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officeDocument/2006/relationships/extended-properties" Target="docProps/app.xml" /><Relationship Id="rId3" Type="http://schemas.openxmlformats.org/package/2006/relationships/metadata/core-properties" Target="docProps/core.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3" lowestEdited="5" rupBuild="9302"/>
  <workbookPr/>
  <bookViews>
    <workbookView windowWidth="28800" windowHeight="12375" firstSheet="1" activeTab="4"/>
  </bookViews>
  <sheets>
    <sheet name="sku归属" sheetId="27" r:id="rId1"/>
    <sheet name="映射表" sheetId="4" r:id="rId2"/>
    <sheet name="B2B（ol)" sheetId="9" r:id="rId3"/>
    <sheet name="fulfillment" sheetId="2" r:id="rId4"/>
    <sheet name="payments" sheetId="3" r:id="rId5"/>
    <sheet name="广告" sheetId="22" r:id="rId6"/>
    <sheet name="模版F" sheetId="7" r:id="rId7"/>
    <sheet name="模板P" sheetId="13" r:id="rId8"/>
    <sheet name="月销售F" sheetId="11" state="hidden" r:id="rId9"/>
    <sheet name="月销售P" sheetId="14" state="hidden" r:id="rId10"/>
    <sheet name="汇总" sheetId="21" r:id="rId11"/>
    <sheet name="2026年度KPI" sheetId="25" r:id="rId12"/>
  </sheets>
  <definedNames>
    <definedName name="_xlnm._FilterDatabase" localSheetId="0" hidden="1"><![CDATA[sku归属!$A$1:$D$22]]></definedName>
    <definedName name="_xlnm._FilterDatabase" localSheetId="1" hidden="1"><![CDATA[映射表!$A$1:$M$12412]]></definedName>
    <definedName name="_xlnm._FilterDatabase" localSheetId="2" hidden="1"><![CDATA['B2B（ol)'!$A$1:$Y$13226]]></definedName>
    <definedName name="_xlnm._FilterDatabase" localSheetId="3" hidden="1"><![CDATA[fulfillment!$A$1:$AN$155]]></definedName>
    <definedName name="_xlnm._FilterDatabase" localSheetId="4" hidden="1"><![CDATA[payments!$A$1:$AG$463]]></definedName>
    <definedName name="_xlnm._FilterDatabase" localSheetId="5" hidden="1"><![CDATA[广告!$A$1:$P$952]]></definedName>
    <definedName name="_xlnm._FilterDatabase" localSheetId="6" hidden="1"><![CDATA[模版F!$A$2:$AI$1284]]></definedName>
    <definedName name="_xlnm._FilterDatabase" localSheetId="7" hidden="1"><![CDATA[模板P!$A$2:$Y$1468]]></definedName>
    <definedName name="_xlnm._FilterDatabase" localSheetId="10" hidden="1"><![CDATA[汇总!$A$1:$AL$452]]></definedName>
    <definedName name="_xlnm._FilterDatabase" localSheetId="9" hidden="1"><![CDATA[月销售P!$A$2:$J$2]]></definedName>
    <definedName name="_xlnm._FilterDatabase" localSheetId="8" hidden="1"><![CDATA[月销售F!$T$384:$U$384]]></definedName>
  </definedNames>
  <calcPr calcId="191029" iterate="1" iterateDelta="0.001"/>
  <extLst>
    <ext uri="{B58B0392-4F1F-4190-BB64-5DF3571DCE5F}">
      <xcalcf:calcFeatures xmlns:xcalcf="http://schemas.microsoft.com/office/spreadsheetml/2018/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<sst xmlns="http://schemas.openxmlformats.org/spreadsheetml/2006/main" count="103989" uniqueCount="28893">
  <si>
    <t xml:space="preserve">运营</t>
  </si>
  <si>
    <t xml:space="preserve">姓名</t>
  </si>
  <si>
    <t xml:space="preserve">账号名称</t>
  </si>
  <si>
    <t xml:space="preserve">倩倩</t>
  </si>
  <si>
    <t xml:space="preserve">其他</t>
  </si>
  <si>
    <t xml:space="preserve">无忧无虑</t>
  </si>
  <si>
    <t xml:space="preserve">MM</t>
  </si>
  <si>
    <t xml:space="preserve">莫美玉</t>
  </si>
  <si>
    <t xml:space="preserve">AN</t>
  </si>
  <si>
    <t xml:space="preserve">丁芳芳</t>
  </si>
  <si>
    <t xml:space="preserve">OYU</t>
  </si>
  <si>
    <t xml:space="preserve">欧阳博文</t>
  </si>
  <si>
    <t xml:space="preserve">DUX</t>
  </si>
  <si>
    <t xml:space="preserve">城龙</t>
  </si>
  <si>
    <t xml:space="preserve">YYX</t>
  </si>
  <si>
    <t xml:space="preserve">邱旭滢</t>
  </si>
  <si>
    <t xml:space="preserve">易云香</t>
  </si>
  <si>
    <t xml:space="preserve">张颖</t>
  </si>
  <si>
    <t xml:space="preserve">谭熹杰</t>
  </si>
  <si>
    <t xml:space="preserve">许梓渝</t>
  </si>
  <si>
    <t xml:space="preserve">CY</t>
  </si>
  <si>
    <t xml:space="preserve">XZY</t>
  </si>
  <si>
    <t xml:space="preserve">唐璇淑</t>
  </si>
  <si>
    <t xml:space="preserve">FF</t>
  </si>
  <si>
    <t xml:space="preserve">彭熠</t>
  </si>
  <si>
    <t xml:space="preserve">LYJ</t>
  </si>
  <si>
    <t xml:space="preserve">李小婉</t>
  </si>
  <si>
    <t xml:space="preserve">朱小燕</t>
  </si>
  <si>
    <t xml:space="preserve">平台SKU</t>
  </si>
  <si>
    <t xml:space="preserve">Asin</t>
  </si>
  <si>
    <t xml:space="preserve">B2B Item Code</t>
  </si>
  <si>
    <t xml:space="preserve">账号</t>
  </si>
  <si>
    <t xml:space="preserve">Item Code</t>
  </si>
  <si>
    <t xml:space="preserve">产品名称</t>
  </si>
  <si>
    <t xml:space="preserve">店铺Code</t>
  </si>
  <si>
    <t xml:space="preserve">店铺名称</t>
  </si>
  <si>
    <t xml:space="preserve">单价</t>
  </si>
  <si>
    <t xml:space="preserve">优惠单价</t>
  </si>
  <si>
    <t xml:space="preserve">折扣率</t>
  </si>
  <si>
    <t xml:space="preserve">优惠结束时间</t>
  </si>
  <si>
    <t xml:space="preserve">单件物流费（一件代发）</t>
  </si>
  <si>
    <t xml:space="preserve">总价（一件代发）</t>
  </si>
  <si>
    <t xml:space="preserve">可售库存</t>
  </si>
  <si>
    <t xml:space="preserve">在途库存</t>
  </si>
  <si>
    <t xml:space="preserve">预计到库时间</t>
  </si>
  <si>
    <t xml:space="preserve">运输方式</t>
  </si>
  <si>
    <t xml:space="preserve">店铺</t>
  </si>
  <si>
    <t xml:space="preserve">SM000374AAE-1</t>
  </si>
  <si>
    <t xml:space="preserve">Wood Full Size Gaming Loft Bed with Desk, Multi-storage Shelves, LED and Charging Station, Dark Gray(Old SKU:SM000374AAE)</t>
  </si>
  <si>
    <t xml:space="preserve">N709</t>
  </si>
  <si>
    <t xml:space="preserve">WM Store</t>
  </si>
  <si>
    <t xml:space="preserve">普通大件</t>
  </si>
  <si>
    <t xml:space="preserve">W3213P309352</t>
  </si>
  <si>
    <t xml:space="preserve">5X3 FT Metal Outdoor Storage Shed, Tool Shed with Peaked Roof Waterproof, Lockable Door Compact Metal Tool Shed for Garden, Backyard, Patio, Sundries and Bike Storage, Gray</t>
  </si>
  <si>
    <t xml:space="preserve">W3213</t>
  </si>
  <si>
    <t xml:space="preserve">91%</t>
  </si>
  <si>
    <t xml:space="preserve">2026-06-30 22:59</t>
  </si>
  <si>
    <t xml:space="preserve">50+</t>
  </si>
  <si>
    <t xml:space="preserve">2026-06-06 ~ 2026-06-13</t>
  </si>
  <si>
    <t xml:space="preserve">W5239P503303</t>
  </si>
  <si>
    <t xml:space="preserve">King Bed frame, Plush Upholstered Platform Bed with Height-Adjustable Headboard, Sturdy Frame and Alats, Quiet Design, No-Spring Mattress Compatible, Easy to Assemble, Brown</t>
  </si>
  <si>
    <t xml:space="preserve">W5239</t>
  </si>
  <si>
    <t xml:space="preserve">BED COMFORTABLE</t>
  </si>
  <si>
    <t xml:space="preserve">W5239P503300</t>
  </si>
  <si>
    <t xml:space="preserve">King Bed frame, Plush Upholstered Platform Bed with Height-Adjustable Headboard, Sturdy Frame and Alats, Quiet Design, No-Spring Mattress Compatible, Easy to Assemble, Beige</t>
  </si>
  <si>
    <t xml:space="preserve">W5239P502752</t>
  </si>
  <si>
    <t xml:space="preserve">Queen Bed frame, Plush Upholstered Platform Bed with Height-Adjustable Headboard, Sturdy Frame and Alats, Quiet Design, No-Spring Mattress Compatible, Easy to Assemble, Brown</t>
  </si>
  <si>
    <t xml:space="preserve">W5239P502751</t>
  </si>
  <si>
    <t xml:space="preserve">Queen Bed frame, Plush Upholstered Platform Bed with Height-Adjustable Headboard, Sturdy Frame and Alats, Quiet Design, No-Spring Mattress Compatible, Easy to Assemble, Beige</t>
  </si>
  <si>
    <t xml:space="preserve">W5239P502750</t>
  </si>
  <si>
    <t xml:space="preserve">Full Bed frame, Plush Upholstered Platform Bed with Height-Adjustable Headboard, Sturdy Frame and Alats, Quiet Design, No-Spring Mattress Compatible, Easy to Assemble, Brown</t>
  </si>
  <si>
    <t xml:space="preserve">LP000377AAP</t>
  </si>
  <si>
    <t xml:space="preserve">Twin XL House Bed with Twin XL Trundle, Shelf, Tent and Light, Espresso</t>
  </si>
  <si>
    <t xml:space="preserve">N708</t>
  </si>
  <si>
    <t xml:space="preserve">Lucky Furniture</t>
  </si>
  <si>
    <t xml:space="preserve">89%</t>
  </si>
  <si>
    <t xml:space="preserve">100+</t>
  </si>
  <si>
    <t xml:space="preserve">2026-06-10 ~ 2026-06-17</t>
  </si>
  <si>
    <t xml:space="preserve">LP000377AAL</t>
  </si>
  <si>
    <t xml:space="preserve">Twin XL House Bed with Twin XL Trundle, Shelf, Tent and Light, Natural</t>
  </si>
  <si>
    <t xml:space="preserve">LP000377AAE</t>
  </si>
  <si>
    <t xml:space="preserve">Twin XL House Bed with Twin XL Trundle, Shelf, Tent and Light, Gray</t>
  </si>
  <si>
    <t xml:space="preserve">LP000377AAK</t>
  </si>
  <si>
    <t xml:space="preserve">Twin XL House Bed with Twin XL Trundle, Shelf, Tent and Light, White</t>
  </si>
  <si>
    <t xml:space="preserve">W1670P428838</t>
  </si>
  <si>
    <t xml:space="preserve">Corner Bed Frame Full Size with Bookcase and 2 Underbed Storage Drawers, Modern Full Bed with LED Light and Charging Station, Modern Daybed ,Left and right interchangeable, Grey</t>
  </si>
  <si>
    <t xml:space="preserve">W1670</t>
  </si>
  <si>
    <t xml:space="preserve">Bedepot</t>
  </si>
  <si>
    <t xml:space="preserve">85%</t>
  </si>
  <si>
    <t xml:space="preserve">2026-07-03 ~ 2026-07-10</t>
  </si>
  <si>
    <t xml:space="preserve">W1858P310086</t>
  </si>
  <si>
    <t xml:space="preserve">Full Size Floor bed, integral construction with super high security barrier, door, children's floor bed frame, Montessori wooden children's floor bed, Support  slat Natural Wood(Patented model)</t>
  </si>
  <si>
    <t xml:space="preserve">W1858</t>
  </si>
  <si>
    <t xml:space="preserve">SRH</t>
  </si>
  <si>
    <t xml:space="preserve">81%</t>
  </si>
  <si>
    <t xml:space="preserve">W504P426264</t>
  </si>
  <si>
    <t xml:space="preserve">Full Size Solid Wood Bed with Rattan Headboard,Rubber Wood Bed with Central Support Beams and Enhanced Feet,Natural</t>
  </si>
  <si>
    <t xml:space="preserve">W504</t>
  </si>
  <si>
    <t xml:space="preserve">Inspirit</t>
  </si>
  <si>
    <t xml:space="preserve">80%</t>
  </si>
  <si>
    <t xml:space="preserve">W504P444380</t>
  </si>
  <si>
    <t xml:space="preserve">King Size Solid Wood Bed with Rattan Headboard, Rubber Wood Bed with Central Support Beams and Enhanced Feet,Natural</t>
  </si>
  <si>
    <t xml:space="preserve">86%</t>
  </si>
  <si>
    <t xml:space="preserve">W509S00189</t>
  </si>
  <si>
    <t xml:space="preserve">57 inches Murphy bed, with storage drawers and charging cabinet, with foldable panels, with swivel wheels, noise-free, suitable for guest rooms, living rooms and offices, Carbon black(oldskuW509S00157</t>
  </si>
  <si>
    <t xml:space="preserve">W509</t>
  </si>
  <si>
    <t xml:space="preserve">MONTARY</t>
  </si>
  <si>
    <t xml:space="preserve">83%</t>
  </si>
  <si>
    <t xml:space="preserve">W509S00188</t>
  </si>
  <si>
    <t xml:space="preserve">57 inches Murphy bed, with storage drawers and charging cabinet, with foldable panels, with swivel wheels, noise-free, suitable for guest rooms, living rooms and offices,gray(old sku W509S00156)</t>
  </si>
  <si>
    <t xml:space="preserve">N899P429858N</t>
  </si>
  <si>
    <t xml:space="preserve">Toddler Bed with Storage Drawers &amp; Lift-Top Chest, Solid Wood Bed with Safety Railings &amp; Gate, Playhouse Bed Frame for Kids, Compatible with standard US toddler mattresses,  Natural Wood &amp; White</t>
  </si>
  <si>
    <t xml:space="preserve">N899</t>
  </si>
  <si>
    <t xml:space="preserve">Funio Furniture</t>
  </si>
  <si>
    <t xml:space="preserve">N733S436927C</t>
  </si>
  <si>
    <t xml:space="preserve">Twin Size Montessori Floor Bed with Upholstered Headboard and Armrests, Velvet Floor Bed Frame with Soft and Safe Design, Low Profile Platform Bed with Protective Sides,Blue</t>
  </si>
  <si>
    <t xml:space="preserve">N733</t>
  </si>
  <si>
    <t xml:space="preserve">Homey Life</t>
  </si>
  <si>
    <t xml:space="preserve">N733S436927H</t>
  </si>
  <si>
    <t xml:space="preserve">Twin Size Floor Bed with Upholstered Headboard and Armrests, Velvet Floor Bed Frame with Soft and Safe Design, Low Profile Platform Bed with Protective Sides,Pink</t>
  </si>
  <si>
    <t xml:space="preserve">N733S436927A</t>
  </si>
  <si>
    <t xml:space="preserve">Twin Size Floor Bed with Upholstered Headboard and Armrests, Velvet Floor Bed Frame with Soft and Safe Design, Low Profile Platform Bed with Protective Sides,Beige</t>
  </si>
  <si>
    <t xml:space="preserve">W504P429523</t>
  </si>
  <si>
    <t xml:space="preserve">Solid Wooden, Rubber Wooden Twin Loft Bed with Ladder, Bed Platform of Strengthened Slats, Blue (Old Sku W504P190958)</t>
  </si>
  <si>
    <t xml:space="preserve">W3213S00011</t>
  </si>
  <si>
    <t xml:space="preserve">12x4ft Metal Lean to Shed with Open-Sided Pergola , 4'x6' Outdoor Storage Shed &amp; 6'x4' Attached Hardtop Gazebo Combo, 2-in-1 Sheds &amp; Outdoor Storage tool Shed for Patio, Backyard,Garden</t>
  </si>
  <si>
    <t xml:space="preserve">93%</t>
  </si>
  <si>
    <t xml:space="preserve">2026-05-31 ~ 2026-06-07</t>
  </si>
  <si>
    <t xml:space="preserve">W3213P445772</t>
  </si>
  <si>
    <t xml:space="preserve">Outdoor Trash Can Storage Shed for 2 Bins Metal Garbage Bin Enclosure Waterproof Outdoor Trash Storage Cabinet Small Generator Shed for Garden Yard Outdoor Waste Bin Storage Box</t>
  </si>
  <si>
    <t xml:space="preserve">20+</t>
  </si>
  <si>
    <t xml:space="preserve">W3213S00008</t>
  </si>
  <si>
    <t xml:space="preserve">10x12FT Outdoor Storage Shed Large Metal Garden Shed with Double Door and Two Translucent Windows Waterproof Tool Shed for Backyard Patio Lawn Poolside ,Grey Color</t>
  </si>
  <si>
    <t xml:space="preserve">W3213S00007</t>
  </si>
  <si>
    <t xml:space="preserve">8X6 FT Metal Outdoor Garden Storage Shed, Tool Shed with Pitched Roof Waterproof with One Window and Two Lockable Door, Metal Tool Shed for Garden Tool Storage, Sundries and Bike Storage, White + Gray</t>
  </si>
  <si>
    <t xml:space="preserve">W3213S00003</t>
  </si>
  <si>
    <t xml:space="preserve">10 x 8 FT Outdoor Storage Shed, Large Metal Storage Shed, Lockable Door and Air Vent, Clear Window Garden Tool Shed for Bicycles, Tools, Lawnmowers, Backyards, Patios, Lawns - Gray</t>
  </si>
  <si>
    <t xml:space="preserve">90%</t>
  </si>
  <si>
    <t xml:space="preserve">W3213P309388</t>
  </si>
  <si>
    <t xml:space="preserve">8X6 FT Metal Outdoor Storage Shed, Tool Shed with Pitched Roof Waterproof with Side Window and Lockable Door, Metal Tool Shed for Garden Tool Storage, Everyday Sundries and Bike Storage, White + Gray</t>
  </si>
  <si>
    <t xml:space="preserve">87%</t>
  </si>
  <si>
    <t xml:space="preserve">W3213P309351</t>
  </si>
  <si>
    <t xml:space="preserve">5X3 FT Metal Outdoor Storage Shed, Tool Shed with Pitched Roof and Lockable Door Compact Metal Tool Shed for Garden, Backyard, Patio, Everyday Sundries and Bike Storage, Gray</t>
  </si>
  <si>
    <t xml:space="preserve">W3213P309350</t>
  </si>
  <si>
    <t xml:space="preserve">6X 3.6FT Metal Outdoor Storage Shed, Tool Shed with Peaked Roof Watertight with Clear Window and Lockable Door Compact Metal Tool Room for Garden, Backyard, Patio, Sundries and Bike Storage, Gray</t>
  </si>
  <si>
    <t xml:space="preserve">W3213P309060</t>
  </si>
  <si>
    <t xml:space="preserve">6X3.6FT Metal Storage Shed,Tool Shed with Peaked Roof Waterproof with Clear Window and Lockable Door Compact Tool Shed for Garden, Backyard,Patio,Sundries and Bike Storage, White</t>
  </si>
  <si>
    <t xml:space="preserve">W2530P365637</t>
  </si>
  <si>
    <t xml:space="preserve">Bean bag chair for Adults ,Accent Armless Lazy Sofa, Casual Single Sofa, Corduroy Fabric, For Living Room And Bedroom , With Backrest, Single Seat</t>
  </si>
  <si>
    <t xml:space="preserve">W2530</t>
  </si>
  <si>
    <t xml:space="preserve">DreamChairs</t>
  </si>
  <si>
    <t xml:space="preserve">69%</t>
  </si>
  <si>
    <t xml:space="preserve">W2530P365629</t>
  </si>
  <si>
    <t xml:space="preserve">W5239P502749</t>
  </si>
  <si>
    <t xml:space="preserve">Full Bed frame, Plush Upholstered Platform Bed with Height-Adjustable Headboard, Sturdy Frame and Alats, Quiet Design, No-Spring Mattress Compatible, Easy to Assemble, Beige</t>
  </si>
  <si>
    <t xml:space="preserve">W3118P453260</t>
  </si>
  <si>
    <t xml:space="preserve">42" Wide Modern Upholstered Oversized Accent Chair, Boneless Single Sofa Chair, Chenille Armchair Comfy Reading Lounge Chair with Deep Seats for Living Room Bedroom Apartment, Dorms, Orange</t>
  </si>
  <si>
    <t xml:space="preserve">W3118</t>
  </si>
  <si>
    <t xml:space="preserve">HQ Choice</t>
  </si>
  <si>
    <t xml:space="preserve">W3118P453259</t>
  </si>
  <si>
    <t xml:space="preserve">42" Wide Modern Upholstered Oversized Accent Chair, Boneless Single Sofa Chair, Chenille Armchair Comfy Reading Lounge Chair with Deep Seats for Living Room Bedroom Apartment, Dorms, Beige</t>
  </si>
  <si>
    <t xml:space="preserve">W3118P453258</t>
  </si>
  <si>
    <t xml:space="preserve">42" Wide Modern Upholstered Chenille Vertical Stripes Accent Chair, Boneless Single Sofa Chair, Armchair Comfy Reading Lounge Chair with Deep Seats for Living Room Bedroom Apartment, Dorms, Navy</t>
  </si>
  <si>
    <t xml:space="preserve">2026-06-30 23:59</t>
  </si>
  <si>
    <t xml:space="preserve">W5568P478823</t>
  </si>
  <si>
    <t xml:space="preserve">65-inch Modern Minimalist Two-Seater Sofa, featuring breathable Foil fabric and solid wood legs</t>
  </si>
  <si>
    <t xml:space="preserve">W5568</t>
  </si>
  <si>
    <t xml:space="preserve">East Harvest</t>
  </si>
  <si>
    <t xml:space="preserve">W5568P478817</t>
  </si>
  <si>
    <t xml:space="preserve">65-inch Modern Minimalist Two-Seater Sofa, featuring breathable polyester fabric and solid wood legs</t>
  </si>
  <si>
    <t xml:space="preserve">W5568P478805</t>
  </si>
  <si>
    <t xml:space="preserve">W3118P453261</t>
  </si>
  <si>
    <t xml:space="preserve">42" Wide Modern Upholstered Oversized Accent Chair, Boneless Single Sofa Chair, Chenille Armchair Comfy Reading Lounge Chair with Deep Seats for Living Room Bedroom Apartment, Dorms, Black</t>
  </si>
  <si>
    <t xml:space="preserve">W3523P493090</t>
  </si>
  <si>
    <t xml:space="preserve">Oversized Floor Sofa for Living Room Bedroom, Bean Bag Chair for Adults, Ultra Soft Fluffy Loveseat Bean Bag Sofa, Cozy Reading Chair with Filler, Pink</t>
  </si>
  <si>
    <t xml:space="preserve">W3523</t>
  </si>
  <si>
    <t xml:space="preserve">HM FURNITURE</t>
  </si>
  <si>
    <t xml:space="preserve">W2580S00092</t>
  </si>
  <si>
    <t xml:space="preserve">Full Loft Bed with Desk and Charging Station, Full Size Metal Loft Bed with Stairs and Light for Kids Teens, Black(Old SKU W2580S00077)</t>
  </si>
  <si>
    <t xml:space="preserve">W2580</t>
  </si>
  <si>
    <t xml:space="preserve">75%</t>
  </si>
  <si>
    <t xml:space="preserve">W3387P487623</t>
  </si>
  <si>
    <t xml:space="preserve">40.16'' Storage Sideboard Buffet Cabinet, Freestanding Accent Cabinet with 4 Drawers &amp; 2 Doors, Adjustable Shelves Console Cabinet for Living Room, Kitchen ,Entryway ,Hallway ,Laundry Room(Beige)</t>
  </si>
  <si>
    <t xml:space="preserve">W3387</t>
  </si>
  <si>
    <t xml:space="preserve">HD Built</t>
  </si>
  <si>
    <t xml:space="preserve">W5527P489261</t>
  </si>
  <si>
    <t xml:space="preserve">Round Modular Chaise Lounge Sofa, 55" Oversized Corduroy Upholstered Circular Sofa with 3 Pillows, Deep Seat Armless Leisure Sofa for Living Room, Bedroom, Apartment</t>
  </si>
  <si>
    <t xml:space="preserve">W5527</t>
  </si>
  <si>
    <t xml:space="preserve">W3118P453257</t>
  </si>
  <si>
    <t xml:space="preserve">42" Wide Modern Upholstered Chenille Vertical Stripes Accent Chair, Boneless Single Sofa Chair, Armchair Comfy Reading Lounge Chair with Deep Seats for Living Room Bedroom Apartment, Dorms, Taupe</t>
  </si>
  <si>
    <t xml:space="preserve">W3916S00006</t>
  </si>
  <si>
    <t xml:space="preserve">Counter Height Bar Stools Set of 4, Upholstered Counter Stools Modern Barstools with Metal Legs for Kitchen Island Dining Room, Beige</t>
  </si>
  <si>
    <t xml:space="preserve">W3916</t>
  </si>
  <si>
    <t xml:space="preserve">A&amp;K Furniture</t>
  </si>
  <si>
    <t xml:space="preserve">94%</t>
  </si>
  <si>
    <t xml:space="preserve">2026-06-19 00:00:00</t>
  </si>
  <si>
    <t xml:space="preserve">W3916S00003</t>
  </si>
  <si>
    <t xml:space="preserve">W3916S00002</t>
  </si>
  <si>
    <t xml:space="preserve">W3916P475233</t>
  </si>
  <si>
    <t xml:space="preserve">Counter Height Bar Stools Set of 2, Upholstered Counter Stools Modern Barstools with Metal Legs for Kitchen Island Dining Room, Beige</t>
  </si>
  <si>
    <t xml:space="preserve">W3916P475234</t>
  </si>
  <si>
    <t xml:space="preserve">W2580S00084</t>
  </si>
  <si>
    <t xml:space="preserve">Full Loft Bed with Desk and Charging Station, Full Size Metal Loft Bed with Stairs and Light for Kids Teens,White (OLD  SKU W2580S00046)</t>
  </si>
  <si>
    <t xml:space="preserve">77%</t>
  </si>
  <si>
    <t xml:space="preserve">W3752S00011</t>
  </si>
  <si>
    <t xml:space="preserve">Triple Bunk Bed for Kids,3 Bed Bunk Beds for 3,Metal Triple Bunk Beds,Separates Into 3 Twin Beds,Noise Reduced Structure,Black</t>
  </si>
  <si>
    <t xml:space="preserve">W3752</t>
  </si>
  <si>
    <t xml:space="preserve">2026-06-18 23:00:00</t>
  </si>
  <si>
    <t xml:space="preserve">W2593P445130</t>
  </si>
  <si>
    <t xml:space="preserve">Full Size Wood Platform Bed for Kids, Wood Low Profile Full Bed with Rails for Girls and Boys, Natural (Patented Design,Expect Arrival Date 2026/5/11 Old SKU W2593P233781)</t>
  </si>
  <si>
    <t xml:space="preserve">W2593</t>
  </si>
  <si>
    <t xml:space="preserve">2026-05-28 ~ 2026-06-04</t>
  </si>
  <si>
    <t xml:space="preserve">W2593P445116</t>
  </si>
  <si>
    <t xml:space="preserve">Full Size Wood Platform Bed for Kids, Wood Low Profile Full Bed with Rails for Girls and Boys, White (Patented Design, Expect Arrival Date 2026/5/11  Old SKU W2593P233767)</t>
  </si>
  <si>
    <t xml:space="preserve">78%</t>
  </si>
  <si>
    <t xml:space="preserve">W5568P447106</t>
  </si>
  <si>
    <t xml:space="preserve">Storage Ottoman, Tufted Footstool, Nailhead Trim Ottoman, Square Storage Ottoman, Upholstered Coffee Table, Bedroom Storage, Living Room Accent, Camel Ottoman, Small Space Furniture, Home Decor.</t>
  </si>
  <si>
    <t xml:space="preserve">2026-05-21 ~ 2026-05-28</t>
  </si>
  <si>
    <t xml:space="preserve">W5568P447091</t>
  </si>
  <si>
    <t xml:space="preserve">Storage Ottoman, Tufted Footstool, Nailhead Trim Ottoman, Square Storage Ottoman, Upholstered Coffee Table, Bedroom Storage, Living Room Accent, Dark brown Ottoman, Small Space Furniture, Home Decor.</t>
  </si>
  <si>
    <t xml:space="preserve">W5568P447090</t>
  </si>
  <si>
    <t xml:space="preserve">Storage Ottoman, Tufted Footstool, Nailhead Trim Ottoman, Square Storage Ottoman, Upholstered Coffee Table, Bedroom Storage, Living Room Accent, Green Ottoman, Small Space Furniture, Home Decor.</t>
  </si>
  <si>
    <t xml:space="preserve">W5568P447086</t>
  </si>
  <si>
    <t xml:space="preserve">Storage Ottoman, Tufted Footstool, Nailhead Trim Ottoman, Square Storage Ottoman, Upholstered Coffee Table, Bedroom Storage, Living Room Accent, Black Ottoman, Small Space Furniture, Home Decor.</t>
  </si>
  <si>
    <t xml:space="preserve">W5568P447080</t>
  </si>
  <si>
    <t xml:space="preserve">Storage Ottoman, Tufted Footstool, Nailhead Trim Ottoman, Square Storage Ottoman, Upholstered Coffee Table, Bedroom Storage, Living Room Accent, Light Gray Ottoman, Small Space Furniture, Home Decor.</t>
  </si>
  <si>
    <t xml:space="preserve">N899P429848N</t>
  </si>
  <si>
    <t xml:space="preserve">Convertible Toddler Bed with Storage Drawers, 3-in-1 Solid Wood Kids Daybed with Removable Guardrails, Compatible with standard US toddler mattresses, Espresso</t>
  </si>
  <si>
    <t xml:space="preserve">N899P429848K</t>
  </si>
  <si>
    <t xml:space="preserve">Convertible Toddler Bed with Storage Drawers, 3-in-1 Solid Wood Kids Daybed with Removable Guardrails, Compatible with standard US toddler mattresses, White</t>
  </si>
  <si>
    <t xml:space="preserve">W509S00187</t>
  </si>
  <si>
    <t xml:space="preserve">57 inches Murphy bed, with storage drawers and charging cabinet, with foldable panels, with swivel wheels, noise-free, suitable for guest rooms, living rooms and offices,white (old sku W509S00155)</t>
  </si>
  <si>
    <t xml:space="preserve">W5568P446991</t>
  </si>
  <si>
    <t xml:space="preserve">Storage Ottoman, Tufted Footstool, Nailhead Trim Ottoman, Square Storage Ottoman, Upholstered Coffee Table, Bedroom Storage, Living Room Accent, Dark Grey Ottoman, Small Space Furniture, Home Decor.</t>
  </si>
  <si>
    <t xml:space="preserve">W3916P426287</t>
  </si>
  <si>
    <t xml:space="preserve">W5756P484644</t>
  </si>
  <si>
    <t xml:space="preserve">Quick Assembly S-shaped Pool Lounger, Ergonomic Design, Comfortable and Breathable, Essential for Outdoor Relaxation</t>
  </si>
  <si>
    <t xml:space="preserve">W5756</t>
  </si>
  <si>
    <t xml:space="preserve">W5756P484430</t>
  </si>
  <si>
    <t xml:space="preserve">W1820S00065</t>
  </si>
  <si>
    <t xml:space="preserve">Queen Size Fluted Bed Frame with Storage, Wood &amp; Steel Platform Bed with Footboard Bench &amp; Hydraulic Lift Drawers, No Box Spring Needed (Oak).</t>
  </si>
  <si>
    <t xml:space="preserve">W1820</t>
  </si>
  <si>
    <t xml:space="preserve">ES Furniture</t>
  </si>
  <si>
    <t xml:space="preserve">2026-05-20 ~ 2026-05-27</t>
  </si>
  <si>
    <t xml:space="preserve">W1820S00064</t>
  </si>
  <si>
    <t xml:space="preserve">Queen Size Fluted Bed Frame with Storage, Wood &amp; Steel Platform Bed with Footboard Bench &amp; Hydraulic Lift Drawers, No Box Spring Needed (Walnut).</t>
  </si>
  <si>
    <t xml:space="preserve">W5819S00005</t>
  </si>
  <si>
    <t xml:space="preserve">Solid Wood Bed Frame,King Platform Bed Frame with Headboard,Tall Headboard Natural Wood Bed ,No Box Spring Needed,Walnut</t>
  </si>
  <si>
    <t xml:space="preserve">W5819</t>
  </si>
  <si>
    <t xml:space="preserve">Relaxu</t>
  </si>
  <si>
    <t xml:space="preserve">2026-06-24 ~ 2026-07-01</t>
  </si>
  <si>
    <t xml:space="preserve">W5819S00002</t>
  </si>
  <si>
    <t xml:space="preserve">Solid Wood Bed Frame,Queen Platform Bed Frame with Headboard,Tall Headboard Natural Wood Bed ,No Box Spring Needed,Beige</t>
  </si>
  <si>
    <t xml:space="preserve">W5819S00004</t>
  </si>
  <si>
    <t xml:space="preserve">Solid Wood Bed Frame,Queen Platform Bed Frame with Headboard,Tall Headboard Natural Wood Bed ,No Box Spring Needed,Natural</t>
  </si>
  <si>
    <t xml:space="preserve">W5819S00003</t>
  </si>
  <si>
    <t xml:space="preserve">Solid Wood Bed Frame,King Platform Bed Frame with Headboard,Tall Headboard Natural Wood Bed ,No Box Spring Needed,Natural</t>
  </si>
  <si>
    <t xml:space="preserve">W5819S00001</t>
  </si>
  <si>
    <t xml:space="preserve">Solid Wood Bed Frame,Queen Platform Bed Frame with Headboard,Tall Headboard Natural Wood Bed ,No Box Spring Needed,Walnut</t>
  </si>
  <si>
    <t xml:space="preserve">N715P207900K</t>
  </si>
  <si>
    <t xml:space="preserve">TREXM Outdoor Lounge Chair, Patio Chaise Lounge with 5-Position Backrest, Rattan Outdoor Lounge Chair with Cushion and Wheels for Poolside, Backyard, Garden (Beige Cushion+Creamy White)</t>
  </si>
  <si>
    <t xml:space="preserve">N715</t>
  </si>
  <si>
    <t xml:space="preserve">TREXM</t>
  </si>
  <si>
    <t xml:space="preserve">88%</t>
  </si>
  <si>
    <t xml:space="preserve">N715P207900N</t>
  </si>
  <si>
    <t xml:space="preserve">TREXM Outdoor Lounge Chair, Patio Chaise Lounge with 5-Position Backrest, Rattan Outdoor Lounge Chair with Cushion and Wheels for Poolside, Backyard, Garden (Beige Cushion+Grey Brown)</t>
  </si>
  <si>
    <t xml:space="preserve">N715P207900A</t>
  </si>
  <si>
    <t xml:space="preserve">TREXM Outdoor Lounge Chair, Patio Chaise Lounge with 5-Position Backrest, Rattan Outdoor Lounge Chair with Cushion and Wheels for Poolside, Backyard, Garden (Natural+Beige)</t>
  </si>
  <si>
    <t xml:space="preserve">84%</t>
  </si>
  <si>
    <t xml:space="preserve">TM000016AAK</t>
  </si>
  <si>
    <t xml:space="preserve">TM000016AAN</t>
  </si>
  <si>
    <t xml:space="preserve">TM000016AAA</t>
  </si>
  <si>
    <t xml:space="preserve">TREXM Outdoor Lounge Chair Set of 2, Patio Chaise Lounge with 5-Position Backrest, Rattan Outdoor Lounge Chair with Cushion and Wheels for Poolside, Backyard, Garden (Natural+Beige)</t>
  </si>
  <si>
    <t xml:space="preserve">W1858P475435</t>
  </si>
  <si>
    <t xml:space="preserve">Queen Montessori Floor Bed with Safety Guardrails, Low Profile Wood Platform Bed Frame for Kids &amp; Toddlers, No Box Spring Needed, Perfect for Shared Kids Bedroom,Natural</t>
  </si>
  <si>
    <t xml:space="preserve">W1858P475434</t>
  </si>
  <si>
    <t xml:space="preserve">Queen Montessori Floor Bed with Safety Guardrails, Low Profile Wood Platform Bed Frame for Kids &amp; Toddlers, No Box Spring Needed, Perfect for Shared Kids Bedroom, White</t>
  </si>
  <si>
    <t xml:space="preserve">N729P300165N</t>
  </si>
  <si>
    <t xml:space="preserve">36" Bathroom Vanity with Ceramic Sink, Soft Close Doors, Adjustable Shelves, Modern Storage Cabinet for Small and Medium Bathrooms</t>
  </si>
  <si>
    <t xml:space="preserve">N729</t>
  </si>
  <si>
    <t xml:space="preserve">Vstory</t>
  </si>
  <si>
    <t xml:space="preserve">N729P299368N</t>
  </si>
  <si>
    <t xml:space="preserve">30-Inch Modern Bathroom Vanity, Solid Wood Frame + MDF, 2 Doors 3 Drawers, Soft-Close Design, U-Shaped Adjustable Shelf, Ceramic Sink, Bathroom Storage Cabinet Set, Modern Elegant Design</t>
  </si>
  <si>
    <t xml:space="preserve">2026-05-16 ~ 2026-05-23</t>
  </si>
  <si>
    <t xml:space="preserve">W487P317842</t>
  </si>
  <si>
    <t xml:space="preserve">48 Inch Oval Glass Coffee Table, Black Round Coffee Table Center Table with Glass Top, Small Coffee Table for Living Room, Office and Apartment</t>
  </si>
  <si>
    <t xml:space="preserve">W487</t>
  </si>
  <si>
    <t xml:space="preserve">ChuangYuan Smart Home</t>
  </si>
  <si>
    <t xml:space="preserve">55%</t>
  </si>
  <si>
    <t xml:space="preserve">W487P317840</t>
  </si>
  <si>
    <t xml:space="preserve">23.5 inch round glass coffee table, black round coffee table center table with glass top, small coffee table for living room, office and apartment</t>
  </si>
  <si>
    <t xml:space="preserve">54%</t>
  </si>
  <si>
    <t xml:space="preserve">W5316S00066</t>
  </si>
  <si>
    <t xml:space="preserve">Full Size Gaming Loft Bed with Desk of X-shaped leg ,LED Lights, USB Ports, Staircase &amp; Mesh Guardrail - Black Metal Frame, Space-Saving Elevated Bed for Dorms, Bedrooms, &amp; Gaming Setups</t>
  </si>
  <si>
    <t xml:space="preserve">W5316</t>
  </si>
  <si>
    <t xml:space="preserve">Maple  Home</t>
  </si>
  <si>
    <t xml:space="preserve">LT000222AAB-1</t>
  </si>
  <si>
    <t xml:space="preserve">Full Over Twin &amp; Twin Bunk Bed, Metal Triple Bunk Bed with Drawers and Guardrails, Black(old sku:LT000222AAB)</t>
  </si>
  <si>
    <t xml:space="preserve">W5219S00002</t>
  </si>
  <si>
    <t xml:space="preserve">Natural oak wavy wood grain headboard platform bed frame, 44 inch high headboard large bed frame, modern minimalist style, easy assembly, no need for box springs</t>
  </si>
  <si>
    <t xml:space="preserve">W5219</t>
  </si>
  <si>
    <t xml:space="preserve">W5219S00001</t>
  </si>
  <si>
    <t xml:space="preserve">Walnut wave pattern wood grain headboard platform bed frame, 44 inch high headboard large bed frame, modern minimalist style, easy assembly, no need for box springs</t>
  </si>
  <si>
    <t xml:space="preserve">W419P445712</t>
  </si>
  <si>
    <t xml:space="preserve">Outdoor 10x 10Ft Pop Up Gazebo Canopy Tent Removable Sidewall with Zipper,2pcs Sidewall with Windows,with 4pcs Weight sand bag,with Carry Bag-Magenta</t>
  </si>
  <si>
    <t xml:space="preserve">W419</t>
  </si>
  <si>
    <t xml:space="preserve">BEI YOU</t>
  </si>
  <si>
    <t xml:space="preserve">W419P445709</t>
  </si>
  <si>
    <t xml:space="preserve">Outdoor 10x 10Ft Pop Up Gazebo Canopy Tent Removable Sidewall with Zipper,2pcs Sidewall with Windows,with 4pcs Weight sand bag,with Carry Bag-Black</t>
  </si>
  <si>
    <t xml:space="preserve">2026-06-30 19:59</t>
  </si>
  <si>
    <t xml:space="preserve">W419P445704</t>
  </si>
  <si>
    <t xml:space="preserve">Outdoor 10x 10Ft Pop Up Gazebo Canopy  Tent Removable Sidewall with Zipper,2pcs Sidewall with Windows,with 4pcs Weight sand bag,with Carry Bag-Blue</t>
  </si>
  <si>
    <t xml:space="preserve">W419P445700</t>
  </si>
  <si>
    <t xml:space="preserve">Outdoor 10x 10Ft Pop Up Gazebo Canopy Tent  Removable Sidewall with Zipper,2pcs Sidewall with Windows,with 4pcs Weight sand bag,with Carry Bag-Gray</t>
  </si>
  <si>
    <t xml:space="preserve">W419P445697</t>
  </si>
  <si>
    <t xml:space="preserve">Outdoor 10x 10Ft Pop Up Gazebo Canopy Tent Removable Sidewall with Zipper,2pcs Sidewall with Windows,with 4pcs Weight sand bag,with Carry Bag-Pink</t>
  </si>
  <si>
    <t xml:space="preserve">2026-06-17 00:00:00</t>
  </si>
  <si>
    <t xml:space="preserve">W3166P476669</t>
  </si>
  <si>
    <t xml:space="preserve">Outdoor Wooden Catio Multi-functional Cat Enclosure, 4 Platforms &amp; 2 Napping Houses, 2 Strong Locks, Rounded Corner, Stepped design,Galvanized Wire</t>
  </si>
  <si>
    <t xml:space="preserve">W3166</t>
  </si>
  <si>
    <t xml:space="preserve">YIERDE</t>
  </si>
  <si>
    <t xml:space="preserve">96%</t>
  </si>
  <si>
    <t xml:space="preserve">2026-05-31 22:59</t>
  </si>
  <si>
    <t xml:space="preserve">W3166P475540</t>
  </si>
  <si>
    <t xml:space="preserve">Cat Catio Outdoor Cat Enclosure for Multiple Indoor Outdoor Cats, Large Wooden Walk-in  Cat House with Window Connection , 2 Condos, 5 Platforms, 4 Doors, and Weatherproof Roof Cover</t>
  </si>
  <si>
    <t xml:space="preserve">W3394P419035</t>
  </si>
  <si>
    <t xml:space="preserve">Ergonomic Office Chair – Multi-Position Cross Legged Design for Adults, Swivel Meditation &amp; ADHD Fidget Desk Chair with Back Support &amp; Rolling Base</t>
  </si>
  <si>
    <t xml:space="preserve">W3394</t>
  </si>
  <si>
    <t xml:space="preserve">JW Home Furniture</t>
  </si>
  <si>
    <t xml:space="preserve">71%</t>
  </si>
  <si>
    <t xml:space="preserve">W3166P442040</t>
  </si>
  <si>
    <t xml:space="preserve">Wooden Catio Outdoor Cat Enclosure Large Cat House for Mulitiple Cats Walk ,Indoor 4 Tier Cat Enclosures House ,  Outdoor Cat Catio with Waterproof Cover,Ramp</t>
  </si>
  <si>
    <t xml:space="preserve">2026-06-16 ~ 2026-06-23</t>
  </si>
  <si>
    <t xml:space="preserve">SF000210AAE</t>
  </si>
  <si>
    <t xml:space="preserve">Queen Size Gaming Bed with Built-in 7-Color LED Lighting Headboard, Side-Lift Hydraulic Storage Platform Bed, Cyberpunk Style, Black+Gray</t>
  </si>
  <si>
    <t xml:space="preserve">N737</t>
  </si>
  <si>
    <t xml:space="preserve">Lucky World</t>
  </si>
  <si>
    <t xml:space="preserve">SF000210AAI</t>
  </si>
  <si>
    <t xml:space="preserve">Queen Size Gaming Bed with Built-in 7-Color LED Lighting Headboard, Side-Lift Hydraulic Storage Platform Bed, Cyberpunk Style, Black+Purple</t>
  </si>
  <si>
    <t xml:space="preserve">SF000210AAJ</t>
  </si>
  <si>
    <t xml:space="preserve">Queen Size Gaming Bed with Built-in 7-Color LED Lighting Headboard, Side-Lift Hydraulic Storage Platform Bed, Cyberpunk Style, Black+Red</t>
  </si>
  <si>
    <t xml:space="preserve">N704G201620E</t>
  </si>
  <si>
    <t xml:space="preserve">Large Outdoor Catio for 6-10 Cats, Metal Cat Cage Outdoor with Weatherproof Roof, 6 Platforms, Climbing Ramp, 1 Resting Box and Cat Scratching Post, Outdoor Cat House with Storage Shelves, Grey</t>
  </si>
  <si>
    <t xml:space="preserve">N704</t>
  </si>
  <si>
    <t xml:space="preserve">GO</t>
  </si>
  <si>
    <t xml:space="preserve">N704G201620B</t>
  </si>
  <si>
    <t xml:space="preserve">Large Outdoor Catio for 6-10 Cats, Metal Cat Cage Outdoor with Weatherproof Roof, 6 Platforms, Climbing Ramp, 1 Resting Box and Cat Scratching Post, Outdoor Cat House with Storage Shelves, Black</t>
  </si>
  <si>
    <t xml:space="preserve">N7090000668B</t>
  </si>
  <si>
    <t xml:space="preserve">Queen Size Metal Bunk Bed with Storage Mesh Shelves and Clothes Hooks,LED Light,Black</t>
  </si>
  <si>
    <t xml:space="preserve">W5219S00004</t>
  </si>
  <si>
    <t xml:space="preserve">Natural Oak Corrugated Wave Wood Headboard Platform Bed frame, 44" Tall Headboard Queen Size Bed Frame, Modern Minimalist, Easy Assembly, No Box Spring Required</t>
  </si>
  <si>
    <t xml:space="preserve">W2593P430285</t>
  </si>
  <si>
    <t xml:space="preserve">Full Rattan Bed Frame with LED Lights and Storage Headboard, Full Size Platform Bed with Safety Guardrails for Kids, White(Expect Arrival Date 2026/5/25)</t>
  </si>
  <si>
    <t xml:space="preserve">2026-05-27 ~ 2026-06-03</t>
  </si>
  <si>
    <t xml:space="preserve">W2593S00070</t>
  </si>
  <si>
    <t xml:space="preserve">Full Size Loft Bed with Desk and Light, Metal Loft Bed with Storage Shelves, Wardrobe and Drawers for Boys Girls(Old SKU W2593S00040)</t>
  </si>
  <si>
    <t xml:space="preserve">72%</t>
  </si>
  <si>
    <t xml:space="preserve">W2593P430280</t>
  </si>
  <si>
    <t xml:space="preserve">Twin Rattan Bed Frame with LED Lights and Storage Headboard, Twin Size Platform Bed with Safety Guardrails for Kids,(Expect Arrival Date 2026/5/25)</t>
  </si>
  <si>
    <t xml:space="preserve">W2593P430278</t>
  </si>
  <si>
    <t xml:space="preserve">Twin Rattan Bed Frame with LED Lights and Storage Headboard, Twin Size Platform Bed with Safety Guardrails for Kids, White(Expect Arrival Date 2026/5/25)</t>
  </si>
  <si>
    <t xml:space="preserve">W5568P445696</t>
  </si>
  <si>
    <t xml:space="preserve">Modern Accent Chair with 3.5cmW Wide Wale Corduroy, 9" Solid Wood Legs, Comfortable Upholstered Armchair in Pink for Living Room</t>
  </si>
  <si>
    <t xml:space="preserve">W5568P445693</t>
  </si>
  <si>
    <t xml:space="preserve">Modern Accent Chair with 3.5cmW Wide Wale Corduroy, 9" Solid Wood Legs, Comfortable Upholstered Armchair in Army Green for Living Room</t>
  </si>
  <si>
    <t xml:space="preserve">W5568P445691</t>
  </si>
  <si>
    <t xml:space="preserve">Modern Accent Chair with 3.5cmW Wide Wale Corduroy, 9" Solid Wood Legs, Comfortable Upholstered Armchair in Dark Coffee for Living Room</t>
  </si>
  <si>
    <t xml:space="preserve">W5568P445690</t>
  </si>
  <si>
    <t xml:space="preserve">Modern Accent Chair with 3.5cmW Wide Wale Corduroy, 9" Solid Wood Legs, Comfortable Upholstered Armchair in Beige for Living Room</t>
  </si>
  <si>
    <t xml:space="preserve">W5568P445687</t>
  </si>
  <si>
    <t xml:space="preserve">Modern Accent Chair with 3.5cmW Wide Wale Corduroy, 9" Solid Wood Legs, Comfortable Upholstered Armchair in Dark Gray for Living Room</t>
  </si>
  <si>
    <t xml:space="preserve">W2530P365621</t>
  </si>
  <si>
    <t xml:space="preserve">200+</t>
  </si>
  <si>
    <t xml:space="preserve">2026-06-26 ~ 2026-07-03</t>
  </si>
  <si>
    <t xml:space="preserve">SF000209AAE</t>
  </si>
  <si>
    <t xml:space="preserve">Queen Size Upholstered Gaming Bed with Side-Lift Hydraulic Storage System, Cyberpunk Style Platform Bed with Futuristic Pattern for Gamers &amp; Gen Z, Black+Gray</t>
  </si>
  <si>
    <t xml:space="preserve">SF000209AAI</t>
  </si>
  <si>
    <t xml:space="preserve">Queen Size Upholstered Gaming Bed with Side-Lift Hydraulic Storage System, Cyberpunk Style Platform Bed with Futuristic Pattern for Gamers &amp; Gen Z, Black+Purple</t>
  </si>
  <si>
    <t xml:space="preserve">SF000209AAJ</t>
  </si>
  <si>
    <t xml:space="preserve">Queen Size Upholstered Gaming Bed with Side-Lift Hydraulic Storage System, Cyberpunk Style Platform Bed with Futuristic Pattern for Gamers &amp; Gen Z, Black+Red</t>
  </si>
  <si>
    <t xml:space="preserve">W3101P445946</t>
  </si>
  <si>
    <t xml:space="preserve">66.9" Modern Cat Tower, Wood Cat Tree Tower for Indoor Cats, Cat Treewith Sisal-Covered Scratching Posts and Top Perch, Cat Condo with Acrylic Hammock for Multi-Cat Households</t>
  </si>
  <si>
    <t xml:space="preserve">W3101</t>
  </si>
  <si>
    <t xml:space="preserve">YH Furniture</t>
  </si>
  <si>
    <t xml:space="preserve">2026-05-31 19:59</t>
  </si>
  <si>
    <t xml:space="preserve">W3101P443491</t>
  </si>
  <si>
    <t xml:space="preserve">39.3" Modern Cat Tower, Wood Cat Tree Tower for Indoor Cats, Cat Treewith Sisal-Covered Scratching Posts and Top Perch, Cat Condo with Acrylic Hammock and Toys for Small Large Cats</t>
  </si>
  <si>
    <t xml:space="preserve">W3101P443490</t>
  </si>
  <si>
    <t xml:space="preserve">32.2" Modern Cat Tower, Wood Cat Tree Tower for Indoor Cats, Cat Treewith Sisal-Covered Scratching Posts and Top Perch, Cat Condo with Acrylic Hammock and Toys for Small Large Cats</t>
  </si>
  <si>
    <t xml:space="preserve">W3101P384990</t>
  </si>
  <si>
    <t xml:space="preserve">Floor to Ceiling Cat Tree, Cat Tower with Scratching Post, Adjustable Height(98-110 Inch), Large Wood Condo Cave Bed and Hammock, Modern Cat Activity Tree</t>
  </si>
  <si>
    <t xml:space="preserve">W3101P383595</t>
  </si>
  <si>
    <t xml:space="preserve">59" Modern Cat Tower, Wood Cat Tree Tower for Indoor Cats, Cat Treewith Sisal-Covered Scratching Posts and Top Perch, Cat Condo with Acrylic Hammock for Small Large Cats</t>
  </si>
  <si>
    <t xml:space="preserve">W3101P383594</t>
  </si>
  <si>
    <t xml:space="preserve">41.3" Modern Cat Tower, Wood Cat Tree Tower for Indoor Cats, Cat Treewith Sisal-Covered Scratching Posts and Top Perch, Cat Condo with Acrylic Hammock for Small Large Cats</t>
  </si>
  <si>
    <t xml:space="preserve">82%</t>
  </si>
  <si>
    <t xml:space="preserve">W3101P314628</t>
  </si>
  <si>
    <t xml:space="preserve">48.8" Modern Cat Tower, Wood Cat Tree Tower for Indoor Cats, Cat Treewith Sisal-Covered Scratching Posts and Top Perch, Cat Condo with Acrylic Hammock for Small Large Cats</t>
  </si>
  <si>
    <t xml:space="preserve">W2917S00017</t>
  </si>
  <si>
    <t xml:space="preserve">71" Tall Arched Kitchen Pantry Cabinet with Glass Door, Farmhouse Storage Pantry Cabinet with Adjustable Shelves &amp; Barn Door Design for Kitchen, Living &amp; Dining Room, Oak</t>
  </si>
  <si>
    <t xml:space="preserve">W2917</t>
  </si>
  <si>
    <t xml:space="preserve">RS HOME</t>
  </si>
  <si>
    <t xml:space="preserve">W2917S00016</t>
  </si>
  <si>
    <t xml:space="preserve">71" Tall Arched Kitchen Pantry Cabinet with Glass Door, Farmhouse Storage Pantry Cabinet with Adjustable Shelves &amp; Barn Door Design for Kitchen, Living &amp; Dining Room, Black</t>
  </si>
  <si>
    <t xml:space="preserve">W2593P430286</t>
  </si>
  <si>
    <t xml:space="preserve">Full Rattan Bed Frame with LED Lights and Storage Headboard, Full Size Platform Bed with Safety Guardrails for Kids,Natural(Expect Arrival Date 2026/5/25)</t>
  </si>
  <si>
    <t xml:space="preserve">W2917S00014</t>
  </si>
  <si>
    <t xml:space="preserve">71" Fluted Tall Arched Pantry Cabinet with Adjustable Shelves, Elegant Display Storage with Hidden Drawer &amp; Glass Door for Kitchen, Living Room, Dining Room, Black</t>
  </si>
  <si>
    <t xml:space="preserve">W504S00339</t>
  </si>
  <si>
    <t xml:space="preserve">Full Size L-shaped Bookcases Bed with Power Outlets, USB Charging Ports,Two Drawers,Grey(Old Sku W504S00245)</t>
  </si>
  <si>
    <t xml:space="preserve">产品不可购买，请联系seller获取信息</t>
  </si>
  <si>
    <t xml:space="preserve">W2593P445043</t>
  </si>
  <si>
    <t xml:space="preserve">Twin Size Wood Platform Bed for Kids, Wood Low Profile Twin Bed with Rails for Girls and Boys, White (Patented Design, Expect Arrival Date 2026/5/11  Old SKU W2593P190148)</t>
  </si>
  <si>
    <t xml:space="preserve">W5219S00003</t>
  </si>
  <si>
    <t xml:space="preserve">Walnut Corrugated Wave Wood Headboard Platform Bed frame, 44" Tall Headboard Queen Size Bed Frame, Modern Minimalist, Easy Assembly, No Box Spring Required</t>
  </si>
  <si>
    <t xml:space="preserve">LP000378AAP</t>
  </si>
  <si>
    <t xml:space="preserve">Full Size House Bed with 2 Large Drawers, Side Bookshelf with LED Strip, Espresso</t>
  </si>
  <si>
    <t xml:space="preserve">W2917S00015</t>
  </si>
  <si>
    <t xml:space="preserve">71" Fluted Tall Arched Pantry Cabinet with Adjustable Shelves, Elegant Display Storage with Hidden Drawer &amp; Glass Door for Kitchen, Living Room, Dining Room, Oak</t>
  </si>
  <si>
    <t xml:space="preserve">W504P425961</t>
  </si>
  <si>
    <t xml:space="preserve">Twin Size Floor Fence Bed with Central Entrance,Pine Wood Floor bed with Guardrails,Espresso</t>
  </si>
  <si>
    <t xml:space="preserve">68%</t>
  </si>
  <si>
    <t xml:space="preserve">2026-06-07 ~ 2026-06-14</t>
  </si>
  <si>
    <t xml:space="preserve">W504P425982</t>
  </si>
  <si>
    <t xml:space="preserve">Full Size Floor Fence Bed with Central Entrance,Pine Wood Floor bed with Guardrails,Espresso</t>
  </si>
  <si>
    <t xml:space="preserve">W504P425980</t>
  </si>
  <si>
    <t xml:space="preserve">Full Size Floor Fence Bed with Central Entrance,Pine Wood Floor bed with Guardrails,Natural</t>
  </si>
  <si>
    <t xml:space="preserve">W504P425970</t>
  </si>
  <si>
    <t xml:space="preserve">Full Size Floor Fence Bed with Central Entrance,Pine Wood Floor bed with Guardrails,Grey</t>
  </si>
  <si>
    <t xml:space="preserve">W504P425978</t>
  </si>
  <si>
    <t xml:space="preserve">Full Size Floor Fence Bed with Central Entrance,Pine Wood Floor bed with Guardrails,White</t>
  </si>
  <si>
    <t xml:space="preserve">W504P425962</t>
  </si>
  <si>
    <t xml:space="preserve">Twin Size Floor Fence Bed with Central Entrance,Pine Wood Floor bed with Guardrails,Pink</t>
  </si>
  <si>
    <t xml:space="preserve">W504P425958</t>
  </si>
  <si>
    <t xml:space="preserve">Twin Size Floor Fence Bed with Central Entrance,Pine Wood Floor bed with Guardrails,Natural</t>
  </si>
  <si>
    <t xml:space="preserve">W504P425951</t>
  </si>
  <si>
    <t xml:space="preserve">Twin Size Floor Fence Bed with Central Entrance,Pine Wood Floor bed with Guardrails,Grey</t>
  </si>
  <si>
    <t xml:space="preserve">W504P425956</t>
  </si>
  <si>
    <t xml:space="preserve">Twin Size Floor Fence Bed with Central Entrance,Pine Wood Floor bed with Guardrails,White</t>
  </si>
  <si>
    <t xml:space="preserve">N704P287850D</t>
  </si>
  <si>
    <t xml:space="preserve">Cat Litter Box Enclosure, Hidden Cat Litter Box Furniture with Drawer and Stairs, Wooden Cat House Washroom for Bedroom,Cat Cabinet Side Table for Living Room, Brown and White</t>
  </si>
  <si>
    <t xml:space="preserve">N704P287850P</t>
  </si>
  <si>
    <t xml:space="preserve">Cat Litter Box Enclosure, Hidden Cat Litter Box Furniture with Drawer and Stairs, Wooden Cat House Washroom for Bedroom,Cat Cabinet Side Table for Living Room, Rustic Brown and Black</t>
  </si>
  <si>
    <t xml:space="preserve">W2500P479541</t>
  </si>
  <si>
    <t xml:space="preserve">Folding PE Rattan Hanging Egg Chair with Stand, Gray Indoor Outdoor Hammock Swing Basket Chair, Aluminum Steel Frame for Patio Balcony Backyard Bedroom</t>
  </si>
  <si>
    <t xml:space="preserve">W2500</t>
  </si>
  <si>
    <t xml:space="preserve">DAIJIA  CHINA</t>
  </si>
  <si>
    <t xml:space="preserve">W2500P479538</t>
  </si>
  <si>
    <t xml:space="preserve">Folding PE Rattan Hanging Egg Chair with Stand, Yellow Indoor Outdoor Hammock Swing Basket Chair, Aluminum Steel Frame for Patio Balcony Backyard Bedroom</t>
  </si>
  <si>
    <t xml:space="preserve">W2500P479532</t>
  </si>
  <si>
    <t xml:space="preserve">Folding PE Rattan Hanging Egg Chair with Stand, Black Indoor Outdoor Hammock Swing Basket Chair, Aluminum Steel Frame for Patio Balcony Backyard Bedroom</t>
  </si>
  <si>
    <t xml:space="preserve">W5756P485183</t>
  </si>
  <si>
    <t xml:space="preserve">Assemble-Free Chaise Lounge Outdoor, Aluminum Outdoor Chaise Lounge Set of 2 , Patio Lounger Poolside Lay Flat Sunbathing Adjustable Backrest Pool Lounge Chair (Set of 2)</t>
  </si>
  <si>
    <t xml:space="preserve">W5756P485212</t>
  </si>
  <si>
    <t xml:space="preserve">LT000405AAJ</t>
  </si>
  <si>
    <t xml:space="preserve">Twin Size Gaming Loft Bed with Integrated Desk and Lights, Modern Wooden Bed Frame with Desk and Built-in Charging Station, Black+Red</t>
  </si>
  <si>
    <t xml:space="preserve">LT000406AAC</t>
  </si>
  <si>
    <t xml:space="preserve">Full Size Gaming Loft Bed with Integrated Desk and Lights, Modern Wooden Bed Frame with Desk and Built-in Charging Station, Black+Blue</t>
  </si>
  <si>
    <t xml:space="preserve">LT000406AAJ</t>
  </si>
  <si>
    <t xml:space="preserve">Full Size Gaming Loft Bed with Integrated Desk and Lights, Modern Wooden Bed Frame with Desk and Built-in Charging Station, Black+Red</t>
  </si>
  <si>
    <t xml:space="preserve">LT000773AAH</t>
  </si>
  <si>
    <t xml:space="preserve">Twin Size Loft Bed with Slide Pink Tent and Tower - Pink(OLD SKU:N708P249511H)</t>
  </si>
  <si>
    <t xml:space="preserve">N708P340493E</t>
  </si>
  <si>
    <t xml:space="preserve">Twin size Loft Bed Wood Bed with Two Storage Boxes - Gray(old sku:WF299308AAE)</t>
  </si>
  <si>
    <t xml:space="preserve">73%</t>
  </si>
  <si>
    <t xml:space="preserve">N708P340493K</t>
  </si>
  <si>
    <t xml:space="preserve">Twin size Loft Bed Wood Bed with Two Storage Boxes - White(old sku:WF299308AAK)</t>
  </si>
  <si>
    <t xml:space="preserve">N708P340493D</t>
  </si>
  <si>
    <t xml:space="preserve">Twin size Loft Bed Wood Bed with Two Storage Boxes - Natural(old sku:WF299308AAM)</t>
  </si>
  <si>
    <t xml:space="preserve">LT000405AAC</t>
  </si>
  <si>
    <t xml:space="preserve">Twin Size Gaming Loft Bed with Integrated Desk and Lights, Modern Wooden Bed Frame with Desk and Built-in Charging Station, Black+Blue</t>
  </si>
  <si>
    <t xml:space="preserve">W2593P445112</t>
  </si>
  <si>
    <t xml:space="preserve">Twin Size Wood Platform Bed for Kids, Wood Low Profile Twin Bed with Rails for Girls and Boys, Natural (Patented Design, Expect Arrival Date 2026/5/11  Old SKU W2593P190150)</t>
  </si>
  <si>
    <t xml:space="preserve">N704G201256D</t>
  </si>
  <si>
    <t xml:space="preserve">6-Piece Outdoor Patio Furniture Set, Steel Frame Sofa Set with 3-Seat Couch, 2 Armchairs, 2 Ottomans &amp; Acacia Wood Coffee Table, Cushioned Seating for Backyard, Garden, Poolside, Brown Cushion</t>
  </si>
  <si>
    <t xml:space="preserve">97%</t>
  </si>
  <si>
    <t xml:space="preserve">N704G201256A</t>
  </si>
  <si>
    <t xml:space="preserve">6-Piece Outdoor Patio Furniture Set, Steel Frame Sofa Set with 3-Seat Couch, 2 Armchairs, 2 Ottomans &amp; Acacia Wood Coffee Table, Cushioned Seating for Backyard, Garden, Poolside, Beige Cushion</t>
  </si>
  <si>
    <t xml:space="preserve">W2593S00066</t>
  </si>
  <si>
    <t xml:space="preserve">L-Shaped Twin Bed Frame for 2 Kids, Convertible Detachable Beds with Whiteboards, Rattan Kids Bed with Bookshelves &amp; Lights, White</t>
  </si>
  <si>
    <t xml:space="preserve">W2593S00067</t>
  </si>
  <si>
    <t xml:space="preserve">L-Shaped Twin Bed Frame for 2 Kids, Convertible Detachable Beds with Whiteboards, Rattan Kids Bed with Bookshelves &amp; Lights,Natural</t>
  </si>
  <si>
    <t xml:space="preserve">N899P452426A</t>
  </si>
  <si>
    <t xml:space="preserve">Upholstered Floor Daybed with Removable Guardrails,Compatible with standard US toddler mattresses , Safety Toddler Bed with High Headboard &amp; Footboard, Beige</t>
  </si>
  <si>
    <t xml:space="preserve">N899P452424H</t>
  </si>
  <si>
    <t xml:space="preserve">Upholstered Toddler Bedwith Safety Guardrails,Kids Bed for Girl and Boys,Compatible with standard US toddler mattresses ,for 1-6 Years Old,Cloud-Shaped Kids Daybed,Pink</t>
  </si>
  <si>
    <t xml:space="preserve">N899P452412A</t>
  </si>
  <si>
    <t xml:space="preserve">Toddler Floor Bed with Storage Bag,Kids Bed for Girl and Boys,Compatible with standard US toddler mattresses ,Safety Upholstered Child Beds for 1-6 Years Old,Beige</t>
  </si>
  <si>
    <t xml:space="preserve">W1867S00015</t>
  </si>
  <si>
    <t xml:space="preserve">MODERN VELVET QUEEN BED WITH TWIN TRUNDLE AND 2 STORAGE DRAWERS – BEIGE(OLD SKU:W1867S00002)</t>
  </si>
  <si>
    <t xml:space="preserve">W1867</t>
  </si>
  <si>
    <t xml:space="preserve">SERENE HOME</t>
  </si>
  <si>
    <t xml:space="preserve">LT000351AAP</t>
  </si>
  <si>
    <t xml:space="preserve">Twin over Full Bunk Bed with Shelf and LED,Espresso</t>
  </si>
  <si>
    <t xml:space="preserve">92%</t>
  </si>
  <si>
    <t xml:space="preserve">LT000351AAE</t>
  </si>
  <si>
    <t xml:space="preserve">Twin over Full Bunk Bed with Shelf and LED,Gray</t>
  </si>
  <si>
    <t xml:space="preserve">LT000351AAK</t>
  </si>
  <si>
    <t xml:space="preserve">Twin over Full Bunk Bed with Shelf and LED,White</t>
  </si>
  <si>
    <t xml:space="preserve">W2593P444997</t>
  </si>
  <si>
    <t xml:space="preserve">Full Size Platform Bed Frame with 2 Storage Drawers, Kids Rattan Bed with Headboard and Footboard, White</t>
  </si>
  <si>
    <t xml:space="preserve">W2593P444998</t>
  </si>
  <si>
    <t xml:space="preserve">Full Size Platform Bed Frame with 2 Storage Drawers, Kids Rattan Bed with Headboard and Footboard,Natural</t>
  </si>
  <si>
    <t xml:space="preserve">W2593P444991</t>
  </si>
  <si>
    <t xml:space="preserve">Twin Size Platform Bed Frame with 2 Storage Drawers, Kids Rattan Bed with Headboard and Footboard, White</t>
  </si>
  <si>
    <t xml:space="preserve">W2593P444992</t>
  </si>
  <si>
    <t xml:space="preserve">Twin Size Platform Bed Frame with 2 Storage Drawers, Kids Rattan Bed with Headboard and Footboard,Natural</t>
  </si>
  <si>
    <t xml:space="preserve">N733S373381M</t>
  </si>
  <si>
    <t xml:space="preserve">Wooden Twin Size Daybed with Storage Shelves, Multi-functional Bed with 2 Storage Drawers and  Study Desk, Natural (Old SKU: N733S241484M)</t>
  </si>
  <si>
    <t xml:space="preserve">W2295P388843</t>
  </si>
  <si>
    <t xml:space="preserve">Vintage Wooden Accent Chest with 7 Drawers &amp; 2 Cabinets, Rustic Multicolor Carved Storage Dresser for Living Room, Bedroom, Entryway, Farmhouse Style Decor (39.37" L x 13.78" W x 36.22" H)</t>
  </si>
  <si>
    <t xml:space="preserve">W2295</t>
  </si>
  <si>
    <t xml:space="preserve">HaixuHomeDecor</t>
  </si>
  <si>
    <t xml:space="preserve">W2295P388838</t>
  </si>
  <si>
    <t xml:space="preserve">Vintage Wooden Accent Chest with 6 Drawers, Rustic Multicolor Carved Storage Dresser for Bedroom, Living Room, Farmhouse Style Decor (25.59" L x 12.6" W x 33.07" H)</t>
  </si>
  <si>
    <t xml:space="preserve">W504S00302</t>
  </si>
  <si>
    <t xml:space="preserve">Queen Size Murphy Bed, Pine Wood Cabinet Bed with Built-in USB Charging Station and Geometrical Decoration Panel ,Grey</t>
  </si>
  <si>
    <t xml:space="preserve">W504S00303</t>
  </si>
  <si>
    <t xml:space="preserve">Queen Size Murphy Bed, Pine Wood Cabinet Bed with Built-in USB Charging Station and Geometrical Decoration Panel ,Walnut</t>
  </si>
  <si>
    <t xml:space="preserve">W504S00306</t>
  </si>
  <si>
    <t xml:space="preserve">Queen Size Murphy Bed, Pine Wood Cabinet Bed with Built-in USB Charging Station and Geometrical Decoration Panel,Light Walnut</t>
  </si>
  <si>
    <t xml:space="preserve">FF00001AAW</t>
  </si>
  <si>
    <t xml:space="preserve">Convertible Crib to Daybed with Drawers,2-in-1 Baby Crib with Solid Wood Guardrails,Changing Table &amp; Storage Drawers,Compatible with standard US toddler mattresses,Toddler Bed with Safety Rail,  White</t>
  </si>
  <si>
    <t xml:space="preserve">W5316S00047</t>
  </si>
  <si>
    <t xml:space="preserve">Full Size Loft Bed with Storage Stairs, Shelves and Built-in Wardrobe, Metal Loft Bed Frame with USB Ports and LED Lights, Noise-reduced Design, Black</t>
  </si>
  <si>
    <t xml:space="preserve">W5316S00048</t>
  </si>
  <si>
    <t xml:space="preserve">Full Size Loft Bed with Storage Stairs, Shelves and Built-in Wardrobe, Metal Loft Bed Frame with USB Ports and LED Lights, Noise-reduced Design, Pink</t>
  </si>
  <si>
    <t xml:space="preserve">W5316S00046</t>
  </si>
  <si>
    <t xml:space="preserve">Twin Size Loft Bed with Storage Stairs, Shelves and Built-in Wardrobe, Metal Loft Bed Frame with USB Ports and LED Lights, Noise-reduced Design, Pink</t>
  </si>
  <si>
    <t xml:space="preserve">W5316S00045</t>
  </si>
  <si>
    <t xml:space="preserve">Twin Size Loft Bed with Storage Stairs, Shelves and Built-in Wardrobe, Metal Loft Bed Frame with USB Ports and LED Lights, Noise-reduced Design, Black</t>
  </si>
  <si>
    <t xml:space="preserve">W5305P463443</t>
  </si>
  <si>
    <t xml:space="preserve">Twin over Full Bunk Bed with ladders, Metal Bunk Bed with Full Upgraded Support Slats, Low Profile Bunk Bed, Black</t>
  </si>
  <si>
    <t xml:space="preserve">W5305</t>
  </si>
  <si>
    <t xml:space="preserve">Rainbow House</t>
  </si>
  <si>
    <t xml:space="preserve">W5305S00034</t>
  </si>
  <si>
    <t xml:space="preserve">Queen over Queen Bunk Bed with ladders, Metal Bunk Bed with Full Upgraded Support Slats, Low Profile Bunk Bed, Black</t>
  </si>
  <si>
    <t xml:space="preserve">W5305S00032</t>
  </si>
  <si>
    <t xml:space="preserve">Twin XL over Queen Bunk Bed with ladders, Metal Bunk Bed with Full Upgraded Support Slats, Low Profile Bunk Bed, Black</t>
  </si>
  <si>
    <t xml:space="preserve">W1445P419756</t>
  </si>
  <si>
    <t xml:space="preserve">6-Drawer Double Dresser , Modern Storage Cabinet with Metal Handles &amp; Solid Wood Legs, Dresser Drawer Organizer for Kids Bedroom, Heavy-Duty Wooden Dresser with Pre-Installed,Black</t>
  </si>
  <si>
    <t xml:space="preserve">W1445</t>
  </si>
  <si>
    <t xml:space="preserve">ZRUN FURNITURE</t>
  </si>
  <si>
    <t xml:space="preserve">W1445P419757</t>
  </si>
  <si>
    <t xml:space="preserve">6-Drawer Double Dresser in White, Modern Storage Cabinet with Metal Handles &amp; Solid Wood Legs, Dresser Drawer Organizer for Kids Bedroom, Heavy-Duty Wooden Dresser with Pre-Installed</t>
  </si>
  <si>
    <t xml:space="preserve">W1445S00005</t>
  </si>
  <si>
    <t xml:space="preserve">6-Drawer Double Dresser in Olive, Modern Storage Cabinet with Metal Handles &amp; Solid Wood Legs, Dresser Drawer Organizer for Kids Bedroom, Heavy-Duty Wooden Dresser with Pre-Installed</t>
  </si>
  <si>
    <t xml:space="preserve">W3219S00031</t>
  </si>
  <si>
    <t xml:space="preserve">Oversized Double Chaise Lounge 2-Piece Set, Luxurious Plush Corduroy Convertible Sofa Bed with 6 Pillows and Storage Pocket, for Small Spaces,Home Theater, Living Room, Purple</t>
  </si>
  <si>
    <t xml:space="preserve">W3219</t>
  </si>
  <si>
    <t xml:space="preserve">Timo Furniture</t>
  </si>
  <si>
    <t xml:space="preserve">2026-06-02 ~ 2026-06-09</t>
  </si>
  <si>
    <t xml:space="preserve">W3219S00030</t>
  </si>
  <si>
    <t xml:space="preserve">Oversized Double Chaise Lounge 2-Piece Set, Luxurious Plush Corduroy Convertible Sofa Bed with 6 Pillows and Storage Pocket, for Small Spaces,Home Theater, Living Room,Light Green</t>
  </si>
  <si>
    <t xml:space="preserve">少于20件</t>
  </si>
  <si>
    <t xml:space="preserve">W3219S00029</t>
  </si>
  <si>
    <t xml:space="preserve">Oversized Double Chaise Lounge 2-Piece Set, Luxurious Plush Corduroy Convertible Sofa Bed with 6 Pillows and Storage Pocket, for Small Spaces,Home Theater, Living Room, Yellow</t>
  </si>
  <si>
    <t xml:space="preserve">W3219S00028</t>
  </si>
  <si>
    <t xml:space="preserve">Oversized Double Chaise Lounge 2-Piece Set, Luxurious Plush Corduroy Convertible Sofa Bed with 6 Pillows and Storage Pocket, for Small Spaces,Home Theater, Living Room, Orange</t>
  </si>
  <si>
    <t xml:space="preserve">W3219S00027</t>
  </si>
  <si>
    <t xml:space="preserve">Oversized Double Chaise Lounge 2-Piece Set, Luxurious Plush Corduroy Convertible Sofa Bed with 6 Pillows and Storage Pocket, for Small Spaces,Home Theater, Living Room, Blue</t>
  </si>
  <si>
    <t xml:space="preserve">W3219S00026</t>
  </si>
  <si>
    <t xml:space="preserve">Oversized Double Chaise Lounge 2-Piece Set, Luxurious Plush Corduroy Convertible Sofa Bed with 6 Pillows and Storage Pocket, for Small Spaces,Home Theater, Living Room, Camel</t>
  </si>
  <si>
    <t xml:space="preserve">W3219S00025</t>
  </si>
  <si>
    <t xml:space="preserve">Oversized Double Chaise Lounge 2-Piece Set, Luxurious Plush Corduroy Convertible Sofa Bed with 6 Pillows and Storage Pocket, for Small Spaces,Home Theater, Living Room, Green</t>
  </si>
  <si>
    <t xml:space="preserve">W3219S00024</t>
  </si>
  <si>
    <t xml:space="preserve">Oversized Double Chaise Lounge 2-Piece Set, Luxurious Plush Corduroy Convertible Sofa Bed with 6 Pillows and Storage Pocket, for Small Spaces,Home Theater, Living Room, Pink</t>
  </si>
  <si>
    <t xml:space="preserve">W3219S00023</t>
  </si>
  <si>
    <t xml:space="preserve">Oversized Double Chaise Lounge 2-Piece Set, Luxurious Plush Corduroy Convertible Sofa Bed with 6 Pillows and Storage Pocket, for Small Spaces,Home Theater, Living Room, Coffee</t>
  </si>
  <si>
    <t xml:space="preserve">W3219S00022</t>
  </si>
  <si>
    <t xml:space="preserve">Oversized Double Chaise Lounge 2-Piece Set, Luxurious Plush Corduroy Convertible Sofa Bed with 6 Pillows and Storage Pocket, for Small Spaces,Home Theater, Living Room, Black</t>
  </si>
  <si>
    <t xml:space="preserve">W3219S00021</t>
  </si>
  <si>
    <t xml:space="preserve">Oversized Double Chaise Lounge 2-Piece Set, Luxurious Plush Corduroy Convertible Sofa Bed with 6 Pillows and Storage Pocket, for Small Spaces,Home Theater, Living Room, Dark Grey</t>
  </si>
  <si>
    <t xml:space="preserve">W3219S00020</t>
  </si>
  <si>
    <t xml:space="preserve">Oversized Double Chaise Lounge 2-Piece Set, Luxurious Plush Corduroy Convertible Sofa Bed with 6 Pillows and Storage Pocket, for Small Spaces,Home Theater, Living Room, Light Grey</t>
  </si>
  <si>
    <t xml:space="preserve">W3219S00019</t>
  </si>
  <si>
    <t xml:space="preserve">Oversized Double Chaise Lounge 2-Piece Set, Luxurious Plush Corduroy Convertible Sofa Bed with 6 Pillows and Storage Pocket, for Small Spaces,Home Theater, Living Room, Beige/White</t>
  </si>
  <si>
    <t xml:space="preserve">W3219P496264</t>
  </si>
  <si>
    <t xml:space="preserve">Luxurious Plush Corduroy Chaise Lounge with 3 Pillows, Convertible Sofa Bed with Storage Pocket, Frameless Design &amp; Compression Foam for Small Spaces, Living Room, Apartment,Purple</t>
  </si>
  <si>
    <t xml:space="preserve">W3219P496263</t>
  </si>
  <si>
    <t xml:space="preserve">Luxurious Plush Corduroy Chaise Lounge with 3 Pillows, Convertible Sofa Bed with Storage Pocket, Frameless Design &amp; Compression Foam for Small Spaces, Living Room, Apartment,Green</t>
  </si>
  <si>
    <t xml:space="preserve">W3219P496262</t>
  </si>
  <si>
    <t xml:space="preserve">Luxurious Plush Corduroy Chaise Lounge with 3 Pillows, Convertible Sofa Bed with Storage Pocket, Frameless Design &amp; Compression Foam for Small Spaces, Living Room, Apartment,Yellow</t>
  </si>
  <si>
    <t xml:space="preserve">W3219P483088</t>
  </si>
  <si>
    <t xml:space="preserve">Luxurious Plush Corduroy Chaise Lounge with 3 Pillows, Convertible Sofa Bed with Storage Pocket, Frameless Design &amp; Compression Foam for Small Spaces, Living Room, Apartment,Orange</t>
  </si>
  <si>
    <t xml:space="preserve">W3219P483087</t>
  </si>
  <si>
    <t xml:space="preserve">Luxurious Plush Corduroy Chaise Lounge with 3 Pillows, Convertible Sofa Bed with Storage Pocket, Frameless Design &amp; Compression Foam for Small Spaces, Living Room, Apartment,Blue</t>
  </si>
  <si>
    <t xml:space="preserve">W3219P483086</t>
  </si>
  <si>
    <t xml:space="preserve">Luxurious Plush Corduroy Chaise Lounge with 3 Pillows, Convertible Sofa Bed with Storage Pocket, Frameless Design &amp; Compression Foam for Small Spaces, Living Room, Apartment,Camel</t>
  </si>
  <si>
    <t xml:space="preserve">W3219P459765</t>
  </si>
  <si>
    <t xml:space="preserve">W3219P459763</t>
  </si>
  <si>
    <t xml:space="preserve">Luxurious Plush Corduroy Chaise Lounge with 3 Pillows, Convertible Sofa Bed with Storage Pocket, Frameless Design &amp; Compression Foam for Small Spaces, Living Room, Apartment,Baby Pink</t>
  </si>
  <si>
    <t xml:space="preserve">W3219P459757</t>
  </si>
  <si>
    <t xml:space="preserve">Luxurious Plush Corduroy Chaise Lounge with 3 Pillows, Convertible Sofa Bed with Storage Pocket, Frameless Design &amp; Compression Foam for Small Spaces, Living Room, Apartment,Coffee</t>
  </si>
  <si>
    <t xml:space="preserve">W3219P449015</t>
  </si>
  <si>
    <t xml:space="preserve">Luxurious Plush Corduroy Chaise Lounge with 3 Pillows, Convertible Sofa Bed with Storage Pocket, Frameless Design &amp; Compression Foam for Small Spaces, Living Room, Apartment,Black</t>
  </si>
  <si>
    <t xml:space="preserve">W3219P449014</t>
  </si>
  <si>
    <t xml:space="preserve">Luxurious Plush Corduroy Chaise Lounge with 3 Pillows, Convertible Sofa Bed with Storage Pocket, Frameless Design &amp; Compression Foam for Small Spaces, Living Room, Apartment,Dark Gray</t>
  </si>
  <si>
    <t xml:space="preserve">W3219P449013</t>
  </si>
  <si>
    <t xml:space="preserve">Luxurious Plush Corduroy Chaise Lounge with 3 Pillows, Convertible Sofa Bed with Storage Pocket, Frameless Design &amp; Compression Foam for Small Spaces, Living Room, Apartment,Light Grey</t>
  </si>
  <si>
    <t xml:space="preserve">W3219P449012</t>
  </si>
  <si>
    <t xml:space="preserve">Luxurious Plush Corduroy Chaise Lounge with 3 Pillows, Convertible Sofa Bed with Storage Pocket, Frameless Design &amp; Compression Foam for Small Spaces, Living Room, Apartment,Beige&amp;White</t>
  </si>
  <si>
    <t xml:space="preserve">W1413S00184</t>
  </si>
  <si>
    <t xml:space="preserve">King Cream Style Bouclé Fabric Platform Bed, Soft Cloud-Like Upholstered Frame with Solid Wood Legs, No Box Spring Needed</t>
  </si>
  <si>
    <t xml:space="preserve">W1413</t>
  </si>
  <si>
    <t xml:space="preserve">Royal Star</t>
  </si>
  <si>
    <t xml:space="preserve">W1413S00183</t>
  </si>
  <si>
    <t xml:space="preserve">Queen Cream Style Bouclé Fabric Platform Bed, Soft Cloud-Like Upholstered Frame with Solid Wood Legs, No Box Spring Needed</t>
  </si>
  <si>
    <t xml:space="preserve">W1413S00182</t>
  </si>
  <si>
    <t xml:space="preserve">King Functional Vertical Striped Bed with Gas Lift Storage, Luxury Fluffy Rabbit Fur Fabric Up-holstered Double Bed</t>
  </si>
  <si>
    <t xml:space="preserve">W1413S00181</t>
  </si>
  <si>
    <t xml:space="preserve">Queen Functional Vertical Striped  Bed with Gas Lift Storage, Luxury Fluffy Rabbit Fur Fabric Up-holstered Double Bed</t>
  </si>
  <si>
    <t xml:space="preserve">W3162P449076</t>
  </si>
  <si>
    <t xml:space="preserve">Face Down Chaise Lounge Chair 5-Position Adjustable Sunbathing, Foldable Tanning Chair with Face&amp; Arm Holes, Outdoor Recliner Chair for Pool, Beach, Patio, Lawn (Black, 2 Pcs)</t>
  </si>
  <si>
    <t xml:space="preserve">W3162</t>
  </si>
  <si>
    <t xml:space="preserve">Ocean Soul</t>
  </si>
  <si>
    <t xml:space="preserve">95%</t>
  </si>
  <si>
    <t xml:space="preserve">W3162P449078</t>
  </si>
  <si>
    <t xml:space="preserve">Face Down Chaise Lounge Chair 5-Position Adjustable Sunbathing, Foldable Tanning Chair with Face&amp; Arm Holes, Outdoor Recliner Chair for Pool, Beach, Patio, Lawn (Dark blue, 2 Pcs)</t>
  </si>
  <si>
    <t xml:space="preserve">W3162P449077</t>
  </si>
  <si>
    <t xml:space="preserve">Face Down Chaise Lounge Chair 5-Position Adjustable Sunbathing, Foldable Tanning Chair with Face&amp; Arm Holes, Outdoor Recliner Chair for Pool, Beach, Patio, Lawn (Gray, 2 Pcs)</t>
  </si>
  <si>
    <t xml:space="preserve">W2580S00090</t>
  </si>
  <si>
    <t xml:space="preserve">Queen Size Loft Bed with Stairs, Metal Queen Loft Bed with Storage Shelves, High Loft Bed with Wardrobe for Kids Teens Adults, Black(Old skuW2580S00038)</t>
  </si>
  <si>
    <t xml:space="preserve">N820S00083I</t>
  </si>
  <si>
    <t xml:space="preserve">Twin Size Gaming Daybed with Integrated Desk and LED Light, Modern Wooden Bed Frame with 3 Storage Drawers and Built-in Charging Station, Multi-Functional Headboard Bookcase, Black+Purple</t>
  </si>
  <si>
    <t xml:space="preserve">N820</t>
  </si>
  <si>
    <t xml:space="preserve">Lucky Home</t>
  </si>
  <si>
    <t xml:space="preserve">N820S00083J</t>
  </si>
  <si>
    <t xml:space="preserve">Twin Size Gaming Daybed with Integrated Desk and LED Light, Modern Wooden Bed Frame with 3 Storage Drawers and Built-in Charging Station, Multi-Functional Headboard Bookcase, Black+Red</t>
  </si>
  <si>
    <t xml:space="preserve">N820S00083C</t>
  </si>
  <si>
    <t xml:space="preserve">Twin Size Gaming Daybed with Integrated Desk and LED Light, Modern Wooden Bed Frame with 3 Storage Drawers and Built-in Charging Station, Multi-Functional Headboard Bookcase, Black+Blue</t>
  </si>
  <si>
    <t xml:space="preserve">N733S373385K</t>
  </si>
  <si>
    <t xml:space="preserve">Wooden Full Size Daybed with Storage Shelves, Multi-functional Bed with Two Storage Drawers and  Study Desk, Antique White (Old SKU: N733S241486K)</t>
  </si>
  <si>
    <t xml:space="preserve">ST000156AAE</t>
  </si>
  <si>
    <t xml:space="preserve">TREXM 6-Piece Farmhouse Dining Set for 6, Kitchen &amp; Dining Room Sets with Solid Wood Legs and Frame, Ergonomic Dual-Style Chairs, Ideal for Kitchen &amp; Dining Room (Natural Wood Wash+ Beige )</t>
  </si>
  <si>
    <t xml:space="preserve">ST000156AAD</t>
  </si>
  <si>
    <t xml:space="preserve">TREXM 6-Piece Farmhouse Dining Set for 6, Kitchen &amp; Dining Room Sets with Solid Wood Legs and Frame, Ergonomic Dual-Style Chairs, Ideal for Kitchen &amp; Dining Room (Walnut+ Beige )</t>
  </si>
  <si>
    <t xml:space="preserve">N729P427118E</t>
  </si>
  <si>
    <t xml:space="preserve">30" Bathroom Vanity with Ceramic Sink, Modern Storage Cabinet with Soft-Close Doors, Deep Drawer &amp; Standard Drawer, Stylish Bath Vanity for Small Bathrooms</t>
  </si>
  <si>
    <t xml:space="preserve">N729P427118C</t>
  </si>
  <si>
    <t xml:space="preserve">N729P427118B</t>
  </si>
  <si>
    <t xml:space="preserve">N729P427118K</t>
  </si>
  <si>
    <t xml:space="preserve">30" Bathroom Vanity with Ceramic Sink, Modern Storage Cabinet with Soft-Close Doors, Deep Drawer &amp; Standard Drawer, Stylish Bath Vanity for Small Bathrooms(old SKU:N729P276610K)</t>
  </si>
  <si>
    <t xml:space="preserve">N729P427118F</t>
  </si>
  <si>
    <t xml:space="preserve">30" Bathroom Vanity with Ceramic Sink, Modern Storage Cabinet with Soft-Close Doors, Deep Drawer &amp; Standard Drawer, Stylish Bath Vanity for Small Bathrooms(old SKU:N729P276610F)</t>
  </si>
  <si>
    <t xml:space="preserve">N725P412777C</t>
  </si>
  <si>
    <t xml:space="preserve">30" Bathroom Vanity with Sink, Bathroom Vanity Cabinet with One Flip Drawer and Two Drawers, Adjustable Shelf, Solid Wood and MDF, Blue Gray</t>
  </si>
  <si>
    <t xml:space="preserve">N725</t>
  </si>
  <si>
    <t xml:space="preserve">BY</t>
  </si>
  <si>
    <t xml:space="preserve">70%</t>
  </si>
  <si>
    <t xml:space="preserve">N725P412777K</t>
  </si>
  <si>
    <t xml:space="preserve">30" Bathroom Vanity with Sink, Bathroom Vanity Cabinet with One Flip Drawer and Two Drawers, Adjustable Shelf, Solid Wood and MDF, White</t>
  </si>
  <si>
    <t xml:space="preserve">67%</t>
  </si>
  <si>
    <t xml:space="preserve">N725P412777G</t>
  </si>
  <si>
    <t xml:space="preserve">30" Bathroom Vanity with Sink, Bathroom Vanity Cabinet with One Flip Drawer and Two Drawers, Adjustable Shelf, Solid Wood and MDF, Green</t>
  </si>
  <si>
    <t xml:space="preserve">N725P412777B</t>
  </si>
  <si>
    <t xml:space="preserve">30" Bathroom Vanity with Sink, Bathroom Vanity Cabinet with One Flip Drawer and Two Drawers, Adjustable Shelf, Solid Wood and MDF, Black</t>
  </si>
  <si>
    <t xml:space="preserve">N725P412782C</t>
  </si>
  <si>
    <t xml:space="preserve">30 Inch Bathroom Vanity with Ceramic Sink Top, Solid Wood Frame, MDF &amp; Pine Cabinet, Flip Drawers, Adjustable Shelf, and Zinc Alloy Handles, Freestanding Storage Cabinet (Faucet Not Included)</t>
  </si>
  <si>
    <t xml:space="preserve">N725P412782K</t>
  </si>
  <si>
    <t xml:space="preserve">N704P443507B</t>
  </si>
  <si>
    <t xml:space="preserve">Litter Box Enclosure with Cat Tree, Hidden Litter Box with LED Light, Sisal Scratching Board and Storage Space, Modular  Litter Box Furniture with Condo and Platform, All-in-one Cat Tower, Black</t>
  </si>
  <si>
    <t xml:space="preserve">N704P443507E</t>
  </si>
  <si>
    <t xml:space="preserve">Litter Box Enclosure with Cat Tree, Hidden Litter Box with LED Light, Sisal Scratching Board and Storage Space, Modular  Litter Box Furniture with Condo and Platform, All-in-one Cat Tower,Grey</t>
  </si>
  <si>
    <t xml:space="preserve">W2593P471246</t>
  </si>
  <si>
    <t xml:space="preserve">Full Size Floor Bed with Light, Wood Floor Bed with Storage Bookshelves, Floor Bed with Roof Shape for Kids,White (Expect Arrival Date 2026/5/18 Old SKUW2593P381133)</t>
  </si>
  <si>
    <t xml:space="preserve">2026-06-08 ~ 2026-06-15</t>
  </si>
  <si>
    <t xml:space="preserve">W2593P471248</t>
  </si>
  <si>
    <t xml:space="preserve">Full Size Floor Bed with Light, Wood Floor Bed with Storage Bookshelves, Floor Bed with Roof Shape for Kids,Natural (Expect Arrival Date 2026/5/18  Old  SKUW2593P381136 )</t>
  </si>
  <si>
    <t xml:space="preserve">W2593P471233</t>
  </si>
  <si>
    <t xml:space="preserve">Twin Size Floor Bed with Light, Wood Floor Bed with Storage Bookshelves, Floor Bed with Roof Shape for Kids,White(Expect Arrival Date 2026/5/18  Old SKUW2593P381124)</t>
  </si>
  <si>
    <t xml:space="preserve">W2593P471245</t>
  </si>
  <si>
    <t xml:space="preserve">Twin Size Floor Bed with Light, Wood Floor Bed with Storage Bookshelves, Floor Bed with Roof Shape for Kids,Natural(Old SKUW2593P381125  Expect Arrival Date 2026/5/18)</t>
  </si>
  <si>
    <t xml:space="preserve">N704P248780E</t>
  </si>
  <si>
    <t xml:space="preserve">GO 2 Pieces Long Reclining Chaise, Outdoor Wicker Lounge with Armrests, Patio Adjustable Recliner with Soft Removable Cushions, All Weather Rattan Pool Lounge for Poolside &amp; Garden, Gray</t>
  </si>
  <si>
    <t xml:space="preserve">N704P248779A</t>
  </si>
  <si>
    <t xml:space="preserve">GO Outdoor Long Reclining Chaise, Wicker Lounge with Armrests, Patio Adjustable Recliner with Soft Removable Cushions, All Weather Rattan Pool Lounge for Poolside &amp; Garden, Beige</t>
  </si>
  <si>
    <t xml:space="preserve">W2593S00044</t>
  </si>
  <si>
    <t xml:space="preserve">Metal Queen Loft Bed with Wardrobe and LED Light, Queen Size Loft Bed with L Shaped Desk and USB for Kids Teens Adults, White</t>
  </si>
  <si>
    <t xml:space="preserve">W5568S00011</t>
  </si>
  <si>
    <t xml:space="preserve">3-Seater Sofa, Camel Upholstered Couch, Modern Living Room Furniture, Textured Fabric Sofa, Minimalist Settee, Comfortable Armchair, Sturdy Frame Sofa</t>
  </si>
  <si>
    <t xml:space="preserve">2026-05-17 ~ 2026-05-24</t>
  </si>
  <si>
    <t xml:space="preserve">W5568S00010</t>
  </si>
  <si>
    <t xml:space="preserve">3-Seater Sofa, Green Upholstered Couch, Modern Living Room Furniture, Textured Fabric Sofa, Minimalist Settee, Comfortable Armchair, Sturdy Frame Sofa</t>
  </si>
  <si>
    <t xml:space="preserve">W5568S00009</t>
  </si>
  <si>
    <t xml:space="preserve">3-Seater Sofa, Dark Gray Upholstered Couch, Modern Living Room Furniture, Textured Fabric Sofa, Minimalist Settee, Comfortable Armchair, Sturdy Frame Sofa</t>
  </si>
  <si>
    <t xml:space="preserve">N704G201232A</t>
  </si>
  <si>
    <t xml:space="preserve">&lt;Old SKU: FG201232AAA&gt; GO 3-pieces Outdoor Dining Table With 2 Benches, Patio Dining Set With Unique Top Texture, Acacia Wood Top &amp; Steel Frame, All Weather Use, For Outdoor &amp; Indoor, Natural</t>
  </si>
  <si>
    <t xml:space="preserve">79%</t>
  </si>
  <si>
    <t xml:space="preserve">2026-05-31 23:59</t>
  </si>
  <si>
    <t xml:space="preserve">N704P248780A</t>
  </si>
  <si>
    <t xml:space="preserve">GO 2 Pieces Long Reclining Chaise, Outdoor Wicker Lounge with Armrests, Patio Adjustable Recliner with Soft Removable Cushions, All Weather Rattan Pool Lounge for Poolside &amp; Garden, Beige</t>
  </si>
  <si>
    <t xml:space="preserve">N704G201255E</t>
  </si>
  <si>
    <t xml:space="preserve">6-Piece Outdoor Dining Set, Acacia Wood, 1 Table with 4 Chairs &amp; 1 Bench for 6-7 Person, Comfortable Cushions on Chairs, Adjustable Feet, for Patio, Garden, Backyard Dining, Gray Cushion</t>
  </si>
  <si>
    <t xml:space="preserve">N704G201255A</t>
  </si>
  <si>
    <t xml:space="preserve">6-Piece Outdoor Dining Set, Acacia Wood, 1 Table with 4 Chairs &amp; 1 Bench for 6-7 Person, Comfortable Cushions on Chairs, Adjustable Feet, for Patio, Garden, Backyard Dining, Beige Cushion</t>
  </si>
  <si>
    <t xml:space="preserve">N704G201619E</t>
  </si>
  <si>
    <t xml:space="preserve">Large Outdoor Cat House with Planter Stand, Wooden Cat Enclosure with Resting Boxes for Multiple Kittens, Hanging Bridge, Platforms,Walk-In Catio Cage  with Waterproof Proof Cover, Grey</t>
  </si>
  <si>
    <t xml:space="preserve">N704G201618E</t>
  </si>
  <si>
    <t xml:space="preserve">Extra Large Catio Outdoor Cat Enclosure, Walk-in Outdoor Pet House for Multiple Cats, Catio Cat Run Cage with Bridges,  PVC Roof, Weatherproof  Cover, 7 Platforms, 2 Resting Box, Grey</t>
  </si>
  <si>
    <t xml:space="preserve">N704G201618K</t>
  </si>
  <si>
    <t xml:space="preserve">Extra Large Catio Outdoor Cat Enclosure, Walk-in Outdoor Pet House for Multiple Cats, Catio Cat Run Cage with Bridges, PVC Roof, Weatherproof  Cover, 7 Platforms, 2 Resting Box, White and Grey</t>
  </si>
  <si>
    <t xml:space="preserve">N704G201619K</t>
  </si>
  <si>
    <t xml:space="preserve">Large Outdoor Cat House with Planter Stand, Wooden Cat Enclosure with Resting Boxes for Multiple Kittens, Hanging Bridge, Platforms,Walk-In Catio Cage  with Waterproof Proof Cover, Grey and White</t>
  </si>
  <si>
    <t xml:space="preserve">W1716P415045</t>
  </si>
  <si>
    <t xml:space="preserve">King Size Bed Frame High Headboard Upholstered Platform Bed, Retro Simple Style Platform Bed No Box Spring Needed, Easy Assembly, Ivory</t>
  </si>
  <si>
    <t xml:space="preserve">W1716</t>
  </si>
  <si>
    <t xml:space="preserve">Junbed</t>
  </si>
  <si>
    <t xml:space="preserve">W2593S00063</t>
  </si>
  <si>
    <t xml:space="preserve">Twin Over Twin Floor Bunk Bed with Storage Shelves, Low Bunk Bed with Rattan Guardrail, White,(Expect Arrival Date 2026/5/26)</t>
  </si>
  <si>
    <t xml:space="preserve">W2593S00064</t>
  </si>
  <si>
    <t xml:space="preserve">Twin Over Twin Floor Bunk Bed with Storage Shelves, Low Bunk Bed with Rattan Guardrail, Natural(Expect Arrival Date 2026/5/26)</t>
  </si>
  <si>
    <t xml:space="preserve">W2593S00068</t>
  </si>
  <si>
    <t xml:space="preserve">Extendable Daybed, Twin to Double Twin Daybed with Storage Headboard, Twin Daybed with Charging Station and Light, White(Expect Arrival Date 2026/5/10)</t>
  </si>
  <si>
    <t xml:space="preserve">W2593S00069</t>
  </si>
  <si>
    <t xml:space="preserve">Extendable Daybed, Twin to Double Twin Daybed with Storage Headboard, Twin Daybed with Charging Station and Light, Natural(Expect Arrival Date 2026/5/10)</t>
  </si>
  <si>
    <t xml:space="preserve">W1716P415044</t>
  </si>
  <si>
    <t xml:space="preserve">Queen Size Bed Frame High Headboard Upholstered Platform Bed, No Box Spring Needed, Easy Assembly, Ivory</t>
  </si>
  <si>
    <t xml:space="preserve">N719Z000200D</t>
  </si>
  <si>
    <t xml:space="preserve">7 Pieces Patio Dining Set Outdoor Dining Table and Chairs Stylish Outdoor Furniture Set with Removable Cushions for Patio, Backyard, Natural Wood+Light Brown Cushion</t>
  </si>
  <si>
    <t xml:space="preserve">N719</t>
  </si>
  <si>
    <t xml:space="preserve">Omni Furniture(Oris Fur.)</t>
  </si>
  <si>
    <t xml:space="preserve">2026-06-11 ~ 2026-06-18</t>
  </si>
  <si>
    <t xml:space="preserve">N719Z000200A</t>
  </si>
  <si>
    <t xml:space="preserve">7 Pieces Patio Dining Set Outdoor Dining Table and Chairs Stylish Outdoor Furniture Set with Removable Cushions for Patio, Backyard, Garden, Natural Wood+Beige Cushion</t>
  </si>
  <si>
    <t xml:space="preserve">SP100031AAA</t>
  </si>
  <si>
    <t xml:space="preserve">TOPMAX 6 Piece Patio Sofa Set, Acacia Wood Outdoor Modular Sectional Garden Furniture Set L-Shaped Conversation Set, Convertible Daybed with Tea Table, Ottoman, 5 Cushions and Pillows, Teak+Beige</t>
  </si>
  <si>
    <t xml:space="preserve">N717</t>
  </si>
  <si>
    <t xml:space="preserve">TOPMAX</t>
  </si>
  <si>
    <t xml:space="preserve">W3387P450849</t>
  </si>
  <si>
    <t xml:space="preserve">73''  Corner Cabinet, Metal Storage Cabinet with Doors and Adjustable Shelves, Corner Organizer Stylish Space-Saving Storage for Entryway, Bathroom,Bedroom,Dining Room, Living Room, Office(White)</t>
  </si>
  <si>
    <t xml:space="preserve">GX000531AAA</t>
  </si>
  <si>
    <t xml:space="preserve">L-shaped Upholstered Platform Bed with Trundle and Two Drawers Linked with built-in Desk,Twin,Beige</t>
  </si>
  <si>
    <t xml:space="preserve">N7090002236K</t>
  </si>
  <si>
    <t xml:space="preserve">Full Size Loft Bed with Storage Cabinet, Wardrobe and LED, White and Espresso</t>
  </si>
  <si>
    <t xml:space="preserve">N7090002236M</t>
  </si>
  <si>
    <t xml:space="preserve">Full Size Loft Bed with Storage Cabinet, Wardrobe and LED, Wood Color and Espresso</t>
  </si>
  <si>
    <t xml:space="preserve">N7090000743P</t>
  </si>
  <si>
    <t xml:space="preserve">Solid Wood King Size Platform Bed Frame with Beige Velvet Upholstered Headboard, Espresso, No Box Spring Needed</t>
  </si>
  <si>
    <t xml:space="preserve">N7090000743B</t>
  </si>
  <si>
    <t xml:space="preserve">Solid Wood King Size Platform Bed Frame with Beige Velvet Upholstered Headboard, Black, No Box Spring Needed</t>
  </si>
  <si>
    <t xml:space="preserve">N7090000742B</t>
  </si>
  <si>
    <t xml:space="preserve">Solid Wood Queen Size Platform Bed Frame with Beige Velvet Upholstered Headboard, Black, No Box Spring Needed</t>
  </si>
  <si>
    <t xml:space="preserve">N7090000742P</t>
  </si>
  <si>
    <t xml:space="preserve">Solid Wood Queen Size Platform Bed Frame with Beige Velvet Upholstered Headboard, Espresso, No Box Spring Needed</t>
  </si>
  <si>
    <t xml:space="preserve">N709P425341K</t>
  </si>
  <si>
    <t xml:space="preserve">Platform Bed Frame with Headboard , Wood Slat Support , No Box Spring Needed ,King,White</t>
  </si>
  <si>
    <t xml:space="preserve">N709P425341P</t>
  </si>
  <si>
    <t xml:space="preserve">Platform Bed Frame with Headboard , Wood Slat Support , No Box Spring Needed ,King,Espresso</t>
  </si>
  <si>
    <t xml:space="preserve">N709P425341N</t>
  </si>
  <si>
    <t xml:space="preserve">Platform Bed Frame with Headboard , Wood Slat Support , No Box Spring Needed ,King,Natural</t>
  </si>
  <si>
    <t xml:space="preserve">N7090008815K</t>
  </si>
  <si>
    <t xml:space="preserve">Twin Size Platform Bed with Trundle and Drawers, White(Old Sku:WF298815AAK)</t>
  </si>
  <si>
    <t xml:space="preserve">N7090008815E</t>
  </si>
  <si>
    <t xml:space="preserve">Twin Size Platform Bed with Trundle and Drawers, Gray(Old Sku:WF298815AAE)</t>
  </si>
  <si>
    <t xml:space="preserve">N709P416259H</t>
  </si>
  <si>
    <t xml:space="preserve">Twin Size Upholstered Daybed with 4 Support Legs, Rubine(Old SKU:DL001824)</t>
  </si>
  <si>
    <t xml:space="preserve">N750</t>
  </si>
  <si>
    <t xml:space="preserve">WM Dreamland</t>
  </si>
  <si>
    <t xml:space="preserve">N7090002243K</t>
  </si>
  <si>
    <t xml:space="preserve">Twin over Twin&amp;Twin Bunk Bed with Built-in Desk and Storage Shelves, Reading Lamp,3 Beds in 1 Design,White</t>
  </si>
  <si>
    <t xml:space="preserve">N7090002243E</t>
  </si>
  <si>
    <t xml:space="preserve">Twin over Twin&amp;Twin Bunk Bed with Built-in Desk and Storage Shelves, Reading Lamp,3 Beds in 1 Design,Gray</t>
  </si>
  <si>
    <t xml:space="preserve">N7090002243N</t>
  </si>
  <si>
    <t xml:space="preserve">Twin over Twin&amp;Twin Bunk Bed with Built-in Desk and Storage Shelves, Reading Lamp,3 Beds in 1 Design,Natural</t>
  </si>
  <si>
    <t xml:space="preserve">N7090005103K</t>
  </si>
  <si>
    <t xml:space="preserve">Full Size Daybed with Storage Cabinets, Shoe Cabinet and USB Ports, White</t>
  </si>
  <si>
    <t xml:space="preserve">N7090005103E</t>
  </si>
  <si>
    <t xml:space="preserve">Full Size Daybed with Storage Cabinets, Shoe Cabinet and USB Ports, Gray</t>
  </si>
  <si>
    <t xml:space="preserve">N750P196510B</t>
  </si>
  <si>
    <t xml:space="preserve">L-shaped Metal Twin over Full Size Bunk Bed, Black(Old SKU: N7090P196510B)</t>
  </si>
  <si>
    <t xml:space="preserve">N7090005037N</t>
  </si>
  <si>
    <t xml:space="preserve">Wooden Canopy Bed with Storage Drawers, King size, Natural</t>
  </si>
  <si>
    <t xml:space="preserve">N7090005037L</t>
  </si>
  <si>
    <t xml:space="preserve">Wooden Canopy Bed with Storage Drawers, King size, Walnut</t>
  </si>
  <si>
    <t xml:space="preserve">N7090005036N</t>
  </si>
  <si>
    <t xml:space="preserve">Wooden Canopy Bed with Storage Drawers, Queen size, Natual</t>
  </si>
  <si>
    <t xml:space="preserve">N7090005036L</t>
  </si>
  <si>
    <t xml:space="preserve">Wooden Canopy Bed with Storage Drawers, Queen size, Walnut</t>
  </si>
  <si>
    <t xml:space="preserve">N7090004031B</t>
  </si>
  <si>
    <t xml:space="preserve">Gaming Loft Bed with Desk and Storage Staircase,LED Lights and USB, Full</t>
  </si>
  <si>
    <t xml:space="preserve">N7090002232K</t>
  </si>
  <si>
    <t xml:space="preserve">Twin Size Wood Daybed with Storage Shelves, Upholstered Backrest,USB and Trundle, White</t>
  </si>
  <si>
    <t xml:space="preserve">50%</t>
  </si>
  <si>
    <t xml:space="preserve">N7090002233K</t>
  </si>
  <si>
    <t xml:space="preserve">Full Size Wood Daybed with Storage Shelves, Upholstered Backrest,USB and Trundle, White</t>
  </si>
  <si>
    <t xml:space="preserve">51%</t>
  </si>
  <si>
    <t xml:space="preserve">N7090000477K</t>
  </si>
  <si>
    <t xml:space="preserve">Full Size Triple Bunk Bed with Storage Staircase,Separate Design,White</t>
  </si>
  <si>
    <t xml:space="preserve">N7090000477E</t>
  </si>
  <si>
    <t xml:space="preserve">Full Size Triple Bunk Bed with Storage Staircase,Separate Design,Gray</t>
  </si>
  <si>
    <t xml:space="preserve">N7090004027K</t>
  </si>
  <si>
    <t xml:space="preserve">Triple Bunk Bed with Storage Shelves and Hooks, Twin +Twin over Twin XL,White</t>
  </si>
  <si>
    <t xml:space="preserve">N7090004027E</t>
  </si>
  <si>
    <t xml:space="preserve">Triple Bunk Bed with Storage Shelves and Hooks, Twin +Twin over Twin XL,Gray</t>
  </si>
  <si>
    <t xml:space="preserve">N7090002241K</t>
  </si>
  <si>
    <t xml:space="preserve">Twin Size Loft Bed with Canopy, LED Lights &amp; Book Shelf, White</t>
  </si>
  <si>
    <t xml:space="preserve">44%</t>
  </si>
  <si>
    <t xml:space="preserve">N7090002241E</t>
  </si>
  <si>
    <t xml:space="preserve">Twin Size Loft Bed with Canopy, LED Lights &amp; Book Shelf, Gray</t>
  </si>
  <si>
    <t xml:space="preserve">N7090002242K</t>
  </si>
  <si>
    <t xml:space="preserve">Full Size Loft Bed with Canopy, LED Lights &amp; Book Shelf, White</t>
  </si>
  <si>
    <t xml:space="preserve">43%</t>
  </si>
  <si>
    <t xml:space="preserve">N7090002242E</t>
  </si>
  <si>
    <t xml:space="preserve">Full Size Loft Bed with Canopy, LED Lights &amp; Book Shelf, Gray</t>
  </si>
  <si>
    <t xml:space="preserve">N7090005021K</t>
  </si>
  <si>
    <t xml:space="preserve">Full Size Bunk Bed with Canopy, Slide &amp; Built-In Bookshelves, white</t>
  </si>
  <si>
    <t xml:space="preserve">N7090005021F</t>
  </si>
  <si>
    <t xml:space="preserve">Full Size Bunk Bed with Canopy, Slide &amp; Built-In Bookshelves, Light green</t>
  </si>
  <si>
    <t xml:space="preserve">N7090005013K</t>
  </si>
  <si>
    <t xml:space="preserve">Twin over Full Bunk Bed with Storage Staircase,  Trundle, Storage Shelves, LED and USB, White</t>
  </si>
  <si>
    <t xml:space="preserve">N7090005013E</t>
  </si>
  <si>
    <t xml:space="preserve">Twin over Full Bunk Bed with Storage Staircase,  Trundle, Storage Shelves, LED and USB, Grey</t>
  </si>
  <si>
    <t xml:space="preserve">N7090005032K</t>
  </si>
  <si>
    <t xml:space="preserve">Twin-size low loft bed with Step Staircase, Shelving, Cabinets and LED lights, White and Natural</t>
  </si>
  <si>
    <t xml:space="preserve">N7090005033K</t>
  </si>
  <si>
    <t xml:space="preserve">Full-size low loft bed with Step Staircase, Shelving, Cabinets and LED lights, White and Natural</t>
  </si>
  <si>
    <t xml:space="preserve">N704G201617B</t>
  </si>
  <si>
    <t xml:space="preserve">Large Outdoor Cat Enclosure Wooden Catio with 2 Plant Stands, Multi-Level Cat Playpen with Weather-Resistant Roof, Resting Box, Climbing Ramps &amp; Wire Mesh for Backyard Patio, Black</t>
  </si>
  <si>
    <t xml:space="preserve">N704G201617P</t>
  </si>
  <si>
    <t xml:space="preserve">Large Outdoor Cat Enclosure Wooden Catio with 2 Plant Stands, Multi-Level Cat Playpen with Weather-Resistant Roof, Resting Box, Climbing Ramps &amp; Wire Mesh for Backyard Patio, Brown</t>
  </si>
  <si>
    <t xml:space="preserve">W5568P461369</t>
  </si>
  <si>
    <t xml:space="preserve">25 Inch Storage Ottoman, Round Footstool, Coffee Table Ottoman, Wooden Top Side Table, Fabric Upholstered Pouf, Small Space Furniture, Hidden Storage, Modern Farmhouse Decor, Living Room,Bedroom,Camel</t>
  </si>
  <si>
    <t xml:space="preserve">W5568P461367</t>
  </si>
  <si>
    <t xml:space="preserve">25Inch Round Storage Ottoman with Tray, ModernTufted Fabric Circle Coffee Table with Storage, Upholstered Ottoman with Removable Top for Living Room, Bedroom,Coffee</t>
  </si>
  <si>
    <t xml:space="preserve">W5568P461364</t>
  </si>
  <si>
    <t xml:space="preserve">25Inch Round Storage Ottoman with Tray, ModernTufted Fabric Circle Coffee Table with Storage, UpholsteredOttoman with Removable Top for Living Room, Bedroom,Dark Green</t>
  </si>
  <si>
    <t xml:space="preserve">W5568P461346</t>
  </si>
  <si>
    <t xml:space="preserve">25Inch Round Storage Ottoman with Tray, ModernTufted Fabric Circle Coffee Table with Storage, Upholstered  Ottoman with Removable Top for Living Room, Bedroom,Black</t>
  </si>
  <si>
    <t xml:space="preserve">W5568P461344</t>
  </si>
  <si>
    <t xml:space="preserve">25Inch Round Storage Ottoman with Tray, ModernTufted Fabric Circle Coffee Table with Storage, Upholstered Ottoman with Removable Top for Living Room, Bedroom,Light Grey</t>
  </si>
  <si>
    <t xml:space="preserve">W5568P461310</t>
  </si>
  <si>
    <t xml:space="preserve">25Inch Round Storage Ottoman with Tray, ModernTufted Fabric Circle Coffee Table with Storage, Upholstered Ottoman with Removable Top for Living Room, Bedroom,Dark Grey</t>
  </si>
  <si>
    <t xml:space="preserve">W504P380560</t>
  </si>
  <si>
    <t xml:space="preserve">Queen Size Rubber Wooden, Solid Wooden Bed with Rattan Headboard, Enhanced by Support Feet,Natural</t>
  </si>
  <si>
    <t xml:space="preserve">N704P436318E</t>
  </si>
  <si>
    <t xml:space="preserve">4 Tiers Outdoor Cat House Weatherproof Cat Tree Tower with Waterproof Roof and 2 Doors , Feral Cat Shelter Outside Enclosure, Multi-Level Play Zones with Balcony, for Small Animals, Grey</t>
  </si>
  <si>
    <t xml:space="preserve">N704P436318K</t>
  </si>
  <si>
    <t xml:space="preserve">4 Tiers Outdoor Cat House Weatherproof Cat Tree Tower with Waterproof Roof and 2 Doors , Feral Cat Shelter Outside Enclosure, Multi-Level Play Zones with Balcony, for Small Animals, Grey+ White</t>
  </si>
  <si>
    <t xml:space="preserve">W5568P445702</t>
  </si>
  <si>
    <t xml:space="preserve">Accent Chair, Floral Armchair, Nailhead Trim, Red and white Decor, Solid Wood Legs, Farmhouse Furniture, Upholstered Slipper Chair, Side Chair, Traditional Print, Wayfair Living Room.</t>
  </si>
  <si>
    <t xml:space="preserve">W5568P445701</t>
  </si>
  <si>
    <t xml:space="preserve">Accent Chair, Floral Armchair, Nailhead Trim, Gold and Grey Decor, Solid Wood Legs, Farmhouse Furniture, Upholstered Slipper Chair, Side Chair, Traditional Print, Wayfair Living Room.</t>
  </si>
  <si>
    <t xml:space="preserve">W5568P445699</t>
  </si>
  <si>
    <t xml:space="preserve">Accent Chair, Floral Upholstery, Nailhead Trim, Solid Wood Legs, Farmhouse Style, Armchair, Blue and White, Living Room Seating, Traditional Furniture, French Country</t>
  </si>
  <si>
    <t xml:space="preserve">N704P248779E</t>
  </si>
  <si>
    <t xml:space="preserve">GO Outdoor Long Reclining Chaise, Wicker Lounge with Armrests, Patio Adjustable Recliner with Soft Removable Cushions, All Weather Rattan Pool Lounge for Poolside &amp; Garden, Gray</t>
  </si>
  <si>
    <t xml:space="preserve">N704G201254A</t>
  </si>
  <si>
    <t xml:space="preserve">6 Piece Outdoor Bar Set, 2 Patio Acacia Wood Bar Height Table &amp; 4 Stools with Cushions, Wood Dining Bar Set for Backyard, Poolside, Balcony, Beige Cushions</t>
  </si>
  <si>
    <t xml:space="preserve">N704G201253A</t>
  </si>
  <si>
    <t xml:space="preserve">3 Piece Outdoor Bar Set, Patio Acacia Wood Bar Height Table &amp; 2 Stools with Cushions, Wood Dining Bar Set for Backyard, Poolside, Balcony, Beige Cushions</t>
  </si>
  <si>
    <t xml:space="preserve">N704P383163A</t>
  </si>
  <si>
    <t xml:space="preserve">Outdoor Counter Height Bar Stools Chair Set of 2, Modern Patio Acacia Wooden Stools with Backrest Arm and Webbing Seat, for Patio, Pool, Garden, Beige Cushions Included</t>
  </si>
  <si>
    <t xml:space="preserve">N704P350197B</t>
  </si>
  <si>
    <t xml:space="preserve">55-75 Gallon Fish Tank Stand with Power Outlet, Aquarium Stand with 4 Cabinets, Heavy Duty Reptile Tank Stand , Turtle Tank, Reptile Terrarium, Black</t>
  </si>
  <si>
    <t xml:space="preserve">N704P350199K</t>
  </si>
  <si>
    <t xml:space="preserve">Modern 55-75 Gallon Fish Tank Stand with Power Outlet (4 AC 2 USB Ports), Heavy Duty Aquarium Stand with Cabinet Storage for Fish Tank, Turtle Tank, Reptile Terrarium, 880LBS Capacity, White</t>
  </si>
  <si>
    <t xml:space="preserve">W504S00293</t>
  </si>
  <si>
    <t xml:space="preserve">Full Over Full Rubber Wood Bunk Bed with Trundle, Ladder and Guardrails, Convertible to 2 Full Size Beds, with Twin Size Trundle ,Natural (Old Sku W504S00180)</t>
  </si>
  <si>
    <t xml:space="preserve">N704P443505K</t>
  </si>
  <si>
    <t xml:space="preserve">50.6"  Cat Tree with Litter Box Enclosure, 5Cat Tower with Sisal Scratching Post and Storage Space, Hidden Litter Enclosure Furniture, All-in-One Modern Cat Condo with House, Hammock and Perch, White</t>
  </si>
  <si>
    <t xml:space="preserve">N704P443505B</t>
  </si>
  <si>
    <t xml:space="preserve">50.6" Cat Tree with Litter Box Enclosure, Cat Tower with Sisal Scratching Post and Storage Space, Hidden Litter Enclosure Furniture, All-in-One Modern Cat Condo with House, Hammock and Perch, Black</t>
  </si>
  <si>
    <t xml:space="preserve">N704P379112K</t>
  </si>
  <si>
    <t xml:space="preserve">44.48" Large Dog Crate Furniture, Indoor Wooden Dog Kennel End Table with 2 Storage Drawers and Rotating Bowls, Decorative Pet Cage Dog House for Medium Dogs, White  and Black</t>
  </si>
  <si>
    <t xml:space="preserve">2026-05-18 ~ 2026-05-25</t>
  </si>
  <si>
    <t xml:space="preserve">W5368P460467</t>
  </si>
  <si>
    <t xml:space="preserve">End Table with Charging Station,Side Tables with USB Ports &amp; Outlets,Side Table with 2 Drawers, Small Wood Bedside Table, Small Rustic Side Table, Modern End Table with Drawer</t>
  </si>
  <si>
    <t xml:space="preserve">W5368</t>
  </si>
  <si>
    <t xml:space="preserve">WoodSource Depot</t>
  </si>
  <si>
    <t xml:space="preserve">2026-06-23 ~ 2026-06-30</t>
  </si>
  <si>
    <t xml:space="preserve">W5368P460469</t>
  </si>
  <si>
    <t xml:space="preserve">W876S00352</t>
  </si>
  <si>
    <t xml:space="preserve">Set of 19.49''+35.43'' MDF Round Coffee Table  Sintered Stone Tabletop for Living Room Apartment  Reception Room  WALNUT</t>
  </si>
  <si>
    <t xml:space="preserve">W876</t>
  </si>
  <si>
    <t xml:space="preserve">JUSTONE INTERIOR</t>
  </si>
  <si>
    <t xml:space="preserve">W876S00351</t>
  </si>
  <si>
    <t xml:space="preserve">Set of 19.49''+35.43'' MDF Round CoffeeTable Sintered Stone Tabletop for Living Room Apartment Reception Room NATURAL</t>
  </si>
  <si>
    <t xml:space="preserve">W876S00343</t>
  </si>
  <si>
    <t xml:space="preserve">35.43 inch Coffee Table Sintered Stone Tabletop with Sturdy MDF Pedestal for Living Room Apartment Bedroom, Reception Room WALNUT Easy Assembly</t>
  </si>
  <si>
    <t xml:space="preserve">W876S00342</t>
  </si>
  <si>
    <t xml:space="preserve">35.43 inch Coffee Table Sintered Stone Tabletop with Sturdy MDF Pedestal for Living Room  Bedroom, Reception Room Apartment Easy Assembly</t>
  </si>
  <si>
    <t xml:space="preserve">W876P460753</t>
  </si>
  <si>
    <t xml:space="preserve">19.49 inch Round MDF Side Table Sintered Stone Tabletop for Living Room Bedroom Natural</t>
  </si>
  <si>
    <t xml:space="preserve">W876P460750</t>
  </si>
  <si>
    <t xml:space="preserve">19.49 inch Round MDF Side Table Sintered Stone Tabletop for Living Room Bedroom WALNUT</t>
  </si>
  <si>
    <t xml:space="preserve">W1117P414752</t>
  </si>
  <si>
    <t xml:space="preserve">31" Round Industrial Coffee Table with 2-Tier Storage Shelves, Modern Wood &amp; Golden Metal Accent Center Table for Living Room, Home Office – Easy Assembly</t>
  </si>
  <si>
    <t xml:space="preserve">W1117</t>
  </si>
  <si>
    <t xml:space="preserve">AijiaFurniture</t>
  </si>
  <si>
    <t xml:space="preserve">W1117P414751</t>
  </si>
  <si>
    <t xml:space="preserve">31" Round Industrial Coffee Table with 2-Tier Storage Shelves, Modern Wood &amp; Black Metal Accent Center Table for Living Room, Home Office – Easy Assembly</t>
  </si>
  <si>
    <t xml:space="preserve">W2108S00100</t>
  </si>
  <si>
    <t xml:space="preserve">[NEW ARRIVED] [VIDEO PROVIDED]   Modular Sectional Sofa Set,Convertible L Shaped Couch ,5 Seat,Reversible Sectional Sofa Couch,Upholstered,Corner Sofa,Rolled Arms,Soft Linen Fabric, Dark blue</t>
  </si>
  <si>
    <t xml:space="preserve">W2108</t>
  </si>
  <si>
    <t xml:space="preserve">WF-FURNITURE</t>
  </si>
  <si>
    <t xml:space="preserve">W2108S00099</t>
  </si>
  <si>
    <t xml:space="preserve">[NEW ARRIVED] [VIDEO PROVIDED]   Modular Sectional Sofa Set,Convertible L Shaped Couch ,5 Seat,Reversible Sectional Sofa Couch,Upholstered,Corner Sofa,Rolled Arms,Soft Linen Fabric, Dark gray</t>
  </si>
  <si>
    <t xml:space="preserve">W2108S00098</t>
  </si>
  <si>
    <t xml:space="preserve">[NEW ARRIVED] [VIDEO PROVIDED]   Modular Sectional Sofa Set,Convertible L Shaped Couch ,5 Seat,Reversible Sectional Sofa Couch,Upholstered,Corner Sofa,Rolled Arms,Soft Linen Fabric,  Beige</t>
  </si>
  <si>
    <t xml:space="preserve">W3081P344023</t>
  </si>
  <si>
    <t xml:space="preserve">MgO Mid-Century Round Centre Coffee Table Vintage Faux Stone Sofa Pre-Modern Coffee Tables Beige Coffee Table for Living Room Office Apartment</t>
  </si>
  <si>
    <t xml:space="preserve">W3081</t>
  </si>
  <si>
    <t xml:space="preserve">MSY Furniture</t>
  </si>
  <si>
    <t xml:space="preserve">W3081P344042</t>
  </si>
  <si>
    <t xml:space="preserve">2026-05-25 15:59</t>
  </si>
  <si>
    <t xml:space="preserve">W409S00013</t>
  </si>
  <si>
    <t xml:space="preserve">9 Drawer Dresser for Bedroom with large Drawers, Wood Dresser, Large Floor Chest of Drawers, Modern Long TV Stand, Mid Century Storage Cabinet Side Table, White</t>
  </si>
  <si>
    <t xml:space="preserve">W409</t>
  </si>
  <si>
    <t xml:space="preserve">NEWMARK</t>
  </si>
  <si>
    <t xml:space="preserve">W409S00012</t>
  </si>
  <si>
    <t xml:space="preserve">9 Drawer Dresser for Bedroom with large Drawers, Wood Dresser, Large Floor Chest of Drawers, Modern Long TV Stand, Mid Century Storage Cabinet Side Table, Natural</t>
  </si>
  <si>
    <t xml:space="preserve">W409S00011</t>
  </si>
  <si>
    <t xml:space="preserve">9 Drawer Dresser for Bedroom with large Drawers, Wood Dresser, Large Floor Chest of Drawers, Modern Long TV Stand, Mid Century Storage Cabinet Side Table, Black</t>
  </si>
  <si>
    <t xml:space="preserve">N733S439498N</t>
  </si>
  <si>
    <t xml:space="preserve">Upholstered Queen Bed Frame with Wingback Headboard, Low Profile Platform Bed with Padded Headboard, No Box Spring Needed, Easy Assembly, Elegant Linen Fabric, Brown</t>
  </si>
  <si>
    <t xml:space="preserve">N733S439498A</t>
  </si>
  <si>
    <t xml:space="preserve">Upholstered Queen Bed Frame with Wingback Headboard, Low Profile Platform Bed with Padded Headboard, No Box Spring Needed, Easy Assembly, Elegant Linen Fabric, Beige</t>
  </si>
  <si>
    <t xml:space="preserve">W2500P320403</t>
  </si>
  <si>
    <t xml:space="preserve">Double Hanging Egg Chair wth Stand, Patio Hammock Swing Chair with Cushion Loveseat for Bedroom, Balcony, Garden, Indoor, Outdoor,(Grey)</t>
  </si>
  <si>
    <t xml:space="preserve">W2500P320405</t>
  </si>
  <si>
    <t xml:space="preserve">Double Hanging Egg Chair wth Stand, Patio Hammock Swing Chair with Cushion Loveseat for Bedroom, Balcony, Garden, Indoor, Outdoor,(Brown)</t>
  </si>
  <si>
    <t xml:space="preserve">W5368P460438</t>
  </si>
  <si>
    <t xml:space="preserve">100% Solid Wood Side Table, Natural Wooden End Table,Rustic Center Table,Simple Accent Table for Living Room</t>
  </si>
  <si>
    <t xml:space="preserve">74%</t>
  </si>
  <si>
    <t xml:space="preserve">N733S339767K</t>
  </si>
  <si>
    <t xml:space="preserve">Queen Size Murphy Bed with 2 Wardrobe and Storage Shelf, Multifunctional Foldable Platform Bedframe for Guest-Room, Bedroom, White (Old SKU:N733S235627K)</t>
  </si>
  <si>
    <t xml:space="preserve">W2580S00080</t>
  </si>
  <si>
    <t xml:space="preserve">Full Loft Bed with Desk and Charging Station, Full Size Metal Loft Bed with Stairs and Light for Kids Teens,White(Expect Arrival Date 2026/3/7)</t>
  </si>
  <si>
    <t xml:space="preserve">W311S00045</t>
  </si>
  <si>
    <t xml:space="preserve">Full Size Metal Platform Bed Frame with Wooden Headboard and Footboard with USB,Charging Station,2 Drawers,LED Lights, No Box Spring Needed, Easy Assemble</t>
  </si>
  <si>
    <t xml:space="preserve">W311</t>
  </si>
  <si>
    <t xml:space="preserve">Top Corporation Limited</t>
  </si>
  <si>
    <t xml:space="preserve">LT000292AAK</t>
  </si>
  <si>
    <t xml:space="preserve">Twin over Full Bunk Bed with Storage Stairs, Wardrobe,USB and Ligh,White</t>
  </si>
  <si>
    <t xml:space="preserve">W2593S00062</t>
  </si>
  <si>
    <t xml:space="preserve">Full Size Loft Bed with Stairs, Metal Full Loft Bed with High Guardrails and Beside Storage Shelf, High Loft Bed with Wardrobe for Kids Teens, black( Expect Arrival Date2026/5/18)</t>
  </si>
  <si>
    <t xml:space="preserve">W311S00063</t>
  </si>
  <si>
    <t xml:space="preserve">Queen Size Metal Platform Bed Frame with Wooden Headboard and Footboard with USB,Charging Station,2 Drawers, No Box Spring Needed, Easy Assemble</t>
  </si>
  <si>
    <t xml:space="preserve">W3752S00005</t>
  </si>
  <si>
    <t xml:space="preserve">Bunk Bed Twin Over Twin Size with Desk Station L-Shaped Metal Bunk Bed Storage Shelves and Drawers Loft Beds with Safety Guardrail and Ladder for Teen,White</t>
  </si>
  <si>
    <t xml:space="preserve">W3752S00010</t>
  </si>
  <si>
    <t xml:space="preserve">Bunk Bed Twin Over Twin Size with Desk Station L-Shaped Metal Bunk Bed Storage Shelves and Drawers Loft Beds with Safety Guardrail and Ladder for Teen,Black</t>
  </si>
  <si>
    <t xml:space="preserve">2026-07-10 ~ 2026-07-17</t>
  </si>
  <si>
    <t xml:space="preserve">N733P439495K</t>
  </si>
  <si>
    <t xml:space="preserve">Boucle Queen Bed Frame with Adjustable Height Headboard, Modern Platform Bed with Curved Cloud Headboard, Elegant Boucle Fabric Low Profile Platform Bed, No Box Spring Needed, Easy Assembly, White</t>
  </si>
  <si>
    <t xml:space="preserve">N733P439489K</t>
  </si>
  <si>
    <t xml:space="preserve">Boucle Full Bed Frame with Adjustable Height Headboard, Modern Platform Bed with Curved Cloud Headboard, Elegant Boucle Fabric Low Profile Platform Bed, No Box Spring Needed, Easy Assembly, White</t>
  </si>
  <si>
    <t xml:space="preserve">W311S00046</t>
  </si>
  <si>
    <t xml:space="preserve">Queen Size Metal Platform Bed Frame with Wooden Headboard and Footboard with USB,Charging Station,2 Drawers,LED Lights, No Box Spring Needed, Easy Assemble</t>
  </si>
  <si>
    <t xml:space="preserve">2026-07-31 23:59</t>
  </si>
  <si>
    <t xml:space="preserve">N704P419240A</t>
  </si>
  <si>
    <t xml:space="preserve">Cat Hidden Litter Box Enclosure with RGB LED Light, Cat House with Stairs and Cat Pom-pom Toys for Fun, Cat Washroom Cabinet with Litter Leak Walkway and Glass Doors for Better View,Beige</t>
  </si>
  <si>
    <t xml:space="preserve">N704P419240K</t>
  </si>
  <si>
    <t xml:space="preserve">Cat Hidden Litter Box Enclosure with RGB LED Light, Cat House with Stairs and Cat Pom-pom Toys for Fun, Cat Washroom Cabinet with Litter Leak Walkway and Glass Doors for Better View,White</t>
  </si>
  <si>
    <t xml:space="preserve">LT000286AAG</t>
  </si>
  <si>
    <t xml:space="preserve">Full Size Wood Loft Bed with Desk, Shelves, Power Outlet &amp; USB/Type-C Ports, , and RGB Light, Black+Green</t>
  </si>
  <si>
    <t xml:space="preserve">LT000286AAC</t>
  </si>
  <si>
    <t xml:space="preserve">Full Size Wood Loft Bed with Desk, Shelves, Power Outlet &amp; USB/Type-C Ports, , and RGB Light, Black+Blue</t>
  </si>
  <si>
    <t xml:space="preserve">LT000286AAR</t>
  </si>
  <si>
    <t xml:space="preserve">Full Size Wood Loft Bed with Desk, Shelves, Power Outlet &amp; USB/Type-C Ports, , and RGB Light, Black+Red</t>
  </si>
  <si>
    <t xml:space="preserve">W1413S00187</t>
  </si>
  <si>
    <t xml:space="preserve">Twin Size Cute Cloud Shape PU Leather Kids Bed with Guardrails, Safety Toddler Bed with Cartoon Blue&amp;Beige Design and Storage Pocket</t>
  </si>
  <si>
    <t xml:space="preserve">W1413S00186</t>
  </si>
  <si>
    <t xml:space="preserve">Twin Size Cute Cloud Shape PU Leather Kids Bed with Guardrails, Safety Toddler Bed with Cartoon Beige&amp;Grey Design and Storage Pocket</t>
  </si>
  <si>
    <t xml:space="preserve">W1413S00185</t>
  </si>
  <si>
    <t xml:space="preserve">Twin Size Cute Cloud Shape PU Leather Kids Bed with Guardrails, Safety Toddler Bed with Cartoon Purple&amp;Pink Design and Storage Pocket</t>
  </si>
  <si>
    <t xml:space="preserve">W509P465834</t>
  </si>
  <si>
    <t xml:space="preserve">Modern small Vanity Desk ,featuring 3 modes of LED lighting with adjustable brightness, 3 drawers and multiple open storage shelves, a hair dryer holder and power socket, and a dressing chair. brown</t>
  </si>
  <si>
    <t xml:space="preserve">W2580P421569</t>
  </si>
  <si>
    <t xml:space="preserve">Twin XL over Twin XL Metal Bunk Bed, Industrial Detachable Bunkbeds with Safety Guard Rails for Teens, White</t>
  </si>
  <si>
    <t xml:space="preserve">W5216P415905</t>
  </si>
  <si>
    <t xml:space="preserve">44.6'' Corner MDF Dog Crate Furniture for Small/Medium Dogs, Decorative Dog Kennel End Table with Fluted Drawer Storage, Modern Space-Saving Dog Cage Cabinet for Home Décor Indoor(Walnut)</t>
  </si>
  <si>
    <t xml:space="preserve">W5216</t>
  </si>
  <si>
    <t xml:space="preserve">Vinnus Furniture</t>
  </si>
  <si>
    <t xml:space="preserve">W5216P415904</t>
  </si>
  <si>
    <t xml:space="preserve">44.6'' Corner MDF Dog Crate Furniture for Small/Medium Dogs, Decorative Dog Kennel End Table with Fluted Drawer Storage, Modern Space-Saving Dog Cage Cabinet for Home Décor Indoor(White)</t>
  </si>
  <si>
    <t xml:space="preserve">LT000269AAF-1</t>
  </si>
  <si>
    <t xml:space="preserve">Full Size Wood Loft Bed with,Wardrobe,Shelves,Blackout Curtains,and RGB Lights,Black+Green (OLD SKU: LT000269AAG)</t>
  </si>
  <si>
    <t xml:space="preserve">LT000269AAC-1</t>
  </si>
  <si>
    <t xml:space="preserve">Full Size Wood Loft Bed with,Wardrobe,Shelves,Blackout Curtains,and RGB Lights,Black+Blue ( OLd SKU: LT000269AAC)</t>
  </si>
  <si>
    <t xml:space="preserve">LT000269AAJ-1</t>
  </si>
  <si>
    <t xml:space="preserve">Full Size Wood Loft Bed with,Wardrobe,Shelves,Blackout Curtains,and RGB Lights,Black+Red ( OLD SKU: LT000269AAR)</t>
  </si>
  <si>
    <t xml:space="preserve">N751S376579B</t>
  </si>
  <si>
    <t xml:space="preserve">70" Extra-Large Classic and Traditional Executive Desk with Metal Edge Trim ,Writing Desk with 2 file drawers,USB Ports and Outlets,Desk with Hidden Compartment for Living Room,Home Office,Study Room,</t>
  </si>
  <si>
    <t xml:space="preserve">N751</t>
  </si>
  <si>
    <t xml:space="preserve">Bunny C furniture</t>
  </si>
  <si>
    <t xml:space="preserve">W1716P409479</t>
  </si>
  <si>
    <t xml:space="preserve">Fluted Nightstand, 21.65" Wide Side Table with 3 Drawers, Mid Century Modern Wood NightStand with Metal Handle, Wooden Bedside End Table for Bedroom, Living Room, Closet, Natural</t>
  </si>
  <si>
    <t xml:space="preserve">WY000485AAE</t>
  </si>
  <si>
    <t xml:space="preserve">U_STYLE Outdoor Steel Frame Sun Lounger with Adjustable Backrest,Patio Double Sunbed with Hidden Side Table and Arched Armrests,Suitable for Patio Pool Deck,Garden,Backyard</t>
  </si>
  <si>
    <t xml:space="preserve">N711</t>
  </si>
  <si>
    <t xml:space="preserve">U_Style</t>
  </si>
  <si>
    <t xml:space="preserve">65%</t>
  </si>
  <si>
    <t xml:space="preserve">WY000485AAC</t>
  </si>
  <si>
    <t xml:space="preserve">61%</t>
  </si>
  <si>
    <t xml:space="preserve">WY000485AAA</t>
  </si>
  <si>
    <t xml:space="preserve">W2593S00079</t>
  </si>
  <si>
    <t xml:space="preserve">Full Size Loft Bed with Staircase and Wardrobe, Metal Loft Bed with Desk, Storage Shelves, LED Lights and Charge Station,Black(Expect Arrival Date 2026/5/9  Old SKUW2593S00060)</t>
  </si>
  <si>
    <t xml:space="preserve">W2593S00078</t>
  </si>
  <si>
    <t xml:space="preserve">Full Size Loft Bed with Staircase and Wardrobe, Metal Loft Bed with Desk, Storage Shelves, LED Lights and Charge Station,White(Expect Arrival Date 2026/5/9   Old SKUW2593S00059 )</t>
  </si>
  <si>
    <t xml:space="preserve">W2593S00077</t>
  </si>
  <si>
    <t xml:space="preserve">Full Size Loft Bed with Staircase and Wardrobe, Metal Loft Bed with Desk, Storage Shelves, LED Lights and Charge Station, Pink(Expect Arrival Date 2026/5/9  Old SKUW2593S00058)</t>
  </si>
  <si>
    <t xml:space="preserve">W5368P460481</t>
  </si>
  <si>
    <t xml:space="preserve">Set of 2 with 2 Drawers, 15.4" Modern Storage Bedside Table with Golden Metal Handles, Wooden End Table for Bedroom, Black</t>
  </si>
  <si>
    <t xml:space="preserve">2026-08-23 22:59</t>
  </si>
  <si>
    <t xml:space="preserve">W5368P460480</t>
  </si>
  <si>
    <t xml:space="preserve">Set of 2 with 2 Drawers, 15.4" Modern Storage Bedside Table with  Handles, Wooden End Table for Bedroom,Natural Wood</t>
  </si>
  <si>
    <t xml:space="preserve">W2108S00183</t>
  </si>
  <si>
    <t xml:space="preserve">[NEW ARRIVED] [VIDEO PROVIDED]  149" Oversized Sectional Couches,U Shaped Couch,Deep Seat,7-in-1 Modular sofa, No Assembly,Side Pocket,Movable Sofa Armrests,Corduroy,4 Cushion Back,6 Seats,Orange</t>
  </si>
  <si>
    <t xml:space="preserve">W2108S00182</t>
  </si>
  <si>
    <t xml:space="preserve">[NEW ARRIVED] [VIDEO PROVIDED]  149" Oversized Sectional Couches,U Shaped Couch,Deep Seat,7-in-1 Modular sofa, No Assembly,Side Pocket,Movable Sofa Armrests,Corduroy,4 Cushion Back,6 Seats, Blue</t>
  </si>
  <si>
    <t xml:space="preserve">W2108S00181</t>
  </si>
  <si>
    <t xml:space="preserve">[NEW ARRIVED] [VIDEO PROVIDED]  149" Oversized Sectional Couches,U Shaped Couch,Deep Seat,7-in-1 Modular sofa, No Assembly,Side Pocket,Movable Sofa Armrests,Corduroy,4 Cushion Back,6 Seats,Gray</t>
  </si>
  <si>
    <t xml:space="preserve">W2108S00180</t>
  </si>
  <si>
    <t xml:space="preserve">[NEW ARRIVED] [VIDEO PROVIDED]  149" Oversized Sectional Couches,U Shaped Couch,Deep Seat,7-in-1 Modular sofa, No Assembly,Side Pocket,Movable Sofa Armrests,Corduroy,4 Cushion Back,6 Seats,Black</t>
  </si>
  <si>
    <t xml:space="preserve">W2108S00179</t>
  </si>
  <si>
    <t xml:space="preserve">[NEW ARRIVED] [VIDEO PROVIDED]  149" Oversized Sectional Couches,U Shaped Couch,Deep Seat,7-in-1 Modular sofa, No Assembly,Side Pocket,Movable Sofa Armrests,Corduroy,4 Cushion Back,6 Seats, Dark Gray</t>
  </si>
  <si>
    <t xml:space="preserve">W2108S00184</t>
  </si>
  <si>
    <t xml:space="preserve">[NEW ARRIVED] [VIDEO PROVIDED]  149" Oversized Sectional Couches,U Shaped Couch,Deep Seat,7-in-1 Modular sofa, No Assembly,Side Pocket,Movable Sofa Armrests,Corduroy,4 Cushion Back,6 Seats,Beige</t>
  </si>
  <si>
    <t xml:space="preserve">W2108S00132</t>
  </si>
  <si>
    <t xml:space="preserve">[NEW ARRIVED] [VIDEO PROVIDED]   110.75" Modular L Shaped Sofa, Corduroy Fabric Sectional Couch,With a movable footstool, Cup Holders,Bring 8 throw pillows,Side Pocket,Unfold into a Bed,Beige</t>
  </si>
  <si>
    <t xml:space="preserve">62%</t>
  </si>
  <si>
    <t xml:space="preserve">2026-05-31 12:59</t>
  </si>
  <si>
    <t xml:space="preserve">W2108S00133</t>
  </si>
  <si>
    <t xml:space="preserve">[NEW ARRIVED] [VIDEO PROVIDED]   110.75" Modular L Shaped Sofa, Corduroy Fabric Sectional Couch,With a movable footstool, Cup Holders,Bring 8 throw pillows,Side Pocket,Unfold into a Bed,Blue</t>
  </si>
  <si>
    <t xml:space="preserve">W2108S00131</t>
  </si>
  <si>
    <t xml:space="preserve">[NEW ARRIVED] [VIDEO PROVIDED]   110.75" Modular L Shaped Sofa, Corduroy Fabric Sectional Couch,With a movable footstool, Cup Holders,Bring 8 throw pillows,Side Pocket,Unfold into a Bed,Orange</t>
  </si>
  <si>
    <t xml:space="preserve">W2108S00130</t>
  </si>
  <si>
    <t xml:space="preserve">[NEW ARRIVED] [VIDEO PROVIDED]   110.75" Modular L Shaped Sofa, Corduroy Fabric Sectional Couch,With a movable footstool, Cup Holders,Bring 8 throw pillows,Side Pocket,Unfold into a Bed,Light Gray</t>
  </si>
  <si>
    <t xml:space="preserve">W2108S00129</t>
  </si>
  <si>
    <t xml:space="preserve">[NEW ARRIVED] [VIDEO PROVIDED]   110.75" Modular L Shaped Sofa, Corduroy Fabric Sectional Couch,With a movable footstool, Cup Holders,Bring 8 throw pillows,Side Pocket,Unfold into a Bed,Dark Gray</t>
  </si>
  <si>
    <t xml:space="preserve">WY000418AAA</t>
  </si>
  <si>
    <t xml:space="preserve">U_STYLE Upholstery Sleeper Sectional Sofa with Storage Space, USB port, 2 cup holders on Back Cushions(same sku; WY000335AAA)</t>
  </si>
  <si>
    <t xml:space="preserve">W1413S00180</t>
  </si>
  <si>
    <t xml:space="preserve">Queen Size Daybed with Two Drawers Upholstered Tufted Sofa Bed, Boucle Fabric (88"x65.5"x29.5")</t>
  </si>
  <si>
    <t xml:space="preserve">W1413S00179</t>
  </si>
  <si>
    <t xml:space="preserve">W1413S00178</t>
  </si>
  <si>
    <t xml:space="preserve">W1413S00177</t>
  </si>
  <si>
    <t xml:space="preserve">Full Size Daybed with Twin Size Pop-up Trundle Upholstered Tufted Sofa Bed, Full Size, Boucle Fabric (83"x58.5"x29.5")</t>
  </si>
  <si>
    <t xml:space="preserve">W1413S00176</t>
  </si>
  <si>
    <t xml:space="preserve">W1413S00175</t>
  </si>
  <si>
    <t xml:space="preserve">W1413S00174</t>
  </si>
  <si>
    <t xml:space="preserve">Daybed with Twin Size Pop-up Trundle Upholstered Tufted Sofa Bed, Twin Size, Boucle Fabric (83"x43"x29.5")</t>
  </si>
  <si>
    <t xml:space="preserve">W1413S00173</t>
  </si>
  <si>
    <t xml:space="preserve">W1413S00172</t>
  </si>
  <si>
    <t xml:space="preserve">W1413S00092</t>
  </si>
  <si>
    <t xml:space="preserve">Daybed with Trundle Upholstered Tufted Sofa Bed, Twin Size, Boucle Fabric, Beige (83"x43"x29.5")</t>
  </si>
  <si>
    <t xml:space="preserve">W2108S00128</t>
  </si>
  <si>
    <t xml:space="preserve">[NEW ARRIVED] [VIDEO PROVIDED] 110.75" Modular L Shaped Sofa, Corduroy Fabric Sectional Couch,With a movable footstool, Cup Holders,Bring 8 throw pillows,Side Pocket,Unfold into a Bed,Black</t>
  </si>
  <si>
    <t xml:space="preserve">W5368P460472</t>
  </si>
  <si>
    <t xml:space="preserve">Farmhouse Side Table with Charging Station, Antique Nightstands with Drawers, Bedside Table with Open Shelf for Bedroom, White</t>
  </si>
  <si>
    <t xml:space="preserve">66%</t>
  </si>
  <si>
    <t xml:space="preserve">LP000899AAK-1</t>
  </si>
  <si>
    <t xml:space="preserve">Queen Size Murphy Bed Wall Bed with Shelves, Wardrobe and LED Lights,White</t>
  </si>
  <si>
    <t xml:space="preserve">LP000899AAE-1</t>
  </si>
  <si>
    <t xml:space="preserve">Queen Size Murphy Bed Wall Bed with Shelves, Wardrobe and LED Lights,Gray</t>
  </si>
  <si>
    <t xml:space="preserve">LP000865AAK-1</t>
  </si>
  <si>
    <t xml:space="preserve">Queen Size Murphy Bed Wall Bed with Closet ,Drawers and Shelves,White(OLD SKU :LP000865AAK)</t>
  </si>
  <si>
    <t xml:space="preserve">LP000865AAE-1</t>
  </si>
  <si>
    <t xml:space="preserve">Queen Size Murphy Bed Wall Bed with Closet ,Drawers and Shelves,Gray(OLD SKU :LP000865AAE)</t>
  </si>
  <si>
    <t xml:space="preserve">98%</t>
  </si>
  <si>
    <t xml:space="preserve">LP000566AAE-2</t>
  </si>
  <si>
    <t xml:space="preserve">Queen Size Murphy Bed Wall Bed with Shelves, Drawers and Lights,Gray(OLD SKU:LP000566AAE-1)</t>
  </si>
  <si>
    <t xml:space="preserve">WY000418AAE</t>
  </si>
  <si>
    <t xml:space="preserve">U_STYLE Upholstery Sleeper Sectional Sofa with Storage Space, USB port, 2 cup holders on Back Cushions(same sku; WY000335AAE)</t>
  </si>
  <si>
    <t xml:space="preserve">N709P416258H</t>
  </si>
  <si>
    <t xml:space="preserve">N750P266225K</t>
  </si>
  <si>
    <t xml:space="preserve">Twin Size Upholstered Daybed with 4 Support Legs, Beige(Old SKU:N709P266225K)</t>
  </si>
  <si>
    <t xml:space="preserve">N750P266225H</t>
  </si>
  <si>
    <t xml:space="preserve">Twin Size Upholstered Daybed with 4 Support Legs, Rubine(Old SKU:N709P266225H)</t>
  </si>
  <si>
    <t xml:space="preserve">W5368P460460</t>
  </si>
  <si>
    <t xml:space="preserve">Modern Bedside Table with Gun Drawer,Bedside Table with Charging Station, 2 Drawers and Open Shelf,Side Table for Bedroom(White)</t>
  </si>
  <si>
    <t xml:space="preserve">W5368P460458</t>
  </si>
  <si>
    <t xml:space="preserve">Modern Bedside Table with Gun Drawer,Bedside Table with Charging Station, 2 Drawers and Open Shelf,Side Table for Bedroom(Oak)</t>
  </si>
  <si>
    <t xml:space="preserve">N733S373385M</t>
  </si>
  <si>
    <t xml:space="preserve">Wooden Full Size Daybed with Storage Shelves, Multi-functional Bed with Two Storage Drawers and  Study Desk, Natural (Old SKU: N733S241486M)</t>
  </si>
  <si>
    <t xml:space="preserve">N733S373385E</t>
  </si>
  <si>
    <t xml:space="preserve">Wooden Full Size Daybed with Storage Shelves, Multi-functional Bed with Two Storage Drawers and  Study Desk, Gray(OLD SKU: N733S241486E)</t>
  </si>
  <si>
    <t xml:space="preserve">N733S373391K</t>
  </si>
  <si>
    <t xml:space="preserve">Wooden Full Size Daybed with Storage Shelves, Multi-functional Bed with Twin Size Trundle Bed and  Study Desk, Antique White(OLD SKU:N733S242277K)</t>
  </si>
  <si>
    <t xml:space="preserve">N733S373389M</t>
  </si>
  <si>
    <t xml:space="preserve">Wooden Twin Size Daybed with Storage Shelves, Multi-functional Bed with Twin Size Trundle Bed and  Study Desk, Natural(Old SKU: N733S242275M)</t>
  </si>
  <si>
    <t xml:space="preserve">N733S373389K</t>
  </si>
  <si>
    <t xml:space="preserve">Wooden Twin Size Daybed with Storage Shelves, Multi-functional Bed with Twin Size Trundle Bed and  Study Desk, Antique White(Old SKU: N733S242275K)</t>
  </si>
  <si>
    <t xml:space="preserve">W1413P433367</t>
  </si>
  <si>
    <t xml:space="preserve">Twin Size Safe Cozy Multi-Functional Kids Bed with Guardrails and Storage, Bed with Safety Step Stool, Boucle Fabric (80.5''x44.5''x23'')</t>
  </si>
  <si>
    <t xml:space="preserve">W1413P433364</t>
  </si>
  <si>
    <t xml:space="preserve">W1413P433365</t>
  </si>
  <si>
    <t xml:space="preserve">W1413P433366</t>
  </si>
  <si>
    <t xml:space="preserve">W1413P384968</t>
  </si>
  <si>
    <t xml:space="preserve">Twin Size Fluffy Faux Fur Penguin Shaped Bed Lounger Chair with 100% Sponge Filling for Kids Bedroom Playroom (88''x45''x29.5'')</t>
  </si>
  <si>
    <t xml:space="preserve">2026-06-30 14:59</t>
  </si>
  <si>
    <t xml:space="preserve">W1413P384935</t>
  </si>
  <si>
    <t xml:space="preserve">Twin Size Cute Panda-Shaped Kids Bed with Safety Soft Padded Edges, Solid Wood Toddler Bed Frame for Children for Bedroom, Velvet Fabric</t>
  </si>
  <si>
    <t xml:space="preserve">N7500004100B</t>
  </si>
  <si>
    <t xml:space="preserve">Twin over full L-shaped bunk &amp; loft bed, Built-in Wardrobe and Desk with USB</t>
  </si>
  <si>
    <t xml:space="preserve">N709P321458N</t>
  </si>
  <si>
    <t xml:space="preserve">Wood Full Size Platform Bed with Guardrail, Natural</t>
  </si>
  <si>
    <t xml:space="preserve">N709P321458K</t>
  </si>
  <si>
    <t xml:space="preserve">Wood Full Size Platform Bed with Guardrail, White</t>
  </si>
  <si>
    <t xml:space="preserve">W5368P460436</t>
  </si>
  <si>
    <t xml:space="preserve">Book Shelf with 6 Storage Place Wooden Bookshelf Storage Organizer Diaplay CabinetWood</t>
  </si>
  <si>
    <t xml:space="preserve">N733S410648C</t>
  </si>
  <si>
    <t xml:space="preserve">Upholstered Twin Size Daybed with Adjustable Height Pop Up Trundle Twin Bed and USB &amp; Type-C Charging Port, Day Bed Frame with 2 Side Pockets, No Box-Spring Needed, Blue(Old SKU:N733S285118C)</t>
  </si>
  <si>
    <t xml:space="preserve">2026-06-17 ~ 2026-06-24</t>
  </si>
  <si>
    <t xml:space="preserve">N733S410648A</t>
  </si>
  <si>
    <t xml:space="preserve">Upholstered Twin Size Daybed with Adjustable Height Pop Up Trundle Twin Bed and USB &amp; Type-C Charging Port, Day Bed Frame with 2 Side Pockets, No Box-Spring Needed, Beige(Old SKU:N733S285118A)</t>
  </si>
  <si>
    <t xml:space="preserve">W2108S00155</t>
  </si>
  <si>
    <t xml:space="preserve">[NEW ARRIVED] [VIDEO PROVIDED] 137.5" U Shaped Sofa , USB &amp; Wireless Charge, Coffee Table Board With a Cup Holder, Oversize Movable Modular Sofa,Movable Footstool,No Assembly,6 Seats,Corduroy,Black</t>
  </si>
  <si>
    <t xml:space="preserve">W3752S00003</t>
  </si>
  <si>
    <t xml:space="preserve">2026-07-31 00:00:00</t>
  </si>
  <si>
    <t xml:space="preserve">W2580S00089</t>
  </si>
  <si>
    <t xml:space="preserve">Full Size Loft Bed with Stairs, Metal Full Loft Bed with Storage Shelves, High Loft Bed with Wardrobe for Kids Teens, Black(Old skuW2580S00037)</t>
  </si>
  <si>
    <t xml:space="preserve">W1885S00326</t>
  </si>
  <si>
    <t xml:space="preserve">66" Queen Pull Out Sofa Bed, 3-in-1 Convertible Sleeper Sofa with Side Storage,Multi-Functional Velvet Loveseat Bed for Living Room,Bedroom,Apartment(Old Sku:W1885S00047/W1885S00193 /W1885S00225)</t>
  </si>
  <si>
    <t xml:space="preserve">W1885</t>
  </si>
  <si>
    <t xml:space="preserve">BOBBY FURNITURE</t>
  </si>
  <si>
    <t xml:space="preserve">W1885S00324</t>
  </si>
  <si>
    <t xml:space="preserve">66" Queen Pull Out Sofa Bed, 3-in-1 Convertible Sleeper Sofa with Side Storage,Multi-Functional Velvet Loveseat Bed for Living Room,Grey(Old Sku:W1885S00045 /W1885S00223 )</t>
  </si>
  <si>
    <t xml:space="preserve">W1885S00323</t>
  </si>
  <si>
    <t xml:space="preserve">66" Queen Pull Out Sofa Bed, 3-in-1 Convertible Sleeper Sofa with Side Storage,Multi-Functional Velvet Loveseat Bed for Living Room, Black(Old Sku:W1885S00044/W1885S00222)</t>
  </si>
  <si>
    <t xml:space="preserve">W1885S00322</t>
  </si>
  <si>
    <t xml:space="preserve">66" Queen Pull Out Sofa Bed, 3-in-1 Convertible Sleeper Sofa with Side Storage,Multi-Functional Velvet Loveseat Bed for Living Room(Old Sku:W1885S00043/W1885S00113/W1885S00186/W1885S00221)</t>
  </si>
  <si>
    <t xml:space="preserve">W1885S00221</t>
  </si>
  <si>
    <t xml:space="preserve">66" Queen Pull Out Sofa Bed, 3-in-1 Convertible Sleeper Sofa with Side Storage,Multi-Functional Velvet Loveseat Bed for Living Room,Bedroom,Apartment(Old Sku:W1885S00113/W1885S00186/W1885S00322)</t>
  </si>
  <si>
    <t xml:space="preserve">LT000158AAK</t>
  </si>
  <si>
    <t xml:space="preserve">Twin Size Castle Style Bunk Bed with 2 Drawers,Shelf,and LED,White+Antique Pink</t>
  </si>
  <si>
    <t xml:space="preserve">LT000158AAE</t>
  </si>
  <si>
    <t xml:space="preserve">Twin Size Castle Style Bunk Bed with 2 Drawers,Shelf,and LED,Gray+Antique Pink</t>
  </si>
  <si>
    <t xml:space="preserve">LT000159AAK</t>
  </si>
  <si>
    <t xml:space="preserve">Full Size Castle Style Bunk Bed with 2 Drawers,Shelf,and LED,White+Antique Pink</t>
  </si>
  <si>
    <t xml:space="preserve">LT000159AAE</t>
  </si>
  <si>
    <t xml:space="preserve">Full Size Castle Style Bunk Bed with 2 Drawers,Shelf,and LED,Gray+Antique Pink</t>
  </si>
  <si>
    <t xml:space="preserve">LT000377AAJ</t>
  </si>
  <si>
    <t xml:space="preserve">Full Size Wood Loft Bed with,Shelves,Blackout Curtains,and RGB Lights,Black+Red</t>
  </si>
  <si>
    <t xml:space="preserve">LT000377AAC</t>
  </si>
  <si>
    <t xml:space="preserve">Full Size Wood Loft Bed with,Shelves,Blackout Curtains,and RGB Lights,Black+Cloud Blue</t>
  </si>
  <si>
    <t xml:space="preserve">LT000377AAI</t>
  </si>
  <si>
    <t xml:space="preserve">Full Size Wood Loft Bed with,Shelves,Blackout Curtains,and RGB Lights,Black+Purple</t>
  </si>
  <si>
    <t xml:space="preserve">W2108S00151</t>
  </si>
  <si>
    <t xml:space="preserve">[NEW ARRIVED] [VIDEO PROVIDED]10-in-1 Convertible Sofa Sectional ,Corner Couch , Convertible Floor Sleeper Sofa,Corduroy,Side Pocket,No Assembly,DIY,L Shaped  Modular Sofa,6 Pillows,Orange</t>
  </si>
  <si>
    <t xml:space="preserve">W2108S00150</t>
  </si>
  <si>
    <t xml:space="preserve">[NEW ARRIVED] [VIDEO PROVIDED]10-in-1 Convertible Sofa Sectional ,Corner Couch , Convertible Floor Sleeper Sofa,Corduroy,Side Pocket,No Assembly,DIY,L Shaped Modular Sofa,6 Pillows,Green</t>
  </si>
  <si>
    <t xml:space="preserve">W2108S00149</t>
  </si>
  <si>
    <t xml:space="preserve">[NEW ARRIVED] [VIDEO PROVIDED]10-in-1 Convertible Sofa Sectional ,Corner Couch , Convertible Floor Sleeper Sofa,Corduroy,Side Pocket,No Assembly,DIY,L Shaped Modular Sofa,6 Pillows,Dark Gray</t>
  </si>
  <si>
    <t xml:space="preserve">W2108S00148</t>
  </si>
  <si>
    <t xml:space="preserve">[NEW ARRIVED] [VIDEO PROVIDED]10-in-1 Convertible Sofa Sectional ,Corner Couch , Convertible Floor Sleeper Sofa,Corduroy,Side Pocket,No Assembly,DIY,L Shaped Modular Sofa,6 Pillows,Blue</t>
  </si>
  <si>
    <t xml:space="preserve">LT000200AAK</t>
  </si>
  <si>
    <t xml:space="preserve">Full Size Wood Loft Bed with Desk, Bedside Storage Shelf, Sofa and Light,White</t>
  </si>
  <si>
    <t xml:space="preserve">LT000200AAC</t>
  </si>
  <si>
    <t xml:space="preserve">Full Size Wood Loft Bed with Desk, Bedside Storage Shelf, Sofa and Light, Navy Blue</t>
  </si>
  <si>
    <t xml:space="preserve">W5368P460430</t>
  </si>
  <si>
    <t xml:space="preserve">Wooden Bedside Table  with 1 Drawer Open Shelves, Wood Board Side Tables Storage Small Narrow Desk Chest of Drawer, Lamp Stand Nightstand Cabinet, Bedroom Living Room Home Furniture</t>
  </si>
  <si>
    <t xml:space="preserve">W5368S00002</t>
  </si>
  <si>
    <t xml:space="preserve">Solid Wood 63-Inch Extra Long Desk,Thickened Desk,Two Person Double Desk for Home Office, Wooden Long Computer Desk,Writing Table for Office, Walnut</t>
  </si>
  <si>
    <t xml:space="preserve">W2108S00152</t>
  </si>
  <si>
    <t xml:space="preserve">[NEW ARRIVED] [VIDEO PROVIDED]  81.5" 2-in-1 Queen Convertible Sleeper Sofa Bed, Pull Out Couch Bed,3 seater sofa bed,with 3.35" Memory Foam Mattress ,Rivet handrail,Beige(Old sku:W2108S00091)</t>
  </si>
  <si>
    <t xml:space="preserve">W2108S00154</t>
  </si>
  <si>
    <t xml:space="preserve">[NEW ARRIVED] [VIDEO PROVIDED] 81.5" 2-in-1 Queen  Convertible Sleeper Sofa Bed,  Pull Out Couch Bed,3 seater sofa bed,with 3.35" Memory Foam Mattress ,Rivet handrail, Dark Gray(Old sku:W2108S00094)</t>
  </si>
  <si>
    <t xml:space="preserve">W2108S00153</t>
  </si>
  <si>
    <t xml:space="preserve">[NEW ARRIVED] [VIDEO PROVIDED] 81.5" 2-in-1 Queen Convertible Sleeper Sofa Bed, Pull Out Couch Bed,3 seater sofa bed,with 3.35" Memory Foam Mattress ,Rivet handrail,  Brown(Old sku:W2108S00092)</t>
  </si>
  <si>
    <t xml:space="preserve">W5368S00001</t>
  </si>
  <si>
    <t xml:space="preserve">Solid Wood 55.1-Inch Extra Long Desk,Thickened Desk,Two Person Double Desk for Home Office, Wooden Long Computer Desk,Writing Table for Office, Walnut</t>
  </si>
  <si>
    <t xml:space="preserve">W2593P406936</t>
  </si>
  <si>
    <t xml:space="preserve">Twin Size Metal Platform Bed for Kids, Metal Low Profile Twin Bed with Rails for Girls and Boys, White(Expect Arrival Date 2026/4/26)</t>
  </si>
  <si>
    <t xml:space="preserve">W2593P406937</t>
  </si>
  <si>
    <t xml:space="preserve">Twin Size Metal Platform Bed for Kids, Metal Low Profile Twin Bed with Rails for Girls and Boys, Black(Expect Arrival Date 2026/4/26)</t>
  </si>
  <si>
    <t xml:space="preserve">W2593P406939</t>
  </si>
  <si>
    <t xml:space="preserve">Full Size Metal Platform Bed for Kids, Metal Low Profile Full Bed with Rails for Girls and Boys, White(Expect Arrival Date 2026/5/22)</t>
  </si>
  <si>
    <t xml:space="preserve">W2593P406940</t>
  </si>
  <si>
    <t xml:space="preserve">Full Size Metal Platform Bed for Kids, Metal Low Profile Full Bed with Rails for Girls and Boys, Black(Expect Arrival Date 2026/5/22)</t>
  </si>
  <si>
    <t xml:space="preserve">W5368P460453</t>
  </si>
  <si>
    <t xml:space="preserve">Solid Wood Shoe Bench, 2-Tier Wooden Entryway Bench, Modern Shoe Rack with Faux Leather Cushion for Hallway, Living Room (Walnut, 31.5'')</t>
  </si>
  <si>
    <t xml:space="preserve">64%</t>
  </si>
  <si>
    <t xml:space="preserve">W2108S00147</t>
  </si>
  <si>
    <t xml:space="preserve">[NEW ARRIVED] [VIDEO PROVIDED]10-in-1 Convertible Sofa Sectional ,Corner Couch , Convertible Floor Sleeper Sofa,Corduroy,Side Pocket,No Assembly,DIY,L Shaped Modular Sofa,6 Pillows,Beige</t>
  </si>
  <si>
    <t xml:space="preserve">W487P358611</t>
  </si>
  <si>
    <t xml:space="preserve">A high arched storage cabinet with a lamp, a modern retro-style wooden storage cabinet with adjustable glass partitions, suitable for use as a multi-functional cabinet in kitchens-Brown</t>
  </si>
  <si>
    <t xml:space="preserve">W487P358610</t>
  </si>
  <si>
    <t xml:space="preserve">A high arched storage cabinet with a lamp, a modern retro-style wooden storage cabinet with adjustable glass partitions, suitable for use as a multi-functional cabinet in kitchens-Black</t>
  </si>
  <si>
    <t xml:space="preserve">N709P385776K</t>
  </si>
  <si>
    <t xml:space="preserve">Wood Full Size Platform Bed with Guardrail and Drawer, White</t>
  </si>
  <si>
    <t xml:space="preserve">N709P385776H</t>
  </si>
  <si>
    <t xml:space="preserve">Wood Full Size Platform Bed with Guardrail and Drawer, Pink</t>
  </si>
  <si>
    <t xml:space="preserve">N709P385777K</t>
  </si>
  <si>
    <t xml:space="preserve">Wood Twin Size Platform Bed with Guardrail and Drawer, White</t>
  </si>
  <si>
    <t xml:space="preserve">N709P385777H</t>
  </si>
  <si>
    <t xml:space="preserve">Wood Twin Size Platform Bed with Guardrail and Drawer, Pink</t>
  </si>
  <si>
    <t xml:space="preserve">W1445P419758</t>
  </si>
  <si>
    <t xml:space="preserve">6-Drawer Double Dresser in Gray, Modern Storage Cabinet with Metal Handles &amp; Solid Wood Legs, Dresser Drawer Organizer for Kids Bedroom, Heavy-Duty Wooden Dresser with Pre-Installed</t>
  </si>
  <si>
    <t xml:space="preserve">W1445P419755</t>
  </si>
  <si>
    <t xml:space="preserve">6-Drawer Double Dresser in Blue, Modern Storage Cabinet with Metal Handles &amp; Solid Wood Legs, Dresser Drawer Organizer for Kids Bedroom, Heavy-Duty Wooden Dresser with Pre-Installed</t>
  </si>
  <si>
    <t xml:space="preserve">LP000290AAJ</t>
  </si>
  <si>
    <t xml:space="preserve">Queen Size Gaming Daybed with Integrated Desk and Lights, Modern Wooden Bed Frame with 3 Storage Drawers and Built-in Charging Station, Multi-Functional Headboard Bookcase, Black+Red</t>
  </si>
  <si>
    <t xml:space="preserve">LP000290AAC</t>
  </si>
  <si>
    <t xml:space="preserve">Queen Size Gaming Daybed with Integrated Desk and Lights, Modern Wooden Bed Frame with 3 Storage Drawers and Built-in Charging Station, Multi-Functional Headboard Bookcase, Black+Blue</t>
  </si>
  <si>
    <t xml:space="preserve">LP000289AAC</t>
  </si>
  <si>
    <t xml:space="preserve">Full Size Gaming Daybed with Integrated Desk and Lights, Modern Wooden Bed Frame with 3 Storage Drawers and Built-in Charging Station, Multi-Functional Headboard Bookcase, Black+Blue</t>
  </si>
  <si>
    <t xml:space="preserve">LP000289AAJ</t>
  </si>
  <si>
    <t xml:space="preserve">Full Size Gaming Daybed with Integrated Desk and Lights, Modern Wooden Bed Frame with 3 Storage Drawers and Built-in Charging Station, Multi-Functional Headboard Bookcase, Black+Red</t>
  </si>
  <si>
    <t xml:space="preserve">GX000323AAK-1</t>
  </si>
  <si>
    <t xml:space="preserve">Twin Size Bunk Bed with Built-in Shelves Beside both Upper and Down Bed and Storage Drawer,White(Old SKU: GX000323AAK)</t>
  </si>
  <si>
    <t xml:space="preserve">W1580S00586</t>
  </si>
  <si>
    <t xml:space="preserve">Full XL over Queen over Queen Bunk Bed, Metal Triple Bunk Bed with Safety Guardrails, Heavy-duty Bunk Bed with Noise-reduced Design, Black</t>
  </si>
  <si>
    <t xml:space="preserve">W1580</t>
  </si>
  <si>
    <t xml:space="preserve">Bonwell</t>
  </si>
  <si>
    <t xml:space="preserve">W5166P406900</t>
  </si>
  <si>
    <t xml:space="preserve">Lightweight Electric Wheelchair for Adults &amp; Seniors - Ultralight 36lbs Foldable Power Wheelchairs, 264LBS Loading Capacity, 12-Mile Long Travel Range, All Terrain, With LED Light &amp; Cup Holder</t>
  </si>
  <si>
    <t xml:space="preserve">W5166</t>
  </si>
  <si>
    <t xml:space="preserve">SUNKOVO</t>
  </si>
  <si>
    <t xml:space="preserve">N751S383638K</t>
  </si>
  <si>
    <t xml:space="preserve">90" Modern L Shaped Desk in Natural Wood with 3 Drawers,360° Wood Rotating Desk,Executive Office Desk,Corner Desk,Office Study Workstation,for Home Office or Living Room</t>
  </si>
  <si>
    <t xml:space="preserve">N751S383638W</t>
  </si>
  <si>
    <t xml:space="preserve">90" Modern L Shaped Desk in Walnut with 3 Drawers,360° Wood Rotating Desk,Executive Office Desk,Corner Desk,Office Study Workstation,for Home Office or Living Room</t>
  </si>
  <si>
    <t xml:space="preserve">37%</t>
  </si>
  <si>
    <t xml:space="preserve">N751S415500K</t>
  </si>
  <si>
    <t xml:space="preserve">67" Modern Executive Desk,Computer Desk with 2 Wooden Doors Storage Cabinet and 3 Drawers, Rectangle Home Office Desk  ,Reading Desk,Writing Table,Workstation for Home Office,Living Room,Study,White</t>
  </si>
  <si>
    <t xml:space="preserve">48%</t>
  </si>
  <si>
    <t xml:space="preserve">N751S415499K</t>
  </si>
  <si>
    <t xml:space="preserve">67" Modern Executive Desk,Computer Desk with 2 Glass Doors Storage Cabinet and 3 Drawers, Rectangle Home Office Desk  ,Reading Desk,Writing Table,Workstation for Home Office,Living Room,Study,White</t>
  </si>
  <si>
    <t xml:space="preserve">N721S000064K</t>
  </si>
  <si>
    <t xml:space="preserve">Farmhouse 4-in-1 Hall Tree with 6 Hooks, Walnut Entryway Bench with Shelves,  Wooden Style Rustic Shoe Organizer with 16 Open Compartments for Mudroom, Living Room, White (OLD SKU: N721P264915K)</t>
  </si>
  <si>
    <t xml:space="preserve">N721</t>
  </si>
  <si>
    <t xml:space="preserve">On-Trend</t>
  </si>
  <si>
    <t xml:space="preserve">N721S000052B</t>
  </si>
  <si>
    <t xml:space="preserve">4-Piece Modern Entertainment Center Wall Unit with Bookshelves, All-in-1 Large TV Stand with Tempered Glass Door for TVs Up to 80", 92inch Media Console with Adjustable Shelves for Living Room, Black</t>
  </si>
  <si>
    <t xml:space="preserve">N721S000052K</t>
  </si>
  <si>
    <t xml:space="preserve">4-Piece Modern Entertainment Center Wall Unit with Bookshelves, All-in-1 Large TV Stand with Tempered Glass Door for TVs Up to 80", 92inch Media Console with Adjustable Shelves for Living Room, White</t>
  </si>
  <si>
    <t xml:space="preserve">W2108S00123</t>
  </si>
  <si>
    <t xml:space="preserve">[NEW ARRIVED] [VIDEO PROVIDED]  142" L Shaped Modular Sectional Sofa,No Assembly,5 Piece Couch, Convertible Sleeper Couch,Full-Compressed Couch,Free-Combined Couches,5 Seat &amp; Ottoman,Chenille,Gray</t>
  </si>
  <si>
    <t xml:space="preserve">W2108S00122</t>
  </si>
  <si>
    <t xml:space="preserve">[NEW ARRIVED] [VIDEO PROVIDED]  142" L Shaped Modular Sectional Sofa,No Assembly,5 Piece Couch, Convertible Sleeper Couch,Full-Compressed Couch,Free-Combined Couches,5 Seat &amp; Ottoman,Chenille,Orange</t>
  </si>
  <si>
    <t xml:space="preserve">N757P280040I</t>
  </si>
  <si>
    <t xml:space="preserve">King Size Modern Upholstered Bed Frame with Linen Fabric and Solid Wood Legs, White</t>
  </si>
  <si>
    <t xml:space="preserve">N757</t>
  </si>
  <si>
    <t xml:space="preserve">NH-AN</t>
  </si>
  <si>
    <t xml:space="preserve">N757P214755I</t>
  </si>
  <si>
    <t xml:space="preserve">Queen Size Platform Bed with Boucle Fabric, Soft Boucle Fabric Upholstered Platform bed with Curve-Shaped Design Headboard, Beige, Easy Assembly</t>
  </si>
  <si>
    <t xml:space="preserve">N757Q280037I</t>
  </si>
  <si>
    <t xml:space="preserve">Queen Size Modern Upholstered Bed Frame with Linen Fabric and Solid Wood Legs, White</t>
  </si>
  <si>
    <t xml:space="preserve">N757P284560I</t>
  </si>
  <si>
    <t xml:space="preserve">King Size Platform Bed with Boucle, Soft Boucle Fabric Upholstered Platform bed with Curve-Shaped Design Headboard, Beige</t>
  </si>
  <si>
    <t xml:space="preserve">N721S000047B-1</t>
  </si>
  <si>
    <t xml:space="preserve">62.9"W Farmhouse 4-in-1 Hall Tree with 6 Hanging Hooks, Mudroom Wood Grain Bench with Open Compartments, Entryway Shoe Cabinet with Seating Bench for Living Room, Hallway, Black(OLD SKU: N721S000047B)</t>
  </si>
  <si>
    <t xml:space="preserve">N721S000047K-1</t>
  </si>
  <si>
    <t xml:space="preserve">62.9"W Farmhouse 4-in-1 Hall Tree with 6 Hanging Hooks, Mudroom Wood Grain Bench with Open Compartments, Entryway Shoe Cabinet with Seating Bench for Living Room, Hallway, White(OLD SKU: N721S000047K)</t>
  </si>
  <si>
    <t xml:space="preserve">W2108S00134</t>
  </si>
  <si>
    <t xml:space="preserve">[NEW ARRIVED] [VIDEO PROVIDED] Sleeper Sofa, 2 in 1 Pull Out Couch Bed,6 seater sofa bed, L Shaped Sleeper Sectional Sofa Couch,Riveted sofa,104'' Large combined sofa Bed in living room, Brown</t>
  </si>
  <si>
    <t xml:space="preserve">W2108S00102</t>
  </si>
  <si>
    <t xml:space="preserve">[NEW ARRIVED] [VIDEO PROVIDED] Sleeper Sofa, 2 in 1 Pull Out Couch Bed,6 seater sofa bed, L Shaped Sectional Sofa ,Riveted sofa,104'' Large combined sofa Bed in living room, Gray(Old sku:W2108S00032)</t>
  </si>
  <si>
    <t xml:space="preserve">W2108S00101</t>
  </si>
  <si>
    <t xml:space="preserve">[NEW ARRIVED] [VIDEO PROVIDED]Sleeper Sofa, 2 in 1 Pull Out Couch Bed,6 seater sofa bed, L Shaped Sectional Sofa ,Riveted sofa,104'' Large combined sofa Bed in living room,Beige(Old sku:	
W2108S00031)</t>
  </si>
  <si>
    <t xml:space="preserve">SF000201AAH</t>
  </si>
  <si>
    <t xml:space="preserve">Twin Size Velvet Upholstered Daybed with Stairs &amp; Gas Lift Storage Ottoman, Contrast Color, Padded Guardrails, Pink+White</t>
  </si>
  <si>
    <t xml:space="preserve">SF000201AAD</t>
  </si>
  <si>
    <t xml:space="preserve">Twin Size Velvet Upholstered Daybed with Stairs &amp; Gas Lift Storage Ottoman, Contrast Color, Padded Guardrails, Brown+White</t>
  </si>
  <si>
    <t xml:space="preserve">SF000202AAH</t>
  </si>
  <si>
    <t xml:space="preserve">Full Size Velvet Upholstered Daybed with Stairs &amp; Gas Lift Storage Ottoman, Contrast Color, Padded Guardrails, Pink+White</t>
  </si>
  <si>
    <t xml:space="preserve">SF000202AAD</t>
  </si>
  <si>
    <t xml:space="preserve">Full Size Velvet Upholstered Daybed with Stairs &amp; Gas Lift Storage Ottoman, Contrast Color, Padded Guardrails, Brown+White</t>
  </si>
  <si>
    <t xml:space="preserve">SF000203AAH</t>
  </si>
  <si>
    <t xml:space="preserve">Queen Size Velvet Upholstered Daybed with Stairs &amp; Gas Lift Storage Ottoman, Contrast Color, Padded Guardrails, Pink+White</t>
  </si>
  <si>
    <t xml:space="preserve">SF000203AAD</t>
  </si>
  <si>
    <t xml:space="preserve">Queen Size Velvet Upholstered Daybed with Stairs &amp; Gas Lift Storage Ottoman, Contrast Color, Padded Guardrails, Brown+White</t>
  </si>
  <si>
    <t xml:space="preserve">SF000204AAH</t>
  </si>
  <si>
    <t xml:space="preserve">King  Size Velvet Upholstered Daybed with Stairs &amp; Gas Lift Storage Ottoman, Contrast Color, Padded Guardrails, Pink+White</t>
  </si>
  <si>
    <t xml:space="preserve">SF000204AAD</t>
  </si>
  <si>
    <t xml:space="preserve">King  Size Velvet Upholstered Daybed with Stairs &amp; Gas Lift Storage Ottoman, Contrast Color, Padded Guardrails, Brown+White</t>
  </si>
  <si>
    <t xml:space="preserve">N770PK369234K</t>
  </si>
  <si>
    <t xml:space="preserve">Stylish King Size Bed Frame - White Solid Wood King Bed, 600lbs Weight Limit, Compatible with 8 - 10" Mattress, Contemporary Bedroom Furniture</t>
  </si>
  <si>
    <t xml:space="preserve">N770</t>
  </si>
  <si>
    <t xml:space="preserve">NH-CloudHouse</t>
  </si>
  <si>
    <t xml:space="preserve">N757P235229B</t>
  </si>
  <si>
    <t xml:space="preserve">King Size Upholstered Bed Frame with High Wingback Headboard,Reading Lamp and USB port,Beige</t>
  </si>
  <si>
    <t xml:space="preserve">N721S000044B-1</t>
  </si>
  <si>
    <t xml:space="preserve">Farmhouse Wooden Hall Tree with 6 Hooks, Walnut Storage Bench with Adjustable Shelves,  4-in-1 Entryway Shoe Cabinet with Cubbies for Mudroom, Living Room, Black, 76.7"H (OLD SKU: N721S000044B)</t>
  </si>
  <si>
    <t xml:space="preserve">N721S000044K-1</t>
  </si>
  <si>
    <t xml:space="preserve">Farmhouse Wooden Hall Tree with 6 Hooks, Walnut Storage Bench with Adjustable Shelves, 4-in-1 Entryway Shoe Cabinet with Cubbies for Mudroom, Living Room, White, 76.7"H (OLD SKU: N721S000044K)</t>
  </si>
  <si>
    <t xml:space="preserve">W504P429333</t>
  </si>
  <si>
    <t xml:space="preserve">Twin Size Floor Bed with Fence without Door, Rubber Wood Floor Bed with Safety Guardrails,Grey (Old Sku W504P286394)</t>
  </si>
  <si>
    <t xml:space="preserve">W504P429335</t>
  </si>
  <si>
    <t xml:space="preserve">Twin Size Floor Bed with Fence without Door, Rubber Wood Floor Bed with Safety Guardrails,White (Old Sku W504P286396)</t>
  </si>
  <si>
    <t xml:space="preserve">W504P429336</t>
  </si>
  <si>
    <t xml:space="preserve">Twin Size Floor Bed with Fence without Door, Rubber Wood Floor Bed with Safety Guardrails,Natural (Old Sku W504P286397)</t>
  </si>
  <si>
    <t xml:space="preserve">W504P429338</t>
  </si>
  <si>
    <t xml:space="preserve">Twin Size Floor Bed with Fence without Door, Rubber Wood Floor Bed with Safety Guardrails,Pink (Old Sku W504P286399)</t>
  </si>
  <si>
    <t xml:space="preserve">W504P482178</t>
  </si>
  <si>
    <t xml:space="preserve">Twin Size House Floor Wooden Bed with Roof Frame,Safety Guardrails,Pink7303</t>
  </si>
  <si>
    <t xml:space="preserve">W504P429296</t>
  </si>
  <si>
    <t xml:space="preserve">Full Size Floor Bed with Fence and Door,Rubber Wood Floor Bed with Safety Guardrails,Grey  (Old Sku W504P286378)</t>
  </si>
  <si>
    <t xml:space="preserve">W504P429297</t>
  </si>
  <si>
    <t xml:space="preserve">Full Size Floor Bed with Fence and Door,Rubber Wood Floor Bed with Safety Guardrails,White (Old Sku W504P286379)</t>
  </si>
  <si>
    <t xml:space="preserve">W504P429302</t>
  </si>
  <si>
    <t xml:space="preserve">Full Size Floor Bed with Fence and Door,Rubber Wood Floor Bed with Safety Guardrails,Espresso (Old Sku W504P286381)</t>
  </si>
  <si>
    <t xml:space="preserve">W504P429304</t>
  </si>
  <si>
    <t xml:space="preserve">Full Size Floor Bed with Fence and Door,Rubber Wood Floor Bed with Safety Guardrails,Pink (Old Sku W504P286383)</t>
  </si>
  <si>
    <t xml:space="preserve">W504P429340</t>
  </si>
  <si>
    <t xml:space="preserve">Queen Size Floor Bed with Fence,Door,Rubber Wood Floor Bed with Safety Guardrails,White (Old Sku W504P286387)</t>
  </si>
  <si>
    <t xml:space="preserve">W504P429342</t>
  </si>
  <si>
    <t xml:space="preserve">Queen Size Floor Bed with Fence,Door,Rubber Wood Floor Bed with Safety Guardrails,Espresso (Old Sku W504P286390)</t>
  </si>
  <si>
    <t xml:space="preserve">W504P429345</t>
  </si>
  <si>
    <t xml:space="preserve">Twin Size House Floor Wooden Bed with Roof Frame,Safety Guardrails,Natural</t>
  </si>
  <si>
    <t xml:space="preserve">W504P470124</t>
  </si>
  <si>
    <t xml:space="preserve">Twin Size House Floor Wooden Bed with Roof Frame,Safety Guardrails,White</t>
  </si>
  <si>
    <t xml:space="preserve">W504S00290</t>
  </si>
  <si>
    <t xml:space="preserve">Twin Over Full Bunk Bed with Slide, Storage Staircase, Pine Solid Wooden Bunk Bed with Safety Guardrails,White (Old Sku W504S00185)</t>
  </si>
  <si>
    <t xml:space="preserve">W504S00289</t>
  </si>
  <si>
    <t xml:space="preserve">Twin Over Full Bunk Bed with Slide, Storage Staircase, Pine Solid Wooden Bunk Bed with Safety Guardrails  ,Grey (Old Sku W504S00184)</t>
  </si>
  <si>
    <t xml:space="preserve">W504P429347</t>
  </si>
  <si>
    <t xml:space="preserve">Twin Size House Floor Wooden Bed with Roof Frame,Safety Guardrails,Pink</t>
  </si>
  <si>
    <t xml:space="preserve">W504P429339</t>
  </si>
  <si>
    <t xml:space="preserve">Queen Size Floor Bed with Fence,Door,Rubber Wood Floor Bed with Safety Guardrails,Grey (Old Sku W504P286386)</t>
  </si>
  <si>
    <t xml:space="preserve">W504P429341</t>
  </si>
  <si>
    <t xml:space="preserve">Queen Size Floor Bed with Fence,Door,Rubber Wood Floor Bed with Safety Guardrails,Natural (Old Sku W504P286389)</t>
  </si>
  <si>
    <t xml:space="preserve">W504P429344</t>
  </si>
  <si>
    <t xml:space="preserve">Queen Size Floor Bed with Fence,Door,Rubber Wood Floor Bed with Safety Guardrails,Pink (Old Sku W504P286391)</t>
  </si>
  <si>
    <t xml:space="preserve">W2593P440571</t>
  </si>
  <si>
    <t xml:space="preserve">Twin House Bed with Light, Low Floor House Bed with Fence and Roof for Kids Boys Girls,White(Expect arrive date 2026/4/2  Old SKU W2593P296909)</t>
  </si>
  <si>
    <t xml:space="preserve">N721P401788B</t>
  </si>
  <si>
    <t xml:space="preserve">Minimalist Corner Hall Tree with Shoe Bench, Versatile Entryway Coat Rack with 4 Hooks, Corner Cabinet with Adjustable Shelf for Hallway, Living Room, Black, 29.5''W*71.6''H (OLD SKU: N721P189665B)</t>
  </si>
  <si>
    <t xml:space="preserve">60%</t>
  </si>
  <si>
    <t xml:space="preserve">N721P401788K</t>
  </si>
  <si>
    <t xml:space="preserve">Minimalist Corner Hall Tree with Shoe Bench, Versatile Entryway Coat Rack with 4 Hooks, Corner Cabinet with Adjustable Shelf for Hallway, Living Room, White, 29.5''W*71.6''H (OLD SKU: N721P189665K)</t>
  </si>
  <si>
    <t xml:space="preserve">W2108S00173</t>
  </si>
  <si>
    <t xml:space="preserve">[NEW ARRIVED] [VIDEO PROVIDED]  106.5" Pull Out Sofa Bed,L Shaped Modular 4 Seater Couch,2-in-1 Sofa Bed,Wireless Charging , USB Charging Ports,Memory Foam Mattress,Storage Space, Flannelette,Beige</t>
  </si>
  <si>
    <t xml:space="preserve">W2108S00174</t>
  </si>
  <si>
    <t xml:space="preserve">[NEW ARRIVED] [VIDEO PROVIDED] 106.5" Pull Out Sofa Bed,L Shaped Modular 4 Seater Couch,2-in-1 Sofa Bed,Wireless Charging , USB Charging Ports,Memory Foam Mattress,Storage Space, Flannelette,Dark Gray</t>
  </si>
  <si>
    <t xml:space="preserve">W2108S00175</t>
  </si>
  <si>
    <t xml:space="preserve">[NEW ARRIVED] [VIDEO PROVIDED]  106.5" Pull Out Sofa Bed,L Shaped Modular 4 Seater Couch,2-in-1 Sofa Bed,Wireless Charging , USB Charging Ports,Memory Foam Mattress,Storage Space, Flannelette,Black</t>
  </si>
  <si>
    <t xml:space="preserve">W504P429337</t>
  </si>
  <si>
    <t xml:space="preserve">Twin Size Floor Bed with Fence without Door, Rubber Wood Floor Bed with Safety Guardrails,Espresso (Old Sku W504P286398)</t>
  </si>
  <si>
    <t xml:space="preserve">W1580S00440</t>
  </si>
  <si>
    <t xml:space="preserve">Queen Size Loft Bed with Desk &amp; Shelves, Black Metal Loft Bed Frame with clothesline pole, Storage pegboard, laundry bag,Space-Saving Adult Loft for Dorms, Bedroom,Black</t>
  </si>
  <si>
    <t xml:space="preserve">W427S00072</t>
  </si>
  <si>
    <t xml:space="preserve">Triple Bunk Bed/ Sturdy Metal Frame/ Anti Noise/ Squeak Free/ Wooden Slats/ No Box Spring Needed</t>
  </si>
  <si>
    <t xml:space="preserve">W427</t>
  </si>
  <si>
    <t xml:space="preserve">II's Choice</t>
  </si>
  <si>
    <t xml:space="preserve">W504S00316</t>
  </si>
  <si>
    <t xml:space="preserve">King Size Wood Bed with Piano Key Style Upholstered Headboard , Wood Bed with Strengthened Bed Frame ,Wheat(Old Sku W504S00258)</t>
  </si>
  <si>
    <t xml:space="preserve">N820S10008K</t>
  </si>
  <si>
    <t xml:space="preserve">Twin Size Wooden LED Platform Bed with Trundle, with Storage Headboard, with Drawers, White(Old SKU: N820S00008K)</t>
  </si>
  <si>
    <t xml:space="preserve">99%</t>
  </si>
  <si>
    <t xml:space="preserve">W2108S00176</t>
  </si>
  <si>
    <t xml:space="preserve">[NEW ARRIVED] [VIDEO PROVIDED] 137.5" U Shaped  Sofa , USB &amp; Wireless Charge, Coffee Table Board With a Cup Holder, Oversize Movable Modular Sofa,Movable Footstool,No Assembly,6 Seats,Corduroy,Beige</t>
  </si>
  <si>
    <t xml:space="preserve">W2108S00178</t>
  </si>
  <si>
    <t xml:space="preserve">[NEW ARRIVED] [VIDEO PROVIDED] 137.5" U Shaped  Sofa , USB &amp; Wireless Charge, Coffee Table Board With a Cup Holder, Oversize Movable Sofa,Movable Footstool,6 Seats,Corduroy,Gray(Old sku:W2108S00156)</t>
  </si>
  <si>
    <t xml:space="preserve">W2108S00177</t>
  </si>
  <si>
    <t xml:space="preserve">[NEW ARRIVED] [VIDEO PROVIDED] 137.5" U Shaped  Sofa , USB &amp; Wireless Charge, Coffee Table Board With a Cup Holder, Oversize Movable Modular Sofa,Movable Footstool,No Assembly,6 Seats,Corduroy,Blue</t>
  </si>
  <si>
    <t xml:space="preserve">N721S000071L</t>
  </si>
  <si>
    <t xml:space="preserve">Farmhouse Wooden Style Hall Tree with Arched Design, Elegant Entryway Bench with Retro Hooks, Rustic Coat Rack &amp; Shoe Organizer with Drawers for Mudroom, Living Room, Oak, Natural</t>
  </si>
  <si>
    <t xml:space="preserve">N721S000075K</t>
  </si>
  <si>
    <t xml:space="preserve">Farmhouse Hall Tree with 8 Hooks, Practical Entryway Bench with Open Compartments, 76.7"H Modern 3-in-1 Wooden Style Coat and Shoe Rack for Mudroom, Living Room, White (OLD SKU: N721P292601K)</t>
  </si>
  <si>
    <t xml:space="preserve">N721S000075M</t>
  </si>
  <si>
    <t xml:space="preserve">Farmhouse Hall Tree with 8 Hooks, Practical Entryway Bench with Open Compartments, 76.7"H Modern 3-in-1 Wooden Style Coat and Shoe Rack for Mudroom, Living Room, Mint Green (OLD SKU: N721P292601M)</t>
  </si>
  <si>
    <t xml:space="preserve">N721S000075B</t>
  </si>
  <si>
    <t xml:space="preserve">Farmhouse Hall Tree with 8 Hooks, Practical Entryway Bench with Open Compartments, 76.7"H Modern 3-in-1 Wooden Style Coat and Shoe Rack for Mudroom, Living Room, Black (OLD SKU: N721P292601B)</t>
  </si>
  <si>
    <t xml:space="preserve">W2108S00157</t>
  </si>
  <si>
    <t xml:space="preserve">[NEW ARRIVED] [VIDEO PROVIDED] 137.5" U Shaped  Sofa , USB &amp; Wireless Charge, Coffee Table Board With a Cup Holder, Oversize Movable Modular Sofa,Movable Footstool,No Assembly,6 Seats,Corduroy,Orange</t>
  </si>
  <si>
    <t xml:space="preserve">W2108S00172</t>
  </si>
  <si>
    <t xml:space="preserve">[NEW ARRIVED] [VIDEO PROVIDED] 106.5" Pull Out Sofa Bed,L Shaped Modular 4 Seater Couch,2-in-1 Sofa Bed,Wireless Charging , USB Charging Ports,Memory Foam Mattress,Storage Space, Flannelette,Green</t>
  </si>
  <si>
    <t xml:space="preserve">W2580S00072</t>
  </si>
  <si>
    <t xml:space="preserve">Full Size Loft Bed with Foldable Desk and Charging Station,Metal Full Loft Bed with Light Strip and Staircase Storage for Kids Teens Adults, Patent Products,Black(Expect Arrival Date 2026/4/10)</t>
  </si>
  <si>
    <t xml:space="preserve">W2580S00073</t>
  </si>
  <si>
    <t xml:space="preserve">Queen Size Loft Bed with Foldable Desk and Charging Station,Metal Queen Loft Bed with Light Strip and Staircase Storage for Kids Teens Adults, Patent Products,Black(Expect Arrival Date 2026/4/10)</t>
  </si>
  <si>
    <t xml:space="preserve">LT000283AAR</t>
  </si>
  <si>
    <t xml:space="preserve">Twin Size Wood Daybed with Twin Size Trundle,Desk,LED light and USB,Black+Red</t>
  </si>
  <si>
    <t xml:space="preserve">LT000283AAC</t>
  </si>
  <si>
    <t xml:space="preserve">Twin Size Wood Daybed with Twin Size Trundle,Desk,LED light and USB,Black+Blue</t>
  </si>
  <si>
    <t xml:space="preserve">LT000284AAR</t>
  </si>
  <si>
    <t xml:space="preserve">Full Size Wood Daybed with Twin Size Trundle,Desk,LED light and USB,Black+Red</t>
  </si>
  <si>
    <t xml:space="preserve">LT000284AAC</t>
  </si>
  <si>
    <t xml:space="preserve">Full Size Wood Daybed with Twin Size Trundle,Desk,LED light and USB,Black+Blue</t>
  </si>
  <si>
    <t xml:space="preserve">LT000282AAB</t>
  </si>
  <si>
    <t xml:space="preserve">Twin Size Bunk Bed with 4 Storage Drawers, Hanging Rail, Light Strip and Built-in Shelves &amp; Dual Pegboards, 3 Colors Available,Black</t>
  </si>
  <si>
    <t xml:space="preserve">LT000282AAE</t>
  </si>
  <si>
    <t xml:space="preserve">Twin Size Bunk Bed with 4 Storage Drawers, Hanging Rail, Light Strip and Built-in Shelves &amp; Dual Pegboards, 3 Colors Available,Gray</t>
  </si>
  <si>
    <t xml:space="preserve">LT000282AAH</t>
  </si>
  <si>
    <t xml:space="preserve">Twin Size Bunk Bed with 4 Storage Drawers, Hanging Rail, Light Strip and Built-in Shelves &amp; Dual Pegboards, 3 Colors Available,Pink</t>
  </si>
  <si>
    <t xml:space="preserve">SF000200AAH</t>
  </si>
  <si>
    <t xml:space="preserve">Modern Twin Size Daybed with Pull-Out Trundle, Velvet Upholstered Sofa Bed with 4 Side Storage Pockets, Space-Saving Guest Bed for Living Room &amp; Bedroom, No Box Spring Needed ,Pink</t>
  </si>
  <si>
    <t xml:space="preserve">2026-05-19 ~ 2026-05-26</t>
  </si>
  <si>
    <t xml:space="preserve">SF000200AAB</t>
  </si>
  <si>
    <t xml:space="preserve">Modern Twin Size Daybed with Pull-Out Trundle, Velvet Upholstered Sofa Bed with 4 Side Storage Pockets, Space-Saving Guest Bed for Living Room &amp; Bedroom, No Box Spring Needed ,Black</t>
  </si>
  <si>
    <t xml:space="preserve">SF000200AAA</t>
  </si>
  <si>
    <t xml:space="preserve">Modern Twin Size Daybed with Pull-Out Trundle, Velvet Upholstered Sofa Bed with 4 Side Storage Pockets, Space-Saving Guest Bed for Living Room &amp; Bedroom, No Box Spring Needed ,Beige</t>
  </si>
  <si>
    <t xml:space="preserve">N721P427206P</t>
  </si>
  <si>
    <t xml:space="preserve">Vintage Rustic TV Stand with Sliding Wood Slatted Doors for TVs up to 75", Farmhouse Fluted TV Cabinet with Drawer, Wood Grain Media Console with Cable Management for Living Room, Bedroom, Walnut</t>
  </si>
  <si>
    <t xml:space="preserve">N721P427206B</t>
  </si>
  <si>
    <t xml:space="preserve">Vintage Rustic TV Stand with Sliding Wood Slatted Doors for TVs up to 75", Farmhouse Fluted TV Cabinet with Drawer, Wood Grain Media Console with Cable Management for Living Room, Bedroom, Black</t>
  </si>
  <si>
    <t xml:space="preserve">N721P427206D</t>
  </si>
  <si>
    <t xml:space="preserve">Vintage Rustic TV Stand with Sliding Wood Slatted Doors for TVs up to 75", Farmhouse Fluted TV Cabinet with Drawer, Wood Grain Media Console with Cable Management for Living Room, Bedroom, Natural</t>
  </si>
  <si>
    <t xml:space="preserve">W504P429299</t>
  </si>
  <si>
    <t xml:space="preserve">Full Size Floor Bed with Fence and Door,Rubber Wood Floor Bed with Safety Guardrails,Natural (Old Sku W504P286380)</t>
  </si>
  <si>
    <t xml:space="preserve">W1885S00413</t>
  </si>
  <si>
    <t xml:space="preserve">Modern Oversized Double Chaise Lounge Chair,Deep Seat Upholstered Reading Chair with Detachable Design,Chenille Lazy Sofa w/ Large Pillows &amp; Wide Armrests,Suitable for   Apartments(Old sku:W1885S00185</t>
  </si>
  <si>
    <t xml:space="preserve">W1885S00412</t>
  </si>
  <si>
    <t xml:space="preserve">Modern Oversized Double Chaise Lounge Chair,Deep Seat Upholstered Reading Chair with Detachable Design,Chenille Lazy Sofa w/ Large Pillows &amp; Wide Armrests,Suitable for Apartments(Old sku:W1885S00184)</t>
  </si>
  <si>
    <t xml:space="preserve">B083P377094</t>
  </si>
  <si>
    <t xml:space="preserve">Lucas Tall Headboard Upholstered Bed / 52" High Headboard / Elegant Simplicity / No Box Spring Needed / Easy Assembly / King / Textured Ivory Canvas</t>
  </si>
  <si>
    <t xml:space="preserve">B083</t>
  </si>
  <si>
    <t xml:space="preserve">House &amp; Home Furniture</t>
  </si>
  <si>
    <t xml:space="preserve">B083P364041</t>
  </si>
  <si>
    <t xml:space="preserve">Caron 4.0 Ergonomic Queen Size Adjustable Bed Frame, Adjustable Bed Base with Head and Foot Incline, Electric Base w/Wireless Remote Control,  Massager</t>
  </si>
  <si>
    <t xml:space="preserve">B083S00010</t>
  </si>
  <si>
    <t xml:space="preserve">Caron Upholstered Wingback Bed with Adjustable Base Bundle Set, Queen Size / Textured Ivory Canvas Chenille, Head &amp; Foot Incline, Zero Gravity, Massage, App &amp; Remote Control, Easy Assembly, No-Noise</t>
  </si>
  <si>
    <t xml:space="preserve">B083P407065</t>
  </si>
  <si>
    <t xml:space="preserve">Hosford Upholstered Wingback Bed / Upholstered Wood Base Platform Bed / 52.5" High Headboard / Minimalist / Rusticity / No Box Spring Needed  / Full / Textured Ivory Canvas  / No Noise</t>
  </si>
  <si>
    <t xml:space="preserve">B083P321432</t>
  </si>
  <si>
    <t xml:space="preserve">Shelton Upholstered Wingback Bed / 54" High Headboard / Wood Base / Rustic / Modern Farmhouse / Neutral / Scandinavian, Queen, Textured Ivory Canvas Chenille</t>
  </si>
  <si>
    <t xml:space="preserve">B083P407058</t>
  </si>
  <si>
    <t xml:space="preserve">Hosford Upholstered Wingback Bed / Upholstered Wood Base Platform Bed / 52.5" High Headboard / Minimalist / Rusticity / No Box Spring Needed  / King  / Oat Boucle  / No Noise</t>
  </si>
  <si>
    <t xml:space="preserve">B083P407059</t>
  </si>
  <si>
    <t xml:space="preserve">Hosford Upholstered Wingback Bed / Upholstered Wood Base Platform Bed / 52.5" High Headboard / Minimalist / Rusticity / No Box Spring Needed  / California King / Oat Boucle  / No Noise</t>
  </si>
  <si>
    <t xml:space="preserve">B083P407051</t>
  </si>
  <si>
    <t xml:space="preserve">Hosford Upholstered Wingback Bed / Upholstered Wood Base Platform Bed / 52.5" High Headboard / Minimalist / Rusticity / No Box Spring Needed  / Full  / Oat Boucle  / No Noise</t>
  </si>
  <si>
    <t xml:space="preserve">B083P152027</t>
  </si>
  <si>
    <t xml:space="preserve">Peyton Upholstered King Bed / 54" High Headboard / Traditional Hand Buttoned Tufting / Nailhead Trim Wingback / No Box Spring Needed / Easy Assembly / Ivory Velvet</t>
  </si>
  <si>
    <t xml:space="preserve">B083P407057</t>
  </si>
  <si>
    <t xml:space="preserve">Hosford Upholstered Wingback Bed / Upholstered Wood Base Platform Bed / 52.5" High Headboard / Minimalist / Rusticity / No Box Spring Needed  / Queen  / Oat Boucle  / No Noise</t>
  </si>
  <si>
    <t xml:space="preserve">B083P154245</t>
  </si>
  <si>
    <t xml:space="preserve">Fox twin daybed with twin trundle, Black</t>
  </si>
  <si>
    <t xml:space="preserve">B083P373033</t>
  </si>
  <si>
    <t xml:space="preserve">Canter Tall Headboard Upholstered Bed / 52" High Headboard / Elegant Simplicity / No Box Spring Needed / Easy Assembly / King  /  Pearl White Chenille</t>
  </si>
  <si>
    <t xml:space="preserve">B083P152029</t>
  </si>
  <si>
    <t xml:space="preserve">Peyton Upholstered King Bed / 54" High Headboard / Traditional Hand Buttoned Tufting / Nailhead Trim Wingback / No Box Spring Needed / Easy Assembly / Blue Velvet</t>
  </si>
  <si>
    <t xml:space="preserve">B083P373032</t>
  </si>
  <si>
    <t xml:space="preserve">Canter Tall Headboard Upholstered Bed / 52" High Headboard / Elegant Simplicity / No Box Spring Needed / Easy Assembly / Queen  /  Pearl White Chenille</t>
  </si>
  <si>
    <t xml:space="preserve">B083P410388</t>
  </si>
  <si>
    <t xml:space="preserve">Carmen Upholstered Wingback Bed / Upholstered Platform Bed Frame / 53.5" High Headboard / Simplicity / Minimalist / No Box Spring Needed /Easy Assembly / Full /Textured Ivory Canvas / No Noise</t>
  </si>
  <si>
    <t xml:space="preserve">B083P377093</t>
  </si>
  <si>
    <t xml:space="preserve">Lucas Tall Headboard Upholstered Bed / 52" High Headboard / Elegant Simplicity / No Box Spring Needed / Easy Assembly / Queen / Textured Ivory Canvas</t>
  </si>
  <si>
    <t xml:space="preserve">B083P152028</t>
  </si>
  <si>
    <t xml:space="preserve">Peyton Upholstered Queen Bed / 54" High Headboard / Traditional Hand Buttoned Tufting / Nailhead Trim Wingback / No Box Spring Needed / Easy Assembly / Blue Velvet</t>
  </si>
  <si>
    <t xml:space="preserve">B083P156245</t>
  </si>
  <si>
    <t xml:space="preserve">Flora Upholstered Daybed with 2 Drawers, Twin, Ivory Velvet, Ribbed Tufted Backrest, Daybed in Lavish Modern Design</t>
  </si>
  <si>
    <t xml:space="preserve">B083P407066</t>
  </si>
  <si>
    <t xml:space="preserve">Hosford Upholstered Wingback Bed / Upholstered Wood Base Platform Bed / 52.5" High Headboard / Minimalist / Rusticity / No Box Spring Needed  / Queen  / Textured Ivory Canvas  / No Noise</t>
  </si>
  <si>
    <t xml:space="preserve">B083P154255</t>
  </si>
  <si>
    <t xml:space="preserve">Fox Twin Daybed with Twin Trundle, White</t>
  </si>
  <si>
    <t xml:space="preserve">B083P410396</t>
  </si>
  <si>
    <t xml:space="preserve">Carmen Upholstered Wingback Bed / Upholstered Platform Bed Frame / 52" High Headboard / Simplicity / Minimalist / No Box Spring Needed  /  California King / Textured Ivory Canvas / No Noise</t>
  </si>
  <si>
    <t xml:space="preserve">B083P152026</t>
  </si>
  <si>
    <t xml:space="preserve">Peyton Upholstered Queen Bed / 54" High Headboard / Traditional Hand Buttoned Tufting / Nailhead Trim Wingback / No Box Spring Needed / Easy Assembly / Ivory Velvet</t>
  </si>
  <si>
    <t xml:space="preserve">B083P156197</t>
  </si>
  <si>
    <t xml:space="preserve">Anda Patented 2-Drawers Storage Bed Queen Size Ivory Boucle Upholstered Platform Bed, Tufted Headboard, Wooden Slat Mattress Support, No Box Spring Needed</t>
  </si>
  <si>
    <t xml:space="preserve">B083P407075</t>
  </si>
  <si>
    <t xml:space="preserve">Hosford Upholstered Wingback Bed / Upholstered Wood Base Platform Bed / 52.5" High Headboard / Minimalist / Rusticity / No Box Spring Needed  / California King / Textured Ivory Canvas  / No Noise</t>
  </si>
  <si>
    <t xml:space="preserve">B083P373030</t>
  </si>
  <si>
    <t xml:space="preserve">Lucas Tall Headboard Upholstered Bed / 52" High Headboard / Elegant Simplicity / No Box Spring Needed / Easy Assembly / Queen  /  Coconut Micro Suede</t>
  </si>
  <si>
    <t xml:space="preserve">B083P154188</t>
  </si>
  <si>
    <t xml:space="preserve">Adam sturdy junior twin loft bed black with Cinnamon wood shelf for kids, space saving, Loft Bed with easy climbing Ladder and Guardrails, Loft Bed Frame for Bedroom</t>
  </si>
  <si>
    <t xml:space="preserve">B083P340881</t>
  </si>
  <si>
    <t xml:space="preserve">Caron Upholstered Wingback Bed / 52.3" High Headboard / Simplicity / Minimalist / Without Wooden Slats / Box Spring Request / Easy Assembly / King / Textured Ivory Canvas Chenille</t>
  </si>
  <si>
    <t xml:space="preserve">B083P340880</t>
  </si>
  <si>
    <t xml:space="preserve">Caron Upholstered Wingback Bed / 54" High Headboard / Simplicity / Minimalist / Without Wooden Slats / Box Spring Request / Easy Assembly / Queen/ Textured Ivory Canvas Chenille</t>
  </si>
  <si>
    <t xml:space="preserve">B083P407044</t>
  </si>
  <si>
    <t xml:space="preserve">Hosford Upholstered Wingback Bed / Upholstered Wood Base Platform Bed / 52.5" High Headboard / Minimalist / Rusticity / No Box Spring Needed  / Full / Cream White Boucle / No Noise</t>
  </si>
  <si>
    <t xml:space="preserve">B083P227886</t>
  </si>
  <si>
    <t xml:space="preserve">Harper Tall Headboard Upholstered Bed / 54" High Headboard / Elegant Simplicity  / No Box Spring Needed / Easy Assembly / Queen / Cream White Chenille</t>
  </si>
  <si>
    <t xml:space="preserve">B083P407086</t>
  </si>
  <si>
    <t xml:space="preserve">Hale Upholstered Wingback Bed Size Queen / Tall 51.1" Headboard Upholstered Queen Bed / Without Wooden Slats / Box Spring Request / Queen / Cream White Boucle/ Elegant Simplicity / Easy Assembly</t>
  </si>
  <si>
    <t xml:space="preserve">B083P337911</t>
  </si>
  <si>
    <t xml:space="preserve">Hosford Upholstered Wingback Bed / Upholstered Wood Base Platform Bed / 53.1" High Headboard / Minimalist / Rusticity / No Box Spring Needed  / King / Cream White Boucle / No Noise</t>
  </si>
  <si>
    <t xml:space="preserve">B083P245047</t>
  </si>
  <si>
    <t xml:space="preserve">Hayden Upholstered Wingback Bed Size Queen / Tall 54" Headboard Upholstered Queen Bed / Without Wooden Slats / Box Spring Request / Queen / Textured Ivory Canvas / Elegant Simplicity / Easy Assembly</t>
  </si>
  <si>
    <t xml:space="preserve">B083P407067</t>
  </si>
  <si>
    <t xml:space="preserve">Hosford Upholstered Wingback Bed / Upholstered Wood Base Platform Bed / 52.5" High Headboard / Minimalist / Rusticity / No Box Spring Needed  / King / Textured Ivory Canvas  / No Noise</t>
  </si>
  <si>
    <t xml:space="preserve">B083P152011</t>
  </si>
  <si>
    <t xml:space="preserve">Anda Queen Size Ivory Boucle Upholstered Platform Bed with Patented 4 Drawers Storage, Tufted Headboard, Wooden Slat Mattress Support, No Box Spring Needed</t>
  </si>
  <si>
    <t xml:space="preserve">B083P373031</t>
  </si>
  <si>
    <t xml:space="preserve">Lucas Tall Headboard Upholstered Bed / 52" High Headboard / Elegant Simplicity / No Box Spring Needed / Easy Assembly / King / Coconut Micro Suede</t>
  </si>
  <si>
    <t xml:space="preserve">B083P407047</t>
  </si>
  <si>
    <t xml:space="preserve">Hosford Upholstered Wingback Bed / Upholstered Wood Base Platform Bed / 52.5" High Headboard / Minimalist / Rusticity / No Box Spring Needed  / California King / Cream White Boucle / No Noise</t>
  </si>
  <si>
    <t xml:space="preserve">B083P358537</t>
  </si>
  <si>
    <t xml:space="preserve">Carmen Upholstered Wingback Bed / Upholstered Platform Bed Frame / 52.3" High Headboard / Simplicity / Minimalist / No Box Spring Needed / Easy Assembly / King /  Coconut Micro Suede  /  No Noise</t>
  </si>
  <si>
    <t xml:space="preserve">B083P358535</t>
  </si>
  <si>
    <t xml:space="preserve">Carmen Upholstered Wingback Bed / Upholstered Platform Bed Frame / 52.3" High Headboard / Simplicity / Minimalist / No Box Spring Needed / Easy Assembly / King/  Ivory Boucle  / No Noise</t>
  </si>
  <si>
    <t xml:space="preserve">B083P337910</t>
  </si>
  <si>
    <t xml:space="preserve">Hosford Upholstered Wingback Bed / Upholstered Wood Base Platform Bed / 53.1" High Headboard / Minimalist / Rusticity / No Box Spring Needed  / Queen / Cream White Boucle / No Noise</t>
  </si>
  <si>
    <t xml:space="preserve">B083P337909</t>
  </si>
  <si>
    <t xml:space="preserve">Carmen Upholstered Wingback Bed / Upholstered Platform Bed Frame / 52.3" High Headboard / Simplicity / Minimalist / No Box Spring Needed / Easy Assembly / King/ Textured Ivory Canvas Chenille/No Noise</t>
  </si>
  <si>
    <t xml:space="preserve">B083P308457</t>
  </si>
  <si>
    <t xml:space="preserve">Carmen Upholstered Wingback Bed / Upholstered Platform Bed Frame / 54" High Headboard / Simplicity / Minimalist / No Box Spring Needed / Easy Assembly / Queen/ Textured Ivory Canvas / No Noise</t>
  </si>
  <si>
    <t xml:space="preserve">B083P227902</t>
  </si>
  <si>
    <t xml:space="preserve">Hannah Upholstered Wingback Bed Size Queen / Tall 54" Headboard Upholstered Queen Bed / Premium Textured Canvas Chenille Look Ivory / Minimalist Designs / No Box Spring Needed / Easy Assembly / Queen</t>
  </si>
  <si>
    <t xml:space="preserve">B083P407087</t>
  </si>
  <si>
    <t xml:space="preserve">Hale Upholstered Wingback Bed Size King / Tall 51.1" Headboard Upholstered Queen Bed / Without Wooden Slats / Box Spring Request / King / Cream White Boucle/ Elegant Simplicity / Easy Assembly</t>
  </si>
  <si>
    <t xml:space="preserve">B083P245049</t>
  </si>
  <si>
    <t xml:space="preserve">Hayden Upholstered Wingback Bed Size King / Tall 54" Headboard Upholstered King Bed / Without Wooden Slats / Box Spring Required / King / Textured Ivory Canvas / Elegant Simplicity / Easy Assembly</t>
  </si>
  <si>
    <t xml:space="preserve">B083P235518</t>
  </si>
  <si>
    <t xml:space="preserve">Hannah Upholstered Wingback Bed Size King / Tall 54" Headboard Upholstered King Bed / Premium Textured Canvas Chenille Look Ivory / Minimalist Designs
/ No Box Spring Needed / Easy Assembly / King</t>
  </si>
  <si>
    <t xml:space="preserve">B083P331960</t>
  </si>
  <si>
    <t xml:space="preserve">Harper Tall Headboard Upholstered Bed / 54" High Headboard / Elegant Simplicity / No Box Spring Needed / Easy Assembly / King / Cream White Boucle</t>
  </si>
  <si>
    <t xml:space="preserve">B083P331957</t>
  </si>
  <si>
    <t xml:space="preserve">Harper Tall Headboard Upholstered Bed / 54" High Headboard / Elegant Simplicity / No Box Spring Needed / Easy Assembly / Queen / Cream White Boucle</t>
  </si>
  <si>
    <t xml:space="preserve">B083P152010</t>
  </si>
  <si>
    <t xml:space="preserve">Elena Twin Size Beige Velvet Upholstered Daybed, Ribbed Tufted Backrest, Daybed in Lavish Modern Design, Richly Hued Foam Comfort</t>
  </si>
  <si>
    <t xml:space="preserve">B083P358494</t>
  </si>
  <si>
    <t xml:space="preserve">Harper Tall Headboard Upholstered Bed / 54" High Headboard / Elegant Simplicity / No Box Spring Needed / Easy Assembly / California King  / Ivory Boucle</t>
  </si>
  <si>
    <t xml:space="preserve">B083P358493</t>
  </si>
  <si>
    <t xml:space="preserve">Harper Tall Headboard Upholstered Bed / 54" High Headboard / Elegant Simplicity / No Box Spring Needed / Easy Assembly / California King / Textured Ivory Canvas</t>
  </si>
  <si>
    <t xml:space="preserve">B083P358495</t>
  </si>
  <si>
    <t xml:space="preserve">Harper Tall Headboard Upholstered Bed / 54" High Headboard / Elegant Simplicity / No Box Spring Needed / Easy Assembly / California King / Cream White Chenille</t>
  </si>
  <si>
    <t xml:space="preserve">B083P227898</t>
  </si>
  <si>
    <t xml:space="preserve">Harper Tall Headboard Upholstered Bed / 54" High Headboard / Elegant Simplicity / No Box Spring Needed / Easy Assembly / King / Cream White Chenille</t>
  </si>
  <si>
    <t xml:space="preserve">N733P172700M</t>
  </si>
  <si>
    <t xml:space="preserve">Full Size Wood Platform Bed with Guardrails on Both Sides and Two Storage Drawers ,Natural</t>
  </si>
  <si>
    <t xml:space="preserve">N721S000076C</t>
  </si>
  <si>
    <t xml:space="preserve">Farmhouse 4-in-1 Hall Tree with Wood Grain Bench, Mudroom Versatile Coat Rack with 2 Large Drawer, Entrance Organizer for Hallway, Living Room, Blue, 55.9"W (OLD SKU: N721P313099C)</t>
  </si>
  <si>
    <t xml:space="preserve">N721S000076K</t>
  </si>
  <si>
    <t xml:space="preserve">Farmhouse 4-in-1 Hall Tree with Wood Grain Bench, Mudroom Versatile Coat Rack with 2 Large Drawer, Entrance Organizer for Hallway, Living Room, White, 55.9"W (OLD SKU: N721P313099K)</t>
  </si>
  <si>
    <t xml:space="preserve">N721S000076B</t>
  </si>
  <si>
    <t xml:space="preserve">Farmhouse 4-in-1 Hall Tree with Wood Grain Bench, Mudroom Versatile Coat Rack with 2 Large Drawer, Entrance Organizer for Hallway, Living Room, Black, 55.9"W (OLD SKU: N721P313099B)</t>
  </si>
  <si>
    <t xml:space="preserve">2026-06-01 ~ 2026-06-08</t>
  </si>
  <si>
    <t xml:space="preserve">N733P172696M</t>
  </si>
  <si>
    <t xml:space="preserve">Twin Size Wood Platform Bed with Guardrails on Both Sides and Two Storage Drawers ,Natural</t>
  </si>
  <si>
    <t xml:space="preserve">LT000374AAG</t>
  </si>
  <si>
    <t xml:space="preserve">Full Size Wood Loft Bed with Desk, Multi-storage Shelves and RGB Light, Table with adjustable placement,Green</t>
  </si>
  <si>
    <t xml:space="preserve">LT000374AAR</t>
  </si>
  <si>
    <t xml:space="preserve">Full Size Wood Loft Bed with Desk, Multi-storage Shelves and RGB Light, Table with adjustable placement,Red</t>
  </si>
  <si>
    <t xml:space="preserve">LT000374AAC</t>
  </si>
  <si>
    <t xml:space="preserve">Full Size Wood Loft Bed with Desk, Multi-storage Shelves and RGB Light, Table with adjustable placement,Cloud Blue</t>
  </si>
  <si>
    <t xml:space="preserve">W1361S00039</t>
  </si>
  <si>
    <t xml:space="preserve">Twin Size Upholstered Daybed with Trundle,USB Port ,Side Pockets,Velvet Daybed with Button on Back and Piping on Waved Shape Arms for Bedroom Guest Room</t>
  </si>
  <si>
    <t xml:space="preserve">W1361</t>
  </si>
  <si>
    <t xml:space="preserve">XR-1361</t>
  </si>
  <si>
    <t xml:space="preserve">W1361S00038</t>
  </si>
  <si>
    <t xml:space="preserve">W1361S00037</t>
  </si>
  <si>
    <t xml:space="preserve">W1361S00036</t>
  </si>
  <si>
    <t xml:space="preserve">W1361S00035</t>
  </si>
  <si>
    <t xml:space="preserve">SF000199AAZ</t>
  </si>
  <si>
    <t xml:space="preserve">Twin Size Upholstered Daybed with Pop-Up Trundle &amp; USB Charging Ports, Botanical Print</t>
  </si>
  <si>
    <t xml:space="preserve">SF000199AAE</t>
  </si>
  <si>
    <t xml:space="preserve">Twin Size Upholstered Daybed with Pop-Up Trundle &amp; USB Charging Ports, Gray</t>
  </si>
  <si>
    <t xml:space="preserve">SF000199AAA</t>
  </si>
  <si>
    <t xml:space="preserve">Twin Size Upholstered Daybed with Pop-Up Trundle &amp; USB Charging Ports, Beige</t>
  </si>
  <si>
    <t xml:space="preserve">N721S000056M-1</t>
  </si>
  <si>
    <t xml:space="preserve">ON-TREND Versatile 4-in-1 Hall Tree with 6 Golden Hooks, Wood Grain Bench with Multiple Storage Space, Entryway Coat Rack with 2 Drawers for Living Room, Hallway, Mint Green, 76.6''H</t>
  </si>
  <si>
    <t xml:space="preserve">N721S000056B-1</t>
  </si>
  <si>
    <t xml:space="preserve">ON-TREND Versatile 4-in-1 Hall Tree with 6 Golden Hooks, Wood Grain Bench with Multiple Storage Space, Entryway Coat Rack with 2 Drawers for Living Room, Hallway, Black, 76.6''H (OLD SKU:N721S000056B)</t>
  </si>
  <si>
    <t xml:space="preserve">N721S000056K-1</t>
  </si>
  <si>
    <t xml:space="preserve">ON-TREND Versatile 4-in-1 Hall Tree with 6 Golden Hooks, Wood Grain Bench with Multiple Storage Space, Entryway Coat Rack with 2 Drawers for Living Room, Hallway, White, 76.6''H (OLD SKU:N721S000056K)</t>
  </si>
  <si>
    <t xml:space="preserve">LT000288AAF-1</t>
  </si>
  <si>
    <t xml:space="preserve">Full Size Wood Loft Bed with Height-adjustable Desk,Drawers,Storage Compartments,Hanging Rod and RGB Lights,Green (OLD SKU:LT000288AAG)</t>
  </si>
  <si>
    <t xml:space="preserve">2026-06-15 ~ 2026-06-22</t>
  </si>
  <si>
    <t xml:space="preserve">LT000288AAC-1</t>
  </si>
  <si>
    <t xml:space="preserve">Full Size Wood Loft Bed with Height-adjustable Desk,Drawers,Storage Compartments,Hanging Rod and RGB Lights,Blue (OLD SKU:LT000288AAC)</t>
  </si>
  <si>
    <t xml:space="preserve">LT000288AAJ-1</t>
  </si>
  <si>
    <t xml:space="preserve">Full Size Wood Loft Bed with Height-adjustable Desk,Drawers,Storage Compartments,Hanging Rod and RGB Lights,Red (OLD SKU:LT000288AAR)</t>
  </si>
  <si>
    <t xml:space="preserve">N721S000079B</t>
  </si>
  <si>
    <t xml:space="preserve">Farmhouse Arched Entertainment Center Wall Unit with Bookshelf, Retro Large TV Stand with Wood Grain for TVs Up to 70", 106inch Multi-Functional Media Console with Drawers for Living Room, Black</t>
  </si>
  <si>
    <t xml:space="preserve">N721S000079K</t>
  </si>
  <si>
    <t xml:space="preserve">Farmhouse Arched Entertainment Center Wall Unit with Bookshelf, Retro Large TV Stand with Wood Grain for TVs Up to 70", 106inch Multi-Functional Media Console with Drawers for Living Room, White</t>
  </si>
  <si>
    <t xml:space="preserve">W3752P430830</t>
  </si>
  <si>
    <t xml:space="preserve">Bunk Bed with USB Charging Station, Able to Split, Metal Bunk Bed, Storage Space, Bed with Safety Guardrail &amp; Ladders, No Box Spring Needed</t>
  </si>
  <si>
    <t xml:space="preserve">N733P180808H</t>
  </si>
  <si>
    <t xml:space="preserve">Full size Upholstered Princess Bed With Crown Headboard,Full Size Platform Bed with Headboard and Footboard, Cream+Pink(Old SKU:WF303337AAH)</t>
  </si>
  <si>
    <t xml:space="preserve">LP000139AAE</t>
  </si>
  <si>
    <t xml:space="preserve">Queen Size Platform Bed Frame with 4 Storage Drawers and Hydraulic Lift Footboard Storage, No Headboard, Modern Space-Saving Design-Antique Gray</t>
  </si>
  <si>
    <t xml:space="preserve">LP000139AAK</t>
  </si>
  <si>
    <t xml:space="preserve">Queen Size Platform Bed Frame with 4 Storage Drawers and Hydraulic Lift Footboard Storage, No Headboard, Modern Space-Saving Design-Antique White</t>
  </si>
  <si>
    <t xml:space="preserve">LP000139AAN</t>
  </si>
  <si>
    <t xml:space="preserve">Queen Size Platform Bed Frame with 4 Storage Drawers and Hydraulic Lift Footboard Storage, No Headboard, Modern Space-Saving Design-Natural</t>
  </si>
  <si>
    <t xml:space="preserve">LP000138AAN</t>
  </si>
  <si>
    <t xml:space="preserve">Queen Size Platform Bed Frame with 4 Storage Drawers and Footboard Storage Cubby, No Headboard, Modern Space-Saving Design-Natural</t>
  </si>
  <si>
    <t xml:space="preserve">LP000138AAK</t>
  </si>
  <si>
    <t xml:space="preserve">Queen Size Platform Bed Frame with 4 Storage Drawers and Footboard Storage Cubby, No Headboard, Modern Space-Saving Design-Antique White</t>
  </si>
  <si>
    <t xml:space="preserve">LP000138AAE</t>
  </si>
  <si>
    <t xml:space="preserve">Queen Size Platform Bed Frame with 4 Storage Drawers and Footboard Storage Cubby, No Headboard, Modern Space-Saving Design-Antique Gray</t>
  </si>
  <si>
    <t xml:space="preserve">W1820P420816</t>
  </si>
  <si>
    <t xml:space="preserve">Bunk Bed with Folding Table, 3 storage drawers, made of metal, suitable for a single bed, equipped with LED lights and charging stations, bunk bed with safety railings and ladder, space-saving, black.</t>
  </si>
  <si>
    <t xml:space="preserve">W2700P392943</t>
  </si>
  <si>
    <t xml:space="preserve">46" Kitchen Island on Wheels with Storage &amp; Power Outlet - Movable Rustic Breakfast Bar Table, Wood Top with Adjustable Shelf &amp; Drawer for Kitchen Dining Living Room, White</t>
  </si>
  <si>
    <t xml:space="preserve">W2700</t>
  </si>
  <si>
    <t xml:space="preserve">Furniture specialist</t>
  </si>
  <si>
    <t xml:space="preserve">W5216S00001</t>
  </si>
  <si>
    <t xml:space="preserve">71'' Furniture Style Double Dog Crate  with 3 Fluted Drawers and Waterproof Walnut Woodgrain Tabletop,Large Dog Kennel Furniture with Type-C Power Outlet &amp; Rotating Feeders for Heavy Duty Dogs(White)</t>
  </si>
  <si>
    <t xml:space="preserve">W5216S00002</t>
  </si>
  <si>
    <t xml:space="preserve">71'' Furniture Style Double Dog Crate with 3 Fluted Drawers and Waterproof Walnut Woodgrain Tabletop,Large Dog Kennel Furniture with Type-C Power Outlet &amp; Rotating Feeders for Heavy Duty Dogs(Walnut)</t>
  </si>
  <si>
    <t xml:space="preserve">2026-06-21 ~ 2026-06-28</t>
  </si>
  <si>
    <t xml:space="preserve">W42090263</t>
  </si>
  <si>
    <t xml:space="preserve">Litter Box Enclosure, Cat Litter Box Furniture with Hidden Plug, 2 Doors,Indoor Cat Washroom Storage Bench Side Table Cat House, Large Wooden Enclused Litter Box House, Esspresso</t>
  </si>
  <si>
    <t xml:space="preserve">W420</t>
  </si>
  <si>
    <t xml:space="preserve">DREAM LINK</t>
  </si>
  <si>
    <t xml:space="preserve">W1162P407684</t>
  </si>
  <si>
    <t xml:space="preserve">31.5-inch Walnut Cat Litter Cabinet with Cat Tree - Grooved Concealed Litter Furniture Featuring Dual Cat Doors and Storage Shelves, Versatile Pet Cabinet for Living Rooms or Bedrooms</t>
  </si>
  <si>
    <t xml:space="preserve">W1162</t>
  </si>
  <si>
    <t xml:space="preserve">JHX</t>
  </si>
  <si>
    <t xml:space="preserve">N721P428444L</t>
  </si>
  <si>
    <t xml:space="preserve">Wooden Oval Fluted TV Stand with Charging Station for TV up to 80", Mid-Century Media Console with Sliding Tambour Door, Farmhouse TV Cabinet for Living Room, Natural/Teak (OLD SKU: N721P297567L)</t>
  </si>
  <si>
    <t xml:space="preserve">N721P428444D</t>
  </si>
  <si>
    <t xml:space="preserve">Wooden Oval Fluted TV Stand with Charging Station for TV up to 80", Mid-Century Media Console with Sliding Tambour Door, Farmhouse TV Cabinet with Handle for Living Room, Walnut(OLD SKU: N721P297567D)</t>
  </si>
  <si>
    <t xml:space="preserve">N820S00077H</t>
  </si>
  <si>
    <t xml:space="preserve">Full Size Wooden Platform Bed with Bookshelf, Display Cabinet, LED Light and Drawer, Pink+White</t>
  </si>
  <si>
    <t xml:space="preserve">N820S00077K</t>
  </si>
  <si>
    <t xml:space="preserve">Full Size Wooden Platform Bed with Bookshelf, Display Cabinet, LED Light and Drawer, White+Natural</t>
  </si>
  <si>
    <t xml:space="preserve">N820S00078H</t>
  </si>
  <si>
    <t xml:space="preserve">Queen Size Wooden Platform Bed with Bookshelf, Display Cabinet, LED Light and Drawer, Pink+White</t>
  </si>
  <si>
    <t xml:space="preserve">N820S00078K</t>
  </si>
  <si>
    <t xml:space="preserve">Queen Size Wooden Platform Bed with Bookshelf, Display Cabinet, LED Light and Drawer, White+Natural</t>
  </si>
  <si>
    <t xml:space="preserve">W1687P181573</t>
  </si>
  <si>
    <t xml:space="preserve">Double Litter Box Enclosure,Cat Litter Box Enclosure for 2 Cats, Hidden Litter Box Furniture with Rattan Doors, 47" L x 19.8" W x 21.8" H,Black</t>
  </si>
  <si>
    <t xml:space="preserve">W1687</t>
  </si>
  <si>
    <t xml:space="preserve">Need Pet furniture</t>
  </si>
  <si>
    <t xml:space="preserve">N704P402446D</t>
  </si>
  <si>
    <t xml:space="preserve">48" Corner Cat Litter Box Enclosure, Modern Hidden Litter Box Corner Cabinet with Acrylic Door and LED Light, Cat House with Playground and Stairs, Tiger</t>
  </si>
  <si>
    <t xml:space="preserve">N704P402446E</t>
  </si>
  <si>
    <t xml:space="preserve">48" Corner Cat Litter Box Enclosure, Modern Hidden Litter Box Corner Cabinet with Acrylic Door and LED Light, Cat House with Playground and Stairs, Grey</t>
  </si>
  <si>
    <t xml:space="preserve">W504P429529</t>
  </si>
  <si>
    <t xml:space="preserve">Twin Size Floor Bed with High Fence Railings, 6 Slats Included, Rubber Wood Floor Bed with Safety Guardrails, without Door,Grey (Old Sku W504P287642)</t>
  </si>
  <si>
    <t xml:space="preserve">2026-05-30 ~ 2026-06-06</t>
  </si>
  <si>
    <t xml:space="preserve">W504P429530</t>
  </si>
  <si>
    <t xml:space="preserve">Twin Size Floor Bed with High Fence Railings, 6 Slats Included, Rubber Wood Floor Bed with Safety Guardrails, without Door,White (Old Sku W504P287643)</t>
  </si>
  <si>
    <t xml:space="preserve">W504P429531</t>
  </si>
  <si>
    <t xml:space="preserve">Twin Size Floor Bed with High Fence Railings, 6 Slats Included, Rubber Wood Floor Bed with Safety Guardrails, without Door,Natural</t>
  </si>
  <si>
    <t xml:space="preserve">W504P429537</t>
  </si>
  <si>
    <t xml:space="preserve">Twin Size Floor Bed with High Fence Railings, with Door, Rubber Wood Floor Bed with Safety Guardrails,Grey (Old Sku W504P287651)</t>
  </si>
  <si>
    <t xml:space="preserve">W504P429538</t>
  </si>
  <si>
    <t xml:space="preserve">Twin Size Floor Bed with High Fence Railings, with Door, Rubber Wood Floor Bed with Safety Guardrails,White (Old Sku W504P287652)</t>
  </si>
  <si>
    <t xml:space="preserve">W504P429539</t>
  </si>
  <si>
    <t xml:space="preserve">Twin Size Floor Bed with High Fence Railings, with Door, Rubber Wood Floor Bed with Safety Guardrails,Natural</t>
  </si>
  <si>
    <t xml:space="preserve">N733P422478E</t>
  </si>
  <si>
    <t xml:space="preserve">Twin Size Flat Panel Bed with Headboard &amp; Footboard, Minimalist Modern Platform Bed with Wood Grain Finish, Shaker and Farmhouse Style Design, Sleek and Functional Bedroom Furniture,Black</t>
  </si>
  <si>
    <t xml:space="preserve">N733P422478D</t>
  </si>
  <si>
    <t xml:space="preserve">Twin Size Flat Panel Bed with Headboard &amp; Footboard, Minimalist Modern Platform Bed with Wood Grain Finish, Shaker and Farmhouse Style Design, Sleek and Functional Bedroom Furniture,Light Walnut</t>
  </si>
  <si>
    <t xml:space="preserve">N733P422478P</t>
  </si>
  <si>
    <t xml:space="preserve">Twin Size Flat Panel Bed with Headboard &amp; Footboard, Minimalist Modern Platform Bed with Wood Grain Finish, Shaker and Farmhouse Style Design, Sleek and Functional Bedroom Furniture,Dark Walnut</t>
  </si>
  <si>
    <t xml:space="preserve">N733P422479E</t>
  </si>
  <si>
    <t xml:space="preserve">Full Size Flat Panel Bed with Headboard &amp; Footboard, Minimalist Modern Platform Bed with Wood Grain Finish, Shaker and Farmhouse Style Design, Sleek and Functional Bedroom Furniture,Black</t>
  </si>
  <si>
    <t xml:space="preserve">N733P422479D</t>
  </si>
  <si>
    <t xml:space="preserve">Full Size Flat Panel Bed with Headboard &amp; Footboard, Minimalist Modern Platform Bed with Wood Grain Finish, Shaker and Farmhouse Style Design, Sleek and Functional Bedroom Furniture,Light Walnut</t>
  </si>
  <si>
    <t xml:space="preserve">N733P422479P</t>
  </si>
  <si>
    <t xml:space="preserve">Full Size Flat Panel Bed with Headboard &amp; Footboard, Minimalist Modern Platform Bed with Wood Grain Finish, Shaker and Farmhouse Style Design, Sleek and Functional Bedroom Furniture,Dark Walnut</t>
  </si>
  <si>
    <t xml:space="preserve">N733P422480E</t>
  </si>
  <si>
    <t xml:space="preserve">Queen Size Flat Panel Bed with Headboard &amp; Footboard, Minimalist Modern Platform Bed with Wood Grain Finish, Shaker and Farmhouse Style Design, Sleek and Functional Bedroom Furniture,Black</t>
  </si>
  <si>
    <t xml:space="preserve">N733P422480D</t>
  </si>
  <si>
    <t xml:space="preserve">Queen Size Flat Panel Bed with Headboard &amp; Footboard, Minimalist Modern Platform Bed with Wood Grain Finish, Shaker and Farmhouse Style Design, Sleek and Functional Bedroom Furniture,Light Walnut</t>
  </si>
  <si>
    <t xml:space="preserve">N733P422480P</t>
  </si>
  <si>
    <t xml:space="preserve">Queen Size Flat Panel Bed with Headboard &amp; Footboard, Minimalist Modern Platform Bed with Wood Grain Finish, Shaker and Farmhouse Style Design, Sleek and Functional Bedroom Furniture,Dark Walnut</t>
  </si>
  <si>
    <t xml:space="preserve">W504S00285</t>
  </si>
  <si>
    <t xml:space="preserve">Twin over Twin Floor Bunk Bed with Panelled Headboard and Footboard, Solid Rubber Wood Foundation with Safety Guardrails, Built-in ladder,Antique White(Old Sku W504P263832)</t>
  </si>
  <si>
    <t xml:space="preserve">W1801137449</t>
  </si>
  <si>
    <t xml:space="preserve">Cat Litter Box Enclosure with Scratch Pad, Hidden Litter Box Furniture, Wooden Pet House Sideboard, Storage Cabinet, Fit Most Cat and Litter Box, for Living Room Office</t>
  </si>
  <si>
    <t xml:space="preserve">W1801</t>
  </si>
  <si>
    <t xml:space="preserve">HAIYI FURNITURE</t>
  </si>
  <si>
    <t xml:space="preserve">52%</t>
  </si>
  <si>
    <t xml:space="preserve">2026-09-16 13:59</t>
  </si>
  <si>
    <t xml:space="preserve">W1580P372863</t>
  </si>
  <si>
    <t xml:space="preserve">Metal Twin Size Loft Bed with Power Outlet and LED Lighted, Space-Saving, Noise Reduced, Black</t>
  </si>
  <si>
    <t xml:space="preserve">N708P407963P</t>
  </si>
  <si>
    <t xml:space="preserve">{Slats are not included} Full Size Montessori House Bed for Kids, Floor Bed with Fence Railings, Tent, Lights &amp; 3 Storage Shelves, Espresso</t>
  </si>
  <si>
    <t xml:space="preserve">76%</t>
  </si>
  <si>
    <t xml:space="preserve">N708P407963E</t>
  </si>
  <si>
    <t xml:space="preserve">{Slats are not included} Full Size Montessori House Bed for Kids, Floor Bed with Fence Railings, Tent, Lights &amp; 3 Storage Shelves, Gray</t>
  </si>
  <si>
    <t xml:space="preserve">N708P407963K</t>
  </si>
  <si>
    <t xml:space="preserve">{Slats are not included} Full Size Montessori House Bed for Kids, Floor Bed with Fence Railings, Tent, Lights &amp; 3 Storage Shelves, White</t>
  </si>
  <si>
    <t xml:space="preserve">N708P407962P</t>
  </si>
  <si>
    <t xml:space="preserve">{Slats are not included} Twin Size Montessori House Bed for Kids, Floor Bed with Fence Railings, Tent, Lights &amp; 3 Storage Shelves, Espresso</t>
  </si>
  <si>
    <t xml:space="preserve">N708P407962E</t>
  </si>
  <si>
    <t xml:space="preserve">{Slats are not included} Twin Size Montessori House Bed for Kids, Floor Bed with Fence Railings, Tent, Lights &amp; 3 Storage Shelves, Gray</t>
  </si>
  <si>
    <t xml:space="preserve">N708P407962K</t>
  </si>
  <si>
    <t xml:space="preserve">{Slats are not included} Twin Size Montessori House Bed for Kids, Floor Bed with Fence Railings, Tent, Lights &amp; 3 Storage Shelves, White</t>
  </si>
  <si>
    <t xml:space="preserve">W1687P170693</t>
  </si>
  <si>
    <t xml:space="preserve">Litter Box Enclosure for 2 Cats,Hidden cat furniture, double litter cabinet, can be used as side cabinet, wash bathroom</t>
  </si>
  <si>
    <t xml:space="preserve">W1687P170692</t>
  </si>
  <si>
    <t xml:space="preserve">Litter Box Enclosure for 2 Cats.Cat Litter Box Furniture,Enclosed Cat Litter Boxes,Cat Furniture Cabinet,Rustic Brown</t>
  </si>
  <si>
    <t xml:space="preserve">N721S000080P</t>
  </si>
  <si>
    <t xml:space="preserve">ON-TREND Farmhouse All-in-One Hall Tree with Adjustable Shelves, Retro Arched Entryway Storage Bench with 3 Cabinets, Wooden Coat Rack Organizer with 4 Golden Hooks for Mudroom, Hallway, Walnut</t>
  </si>
  <si>
    <t xml:space="preserve">N721S000080B</t>
  </si>
  <si>
    <t xml:space="preserve">ON-TREND Farmhouse All-in-One Hall Tree with Adjustable Shelves, Retro Arched Entryway Storage Bench with 3 Cabinets, Wooden Coat Rack Organizer with 4 Golden Hooks for Mudroom, Hallway, Black</t>
  </si>
  <si>
    <t xml:space="preserve">N721S000080D</t>
  </si>
  <si>
    <t xml:space="preserve">ON-TREND Farmhouse All-in-One Hall Tree with Adjustable Shelves, Retro Arched Entryway Storage Bench with 3 Cabinets, Wooden Coat Rack Organizer with 4 Golden Hooks for Mudroom, Hallway, Natural/Teak</t>
  </si>
  <si>
    <t xml:space="preserve">W1687P221394</t>
  </si>
  <si>
    <t xml:space="preserve">Double Cat Litter Box Enclouse,Cat Litter Box Enclosure for 2 Cats, Cat Litter Cabinet, Double Litter Box Enclosure with Shelve, Fit Most of Litter Box, White+Vintage</t>
  </si>
  <si>
    <t xml:space="preserve">2026-06-30 00:00:00</t>
  </si>
  <si>
    <t xml:space="preserve">2026-06-05 ~ 2026-06-12</t>
  </si>
  <si>
    <t xml:space="preserve">W578125520</t>
  </si>
  <si>
    <t xml:space="preserve">Large Cat Litter Box Enclosure With Shelf Storage, Hidden Cat Washroom Furniture, Wooden Cat House With Scratch Pad, Sturdy Indoor Cat Cabinet With 2 Doors(Brown)</t>
  </si>
  <si>
    <t xml:space="preserve">W578</t>
  </si>
  <si>
    <t xml:space="preserve">HS Furniture</t>
  </si>
  <si>
    <t xml:space="preserve">N704P350199B</t>
  </si>
  <si>
    <t xml:space="preserve">Modern 55-75 Gallon Fish Tank Stand with Power Outlet (4 AC 2 USB Ports), Heavy Duty Aquarium Stand with Cabinet Storage for Fish Tank, Turtle Tank, Reptile Terrarium, 880LBS Capacity, Black</t>
  </si>
  <si>
    <t xml:space="preserve">W640P443497</t>
  </si>
  <si>
    <t xml:space="preserve">Patio Outdoor Lounge Chair with Ottoman, Comfy Sling Recliner Chair with Puffy Cushion and Foot Stool, Ideal for Living Room, Bedroom, Reading Room, Black frame with pink Cushion</t>
  </si>
  <si>
    <t xml:space="preserve">W640</t>
  </si>
  <si>
    <t xml:space="preserve">HIFINE OUTDOOR FURNITURE W-640</t>
  </si>
  <si>
    <t xml:space="preserve">W640P443496</t>
  </si>
  <si>
    <t xml:space="preserve">Patio Outdoor Lounge Chair with Ottoman, Comfy Sling Recliner Chair with Puffy Cushion and Foot Stool,  Ideal for Living Room, Bedroom, Reading Room, Black frame with light green Cushion</t>
  </si>
  <si>
    <t xml:space="preserve">W640P443492</t>
  </si>
  <si>
    <t xml:space="preserve">Patio Outdoor Lounge Chair with Ottoman, Comfy Sling Recliner Chair with Puffy Cushion and Foot Stool,  Ideal for Living Room, Bedroom, Reading Room, Black frame with navy blue cushion</t>
  </si>
  <si>
    <t xml:space="preserve">W640P443484</t>
  </si>
  <si>
    <t xml:space="preserve">Patio Outdoor Lounge Chair with Ottoman, Comfy Sling Recliner Chair with Puffy Cushion and Foot Stool, Ideal for Living Room, Bedroom, Reading Room, Black frame with white cushion</t>
  </si>
  <si>
    <t xml:space="preserve">W640P443483</t>
  </si>
  <si>
    <t xml:space="preserve">Patio Outdoor Lounge Chair with Ottoman, Comfy Sling Recliner Chair with Puffy Cushion and Foot Stool, Ideal for Living Room, Bedroom, Reading Room, Black frame with grey cushion</t>
  </si>
  <si>
    <t xml:space="preserve">W640P443420</t>
  </si>
  <si>
    <t xml:space="preserve">Patio Outdoor Lounge Chair with Ottoman, Comfy Sling Recliner Chair with Puffy Cushion and Foot Stool, Ideal for Living Room, Bedroom, Reading Room, Beige frame with beige cushion</t>
  </si>
  <si>
    <t xml:space="preserve">W640P443413</t>
  </si>
  <si>
    <t xml:space="preserve">Patio Outdoor Lounge Chair with Ottoman, Comfy Sling Recliner Chair with Puffy Cushion and Foot Stool,   Ideal for Living Room, Bedroom, Reading Room, Black frame with grey cushion</t>
  </si>
  <si>
    <t xml:space="preserve">W42090259</t>
  </si>
  <si>
    <t xml:space="preserve">Litter Box Enclosure, Cat Litter Box Furniture with Hidden Plug, 2 Doors,Indoor Cat Washroom Storage Bench Side Table Cat House, Large Wooden Enclused Litter Box House, White</t>
  </si>
  <si>
    <t xml:space="preserve">N704P414606E</t>
  </si>
  <si>
    <t xml:space="preserve">Cat Litter Box Cabinet with Power Outlet, Modern Litter Box Furniture for Large Automatic Litter Boxes, Hidden Litter Box Enclosure with Litter Catcher, Adjustable Storage Shelves, Gray</t>
  </si>
  <si>
    <t xml:space="preserve">N721P394507B</t>
  </si>
  <si>
    <t xml:space="preserve">ON-TREND Two-Piece Elegant Freestanding Tall Cabinet with Fully Open Storage, Walnut Element Bookshelves with Curved Design, Stylish Display Bookcase with Anti-Tip Device for Living Room, Black</t>
  </si>
  <si>
    <t xml:space="preserve">N721P394507K</t>
  </si>
  <si>
    <t xml:space="preserve">ON-TREND Two-Piece Elegant Freestanding Tall Cabinet with Fully Open Storage, Walnut Element Bookshelves with Curved Design, Stylish Display Bookcase with Anti-Tip Device for Living Room, White</t>
  </si>
  <si>
    <t xml:space="preserve">N843P254845W</t>
  </si>
  <si>
    <t xml:space="preserve">2 IN 1 Multi-use Cat Litter Box Enclosure, Modern Walnut Side Table with Storage, Buffet Cabinet Side Board</t>
  </si>
  <si>
    <t xml:space="preserve">N843</t>
  </si>
  <si>
    <t xml:space="preserve">Andy&amp;Andrew's Pet</t>
  </si>
  <si>
    <t xml:space="preserve">W640P443558</t>
  </si>
  <si>
    <t xml:space="preserve">Comfortable Ergonomic Wicker Papasan Chair, 360° Swivel Indoor Outdoor Rattan Chair with Soft Thick Cushion, Ideal for Living Room, Bedroom, Reading Room, Brown Frame with Pink Cushion</t>
  </si>
  <si>
    <t xml:space="preserve">W640P443557</t>
  </si>
  <si>
    <t xml:space="preserve">Comfortable Ergonomic Wicker Papasan Chair, 360° Swivel Indoor Outdoor Rattan Chair with Soft Thick Cushion, Ideal for Living Room, Bedroom, Reading Room, Brown Frame with Light green Cushion</t>
  </si>
  <si>
    <t xml:space="preserve">W640P443555</t>
  </si>
  <si>
    <t xml:space="preserve">Comfortable Ergonomic Wicker Papasan Chair, 360° Swivel Indoor Outdoor Rattan Chair with Soft Thick Cushion, Ideal for Living Room, Bedroom, Reading Room, Brown Frame with White Cushion</t>
  </si>
  <si>
    <t xml:space="preserve">W640P443554</t>
  </si>
  <si>
    <t xml:space="preserve">Comfortable Ergonomic Wicker Papasan Chair, 360° Swivel Indoor Outdoor Rattan Chair with Soft Thick Cushion, Ideal for Living Room, Bedroom, Reading Room, Brown Frame with Navy blue Cushion</t>
  </si>
  <si>
    <t xml:space="preserve">W640P443552</t>
  </si>
  <si>
    <t xml:space="preserve">Comfortable Ergonomic Wicker Papasan Chair, 360° Swivel Indoor Outdoor Rattan Chair with Soft Thick Cushion, Ideal for Living Room, Bedroom, Reading Room, Brown Frame with Grey Cushion</t>
  </si>
  <si>
    <t xml:space="preserve">W640P443549</t>
  </si>
  <si>
    <t xml:space="preserve">Comfortable Ergonomic Wicker Papasan Chair, 360° Swivel Indoor Outdoor Rattan Chair with Soft Thick Cushion, Ideal for Living Room, Bedroom, Reading Room, Brown Frame with Beige Cushion</t>
  </si>
  <si>
    <t xml:space="preserve">N843P254861W</t>
  </si>
  <si>
    <t xml:space="preserve">Cat Furniture 2 IN 1 Modern Walnut Cabinet Side Table With Spring-Loaded Door, Cat Litter Box Enclosure with Sisal Cat Scatcher</t>
  </si>
  <si>
    <t xml:space="preserve">W640P443551</t>
  </si>
  <si>
    <t xml:space="preserve">W80863135</t>
  </si>
  <si>
    <t xml:space="preserve">Wooden Pet House Cat Litter Box Enclosure with Drawer, Side Table, Indoor Pet Crate, Cat Home Nightstand (White)</t>
  </si>
  <si>
    <t xml:space="preserve">W808</t>
  </si>
  <si>
    <t xml:space="preserve">MOONRIVER</t>
  </si>
  <si>
    <t xml:space="preserve">W80863046</t>
  </si>
  <si>
    <t xml:space="preserve">Wooden Pet House Cat Litter Box Enclosure with Drawer, Side Table, Indoor Pet Crate, Cat Home Nightstand (Brown)</t>
  </si>
  <si>
    <t xml:space="preserve">W808P389334</t>
  </si>
  <si>
    <t xml:space="preserve">Cat Litter Box Enclosure Furniture, Indoor Wooden Cat House with Enclosed Cabinet, Hidden Litter Box Furniture with Storage Shelf, Modern Cat Condo Side Table for Living Room or Bedroom – White</t>
  </si>
  <si>
    <t xml:space="preserve">W2530P419012</t>
  </si>
  <si>
    <t xml:space="preserve">Mid Century Modern Accent Chair ,rocking chair with Wood Frame, Upholstered Living Room Chairs , Reading Armchair for Bedroom Sunroom</t>
  </si>
  <si>
    <t xml:space="preserve">W2530P419008</t>
  </si>
  <si>
    <t xml:space="preserve">W2530P419005</t>
  </si>
  <si>
    <t xml:space="preserve">N704P380552P</t>
  </si>
  <si>
    <t xml:space="preserve">Cat Litter Box Enclosure , 2-in-1 Condo Cat Bed, Cat Shelter Furniture with Two-Level Cozy Haven for 2 Cats, Cute Kitty Condo for Sleeping, Luxury Cat House&amp; Furniture, Espresso</t>
  </si>
  <si>
    <t xml:space="preserve">53%</t>
  </si>
  <si>
    <t xml:space="preserve">N704P245214A</t>
  </si>
  <si>
    <t xml:space="preserve">GO 2 Pieces Patio Rocking Chair Set, Acacia Wood Outdoor Rockers with Wicker Rattan Seat &amp; Backrest, Comfortable Garden Porch Chairs for Backyard, Balcony, and Poolside, Natural</t>
  </si>
  <si>
    <t xml:space="preserve">N704P380550D</t>
  </si>
  <si>
    <t xml:space="preserve">37.4" Cat Litter Box Enclosure with Sliding Door, Hidden Litter Box Enclosure Furniture with Storage Drawer and Charging Station, Modern Indoor Cat House, TV Stand, End Table for Living Room, Brown</t>
  </si>
  <si>
    <t xml:space="preserve">W504P429273</t>
  </si>
  <si>
    <t xml:space="preserve">Twin Size Floor Bed with Fence and Door,Rubber Wood Floor Bed with Safety Guardrails,Natural (Old Sku W504P370521)</t>
  </si>
  <si>
    <t xml:space="preserve">63%</t>
  </si>
  <si>
    <t xml:space="preserve">W504P429267</t>
  </si>
  <si>
    <t xml:space="preserve">Twin Size Floor Bed with Fence and Door,Rubber Wood Floor Bed with Safety Guardrails,Grey (Old Sku W504P286372)</t>
  </si>
  <si>
    <t xml:space="preserve">W504P429270</t>
  </si>
  <si>
    <t xml:space="preserve">Twin Size Floor Bed with Fence and Door,Rubber Wood Floor Bed with Safety Guardrails,White (Old Sku W504P286373)</t>
  </si>
  <si>
    <t xml:space="preserve">W504P429279</t>
  </si>
  <si>
    <t xml:space="preserve">Twin Size Floor Bed with Fence and Door,Rubber Wood Floor Bed with Safety Guardrails,Espresso (Old Sku W504P286375)</t>
  </si>
  <si>
    <t xml:space="preserve">W504P429281</t>
  </si>
  <si>
    <t xml:space="preserve">Twin Size Floor Bed with Fence and Door,Rubber Wood Floor Bed with Safety Guardrails,Pink (Old Sku W504P286376)</t>
  </si>
  <si>
    <t xml:space="preserve">W697P435884</t>
  </si>
  <si>
    <t xml:space="preserve">Twin Size House Floor Bed With 7 Colors LED Light of Nude and White Color</t>
  </si>
  <si>
    <t xml:space="preserve">W697</t>
  </si>
  <si>
    <t xml:space="preserve">FANGXING</t>
  </si>
  <si>
    <t xml:space="preserve">W697P435882</t>
  </si>
  <si>
    <t xml:space="preserve">Twin Size House Floor Bed With 7 Colors LED Light of Natural Color</t>
  </si>
  <si>
    <t xml:space="preserve">W697P435880</t>
  </si>
  <si>
    <t xml:space="preserve">Twin Size House Floor Bed With 7 Colors LED Light of White Color</t>
  </si>
  <si>
    <t xml:space="preserve">W1580S00369</t>
  </si>
  <si>
    <t xml:space="preserve">Metal Loft Bed with Wardrobe and L-shaped Desk, Twin Size Loft Bed with Storage Cubes and Shelves, Loft Bed for Kids Teens Adults, Black</t>
  </si>
  <si>
    <t xml:space="preserve">W1580S00370</t>
  </si>
  <si>
    <t xml:space="preserve">Metal Loft Bed with Wardrobe and L-shaped Desk, Twin XL Size Loft Bed with Storage Cubes and Shelves, Loft Bed for Kids Teens Adults, Black</t>
  </si>
  <si>
    <t xml:space="preserve">W2530P418996</t>
  </si>
  <si>
    <t xml:space="preserve">N704P402453K</t>
  </si>
  <si>
    <t xml:space="preserve">46" Farmhouse Cat Litter Box Enclosure with Sliding Barn Door, White Large Hidden Acrylic Door Cat Cabienet with LED Light, Cat Washroom Furniture with Storage Cabinet, Cat House Nightstand,White</t>
  </si>
  <si>
    <t xml:space="preserve">N704P270707K</t>
  </si>
  <si>
    <t xml:space="preserve">47.25" Large Cat Litter Box Enclosure with LED Light, Hidden Litter Box Furniture, Cat House with Stairs and Cat Scratching Post, Cat Cabinet Side Table with Smart Doors for Living Room, White</t>
  </si>
  <si>
    <t xml:space="preserve">W697S00042</t>
  </si>
  <si>
    <t xml:space="preserve">Twin Size Corner Daybed with Storage Drawers &amp; Desk &amp; Charging Port &amp; Bookcase of Natural Color</t>
  </si>
  <si>
    <t xml:space="preserve">W697S00041</t>
  </si>
  <si>
    <t xml:space="preserve">Twin Size Corner Daybed with Storage Drawers &amp; Desk &amp; Charging Port &amp; Bookcase of White Color</t>
  </si>
  <si>
    <t xml:space="preserve">N733S351668M</t>
  </si>
  <si>
    <t xml:space="preserve">Wooden L-Shape Daybed with Seven Storage Cabinets and Two Storage Drawers, Multi-functional Bed with Study Desk and Built-in Bookshelf, Natural+White (Old SKU:N733S247070M)</t>
  </si>
  <si>
    <t xml:space="preserve">58%</t>
  </si>
  <si>
    <t xml:space="preserve">W2700P431035</t>
  </si>
  <si>
    <t xml:space="preserve">46" Wide Folding Sofa Bed 5-in-1 Convertible Chair for Two - 5-Position Adjustable Backrest with Pillow, Space-Saving Sleeper for Living Room, Bedroom &amp; Office (71.6"W x 46"D)(Bule)</t>
  </si>
  <si>
    <t xml:space="preserve">W2700P431034</t>
  </si>
  <si>
    <t xml:space="preserve">46" Wide Folding Sofa Bed 5-in-1 Convertible Chair for Two - 5-Position Adjustable Backrest with Pillow, Space-Saving Sleeper for Living Room, Bedroom &amp; Office (71.6"W x 46"D)(Grey)</t>
  </si>
  <si>
    <t xml:space="preserve">W2700P431033</t>
  </si>
  <si>
    <t xml:space="preserve">46" Wide Folding Sofa Bed 5-in-1 Convertible Chair for Two - 5-Position Adjustable Backrest with Pillow, Space-Saving Sleeper for Living Room, Bedroom &amp; Office (71.6"W x 46"D)(White)</t>
  </si>
  <si>
    <t xml:space="preserve">W504P370521</t>
  </si>
  <si>
    <t xml:space="preserve">Twin Size Floor Bed with Fence and Door,Rubber Wood Floor Bed with Safety Guardrails,Natural (Old Sku W504P286374)</t>
  </si>
  <si>
    <t xml:space="preserve">2026-07-02 ~ 2026-07-09</t>
  </si>
  <si>
    <t xml:space="preserve">N721P394506B</t>
  </si>
  <si>
    <t xml:space="preserve">Elegant Walnut TV Stand with Gray Brick Accents for TVs Up to 70", Contemporary Sideboard with Drawer, Adjustable Shelves, Stylish Farmhouse TV Cabinet with Cable Management for Living Room, Black</t>
  </si>
  <si>
    <t xml:space="preserve">N721P394506K</t>
  </si>
  <si>
    <t xml:space="preserve">Elegant Walnut TV Stand with Gray Brick Accents for TVs Up to 70", Contemporary Sideboard with Drawer, Adjustable Shelves, Stylish Farmhouse TV Cabinet with Cable Management for Living Room, White</t>
  </si>
  <si>
    <t xml:space="preserve">W640P443546</t>
  </si>
  <si>
    <t xml:space="preserve">Outdoor Rocking Chair, Comfy Cushion, with Soft Thick Cushion,for Living Room, Bedroom, Reading Room, Black Frame with Pink Cushion</t>
  </si>
  <si>
    <t xml:space="preserve">W640P443545</t>
  </si>
  <si>
    <t xml:space="preserve">Outdoor Rocking Chair, Comfy Cushion, with Soft Thick Cushion,for Living Room, Bedroom, Reading Room, Black Frame with Light green Cushion</t>
  </si>
  <si>
    <t xml:space="preserve">W640P443544</t>
  </si>
  <si>
    <t xml:space="preserve">Outdoor Rocking Chair, Comfy Cushion, with Soft Thick Cushion,for Living Room, Bedroom, Reading Room, Black Frame with Navy blue Cushion</t>
  </si>
  <si>
    <t xml:space="preserve">W640P443543</t>
  </si>
  <si>
    <t xml:space="preserve">Outdoor Rocking Chair, Comfy Cushion, with Soft Thick Cushion,for Living Room, Bedroom, Reading Room, Black Frame with White Cushion</t>
  </si>
  <si>
    <t xml:space="preserve">W640P443542</t>
  </si>
  <si>
    <t xml:space="preserve">Outdoor Rocking Chair, Comfy Cushion, with Soft Thick Cushion,for Living Room, Bedroom, Reading Room, Black Frame with Grey Cushion</t>
  </si>
  <si>
    <t xml:space="preserve">W640P443541</t>
  </si>
  <si>
    <t xml:space="preserve">W2593P440591</t>
  </si>
  <si>
    <t xml:space="preserve">Full House Bed with Light, Low Floor House Bed with Fence and Roof for Kids Boys Girls,Natural(Expect arrive date 2026/4/2  Old SKU W2593P296922)</t>
  </si>
  <si>
    <t xml:space="preserve">W640P443517</t>
  </si>
  <si>
    <t xml:space="preserve">Outdoor Rocking Chair, Comfy Cushion, with Soft Thick Cushion,for Living Room, Bedroom, Reading Room, Beige Frame with Beige Cushion</t>
  </si>
  <si>
    <t xml:space="preserve">W2593P440573</t>
  </si>
  <si>
    <t xml:space="preserve">Twin House Bed with Light, Low Floor House Bed with Fence and Roof for Kids Boys Girls,Natural(Expect arrive date 2026/4/2   Old SKU W2593P296911)</t>
  </si>
  <si>
    <t xml:space="preserve">W1820P431360</t>
  </si>
  <si>
    <t xml:space="preserve">63" Vertical Stripe Buffet Cabinet Sideboard with stoarge, Curved wave Design, TV Stand, for Bedroom, Living Room, Hallway, Oak,63''W x 15.75''D x 31.5''H.</t>
  </si>
  <si>
    <t xml:space="preserve">W1820P431359</t>
  </si>
  <si>
    <t xml:space="preserve">63" Vertical Stripe Buffet Cabinet Sideboard with stoarge, Curved wave Design, TV Stand, for Bedroom, Living Room, Hallway, Walnut,63''W x 15.75''D x 31.5''H.</t>
  </si>
  <si>
    <t xml:space="preserve">W1820P431357</t>
  </si>
  <si>
    <t xml:space="preserve">63" Vertical Stripe Buffet Cabinet Sideboard with stoarge, Curved wave Design, TV Stand, for Bedroom, Living Room, Hallway, Black,63''W x 15.75''D x 31.5''H.</t>
  </si>
  <si>
    <t xml:space="preserve">W2593P440589</t>
  </si>
  <si>
    <t xml:space="preserve">Full House Bed with Light, Low Floor House Bed with Fence and Roof for Kids Boys Girls,White(Expect arrive date 2026/4/2 Old SKU W2593P296919)</t>
  </si>
  <si>
    <t xml:space="preserve">N721S000072B</t>
  </si>
  <si>
    <t xml:space="preserve">[Video Provided] 3-Piece Entertainment Center with Mantel - Electric Fireplace Heater for TVs Up to 70", Walnut TV Stand Set with Storage, Farmhouse TV Cabinet with Bookshelves for Living Room, Black</t>
  </si>
  <si>
    <t xml:space="preserve">N721S000072K</t>
  </si>
  <si>
    <t xml:space="preserve">[Video Provided] 3-Piece Entertainment Center with Mantel - Electric Fireplace Heater for TVs Up to 70", Walnut TV Stand Set with Storage, Farmhouse TV Cabinet with Bookshelves for Living Room, White</t>
  </si>
  <si>
    <t xml:space="preserve">T3971P449920</t>
  </si>
  <si>
    <t xml:space="preserve">Two-Tier Side Table,Unique Entryway Table,Functional Console Table</t>
  </si>
  <si>
    <t xml:space="preserve">T3971</t>
  </si>
  <si>
    <t xml:space="preserve">T3971-HEMCEMER</t>
  </si>
  <si>
    <t xml:space="preserve">T3971P446978</t>
  </si>
  <si>
    <t xml:space="preserve">Vintage Coffee table,Narrow Tea table,Wave Design Entryway Table</t>
  </si>
  <si>
    <t xml:space="preserve">T3971P446942</t>
  </si>
  <si>
    <t xml:space="preserve">Modern Style Entryway Table,Industrial Console Table,Coffee Table</t>
  </si>
  <si>
    <t xml:space="preserve">T3971P451473</t>
  </si>
  <si>
    <t xml:space="preserve">Entryway Sofa Table,Wood Side Table,Console Table</t>
  </si>
  <si>
    <t xml:space="preserve">T3971P451449</t>
  </si>
  <si>
    <t xml:space="preserve">Modern Entryway Sofa Table,Wood Console Table</t>
  </si>
  <si>
    <t xml:space="preserve">T3971P452393</t>
  </si>
  <si>
    <t xml:space="preserve">2-Tier Hall Table,Entryway Table,Functional Console Table</t>
  </si>
  <si>
    <t xml:space="preserve">N721S000069B</t>
  </si>
  <si>
    <t xml:space="preserve">ON-TREND Heating Electric Fireplace TV Stand with Mantel for TVs Up to 70", Farmhouse Console Cabinet with Cable Management, Walnut TV Cabinet with Drawer and Adjustable Shelves for Living Room, Black</t>
  </si>
  <si>
    <t xml:space="preserve">N721S000069K</t>
  </si>
  <si>
    <t xml:space="preserve">ON-TREND Heating Electric Fireplace TV Stand with Mantel for TVs Up to 70", Farmhouse Console Cabinet with Cable Management, Walnut TV Cabinet with Drawer and Adjustable Shelves for Living Room, White</t>
  </si>
  <si>
    <t xml:space="preserve">N721S000068B</t>
  </si>
  <si>
    <t xml:space="preserve">3-Piece TV Stand Set with Curved Side Cabinets for TVs Up to 70", Farmhouse Entertainment Center with Bookshelves, Stylish Walnut Sideboard with Drawer, Adjustable Shelves, for Living Room, Black</t>
  </si>
  <si>
    <t xml:space="preserve">N721S000068K</t>
  </si>
  <si>
    <t xml:space="preserve">3-Piece TV Stand Set with Curved Side Cabinets for TVs Up to 70", Farmhouse Entertainment Center with Bookshelves, Stylish Walnut Sideboard with Drawer, Adjustable Shelves, for Living Room, White</t>
  </si>
  <si>
    <t xml:space="preserve">T3971P454197</t>
  </si>
  <si>
    <t xml:space="preserve">2-Tier Side Table,Entryway Table,Console Table</t>
  </si>
  <si>
    <t xml:space="preserve">T3971P454069</t>
  </si>
  <si>
    <t xml:space="preserve">Sofa Table,Console Table,Entryway Table,TV Stand</t>
  </si>
  <si>
    <t xml:space="preserve">T3971P454034</t>
  </si>
  <si>
    <t xml:space="preserve">2-Tier Hall Table,Sofa Table,Console Table</t>
  </si>
  <si>
    <t xml:space="preserve">T3971P417338</t>
  </si>
  <si>
    <t xml:space="preserve">Wooden Console Table, Narrow Long Wood Sofa Table, Living Room Table Rectangular Sofa Table Behind The Couch</t>
  </si>
  <si>
    <t xml:space="preserve">N704P402444K</t>
  </si>
  <si>
    <t xml:space="preserve">Cat Litter Box Enclosure with LED Light, Hidden Litter Box Furniture with Storage Drawers,Fit Most of Litter Box, Indoor Pet House with Acrylic Doors, End Table for Living Room, White</t>
  </si>
  <si>
    <t xml:space="preserve">N704P402444F</t>
  </si>
  <si>
    <t xml:space="preserve">Cat Litter Box Enclosure with LED Light, Hidden Litter Box Furniture with Storage Drawers,Fit Most of Litter Box, Indoor Pet House with Acrylic Doors, End Table for Living Room, Green</t>
  </si>
  <si>
    <t xml:space="preserve">N721S000077M</t>
  </si>
  <si>
    <t xml:space="preserve">4-in-1 Entertainment Center Wall Unit with Bookshelf for TVs Up to 70", Farmhouse Large TV Stand with Walnut Adjustable Shelves, Elegant Retro Media Console with Drawers for Living Room, Mint Green</t>
  </si>
  <si>
    <t xml:space="preserve">N721S000077B</t>
  </si>
  <si>
    <t xml:space="preserve">4-in-1 Entertainment Center Wall Unit with Bookshelf for TVs Up to 70", Farmhouse Large TV Stand with Walnut Adjustable Shelves, Elegant Retro Media Console with Drawers for Living Room, Black</t>
  </si>
  <si>
    <t xml:space="preserve">N721S000077K</t>
  </si>
  <si>
    <t xml:space="preserve">4-in-1 Entertainment Center Wall Unit with Bookshelf for TVs Up to 70", Farmhouse Large TV Stand with Walnut Adjustable Shelves, Elegant Retro Media Console with Drawers for Living Room, White</t>
  </si>
  <si>
    <t xml:space="preserve">W3752S00006</t>
  </si>
  <si>
    <t xml:space="preserve">Bunk Bed Twin Over Twin Size with Desk Station L-Shaped Metal Bunk Bed Storage Shelves and Drawers Loft Beds with Safety Guardrail and Ladder for Teen With ambient lighting,Black</t>
  </si>
  <si>
    <t xml:space="preserve">N721S000046B-2</t>
  </si>
  <si>
    <t xml:space="preserve">Farmhouse 4-Piece Entertainment Center with Bookshelf for TVs Up to 70", Walnut TV Stand with Adjustable Shelves, Mid-Century Media Console with Wine Rack for Living Room, Black(OLD SKU: N721S000046B)</t>
  </si>
  <si>
    <t xml:space="preserve">N721S000046K-2</t>
  </si>
  <si>
    <t xml:space="preserve">Farmhouse 4-Piece Entertainment Center with Bookshelf for TVs Up to 70", Walnut TV Stand with Adjustable Shelves, Mid-Century Media Console with Wine Rack for Living Room, White(OLD SKU: N721S000046K)</t>
  </si>
  <si>
    <t xml:space="preserve">W3752S00001</t>
  </si>
  <si>
    <t xml:space="preserve">W3752S00022</t>
  </si>
  <si>
    <t xml:space="preserve">Triple Bunk Bed for Kids,3 Bed Bunk Beds for 3,Metal Triple Bunk Beds,Separates Into 3 Twin Beds,Noise Reduced Structure,BLACK</t>
  </si>
  <si>
    <t xml:space="preserve">W3752S00004</t>
  </si>
  <si>
    <t xml:space="preserve">N733S415358K</t>
  </si>
  <si>
    <t xml:space="preserve">Twin Daybed With Storage Drawers, Wooden Twin Day Bed With Storage Headboard Shelving, Retro Style Daybed For Bedroom,Living Room,Guest Room,No Box Spring Needed, Easy Assembly, White</t>
  </si>
  <si>
    <t xml:space="preserve">N733S415358E</t>
  </si>
  <si>
    <t xml:space="preserve">Twin Daybed With Storage Drawers, Wooden Twin Day Bed With Storage Headboard Shelving, Retro Style Daybed For Bedroom,Living Room,Guest Room,No Box Spring Needed, Easy Assembly, Antique Grey</t>
  </si>
  <si>
    <t xml:space="preserve">N733S415358P</t>
  </si>
  <si>
    <t xml:space="preserve">Twin Daybed With Storage Drawers, Wooden Twin Day Bed With Storage Headboard Shelving, Retro Style Daybed For Bedroom,Living Room,Guest Room,No Box Spring Needed, Easy Assembly,Espresso</t>
  </si>
  <si>
    <t xml:space="preserve">N820S00079E</t>
  </si>
  <si>
    <t xml:space="preserve">Twin size L-Shaped Bunk Bed with Built-in Desk, 4 Drawers and USB Ports &amp; Power Outlet, Gray</t>
  </si>
  <si>
    <t xml:space="preserve">N820S00079K</t>
  </si>
  <si>
    <t xml:space="preserve">Twin size L-Shaped Bunk Bed with Built-in Desk, 4 Drawers and USB Ports &amp; Power Outlet, White</t>
  </si>
  <si>
    <t xml:space="preserve">N721S000063K</t>
  </si>
  <si>
    <t xml:space="preserve">[Assembly Video] Elegant Arched Entertainment Center Wall Unit with Bookshelf, Farmhouse TV Stand with Wood Grain for TVs Up to 70", 91inch Media Console with Adjustable Shelves for Living Room, White</t>
  </si>
  <si>
    <t xml:space="preserve">N721S000063B</t>
  </si>
  <si>
    <t xml:space="preserve">[Assembly Video] Elegant Arched Entertainment Center Wall Unit with Bookshelf, Farmhouse TV Stand with Wood Grain for TVs Up to 70", 91inch Media Console with Adjustable Shelves for Living Room, Black</t>
  </si>
  <si>
    <t xml:space="preserve">N721S000051C-1</t>
  </si>
  <si>
    <t xml:space="preserve">102.3"W Farmhouse 4-Piece Entertainment Center Wall Unit with Adjustable Shelf, TV Stand with Bookshelves for TVs Up to 75", Media Console with Drawers for Living Room, Navy Blue(OLD SKU:N721S000051C)</t>
  </si>
  <si>
    <t xml:space="preserve">N721S000051B-1</t>
  </si>
  <si>
    <t xml:space="preserve">102.3"W Farmhouse 4-Piece Entertainment Center Wall Unit with Adjustable Shelves, TV Stand with Bookshelves for TVs Up to 75", Media Console with 6 Drawers for Living Room, Black(OLD SKU:N721S000051B)</t>
  </si>
  <si>
    <t xml:space="preserve">N721S000051K-1</t>
  </si>
  <si>
    <t xml:space="preserve">102.3"W Farmhouse 4-Piece Entertainment Center Wall Unit with Adjustable Shelves, TV Stand with Bookshelves for TVs Up to 75", Media Console with 6 Drawers for Living Room, White(OLD SKU:N721S000051K)</t>
  </si>
  <si>
    <t xml:space="preserve">W504S00280</t>
  </si>
  <si>
    <t xml:space="preserve">King Size Bed With Tall Headboard, And Footboard, USB Charging Station, Pinewood Bed with Strengthened Bed Frame,Walnut</t>
  </si>
  <si>
    <t xml:space="preserve">N721S000074B</t>
  </si>
  <si>
    <t xml:space="preserve">[Assembly Video] Farmhouse Hall Tree with Rattan Doors, Versatile 4-In-1 Seating Bench with 6 Hooks, Mid-Century Entryway Shoe Cabinet with Shelf for Living Room, Black, 55.1"W(OLD SKU: N721P297555B)</t>
  </si>
  <si>
    <t xml:space="preserve">N721S000059K-1</t>
  </si>
  <si>
    <t xml:space="preserve">Farmhouse Hall Tree with 4 Hidden Hanging Hooks, Versatile Walnut Seating Bench with 8 Doors, Entryway Shoe Cabinet with Open Compartment for Living Room, White (OLD SKU:N721S000059K)</t>
  </si>
  <si>
    <t xml:space="preserve">N721S000066K</t>
  </si>
  <si>
    <t xml:space="preserve">ON-TREND Wide Design Hall Tree with Storage Bench, Minimalist Shoe Cabinet with Cube Storage &amp; Shelves, Multifunctional Coat Rack with 8 Hooks for Entryways, Mudroom, White (OLD SKU: N721S000021K)</t>
  </si>
  <si>
    <t xml:space="preserve">N721S000078C</t>
  </si>
  <si>
    <t xml:space="preserve">ON-TREND Modern All-in-One Hall Tree with Adjustable Shelves, Classic Arched Farmhouse Storage Bench with Dual Side Cabinets, Elegant Entryway Organizer with 7 Hooks for Mudroom, Hallway, Blue</t>
  </si>
  <si>
    <t xml:space="preserve">N721S000078K</t>
  </si>
  <si>
    <t xml:space="preserve">ON-TREND Modern All-in-One Hall Tree with Adjustable Shelves, Classic Arched Farmhouse Storage Bench with Dual Side Cabinets, Elegant Entryway Organizer with 7 Hooks for Mudroom, Hallway, White</t>
  </si>
  <si>
    <t xml:space="preserve">N721S000078B</t>
  </si>
  <si>
    <t xml:space="preserve">ON-TREND Modern All-in-One Hall Tree with Adjustable Shelves, Classic Arched Farmhouse Storage Bench with Dual Side Cabinets, Elegant Entryway Organizer with 7 Hooks for Mudroom, Hallway, Black</t>
  </si>
  <si>
    <t xml:space="preserve">N733P356048E</t>
  </si>
  <si>
    <t xml:space="preserve">Montessori Floor Bed with Canopy, Full Bed Frame for Kids, House Shape Toddler Bed Frame with High Railings, Wood Kids Bed with Roof, Kid Full Bed, Grey</t>
  </si>
  <si>
    <t xml:space="preserve">2026-06-22 ~ 2026-06-29</t>
  </si>
  <si>
    <t xml:space="preserve">N733P356043E</t>
  </si>
  <si>
    <t xml:space="preserve">Montessori Floor Bed with Canopy, Twin Bed Frame for Kids, House Shape Toddler Bed Frame with High Railings, Wood Kids Bed with Roof, Kid Twin Bed, Grey</t>
  </si>
  <si>
    <t xml:space="preserve">N721S000050C</t>
  </si>
  <si>
    <t xml:space="preserve">4-IN-1 Elegant 59" Wide Hall Tree with Golden Hooks &amp; Handles, Practical Entryway Walnut Bench with Adjustable Shelves, 76.7"H Farmhouse Wooden Style Coat &amp; Shoe Rack for Mudroom, Living Room, Blue</t>
  </si>
  <si>
    <t xml:space="preserve">W2580S00075</t>
  </si>
  <si>
    <t xml:space="preserve">Full Loft Bed with 4 Shelf Storage Rack and Charging Station,Metal Full Loft Bed with Stairs Storage for Kids Teens, Patent Products,White</t>
  </si>
  <si>
    <t xml:space="preserve">W2580S00074</t>
  </si>
  <si>
    <t xml:space="preserve">Full Loft Bed with 4 Shelf Storage Rack and Charging Station,Metal Full Loft Bed with Stairs Storage for Kids Teens, Patent Products,Black</t>
  </si>
  <si>
    <t xml:space="preserve">W1413S00120</t>
  </si>
  <si>
    <t xml:space="preserve">Cozy Gingham Daybed with Trundle Twin Size Sofa Bed No Box Spring Needed, with USB Port and Adorable Wave Shaped, Linen Fabric</t>
  </si>
  <si>
    <t xml:space="preserve">W1413S00121</t>
  </si>
  <si>
    <t xml:space="preserve">W1413P307375</t>
  </si>
  <si>
    <t xml:space="preserve">Spare Parts for Daybed</t>
  </si>
  <si>
    <t xml:space="preserve">W1413P384961</t>
  </si>
  <si>
    <t xml:space="preserve">N704P395520K</t>
  </si>
  <si>
    <t xml:space="preserve">Cat Litter Box Enclosure, Large Hidden Kitty Cabinet with Glass Door, Side Access Door &amp; Wood Grain Finish, Built-in Light and Storage Drawers, Indoor Cat House Side Table for Living Room, White</t>
  </si>
  <si>
    <t xml:space="preserve">N704P395520E</t>
  </si>
  <si>
    <t xml:space="preserve">Cat Litter Box Enclosure, Large Hidden Kitty Cabinet with Glass Door, Side Access Door &amp; Wood Grain Finish, Built-in Light and Storage Drawers, Indoor Cat House Side Table for Living Room, Gray</t>
  </si>
  <si>
    <t xml:space="preserve">LT000239AAG</t>
  </si>
  <si>
    <t xml:space="preserve">Full-Size Gaming Bunk Bed with Side-Mounted Oversized RGB Desk, USB Charging Ports &amp; Cable Grommet, LED Light Strip, Heavy-Duty Esports Loft Frame – Cool Design-Green</t>
  </si>
  <si>
    <t xml:space="preserve">LT000239AAR</t>
  </si>
  <si>
    <t xml:space="preserve">Full-Size Gaming Bunk Bed with Side-Mounted Oversized RGB Desk, USB Charging Ports &amp; Cable Grommet, LED Light Strip, Heavy-Duty Esports Loft Frame – Cool Design-Red</t>
  </si>
  <si>
    <t xml:space="preserve">LT000239AAC</t>
  </si>
  <si>
    <t xml:space="preserve">Full-Size Gaming Bunk Bed with Side-Mounted Oversized RGB Desk, USB Charging Ports &amp; Cable Grommet, LED Light Strip, Heavy-Duty Esports Loft Frame – Cool Design-Cloud Blue</t>
  </si>
  <si>
    <t xml:space="preserve">N721S000055K-1</t>
  </si>
  <si>
    <t xml:space="preserve">Versatile 3-in-1 Hall Tree with 6 Hooks, Farmhouse Walnut Storage Bench with Adjustable Shelves, 55"W Entryway Coat Rack with Multiple Storage Space for Mudroom, Hallway, White (OLD SKU: N721P234692K)</t>
  </si>
  <si>
    <t xml:space="preserve">N721S000055B-1</t>
  </si>
  <si>
    <t xml:space="preserve">Versatile 3-in-1 Hall Tree with 6 Hooks, Farmhouse Walnut Storage Bench with Adjustable Shelves, 55"W Entryway Coat Rack with Multiple Storage Space for Mudroom, Hallway, Black (OLD SKU: N721P234692B)</t>
  </si>
  <si>
    <t xml:space="preserve">N721S000064K-1</t>
  </si>
  <si>
    <t xml:space="preserve">N721S000064B-1</t>
  </si>
  <si>
    <t xml:space="preserve">Farmhouse 4-in-1 Hall Tree with 6 Hooks, Walnut Entryway Bench with Shelves, Wooden Style Rustic Shoe Organizer with 16 Open Compartments for Mudroom, Living Room, Black (OLD SKU: N721P264915B)</t>
  </si>
  <si>
    <t xml:space="preserve">LT000299AAC</t>
  </si>
  <si>
    <t xml:space="preserve">Full Size Wood Loft Bed with Desk,Side storage rack,Multi-storage Shelves and RGB Light,Cloud Blue</t>
  </si>
  <si>
    <t xml:space="preserve">LT000299AAJ</t>
  </si>
  <si>
    <t xml:space="preserve">Full Size Wood Loft Bed with Desk,Side storage rack,Multi-storage Shelves and RGB Light,Red</t>
  </si>
  <si>
    <t xml:space="preserve">LT000299AAF</t>
  </si>
  <si>
    <t xml:space="preserve">Full Size Wood Loft Bed with Desk,Side storage rack,Multi-storage Shelves and RGB Light,Green</t>
  </si>
  <si>
    <t xml:space="preserve">LT000298AAF</t>
  </si>
  <si>
    <t xml:space="preserve">Twin Size Wood Loft Bed with Desk,Side storage rack,Multi-storage Shelves and RGB Light,Green</t>
  </si>
  <si>
    <t xml:space="preserve">LT000298AAJ</t>
  </si>
  <si>
    <t xml:space="preserve">Twin Size Wood Loft Bed with Desk,Side storage rack,Multi-storage Shelves and RGB Light,Red</t>
  </si>
  <si>
    <t xml:space="preserve">LT000298AAC</t>
  </si>
  <si>
    <t xml:space="preserve">Twin Size Wood Loft Bed with Desk,Side storage rack,Multi-storage Shelves and RGB Light,Cloud Blue</t>
  </si>
  <si>
    <t xml:space="preserve">W504P396574</t>
  </si>
  <si>
    <t xml:space="preserve">Full Size Bed with Trundle and Bookcase Headboard,Espresso (Old Sku W50446125)</t>
  </si>
  <si>
    <t xml:space="preserve">W504P396551</t>
  </si>
  <si>
    <t xml:space="preserve">Full Size Bed with Trundle and Bookcase Headboard ,Grey (Old Sku W50446123)</t>
  </si>
  <si>
    <t xml:space="preserve">W504S00279</t>
  </si>
  <si>
    <t xml:space="preserve">Queen Size Bed with Tall Headboard &amp; Footboard, USB Charging Station, Pinewood Bed with Strengthened Bed Frame,Walnut</t>
  </si>
  <si>
    <t xml:space="preserve">W1580S00410</t>
  </si>
  <si>
    <t xml:space="preserve">Full Loft Bed with Storage Stairs, Shelves and Built-in Wardrobe, Metal Loft Bed Frame with USB Ports and LED Lights, Noise-reduced Design, Black Woodgrain</t>
  </si>
  <si>
    <t xml:space="preserve">W1580S00407</t>
  </si>
  <si>
    <t xml:space="preserve">Twin XL Loft Bed with Storage Stairs, Shelves and Built-in Wardrobe, Metal Loft Bed Frame with USB Ports and LED Lights, Noise-reduced Design, Black</t>
  </si>
  <si>
    <t xml:space="preserve">W1580S00405</t>
  </si>
  <si>
    <t xml:space="preserve">Twin Loft Bed with Storage Stairs, Shelves and Built-in Wardrobe, Metal Loft Bed Frame with USB Ports and LED Lights, Noise-reduced Design, black</t>
  </si>
  <si>
    <t xml:space="preserve">W1580S00404</t>
  </si>
  <si>
    <t xml:space="preserve">Twin Loft Bed with Storage Stairs, Shelves and Built-in Wardrobe, Metal Loft Bed Frame with USB Ports and LED Lights, Noise-reduced Design, Black</t>
  </si>
  <si>
    <t xml:space="preserve">W1580S00411</t>
  </si>
  <si>
    <t xml:space="preserve">Full Loft Bed with Storage Stairs, Shelves and Built-in Wardrobe, Metal Loft Bed Frame with USB Ports and LED Lights, Noise-reduced Design, White</t>
  </si>
  <si>
    <t xml:space="preserve">W1580S00408</t>
  </si>
  <si>
    <t xml:space="preserve">Twin XL Loft Bed with Storage Stairs, Shelves and Built-in Wardrobe, Metal Loft Bed Frame with USB Ports and LED Lights, Noise-reduced Design, White</t>
  </si>
  <si>
    <t xml:space="preserve">W504P396552</t>
  </si>
  <si>
    <t xml:space="preserve">Full Size Bed with Trundle and Bookcase Headboard,White (Old Sku W50446124)</t>
  </si>
  <si>
    <t xml:space="preserve">W2593P409123</t>
  </si>
  <si>
    <t xml:space="preserve">Queen Size Wood Platform Bed, Wood Low Profile Queen Bed with Rails for Girls and Boys,Natural(Expect Arrival Date 2026/3/30)</t>
  </si>
  <si>
    <t xml:space="preserve">W2593P409122</t>
  </si>
  <si>
    <t xml:space="preserve">Queen Size Wood Platform Bed, Wood Low Profile Queen Bed with Rails for Girls and Boys, White(Expect Arrival Date 2026/3/30)</t>
  </si>
  <si>
    <t xml:space="preserve">N725P391117G</t>
  </si>
  <si>
    <t xml:space="preserve">"24-Inch Bathroom Vanity with Storage, Adjustable Shelf, MDF &amp; Rubberwood, Removable Dividers, Green Finish"(Old SKU:N725P280602G)</t>
  </si>
  <si>
    <t xml:space="preserve">N733S407545D</t>
  </si>
  <si>
    <t xml:space="preserve">Queen Size Murphy Bed with Height Adjustable Storage Compartments and Shelf, Wall Bed Frame With 1 Drawer, Multifunctional Foldable Platform Bed for Bedroom,Guest Room, Walnut(OLD SKU:N733S309223D)</t>
  </si>
  <si>
    <t xml:space="preserve">N733S407545E</t>
  </si>
  <si>
    <t xml:space="preserve">Queen Size Murphy Bed with Height Adjustable Storage Compartments and Shelf, Wall Bed Frame With 1 Drawer, Multifunctional Foldable Platform Bed for Bedroom,Guest Room, Gray(OLD SKU:N733S309223E)</t>
  </si>
  <si>
    <t xml:space="preserve">N733S407545K</t>
  </si>
  <si>
    <t xml:space="preserve">Queen Size Murphy Bed with Height Adjustable Storage Compartments and Shelf, Wall Bed Frame With 1 Drawer, Multifunctional Foldable Platform Bed for Bedroom,Guest Room, White(OLD SKU:N733S309223K)</t>
  </si>
  <si>
    <t xml:space="preserve">W504P287643</t>
  </si>
  <si>
    <t xml:space="preserve">Twin Size Floor Bed with High Fence Railings, 6 Slats Included, Rubber Wood Floor Bed with Safety Guardrails, without Door,White</t>
  </si>
  <si>
    <t xml:space="preserve">W504P287642</t>
  </si>
  <si>
    <t xml:space="preserve">Twin Size Floor Bed with High Fence Railings, 6 Slats Included, Rubber Wood Floor Bed with Safety Guardrails, without Door,Grey</t>
  </si>
  <si>
    <t xml:space="preserve">W504P287658</t>
  </si>
  <si>
    <t xml:space="preserve">Full Size Floor Bed with High Fence Railings, with Door,6 Slats Included, Rubber Wood Floor Bed with Safety Guardrails,White</t>
  </si>
  <si>
    <t xml:space="preserve">W504P287657</t>
  </si>
  <si>
    <t xml:space="preserve">Full Size Floor Bed with High Fence Railings, with Door,6 Slats Included, Rubber Wood Floor Bed with Safety Guardrails,Grey</t>
  </si>
  <si>
    <t xml:space="preserve">W504P287652</t>
  </si>
  <si>
    <t xml:space="preserve">Twin Size Floor Bed with High Fence Railings, with Door, Rubber Wood Floor Bed with Safety Guardrails,White</t>
  </si>
  <si>
    <t xml:space="preserve">W504P287651</t>
  </si>
  <si>
    <t xml:space="preserve">Twin Size Floor Bed with High Fence Railings, with Door, Rubber Wood Floor Bed with Safety Guardrails,Grey</t>
  </si>
  <si>
    <t xml:space="preserve">W2580S00066</t>
  </si>
  <si>
    <t xml:space="preserve">Full Size Loft Bed with Charging Station, Metal Full Loft Bed with Light and Storage, High Loft Bed with Wardrobe and Storage for Kids Teens Adults, Black(Old SKU W2580S00051 )</t>
  </si>
  <si>
    <t xml:space="preserve">N820S00076C</t>
  </si>
  <si>
    <t xml:space="preserve">Full Size Gaming Loft Bed with Desk, Shelves &amp; LED Lights, Black+Blue</t>
  </si>
  <si>
    <t xml:space="preserve">N820S00076F</t>
  </si>
  <si>
    <t xml:space="preserve">Full Size Gaming Loft Bed with Desk, Shelves &amp; LED Lights, Black+Green</t>
  </si>
  <si>
    <t xml:space="preserve">N820S00076J</t>
  </si>
  <si>
    <t xml:space="preserve">Full Size Gaming Loft Bed with Desk, Shelves &amp; LED Lights, Black+Red</t>
  </si>
  <si>
    <t xml:space="preserve">W2580S00067</t>
  </si>
  <si>
    <t xml:space="preserve">Queen Size Loft Bed with Stairs, Metal Queen Loft Bed with Light and Storage, High Loft Bed with Wardrobe and Storage for Kids Teens Adults, Black(Old SKU W2580S00052 )</t>
  </si>
  <si>
    <t xml:space="preserve">N708P357111K</t>
  </si>
  <si>
    <t xml:space="preserve">Twin Wooden Daybed with 2 drawers, Sofa Bed for Bedroom Living Room,No Box Spring Needed,White(OLD SKU:WF192860AAK)</t>
  </si>
  <si>
    <t xml:space="preserve">W2580S00062</t>
  </si>
  <si>
    <t xml:space="preserve">Queen over Queen Metal Bunk Bed, Industrial Detachable Bunkbeds with Safety Guard Rails for Teens, Black(Old SKU W2580S00019)</t>
  </si>
  <si>
    <t xml:space="preserve">W2580S00091</t>
  </si>
  <si>
    <t xml:space="preserve">Queen Loft Bed with Desk and Charging Station, Queen Size Metal Loft Bed with Stairs and Light for Kids Teens, Black (Expect Arrival Date 2026/3/25 )</t>
  </si>
  <si>
    <t xml:space="preserve">W2580S00077</t>
  </si>
  <si>
    <t xml:space="preserve">Full Loft Bed with Desk and Charging Station, Full  Size Metal Loft Bed with Stairs and Light for Kids Teens, Black</t>
  </si>
  <si>
    <t xml:space="preserve">W2580S00063</t>
  </si>
  <si>
    <t xml:space="preserve">Quad Bunk Bed for 4 Kids, Heavy Duty Metal Twin Bunk Bed Frame, Detachable Triple Bunk Bed, Can Be Divided Into 3 Twin Beds, Black(Old SKU W2580S00020)</t>
  </si>
  <si>
    <t xml:space="preserve">W504P411200</t>
  </si>
  <si>
    <t xml:space="preserve">Full Size Floor Bed with High Fence Railings, with Door,6 Slats Included, Rubber Wood Floor Bed with Safety Guardrails,Natural</t>
  </si>
  <si>
    <t xml:space="preserve">W504P411197</t>
  </si>
  <si>
    <t xml:space="preserve">W504P411198</t>
  </si>
  <si>
    <t xml:space="preserve">W808P316354</t>
  </si>
  <si>
    <t xml:space="preserve">PP Rattan Storage Bench with Cushion, Faux Rattan Shoe Cabinet with 2 Doors, Mid-Century Modern Wood Entryway Seat, for Bedroom, Hallway, Mudroom, Natural Finish</t>
  </si>
  <si>
    <t xml:space="preserve">W2729P199003</t>
  </si>
  <si>
    <t xml:space="preserve">Modern Black Solid Wood Coffee Table, 49in Rectangular Coffee Table for Living Room, Farmhouse &amp; Contemporary Decor</t>
  </si>
  <si>
    <t xml:space="preserve">W2729</t>
  </si>
  <si>
    <t xml:space="preserve">Grandboard Home</t>
  </si>
  <si>
    <t xml:space="preserve">W2729P199001</t>
  </si>
  <si>
    <t xml:space="preserve">Rustic Wood Coffee Table, 49in Modern Farmhouse Rectangular Table for Living Room</t>
  </si>
  <si>
    <t xml:space="preserve">N770P234486F</t>
  </si>
  <si>
    <t xml:space="preserve">Outdoor Acacia Wood Patio Coffee Table, Round Coffee Table for Backyard, Lawn, Balcony,Teak Finish</t>
  </si>
  <si>
    <t xml:space="preserve">N770P234486G</t>
  </si>
  <si>
    <t xml:space="preserve">Outdoor Acacia Wood Patio Coffee Table, Round Coffee Table for Backyard, Lawn, Balcony,Grey Finish</t>
  </si>
  <si>
    <t xml:space="preserve">N770P234486T</t>
  </si>
  <si>
    <t xml:space="preserve">Acacia Wood Patio Coffee Table</t>
  </si>
  <si>
    <t xml:space="preserve">W1935P361022</t>
  </si>
  <si>
    <t xml:space="preserve">Velvet upholstered bed - enhances the master bedroom with a luxurious and peaceful focus. The sturdy structure ensures peaceful sleep, blending luxury and comfort into one, queen size, color: beige</t>
  </si>
  <si>
    <t xml:space="preserve">W1935</t>
  </si>
  <si>
    <t xml:space="preserve">W1935P361019</t>
  </si>
  <si>
    <t xml:space="preserve">Velvet upholstered bed - enhances the master bedroom with a luxurious and peaceful focus. The sturdy structure ensures peaceful sleep, blending luxury and comfort, queen size, color: gray</t>
  </si>
  <si>
    <t xml:space="preserve">W1935P361016</t>
  </si>
  <si>
    <t xml:space="preserve">Velvet upholstered bed - enhances the master bedroom with a luxurious and peaceful focus. The sturdy structure ensures a peaceful sleep, blending luxury and comfort into one, full size, color: beige</t>
  </si>
  <si>
    <t xml:space="preserve">W1935P361013</t>
  </si>
  <si>
    <t xml:space="preserve">Velvet upholstered bed - enhances the master bedroom with a luxurious and peaceful focus. The sturdy structure ensures peaceful sleep, blending luxury and comfort into one, full size, color: gray</t>
  </si>
  <si>
    <t xml:space="preserve">W2593P437109</t>
  </si>
  <si>
    <t xml:space="preserve">Twin Size Low Loft Bed for Kids with Slide, Movable Bookshelf Storage, Guardrails, Low Loft Bed Frame for Kids,White (Expect Arrival Date 2026/4/3 )</t>
  </si>
  <si>
    <t xml:space="preserve">W2593P457237</t>
  </si>
  <si>
    <t xml:space="preserve">Twin Size Low Loft Bed for Kids with Slide, Movable Bookshelf Storage, Guardrails, Low Loft Bed Frame for Kids,Gray (Expect Arrival Date 2026/4/3 )</t>
  </si>
  <si>
    <t xml:space="preserve">N729P396834K</t>
  </si>
  <si>
    <t xml:space="preserve">[Video]30-Inch Bathroom Vanity with 2 Doors, 2 Drawers, Adjustable Shelf, Hidden Damping Slides for Drawers &amp; Damping Hinges for Doors</t>
  </si>
  <si>
    <t xml:space="preserve">N729P000018K</t>
  </si>
  <si>
    <t xml:space="preserve">[Video] 60-Inch Bathroom Vanity with 4 Cabinet Doors, 4 Drawers, 2 Adjustable Shelves, Dual Resin Sinks, Hidden Soft-Close Drawers &amp; Soft-Close Hinges</t>
  </si>
  <si>
    <t xml:space="preserve">N729P000017K</t>
  </si>
  <si>
    <t xml:space="preserve">N729P396833K</t>
  </si>
  <si>
    <t xml:space="preserve">[Video] 30-Inch Bathroom Vanity with 2 Doors, 2 Drawers, Adjustable Shelf, Hidden Damping Slides for Drawers &amp; Damping Hinges for Doors</t>
  </si>
  <si>
    <t xml:space="preserve">N729P000015E</t>
  </si>
  <si>
    <t xml:space="preserve">[Video] 59.3 Inch Double Sink Bathroom Vanity with SMC Top, Gray Painted MDF Cabinet with Solid Wood Frame, Soft Close Doors, Modern Storage Vanity</t>
  </si>
  <si>
    <t xml:space="preserve">N729P000015K</t>
  </si>
  <si>
    <t xml:space="preserve">[Video] 59.3 Inch Double Sink Bathroom Vanity with SMC Top, White Painted MDF Cabinet with Solid Wood Frame, Soft Close Doors, Modern Storage Vanity</t>
  </si>
  <si>
    <t xml:space="preserve">W504S00261</t>
  </si>
  <si>
    <t xml:space="preserve">Traditional Style Queen Size Bed with Headboard and Footboard, USB,Pinewood Bed with Strengthened Bed Frame,Rich Brown</t>
  </si>
  <si>
    <t xml:space="preserve">LT001537AAK-1</t>
  </si>
  <si>
    <t xml:space="preserve">Twin size Loft Bed with Shelves and Desk, Wooden Loft Bed with Desk - White(OLD SKU:LT001537AAK)</t>
  </si>
  <si>
    <t xml:space="preserve">W2593P440597</t>
  </si>
  <si>
    <t xml:space="preserve">Twin Floor Bed with High Rails, Wooden Montessori Bed with Light for Kids, Boys and Girls ,Gray(Expect Arrival Date 2026/3/16)</t>
  </si>
  <si>
    <t xml:space="preserve">W2593P440606</t>
  </si>
  <si>
    <t xml:space="preserve">Full Floor Bed with High Rails, Wooden Montessori Bed with Light for Kids, Boys and Girls,Gray(Expect Arrival Date 2026/3/16)</t>
  </si>
  <si>
    <t xml:space="preserve">W2593P440604</t>
  </si>
  <si>
    <t xml:space="preserve">Full Floor Bed with High Rails, Wooden Montessori Bed with Light for Kids, Boys and Girls, White(Expect Arrival Date 2026/3/16)</t>
  </si>
  <si>
    <t xml:space="preserve">W2593P440609</t>
  </si>
  <si>
    <t xml:space="preserve">Full Floor Bed with High Rails, Wooden Montessori Bed with Light for Kids, Boys and Girls,Natural(Expect Arrival Date 2026/3/16)</t>
  </si>
  <si>
    <t xml:space="preserve">W2593P440601</t>
  </si>
  <si>
    <t xml:space="preserve">Twin Floor Bed with High Rails, Wooden Montessori Bed with Light for Kids, Boys and Girls,Natural(Expect Arrival Date 2026/3/16)</t>
  </si>
  <si>
    <t xml:space="preserve">W2593P437117</t>
  </si>
  <si>
    <t xml:space="preserve">Double Twin Size Bed Frame with Storage,Twin Floor Bed with Light &amp; Charging Station, Convertible 2 Twin Beds for 2 Kids,White (Expect Arrival Date 2026/3/25)</t>
  </si>
  <si>
    <t xml:space="preserve">W2593P437121</t>
  </si>
  <si>
    <t xml:space="preserve">Double Twin Size Bed Frame with Storage,Twin Floor Bed with Light &amp; Charging Station, Convertible 2 Twin Beds for 2 Kids,Gray (Expect Arrival Date 2026/3/25)</t>
  </si>
  <si>
    <t xml:space="preserve">W2593P437118</t>
  </si>
  <si>
    <t xml:space="preserve">Double Twin Size Bed Frame with Storage,Twin Floor Bed with Light &amp; Charging Station, Convertible 2 Twin Beds for 2 Kids,Espresso (Expect Arrival Date 2026/3/25)</t>
  </si>
  <si>
    <t xml:space="preserve">N752S000097D</t>
  </si>
  <si>
    <t xml:space="preserve">6-Piece Dining Table Set, 59 inch to 77 inch Extendable Wood Dining Table with Removable Leaf, Kitchen Table Set with 4 Upholstered Side Chair and Bench, Dining Table Set for 6 (Brown)</t>
  </si>
  <si>
    <t xml:space="preserve">N752</t>
  </si>
  <si>
    <t xml:space="preserve">A&amp;Q House</t>
  </si>
  <si>
    <t xml:space="preserve">N752S000097C</t>
  </si>
  <si>
    <t xml:space="preserve">6-Piece Dining Table Set, 59 inch to 77 inch Extendable Wood Dining Table with Removable Leaf, Kitchen Table Set with 4 Upholstered Side Chair and Bench, Dining Table Set for 6 (Cherry)</t>
  </si>
  <si>
    <t xml:space="preserve">N752P271802C</t>
  </si>
  <si>
    <t xml:space="preserve">59"-77" Extendable Dining Table, Farmhouse Wooden Kitchen Table with Removable Leaf, Large Expanding Table for 4-8 (Cherry)</t>
  </si>
  <si>
    <t xml:space="preserve">N752P271802D</t>
  </si>
  <si>
    <t xml:space="preserve">59"-77" Extendable Dining Table, Farmhouse Wooden Kitchen Table with Removable Leaf, Large Expanding Table for 4-8 (Brown)</t>
  </si>
  <si>
    <t xml:space="preserve">N759P284623C</t>
  </si>
  <si>
    <t xml:space="preserve">[Video] 36" Bathroom Vanity with Sink, Ceramic Sink, One Tip-out Drawer, 3 Side Drawers, Adjustable Shelf, Gray Blue</t>
  </si>
  <si>
    <t xml:space="preserve">N759</t>
  </si>
  <si>
    <t xml:space="preserve">NH-BO</t>
  </si>
  <si>
    <t xml:space="preserve">SJ000158AAK</t>
  </si>
  <si>
    <t xml:space="preserve">Multi-functional wardrobe/entrance wardrobe, equipped with shoe racks, clothes hangers and hooks. Wardrobe - A wardrobe is made of sturdy medium-density fiberboard with modern design and practical sto</t>
  </si>
  <si>
    <t xml:space="preserve">N724</t>
  </si>
  <si>
    <t xml:space="preserve">U-Can</t>
  </si>
  <si>
    <t xml:space="preserve">SJ000158AAB</t>
  </si>
  <si>
    <t xml:space="preserve">N711P389503K</t>
  </si>
  <si>
    <t xml:space="preserve">U_Style Single Person Folding Egg Chair with Stand, Hanging Egg Chair Indoor Outdoor, Wicker Hammock Swing Chair with Adjustable Anti-Slip Feet,Suitable for Balcony, Bedroom,Garden</t>
  </si>
  <si>
    <t xml:space="preserve">N711P389503G</t>
  </si>
  <si>
    <t xml:space="preserve">N711P389503E</t>
  </si>
  <si>
    <t xml:space="preserve">N711P389503A</t>
  </si>
  <si>
    <t xml:space="preserve">N725P375626K</t>
  </si>
  <si>
    <t xml:space="preserve">24 Inch Bathroom Vanity with Sink, White Freestanding Vanity Cabinet with Flip-Out Drawer, 3 Drawers &amp; Storage Cabinet, Solid Wood &amp; MDF, Ceramic Sink Top</t>
  </si>
  <si>
    <t xml:space="preserve">N725P375626B</t>
  </si>
  <si>
    <t xml:space="preserve">24 Inch Bathroom Vanity with Sink, Black Freestanding Vanity Cabinet with Flip-Out Drawer, 3 Drawers &amp; Storage Cabinet, Solid Wood &amp; MDF, Ceramic Sink Top</t>
  </si>
  <si>
    <t xml:space="preserve">N704P379111P</t>
  </si>
  <si>
    <t xml:space="preserve">Cat Litter Box Enclosure, Hidden Cat Litter Box Furniture with Scratching Board Doors and Storage Drawer, Wooden Washroom Cat House Table Nightstand Box Cabinet, Espresso</t>
  </si>
  <si>
    <t xml:space="preserve">N704P379111N</t>
  </si>
  <si>
    <t xml:space="preserve">Cat Litter Box Enclosure, Hidden Cat Litter Box Furniture with Scratching Board Doors and Storage Drawer, Wooden Washroom Cat House Table Nightstand Box Cabinet, Natural</t>
  </si>
  <si>
    <t xml:space="preserve">ST000153AAD</t>
  </si>
  <si>
    <t xml:space="preserve">TREXM Farmhouse Wood Dining Table Set for 6 with 6 Upholstered Chairs, 60" Rectangular Dining Table with Cutout Table Legs for Dining Room, Kitchen and Living Room (Natural Wood Wash)</t>
  </si>
  <si>
    <t xml:space="preserve">ST000153AAE</t>
  </si>
  <si>
    <t xml:space="preserve">TREXM Farmhouse Wood Dining Table Set for 6 with 6 Upholstered Chairs, 60" Rectangular Dining Table with Cutout Table Legs for Dining Room, Kitchen and Living Room (Gray)</t>
  </si>
  <si>
    <t xml:space="preserve">ST000154AAN</t>
  </si>
  <si>
    <t xml:space="preserve">[Video Provided] TREXM Vintage Extendable Dining Table Set for 4-6 with 4 Upholstered Chairs and 1 Bench, Rustic Wire Brushed Kitchen Table Set with Curved Design for Dining Room and Kitchen (Natural)</t>
  </si>
  <si>
    <t xml:space="preserve">ST000154AAP</t>
  </si>
  <si>
    <t xml:space="preserve">[Video Provided]TREXM Vintage Extendable Dining Table Set for 4-6 with 4 Upholstered Chairs and 1 Bench, Rustic Wire Brushed Kitchen Table Set with Curved Design for Dining Room and Kitchen (Espresso)</t>
  </si>
  <si>
    <t xml:space="preserve">ST000155AAN</t>
  </si>
  <si>
    <t xml:space="preserve">TREXM 6-Piece Rustic Farmhouse Dining Table Set with Wire Brushed Design, Rectangular Dining Table with Trapezoid Legs, 4 Upholstered Linen Chairs &amp; 1 Padded Bench for Dining Room &amp; Kitchen (Natural)</t>
  </si>
  <si>
    <t xml:space="preserve">ST000155AAP</t>
  </si>
  <si>
    <t xml:space="preserve">TREXM 6-Piece Rustic Farmhouse Dining Table Set with Wire Brushed Design, Rectangular Dining Table with Trapezoid Legs, 4 Upholstered Linen Chairs &amp; 1 Padded Bench for Dining Room &amp; Kitchen (Espresso)</t>
  </si>
  <si>
    <t xml:space="preserve">W876P365234</t>
  </si>
  <si>
    <t xml:space="preserve">31.49'' Round Wood Coffee Table  with Storage for Living Room, Modern Handcraft Drum Coffee Table, Circle Wooden Coffee Table for Small Space Apartment ASH.</t>
  </si>
  <si>
    <t xml:space="preserve">W876P365222</t>
  </si>
  <si>
    <t xml:space="preserve">31.49'' Nesting Round Wood Coffee table with Storage for Apartment, Modern Living Room Coffee Table with Sturdy Pedestal ,BLACK</t>
  </si>
  <si>
    <t xml:space="preserve">W876P365214</t>
  </si>
  <si>
    <t xml:space="preserve">31.49'' Round Coffee Table with Storage Small Coffee Table for Apartment, Modern Living Room Coffee Table with Sturdy Pedestal,WALNUT</t>
  </si>
  <si>
    <t xml:space="preserve">W876P362403</t>
  </si>
  <si>
    <t xml:space="preserve">31.49''Faux Burl Wood Pattern Decal Coffee Table with Sturdy Pedestal for Living Room Office Apartment Walnut</t>
  </si>
  <si>
    <t xml:space="preserve">W876P362390</t>
  </si>
  <si>
    <t xml:space="preserve">31.49'' Burl Wood Veneer Coffee table and Sturdy Pedestal for Living Room Office Apartment Walnut</t>
  </si>
  <si>
    <t xml:space="preserve">W876P279838</t>
  </si>
  <si>
    <t xml:space="preserve">31.49''Mid Century Modern Round Wood Coffee Table with Burl Wood Veneer and Sturdy Pedestal for Living Room Office Apartment</t>
  </si>
  <si>
    <t xml:space="preserve">W876P262230</t>
  </si>
  <si>
    <t xml:space="preserve">35.43'' Nesting Round Sintered Stone Tabletop Modern Drum Coffee Table Luxury Circle Coffee Table for Apartment Walnut</t>
  </si>
  <si>
    <t xml:space="preserve">W876P262208</t>
  </si>
  <si>
    <t xml:space="preserve">35.43'' Nesting Round Sintered Stone Tabletop Modern Drum Coffee Table Luxury Circle Coffee Table for Apartment ASH</t>
  </si>
  <si>
    <t xml:space="preserve">N733S415411M</t>
  </si>
  <si>
    <t xml:space="preserve">Twin Bed Frame with Storage Shelf, Wooden Bed Frame with Slide and Ladder,Platform Twin Size Bed with Guardrail, No Box Spring Needed, Easy Assembly, Light Walnut</t>
  </si>
  <si>
    <t xml:space="preserve">N733S415411E</t>
  </si>
  <si>
    <t xml:space="preserve">Twin Bed Frame with Storage Shelf, Wooden Bed Frame with Slide and Ladder,Platform Twin Size Bed with Guardrail, No Box Spring Needed, Easy Assembly, Gray</t>
  </si>
  <si>
    <t xml:space="preserve">N733S415411K</t>
  </si>
  <si>
    <t xml:space="preserve">Twin Bed Frame with Storage Shelf, Wooden Bed Frame with Slide and Ladder,Platform Twin Size Bed with Guardrail, No Box Spring Needed, Easy Assembly, White</t>
  </si>
  <si>
    <t xml:space="preserve">W1413P385005</t>
  </si>
  <si>
    <t xml:space="preserve">Twin Size Cute Dinosaur-Shaped Kids Bed with Safety Guardraild, Solid Wood Toddler Bed Frame for Children for Bedroom, Boucle Fabric</t>
  </si>
  <si>
    <t xml:space="preserve">W1413P384919</t>
  </si>
  <si>
    <t xml:space="preserve">W1413P384918</t>
  </si>
  <si>
    <t xml:space="preserve">W1413P384917</t>
  </si>
  <si>
    <t xml:space="preserve">W1413P384916</t>
  </si>
  <si>
    <t xml:space="preserve">W2580S00057</t>
  </si>
  <si>
    <t xml:space="preserve">Queen Size Loft Bed with Stairs, Metal Queen Loft Bed with Storage Shelves, High Loft Bed with Wardrobe for Kids Teens, White, Patent Products</t>
  </si>
  <si>
    <t xml:space="preserve">W2593P440594</t>
  </si>
  <si>
    <t xml:space="preserve">Twin Floor Bed with High Rails, Wooden Montessori Bed with Light for Kids, Boys and Girls, White(Expect Arrival Date 2026/3/16)</t>
  </si>
  <si>
    <t xml:space="preserve">N7090004028D</t>
  </si>
  <si>
    <t xml:space="preserve">Wooden Full Size Bed with LED Light, Storage Drawers, Wood color</t>
  </si>
  <si>
    <t xml:space="preserve">W2700S00115</t>
  </si>
  <si>
    <t xml:space="preserve">43 in Folding Dining Table Set with 2 Chairs, MDF Table with Wild Oak Veneer &amp; Solid Wood PU Chairs, Space Saving Foldable Kitchen Set for Indoor and Outdoor Us</t>
  </si>
  <si>
    <t xml:space="preserve">W2700S00114</t>
  </si>
  <si>
    <t xml:space="preserve">43 in Folding Dining Table Set with 2 Chairs, MDF Table with Walnut Veneer &amp; Solid Wood PU Chairs, Space Saving Foldable Kitchen Set for Indoor and Outdoor Use</t>
  </si>
  <si>
    <t xml:space="preserve">W2700P409329</t>
  </si>
  <si>
    <t xml:space="preserve">43 in Folding Dining Table for Small Spaces, MDF Table with Wild Oak Veneer, Space Saving Foldable Kitchen Table for Indoor and Outdoor Use</t>
  </si>
  <si>
    <t xml:space="preserve">W2700P409328</t>
  </si>
  <si>
    <t xml:space="preserve">43 in Folding Dining Table for Small Spaces, MDF Table with Walnut Veneer, Space Saving Foldable Kitchen Table for Indoor and Outdoor Use</t>
  </si>
  <si>
    <t xml:space="preserve">W504P364861</t>
  </si>
  <si>
    <t xml:space="preserve">Full Size Canopy Frame Rubber Wood Floor Bed with Fence,Guardrails,White (Old Sku:W504P143282)</t>
  </si>
  <si>
    <t xml:space="preserve">30%</t>
  </si>
  <si>
    <t xml:space="preserve">N7090002235M</t>
  </si>
  <si>
    <t xml:space="preserve">Twin Size Loft Bed with Storage Cabinet, Wardrobe and LED, Wood Color and Espresso</t>
  </si>
  <si>
    <t xml:space="preserve">N7090002235K</t>
  </si>
  <si>
    <t xml:space="preserve">Twin Size Loft Bed with Storage Cabinet, Wardrobe and LED, White and Espresso</t>
  </si>
  <si>
    <t xml:space="preserve">W2593P367041</t>
  </si>
  <si>
    <t xml:space="preserve">Twin Size Wood Platform Bed for Kids, Wood Low Profile Twin Bed with Rails for Girls and Boys, White (Patented Design, Old SKU W2593P190148)</t>
  </si>
  <si>
    <t xml:space="preserve">2026-06-04 ~ 2026-06-11</t>
  </si>
  <si>
    <t xml:space="preserve">W1670P410466</t>
  </si>
  <si>
    <t xml:space="preserve">Full Size Boucle Bed Frame, Upholstered Cloud Bed Frame with Headboard, with 2 Storage Drawers , LED light and USB Charging Design, Solid Wood Legs and Slats, No Box Spring Needed, Beige</t>
  </si>
  <si>
    <t xml:space="preserve">W1670P410460</t>
  </si>
  <si>
    <t xml:space="preserve">Twin Size Boucle Bed Frame, Upholstered Cloud Bed Frame with Headboard, with 2 Storage Drawers, LED light and USB Charging Design, Solid Wood Legs and Slats, No Box Spring Needed, Beige</t>
  </si>
  <si>
    <t xml:space="preserve">W504S00272</t>
  </si>
  <si>
    <t xml:space="preserve">Farmhouse Style Queen Size Bed with Headboard and Storage Bench with 2 Large Drawers,  Pinewood Bed with Strengthened Bed Frame ,White</t>
  </si>
  <si>
    <t xml:space="preserve">W504S00273</t>
  </si>
  <si>
    <t xml:space="preserve">Farmhouse Style Queen Size Bed with Headboard and Storage Bench with 2 Large Drawers, Pinewood Bed with Strengthened Bed Frame ,Walnut</t>
  </si>
  <si>
    <t xml:space="preserve">N7090004028K</t>
  </si>
  <si>
    <t xml:space="preserve">Wooden Full Size Bed with LED Light, Storage Drawers, White</t>
  </si>
  <si>
    <t xml:space="preserve">W504S00275</t>
  </si>
  <si>
    <t xml:space="preserve">King Size Bed with Tall-Panel Headboard &amp; Footboard, Built-in LED Lights, USB Charging Station, Pinewood Bed with Strengthened Bed Frame ,Walnut</t>
  </si>
  <si>
    <t xml:space="preserve">W504S00274</t>
  </si>
  <si>
    <t xml:space="preserve">King Size Bed with Tall-Panel Headboard &amp; Footboard, Built-in LED Lights, USB Charging Station, Pinewood Bed with Strengthened Bed Frame ,White</t>
  </si>
  <si>
    <t xml:space="preserve">W504P391092</t>
  </si>
  <si>
    <t xml:space="preserve">Queen Size Bed with Tall-Panel Headboard &amp; Footboard, Built-in LED Lights, USB Charging Station, Pinewood Bed with Strengthened Bed Frame ,Walnut</t>
  </si>
  <si>
    <t xml:space="preserve">W504P391091</t>
  </si>
  <si>
    <t xml:space="preserve">Queen Size Bed with Tall-Panel Headboard &amp; Footboard, Built-in LED Lights, USB Charging Station, Pinewood Bed with Strengthened Bed Frame ,White</t>
  </si>
  <si>
    <t xml:space="preserve">N7090005025N</t>
  </si>
  <si>
    <t xml:space="preserve">Queen Size Loft Bed with Storage, Headboard with LED Light, Natural</t>
  </si>
  <si>
    <t xml:space="preserve">N7090005024N</t>
  </si>
  <si>
    <t xml:space="preserve">Full Size Loft Bed with Storage, Headboard with LED Light , Natural</t>
  </si>
  <si>
    <t xml:space="preserve">N7090005024K</t>
  </si>
  <si>
    <t xml:space="preserve">Full Size Loft Bed with Storage, Headboard with LED Light, White</t>
  </si>
  <si>
    <t xml:space="preserve">T3623P433903</t>
  </si>
  <si>
    <t xml:space="preserve">43" Round Dining Table for 4 People, Small Wood Kitchen Table with Sturdy Metal Base, Modern Round Dinner Table for Dining Room, Easy Assembly</t>
  </si>
  <si>
    <t xml:space="preserve">T3623</t>
  </si>
  <si>
    <t xml:space="preserve">Farini</t>
  </si>
  <si>
    <t xml:space="preserve">T3623P433901</t>
  </si>
  <si>
    <t xml:space="preserve">T3623P433900</t>
  </si>
  <si>
    <t xml:space="preserve">N707S170347B</t>
  </si>
  <si>
    <t xml:space="preserve">K&amp;K 53.7" Farmhouse Kitchen Island with Power Outlet, 2 Sliding Barn Door Kitchen Storage Island with Drop Leaf, Spice Rack Rolling Kitchen Cart on Wheels, for Home, Kitchen and Dining Room, Black</t>
  </si>
  <si>
    <t xml:space="preserve">N707</t>
  </si>
  <si>
    <t xml:space="preserve">K&amp;K Store</t>
  </si>
  <si>
    <t xml:space="preserve">N707S170347W</t>
  </si>
  <si>
    <t xml:space="preserve">K&amp;K 53.7" Farmhouse Kitchen Island with Power Outlet, 2 Sliding Barn Door Kitchen Storage Island with Drop Leaf, Spice Rack Rolling Kitchen Cart on Wheels, for Home, Kitchen and Dining Room, White</t>
  </si>
  <si>
    <t xml:space="preserve">W2593S00054</t>
  </si>
  <si>
    <t xml:space="preserve">Metal Full Loft Bed with Wardrobe and LED Light, Full Size Loft Bed with L Shaped Desk and USB for Kids Teens Adults, White(Expect Arrival Date 2026/3/2)</t>
  </si>
  <si>
    <t xml:space="preserve">N707S195395G</t>
  </si>
  <si>
    <t xml:space="preserve">K&amp;K 54inch Large Kitchen Island with Rubber Wood Drop Leaf, Embossed Texture Rolling Kitchen Cart on 4 Wheels with 4 Doors and 3 Drawers, Kitchen Island with Storage for Kitchen, Dining Room,Grey Blue</t>
  </si>
  <si>
    <t xml:space="preserve">N707S195395B</t>
  </si>
  <si>
    <t xml:space="preserve">K&amp;K 54inch Large Kitchen Island with Rubber Wood Drop Leaf, Embossed Texture Rolling Kitchen Cart on 4 Wheels with 4 Doors and 3 Drawers, Kitchen Island with Storage for Kitchen, Dining Room,Black</t>
  </si>
  <si>
    <t xml:space="preserve">N707S195395W</t>
  </si>
  <si>
    <t xml:space="preserve">K&amp;K 54inch Large Kitchen Island with Rubber Wood Drop Leaf, Embossed Texture Rolling Kitchen Cart on 4 Wheels with 4 Doors and 3 Drawers, Kitchen Island with Storage for Kitchen, Dining Room,White</t>
  </si>
  <si>
    <t xml:space="preserve">W1716S00035</t>
  </si>
  <si>
    <t xml:space="preserve">Queen Bed Frame with Tall Headboard and Storage Bench,Soild Wood Sleigh Bed with 64" Storage Chest,No Box Spring Needed, Natural</t>
  </si>
  <si>
    <t xml:space="preserve">W1716S00037</t>
  </si>
  <si>
    <t xml:space="preserve">King Bed Frame with Tall Headboard and Storage Bench,Soild Wood Sleigh Bed with 79" Storage Chest,No Box Spring Needed,Natural</t>
  </si>
  <si>
    <t xml:space="preserve">W2593S00053</t>
  </si>
  <si>
    <t xml:space="preserve">Metal Full Loft Bed with Wardrobe and LED Light, Full Size Loft Bed with L Shaped Desk and USB for Kids Teens Adults, Black(Old SKU W2593S00008,Expect Arrival Date 2026/2/25)</t>
  </si>
  <si>
    <t xml:space="preserve">W1716S00036</t>
  </si>
  <si>
    <t xml:space="preserve">King Bed Frame with Tall Headboard and Storage Bench,Soild Wood Sleigh Bed with 79" Storage Chest,No Box Spring Needed, Wanlut</t>
  </si>
  <si>
    <t xml:space="preserve">W2186P379327</t>
  </si>
  <si>
    <t xml:space="preserve">Large Square Upholstered Tufted Linen Ottoman Coffee Table, Large Footrest Ottoman with Solid Wood Shelf- Charcoal</t>
  </si>
  <si>
    <t xml:space="preserve">W2186</t>
  </si>
  <si>
    <t xml:space="preserve">WM  HOME FURNITURE</t>
  </si>
  <si>
    <t xml:space="preserve">W2186P379326</t>
  </si>
  <si>
    <t xml:space="preserve">Large Square Upholstered Tufted Linen Ottoman Coffee Table, Large Footrest Ottoman with Solid Wood Shelf- Granite</t>
  </si>
  <si>
    <t xml:space="preserve">W2186P204186</t>
  </si>
  <si>
    <t xml:space="preserve">Large Square Upholstered Tufted Linen Ottoman Coffee Table, Large Footrest Ottoman with Solid Wood Shelf- Dark Gray</t>
  </si>
  <si>
    <t xml:space="preserve">W2186P204185</t>
  </si>
  <si>
    <t xml:space="preserve">Large Square Upholstered Tufted Linen Ottoman Coffee Table, Large Footrest Ottoman with Solid Wood Shelf- Navy Blue</t>
  </si>
  <si>
    <t xml:space="preserve">W2186P204184</t>
  </si>
  <si>
    <t xml:space="preserve">Large Square Upholstered Tufted Linen Ottoman Coffee Table, Large Footrest Ottoman with Solid Wood Shelf- Linen</t>
  </si>
  <si>
    <t xml:space="preserve">W2186P204183</t>
  </si>
  <si>
    <t xml:space="preserve">Large Square Upholstered Tufted Linen Ottoman Coffee Table, Large Footrest Ottoman with Solid Wood Shelf- Ivory</t>
  </si>
  <si>
    <t xml:space="preserve">2026-05-29 ~ 2026-06-05</t>
  </si>
  <si>
    <t xml:space="preserve">W3118P404123</t>
  </si>
  <si>
    <t xml:space="preserve">Criss Cross Chair with Adjustable Armrests &amp; Wheels &amp; Headrest, Lounge Vanity Desk Chair with Wide Seat for Cross-Legged Sitting, Swivel Task Office Chairs for Home, Makeup, Gaming, Office, Ivory</t>
  </si>
  <si>
    <t xml:space="preserve">W3118P404122</t>
  </si>
  <si>
    <t xml:space="preserve">Criss Cross Chair with Adjustable Armrests &amp; Wheels &amp; Headrest, PU Lounge Vanity Desk Chair with Wide Seat for Cross-Legged Sitting, Swivel Task Office Chairs for Home, Makeup, Gaming, Office, Gray</t>
  </si>
  <si>
    <t xml:space="preserve">W3118P404121</t>
  </si>
  <si>
    <t xml:space="preserve">Criss Cross Chair with Adjustable Armrests &amp; Wheels &amp; Headrest, PU Lounge Vanity Desk Chair with Wide Seat for Cross-Legged Sitting, Swivel Task Office Chairs for Home, Makeup, Gaming, Office, Beige</t>
  </si>
  <si>
    <t xml:space="preserve">N7090005025K</t>
  </si>
  <si>
    <t xml:space="preserve">Queen Size Loft Bed with Storage, Headboard with LED Light, white</t>
  </si>
  <si>
    <t xml:space="preserve">W2593S00065</t>
  </si>
  <si>
    <t xml:space="preserve">Metal Queen Loft Bed with Wardrobe and LED Light, Queen Size Loft Bed with L Shaped Desk and USB for Kids Teens Adults, Black(Old SKU W2593S00043,Expect Arrival Date 2026/3/7)</t>
  </si>
  <si>
    <t xml:space="preserve">N7090002238K</t>
  </si>
  <si>
    <t xml:space="preserve">Queen over Queen Bunk Bed with Storage Shelves and USB Ports, White</t>
  </si>
  <si>
    <t xml:space="preserve">N7090002238D</t>
  </si>
  <si>
    <t xml:space="preserve">Queen over Queen Bunk Bed with Storage Shelves and USB Ports, Wood Color</t>
  </si>
  <si>
    <t xml:space="preserve">W1716S00043</t>
  </si>
  <si>
    <t xml:space="preserve">Solid Wood Platform Bed Frame with Headboard, No Box Spring Needed, Floor-standing bed, Easy Assembly, King Size,Beige</t>
  </si>
  <si>
    <t xml:space="preserve">W1716S00041</t>
  </si>
  <si>
    <t xml:space="preserve">Solid Wood Platform Bed Frame with Headboard, No Box Spring Needed, Floor-standing bed, Easy Assembly, King Size, Walnut</t>
  </si>
  <si>
    <t xml:space="preserve">W1716S00040</t>
  </si>
  <si>
    <t xml:space="preserve">Solid Wood Platform Bed Frame with Headboard, No Box Spring Needed, Floor-standing bed, Easy Assembly, Queen Size, Beige</t>
  </si>
  <si>
    <t xml:space="preserve">W1716S00038</t>
  </si>
  <si>
    <t xml:space="preserve">Solid Wood Platform Bed Frame with Headboard, No Box Spring Needed, Floor-standing bed, Easy Assembly, Queen Size, Walnut</t>
  </si>
  <si>
    <t xml:space="preserve">W1716S00034</t>
  </si>
  <si>
    <t xml:space="preserve">Queen Bed Frame with Tall Headboard and Storage Bench,Soild Wood Sleigh Bed with 64" Storage Chest,No Box Spring Needed, Wanlut</t>
  </si>
  <si>
    <t xml:space="preserve">W504P391013</t>
  </si>
  <si>
    <t xml:space="preserve">Queen Size Bed with Tall-Panel Headboard &amp; Footboard, 2 Storage Drawers, Built-in LED Lights, USB Charging Station, Pinewood Bed with Strengthened Bed Frame,White</t>
  </si>
  <si>
    <t xml:space="preserve">W504P391016</t>
  </si>
  <si>
    <t xml:space="preserve">Queen Size Bed with Tall-Panel Headboard &amp; Footboard, 2 Storage Drawers, Built-in LED Lights, USB Charging Station, Pinewood Bed with Strengthened Bed Frame,Walnut</t>
  </si>
  <si>
    <t xml:space="preserve">W504S00269</t>
  </si>
  <si>
    <t xml:space="preserve">King Size Bed with Tall-Panel Headboard &amp; Footboard, 2 Storage Drawers, Built-in LED Lights, USB Charging Station, Pinewood Bed with Strengthened Bed Frame ,White</t>
  </si>
  <si>
    <t xml:space="preserve">W504S00270</t>
  </si>
  <si>
    <t xml:space="preserve">King Size Bed with Tall-Panel Headboard &amp; Footboard, 2 Storage Drawers, Built-in LED Lights, USB Charging Station, Pinewood Bed with Strengthened Bed Frame ,Walnut</t>
  </si>
  <si>
    <t xml:space="preserve">LT000285AAJ</t>
  </si>
  <si>
    <t xml:space="preserve">Full Size Gaming Loft Bed with Integrated Desk &amp; RGB LED Lights, Pro-Gamer Bed with Power Outlet, Large Bookshelf, Pegboard, Keyboard Tray &amp; Storage Drawer, 3 Colors Available, Red</t>
  </si>
  <si>
    <t xml:space="preserve">LT000285AAC</t>
  </si>
  <si>
    <t xml:space="preserve">Full Size Gaming Loft Bed with Integrated Desk &amp; RGB LED Lights, Pro-Gamer Bed with Power Outlet, Large Bookshelf, Pegboard, Keyboard Tray &amp; Storage Drawer, 3 Colors Available, Blue</t>
  </si>
  <si>
    <t xml:space="preserve">LT000285AAF</t>
  </si>
  <si>
    <t xml:space="preserve">Full Size Gaming Loft Bed with Integrated Desk &amp; RGB LED Lights, Pro-Gamer Bed with Power Outlet, Large Bookshelf, Pegboard, Keyboard Tray &amp; Storage Drawer, 3 Colors Available, Green</t>
  </si>
  <si>
    <t xml:space="preserve">W1413S00150</t>
  </si>
  <si>
    <t xml:space="preserve">Queen Size Cozy Gingham Daybed with Two Storage Drawers, with USB Port and Adorable Wave Shaped, Linen Fabric</t>
  </si>
  <si>
    <t xml:space="preserve">W1413S00151</t>
  </si>
  <si>
    <t xml:space="preserve">W1413S00152</t>
  </si>
  <si>
    <t xml:space="preserve">W1413S00153</t>
  </si>
  <si>
    <t xml:space="preserve">W1162P291767</t>
  </si>
  <si>
    <t xml:space="preserve">70.9"Rectangular Large Dining Table, Waterproof Large Desk for 8 People, Deluxe Family Dining Table with Adjustable Legs for Kitchen,Living Room,Office, Rustic Brown,70.9''W x 35.4''D x 30.3''H</t>
  </si>
  <si>
    <t xml:space="preserve">2026-06-10 23:59</t>
  </si>
  <si>
    <t xml:space="preserve">W1162P291768</t>
  </si>
  <si>
    <t xml:space="preserve">70.9"Rectangular Large Dining Table, Marble Grain Waterproof Large Desk for 8 People, Deluxe Family Dining Table with Adjustable Legs for Kitchen,Living Room,Office, White,70.9''W x 35.4''D x 30.3''H</t>
  </si>
  <si>
    <t xml:space="preserve">W1670P420450</t>
  </si>
  <si>
    <t xml:space="preserve">14 Inch Full Bed Frame with Storage Headboard, Metal Platform Bed Frame with USB-C,Type-C and LED Light, Black</t>
  </si>
  <si>
    <t xml:space="preserve">N724P286421D</t>
  </si>
  <si>
    <t xml:space="preserve">U-Can Modern Rectangle Coffee Table with 4 Drawers and 2 Display Shelves, 47.2" Wood Coffee Table with Fluted Style, Tempered Glass for Living Room</t>
  </si>
  <si>
    <t xml:space="preserve">20%</t>
  </si>
  <si>
    <t xml:space="preserve">2026-07-08 09:59</t>
  </si>
  <si>
    <t xml:space="preserve">N724P286421B</t>
  </si>
  <si>
    <t xml:space="preserve">N724P286418D</t>
  </si>
  <si>
    <t xml:space="preserve">U-Can Modern Rectangle Coffee Table with Four Drawers, Two Side Hidden Storage Compartments, 47.2" Wood Coffee Table with Metal Handles and Four Solid Wood Legs for Living Room</t>
  </si>
  <si>
    <t xml:space="preserve">N711P389502G</t>
  </si>
  <si>
    <t xml:space="preserve">U_STYLE Indoor Outdoor Hanging Hammock Chair with Stand, Foldable Rattan Egg Swing Chair with Iron Frame and Plush Cushion &amp; Removable Headrest,Suitable for Porch Garden,Balcony,Indoor</t>
  </si>
  <si>
    <t xml:space="preserve">N711P389502K</t>
  </si>
  <si>
    <t xml:space="preserve">N711P389502A</t>
  </si>
  <si>
    <t xml:space="preserve">N711P389502E</t>
  </si>
  <si>
    <t xml:space="preserve">N724P286418B</t>
  </si>
  <si>
    <t xml:space="preserve">W1413S00147</t>
  </si>
  <si>
    <t xml:space="preserve">Full Size Cozy Gingham Daybed with Two Storage Drawers, with USB Port and Adorable Wave Shaped, Linen Fabric</t>
  </si>
  <si>
    <t xml:space="preserve">W1413S00146</t>
  </si>
  <si>
    <t xml:space="preserve">W1413S00143</t>
  </si>
  <si>
    <t xml:space="preserve">Twin Size Cozy Gingham Daybed with Two Storage Drawers, with USB Port and Adorable Wave Shaped, Linen Fabric</t>
  </si>
  <si>
    <t xml:space="preserve">W1413S00142</t>
  </si>
  <si>
    <t xml:space="preserve">W1413S00145</t>
  </si>
  <si>
    <t xml:space="preserve">W1413S00144</t>
  </si>
  <si>
    <t xml:space="preserve">N707P235043B</t>
  </si>
  <si>
    <t xml:space="preserve">K&amp;K Outdoor Kitchen Island, Rolling Bar Cart &amp; Storage Cabinet, Farmhouse Solid Wood Outdoor Grill Table with Stainless Steel Top, Spice Rack , Towel Rack for Kitchen &amp; Barbecue, Black</t>
  </si>
  <si>
    <t xml:space="preserve">N820S00072E</t>
  </si>
  <si>
    <t xml:space="preserve">Twin Size Wooden Loft Bed with Desk, Drawers,Cabinets,Gray</t>
  </si>
  <si>
    <t xml:space="preserve">N820S00072A</t>
  </si>
  <si>
    <t xml:space="preserve">Twin Size Wooden Loft Bed with Desk, Drawers,Cabinets,Beige</t>
  </si>
  <si>
    <t xml:space="preserve">N820S00072K</t>
  </si>
  <si>
    <t xml:space="preserve">Twin Size Wooden Loft Bed with Desk, Drawers,Cabinets,White</t>
  </si>
  <si>
    <t xml:space="preserve">W1670P420454</t>
  </si>
  <si>
    <t xml:space="preserve">14 Inch Queen Bed Frame with Storage Headboard, Metal Platform Bed Frame with USB-C,Type-C and LED Light, Black</t>
  </si>
  <si>
    <t xml:space="preserve">W1670P420448</t>
  </si>
  <si>
    <t xml:space="preserve">14 Inch Twin Bed Frame with Storage Headboard, Metal Platform Bed Frame with USB-C,Type-C and LED Light, Black</t>
  </si>
  <si>
    <t xml:space="preserve">N709P004024E</t>
  </si>
  <si>
    <t xml:space="preserve">Wood Full Size Platform Bed with Storage Shelves, Trundle, Charging Station and Upholstered Headboard, Gray</t>
  </si>
  <si>
    <t xml:space="preserve">N709P004024C</t>
  </si>
  <si>
    <t xml:space="preserve">Wood Full Size Platform Bed with Storage Shelves, Trundle, Charging Station and Upholstered Headboard, Cream</t>
  </si>
  <si>
    <t xml:space="preserve">N709P004023E</t>
  </si>
  <si>
    <t xml:space="preserve">Wood Twin Size Platform Bed with Storage Shelves, Trundle, Charging Station and Upholstered Headboard, Gray</t>
  </si>
  <si>
    <t xml:space="preserve">N709P004023C</t>
  </si>
  <si>
    <t xml:space="preserve">Wood Twin Size Platform Bed with Storage Shelves, Trundle, Charging Station and Upholstered Headboard, Cream</t>
  </si>
  <si>
    <t xml:space="preserve">W2700S00108</t>
  </si>
  <si>
    <t xml:space="preserve">47 Inch Farmhouse Dining Set: Round Table &amp; 4 Chairs in Natural Oak, Solid Wood Chairs with PU Cushions, 300LB Capacity, Easy Assembly for Kitchen &amp; Dining Room</t>
  </si>
  <si>
    <t xml:space="preserve">2026-06-12 ~ 2026-06-19</t>
  </si>
  <si>
    <t xml:space="preserve">W2700S00107</t>
  </si>
  <si>
    <t xml:space="preserve">47 Inch Farmhouse Dining Set: Round Table &amp; 2 Chairs in Natural Oak, Solid Wood Chairs with PU Cushions, 300LB Capacity, Easy Assembly for Kitchen &amp; Dining Room</t>
  </si>
  <si>
    <t xml:space="preserve">W2700P415283</t>
  </si>
  <si>
    <t xml:space="preserve">Round Dining Table for 4 - 47 Inch Farmhouse Kitchen Table, MDF Circle Table with Oak Finish, 300lb Weight Capacity, Easy Assembly for Dining Room, Kitchen, Living Room - Spiced Round Table</t>
  </si>
  <si>
    <t xml:space="preserve">W2700P331236</t>
  </si>
  <si>
    <t xml:space="preserve">47.24" Round Dining Table for 4 - Farmhouse MDF Table with Marble White Finish, 300lb Capacity, Easy Assembly for Kitchen/Dining Room - Modern Spiced Table</t>
  </si>
  <si>
    <t xml:space="preserve">W2700P331235</t>
  </si>
  <si>
    <t xml:space="preserve">Round Dining Table for 4 - 47 Inch Farmhouse Kitchen Table, MDF Circle Table with Wood Grain Finish, 300lb Weight Capacity, Easy Assembly for Dining Room, Kitchen, Living Room - Spiced Round Table</t>
  </si>
  <si>
    <t xml:space="preserve">LT000463AAG</t>
  </si>
  <si>
    <t xml:space="preserve">Full Size Bunk Bed with 2 Large Drawers &amp; 5 Small Drawers, MDF &amp; Solid Wood Construction, Modern Storage Design with Small Wardrobe –Morandi Green</t>
  </si>
  <si>
    <t xml:space="preserve">LT000463AAK</t>
  </si>
  <si>
    <t xml:space="preserve">Full Size Bunk Bed with 2 Large Drawers &amp; 5 Small Drawers, MDF &amp; Solid Wood Construction, Modern Storage Design with Small Wardrobe –White</t>
  </si>
  <si>
    <t xml:space="preserve">LT000463AAH</t>
  </si>
  <si>
    <t xml:space="preserve">Full Size Bunk Bed with 2 Large Drawers &amp; 5 Small Drawers, MDF &amp; Solid Wood Construction, Modern Storage Design with Small Wardrobe –Sakura Pink</t>
  </si>
  <si>
    <t xml:space="preserve">W2700P411580</t>
  </si>
  <si>
    <t xml:space="preserve">43 inch Round Dining Table for 4-6, Expandable Farmhouse Kitchen Table with Storage Shelf &amp; Metal Base, Brown &amp; Black Extendable Wood Table from 43 to 59 inch, Large Round Table for Home (No Chairs)</t>
  </si>
  <si>
    <t xml:space="preserve">N704P338959K</t>
  </si>
  <si>
    <t xml:space="preserve">GO 43.3" Farmhouse Dog Crate Furniture, Heavy Duty Dog Crate with 3 Drawers, Indoor Wooden Dog Kennel with Removable Feeder, Dog Cage End Table for  Medium Large Dogs, White</t>
  </si>
  <si>
    <t xml:space="preserve">N725P375626G</t>
  </si>
  <si>
    <t xml:space="preserve">24 Inch Bathroom Vanity with Sink, Green Freestanding Vanity Cabinet with Flip-Out Drawer, 3 Drawers &amp; Storage Cabinet, Solid Wood &amp; MDF, Ceramic Sink Top</t>
  </si>
  <si>
    <t xml:space="preserve">W2580S00071</t>
  </si>
  <si>
    <t xml:space="preserve">Queen Loft Bed with Desk and Charging Station, Queen Size Metal Loft Bed with Stairs and Light for Kids Teens,White(Expect Arrival Date 2026/3/7)</t>
  </si>
  <si>
    <t xml:space="preserve">GX000454AAK-1</t>
  </si>
  <si>
    <t xml:space="preserve">King Size Platform Bed with Storage Headboard and 8 Drawers, White</t>
  </si>
  <si>
    <t xml:space="preserve">W504P314948</t>
  </si>
  <si>
    <t xml:space="preserve">Twin Over Twin House Floor Bunk Bed with Headboards, Footboards and Guardrails, Ladder, Rubber Wood Bunk Bed with Safety Guardrails,Grey</t>
  </si>
  <si>
    <t xml:space="preserve">W1885S00321</t>
  </si>
  <si>
    <t xml:space="preserve">85.1" L-Shaped Sofa Couch with Pull-Out Bed,Oversize Convertible Sleeper Sofa with side Pocket &amp; USB Port,Teddy Upholstered Sectional Couches, for Living Room, Apartment, Office,Brown</t>
  </si>
  <si>
    <t xml:space="preserve">W1885S00320</t>
  </si>
  <si>
    <t xml:space="preserve">85.1" L-Shaped Sofa Couch with Pull-Out Bed,Oversize Convertible Sleeper Sofa with side Pocket &amp; USB Port,Teddy Upholstered Sectional Couches, for Living Room, Apartment, Office,Light Grey</t>
  </si>
  <si>
    <t xml:space="preserve">W1885S00319</t>
  </si>
  <si>
    <t xml:space="preserve">85.1" L-Shaped Sofa Couch with Pull-Out Bed,Oversize Convertible Sleeper Sofa with side Pocket &amp; USB Port,Teddy Upholstered Sectional Couches, for Living Room, Apartment, Office,Beige/White</t>
  </si>
  <si>
    <t xml:space="preserve">W1885S00318</t>
  </si>
  <si>
    <t xml:space="preserve">115.2" L-Shaped Sofa Couch with Pull-Out Bed,Oversize Convertible Sleeper Sofa with side Pocket &amp; USB Port,Teddy Upholstered Sectional Couches with Convert Left/Right Facing,Brown</t>
  </si>
  <si>
    <t xml:space="preserve">2026-06-13 ~ 2026-06-20</t>
  </si>
  <si>
    <t xml:space="preserve">W1885S00317</t>
  </si>
  <si>
    <t xml:space="preserve">115.2" L-Shaped Sofa Couch with Pull-Out Bed,Oversize Convertible Sleeper Sofa with side Pocket &amp; USB Port,Teddy Upholstered Sectional Couches with Convert Left/Right Facing, Light Grey</t>
  </si>
  <si>
    <t xml:space="preserve">W1885S00316</t>
  </si>
  <si>
    <t xml:space="preserve">115.2" L-Shaped Sofa Couch with Pull-Out Bed,Oversize Convertible Sleeper Sofa with side Pocket &amp; USB Port,Teddy Upholstered Sectional Couches with Convert Left/Right Facing, Beige/White</t>
  </si>
  <si>
    <t xml:space="preserve">XW000027AAK</t>
  </si>
  <si>
    <t xml:space="preserve">TREXM Multi-Functional Storage Sideboard, Trash Can Storage, Sliding Door Cabinet &amp; 3-Tier Spice Rack,Kitchen Island Table for Kitchen, Dining Room (White)</t>
  </si>
  <si>
    <t xml:space="preserve">XW000027AAB</t>
  </si>
  <si>
    <t xml:space="preserve">TREXM Multi-Functional Storage Sideboard, Trash Can Storage, Sliding Door Cabinet &amp; 3-Tier Spice Rack,Kitchen Island Table for Kitchen, Dining Room (Black)</t>
  </si>
  <si>
    <t xml:space="preserve">W3867P437346</t>
  </si>
  <si>
    <t xml:space="preserve">43.3in-59in Extendable Round Dining Table for 4-8,Modern Kitchen Oval Dining Table with Removable Leaves Space Saving,Wood Base with Storage Shelf for Kitchen Living Room (Walnut)</t>
  </si>
  <si>
    <t xml:space="preserve">W3867</t>
  </si>
  <si>
    <t xml:space="preserve">Fuente</t>
  </si>
  <si>
    <t xml:space="preserve">W3867P437348</t>
  </si>
  <si>
    <t xml:space="preserve">43.3in-59in Extendable Round Dining Table for 4-8,Modern Kitchen Oval Dining Table with Removable Leaves Space Saving,Wood Base with Storage Shelf for Kitchen Living Room (Gray)</t>
  </si>
  <si>
    <t xml:space="preserve">W2593S00055</t>
  </si>
  <si>
    <t xml:space="preserve">Full Size Loft Bed with Stairs, Metal Full Loft Bed with High and House Shaped Guardrails, High Loft Bed with Wardrobe for Kids Teens, black( Expect Arrival Date2026/3/17)</t>
  </si>
  <si>
    <t xml:space="preserve">W2593S00061</t>
  </si>
  <si>
    <t xml:space="preserve">Queen Size Loft Bed with Stairs, Metal Queen Loft Bed with High and House Shaped Guardrails, High Loft Bed with Wardrobe for Kids Teens, black ( Expect Arrival Date2026/3/17 )</t>
  </si>
  <si>
    <t xml:space="preserve">N704P379112E</t>
  </si>
  <si>
    <t xml:space="preserve">44.48" Large Dog Crate Furniture, Indoor Wooden Dog Kennel End Table with 2 Storage Drawers and Rotating Bowls, Decorative Pet Cage Dog House for Medium Dogs, Gray</t>
  </si>
  <si>
    <t xml:space="preserve">2026-06-20 ~ 2026-06-27</t>
  </si>
  <si>
    <t xml:space="preserve">N704P379112D</t>
  </si>
  <si>
    <t xml:space="preserve">44.48" Large Dog Crate Furniture, Indoor Wooden Dog Kennel End Table with 2 Storage Drawers and Rotating Bowls, Decorative Pet Cage Dog House for Medium Dogs,Brown</t>
  </si>
  <si>
    <t xml:space="preserve">W2593S00057</t>
  </si>
  <si>
    <t xml:space="preserve">Queen Size Loft Bed with Stairs, Metal Queen Loft Bed with High and House Shaped Guardrails, High Loft Bed with Wardrobe for Kids Teens, White (Old SKU W2593S00038 Expect Arrival Date2026/3/7 )</t>
  </si>
  <si>
    <t xml:space="preserve">W2593S00056</t>
  </si>
  <si>
    <t xml:space="preserve">Full Size Loft Bed with Stairs, Metal Full Loft Bed with High and House Shaped Guardrails, High Loft Bed with Wardrobe for Kids Teens, White (Old SKU W2593S00037 Expect Arrival Datee2026/3/17 )</t>
  </si>
  <si>
    <t xml:space="preserve">W2593S00048</t>
  </si>
  <si>
    <t xml:space="preserve">Twin Size Bed with Drawers, Wood Twin Bed with Storage Headboard and Pull Out Storage Cabinet, Wood Bed with Light and Socket, White(Expect Arrival Date 2026/2/10)</t>
  </si>
  <si>
    <t xml:space="preserve">W2593S00049</t>
  </si>
  <si>
    <t xml:space="preserve">Twin Size Bed with Drawers, Wood Twin Bed with Storage Headboard and Pull Out Storage Cabinet, Wood Bed with Light and Socket, Natural (Expect Arrival Date 2026/2/10)</t>
  </si>
  <si>
    <t xml:space="preserve">W2593S00050</t>
  </si>
  <si>
    <t xml:space="preserve">Full Size Bed with Drawers, Wood Full Bed with Storage Headboard and Pull Out Storage Cabinet, Wood Bed with Light and Socket, White(Expect Arrival Date 2026/2/10)</t>
  </si>
  <si>
    <t xml:space="preserve">W2593S00051</t>
  </si>
  <si>
    <t xml:space="preserve">Full Size Bed with Drawers, Wood Full Bed with Storage Headboard and Pull Out Storage Cabinet, Wood Bed with Light and Socket, Natural(Expect Arrival Date 2026/2/10)</t>
  </si>
  <si>
    <t xml:space="preserve">LT100261AAR</t>
  </si>
  <si>
    <t xml:space="preserve">Full Size Wood Loft Bed with Desk,Wardrobe,Ample Storage Space,and RGB Light, Red(OLD SKU:LT000261AAR)</t>
  </si>
  <si>
    <t xml:space="preserve">LT100261AAG</t>
  </si>
  <si>
    <t xml:space="preserve">Full Size Wood Loft Bed with Desk,Wardrobe,Ample Storage Space,and RGB Light, Green(OLD SKU:LT000261AAG)</t>
  </si>
  <si>
    <t xml:space="preserve">LT100261AAC</t>
  </si>
  <si>
    <t xml:space="preserve">Full Size Wood Loft Bed with Desk,Wardrobe,Ample Storage Space,and RGB Light, Cloud Blue(OLD SKU:LT000261AAC)</t>
  </si>
  <si>
    <t xml:space="preserve">LT000275AAJ</t>
  </si>
  <si>
    <t xml:space="preserve">Full Size Wood Loft Bed with Power Outlet &amp; USB/Type-C Ports, Integrated Cable Management, and RGB Light, Red</t>
  </si>
  <si>
    <t xml:space="preserve">LT000275AAF</t>
  </si>
  <si>
    <t xml:space="preserve">Full Size Wood Loft Bed with Power Outlet &amp; USB/Type-C Ports, Integrated Cable Management, and RGB Light, Green</t>
  </si>
  <si>
    <t xml:space="preserve">LT000275AAC</t>
  </si>
  <si>
    <t xml:space="preserve">Full Size Wood Loft Bed with Power Outlet &amp; USB/Type-C Ports, Integrated Cable Management, and RGB Light, Blue</t>
  </si>
  <si>
    <t xml:space="preserve">N721S000062K</t>
  </si>
  <si>
    <t xml:space="preserve">[Assembly Video] Elegant APP Controlled LED Light Hall Tree with 9 Hooks, Roman Column Design Natural Storage Bench with 3 Large Cabinets, Farmhouse Entryway Organizer with Shelves for Hallway, White</t>
  </si>
  <si>
    <t xml:space="preserve">N721S000062B</t>
  </si>
  <si>
    <t xml:space="preserve">[Assembly Video] Elegant APP Controlled LED Light Hall Tree with 9 Hooks, Roman Column Design Natural Storage Bench with 3 Large Cabinets, Farmhouse Entryway Organizer with Shelves for Hallway, Black</t>
  </si>
  <si>
    <t xml:space="preserve">N725P346896B</t>
  </si>
  <si>
    <t xml:space="preserve">24" Bathroom Vanity with Sink, Bathroom Vanity Cabinet with One Flip Drawer and Two Drawers, Adjustable Shelf, Solid Wood and MDF, Black(Old SKU:N759P252821B)</t>
  </si>
  <si>
    <t xml:space="preserve">N725P346896K</t>
  </si>
  <si>
    <t xml:space="preserve">24" Bathroom Vanity with Sink, Bathroom Vanity Cabinet with One Flip Drawer and Two Drawers, Adjustable Shelf, Solid Wood and MDF, White(Old SKU:N759P252821K)</t>
  </si>
  <si>
    <t xml:space="preserve">LT000280AAA</t>
  </si>
  <si>
    <t xml:space="preserve">Twin XL over Queen Bunk Bed with Integrated Shelving, Color-Changing Lights and Pegboard, Beige</t>
  </si>
  <si>
    <t xml:space="preserve">2026-06-18 ~ 2026-06-25</t>
  </si>
  <si>
    <t xml:space="preserve">LT000280AAP</t>
  </si>
  <si>
    <t xml:space="preserve">Twin XL over Queen Bunk Bed with Integrated Shelving, Color-Changing Lights and Pegboard, Brown</t>
  </si>
  <si>
    <t xml:space="preserve">LT000279AAP</t>
  </si>
  <si>
    <t xml:space="preserve">Full XL over Queen Bunk Bed with Integrated Shelving, Color-Changing Lights and Pegboard, Brown</t>
  </si>
  <si>
    <t xml:space="preserve">2026-06-14 ~ 2026-06-21</t>
  </si>
  <si>
    <t xml:space="preserve">LT000279AAA</t>
  </si>
  <si>
    <t xml:space="preserve">Full XL over Queen Bunk Bed with Integrated Shelving, Color-Changing Lights and Pegboard, Beige</t>
  </si>
  <si>
    <t xml:space="preserve">LT000278AAP</t>
  </si>
  <si>
    <t xml:space="preserve">Full over Full Bunk Bed with Integrated Shelving, Color-Changing Lights and Pegboard, Brown</t>
  </si>
  <si>
    <t xml:space="preserve">LT000278AAA</t>
  </si>
  <si>
    <t xml:space="preserve">Full over Full Bunk Bed with Integrated Shelving, Color-Changing Lights and Pegboard, Beige</t>
  </si>
  <si>
    <t xml:space="preserve">W1445P370479</t>
  </si>
  <si>
    <t xml:space="preserve">47.24" Lift Top Coffee Table with Storage, Solid Wood Black Finish &amp; Fluted Roman Columns, Modern Lift-Top Desk for Small Space Living Room</t>
  </si>
  <si>
    <t xml:space="preserve">2026-05-25 ~ 2026-06-01</t>
  </si>
  <si>
    <t xml:space="preserve">W1445P370478</t>
  </si>
  <si>
    <t xml:space="preserve">47.24" Lift Top Fluted Coffee Table with Hidden Storage with Roman Column Legs, Rectangle Handmade Solid Wood Strips for Small Space Apartment Living Room, Multi-Functional Lift-Top Design</t>
  </si>
  <si>
    <t xml:space="preserve">W1445P370477</t>
  </si>
  <si>
    <t xml:space="preserve">47.24" Vintage Brown Lift Top Coffee Table, Tool-Free Assembly Solid Wood with Fluted Details &amp; Solid Roman Legs, Classic Lift-Top Desk for Living Room</t>
  </si>
  <si>
    <t xml:space="preserve">W1445P355643</t>
  </si>
  <si>
    <t xml:space="preserve">31.5 Inch Square Fluted Lift-Top Coffee Table with Hidden &amp; Open Storage, Hydraulic Raising Mechanism, Retro Solid Wood Legs for Living Room, Sofa (Black)</t>
  </si>
  <si>
    <t xml:space="preserve">W1445P355642</t>
  </si>
  <si>
    <t xml:space="preserve">31.5 Inch Square Fluted Lift-Top Coffee Table with Hidden &amp; Open Storage, Hydraulic Raising Mechanism, Retro Solid Wood Legs for Living Room, Sofa (Natural Wood)</t>
  </si>
  <si>
    <t xml:space="preserve">W1445P355641</t>
  </si>
  <si>
    <t xml:space="preserve">31.5 Inch Square Fluted Lift-Top Coffee Table with Hidden &amp; Open Storage, Hydraulic Raising Mechanism, Retro Solid Wood Legs for Living Room, Sofa (Walnut)</t>
  </si>
  <si>
    <t xml:space="preserve">W3867P437347</t>
  </si>
  <si>
    <t xml:space="preserve">43.3in-59in Extendable Round Dining Table for 4-8,Modern Kitchen Oval Dining Table with Removable Leaves Space Saving,Wood Base with Storage Shelf for Kitchen Living Room (Black)</t>
  </si>
  <si>
    <t xml:space="preserve">W2700S00113</t>
  </si>
  <si>
    <t xml:space="preserve">59" Extendable Oval Dining Table Set with 4 Walnut Chairs, 47-59" Rail-Free Expandable Table &amp; 2-Tier Storage, PU Cushioned Solid Wood Chairs, Pedestal Base Kitchen Set for 4-6</t>
  </si>
  <si>
    <t xml:space="preserve">W2700S00112</t>
  </si>
  <si>
    <t xml:space="preserve">47 Inch Extendable Round Dining Table Set for 4-8 with 4 Walnut Chairs, Circle Dining Table with Metal Frame &amp; Wire Grid Shelf, Multi-Functional Kitchen &amp; Living Room Set</t>
  </si>
  <si>
    <t xml:space="preserve">W2700P385520</t>
  </si>
  <si>
    <t xml:space="preserve">47 Inch Extendable Round Dining Table for 4-8 with Storage, Walnut Finish Circle Dining Table with Metal Frame &amp; Thickened Top, Multi-Functional Kitchen &amp; Living Room Table</t>
  </si>
  <si>
    <t xml:space="preserve">W2700P385519</t>
  </si>
  <si>
    <t xml:space="preserve">59" Extendable Oval Dining Table with 2-Tier Storage for 4-6, Space Saving Expandable Kitchen Table in Walnut Brown, MDF with Walnut Finish &amp; Pedestal Base</t>
  </si>
  <si>
    <t xml:space="preserve">W3867S00004</t>
  </si>
  <si>
    <t xml:space="preserve">Foldable Ultra-Thin Automatic Mahjong Table with Wheels, 42mm Numbered Tiles (Chinese &amp; American Style), 2 Magnetic Tile Sets + Hard Table Cover, 110V, Space-Saving Quiet Design for Home Use</t>
  </si>
  <si>
    <t xml:space="preserve">W3204P442028</t>
  </si>
  <si>
    <t xml:space="preserve">6 Tier Corner Bookshelf, 66" Tall L Shaped Bookshelf with Baffle, Freestanding Display Corner Shelf, Wooden Bookcase with Open Shelf Units for Living Room, Bedroom, Home Office, Walnut</t>
  </si>
  <si>
    <t xml:space="preserve">W3204</t>
  </si>
  <si>
    <t xml:space="preserve">Nalego</t>
  </si>
  <si>
    <t xml:space="preserve">W2899P372855</t>
  </si>
  <si>
    <t xml:space="preserve">6 Tier Freestanding L-Shaped Corner Bookshelf For Living Room, Bedroom, Wooden Bookcase with anti-drop panle and anti tipping device, Display shelf Open storage rack Organizer for Home Office DARK OAK</t>
  </si>
  <si>
    <t xml:space="preserve">W2899</t>
  </si>
  <si>
    <t xml:space="preserve">Gemma Furniture</t>
  </si>
  <si>
    <t xml:space="preserve">W2899P372517</t>
  </si>
  <si>
    <t xml:space="preserve">6 Tier Freestanding L-Shaped Corner Bookshelf For Living Room, Bedroom, Wood Bookcase with anti-drop panle and anti tipping device, Display shelf Open storage rack Organizer for Home Office light gray</t>
  </si>
  <si>
    <t xml:space="preserve">W2899P372516</t>
  </si>
  <si>
    <t xml:space="preserve">6 Tier Freestanding L-Shaped Corner Bookshelf For Living Room, Bedroom, Wooden Bookcase with anti-drop panle &amp; anti tipping device, Display shelf Open storage rack Organizer for Home Office DARK BROWN</t>
  </si>
  <si>
    <t xml:space="preserve">W2899P372515</t>
  </si>
  <si>
    <t xml:space="preserve">6 Tier Freestanding L-Shaped Corner Bookshelf For Living Room, Bedroom, Wooden Bookcase with anti-drop panle and anti tipping device, Display shelf Open storage rack Organizer for Home Office White</t>
  </si>
  <si>
    <t xml:space="preserve">W2899P372514</t>
  </si>
  <si>
    <t xml:space="preserve">6 Tier Freestanding L-Shaped Corner Bookshelf For Living Room, Bedroom, Wooden Bookcase with anti-drop panle and anti tipping device, Display shelf Open storage rack Organizer for Home Office DARK RED</t>
  </si>
  <si>
    <t xml:space="preserve">W3188S00058</t>
  </si>
  <si>
    <t xml:space="preserve">75.2'' Wide Upholstered Chaise Lounge Indoor with Nailheads,Sleeper Sofa Couch With 4 Throw Pillows&amp;2 Bolsters,Daybed with Rubberwood Legs For Living Room,Bedroom, Apartment,Guestroom,Gray Chenille</t>
  </si>
  <si>
    <t xml:space="preserve">W3188</t>
  </si>
  <si>
    <t xml:space="preserve">Junmei Furniture</t>
  </si>
  <si>
    <t xml:space="preserve">W3188S00057</t>
  </si>
  <si>
    <t xml:space="preserve">75.2'' Wide Upholstered Chaise Lounge Indoor with Nailheads,Sleeper Sofa Couch With 4 Throw Pillows&amp;2 Bolsters,Daybed with Rubberwood Legs For Living Room,Bedroom, Apartment,Guestroom,Taupe Chenille</t>
  </si>
  <si>
    <t xml:space="preserve">W3188S00056</t>
  </si>
  <si>
    <t xml:space="preserve">75.2'' Wide Upholstered Chaise Lounge Indoor with Nailheads,Sleeper Sofa Couch With 4 Throw Pillows&amp;2 Bolsters,Daybed with Rubberwood Legs For Living Room,Bedroom, Apartment,Guestroom,Beige Chenille</t>
  </si>
  <si>
    <t xml:space="preserve">W3098P397306</t>
  </si>
  <si>
    <t xml:space="preserve">65.55" Wide Modern Upholstered  Storage Bench , Napped fabric Bed End Foot Stool With Rolled Armrest, Bench Daybed With Rubberwood Legs For Living Room, Entryway, Dormitory, Bedroom,Charcoal</t>
  </si>
  <si>
    <t xml:space="preserve">W3098</t>
  </si>
  <si>
    <t xml:space="preserve">A furniture store</t>
  </si>
  <si>
    <t xml:space="preserve">W3098P397305</t>
  </si>
  <si>
    <t xml:space="preserve">65.55" Wide Modern Upholstered  Storage Bench , Napped fabric Bed End Foot Stool With Rolled Armrest, Bench Daybed With Rubberwood Legs For Living Room, Entryway, Dormitory, Bedroom,Griege</t>
  </si>
  <si>
    <t xml:space="preserve">W3098P397304</t>
  </si>
  <si>
    <t xml:space="preserve">65.55" Wide Modern Upholstered  Storage Bench , Napped fabric Bed End Foot Stool With Rolled Armrest, Bench Daybed With Rubberwood Legs For Living Room, Entryway, Dormitory, Bedroom,Beige</t>
  </si>
  <si>
    <t xml:space="preserve">W3098P397303</t>
  </si>
  <si>
    <t xml:space="preserve">65.75" Wide Modern Upholstered  Storage Bench With Double Lids, Napped fabric Foot Stool With Rolled Armrest, Bench Daybed With Rubberwood Legs For Living Room, Entryway, Dormitory, Bedroom,Black</t>
  </si>
  <si>
    <t xml:space="preserve">W3098P397302</t>
  </si>
  <si>
    <t xml:space="preserve">65.75" Wide Modern Upholstered  Storage Bench With Double Lids, Napped fabric Foot Stool With Rolled Armrest, Bench Daybed With Rubberwood Legs For Living Room, Entryway, Dormitory, Bedroom,Griege</t>
  </si>
  <si>
    <t xml:space="preserve">W3098P397301</t>
  </si>
  <si>
    <t xml:space="preserve">65.75" Wide Modern Upholstered  Storage Bench With Double Lids, Napped fabric Foot Stool With Rolled Armrest, Bench Daybed With Rubberwood Legs For Living Room, Entryway, Dormitory, Bedroom,Beige</t>
  </si>
  <si>
    <t xml:space="preserve">W1858P410404</t>
  </si>
  <si>
    <t xml:space="preserve">A full-sized wooden floor bed with a fence-style guardrail, featuring a side storage decorative function, and its color is natural</t>
  </si>
  <si>
    <t xml:space="preserve">W1858P410403</t>
  </si>
  <si>
    <t xml:space="preserve">A full-sized wooden floor bed with a fence-style guardrail, featuring a side storage decorative function, and its color is white.</t>
  </si>
  <si>
    <t xml:space="preserve">W1858P410402</t>
  </si>
  <si>
    <t xml:space="preserve">A twin-sized wooden floor bed with a fence-style guardrail, featuring a side storage decorative function, and its color is in the natural wood tone.</t>
  </si>
  <si>
    <t xml:space="preserve">W1858P410401</t>
  </si>
  <si>
    <t xml:space="preserve">A twin-sized wooden floor bed with a fence-style guardrail, side storage decorative function, and the color is white</t>
  </si>
  <si>
    <t xml:space="preserve">W1820P398987</t>
  </si>
  <si>
    <t xml:space="preserve">Twin Size Floor Bed, Montessori Floor Bed with Fence, Kids Montessori Bed Twin Size, Wood Montessori Floor Bed for Kids, Girls, Boys,white.</t>
  </si>
  <si>
    <t xml:space="preserve">W1413S00138</t>
  </si>
  <si>
    <t xml:space="preserve">Full Size Cozy Gingham Daybed with Twin Size Trundle  No Box Spring Needed, with USB Port and Adorable Wave Shaped, Linen Fabric</t>
  </si>
  <si>
    <t xml:space="preserve">W2593P409116</t>
  </si>
  <si>
    <t xml:space="preserve">Full Size Wood Platform Bed for Kids, Wood Low Profile Full Bed with Rails for Girls and Boys, White (Old SKU W2593P331684 )</t>
  </si>
  <si>
    <t xml:space="preserve">W1670S00034</t>
  </si>
  <si>
    <t xml:space="preserve">Corner Bed Frame Queen Size with Bookcase and 2 Underbed Storage Drawers, Modern Bed with LED Light and Charging Station, Left and right interchangeable, Black</t>
  </si>
  <si>
    <t xml:space="preserve">W1670S00035</t>
  </si>
  <si>
    <t xml:space="preserve">Corner Bed Frame Queen Size with Bookcase and 2 Underbed Storage Drawers, Modern Bed with LED Light and Charging Station, Left and right interchangeable, White</t>
  </si>
  <si>
    <t xml:space="preserve">W1670S00033</t>
  </si>
  <si>
    <t xml:space="preserve">Corner Bed Frame Full Size with Bookcase and 2 Underbed Storage Drawers, Modern Bed with LED Light and Charging Station, Left and right interchangeable, White</t>
  </si>
  <si>
    <t xml:space="preserve">W1670P428875</t>
  </si>
  <si>
    <t xml:space="preserve">Corner Bed Frame Twin Size with Bookcase and 2 Underbed Storage Drawers, Modern Bed with LED Light and Charging Station, Left and right interchangeable, White</t>
  </si>
  <si>
    <t xml:space="preserve">W1670S00032</t>
  </si>
  <si>
    <t xml:space="preserve">Corner Bed Frame Full Size with Bookcase and 2 Underbed Storage Drawers, Modern Bed with LED Light and Charging Station, Left and right interchangeable, Black</t>
  </si>
  <si>
    <t xml:space="preserve">W1670P420458</t>
  </si>
  <si>
    <t xml:space="preserve">Corner Bed Frame Twin Size with Bookcase and 2 Underbed Storage Drawers, Modern Bed with LED Light and Charging Station, Left and right interchangeable, Black</t>
  </si>
  <si>
    <t xml:space="preserve">N704P371282D</t>
  </si>
  <si>
    <t xml:space="preserve">GO 43.3" Farmhouse Dog Crate Furniture, Heavy Duty Dog Crate with 3 Drawers, Indoor Wooden Dog Kennel with Removable Feeder, Dog Cage End Table for  Medium Large Dogs, Beige and Brown</t>
  </si>
  <si>
    <t xml:space="preserve">W1390P407432</t>
  </si>
  <si>
    <t xml:space="preserve">72" Rustic Wood Fireplace Mantel,Wall-Mounted &amp; Floating Shelf for Home Decor</t>
  </si>
  <si>
    <t xml:space="preserve">W1390</t>
  </si>
  <si>
    <t xml:space="preserve">Droad</t>
  </si>
  <si>
    <t xml:space="preserve">W1390P407426</t>
  </si>
  <si>
    <t xml:space="preserve">W1413S00139</t>
  </si>
  <si>
    <t xml:space="preserve">W1413S00140</t>
  </si>
  <si>
    <t xml:space="preserve">W1413S00141</t>
  </si>
  <si>
    <t xml:space="preserve">W1413S00148</t>
  </si>
  <si>
    <t xml:space="preserve">W1413S00154</t>
  </si>
  <si>
    <t xml:space="preserve">W2593S00060</t>
  </si>
  <si>
    <t xml:space="preserve">Full Size Loft Bed with Staircase and Wardrobe, Metal Loft Bed with Desk, Storage Shelves, LED Lights and Charge Station,Black(Expect Arrival Date 2026/2/12)</t>
  </si>
  <si>
    <t xml:space="preserve">W5109P395364</t>
  </si>
  <si>
    <t xml:space="preserve">twin over twin bunk bed WHITE with three levels</t>
  </si>
  <si>
    <t xml:space="preserve">W5109</t>
  </si>
  <si>
    <t xml:space="preserve">W2593P411271</t>
  </si>
  <si>
    <t xml:space="preserve">Full Size Bed For Kids, Wood Full Platform Bed with Headboard and Footboard, White (Expect Arrival Date 2026/2/17)</t>
  </si>
  <si>
    <t xml:space="preserve">W2593P411272</t>
  </si>
  <si>
    <t xml:space="preserve">Full Size Bed For Kids, Wood Full Platform Bed with Headboard and Footboard, Gray (Expect Arrival Date 2026/2/17)</t>
  </si>
  <si>
    <t xml:space="preserve">W2593P411270</t>
  </si>
  <si>
    <t xml:space="preserve">Twin Size Bed For Kids, Wood Twin Platform Bed with Headboard and Footboard, Gray (Expect Arrival Date 2026/2/17)</t>
  </si>
  <si>
    <t xml:space="preserve">W2593P411269</t>
  </si>
  <si>
    <t xml:space="preserve">Twin Size Bed For Kids, Wood Twin Platform Bed with Headboard and Footboard, White (Expect Arrival Date 2026/2/17)</t>
  </si>
  <si>
    <t xml:space="preserve">ST000087AAD--2026</t>
  </si>
  <si>
    <t xml:space="preserve">TREXM 6-Piece Farmhouse Dining Table Set, Rectangular Trestle Table and 4 Upholstered Chairs &amp; Bench for Dining Room (Natural Wood Wash)</t>
  </si>
  <si>
    <t xml:space="preserve">2026-06-02 17:59</t>
  </si>
  <si>
    <t xml:space="preserve">N715P364059B</t>
  </si>
  <si>
    <t xml:space="preserve">TREXM Daisy Series Console Table Traditional Design with Two Drawers and Bottom Shelf (Black)</t>
  </si>
  <si>
    <t xml:space="preserve">N715P364059N</t>
  </si>
  <si>
    <t xml:space="preserve">TREXM Daisy Series Console Table Traditional Design with Two Drawers and Bottom Shelf (Natural)</t>
  </si>
  <si>
    <t xml:space="preserve">N715P364059M</t>
  </si>
  <si>
    <t xml:space="preserve">TREXM Daisy Series Console Table Traditional Design with Two Drawers and Bottom Shelf (Dark Navy)</t>
  </si>
  <si>
    <t xml:space="preserve">N711P345166B</t>
  </si>
  <si>
    <t xml:space="preserve">U_Style Livingroom Cabinet with Shoe Bench, 2 Doors and 3-Tier Adjustable Shelves, Entryway Bench with 4 Open Shoe Racks and Removeble Cushion, Storage Console Table with Wavy Slatted Door and Hooks</t>
  </si>
  <si>
    <t xml:space="preserve">N7090004032K</t>
  </si>
  <si>
    <t xml:space="preserve">Full Size Wood Daybed with Storage Shelves, USB, LED, and 2 Drawers, White</t>
  </si>
  <si>
    <t xml:space="preserve">N7090004032D</t>
  </si>
  <si>
    <t xml:space="preserve">Full Size Wood Daybed with Storage Shelves, USB, LED, and 2 Drawers, Antique Wood Color</t>
  </si>
  <si>
    <t xml:space="preserve">W2593P409364</t>
  </si>
  <si>
    <t xml:space="preserve">Twin Size Wood Platform Bed for Kids, Wood Low Profile Twin Bed with Rails for Girls and Boys, White (Old SKU W2593P331678 )</t>
  </si>
  <si>
    <t xml:space="preserve">W2593P409119</t>
  </si>
  <si>
    <t xml:space="preserve">Full Size Wood Platform Bed for Kids, Wood Low Profile Full Bed with Rails for Girls and Boys, Natural (Old SKU W2593P331687 )</t>
  </si>
  <si>
    <t xml:space="preserve">W2593P395956</t>
  </si>
  <si>
    <t xml:space="preserve">Twin Size Wood Platform Bed for Kids, Wood Low Profile Twin Bed with Rails for Girls and Boys, Natural (Old SKU W2593P331680 )</t>
  </si>
  <si>
    <t xml:space="preserve">W331P295245</t>
  </si>
  <si>
    <t xml:space="preserve">70.87" H Display Storage  Cabinet , 4 Tier multi-functional pull-out multi-tier storage shelf &amp; 2 Glass Doors, Modern Wooden  Kitchen Pantry Cabinet for Living Room or Kitchen and Dinning Room</t>
  </si>
  <si>
    <t xml:space="preserve">W331</t>
  </si>
  <si>
    <t xml:space="preserve">JMY</t>
  </si>
  <si>
    <t xml:space="preserve">2026-07-31 07:59</t>
  </si>
  <si>
    <t xml:space="preserve">W331P295246</t>
  </si>
  <si>
    <t xml:space="preserve">W331P281205</t>
  </si>
  <si>
    <t xml:space="preserve">70.87" H Display Storage  Cabinet , 4-Tier Shelf, 3 Side Drawers , Modern Wooden Tall Bookshelf Bookcase for Living Room Home Office</t>
  </si>
  <si>
    <t xml:space="preserve">W331P281206</t>
  </si>
  <si>
    <t xml:space="preserve">N704P337484E</t>
  </si>
  <si>
    <t xml:space="preserve">48" Vanity Desk with Mirror and Lights, Makeup Vanity with 7 Drawers and Cushioned Stool, Classic Grey Finish Dressing Table with Hollow Design Drawer for Bedroom, Rubber Wood Legs, Greyblue</t>
  </si>
  <si>
    <t xml:space="preserve">N704P337484K</t>
  </si>
  <si>
    <t xml:space="preserve">48" Vanity Desk with Mirror and Lights, Makeup Vanity with 7 Drawers and Cushioned Stool, Classic Beige Finish Dressing Table with Hollow Design Drawer for Bedroom, Rubber Wood Legs, Light Beige</t>
  </si>
  <si>
    <t xml:space="preserve">N729P000013O</t>
  </si>
  <si>
    <t xml:space="preserve">[Video]59.3" Bathroom Vanity with Solid Wood Frame &amp; MDF Cabinet, Double SMC Resin Sink, Soft-Close Doors and Drawers, 4 Doors, 5 Drawers, Adjustable Shelves, Black Handles</t>
  </si>
  <si>
    <t xml:space="preserve">N704P342558K</t>
  </si>
  <si>
    <t xml:space="preserve">44.37 " Makeup Vanity Desk with 13 Hollywood Bulbs and 3 Lighting Modes, Dressing Table with Tri-Fold Mirror   Large Vanity Table with 5 Drawers and Shelves and  Charging Station for Bedroom, White</t>
  </si>
  <si>
    <t xml:space="preserve">N704G202305P</t>
  </si>
  <si>
    <t xml:space="preserve">43.5" Fluted Makeup Vanity Desk with Mirror and Lights, Modern Glass Top Vanity Table with 10 Drawers &amp; 2 Transparent Glass Cabinets, Dressing Table Set with Stool and Charging Station, Brown</t>
  </si>
  <si>
    <t xml:space="preserve">N704G202305N</t>
  </si>
  <si>
    <t xml:space="preserve">43.5" Fluted Makeup Vanity Desk with Mirror and Lights, Modern Glass Top Vanity Table with 10 Drawers &amp; 2 Transparent Glass Cabinets, Dressing Table Set with Stool and Charging Station, Oak</t>
  </si>
  <si>
    <t xml:space="preserve">ST000087AAE--2026</t>
  </si>
  <si>
    <t xml:space="preserve">TREXM 6-Piece Farmhouse Dining Table Set, Rectangular Trestle Table and 4 Upholstered Chairs &amp; Bench for Dining Room (Antique Gray)</t>
  </si>
  <si>
    <t xml:space="preserve">N704G201614A</t>
  </si>
  <si>
    <t xml:space="preserve">GO Large Cat Catio 4 Tiers Cat Enclosure for Outdoor, Cat House Weatherproof Attached to Window for Multiple Cats with Platforms and Resting Rooms, Brown</t>
  </si>
  <si>
    <t xml:space="preserve">N704G201613E</t>
  </si>
  <si>
    <t xml:space="preserve">Large Catio Outdoor Cat Enclosure for Multiple Kittens, Wooden Cat House with 7 Platforms, 2 Resting Boxes, 1 Bridge and 1 Ramp, Walk in Kitty Cage Kennel with Sunshine Board Roof, Gray</t>
  </si>
  <si>
    <t xml:space="preserve">2026-06-03 ~ 2026-06-10</t>
  </si>
  <si>
    <t xml:space="preserve">N704P333110E</t>
  </si>
  <si>
    <t xml:space="preserve">Catio Outdoor Cat Enclosure Window Access, 4 Tiers Cat House with Wheels, Resting Box &amp; Waterproof Roof, Indoor Large Cat House Cage, Gray</t>
  </si>
  <si>
    <t xml:space="preserve">N820S00068K</t>
  </si>
  <si>
    <t xml:space="preserve">Twin Over Twin Bunk Bed with House-Shaped Roof and Storage Stairs, Wooden House Bed Frame with 2 Under-bed Drawers,Shelves,LED,White</t>
  </si>
  <si>
    <t xml:space="preserve">N820S00068E</t>
  </si>
  <si>
    <t xml:space="preserve">Twin Over Twin Bunk Bed with House-Shaped Roof and Storage Stairs, Wooden House Bed Frame with 2 Under-bed Drawers,Shelves,LED,Gray</t>
  </si>
  <si>
    <t xml:space="preserve">N820S00074H</t>
  </si>
  <si>
    <t xml:space="preserve">Full Loft House Bed with Playhouse &amp; Storage, Modern Wood Cabin Bed for Kids/Teens, White+Pink</t>
  </si>
  <si>
    <t xml:space="preserve">N820S00074E</t>
  </si>
  <si>
    <t xml:space="preserve">Full Loft House Bed with Playhouse &amp; Storage, Modern Wood Cabin Bed for Kids/Teens, White+Gray</t>
  </si>
  <si>
    <t xml:space="preserve">N820S00074P</t>
  </si>
  <si>
    <t xml:space="preserve">Full Loft House Bed with Playhouse &amp; Storage, Modern Wood Cabin Bed for Kids/Teens, White+Espresso</t>
  </si>
  <si>
    <t xml:space="preserve">W1785S00001</t>
  </si>
  <si>
    <t xml:space="preserve">Dome Cabinet,Walnut,made of high-quality materials and antique craftsmanship, with large storage space</t>
  </si>
  <si>
    <t xml:space="preserve">W1785</t>
  </si>
  <si>
    <t xml:space="preserve">ARL</t>
  </si>
  <si>
    <t xml:space="preserve">N721S000071B</t>
  </si>
  <si>
    <t xml:space="preserve">Farmhouse Wooden Style Hall Tree with Arched Design, Elegant Entryway Bench with Retro Hooks, Rustic Coat Rack &amp; Shoe Organizer with Drawers for Mudroom, Living Room, Black (OLD SKU: N721P324463B)</t>
  </si>
  <si>
    <t xml:space="preserve">N721S000071D</t>
  </si>
  <si>
    <t xml:space="preserve">Farmhouse Wooden Style Hall Tree with Arched Design, Elegant Entryway Bench with Retro Hooks, Rustic Coat Rack &amp; Shoe Organizer with Drawers for Living Room, Dark Walnut (OLD SKU: N721P324463D)</t>
  </si>
  <si>
    <t xml:space="preserve">W1580S00286</t>
  </si>
  <si>
    <t xml:space="preserve">Full Size Loft Bed with L-shaped Desk and USB, Metal Loft Bed with Wardrobe and Adjustable Shelf, High Loft Bed with LED for Kids Teens Adults, Black</t>
  </si>
  <si>
    <t xml:space="preserve">W2593S00058</t>
  </si>
  <si>
    <t xml:space="preserve">Full Size Loft Bed with Staircase and Wardrobe, Metal Loft Bed with Desk, Storage Shelves, LED Lights and Charge Station, Pink(Expect Arrival Date 2026/2/12)</t>
  </si>
  <si>
    <t xml:space="preserve">N725P391115K</t>
  </si>
  <si>
    <t xml:space="preserve">20" Bathroom Vanity with Sink, Bathroom Cabinet with Soft Closing Door, Storage Rack and Open Shelf, White(Old SKU:WF308492AAK/N725P220604K)</t>
  </si>
  <si>
    <t xml:space="preserve">W2699P404630</t>
  </si>
  <si>
    <t xml:space="preserve">Flip Top Vanity Desk with LED Lighted Mirror &amp; Built-in Outlet - Makeup Vanity Table with 2 Drawers, Open Storage, Hooks for Jewelry (No Stool Included, White)</t>
  </si>
  <si>
    <t xml:space="preserve">W2699</t>
  </si>
  <si>
    <t xml:space="preserve">Leavader</t>
  </si>
  <si>
    <t xml:space="preserve">2026-05-24 02:59</t>
  </si>
  <si>
    <t xml:space="preserve">W2593P367052</t>
  </si>
  <si>
    <t xml:space="preserve">Full Size Wood Platform Bed for Kids, Wood Low Profile Full Bed with Rails for Girls and Boys, White (Patented Design, Old SKU W2593P233767)</t>
  </si>
  <si>
    <t xml:space="preserve">W1670S00031</t>
  </si>
  <si>
    <t xml:space="preserve">Queen Bed Frame with High Storage Headboard,  Bed Frame with  LED light and Charging Station , 4 Storage Drawers , No Box Spring Needed/Noise Free/All-Metal Support, Black</t>
  </si>
  <si>
    <t xml:space="preserve">W1670S00030</t>
  </si>
  <si>
    <t xml:space="preserve">King Bed Frame with High Storage Headboard,  Bed Frame with  LED light and Charging Station , 4 Storage Drawers , No Box Spring Needed/Noise Free/All-Metal Support, Black</t>
  </si>
  <si>
    <t xml:space="preserve">2026-07-04 ~ 2026-07-11</t>
  </si>
  <si>
    <t xml:space="preserve">W1885S00027</t>
  </si>
  <si>
    <t xml:space="preserve">King Size Luxury Upholstered Platform Bed with Oversized Padded Backrest and Solid Wood Frame,suitable for Multiple heights of mattresses,Green(Old Sku:W1885S00019)</t>
  </si>
  <si>
    <t xml:space="preserve">W1885S00025</t>
  </si>
  <si>
    <t xml:space="preserve">King Size Luxury Upholstered Platform Bed with Oversized Padded Backrest and Solid Wood Frame,suitable for Multiple heights of mattresses,Black(Old Sku:W1885S00017)</t>
  </si>
  <si>
    <t xml:space="preserve">W1885S00023</t>
  </si>
  <si>
    <t xml:space="preserve">King Size Luxury Upholstered Platform Bed with Oversized Padded Backrest and Solid Wood Frame,suitable for Multiple heights of mattresses,Beige(Old Sku:W1885S00015)</t>
  </si>
  <si>
    <t xml:space="preserve">W1885S00021</t>
  </si>
  <si>
    <t xml:space="preserve">King Size Luxury Upholstered Platform Bed with Oversized Padded Backrest and Solid Wood Frame,suitable for Multiple heights of mattresses,Grey(Old Sku:W1885S00007)</t>
  </si>
  <si>
    <t xml:space="preserve">W2580S00061</t>
  </si>
  <si>
    <t xml:space="preserve">Twin Size Loft Bed with Stairs, Metal Full Loft Bed with Storage Shelves, High Loft Bed with Wardrobe for Kids Teens,White</t>
  </si>
  <si>
    <t xml:space="preserve">W2580S00060</t>
  </si>
  <si>
    <t xml:space="preserve">Twin Size Loft Bed with Stairs, Metal Full Loft Bed with Storage Shelves, High Loft Bed with Wardrobe for Kids Teens, Black</t>
  </si>
  <si>
    <t xml:space="preserve">N780P209458R</t>
  </si>
  <si>
    <t xml:space="preserve">4-Piece Outdoor Patio Furniture Set, Metal  Chairs with Woven Rope U-Shaped Backrest,Outdoor Conversation Set with Thick Cushions and Coffee Table for Garden, Poolside, Balcony, Brown &amp; Beige</t>
  </si>
  <si>
    <t xml:space="preserve">N780</t>
  </si>
  <si>
    <t xml:space="preserve">NH-ONFIND</t>
  </si>
  <si>
    <t xml:space="preserve">N780P209458G</t>
  </si>
  <si>
    <t xml:space="preserve">4-Piece Outdoor Patio Furniture Set, Metal Chairs with Woven Rope U-Shaped Backrest,Outdoor Conversation Set with Thick Cushions and Coffee Table for Garden, Poolside, Balcony, Black &amp; Grey</t>
  </si>
  <si>
    <t xml:space="preserve">W2700S00119</t>
  </si>
  <si>
    <t xml:space="preserve">Kitchen Island with Extendable &amp; Rotating Table, MDF with Marble Veneer Retro Design, 4 Drawers &amp; Glass Door Cabinets with Built-in Socket, Expandable Dining Station for 2-4 Person</t>
  </si>
  <si>
    <t xml:space="preserve">W2700S00118</t>
  </si>
  <si>
    <t xml:space="preserve">Kitchen Island Set with 4 Solid Wood Chairs, Extendable &amp; Rotating Table, MDF with Walnut Veneer Retro Design, 4 Drawers &amp; Glass Door Cabinets, Expandable Dining Station for 2-4 Person</t>
  </si>
  <si>
    <t xml:space="preserve">W2700S00121</t>
  </si>
  <si>
    <t xml:space="preserve">Kitchen Island Set with 4 Solid Wood Chairs, Extendable &amp; Rotating Table, MDF with Marble Veneer Retro Design, 4 Drawers &amp; Glass Door Cabinets, Expandable Dining Station for 2-4 Person</t>
  </si>
  <si>
    <t xml:space="preserve">W2700S00120</t>
  </si>
  <si>
    <t xml:space="preserve">Kitchen Island Set with 2 Solid Wood Chairs, Extendable &amp; Rotating Table, MDF with Marble Veneer Retro Design, 4 Drawers &amp; Glass Door Cabinets, Expandable Dining Station for 2-4 Person</t>
  </si>
  <si>
    <t xml:space="preserve">W2700S00116</t>
  </si>
  <si>
    <t xml:space="preserve">Kitchen Island with Extendable &amp; Rotating Table, MDF with Walnut Veneer Retro Design, 4 Drawers &amp; Glass Door Cabinets with Built-in Socket, Expandable Dining Station for 2-4 Person</t>
  </si>
  <si>
    <t xml:space="preserve">W636P233483</t>
  </si>
  <si>
    <t xml:space="preserve">Bed Frame Queen Size, Wood Platform Bed Frame with Storage LED Light Headboard and 2 USB , Noise Free,No Box Spring Needed and Easy Assembly Tool,Large Under Bed Storage,Dark Brown</t>
  </si>
  <si>
    <t xml:space="preserve">W636</t>
  </si>
  <si>
    <t xml:space="preserve">Jhomier Furniture</t>
  </si>
  <si>
    <t xml:space="preserve">W636P265339</t>
  </si>
  <si>
    <t xml:space="preserve">Bed Frame Queen Size, Wood Platform Bed Frame with Storage LED Light Headboard and 2 USB , Noise Free,No Box Spring Needed and Easy Assembly Tool,Large Under Bed Storage,Dark Black</t>
  </si>
  <si>
    <t xml:space="preserve">W636P400591</t>
  </si>
  <si>
    <t xml:space="preserve">W636P265340</t>
  </si>
  <si>
    <t xml:space="preserve">Bed Frame King Size, Wood Platform Bed Frame with Storage LED Light Headboard and 2 USB , Noise Free,No Box Spring Needed and Easy Assembly Tool,Large Under Bed Storage,Dark Black</t>
  </si>
  <si>
    <t xml:space="preserve">W636P233485</t>
  </si>
  <si>
    <t xml:space="preserve">Bed Frame King Size, Wood Platform Bed Frame with Storage LED Light Headboard and 2 USB , Noise Free,No Box Spring Needed and Easy Assembly Tool,Large Under Bed Storage,Dark Brown</t>
  </si>
  <si>
    <t xml:space="preserve">W1143P403572</t>
  </si>
  <si>
    <t xml:space="preserve">Artificial rabbit hair Meditation Chair Plus, Cross Legged Chair with Wheels, ADHD Chair, Criss Cross Desk Chair with Lumbar Support and Adjustable Stool, Flexible Design for Fidgety Sitters, Violet</t>
  </si>
  <si>
    <t xml:space="preserve">W1143</t>
  </si>
  <si>
    <t xml:space="preserve">A&amp;A Furniture</t>
  </si>
  <si>
    <t xml:space="preserve">W1143P402918</t>
  </si>
  <si>
    <t xml:space="preserve">Meditation Chair Plus, Teddy Fleece Double-Layer Padding Cross Legged Rolling Chair for ADHD, Criss Cross Desk Chair with Lumbar Support, Adjustable Stool, Flexible for Fidgety Sitters, Ivory</t>
  </si>
  <si>
    <t xml:space="preserve">N711P289135B</t>
  </si>
  <si>
    <t xml:space="preserve">U_Style 62.9" Vintage Entryway Table - Fir Solid Wood with Natural Grain, 6 Reinforced Legs &amp; 4.5" Thick Desktop, Metal Rivet Decor &amp; Plank Under-Shelf, Console Table for Hallway, Living Room</t>
  </si>
  <si>
    <t xml:space="preserve">N725P352454K</t>
  </si>
  <si>
    <t xml:space="preserve">Freestanding Bathroom Storage Cabinet with Doors &amp; Drawers, Tilt-Out Laundry Hamper, Adjustable Shelf, Multiple Storage Spaces, White(Old SKU:	
N725P262025K)</t>
  </si>
  <si>
    <t xml:space="preserve">W2129P394142</t>
  </si>
  <si>
    <t xml:space="preserve">Floating Bed Frame Queen with Led Lights and Charging Station, Wood Queen Size Bed Frame with Storage Headboard, No Box Spring Needed, Easy Assembly,Black.</t>
  </si>
  <si>
    <t xml:space="preserve">W2129</t>
  </si>
  <si>
    <t xml:space="preserve">Xin-furniture</t>
  </si>
  <si>
    <t xml:space="preserve">W1670P362672</t>
  </si>
  <si>
    <t xml:space="preserve">Farmhouse Bed Frame King Size with LED Lights and Charging Station, Wooden KING Bed with 2 Storage Drawers, Rustic Headboard with Sliding Barn Door Storage Cabinets</t>
  </si>
  <si>
    <t xml:space="preserve">W1143P403571</t>
  </si>
  <si>
    <t xml:space="preserve">Artificial rabbit hair Meditation Chair Plus, Cross Legged Chair with Wheels, ADHD Chair, Criss Cross Desk Chair with Lumbar Support and Adjustable Stool, Flexible Design for Fidgety Sitters, Beige</t>
  </si>
  <si>
    <t xml:space="preserve">W1413P410784</t>
  </si>
  <si>
    <t xml:space="preserve">Twin Size Upholstered Platform Bed with Cute Rabbit Ear Shaped Headboard, with Safety Rail and Pocket, Boucle Fabric</t>
  </si>
  <si>
    <t xml:space="preserve">SP100029AAE</t>
  </si>
  <si>
    <t xml:space="preserve">TOPMAX 8-Piece Patio Sofa Furniture Set, Half Moon Outdoor Sectional Sofa with 2 High-Low Coffee Tables, PE Wicker Rattan, Tempered Glass, 6 Pillows &amp; Cushions, for Backyard, Garden, Poolside,Gray</t>
  </si>
  <si>
    <t xml:space="preserve">SP100029AAA</t>
  </si>
  <si>
    <t xml:space="preserve">TOPMAX 8-Piece Patio Sofa Furniture Set, Half Moon Outdoor Sectional Sofa with 2 High-Low Coffee Tables, PE Wicker Rattan, Tempered Glass, 6 Pillows &amp; Cushions, for Backyard, Garden, Poolside,Beige</t>
  </si>
  <si>
    <t xml:space="preserve">SP100028AAE</t>
  </si>
  <si>
    <t xml:space="preserve">TOPMAX 6-Piece Patio Sofa Furniture Set, Half Moon Outdoor Sectional Sofa with 2 High-Low Coffee Tables, PE Wicker Rattan, Tempered Glass, 4 Pillows &amp; Cushions, for Backyard, Garden, Poolside,Gray</t>
  </si>
  <si>
    <t xml:space="preserve">SP100028AAA</t>
  </si>
  <si>
    <t xml:space="preserve">TOPMAX 6-Piece Patio Sofa Furniture Set, Half Moon Outdoor Sectional Sofa with 2 High-Low Coffee Tables, PE Wicker Rattan, Tempered Glass, 4 Pillows &amp; Cushions, for Backyard, Garden, Poolside,Beige</t>
  </si>
  <si>
    <t xml:space="preserve">49%</t>
  </si>
  <si>
    <t xml:space="preserve">N733P400299N</t>
  </si>
  <si>
    <t xml:space="preserve">Full Montessori Floor Bed with Slats and Safety Guardrails, Solid Wood Floor Bed with Fence and Without Door, Easy Assemble Montessori Bed for Girls and Boys, Natural</t>
  </si>
  <si>
    <t xml:space="preserve">N733P400299H</t>
  </si>
  <si>
    <t xml:space="preserve">Full Montessori Floor Bed with Slats and Safety Guardrails, Solid Wood Floor Bed with Fence and Without Door, Easy Assemble Montessori Bed for Girls and Boys, Pink</t>
  </si>
  <si>
    <t xml:space="preserve">N733P400299E</t>
  </si>
  <si>
    <t xml:space="preserve">Full Montessori Floor Bed with Slats and Safety Guardrails, Solid Wood Floor Bed with Fence and Without Door, Easy Assemble Montessori Bed for Girls and Boys, Gray</t>
  </si>
  <si>
    <t xml:space="preserve">N708P336535P</t>
  </si>
  <si>
    <t xml:space="preserve">Extending Daybed with Trundle, Wooden Daybed with Trundle, Espresso(OLD SKU: WF194887AAP)</t>
  </si>
  <si>
    <t xml:space="preserve">N708P336539P</t>
  </si>
  <si>
    <t xml:space="preserve">Wooden Daybed with Trundle Bed and Two Storage Drawers , Extendable Bed Daybed,Sofa Bed for Bedroom Living Room,Espresso(OLD SKU: WF194973AAP)</t>
  </si>
  <si>
    <t xml:space="preserve">N708P336539E</t>
  </si>
  <si>
    <t xml:space="preserve">Wooden Daybed with Trundle Bed and Two Storage Drawers , Extendable Bed Daybed,Sofa Bed for Bedroom Living Room, Gray(OLD SKU: WF194973AAE)</t>
  </si>
  <si>
    <t xml:space="preserve">N708P336535K</t>
  </si>
  <si>
    <t xml:space="preserve">Extending Daybed with Trundle, Wooden Daybed with Trundle, White(OLD SKU: WF194887AAK)</t>
  </si>
  <si>
    <t xml:space="preserve">N708P336535E</t>
  </si>
  <si>
    <t xml:space="preserve">Extending Daybed with Trundle, Wooden Daybed with Trundle, Gray(OLD SKU: WF194887AAE)</t>
  </si>
  <si>
    <t xml:space="preserve">N708P336539K</t>
  </si>
  <si>
    <t xml:space="preserve">Wooden Daybed with Trundle Bed and Two Storage Drawers , Extendable Bed Daybed,Sofa Bed for Bedroom Living Room,White(OLD SKU: WF194973AAK)</t>
  </si>
  <si>
    <t xml:space="preserve">W2593P381136</t>
  </si>
  <si>
    <t xml:space="preserve">Full Size Floor Bed with Light, Wood Floor Bed with Storage Bookshelves, Floor Bed with Roof Shape for Kids,Natural</t>
  </si>
  <si>
    <t xml:space="preserve">W2593P381133</t>
  </si>
  <si>
    <t xml:space="preserve">Full Size Floor Bed with Light, Wood Floor Bed with Storage Bookshelves, Floor Bed with Roof Shape for Kids,White</t>
  </si>
  <si>
    <t xml:space="preserve">W2593P381130</t>
  </si>
  <si>
    <t xml:space="preserve">Twin XL Size Floor Bed with Light, Wood Floor Bed with Storage Bookshelves, Floor Bed with Roof Shape for Kids,Natural</t>
  </si>
  <si>
    <t xml:space="preserve">W2593P381127</t>
  </si>
  <si>
    <t xml:space="preserve">Twin XL Size Floor Bed with Light, Wood Floor Bed with Storage Bookshelves, Floor Bed with Roof Shape for Kids,White</t>
  </si>
  <si>
    <t xml:space="preserve">W2593P381125</t>
  </si>
  <si>
    <t xml:space="preserve">win Size Floor Bed with Light, Wood Floor Bed with Storage Bookshelves, Floor Bed with Roof Shape for Kids,Natural</t>
  </si>
  <si>
    <t xml:space="preserve">W2593P381124</t>
  </si>
  <si>
    <t xml:space="preserve">Twin Size Floor Bed with Light, Wood Floor Bed with Storage Bookshelves, Floor Bed with Roof Shape for Kids,White</t>
  </si>
  <si>
    <t xml:space="preserve">W504P351802</t>
  </si>
  <si>
    <t xml:space="preserve">Twin Size Canopy Frame Floor Bed with Fence, Guardrails,White (Old Sku:W504P143278)</t>
  </si>
  <si>
    <t xml:space="preserve">2026-07-01 ~ 2026-07-08</t>
  </si>
  <si>
    <t xml:space="preserve">W504P351804</t>
  </si>
  <si>
    <t xml:space="preserve">Twin Size Canopy Frame Floor Bed with Fence,Guardrails,Natural (Old Sku:W504P143279)</t>
  </si>
  <si>
    <t xml:space="preserve">2026-07-09 ~ 2026-07-16</t>
  </si>
  <si>
    <t xml:space="preserve">W504S00286</t>
  </si>
  <si>
    <t xml:space="preserve">Full Size Loft Wood Bed with Desk, Book shelves and Wardrobe with Doors and Drawer, Built-in Staircase with Storage Shelves, Loft Bed with Safety Guardrails and Solid Slats,Walnut</t>
  </si>
  <si>
    <t xml:space="preserve">W504S00264</t>
  </si>
  <si>
    <t xml:space="preserve">Full Size Loft Wood Bed with Desk, Book shelves and Wardrobe with Doors and Drawer, Built-in Staircase with Storage Shelves, Loft Bed with Safety Guardrails and Solid Slats,White</t>
  </si>
  <si>
    <t xml:space="preserve">W2580S00055</t>
  </si>
  <si>
    <t xml:space="preserve">Queen Size Loft Bed with Stairs, Metal Queen Loft Bed with Storage Shelves, High Loft Bed with Wardrobe for Kids Teens Adults, Black(Old SKU W2580S00028 ) Patent Products</t>
  </si>
  <si>
    <t xml:space="preserve">W2580S00065</t>
  </si>
  <si>
    <t xml:space="preserve">Full Size Loft Bed with Stairs, Metal Full Loft Bed with Storage Shelves, High Loft Bed with Wardrobe for Kids Teens, Black(Old SKU W2580S00029 ) Patent Products</t>
  </si>
  <si>
    <t xml:space="preserve">W3204P401255</t>
  </si>
  <si>
    <t xml:space="preserve">63'' Long Console Table, Farmhouse Entryway Table with Storage, Native Wood Grain Tree Scars, Wooden Rectangular Sofa Table Behind Couch for Entrance, Hallway, Living Room, Foyer (Natural Wood)</t>
  </si>
  <si>
    <t xml:space="preserve">2026-05-31 09:59</t>
  </si>
  <si>
    <t xml:space="preserve">W3204P401251</t>
  </si>
  <si>
    <t xml:space="preserve">48" Farmhouse Coffee Table, Rectangle Wooden Center Table with Hidden Storage Drawer, Thick Coffee Tables for Living Room, Office, Apartment, Rest Area, Natural Wood Color</t>
  </si>
  <si>
    <t xml:space="preserve">N757P322702K</t>
  </si>
  <si>
    <t xml:space="preserve">California King Size Bed Frame with Boucle Upholstered Thick Headboard, Solid Wooden Legs, White</t>
  </si>
  <si>
    <t xml:space="preserve">N820S00067K</t>
  </si>
  <si>
    <t xml:space="preserve">Full Over Full Bunk Bed with Twin Size Trundle and Staircase, Shelves, LED,White</t>
  </si>
  <si>
    <t xml:space="preserve">N820S00067E</t>
  </si>
  <si>
    <t xml:space="preserve">Full Over Full Bunk Bed with Twin Size Trundle and Staircase, Shelves, LED,Gray</t>
  </si>
  <si>
    <t xml:space="preserve">W2700S00117</t>
  </si>
  <si>
    <t xml:space="preserve">Kitchen Island Set with 2 Solid Wood Chairs, Extendable &amp; Rotating Table, MDF with Walnut Veneer Retro Design, 4 Drawers &amp; Glass Door Cabinets, Expandable Dining Station for 2-4 Person</t>
  </si>
  <si>
    <t xml:space="preserve">N711P289135O</t>
  </si>
  <si>
    <t xml:space="preserve">W3107P396528</t>
  </si>
  <si>
    <t xml:space="preserve">Full Corner Daybed with Storage, Bookcase Headboard, LED Light &amp; Built-in Charging Station</t>
  </si>
  <si>
    <t xml:space="preserve">W3107</t>
  </si>
  <si>
    <t xml:space="preserve">BED LUCKY</t>
  </si>
  <si>
    <t xml:space="preserve">W3107P396518</t>
  </si>
  <si>
    <t xml:space="preserve">Twin Corner Daybed with Storage Drawers, Bookcase Headboard, LED Lighting &amp; USB Charging Station</t>
  </si>
  <si>
    <t xml:space="preserve">W2580S00059</t>
  </si>
  <si>
    <t xml:space="preserve">Queen Size Loft Bed with Stairs, Metal Queen Loft Bed with Storage Shelves, High Loft Bed with Wardrobe for Kids Teens Adults, Black</t>
  </si>
  <si>
    <t xml:space="preserve">XW000024AAK</t>
  </si>
  <si>
    <t xml:space="preserve">TREXM Extendable Dining Table with 3 Removable Middle Leaves, Mobile Rolling Island Table with Power Outlet, Saving-space Cabinet with Storage for Dining Room and Living Room (CREAM WHITE AND NATURAL)</t>
  </si>
  <si>
    <t xml:space="preserve">XW000024AAE</t>
  </si>
  <si>
    <t xml:space="preserve">TREXM Extendable Dining Table with 3 Removable Middle Leaves, Mobile Rolling Island Table with Power Outlet, Saving-space Cabinet with Storage for Dining Room and Living Room (GREY BLUE AND NATURAL)</t>
  </si>
  <si>
    <t xml:space="preserve">XW000024AAB</t>
  </si>
  <si>
    <t xml:space="preserve">TREXM Extendable Dining Table with 3 Removable Middle Leaves, Mobile Rolling Island Table with Power Outlet, Saving-space Cabinet with Storage for Dining Room and Living Room (BLACK AND MARBLE WHITE)</t>
  </si>
  <si>
    <t xml:space="preserve">N733P400299K</t>
  </si>
  <si>
    <t xml:space="preserve">Full Montessori Floor Bed with Slats and Safety Guardrails, Solid Wood Floor Bed with Fence and Without Door, Easy Assemble Montessori Bed for Girls and Boys, White</t>
  </si>
  <si>
    <t xml:space="preserve">N733P400298N</t>
  </si>
  <si>
    <t xml:space="preserve">Twin Montessori Floor Bed with Slats and Safety Guardrails, Solid Wood Floor Bed with Fence and Without Door, Easy Assemble Montessori Bed for Girls and Boys, Natural</t>
  </si>
  <si>
    <t xml:space="preserve">N733P400298H</t>
  </si>
  <si>
    <t xml:space="preserve">Twin Montessori Floor Bed with Slats and Safety Guardrails, Solid Wood Floor Bed with Fence and Without Door, Easy Assemble Montessori Bed for Girls and Boys, Pink</t>
  </si>
  <si>
    <t xml:space="preserve">N733P400298E</t>
  </si>
  <si>
    <t xml:space="preserve">Twin Montessori Floor Bed with Slats and Safety Guardrails, Solid Wood Floor Bed with Fence and Without Door, Easy Assemble Montessori Bed for Girls and Boys, Gray</t>
  </si>
  <si>
    <t xml:space="preserve">W1413P407487</t>
  </si>
  <si>
    <t xml:space="preserve">W1413P407486</t>
  </si>
  <si>
    <t xml:space="preserve">Twin Size Upholstered Platform Bed with Cute Rabbit Ear Shaped Headboard, with Safety Rail and Pocket, Boucle Fabric, Pink</t>
  </si>
  <si>
    <t xml:space="preserve">500+</t>
  </si>
  <si>
    <t xml:space="preserve">W1413P407485</t>
  </si>
  <si>
    <t xml:space="preserve">Twin Size Upholstered Platform Bed with Cute Rabbit Ear Shaped Headboard, with Safety Rail and Pocket, Boucle Fabric, Beige</t>
  </si>
  <si>
    <t xml:space="preserve">N733S373391M</t>
  </si>
  <si>
    <t xml:space="preserve">Wooden Full Size Daybed with Storage Shelves, Multi-functional Bed with Twin Size Trundle Bed and  Study Desk, Natural(Old SKU:N733S242277M)</t>
  </si>
  <si>
    <t xml:space="preserve">W504P370520</t>
  </si>
  <si>
    <t xml:space="preserve">W1716S00031</t>
  </si>
  <si>
    <t xml:space="preserve">W1716S00030</t>
  </si>
  <si>
    <t xml:space="preserve">W1413S00137</t>
  </si>
  <si>
    <t xml:space="preserve">Full Size Upholstered Platform Bed with Cute Rabbit Ear Shaped Headboard, with Safety Rail and Pocket, Boucle Fabric, Sky Blue</t>
  </si>
  <si>
    <t xml:space="preserve">W1413S00136</t>
  </si>
  <si>
    <t xml:space="preserve">Full Size Upholstered Platform Bed with Cute Rabbit Ear Shaped Headboard, with Safety Rail and Pocket, Boucle Fabric, Pink</t>
  </si>
  <si>
    <t xml:space="preserve">W1413S00135</t>
  </si>
  <si>
    <t xml:space="preserve">Full Size Upholstered Platform Bed with Cute Rabbit Ear Shaped Headboard, with Safety Rail and Pocket, Boucle Fabric, Beige</t>
  </si>
  <si>
    <t xml:space="preserve">W1361S00065</t>
  </si>
  <si>
    <t xml:space="preserve">Upholstered Daybed with Trundle,sturdy wooden bed frame, modern diamond grid design,for Bedroom, Guest Room (Emerald)</t>
  </si>
  <si>
    <t xml:space="preserve">W1361S00066</t>
  </si>
  <si>
    <t xml:space="preserve">Upholstered Daybed with Trundle,sturdy wooden bed frame, modern diamond grid design,for Bedroom, Guest Room (Pink)</t>
  </si>
  <si>
    <t xml:space="preserve">W1361S00067</t>
  </si>
  <si>
    <t xml:space="preserve">Upholstered Daybed with Trundle,sturdy wooden bed frame, modern diamond grid design,for Bedroom, Guest Room (Grey)</t>
  </si>
  <si>
    <t xml:space="preserve">W1361S00068</t>
  </si>
  <si>
    <t xml:space="preserve">Upholstered Daybed with Trundle,sturdy wooden bed frame, modern diamond grid design,for Bedroom, Guest Room (Navy)</t>
  </si>
  <si>
    <t xml:space="preserve">W1361S00069</t>
  </si>
  <si>
    <t xml:space="preserve">Upholstered Daybed with Trundle,sturdy wooden bed frame, modern diamond grid design,for Bedroom, Guest Room (Beige)</t>
  </si>
  <si>
    <t xml:space="preserve">W1413S00099</t>
  </si>
  <si>
    <t xml:space="preserve">Cozy Gingham Daybed with Trundle Twin Size Sofa Bed No Box Spring Needed, with USB Port and Adorable Wave Shaped, Linen Fabric, Pink</t>
  </si>
  <si>
    <t xml:space="preserve">1000+</t>
  </si>
  <si>
    <t xml:space="preserve">W1413S00100</t>
  </si>
  <si>
    <t xml:space="preserve">Cozy Gingham Daybed with Trundle Twin Size Sofa Bed No Box Spring Needed, with USB Port and Adorable Wave Shaped, Linen Fabric, Green</t>
  </si>
  <si>
    <t xml:space="preserve">W1413S00101</t>
  </si>
  <si>
    <t xml:space="preserve">Cozy Gingham Daybed with Trundle Twin Size Sofa Bed No Box Spring Needed, with USB Port and Adorable Wave Shaped, Linen Fabric, Navy</t>
  </si>
  <si>
    <t xml:space="preserve">W1413S00102</t>
  </si>
  <si>
    <t xml:space="preserve">Cozy Gingham Daybed with Trundle Twin Size Sofa Bed No Box Spring Needed, with USB Port and Adorable Wave Shaped, Linen Fabric, Black</t>
  </si>
  <si>
    <t xml:space="preserve">N775P362748W</t>
  </si>
  <si>
    <t xml:space="preserve">Tess MGO Outdoor Patio Side Table Umbrella Base  with Sand-Filling Design, White Marble</t>
  </si>
  <si>
    <t xml:space="preserve">N775</t>
  </si>
  <si>
    <t xml:space="preserve">NH-Lapalma</t>
  </si>
  <si>
    <t xml:space="preserve">W1413P407489</t>
  </si>
  <si>
    <t xml:space="preserve">W1413P407488</t>
  </si>
  <si>
    <t xml:space="preserve">N733P400298K</t>
  </si>
  <si>
    <t xml:space="preserve">Twin Montessori Floor Bed with Slats and Safety Guardrails, Solid Wood Floor Bed with Fence and Without Door, Easy Assemble Montessori Bed for Girls and Boys, White</t>
  </si>
  <si>
    <t xml:space="preserve">W504P277561</t>
  </si>
  <si>
    <t xml:space="preserve">Murphy Queen Bed with Rattan,WALNUT</t>
  </si>
  <si>
    <t xml:space="preserve">W2593S00059</t>
  </si>
  <si>
    <t xml:space="preserve">Full Size Loft Bed with Staircase and Wardrobe, Metal Loft Bed with Desk, Storage Shelves, LED Lights and Charge Station,White(Expect Arrival Date 2026/2/12)</t>
  </si>
  <si>
    <t xml:space="preserve">W2580S00058</t>
  </si>
  <si>
    <t xml:space="preserve">W2580S00056</t>
  </si>
  <si>
    <t xml:space="preserve">Full Size Loft Bed with Stairs, Metal Full Loft Bed with Storage Shelves, High Loft Bed with Wardrobe for Kids Teens, White, Patent Products (Old SKUW2580S00032)</t>
  </si>
  <si>
    <t xml:space="preserve">N711P347384V</t>
  </si>
  <si>
    <t xml:space="preserve">U_Style 55'' Sliding Barn Door Sideboard Buffet Cabinet with 3 Drawers, Adjustable Shelves, Metal Mesh &amp; Particleboard Doors, Aluminum Handles, Industrial Storage for Living or Dining Room</t>
  </si>
  <si>
    <t xml:space="preserve">N711P347384B</t>
  </si>
  <si>
    <t xml:space="preserve">N711P347384K</t>
  </si>
  <si>
    <t xml:space="preserve">N711P345172B</t>
  </si>
  <si>
    <t xml:space="preserve">U-Style Modern Wave-Pattern Sideboard with 3 Drawers, Large Storage Buffet Cabinet with Hooks and Extra Center Leg,Suitable for Living Room,Entryway,Hallway.</t>
  </si>
  <si>
    <t xml:space="preserve">N711P345172V</t>
  </si>
  <si>
    <t xml:space="preserve">N711P345172O</t>
  </si>
  <si>
    <t xml:space="preserve">LT000274AAC</t>
  </si>
  <si>
    <t xml:space="preserve">Full Size Bunk Bed with Two Built-In Gaming Desks, USB Desktop Ports &amp; Pegboard Organizer, Gaming Bunk Frame for Gamer, Cloud Blue</t>
  </si>
  <si>
    <t xml:space="preserve">LT000274AAR</t>
  </si>
  <si>
    <t xml:space="preserve">Full Size Bunk Bed with Two Built-In Gaming Desks, USB Desktop Ports &amp; Pegboard Organizer, Gaming Bunk Frame for Gamer, Red</t>
  </si>
  <si>
    <t xml:space="preserve">LT000274AAG</t>
  </si>
  <si>
    <t xml:space="preserve">Full Size Bunk Bed with Two Built-In Gaming Desks, USB Desktop Ports &amp; Pegboard Organizer, Gaming Bunk Frame for Gamer, Green</t>
  </si>
  <si>
    <t xml:space="preserve">LT000273AAC</t>
  </si>
  <si>
    <t xml:space="preserve">Twin Size Bunk Bed with Two Built-In Gaming Desks, USB Desktop Ports &amp; Pegboard Organizer, Gaming Bunk Frame for Gamer, Cloud Blue</t>
  </si>
  <si>
    <t xml:space="preserve">LT000273AAR</t>
  </si>
  <si>
    <t xml:space="preserve">Twin Size Bunk Bed with Two Built-In Gaming Desks, USB Desktop Ports &amp; Pegboard Organizer, Gaming Bunk Frame for Gamer, Red</t>
  </si>
  <si>
    <t xml:space="preserve">LT000273AAG</t>
  </si>
  <si>
    <t xml:space="preserve">Twin Size Bunk Bed with Two Built-In Gaming Desks, USB Desktop Ports &amp; Pegboard Organizer, Gaming Bunk Frame for Gamer, Green</t>
  </si>
  <si>
    <t xml:space="preserve">N711P345170O</t>
  </si>
  <si>
    <t xml:space="preserve">U_STYLE Modern 57.5" Stripe Door Storage Cabinet, 4-Door Sideboard with Back-of-Door Storage Racks &amp; Side Hooks, Adjustable Shelves, MDF Cabinet with Aluminum Handles for Living Room, Dining Room</t>
  </si>
  <si>
    <t xml:space="preserve">N711P345170K</t>
  </si>
  <si>
    <t xml:space="preserve">N711P345170B</t>
  </si>
  <si>
    <t xml:space="preserve">N711P345168V</t>
  </si>
  <si>
    <t xml:space="preserve">U_STYLE 55.1" Modern Storage Cabinet – 2 Doors &amp; 2 Drawers, Stripe MDF Sideboard with Aluminum Handles, Curved Side Door &amp; 3-Tier Shelves, Buffet Cabinet for Living Room, Bedroom, Dining Room</t>
  </si>
  <si>
    <t xml:space="preserve">N711P345168O</t>
  </si>
  <si>
    <t xml:space="preserve">N711P345168B</t>
  </si>
  <si>
    <t xml:space="preserve">N711P334768V</t>
  </si>
  <si>
    <t xml:space="preserve">U_STYLE 89.7''Wooden Sideboard with Extendable Table,Multifunctional Storage Cabinet with 2 Doors and 3 Drawers,for Living Room,Study,Foyer and Kitchen</t>
  </si>
  <si>
    <t xml:space="preserve">N711P334768O</t>
  </si>
  <si>
    <t xml:space="preserve">N711P334768K</t>
  </si>
  <si>
    <t xml:space="preserve">N711P334768B</t>
  </si>
  <si>
    <t xml:space="preserve">ST000151AAE</t>
  </si>
  <si>
    <t xml:space="preserve">TREXM Vintage Extendable Dining Table Set for 6 with 4 Chairs &amp; Bench, 59 to 72-Inch Rustic Farmhouse Kitchen Table Set with Distressed Finish and Retro Carved Legs (Washed White)</t>
  </si>
  <si>
    <t xml:space="preserve">ST000151AAD</t>
  </si>
  <si>
    <t xml:space="preserve">TREXM Vintage Extendable Dining Table Set for 6 with 4 Chairs &amp; Bench, 59 to 72-Inch Rustic Farmhouse Kitchen Table Set with Distressed Finish and Retro Carved Legs (Natural Wood Wash)</t>
  </si>
  <si>
    <t xml:space="preserve">N725P280631E</t>
  </si>
  <si>
    <t xml:space="preserve">"24" Gray Bathroom Vanity with Sink, MDF &amp; Rubberwood Construction, 3 Drawers &amp; Cabinet with Adjustable Shelves, Modern Design for Small to Medium Bathrooms"</t>
  </si>
  <si>
    <t xml:space="preserve">N725P280631F</t>
  </si>
  <si>
    <t xml:space="preserve">"24" Green Bathroom Vanity with Sink, MDF &amp; Rubberwood Construction, 3 Drawers &amp; Cabinet with Adjustable Shelves, Modern Design for Small to Medium Bathrooms"</t>
  </si>
  <si>
    <t xml:space="preserve">N759S351759K</t>
  </si>
  <si>
    <t xml:space="preserve">[Video] 60" Bathroom Vanity with Resin Double Sinks, 3 Drawers &amp; 4 Doors(2 with Double-layer Shelves), Solid Wood Legs, All Soft-Close, White</t>
  </si>
  <si>
    <t xml:space="preserve">N759S351752K</t>
  </si>
  <si>
    <t xml:space="preserve">[Video] 48" Bathroom Vanity with Resin Sink, Soft-Close 6 Drawers &amp; Double Doors with 2-Tier Shelves, Solid Pine Legs, White</t>
  </si>
  <si>
    <t xml:space="preserve">W509S00157</t>
  </si>
  <si>
    <t xml:space="preserve">57 inches Murphy bed, with storage drawers and charging cabinet, with foldable panels, with swivel wheels, noise-free, suitable for guest rooms, living rooms and offices, Carbon black</t>
  </si>
  <si>
    <t xml:space="preserve">W509S00156</t>
  </si>
  <si>
    <t xml:space="preserve">57 inches Murphy bed, with storage drawers and charging cabinet, with foldable panels, with swivel wheels, noise-free, suitable for guest rooms, living rooms and offices,gray</t>
  </si>
  <si>
    <t xml:space="preserve">W509S00155</t>
  </si>
  <si>
    <t xml:space="preserve">57 inches Murphy bed, with storage drawers and charging cabinet, with foldable panels, with swivel wheels, noise-free, suitable for guest rooms, living rooms and offices,white</t>
  </si>
  <si>
    <t xml:space="preserve">W509P339034</t>
  </si>
  <si>
    <t xml:space="preserve">New Large Mirror Vanity Desk for Bed room  , Modern Makeup Vanity Set with Power Outlet and Hair dryer holder, 5 Drawers , 3 Lighting Color Adjustable Dressing Table for Bedroom, White Color</t>
  </si>
  <si>
    <t xml:space="preserve">W509P339033</t>
  </si>
  <si>
    <t xml:space="preserve">New Large Mirror Vanity Desk for Bed room  , Modern Makeup Vanity Set with Power Outlet and Hair dryer holder, 5 Drawers , 3 Lighting Color Adjustable Dressing Table for Bedroom, Black Color</t>
  </si>
  <si>
    <t xml:space="preserve">W509P297013</t>
  </si>
  <si>
    <t xml:space="preserve">Vanity Desk with LED Lights Mirror &amp; Power Outlet,Vanity Table Set with Storage Drawers &amp; Chair, 3 Lighting Modes &amp; Led RGB Adjustable Brightness, Dressing Table for Women Girls Bedroom, White</t>
  </si>
  <si>
    <t xml:space="preserve">N715P383795B</t>
  </si>
  <si>
    <t xml:space="preserve">TREXM Farmhouse Half Moon Console Table with Drawer &amp; Shelf - Rustic Accent Table, Sofa Table for Entryway, Living Room, Hallway and Foyer (Black)</t>
  </si>
  <si>
    <t xml:space="preserve">N715P383795P</t>
  </si>
  <si>
    <t xml:space="preserve">TREXM Farmhouse Half Moon Console Table with Drawer &amp; Shelf - Rustic Accent Table, Sofa Table for Entryway, Living Room, Hallway and Foyer (Espresso)</t>
  </si>
  <si>
    <t xml:space="preserve">N715P383795M</t>
  </si>
  <si>
    <t xml:space="preserve">TREXM Farmhouse Half Moon Console Table with Drawer &amp; Shelf - Rustic Accent Table, Sofa Table for Entryway, Living Room, Hallway and Foyer (Navy)</t>
  </si>
  <si>
    <t xml:space="preserve">N715P383795D</t>
  </si>
  <si>
    <t xml:space="preserve">TREXM Farmhouse Half Moon Console Table with Drawer &amp; Shelf - Rustic Accent Table, Sofa Table for Entryway, Living Room, Hallway and Foyer (Natural)</t>
  </si>
  <si>
    <t xml:space="preserve">N711P347388O</t>
  </si>
  <si>
    <t xml:space="preserve">U_STYLE 59.3''Sideboard with Sliding Barn Door and Mesh Panels,Farmhouse Buffet with Open Storage,Suitable for Living Room, Hallway, Balcony,Kitchen, Office</t>
  </si>
  <si>
    <t xml:space="preserve">N711P347388K</t>
  </si>
  <si>
    <t xml:space="preserve">N711P347388B</t>
  </si>
  <si>
    <t xml:space="preserve">N715P361525B</t>
  </si>
  <si>
    <t xml:space="preserve">TREXM Rustic Console Table with Curved Corners for Safety, Entryway Table with 3 Concealed Drawers, Sturdy Sofa Table with Thick Legs for Hallway &amp; Living Room (Black)</t>
  </si>
  <si>
    <t xml:space="preserve">N711P345213O</t>
  </si>
  <si>
    <t xml:space="preserve">U-Style Farmhouse Sideboard with 3 Drawers &amp; 4 Doors,59.1" Multi-Functional Storage Buffet with Adjustable Shelf and Open Storage Compartments, Suitable for Dining Room, Living Room, Entryway.</t>
  </si>
  <si>
    <t xml:space="preserve">N715P361525P</t>
  </si>
  <si>
    <t xml:space="preserve">TREXM Rustic Console Table with Curved Corners for Safety, Entryway Table with 3 Concealed Drawers, Sturdy Sofa Table with Thick Legs for Hallway &amp; Living Room (Espresso)</t>
  </si>
  <si>
    <t xml:space="preserve">N715P361525N</t>
  </si>
  <si>
    <t xml:space="preserve">TREXM Rustic Console Table with Curved Corners for Safety, Entryway Table with 3 Concealed Drawers, Sturdy Sofa Table with Thick Legs for Hallway &amp; Living Room (Natural)</t>
  </si>
  <si>
    <t xml:space="preserve">N711P345213K</t>
  </si>
  <si>
    <t xml:space="preserve">N711P345213B</t>
  </si>
  <si>
    <t xml:space="preserve">W2644P233326</t>
  </si>
  <si>
    <t xml:space="preserve">Indoor Playground 7-in-1 Jungle Gym Playset for Kids 2-6yrs - Slide, Climbing Wall, Rope Wall Climber, Monkey Bars, Swing - Waldorf and Montessori Style Wooden Climb Set.</t>
  </si>
  <si>
    <t xml:space="preserve">W2644</t>
  </si>
  <si>
    <t xml:space="preserve">HCHOME</t>
  </si>
  <si>
    <t xml:space="preserve">W2644P233324</t>
  </si>
  <si>
    <t xml:space="preserve">4-in-1 Juniper Indoor Play Gym - Jungle Gym Playset with Baby Swing, Slide, Ladder, and Climbing Wall - Foldable Wooden Playset - Indoor Jungle Gym for Kids</t>
  </si>
  <si>
    <t xml:space="preserve">W2644P233314</t>
  </si>
  <si>
    <t xml:space="preserve">Toddler Climbing Toys Indoor Kids Pikler Triangle Set Foldable Indoor Ladder Climbing Gym Climber</t>
  </si>
  <si>
    <t xml:space="preserve">N775P333869W-S4</t>
  </si>
  <si>
    <t xml:space="preserve">Vera Indoor Wooden Upholstered Barstool, Walnut Finish and Ivory Upholstery, Set of 4</t>
  </si>
  <si>
    <t xml:space="preserve">N775P333869W</t>
  </si>
  <si>
    <t xml:space="preserve">Vera Indoor Wooden Upholstered Barstool, Walnut Finish and Ivory Upholstery, Set of 2</t>
  </si>
  <si>
    <t xml:space="preserve">2026-10-31 15:59</t>
  </si>
  <si>
    <t xml:space="preserve">N775P333869D-S4</t>
  </si>
  <si>
    <t xml:space="preserve">Vera Indoor Wooden Upholstered Barstool, Dark Walnut Finish and Ivory Upholstery, Set of 4</t>
  </si>
  <si>
    <t xml:space="preserve">N775P333869D</t>
  </si>
  <si>
    <t xml:space="preserve">Vera Indoor Wooden Upholstered Barstool, Dark Walnut Finish and Ivory Upholstery, Set of 2</t>
  </si>
  <si>
    <t xml:space="preserve">2026-09-30 13:59</t>
  </si>
  <si>
    <t xml:space="preserve">N775P333863W-S4</t>
  </si>
  <si>
    <t xml:space="preserve">Tara Indoor Wooden Upholstered Barstool, Walnut Finish and Ivory Upholstery, Set of 4</t>
  </si>
  <si>
    <t xml:space="preserve">N775P333863W</t>
  </si>
  <si>
    <t xml:space="preserve">Tara Indoor Wooden Upholstered Barstool, Walnut Finish and Ivory Upholstery, Set of 2</t>
  </si>
  <si>
    <t xml:space="preserve">N775P333863D-S4</t>
  </si>
  <si>
    <t xml:space="preserve">Tara Indoor Wooden Upholstered Barstool, Dark Walnut Finish and Ivory Upholstery, Set of 4</t>
  </si>
  <si>
    <t xml:space="preserve">2026-06-25 ~ 2026-07-02</t>
  </si>
  <si>
    <t xml:space="preserve">N775P333863D</t>
  </si>
  <si>
    <t xml:space="preserve">Tara Indoor Wooden Upholstered Barstool, Dark Walnut Finish and Ivory Upholstery, Set of 2</t>
  </si>
  <si>
    <t xml:space="preserve">W2700P369516</t>
  </si>
  <si>
    <t xml:space="preserve">7-Drawer Vanity Desk with LED Mirror &amp; Carved Details, Fluted Makeup Table with Metal Legs and PU Stool, Carved Dressing Table with Jewelry Storage for Bedroom</t>
  </si>
  <si>
    <t xml:space="preserve">W2700P369515</t>
  </si>
  <si>
    <t xml:space="preserve">4-Drawer Vanity Desk with LED Mirror &amp; Carved Details, Fluted Makeup Table with Metal Legs and PU Stool, Carved Dressing Table with Jewelry Storage for Bedroom</t>
  </si>
  <si>
    <t xml:space="preserve">W2700P369514</t>
  </si>
  <si>
    <t xml:space="preserve">3-in-1 Vanity Table with LED Mirror &amp; Storage Stool, Flip Top Makeup Dressing Table with Adjustable Lights, 5 Storage Spaces Cosmetic Organizer for Bedroom</t>
  </si>
  <si>
    <t xml:space="preserve">W2700P297921</t>
  </si>
  <si>
    <t xml:space="preserve">LED Mirror Vanity Dressing Table with Lights for Women &amp; Girls - 3-Color Adjustable Light Strips, 2 Large Drawers, Hair Dryer Stand &amp; Non-Woven Storage Bag, Makeup Desk Bedroom Furniture</t>
  </si>
  <si>
    <t xml:space="preserve">W3457P336676</t>
  </si>
  <si>
    <t xml:space="preserve">Vanity Desk with Mirror &amp; Light, Large Drawer Three Level Storage Dresser, 3 Lighting Modes Adjustable Brightness, Bedroom Dressing Table(white)</t>
  </si>
  <si>
    <t xml:space="preserve">W3457</t>
  </si>
  <si>
    <t xml:space="preserve">Scion</t>
  </si>
  <si>
    <t xml:space="preserve">2026-06-01 00:00:00</t>
  </si>
  <si>
    <t xml:space="preserve">W1996P266411</t>
  </si>
  <si>
    <t xml:space="preserve">Creative bean bag sofa chair for adults  filled  with high-quality sponge that is plump and elastic fitting the curves of the human body and providing gentle support to the body in all as</t>
  </si>
  <si>
    <t xml:space="preserve">W1996</t>
  </si>
  <si>
    <t xml:space="preserve">MEIGAOSOFA</t>
  </si>
  <si>
    <t xml:space="preserve">2026-12-31 22:59</t>
  </si>
  <si>
    <t xml:space="preserve">W1996P266264</t>
  </si>
  <si>
    <t xml:space="preserve">Creative bean bag sofa chair for adults filled  with high-quality sponge that is plump and elastic fitting the curves of the human body and providing gentle support to the body in all as</t>
  </si>
  <si>
    <t xml:space="preserve">W1996P266262</t>
  </si>
  <si>
    <t xml:space="preserve">W1996P266259</t>
  </si>
  <si>
    <t xml:space="preserve">W1996P266258</t>
  </si>
  <si>
    <t xml:space="preserve">N708P336203P</t>
  </si>
  <si>
    <t xml:space="preserve">Full Size Murphy Bed with Large Drawers,Espresso</t>
  </si>
  <si>
    <t xml:space="preserve">N708P336203F</t>
  </si>
  <si>
    <t xml:space="preserve">Full Size Murphy Bed with Large Drawers,Green</t>
  </si>
  <si>
    <t xml:space="preserve">W579P354656</t>
  </si>
  <si>
    <t xml:space="preserve">17.32''W Genuine Leather Tufted Ottoman,Footstool for Living Room &amp; Bedroom,Grey Color</t>
  </si>
  <si>
    <t xml:space="preserve">W579</t>
  </si>
  <si>
    <t xml:space="preserve">WQ FURNITURE</t>
  </si>
  <si>
    <t xml:space="preserve">W579P227862</t>
  </si>
  <si>
    <t xml:space="preserve">17.32''W Genuine Leather Tufted Ottoman,Footstool for Living Room &amp; Bedroom,Black Color</t>
  </si>
  <si>
    <t xml:space="preserve">W2129P369351</t>
  </si>
  <si>
    <t xml:space="preserve">Full Size Bed Frame with 8 Storage Drawers, LED Headboard with Charging Station, Metal Platform Bed Frame, No Box Spring Needed, Noise-Free, Stable and Solid, Black</t>
  </si>
  <si>
    <t xml:space="preserve">W2129P269875</t>
  </si>
  <si>
    <t xml:space="preserve">Queen Size Bed Frame with 8 Storage Drawers, LED Headboard with Charging Station, Metal Platform Bed Frame, No Box Spring Needed, Noise-Free, Stable and Solid, Brown</t>
  </si>
  <si>
    <t xml:space="preserve">W2129P269874</t>
  </si>
  <si>
    <t xml:space="preserve">Full Size Bed Frame with 8 Storage Drawers, LED Headboard with Charging Station, Metal Platform Bed Frame, No Box Spring Needed, Noise-Free, Stable and Solid, Brown</t>
  </si>
  <si>
    <t xml:space="preserve">N761P206085G</t>
  </si>
  <si>
    <t xml:space="preserve">Floating Bed Frame with LED Light, Modern PU Leather Platform Bed, No Boxing Spring Needed, Assemble Easily, Full Size</t>
  </si>
  <si>
    <t xml:space="preserve">N761</t>
  </si>
  <si>
    <t xml:space="preserve">NH-TeakStar</t>
  </si>
  <si>
    <t xml:space="preserve">N761P206085C</t>
  </si>
  <si>
    <t xml:space="preserve">N761P205941G</t>
  </si>
  <si>
    <t xml:space="preserve">Floating Bed Frame with LED Light, Modern PU Leather Platform Bed, No Boxing Spring Needed, Assemble Easily, Queen Size</t>
  </si>
  <si>
    <t xml:space="preserve">N761P205941C</t>
  </si>
  <si>
    <t xml:space="preserve">W2129P369350</t>
  </si>
  <si>
    <t xml:space="preserve">Queen Size Bed Frame with 8 Storage Drawers, LED Headboard with Charging Station, Metal Platform Bed Frame, No Box Spring Needed, Noise-Free, Stable and Solid, BLACK</t>
  </si>
  <si>
    <t xml:space="preserve">N715P288632M</t>
  </si>
  <si>
    <t xml:space="preserve">TREXM Entryway Table with Natural Wood Grain Finish, Console Table with Fluted Design, Oval Top and 2 Drawers for Entryway and Living Room (Navy)</t>
  </si>
  <si>
    <t xml:space="preserve">N757Q256985K</t>
  </si>
  <si>
    <t xml:space="preserve">Queen Size Bed Frame with Boucle Upholstered Thick Headboard, Solid Wooden Legs, White</t>
  </si>
  <si>
    <t xml:space="preserve">N757P256984K</t>
  </si>
  <si>
    <t xml:space="preserve">King Size Bed Frame with Boucle Upholstered Thick Headboard, Solid Wooden Legs, White</t>
  </si>
  <si>
    <t xml:space="preserve">W504S00271</t>
  </si>
  <si>
    <t xml:space="preserve">Queen Size Wood Murphy Bed with Wardrobe,Space-Saving Hidden Wall Bed with Desk,Gas Struts,Charging Station,White</t>
  </si>
  <si>
    <t xml:space="preserve">W1858P382400</t>
  </si>
  <si>
    <t xml:space="preserve">Full Size Floor bed, integral construction with super high security barrier, door, children's floor bed frame, Montessori wooden children's floor bed, white(Patented model)</t>
  </si>
  <si>
    <t xml:space="preserve">W1858P382399</t>
  </si>
  <si>
    <t xml:space="preserve">Twin Size Floor bed, integral construction with super high security barrier, door, children's floor bed frame, Montessori wooden children's floor bed, Natural(Patented model)</t>
  </si>
  <si>
    <t xml:space="preserve">N725P262025B</t>
  </si>
  <si>
    <t xml:space="preserve">Bathroom Storage Cabinet with Tilt-Out Laundry Hamper, Adjustable Shelf, Multiple Compartments, Freestanding Design, Black, Door &amp; Drawer Storage for Bathroom or Laundry Room</t>
  </si>
  <si>
    <t xml:space="preserve">W1858P382402</t>
  </si>
  <si>
    <t xml:space="preserve">Full Size Floor bed, integral construction with super high security barrier, door, children's floor bed frame, Montessori wooden children's floor bed,Natural(Patented model)</t>
  </si>
  <si>
    <t xml:space="preserve">W1858P382398</t>
  </si>
  <si>
    <t xml:space="preserve">Twin Size Floor bed, integral construction with super high security barrier, door, children's floor bed frame, Montessori wooden children's floor bed, white(Patented model)</t>
  </si>
  <si>
    <t xml:space="preserve">W509P297015</t>
  </si>
  <si>
    <t xml:space="preserve">Makeup Vanity with LED Lights&amp;3 Color and Power Outlet Makeup Vanity Table with 2 big Drawers with Sturdy Metal Leg and Metal Chair ,Dressing Table for Bedroom Dressing Room (brown)</t>
  </si>
  <si>
    <t xml:space="preserve">W509P293822</t>
  </si>
  <si>
    <t xml:space="preserve">Makeup Vanity with LED Lights&amp;3 Color and Power Outlet Makeup Vanity Table with 5 Drawers with Sturdy Metal Leg and Metal Chair Dressing Table for Bedroom Dressing Room (White)</t>
  </si>
  <si>
    <t xml:space="preserve">W509P297014</t>
  </si>
  <si>
    <t xml:space="preserve">Makeup Vanity with LED Lights&amp;3 Color and Power Outlet Makeup Vanity Table with 2 big Drawers with Sturdy Metal Leg and Metal Chair Dressing Table for Bedroom Dressing Room (White)</t>
  </si>
  <si>
    <t xml:space="preserve">W1162P386374</t>
  </si>
  <si>
    <t xml:space="preserve">58" Modern Wavy Curve Sideboard-Multifunctional storage cabinet with wine rack and glassware holder, adjustable shelves for wine storage and coffee bar, suitable for kitchens and dining rooms.Natural</t>
  </si>
  <si>
    <t xml:space="preserve">W1162P386373</t>
  </si>
  <si>
    <t xml:space="preserve">58" Modern Wavy Curve Sideboard-Multifunctional storage cabinet with wine rack and glassware holder, adjustable shelves for wine storage and coffee bar, suitable for kitchens and dining rooms.Walnut</t>
  </si>
  <si>
    <t xml:space="preserve">W2641P406128</t>
  </si>
  <si>
    <t xml:space="preserve">32 Inch Desk Converter, Height Adjustable Sit to Stand Riser, Dual Monitor and Laptop Workstation with Wide Keyboard Tray, Standing Computer Desk, Natural Color</t>
  </si>
  <si>
    <t xml:space="preserve">W2641</t>
  </si>
  <si>
    <t xml:space="preserve">eHeng</t>
  </si>
  <si>
    <t xml:space="preserve">W2641P406127</t>
  </si>
  <si>
    <t xml:space="preserve">32 Inch Desk Converter, Height Adjustable Sit to Stand Riser, Dual Monitor and Laptop Workstation with Wide Keyboard Tray, Walnut Color</t>
  </si>
  <si>
    <t xml:space="preserve">W2641P368242</t>
  </si>
  <si>
    <t xml:space="preserve">(UPGRADED) Overbed Bedside Desk, Mobile Rolling Laptop Stand Tilting Overbed Table with Wheels, Height Adjustable Tray Bedside Table for Laptop Bed Sofa, WALNUT</t>
  </si>
  <si>
    <t xml:space="preserve">W2641P368240</t>
  </si>
  <si>
    <t xml:space="preserve">(UPGRADED) Overbed Bedside Desk, Mobile Rolling Laptop Stand Tilting Overbed Table with Wheels, Height Adjustable Tray Bedside Table for Laptop Bed Sofa, WHITE</t>
  </si>
  <si>
    <t xml:space="preserve">W2641P251901</t>
  </si>
  <si>
    <t xml:space="preserve">32 Inch Desk Converter, Height Adjustable Sit to Stand Riser, Dual Monitor and Laptop Workstation with Wide Keyboard Tray, Standing Computer Desk, WHITE</t>
  </si>
  <si>
    <t xml:space="preserve">W2641P192319</t>
  </si>
  <si>
    <t xml:space="preserve">32 Inch Desk Converter, Height Adjustable Sit to Stand Riser, Dual Monitor and Laptop Workstation with Wide Keyboard Tray ( BLACK )</t>
  </si>
  <si>
    <t xml:space="preserve">W2641P269198</t>
  </si>
  <si>
    <t xml:space="preserve">Overbed Bedside Desk, Mobile Rolling Laptop Stand Tilting Overbed Table with Wheels, Height Adjustable Tray Table for Laptop Bed Sofa Side Table, Bedside Table (WHITE)</t>
  </si>
  <si>
    <t xml:space="preserve">W2700S00110</t>
  </si>
  <si>
    <t xml:space="preserve">78 Inch Long Dining Table Set for 4 in Natural Wood Veneer, Rectangular MDF Kitchen Table with Storage Base &amp; 4 PU Cushioned Chairs, Modern Rustic Dining Set for Kitchen and Dining Room</t>
  </si>
  <si>
    <t xml:space="preserve">N725P350821K</t>
  </si>
  <si>
    <t xml:space="preserve">36-Inch White Bathroom Vanity with Sink, Modern MDF and Rubberwood Cabinet with 3 Drawers and Adjustable Shelf, Freestanding Vanity for Bathroom Storage and Organization</t>
  </si>
  <si>
    <t xml:space="preserve">N759P313315K</t>
  </si>
  <si>
    <t xml:space="preserve">[Video] 36" Bathroom Vanity with Sink, Ceramic Sink, 2 Tip-out Drawers, Soft Close Door Hinges, White(same SKU: N759P223021K)</t>
  </si>
  <si>
    <t xml:space="preserve">W1903P195321</t>
  </si>
  <si>
    <t xml:space="preserve">Full Size Metal Platform Bed Frame with Adjustable Upholstered Headboard, Charging Station, LED Lights, Noiseless, Black and Brown</t>
  </si>
  <si>
    <t xml:space="preserve">W1903</t>
  </si>
  <si>
    <t xml:space="preserve">GATASCK</t>
  </si>
  <si>
    <t xml:space="preserve">W1903P195337</t>
  </si>
  <si>
    <t xml:space="preserve">Queen Size Metal Platform Bed Frame with Adjustable Upholstered Headboard, Charging Station, LED Lights, Noiseless, Black and Brown, 86.26"L  x 60.43"W  x 40.16'H</t>
  </si>
  <si>
    <t xml:space="preserve">W5026P404141</t>
  </si>
  <si>
    <t xml:space="preserve">Full-size bed frame with storage headboard and 12 drawers with LED lights, metal platform with anti-slip and noiseless mattress support, sturdy metal slat support,Gray</t>
  </si>
  <si>
    <t xml:space="preserve">W5026</t>
  </si>
  <si>
    <t xml:space="preserve">Xin Base</t>
  </si>
  <si>
    <t xml:space="preserve">W5026P404143</t>
  </si>
  <si>
    <t xml:space="preserve">Queen-size bed frame with storage headboard and 12 drawers with LED lights, metal platform with anti-slip and noiseless mattress support, sturdy metal slat support,Gray</t>
  </si>
  <si>
    <t xml:space="preserve">W5026P404145</t>
  </si>
  <si>
    <t xml:space="preserve">Full-size bed frame with storage headboard and 12 drawers with LED lights, metal platform with anti-slip and noiseless mattress support, sturdy metal slat support, black</t>
  </si>
  <si>
    <t xml:space="preserve">W5026P404146</t>
  </si>
  <si>
    <t xml:space="preserve">Queen-size bed frame with storage headboard and 12 drawers with LED lights, metal platform with anti-slip and noiseless mattress support, sturdy metal slat support, black</t>
  </si>
  <si>
    <t xml:space="preserve">W5026P404188</t>
  </si>
  <si>
    <t xml:space="preserve">Twin Daybed with Trundle, Metal Trundle Bed Version, Sofa Bed Frame Reinforced by Heavy-Duty Metal Slats, Equipped with Guardrail-Style Enclosures,White</t>
  </si>
  <si>
    <t xml:space="preserve">W5026P404187</t>
  </si>
  <si>
    <t xml:space="preserve">Modern Twin-size Bed with 3 Under-bed Storage Drawers, LED Lights and a Charging Station,White</t>
  </si>
  <si>
    <t xml:space="preserve">W2700S00111</t>
  </si>
  <si>
    <t xml:space="preserve">Set of 2 Mid Century Modern Cylinder End Tables with Built-in Charging Station &amp; Sliding Door, 2-Tier Storage Round Nightstands with USB Ports, Walnut Bedside Tables for Living Room, Bedroom, Entryway</t>
  </si>
  <si>
    <t xml:space="preserve">W2700P385517</t>
  </si>
  <si>
    <t xml:space="preserve">Mid Century Modern Cylinder End Table with Built-in Charging Station &amp; Sliding Door, 2-Tier Storage Round Nightstand with USB Ports, Walnut Bedside Table for Living Room, Bedroom, Entryway</t>
  </si>
  <si>
    <t xml:space="preserve">W2700S00105</t>
  </si>
  <si>
    <t xml:space="preserve">74.8" Kitchen Island with Extendable Dining Table &amp; Power Outlet - Rolling Storage Cart on Wheels with 3 Drawers &amp; 2 Door Cabinet for Dining Room, White</t>
  </si>
  <si>
    <t xml:space="preserve">W2700S00106</t>
  </si>
  <si>
    <t xml:space="preserve">74.8" Kitchen Island with Extendable Dining Table, Marble Veneer Top &amp; Built-in Power Outlet - Mobile Storage Cart with 3 Drawers &amp; Cabinet, Rolling Kitchen Cart for Dining Room, Black</t>
  </si>
  <si>
    <t xml:space="preserve">W2700S00109</t>
  </si>
  <si>
    <t xml:space="preserve">78 Inch Long Dining Table Set for 6 in Natural Wood Veneer, Rectangular MDF Kitchen Table with Storage Base &amp; 6 PU Cushioned Chairs, Modern Rustic Dining Set for Kitchen and Dining Room</t>
  </si>
  <si>
    <t xml:space="preserve">W2580S00054</t>
  </si>
  <si>
    <t xml:space="preserve">Full Loft Bed with Desk and Charging Station, Full Size Metal Loft Bed with Stairs and Light for Kids Teens, Black, Patent Products</t>
  </si>
  <si>
    <t xml:space="preserve">W1885S00207</t>
  </si>
  <si>
    <t xml:space="preserve">Queen Size Bed Frame,Tufted Headboard with Extra-Large Ultra-Soft Cloud Pillow Design,Chenille Platform Bed with Metal and Wooden Slats Double Support,Solid and Stable,Noise-Free,Black</t>
  </si>
  <si>
    <t xml:space="preserve">W1885S00204</t>
  </si>
  <si>
    <t xml:space="preserve">King Size Bed Frame,Tufted Headboard with Extra-Large Ultra-Soft Cloud Pillow Design,Chenille Platform Bed with Metal and Wooden Slats Double Support,Solid and Stable,Noise-Free,Beige/White</t>
  </si>
  <si>
    <t xml:space="preserve">W1885S00206</t>
  </si>
  <si>
    <t xml:space="preserve">Queen Size Bed Frame,Tufted Headboard with Extra-Large Ultra-Soft Cloud Pillow Design,Chenille Platform Bed with Metal and Wooden Slats Double Support,Solid and Stable,Noise-Free,Beige/White</t>
  </si>
  <si>
    <t xml:space="preserve">W3457P336677</t>
  </si>
  <si>
    <t xml:space="preserve">Vanity Desk with Mirror &amp; Light, Large Drawer Three Level Storage Dresser, 3 Lighting Modes Adjustable Brightness, Bedroom Dressing Table(black)</t>
  </si>
  <si>
    <t xml:space="preserve">N708P336203E</t>
  </si>
  <si>
    <t xml:space="preserve">Full Size Murphy Bed with Large Drawers,Gray</t>
  </si>
  <si>
    <t xml:space="preserve">GX000453AAK-1</t>
  </si>
  <si>
    <t xml:space="preserve">Queen Size Platform Bed with Storage Headboard and 8 Drawers, White</t>
  </si>
  <si>
    <t xml:space="preserve">GX000454AAE-1</t>
  </si>
  <si>
    <t xml:space="preserve">King Size Platform Bed with Storage Headboard and 8 Drawers, Gray</t>
  </si>
  <si>
    <t xml:space="preserve">GX000453AAE-1</t>
  </si>
  <si>
    <t xml:space="preserve">Queen Size Platform Bed with Storage Headboard and 8 Drawers, Gray</t>
  </si>
  <si>
    <t xml:space="preserve">N725P375498N</t>
  </si>
  <si>
    <t xml:space="preserve">30" Bathroom Vanity with Sink, Wood Vanity Cabinet with Flip-Out Drawer, 2 Soft-Close Drawers, 1 Soft-Close Door, Solid Wood &amp; MDF, Elegant Wood Handles</t>
  </si>
  <si>
    <t xml:space="preserve">N725P375500N</t>
  </si>
  <si>
    <t xml:space="preserve">24" Bathroom Vanity with Sink, Wood Vanity Cabinet with Flip-Out Drawer, 2 Soft-Close Drawers, 1 Soft-Close Door, Solid Wood &amp; MDF, Elegant Wood Handles</t>
  </si>
  <si>
    <t xml:space="preserve">N725P375498T</t>
  </si>
  <si>
    <t xml:space="preserve">"30'' Bathroom Vanity with Sink, Solid Wood &amp; MDF Cabinet, Flip-Out Drawer, 2 Soft-Close Drawers, 1 Soft-Close Door, Elegant Wood Handles"</t>
  </si>
  <si>
    <t xml:space="preserve">N729P373276F</t>
  </si>
  <si>
    <t xml:space="preserve">24.8" Bathroom Vanity with Ceramic Sink, Modern Freestanding Cabinet Featuring Soft-Close Door, Deep Drawer, Shallow Drawer &amp; Wide Drawer for Space-Saving Storage</t>
  </si>
  <si>
    <t xml:space="preserve">N729P373276K</t>
  </si>
  <si>
    <t xml:space="preserve">W2700P369513</t>
  </si>
  <si>
    <t xml:space="preserve">Vanity Desk Set with Sliding Lighted Mirror, Makeup Dressing Table with 4 Drawers &amp; 9 Storage Spaces, Hidden Compartments and Cushioned Stool, White Beauty Furniture for Bedroom</t>
  </si>
  <si>
    <t xml:space="preserve">N725P346896C</t>
  </si>
  <si>
    <t xml:space="preserve">24" Bathroom Vanity with Sink, Bathroom Vanity Cabinet with One Flip Drawer and Two Drawers, Adjustable Shelf, Solid Wood and MDF, Blue Gray(Old SKU:N759P252821C)</t>
  </si>
  <si>
    <t xml:space="preserve">N725P346896G</t>
  </si>
  <si>
    <t xml:space="preserve">24" Bathroom Vanity with Sink, Bathroom Vanity Cabinet with One Flip Drawer and Two Drawers, Adjustable Shelf, Solid Wood and MDF, Green(Old SKU:N759P252821G)</t>
  </si>
  <si>
    <t xml:space="preserve">W2641P298251</t>
  </si>
  <si>
    <t xml:space="preserve">Bedside Table,Folding Overbed Bedside Desk Mobile Rolling Laptop Stand Tilting Overbed Table with Wheels Height Adjustable Tray Table for Laptop Bed Sofa Side Table (WALNUT)</t>
  </si>
  <si>
    <t xml:space="preserve">W1858S00007</t>
  </si>
  <si>
    <t xml:space="preserve">A large, concave-structured, undulating storage bed frame with lifting function. The wooden platform bed frame has a storage function and no need for a spring box / no noise. Oak color (
King)</t>
  </si>
  <si>
    <t xml:space="preserve">W1858P390003</t>
  </si>
  <si>
    <t xml:space="preserve">A large raised and undulating storage bed frame with grooves. The wooden platform bed frame has a storage function that can be lifted, without requiring a spring box / no noise. Oak color (
Queen)</t>
  </si>
  <si>
    <t xml:space="preserve">W2593P395807</t>
  </si>
  <si>
    <t xml:space="preserve">Twin Size Upholstered Platform Bed with Rabbit Cushion, Kids Floor Upholstered Bed with Removable Side Rails, Pink(Expect Arrival Date 2025/1/15)</t>
  </si>
  <si>
    <t xml:space="preserve">2026-07-08 ~ 2026-07-15</t>
  </si>
  <si>
    <t xml:space="preserve">W2593P395806</t>
  </si>
  <si>
    <t xml:space="preserve">Twin Size Upholstered Platform Bed with Rabbit Cushion, Kids Floor Upholstered Bed with Removable Side Rails, White(Expect Arrival Date 2025/1/15)</t>
  </si>
  <si>
    <t xml:space="preserve">W2593P395808</t>
  </si>
  <si>
    <t xml:space="preserve">Twin Size Upholstered Platform Bed with Rabbit Cushion, Kids Floor Upholstered Bed with Removable Side Rails, Blue(Expect Arrival Date 2025/1/15)</t>
  </si>
  <si>
    <t xml:space="preserve">W2593P395809</t>
  </si>
  <si>
    <t xml:space="preserve">Twin Size Upholstered Platform Bed with Rabbit Cushion, Kids Floor Upholstered Bed with Removable Side Rails, Gray(Expect Arrival Date 2025/1/15)</t>
  </si>
  <si>
    <t xml:space="preserve">W2593P381112</t>
  </si>
  <si>
    <t xml:space="preserve">Twin Floor Bed with Slats and Fence, Twin Size Montessori Floor Beds with Door, No Box Spring Needed, White(Expect Arrival Date 2025/12/23)</t>
  </si>
  <si>
    <t xml:space="preserve">W2593P381114</t>
  </si>
  <si>
    <t xml:space="preserve">Twin Floor Bed with Slats and Fence, Twin Size Montessori Floor Beds with Door, No Box Spring Needed,Mint Green(Expect Arrival Date 2025/12/23)</t>
  </si>
  <si>
    <t xml:space="preserve">W2593P381410</t>
  </si>
  <si>
    <t xml:space="preserve">Twin Floor Bed with Slats and Fence, Twin Size Montessori Floor Beds with Door, No Box Spring Needed,Pink(Expect Arrival Date 2025/12/23)</t>
  </si>
  <si>
    <t xml:space="preserve">W2593P381119</t>
  </si>
  <si>
    <t xml:space="preserve">Full Floor Bed with Slats and Fence, Full Size Montessori Floor Beds with Door, No Box Spring Needed,Mint Green(Expect Arrival Date 2025/12/23)</t>
  </si>
  <si>
    <t xml:space="preserve">W2593P381411</t>
  </si>
  <si>
    <t xml:space="preserve">Full Floor Bed with Slats and Fence, Full Size Montessori Floor Beds with Door, No Box Spring Needed,Pink(Expect Arrival Date 2025/12/23)</t>
  </si>
  <si>
    <t xml:space="preserve">W2593P381118</t>
  </si>
  <si>
    <t xml:space="preserve">Full Floor Bed with Slats and Fence, Full Size Montessori Floor Beds with Door, No Box Spring Needed, White(Expect Arrival Date 2025/12/23)</t>
  </si>
  <si>
    <t xml:space="preserve">N733S333812B</t>
  </si>
  <si>
    <t xml:space="preserve">4-Pieces Bedroom Sets, Queen Size Farmhouse Platform Bed with Wooden Strip Stickers Decoration, Storage Nightstand and Dresser with Metal Handle, Black(Old SKU: HL000191AAB)</t>
  </si>
  <si>
    <t xml:space="preserve">N733S363650K</t>
  </si>
  <si>
    <t xml:space="preserve">Vanity Desk with Mirror and Lights, Makeup Vanity Table with Flip-Top Tabletop and Storage 7 Drawers, 9 Compartments, 3 Shelves, 3 Color Modes Adjustable Makeup Table for Bedroom,White (N733P279096K)</t>
  </si>
  <si>
    <t xml:space="preserve">N733S363650H</t>
  </si>
  <si>
    <t xml:space="preserve">Vanity Desk with Mirror and Lights, Makeup Vanity Table with Flip-Top Tabletop and Storage 7 Drawers, 9 Compartments, 3 Shelves, 3 Color Modes Adjustable Makeup Table for Bedroom, Walnut (N733P279096)</t>
  </si>
  <si>
    <t xml:space="preserve">N733S363716K</t>
  </si>
  <si>
    <t xml:space="preserve">Computer Desk with 90 Degree Rotating Desktop, 43x70 Inch Office Desk with Storage Drawer and Cabinets, Gaming Desk with Shelves, Writing Desk for Study, Work Desk for Home (Old SKU:N733P279101K)</t>
  </si>
  <si>
    <t xml:space="preserve">N733S361778W</t>
  </si>
  <si>
    <t xml:space="preserve">Queen Size Farmhouse Murphy Cabinet Bed with Charging Station, Foldable Platform Bed with Large Storage Drawer for Guest-Room, Small Bedroom, White(Old SKU: N733S237837W)</t>
  </si>
  <si>
    <t xml:space="preserve">N733P340562K</t>
  </si>
  <si>
    <t xml:space="preserve">Farmhouse Vanity Desk with Sliding Mirror and Lights, Vanity Set with Glass Top and Charging Station ,Dressing Table with 4 Drawers and 2 Cabinets, Dressing Table with Stool for Bedroom, White</t>
  </si>
  <si>
    <t xml:space="preserve">2026-05-23 ~ 2026-05-30</t>
  </si>
  <si>
    <t xml:space="preserve">N733P340562G</t>
  </si>
  <si>
    <t xml:space="preserve">Farmhouse Vanity Desk with Sliding Mirror and Lights, Vanity Set with Glass Top and Charging Station ,Dressing Table with 4 Drawers and 2 Cabinets, Dressing Table with Stool for Bedroom, Gray</t>
  </si>
  <si>
    <t xml:space="preserve">N733S351674K</t>
  </si>
  <si>
    <t xml:space="preserve">Full Size Wooden L-Shape Daybed with Seven Storage Cabinets and Two Storage Drawers, Multi-functional Bed with Study Desk and Built-in Bookshelf, White(old SKU: N733S247077K)</t>
  </si>
  <si>
    <t xml:space="preserve">N733S351674E</t>
  </si>
  <si>
    <t xml:space="preserve">Full Size Daybed with Storage 3 Cabinets and 2 Drawers, Wooden L-Shape Daybed Frame with Study Desk and Built-in Bookshelf, Multi-functional Bed for Bedroom Guest Room,Gray(old SKU: N733S247077E)</t>
  </si>
  <si>
    <t xml:space="preserve">W1858S00004</t>
  </si>
  <si>
    <t xml:space="preserve">Large grooved undulating lift storage bed frame, wooden platform bed frame with lift storage, no spring box required/no noise, rustic brown slatted natural wood(
King)</t>
  </si>
  <si>
    <t xml:space="preserve">2026-05-26 ~ 2026-06-02</t>
  </si>
  <si>
    <t xml:space="preserve">W504P370545</t>
  </si>
  <si>
    <t xml:space="preserve">Twin Size House Floor Wooden Bed with Roof Frame,Safety Guardrails,Natural (Old Sku W504P286404)</t>
  </si>
  <si>
    <t xml:space="preserve">W504P370533</t>
  </si>
  <si>
    <t xml:space="preserve">Full Size Floor Bed with Fence and Door,Rubber Wood Floor Bed with Safety Guardrails,Natural(Old Sku W504P296787)</t>
  </si>
  <si>
    <t xml:space="preserve">W1858P389993</t>
  </si>
  <si>
    <t xml:space="preserve">Children's double wooden platform bed with railings, a low iron double bed with railings, suitable for girls and boys, (Twin,White)</t>
  </si>
  <si>
    <t xml:space="preserve">W1858P389994</t>
  </si>
  <si>
    <t xml:space="preserve">Children's double wooden platform bed with railings, a low iron double bed with railings, suitable for girls and boys, (Twin,Natural)</t>
  </si>
  <si>
    <t xml:space="preserve">W1858P390002</t>
  </si>
  <si>
    <t xml:space="preserve">Children's double wooden platform bed with railings, a low iron double bed with railings, suitable for girls and boys, (Full,Natural)</t>
  </si>
  <si>
    <t xml:space="preserve">N725P366468G</t>
  </si>
  <si>
    <t xml:space="preserve">36 Inch Bathroom Vanity with Sink, Green Solid Wood Cabinet with Flip-Out Drawer, 3 Drawers and 2 Soft-Close Doors, Gold Handles &amp; Modern Design</t>
  </si>
  <si>
    <t xml:space="preserve">N725P366468K</t>
  </si>
  <si>
    <t xml:space="preserve">36 Inch Bathroom Vanity with Sink, White Solid Wood Cabinet with Flip-Out Drawer, 3 Drawers and 2 Soft-Close Doors, Gold Handles &amp; Modern Design</t>
  </si>
  <si>
    <t xml:space="preserve">N725P364203K</t>
  </si>
  <si>
    <t xml:space="preserve">36" Bathroom Vanity with Sink Top, Bathroom Vanity Cabinet with Two Doors and Two Drawers, Solid Wood, Open shelf, MDF Boards, One Package, White (Old Sku:N725P245278K)</t>
  </si>
  <si>
    <t xml:space="preserve">N725P364205B</t>
  </si>
  <si>
    <t xml:space="preserve">36" Bathroom Vanity with Sink Top, Bathroom Vanity Cabinet with Two Doors and Three Drawers, Solid Wood , MDF Boards ,One Package, Black(Old SKU:N725P198316B)</t>
  </si>
  <si>
    <t xml:space="preserve">N725P220604K</t>
  </si>
  <si>
    <t xml:space="preserve">20" Bathroom Vanity with Sink, Bathroom Cabinet with Soft Closing Door, Storage Rack and Open Shelf, White(Old SKU:WF308492AAK)</t>
  </si>
  <si>
    <t xml:space="preserve">W504P370528</t>
  </si>
  <si>
    <t xml:space="preserve">Twin Size Floor Bed with Fence without Door, Rubber Wood Floor Bed with Safety Guardrails,Natural (Old Sku W504P296796)</t>
  </si>
  <si>
    <t xml:space="preserve">W504P370531</t>
  </si>
  <si>
    <t xml:space="preserve">Twin Size Floor Bed with Fence and Door,Rubber Wood Floor Bed with Safety Guardrails,Natural (Old Sku W504P296778)</t>
  </si>
  <si>
    <t xml:space="preserve">W2580S00052</t>
  </si>
  <si>
    <t xml:space="preserve">Queen Size Loft Bed with Stairs, Metal Queen Loft Bed with Light and Storage, High Loft Bed with Wardrobe and Storage for Kids Teens Adults, Black(Expect Arrival Date 2026/1/7 )</t>
  </si>
  <si>
    <t xml:space="preserve">W2580S00051</t>
  </si>
  <si>
    <t xml:space="preserve">Full Size Loft Bed with Stairs, Metal Full Loft Bed with Light and Storage, High Loft Bed with Wardrobe and Storage for Kids Teens Adults, Black(Expect Arrival Date 2026/1/7 )</t>
  </si>
  <si>
    <t xml:space="preserve">LP000378AAE</t>
  </si>
  <si>
    <t xml:space="preserve">Full Size House Bed with 2 Large Drawers, Side Bookshelf with LED Strip, Gray</t>
  </si>
  <si>
    <t xml:space="preserve">LP000378AAN</t>
  </si>
  <si>
    <t xml:space="preserve">Full Size House Bed with 2 Large Drawers, Side Bookshelf with LED Strip, Natural</t>
  </si>
  <si>
    <t xml:space="preserve">LP000378AAL</t>
  </si>
  <si>
    <t xml:space="preserve">Full Size House Bed with 2 Large Drawers, Side Bookshelf with LED Strip, Walnut</t>
  </si>
  <si>
    <t xml:space="preserve">W1885S00205</t>
  </si>
  <si>
    <t xml:space="preserve">King Size Bed Frame,Tufted Headboard with Extra-Large Ultra-Soft Cloud Pillow Design,Chenille Platform Bed with Metal and Wooden Slats Double Support,Solid and Stable,Noise-Free,Black</t>
  </si>
  <si>
    <t xml:space="preserve">N715P288632B</t>
  </si>
  <si>
    <t xml:space="preserve">TREXM Entryway Table with Natural Wood Grain Finish, Console Table with Fluted Design, Oval Top and 2 Drawers for Entryway and Living Room (Black)</t>
  </si>
  <si>
    <t xml:space="preserve">N715P288632P</t>
  </si>
  <si>
    <t xml:space="preserve">TREXM Entryway Table with Natural Wood Grain Finish, Console Table with Fluted Design, Oval Top and 2 Drawers for Entryway and Living Room (Espresso)</t>
  </si>
  <si>
    <t xml:space="preserve">N715P288632D</t>
  </si>
  <si>
    <t xml:space="preserve">TREXM Entryway Table with Natural Wood Grain Finish, Console Table with Fluted Design, Oval Top and 2 Drawers for Entryway and Living Room (Pine Wood)</t>
  </si>
  <si>
    <t xml:space="preserve">N715P308014B</t>
  </si>
  <si>
    <t xml:space="preserve">TREXM Farmhouse Upholstered Storage Bench with Hidden Compartment, Modern Entryway Bench for Living Room, Entryway, and Hallways (Black)</t>
  </si>
  <si>
    <t xml:space="preserve">N715P308014P</t>
  </si>
  <si>
    <t xml:space="preserve">TREXM Farmhouse Upholstered Storage Bench with Hidden Compartment, Modern Entryway Bench for Living Room, Entryway, and Hallways (Espresso)</t>
  </si>
  <si>
    <t xml:space="preserve">N715P308014N</t>
  </si>
  <si>
    <t xml:space="preserve">TREXM Farmhouse Upholstered Storage Bench with Hidden Compartment, Modern Entryway Bench for Living Room, Entryway, and Hallways (Natural)</t>
  </si>
  <si>
    <t xml:space="preserve">W1885S00229</t>
  </si>
  <si>
    <t xml:space="preserve">73.2" Queen Pull Out Sofa Bed,3-in-1 Convertible Sleeper Sofa,Multi-Functional Velvet Loveseat Bed,Grey(Old Sku:W1885S00051/W1885S00121)</t>
  </si>
  <si>
    <t xml:space="preserve">W1885S00227</t>
  </si>
  <si>
    <t xml:space="preserve">73.2"Queen Pull Out Sofa Bed,3-in-1 Convertible Sleeper Sofa,Multi-Functional Velvet Loveseat Bed,Beige/White(Old Sku:W1885S00049/W1885S00119/W1885S00188)</t>
  </si>
  <si>
    <t xml:space="preserve">N733S361778G</t>
  </si>
  <si>
    <t xml:space="preserve">Queen Size Farmhouse Murphy Cabinet Bed with Charging Station, Foldable Platform Bed with Large Storage Drawer for Guest-Room, Small Bedroom, Rustic Gray(Old SKU: N733S237837G)</t>
  </si>
  <si>
    <t xml:space="preserve">N7090001045E-1</t>
  </si>
  <si>
    <t xml:space="preserve">Wood Twin Size L-shaped Platform Bed with Trundle and a Drawer, Grey(Old SKU:N7090001045E)</t>
  </si>
  <si>
    <t xml:space="preserve">N7090001045K-1</t>
  </si>
  <si>
    <t xml:space="preserve">Wood Twin Size L-shaped Platform Bed with Trundle and a Drawer, White(Old SKU:N7090001045K)</t>
  </si>
  <si>
    <t xml:space="preserve">N7090001047K-1</t>
  </si>
  <si>
    <t xml:space="preserve">Wood Full Size Platform Bed with Storage Shelves, Drawers, Charging Station, LED, Desk and Upholstered Headboard, White+Beige Cushion</t>
  </si>
  <si>
    <t xml:space="preserve">W504S00260</t>
  </si>
  <si>
    <t xml:space="preserve">Queen Size Bed with Tall Headboard &amp; Footboard, USB Charging Station, Pinewood Bed with Strengthened Bed Frame,White</t>
  </si>
  <si>
    <t xml:space="preserve">W2580S00053</t>
  </si>
  <si>
    <t xml:space="preserve">Queen Loft Bed with Desk and Charging Station, Queen Size Metal Loft Bed with Stairs and Light for Kids Teens, Black, Patent Products(OldSKU W2580S00044)</t>
  </si>
  <si>
    <t xml:space="preserve">W2917P384730</t>
  </si>
  <si>
    <t xml:space="preserve">W2917P384735</t>
  </si>
  <si>
    <t xml:space="preserve">71" Tall Arched Kitchen Pantry Cabinet with Glass Door, Farmhouse Storage Pantry Cabinet with Adjustable Shelves &amp; Barn Door Design for Kitchen, Living &amp; Dining Room, White</t>
  </si>
  <si>
    <t xml:space="preserve">W2917P384705</t>
  </si>
  <si>
    <t xml:space="preserve">W2917P384723</t>
  </si>
  <si>
    <t xml:space="preserve">71" Fluted Tall Arched Pantry Cabinet with Adjustable Shelves, Elegant Display Storage with Hidden Drawer &amp; Glass Door for Kitchen, Living Room, Dining Room, White</t>
  </si>
  <si>
    <t xml:space="preserve">W840P383354</t>
  </si>
  <si>
    <t xml:space="preserve">Queen Size Floating Bed Frame with Headboard and Storage, Full Size Platform Bed Frame with USB Charging Station and LED Lights, Heavy Duty Steel Slats, Easy Assembly, Black</t>
  </si>
  <si>
    <t xml:space="preserve">W840</t>
  </si>
  <si>
    <t xml:space="preserve">HOME FURNITURE</t>
  </si>
  <si>
    <t xml:space="preserve">W840P383353</t>
  </si>
  <si>
    <t xml:space="preserve">Full Size Floating Bed Frame with Headboard and Storage, Full Size Platform Bed Frame with USB Charging Station and LED Lights, Heavy Duty Steel Slats, Easy Assembly, Black</t>
  </si>
  <si>
    <t xml:space="preserve">N729P370363B</t>
  </si>
  <si>
    <t xml:space="preserve">30" Bathroom Vanity, Modern Bathroom Cabinet with Sink Combo Set, Bathroom Storage Cabinet with 1 Soft-Closing Door and 3 Soft-Closing Drawers, Solid Wood Frame (Black)</t>
  </si>
  <si>
    <t xml:space="preserve">N729P370363K</t>
  </si>
  <si>
    <t xml:space="preserve">30" Bathroom Vanity, Modern Bathroom Cabinet with Sink Combo Set, Bathroom Storage Cabinet with 1 Soft-Closing Door and 3 Soft-Closing Drawers, Solid Wood Frame (White)</t>
  </si>
  <si>
    <t xml:space="preserve">N7090001047E-1</t>
  </si>
  <si>
    <t xml:space="preserve">Wood Full Size Platform Bed with Storage Shelves, Drawers, Charging Station, LED, Desk and Upholstered Headboard, Grey+ Grey Cushion</t>
  </si>
  <si>
    <t xml:space="preserve">N765P34284849W</t>
  </si>
  <si>
    <t xml:space="preserve">(Old SKU:N765P23314749W)3-in-1 Convertible Sleeper Sofa Bed with Pillow &amp; Pocket, Loveseat Sleeper Chair in Soft Cotton Linen, for Living Room, Bedroom, Study, Apartment, Beige</t>
  </si>
  <si>
    <t xml:space="preserve">N765</t>
  </si>
  <si>
    <t xml:space="preserve">NH-Cozy Home</t>
  </si>
  <si>
    <t xml:space="preserve">N765P34284849G</t>
  </si>
  <si>
    <t xml:space="preserve">(Old SKU:N765P23314749G)3-in-1 Convertible Sleeper Sofa Bed with Pillow &amp; Pocket, Loveseat Sleeper Chair in Soft Cotton Linen, for Living Room, Bedroom, Study, Apartment, Grey</t>
  </si>
  <si>
    <t xml:space="preserve">W2129P394148</t>
  </si>
  <si>
    <t xml:space="preserve">Floating Bed Frame Queen with Led Lights and Charging Station, Wood Queen Size Bed Frame with Storage Headboard,  No Box Spring Needed, Easy Assembly,Walnut</t>
  </si>
  <si>
    <t xml:space="preserve">W504S00267</t>
  </si>
  <si>
    <t xml:space="preserve">5-piece Counter Height Dining Table Set with One Faux Marble Top Dining Table and Four Velvet-Upholstered Chairs,Black</t>
  </si>
  <si>
    <t xml:space="preserve">W504S00268</t>
  </si>
  <si>
    <t xml:space="preserve">5-piece Counter Height Dining Table Set with One Faux Marble Top Dining Table and Four Velvet-Upholstered Chairs,Blue</t>
  </si>
  <si>
    <t xml:space="preserve">W504S00266</t>
  </si>
  <si>
    <t xml:space="preserve">5-piece Counter Height Dining Table Set with One Faux Marble Top Dining Table and Four Velvet-Upholstered Chairs,Grey</t>
  </si>
  <si>
    <t xml:space="preserve">LT000160AAR</t>
  </si>
  <si>
    <t xml:space="preserve">Twin Size Wood Loft Bed with Desk, Multi-storage Shelves and RGB Light, Red</t>
  </si>
  <si>
    <t xml:space="preserve">LT000160AAC</t>
  </si>
  <si>
    <t xml:space="preserve">Twin Size Wood Loft Bed with Desk, Multi-storage Shelves and RGB Light, Cloud Blue</t>
  </si>
  <si>
    <t xml:space="preserve">LT000160AAG</t>
  </si>
  <si>
    <t xml:space="preserve">Twin Size Wood Loft Bed with Desk, Multi-storage Shelves and RGB Light, Green</t>
  </si>
  <si>
    <t xml:space="preserve">LT000270AAR</t>
  </si>
  <si>
    <t xml:space="preserve">Full Size Wood Loft Bed with Desk, Shelves, LED Lights, USB Ports and Pegboard, Black+Red</t>
  </si>
  <si>
    <t xml:space="preserve">LT000270AAC</t>
  </si>
  <si>
    <t xml:space="preserve">Full Size Wood Loft Bed with Desk, Shelves, LED Lights, USB Ports and Pegboard, Black+Blue</t>
  </si>
  <si>
    <t xml:space="preserve">W1885S00240</t>
  </si>
  <si>
    <t xml:space="preserve">King Size Cloud Bed Frame with Oversized Padded Movable Headboard, Chenille Upholstered Bed with Round Corner,Metal + Solid Wooden Slat Double Support,No Box Spring Needed, Dark Grey</t>
  </si>
  <si>
    <t xml:space="preserve">W1885S00239</t>
  </si>
  <si>
    <t xml:space="preserve">King Size Cloud Bed Frame with Oversized Padded Movable Headboard, Chenille Upholstered Bed with Round Corner,Metal + Solid Wooden Slat Double Support,No Box Spring Needed,Camel</t>
  </si>
  <si>
    <t xml:space="preserve">W504P370525</t>
  </si>
  <si>
    <t xml:space="preserve">LT000271AAC</t>
  </si>
  <si>
    <t xml:space="preserve">Full Size Daybed with Removable Desk, Storage Drawers &amp; Hydraulic Side Table, Blue</t>
  </si>
  <si>
    <t xml:space="preserve">LT000271AAP</t>
  </si>
  <si>
    <t xml:space="preserve">Full Size Daybed with Removable Desk, Storage Drawers &amp; Hydraulic Side Table, Espresso</t>
  </si>
  <si>
    <t xml:space="preserve">LT000272AAK</t>
  </si>
  <si>
    <t xml:space="preserve">Queen Size Daybed with Removable Desk, Storage Drawers &amp; Hydraulic Side Table, White</t>
  </si>
  <si>
    <t xml:space="preserve">LT000272AAC</t>
  </si>
  <si>
    <t xml:space="preserve">Queen Size Daybed with Removable Desk, Storage Drawers &amp; Hydraulic Side Table, Blue</t>
  </si>
  <si>
    <t xml:space="preserve">LT000271AAK</t>
  </si>
  <si>
    <t xml:space="preserve">Full Size Daybed with Removable Desk, Storage Drawers &amp; Hydraulic Side Table, White</t>
  </si>
  <si>
    <t xml:space="preserve">LT000272AAP</t>
  </si>
  <si>
    <t xml:space="preserve">Queen Size Daybed with Removable Desk, Storage Drawers &amp; Hydraulic Side Table, Espresso</t>
  </si>
  <si>
    <t xml:space="preserve">2026-07-07 ~ 2026-07-14</t>
  </si>
  <si>
    <t xml:space="preserve">W504P345754</t>
  </si>
  <si>
    <t xml:space="preserve">Full Size Canopy Frame Rubber Wood Floor Bed with Fence,Guardrails,Grey (Old Sku:W504P143281)</t>
  </si>
  <si>
    <t xml:space="preserve">W504P345756</t>
  </si>
  <si>
    <t xml:space="preserve">Full Size Canopy Frame Rubber Wood Floor Bed with Fence,Guardrails,Natural (Old Sku:W504P143283)</t>
  </si>
  <si>
    <t xml:space="preserve">W1820P356060</t>
  </si>
  <si>
    <t xml:space="preserve">Full size children's bed frame with LED light strips, roof-shaped iron frame bed, White,78.5" L x 55.9" W x 58.4" H.</t>
  </si>
  <si>
    <t xml:space="preserve">N733S369272E</t>
  </si>
  <si>
    <t xml:space="preserve">Twin Size Day Bed for 2, L- Shape Twin Size Bed Frame with Storage 3 Drawers,  Wooden Corner Bed with Bookshelf, Corner Bed Frame For Bedroom, Living Room,Grey</t>
  </si>
  <si>
    <t xml:space="preserve">N733S369272K</t>
  </si>
  <si>
    <t xml:space="preserve">Twin Size Day Bed for 2, L- Shape Twin Size Bed Frame with Storage 3 Drawers,  Wooden Corner Bed with Bookshelf, Corner Bed Frame For Bedroom, Living Room,White</t>
  </si>
  <si>
    <t xml:space="preserve">W1671S00012</t>
  </si>
  <si>
    <t xml:space="preserve">White full size bunk bed</t>
  </si>
  <si>
    <t xml:space="preserve">W1671</t>
  </si>
  <si>
    <t xml:space="preserve">W1671S00010</t>
  </si>
  <si>
    <t xml:space="preserve">White full size bunk bed with twin size, LED light and charging socket</t>
  </si>
  <si>
    <t xml:space="preserve">GX000664AAB-1</t>
  </si>
  <si>
    <t xml:space="preserve">Full Size Metal Loft Bed with Storage Shelves, Cabinets and Wardrobe, Black</t>
  </si>
  <si>
    <t xml:space="preserve">W1885S00238</t>
  </si>
  <si>
    <t xml:space="preserve">King Size Cloud Bed Frame with Oversized Padded Movable Headboard, Chenille Upholstered Bed with Round Corner,Metal + Solid Wooden Slat Double Support,No Box Spring Needed, Beige/White</t>
  </si>
  <si>
    <t xml:space="preserve">LT000270AAG</t>
  </si>
  <si>
    <t xml:space="preserve">Full Size Wood Loft Bed with Desk, Shelves, LED Lights, USB Ports and Pegboard, Black+Green</t>
  </si>
  <si>
    <t xml:space="preserve">LT000295AAR</t>
  </si>
  <si>
    <t xml:space="preserve">L-Shaped Wooden twin Size Gaming Bed Frame with RGB LED Lights, Dual twin Beds, USB Ports, TV Stand &amp; Storage Shelves, Reversible Layout, Space-Saving Wood Loft Bed for Teens &amp; Adults-Red</t>
  </si>
  <si>
    <t xml:space="preserve">LT000295AAC</t>
  </si>
  <si>
    <t xml:space="preserve">L-Shaped Wooden twin Size Gaming Bed Frame with RGB LED Lights, Dual twin Beds, USB Ports, TV Stand &amp; Storage Shelves, Reversible Layout, Space-Saving Wood Loft Bed for Teens &amp; Adults-Blue</t>
  </si>
  <si>
    <t xml:space="preserve">LT000295AAG</t>
  </si>
  <si>
    <t xml:space="preserve">L-Shaped Wooden twin Size Gaming Bed Frame with RGB LED Lights, Dual twin Beds, USB Ports, TV Stand &amp; Storage Shelves, Reversible Layout, Space-Saving Wood Loft Bed for Teens &amp; Adults-Green</t>
  </si>
  <si>
    <t xml:space="preserve">LP000392AAA</t>
  </si>
  <si>
    <t xml:space="preserve">Queen Wall Murphy Bed with Hydraulic Storage, Sofa, Shelves &amp; Drawers, LED/USB Lighting, Cream Panel, Green Sofa</t>
  </si>
  <si>
    <t xml:space="preserve">N708P356716K</t>
  </si>
  <si>
    <t xml:space="preserve">Twin Size House Bed with Tent and Light,White</t>
  </si>
  <si>
    <t xml:space="preserve">N708P356716D</t>
  </si>
  <si>
    <t xml:space="preserve">Twin Size House Bed with Tent and Light,Brown</t>
  </si>
  <si>
    <t xml:space="preserve">N708P356717D</t>
  </si>
  <si>
    <t xml:space="preserve">Full Size House Bed with Tent and Light,Brown</t>
  </si>
  <si>
    <t xml:space="preserve">N708P356717K</t>
  </si>
  <si>
    <t xml:space="preserve">Full Size House Bed with Tent and Light,White</t>
  </si>
  <si>
    <t xml:space="preserve">N7090002224K</t>
  </si>
  <si>
    <t xml:space="preserve">Twin Size Wooden Bunk Bed with 3 Storage Shelves,Ladder can be Changed Left or Right,White</t>
  </si>
  <si>
    <t xml:space="preserve">N7090002224N</t>
  </si>
  <si>
    <t xml:space="preserve">Twin Size Wooden Bunk Bed with 3 Storage Shelves,Ladder can be Changed Left or Right,Natural</t>
  </si>
  <si>
    <t xml:space="preserve">W3248P399621</t>
  </si>
  <si>
    <t xml:space="preserve">Meditation chair, an ergonomic cross-legged seating chair with lumbar support and a height-adjustable seat cushion, ideal for people engaged in high-intensity office work. Black</t>
  </si>
  <si>
    <t xml:space="preserve">W3248</t>
  </si>
  <si>
    <t xml:space="preserve">ModaForm Home</t>
  </si>
  <si>
    <t xml:space="preserve">N733P272603W</t>
  </si>
  <si>
    <t xml:space="preserve">Twin Size Murphy Cabinet Bed with Adjustable Position Desk, Murphy Chest Dresser Bed with Foldable Cushion for Guest Room,Small Space, White (Old SKU: N733P272603K)</t>
  </si>
  <si>
    <t xml:space="preserve">N708P263524K</t>
  </si>
  <si>
    <t xml:space="preserve">Twin Size Wooden Daybed with 3 Storage Drawers, Upper Soft Board, shelf, and a set of Sockets and USB Ports, White</t>
  </si>
  <si>
    <t xml:space="preserve">W636S00008</t>
  </si>
  <si>
    <t xml:space="preserve">Queen Bed Frame with Storage Headboard and 12 Drawers , Metal Platform Non-Slip Without Noise Mattress Foundation Strong Metal Slats Support,No Box Spring Needed</t>
  </si>
  <si>
    <t xml:space="preserve">SF000198AAA</t>
  </si>
  <si>
    <t xml:space="preserve">Twin Size Upholstered Daybed with LED Armrest Lights, Storage Shelves &amp; Cabinets, Pull-Out Lift-Up Twin Trundle(Beige)</t>
  </si>
  <si>
    <t xml:space="preserve">SF000198AAE</t>
  </si>
  <si>
    <t xml:space="preserve">Twin Size Upholstered Daybed with LED Armrest Lights, Storage Shelves &amp; Cabinets, Pull-Out Lift-Up Twin Trundle(Gray)</t>
  </si>
  <si>
    <t xml:space="preserve">W504P370522</t>
  </si>
  <si>
    <t xml:space="preserve">Full Size Floor Bed with Fence and Door,Rubber Wood Floor Bed with Safety Guardrails,Natural(Old Sku W504P286380)</t>
  </si>
  <si>
    <t xml:space="preserve">W2593P384119</t>
  </si>
  <si>
    <t xml:space="preserve">Full Floor Bed with High Rails, Wooden Montessori Bed with Light for Kids, Boys and Girls,Gray(Expect Arrival Date 2025/12/17)</t>
  </si>
  <si>
    <t xml:space="preserve">N725P356069F</t>
  </si>
  <si>
    <t xml:space="preserve">36" Bathroom Vanity with Sink, Green Solid Wood Bathroom Cabinet with Flip Drawer, 3 Drawers &amp; 2 Doors, Elegant Design with Golden Metal Handles, Modern MDF Vanity for Bathroom Storage</t>
  </si>
  <si>
    <t xml:space="preserve">W2593P384118</t>
  </si>
  <si>
    <t xml:space="preserve">Full Floor Bed with High Rails, Wooden Montessori Bed with Light for Kids, Boys and Girls, White(Expect Arrival Date 2025/12/17)</t>
  </si>
  <si>
    <t xml:space="preserve">W2593P384115</t>
  </si>
  <si>
    <t xml:space="preserve">Twin Floor Bed with High Rails, Wooden Montessori Bed with Light for Kids, Boys and Girls ,Gray(Expect Arrival Date 2025/12/17)</t>
  </si>
  <si>
    <t xml:space="preserve">N733S351668K</t>
  </si>
  <si>
    <t xml:space="preserve">Wooden L-Shape Daybed with Seven Storage Cabinets and Two Storage Drawers, Multi-functional Bed with Study Desk and Built-in Bookshelf, White(Old SKU:N733S247070K)</t>
  </si>
  <si>
    <t xml:space="preserve">W2593P384116</t>
  </si>
  <si>
    <t xml:space="preserve">Twin Floor Bed with High Rails, Wooden Montessori Bed with Light for Kids, Boys and Girls,Natural</t>
  </si>
  <si>
    <t xml:space="preserve">W2593P384120</t>
  </si>
  <si>
    <t xml:space="preserve">Full Floor Bed with High Rails, Wooden Montessori Bed with Light for Kids, Boys and Girls,Natural(Expect Arrival Date 2025/12/17)</t>
  </si>
  <si>
    <t xml:space="preserve">N724P294656B</t>
  </si>
  <si>
    <t xml:space="preserve">VIBE HAUS Modern High Glossy Rectangle Coffee Table, Stylish Center Table with Storage Space, Accent Furniture with 16 Color LED Lights for Living Room</t>
  </si>
  <si>
    <t xml:space="preserve">N893</t>
  </si>
  <si>
    <t xml:space="preserve">Vibe Haus</t>
  </si>
  <si>
    <t xml:space="preserve">N724P294656K</t>
  </si>
  <si>
    <t xml:space="preserve">N893S000010K</t>
  </si>
  <si>
    <t xml:space="preserve">[Video Provided]VIBE HAUS  Lift-Top Coffee Table with Storage Stools, Modern Center Table with Foldable Top, Multi-Functional Adjustable Coffee Table for Living Room(OLD SKU:N724P292506K)</t>
  </si>
  <si>
    <t xml:space="preserve">N893S000010B</t>
  </si>
  <si>
    <t xml:space="preserve">[Video Provided]VIBE HAUS Lift-Top Coffee Table with Storage Stools, Modern Center Table with Foldable Top, Multi-Functional Adjustable Coffee Table for Living Room(OLD SKU:N724P292506B)</t>
  </si>
  <si>
    <t xml:space="preserve">N724P292506K</t>
  </si>
  <si>
    <t xml:space="preserve">[Video Provided] VIBE HAUS  Lift-Top Coffee Table with 4 Storage Stools, Modern Space Saving Center Table with Foldable Top, Multi-Functional Adjustable Coffee Table for Living Room</t>
  </si>
  <si>
    <t xml:space="preserve">W2593P384112</t>
  </si>
  <si>
    <t xml:space="preserve">Twin Floor Bed with High Rails, Wooden Montessori Bed with Light for Kids, Boys and Girls, White(Expect Arrival Date 2025/12/17)</t>
  </si>
  <si>
    <t xml:space="preserve">LT000269AAG</t>
  </si>
  <si>
    <t xml:space="preserve">Full Size Wood Loft Bed with,Wardrobe,Shelves,Blackout Curtains,and RGB Lights,Black+Green</t>
  </si>
  <si>
    <t xml:space="preserve">LT000269AAC</t>
  </si>
  <si>
    <t xml:space="preserve">Full Size Wood Loft Bed with,Wardrobe,Shelves,Blackout Curtains,and RGB Lights,Black+Blue</t>
  </si>
  <si>
    <t xml:space="preserve">LT000269AAR</t>
  </si>
  <si>
    <t xml:space="preserve">Full Size Wood Loft Bed with,Wardrobe,Shelves,Blackout Curtains,and RGB Lights,Black+Red</t>
  </si>
  <si>
    <t xml:space="preserve">W1671S00009</t>
  </si>
  <si>
    <t xml:space="preserve">Black full size bunk bed with twin size, LED light and charging socket</t>
  </si>
  <si>
    <t xml:space="preserve">W1671S00011</t>
  </si>
  <si>
    <t xml:space="preserve">Black full size bunk bed</t>
  </si>
  <si>
    <t xml:space="preserve">LP100126AAA</t>
  </si>
  <si>
    <t xml:space="preserve">Full Size Velvet House Bed Wood Bed, Beige(Old SKU: LP000126AAA)</t>
  </si>
  <si>
    <t xml:space="preserve">LP100125AAE</t>
  </si>
  <si>
    <t xml:space="preserve">Twin Size Velvet House Bed Wood Bed, Gray</t>
  </si>
  <si>
    <t xml:space="preserve">LP002025AAK-1</t>
  </si>
  <si>
    <t xml:space="preserve">Full Size Wooden Daybed with 3 Storage Drawers, Upper Soft Board, shelf, and a set of Sockets and USB Ports, White</t>
  </si>
  <si>
    <t xml:space="preserve">LP100126AAE</t>
  </si>
  <si>
    <t xml:space="preserve">Full Size Velvet House Bed Wood Bed, Gray</t>
  </si>
  <si>
    <t xml:space="preserve">LP100125AAA</t>
  </si>
  <si>
    <t xml:space="preserve">Twin Size Velvet House Bed Wood Bed, Beige(Old SKU: LP000125AAA)</t>
  </si>
  <si>
    <t xml:space="preserve">W495123239</t>
  </si>
  <si>
    <t xml:space="preserve">full Size Floor Bed with Door,Solid Wood Platform Bed Frame with Fence,Suitable for children,Pine Wood,Natural</t>
  </si>
  <si>
    <t xml:space="preserve">W495</t>
  </si>
  <si>
    <t xml:space="preserve">JY House</t>
  </si>
  <si>
    <t xml:space="preserve">W495123242</t>
  </si>
  <si>
    <t xml:space="preserve">full Size Floor Bed with Door,Solid Wood Platform Bed Frame with Fence,Suitable for children,Pine Wood,Gray</t>
  </si>
  <si>
    <t xml:space="preserve">N708S00022K-1</t>
  </si>
  <si>
    <t xml:space="preserve">Queen Size Wall Murphy Bed with Top Cabinet,Shelves  and  Wardrobe, Space Saving Foldable Bed,White(old sku:N708S00022K)</t>
  </si>
  <si>
    <t xml:space="preserve">LP000392AAE</t>
  </si>
  <si>
    <t xml:space="preserve">Queen Wall Murphy Bed with Hydraulic Storage, Sofa, Shelves &amp; Drawers, LED/USB Lighting, Dark Gray Panel, Beige Sofa</t>
  </si>
  <si>
    <t xml:space="preserve">W2580S00048</t>
  </si>
  <si>
    <t xml:space="preserve">Twin XL over Twin XL Metal Bunk Bed, Detachable Metal Bunk Bed with LED Light and Charge Station, Twin XL Bunk Bed with Two Storage Drawers, Black(Expect Arrival Date 2025/11/21)</t>
  </si>
  <si>
    <t xml:space="preserve">W3867S00003</t>
  </si>
  <si>
    <t xml:space="preserve">Large Kitchen Island with 2 Drop Leaf,Rolling Kitchen Cart on 5 Wheels with Power Outlet,Folding Storage Dining Table with Spice &amp; Towel Rack , 3 Drawers, for Kitchen, Dining Room,White</t>
  </si>
  <si>
    <t xml:space="preserve">W3867P373415</t>
  </si>
  <si>
    <t xml:space="preserve">Mid-Century Modern Walnut Sideboard Buffet Cabinet, 59*16*33 inches Geometric Carved Storage Cabinet with Metal Legs, Multi-Purpose Credenza for Living Room, Dining Room, Entryway</t>
  </si>
  <si>
    <t xml:space="preserve">N733P368653B</t>
  </si>
  <si>
    <t xml:space="preserve">Full Size Velvet Tufted Soft Bed Frame with USB Port and Night Light,52''High Headboard with Rivet Decoration,Wing-back Platform Bed with Headboard Shelf,Black</t>
  </si>
  <si>
    <t xml:space="preserve">N733P368653A</t>
  </si>
  <si>
    <t xml:space="preserve">Full Size Velvet Tufted Soft Bed Frame with USB Port and Night Light,52''High Headboard with Rivet Decoration,Wing-back Platform Bed with Headboard Shelf,Beige</t>
  </si>
  <si>
    <t xml:space="preserve">N733P367135A</t>
  </si>
  <si>
    <t xml:space="preserve">Queen Size Velvet Tufted Soft Bed Frame with USB Port and Night Light,52'' High Headboard with Rivet Decoration, Wing-back Platform Bed with Headboard Shelf, Beige</t>
  </si>
  <si>
    <t xml:space="preserve">N733P367135B</t>
  </si>
  <si>
    <t xml:space="preserve">Queen Size Velvet Tufted Soft Bed Frame with USB Port and Night Light,52'' High Headboard with Rivet Decoration, Wing-back Platform Bed with Headboard Shelf, Black</t>
  </si>
  <si>
    <t xml:space="preserve">LT100268AAP</t>
  </si>
  <si>
    <t xml:space="preserve">Full Over Full Bunk Bed with Twin Size Trundle and Staircase, Espresso(OLD SKU:LT000268AAP)</t>
  </si>
  <si>
    <t xml:space="preserve">2026-06-19 ~ 2026-06-26</t>
  </si>
  <si>
    <t xml:space="preserve">LT100268AAK</t>
  </si>
  <si>
    <t xml:space="preserve">Full Over Full Bunk Bed with Twin Size Trundle and Staircase, White(OLD SKU:LT000268AAK)</t>
  </si>
  <si>
    <t xml:space="preserve">LT100268AAE</t>
  </si>
  <si>
    <t xml:space="preserve">Full Over Full Bunk Bed with Twin Size Trundle and Staircase, Gray(OLD SKU:LT000268AAE)</t>
  </si>
  <si>
    <t xml:space="preserve">W1143P369105</t>
  </si>
  <si>
    <t xml:space="preserve">W26.4 inch  Wider Seat Office Chair,Artificial rabbit hair Home Office Chair with Metal Base,Adjustable Desk Chair Swivel Office Chair,Vanity Chair(Cream)</t>
  </si>
  <si>
    <t xml:space="preserve">W1143P369104</t>
  </si>
  <si>
    <t xml:space="preserve">W26.4 inch Wider seat Office Chair,Artificial rabbit hair Home Office Chair with Metal Base,Adjustable Desk Chair Swivel Office Chair,Vanity Chair(Pink),SW1875PK</t>
  </si>
  <si>
    <t xml:space="preserve">W1143P369103</t>
  </si>
  <si>
    <t xml:space="preserve">W26.4 inch Wider seat Office Chair,Artificial rabbit hair Home Office Chair with Metal Base,Adjustable Desk Chair Swivel Office Chair,Vanity Chair(Violet)</t>
  </si>
  <si>
    <t xml:space="preserve">N725P356058K</t>
  </si>
  <si>
    <t xml:space="preserve">24 Inch Bathroom Vanity with Sink, White Freestanding Bathroom Cabinet with Flip Drawer, Adjustable Shelf, Solid Rubberwood Frame, MDF Panels &amp; Metal Handles</t>
  </si>
  <si>
    <t xml:space="preserve">N725P356062F</t>
  </si>
  <si>
    <t xml:space="preserve">30" Bathroom Vanity with Sink, Green Freestanding Bathroom Cabinet with Flip Drawer &amp; Adjustable Shelf, Solid Rubberwood Frame, MDF Panels &amp; Metal Handles</t>
  </si>
  <si>
    <t xml:space="preserve">N725P356062B</t>
  </si>
  <si>
    <t xml:space="preserve">30" Bathroom Vanity with Sink, Black Freestanding Bathroom Cabinet with Flip Drawer &amp; Adjustable Shelf, Solid Rubberwood Frame, MDF Panels &amp; Metal Handles</t>
  </si>
  <si>
    <t xml:space="preserve">N725P356058F</t>
  </si>
  <si>
    <t xml:space="preserve">24 Inch Bathroom Vanity with Sink, Green Freestanding Bathroom Cabinet with Flip Drawer, Adjustable Shelf, Solid Rubberwood Frame, MDF Panels &amp; Metal Handles</t>
  </si>
  <si>
    <t xml:space="preserve">N725P356062K</t>
  </si>
  <si>
    <t xml:space="preserve">30" Bathroom Vanity with Sink, White Freestanding Bathroom Cabinet with Flip Drawer &amp; Adjustable Shelf, Solid Rubberwood Frame, MDF Panels &amp; Metal Handles</t>
  </si>
  <si>
    <t xml:space="preserve">N725P356058E</t>
  </si>
  <si>
    <t xml:space="preserve">24 Inch Bathroom Vanity with Sink, Grey Blue Freestanding Bathroom Cabinet with Flip Drawer, Adjustable Shelf, Solid Rubberwood Frame, MDF Panels &amp; Metal Handles</t>
  </si>
  <si>
    <t xml:space="preserve">N725P356062E</t>
  </si>
  <si>
    <t xml:space="preserve">30" Bathroom Vanity with Sink, Grey Blue Freestanding Bathroom Cabinet with Flip Drawer &amp; Adjustable Shelf, Solid Rubberwood Frame, MDF Panels &amp; Metal Handles</t>
  </si>
  <si>
    <t xml:space="preserve">N725P356058B</t>
  </si>
  <si>
    <t xml:space="preserve">24 Inch Bathroom Vanity with Sink, Black Freestanding Bathroom Cabinet with Flip Drawer, Adjustable Shelf, Solid Rubberwood Frame, MDF Panels &amp; Metal Handles</t>
  </si>
  <si>
    <t xml:space="preserve">N725P356069E</t>
  </si>
  <si>
    <t xml:space="preserve">36" Bathroom Vanity with Sink, Blue Grey Solid Wood Bathroom Cabinet with Flip Drawer, 3 Drawers &amp; 2 Doors, Elegant Design with Golden Metal Handles, Modern MDF Vanity for Bathroom Storage</t>
  </si>
  <si>
    <t xml:space="preserve">N725P356069K</t>
  </si>
  <si>
    <t xml:space="preserve">36" Bathroom Vanity with Sink, White Solid Wood Bathroom Cabinet with Flip Drawer, 3 Drawers &amp; 2 Doors, Elegant Design with Black Metal Handles, Modern MDF Vanity for Bathroom Storage</t>
  </si>
  <si>
    <t xml:space="preserve">N725P356064F</t>
  </si>
  <si>
    <t xml:space="preserve">36" Bathroom Vanity with Sink, Freestanding Bathroom Cabinet with Ceramic Basin, Flip Drawer, Adjustable Shelf, Rubberwood Frame &amp; MDF Panels, Metal Handles, Green Painted Finish</t>
  </si>
  <si>
    <t xml:space="preserve">N725P356064B</t>
  </si>
  <si>
    <t xml:space="preserve">36" Bathroom Vanity with Sink, Freestanding Bathroom Cabinet with Ceramic Basin, Flip Drawer, Adjustable Shelf, Rubberwood Frame &amp; MDF Panels, Metal Handles, Black Painted Finish</t>
  </si>
  <si>
    <t xml:space="preserve">N725P356064K</t>
  </si>
  <si>
    <t xml:space="preserve">36" Bathroom Vanity with Sink, Freestanding Bathroom Cabinet with Ceramic Basin, Flip Drawer, Adjustable Shelf, Rubberwood Frame &amp; MDF Panels, Metal Handles, White Painted Finish</t>
  </si>
  <si>
    <t xml:space="preserve">N725P350824F</t>
  </si>
  <si>
    <t xml:space="preserve">24-Inch Bathroom Vanity with Sink, Solid Wood and MDF Cabinet with One Flip Drawer, Two Standard Drawers, and Adjustable Shelf, Freestanding Green Vanity for Bathroom Storage</t>
  </si>
  <si>
    <t xml:space="preserve">N725P350824B</t>
  </si>
  <si>
    <t xml:space="preserve">24-Inch Bathroom Vanity with Sink, Solid Wood and MDF Cabinet with One Flip Drawer, Two Standard Drawers, and Adjustable Shelf, Freestanding Black Vanity for Bathroom Storage</t>
  </si>
  <si>
    <t xml:space="preserve">N725P350849E</t>
  </si>
  <si>
    <t xml:space="preserve">36-Inch Bathroom Vanity with Ceramic Sink Top, Solid Wood Frame and MDF Cabinet, Flip Drawer Design with Adjustable Shelf and Metal Handles, Freestanding Bathroom Storage Cabinet (Faucet Not Included)</t>
  </si>
  <si>
    <t xml:space="preserve">N725P350849F</t>
  </si>
  <si>
    <t xml:space="preserve">N725P350849B</t>
  </si>
  <si>
    <t xml:space="preserve">N725P350849K</t>
  </si>
  <si>
    <t xml:space="preserve">N725P350821F</t>
  </si>
  <si>
    <t xml:space="preserve">36-Inch Green Bathroom Vanity with Sink, Modern MDF and Rubberwood Cabinet with 3 Drawers and Adjustable Shelf, Freestanding Vanity for Bathroom Storage and Organization</t>
  </si>
  <si>
    <t xml:space="preserve">N725P350821E</t>
  </si>
  <si>
    <t xml:space="preserve">36-Inch Blue Gray Bathroom Vanity with Sink, Modern MDF and Rubberwood Cabinet with 3 Drawers and Adjustable Shelf, Freestanding Vanity for Bathroom Storage and Organization</t>
  </si>
  <si>
    <t xml:space="preserve">N725P350821B</t>
  </si>
  <si>
    <t xml:space="preserve">36-Inch Black Bathroom Vanity with Sink, Modern MDF and Rubberwood Cabinet with 3 Drawers and Adjustable Shelf, Freestanding Vanity for Bathroom Storage and Organization</t>
  </si>
  <si>
    <t xml:space="preserve">W1143P314941</t>
  </si>
  <si>
    <t xml:space="preserve">Meditation Chair Plus, Cross Legged Chair with Wheels, ADHD Chair, Criss Cross Desk Chair with Lumbar Support and Adjustable Stool, Flexible Design for Fidgety Sitters, Black PU</t>
  </si>
  <si>
    <t xml:space="preserve">W1143P314942</t>
  </si>
  <si>
    <t xml:space="preserve">Meditation Chair Plus, Cross Legged Chair with Wheels, ADHD Chair, Criss Cross Desk Chair with Lumbar Support and Adjustable Stool, Flexible Design for Fidgety Sitters, Ivory</t>
  </si>
  <si>
    <t xml:space="preserve">W1143P360516</t>
  </si>
  <si>
    <t xml:space="preserve">Meditation Chair Plus, Cross Legged Chair with Wheels, ADHD Chair, Criss Cross Desk Chair with Lumbar Support and Adjustable Stool, Flexible Design for Fidgety Sitters, Pink</t>
  </si>
  <si>
    <t xml:space="preserve">W2593S00047</t>
  </si>
  <si>
    <t xml:space="preserve">Full Size Loft Bed with Staircase and Wardrobe, Metal Loft Bed with Desk, Storage Shelves, LED Lights and Charge Station,Black(Expect Arrival Date 2025/12/15)</t>
  </si>
  <si>
    <t xml:space="preserve">W2593S00046</t>
  </si>
  <si>
    <t xml:space="preserve">Full Size Loft Bed with Staircase and Wardrobe, Metal Loft Bed with Desk, Storage Shelves, LED Lights and Charge Station,White(Expect Arrival Date 2025/12/15)</t>
  </si>
  <si>
    <t xml:space="preserve">W2593S00045</t>
  </si>
  <si>
    <t xml:space="preserve">Full Size Loft Bed with Staircase and Wardrobe, Metal Loft Bed with Desk, Storage Shelves, LED Lights and Charge Station, Pink(Expect Arrival Date 2025/12/15)</t>
  </si>
  <si>
    <t xml:space="preserve">W3752P378629</t>
  </si>
  <si>
    <t xml:space="preserve">N708S10002P</t>
  </si>
  <si>
    <t xml:space="preserve">Queen Size Murphy Bed with Large Drawers and USB,Brushed Espresso</t>
  </si>
  <si>
    <t xml:space="preserve">N708S10002K</t>
  </si>
  <si>
    <t xml:space="preserve">Queen Size Murphy Bed with Large Drawers and USB,Brushed White</t>
  </si>
  <si>
    <t xml:space="preserve">N708S10002E</t>
  </si>
  <si>
    <t xml:space="preserve">Queen Size Murphy Bed with Large Drawers and USB,Brushed Gray</t>
  </si>
  <si>
    <t xml:space="preserve">N708P336203K</t>
  </si>
  <si>
    <t xml:space="preserve">Full Size Murphy Bed with Large Drawers,White</t>
  </si>
  <si>
    <t xml:space="preserve">GX000309AAK</t>
  </si>
  <si>
    <t xml:space="preserve">Twin over Twin &amp; Twin Bunk Bed with Built-in Staircase and Storage Drawer,White</t>
  </si>
  <si>
    <t xml:space="preserve">N7090004020E</t>
  </si>
  <si>
    <t xml:space="preserve">Twin over Full Bunk Bed with Drawers, Convertible Beds, Gray</t>
  </si>
  <si>
    <t xml:space="preserve">N725P350819B</t>
  </si>
  <si>
    <t xml:space="preserve">30-Inch Black Bathroom Vanity with Sink, Modern MDF and Rubberwood Cabinet with 3 Drawers and Adjustable Shelf, Freestanding Vanity for Bathroom Storage and Organization</t>
  </si>
  <si>
    <t xml:space="preserve">N725P350819F</t>
  </si>
  <si>
    <t xml:space="preserve">30-Inch Green Bathroom Vanity with Sink, Modern MDF and Rubberwood Cabinet with 3 Drawers and Adjustable Shelf, Freestanding Vanity for Bathroom Storage and Organization</t>
  </si>
  <si>
    <t xml:space="preserve">N725P350819K</t>
  </si>
  <si>
    <t xml:space="preserve">30-Inch White Bathroom Vanity with Sink, Modern MDF and Rubberwood Cabinet with 3 Drawers and Adjustable Shelf, Freestanding Vanity for Bathroom Storage and Organization</t>
  </si>
  <si>
    <t xml:space="preserve">N725P350819E</t>
  </si>
  <si>
    <t xml:space="preserve">30-Inch Blue Gray Bathroom Vanity with Sink, Modern MDF and Rubberwood Cabinet with 3 Drawers and Adjustable Shelf, Freestanding Vanity for Bathroom Storage and Organization</t>
  </si>
  <si>
    <t xml:space="preserve">N7090004022K</t>
  </si>
  <si>
    <t xml:space="preserve">Wood Full Size Gaming Loft Bed with Desk, Storage Shelves, LED and Charging Station, White</t>
  </si>
  <si>
    <t xml:space="preserve">N7090004022B</t>
  </si>
  <si>
    <t xml:space="preserve">Wood Full Size Gaming Loft Bed with Desk, Storage Shelves, LED and Charging Station, Black</t>
  </si>
  <si>
    <t xml:space="preserve">N7090000611D</t>
  </si>
  <si>
    <t xml:space="preserve">Full XL Size Upholstered Daybed with Trundle and LED, Brown</t>
  </si>
  <si>
    <t xml:space="preserve">N7090000611B</t>
  </si>
  <si>
    <t xml:space="preserve">Full XL Size Upholstered Daybed with Trundle and LED, Black</t>
  </si>
  <si>
    <t xml:space="preserve">N7090000734E</t>
  </si>
  <si>
    <t xml:space="preserve">Twin over Twin House Bunk Bed with Fence and Door, Gray(Old SKU:WF313047AAE)</t>
  </si>
  <si>
    <t xml:space="preserve">N7090000734K</t>
  </si>
  <si>
    <t xml:space="preserve">Twin over Twin House Bunk Bed with Fence and Door, White(Old SKU:WF313047AAK)</t>
  </si>
  <si>
    <t xml:space="preserve">N7090000475K</t>
  </si>
  <si>
    <t xml:space="preserve">Full Size Daybed with Storage Shelves,Drawers,Trundle,Charging Station,LED Light,Desk and Cabinet,White</t>
  </si>
  <si>
    <t xml:space="preserve">N7090000475E</t>
  </si>
  <si>
    <t xml:space="preserve">Full Size Daybed with Storage Shelves,Drawers,Trundle,Charging Station,LED Light,Desk and Cabinet,Gray</t>
  </si>
  <si>
    <t xml:space="preserve">W495123240</t>
  </si>
  <si>
    <t xml:space="preserve">full Size Floor Bed with Door,Solid Wood Platform Bed Frame with Fence,Suitable for children,Pine Wood,White</t>
  </si>
  <si>
    <t xml:space="preserve">W495123237</t>
  </si>
  <si>
    <t xml:space="preserve">Twin Size Floor Bed with Door,Solid Wood Platform Bed Frame with Fence,Suitable for children,Pine Wood,White</t>
  </si>
  <si>
    <t xml:space="preserve">W495123238</t>
  </si>
  <si>
    <t xml:space="preserve">Twin Size Floor Bed with Door,Solid Wood Platform Bed Frame with Fence,Suitable for children,Pine Wood,Gray</t>
  </si>
  <si>
    <t xml:space="preserve">N733S369048G</t>
  </si>
  <si>
    <t xml:space="preserve">3-Pieces Bedroom Sets Full Size Farmhouse Platform Bed with Double Sliding Door Storage Headboard and Charging Station, Storage Nightstand and Dresser, Antique Gray(Old SKU HL000091AAG)</t>
  </si>
  <si>
    <t xml:space="preserve">N733S369037K</t>
  </si>
  <si>
    <t xml:space="preserve">3-Pieces Bedroom Sets Queen Size  Farmhouse Platform Bed with Double Sliding Door Storage Headboard, Storage Nightstand and Dresser, White+Brown(Old SKU HL000092AAK)</t>
  </si>
  <si>
    <t xml:space="preserve">N733S369037M</t>
  </si>
  <si>
    <t xml:space="preserve">3-Pieces Bedroom Sets Queen Size Farmhouse Platform Bed with Double Sliding Door Storage Headboard and Charging Station, Storage Nightstand and Dresser, Natural</t>
  </si>
  <si>
    <t xml:space="preserve">N733S369048K</t>
  </si>
  <si>
    <t xml:space="preserve">3-Pieces Bedroom Sets Full Size Farmhouse Platform Bed with Double Sliding Door Storage Headboard and Charging Station, Storage Nightstand and Dresser, White+Brown(Old SKU HL000091AAK)</t>
  </si>
  <si>
    <t xml:space="preserve">N733S369048M</t>
  </si>
  <si>
    <t xml:space="preserve">3-Pieces Bedroom Sets Full Size Farmhouse Platform Bed with Double Sliding Door Storage Headboard and Charging Station, Storage Nightstand and Dresser, Natural</t>
  </si>
  <si>
    <t xml:space="preserve">N733S369037G</t>
  </si>
  <si>
    <t xml:space="preserve">3-Pieces Bedroom Sets Queen Size Farmhouse Platform Bed with Double Sliding Door Storage Headboard and Charging Station, Storage Nightstand and Dresser, Antique Gray(Old SKU HL000092AAG)</t>
  </si>
  <si>
    <t xml:space="preserve">W1550P317447</t>
  </si>
  <si>
    <t xml:space="preserve">63-Inch Long Console Table, Wooden Rectangular Sofa Table Behind The Couch, Farmhouse Entryway Table for Entrance, Hallway, Living Room (Natural)Vintage Brown</t>
  </si>
  <si>
    <t xml:space="preserve">W1550</t>
  </si>
  <si>
    <t xml:space="preserve">LIKE IT</t>
  </si>
  <si>
    <t xml:space="preserve">W1550P343690</t>
  </si>
  <si>
    <t xml:space="preserve">Farmhouse Queen Size Bed Frame with Storage Headboard,Charging Station &amp; LED Lights,White</t>
  </si>
  <si>
    <t xml:space="preserve">W1550P343689</t>
  </si>
  <si>
    <t xml:space="preserve">Farmhouse Full Size Bed Frame with Storage Headboard,Charging Station &amp; LED Lights,White</t>
  </si>
  <si>
    <t xml:space="preserve">W1550P343688</t>
  </si>
  <si>
    <t xml:space="preserve">Farmhouse Queen Size Bed Frame with Storage Headboard and Drawers,Charging Station &amp; LED Lights,Brown</t>
  </si>
  <si>
    <t xml:space="preserve">W1550P343687</t>
  </si>
  <si>
    <t xml:space="preserve">Farmhouse Full Size Bed Frame with Storage Headboard,Charging Station &amp; LED Lights,Brown</t>
  </si>
  <si>
    <t xml:space="preserve">W1550P343686</t>
  </si>
  <si>
    <t xml:space="preserve">Farmhouse Queen Size Bed Frame with Storage Headboard and Drawers,Charging Station &amp; LED Lights,White</t>
  </si>
  <si>
    <t xml:space="preserve">W1550P343685</t>
  </si>
  <si>
    <t xml:space="preserve">Farmhouse Full Size Bed Frame with Storage Headboard and Drawers,Charging Station &amp; LED Lights,White</t>
  </si>
  <si>
    <t xml:space="preserve">W1670P357170</t>
  </si>
  <si>
    <t xml:space="preserve">Corner Bed Frame Twin Size with Bookcase and 2 Underbed Storage Drawers, Modern Twin Bed with LED Light and Charging Station, Black</t>
  </si>
  <si>
    <t xml:space="preserve">W1670P357171</t>
  </si>
  <si>
    <t xml:space="preserve">Corner Bed Frame Full Size with Bookcase and 2 Underbed Storage Drawers, Modern Full Bed with LED Light and Charging Station, Black</t>
  </si>
  <si>
    <t xml:space="preserve">N733P360927K</t>
  </si>
  <si>
    <t xml:space="preserve">Full Size Bed Frame with Headboard, Vintage Wooden Bed Frame with Slats Support, Platform Full Bed Frame, No Box Spring Needed, Easy Assembly, White</t>
  </si>
  <si>
    <t xml:space="preserve">N733P360927P</t>
  </si>
  <si>
    <t xml:space="preserve">Full Size Bed Frame with Headboard, Vintage Wooden Bed Frame with Slats Support, Platform Full Bed Frame, No Box Spring Needed, Easy Assembly, Espresso</t>
  </si>
  <si>
    <t xml:space="preserve">N733P360940K</t>
  </si>
  <si>
    <t xml:space="preserve">Bed Frame Queen Size with Headboard, Vintage Queen Bed Frame with Slats Support, Wooden Platform Queen Bed, No Box Spring Needed, Easy Assembly, White</t>
  </si>
  <si>
    <t xml:space="preserve">N733P360940P</t>
  </si>
  <si>
    <t xml:space="preserve">Bed Frame Queen Size with Headboard, Vintage Queen Bed Frame with Slats Support, Wooden Platform Queen Bed, No Box Spring Needed, Easy Assembly, Espresso</t>
  </si>
  <si>
    <t xml:space="preserve">N733S337609K</t>
  </si>
  <si>
    <t xml:space="preserve">Twin Size House Bed with Sofa, Kids Platform Bed with Two Drawers and Storage Shelf, White (Old SKU:HL000065AAK)</t>
  </si>
  <si>
    <t xml:space="preserve">N733S337609E</t>
  </si>
  <si>
    <t xml:space="preserve">Twin Size House Bed with Sofa, Kids Platform Bed with Two Drawers and Storage Shelf, Gray (Old SKU:HL000065AAE)</t>
  </si>
  <si>
    <t xml:space="preserve">W1550P343684</t>
  </si>
  <si>
    <t xml:space="preserve">Farmhouse Queen Size Bed Frame with Storage Headboard and Drawers,Charging Station &amp; LED Lights,Natural</t>
  </si>
  <si>
    <t xml:space="preserve">W1550P343683</t>
  </si>
  <si>
    <t xml:space="preserve">Farmhouse Full Size Bed Frame with Storage Headboard and Drawers,Charging Station &amp; LED Lights,Natural</t>
  </si>
  <si>
    <t xml:space="preserve">W1820P331924</t>
  </si>
  <si>
    <t xml:space="preserve">Kids Twin Low Loft Bed - Convertible to Bunk Bed, Solid Wood Modern Bed Frame with LED Strip Lighting, OAK.</t>
  </si>
  <si>
    <t xml:space="preserve">W1820P331925</t>
  </si>
  <si>
    <t xml:space="preserve">Kids Twin Low Loft Bed - Convertible to Bunk Bed, Solid Wood Modern Bed Frame with LED Strip Lighting, White.</t>
  </si>
  <si>
    <t xml:space="preserve">N820S10007K</t>
  </si>
  <si>
    <t xml:space="preserve">King Size Wood LED Canopy Bed ,Canopy Platform bed With Support Slats, No Box Spring Needed, White(OLD SKU: N820S00007K)</t>
  </si>
  <si>
    <t xml:space="preserve">N708P292151K</t>
  </si>
  <si>
    <t xml:space="preserve">Queen Size Wood LED Canopy Bed ,Canopy Platform bed With Support Slats, No Box Spring Needed, White(OLD SKU: N820S00006K)</t>
  </si>
  <si>
    <t xml:space="preserve">N721S000053P</t>
  </si>
  <si>
    <t xml:space="preserve">[Assembly Video] Wooden TV Stand &amp; Coffee Table Set with Fluted Sliding Doors for TVs up to 75", Golden Handles Media Console with Cable hole, Farmhouse Round Center Table for Living Room, Walnut</t>
  </si>
  <si>
    <t xml:space="preserve">N721P351940P</t>
  </si>
  <si>
    <t xml:space="preserve">[Assembly Video] Mid-Century Coffee Table Set with Sliding Tambour Door, Round Fluted End Table With Storage, Golden Handle Tall &amp; Low Side Table with Wooden Finish for Living Room, Set of Two, Walnut</t>
  </si>
  <si>
    <t xml:space="preserve">N721P351937D</t>
  </si>
  <si>
    <t xml:space="preserve">[Assembly Video] Farmhouse Wooden TV Stand with Sliding Tambour Door for TVs up to 75", Fluted Media Console with Adjustable Storage, Golden Handle TV Cabinet with Cable holes for Living Room, Natural</t>
  </si>
  <si>
    <t xml:space="preserve">N721P351940D</t>
  </si>
  <si>
    <t xml:space="preserve">[Assembly Video]Mid-Century Coffee Table Set with Sliding Tambour Door, Round Fluted End Table With Storage, Golden Handle Tall &amp; Low Side Table with Wooden Finish for Living Room, Set of Two ,Natural</t>
  </si>
  <si>
    <t xml:space="preserve">N721P351937P</t>
  </si>
  <si>
    <t xml:space="preserve">[Assembly Video] Farmhouse Wooden TV Stand with Sliding Tambour Door for TVs up to 75", Fluted Media Console with Adjustable Storage, Golden Handle TV Cabinet with Cable holes for Living Room, Walnut</t>
  </si>
  <si>
    <t xml:space="preserve">N721S000053B</t>
  </si>
  <si>
    <t xml:space="preserve">[Assembly Video] Wooden TV Stand &amp; Coffee Table Set with Fluted Sliding Doors for TVs up to 75", Golden Handles Media Console with Cable hole, Farmhouse Round Center Table for Living Room, Black</t>
  </si>
  <si>
    <t xml:space="preserve">N721P351940B</t>
  </si>
  <si>
    <t xml:space="preserve">[Assembly Video] Mid-Century Coffee Table Set with Sliding Tambour Door, Round Fluted End Table With Storage, Golden Handle Tall &amp; Low Side Table with Wooden Finish for Living Room, Set of Two, Black</t>
  </si>
  <si>
    <t xml:space="preserve">N721S000053D</t>
  </si>
  <si>
    <t xml:space="preserve">[Assembly Video]Wooden TV Stand &amp; Coffee Table Set with Fluted Sliding Door for TVs up to 75", Golden Handles Media Console with Cable hole, Farmhouse Round Center Table for Living Room, Natural, Teak</t>
  </si>
  <si>
    <t xml:space="preserve">N721P351937B</t>
  </si>
  <si>
    <t xml:space="preserve">[Assembly Video] Farmhouse Wooden TV Stand with Sliding Tambour Door for TVs up to 75", Fluted Media Console with Adjustable Storage, Golden Handle TV Cabinet with Cable holes for Living Room, Black</t>
  </si>
  <si>
    <t xml:space="preserve">N721S000049L</t>
  </si>
  <si>
    <t xml:space="preserve">Farmhouse TV Stand &amp; Coffee Table Set with Charging Station, Oval Fluted Media Console with Sliding Doors for TVs up to 80", Mid-Century Center Table for Living Room, Natural (NEW SKU: N721S000049L-1)</t>
  </si>
  <si>
    <t xml:space="preserve">N721P297567L</t>
  </si>
  <si>
    <t xml:space="preserve">[Assembly Video]Wooden Fluted TV Stand with Charging Station for TV up to 80", Mid-Century Media Console with Sliding Tambour Door, Farmhouse TV Cabinet for Living Room, Natural (NEW SKU:N721P428444L)</t>
  </si>
  <si>
    <t xml:space="preserve">N721P297572L</t>
  </si>
  <si>
    <t xml:space="preserve">42.5"W Wooden Oval Fluted Coffee Table with Charging Station, Mid-Century Center Table with Sliding Tambour Door,Farmhouse Cocktail Table for Living Room, Natural/Teak (NEW SKU: N721P444658L)</t>
  </si>
  <si>
    <t xml:space="preserve">N761P335817G</t>
  </si>
  <si>
    <t xml:space="preserve">29.5'' Storage Benches, End of Bed Bench with Button-Tufted, Fabric Upholstered Storage Ottoman, Window Bench with Fringe, Shoe Cabinet Bench, Footboard Bench for Bedroom, Entryway, Cloakroom,Orange</t>
  </si>
  <si>
    <t xml:space="preserve">N761P335817C</t>
  </si>
  <si>
    <t xml:space="preserve">29.5'' Storage Benches, End of Bed Bench with Button-Tufted, Fabric Upholstered Storage Ottoman, Window Bench with Fringe, Shoe Cabinet Bench, Footboard Bench for Bedroom, Entryway, Cloakroom,Blue</t>
  </si>
  <si>
    <t xml:space="preserve">N761P335817E</t>
  </si>
  <si>
    <t xml:space="preserve">29.5'' Storage Benches, End of Bed Bench with Button-Tufted, Fabric Upholstered Storage Ottoman, Window Bench with Fringe, Shoe Cabinet Bench, Footboard Bench for Bedroom, Entryway, Cloakroom,Grey</t>
  </si>
  <si>
    <t xml:space="preserve">W2593P361693</t>
  </si>
  <si>
    <t xml:space="preserve">Twin Size Bed For Kids, Wood Twin Platform Bed with Headboard and Footboard,Blue (Expect Arrival Date 2025/11/12)</t>
  </si>
  <si>
    <t xml:space="preserve">W2593P361691</t>
  </si>
  <si>
    <t xml:space="preserve">Twin Size Bed For Kids, Wood Twin Platform Bed with Headboard and Footboard,Pink(Expect Arrival Date 2025/11/12)</t>
  </si>
  <si>
    <t xml:space="preserve">W2593P361681</t>
  </si>
  <si>
    <t xml:space="preserve">Twin Size Bed For Kids, Wood Twin Platform Bed with Headboard and Footboard,White(Expect Arrival Date 2025/11/12)</t>
  </si>
  <si>
    <t xml:space="preserve">W2593P361696</t>
  </si>
  <si>
    <t xml:space="preserve">Full Size Bed For Kids, Wood Full Platform Bed with Headboard and Footboard,White(Expect Arrival Date 2025/11/12)</t>
  </si>
  <si>
    <t xml:space="preserve">W2593P361699</t>
  </si>
  <si>
    <t xml:space="preserve">Full Size Bed For Kids, Wood Full Platform Bed with Headboard and Footboard, Pink (Expect Arrival Date 2025/11/12)</t>
  </si>
  <si>
    <t xml:space="preserve">W2593P361701</t>
  </si>
  <si>
    <t xml:space="preserve">Full Size Bed For Kids, Wood Full Platform Bed with Headboard and Footboard, Blue(Expect Arrival Date 2025/11/12)</t>
  </si>
  <si>
    <t xml:space="preserve">N761S0000017F</t>
  </si>
  <si>
    <t xml:space="preserve">King Size Leather Upholstered Bed Frame, Modern Bed Frame with Wingback Head board, Upholstered Platform Bed with Wavy Footboard, No Spring Box Needed, Dark Green</t>
  </si>
  <si>
    <t xml:space="preserve">N761S0000017B</t>
  </si>
  <si>
    <t xml:space="preserve">King Size Leather Upholstered Bed Frame, Modern Bed Frame with Wingback Head board, Upholstered Platform Bed with Wavy Footboard, No Spring Box Needed, Black</t>
  </si>
  <si>
    <t xml:space="preserve">N761S0000017C</t>
  </si>
  <si>
    <t xml:space="preserve">King Size Leather Upholstered Bed Frame, Modern Bed Frame with Wingback Head board, Upholstered Platform Bed with Wavy Footboard, No Spring Box Needed, Antique Blue</t>
  </si>
  <si>
    <t xml:space="preserve">N761S0000016C</t>
  </si>
  <si>
    <t xml:space="preserve">Queen Size Leather Upholstered Bed Frame, Modern Bed Frame with Wingback Head board, Upholstered Platform Bed with Wavy Footboard, No Spring Box Needed, Antique Blue</t>
  </si>
  <si>
    <t xml:space="preserve">N761S0000016B</t>
  </si>
  <si>
    <t xml:space="preserve">Queen Size Leather Upholstered Bed Frame, Modern Bed Frame with Wingback Head board, Upholstered Platform Bed with Wavy Footboard, No Spring Box Needed, Black</t>
  </si>
  <si>
    <t xml:space="preserve">N761S0000016F</t>
  </si>
  <si>
    <t xml:space="preserve">Queen Size Leather Upholstered Bed Frame, Modern Bed Frame with Wingback Head board, Upholstered Platform Bed with Wavy Footboard, No Spring Box Needed, Dark Green</t>
  </si>
  <si>
    <t xml:space="preserve">N775P263305D</t>
  </si>
  <si>
    <t xml:space="preserve">Kira Indoor Upholstered Bar Stool, Dark Brown Faux Leather with Metal Frame, Set of 2</t>
  </si>
  <si>
    <t xml:space="preserve">41%</t>
  </si>
  <si>
    <t xml:space="preserve">N775P263305B</t>
  </si>
  <si>
    <t xml:space="preserve">Kira Indoor Upholstered Bar Stool, Beige Fabric with Metal Frame, Set of 2</t>
  </si>
  <si>
    <t xml:space="preserve">W3081P315304</t>
  </si>
  <si>
    <t xml:space="preserve">Nesting Coffee Table Set of 2 Round Wooden Coffee Tables Circle Modern Table for Living Room Bedroom Accent End Side Table</t>
  </si>
  <si>
    <t xml:space="preserve">2026-05-25 08:59</t>
  </si>
  <si>
    <t xml:space="preserve">W3081P255021</t>
  </si>
  <si>
    <t xml:space="preserve">Round Wood Coffee Table for Living Room for Small Space Apartment and No Need Assembly</t>
  </si>
  <si>
    <t xml:space="preserve">W3081P255018</t>
  </si>
  <si>
    <t xml:space="preserve">W3081P255045</t>
  </si>
  <si>
    <t xml:space="preserve">W3081P254991</t>
  </si>
  <si>
    <t xml:space="preserve">Beige Nesting Coffee Table Set of 2 Modern Drum Side Table End Table Wave Stripe Round Coffee Table for Living Room</t>
  </si>
  <si>
    <t xml:space="preserve">W2593P375492</t>
  </si>
  <si>
    <t xml:space="preserve">Low Twin Over Twin Bunk Bed, Floor Bunk Bed with Ladder, Solid Wood Twin Bunk Bed for Kids &amp; Juniors, Natural(Expect Arrival Date 2025/11/25)</t>
  </si>
  <si>
    <t xml:space="preserve">W2593P375491</t>
  </si>
  <si>
    <t xml:space="preserve">Low Twin Over Twin Bunk Bed, Floor Bunk Bed with Ladder, Solid Wood Twin Bunk Bed for Kids &amp; Juniors, Pink(Expect Arrival Date 2025/11/25)</t>
  </si>
  <si>
    <t xml:space="preserve">W2593P375482</t>
  </si>
  <si>
    <t xml:space="preserve">Low Twin Over Twin Bunk Bed, Floor Bunk Bed with Ladder, Solid Wood Twin Bunk Bed for Kids &amp; Juniors, White(Expect Arrival Date 2025/11/25)</t>
  </si>
  <si>
    <t xml:space="preserve">W2593P375494</t>
  </si>
  <si>
    <t xml:space="preserve">Low Twin Over Twin Bunk Bed, Floor Bunk Bed with Ladder, Solid Wood Twin Bunk Bed for Kids &amp; Juniors, Grey(Expect Arrival Date 2025/11/25)</t>
  </si>
  <si>
    <t xml:space="preserve">W2700P303417</t>
  </si>
  <si>
    <t xml:space="preserve">Portable Nail Art Table w/ LED Mirror, Bluetooth, Lockable Drawers, Telescopic Pole - Folding Manicure Station for Salons (Black Gold)</t>
  </si>
  <si>
    <t xml:space="preserve">W2700P303416</t>
  </si>
  <si>
    <t xml:space="preserve">Portable Nail Art Table w/ LED Mirror, Bluetooth, Lockable Drawers, Telescopic Pole - Folding Manicure Station for Salons  (Pink)</t>
  </si>
  <si>
    <t xml:space="preserve">W2700P303415</t>
  </si>
  <si>
    <t xml:space="preserve">Portable Nail Art Table w/ LED Mirror, Bluetooth, Lockable Drawers, Telescopic Pole - Folding Manicure Station for Salons (Black)</t>
  </si>
  <si>
    <t xml:space="preserve">W395P359415</t>
  </si>
  <si>
    <t xml:space="preserve">Oversized Oval Upholstered Bean Bag Sofa, Lazy Sofa with 3 Large Pillows and 2 Small Pillows, Wrap Around Backrest for Adults, Chenille Fabric Lazy Floor Bean Bag Sofa</t>
  </si>
  <si>
    <t xml:space="preserve">W395</t>
  </si>
  <si>
    <t xml:space="preserve">COOLMORE W-395</t>
  </si>
  <si>
    <t xml:space="preserve">2026-07-31 22:59</t>
  </si>
  <si>
    <t xml:space="preserve">W395P359413</t>
  </si>
  <si>
    <t xml:space="preserve">W395P359410</t>
  </si>
  <si>
    <t xml:space="preserve">W1820P369889</t>
  </si>
  <si>
    <t xml:space="preserve">Full Size Floor Bed with Slats, Montessori Floor Bed with Fence and Door, Kids Montessori Bed Full Size, Wood Montessori Floor Bed for Kids, Girls, Boys,Oak</t>
  </si>
  <si>
    <t xml:space="preserve">W395P359408</t>
  </si>
  <si>
    <t xml:space="preserve">W1820P349301</t>
  </si>
  <si>
    <t xml:space="preserve">Full Size Floor Bed with Slats, Montessori Floor Bed with Fence and Door, Kids Montessori Bed Full Size, Wood Montessori Floor Bed for Kids, Girls, Boys(White)</t>
  </si>
  <si>
    <t xml:space="preserve">W1820P349300</t>
  </si>
  <si>
    <t xml:space="preserve">Twin Size Floor Bed with Slats, Montessori Floor Bed with Fence and Door, Kids Montessori Bed Twin Size, Wood Montessori Floor Bed for Kids, Girls, Boys,Oak.</t>
  </si>
  <si>
    <t xml:space="preserve">N775P277442W</t>
  </si>
  <si>
    <t xml:space="preserve">Renee Indoor Wooden Upholstered Barstool, Walnut Finished and White Upholstery, Set of 2</t>
  </si>
  <si>
    <t xml:space="preserve">59%</t>
  </si>
  <si>
    <t xml:space="preserve">W3081P255158</t>
  </si>
  <si>
    <t xml:space="preserve">Nesting Coffee Table Set of 2 Round Wooden Coffee Tables Circle Modern Table for Small Space Living Room Bedroom Accent End Side Table</t>
  </si>
  <si>
    <t xml:space="preserve">W3081P255157</t>
  </si>
  <si>
    <t xml:space="preserve">W3081P255152</t>
  </si>
  <si>
    <t xml:space="preserve">W3081P315308</t>
  </si>
  <si>
    <t xml:space="preserve">30.51 inch Coffee table Wooden Octagonal-Shaped for Living Room Walnut Suitable for Bedroom, Living Room, Office</t>
  </si>
  <si>
    <t xml:space="preserve">W331S00199</t>
  </si>
  <si>
    <t xml:space="preserve">Folding Desk with Storage, Space-Saving Foldable Computer Desk for Small Spaces, Writing Study Table for Home Office, Bedroom, Dorm, Apartment</t>
  </si>
  <si>
    <t xml:space="preserve">W331S00195</t>
  </si>
  <si>
    <t xml:space="preserve">Computer Desk with glass door for Home Office or Study desk,  Bookshelf &amp; Hutch, Computer Desk with 90 Degree Rotating Desktop,Large Working Space</t>
  </si>
  <si>
    <t xml:space="preserve">W331S00194</t>
  </si>
  <si>
    <t xml:space="preserve">W331S00187</t>
  </si>
  <si>
    <t xml:space="preserve">L-Shaped Corner Computer Desk  for Home Office or Study desk, Study Modern Style Table with Drawers, Bookshelf &amp; Hutch, 2-in-1 L-Shaped Design, Large Working Space</t>
  </si>
  <si>
    <t xml:space="preserve">LT000288AAG</t>
  </si>
  <si>
    <t xml:space="preserve">Full Size Wood Loft Bed with Height-adjustable Desk,Drawers,Storage Compartments,Hanging Rod and RGB Lights,Green</t>
  </si>
  <si>
    <t xml:space="preserve">LT000288AAC</t>
  </si>
  <si>
    <t xml:space="preserve">Full Size Wood Loft Bed with Height-adjustable Desk,Drawers,Storage Compartments,Hanging Rod and RGB Lights,Blue</t>
  </si>
  <si>
    <t xml:space="preserve">LT000288AAR</t>
  </si>
  <si>
    <t xml:space="preserve">Full Size Wood Loft Bed with Height-adjustable Desk,Drawers,Storage Compartments,Hanging Rod and RGB Lights,Red</t>
  </si>
  <si>
    <t xml:space="preserve">N775P265515B</t>
  </si>
  <si>
    <t xml:space="preserve">Auch Indoor Armchair Style Bean Bag, Beige</t>
  </si>
  <si>
    <t xml:space="preserve">W504P314947</t>
  </si>
  <si>
    <t xml:space="preserve">W2593P367051</t>
  </si>
  <si>
    <t xml:space="preserve">Twin Size Wood Platform Bed for Kids, Wood Low Profile Twin Bed with Rails for Girls and Boys, Natural (Patented Design, Old SKU W2593P190150)</t>
  </si>
  <si>
    <t xml:space="preserve">N775P265487B</t>
  </si>
  <si>
    <t xml:space="preserve">Albi Indoor Cozy Armchair-Style Bean Bag, Beige</t>
  </si>
  <si>
    <t xml:space="preserve">W2593P367066</t>
  </si>
  <si>
    <t xml:space="preserve">Full Size Wood Platform Bed for Kids, Wood Low Profile Full Bed with Rails for Girls and Boys, Natural (Patented Design, Old SKU W2593P233781)</t>
  </si>
  <si>
    <t xml:space="preserve">W1413S00085</t>
  </si>
  <si>
    <t xml:space="preserve">110.25x67'' Modern Upholstered L-Shape Sectional Sofa Couch, Modular Compressed Sofa with Free Combination for Living Room Bedroom, Melange Velvet, Green</t>
  </si>
  <si>
    <t xml:space="preserve">W1413S00084</t>
  </si>
  <si>
    <t xml:space="preserve">110.25x67'' Modern Upholstered L-Shape Sectional Sofa Couch, Modular Compressed Sofa with Free Combination for Living Room Bedroom, Melange Velvet, Black</t>
  </si>
  <si>
    <t xml:space="preserve">W1413S00082</t>
  </si>
  <si>
    <t xml:space="preserve">110.25x67'' Modern Upholstered L-Shape Sectional Sofa Couch, Modular Compressed Sofa with Free Combination for Living Room Bedroom, Melange Velvet, Grey</t>
  </si>
  <si>
    <t xml:space="preserve">W3752P378630</t>
  </si>
  <si>
    <t xml:space="preserve">W504S00262</t>
  </si>
  <si>
    <t xml:space="preserve">King Size Bed With Tall Headboard, And  Footboard, USB Charging Station, Pinewood Bed with Strengthened Bed Frame,White</t>
  </si>
  <si>
    <t xml:space="preserve">W504S00263</t>
  </si>
  <si>
    <t xml:space="preserve">King Size Bed With Tall Headboard, And  Footboard, USB Charging Station, Pinewood Bed with Strengthened Bed Frame ,Rich Brown</t>
  </si>
  <si>
    <t xml:space="preserve">W395P371343</t>
  </si>
  <si>
    <t xml:space="preserve">Modern Minimalist Chenille Fabric Chaise Lounge Recliner Single Sofa Living Room Bedroom Rest Chair Wooden Sofa Legs with Comfortable Backrest and Armrests Side Pockets for Storage Suitable for Office</t>
  </si>
  <si>
    <t xml:space="preserve">W395P371338</t>
  </si>
  <si>
    <t xml:space="preserve">W395P371336</t>
  </si>
  <si>
    <t xml:space="preserve">W395P371335</t>
  </si>
  <si>
    <t xml:space="preserve">W395P371334</t>
  </si>
  <si>
    <t xml:space="preserve">W395P371331</t>
  </si>
  <si>
    <t xml:space="preserve">W2904S00001</t>
  </si>
  <si>
    <t xml:space="preserve">Full Size Loft Bed with Desk &amp; Open Shelves, Heavy Duty Metal Bed Frame with Safety Guardrails &amp; Ladder, Loft Beds with Vintage Wood Finish L-Shaped Desk, Black</t>
  </si>
  <si>
    <t xml:space="preserve">W2904</t>
  </si>
  <si>
    <t xml:space="preserve">Ken Furniture</t>
  </si>
  <si>
    <t xml:space="preserve">2026-07-04 23:59</t>
  </si>
  <si>
    <t xml:space="preserve">N757P235227A</t>
  </si>
  <si>
    <t xml:space="preserve">King Size Velvet Bed Frames, Upholstered Platform Bed with Curved Tufted Headboard, Soft Square Corners, Olive Green</t>
  </si>
  <si>
    <t xml:space="preserve">N757P235227W</t>
  </si>
  <si>
    <t xml:space="preserve">King Size Boucle Bed Frames, Upholstered Platform Bed with Curved Tufted Headboard, Soft Square Corners, Beige</t>
  </si>
  <si>
    <t xml:space="preserve">W2904P372195</t>
  </si>
  <si>
    <t xml:space="preserve">Queen Size Bed Frame, Platform Bed Frame with Charging Station, Upholstered Storage Headboard &amp; Footboard Metal Slats Supports Mattress Foundation, No Box Spring Needed, Beige(No Drawers)</t>
  </si>
  <si>
    <t xml:space="preserve">2026-05-29 23:59</t>
  </si>
  <si>
    <t xml:space="preserve">W2904P372063</t>
  </si>
  <si>
    <t xml:space="preserve">King Size Bed Frame, Platform Bed Frame with Charging Station, Upholstered Storage Headboard &amp; Footboard Metal Slats Supports Mattress Foundation, No Box Spring Needed, Beige(No Drawers)</t>
  </si>
  <si>
    <t xml:space="preserve">N725P336554C</t>
  </si>
  <si>
    <t xml:space="preserve">36 Inch Bathroom Vanity with Ceramic Sink Top, Solid Wood Frame, MDF &amp; Poplar Cabinet, Flip Drawers, Adjustable Shelf, and Zinc Alloy Handles, Freestanding Storage Cabinet (Faucet Not Included)</t>
  </si>
  <si>
    <t xml:space="preserve">N725P336554B</t>
  </si>
  <si>
    <t xml:space="preserve">N725P336554K</t>
  </si>
  <si>
    <t xml:space="preserve">N725P336549F</t>
  </si>
  <si>
    <t xml:space="preserve">36 Inch Bathroom Vanity with Sink, Cabinet with 4 Drawers, Soft-Close Door &amp; Adjustable Shelf, Ceramic Basin, Modern Storage Vanity for Bathroom Organization, Green Finish</t>
  </si>
  <si>
    <t xml:space="preserve">N725P336549B</t>
  </si>
  <si>
    <t xml:space="preserve">36 Inch Bathroom Vanity with Sink, Cabinet with 4 Drawers, Soft-Close Door &amp; Adjustable Shelf, Ceramic Basin, Modern Storage Vanity for Bathroom Organization, Black Finish</t>
  </si>
  <si>
    <t xml:space="preserve">N725P336549K</t>
  </si>
  <si>
    <t xml:space="preserve">36 Inch Bathroom Vanity with Sink, Cabinet with 4 Drawers, Soft-Close Door &amp; Adjustable Shelf, Ceramic Basin, Modern Storage Vanity for Bathroom Organization, White Finish</t>
  </si>
  <si>
    <t xml:space="preserve">W2700P342541</t>
  </si>
  <si>
    <t xml:space="preserve">3-Color LED Vanity Mirror with Stool, Pink Dressing Table for Bedroom, 2 Drawers &amp; 5 Storage Cabinets (4 Open + 1 Hidden), Adjustable Lighting (Pink)</t>
  </si>
  <si>
    <t xml:space="preserve">W2700P342540</t>
  </si>
  <si>
    <t xml:space="preserve">3-Color LED Vanity Mirror with Stool, Dressing Table for Bedroom, 2 Drawers &amp; 5 Storage Cabinets (4 Open + 1 Hidden), Adjustable Lighting (White)</t>
  </si>
  <si>
    <t xml:space="preserve">W2700P342539</t>
  </si>
  <si>
    <t xml:space="preserve">Vanity Desk with LED Mirror Lights and Power Outlet Charging Station, Makeup Dressing Table with 3 Drawers, 7 Shelves and Storage Stool, for Girls and Women (Pink)</t>
  </si>
  <si>
    <t xml:space="preserve">W2700P342538</t>
  </si>
  <si>
    <t xml:space="preserve">Vanity Desk with LED Mirror Lights and Power Outlet Charging Station, Makeup Dressing Table with 3 Drawers, 7 Shelves and Storage Stool, for Girls and Women (White)</t>
  </si>
  <si>
    <t xml:space="preserve">T3825P387373</t>
  </si>
  <si>
    <t xml:space="preserve">Full Bed Frame with Headboard,Upholstered Platform Bed Frame Full Size with Charging Station &amp; LED Lights,Mattress Foundation with Wooden Slats Support,No Box Spring Needed,Noise Free,Easy Assembly</t>
  </si>
  <si>
    <t xml:space="preserve">T3825</t>
  </si>
  <si>
    <t xml:space="preserve">W2700P357858</t>
  </si>
  <si>
    <t xml:space="preserve">4-to-Score Giant Game Set with Mesh Bag &amp; Jumbo Connect 4, Basketball Hoop, Ring Toss &amp; Golf Games &amp; Height Adjustable for Indoor &amp; Outdoor Fun for Kids and Adults</t>
  </si>
  <si>
    <t xml:space="preserve">W2700P357857</t>
  </si>
  <si>
    <t xml:space="preserve">W2700P357856</t>
  </si>
  <si>
    <t xml:space="preserve">W2700P357855</t>
  </si>
  <si>
    <t xml:space="preserve">W2200P302144</t>
  </si>
  <si>
    <t xml:space="preserve">Bean Bag Chair with Filler, Bean Bag Sofa with Tufted Soft Stuffed Filling, Fluffy and Lazy Sofa, Comfy Cozy BeanBag Chairs with Memory Foam for Dorm, Apartment, Living Room</t>
  </si>
  <si>
    <t xml:space="preserve">W2200</t>
  </si>
  <si>
    <t xml:space="preserve">Dex Furniture</t>
  </si>
  <si>
    <t xml:space="preserve">W2200P302140</t>
  </si>
  <si>
    <t xml:space="preserve">W2200P302136</t>
  </si>
  <si>
    <t xml:space="preserve">W2200P243728</t>
  </si>
  <si>
    <t xml:space="preserve">W2200P243727</t>
  </si>
  <si>
    <t xml:space="preserve">W2200P243725</t>
  </si>
  <si>
    <t xml:space="preserve">W2200P243723</t>
  </si>
  <si>
    <t xml:space="preserve">N759P313315C</t>
  </si>
  <si>
    <t xml:space="preserve">[Video] 36" Bathroom Vanity with Sink, Ceramic Sink, 2 Tip-out Drawers, Soft Close Door Hinges, Blue Gray(same SKU: N759P223021C)</t>
  </si>
  <si>
    <t xml:space="preserve">LT000277AAR</t>
  </si>
  <si>
    <t xml:space="preserve">Full Size Wood Loft Bed with Desk,Open Wardrobe,Storage Compartments and RGB Lights,Red</t>
  </si>
  <si>
    <t xml:space="preserve">LT000277AAC</t>
  </si>
  <si>
    <t xml:space="preserve">Full Size Wood Loft Bed with Desk,Open Wardrobe,Storage Compartments and RGB Lights,Cloud Blue</t>
  </si>
  <si>
    <t xml:space="preserve">LT000277AAG</t>
  </si>
  <si>
    <t xml:space="preserve">Full Size Wood Loft Bed with Desk,Open Wardrobe,Storage Compartments and RGB Lights,Green</t>
  </si>
  <si>
    <t xml:space="preserve">W2904S00003</t>
  </si>
  <si>
    <t xml:space="preserve">Loft Bed with Desk, Metal Loft Bed Full Size, Full Loft Bed Frame with Desk and Storage Compatible with Boys Girls Teens, Black Bedroom Bed Frame</t>
  </si>
  <si>
    <t xml:space="preserve">2026-07-13 23:59</t>
  </si>
  <si>
    <t xml:space="preserve">W2904S00002</t>
  </si>
  <si>
    <t xml:space="preserve">Loft Bed with Desk, Metal Loft Bed Twin Size, Loft Bed Frame with Desk and Storage Compatible with Boys Girls Teens, Black Bedroom Bed Frame</t>
  </si>
  <si>
    <t xml:space="preserve">W2904P372194</t>
  </si>
  <si>
    <t xml:space="preserve">Twin Over Twin Metal Bunk Bed, Low Bunk Bed with Ladder, Bed Frame,Black, Sturdy Steel Construction, Safe Design, Easy Assembly, 350lb Upper Bed Capacity, 500lb Lower Bed Capacity</t>
  </si>
  <si>
    <t xml:space="preserve">W1670S00025</t>
  </si>
  <si>
    <t xml:space="preserve">Full Size Daybed with Storage Drawers Upholstered Corner Bed with L Shaped Headboard Velvet Daybed Frame for Living Room Guest Room</t>
  </si>
  <si>
    <t xml:space="preserve">W1670P255474</t>
  </si>
  <si>
    <t xml:space="preserve">Upholstered Daybed with Storage Drawers, Wood Daybed Twin Size, with USB ports &amp; 2 storage drawers, No Box Spring Needed, Grey</t>
  </si>
  <si>
    <t xml:space="preserve">W1670S00024</t>
  </si>
  <si>
    <t xml:space="preserve">Twin Size Upholstered Daybed with Trundle and USB Charging Design, Sturdy Wood Slat Support, Wood Bed Frame for Bedroom/Guestroom/Dorm,Plush Velvet Fabric,Gray</t>
  </si>
  <si>
    <t xml:space="preserve">W1670S00026</t>
  </si>
  <si>
    <t xml:space="preserve">Twin Size Daybed with Trundle, Upholstery Daybed with LED Light ＆ Charging Station, Velvet Day Bed with Wood and Metal Frame</t>
  </si>
  <si>
    <t xml:space="preserve">W2580P379980</t>
  </si>
  <si>
    <t xml:space="preserve">Queen Size Loft Bed with Ladder, Metal Queen Loft Bed with Storage Shelves, High Loft Bed for Kids Teens, White(Expect Arrival Date 2025/12/3  Old SKU W2580P351278)</t>
  </si>
  <si>
    <t xml:space="preserve">W2580P379983</t>
  </si>
  <si>
    <t xml:space="preserve">Queen Size Loft Bed with Ladder, Metal Queen Loft Bed with Storage Shelves, High Loft Bed for Kids Teens, Black(Expect Arrival Date 2025/12/3, Old SKU W2580P353530)</t>
  </si>
  <si>
    <t xml:space="preserve">W2580P379995</t>
  </si>
  <si>
    <t xml:space="preserve">Full Size Loft Bed with Ladder, Metal Full Loft Bed with Storage Shelves, High Loft Bed for Kids Teens, White(Expect Arrival Date 2025/12/3,Old SKU W2580P351297)</t>
  </si>
  <si>
    <t xml:space="preserve">W2580P379998</t>
  </si>
  <si>
    <t xml:space="preserve">Full Size Loft Bed with Ladder, Metal Full Loft Bed with Storage Shelves, High Loft Bed for Kids Teens, Black(Expect Arrival Date 2025/11/26, Old SKU W2580P353531)</t>
  </si>
  <si>
    <t xml:space="preserve">W2593S00042</t>
  </si>
  <si>
    <t xml:space="preserve">Twin XL &amp; Twin over Twin Bunk Bed with LED, Metal Triple Bunk Beds with Charge Station for 3 Kids, Detachable Bunk Beds for Girls Boys (Old SKU W2593S00017)</t>
  </si>
  <si>
    <t xml:space="preserve">W2580S00046</t>
  </si>
  <si>
    <t xml:space="preserve">Full Loft Bed with Desk and Charging Station, Full Size Metal Loft Bed with Stairs and Light for Kids Teens,White OLD  SKU W2580S00046</t>
  </si>
  <si>
    <t xml:space="preserve">N729P338553N</t>
  </si>
  <si>
    <t xml:space="preserve">24" Bathroom Vanity with Solid Wood Frame, Flip Drawer, 2 Soft-Close Doors with Door Storage, Adjustable Shelf, and Modern Sink Cabinet</t>
  </si>
  <si>
    <t xml:space="preserve">N729P338550N</t>
  </si>
  <si>
    <t xml:space="preserve">30" Wood Bathroom Vanity with Solid Wood Frame, 2 Soft Close Doors,1 Flip Drawer, Adjustable Shelf, Modern Storage Cabinet</t>
  </si>
  <si>
    <t xml:space="preserve">B083P170085</t>
  </si>
  <si>
    <t xml:space="preserve">Adam Twin Over Full Bunk Bed Metal Black with White Mesh Guard Rail for Kids and Adult, Low Profile and Easy Climbing with Stable Ladder</t>
  </si>
  <si>
    <t xml:space="preserve">ST000149AAP</t>
  </si>
  <si>
    <t xml:space="preserve">TREXM 7-Piece Farmhouse Dining Table Set for 6 - 59.8" Rectangular Dining Table with Distressed Oak Veneer and 6 Rattan Chairs, Rustic Kitchen Furniture for Dining Room(Espresso)</t>
  </si>
  <si>
    <t xml:space="preserve">ST000149AAN</t>
  </si>
  <si>
    <t xml:space="preserve">TREXM 7-Piece Farmhouse Dining Table Set for 6 - 59.8" Rectangular Dining Table with Distressed Oak Veneer and 6 Rattan Chairs, Rustic Kitchen Furniture for Dining Room(Natural)</t>
  </si>
  <si>
    <t xml:space="preserve">W3867P370625</t>
  </si>
  <si>
    <t xml:space="preserve">Modern Art Solid Wood Sideboard,59*16*35inch, Wave Relief Design, Walnut Texture, Iron Legs, Living Room Storage Cabinet</t>
  </si>
  <si>
    <t xml:space="preserve">W3867P367310</t>
  </si>
  <si>
    <t xml:space="preserve">Professional 4/4 Full-Size Violin - Premium Sound, Durable &amp; Lightweight Design with Complete Accessories, Exquisite Handcrafted Finish, Ideal Unique Gift for Musicians</t>
  </si>
  <si>
    <t xml:space="preserve">W3867P367146</t>
  </si>
  <si>
    <t xml:space="preserve">W3867P366770</t>
  </si>
  <si>
    <t xml:space="preserve">4/4 Full Size Violin for Beginners &amp; Professionals - Durable, Lightweight Design with Rich Stable Sound, Smooth Gloss Finish, Ready to Play, Unique Musical Gift Idea</t>
  </si>
  <si>
    <t xml:space="preserve">W3867P366772</t>
  </si>
  <si>
    <t xml:space="preserve">Professional 4/4 Full Size Violin Set - Durable, Lightweight Design with Stable Rich Sound, Smooth Finish &amp; Complete Accessories, Ideal Unique Gift for Musicians</t>
  </si>
  <si>
    <t xml:space="preserve">W2580S00047</t>
  </si>
  <si>
    <t xml:space="preserve">N725P350848K</t>
  </si>
  <si>
    <t xml:space="preserve">24" Bathroom Vanity with Sink, Bathroom Vanity Cabinet with One Flip Drawer and Two Drawers, Adjustable Shelf, Solid Wood and MDF, White</t>
  </si>
  <si>
    <t xml:space="preserve">N725P350823N</t>
  </si>
  <si>
    <t xml:space="preserve">20-Inch Wood Bathroom Vanity with Sink, Solid Wood Legs, Adjustable Shelf, Tilt-Out Drawer, Wood Knobs, Modern Freestanding Cabinet for Small Bathroom</t>
  </si>
  <si>
    <t xml:space="preserve">N725P350825N</t>
  </si>
  <si>
    <t xml:space="preserve">36" Bathroom Vanity with Sink, Wood Vanity Cabinet with Flip-Out Drawer, 3 Drawers, 2 Soft-Close Doors, Solid Wood &amp; MDF, Elegant Rubber Wood Handles</t>
  </si>
  <si>
    <t xml:space="preserve">N725P350848N</t>
  </si>
  <si>
    <t xml:space="preserve">24" Bathroom Vanity with Sink, Bathroom Vanity Cabinet with One Flip Drawer and Two Drawers, Adjustable Shelf, Solid Wood and MDF, Wood</t>
  </si>
  <si>
    <t xml:space="preserve">W1670P255538</t>
  </si>
  <si>
    <t xml:space="preserve">Farmhouse Bed Frame Queen Size with LED Lights and Charging Station, Wooden Queen Bed with 2 Storage Drawers, Rustic Headboard with Sliding Barn Door Storage Cabinets</t>
  </si>
  <si>
    <t xml:space="preserve">W1670P314268</t>
  </si>
  <si>
    <t xml:space="preserve">Corner Bed Frame Full Size with Bookcase and 2 Underbed Storage Drawers, Modern Full Bed with LED Light and Charging Station, Modern Daybed , Grey</t>
  </si>
  <si>
    <t xml:space="preserve">W1670P255558</t>
  </si>
  <si>
    <t xml:space="preserve">Corner Bed Frame Twin Size with Bookcase and 2 Underbed Storage Drawers, Modern Twin Bed with LED Light and Charging Station, Grey</t>
  </si>
  <si>
    <t xml:space="preserve">W636P336327</t>
  </si>
  <si>
    <t xml:space="preserve">Loft Bed Twin Size with L-Shaped Desk, Charging Station, Twin Metal Loft Bed Frame with Fabric Drawers &amp; Shelve,  Safety Guardrail, No Box Spring Needed, Brown</t>
  </si>
  <si>
    <t xml:space="preserve">W636P333140</t>
  </si>
  <si>
    <t xml:space="preserve">Twin size loft bed frame with storage. Easy to assemble. The slats are securely fastened to the metal frame with a buckle design and no springs are required.</t>
  </si>
  <si>
    <t xml:space="preserve">N733P307938G</t>
  </si>
  <si>
    <t xml:space="preserve">Elegant Nightstand with Metal Foot, Mirrored Bedside Table with 2 Drawers for Bedroom, Living Room, Gray (Old SKU: WF319353AAE)</t>
  </si>
  <si>
    <t xml:space="preserve">N733S285118C</t>
  </si>
  <si>
    <t xml:space="preserve">Upholstered Twin Size Daybed with Adjustable Height Pop Up Trundle Twin Bed and USB &amp; Type-C Charging Port, Day Bed Frame with 2 Side Pockets, No Box-Spring Needed, Blue</t>
  </si>
  <si>
    <t xml:space="preserve">W2580S00044</t>
  </si>
  <si>
    <t xml:space="preserve">Queen Loft Bed with Desk and Charging Station, Queen Size Metal Loft Bed with Stairs and Light for Kids Teens, Black, Patent Products</t>
  </si>
  <si>
    <t xml:space="preserve">W504P345771</t>
  </si>
  <si>
    <t xml:space="preserve">Twin Size Floor Bed with Built-in Book Rack and Door,Natural(Old Sku:W504P143314)</t>
  </si>
  <si>
    <t xml:space="preserve">W504P345769</t>
  </si>
  <si>
    <t xml:space="preserve">Twin Size Floor Bed with Built-in Book Rack and Door,White(Old Sku:W504P143313)</t>
  </si>
  <si>
    <t xml:space="preserve">W504P345768</t>
  </si>
  <si>
    <t xml:space="preserve">Twin Size Floor Bed with Built-in Book Rack and Door,Grey(Old Sku:W504P143311)</t>
  </si>
  <si>
    <t xml:space="preserve">W504P345765</t>
  </si>
  <si>
    <t xml:space="preserve">Twin size Floor Platform Bed with Built-in Book Rack,White(Old Sku:W504P143307)</t>
  </si>
  <si>
    <t xml:space="preserve">W504P345764</t>
  </si>
  <si>
    <t xml:space="preserve">Twin size Floor Platform Bed with Built-in Book Rack,Grey(Old Sku:W504P143306)</t>
  </si>
  <si>
    <t xml:space="preserve">W504P345766</t>
  </si>
  <si>
    <t xml:space="preserve">Twin size Floor Platform Bed with Built-in Book Rack,Natural(Old Sku:W504P143309)</t>
  </si>
  <si>
    <t xml:space="preserve">W2580S00045</t>
  </si>
  <si>
    <t xml:space="preserve">Queen Loft Bed with Desk and Charging Station, Queen Size Metal Loft Bed with Stairs and Light for Kids Teens,White(Old SKU W2580S00033)</t>
  </si>
  <si>
    <t xml:space="preserve">N733P356048H</t>
  </si>
  <si>
    <t xml:space="preserve">Montessori Floor Bed with Canopy, Full Bed Frame for Kids, House Shape Kids Bed Frame with High Railings, Wood Kids Bed with Roof, Kid Full Bed, Pink</t>
  </si>
  <si>
    <t xml:space="preserve">N733P356048M</t>
  </si>
  <si>
    <t xml:space="preserve">Montessori Floor Bed with Canopy, Full Bed Frame for Kids, House Shape Kids Bed Frame with High Railings, Wood Kids Bed with Roof, Kid Full Bed, Natural</t>
  </si>
  <si>
    <t xml:space="preserve">N733P356048K</t>
  </si>
  <si>
    <t xml:space="preserve">Montessori Floor Bed with Canopy, Full Bed Frame for Kids, House Shape Kids Bed Frame with High Railings, Wood Kids Bed with Roof, Kid Full Bed, White</t>
  </si>
  <si>
    <t xml:space="preserve">N733P356043H</t>
  </si>
  <si>
    <t xml:space="preserve">Montessori Floor Bed with Canopy, Twin Bed Frame for Kids, House Shape Kids Bed Frame with High Railings, Wood Kids Bed with Roof, Kid Twin Bed, Pink</t>
  </si>
  <si>
    <t xml:space="preserve">N733P356043M</t>
  </si>
  <si>
    <t xml:space="preserve">Montessori Floor Bed with Canopy, Twin Bed Frame for Kids, House Shape Kids Bed Frame with High Railings, Wood Kids Bed with Roof, Kid Twin Bed, Natural</t>
  </si>
  <si>
    <t xml:space="preserve">N733P356043K</t>
  </si>
  <si>
    <t xml:space="preserve">Montessori Floor Bed with Canopy, Twin Bed Frame for Kids, House Shape Kids Bed Frame with High Railings, Wood Kids Bed with Roof, Kid Twin Bed, White</t>
  </si>
  <si>
    <t xml:space="preserve">N759S337621B</t>
  </si>
  <si>
    <t xml:space="preserve">[Video] 48" Bathroom Vanity with Sink, 2 Doors and 8 Drawers, Soft Close System, Classic Design, Black</t>
  </si>
  <si>
    <t xml:space="preserve">N759S337621K</t>
  </si>
  <si>
    <t xml:space="preserve">[Video] 48" Bathroom Vanity with Sink, 2 Doors and 8 Drawers, Soft Close System, Classic Design, White</t>
  </si>
  <si>
    <t xml:space="preserve">N733P337468D</t>
  </si>
  <si>
    <t xml:space="preserve">47''Vintage Makeup Vanity with Mirror and Lights, Makeup Vanity Desk with 5 Drawers and Storage Shelf, Rattan Drawer Design, 3 Color Modes and Adjustable Brightness Dressing Table,Dark Walnut</t>
  </si>
  <si>
    <t xml:space="preserve">N733P337468M</t>
  </si>
  <si>
    <t xml:space="preserve">47''Vintage Makeup Vanity with Mirror and Lights, Makeup Vanity Desk with 5 Drawers and Storage Shelf, Rattan Drawer Design, 3 Color Modes and Adjustable Brightness Dressing Table,Walnut</t>
  </si>
  <si>
    <t xml:space="preserve">W2580S00049</t>
  </si>
  <si>
    <t xml:space="preserve">Twin XL Size Loft Bed with Stairs, Metal Full Loft Bed with Storage Shelves, High Loft Bed with Wardrobe for Kids Teens, Black(Expect Arrival Date 2025/10/14)</t>
  </si>
  <si>
    <t xml:space="preserve">W2580S00050</t>
  </si>
  <si>
    <t xml:space="preserve">Twin XL Size Loft Bed with Stairs, Metal Full Loft Bed with Storage Shelves, High Loft Bed with Wardrobe for Kids Teens,White(Expect Arrival Date 2025/10/14)</t>
  </si>
  <si>
    <t xml:space="preserve">LT000262AAG</t>
  </si>
  <si>
    <t xml:space="preserve">Full Size Wood Daybed with Twin Size Trundle,Desk and USB,Green</t>
  </si>
  <si>
    <t xml:space="preserve">LT000262AAR</t>
  </si>
  <si>
    <t xml:space="preserve">Full Size Wood Daybed with Twin Size Trundle,Desk and USB,Red</t>
  </si>
  <si>
    <t xml:space="preserve">SF100081AAK</t>
  </si>
  <si>
    <t xml:space="preserve">Twin Size Metal Loft Bed with Upper Grid Storage Shelf and Lateral Storage Ladder, White(OLD SKU: SF000081AAK)</t>
  </si>
  <si>
    <t xml:space="preserve">SF100081AAB</t>
  </si>
  <si>
    <t xml:space="preserve">Twin Size Metal Loft Bed with Upper Grid Storage Shelf and Lateral Storage Ladder, Black(OLD SKU: SF000081AAB)</t>
  </si>
  <si>
    <t xml:space="preserve">GX002107AAE-1</t>
  </si>
  <si>
    <t xml:space="preserve">Wood Twin Size Platform Bed with Storage Shelves, Drawers, Charging Station and Upholstered Headboard, Gray</t>
  </si>
  <si>
    <t xml:space="preserve">GX002108AAC-1</t>
  </si>
  <si>
    <t xml:space="preserve">Wood Full Size Platform Bed with Storage Shelves, Drawers, Charging Station and Upholstered Headboard, Cream</t>
  </si>
  <si>
    <t xml:space="preserve">GX002107AAC-1</t>
  </si>
  <si>
    <t xml:space="preserve">Wood Twin Size Platform Bed with Storage Shelves, Drawers, Charging Station and Upholstered Headboard, Cream</t>
  </si>
  <si>
    <t xml:space="preserve">W840P360374</t>
  </si>
  <si>
    <t xml:space="preserve">Triple Twin Bunk Beds, Twin Over Twin Over Twin Heavy Duty Metal Bunk Bed Platform Frame for Kids, Metal 3 Bed Bunk Beds with Guardrails, Ladder &amp; Storage, Easy to Assemble</t>
  </si>
  <si>
    <t xml:space="preserve">W2593S00041</t>
  </si>
  <si>
    <t xml:space="preserve">Queen Size Loft Bed with Desk and LED, Metal Loft Bed with Storage Shelves, Wardrobe and Storage Drawers for Boys Girls(Old SKU W2593S00036)</t>
  </si>
  <si>
    <t xml:space="preserve">W2593S00040</t>
  </si>
  <si>
    <t xml:space="preserve">Full Size Loft Bed with Desk and Light, Metal Loft Bed with Storage Shelves, Wardrobe and Drawers for Boys Girls(Old SKU W2593S00032)</t>
  </si>
  <si>
    <t xml:space="preserve">W2593S00043</t>
  </si>
  <si>
    <t xml:space="preserve">Metal Queen Loft Bed with Wardrobe and LED Light, Queen Size Loft Bed with L Shaped Desk and USB for Kids Teens Adults, Black(Old SKU W2593S00033)</t>
  </si>
  <si>
    <t xml:space="preserve">W50422210</t>
  </si>
  <si>
    <t xml:space="preserve">Twin Bed with Trundle, Platform Bed Frame with Headboard and Footboard, for Bedroom Small Living Space,No Box Spring Needed,Grey</t>
  </si>
  <si>
    <t xml:space="preserve">LT000262AAC</t>
  </si>
  <si>
    <t xml:space="preserve">Full Size Wood Daybed with Twin Size Trundle,Desk and USB,Cloud Blue</t>
  </si>
  <si>
    <t xml:space="preserve">W50440557</t>
  </si>
  <si>
    <t xml:space="preserve">Twin Bed with Trundle, Platform Bed Frame with Headboard and Footboard, for Bedroom Small Living Space,No Box Spring Needed,Espresso</t>
  </si>
  <si>
    <t xml:space="preserve">W2580S00040</t>
  </si>
  <si>
    <t xml:space="preserve">Full over Twin Metal Bunk Bed with Desk and Bookshelves, Detachable Metal Bunk Bed with LED and Charge Station, Black (Expect Arrival Date 2025/10/5)</t>
  </si>
  <si>
    <t xml:space="preserve">W2580S00041</t>
  </si>
  <si>
    <t xml:space="preserve">Ful  over Twin Metal Bunk Bed with Desk and Bookshelves,Detachable Metal Bunk Bed with LED and Charge Station,White (Expect Arrival Date 2025/10/5)</t>
  </si>
  <si>
    <t xml:space="preserve">LP000305AAM-1</t>
  </si>
  <si>
    <t xml:space="preserve">Full Size Wooden House Bed with Twin Size Trundle, , Natural(OLD SKU:LP000305AAN)</t>
  </si>
  <si>
    <t xml:space="preserve">LP000305AAK-1</t>
  </si>
  <si>
    <t xml:space="preserve">Full Size Wooden House Bed with Twin Size Trundle, White(OLD SKU:LP000305AAK)</t>
  </si>
  <si>
    <t xml:space="preserve">N708P309238L</t>
  </si>
  <si>
    <t xml:space="preserve">Twin Size Wooden House Bed with Twin Size Trundle, Walnut(OLD SKU: WF300800AAL)</t>
  </si>
  <si>
    <t xml:space="preserve">N708P309238M</t>
  </si>
  <si>
    <t xml:space="preserve">Twin Size Wooden House Bed with Twin Size Trundle, Natural(OLD SKU:WF300800AAN)</t>
  </si>
  <si>
    <t xml:space="preserve">N708P309238E</t>
  </si>
  <si>
    <t xml:space="preserve">Twin Size Wooden House Bed with Twin Size Trundle, Gray(OLD SKU:WF300800AAE)</t>
  </si>
  <si>
    <t xml:space="preserve">N708P309238K</t>
  </si>
  <si>
    <t xml:space="preserve">Twin Size Wooden House Bed with Twin Size Trundle, White(OLD SKU:WF300800AAK)</t>
  </si>
  <si>
    <t xml:space="preserve">W636P317332</t>
  </si>
  <si>
    <t xml:space="preserve">King size bed with wooden headboard and hidden storage space, no need for box springs,Antique White+Gray</t>
  </si>
  <si>
    <t xml:space="preserve">W636P317331</t>
  </si>
  <si>
    <t xml:space="preserve">Queen size bed frame headboard with LED lights and charging station cushion platform bed frame, large bed, with headboard and hidden storage space, no box spring required, Antique White+Gray</t>
  </si>
  <si>
    <t xml:space="preserve">W636P317329</t>
  </si>
  <si>
    <t xml:space="preserve">Fully floating bed frame with LED lights and charging station cushion platform bed frame, large bed, with headboard and hidden storage space, no need for box springs, Antique White+Gray</t>
  </si>
  <si>
    <t xml:space="preserve">W636P315847</t>
  </si>
  <si>
    <t xml:space="preserve">Full size bed frame, wooden platform bed frame, with storage and 2 USBs, no noise, no need for box springs, easy to assemble tools, large storage space under the bed, Antique Gray</t>
  </si>
  <si>
    <t xml:space="preserve">2026-05-31 08:59</t>
  </si>
  <si>
    <t xml:space="preserve">W636P315790</t>
  </si>
  <si>
    <t xml:space="preserve">Bed frame single bed type, with storage space at the head of the bed and a charging station in the middle</t>
  </si>
  <si>
    <t xml:space="preserve">W636P339448</t>
  </si>
  <si>
    <t xml:space="preserve">King bedstead with charging station all wood bed frame: this rustic farmhouse bed frame with storage headboard and built-in charging station is easy to install and operate, classic white</t>
  </si>
  <si>
    <t xml:space="preserve">W636P339445</t>
  </si>
  <si>
    <t xml:space="preserve">QUEEN BED STAND WITH CHARGING STATION ALL-WOOD BED FRAME: This rustic farmhouse bed frame with storage headboard and built-in charging station is simple to install and easy to operate, classic white</t>
  </si>
  <si>
    <t xml:space="preserve">W636P339441</t>
  </si>
  <si>
    <t xml:space="preserve">FULL WOODEN BED STAND WITH CHARGING STATION STORAGE HEADBOARD: This rustic farmhouse bed frame with storage headboard comes with a built-in charging station that is simple to install and easy to oper</t>
  </si>
  <si>
    <t xml:space="preserve">W1580P327065</t>
  </si>
  <si>
    <t xml:space="preserve">Queen Size Wood Platform Bed for Kids,with Safety Guardrails and Detachable Fence,Natural</t>
  </si>
  <si>
    <t xml:space="preserve">W1580P327064</t>
  </si>
  <si>
    <t xml:space="preserve">Queen Size Wood Platform Bed for Kids,with Safety Guardrails and Detachable Fence ,White</t>
  </si>
  <si>
    <t xml:space="preserve">W1580P327062</t>
  </si>
  <si>
    <t xml:space="preserve">Twin XL Size Wood Platform Bed for Kids,with Safety Guardrails and Detachable Fence,White</t>
  </si>
  <si>
    <t xml:space="preserve">W1580P321997</t>
  </si>
  <si>
    <t xml:space="preserve">Twin Size Wood Platform Bed for Kids,with Safety Guardrails and Detachable Fence,Natural</t>
  </si>
  <si>
    <t xml:space="preserve">W1580P321999</t>
  </si>
  <si>
    <t xml:space="preserve">Full Size Wood Platform Bed for Kids,with Safety Guardrails and Detachable Fence,White</t>
  </si>
  <si>
    <t xml:space="preserve">GX002108AAE-1</t>
  </si>
  <si>
    <t xml:space="preserve">Wood Full Size Platform Bed with Storage Shelves, Drawers, Charging Station and Upholstered Headboard, Gray</t>
  </si>
  <si>
    <t xml:space="preserve">W2120P322752</t>
  </si>
  <si>
    <t xml:space="preserve">[New]Corduroy Upholstered Chaise Lounge Sofa,Magazine bag,Detachable Cushions Deep Seat for Living Room Office,3 colour</t>
  </si>
  <si>
    <t xml:space="preserve">W2120</t>
  </si>
  <si>
    <t xml:space="preserve">YR Furniture</t>
  </si>
  <si>
    <t xml:space="preserve">38%</t>
  </si>
  <si>
    <t xml:space="preserve">2026-05-31 17:59</t>
  </si>
  <si>
    <t xml:space="preserve">W2120S00012</t>
  </si>
  <si>
    <t xml:space="preserve">[VIDEO/New]Combination Modular Convertible Sectional Sofa Bed Set,Armrest storage, Stainless steel cup holder, USB, Upholstered Sofa, Deep Seat, Living Room, Loft, Apartment, Office, 5 Colors,Black</t>
  </si>
  <si>
    <t xml:space="preserve">W1580P327063</t>
  </si>
  <si>
    <t xml:space="preserve">Twin XL Size Wood Platform Bed for Kids,with Safety Guardrails and Detachable Fence,Natural</t>
  </si>
  <si>
    <t xml:space="preserve">W1580P322000</t>
  </si>
  <si>
    <t xml:space="preserve">Full Size Wood Platform Bed for Kids,with Safety Guardrails and Detachable Fence,Natural</t>
  </si>
  <si>
    <t xml:space="preserve">W1580P321996</t>
  </si>
  <si>
    <t xml:space="preserve">Twin Size Wood Platform Bed for Kids,with Safety Guardrails and Detachable Fence,White</t>
  </si>
  <si>
    <t xml:space="preserve">W2593S00038</t>
  </si>
  <si>
    <t xml:space="preserve">Queen Size Loft Bed with Stairs, Metal Queen Loft Bed with High and House Shaped Guardrails, High Loft Bed with Wardrobe for Kids Teens, White (Expect Arrival Date 2025/11/10)</t>
  </si>
  <si>
    <t xml:space="preserve">W2593S00037</t>
  </si>
  <si>
    <t xml:space="preserve">Full Size Loft Bed with Stairs, Metal Full Loft Bed with High and House Shaped Guardrails, High Loft Bed with Wardrobe for Kids Teens, White (Expect Arrival Date 2025/11/10)</t>
  </si>
  <si>
    <t xml:space="preserve">W2593P358753</t>
  </si>
  <si>
    <t xml:space="preserve">Full Size Bed For Kids, Wood Full Platform Bed with Headboard and Footboard, Gray (Expect Arrival Date 2025/9/30)</t>
  </si>
  <si>
    <t xml:space="preserve">W2593P339596</t>
  </si>
  <si>
    <t xml:space="preserve">Twin Size Bed For Kids, Wood Twin Platform Bed with Headboard and Footboard, White (Expect Arrival Date 2025/9/30)</t>
  </si>
  <si>
    <t xml:space="preserve">W2593P339598</t>
  </si>
  <si>
    <t xml:space="preserve">Full Size Bed For Kids, Wood Full Platform Bed with Headboard and Footboard, White (Expect Arrival Date 2025/9/30)</t>
  </si>
  <si>
    <t xml:space="preserve">W2593P358752</t>
  </si>
  <si>
    <t xml:space="preserve">Twin Size Bed For Kids, Wood Twin Platform Bed with Headboard and Footboard, Gray (Expect Arrival Date 2025/9/30)</t>
  </si>
  <si>
    <t xml:space="preserve">W697S00039</t>
  </si>
  <si>
    <t xml:space="preserve">TWIN SIZE LOW LOFT BED WITH SHELVES, STORAGE HEADBOARD, AND STAIR OF WHITE COLOR</t>
  </si>
  <si>
    <t xml:space="preserve">W697S00040</t>
  </si>
  <si>
    <t xml:space="preserve">TWIN SIZE LOW LOFT BED WITH SHELVES, STORAGE HEADBOARD, AND STAIR OF GREY COLOR</t>
  </si>
  <si>
    <t xml:space="preserve">W504S00259</t>
  </si>
  <si>
    <t xml:space="preserve">Queen Over Queen Bunk Bed with Built-in Storage Cabinets,Charging Station,Ladder,Safety Guardrails,Solid Pine Wood Bunk Bed,WHEAT</t>
  </si>
  <si>
    <t xml:space="preserve">ST000146AAD</t>
  </si>
  <si>
    <t xml:space="preserve">TREXM 5-piece Rustic Charm Round Dining Set with 3 Upholstered Chairs and Curved Bench for Dining Room, Kitchen and Living Room (Natural)</t>
  </si>
  <si>
    <t xml:space="preserve">ST000146AAE</t>
  </si>
  <si>
    <t xml:space="preserve">TREXM 5-piece Rustic Charm Round Dining Set with 3 Upholstered Chairs and Curved Bench for Dining Room, Kitchen and Living Room (Gray)</t>
  </si>
  <si>
    <t xml:space="preserve">N729P000009K</t>
  </si>
  <si>
    <t xml:space="preserve">48-Inch Bathroom Vanity with Integrated Undermount Sink, Storage Cabinet, Soft-Close Doors, Divided Drawer, and Double-Layer Door Shelf for Versatile Storage</t>
  </si>
  <si>
    <t xml:space="preserve">N729P000009E</t>
  </si>
  <si>
    <t xml:space="preserve">N729P000009B</t>
  </si>
  <si>
    <t xml:space="preserve">N729P334847K</t>
  </si>
  <si>
    <t xml:space="preserve">20-Inch Modern Bathroom Vanity with Ceramic Sink, Soft-Close Drawer &amp; Door, Double-Layer Door Organizer, Divider Drawer, Adjustable Foot Pads – Space-Saving Storage Design</t>
  </si>
  <si>
    <t xml:space="preserve">N729P334847B</t>
  </si>
  <si>
    <t xml:space="preserve">N729P334854K</t>
  </si>
  <si>
    <t xml:space="preserve">18-Inch Modern Bathroom Vanity with Ceramic Sink, Soft-Close Drawers and Door Organizer, Divider Drawer, and Adjustable Plastic Foot Pads – Space-Saving Storage Solution for Narrow Spaces</t>
  </si>
  <si>
    <t xml:space="preserve">N729P334854B</t>
  </si>
  <si>
    <t xml:space="preserve">18-Inch Modern Bathroom Vanity with Ceramic Sink, Soft-Close Drawers and Door Organizer, Divider Drawer, and Adjustable Plastic Foot Pads – Space-Saving Storage Solution for Narrow Spaces.</t>
  </si>
  <si>
    <t xml:space="preserve">N729P338555N</t>
  </si>
  <si>
    <t xml:space="preserve">30" Wood Bathroom Vanity with Solid Wood Frame, 1 Soft Close Doors, 2 Soft Close Drawers, Adjustable Shelf, Modern Storage Cabinet</t>
  </si>
  <si>
    <t xml:space="preserve">W2593P305749</t>
  </si>
  <si>
    <t xml:space="preserve">Twin Metal Loft Bed with Storage Cubby, Low Metal Loft Bed with Stairs for Kids, Black, Expect Arrival Date 2025/11/10</t>
  </si>
  <si>
    <t xml:space="preserve">W2593P305721</t>
  </si>
  <si>
    <t xml:space="preserve">Twin Metal Loft Bed with Storage Cubby, Low Metal Loft Bed with Stairs for Kids, White, Expect Arrival Date 2025/11/10</t>
  </si>
  <si>
    <t xml:space="preserve">N733P336237B</t>
  </si>
  <si>
    <t xml:space="preserve">Corner Vanity Desk Set with Storage Cushioned Stool and Charging Station, Triangle Makeup Desk with Removable Pull-Out Side Cabinet, Glass Tabletop Makeup Vanity Desk with Drawer and Shelf, Black</t>
  </si>
  <si>
    <t xml:space="preserve">45%</t>
  </si>
  <si>
    <t xml:space="preserve">N733P336237D</t>
  </si>
  <si>
    <t xml:space="preserve">Corner Vanity Desk Set with Storage Cushioned Stool and Charging Station, Triangle Makeup Desk with Removable Pull-Out Side Cabinet, Glass Tabletop Makeup Vanity Desk with Drawer and Shelf, Walnut</t>
  </si>
  <si>
    <t xml:space="preserve">N759P313315E</t>
  </si>
  <si>
    <t xml:space="preserve">[Video] 36" Bathroom Vanity with Sink, Ceramic Sink, 2 Tip-out Drawers, Soft Close Door Hinges, Light Gray(Other Color: N759P223021)</t>
  </si>
  <si>
    <t xml:space="preserve">N759P313314E</t>
  </si>
  <si>
    <t xml:space="preserve">30" Bathroom Vanity with Sink, One Door with Shelf and Three Drawers, Soft Close Door, Grey</t>
  </si>
  <si>
    <t xml:space="preserve">N759P313314B</t>
  </si>
  <si>
    <t xml:space="preserve">30" Bathroom Vanity with Sink, One Door with Shelf and Three Drawers, Soft Close Door, Black</t>
  </si>
  <si>
    <t xml:space="preserve">N759P313314K</t>
  </si>
  <si>
    <t xml:space="preserve">30" Bathroom Vanity with Sink, One Door with Shelf and Three Drawers, Soft Close Door, White</t>
  </si>
  <si>
    <t xml:space="preserve">W504P345783</t>
  </si>
  <si>
    <t xml:space="preserve">Twin Tent-shaped Floor Bed,Teepee Bed with Guardrails,Slats and Door,Natural</t>
  </si>
  <si>
    <t xml:space="preserve">W636P264328</t>
  </si>
  <si>
    <t xml:space="preserve">Full Bed Frame with Upholstered Headboard and Wood Platform,Storage Headboard with Charging Station and LED,  Bed Frame with Pet Bed,No Noise, No Box Spring Needed,Easy Assembly,Antique White</t>
  </si>
  <si>
    <t xml:space="preserve">W636P263895</t>
  </si>
  <si>
    <t xml:space="preserve">Full Bed Frame with Upholstered Headboard and Wood Platform,Storage Headboard with Charging Station and LED,  Bed Frame with Pet Bed,No Noise, No Box Spring Needed,Easy Assembly,Antique Black</t>
  </si>
  <si>
    <t xml:space="preserve">W636P254534</t>
  </si>
  <si>
    <t xml:space="preserve">Queen Bed Frame with Upholstered Headboard and Wood Platform,Storage Headboard with Charging Station and LED,  Bed Frame with Pet Bed,No Noise, No Box Spring Needed,Easy Assembly,Antique Black</t>
  </si>
  <si>
    <t xml:space="preserve">W1162P360543</t>
  </si>
  <si>
    <t xml:space="preserve">Full Extra Long(Full XL) Size bed frame with storage headboard, built-in charging station, wavy curved lines design, silent operation, metal support, Natural</t>
  </si>
  <si>
    <t xml:space="preserve">2026-06-09 23:59</t>
  </si>
  <si>
    <t xml:space="preserve">W1162P360541</t>
  </si>
  <si>
    <t xml:space="preserve">Full Extra Long(Full XL) Size bed frame with storage headboard, built-in charging station, wavy curved lines design, silent operation, metal support, Walnut</t>
  </si>
  <si>
    <t xml:space="preserve">W1162P357261</t>
  </si>
  <si>
    <t xml:space="preserve">Queen Size bed frame with storage headboard, built-in charging station, wavy curved lines design, silent operation, metal support, Walnut</t>
  </si>
  <si>
    <t xml:space="preserve">W1162P357260</t>
  </si>
  <si>
    <t xml:space="preserve">Queen Size bed frame with storage headboard, built-in charging station, wavy curved lines design, silent operation, metal support, Natural</t>
  </si>
  <si>
    <t xml:space="preserve">W1413S00111</t>
  </si>
  <si>
    <t xml:space="preserve">Twin Size Upholstery Velvet Height Adjustable Day Bed with Storage Headboard and Wireless Charging, Multi-functional Daybed with Trundle Bed &amp; LED Lights, Beige</t>
  </si>
  <si>
    <t xml:space="preserve">W1413S00112</t>
  </si>
  <si>
    <t xml:space="preserve">Twin Size Upholstery Velvet Height Adjustable Day Bed with Storage Headboard and Wireless Charging, Multi-functional Daybed with Trundle Bed &amp; LED Lights, Black</t>
  </si>
  <si>
    <t xml:space="preserve">W1413S00109</t>
  </si>
  <si>
    <t xml:space="preserve">Twin Size Upholstery Velvet Day Bed with Storage Headboard and Wireless Charging, Multi-functional Daybed with Two Storage Drawers &amp; LED Lights, Beige</t>
  </si>
  <si>
    <t xml:space="preserve">W1413S00110</t>
  </si>
  <si>
    <t xml:space="preserve">Twin Size Upholstery Velvet Day Bed with Storage Headboard and Wireless Charging, Multi-functional Daybed with Two Storage Drawers &amp; LED Lights, Black</t>
  </si>
  <si>
    <t xml:space="preserve">N736P333613P</t>
  </si>
  <si>
    <t xml:space="preserve">Upholstered Daybed Bed With Storage,Ottoman Bed Twin Size Single Sofa Bed, Daybed With Hydraulic Storage Bed Frame, With Metal Slatted Frame, Velvet, Pink (Without Mattress)</t>
  </si>
  <si>
    <t xml:space="preserve">N736</t>
  </si>
  <si>
    <t xml:space="preserve">Artistry At Home</t>
  </si>
  <si>
    <t xml:space="preserve">N736P333613B</t>
  </si>
  <si>
    <t xml:space="preserve">Upholstered Daybed Bed With Storage,Ottoman Bed Twin Size Single Sofa Bed, Daybed With Hydraulic Storage Bed Frame, With Metal Slatted Frame, Velvet, Beige (Without Mattress)</t>
  </si>
  <si>
    <t xml:space="preserve">AA20362122P</t>
  </si>
  <si>
    <t xml:space="preserve">Upholstered Bed Daybed With Pull-Out Bed, Twin Size Single Sofa Bed,Guest Beds For Adults and Children, Bed With Metal Slatted Frame, Velvet, Pink (Without Mattress)</t>
  </si>
  <si>
    <t xml:space="preserve">AA20362122B</t>
  </si>
  <si>
    <t xml:space="preserve">Upholstered Bed Daybed With Pull-Out Bed, Twin Size Single Sofa Bed,Guest Beds For Adults and Children, Bed With Metal Slatted Frame, Velvet, Beige (Without Mattress)</t>
  </si>
  <si>
    <t xml:space="preserve">W2129P369353</t>
  </si>
  <si>
    <t xml:space="preserve">Twin Daybed with Trundle, Farmhouse Daybed Frame with Sliding Barn Door Headboard and Charging Station &amp; LED Light for Bedroom and Guest Room, White</t>
  </si>
  <si>
    <t xml:space="preserve">N736P303402G</t>
  </si>
  <si>
    <t xml:space="preserve">Upholstered Twin Size Daybed, Hydraulic Storage Twin Bed Frame with USB &amp; Type-C Charging, Bed Frame with Wooden Slats and Tufted Sofa Back, Gray, Velvet (Without Mattress)</t>
  </si>
  <si>
    <t xml:space="preserve">N736P303402P</t>
  </si>
  <si>
    <t xml:space="preserve">Upholstered Twin Size Daybed, Hydraulic Storage Twin Bed Frame with USB &amp; Type-C Charging, Bed Frame with Wooden Slats and Tufted Sofa Back, Pink, Velvet (Without Mattress)</t>
  </si>
  <si>
    <t xml:space="preserve">N736P303402B</t>
  </si>
  <si>
    <t xml:space="preserve">Upholstered Twin Size Daybed, Hydraulic Storage Twin Bed Frame with USB &amp; Type-C Charging, Bed Frame with Wooden Slats and Tufted Sofa Back, Beige, Velvet (Without Mattress)</t>
  </si>
  <si>
    <t xml:space="preserve">W2593P337457</t>
  </si>
  <si>
    <t xml:space="preserve">Twin Size Metal Platform Bed Frame with Light, Kids Twin Metal Bed with Upholstered and Pull Out Storage Shelves, Black (Expect Arrival Date 2025/10/5)</t>
  </si>
  <si>
    <t xml:space="preserve">W2593P337454</t>
  </si>
  <si>
    <t xml:space="preserve">Twin Size Metal Platform Bed Frame with Light, Kids Twin Metal Bed with Upholstered and Pull Out Storage Shelves, White (Expect Arrival Date 2025/10/5)</t>
  </si>
  <si>
    <t xml:space="preserve">W2593P337445</t>
  </si>
  <si>
    <t xml:space="preserve">Full Size Metal Platform Bed Frame with Light, Kids Full Metal Bed with Upholstered and Storage Headboard, Black (Expect Arrival Date 2025/10/5)</t>
  </si>
  <si>
    <t xml:space="preserve">W2593P337441</t>
  </si>
  <si>
    <t xml:space="preserve">Full Size Metal Platform Bed Frame with Light, Kids Full Metal Bed with Upholstered and Storage Headboard, White (Expect Arrival Date 2025/10/5)</t>
  </si>
  <si>
    <t xml:space="preserve">W2593P337436</t>
  </si>
  <si>
    <t xml:space="preserve">Twin Size Metal Platform Bed Frame with Light, Kids Twin Metal Bed with Upholstered and Storage Headboard, Black (Expect Arrival Date 2025/10/5)</t>
  </si>
  <si>
    <t xml:space="preserve">W2593P337432</t>
  </si>
  <si>
    <t xml:space="preserve">Twin Size Metal Platform Bed Frame with Light, Kids Twin Metal Bed with Upholstered and Storage Headboard, White (Expect Arrival Date 2025/10/5)</t>
  </si>
  <si>
    <t xml:space="preserve">W636P209999</t>
  </si>
  <si>
    <t xml:space="preserve">Queen Bed Frame with Upholstered Headboard and Wood Platform,Storage Headboard with Charging Station and LED,  Bed Frame with Pet Bed,No Noise, No Box Spring Needed,Easy Assembly,Antique White</t>
  </si>
  <si>
    <t xml:space="preserve">W504P345787</t>
  </si>
  <si>
    <t xml:space="preserve">Full Size Rubber Wood Tent-shaped Floor Bed,with Guardrails,Slats and Door,White</t>
  </si>
  <si>
    <t xml:space="preserve">W504P345781</t>
  </si>
  <si>
    <t xml:space="preserve">Twin Tent-shaped Floor Bed,Teepee Bed with Guardrails,Slats and Door,White</t>
  </si>
  <si>
    <t xml:space="preserve">W504P345780</t>
  </si>
  <si>
    <t xml:space="preserve">Twin Tent-shaped Floor Bed,Teepee Bed with Guardrails,Slats and Door,Grey</t>
  </si>
  <si>
    <t xml:space="preserve">W504P345777</t>
  </si>
  <si>
    <t xml:space="preserve">Twin Tent-shaped Floor Bed,Teepee Bed with Guardrails,Slats,Natural</t>
  </si>
  <si>
    <t xml:space="preserve">W504P345776</t>
  </si>
  <si>
    <t xml:space="preserve">Twin Tent-shaped Floor Bed,Teepee Bed with Guardrails,Slats,White</t>
  </si>
  <si>
    <t xml:space="preserve">W504P345774</t>
  </si>
  <si>
    <t xml:space="preserve">Twin Tent-shaped Floor Bed,Teepee Bed with Guardrails,Slats,Grey</t>
  </si>
  <si>
    <t xml:space="preserve">N721P292601M</t>
  </si>
  <si>
    <t xml:space="preserve">Farmhouse Hall Tree with 8 Hooks, Practical Entryway Bench with Open Compartments, 76.7"H Modern 3-in-1 Wooden Style Coat and Shoe Rack for Mudroom, Living Room, Mint Green (NEW SKU: N721S000075M)</t>
  </si>
  <si>
    <t xml:space="preserve">N721P292601K</t>
  </si>
  <si>
    <t xml:space="preserve">Farmhouse Hall Tree with 8 Hooks, Practical Entryway Bench with Open Compartments, 76.7"H Modern 3-in-1 Wooden Style Coat and Shoe Rack for Mudroom, Living Room, White (NEW SKU: N721S000075K)</t>
  </si>
  <si>
    <t xml:space="preserve">N721P292601B</t>
  </si>
  <si>
    <t xml:space="preserve">Farmhouse Hall Tree with 8 Hooks, Practical Entryway Bench with Open Compartments, 76.7"H Modern 3-in-1 Wooden Style Coat and Shoe Rack for Mudroom, Living Room, Black (NEW SKU: N721S000075B)</t>
  </si>
  <si>
    <t xml:space="preserve">N721S000059C</t>
  </si>
  <si>
    <t xml:space="preserve">[Assembly Video] Farmhouse Hall Tree with 4 Hidden Hanging Hooks, Versatile Walnut Seating Bench with 8 Doors, Entryway Shoe Cabinet with Open Compartment for Living Room, Blue (OLD SKU:N721P286082C)</t>
  </si>
  <si>
    <t xml:space="preserve">N721S000059K</t>
  </si>
  <si>
    <t xml:space="preserve">[Assembly Video] Farmhouse Hall Tree with 4 Hidden Hanging Hooks, Versatile Walnut Seating Bench with 8 Doors, Entryway Shoe Cabinet with Open Compartment for Living Room, White (OLD SKU:N721P286082K)</t>
  </si>
  <si>
    <t xml:space="preserve">N721S000061B</t>
  </si>
  <si>
    <t xml:space="preserve">Minimalist Entertainment Wall Unit Set with Bridge for TVs Up to 75'', Ample Storage Space TV Stand with Adjustable Shelves, Modernist Large Media Console for Living Room, Black (OLD SKU: SD000031AAB)</t>
  </si>
  <si>
    <t xml:space="preserve">N721S000061K</t>
  </si>
  <si>
    <t xml:space="preserve">Minimalist Entertainment Wall Unit Set with Bridge for TVs Up to 75'', Ample Storage Space TV Stand with Adjustable Shelves, Modernist Large Media Console for Living Room, White (OLD SKU: SD000031AAK)</t>
  </si>
  <si>
    <t xml:space="preserve">W504P345788</t>
  </si>
  <si>
    <t xml:space="preserve">Full Size Rubber Wood Tent-shaped Floor Bed,with Guardrails,Slats and Door,Natural</t>
  </si>
  <si>
    <t xml:space="preserve">W504S00257</t>
  </si>
  <si>
    <t xml:space="preserve">Queen Size Wood Bed with Piano Key Style Upholstered Headboard , Wood Bed with Strengthened Bed Frame,WHEAT</t>
  </si>
  <si>
    <t xml:space="preserve">W504S00258</t>
  </si>
  <si>
    <t xml:space="preserve">King Size Wood Bed with Piano Key Style Upholstered Headboard , Wood Bed with Strengthened Bed Frame ,WHEAT</t>
  </si>
  <si>
    <t xml:space="preserve">B083S00001</t>
  </si>
  <si>
    <t xml:space="preserve">Ethan Full Over Twin Bunk Bed with Desk and Charging Station and Storage Shelves and Metal Wire Mesh Panel with Hooks for Teen,Safety Guard &amp; Stairs,No Box Spring Needed, Black &amp; Cinnamon Oak</t>
  </si>
  <si>
    <t xml:space="preserve">B083P319019</t>
  </si>
  <si>
    <t xml:space="preserve">Adam Sturdy Twin Over Twin Bunk Bed Metal Black for Kids and Adult, Twin Over Twin Bunk Bed with Ladder and Guardrails, Easy Climbing, Beds for Bedroom</t>
  </si>
  <si>
    <t xml:space="preserve">W2700P292104</t>
  </si>
  <si>
    <t xml:space="preserve">Multifunctional Folding Dining Table with Wall-Mounted Sideboard &amp; Storage for Small Apartments(wihte)</t>
  </si>
  <si>
    <t xml:space="preserve">W504S00245</t>
  </si>
  <si>
    <t xml:space="preserve">Full Size L-shaped Bookcases Bed with Power Outlets, USB Charging Ports,Two Drawers,Grey</t>
  </si>
  <si>
    <t xml:space="preserve">W504S00246</t>
  </si>
  <si>
    <t xml:space="preserve">Full Size L-shaped Bookcases Bed with Power Outlets, USB Charging Ports,Two Drawers,Whtie</t>
  </si>
  <si>
    <t xml:space="preserve">N733S346767P</t>
  </si>
  <si>
    <t xml:space="preserve">Twin Daybed with Trundle, Twin Size Daybed with 2 Storage Drawers, Wooden Sofa Bed with Upholstered Button Tufted Backrest for Living Room, Bedroom, Guest Room,Black</t>
  </si>
  <si>
    <t xml:space="preserve">N733S346767A</t>
  </si>
  <si>
    <t xml:space="preserve">Twin Daybed with Trundle, Twin Size Daybed with 2 Storage Drawers, Wooden Sofa Bed with Upholstered Button Tufted Backrest for Living Room, Bedroom, Guest Room,Beige</t>
  </si>
  <si>
    <t xml:space="preserve">N733S346767D</t>
  </si>
  <si>
    <t xml:space="preserve">Twin Daybed with Trundle, Twin Size Daybed with 2 Storage Drawers, Wooden Sofa Bed with Upholstered Button Tufted Backrest for Living Room, Bedroom, Guest Room,Walnut</t>
  </si>
  <si>
    <t xml:space="preserve">N7090004020P</t>
  </si>
  <si>
    <t xml:space="preserve">Twin over Full Bunk Bed with Drawers, Convertible Beds, Espresso</t>
  </si>
  <si>
    <t xml:space="preserve">N7090004020K</t>
  </si>
  <si>
    <t xml:space="preserve">Twin over Full Bunk Bed with Drawers, Convertible Beds, White</t>
  </si>
  <si>
    <t xml:space="preserve">W1580S00237</t>
  </si>
  <si>
    <t xml:space="preserve">Twin XL over Twin XL Bunk Bed with Storage Shelves and Drawers,Multifunctional Metal Bunk Beds with USB Ports and LED Lights, Lower Bed that can be converted into a sofa, Black</t>
  </si>
  <si>
    <t xml:space="preserve">W1580S00236</t>
  </si>
  <si>
    <t xml:space="preserve">Queen over Queen Bunk Bed with Storage Shelves and Drawers,Multifunctional Metal Bunk Beds with USB Ports and LED Lights, Lower Bed that can be converted into a sofa, Wjite</t>
  </si>
  <si>
    <t xml:space="preserve">W1580S00219</t>
  </si>
  <si>
    <t xml:space="preserve">Full over Full Bunk Bed with Storage Shelves and Drawers,Multifunctional Metal Bunk Beds with USB Ports and LED Lights, Lower Bed that can be converted into a sofa, Black</t>
  </si>
  <si>
    <t xml:space="preserve">W1580S00220</t>
  </si>
  <si>
    <t xml:space="preserve">Queen over Queen Bunk Bed with Storage Shelves and Drawers,Multifunctional Metal Bunk Beds with USB Ports and LED Lights, Lower Bed that can be converted into a sofa, Black</t>
  </si>
  <si>
    <t xml:space="preserve">W2700P272128</t>
  </si>
  <si>
    <t xml:space="preserve">Multifunctional Folding Dining Table with Wall-Mounted Sideboard &amp; Storage for Small Apartments</t>
  </si>
  <si>
    <t xml:space="preserve">B083S00006</t>
  </si>
  <si>
    <t xml:space="preserve">Ethan Full Over Twin Bunk Bed with Desk and Charging Station and Storage Shelves and Metal Wire Mesh Panel with Hooks for Teen,Safety Guard &amp; Stairs,No Box Spring Needed, Black &amp; Nature Oak</t>
  </si>
  <si>
    <t xml:space="preserve">W3306P318868</t>
  </si>
  <si>
    <t xml:space="preserve">Vintage Farmhouse End Table with Floral Knobs – 19" Rustic Nightstand with 3 Drawers &amp; Gourd Legs,Bedside or Sofa Accent Table, Almost Fully Assembled, Blue</t>
  </si>
  <si>
    <t xml:space="preserve">W3306</t>
  </si>
  <si>
    <t xml:space="preserve">Qicaifu Home Furnishing</t>
  </si>
  <si>
    <t xml:space="preserve">N721S000059B</t>
  </si>
  <si>
    <t xml:space="preserve">[Assembly Video] Farmhouse Hall Tree with 4 Hidden Hanging Hooks, Versatile Walnut Seating Bench with 8 Doors, Entryway Shoe Cabinet with Open Compartment for Living Room, Black (OLD SKU:N721P286082B)</t>
  </si>
  <si>
    <t xml:space="preserve">W3306P318861</t>
  </si>
  <si>
    <t xml:space="preserve">Vintage Farmhouse End Table with Floral Knobs – 19" Rustic Nightstand with 3 Drawers &amp; Gourd Legs,Bedside or Sofa Accent Table, Almost Fully Assembled, Distressed White</t>
  </si>
  <si>
    <t xml:space="preserve">W3306P318870</t>
  </si>
  <si>
    <t xml:space="preserve">Vintage Farmhouse End Table with Floral Knobs – 19" Rustic Nightstand with 3 Drawers Gourd Legs,Bedside or Sofa Accent Table, Almost Fully Assembled, Black</t>
  </si>
  <si>
    <t xml:space="preserve">W1867P365889</t>
  </si>
  <si>
    <t xml:space="preserve">Dark Gray Bunny-Ear Pet-Friendly Armchair with Scratch-Resistant Fabric, Triple-Entry Pet Hideaway Openings, Dual-Use Sofa Chair, 27.4 x 25.2 x 37.4 inch</t>
  </si>
  <si>
    <t xml:space="preserve">2026-06-30 13:59</t>
  </si>
  <si>
    <t xml:space="preserve">W1867P348959</t>
  </si>
  <si>
    <t xml:space="preserve">Velvet Pink Bunny-Ear Pet-Friendly Armchair with Built-in Cat &amp; Dog Hideaway, Plush Dual-Use Sofa Chair with Side Pocket, 27.4 x 25.2 x 37.4 inch</t>
  </si>
  <si>
    <t xml:space="preserve">W1867P341527</t>
  </si>
  <si>
    <t xml:space="preserve">Beige Bunny-Ear Pet-Friendly Armchair with Built-in Cat &amp; Dog Hideaway, Cozy Dual-Use Sofa Chair with Side Pocket, 27.4 x 25.2 x 37.4 inch</t>
  </si>
  <si>
    <t xml:space="preserve">W1867P341526</t>
  </si>
  <si>
    <t xml:space="preserve">Dark Gray Bunny-Ear Pet-Friendly Armchair with Scratch-Resistant Fabric, Built-in Cat &amp; Dog Hideaway, Dual-Use Sofa Chair with Side Pocket, 27.4 x 25.2 x 37.4 inch</t>
  </si>
  <si>
    <t xml:space="preserve">B083P354667</t>
  </si>
  <si>
    <t xml:space="preserve">Jack Metal Junior House Twin Loft Bed with Slide and Curtain Set, Super Hero Color Gold and Red</t>
  </si>
  <si>
    <t xml:space="preserve">B083P354666</t>
  </si>
  <si>
    <t xml:space="preserve">Jack Metal Junior House Twin Loft Bed with Slide and Curtain Set, Super Hero Color Navy Blue and Red</t>
  </si>
  <si>
    <t xml:space="preserve">B083P354665</t>
  </si>
  <si>
    <t xml:space="preserve">Jack Metal Junior House Twin Loft Bed with Slide and Curtain Set, Super Hero Color Red and Blue</t>
  </si>
  <si>
    <t xml:space="preserve">W3107P334244</t>
  </si>
  <si>
    <t xml:space="preserve">W1820P329697</t>
  </si>
  <si>
    <t xml:space="preserve">Walnut Queen floating bedstead, with charging station and LED lights, wavy headboard, with heavy metal Flat noodles - no box springs required.</t>
  </si>
  <si>
    <t xml:space="preserve">B083P361166</t>
  </si>
  <si>
    <t xml:space="preserve">Jack Metal Junior House Twin Loft Bed with Slide and Curtain Set and Pennant Banner Flag and Star Stickers, White with Pink</t>
  </si>
  <si>
    <t xml:space="preserve">W3107P334242</t>
  </si>
  <si>
    <t xml:space="preserve">W3107P334219</t>
  </si>
  <si>
    <t xml:space="preserve">W3107P334220</t>
  </si>
  <si>
    <t xml:space="preserve">B083P354664</t>
  </si>
  <si>
    <t xml:space="preserve">Jack Metal Junior House Twin Loft Bed with Slide and Curtain Set and Pennant Banner Flag and Star Stickers, White with Blue</t>
  </si>
  <si>
    <t xml:space="preserve">N733P210398B</t>
  </si>
  <si>
    <t xml:space="preserve">Elegant Velvet Nightstand with 2 Drawers and Crystal Handle, Storage Bedside Table with Button-Tufted, Black</t>
  </si>
  <si>
    <t xml:space="preserve">N733P210398E</t>
  </si>
  <si>
    <t xml:space="preserve">Elegant Velvet Nightstand with 2 Drawers and Crystal Handle, Storage Bedside Table with Button-Tufted, Grey</t>
  </si>
  <si>
    <t xml:space="preserve">W2580S00036</t>
  </si>
  <si>
    <t xml:space="preserve">Twin Size Loft Bed with Stairs, Metal Full Loft Bed with Storage Shelves, High Loft Bed with Wardrobe for Kids Teens,White(Expect Arrival Date 2025/9/22)</t>
  </si>
  <si>
    <t xml:space="preserve">W2580S00035</t>
  </si>
  <si>
    <t xml:space="preserve">Twin Size Loft Bed with Stairs, Metal Full Loft Bed with Storage Shelves, High Loft Bed with Wardrobe for Kids Teens, Black(Expect Arrival Date 2025/9/22)</t>
  </si>
  <si>
    <t xml:space="preserve">N7090000606K</t>
  </si>
  <si>
    <t xml:space="preserve">Multi-Functional Murphy Bed with Sofa, Desk, and Storage Cabinet – Space-Saving Foldable Design, Queen size</t>
  </si>
  <si>
    <t xml:space="preserve">N7090000605K</t>
  </si>
  <si>
    <t xml:space="preserve">Multi-Functional Murphy Bed with Sofa, Desk, and Storage Cabinet – Space-Saving Foldable Design, Full size</t>
  </si>
  <si>
    <t xml:space="preserve">W504P317860</t>
  </si>
  <si>
    <t xml:space="preserve">Twin Bed with Trundle,Bookcase,Pink</t>
  </si>
  <si>
    <t xml:space="preserve">W2593P331687</t>
  </si>
  <si>
    <t xml:space="preserve">Full Size Wood Platform Bed for Kids, Wood Low Profile Full Bed with Rails for Girls and Boys, Natural (Patented Design) ,Expect Arrival Date 2025/9/25</t>
  </si>
  <si>
    <t xml:space="preserve">W2593P331684</t>
  </si>
  <si>
    <t xml:space="preserve">Full Size Wood Platform Bed for Kids, Wood Low Profile Full Bed with Rails for Girls and Boys, White (Patented Design) ,Expect Arrival Date 2025/9/25</t>
  </si>
  <si>
    <t xml:space="preserve">W2593P331680</t>
  </si>
  <si>
    <t xml:space="preserve">Twin Size Wood Platform Bed for Kids, Wood Low Profile Twin Bed with Rails for Girls and Boys, Natural (Patented Design) , Expect Arrival Date 2025/9/15</t>
  </si>
  <si>
    <t xml:space="preserve">W504S00256</t>
  </si>
  <si>
    <t xml:space="preserve">Twin Loft Bed with Storage Cabinet, Drawer and Shelf Cabinet and Pulling-Out Desk, Rubber Wood Loft Bed with Safety Guardrail, Ladder,Grey657</t>
  </si>
  <si>
    <t xml:space="preserve">W2593P331678</t>
  </si>
  <si>
    <t xml:space="preserve">Twin Size Wood Platform Bed for Kids, Wood Low Profile Twin Bed with Rails for Girls and Boys, White (Patented Design) , Expect Arrival Date 2025/9/15</t>
  </si>
  <si>
    <t xml:space="preserve">GX000474AAE</t>
  </si>
  <si>
    <t xml:space="preserve">Queen over Queen Bunk Bed with Ladder and Guardrails, Gray</t>
  </si>
  <si>
    <t xml:space="preserve">GX000474AAD</t>
  </si>
  <si>
    <t xml:space="preserve">Queen over Queen Bunk Bed with Ladder and Guardrails, Walnut</t>
  </si>
  <si>
    <t xml:space="preserve">GX000474AAK</t>
  </si>
  <si>
    <t xml:space="preserve">Queen over Queen Bunk Bed with Ladder and Guardrails, White</t>
  </si>
  <si>
    <t xml:space="preserve">N820S00065E</t>
  </si>
  <si>
    <t xml:space="preserve">Full Size Wooden Daybed With Three Drawers ,Desk ,Shelves and Lights,  Gray</t>
  </si>
  <si>
    <t xml:space="preserve">N820S00065K</t>
  </si>
  <si>
    <t xml:space="preserve">Full Size Wooden Daybed With Three Drawers ,Desk ,Shelves and Lights,  White</t>
  </si>
  <si>
    <t xml:space="preserve">W1580P307889</t>
  </si>
  <si>
    <t xml:space="preserve">Queen Floor Bed Frame with Fence, Montessori wooden children's floor bed,Wood Kids Floor Beds Frame for Bedroom Playroom,Gray</t>
  </si>
  <si>
    <t xml:space="preserve">W1580P307888</t>
  </si>
  <si>
    <t xml:space="preserve">Queen Floor Bed Frame with Fence, Montessori wooden children's floor bed,Wood Kids Floor Beds Frame for Bedroom Playroom,Natural</t>
  </si>
  <si>
    <t xml:space="preserve">W1580P307886</t>
  </si>
  <si>
    <t xml:space="preserve">Full Floor Bed Frame with Fence, Montessori wooden children's floor bed,Wood Kids Floor Beds Frame for Bedroom Playroom,Gray</t>
  </si>
  <si>
    <t xml:space="preserve">W1580P307884</t>
  </si>
  <si>
    <t xml:space="preserve">Full Floor Bed Frame with Fence, Montessori wooden children's floor bed,Wood Kids Floor Beds Frame for Bedroom Playroom,Natural</t>
  </si>
  <si>
    <t xml:space="preserve">W1580P307880</t>
  </si>
  <si>
    <t xml:space="preserve">Twin Floor Bed Frame with Fence, Montessori wooden children's floor bed,Wood Kids Floor Beds Frame for Bedroom Playroom,Natural</t>
  </si>
  <si>
    <t xml:space="preserve">W1580P307881</t>
  </si>
  <si>
    <t xml:space="preserve">Twin Floor Bed Frame with Fence, Montessori wooden children's floor bed,Wood Kids Floor Beds Frame for Bedroom Playroom,Gray</t>
  </si>
  <si>
    <t xml:space="preserve">W1580P307883</t>
  </si>
  <si>
    <t xml:space="preserve">Full Floor Bed Frame with Fence, Montessori wooden children's floor bed,Wood Kids Floor Beds Frame for Bedroom Playroom,White</t>
  </si>
  <si>
    <t xml:space="preserve">W1580P307878</t>
  </si>
  <si>
    <t xml:space="preserve">Twin Floor Bed Frame with Fence, Montessori wooden children's floor bed,Wood Kids Floor Beds Frame for Bedroom Playroom,White</t>
  </si>
  <si>
    <t xml:space="preserve">LT000266AAG</t>
  </si>
  <si>
    <t xml:space="preserve">Full Size Wood Bunk Bed with height-adjustable Desk,Wardrobe,Ample Storage Space,and RGB Light, Green</t>
  </si>
  <si>
    <t xml:space="preserve">LT000266AAC</t>
  </si>
  <si>
    <t xml:space="preserve">Full Size Wood Bunk Bed with height-adjustable Desk,Wardrobe,Ample Storage Space,and RGB Light, Blue</t>
  </si>
  <si>
    <t xml:space="preserve">LT000266AAR</t>
  </si>
  <si>
    <t xml:space="preserve">Full Size Wood Bunk Bed with height-adjustable Desk,Wardrobe,Ample Storage Space,and RGB Light, Red</t>
  </si>
  <si>
    <t xml:space="preserve">ST000148AAE</t>
  </si>
  <si>
    <t xml:space="preserve">TREXM 5-Piece Round Dining Table Set for 4, Minimalist Farmhouse Dining Table with 4 Solid Wood Upholstered Chairs, Kitchen &amp; Dining Room Sets (Natural)</t>
  </si>
  <si>
    <t xml:space="preserve">ST000148AAD</t>
  </si>
  <si>
    <t xml:space="preserve">TREXM 5-Piece Round Dining Table Set for 4, Minimalist Farmhouse Dining Table with 4 Solid Wood Upholstered Chairs, Kitchen &amp; Dining Room Sets (Brown)</t>
  </si>
  <si>
    <t xml:space="preserve">N725P314034F</t>
  </si>
  <si>
    <t xml:space="preserve">36 Inch Bathroom Vanity with Sink Combo, Green Freestanding Cabinet with Ceramic Basin, MDF + Solid Wood Frame, Flip-Out Top Drawer, Soft Close Doors, 2 Storage Drawers, Black Handles</t>
  </si>
  <si>
    <t xml:space="preserve">N725P314034K</t>
  </si>
  <si>
    <t xml:space="preserve">36 Inch Bathroom Vanity with Sink Combo, White Freestanding Cabinet with Ceramic Basin, MDF + Solid Wood Frame, Flip-Out Top Drawer, Soft Close Doors, 2 Storage Drawers, Golden Handles</t>
  </si>
  <si>
    <t xml:space="preserve">N725P314034B</t>
  </si>
  <si>
    <t xml:space="preserve">36 Inch Bathroom Vanity with Sink Combo, Black Freestanding Cabinet with Ceramic Basin, MDF + Solid Wood Frame, Flip-Out Top Drawer, Soft Close Doors, 2 Storage Drawers, Golden Handles</t>
  </si>
  <si>
    <t xml:space="preserve">N725P195410C</t>
  </si>
  <si>
    <t xml:space="preserve">36" Bathroom Vanity with Sink, Blue Bathroom Cabinet with Drawers, Solid Frame and MDF Board, One Package</t>
  </si>
  <si>
    <t xml:space="preserve">N725P195132B</t>
  </si>
  <si>
    <t xml:space="preserve">20" Bathroom Vanity with Sink, Bathroom Cabinet with Two Doors, Magnetic Door Stopper and  Adiustable Foot Pads, A Drawer, Black</t>
  </si>
  <si>
    <t xml:space="preserve">N725P192821K</t>
  </si>
  <si>
    <t xml:space="preserve">20" Bathroom Vanity with Sink, Bathroom Cabinet with A Door, Door Shelf Storage and Adiustable Foot Pads, A Drawer, White</t>
  </si>
  <si>
    <t xml:space="preserve">W1413S00074</t>
  </si>
  <si>
    <t xml:space="preserve">Daybed with Trundle Upholstered Tufted Sofa Bed, with Two Drawers, Queen Size, Boucle Fabric, Beige(88"x65.5"x29.5")</t>
  </si>
  <si>
    <t xml:space="preserve">W1413S00073</t>
  </si>
  <si>
    <t xml:space="preserve">Daybed with Trundle Upholstered Tufted Sofa Bed, with Two Drawers, Queen Size, Boucle Fabric, Grey(88"x65.5"x29.5")</t>
  </si>
  <si>
    <t xml:space="preserve">W1413S00068</t>
  </si>
  <si>
    <t xml:space="preserve">Queen Size Daybed with Two Drawers Trundle Upholstered Sofa Bed, with Vertical Stripes, Linen Fabric, Beige (86.5"x65"x30")</t>
  </si>
  <si>
    <t xml:space="preserve">W1413S00067</t>
  </si>
  <si>
    <t xml:space="preserve">Queen Size Daybed with Two Drawers Trundle Upholstered Sofa Bed, with Vertical Stripes Linen Fabric, Grey (86.5"x65"x30")</t>
  </si>
  <si>
    <t xml:space="preserve">N7090000604A</t>
  </si>
  <si>
    <t xml:space="preserve">Full Size Upholstered Platform Bed with Storage Shelves, Desk, Charging Station and Trundle, Beige</t>
  </si>
  <si>
    <t xml:space="preserve">N7090000604E</t>
  </si>
  <si>
    <t xml:space="preserve">Full Size Upholstered Platform Bed with Storage Shelves, Desk, Charging Station and Trundle, Gray</t>
  </si>
  <si>
    <t xml:space="preserve">N709P326040D</t>
  </si>
  <si>
    <t xml:space="preserve">Wood Full Size Wood Floor Bed Frame with Fence, Natural</t>
  </si>
  <si>
    <t xml:space="preserve">N709P326040K</t>
  </si>
  <si>
    <t xml:space="preserve">Wood Full Size Wood Floor Bed Frame with Fence, White</t>
  </si>
  <si>
    <t xml:space="preserve">N709P186347H</t>
  </si>
  <si>
    <t xml:space="preserve">Twin Size Upholstered Platform Bed with Guardrail and Charging Station, Pink</t>
  </si>
  <si>
    <t xml:space="preserve">N7090000612K</t>
  </si>
  <si>
    <t xml:space="preserve">Full Size Daybed with Storage Shelves,Drawers,Charging Station,LED Light,Desk and Upholstered Headboard and Backrest,White</t>
  </si>
  <si>
    <t xml:space="preserve">N7090000612E</t>
  </si>
  <si>
    <t xml:space="preserve">Full Size Daybed with Storage Shelves,Drawers,Charging Station,LED Light,Desk and Upholstered Headboard and Backrest,Gray</t>
  </si>
  <si>
    <t xml:space="preserve">N708P245183K</t>
  </si>
  <si>
    <t xml:space="preserve">Twin size Daybed, Wood Slat Support, with Bedside Shelves and Two Drawers, White</t>
  </si>
  <si>
    <t xml:space="preserve">W1820P369891</t>
  </si>
  <si>
    <t xml:space="preserve">Full Size Floor Bed, Montessori Floor Bed with Fence, Kids Montessori Bed Full Size, Wood Montessori Floor Bed for Kids, Girls, Boys,GRAY.</t>
  </si>
  <si>
    <t xml:space="preserve">W1820P369890</t>
  </si>
  <si>
    <t xml:space="preserve">Twin Size Floor Bed, Montessori Floor Bed with Fence, Kids Montessori Bed Twin Size, Wood Montessori Floor Bed for Kids, Girls, Boys ,GRAY.</t>
  </si>
  <si>
    <t xml:space="preserve">LT000666AAE-1</t>
  </si>
  <si>
    <t xml:space="preserve">Twin Bunk Bed with Drawers, Wardrobe, Storage Shelves and Hydraulic Bed,Gray</t>
  </si>
  <si>
    <t xml:space="preserve">LT000666AAK-1</t>
  </si>
  <si>
    <t xml:space="preserve">Twin Bunk Bed with Drawers, Wardrobe, Storage Shelves and Hydraulic Bed,White</t>
  </si>
  <si>
    <t xml:space="preserve">N708P245192P</t>
  </si>
  <si>
    <t xml:space="preserve">Full size Daybed, Wood Slat Support, with Bedside Shelf and Two Drawers, Espresso</t>
  </si>
  <si>
    <t xml:space="preserve">N708P245192K</t>
  </si>
  <si>
    <t xml:space="preserve">Full size Daybed, Wood Slat Support, with Bedside Shelf and Two Drawers, White</t>
  </si>
  <si>
    <t xml:space="preserve">N708P245192E</t>
  </si>
  <si>
    <t xml:space="preserve">Full size Daybed, Wood Slat Support, with Bedside Shelf and Two Drawers, Gray</t>
  </si>
  <si>
    <t xml:space="preserve">N708P245183P</t>
  </si>
  <si>
    <t xml:space="preserve">Twin size Daybed, Wood Slat Support, with Bedside Shelves and Two Drawers, Espresso</t>
  </si>
  <si>
    <t xml:space="preserve">N708P245183E</t>
  </si>
  <si>
    <t xml:space="preserve">Twin size Daybed, Wood Slat Support, with Bedside Shelves and Two Drawers, Gray</t>
  </si>
  <si>
    <t xml:space="preserve">W2593P296774</t>
  </si>
  <si>
    <t xml:space="preserve">Full Size Wood Platform Bed for Kids, Wood Low Profile Full Bed with Rails for Girls and Boys, White(Patented Design)</t>
  </si>
  <si>
    <t xml:space="preserve">N733P326490K</t>
  </si>
  <si>
    <t xml:space="preserve">Wooden Full Size House Bed with Trundle,Kids Bed with Shelf, White (Old SKU: WF297070AAK)</t>
  </si>
  <si>
    <t xml:space="preserve">N733P326485K</t>
  </si>
  <si>
    <t xml:space="preserve">Wooden Twin Size House Bed with Trundle,Kids Bed with Shelf, White (Old SKU: WF297071AAK)</t>
  </si>
  <si>
    <t xml:space="preserve">N820S00064K</t>
  </si>
  <si>
    <t xml:space="preserve">Twin Over Full Wooden Bunk Bed with Desk, Drawers, Shelves, and Cabinet, LED Light(White+Orange)</t>
  </si>
  <si>
    <t xml:space="preserve">N733P338317D</t>
  </si>
  <si>
    <t xml:space="preserve">Full Size Wood Platform Bed with Gourd Shaped Headboard,Retro Style Platform Bed with Wooden Slat Support,Walnut</t>
  </si>
  <si>
    <t xml:space="preserve">N733P338316D</t>
  </si>
  <si>
    <t xml:space="preserve">King Size Wood Platform Bed with Gourd Shaped Headboard,Retro Style Platform Bed with Wooden Slat Support,Walnut</t>
  </si>
  <si>
    <t xml:space="preserve">N820S00063K</t>
  </si>
  <si>
    <t xml:space="preserve">Twin Over Full Wooden Bunk Bed with Wardrobe, Drawers, Shelves and LED light(White+Orange)</t>
  </si>
  <si>
    <t xml:space="preserve">N733S308483E</t>
  </si>
  <si>
    <t xml:space="preserve">Wooden Twin Size House Bed with 2 Drawers,Kids Bed with Storage Shelf, Gray(Old SKU: HL000051AAE)</t>
  </si>
  <si>
    <t xml:space="preserve">N729P183735C</t>
  </si>
  <si>
    <t xml:space="preserve">36" Blue Bathroom Vanity with Ceramic Sink Combo, Abundant Storage Cabinet -2 Soft close doors and 5 drawers</t>
  </si>
  <si>
    <t xml:space="preserve">N729P183735E</t>
  </si>
  <si>
    <t xml:space="preserve">36" Gray Bathroom Vanity with Ceramic Sink Combo, Abundant Storage Cabinet -2 Soft close doors and 5 drawers</t>
  </si>
  <si>
    <t xml:space="preserve">N770P212233B</t>
  </si>
  <si>
    <t xml:space="preserve">MGO Twist Shape Side Table, Wood-like texture, Black Color</t>
  </si>
  <si>
    <t xml:space="preserve">N733P307938W</t>
  </si>
  <si>
    <t xml:space="preserve">Elegant Nightstand with Metal Foot, Mirrored Bedside Table with 2 Drawers for Bedroom, Living Room, White (Old SKU: WF319353AAK)</t>
  </si>
  <si>
    <t xml:space="preserve">N733P307938B</t>
  </si>
  <si>
    <t xml:space="preserve">Elegant Nightstand with Metal Foot, Mirrored Bedside Table with 2 Drawers for Bedroom, Living Room, Black</t>
  </si>
  <si>
    <t xml:space="preserve">W2580S00038</t>
  </si>
  <si>
    <t xml:space="preserve">Queen Size Loft Bed with Stairs, Metal Queen Loft Bed with Storage Shelves, High Loft Bed with Wardrobe for Kids Teens Adults, Black(Expect Arrival Date 2025/9/27)</t>
  </si>
  <si>
    <t xml:space="preserve">W2580S00037</t>
  </si>
  <si>
    <t xml:space="preserve">Full Size Loft Bed with Stairs, Metal Full Loft Bed with Storage Shelves, High Loft Bed with Wardrobe for Kids Teens, Black(Expect Arrival Date 2025/9/20)</t>
  </si>
  <si>
    <t xml:space="preserve">N729P321351N</t>
  </si>
  <si>
    <t xml:space="preserve">36" Wood Bathroom Vanity with Solid Wood Frame, 2 Soft Close Doors, 4Soft Close Drawers, Adjustable Shelf, Modern Storage Cabinet</t>
  </si>
  <si>
    <t xml:space="preserve">W2580P351278</t>
  </si>
  <si>
    <t xml:space="preserve">Queen Size Loft Bed with Ladder, Metal Queen Loft Bed with Storage Shelves, High Loft Bed for Kids Teens, White(Expect Arrival Date 2025/9/15)</t>
  </si>
  <si>
    <t xml:space="preserve">W2580P351279</t>
  </si>
  <si>
    <t xml:space="preserve">Full Size Loft Bed with Ladder, Metal Full Loft Bed with Storage Shelves, High Loft Bed for Kids Teens, White(Expect Arrival Date 2025/9/15)</t>
  </si>
  <si>
    <t xml:space="preserve">W2580P353530</t>
  </si>
  <si>
    <t xml:space="preserve">Queen Size Loft Bed with Ladder, Metal Queen Loft Bed with Storage Shelves, High Loft Bed for Kids Teens, Black(Expect Arrival Date 2025/9/15)</t>
  </si>
  <si>
    <t xml:space="preserve">W2580P353531</t>
  </si>
  <si>
    <t xml:space="preserve">Full Size Loft Bed with Ladder, Metal Full Loft Bed with Storage Shelves, High Loft Bed for Kids Teens, Black(Expect Arrival Date 2025/9/15)</t>
  </si>
  <si>
    <t xml:space="preserve">N733S308487E</t>
  </si>
  <si>
    <t xml:space="preserve">Wooden Full Size House Bed with 2 Drawers,Kids Bed with Storage Shelf, Gray(Old SKU: HL000052AAE)</t>
  </si>
  <si>
    <t xml:space="preserve">W1820P331920</t>
  </si>
  <si>
    <t xml:space="preserve">Full Size Floor Bed, Montessori Floor Bed with Fence, Kids Montessori Bed Full Size, Wood Montessori Floor Bed for Kids, Girls, Boys, Oak.</t>
  </si>
  <si>
    <t xml:space="preserve">N751S059520B</t>
  </si>
  <si>
    <t xml:space="preserve">83.4"Tall Bookshelf Suite with LED Lighting, Modern Bookcases with Glass Doors and Drawers,2-Piece Set Storage Bookcase Suite with Open Shelves for Living Room,Home Office,Black</t>
  </si>
  <si>
    <t xml:space="preserve">N751S323420B</t>
  </si>
  <si>
    <t xml:space="preserve">83.4"Tall Bookshelf, Modern Bookcase with Sliding Doors and Open Shelves,Storage Bookshelf for Living Room,Home Office,Black</t>
  </si>
  <si>
    <t xml:space="preserve">N751S323419B</t>
  </si>
  <si>
    <t xml:space="preserve">83.4"Tall Bookshelf, Modern Bookcase with 2 Glass Doors and 1 Drawer,Storage Bookcase with Open Shelves for Living Room,Home Office,Black</t>
  </si>
  <si>
    <t xml:space="preserve">N751S323419K</t>
  </si>
  <si>
    <t xml:space="preserve">83.4"Tall Bookshelf, Modern Bookcase with 2 Glass Doors and 1 Drawer,Storage Bookcase with Open Shelves for Living Room,Home Office,White</t>
  </si>
  <si>
    <t xml:space="preserve">N751S059640K</t>
  </si>
  <si>
    <t xml:space="preserve">83.4"Tall Bookshelf &amp;Writting Desk Suite,Modern Bookcase Suite with LED Lighting, Drawers,Study Desk and Open Shelves,2-Piece Set Storage Bookshelf for Living Room,Home Office,Study room,White</t>
  </si>
  <si>
    <t xml:space="preserve">N751S059540K</t>
  </si>
  <si>
    <t xml:space="preserve">N751S246920K</t>
  </si>
  <si>
    <t xml:space="preserve">83" Tall Wood Bookcase Suite with light strip ,5-Tier Decor Bookcase Suite with Adjustable Shelves,Storage Organizer,Free Standing Storage Shelves Suite for Living Room,Home Office,White</t>
  </si>
  <si>
    <t xml:space="preserve">N751S246920A</t>
  </si>
  <si>
    <t xml:space="preserve">83" Tall Wood Bookcase Suite with light strip ,5-Tier Decor Bookcase Suite with Adjustable Shelves,Storage Organizer,Free Standing Storage Shelves Suite for Living Room,Home Office,Beige and Yellow</t>
  </si>
  <si>
    <t xml:space="preserve">N751S246934K</t>
  </si>
  <si>
    <t xml:space="preserve">83.4" Tall Wood Bookcase with light strip,5-Tier Decor Bookshelves with Adjustable Shelves,Storage Organizer for CDs/Books,Free Standing Storage Shelves for Living Room,Home Office,White</t>
  </si>
  <si>
    <t xml:space="preserve">N751S246934A</t>
  </si>
  <si>
    <t xml:space="preserve">83.4" Tall Wood Bookcase with light strip,5-Tier Decor Bookshelves with Adjustable Shelves,Storage Organizer for CDs/Books,Free Standing Storage Shelves for Living Room,Home Office,Beige and Yellow</t>
  </si>
  <si>
    <t xml:space="preserve">N751S059520K</t>
  </si>
  <si>
    <t xml:space="preserve">83.4"Tall Bookshelf Suite with LED Lighting, Modern Bookcases with Glass Doors and Drawers,2-Piece Set Storage Bookcase Suite with Open Shelves for Living Room,Home Office,White</t>
  </si>
  <si>
    <t xml:space="preserve">N751S059620K</t>
  </si>
  <si>
    <t xml:space="preserve">83.4"Tall Bookshelf Suite with LED Lighting, Modern Bookcase Suite with Sliding Doors,Drawers and Open Shelves,Storage Bookshelf for Living Room,Home Office,White</t>
  </si>
  <si>
    <t xml:space="preserve">N751S280595B</t>
  </si>
  <si>
    <t xml:space="preserve">83.4"Tall Bookshelf with 3 pieces LED Lighting, Modern Bookcase with 2 Glass Doors and 1 Drawer,Storage Bookcase with Open Shelves for Living Room,Home Office,Black</t>
  </si>
  <si>
    <t xml:space="preserve">N751S280596B</t>
  </si>
  <si>
    <t xml:space="preserve">83.4"Tall Bookshelf with with 3 pieces LED Lighting, Modern Bookcase with Sliding Doors and Open Shelves,Storage Bookshelf for Living Room,Home Office,Black</t>
  </si>
  <si>
    <t xml:space="preserve">N751S280595K</t>
  </si>
  <si>
    <t xml:space="preserve">83.4"Tall Bookshelf with LED Lighting, Modern Bookcase with 2 Glass Doors and 1 Drawer,Storage Bookcase with Open Shelves for Living Room,Home Office,White</t>
  </si>
  <si>
    <t xml:space="preserve">N751S280596K</t>
  </si>
  <si>
    <t xml:space="preserve">83.4"Tall Bookshelf with LED Lighting, Modern Bookcase with Sliding Doors and Open Shelves,Storage Bookshelf for Living Room,Home Office,White</t>
  </si>
  <si>
    <t xml:space="preserve">N751S280594K</t>
  </si>
  <si>
    <t xml:space="preserve">83.4"Tall Bookshelf with LED Lighting, Modern Bookcase with 2 Drawer and 3 Open Shelves,Storage Bookshelf for Living Room,Home Office,White</t>
  </si>
  <si>
    <t xml:space="preserve">N751S280597K</t>
  </si>
  <si>
    <t xml:space="preserve">83.4"Tall Bookshelf with Writing Desk, Modern Bookcase with Study Desk, Workstation with Storage Shelf,Storage Bookcase with Open Shelves and LED Lighting for Living Room,Home Office,White</t>
  </si>
  <si>
    <t xml:space="preserve">N721P286077B</t>
  </si>
  <si>
    <t xml:space="preserve">ON-TREND Elegant Design Hall Tree with Comfort and Storage Solutions, Functional Hallway Shoe Cabinet with Bench&amp;Cushion, Modern Coat Rack with Hooks for Entryways, Black (OLD SKU: SD000026AAB)</t>
  </si>
  <si>
    <t xml:space="preserve">N721P286077K</t>
  </si>
  <si>
    <t xml:space="preserve">ON-TREND Elegant Design Hall Tree with Comfort and Storage Solutions, Functional Hallway Shoe Cabinet with Bench&amp;Cushion, Modern Coat Rack with Hooks for Entryways, White (OLD SKU: SD000026AAK)</t>
  </si>
  <si>
    <t xml:space="preserve">N721P286082C</t>
  </si>
  <si>
    <t xml:space="preserve">NEW SKU: N721S000059C</t>
  </si>
  <si>
    <t xml:space="preserve">N721P286082K</t>
  </si>
  <si>
    <t xml:space="preserve">NEW SKU: N721S000059K</t>
  </si>
  <si>
    <t xml:space="preserve">N721P286082B</t>
  </si>
  <si>
    <t xml:space="preserve">NEW SKU: N721S000059B</t>
  </si>
  <si>
    <t xml:space="preserve">N721P297555D</t>
  </si>
  <si>
    <t xml:space="preserve">[Assembly Video]Farmhouse Hall Tree with 4 Rattan Doors, Versatile 4-In-1 Bench with 6 Hooks, Mid-Century Shoe Cabinet with Adjustable Shelf for Living Room, Walnut, 55.1"W (NEW SKU: N721S000074D)</t>
  </si>
  <si>
    <t xml:space="preserve">N721P297555B</t>
  </si>
  <si>
    <t xml:space="preserve">[Assembly Video]Farmhouse Hall Tree with 4 Rattan Doors, Versatile 4-In-1 Bench with 6 Hooks, Mid-Century Shoe Cabinet with Adjustable Shelf for Living Room, Black, 55.1"W (NEW SKU: N721S000074B)</t>
  </si>
  <si>
    <t xml:space="preserve">N721P297572B</t>
  </si>
  <si>
    <t xml:space="preserve">[Assembly Video] 42.5"W Wooden Oval Fluted Coffee Table with Charging Station, Mid-Century Center Table with Sliding Tambour Door,Farmhouse Cocktail Table with Solid Wood Legs for Living Room, Black</t>
  </si>
  <si>
    <t xml:space="preserve">N721P297567B</t>
  </si>
  <si>
    <t xml:space="preserve">[Assembly Video]Wooden Oval Fluted TV Stand with Charging Station for TV up to 80", Mid-Century Media Console with Sliding Tambour Door, Farmhouse TV Cabinet with Golden Handle for Living Room, Black</t>
  </si>
  <si>
    <t xml:space="preserve">N721P297567D</t>
  </si>
  <si>
    <t xml:space="preserve">[Assembly Video]Wooden Fluted TV Stand with Charging Station for TV up to 80", Mid-Century Media Console with Sliding Tambour Door, Farmhouse TV Cabinet for Living Room, Walnut (NEW SKU:N721P428444D)</t>
  </si>
  <si>
    <t xml:space="preserve">N721S000049B</t>
  </si>
  <si>
    <t xml:space="preserve">Wooden Farmhouse TV Stand &amp; Coffee Table Set with Charging Station, Oval Fluted Media Console with Sliding Doors for TVs up to 80", Mid-Century Center Table with Solid Wood Legs for Living Room,Black</t>
  </si>
  <si>
    <t xml:space="preserve">N721S000049D</t>
  </si>
  <si>
    <t xml:space="preserve">Farmhouse TV Stand &amp; Coffee Table Set with Charging Station, Oval Fluted Media Console with Sliding Doors for TVs up to 80", Mid-Century Center Table for Living Room,Walnut (NEW SKU: N721S000049D-1)</t>
  </si>
  <si>
    <t xml:space="preserve">N721P297572D</t>
  </si>
  <si>
    <t xml:space="preserve">42.5"W Wooden Fluted Coffee Table with Charging Station, Mid-Century Center Table with Sliding Tambour Door,Farmhouse Cocktail Table with Solid Wood Legs for Living Room, Walnut (NEW SKU:N721P444658D)</t>
  </si>
  <si>
    <t xml:space="preserve">N721P298025B</t>
  </si>
  <si>
    <t xml:space="preserve">ON-TREND Luxury Fluted TV Stand for TVs Up to 85", Faux Marble Tabletop Media Console with 4 Drawers, Curved Profile Design, Modern Entertainment Center with Gold Base for Living Room, Black</t>
  </si>
  <si>
    <t xml:space="preserve">N721P298025K</t>
  </si>
  <si>
    <t xml:space="preserve">ON-TREND Luxury Fluted TV Stand for TVs Up to 85", Faux Marble Tabletop Media Console with 4 Drawers, Curved Profile Design, Modern Entertainment Center with Gold Base for Living Room, White</t>
  </si>
  <si>
    <t xml:space="preserve">N721P313099K</t>
  </si>
  <si>
    <t xml:space="preserve">[Assembly Video] Farmhouse 4-in-1 Hall Tree with Wood Grain Bench, Mudroom Versatile Coat Rack with 2 Large Drawer, Entrance Organizer for Hallway, Living Room, White, 55.9"W (NEW SKU: N721S000076K)</t>
  </si>
  <si>
    <t xml:space="preserve">N721P288701B</t>
  </si>
  <si>
    <t xml:space="preserve">Mid-Century Narrow Design Tipping Bucket Shoe Cabinet with 4 Flip Drawers, Elegant Entryway Shoe Organizer with 4 Rattan Doors, Freestanding Shoe Rack with 2 Silvery Hooks for Hallway, Black, 42.1"W</t>
  </si>
  <si>
    <t xml:space="preserve">36%</t>
  </si>
  <si>
    <t xml:space="preserve">N721P313099B</t>
  </si>
  <si>
    <t xml:space="preserve">[Assembly Video] Farmhouse 4-in-1 Hall Tree with Wood Grain Bench, Mudroom Versatile Coat Rack with 2 Large Drawer, Entrance Organizer for Hallway, Living Room, Black, 55.9"W (NEW SKU: N721S000076B)</t>
  </si>
  <si>
    <t xml:space="preserve">N721P288701K</t>
  </si>
  <si>
    <t xml:space="preserve">Mid-Century Narrow Design Tipping Bucket Shoe Cabinet with 4 Flip Drawers, Elegant Entryway Shoe Organizer with 4 Rattan Doors, Freestanding Shoe Rack with 2 Silvery Hooks for Hallway, White, 42.1"W</t>
  </si>
  <si>
    <t xml:space="preserve">N721P288695K</t>
  </si>
  <si>
    <t xml:space="preserve">Farmhouse TV Stand with Cable Holes for TVs up to 75", Cream Style Media Console with Rebound Device, Elegant Entertainment Center with 5 Solid Wood Legs for Living Room, Bedroom, White, 69.6"W</t>
  </si>
  <si>
    <t xml:space="preserve">N721P288695B</t>
  </si>
  <si>
    <t xml:space="preserve">Farmhouse TV Stand with Cable Holes for TVs up to 75", Cream Style Media Console with Rebound Device, Elegant Entertainment Center with 5 Solid Wood Legs for Living Room, Bedroom, Black, 69.6"W</t>
  </si>
  <si>
    <t xml:space="preserve">N721P288699K</t>
  </si>
  <si>
    <t xml:space="preserve">Modern Elegant Narrow Tipping Bucket Shoe Cabinet with 6 Flip Drawers, Space Saving Design, Cream Style Entryway Organizer with Adjustable Shelf, Free-Standing Shoe Rack with 3 Silvery Hooks, White</t>
  </si>
  <si>
    <t xml:space="preserve">35%</t>
  </si>
  <si>
    <t xml:space="preserve">N721P288699B</t>
  </si>
  <si>
    <t xml:space="preserve">Modern Elegant Narrow Tipping Bucket Shoe Cabinet with 6 Flip Drawers, Space Saving Design, Cream Style Entryway Organizer with Adjustable Shelf, Free-Standing Shoe Rack with 3 Silvery Hooks, Black</t>
  </si>
  <si>
    <t xml:space="preserve">N721S000050K</t>
  </si>
  <si>
    <t xml:space="preserve">4-IN-1 Elegant 59" Wide Hall Tree with Golden Hooks &amp; Handles, Practical Entryway Walnut Bench with Adjustable Shelves, 76.7"H Farmhouse Wooden Style Coat &amp; Shoe Rack for Mudroom, Living Room, White</t>
  </si>
  <si>
    <t xml:space="preserve">N721P329091B</t>
  </si>
  <si>
    <t xml:space="preserve">ON-TREND Elegant TV Stand with Arched Design for TVs Up to 80", Modern Dual Purpose Coffee Table with 4 Drawers, Multi-Functional Organizer Cabinet with Storage for Living Room, Bedroom, Black</t>
  </si>
  <si>
    <t xml:space="preserve">N721P329091K</t>
  </si>
  <si>
    <t xml:space="preserve">ON-TREND Elegant TV Stand with Arched Design for TVs Up to 80", Modern Dual Purpose Coffee Table with 4 Drawers, Multi-Functional Organizer Cabinet with Storage for Living Room, Bedroom, White</t>
  </si>
  <si>
    <t xml:space="preserve">N721S000050B</t>
  </si>
  <si>
    <t xml:space="preserve">4-IN-1 Elegant 59" Wide Hall Tree with Golden Hooks &amp; Handles, Practical Entryway Walnut Bench with Adjustable Shelves, 76.7"H Farmhouse Wooden Style Coat &amp; Shoe Rack for Mudroom, Living Room, Black</t>
  </si>
  <si>
    <t xml:space="preserve">N721S000054B</t>
  </si>
  <si>
    <t xml:space="preserve">ON-TREND Elegant TV Stand &amp; Coffee Table Set of 2, Multi-Functional Media Console with Arched Design for TVs Up to 80", Modern Dual Purpose Center Table with Drawers for Living Room, Bedroom, Black</t>
  </si>
  <si>
    <t xml:space="preserve">N721S000054K</t>
  </si>
  <si>
    <t xml:space="preserve">ON-TREND Elegant TV Stand &amp; Coffee Table Set of 2, Multi-Functional Media Console with Arched Design for TVs Up to 80", Modern Dual Purpose Center Table with Drawers for Living Room, Bedroom, White</t>
  </si>
  <si>
    <t xml:space="preserve">N721P307935E</t>
  </si>
  <si>
    <t xml:space="preserve">Farmhouse Coffee Table with One Drawer, Easy Assembly, Retro Movable Rectangular Cocktail Table with Lockable Wheels, Country Style Center Table with Solid Wood Legs for Living Room, Grey+White</t>
  </si>
  <si>
    <t xml:space="preserve">N721P307935D</t>
  </si>
  <si>
    <t xml:space="preserve">Farmhouse Coffee Table with One Drawer, Easy Assembly, Retro Movable Rectangular Cocktail Table with Lockable Wheels, Country Style Center Table with Solid Wood Legs for Living Room, Walnut+White</t>
  </si>
  <si>
    <t xml:space="preserve">N721P307935P</t>
  </si>
  <si>
    <t xml:space="preserve">Farmhouse Coffee Table with One Drawer, Easy Assembly, Retro Movable Rectangular Cocktail Table with Lockable Wheels, Country Style Center Table with Solid Wood Legs for Living Room, Espresso</t>
  </si>
  <si>
    <t xml:space="preserve">N721S000051K</t>
  </si>
  <si>
    <t xml:space="preserve">102.3"W Farmhouse 4-Piece Entertainment Center Wall Unit with Adjustable Shelves, Modern Large TV Stand with Bookshelves for TVs Up to 75", Rustic Media Console with 6 Drawers for Living Room, White</t>
  </si>
  <si>
    <t xml:space="preserve">N721S000051B</t>
  </si>
  <si>
    <t xml:space="preserve">102.3"W Farmhouse 4-Piece Entertainment Center Wall Unit with Adjustable Shelves, Modern Large TV Stand with Bookshelves for TVs Up to 75", Rustic Media Console with 6 Drawers for Living Room, Black</t>
  </si>
  <si>
    <t xml:space="preserve">N721S000051C</t>
  </si>
  <si>
    <t xml:space="preserve">102.3"W Farmhouse 4-Piece Entertainment Center Wall Unit with Adjustable Shelf, Modern Large TV Stand with Bookshelves for TVs Up to 75", Rustic Media Console with 6 Drawers for Living Room, Navy Blue</t>
  </si>
  <si>
    <t xml:space="preserve">W1820P331919</t>
  </si>
  <si>
    <t xml:space="preserve">Twin Size Floor Bed, Montessori Floor Bed with Fence, Kids Montessori Bed Twin Size, Wood Montessori Floor Bed for Kids, Girls, Boys (Natural).</t>
  </si>
  <si>
    <t xml:space="preserve">W1820P331921</t>
  </si>
  <si>
    <t xml:space="preserve">Full Size Floor Bed, Montessori Floor Bed with Fence, Kids Montessori Bed Full Size, Wood Montessori Floor Bed for Kids, Girls, Boys, White.</t>
  </si>
  <si>
    <t xml:space="preserve">N733P335068E</t>
  </si>
  <si>
    <t xml:space="preserve">Full Size Floor House Bed for Toddler, Kids Montessori Bed  with Storage Shelf, Playhouse Bed with Roof Design, Gray</t>
  </si>
  <si>
    <t xml:space="preserve">N733P335068K</t>
  </si>
  <si>
    <t xml:space="preserve">Full Size Floor House Bed for Toddler, Kids Montessori Bed  with Storage Shelf, Playhouse Bed with Roof Design, White</t>
  </si>
  <si>
    <t xml:space="preserve">N733P335064E</t>
  </si>
  <si>
    <t xml:space="preserve">Twin Size Floor House Bed for Toddler, Kids Montessori Bed  with Storage Shelf, Playhouse Bed with Roof Design, Gray</t>
  </si>
  <si>
    <t xml:space="preserve">N733P335064K</t>
  </si>
  <si>
    <t xml:space="preserve">Twin Size Floor House Bed for Toddler, Kids Montessori Bed  with Storage Shelf, Playhouse Bed with Roof Design, White</t>
  </si>
  <si>
    <t xml:space="preserve">GX000663AAK</t>
  </si>
  <si>
    <t xml:space="preserve">Full Size Metal Loft Bed with Built-in Work Station, Wardrobe, Storage Staircase and LED, White</t>
  </si>
  <si>
    <t xml:space="preserve">W504P313038</t>
  </si>
  <si>
    <t xml:space="preserve">Twin Size Bed with 2 Drawers, Solid Rubber Wood Bed,Espresso</t>
  </si>
  <si>
    <t xml:space="preserve">W504P313036</t>
  </si>
  <si>
    <t xml:space="preserve">Twin Size Bed with 2 Drawers, Solid Rubber Wood Bed,Grey</t>
  </si>
  <si>
    <t xml:space="preserve">W504P313037</t>
  </si>
  <si>
    <t xml:space="preserve">Twin Size Bed with 2 Drawers, Solid Rubber Wood Bed,White</t>
  </si>
  <si>
    <t xml:space="preserve">N820S00059K</t>
  </si>
  <si>
    <t xml:space="preserve">Full size Wooden Platform Bed with 6 Drawers, Shelves and Dressing Table, White</t>
  </si>
  <si>
    <t xml:space="preserve">W1716P335672</t>
  </si>
  <si>
    <t xml:space="preserve">King Size Bed Frame with 49.21"High Back Upholstered Headboard and 27.17" High Footboard,Teddy Velvet,12 Slat Support,Solid Wood Feet,No Box Spring Needed(white)</t>
  </si>
  <si>
    <t xml:space="preserve">W1716P335671</t>
  </si>
  <si>
    <t xml:space="preserve">Queen Size Bed Frame with 49.21"High Back Upholstered Headboard and 27.17" High Footboard,Teddy Velvet,12 Slat Support,Solid Wood Feet,No Box Spring Needed(white)</t>
  </si>
  <si>
    <t xml:space="preserve">W1716P335670</t>
  </si>
  <si>
    <t xml:space="preserve">Twin Size Bed Frame with 49.21"High Back Upholstered Headboard and 27.17" High Footboard,Teddy Velvet,12 Slat Support,Solid Wood Feet,No Box Spring Needed(white)</t>
  </si>
  <si>
    <t xml:space="preserve">W1716P335678</t>
  </si>
  <si>
    <t xml:space="preserve">King Size Bed Frame with 55.5"High Back Upholstered Headboard,Boucle Fabric,12 Slat Support,Thickened Side Panels,Solid Wood Feet,No Box Spring Needed(White)</t>
  </si>
  <si>
    <t xml:space="preserve">W1716P335676</t>
  </si>
  <si>
    <t xml:space="preserve">Queen Size Bed Frame with 55.5"High Back Upholstered Headboard,Boucle Fabric,12 Slat Support,Thickened Side Panels,Solid Wood Feet,No Box Spring Needed(White)</t>
  </si>
  <si>
    <t xml:space="preserve">W1716P335674</t>
  </si>
  <si>
    <t xml:space="preserve">Queen Size Bed Frame with 55.5"High Back Upholstered Headboard, Boucle Fabric,12 Slat Support,Thickened Side Panels,Solid Wood Feet,No Box Spring Needed(Beige)</t>
  </si>
  <si>
    <t xml:space="preserve">W1716P335675</t>
  </si>
  <si>
    <t xml:space="preserve">King Size Bed Frame with 55.5"High Back Upholstered Headboard,Boucle Fabric12 Slat Support,Thickened Side Panels,Solid Wood Feet,No Box Spring Needed(Beige)</t>
  </si>
  <si>
    <t xml:space="preserve">N820S00060K</t>
  </si>
  <si>
    <t xml:space="preserve">Full size Wooden Platform Bed with 6 Drawers, Shelves, desk and Wardrobe, White</t>
  </si>
  <si>
    <t xml:space="preserve">N820S00060N</t>
  </si>
  <si>
    <t xml:space="preserve">Full size Wooden Platform Bed with 6 Drawers, Shelves, desk and Wardrobe, Natural</t>
  </si>
  <si>
    <t xml:space="preserve">W2391P265430</t>
  </si>
  <si>
    <t xml:space="preserve">4-Piece Patio Furniture Set Outdoor Balcony Porch Garden Backyard Lawn Furniture Gray Acacia Wood Table Top, Blue Cushion and Light Gray rattan</t>
  </si>
  <si>
    <t xml:space="preserve">W2391</t>
  </si>
  <si>
    <t xml:space="preserve">BEEFURNI</t>
  </si>
  <si>
    <t xml:space="preserve">N820S00059N</t>
  </si>
  <si>
    <t xml:space="preserve">Full size Wooden Platform Bed with 6 Drawers, Shelves and Dressing Table, Natural</t>
  </si>
  <si>
    <t xml:space="preserve">W2580S00043</t>
  </si>
  <si>
    <t xml:space="preserve">Queen Over Queen Metal Bunk Bed with Ladder and Storage Shelf for Adults Teens,Black(Expect Arrival Date 2025/9/12)</t>
  </si>
  <si>
    <t xml:space="preserve">N721P324463B</t>
  </si>
  <si>
    <t xml:space="preserve">Farmhouse Wooden Style Hall Tree with Arched Design, Elegant Entryway Bench with Retro Hooks, Rustic Coat Rack &amp; Shoe Organizer with Drawers for Mudroom, Living Room, Black (NEW SKU: N721S000071B)</t>
  </si>
  <si>
    <t xml:space="preserve">N721P324463D</t>
  </si>
  <si>
    <t xml:space="preserve">Farmhouse Wooden Style Hall Tree with Arched Design, Elegant Entryway Bench with Retro Hooks, Rustic Coat Rack &amp; Shoe Organizer with Drawers for  Living Room, Dark Walnut (NEW SKU: N721S000071D)</t>
  </si>
  <si>
    <t xml:space="preserve">W2593S00039</t>
  </si>
  <si>
    <t xml:space="preserve">Metal Queen Loft Bed with Wardrobe and LED Light, Queen Size Loft Bed with L Shaped Desk and USB for Kids Teens Adults, White(Expect arrived on 2025/9/8)</t>
  </si>
  <si>
    <t xml:space="preserve">N715P290642P</t>
  </si>
  <si>
    <t xml:space="preserve">TREXM 4-Door Large Storage Sideboard Buffet Cabinet with Glass Doors, Arched Cabinet with Adjustable Shelves for Kitchen, Dining Room and Living Room (Espresso)</t>
  </si>
  <si>
    <t xml:space="preserve">N715P290642E</t>
  </si>
  <si>
    <t xml:space="preserve">TREXM 4-Door Large Storage Sideboard Buffet Cabinet with Glass Doors, Arched Cabinet with Adjustable Shelves for Kitchen, Dining Room and Living Room (Natural Wood)</t>
  </si>
  <si>
    <t xml:space="preserve">N715P290642B</t>
  </si>
  <si>
    <t xml:space="preserve">TREXM 4-Door Large Storage Sideboard Buffet Cabinet with Glass Doors, Arched Cabinet with Adjustable Shelves for Kitchen, Dining Room and Living Room (Black)</t>
  </si>
  <si>
    <t xml:space="preserve">N733S316110K</t>
  </si>
  <si>
    <t xml:space="preserve">Wooden Twin Size House Bed With Trundle, Modern Design for Kids with Storage Shlef, White(old SKU HL000094AAK)</t>
  </si>
  <si>
    <t xml:space="preserve">N733S316110E</t>
  </si>
  <si>
    <t xml:space="preserve">Wooden Twin Size House Bed With Trundle, Modern Design for Kids with Storage Shlef, Gray(old SKU HL000094AAE)</t>
  </si>
  <si>
    <t xml:space="preserve">N733S316125K</t>
  </si>
  <si>
    <t xml:space="preserve">Wooden Full Size House Bed With Trundle, Modern Design for Kids with Storage Shlef, White(old SKU HL000095AAW)</t>
  </si>
  <si>
    <t xml:space="preserve">N733S316125E</t>
  </si>
  <si>
    <t xml:space="preserve">Wooden Full Size House Bed With Trundle, Modern Design for Kids with Storage Shlef, Gray(old SKU HL000095AAE)</t>
  </si>
  <si>
    <t xml:space="preserve">N7090005007C</t>
  </si>
  <si>
    <t xml:space="preserve">Full Size Wood Loft Bed with Built-in storage shelves, Clothes rails and desk, White+Blue</t>
  </si>
  <si>
    <t xml:space="preserve">N7090005007K</t>
  </si>
  <si>
    <t xml:space="preserve">Full Size Wood Loft Bed with Built-in storage shelves, Clothes rails and desk, White+Naturel</t>
  </si>
  <si>
    <t xml:space="preserve">GX000663AAB</t>
  </si>
  <si>
    <t xml:space="preserve">Full Size Metal Loft Bed with Built-in Work Station, Wardrobe, Storage Staircase and LED, Black</t>
  </si>
  <si>
    <t xml:space="preserve">N729P321378K</t>
  </si>
  <si>
    <t xml:space="preserve">24"Bathroom Vanity with Sink, MDF Cabinet with Solid Wood Frame, 1 Divided Drawer and 2 Soft Close Doors with Double Shelf on the Door, Freestanding Vanity</t>
  </si>
  <si>
    <t xml:space="preserve">N709P288888D</t>
  </si>
  <si>
    <t xml:space="preserve">Wood Rustic Storage Dresser with 9 Drawers and Silver Handle, Brown</t>
  </si>
  <si>
    <t xml:space="preserve">N709P288888K</t>
  </si>
  <si>
    <t xml:space="preserve">Wood Rustic Storage Dresser with 9 Drawers and Silver Handle, White</t>
  </si>
  <si>
    <t xml:space="preserve">N7090004016K</t>
  </si>
  <si>
    <t xml:space="preserve">Queen Size Murphy Bed with Desk and Bookshelf, White</t>
  </si>
  <si>
    <t xml:space="preserve">N7090004016E</t>
  </si>
  <si>
    <t xml:space="preserve">Queen Size Murphy Bed with Desk and Bookshelf, Gray</t>
  </si>
  <si>
    <t xml:space="preserve">N7090004015K</t>
  </si>
  <si>
    <t xml:space="preserve">Full Size Murphy Bed with Desk and Bookshelf, White</t>
  </si>
  <si>
    <t xml:space="preserve">N7090001045E</t>
  </si>
  <si>
    <t xml:space="preserve">Wood Twin Size L-shaped Platform Bed with Trundle and a Drawer, Grey</t>
  </si>
  <si>
    <t xml:space="preserve">N7090001045K</t>
  </si>
  <si>
    <t xml:space="preserve">Wood Twin Size L-shaped Platform Bed with Trundle and a Drawer, White</t>
  </si>
  <si>
    <t xml:space="preserve">W504S00244</t>
  </si>
  <si>
    <t xml:space="preserve">Twin Size L-shaped Bookcases Bed with Power Outlets, USB Charging Ports,Two Drawers,White</t>
  </si>
  <si>
    <t xml:space="preserve">LT100008AAN-3</t>
  </si>
  <si>
    <t xml:space="preserve">Twin Over Twin Bunk Bed Wood Bed with Roof, Window, Ladder,Natural(OLD SKU :LT100008AAN-2)</t>
  </si>
  <si>
    <t xml:space="preserve">N7090004015E</t>
  </si>
  <si>
    <t xml:space="preserve">Full Size Murphy Bed with Desk and Bookshelf, Gray</t>
  </si>
  <si>
    <t xml:space="preserve">W311P284695</t>
  </si>
  <si>
    <t xml:space="preserve">Full Bed Frame with Storage, Bed Frame with LED Lights Upholstered Headboard and 2 Drawers, USB &amp; Charging Station, No Box Spring Needed, Easy Assembly, Grey F</t>
  </si>
  <si>
    <t xml:space="preserve">W311P284694</t>
  </si>
  <si>
    <t xml:space="preserve">Queen Bed Frame with Storage,  Bed Frame with LED Lights Upholstered Headboard and 2 Drawers, USB &amp; Charging Station, No Box Spring Needed, Easy Assembly, Grey</t>
  </si>
  <si>
    <t xml:space="preserve">W311P187978</t>
  </si>
  <si>
    <t xml:space="preserve">Queen Size Bed Frame, Storage Headboard with Charging Station and 4 Storage Drawers,LED Lights , Brown and Gray</t>
  </si>
  <si>
    <t xml:space="preserve">W311P284693</t>
  </si>
  <si>
    <t xml:space="preserve">King Bed Frame with Storage, Bed Frame with LED Lights Upholstered Headboard and 2 Drawers, USB &amp; Charging Station, No Box Spring Needed, Easy Assembly, Grey KING</t>
  </si>
  <si>
    <t xml:space="preserve">W311P187977</t>
  </si>
  <si>
    <t xml:space="preserve">Full Size Bed Frame, Storage Headboard with Charging Station and 4 Storage Drawers,LED Lights , Brown and Gray</t>
  </si>
  <si>
    <t xml:space="preserve">T3685P338711</t>
  </si>
  <si>
    <t xml:space="preserve">3 in 1 Vanity Desk with Flip Top Mirror, Small Make Up Vanity Set with Visible Glass Desktop, Compact Makeup Vanity with 3 Drawers, Cushioned Tool, Dressing Table for Bedroom</t>
  </si>
  <si>
    <t xml:space="preserve">T3685</t>
  </si>
  <si>
    <t xml:space="preserve">YP FURNITURE</t>
  </si>
  <si>
    <t xml:space="preserve">W2700P297923</t>
  </si>
  <si>
    <t xml:space="preserve">3-in-1 Dressing Table with LED Mirror &amp; Storage Stool - Compact Makeup Vanity with 4 Drawers, Storage Cabinet &amp; Hidden Stool, White Density Board Design, Open Bookshelf for Bedroom Organization</t>
  </si>
  <si>
    <t xml:space="preserve">W2700P297922</t>
  </si>
  <si>
    <t xml:space="preserve">Vanity Dressing Table with LED Mirror &amp; Storage – White Makeup Desk Features 3 Drawers, 2 Open Shelves &amp; 4 Hidden Cabinets (Transparent Doors) - 3 Adjustable Lighting Modes - Ideal for Bedroom or Livi</t>
  </si>
  <si>
    <t xml:space="preserve">K1867S00003</t>
  </si>
  <si>
    <t xml:space="preserve">GRAY QUEEN SIZE TRUNDLE PULL OUT DRAWERS STORAGE UPHOLSTERED BED MODERN  DESIGN NO BOX SPRING REQUIRED</t>
  </si>
  <si>
    <t xml:space="preserve">K1867S00002</t>
  </si>
  <si>
    <t xml:space="preserve">BEIGE QUEEN SIZE TRUNDLE PULL OUT DRAWERS STORAGE UPHOLSTERED BED MODERN DESIGN NO BOX SPRING REQUIRED</t>
  </si>
  <si>
    <t xml:space="preserve">W1867S00013</t>
  </si>
  <si>
    <t xml:space="preserve">MODERN VELVET QUEEN BED WITH TWIN TRUNDLE AND 2 STORAGE DRAWERS – BLUE(OLD SKU:W1867S00001)</t>
  </si>
  <si>
    <t xml:space="preserve">W1820P333577</t>
  </si>
  <si>
    <t xml:space="preserve">Oak King Floating Bed Frame with LED Lights, Wave Curve Wood Texture Bed with Heavy Duty Metal Slats - No Box Spring Needed.</t>
  </si>
  <si>
    <t xml:space="preserve">W1820P333576</t>
  </si>
  <si>
    <t xml:space="preserve">Walnut King Floating Bed Frame with LED Lights, Wave Curve Wood Texture Bed with Heavy Duty Metal Slats - No Box Spring Needed.</t>
  </si>
  <si>
    <t xml:space="preserve">W1820P333575</t>
  </si>
  <si>
    <t xml:space="preserve">Oak Queen Floating Bed Frame with LED Lights, Wave Curve Wood Texture Bed with Heavy Duty Metal Slats - No Box Spring Needed.</t>
  </si>
  <si>
    <t xml:space="preserve">W1820P333574</t>
  </si>
  <si>
    <t xml:space="preserve">Walnut Queen Floating Bed Frame with LED Lights, Wave Curve Wood Texture Bed with Heavy Duty Metal Slats - No Box Spring Needed.</t>
  </si>
  <si>
    <t xml:space="preserve">N729P292170B</t>
  </si>
  <si>
    <t xml:space="preserve">24-inch Bathroom Vanity with Single Sink, Solid Wood Frame + MDF, 2 Soft-Close Doors, 1 Divided Drawer, Dual Storage Shelves, Ample Storage Space</t>
  </si>
  <si>
    <t xml:space="preserve">N729P292170K</t>
  </si>
  <si>
    <t xml:space="preserve">N729P290689K</t>
  </si>
  <si>
    <t xml:space="preserve">30-inch bathroom vanity with ceramic sink, rubberwood frame, MDF panels, one door with double storage racks, 3 drawers (one divided), soft-close hinges, and modern minimalist design</t>
  </si>
  <si>
    <t xml:space="preserve">N729P290689E</t>
  </si>
  <si>
    <t xml:space="preserve">N729P192078K</t>
  </si>
  <si>
    <t xml:space="preserve">24-Inch Bathroom Vanity with Ceramic Sink, 1 Soft Close Door, 2 Soft Close Drawers, and Double Storage Racks on the Door</t>
  </si>
  <si>
    <t xml:space="preserve">W2129P210693</t>
  </si>
  <si>
    <t xml:space="preserve">King Bed Frame, Storage Headboard with Charging Station, Solid and Stable, Noise Free, No Box Spring Needed, Easy Assembly</t>
  </si>
  <si>
    <t xml:space="preserve">W2129P192350</t>
  </si>
  <si>
    <t xml:space="preserve">Full Bed Frame, Storage Headboard with Charging Station, Solid and Stable, Noise Free, No Box Spring Needed, Easy Assembly</t>
  </si>
  <si>
    <t xml:space="preserve">W2129P192349</t>
  </si>
  <si>
    <t xml:space="preserve">Queen Bed Frame, Storage Headboard with Charging Station, Solid and Stable, Noise Free, No Box Spring Needed, Easy Assembly</t>
  </si>
  <si>
    <t xml:space="preserve">W2129127799</t>
  </si>
  <si>
    <t xml:space="preserve">W1580S00201</t>
  </si>
  <si>
    <t xml:space="preserve">Queen Loft Bed with Storage Stairs, Shelves and Built-in Wardrobe, Metal Loft Bed Frame with USB Ports and LED Lights, Noise-reduced Design, Natural Wood</t>
  </si>
  <si>
    <t xml:space="preserve">W1580S00153</t>
  </si>
  <si>
    <t xml:space="preserve">Queen Loft Bed with Storage Stairs, Shelves and Built-in Wardrobe, Metal Loft Bed Frame with USB Ports and LED Lights, Noise-reduced Design, Black Woodgrain</t>
  </si>
  <si>
    <t xml:space="preserve">W1580S00151</t>
  </si>
  <si>
    <t xml:space="preserve">Twin XL Loft Bed with Storage Stairs, Shelves and Built-in Wardrobe, Metal Loft Bed Frame with USB Ports and LED Lights, Noise-reduced Design, Natural Wood</t>
  </si>
  <si>
    <t xml:space="preserve">W1580S00152</t>
  </si>
  <si>
    <t xml:space="preserve">Full Loft Bed with Storage Stairs, Shelves and Built-in Wardrobe, Metal Loft Bed Frame with USB Ports and LED Lights, Noise-reduced Design, Natural Wood</t>
  </si>
  <si>
    <t xml:space="preserve">W2700S00059</t>
  </si>
  <si>
    <t xml:space="preserve">Full-Size Loft Bed w/Desk &amp; Wardrobe - Heavy Metal Frame, Built-In Staircase, Storage Rack &amp; Shelves - Gaming Bed for Adults/Teens (Black) - Computer Desk w/USB &amp; Outlet (Black)</t>
  </si>
  <si>
    <t xml:space="preserve">W2700S00060</t>
  </si>
  <si>
    <t xml:space="preserve">Full Loft Bed w/Desk &amp; Storage - Heavy Metal Frame, 4 Cabinets, Staircase &amp; Rack  Space-Saver for Kids/Teens  Desk w/USB &amp; Outlet (Green)</t>
  </si>
  <si>
    <t xml:space="preserve">W2700S00061</t>
  </si>
  <si>
    <t xml:space="preserve">Full Loft Bed with Desk &amp; USB Charging - Heavy Metal Frame, 4 Hidden Drawers, Staircase &amp; Storage Rack  Space-Saving Black Design for Adults/Teens  w/Power Outlets(Black)</t>
  </si>
  <si>
    <t xml:space="preserve">W2129P210694</t>
  </si>
  <si>
    <t xml:space="preserve">N733P305263H</t>
  </si>
  <si>
    <t xml:space="preserve">Twin size Princess Carriage Bed with Crown,Wood Platform Car Bed with Stair,Purple+Pink(old sku HL000054AAH)</t>
  </si>
  <si>
    <t xml:space="preserve">N733P305263K</t>
  </si>
  <si>
    <t xml:space="preserve">Twin size Princess Carriage Bed with Crown ,Wood Platform Car Bed with Stair,White+Pink (old sku HL000054AAK)</t>
  </si>
  <si>
    <t xml:space="preserve">N707P288972B</t>
  </si>
  <si>
    <t xml:space="preserve">K&amp;K 71" Tall Arched Kitchen Pantry Cabinet with 2 Large Drawers, Modern Farmhouse Kitchen Storage Cabinets with Adjustable Shelves, Glass Door, Wood Versatile Cupboard for Kitchens, Dining Room, Black</t>
  </si>
  <si>
    <t xml:space="preserve">2026-07-17 22:59</t>
  </si>
  <si>
    <t xml:space="preserve">DL001678AAK</t>
  </si>
  <si>
    <t xml:space="preserve">Full Size Upholstery platform bed with Trundle,Trundle can be flat or erected, Beige</t>
  </si>
  <si>
    <t xml:space="preserve">W3107P327874</t>
  </si>
  <si>
    <t xml:space="preserve">Queen Bed Frame with Ergonomic Headboard, Platform Bed Frame Queen Size with Outlets &amp; Charger &amp; LED Light, Metal Bed Frame Queen Size with Storage Shelf, Noise-Free, No Box Spring Needed</t>
  </si>
  <si>
    <t xml:space="preserve">W3107P327867</t>
  </si>
  <si>
    <t xml:space="preserve">W3107P327862</t>
  </si>
  <si>
    <t xml:space="preserve">Full Size Bed Frame with Ergonomic Headboard, Full Platform Bed Frame with Outlets &amp; Charger &amp; LED Light, Full Bed Frame with Storage Shelf, Bed Frame Full Size, Noise-Free, No Box Spring Needed</t>
  </si>
  <si>
    <t xml:space="preserve">W504S00248</t>
  </si>
  <si>
    <t xml:space="preserve">Traditional Style Queen Size Bed with Headboard and Footboard, Pinewood Bed with Strengthened Bed Frame,Rich Brown</t>
  </si>
  <si>
    <t xml:space="preserve">GX000240AAP</t>
  </si>
  <si>
    <t xml:space="preserve">Twin over Twin Bunk Bed with Drawers, Convertible Beds, Espresso</t>
  </si>
  <si>
    <t xml:space="preserve">N729P288872K</t>
  </si>
  <si>
    <t xml:space="preserve">36 inch Shaker Style Free-Standing Bathroom Vanity Cabinet with Ceramic Sink, 4 Soft-close Drawers and 2 Soft-close doors</t>
  </si>
  <si>
    <t xml:space="preserve">N729P288872E</t>
  </si>
  <si>
    <t xml:space="preserve">W3107P327859</t>
  </si>
  <si>
    <t xml:space="preserve">Full Bed Frame with Ergonomic Headboard, Platform Bed Frame Full Size with Outlets &amp; Charger &amp; LED Light, Metal Bed Frame Full Size with Storage Shelf, Noise-Free, No Box Spring Needed</t>
  </si>
  <si>
    <t xml:space="preserve">W504S00247</t>
  </si>
  <si>
    <t xml:space="preserve">Traditional Style Queen Size Bed with Headboard and Footboard,  Pinewood Bed with Strengthened Bed Frame,White</t>
  </si>
  <si>
    <t xml:space="preserve">LT001537AAP-1</t>
  </si>
  <si>
    <t xml:space="preserve">Twin size Loft Bed with Shelves and Desk, Wooden Loft Bed with Desk - Espresso(OLD SKU:LT001537AAP)</t>
  </si>
  <si>
    <t xml:space="preserve">LT001537AAE-1</t>
  </si>
  <si>
    <t xml:space="preserve">Twin size Loft Bed with Shelves and Desk, Wooden Loft Bed with Desk - Gray(OLD SKU:LT001537AAE)</t>
  </si>
  <si>
    <t xml:space="preserve">N729P183716E</t>
  </si>
  <si>
    <t xml:space="preserve">24"Bathroom Vanity Combo with Ceramic sink, Luxurious Space-Saving Vanity - W24"*D18"*H34"inch, 2 Soft Close Doors</t>
  </si>
  <si>
    <t xml:space="preserve">N729P192077E</t>
  </si>
  <si>
    <t xml:space="preserve">20-Inch Bathroom Vanity with Ceramic Sink, Soft Close Door, Adjustable Shelf, and Door-Mounted Storage Rack - Ideal for Small Bathrooms</t>
  </si>
  <si>
    <t xml:space="preserve">N729P192077F</t>
  </si>
  <si>
    <t xml:space="preserve">N729P280194B</t>
  </si>
  <si>
    <t xml:space="preserve">36" Modern Bathroom Vanity with Ceramic Sink, Soft-Close Door, Adjustable Shelf &amp; 3 Drawers, Ample Storage</t>
  </si>
  <si>
    <t xml:space="preserve">N729P280194E</t>
  </si>
  <si>
    <t xml:space="preserve">36" Modern Bathroom Vanity with Ceramic Sink, Soft-Close Door, Adjustable Shelf &amp; 3 Drawers, Ample Storage.</t>
  </si>
  <si>
    <t xml:space="preserve">N729P299505E</t>
  </si>
  <si>
    <t xml:space="preserve">20 Inch Bathroom Vanity with Ceramic Sink, Soft Close Door, Adjustable U-Shaped Shelf, Compartment Drawer and Door Storage Rack, Modern Style, Space-Saving Design</t>
  </si>
  <si>
    <t xml:space="preserve">N729P299505F</t>
  </si>
  <si>
    <t xml:space="preserve">N729P299505B</t>
  </si>
  <si>
    <t xml:space="preserve">N729P299505K</t>
  </si>
  <si>
    <t xml:space="preserve">N729P285517B</t>
  </si>
  <si>
    <t xml:space="preserve">30-inch bathroom vanity crafted from natural materials, featuring handmade rattan doors and soft-closing mechanisms</t>
  </si>
  <si>
    <t xml:space="preserve">ST000142AAP</t>
  </si>
  <si>
    <t xml:space="preserve">TREXM 7-Piece Retro Dining Table Set for 6, Wood Dining Table Set for 6 with Upholstered Chairs for kitchen &amp; Dining Room (Espresso)</t>
  </si>
  <si>
    <t xml:space="preserve">ST000142AAD</t>
  </si>
  <si>
    <t xml:space="preserve">TREXM 7-Piece Retro Dining Table Set for 6, Wood Dining Table Set for 6 with Upholstered Chairs for kitchen &amp; Dining Room (Natural Wood Wash)</t>
  </si>
  <si>
    <t xml:space="preserve">N729P321376F</t>
  </si>
  <si>
    <t xml:space="preserve">30" Bathroom Vanity with Sink, MDF and Solid Wood Frame, 1 Divider Drawer and 2 Soft-close Doors (Double Shelf on Door), Freestanding Vanity</t>
  </si>
  <si>
    <t xml:space="preserve">N729P321376K</t>
  </si>
  <si>
    <t xml:space="preserve">N729P321378B</t>
  </si>
  <si>
    <t xml:space="preserve">24"Bathroom Vanity with Sink, MDF Cabinet with Solid Wood Frame, 1 Divided Drawer and 2 Soft Close Doors with Dual Door Storage Racks, Freestanding Vanity</t>
  </si>
  <si>
    <t xml:space="preserve">W504P283513</t>
  </si>
  <si>
    <t xml:space="preserve">Twin High Loft Bed, Rubber Wood Loft Bed with Safety Guardrail, built-in desk, ladder,Espresso</t>
  </si>
  <si>
    <t xml:space="preserve">LT000258AAE</t>
  </si>
  <si>
    <t xml:space="preserve">Full Size Loft Bed with Two Chest of Drawers, Desk and Light Strip, Gray</t>
  </si>
  <si>
    <t xml:space="preserve">LT000258AAK</t>
  </si>
  <si>
    <t xml:space="preserve">Full Size Loft Bed with Two Chest of Drawers, Desk and Light Strip, White</t>
  </si>
  <si>
    <t xml:space="preserve">LT000257AAE</t>
  </si>
  <si>
    <t xml:space="preserve">Twin Size Loft Bed with Two Chest of Drawers, Desk and Light Strip, Gray</t>
  </si>
  <si>
    <t xml:space="preserve">LT000257AAK</t>
  </si>
  <si>
    <t xml:space="preserve">Twin Size Loft Bed with Two Chest of Drawers, Desk and Light Strip, White</t>
  </si>
  <si>
    <t xml:space="preserve">W1716P280541</t>
  </si>
  <si>
    <t xml:space="preserve">3 in 1 Foldable Linen Chaise Lounge with Adjustable Backrest, Footrest &amp; Detachable Pillow,  Convertible Chair Bed, Accent Chair, Small Space Sofa Bed for Living Room, Bedroom and Office, Beige</t>
  </si>
  <si>
    <t xml:space="preserve">W1716P280540</t>
  </si>
  <si>
    <t xml:space="preserve">3 in 1 Foldable Linen Chaise Lounge with Adjustable Backrest, Footrest &amp; Detachable Pillow, Convertible Chair Bed, Accent Chair, Small Space Sofa Bed for Living Room, Bedroom and Office, Grey</t>
  </si>
  <si>
    <t xml:space="preserve">W1413P307370</t>
  </si>
  <si>
    <t xml:space="preserve">W1413P307371</t>
  </si>
  <si>
    <t xml:space="preserve">Twin Size Upholstered Platform Bed with Cute Rabbit Ear Shaped Headboard, with Safety Rail and Pocket, Boucle Fabric, Sky blue</t>
  </si>
  <si>
    <t xml:space="preserve">W1413P307369</t>
  </si>
  <si>
    <t xml:space="preserve">N729P299363E</t>
  </si>
  <si>
    <t xml:space="preserve">30-inch Bathroom Vanity with Single Sink, Solid Wood Frame + MDF, 2 Soft-Close Doors, 1 Divided Drawer, Dual Storage Shelves, Ample Storage Space, Ideal for Small to Medium Bathrooms</t>
  </si>
  <si>
    <t xml:space="preserve">N729P299363K</t>
  </si>
  <si>
    <t xml:space="preserve">N729P299364B</t>
  </si>
  <si>
    <t xml:space="preserve">20" Black Bathroom Vanity with Ceramic Sink, Soft Close Door, Adjustable U-Shaped Shelf, Door Storage Rack, Modern Freestanding Cabinet for Small Bathrooms</t>
  </si>
  <si>
    <t xml:space="preserve">N729P299364E</t>
  </si>
  <si>
    <t xml:space="preserve">20" Gray Bathroom Vanity with Ceramic Sink, Soft Close Door, Adjustable U-Shaped Shelf, Door Storage Rack, Modern Freestanding Cabinet for Small Bathrooms</t>
  </si>
  <si>
    <t xml:space="preserve">N729P299364K</t>
  </si>
  <si>
    <t xml:space="preserve">20" White Bathroom Vanity with Ceramic Sink, Soft Close Door, Adjustable U-Shaped Shelf, Door Storage Rack, Modern Freestanding Cabinet for Small Bathrooms</t>
  </si>
  <si>
    <t xml:space="preserve">W1785P332536</t>
  </si>
  <si>
    <t xml:space="preserve">Dome Cabinet, made of high-quality materials and antique craftsmanship, with large storage space</t>
  </si>
  <si>
    <t xml:space="preserve">2026-09-30 21:59</t>
  </si>
  <si>
    <t xml:space="preserve">W1785P332531</t>
  </si>
  <si>
    <t xml:space="preserve">N707P288972W</t>
  </si>
  <si>
    <t xml:space="preserve">K&amp;K 71" Tall Arched Kitchen Pantry Cabinet with 2 Large Drawers, Modern Farmhouse Kitchen Storage Cabinets with Adjustable Shelves, Glass Door, Wood Versatile Cupboard for Kitchens, Dining Room, White</t>
  </si>
  <si>
    <t xml:space="preserve">N707P288969B</t>
  </si>
  <si>
    <t xml:space="preserve">K&amp;K 71" Tall Arched Kitchen Pantry Cabinet with Door Shelves, Farmhouse Kitchen Storage Cabinet with Open &amp; Adjustable Shelves, Hidden Drawer &amp; Glass Door, Cupboard for Kitchen, Dining Room, Black</t>
  </si>
  <si>
    <t xml:space="preserve">W1858P307153</t>
  </si>
  <si>
    <t xml:space="preserve">Large grooved undulating lift storage bed frame, wooden platform bed frame with lift storage, no spring box required/no noise, rustic brown slatted natural wood(
Queen)</t>
  </si>
  <si>
    <t xml:space="preserve">ST000143AAP</t>
  </si>
  <si>
    <t xml:space="preserve">TREXM 7-Piece Retro Dining Table Set for 6, 1 Rectangular Wood Dining Table Set for 6 with Upholstered Chairs for Dining Room and Kitchen (Espresso)</t>
  </si>
  <si>
    <t xml:space="preserve">ST000143AAN</t>
  </si>
  <si>
    <t xml:space="preserve">TREXM 7-Piece Retro Dining Table Set for 6, 1 Rectangular Wood Dining Table Set for 6 with Upholstered Chairs for Dining Room and Kitchen (Natural)</t>
  </si>
  <si>
    <t xml:space="preserve">ST000144AAP</t>
  </si>
  <si>
    <t xml:space="preserve">TREXM 5-Piece Retro Functional Dining Table Set Extendable Round Table and 4 Upholstered Chairs for Dining Room and Living Room (Espresso)</t>
  </si>
  <si>
    <t xml:space="preserve">ST000144AAD</t>
  </si>
  <si>
    <t xml:space="preserve">TREXM 5-Piece Retro Functional Dining Table Set Extendable Round Table and 4 Upholstered Chairs for Dining Room and Living Room (Natural)</t>
  </si>
  <si>
    <t xml:space="preserve">W50422211</t>
  </si>
  <si>
    <t xml:space="preserve">Twin Bed with Trundle, Platform Bed Frame with Headboard and Footboard, for Bedroom Small Living Space,No Box Spring Needed,White</t>
  </si>
  <si>
    <t xml:space="preserve">N733S308487K</t>
  </si>
  <si>
    <t xml:space="preserve">Wooden Full Size House Bed with 2 Drawers,Kids Bed with Storage Shelf, White(Old SKU: HL000052AAK)</t>
  </si>
  <si>
    <t xml:space="preserve">N733S308483K</t>
  </si>
  <si>
    <t xml:space="preserve">Wooden Twin Size House Bed with 2 Drawers,Kids Bed with Storage Shelf, White(Old SKU: HL000051AAK)</t>
  </si>
  <si>
    <t xml:space="preserve">N7090002226K</t>
  </si>
  <si>
    <t xml:space="preserve">Queen Size Murphy Platform Bed with Shelf, Side Cabinets, Drawers and LED, White</t>
  </si>
  <si>
    <t xml:space="preserve">N7090002226B</t>
  </si>
  <si>
    <t xml:space="preserve">Queen Size Murphy Platform Bed with Shelf, Side Cabinets, Drawers and LED, Black</t>
  </si>
  <si>
    <t xml:space="preserve">N7090004013D</t>
  </si>
  <si>
    <t xml:space="preserve">Twin Size Murphy Bed with LED Light,can be Folded into a Cabinet,Hidden Wall Bed Cabinet,Brown</t>
  </si>
  <si>
    <t xml:space="preserve">N7090004013K</t>
  </si>
  <si>
    <t xml:space="preserve">Twin Size Murphy Bed with LED Light,can be Folded into a Cabinet,Hidden Wall Bed Cabinet,White+Brown</t>
  </si>
  <si>
    <t xml:space="preserve">GX000241AAP</t>
  </si>
  <si>
    <t xml:space="preserve">Full over Full Bunk Bed with Drawers, Convertible Beds, Espresso</t>
  </si>
  <si>
    <t xml:space="preserve">N7090001046K</t>
  </si>
  <si>
    <t xml:space="preserve">Wood Twin Size Platform Bed with Storage Shelves, Drawers, Charging Station, LED, Desk and Upholstered Headboard, White+Beige Cushion</t>
  </si>
  <si>
    <t xml:space="preserve">N7090001047K</t>
  </si>
  <si>
    <t xml:space="preserve">N7090001047E</t>
  </si>
  <si>
    <t xml:space="preserve">N7090001046E</t>
  </si>
  <si>
    <t xml:space="preserve">Wood Twin Size Platform Bed with Storage Shelves, Drawers, Charging Station, LED, Desk and Upholstered Headboard, Grey+ Grey Cushion</t>
  </si>
  <si>
    <t xml:space="preserve">N7090000603A</t>
  </si>
  <si>
    <t xml:space="preserve">Queen Size Murphy Cabinet Bed with Folding Sofa,Built-in Storage Shelves and LED Light,Beige</t>
  </si>
  <si>
    <t xml:space="preserve">N7090000602A</t>
  </si>
  <si>
    <t xml:space="preserve">Full Size Murphy Cabinet Bed with Folding Sofa,Built-in Storage Shelves and LED Light,Beige</t>
  </si>
  <si>
    <t xml:space="preserve">N7090004010B</t>
  </si>
  <si>
    <t xml:space="preserve">Wood Twin Size Gaming Loft Bed with Built-in Desk, Wardrobe, LED and a Drawer, Black</t>
  </si>
  <si>
    <t xml:space="preserve">N7090004011B</t>
  </si>
  <si>
    <t xml:space="preserve">Wood Full Size Gaming Loft Bed with Built-in Desk, Wardrobe, LED and a Drawer, Black</t>
  </si>
  <si>
    <t xml:space="preserve">W2580S00034</t>
  </si>
  <si>
    <t xml:space="preserve">Full Loft Bed with Desk and Charging Station, Full Size Metal Loft Bed with Stairs and Light for Kids Teens,White(Expect Arrival Date 2025/8/25)</t>
  </si>
  <si>
    <t xml:space="preserve">W2580S00033</t>
  </si>
  <si>
    <t xml:space="preserve">Queen Loft Bed with Desk and Charging Station, Queen Size Metal Loft Bed with Stairs and Light for Kids Teens,White(Expect Arrival Date 2025/8/25)</t>
  </si>
  <si>
    <t xml:space="preserve">SF000192AAE</t>
  </si>
  <si>
    <t xml:space="preserve">Full Size Upholstered L-Shaped Upholstered Daybed with Twin
Size Pop Up Trundle and USB ports, Gray</t>
  </si>
  <si>
    <t xml:space="preserve">LT000261AAC</t>
  </si>
  <si>
    <t xml:space="preserve">Full Size Wood Loft Bed with Desk,Wardrobe,Ample Storage Space,and RGB Light, Cloud Blue</t>
  </si>
  <si>
    <t xml:space="preserve">LT000261AAR</t>
  </si>
  <si>
    <t xml:space="preserve">Full Size Wood Loft Bed with Desk,Wardrobe,Ample Storage Space,and RGB Light, Red</t>
  </si>
  <si>
    <t xml:space="preserve">LT000261AAG</t>
  </si>
  <si>
    <t xml:space="preserve">Full Size Wood Loft Bed with Desk,Wardrobe,Ample Storage Space,and RGB Light, Green</t>
  </si>
  <si>
    <t xml:space="preserve">N725P221263C</t>
  </si>
  <si>
    <t xml:space="preserve">30" Bathroom Vanity with Sink Combo, Multi-functional Bathroom Cabinet with Doors and Drawer, Solid Frame and MDF Board, Green (Old Sku:SY999606AAC-6)</t>
  </si>
  <si>
    <t xml:space="preserve">N725P221263B</t>
  </si>
  <si>
    <t xml:space="preserve">30" Bathroom Vanity with Sink Combo, Multi-functional Bathroom Cabinet with Doors and Drawer, Solid Frame and MDF Board, Black (Old Sku:SY999606AAB-6)</t>
  </si>
  <si>
    <t xml:space="preserve">N733S304513D</t>
  </si>
  <si>
    <t xml:space="preserve">Closet Island with 6 Drawers, Wardrobe Armoire Bedroom Island with Glass Display Top and Open Shelves, Jewelry Storage Vanity Island with compartments, Walk-in Closet Island for Cloakroom, Walnut</t>
  </si>
  <si>
    <t xml:space="preserve">N733S304513K</t>
  </si>
  <si>
    <t xml:space="preserve">Closet Island with 6 Drawers, Wardrobe Armoire Bedroom Island with Glass Display Top and Open Shelves, Jewelry Storage Vanity Island with compartments, Walk-in Closet Island for Cloakroom, White</t>
  </si>
  <si>
    <t xml:space="preserve">W2593P333797</t>
  </si>
  <si>
    <t xml:space="preserve">Twin Montessori Floor Bed Frame with High Rails, Wood Kids Floor Beds with Light and Storage Shelf, Gray (Expect Arrival Date 2025/8/15)</t>
  </si>
  <si>
    <t xml:space="preserve">W2593P333796</t>
  </si>
  <si>
    <t xml:space="preserve">Full Montessori Floor Bed Frame with High Rails, Wood Kids Floor Beds with Light and Storage Shelf, Gray(Expect Arrival Date 2025/8/15)</t>
  </si>
  <si>
    <t xml:space="preserve">W2593P333587</t>
  </si>
  <si>
    <t xml:space="preserve">Full Montessori Floor Bed Frame with High Rails, Wood Kids Floor Beds with Light and Storage Shelf, Natural (Expect Arrival Date 2025/8/15)</t>
  </si>
  <si>
    <t xml:space="preserve">W2593P333586</t>
  </si>
  <si>
    <t xml:space="preserve">Full Montessori Floor Bed Frame with High Rails, Wood Kids Floor Beds with Light and Storage Shelf, White (Expect Arrival Date 2025/8/15)</t>
  </si>
  <si>
    <t xml:space="preserve">W2593P333571</t>
  </si>
  <si>
    <t xml:space="preserve">Twin Montessori Floor Bed Frame with High Rails, Wood Kids Floor Beds with Light and Storage Shelf, Natural (Expect Arrival Date 2025/8/15)</t>
  </si>
  <si>
    <t xml:space="preserve">W2593P333565</t>
  </si>
  <si>
    <t xml:space="preserve">Twin Montessori Floor Bed Frame with High Rails, Wood Kids Floor Beds with Light and Storage Shelf, White (Expect Arrival Date 2025/8/15)</t>
  </si>
  <si>
    <t xml:space="preserve">N725P296118K</t>
  </si>
  <si>
    <t xml:space="preserve">36-Inch Bathroom Vanity with Ceramic Sink Top, 4 Drawers and 1 Soft-Close Door, Freestanding Storage Cabinet with Metal Handles, Pre-Drilled for 8-Inch Faucet, White Finish</t>
  </si>
  <si>
    <t xml:space="preserve">N725P296118B</t>
  </si>
  <si>
    <t xml:space="preserve">36-Inch Bathroom Vanity with Ceramic Sink Top, 4 Drawers and 1 Soft-Close Door, Freestanding Storage Cabinet with Metal Handles, Pre-Drilled for 8-Inch Faucet, Black Finish</t>
  </si>
  <si>
    <t xml:space="preserve">N759P252821C</t>
  </si>
  <si>
    <t xml:space="preserve">24" Bathroom Vanity with Sink, Bathroom Vanity Cabinet with One Flip Drawer and Two Drawers, Adjustable Shelf, Solid Wood and MDF, Blue Gray</t>
  </si>
  <si>
    <t xml:space="preserve">N759P252821G</t>
  </si>
  <si>
    <t xml:space="preserve">24" Bathroom Vanity with Sink, Bathroom Vanity Cabinet with One Flip Drawer and Two Drawers, Adjustable Shelf, Solid Wood and MDF, Green</t>
  </si>
  <si>
    <t xml:space="preserve">LT100008AAN-2</t>
  </si>
  <si>
    <t xml:space="preserve">Twin Over Twin Bunk Bed Wood Bed with Roof, Window, Ladder,Natural(OLD SKU :LT100008AAN-1)</t>
  </si>
  <si>
    <t xml:space="preserve">LT0001505AAK-1</t>
  </si>
  <si>
    <t xml:space="preserve">Twin size Loft Bed with Drawers, Cabinet, Shelves and Desk, Wooden Loft Bed with Desk - White(OLD SKU :LT001505AAK)</t>
  </si>
  <si>
    <t xml:space="preserve">LT000499AAE</t>
  </si>
  <si>
    <t xml:space="preserve">Full size Loft Bed with Drawers, Shelves and Light - Gray</t>
  </si>
  <si>
    <t xml:space="preserve">LT000499AAK</t>
  </si>
  <si>
    <t xml:space="preserve">Full size Loft Bed with Drawers, Shelves and Light - White</t>
  </si>
  <si>
    <t xml:space="preserve">SF000285AAA</t>
  </si>
  <si>
    <t xml:space="preserve">King Size Upholstered Platform Bed with a Hydraulic Storage System, Beige</t>
  </si>
  <si>
    <t xml:space="preserve">SF000285AAE</t>
  </si>
  <si>
    <t xml:space="preserve">King Size Upholstered Platform Bed with a Hydraulic Storage System, Gray</t>
  </si>
  <si>
    <t xml:space="preserve">SF000249AAA</t>
  </si>
  <si>
    <t xml:space="preserve">Full Size Upholstered Platform Bed with Twin Size Trundle and 3 Drawers, Linen Fabric, Beige</t>
  </si>
  <si>
    <t xml:space="preserve">SF000249AAE</t>
  </si>
  <si>
    <t xml:space="preserve">Full Size Upholstered Platform Bed with Twin Size Trundle and 3 Drawers, Linen Fabric, Gray</t>
  </si>
  <si>
    <t xml:space="preserve">SF100115AAE</t>
  </si>
  <si>
    <t xml:space="preserve">Queen Size &amp; Twin XL Size Upholstered Platform Bed, Mother &amp; Child Bed, PU Leather, Gray</t>
  </si>
  <si>
    <t xml:space="preserve">SF100115AAA</t>
  </si>
  <si>
    <t xml:space="preserve">Queen Size &amp; Twin XL Size Upholstered Platform Bed, Mother &amp; Child Bed, PU Leather, Beige</t>
  </si>
  <si>
    <t xml:space="preserve">SF000191AAA</t>
  </si>
  <si>
    <t xml:space="preserve">Full Size Upholstered L-Shaped Upholstered Daybed with Twin
Size Pop Up Trundle, Beige</t>
  </si>
  <si>
    <t xml:space="preserve">SF000191AAE</t>
  </si>
  <si>
    <t xml:space="preserve">Full Size Upholstered L-Shaped Upholstered Daybed with Twin
Size Pop Up Trundle, Gray</t>
  </si>
  <si>
    <t xml:space="preserve">SF000192AAA</t>
  </si>
  <si>
    <t xml:space="preserve">Full Size Upholstered L-Shaped Upholstered Daybed with Twin
Size Pop Up Trundle and USB ports, Beige</t>
  </si>
  <si>
    <t xml:space="preserve">W1350S00099</t>
  </si>
  <si>
    <t xml:space="preserve">Queen Bunk Bed, Metal Bed Frame With Full-Length Guardrail and Ladder, Black,Custom mattress needed</t>
  </si>
  <si>
    <t xml:space="preserve">W1350</t>
  </si>
  <si>
    <t xml:space="preserve">STORAGE SHEDS</t>
  </si>
  <si>
    <t xml:space="preserve">W1350P308995</t>
  </si>
  <si>
    <t xml:space="preserve">Bunk Bed with Ladder and Slide, metal Bed Frame with Safety Guard Rails, Black,Custom mattress needed</t>
  </si>
  <si>
    <t xml:space="preserve">W1350S00097</t>
  </si>
  <si>
    <t xml:space="preserve">L-Shaped Bunk Bed with Slide and Short Ladder, Black,Custom mattress needed</t>
  </si>
  <si>
    <t xml:space="preserve">LP000761AAK-1</t>
  </si>
  <si>
    <t xml:space="preserve">Twin Size Wood Platformbed with Vertical All-in-One Cabinet and 4 Drawers on each side, White</t>
  </si>
  <si>
    <t xml:space="preserve">W1820P315070</t>
  </si>
  <si>
    <t xml:space="preserve">Queen Size Lift Up Storage Bed Frame, Wooden corrugated curved lines, Hydraulic Storage/No Box Spring Needed, Oak.</t>
  </si>
  <si>
    <t xml:space="preserve">W1820P315071</t>
  </si>
  <si>
    <t xml:space="preserve">Queen Size Lift Up Storage Bed Frame, Wooden corrugated curved lines, Hydraulic Storage/No Box Spring Needed, Walnut.</t>
  </si>
  <si>
    <t xml:space="preserve">N7090004017K</t>
  </si>
  <si>
    <t xml:space="preserve">Full XL Size Loft Bed with Storage Staircase and Full Size Murphy Bed, With LED Light, White</t>
  </si>
  <si>
    <t xml:space="preserve">N7090000672B</t>
  </si>
  <si>
    <t xml:space="preserve">Metal Queen over Queen Bunk Bed with Storage Cabinets and LED, Black</t>
  </si>
  <si>
    <t xml:space="preserve">W1580P247769</t>
  </si>
  <si>
    <t xml:space="preserve">Metal Queen over Queen Bunk Bed for Teens and Adults,Space-Saving/Noise Reduced/No Box Spring Needed, Black</t>
  </si>
  <si>
    <t xml:space="preserve">N708S00024K</t>
  </si>
  <si>
    <t xml:space="preserve">Full Size Wood Loft Bed with Wardrobe, shelves and  Cabinet, White+Yellow</t>
  </si>
  <si>
    <t xml:space="preserve">N708S00024E</t>
  </si>
  <si>
    <t xml:space="preserve">Full Size Wood Loft Bed with Wardrobe, shelves and  Cabinet, Gray+Pink</t>
  </si>
  <si>
    <t xml:space="preserve">N708S00023K</t>
  </si>
  <si>
    <t xml:space="preserve">Twin Size Wood Loft Bed with Wardrobe, shelves and  Cabinet, White+Yellow</t>
  </si>
  <si>
    <t xml:space="preserve">N708S00023E</t>
  </si>
  <si>
    <t xml:space="preserve">Twin Size Wood Loft Bed with Wardrobe, shelves and  Cabinet, Gray+Pink</t>
  </si>
  <si>
    <t xml:space="preserve">W636P311067</t>
  </si>
  <si>
    <t xml:space="preserve">Full Floating Bed Frame with LED Light and Charging Station Upholstered Platform Bed Frame Full Size with Headboard and Hidden Storage Space, No Box Spring Needed, Beige</t>
  </si>
  <si>
    <t xml:space="preserve">W504P210106</t>
  </si>
  <si>
    <t xml:space="preserve">Twin Over Full Bunk Bed with Slide, Storage Staircase, Pine Solid Wooden Bunk Bed with Safety Guardrails ,Grey</t>
  </si>
  <si>
    <t xml:space="preserve">W504P210107</t>
  </si>
  <si>
    <t xml:space="preserve">W504P210109</t>
  </si>
  <si>
    <t xml:space="preserve">Twin Over Full Bunk Bed with Slide, Storage Staircase, Pine Solid Wooden Bunk Bed with Safety Guardrails,White</t>
  </si>
  <si>
    <t xml:space="preserve">W504P210108</t>
  </si>
  <si>
    <t xml:space="preserve">W636P316012</t>
  </si>
  <si>
    <t xml:space="preserve">King size bed, metal bed frame with charging station, no need for box spring, (white), no noise, easy to assemble.</t>
  </si>
  <si>
    <t xml:space="preserve">W504S00243</t>
  </si>
  <si>
    <t xml:space="preserve">Twin Size Triple Rubber Wood Bunk Bed, with Ladders, Guardrails Detachable Bunk Bed, Twin over Twin over Twin,Espresso</t>
  </si>
  <si>
    <t xml:space="preserve">W1820P231592</t>
  </si>
  <si>
    <t xml:space="preserve">Full Size Floor Bed with Slats, Montessori Floor Bed with Fence and Door, Kids Montessori Bed Full Size, Wood Montessori Floor Bed for Kids, Girls, Boys(Full Natural)</t>
  </si>
  <si>
    <t xml:space="preserve">W1820P231591</t>
  </si>
  <si>
    <t xml:space="preserve">Twin Size Floor Bed with Slats, Montessori Floor Bed with Fence and Door, Kids Montessori Bed Twin Size, Wood Montessori Floor Bed for Kids, Girls, Boys(Twin Natural)</t>
  </si>
  <si>
    <t xml:space="preserve">W1820P231590</t>
  </si>
  <si>
    <t xml:space="preserve">Full Size Floor Bed with Slats, Montessori Floor Bed with Fence and Door, Kids Montessori Bed Full Size, Wood Montessori Floor Bed for Kids, Girls, Boys(Full White)</t>
  </si>
  <si>
    <t xml:space="preserve">W1820P231589</t>
  </si>
  <si>
    <t xml:space="preserve">Twin Size Floor Bed with Slats, Montessori Floor Bed with Fence and Door, Kids Montessori Bed Twin Size, Wood Montessori Floor Bed for Kids, Girls, Boys(Twin White)</t>
  </si>
  <si>
    <t xml:space="preserve">N7090000667K</t>
  </si>
  <si>
    <t xml:space="preserve">Full Size Metal Bunk Bed with Storage Mesh Shelves and Clothes Hooks,LED Light,White</t>
  </si>
  <si>
    <t xml:space="preserve">N7090000667B</t>
  </si>
  <si>
    <t xml:space="preserve">Full Size Metal Bunk Bed with Storage Mesh Shelves and Clothes Hooks,LED Light,Black</t>
  </si>
  <si>
    <t xml:space="preserve">GX000620AAD</t>
  </si>
  <si>
    <t xml:space="preserve">Full Size Metal Loft Bed with Desk, Storage Staircase, Small Wardrobe and LED Light,Black</t>
  </si>
  <si>
    <t xml:space="preserve">GX000620AAB-1</t>
  </si>
  <si>
    <t xml:space="preserve">N729P177787K</t>
  </si>
  <si>
    <t xml:space="preserve">30" White Bathroom Vanity with Sink Combination Set, Bathroom Storage Cabinet with Soft Close Door, 3 Soft Close Drawers and Removable Tray, Solid Wood Frame</t>
  </si>
  <si>
    <t xml:space="preserve">LT000443AAK-1</t>
  </si>
  <si>
    <t xml:space="preserve">Full Over Twin &amp; Twin Bunk Bed, Wood Triple Bunk Bed with Drawers and Guardrails (White)</t>
  </si>
  <si>
    <t xml:space="preserve">LT000443AAE-1</t>
  </si>
  <si>
    <t xml:space="preserve">Full Over Twin &amp; Twin Bunk Bed, Wood Triple Bunk Bed with Drawers and Guardrails (Gray)</t>
  </si>
  <si>
    <t xml:space="preserve">W504P190960</t>
  </si>
  <si>
    <t xml:space="preserve">Solid Wooden, Rubber Wooden Twin Loft Bed with Ladder, Bed Platform of Strengthened Slats, Pink</t>
  </si>
  <si>
    <t xml:space="preserve">W504P190958</t>
  </si>
  <si>
    <t xml:space="preserve">Solid Wooden, Rubber Wooden Twin Loft Bed with Ladder, Bed Platform of Strengthened Slats, Blue</t>
  </si>
  <si>
    <t xml:space="preserve">W504P190956</t>
  </si>
  <si>
    <t xml:space="preserve">Solid Wooden, Rubber Wooden Twin Loft Bed with Ladder, Bed Platform of Strengthened Slats , Black</t>
  </si>
  <si>
    <t xml:space="preserve">W504P190954</t>
  </si>
  <si>
    <t xml:space="preserve">Solid Wooden, Rubber Wooden Twin Loft Bed with Ladder, Bed Platform of Strengthened Slats, Natural</t>
  </si>
  <si>
    <t xml:space="preserve">W2593S00036</t>
  </si>
  <si>
    <t xml:space="preserve">Queen Size Loft Bed with Desk and LED, Metal Loft Bed with Storage Shelves, Wardrobe and Storage Drawers for Boys Girls, Expect Arrival Date 2025/7/26</t>
  </si>
  <si>
    <t xml:space="preserve">W2593S00032</t>
  </si>
  <si>
    <t xml:space="preserve">Full Size Loft Bed with Desk and Light, Metal Loft Bed with Storage Shelves, Wardrobe and Drawers for Boys Girls, Expect Arrival Date 2025/7/26</t>
  </si>
  <si>
    <t xml:space="preserve">N820S10009D</t>
  </si>
  <si>
    <t xml:space="preserve">Full Size Wooden LED Platform Bed with Trundle, with Storage Headboard, with Drawers, Espresso(Old SKU: N820S00009D)</t>
  </si>
  <si>
    <t xml:space="preserve">N820S10009E</t>
  </si>
  <si>
    <t xml:space="preserve">Full Size Wooden LED Platform Bed with Trundle, with Storage Headboard, with Drawers, Gray(Old SKU: N820S00009E)</t>
  </si>
  <si>
    <t xml:space="preserve">N820S10008D</t>
  </si>
  <si>
    <t xml:space="preserve">Twin Size Wooden LED Platform Bed with Trundle, with Storage Headboard, with Drawers, Espresso(Old SKU: N820S00008D)</t>
  </si>
  <si>
    <t xml:space="preserve">N820S10008E</t>
  </si>
  <si>
    <t xml:space="preserve">Twin Size Wooden LED Platform Bed with Trundle, with Storage Headboard, with Drawers, Gray(Old SKU: N820S00008E)</t>
  </si>
  <si>
    <t xml:space="preserve">N820S10009K</t>
  </si>
  <si>
    <t xml:space="preserve">Full Size Wooden LED Platform Bed with Trundle, with Storage Headboard, with Drawers, White(Old SKU: N820S00009K)</t>
  </si>
  <si>
    <t xml:space="preserve">SF000185AAE</t>
  </si>
  <si>
    <t xml:space="preserve">Twin Size Upholstered Platform Bed with a Hydraulic Storage System, Gray</t>
  </si>
  <si>
    <t xml:space="preserve">SF000185AAA</t>
  </si>
  <si>
    <t xml:space="preserve">Twin Size Upholstered Platform Bed with a Hydraulic Storage System, Beige</t>
  </si>
  <si>
    <t xml:space="preserve">FF201201AAA</t>
  </si>
  <si>
    <t xml:space="preserve">[OLD SKU FG201201AAA] 6-piece All-Weather Wicker PE rattan Patio Outdoor Dining Conversation Sectional Set with coffee table, wicker sofas, ottomans, removable cushions (Black wicker, Beige cushion)</t>
  </si>
  <si>
    <t xml:space="preserve">N759P292550K</t>
  </si>
  <si>
    <t xml:space="preserve">21.8 inch Bathroom Vanity with Sink, Wall Mounted Floating Cabinet, One big Drawer, Adjustable Shelf, Toilet Paper Holder, Soft-Close System, White</t>
  </si>
  <si>
    <t xml:space="preserve">N759P292550B</t>
  </si>
  <si>
    <t xml:space="preserve">21.8 inch Bathroom Vanity with Sink, Wall Mounted Floating Cabinet, One big Drawer, Adjustable Shelf, Toilet Paper Holder, Soft-Close System, Black</t>
  </si>
  <si>
    <t xml:space="preserve">N759P292551B</t>
  </si>
  <si>
    <t xml:space="preserve">24 inch Bathroom Vanity with Sink, One Cabinet with Soft-closing Door, 3 Soft-closing Drawers, Retro Metal Handles, Black</t>
  </si>
  <si>
    <t xml:space="preserve">N759P292551K</t>
  </si>
  <si>
    <t xml:space="preserve">24 inch Bathroom Vanity with Sink, One Cabinet with Soft-closing Door, 3 Soft-closing Drawers, Retro Metal Handles, White</t>
  </si>
  <si>
    <t xml:space="preserve">N759P292552B</t>
  </si>
  <si>
    <t xml:space="preserve">36 inch Bathroom Vanity with Sink, One Cabinet with Soft-closing Doors, 4 Soft-Closing Drawers, Metal Handles, Black</t>
  </si>
  <si>
    <t xml:space="preserve">N759P292552K</t>
  </si>
  <si>
    <t xml:space="preserve">36 inch Bathroom Vanity with Sink, One Cabinet with Soft-closing Doors, 4 Soft-Closing Drawers, Metal Handles, White</t>
  </si>
  <si>
    <t xml:space="preserve">W1820P308332</t>
  </si>
  <si>
    <t xml:space="preserve">W1820P308331</t>
  </si>
  <si>
    <t xml:space="preserve">Full size children's bed frame with LED light strips, roof-shaped iron frame bed, Black,78.5" L x 55.9" W x 58.4" H.</t>
  </si>
  <si>
    <t xml:space="preserve">W1820P308329</t>
  </si>
  <si>
    <t xml:space="preserve">Twin size children's bed frame with LED light strips, roof-shaped iron frame bed, black,78.5" L x 40.9" W x 58.4" H.</t>
  </si>
  <si>
    <t xml:space="preserve">W1820P308330</t>
  </si>
  <si>
    <t xml:space="preserve">Twin size children's bed frame with LED light strips, roof-shaped iron frame bed, White,78.5" L x 40.9" W x 58.4" H.</t>
  </si>
  <si>
    <t xml:space="preserve">N759S925907K</t>
  </si>
  <si>
    <t xml:space="preserve">5-Piece Dining Table Set with One Solid Wood Frame Table and 4 Upholstered Solid Wood Chairs for Dining Room (White Oak+Light beige)</t>
  </si>
  <si>
    <t xml:space="preserve">N725P296576E</t>
  </si>
  <si>
    <t xml:space="preserve">36" Bathroom Vanity with Ceramic Sink, MDF &amp; Solid Wood Base, 3 Drawers &amp; Cabinet with Shelves, Gray Painted Finish, Freestanding Vanity Cabinet with 4-Inch Faucet Holes</t>
  </si>
  <si>
    <t xml:space="preserve">N725P296576B</t>
  </si>
  <si>
    <t xml:space="preserve">36" Bathroom Vanity with Ceramic Sink, MDF &amp; Solid Wood Base, 3 Drawers &amp; Cabinet with Shelves, Black Painted Finish, Freestanding Vanity Cabinet with 4-Inch Faucet Holes</t>
  </si>
  <si>
    <t xml:space="preserve">N725P296576K</t>
  </si>
  <si>
    <t xml:space="preserve">36" Bathroom Vanity with Ceramic Sink, MDF &amp; Solid Wood Base, 3 Drawers &amp; Cabinet with Shelves, White Painted Finish, Freestanding Vanity Cabinet with 4-Inch Faucet Holes</t>
  </si>
  <si>
    <t xml:space="preserve">N733P172700D</t>
  </si>
  <si>
    <t xml:space="preserve">Full Size Wood Platform Bed with Guardrails on Both Sides and Two Storage Drawers, Walnut</t>
  </si>
  <si>
    <t xml:space="preserve">N733P172696D</t>
  </si>
  <si>
    <t xml:space="preserve">Twin Size Wood Platform Bed with Guardrails on Both Sides and Two Storage Drawers, Walnut</t>
  </si>
  <si>
    <t xml:space="preserve">N724P292505B</t>
  </si>
  <si>
    <t xml:space="preserve">U-Can Adjustable End Table with Wheels, Modern Multifunctional Sofa Side Table with Lift-Top, 360°Rotating Top and Storage Space for Living Room, Small Space</t>
  </si>
  <si>
    <t xml:space="preserve">N724P292505K</t>
  </si>
  <si>
    <t xml:space="preserve">W2580S00028</t>
  </si>
  <si>
    <t xml:space="preserve">Queen Size Loft Bed with Stairs, Metal Queen Loft Bed with Storage Shelves, High Loft Bed with Wardrobe for Kids Teens Adults, Black(Old SKU W2580S00026 ) Patent Products</t>
  </si>
  <si>
    <t xml:space="preserve">W2580S00029</t>
  </si>
  <si>
    <t xml:space="preserve">Full Size Loft Bed with Stairs, Metal Full Loft Bed with Storage Shelves, High Loft Bed with Wardrobe for Kids Teens, Black(Old SKU W2580S00027 ) Patent Products</t>
  </si>
  <si>
    <t xml:space="preserve">W1580S00179</t>
  </si>
  <si>
    <t xml:space="preserve">Queen Size Loft Bed Frame with Built-in Wardrobe, Metal Loft Bed with Desk and Storage Shelves, White Wood-grain</t>
  </si>
  <si>
    <t xml:space="preserve">W1580S00123</t>
  </si>
  <si>
    <t xml:space="preserve">Queen Size Loft Bed Frame with Built-in Wardrobe, Metal Loft Bed with Desk and Storage Shelves, White</t>
  </si>
  <si>
    <t xml:space="preserve">W1580S00120</t>
  </si>
  <si>
    <t xml:space="preserve">Full Size Loft Bed Frame with Built-in Wardrobe, Metal Loft Bed with Desk and Storage Shelves, Black</t>
  </si>
  <si>
    <t xml:space="preserve">W1580S00119</t>
  </si>
  <si>
    <t xml:space="preserve">Twin XL Size Loft Bed Frame with Built-in Wardrobe, Metal Loft Bed with Desk and Storage Shelves, Black</t>
  </si>
  <si>
    <t xml:space="preserve">W1580S00105</t>
  </si>
  <si>
    <t xml:space="preserve">Queen Size Loft Bed Frame with Built-in Wardrobe, Metal Loft Bed with Desk and Storage Shelves, Black</t>
  </si>
  <si>
    <t xml:space="preserve">W1580S00083</t>
  </si>
  <si>
    <t xml:space="preserve">Full XL Size Loft Bed Frame with Built-in Wardrobe, Metal Loft Bed with Desk and Storage Shelves, Black</t>
  </si>
  <si>
    <t xml:space="preserve">N729P289163F</t>
  </si>
  <si>
    <t xml:space="preserve">36" Bathroom Vanity with Ceramic Sink, Standard and Double-Layer Drawers, Soft Close Doors, Adjustable Shelves, Modern Storage Cabinet for Small and Medium Bathrooms</t>
  </si>
  <si>
    <t xml:space="preserve">N729P289163C</t>
  </si>
  <si>
    <t xml:space="preserve">N729P289163K</t>
  </si>
  <si>
    <t xml:space="preserve">W2580P316650</t>
  </si>
  <si>
    <t xml:space="preserve">Queen Size Loft Bed with Ladder, Metal Queen Loft Bed with Storage Shelves, High Loft Bed for Kids Teens, Black(Expect Arrival Date 2025/7/20) Patent Products</t>
  </si>
  <si>
    <t xml:space="preserve">W2580P316646</t>
  </si>
  <si>
    <t xml:space="preserve">Full Size Loft Bed with Ladder, Metal Full Loft Bed with Storage Shelves, High Loft Bed for Kids Teens, Black(Expect Arrival Date 2025/7/20) Patent Products</t>
  </si>
  <si>
    <t xml:space="preserve">N750P244915K</t>
  </si>
  <si>
    <t xml:space="preserve">Twin Size Metal Daybed with LED and Adjustable Trundle, Pop Up Trundle, White</t>
  </si>
  <si>
    <t xml:space="preserve">GX000448AAE-1</t>
  </si>
  <si>
    <t xml:space="preserve">Wood Twin over Full Bunk Bed with Twin Size Trundle, Grey(Old SKU:GX000448AAE)</t>
  </si>
  <si>
    <t xml:space="preserve">GX000448AAK-1</t>
  </si>
  <si>
    <t xml:space="preserve">Wood Twin over Full Bunk Bed with Twin Size Trundle, White(Old SKU:GX000448AAK)</t>
  </si>
  <si>
    <t xml:space="preserve">W2593P296922</t>
  </si>
  <si>
    <t xml:space="preserve">Full House Bed with Light, Low Floor House Bed with Fence and Roof for Kids Boys Girls,Natural(Expect arrive date 2025/7/20)</t>
  </si>
  <si>
    <t xml:space="preserve">W2593P296919</t>
  </si>
  <si>
    <t xml:space="preserve">Full House Bed with Light, Low Floor House Bed with Fence and Roof for Kids Boys Girls,White(Expect arrive date 2025/7/20)</t>
  </si>
  <si>
    <t xml:space="preserve">W2593P296911</t>
  </si>
  <si>
    <t xml:space="preserve">Twin House Bed with Light, Low Floor House Bed with Fence and Roof for Kids Boys Girls,Natural(Expect arrive date 2025/7/20)</t>
  </si>
  <si>
    <t xml:space="preserve">W2593P296909</t>
  </si>
  <si>
    <t xml:space="preserve">Twin House Bed with Light, Low Floor House Bed with Fence and Roof for Kids Boys Girls,White(Expect arrive date 2025/7/20)</t>
  </si>
  <si>
    <t xml:space="preserve">N725P246500C</t>
  </si>
  <si>
    <t xml:space="preserve">36" Bathroom Vanity with Sink, One Cabinet and Three Drawers, Solid Wood and MDF Board, Blue (Old Sku:SY999505AAC-6)</t>
  </si>
  <si>
    <t xml:space="preserve">N725P246500B</t>
  </si>
  <si>
    <t xml:space="preserve">36" Bathroom Vanity with Sink, One Cabinet and Three Drawers, Solid Wood and MDF Board, Black (Old Sku:SY999505AAB-6)</t>
  </si>
  <si>
    <t xml:space="preserve">N725P246500G</t>
  </si>
  <si>
    <t xml:space="preserve">36" Bathroom Vanity with Sink, One Cabinet and Three Drawers, Solid Wood and MDF Board, Green (Old Sku:SY999505AAG-6)</t>
  </si>
  <si>
    <t xml:space="preserve">N725P246500K</t>
  </si>
  <si>
    <t xml:space="preserve">36" Bathroom Vanity with Sink, One Cabinet and Three Drawers, Solid Wood and MDF Board, White (Old Sku:SY999505AAK-6)</t>
  </si>
  <si>
    <t xml:space="preserve">N725P296567C</t>
  </si>
  <si>
    <t xml:space="preserve">24" Bathroom Vanity with Sink and Drawers, Gray Blue Freestanding Vanity Cabinet with Ceramic Top and Storage Shelves, MDF and Solid Wood Base, Modern Sink Cabinet for Small Bathrooms</t>
  </si>
  <si>
    <t xml:space="preserve">N725P296567B</t>
  </si>
  <si>
    <t xml:space="preserve">24" Bathroom Vanity with Sink and Drawers, Black Freestanding Vanity Cabinet with Ceramic Top and Storage Shelves, MDF and Solid Wood Base, Modern Sink Cabinet for Small Bathrooms</t>
  </si>
  <si>
    <t xml:space="preserve">N725P296567K</t>
  </si>
  <si>
    <t xml:space="preserve">24" Bathroom Vanity with Sink and Drawers, White Freestanding Vanity Cabinet with Ceramic Top and Storage Shelves, MDF and Solid Wood Base, Modern Sink Cabinet for Small Bathrooms</t>
  </si>
  <si>
    <t xml:space="preserve">N7090004009B</t>
  </si>
  <si>
    <t xml:space="preserve">Full Size Murphy Bed with Storage Cabinets, Black</t>
  </si>
  <si>
    <t xml:space="preserve">N7090005001N</t>
  </si>
  <si>
    <t xml:space="preserve">Twin XL Size Murphy Bed with Desk,LED Light and USB Charging Station,Gray Wash</t>
  </si>
  <si>
    <t xml:space="preserve">N709P002049D</t>
  </si>
  <si>
    <t xml:space="preserve">Twin Size Murphy Bed with Drawers and LED Light, can be Folded into a Cabinet, Gray</t>
  </si>
  <si>
    <t xml:space="preserve">N709P002048D</t>
  </si>
  <si>
    <t xml:space="preserve">Full Size Murphy Bed, can be Folded into a Cabinet, Gray</t>
  </si>
  <si>
    <t xml:space="preserve">N7090002223K</t>
  </si>
  <si>
    <t xml:space="preserve">Full over Full Wood Bunk Bed with Ladder and Guardrails, White</t>
  </si>
  <si>
    <t xml:space="preserve">N7090002223D</t>
  </si>
  <si>
    <t xml:space="preserve">Full over Full Wood Bunk Bed with Ladder and Guardrails, Natural</t>
  </si>
  <si>
    <t xml:space="preserve">N7090005006E</t>
  </si>
  <si>
    <t xml:space="preserve">Queen Size Wooden Bunk Bed with Built-in Shelves,Storage Box,LED Light and USB Charging Station,Grey</t>
  </si>
  <si>
    <t xml:space="preserve">N7090005006K</t>
  </si>
  <si>
    <t xml:space="preserve">Queen Size Wooden Bunk Bed with Built-in Shelves,Storage Box,LED Light and USB Charging Station,White</t>
  </si>
  <si>
    <t xml:space="preserve">W1580S00183</t>
  </si>
  <si>
    <t xml:space="preserve">Metal Loft Bed with Wardrobe And L-shaped Desk, Queen Size Loft Bed with Storage Cubes and Shelves, Heavy Duty Loft Bed for Kids Teens Adults, White Wood-grain</t>
  </si>
  <si>
    <t xml:space="preserve">W1580S00109</t>
  </si>
  <si>
    <t xml:space="preserve">Metal Loft Bed with Wardrobe And L-shaped Desk, Queen Size Loft Bed with Storage Cubes and Shelves, Heavy Duty Loft Bed for Kids Teens Adults, Black</t>
  </si>
  <si>
    <t xml:space="preserve">W1580S00108</t>
  </si>
  <si>
    <t xml:space="preserve">Metal Loft Bed with Wardrobe And L-shaped Desk, Queen Size Loft Bed with Storage Cubes and Shelves, Heavy Duty Loft Bed for Kids Teens Adults, White</t>
  </si>
  <si>
    <t xml:space="preserve">W1580S00068</t>
  </si>
  <si>
    <t xml:space="preserve">Metal Loft Bed with Wardrobe And L-shaped Desk, Full Size Loft Bed with Storage Cubes and Shelves, Heavy Duty Loft Bed for Kids Teens Adults, Black</t>
  </si>
  <si>
    <t xml:space="preserve">W1580S00067</t>
  </si>
  <si>
    <t xml:space="preserve">Metal Loft Bed with Wardrobe And L-shaped Desk, Full Size Loft Bed with Storage Cubes and Shelves, Heavy Duty Loft Bed for Kids Teens Adults, White</t>
  </si>
  <si>
    <t xml:space="preserve">W1580S00181</t>
  </si>
  <si>
    <t xml:space="preserve">Queen Size Loft Bed with L-shaped Desk and USB, Metal Loft Bed with Wardrobe and Adjustable Shelf, High Loft Bed with LED for Kids Teens Adults, White Wood-grain</t>
  </si>
  <si>
    <t xml:space="preserve">W1580S00134</t>
  </si>
  <si>
    <t xml:space="preserve">Twin XL Size Loft Bed with L-shaped Desk and USB, Metal Loft Bed with Wardrobe and Adjustable Shelf, High Loft Bed with LED for Kids Teens Adults, White</t>
  </si>
  <si>
    <t xml:space="preserve">W1580S00133</t>
  </si>
  <si>
    <t xml:space="preserve">Full Size Loft Bed with L-shaped Desk and USB, Metal Loft Bed with Wardrobe and Adjustable Shelf, High Loft Bed with LED for Kids Teens Adults, White</t>
  </si>
  <si>
    <t xml:space="preserve">N733P272609H</t>
  </si>
  <si>
    <t xml:space="preserve">Upholstered Nightstand with 3 Drawers, Round Bedside Table with Metal Handles,Marbling Stickers Top Night Table for Bedroom, Fully Assembled Except Handles, Pink</t>
  </si>
  <si>
    <t xml:space="preserve">N733P272609A</t>
  </si>
  <si>
    <t xml:space="preserve">Upholstered Nightstand with 3 Drawers, Round Bedside Table with Metal Handles,Marbling Stickers Top Night Table for Bedroom, Fully Assembled Except Handles, Beige</t>
  </si>
  <si>
    <t xml:space="preserve">N733P272603E</t>
  </si>
  <si>
    <t xml:space="preserve">Twin Size Murphy Cabinet Bed with Adjustable Position Desk, Murphy Chest Dresser Bed with Foldable Cushion for Guest Room,Small Space, Gray</t>
  </si>
  <si>
    <t xml:space="preserve">N733P272603K</t>
  </si>
  <si>
    <t xml:space="preserve">N733S272603K, BOX1</t>
  </si>
  <si>
    <t xml:space="preserve">N733S293997W</t>
  </si>
  <si>
    <t xml:space="preserve">Murphy Bed Cabinet Queen Size with Charging Station, Multi-Functional Foldable Platform Bed with 1 Large Storage Drawer for Guest Room, Small Bedroom, White</t>
  </si>
  <si>
    <t xml:space="preserve">N733S293995G</t>
  </si>
  <si>
    <t xml:space="preserve">Murphy Bed Cabinet Full Size with Charging Station, Multi-Functional Foldable Platform Bed with 1 Large Storage Drawer for Guest Room, Small Bedroom, Rustic Gray</t>
  </si>
  <si>
    <t xml:space="preserve">N733S293995W</t>
  </si>
  <si>
    <t xml:space="preserve">Murphy Bed Cabinet Full Size with Charging Station, Multi-Functional Foldable Platform Bed with 1 Large Storage Drawer for Guest Room, Small Bedroom, White</t>
  </si>
  <si>
    <t xml:space="preserve">N733S293997G</t>
  </si>
  <si>
    <t xml:space="preserve">Murphy Bed Cabinet Queen Size with Charging Station, Multi-Functional Foldable Platform Bed with 1 Large Storage Drawer for Guest Room, Small Bedroom, Rustic Gray</t>
  </si>
  <si>
    <t xml:space="preserve">N7090004008K</t>
  </si>
  <si>
    <t xml:space="preserve">Wood Queen Size Bunk Bed with Ladder and Trundle, White</t>
  </si>
  <si>
    <t xml:space="preserve">N7090004008D</t>
  </si>
  <si>
    <t xml:space="preserve">Wood Queen Size Bunk Bed with Ladder and Trundle, Wood Color</t>
  </si>
  <si>
    <t xml:space="preserve">N7090004007K</t>
  </si>
  <si>
    <t xml:space="preserve">Wood Queen Size Bunk Bed with Ladder, White</t>
  </si>
  <si>
    <t xml:space="preserve">N7090004007D</t>
  </si>
  <si>
    <t xml:space="preserve">Wood Queen Size Bunk Bed with Ladder, Wood Color</t>
  </si>
  <si>
    <t xml:space="preserve">W2580S00032</t>
  </si>
  <si>
    <t xml:space="preserve">Full Size Loft Bed with Stairs, Metal Full Loft Bed with Storage Shelves, High Loft Bed with Wardrobe for Kids Teens, White, Patent Products</t>
  </si>
  <si>
    <t xml:space="preserve">W2580S00031</t>
  </si>
  <si>
    <t xml:space="preserve">W504P308458</t>
  </si>
  <si>
    <t xml:space="preserve">Double Twin House-Style Floor Bed with Fence, Guardrails, without door, Grey(Old Sku:W504P143316)</t>
  </si>
  <si>
    <t xml:space="preserve">W504P308460</t>
  </si>
  <si>
    <t xml:space="preserve">Double Twin House-Style Floor Bed with Fence, Guardrails, without door, White(Old Sku:W504P143317)</t>
  </si>
  <si>
    <t xml:space="preserve">W504P308461</t>
  </si>
  <si>
    <t xml:space="preserve">Double Twin House-Style Floor Bed with Fence, Guardrails, without door, Natural(Old Sku:W504P143318)</t>
  </si>
  <si>
    <t xml:space="preserve">W2593P296908</t>
  </si>
  <si>
    <t xml:space="preserve">Full Size Wood Platform Bed for Kids, Wood Low Profile Full Bed with Rails for Girls and Boys, Natural(Patented Design)</t>
  </si>
  <si>
    <t xml:space="preserve">W2593P296773</t>
  </si>
  <si>
    <t xml:space="preserve">Twin Size Wood Platform Bed for Kids, Wood Low Profile Twin Bed with Rails for Girls and Boys, Natural (Patented Design)</t>
  </si>
  <si>
    <t xml:space="preserve">W2593P296772</t>
  </si>
  <si>
    <t xml:space="preserve">Twin Size Wood Platform Bed for Kids, Wood Low Profile Twin Bed with Rails for Girls and Boys, White (Patented Design)</t>
  </si>
  <si>
    <t xml:space="preserve">N729P000006K</t>
  </si>
  <si>
    <t xml:space="preserve">72" White Bathroom Vanity with Ceramic Sink, Soft-Close Doors, Double Storage Shelves &amp; Divided Drawer – Modern Bathroom Cabinet with Ample Storage</t>
  </si>
  <si>
    <t xml:space="preserve">N729P000006B</t>
  </si>
  <si>
    <t xml:space="preserve">72" Black Bathroom Vanity with Ceramic Sink, Soft-Close Doors, Double Storage Shelves &amp; Divided Drawer – Modern Bathroom Cabinet with Ample Storage</t>
  </si>
  <si>
    <t xml:space="preserve">N729P299440E</t>
  </si>
  <si>
    <t xml:space="preserve">24-inch  bathroom vanity with integrated undermount basin and a storage cabinet featuring 2 doors and 1 drawer. Includes double-layer door shelf, soft-close design, and versatile storage solutions</t>
  </si>
  <si>
    <t xml:space="preserve">N729P299440B</t>
  </si>
  <si>
    <t xml:space="preserve">N729P299440K</t>
  </si>
  <si>
    <t xml:space="preserve">W427P292988</t>
  </si>
  <si>
    <t xml:space="preserve">Separatable Bunk Bed</t>
  </si>
  <si>
    <t xml:space="preserve">W1935P299760</t>
  </si>
  <si>
    <t xml:space="preserve">Folding Sofa Chair with 5 Adjustable Positions Plush Floor Lounge Chair for Gaming, Meditation, and Relaxation</t>
  </si>
  <si>
    <t xml:space="preserve">N724P292070K</t>
  </si>
  <si>
    <t xml:space="preserve">U-Can 47.2''-72.7'' Extendable Coffee Table, Multi-Functional Coffee Table with High-Gloss Finish, Coffee Table with 2 Hidden Storage Space and 2 Drawers for Living Room</t>
  </si>
  <si>
    <t xml:space="preserve">N724P292070B</t>
  </si>
  <si>
    <t xml:space="preserve">N7090005005H</t>
  </si>
  <si>
    <t xml:space="preserve">Full Size Low Loft Bed with Built-in Desk,Storage Cabinets and Open Bookcase,Whiteboard for Graffiti,Pink</t>
  </si>
  <si>
    <t xml:space="preserve">N7090005005K</t>
  </si>
  <si>
    <t xml:space="preserve">Full Size Low Loft Bed with Built-in Desk,Storage Cabinets and Open Bookcase,Whiteboard for Graffiti,White</t>
  </si>
  <si>
    <t xml:space="preserve">W2580P314330</t>
  </si>
  <si>
    <t xml:space="preserve">2pcs Folding Stool with Back, Cushioned Padded Folding Stool, Portable Folding Chairs for Outdoor Indoor Kitchen Shop Cafe(Expect Arrival Date 2025/6/30)</t>
  </si>
  <si>
    <t xml:space="preserve">57%</t>
  </si>
  <si>
    <t xml:space="preserve">W2580P314329</t>
  </si>
  <si>
    <t xml:space="preserve">4pcs Folding Stool with Back, Cushioned Padded Folding Stool, Portable Folding Chairs for Outdoor Indoor Kitchen Shop Cafe(Expect Arrival Date 2025/6/30)</t>
  </si>
  <si>
    <t xml:space="preserve">W1935P294047</t>
  </si>
  <si>
    <t xml:space="preserve">Twin Over Twin Metal Bunk Bed for Kids Boys Girls,Metal Structure Bedframe with Ladders &amp; Guardrail,Convertible 2 Beds,No Spring Box Required</t>
  </si>
  <si>
    <t xml:space="preserve">N733P243909B</t>
  </si>
  <si>
    <t xml:space="preserve">Queen Size Tufted Upholstered Bed Frame with Crystal Button Accents, Bed Frame with Wingback Headboard and Under-Bed Storage Space, No Box Spring Needed,Black</t>
  </si>
  <si>
    <t xml:space="preserve">N733P243909A</t>
  </si>
  <si>
    <t xml:space="preserve">Queen Size Tufted Upholstered Bed Frame with Crystal Button Accents, Bed Frame with Wingback Headboard and Under-Bed Storage Space, No Box Spring Needed,Beige</t>
  </si>
  <si>
    <t xml:space="preserve">N733P243909H</t>
  </si>
  <si>
    <t xml:space="preserve">Queen Size Tufted Upholstered Bed Frame with Crystal Button Accents, Bed Frame with Wingback Headboard and Under-Bed Storage Space, No Box Spring Needed,Pink</t>
  </si>
  <si>
    <t xml:space="preserve">U-Can Modern High Glossy Rectangle Coffee Table, Stylish Center Table with Storage Space, Accent Furniture with 16 Color LED Lights for Living Room</t>
  </si>
  <si>
    <t xml:space="preserve">W2189S00671</t>
  </si>
  <si>
    <t xml:space="preserve">63 "medieval modern brown style MDF dining table and PU armless dining chair set 4. Assemble Desktop and Silver plated metal leg dining chair set, suitable for home&amp;kitchen</t>
  </si>
  <si>
    <t xml:space="preserve">W2189</t>
  </si>
  <si>
    <t xml:space="preserve">NUOLI Furniture</t>
  </si>
  <si>
    <t xml:space="preserve">LT000301AAP-1</t>
  </si>
  <si>
    <t xml:space="preserve">Twin size Loft Bed with Drawers,Desk,and Wardrobe-Espresso</t>
  </si>
  <si>
    <t xml:space="preserve">LT000302AAP-1</t>
  </si>
  <si>
    <t xml:space="preserve">Full size Loft Bed with Drawers,Desk,and Wardrobe-Espresso</t>
  </si>
  <si>
    <t xml:space="preserve">LT000302AAE-1</t>
  </si>
  <si>
    <t xml:space="preserve">Full size Loft Bed with Drawers,Desk,and Wardrobe-Gray</t>
  </si>
  <si>
    <t xml:space="preserve">LT000302AAK-1</t>
  </si>
  <si>
    <t xml:space="preserve">Full size Loft Bed with Drawers,Desk,and Wardrobe-White</t>
  </si>
  <si>
    <t xml:space="preserve">W1935P300325</t>
  </si>
  <si>
    <t xml:space="preserve">W1935P300320</t>
  </si>
  <si>
    <t xml:space="preserve">W1935P192374</t>
  </si>
  <si>
    <t xml:space="preserve">Heavy-duty Sturdy Meta Twin over Twin Bunk Bed/l/ Noise Reduced/ Safety Guardrail/No Box Spring Needed,Black</t>
  </si>
  <si>
    <t xml:space="preserve">W1935P192376</t>
  </si>
  <si>
    <t xml:space="preserve">Heavy-duty Sturdy Meta Twin over Full Bunk Bed/l/ Noise Reduced/ Safety Guardrail/No Box Spring Needed,White</t>
  </si>
  <si>
    <t xml:space="preserve">W1935P294225</t>
  </si>
  <si>
    <t xml:space="preserve">W1935P300342</t>
  </si>
  <si>
    <t xml:space="preserve">Heavy-duty Sturdy Meta Twin over Twin Bunk Bed/l/ Noise Reduced/ Safety Guardrail/No Box Spring Needed,White</t>
  </si>
  <si>
    <t xml:space="preserve">W1935P279731</t>
  </si>
  <si>
    <t xml:space="preserve">Twin Over Twin Metal Bunk Bed with Trundle Heavy Duty Bunk Beds Frame with Side Ladder Convertible Bunk bed with Safety Guard Rails, No Box Spring Needed</t>
  </si>
  <si>
    <t xml:space="preserve">W1935P235016</t>
  </si>
  <si>
    <t xml:space="preserve">Metal Twin over Twin Bunk Bed/ Heavy-duty Sturdy Metal/ Noise Reduced/ Safety Guardrail/No Box Spring Needed,White</t>
  </si>
  <si>
    <t xml:space="preserve">W1935P235012</t>
  </si>
  <si>
    <t xml:space="preserve">Metal Twin over Twin Bunk Bed/ Heavy-duty Sturdy Metal/ Noise Reduced/ Safety Guardrail/No Box Spring Needed,Black</t>
  </si>
  <si>
    <t xml:space="preserve">W1935P279723</t>
  </si>
  <si>
    <t xml:space="preserve">W1935P279722</t>
  </si>
  <si>
    <t xml:space="preserve">Twin Over Full Metal Bunk Bed, Heavy Duty Metal Bunk Bed Frame, Bunk Bed Twin Over Full with Ladder &amp; Full-Length Guardrail for Teens Adults, Noise Free</t>
  </si>
  <si>
    <t xml:space="preserve">W1935P195937</t>
  </si>
  <si>
    <t xml:space="preserve">Metal Bunk Bed Twin Over Full Size with Removable Stairs, Heavy Duty Sturdy Frame with 12" Under-Bed Storage for Teen &amp; Adults, Teens, No Box Spring Needed, White</t>
  </si>
  <si>
    <t xml:space="preserve">N733S285118A</t>
  </si>
  <si>
    <t xml:space="preserve">Upholstered Twin Size Daybed with Adjustable Height Pop Up Trundle Twin Bed and USB &amp; Type-C Charging Port, Day Bed Frame with 2 Side Pockets, No Box-Spring Needed, Beige</t>
  </si>
  <si>
    <t xml:space="preserve">N733S285118H</t>
  </si>
  <si>
    <t xml:space="preserve">Upholstered Twin Size Daybed with Adjustable Height Pop Up Trundle Twin Bed and USB &amp; Type-C Charging Port, Day Bed Frame with 2 Side Pockets, No Box-Spring Needed, Pink</t>
  </si>
  <si>
    <t xml:space="preserve">SF000194AAE</t>
  </si>
  <si>
    <t xml:space="preserve">Twin Size Upholstered Daybed with Trundle, Storage Shelves, USB &amp; Outlet (Gray)</t>
  </si>
  <si>
    <t xml:space="preserve">SF000194AAA</t>
  </si>
  <si>
    <t xml:space="preserve">Twin Size Upholstered Daybed with Trundle, Storage Shelves, USB &amp; Outlet (Beige)</t>
  </si>
  <si>
    <t xml:space="preserve">SF000196AAA</t>
  </si>
  <si>
    <t xml:space="preserve">Twin Size Upholstered Daybed with Drawers, Shelves, Flip Cabinets &amp; Side Table (Beige)</t>
  </si>
  <si>
    <t xml:space="preserve">SF000196AAE</t>
  </si>
  <si>
    <t xml:space="preserve">Twin Size Upholstered Daybed with Drawers, Shelves, Flip Cabinets &amp; Side Table (Gray)</t>
  </si>
  <si>
    <t xml:space="preserve">N733P285121E</t>
  </si>
  <si>
    <t xml:space="preserve">Upholstered Twin Size Daybed with Storage 2 Drawers and Charging Station, Day Bed Frame with LED Lights and Storage Headboard, No Box-Spring Needed, Gray</t>
  </si>
  <si>
    <t xml:space="preserve">N733P285121A</t>
  </si>
  <si>
    <t xml:space="preserve">Upholstered Twin Size Daybed with Storage 2 Drawers and Charging Station, Day Bed Frame with LED Lights and Storage Headboard, No Box-Spring Needed, Beige</t>
  </si>
  <si>
    <t xml:space="preserve">W2129P314786</t>
  </si>
  <si>
    <t xml:space="preserve">Twin Bed Frames , Headboard and Charging Station &amp; LED Light for Bedroom, Solid and Stable, Noise Free, No Box Spring Needed, Easy Assembly</t>
  </si>
  <si>
    <t xml:space="preserve">W2129P299618</t>
  </si>
  <si>
    <t xml:space="preserve">Twin Daybed with Trundle, Farmhouse Daybed Frame with Sliding Barn Door Headboard and Charging Station &amp; LED Light for Bedroom and Guest Room, Rustic Brown</t>
  </si>
  <si>
    <t xml:space="preserve">W2129P314785</t>
  </si>
  <si>
    <t xml:space="preserve">W1580S00116</t>
  </si>
  <si>
    <t xml:space="preserve">Twin over Twin &amp; Twin Bunk Beds for 3, Twin XL over Twin &amp; Twin Bunk Bed Metal Triple Bunk Bed with Desk &amp; Shelves, Space Saving/Noise Reduction, Black</t>
  </si>
  <si>
    <t xml:space="preserve">N725P246473K</t>
  </si>
  <si>
    <t xml:space="preserve">[VIDEO] 24" White Modern Sleek Bathroom Vanity Elegant Ceramic Sink with Solid Wood Frame Open Style Shelf</t>
  </si>
  <si>
    <t xml:space="preserve">N733S242275E</t>
  </si>
  <si>
    <t xml:space="preserve">Wooden Twin Size Daybed with Storage Shelves, Multi-functional Bed with Twin Size Trundle Bed and  Study Desk, Gray</t>
  </si>
  <si>
    <t xml:space="preserve">N733S242277E</t>
  </si>
  <si>
    <t xml:space="preserve">Wooden Full Size Daybed with Storage Shelves, Multi-functional Bed with Twin Size Trundle Bed and  Study Desk,Gray</t>
  </si>
  <si>
    <t xml:space="preserve">N733S247070E</t>
  </si>
  <si>
    <t xml:space="preserve">Twin Size Daybed with Storage 3 Cabinets and 2 Drawers, Wooden L-Shape Daybed Frame with Study Desk and Built-in Bookshelf, Multi-functional Bed for Bedroom Guest Room,Gray</t>
  </si>
  <si>
    <t xml:space="preserve">GX001316AAA</t>
  </si>
  <si>
    <t xml:space="preserve">Upholstered Double Twin Size Daybed with Trundle and Drawer, Beige</t>
  </si>
  <si>
    <t xml:space="preserve">N733S247077E</t>
  </si>
  <si>
    <t xml:space="preserve">Full Size Daybed with Storage 3 Cabinets and 2 Drawers, Wooden L-Shape Daybed Frame with Study Desk and Built-in Bookshelf, Multi-functional Bed for Bedroom Guest Room,Gray</t>
  </si>
  <si>
    <t xml:space="preserve">B092S00142</t>
  </si>
  <si>
    <t xml:space="preserve">6 Drawer Double Dresser Wezz, Bedroom, Light Oak / White</t>
  </si>
  <si>
    <t xml:space="preserve">B092</t>
  </si>
  <si>
    <t xml:space="preserve">Treevol Furniture</t>
  </si>
  <si>
    <t xml:space="preserve">W2580S00027</t>
  </si>
  <si>
    <t xml:space="preserve">Full Size Loft Bed with Stairs, Metal Full Loft Bed with Storage Shelves, High Loft Bed with Wardrobe for Kids Teens, Black(Old SKU W2580S00017) Patent Products</t>
  </si>
  <si>
    <t xml:space="preserve">W1445132031</t>
  </si>
  <si>
    <t xml:space="preserve">TV Stand for 65+ Inch TV, Wood TV Stand with Storage Cabinet &amp; Adjustable Shelves, Media TV Console for Living Room Bedroom(White)</t>
  </si>
  <si>
    <t xml:space="preserve">N725P296569B</t>
  </si>
  <si>
    <t xml:space="preserve">30" Bathroom Vanity with Sink, Freestanding Black Vanity Cabinet with Ceramic Basin, Solid Wood Frame, Soft-Close Door, 3 Drawers, Painted MDF &amp; Rubber Wood, Storage Shelves Included</t>
  </si>
  <si>
    <t xml:space="preserve">N725P296569F</t>
  </si>
  <si>
    <t xml:space="preserve">30" Bathroom Vanity with Sink, Freestanding Green Vanity Cabinet with Ceramic Basin, Solid Wood Frame, Soft-Close Door, 3 Drawers, Painted MDF &amp; Rubber Wood, Storage Shelves Included</t>
  </si>
  <si>
    <t xml:space="preserve">N725P296569K</t>
  </si>
  <si>
    <t xml:space="preserve">30" Bathroom Vanity with Sink, Freestanding White Vanity Cabinet with Ceramic Basin, Solid Wood Frame, Soft-Close Door, 3 Drawers, Painted MDF &amp; Rubber Wood, Storage Shelves Included</t>
  </si>
  <si>
    <t xml:space="preserve">N733S241486E</t>
  </si>
  <si>
    <t xml:space="preserve">Wooden Full Size Daybed with Storage Shelves, Multi-functional Bed with Two Storage Drawers and  Study Desk, Gray</t>
  </si>
  <si>
    <t xml:space="preserve">N733S241484E</t>
  </si>
  <si>
    <t xml:space="preserve">Wooden Twin Size Daybed with Storage Shelves, Multi-functional Bed with Two Storage Drawers and  Study Desk, Gray</t>
  </si>
  <si>
    <t xml:space="preserve">N729P170557G</t>
  </si>
  <si>
    <t xml:space="preserve">30" Bathroom Vanity , Modern Bathroom Cabinet with Sink Combo Set, Bathroom Storage Cabinet with a Soft Closing Door and 3 Drawers, Solid Wood Frame(Green)</t>
  </si>
  <si>
    <t xml:space="preserve">W2580P304986</t>
  </si>
  <si>
    <t xml:space="preserve">Full over Full Metal Bunk Bed, Industrial Detachable Bunkbeds with Safety Guard Rails for Teens (Expect Arrival Date 2025/7/3)</t>
  </si>
  <si>
    <t xml:space="preserve">W2580P304984</t>
  </si>
  <si>
    <t xml:space="preserve">Twin XL over Twin XL Metal Bunk Bed, Industrial Detachable Bunkbeds with Safety Guard Rails for Teens, White(Expect Arrival Date 2025/6/18)</t>
  </si>
  <si>
    <t xml:space="preserve">N724P290056K</t>
  </si>
  <si>
    <t xml:space="preserve">U-Can Led Coffee Table, Modern Center Table with High-Gloss Finish and Glass Tabletop, Coffee Table with Open Storage Compartment and 2 Hidden Drawers  for Living Room</t>
  </si>
  <si>
    <t xml:space="preserve">N724P290056B</t>
  </si>
  <si>
    <t xml:space="preserve">N724P290043K</t>
  </si>
  <si>
    <t xml:space="preserve">U-Can Lift-Top Coffee Table with 2 Drawers, Modern Square Coffee Table with Glass Top and High-Gloss Finish, Hidden Space and LED Lights for Living Room</t>
  </si>
  <si>
    <t xml:space="preserve">N724P290043B</t>
  </si>
  <si>
    <t xml:space="preserve">N708P249475C</t>
  </si>
  <si>
    <t xml:space="preserve">Twin Size Loft  Bed with Slide Pink Tent and Tower - Blue (OLD SKU:WF532001AAC)</t>
  </si>
  <si>
    <t xml:space="preserve">LT000771AAC-1</t>
  </si>
  <si>
    <t xml:space="preserve">Full Size Loft  Bed with Slide Pink Tent and Tower - Blue (OLD SKU:LT000771AAC)</t>
  </si>
  <si>
    <t xml:space="preserve">LT000771AAH-1</t>
  </si>
  <si>
    <t xml:space="preserve">Full Size Loft  Bed with Slide Pink Tent and Tower - Pink (OLD SKU:LT000771AAH)</t>
  </si>
  <si>
    <t xml:space="preserve">N733S235596D</t>
  </si>
  <si>
    <t xml:space="preserve">Full Size Murphy Bed, Wooden Full Wall Bed with 2 Wardrobe and Storage Shelf, Multifunctional Foldable Platform Bedframe for Guest-Room, Bedroom, Walnut</t>
  </si>
  <si>
    <t xml:space="preserve">N724P290058K</t>
  </si>
  <si>
    <t xml:space="preserve">U-Can Lift-Top Coffee Table with 2 Drawers, Modern Coffee Table with Adequate Hidden Compartment, Multi-Functional Lift-Top Coffee Table with High-Gloss Finish for Living Room</t>
  </si>
  <si>
    <t xml:space="preserve">N724P290058B</t>
  </si>
  <si>
    <t xml:space="preserve">N759P227429B</t>
  </si>
  <si>
    <t xml:space="preserve">30" Bathroom Vanity with Sink, One Tip-out Drawer, Three Drawers, Door Shelf, Soft Closing Door, Black</t>
  </si>
  <si>
    <t xml:space="preserve">N759P293646C</t>
  </si>
  <si>
    <t xml:space="preserve">36" Bathroom Vanity with Sink, Bathroom Cabinet with Soft-Closing Door, 4 Drawers of Different Sizes, Solid Wood Frame and Leg, One Package, Blue</t>
  </si>
  <si>
    <t xml:space="preserve">N759P293646F</t>
  </si>
  <si>
    <t xml:space="preserve">36" Bathroom Vanity with Sink, Bathroom Cabinet with Soft-Closing Door, 4 Drawers of Different Sizes, Solid Wood Frame and Leg, One Package, Green</t>
  </si>
  <si>
    <t xml:space="preserve">N759P293646K</t>
  </si>
  <si>
    <t xml:space="preserve">36" Bathroom Vanity with Sink, Bathroom Cabinet with Soft-Closing Door, 4 Drawers of Different Sizes, Solid Wood Frame and Leg, One Package, White</t>
  </si>
  <si>
    <t xml:space="preserve">W504P206979</t>
  </si>
  <si>
    <t xml:space="preserve">Twin High Loft Bed, Rubber Wood  Loft Bed with Safety Guardrail, built-in desk, ladder,White</t>
  </si>
  <si>
    <t xml:space="preserve">N724P290061B</t>
  </si>
  <si>
    <t xml:space="preserve">U-Can 41.3''-76.7'' Extendable Coffee Table, Efficient Central Coffee Table with Multiple Storage Compartments, Multifunctional Adjustable Coffee Table with Hidden Storage Space for Living Room</t>
  </si>
  <si>
    <t xml:space="preserve">N724P290061K</t>
  </si>
  <si>
    <t xml:space="preserve">W1580S00111</t>
  </si>
  <si>
    <t xml:space="preserve">King over Twin XL Size Bunk Bed Frame with Built-in Wardrobe, Metal Bunk Bed with Foldable Desk and, Black</t>
  </si>
  <si>
    <t xml:space="preserve">W1580S00112</t>
  </si>
  <si>
    <t xml:space="preserve">Queen Over Twin Bunk Bed with storage area on upper bed, lower bed with hangers and shelves, Space-Saving/Noise Reduced,black</t>
  </si>
  <si>
    <t xml:space="preserve">W2580S00025</t>
  </si>
  <si>
    <t xml:space="preserve">W2580S00024</t>
  </si>
  <si>
    <t xml:space="preserve">Queen Loft Bed with Desk and Charging Station, Queen Size Metal Loft Bed with Stairs and Light for Kids Teens, Black, Patent Products(Old SKU W2580S00024)</t>
  </si>
  <si>
    <t xml:space="preserve">W504P296798</t>
  </si>
  <si>
    <t xml:space="preserve">Twin Size Floor Bed with Fence without Door, Rubber Wood Floor Bed with Safety Guardrails,Pink</t>
  </si>
  <si>
    <t xml:space="preserve">W504S00239</t>
  </si>
  <si>
    <t xml:space="preserve">Queen Over Queen Bunk Bed with Built-in Storage Cabinets,Charging Station,Ladder,USB,Safety Guardrails,Solid Pine Wood Bunk Bed,Brwon</t>
  </si>
  <si>
    <t xml:space="preserve">W504S00240</t>
  </si>
  <si>
    <t xml:space="preserve">Queen Over Queen Bunk Bed with Built-in Storage Cabinets,Charging Station,Ladder,USB,Safety Guardrails,Solid Pine Wood Bunk Bed,White</t>
  </si>
  <si>
    <t xml:space="preserve">W504P283526</t>
  </si>
  <si>
    <t xml:space="preserve">Full Rubber Wood Loft Bed with Ladder,White</t>
  </si>
  <si>
    <t xml:space="preserve">W504P283515</t>
  </si>
  <si>
    <t xml:space="preserve">Full Rubber Wood Loft Bed with Ladder,Grey</t>
  </si>
  <si>
    <t xml:space="preserve">W504S00242</t>
  </si>
  <si>
    <t xml:space="preserve">Full Size House Loft Bed with Roof, Windows,4 Storage Drawers,Pine Wooden Bed with Safety Guardrails,Ladder,White</t>
  </si>
  <si>
    <t xml:space="preserve">W504S00241</t>
  </si>
  <si>
    <t xml:space="preserve">Full Size House Loft Bed with Roof, Windows,4 Storage Drawers,Pine Wooden Bed with Safety Guardrails,Ladder,Grey</t>
  </si>
  <si>
    <t xml:space="preserve">LT000260AAC</t>
  </si>
  <si>
    <t xml:space="preserve">Full Size Wood Loft Bed with Desk, Multi-storage Shelves and RGB Light, Cloud Blue</t>
  </si>
  <si>
    <t xml:space="preserve">LT000260AAR</t>
  </si>
  <si>
    <t xml:space="preserve">Full Size Wood Loft Bed with Desk, Multi-storage Shelves and RGB Light, Red</t>
  </si>
  <si>
    <t xml:space="preserve">LT000260AAG</t>
  </si>
  <si>
    <t xml:space="preserve">Full Size Wood Loft Bed with Desk, Multi-storage Shelves and RGB Light, Green</t>
  </si>
  <si>
    <t xml:space="preserve">W504S00235</t>
  </si>
  <si>
    <t xml:space="preserve">Queen Size Murphy Bed, Pine Wood Cabinet Bed with Power Station and Rattan Decoration Panel,Espresso</t>
  </si>
  <si>
    <t xml:space="preserve">W504S00234</t>
  </si>
  <si>
    <t xml:space="preserve">Queen Size Murphy Bed, Pine Wood Cabinet Bed with Power Station and Rattan Decoration Panel,Walnut</t>
  </si>
  <si>
    <t xml:space="preserve">N733S235627D</t>
  </si>
  <si>
    <t xml:space="preserve">Queen Size Murphy Bed, Wooden Queen Wall Bed with 2 Wardrobe and Storage Shelf, Multifunctional Foldable Platform Bedframe for Guest-Room, Bedroom, Walnut</t>
  </si>
  <si>
    <t xml:space="preserve">N733S235627E</t>
  </si>
  <si>
    <t xml:space="preserve">Queen Size Murphy Bed, Wooden Queen Wall Bed with 2 Wardrobe and Storage Shelf, Multifunctional Foldable Platform Bedframe for Guest-Room, Bedroom, Gray</t>
  </si>
  <si>
    <t xml:space="preserve">N733S235596E</t>
  </si>
  <si>
    <t xml:space="preserve">Full Size Murphy Bed, Wooden Full Wall Bed with 2 Wardrobe and Storage Shelf, Multifunctional Foldable Platform Bedframe for Guest-Room, Bedroom, Gray</t>
  </si>
  <si>
    <t xml:space="preserve">N817P271077B</t>
  </si>
  <si>
    <t xml:space="preserve">36" Rattan Bathroom Vanity with Ceramic Sink, Modern Bathroom Sink Cabinet with Soft Close Doors and Drawers, Free-standing Bathroom Vanity with Solid Wood Legs and Large Space Storage, Brown</t>
  </si>
  <si>
    <t xml:space="preserve">N817</t>
  </si>
  <si>
    <t xml:space="preserve">NH-ECHO</t>
  </si>
  <si>
    <t xml:space="preserve">N817P271077N</t>
  </si>
  <si>
    <t xml:space="preserve">36" Rattan Bathroom Vanity with Ceramic Sink, Modern Bathroom Sink Cabinet with Soft Close Doors and Drawers, Free-standing Bathroom Vanity with Solid Wood Legs and Large Space Storage, Natural</t>
  </si>
  <si>
    <t xml:space="preserve">N729P253935C</t>
  </si>
  <si>
    <t xml:space="preserve">36" Blue Modern Bathroom Vanity with Ceramic Sink, Soft Close Doors, 4 Drawers for Storage, Elegant Design for Small Bathrooms</t>
  </si>
  <si>
    <t xml:space="preserve">N725P280631B</t>
  </si>
  <si>
    <t xml:space="preserve">"24" Black Bathroom Vanity with Sink, MDF &amp; Rubberwood Construction, 3 Drawers &amp; Cabinet with Adjustable Shelves, Modern Design for Small to Medium Bathrooms"</t>
  </si>
  <si>
    <t xml:space="preserve">N725P280631K</t>
  </si>
  <si>
    <t xml:space="preserve">"24" White Bathroom Vanity with Sink, MDF &amp; Rubberwood Construction, 3 Drawers &amp; Cabinet with Adjustable Shelves, Modern Design for Small to Medium Bathrooms"</t>
  </si>
  <si>
    <t xml:space="preserve">N725P280602K</t>
  </si>
  <si>
    <t xml:space="preserve">"24-Inch Bathroom Vanity with Storage, Adjustable Shelf, MDF &amp; Rubberwood, Removable Dividers, Glossy White Finish"</t>
  </si>
  <si>
    <t xml:space="preserve">N725P280602F</t>
  </si>
  <si>
    <t xml:space="preserve">"24-Inch Bathroom Vanity with Storage, Adjustable Shelf, MDF &amp; Rubberwood, Removable Dividers, Dark Green Finish"</t>
  </si>
  <si>
    <t xml:space="preserve">ST000139AAD</t>
  </si>
  <si>
    <t xml:space="preserve">TREXM 5-Piece Extendable Dining Table Set for 4, Round Dining Table for 4 with Upholstered Chairs, Farmhouse Kitchen Table Set with Removable Leaf for Dining Room and Kitchen (Brown)</t>
  </si>
  <si>
    <t xml:space="preserve">ST000139AAE</t>
  </si>
  <si>
    <t xml:space="preserve">TREXM 5-Piece Extendable Dining Table Set for 4, Round Dining Table for 4 with Upholstered Chairs, Farmhouse Kitchen Table Set with Removable Leaf for Dining Room and Kitchen (Grey+White)</t>
  </si>
  <si>
    <t xml:space="preserve">N725P257604E</t>
  </si>
  <si>
    <t xml:space="preserve">30 Inch Bathroom Vanity with Ceramic Sink, Flip-Out Drawer Design for Plumbing, Grey Painted MDF Cabinet with Solid Wood Legs</t>
  </si>
  <si>
    <t xml:space="preserve">N725P257604B</t>
  </si>
  <si>
    <t xml:space="preserve">30 Inch Bathroom Vanity with Ceramic Sink, Flip-Out Drawer Design for Plumbing, Black Painted MDF Cabinet with Solid Wood Legs</t>
  </si>
  <si>
    <t xml:space="preserve">N725P257604K</t>
  </si>
  <si>
    <t xml:space="preserve">30 Inch Bathroom Vanity with Ceramic Sink, Flip-Out Drawer Design for Plumbing, White Painted MDF Cabinet with Solid Wood Legs</t>
  </si>
  <si>
    <t xml:space="preserve">N759P284623K</t>
  </si>
  <si>
    <t xml:space="preserve">36" Bathroom Vanity with Sink, Ceramic Sink, One Tip-out Drawer, 3 Side Drawers, Adjustable Shelf, White</t>
  </si>
  <si>
    <t xml:space="preserve">N759P284623B</t>
  </si>
  <si>
    <t xml:space="preserve">36" Bathroom Vanity with Sink, Ceramic Sink, One Tip-out Drawer, 3 Side Drawers, Adjustable Shelf, Black</t>
  </si>
  <si>
    <t xml:space="preserve">N817P279904W</t>
  </si>
  <si>
    <t xml:space="preserve">30" Modern Bathroom Vanity with Ceramic Sink, Bathroom Vanity Cabinet with Tempered Blurred Glass and Matte Black Handles, Equipped with Large Storage Space and Rubber Wood Frame, White</t>
  </si>
  <si>
    <t xml:space="preserve">N817P279904B</t>
  </si>
  <si>
    <t xml:space="preserve">30" Modern Bathroom Vanity with Ceramic Sink, Bathroom Vanity Cabinet with Tempered Blurred Glass and Matte Black Handles, Equipped with Large Storage Space and Rubber Wood Frame, Black</t>
  </si>
  <si>
    <t xml:space="preserve">N725P246500E</t>
  </si>
  <si>
    <t xml:space="preserve">36" Bathroom Vanity with Sink, One Cabinet and Three Drawers, Solid Wood and MDF Board, Grey (Old Sku:SY999505AAE-6)</t>
  </si>
  <si>
    <t xml:space="preserve">W2580S00026</t>
  </si>
  <si>
    <t xml:space="preserve">Queen Size Loft Bed with Stairs, Metal Queen Loft Bed with Storage Shelves, High Loft Bed with Wardrobe for Kids Teens Adults, Black(Old SKU W2580S00016) Patent Products</t>
  </si>
  <si>
    <t xml:space="preserve">W2580S00019</t>
  </si>
  <si>
    <t xml:space="preserve">Queen over Queen Metal Bunk Bed, Industrial Detachable Bunkbeds with Safety Guard Rails for Teens, Black(Old SKU W2580S00014)</t>
  </si>
  <si>
    <t xml:space="preserve">W2580S00018</t>
  </si>
  <si>
    <t xml:space="preserve">Full XL over Queen Metal Bunk Bed, Industrial Detachable Bunkbeds with Safety Guard Rails for Teens, Black(Old SKU W2580S00013)</t>
  </si>
  <si>
    <t xml:space="preserve">W504P208048</t>
  </si>
  <si>
    <t xml:space="preserve">Solid Wooden , Solid Rubber Wooden Twin over Twin Floor Bunk Bed with Ladder ,Upper and Bottom Bed Platforms crafted with Strengthened Slats ,Pink</t>
  </si>
  <si>
    <t xml:space="preserve">W504P296791</t>
  </si>
  <si>
    <t xml:space="preserve">Full Size Floor Bed with Fence and Door,Rubber Wood Floor Bed with Safety Guardrails,Pink</t>
  </si>
  <si>
    <t xml:space="preserve">W504P296786</t>
  </si>
  <si>
    <t xml:space="preserve">Full Size Floor Bed with Fence and Door,Rubber Wood Floor Bed with Safety Guardrails,White</t>
  </si>
  <si>
    <t xml:space="preserve">W1671S00008</t>
  </si>
  <si>
    <t xml:space="preserve">Twin Metal Pull-Out Bunk Bed with Guardrail and Built-In Ladder, Space-Saving Convertible Frame for Bedroom, Black</t>
  </si>
  <si>
    <t xml:space="preserve">W504P296797</t>
  </si>
  <si>
    <t xml:space="preserve">Twin Size Floor Bed with Fence without Door, Rubber Wood Floor Bed with Safety Guardrails,Espresso</t>
  </si>
  <si>
    <t xml:space="preserve">W504P296796</t>
  </si>
  <si>
    <t xml:space="preserve">Twin Size Floor Bed with Fence without Door, Rubber Wood Floor Bed with Safety Guardrails,Natural</t>
  </si>
  <si>
    <t xml:space="preserve">W504P296795</t>
  </si>
  <si>
    <t xml:space="preserve">Twin Size Floor Bed with Fence without Door, Rubber Wood Floor Bed with Safety Guardrails,White</t>
  </si>
  <si>
    <t xml:space="preserve">W504P296793</t>
  </si>
  <si>
    <t xml:space="preserve">Twin Size Floor Bed with Fence without Door, Rubber Wood Floor Bed with Safety Guardrails,Grey</t>
  </si>
  <si>
    <t xml:space="preserve">W504P296787</t>
  </si>
  <si>
    <t xml:space="preserve">Full Size Floor Bed with Fence and Door,Rubber Wood Floor Bed with Safety Guardrails,Natural</t>
  </si>
  <si>
    <t xml:space="preserve">W504P296784</t>
  </si>
  <si>
    <t xml:space="preserve">Full Size Floor Bed with Fence and Door,Rubber Wood Floor Bed with Safety Guardrails,Grey</t>
  </si>
  <si>
    <t xml:space="preserve">W504P296789</t>
  </si>
  <si>
    <t xml:space="preserve">Full Size Floor Bed with Fence and Door,Rubber Wood Floor Bed with Safety Guardrails,Espresso</t>
  </si>
  <si>
    <t xml:space="preserve">W504P296782</t>
  </si>
  <si>
    <t xml:space="preserve">Twin Size Floor Bed with Fence and Door,Rubber Wood Floor Bed with Safety Guardrails,Pink</t>
  </si>
  <si>
    <t xml:space="preserve">W504P296781</t>
  </si>
  <si>
    <t xml:space="preserve">Twin Size Floor Bed with Fence and Door,Rubber Wood Floor Bed with Safety Guardrails,Espresso</t>
  </si>
  <si>
    <t xml:space="preserve">W504P296778</t>
  </si>
  <si>
    <t xml:space="preserve">Twin Size Floor Bed with Fence and Door,Rubber Wood Floor Bed with Safety Guardrails,Natural</t>
  </si>
  <si>
    <t xml:space="preserve">W504P296777</t>
  </si>
  <si>
    <t xml:space="preserve">Twin Size Floor Bed with Fence and Door,Rubber Wood Floor Bed with Safety Guardrails,White</t>
  </si>
  <si>
    <t xml:space="preserve">W504P296776</t>
  </si>
  <si>
    <t xml:space="preserve">Twin Size Floor Bed with Fence and Door,Rubber Wood Floor Bed with Safety Guardrails,Grey</t>
  </si>
  <si>
    <t xml:space="preserve">N733P279101D</t>
  </si>
  <si>
    <t xml:space="preserve">Computer Desk with 90 Degree Rotating Desktop, 43x70 Inch Office Desk with Storage Drawer and Cabinets, Gaming Desk with Shelves, Writing Desk for Study, Work Desk for Home Office Bedroom Living Room</t>
  </si>
  <si>
    <t xml:space="preserve">N733P279101K</t>
  </si>
  <si>
    <t xml:space="preserve">W2580S00020</t>
  </si>
  <si>
    <t xml:space="preserve">Quad Bunk Bed for 4 Kids, Heavy Duty Metal Twin Bunk Bed Frame, Detachable Triple Bunk Bed, Can Be Divided Into 3 Twin Beds, Black (Old SKU W2580S00015)</t>
  </si>
  <si>
    <t xml:space="preserve">GX000620AAK-1</t>
  </si>
  <si>
    <t xml:space="preserve">Full Size Metal Loft Bed with Desk, Storage Staircase, Small Wardrobe and LED Light, White</t>
  </si>
  <si>
    <t xml:space="preserve">GX000708AAE-1</t>
  </si>
  <si>
    <t xml:space="preserve">Full over Full Bunk Bed with Convertible Slide and Ladder, Gray(Old SKU: GX000708AAE)</t>
  </si>
  <si>
    <t xml:space="preserve">GX000708AAK-1</t>
  </si>
  <si>
    <t xml:space="preserve">Full over Full Bunk Bed with Convertible Slide and Ladder, White(Old SKU: GX000708AAK)</t>
  </si>
  <si>
    <t xml:space="preserve">GX000213AAE-1</t>
  </si>
  <si>
    <t xml:space="preserve">Twin over Twin Bunk Bed with Convertible Slide and Ladder, Gray(Old SKU: SM000213)</t>
  </si>
  <si>
    <t xml:space="preserve">GX000213AAK-1</t>
  </si>
  <si>
    <t xml:space="preserve">Twin over Twin Bunk Bed with Convertible Slide and Ladder, White(Old SKU: SM000213)</t>
  </si>
  <si>
    <t xml:space="preserve">W2593S00033</t>
  </si>
  <si>
    <t xml:space="preserve">Metal Queen Loft Bed with Wardrobe and LED Light, Queen Size Loft Bed with L Shaped Desk and USB for Kids Teens Adults, Black(Expect arrived on 2025/6/10)</t>
  </si>
  <si>
    <t xml:space="preserve">W1960S00006</t>
  </si>
  <si>
    <t xml:space="preserve">Queen Size Bed Frame with Storage - Lift Up Storage Bed with Modern Wingback Headboard, USB Ports</t>
  </si>
  <si>
    <t xml:space="preserve">W1960</t>
  </si>
  <si>
    <t xml:space="preserve">F-Concept</t>
  </si>
  <si>
    <t xml:space="preserve">39%</t>
  </si>
  <si>
    <t xml:space="preserve">N717P265795A</t>
  </si>
  <si>
    <t xml:space="preserve">TOPMAX Patio Wooden Twin Size Porch Swing Daybed Frame, Garden Swing Bench Chair with 4 Hanging Ropes for Backyard,Outdoor,Natural</t>
  </si>
  <si>
    <t xml:space="preserve">N717P265795D</t>
  </si>
  <si>
    <t xml:space="preserve">TOPMAX Patio Wooden Twin Size Porch Swing Daybed Frame, Garden Swing Bench Chair with 4 Hanging Ropes for Backyard,Outdoor,Brown</t>
  </si>
  <si>
    <t xml:space="preserve">N717P265795K</t>
  </si>
  <si>
    <t xml:space="preserve">TOPMAX Patio Wooden Twin Size Porch Swing Daybed Frame, Garden Swing Bench Chair with 4 Hanging Ropes for Backyard,Outdoor,White</t>
  </si>
  <si>
    <t xml:space="preserve">N717P265795B</t>
  </si>
  <si>
    <t xml:space="preserve">TOPMAX Patio Wooden Twin Size Porch Swing Daybed Frame, Garden Swing Bench Chair with 4 Hanging Ropes for Backyard,Outdoor,Black</t>
  </si>
  <si>
    <t xml:space="preserve">N708S00022E</t>
  </si>
  <si>
    <t xml:space="preserve">Queen Size Wall Murphy Bed with Top Cabinet,Shelves  and  Wardrobe, Space Saving Foldable Bed,Gray</t>
  </si>
  <si>
    <t xml:space="preserve">N708S00021E</t>
  </si>
  <si>
    <t xml:space="preserve">Queen Size Wall Murphy Bed with Desk, Top Cabinet and Storage Shelves, Space Saving Foldable Bed,Gray</t>
  </si>
  <si>
    <t xml:space="preserve">N708S00022K</t>
  </si>
  <si>
    <t xml:space="preserve">Queen Size Wall Murphy Bed with Top Cabinet,Shelves  and  Wardrobe, Space Saving Foldable Bed,White</t>
  </si>
  <si>
    <t xml:space="preserve">N708S00021K</t>
  </si>
  <si>
    <t xml:space="preserve">Queen Size Wall Murphy Bed with Desk, Top Cabinet and Storage Shelves, Space Saving Foldable Bed,White</t>
  </si>
  <si>
    <t xml:space="preserve">N708S00020K</t>
  </si>
  <si>
    <t xml:space="preserve">Full Size Wall Murphy Bed with Desk, Top Cabinet and Storage Shelves, Space Saving Foldable Bed,White</t>
  </si>
  <si>
    <t xml:space="preserve">W1716S00015</t>
  </si>
  <si>
    <t xml:space="preserve">W1716S00016</t>
  </si>
  <si>
    <t xml:space="preserve">W1716S00018</t>
  </si>
  <si>
    <t xml:space="preserve">Solid Wood Bed Frame,King Platform Bed Frame with Headboard,Tall Headboard Natural Wood Bed ,No Box Spring Needed,Beige</t>
  </si>
  <si>
    <t xml:space="preserve">W1716S00017</t>
  </si>
  <si>
    <t xml:space="preserve">N750P244915B</t>
  </si>
  <si>
    <t xml:space="preserve">Twin Size Metal Daybed with LED and Adjustable Trundle, Pop Up Trundle, Black</t>
  </si>
  <si>
    <t xml:space="preserve">N7090003007A</t>
  </si>
  <si>
    <t xml:space="preserve">Full Size Murphy Bed with a Desk, Antique White</t>
  </si>
  <si>
    <t xml:space="preserve">N7090001044K</t>
  </si>
  <si>
    <t xml:space="preserve">Wood Full Size House Platform Beds with LED, Storage Shelves, Drawers and Guardrail, White</t>
  </si>
  <si>
    <t xml:space="preserve">N7090001044N</t>
  </si>
  <si>
    <t xml:space="preserve">Wood Full Size House Platform Beds with LED, Storage Shelves, Drawers and Guardrail, Natural</t>
  </si>
  <si>
    <t xml:space="preserve">N7090005004K</t>
  </si>
  <si>
    <t xml:space="preserve">Full Size Loft Bed with Multifunction Shelves and Under-bed Desk, White</t>
  </si>
  <si>
    <t xml:space="preserve">N7090005004E</t>
  </si>
  <si>
    <t xml:space="preserve">Full Size Loft Bed with Multifunction Shelves and Under-bed Desk, Gray</t>
  </si>
  <si>
    <t xml:space="preserve">N7090001043E</t>
  </si>
  <si>
    <t xml:space="preserve">Twin over Full Bunk Bed with Storage Shelves, LED, Charging Station and a Drawer, Grey</t>
  </si>
  <si>
    <t xml:space="preserve">N7090001043K</t>
  </si>
  <si>
    <t xml:space="preserve">Twin over Full Bunk Bed with Storage Shelves, LED, Charging Station and a Drawer, White</t>
  </si>
  <si>
    <t xml:space="preserve">N717P210136E</t>
  </si>
  <si>
    <t xml:space="preserve">TOPMAX Patio Wooden Swing Chair, Hanging Porch Swing Bench with Cushion&amp;Pillows, 10.8Ft Hemp Ropes for Garden,Backyard, Lawn,Gray</t>
  </si>
  <si>
    <t xml:space="preserve">N717P210136D</t>
  </si>
  <si>
    <t xml:space="preserve">TOPMAX Patio Wooden Swing Chair, Hanging Porch Swing Bench with Cushion&amp;Pillows, 10.8Ft Hemp Ropes for Garden,Backyard, Lawn,Brown</t>
  </si>
  <si>
    <t xml:space="preserve">N717P210136B</t>
  </si>
  <si>
    <t xml:space="preserve">TOPMAX Patio Wooden Swing Chair, Hanging Porch Swing Bench with Cushion&amp;Pillows, 10.8Ft Hemp Ropes for Garden,Backyard, Lawn,Black</t>
  </si>
  <si>
    <t xml:space="preserve">N717P210136K</t>
  </si>
  <si>
    <t xml:space="preserve">TOPMAX Patio Wooden Swing Chair, Hanging Porch Swing Bench with Cushion&amp;Pillows, 10.8Ft Hemp Ropes for Garden,Backyard, Lawn,White</t>
  </si>
  <si>
    <t xml:space="preserve">N717P210136N</t>
  </si>
  <si>
    <t xml:space="preserve">TOPMAX Patio Wooden Swing Chair, Hanging Porch Swing Bench with Cushion&amp;Pillows, 10.8Ft Hemp Ropes for Garden,Backyard, Lawn,Natural</t>
  </si>
  <si>
    <t xml:space="preserve">XW000021AAP</t>
  </si>
  <si>
    <t xml:space="preserve">XW000021AAE</t>
  </si>
  <si>
    <t xml:space="preserve">N729P184479O</t>
  </si>
  <si>
    <t xml:space="preserve">30" Bathroom Vanity with Ceramic Sink, Soft-Close Door with Built-in Shelf, Deep Drawer, Standard Drawer, Long Divider Drawer, Ample Storage Cabinet for Bathroom, Modern &amp; Functional Design</t>
  </si>
  <si>
    <t xml:space="preserve">N729P184479E</t>
  </si>
  <si>
    <t xml:space="preserve">N729P184479K</t>
  </si>
  <si>
    <t xml:space="preserve">N729P264336G</t>
  </si>
  <si>
    <t xml:space="preserve">24" Forest Green Bathroom Vanity Cabinet with Ceramic Sink, 2 Drawers, 1 Soft-Close Door</t>
  </si>
  <si>
    <t xml:space="preserve">N729P264336E</t>
  </si>
  <si>
    <t xml:space="preserve">24" Gray Bathroom Vanity Cabinet with Ceramic Sink, 2 Drawers, 1 Soft-Close Door</t>
  </si>
  <si>
    <t xml:space="preserve">N759P237932K</t>
  </si>
  <si>
    <t xml:space="preserve">[Video] 18" Bathroom Vanity with Sink, Vanity Cabinet with Door Shelf and Adjustable Shelf, White</t>
  </si>
  <si>
    <t xml:space="preserve">N759P237932E</t>
  </si>
  <si>
    <t xml:space="preserve">[Video] 18" Bathroom Vanity with Sink, Vanity Cabinet with Door Shelf and Adjustable Shelf, Grey</t>
  </si>
  <si>
    <t xml:space="preserve">N759P237932F</t>
  </si>
  <si>
    <t xml:space="preserve">18" Bathroom Vanity with Sink, Vanity Cabinet with Door Shelf and Adjustable Shelf, Green</t>
  </si>
  <si>
    <t xml:space="preserve">N759P225994E</t>
  </si>
  <si>
    <t xml:space="preserve">N759S218644B</t>
  </si>
  <si>
    <t xml:space="preserve">60" Bathroom Vanity with Double Sink Combo Set, 2 Cabinet with Door Organizers, 2 Drawers, Black</t>
  </si>
  <si>
    <t xml:space="preserve">N759S218644E</t>
  </si>
  <si>
    <t xml:space="preserve">60" Bathroom Vanity with Double Sink Combo Set, 2 Cabinet with Door Organizers, 2 Drawers, Grey</t>
  </si>
  <si>
    <t xml:space="preserve">N759S218644F</t>
  </si>
  <si>
    <t xml:space="preserve">60" Bathroom Vanity with Double Sink Combo Set, 2 Cabinet with Door Organizers, 2 Drawers, Dark Green</t>
  </si>
  <si>
    <t xml:space="preserve">N759S218644K</t>
  </si>
  <si>
    <t xml:space="preserve">60" Bathroom Vanity with Double Sink Combo Set, 2 Cabinet with Door Organizers, 2 Drawers, White</t>
  </si>
  <si>
    <t xml:space="preserve">N759P269734B</t>
  </si>
  <si>
    <t xml:space="preserve">24" Bathroom Vanity with Sink, Bathroom Cabinet with Door Shelf, Deep Drawer, 2-Tier Pull-Out Basket, Solid Wood Frame and MDF Board, One Package, Black</t>
  </si>
  <si>
    <t xml:space="preserve">N759P269734F</t>
  </si>
  <si>
    <t xml:space="preserve">24" Bathroom Vanity with Sink, Bathroom Cabinet with Door Shelf, Deep Drawer, 2-Tier Pull-Out Basket, Solid Wood Frame and MDF Board, One Package, Green</t>
  </si>
  <si>
    <t xml:space="preserve">N759P269734K</t>
  </si>
  <si>
    <t xml:space="preserve">24" Bathroom Vanity with Sink, Bathroom Cabinet with Door Shelf, Deep Drawer, 2-Tier Pull-Out Basket, Solid Wood Frame and MDF Board, One Package, White</t>
  </si>
  <si>
    <t xml:space="preserve">N729P253935E</t>
  </si>
  <si>
    <t xml:space="preserve">36" Gray Modern Bathroom Vanity with Ceramic Sink, Soft Close Doors, 4 Drawers for Storage, Elegant Design for Small Bathrooms</t>
  </si>
  <si>
    <t xml:space="preserve">W504P286386</t>
  </si>
  <si>
    <t xml:space="preserve">Queen Size Floor Bed with Fence,Door,Rubber Wood Floor Bed with Safety Guardrails,Grey</t>
  </si>
  <si>
    <t xml:space="preserve">W504P286387</t>
  </si>
  <si>
    <t xml:space="preserve">Queen Size Floor Bed with Fence,Door,Rubber Wood Floor Bed with Safety Guardrails,White</t>
  </si>
  <si>
    <t xml:space="preserve">W504P286391</t>
  </si>
  <si>
    <t xml:space="preserve">Queen Size Floor Bed with Fence,Door,Rubber Wood Floor Bed with Safety Guardrails,Pink</t>
  </si>
  <si>
    <t xml:space="preserve">W504P286389</t>
  </si>
  <si>
    <t xml:space="preserve">Queen Size Floor Bed with Fence,Door,Rubber Wood Floor Bed with Safety Guardrails,Natural</t>
  </si>
  <si>
    <t xml:space="preserve">W504P286390</t>
  </si>
  <si>
    <t xml:space="preserve">Queen Size Floor Bed with Fence,Door,Rubber Wood Floor Bed with Safety Guardrails,Espresso</t>
  </si>
  <si>
    <t xml:space="preserve">W504P286407</t>
  </si>
  <si>
    <t xml:space="preserve">Full Size House Floor Wooden Bed with Roof Frame, Safety Guardrails,Grey</t>
  </si>
  <si>
    <t xml:space="preserve">W504P286410</t>
  </si>
  <si>
    <t xml:space="preserve">Full Size House Floor Wooden Bed with Roof Frame, Safety Guardrails,Pink</t>
  </si>
  <si>
    <t xml:space="preserve">W504P286408</t>
  </si>
  <si>
    <t xml:space="preserve">Full Size House Floor Wooden Bed with Roof Frame, Safety Guardrails,Whtie</t>
  </si>
  <si>
    <t xml:space="preserve">W504P286409</t>
  </si>
  <si>
    <t xml:space="preserve">Full Size House Floor Wooden Bed with Roof Frame, Safety Guardrails,Natural</t>
  </si>
  <si>
    <t xml:space="preserve">W504P286402</t>
  </si>
  <si>
    <t xml:space="preserve">Twin Size House Floor Wooden Bed with Roof Frame,Safety Guardrails,Grey</t>
  </si>
  <si>
    <t xml:space="preserve">W504P286405</t>
  </si>
  <si>
    <t xml:space="preserve">W504P286403</t>
  </si>
  <si>
    <t xml:space="preserve">W504P286404</t>
  </si>
  <si>
    <t xml:space="preserve">W1580S00124</t>
  </si>
  <si>
    <t xml:space="preserve">Queen Size Loft Bed with L-shaped Desk and USB, Metal Loft Bed with Wardrobe and Adjustable Shelf, High Loft Bed with LED for Kids Teens Adults, White</t>
  </si>
  <si>
    <t xml:space="preserve">N759P223021C</t>
  </si>
  <si>
    <t xml:space="preserve">36" Bathroom Vanity with Sink, Ceramic Sink, 2 Tip-out Drawers, Soft Close Door Hinges, Blue Gray</t>
  </si>
  <si>
    <t xml:space="preserve">N7090000666B</t>
  </si>
  <si>
    <t xml:space="preserve">Full Size Metal Gaming Loft Bed with Built-in Work Station, Open Wardrobe, LED and Multiple Storage, Black</t>
  </si>
  <si>
    <t xml:space="preserve">N721S000048B</t>
  </si>
  <si>
    <t xml:space="preserve">97.4"W Elegant 4-Piece Wall Unit Entertainment Center with Bookshelf for TVs Up to 70", Versatile TV Stand with Adjustable Shelf, Mid-Century Media Console for Living Room, Black(NEW SKU:N721S000060B)</t>
  </si>
  <si>
    <t xml:space="preserve">N721S000048K</t>
  </si>
  <si>
    <t xml:space="preserve">97.4"W 4-Piece Wall Unit Entertainment Center with Bookshelf for TVs Up to 70", TV Stand with Adjustable Shelf, Mid-Century Media Console with Bridge for Living Room, White (NEW SKU: N721S000060K)</t>
  </si>
  <si>
    <t xml:space="preserve">N721S000047B</t>
  </si>
  <si>
    <t xml:space="preserve">62.9"W Farmhouse 4-in-1 Hall Tree with 6 Hanging Hooks, Mudroom Wood Grain Bench with Compartments, Entryway Shoe Cabinet with Seating Bench for Living Room, Hallway, Black (NEW SKU: N721S000047B-1)</t>
  </si>
  <si>
    <t xml:space="preserve">N721S000047K</t>
  </si>
  <si>
    <t xml:space="preserve">62.9"W Farmhouse 4-in-1 Hall Tree with 6 Hanging Hooks, Mudroom Wood Grain Bench with Compartments, Entryway Shoe Cabinet with Seating Bench for Living Room, Hallway, White(NEW SKU: N721S000047K-1)</t>
  </si>
  <si>
    <t xml:space="preserve">N721S000047C</t>
  </si>
  <si>
    <t xml:space="preserve">ON-TREND 62.9"W Farmhouse 4-in-1 Hall Tree with 6 Hanging Hooks, Mudroom Wood Grain Bench with Open Compartments, Entryway Shoe Cabinet with Seating Bench for Living Room, Hallway, Blue</t>
  </si>
  <si>
    <t xml:space="preserve">N7090000470D</t>
  </si>
  <si>
    <t xml:space="preserve">Wood Twin Size Loft Bed with Built-in Desk, LED, Storage Shelves, Cabinets and Staircase, Walnut</t>
  </si>
  <si>
    <t xml:space="preserve">N7090000470K</t>
  </si>
  <si>
    <t xml:space="preserve">Wood Twin Size Loft Bed with Built-in Desk, LED, Storage Shelves, Cabinets and Staircase, White</t>
  </si>
  <si>
    <t xml:space="preserve">N7090000473E</t>
  </si>
  <si>
    <t xml:space="preserve">Full Size Captain Platform Bed Frame with Storage Bookcases and Shelves,Four Drawers,Gray</t>
  </si>
  <si>
    <t xml:space="preserve">N7090000473K</t>
  </si>
  <si>
    <t xml:space="preserve">Full Size Captain Platform Bed Frame with Storage Bookcases and Shelves,Four Drawers,White</t>
  </si>
  <si>
    <t xml:space="preserve">W331P270516</t>
  </si>
  <si>
    <t xml:space="preserve">Coffee Table with Sliding Tabletop, Center Table with Hidden Storage Compartment, Extendable Table  for Living Room</t>
  </si>
  <si>
    <t xml:space="preserve">2026-07-31 19:59</t>
  </si>
  <si>
    <t xml:space="preserve">N7090000471K</t>
  </si>
  <si>
    <t xml:space="preserve">Twin Size Loft Bed with Shelves, Storage Staircase, Small Wardrobe and White LED Light, White</t>
  </si>
  <si>
    <t xml:space="preserve">N7090000472K</t>
  </si>
  <si>
    <t xml:space="preserve">Full Size Loft Bed with Shelves, Storage Staircase, Small Wardrobe and White LED Light, White</t>
  </si>
  <si>
    <t xml:space="preserve">W504P286375</t>
  </si>
  <si>
    <t xml:space="preserve">W504P286378</t>
  </si>
  <si>
    <t xml:space="preserve">W504P286381</t>
  </si>
  <si>
    <t xml:space="preserve">W504P286380</t>
  </si>
  <si>
    <t xml:space="preserve">W504P286394</t>
  </si>
  <si>
    <t xml:space="preserve">W504P286396</t>
  </si>
  <si>
    <t xml:space="preserve">W504P286398</t>
  </si>
  <si>
    <t xml:space="preserve">W504P286397</t>
  </si>
  <si>
    <t xml:space="preserve">W504P286373</t>
  </si>
  <si>
    <t xml:space="preserve">W504P286374</t>
  </si>
  <si>
    <t xml:space="preserve">W504P286376</t>
  </si>
  <si>
    <t xml:space="preserve">W504P286383</t>
  </si>
  <si>
    <t xml:space="preserve">W504P286379</t>
  </si>
  <si>
    <t xml:space="preserve">W504P286399</t>
  </si>
  <si>
    <t xml:space="preserve">N820S00038D</t>
  </si>
  <si>
    <t xml:space="preserve">Queen Size Wooden Storage Platform Bed, with 2 Big Drawers, Twin-XL Size Trundle, One set of Sockets &amp; USB Ports, Walnut</t>
  </si>
  <si>
    <t xml:space="preserve">N820S00038E</t>
  </si>
  <si>
    <t xml:space="preserve">Queen Size Wooden Storage Platform Bed, with 2 Big Drawers, Twin-XL Size Trundle, One set of Sockets &amp; USB Ports, Gray</t>
  </si>
  <si>
    <t xml:space="preserve">W504P286372</t>
  </si>
  <si>
    <t xml:space="preserve">N820S00038K</t>
  </si>
  <si>
    <t xml:space="preserve">Queen Size Wooden Storage Platform Bed, with 2 Big Drawers, Twin-XL Size Trundle, One set of Sockets &amp; USB Ports, White</t>
  </si>
  <si>
    <t xml:space="preserve">W1858P282501</t>
  </si>
  <si>
    <t xml:space="preserve">Queen size sunshade floor bed, iron double-size bed frame, modern low-profile double-size bed, equipped with fence-style guardrails, black series</t>
  </si>
  <si>
    <t xml:space="preserve">W1858P282500</t>
  </si>
  <si>
    <t xml:space="preserve">Full size sunshade floor bed, iron double-size bed frame, modern low-profile double-size bed, equipped with fence-style guardrails, black series</t>
  </si>
  <si>
    <t xml:space="preserve">W1858P282499</t>
  </si>
  <si>
    <t xml:space="preserve">Twin size sunshade floor bed, iron double-size bed frame, modern low-profile double-size bed, equipped with fence-style guardrails, black series</t>
  </si>
  <si>
    <t xml:space="preserve">W2237S00013</t>
  </si>
  <si>
    <t xml:space="preserve">Supreme Energy Racing Car Bed</t>
  </si>
  <si>
    <t xml:space="preserve">W2237</t>
  </si>
  <si>
    <t xml:space="preserve">Bumpkin-Craft.</t>
  </si>
  <si>
    <t xml:space="preserve">W3107P253940</t>
  </si>
  <si>
    <t xml:space="preserve">Queen Size Metal Platform Bed Frame with 2 Storage Drawers &amp; LED Light, Velvet Button-Tufted Headboard with Outlet &amp; USB Charging Port, Heavy Duty, Brown Wooden Panel, No Box Spring Needed</t>
  </si>
  <si>
    <t xml:space="preserve">W3107P253923</t>
  </si>
  <si>
    <t xml:space="preserve">Full Size Metal Platform Bed Frame with 2 Storage Drawers &amp; LED Light, Velvet Button-Tufted Headboard with Outlet &amp; USB Charging Port, Heavy Duty, Brown Wooden Panel, No Box Spring Needed</t>
  </si>
  <si>
    <t xml:space="preserve">W3107P253712</t>
  </si>
  <si>
    <t xml:space="preserve">Queen Bed Frame with Storage Headboard, Metal Platform Size Bed Frame with 4 Storage Drawers and Charging Station &amp; LED, Metal Support, Noise-Free, No Box Spring Needed, Easy to Assemble</t>
  </si>
  <si>
    <t xml:space="preserve">W3107P253711</t>
  </si>
  <si>
    <t xml:space="preserve">Full Size Bed Frame with Storage Headboard, Metal Platform Bed Frame with 4 Storage Drawers and Charging Station &amp; LED, Metal Support, Noise-Free, No Box Spring Needed, Easy to Assemble</t>
  </si>
  <si>
    <t xml:space="preserve">W504P268435</t>
  </si>
  <si>
    <t xml:space="preserve">Queen Pine wooden Bed with Upholstered Headboard  and Panel Footboard, with  Two Bed Rail Support Feet and Central Platform Support Feet ,Walnut</t>
  </si>
  <si>
    <t xml:space="preserve">LP002025AAD-1</t>
  </si>
  <si>
    <t xml:space="preserve">Full Size Wooden Daybed with 3 Storage Drawers, Upper Soft Board, shelf, and a set of Sockets and USB Ports, Walnut</t>
  </si>
  <si>
    <t xml:space="preserve">LP002025AAE-1</t>
  </si>
  <si>
    <t xml:space="preserve">Full Size Wooden Daybed with 3 Storage Drawers, Upper Soft Board, shelf, and a set of Sockets and USB Ports, Gray</t>
  </si>
  <si>
    <t xml:space="preserve">N708P263524E</t>
  </si>
  <si>
    <t xml:space="preserve">Twin Size Wooden Daybed with 3 Storage Drawers, Upper Soft Board, shelf, and a set of Sockets and USB Ports, Gray</t>
  </si>
  <si>
    <t xml:space="preserve">N725P269693K</t>
  </si>
  <si>
    <t xml:space="preserve">20-Inch White Bathroom Vanity with Sink, Solid Wood Legs, Adjustable Shelf, Tilt-Out Drawer, Zinc Alloy Knobs, Modern Freestanding Cabinet for Small Bathroom</t>
  </si>
  <si>
    <t xml:space="preserve">N725P269693F</t>
  </si>
  <si>
    <t xml:space="preserve">20-Inch Green Bathroom Vanity with Sink, Solid Wood Legs, Adjustable Shelf, Tilt-Out Drawer, Zinc Alloy Knobs, Modern Freestanding Cabinet for Small Bathroom</t>
  </si>
  <si>
    <t xml:space="preserve">N725P269693B</t>
  </si>
  <si>
    <t xml:space="preserve">20-Inch Black Bathroom Vanity with Sink, Solid Wood Legs, Adjustable Shelf, Tilt-Out Drawer, Zinc Alloy Knobs, Modern Freestanding Cabinet for Small Bathroom</t>
  </si>
  <si>
    <t xml:space="preserve">W2580P285206</t>
  </si>
  <si>
    <t xml:space="preserve">Twin XL over Twin XL Metal Bunk Bed, Industrial Detachable Bunkbeds with Safety Guard Rails for Teens, Black(Old SKU W2580P266269)</t>
  </si>
  <si>
    <t xml:space="preserve">W1580S00121</t>
  </si>
  <si>
    <t xml:space="preserve">Twin over Twin &amp; Twin Bunk Beds for 3, Twin XL over Twin &amp; Twin Bunk Bed Metal Triple Bunk Bed, White</t>
  </si>
  <si>
    <t xml:space="preserve">N721P262567B</t>
  </si>
  <si>
    <t xml:space="preserve">ON-TREND 39.3"*23.6" Modern Cloud Coffee Table with 1.5" Thick Tabletop, Cream Style Irregular End Table with Curved Legs, Unique Design Accent Table with Round Edge for Living Room, Apartment, Black</t>
  </si>
  <si>
    <t xml:space="preserve">N721P262567K</t>
  </si>
  <si>
    <t xml:space="preserve">ON-TREND 39.3"*23.6" Modern Cloud Coffee Table with 1.5" Thick Tabletop, Cream Style Irregular End Table with Curved Legs, Unique Design Accent Table with Round Edge for Living Room, Apartment, White</t>
  </si>
  <si>
    <t xml:space="preserve">W2580S00021</t>
  </si>
  <si>
    <t xml:space="preserve">Twin XL over Twin XL Metal Bunk Bed, Detachable Metal Bunk Bed with LED Light and Charge Station, Twin XL Bunk Bed with Two Storage Drawers, Black(Expect Arrival Date 2025/5/15)</t>
  </si>
  <si>
    <t xml:space="preserve">N709P266225H</t>
  </si>
  <si>
    <t xml:space="preserve">N709P266225K</t>
  </si>
  <si>
    <t xml:space="preserve">Twin Size Upholstered Daybed with 4 Support Legs, Beige(Old SKU:DL001824)</t>
  </si>
  <si>
    <t xml:space="preserve">DL001825AAK-1</t>
  </si>
  <si>
    <t xml:space="preserve">Full Size Upholstered Daybed with 4 Support Legs,Beige(Old SKU:DL001825)</t>
  </si>
  <si>
    <t xml:space="preserve">DL001825AAH-1</t>
  </si>
  <si>
    <t xml:space="preserve">Full Size Upholstered Daybed with 4 Support Legs,Rubine(Old SKU:DL001825)</t>
  </si>
  <si>
    <t xml:space="preserve">SF000193AAA</t>
  </si>
  <si>
    <t xml:space="preserve">Twin Size Upholstered L-Shaped Upholstered Daybed with Pop Up Trundle, Beige</t>
  </si>
  <si>
    <t xml:space="preserve">SF000193AAE</t>
  </si>
  <si>
    <t xml:space="preserve">Twin Size Upholstered L-Shaped Upholstered Daybed with Pop Up Trundle, Gray</t>
  </si>
  <si>
    <t xml:space="preserve">SF000193AAH</t>
  </si>
  <si>
    <t xml:space="preserve">Twin Size Upholstered L-Shaped Upholstered Daybed with Pop Up Trundle, Pink</t>
  </si>
  <si>
    <t xml:space="preserve">LT000126AAE-1</t>
  </si>
  <si>
    <t xml:space="preserve">Full over Full Bunk Bed with Twin Size Trundle, Gray (old sku: LT000126AAE )</t>
  </si>
  <si>
    <t xml:space="preserve">N759P225994G</t>
  </si>
  <si>
    <t xml:space="preserve">30" Bathroom Vanity with Sink, One Door with Shelf and Three Drawers, Soft Close Door, Light Green</t>
  </si>
  <si>
    <t xml:space="preserve">N759P225994C</t>
  </si>
  <si>
    <t xml:space="preserve">30" Bathroom Vanity with Sink, One Door with Shelf and Three Drawers, Soft Close Door, Blue</t>
  </si>
  <si>
    <t xml:space="preserve">N759P223021B</t>
  </si>
  <si>
    <t xml:space="preserve">36" Bathroom Vanity with Sink, Ceramic Sink, 2 Tip-out Drawers, Soft Close Door Hinges, Black</t>
  </si>
  <si>
    <t xml:space="preserve">N708P263022N</t>
  </si>
  <si>
    <t xml:space="preserve">Queen Size Platform Bed with 6 Storage Drawers, Antique Natural</t>
  </si>
  <si>
    <t xml:space="preserve">N708P263022E</t>
  </si>
  <si>
    <t xml:space="preserve">Queen Size Platform Bed with 6 Storage Drawers, Antique Gray</t>
  </si>
  <si>
    <t xml:space="preserve">N708P263022K</t>
  </si>
  <si>
    <t xml:space="preserve">Queen Size Platform Bed with 6 Storage Drawers, Antique White</t>
  </si>
  <si>
    <t xml:space="preserve">N708P263021N</t>
  </si>
  <si>
    <t xml:space="preserve">Full Size Platform Bed with 6 Storage Drawers, Antique Natural</t>
  </si>
  <si>
    <t xml:space="preserve">N708P263021E</t>
  </si>
  <si>
    <t xml:space="preserve">Full Size Platform Bed with 6 Storage Drawers, Antique Gray</t>
  </si>
  <si>
    <t xml:space="preserve">N708P263021K</t>
  </si>
  <si>
    <t xml:space="preserve">Full Size Platform Bed with 6 Storage Drawers, Antique White</t>
  </si>
  <si>
    <t xml:space="preserve">N733P206242M</t>
  </si>
  <si>
    <t xml:space="preserve">Queen Size Wood Platform Bed with Gourd Shaped Headboard,Retro Style Platform Bed with Wooden Slat Support,Natural</t>
  </si>
  <si>
    <t xml:space="preserve">SM000357AAE</t>
  </si>
  <si>
    <t xml:space="preserve">Queen Size Wood Storage Platform Bed with LED, 2 Drawers and 1 Trundle, Gray(Old SKU: GX000357AAE)</t>
  </si>
  <si>
    <t xml:space="preserve">SM000357AAK</t>
  </si>
  <si>
    <t xml:space="preserve">Queen Size Wood Storage Platform Bed with LED, 2 Drawers and 1 Trundle, White(Old SKU: GX000357AAK)</t>
  </si>
  <si>
    <t xml:space="preserve">W504S00236</t>
  </si>
  <si>
    <t xml:space="preserve">5-piece Counter Height Dining Table Set with Built-in Storage Shelves,Grey(OLD SKU W504S00143)</t>
  </si>
  <si>
    <t xml:space="preserve">DL001926AAK</t>
  </si>
  <si>
    <t xml:space="preserve">Upholstered Twin Size Platform Bed with USB Ports and LED Belt, With 2 Drawers, White</t>
  </si>
  <si>
    <t xml:space="preserve">DL001926AAH</t>
  </si>
  <si>
    <t xml:space="preserve">Upholstered Twin Size Platform Bed with USB Ports and LED Belt, With 2 Drawers, Pink</t>
  </si>
  <si>
    <t xml:space="preserve">DL001925AAH</t>
  </si>
  <si>
    <t xml:space="preserve">Upholstered Full Size Platform Bed with USB Ports and LED Belt, With Trundle, Pink</t>
  </si>
  <si>
    <t xml:space="preserve">DL001925AAK</t>
  </si>
  <si>
    <t xml:space="preserve">Upholstered Full Size Platform Bed with USB Ports and LED Belt, With Trundle, White</t>
  </si>
  <si>
    <t xml:space="preserve">N7090002225K</t>
  </si>
  <si>
    <t xml:space="preserve">Full Size Wood Daybed with Storage Shelves and Trundle, Antique White Milk</t>
  </si>
  <si>
    <t xml:space="preserve">N707P263094B</t>
  </si>
  <si>
    <t xml:space="preserve">K&amp;K 56.5'' Kitchen Island with Drop Leaf, Power Outlet, Embossed Vertical Stripe Rolling Kitchen Cart on Wheels with 4 Doors , 5 Deep Drawers and Adjustable Shelves, for Kitchen, Dining Room, Black</t>
  </si>
  <si>
    <t xml:space="preserve">N707P263094W</t>
  </si>
  <si>
    <t xml:space="preserve">K&amp;K 56.5'' Kitchen Island with Drop Leaf, Power Outlet, Embossed Vertical Stripe Rolling Kitchen Cart on Wheels with 4 Doors , 5 Deep Drawers and Adjustable Shelves, for Kitchen, Dining Room, White</t>
  </si>
  <si>
    <t xml:space="preserve">W2580P286695</t>
  </si>
  <si>
    <t xml:space="preserve">Full Size Metal Loft Bed with Desk, Metal Loft Bed with LED Light and Charge Station,Black(Expect Arrival Date 2025/5/15)</t>
  </si>
  <si>
    <t xml:space="preserve">N820S00052D</t>
  </si>
  <si>
    <t xml:space="preserve">3-Door Wooden Storage Desk Wardrobe for Bedroom with Shelves and 3 Drawers, Natural</t>
  </si>
  <si>
    <t xml:space="preserve">N820S00052K</t>
  </si>
  <si>
    <t xml:space="preserve">3-Door Wooden Storage Desk Wardrobe for Bedroom with Shelves and 3 Drawers, White</t>
  </si>
  <si>
    <t xml:space="preserve">N820S00053K</t>
  </si>
  <si>
    <t xml:space="preserve">2-Door Wooden Storage Vanity Wardrobe for Bedroom with Makeup Mirror and Drawers, White</t>
  </si>
  <si>
    <t xml:space="preserve">W2593P289145</t>
  </si>
  <si>
    <t xml:space="preserve">End Table with Charging Station, Sofa Side Table with Drawers, No Assembly Required, Expect Arrival Date (2025/5/27)</t>
  </si>
  <si>
    <t xml:space="preserve">W2593P289147</t>
  </si>
  <si>
    <t xml:space="preserve">End Table with 3 Drawers, Corner Table with 2 Open Shelves, Tall Side Table for Bedroom and Corner, White,Expect Arrival Date (2025/5/27)</t>
  </si>
  <si>
    <t xml:space="preserve">W2593P289148</t>
  </si>
  <si>
    <t xml:space="preserve">End Table with 3 Drawers, Corner Table with 4 Open Shelves, Tall Side Table for Bedroom and Corner, Expect Arrival Date (2025/5/27)</t>
  </si>
  <si>
    <t xml:space="preserve">W2580S00016</t>
  </si>
  <si>
    <t xml:space="preserve">Queen Size Loft Bed with Stairs, Metal Queen Loft Bed with Storage Shelves, High Loft Bed with Wardrobe for Kids Teens Adults, Black(Old SKU W2580S00008 Expect Arrival Date 2025/4/30)</t>
  </si>
  <si>
    <t xml:space="preserve">W2593P289146</t>
  </si>
  <si>
    <t xml:space="preserve">End Table with 3 Drawers, Corner Table with 2 Open Shelves, Tall Side Table for Bedroom and Corner, Walnut,Expect Arrival Date (2025/5/27)</t>
  </si>
  <si>
    <t xml:space="preserve">N724P270432B</t>
  </si>
  <si>
    <t xml:space="preserve">U-Can 33''Mid Century Modern Coffee Table,Unique Square Wooden Coffee Table with 3 Drawers, Tempered glass and Solid Wood Legs for Living Room</t>
  </si>
  <si>
    <t xml:space="preserve">N724P270432D</t>
  </si>
  <si>
    <t xml:space="preserve">W504S00238</t>
  </si>
  <si>
    <t xml:space="preserve">King Size Bed with Tall Headboard &amp; Footboard, Pinewood Bed with Strengthened Bed Frame ,Rich Brown</t>
  </si>
  <si>
    <t xml:space="preserve">W504S00232</t>
  </si>
  <si>
    <t xml:space="preserve">King Size Bed with Tall Headboard &amp; Footboard, Pinewood Bed with Strengthened Bed Frame ,White</t>
  </si>
  <si>
    <t xml:space="preserve">SM000317AAK</t>
  </si>
  <si>
    <t xml:space="preserve">Queen Size Mobile Murphy Bed with Drawer and Little Shelves on Each Side,White</t>
  </si>
  <si>
    <t xml:space="preserve">N820S00025D</t>
  </si>
  <si>
    <t xml:space="preserve">Queen Size Platform Bed With with 2 Big Drawers, Twin XL Size Trundle, Walnut</t>
  </si>
  <si>
    <t xml:space="preserve">N820S00025E</t>
  </si>
  <si>
    <t xml:space="preserve">Queen Size Platform Bed With with 2 Big Drawers, Twin XL Size Trundle, Gray</t>
  </si>
  <si>
    <t xml:space="preserve">N820S00025K</t>
  </si>
  <si>
    <t xml:space="preserve">Queen Size Platform Bed With with 2 Big Drawers, Twin XL Size Trundle, White</t>
  </si>
  <si>
    <t xml:space="preserve">N701P272839B</t>
  </si>
  <si>
    <t xml:space="preserve">Modern Canopy Bed with Tall Velvet Fabric Upholstered Headboard Metal 4-Poster Bed Frame, Box Spring Needed, King</t>
  </si>
  <si>
    <t xml:space="preserve">N701</t>
  </si>
  <si>
    <t xml:space="preserve">Bed Best</t>
  </si>
  <si>
    <t xml:space="preserve">N701P272839C</t>
  </si>
  <si>
    <t xml:space="preserve">Modern Gold Canopy Bed with Tall Linen Fabric Upholstered Headboard Metal 4-Poster Bed Frame, Box Spring Needed, King</t>
  </si>
  <si>
    <t xml:space="preserve">N701P272838B</t>
  </si>
  <si>
    <t xml:space="preserve">Modern Canopy Bed with Tall Velvet Fabric Upholstered Headboard Metal 4-Poster Bed Frame, Box Spring Needed, Queen</t>
  </si>
  <si>
    <t xml:space="preserve">N701P272838C</t>
  </si>
  <si>
    <t xml:space="preserve">Modern Gold Canopy Bed with Tall Linen Fabric Upholstered Headboard Metal 4-Poster Bed Frame, Box Spring Needed, Queen</t>
  </si>
  <si>
    <t xml:space="preserve">N707P250628Z</t>
  </si>
  <si>
    <t xml:space="preserve">K&amp;K 53.3" Outdoor Kitchen Island with Raised Shelf, Solid Wood Storage Cabinet with Stainless Steel Top, Outdoor Rolling Grill Cart with Internal Storage Rack, Adjustable Shelf, Spice Rack, Brown</t>
  </si>
  <si>
    <t xml:space="preserve">N707P250628G</t>
  </si>
  <si>
    <t xml:space="preserve">K&amp;K 53.3" Outdoor Kitchen Island with Raised Shelf, Solid Wood Storage Cabinet with Stainless Steel Top, Outdoor Rolling Grill Cart with Internal Storage Rack, Adjustable Shelf, Spice Rack, Grey Blue</t>
  </si>
  <si>
    <t xml:space="preserve">TM000022AAP</t>
  </si>
  <si>
    <t xml:space="preserve">TREXM 7-Piece Patio Dining Table Set for 6, Outdoor Furniture Sets with 72.8" Rectangle Table, Patio Table and Chairs Set with Removable Cushions for Backyard, Garden, Poolside (Mocha + Beige Cushion)</t>
  </si>
  <si>
    <t xml:space="preserve">TM000022AAD</t>
  </si>
  <si>
    <t xml:space="preserve">TREXM 7-Piece Patio Dining Table Set for 6,Outdoor Furniture Sets with 72.8"Rectangle Table,Patio Table and Chairs Set with Removable Cushions for Backyard,Garden,Poolside(Light Teak+Beige Cushion)</t>
  </si>
  <si>
    <t xml:space="preserve">TM000024AAE</t>
  </si>
  <si>
    <t xml:space="preserve">TREXM 7-Piece Patio Dining Table Set for 6, Outdoor Furniture Sets with 70.8" Rectangle Table, Patio Table and Chairs Set with Removable Cushions for Backyard, Garden, Poolside (Gray+Beige Fabric)</t>
  </si>
  <si>
    <t xml:space="preserve">TM000018AAP</t>
  </si>
  <si>
    <t xml:space="preserve">TREXM 7 Piece Patio Table and Chairs Set, Wood Dining Table Set for 6 with Umbrella Hole, 2 Armchairs &amp; 4 Side Chairs, Outdoor Patio Furniture Set for Garden, Backyard, Poolside (Mocha+Beige)</t>
  </si>
  <si>
    <t xml:space="preserve">TM000018AAD</t>
  </si>
  <si>
    <t xml:space="preserve">TREXM 7 Piece Patio Table and Chairs Set, Wood Dining Table Set for 6 with Umbrella Hole, 2 Armchairs &amp; 4 Side Chairs, Outdoor Patio Furniture Set for Garden, Backyard, Poolside (Light Teak+Beige)</t>
  </si>
  <si>
    <t xml:space="preserve">W757P235728</t>
  </si>
  <si>
    <t xml:space="preserve">6 Drawer Dresser for Bedroom, Black Dresser No Handle, Modern 6 Chest of Drawers with Wide Storage (Same SKU:W757P318427)</t>
  </si>
  <si>
    <t xml:space="preserve">W757</t>
  </si>
  <si>
    <t xml:space="preserve">SpriBung</t>
  </si>
  <si>
    <t xml:space="preserve">W757P235729</t>
  </si>
  <si>
    <t xml:space="preserve">8 Drawer Dresser for Bedroom, White Dresser No Handle, Modern 8 Chest of Drawers with Wide Storage</t>
  </si>
  <si>
    <t xml:space="preserve">W757P235733</t>
  </si>
  <si>
    <t xml:space="preserve">8 Drawer Dresser for Bedroom, Black Dresser No Handle, Modern 8 Chest of Drawers with Wide Storage</t>
  </si>
  <si>
    <t xml:space="preserve">N707P266184B</t>
  </si>
  <si>
    <t xml:space="preserve">K&amp;K 56 inch Kitchen Island with Rubber Wood Veneer Drop Leaf, Power Outlet, 4 Door Shelves, Embossed Vertical Stripe Rolling Kitchen Cart on 4 Wheels with 6 Deep Drawers for Kitchen, Dining Room,Black</t>
  </si>
  <si>
    <t xml:space="preserve">N707P266184W</t>
  </si>
  <si>
    <t xml:space="preserve">K&amp;K 56 inch Kitchen Island with Rubber Wood Veneer Drop Leaf, Power Outlet, 4 Door Shelves, Embossed Vertical Stripe Rolling Kitchen Cart on 4 Wheels with 6 Deep Drawers for Kitchen, Dining Room,White</t>
  </si>
  <si>
    <t xml:space="preserve">LT000771AAC</t>
  </si>
  <si>
    <t xml:space="preserve">Full Size Loft  Bed with Slide Pink Tent and Tower - Blue (OLD SKU:WF298771AAC)</t>
  </si>
  <si>
    <t xml:space="preserve">N708P249475H</t>
  </si>
  <si>
    <t xml:space="preserve">Twin Size Loft  Bed with Slide Pink Tent and Tower - Pink (OLD SKU:WF532001AAH)</t>
  </si>
  <si>
    <t xml:space="preserve">N733S278032E</t>
  </si>
  <si>
    <t xml:space="preserve">Twin Bed Frame with Storage 4 Drawers,Wooden Bed Frame for Kids,Platform Twin Size Bed with Guardrail Headboard and Ladder, No Box Spring Needed, Easy Assembly, Gray</t>
  </si>
  <si>
    <t xml:space="preserve">N733S278032K</t>
  </si>
  <si>
    <t xml:space="preserve">Twin Bed Frame with Storage 4 Drawers,Wooden Bed Frame for Kids,Platform Twin Size Bed with Guardrail Headboard and Ladder, No Box Spring Needed, Easy Assembly, White</t>
  </si>
  <si>
    <t xml:space="preserve">W1716P181578</t>
  </si>
  <si>
    <t xml:space="preserve">Headboard Storage Cabinet for Full-size Montessori Floor Bed , Grey,Freely collocation</t>
  </si>
  <si>
    <t xml:space="preserve">W1716P181577</t>
  </si>
  <si>
    <t xml:space="preserve">Headboards for Full-size Montessori Floor Bed White,Freely collocation</t>
  </si>
  <si>
    <t xml:space="preserve">W1716P181579</t>
  </si>
  <si>
    <t xml:space="preserve">Headboard Storage Cabinet for Full-size Montessori Floor Bed Natural,Freely collocation</t>
  </si>
  <si>
    <t xml:space="preserve">W487S00328</t>
  </si>
  <si>
    <t xml:space="preserve">Queen Size Upholstered Bed Frame with Thick Fabric, Chenille Fabric Grounded Queen Size Platform Bed with Headboard and Solid Frame-GREEN+Blue(87''*67''*23.5'')</t>
  </si>
  <si>
    <t xml:space="preserve">W487S00327</t>
  </si>
  <si>
    <t xml:space="preserve">Queen Size Upholstered Bed Frame with Thick Fabric, Chenille Fabric Grounded Queen Size Platform Bed with Headboard and Solid Frame-DARK GREY(87''*67''*23.5'')</t>
  </si>
  <si>
    <t xml:space="preserve">W487S00326</t>
  </si>
  <si>
    <t xml:space="preserve">Queen Size Upholstered Bed Frame with Thick Fabric, Chenille Fabric Grounded Queen Size Platform Bed with Headboard and Solid Frame-Beige(87''*67''*23.5'')</t>
  </si>
  <si>
    <t xml:space="preserve">N7500000601K</t>
  </si>
  <si>
    <t xml:space="preserve">Queen Size Upholstered Platform Bed with USB and 2 Drawers, White</t>
  </si>
  <si>
    <t xml:space="preserve">N7500000601E</t>
  </si>
  <si>
    <t xml:space="preserve">Queen Size Upholstered Platform Bed with USB and 2 Drawers, Gray</t>
  </si>
  <si>
    <t xml:space="preserve">W504P284274</t>
  </si>
  <si>
    <t xml:space="preserve">Twin Bed with Headboard and Footboard,Rubber Wood Bed,Grey</t>
  </si>
  <si>
    <t xml:space="preserve">W504P262994</t>
  </si>
  <si>
    <t xml:space="preserve">Twin Bed with Headboard and Footboard,Espresso</t>
  </si>
  <si>
    <t xml:space="preserve">W504P262990</t>
  </si>
  <si>
    <t xml:space="preserve">Twin Bed with Headboard and Footboard,Rubber Wood Bed,White</t>
  </si>
  <si>
    <t xml:space="preserve">N729P276610K</t>
  </si>
  <si>
    <t xml:space="preserve">N729P276610F</t>
  </si>
  <si>
    <t xml:space="preserve">N725P283623C</t>
  </si>
  <si>
    <t xml:space="preserve">36" Bathroom Vanity with Sink,  Blue Grey Vanity Cabinet with Flip-Out Drawer, 3 Drawers, 2 Soft-Close Doors, Solid Wood &amp; MDF, Elegant Black Hardware</t>
  </si>
  <si>
    <t xml:space="preserve">N725P283623B</t>
  </si>
  <si>
    <t xml:space="preserve">36" Bathroom Vanity with Sink, Black Vanity Cabinet with Flip-Out Drawer, 3 Drawers, 2 Soft-Close Doors, Solid Wood &amp; MDF, Elegant Gold Hardware</t>
  </si>
  <si>
    <t xml:space="preserve">N725P283623K</t>
  </si>
  <si>
    <t xml:space="preserve">36" Bathroom Vanity with Sink, White Vanity Cabinet with Flip-Out Drawer, 3 Drawers, 2 Soft-Close Doors, Solid Wood &amp; MDF, Elegant Gold Hardware</t>
  </si>
  <si>
    <t xml:space="preserve">N729P208125O</t>
  </si>
  <si>
    <t xml:space="preserve">36" Bathroom Vanity with Ceramic Sink, Rubberwood Frame, 2 Soft Close Doors, 1 Flip-Down Drawer, 1 Shallow Drawer, 1 Deep Drawer, Adjustable Shelf, Space-Saving Design for Small Bathrooms</t>
  </si>
  <si>
    <t xml:space="preserve">N729P184479B</t>
  </si>
  <si>
    <t xml:space="preserve">Traditional 30" Black Bathroom Vanity Set, Floor Standing, with Three Drawers, Soft Close Doors, with Long Gold Metal Handles - Perfect for Small Bathrooms</t>
  </si>
  <si>
    <t xml:space="preserve">N729P184479F</t>
  </si>
  <si>
    <t xml:space="preserve">Traditional 30" Green Bathroom Vanity Set, Floor Standing, with Three Drawers, Soft Close Doors, with Long Gold Metal Handles - Perfect for Small Bathrooms</t>
  </si>
  <si>
    <t xml:space="preserve">N729P192078F</t>
  </si>
  <si>
    <t xml:space="preserve">N729P192078B</t>
  </si>
  <si>
    <t xml:space="preserve">W3155S00008</t>
  </si>
  <si>
    <t xml:space="preserve">Tempered glass display cabinet, wine cabinet,storage cabinet,file cabinet,with Bluetooth LED light strip,lock on the door,equipped with cast,easy to move,for living room, bedroom,hallway,Office,white</t>
  </si>
  <si>
    <t xml:space="preserve">W3155</t>
  </si>
  <si>
    <t xml:space="preserve">W3155S00007</t>
  </si>
  <si>
    <t xml:space="preserve">Tempered glass display cabinet, wine cabinet,storage cabinet,file cabinet,with Bluetooth LED light strip,lock on the door,equipped with cast,easy to move,for living room, bedroom,hallway,Office,black</t>
  </si>
  <si>
    <t xml:space="preserve">N7090005002W</t>
  </si>
  <si>
    <t xml:space="preserve">Queen Size Loft Bed with Desk,Open Shelf and a Storage Box,USB Charging Station,White</t>
  </si>
  <si>
    <t xml:space="preserve">GX000665AAK</t>
  </si>
  <si>
    <t xml:space="preserve">Twin Size Metal Loft Bed with Storage Staircase and Small Wardrobe, White</t>
  </si>
  <si>
    <t xml:space="preserve">GX000665AAB</t>
  </si>
  <si>
    <t xml:space="preserve">Twin Size Metal Loft Bed with Storage Staircase and Small Wardrobe, Black</t>
  </si>
  <si>
    <t xml:space="preserve">W2889P272593</t>
  </si>
  <si>
    <t xml:space="preserve">Queen Size Modern Platform Bed Frame with Upholstered Headboard &amp; Wooden Slats - No Box Spring Needed, Easy Assembly, Black</t>
  </si>
  <si>
    <t xml:space="preserve">W2889</t>
  </si>
  <si>
    <t xml:space="preserve">HYL Furniture</t>
  </si>
  <si>
    <t xml:space="preserve">W2889P272592</t>
  </si>
  <si>
    <t xml:space="preserve">Full Size Modern Platform Bed Frame with Upholstered Headboard &amp; Wooden Slats - No Box Spring Needed, Easy Assembly, Black</t>
  </si>
  <si>
    <t xml:space="preserve">W2889P272591</t>
  </si>
  <si>
    <t xml:space="preserve">Upholstered Platform Bed</t>
  </si>
  <si>
    <t xml:space="preserve">W2889P272590</t>
  </si>
  <si>
    <t xml:space="preserve">Queen Size Modern Platform Bed Frame with Upholstered Headboard &amp; Wooden Slats - No Box Spring Needed, Easy Assembly, Grey</t>
  </si>
  <si>
    <t xml:space="preserve">W2889P272589</t>
  </si>
  <si>
    <t xml:space="preserve">Full Size Modern Platform Bed Frame with Upholstered Headboard &amp; Wooden Slats - No Box Spring Needed, Easy Assembly, Grey</t>
  </si>
  <si>
    <t xml:space="preserve">W2889P272588</t>
  </si>
  <si>
    <t xml:space="preserve">W2580S00017</t>
  </si>
  <si>
    <t xml:space="preserve">Full Size Loft Bed with Stairs, Metal Full Loft Bed with Storage Shelves, High Loft Bed with Wardrobe for Kids Teens, Black(Old SKU W2580S00009 Expect Arrival Date 2025/4/30)</t>
  </si>
  <si>
    <t xml:space="preserve">N7090005003K</t>
  </si>
  <si>
    <t xml:space="preserve">Full Size Low Loft Bed with Slide,Three Storage Drawers and Two Doors,White</t>
  </si>
  <si>
    <t xml:space="preserve">W487S00325</t>
  </si>
  <si>
    <t xml:space="preserve">Twin Size Daybed, Upholstered sofa bed,The bottom pulls out to form a bed ,Plaid corduroy fabric- Dark grey(86"*43.5"*34")</t>
  </si>
  <si>
    <t xml:space="preserve">W487S00324</t>
  </si>
  <si>
    <t xml:space="preserve">Twin Size Daybed, Upholstered sofa bed,The bottom pulls out to form a bed ,Striped corduroy fabric- Light grey(86"*43.5"*34")</t>
  </si>
  <si>
    <t xml:space="preserve">W487S00322</t>
  </si>
  <si>
    <t xml:space="preserve">Twin Size Daybed, Upholstered sofa bed,The bottom pulls out to form a bed ,Striped corduroy fabric- beige(86"*43.5"*34")</t>
  </si>
  <si>
    <t xml:space="preserve">W3155P268118</t>
  </si>
  <si>
    <t xml:space="preserve">Tempered Glass Display Cabinet,Wine Cabinet,storage Cabinet,File Cabinet,with  Battery-powered paipai  light,Adjustable Floor Feet,Suitable for uneven ground,Can be placed anywhere,color:white</t>
  </si>
  <si>
    <t xml:space="preserve">W3155P268117</t>
  </si>
  <si>
    <t xml:space="preserve">Tempered Glass Display Cabinet,Wine Cabinet,storage Cabinet,File Cabinet,with  Battery-powered paipai  light,Adjustable Floor Feet,Suitable for uneven ground,Can be placed anywhere,color:black</t>
  </si>
  <si>
    <t xml:space="preserve">W3155P268077</t>
  </si>
  <si>
    <t xml:space="preserve">W3155P268072</t>
  </si>
  <si>
    <t xml:space="preserve">W487S00323</t>
  </si>
  <si>
    <t xml:space="preserve">Twin Size Daybed, Upholstered sofa bed,The bottom pulls out to form a bed ,Plaid corduroy fabric- beige(86"*43.5"*34")</t>
  </si>
  <si>
    <t xml:space="preserve">N729P257304F</t>
  </si>
  <si>
    <t xml:space="preserve">36" Green Bathroom Vanity with Ceramic Sink, Soft-Close Doors, 2 Double-Layer &amp; 2 Standard Drawers, Adjustable Shelf</t>
  </si>
  <si>
    <t xml:space="preserve">N733S282135E</t>
  </si>
  <si>
    <t xml:space="preserve">Twin Bed Frames for Kids,Twin Size House Bed With 2 Storage Drawers and Guardrails, Playhouse Bed With Roof and Window, Wooden Bed for Girls &amp; Boys, No Box Spring Needed, Gray</t>
  </si>
  <si>
    <t xml:space="preserve">N733S282135K</t>
  </si>
  <si>
    <t xml:space="preserve">Twin Bed Frames for Kids,Twin Size House Bed With 2 Storage Drawers and Guardrails, Playhouse Bed With Roof and Window, Wooden Bed for Girls &amp; Boys, No Box Spring Needed, White</t>
  </si>
  <si>
    <t xml:space="preserve">N729P276609B</t>
  </si>
  <si>
    <t xml:space="preserve">36" Black Bathroom Vanity with Ceramic Sink, Soft-Close Doors, Double Storage Shelves &amp; Divided Drawer – Modern Bathroom Cabinet with Ample Storage</t>
  </si>
  <si>
    <t xml:space="preserve">N729P276609K</t>
  </si>
  <si>
    <t xml:space="preserve">36" White Bathroom Vanity with Ceramic Sink, Soft-Close Doors, Double Storage Shelves &amp; Divided Drawer – Modern Bathroom Cabinet with Ample Storage</t>
  </si>
  <si>
    <t xml:space="preserve">N729P257284K</t>
  </si>
  <si>
    <t xml:space="preserve">36" Luxury Elegant Bathroom Vanity with Ceramic Sink, Soft Closing Doors, 4 Durable Smooth Soft-close Drawers, 1 Adjustable Shelf , Modern Design, Solid Wood Frame</t>
  </si>
  <si>
    <t xml:space="preserve">N729P280194K</t>
  </si>
  <si>
    <t xml:space="preserve">36" Modern Bathroom Vanity with Ceramic Sink, Soft-Close Door, Adjustable Shelf &amp; 3 Drawers, Ample Storage, Elegant Design for Medium to Small Bathrooms</t>
  </si>
  <si>
    <t xml:space="preserve">N729P204176N</t>
  </si>
  <si>
    <t xml:space="preserve">36" Wood Bathroom Vanity with Solid Wood Frame, 2 Soft Close Doors, 3 Soft Close Drawers, Adjustable Shelf, Modern Storage Cabinet for Small Bathrooms</t>
  </si>
  <si>
    <t xml:space="preserve">N729P204177K</t>
  </si>
  <si>
    <t xml:space="preserve">36" White Bathroom Vanity Cabinet with Versatile Storage - 4 Soft Close Drawers 1 Adjustable Shelf, 2 Soft Close Doors</t>
  </si>
  <si>
    <t xml:space="preserve">N704G201241E</t>
  </si>
  <si>
    <t xml:space="preserve">GO 18-Pieces Acacia Wood Patio Dining Set, Space Saving Outdoor Patio Set, 8 Cushioned Chairs &amp; 8 Ottomans &amp; 2 Square Table, for Backyard, Garden, Deck and Poolside, Gray</t>
  </si>
  <si>
    <t xml:space="preserve">N704G201241A</t>
  </si>
  <si>
    <t xml:space="preserve">GO 18-Pieces Acacia Wood Patio Dining Set, Space Saving Outdoor Patio Set, 8 Cushioned Chairs &amp; 8 Ottomans &amp; 2 Square Table, for Backyard, Garden, Deck and Poolside, Beige</t>
  </si>
  <si>
    <t xml:space="preserve">N704G201240A</t>
  </si>
  <si>
    <t xml:space="preserve">GO 9-Pieces Acacia Wood Patio Dining Set, Space Saving Outdoor Patio Set, 4 Cushioned Chairs &amp; 4 Ottomans &amp; 1 Square Table, for Backyard, Garden, Deck and Poolside, Beige</t>
  </si>
  <si>
    <t xml:space="preserve">N704G201240E</t>
  </si>
  <si>
    <t xml:space="preserve">GO 9-Pieces Acacia Wood Patio Dining Set, Space Saving Outdoor Patio Set, 4 Cushioned Chairs &amp; 4 Ottomans &amp; 1 Square Table, for Backyard, Garden, Deck and Poolside, Gray</t>
  </si>
  <si>
    <t xml:space="preserve">W2593P289124</t>
  </si>
  <si>
    <t xml:space="preserve">End Table with Charging Station,Sofa Side Table with Drawers, No Assembly Required(Expect Arrival Date 2025/4/16)</t>
  </si>
  <si>
    <t xml:space="preserve">W2593P289143</t>
  </si>
  <si>
    <t xml:space="preserve">2 Drawer Modern Sofa Side Table, Narrow Side Table, Slim Nightstand for Living Room, Bedroom(Expect Arrival Date 2025/4/16)</t>
  </si>
  <si>
    <t xml:space="preserve">W2593P289144</t>
  </si>
  <si>
    <t xml:space="preserve">End Table with Drawers, Corner Table with Open Shelves, Tall Side Table for Bedroom and Corner(Expect Arrival Date 2025/4/16)</t>
  </si>
  <si>
    <t xml:space="preserve">W2593S00016</t>
  </si>
  <si>
    <t xml:space="preserve">Twin XL &amp; Twin over Twin Bunk Bed, Metal Triple Bunk Beds for 3 Kids, Detachable Bunk Beds for Girls Boys (Old SKU W2593S00009)</t>
  </si>
  <si>
    <t xml:space="preserve">W2593S00017</t>
  </si>
  <si>
    <t xml:space="preserve">Twin XL &amp; Twin over Twin Bunk Bed with LED, Metal Triple Bunk Beds with Charge Station for 3 Kids, Detachable Bunk Beds for Girls Boys (Old SKU W2593S00010)</t>
  </si>
  <si>
    <t xml:space="preserve">W2593S00020</t>
  </si>
  <si>
    <t xml:space="preserve">Full Size Loft Bed with Staircase and Wardrobe, Metal Loft Bed with Desk, Storage Shelves, LED Lights and Charge Station, Pink((Expect Arrival Date 2025/4/30)</t>
  </si>
  <si>
    <t xml:space="preserve">W3155S00006</t>
  </si>
  <si>
    <t xml:space="preserve">W3155S00005</t>
  </si>
  <si>
    <t xml:space="preserve">N704G201243A</t>
  </si>
  <si>
    <t xml:space="preserve">GO Outdoor Patio Rattan Round Daybed with Retractable Canopy, Wicker Furniture Round Poolside Sofa Sunbed with Removable Cushions, Backyard, Porch, Beige</t>
  </si>
  <si>
    <t xml:space="preserve">N704P263505K</t>
  </si>
  <si>
    <t xml:space="preserve">43.3" Vanity Desk with Large Mirror and Hollywood Bulbs, Modern Glass Top Makeup Vanity with Drawers and Power Outlet, Large Dressing Table with 3 Color Lighting Modes &amp; RGB Cabinets for Bedroom</t>
  </si>
  <si>
    <t xml:space="preserve">W504P277600</t>
  </si>
  <si>
    <t xml:space="preserve">Full Pine Wood Bed with Bookcase Headboard ,LED Motion Sensor Light, Bed Guardrails,White</t>
  </si>
  <si>
    <t xml:space="preserve">W504P277598</t>
  </si>
  <si>
    <t xml:space="preserve">Full Pine Wood Bed with  Bookcase Headboard ,LED Motion Sensor Light,  Bed Guardrails,Grey</t>
  </si>
  <si>
    <t xml:space="preserve">W504P281004</t>
  </si>
  <si>
    <t xml:space="preserve">Full Pine Wood Bed with Bookcase Headboard ,LED Motion Sensor Light, Bed Guardrails,Walnut</t>
  </si>
  <si>
    <t xml:space="preserve">W504P277595</t>
  </si>
  <si>
    <t xml:space="preserve">Twin Pine Wood Bed with  Bookcase Headboard ,LED Motion Sensor Light,  Guardrails,Grey</t>
  </si>
  <si>
    <t xml:space="preserve">W504P277596</t>
  </si>
  <si>
    <t xml:space="preserve">Twin Pine Wood Bed with Bookcase Headboard ,LED Motion Sensor Light, Guardrails,White</t>
  </si>
  <si>
    <t xml:space="preserve">W2593S00018</t>
  </si>
  <si>
    <t xml:space="preserve">Full Size Loft Bed with LED Light &amp; Charge Station, Metal Loft Bed with Desk and Staircase, Loft bed with Wardrobe for Kids, White (Expect Arrival Date 2025/4/30)</t>
  </si>
  <si>
    <t xml:space="preserve">W2593S00019</t>
  </si>
  <si>
    <t xml:space="preserve">Full Size Loft Bed with LED Light &amp; Charge Station, Metal Loft Bed with Desk and Staircase, Loft bed with Wardrobe for Kids, Black (Expect Arrival Date 2025/4/30)</t>
  </si>
  <si>
    <t xml:space="preserve">FG201220AAC</t>
  </si>
  <si>
    <t xml:space="preserve">GO 90.5" Length Outdoor Sunbed With Colorful Pillows, Wicker Patio Daybed With Cushions, Tent Shape, Gray And Blue</t>
  </si>
  <si>
    <t xml:space="preserve">FG201220AAA</t>
  </si>
  <si>
    <t xml:space="preserve">GO 90.5" Length Outdoor Sunbed With Colorful Pillows, Wicker Patio Daybed With Cushions, Tent Shape, Brown and Beige</t>
  </si>
  <si>
    <t xml:space="preserve">N725P269701K</t>
  </si>
  <si>
    <t xml:space="preserve">N725P269701F</t>
  </si>
  <si>
    <t xml:space="preserve">N725P269701B</t>
  </si>
  <si>
    <t xml:space="preserve">N733P272894P</t>
  </si>
  <si>
    <t xml:space="preserve">Vintage 40'' Home Executive Desk and Upholstered Chair Set with Bookshelf, Computer Desk with Four Drawers, Storage Shelf, and Chair, Ideal for Office or Study in Bedroom or Living Room, Espresso</t>
  </si>
  <si>
    <t xml:space="preserve">N733P272894K</t>
  </si>
  <si>
    <t xml:space="preserve">Vintage 40'' Home Executive Desk and Upholstered Chair Set with Bookshelf, Computer Desk with Four Drawers, Storage Shelf, and Chair, Ideal for Office or Study in Bedroom or Living Room,White</t>
  </si>
  <si>
    <t xml:space="preserve">W1097S00061</t>
  </si>
  <si>
    <t xml:space="preserve">Linen Fabric Upholstery with Storage Sofa 1+2+3 Sectional (Grey)</t>
  </si>
  <si>
    <t xml:space="preserve">W1097</t>
  </si>
  <si>
    <t xml:space="preserve">HDF Store</t>
  </si>
  <si>
    <t xml:space="preserve">W1097S00060</t>
  </si>
  <si>
    <t xml:space="preserve">Linen Fabric Upholstery with Storage Sofa 2+3 Sectional (Grey)</t>
  </si>
  <si>
    <t xml:space="preserve">W1097S00059</t>
  </si>
  <si>
    <t xml:space="preserve">Linen Fabric Upholstery with Storage Sofa 1+2+3 Sectional (Beige)</t>
  </si>
  <si>
    <t xml:space="preserve">W1097S00058</t>
  </si>
  <si>
    <t xml:space="preserve">Linen Fabric Upholstery with Storage Sofa (Grey)</t>
  </si>
  <si>
    <t xml:space="preserve">W1097S00057</t>
  </si>
  <si>
    <t xml:space="preserve">Linen Fabric Upholstery with Storage Loveseat (Grey)</t>
  </si>
  <si>
    <t xml:space="preserve">W1097S00056</t>
  </si>
  <si>
    <t xml:space="preserve">Linen Fabric Upholstery with Storage Sofa 2+3 Sectional (Beige)</t>
  </si>
  <si>
    <t xml:space="preserve">W1097S00055</t>
  </si>
  <si>
    <t xml:space="preserve">Linen Fabric Upholstery with Storage Sofa (Beige)</t>
  </si>
  <si>
    <t xml:space="preserve">W1097S00054</t>
  </si>
  <si>
    <t xml:space="preserve">Linen Fabric Upholstery with Storage Loveseat (Beige)</t>
  </si>
  <si>
    <t xml:space="preserve">W109747328</t>
  </si>
  <si>
    <t xml:space="preserve">Living Room Sofa Single Seat Chair with Wood Leg Beige Fabric</t>
  </si>
  <si>
    <t xml:space="preserve">W109747329</t>
  </si>
  <si>
    <t xml:space="preserve">Living Room Sofa Single Seat Chair with Wood Leg Grey Fabric</t>
  </si>
  <si>
    <t xml:space="preserve">N817P245324B</t>
  </si>
  <si>
    <t xml:space="preserve">30" Vintage Bathroom Vanity with Ceramic Sink, Modern Bathroom Vanity Cabinet with 2 Soft-Close Doors (Fence-Design) and Large Storage Space, Equpiied with 4 Sturdy Iron Legs, Antique Dark Brown</t>
  </si>
  <si>
    <t xml:space="preserve">N817P245325N</t>
  </si>
  <si>
    <t xml:space="preserve">30" Modern Bathroom Vanity with Ceramic Sink, Vintage Minimalist Bathroom Vanity Cabinet, 45 Degrees Free-Handle Design Doors, Vertical Stripe Design Bathroom Vanity with Large Storage Space, Natural</t>
  </si>
  <si>
    <t xml:space="preserve">N817P245322W</t>
  </si>
  <si>
    <t xml:space="preserve">36" Modern Versatile Wall-Mounted Bathroom Vanity with Ceramic Sink, Floating Bathroom Vanity with 45 Degrees Free-Handle Design Soft-Closing Doors &amp; 2 Side Open Shelves, Large Storage Space, White</t>
  </si>
  <si>
    <t xml:space="preserve">N817P245326N</t>
  </si>
  <si>
    <t xml:space="preserve">30" Antique Bathroom Vanity with Ceramic Sink, Mid-Century Modern Bathroom Vanity Cabinet with 2 Soft-Close Doors and Large Storage Space, Retro Freestanding Single Bathroom Vanity Set, Natural Brown</t>
  </si>
  <si>
    <t xml:space="preserve">W331P265266</t>
  </si>
  <si>
    <t xml:space="preserve">Coffee table with unique architectural shape,black</t>
  </si>
  <si>
    <t xml:space="preserve">W331P265263</t>
  </si>
  <si>
    <t xml:space="preserve">Coffee table with unique architectural shape,white</t>
  </si>
  <si>
    <t xml:space="preserve">N735P177478D</t>
  </si>
  <si>
    <t xml:space="preserve">Modern Brown Glass Coffee Table, Asymmetrical Metal, Circular Metal Drum Base, Gold Finish &amp; Lower Shelf</t>
  </si>
  <si>
    <t xml:space="preserve">N735</t>
  </si>
  <si>
    <t xml:space="preserve">Changes</t>
  </si>
  <si>
    <t xml:space="preserve">N735P177478K</t>
  </si>
  <si>
    <t xml:space="preserve">Modern Glass Coffee Table in 31.5", Asymmetrical Metal, Circular Metal Drum Base, Gold Finish &amp; Lower Shelf</t>
  </si>
  <si>
    <t xml:space="preserve">LP001668AAK-2</t>
  </si>
  <si>
    <t xml:space="preserve">Twin Size Wood House Bed With Twin Size Trundle, Wooden Daybed, White</t>
  </si>
  <si>
    <t xml:space="preserve">N715P247544M</t>
  </si>
  <si>
    <t xml:space="preserve">TREXM 4-Door Large Storage Buffet Cabinet with Glass Doors, Arched Cabinet with Adjustable Shelves for Kitchen, Dining Room and Living Room (Navy)</t>
  </si>
  <si>
    <t xml:space="preserve">N715P247544D</t>
  </si>
  <si>
    <t xml:space="preserve">TREXM 4-Door Large Storage Buffet Cabinet with Glass Doors, Arched Cabinet with Adjustable Shelves for Kitchen, Dining Room and Living Room (Old Pine)</t>
  </si>
  <si>
    <t xml:space="preserve">N715P247544B</t>
  </si>
  <si>
    <t xml:space="preserve">TREXM 4-Door Large Storage Buffet Cabinet with Glass Doors, Arched Cabinet with Adjustable Shelves for Kitchen, Dining Room and Living Room (Black)</t>
  </si>
  <si>
    <t xml:space="preserve">W504S00227</t>
  </si>
  <si>
    <t xml:space="preserve">Full Over Full Rubber Wood Bunk Bed with Trundle, Ladder and Guardrails, Convertible to 2 Full Size Beds, with Twin Size Trundle ,Espresso</t>
  </si>
  <si>
    <t xml:space="preserve">W504S00212</t>
  </si>
  <si>
    <t xml:space="preserve">Full Over Full Rubber Wood Bunk Bed with Trundle, Ladder and Guardrails, Convertible to 2 Full Size Beds, with Twin Size Trundle,White</t>
  </si>
  <si>
    <t xml:space="preserve">K495S00005</t>
  </si>
  <si>
    <t xml:space="preserve">Twin Over Full Bunk Bed with Storage Drawers, Wooden Bunk Bed with Ladder and Safety Guard Rails –White</t>
  </si>
  <si>
    <t xml:space="preserve">K495S00002</t>
  </si>
  <si>
    <t xml:space="preserve">Twin Over Full Bunk Bed with Storage Drawers, Wooden Bunk Bed with Ladder and Safety Guard Rails –Cream</t>
  </si>
  <si>
    <t xml:space="preserve">LP000696AAE-1</t>
  </si>
  <si>
    <t xml:space="preserve">Full Size Murphy Bed Wall Bed with Shelves,Gray</t>
  </si>
  <si>
    <t xml:space="preserve">LP000697AAE-1</t>
  </si>
  <si>
    <t xml:space="preserve">Queen Size Murphy Bed Wall Bed with Shelves,Gray</t>
  </si>
  <si>
    <t xml:space="preserve">W331P269983</t>
  </si>
  <si>
    <t xml:space="preserve">16.93IN High LED Coffee Table,Modern Coffee Table for Living Room,Living Room Tables,Large Living Room Furniture,LED Lights</t>
  </si>
  <si>
    <t xml:space="preserve">W331P269986</t>
  </si>
  <si>
    <t xml:space="preserve">W1858P241095</t>
  </si>
  <si>
    <t xml:space="preserve">House Bunk Bed with Convertible Slide and Ladder, Floor Bunk Bed Twin Over Twin with Safety Guardrail</t>
  </si>
  <si>
    <t xml:space="preserve">W1858P241096</t>
  </si>
  <si>
    <t xml:space="preserve">LP001667AAK-2</t>
  </si>
  <si>
    <t xml:space="preserve">Full Size Wood House Bed With Twin Size Trundle, Wooden Daybed, White</t>
  </si>
  <si>
    <t xml:space="preserve">GX000446AAK-1</t>
  </si>
  <si>
    <t xml:space="preserve">Wood Twin XL over Queen Bunk Bed with Ladder, White(Old SKU:GX000446AAK)</t>
  </si>
  <si>
    <t xml:space="preserve">GX000446AAE-1</t>
  </si>
  <si>
    <t xml:space="preserve">Wood Twin XL over Queen Bunk Bed with Ladder, Gray</t>
  </si>
  <si>
    <t xml:space="preserve">N733P198764K</t>
  </si>
  <si>
    <t xml:space="preserve">Twin size Upholstered Rabbit-Shape Princess Bed ,Twin Size Platform Bed with Headboard and Footboard,White (Old SKU: WF311629AAK)</t>
  </si>
  <si>
    <t xml:space="preserve">N733P198764H</t>
  </si>
  <si>
    <t xml:space="preserve">Twin size Upholstered Rabbit-Shape Princess Bed ,Twin Size Platform Bed with Headboard and Footboard,Pink (Old SKU: WF311629AAH)</t>
  </si>
  <si>
    <t xml:space="preserve">N817P245316B</t>
  </si>
  <si>
    <t xml:space="preserve">30" Vintage Bathroom Vanity with Rectangle Ceramic Sink,  Bathroom Vanity Cabinet with Antique knobs, Bathroom Storage Cabinet with Rubber Wood Legs and Adjustable shelves, Antique Teal (Blue Green)</t>
  </si>
  <si>
    <t xml:space="preserve">N817P245319B</t>
  </si>
  <si>
    <t xml:space="preserve">30" Antique Pattern Bathroom Vanity with Rectangle Ceramic Sink, Bathroom Vanity Cabinet with Tip-Out Tray / Flip-Out Drawer, Equipped with Antique Handles and Rubber Wood legs, Antique Green Blue</t>
  </si>
  <si>
    <t xml:space="preserve">XW000023AAE</t>
  </si>
  <si>
    <t xml:space="preserve">TREXM Extendable Kitchen Island with Storage, Multi-Functional Kitchen Cart with Built-In Power Outlets, Retro Kitchen Island on Wheels with Drawers and Open Shelves for Kitchen (Gray)</t>
  </si>
  <si>
    <t xml:space="preserve">XW000023AAP</t>
  </si>
  <si>
    <t xml:space="preserve">TREXM Extendable Kitchen Island with Storage, Multi-Functional Kitchen Cart with Built-In Power Outlets, Retro Kitchen Island on Wheels with Drawers and Open Shelves for Kitchen (Espresso+Natural)</t>
  </si>
  <si>
    <t xml:space="preserve">ST000138AAP</t>
  </si>
  <si>
    <t xml:space="preserve">TREXM 5-Piece Round Dining Table Set for 4, Retro Kitchen Table and Chairs Set of 4 with Designed Base, Wood Dining Table with 4 Upholstered Chairs for Small Space and Dining Room (Espresso)</t>
  </si>
  <si>
    <t xml:space="preserve">ST000138AAE</t>
  </si>
  <si>
    <t xml:space="preserve">TREXM 5-Piece Round Dining Table Set for 4, Retro Kitchen Table and Chairs Set of 4 with Designed Base, Wood Dining Table with 4 Upholstered Chairs for Small Space and Dining Room (Natural Wood Wash)</t>
  </si>
  <si>
    <t xml:space="preserve">N707P221571B</t>
  </si>
  <si>
    <t xml:space="preserve">K&amp;K Fluted Kitchen Island with Trash Can Storage Cabinet, Power Outlet, Internal Storage Rack, Rolling Kitchen Islands on 5 Wheels with 3 Drawer, 3 Open Side Racks for 10 Gallon Garbage Bin, Black</t>
  </si>
  <si>
    <t xml:space="preserve">N707P221571G</t>
  </si>
  <si>
    <t xml:space="preserve">K&amp;K Fluted Kitchen Island with Trash Can Storage Cabinet, Power Outlet, Internal Storage Rack, Rolling Kitchen Islands on 5 Wheels with 3 Drawer, 3 Open Side Racks for 10 Gallon Garbage Bin,Grey Blue</t>
  </si>
  <si>
    <t xml:space="preserve">N707P221571W</t>
  </si>
  <si>
    <t xml:space="preserve">K&amp;K Fluted Kitchen Island with Trash Can Storage Cabinet, Power Outlet, Internal Storage Rack, Rolling Kitchen Islands on 5 Wheels with 3 Drawer, 3 Open Side Racks for 10 Gallon Garbage Bin, White</t>
  </si>
  <si>
    <t xml:space="preserve">ST000140AAP</t>
  </si>
  <si>
    <t xml:space="preserve">TREXM 5-Piece Round Dining Table Set for 4, Retro Extendable dining table set with 4 Upholstered Chairs, Kitchen Table and Chairs Set for Dining Room and Kitchen (Espresso)</t>
  </si>
  <si>
    <t xml:space="preserve">ST000140AAE</t>
  </si>
  <si>
    <t xml:space="preserve">TREXM 5-Piece Round Dining Table Set for 4, Retro Extendable dining table set with 4 Upholstered Chairs, Kitchen Table and Chairs Set for Dining Room and Kitchen (Natural Wood Wash)</t>
  </si>
  <si>
    <t xml:space="preserve">W2580S00010</t>
  </si>
  <si>
    <t xml:space="preserve">Twin XL Over Queen Metal Bunk Bed with Ladder and Slats Support for Adults Teens, Black, (Old SKU W2580S00003)</t>
  </si>
  <si>
    <t xml:space="preserve">W2580S00011</t>
  </si>
  <si>
    <t xml:space="preserve">Full XL Over Queen Metal Bunk Bed with Ladder and Slats Support for Adults Teens, Black(Old SKU W2580S00002)</t>
  </si>
  <si>
    <t xml:space="preserve">N751S246934B</t>
  </si>
  <si>
    <t xml:space="preserve">83.4" Tall Wood Bookcase with light strip,5-Tier Decor Bookshelves with Adjustable Shelves,Storage Organizer for CDs/Books/Movies,Free Standing Storage Shelves for Living Room,Home Office,Black</t>
  </si>
  <si>
    <t xml:space="preserve">N751S246920B</t>
  </si>
  <si>
    <t xml:space="preserve">83" Tall Wood Bookcase Suite with light strip ,5-Tier Home Decor Bookcase Suite with Adjustable Shelves,Storage Organizer,Free Standing Storage Shelves Suite for Living Room,Home Office,Black</t>
  </si>
  <si>
    <t xml:space="preserve">DL002210AAA</t>
  </si>
  <si>
    <t xml:space="preserve">Twin XL Size Upholstery Daybed and Side Storage pocket,Beige</t>
  </si>
  <si>
    <t xml:space="preserve">DL002210AAE</t>
  </si>
  <si>
    <t xml:space="preserve">Twin XL Size Upholstery Daybed and Side Storage pocket,Gray</t>
  </si>
  <si>
    <t xml:space="preserve">DL002211AAE</t>
  </si>
  <si>
    <t xml:space="preserve">Full XL Size Upholstery Daybed and Side Storage Pocket,Gray</t>
  </si>
  <si>
    <t xml:space="preserve">DL002211AAA</t>
  </si>
  <si>
    <t xml:space="preserve">Full XL Size Upholstery Daybed and Side Storage pocket,Beige</t>
  </si>
  <si>
    <t xml:space="preserve">DL002045AAK</t>
  </si>
  <si>
    <t xml:space="preserve">Twin Size Upholstered Daybed with 2 Drawers, White</t>
  </si>
  <si>
    <t xml:space="preserve">DL002045AAH</t>
  </si>
  <si>
    <t xml:space="preserve">Twin Size Upholstered Daybed with 2 Drawers, Pink</t>
  </si>
  <si>
    <t xml:space="preserve">DL002044AAK</t>
  </si>
  <si>
    <t xml:space="preserve">Twin Size Upholstered Daybed with Trundle, White</t>
  </si>
  <si>
    <t xml:space="preserve">DL002044AAH</t>
  </si>
  <si>
    <t xml:space="preserve">Twin Size Upholstered Daybed with Trundle, Pink</t>
  </si>
  <si>
    <t xml:space="preserve">DL002056AAE</t>
  </si>
  <si>
    <t xml:space="preserve">Twin XL to King Size Upholstered Daybed with Two Drawers, Gray</t>
  </si>
  <si>
    <t xml:space="preserve">DL002056AAA</t>
  </si>
  <si>
    <t xml:space="preserve">Twin XL to King Size Upholstered Daybed with Two Drawers, Beige</t>
  </si>
  <si>
    <t xml:space="preserve">DL000600AAA</t>
  </si>
  <si>
    <t xml:space="preserve">Full XL Size Upholstered Tufted Button Platform Bed with Twin XL Trundle, Beige</t>
  </si>
  <si>
    <t xml:space="preserve">DL000600AAH</t>
  </si>
  <si>
    <t xml:space="preserve">Full XL Size Upholstered Tufted Button Platform Bed with Twin XL Trundle, Pink</t>
  </si>
  <si>
    <t xml:space="preserve">DL002057AAE</t>
  </si>
  <si>
    <t xml:space="preserve">Twin Size Upholstered Daybed with Trundle and Three Drawers, Gray</t>
  </si>
  <si>
    <t xml:space="preserve">DL002058AAA</t>
  </si>
  <si>
    <t xml:space="preserve">Full Size Upholstered Daybed with Trundle and Three Drawers, Beige</t>
  </si>
  <si>
    <t xml:space="preserve">DL002057AAA</t>
  </si>
  <si>
    <t xml:space="preserve">Twin Size Upholstered Daybed with Trundle and Three Drawers, Beige</t>
  </si>
  <si>
    <t xml:space="preserve">DL002058AAE</t>
  </si>
  <si>
    <t xml:space="preserve">Full Size Upholstered Daybed with Trundle and Three Drawers, Gray</t>
  </si>
  <si>
    <t xml:space="preserve">N721P245716B</t>
  </si>
  <si>
    <t xml:space="preserve">ON-TREND Elegant 2-in-1 Shoe Cabinets with Soft Cushion, Modern Storage Bench with Arched Doors &amp; Rebound Devices, Versatile Shoe Rack Organizer with Adjustable Shelves for Hallway, Living Room, Black</t>
  </si>
  <si>
    <t xml:space="preserve">N721P245716K</t>
  </si>
  <si>
    <t xml:space="preserve">ON-TREND Elegant 2-in-1 Shoe Cabinets with Soft Cushion, Modern Storage Bench with Arched Doors &amp; Rebound Devices, Versatile Shoe Rack Organizer with Adjustable Shelves for Hallway, Living Room, White</t>
  </si>
  <si>
    <t xml:space="preserve">N721P249243K</t>
  </si>
  <si>
    <t xml:space="preserve">ON-TREND Minimalist Slim Hall Tree with Cabinet &amp; 6 Hanging Hooks, Multi-functional Storage Bench with Coat Rack, Elegant Foyer Cabinet for Hallway, Living room, White (OLD SKU: WF313577AAK)</t>
  </si>
  <si>
    <t xml:space="preserve">N721S000025K</t>
  </si>
  <si>
    <t xml:space="preserve">ON-TREND Wide Design Hall Tree with Storage and Bench, 4-IN-1 Multi-functional Entryway Bench with Coat Rack and Shoe Cubbies, Practical Furniture for Hallway, White(OLD SKU: SD000025AAK)</t>
  </si>
  <si>
    <t xml:space="preserve">N721S000046K</t>
  </si>
  <si>
    <t xml:space="preserve">Farmhouse Entertainment Wall Unit with Bookshelf for TVs Up to 70", Walnut TV Stand with Adjustable Shelves, Mid-Century Media Console with Wine Rack for Living Room, White (NEW SKU: N721S000046K-2)</t>
  </si>
  <si>
    <t xml:space="preserve">N721S000046B</t>
  </si>
  <si>
    <t xml:space="preserve">Farmhouse Entertainment Wall Unit with Bookshelf for TVs Up to 70", Walnut TV Stand with Adjustable Shelves, Mid-Century Media Console with Wine Rack for Living Room, Black (NEW SKU: N721S000046B-2)</t>
  </si>
  <si>
    <t xml:space="preserve">N721S000025B</t>
  </si>
  <si>
    <t xml:space="preserve">ON-TREND Wide Design Hall Tree with Storage and Bench, 4-IN-1 Multi-functional Entryway Bench with Coat Rack and Shoe Cubbies, Practical Furniture for Hallway, Black(OLD SKU: SD000025AAB)</t>
  </si>
  <si>
    <t xml:space="preserve">N721P245734B</t>
  </si>
  <si>
    <t xml:space="preserve">ON-TREND Free Standing 5 Tier Bookshelves, Bookcases Set of 2, Farmhouse Two-Tone Storage Cabinet with Adjustable Shelves, Modern 72"H Kitchen Pantry Cabinet for Living Room, Home Office, Black</t>
  </si>
  <si>
    <t xml:space="preserve">N721P245734E</t>
  </si>
  <si>
    <t xml:space="preserve">ON-TREND Free Standing 5 Tier Bookshelves, Bookcases Set of 2, Farmhouse Two-Tone Storage Cabinet with Adjustable Shelves, Modern 72"H Kitchen Pantry Cabinet for Living Room, Home Office, Grey</t>
  </si>
  <si>
    <t xml:space="preserve">N721P245734K</t>
  </si>
  <si>
    <t xml:space="preserve">ON-TREND Free Standing 5 Tier Bookshelves, Bookcases Set of 2, Farmhouse Two-Tone Storage Cabinet with Adjustable Shelves, Modern 72"H Kitchen Pantry Cabinet for Living Room, Home Office, White</t>
  </si>
  <si>
    <t xml:space="preserve">N721P245732K</t>
  </si>
  <si>
    <t xml:space="preserve">ON-TREND Farmhouse TV Stand with 2 Drawers for TVs Up to 70", Versatile Wood Grain Sideboard with Adjustable Shelves, Mid-Century Buffet Cabinet with Rustic Handles for Living Room/Bedroom, White</t>
  </si>
  <si>
    <t xml:space="preserve">N721P245732B</t>
  </si>
  <si>
    <t xml:space="preserve">ON-TREND Farmhouse TV Stand with 2 Drawers for TVs Up to 70", Versatile Wood Grain Sideboard with Adjustable Shelves, Mid-Century Buffet Cabinet with Rustic Handles for Living Room/Bedroom, Black</t>
  </si>
  <si>
    <t xml:space="preserve">N721P245732E</t>
  </si>
  <si>
    <t xml:space="preserve">ON-TREND Farmhouse TV Stand with 2 Drawers for TVs Up to 70", Versatile Wood Grain Sideboard with Adjustable Shelves, Mid-Century Buffet Cabinet with Rustic Handles for Living Room/Bedroom, Grey</t>
  </si>
  <si>
    <t xml:space="preserve">N721P272898B</t>
  </si>
  <si>
    <t xml:space="preserve">NEW SKU: N721S000056B</t>
  </si>
  <si>
    <t xml:space="preserve">N721P272898K</t>
  </si>
  <si>
    <t xml:space="preserve">NEW SKU: N721S000056K</t>
  </si>
  <si>
    <t xml:space="preserve">N721P249242B</t>
  </si>
  <si>
    <t xml:space="preserve">ON-TREND Elegant Free Standing Hall Tree Set of 2, Multifunctional 3-IN-1 Entryway Coat Rack with Black Retro Handles, Seating Bench with Storage Drawers for Hallway, Living Room, Black, 31.4"W*70.8"H</t>
  </si>
  <si>
    <t xml:space="preserve">N721P249242K</t>
  </si>
  <si>
    <t xml:space="preserve">ON-TREND Elegant Free Standing Hall Tree Set of 2, Multifunctional 3-IN-1 Entryway Coat Rack with Black Retro Handles, Seating Bench with Storage Drawers for Hallway, Living Room, White, 31.4"W*70.8"H</t>
  </si>
  <si>
    <t xml:space="preserve">N721P264915B</t>
  </si>
  <si>
    <t xml:space="preserve">Farmhouse 4-in-1 Hall Tree with 6 Hooks, Practical Walnut Entryway Bench with Adjustable Shelves,  Wooden Shoe Organizer with 16 Compartments for Mudroom, Living Room, Black (NEW SKU: N721S000064B-2)</t>
  </si>
  <si>
    <t xml:space="preserve">N721P264915K</t>
  </si>
  <si>
    <t xml:space="preserve">Farmhouse 4-in-1 Hall Tree with 6 Hooks, Practical Walnut Entryway Bench with Adjustable Shelves,  Wooden Shoe Organizer with 16 Compartments for Mudroom, Living Room, White (NEW SKU: N721S000064K)</t>
  </si>
  <si>
    <t xml:space="preserve">W2889P272596</t>
  </si>
  <si>
    <t xml:space="preserve">Queen Size Platform Bed Frame with Fabric Upholstered Headboard and Wooden Slats Support</t>
  </si>
  <si>
    <t xml:space="preserve">W2889P272595</t>
  </si>
  <si>
    <t xml:space="preserve">Full Size Platform Bed Frame with Fabric Upholstered Headboard and Wooden Slats Support</t>
  </si>
  <si>
    <t xml:space="preserve">W2889P272594</t>
  </si>
  <si>
    <t xml:space="preserve">Twin Size Platform Bed Frame with Fabric Upholstered Headboard and Wooden Slats Support</t>
  </si>
  <si>
    <t xml:space="preserve">W2889P205106</t>
  </si>
  <si>
    <t xml:space="preserve">Queen Size Upholstered Platform Storage Bed Frame with 4 Drawers and LED Light,No Box Spring Needed</t>
  </si>
  <si>
    <t xml:space="preserve">W2889P205103</t>
  </si>
  <si>
    <t xml:space="preserve">Full Size Upholstered Platform Storage Bed Frame with 4 Drawers and LED Light,No Box Spring Needed</t>
  </si>
  <si>
    <t xml:space="preserve">N709P255807K</t>
  </si>
  <si>
    <t xml:space="preserve">Wood Twin Size Daybed with Storage Cabinets and USB Ports, White(Old SKU:GX000354AAK)</t>
  </si>
  <si>
    <t xml:space="preserve">N708S00012K</t>
  </si>
  <si>
    <t xml:space="preserve">Queen  Size Murphy Bed Wall Bed,White</t>
  </si>
  <si>
    <t xml:space="preserve">N708S00012E</t>
  </si>
  <si>
    <t xml:space="preserve">Queen  Size Murphy Bed Wall Bed,Gray</t>
  </si>
  <si>
    <t xml:space="preserve">LP000909AAE</t>
  </si>
  <si>
    <t xml:space="preserve">Queen Size Murphy Bed Wall Bed with Closet ,Drawers and Shelves,Gray</t>
  </si>
  <si>
    <t xml:space="preserve">LP000909AAK</t>
  </si>
  <si>
    <t xml:space="preserve">Queen Size Murphy Bed Wall Bed with Closet ,Drawers and Shelves,White</t>
  </si>
  <si>
    <t xml:space="preserve">N708P205905P</t>
  </si>
  <si>
    <t xml:space="preserve">Queen Size Murphy Bed with USB Port and a Large Drawer, Espresso</t>
  </si>
  <si>
    <t xml:space="preserve">N708P205905K</t>
  </si>
  <si>
    <t xml:space="preserve">Queen Size Murphy Bed with USB Port and a Large Drawer, White</t>
  </si>
  <si>
    <t xml:space="preserve">N708P205903E</t>
  </si>
  <si>
    <t xml:space="preserve">Full Size Murphy Bed with USB Port and a Large Drawer, Gray</t>
  </si>
  <si>
    <t xml:space="preserve">LP000592AAK</t>
  </si>
  <si>
    <t xml:space="preserve">Queen Size Murphy Bed Wall Bed with Sofa and Shelves,White</t>
  </si>
  <si>
    <t xml:space="preserve">LP000592AAE</t>
  </si>
  <si>
    <t xml:space="preserve">Queen Size Murphy Bed Wall Bed with Sofa and Shelves,Gray</t>
  </si>
  <si>
    <t xml:space="preserve">LP000581AAK</t>
  </si>
  <si>
    <t xml:space="preserve">Queen Size Murphy Bed Wall Bed with Closet,White</t>
  </si>
  <si>
    <t xml:space="preserve">LP000973AAK</t>
  </si>
  <si>
    <t xml:space="preserve">Queen Size Murphy Bed Wall Bed Modern design with LED Lights,White</t>
  </si>
  <si>
    <t xml:space="preserve">LP100770AAK</t>
  </si>
  <si>
    <t xml:space="preserve">Full Size Murphy Bed  with drawer and a set of Sockets &amp; USB Ports, Pulley Structure Design, White</t>
  </si>
  <si>
    <t xml:space="preserve">W504P266749</t>
  </si>
  <si>
    <t xml:space="preserve">King Pine wooden Bed with Rattan Headboard  and Footboard, with  Central Enhanced Bed Platform ,Espresso</t>
  </si>
  <si>
    <t xml:space="preserve">LP000879AAK</t>
  </si>
  <si>
    <t xml:space="preserve">Queen Size Murphy Bed Wall Bed with Top Cabinets &amp; Wine Rack ,White</t>
  </si>
  <si>
    <t xml:space="preserve">LP000879AAE</t>
  </si>
  <si>
    <t xml:space="preserve">Queen Size Murphy Bed Wall Bed with Top Cabinets &amp; Wine Rack ,Gray</t>
  </si>
  <si>
    <t xml:space="preserve">W504P269835</t>
  </si>
  <si>
    <t xml:space="preserve">King Pine wooden Bed with Rattan Headboard  and Footboard, with  Central Enhanced Bed Platform,Walnut</t>
  </si>
  <si>
    <t xml:space="preserve">LP000595AAK</t>
  </si>
  <si>
    <t xml:space="preserve">Twin Size Murphy Bed Wall Bed with Closet , Drawers &amp; Desk-White</t>
  </si>
  <si>
    <t xml:space="preserve">LP000595AAE</t>
  </si>
  <si>
    <t xml:space="preserve">Twin Size Murphy Bed Wall Bed with Closet , Drawers &amp; Desk-Gray</t>
  </si>
  <si>
    <t xml:space="preserve">LP000792AAE-1</t>
  </si>
  <si>
    <t xml:space="preserve">Full Size Murphy Bed Wall Bed with Closet and Drawers,Gray</t>
  </si>
  <si>
    <t xml:space="preserve">LP000793AAK-1</t>
  </si>
  <si>
    <t xml:space="preserve">Queen Size Murphy Bed Wall Bed with Closet and Drawers,White</t>
  </si>
  <si>
    <t xml:space="preserve">W504P266746</t>
  </si>
  <si>
    <t xml:space="preserve">Queen Pine wooden Bed with Rattan Headboard  and Footboard, with  Central Enhanced Bed Platform ,Espresso</t>
  </si>
  <si>
    <t xml:space="preserve">LT000423AAK-1</t>
  </si>
  <si>
    <t xml:space="preserve">Full Size House Bed with Window and Bedside Drawers, Platform Bed with Shelves and a set of Sockets and USB Port, White</t>
  </si>
  <si>
    <t xml:space="preserve">LP000600AAE</t>
  </si>
  <si>
    <t xml:space="preserve">Queen Murphy Bed with Hidden Storage &amp; Modern Woven Design,Gray</t>
  </si>
  <si>
    <t xml:space="preserve">W504P269833</t>
  </si>
  <si>
    <t xml:space="preserve">Queen Pine wooden Bed with Rattan Headboard  and Footboard, with  Central Enhanced Bed Platform,Walnut</t>
  </si>
  <si>
    <t xml:space="preserve">LP000599AAE</t>
  </si>
  <si>
    <t xml:space="preserve">Full Murphy Bed with Hidden Storage &amp; Modern Woven Design,Gray</t>
  </si>
  <si>
    <t xml:space="preserve">LP000599AAK</t>
  </si>
  <si>
    <t xml:space="preserve">Full Murphy Bed with Hidden Storage &amp; Modern Woven Design,White</t>
  </si>
  <si>
    <t xml:space="preserve">LP000600AAK</t>
  </si>
  <si>
    <t xml:space="preserve">Queen Murphy Bed with Hidden Storage &amp; Modern Woven Design,White</t>
  </si>
  <si>
    <t xml:space="preserve">N733S199705E</t>
  </si>
  <si>
    <t xml:space="preserve">3-Pieces Bedroom Set, 6-Drawer Dresser and Two Nightstands with Metal Handles, Elegant Design and Retro Style,Gray</t>
  </si>
  <si>
    <t xml:space="preserve">N733S199705K</t>
  </si>
  <si>
    <t xml:space="preserve">3-Pieces Bedroom Set, 6-Drawer Dresser and Two Nightstands with Metal Handles, Elegant Design and Retro Style,White</t>
  </si>
  <si>
    <t xml:space="preserve">N709P255807P</t>
  </si>
  <si>
    <t xml:space="preserve">Wood Twin Size Daybed with Storage Cabinets and USB Ports, Espresso(Old SKU:GX000354AAP)</t>
  </si>
  <si>
    <t xml:space="preserve">N7090005001W</t>
  </si>
  <si>
    <t xml:space="preserve">Twin XL Size Murphy Bed with Desk,LED Light and USB Charging Station,White</t>
  </si>
  <si>
    <t xml:space="preserve">GX002218AAR</t>
  </si>
  <si>
    <t xml:space="preserve">Wood Twin Size Race Car-Shaped Platform Bed with LED and Upholstered Backrest, Red</t>
  </si>
  <si>
    <t xml:space="preserve">GX001524AAK</t>
  </si>
  <si>
    <t xml:space="preserve">Full Size Metal Loft bed with Built-in Desk, Open Wardrobe, Basketball hoop, Slide and Staircase, White</t>
  </si>
  <si>
    <t xml:space="preserve">N7090001042E</t>
  </si>
  <si>
    <t xml:space="preserve">Wood Full Size Gaming Loft Bed with Desk, Multi-storage Shelves, LED and a Hanging Clothes Rack, Gray</t>
  </si>
  <si>
    <t xml:space="preserve">N7090001041E</t>
  </si>
  <si>
    <t xml:space="preserve">Wood Twin Size Gaming Loft Bed with Desk, Multi-storage Shelves, LED and a Hanging Clothes Rack, Gray</t>
  </si>
  <si>
    <t xml:space="preserve">N709P218180D</t>
  </si>
  <si>
    <t xml:space="preserve">Wood Twin Size Wood Floor Bed Frame with Fence, Natural</t>
  </si>
  <si>
    <t xml:space="preserve">N709P218180K</t>
  </si>
  <si>
    <t xml:space="preserve">Wood Twin Size Wood Floor Bed Frame with Fence, White</t>
  </si>
  <si>
    <t xml:space="preserve">N7090004004D</t>
  </si>
  <si>
    <t xml:space="preserve">Twin XL over Queen Bunk Bed with Storage Cabinets and USB Ports, Antique Wood Color</t>
  </si>
  <si>
    <t xml:space="preserve">N7090004004K</t>
  </si>
  <si>
    <t xml:space="preserve">Twin XL over Queen Bunk Bed with Storage Cabinets and USB Ports, Antique White</t>
  </si>
  <si>
    <t xml:space="preserve">N7090004005D</t>
  </si>
  <si>
    <t xml:space="preserve">Full XL over Queen Bunk Bed with Storage Cabinets and USB Ports, Antique Wood Color</t>
  </si>
  <si>
    <t xml:space="preserve">N7090004005K</t>
  </si>
  <si>
    <t xml:space="preserve">Full XL over Queen Bunk Bed with Storage Cabinets and USB Ports, Antique White</t>
  </si>
  <si>
    <t xml:space="preserve">BS701P249171B</t>
  </si>
  <si>
    <t xml:space="preserve">70.8" Tall Armoire Wardrobe Closet with 2 Rattan Doors &amp; 1 Drawer, Boho Wooden Clothes Storage Cabinet with Hanging Rod for Bedroom, Natural+Black</t>
  </si>
  <si>
    <t xml:space="preserve">BS701P241275A</t>
  </si>
  <si>
    <t xml:space="preserve">40.5'' Oversized Chaise Lounge Chair Indoor with 2 Comfy Pillows Rolled Arms Corduroy Fabric Sleeper Sofa Chair for Living Room Bedroom,Beige</t>
  </si>
  <si>
    <t xml:space="preserve">BS701P249170B</t>
  </si>
  <si>
    <t xml:space="preserve">Modern Wood 3 Doors Armoire Wardrobe Closet with 2 Drawers,70.1" Tall Wooden Wardrobe Cabinet with Hanging Rail and Shelve for Bedroom, Natural +Black</t>
  </si>
  <si>
    <t xml:space="preserve">N701P242995A</t>
  </si>
  <si>
    <t xml:space="preserve">4-in-1 Sofa Bed, Chair Bed, Multi-Function Folding Ottoman Bed with Storage Pocket and USB Port for Small Room Apartment,Living Room,Bedroom,Hallway,White (Old Sku:WF309305AAB)</t>
  </si>
  <si>
    <t xml:space="preserve">N701P242995C</t>
  </si>
  <si>
    <t xml:space="preserve">4-in-1 Sofa Bed, Chair Bed, Multi-Function Folding Ottoman Bed with Storage Pocket and USB Port for Small Room Apartment,Living Room,Bedroom,Hallway, Teal (Old Sku:WF309305AAW)</t>
  </si>
  <si>
    <t xml:space="preserve">N701P263819B</t>
  </si>
  <si>
    <t xml:space="preserve">Modern Style Twin Size L Shape Corner Bed, Linen Upholstered  Daybed  with Two Storage Drawers,Beige</t>
  </si>
  <si>
    <t xml:space="preserve">N701P263819G</t>
  </si>
  <si>
    <t xml:space="preserve">Modern Style Twin Size L Shape Corner Bed, Linen Upholstered  Daybed  with Two Storage Drawers,Gray</t>
  </si>
  <si>
    <t xml:space="preserve">BS701P263957A</t>
  </si>
  <si>
    <t xml:space="preserve">Modern Luxury Metal Canopy Bed with Tall Corduroy Upholstered Headboard and Gold Four Poster, No Box Spring Needed,Queen,Beige</t>
  </si>
  <si>
    <t xml:space="preserve">BS701P263957K</t>
  </si>
  <si>
    <t xml:space="preserve">Modern Luxury Metal Canopy Bed with Tall Corduroy Upholstered Headboard and Four Poster, No Box Spring Needed, Queen, White</t>
  </si>
  <si>
    <t xml:space="preserve">N701P263963K</t>
  </si>
  <si>
    <t xml:space="preserve">Modern Luxury Metal Canopy Bed with Tall Corduroy Upholstered Headboard and Four Poster, No Box Spring Needed, King, White</t>
  </si>
  <si>
    <t xml:space="preserve">N701P263963A</t>
  </si>
  <si>
    <t xml:space="preserve">Modern Luxury Metal Canopy Bed with Tall Corduroy Upholstered Headboard and Gold Four Poster, No Box Spring Needed, King,Beige</t>
  </si>
  <si>
    <t xml:space="preserve">N717P233276K</t>
  </si>
  <si>
    <t xml:space="preserve">[Assembly Video Product] TOPMAX 63'' Height Garden Wood Storage Cabinet Outdoor Tool Storage Shed, Mini Greenhouse Cold Frame with Waterproof- Roof and Lockable Door for Backyard,Patio, Lawn, White</t>
  </si>
  <si>
    <t xml:space="preserve">N717P233276L</t>
  </si>
  <si>
    <t xml:space="preserve">[Assembly Video Product] TOPMAX 63'' Height Garden Wood Storage Cabinet Outdoor Tool Storage Shed, Mini Greenhouse Cold Frame with Waterproof- Roof and Lockable Door for Backyard,Patio, Lawn, Yellow</t>
  </si>
  <si>
    <t xml:space="preserve">N717P233276E</t>
  </si>
  <si>
    <t xml:space="preserve">[Assembly Video Product] TOPMAX 63'' Height Garden Wood Storage Cabinet Outdoor Tool Storage Shed, Mini Greenhouse Cold Frame with Waterproof- Roof and Lockable Door for Backyard,Patio, Lawn, Gray</t>
  </si>
  <si>
    <t xml:space="preserve">N733P180013K</t>
  </si>
  <si>
    <t xml:space="preserve">Queen Size Wooden Platform Bed with Natural Rattan Headboard, Vintage Bed Frame with Wooden Slat Support, White</t>
  </si>
  <si>
    <t xml:space="preserve">N733P180014K</t>
  </si>
  <si>
    <t xml:space="preserve">Full Size Wooden Platform Bed with Natural Rattan Headboard, Vintage Bed Frame with Wooden Slat Support, White</t>
  </si>
  <si>
    <t xml:space="preserve">W504S00231</t>
  </si>
  <si>
    <t xml:space="preserve">Queen Size Murphy Bed, Pine Wood Cabinet Bed with Rattan Decoration and Storage Drawer,Walnut</t>
  </si>
  <si>
    <t xml:space="preserve">W504S00230</t>
  </si>
  <si>
    <t xml:space="preserve">Queen Size Murphy Bed, Pine Wood Cabinet Bed with Rattan Decoration and Storage Drawer,Espresso</t>
  </si>
  <si>
    <t xml:space="preserve">DL000667AAK</t>
  </si>
  <si>
    <t xml:space="preserve">Metal Full Loft Bed With desk, USB Ports, 5-layer shelf,  wardrobe and Stepped Stairs, White</t>
  </si>
  <si>
    <t xml:space="preserve">DL000666AAK</t>
  </si>
  <si>
    <t xml:space="preserve">Metal Twin Loft Bed With desk, USB Ports, 5-layer shelf,  wardrobe and Stepped Stairs, White</t>
  </si>
  <si>
    <t xml:space="preserve">DL000668AAB</t>
  </si>
  <si>
    <t xml:space="preserve">Metal Twin Loft Bed With desk, shelf,  wardrobe and Storage Staircase, Black</t>
  </si>
  <si>
    <t xml:space="preserve">DL000668AAK</t>
  </si>
  <si>
    <t xml:space="preserve">Metal Twin Loft Bed With desk, shelf,  wardrobe and Storage Staircase, White</t>
  </si>
  <si>
    <t xml:space="preserve">DL000670AAB</t>
  </si>
  <si>
    <t xml:space="preserve">Full Size Metal Gaming Platform Bed with LED Headboard, LED Desk, USB and Two Storage Drawers, Black</t>
  </si>
  <si>
    <t xml:space="preserve">DL000669AAB</t>
  </si>
  <si>
    <t xml:space="preserve">Twin Size Metal Gaming Platform Bed with LED Headboard, LED Desk, USB and Two Storage Drawers, Black</t>
  </si>
  <si>
    <t xml:space="preserve">DL002050AAA</t>
  </si>
  <si>
    <t xml:space="preserve">Upholstered Twin XL Size Daybed with LED Belt and Trundle, Beige</t>
  </si>
  <si>
    <t xml:space="preserve">DL002050AAE</t>
  </si>
  <si>
    <t xml:space="preserve">Upholstered Twin XL Size Daybed with LED Belt and Trundle, Gray</t>
  </si>
  <si>
    <t xml:space="preserve">N709P242982K</t>
  </si>
  <si>
    <t xml:space="preserve">Twin Size Gaming Metal Loft Bed Frame with LED Light, USB Charge Station and Desk,White</t>
  </si>
  <si>
    <t xml:space="preserve">N709P242983B</t>
  </si>
  <si>
    <t xml:space="preserve">Full Size Gaming Metal Loft Bed Frame with LED Light, USB Charge Station and Desk,Black</t>
  </si>
  <si>
    <t xml:space="preserve">N709P242983K</t>
  </si>
  <si>
    <t xml:space="preserve">Full Size Gaming Metal Loft Bed Frame with LED Light, USB Charge Station and Desk,White</t>
  </si>
  <si>
    <t xml:space="preserve">N709P242982B</t>
  </si>
  <si>
    <t xml:space="preserve">Twin Size Gaming Metal Loft Bed Frame with LED Light, USB Charge Station and Desk,Black</t>
  </si>
  <si>
    <t xml:space="preserve">N725P245273E</t>
  </si>
  <si>
    <t xml:space="preserve">24" Bathroom Vanity with Sink, Bathroom Vanity Cabinet with Two Drawers and Door, Adjustable Shelf, Solid Wood and MDF, Grey (Old Sku:WF309411AAE)</t>
  </si>
  <si>
    <t xml:space="preserve">N725P245273K</t>
  </si>
  <si>
    <t xml:space="preserve">24" Bathroom Vanity with Sink, Bathroom Vanity Cabinet with Two Drawers and Door, Adjustable Shelf, Solid Wood and MDF, White (Old Sku:WF309411AAK)</t>
  </si>
  <si>
    <t xml:space="preserve">N733P272374D</t>
  </si>
  <si>
    <t xml:space="preserve">Twin Size Bed with Headboard Storage Rack, Two Under-Bed Drawers, Three-Side Guardrails for Safety and Security,Walnut</t>
  </si>
  <si>
    <t xml:space="preserve">N733P272374E</t>
  </si>
  <si>
    <t xml:space="preserve">Twin Size Bed with Headboard Storage Rack, Two Under-Bed Drawers, Three-Side Guardrails for Safety and Security,Gray</t>
  </si>
  <si>
    <t xml:space="preserve">N733P272374H</t>
  </si>
  <si>
    <t xml:space="preserve">Twin Size Bed with Headboard Storage Rack, Two Under-Bed Drawers, Three-Side Guardrails for Safety and Security,Pink</t>
  </si>
  <si>
    <t xml:space="preserve">N733P272374K</t>
  </si>
  <si>
    <t xml:space="preserve">Twin Size Bed with Headboard Storage Rack, Two Under-Bed Drawers, Three-Side Guardrails for Safety and Security,White</t>
  </si>
  <si>
    <t xml:space="preserve">W504P263832</t>
  </si>
  <si>
    <t xml:space="preserve">Twin over Twin Floor Bunk Bed with Panelled Headboard and Footboard, Solid Rubber Wood Foundation with Safety Guardrails, Built-in ladder,Antique White</t>
  </si>
  <si>
    <t xml:space="preserve">W504P263818</t>
  </si>
  <si>
    <t xml:space="preserve">Twin over Twin Floor Bunk Bed with Panelled Headboard and Footboard, Solid Rubber Wood Foundation with Safety Guardrails, Built-in ladder,Antique Oak</t>
  </si>
  <si>
    <t xml:space="preserve">WF531502AAK</t>
  </si>
  <si>
    <t xml:space="preserve">Full Size Wood House Bed with Fence and Door, White(Old SKU: WF303134AAK)</t>
  </si>
  <si>
    <t xml:space="preserve">N729P251630K</t>
  </si>
  <si>
    <t xml:space="preserve">36" Traditional Bathroom Vanity with Ceramics Sink , White Bathroom Cabinet with Two Soft Close Doors and Four Drawers</t>
  </si>
  <si>
    <t xml:space="preserve">N729P251630B</t>
  </si>
  <si>
    <t xml:space="preserve">36" Traditional Bathroom Vanity with Ceramics Sink , Black Bathroom Cabinet with Two Soft Close Doors and Four Drawers(Old sku:SV000026AAB)</t>
  </si>
  <si>
    <t xml:space="preserve">N729P251630F</t>
  </si>
  <si>
    <t xml:space="preserve">36" Traditional Bathroom Vanity with Ceramics Sink , Green Bathroom Cabinet with Two Soft Close Doors and Four Drawers(Old sku:SV000026AAF)</t>
  </si>
  <si>
    <t xml:space="preserve">N729P251630C</t>
  </si>
  <si>
    <t xml:space="preserve">36" Traditional Bathroom Vanity with Ceramics Sink , Blue Bathroom Cabinet with Two Soft Close Doors and Four Drawers(Old sku:SV000026AAC)</t>
  </si>
  <si>
    <t xml:space="preserve">N729P000002B</t>
  </si>
  <si>
    <t xml:space="preserve">60" Modern Black Bathroom Vanity Set with Double Vanities (Separate), Double Ceramic Sinks, Adjustable Shelf, Soft Close Doors and Flip Drawer– Modern Bathroom Solution for Spacious Bathrooms</t>
  </si>
  <si>
    <t xml:space="preserve">N729P000002E</t>
  </si>
  <si>
    <t xml:space="preserve">60" Modern Gray Bathroom Vanity Set with Double Vanities (Separate), Double Ceramic Sinks, Adjustable Shelf, Soft Close Doors and Flip Drawer– Modern Bathroom Solution for Spacious Bathrooms</t>
  </si>
  <si>
    <t xml:space="preserve">N729P000002F</t>
  </si>
  <si>
    <t xml:space="preserve">60" Modern Green Bathroom Vanity Set with Double Vanities (Separate), Double Ceramic Sinks, Adjustable Shelf, Soft Close Doors and Flip Drawer– Modern Bathroom Solution for Spacious Bathrooms</t>
  </si>
  <si>
    <t xml:space="preserve">N729P000002K</t>
  </si>
  <si>
    <t xml:space="preserve">60" Modern White Bathroom Vanity Set with Double Vanities (Separate), Double Ceramic Sinks, Adjustable Shelf, Soft Close Doors and Flip Drawer– Modern Bathroom Solution for Spacious Bathrooms</t>
  </si>
  <si>
    <t xml:space="preserve">N710S130001C</t>
  </si>
  <si>
    <t xml:space="preserve">30'' Bathroom Vanity with Top Sink, Modern Bathroom Storage Cabinet with 2 Drawers and a Tip-out Drawer, Single Sink Bathroom Vanity</t>
  </si>
  <si>
    <t xml:space="preserve">N710</t>
  </si>
  <si>
    <t xml:space="preserve">MRS</t>
  </si>
  <si>
    <t xml:space="preserve">N710S130001E</t>
  </si>
  <si>
    <t xml:space="preserve">30'' Bathroom Vanity with Top Sink, Modern Bathroom Storage Cabinet with 2 Drawers and a Tip-out Drawer, Single Sink Bathroom Vanity  (Same as SW000143AAE)</t>
  </si>
  <si>
    <t xml:space="preserve">N710S130001K</t>
  </si>
  <si>
    <t xml:space="preserve">30'' Bathroom Vanity with Top Sink, Modern Bathroom Storage Cabinet with 2 Drawers and a Tip-out Drawer, Single Sink Bathroom Vanity (Same as SW000143AAK)</t>
  </si>
  <si>
    <t xml:space="preserve">N710S130001F</t>
  </si>
  <si>
    <t xml:space="preserve">30'' Bathroom Vanity with Top Sink, Modern Bathroom Storage Cabinet with 2 Drawers and a Tip-out Drawer, Single Sink Bathroom Vanity (Same as SW000143AAF)</t>
  </si>
  <si>
    <t xml:space="preserve">N710P252105B</t>
  </si>
  <si>
    <t xml:space="preserve">30 Inch Bathroom Vanity with Ceramic Sink, Black Bathroom with 3 Drawers, Solid Wood Frame Modern Bathroom Storage Cabinet , Ideal for Home</t>
  </si>
  <si>
    <t xml:space="preserve">N710P252105K</t>
  </si>
  <si>
    <t xml:space="preserve">30 Inch Bathroom Vanity with Ceramic Sink, White Bathroom with 3 Drawers, Solid Wood Frame Modern Bathroom Storage Cabinet , Ideal for Home</t>
  </si>
  <si>
    <t xml:space="preserve">N710P195628K</t>
  </si>
  <si>
    <t xml:space="preserve">36'' Bathroom Vanity with Ceramic Sink Combo, Solid Wood Frame Bathroom Storage Cabinet, Freestanding Vanity Set with 2 Drawers&amp; Soft Closing Doors, White</t>
  </si>
  <si>
    <t xml:space="preserve">W1573P237851</t>
  </si>
  <si>
    <t xml:space="preserve">30" Freestanding Bathroom Vanity with Sink, Carrara Engineered Marble Vanity Top with Under-mounted Rectangular Ceramic Sink, Soft-Close Door, Solid Wood Frame Fully Assembled, White 24V03-30WH</t>
  </si>
  <si>
    <t xml:space="preserve">W1573</t>
  </si>
  <si>
    <t xml:space="preserve">Bathin</t>
  </si>
  <si>
    <t xml:space="preserve">W1573P237849</t>
  </si>
  <si>
    <t xml:space="preserve">30" Freestanding Bathroom Vanity with Sink, Carrara Engineered Marble Vanity Top with Under-mounted Rectangular Ceramic Sink, Soft-Close Door, Solid Wood Frame Fully Assembled, Navy Blue 24V03-30NB</t>
  </si>
  <si>
    <t xml:space="preserve">W1573P237850</t>
  </si>
  <si>
    <t xml:space="preserve">30" Freestanding Bathroom Vanity with Sink, Carrara Engineered Marble Vanity Top with Under-mounted Rectangular Ceramic Sink, Soft-Close Door, Solid Wood Frame Fully Assembled, Grey 24V03-30GR</t>
  </si>
  <si>
    <t xml:space="preserve">N817P245321N</t>
  </si>
  <si>
    <t xml:space="preserve">36" Modern Bathroom Vanity with Rectangle Ceramic Sink, Bathroom Cabinet with Large storage space and 45 Degrees Free-Handle Design Soft-Closing Doors, 1 Open Shelf at the Bottom, Natural</t>
  </si>
  <si>
    <t xml:space="preserve">N817P245321B</t>
  </si>
  <si>
    <t xml:space="preserve">36" Modern Bathroom Vanity with Rectangle Ceramic Sink, Bathroom Cabinet with Large storage space and 45 Degrees Free-Handle Design Soft-Closing Doors, 1 Open Shelf at the Bottom, Dark Brown</t>
  </si>
  <si>
    <t xml:space="preserve">W1580S00061</t>
  </si>
  <si>
    <t xml:space="preserve">SP000079AAB</t>
  </si>
  <si>
    <t xml:space="preserve">(Assembly Video Offered) TOPMAX Freestanding 63'' W Buffet with Hutch, Large Coffee Bar Storage Cabinet with 6 Drawers, 5 Cabinets with Adjustable Shelves,Pegboard,Towel Rack, Power Outlet,Black</t>
  </si>
  <si>
    <t xml:space="preserve">SP000079AAK</t>
  </si>
  <si>
    <t xml:space="preserve">(Assembly Video Offered) TOPMAX Freestanding 63'' W Buffet with Hutch, Large Coffee Bar Storage Cabinet with 6 Drawers, 5 Cabinets with Adjustable Shelves,Pegboard,Towel Rack, Power Outlet, White</t>
  </si>
  <si>
    <t xml:space="preserve">W504S00221</t>
  </si>
  <si>
    <t xml:space="preserve">Full Size Murphy Bed with USB Port and Removable Shelves on Each Side, Solid Pine Murphy Cabinet Bed for Home Office, Guest Room,Walnut</t>
  </si>
  <si>
    <t xml:space="preserve">W504S00192</t>
  </si>
  <si>
    <t xml:space="preserve">Murphy Bed Cabinet Full with Storage Drawer and Charging Station, USB Port, Solid Pine Murphy Bedframe for Home Office, Studio or Guest Room,White-walnut</t>
  </si>
  <si>
    <t xml:space="preserve">W504S00193</t>
  </si>
  <si>
    <t xml:space="preserve">Murphy Bed Cabinet Queen with Storage Drawer and Charging Station, USB Port, Solid Pine Murphy Bedframe for Home Office, Studio or Guest Room,White-walnut</t>
  </si>
  <si>
    <t xml:space="preserve">W504S00220</t>
  </si>
  <si>
    <t xml:space="preserve">Full Size L-shaped Bookcases Bed with Power Outlets, USB Charging Ports,Two Drawers,Espresso</t>
  </si>
  <si>
    <t xml:space="preserve">W504S00216</t>
  </si>
  <si>
    <t xml:space="preserve">Queen Size Wood Murphy Bed, Space-Saving Hidden Wall Bed, Wall Bed Cabinet, with Gas Struts,White</t>
  </si>
  <si>
    <t xml:space="preserve">W504S00226</t>
  </si>
  <si>
    <t xml:space="preserve">Queen Size Wood Murphy Bed, Space-Saving Hidden Wall Bed, Wall Bed Cabinet, with Gas Struts,Walnut</t>
  </si>
  <si>
    <t xml:space="preserve">W504S00218</t>
  </si>
  <si>
    <t xml:space="preserve">Twin Size L-shaped Bookcases Bed with Power Outlets, USB Charging Ports,Two Drawers,Grey</t>
  </si>
  <si>
    <t xml:space="preserve">W504S00219</t>
  </si>
  <si>
    <t xml:space="preserve">Twin Size L-shaped Bookcases Bed with Power Outlets, USB Charging Ports,Two Drawers,Espresso</t>
  </si>
  <si>
    <t xml:space="preserve">N729P000001C</t>
  </si>
  <si>
    <t xml:space="preserve">60" Blue Bathroom Vanity Set with Double Vanities (Separate), Double Ceramic Sinks, Storage Shelf, and Divided Drawers  (Mirror not included)– Modern Bathroom Solution for Spacious Bathrooms</t>
  </si>
  <si>
    <t xml:space="preserve">N729P000001K</t>
  </si>
  <si>
    <t xml:space="preserve">60" White Bathroom Vanity Set with Double Vanities (Separate), Double Ceramic Sinks, Storage Shelf, and Divided Drawers  (Mirror not included)– Modern Bathroom Solution for Spacious Bathrooms</t>
  </si>
  <si>
    <t xml:space="preserve">SP000081AAE</t>
  </si>
  <si>
    <t xml:space="preserve">[Assembly Video Available] TOPMAX Traditional 56x20x73inch Freestanding Wooden Kitchen Pantry, Large Kitchen Storage Cabinet Cupboard with 10 Drawers,8 Door Shelves and 4 Pull-Out Trays, Gray</t>
  </si>
  <si>
    <t xml:space="preserve">SP000081AAK</t>
  </si>
  <si>
    <t xml:space="preserve">[Assembly Video Available] TOPMAX Traditional 56x20x73inch Freestanding Wooden Kitchen Pantry, Large Kitchen Storage Cabinet Cupboard with 10 Drawers,8 Door Shelves and 4 Pull-Out Trays, White</t>
  </si>
  <si>
    <t xml:space="preserve">LP000698AAK</t>
  </si>
  <si>
    <t xml:space="preserve">Full Over Full Size Murphy Bed with Hydraulic Lift &amp; Desk Design, White</t>
  </si>
  <si>
    <t xml:space="preserve">LP000698AAE</t>
  </si>
  <si>
    <t xml:space="preserve">Full Over Full Size Murphy Bed with Hydraulic Lift &amp; Desk Design, Gray</t>
  </si>
  <si>
    <t xml:space="preserve">W1151S03340</t>
  </si>
  <si>
    <t xml:space="preserve">Table and chair set.A 47.3-inch diameter modern spliced color circular dining table - double-layer storage.Paired With 6 Technology-Fabric Brown Chairs With Curved Widened Cushion Design.</t>
  </si>
  <si>
    <t xml:space="preserve">W1151</t>
  </si>
  <si>
    <t xml:space="preserve">Droom  W-1151</t>
  </si>
  <si>
    <t xml:space="preserve">W1151S03339</t>
  </si>
  <si>
    <t xml:space="preserve">Table and chair set.A 47.3-inch diameter modern spliced color circular dining table - double-layer storage.Paired With 4 Technology-Fabric Brown Chairs With Curved Widened Cushion Design.</t>
  </si>
  <si>
    <t xml:space="preserve">W1151S03338</t>
  </si>
  <si>
    <t xml:space="preserve">Table and chair set.A 47.3-inch diameter modern spliced color circular dining table - double-layer storage.Paired With 6 Black Artificial PU Chairs With Curved Widened Cushion Design.</t>
  </si>
  <si>
    <t xml:space="preserve">W1151S03337</t>
  </si>
  <si>
    <t xml:space="preserve">Table and chair set.A 47.3-inch diameter modern spliced color circular dining table - double-layer storage.Paired With 4 Black Artificial PU Chairs With Curved Widened Cushion Design.</t>
  </si>
  <si>
    <t xml:space="preserve">W1580S00039</t>
  </si>
  <si>
    <t xml:space="preserve">N7090000468N</t>
  </si>
  <si>
    <t xml:space="preserve">Twin Size L-shaped Platform Bed with Three Storage Drawers, Natural</t>
  </si>
  <si>
    <t xml:space="preserve">W2129P262896</t>
  </si>
  <si>
    <t xml:space="preserve">Twin Bed Frames with Headboard, Twin Size Bed Frames with Storage Drawers, Twin Bed, Black Metal Platform Bed Frame, Single Bed Frame, No Box Spring Needed</t>
  </si>
  <si>
    <t xml:space="preserve">W2129P244576</t>
  </si>
  <si>
    <t xml:space="preserve">Twin Daybed with RGB LED Lights &amp; Charging Station, Height Adjustable Day Bed Frame with Trundle, Versatile Metal Sofa Bed Frame for Bedroom, Living Room, Guest Room, Black</t>
  </si>
  <si>
    <t xml:space="preserve">GX001524AAB</t>
  </si>
  <si>
    <t xml:space="preserve">Full Size Metal Loft bed with Built-in Desk, Open Wardrobe, Basketball hoop, Slide and Staircase, Black</t>
  </si>
  <si>
    <t xml:space="preserve">N7090000468E</t>
  </si>
  <si>
    <t xml:space="preserve">Twin Size L-shaped Platform Bed with Three Storage Drawers, Gray</t>
  </si>
  <si>
    <t xml:space="preserve">W1858P252839</t>
  </si>
  <si>
    <t xml:space="preserve">Twin Size Canopy Bed Frame with Guardrails for Kids,Floor Bed Twin with Four Poster Design,Kids Montessori Floor Bed,Wood Canopy Bed Frame for Girls,Boys(Twin,Natural)</t>
  </si>
  <si>
    <t xml:space="preserve">W2593S00012</t>
  </si>
  <si>
    <t xml:space="preserve">Full Size Metal Loft Bed with TV Stand, Metal Loft Bed with Staircase and Wardrobe, Kids Full Size Loft Bed, Black (Expect Arrival Date 2025/3/22)</t>
  </si>
  <si>
    <t xml:space="preserve">W2593S00011</t>
  </si>
  <si>
    <t xml:space="preserve">Full Size Metal Loft Bed with TV Cabinet, Metal Loft Bed with Staircase and Wardrobe, Kids Full Size Loft Bed, White (Expect Arrival Date 2025/3/22)</t>
  </si>
  <si>
    <t xml:space="preserve">N820S00051E</t>
  </si>
  <si>
    <t xml:space="preserve">Full Size Wooden Daybed with Glass-Door Storage Cabinets, Built-in LED Lighting and Shelves, Gray</t>
  </si>
  <si>
    <t xml:space="preserve">N820S00051K</t>
  </si>
  <si>
    <t xml:space="preserve">Full Size Wooden Daybed with Glass-Door Storage Cabinets, Built-in LED Lighting and Shelves, White</t>
  </si>
  <si>
    <t xml:space="preserve">N820S00050E</t>
  </si>
  <si>
    <t xml:space="preserve">Twin Size Wooden Daybed with Glass-Door Storage Cabinets, Built-in LED Lighting and Shelves, Gray</t>
  </si>
  <si>
    <t xml:space="preserve">N820S00050K</t>
  </si>
  <si>
    <t xml:space="preserve">Twin Size Wooden Daybed with Glass-Door Storage Cabinets, Built-in LED Lighting and Shelves, White</t>
  </si>
  <si>
    <t xml:space="preserve">W1960S00005</t>
  </si>
  <si>
    <t xml:space="preserve">N759P252821B</t>
  </si>
  <si>
    <t xml:space="preserve">24" Bathroom Vanity with Sink, Bathroom Vanity Cabinet with One Flip Drawer and Two Drawers, Adjustable Shelf, Solid Wood and MDF, Black</t>
  </si>
  <si>
    <t xml:space="preserve">N759P252821K</t>
  </si>
  <si>
    <t xml:space="preserve">N729P255663E</t>
  </si>
  <si>
    <t xml:space="preserve">36" Bathroom Vanity with Ceramic Sink, Grey, Solid Wood Frame, Soft Close Doors, Adjustable Shelves, 3 Drawers, Including Double-Depth Drawer for Hairdryer Storage(Old sku:SV000003AAL-1)</t>
  </si>
  <si>
    <t xml:space="preserve">N729P255663K</t>
  </si>
  <si>
    <t xml:space="preserve">36" Bathroom Vanity with Ceramic Sink, White, Solid Wood Frame, Soft Close Doors, Adjustable Shelves, 3 Drawers ,Including Double-Depth Drawer for Hairdryer Storage(Old sku:SV000003AAW-2)</t>
  </si>
  <si>
    <t xml:space="preserve">N729P255663C</t>
  </si>
  <si>
    <t xml:space="preserve">36" Bathroom Vanity with Ceramic Sink, Blue, Solid Wood Frame, Soft Close Doors, Adjustable Shelves, 3 Drawers,Including Double-Depth Drawer for Hairdryer Storage(Old sku:SV000003AAE-1)</t>
  </si>
  <si>
    <t xml:space="preserve">W2580S00015</t>
  </si>
  <si>
    <t xml:space="preserve">Quad Bunk Bed for 4 Kids, Heavy Duty Metal Twin Bunk Bed Frame, Detachable Triple Bunk Bed, Can Be Divided Into 3 Twin Beds, Black(Old SKU W2580S00005)</t>
  </si>
  <si>
    <t xml:space="preserve">W697P153472</t>
  </si>
  <si>
    <t xml:space="preserve">Twin Size Kid Low Loft Bed With Two-Tier Shelves And LED Light For White Color</t>
  </si>
  <si>
    <t xml:space="preserve">W2967P228866</t>
  </si>
  <si>
    <t xml:space="preserve">SAM&amp;HAIBEI Bell Tent 4 Season 9.85ft  Glamping Tent, Hot Tent,Ideal for Family Camping, Hiking,Canvas Tent with Aluminum Pole. Support Camouflage Fabric Customization</t>
  </si>
  <si>
    <t xml:space="preserve">W2967</t>
  </si>
  <si>
    <t xml:space="preserve">SAM&amp;HAIBEI</t>
  </si>
  <si>
    <t xml:space="preserve">N709P256926D</t>
  </si>
  <si>
    <t xml:space="preserve">Twin Size Wood Low Loft Bed with Storage Shelves, Blackboard and Trundle, Walnut</t>
  </si>
  <si>
    <t xml:space="preserve">N709P256926K</t>
  </si>
  <si>
    <t xml:space="preserve">Twin Size Wood Low Loft Bed with Storage Shelves, Blackboard and Trundle, White</t>
  </si>
  <si>
    <t xml:space="preserve">N709P243969K</t>
  </si>
  <si>
    <t xml:space="preserve">Wood Twin Size Platform Bed with Built-in LED Light, Multi-functional Headboard, Guardrail and 2 Drawers, White</t>
  </si>
  <si>
    <t xml:space="preserve">N709P243969E</t>
  </si>
  <si>
    <t xml:space="preserve">Wood Twin Size Platform Bed with Built-in LED Light, Multi-functional Headboard, Guardrail and 2 Drawers, Gray</t>
  </si>
  <si>
    <t xml:space="preserve">BS701P255016N</t>
  </si>
  <si>
    <t xml:space="preserve">Modern Queen Size Canopy Platform Bed with Trundle and Three Storage Drawers,4-Post Solid Wood Bed Frame with Headboard,No Box Spring Needed,Natural</t>
  </si>
  <si>
    <t xml:space="preserve">BS701P255016W</t>
  </si>
  <si>
    <t xml:space="preserve">Modern Queen Size Canopy Platform Bed with Trundle and Three Storage Drawers,4-Post Solid Wood Bed Frame with Headboard,No Box Spring Needed,White</t>
  </si>
  <si>
    <t xml:space="preserve">N820S00047E</t>
  </si>
  <si>
    <t xml:space="preserve">Full Size Wooden Daybed With Hydraulic bed and All-in-One Cabinet and Shelf, Gray</t>
  </si>
  <si>
    <t xml:space="preserve">N820S00047K</t>
  </si>
  <si>
    <t xml:space="preserve">Full Size Wooden Daybed With Hydraulic bed and All-in-One Cabinet and Shelf, White</t>
  </si>
  <si>
    <t xml:space="preserve">N820S00046E</t>
  </si>
  <si>
    <t xml:space="preserve">Twin Size Wooden Daybed With Hydraulic bed and All-in-One Cabinet and Shelf, Gray</t>
  </si>
  <si>
    <t xml:space="preserve">N820S00046K</t>
  </si>
  <si>
    <t xml:space="preserve">Twin Size Wooden Daybed With Hydraulic bed and All-in-One Cabinet and Shelf, White</t>
  </si>
  <si>
    <t xml:space="preserve">B083P152996</t>
  </si>
  <si>
    <t xml:space="preserve">Adam Sturdy Twin over Twin Bunk Bed Metal Black for Kids and Adult, Low Profile Twin over twin bunk bed with Ladder and Guardrails, Easy Climbing, Beds for Bedroom, Same as original B083124170</t>
  </si>
  <si>
    <t xml:space="preserve">B031S00037</t>
  </si>
  <si>
    <t xml:space="preserve">Techni Mobili White and Gold Desk for Office with Drawers &amp; Storage, 51.25 in. W</t>
  </si>
  <si>
    <t xml:space="preserve">B031</t>
  </si>
  <si>
    <t xml:space="preserve">Technimobili</t>
  </si>
  <si>
    <t xml:space="preserve">RTA-7002-GRY</t>
  </si>
  <si>
    <t xml:space="preserve">Techni Mobili Modern Office Desk with Storage, Grey</t>
  </si>
  <si>
    <t xml:space="preserve">GX000664AAB</t>
  </si>
  <si>
    <t xml:space="preserve">W2740P256762</t>
  </si>
  <si>
    <t xml:space="preserve">Round Black Dining Table 31.5" with Pedestal Base, Mid Century Kitchen Table Coffee Table for 2 to 4 Person</t>
  </si>
  <si>
    <t xml:space="preserve">W2740</t>
  </si>
  <si>
    <t xml:space="preserve">JieCang</t>
  </si>
  <si>
    <t xml:space="preserve">GX001135AAB</t>
  </si>
  <si>
    <t xml:space="preserve">Twin Size Metal Loft Bed with Shelves, Desk and Basketball hoop, Black</t>
  </si>
  <si>
    <t xml:space="preserve">W2740P256761</t>
  </si>
  <si>
    <t xml:space="preserve">Round White Dining Table 31.5" with Pedestal Base, Mid Century Kitchen Table Coffee Table for 2 to 4 Person</t>
  </si>
  <si>
    <t xml:space="preserve">W1858P252838</t>
  </si>
  <si>
    <t xml:space="preserve">Twin Size Canopy Bed Frame with Guardrails for Kids,Floor Bed Twin with Four Poster Design,Kids Montessori Floor Bed,Wood Canopy Bed Frame for Girls,Boys(Twin,White)</t>
  </si>
  <si>
    <t xml:space="preserve">W21901186</t>
  </si>
  <si>
    <t xml:space="preserve">Hot sale Easily-assembled wooden Rabbit house Chicken coop kennels</t>
  </si>
  <si>
    <t xml:space="preserve">W219</t>
  </si>
  <si>
    <t xml:space="preserve">Natural House</t>
  </si>
  <si>
    <t xml:space="preserve">W1960P176242</t>
  </si>
  <si>
    <t xml:space="preserve">Full Size Bed Frame with Gas Lift Storage Bed with Modern Wingback Headboard, USB Ports</t>
  </si>
  <si>
    <t xml:space="preserve">40%</t>
  </si>
  <si>
    <t xml:space="preserve">W1960P176241</t>
  </si>
  <si>
    <t xml:space="preserve">BS7013005554D</t>
  </si>
  <si>
    <t xml:space="preserve">Queen Size Solid Wood With Rattan Murphy Bed Cabinet Space-Saving Bed with 2 Side Cabinet Storage Shelves, Perfect for Guest Room, for Bed Room, Guest Room, Home Office, Walnut</t>
  </si>
  <si>
    <t xml:space="preserve">BS701P245552D</t>
  </si>
  <si>
    <t xml:space="preserve">Full Size Solid Wood With Rattan Murphy Bed Cabinet Space-Saving Bed Perfect for Guest Room, for Bed Room, Guest Room, Home Office, Walnut</t>
  </si>
  <si>
    <t xml:space="preserve">BS7013005552W</t>
  </si>
  <si>
    <t xml:space="preserve">Full Size Solid Wood With Rattan Murphy Bed Cabinet Space-Saving Bed with 2 Side Cabinet Storage Shelves, Perfect for Guest Room, for Bed Room, Guest Room, Home Office, Natural</t>
  </si>
  <si>
    <t xml:space="preserve">BS7012005554W</t>
  </si>
  <si>
    <t xml:space="preserve">Queen Size Solid Wood With Rattan Murphy Bed Cabinet Space-Saving Bed with 1 Side Cabinet Storage Shelf, Perfect for Guest Room, for Bed Room, Guest Room, Home Office, Natural</t>
  </si>
  <si>
    <t xml:space="preserve">BS7012005554D</t>
  </si>
  <si>
    <t xml:space="preserve">Queen Size Solid Wood With Rattan Murphy Bed Cabinet Space-Saving Bed with 1 Side Cabinet Storage Shelf, Perfect for Guest Room, for Bed Room, Guest Room, Home Office, Walnut</t>
  </si>
  <si>
    <t xml:space="preserve">BS701P245554D</t>
  </si>
  <si>
    <t xml:space="preserve">Queen Size Solid Wood With Rattan Murphy Bed Cabinet Space-Saving Bed Perfect for Guest Room, for Bed Room, Guest Room, Home Office, Walnut</t>
  </si>
  <si>
    <t xml:space="preserve">BS701P245554W</t>
  </si>
  <si>
    <t xml:space="preserve">Queen Size Solid Wood With Rattan Murphy Bed Cabinet Space-Saving Bed Perfect for Guest Room, for Bed Room, Guest Room, Home Office, Natural</t>
  </si>
  <si>
    <t xml:space="preserve">BS7012005552W</t>
  </si>
  <si>
    <t xml:space="preserve">Full Size Solid Wood With Rattan Murphy Bed Cabinet Space-Saving Bed with 1 Side Cabinet Storage Shelf, Perfect for Guest Room, for Bed Room, Guest Room, Home Office, Natural</t>
  </si>
  <si>
    <t xml:space="preserve">BS7013005554W</t>
  </si>
  <si>
    <t xml:space="preserve">Queen Size Solid Wood With Rattan Murphy Bed Cabinet Space-Saving Bed with 2 Side Cabinet Storage Shelves, Perfect for Guest Room, for Bed Room, Guest Room, Home Office, Natural</t>
  </si>
  <si>
    <t xml:space="preserve">BS7012005552D</t>
  </si>
  <si>
    <t xml:space="preserve">Full Size Solid Wood With Rattan Murphy Bed Cabinet Space-Saving Bed with 1 Side Cabinet Storage Shelf, Perfect for Guest Room, for Bed Room, Guest Room, Home Office, Walnut</t>
  </si>
  <si>
    <t xml:space="preserve">BS7013005552D</t>
  </si>
  <si>
    <t xml:space="preserve">Full Size Solid Wood With Rattan Murphy Bed Cabinet Space-Saving Bed with 2 Side Cabinet Storage Shelves, Perfect for Guest Room, for Bed Room, Guest Room, Home Office, Walnut</t>
  </si>
  <si>
    <t xml:space="preserve">BS701P245552W</t>
  </si>
  <si>
    <t xml:space="preserve">Full Size Solid Wood With Rattan Murphy Bed Cabinet Space-Saving Bed Perfect for Guest Room, for Bed Room, Guest Room, Home Office, Natural</t>
  </si>
  <si>
    <t xml:space="preserve">GX000469AAE</t>
  </si>
  <si>
    <t xml:space="preserve">Full Size Loft Bed with L-Shaped Desk and Drawers, Cabinet and Storage Staircase, Gray</t>
  </si>
  <si>
    <t xml:space="preserve">N729P255663G</t>
  </si>
  <si>
    <t xml:space="preserve">36" Bathroom Vanity with Ceramic Sink, Green, Solid Wood Frame, Soft Close Doors, Adjustable Shelves, 3 Drawers ,Including Double-Depth Drawer for Hairdryer Storage(Old sku:SV000003AAG-1)</t>
  </si>
  <si>
    <t xml:space="preserve">GX000469AAK</t>
  </si>
  <si>
    <t xml:space="preserve">Full Size Loft Bed with L-Shaped Desk and Drawers, Cabinet and Storage Staircase, White</t>
  </si>
  <si>
    <t xml:space="preserve">W1858P252840</t>
  </si>
  <si>
    <t xml:space="preserve">Full Size Canopy Bed Frame with Guardrails for Kids,Floor Bed Full with Four Poster Design,Kids Montessori Floor Bed,Wood Canopy Bed Frame for Girls,Boys(Full,White)</t>
  </si>
  <si>
    <t xml:space="preserve">W1858P252841</t>
  </si>
  <si>
    <t xml:space="preserve">Full Size Canopy Bed Frame with Guardrails for Kids,Floor Bed Full with Four Poster Design,Kids Montessori Floor Bed,Wood Canopy Bed Frame for Girls,Boys(Full,Natural)</t>
  </si>
  <si>
    <t xml:space="preserve">W1580S00057</t>
  </si>
  <si>
    <t xml:space="preserve">Twin over Twin &amp; Twin Bunk Beds for 3, Twin XL over Twin &amp; Twin Bunk Bed Metal Triple Bunk Bed, Black</t>
  </si>
  <si>
    <t xml:space="preserve">N710P247499B</t>
  </si>
  <si>
    <t xml:space="preserve">N710P247499K</t>
  </si>
  <si>
    <t xml:space="preserve">N710P247499E</t>
  </si>
  <si>
    <t xml:space="preserve">30 Inch Bathroom Vanity with Ceramic Sink, Grey Bathroom with 3 Drawers, Solid Wood Frame Modern Bathroom Storage Cabinet , Ideal for Home</t>
  </si>
  <si>
    <t xml:space="preserve">N735P250955K</t>
  </si>
  <si>
    <t xml:space="preserve">Rectangular Sliding Top Coffee Table with 2 Drawers and 2 Hidden Storage for Living Room 47.2" (White)</t>
  </si>
  <si>
    <t xml:space="preserve">N735P250955D</t>
  </si>
  <si>
    <t xml:space="preserve">Rectangular Sliding Top Coffee Table with 2 Drawers and 2 Hidden Storage for Living Room 47.2" (Walnut)</t>
  </si>
  <si>
    <t xml:space="preserve">W2887P240017</t>
  </si>
  <si>
    <t xml:space="preserve">47" Computer Desk With Power Outlet,Writing Desk,Home Office desk,Vanity table with 7 Fabric Drawers, Large Side Pocket,White</t>
  </si>
  <si>
    <t xml:space="preserve">W2887</t>
  </si>
  <si>
    <t xml:space="preserve">Pets&amp;Home</t>
  </si>
  <si>
    <t xml:space="preserve">N729P000001E</t>
  </si>
  <si>
    <t xml:space="preserve">60" Grey Bathroom Vanity Set with Double Vanities (Separate), Double Ceramic Sinks, Storage Shelf, and Divided Drawers  (Mirror not included)– Modern Bathroom Solution for Spacious Bathrooms</t>
  </si>
  <si>
    <t xml:space="preserve">N729P000001B</t>
  </si>
  <si>
    <t xml:space="preserve">60" Black Bathroom Vanity Set with Double Vanities (Separate), Double Ceramic Sinks, Storage Shelf, and Divided Drawers  (Mirror not included)– Modern Bathroom Solution for Spacious Bathrooms</t>
  </si>
  <si>
    <t xml:space="preserve">N729P000001F</t>
  </si>
  <si>
    <t xml:space="preserve">60" Green Bathroom Vanity Set with Double Vanities (Separate), Double Ceramic Sinks, Storage Shelf, and Divided Drawers  (Mirror not included)– Modern Bathroom Solution for Spacious Bathrooms</t>
  </si>
  <si>
    <t xml:space="preserve">W2593P269092</t>
  </si>
  <si>
    <t xml:space="preserve">Twin Size House Bed with LED Light, Wood House Bed with Storage Bookshelf, Floor House Bed with Guardrails for Kids, Natural (Expect Arrival Date 2025/3/14)</t>
  </si>
  <si>
    <t xml:space="preserve">W2593P269090</t>
  </si>
  <si>
    <t xml:space="preserve">Twin Size House Bed with LED Light, Wood House Bed with Storage Bookshelf, Floor House Bed with Guardrails for Kids, Navy Blue (Expect Arrival Date 2025/3/14)</t>
  </si>
  <si>
    <t xml:space="preserve">W2593P269087</t>
  </si>
  <si>
    <t xml:space="preserve">Twin Size House Bed with LED Light, Wood House Bed with Storage Bookshelf, Floor House Bed with Guardrails for Kids, White (Expect Arrival Date 2025/3/14)</t>
  </si>
  <si>
    <t xml:space="preserve">W1580P244615</t>
  </si>
  <si>
    <t xml:space="preserve">Metal Full XL over Queen Bunk Bed for Teens and Adults, Noise Reduced/No Box Spring Needed, Black</t>
  </si>
  <si>
    <t xml:space="preserve">W1580P243343</t>
  </si>
  <si>
    <t xml:space="preserve">Metal Twin XL over Queen Bunk Bed for Teens and Adults,Noise Reduced/No Box Spring Needed, Black</t>
  </si>
  <si>
    <t xml:space="preserve">SW000142AAK-1</t>
  </si>
  <si>
    <t xml:space="preserve">36'' Bathroom Vanity with Resin Sink Combo, Solid Wood Frame Bathroom Storage Cabinet, Freestanding Vanity Set with 5 Drawers&amp; Soft Closing Doors</t>
  </si>
  <si>
    <t xml:space="preserve">SW000142AAB-1</t>
  </si>
  <si>
    <t xml:space="preserve">36'' Bathroom Vanity with Resin Sink Combo, Solid Wood Frame Bathroom Storage Cabinet, Freestanding Vanity Set with 5 Drawers&amp; Soft Closing Doors (Same as N710S136002B+SW000142AAB )</t>
  </si>
  <si>
    <t xml:space="preserve">N710P247494B</t>
  </si>
  <si>
    <t xml:space="preserve">36'' Bathroom Vanity with Ceramic Sink Combo Set,Modern Freestanding Single Bathroom Cabinet with 4 Drawers &amp; 2 Cabinets,Storage Cabinet for Bathroom, Solid Wood Frame Vanity Set, Black</t>
  </si>
  <si>
    <t xml:space="preserve">2026-07-14 ~ 2026-07-21</t>
  </si>
  <si>
    <t xml:space="preserve">N710P247494K</t>
  </si>
  <si>
    <t xml:space="preserve">36'' Bathroom Vanity with Ceramic Sink Combo Set,Modern Freestanding Single Bathroom Cabinet with 4 Drawers &amp; 2 Cabinets,Storage Cabinet for Bathroom, Solid Wood Frame Vanity Set, White</t>
  </si>
  <si>
    <t xml:space="preserve">N729P263155E</t>
  </si>
  <si>
    <t xml:space="preserve">30" Bathroom Vanity with Ceramic Sink, Modern Gray Single Bathroom Cabinet with 2 Doors and a Shelf, Soft Close Doors</t>
  </si>
  <si>
    <t xml:space="preserve">N729P263155B</t>
  </si>
  <si>
    <t xml:space="preserve">30" Bathroom Vanity with Ceramic Sink, Modern Black Single Bathroom Cabinet with 2 Doors and a Shelf, Soft Close Doors</t>
  </si>
  <si>
    <t xml:space="preserve">N710P230246E</t>
  </si>
  <si>
    <t xml:space="preserve">36'' Bathroom Vanity with Top Sink, Modern Bathroom Storage Cabinet with 2 Drawers and a Tip-out Drawer, Single Sink Bathroom Vanity</t>
  </si>
  <si>
    <t xml:space="preserve">N710P230246K</t>
  </si>
  <si>
    <t xml:space="preserve">N710P230246C</t>
  </si>
  <si>
    <t xml:space="preserve">N710P230246B</t>
  </si>
  <si>
    <t xml:space="preserve">N710P230246F</t>
  </si>
  <si>
    <t xml:space="preserve">N735P250962D</t>
  </si>
  <si>
    <t xml:space="preserve">Modern Walnut Rectangular LED Lights Coffee Table with 2 drawers in 47.2"</t>
  </si>
  <si>
    <t xml:space="preserve">N735P250962B</t>
  </si>
  <si>
    <t xml:space="preserve">Modern Black Rectangular LED Lights Coffee Table with 2 drawers in 47.2"</t>
  </si>
  <si>
    <t xml:space="preserve">N735P250962K</t>
  </si>
  <si>
    <t xml:space="preserve">Modern White Rectangular LED Lights Coffee Table with 2 drawers in 47.2"</t>
  </si>
  <si>
    <t xml:space="preserve">N715P198567L</t>
  </si>
  <si>
    <t xml:space="preserve">TREXM Shoe Bench with Removable Cushion, Entryway Bench with Hidden Storage for Entrance and Living Room, Shoe Storage Bench with Back (Espresso)</t>
  </si>
  <si>
    <t xml:space="preserve">N715P198567C</t>
  </si>
  <si>
    <t xml:space="preserve">TREXM Shoe Bench with Removable Cushion, Entryway Bench with Hidden Storage for Entrance and Living Room, Shoe Storage Bench with Back (Antique Turquoise)</t>
  </si>
  <si>
    <t xml:space="preserve">N715P198567M</t>
  </si>
  <si>
    <t xml:space="preserve">TREXM Shoe Bench with Removable Cushion, Entryway Bench with Hidden Storage for Entrance and Living Room, Shoe Storage Bench with Back (Antique Navy)</t>
  </si>
  <si>
    <t xml:space="preserve">N715P198568K</t>
  </si>
  <si>
    <t xml:space="preserve">TREXM Shoe Bench, Retro Shoe Storage Bench with Safe Soft-Close Devices, Storage Chest with Hidden Storage and Cushion for Entryway, Hallway, Living Room (White)</t>
  </si>
  <si>
    <t xml:space="preserve">N715P198568L</t>
  </si>
  <si>
    <t xml:space="preserve">TREXM Shoe Bench, Retro Shoe Storage Bench with Safe Soft-Close Devices, Storage Chest with Hidden Storage and Cushion for Entryway, Hallway, Living Room (Espresso)</t>
  </si>
  <si>
    <t xml:space="preserve">N715P198568M</t>
  </si>
  <si>
    <t xml:space="preserve">TREXM Shoe Bench, Retro Shoe Storage Bench with Safe Soft-Close Devices, Storage Chest with Hidden Storage and Cushion for Entryway, Hallway, Living Room (Antique Navy)</t>
  </si>
  <si>
    <t xml:space="preserve">N701P254907N</t>
  </si>
  <si>
    <t xml:space="preserve">Solid Wood King Size Canopy Bed Frame Four Poster Platform Bed with Slats Support, No Box Spring Needed, Natural</t>
  </si>
  <si>
    <t xml:space="preserve">N701P254907W</t>
  </si>
  <si>
    <t xml:space="preserve">Solid Wood King Size Canopy Bed Frame Four Poster Platform Bed with Slats Support, No Box Spring Needed, White</t>
  </si>
  <si>
    <t xml:space="preserve">N701P254917N</t>
  </si>
  <si>
    <t xml:space="preserve">Solid Wood Queen Size Canopy Bed Frame Four Poster Platform Bed with Slats Support, No Box Spring Needed, Natural</t>
  </si>
  <si>
    <t xml:space="preserve">N701P254917W</t>
  </si>
  <si>
    <t xml:space="preserve">Solid Wood Queen Size Canopy Bed Frame Four Poster Platform Bed with Slats Support, No Box Spring Needed, White</t>
  </si>
  <si>
    <t xml:space="preserve">N725P185452B</t>
  </si>
  <si>
    <t xml:space="preserve">20" Bathroom Vanity with Sink, Bathroom Cabinet with Soft Closing Door, Storage Rack and A Drawer, Black</t>
  </si>
  <si>
    <t xml:space="preserve">N725P185452E</t>
  </si>
  <si>
    <t xml:space="preserve">20" Bathroom Vanity with Sink, Bathroom Cabinet with Soft Closing Door, Storage Rack and A Drawer, Grey</t>
  </si>
  <si>
    <t xml:space="preserve">N725P246473B</t>
  </si>
  <si>
    <t xml:space="preserve">[VIDEO] 24" Black Modern Sleek Bathroom Vanity Elegant Ceramic Sink with Solid Wood Frame Open Style Shelf</t>
  </si>
  <si>
    <t xml:space="preserve">N725P246473E</t>
  </si>
  <si>
    <t xml:space="preserve">[VIDEO] 24" Grey Modern Sleek Bathroom Vanity Elegant Ceramic Sink with Solid Wood Frame Open Style Shelf</t>
  </si>
  <si>
    <t xml:space="preserve">N725P246473D</t>
  </si>
  <si>
    <t xml:space="preserve">[VIDEO] 24" Brown Modern Sleek Bathroom Vanity Elegant Ceramic Sink with Solid Wood Frame Open Style Shelf</t>
  </si>
  <si>
    <t xml:space="preserve">N725P198484K</t>
  </si>
  <si>
    <t xml:space="preserve">30" Bathroom Vanity with Sink Top, Bathroom Vanity Cabinet with Door and Two Drawers, MDF Boards, Solid Wood, One Package, White (Old Sku:WF317773AAK)</t>
  </si>
  <si>
    <t xml:space="preserve">N725P246482F</t>
  </si>
  <si>
    <t xml:space="preserve">30" Bathroom Vanity with Sink Combo, Green Bathroom Cabinet with Drawers, Solid Frame and MDF Board (Old Sku:N725S999222F)</t>
  </si>
  <si>
    <t xml:space="preserve">N725P246482K</t>
  </si>
  <si>
    <t xml:space="preserve">30" Bathroom Vanity with Sink Combo, White Bathroom Cabinet with Drawers, Solid Frame and MDF Board (Old Sku:N725S999222K)</t>
  </si>
  <si>
    <t xml:space="preserve">N725P246491G</t>
  </si>
  <si>
    <t xml:space="preserve">36" Bathroom Vanity with Sink Combo, Green Bathroom Cabinet with Drawers, Solid Frame and MDF Board (Old Sku:JL000007AAG-6)</t>
  </si>
  <si>
    <t xml:space="preserve">N725P246491K</t>
  </si>
  <si>
    <t xml:space="preserve">36" Bathroom Vanity with Sink Combo, White Bathroom Cabinet with Drawers, Solid Frame and MDF Board (Old Sku:JL000007AAK-6)</t>
  </si>
  <si>
    <t xml:space="preserve">N725P221263E</t>
  </si>
  <si>
    <t xml:space="preserve">30" Bathroom Vanity with Sink Combo, Multi-functional Bathroom Cabinet with Doors and Drawer, Solid Frame and MDF Board, Grey (Old Sku:SY999606AAE-6)</t>
  </si>
  <si>
    <t xml:space="preserve">N725P221263K</t>
  </si>
  <si>
    <t xml:space="preserve">30" Bathroom Vanity with Sink Combo, Multi-functional Bathroom Cabinet with Doors and Drawer, Solid Frame and MDF Board, White (Old Sku:SY999606AAK-6)</t>
  </si>
  <si>
    <t xml:space="preserve">N759P218644B</t>
  </si>
  <si>
    <t xml:space="preserve">30" Bathroom Vanity with Sink Vintage Style, Multi-functional Storage Space, Door Shelf, Soft-closing Door, Black</t>
  </si>
  <si>
    <t xml:space="preserve">N759P218644F</t>
  </si>
  <si>
    <t xml:space="preserve">30" Bathroom Vanity with Sink Vintage Style, Multi-functional Storage Space, Door Shelf, Soft-closing Door, Dark Green</t>
  </si>
  <si>
    <t xml:space="preserve">SW000115AAE-2</t>
  </si>
  <si>
    <t xml:space="preserve">36'' Bathroom Vanity with Top Sink, Grey Mirror Cabinet, Modern Bathroom Storage Cabinet with 2 Soft Closing Doors and 2 Drawers, Single Sink Bathroom Vanity (Same as SW000115AAE)</t>
  </si>
  <si>
    <t xml:space="preserve">SW000115AAK-2</t>
  </si>
  <si>
    <t xml:space="preserve">36'' Bathroom Vanity with Top Sink, White Mirror Cabinet, Modern Bathroom Storage Cabinet with 2 Soft Closing Doors and 2 Drawers, Single Sink Bathroom Vanity (Same as SW000115AAK)</t>
  </si>
  <si>
    <t xml:space="preserve">SW000114AAE-1</t>
  </si>
  <si>
    <t xml:space="preserve">36'' Bathroom Vanity with Top Sink, Modern Bathroom Storage Cabinet with 2 Soft Closing Doors and 2 Drawers, Single Sink Bathroom Vanity (Same as SW000114AAE)</t>
  </si>
  <si>
    <t xml:space="preserve">SW000114AAK-1</t>
  </si>
  <si>
    <t xml:space="preserve">36'' Bathroom Vanity with Top Sink, Modern Bathroom Storage Cabinet with 2 Soft Closing Doors and 2 Drawers, Single Sink Bathroom Vanity (Same as SW000114AAK)</t>
  </si>
  <si>
    <t xml:space="preserve">SW000115AAC-1</t>
  </si>
  <si>
    <t xml:space="preserve">36'' Bathroom Vanity with Top Sink, Royal Blue Mirror Cabinet, Modern Bathroom Storage Cabinet with 2 Soft Closing Doors, Single Sink Bathroom Vanity</t>
  </si>
  <si>
    <t xml:space="preserve">N820S00036K</t>
  </si>
  <si>
    <t xml:space="preserve">Doorless Wooden Storage Wardrobe for Dedroom with Shelves and 3 Drawers, White</t>
  </si>
  <si>
    <t xml:space="preserve">W504S00228</t>
  </si>
  <si>
    <t xml:space="preserve">King Size Bed with Rattan Headboard, Two Storage Drawers, Rubber Wood Bed with Enhanced  Support Slats and Feet,Espresso</t>
  </si>
  <si>
    <t xml:space="preserve">W504S00229</t>
  </si>
  <si>
    <t xml:space="preserve">King Size Bed with Rattan Headboard, Two Storage Drawers, Rubber Wood Bed with Enhanced Support Slats and Feet,White Oak</t>
  </si>
  <si>
    <t xml:space="preserve">W504P269606</t>
  </si>
  <si>
    <t xml:space="preserve">Full Size Bed with Rattan Headboard, Two Storage Drawers, Rubber Wood Bed with Enhanced Support Slats and Feet,White Oak</t>
  </si>
  <si>
    <t xml:space="preserve">W504P269605</t>
  </si>
  <si>
    <t xml:space="preserve">Full Size Bed with Rattan Headboard, Two Storage Drawers, Rubber Wood Bed with Enhanced  Support Slats and Feet,Espresso</t>
  </si>
  <si>
    <t xml:space="preserve">W504P252031</t>
  </si>
  <si>
    <t xml:space="preserve">Queen Size Rubber Wooden, Solid Wooden Bed with Rattan Headboard, Enhanced by Support Feet,Espresso</t>
  </si>
  <si>
    <t xml:space="preserve">W504S00197</t>
  </si>
  <si>
    <t xml:space="preserve">Full Over Full Rubber Wood Bunk Bed with Trundle, Ladder and Guardrails, Convertible to 2 Full Size Beds, with Twin Size Trundle,Light Grey</t>
  </si>
  <si>
    <t xml:space="preserve">W2580S00012</t>
  </si>
  <si>
    <t xml:space="preserve">Queen Over Queen Metal Bunk Bed with Ladder and Slats Support for Adults Teens, Black (Old SKU W2580S00004), Expect Arrival Date 2025/3/5</t>
  </si>
  <si>
    <t xml:space="preserve">W2580P266269</t>
  </si>
  <si>
    <t xml:space="preserve">Twin XL over Twin XL Metal Bunk Bed, Industrial Detachable Bunkbeds with Safety Guard Rails for Teens, Black(Old SKU W2580P233252)</t>
  </si>
  <si>
    <t xml:space="preserve">W2580S00013</t>
  </si>
  <si>
    <t xml:space="preserve">Full XL over Queen Metal Bunk Bed, Industrial Detachable Bunkbeds with Safety Guard Rails for Teens, Black(Old SKU W2580S00007)</t>
  </si>
  <si>
    <t xml:space="preserve">W2580S00014</t>
  </si>
  <si>
    <t xml:space="preserve">Queen over Queen Metal Bunk Bed, Industrial Detachable Bunkbeds with Safety Guard Rails for Teens, Black(Old SKU W2580S00006)</t>
  </si>
  <si>
    <t xml:space="preserve">N733S241486K</t>
  </si>
  <si>
    <t xml:space="preserve">Wooden Full Size Daybed with Storage Shelves, Multi-functional Bed with Two Storage Drawers and  Study Desk, Antique White (Old SKU: HL000089AAK)</t>
  </si>
  <si>
    <t xml:space="preserve">N733S241486M</t>
  </si>
  <si>
    <t xml:space="preserve">Wooden Full Size Daybed with Storage Shelves, Multi-functional Bed with Two Storage Drawers and  Study Desk, Natural (Old SKU: HL000089AAM)</t>
  </si>
  <si>
    <t xml:space="preserve">SF000187AAE</t>
  </si>
  <si>
    <t xml:space="preserve">Queen Size Upholstered Platform Bed with Reading Lights, Drawers, Trundle and Shelves, Gray</t>
  </si>
  <si>
    <t xml:space="preserve">SF000187AAA</t>
  </si>
  <si>
    <t xml:space="preserve">Queen Size Upholstered Platform Bed with Reading Lights, Drawers, Trundle and Shelves, Beige</t>
  </si>
  <si>
    <t xml:space="preserve">N716P227423D</t>
  </si>
  <si>
    <t xml:space="preserve">Twin Size Wooden House Bed, Wood Color</t>
  </si>
  <si>
    <t xml:space="preserve">N820S00045E</t>
  </si>
  <si>
    <t xml:space="preserve">Full Size Wooden Platform Bed with USB, Storage Headboard &amp; Drawers, Gray</t>
  </si>
  <si>
    <t xml:space="preserve">N820S00045K</t>
  </si>
  <si>
    <t xml:space="preserve">Full Size Wooden Platform Bed with USB, Storage Headboard &amp; Drawers, Cream</t>
  </si>
  <si>
    <t xml:space="preserve">BS701P200689D</t>
  </si>
  <si>
    <t xml:space="preserve">3 Pieces Bedroom Sets Vintage Country Style Wood King Size Four Poster Platform Bed with 2 Three-Drawer Nightstands, No Box Spring Needed, Brown</t>
  </si>
  <si>
    <t xml:space="preserve">BS701P200687D</t>
  </si>
  <si>
    <t xml:space="preserve">3 Pieces Bedroom Sets Vintage Country Style Wood Queen Size Four Poster Platform Bed with 2 Three-Drawer Nightstands, No Box Spring Needed, Brown</t>
  </si>
  <si>
    <t xml:space="preserve">BS701P200689A</t>
  </si>
  <si>
    <t xml:space="preserve">3 Pieces Bedroom Sets Vintage Country Style Wood King Size Four Poster Platform Bed with 2 Three-Drawer Nightstands, No Box Spring Needed, Retro White</t>
  </si>
  <si>
    <t xml:space="preserve">BS701P200687A</t>
  </si>
  <si>
    <t xml:space="preserve">3 Pieces Bedroom Sets Vintage Country Style Wood Queen Size Four Poster Platform Bed with 2 Three-Drawer Nightstands, No Box Spring Needed, Retro White</t>
  </si>
  <si>
    <t xml:space="preserve">N701P261994W</t>
  </si>
  <si>
    <t xml:space="preserve">Wood Twin Size Tent Bed for Kids, Montessori Style Low-Floor Bed, House Shape Tent Bed Frame for Boys Girls Teens, Without Slats,White</t>
  </si>
  <si>
    <t xml:space="preserve">N701P261994N</t>
  </si>
  <si>
    <t xml:space="preserve">Wood Twin Size Tent Bed for Kids, Montessori Style Low-Floor Bed ,House Shape Tent Bed Frame for Boys Girls Teens, Without Slats,Natural</t>
  </si>
  <si>
    <t xml:space="preserve">N701P262019W</t>
  </si>
  <si>
    <t xml:space="preserve">Twin Size Montessori Style House Bed for Kids,Floor Bed Frame with Headboard and Footboard,Wooden Fence Bed for Girls,Boys,Easy Assembly, Slat Not Included, White</t>
  </si>
  <si>
    <t xml:space="preserve">N701P262019N</t>
  </si>
  <si>
    <t xml:space="preserve">Twin Size Montessori Style House Bed for Kids,Floor Bed Frame with Headboard and Footboard,Wooden Fence Bed for Girls,Boys,Easy Assembly, Slat Not Included, Natural</t>
  </si>
  <si>
    <t xml:space="preserve">N701P261990N</t>
  </si>
  <si>
    <t xml:space="preserve">Full Size Montessori Style House Bed for Kids,Floor Bed Frame with Headboard and Footboard,Wooden Fence Bed for Girls,Boys,Easy Assembly, Slat Not Included, Natural</t>
  </si>
  <si>
    <t xml:space="preserve">N701P261990W</t>
  </si>
  <si>
    <t xml:space="preserve">Full Size Montessori Style House Bed for Kids,Floor Bed Frame with Headboard and Footboard,Wooden Fence Bed for Girls,Boys,Easy Assembly, Slat Not Included, White</t>
  </si>
  <si>
    <t xml:space="preserve">N733P180802H</t>
  </si>
  <si>
    <t xml:space="preserve">Twin size Upholstered Princess Bed With Crown Headboard, Platform Bed with  with Light Strips,Golden Metal Legs, White+Pink</t>
  </si>
  <si>
    <t xml:space="preserve">N733P180806H</t>
  </si>
  <si>
    <t xml:space="preserve">Full size Upholstered Princess Bed With Crown Headboard, Platform Bed with  with Light Strips,Golden Metal Legs, White+Pink</t>
  </si>
  <si>
    <t xml:space="preserve">N709P183348H</t>
  </si>
  <si>
    <t xml:space="preserve">Twin Size Wood House Bed with Fence, Pink</t>
  </si>
  <si>
    <t xml:space="preserve">N709P183348K</t>
  </si>
  <si>
    <t xml:space="preserve">Twin Size Wood House Bed with Fence, White</t>
  </si>
  <si>
    <t xml:space="preserve">N721P246478K</t>
  </si>
  <si>
    <t xml:space="preserve">ON-TREND Farmhouse End Table with Charging Station, Rustic Wood Nightstand with Adjustable Shelf, 19.6"W Versatile Walnut Sofa Side Table with Barn Doors &amp; Retro Hinges for Bedroom, Living Room, White</t>
  </si>
  <si>
    <t xml:space="preserve">N721P246478E</t>
  </si>
  <si>
    <t xml:space="preserve">ON-TREND Farmhouse End Table with Charging Station, Rustic Wood Nightstand with Adjustable Shelf, 19.6"W Versatile Walnut Sofa Side Table with Barn Doors &amp; Retro Hinges for Bedroom, Living Room, Grey</t>
  </si>
  <si>
    <t xml:space="preserve">N711P241273O</t>
  </si>
  <si>
    <t xml:space="preserve">U_STYLE Modern Minimalist Ash Veneer Entryway Table with Streamlined Desktop Design, Suitable for Study Rooms, Entryways, Hallways, Living Rooms, and Foyers</t>
  </si>
  <si>
    <t xml:space="preserve">N711P241273B</t>
  </si>
  <si>
    <t xml:space="preserve">N711P241273V</t>
  </si>
  <si>
    <t xml:space="preserve">N733S237837W</t>
  </si>
  <si>
    <t xml:space="preserve">Queen Size Farmhouse Murphy Cabinet Bed with Charging Station, Foldable Platform Bed with Large Storage Drawer for Guest-Room, Small Bedroom, White</t>
  </si>
  <si>
    <t xml:space="preserve">N733S237837G</t>
  </si>
  <si>
    <t xml:space="preserve">Queen Size Farmhouse Murphy Cabinet Bed with Charging Station, Foldable Platform Bed with Large Storage Drawer for Guest-Room, Small Bedroom, Rustic Gray</t>
  </si>
  <si>
    <t xml:space="preserve">N733S237853W</t>
  </si>
  <si>
    <t xml:space="preserve">Full Size Farmhouse Murphy Cabinet Bed with Charging Station, Foldable Platform Bed with Large Storage Drawer for Guest-Room, Small Bedroom, White</t>
  </si>
  <si>
    <t xml:space="preserve">N733S237853G</t>
  </si>
  <si>
    <t xml:space="preserve">Full Size Farmhouse Murphy Cabinet Bed with Charging Station, Foldable Platform Bed with Large Storage Drawer for Guest-Room, Small Bedroom, Rustic Gray</t>
  </si>
  <si>
    <t xml:space="preserve">N820S00013D</t>
  </si>
  <si>
    <t xml:space="preserve">Queen Size Rattan Headboard Bed with Two Drawers and Trundle, Walnut</t>
  </si>
  <si>
    <t xml:space="preserve">N820S00013E</t>
  </si>
  <si>
    <t xml:space="preserve">Queen Size Rattan Headboard Bed with Two Drawers and Trundle, Gray</t>
  </si>
  <si>
    <t xml:space="preserve">N820S00013K</t>
  </si>
  <si>
    <t xml:space="preserve">Queen Size Rattan Headboard Bed with Two Drawers and Trundle, White</t>
  </si>
  <si>
    <t xml:space="preserve">W1671S00004</t>
  </si>
  <si>
    <t xml:space="preserve">Twin sized loft metal bed with black for bedroom and dormitory, with built-in charging station and LED lighting</t>
  </si>
  <si>
    <t xml:space="preserve">W1671S00005</t>
  </si>
  <si>
    <t xml:space="preserve">Twin sized loft metal bed with white for bedroom and dormitory, with built-in charging station and LED lighting</t>
  </si>
  <si>
    <t xml:space="preserve">W1671S00003</t>
  </si>
  <si>
    <t xml:space="preserve">Bedroom dormitory twin size white metal triple bunk bed can be disassembled into three beds</t>
  </si>
  <si>
    <t xml:space="preserve">W1671S00007</t>
  </si>
  <si>
    <t xml:space="preserve">Full size loft metal bed with white for bedroom and dormitory, with built-in charging station and LED lighting</t>
  </si>
  <si>
    <t xml:space="preserve">2026-06-09 14:59</t>
  </si>
  <si>
    <t xml:space="preserve">W1671S00006</t>
  </si>
  <si>
    <t xml:space="preserve">Full size loft metal bed with black for bedroom and dormitory, with built-in charging station and LED lighting</t>
  </si>
  <si>
    <t xml:space="preserve">2026-06-09 13:59</t>
  </si>
  <si>
    <t xml:space="preserve">W1671S00002</t>
  </si>
  <si>
    <t xml:space="preserve">Bedroom dormitory twin size black metal triple bunk bed can be disassembled into three beds</t>
  </si>
  <si>
    <t xml:space="preserve">2026-05-22 ~ 2026-05-29</t>
  </si>
  <si>
    <t xml:space="preserve">W2593P276686</t>
  </si>
  <si>
    <t xml:space="preserve">Full Size Platform Bed with Drawers, Wood Full Bed with Storage Headbaord, Platform Bed with LED and USB Charge Station for Girls and Boys, White (Expect Arrival Date 2025/3/9)</t>
  </si>
  <si>
    <t xml:space="preserve">W2593P276685</t>
  </si>
  <si>
    <t xml:space="preserve">Twin Size Platform Bed with Drawers, Wood Twin Bed with Storage Headbaord, Platform Bed with LED and USB Charge Station for Girls and Boys, White (Expect Arrival Date 2025/3/9)</t>
  </si>
  <si>
    <t xml:space="preserve">N729P253935F</t>
  </si>
  <si>
    <t xml:space="preserve">36" Green Modern Bathroom Vanity with Ceramic Sink, Soft Close Doors, 4 Drawers for Storage, Elegant Design for Small Bathrooms(Old SKU:SV000025AAF)</t>
  </si>
  <si>
    <t xml:space="preserve">N729P253935K</t>
  </si>
  <si>
    <t xml:space="preserve">36" White Modern Bathroom Vanity with Ceramic Sink, Soft Close Doors, 4 Drawers for Storage, Elegant Design for Small Bathrooms(Old SKU:SV000025AAK)</t>
  </si>
  <si>
    <t xml:space="preserve">BS701P236487N</t>
  </si>
  <si>
    <t xml:space="preserve">Twin Size Wooden L Shaped Daybed with Under-bed Trundle and Storage Drawer, Versatile Corner Bed Frame with Bookcases for 3, Natural</t>
  </si>
  <si>
    <t xml:space="preserve">BS701P236487K</t>
  </si>
  <si>
    <t xml:space="preserve">Twin Size Wooden L Shaped Daybed with Under-bed Trundle and Storage Drawer, Versatile Corner Bed Frame with Bookcases for 3, White</t>
  </si>
  <si>
    <t xml:space="preserve">W2593S00009</t>
  </si>
  <si>
    <t xml:space="preserve">Twin XL &amp; Twin over Twin Bunk Bed, Metal Triple Bunk Beds for 3 Kids, Detachable Bunk Beds for Girls Boys (Expect Arrival date 2025/3/2)</t>
  </si>
  <si>
    <t xml:space="preserve">W2593S00010</t>
  </si>
  <si>
    <t xml:space="preserve">Twin XL &amp; Twin over Twin Bunk Bed with LED, Metal Triple Bunk Beds with Charge Station for 3 Kids, Detachable Bunk Beds for Girls Boys(Expect Arrival Date 2025/3/3)</t>
  </si>
  <si>
    <t xml:space="preserve">W1580S00106</t>
  </si>
  <si>
    <t xml:space="preserve">Queen Size Loft Bed with L-shaped Desk and USB, Metal Loft Bed with Wardrobe and Adjustable Shelf, High Loft Bed with LED for Kids Teens Adults, Black</t>
  </si>
  <si>
    <t xml:space="preserve">W2593S00008</t>
  </si>
  <si>
    <t xml:space="preserve">Metal Full Loft Bed with Wardrobe and LED Light, Full Size Loft Bed with L Shaped Desk and USB for Kids Teens Adults, Black(Expect arrived on 2025/2/20)</t>
  </si>
  <si>
    <t xml:space="preserve">W2580S00009</t>
  </si>
  <si>
    <t xml:space="preserve">Full Size Loft Bed with Stairs, Metal Full Loft Bed with Storage Shelves, High Loft Bed with Wardrobe for Kids Teens, Black(Expect Arrival Date 2025/3/9)</t>
  </si>
  <si>
    <t xml:space="preserve">W2580S00008</t>
  </si>
  <si>
    <t xml:space="preserve">Queen Size Loft Bed with Stairs, Metal Queen Loft Bed with Storage Shelves, High Loft Bed with Wardrobe for Kids Teens Adults, Black(Expect Arrival Date 2025/3/9)</t>
  </si>
  <si>
    <t xml:space="preserve">W331P234973</t>
  </si>
  <si>
    <t xml:space="preserve">Modern Extendable Dining Table with Storage</t>
  </si>
  <si>
    <t xml:space="preserve">FG201235AAA</t>
  </si>
  <si>
    <t xml:space="preserve">&lt;New SKU: N704G201235A&gt; Large Size 4-pieces Outdoor Furniture sofa for 5 Person Conversation Set, Garden Sofa Set With Removable Cushion, Metal And Wood Frame Sofa set, Acacia Wood Tabletop, Beige</t>
  </si>
  <si>
    <t xml:space="preserve">FG201235AAE</t>
  </si>
  <si>
    <t xml:space="preserve">&lt;New SKU: N704G201235E&gt; Large Size 4-pieces Outdoor Furniture sofa for 5 Person Conversation Set, Garden Sofa Set With Removable Cushion, Metal And Wood Frame Sofa set, Acacia Wood Tabletop, Gray</t>
  </si>
  <si>
    <t xml:space="preserve">W1580P257434</t>
  </si>
  <si>
    <t xml:space="preserve">Toddler Floor Bed Frame, Cot Bed for Boys and Girls Ages 3-6, Bear Shape Toddler Bed, Blue</t>
  </si>
  <si>
    <t xml:space="preserve">W1580P257432</t>
  </si>
  <si>
    <t xml:space="preserve">Toddler Floor Bed Frame, Cot Bed for Boys and Girls Ages 3-6, Bear Shape Toddler Bed, White</t>
  </si>
  <si>
    <t xml:space="preserve">W1580S00087</t>
  </si>
  <si>
    <t xml:space="preserve">W1580P257433</t>
  </si>
  <si>
    <t xml:space="preserve">Toddler Floor Bed Frame, Cot Bed for Boys and Girls Ages 3-6, Bear Shape Toddler Bed, Natural</t>
  </si>
  <si>
    <t xml:space="preserve">N751S225871K</t>
  </si>
  <si>
    <t xml:space="preserve">57.68" Modern L Shaped Executive Desk with 2 Storage Cabinets and 3 Drawers,Corner Writing Desk,Office Desk Furniture,Computer Desks with Depth Workstation for Home Office,Living room,White</t>
  </si>
  <si>
    <t xml:space="preserve">N751S211942K</t>
  </si>
  <si>
    <t xml:space="preserve">67''Modern Executive Desk,Computer Desk with 2 Storage Cabinet and 3 Drawers, Rectangle Home Office Desk with back ,Reading Desk,Writing Table,Workstation for Home Office,Living Room,study,White</t>
  </si>
  <si>
    <t xml:space="preserve">W1580S00086</t>
  </si>
  <si>
    <t xml:space="preserve">Queen Over Twin XL Metal Bunk Bed/Loft Bed with Desk and Shelves, Multiple Uses Folds into Sofa with LED and USB, Black</t>
  </si>
  <si>
    <t xml:space="preserve">W1580S00085</t>
  </si>
  <si>
    <t xml:space="preserve">FULL XL Over Twin Bunk Bed with Desk and Shelves, Multiple Placement, with LED and USB, Black</t>
  </si>
  <si>
    <t xml:space="preserve">N733S235627K</t>
  </si>
  <si>
    <t xml:space="preserve">Queen Size Murphy Bed with 2 Wardrobe and Storage Shelf, Multifunctional Foldable Platform Bedframe for Guest-Room, Bedroom, White</t>
  </si>
  <si>
    <t xml:space="preserve">N733S235596K</t>
  </si>
  <si>
    <t xml:space="preserve">Full Size Murphy Bed with 2 Wardrobe and Storage Shelf, Multifunctional Foldable Platform Bedframe for Guest-Room, Bedroom, White</t>
  </si>
  <si>
    <t xml:space="preserve">N710P206904C</t>
  </si>
  <si>
    <t xml:space="preserve">W1820P240537</t>
  </si>
  <si>
    <t xml:space="preserve">Full Size Floor Bed with Heightened Safety Guardrails and Door, Solid Wood Bedframe with Rails for Girls, Boys, Teens, Child Bedroom, Kids Playroom, No Slats Included, White</t>
  </si>
  <si>
    <t xml:space="preserve">BS701P235689D</t>
  </si>
  <si>
    <t xml:space="preserve">Vintage Country Style Wood King Size Four Poster Platform Bed with 56.9" High Crown-like Headboard, No Box Spring Needed, Brown</t>
  </si>
  <si>
    <t xml:space="preserve">BS701P235687D</t>
  </si>
  <si>
    <t xml:space="preserve">Vintage Country Style Wood Queen Size Four Poster Platform Bed with 56.9" High Crown-like Headboard, No Box Spring Needed, Brown</t>
  </si>
  <si>
    <t xml:space="preserve">BS701P235689A</t>
  </si>
  <si>
    <t xml:space="preserve">Vintage Country Style Wood King Size Four Poster Platform Bed with 56.9" High Crown-like Headboard, No Box Spring Needed, Retro White</t>
  </si>
  <si>
    <t xml:space="preserve">BS701P235687A</t>
  </si>
  <si>
    <t xml:space="preserve">Vintage Country Style Wood Queen Size Four Poster Platform Bed with 56.9" High Crown-like Headboard, No Box Spring Needed, Retro White</t>
  </si>
  <si>
    <t xml:space="preserve">N721S000045E</t>
  </si>
  <si>
    <t xml:space="preserve">ON-TREND 3-Piece Farmhouse Entertainment Center with Storage Cabinet for TVs Up to 70", Mid-Century TV Stand with Bookshelf, Rustic Versatile Sideboard with Adjustable Shelves for Living Room, Grey</t>
  </si>
  <si>
    <t xml:space="preserve">N721S000045K</t>
  </si>
  <si>
    <t xml:space="preserve">ON-TREND 3-Piece Farmhouse Entertainment Center with Storage Cabinet for TVs Up to 70", Mid-Century TV Stand with Bookshelf, Rustic Versatile Sideboard with Adjustable Shelves for Living Room, White</t>
  </si>
  <si>
    <t xml:space="preserve">N721S000045B</t>
  </si>
  <si>
    <t xml:space="preserve">ON-TREND 3-Piece Farmhouse Entertainment Center with Storage Cabinet for TVs Up to 70", Mid-Century TV Stand with Bookshelf, Rustic Versatile Sideboard with Adjustable Shelves for Living Room, Black</t>
  </si>
  <si>
    <t xml:space="preserve">W1998P193827</t>
  </si>
  <si>
    <t xml:space="preserve">4 Piece Bar Table Set with Power Outlet,Bar Table Set with Chairs,Sofa Bar Table with Stools,Behind Couch Table with 3 Padded Stools,for Living Room,Dining room, Dark Gray</t>
  </si>
  <si>
    <t xml:space="preserve">W1998</t>
  </si>
  <si>
    <t xml:space="preserve">FullBarn E-Commerce</t>
  </si>
  <si>
    <t xml:space="preserve">W1998P193825</t>
  </si>
  <si>
    <t xml:space="preserve">4-Piece Bar Table Set with Power Outlet, Dining Bar Table and Chairs Set,Bar Table Set with 3 Padded Stools for Living Room, Dining Room, Game Room, Dark Gray</t>
  </si>
  <si>
    <t xml:space="preserve">W1998P193826</t>
  </si>
  <si>
    <t xml:space="preserve">4-Piece Bar Table Set with Power Outlet, Dining Bar Table and Chairs Set,Bar Table Set with 3 Padded Stools for Living Room, Dining Room, Game Room, Brown</t>
  </si>
  <si>
    <t xml:space="preserve">W1162S00014</t>
  </si>
  <si>
    <t xml:space="preserve">Full Size Metal Loft Bed with L-shaped Desk, LED Lights, Charging Cradle, LED Loft Bed Frame, Full Size Bed with One Cabinet Wardrobe and 2 Fabric Drawers, Safety Rails and Ladder, Black</t>
  </si>
  <si>
    <t xml:space="preserve">SY999606AAF-6</t>
  </si>
  <si>
    <t xml:space="preserve">30" Bathroom Vanity with Sink Combo, Multi-functional Bathroom Cabinet with Doors and Drawer, Solid Frame and MDF Board, Dark Green</t>
  </si>
  <si>
    <t xml:space="preserve">SY999606AAC-6</t>
  </si>
  <si>
    <t xml:space="preserve">30" Bathroom Vanity with Sink Combo, Multi-functional Bathroom Cabinet with Doors and Drawer, Solid Frame and MDF Board, Green (Old Sku:SY999606AAC)</t>
  </si>
  <si>
    <t xml:space="preserve">SY999606AAE-6</t>
  </si>
  <si>
    <t xml:space="preserve">30" Bathroom Vanity with Sink Combo, Multi-functional Bathroom Cabinet with Doors and Drawer, Solid Frame and MDF Board, Grey</t>
  </si>
  <si>
    <t xml:space="preserve">SP000077AAN</t>
  </si>
  <si>
    <t xml:space="preserve">TOPMAX Modern 7-Piece Dining Table Set with 6 Upholstered Dining Chairs, Natural</t>
  </si>
  <si>
    <t xml:space="preserve">SP000077AAE</t>
  </si>
  <si>
    <t xml:space="preserve">TOPMAX Modern 7-Piece Dining Table Set with 6 Upholstered Dining Chairs, Dark Gray+White</t>
  </si>
  <si>
    <t xml:space="preserve">SP000078AAE</t>
  </si>
  <si>
    <t xml:space="preserve">TOPMAX Rustic 7-Piece 78.1inch Extendable Dining Table Set with 18inch Removable Leaf, 6 Upholstered Dining Chairs, 2 Built-in Drawers, Dark Gray+White</t>
  </si>
  <si>
    <t xml:space="preserve">SP000078AAN</t>
  </si>
  <si>
    <t xml:space="preserve">TOPMAX Rustic 7-Piece 78.1inch Extendable Dining Table Set with 18inch Removable Leaf, 6 Upholstered Dining Chairs, 2 Built-in Drawers, Natural</t>
  </si>
  <si>
    <t xml:space="preserve">N725P245278E</t>
  </si>
  <si>
    <t xml:space="preserve">36" Bathroom Vanity with Sink Top, Bathroom Vanity Cabinet with Two Doors and Two Drawers, Solid Wood, Open shelf, MDF Boards, One Package, Grey</t>
  </si>
  <si>
    <t xml:space="preserve">N725P245278B</t>
  </si>
  <si>
    <t xml:space="preserve">36" Bathroom Vanity with Sink Top, Bathroom Vanity Cabinet with Two Doors and Two Drawers, Solid Wood, Open shelf, MDF Boards, One Package, Black</t>
  </si>
  <si>
    <t xml:space="preserve">N725P245278K</t>
  </si>
  <si>
    <t xml:space="preserve">36" Bathroom Vanity with Sink Top, Bathroom Vanity Cabinet with Two Doors and Two Drawers, Solid Wood, Open shelf, MDF Boards, One Package, White (Old Sku:WF531256AAK)</t>
  </si>
  <si>
    <t xml:space="preserve">N721S000044K</t>
  </si>
  <si>
    <t xml:space="preserve">Farmhouse Wooden Hall Tree with 6 Hooks, Walnut Storage Bench with Adjustable Shelves, 4-in-1 Entryway Shoe Cabinet with Cubbies for Mudroom, Living Room, White, 76.7"H (NEW SKU: N721S000044K-1)</t>
  </si>
  <si>
    <t xml:space="preserve">N721S000044B</t>
  </si>
  <si>
    <t xml:space="preserve">Farmhouse Wooden Hall Tree with 6 Hooks, Walnut Storage Bench with Adjustable Shelves, 4-in-1 Entryway Shoe Cabinet with Cubbies for Mudroom, Living Room, Black, 76.7"H (NEW SKU: N721S000044B-1)</t>
  </si>
  <si>
    <t xml:space="preserve">N721P234692K</t>
  </si>
  <si>
    <t xml:space="preserve">NEW SKU: N721S000055K</t>
  </si>
  <si>
    <t xml:space="preserve">N721P234692B</t>
  </si>
  <si>
    <t xml:space="preserve">NEW SKU: N721S000055B</t>
  </si>
  <si>
    <t xml:space="preserve">GX001114AAB-1</t>
  </si>
  <si>
    <t xml:space="preserve">Twin Size Metal Loft Bed with Two Built-in Desks,Black</t>
  </si>
  <si>
    <t xml:space="preserve">GX000662AAK</t>
  </si>
  <si>
    <t xml:space="preserve">Twin Size Metal Loft Bed with Built-in Work Station, Wardrobe, Storage Staircase and LED, White</t>
  </si>
  <si>
    <t xml:space="preserve">N709P242145H</t>
  </si>
  <si>
    <t xml:space="preserve">Wood Twin Size Platform Bed with Guardrail and 2 Drawers, Pink</t>
  </si>
  <si>
    <t xml:space="preserve">N709P242145K</t>
  </si>
  <si>
    <t xml:space="preserve">Wood Twin Size Platform Bed with Guardrail and 2 Drawers, White</t>
  </si>
  <si>
    <t xml:space="preserve">N733S241484M</t>
  </si>
  <si>
    <t xml:space="preserve">Wooden Twin Size Daybed with Storage Shelves, Multi-functional Bed with Two Storage Drawers and  Study Desk, Natural (Old SKU: HL000189AAM)</t>
  </si>
  <si>
    <t xml:space="preserve">N733S241484K</t>
  </si>
  <si>
    <t xml:space="preserve">Wooden Twin Size Daybed with Storage Shelves, Multi-functional Bed with Two Storage Drawers and  Study Desk, Antique White (Old SKU: HL000189AAK)</t>
  </si>
  <si>
    <t xml:space="preserve">N733S247070K</t>
  </si>
  <si>
    <t xml:space="preserve">Wooden L-Shape Daybed with Seven Storage Cabinets and Two Storage Drawers, Multi-functional Bed with Study Desk and Built-in Bookshelf, White</t>
  </si>
  <si>
    <t xml:space="preserve">N733S247070M</t>
  </si>
  <si>
    <t xml:space="preserve">Wooden L-Shape Daybed with Seven Storage Cabinets and Two Storage Drawers, Multi-functional Bed with Study Desk and Built-in Bookshelf, Natural+White</t>
  </si>
  <si>
    <t xml:space="preserve">N733S247077M</t>
  </si>
  <si>
    <t xml:space="preserve">N733S247077K</t>
  </si>
  <si>
    <t xml:space="preserve">N709P241723P</t>
  </si>
  <si>
    <t xml:space="preserve">Wood Queen Size Platform Bed Frame with 6 Drawers, Espresso</t>
  </si>
  <si>
    <t xml:space="preserve">N709P241723K</t>
  </si>
  <si>
    <t xml:space="preserve">Wood Queen Size Platform Bed Frame with 6 Drawers, White</t>
  </si>
  <si>
    <t xml:space="preserve">GX001015AAE-1</t>
  </si>
  <si>
    <t xml:space="preserve">Twin Size Wooden Captain Bed with Built-in Bookshelves,Three Storage Drawers and Trundle,Light Grey</t>
  </si>
  <si>
    <t xml:space="preserve">N710P178454K</t>
  </si>
  <si>
    <t xml:space="preserve">24'' Bathroom Vanity with Top Sink, 2-Tier Modern Bathroom Storage Cabinet, Single Sink Bathroom Vanity, Large Storage Shelves (Replace SW000102AAK)</t>
  </si>
  <si>
    <t xml:space="preserve">N729P211167F</t>
  </si>
  <si>
    <t xml:space="preserve">36" Green Bathroom Vanity with Solid Pine Frame, 1 Soft Close Door and 3 Drawers , Modern Storage Cabinet (The Same Series as WF321698)</t>
  </si>
  <si>
    <t xml:space="preserve">N729P211167E</t>
  </si>
  <si>
    <t xml:space="preserve">36" Grey Bathroom Vanity with Solid Pine Frame, 1 Soft Close Door and 3 Drawers , Modern Storage Cabinet (The Same Series as WF321698)</t>
  </si>
  <si>
    <t xml:space="preserve">N729P211167B</t>
  </si>
  <si>
    <t xml:space="preserve">36" Black Bathroom Vanity with Solid Pine Frame, 1 Soft Close Door and 3 Drawers , Modern Storage Cabinet</t>
  </si>
  <si>
    <t xml:space="preserve">N729P211167K</t>
  </si>
  <si>
    <t xml:space="preserve">36" White Bathroom Vanity with Solid Pine Frame, 1 Soft Close Door and 3 Drawers , Modern Storage Cabinet (The Same Series as WF321698)</t>
  </si>
  <si>
    <t xml:space="preserve">W1727P229063</t>
  </si>
  <si>
    <t xml:space="preserve">Dining Chairs Set of 4 modern kitchen dining chairs, linen padded seats, and sturdy black metal leg design (beige)  dining table chairs Suitable for home and office use</t>
  </si>
  <si>
    <t xml:space="preserve">W1727</t>
  </si>
  <si>
    <t xml:space="preserve">EKA Furniture</t>
  </si>
  <si>
    <t xml:space="preserve">W834P151263</t>
  </si>
  <si>
    <t xml:space="preserve">Twin Size Daybed with Drawers Upholstered Tufted Sofa Bed, with Button on Back and Copper Nail on Waved Shape Arms, velvet(79.5"x41.5"x26.5")</t>
  </si>
  <si>
    <t xml:space="preserve">W834</t>
  </si>
  <si>
    <t xml:space="preserve">Welike Furniture</t>
  </si>
  <si>
    <t xml:space="preserve">W834P151262</t>
  </si>
  <si>
    <t xml:space="preserve">W834P151264</t>
  </si>
  <si>
    <t xml:space="preserve">W1820P235715</t>
  </si>
  <si>
    <t xml:space="preserve">Full Size Floor Bed, Montessori Floor Bed with Fence, Kids Montessori Bed Full Size, Wood Montessori Floor Bed for Kids, Girls, Boys (GRAY)</t>
  </si>
  <si>
    <t xml:space="preserve">W1820P235714</t>
  </si>
  <si>
    <t xml:space="preserve">Full Size Floor Bed, Montessori Floor Bed with Fence, Kids Montessori Bed Full Size, Wood Montessori Floor Bed for Kids, Girls, Boys (NATURAL)</t>
  </si>
  <si>
    <t xml:space="preserve">W1820P235713</t>
  </si>
  <si>
    <t xml:space="preserve">Full Size Floor Bed, Montessori Floor Bed with Fence, Kids Montessori Bed Full Size, Wood Montessori Floor Bed for Kids, Girls, Boys (WHITE)</t>
  </si>
  <si>
    <t xml:space="preserve">W1820P235712</t>
  </si>
  <si>
    <t xml:space="preserve">Twin Size Floor Bed, Montessori Floor Bed with Fence, Kids Montessori Bed Twin Size, Wood Montessori Floor Bed for Kids, Girls, Boys (GRAY)</t>
  </si>
  <si>
    <t xml:space="preserve">W1820P235711</t>
  </si>
  <si>
    <t xml:space="preserve">Twin Size Floor Bed, Montessori Floor Bed with Fence, Kids Montessori Bed Twin Size, Wood Montessori Floor Bed for Kids, Girls, Boys (NATURAL)</t>
  </si>
  <si>
    <t xml:space="preserve">W1820P235710</t>
  </si>
  <si>
    <t xml:space="preserve">Twin Size Floor Bed, Montessori Floor Bed with Fence, Kids Montessori Bed Twin Size, Wood Montessori Floor Bed for Kids, Girls, Boys(WHITE)</t>
  </si>
  <si>
    <t xml:space="preserve">GX002222AAK</t>
  </si>
  <si>
    <t xml:space="preserve">Full Size Loft Bed with L-shaped Multi-storage Desk, LED light and USB Charging Station, Storage Bench with 2 Drawers, White</t>
  </si>
  <si>
    <t xml:space="preserve">GX002222AAE</t>
  </si>
  <si>
    <t xml:space="preserve">Full Size Loft Bed with L-shaped Multi-storage Desk, LED light and USB Charging Station, Storage Bench with 2 Drawers, Gray</t>
  </si>
  <si>
    <t xml:space="preserve">N751S222919W</t>
  </si>
  <si>
    <t xml:space="preserve">59" Modern L Shaped Desk in Walnut with 2 Drawers and Open storage,360° Wood Rotating Desk,Executive Office Desk,Corner Desk,Office Study Workstation,for Home Office or Living Room,Walnut</t>
  </si>
  <si>
    <t xml:space="preserve">N751S222919K</t>
  </si>
  <si>
    <t xml:space="preserve">59" Modern L Shaped Desk in White with 2 Drawers and Open storage,360° Wood Rotating Desk,Executive Office Desk,Corner Desk,Office Study Workstation,for Home Office or Living Room,White</t>
  </si>
  <si>
    <t xml:space="preserve">BS701P235521D</t>
  </si>
  <si>
    <t xml:space="preserve">Mid-Century Modern King Size Solid Pine Wood Platform Bed with Upholstered Headboard in Boucle, No Box Spring Needed, Brown</t>
  </si>
  <si>
    <t xml:space="preserve">BS701P235521A</t>
  </si>
  <si>
    <t xml:space="preserve">Mid-Century Modern King Size Solid Pine Wood Platform Bed with Upholstered Headboard in Boucle, No Box Spring Needed, Natural</t>
  </si>
  <si>
    <t xml:space="preserve">BS701P235523D</t>
  </si>
  <si>
    <t xml:space="preserve">Mid-Century Modern Queen Size Solid Pine Wood Platform Bed with Upholstered Headboard in Boucle, No Box Spring Needed, Brown</t>
  </si>
  <si>
    <t xml:space="preserve">BS701P235523A</t>
  </si>
  <si>
    <t xml:space="preserve">Mid-Century Modern Queen Size Solid Pine Wood Platform Bed with Upholstered Headboard in Boucle, No Box Spring Needed, Natural</t>
  </si>
  <si>
    <t xml:space="preserve">GX000670AAB</t>
  </si>
  <si>
    <t xml:space="preserve">Twin Size Metal Loft Bed with Built-in Work Station, LED and Multiple Storage, Black</t>
  </si>
  <si>
    <t xml:space="preserve">GX000670AAK</t>
  </si>
  <si>
    <t xml:space="preserve">Twin Size Metal Loft Bed with Built-in Work Station, LED and Multiple Storage, White</t>
  </si>
  <si>
    <t xml:space="preserve">N709P236480E</t>
  </si>
  <si>
    <t xml:space="preserve">Wood Full Size Gaming Loft Bed with Desk and LED, Grey</t>
  </si>
  <si>
    <t xml:space="preserve">N709P236479E</t>
  </si>
  <si>
    <t xml:space="preserve">Wood Twin Size Gaming Loft Bed with Desk and LED, Grey</t>
  </si>
  <si>
    <t xml:space="preserve">SP000073AAD</t>
  </si>
  <si>
    <t xml:space="preserve">TOPMAX Modern 6-Piece 82.7inch Extendable Dining Table Set with 4 Wicker Back Upholstered Dining Chairs and Long Bench, Two 11.8-inch Removable Leaf,Walnut</t>
  </si>
  <si>
    <t xml:space="preserve">SP000069AAD</t>
  </si>
  <si>
    <t xml:space="preserve">TOPMAX Modern 7-Piece Dining Table Set with Trestle Dining Table and 6 Upholstered Dining Chairs, Compact Kitchen Table Set for 6, Brown</t>
  </si>
  <si>
    <t xml:space="preserve">N733S245549B</t>
  </si>
  <si>
    <t xml:space="preserve">2-Pieces Bedroom Sets,Queen Size Upholstered Platform Bed with Trundle Bed, 2 Drawers,Night Light and USB Charge,Storage Ottoman with Metal Legs,Black</t>
  </si>
  <si>
    <t xml:space="preserve">N733S245549A</t>
  </si>
  <si>
    <t xml:space="preserve">2-Pieces Bedroom Sets,Queen Size Upholstered Platform Bed with Trundle Bed, 2 Drawers,Night Light and USB Charge,Storage Ottoman with Metal Legs,Beige</t>
  </si>
  <si>
    <t xml:space="preserve">N733S245548B</t>
  </si>
  <si>
    <t xml:space="preserve">Queen Size Upholstered Bed with Trundle Bed and 2 Drawers,Modern Platform Bed with Gold Decoration, Night Light and USB Charger, Black</t>
  </si>
  <si>
    <t xml:space="preserve">N733S245548A</t>
  </si>
  <si>
    <t xml:space="preserve">Queen Size Upholstered Bed with Trundle Bed and 2 Drawers,Modern Platform Bed with Gold Decoration, Night Light and USB Charger, Beige</t>
  </si>
  <si>
    <t xml:space="preserve">N721P249243B</t>
  </si>
  <si>
    <t xml:space="preserve">ON-TREND Minimalist Slim Hall Tree with Cabinet &amp; 6 Hanging Hooks, Multi-functional Storage Bench with Coat Rack, Elegant Foyer Cabinet for Hallway, Living room, Black (OLD SKU: WF313577AAB)</t>
  </si>
  <si>
    <t xml:space="preserve">N721P234409B</t>
  </si>
  <si>
    <t xml:space="preserve">ON-TREND Elegant Wide Hall Tree with 5 Hooks, Versatile Entryway Lift Top Storage Bench with 2 Drawers, Retro Wooden 3-in-1 Coat Rack with Black Handles for Mudroom, Living Room, Black, 59"Wx74"H</t>
  </si>
  <si>
    <t xml:space="preserve">N721P234409K</t>
  </si>
  <si>
    <t xml:space="preserve">ON-TREND Elegant Wide Hall Tree with 5 Hooks, Versatile Entryway Lift Top Storage Bench with 2 Drawers, Retro Wooden 3-in-1 Coat Rack with Black Handles for Mudroom, Living Room, White, 59"Wx74"H</t>
  </si>
  <si>
    <t xml:space="preserve">W504S00217</t>
  </si>
  <si>
    <t xml:space="preserve">5-piece Counter Height Dining Table Set with One Faux Marble Top Dining Table and Four Velvet-Upholstered Chairs,Brown</t>
  </si>
  <si>
    <t xml:space="preserve">N701P242572N</t>
  </si>
  <si>
    <t xml:space="preserve">Traditional Style Solid Wood Bed Frame with Upholstered Tufted Headboard,No Box Spring Needed,King Size, Walnut</t>
  </si>
  <si>
    <t xml:space="preserve">N701P242572K</t>
  </si>
  <si>
    <t xml:space="preserve">Traditional Style Solid Wood Bed Frame with Upholstered Tufted Headboard,No Box Spring Needed,King Size, Antique White</t>
  </si>
  <si>
    <t xml:space="preserve">BS701P242647N</t>
  </si>
  <si>
    <t xml:space="preserve">Traditional Style Solid Wood Bed Frame with Upholstered Tufted Headboard,No Box Spring Needed,Queen Size, Antique Walnut</t>
  </si>
  <si>
    <t xml:space="preserve">BS701P242647K</t>
  </si>
  <si>
    <t xml:space="preserve">Traditional Style Solid Wood Bed Frame with Upholstered Tufted Headboard,No Box Spring Needed,Queen Size, Antique White</t>
  </si>
  <si>
    <t xml:space="preserve">N701P242546N</t>
  </si>
  <si>
    <t xml:space="preserve">Traditional Style Solid Wood Bed Frame with Upholstered Tufted Headboard,No Box Spring Needed,Full Size, Antique Walnut</t>
  </si>
  <si>
    <t xml:space="preserve">N701P242546K</t>
  </si>
  <si>
    <t xml:space="preserve">Traditional Style Solid Wood Bed Frame with Upholstered Tufted Headboard,No Box Spring Needed,Full Size, Antique White</t>
  </si>
  <si>
    <t xml:space="preserve">N715P232696N</t>
  </si>
  <si>
    <t xml:space="preserve">TREXM Sideboard Buffet Cabinet with Storage, Wood Sideboard with Adjustable Shelves and Gold Handles for Kitchen, Dining Room and Living Room (Taupe)</t>
  </si>
  <si>
    <t xml:space="preserve">N715P232696M</t>
  </si>
  <si>
    <t xml:space="preserve">TREXM Sideboard Buffet Cabinet with Storage, Wood Sideboard with Adjustable Shelves and Gold Handles for Kitchen, Dining Room and Living Room (Antique Navy)</t>
  </si>
  <si>
    <t xml:space="preserve">N715P232696B</t>
  </si>
  <si>
    <t xml:space="preserve">TREXM Sideboard Buffet Cabinet with Storage, Wood Sideboard with Adjustable Shelves and Gold Handles for Kitchen, Dining Room and Living Room (Black)</t>
  </si>
  <si>
    <t xml:space="preserve">SJ000126AAD</t>
  </si>
  <si>
    <t xml:space="preserve">U-Can 51.2''Minimalist Four-Door Shoe Cabinet with Coat Rack, Spacious Top,3 Drawers, 8 Shelves, Metal hooks and handles for Hallway, Entryway, Living Room</t>
  </si>
  <si>
    <t xml:space="preserve">SP001134AAE</t>
  </si>
  <si>
    <t xml:space="preserve">TOPMAX 5 Pieces Counter Height Rustic Farmhouse Dining Room Wooden Bar Table Set with 2 stools and 2 Chairs, Gray</t>
  </si>
  <si>
    <t xml:space="preserve">SP001134AAK</t>
  </si>
  <si>
    <t xml:space="preserve">TOPMAX 5 Pieces Counter Height Rustic Farmhouse Dining Room Wooden Bar Table Set with 2 stools and 2 Chairs, White</t>
  </si>
  <si>
    <t xml:space="preserve">B136P284183</t>
  </si>
  <si>
    <t xml:space="preserve">Connaught 36 inch Wide Solid Wood Small Storage Bench Trunk in Chestnut Brown</t>
  </si>
  <si>
    <t xml:space="preserve">B136</t>
  </si>
  <si>
    <t xml:space="preserve">Simpli-Home</t>
  </si>
  <si>
    <t xml:space="preserve">SP000072AAP</t>
  </si>
  <si>
    <t xml:space="preserve">TOPMAX Modern Double Pedestal 6-Piece Dining Table Set, 4 Upholstered Rattan Back Dining Chairs and Bench for 6, Espresso</t>
  </si>
  <si>
    <t xml:space="preserve">SP000072AAD</t>
  </si>
  <si>
    <t xml:space="preserve">TOPMAX Modern Double Pedestal 6-Piece Dining Table Set, 4 Upholstered Rattan Back Dining Chairs and Bench for 6, Walnut</t>
  </si>
  <si>
    <t xml:space="preserve">W487S00277</t>
  </si>
  <si>
    <t xml:space="preserve">Queen Size Storage Upholstered Tufted Bed Frame, Sofa Bed Frame with Comfortable Backrest and Armrests, Queen Size Bed for Bedroom, Living Room,Velvet, BEIGE(85.5''*64.5''*29.5'')</t>
  </si>
  <si>
    <t xml:space="preserve">W487S00278</t>
  </si>
  <si>
    <t xml:space="preserve">Queen Size Storage Upholstered Tufted Bed Frame, Sofa Bed Frame with Comfortable Backrest and Armrests, Queen Size Bed for Bedroom, Living Room,Velvet, BROWN(85.5''*64.5''*29.5'')</t>
  </si>
  <si>
    <t xml:space="preserve">W487S00281</t>
  </si>
  <si>
    <t xml:space="preserve">Queen Size Storage Upholstered Tufted Bed Frame, Sofa Bed Frame with Comfortable Backrest and Armrests, Queen Size Bed for Bedroom, Living Room,Velvet, BLACK(85.5''*64.5''*29.5'')</t>
  </si>
  <si>
    <t xml:space="preserve">W487S00280</t>
  </si>
  <si>
    <t xml:space="preserve">Queen Size Storage Upholstered Tufted Bed Frame, Sofa Bed Frame with Comfortable Backrest and Armrests,Queen Size Bed for Bedroom, Living Room,Velvet, grey(85.5''*64.5''*29.5'')</t>
  </si>
  <si>
    <t xml:space="preserve">W487S00279</t>
  </si>
  <si>
    <t xml:space="preserve">Queen Size Storage Upholstered Tufted Bed Frame, Sofa Bed Frame with Comfortable Backrest and Armrests, Queen Size Bed for Bedroom, Living Room,Velvet, DARK BLUE(85.5''*64.5''*29.5'')</t>
  </si>
  <si>
    <t xml:space="preserve">N768P221635E</t>
  </si>
  <si>
    <t xml:space="preserve">Indoor Upholstered Wood Dining Chair(Set of 2),Green+Black</t>
  </si>
  <si>
    <t xml:space="preserve">N768</t>
  </si>
  <si>
    <t xml:space="preserve">NH-UHome</t>
  </si>
  <si>
    <t xml:space="preserve">N768P221635W</t>
  </si>
  <si>
    <t xml:space="preserve">Indoor Upholstered Wood Dining Chair(Set of 2),White+Black</t>
  </si>
  <si>
    <t xml:space="preserve">N768P221635Y</t>
  </si>
  <si>
    <t xml:space="preserve">Indoor Upholstered Wood Dining Chair(Set of 2),Yellow+Walnut</t>
  </si>
  <si>
    <t xml:space="preserve">W487S00276</t>
  </si>
  <si>
    <t xml:space="preserve">Queen Size Storage Upholstered Tufted Bed Frame, Sofa Bed Frame with Comfortable Backrest and Armrests, Queen Size Bed for Bedroom, Living Room,Velvet, PINK(85.5''*64.5''*29.5'')</t>
  </si>
  <si>
    <t xml:space="preserve">W757P234599</t>
  </si>
  <si>
    <t xml:space="preserve">Vintage White Sideboard with Two Drawers and Four Doors for Living Room, Bedroom, and Kitchen, Room Storage Cabinet, Vintage White</t>
  </si>
  <si>
    <t xml:space="preserve">W757P234598</t>
  </si>
  <si>
    <t xml:space="preserve">Vintage Black Brown Sideboard with Two Drawers and Four Doors for Living Room, Bedroom, and Kitchen,  Room Storage Cabinet, Black Brown</t>
  </si>
  <si>
    <t xml:space="preserve">N725P245273C</t>
  </si>
  <si>
    <t xml:space="preserve">24" Bathroom Vanity with Sink, Bathroom Vanity Cabinet with Two Drawers and Door, Adjustable Shelf, Solid Wood and MDF, Blue</t>
  </si>
  <si>
    <t xml:space="preserve">N725P245273B</t>
  </si>
  <si>
    <t xml:space="preserve">24" Bathroom Vanity with Sink, Bathroom Vanity Cabinet with Two Drawers and Door, Adjustable Shelf, Solid Wood and MDF, Black</t>
  </si>
  <si>
    <t xml:space="preserve">SW000140AAC-1</t>
  </si>
  <si>
    <t xml:space="preserve">30'' Bathroom Vanity with Resin Sink Combo, Free Standing Single Vanity Set with 5 Drawers, Solid Wood Frame Bathroom Storage Cabinet, Blue (Same as SW000140AAC)</t>
  </si>
  <si>
    <t xml:space="preserve">SW000140AAK-1</t>
  </si>
  <si>
    <t xml:space="preserve">30'' Bathroom Vanity with Resin Sink Combo, Free Standing Single Vanity Set with 5 Drawers, Solid Wood Frame Bathroom Storage Cabinet, White (Sam as SW000140AAK)</t>
  </si>
  <si>
    <t xml:space="preserve">SW000140AAF-1</t>
  </si>
  <si>
    <t xml:space="preserve">30'' Bathroom Vanity with Resin Sink Combo, Free Standing Single Vanity Set with 5 Drawers, Solid Wood Frame Bathroom Storage Cabinet, Green (Same as SW000140AAF)</t>
  </si>
  <si>
    <t xml:space="preserve">W840P210910</t>
  </si>
  <si>
    <t xml:space="preserve">Twin Size Loft Bed with L Shaped Desk and Shelves, Charging Station, Led Lights, Safety Guard &amp; Ladder, Space-Saving, No Noise, No Box Spring Needed, Brown Wood</t>
  </si>
  <si>
    <t xml:space="preserve">N729P177787E</t>
  </si>
  <si>
    <t xml:space="preserve">30" Gray Bathroom Vanity with Sink Combination Set, Bathroom Storage Cabinet with Soft Close Door, 3 Soft Close Drawers and Removable Tray, Solid Wood Frame</t>
  </si>
  <si>
    <t xml:space="preserve">N729P177787F</t>
  </si>
  <si>
    <t xml:space="preserve">30" Green Bathroom Vanity with Sink Combination Set, Bathroom Storage Cabinet with Soft Close Door, 3 Soft Close Drawers and Removable Tray, Solid Wood Frame</t>
  </si>
  <si>
    <t xml:space="preserve">N729P177787B</t>
  </si>
  <si>
    <t xml:space="preserve">30" Black Bathroom Vanity with Sink Combination Set, Bathroom Storage Cabinet with Soft Close Door, 3 Soft Close Drawers and Removable Tray, Solid Wood Frame</t>
  </si>
  <si>
    <t xml:space="preserve">SW000122AAK-1</t>
  </si>
  <si>
    <t xml:space="preserve">30'' Bathroom Vanity with Top Sink, Modern Bathroom Storage Cabinet with 2 Drawers and a Tip-out Drawer, Single Sink Bathroom Vanity (Same as SW000122AAK)</t>
  </si>
  <si>
    <t xml:space="preserve">SW000122AAC-1</t>
  </si>
  <si>
    <t xml:space="preserve">30'' Bathroom Vanity with Top Sink, Modern Bathroom Storage Cabinet with 2 Drawers and a Tip-out Drawer, Single Sink Bathroom Vanity (Same as SW000122AAC)</t>
  </si>
  <si>
    <t xml:space="preserve">SW000122AAF-1</t>
  </si>
  <si>
    <t xml:space="preserve">30'' Bathroom Vanity with Top Sink, Modern Bathroom Storage Cabinet with 2 Drawers and a Tip-out Drawer, Single Sink Bathroom Vanity (Same as SW000122AAF)</t>
  </si>
  <si>
    <t xml:space="preserve">SW000122AAE-1</t>
  </si>
  <si>
    <t xml:space="preserve">30'' Bathroom Vanity with Top Sink, Modern Bathroom Storage Cabinet with 2 Drawers and a Tip-out Drawer, Single Sink Bathroom Vanity(Same as SW000122AAE)</t>
  </si>
  <si>
    <t xml:space="preserve">SW000122AAB-1</t>
  </si>
  <si>
    <t xml:space="preserve">30'' Bathroom Vanity with Top Sink, Modern Bathroom Storage Cabinet with 2 Drawers and a Tip-out Drawer, Single Sink Bathroom Vanity (Same as SW000122AAB)</t>
  </si>
  <si>
    <t xml:space="preserve">N710P206904B</t>
  </si>
  <si>
    <t xml:space="preserve">N710P206904E</t>
  </si>
  <si>
    <t xml:space="preserve">ST000136AAP</t>
  </si>
  <si>
    <t xml:space="preserve">TREXM Round Dining Table for 4 with Chairs Set, Extendable Dining Table Set with 16" Removable Middle Leaf 5 Piece Retro Dining Table Set Double Layer Design for Kitchen Dining Room (Espresso)</t>
  </si>
  <si>
    <t xml:space="preserve">ST000136AAD</t>
  </si>
  <si>
    <t xml:space="preserve">TREXM Round Dining Table for 4 with Chairs Set, Extendable Dining Table Set with 16" Removable Middle Leaf 5 Piece Retro Dining Table Set Double Layer Design for Kitchen Dining Room, Natural Wood Wash</t>
  </si>
  <si>
    <t xml:space="preserve">XW000002AAP</t>
  </si>
  <si>
    <t xml:space="preserve">TREXM Extendable Dining Table with a 16-inch Middle Leaf, 42''-58'' Oval Dining Table for 6, Retro Solid Wood Round Dining Table with Double Layer Design for Kitchen, Dining Room (Espresso)</t>
  </si>
  <si>
    <t xml:space="preserve">XW000002AAD</t>
  </si>
  <si>
    <t xml:space="preserve">TREXM Extendable Dining Table with a 16-inch Middle Leaf, 42''-58'' Oval Dining Table for 6, Retro Solid Wood Round Dining Table with Double Layer Design for Kitchen, Dining Room (Natural Wood Wash)</t>
  </si>
  <si>
    <t xml:space="preserve">N733S240684D</t>
  </si>
  <si>
    <t xml:space="preserve">Twin Size Wood Platform Bed with Sample Bookshelf and Movable Wardrobe, Multifunctional Bed with Built-in Trundle Bed, Walnut</t>
  </si>
  <si>
    <t xml:space="preserve">N733S240684H</t>
  </si>
  <si>
    <t xml:space="preserve">Twin Size Wood Platform Bed with Sample Bookshelf and Movable Wardrobe, Multifunctional Bed with Built-in Trundle Bed, Pink</t>
  </si>
  <si>
    <t xml:space="preserve">N733S240684K</t>
  </si>
  <si>
    <t xml:space="preserve">Twin Size Wood Platform Bed with Sample Bookshelf and Movable Wardrobe, Multifunctional Bed with Built-in Trundle Bed, White</t>
  </si>
  <si>
    <t xml:space="preserve">BS701P240075E</t>
  </si>
  <si>
    <t xml:space="preserve">Upholstered Queen Size Hydraulic Platform Bed with Lift Up Storage and Sensor LED Lights,PU Leather Bed Frame No Box Spring Needed, Gray</t>
  </si>
  <si>
    <t xml:space="preserve">BS701P240075A</t>
  </si>
  <si>
    <t xml:space="preserve">Upholstered Queen Size Hydraulic Platform Bed with Lift Up Storage and Sensor LED Lights,PU Leather Bed Frame No Box Spring Needed, Cream</t>
  </si>
  <si>
    <t xml:space="preserve">N701P241048C</t>
  </si>
  <si>
    <t xml:space="preserve">King Size Luxurious Faux Leather Upholstered Platform Bed with Thickened Headboard, Bluetooth Speakers and RGB LED Light, No Box Spring Needed, White</t>
  </si>
  <si>
    <t xml:space="preserve">N701P241048B</t>
  </si>
  <si>
    <t xml:space="preserve">King Size Luxurious Faux Leather Upholstered Platform Bed with Thickened Headboard, Bluetooth Speakers and RGB LED Light, No Box Spring Needed, Black</t>
  </si>
  <si>
    <t xml:space="preserve">SP000141AAK</t>
  </si>
  <si>
    <t xml:space="preserve">TOPMAX 60"Lx30"W Solid Wood Farmhouse Counter Height Dining Table Set with 3-Tier Storage Shelves, Upholstered Dining Chairs for 4, 5-Piece, White (OLD SKU: SP000041AAK)</t>
  </si>
  <si>
    <t xml:space="preserve">SP000141AAE</t>
  </si>
  <si>
    <t xml:space="preserve">TOPMAX 60"Lx30"W Solid Wood Farmhouse Counter Height Dining Table Set with 3-Tier Storage Shelves, Upholstered Dining Chairs for 4, 5-Piece, Gray (OLD SKU: SP000041AAE)</t>
  </si>
  <si>
    <t xml:space="preserve">W1820P231588</t>
  </si>
  <si>
    <t xml:space="preserve">Full Size Floor Bed, Montessori Floor Bed with Fence and Door, Kids Montessori Bed Full Size, Wood Montessori Floor Bed for Kids, Girls, Boys(Full Natural)</t>
  </si>
  <si>
    <t xml:space="preserve">W1820P231586</t>
  </si>
  <si>
    <t xml:space="preserve">Full Size Floor Bed, Montessori Floor Bed with Fence and Door, Kids Montessori Bed Full Size, Wood Montessori Floor Bed for Kids, Girls, Boys(Full White)</t>
  </si>
  <si>
    <t xml:space="preserve">W1820P231587</t>
  </si>
  <si>
    <t xml:space="preserve">Twin Size Floor Bed, Montessori Floor Bed with Fence and Door, Kids Montessori Bed Twin Size, Wood Montessori Floor Bed for Kids, Girls, Boys(Twin Natural)</t>
  </si>
  <si>
    <t xml:space="preserve">W1820P231585</t>
  </si>
  <si>
    <t xml:space="preserve">Twin Size Floor Bed, Montessori Floor Bed with Fence and Door, Kids Montessori Bed Twin Size, Wood Montessori Floor Bed for Kids, Girls, Boys(Twin White)</t>
  </si>
  <si>
    <t xml:space="preserve">W504P233031</t>
  </si>
  <si>
    <t xml:space="preserve">Solid Wooden, Rubber Wooden Twin Loft Bed with Ladder, Bed Platform of Strengthened Slats,Natural-white</t>
  </si>
  <si>
    <t xml:space="preserve">N701P241047C</t>
  </si>
  <si>
    <t xml:space="preserve">Queen Size Luxurious Faux Leather Upholstered Platform Bed with Thickened Headboard, Bluetooth Speakers and RGB LED Light, No Box Spring Needed, White</t>
  </si>
  <si>
    <t xml:space="preserve">N701P241047B</t>
  </si>
  <si>
    <t xml:space="preserve">Queen Size Luxurious Faux Leather Upholstered Platform Bed with Thickened Headboard, Bluetooth Speakers and RGB LED Light, No Box Spring Needed, Black</t>
  </si>
  <si>
    <t xml:space="preserve">N701P241046C</t>
  </si>
  <si>
    <t xml:space="preserve">Full Size Luxurious Faux Leather Upholstered Platform Bed with Thickened Headboard, Bluetooth Speakers and RGB LED Light, No Box Spring Needed, White</t>
  </si>
  <si>
    <t xml:space="preserve">N701P241046B</t>
  </si>
  <si>
    <t xml:space="preserve">Full Size Luxurious Faux Leather Upholstered Platform Bed with Thickened Headboard, Bluetooth Speakers and RGB LED Light, No Box Spring Needed, Black</t>
  </si>
  <si>
    <t xml:space="preserve">W2889P263782</t>
  </si>
  <si>
    <t xml:space="preserve">Metal Bunk Bed, Twin Over Twin Size</t>
  </si>
  <si>
    <t xml:space="preserve">W2889P205041</t>
  </si>
  <si>
    <t xml:space="preserve">Metal Bunk Bed, Twin Over Full Size Support for Adults Teens, Black</t>
  </si>
  <si>
    <t xml:space="preserve">N701P204424P</t>
  </si>
  <si>
    <t xml:space="preserve">Queen Size Velvet Upholstered Platform Bed Vertical Channel Tufted Headboard and Footboard, No Box Spring Needed, Pink</t>
  </si>
  <si>
    <t xml:space="preserve">N701P204423P</t>
  </si>
  <si>
    <t xml:space="preserve">Full Size Velvet Upholstered Platform Bed Vertical Channel Tufted Headboard and Footboard, No Box Spring Needed, Pink</t>
  </si>
  <si>
    <t xml:space="preserve">N701P204424A</t>
  </si>
  <si>
    <t xml:space="preserve">Queen Size Velvet Upholstered Platform Bed Vertical Channel Tufted Headboard and Footboard, No Box Spring Needed, Beige</t>
  </si>
  <si>
    <t xml:space="preserve">N701P204423A</t>
  </si>
  <si>
    <t xml:space="preserve">Full Size Velvet Upholstered Platform Bed Vertical Channel Tufted Headboard and Footboard, No Box Spring Needed, Beige</t>
  </si>
  <si>
    <t xml:space="preserve">BS701P304424A</t>
  </si>
  <si>
    <t xml:space="preserve">3 Pieces Bedroom Sets Queen Size Velvet Upholstered Platform Bed Vertical Channel Tufted Headboard and Two Three-drawer Nightstands,Beige</t>
  </si>
  <si>
    <t xml:space="preserve">BS701P304423A</t>
  </si>
  <si>
    <t xml:space="preserve">3 Pieces Bedroom Sets Full Size Velvet Upholstered Platform Bed Vertical Channel Tufted Headboard and Two Three-drawer Nightstands,Beige</t>
  </si>
  <si>
    <t xml:space="preserve">BS701P304423P</t>
  </si>
  <si>
    <t xml:space="preserve">3 Pieces Bedroom Sets Full Size Velvet Upholstered Platform Bed Vertical Channel Tufted Headboard and Two Three-drawer Nightstands,Pink</t>
  </si>
  <si>
    <t xml:space="preserve">BS701P304424P</t>
  </si>
  <si>
    <t xml:space="preserve">3 Pieces Bedroom Sets Queen Size Velvet Upholstered Platform Bed Vertical Channel Tufted Headboard and Two Three-drawer Nightstands,Pink</t>
  </si>
  <si>
    <t xml:space="preserve">N701P204426P</t>
  </si>
  <si>
    <t xml:space="preserve">Velvet Nightstand Bedside Table with 3 Drawers, Night Table for Bedroom, End Tables for Living Room, Pink</t>
  </si>
  <si>
    <t xml:space="preserve">N820S00040E</t>
  </si>
  <si>
    <t xml:space="preserve">King Size Wooden  Floating Platform Bed, with LED Lights, Bedside Nightstand, Gray</t>
  </si>
  <si>
    <t xml:space="preserve">N820S00040K</t>
  </si>
  <si>
    <t xml:space="preserve">King Size Wooden  Floating Platform Bed, with LED Lights, Bedside Nightstand, White</t>
  </si>
  <si>
    <t xml:space="preserve">N820S00040N</t>
  </si>
  <si>
    <t xml:space="preserve">King Size Wooden  Floating Platform Bed, with LED Lights, Bedside Nightstand, Natural</t>
  </si>
  <si>
    <t xml:space="preserve">N820S00039K</t>
  </si>
  <si>
    <t xml:space="preserve">Queen Size Wooden  Floating Platform Bed, with LED Lights, Bedside Nightstand, White</t>
  </si>
  <si>
    <t xml:space="preserve">N820S00039N</t>
  </si>
  <si>
    <t xml:space="preserve">Queen Size Wooden  Floating Platform Bed, with LED Lights, Bedside Nightstand, Natural</t>
  </si>
  <si>
    <t xml:space="preserve">N701P204426A</t>
  </si>
  <si>
    <t xml:space="preserve">Velvet Nightstand Bedside Table with 3 Drawers, Night Table for Bedroom, End Tables for Living Room, Beige</t>
  </si>
  <si>
    <t xml:space="preserve">N708S00014P</t>
  </si>
  <si>
    <t xml:space="preserve">Full Size Loft Bed with Stairs, Bookshelf, Drawers, Desk &amp; Wardrobe – Space-Saving Multifunctional Furniture for Kids &amp; Teens-Espresso</t>
  </si>
  <si>
    <t xml:space="preserve">N708S00014E</t>
  </si>
  <si>
    <t xml:space="preserve">Full Size Loft Bed with Stairs, Bookshelf, Drawers, Desk &amp; Wardrobe – Space-Saving Multifunctional Furniture for Kids &amp; Teens-Gray</t>
  </si>
  <si>
    <t xml:space="preserve">N708S00014K</t>
  </si>
  <si>
    <t xml:space="preserve">Full Size Loft Bed with Stairs, Bookshelf, Drawers, Desk &amp; Wardrobe – Space-Saving Multifunctional Furniture for Kids &amp; Teens-White</t>
  </si>
  <si>
    <t xml:space="preserve">N708S00013P</t>
  </si>
  <si>
    <t xml:space="preserve">Twin Size Loft Bed with Stairs, Bookshelf, Drawers, Desk &amp; Wardrobe – Space-Saving Multifunctional Furniture for Kids &amp; Teens-Espresso</t>
  </si>
  <si>
    <t xml:space="preserve">N708S00013E</t>
  </si>
  <si>
    <t xml:space="preserve">Twin Size Loft Bed with Stairs, Bookshelf, Drawers, Desk &amp; Wardrobe – Space-Saving Multifunctional Furniture for Kids &amp; Teens-Gray</t>
  </si>
  <si>
    <t xml:space="preserve">N708S00013K</t>
  </si>
  <si>
    <t xml:space="preserve">Twin Size Loft Bed with Stairs, Bookshelf, Drawers, Desk &amp; Wardrobe – Space-Saving Multifunctional Furniture for Kids &amp; Teens-White</t>
  </si>
  <si>
    <t xml:space="preserve">SR000001AAK</t>
  </si>
  <si>
    <t xml:space="preserve">83.4"Tall Bookshelf with LED Lighting, Modern Bookcase with 3 Drawer and Open Shelves,Storage Bookshelf for Living Room,Home Office,White</t>
  </si>
  <si>
    <t xml:space="preserve">N717P221575E</t>
  </si>
  <si>
    <t xml:space="preserve">[Assembly Video Provided] TOPMAX Modern 83.7inch High Kitchen Pantry, Freestanding Tall Kitchen Hutch with Faux Marble Top, Display Cupboard Cabinet with 5 Storage Drawers and Adjustable Shelf, Gray</t>
  </si>
  <si>
    <t xml:space="preserve">W76056838</t>
  </si>
  <si>
    <t xml:space="preserve">Black Portable Garment Rack,Clothes Valet Stand with Storage Organizer</t>
  </si>
  <si>
    <t xml:space="preserve">W760</t>
  </si>
  <si>
    <t xml:space="preserve">Familyroom furnitures</t>
  </si>
  <si>
    <t xml:space="preserve">W760P145401</t>
  </si>
  <si>
    <t xml:space="preserve">White Portable Garment Rack,Clothes Valet Stand with Storage Organizer</t>
  </si>
  <si>
    <t xml:space="preserve">N709P214091B</t>
  </si>
  <si>
    <t xml:space="preserve">Metal Twin over Twin House Bunk Bed with Fence and Door, Black</t>
  </si>
  <si>
    <t xml:space="preserve">N709P214091K</t>
  </si>
  <si>
    <t xml:space="preserve">Metal Twin over Twin House Bunk Bed with Fence and Door, White</t>
  </si>
  <si>
    <t xml:space="preserve">W504S00210</t>
  </si>
  <si>
    <t xml:space="preserve">Twin Loft Bed with Storage Cabinet, Drawer and Shelf Cabinet and Pulling-Out Desk, Rubber Wood Loft Bed with Safety Guardrail, Ladder,White</t>
  </si>
  <si>
    <t xml:space="preserve">W504S00209</t>
  </si>
  <si>
    <t xml:space="preserve">Twin Loft Bed with Storage Cabinet, Drawer and Shelf Cabinet and Pulling-Out Desk, Rubber Wood Loft Bed with Safety Guardrail, Ladder,Grey</t>
  </si>
  <si>
    <t xml:space="preserve">W504S00202</t>
  </si>
  <si>
    <t xml:space="preserve">Twin Loft Bed w. stroage case ,drawers,Twin Loft Bed with ,Drawer Cabinet, Shelf Cabinet and Pulling -Out Desk,Rubber Wood Loft Bed with Safety Guardrail ,Ladder,White</t>
  </si>
  <si>
    <t xml:space="preserve">W504S00201</t>
  </si>
  <si>
    <t xml:space="preserve">Twin Loft Bed with ,Drawer Cabinet, Shelf Cabinet and Pulling -Out Desk,Rubber Wood Loft Bed with Safety Guardrail ,Ladder,Grey</t>
  </si>
  <si>
    <t xml:space="preserve">W2297P281498</t>
  </si>
  <si>
    <t xml:space="preserve">King Size metal bedframe,Headboard with wood panel decoration,black</t>
  </si>
  <si>
    <t xml:space="preserve">W2297</t>
  </si>
  <si>
    <t xml:space="preserve">Top Corporation Limited-onsite</t>
  </si>
  <si>
    <t xml:space="preserve">W2297P281497</t>
  </si>
  <si>
    <t xml:space="preserve">Queen Size metal bedframe,Headboard with wood panel decoration,black</t>
  </si>
  <si>
    <t xml:space="preserve">W2297P281496</t>
  </si>
  <si>
    <t xml:space="preserve">Full Size metal bedframe,Headboard with wood panel decoration,black</t>
  </si>
  <si>
    <t xml:space="preserve">W2297P281490</t>
  </si>
  <si>
    <t xml:space="preserve">Twin Size metal bedframe,Headboard with wood panel decoration,black</t>
  </si>
  <si>
    <t xml:space="preserve">N820S00042E</t>
  </si>
  <si>
    <t xml:space="preserve">Full Size Wooden Daybed With 2 Drawers, and All-in-One Cabinet and Shelf, Gray</t>
  </si>
  <si>
    <t xml:space="preserve">N820S00042K</t>
  </si>
  <si>
    <t xml:space="preserve">Full Size Wooden Daybed With 2 Drawers, and All-in-One Cabinet and Shelf, White</t>
  </si>
  <si>
    <t xml:space="preserve">N820S00041E</t>
  </si>
  <si>
    <t xml:space="preserve">Twin Size Wooden Daybed With 2 Drawers, and All-in-One Cabinet and Shelf, Gray</t>
  </si>
  <si>
    <t xml:space="preserve">N820S00041K</t>
  </si>
  <si>
    <t xml:space="preserve">Twin Size Wooden Daybed With 2 Drawers, and All-in-One Cabinet and Shelf, White</t>
  </si>
  <si>
    <t xml:space="preserve">W487S00306</t>
  </si>
  <si>
    <t xml:space="preserve">Full Size Storage Upholstered Tufted Bed Frame, Sofa Bed Frame with Comfortable Backrest and Armrests, Full Size Bed for Bedroom, Living Room,Velvet, BEIGE(80.5''*59''*29.5'')</t>
  </si>
  <si>
    <t xml:space="preserve">W487S00309</t>
  </si>
  <si>
    <t xml:space="preserve">Full Size Storage Upholstered Tufted Bed Frame, Sofa Bed Frame with Comfortable Backrest and Armrests, Full Size Bed for Bedroom, Living Room,Velvet, BLACK(80.5''*59''*29.5'')</t>
  </si>
  <si>
    <t xml:space="preserve">W487S00307</t>
  </si>
  <si>
    <t xml:space="preserve">Full Size Storage Upholstered Tufted Bed Frame, Sofa Bed Frame with Comfortable Backrest and Armrests, Full Size Bed for Bedroom, Living Room,Velvet, BROWN(80.5''*59''*29.5'')</t>
  </si>
  <si>
    <t xml:space="preserve">W487S00305</t>
  </si>
  <si>
    <t xml:space="preserve">Full Size Storage Upholstered Tufted Bed Frame, Sofa Bed Frame with Comfortable Backrest and Armrests, Full Size Bed for Bedroom, Living Room,Velvet, PINK(80.5''*59''*29.5'')</t>
  </si>
  <si>
    <t xml:space="preserve">W487S00304</t>
  </si>
  <si>
    <t xml:space="preserve">Full Size Storage Upholstered Tufted Bed Frame, Sofa Bed Frame with Comfortable Backrest and Armrests, Full Size Bed for Bedroom, Living Room,Velvet, DARK BLUE(80.5''*59''*29.5'')</t>
  </si>
  <si>
    <t xml:space="preserve">W487S00308</t>
  </si>
  <si>
    <t xml:space="preserve">Full Size Storage Upholstered Tufted Bed Frame, Sofa Bed Frame with Comfortable Backrest and Armrests, Full Size Bed for Bedroom, Living Room,Velvet, GREY(80.5''*59''*29.5'')</t>
  </si>
  <si>
    <t xml:space="preserve">GX002221AAN</t>
  </si>
  <si>
    <t xml:space="preserve">Twin Size Murphy Bed with Bookshelf, Natural</t>
  </si>
  <si>
    <t xml:space="preserve">GX002221AAK</t>
  </si>
  <si>
    <t xml:space="preserve">Twin Size Murphy Bed with Bookshelf, White</t>
  </si>
  <si>
    <t xml:space="preserve">GX002220AAK</t>
  </si>
  <si>
    <t xml:space="preserve">Full Size Murphy Bed with Bookshelf, White</t>
  </si>
  <si>
    <t xml:space="preserve">GX002220AAN</t>
  </si>
  <si>
    <t xml:space="preserve">Full Size Murphy Bed with Bookshelf, Natural</t>
  </si>
  <si>
    <t xml:space="preserve">W331P225208</t>
  </si>
  <si>
    <t xml:space="preserve">180 Wall Mounted Floating 80" TV Stand with 20 Color LEDs  and  Charging Station</t>
  </si>
  <si>
    <t xml:space="preserve">W331P225207</t>
  </si>
  <si>
    <t xml:space="preserve">W331S00178</t>
  </si>
  <si>
    <t xml:space="preserve">Wood Extendable TV Stand Rectangle Entertainment Center,Media TV Console for Living Room Bedroom</t>
  </si>
  <si>
    <t xml:space="preserve">33%</t>
  </si>
  <si>
    <t xml:space="preserve">W331S00177</t>
  </si>
  <si>
    <t xml:space="preserve">W21580694</t>
  </si>
  <si>
    <t xml:space="preserve">Dog Treadmill Small Dogs - Dog Treadmill for Medium Dogs - Dog Pacer Treadmill for Healthy &amp; Fit Pets - Dog Treadmill Run Walk</t>
  </si>
  <si>
    <t xml:space="preserve">W215</t>
  </si>
  <si>
    <t xml:space="preserve">KREEDA  Sports</t>
  </si>
  <si>
    <t xml:space="preserve">W504S00196</t>
  </si>
  <si>
    <t xml:space="preserve">full Over full Rubber Wood Bunk Bed with 2 Drawers, Convertible into 2 full Beds, full Size Bunk Bed with Ladder and Safety Guardrails ,Espresso</t>
  </si>
  <si>
    <t xml:space="preserve">W504S00195</t>
  </si>
  <si>
    <t xml:space="preserve">full Over full Rubber Wood Bunk Bed with 2 Drawers, Convertible into 2 full Beds, full Size Bunk Bed with Ladder and Safety Guardrails ,White</t>
  </si>
  <si>
    <t xml:space="preserve">W504S00194</t>
  </si>
  <si>
    <t xml:space="preserve">full Over full Rubber Wood Bunk Bed with 2 Drawers, Convertible into 2 full Beds, full Size Bunk Bed with Ladder and Safety Guardrails ,Grey</t>
  </si>
  <si>
    <t xml:space="preserve">B2726P278582</t>
  </si>
  <si>
    <t xml:space="preserve">Vadna Black Finish Writing Desk</t>
  </si>
  <si>
    <t xml:space="preserve">B2726</t>
  </si>
  <si>
    <t xml:space="preserve">Urban Nest</t>
  </si>
  <si>
    <t xml:space="preserve">B2726P278581</t>
  </si>
  <si>
    <t xml:space="preserve">Vadna Antique White &amp; Black Finish Writing Desk</t>
  </si>
  <si>
    <t xml:space="preserve">2026-06-30 23:00:00</t>
  </si>
  <si>
    <t xml:space="preserve">B2726P278580</t>
  </si>
  <si>
    <t xml:space="preserve">Vadna Weathered Oak &amp; Black Finish Writing Desk</t>
  </si>
  <si>
    <t xml:space="preserve">W311P248420</t>
  </si>
  <si>
    <t xml:space="preserve">Twin Over FULL Metal Bunk Bed , No Box Spring Needed, Large Under Bed Storage, Easy Assemble</t>
  </si>
  <si>
    <t xml:space="preserve">W1580P240069</t>
  </si>
  <si>
    <t xml:space="preserve">Full Size Floor Bed Frame with Safety Fence, Metal Floor Bed with Desk and Storage Shelves, Playhouse for Kids, White</t>
  </si>
  <si>
    <t xml:space="preserve">W1580P240067</t>
  </si>
  <si>
    <t xml:space="preserve">Twin Size Floor Bed Frame with Safety Fence, Metal Floor Bed with Desk and Storage Shelves, Playhouse for Kids, White</t>
  </si>
  <si>
    <t xml:space="preserve">W1820P234583</t>
  </si>
  <si>
    <t xml:space="preserve">Full Size House Bed with Roof and Colorful Lights, Metal Bed Frame with Slats and Legs, House Bed for Boy, Girls and Young Teens, No Box Spring Needed (White)</t>
  </si>
  <si>
    <t xml:space="preserve">W1820P234582</t>
  </si>
  <si>
    <t xml:space="preserve">Full Size House Bed with Roof and Colorful Lights, Metal Bed Frame with Slats and Legs, House Bed for Boy, Girls and Young Teens, No Box Spring Needed (Black)</t>
  </si>
  <si>
    <t xml:space="preserve">W1820P234195</t>
  </si>
  <si>
    <t xml:space="preserve">Twin Size House Bed with Roof and Colorful Lights, Metal Bed Frame with Slats and Legs, House Bed for Boy, Girls and Young Teens, No Box Spring Needed (White)</t>
  </si>
  <si>
    <t xml:space="preserve">W1820P234194</t>
  </si>
  <si>
    <t xml:space="preserve">Twin Size House Bed with Roof and Colorful Lights, Metal Bed Frame with Slats and Legs, House Bed for Boy, Girls and Young Teens, No Box Spring Needed (Black)</t>
  </si>
  <si>
    <t xml:space="preserve">SP000075AAK</t>
  </si>
  <si>
    <t xml:space="preserve">[Assembly Video Provided] TOPMAX Modern 83.7inch High Kitchen Pantry, Freestanding Tall Kitchen Hutch with Faux Marble Top,Cupboard Cabinet with 5 Storage Drawers and Adjustable Shelf, Set of 2, White</t>
  </si>
  <si>
    <t xml:space="preserve">SP000075AAE</t>
  </si>
  <si>
    <t xml:space="preserve">[Assembly Video Provided] TOPMAX Modern 83.7inch High Kitchen Pantry, Freestanding Tall Kitchen Hutch with Faux Marble Top, Cupboard Cabinet with 5 Storage Drawers and Adjustable Shelf, Set of 2, Gray</t>
  </si>
  <si>
    <t xml:space="preserve">N717P221575K</t>
  </si>
  <si>
    <t xml:space="preserve">[Assembly Video Provided] TOPMAX Modern 83.7inch High Kitchen Pantry, Freestanding Tall Kitchen Hutch with Faux Marble Top, Display Cupboard Cabinet with 5 Storage Drawers and Adjustable Shelf, White</t>
  </si>
  <si>
    <t xml:space="preserve">W504P227973</t>
  </si>
  <si>
    <t xml:space="preserve">Twin Over Twin House Floor Bunk Bed with Headboards, Footboards and Guardrails, Ladder, Rubber Wood Bunk Bed with Safety Guardrails,White Oak</t>
  </si>
  <si>
    <t xml:space="preserve">W504P227972</t>
  </si>
  <si>
    <t xml:space="preserve">Twin Over Twin House Floor Bunk Bed with Headboards, Footboards and Guardrails, Ladder, Rubber Wood Bunk Bed with Safety Guardrails,White</t>
  </si>
  <si>
    <t xml:space="preserve">W509P227266</t>
  </si>
  <si>
    <t xml:space="preserve">Toddler Slide, Kids Slide for Toddlers Age 1-4, 11in 1 Baby Slide Outdoor Indoor Playground with Basketball Hoop and Extra long aisle, Strong swing,Sturdy and Easy Assembly Toddler Playset, Ideal Todd</t>
  </si>
  <si>
    <t xml:space="preserve">W509P227265</t>
  </si>
  <si>
    <t xml:space="preserve">Toddler Slide, Kids Slide for Toddlers Age 1-4, 11in 1 Baby Slide Outdoor Indoor Playground with Basketball Hoop and Extra long aisle, Strong swing,Sturdy and Easy Assembly Toddler Playset.</t>
  </si>
  <si>
    <t xml:space="preserve">W509P227263</t>
  </si>
  <si>
    <t xml:space="preserve">Toddler Slide, Kids Slide for Toddlers Age 1-4, 5 in 1 Baby Slide Outdoor Indoor Playground with Climbing , Strong swing,Sturdy and Easy Assembly Toddler Playset, Ideal Toddler Gifts (Yellow+Blue)</t>
  </si>
  <si>
    <t xml:space="preserve">W509P227264</t>
  </si>
  <si>
    <t xml:space="preserve">Toddler Slide, Kids Slide for Toddlers Age 1-4, 5 in 1 Baby Slide Outdoor Indoor Playground with Climbing , Strong swing,Sturdy and Easy Assembly Toddler Playset, Ideal Toddler Gifts (Grey+White)</t>
  </si>
  <si>
    <t xml:space="preserve">N729P194978B</t>
  </si>
  <si>
    <t xml:space="preserve">Classic 30" Black Bathroom Vanity Set, Floor Standing, with Three Drawers, One of Which is a Double-Layer Drawer, with Long Gold Handles - Perfect for Small Bathrooms</t>
  </si>
  <si>
    <t xml:space="preserve">N729P194978F</t>
  </si>
  <si>
    <t xml:space="preserve">Classic 30" Forest Green Bathroom Vanity Set, Floor Standing, with Three Drawers, One of Which is a Double-Layer Drawer, with Long Gold Handles - Perfect for Small Bathrooms</t>
  </si>
  <si>
    <t xml:space="preserve">W2557P236422</t>
  </si>
  <si>
    <t xml:space="preserve">Farmhouse Shoe Storage Cabinet with Barn Door Design, Shoe Organizer with 2 Flip Drawers, Freestanding Narrow Shoe Rack Cabinet with Hooks for Entryway,Foyer,Hallway,(Dark Oak)</t>
  </si>
  <si>
    <t xml:space="preserve">W2557</t>
  </si>
  <si>
    <t xml:space="preserve">Wonderland</t>
  </si>
  <si>
    <t xml:space="preserve">W1580P240068</t>
  </si>
  <si>
    <t xml:space="preserve">Twin Size Floor Bed Frame with Safety Fence, Metal Floor Bed with Desk and Storage Shelves, Playhouse for Kids, Black</t>
  </si>
  <si>
    <t xml:space="preserve">W1580P240070</t>
  </si>
  <si>
    <t xml:space="preserve">Full Size Floor Bed Frame with Safety Fence, Metal Floor Bed with Desk and Storage Shelves, Playhouse for Kids, Black</t>
  </si>
  <si>
    <t xml:space="preserve">W2557P181711</t>
  </si>
  <si>
    <t xml:space="preserve">Farmhouse Shoe Storage Cabinet with Barn Door Design, Shoe Organizer with 2 Flip Drawers, Freestanding Narrow Shoe Rack Cabinet with Open Storage for Entryway,Foyer,Hallway,(Natural)</t>
  </si>
  <si>
    <t xml:space="preserve">W2557P181707</t>
  </si>
  <si>
    <t xml:space="preserve">Farmhouse Shoe Storage Cabinet with Barn Door Design, Shoe Organizer with 2 Flip Drawers, Freestanding Narrow Shoe Rack Cabinet with Hooks for Entryway,Foyer,Hallway,(white)</t>
  </si>
  <si>
    <t xml:space="preserve">SP000070AAE</t>
  </si>
  <si>
    <t xml:space="preserve">[Assembly&amp;Show Video Available] TOPMAX Freestanding Large Kitchen Pantry Wooden Kitchen Storage Cabinet Cupboard with 8 Door Shelves,3 Adjustable Shelves,7 Drawers&amp; 8 Wine Racks, Gray</t>
  </si>
  <si>
    <t xml:space="preserve">SP000070AAK</t>
  </si>
  <si>
    <t xml:space="preserve">[Assembly&amp;Show Video Available] TOPMAX Freestanding Large Kitchen Pantry Wooden Kitchen Storage Cabinet Cupboard with 8 Door Shelves,3 Adjustable Shelves,7 Drawers&amp; 8 Wine Racks, White</t>
  </si>
  <si>
    <t xml:space="preserve">SP000070AAC</t>
  </si>
  <si>
    <t xml:space="preserve">[Assembly&amp;Show Video Available] TOPMAX Freestanding Large Kitchen Pantry Wooden Kitchen Storage Cabinet Cupboard with 8 Door Shelves,3 Adjustable Shelves,7 Drawers&amp; 8 Wine Racks, Blue</t>
  </si>
  <si>
    <t xml:space="preserve">BS701P236493N</t>
  </si>
  <si>
    <t xml:space="preserve">Full Size L-shaped Wooden Daybed with Desk and Storage Bookcase, Corner Bed with Upholstered Headboard and Under-bed Drawers and LED Light for for Bedroom Living Room, Natural</t>
  </si>
  <si>
    <t xml:space="preserve">BS701P236491N</t>
  </si>
  <si>
    <t xml:space="preserve">Twin Size L-shaped Wooden Daybed with Desk and Storage Bookcase, Corner Bed with Upholstered Headboard and Under-bed Drawers and LED Light for for Bedroom Living Room,Natural</t>
  </si>
  <si>
    <t xml:space="preserve">BS701P236493K</t>
  </si>
  <si>
    <t xml:space="preserve">Full Size L-shaped Wooden Daybed with Desk and Storage Bookcase, Corner Bed with Upholstered Headboard and Under-bed Drawers and LED Light for for Bedroom Living Room, White</t>
  </si>
  <si>
    <t xml:space="preserve">BS701P236491K</t>
  </si>
  <si>
    <t xml:space="preserve">Twin Size L-shaped Wooden Daybed with Desk and Storage Bookcase, Corner Bed with Upholstered Headboard and Under-bed Drawers and LED Light for for Bedroom Living Room,White</t>
  </si>
  <si>
    <t xml:space="preserve">W420P256562</t>
  </si>
  <si>
    <t xml:space="preserve">Twin over Twin House Bed</t>
  </si>
  <si>
    <t xml:space="preserve">W420P256561</t>
  </si>
  <si>
    <t xml:space="preserve">N759P243350E</t>
  </si>
  <si>
    <t xml:space="preserve">Bathroom Storage Cabinet with Two Laundry Baskets, Storage Cabinet with Doors and Drawer for Home, Grey</t>
  </si>
  <si>
    <t xml:space="preserve">N759P243350K</t>
  </si>
  <si>
    <t xml:space="preserve">Bathroom Storage Cabinet with Two Laundry Baskets, Storage Cabinet with Doors and Drawer for Home, White</t>
  </si>
  <si>
    <t xml:space="preserve">N759P243350B</t>
  </si>
  <si>
    <t xml:space="preserve">Bathroom Storage Cabinet with Two Laundry Baskets, Storage Cabinet with Doors and Drawer for Home, Black</t>
  </si>
  <si>
    <t xml:space="preserve">SP000074AAE</t>
  </si>
  <si>
    <t xml:space="preserve">[Assembly Video Provided] TOPMAX Modern Freestanding Kitchen Pantry,Buffet Food Storage, Coffee Bar Cabinet with Drawer, 2 Adjustable Shelves and 2 Door Shelves for Dining, Kitchen, Set of 2, Gray</t>
  </si>
  <si>
    <t xml:space="preserve">SP000074AAK</t>
  </si>
  <si>
    <t xml:space="preserve">[Assembly Video Provided] TOPMAX Modern Freestanding Kitchen Pantry,Buffet Food Storage, Coffee Bar Cabinet with Drawer, 2 Adjustable Shelves and 2 Door Shelves for Dining, Kitchen, Set of 2, White</t>
  </si>
  <si>
    <t xml:space="preserve">N717P221574E</t>
  </si>
  <si>
    <t xml:space="preserve">[Assembly Video Provided] TOPMAX Modern Freestanding Kitchen Pantry,Buffet Food Storage, Coffee Bar Cabinet with Drawer, 2 Adjustable Shelves and 2 Door Shelves for Dining, Kitchen, Gray</t>
  </si>
  <si>
    <t xml:space="preserve">N717P221574K</t>
  </si>
  <si>
    <t xml:space="preserve">[Assembly Video Provided] TOPMAX Modern Freestanding Kitchen Pantry,Buffet Food Storage, Coffee Bar Cabinet with Drawer, 2 Adjustable Shelves and 2 Door Shelves for Dining, Kitchen, White</t>
  </si>
  <si>
    <t xml:space="preserve">GX001133AAK</t>
  </si>
  <si>
    <t xml:space="preserve">Full Size Metal Gaming Loft Bed with LED, Desk, Open Wardrobe and 3 Linen Storage Drawers, White</t>
  </si>
  <si>
    <t xml:space="preserve">GX001133AAB</t>
  </si>
  <si>
    <t xml:space="preserve">Full Size Metal Gaming Loft Bed with LED, Desk, Open Wardrobe and 3 Linen Storage Drawers, Black</t>
  </si>
  <si>
    <t xml:space="preserve">W52737353</t>
  </si>
  <si>
    <t xml:space="preserve">Mid Century Modern Velvet Tufted Upholstered Rocking Chair Padded Seat for Living Room Bedroom, Yellow</t>
  </si>
  <si>
    <t xml:space="preserve">W527</t>
  </si>
  <si>
    <t xml:space="preserve">DG COLLECTION</t>
  </si>
  <si>
    <t xml:space="preserve">W527P209977</t>
  </si>
  <si>
    <t xml:space="preserve">050-Teddy Fabric Rocking Gilder Nursery Chair For Living Room Indoor,Red</t>
  </si>
  <si>
    <t xml:space="preserve">W527P151446</t>
  </si>
  <si>
    <t xml:space="preserve">053-Teddy Fabric Rocking Chair With Adjustable Footrest,Dark Gray</t>
  </si>
  <si>
    <t xml:space="preserve">W527P151445</t>
  </si>
  <si>
    <t xml:space="preserve">053-Teddy Fabric Rocking Chair With Adjustable Footrest,Caramel</t>
  </si>
  <si>
    <t xml:space="preserve">W527P151444</t>
  </si>
  <si>
    <t xml:space="preserve">053-Teddy Fabric Rocking Chair With Adjustable Footrest,Pink</t>
  </si>
  <si>
    <t xml:space="preserve">W527P151442</t>
  </si>
  <si>
    <t xml:space="preserve">053-Teddy Fabric Rocking Chair With Adjustable Footrest,Green</t>
  </si>
  <si>
    <t xml:space="preserve">W527P151440</t>
  </si>
  <si>
    <t xml:space="preserve">053-Teddy Fabric Rocking Chair With Adjustable Footrest,Ivory</t>
  </si>
  <si>
    <t xml:space="preserve">BS701P242344K</t>
  </si>
  <si>
    <t xml:space="preserve">Farmhouse Style Solid Pine Murphy Bed Chest Cube Cabinet Bed with Charging Station and 2 Open Shelves for Home Office or Small Room,Full,Ceylon Cream</t>
  </si>
  <si>
    <t xml:space="preserve">W1580S00093</t>
  </si>
  <si>
    <t xml:space="preserve">Full Size Floor Bed Frame with Wardrobe, Metal floor Bed with Storage Shelves, Black</t>
  </si>
  <si>
    <t xml:space="preserve">W1580S00092</t>
  </si>
  <si>
    <t xml:space="preserve">Twin Size Floor Bed Frame with Wardrobe, Metal floor Bed with Storage Shelves, Black</t>
  </si>
  <si>
    <t xml:space="preserve">N733P240134M</t>
  </si>
  <si>
    <t xml:space="preserve">Wooden Twin Size House Bed with Fence and Roof, Kids Floor Bed with Two Movable Wardrobes, Natural</t>
  </si>
  <si>
    <t xml:space="preserve">N733P240134E</t>
  </si>
  <si>
    <t xml:space="preserve">Wooden Twin Size House Bed with Fence and Roof, Kids Floor Bed with Two Movable Wardrobes, Gray</t>
  </si>
  <si>
    <t xml:space="preserve">W1580S00070</t>
  </si>
  <si>
    <t xml:space="preserve">W1403P155225</t>
  </si>
  <si>
    <t xml:space="preserve">UPGRADE! Larger Size 360° Swivel Home Office Desk Chair with Wheels</t>
  </si>
  <si>
    <t xml:space="preserve">W1403</t>
  </si>
  <si>
    <t xml:space="preserve">W1403P152410</t>
  </si>
  <si>
    <t xml:space="preserve">Large Size Armless Home Office Desk Chair Vanity Chair No Wheels</t>
  </si>
  <si>
    <t xml:space="preserve">BS701P242344M</t>
  </si>
  <si>
    <t xml:space="preserve">Farmhouse Style Solid Pine Murphy Bed Chest Cube Cabinet Bed with Charging Station and 2 Open Shelves for Home Office or Small Room,Full,Venus Teal</t>
  </si>
  <si>
    <t xml:space="preserve">BS701P242364M</t>
  </si>
  <si>
    <t xml:space="preserve">Farmhouse Style Solid Pine Murphy Bed Chest Cube Cabinet Bed with Charging Station and 2 Open Shelves for Home Office or Small Room,Queen,Venus Teal</t>
  </si>
  <si>
    <t xml:space="preserve">BS701P242364K</t>
  </si>
  <si>
    <t xml:space="preserve">Farmhouse Style Solid Pine Murphy Bed Chest Cube Cabinet Bed with Charging Station and 2 Open Shelves for Home Office or Small Room,Queen,Ceylon Cream</t>
  </si>
  <si>
    <t xml:space="preserve">N715P215584N</t>
  </si>
  <si>
    <t xml:space="preserve">TREXM Retro Console Table with 3 Storage Drawers, Entryway Table with 3 Water Hyacinth Woven Baskets,Wooden Accent Sofa Table Buffet Cabinet for Entryway, Hallway and Living Room (Natural)</t>
  </si>
  <si>
    <t xml:space="preserve">N715P215584K</t>
  </si>
  <si>
    <t xml:space="preserve">TREXM Retro Console Table with 3 Storage Drawers, Entryway Table with 3 Water Hyacinth Woven Baskets,Wooden Accent Sofa Table Buffet Cabinet for Entryway, Hallway and Living Room (Antique White)</t>
  </si>
  <si>
    <t xml:space="preserve">N715P215584M</t>
  </si>
  <si>
    <t xml:space="preserve">TREXM Retro Console Table with 3 Storage Drawers, Entryway Table with 3 Water Hyacinth Woven Baskets,Wooden Accent Sofa Table Buffet Cabinet for Entryway, Hallway and Living Room (Navy)</t>
  </si>
  <si>
    <t xml:space="preserve">N715P215584B</t>
  </si>
  <si>
    <t xml:space="preserve">TREXM Retro Console Table with 3 Storage Drawers, Entryway Table with 3 Water Hyacinth Woven Baskets,Wooden Accent Sofa Table Buffet Cabinet for Entryway, Hallway and Living Room (Espresso)</t>
  </si>
  <si>
    <t xml:space="preserve">N769P227999K</t>
  </si>
  <si>
    <t xml:space="preserve">Elegant Boucle Upholstered Bed, A Luxurious and Comfortable Bedroom Centerpiece, King Size, White</t>
  </si>
  <si>
    <t xml:space="preserve">N769</t>
  </si>
  <si>
    <t xml:space="preserve">NH-ComfortCove</t>
  </si>
  <si>
    <t xml:space="preserve">N769P227994Q</t>
  </si>
  <si>
    <t xml:space="preserve">Elegant Boucle Upholstered Bed, A Luxurious and Comfortable Bedroom Centerpiece, Queen Size, White</t>
  </si>
  <si>
    <t xml:space="preserve">N769P227988F</t>
  </si>
  <si>
    <t xml:space="preserve">Elegant Boucle Upholstered Bed, A Luxurious and Comfortable Bedroom Centerpiece, Full Size, White</t>
  </si>
  <si>
    <t xml:space="preserve">LP000598AAE</t>
  </si>
  <si>
    <t xml:space="preserve">Queen Size Murphy Bed with Large Drawer,USB Ports and Outlets,Gray</t>
  </si>
  <si>
    <t xml:space="preserve">LP000598AAK</t>
  </si>
  <si>
    <t xml:space="preserve">Queen Size Murphy Bed with Large Drawer,USB Ports and Outlets,White</t>
  </si>
  <si>
    <t xml:space="preserve">LP000597AAE</t>
  </si>
  <si>
    <t xml:space="preserve">Full Size Murphy Bed with Large Drawer,USB Ports and Outlets,Gray</t>
  </si>
  <si>
    <t xml:space="preserve">LP000597AAK</t>
  </si>
  <si>
    <t xml:space="preserve">Full Size Murphy Bed with Large Drawer,USB Ports and Outlets,White</t>
  </si>
  <si>
    <t xml:space="preserve">SM000916AAK-1</t>
  </si>
  <si>
    <t xml:space="preserve">L-shaped Platform Bed with Trundle and Drawers Linked with built-in Desk,Twin,White(Old SKU:SM000916AAK-1)</t>
  </si>
  <si>
    <t xml:space="preserve">SM000916AAP-1</t>
  </si>
  <si>
    <t xml:space="preserve">L-shaped Platform Bed with Trundle and Drawers Linked with built-in Desk,Twin,Espresso(Old SKU:SM000916AAP)</t>
  </si>
  <si>
    <t xml:space="preserve">BS701P184844K</t>
  </si>
  <si>
    <t xml:space="preserve">Modern High Gloss 3-Piece Bedroom Set Floating Bed Frame Queen Size Platform Bed with LED Light &amp; 2 Nightstands, White</t>
  </si>
  <si>
    <t xml:space="preserve">W1858P241098</t>
  </si>
  <si>
    <t xml:space="preserve">Queen Size Wood Platform Bed Frame-12 Inch Solid Wood Queen Bed Frame with Slat Support, No Box Spring Needed, Easy Assembly-Rustic Pine</t>
  </si>
  <si>
    <t xml:space="preserve">N733S208518A</t>
  </si>
  <si>
    <t xml:space="preserve">3 Pieces Bedroom Sets, Queen Size Modern Velvet Upholstered Bed Frame with  Petal Shape Headboard, 3 Drawers Nightstands, Beige</t>
  </si>
  <si>
    <t xml:space="preserve">N733S208518H</t>
  </si>
  <si>
    <t xml:space="preserve">3 Pieces Bedroom Sets, Queen Size Modern Velvet Upholstered Bed Frame with  Petal Shape Headboard, 3 Drawers Nightstands, Pink</t>
  </si>
  <si>
    <t xml:space="preserve">N733P208515H</t>
  </si>
  <si>
    <t xml:space="preserve">Full size Upholstered Rabbit-Shape Daybed, Sofabed with Rabbit Ear Headboard, Pink</t>
  </si>
  <si>
    <t xml:space="preserve">N733P208516H</t>
  </si>
  <si>
    <t xml:space="preserve">Twin size Upholstered Rabbit-Shape Daybed, Sofabed with Rabbit Ear Headboard, Pink</t>
  </si>
  <si>
    <t xml:space="preserve">N733P210398H</t>
  </si>
  <si>
    <t xml:space="preserve">Elegant Velvet Nightstand with 2 Drawers and Crystal Handle, Storage Bedside Table with Button-Tufted, Pink</t>
  </si>
  <si>
    <t xml:space="preserve">N733P210398A</t>
  </si>
  <si>
    <t xml:space="preserve">Elegant Velvet Nightstand with 2 Drawers and Crystal Handle, Storage Bedside Table with Button-Tufted, Beige</t>
  </si>
  <si>
    <t xml:space="preserve">N759P241667E</t>
  </si>
  <si>
    <t xml:space="preserve">[Video] Bathroom Storage Cabinet with Multi-Functional Storage Space, Drawer with Slide Rails, Adjustable Shelf, Grey</t>
  </si>
  <si>
    <t xml:space="preserve">N759P241667K</t>
  </si>
  <si>
    <t xml:space="preserve">[Video] Bathroom Storage Cabinet with Multi-Functional Storage Space, Drawer with Slide Rails, Adjustable Shelf, White</t>
  </si>
  <si>
    <t xml:space="preserve">N708P201552K</t>
  </si>
  <si>
    <t xml:space="preserve">Queen size Upholstered Platform bed with a Hydraulic Storage System - White(OLD SKU: LP000211AAK)</t>
  </si>
  <si>
    <t xml:space="preserve">N708P201552A</t>
  </si>
  <si>
    <t xml:space="preserve">Queen size Upholstered Platform bed with a Hydraulic Storage System - Beige(OLD SKU: LP000211AAA)</t>
  </si>
  <si>
    <t xml:space="preserve">N708P201551A</t>
  </si>
  <si>
    <t xml:space="preserve">Full size Upholstered Platform bed with a Hydraulic Storage System - Beige(OLD SKU: LP000111AAA)</t>
  </si>
  <si>
    <t xml:space="preserve">N708P201551K</t>
  </si>
  <si>
    <t xml:space="preserve">Full size Upholstered Platform bed with a Hydraulic Storage System - White(OLD SKU: LP000111AAK)</t>
  </si>
  <si>
    <t xml:space="preserve">N733S242275K</t>
  </si>
  <si>
    <t xml:space="preserve">Wooden Twin Size Daybed with Storage Shelves, Multi-functional Bed with Twin Size Trundle Bed and  Study Desk, Antique White</t>
  </si>
  <si>
    <t xml:space="preserve">N733S242277K</t>
  </si>
  <si>
    <t xml:space="preserve">Wooden Full Size Daybed with Storage Shelves, Multi-functional Bed with Twin Size Trundle Bed and  Study Desk, Antique White</t>
  </si>
  <si>
    <t xml:space="preserve">N733S242277M</t>
  </si>
  <si>
    <t xml:space="preserve">Wooden Full Size Daybed with Storage Shelves, Multi-functional Bed with Twin Size Trundle Bed and  Study Desk, Natural</t>
  </si>
  <si>
    <t xml:space="preserve">N733S242275M</t>
  </si>
  <si>
    <t xml:space="preserve">Wooden Twin Size Daybed with Storage Shelves, Multi-functional Bed with Twin Size Trundle Bed and  Study Desk, Natural</t>
  </si>
  <si>
    <t xml:space="preserve">W1716P237430</t>
  </si>
  <si>
    <t xml:space="preserve">High Headboard Upholstered Bed, King Size Bed Frame, 12-Slat Support, Easy to Assemble, Beige, Chenille Cloth, No Box Spring Needed</t>
  </si>
  <si>
    <t xml:space="preserve">W1716P237429</t>
  </si>
  <si>
    <t xml:space="preserve">High Headboard Upholstered Bed, Queen Size Bed Frame, 12-Slat Support, Easy to Assemble, Beige, Chenille Cloth, No Box Spring Needed</t>
  </si>
  <si>
    <t xml:space="preserve">W1716P237428</t>
  </si>
  <si>
    <t xml:space="preserve">High Headboard Upholstered Bed, King Size Bed Frame, 12-Slat Support, Easy to Assemble, Beige, Linen Cloth, No Box Spring Needed</t>
  </si>
  <si>
    <t xml:space="preserve">W1716P237427</t>
  </si>
  <si>
    <t xml:space="preserve">High Headboard Upholstered Bed, Queen Size Bed Frame, 12-Slat Support, Easy to Assemble, Beige, Linen Cloth, No Box Spring Needed</t>
  </si>
  <si>
    <t xml:space="preserve">W2593S00004</t>
  </si>
  <si>
    <t xml:space="preserve">Twin Size Loft Bed with LED and Bookshelf, Wood Low Loft Bed with Stairs, Kids Twin Loft Bed with Storage Drawers and Shelves,White (Expect Arrival Date 2025/1/20)</t>
  </si>
  <si>
    <t xml:space="preserve">W2593S00005</t>
  </si>
  <si>
    <t xml:space="preserve">Twin Size Loft Bed with LED and Bookshelf, Wood Low Loft Bed with Stairs, Kids Twin Loft Bed with Storage Drawers and Shelves, Natural (Expect Arrival Date 2025/1/20)</t>
  </si>
  <si>
    <t xml:space="preserve">W2593S00007</t>
  </si>
  <si>
    <t xml:space="preserve">Low Loft Bed with LED Lights, Wooden Twin Loft Bed with House Shape Headboard, Kids Loft Bed with Storage Drawers, Natural (Expect Arrival Date 2025/1/20)</t>
  </si>
  <si>
    <t xml:space="preserve">W2593S00006</t>
  </si>
  <si>
    <t xml:space="preserve">Low Loft Bed with LED Lights, Wooden Twin Loft Bed with House Shape Headboard, Kids Loft Bed with Storage Drawers, White (Expect Arrival Date 2025/1/20)</t>
  </si>
  <si>
    <t xml:space="preserve">N729P176235B</t>
  </si>
  <si>
    <t xml:space="preserve">30-Inch Bathroom Vanity Cabinet with Ceramic Basin, Double-Layer Drawer, Deep Drawer and Adjustable Shelf</t>
  </si>
  <si>
    <t xml:space="preserve">W331P236404</t>
  </si>
  <si>
    <t xml:space="preserve">10-shelf Bookcase,Walnut</t>
  </si>
  <si>
    <t xml:space="preserve">N725P208369D</t>
  </si>
  <si>
    <t xml:space="preserve">20" Bathroom Vanity with Sink, Bathroom Cabinet with Soft Closing Door, Storage Rack and Adjustable Shelve, Natural Wood</t>
  </si>
  <si>
    <t xml:space="preserve">N707P186617E</t>
  </si>
  <si>
    <t xml:space="preserve">K&amp;K 55.7'' Large Kitchen Island with 2 Drop Leaf,, Rolling Kitchen Cart on 5 Wheels with Power Outlet, Folding Storage Dining Table with Spice &amp; Towel Rack , 3 Drawers, for Kitchen, Dining Room,Green</t>
  </si>
  <si>
    <t xml:space="preserve">N733S180013K</t>
  </si>
  <si>
    <t xml:space="preserve">3 Pieces Bedroom Set with Queen Size Wooden Bed Frame, 1 Vintage  Nightstand and 1 Makeup Vanity Set with Stool,White</t>
  </si>
  <si>
    <t xml:space="preserve">N733S180014K</t>
  </si>
  <si>
    <t xml:space="preserve">3 Pieces Bedroom Set with Full Size Wooden Bed Frame, 1 Vintage  Nightstand and 1 Makeup Vanity Set with Stool,White</t>
  </si>
  <si>
    <t xml:space="preserve">N701P229017B</t>
  </si>
  <si>
    <t xml:space="preserve">Modern Metal Bed Frame with Curved Upholstered Headboard and Footboard Bed with 4 Storage Drawers, Heavy Duty Metal Slats, King Size, Beige</t>
  </si>
  <si>
    <t xml:space="preserve">N759P225994B</t>
  </si>
  <si>
    <t xml:space="preserve">N759P225994K</t>
  </si>
  <si>
    <t xml:space="preserve">N759P225994F</t>
  </si>
  <si>
    <t xml:space="preserve">30" Bathroom Vanity with Sink, One Door with Shelf and Three Drawers, Soft Close Door, Green</t>
  </si>
  <si>
    <t xml:space="preserve">N759P237946F</t>
  </si>
  <si>
    <t xml:space="preserve">20" Bathroom Vanity with Sink, Vanity Cabinet with Door Shelf and Adjustable Shelf, Green</t>
  </si>
  <si>
    <t xml:space="preserve">N759P237946K</t>
  </si>
  <si>
    <t xml:space="preserve">20" Bathroom Vanity with Sink, Vanity Cabinet with Door Shelf and Adjustable Shelf, White</t>
  </si>
  <si>
    <t xml:space="preserve">N759P237946B</t>
  </si>
  <si>
    <t xml:space="preserve">20" Bathroom Vanity with Sink, Vanity Cabinet with Door Shelf and Adjustable Shelf, Black</t>
  </si>
  <si>
    <t xml:space="preserve">W487P205944</t>
  </si>
  <si>
    <t xml:space="preserve">Teddy velvet  storage stool, ,with storage space, suitable for apartments, living rooms and bedrooms-GREEN</t>
  </si>
  <si>
    <t xml:space="preserve">W487P205943</t>
  </si>
  <si>
    <t xml:space="preserve">Teddy velvet storage stool, ,with storage space, suitable for apartments, living rooms and bedrooms-BLACK</t>
  </si>
  <si>
    <t xml:space="preserve">W487P226362</t>
  </si>
  <si>
    <t xml:space="preserve">Teddy velvet storage stool, ,with storage space, suitable for apartments, living rooms and bedrooms-BEIGE</t>
  </si>
  <si>
    <t xml:space="preserve">W504S00207</t>
  </si>
  <si>
    <t xml:space="preserve">Twin Over Twin Floor Bunk Bed, Playhouse Floor Bunk Bed with Climbing Ramp, Ladder, Safety Guardrails,White</t>
  </si>
  <si>
    <t xml:space="preserve">W504S00208</t>
  </si>
  <si>
    <t xml:space="preserve">Twin Over Twin Floor Bunk Bed, Playhouse Floor Bunk Bed with Climbing Ramp, Ladder, Safety Guardrails,Natural</t>
  </si>
  <si>
    <t xml:space="preserve">W504S00214</t>
  </si>
  <si>
    <t xml:space="preserve">Twin Over Twin Bunk Bed with Shelves , Rubber Wood Bed with Shelves Headboard, Safety Guardrails and Ladder, Convertible to 2 Beds,White</t>
  </si>
  <si>
    <t xml:space="preserve">W504S00213</t>
  </si>
  <si>
    <t xml:space="preserve">Twin Over Twin Bunk Bed with Shelves , Rubber Wood Bed with Shelves Headboard, Safety Guardrails and Ladder, Convertible to 2 Beds,Grey</t>
  </si>
  <si>
    <t xml:space="preserve">W504P191672</t>
  </si>
  <si>
    <t xml:space="preserve">Solid Wooden, Solid Rubber Wooden Twin over Twin Floor Bunk Bed with Ladder, with Bed Platform of Strengthened Slats , Pink</t>
  </si>
  <si>
    <t xml:space="preserve">W504P227969</t>
  </si>
  <si>
    <t xml:space="preserve">Twin Over Twin House Floor Bunk Bed with Headboards, Footboards and Guardrails, Ladder, Rubber Wood Bunk Bed with Safety Guardrails,Light Grey</t>
  </si>
  <si>
    <t xml:space="preserve">W504P228818</t>
  </si>
  <si>
    <t xml:space="preserve">Full Rubber Wood Loft Bed with Ladder,Espresso</t>
  </si>
  <si>
    <t xml:space="preserve">BS701P214910K</t>
  </si>
  <si>
    <t xml:space="preserve">Wooden Twin Size L-shaped Daybed Corner Bed Under-bed Drawers  with Storage Bookcase and Upholstered Headboard and USB Charging Ports for Limited Space,White</t>
  </si>
  <si>
    <t xml:space="preserve">BS701P214916K</t>
  </si>
  <si>
    <t xml:space="preserve">Wooden Full Size L-shaped Daybed Corner Bed Under-bed Drawers  with Storage Bookcase and Upholstered Headboard and USB Charging Ports for Limited Space,White</t>
  </si>
  <si>
    <t xml:space="preserve">BS701P214910A</t>
  </si>
  <si>
    <t xml:space="preserve">Wooden Twin Size L-shaped Daybed Corner Bed Under-bed Drawers  with Storage Bookcase and Upholstered Headboard and USB Charging Ports for Limited Space,Natural</t>
  </si>
  <si>
    <t xml:space="preserve">BS701P214916A</t>
  </si>
  <si>
    <t xml:space="preserve">Wooden Full Size L-shaped Daybed Corner Bed Under-bed Drawers  with Storage Bookcase and Upholstered Headboard and USB Charging Ports for Limited Space,Natural</t>
  </si>
  <si>
    <t xml:space="preserve">N701P229016B</t>
  </si>
  <si>
    <t xml:space="preserve">Modern Metal Bed Frame with Curved Upholstered Headboard and Footboard Bed with 4 Storage Drawers, Heavy Duty Metal Slats, Queen Size, Beige</t>
  </si>
  <si>
    <t xml:space="preserve">N701P229015B</t>
  </si>
  <si>
    <t xml:space="preserve">Modern Metal Bed Frame with Curved Upholstered Headboard and Footboard Bed with Under Bed Storage, Heavy Duty Metal Slats, King Size, Beige</t>
  </si>
  <si>
    <t xml:space="preserve">N701P229014B</t>
  </si>
  <si>
    <t xml:space="preserve">Modern Metal Bed Frame with Curved Upholstered Headboard and Footboard Bed with Under Bed Storage, Heavy Duty Metal Slats, Queen Size, Beige</t>
  </si>
  <si>
    <t xml:space="preserve">W1361S00027</t>
  </si>
  <si>
    <t xml:space="preserve">Twin Size Upholstered Daybed with Storage Drawers, Solid Wood Sofábed Bed Frame with Velvet Fabric &amp; Wood Slat Support for Bedroom, Living Room, Office,Light Grey</t>
  </si>
  <si>
    <t xml:space="preserve">W1361S00029</t>
  </si>
  <si>
    <t xml:space="preserve">Twin Size Upholstered Daybed with Storage Drawers, Solid Wood Sofábed Bed Frame with Velvet Fabric &amp; Wood Slat Support for Bedroom, Living Room, Office,Yellow</t>
  </si>
  <si>
    <t xml:space="preserve">W1361S00028</t>
  </si>
  <si>
    <t xml:space="preserve">Twin Size Upholstered Daybed with Storage Drawers, Solid Wood Sofábed Bed Frame with Velvet Fabric &amp; Wood Slat Support for Bedroom, Living Room, Office,Emerald</t>
  </si>
  <si>
    <t xml:space="preserve">W1361S00026</t>
  </si>
  <si>
    <t xml:space="preserve">Twin Size Upholstered Daybed with Storage Drawers, Solid Wood Sofábed Bed Frame with Velvet Fabric &amp; Wood Slat Support for Bedroom, Living Room, Office,Dark Grey</t>
  </si>
  <si>
    <t xml:space="preserve">W1361S00025</t>
  </si>
  <si>
    <t xml:space="preserve">Twin Size Upholstered Daybed with Storage Drawers, Solid Wood Sofábed Bed Frame with Velvet Fabric &amp; Wood Slat Support for Bedroom, Living Room, Office,Beige</t>
  </si>
  <si>
    <t xml:space="preserve">BS701P237337A</t>
  </si>
  <si>
    <t xml:space="preserve">2 Pieces Bedroom Sets Full Size Ruched and Button Tufted Velvet Upholstered Bed Frame with Storage Ottoman Bench, White</t>
  </si>
  <si>
    <t xml:space="preserve">BS701P237337E</t>
  </si>
  <si>
    <t xml:space="preserve">2 Pieces Bedroom Sets Full Size Ruched and Button Tufted Velvet Upholstered Bed Frame with Storage Ottoman Bench, Gray</t>
  </si>
  <si>
    <t xml:space="preserve">BS701P237339E</t>
  </si>
  <si>
    <t xml:space="preserve">2 Pieces Bedroom Sets Queen Size Ruched and Button Tufted Velvet Upholstered Bed Frame with Storage Ottoman Bench, Gray</t>
  </si>
  <si>
    <t xml:space="preserve">BS701P237340A</t>
  </si>
  <si>
    <t xml:space="preserve">2 Pieces Bedroom Sets King Size Ruched and Button Tufted Velvet Upholstered Bed Frame with Storage Ottoman Bench, White</t>
  </si>
  <si>
    <t xml:space="preserve">BS701P237339A</t>
  </si>
  <si>
    <t xml:space="preserve">2 Pieces Bedroom Sets Queen Size Ruched and Button Tufted Velvet Upholstered Bed Frame with Storage Ottoman Bench, White</t>
  </si>
  <si>
    <t xml:space="preserve">BS701P237340E</t>
  </si>
  <si>
    <t xml:space="preserve">2 Pieces Bedroom Sets King Size Ruched and Button Tufted Velvet Upholstered Bed Frame with Storage Ottoman Bench, Gray</t>
  </si>
  <si>
    <t xml:space="preserve">W487S00286</t>
  </si>
  <si>
    <t xml:space="preserve">Queen Size Upholstered Tufted Bed Frame, Sofa Bed Frame with Comfortable Backrest and Armrests, Queen Size Bed for Bedroom, Living Room,Velvet, beige(85.5''*64.5''*30.5'')</t>
  </si>
  <si>
    <t xml:space="preserve">W487S00285</t>
  </si>
  <si>
    <t xml:space="preserve">Queen Size Upholstered Tufted Bed Frame, Sofa Bed Frame with Comfortable Backrest and Armrests, Queen Size Bed for Bedroom, Living Room,Velvet, brown(85.5''*64.5''*30.5'')</t>
  </si>
  <si>
    <t xml:space="preserve">W487S00283</t>
  </si>
  <si>
    <t xml:space="preserve">Queen Size Upholstered Tufted Bed Frame, Sofa Bed Frame with Comfortable Backrest and Armrests, Queen Size Bed for Bedroom, Living Room,Velvet, GREY(85.5''*64.5''*30.5'')</t>
  </si>
  <si>
    <t xml:space="preserve">W487S00284</t>
  </si>
  <si>
    <t xml:space="preserve">Queen Size Upholstered Tufted Bed Frame, Sofa Bed Frame with Comfortable Backrest and Armrests, Queen Size Bed for Bedroom, Living Room,Velvet, DARK BLUE(85.5''*64.5''*30.5'')</t>
  </si>
  <si>
    <t xml:space="preserve">W487S00282</t>
  </si>
  <si>
    <t xml:space="preserve">Queen Size Upholstered Tufted Bed Frame, Sofa Bed Frame with Comfortable Backrest and Armrests, Queen Size Bed for Bedroom, Living Room,Velvet, BLACK(85.5''*64.5''*30.5'')</t>
  </si>
  <si>
    <t xml:space="preserve">W487S00287</t>
  </si>
  <si>
    <t xml:space="preserve">Queen Size Upholstered Tufted Bed Frame, Sofa Bed Frame with Comfortable Backrest and Armrests, Queen Size Bed for Bedroom, Living Room,Velvet, pink(85.5''*64.5''*30.5'')</t>
  </si>
  <si>
    <t xml:space="preserve">N701P237340E</t>
  </si>
  <si>
    <t xml:space="preserve">King Size Upholstered Bed with Ruched and Button Tufted Headboard, No Box Spring Needed,Velvet, Gray</t>
  </si>
  <si>
    <t xml:space="preserve">N701P237339E</t>
  </si>
  <si>
    <t xml:space="preserve">Queen Size Upholstered Bed with Ruched and Button Tufted Headboard, No Box Spring Needed,Velvet, Gray</t>
  </si>
  <si>
    <t xml:space="preserve">N701P237337E</t>
  </si>
  <si>
    <t xml:space="preserve">Full Size Upholstered Bed with Ruched and Button Tufted Headboard, No Box Spring Needed,Velvet, Gray</t>
  </si>
  <si>
    <t xml:space="preserve">N701P237339A</t>
  </si>
  <si>
    <t xml:space="preserve">Queen Size Upholstered Bed with Ruched and Button Tufted Headboard, No Box Spring Needed,Velvet, White</t>
  </si>
  <si>
    <t xml:space="preserve">N701P237340A</t>
  </si>
  <si>
    <t xml:space="preserve">King Size Upholstered Bed with Ruched and Button Tufted Headboard, No Box Spring Needed,Velvet, White</t>
  </si>
  <si>
    <t xml:space="preserve">GX002214AAK</t>
  </si>
  <si>
    <t xml:space="preserve">Full Size Wood Daybed with Storage Shelves and 3 Drawers, Antique White Milk</t>
  </si>
  <si>
    <t xml:space="preserve">GX002213AAK</t>
  </si>
  <si>
    <t xml:space="preserve">Twin Size Wood Daybed with Storage Shelves and 3 Drawers, Antique White Milk</t>
  </si>
  <si>
    <t xml:space="preserve">N701P237337A</t>
  </si>
  <si>
    <t xml:space="preserve">Full Size Upholstered Bed with Ruched and Button Tufted Headboard, No Box Spring Needed,Velvet, White</t>
  </si>
  <si>
    <t xml:space="preserve">N715P203848D</t>
  </si>
  <si>
    <t xml:space="preserve">TREXM Sideboard Rustic Buffet Cabinet, sideboard cabinet with Decorative Rattan Doors, Buffet Cabinet with Storage for Entryway Dining Room Kitchen Living Room,Walnut+Natural</t>
  </si>
  <si>
    <t xml:space="preserve">N715P203848B</t>
  </si>
  <si>
    <t xml:space="preserve">TREXM Sideboard Rustic Buffet Cabinet, sideboard cabinet with Decorative Rattan Doors, Buffet Cabinet with Storage for Entryway Dining Room Kitchen Living Room, Black+Natural</t>
  </si>
  <si>
    <t xml:space="preserve">N715P203848N</t>
  </si>
  <si>
    <t xml:space="preserve">TREXM Sideboard Rustic Buffet Cabinet, sideboard cabinet with Decorative Rattan Doors, Buffet Cabinet with Storage for Entryway Dining Room Kitchen Living Room, Natural</t>
  </si>
  <si>
    <t xml:space="preserve">N710P190503B</t>
  </si>
  <si>
    <t xml:space="preserve">24'' Bathroom Vanity with Top Sink, 2-Tier Modern Bathroom Storage Cabinet, Single Sink Bathroom Vanity, Large Storage Shelves</t>
  </si>
  <si>
    <t xml:space="preserve">N710P190503F</t>
  </si>
  <si>
    <t xml:space="preserve">N710P190503K</t>
  </si>
  <si>
    <t xml:space="preserve">N721P205779B</t>
  </si>
  <si>
    <t xml:space="preserve">ON-TREND Cream Style TV Stand with Arched Doors &amp; 2 Drawers for TVs up to 75", Minimalist Media Console with Rebound Device, Entertainment Center with 5 Iron Round Legs for Living Room, Bedroom, Black</t>
  </si>
  <si>
    <t xml:space="preserve">N721P205779K</t>
  </si>
  <si>
    <t xml:space="preserve">ON-TREND Cream Style TV Stand with Arched Doors &amp; 2 Drawers for TVs up to 75", Minimalist Media Console with Rebound Device, Entertainment Center with 5 Iron Round Legs for Living Room, Bedroom, White</t>
  </si>
  <si>
    <t xml:space="preserve">N759P227429G</t>
  </si>
  <si>
    <t xml:space="preserve">30" Bathroom Vanity with Sink, One Tip-out Drawer, Three Drawers, Door Shelf, Soft Closing Door, Green</t>
  </si>
  <si>
    <t xml:space="preserve">N759P227429K</t>
  </si>
  <si>
    <t xml:space="preserve">30" Bathroom Vanity with Sink, One Tip-out Drawer, Three Drawers, Door Shelf, Soft Closing Door, White</t>
  </si>
  <si>
    <t xml:space="preserve">N759P226000F</t>
  </si>
  <si>
    <t xml:space="preserve">30" Bathroom Vanity with Sink, Two Doors with Shelf, Soft Close Door Hinges, Vintage Style, Green</t>
  </si>
  <si>
    <t xml:space="preserve">N759P226000K</t>
  </si>
  <si>
    <t xml:space="preserve">30" Bathroom Vanity with Sink, Two Doors with Shelf, Soft Close Door Hinges, Vintage Style, White</t>
  </si>
  <si>
    <t xml:space="preserve">N759P226000B</t>
  </si>
  <si>
    <t xml:space="preserve">30" Bathroom Vanity with Sink, Two Doors with Shelf, Soft Close Door Hinges, Vintage Style, Black</t>
  </si>
  <si>
    <t xml:space="preserve">SM000374AAE</t>
  </si>
  <si>
    <t xml:space="preserve">Wood Full Size Gaming Loft Bed with Desk, Multi-storage Shelves, LED and Charging Station, Dark Gray</t>
  </si>
  <si>
    <t xml:space="preserve">SM000373AAE</t>
  </si>
  <si>
    <t xml:space="preserve">Wood Twin Size Gaming Loft Bed with Desk, Multi-storage Shelves, LED and Charging Station, Dark Gray</t>
  </si>
  <si>
    <t xml:space="preserve">N733S183659H</t>
  </si>
  <si>
    <t xml:space="preserve">3-Pieces Bedroom Sets,Queen Size Upholstered Platform Bed with LED Lights and Two Nightstands-Pink</t>
  </si>
  <si>
    <t xml:space="preserve">N733S183659E</t>
  </si>
  <si>
    <t xml:space="preserve">3-Pieces Bedroom Sets,Queen Size Upholstered Platform Bed with LED Lights and Two Nightstands-Gray</t>
  </si>
  <si>
    <t xml:space="preserve">N710S136003K</t>
  </si>
  <si>
    <t xml:space="preserve">36'' Bathroom Vanity with Resin Sink Combo, Solid Wood Frame Bathroom Storage Cabinet, Freestanding Vanity Set with 3 Drawers&amp; Adjustable Shelf</t>
  </si>
  <si>
    <t xml:space="preserve">N710S136003C</t>
  </si>
  <si>
    <t xml:space="preserve">N710P206904S</t>
  </si>
  <si>
    <t xml:space="preserve">N710P206904M</t>
  </si>
  <si>
    <t xml:space="preserve">N733P183659H</t>
  </si>
  <si>
    <t xml:space="preserve">Mid Century Vintage Nightstand with Silver Glitter Strip Decor and Metal Legs, Velvet Bedside Table with 2 Drawers, Fully Assembled Except Legs and Handles, Pink</t>
  </si>
  <si>
    <t xml:space="preserve">N733P183659E</t>
  </si>
  <si>
    <t xml:space="preserve">Mid Century Vintage Nightstand with Silver Glitter Strip Decor and Metal Legs, Velvet Bedside Table with 2 Drawers, Fully Assembled Except Legs and Handles, Gray</t>
  </si>
  <si>
    <t xml:space="preserve">N733P183655E</t>
  </si>
  <si>
    <t xml:space="preserve">Full Size Upholstered Bed Frame with LED Lights,Modern Velvet Platform Bed with Tufted Headboard,Gray</t>
  </si>
  <si>
    <t xml:space="preserve">N733P183659A</t>
  </si>
  <si>
    <t xml:space="preserve">Mid Century Vintage Nightstand with Silver Glitter Strip Decor and Metal Legs, Velvet Bedside Table with 2 Drawers, Fully Assembled Except Legs and Handles, Beige</t>
  </si>
  <si>
    <t xml:space="preserve">N725P198316B</t>
  </si>
  <si>
    <t xml:space="preserve">36" Bathroom Vanity with Sink Top, Bathroom Vanity Cabinet with Two Doors and Three Drawers, Solid Wood , MDF Boards ,One Package, Black</t>
  </si>
  <si>
    <t xml:space="preserve">N710P206904K</t>
  </si>
  <si>
    <t xml:space="preserve">N733S241280K</t>
  </si>
  <si>
    <t xml:space="preserve">Twin Size Wooden Bed with Two Storage Lockers, Drawer, and Storage Shelf on Headboard, Multifunctional Platform Bed with Natural Rattan, White</t>
  </si>
  <si>
    <t xml:space="preserve">N733S241280D</t>
  </si>
  <si>
    <t xml:space="preserve">Twin Size Wooden Bed with Two Storage Lockers, Drawer, and Storage Shelf on Headboard, Multifunctional Platform Bed with Natural Rattan, Walnut</t>
  </si>
  <si>
    <t xml:space="preserve">54891.00GRY</t>
  </si>
  <si>
    <t xml:space="preserve">SAN JUAN SUNBED W/CANOPY</t>
  </si>
  <si>
    <t xml:space="preserve">N767</t>
  </si>
  <si>
    <t xml:space="preserve">NH-PureNest</t>
  </si>
  <si>
    <t xml:space="preserve">W640142359</t>
  </si>
  <si>
    <t xml:space="preserve">3 Pieces Outdoor Swivel Rocker Patio Chairs, 360 Degree Rocking Patio Conversation Set with Thickened Cushions and Glass Coffee Table for Backyard, Blue</t>
  </si>
  <si>
    <t xml:space="preserve">W640142462</t>
  </si>
  <si>
    <t xml:space="preserve">3 Pieces Outdoor Swivel Rocker Patio Chairs, 360 Degree Rocking Patio Conversation Set with Thickened Cushions and Glass Coffee Table for Backyard, Khaki</t>
  </si>
  <si>
    <t xml:space="preserve">W640142463</t>
  </si>
  <si>
    <t xml:space="preserve">3 Pieces Outdoor Swivel Rocker Patio Chairs, 360 Degree Rocking Patio Conversation Set with Thickened Cushions and Glass Coffee Table for Backyard, Navy blue</t>
  </si>
  <si>
    <t xml:space="preserve">W640142357</t>
  </si>
  <si>
    <t xml:space="preserve">3 Pieces Outdoor Swivel Rocker Patio Chairs, 360 Degree Rocking Patio Conversation Set with Thickened Cushions and Glass Coffee Table for Backyard, Grey</t>
  </si>
  <si>
    <t xml:space="preserve">W640P147222</t>
  </si>
  <si>
    <t xml:space="preserve">Hammock Camping Chair, Folding Portable Rocking Chair, Aluminum Alloy Adjustable Back Swinging Chair with Pillow Cup Holder, Recliner with Carry Bag for Outdoor Travel Lawn Backyard, Grey  (2pcs)</t>
  </si>
  <si>
    <t xml:space="preserve">W640P147221</t>
  </si>
  <si>
    <t xml:space="preserve">Hammock Camping Chair, Folding Portable Rocking Chair, Aluminum Alloy Adjustable Back Swinging Chair with Pillow Cup Holder, Recliner with Carry Bag for Outdoor Travel Lawn Backyard, Black  (2pcs)</t>
  </si>
  <si>
    <t xml:space="preserve">W640P147223</t>
  </si>
  <si>
    <t xml:space="preserve">Hammock Camping Chair, Folding Portable Rocking Chair, Aluminum Alloy Adjustable Back Swinging Chair with Pillow Cup Holder, Recliner with Carry Bag for Outdoor Travel Lawn Backyard, Blue (2pcs)</t>
  </si>
  <si>
    <t xml:space="preserve">W640P175471</t>
  </si>
  <si>
    <t xml:space="preserve">Steel folding Lounge Sets Outdoor Rattan Adjustable Back 3 Pieces Cushioned Patio Folding Chaise Lounge with Folding Table (Beige)</t>
  </si>
  <si>
    <t xml:space="preserve">W640P175470</t>
  </si>
  <si>
    <t xml:space="preserve">Steel folding Lounge Sets Outdoor Rattan Adjustable Back 3 Pieces Cushioned Patio Folding Chaise Lounge with Folding Table (Gray)</t>
  </si>
  <si>
    <t xml:space="preserve">WF321803AAC</t>
  </si>
  <si>
    <t xml:space="preserve">U_STYLE 2-in-1 Convertible Picnic Upholstered Bench Table,57.1" Outdoor Loveseat,Portable Picnic Table Couch,Convertible To 4 Seats&amp;1 Table,For Garden,Lawn,Backyard,Porch,Patio</t>
  </si>
  <si>
    <t xml:space="preserve">WF321803AAE</t>
  </si>
  <si>
    <t xml:space="preserve">WF321803AAA</t>
  </si>
  <si>
    <t xml:space="preserve">WF319366AAK</t>
  </si>
  <si>
    <t xml:space="preserve">U_STYLE 28''painted Nightstand with 3 Drawers and Smooth Gliding Rails ,Simple Bedside Cabinet with Metal handle, Minimalist Sofa Side Table with rubber legs for Bedroom Sofa Couch Office</t>
  </si>
  <si>
    <t xml:space="preserve">WF319366AAV</t>
  </si>
  <si>
    <t xml:space="preserve">U_STYLE 28''Pine Wood Nightstand with 3 Drawers and Smooth Gliding Rails ,Simple Bedside Cabinet with Metal handle, Minimalist Sofa Side Table with rubber legs for Bedroom Sofa Couch Office</t>
  </si>
  <si>
    <t xml:space="preserve">WF319366AAB</t>
  </si>
  <si>
    <t xml:space="preserve">WF319366AAD</t>
  </si>
  <si>
    <t xml:space="preserve">W1172141167</t>
  </si>
  <si>
    <t xml:space="preserve">Modern Smart Coffee Table with Built-in Fridge, Bluetooth Speaker, Wireless Charging Module, Touch Control Panel, Power Socket, USB Interface, Outlet Protection, Atmosphere light, White</t>
  </si>
  <si>
    <t xml:space="preserve">W1172</t>
  </si>
  <si>
    <t xml:space="preserve">DGVITA</t>
  </si>
  <si>
    <t xml:space="preserve">72141.00DGRY</t>
  </si>
  <si>
    <t xml:space="preserve">ALEJANDRO PORCH SWING</t>
  </si>
  <si>
    <t xml:space="preserve">W2642P170280</t>
  </si>
  <si>
    <t xml:space="preserve">Mid Century Modern Console Table with Storage for Entryway, Multi-Functional Entryway Table with 3 Drawers,Sofa Table Behind Couch with Open Storage Shelf for Living Room and Foyers</t>
  </si>
  <si>
    <t xml:space="preserve">W2642</t>
  </si>
  <si>
    <t xml:space="preserve">VanvusonFurniture</t>
  </si>
  <si>
    <t xml:space="preserve">W120284580</t>
  </si>
  <si>
    <t xml:space="preserve">Console Sofa Table with 2 Storage Drawers and 2 Tiers Shelves, Mid-Century Style 42'' Solid Wood Buffet Sideboard for Living Room Furniture Kitchen Dining Room Entryway Hallway,Navy Blue</t>
  </si>
  <si>
    <t xml:space="preserve">W1202</t>
  </si>
  <si>
    <t xml:space="preserve">Power Growth Furniture</t>
  </si>
  <si>
    <t xml:space="preserve">W120284583</t>
  </si>
  <si>
    <t xml:space="preserve">Console Sofa Table with 2 Storage Drawers and 2 Tiers Shelves, Mid-Century Style 42'' Solid Wood Buffet Sideboard for Living Room Furniture Kitchen Dining Room Entryway Hallway, Espresso</t>
  </si>
  <si>
    <t xml:space="preserve">W120284579</t>
  </si>
  <si>
    <t xml:space="preserve">Console Sofa Table with 2 Storage Drawers and 2 Tiers Shelves, Mid-Century Style 42'' Solid Wood Buffet Sideboard for Living Room Furniture Kitchen Dining Room Entryway Hallway, Brown</t>
  </si>
  <si>
    <t xml:space="preserve">W1202P154921</t>
  </si>
  <si>
    <t xml:space="preserve">Console Sofa Table with 2 Storage Drawers and 2 Tiers Shelves, Mid-Century Style 42'' Solid Wood Buffet Sideboard for Living Room Furniture Kitchen Dining Room Entryway Hallway, Antique White</t>
  </si>
  <si>
    <t xml:space="preserve">59116.00LGRN</t>
  </si>
  <si>
    <t xml:space="preserve">Outdoor Acacia Wood Sofa Set with Water Resistant Cushions, 4-Pcs Set, Brown Patina / Light Green</t>
  </si>
  <si>
    <t xml:space="preserve">59116.00T</t>
  </si>
  <si>
    <t xml:space="preserve">Outdoor Acacia Wood Sofa Set with Water Resistant Cushions, 4-Pcs Set, Brown Patina / Teal</t>
  </si>
  <si>
    <t xml:space="preserve">59116.00GRY</t>
  </si>
  <si>
    <t xml:space="preserve">4PC CHAT SET</t>
  </si>
  <si>
    <t xml:space="preserve">2026-05-29 14:59</t>
  </si>
  <si>
    <t xml:space="preserve">59116.00DT</t>
  </si>
  <si>
    <t xml:space="preserve">Outdoor Acacia Wood Sofa Set with Water Resistant Cushions, 4-Pcs Set, Brown Patina / Teal Blue</t>
  </si>
  <si>
    <t xml:space="preserve">Traditional Queen 5 Pc Storage Bedroom set made with Wood in White</t>
  </si>
  <si>
    <t xml:space="preserve">B009</t>
  </si>
  <si>
    <t xml:space="preserve">Galaxy Home Furnishings/Matrix Furniture Group</t>
  </si>
  <si>
    <t xml:space="preserve">W24157593</t>
  </si>
  <si>
    <t xml:space="preserve">2-piece set (Black) Tempered Glass End Table, Round Coffee Table for Bedroom Living Room Office</t>
  </si>
  <si>
    <t xml:space="preserve">W241</t>
  </si>
  <si>
    <t xml:space="preserve">JWS-W241</t>
  </si>
  <si>
    <t xml:space="preserve">Outdoor 3-Piece Bistro Set with Water Resistant Cushions and 2 Chairs, Brown Multi</t>
  </si>
  <si>
    <t xml:space="preserve">N773</t>
  </si>
  <si>
    <t xml:space="preserve">NH-Gardenpara</t>
  </si>
  <si>
    <t xml:space="preserve">66899.00LBRN</t>
  </si>
  <si>
    <t xml:space="preserve">BOHO CHAIR(set of 2)</t>
  </si>
  <si>
    <t xml:space="preserve">N776</t>
  </si>
  <si>
    <t xml:space="preserve">NH-iHAVE</t>
  </si>
  <si>
    <t xml:space="preserve">W209S00008</t>
  </si>
  <si>
    <t xml:space="preserve">Outdoor patio Furniture sets 3 piece Conversation set wicker Ratten Sectional Sofa With Seat Cushions(Beige Cushion)</t>
  </si>
  <si>
    <t xml:space="preserve">W209</t>
  </si>
  <si>
    <t xml:space="preserve">rattan furniture</t>
  </si>
  <si>
    <t xml:space="preserve">2026-06-30 06:59</t>
  </si>
  <si>
    <t xml:space="preserve">EL PASO 3PC FOLDING TABLE/CHAIR SET</t>
  </si>
  <si>
    <t xml:space="preserve">W2099S00017</t>
  </si>
  <si>
    <t xml:space="preserve">Outdoor Patio Chaise Lounge Chair,Lying in bed with PE Rattan and Steel Frame,PE Wickers,Pool Recliners with Elegant Reclining Adjustable Backrest and Removable Cushions Sets of 2(Black+Red)</t>
  </si>
  <si>
    <t xml:space="preserve">W2099</t>
  </si>
  <si>
    <t xml:space="preserve">Koruiten</t>
  </si>
  <si>
    <t xml:space="preserve">W2505P151711</t>
  </si>
  <si>
    <t xml:space="preserve">Hanging Chaise Lounger with Removable Canopy, Outdoor Swing Chair with Built-in Pillow, Hanging Curved Chaise Lounge Chair Swing for Patio Porch Poolside, Hammock Chair with Stand (Blue)</t>
  </si>
  <si>
    <t xml:space="preserve">W2505</t>
  </si>
  <si>
    <t xml:space="preserve">StellaTerra Outdoors</t>
  </si>
  <si>
    <t xml:space="preserve">W2505P151712</t>
  </si>
  <si>
    <t xml:space="preserve">Hanging Chaise Lounger with Removable Canopy, Outdoor Swing Chair with Built-in Pillow, Hanging Curved Chaise Lounge Chair Swing for Patio Porch Poolside, Hammock Chair with Stand (Navt)</t>
  </si>
  <si>
    <t xml:space="preserve">W2099S00018</t>
  </si>
  <si>
    <t xml:space="preserve">Outdoor Patio Chaise Lounge Chair,Lying in bed with PE Rattan and Steel Frame,PE Wickers,Pool Recliners with Elegant Reclining Adjustable Backrest and Removable Cushions Sets of 2(Black+Navy Blue)</t>
  </si>
  <si>
    <t xml:space="preserve">W2505P151713</t>
  </si>
  <si>
    <t xml:space="preserve">Hanging Chaise Lounger with Removable Canopy, Outdoor Swing Chair with Built-in Pillow, Hanging Curved Chaise Lounge Chair Swing for Patio Porch Poolside, Hammock Chair with Stand (Orange)</t>
  </si>
  <si>
    <t xml:space="preserve">W1435S00006</t>
  </si>
  <si>
    <t xml:space="preserve">40 Inch Cloud Shaped Coffee Table for Living Room, Beige</t>
  </si>
  <si>
    <t xml:space="preserve">W1435</t>
  </si>
  <si>
    <t xml:space="preserve">FS Furniture</t>
  </si>
  <si>
    <t xml:space="preserve">W1435S00005</t>
  </si>
  <si>
    <t xml:space="preserve">40 Inch Black Cloud Shaped Coffee Table for Living Room</t>
  </si>
  <si>
    <t xml:space="preserve">W579121034</t>
  </si>
  <si>
    <t xml:space="preserve">31.10" Wide Boucle Upholstered Accent Chair</t>
  </si>
  <si>
    <t xml:space="preserve">W579121278</t>
  </si>
  <si>
    <t xml:space="preserve">W579121276</t>
  </si>
  <si>
    <t xml:space="preserve">W579121277</t>
  </si>
  <si>
    <t xml:space="preserve">W579121280</t>
  </si>
  <si>
    <t xml:space="preserve">N733P172700E</t>
  </si>
  <si>
    <t xml:space="preserve">Full Size Wood Platform Bed with Guardrails on Both Sides and Two Storage Drawers, Gray</t>
  </si>
  <si>
    <t xml:space="preserve">N733P172696E</t>
  </si>
  <si>
    <t xml:space="preserve">Twin Size Wood Platform Bed with Guardrails on Both Sides and Two Storage Drawers, Gray</t>
  </si>
  <si>
    <t xml:space="preserve">W504S00200</t>
  </si>
  <si>
    <t xml:space="preserve">Twin Over Twin Rubber Wood Bunk Bed with 2 Drawers, Convertible into 2 Twin Beds, Twin Size Bunk Bed with Ladder and Safety Guardrails,Espresso</t>
  </si>
  <si>
    <t xml:space="preserve">W504S00198</t>
  </si>
  <si>
    <t xml:space="preserve">Twin Over Twin Rubber Wood Bunk Bed with 2 Drawers, Convertible into 2 Twin Beds, Twin Size Bunk Bed with Ladder and Safety Guardrails ,Grey</t>
  </si>
  <si>
    <t xml:space="preserve">W504S00199</t>
  </si>
  <si>
    <t xml:space="preserve">Twin Over Twin Rubber Wood Bunk Bed with 2 Drawers, Convertible into 2 Twin Beds, Twin Size Bunk Bed with Ladder and Safety Guardrails ,White</t>
  </si>
  <si>
    <t xml:space="preserve">W504S00183</t>
  </si>
  <si>
    <t xml:space="preserve">Twin Size Loft Bed with Desk, Boucle Upholstered Headboard and Footboard  with Ladder, Safety Guardrails,  Rubber Wooden Loft Bed,Natural</t>
  </si>
  <si>
    <t xml:space="preserve">W504S00182</t>
  </si>
  <si>
    <t xml:space="preserve">Twin Over Twin Bunk Bed with Boucle Upholstered Headboard and Footboard,Ladder, Safety Guardrails,Rubber Wooden Bunk Bed,Natural</t>
  </si>
  <si>
    <t xml:space="preserve">W331S00173</t>
  </si>
  <si>
    <t xml:space="preserve">Kitchen pantry cabinet with multi-functional pull-out multi-tier storage shelf,Farmhouse Storage Cabinet with 4 Doors,Pantry Organizers for Kitchen,Dining Room(White)</t>
  </si>
  <si>
    <t xml:space="preserve">N708P182786P</t>
  </si>
  <si>
    <t xml:space="preserve">Full Size House Bed Wood Bed, Espresso(OLD SKU:WF282522AAP)</t>
  </si>
  <si>
    <t xml:space="preserve">N708P182786E</t>
  </si>
  <si>
    <t xml:space="preserve">Full Size House Bed Wood Bed, Gray(OLD SKU:WF282522AAE)</t>
  </si>
  <si>
    <t xml:space="preserve">N708P182786K</t>
  </si>
  <si>
    <t xml:space="preserve">Full Size House Bed Wood Bed, White(OLD SKU:WF282522AAK)</t>
  </si>
  <si>
    <t xml:space="preserve">N708P182785P</t>
  </si>
  <si>
    <t xml:space="preserve">Twin Size House Bed Wood Bed, Espresso(OLD SKU:WF282521AAP)</t>
  </si>
  <si>
    <t xml:space="preserve">N708P182785E</t>
  </si>
  <si>
    <t xml:space="preserve">Twin Size House Bed Wood Bed, Gray(OLD SKU:WF282521AAE)</t>
  </si>
  <si>
    <t xml:space="preserve">N708P182785K</t>
  </si>
  <si>
    <t xml:space="preserve">Twin Size House Bed Wood Bed, White(OLD SKU:WF282521AAK)</t>
  </si>
  <si>
    <t xml:space="preserve">N733S206240D</t>
  </si>
  <si>
    <t xml:space="preserve">4-Pieces Retro Style Bedroom Sets, Queen Size Platform Bed with Gourd Shaped Headboard, Storage Nightstand and Bench with Turned Legs, Walnut</t>
  </si>
  <si>
    <t xml:space="preserve">N733S206240K</t>
  </si>
  <si>
    <t xml:space="preserve">4-Pieces Retro Style Bedroom Sets, Queen Size Platform Bed with Gourd Shaped Headboard, Storage Nightstand and Bench with Turned Legs, White</t>
  </si>
  <si>
    <t xml:space="preserve">W331S00160</t>
  </si>
  <si>
    <t xml:space="preserve">Kitchen Pantry Storage Cabinet, Modern Buffet Cabinet with Hutch, Food Pantry Cabinet with Doors and Shelves  Wine Rack for Dining Room, White</t>
  </si>
  <si>
    <t xml:space="preserve">W331P216724</t>
  </si>
  <si>
    <t xml:space="preserve">71'' Pantry Cabinet, Tall Storage Cabinet with Microwave Stand, Freestanding Kitchen Hutch with Doors and Adjustable Shelves, Mordern Food Pantry for Kitchen, Dining Room, White</t>
  </si>
  <si>
    <t xml:space="preserve">W331S00134</t>
  </si>
  <si>
    <t xml:space="preserve">Large Kitchen Pantry Storage Cabinet with Glass Doors, Drawers &amp; Open Shelves, Freestanding Kitchen Cupboard Buffet Cabinet  for Living Room</t>
  </si>
  <si>
    <t xml:space="preserve">W331S00152</t>
  </si>
  <si>
    <t xml:space="preserve">62.99in Kitchen Pantry Cabinet, White Freestanding Buffet Cupboards Sideboard with Doors &amp;  Shelves, Kitchen Pantry Storage Cabinet for Kitchen, Living Room and Dinning Room</t>
  </si>
  <si>
    <t xml:space="preserve">N759P223021E</t>
  </si>
  <si>
    <t xml:space="preserve">36" Bathroom Vanity with Sink, Ceramic Sink, 2 Tip-out Drawers, Soft Close Door Hinges, Grey</t>
  </si>
  <si>
    <t xml:space="preserve">N759P223021K</t>
  </si>
  <si>
    <t xml:space="preserve">36" Bathroom Vanity with Sink, Ceramic Sink, 2 Tip-out Drawers, Soft Close Door Hinges, White</t>
  </si>
  <si>
    <t xml:space="preserve">N725P195410B</t>
  </si>
  <si>
    <t xml:space="preserve">36" Bathroom Vanity with Sink, Black Bathroom Cabinet with Drawers, Solid Frame and MDF Board, One Package</t>
  </si>
  <si>
    <t xml:space="preserve">N759P207685K</t>
  </si>
  <si>
    <t xml:space="preserve">36" Bathroom Vanity with Sink, Bathroom Cabinet with Drawers, Solid Frame and MDF Board, One Package, White(Other Color: N725P195410B)</t>
  </si>
  <si>
    <t xml:space="preserve">N759P207685E</t>
  </si>
  <si>
    <t xml:space="preserve">36" Bathroom Vanity with Sink, Bathroom Cabinet with Drawers, Solid Frame and MDF Board, One Package, Grey(Other Color: N725P195410B)</t>
  </si>
  <si>
    <t xml:space="preserve">N710P230231B</t>
  </si>
  <si>
    <t xml:space="preserve">36'' Bathroom Vanity with Top Sink, Modern Bathroom Storage Cabinet with 2 Soft Closing Doors, Single Sink Bathroom Vanity</t>
  </si>
  <si>
    <t xml:space="preserve">SW000115AAB-1</t>
  </si>
  <si>
    <t xml:space="preserve">36'' Bathroom Vanity with Top Sink, Black Mirror Cabinet, Modern Bathroom Storage Cabinet with 2 Soft Closing Doors, Single Sink Bathroom Vanity</t>
  </si>
  <si>
    <t xml:space="preserve">N725P220604B</t>
  </si>
  <si>
    <t xml:space="preserve">20" Bathroom Vanity with Sink, Bathroom Cabinet with Soft Closing Door, Storage Rack and Open Shelf, Black</t>
  </si>
  <si>
    <t xml:space="preserve">N710P188679F</t>
  </si>
  <si>
    <t xml:space="preserve">36inch Bathroom Vanity without Sink,  Solid Wood Freestanding Bathroom Vanities with 4 Storage Drawers and Shelf, Soft Closing Doors (NOT INCLUDE BASIN SINK)</t>
  </si>
  <si>
    <t xml:space="preserve">N710P188679C</t>
  </si>
  <si>
    <t xml:space="preserve">N710S136005C</t>
  </si>
  <si>
    <t xml:space="preserve">36inch Bathroom Vanity with Sink,  Solid Wood Freestanding Bathroom Vanities with 4 Storage Drawers and Shelf, Soft Closing Doors</t>
  </si>
  <si>
    <t xml:space="preserve">N710S136005F</t>
  </si>
  <si>
    <t xml:space="preserve">N733P206243K</t>
  </si>
  <si>
    <t xml:space="preserve">Elegant Retro Style Bench with Turned Legs, Bed End Bench for Bedroom or Living Room Decor, White</t>
  </si>
  <si>
    <t xml:space="preserve">N733P206243D</t>
  </si>
  <si>
    <t xml:space="preserve">Elegant Retro Style Bench with Turned Legs, Bed End Bench for Bedroom or Living Room Decor, Walnut</t>
  </si>
  <si>
    <t xml:space="preserve">N733P206240D</t>
  </si>
  <si>
    <t xml:space="preserve">Retro Style Nightstand with Drawer and Open Shelf for Bedroom, Bedside Table with Turned Legs and Metal Handle,Walnut</t>
  </si>
  <si>
    <t xml:space="preserve">N733P206240K</t>
  </si>
  <si>
    <t xml:space="preserve">Retro Style Nightstand with Drawer and Open Shelf for Bedroom, Bedside Table with Turned Legs and Metal Handle,White</t>
  </si>
  <si>
    <t xml:space="preserve">W331S00060</t>
  </si>
  <si>
    <t xml:space="preserve">70.87" Tall Wardrobe&amp; Kitchen Cabinet, with 6-Doors, 1-Open Shelves and 1-Drawer for bedroom,Walnut</t>
  </si>
  <si>
    <t xml:space="preserve">W331S00059</t>
  </si>
  <si>
    <t xml:space="preserve">70.87" Tall Wardrobe&amp; Kitchen Cabinet, with 6-Doors, 1-Open Shelves and 1-Drawer for bedroom,Black</t>
  </si>
  <si>
    <t xml:space="preserve">W331S00058</t>
  </si>
  <si>
    <t xml:space="preserve">70.87" Tall Wardrobe&amp; Kitchen Cabinet, with 6-Doors, 1-Open Shelves and 1-Drawer for bedroom,White</t>
  </si>
  <si>
    <t xml:space="preserve">W331S00057</t>
  </si>
  <si>
    <t xml:space="preserve">70.87" Tall Wardrobe&amp; Kitchen Cabinet, with 6-Doors, 1-Open Shelves and 1-Drawer for bedroom,Rustic Oak</t>
  </si>
  <si>
    <t xml:space="preserve">N733P234605E</t>
  </si>
  <si>
    <t xml:space="preserve">Full size Upholstered Daybed, Sherpa Fabric Sofabed with Cloud-Shaped Backrest, No Box-spring Needed, Gray(Old SKU: WF532069AAE)</t>
  </si>
  <si>
    <t xml:space="preserve">N733P234605H</t>
  </si>
  <si>
    <t xml:space="preserve">Full size Upholstered Daybed, Sherpa Fabric Sofabed with Cloud-Shaped Backrest, No Box-spring Needed, Pink(Old SKU: WF532069AAH)</t>
  </si>
  <si>
    <t xml:space="preserve">N733P234605K</t>
  </si>
  <si>
    <t xml:space="preserve">Full size Upholstered Daybed, Sherpa Fabric Sofabed with Cloud-Shaped Backrest, No Box-spring Needed, White(Old SKU: WF532069AAK)</t>
  </si>
  <si>
    <t xml:space="preserve">N733P234602E</t>
  </si>
  <si>
    <t xml:space="preserve">Twin size Upholstered Daybed, Sherpa Fabric Sofabed with Cloud-Shaped Backrest, No Box-spring Needed, Gray(Old SKU: WF532068AAE)</t>
  </si>
  <si>
    <t xml:space="preserve">N733P234602H</t>
  </si>
  <si>
    <t xml:space="preserve">Twin size Upholstered Daybed, Sherpa Fabric Sofabed with Cloud-Shaped Backrest, No Box-spring Needed, Pink(Old SKU: WF532068AAH)</t>
  </si>
  <si>
    <t xml:space="preserve">N733P234602K</t>
  </si>
  <si>
    <t xml:space="preserve">Twin size Upholstered Daybed, Sherpa Fabric Sofabed with Cloud-Shaped Backrest, No Box-spring Needed, White(Old SKU: WF532068AAK)</t>
  </si>
  <si>
    <t xml:space="preserve">N701P234043C</t>
  </si>
  <si>
    <t xml:space="preserve">Modern Upholstered Floating Bed Frame with LED Lights, Vertical Channel Design Velvet Fabric Bed, No Box Spring Needed,Queen Size, Beige</t>
  </si>
  <si>
    <t xml:space="preserve">N701P234042E</t>
  </si>
  <si>
    <t xml:space="preserve">Modern Upholstered Floating Bed Frame with LED Lights, Vertical Channel Design Velvet Fabric Bed, No Box Spring Needed, Full Size, Gray</t>
  </si>
  <si>
    <t xml:space="preserve">N701P234043E</t>
  </si>
  <si>
    <t xml:space="preserve">Modern Upholstered Floating Bed Frame with LED Lights, Vertical Channel Design Velvet Fabric Bed, No Box Spring Needed, Queen Size, Gray</t>
  </si>
  <si>
    <t xml:space="preserve">N701P234042C</t>
  </si>
  <si>
    <t xml:space="preserve">Modern Upholstered Floating Bed Frame with LED Lights, Vertical Channel Design Velvet Fabric Bed, No Box Spring Needed, Full Size, Beige</t>
  </si>
  <si>
    <t xml:space="preserve">W697S00038</t>
  </si>
  <si>
    <t xml:space="preserve">Twin Size Bed Frame With Side Bookshelves, Two Drawers, And Built-in USB Port For Natural Color</t>
  </si>
  <si>
    <t xml:space="preserve">W697S00037</t>
  </si>
  <si>
    <t xml:space="preserve">Twin Size Bed Frame With Side Bookshelves, Two Drawers, And Built-in USB Port For Creamy White Color</t>
  </si>
  <si>
    <t xml:space="preserve">N724P200091P</t>
  </si>
  <si>
    <t xml:space="preserve">U-Can End Table with Solid Wood Legs, Side Table with USB Ports, 1 Storage Cabinet and 1 Drawer for Living Room, Antique Espresso</t>
  </si>
  <si>
    <t xml:space="preserve">W504S00189</t>
  </si>
  <si>
    <t xml:space="preserve">Twin Over Twin Floor Bunk Bed with Slide, Ladder, Door, Safety Guardrails, Solid Pine Wood Bunk Bed ,Grey</t>
  </si>
  <si>
    <t xml:space="preserve">BS701P236577K</t>
  </si>
  <si>
    <t xml:space="preserve">L-Shaped Combination Twin Bed with Trundle and Drawer,3-in-1 Low Corner Platform Bed Linked with Built-in Desk and Led Downlight, White</t>
  </si>
  <si>
    <t xml:space="preserve">BS701P236577N</t>
  </si>
  <si>
    <t xml:space="preserve">L-Shaped Combination Twin Bed with Trundle and Drawer,3-in-1 Low Corner Platform Bed Linked with Built-in Desk and Led Downlight, Natural</t>
  </si>
  <si>
    <t xml:space="preserve">N725P241834B</t>
  </si>
  <si>
    <t xml:space="preserve">Tall Bathroom Storage Cabinet, Freestanding Storage Cabinet with Hook and Adjustable Shelf, MDF Board, Black</t>
  </si>
  <si>
    <t xml:space="preserve">N725P241834K</t>
  </si>
  <si>
    <t xml:space="preserve">Tall Bathroom Storage Cabinet, Freestanding Storage Cabinet with Hook and Adjustable Shelf, MDF Board, White (Old Sku:WF326356AAK)</t>
  </si>
  <si>
    <t xml:space="preserve">2026-05-15 ~ 2026-05-22</t>
  </si>
  <si>
    <t xml:space="preserve">N733P240746M</t>
  </si>
  <si>
    <t xml:space="preserve">Wooden Twin Size Daybed with Storage Shelves and Lockers, Multi-functional Bed with Study Desk and Matching Stool, Natural</t>
  </si>
  <si>
    <t xml:space="preserve">N733P240746K</t>
  </si>
  <si>
    <t xml:space="preserve">Wooden Twin Size Daybed with Storage Shelves and Lockers, Multi-functional Bed with Study Desk and Matching Stool, White</t>
  </si>
  <si>
    <t xml:space="preserve">LT000683AAD</t>
  </si>
  <si>
    <t xml:space="preserve">Full size Wooden Loft Bed House-shaped Frame with a Tent, Natural+Beige</t>
  </si>
  <si>
    <t xml:space="preserve">LT000682AAK</t>
  </si>
  <si>
    <t xml:space="preserve">Twin size Wooden Loft Bed House-shaped Frame with a Tent, White+Pink</t>
  </si>
  <si>
    <t xml:space="preserve">LT000683AAK</t>
  </si>
  <si>
    <t xml:space="preserve">Full size Wooden Loft Bed House-shaped Frame with a Tent, White+Pink</t>
  </si>
  <si>
    <t xml:space="preserve">LT000682AAD</t>
  </si>
  <si>
    <t xml:space="preserve">Twin size Wooden Loft Bed House-shaped Frame with a Tent, Natural+Beige</t>
  </si>
  <si>
    <t xml:space="preserve">W504S00191</t>
  </si>
  <si>
    <t xml:space="preserve">Twin Over Twin Floor Bunk Bed with Slide, Ladder, Door, Safety Guardrails, Solid Pine Wood Bunk Bed ,Natural</t>
  </si>
  <si>
    <t xml:space="preserve">W504S00190</t>
  </si>
  <si>
    <t xml:space="preserve">Twin Over Twin Floor Bunk Bed with Slide, Ladder, Door, Safety Guardrails, Solid Pine Wood Bunk Bed ,White</t>
  </si>
  <si>
    <t xml:space="preserve">W504S00205</t>
  </si>
  <si>
    <t xml:space="preserve">Twin over Full Bunk Bed with 2 Drawers, Slide, Shelves, Ladder, Rubber Wood Bunk Bed with Slide, Drawers,White(Old Sku:W504S00062)</t>
  </si>
  <si>
    <t xml:space="preserve">W504S00204</t>
  </si>
  <si>
    <t xml:space="preserve">Twin over Full Bunk Bed with 2 Drawers, Slide, Shelves, Ladder, Rubber Wood Bunk Bed with Slide, Drawers,Grey(Old Sku:W504S00061)</t>
  </si>
  <si>
    <t xml:space="preserve">N704P210496K</t>
  </si>
  <si>
    <t xml:space="preserve">41.4" Makeup Vanity Desk with Mirror and Lights, Makeup Table with 5 Drawers and 4 Cabinets, Dressing Table with Charging Station and Cushioned Storage Stool for Bedroom, White</t>
  </si>
  <si>
    <t xml:space="preserve">N704P210493K</t>
  </si>
  <si>
    <t xml:space="preserve">55.2" Vanity Desk with Freely Adjustable Side Cabinet, Makeup Vanity with Hollywood Lights, 5 Storage Drawers &amp; 2-shelves, Modern Dressing Table, White</t>
  </si>
  <si>
    <t xml:space="preserve">SF000175AAK</t>
  </si>
  <si>
    <t xml:space="preserve">Twin Over Full Metal Bunk Bed with 5-Tier Shelves, White</t>
  </si>
  <si>
    <t xml:space="preserve">SF000175AAB</t>
  </si>
  <si>
    <t xml:space="preserve">Twin Over Full Metal Bunk Bed with 5-Tier Shelves, Black</t>
  </si>
  <si>
    <t xml:space="preserve">SY999808AAF-6</t>
  </si>
  <si>
    <t xml:space="preserve">36" Bathroom Vanity with Sink Combo, Six Drawers, Multi-Functional Drawer Divider, Adjustable Shelf, Green (Old Sku:SY999808AAF)</t>
  </si>
  <si>
    <t xml:space="preserve">JL000007AAC-6</t>
  </si>
  <si>
    <t xml:space="preserve">36" Bathroom Vanity with Sink Combo, Blue Bathroom Cabinet with Drawers, Solid Frame and MDF Board (Old Sku:JL000007AAC)</t>
  </si>
  <si>
    <t xml:space="preserve">SY999505AAG-6</t>
  </si>
  <si>
    <t xml:space="preserve">36" Bathroom Vanity with Sink Combo, One Cabinet and Three Drawers, Solid Wood and MDF Board, Green (Old Sku:SY999505AAG)</t>
  </si>
  <si>
    <t xml:space="preserve">SY999505AAC-6</t>
  </si>
  <si>
    <t xml:space="preserve">36" Bathroom Vanity with Sink Combo, One Cabinet and Three Drawers, Solid Wood and MDF Board, Blue (Old Sku:SY999505AAC)</t>
  </si>
  <si>
    <t xml:space="preserve">SY999505AAE-6</t>
  </si>
  <si>
    <t xml:space="preserve">36" Bathroom Vanity with Sink Combo, One Cabinet and Three Drawers, Solid Wood and MDF Board, Grey (Old Sku:SY999505AAE)</t>
  </si>
  <si>
    <t xml:space="preserve">SY999404AAE-6</t>
  </si>
  <si>
    <t xml:space="preserve">36" Bathroom Vanity with Sink Combo, One Cabinet and Six Drawers, Solid Wood and MDF Board, Grey (Old Sku:SY999404AAE)</t>
  </si>
  <si>
    <t xml:space="preserve">SY999404AAG-6</t>
  </si>
  <si>
    <t xml:space="preserve">36" Bathroom Vanity with Sink Combo, One Cabinet and Six Drawers, Solid Wood and MDF Board, Green (Old Sku:SY999404AAG)</t>
  </si>
  <si>
    <t xml:space="preserve">N820S00029E</t>
  </si>
  <si>
    <t xml:space="preserve">Full Size Wooden platform bed with Multi-functional Storage Space, Nightstand, 2 Drawers, USB Ports and Desk, Gray</t>
  </si>
  <si>
    <t xml:space="preserve">N820S00029K</t>
  </si>
  <si>
    <t xml:space="preserve">Full Size Wooden platform bed with Multi-functional Storage Space, Nightstand, 2 Drawers, USB Ports and Desk, White</t>
  </si>
  <si>
    <t xml:space="preserve">W1580P241957</t>
  </si>
  <si>
    <t xml:space="preserve">Metal Full XL over Queen Bunk Bed for Teens and Adults,Space-Saving/Noise Reduced/No Box Spring Needed,Black</t>
  </si>
  <si>
    <t xml:space="preserve">W1580P241956</t>
  </si>
  <si>
    <t xml:space="preserve">Metal Twin XL over Queen Bunk Bed for Teens and Adults,Space-Saving/Noise Reduced/No Box Spring Needed,Black</t>
  </si>
  <si>
    <t xml:space="preserve">GX002055AAE</t>
  </si>
  <si>
    <t xml:space="preserve">Wood Full Size platform bed with Trundle, Shelves and Storage Headboard, Gray</t>
  </si>
  <si>
    <t xml:space="preserve">GX002053AAK</t>
  </si>
  <si>
    <t xml:space="preserve">Wood Twin Size platform bed with Trundle, Shelves and Storage Headboard, White</t>
  </si>
  <si>
    <t xml:space="preserve">GX002055AAK</t>
  </si>
  <si>
    <t xml:space="preserve">Wood Full Size platform bed with Trundle, Shelves and Storage Headboard, White</t>
  </si>
  <si>
    <t xml:space="preserve">GX002054AAE</t>
  </si>
  <si>
    <t xml:space="preserve">Wood Full Size platform bed with Storage Headboard, Shelves and 2 Drawers, Gray</t>
  </si>
  <si>
    <t xml:space="preserve">GX002054AAK</t>
  </si>
  <si>
    <t xml:space="preserve">Wood Full Size platform bed with Storage Headboard, Shelves and 2 Drawers, White</t>
  </si>
  <si>
    <t xml:space="preserve">GX002053AAE</t>
  </si>
  <si>
    <t xml:space="preserve">Wood Twin Size platform bed with Trundle, Shelves and Storage Headboard, Gray</t>
  </si>
  <si>
    <t xml:space="preserve">GX000337AAF-1</t>
  </si>
  <si>
    <t xml:space="preserve">Queen Size Murphy Bed with Built-In Charging Station, Green</t>
  </si>
  <si>
    <t xml:space="preserve">GX000337AAE-1</t>
  </si>
  <si>
    <t xml:space="preserve">Queen Size Murphy Bed with Built-In Charging Station, Antique Grey</t>
  </si>
  <si>
    <t xml:space="preserve">N701P229929Z</t>
  </si>
  <si>
    <t xml:space="preserve">Rainbow Upholstered Twin Daybed Low to The Ground Design Cute Style Princess Bed for Boys &amp; Girls, Teens, Colorful &amp; Pink</t>
  </si>
  <si>
    <t xml:space="preserve">N733S205355B</t>
  </si>
  <si>
    <t xml:space="preserve">3-Pieces Sets,Dresser and Two Nightstands with Metal Handles and Mirror Decoration, Elegant and Subtle, Black</t>
  </si>
  <si>
    <t xml:space="preserve">N733S205355K</t>
  </si>
  <si>
    <t xml:space="preserve">3-Pieces Sets,Dresser and Two Nightstands with Metal Handles and Mirror Decoration, Elegant and Subtle,White</t>
  </si>
  <si>
    <t xml:space="preserve">N733P205355K</t>
  </si>
  <si>
    <t xml:space="preserve">Elegant High Gloss Dresser with Metal Handle,Mirrored Storage Cabinet with 6 Drawers for Bedroom,Living Room,White</t>
  </si>
  <si>
    <t xml:space="preserve">N733P205355B</t>
  </si>
  <si>
    <t xml:space="preserve">Elegant High Gloss Dresser with Metal Handle,Mirrored Storage Cabinet with 6 Drawers for Bedroom,Living Room,Black</t>
  </si>
  <si>
    <t xml:space="preserve">N733P205356K</t>
  </si>
  <si>
    <t xml:space="preserve">Elegant High Gloss Nightstand with Metal Handle,Mirrored Bedside Table with 2 Drawers for Bedroom,Living Room,White</t>
  </si>
  <si>
    <t xml:space="preserve">N733P205356B</t>
  </si>
  <si>
    <t xml:space="preserve">Elegant High Gloss Nightstand with Metal Handle,Mirrored Bedside Table with 2 Drawers for Bedroom,Living Room,Black</t>
  </si>
  <si>
    <t xml:space="preserve">W311P256413</t>
  </si>
  <si>
    <t xml:space="preserve">METAL Bunk Bed with trundle Pink</t>
  </si>
  <si>
    <t xml:space="preserve">W311S00049</t>
  </si>
  <si>
    <t xml:space="preserve">Twin Over Full with trundle Metal Bunk Bed , No Box Spring Needed, Easy Assemble</t>
  </si>
  <si>
    <t xml:space="preserve">W311S00048</t>
  </si>
  <si>
    <t xml:space="preserve">W311P201415</t>
  </si>
  <si>
    <t xml:space="preserve">METAL BUNK BED PINK Twin Over Twin</t>
  </si>
  <si>
    <t xml:space="preserve">W1885P246363</t>
  </si>
  <si>
    <t xml:space="preserve">90.55" Modern Comfy Upholstered Sofa Cloud Couch, Deep Seat Couches with Multiple Large Soft Pillows,Convertible Deep Seat Chaise Longue for Living Room Bedroom,Apartment,Office,grey</t>
  </si>
  <si>
    <t xml:space="preserve">W1885P234642</t>
  </si>
  <si>
    <t xml:space="preserve">90.55" Modern Comfy Upholstered Sofa Cloud Couch, Deep Seat Couches with Multiple Large Soft Pillows,Convertible Deep Seat Chaise Longue for Living Room Bedroom,Apartment,Office,PINK</t>
  </si>
  <si>
    <t xml:space="preserve">W1885P234641</t>
  </si>
  <si>
    <t xml:space="preserve">90.55" Modern Comfy Upholstered Sofa Cloud Couch, Deep Seat Couches with Multiple Large Soft Pillows,Convertible Deep Seat Chaise Longue for Living Room Bedroom,Apartment,Office,BLACK</t>
  </si>
  <si>
    <t xml:space="preserve">W1885P234640</t>
  </si>
  <si>
    <t xml:space="preserve">90.55" Modern Comfy Upholstered Sofa Cloud Couch, Deep Seat Couches with Multiple Large Soft Pillows,Convertible Deep Seat Chaise Longue for Living Room Bedroom,Apartment,Office,BEIGE</t>
  </si>
  <si>
    <t xml:space="preserve">W504P225964</t>
  </si>
  <si>
    <t xml:space="preserve">Twin House Bed with Headboard and Footboard, Twin Rubber Wood Bed with House Frame,Pink</t>
  </si>
  <si>
    <t xml:space="preserve">W504P225961</t>
  </si>
  <si>
    <t xml:space="preserve">Twin House Bed with Headboard and Footboard, Twin Rubber Wood Bed with House Frame,White OAK</t>
  </si>
  <si>
    <t xml:space="preserve">W504P225958</t>
  </si>
  <si>
    <t xml:space="preserve">Twin House Bed with Headboard and Footboard, Twin Rubber Wood Bed with House Frame,Esspresso</t>
  </si>
  <si>
    <t xml:space="preserve">W504P225951</t>
  </si>
  <si>
    <t xml:space="preserve">Twin House Bed with Headboard and Footboard, Twin Rubber Wood Bed with House Frame,White</t>
  </si>
  <si>
    <t xml:space="preserve">W504P225966</t>
  </si>
  <si>
    <t xml:space="preserve">Twin House Bed with Headboard and Footboard, Twin Rubber Wood Bed with House Frame,Light Grey</t>
  </si>
  <si>
    <t xml:space="preserve">W311P145359</t>
  </si>
  <si>
    <t xml:space="preserve">METAL Bunk Bed with trundle WHITE</t>
  </si>
  <si>
    <t xml:space="preserve">W311120501</t>
  </si>
  <si>
    <t xml:space="preserve">METAL BUNK BED WITH TRUNDLE  SILVER</t>
  </si>
  <si>
    <t xml:space="preserve">W311120500</t>
  </si>
  <si>
    <t xml:space="preserve">Twin Over Twin  Metal  Bunk Bed with trundle  Black</t>
  </si>
  <si>
    <t xml:space="preserve">W311121106</t>
  </si>
  <si>
    <t xml:space="preserve">METAL BUNK BED SILVER</t>
  </si>
  <si>
    <t xml:space="preserve">W311120499</t>
  </si>
  <si>
    <t xml:space="preserve">METAL BUNK BED  WHITE</t>
  </si>
  <si>
    <t xml:space="preserve">W311120498</t>
  </si>
  <si>
    <t xml:space="preserve">METAL BUNK BED BLACK</t>
  </si>
  <si>
    <t xml:space="preserve">W395S00114</t>
  </si>
  <si>
    <t xml:space="preserve">Twin Size Twin Size Bed frames With An Another Bed frame, Velvet Upholstered Daybed, Modern Sofa Bed Daybed Frame for Bedroom Living Room, Suitable for Living Room, Kids Room, Bedroom (Ddry Gray)</t>
  </si>
  <si>
    <t xml:space="preserve">W395S00115</t>
  </si>
  <si>
    <t xml:space="preserve">Twin Size Twin Size Bed frames With An Another Bed Frame, Velvet Upholstered Daybed, Modern Sofa Bed Daybed Frame for Bedroom Living Room, Suitable for Living Room, Kids Room, Bedroom (Beige)</t>
  </si>
  <si>
    <t xml:space="preserve">W1670S00017</t>
  </si>
  <si>
    <t xml:space="preserve">Twin Size Upholstered Daybed with Trundle and USB Charging Design, Velvet Upholstered Daybed Frame, Twin Sofa Bed for Living Room Bedroom, No Box Spring Needed,Plush velvet fabric dark grey 18#</t>
  </si>
  <si>
    <t xml:space="preserve">2026-05-22 08:59</t>
  </si>
  <si>
    <t xml:space="preserve">W636P178861</t>
  </si>
  <si>
    <t xml:space="preserve">King Floating Bed Frame with LED Light and Charging Station Upholstered Platform Bed Frame King Size with Headboard and Hidden Storage Space, No Box Spring Needed, Beige</t>
  </si>
  <si>
    <t xml:space="preserve">W1670P147580</t>
  </si>
  <si>
    <t xml:space="preserve">Queen Upholstered Platform Bed with Lifting Storage, Queen Size Bed Frame with Storage and Tufted Headboard,Wooden Queen Platform Bed for Kids Teens Adults,No Box Spring Needed(Queen, Beige)</t>
  </si>
  <si>
    <t xml:space="preserve">GX002219AAK</t>
  </si>
  <si>
    <t xml:space="preserve">Full Size Metal Loft Bed with Storage Staircase and Wardrobe,Shelves and Lockers,White</t>
  </si>
  <si>
    <t xml:space="preserve">GX002219AAB</t>
  </si>
  <si>
    <t xml:space="preserve">Full Size Metal Loft Bed with Storage Staircase and Wardrobe,Shelves and Lockers,Black</t>
  </si>
  <si>
    <t xml:space="preserve">GX002212AAD</t>
  </si>
  <si>
    <t xml:space="preserve">Wood Queen Size LED Platform Bed with Barn Door Design Headboard, USB and 2 Drawers, Antique Brown</t>
  </si>
  <si>
    <t xml:space="preserve">GX000466AAK</t>
  </si>
  <si>
    <t xml:space="preserve">Wood Full Size Loft Bed with Built-in Wardrobe, Desk, Storage Shelves and Drawers, White</t>
  </si>
  <si>
    <t xml:space="preserve">GX000466AAD</t>
  </si>
  <si>
    <t xml:space="preserve">Wood Full Size Loft Bed with Built-in Wardrobe, Desk, Storage Shelves and Drawers, Walnut</t>
  </si>
  <si>
    <t xml:space="preserve">GX000467AAK</t>
  </si>
  <si>
    <t xml:space="preserve">Twin Size Wood Daybed with Storage Shelves, USB and Trundle, White</t>
  </si>
  <si>
    <t xml:space="preserve">GX000467AAN</t>
  </si>
  <si>
    <t xml:space="preserve">Twin Size Wood Daybed with Storage Shelves, USB and Trundle, Natural</t>
  </si>
  <si>
    <t xml:space="preserve">W1550P190363</t>
  </si>
  <si>
    <t xml:space="preserve">King Bed Frame , Upholstered Headboard, and 2 Drawers, Linen Upholstered Platform Bed with LED Lights &amp; Charging Station, Sturdy &amp; Easy to Assemble, No Box Spring Needed, Dark Gray</t>
  </si>
  <si>
    <t xml:space="preserve">W1793115334</t>
  </si>
  <si>
    <t xml:space="preserve">Queen Size Upholstered bed with headboard, sturdy wooden slats, high load-bearing capacity, non-slip and noiseless, no springs, easy to assemble, beige</t>
  </si>
  <si>
    <t xml:space="preserve">W1793</t>
  </si>
  <si>
    <t xml:space="preserve">SARKOZY</t>
  </si>
  <si>
    <t xml:space="preserve">W1793115326</t>
  </si>
  <si>
    <t xml:space="preserve">Queen Size Upholstered platform bed frame with headboard and sturdy wooden slats, high load-bearing capacity, non-slip and noiseless, no springs required, easy to assemble, dark gray bed</t>
  </si>
  <si>
    <t xml:space="preserve">W2239P203011</t>
  </si>
  <si>
    <t xml:space="preserve">Storage Headboard ,QUEEN Size with RF LED Lights</t>
  </si>
  <si>
    <t xml:space="preserve">W2239</t>
  </si>
  <si>
    <t xml:space="preserve">Aobang Furniture</t>
  </si>
  <si>
    <t xml:space="preserve">W1858P197426</t>
  </si>
  <si>
    <t xml:space="preserve">Twin Size Floor bed, integral construction with super high security barrier, door, children's floor bed frame, Montessori wooden children's floor bed, Support  slat Natural Wood(Patented model)</t>
  </si>
  <si>
    <t xml:space="preserve">N733P198762H</t>
  </si>
  <si>
    <t xml:space="preserve">Full Size Lovely Crown Fantasy PU Leather Princess Bed with Tufted Headboard, Pink+Cream</t>
  </si>
  <si>
    <t xml:space="preserve">N733P198760H</t>
  </si>
  <si>
    <t xml:space="preserve">Twin Size  Lovely Crown Fantasy PU Leather Princess Bed with Tufted Headboard, Pink+Cream</t>
  </si>
  <si>
    <t xml:space="preserve">N820S00026E</t>
  </si>
  <si>
    <t xml:space="preserve">Twin Size Wooden Daybed With Twin Size Trundle, and All-in-One Cabinet and Shelf, Gray</t>
  </si>
  <si>
    <t xml:space="preserve">BS701P210919E</t>
  </si>
  <si>
    <t xml:space="preserve">Twin Size Wood Daybed Extended Bed with Storage Drawers Wooden Sofa Bed for Living Room Guest Room, Light Grey</t>
  </si>
  <si>
    <t xml:space="preserve">BS701P210919K</t>
  </si>
  <si>
    <t xml:space="preserve">Twin Size Wood Daybed Extended Bed with Storage Drawers Wooden Sofa Bed for Living Room Guest Room, White</t>
  </si>
  <si>
    <t xml:space="preserve">N820S00027E</t>
  </si>
  <si>
    <t xml:space="preserve">Full Size Wooden Daybed With Twin Size Trundle, and All-in-One Cabinet and Shelf, Gray</t>
  </si>
  <si>
    <t xml:space="preserve">N820S00026K</t>
  </si>
  <si>
    <t xml:space="preserve">Twin Size Wooden Daybed With Twin Size Trundle, and All-in-One Cabinet and Shelf, White</t>
  </si>
  <si>
    <t xml:space="preserve">N820S00027K</t>
  </si>
  <si>
    <t xml:space="preserve">Full Size Wooden Daybed With Twin Size Trundle, and All-in-One Cabinet and Shelf, White</t>
  </si>
  <si>
    <t xml:space="preserve">N820S00033E</t>
  </si>
  <si>
    <t xml:space="preserve">Queen Size Murphy Bed with Hydraulic Lift &amp; Desk Design, Gray</t>
  </si>
  <si>
    <t xml:space="preserve">N820S00033K</t>
  </si>
  <si>
    <t xml:space="preserve">Queen Size Murphy Bed with Hydraulic Lift &amp; Desk Design, White</t>
  </si>
  <si>
    <t xml:space="preserve">N820S00032E</t>
  </si>
  <si>
    <t xml:space="preserve">Full Size Murphy Bed with Hydraulic Lift &amp; Desk Design, Gray</t>
  </si>
  <si>
    <t xml:space="preserve">N820S00032K</t>
  </si>
  <si>
    <t xml:space="preserve">Full Size Murphy Bed with Hydraulic Lift &amp; Desk Design, White</t>
  </si>
  <si>
    <t xml:space="preserve">N733S212832K</t>
  </si>
  <si>
    <t xml:space="preserve">Twin Size Multifunctional Wood Platform Bed with Desk and Storage Shelf at the End of the Bed, Built-in Trundle and 3 Drawers, White</t>
  </si>
  <si>
    <t xml:space="preserve">N733S212832E</t>
  </si>
  <si>
    <t xml:space="preserve">Twin Size Multifunctional Wood Platform Bed with Desk and Storage Shelf at the End of the Bed, Built-in Trundle and 3 Drawers, Gray</t>
  </si>
  <si>
    <t xml:space="preserve">N709P215545E</t>
  </si>
  <si>
    <t xml:space="preserve">Full Size Wood House Bed with Window and Fence, Gray(Old SKU: WF304147AAE)</t>
  </si>
  <si>
    <t xml:space="preserve">N709P215545N</t>
  </si>
  <si>
    <t xml:space="preserve">Full Size Wood House Bed with Window and Fence, Natural(Old SKU: WF304147AA)</t>
  </si>
  <si>
    <t xml:space="preserve">N709P215545K</t>
  </si>
  <si>
    <t xml:space="preserve">Full Size Wood House Bed with Window and Fence, White(Old SKU: WF304147AAK)</t>
  </si>
  <si>
    <t xml:space="preserve">W1916115338</t>
  </si>
  <si>
    <t xml:space="preserve">Over Twin Bunk Bed Frame with Trundle,Metal Bunkbed with Sturdy Guard Rail and 2 sideLadders for Kids/Adults,Can be Divided Into Two Beds, No Box Spring Needed, Noise Free for Dorm,Black</t>
  </si>
  <si>
    <t xml:space="preserve">W1916</t>
  </si>
  <si>
    <t xml:space="preserve">WR FURNITURE</t>
  </si>
  <si>
    <t xml:space="preserve">B2726S00227</t>
  </si>
  <si>
    <t xml:space="preserve">Jason White Finish Twin/Full Bunk Bed W/Storage</t>
  </si>
  <si>
    <t xml:space="preserve">B2726S00208</t>
  </si>
  <si>
    <t xml:space="preserve">Limbra Sandy Black Finish Twin XL/Queen Bunk Bed</t>
  </si>
  <si>
    <t xml:space="preserve">LP000692AAK-1</t>
  </si>
  <si>
    <t xml:space="preserve">Full Size Murphy Bed Wall Bed with Shelves,White</t>
  </si>
  <si>
    <t xml:space="preserve">W311133419</t>
  </si>
  <si>
    <t xml:space="preserve">Twin Over FULL  Metal Bunk Bed  with Trundle  2 - Side Ladder and Full-Length Guardrail, No Box Spring Needed, Large Under Bed Storage, Easy Assemble , Black &amp;  Brown</t>
  </si>
  <si>
    <t xml:space="preserve">W311133416</t>
  </si>
  <si>
    <t xml:space="preserve">Twin Over FULL Metal Bunk Bed with Trundle 2 - Side Ladder and Full-Length Guardrail, No Box Spring Needed, Large Under Bed Storage, Easy Assemble</t>
  </si>
  <si>
    <t xml:space="preserve">W409P194945</t>
  </si>
  <si>
    <t xml:space="preserve">Shoe Storage Cabinet with 3 White Panel Flip Drawers, Freestanding Organizer for Entryway, Narrow Shoe Rack Cabinet</t>
  </si>
  <si>
    <t xml:space="preserve">W409P195085</t>
  </si>
  <si>
    <t xml:space="preserve">Shoe Storage Cabinet with 4 Flip Drawers , Shoe Rack Organizer Cabinet with wooden handle Freestanding Shoe Cabinet Storage with Anti-tip Fitting for Entryway, Hallway</t>
  </si>
  <si>
    <t xml:space="preserve">W409P195061</t>
  </si>
  <si>
    <t xml:space="preserve">Shoe Cabinet, 4-Tier Shoe Rack Organizer with 1 Drawer, Freestanding Wooden Shoe Storage Cabinet with 2 White Door &amp; Adjustable Shelves for Entryway Hallway</t>
  </si>
  <si>
    <t xml:space="preserve">W409P195072</t>
  </si>
  <si>
    <t xml:space="preserve">2026-05-30 00:59</t>
  </si>
  <si>
    <t xml:space="preserve">W409P194946</t>
  </si>
  <si>
    <t xml:space="preserve">GX001132AAK</t>
  </si>
  <si>
    <t xml:space="preserve">Full Size Metal Loft Bed with Staircase,Low Storage Table and Storage Shelves,White</t>
  </si>
  <si>
    <t xml:space="preserve">GX001132AAB</t>
  </si>
  <si>
    <t xml:space="preserve">Full Size Metal Loft Bed with Staircase,Low Storage Table and Storage Shelves,Black</t>
  </si>
  <si>
    <t xml:space="preserve">W2876P233556</t>
  </si>
  <si>
    <t xml:space="preserve">Pink Kids Wooden Bookshelf Toy Storage Organizer with Bookcase, Kid's Bin Storage Unit with 6 Compartments 2 Baskets Bins Toys Box Organizer, Children Multi Shelf Cubby for Books, Toys Shelf</t>
  </si>
  <si>
    <t xml:space="preserve">W2876</t>
  </si>
  <si>
    <t xml:space="preserve">MO IM</t>
  </si>
  <si>
    <t xml:space="preserve">W2572S00003</t>
  </si>
  <si>
    <t xml:space="preserve">Queen Bed Frame with Headboard &amp; Storage, Upholstered Queen Bed Frame with Storage (BEIGE) - White Label</t>
  </si>
  <si>
    <t xml:space="preserve">W2572</t>
  </si>
  <si>
    <t xml:space="preserve">Snuggle Hub</t>
  </si>
  <si>
    <t xml:space="preserve">W2572S00002</t>
  </si>
  <si>
    <t xml:space="preserve">Queen Bed Frame with Headboard &amp; Storage, Upholstered Queen Bed Frame with Storage (GREY) - White Label</t>
  </si>
  <si>
    <t xml:space="preserve">W2876P233555</t>
  </si>
  <si>
    <t xml:space="preserve">Yellow Kids Wooden Bookshelf Toy Storage Organizer with Bookcase, Kid's Bin Storage Unit with 6 Compartments 2 Baskets Bins Toys Box Organizer, Children Multi Shelf Cubby for Books, Toys Shelf</t>
  </si>
  <si>
    <t xml:space="preserve">W2876P233553</t>
  </si>
  <si>
    <t xml:space="preserve">Wood Kids Wooden Bookshelf Toy Storage Organizer with Bookcase, Kid's Bin Storage Unit with 6 Compartments 2 Baskets Bins Toys Box Organizer, Children Multi Shelf Cubby for Books, Toys Shelf</t>
  </si>
  <si>
    <t xml:space="preserve">W2876P233554</t>
  </si>
  <si>
    <t xml:space="preserve">White Kids Wooden Bookshelf Toy Storage Organizer with Bookcase, Kid's Bin Storage Unit with 6 Compartments 2 Baskets Bins Toys Box Organizer, Children Multi Shelf Cubby for Books, Toys Shelf</t>
  </si>
  <si>
    <t xml:space="preserve">W1960P175568</t>
  </si>
  <si>
    <t xml:space="preserve">Queen Bed Frame with USB Charging Station &amp; LED Lights, Queen Bed Frame with Headboard &amp; 4 Storage Drawers, D</t>
  </si>
  <si>
    <t xml:space="preserve">W1960P175566</t>
  </si>
  <si>
    <t xml:space="preserve">W1960P175565</t>
  </si>
  <si>
    <t xml:space="preserve">Full Bed Frame with USB Charging Station &amp; LED Lights, Full Bed Frame with Headboard &amp; 4 Storage Drawers, D</t>
  </si>
  <si>
    <t xml:space="preserve">W1960P175564</t>
  </si>
  <si>
    <t xml:space="preserve">W1960P175563</t>
  </si>
  <si>
    <t xml:space="preserve">Twin Bed Frame with USB Charging Station &amp; LED Lights, Twin Bed Frame with Headboard &amp; 4 Storage Drawers</t>
  </si>
  <si>
    <t xml:space="preserve">W2593P233782</t>
  </si>
  <si>
    <t xml:space="preserve">Twin House Bed with Fence and Roof, Low House Tent Bed for Kids Boys Girls,White(Expect arrive date Jan., 5th, 2025))</t>
  </si>
  <si>
    <t xml:space="preserve">W2593P233783</t>
  </si>
  <si>
    <t xml:space="preserve">Twin House Bed with Fence and Roof, Low House Tent Bed for Kids Boys Girls, Natural(Expect arrive date Jan., 5th, 2025))</t>
  </si>
  <si>
    <t xml:space="preserve">W509P238993</t>
  </si>
  <si>
    <t xml:space="preserve">Modern 5 Drawers Dresser for Bedroom, 43.7" Tall Dressers &amp; Chests of Drawers Hidden handle Design for Bedroom, Living Room, (White +Brown)</t>
  </si>
  <si>
    <t xml:space="preserve">W2275P178893</t>
  </si>
  <si>
    <t xml:space="preserve">2 Doors Curio Cabinet with Tempered Glass Doors, Curio Cabinets with Mirrored Back Panel and Adjustable Shelves, Lighted Display Cabinet for Home, Office Light Bulb Included Cherry</t>
  </si>
  <si>
    <t xml:space="preserve">W2275</t>
  </si>
  <si>
    <t xml:space="preserve">Wande Furniture</t>
  </si>
  <si>
    <t xml:space="preserve">W2275P178895</t>
  </si>
  <si>
    <t xml:space="preserve">2 Doors Curio Cabinet with Tempered Glass Doors, Curio Cabinets with Mirrored Back Panel and Adjustable Shelves, Lighted Display Cabinet for Home, Office Light Bulb Included OAK</t>
  </si>
  <si>
    <t xml:space="preserve">W2275P178894</t>
  </si>
  <si>
    <t xml:space="preserve">2 Doors Curio Cabinet with Tempered Glass Doors, Curio Cabinets with Mirrored Back Panel and Adjustable Shelves, Lighted Display Cabinet for Home, Office Light Bulb Included White</t>
  </si>
  <si>
    <t xml:space="preserve">W2297P202862</t>
  </si>
  <si>
    <t xml:space="preserve">W2297P202848</t>
  </si>
  <si>
    <t xml:space="preserve">W2297P201511</t>
  </si>
  <si>
    <t xml:space="preserve">Twin Size Floor Bed with Door,Solid Wood Platform Bed Frame  with Fence,Suitable for children,Pine Wood,Natural</t>
  </si>
  <si>
    <t xml:space="preserve">W578107712</t>
  </si>
  <si>
    <t xml:space="preserve">Metal Platform Bed frame with Headboard, Sturdy Metal Frame, No Box Spring Needed(King)</t>
  </si>
  <si>
    <t xml:space="preserve">W578107711</t>
  </si>
  <si>
    <t xml:space="preserve">Metal Platform Bed frame with Headboard, Sturdy Metal Frame, No Box Spring Needed(Queen)</t>
  </si>
  <si>
    <t xml:space="preserve">W2641P192313</t>
  </si>
  <si>
    <t xml:space="preserve">Metal Bed Frame, Simple and Atmospheric Metal Platform Bed Frame, Storage Space Under The Bed Heavy Duty Frame Bed, Sturdy Full Size Bed Frame, Suitable for Bedroom, Xmas Christmas Gift</t>
  </si>
  <si>
    <t xml:space="preserve">W57868845</t>
  </si>
  <si>
    <t xml:space="preserve">Metal Platform Bed Frame with Headboard and Footboard, Sturdy Metal Frame, Under Bed Storage, No Box Spring Needed, Full Size</t>
  </si>
  <si>
    <t xml:space="preserve">W57868844</t>
  </si>
  <si>
    <t xml:space="preserve">Metal Platform Bed frame with Headboard and Footboard,Sturdy Metal Frame,No Box Spring Needed(Queen)</t>
  </si>
  <si>
    <t xml:space="preserve">W2201P262558</t>
  </si>
  <si>
    <t xml:space="preserve">Industrial 5 Shelf Bookcase - Large 53 Inch Tall Floor Standing Open Bookshelf for Home Office, Living Room, and Bedroom Storage, brown</t>
  </si>
  <si>
    <t xml:space="preserve">W2201</t>
  </si>
  <si>
    <t xml:space="preserve">W2201P262550</t>
  </si>
  <si>
    <t xml:space="preserve">Industrial 5 Shelf Bookcase - Large 53 Inch Tall Floor Standing Open Bookshelf for Home Office, Living Room, and Bedroom Storage, Black</t>
  </si>
  <si>
    <t xml:space="preserve">W2201P262553</t>
  </si>
  <si>
    <t xml:space="preserve">Industrial 6 Shelf Bookcase - Large 53 Inch Tall Floor Standing Open Bookshelf for Home Office, Living Room, and Bedroom Storage, Black</t>
  </si>
  <si>
    <t xml:space="preserve">W2876P233538</t>
  </si>
  <si>
    <t xml:space="preserve">Pink Wooden Toy Storage Organizer Cabinet Kids Bookshelf  Children Bookcase Toddler Baby Sling Book Rack Shelf for Playroom Bedroom Nursery Hallway School Kindergarten Living Room</t>
  </si>
  <si>
    <t xml:space="preserve">W2876P233536</t>
  </si>
  <si>
    <t xml:space="preserve">White Wooden Toy Storage Organizer Cabinet  Kids Bookshelf  Children Bookcase Toddler Baby Sling Book Rack Shelf for Playroom Bedroom Nursery Hallway School Kindergarten Living Room</t>
  </si>
  <si>
    <t xml:space="preserve">W2876P233535</t>
  </si>
  <si>
    <t xml:space="preserve">Wooden Toy Storage Organizer Cabinet Natural/ Wood Kids Bookshelf  Children Bookcase Toddler Baby Sling Book Rack Shelf for Playroom Bedroom Nursery Hallway School Kindergarten Living room</t>
  </si>
  <si>
    <t xml:space="preserve">W2876P233539</t>
  </si>
  <si>
    <t xml:space="preserve">Yellow Wooden Toy Storage Organizer Cabinet Kids Bookshelf  Children Bookcase Toddler Baby Sling Book Rack Shelf for Playroom Bedroom Nursery Hallway School Kindergarten Living Roomy</t>
  </si>
  <si>
    <t xml:space="preserve">ST000131AAD</t>
  </si>
  <si>
    <t xml:space="preserve">TREXM Round Dining Table for 4 with Chairs Set, Extendable Dining Table Set with 16" Removable Middle Leaf, 5 Piece Retro Dining Table Set Unique Geometric Design for Kitchen, Dining Room (Natural)</t>
  </si>
  <si>
    <t xml:space="preserve">ST000131AAP</t>
  </si>
  <si>
    <t xml:space="preserve">TREXM Round Dining Table for 4 with Chairs Set, Extendable Dining Table Set with 16" Removable Middle Leaf, 5 Piece Retro Dining Table Set Unique Geometric Design for Kitchen, Dining Room (Walnut)</t>
  </si>
  <si>
    <t xml:space="preserve">ST000133AAE</t>
  </si>
  <si>
    <t xml:space="preserve">TREXM 7-Piece Retro Dining Table Set for 6, 60" Wood Dining Table Set for 6 with Upholstered Chairs and Designed Trestle Base for kitchen &amp; Dining Room (Grey)</t>
  </si>
  <si>
    <t xml:space="preserve">ST000133AAD</t>
  </si>
  <si>
    <t xml:space="preserve">TREXM 7-Piece Retro Dining Set, 1 Rectangular Table with Designed Trestle Base and 6 Upholstered Chairs for Dining Room and Kitchen (Natural Wood Wash)</t>
  </si>
  <si>
    <t xml:space="preserve">N715P192557B</t>
  </si>
  <si>
    <t xml:space="preserve">TREXM Sideboard Buffet Cabinet with Storage, Buffet Cabinet with Adjustable Shelves and Silver Handles Sideboard Cabinet for Kitchen, Dining Room, Living Room, Black</t>
  </si>
  <si>
    <t xml:space="preserve">N715P192557K</t>
  </si>
  <si>
    <t xml:space="preserve">TREXM Sideboard Buffet Cabinet with Storage, Buffet Cabinet with Adjustable Shelves and Silver Handles Sideboard Cabinet for Kitchen, Dining Room, Living Room, White</t>
  </si>
  <si>
    <t xml:space="preserve">N715P192557M</t>
  </si>
  <si>
    <t xml:space="preserve">TREXM Sideboard Buffet Cabinet with Storage, Buffet Cabinet with Adjustable Shelves and Silver Handles Sideboard Cabinet for Kitchen, Dining Room, Living Room, Antique Blue</t>
  </si>
  <si>
    <t xml:space="preserve">ST000127AAE</t>
  </si>
  <si>
    <t xml:space="preserve">TREXM 6-Piece Retro Dining Table Set for 6, 60" Wood Kitchen Table and Chairs Set of 4 with Bench Designed Trestle Base for kitchen &amp; Dining Room (Gray)</t>
  </si>
  <si>
    <t xml:space="preserve">ST000127AAD</t>
  </si>
  <si>
    <t xml:space="preserve">TREXM 6-Piece Retro Dining Table Set for 6, 60" Wood Kitchen Table and Chairs Set of 4 with Bench Designed Trestle Base for kitchen &amp; Dining Room (Natural Wood Wash)</t>
  </si>
  <si>
    <t xml:space="preserve">N721S000024B</t>
  </si>
  <si>
    <t xml:space="preserve">ON-TREND Versatile Hall Tree with 4 Hanging Hooks, Brown Wood Grain Bench with Multiple Storage Space, Entryway Cabinet with Open Compartments for Living Room, Hallway, Black (OLD SKU: SD000024AAB)</t>
  </si>
  <si>
    <t xml:space="preserve">N721S000024K</t>
  </si>
  <si>
    <t xml:space="preserve">ON-TREND Versatile Hall Tree with 4 Hanging Hooks, Brown Wood Grain Bench with Multiple Storage Space, Entryway Cabinet with Open Compartments for Living Room, Hallway, White (OLD SKU: SD000024AAK)</t>
  </si>
  <si>
    <t xml:space="preserve">N759P218643E</t>
  </si>
  <si>
    <t xml:space="preserve">20.3" Bathroom Vanity with Sink, Functional Drawer, Door Shelf, Soft-closing Door, Grey</t>
  </si>
  <si>
    <t xml:space="preserve">N759P218643B</t>
  </si>
  <si>
    <t xml:space="preserve">20.3" Bathroom Vanity with Sink, Functional Drawer, Door Shelf, Soft-closing Door, Black</t>
  </si>
  <si>
    <t xml:space="preserve">N759P218643K</t>
  </si>
  <si>
    <t xml:space="preserve">20.3" Bathroom Vanity with Sink, Functional Drawer, Door Shelf, Soft-closing Door, White</t>
  </si>
  <si>
    <t xml:space="preserve">N737P199321B</t>
  </si>
  <si>
    <t xml:space="preserve">Full size Metal Daybed with Movable Desk, Metal Grid, Shelves and Clothes Hanger, Black</t>
  </si>
  <si>
    <t xml:space="preserve">N737P199321K</t>
  </si>
  <si>
    <t xml:space="preserve">Full size Metal Daybed with Movable Desk, Metal Grid, Shelves and Clothes Hanger, White</t>
  </si>
  <si>
    <t xml:space="preserve">N737P199195B</t>
  </si>
  <si>
    <t xml:space="preserve">Twin size Metal Daybed with Movable Desk, Metal Grid, Shelves and Clothes Hanger, Black</t>
  </si>
  <si>
    <t xml:space="preserve">N737P199195K</t>
  </si>
  <si>
    <t xml:space="preserve">Twin size Metal Daybed with Movable Desk, Metal Grid, Shelves and Clothes Hanger, White</t>
  </si>
  <si>
    <t xml:space="preserve">SF000179AAK</t>
  </si>
  <si>
    <t xml:space="preserve">Full Size Loft Metal Bed with Desk,Shelves,Power Outlet,LED Light and Wardrobe, White</t>
  </si>
  <si>
    <t xml:space="preserve">SF000179AAB</t>
  </si>
  <si>
    <t xml:space="preserve">Full Size Loft Metal Bed with Desk,Shelves,Power Outlet,LED Light and Wardrobe, Black</t>
  </si>
  <si>
    <t xml:space="preserve">SF000178AAK</t>
  </si>
  <si>
    <t xml:space="preserve">Twin Size Loft Metal Bed with Desk,Shelves,Power Outlet,LED Light and Wardrobe, White</t>
  </si>
  <si>
    <t xml:space="preserve">SF000178AAB</t>
  </si>
  <si>
    <t xml:space="preserve">Twin Size Loft Metal Bed with Desk,Shelves,Power Outlet,LED Light and Wardrobe, Black</t>
  </si>
  <si>
    <t xml:space="preserve">N737P199334B</t>
  </si>
  <si>
    <t xml:space="preserve">Full size Metal Platform Bed with Two-Tier Storage Shelves, Wooden Storage Cabinet, Black</t>
  </si>
  <si>
    <t xml:space="preserve">N737P199334K</t>
  </si>
  <si>
    <t xml:space="preserve">Full size Metal Platform Bed with Two-Tier Storage Shelves, Wooden Storage Cabinet, White</t>
  </si>
  <si>
    <t xml:space="preserve">N737P199330B</t>
  </si>
  <si>
    <t xml:space="preserve">Twin size Metal Platform Bed with Two-Tier Storage Shelves, Wooden Storage Cabinet, Black</t>
  </si>
  <si>
    <t xml:space="preserve">N737P199330K</t>
  </si>
  <si>
    <t xml:space="preserve">Twin size Metal Platform Bed with Two-Tier Storage Shelves, Wooden Storage Cabinet, White</t>
  </si>
  <si>
    <t xml:space="preserve">N737P175361H</t>
  </si>
  <si>
    <t xml:space="preserve">Full Size Metal Bed House Bed Frame with Fence and Shelves, Pink</t>
  </si>
  <si>
    <t xml:space="preserve">N737P175361K</t>
  </si>
  <si>
    <t xml:space="preserve">Full Size Metal Bed House Bed Frame with Fence and Shelves, White</t>
  </si>
  <si>
    <t xml:space="preserve">N737P175361B</t>
  </si>
  <si>
    <t xml:space="preserve">Full Size Metal Bed House Bed Frame with Fence and Shelves, Black</t>
  </si>
  <si>
    <t xml:space="preserve">N737P175360H</t>
  </si>
  <si>
    <t xml:space="preserve">Twin Size Metal Bed House Bed Frame with Fence and Shelves, Pink</t>
  </si>
  <si>
    <t xml:space="preserve">N737P175360K</t>
  </si>
  <si>
    <t xml:space="preserve">Twin Size Metal Bed House Bed Frame with Fence and Shelves, White</t>
  </si>
  <si>
    <t xml:space="preserve">N737P175360B</t>
  </si>
  <si>
    <t xml:space="preserve">Twin Size Metal Bed House Bed Frame with Fence and Shelves, Black</t>
  </si>
  <si>
    <t xml:space="preserve">N733P234609H</t>
  </si>
  <si>
    <t xml:space="preserve">Full Size Upholstered Rainbow Design Bed, Velvet Princess Platform Bed with Storage Drawer, No Box-spring Needed,Colorful&amp;Pink</t>
  </si>
  <si>
    <t xml:space="preserve">N733P234606H</t>
  </si>
  <si>
    <t xml:space="preserve">Twin Size Upholstered Rainbow Design Bed, Velvet Princess Platform Bed with Storage Drawer, No Box-spring Needed,Colorful&amp;Pink</t>
  </si>
  <si>
    <t xml:space="preserve">N759P218644E</t>
  </si>
  <si>
    <t xml:space="preserve">30" Bathroom Vanity with Sink Vintage Style, Multi-functional Storage Space, Door Shelf, Soft-closing Door, Grey</t>
  </si>
  <si>
    <t xml:space="preserve">N759P218644K</t>
  </si>
  <si>
    <t xml:space="preserve">30" Bathroom Vanity with Sink Vintage Style, Multi-functional Storage Space, Door Shelf, Soft-closing Door, White</t>
  </si>
  <si>
    <t xml:space="preserve">W2129P179435</t>
  </si>
  <si>
    <t xml:space="preserve">W2129P179422</t>
  </si>
  <si>
    <t xml:space="preserve">W2129P179417</t>
  </si>
  <si>
    <t xml:space="preserve">Twin Bed Frame, Storage Headboard with Charging Station, Solid and Stable, Noise Free, No Box Spring Needed, Easy Assembly</t>
  </si>
  <si>
    <t xml:space="preserve">W1858P195272</t>
  </si>
  <si>
    <t xml:space="preserve">Twin Size Floor bed, integral construction with super high security barrier, door, children's floor bed frame, Montessori wooden children's floor bed,Natural Wood(Patented model)</t>
  </si>
  <si>
    <t xml:space="preserve">N733P206242D</t>
  </si>
  <si>
    <t xml:space="preserve">Queen Size Wood Platform Bed with Gourd Shaped Headboard,Retro Style Platform Bed with Wooden Slat Support,Walnut</t>
  </si>
  <si>
    <t xml:space="preserve">W1321P205993</t>
  </si>
  <si>
    <t xml:space="preserve">3 in 1 Vanity Desk With mirror and light ,Small makeup vanity set with charging station, With 2 drawers and open storage space, with upholstered stool, Compact Dressing Table Writing Desk for Small Sp</t>
  </si>
  <si>
    <t xml:space="preserve">W1321</t>
  </si>
  <si>
    <t xml:space="preserve">Dasenwood</t>
  </si>
  <si>
    <t xml:space="preserve">N733P206242K</t>
  </si>
  <si>
    <t xml:space="preserve">Queen Size Wood Platform Bed with Gourd Shaped Headboard,Retro Style Platform Bed with Wooden Slat Support,White</t>
  </si>
  <si>
    <t xml:space="preserve">W509P238990</t>
  </si>
  <si>
    <t xml:space="preserve">Small Space Vanity Table Set with 3 Adjustable Lighted Mirror and Storage Chair, Makeup Vanity Table for Small Space, White Dressing Table with Fold-up Panel for Bedroom</t>
  </si>
  <si>
    <t xml:space="preserve">W760P206128</t>
  </si>
  <si>
    <t xml:space="preserve">Vanity Desk with Dimmable LED Light with 10 Drawers, Makeup Table with Flip Up Mirror for Space-saving,Large Storage Vanity Table Set with Stool and Drawers, White+Walnut Finish</t>
  </si>
  <si>
    <t xml:space="preserve">N704P196658K</t>
  </si>
  <si>
    <t xml:space="preserve">39" Makeup Vanity Table with Mirror Touch Screen Lighted Mirror, Dressing Table with Drawer for Bedroom, White</t>
  </si>
  <si>
    <t xml:space="preserve">N704P196657K</t>
  </si>
  <si>
    <t xml:space="preserve">40" Modern Vanity Table Set with Mirror Touch Screen Lighted Mirror, Dressing Table and Cushioned Stool Set with 2 Large Drawers, White</t>
  </si>
  <si>
    <t xml:space="preserve">W509P238991</t>
  </si>
  <si>
    <t xml:space="preserve">Makeup Vanity Desk with 3 Adjustable Lighted Mirror with solid wood table feet , Dressing Table Set with 4 drawers and 3 open shelves  for Small space Bedroom</t>
  </si>
  <si>
    <t xml:space="preserve">DL000587AAG-1</t>
  </si>
  <si>
    <t xml:space="preserve">Twin Size Upholstered Velvet Tufted Daybed with Trundle, Green</t>
  </si>
  <si>
    <t xml:space="preserve">N701P195566D</t>
  </si>
  <si>
    <t xml:space="preserve">Rustic Farmhouse Style Three-Drawer Solid Pine Wood Nightstand with Cup Pulls and Integrated Charge Station</t>
  </si>
  <si>
    <t xml:space="preserve">DL000587AAH-1</t>
  </si>
  <si>
    <t xml:space="preserve">Twin Size Upholstered Velvet Tufted Daybed with Trundle, Pink</t>
  </si>
  <si>
    <t xml:space="preserve">W2580S00005</t>
  </si>
  <si>
    <t xml:space="preserve">Quad Bunk Bed for 4 Kids, Heavy Duty Metal Twin Bunk Bed Frame, Detachable Triple Bunk Bed, Can Be Divided Into 3 Twin Beds, Black(Expect arrive date 2024/12/28)</t>
  </si>
  <si>
    <t xml:space="preserve">W2580S00007</t>
  </si>
  <si>
    <t xml:space="preserve">Full XL over Queen Metal Bunk Bed, Industrial Detachable Bunkbeds with Safety Guard Rails for Teens, Black(Expect Arrival date 2024/12/23)</t>
  </si>
  <si>
    <t xml:space="preserve">W2580S00006</t>
  </si>
  <si>
    <t xml:space="preserve">Queen over Queen Metal Bunk Bed, Industrial Detachable Bunkbeds with Safety Guard Rails for Teens, Black (Expect arrive date 2024/12/23)</t>
  </si>
  <si>
    <t xml:space="preserve">W2580P233252</t>
  </si>
  <si>
    <t xml:space="preserve">Twin XL over Twin XL Metal Bunk Bed, Industrial Detachable Bunkbeds with Safety Guard Rails for Teens, Black (Expect arrival date 2024/12/28)</t>
  </si>
  <si>
    <t xml:space="preserve">PP307713AAK</t>
  </si>
  <si>
    <t xml:space="preserve">Kids Slide Playset Structure 9 in 1, Freestanding Castle Climbing Crawling Playhouse with Slide, Arch Tunnel, Ring Toss, Realistic Bus Model and Basketball Hoop, Toy Storage Organizer for Toddlers</t>
  </si>
  <si>
    <t xml:space="preserve">PP307713AAD</t>
  </si>
  <si>
    <t xml:space="preserve">W2225P152515</t>
  </si>
  <si>
    <t xml:space="preserve">Folding Kids Table and Chair Set for Garden, Backyard, Green</t>
  </si>
  <si>
    <t xml:space="preserve">W2225</t>
  </si>
  <si>
    <t xml:space="preserve">AOSOM BUSINESS</t>
  </si>
  <si>
    <t xml:space="preserve">MS299246AAB</t>
  </si>
  <si>
    <t xml:space="preserve">2 in 1 Under Desk Electric Treadmill 2.5HP, Remote Control, Display, Walking Jogging Running Machine Fitness Equipment for Home Gym Office</t>
  </si>
  <si>
    <t xml:space="preserve">N728</t>
  </si>
  <si>
    <t xml:space="preserve">J Success</t>
  </si>
  <si>
    <t xml:space="preserve">MS299246AAE</t>
  </si>
  <si>
    <t xml:space="preserve">MS299246AAF</t>
  </si>
  <si>
    <t xml:space="preserve">W2279P175674</t>
  </si>
  <si>
    <t xml:space="preserve">6 Drawers Dresser for Bedroom, Farmhouse Barn Chest of Drawers, Modern Storage Organizer Dresser for Bedroom, Hallway, Living Room (Natural)</t>
  </si>
  <si>
    <t xml:space="preserve">W2279</t>
  </si>
  <si>
    <t xml:space="preserve">WD furniture</t>
  </si>
  <si>
    <t xml:space="preserve">W2279P151621</t>
  </si>
  <si>
    <t xml:space="preserve">Wood LED Nightstand, Smart Nightstand Multifunctional Wireless Charging Station and LED Lights with USB, Wireless Charging Port and Bluetooth Speaker Side Table (Wood Color)</t>
  </si>
  <si>
    <t xml:space="preserve">WF324290AAK</t>
  </si>
  <si>
    <t xml:space="preserve">BS324289AAK Box2</t>
  </si>
  <si>
    <t xml:space="preserve">WF324289AAK</t>
  </si>
  <si>
    <t xml:space="preserve">BS324289AAK Box1</t>
  </si>
  <si>
    <t xml:space="preserve">BS324289AAK</t>
  </si>
  <si>
    <t xml:space="preserve">Full Size Captain Bed with Storage Bookcase Headboard,Captain bed with Trundle and Three Storage Drawers for Kids Teens Dorm Bedroom Multipurpose Guest Room or Home, White</t>
  </si>
  <si>
    <t xml:space="preserve">WF324290AAD</t>
  </si>
  <si>
    <t xml:space="preserve">BS324289AAD Box2</t>
  </si>
  <si>
    <t xml:space="preserve">WF324289AAD</t>
  </si>
  <si>
    <t xml:space="preserve">BS324289AAD Box1</t>
  </si>
  <si>
    <t xml:space="preserve">BS324289AAD</t>
  </si>
  <si>
    <t xml:space="preserve">Full Size Captain Bed with Storage Bookcase Headboard,Captain bed with Trundle and Three Storage Drawers for Kids Teens Dorm Bedroom Multipurpose Guest Room or Home, Walnut</t>
  </si>
  <si>
    <t xml:space="preserve">W2629P176844</t>
  </si>
  <si>
    <t xml:space="preserve">Side table with two real rattan drawers, solid wood table legs,can be used in the dining room, living room,bedroom,entrance,natural</t>
  </si>
  <si>
    <t xml:space="preserve">W2629</t>
  </si>
  <si>
    <t xml:space="preserve">Casadear</t>
  </si>
  <si>
    <t xml:space="preserve">W2629P176847</t>
  </si>
  <si>
    <t xml:space="preserve">Side table with two real rattan drawers, solid wood table legs,can be used in the dining room, living room,bedroom,entrance,black</t>
  </si>
  <si>
    <t xml:space="preserve">W2702P183971</t>
  </si>
  <si>
    <t xml:space="preserve">Oak Color Faux Rattan Barn Door Wine Cabinet with Wine Rack and Wine Glass Rack, Double Door Design with Removable Shelves, Rustic Wood Storage Cabinet</t>
  </si>
  <si>
    <t xml:space="preserve">W2702</t>
  </si>
  <si>
    <t xml:space="preserve">Tianchuang Space</t>
  </si>
  <si>
    <t xml:space="preserve">W2702P184359</t>
  </si>
  <si>
    <t xml:space="preserve">65-Inch Rustic Oak Color Faux Rattan Sideboard, Barn Door Rustic Style Sideboard, Living Room, Entryway, Bedroom, Dining Room Four Door Storage Cabinet</t>
  </si>
  <si>
    <t xml:space="preserve">W2702P184395</t>
  </si>
  <si>
    <t xml:space="preserve">65-Inch Slate Gray Faux Rattan Sideboard with Barn Doors Rustic Sideboard, 4-Door Storage for Living Room, Entryway, Bedroom, Dining Room</t>
  </si>
  <si>
    <t xml:space="preserve">W2702P183964</t>
  </si>
  <si>
    <t xml:space="preserve">76-Inch Tall Rustic Oak Color Farmhouse Kitchen Faux Rattan Wine Cabinet, Kitchen Bar Cabinet with Square Compartments , Large Wooden Faux Rattan Storage Cabinet with Barn Doors and Microwave Shelves</t>
  </si>
  <si>
    <t xml:space="preserve">W2702P183952</t>
  </si>
  <si>
    <t xml:space="preserve">76 Inch Tall Farmhouse Kitchen Faux Rattan Wine Cabinet, Kitchen Bar Cabinet with Square Compartments and Shelves, Large Wooden Faux Rattan Storage Cabinet with Barn Doors and Microwave Shelves</t>
  </si>
  <si>
    <t xml:space="preserve">W2702P183969</t>
  </si>
  <si>
    <t xml:space="preserve">White Faux Rattan Barn Door Wine Cabinet with Wine Rack and Wine Glass Rack, Double Door Design with Removable Shelves, Rustic Wood Storage Cabinet</t>
  </si>
  <si>
    <t xml:space="preserve">W2113P181632</t>
  </si>
  <si>
    <t xml:space="preserve">Single Sofa Chair Foldable Single Sofa Bed with Pillow,Portable Foldable Sofa Bed,Leisure Sofa Chair,Easy to Store,Made of Breathable and Wearable Linen</t>
  </si>
  <si>
    <t xml:space="preserve">W2113</t>
  </si>
  <si>
    <t xml:space="preserve">HaoDian  Furniture</t>
  </si>
  <si>
    <t xml:space="preserve">W2113P181633</t>
  </si>
  <si>
    <t xml:space="preserve">Single Sofa Chair Foldable Single Sofa Bed with Pillow,Portable Foldable Sofa Bed,Leisure Sofa Chair,Easy to Store,Made of Breathable and Wearable Linen Cream white</t>
  </si>
  <si>
    <t xml:space="preserve">W2113P181631</t>
  </si>
  <si>
    <t xml:space="preserve">W2113P181630</t>
  </si>
  <si>
    <t xml:space="preserve">Single Sofa Chair Foldable Single Sofa Bed with Pillow,Portable Foldable Sofa Bed,Leisure Sofa Chair,Easy to Store,Made of Breathable and Wearable Linen,Dark Grey</t>
  </si>
  <si>
    <t xml:space="preserve">W1765P169735</t>
  </si>
  <si>
    <t xml:space="preserve">Modern Sherpa Upholstered Accent Chair,  Comfortable Living Room Armchair, Lounge chair for Bedroom, and Office – Stylish and Ergonomic Design</t>
  </si>
  <si>
    <t xml:space="preserve">W1765</t>
  </si>
  <si>
    <t xml:space="preserve">Modasi</t>
  </si>
  <si>
    <t xml:space="preserve">W1765P169734</t>
  </si>
  <si>
    <t xml:space="preserve">Modern Sherpa Upholstered Accent Chair, Sturdy &amp; Ergonomic Living Room Armchair, Comfy Lounge Chair for Bedroom, Office, Reading, Small Space, Stylish Sherpa Fleece Accent Arm Chair with High Back, 30</t>
  </si>
  <si>
    <t xml:space="preserve">W1765P169733</t>
  </si>
  <si>
    <t xml:space="preserve">W1765P169732</t>
  </si>
  <si>
    <t xml:space="preserve">Modern Bouclé Upholstered Accent Chair, Ergonomic Curved Armchair, Cloud-Soft Lounge Chair for Living Room, Bedroom &amp; Office, Stylish Single Sofa Chair with Sturdy Frame, Easy Assembly</t>
  </si>
  <si>
    <t xml:space="preserve">W2564P168263</t>
  </si>
  <si>
    <t xml:space="preserve">Sofa bed chair 3 in 1 convertible, recliner, single recliner, suitable for small Spaces with adjustable back black creamy white</t>
  </si>
  <si>
    <t xml:space="preserve">W2564</t>
  </si>
  <si>
    <t xml:space="preserve">FM  HOME</t>
  </si>
  <si>
    <t xml:space="preserve">W2564P168260</t>
  </si>
  <si>
    <t xml:space="preserve">Sofa bed chair 3 in 1 convertible, recliner, single recliner, suitable for small Spaces with adjustable back black  dark grey</t>
  </si>
  <si>
    <t xml:space="preserve">W2564P168259</t>
  </si>
  <si>
    <t xml:space="preserve">Sofa bed chair 3 in 1 convertible, recliner, single recliner, suitable for small Spaces with adjustable back black</t>
  </si>
  <si>
    <t xml:space="preserve">W1283121839</t>
  </si>
  <si>
    <t xml:space="preserve">Pure Solid Wood Bedside Cabinet Modern Simple Nightstands North America Oak Bedside Cabinet Nordic Bedroom Solid Oak Storage Cabinet 0.4m</t>
  </si>
  <si>
    <t xml:space="preserve">W1283</t>
  </si>
  <si>
    <t xml:space="preserve">YESWOOD Furniture Store</t>
  </si>
  <si>
    <t xml:space="preserve">W167382609</t>
  </si>
  <si>
    <t xml:space="preserve">Nightstand Set of 2, 2 Drawer Dresser for Bedroom, Small Dresser with 2 Drawers and two open storage shelf, Bedside Furniture, Night Stand, End Table with rattan Design, Natural Color</t>
  </si>
  <si>
    <t xml:space="preserve">W1673</t>
  </si>
  <si>
    <t xml:space="preserve">GOLDEN WALNUT</t>
  </si>
  <si>
    <t xml:space="preserve">W1829P164340</t>
  </si>
  <si>
    <t xml:space="preserve">Futon Chair Bed Convertible Chair 3-in-1 Pull Out Sleeper Chair Beds with USB Ports,Wear-resistant and Anti-scratch,  Armchair Bed Sleeper for Living Room (Dark Grey Scratch Cloth)</t>
  </si>
  <si>
    <t xml:space="preserve">W1829</t>
  </si>
  <si>
    <t xml:space="preserve">SOFSIT Furniture</t>
  </si>
  <si>
    <t xml:space="preserve">W1829121806</t>
  </si>
  <si>
    <t xml:space="preserve">Futon Chair Bed Convertible Chair 3-in-1 Pull Out Sleeper Chair Beds with USB Ports,Wear-resistant and Anti-scratch,  Armchair Bed Sleeper for Living Room (White Leather)</t>
  </si>
  <si>
    <t xml:space="preserve">W1829121813</t>
  </si>
  <si>
    <t xml:space="preserve">Futon Chair Bed Convertible Chair 3-in-1 Pull Out Sleeper Chair Beds with USB Ports, Wear-resistant and Anti-scratch, Armchair Bed Sleeper for Living Room (Green Leather)</t>
  </si>
  <si>
    <t xml:space="preserve">W1829121804</t>
  </si>
  <si>
    <t xml:space="preserve">Futon Chair Bed Convertible Chair 3-in-1 Pull Out Sleeper Chair Beds with USB Ports, Wear-resistant and Anti-scratch, Armchair Bed Sleeper for Living Room (Black Leather)</t>
  </si>
  <si>
    <t xml:space="preserve">W1829P164337</t>
  </si>
  <si>
    <t xml:space="preserve">Futon Chair Bed Convertible Chair 3-in-1 Pull Out Sleeper Chair Beds with USB Ports,Wear-resistant and Anti-scratch,  Armchair Bed Sleeper for Living Room (Light Grey Scratch Cloth)</t>
  </si>
  <si>
    <t xml:space="preserve">W1829121814</t>
  </si>
  <si>
    <t xml:space="preserve">Futon Chair Bed Convertible Chair 3-in-1 Pull Out Sleeper Chair Beds with USB Ports,Wear-resistant and Anti-scratch,  Armchair Bed Sleeper for Living Room (Orange Leather)</t>
  </si>
  <si>
    <t xml:space="preserve">W1829P164333</t>
  </si>
  <si>
    <t xml:space="preserve">Futon Chair Bed Convertible Chair 3-in-1 Pull Out Sleeper Chair Beds with USB Ports,Wear-resistant and Anti-scratch,  Armchair Bed Sleeper for Living Room (Green Scratch Cloth)</t>
  </si>
  <si>
    <t xml:space="preserve">T2694P188119</t>
  </si>
  <si>
    <t xml:space="preserve">Chaise Lounge Indoor with Storage, Modern Nailhead-Trimmed Tufted Lounge Chair, Upholstered Chaise Lounges Couch with Pillow for Living Room, Bedroom, Office, Beige, Left Armrest</t>
  </si>
  <si>
    <t xml:space="preserve">T2694</t>
  </si>
  <si>
    <t xml:space="preserve">Xichen Indoor Furniture Co., Ltd</t>
  </si>
  <si>
    <t xml:space="preserve">T2694P188037</t>
  </si>
  <si>
    <t xml:space="preserve">Chaise Lounge Indoor with Storage, Modern Nailhead-Trimmed Tufted Lounge Chair, Upholstered Chaise Lounges Couch with Pillow for Living Room, Bedroom, Office, Light Grey, Left Armrest</t>
  </si>
  <si>
    <t xml:space="preserve">W2393P168722</t>
  </si>
  <si>
    <t xml:space="preserve">LED Farmhouse Style TV Stand for 65/70/75 inch TV with Outlet, Tall Body Media Entertainment Center Console, Adjustable Storage Shelves and Glass Door Cabinet</t>
  </si>
  <si>
    <t xml:space="preserve">W2393</t>
  </si>
  <si>
    <t xml:space="preserve">Jiacheng Intelligent Technology Co.</t>
  </si>
  <si>
    <t xml:space="preserve">W2393P168715</t>
  </si>
  <si>
    <t xml:space="preserve">Farmhouse TV stand for 65/70/75-inch TVs with outlets, featuring a modern entertainment center design with a sliding barn door</t>
  </si>
  <si>
    <t xml:space="preserve">W2393P168728</t>
  </si>
  <si>
    <t xml:space="preserve">Coffee Table Farmhouse Coffee Table with Storage Rustic Wood Cocktail Table,Square Coffee Table for Living Meeting Room with Half Open Storage Compartment,walnut &amp; ivory</t>
  </si>
  <si>
    <t xml:space="preserve">W68034327</t>
  </si>
  <si>
    <t xml:space="preserve">Chaise Lounge with Scroll Arms</t>
  </si>
  <si>
    <t xml:space="preserve">W680</t>
  </si>
  <si>
    <t xml:space="preserve">Chairone  House</t>
  </si>
  <si>
    <t xml:space="preserve">W56141239</t>
  </si>
  <si>
    <t xml:space="preserve">Accent Chair with Ottoman, Living Room Chair and Ottoman Set, Comfy Side Armchair for Bedroom, Creative Splicing Cloth Surface</t>
  </si>
  <si>
    <t xml:space="preserve">W561</t>
  </si>
  <si>
    <t xml:space="preserve">MerrySmartHome</t>
  </si>
  <si>
    <t xml:space="preserve">W56141241</t>
  </si>
  <si>
    <t xml:space="preserve">W561P147100</t>
  </si>
  <si>
    <t xml:space="preserve">W1903P172833</t>
  </si>
  <si>
    <t xml:space="preserve">Double Clothing Garment Rack with Shelves Capacity 800lbs Clothing Racks on Wheels Rolling Clothes Rack for Hanging Clothes Heavy Duty Portable Collapsible Commercial Garment Rack</t>
  </si>
  <si>
    <t xml:space="preserve">W68056676</t>
  </si>
  <si>
    <t xml:space="preserve">W68034301</t>
  </si>
  <si>
    <t xml:space="preserve">Chaise Lounge with Scroll Arm</t>
  </si>
  <si>
    <t xml:space="preserve">W3016P233625</t>
  </si>
  <si>
    <t xml:space="preserve">Outdoor Propane Fire Pit Table,Compact Streamlined modern 24-inch,Round Graphite Base with waterproof cover,Free Lava Rocks</t>
  </si>
  <si>
    <t xml:space="preserve">W3016</t>
  </si>
  <si>
    <t xml:space="preserve">CAuro Outdoor Heating</t>
  </si>
  <si>
    <t xml:space="preserve">WF323501AAK</t>
  </si>
  <si>
    <t xml:space="preserve">44"-85" White L Shaped Desk with Drawers, 360 Rotating L Shape Computer Desk with Storage Cabinet, Corner Home Office Desk Computer Table</t>
  </si>
  <si>
    <t xml:space="preserve">N756</t>
  </si>
  <si>
    <t xml:space="preserve">Memory Valley</t>
  </si>
  <si>
    <t xml:space="preserve">W2358P174848</t>
  </si>
  <si>
    <t xml:space="preserve">Armless-Office Desk Chair with Wheels: PU Leather Cross Legged Wide Chair,Comfortable Adjustable Swivel Computer Task Chairs for Home,Office,Make Up,Small Space,Bed Room</t>
  </si>
  <si>
    <t xml:space="preserve">W2358</t>
  </si>
  <si>
    <t xml:space="preserve">LUCKY SMART FURNITURE</t>
  </si>
  <si>
    <t xml:space="preserve">W2358P174842</t>
  </si>
  <si>
    <t xml:space="preserve">W2358P174809</t>
  </si>
  <si>
    <t xml:space="preserve">N711P188169B</t>
  </si>
  <si>
    <t xml:space="preserve">U_STYLE Modular Entryway Console Table with Rectangular Exterior and Curved Interior Design for Customizable Arrangements,Suitable for Study,Entrance and Living Room</t>
  </si>
  <si>
    <t xml:space="preserve">N711P188169K</t>
  </si>
  <si>
    <t xml:space="preserve">W2735P186332</t>
  </si>
  <si>
    <t xml:space="preserve">Heavy Duty Metal Modern Sideboard Buffet Cabinet with Storage Premium Steel Storage Cabinet ,Adjustable Feet,Glass Doors,Large Capacity Organizer For Living Room,Bed Room,Dining Room</t>
  </si>
  <si>
    <t xml:space="preserve">W2735</t>
  </si>
  <si>
    <t xml:space="preserve">MAKEACE HOME FURNITURE</t>
  </si>
  <si>
    <t xml:space="preserve">W636P192114</t>
  </si>
  <si>
    <t xml:space="preserve">King Bed Frame with Storage, Platform Bed King Size with LED Lights and Charging Station, Dark gray velvet Headboard with Bookcase Shelves, No Box Spring Needed, Noise Free</t>
  </si>
  <si>
    <t xml:space="preserve">W636P192107</t>
  </si>
  <si>
    <t xml:space="preserve">Queen Bed Frame with Storage, Platform Bed Queen Size with LED Lights and Charging Station, Dark gray velvet Headboard with Bookcase Shelves, No Box Spring Needed, Noise Free</t>
  </si>
  <si>
    <t xml:space="preserve">W1935P194261</t>
  </si>
  <si>
    <t xml:space="preserve">Bunk Bed Twin Over Twin Size with Ladder and high Guardrail, Able to Split, Metal Bunk Bed, Storage Space, Noise Free,White</t>
  </si>
  <si>
    <t xml:space="preserve">W1935P194260</t>
  </si>
  <si>
    <t xml:space="preserve">Bunk Bed Twin Over Twin Size with Ladder and high Guardrail, Able to Split, Metal Bunk Bed, Storage Space, Noise Free, Black</t>
  </si>
  <si>
    <t xml:space="preserve">N733P199703E</t>
  </si>
  <si>
    <t xml:space="preserve">Queen Size Elegant Design Wood Platform Bed Frame,Retro Style Platform Bed with Wooden Slat Support, Gray</t>
  </si>
  <si>
    <t xml:space="preserve">N733P199703K</t>
  </si>
  <si>
    <t xml:space="preserve">Queen Size Elegant Design Wood Platform Bed Frame,Retro Style Platform Bed with Wooden Slat Support,White</t>
  </si>
  <si>
    <t xml:space="preserve">W1413S00078</t>
  </si>
  <si>
    <t xml:space="preserve">Full Size Daybed with Trundle Upholstered Tufted Sofa Bed, Sofa Bed Frame with Comfortable Backrest and Armrests, Velvet, Black(79.5''x58''x25'')</t>
  </si>
  <si>
    <t xml:space="preserve">W1413S00077</t>
  </si>
  <si>
    <t xml:space="preserve">Full Size Daybed with Trundle Upholstered Tufted Sofa Bed, Sofa Bed Frame with Comfortable Backrest and Armrests, Velvet, Grey(79.5''x58''x25'')</t>
  </si>
  <si>
    <t xml:space="preserve">W1413S00076</t>
  </si>
  <si>
    <t xml:space="preserve">Full Size Upholstered Tufted Bed Frame with Two Drawers, Sofa Bed Frame with Comfortable Backrest and Armrests, Velvet, Black(79.5''x58''x25'')</t>
  </si>
  <si>
    <t xml:space="preserve">W1413S00075</t>
  </si>
  <si>
    <t xml:space="preserve">Full Size Upholstered Tufted Bed Frame with Two Drawers, Sofa Bed Frame with Comfortable Backrest and Armrests, Velvet, Grey(79.5''x58''x25'')</t>
  </si>
  <si>
    <t xml:space="preserve">W311P167048</t>
  </si>
  <si>
    <t xml:space="preserve">King Size Metal Platform Bed Frame with Wooden Headboard and with Footboard USB,Charging Station,2 Drawers,storage, LED Lights, No Box Spring Needed, Easy Assemble</t>
  </si>
  <si>
    <t xml:space="preserve">W311P167043</t>
  </si>
  <si>
    <t xml:space="preserve">Queen Size Metal Platform Bed Frame with Wooden Headboard and with Footboard USB,Charging Station,2 Drawers,storage, LED Lights, No Box Spring Needed, Easy Assemble</t>
  </si>
  <si>
    <t xml:space="preserve">W311P167040</t>
  </si>
  <si>
    <t xml:space="preserve">Full Size Metal Platform Bed Frame with Wooden Headboard and with Footboard USB,Charging Station,2 Drawers,storage, LED Lights, No Box Spring Needed, Easy Assemble</t>
  </si>
  <si>
    <t xml:space="preserve">W420P207364</t>
  </si>
  <si>
    <t xml:space="preserve">Rattan Shoe Cabinet with Adjustable Shelves, 5 Tier Shoe Storage Cabinet with Doors &amp; Bottom Cubby, Wooden Shoes Rack Organizer for Entryway, Natural</t>
  </si>
  <si>
    <t xml:space="preserve">GX004001AAK</t>
  </si>
  <si>
    <t xml:space="preserve">GX004002AAK</t>
  </si>
  <si>
    <t xml:space="preserve">W1151P151509</t>
  </si>
  <si>
    <t xml:space="preserve">Modern minimalist storage cabinet, rattan shoe cabinet, bed top cabinet. Beautiful shape, suitable for corridors and living rooms.</t>
  </si>
  <si>
    <t xml:space="preserve">W1151P151510</t>
  </si>
  <si>
    <t xml:space="preserve">MF531693AAK</t>
  </si>
  <si>
    <t xml:space="preserve">Queen Size Metal Platform Bed with Underneath Storage, White</t>
  </si>
  <si>
    <t xml:space="preserve">MF531693AAB</t>
  </si>
  <si>
    <t xml:space="preserve">Queen Size Metal Platform Bed with Underneath Storage, Black</t>
  </si>
  <si>
    <t xml:space="preserve">SF000183AAE</t>
  </si>
  <si>
    <t xml:space="preserve">Twin size Upholstered Platform Bed with Storage and Drawers, Gray</t>
  </si>
  <si>
    <t xml:space="preserve">SF000184AAA</t>
  </si>
  <si>
    <t xml:space="preserve">Twin Upholstered Bed with Storage and Twin Trundle, USB Charging Ports, French Velvet, Beige</t>
  </si>
  <si>
    <t xml:space="preserve">SF000183AAA</t>
  </si>
  <si>
    <t xml:space="preserve">Twin size Upholstered Platform Bed with Storage and Drawers, Beige</t>
  </si>
  <si>
    <t xml:space="preserve">SF000184AAE</t>
  </si>
  <si>
    <t xml:space="preserve">Twin Upholstered Bed with Storage and Twin Trundle, USB Charging Ports, French Velvet, Gray</t>
  </si>
  <si>
    <t xml:space="preserve">SF000182AAE</t>
  </si>
  <si>
    <t xml:space="preserve">Twin size L-Shaped Upholstered Platform Bed with Storage and Drawers, Gray</t>
  </si>
  <si>
    <t xml:space="preserve">SF000182AAA</t>
  </si>
  <si>
    <t xml:space="preserve">Twin size L-Shaped Upholstered Platform Bed with Storage and Drawers, Beige</t>
  </si>
  <si>
    <t xml:space="preserve">W311S00051</t>
  </si>
  <si>
    <t xml:space="preserve">Full Over Full with trundle Metal Bunk Bed , No Box Spring Needed, Easy Assemble</t>
  </si>
  <si>
    <t xml:space="preserve">W311S00050</t>
  </si>
  <si>
    <t xml:space="preserve">Full Over Full Metal Bunk Bed , No Box Spring Needed, Easy Assemble</t>
  </si>
  <si>
    <t xml:space="preserve">W2889P205042</t>
  </si>
  <si>
    <t xml:space="preserve">Queen Size Bed Frame Upholstered Platform Bed Frame with Storage Drawers, USB Ports, LED Lights, Upholstered Wingback Headboard, Rustic Brown</t>
  </si>
  <si>
    <t xml:space="preserve">W2889P205039</t>
  </si>
  <si>
    <t xml:space="preserve">Twin Size Bed Frame Upholstered Platform Bed Frame with Storage Drawers, USB Ports, LED Lights, Upholstered Wingback Headboard, Rustic Brown</t>
  </si>
  <si>
    <t xml:space="preserve">BS701P215529D</t>
  </si>
  <si>
    <t xml:space="preserve">Farmhouse Style Queen Size Cabinet Murphy Bed with Charging Station and Large Storage Drawer, Geometric Veneer Foldable Murphy Bed for Home Office, Living Room, Brown</t>
  </si>
  <si>
    <t xml:space="preserve">BS701P216106D</t>
  </si>
  <si>
    <t xml:space="preserve">Farmhouse Style Full Size Cabinet Murphy Bed with Charging Station and Large Storage Drawer, Geometric Veneer Foldable Murphy Bed for Home Office, Living Room, Brown</t>
  </si>
  <si>
    <t xml:space="preserve">ST000132AAN</t>
  </si>
  <si>
    <t xml:space="preserve">TREXM 5-piece Rustic Charm Round Dining Set with 3 Upholstered Chairs and Curved Bench for Dining Room, Kitchen and Living room (Natural)</t>
  </si>
  <si>
    <t xml:space="preserve">ST000132AAE</t>
  </si>
  <si>
    <t xml:space="preserve">TREXM 5-piece Rustic Charm Round Dining Set with 3 Upholstered Chairs and Curved Bench for Dining Room, Kitchen and Living room (Gray)</t>
  </si>
  <si>
    <t xml:space="preserve">ST000130AAD</t>
  </si>
  <si>
    <t xml:space="preserve">TREXM 5-piece Dining Set, Retro Simple Round Table and 4 Chairs with X-shaped Backrest for Kitchen, Dining Room and Living Room (Natural)</t>
  </si>
  <si>
    <t xml:space="preserve">ST000130AAP</t>
  </si>
  <si>
    <t xml:space="preserve">TREXM 5-piece Dining Set, Retro Simple Round Table and 4 Chairs with X-shaped Backrest for Kitchen, Dining Room and Living Room (Espresso)</t>
  </si>
  <si>
    <t xml:space="preserve">W1693P227261</t>
  </si>
  <si>
    <t xml:space="preserve">Powered Traditional End Table with Charging Station, Narrow Side Table with USB Ports and Outlets, Nightstand with Storage, Bedside Tables with Wheels for Living Room, Bedroom,Red Walnut</t>
  </si>
  <si>
    <t xml:space="preserve">W1693</t>
  </si>
  <si>
    <t xml:space="preserve">Anhui Zhuoyao Import and Export Co. LTD</t>
  </si>
  <si>
    <t xml:space="preserve">W1693P216951</t>
  </si>
  <si>
    <t xml:space="preserve">Corner Curio Cabinet with 4 Adjustable Tempered Glass Shelves and Lighting System, Solid Wood Legs,Acrylic Mirrored Back Panel(E26 light bulb not included)</t>
  </si>
  <si>
    <t xml:space="preserve">W1693P216949</t>
  </si>
  <si>
    <t xml:space="preserve">WF323502AAK</t>
  </si>
  <si>
    <t xml:space="preserve">41"-79" LED L-Shaped Modern Farmhouse Sideboard Buffet Cabinet, Wood Buffet Storage Cabinet with Drawers &amp; Shelves, Large Coffee Bar Cabinet with Storage, Microwave Stand for Kitchen, Dining Room</t>
  </si>
  <si>
    <t xml:space="preserve">WF320357AAK</t>
  </si>
  <si>
    <t xml:space="preserve">70" Kitchen Pantry Storage Cabinet Rustic Buffet Cabinet, Kitchen Hutch Cabinet with LED Outlets Food Pantry Cabinet with Doors and Shelves Wine Rack for Dining Room, Antique White</t>
  </si>
  <si>
    <t xml:space="preserve">WF324280AAK</t>
  </si>
  <si>
    <t xml:space="preserve">BS324279AAK Box2</t>
  </si>
  <si>
    <t xml:space="preserve">WF324280AAD</t>
  </si>
  <si>
    <t xml:space="preserve">BS324279AAD  B</t>
  </si>
  <si>
    <t xml:space="preserve">WF324279AAD</t>
  </si>
  <si>
    <t xml:space="preserve">BS324279AAD  Box1</t>
  </si>
  <si>
    <t xml:space="preserve">WF324279AAK</t>
  </si>
  <si>
    <t xml:space="preserve">BS324279AAK  Box1</t>
  </si>
  <si>
    <t xml:space="preserve">BS324279AAD</t>
  </si>
  <si>
    <t xml:space="preserve">Twin Size Captain Bed with Storage Bookcase Headboard,Captain bed with Trundle and Three Storage Drawers for Kids Teens Dorm Bedroom Multipurpose Guest Room or Home, Walnut</t>
  </si>
  <si>
    <t xml:space="preserve">BS324279AAK</t>
  </si>
  <si>
    <t xml:space="preserve">Twin Size Captain Bed with Storage Bookcase Headboard,Captain bed with Trundle and Three Storage Drawers for Kids Teens Dorm Bedroom Multipurpose Guest Room or Home, White</t>
  </si>
  <si>
    <t xml:space="preserve">N721P206052B</t>
  </si>
  <si>
    <t xml:space="preserve">ON-TREND Farmhouse TV Stand with Tempered Glass Doors for TVs Up to 70", Versatile Sideboard with Adjustable Shelves, Elegant Buffet Cabinet with 5 Solid Wood Gourd-Shaped Legs for Living Room, Black</t>
  </si>
  <si>
    <t xml:space="preserve">N721P206052K</t>
  </si>
  <si>
    <t xml:space="preserve">ON-TREND Farmhouse TV Stand with Tempered Glass Doors for TVs Up to 70", Versatile Sideboard with Adjustable Shelves, Elegant Buffet Cabinet with 5 Solid Wood Gourd-Shaped Legs for Living Room, White</t>
  </si>
  <si>
    <t xml:space="preserve">N721P205790B</t>
  </si>
  <si>
    <t xml:space="preserve">ON-TREND Farmhouse Storage Cabinet with 4 Solid Wood Gourd-Shaped Legs, Modern Kitchen Pantry Cabinet with Adjustable Shelves, 5 Tier Bookshelf with Drawer for Living Room, Black</t>
  </si>
  <si>
    <t xml:space="preserve">W2336P167501</t>
  </si>
  <si>
    <t xml:space="preserve">Full Size Bed Frame with Wood Headboard, Metal Frame with Strong Slats, Noise Free,No Box Spring Needed-Brown.</t>
  </si>
  <si>
    <t xml:space="preserve">W2336</t>
  </si>
  <si>
    <t xml:space="preserve">Vinnas</t>
  </si>
  <si>
    <t xml:space="preserve">W2336P167500</t>
  </si>
  <si>
    <t xml:space="preserve">Twin Size Bed Frame with Wood Headboard, Metal Frame with Strong Slats, Noise Free,No Box Spring Needed-Brown</t>
  </si>
  <si>
    <t xml:space="preserve">W2336P167504</t>
  </si>
  <si>
    <t xml:space="preserve">Queen Size Bed Frame with Wood Headboard, Metal Frame with Strong Slats, Noise Free,No Box Spring Needed-Brown</t>
  </si>
  <si>
    <t xml:space="preserve">W2336P167498</t>
  </si>
  <si>
    <t xml:space="preserve">Full size Floating Bed Frame,with Remote control LED Lights with APP , Wood Platform-Light Grey</t>
  </si>
  <si>
    <t xml:space="preserve">W2336P167496</t>
  </si>
  <si>
    <t xml:space="preserve">Queen size Floating Bed Frame,with Remote control LED Lights with APP , Wood Platform-Light Grey</t>
  </si>
  <si>
    <t xml:space="preserve">BS701P210915E</t>
  </si>
  <si>
    <t xml:space="preserve">Twin Size Wood Daybed with 2 Storage Drawers ,Wooden Sofa Bed with Handrail for Living Room Bedroom, Light Grey</t>
  </si>
  <si>
    <t xml:space="preserve">BS701P210915K</t>
  </si>
  <si>
    <t xml:space="preserve">Twin Size Wood Daybed with 2 Storage Drawers ,Wooden Sofa Bed with Handrail for Living Room Bedroom, White</t>
  </si>
  <si>
    <t xml:space="preserve">N721P205790K</t>
  </si>
  <si>
    <t xml:space="preserve">ON-TREND Farmhouse Storage Cabinet with 4 Solid Wood Gourd-Shaped Legs, Modern Kitchen Pantry Cabinet with Adjustable Shelves, 5 Tier Bookshelf with Drawer for Living Room, White</t>
  </si>
  <si>
    <t xml:space="preserve">W1716P222784</t>
  </si>
  <si>
    <t xml:space="preserve">Stylish High Headboard Bed, 54 "High Headboard, High Quality, Comfortable High  Back Design Ideal for Reading or Relaxing, Queen Size, White</t>
  </si>
  <si>
    <t xml:space="preserve">W1716P222783</t>
  </si>
  <si>
    <t xml:space="preserve">Stylish High Headboard Bed, 54 "High Headboard, High Quality, Comfortable High  Back Design Ideal for Reading or Relaxing, King Size, White</t>
  </si>
  <si>
    <t xml:space="preserve">W1716P221489</t>
  </si>
  <si>
    <t xml:space="preserve">Stylish High Headboard Bed, 54 "High Headboard, High Quality, Comfortable High  Back Design Ideal for Reading or Relaxing, King Size, Beige</t>
  </si>
  <si>
    <t xml:space="preserve">W1716P221487</t>
  </si>
  <si>
    <t xml:space="preserve">Stylish High Headboard Bed, 54 "High Headboard, High Quality, Comfortable High  Back Design Ideal for Reading or Relaxing, Queen Size, Beige</t>
  </si>
  <si>
    <t xml:space="preserve">BS701P188662G</t>
  </si>
  <si>
    <t xml:space="preserve">Modern Chenille Oversized Armchair, Chair and a Half, Single Sofa for Bedroom, Living Room,44.5" Wide, Grey</t>
  </si>
  <si>
    <t xml:space="preserve">BS701P188661D</t>
  </si>
  <si>
    <t xml:space="preserve">50" Wide Modern Oversized Armchair with Ottoman Stool, Single Sofa with Lumbar Support, Accent Chair, Reading Chair for Bedroom, Living Room, Dark Grey</t>
  </si>
  <si>
    <t xml:space="preserve">N820S00023D</t>
  </si>
  <si>
    <t xml:space="preserve">6-Doors Wooden Wardrobe Storage for Bedroom,with 2 Drawers Inside,Black+Nature</t>
  </si>
  <si>
    <t xml:space="preserve">N820P196888K</t>
  </si>
  <si>
    <t xml:space="preserve">Wardrobe with 4 Drawers and 3 Shelves,White</t>
  </si>
  <si>
    <t xml:space="preserve">N820P196888P</t>
  </si>
  <si>
    <t xml:space="preserve">Wardrobe with 4 Drawers and 3 Shelves,Espresso</t>
  </si>
  <si>
    <t xml:space="preserve">N820S00023K</t>
  </si>
  <si>
    <t xml:space="preserve">6-Doors Wooden Wardrobe Storage for Bedroom,with 4 Drawers,White+Nature</t>
  </si>
  <si>
    <t xml:space="preserve">N820P196888N</t>
  </si>
  <si>
    <t xml:space="preserve">Wardrobe with 4 Drawers and 3 Shelves,Natural</t>
  </si>
  <si>
    <t xml:space="preserve">N820S00017E</t>
  </si>
  <si>
    <t xml:space="preserve">Twin Size Wooden Daybed With 3 Drawers, USB Ports and desk , Gray</t>
  </si>
  <si>
    <t xml:space="preserve">N820S00022D</t>
  </si>
  <si>
    <t xml:space="preserve">6-Doors Wooden Wardrobe Storage for Bedroom,Nature</t>
  </si>
  <si>
    <t xml:space="preserve">N820S00021P</t>
  </si>
  <si>
    <t xml:space="preserve">Open Wooden Wardrobe Storage for Bedroom, Brown</t>
  </si>
  <si>
    <t xml:space="preserve">N820S00021K</t>
  </si>
  <si>
    <t xml:space="preserve">Open Wooden Wardrobe Storage for Bedroom, White</t>
  </si>
  <si>
    <t xml:space="preserve">N820S00021E</t>
  </si>
  <si>
    <t xml:space="preserve">Open Wooden Wardrobe Storage for Bedroom, Gray</t>
  </si>
  <si>
    <t xml:space="preserve">N820S00024E</t>
  </si>
  <si>
    <t xml:space="preserve">3-Doors Wooden Rattan Wardrobe Storage for Bedroom,with 2 Drawers,Gray+Nature</t>
  </si>
  <si>
    <t xml:space="preserve">N820S00024M</t>
  </si>
  <si>
    <t xml:space="preserve">3-Doors Wooden Rattan Wardrobe Storage for Bedroom,with 2 Drawers,White+Nature</t>
  </si>
  <si>
    <t xml:space="preserve">N820000010D</t>
  </si>
  <si>
    <t xml:space="preserve">6-Doors Wooden Wardrobe Storage for Bedroom, with Big Drawers, Brown</t>
  </si>
  <si>
    <t xml:space="preserve">N820S00018K</t>
  </si>
  <si>
    <t xml:space="preserve">Full Size Wooden Daybed With 3 Drawers, USB Ports and desk ,White</t>
  </si>
  <si>
    <t xml:space="preserve">N820000010E</t>
  </si>
  <si>
    <t xml:space="preserve">6-Doors Wooden Wardrobe Storage for Bedroom, with Big Drawers, Gray</t>
  </si>
  <si>
    <t xml:space="preserve">N820000010K</t>
  </si>
  <si>
    <t xml:space="preserve">6-Doors Wooden Wardrobe Storage for Bedroom, with Big Drawers, White</t>
  </si>
  <si>
    <t xml:space="preserve">N820S00018E</t>
  </si>
  <si>
    <t xml:space="preserve">Full Size Wooden Daybed With 3 Drawers, USB Ports and desk , Gray</t>
  </si>
  <si>
    <t xml:space="preserve">N820S00017K</t>
  </si>
  <si>
    <t xml:space="preserve">Twin Size Wooden Daybed With 3 Drawers, USB Ports and desk , White</t>
  </si>
  <si>
    <t xml:space="preserve">W1307S00049</t>
  </si>
  <si>
    <t xml:space="preserve">L-shaped computer desk with 2 cabinets and 2 drawers underneath the table, 11 open shelves and a flip-up shelf with storage on the right side, suitable for study, living room and office, Antique Blue</t>
  </si>
  <si>
    <t xml:space="preserve">W1307</t>
  </si>
  <si>
    <t xml:space="preserve">MAGIC MORE</t>
  </si>
  <si>
    <t xml:space="preserve">W1307S00048</t>
  </si>
  <si>
    <t xml:space="preserve">L-shaped computer desk with 2 cabinets and 2 drawers underneath the table, 11 open shelves and a flip-up shelf with storage on the right side, suitable for study, living room and office, Black</t>
  </si>
  <si>
    <t xml:space="preserve">W1307S00047</t>
  </si>
  <si>
    <t xml:space="preserve">L-shaped computer desk with 2 cabinets and 2 drawers underneath the table, 11 open shelves and a flip-up shelf with storage on the right side, suitable for study, living room and office, White</t>
  </si>
  <si>
    <t xml:space="preserve">W1917P169562</t>
  </si>
  <si>
    <t xml:space="preserve">Queen Size Wood Platform Bed Frame,No Box Spring Needed,Strong Wood Slat Support, Easy Assembly</t>
  </si>
  <si>
    <t xml:space="preserve">W1917</t>
  </si>
  <si>
    <t xml:space="preserve">H.S.T</t>
  </si>
  <si>
    <t xml:space="preserve">BS701P188662E</t>
  </si>
  <si>
    <t xml:space="preserve">Modern Chenille Oversized Armchair, Chair and a Half, Single Sofa for Bedroom, Living Room,44.5" Wide, Light Grey</t>
  </si>
  <si>
    <t xml:space="preserve">BS701P188661C</t>
  </si>
  <si>
    <t xml:space="preserve">50" Wide Modern Oversized Armchair with Ottoman Stool,  Single Sofa with Lumbar Support, Accent Chair, Reading Chair for Bedroom, Living Room, Cream</t>
  </si>
  <si>
    <t xml:space="preserve">BS701P188661B</t>
  </si>
  <si>
    <t xml:space="preserve">50" Wide Modern Oversized Armchair with Ottoman Stool, Single Sofa with Lumbar Support, Accent Chair, Reading Chair for Bedroom, Living Room, Light Grey</t>
  </si>
  <si>
    <t xml:space="preserve">BS701P202742E</t>
  </si>
  <si>
    <t xml:space="preserve">Twin Size Linen Fabric Upholstered Platform Bed with Trundle Bed and Soft Padded Adjustable Headboard, No Box Spring Needed, Grey</t>
  </si>
  <si>
    <t xml:space="preserve">BS701P202975E</t>
  </si>
  <si>
    <t xml:space="preserve">67.5" Tall Headboard Upholstered King Size Bed with Handmade Deep Button Tufted, Box Spring Needed, Velvet</t>
  </si>
  <si>
    <t xml:space="preserve">BS701P202970E</t>
  </si>
  <si>
    <t xml:space="preserve">67.5" Tall Headboard Upholstered Queen Size Bed with Handmade Deep Button Tufted, Box Spring Needed, Velvet</t>
  </si>
  <si>
    <t xml:space="preserve">BS701P202730A</t>
  </si>
  <si>
    <t xml:space="preserve">Twin Size Velvet Fabric Upholstered Platform Bed with Trundle Bed and Adjustable Button Tufted Headboard, No Box Spring Needed, Beige</t>
  </si>
  <si>
    <t xml:space="preserve">BS701P202730H</t>
  </si>
  <si>
    <t xml:space="preserve">Twin Size Velvet Fabric Upholstered Platform Bed with Trundle Bed and Adjustable Button Tufted Headboard, No Box Spring Needed, Pink</t>
  </si>
  <si>
    <t xml:space="preserve">GX000652AAB</t>
  </si>
  <si>
    <t xml:space="preserve">Twin Size Metal Loft Bed with LED, Desk and 4 Storage Shelves, Black</t>
  </si>
  <si>
    <t xml:space="preserve">GX000653AAB</t>
  </si>
  <si>
    <t xml:space="preserve">Full Size Metal Loft Bed with LED, Desk and 4 Storage Shelves, Black</t>
  </si>
  <si>
    <t xml:space="preserve">W509P224962</t>
  </si>
  <si>
    <t xml:space="preserve">Farmhouse Makeup Vanity Desk with Sliding Mirror and Lights and Hairdryer holder and charging socket   Multilayer storage Shelves,and 2 drawer and big storage cabinet Rustic Big Vanity Set for Bedroom</t>
  </si>
  <si>
    <t xml:space="preserve">W2181P251034</t>
  </si>
  <si>
    <t xml:space="preserve">Desk With Mirror And Lights, White Makeup Vanity With Adjustable LED Mirror, Small Vanity Table With Charging Station &amp; Storage</t>
  </si>
  <si>
    <t xml:space="preserve">W2181</t>
  </si>
  <si>
    <t xml:space="preserve">W2889P205074</t>
  </si>
  <si>
    <t xml:space="preserve">Twin Metal Loft Bed with L-Shaped Desk, Charging Station Loft Bed Frame Twin Size, Safety Guard &amp; Ladder, No Box Spring Needed, Black</t>
  </si>
  <si>
    <t xml:space="preserve">N710P194893C</t>
  </si>
  <si>
    <t xml:space="preserve">24'' Bathroom Vanity with Ceramic Sink Combo, Modern Freestanding Storage Cabinet  with Silver Handles,  Soft Closing Doors</t>
  </si>
  <si>
    <t xml:space="preserve">W331P206345</t>
  </si>
  <si>
    <t xml:space="preserve">Laundry Cabinet ,with 2 Removable Liner Bags</t>
  </si>
  <si>
    <t xml:space="preserve">N721P205788K</t>
  </si>
  <si>
    <t xml:space="preserve">ON-TREND Farmhouse 4-in-1 Hall Tree with Barn Doors, Movable Bench with 7 Hanging Hooks and Shoe Storage Cabinet, 76.9"H Entryway Coat Rack with 6 Brake Wheels for Hallway, Living Room, White</t>
  </si>
  <si>
    <t xml:space="preserve">N721P205788B</t>
  </si>
  <si>
    <t xml:space="preserve">ON-TREND Farmhouse 4-in-1 Hall Tree with Barn Doors, Movable Bench with 7 Hanging Hooks and Shoe Storage Cabinet, 76.9"H Entryway Coat Rack with 6 Brake Wheels for Hallway, Living Room, Black</t>
  </si>
  <si>
    <t xml:space="preserve">N721P205787K</t>
  </si>
  <si>
    <t xml:space="preserve">ON-TREND Elegant Hall Tree with Sliding Doors, Versatile Coat Rack with 6 Silvery Hooks &amp; Handles, Mudroom Bench Cabinet with Shoe Storage &amp; 44.4"W Cushion for Hallway, Living Room, White, 47.2*78.7</t>
  </si>
  <si>
    <t xml:space="preserve">N721P192814B</t>
  </si>
  <si>
    <t xml:space="preserve">ON-TREND Modern Luxury 4-in-1 Hall Tree with Cushion, Versatile Coat Rack with 8 Gold Hooks and Legs, Entryway Bench with Adjustable Shelves &amp; Fluted Doors for Hallway, Living Room, Black, 23.6"*70.8"</t>
  </si>
  <si>
    <t xml:space="preserve">N721P192814K</t>
  </si>
  <si>
    <t xml:space="preserve">ON-TREND Modern Luxury 4-in-1 Hall Tree with Cushion, Versatile Coat Rack with 8 Gold Hooks and Legs, Entryway Bench with Adjustable Shelves &amp; Fluted Doors for Hallway, Living Room, White, 23.6"*70.8"</t>
  </si>
  <si>
    <t xml:space="preserve">N721P192814E</t>
  </si>
  <si>
    <t xml:space="preserve">ON-TREND Modern Luxury 4-in-1 Hall Tree with Cushion, Versatile Coat Rack with 8 Gold Hooks and Legs, Entryway Bench with Adjustable Shelves &amp; Fluted Doors for Hallway, Living Room, Grey, 23.6"*70.8"</t>
  </si>
  <si>
    <t xml:space="preserve">N721P205787B</t>
  </si>
  <si>
    <t xml:space="preserve">ON-TREND Elegant Hall Tree with Sliding Doors, Versatile Coat Rack with 6 Silvery Hooks &amp; Handles, Mudroom Bench Cabinet with Shoe Storage &amp; 44.4"W Cushion for Hallway, Living Room, Black, 47.2*78.7</t>
  </si>
  <si>
    <t xml:space="preserve">WF531025AAK</t>
  </si>
  <si>
    <t xml:space="preserve">White Full Size Wooden House Bed with Original Wood Colored Frame Twin Size Trundle and Bookshelf Storage Space for Children or Guest Room</t>
  </si>
  <si>
    <t xml:space="preserve">N710P191970M</t>
  </si>
  <si>
    <t xml:space="preserve">30'' Bathroom Vanity with Ceramic Sink Combo,Solid Wood Frame Bathroom Storage Cabinet, Freestanding Vanity Set with 3 Drawers&amp; Soft Closing Doors</t>
  </si>
  <si>
    <t xml:space="preserve">N710P191970F</t>
  </si>
  <si>
    <t xml:space="preserve">N710P191970K</t>
  </si>
  <si>
    <t xml:space="preserve">N710P191970C</t>
  </si>
  <si>
    <t xml:space="preserve">N710P191970B</t>
  </si>
  <si>
    <t xml:space="preserve">LP000566AAE-1</t>
  </si>
  <si>
    <t xml:space="preserve">Queen Size Murphy Bed Wall Bed with Shelves, Drawers and LED Lights,Gray</t>
  </si>
  <si>
    <t xml:space="preserve">LP000566AAK-1</t>
  </si>
  <si>
    <t xml:space="preserve">Queen Size Murphy Bed Wall Bed with Shelves, Drawers and LED Lights,White</t>
  </si>
  <si>
    <t xml:space="preserve">LP000923AAE</t>
  </si>
  <si>
    <t xml:space="preserve">Queen Size Murphy Bed with Large Drawers, Gray</t>
  </si>
  <si>
    <t xml:space="preserve">LP000923AAK</t>
  </si>
  <si>
    <t xml:space="preserve">Queen Size Murphy Bed with Large Drawers, White</t>
  </si>
  <si>
    <t xml:space="preserve">LP000922AAE</t>
  </si>
  <si>
    <t xml:space="preserve">Full Size Murphy Bed with Large Drawers, Gray</t>
  </si>
  <si>
    <t xml:space="preserve">LP000922AAK</t>
  </si>
  <si>
    <t xml:space="preserve">Full Size Murphy Bed with Large Drawers, White</t>
  </si>
  <si>
    <t xml:space="preserve">LP000921AAG</t>
  </si>
  <si>
    <t xml:space="preserve">Queen Size Murphy Bed with drawer and a set of Sockets &amp; USB Ports, Modern Design, Golden</t>
  </si>
  <si>
    <t xml:space="preserve">LP000921AAK</t>
  </si>
  <si>
    <t xml:space="preserve">Queen Size Murphy Bed with drawer and a set of Sockets &amp; USB Ports, Modern Design, White</t>
  </si>
  <si>
    <t xml:space="preserve">LP000920AAK</t>
  </si>
  <si>
    <t xml:space="preserve">Full Size Murphy Bed  with drawer and a set of Sockets &amp; USB Ports, Modern Design, White</t>
  </si>
  <si>
    <t xml:space="preserve">LP000920AAG</t>
  </si>
  <si>
    <t xml:space="preserve">Full Size Murphy Bed  with drawer and a set of Sockets &amp; USB Ports, Modern Design, Golden</t>
  </si>
  <si>
    <t xml:space="preserve">LP000876AAE</t>
  </si>
  <si>
    <t xml:space="preserve">Queen Size Murphy Bed Wall Bed with Cabinets,Gray</t>
  </si>
  <si>
    <t xml:space="preserve">LP000876AAK</t>
  </si>
  <si>
    <t xml:space="preserve">Queen Size Murphy Bed Wall Bed with Cabinets,White</t>
  </si>
  <si>
    <t xml:space="preserve">N721P192842B</t>
  </si>
  <si>
    <t xml:space="preserve">ON-TREND High Gloss Storage Cabinet with LED Lights, 67" Tall Pantry Cabinet with Acrylic Door, Modern Bookcase &amp; Display Cabinet with Open Countertop and Tempered Glass Shelves for Living Room, Black</t>
  </si>
  <si>
    <t xml:space="preserve">N710S136004K</t>
  </si>
  <si>
    <t xml:space="preserve">N710S136004E</t>
  </si>
  <si>
    <t xml:space="preserve">N721S000042K</t>
  </si>
  <si>
    <t xml:space="preserve">ON-TREND High Gloss TV Stand with 34.2" Non-heating Electric Fireplace, Modern Entertainment Center with LED Light, Media Console with Tempered Glass Shelves for TVs up to 75", Living Room, White</t>
  </si>
  <si>
    <t xml:space="preserve">N721S000043K</t>
  </si>
  <si>
    <t xml:space="preserve">ON-TREND Modern TV Stand with 34.2" Non-heating Electric Fireplace, High Gloss Entertainment Center with LED Lights, Media Console with Tempered Glass Shelves for TVs up to 75", White</t>
  </si>
  <si>
    <t xml:space="preserve">N710S136004C</t>
  </si>
  <si>
    <t xml:space="preserve">N710P186084K</t>
  </si>
  <si>
    <t xml:space="preserve">36'' Bathroom Vanity without Top Sink, Modern Bathroom Storage Cabinet with 2 Drawers and a Tip-out Drawer, Solid Wood Frame (NOT INCLUDE BASIN SINK)</t>
  </si>
  <si>
    <t xml:space="preserve">N721P205660B</t>
  </si>
  <si>
    <t xml:space="preserve">NEW SKU: N721P313099B</t>
  </si>
  <si>
    <t xml:space="preserve">N721P205660K</t>
  </si>
  <si>
    <t xml:space="preserve">NEW SKU: N721P313099K</t>
  </si>
  <si>
    <t xml:space="preserve">LP000890AAE</t>
  </si>
  <si>
    <t xml:space="preserve">Full Size Murphy Bed Wall Bed with Cushion,Gray</t>
  </si>
  <si>
    <t xml:space="preserve">LP000890AAK</t>
  </si>
  <si>
    <t xml:space="preserve">Full Size Murphy Bed Wall Bed with Cushion,White</t>
  </si>
  <si>
    <t xml:space="preserve">LP000892AAE</t>
  </si>
  <si>
    <t xml:space="preserve">Queen Size Murphy Bed Wall Bed with Sofa,Gray</t>
  </si>
  <si>
    <t xml:space="preserve">LP000892AAK</t>
  </si>
  <si>
    <t xml:space="preserve">Queen Size Murphy Bed Wall Bed with Sofa,White</t>
  </si>
  <si>
    <t xml:space="preserve">N708S00006AAE</t>
  </si>
  <si>
    <t xml:space="preserve">Queen Size Murphy Bed with Large Drawers &amp; USB Ports,Brushed Gray</t>
  </si>
  <si>
    <t xml:space="preserve">N708S00006AAK</t>
  </si>
  <si>
    <t xml:space="preserve">Queen Size Murphy Bed with Large Drawers &amp; USB Ports,Brushed White</t>
  </si>
  <si>
    <t xml:space="preserve">N708S00005AAE</t>
  </si>
  <si>
    <t xml:space="preserve">Full Size Murphy Bed with Large Drawers &amp; USB Ports,Brushed Gray</t>
  </si>
  <si>
    <t xml:space="preserve">N708S00005AAK</t>
  </si>
  <si>
    <t xml:space="preserve">Full Size Murphy Bed with Large Drawers &amp; USB Ports,Brushed White</t>
  </si>
  <si>
    <t xml:space="preserve">SY999505AAK-6</t>
  </si>
  <si>
    <t xml:space="preserve">36" Bathroom Vanity with Sink Combo, One Cabinet and Three Drawers, Solid Wood and MDF Board, White (Old Sku:SY999505AAK)</t>
  </si>
  <si>
    <t xml:space="preserve">SW000122AAB</t>
  </si>
  <si>
    <t xml:space="preserve">SW000103AAK</t>
  </si>
  <si>
    <t xml:space="preserve">SW000103AAE</t>
  </si>
  <si>
    <t xml:space="preserve">SW000103AAB</t>
  </si>
  <si>
    <t xml:space="preserve">SW000142AAB</t>
  </si>
  <si>
    <t xml:space="preserve">36'' Bathroom Vanity with Resin Sink Combo, Solid Wood Frame Bathroom Storage Cabinet, Freestanding Vanity Set with 5 Drawers&amp; Soft Closing Doors (Same as N710S136002B )</t>
  </si>
  <si>
    <t xml:space="preserve">N710S136002B</t>
  </si>
  <si>
    <t xml:space="preserve">36'' Bathroom Vanity with Resin Sink Combo, Solid Wood Frame Bathroom Storage Cabinet, Freestanding Vanity Set with 5 Drawers&amp; Soft Closing Doors (Same as SW000142AAB)</t>
  </si>
  <si>
    <t xml:space="preserve">SW000142AAM</t>
  </si>
  <si>
    <t xml:space="preserve">36'' Bathroom Vanity with Resin Sink Combo, Solid Wood Frame Bathroom Storage Cabinet, Freestanding Vanity Set with 5 Drawers&amp; Soft Closing Doors (Same as N710S136002M)</t>
  </si>
  <si>
    <t xml:space="preserve">N710S136002M</t>
  </si>
  <si>
    <t xml:space="preserve">36'' Bathroom Vanity with Resin Sink Combo, Solid Wood Frame Bathroom Storage Cabinet, Freestanding Vanity Set with 5 Drawers&amp; Soft Closing Doors (Same as SW000142AAM)</t>
  </si>
  <si>
    <t xml:space="preserve">LP000700AAE</t>
  </si>
  <si>
    <t xml:space="preserve">Queen  Size Murphy Bed with USB Ports, Large Drawers and Metal Handles,Gray</t>
  </si>
  <si>
    <t xml:space="preserve">LP000700AAD</t>
  </si>
  <si>
    <t xml:space="preserve">Queen  Size Murphy Bed with USB Ports, Large Drawers and Metal Handles, Antique Grey</t>
  </si>
  <si>
    <t xml:space="preserve">LP000700AAK</t>
  </si>
  <si>
    <t xml:space="preserve">Queen  Size Murphy Bed with USB Ports, Large Drawers and Metal Handles, White</t>
  </si>
  <si>
    <t xml:space="preserve">LP000590AAE</t>
  </si>
  <si>
    <t xml:space="preserve">Queen Size Murphy Bed with USB Port, Little Wardrobes and Drawers, Gray</t>
  </si>
  <si>
    <t xml:space="preserve">LP000590AAK</t>
  </si>
  <si>
    <t xml:space="preserve">Queen Size Murphy Bed with USB Port, Little Wardrobes and Drawers, White</t>
  </si>
  <si>
    <t xml:space="preserve">N710P194419C</t>
  </si>
  <si>
    <t xml:space="preserve">30 Inch Bathroom Vanity with Ceramic Sink, Freestanding Bathroom Vanity Set with Storage Shelf, Storage Cabinet for Bathroom, Solid Wood Frame Bathroom Cabinet, Blue</t>
  </si>
  <si>
    <t xml:space="preserve">N710S236003K</t>
  </si>
  <si>
    <t xml:space="preserve">36'' Wall Mounted Bathroom Vanity with Resin Sink, Floating Bathroom Storage Cabinet with 2 Drawers, Solid Wood Bathroom Cabinet</t>
  </si>
  <si>
    <t xml:space="preserve">N710S236003B</t>
  </si>
  <si>
    <t xml:space="preserve">N710P195628B</t>
  </si>
  <si>
    <t xml:space="preserve">36'' Bathroom Vanity with Ceramic Sink Combo, Solid Wood Frame Bathroom Storage Cabinet, Freestanding Vanity Set with 2 Drawers&amp; Soft Closing Doors, Black</t>
  </si>
  <si>
    <t xml:space="preserve">N725P186645B</t>
  </si>
  <si>
    <t xml:space="preserve">Bathroom Storage Cabinet, Cabinet with Two Doors and Drawers, Adjustable Shelf, Three-layer Open Shelf, MDF Board, Black</t>
  </si>
  <si>
    <t xml:space="preserve">N721S000038B</t>
  </si>
  <si>
    <t xml:space="preserve">ON-TREND Farmhouse 4-in-1 Hall Tree with Wood Grain Bench and Top, Multifunctional Coat Rack with Black Hooks and Shell Handles, Mudroom Bench with Adjustable Shelves for Hallway, Living Room, Black</t>
  </si>
  <si>
    <t xml:space="preserve">N710P194420B</t>
  </si>
  <si>
    <t xml:space="preserve">30'' Bathroom Vanity with Ceramic Sink Combo, Solid Wood Frame Bathroom Storage Cabinet, Freestanding Vanity Set with 4 Drawers&amp; Soft Closing Doors, Black</t>
  </si>
  <si>
    <t xml:space="preserve">N710P195635F</t>
  </si>
  <si>
    <t xml:space="preserve">Retro Style 30'' Bathroom Vanity with Ceramic Sink Combo, Freestanding Single Vanity with 2 Drawers, Solid Wood Frame Bathroom Storage Cabinet, Green</t>
  </si>
  <si>
    <t xml:space="preserve">LP000400AAK</t>
  </si>
  <si>
    <t xml:space="preserve">Queen Size Murphy Bed Wall Bed with drawer and a set of Sockets &amp; USB Ports, Pulley Structure Design, White</t>
  </si>
  <si>
    <t xml:space="preserve">LP000400AAE</t>
  </si>
  <si>
    <t xml:space="preserve">Queen Size Murphy Bed Wall Bed with drawer and a set of Sockets &amp; USB Ports, Pulley Structure Design, Gray</t>
  </si>
  <si>
    <t xml:space="preserve">N725P183256K</t>
  </si>
  <si>
    <t xml:space="preserve">Tall Storage Cabinet with Three Drawers for Bathroom/Office, White</t>
  </si>
  <si>
    <t xml:space="preserve">LP000399AAE</t>
  </si>
  <si>
    <t xml:space="preserve">Full Size Murphy Bed Wall Bed with drawer and a set of Sockets &amp; USB Ports, Pulley Structure Design, Gray</t>
  </si>
  <si>
    <t xml:space="preserve">LP000399AAK</t>
  </si>
  <si>
    <t xml:space="preserve">Full Size Murphy Bed Wall Bed with drawer and a set of Sockets &amp; USB Ports, Pulley Structure Design, White</t>
  </si>
  <si>
    <t xml:space="preserve">LP006668AAE</t>
  </si>
  <si>
    <t xml:space="preserve">Queen Size Murphy Bed Wall Bed with Top Shelves &amp; USB,Gray</t>
  </si>
  <si>
    <t xml:space="preserve">LP006668AAK</t>
  </si>
  <si>
    <t xml:space="preserve">Queen Size Murphy Bed Wall Bed with Top Shelves &amp; USB,White</t>
  </si>
  <si>
    <t xml:space="preserve">N710P172918M</t>
  </si>
  <si>
    <t xml:space="preserve">36'' Bathroon Vanity without Sink, Modern Freestanding Single Bathroom Cabinet with 6 Drawers &amp; 2 Cabinets, Storage Cabinet for Bathroom, Solid Wood Frame Vanity Set, Blue (NOT INCLUDE SINK)</t>
  </si>
  <si>
    <t xml:space="preserve">SW000118AAC</t>
  </si>
  <si>
    <t xml:space="preserve">30'' Bathroom Vanity with Resin Sink,Solid Wood Frame Bathroom Storage Cabinet with Soft Closing Doors,Retro Style, Blue</t>
  </si>
  <si>
    <t xml:space="preserve">SW000118AAK</t>
  </si>
  <si>
    <t xml:space="preserve">30'' Bathroom Vanity with Resin Sink, Solid Wood Frame Bathroom Storage Cabinet with Soft Closing Doors, Retro Style, White</t>
  </si>
  <si>
    <t xml:space="preserve">SW000118AAF</t>
  </si>
  <si>
    <t xml:space="preserve">30'' Bathroom Vanity with Resin Sink, Solid Wood Frame Bathroom Storage Cabinet with Soft Closing Doors, Retro Style, Green</t>
  </si>
  <si>
    <t xml:space="preserve">N710P170784F</t>
  </si>
  <si>
    <t xml:space="preserve">30'' Bathroom Vanity without Top,Solid Wood Frame Bathroom Storage Cabinet with Soft Closing Doors,Frame Bathroom Storage Cabinet Only, Retro Style, Green</t>
  </si>
  <si>
    <t xml:space="preserve">WF324870AAF</t>
  </si>
  <si>
    <t xml:space="preserve">24'' Bathroom Vanity with Top Sink, Modern Bathroom Storage Cabinet with 2 Doors, Single Sink Bathroom Vanity</t>
  </si>
  <si>
    <t xml:space="preserve">SW000139AAF</t>
  </si>
  <si>
    <t xml:space="preserve">30'' Bathroom Vanity with Resin Sink Combo, Free Standing Single Vanity Set with 3 Drawers, Solid Wood Frame Bathroom Storage Cabinet, Green</t>
  </si>
  <si>
    <t xml:space="preserve">N710S236002F</t>
  </si>
  <si>
    <t xml:space="preserve">36'' Bathroom Vanity with Undermount Sink, Free Standing Vanity Set with 2 Drawers&amp; Soft Closing Doors, Bathroom Storage Cabinet with Solid Wood Feet, Green</t>
  </si>
  <si>
    <t xml:space="preserve">N710S236001C</t>
  </si>
  <si>
    <t xml:space="preserve">36'' Bathroom Vanity with Sink Combo Set, Modern Bathroom Cabinet with 4 Drawers, Freestanding Wood Bathroom Vanity Set with Solid Wood Feet,  Blue</t>
  </si>
  <si>
    <t xml:space="preserve">BS701P176340K</t>
  </si>
  <si>
    <t xml:space="preserve">Solid Pine Murphy Bed Chest with Charging Station and Large Storage Drawer for Home Office or Small Room , Full, White+Walnut</t>
  </si>
  <si>
    <t xml:space="preserve">SW000137AAY</t>
  </si>
  <si>
    <t xml:space="preserve">36" Bathroom Vanity Cabinet with Sink Combo Set, Undermount Resin Sink, Free Standing Vanity Set with 4 Drawers, Solid Wood Frame Bathroom Cabinet, Beige</t>
  </si>
  <si>
    <t xml:space="preserve">SW000137AAC</t>
  </si>
  <si>
    <t xml:space="preserve">36" Bathroom Vanity Cabinet with Sink Combo Set, Undermount Resin Sink, Free Standing Vanity Set with 4 Drawers, Solid Wood Frame Bathroom Cabinet, Blue</t>
  </si>
  <si>
    <t xml:space="preserve">N710P178454E</t>
  </si>
  <si>
    <t xml:space="preserve">24'' Bathroom Vanity with Top Sink, 2-Tier Modern Bathroom Storage Cabinet, Single Sink Bathroom Vanity, Large Storage Shelves (Replace SW000102AAE)</t>
  </si>
  <si>
    <t xml:space="preserve">N710P178454F</t>
  </si>
  <si>
    <t xml:space="preserve">24'' Bathroom Vanity with Top Sink, 2-Tier Modern Bathroom Storage Cabinet, Single Sink Bathroom Vanity, Large Storage Shelves (Replace SW000102AAF)</t>
  </si>
  <si>
    <t xml:space="preserve">SW000102AAE</t>
  </si>
  <si>
    <t xml:space="preserve">24'' Bathroom Vanity with Top Sink, 2-Tier Modern Bathroom Storage Cabinet, Single Sink Bathroom Vanity, Large Storage Shelves (NEW SKU N710P178454E)</t>
  </si>
  <si>
    <t xml:space="preserve">SW000102AAK</t>
  </si>
  <si>
    <t xml:space="preserve">SW000102AAF</t>
  </si>
  <si>
    <t xml:space="preserve">24'' Bathroom Vanity with Top Sink, 2-Tier Modern Bathroom Storage Cabinet, Single Sink Bathroom Vanity, Large Storage Shelves (NEW SKU N710P178454F)</t>
  </si>
  <si>
    <t xml:space="preserve">SW000102AAC</t>
  </si>
  <si>
    <t xml:space="preserve">SW000135AAF</t>
  </si>
  <si>
    <t xml:space="preserve">36" Bathroom Vanity Cabinet with Sink Combo Set, Undermount Resin Sink, Free Standing Vanity Set with 2 Drawers&amp; Soft Closing Doors, Solid Wood Frame Bathroom Cabinet, Blue</t>
  </si>
  <si>
    <t xml:space="preserve">WF321933AAF</t>
  </si>
  <si>
    <t xml:space="preserve">36" Bathroom Vanity Cabinet without Sink, Free Standing Vanity Set with 2 Drawers&amp; Soft Closing Doors, Solid Wood Frame Bathroom Cabinet, Blue (NOT INCLUDE BASIN SINK)</t>
  </si>
  <si>
    <t xml:space="preserve">WF323692AAC</t>
  </si>
  <si>
    <t xml:space="preserve">35'' x 28'' Blue Wall Mounted Bathroom Storage Cabinet with Mirror Door, Modern Bathroom Wall Cabinet with Mirror, Medicine Cabinet with 6 Open Shelves</t>
  </si>
  <si>
    <t xml:space="preserve">WF323692AAY</t>
  </si>
  <si>
    <t xml:space="preserve">35'' x 28'' Wall Mounted Bathroom Storage Cabinet with Mirror Door, Modern Bathroom Wall Cabinet with Mirror, Medicine Cabinet with 6 Open Shelves</t>
  </si>
  <si>
    <t xml:space="preserve">WF323692AAF</t>
  </si>
  <si>
    <t xml:space="preserve">WF321940AAK</t>
  </si>
  <si>
    <t xml:space="preserve">30" Bathroom Vanity Cabinet without Sink, Free Standing Vanity with 2 Drawers&amp; Soft Closing Doors, Solid Wood Frame Bathroom Cabinet, White (NOT INCLUDE SINK)</t>
  </si>
  <si>
    <t xml:space="preserve">SW000134AAK</t>
  </si>
  <si>
    <t xml:space="preserve">36'' Bathroom Vanity with  Medicine Cabinet, Modern Bathroom Storage Cabinet with 2 Soft Closing Doors and 4 Drawers, Single Sink Bathroom Vanity</t>
  </si>
  <si>
    <t xml:space="preserve">SW000134AAF</t>
  </si>
  <si>
    <t xml:space="preserve">36'' Bathroom Vanity with Medicine Cabinet, Modern Bathroom Storage Cabinet with 2 Soft Closing Doors and 4 Drawers, Single Sink Bathroom Vanity</t>
  </si>
  <si>
    <t xml:space="preserve">SW000134AAC</t>
  </si>
  <si>
    <t xml:space="preserve">36'' Bathroom Vanity with  Medicine Cabinet, Royal Blue Mirror Cabinet, Modern Bathroom Storage Cabinet with 2 Soft Closing Doors and 4 Drawers, Single Sink Bathroom Vanity</t>
  </si>
  <si>
    <t xml:space="preserve">SW000134AAE</t>
  </si>
  <si>
    <t xml:space="preserve">WF322917AAE</t>
  </si>
  <si>
    <t xml:space="preserve">35'' x 28'' Medicine Cabinet, Wall Mounted Bathroom Storage Cabinet, Modern Bathroom Wall Cabinet with Mirror, Mirror Cabinet with 6 Open Shelves (Not Include Bathroom Vanity )</t>
  </si>
  <si>
    <t xml:space="preserve">WF322917AAK</t>
  </si>
  <si>
    <t xml:space="preserve">WF322917AAC</t>
  </si>
  <si>
    <t xml:space="preserve">WF322917AAF</t>
  </si>
  <si>
    <t xml:space="preserve">SW000133AAC</t>
  </si>
  <si>
    <t xml:space="preserve">36'' Bathroon Vanity with Resin Sink Combo Set, Modern Freestanding Single Bathroom Cabinet with 6 Drawers &amp; 2 Cabinets, Storage Cabinet for Bathroom, Solid Wood Frame Vanity Set, Blue</t>
  </si>
  <si>
    <t xml:space="preserve">SW000133AAM</t>
  </si>
  <si>
    <t xml:space="preserve">36'' Bathroon Vanity with Resin Sink Combo Set, Modern Freestanding Single Bathroom Cabinet with 6 Drawers &amp; 2 Cabinets, Storage Cabinet for Bathroom, Solid Wood Frame Vanity Set, Light Blue</t>
  </si>
  <si>
    <t xml:space="preserve">WF322914AAC</t>
  </si>
  <si>
    <t xml:space="preserve">WF315154AAC</t>
  </si>
  <si>
    <t xml:space="preserve">WF315154AAK</t>
  </si>
  <si>
    <t xml:space="preserve">WF315154AAE</t>
  </si>
  <si>
    <t xml:space="preserve">WF315154AAF</t>
  </si>
  <si>
    <t xml:space="preserve">SW000130AAC</t>
  </si>
  <si>
    <t xml:space="preserve">36'' Bathroon Vanity with Resin Sink Combo Set,Modern Freestanding Single Bathroom Cabinet with 4 Drawers &amp; 2 Cabinets,Storage Cabinet for Bathroom, Solid Wood Frame Vanity Set, Blue</t>
  </si>
  <si>
    <t xml:space="preserve">SW000130AAF</t>
  </si>
  <si>
    <t xml:space="preserve">36'' Bathroon Vanity with Resin Sink Combo Set,Modern Freestanding Single Bathroom Cabinet with 4 Drawers &amp; 2 Cabinets,Storage Cabinet for Bathroom, Solid Wood Frame Vanity Set, Green</t>
  </si>
  <si>
    <t xml:space="preserve">WF320061AAF</t>
  </si>
  <si>
    <t xml:space="preserve">36'' Bathroon Vanity without, Modern Freestanding Single Bathroom Cabinet with 4 Drawers &amp; 2 Cabinets,Storage Cabinet for Bathroom, Solid Wood Frame Vanity Only, Green (NOT INCLUDE SINK)</t>
  </si>
  <si>
    <t xml:space="preserve">WF320061AAC</t>
  </si>
  <si>
    <t xml:space="preserve">36'' Bathroon Vanity without, Modern Freestanding Single Bathroom Cabinet with 4 Drawers &amp; 2 Cabinets,Storage Cabinet for Bathroom, Solid Wood Frame Vanity Only, Blue (NOT INCLUDE SINK)</t>
  </si>
  <si>
    <t xml:space="preserve">SW000129AAB</t>
  </si>
  <si>
    <t xml:space="preserve">36'' Bathroom Vanity with Top Resin Sink, Freestanding Bathroom Storage Cabinet with 2 Drawers and a Tip-out Drawer, Solid Wood Frame Vanity Set, Height Adjustable Shelf</t>
  </si>
  <si>
    <t xml:space="preserve">SW000128AAK</t>
  </si>
  <si>
    <t xml:space="preserve">36'' Bathroom Vanity with Resin Sink Combo, Free Standing Single Vanity Set with Four Drawers, Solid Wood Frame Bathroom Storage Cabinet</t>
  </si>
  <si>
    <t xml:space="preserve">WF322109AAB</t>
  </si>
  <si>
    <t xml:space="preserve">36'' Bathroom Vanity without Sink, Freestanding Bathroom Storage Cabinet with 2 Drawers and a Tip-out Drawer, Solid Wood Frame Vanity Only, Height Adjustable Shelf  ( NOT INCLUDE SINK)</t>
  </si>
  <si>
    <t xml:space="preserve">SW000127AAC</t>
  </si>
  <si>
    <t xml:space="preserve">30'' Bathroom Vanity with Top Sink, Modern Bathroom Storage Cabinet with 2 Drawers and a Tip-out Drawer, Freestanding Vanity Set with Mirror Cabinet, Single Sink Bathroom Vanity</t>
  </si>
  <si>
    <t xml:space="preserve">SW000127AAF</t>
  </si>
  <si>
    <t xml:space="preserve">WF316721AAF</t>
  </si>
  <si>
    <t xml:space="preserve">30'' Bathroom Vanity without Top Sink, Modern Bathroom Storage Cabinet with 2 Drawers and a Tip-out Drawer (NOT INCLUDE BASIN)</t>
  </si>
  <si>
    <t xml:space="preserve">N710P182935K</t>
  </si>
  <si>
    <t xml:space="preserve">24'' Bathroom Vanity with Top Sink, Modern Bathroom Storage Cabinet with 2 Drawers, Single Sink Bathroom Vanity (Replace SW000101AAK)</t>
  </si>
  <si>
    <t xml:space="preserve">N710P182935C</t>
  </si>
  <si>
    <t xml:space="preserve">24'' Bathroom Vanity with Top Sink, Modern Bathroom Storage Cabinet with 2 Drawers, Single Sink Bathroom Vanity (Replace SW000101AAC)</t>
  </si>
  <si>
    <t xml:space="preserve">SW000101AAC</t>
  </si>
  <si>
    <t xml:space="preserve">24'' Bathroom Vanity with Top Sink, Modern Bathroom Storage Cabinet with 2 Drawers, Single Sink Bathroom Vanity ( NEW SKU N710P182935C)</t>
  </si>
  <si>
    <t xml:space="preserve">SW000101AAK</t>
  </si>
  <si>
    <t xml:space="preserve">24'' Bathroom Vanity with Top Sink, Modern Bathroom Storage Cabinet with 2 Drawers, Single Sink Bathroom Vanity (NEW SKU N710P182935K)</t>
  </si>
  <si>
    <t xml:space="preserve">SW000107AAC</t>
  </si>
  <si>
    <t xml:space="preserve">30'' Bathroom Vanity with Seperate Basin Sink, Modern Bathroom Storage Cabinet with Double-sided Storage Shelf, Freestanding Bathroom Vanity Cabinet with Single Sink</t>
  </si>
  <si>
    <t xml:space="preserve">SW000123AAE</t>
  </si>
  <si>
    <t xml:space="preserve">36'' Bathroom Vanity with Undermount Sink,Free Standing Vanity Set with 4 Drawers&amp; Soft Closing Doors,Solid Wood Frame Bathroom Storage Cabinet</t>
  </si>
  <si>
    <t xml:space="preserve">SW000123AAK</t>
  </si>
  <si>
    <t xml:space="preserve">SW000120AAK</t>
  </si>
  <si>
    <t xml:space="preserve">30'' Bathroom Vanity with Resin Sink Combo,Solid Wood Frame Bathroom Storage Cabinet, Freestanding Vanity Set with 3 Drawers&amp; Soft Closing Doors</t>
  </si>
  <si>
    <t xml:space="preserve">SW000120AAC</t>
  </si>
  <si>
    <t xml:space="preserve">SW000120AAB</t>
  </si>
  <si>
    <t xml:space="preserve">WF316212AAK</t>
  </si>
  <si>
    <t xml:space="preserve">30'' Bathroom Vanity without Sink,Solid Wood Frame Bathroom Storage Cabinet Only, Freestanding Vanity Set with 3 Drawers&amp; Soft Closing Doors</t>
  </si>
  <si>
    <t xml:space="preserve">WF316212AAC</t>
  </si>
  <si>
    <t xml:space="preserve">WF316212AAB</t>
  </si>
  <si>
    <t xml:space="preserve">SW000121AAN</t>
  </si>
  <si>
    <t xml:space="preserve">36''Bathroom Vanity with Undermount Sink,Modern Bathroom Storage Cabinet with 2 Drawers and 2 Cabinets,Solid Wood Frame Bathroom Cabinet</t>
  </si>
  <si>
    <t xml:space="preserve">SW000121AAK</t>
  </si>
  <si>
    <t xml:space="preserve">SW000119AAM</t>
  </si>
  <si>
    <t xml:space="preserve">SW000119AAE</t>
  </si>
  <si>
    <t xml:space="preserve">SW000119AAC</t>
  </si>
  <si>
    <t xml:space="preserve">SW000119AAB</t>
  </si>
  <si>
    <t xml:space="preserve">SW000119AAK</t>
  </si>
  <si>
    <t xml:space="preserve">SW000119AAF</t>
  </si>
  <si>
    <t xml:space="preserve">N725P206895E</t>
  </si>
  <si>
    <t xml:space="preserve">Tall Bathroom Storage Cabinet, Freestanding Storage Cabinet with Two Different Size Drawers and Adjustable Shelf, MDF Board with Painted Finish, Grey (Old Sku:WF312730AAE)</t>
  </si>
  <si>
    <t xml:space="preserve">N725P206895K</t>
  </si>
  <si>
    <t xml:space="preserve">Tall Bathroom Storage Cabinet, Freestanding Storage Cabinet with Two Different Size Drawers and Adjustable Shelf, MDF Board with Painted Finish, White (Old Sku:WF312730AAK)</t>
  </si>
  <si>
    <t xml:space="preserve">N725P206890E</t>
  </si>
  <si>
    <t xml:space="preserve">Tall Bathroom Storage Cabinet, Freestanding Storage Cabinet with Drawer and Adjustable Shelf, MDF Board with Painted Finish, Grey (Old Sku:WF312727AAE)</t>
  </si>
  <si>
    <t xml:space="preserve">N725P206890K</t>
  </si>
  <si>
    <t xml:space="preserve">Tall Bathroom Storage Cabinet, Freestanding Storage Cabinet with Drawer and Adjustable Shelf, MDF Board with Painted Finish, White (Old Sku:WF312727AAK)</t>
  </si>
  <si>
    <t xml:space="preserve">N725P218017E</t>
  </si>
  <si>
    <t xml:space="preserve">20" Bathroom Vanity with Sink, Bathroom Cabinet with Soft Closing Door, Storage Rack and Adjustable Shelve, Grey</t>
  </si>
  <si>
    <t xml:space="preserve">N725P218017B</t>
  </si>
  <si>
    <t xml:space="preserve">20" Bathroom Vanity with Sink, Bathroom Cabinet with Soft Closing Door, Storage Rack and Adjustable Shelve, Black</t>
  </si>
  <si>
    <t xml:space="preserve">N725P218017K</t>
  </si>
  <si>
    <t xml:space="preserve">20" Bathroom Vanity with Sink, Bathroom Cabinet with Soft Closing Door, Storage Rack and Adjustable Shelve, White (Old Sku:	
WF531249AAK)</t>
  </si>
  <si>
    <t xml:space="preserve">N725P208543B</t>
  </si>
  <si>
    <t xml:space="preserve">Bathroom Storage Cabinet with Doors and Drawers, Tilt-Out Laundry Hamper, Multiple Storage Space, Freestanding Style, Open Shelve, Adjustable Shelf, Black</t>
  </si>
  <si>
    <t xml:space="preserve">N725P208543K</t>
  </si>
  <si>
    <t xml:space="preserve">Bathroom Storage Cabinet with Doors and Drawers, Tilt-Out Laundry Hamper, Multiple Storage Space, Freestanding Style, Open Shelve, Adjustable Shelf, White (Old Sku:WF530560AAK)</t>
  </si>
  <si>
    <t xml:space="preserve">GX000374AAE-1</t>
  </si>
  <si>
    <t xml:space="preserve">N725P198316K</t>
  </si>
  <si>
    <t xml:space="preserve">36" Bathroom Vanity with Sink Top, Bathroom Vanity Cabinet with Two Doors and Three Drawers, Solid Wood , MDF Boards ,One Package, White-green (Old Sku:WF319757AAK)</t>
  </si>
  <si>
    <t xml:space="preserve">N759P207656B</t>
  </si>
  <si>
    <t xml:space="preserve">30" Bathroom Vanity with Sink, Bathroom Cabinet with A Door, Three Drawers, Solid Wood Legs &amp; MDF Board, Adiustable Foot Pads, Black (Other Color: N725P195409K)</t>
  </si>
  <si>
    <t xml:space="preserve">N759P207656E</t>
  </si>
  <si>
    <t xml:space="preserve">30" Bathroom Vanity with Sink, Bathroom Cabinet with A Door, Three Drawers, Solid Wood Legs &amp; MDF Board, Adiustable Foot Pads, Grey (Other Color: N725P195409K)</t>
  </si>
  <si>
    <t xml:space="preserve">N725P195409K</t>
  </si>
  <si>
    <t xml:space="preserve">30" Bathroom Vanity with Sink, Bathroom Cabinet with A Door, Three Drawers, Solid Wood Legs &amp; MDF Board, Adiustable Foot Pads, White</t>
  </si>
  <si>
    <t xml:space="preserve">JL000002AAD-6</t>
  </si>
  <si>
    <t xml:space="preserve">[VIDEO] 30" Bathroom Vanity with Sink, Bathroom Storage Cabinet with Doors and Drawers, Solid Wood Frame, Ceramic Sink, Brown (OLD SKU: JL000002AAD)</t>
  </si>
  <si>
    <t xml:space="preserve">N759P207690E</t>
  </si>
  <si>
    <t xml:space="preserve">20" Bathroom Vanity with Sink, Bathroom Cabinet with A Door, Door Shelf Storage and Adiustable Foot Pads, A Drawer, Grey (Other Color: N725P192821B)</t>
  </si>
  <si>
    <t xml:space="preserve">N725P192821B</t>
  </si>
  <si>
    <t xml:space="preserve">20" Bathroom Vanity with Sink, Bathroom Cabinet with A Door, Door Shelf Storage and Adiustable Foot Pads, A Drawer, Black</t>
  </si>
  <si>
    <t xml:space="preserve">N725P195132K</t>
  </si>
  <si>
    <t xml:space="preserve">20" Bathroom Vanity with Sink, Bathroom Cabinet with Two Doors, Magnetic Door Stopper and  Adiustable Foot Pads, A Drawer, White</t>
  </si>
  <si>
    <t xml:space="preserve">SY999606AAG-6</t>
  </si>
  <si>
    <t xml:space="preserve">30" Bathroom Vanity with Sink Combo, Multi-functional Bathroom Cabinet with Doors and Drawer, Solid Frame and MDF Board, Blue</t>
  </si>
  <si>
    <t xml:space="preserve">SY999606AAB-6</t>
  </si>
  <si>
    <t xml:space="preserve">30" Bathroom Vanity with Sink Combo, Multi-functional Bathroom Cabinet with Doors and Drawer, Solid Frame and MDF Board, Black</t>
  </si>
  <si>
    <t xml:space="preserve">N725P186143B</t>
  </si>
  <si>
    <t xml:space="preserve">30" Bathroom Vanity without Sink, Base Only, Multi-functional Bathroom Cabinet with Doors and Drawer, Solid Frame and MDF Board, Black</t>
  </si>
  <si>
    <t xml:space="preserve">N725P186143C</t>
  </si>
  <si>
    <t xml:space="preserve">30" Bathroom Vanity without Sink, Base Only, Multi-functional Bathroom Cabinet with Doors and Drawer, Solid Frame and MDF Board, Blue</t>
  </si>
  <si>
    <t xml:space="preserve">N725S999222F-6</t>
  </si>
  <si>
    <t xml:space="preserve">N725S999222K-6</t>
  </si>
  <si>
    <t xml:space="preserve">N725P172882K</t>
  </si>
  <si>
    <t xml:space="preserve">Tall Bathroom Storage Cabinet, Cabinet with Two Doors and Drawers, Adjustable Shelf, MDF Board, White(Old Sku:WF310828AAK)</t>
  </si>
  <si>
    <t xml:space="preserve">N725P189825E</t>
  </si>
  <si>
    <t xml:space="preserve">30" Gray Modern Sleek Bathroom Vanity Elegant Ceramic Sink with Solid Wood Frame Open Style Shelf &amp; Door Shelf Design</t>
  </si>
  <si>
    <t xml:space="preserve">N725P189825K</t>
  </si>
  <si>
    <t xml:space="preserve">30" White Modern Sleek Bathroom Vanity Elegant Ceramic Sink with Solid Wood Frame Open Style Shelf &amp; Door Shelf Design</t>
  </si>
  <si>
    <t xml:space="preserve">N725P192478B</t>
  </si>
  <si>
    <t xml:space="preserve">Tall Bathroom Cabinet with Four Doors, Large Storage Space Open Shelve, Upper Storage Cabinet, Black</t>
  </si>
  <si>
    <t xml:space="preserve">WF323347AAK</t>
  </si>
  <si>
    <t xml:space="preserve">White Tall Storage Cabinet with 3 Drawers and Adjustable Shelves for Bathroom, Study, Office and Interior, MDF Board with Painted Finish (Old Sku:WF298151AAK)</t>
  </si>
  <si>
    <t xml:space="preserve">WF323347AAE</t>
  </si>
  <si>
    <t xml:space="preserve">Gray Tall Storage Cabinet with 3 Drawers and Adjustable Shelves for Bathroom, Study, Office and Interior, MDF Board with Painted Finish</t>
  </si>
  <si>
    <t xml:space="preserve">N725P194160B</t>
  </si>
  <si>
    <t xml:space="preserve">N725P194160K</t>
  </si>
  <si>
    <t xml:space="preserve">20" Bathroom Vanity with Sink, Bathroom Cabinet with Soft Closing Door, Storage Rack and Adjustable Shelve, White</t>
  </si>
  <si>
    <t xml:space="preserve">N725P198484B</t>
  </si>
  <si>
    <t xml:space="preserve">30" Bathroom Vanity with Sink Top, Bathroom Vanity Cabinet with Door and Two Drawers, MDF Boards, Solid Wood, One Package, Black (WF317773AAK New Color)</t>
  </si>
  <si>
    <t xml:space="preserve">SY999808AAE-6</t>
  </si>
  <si>
    <t xml:space="preserve">36" Bathroom Vanity with Sink Combo, Six Drawers, Multi-Functional Drawer Divider, Adjustable Shelf, Grey (Old Sku:SY999808AAE)</t>
  </si>
  <si>
    <t xml:space="preserve">SY999808AAK-6</t>
  </si>
  <si>
    <t xml:space="preserve">36" Bathroom Vanity with Sink Combo, Six Drawers, Multi-Functional Drawer Divider, Adjustable Shelf, White (Old Sku:SY999808AAK)</t>
  </si>
  <si>
    <t xml:space="preserve">SY999505AAB-6</t>
  </si>
  <si>
    <t xml:space="preserve">36" Bathroom Vanity with Sink Combo, One Cabinet and Three Drawers, Solid Wood and MDF Board, Black (Old Sku:SY999505AAB)</t>
  </si>
  <si>
    <t xml:space="preserve">JL000007AAB-6</t>
  </si>
  <si>
    <t xml:space="preserve">36" Bathroom Vanity with Sink Combo, Black Bathroom Cabinet with Drawers, Solid Frame and MDF Board (Old Sku:JL000007AAB)</t>
  </si>
  <si>
    <t xml:space="preserve">JL000007AAK-6</t>
  </si>
  <si>
    <t xml:space="preserve">36" Bathroom Vanity with Sink Combo, White Bathroom Cabinet with Drawers, Solid Frame and MDF Board (Old Sku:JL000007AAK)</t>
  </si>
  <si>
    <t xml:space="preserve">JL000007AAE-6</t>
  </si>
  <si>
    <t xml:space="preserve">36" Bathroom Vanity with Sink Combo, Bathroom Cabinet with Drawers, Solid Frame and MDF Board, Grey (Old Sku:JL000007AAE)</t>
  </si>
  <si>
    <t xml:space="preserve">JL000007AAG-6</t>
  </si>
  <si>
    <t xml:space="preserve">36" Bathroom Vanity with Sink Combo, Green Bathroom Cabinet with Drawers, Solid Frame and MDF Board (Old Sku:JL000007AAG)</t>
  </si>
  <si>
    <t xml:space="preserve">SY999101AAE-6</t>
  </si>
  <si>
    <t xml:space="preserve">36" Bathroom Vanity with Ceramic Basin, Two Cabinets and Drawers, Open Shelf, Solid Wood Frame, Grey (OLD SKU: SY999101AAE-1)</t>
  </si>
  <si>
    <t xml:space="preserve">SY999101AAK-6</t>
  </si>
  <si>
    <t xml:space="preserve">36" Bathroom Vanity with Ceramic Basin, Two Cabinets and Drawers, Open Shelf, Solid Wood Frame, White (OLD SKU: SY999101AAK-1)</t>
  </si>
  <si>
    <t xml:space="preserve">SY999404AAK-6</t>
  </si>
  <si>
    <t xml:space="preserve">36" Bathroom Vanity with Sink Combo, One Cabinet and Six Drawers, Solid Wood and MDF Board, White</t>
  </si>
  <si>
    <t xml:space="preserve">GX003006AAK</t>
  </si>
  <si>
    <t xml:space="preserve">Full Size Loft Bed with 2 Four-layer Storage Cabinets and Curtain, Cream White</t>
  </si>
  <si>
    <t xml:space="preserve">SM000320AAK</t>
  </si>
  <si>
    <t xml:space="preserve">Full Size Loft Bed with Built-in Desk with Two Drawers, and Storage Shelves and Drawers,White(Old SKU:GX000320AAK-1)</t>
  </si>
  <si>
    <t xml:space="preserve">N725P186645W</t>
  </si>
  <si>
    <t xml:space="preserve">Bathroom Storage Cabinet, Cabinet with Two Doors and Drawers, Adjustable Shelf, Three-layer Open Shelf, MDF Board, White</t>
  </si>
  <si>
    <t xml:space="preserve">N725P185457B</t>
  </si>
  <si>
    <t xml:space="preserve">20" Bathroom Vanity with Sink, Bathroom Cabinet with Soft Closing Glass Door, A Drawer, Black</t>
  </si>
  <si>
    <t xml:space="preserve">N725P185457K</t>
  </si>
  <si>
    <t xml:space="preserve">20" Bathroom Vanity with Sink, Bathroom Cabinet with Soft Closing Glass Door, A Drawer, White</t>
  </si>
  <si>
    <t xml:space="preserve">N725P185452K</t>
  </si>
  <si>
    <t xml:space="preserve">20" Bathroom Vanity with Sink, Bathroom Cabinet with Soft Closing Door, Storage Rack and A Drawer, White</t>
  </si>
  <si>
    <t xml:space="preserve">N725P176330N</t>
  </si>
  <si>
    <t xml:space="preserve">24" Bathroom Vanity with Sink Combo, Multi-functional Bathroom Cabinet with Drawer,  MDF Board, Natural</t>
  </si>
  <si>
    <t xml:space="preserve">N725P183256B</t>
  </si>
  <si>
    <t xml:space="preserve">Tall Storage Cabinet with Three Drawers for Bathroom/Office, Black</t>
  </si>
  <si>
    <t xml:space="preserve">SY999202AAK-6</t>
  </si>
  <si>
    <t xml:space="preserve">36" Bathroom Vanity with Ceramic Basin, Two Cabinets and Five Drawers, Solid Wood Frame, White (OLD SKU: SY999202AAK-1)</t>
  </si>
  <si>
    <t xml:space="preserve">JL000003AAD-6</t>
  </si>
  <si>
    <t xml:space="preserve">[VIDEO] 36" Bathroom Vanity with Ceramic Basin, Bathroom Storage Cabinet with Two Doors and Drawers, Solid Frame, Metal Handles, Brown (OLD SKU: JL000003AAD-1)</t>
  </si>
  <si>
    <t xml:space="preserve">SR000010AAK</t>
  </si>
  <si>
    <t xml:space="preserve">83.4"Tall 2 Bookshelf &amp; 1 Writting Desk Suite,Modern Bookcase Suite with LED Lighting, Drawers,Doors,Study Desk and Open Shelves,3-Piece Set Storage Bookshelf for Living Room,Home Office,White</t>
  </si>
  <si>
    <t xml:space="preserve">N751S191001K</t>
  </si>
  <si>
    <t xml:space="preserve">83.4"Tall Bookshelf with Two Corner Shelf Suite,Bookcase with 3 Drawer and Open Shelves,5-Tier Corner Shelf with Open Shelves,Free Standing Shelves Suite with LED Lighting for Living Room,Office,White</t>
  </si>
  <si>
    <t xml:space="preserve">N751S191004K</t>
  </si>
  <si>
    <t xml:space="preserve">83.4"Tall Two Bookshelf with Two Corner Shelf Suite,Bookcases with 3 Drawer and Open Shelves,5-Tier Corner Shelf,Free Standing Shelves Suite with LED Lighting for Living Room,Office,White</t>
  </si>
  <si>
    <t xml:space="preserve">SR000008AAK</t>
  </si>
  <si>
    <t xml:space="preserve">83.4"Tall 2 Bookshelf &amp; 1 Writting Desk Suite,Modern Bookcase Suite with LED Lighting, Drawers,Study Desk and Open Shelves,3-Piece Set Storage Bookshelf for Living Room,Home Office,Study room,White</t>
  </si>
  <si>
    <t xml:space="preserve">N751S191940K</t>
  </si>
  <si>
    <t xml:space="preserve">83.4" Tall Wood Bookcase with Two Corner Shelf Suite,5-Tier Home Decor Bookshelves Suite with Adjustable Storage Shelves,Free Standing Storage Shelves Suite for Living Room,Home Office,White</t>
  </si>
  <si>
    <t xml:space="preserve">SR000009AAK</t>
  </si>
  <si>
    <t xml:space="preserve">SR000007AAK</t>
  </si>
  <si>
    <t xml:space="preserve">83.4"Tall Bookshelf &amp;Writting Desk Suite,Modern Bookcase Suite with LED Lighting, Drawers,Doors,Study Desk and Open Shelves,2-Piece Set for Living Room,Home Office,Study Room,White</t>
  </si>
  <si>
    <t xml:space="preserve">SR000006AAK</t>
  </si>
  <si>
    <t xml:space="preserve">N751S191950K</t>
  </si>
  <si>
    <t xml:space="preserve">83.4" Tall Two Wood Bookcase with Two Corner Shelf Suite,5-Tier Home Decor Bookshelves Suite with Adjustable Storage Shelves,Free Standing Storage Shelves Suite for Living Room,Home Office,White</t>
  </si>
  <si>
    <t xml:space="preserve">N751P191709K</t>
  </si>
  <si>
    <t xml:space="preserve">83.4"Tall Modern Corner Shelf,5 Tier Corner Bookcase, Storage Standing Shelf Unit, Open Corner Plant Display Stand for Small Space for Living Room,Wall Corner, Home Office,White</t>
  </si>
  <si>
    <t xml:space="preserve">N751P191702K</t>
  </si>
  <si>
    <t xml:space="preserve">N751S191002K</t>
  </si>
  <si>
    <t xml:space="preserve">83.4"Tall Bookshelf with Two Corner Shelf Suite,Bookcase with 2 Doors and 1 Drawer,5-Tier Corner Shelf with Open Shelves,Free Standing Shelves Suite with LED Lighting for Living Room,Office,White</t>
  </si>
  <si>
    <t xml:space="preserve">N751S191005K</t>
  </si>
  <si>
    <t xml:space="preserve">83.4"Tall Two Bookshelf with Two Corner Shelf Suite,Bookcase with 2 Doors and 1 Drawer,5-Tier Corner Shelf with Open Shelves,Free Standing Shelves Suite with LED Lighting for Living Room,Office,White</t>
  </si>
  <si>
    <t xml:space="preserve">N751S191920K</t>
  </si>
  <si>
    <t xml:space="preserve">83" Tall Wood Bookcase Suite ,5-Tier Home Decor Bookshelves Suite with Adjustable Shelves,Storage Organizer for CDs/Books/Movies,Free Standing Storage Shelves Suite for Living Room,Office,White</t>
  </si>
  <si>
    <t xml:space="preserve">SR000060AAY</t>
  </si>
  <si>
    <t xml:space="preserve">70"Classic and Traditional Executive Desk with Metal Edge Trim ,Writing Desk with 2 file drawers,USB Ports and Outlets,Desk with Hidden Compartment for Living Room,Home Office,Study Room,Brown</t>
  </si>
  <si>
    <t xml:space="preserve">SR000005AAK</t>
  </si>
  <si>
    <t xml:space="preserve">83.4"Tall Bookshelf Suite, Modern Bookcase Suite with 3 pieces LED Lighting,Doors and Drawers,2-Piece Set Storage Bookcase with Open Shelves for Living Room,Home Office,White</t>
  </si>
  <si>
    <t xml:space="preserve">N751S191961B</t>
  </si>
  <si>
    <t xml:space="preserve">83.4" Tall Wood Bookcase,5-Tier Home Decor Bookshelves with Adjustable Storage Shelves,Storage Organizer for CDs/Books/Movies,Free Standing Storage Shelves for Living Room,Home Office,Black</t>
  </si>
  <si>
    <t xml:space="preserve">N751S191920B</t>
  </si>
  <si>
    <t xml:space="preserve">83" Tall Wood Bookcase Suite ,5-Tier Home Decor Bookcase Suite with Adjustable Shelves,Storage Organizer for CDs/Books/Movies,Free Standing Storage Shelves Suite for Living Room,Office,Black</t>
  </si>
  <si>
    <t xml:space="preserve">N751S191961K</t>
  </si>
  <si>
    <t xml:space="preserve">83.4" Tall Wood Bookcase,5-Tier Home Decor Bookshelves with Adjustable Storage Shelves,Storage Organizer for CDs/Books/Movies,Free Standing Storage Shelves for Living Room,Home Office,White</t>
  </si>
  <si>
    <t xml:space="preserve">SR000004AAK</t>
  </si>
  <si>
    <t xml:space="preserve">83.4"Tall Bookshelf Suite,Modern Bookcase Suite with LED Lighting, Drawers and Open Shelves,2-Piece Set Storage Bookshelf for Living Room,Home Office,White</t>
  </si>
  <si>
    <t xml:space="preserve">WF313928AAW</t>
  </si>
  <si>
    <t xml:space="preserve">75.9"Modern Open Bookshelf with Doors, Bookcase with Storage drawer and LED Strip Lights,Free Standing Display Rack,Wooden Tall Bookshelf for Living Room and Office, Walnut</t>
  </si>
  <si>
    <t xml:space="preserve">SR000003AAK</t>
  </si>
  <si>
    <t xml:space="preserve">SR000002AAK</t>
  </si>
  <si>
    <t xml:space="preserve">83.4"Tall Bookshelf with 3 pieces LED Lighting, Modern Bookcase with 2 Doors and 1 Drawer,Storage Bookcase with Open Shelves for Living Room,Home Office,White</t>
  </si>
  <si>
    <t xml:space="preserve">GX004003AAK</t>
  </si>
  <si>
    <t xml:space="preserve">Full Size Wood Daybed with Storage Shelves, USB, LED, and Trundle, White</t>
  </si>
  <si>
    <t xml:space="preserve">GX004003AAD</t>
  </si>
  <si>
    <t xml:space="preserve">Full Size Wood Daybed with Storage Shelves, USB, LED, and Trundle, Antique Wood Color</t>
  </si>
  <si>
    <t xml:space="preserve">GX000733AAK</t>
  </si>
  <si>
    <t xml:space="preserve">Twin Size Murphy Bed with Bedside Shelves and Wardrobe, White</t>
  </si>
  <si>
    <t xml:space="preserve">GX002108AAE</t>
  </si>
  <si>
    <t xml:space="preserve">GX002108AAC</t>
  </si>
  <si>
    <t xml:space="preserve">GX002107AAE</t>
  </si>
  <si>
    <t xml:space="preserve">GX002107AAC</t>
  </si>
  <si>
    <t xml:space="preserve">WF532001AAH</t>
  </si>
  <si>
    <t xml:space="preserve">Twin Size Loft  Bed with Slide Pink Tent and Tower - Pink (OLD SKU:WF298769AAH)</t>
  </si>
  <si>
    <t xml:space="preserve">LT000649AAP</t>
  </si>
  <si>
    <t xml:space="preserve">Full Size Loft Bed with 7 Drawers 2 Shelves and Desk - Espresso</t>
  </si>
  <si>
    <t xml:space="preserve">LT000649AAK</t>
  </si>
  <si>
    <t xml:space="preserve">Full Size Loft Bed with 7 Drawers 2 Shelves and Desk - White</t>
  </si>
  <si>
    <t xml:space="preserve">LT000649AAE</t>
  </si>
  <si>
    <t xml:space="preserve">Full Size Loft Bed with 7 Drawers 2 Shelves and Desk - Gray</t>
  </si>
  <si>
    <t xml:space="preserve">WF532005AAH</t>
  </si>
  <si>
    <t xml:space="preserve">Twin Size Loft Bed with Slide Pink Tent and Tower - Pink</t>
  </si>
  <si>
    <t xml:space="preserve">MF313339AAB</t>
  </si>
  <si>
    <t xml:space="preserve">Metal Loft Bed with Drawers, Storage Staircase and Small Wardrobe</t>
  </si>
  <si>
    <t xml:space="preserve">MF313338AAB</t>
  </si>
  <si>
    <t xml:space="preserve">MF313337AAB</t>
  </si>
  <si>
    <t xml:space="preserve">MF313336AAB</t>
  </si>
  <si>
    <t xml:space="preserve">WF307749AAK</t>
  </si>
  <si>
    <t xml:space="preserve">Wood Twin Size Daybed with Storage Cabinets and USB Ports, White(not sold separately)</t>
  </si>
  <si>
    <t xml:space="preserve">WF296639AAK</t>
  </si>
  <si>
    <t xml:space="preserve">Twin over Full Bunk Bed with Built-in Storage Shelves,Drawers and Staircase,White</t>
  </si>
  <si>
    <t xml:space="preserve">WF296638AAK</t>
  </si>
  <si>
    <t xml:space="preserve">WF296637AAK</t>
  </si>
  <si>
    <t xml:space="preserve">LP000899AAK</t>
  </si>
  <si>
    <t xml:space="preserve">LP000899AAE</t>
  </si>
  <si>
    <t xml:space="preserve">LP000898AAE</t>
  </si>
  <si>
    <t xml:space="preserve">Full Size Murphy Bed Wall Bed with Shelves, Wardrobe and LED Lights,Gray</t>
  </si>
  <si>
    <t xml:space="preserve">LP000898AAK</t>
  </si>
  <si>
    <t xml:space="preserve">Full Size Murphy Bed Wall Bed with Shelves, Wardrobe and LED Lights,White</t>
  </si>
  <si>
    <t xml:space="preserve">SF000177AAK</t>
  </si>
  <si>
    <t xml:space="preserve">Full Over Full Size Metal Bunk Bed  with Ladder and Full-Length Guardrail, Storage Space, No Box Spring Needed,White</t>
  </si>
  <si>
    <t xml:space="preserve">SF000177AAB</t>
  </si>
  <si>
    <t xml:space="preserve">Full Over Full Size Metal Bunk Bed  with Ladder and Full-Length Guardrail, Storage Space, No Box Spring Needed,Black</t>
  </si>
  <si>
    <t xml:space="preserve">SF000176AAK</t>
  </si>
  <si>
    <t xml:space="preserve">Twin Over Twin Size Metal Bunk Bed  with Ladder and Full-Length Guardrail, Storage Space, No Box Spring Needed,White</t>
  </si>
  <si>
    <t xml:space="preserve">SF000176AAB</t>
  </si>
  <si>
    <t xml:space="preserve">Twin Over Twin Size Metal Bunk Bed  with Ladder and Full-Length Guardrail, Storage Space, No Box Spring Needed,Black</t>
  </si>
  <si>
    <t xml:space="preserve">LP000565AAE-1</t>
  </si>
  <si>
    <t xml:space="preserve">Full Size Murphy Bed Wall Bed with Shelves, Drawers and LED Lights,Gray</t>
  </si>
  <si>
    <t xml:space="preserve">LP000565AAK-1</t>
  </si>
  <si>
    <t xml:space="preserve">Full Size Murphy Bed Wall Bed with Shelves, Drawers and LED Lights,White</t>
  </si>
  <si>
    <t xml:space="preserve">N729P179571B</t>
  </si>
  <si>
    <t xml:space="preserve">[Cabinet Only] 36" Black Bathroom vanity(Sink not included)</t>
  </si>
  <si>
    <t xml:space="preserve">N737P173491K</t>
  </si>
  <si>
    <t xml:space="preserve">Full Size Metal Bed House Bed Frame with Desk, Shelves, Power Outlets and USB Ports, White</t>
  </si>
  <si>
    <t xml:space="preserve">N737P173491B</t>
  </si>
  <si>
    <t xml:space="preserve">Full Size Metal Bed House Bed Frame with Desk, Shelves, Power Outlets and USB Ports, Black</t>
  </si>
  <si>
    <t xml:space="preserve">N737P173490K</t>
  </si>
  <si>
    <t xml:space="preserve">Twin Size Metal Bed House Bed Frame with Desk, Shelves, Power Outlets and USB Ports, White</t>
  </si>
  <si>
    <t xml:space="preserve">N737P173490B</t>
  </si>
  <si>
    <t xml:space="preserve">Twin Size Metal Bed House Bed Frame with Desk, Shelves, Power Outlets and USB Ports, Black</t>
  </si>
  <si>
    <t xml:space="preserve">LT000547AAE</t>
  </si>
  <si>
    <t xml:space="preserve">Twin Wooden Bunk Bed with Trundle, Cabinet, Wardrobe, Desk and Drawers, Gray</t>
  </si>
  <si>
    <t xml:space="preserve">DL002216AAK</t>
  </si>
  <si>
    <t xml:space="preserve">Full Size Metal Loft Bed with Desk, Storage Shelves and Charging Station, White</t>
  </si>
  <si>
    <t xml:space="preserve">DL002215AAK</t>
  </si>
  <si>
    <t xml:space="preserve">Twin Size Metal Loft Bed with Desk, Storage Shelves and Charging Station, White</t>
  </si>
  <si>
    <t xml:space="preserve">N708S00008P</t>
  </si>
  <si>
    <t xml:space="preserve">Full Wooden Loft Bed with U-shaped Desk,Storage Compartments and Tri-fold Mirror, Espresso</t>
  </si>
  <si>
    <t xml:space="preserve">N708S00008E</t>
  </si>
  <si>
    <t xml:space="preserve">Full Wooden Loft Bed with U-shaped Desk,Storage Compartments and Tri-fold Mirror, Gray</t>
  </si>
  <si>
    <t xml:space="preserve">N708S00008K</t>
  </si>
  <si>
    <t xml:space="preserve">Full Wooden Loft Bed with U-shaped Desk,Storage Compartments and Tri-fold Mirror, White</t>
  </si>
  <si>
    <t xml:space="preserve">N709P196510K</t>
  </si>
  <si>
    <t xml:space="preserve">L-shaped Metal Twin over Full Size Bunk Bed, White</t>
  </si>
  <si>
    <t xml:space="preserve">N709P196510B</t>
  </si>
  <si>
    <t xml:space="preserve">L-shaped Metal Twin over Full Size Bunk Bed, Black</t>
  </si>
  <si>
    <t xml:space="preserve">N729P192077B</t>
  </si>
  <si>
    <t xml:space="preserve">N729P195052B</t>
  </si>
  <si>
    <t xml:space="preserve">30-Inch Bathroom Vanity with Ceramic Sink, Adjustable Shelf, Soft Close Door, and Three Soft Close Drawers</t>
  </si>
  <si>
    <t xml:space="preserve">DL002204AAB</t>
  </si>
  <si>
    <t xml:space="preserve">Full Size Metal Loft Bed with Storage Iron Mesh and MDF Shelves and Open Wardrobe,Black</t>
  </si>
  <si>
    <t xml:space="preserve">DL002203AAB</t>
  </si>
  <si>
    <t xml:space="preserve">Twin Size House Metal Loft Bed with Iron mesh Shelves and Slide,Black</t>
  </si>
  <si>
    <t xml:space="preserve">LP000342AAE-1</t>
  </si>
  <si>
    <t xml:space="preserve">Full Size Wooden Bed With All-in-One Cabinet and Shelf, Gray</t>
  </si>
  <si>
    <t xml:space="preserve">LP000342AAP-1</t>
  </si>
  <si>
    <t xml:space="preserve">Full Size Wooden Bed With All-in-One Cabinet and Shelf, Espresso</t>
  </si>
  <si>
    <t xml:space="preserve">LP000342AAK-1</t>
  </si>
  <si>
    <t xml:space="preserve">Full Size Wooden Bed With All-in-One Cabinet and Shelf, White</t>
  </si>
  <si>
    <t xml:space="preserve">LT000666AAK</t>
  </si>
  <si>
    <t xml:space="preserve">LT000666AAE</t>
  </si>
  <si>
    <t xml:space="preserve">Twin Bunk Bed with Drawers, Wardrobe, Storage Shelves and Hydraulic Bed,Grey</t>
  </si>
  <si>
    <t xml:space="preserve">N729P195052K</t>
  </si>
  <si>
    <t xml:space="preserve">N729P192077K</t>
  </si>
  <si>
    <t xml:space="preserve">LP006602AAE</t>
  </si>
  <si>
    <t xml:space="preserve">4-Door Mirror Wardrobe with shelves, Gray</t>
  </si>
  <si>
    <t xml:space="preserve">LT000810AAP-1</t>
  </si>
  <si>
    <t xml:space="preserve">Twin over Full L-Shaped Bunk Bed With 3 Drawers, Ladder and Staircase - Espresso</t>
  </si>
  <si>
    <t xml:space="preserve">LT000810AAE-1</t>
  </si>
  <si>
    <t xml:space="preserve">Twin over Full L-Shaped Bunk Bed With 3 Drawers, Ladder and Staircase - Gray</t>
  </si>
  <si>
    <t xml:space="preserve">LT000810AAK-1</t>
  </si>
  <si>
    <t xml:space="preserve">Twin over Full L-Shaped Bunk Bed With 3 Drawers, Ladder and Staircase - White</t>
  </si>
  <si>
    <t xml:space="preserve">SV000022AAB</t>
  </si>
  <si>
    <t xml:space="preserve">36 inch Modern Bathroom Vanity Cabinet with Multifunctional storage space - 5 Drawers and 1 Door</t>
  </si>
  <si>
    <t xml:space="preserve">DL001523AAB</t>
  </si>
  <si>
    <t xml:space="preserve">Metal Full Size Daybed with Trundle, Storage Cabinets and USB Ports, Black</t>
  </si>
  <si>
    <t xml:space="preserve">DL001523AAK</t>
  </si>
  <si>
    <t xml:space="preserve">Metal Full Size Daybed with Trundle, Storage Cabinets and USB Ports, White</t>
  </si>
  <si>
    <t xml:space="preserve">DL001522AAK</t>
  </si>
  <si>
    <t xml:space="preserve">Metal Full Size Daybed with Storage Cabinets and USB Ports, White</t>
  </si>
  <si>
    <t xml:space="preserve">DL001522AAB</t>
  </si>
  <si>
    <t xml:space="preserve">Metal Full Size Daybed with Storage Cabinets and USB Ports, Black</t>
  </si>
  <si>
    <t xml:space="preserve">LT000771AAH</t>
  </si>
  <si>
    <t xml:space="preserve">Full Size Loft  Bed with Slide Pink Tent and Tower - Pink (OLD SKU:WF298771AAH)</t>
  </si>
  <si>
    <t xml:space="preserve">WF532001AAC</t>
  </si>
  <si>
    <t xml:space="preserve">Twin Size Loft  Bed with Slide Pink Tent and Tower - Blue (OLD SKU:WF298769AAC)</t>
  </si>
  <si>
    <t xml:space="preserve">N709P192459H</t>
  </si>
  <si>
    <t xml:space="preserve">Twin XL to King Metal Twin Size House Platform Bed with 2 Drawers, Pink</t>
  </si>
  <si>
    <t xml:space="preserve">N709P192459K</t>
  </si>
  <si>
    <t xml:space="preserve">Twin XL to King Metal Twin Size House Platform Bed with 2 Drawers, White</t>
  </si>
  <si>
    <t xml:space="preserve">DL002209AAB</t>
  </si>
  <si>
    <t xml:space="preserve">Twin Size Metal Low Loft Bed Frame with Storage Staircase and Iron mesh,Black</t>
  </si>
  <si>
    <t xml:space="preserve">N729P171888B</t>
  </si>
  <si>
    <t xml:space="preserve">[Cabinet Only] 36" Black  Bathroom Vanity(Sink not included)</t>
  </si>
  <si>
    <t xml:space="preserve">N729P171887F</t>
  </si>
  <si>
    <t xml:space="preserve">[Cabinet Only] 36" Light  Green Bathroom Vanity(Sink not included)</t>
  </si>
  <si>
    <t xml:space="preserve">SV000003AAB</t>
  </si>
  <si>
    <t xml:space="preserve">36" Bathroom Vanity Cabinet with Sink Top Combo Set , Black ,Single Sink,Shaker Cabinet with Soft Closing Door and 3 Drawers</t>
  </si>
  <si>
    <t xml:space="preserve">N729P171885B</t>
  </si>
  <si>
    <t xml:space="preserve">[Cabinet Only] 36" Bathroom Vanity-Black(Sink not included)</t>
  </si>
  <si>
    <t xml:space="preserve">SV000004AAC</t>
  </si>
  <si>
    <t xml:space="preserve">36" Bathroom Vanity Organizer with Sink, Combo Cabinet Set, Bathroom Storage Cabinet, Retro lue</t>
  </si>
  <si>
    <t xml:space="preserve">SV000004AAF</t>
  </si>
  <si>
    <t xml:space="preserve">36" Bathroom Vanity Organizer with Sink, Combo Cabinet Set, Bathroom Storage Cabinet, Olive Green</t>
  </si>
  <si>
    <t xml:space="preserve">W2386P233325</t>
  </si>
  <si>
    <t xml:space="preserve">Vanity Desk with Mirror and LED Light Strip,Dressing Table with Large Drawer, 3 Level Storage Dresser &amp; 3 Lighting Modes Adjustable Brightness, Suitable for Bedroom(white)</t>
  </si>
  <si>
    <t xml:space="preserve">W2386</t>
  </si>
  <si>
    <t xml:space="preserve">MIRROTOWEL</t>
  </si>
  <si>
    <t xml:space="preserve">W2386P233036</t>
  </si>
  <si>
    <t xml:space="preserve">Vanity Desk with Mirror &amp; Light, Large Drawer Three Level Storage Dresser, 3 Lighting Modes Adjustable Brightness, Bedroom Dressing Table(Pink)</t>
  </si>
  <si>
    <t xml:space="preserve">SV000021AAB</t>
  </si>
  <si>
    <t xml:space="preserve">[Video]36 inch Shaker Style Free-Standing Bathroom Vanity Cabinet with Sink, 4 Soft-close Drawers and 2 Soft-close doors</t>
  </si>
  <si>
    <t xml:space="preserve">N729P176784B</t>
  </si>
  <si>
    <t xml:space="preserve">[Cabinet Only] 36" Black Bathroom Vanity(Sink not included)</t>
  </si>
  <si>
    <t xml:space="preserve">N729P172771B</t>
  </si>
  <si>
    <t xml:space="preserve">30-Inch Black Bathroom Vanity with Ceramic Sink and Ample Storage - Ideal Choice for Small Bathrooms</t>
  </si>
  <si>
    <t xml:space="preserve">LP000669AAK</t>
  </si>
  <si>
    <t xml:space="preserve">Full Size Murphy Bed with USB Ports, Large Drawers and Metal Handles, White</t>
  </si>
  <si>
    <t xml:space="preserve">LP000669AAE</t>
  </si>
  <si>
    <t xml:space="preserve">Full Size Murphy Bed with USB Ports, Large Drawers and Metal Handles,Gray</t>
  </si>
  <si>
    <t xml:space="preserve">DL001521AAB</t>
  </si>
  <si>
    <t xml:space="preserve">Full Size Metal Loft Bed with Wardrobe, Desk, Storage Shelves, Black</t>
  </si>
  <si>
    <t xml:space="preserve">DL001521AAK</t>
  </si>
  <si>
    <t xml:space="preserve">Full Size Metal Loft Bed with Wardrobe, Desk, Storage Shelves, White</t>
  </si>
  <si>
    <t xml:space="preserve">DL002034AAA</t>
  </si>
  <si>
    <t xml:space="preserve">Full Size Upholstered Floating Bed with LED and Storage Headboard, Beige</t>
  </si>
  <si>
    <t xml:space="preserve">DL002037AAA</t>
  </si>
  <si>
    <t xml:space="preserve">Queen Size Upholstered Floating Bed with LED and Storage Headboard, Beige</t>
  </si>
  <si>
    <t xml:space="preserve">N729P183716B</t>
  </si>
  <si>
    <t xml:space="preserve">N729P183702B</t>
  </si>
  <si>
    <t xml:space="preserve">30" Black Bathroom Vanity Set with Ceramic Sink and Ample Storage Space - Ideal for Small Bathrooms</t>
  </si>
  <si>
    <t xml:space="preserve">N729P170390B</t>
  </si>
  <si>
    <t xml:space="preserve">[Video]21.6 inch Modern Floating Bathroom Vanity with Ceramic Basin - Perfect for Small Bathrooms, Left side storage</t>
  </si>
  <si>
    <t xml:space="preserve">N729P170388F</t>
  </si>
  <si>
    <t xml:space="preserve">[Video] 21.6 inch Modern Floating Bathroom Vanity with Ceramic Basin - Perfect for Small Bathrooms, Right side storage</t>
  </si>
  <si>
    <t xml:space="preserve">SV000007AAB</t>
  </si>
  <si>
    <t xml:space="preserve">21.6" Black Bathroom vanity, Combo Cabinet, Bathroom Storage Cabinet, Single Ceramic Sink, Left side storage</t>
  </si>
  <si>
    <t xml:space="preserve">SV000007AAF</t>
  </si>
  <si>
    <t xml:space="preserve">21.6" Green Bathroom vanity, Combo Cabinet, Bathroom Storage Cabinet, Single Ceramic Sink, Left side storage</t>
  </si>
  <si>
    <t xml:space="preserve">SV000006AAB</t>
  </si>
  <si>
    <t xml:space="preserve">21.6" Black Bathroom vanity, Combo Cabinet, Bathroom Storage Cabinet, Single Ceramic Sink, Right side storage</t>
  </si>
  <si>
    <t xml:space="preserve">SV000006AAF</t>
  </si>
  <si>
    <t xml:space="preserve">21.6" Green Bathroom vanity, Combo Cabinet, Bathroom Storage Cabinet, Single Ceramic Sink, Right side storage</t>
  </si>
  <si>
    <t xml:space="preserve">N729P184710B</t>
  </si>
  <si>
    <t xml:space="preserve">36-inch bathroom vanity with two soft close doors, adjustable shelves and three drawers</t>
  </si>
  <si>
    <t xml:space="preserve">N729P183679F</t>
  </si>
  <si>
    <t xml:space="preserve">30-inch bathroom vanity with a soft close glass door, adjustable shelves, and three drawers</t>
  </si>
  <si>
    <t xml:space="preserve">N729P170386F</t>
  </si>
  <si>
    <t xml:space="preserve">[Viedo] 20 Inch Modern Small Bathroom Vanity Cabinet With Ceramic Basin- 20*14.5*33.3 Inches,Ample Storage,1 Soft Close Door</t>
  </si>
  <si>
    <t xml:space="preserve">N729P170386B</t>
  </si>
  <si>
    <t xml:space="preserve">W2225P216992</t>
  </si>
  <si>
    <t xml:space="preserve">HOMCOM 31" Tilt Out Laundry Hamper, Free Standing Home Organizer Hamper, Bathroom Storage Cabinet, Coffee</t>
  </si>
  <si>
    <t xml:space="preserve">N729P183679B</t>
  </si>
  <si>
    <t xml:space="preserve">W2386P216225</t>
  </si>
  <si>
    <t xml:space="preserve">Vanity Desk with Mirror and Lights, Dressing Table with Large Drawer, 1 Level Storage Dresser &amp; 3 Lighting Modes Adjustable Brightness, Suitable for Bedroom(Pink)</t>
  </si>
  <si>
    <t xml:space="preserve">W2386P216224</t>
  </si>
  <si>
    <t xml:space="preserve">Vanity Desk with Mirror and Lights, Dressing Table with Large Drawer, 1 Level Storage Dresser &amp; 3 Lighting Modes Adjustable Brightness, Suitable for Bedroom(Black)</t>
  </si>
  <si>
    <t xml:space="preserve">W2386P216215</t>
  </si>
  <si>
    <t xml:space="preserve">Vanity Desk with Mirror and Lights, Dressing Table with Large Drawer, 1 Level Storage Dresser &amp; 3 Lighting Modes Adjustable Brightness, Suitable for Bedroom(White)</t>
  </si>
  <si>
    <t xml:space="preserve">W2386P214943</t>
  </si>
  <si>
    <t xml:space="preserve">Shoe Cabinet,Hidden Slim Narrow Shoe Rack Cabinet with 2 Drawers for Entryway, Foyer,Hallway,Bedroom,Original Wood Color, (RETRO)</t>
  </si>
  <si>
    <t xml:space="preserve">LT000772AAH-1</t>
  </si>
  <si>
    <t xml:space="preserve">Full Size Loft Bed with Slide Pink Tent and Tower - Pink</t>
  </si>
  <si>
    <t xml:space="preserve">WF532005AAC</t>
  </si>
  <si>
    <t xml:space="preserve">Twin Size Loft Bed with Slide Blue Tent and Tower - Blue</t>
  </si>
  <si>
    <t xml:space="preserve">WF530474AAD</t>
  </si>
  <si>
    <t xml:space="preserve">30" Wood Color Bathroom Vanity with Single Sink, Combination Under Counter Sink, Bathroom Storage Cabinet with Soft Closing Door, Multi-Function Storage, Solid Wood Frame</t>
  </si>
  <si>
    <t xml:space="preserve">N729P173380F</t>
  </si>
  <si>
    <t xml:space="preserve">30-inch bathroom vanity with ceramic basin,  soft close door and adjustable shelves</t>
  </si>
  <si>
    <t xml:space="preserve">N729P173380B</t>
  </si>
  <si>
    <t xml:space="preserve">N729P171886F</t>
  </si>
  <si>
    <t xml:space="preserve">[Cabinet Only] 36" Bathroom Vanity-With adjustable shelves</t>
  </si>
  <si>
    <t xml:space="preserve">N729P171886C</t>
  </si>
  <si>
    <t xml:space="preserve">[Cabinet Only] 36" Bathroom Vanity-vintage distressed blue</t>
  </si>
  <si>
    <t xml:space="preserve">N729P173380K</t>
  </si>
  <si>
    <t xml:space="preserve">W2386P208356</t>
  </si>
  <si>
    <t xml:space="preserve">Vanity Desk with Mirror &amp; Light, Large Drawer Three Level Storage Dresser, 3 Lighting Modes Adjustable Brightness, Bedroom Dressing Table (White with Stool)</t>
  </si>
  <si>
    <t xml:space="preserve">SV000028AAB</t>
  </si>
  <si>
    <t xml:space="preserve">30-inch bathroom vanity with sink, modern elegant bathroom storage cabinet with 3 drawers and adjustable shelves, freestanding vanity set with mirror cabinet, single sink bathroom vanity</t>
  </si>
  <si>
    <t xml:space="preserve">SV000028AAK</t>
  </si>
  <si>
    <t xml:space="preserve">SV000028AAF</t>
  </si>
  <si>
    <t xml:space="preserve">N729P176235K</t>
  </si>
  <si>
    <t xml:space="preserve">SV000027AAB</t>
  </si>
  <si>
    <t xml:space="preserve">36" Black Bathroom Vanity Cabinet with Resin Integrated Sink - 2 Drawers, 3 Doors</t>
  </si>
  <si>
    <t xml:space="preserve">SV000027AAK</t>
  </si>
  <si>
    <t xml:space="preserve">36" White Bathroom Vanity Cabinet with Resin Integrated Sink - 2 Drawers, 3 Doors</t>
  </si>
  <si>
    <t xml:space="preserve">WF530475AAB</t>
  </si>
  <si>
    <t xml:space="preserve">[Cabinet Only] 36" Black Bathroom Vanity (Sink not included)</t>
  </si>
  <si>
    <t xml:space="preserve">WF530475AAK</t>
  </si>
  <si>
    <t xml:space="preserve">[Cabinet Only] 36" White Bathroom Vanity (Sink not included)</t>
  </si>
  <si>
    <t xml:space="preserve">SV000020AAB</t>
  </si>
  <si>
    <t xml:space="preserve">36" Bathroom Vanity Cabinet with Resin Integrated Sink - 4 Drawers, 2 Doors</t>
  </si>
  <si>
    <t xml:space="preserve">SV000020AAF</t>
  </si>
  <si>
    <t xml:space="preserve">WF315814AAB</t>
  </si>
  <si>
    <t xml:space="preserve">WF324691AAC</t>
  </si>
  <si>
    <t xml:space="preserve">20-Inch bathroom vanity with ceramic sink and ample storage - ideal for small bathrooms</t>
  </si>
  <si>
    <t xml:space="preserve">WF324691AAF</t>
  </si>
  <si>
    <t xml:space="preserve">WF530473AAB</t>
  </si>
  <si>
    <t xml:space="preserve">24-Inch Wall Mounted Bathroom Vanity with 2 Drawers - Ideal for Small Bathrooms</t>
  </si>
  <si>
    <t xml:space="preserve">WF530473AAF</t>
  </si>
  <si>
    <t xml:space="preserve">WF530810AAF</t>
  </si>
  <si>
    <t xml:space="preserve">30" Bathroom Vanity with Ceramic Sink Combination, Ample Storage - Features 1 Pullout and Multifunctional Shelf Dividers</t>
  </si>
  <si>
    <t xml:space="preserve">W2225P200452</t>
  </si>
  <si>
    <t xml:space="preserve">HOMCOM Dual Tilt out Laundry Hamper Cabinet, Bathroom Storage Cabinet with 2-Compartment Hamper, Modern  Floor Cabinet for Washroom, Black</t>
  </si>
  <si>
    <t xml:space="preserve">WF530809AAB</t>
  </si>
  <si>
    <t xml:space="preserve">30-Inch  Bathroom Vanity with Ceramic Sink and Ample Storage - The Perfect Choice for Small Bathrooms</t>
  </si>
  <si>
    <t xml:space="preserve">WF530809AAK</t>
  </si>
  <si>
    <t xml:space="preserve">WF324690AAC</t>
  </si>
  <si>
    <t xml:space="preserve">30-Inch Blue Bathroom Vanity with Ceramic Sink and Ample Storage - Ideal Choice for Small Bathrooms</t>
  </si>
  <si>
    <t xml:space="preserve">WF324690AAF</t>
  </si>
  <si>
    <t xml:space="preserve">30-Inch Green Bathroom Vanity with Ceramic Sink and Ample Storage - Ideal Choice for Small Bathrooms</t>
  </si>
  <si>
    <t xml:space="preserve">WF325888AAF</t>
  </si>
  <si>
    <t xml:space="preserve">30-Inch Green Bathroom Vanity with Ceramic Sink and Versatile Storage - Ideal for Small Bathrooms</t>
  </si>
  <si>
    <t xml:space="preserve">WF325888AAK</t>
  </si>
  <si>
    <t xml:space="preserve">30-Inch White Bathroom Vanity with Ceramic Sink and Versatile Storage - Ideal for Small Bathrooms</t>
  </si>
  <si>
    <t xml:space="preserve">WF532034AAB</t>
  </si>
  <si>
    <t xml:space="preserve">24-Inch Bathroom Vanity Cabinet with Ceramic Sink, 2 Drawers, 1 Door</t>
  </si>
  <si>
    <t xml:space="preserve">WF532034AAF</t>
  </si>
  <si>
    <t xml:space="preserve">WF532034AAK</t>
  </si>
  <si>
    <t xml:space="preserve">WF532034AAC</t>
  </si>
  <si>
    <t xml:space="preserve">WF324047AAK</t>
  </si>
  <si>
    <t xml:space="preserve">Modern 24-Inch Wall-Mounted Bathroom vanity with 2 Drawers, White - Ideal for Small Bathrooms</t>
  </si>
  <si>
    <t xml:space="preserve">WF307083AAB</t>
  </si>
  <si>
    <t xml:space="preserve">[Cabinet Only] 36" Bathroom Vanity-Black (Sink not included)</t>
  </si>
  <si>
    <t xml:space="preserve">WF307083AAF</t>
  </si>
  <si>
    <t xml:space="preserve">[Cabinet Only] 36" Bathroom Vanity-Green (Sink not included)</t>
  </si>
  <si>
    <t xml:space="preserve">WF530921AAC</t>
  </si>
  <si>
    <t xml:space="preserve">[Cabinet Only] 36" Blue Modern Bathroom Vanity(Sink not included)</t>
  </si>
  <si>
    <t xml:space="preserve">WF530921AAF</t>
  </si>
  <si>
    <t xml:space="preserve">[Cabinet Only] 36" Green Modern Bathroom Vanity(Sink not included)</t>
  </si>
  <si>
    <t xml:space="preserve">WF530921AAK</t>
  </si>
  <si>
    <t xml:space="preserve">[Cabinet Only] 36" White Modern Bathroom Vanity(Sink not included)</t>
  </si>
  <si>
    <t xml:space="preserve">WF324047AAF</t>
  </si>
  <si>
    <t xml:space="preserve">Modern 24-Inch Wall-Mounted Bathroom vanity with 2 Drawers, Green - Ideal for Small Bathrooms</t>
  </si>
  <si>
    <t xml:space="preserve">SV000024AAF</t>
  </si>
  <si>
    <t xml:space="preserve">36-inch Bathroom Vanity, Transitional Style Bathroom Cabinet with Resin Sink, Green Single Bathroom Cabinet, with 2 Drawers and 1 Adjustable Storage Shelf, 2 Soft-close Doors</t>
  </si>
  <si>
    <t xml:space="preserve">SV000024AAC</t>
  </si>
  <si>
    <t xml:space="preserve">36-inch Bathroom Vanity, Transitional Style Bathroom Cabinet with Resin Sink, Navy Blue Single Bathroom Cabinet, with 2 Drawers and 1 Adjustable Storage Shelf, 2 Soft-close Doors</t>
  </si>
  <si>
    <t xml:space="preserve">WF325214AAC</t>
  </si>
  <si>
    <t xml:space="preserve">[Cabinet Only] 36" Blue Bathroom Vanity(Sink not included)</t>
  </si>
  <si>
    <t xml:space="preserve">WF325214AAF</t>
  </si>
  <si>
    <t xml:space="preserve">[Cabinet Only] 36" Green Bathroom Vanity(Sink not included)</t>
  </si>
  <si>
    <t xml:space="preserve">W2516P185156</t>
  </si>
  <si>
    <t xml:space="preserve">Over The Toilet Storage Cabinet, Farmhouse Storage Cabinet Over Toilet with 2 Barn Door &amp; Toilet Paper Holder Stand,Home Space-Saving Toilet Rack,for Bathroom,Restroom, Laundry-white</t>
  </si>
  <si>
    <t xml:space="preserve">W2516</t>
  </si>
  <si>
    <t xml:space="preserve">W2156P174738</t>
  </si>
  <si>
    <t xml:space="preserve">3 Tier S-Shaped End Table,High Gloss Side Table With Open Storage Shelf And USB Power Supply,White LED Coffee Table for Living Room,Bedroom.</t>
  </si>
  <si>
    <t xml:space="preserve">W2156</t>
  </si>
  <si>
    <t xml:space="preserve">FRD furniture</t>
  </si>
  <si>
    <t xml:space="preserve">W2156P174737</t>
  </si>
  <si>
    <t xml:space="preserve">Nightstand with 3 Storage Drawers,Led Lights, End Table for Bedroom Furniture</t>
  </si>
  <si>
    <t xml:space="preserve">W2156P174736</t>
  </si>
  <si>
    <t xml:space="preserve">LED Nightstand with 3 drawers,White bedside Table ,Modern End Side Table for Bedroom</t>
  </si>
  <si>
    <t xml:space="preserve">W2156P174735</t>
  </si>
  <si>
    <t xml:space="preserve">Modern Black LED Nightstand with Led Lights Bedside table with 2 High Gloss Drawers for Bedroom</t>
  </si>
  <si>
    <t xml:space="preserve">W2156P174734</t>
  </si>
  <si>
    <t xml:space="preserve">Modern white Nightstand With 2 Storage Drawers,Led Lights, End Table For Bedroom Furniture</t>
  </si>
  <si>
    <t xml:space="preserve">W2156P174733</t>
  </si>
  <si>
    <t xml:space="preserve">LED White Nightstand With 3 Drawers, Modern Multi-Colour LED Night Table Bedside Tables for Bedroom, Living Room</t>
  </si>
  <si>
    <t xml:space="preserve">W2156P174732</t>
  </si>
  <si>
    <t xml:space="preserve">LED Black Nightstand Modern Multi-Colour LED Night Table Bedside Tables for Bedroom, Living Room</t>
  </si>
  <si>
    <t xml:space="preserve">W2225P173990</t>
  </si>
  <si>
    <t xml:space="preserve">HOMCOM Tilt-Out Laundry Sorter Bathroom Cabinet, White</t>
  </si>
  <si>
    <t xml:space="preserve">WF323386AAK</t>
  </si>
  <si>
    <t xml:space="preserve">[Cabinet Only] 24" Bathroom Vanity-White(Sink not included)</t>
  </si>
  <si>
    <t xml:space="preserve">W2557P167887</t>
  </si>
  <si>
    <t xml:space="preserve">70" Tall Kitchen Pantry Storage Cabinet with 2 Drawers and 3 Shelves, Minimalist Wood Large Storage Cabinet for Kitchen, Dining Room, Living Room, Bathroom (Antique White)</t>
  </si>
  <si>
    <t xml:space="preserve">W282P160454</t>
  </si>
  <si>
    <t xml:space="preserve">Two Drawers and Two-Compartment Tilt-Out Trash Cabinet Kitchen Trash Cabinet-White</t>
  </si>
  <si>
    <t xml:space="preserve">W282</t>
  </si>
  <si>
    <t xml:space="preserve">Nuolai Houseware Co., Limited</t>
  </si>
  <si>
    <t xml:space="preserve">WF318756AAK</t>
  </si>
  <si>
    <t xml:space="preserve">[Viedo] 20 Inch Modern Small Bathroom Vanity Cabinet With Ceramic Basin- 20*14.5*33.3 Inches,Ample Storage,1 Soft-Close Door</t>
  </si>
  <si>
    <t xml:space="preserve">WF318756AAE</t>
  </si>
  <si>
    <t xml:space="preserve">WF318120AAK</t>
  </si>
  <si>
    <t xml:space="preserve">[Cabinet Only] 36" White Bathroom Vanity(Sink not included)</t>
  </si>
  <si>
    <t xml:space="preserve">W2225P156383</t>
  </si>
  <si>
    <t xml:space="preserve">HOMCOM Tilt-Out Laundry Sorter Cabinet, Bathroom Storage Organizer with Two-Compartment Tilt-Out Hamper, Gray</t>
  </si>
  <si>
    <t xml:space="preserve">W2225P155593</t>
  </si>
  <si>
    <t xml:space="preserve">31" Tilt Out Laundry Hamper, Free Standing Home Organizer Hamper, Bathroom Storage Cabinet, White</t>
  </si>
  <si>
    <t xml:space="preserve">SV000003AAW-2</t>
  </si>
  <si>
    <t xml:space="preserve">36" Bathroom Vanity Cabinet with Sink Top Combo Set,White,Single Sink,Shaker Cabinet with Soft Closing Door and Drawer</t>
  </si>
  <si>
    <t xml:space="preserve">SV000016AAB</t>
  </si>
  <si>
    <t xml:space="preserve">Contemporary Black Bathroom Vanity Cabinet - 36x18x34 inches, 4 Drawers &amp; 1 Cabinet Door, Multipurpose Storage, Resin Integrated Sink, Adjustable Shelves, Solid Wood Frame with MDF</t>
  </si>
  <si>
    <t xml:space="preserve">SV000016AAE-1</t>
  </si>
  <si>
    <t xml:space="preserve">Contemporary Gray Bathroom Vanity Cabinet - 36x18x34 inches, 4 Drawers &amp; 1 Cabinet Door, Multipurpose Storage, Resin Integrated Sink, Adjustable Shelves, Solid Wood Frame with MDF</t>
  </si>
  <si>
    <t xml:space="preserve">SV000016AAK-1</t>
  </si>
  <si>
    <t xml:space="preserve">Contemporary White Bathroom Vanity Cabinet - 36x18x34 inches, 4 Drawers &amp; 1 Cabinet Door, Multipurpose Storage, Resin Integrated Sink, Adjustable Shelves, Solid Wood Frame with MDF</t>
  </si>
  <si>
    <t xml:space="preserve">SV000011AAF</t>
  </si>
  <si>
    <t xml:space="preserve">36 Inch Modern Bathroom Vanity with USB Charging, Two Doors and Three Drawers Bathroom Storage Vanity Cabinet, Small Bathroom Vanity cabinet with single sink , Green - Faucets Not Included</t>
  </si>
  <si>
    <t xml:space="preserve">SV000011AAB</t>
  </si>
  <si>
    <t xml:space="preserve">36 Inch Modern Bathroom Vanity with USB Charging, Two Doors and Three Drawers Bathroom Storage Vanity Cabinet, Small Bathroom Vanity cabinet with single sink , Black - Faucets Not Included</t>
  </si>
  <si>
    <t xml:space="preserve">SV000011AAK-1</t>
  </si>
  <si>
    <t xml:space="preserve">36 Inch Modern Bathroom Vanity with USB Charging, Two Doors and Three Drawers Bathroom Storage Vanity Cabinet, Small Bathroom Vanity cabinet with single sink , White &amp; Gray Blue - Faucets Not Included</t>
  </si>
  <si>
    <t xml:space="preserve">SV000011AAE-1</t>
  </si>
  <si>
    <t xml:space="preserve">36 Inch Modern Bathroom Vanity with USB Charging, Two Doors and Three Drawers Bathroom Storage Vanity Cabinet with single top, Small Bathroom Vanity cabinet with sink , White &amp; Gray Blue - Faucets Not</t>
  </si>
  <si>
    <t xml:space="preserve">W2275P148521</t>
  </si>
  <si>
    <t xml:space="preserve">Coffee Bar Cabinet Kitchen Cabinet with Microwave Stand Metal Frame Side Home Source Bar Cabinet Cabinet and Hollow out Barn Design Wood Cabinet L26.77''*W15.75''*H67.32'' Charcoal Gray</t>
  </si>
  <si>
    <t xml:space="preserve">SV000010AAG-1</t>
  </si>
  <si>
    <t xml:space="preserve">30" Grey Bathroom Vanity with Single Sink, Combo Cabinet Undermount Sink, Bathroom Storage Cabinet with 2 Doors and a Drawer, Soft Closing, Multifunctional Storage, Solid Wood Frame</t>
  </si>
  <si>
    <t xml:space="preserve">SV000010AAB-1</t>
  </si>
  <si>
    <t xml:space="preserve">30" Black Bathroom Vanity with Single Sink, Combo Cabinet Undermount Sink, Bathroom Storage Cabinet with 2 Doors and a Drawer, Soft Closing, Multifunctional Storage, Solid Wood Frame</t>
  </si>
  <si>
    <t xml:space="preserve">SV000010AAK-1</t>
  </si>
  <si>
    <t xml:space="preserve">30" White Bathroom Vanity with Single Sink, Combo Cabinet Undermount Sink, Bathroom Storage Cabinet with 2 Doors and a Drawer, Soft Closing, Multifunctional Storage, Solid Wood Frame</t>
  </si>
  <si>
    <t xml:space="preserve">SV000013AAL-1</t>
  </si>
  <si>
    <t xml:space="preserve">30" Bathroom Vanity, Modern Bathroom Cabinet with Sink Combo Set, Bathroom Storage Cabinet with a Soft Closing Door and 3 Drawers,Solid Wood Frame [Resin Basin]</t>
  </si>
  <si>
    <t xml:space="preserve">SV000013AAF-1</t>
  </si>
  <si>
    <t xml:space="preserve">30" Bathroom Vanity in Green, Modern Bathroom Cabinet with Sink Combo Set, Bathroom Storage Cabinet with a Soft Closing Door and 3 Drawers, Solid Wood Frame [Resin Basin]</t>
  </si>
  <si>
    <t xml:space="preserve">SV000013AAK-1</t>
  </si>
  <si>
    <t xml:space="preserve">30" Bathroom Vanity , Modern Bathroom Cabinet with Sink Combo Set, Bathroom Storage Cabinet with a Soft Closing Door and 3 Drawers, Solid Wood Frame [Resin Basin]</t>
  </si>
  <si>
    <t xml:space="preserve">SV000013AAE-1</t>
  </si>
  <si>
    <t xml:space="preserve">SV000002AAK-1</t>
  </si>
  <si>
    <t xml:space="preserve">30" White Bathroom vanity with Single Sink ,Combo Cabinet Undermount Sink,Bathroom Storage Cabinet vanities</t>
  </si>
  <si>
    <t xml:space="preserve">SV000002AAC-1</t>
  </si>
  <si>
    <t xml:space="preserve">Modern 30-Inch Bathroom Vanity Cabinet with Easy-to-Clean Resin Integrated Sink in Blue</t>
  </si>
  <si>
    <t xml:space="preserve">W1120P147120</t>
  </si>
  <si>
    <t xml:space="preserve">Bathroom Wall Cabinet with Doors,Adjustable Shelf,Towel Bar and Paper Holder, Over The Toilet Storage Cabinet, Medicine Cabinet for Bathroom-Grey</t>
  </si>
  <si>
    <t xml:space="preserve">W1120</t>
  </si>
  <si>
    <t xml:space="preserve">Aneway Furniture</t>
  </si>
  <si>
    <t xml:space="preserve">W1120P147109</t>
  </si>
  <si>
    <t xml:space="preserve">Bathroom Wall Cabinet with Doors,Adjustable Shelf,Towel Bar and Paper Holder, Over The Toilet Storage Cabinet, Medicine Cabinet for Bathroom-White</t>
  </si>
  <si>
    <t xml:space="preserve">SV000020AAK</t>
  </si>
  <si>
    <t xml:space="preserve">WF315814AAK</t>
  </si>
  <si>
    <t xml:space="preserve">WF316073AAK</t>
  </si>
  <si>
    <t xml:space="preserve">[Sink Only] 36x18" Rectangular 3 Hole Bathroom Resin Sink, Vanity Top Sink Only, Fits 4" Center Faucet, White (Faucet and cabinet not included)</t>
  </si>
  <si>
    <t xml:space="preserve">WF316072AAK</t>
  </si>
  <si>
    <t xml:space="preserve">[Sink Only] 30x18" Rectangular 3 Hole Bathroom Resin Sink, Vanity Top Sink Only, Fits 4" Center Faucet, White (Faucet and cabinet not included)</t>
  </si>
  <si>
    <t xml:space="preserve">W2156P145167</t>
  </si>
  <si>
    <t xml:space="preserve">Vanity desk with mirror, dressing table with 2 drawers, white color</t>
  </si>
  <si>
    <t xml:space="preserve">W2156P145165</t>
  </si>
  <si>
    <t xml:space="preserve">Vanity table with large lighted mirror, makeup vanity dressing table with drawer, 1pc upholstered stool ,12 light bulbs and adjustable brightness, white color</t>
  </si>
  <si>
    <t xml:space="preserve">W2156P143524</t>
  </si>
  <si>
    <t xml:space="preserve">Vanity table with lighted mirror, vanity desk with 3 drawers and storage cabinet,3 color lighting modes adjustable brightness, white color</t>
  </si>
  <si>
    <t xml:space="preserve">WF311076AAE</t>
  </si>
  <si>
    <t xml:space="preserve">[Cabinet Only] 36" Gray Bathroom vanity(Sink not included)</t>
  </si>
  <si>
    <t xml:space="preserve">WF313812AAC</t>
  </si>
  <si>
    <t xml:space="preserve">[Cabinet Only] 30" Bathroom vanity-Blue(Sink not included)</t>
  </si>
  <si>
    <t xml:space="preserve">WF313814AAK</t>
  </si>
  <si>
    <t xml:space="preserve">[Viedo]Contemporary 16" White Wall-Mounted Bathroom Vanity Combo Cabinet with Ceramic Basin - Ideal for Small Bathrooms</t>
  </si>
  <si>
    <t xml:space="preserve">WF313814AAE</t>
  </si>
  <si>
    <t xml:space="preserve">[Viedo]Contemporary 16" Wall-Mounted Bathroom Vanity Combo Cabinet with Ceramic Basin - Ideal for Small Bathrooms</t>
  </si>
  <si>
    <t xml:space="preserve">WF319594AAB</t>
  </si>
  <si>
    <t xml:space="preserve">30" Bathroom vanity Set with Sink, Combo Cabinet, Bathroom Storage Cabinet, Solid Wood Legs(The same with SV000008AAB-1)</t>
  </si>
  <si>
    <t xml:space="preserve">WF319594AAA</t>
  </si>
  <si>
    <t xml:space="preserve">30" Bathroom vanity Set with Sink, Combo Cabinet, Bathroom Storage Cabinet, Solid Wood Legs(The Same with SV000008AAE-1)</t>
  </si>
  <si>
    <t xml:space="preserve">SV000008AAE-1</t>
  </si>
  <si>
    <t xml:space="preserve">30" Bathroom vanity Set with Sink, Combo Cabinet, Bathroom Storage Cabinet, Solid Wood Frame</t>
  </si>
  <si>
    <t xml:space="preserve">WF311024AAA</t>
  </si>
  <si>
    <t xml:space="preserve">[Sink Only]30x18 inch rectangular single hole bathroom resin sink, vanity top sink only, white (faucet and cabinet not included)</t>
  </si>
  <si>
    <t xml:space="preserve">WF311076AAK</t>
  </si>
  <si>
    <t xml:space="preserve">[Cabinet Only] 36" White Bathroom vanity(Sink not included)</t>
  </si>
  <si>
    <t xml:space="preserve">WF311074AAK</t>
  </si>
  <si>
    <t xml:space="preserve">Modern 24-Inch Wall-Mounted Bathroom vanity with 2 Drawers, White  - Ideal for Small Bathrooms</t>
  </si>
  <si>
    <t xml:space="preserve">WF311027AAA</t>
  </si>
  <si>
    <t xml:space="preserve">[Sink Only] 30x18" Rectangular 3 Hole Bathroom Ceramic Sink, Vanity Top Sink Only, Fits 8" Center Faucet, White (Faucet and cabinet not included)</t>
  </si>
  <si>
    <t xml:space="preserve">W1120127335</t>
  </si>
  <si>
    <t xml:space="preserve">50" LED Kitchen Pantry Cabinet,Freestanding Buffet Cupboards Sideboard with 2 Doors with Racks and 2 Adjustable Shelves for Kitchen, Living Room and Dinning Room-White</t>
  </si>
  <si>
    <t xml:space="preserve">WF311022AAK</t>
  </si>
  <si>
    <t xml:space="preserve">[Cabinet only] 24inch modern bathroom vanity(Sink not included)</t>
  </si>
  <si>
    <t xml:space="preserve">WF311026AAA</t>
  </si>
  <si>
    <t xml:space="preserve">[Sink Only]24x18 inch rectangular single hole bathroom ceramic sink, vanity top sink only, white (faucet and cabinet not included)</t>
  </si>
  <si>
    <t xml:space="preserve">WF309045AAB</t>
  </si>
  <si>
    <t xml:space="preserve">Hall Tree(Not for sale, Subpackage of SD000021AAB )</t>
  </si>
  <si>
    <t xml:space="preserve">W1120123525</t>
  </si>
  <si>
    <t xml:space="preserve">Buffet Cabinet Storage Sideboard Farmhouse Server Bar Wine Cabinet with 3 Drawers &amp; 3 Doors Adjustable Shelves for Dining Living Room Kitchen Cupboard-White</t>
  </si>
  <si>
    <t xml:space="preserve">WF307083AAE</t>
  </si>
  <si>
    <t xml:space="preserve">[Cabinet Only] 36" Bathroom Vanity-Grey Blue(Sink not included)</t>
  </si>
  <si>
    <t xml:space="preserve">WF307083AAK</t>
  </si>
  <si>
    <t xml:space="preserve">[Cabinet Only] 36" Bathroom vanity, white(Sink not included)</t>
  </si>
  <si>
    <t xml:space="preserve">W112082334</t>
  </si>
  <si>
    <t xml:space="preserve">WF298296AAA</t>
  </si>
  <si>
    <t xml:space="preserve">[Cabinet Only] 30" Bathroom vanity(Sink not included)</t>
  </si>
  <si>
    <t xml:space="preserve">WF297196AAP</t>
  </si>
  <si>
    <t xml:space="preserve">[Cabinet Only] 36" Bathroom Vanity-Retro Espresso</t>
  </si>
  <si>
    <t xml:space="preserve">WF297177AAK</t>
  </si>
  <si>
    <t xml:space="preserve">[Sink Only] 24" Resin Sink</t>
  </si>
  <si>
    <t xml:space="preserve">W112049947</t>
  </si>
  <si>
    <t xml:space="preserve">Bathroom Floor Cabinet Freestanding 2 Doors and 1 Drawer Wood Storage Organizer Cabinet for Bathroom and Living Room-White</t>
  </si>
  <si>
    <t xml:space="preserve">W112049945</t>
  </si>
  <si>
    <t xml:space="preserve">Over The Toilet Rack 2 -Tier Toilet Bathroom Spacesaver Storage Shelf with 2 Doors Wood Storage Organizer Cabinet for Bathroom Freestanding Shelf-White</t>
  </si>
  <si>
    <t xml:space="preserve">W112049923</t>
  </si>
  <si>
    <t xml:space="preserve">Bathroom Floor Cabinet Freestanding 2 Doors and 2 shelfs Wood Storage Organizer Cabinet for Bathroom and Living Room-White</t>
  </si>
  <si>
    <t xml:space="preserve">W112049922</t>
  </si>
  <si>
    <t xml:space="preserve">Bathroom Floor Cabinet with 2 Drawers and 1 Storage Shelf,Freestanding Wood Storage Organizer Cabinet-White</t>
  </si>
  <si>
    <t xml:space="preserve">W2889P205038</t>
  </si>
  <si>
    <t xml:space="preserve">Floating Bed Frame Queen Size with LED Light, Metal Platform Queen Bed</t>
  </si>
  <si>
    <t xml:space="preserve">W504P218527</t>
  </si>
  <si>
    <t xml:space="preserve">Twin Low Loft Bed with Slide, Ladder, Safety Guardrails, Rubber Wood Twin Loft Bed,White Oak</t>
  </si>
  <si>
    <t xml:space="preserve">W504P218525</t>
  </si>
  <si>
    <t xml:space="preserve">Twin Low Loft Bed with Slide, Ladder, Safety Guardrails, Rubber Wood Twin Loft Bed,White</t>
  </si>
  <si>
    <t xml:space="preserve">W504P218522</t>
  </si>
  <si>
    <t xml:space="preserve">Twin Low Loft Bed with Slide, Ladder, Safety Guardrails, Rubber Wood Twin Loft Bed,Grey</t>
  </si>
  <si>
    <t xml:space="preserve">W1307S00057</t>
  </si>
  <si>
    <t xml:space="preserve">4-in-1 Detachable Hall Tree with Storage and 7 Hooks, Multiple Functions Hallway Coat Rack with Storage Drawers and Cabinet, Black Shoe Bench for Entryway Hallway</t>
  </si>
  <si>
    <t xml:space="preserve">W1307S00059</t>
  </si>
  <si>
    <t xml:space="preserve">4-in-1 Detachable Hall Tree with Storage and 7 Hooks, Multiple Functions Hallway Coat Rack with Storage Drawers and Cabinet, Antique Blue Shoe Bench for Entryway Hallway</t>
  </si>
  <si>
    <t xml:space="preserve">W1307S00058</t>
  </si>
  <si>
    <t xml:space="preserve">4-in-1 Detachable Hall Tree with Storage and 7 Hooks, Multiple Functions Hallway Coat Rack with Storage Drawers and Cabinet, Antique Beige Shoe Bench for Entryway Hallway</t>
  </si>
  <si>
    <t xml:space="preserve">W2593P233781</t>
  </si>
  <si>
    <t xml:space="preserve">Full Size Wood Platform Bed for Kids, Wood Low Profile Full Bed with Rails for Girls and Boys, Natural (Patented Design)</t>
  </si>
  <si>
    <t xml:space="preserve">W2593P233767</t>
  </si>
  <si>
    <t xml:space="preserve">GX001839AAD</t>
  </si>
  <si>
    <t xml:space="preserve">2-Door Wooden Wardrobe Armoire with LED and 4 Storage Shelves, Brown</t>
  </si>
  <si>
    <t xml:space="preserve">GX001838AAN</t>
  </si>
  <si>
    <t xml:space="preserve">4 Shutter Door Wardrobe Armoire Closet with 2 Drawers, Natural+White</t>
  </si>
  <si>
    <t xml:space="preserve">W2889P205040</t>
  </si>
  <si>
    <t xml:space="preserve">Floating Bed Frame Full Size with LED Light, Metal Platform Full Bed</t>
  </si>
  <si>
    <t xml:space="preserve">GX001839AAE</t>
  </si>
  <si>
    <t xml:space="preserve">2-Door Wooden Wardrobe Armoire with LED and 4 Storage Shelves, Grey</t>
  </si>
  <si>
    <t xml:space="preserve">DL002217AAK</t>
  </si>
  <si>
    <t xml:space="preserve">Twin over Full Size Metal Bunk Bed with Storage Staircase and Open Wardrobe,White</t>
  </si>
  <si>
    <t xml:space="preserve">DL002217AAB</t>
  </si>
  <si>
    <t xml:space="preserve">Twin over Full Size Metal Bunk Bed with Storage Staircase and Open Wardrobe,Black</t>
  </si>
  <si>
    <t xml:space="preserve">W636P196312</t>
  </si>
  <si>
    <t xml:space="preserve">Queen Bed Frame with Storage Headboard, Wooden Bed Frame with 47.2" Bookcase Headboard, 4 Storage Drawers &amp; Charging Station, No Box Spring Needed/Noise Free/All-Metal Support, Vintage Gray</t>
  </si>
  <si>
    <t xml:space="preserve">W636S00006</t>
  </si>
  <si>
    <t xml:space="preserve">Queen Bed Frame with Storage Upholstered Headboard and 4 Drawers, Velvet Upholstered Platform Bed with LED Lights &amp; Charging Station, Stable &amp; Easy Assembly, No Box Spring Needed, Beige</t>
  </si>
  <si>
    <t xml:space="preserve">W636P193812</t>
  </si>
  <si>
    <t xml:space="preserve">Queen Lift Up Storage Bed Frame with Charging Stationand LED Light, Wingback Upholstered Platform Bed Frame, Wooden Slats Support, No Box Spring Needed, Noise-Free, Dark Gray</t>
  </si>
  <si>
    <t xml:space="preserve">W636P193469</t>
  </si>
  <si>
    <t xml:space="preserve">Bed Frame Queen Size with Drawers and Charging Station, Upholstered Platform Bed with Storage Headboard and LED Light, Heavy Duty Metal Frame Support, No Box Spring Needed, Noise Free, Vintage Brown</t>
  </si>
  <si>
    <t xml:space="preserve">W636P193182</t>
  </si>
  <si>
    <t xml:space="preserve">Bed Frame Queen Size with Storage Headboard and 4 Drawers, Upholstered Platform Bed with Charging Station and LED Light, Heavy Duty Frame Support, No Box Spring Needed, Noise Free, Black</t>
  </si>
  <si>
    <t xml:space="preserve">W2225P229447</t>
  </si>
  <si>
    <t xml:space="preserve">HOMCOM Narrow Shoe Cabinet, Industrial Shoe Storage Cabinet with 2 Flip Drawers, Adjustable Shelves, and Top Drawer, Entryway Hidden Shoe Storage for 12 Pairs of Shoes, Distressed White</t>
  </si>
  <si>
    <t xml:space="preserve">W2225P173977</t>
  </si>
  <si>
    <t xml:space="preserve">HOMCOM Narrow Shoe Cabinet with 2 Flip Doors and Top Drawer, Brown</t>
  </si>
  <si>
    <t xml:space="preserve">W2225P229448</t>
  </si>
  <si>
    <t xml:space="preserve">HOMCOM Narrow Shoe Cabinet, Industrial Shoe Storage Cabinet with 2 Flip Drawers, Adjustable Shelves, and Top Drawer, Entryway Hidden Shoe Storage for 12 Pairs of Shoes, Distressed Gray</t>
  </si>
  <si>
    <t xml:space="preserve">W409P195086</t>
  </si>
  <si>
    <t xml:space="preserve">WF309878AAD</t>
  </si>
  <si>
    <t xml:space="preserve">Twin Size Wood House Loft bed with Slide, Storage shelves and Light, natural</t>
  </si>
  <si>
    <t xml:space="preserve">WF309879AAD</t>
  </si>
  <si>
    <t xml:space="preserve">Twin Size Wood House Loft bed with Slide, Storage shelves and Light, White</t>
  </si>
  <si>
    <t xml:space="preserve">N701P208366E</t>
  </si>
  <si>
    <t xml:space="preserve">King Size 51" High Headboard Wingback Linen Upholstered Bed No Box Spring Needed, Gray</t>
  </si>
  <si>
    <t xml:space="preserve">N701P208365E</t>
  </si>
  <si>
    <t xml:space="preserve">Queen Size 51" High Headboard Wingback Linen Upholstered Bed No Box Spring Needed, Gray</t>
  </si>
  <si>
    <t xml:space="preserve">N701P208364E</t>
  </si>
  <si>
    <t xml:space="preserve">Full Size 51" High Headboard Wingback Linen Upholstered Bed No Box Spring Needed, Gray</t>
  </si>
  <si>
    <t xml:space="preserve">N701P208366A</t>
  </si>
  <si>
    <t xml:space="preserve">King Size 51" High Headboard Wingback Linen Upholstered Bed No Box Spring Needed, Beige</t>
  </si>
  <si>
    <t xml:space="preserve">N701P208365A</t>
  </si>
  <si>
    <t xml:space="preserve">Queen Size 51" High Headboard Wingback Linen Upholstered Bed No Box Spring Needed, Beige</t>
  </si>
  <si>
    <t xml:space="preserve">N701P208364A</t>
  </si>
  <si>
    <t xml:space="preserve">Full Size 51" High Headboard Wingback Linen Upholstered Bed No Box Spring Needed, Beige</t>
  </si>
  <si>
    <t xml:space="preserve">N701P212153B</t>
  </si>
  <si>
    <t xml:space="preserve">Modern Velvet Upholstered Platform Bed with Wingback Headboard and Round Wooden Legs, Cream,King Size(old sku:WF531853AAC)</t>
  </si>
  <si>
    <t xml:space="preserve">N701P212153C</t>
  </si>
  <si>
    <t xml:space="preserve">Modern Boucle Upholstered Platform Bed with Wingback Headboard and Round Wooden Legs, Beige,King Size(old sku:WF531853AAB)</t>
  </si>
  <si>
    <t xml:space="preserve">BS701P212150B</t>
  </si>
  <si>
    <t xml:space="preserve">Modern Velvet Upholstered Platform Bed with Wingback Headboard and Round Wooden Legs, Cream,Queen Size(old sku:BS531851AAC)</t>
  </si>
  <si>
    <t xml:space="preserve">BS701P212150C</t>
  </si>
  <si>
    <t xml:space="preserve">Modern Boucle Upholstered Platform Bed with Wingback Headboard and Round Wooden Legs, Beige ,Queen Size(old sku:BS531851AAB)</t>
  </si>
  <si>
    <t xml:space="preserve">W504P206867</t>
  </si>
  <si>
    <t xml:space="preserve">Twin over Twin Rubber Wood Floor Bunk Bed, with ladder,Guardrails,House-Shaped-Bunk Bed,Pink</t>
  </si>
  <si>
    <t xml:space="preserve">W504P206866</t>
  </si>
  <si>
    <t xml:space="preserve">Twin over Twin Rubber Wood Floor Bunk Bed, with ladder,Guardrails,House-Shaped-Bunk Bed,Natural</t>
  </si>
  <si>
    <t xml:space="preserve">W504P206864</t>
  </si>
  <si>
    <t xml:space="preserve">Twin over Twin Rubber Wood Floor Bunk Bed, with ladder,Guardrails,House-Shaped-Bunk Bed,White</t>
  </si>
  <si>
    <t xml:space="preserve">W504P206863</t>
  </si>
  <si>
    <t xml:space="preserve">Twin over Twin Rubber Wood Floor Bunk Bed, with ladder,Guardrails,House-Shaped-Bunk Bed,Grey</t>
  </si>
  <si>
    <t xml:space="preserve">N708S00010K</t>
  </si>
  <si>
    <t xml:space="preserve">N708S00010E</t>
  </si>
  <si>
    <t xml:space="preserve">N708S00010G</t>
  </si>
  <si>
    <t xml:space="preserve">Queen Size Murphy Bed with Large Drawers, Gold</t>
  </si>
  <si>
    <t xml:space="preserve">N708S00009E</t>
  </si>
  <si>
    <t xml:space="preserve">N708S00009K</t>
  </si>
  <si>
    <t xml:space="preserve">W504P206865</t>
  </si>
  <si>
    <t xml:space="preserve">Twin over Twin Rubber Wood Floor Bunk Bed, with ladder,Guardrails,House-Shaped-Bunk Bed, Black</t>
  </si>
  <si>
    <t xml:space="preserve">W1307P224459</t>
  </si>
  <si>
    <t xml:space="preserve">Metal Full XL over Queen Bunk Bed for Teens and Adults,Space-Saving/Noise Reduced/No Box Spring Needed, Old SKU W1307S00046</t>
  </si>
  <si>
    <t xml:space="preserve">W1307P224458</t>
  </si>
  <si>
    <t xml:space="preserve">Metal Twin XL over Queen Bunk Bed for Teens and Adults,Space-Saving/Noise Reduced/No Box Spring Needed, Old SKU W1307S00045</t>
  </si>
  <si>
    <t xml:space="preserve">W680136981</t>
  </si>
  <si>
    <t xml:space="preserve">Recliner Chairs for Adults, Adjustable Recliner Sofa with Mobile Phone Holder &amp; Cup Holder, Modern Reclining Chairs Fabric Push Back Recliner Chairs for Living Room, Bedroom, RED</t>
  </si>
  <si>
    <t xml:space="preserve">W680136982</t>
  </si>
  <si>
    <t xml:space="preserve">Recliner Chairs for Adults, Adjustable Recliner Sofa with Mobile Phone Holder &amp; Cup Holder, Modern Reclining Chairs Fabric Push Back Recliner Chairs for Living Room, Bedroom, YELLOW</t>
  </si>
  <si>
    <t xml:space="preserve">W680131614</t>
  </si>
  <si>
    <t xml:space="preserve">Recliner Chairs for Adults, Adjustable Recliner Sofa with Mobile Phone Holder &amp; Cup Holder, Modern Reclining Chairs Fabric Push Back Recliner Chairs for Living Room, Bedroom, Gray</t>
  </si>
  <si>
    <t xml:space="preserve">W680131613</t>
  </si>
  <si>
    <t xml:space="preserve">Recliner Chairs for Adults, Adjustable Recliner Sofa with Mobile Phone Holder &amp; Cup Holder, Modern Reclining Chairs Fabric Push Back Recliner Chairs for Living Room, Bedroom, BEIGE</t>
  </si>
  <si>
    <t xml:space="preserve">W1917P170227</t>
  </si>
  <si>
    <t xml:space="preserve">Queen Size Elegant Style Wooden Platform Bed Frame With Headboard,No Need Box Spring,Easy Assembly</t>
  </si>
  <si>
    <t xml:space="preserve">W2915S00023</t>
  </si>
  <si>
    <t xml:space="preserve">Modern Sectional Couch , 2 Pieces Corduroy Couch Cushion Covers , Soft Stretch Sofa Slipcovers with 2pcs Pillows</t>
  </si>
  <si>
    <t xml:space="preserve">W2915</t>
  </si>
  <si>
    <t xml:space="preserve">W1820P195006</t>
  </si>
  <si>
    <t xml:space="preserve">Kitchen Island with Drop Leaf Countertop, Rolling Kitchen Island Cart , Barn Door Kitchen Island Table with Storage Cabinet and Tower Rack, Island Table On Wheels for Kitchen, Retro Brown</t>
  </si>
  <si>
    <t xml:space="preserve">W1820P195005</t>
  </si>
  <si>
    <t xml:space="preserve">Kitchen Island with Drop Leaf Countertop, Rolling Kitchen Island Cart , Barn Door Kitchen Island Table with Storage Cabinet and Tower Rack, Island Table On Wheels for Kitchen, White</t>
  </si>
  <si>
    <t xml:space="preserve">W1820138610</t>
  </si>
  <si>
    <t xml:space="preserve">54'' Portable Kitchen Island Cart on Wheels Wood Storage Cabinet with 2 Drawers, Spice Rack &amp; Towel Rack, Walnut 53.78''W x 18.11''D x 35.47''H.</t>
  </si>
  <si>
    <t xml:space="preserve">W1820138608</t>
  </si>
  <si>
    <t xml:space="preserve">54 inch Portable Wooden Kitchen Island Cart Large Capacity with 3 drawers Drop-Leaf Table Spice Rack &amp; Towel Rack for Small Spaces.</t>
  </si>
  <si>
    <t xml:space="preserve">BS7013008104C</t>
  </si>
  <si>
    <t xml:space="preserve">Queen Size Murphy Bed with 2 Side Cabinet Storage Shelves, 68-inch Cabinet Bed Folding Wall Bed with Desk Combo Perfect for Guest Room, Study, Office,White(old sku:BS400192AAC)</t>
  </si>
  <si>
    <t xml:space="preserve">BS7013008109C</t>
  </si>
  <si>
    <t xml:space="preserve">Full Size Murphy Bed with 2 Side Cabinet Storage Shelves, 61.5-inch Cabinet Bed Folding Wall Bed with Desk Combo Perfect for Guest Room, Study, Office,White(old sku:BS400194AAC)</t>
  </si>
  <si>
    <t xml:space="preserve">BS7012008104C</t>
  </si>
  <si>
    <t xml:space="preserve">Queen Size Murphy Bed with 1 Side Cabinet Storage Shelf, 68-inch Cabinet Bed Folding Wall Bed with Desk Combo Perfect for Guest Room, Study, Office,White(old sku:BS300192AAC)</t>
  </si>
  <si>
    <t xml:space="preserve">BS7012008109C</t>
  </si>
  <si>
    <t xml:space="preserve">Full Size Murphy Bed with 1 Side Cabinet Storage Shelf, 61.5-inch Cabinet Bed Folding Wall Bed with Desk Combo Perfect for Guest Room,Study, Office,White(old sku:BS300194AAC)</t>
  </si>
  <si>
    <t xml:space="preserve">BS701P208104C</t>
  </si>
  <si>
    <t xml:space="preserve">Queen Size Murphy Bed, 68-inch Cabinet Bed Folding Wall Bed with Desk Combo Perfect for Guest Room,Study, Office,White(old sku:BS530192AAC)</t>
  </si>
  <si>
    <t xml:space="preserve">BS701P208109C</t>
  </si>
  <si>
    <t xml:space="preserve">Full Size Murphy Bed,61.5-inch Cabinet Bed Folding Wall Bed with Desk Combo Perfect for Guest Room, Study, Office, White(old sku:BS530194AAC)</t>
  </si>
  <si>
    <t xml:space="preserve">W1120P146256</t>
  </si>
  <si>
    <t xml:space="preserve">One-Compartment One-Door Tilt-Out Laundry Sorter Cabinet - White</t>
  </si>
  <si>
    <t xml:space="preserve">WF323481AAE</t>
  </si>
  <si>
    <t xml:space="preserve">Tall Bathroom Cabinet with Laundry Basket, Large Storage Space Tilt-Out Laundry Hamper and Upper Storage Cabinet, Grey</t>
  </si>
  <si>
    <t xml:space="preserve">W509P224964</t>
  </si>
  <si>
    <t xml:space="preserve">White Tilt Out Trash Cabinet with 2 drawer , Quick Installation and Deodorising Function, Wooden Freestanding Trash Can Cabinet Holds Up to 2x10 Gallons Capacity for Kitchen and Dining Room, and Laund</t>
  </si>
  <si>
    <t xml:space="preserve">W282P190996</t>
  </si>
  <si>
    <t xml:space="preserve">Kitchen Trash Can Storage Cabinet with 2 Drawers &amp; 1 Tilt Out Trash Cabinet &amp; 1 door with storage rack &amp; 2 Shelves for Kitchen, Dinning Room, Living Room-White</t>
  </si>
  <si>
    <t xml:space="preserve">W1820P192231</t>
  </si>
  <si>
    <t xml:space="preserve">Two-Compartment Tilt-Out Trash Cabinet, Pet Proof Kitchen Trash Cabinet with Cutting Board, Free Standing Laundry Sorter Cabinet, Laundry Hamper, White</t>
  </si>
  <si>
    <t xml:space="preserve">W1820P178401</t>
  </si>
  <si>
    <t xml:space="preserve">WF323481AAB</t>
  </si>
  <si>
    <t xml:space="preserve">Tall Bathroom Cabinet with Laundry Basket, Large Storage Space Tilt-Out Laundry Hamper and Upper Storage Cabinet, Black</t>
  </si>
  <si>
    <t xml:space="preserve">LT000547AAK</t>
  </si>
  <si>
    <t xml:space="preserve">Twin Wooden Bunk Bed with Trundle, Cabinet, Wardrobe, Desk and Drawers, White</t>
  </si>
  <si>
    <t xml:space="preserve">W504P197165</t>
  </si>
  <si>
    <t xml:space="preserve">Twin Size Bed with Headboard, Footboard, Trundle and Three Storage Drawers, Twin Size Pine Wood Bed with Headboard, Footboard,Espresso</t>
  </si>
  <si>
    <t xml:space="preserve">W504P197162</t>
  </si>
  <si>
    <t xml:space="preserve">Twin Size Bed with Headboard, Footboard, Trundle and Three Storage Drawers, Twin Size Pine Wood Bed with Headboard, Footboard,White</t>
  </si>
  <si>
    <t xml:space="preserve">W504P197161</t>
  </si>
  <si>
    <t xml:space="preserve">Twin Size Bed with Headboard, Footboard, Trundle and Three Storage Drawers, Twin Size Pine Wood Bed with Headboard, Footboard,Grey</t>
  </si>
  <si>
    <t xml:space="preserve">W504S00180</t>
  </si>
  <si>
    <t xml:space="preserve">Full Over Full Rubber Wood Bunk Bed with Trundle, Ladder and Guardrails, Convertible to 2 Full Size Beds, with Twin Size Trundle,White Oak</t>
  </si>
  <si>
    <t xml:space="preserve">W636P195274</t>
  </si>
  <si>
    <t xml:space="preserve">Floating Queen Bed Frame with LED Light and Bookcase Storage Headboard Queen Size Upholstered Platform Bed with Charging Station ,No Box Spring Needed,Easy Assembly, Black+Rustic</t>
  </si>
  <si>
    <t xml:space="preserve">W504P227938</t>
  </si>
  <si>
    <t xml:space="preserve">W504P227942</t>
  </si>
  <si>
    <t xml:space="preserve">W504P227934</t>
  </si>
  <si>
    <t xml:space="preserve">66146.00BLK</t>
  </si>
  <si>
    <t xml:space="preserve">DINING CHAIR MP2 (set of 2)</t>
  </si>
  <si>
    <t xml:space="preserve">2026-06-08 22:59</t>
  </si>
  <si>
    <t xml:space="preserve">W2582P197649</t>
  </si>
  <si>
    <t xml:space="preserve">Wooden Frame Upholstered Dining Chairs Set of 2,Mid Century Kitchen Chairs for Living Room,Restaurant,Bohemian Style Chairs for Office,Coffee Shop.OAK</t>
  </si>
  <si>
    <t xml:space="preserve">W2582</t>
  </si>
  <si>
    <t xml:space="preserve">JUSTONE</t>
  </si>
  <si>
    <t xml:space="preserve">W1622P234025</t>
  </si>
  <si>
    <t xml:space="preserve">Antique Dining Chairs - Linen Fabric Upholstered Wooden Chairs  Set of 2, Beige</t>
  </si>
  <si>
    <t xml:space="preserve">W1622</t>
  </si>
  <si>
    <t xml:space="preserve">Yijian Furniture Co., LTD</t>
  </si>
  <si>
    <t xml:space="preserve">N724P198468B</t>
  </si>
  <si>
    <t xml:space="preserve">U-Can 68.9'' Retro TV Stand for TVs up to 75 Inches, Entertainment Center Media Console with Fluted Glass Doors and Five Solid Wood Legs for Living room(SAME SKU:N724P284465B)</t>
  </si>
  <si>
    <t xml:space="preserve">N724P198475B</t>
  </si>
  <si>
    <t xml:space="preserve">U-Can 68.9'' Modern TV Stand for TVs up to 75 Inches, Entertainment Center Media Console with Fluted Glass Doors, Five Solid Wood Legs for Living room</t>
  </si>
  <si>
    <t xml:space="preserve">N724P198474K</t>
  </si>
  <si>
    <t xml:space="preserve">N724P206549B</t>
  </si>
  <si>
    <t xml:space="preserve">U-Can 67.7''-76.4'' Modern Extendable TV Stand for TVs up to 75 Inches, Entertainment Center Media Console with 3 Drawers, Metal Adjustable Legs for Living room</t>
  </si>
  <si>
    <t xml:space="preserve">LT000679AAK</t>
  </si>
  <si>
    <t xml:space="preserve">Full Size Loft Bed with Wardrobe,Desk and Shelves,White</t>
  </si>
  <si>
    <t xml:space="preserve">LT000679AAE</t>
  </si>
  <si>
    <t xml:space="preserve">Full Size Loft Bed with Wardrobe,Desk and Shelves,Grey</t>
  </si>
  <si>
    <t xml:space="preserve">W2740P214207</t>
  </si>
  <si>
    <t xml:space="preserve">Mid Century Modern Dining Chairs Set of 2, Velvet Accent Chairs with Natural Cane Back, Black</t>
  </si>
  <si>
    <t xml:space="preserve">GX000400AAK</t>
  </si>
  <si>
    <t xml:space="preserve">King Size Wood Platform Bed with Multi-storage Headboard, USB and Drawers, White</t>
  </si>
  <si>
    <t xml:space="preserve">GX000400AAD</t>
  </si>
  <si>
    <t xml:space="preserve">King Size Wood Platform Bed with Multi-storage Headboard, USB and Drawers, Antique Wood Color</t>
  </si>
  <si>
    <t xml:space="preserve">W936P202461</t>
  </si>
  <si>
    <t xml:space="preserve">29.2" Small Size Left Drawer Desktop Vanity Table + Cushioned Stool, 2 AC+2 USB Power Station, Hair dryer bracket, Extra Large Touch Control Sliding LED Mirror, Tri-color Switching, Brightness Adjust</t>
  </si>
  <si>
    <t xml:space="preserve">W936</t>
  </si>
  <si>
    <t xml:space="preserve">CRAZY ELF</t>
  </si>
  <si>
    <t xml:space="preserve">W936P202317</t>
  </si>
  <si>
    <t xml:space="preserve">29.2" Small Size Left Drawer Desktop Vanity Table + Cushioned Stool, Large Sliding, Touch Control, Tri-color Switching, Brightness Adjust LED Mirror, High Capacity Storage, Suitable for Small Space</t>
  </si>
  <si>
    <t xml:space="preserve">W936P202270</t>
  </si>
  <si>
    <t xml:space="preserve">29.2" Small Space Left Drawer Desktop Vanity Table + Cushioned Stool, Extra Large Right sliding mirror, Multi Layer High Capacity Storage, Practical Fashionable Dresser, Suitable For Small Space</t>
  </si>
  <si>
    <t xml:space="preserve">W881P224253</t>
  </si>
  <si>
    <t xml:space="preserve">70.08 Inch Length Black TV Stand for Living Room and Bedroom, with 2 Drawers and 4 High-Capacity Storage Compartment,Suitable for fireplace</t>
  </si>
  <si>
    <t xml:space="preserve">W881</t>
  </si>
  <si>
    <t xml:space="preserve">SAMCHY</t>
  </si>
  <si>
    <t xml:space="preserve">W282P190993</t>
  </si>
  <si>
    <t xml:space="preserve">Two-Compartment Tilt-Out Laundry Sorter Cabinet-White</t>
  </si>
  <si>
    <t xml:space="preserve">N757P210314W</t>
  </si>
  <si>
    <t xml:space="preserve">King Size Platform Bed with Boucle Fabric, Boucle Fabric Upholstered Platform Bed with Curve-Shaped Design Headboard, White, Easy Assembly</t>
  </si>
  <si>
    <t xml:space="preserve">N757Q210312W</t>
  </si>
  <si>
    <t xml:space="preserve">Queen Size Platform Bed with Boucle Fabric, Boucle Fabric Upholstered Platform Bed with Curve-Shaped Design Headboard, White, Easy Assembly</t>
  </si>
  <si>
    <t xml:space="preserve">W1120P146259</t>
  </si>
  <si>
    <t xml:space="preserve">One-Compartment One-Drawer Tilt-Out Laundry Sorter Cabinet - White</t>
  </si>
  <si>
    <t xml:space="preserve">W1120S00001</t>
  </si>
  <si>
    <t xml:space="preserve">Two-Compartment Tilt-Out Dirty Laundry Basket Tall Bathroom Cabinet with 2 Adjustable Shelves-White</t>
  </si>
  <si>
    <t xml:space="preserve">N709P205811K</t>
  </si>
  <si>
    <t xml:space="preserve">Wood Twin XL Size Floor Bed with Storage Cabinets and USB Ports, White</t>
  </si>
  <si>
    <t xml:space="preserve">N709P205811E</t>
  </si>
  <si>
    <t xml:space="preserve">Wood Twin XL Size Floor Bed with Storage Cabinets and USB Ports, Gray</t>
  </si>
  <si>
    <t xml:space="preserve">N709P205811D</t>
  </si>
  <si>
    <t xml:space="preserve">Wood Twin XL Size Floor Bed with Storage Cabinets and USB Ports, Brown</t>
  </si>
  <si>
    <t xml:space="preserve">W112049950</t>
  </si>
  <si>
    <t xml:space="preserve">W1120139082</t>
  </si>
  <si>
    <t xml:space="preserve">Two-Compartment Tilt-Out Laundry Sorter Cabinet-Black</t>
  </si>
  <si>
    <t xml:space="preserve">W1120123529</t>
  </si>
  <si>
    <t xml:space="preserve">Tall Bathroom Storage Cabinet with Glass Doors &amp; Adjustable Shelves, Freestanding Floor Cabinet with Open Shelf,  Kitchen Cupboard for Bathroom, Living Room, Kitchen-White</t>
  </si>
  <si>
    <t xml:space="preserve">W1120S00002</t>
  </si>
  <si>
    <t xml:space="preserve">Two-Compartment Tilt-Out Dirty Laundry Basket Tall Bathroom Cabinet with 2 Adjustable Shelves-Black</t>
  </si>
  <si>
    <t xml:space="preserve">W1120127327</t>
  </si>
  <si>
    <t xml:space="preserve">W1120127325</t>
  </si>
  <si>
    <t xml:space="preserve">One Drawers and One-Compartment Tilt-Out Trash Cabinet Kitchen Trash Cabinet-Black</t>
  </si>
  <si>
    <t xml:space="preserve">W1120127324</t>
  </si>
  <si>
    <t xml:space="preserve">One Drawers and One-Compartment Tilt-Out Trash Cabinet Kitchen Trash Cabinet-White</t>
  </si>
  <si>
    <t xml:space="preserve">W1708127638</t>
  </si>
  <si>
    <t xml:space="preserve">Queen size High Boad Metal bed with soft head and tail, no spring, easy to assemble, no noise</t>
  </si>
  <si>
    <t xml:space="preserve">W1708</t>
  </si>
  <si>
    <t xml:space="preserve">CHING HING-FURNITURE</t>
  </si>
  <si>
    <t xml:space="preserve">W1708127640</t>
  </si>
  <si>
    <t xml:space="preserve">W1708127639</t>
  </si>
  <si>
    <t xml:space="preserve">W3004P230697</t>
  </si>
  <si>
    <t xml:space="preserve">Queen Size Velvet Bed Frame Wingback Headboard with Velvet Upholstered Platform Bed Strong Wooden Slats No Box Spring Needed Easy Assembly Beige</t>
  </si>
  <si>
    <t xml:space="preserve">W3004</t>
  </si>
  <si>
    <t xml:space="preserve">Lucky Space</t>
  </si>
  <si>
    <t xml:space="preserve">W3004S00001</t>
  </si>
  <si>
    <t xml:space="preserve">{NEW}Full Size Upholstery Platform Bed with Trundle,Trundle can be Flat or Erected, Modern Bed Frame with Linen Headboard for Kids, Adults, No Box Spring Needed</t>
  </si>
  <si>
    <t xml:space="preserve">W3004P230682</t>
  </si>
  <si>
    <t xml:space="preserve">{NEW}Twin Size Princess Bed with Crown Headboard, PU Upholstered Platform Bed , Twin Size Bed Frame with Bed-End Storage Pocket for Kids Girl, No Spring Box Needed, Easy Assembly, Pink</t>
  </si>
  <si>
    <t xml:space="preserve">W3004P230681</t>
  </si>
  <si>
    <t xml:space="preserve">Twin Size Upholstered Platform Bed Frame with Cartoon Bear Ears Shaped Headboard  for Kids Teens Bedroom, No Box Spring Needed</t>
  </si>
  <si>
    <t xml:space="preserve">W3004P230608</t>
  </si>
  <si>
    <t xml:space="preserve">Full Size Upholstered Smart LED Bed Frame with 2 Storage Drawers and Chic Double Petal Headboard , Princess Platform Bed with Smart LED Light for Girls, No Box Spring Needed, Pink</t>
  </si>
  <si>
    <t xml:space="preserve">BS701P221457N</t>
  </si>
  <si>
    <t xml:space="preserve">Twin Size Wooden Storage Daybed Frame with Bookcase Headboard and Two Under-bed Drawers for Bedroom Living Room, No Box Spring Needed,Natural</t>
  </si>
  <si>
    <t xml:space="preserve">W2672S00001</t>
  </si>
  <si>
    <t xml:space="preserve">Queen Size, Cotton and Linen Fabric, Pneumatic Bed, with Storage Space under the Bed, Stable Bed Structure,Light Gray</t>
  </si>
  <si>
    <t xml:space="preserve">W2672</t>
  </si>
  <si>
    <t xml:space="preserve">HX-FURNITURE</t>
  </si>
  <si>
    <t xml:space="preserve">W2672S00002</t>
  </si>
  <si>
    <t xml:space="preserve">Queen Size, Cotton and Linen Fabric, Pneumatic Bed, with Storage Space under the Bed, Stable Bed Structure,Dark Gray</t>
  </si>
  <si>
    <t xml:space="preserve">W1120127329</t>
  </si>
  <si>
    <t xml:space="preserve">Two Drawers and Two-Compartment Tilt-Out Trash Cabinet Kitchen Trash Cabinet-Black</t>
  </si>
  <si>
    <t xml:space="preserve">60543.00LGY-Q-FULL BED</t>
  </si>
  <si>
    <t xml:space="preserve">Queen Size Platform Bed Frame, Upholstered Bed with Deep Button Tufted Headboard,Modern Upholstered Platform Bed, Easy Assembly, Queen</t>
  </si>
  <si>
    <t xml:space="preserve">N778</t>
  </si>
  <si>
    <t xml:space="preserve">NH-Sunfay</t>
  </si>
  <si>
    <t xml:space="preserve">60543.00-Q-H_60543.00-Q-P</t>
  </si>
  <si>
    <t xml:space="preserve">N709P182126A</t>
  </si>
  <si>
    <t xml:space="preserve">Twin Size Upholstery Platform Bed Frame with LED Light Strips,Headboard Storage Space and Two USB Charging Deisgn,Beige(Old SKU:WF315762AAA)</t>
  </si>
  <si>
    <t xml:space="preserve">72158.00LBRN</t>
  </si>
  <si>
    <t xml:space="preserve">Patio Furniture  Outdoor Daybed with Wicker Rattan, 60" Wide Outdoor Wicker Patio Daybed with Cushions for Lawn Garden Backyard Pool</t>
  </si>
  <si>
    <t xml:space="preserve">W1801P195734</t>
  </si>
  <si>
    <t xml:space="preserve">64" Tall Bathroom Storage Cabinet for Small Space, Floor Standing Cabinet for Living Room Bathroom Home Office Kitchen, 4 Adjustable Shelves &amp; Laundry Hamper, Hidden Clothes Storage Space, Black</t>
  </si>
  <si>
    <t xml:space="preserve">W1801P195738</t>
  </si>
  <si>
    <t xml:space="preserve">64" Tall Bathroom Storage Cabinet for Small Space, Floor Standing Cabinet for Living Room Bathroom Home Office Kitchen, 4 Shelves &amp; Laundry Hamper, Hidden Clothes Storage Space, Grey</t>
  </si>
  <si>
    <t xml:space="preserve">2026-06-30 08:59</t>
  </si>
  <si>
    <t xml:space="preserve">W1801P195737</t>
  </si>
  <si>
    <t xml:space="preserve">64" Tall Bathroom Storage Cabinet for Small Space, Floor Standing Cabinet for Living Room Bathroom Home Office Kitchen, 4 Adjustable Shelves &amp; Laundry Hamper, Hidden Clothes Storage Space, White</t>
  </si>
  <si>
    <t xml:space="preserve">W120246665</t>
  </si>
  <si>
    <t xml:space="preserve">48'' Solid Pine Wood Top Console Table, Modern Entryway Sofa Side Table with 3 Storage Drawers and 2 Shelves. Easy to Assemble (Distressed Black)</t>
  </si>
  <si>
    <t xml:space="preserve">W120246667</t>
  </si>
  <si>
    <t xml:space="preserve">48'' Solid Pine Wood Top Console Table, Modern Entryway Sofa Side Table with 3 Storage Drawers and 2 Shelves. Easy to Assemble (Blue)</t>
  </si>
  <si>
    <t xml:space="preserve">W120290517</t>
  </si>
  <si>
    <t xml:space="preserve">48'' Solid Pine Wood Top Console Table, Modern Entryway Sofa Side Table with 3 Storage Drawers and 2 Shelves. Easy to Assemble (Brown)(New SKU W1202P360969)</t>
  </si>
  <si>
    <t xml:space="preserve">W120246666</t>
  </si>
  <si>
    <t xml:space="preserve">48'' Solid Pine Wood Top Console Table, Modern Entryway Sofa Side Table with 3 Storage Drawers and 2 Shelves. Easy to Assemble (Retro Blue+ Brown Top)(New SKU:W1202P360960)</t>
  </si>
  <si>
    <t xml:space="preserve">W120246668</t>
  </si>
  <si>
    <t xml:space="preserve">48'' Solid Pine Wood Top Console Table, Modern Entryway Sofa Side Table with 3 Storage Drawers and 2 Shelves. Easy to Assemble (Antique White+ Brown Top)(New SKU:W1202P360964)</t>
  </si>
  <si>
    <t xml:space="preserve">HS00F1681-ID-AHD</t>
  </si>
  <si>
    <t xml:space="preserve">Relax Cushioned Office Chair 1pc Brown Color Upholstered Seat back Adjustable Chair Faux Leather</t>
  </si>
  <si>
    <t xml:space="preserve">B011</t>
  </si>
  <si>
    <t xml:space="preserve">Kanepe</t>
  </si>
  <si>
    <t xml:space="preserve">HS00F1680-ID-AHD</t>
  </si>
  <si>
    <t xml:space="preserve">Relax Cushioned Office Chair 1pc Black Upholstered Seat back Adjustable Chair Faux Leather</t>
  </si>
  <si>
    <t xml:space="preserve">GX000373AAE-1</t>
  </si>
  <si>
    <t xml:space="preserve">W1550P190366</t>
  </si>
  <si>
    <t xml:space="preserve">King Size Bed Frame , Upholstered Headboard, and 2 Drawers, Linen Upholstered Platform Bed with LED Lights &amp; Charging Station, Sturdy &amp; Easy to Assemble, No Box Spring Needed, light Gray</t>
  </si>
  <si>
    <t xml:space="preserve">W1960P162718</t>
  </si>
  <si>
    <t xml:space="preserve">Full Size Bed Frame with Charging Station, Upholstered Headboard, Metal Platform, Grey</t>
  </si>
  <si>
    <t xml:space="preserve">WF299338AAE</t>
  </si>
  <si>
    <t xml:space="preserve">Queen Size Upholstered Platform Bed with Storage Headboard and USB Port,  Linen Fabric Upholstered Bed (Gray)</t>
  </si>
  <si>
    <t xml:space="preserve">W1960P162712</t>
  </si>
  <si>
    <t xml:space="preserve">Queen Size Bed Frame with Charging Station, Upholstered Headboard, Metal Platform, Grey</t>
  </si>
  <si>
    <t xml:space="preserve">W840P201068</t>
  </si>
  <si>
    <t xml:space="preserve">Full Size Bed Frame with Storage Headboard, Metal Platform Bed with Charging Station,  Bookcase Storage, No Box Spring Needed, Easy Assembly, Noise-Free, Black</t>
  </si>
  <si>
    <t xml:space="preserve">W840P201065</t>
  </si>
  <si>
    <t xml:space="preserve">Twin Size Bed Frame with Storage Headboard, Metal Platform Bed with Charging Station, Bookcase Storage, Easy Assembly</t>
  </si>
  <si>
    <t xml:space="preserve">W636S00004</t>
  </si>
  <si>
    <t xml:space="preserve">Queen Size Bed Frame and 59.06" Headboard, Upholstered Bed with Golden Plating Trim, Modern Platform Bed No Box Spring Needed, Black</t>
  </si>
  <si>
    <t xml:space="preserve">W636S00003</t>
  </si>
  <si>
    <t xml:space="preserve">Queen Size Bed Frame and 59.06" Headboard, Upholstered Bed with Golden Plating Trim, Modern Platform Bed No Box Spring Needed, Navy Blue Queen Bed</t>
  </si>
  <si>
    <t xml:space="preserve">W636S00002</t>
  </si>
  <si>
    <t xml:space="preserve">Queen Size Bed Frame and 59.06" Headboard, Upholstered Bed with Golden Plating Trim, Modern Platform Bed No Box Spring Needed, Cream</t>
  </si>
  <si>
    <t xml:space="preserve">B01143829</t>
  </si>
  <si>
    <t xml:space="preserve">Unique Style Accent Chair Yellow Velvet Covering Button-Tufted Back Brown Finish Wood Legs Modern Home Furniture</t>
  </si>
  <si>
    <t xml:space="preserve">B01143827</t>
  </si>
  <si>
    <t xml:space="preserve">Unique Style Orange Velvet Covering Accent Chair Button-Tufted Back Brown Finish Wood Legs Modern Home Furniture</t>
  </si>
  <si>
    <t xml:space="preserve">B01143826</t>
  </si>
  <si>
    <t xml:space="preserve">Unique Style Red Velvet Covering Accent Chair Button-Tufted Back Brown Finish Wood Legs Modern Home Furniture</t>
  </si>
  <si>
    <t xml:space="preserve">B01143824</t>
  </si>
  <si>
    <t xml:space="preserve">Unique Style Green Velvet Covering Accent Chair Button-Tufted Back Brown Finish Wood Legs Modern Home Furniture</t>
  </si>
  <si>
    <t xml:space="preserve">B01143825</t>
  </si>
  <si>
    <t xml:space="preserve">Unique Style Gray Velvet Covering Accent Chair Button-Tufted Back Brown Finish Wood Legs Modern Home Furniture</t>
  </si>
  <si>
    <t xml:space="preserve">HS00F1646-ID-AHD</t>
  </si>
  <si>
    <t xml:space="preserve">Adjustable Bar stool Gas lift Chair Espresso Faux Leather Tufted Chrome Base Modern Set of 2 Chairs Dining Kitchen</t>
  </si>
  <si>
    <t xml:space="preserve">HS00F1645-ID-AHD</t>
  </si>
  <si>
    <t xml:space="preserve">Adjustable Bar stool Gas lift Chair White Faux Leather Tufted Chrome Base Modern Set of 2 Chairs Dining Kitchen</t>
  </si>
  <si>
    <t xml:space="preserve">HS00F1644-ID-AHD</t>
  </si>
  <si>
    <t xml:space="preserve">Adjustable Bar stool Gas lift Chair Black Faux Leather Tufted Chrome Base Modern Set of 2 Chairs Dining Kitchen</t>
  </si>
  <si>
    <t xml:space="preserve">W2215P196281</t>
  </si>
  <si>
    <t xml:space="preserve">26'' Counter height bar stools PU cover kitchen island counter bar stool with black powder coating base and footrest(Grey)</t>
  </si>
  <si>
    <t xml:space="preserve">W2215</t>
  </si>
  <si>
    <t xml:space="preserve">YASEN FURNITURE</t>
  </si>
  <si>
    <t xml:space="preserve">W2336S00021</t>
  </si>
  <si>
    <t xml:space="preserve">Queen Size Upholstered Platform Bed with Twin Size Trundle and USB Ports , Decorate with copper nails,Linen Fabric, Dark Grey</t>
  </si>
  <si>
    <t xml:space="preserve">W1361122603</t>
  </si>
  <si>
    <t xml:space="preserve">Rocking Chair Nursery, Solid Wood Legs Reading Chair with Teddy Fabric Upholstered , Nap Armchair for Living Rooms, Bedrooms, Offices, Best Gift,Emerald Teddy fabric</t>
  </si>
  <si>
    <t xml:space="preserve">W1361120808</t>
  </si>
  <si>
    <t xml:space="preserve">Rocking Chair Nursery, Solid Wood Legs Reading Chair with Teddy Fabric Upholstered , Nap Armchair for Living Rooms, Bedrooms, Offices, Best Gift,Green Teddy fabric</t>
  </si>
  <si>
    <t xml:space="preserve">W1361120807</t>
  </si>
  <si>
    <t xml:space="preserve">Rocking Chair Nursery, Solid Wood Legs Reading Chair withTeddy Fabric Upholstered, Nap Armchair for Living Rooms, Bedrooms, Offices, Best Gift,Pink Teddy fabric</t>
  </si>
  <si>
    <t xml:space="preserve">W1361120803</t>
  </si>
  <si>
    <t xml:space="preserve">Rocking Chair Nursery, Solid Wood Legs Reading Chair with Teddy Fabric Upholstered , Nap Armchair for Living Rooms, Bedrooms, Offices, Best Gift,White Teddy fabric</t>
  </si>
  <si>
    <t xml:space="preserve">W1372P181258</t>
  </si>
  <si>
    <t xml:space="preserve">Lazy Rocking Chair,Comfortable Lounge Chair with Wide Backrest and Seat Wood Base, Upholstered Armless Rocker Chair for Living room, Balcony,Bedroom and Patio Porch. (DARK GREEN)</t>
  </si>
  <si>
    <t xml:space="preserve">W1372</t>
  </si>
  <si>
    <t xml:space="preserve">Lead U Furniture</t>
  </si>
  <si>
    <t xml:space="preserve">W1372P181257</t>
  </si>
  <si>
    <t xml:space="preserve">Lazy Rocking Chair,Comfortable Lounge Chair with Wide Backrest and Seat Wood Base, Upholstered Armless Rocker Chair for Living room, Balcony,Bedroom and Patio Porch. (GREY)</t>
  </si>
  <si>
    <t xml:space="preserve">W1372P181255</t>
  </si>
  <si>
    <t xml:space="preserve">Lazy Rocking Chair,Comfortable Lounge Chair with Wide Backrest and Seat Wood Base, Upholstered Armless Rocker Chair for Living room, Balcony,Bedroom and Patio Porch. (WHITE)</t>
  </si>
  <si>
    <t xml:space="preserve">W2186P163736</t>
  </si>
  <si>
    <t xml:space="preserve">4 in1 Multi-Function Single Sofa Bed with Storage Pockets,Tufted Single Pull-out Sofa Bed with Adjustable Backrest and Pillows ,Convertible  Chaise Lounge,Black</t>
  </si>
  <si>
    <t xml:space="preserve">2026-05-25 22:59</t>
  </si>
  <si>
    <t xml:space="preserve">W2186P163737</t>
  </si>
  <si>
    <t xml:space="preserve">4 in1 Multi-Function Single Sofa Bed with Storage Pockets,Tufted Single Pull-out Sofa Bed with Adjustable Backrest and Pillows ,Convertible  Chaise Lounge,Taupe</t>
  </si>
  <si>
    <t xml:space="preserve">W2186P163739</t>
  </si>
  <si>
    <t xml:space="preserve">4 in1 Multi-Function Single Sofa Bed with Storage Pockets,Tufted Single Pull-out Sofa Bed with Adjustable Backrest and Pillows ,Convertible  Chaise Lounge,Gray</t>
  </si>
  <si>
    <t xml:space="preserve">W2186P163738</t>
  </si>
  <si>
    <t xml:space="preserve">4 in1 Multi-Function Single Sofa Bed with Storage Pockets,Tufted Single Pull-out Sofa Bed with Adjustable Backrest and Pillows ,Convertible  Chaise Lounge, Navy</t>
  </si>
  <si>
    <t xml:space="preserve">DL001919AAK</t>
  </si>
  <si>
    <t xml:space="preserve">Upholstered Twin Size Platform Bed with USB Ports and LED Belt, With Trundle, White</t>
  </si>
  <si>
    <t xml:space="preserve">DL001919AAH</t>
  </si>
  <si>
    <t xml:space="preserve">Upholstered Twin Size Platform Bed with USB Ports and LED Belt, With Trundle, Pink</t>
  </si>
  <si>
    <t xml:space="preserve">W2215P196279</t>
  </si>
  <si>
    <t xml:space="preserve">SET OF 2, 26'' Counter height bar stools PU cover kitchen island counter bar stool with black powder coating base and footrest(Beige)</t>
  </si>
  <si>
    <t xml:space="preserve">W2215P184992</t>
  </si>
  <si>
    <t xml:space="preserve">360° Fabric cover Swivel Bar Stools Set of 2, Adjustable Counter Height Bar Chairs with Woven Back &amp; Footrest,Silver chromed  Bar Stools for Kitchen Island, Cafe, Pub (Beige)</t>
  </si>
  <si>
    <t xml:space="preserve">W2215P184994</t>
  </si>
  <si>
    <t xml:space="preserve">360° Fabric cover Swivel Bar Stools Set of 2, Adjustable Counter Height Bar Chairs with Woven Back &amp; Footrest,Silver chromed  Bar Stools for Kitchen Island, Cafe, Pub (Gray)</t>
  </si>
  <si>
    <t xml:space="preserve">W2215P147883</t>
  </si>
  <si>
    <t xml:space="preserve">Modern design velvet lounge chair,single sofa with pillows for living room,bedroom(GREY)</t>
  </si>
  <si>
    <t xml:space="preserve">W2215P147861</t>
  </si>
  <si>
    <t xml:space="preserve">Teddy fabric modern design dining chair,open-Back ,modren kitchen armchair for Dinging Room(GREY)</t>
  </si>
  <si>
    <t xml:space="preserve">W2215P147837</t>
  </si>
  <si>
    <t xml:space="preserve">Teddy fabric modern design dining chair,open-Back ,modren kitchen armchair for Dinging Room(BEIGE)</t>
  </si>
  <si>
    <t xml:space="preserve">W2231P167565</t>
  </si>
  <si>
    <t xml:space="preserve">LY-5104 Gray Accent Rocking Chair with Footrest High Back Rubber Wood Rocking Legs Bedroom Living Space 26.77D X 38.36W X 39.76H Inch</t>
  </si>
  <si>
    <t xml:space="preserve">W2231</t>
  </si>
  <si>
    <t xml:space="preserve">LingYu Furniture</t>
  </si>
  <si>
    <t xml:space="preserve">W2231P143508</t>
  </si>
  <si>
    <t xml:space="preserve">LY-5104 WHITE Accent Rocking  Chair with  Footrest High Back Rubber Wood Rocking Legs Bedroom Living Space   26.77D X 38.36W X 39.76H Inch</t>
  </si>
  <si>
    <t xml:space="preserve">W2231P143504</t>
  </si>
  <si>
    <t xml:space="preserve">LY-5104 Beige Accent Rocking  Chair with  Footrest High Back Rubber Wood Rocking Legs Bedroom Living Space   26.77D X 38.36W X 39.76H Inch</t>
  </si>
  <si>
    <t xml:space="preserve">W1580S00050</t>
  </si>
  <si>
    <t xml:space="preserve">W1151P154587</t>
  </si>
  <si>
    <t xml:space="preserve">The stylish and durable solid wood dining chair, small curved back, PU cushion, and beautiful shape match perfectly with any room and everyday use</t>
  </si>
  <si>
    <t xml:space="preserve">W1151P154588</t>
  </si>
  <si>
    <t xml:space="preserve">W1151P154829</t>
  </si>
  <si>
    <t xml:space="preserve">4 The stylish and durable solid wood dining chair, small curved back, PU cushion, and beautiful shape match perfectly with any room and everyday use</t>
  </si>
  <si>
    <t xml:space="preserve">W1151P154834</t>
  </si>
  <si>
    <t xml:space="preserve">W2215P147901</t>
  </si>
  <si>
    <t xml:space="preserve">26'' Counter height bar stools Set of 2,velvet kitchen island counter bar stool with hand- wave back,golden chromed base and foot rest(GREY)</t>
  </si>
  <si>
    <t xml:space="preserve">W2215P196282</t>
  </si>
  <si>
    <t xml:space="preserve">26'' Counter height bar stools Teddy fabric cover kitchen island counter bar stool with black powder coating base and footrest(Snow)</t>
  </si>
  <si>
    <t xml:space="preserve">W1708127644</t>
  </si>
  <si>
    <t xml:space="preserve">King size High Boad Metal bed with soft head and tail, no spring, easy to assemble, no noise</t>
  </si>
  <si>
    <t xml:space="preserve">W1708127643</t>
  </si>
  <si>
    <t xml:space="preserve">W1708127642</t>
  </si>
  <si>
    <t xml:space="preserve">W2215P147899</t>
  </si>
  <si>
    <t xml:space="preserve">26'' Counter height bar stools velvet kitchen island counter bar stool with hand- wave back,golden chromed base and footrest (BEIGE)</t>
  </si>
  <si>
    <t xml:space="preserve">W2215P184990</t>
  </si>
  <si>
    <t xml:space="preserve">26'' Counter height bar stools Set of 2 kitchen island counter bar stool with hand- wave back,golden chromed base and footrest(PINK)</t>
  </si>
  <si>
    <t xml:space="preserve">W2215P195291</t>
  </si>
  <si>
    <t xml:space="preserve">(SET of 2) 26'' Counter height bar stools Corduroy kitchen island counter bar stool with back,golden chromed base and footrest (BEIGE)</t>
  </si>
  <si>
    <t xml:space="preserve">W1768122505</t>
  </si>
  <si>
    <t xml:space="preserve">Simple Queen Size Grey Bed frame, Adjustable Headboard</t>
  </si>
  <si>
    <t xml:space="preserve">W1768</t>
  </si>
  <si>
    <t xml:space="preserve">Movan</t>
  </si>
  <si>
    <t xml:space="preserve">W2215P195292</t>
  </si>
  <si>
    <t xml:space="preserve">SET OF 2,26'' Counter height bar stools Corduroy kitchen island counter bar stool with back,golden chromed base and footrest (GREY)</t>
  </si>
  <si>
    <t xml:space="preserve">W2215P196283</t>
  </si>
  <si>
    <t xml:space="preserve">26'' Counter height bar stools Teddy fabric cover kitchen island counter bar stool with black powder coating base and footrest(Grey)</t>
  </si>
  <si>
    <t xml:space="preserve">W2215P147915</t>
  </si>
  <si>
    <t xml:space="preserve">Modern design the backrest is hand-woven Office chair,Vanity chairs with wheels,Height adjustable,360°swivel for bedroom, living room(GREY)</t>
  </si>
  <si>
    <t xml:space="preserve">W2215P147916</t>
  </si>
  <si>
    <t xml:space="preserve">Modern design the backrest is hand made woven Office chair,Vanity chairs with wheels,Height adjustable,360° swivel for bedroom, living room(BLUE)</t>
  </si>
  <si>
    <t xml:space="preserve">W2215P147914</t>
  </si>
  <si>
    <t xml:space="preserve">Modern design the backrest is hand-woven Office chair,Vanity chairs with wheels,Height adjustable,360° swivel for bedroom living room(GREEN)</t>
  </si>
  <si>
    <t xml:space="preserve">W1670P177033</t>
  </si>
  <si>
    <t xml:space="preserve">Queen Size Storage Platform Bed with 2 Big Drawers, Plush Velvet bed with trundle, Easy Assembly, for Bedroom, Apartment, Guest Room, Light grey</t>
  </si>
  <si>
    <t xml:space="preserve">B083124172</t>
  </si>
  <si>
    <t xml:space="preserve">Tara Metal Bed Queen, Black</t>
  </si>
  <si>
    <t xml:space="preserve">W1916126261</t>
  </si>
  <si>
    <t xml:space="preserve">Queen Size Bed Frame with 2 Storage Drawers, Upholstered Bed Frame with Wingback Headboard Storage Shelf Built-in  USB Charging Stations and Strong Wood Slats Support, No Box Spring Needed, Beige</t>
  </si>
  <si>
    <t xml:space="preserve">W1916126256</t>
  </si>
  <si>
    <t xml:space="preserve">Full Size Bed Frame with 2 Storage Drawers, Upholstered Bed Frame with Wingback Headboard Storage Shelf Built-in USB Charging Stations and Strong Wood Slats Support, No Box Spring Needed, Beige</t>
  </si>
  <si>
    <t xml:space="preserve">W1097102808</t>
  </si>
  <si>
    <t xml:space="preserve">Modern Upholstery Chaise Lounge Chair with Storage Velvet (Pink)</t>
  </si>
  <si>
    <t xml:space="preserve">W1097102810</t>
  </si>
  <si>
    <t xml:space="preserve">Modern Upholstery Chaise Lounge Chair with Storage Velvet (Khaki)</t>
  </si>
  <si>
    <t xml:space="preserve">W1097102811</t>
  </si>
  <si>
    <t xml:space="preserve">Modern Upholstery Chaise Lounge Chair with Storage Velvet (Beige)</t>
  </si>
  <si>
    <t xml:space="preserve">W1097102814</t>
  </si>
  <si>
    <t xml:space="preserve">Modern Upholstery Chaise Lounge Chair with Storage Velvet (Navy Blue)</t>
  </si>
  <si>
    <t xml:space="preserve">W1097102812</t>
  </si>
  <si>
    <t xml:space="preserve">Modern Upholstery Chaise Lounge Chair with Storage Velvet (Grey)</t>
  </si>
  <si>
    <t xml:space="preserve">W1916124806</t>
  </si>
  <si>
    <t xml:space="preserve">King Bed Frame with Storage Headboard, Charging Station and LED Lights, Upholstered Platform Bed with Heavy Metal Slats, No Box Spring Needed, Noise Free, Easy Assembly, Dark Gray</t>
  </si>
  <si>
    <t xml:space="preserve">W1916124804</t>
  </si>
  <si>
    <t xml:space="preserve">Queen Bed Frame with Storage Headboard, Charging Station and LED Lights, Upholstered Platform Bed with Heavy Metal Slats, No Box Spring Needed, Noise Free, Easy Assembly, Dark Gray</t>
  </si>
  <si>
    <t xml:space="preserve">W1916124801</t>
  </si>
  <si>
    <t xml:space="preserve">Full Bed Frame with  Storage Headboard, Charging Station and LED Lights, Upholstered Platform Bed with Heavy Metal Slats, No Box Spring Needed, Noise Free, Easy Assembly, Dark Gray</t>
  </si>
  <si>
    <t xml:space="preserve">2026-06-30 09:59</t>
  </si>
  <si>
    <t xml:space="preserve">N701P196713A</t>
  </si>
  <si>
    <t xml:space="preserve">Modern Style Velvet Fabric Floating Bed Frame with LED Lights Wingback Upholstered Bed No Box Springs Needed, Full Size, Beige</t>
  </si>
  <si>
    <t xml:space="preserve">N701P195416B</t>
  </si>
  <si>
    <t xml:space="preserve">Modern Style Faux Leather Upholstered Platform Bed Frame with LED Light and Adjustable Headboard, No Box Spring Needed, King Size, Black</t>
  </si>
  <si>
    <t xml:space="preserve">N701P195416E</t>
  </si>
  <si>
    <t xml:space="preserve">Modern Style Faux Leather Upholstered Platform Bed Frame with LED Light and Adjustable Headboard, No Box Spring Needed, King Size, Grey</t>
  </si>
  <si>
    <t xml:space="preserve">N701P195415B</t>
  </si>
  <si>
    <t xml:space="preserve">Modern Style Faux Leather Upholstered Platform Bed Frame with LED Light and Adjustable Headboard, No Box Spring Needed, Queen Size, Black</t>
  </si>
  <si>
    <t xml:space="preserve">N701P195414B</t>
  </si>
  <si>
    <t xml:space="preserve">Modern Style Faux Leather Upholstered Platform Bed Frame with LED Light and Adjustable Headboard, No Box Spring Needed, Full Size, Black</t>
  </si>
  <si>
    <t xml:space="preserve">N701P195415E</t>
  </si>
  <si>
    <t xml:space="preserve">Modern Style Faux Leather Upholstered Platform Bed Frame with LED Light and Adjustable Headboard, No Box Spring Needed, Queen Size, Grey</t>
  </si>
  <si>
    <t xml:space="preserve">N701P195414E</t>
  </si>
  <si>
    <t xml:space="preserve">Modern Style Faux Leather Upholstered Platform Bed Frame with LED Light and Adjustable Headboard, No Box Spring Needed, Full Size, Grey</t>
  </si>
  <si>
    <t xml:space="preserve">N701P196729G</t>
  </si>
  <si>
    <t xml:space="preserve">Modern Style Velvet Fabric Floating Bed Frame with LED Lights Wingback Upholstered Bed No Box Springs Needed, King Size, Gray</t>
  </si>
  <si>
    <t xml:space="preserve">N701P196729A</t>
  </si>
  <si>
    <t xml:space="preserve">Modern Style Velvet Fabric Floating Bed Frame with LED Lights Wingback Upholstered Bed No Box Springs Needed, King Size, Beige</t>
  </si>
  <si>
    <t xml:space="preserve">N701P196720G</t>
  </si>
  <si>
    <t xml:space="preserve">Modern Style Velvet Fabric Floating Bed Frame with LED Lights Wingback Upholstered Bed No Box Springs Needed, Queen Size, Gray</t>
  </si>
  <si>
    <t xml:space="preserve">N701P196720A</t>
  </si>
  <si>
    <t xml:space="preserve">Modern Style Velvet Fabric Floating Bed Frame with LED Lights Wingback Upholstered Bed No Box Springs Needed, Queen Size, Beige</t>
  </si>
  <si>
    <t xml:space="preserve">N701P196713G</t>
  </si>
  <si>
    <t xml:space="preserve">Modern Style Velvet Fabric Floating Bed Frame with LED Lights Wingback Upholstered Bed No Box Springs Needed, Full Size, Gray</t>
  </si>
  <si>
    <t xml:space="preserve">BS701P218671P</t>
  </si>
  <si>
    <t xml:space="preserve">Modern Style Twin Size Upholstered Daybed with Trundle for Guest Room, Small Bedroom, Study Room, Pink</t>
  </si>
  <si>
    <t xml:space="preserve">BS701P218671G</t>
  </si>
  <si>
    <t xml:space="preserve">Modern Style Twin Size Upholstered Daybed with Trundle for Guest Room, Small Bedroom, Study Room, Gray</t>
  </si>
  <si>
    <t xml:space="preserve">BS701P218671A</t>
  </si>
  <si>
    <t xml:space="preserve">Modern Style Twin Size Upholstered Daybed with Trundle for Guest Room, Small Bedroom, Study Room, Beige</t>
  </si>
  <si>
    <t xml:space="preserve">W117082031</t>
  </si>
  <si>
    <t xml:space="preserve">Camel Storage Ottoman Bench for End of Bed Gold Legs, Modern Camel Faux Fur Entryway Bench Upholstered Padded with Storage for Living Room Bedroom</t>
  </si>
  <si>
    <t xml:space="preserve">W1170</t>
  </si>
  <si>
    <t xml:space="preserve">Zen Zone</t>
  </si>
  <si>
    <t xml:space="preserve">W117082032</t>
  </si>
  <si>
    <t xml:space="preserve">Ivory White Storage Ottoman Bench for End of Bed Gold Legs, Modern Ivory White Faux Fur Entryway Bench Upholstered Padded with Storage for Living Room Bedroom</t>
  </si>
  <si>
    <t xml:space="preserve">W117082033</t>
  </si>
  <si>
    <t xml:space="preserve">Grey Storage Ottoman Bench for End of Bed Gold Legs, Modern Grey Faux Fur Entryway Bench Upholstered Padded with Storage for Living Room Bedroom</t>
  </si>
  <si>
    <t xml:space="preserve">W1170104172</t>
  </si>
  <si>
    <t xml:space="preserve">Pink Storage Ottoman Bench for End of Bed Gold Legs, Modern Grey Faux Fur Entryway Bench Upholstered Padded with Storage for Living Room Bedroom</t>
  </si>
  <si>
    <t xml:space="preserve">W1170104171</t>
  </si>
  <si>
    <t xml:space="preserve">Blue Storage Ottoman Bench for End of Bed Gold Legs, Modern Grey Faux Fur Entryway Bench Upholstered Padded with Storage for Living Room Bedroom</t>
  </si>
  <si>
    <t xml:space="preserve">WF319402AAQ</t>
  </si>
  <si>
    <t xml:space="preserve">Modern TV with 3 Cabinets&amp; Open Shelves, Color-matching Media Console Table for TVs up to 80'', Entertainment Center with Drop Down Door for Living Room, Bedroom, Home Theatre</t>
  </si>
  <si>
    <t xml:space="preserve">N710P188174B</t>
  </si>
  <si>
    <t xml:space="preserve">Modern TV Stand for 70'' TV with 4 Drawers, Media Console Table, Entertainment Center with Large Storage Cabinet for Living Room, Bedroom</t>
  </si>
  <si>
    <t xml:space="preserve">SP000068AAK</t>
  </si>
  <si>
    <t xml:space="preserve">TOPMAX Modern Dining Table Set for 6 Faux Marble Kitchen Table Set with 6 Upholstered Dining Chairs, 7-Piece, White+Golden</t>
  </si>
  <si>
    <t xml:space="preserve">N710P188173B</t>
  </si>
  <si>
    <t xml:space="preserve">71'' Modern TV Stand with 2 Cabinets&amp;  Open Compartments, Entertainment Center for TVs up to 80'', Television Console for Living Room, Bedroom, Home Theatre</t>
  </si>
  <si>
    <t xml:space="preserve">N710P174923P</t>
  </si>
  <si>
    <t xml:space="preserve">N710P188173K</t>
  </si>
  <si>
    <t xml:space="preserve">N710P206015B</t>
  </si>
  <si>
    <t xml:space="preserve">Rattan TV Stand with 3 Cabinets &amp; 2 Drawers, Rattan-inspired Media Console Table for TVs up to 80'', LED Light Entertainment Center, TV cabinet for Living room, Bedroom, Home Theatre</t>
  </si>
  <si>
    <t xml:space="preserve">N710P174917Q</t>
  </si>
  <si>
    <t xml:space="preserve">Rattan TV Stand for TVs up to 75'', Modern Farmhouse Media Console, Entertainment Center with Solid Wood Legs, TV Cabinet for Living Room,Home Theatre</t>
  </si>
  <si>
    <t xml:space="preserve">N711P188171K</t>
  </si>
  <si>
    <t xml:space="preserve">U_STYLE Innovative Sideboard that effortlessly converts into a dining table and Adjustable Pull-Out Top for Flexible Use,Suitable for Study,Entrance and Living Room</t>
  </si>
  <si>
    <t xml:space="preserve">N711P188171B</t>
  </si>
  <si>
    <t xml:space="preserve">W1361131371</t>
  </si>
  <si>
    <t xml:space="preserve">Velvet Swivel Barrel Chair, Swivel Accent Chairs Armchair for Living Room, Reading Chairs for Bedroom Comfy, Round Barrel Chairs with Gold Stainless Steel Base (Orange)</t>
  </si>
  <si>
    <t xml:space="preserve">W1361131372</t>
  </si>
  <si>
    <t xml:space="preserve">Velvet Swivel Barrel Chair, Swivel Accent Chairs Armchair for Living Room, Reading Chairs for Bedroom Comfy, Round Barrel Chairs with Gold Stainless Steel Base (Emerald)</t>
  </si>
  <si>
    <t xml:space="preserve">W1361131373</t>
  </si>
  <si>
    <t xml:space="preserve">Velvet Swivel Barrel Chair, Swivel Accent Chairs Armchair for Living Room, Reading Chairs for Bedroom Comfy, Round Barrel Chairs with Gold Stainless Steel Base (Dusty blue)</t>
  </si>
  <si>
    <t xml:space="preserve">W1361131374</t>
  </si>
  <si>
    <t xml:space="preserve">Velvet Swivel Barrel Chair, Swivel Accent Chairs Armchair for Living Room, Reading Chairs for Bedroom Comfy, Round Barrel Chairs with Gold Stainless Steel Base (Red)</t>
  </si>
  <si>
    <t xml:space="preserve">W1361131375</t>
  </si>
  <si>
    <t xml:space="preserve">Velvet Swivel Barrel Chair, Swivel Accent Chairs Armchair for Living Room, Reading Chairs for Bedroom Comfy, Round Barrel Chairs with Gold Stainless Steel Base (Black)</t>
  </si>
  <si>
    <t xml:space="preserve">W1361131376</t>
  </si>
  <si>
    <t xml:space="preserve">Velvet Swivel Barrel Chair, Swivel Accent Chairs Armchair for Living Room, Reading Chairs for Bedroom Comfy, Round Barrel Chairs with Gold Stainless Steel Base (Grey)</t>
  </si>
  <si>
    <t xml:space="preserve">W1361131370</t>
  </si>
  <si>
    <t xml:space="preserve">Velvet Swivel Barrel Chair, Swivel Accent Chairs Armchair for Living Room, Reading Chairs for Bedroom Comfy, Round Barrel Chairs with Gold Stainless Steel Base (Beige)</t>
  </si>
  <si>
    <t xml:space="preserve">BS7013004480K</t>
  </si>
  <si>
    <t xml:space="preserve">Full Size Horizontal Murphy Bed with 2 Side Cabinet Storage Shelf, Hideaway Wall Bed, Folding into Cabinet, Space Saving Furniture for Multipurpose Guest Room, Home Office, Rustic White</t>
  </si>
  <si>
    <t xml:space="preserve">BS7012004480K</t>
  </si>
  <si>
    <t xml:space="preserve">Full Size Horizontal Murphy Bed with 1 Side Cabinet Storage Shelf, Hideaway Wall Bed, Folding into Cabinet, Space Saving Furniture for Multipurpose Guest Room, Home Office, Rustic White</t>
  </si>
  <si>
    <t xml:space="preserve">BS701P194480K</t>
  </si>
  <si>
    <t xml:space="preserve">Full Size Horizontal Murphy Bed, Hideaway Wall Bed, Folding into Cabinet, Space Saving Furniture for Multipurpose Guest Room, Home Office, Rustic White</t>
  </si>
  <si>
    <t xml:space="preserve">BS7013004484K</t>
  </si>
  <si>
    <t xml:space="preserve">Twin Size Horizontal Murphy Bed with 2 Side Cabinet Storage Shelf, Hideaway Wall Bed, Folding into Cabinet, Space Saving Furniture for Multipurpose Guest Room, Home Office, Rustic White</t>
  </si>
  <si>
    <t xml:space="preserve">BS7012004484K</t>
  </si>
  <si>
    <t xml:space="preserve">Twin Size Horizontal Murphy Bed with 1 Side Cabinet Storage Shelf, Hideaway Wall Bed, Folding into Cabinet, Space Saving Furniture for Multipurpose Guest Room, Home Office, Rustic White</t>
  </si>
  <si>
    <t xml:space="preserve">BS701P194484K</t>
  </si>
  <si>
    <t xml:space="preserve">Twin Size Horizontal Murphy Bed, Hideaway Wall Bed, Folding into Cabinet, Space Saving Furniture for Multipurpose Guest Room, Home Office, Rustic White</t>
  </si>
  <si>
    <t xml:space="preserve">BS701P201394E</t>
  </si>
  <si>
    <t xml:space="preserve">King Size Corduroy Upholstered Bed Frame with 130L Storage Ottoman, and Vertical Stripe Wingback Headboard and High Footboard, Light Grey</t>
  </si>
  <si>
    <t xml:space="preserve">BS701P201394P</t>
  </si>
  <si>
    <t xml:space="preserve">King Size Corduroy Upholstered Bed Frame with 130L Storage Ottoman, and Vertical Stripe Wingback Headboard and High Footboard, Pink</t>
  </si>
  <si>
    <t xml:space="preserve">BS701P201393E</t>
  </si>
  <si>
    <t xml:space="preserve">Queen Size Corduroy Upholstered Bed Frame with 130L Storage Ottoman, and Vertical Stripe Wingback Headboard and High Footboard, Light Grey</t>
  </si>
  <si>
    <t xml:space="preserve">BS701P201393P</t>
  </si>
  <si>
    <t xml:space="preserve">Queen Size Corduroy Upholstered Bed Frame with 130L Storage Ottoman, and Vertical Stripe Wingback Headboard and High Footboard, Pink</t>
  </si>
  <si>
    <t xml:space="preserve">N701P201414P</t>
  </si>
  <si>
    <t xml:space="preserve">59.1" Corduroy Upholstered Storage Ottoman with Vertical Stripe Design, End of Bed Bench, for Bedroom and Living Room,Pink</t>
  </si>
  <si>
    <t xml:space="preserve">N701P201414E</t>
  </si>
  <si>
    <t xml:space="preserve">59.1" Corduroy Upholstered Storage Ottoman with Vertical Stripe Design, End of Bed Bench, for Bedroom and Living Room, Light Grey</t>
  </si>
  <si>
    <t xml:space="preserve">N701P201394E</t>
  </si>
  <si>
    <t xml:space="preserve">King Size Corduroy Upholstered Bed Frame with Vertical Stripe Wingback Headboard and High Footboard, Light Grey</t>
  </si>
  <si>
    <t xml:space="preserve">N701P201394P</t>
  </si>
  <si>
    <t xml:space="preserve">King Size Corduroy Upholstered Bed Frame with Vertical Stripe Wingback Headboard and High Footboard, Pink</t>
  </si>
  <si>
    <t xml:space="preserve">N701P201393E</t>
  </si>
  <si>
    <t xml:space="preserve">Queen Size Corduroy Upholstered Bed Frame with Vertical Stripe Wingback Headboard and High Footboard, Light Grey</t>
  </si>
  <si>
    <t xml:space="preserve">N701P201393P</t>
  </si>
  <si>
    <t xml:space="preserve">Queen Size Corduroy Upholstered Bed Frame with Vertical Stripe Wingback Headboard and High Footboard, Pink</t>
  </si>
  <si>
    <t xml:space="preserve">W2129127798</t>
  </si>
  <si>
    <t xml:space="preserve">LP000866AAK</t>
  </si>
  <si>
    <t xml:space="preserve">LP000866AAE</t>
  </si>
  <si>
    <t xml:space="preserve">LP000867AAE</t>
  </si>
  <si>
    <t xml:space="preserve">LP000867AAK</t>
  </si>
  <si>
    <t xml:space="preserve">N820S00019AAB</t>
  </si>
  <si>
    <t xml:space="preserve">Queen Size Solid Wood Bed Frame with 2 Nightstands, Elegant Design with Lamps, Rattan and Wood Combination,Black</t>
  </si>
  <si>
    <t xml:space="preserve">N820S00019AAE</t>
  </si>
  <si>
    <t xml:space="preserve">Queen Size Solid Wood Bed Frame with 2 Nightstands, Elegant Design with Lamps, Rattan and Wood Combination,Gray</t>
  </si>
  <si>
    <t xml:space="preserve">N820S00019AAK</t>
  </si>
  <si>
    <t xml:space="preserve">Queen Size Solid Wood Bed Frame with 2 Nightstands, Elegant Design with Lamps, Rattan and Wood Combination,White</t>
  </si>
  <si>
    <t xml:space="preserve">GX000465AAN</t>
  </si>
  <si>
    <t xml:space="preserve">Twin over Twin Loft Bed with Built-in Desk and Staircase, With Storage Compartments and Shelves, Natural</t>
  </si>
  <si>
    <t xml:space="preserve">GX000465AAK</t>
  </si>
  <si>
    <t xml:space="preserve">Twin over Twin Loft Bed with Built-in Desk and Staircase, With Storage Compartments and Shelves, White</t>
  </si>
  <si>
    <t xml:space="preserve">W504P206981</t>
  </si>
  <si>
    <t xml:space="preserve">Twin High Loft Bed, Rubber Wood  Loft Bed with Safety Guardrail, built-in desk, ladder,Pink</t>
  </si>
  <si>
    <t xml:space="preserve">W504P206980</t>
  </si>
  <si>
    <t xml:space="preserve">Twin High Loft Bed, Rubber Wood  Loft Bed with Safety Guardrail, built-in desk, ladder,White Oak</t>
  </si>
  <si>
    <t xml:space="preserve">W504P206978</t>
  </si>
  <si>
    <t xml:space="preserve">Twin High Loft Bed, Rubber Wood  Loft Bed with Safety Guardrail, built-in desk, ladder,Grey</t>
  </si>
  <si>
    <t xml:space="preserve">W504S00184</t>
  </si>
  <si>
    <t xml:space="preserve">W504S00185</t>
  </si>
  <si>
    <t xml:space="preserve">W504S00188</t>
  </si>
  <si>
    <t xml:space="preserve">Twin Over Full Rubber Wood Bunk Bed with Trundle, Convertible Ladder and Guardrail, Detachable, Convertible Bed, with Twin Size Trundle ,Espresso</t>
  </si>
  <si>
    <t xml:space="preserve">W504S00187</t>
  </si>
  <si>
    <t xml:space="preserve">Twin Over Full Rubber Wood Bunk Bed with Trundle, Convertible Ladder and Guardrail, Detachable, Convertible Bed, with Twin Size Trundle ,White</t>
  </si>
  <si>
    <t xml:space="preserve">W504S00186</t>
  </si>
  <si>
    <t xml:space="preserve">Twin Over Full Rubber Wood Bunk Bed with Trundle, Convertible Ladder and Guardrail, Detachable, Convertible Bed, with Twin Size Trundle  ,Grey</t>
  </si>
  <si>
    <t xml:space="preserve">N733P187490H</t>
  </si>
  <si>
    <t xml:space="preserve">Twin Size House-Shaped Wooden Bed with Storage Shelf on the Headboard, Built-in Two Storage Drawers, Pink</t>
  </si>
  <si>
    <t xml:space="preserve">N733P187490D</t>
  </si>
  <si>
    <t xml:space="preserve">Twin Size House-Shaped Wooden Bed with Storage Shelf on the Headboard, Built-in Two Storage Drawers, Brown</t>
  </si>
  <si>
    <t xml:space="preserve">W1356133936</t>
  </si>
  <si>
    <t xml:space="preserve">King Bed Frames with Storage Headboard and Drawers, LED Platform Bed Frame King Size, LED Upholstered Bed Frame with Charging Station, No Box Spring Needed, Easy Assembly, Grey</t>
  </si>
  <si>
    <t xml:space="preserve">W1356</t>
  </si>
  <si>
    <t xml:space="preserve">FLYX Furniture</t>
  </si>
  <si>
    <t xml:space="preserve">W1356133681</t>
  </si>
  <si>
    <t xml:space="preserve">Full Bed Frames with Storage Headboard and Drawers, LED Platform Bed Frame Full Size, LED Upholstered Bed Frame  with Charging Station, No Box Spring Needed, Easy Assembly, Grey</t>
  </si>
  <si>
    <t xml:space="preserve">W1356133930</t>
  </si>
  <si>
    <t xml:space="preserve">Queen Bed Frames with Storage Headboard and Drawers, LED Platform Bed Frame Queen Size, LED Upholstered Bed Frame with Charging Station, No Box Spring Needed, Easy Assembly, Grey</t>
  </si>
  <si>
    <t xml:space="preserve">N733P180454D</t>
  </si>
  <si>
    <t xml:space="preserve">Farmhouse Wooden Platform Queen Size Bed, Modern Platform Bed with Two Bedside Lights, Antique Walnut</t>
  </si>
  <si>
    <t xml:space="preserve">N733P180454G</t>
  </si>
  <si>
    <t xml:space="preserve">Farmhouse Wooden Platform Queen Size Bed, Modern Platform Bed with Two Bedside Lights, Antique Gray</t>
  </si>
  <si>
    <t xml:space="preserve">N733P180455D</t>
  </si>
  <si>
    <t xml:space="preserve">Farmhouse Wooden Platform Full Size Bed, Modern Platform Bed with Two Bedside Lights, Antique Walnut</t>
  </si>
  <si>
    <t xml:space="preserve">N733P180455G</t>
  </si>
  <si>
    <t xml:space="preserve">Farmhouse Wooden Platform Full Size Bed, Modern Platform Bed with Two Bedside Lights, Antique Gray</t>
  </si>
  <si>
    <t xml:space="preserve">W636P209623</t>
  </si>
  <si>
    <t xml:space="preserve">Queen Bed Frame with Storage, Platform Bed Queen Size with LED Lights and Charging Station, Dark gray Linen Headboard with Bookcase Shelves, No Box Spring Needed, Noise Free,Vintage Brown</t>
  </si>
  <si>
    <t xml:space="preserve">ACME Brantley Full XL/Queen Bunk Bed in Sandy Black &amp; Dark Bronze Hand-Brushed 37725</t>
  </si>
  <si>
    <t xml:space="preserve">ACMEONSITE1</t>
  </si>
  <si>
    <t xml:space="preserve">ACME ONSITE STORE</t>
  </si>
  <si>
    <t xml:space="preserve">W2671P208545</t>
  </si>
  <si>
    <t xml:space="preserve">Modern Teddy Bed End Bench with Arms and Storage,Upholstered Large Foot Rest Stool, Comfy Window Vanity Bench for Living Room,Bedroom,Dorm,Coffee Table,Teddy Cream</t>
  </si>
  <si>
    <t xml:space="preserve">W2671</t>
  </si>
  <si>
    <t xml:space="preserve">ZY HOME</t>
  </si>
  <si>
    <t xml:space="preserve">N737P176708B</t>
  </si>
  <si>
    <t xml:space="preserve">Twin Size Metal Bed House Bed Frame with Shelves and Lights, Black</t>
  </si>
  <si>
    <t xml:space="preserve">W1580S00056</t>
  </si>
  <si>
    <t xml:space="preserve">Metal Queen over King Bunk Bed for Teens and Adults,Space-Saving/Noise Reduced/No Box Spring Needed, Black</t>
  </si>
  <si>
    <t xml:space="preserve">W1580S00055</t>
  </si>
  <si>
    <t xml:space="preserve">W2671P208547</t>
  </si>
  <si>
    <t xml:space="preserve">Modern Teddy Bed End Bench with Arms and Storage,Upholstered Large Foot Rest Stool, Comfy Window Vanity Bench for Living Room,Bedroom,Dorm,Coffee Table,Teddy Olive Green</t>
  </si>
  <si>
    <t xml:space="preserve">W2671P208546</t>
  </si>
  <si>
    <t xml:space="preserve">Modern Teddy Bed End Bench with Arms and Storage,Upholstered Large Foot Rest Stool, Comfy Window Vanity Bench for Living Room,Bedroom,Dorm,Coffee Table,Teddy Coffee</t>
  </si>
  <si>
    <t xml:space="preserve">W2129127797</t>
  </si>
  <si>
    <t xml:space="preserve">W2129127796</t>
  </si>
  <si>
    <t xml:space="preserve">W504S00169</t>
  </si>
  <si>
    <t xml:space="preserve">Queen Size Murphy Bed with USB Port and Removable Shelves on Each Side, Solid Pine Murphy Cabinet Bed for Home Office, Guest Room,Walnut</t>
  </si>
  <si>
    <t xml:space="preserve">W504S00168</t>
  </si>
  <si>
    <t xml:space="preserve">Queen Size Murphy Bed with USB Port and Removable Shelves on Each Side, Solid Pine Murphy Cabinet Bed for Home Office, Guest Room,White</t>
  </si>
  <si>
    <t xml:space="preserve">W504S00167</t>
  </si>
  <si>
    <t xml:space="preserve">Queen Size Murphy Bed with USB Port and Removable Shelves on Each Side, Solid Pine Murphy Cabinet Bed for Home Office, Guest Room,Grey</t>
  </si>
  <si>
    <t xml:space="preserve">W504S00166</t>
  </si>
  <si>
    <t xml:space="preserve">Full Size Murphy Bed with USB Port and Removable Shelves on Each Side, Solid Pine Murphy Cabinet Bed for Home Office, Guest Room,White</t>
  </si>
  <si>
    <t xml:space="preserve">W504S00165</t>
  </si>
  <si>
    <t xml:space="preserve">Murphy Bed Cabinet Queen with Storage Drawer and Charging Station, USB Port, Solid Pine Murphy Bedframe for Home Office, Studio or Guest Room,Walnut</t>
  </si>
  <si>
    <t xml:space="preserve">W504S00164</t>
  </si>
  <si>
    <t xml:space="preserve">Murphy Bed Cabinet Queen with Storage Drawer and Charging Station, USB Port, Solid Pine Murphy Bedframe for Home Office, Studio or Guest Room,White</t>
  </si>
  <si>
    <t xml:space="preserve">W504S00163</t>
  </si>
  <si>
    <t xml:space="preserve">Murphy Bed Cabinet Full with Storage Drawer and Charging Station, USB Port, Solid Pine Murphy Bedframe for Home Office, Studio or Guest Room,Walnut</t>
  </si>
  <si>
    <t xml:space="preserve">W504S00162</t>
  </si>
  <si>
    <t xml:space="preserve">Murphy Bed Cabinet Full with Storage Drawer and Charging Station, USB Port, Solid Pine Murphy Bedframe for Home Office, Studio or Guest Room,White</t>
  </si>
  <si>
    <t xml:space="preserve">W840P209896</t>
  </si>
  <si>
    <t xml:space="preserve">Full Size  Metal Bed Frame with Wooden Headboard, RGB Lights,  Charger, Storage Shelf, Noise-Free, No Box Spring Needed,Rustic Brown</t>
  </si>
  <si>
    <t xml:space="preserve">W840P209906</t>
  </si>
  <si>
    <t xml:space="preserve">Full Size Metal Bed Frame with Wooden Headboard, RGB Lights, Outlets &amp; Charger, Storage Shelf, Noise-Free, No Box Spring Needed</t>
  </si>
  <si>
    <t xml:space="preserve">W840P209905</t>
  </si>
  <si>
    <t xml:space="preserve">Twin Size Bed Frame Heavy Duty Platform Bed Frame with Headboard, USB Charging Station, LED Bed, No Box Spring Needed, Mattress Foundation, Strong Steel Slats, Noise Free, Black</t>
  </si>
  <si>
    <t xml:space="preserve">W840P209879</t>
  </si>
  <si>
    <t xml:space="preserve">Twin Size Bed Frame Heavy Duty Platform Bed Frame with Headboard, USB Charging Station, LED Bed, No Box Spring Needed, Mattress Foundation, Strong Steel Slats, Noise Free, Brown</t>
  </si>
  <si>
    <t xml:space="preserve">W2297P202901</t>
  </si>
  <si>
    <t xml:space="preserve">W2297P202889</t>
  </si>
  <si>
    <t xml:space="preserve">W2297P202882</t>
  </si>
  <si>
    <t xml:space="preserve">W1307S00042</t>
  </si>
  <si>
    <t xml:space="preserve">Metal Full XL over Twin Bunk Bed with Desk,Bookshelf ,Storage Shelves and Wardrobe,Black</t>
  </si>
  <si>
    <t xml:space="preserve">GX002207AAE</t>
  </si>
  <si>
    <t xml:space="preserve">Full Size Loft Bed Frame with Wardrobe,Low Storage Table and Storage Staircase,Gray</t>
  </si>
  <si>
    <t xml:space="preserve">GX002207AAK</t>
  </si>
  <si>
    <t xml:space="preserve">Full Size Loft Bed Frame with Wardrobe,Low Storage Table and Storage Staircase,White/Gray</t>
  </si>
  <si>
    <t xml:space="preserve">W1580S00052</t>
  </si>
  <si>
    <t xml:space="preserve">W1307S00043</t>
  </si>
  <si>
    <t xml:space="preserve">Metal Full Size Loft Bed with Desk,Shelves,Wardrobe, Black</t>
  </si>
  <si>
    <t xml:space="preserve">N711P206619V</t>
  </si>
  <si>
    <t xml:space="preserve">U_Style 86.2'' Modern Minimalist Style Tufted Design Upholstered Sofa, 3-Seat Compression Sofa for Living Room, Bedroom, and Apartment</t>
  </si>
  <si>
    <t xml:space="preserve">W120270245</t>
  </si>
  <si>
    <t xml:space="preserve">48'' Solid Wood Sideboard Console Table with 2 Drawers and Cabinets and Bottom Shelf, Retro Style Storage Dining Buffet Server Cabinet for Living Room Kitchen Dining Room(Antique Gray)</t>
  </si>
  <si>
    <t xml:space="preserve">W120270247</t>
  </si>
  <si>
    <t xml:space="preserve">48'' Solid Wood Sideboard Console Table with 2 Drawers and Cabinets and Bottom Shelf, Retro Style Storage Dining Buffet Server Cabinet for Living Room Kitchen Dining Room(Brown)</t>
  </si>
  <si>
    <t xml:space="preserve">W120270248</t>
  </si>
  <si>
    <t xml:space="preserve">48'' Solid Wood Sideboard Console Table with 2 Drawers and Cabinets and Bottom Shelf, Retro Style Storage Dining Buffet Server Cabinet for Living Room Kitchen Dining Room(Rustic)</t>
  </si>
  <si>
    <t xml:space="preserve">W120270249</t>
  </si>
  <si>
    <t xml:space="preserve">48'' Solid Wood Sideboard Console Table with 2 Drawers and Cabinets and Bottom Shelf, Retro Style Storage Dining Buffet Server Cabinet for Living Room Kitchen Dining Room (Antique White</t>
  </si>
  <si>
    <t xml:space="preserve">W578P147732</t>
  </si>
  <si>
    <t xml:space="preserve">N711P206619E</t>
  </si>
  <si>
    <t xml:space="preserve">U_Style 86.2'' Modern Minimalist Style Tufted Design Upholstered Sofa, 3-Seat Modular Lounge Sofa for Living Room, Bedroom, and Apartment</t>
  </si>
  <si>
    <t xml:space="preserve">N711P206619C</t>
  </si>
  <si>
    <t xml:space="preserve">N711P205935V</t>
  </si>
  <si>
    <t xml:space="preserve">U_STYLE  Curved Design Console Table with Unique Vertical Stripe Design ,Suitable for Living Room,Study and Entrance</t>
  </si>
  <si>
    <t xml:space="preserve">N711P205935B</t>
  </si>
  <si>
    <t xml:space="preserve">DL002208AAB</t>
  </si>
  <si>
    <t xml:space="preserve">Full Size Metal Loft Bed Frame with Storage Shelf and LED Light,Iron mesh,Black</t>
  </si>
  <si>
    <t xml:space="preserve">N711P205935N</t>
  </si>
  <si>
    <t xml:space="preserve">N711P205931N</t>
  </si>
  <si>
    <t xml:space="preserve">U_STYLE  Uniquely Designed Console Table made of Fraxinus Mandschuric Solid Wood Veneer,with Distinctive Round Hollow Legs, Suitable for Foyer, Living Room, or Hallway.</t>
  </si>
  <si>
    <t xml:space="preserve">N711P205931B</t>
  </si>
  <si>
    <t xml:space="preserve">N711P205930N</t>
  </si>
  <si>
    <t xml:space="preserve">U_STYLE Modern Style Console Table made of Paulownia Solid Wood Veneer,Suitable for Foyer, Living Room, or Entryway.</t>
  </si>
  <si>
    <t xml:space="preserve">N711P205930B</t>
  </si>
  <si>
    <t xml:space="preserve">N711P186862C</t>
  </si>
  <si>
    <t xml:space="preserve">U_STYLE 52''Modern and Contemporary Curved Console Table Sofa Table Entryway Table for Hallway Living Room with 4 Drawers and 1 Shelf</t>
  </si>
  <si>
    <t xml:space="preserve">N711P186862B</t>
  </si>
  <si>
    <t xml:space="preserve">W2129127800</t>
  </si>
  <si>
    <t xml:space="preserve">W2129127802</t>
  </si>
  <si>
    <t xml:space="preserve">W2129127801</t>
  </si>
  <si>
    <t xml:space="preserve">N711P192333V</t>
  </si>
  <si>
    <t xml:space="preserve">U_STYLE Stylish Sideboard with Wave Geometric Design, Conical Legs, Adjustable, Suitable for Study, Entryway and Living Room</t>
  </si>
  <si>
    <t xml:space="preserve">N711P192333B</t>
  </si>
  <si>
    <t xml:space="preserve">N711P186790K</t>
  </si>
  <si>
    <t xml:space="preserve">U_STYLE Elegant Four-Door Sideboard with Wavy Pattern Doors, Cylindrical Legs, and Sleek Metal Handles, Adjustable, Suitable for Study, Entryway and Living Room</t>
  </si>
  <si>
    <t xml:space="preserve">N711P186790B</t>
  </si>
  <si>
    <t xml:space="preserve">N711P186790C</t>
  </si>
  <si>
    <t xml:space="preserve">N711P186790V</t>
  </si>
  <si>
    <t xml:space="preserve">W1758P215084</t>
  </si>
  <si>
    <t xml:space="preserve">TV Stand Electric Fireplace  Glass Shelves, 3D Fireplace TV Stand with LED Lights Wood with USB Charging Outlet Modern Television Table Center for TV up to 62" ESP, 58''W*15.5''D*24.4</t>
  </si>
  <si>
    <t xml:space="preserve">W1758</t>
  </si>
  <si>
    <t xml:space="preserve">YiLong Furniture</t>
  </si>
  <si>
    <t xml:space="preserve">W1758P215083</t>
  </si>
  <si>
    <t xml:space="preserve">TV Stand Electric Fireplace  Glass Shelves, 3D Fireplace TV Stand with LED Lights Wood with USB Charging Outlet Modern Television Table Center for TV up to 62" OAK 58''W*15.4''D*24.6</t>
  </si>
  <si>
    <t xml:space="preserve">W1758P210372</t>
  </si>
  <si>
    <t xml:space="preserve">TV Stand Electric Fireplace  Glass Shelves, 3D Fireplace TV Stand with LED Lights Wood with USB Charging Outlet Modern Television Table Center for TV up to 62" White, 58''W*15.4''D*24.6</t>
  </si>
  <si>
    <t xml:space="preserve">W1758P210371</t>
  </si>
  <si>
    <t xml:space="preserve">TV Stand Electric Fireplace  Glass Shelves, 3D Fireplace TV Stand with LED Lights Wood with USB Charging Outlet Modern Television Table Center for TV up to 62" Black 58''W*15.5''D*24.4</t>
  </si>
  <si>
    <t xml:space="preserve">W48790040</t>
  </si>
  <si>
    <t xml:space="preserve">Linen Fabric Upholstered Bench with Large Storage Space for the Living Room, Entryway and Bedroom,Beige,( 51.5''x20.5''x17'' )</t>
  </si>
  <si>
    <t xml:space="preserve">GX000335AAE-1</t>
  </si>
  <si>
    <t xml:space="preserve">Wood Full Size Convertible Bunk Bed with Storage Staircase, Bedside Table, and 3 Drawers, Gray</t>
  </si>
  <si>
    <t xml:space="preserve">W1303P201018</t>
  </si>
  <si>
    <t xml:space="preserve">Queen Size Bed Frame, Modern Upholstered Platform Bed with Wingback Headboard, Velvet Bed Frame with Wood Slat Support, Easy Assembly, No Box Spring Needed(Gray, Queen)</t>
  </si>
  <si>
    <t xml:space="preserve">W1303</t>
  </si>
  <si>
    <t xml:space="preserve">JADA Sports</t>
  </si>
  <si>
    <t xml:space="preserve">W1303P200998</t>
  </si>
  <si>
    <t xml:space="preserve">Full Size Bed Frame, Modern Upholstered Platform Bed with Wingback Headboard, Velvet Bed Frame with Wood Slat Support, Easy Assembly, No Box Spring Needed(Gray, Full)</t>
  </si>
  <si>
    <t xml:space="preserve">GX002211AAH</t>
  </si>
  <si>
    <t xml:space="preserve">Wood Twin Size Platform Bed with Guardrail and Trundle, Pink</t>
  </si>
  <si>
    <t xml:space="preserve">GX002211AAK</t>
  </si>
  <si>
    <t xml:space="preserve">Wood Twin Size Platform Bed with Guardrail and Trundle, White</t>
  </si>
  <si>
    <t xml:space="preserve">W1303128208</t>
  </si>
  <si>
    <t xml:space="preserve">Queen Size Bed Frame, Modern Upholstered Platform Bed with Wingback Headboard, Velvet Bed Frame with Wood Slat Support, Easy Assembly, No Box Spring Needed(White, Queen)</t>
  </si>
  <si>
    <t xml:space="preserve">GX000335AAK-1</t>
  </si>
  <si>
    <t xml:space="preserve">Wood Full Size Convertible Bunk Bed with Storage Staircase, Bedside Table, and 3 Drawers, White</t>
  </si>
  <si>
    <t xml:space="preserve">W1903P151335</t>
  </si>
  <si>
    <t xml:space="preserve">Full Size Metal Bed Frame with Headboard and Footboard, LED Lighting, Black Heavy Duty Mattress Foundation with Steel Slat Support, Noise Free,81.73"L x 54.13"W x 38.96"H</t>
  </si>
  <si>
    <t xml:space="preserve">N729P180116F</t>
  </si>
  <si>
    <t xml:space="preserve">Wall Mounted Bathroom Storage Cabinet, Medicine Cabinets with large mirror door, adjustable shelves and three open storage levels(Not Include Bathroom Vanity )</t>
  </si>
  <si>
    <t xml:space="preserve">N729P180116B</t>
  </si>
  <si>
    <t xml:space="preserve">N729P180116K</t>
  </si>
  <si>
    <t xml:space="preserve">N729P176237L</t>
  </si>
  <si>
    <t xml:space="preserve">30-Inch bathroom vanity cabinet with ceramic basin, 3 drawers and adjustable shelves</t>
  </si>
  <si>
    <t xml:space="preserve">N729P176237B</t>
  </si>
  <si>
    <t xml:space="preserve">N729P176237K</t>
  </si>
  <si>
    <t xml:space="preserve">W37062874</t>
  </si>
  <si>
    <t xml:space="preserve">Shoe Cabinet , Shoe storage shelves, Black</t>
  </si>
  <si>
    <t xml:space="preserve">W370</t>
  </si>
  <si>
    <t xml:space="preserve">D&amp;N Furniture</t>
  </si>
  <si>
    <t xml:space="preserve">W37062875</t>
  </si>
  <si>
    <t xml:space="preserve">Shoe Cabinet , Shoe storage shelves, Grey</t>
  </si>
  <si>
    <t xml:space="preserve">W37062873</t>
  </si>
  <si>
    <t xml:space="preserve">Shoe Cabinet , Shoe storage shelves, metal leg, White</t>
  </si>
  <si>
    <t xml:space="preserve">W504S00179</t>
  </si>
  <si>
    <t xml:space="preserve">Full Over Full Rubber Wood Bunk Bed with Trundle, Ladder and Guardrails, Convertible to 2 Full Size Beds, with Twin Size Trundle ,Dark Grey</t>
  </si>
  <si>
    <t xml:space="preserve">W504S00178</t>
  </si>
  <si>
    <t xml:space="preserve">Full Over Full Rubber Wood Bunk Bed with Trundle, Ladder and Guardrails, Convertible to 2 Full Size Beds, with Twin Size Trundle ,Grey(Old Sku:W504S00250)</t>
  </si>
  <si>
    <t xml:space="preserve">N709P180836K</t>
  </si>
  <si>
    <t xml:space="preserve">Wood Twin Size Platform Bed with Guardrail, White</t>
  </si>
  <si>
    <t xml:space="preserve">N709P180836N</t>
  </si>
  <si>
    <t xml:space="preserve">Wood Twin Size Platform Bed with Guardrail, Natural</t>
  </si>
  <si>
    <t xml:space="preserve">W1321P179563</t>
  </si>
  <si>
    <t xml:space="preserve">Sideboard,Shoe Cabinet with 4 Doors Large Modern Shoe Storage Organizer Cabinet with Adjustable Shelves for Entryway Black Shoe Rack Cabinet for Living room, bedroom</t>
  </si>
  <si>
    <t xml:space="preserve">W1321P179526</t>
  </si>
  <si>
    <t xml:space="preserve">Sideboard,Shoe Cabinet with 4 Doors Large Modern Shoe Storage Organizer Cabinet with Adjustable Shelves for Entryway Slim Black Shoe Rack Cabinet for Closet</t>
  </si>
  <si>
    <t xml:space="preserve">W2367P152448</t>
  </si>
  <si>
    <t xml:space="preserve">Black Full Metal Bed Frame with Upholstered Headboard and Footboard and Iron Slats, Rustic Bed Base, Heavy Duty Platform Bed Frame,12 Inch Underbed Storage/No Springs Required</t>
  </si>
  <si>
    <t xml:space="preserve">W2367</t>
  </si>
  <si>
    <t xml:space="preserve">HONGHAI Furniture</t>
  </si>
  <si>
    <t xml:space="preserve">W2367P152446</t>
  </si>
  <si>
    <t xml:space="preserve">Black Queen Metal Bed Frame with Upholstered Headboard and Footboard and Iron Slats, Rustic Bed Base, Heavy Duty Platform Bed Frame,12 Inch Underbed Storage/No Springs Required</t>
  </si>
  <si>
    <t xml:space="preserve">W2367P152430</t>
  </si>
  <si>
    <t xml:space="preserve">Black Full Metal Bed Frame with Wooden Headboard and and Footboard and Iron Slats, Rustic Bed Base, Heavy Duty Platform Bed Frame, 12 Inch Underbed Storage/No Springs Required</t>
  </si>
  <si>
    <t xml:space="preserve">W2367P152421</t>
  </si>
  <si>
    <t xml:space="preserve">Black Queen Metal Bed Frame with Wooden Headboard and and Footboard and Iron Slats, Rustic Bed Base, Heavy Duty Platform Bed Frame, 12 Inch Underbed Storage/No Springs Required</t>
  </si>
  <si>
    <t xml:space="preserve">N709P214183E</t>
  </si>
  <si>
    <t xml:space="preserve">Full Size Platform Bed With Drawer And Two Shelves, Gray</t>
  </si>
  <si>
    <t xml:space="preserve">N709P214183K</t>
  </si>
  <si>
    <t xml:space="preserve">Full Size Platform Bed With Drawer And Two Shelves, White</t>
  </si>
  <si>
    <t xml:space="preserve">N708S00007AAE</t>
  </si>
  <si>
    <t xml:space="preserve">Queen Size Murphy Bed with USB Port, Large Drawer, and Wardrobe/Desk Combo – Versatile Gray Cabinet Bed</t>
  </si>
  <si>
    <t xml:space="preserve">N708S00007AAK</t>
  </si>
  <si>
    <t xml:space="preserve">Queen Size Murphy Bed with USB Port, Large Drawer, and Wardrobe/Desk Combo – Versatile White Cabinet Bed</t>
  </si>
  <si>
    <t xml:space="preserve">N709P214182K</t>
  </si>
  <si>
    <t xml:space="preserve">Twin Size Platform Bed With Drawer And Two Shelves, White</t>
  </si>
  <si>
    <t xml:space="preserve">N709P214182E</t>
  </si>
  <si>
    <t xml:space="preserve">Twin Size Platform Bed With Drawer And Two Shelves, Gray</t>
  </si>
  <si>
    <t xml:space="preserve">W2227P144266</t>
  </si>
  <si>
    <t xml:space="preserve">Shoe Cabinet with 3 Flip Drawers &amp; Open Shelves, Modern Entryway Shoe Storage Cabinet Slim, Narrow Hidden Shoe Rack for Heels, Boots, Slippers, Wood Freestanding Shoe Organizer for Entrance</t>
  </si>
  <si>
    <t xml:space="preserve">W2227</t>
  </si>
  <si>
    <t xml:space="preserve">XIEWAN</t>
  </si>
  <si>
    <t xml:space="preserve">W2227P169828</t>
  </si>
  <si>
    <t xml:space="preserve">W2227P144265</t>
  </si>
  <si>
    <t xml:space="preserve">N717P195019K</t>
  </si>
  <si>
    <t xml:space="preserve">TOPMAX Farmhouse Wood Extendable Dining Table with Drop Leaf for Small Places, White</t>
  </si>
  <si>
    <t xml:space="preserve">SW000131AAD</t>
  </si>
  <si>
    <t xml:space="preserve">30 Inch Bathroom Vanity with Resin Sink, Freestanding Bathroom Vanity Set with Hidden Drawer, Storage Cabinet for Bathroom, Solid Wood Frame Bathroom Cabinet</t>
  </si>
  <si>
    <t xml:space="preserve">WF321942AAD</t>
  </si>
  <si>
    <t xml:space="preserve">30 Inch Bathroom Vanity without Sink, Freestanding Bathroom Vanity with Hidden Drawer, Storage Cabient for Bathroom, Solid Wood Frame Bathroon Cabinet (NOT INCLUDE SINK)</t>
  </si>
  <si>
    <t xml:space="preserve">W504S00160</t>
  </si>
  <si>
    <t xml:space="preserve">Full Size Loft Wood Bed with Desk, Storage shelves and Drawers, Built-in Ladder, High Loft Bed with Desk, Storage Shelves and Drawers,Guardrails,Grey</t>
  </si>
  <si>
    <t xml:space="preserve">N717P195019E</t>
  </si>
  <si>
    <t xml:space="preserve">TOPMAX Farmhouse Wood Extendable Dining Table with Drop Leaf for Small Places, Gray</t>
  </si>
  <si>
    <t xml:space="preserve">N717P195018E</t>
  </si>
  <si>
    <t xml:space="preserve">TOPMAX Farmhouse 48"Rectangular Wood Bar Height Dining Set Kitchen Breakfast Nook with 2 Chairs for Small Places,Gray</t>
  </si>
  <si>
    <t xml:space="preserve">W1676105930</t>
  </si>
  <si>
    <t xml:space="preserve">Twin Metal loft Bed with Desk, Ladder and Guardrails, bookdesk under bed, Silver</t>
  </si>
  <si>
    <t xml:space="preserve">W1676</t>
  </si>
  <si>
    <t xml:space="preserve">Hengbo Store</t>
  </si>
  <si>
    <t xml:space="preserve">W1676105932</t>
  </si>
  <si>
    <t xml:space="preserve">Twin Metal Loft Bed with Desk, Ladder and Guardrails,bookdesk under bed , Black</t>
  </si>
  <si>
    <t xml:space="preserve">N717P195018K</t>
  </si>
  <si>
    <t xml:space="preserve">TOPMAX Farmhouse 48"Rectangular Wood Bar Height Dining Set Kitchen Breakfast Nook with 2 Chairs for Small Places,Cherry+White</t>
  </si>
  <si>
    <t xml:space="preserve">SP000067AAD</t>
  </si>
  <si>
    <t xml:space="preserve">TOPMAX 6-Piece Dining Set, Mid-Century Modern Table Set for 6 Persons with 4 Chairs and Bench, Padded Seats and Backrest, Walnut</t>
  </si>
  <si>
    <t xml:space="preserve">SP000067AAP</t>
  </si>
  <si>
    <t xml:space="preserve">TOPMAX 6-Piece Dining Set, Mid-Century Modern Table Set for 6 Persons with 4 Chairs and Bench, Padded Seats and Backrest, Espresso</t>
  </si>
  <si>
    <t xml:space="preserve">SP000066AAP</t>
  </si>
  <si>
    <t xml:space="preserve">TOPMAX Vintage 7-Piece Dining Table Set with 6 Dining Chairs,Kitchen Table Set for 6 with Curved Back and Seat, Espresso</t>
  </si>
  <si>
    <t xml:space="preserve">SP000066AAD</t>
  </si>
  <si>
    <t xml:space="preserve">TOPMAX Vintage 7-Piece Dining Table Set with 6 Dining Chairs,Kitchen Table Set for 6 with Curved Back and Seat, Brown</t>
  </si>
  <si>
    <t xml:space="preserve">SP000065AAE</t>
  </si>
  <si>
    <t xml:space="preserve">TOPMAX Farmhouse Classical 6-Piece Dining Table Set with Trestle Legs,Kitchen Table Set for 6 with 4 Upholstered Dining Chairs and Bench, Grey</t>
  </si>
  <si>
    <t xml:space="preserve">SP000065AAA</t>
  </si>
  <si>
    <t xml:space="preserve">TOPMAX Farmhouse Classical 6-Piece Dining Table Set with Trestle Legs,Kitchen Table Set for 6 with 4 Upholstered Dining Chairs and Bench, Natural</t>
  </si>
  <si>
    <t xml:space="preserve">W504P191655</t>
  </si>
  <si>
    <t xml:space="preserve">Solid Wooden , Solid Rubber Wooden Twin over Twin Floor Bunk Bed with Ladder ,Upper and Bottom Bed Platforms crafted with Strengthened Slats,Espresso</t>
  </si>
  <si>
    <t xml:space="preserve">W504P191652</t>
  </si>
  <si>
    <t xml:space="preserve">Solid Wooden , Solid Rubber Wooden Twin over Twin Floor Bunk Bed with Ladder ,Upper and Bottom Bed Platforms crafted with Strengthened Slats ,Natural</t>
  </si>
  <si>
    <t xml:space="preserve">W504P191646</t>
  </si>
  <si>
    <t xml:space="preserve">Solid Wooden , Solid Rubber Wooden Twin over Twin Floor Bunk Bed with Ladder ,Upper and Bottom Bed Platforms crafted with Strengthened Slats, White</t>
  </si>
  <si>
    <t xml:space="preserve">W504P191644</t>
  </si>
  <si>
    <t xml:space="preserve">Solid Wooden , Solid Rubber Wooden Twin over Twin Floor Bunk Bed with Ladder ,Upper and Bottom Bed Platforms crafted with Strengthened Slats ,Grey</t>
  </si>
  <si>
    <t xml:space="preserve">WF320373AAK</t>
  </si>
  <si>
    <t xml:space="preserve">[Viedo]Modern 30inch Navy Blue/White Bathroom Vanity Cabinet Combo with Open
Storge, Two Drawers</t>
  </si>
  <si>
    <t xml:space="preserve">WF320373AAC</t>
  </si>
  <si>
    <t xml:space="preserve">N709P203153K</t>
  </si>
  <si>
    <t xml:space="preserve">Full Size Metal House Platform Bed with Guardrail and Chimney, White</t>
  </si>
  <si>
    <t xml:space="preserve">N709P203151B</t>
  </si>
  <si>
    <t xml:space="preserve">Twin Size Metal House Platform Bed with Guardrail and Chimney, Black</t>
  </si>
  <si>
    <t xml:space="preserve">N715P195561P</t>
  </si>
  <si>
    <t xml:space="preserve">TREXM Entryway Table with Storage, Retro Console Table with Drawer and Two Sturdy Shelves for Entryway, Living Room (Espresso)</t>
  </si>
  <si>
    <t xml:space="preserve">N715P195561E</t>
  </si>
  <si>
    <t xml:space="preserve">TREXM Entryway Table with Storage, Retro Console Table with Drawer and Two Sturdy Shelves for Entryway, Living Room (Gray Wash)</t>
  </si>
  <si>
    <t xml:space="preserve">N715P195561K</t>
  </si>
  <si>
    <t xml:space="preserve">TREXM Entryway Table with Storage, Retro Console Table with Drawer and Two Sturdy Shelves for Entryway, Living Room (Antique White)</t>
  </si>
  <si>
    <t xml:space="preserve">N715P195561M</t>
  </si>
  <si>
    <t xml:space="preserve">TREXM Entryway Table with Storage, Retro Console Table with Drawer and Two Sturdy Shelves for Entryway, Living Room (Navy)</t>
  </si>
  <si>
    <t xml:space="preserve">N715P195561B</t>
  </si>
  <si>
    <t xml:space="preserve">TREXM Entryway Table with Storage, Retro Console Table with Drawer and Two Sturdy Shelves for Entryway, Living Room (Black)</t>
  </si>
  <si>
    <t xml:space="preserve">N715P196579K</t>
  </si>
  <si>
    <t xml:space="preserve">TREXM Narrow Console Table with Symmetrical Design, Retro Entryway Table with 2-Tier Open Shelf, Sofa Table for Entryway, Hallway and Living Room (Natural)</t>
  </si>
  <si>
    <t xml:space="preserve">N715P196579B</t>
  </si>
  <si>
    <t xml:space="preserve">TREXM Narrow Console Table with Symmetrical Design, Retro Entryway Table with 2-Tier Open Shelf, Sofa Table for Entryway, Hallway and Living Room (Black)</t>
  </si>
  <si>
    <t xml:space="preserve">ST000129AAD</t>
  </si>
  <si>
    <t xml:space="preserve">TREXM 5-Piece  Dining Table Set for 4, Counter Height Modern Kitchen Table and Chairs Set of 4 with Storage Drawers, Marble Dining Table with 4 Upholstered Chairs for Small Space (Walnut)</t>
  </si>
  <si>
    <t xml:space="preserve">ST000128AAD</t>
  </si>
  <si>
    <t xml:space="preserve">TREXM 3-Piece  Dining Table Set for 2, Counter Height Modern Kitchen Table and Chairs Set of 2 with Storage Drawers, Marble Dining Table with 2 Upholstered Chairs for Small Space (Walnut)</t>
  </si>
  <si>
    <t xml:space="preserve">ST000129AAB</t>
  </si>
  <si>
    <t xml:space="preserve">TREXM 5-Piece  Dining Table Set for 4, Counter Height Modern Kitchen Table and Chairs Set of 4 with Storage Drawers, Marble Dining Table with 4 Upholstered Chairs for Small Space (Black)</t>
  </si>
  <si>
    <t xml:space="preserve">W504S00176</t>
  </si>
  <si>
    <t xml:space="preserve">Triple Rubber Wood Bunk Bed with Two Built-in Ladders, Guardrails, Twin over Twin over Twin, Detachable Triple Twin Bunk Bed,Natural</t>
  </si>
  <si>
    <t xml:space="preserve">W504S00177</t>
  </si>
  <si>
    <t xml:space="preserve">Triple Rubber Wood Bunk Bed with Two Built-in Ladders, Guardrails, Twin over Twin over Twin, Detachable Triple Twin Bunk Bed,Black</t>
  </si>
  <si>
    <t xml:space="preserve">W504S00174</t>
  </si>
  <si>
    <t xml:space="preserve">Triple Rubber Wood Bunk Bed with Two Built-in Ladders, Guardrails, Twin over Twin over Twin, Detachable Triple Twin Bunk Bed,Grey</t>
  </si>
  <si>
    <t xml:space="preserve">W504S00173</t>
  </si>
  <si>
    <t xml:space="preserve">Twin Size Triple Rubber Wood Bunk Bed, with Ladders, Guardrails Detachable Bunk Bed, Twin over Twin over Twin,,Black</t>
  </si>
  <si>
    <t xml:space="preserve">W504S00171</t>
  </si>
  <si>
    <t xml:space="preserve">Twin Size Triple Rubber Wood Bunk Bed, with Ladders, Guardrails Detachable Bunk Bed, Twin over Twin over Twin,White</t>
  </si>
  <si>
    <t xml:space="preserve">W504S00172</t>
  </si>
  <si>
    <t xml:space="preserve">Twin Size Triple Rubber Wood Bunk Bed, with Ladders, Guardrails Detachable Bunk Bed, Twin over Twin over Twin,Natural</t>
  </si>
  <si>
    <t xml:space="preserve">W504S00161</t>
  </si>
  <si>
    <t xml:space="preserve">Full Size Loft Wood Bed with Desk, Storage shelves and Drawers, Built-in Ladder, High Loft Bed with Desk, Storage Shelves and Drawers,Guardrails,White</t>
  </si>
  <si>
    <t xml:space="preserve">ST000128AAB</t>
  </si>
  <si>
    <t xml:space="preserve">TREXM 3-Piece  Dining Table Set for 2, Counter Height Modern Kitchen Table and Chairs Set of 2 with Storage Drawers, Marble Dining Table with 2 Upholstered Chairs for Small Space (Black)</t>
  </si>
  <si>
    <t xml:space="preserve">N715P198323P</t>
  </si>
  <si>
    <t xml:space="preserve">TREXM Buffet Cabinet with Storage, 4-Door Vintage Fluted Sideboard Cabinet with Adjustable Shelves for Dining Room, Kitchen, and Living Room  (Espresso)</t>
  </si>
  <si>
    <t xml:space="preserve">N715P198323M</t>
  </si>
  <si>
    <t xml:space="preserve">TREXM Buffet Cabinet with Storage, 4-Door Vintage Fluted Sideboard Cabinet with Adjustable Shelves for Dining Room, Kitchen, and Living Room (Navy Blue)</t>
  </si>
  <si>
    <t xml:space="preserve">W1360S00001</t>
  </si>
  <si>
    <t xml:space="preserve">Faux Leather Upholstered Platform Bed Frame with led lighting ,Bluetooth connection to play music control,Backrest vibration massage,Curve Design, Wood Slat Support, No Box Spring Needed,Queen</t>
  </si>
  <si>
    <t xml:space="preserve">W1360</t>
  </si>
  <si>
    <t xml:space="preserve">Smart House</t>
  </si>
  <si>
    <t xml:space="preserve">N715P198323A</t>
  </si>
  <si>
    <t xml:space="preserve">TREXM Buffet Cabinet with Storage, 4-Door Vintage Fluted Sideboard Cabinet with Adjustable Shelves for Dining Room, Kitchen, and Living Room (Antique White)</t>
  </si>
  <si>
    <t xml:space="preserve">W697S00036</t>
  </si>
  <si>
    <t xml:space="preserve">SOLID WOOD TWIN SIZE LOW LOFT BED WITH STAIR, DRAWER, AND SHELF FOR CREAM + WHITE COLOR</t>
  </si>
  <si>
    <t xml:space="preserve">W636P193313</t>
  </si>
  <si>
    <t xml:space="preserve">Queen Size Bed Frame,  Platform Bed Frame with Wood Headboard and Footboard,Charging Station and LED Lights, 12 Wood Slats Support, No Box Spring Needed , Black</t>
  </si>
  <si>
    <t xml:space="preserve">W636P193308</t>
  </si>
  <si>
    <t xml:space="preserve">Queen Size Bed Frame,  Platform Bed Frame with Wood Headboard and Footboard,Charging Station and LED Lights, 12 Wood Slats Support, No Box Spring Needed , Brown</t>
  </si>
  <si>
    <t xml:space="preserve">W636P193298</t>
  </si>
  <si>
    <t xml:space="preserve">Queen Size Bed Frame,  Platform Bed Frame with Wood Headboard and Footboard,Charging Station and LED Lights, 12 Wood Slats Support, No Box Spring Needed , Antique White</t>
  </si>
  <si>
    <t xml:space="preserve">SW000124AAK</t>
  </si>
  <si>
    <t xml:space="preserve">36'' Bathroom Vanity with Resin Sink Combo,Solid Wood Frame Bathroom Storage Cabinet, Freestanding Vanity Set with 4 Soft Closing Doors&amp; 2 Drawers</t>
  </si>
  <si>
    <t xml:space="preserve">WF317177AAK</t>
  </si>
  <si>
    <t xml:space="preserve">36'' Bathroom Vanity without Countertop,Solid Wood Frame Bathroom Storage Cabinet Only, Freestanding Vanity with 4 Soft Closing Doors&amp; 2 Drawers</t>
  </si>
  <si>
    <t xml:space="preserve">WF317177AAE</t>
  </si>
  <si>
    <t xml:space="preserve">SW000124AAE</t>
  </si>
  <si>
    <t xml:space="preserve">N709P203153B</t>
  </si>
  <si>
    <t xml:space="preserve">Full Size Metal House Platform Bed with Guardrail and Chimney, Black</t>
  </si>
  <si>
    <t xml:space="preserve">N709P203151K</t>
  </si>
  <si>
    <t xml:space="preserve">Twin Size Metal House Platform Bed with Guardrail and Chimney, White</t>
  </si>
  <si>
    <t xml:space="preserve">N715P196968B</t>
  </si>
  <si>
    <t xml:space="preserve">TREXM Shoe Bench with Storage and Cushion, Distressed Shutter Storage Bench with Retro Charm for Living Room, Entryway (Espresso)</t>
  </si>
  <si>
    <t xml:space="preserve">N715P196968M</t>
  </si>
  <si>
    <t xml:space="preserve">TREXM Shoe Bench with Storage and Cushion, Distressed Shutter Storage Bench with Retro Charm for Living Room, Entryway (Navy)</t>
  </si>
  <si>
    <t xml:space="preserve">N715P196968N</t>
  </si>
  <si>
    <t xml:space="preserve">TREXM Shoe Bench with Storage and Cushion, Distressed Shutter Storage Bench with Retro Charm for Living Room, Entryway (White Washed)</t>
  </si>
  <si>
    <t xml:space="preserve">N715P196968E</t>
  </si>
  <si>
    <t xml:space="preserve">TREXM Shoe Bench with Storage and Cushion, Distressed Shutter Storage Bench with Retro Charm for Living Room, Entryway (Grey)</t>
  </si>
  <si>
    <t xml:space="preserve">N715P196968K</t>
  </si>
  <si>
    <t xml:space="preserve">TREXM Shoe Bench with Storage and Cushion, Distressed Shutter Storage Bench with Retro Charm for Living Room, Entryway (White)</t>
  </si>
  <si>
    <t xml:space="preserve">W1321P196445</t>
  </si>
  <si>
    <t xml:space="preserve">Farmhouse Dressing Table Makeup Table, 43" Wide Dressing Table with Lighted Mirror and Makeup Drawer, Large Modern Dressing Table Set with Hair Dryer Holder for Bedroom, White</t>
  </si>
  <si>
    <t xml:space="preserve">W1321P190642</t>
  </si>
  <si>
    <t xml:space="preserve">N701P192145D</t>
  </si>
  <si>
    <t xml:space="preserve">12 Inch King Size Solid Dry Bamboo Wood Platform Bed Frame, with Wood Slat Support, No Box Spring Needed, Easy Assembly</t>
  </si>
  <si>
    <t xml:space="preserve">N701P192144D</t>
  </si>
  <si>
    <t xml:space="preserve">12 Inch Queen Size Solid Dry Bamboo Wood Platform Bed Frame, with Wood Slat Support, No Box Spring Needed, Easy Assembly</t>
  </si>
  <si>
    <t xml:space="preserve">N701P192143D</t>
  </si>
  <si>
    <t xml:space="preserve">12 Inch Full Size Solid Dry Bamboo Wood Platform Bed Frame, with Wood Slat Support, No Box Spring Needed, Easy Assembly</t>
  </si>
  <si>
    <t xml:space="preserve">W1716S00004</t>
  </si>
  <si>
    <t xml:space="preserve">Elegant and Functional Full Size Wood Bed with 4 Drawers and All-in-One Cabinet and Shelf, Grey</t>
  </si>
  <si>
    <t xml:space="preserve">W1716S00003</t>
  </si>
  <si>
    <t xml:space="preserve">Elegant and Functional Full Size Wood Bed with 4 Drawers and All-in-One Cabinet and Shelf, White</t>
  </si>
  <si>
    <t xml:space="preserve">W1716S00002</t>
  </si>
  <si>
    <t xml:space="preserve">Multi-functional Full Size Bed Frame with 4 Under-bed Portable Storage Drawers and Multi-tier Bedside Storage Shelves, Grey</t>
  </si>
  <si>
    <t xml:space="preserve">W1716S00001</t>
  </si>
  <si>
    <t xml:space="preserve">Multi-functional Full Size Bed Frame with 4 Under-bed Portable Storage Drawers and Multi-tier Bedside Storage Shelves, White</t>
  </si>
  <si>
    <t xml:space="preserve">W487P169713</t>
  </si>
  <si>
    <t xml:space="preserve">Queen Bed Frame Modern Faux Leather Upholstered Platform Bed Frame with and Headboard Wave Like Curve Low Profile Bed Frame,Wood Slats Support,Easy Assembly,Grey</t>
  </si>
  <si>
    <t xml:space="preserve">W487P169714</t>
  </si>
  <si>
    <t xml:space="preserve">Queen Bed Frame Modern Faux Leather Upholstered Platform Bed Frame with and Headboard Wave Like Curve Low Profile Bed Frame,Wood Slats Support,Easy Assembly,White</t>
  </si>
  <si>
    <t xml:space="preserve">W487P169712</t>
  </si>
  <si>
    <t xml:space="preserve">Queen Bed Frame Modern Faux Leather Upholstered Platform Bed Frame with and Headboard Wave Like Curve Low Profile Bed Frame,Wood Slats Support,Easy Assembly,Black</t>
  </si>
  <si>
    <t xml:space="preserve">W487P169717</t>
  </si>
  <si>
    <t xml:space="preserve">Queen Led Bed Frame Modern Faux Leather Upholstered Platform Bed Frame with RGB LED Lights and Headboard Wave Like Curve Low Profile Bed Frame,Wood Slats Support,Easy Assembly, Grey</t>
  </si>
  <si>
    <t xml:space="preserve">W487P169715</t>
  </si>
  <si>
    <t xml:space="preserve">Queen Led Bed Frame Modern Faux Leather Upholstered Platform Bed Frame with RGB LED Lights and Headboard Wave Like Curve Low Profile Bed Frame,Wood Slats Support,Easy Assembly, White</t>
  </si>
  <si>
    <t xml:space="preserve">W487P169716</t>
  </si>
  <si>
    <t xml:space="preserve">Queen Led Bed Frame Modern Faux Leather Upholstered Platform Bed Frame with RGB LED Lights and Headboard Wave Like Curve Low Profile Bed Frame,Wood Slats Support,Easy Assembly, Black</t>
  </si>
  <si>
    <t xml:space="preserve">W2699P197526</t>
  </si>
  <si>
    <t xml:space="preserve">Versatile Children's Bookshelf with House-Shaped Design, Multi-Functional Storage for Books and Toys, Adjustable Placement, Durable Kids Organizer for Playroom or Bedroom Easy Assembly &amp; Safe for Kid</t>
  </si>
  <si>
    <t xml:space="preserve">SV000018AAC</t>
  </si>
  <si>
    <t xml:space="preserve">SV000018AAK</t>
  </si>
  <si>
    <t xml:space="preserve">WF313812AAK</t>
  </si>
  <si>
    <t xml:space="preserve">[Cabinet Only] 30" Bathroom vanity-WHITE(Sink not included)</t>
  </si>
  <si>
    <t xml:space="preserve">W1998124482</t>
  </si>
  <si>
    <t xml:space="preserve">Upholstered Twin Size Platform Bed for Kids, Wooden Bed Frame with Slatted Bed Base, No Box Spring Needed, Cute Bed Frame with Bear Design Headboard for Girls Boys Teens, Brown</t>
  </si>
  <si>
    <t xml:space="preserve">W1998124479</t>
  </si>
  <si>
    <t xml:space="preserve">Upholstered Twin Size Platform Bed for Kids, Wooden Bed Frame with Slatted Bed Base, No Box Spring Needed, Cute Bed Frame with Sheep Design Headboard for Girls Boys Teens, White</t>
  </si>
  <si>
    <t xml:space="preserve">WF324045AAK</t>
  </si>
  <si>
    <t xml:space="preserve">30-inch Bathroom Vanity with Ceramic Sink, Modern White Single Bathroom Cabinet with 2 Doors and a Shelf, Soft Close Doors</t>
  </si>
  <si>
    <t xml:space="preserve">WF324045AAF</t>
  </si>
  <si>
    <t xml:space="preserve">30-inch Bathroom Vanity with Ceramic Sink, Modern Green Single Bathroom Cabinet with 2 Doors and a Shelf, Soft Close Doors</t>
  </si>
  <si>
    <t xml:space="preserve">W2363S00055</t>
  </si>
  <si>
    <t xml:space="preserve">Modern Mid-Century Indoor Oversized Chaise Lounger Comfort Sleeper Sofa with Soild Wood Legs</t>
  </si>
  <si>
    <t xml:space="preserve">W2363</t>
  </si>
  <si>
    <t xml:space="preserve">XSJ-FURNITURE</t>
  </si>
  <si>
    <t xml:space="preserve">W2363S00056</t>
  </si>
  <si>
    <t xml:space="preserve">W2363S00057</t>
  </si>
  <si>
    <t xml:space="preserve">W2363S00058</t>
  </si>
  <si>
    <t xml:space="preserve">W2699P197524</t>
  </si>
  <si>
    <t xml:space="preserve">W2363S00054</t>
  </si>
  <si>
    <t xml:space="preserve">W2699P197523</t>
  </si>
  <si>
    <t xml:space="preserve">W2699P197525</t>
  </si>
  <si>
    <t xml:space="preserve">W1960131346</t>
  </si>
  <si>
    <t xml:space="preserve">W1960131344</t>
  </si>
  <si>
    <t xml:space="preserve">N715P194061B</t>
  </si>
  <si>
    <t xml:space="preserve">TREXM Shoe Storage Bench, Shoe Bench with Cushion and Curved Side, Shoe Bench Retro Multifunctional Panel for Entryway and Living room, Black</t>
  </si>
  <si>
    <t xml:space="preserve">N715P194061M</t>
  </si>
  <si>
    <t xml:space="preserve">TREXM Shoe Storage Bench, Shoe Bench with Cushion and Curved Side, Shoe Bench Retro Multifunctional Panel for Entryway and Living room, Antique Navy</t>
  </si>
  <si>
    <t xml:space="preserve">N715P194061K</t>
  </si>
  <si>
    <t xml:space="preserve">TREXM Shoe Storage Bench, Shoe Bench with Cushion and Curved Side, Shoe Bench Retro Multifunctional Panel for Entryway and Living room, Antique White</t>
  </si>
  <si>
    <t xml:space="preserve">N715P194061P</t>
  </si>
  <si>
    <t xml:space="preserve">TREXM Shoe Storage Bench, Shoe Bench with Cushion and Curved Side, Shoe Bench Retro Multifunctional Panel for Entryway and Living room, Espresso</t>
  </si>
  <si>
    <t xml:space="preserve">N715P194061D</t>
  </si>
  <si>
    <t xml:space="preserve">TREXM Shoe Storage Bench, Shoe Bench with Cushion and Curved Side, Shoe Bench Retro Multifunctional Panel for Entryway and Living room, Natural</t>
  </si>
  <si>
    <t xml:space="preserve">W504P191666</t>
  </si>
  <si>
    <t xml:space="preserve">Solid Wooden, Solid Rubber Wooden Twin over Twin Floor Bunk Bed with Ladder, with Bed Platform of Strengthened Slats,White</t>
  </si>
  <si>
    <t xml:space="preserve">W504P191663</t>
  </si>
  <si>
    <t xml:space="preserve">Solid Wooden, Solid Rubber Wooden Twin over Twin Floor Bunk Bed with Ladder, with Bed Platform of Strengthened Slats , Grey</t>
  </si>
  <si>
    <t xml:space="preserve">GX000464AAK</t>
  </si>
  <si>
    <t xml:space="preserve">Twin XL over Queen Bunk Bed with Ladder and Guardrails, White</t>
  </si>
  <si>
    <t xml:space="preserve">GX000464AAD</t>
  </si>
  <si>
    <t xml:space="preserve">Twin XL over Queen Bunk Bed with Ladder and Guardrails, Walnut</t>
  </si>
  <si>
    <t xml:space="preserve">GX000399AAK</t>
  </si>
  <si>
    <t xml:space="preserve">Queen over Queen Bunk Bed with Storage Cabinets and USB Ports, White</t>
  </si>
  <si>
    <t xml:space="preserve">GX000399AAD</t>
  </si>
  <si>
    <t xml:space="preserve">Queen over Queen Bunk Bed with Storage Cabinets and USB Ports, Antique Wood Color</t>
  </si>
  <si>
    <t xml:space="preserve">GX002218AAC</t>
  </si>
  <si>
    <t xml:space="preserve">Wood Twin Size Race Car-Shaped Platform Bed with LED and Upholstered Backrest, Blue</t>
  </si>
  <si>
    <t xml:space="preserve">GX002218AAK</t>
  </si>
  <si>
    <t xml:space="preserve">Wood Twin Size Race Car-Shaped Platform Bed with LED and Upholstered Backrest, White</t>
  </si>
  <si>
    <t xml:space="preserve">N736P195111W</t>
  </si>
  <si>
    <t xml:space="preserve">Full Size House Bed with Ladder and Storage Drawers for Kid Bedroom,Solid Wood Platfrom Bedframe with 2 Blackboard Design, No Box Spring Needed, White</t>
  </si>
  <si>
    <t xml:space="preserve">N736P195110W</t>
  </si>
  <si>
    <t xml:space="preserve">Twin Size House Bed with Ladder and Storage Drawers for Kid Bedroom,Solid Wood Platfrom Bedframe with 2 Blackboard Design, No Box Spring Needed, White</t>
  </si>
  <si>
    <t xml:space="preserve">W578P147731</t>
  </si>
  <si>
    <t xml:space="preserve">Queen Bed Frame with Headboard and Footboard, Metal Platform Bed Frame, All Metal Slats Support, Under Bed Storage, No Box Spring Needed, Easy Assembly, Black</t>
  </si>
  <si>
    <t xml:space="preserve">W578P147062</t>
  </si>
  <si>
    <t xml:space="preserve">Metal Platform Bed frame with Headboard, Sturdy Metal Frame, No Box Spring Needed(Full)</t>
  </si>
  <si>
    <t xml:space="preserve">W1916P184709</t>
  </si>
  <si>
    <t xml:space="preserve">Lift-up Storage Bed Frame, Full Size Bed Frame with Bookcase Headboard &amp; LED Lights, Wooden Platform Bed Frame with Charging Station, No Spring Box Needed, Rustic Brown</t>
  </si>
  <si>
    <t xml:space="preserve">W1916P184705</t>
  </si>
  <si>
    <t xml:space="preserve">Lift-up Storage Bed Frame, Queen Size Bed Frame with Bookcase Headboard &amp; LED Lights, Wooden Platform Bed Frame with Charging Station, No Spring Box Needed, Rustic Brown</t>
  </si>
  <si>
    <t xml:space="preserve">DL000658AAK</t>
  </si>
  <si>
    <t xml:space="preserve">Full Size Metal Loft Bed with Wardrobe and Storage Shelves, White</t>
  </si>
  <si>
    <t xml:space="preserve">DL000657AAK</t>
  </si>
  <si>
    <t xml:space="preserve">Twin Size Metal Loft Bed with Wardrobe and Storage Shelves, White</t>
  </si>
  <si>
    <t xml:space="preserve">SW000140AAK</t>
  </si>
  <si>
    <t xml:space="preserve">30'' Bathroom Vanity with Resin Sink Combo, Free Standing Single Vanity Set with 5 Drawers, Solid Wood Frame Bathroom Storage Cabinet, White</t>
  </si>
  <si>
    <t xml:space="preserve">SW000140AAF</t>
  </si>
  <si>
    <t xml:space="preserve">30'' Bathroom Vanity with Resin Sink Combo, Free Standing Single Vanity Set with 5 Drawers, Solid Wood Frame Bathroom Storage Cabinet, Green</t>
  </si>
  <si>
    <t xml:space="preserve">SW000140AAC</t>
  </si>
  <si>
    <t xml:space="preserve">30'' Bathroom Vanity with Resin Sink Combo, Free Standing Single Vanity Set with 5 Drawers, Solid Wood Frame Bathroom Storage Cabinet, Blue</t>
  </si>
  <si>
    <t xml:space="preserve">WF531509AAK</t>
  </si>
  <si>
    <t xml:space="preserve">30'' Bathroom Vanity without Sink, Free Standing Single Vanity with 5 Drawers, Solid Wood Frame Bathroom Storage Cabinet (NOT INCLUDE BASIN SINK)</t>
  </si>
  <si>
    <t xml:space="preserve">WF531509AAC</t>
  </si>
  <si>
    <t xml:space="preserve">WF531509AAF</t>
  </si>
  <si>
    <t xml:space="preserve">DL001679AAA</t>
  </si>
  <si>
    <t xml:space="preserve">King Size Upholstered Platform Bed with LED Light Strips,Beige</t>
  </si>
  <si>
    <t xml:space="preserve">DL000656AAK</t>
  </si>
  <si>
    <t xml:space="preserve">Queen Size Metal Canopy Platform Bed with Upholstered Headboard and Two Storage Drawers, White</t>
  </si>
  <si>
    <t xml:space="preserve">DL000659AAK</t>
  </si>
  <si>
    <t xml:space="preserve">King Size Metal Canopy Platform Bed with Upholstered Headboard and Two Storage Drawers, White</t>
  </si>
  <si>
    <t xml:space="preserve">WF324043AAC</t>
  </si>
  <si>
    <t xml:space="preserve">30" Blue Bathroom Vanity with Single Sink, Combo Cabinet Undermount Sink, Bathroom Storage Cabinet with 2 Doors and a Drawer, Soft Closing, Multifunctional Storage, Solid Wood Frame</t>
  </si>
  <si>
    <t xml:space="preserve">N729P170521F</t>
  </si>
  <si>
    <t xml:space="preserve">30 Inch Green Bathroom Vanity with Single Sink, Combination Under Counter Sink, Bathroom Storage Cabinet with 2 Doors and a Drawer, Soft Closure, Multifunctional Storage(WF324043)</t>
  </si>
  <si>
    <t xml:space="preserve">WF324043AAK</t>
  </si>
  <si>
    <t xml:space="preserve">WF324043AAE</t>
  </si>
  <si>
    <t xml:space="preserve">30" Gray Bathroom Vanity with Single Sink, Combo Cabinet Undermount Sink, Bathroom Storage Cabinet with 2 Doors and a Drawer, Soft Closing, Multifunctional Storage, Solid Wood Frame</t>
  </si>
  <si>
    <t xml:space="preserve">WF324043AAB</t>
  </si>
  <si>
    <t xml:space="preserve">N725P189821K</t>
  </si>
  <si>
    <t xml:space="preserve">24" White Modern Sleek Bathroom Vanity Elegant Ceramic Sink with Solid Wood Frame, Adjustable Shelf</t>
  </si>
  <si>
    <t xml:space="preserve">N725P189821B</t>
  </si>
  <si>
    <t xml:space="preserve">24" Black Modern Sleek Bathroom Vanity Elegant Ceramic Sink with Solid Wood Frame, Adjustable Shelf</t>
  </si>
  <si>
    <t xml:space="preserve">N709P185579H</t>
  </si>
  <si>
    <t xml:space="preserve">Full Size Metal House Bed with Fence, With Trundle, Pink</t>
  </si>
  <si>
    <t xml:space="preserve">N709P185579K</t>
  </si>
  <si>
    <t xml:space="preserve">Full Size Metal House Bed with Fence, With Trundle, White</t>
  </si>
  <si>
    <t xml:space="preserve">N709P186682H</t>
  </si>
  <si>
    <t xml:space="preserve">Twin Size Metal House Bed with Fence, With Trundle, Pink</t>
  </si>
  <si>
    <t xml:space="preserve">N709P186682K</t>
  </si>
  <si>
    <t xml:space="preserve">Twin Size Metal House Bed with Fence, With Trundle, White</t>
  </si>
  <si>
    <t xml:space="preserve">N733S197073H</t>
  </si>
  <si>
    <t xml:space="preserve">Twin Size Multifunctional Wood Platform Bed with Bookshelf at the Head of the Bed, Built-in Desk and Matching Chair, Pink</t>
  </si>
  <si>
    <t xml:space="preserve">N733S197073K</t>
  </si>
  <si>
    <t xml:space="preserve">Twin Size Multifunctional Wood Platform Bed with Bookshelf at the Head of the Bed, Built-in Desk and Matching Chair, White</t>
  </si>
  <si>
    <t xml:space="preserve">N733S197073M</t>
  </si>
  <si>
    <t xml:space="preserve">Twin Size Multifunctional Wood Platform Bed with Bookshelf at the Head of the Bed, Built-in Desk and Matching Chair, Natural</t>
  </si>
  <si>
    <t xml:space="preserve">BS701P194062K</t>
  </si>
  <si>
    <t xml:space="preserve">Solid Pine Wood Platform Bed with All-In-One 2 Nightstand Bookcase and Storage Shelf for Bedroom Apartment,Guest Room,Full, White+Walnut</t>
  </si>
  <si>
    <t xml:space="preserve">BS701P197209K</t>
  </si>
  <si>
    <t xml:space="preserve">Solid Pine Wood Platform Bed with All-In-One 2 Nightstand Bookcase and Storage Shelf for Bedroom Apartment,Guest Room,Twin, White+Walnut</t>
  </si>
  <si>
    <t xml:space="preserve">W2297P236977</t>
  </si>
  <si>
    <t xml:space="preserve">W2297P236951</t>
  </si>
  <si>
    <t xml:space="preserve">PX283311AAF</t>
  </si>
  <si>
    <t xml:space="preserve">Pre-lit Xmas Tree Artificial Christmas 4-Piece Set,Garland, Wreath and Set of 2 Entrance Trees X-mas with LED Lights, Christmas Tree</t>
  </si>
  <si>
    <t xml:space="preserve">W2297P236942</t>
  </si>
  <si>
    <t xml:space="preserve">Queen Size Metal Platform Bed Frame with Wooden Headboard and  with Footboard USB,Charging Station,2 Drawers,storage, LED Lights, No Box Spring Needed, Easy Assemble</t>
  </si>
  <si>
    <t xml:space="preserve">N709P182126B</t>
  </si>
  <si>
    <t xml:space="preserve">Twin Size Upholstery Platform Bed Frame with LED Light Strips,Headboard Storage Space and Two USB Charging Deisgn,Black(Old SKU:WF315762AAB)</t>
  </si>
  <si>
    <t xml:space="preserve">N710P181623K</t>
  </si>
  <si>
    <t xml:space="preserve">Pre-lit Christmas Artificial Tree 4-Piece Set, Garland, Wreath and Set of 2 Entrance Trees, X-mas with LED Lights, PVC Festival Celebration Set, Green</t>
  </si>
  <si>
    <t xml:space="preserve">PX292921AAM</t>
  </si>
  <si>
    <t xml:space="preserve">6FT Pre-Lit Hinged Artificial Fir ChristmasTree, Xmas Tree Snow Flocked Artificial Holiday Christmas Tree w/750 Branch Tips X-mas</t>
  </si>
  <si>
    <t xml:space="preserve">PX292919AAB</t>
  </si>
  <si>
    <t xml:space="preserve">6FT Artificial Fir Bent Top Halloween Christmas Tree, Xmas Tree Bendable Grinch Style Christmas Tree Holiday Decoration w/1,080 Lush Branch Tips, 300 LED Lights X-mas Halloween Style</t>
  </si>
  <si>
    <t xml:space="preserve">PX292920AAJ</t>
  </si>
  <si>
    <t xml:space="preserve">6FT Hinged Fir Artificial Fir Bent Top Christmas Tree, Xmas Tree Bendable Santa Hat Style Christmas Tree Holiday Decoration,1250 Lush Branch Tips, 300 LED Lights X-mas</t>
  </si>
  <si>
    <t xml:space="preserve">PX283311AAK</t>
  </si>
  <si>
    <t xml:space="preserve">Pre-lit Xmas Tree Artificial Christmas 4-Piece Set,Garland, Wreath and Set of 2 Entrance Trees X-mas</t>
  </si>
  <si>
    <t xml:space="preserve">W1307P192838</t>
  </si>
  <si>
    <t xml:space="preserve">Metal Full Size Loft Bed  with Power Outlet and LED Lighted, Space-Saving, Noise Reduced, Black</t>
  </si>
  <si>
    <t xml:space="preserve">W1307P192840</t>
  </si>
  <si>
    <t xml:space="preserve">Metal Twin XL Size Loft Bed  with Power Outlet and LED Lighted, Space-Saving, Noise Reduced, Black</t>
  </si>
  <si>
    <t xml:space="preserve">N710P181810J</t>
  </si>
  <si>
    <t xml:space="preserve">Lighted  Santa Hat Style Christmas Tree Set of 2, 4ft Artificial Tree with Warm White Lights, Christmas Tree for Decoration Inside and Outside</t>
  </si>
  <si>
    <t xml:space="preserve">W1716S00011</t>
  </si>
  <si>
    <t xml:space="preserve">Cozy and Fun Wood Twin Size House Bunk Bed with Window Roof Shape Design with Ladder and Climbing Ramp, Brown+Pink</t>
  </si>
  <si>
    <t xml:space="preserve">W1670S00020</t>
  </si>
  <si>
    <t xml:space="preserve">Twin Size Upholstered Daybed with Trundle and USB Charging Design, Velvet Upholstered Daybed Frame, Twin Sofa Bed for Living Room Bedroom, No Box Spring Needed,Plush velvet fabric LIGHT BEIGE 2#</t>
  </si>
  <si>
    <t xml:space="preserve">2026-05-29 07:59</t>
  </si>
  <si>
    <t xml:space="preserve">W636P178870</t>
  </si>
  <si>
    <t xml:space="preserve">Queen Floating Bed Frame with LED Light and Charging Station Upholstered Platform Bed Frame Queen Size with Headboard and Hidden Storage Space, No Box Spring Needed, Blue</t>
  </si>
  <si>
    <t xml:space="preserve">W636P178873</t>
  </si>
  <si>
    <t xml:space="preserve">King Floating Bed Frame with LED Light and Charging Station Upholstered Platform Bed Frame King Size with Headboard and Hidden Storage Space, No Box Spring Needed, Blue</t>
  </si>
  <si>
    <t xml:space="preserve">WY000380AAC</t>
  </si>
  <si>
    <t xml:space="preserve">U_STYLE Outdoor Patio Sunbed Daybed with Cushions, Adjustable Seats</t>
  </si>
  <si>
    <t xml:space="preserve">WY000380AAA</t>
  </si>
  <si>
    <t xml:space="preserve">WY000380AAE</t>
  </si>
  <si>
    <t xml:space="preserve">MS322583AAC</t>
  </si>
  <si>
    <t xml:space="preserve">10ft Geometric Dome Climber Play Center, Kids Climbing Dome Tower with Hammock, Rust &amp; UV Resistant Steel Supporting 1000 LBS</t>
  </si>
  <si>
    <t xml:space="preserve">MS322583AAF</t>
  </si>
  <si>
    <t xml:space="preserve">W1885S00013</t>
  </si>
  <si>
    <t xml:space="preserve">66.2" Queen Pull Out Sofa Bed, Hydraulic System Convertible Sleeper Sofa with Storage and 2 Soft Pillows, Tufted Button Upholstered Couch,Multi-Functional Velvet Loveseat Bed,Black</t>
  </si>
  <si>
    <t xml:space="preserve">W1885S00012</t>
  </si>
  <si>
    <t xml:space="preserve">66.2" Queen Pull Out Sofa Bed, Hydraulic System Convertible Sleeper Sofa with Storage and 2 Soft Pillows, Tufted Button Upholstered Couch,Multi-Functional Velvet Loveseat Bed,Beige</t>
  </si>
  <si>
    <t xml:space="preserve">W636133452</t>
  </si>
  <si>
    <t xml:space="preserve">Bed Frame King Size, Wood Platform Bed Frame , Noise Free,No Box Spring Needed and Easy Assembly Tool,Large Under Bed Storage,Dark Brown</t>
  </si>
  <si>
    <t xml:space="preserve">W636133433</t>
  </si>
  <si>
    <t xml:space="preserve">Bed Frame Queen Size, Wood Platform Bed Frame , Noise Free,No Box Spring Needed and Easy Assembly Tool,Large Under Bed Storage,Dark Brown</t>
  </si>
  <si>
    <t xml:space="preserve">W636133432</t>
  </si>
  <si>
    <t xml:space="preserve">Bed Frame Full Size, Wood Platform Bed Frame , Noise Free,No Box Spring Needed and Easy Assembly Tool,Large Under Bed Storage,Dark Brown</t>
  </si>
  <si>
    <t xml:space="preserve">N820000011K</t>
  </si>
  <si>
    <t xml:space="preserve">2-Doors Wooden Wardrobe Storage for Bedroom, with Shelves and 3 Drawers, White</t>
  </si>
  <si>
    <t xml:space="preserve">N820000011E</t>
  </si>
  <si>
    <t xml:space="preserve">2-Doors Wooden Wardrobe Storage for Bedroom, with Shelves and 3 Drawers, Gray</t>
  </si>
  <si>
    <t xml:space="preserve">N820000012D</t>
  </si>
  <si>
    <t xml:space="preserve">2 Door Wooden Storage Desk Wardrobe for Bedroom with Shelves and Drawers,Natural</t>
  </si>
  <si>
    <t xml:space="preserve">N820000012K</t>
  </si>
  <si>
    <t xml:space="preserve">2 Door Wooden Storage Desk Wardrobe for Bedroom with Shelves and Drawers, White</t>
  </si>
  <si>
    <t xml:space="preserve">BS701P194879E</t>
  </si>
  <si>
    <t xml:space="preserve">Floor Upholstered Platform Bed with Extended Wood Headboard &amp; Bedside Shelf,No Box Spring Needed,King Size,Gray</t>
  </si>
  <si>
    <t xml:space="preserve">W42752421</t>
  </si>
  <si>
    <t xml:space="preserve">Metal Twin over Twin Bunk Bed/ Heavy-duty Sturdy Metal/ Noise Reduced Design/ 2 Side Ladders/ Safety Guardrail/ CPC Certified/ No Box Spring Needed</t>
  </si>
  <si>
    <t xml:space="preserve">BS701P194877E</t>
  </si>
  <si>
    <t xml:space="preserve">Floor Upholstered Platform Bed with Extended Wood Headboard &amp; Bedside Shelf,No Box Spring Needed,Queen Size,Gray</t>
  </si>
  <si>
    <t xml:space="preserve">BS701P193474D</t>
  </si>
  <si>
    <t xml:space="preserve">Mid-Century Wood Platform Bed with Headboard and Wood Slat Support, No Box Spring Needed, King Size, Brown</t>
  </si>
  <si>
    <t xml:space="preserve">BS701P193474K</t>
  </si>
  <si>
    <t xml:space="preserve">Mid-Century Wood Platform Bed with Headboard and Wood Slat Support, No Box Spring Needed, King Size, White(Old SKU:N701P345575K)</t>
  </si>
  <si>
    <t xml:space="preserve">N701P193472D</t>
  </si>
  <si>
    <t xml:space="preserve">Mid-Century Wood Platform Bed with Headboard and Wood Slat Support, No Box Spring Needed, Queen Size, Brown</t>
  </si>
  <si>
    <t xml:space="preserve">N701P193472K</t>
  </si>
  <si>
    <t xml:space="preserve">Mid-Century Wood Platform Bed with Headboard and Wood Slat Support, No Box Spring Needed, Queen Size, White</t>
  </si>
  <si>
    <t xml:space="preserve">N701P193471D</t>
  </si>
  <si>
    <t xml:space="preserve">Mid-Century Wood Platform Bed with Headboard and Wood Slat Support, No Box Spring Needed, Full Size, Brown</t>
  </si>
  <si>
    <t xml:space="preserve">N701P193471K</t>
  </si>
  <si>
    <t xml:space="preserve">Mid-Century Wood Platform Bed with Headboard and Wood Slat Support, No Box Spring Needed, Full Size, White</t>
  </si>
  <si>
    <t xml:space="preserve">W1307S00046</t>
  </si>
  <si>
    <t xml:space="preserve">Metal Full XL over Queen Bunk Bed for Teens and Adults,Space-Saving/Noise Reduced/No Box Spring Needed, Old SKU W1307S00020</t>
  </si>
  <si>
    <t xml:space="preserve">W1307S00045</t>
  </si>
  <si>
    <t xml:space="preserve">Metal Twin XL over Queen Bunk Bed for Teens and Adults,Space-Saving/Noise Reduced/No Box Spring Needed, Old SKU W1307S00019</t>
  </si>
  <si>
    <t xml:space="preserve">W87659173</t>
  </si>
  <si>
    <t xml:space="preserve">Queen Bed Frame/Velvet Upholstered Bed Frame with Vertical Channel Tufted Headboard Beige</t>
  </si>
  <si>
    <t xml:space="preserve">W87659171</t>
  </si>
  <si>
    <t xml:space="preserve">Velvet Upholstered Bed Frame with Vertical Channel Tufted Headboard,Modern Decorative Nailheads, Full size Bed Frame Beige</t>
  </si>
  <si>
    <t xml:space="preserve">W1708137165</t>
  </si>
  <si>
    <t xml:space="preserve">Queen Size Bed Frame,Upholstered Platform Bed &amp; High headboard with Wood Slat Support,No Box Spring Needed,Easy Assembly, Velvet White</t>
  </si>
  <si>
    <t xml:space="preserve">W1708137166</t>
  </si>
  <si>
    <t xml:space="preserve">King Size Bed Frame,Upholstered Platform Bed &amp; High headboard with Wood Slat Support,No Box Spring Needed,Easy Assembly, Velvet White</t>
  </si>
  <si>
    <t xml:space="preserve">W1998124488</t>
  </si>
  <si>
    <t xml:space="preserve">Upholstered Twin Size Platform Bed for Kids, Wooden Bed Frame with Slatted Bed Base, No Box Spring Needed, Cute Bed Frame with Shell Design Headboard for Girls Boys Teens, Beige</t>
  </si>
  <si>
    <t xml:space="preserve">W1998124486</t>
  </si>
  <si>
    <t xml:space="preserve">Upholstered Twin Size Platform Bed for Kids, Wooden Bed Frame with Slatted Bed Base, No Box Spring Needed, Cute Bed Frame with Shell Design Headboard for Girls Boys Teens, Pink</t>
  </si>
  <si>
    <t xml:space="preserve">W1903P151337</t>
  </si>
  <si>
    <t xml:space="preserve">Queen Size Bed Frame, Storage Headboard with LED light, Charging Station, Solid and Stable, Noise Free, No Box Spring Needed, Easy Assembly, Vintage Brown</t>
  </si>
  <si>
    <t xml:space="preserve">W1151P147201</t>
  </si>
  <si>
    <t xml:space="preserve">Modern minimalist storage cabinet, Japanese rattan shoe cabinet, bed top cabinet, small home furniture. Suitable for corridors and living rooms. GZ-DI-03</t>
  </si>
  <si>
    <t xml:space="preserve">W1151P147202</t>
  </si>
  <si>
    <t xml:space="preserve">W1151P147200</t>
  </si>
  <si>
    <t xml:space="preserve">W1151P147199</t>
  </si>
  <si>
    <t xml:space="preserve">Modern minimalist storage cabinet, Japanese rattan shoe cabinet, bed top cabinet, small home furniture. Suitable for corridors and living rooms.    W115170127</t>
  </si>
  <si>
    <t xml:space="preserve">W2516P185160</t>
  </si>
  <si>
    <t xml:space="preserve">Large size Shoe Cabinet,Free Standing Tipping Bucket Shoe Rack Organizer with 2 Flip Drawers&amp;2 Drawer,Modern Tipping Bucket for Entryway, Hallway, Bedroom-white</t>
  </si>
  <si>
    <t xml:space="preserve">W2516P185161</t>
  </si>
  <si>
    <t xml:space="preserve">Large size Shoe Cabinet,Free Standing Tipping Bucket Shoe Rack Organizer with 2 Flip Drawers&amp;2 Drawer,Modern Tipping Bucket for Entryway, Hallway, Bedroom-black</t>
  </si>
  <si>
    <t xml:space="preserve">GX001029AAE-1</t>
  </si>
  <si>
    <t xml:space="preserve">Full Size Wooden Captain Bed with Built-in Bookshelves,Three Storage Drawers and Trundle,Light Grey(Old SKU:GX001029AAE)</t>
  </si>
  <si>
    <t xml:space="preserve">GX001015AAK-1</t>
  </si>
  <si>
    <t xml:space="preserve">Twin Size Wooden Captain Bed with Built-in Bookshelves,Three Storage Drawers and Trundle, White Wash</t>
  </si>
  <si>
    <t xml:space="preserve">W578124376</t>
  </si>
  <si>
    <t xml:space="preserve">Shoe Storage Cabinet for Entryway, Free Standing Shoe Organizer with 2 Flip Drawers, Hidden Shoe Rack Storage Organizer for Doorway Hallway Closet, White</t>
  </si>
  <si>
    <t xml:space="preserve">2026-05-24 22:59</t>
  </si>
  <si>
    <t xml:space="preserve">W578124378</t>
  </si>
  <si>
    <t xml:space="preserve">Shoe Storage Cabinet for Entryway, Free Standing Shoe Organizer with 2 Flip Drawers, Hidden Shoe Rack Storage Organizer for Doorway Hallway Closet, Gray</t>
  </si>
  <si>
    <t xml:space="preserve">W578124379</t>
  </si>
  <si>
    <t xml:space="preserve">Shoe Storage Cabinet for Entryway, Free Standing Shoe Organizer with 2 Flip Drawers, Hidden Shoe Rack Storage Organizer for Doorway Hallway Closet, Green</t>
  </si>
  <si>
    <t xml:space="preserve">W578124380</t>
  </si>
  <si>
    <t xml:space="preserve">Shoe Storage Cabinet for Entryway, Free Standing Shoe Organizer with 2 Flip Drawers, Hidden Shoe Rack Storage Organizer for Doorway Hallway Closet, Red</t>
  </si>
  <si>
    <t xml:space="preserve">W578124377</t>
  </si>
  <si>
    <t xml:space="preserve">Shoe Storage Cabinet for Entryway, Free Standing Shoe Organizer with 2 Flip Drawers, Hidden Shoe Rack Storage Organizer for Doorway Hallway Closet, Black</t>
  </si>
  <si>
    <t xml:space="preserve">SM000916AAE-1</t>
  </si>
  <si>
    <t xml:space="preserve">L-shaped Platform Bed with Trundle and Drawers Linked with built-in Desk,Twin,Gray(Old SKU:SM000916AAE-1)</t>
  </si>
  <si>
    <t xml:space="preserve">BS701P193486K</t>
  </si>
  <si>
    <t xml:space="preserve">Traditional King Size Solid Wood Four Poster Bed with Horizontal Grille Design, White</t>
  </si>
  <si>
    <t xml:space="preserve">BS701P193486P</t>
  </si>
  <si>
    <t xml:space="preserve">Traditional King Size Solid Wood Four Poster Bed with Horizontal Grille Design, Espresso</t>
  </si>
  <si>
    <t xml:space="preserve">BS701P193480K</t>
  </si>
  <si>
    <t xml:space="preserve">Traditional Queen Size Solid Wood Four Poster Bed with Horizontal Grille Design, White</t>
  </si>
  <si>
    <t xml:space="preserve">BS701P193480P</t>
  </si>
  <si>
    <t xml:space="preserve">Traditional Queen Size Solid Wood Four Poster Bed with Horizontal Grille Design, Espresso</t>
  </si>
  <si>
    <t xml:space="preserve">N820S00016K</t>
  </si>
  <si>
    <t xml:space="preserve">N820S00016E</t>
  </si>
  <si>
    <t xml:space="preserve">N820S00015E</t>
  </si>
  <si>
    <t xml:space="preserve">N820S00015K</t>
  </si>
  <si>
    <t xml:space="preserve">N820S00012A</t>
  </si>
  <si>
    <t xml:space="preserve">Full Size Daybed with Three Drawers and Three Storage Compartments, Nature+Beige</t>
  </si>
  <si>
    <t xml:space="preserve">N820S00012E</t>
  </si>
  <si>
    <t xml:space="preserve">Full Size Daybed with Three Drawers and Three Storage Compartments, Gray</t>
  </si>
  <si>
    <t xml:space="preserve">N820S00011E</t>
  </si>
  <si>
    <t xml:space="preserve">Twin Size Daybed with Three Drawers and Three Storage Compartments, Gray</t>
  </si>
  <si>
    <t xml:space="preserve">N820S00011A</t>
  </si>
  <si>
    <t xml:space="preserve">Twin Size Daybed with Three Drawers and Three Storage Compartments, Nature+Beige</t>
  </si>
  <si>
    <t xml:space="preserve">SF000181AAE</t>
  </si>
  <si>
    <t xml:space="preserve">Queen size Upholstered Platform Bed with Cloud-shaped Headboard, Gray</t>
  </si>
  <si>
    <t xml:space="preserve">SF000181AAA</t>
  </si>
  <si>
    <t xml:space="preserve">Queen size Upholstered Platform Bed with Cloud-shaped Headboard, Beige</t>
  </si>
  <si>
    <t xml:space="preserve">SF000180AAE</t>
  </si>
  <si>
    <t xml:space="preserve">Queen size Cloud-shaped Headboard Upholstered Platform Bed with Rounded Footboard and Pocket, Gray</t>
  </si>
  <si>
    <t xml:space="preserve">SF000180AAA</t>
  </si>
  <si>
    <t xml:space="preserve">Queen size Cloud-shaped Headboard Upholstered Platform Bed with Rounded Footboard and Pocket, Beige</t>
  </si>
  <si>
    <t xml:space="preserve">N709P189917E</t>
  </si>
  <si>
    <t xml:space="preserve">Twin Size Wood Daybed with 2 Drawers and Guardrail, Gray</t>
  </si>
  <si>
    <t xml:space="preserve">N709P189917A</t>
  </si>
  <si>
    <t xml:space="preserve">Twin Size Wood Daybed with 2 Drawers and Guardrail, Beige</t>
  </si>
  <si>
    <t xml:space="preserve">N709P189856E</t>
  </si>
  <si>
    <t xml:space="preserve">Twin Size Wood Daybed with Trundle and Guardrail, Gray</t>
  </si>
  <si>
    <t xml:space="preserve">N709P189856A</t>
  </si>
  <si>
    <t xml:space="preserve">Twin Size Wood Daybed with Trundle and Guardrail, Beige</t>
  </si>
  <si>
    <t xml:space="preserve">W504P191673</t>
  </si>
  <si>
    <t xml:space="preserve">Solid Wooden, Solid Rubber Wooden Twin over Twin Floor Bunk Bed with Ladder, with Bed Platform of Strengthened Slats  , Natural</t>
  </si>
  <si>
    <t xml:space="preserve">W504P191669</t>
  </si>
  <si>
    <t xml:space="preserve">Solid Wooden, Solid Rubber Wooden Twin over Twin Floor Bunk Bed with Ladder, with Bed Platform of Strengthened Slats  , Espresso</t>
  </si>
  <si>
    <t xml:space="preserve">W1580S00049</t>
  </si>
  <si>
    <t xml:space="preserve">Full Metal Loft Bed with Desk and Shelves, Loft Bed with Ladder and Guardrails, Loft Bed Frame for Bedroom, Black with Black Desk</t>
  </si>
  <si>
    <t xml:space="preserve">W1580S00046</t>
  </si>
  <si>
    <t xml:space="preserve">Full XL Metal Loft Bed with Desk and Shelves, Loft Bed with Ladder and Guardrails, Loft Bed Frame for Bedroom, Black</t>
  </si>
  <si>
    <t xml:space="preserve">GX001040AAE</t>
  </si>
  <si>
    <t xml:space="preserve">Wood Twin Size Loft Bed with Desk, Blackboard, Storage Box, Shelf and 3 Drawers, Gray</t>
  </si>
  <si>
    <t xml:space="preserve">GX001040AAK</t>
  </si>
  <si>
    <t xml:space="preserve">Wood Twin Size Loft Bed with Desk, Blackboard, Storage Box, Shelf and 3 Drawers, White</t>
  </si>
  <si>
    <t xml:space="preserve">W487S00222</t>
  </si>
  <si>
    <t xml:space="preserve">Full Size Upholstered Tufted  Bed Frame, Sofa Bed Frame with Comfortable Backrest and Armrests, Full Size Bed for Bedroom, Living Room,Velvet, Black(80.5''*59''*30.5'')</t>
  </si>
  <si>
    <t xml:space="preserve">W487S00223</t>
  </si>
  <si>
    <t xml:space="preserve">Full Size Upholstered Tufted Bed Frame, Sofa Bed Frame with Comfortable Backrest and Armrests, Full Size Bed for Bedroom, Living Room,Velvet, Beige(80.5''*59''*30.5'')</t>
  </si>
  <si>
    <t xml:space="preserve">W487S00224</t>
  </si>
  <si>
    <t xml:space="preserve">Full Size Upholstered Tufted Bed Frame, Sofa Bed Frame with Comfortable Backrest and Armrests, Full Size Bed for Bedroom, Living Room,Velvet, Grey(80.5''*59''*30.5'')</t>
  </si>
  <si>
    <t xml:space="preserve">N820P181648E</t>
  </si>
  <si>
    <t xml:space="preserve">Twin Size Extended Bed With Arched Roof and Trundle, Gray</t>
  </si>
  <si>
    <t xml:space="preserve">W2677S00005</t>
  </si>
  <si>
    <t xml:space="preserve">Convertible Sleeper Sofa Couch,Multifunctional Double Folding Sofa Bed,Storage Ottoman and Sofa arm with  box and drawer, Drop Down Table with 2Cup Holders for Living room,Apartment,Office,Light Brown</t>
  </si>
  <si>
    <t xml:space="preserve">W2677</t>
  </si>
  <si>
    <t xml:space="preserve">Trusting Furniture</t>
  </si>
  <si>
    <t xml:space="preserve">BS701P194180K</t>
  </si>
  <si>
    <t xml:space="preserve">Storage Platform Bed Frame with Multiple Drawers and Shelves No Box Spring Needed, King Size,White</t>
  </si>
  <si>
    <t xml:space="preserve">BS701P194174K</t>
  </si>
  <si>
    <t xml:space="preserve">Storage Platform Bed Frame with Multiple Drawers and Shelves No Box Spring Needed, Queen Size,White</t>
  </si>
  <si>
    <t xml:space="preserve">BS701P194169K</t>
  </si>
  <si>
    <t xml:space="preserve">Storage Platform Bed Frame with Multiple Drawers and Shelves No Box Spring Needed, Full Size,White</t>
  </si>
  <si>
    <t xml:space="preserve">BS701P194180D</t>
  </si>
  <si>
    <t xml:space="preserve">Storage Platform Bed Frame with Multiple Drawers and Shelves No Box Spring Needed,King Size,Walnut</t>
  </si>
  <si>
    <t xml:space="preserve">BS701P194174D</t>
  </si>
  <si>
    <t xml:space="preserve">Storage Platform Bed Frame with Multiple Drawers and Shelves No Box Spring Needed,Queen Size,Walnut</t>
  </si>
  <si>
    <t xml:space="preserve">BS701P194169D</t>
  </si>
  <si>
    <t xml:space="preserve">Storage Platform Bed Frame with Multiple Drawers and Shelves No Box Spring Needed, Full Size,Walnut</t>
  </si>
  <si>
    <t xml:space="preserve">W2677S00004</t>
  </si>
  <si>
    <t xml:space="preserve">Convertible Sleeper Sofa Couch,Multifunctional Double Folding Sofa Bed,Storage Ottoman and Sofa arm with  box and drawer, Drop Down Table with 2Cup Holders for Living room,Apartment,Office,Grey</t>
  </si>
  <si>
    <t xml:space="preserve">W2677S00006</t>
  </si>
  <si>
    <t xml:space="preserve">Convertible Sleeper Sofa Couch,Multifunctional Double Folding Sofa Bed,Storage Ottoman and Sofa arm with  box and drawer, Drop Down Table with 2Cup Holders for Living room,Apartment,Office,Beige</t>
  </si>
  <si>
    <t xml:space="preserve">W2275S00008</t>
  </si>
  <si>
    <t xml:space="preserve">TV Stand for 65 inch TV, Entertainment Center with 18" Fireplace Insert TV Console Cabinet for Living Room/Bedroom Brown, 60"W*15.75"D*29"H</t>
  </si>
  <si>
    <t xml:space="preserve">W2275S00010</t>
  </si>
  <si>
    <t xml:space="preserve">Retro TV Stand for 65'' TV, TV Console Cabinet with Storage, Open Shelves Entertainment Center with 18" Fireplace Insert  for Living Room Dark Walnut 60"W*15.75"D*29"H</t>
  </si>
  <si>
    <t xml:space="preserve">W2275P210030</t>
  </si>
  <si>
    <t xml:space="preserve">Modern TV Stand for up to 65 Inch TVs, Entertainment Center Farmhouse TV Cabinet Media Console Table with Glass Doors for Living Room, Brown 60"W*15.75"D*29"H</t>
  </si>
  <si>
    <t xml:space="preserve">W2275P210033</t>
  </si>
  <si>
    <t xml:space="preserve">Retro TV Stand for 65'' TV, TV Console Cabinet with Storage, Open Shelves Entertainment Center for Living Room and Bedroom, Dark Walnut 60"W*15.75"D*29"H</t>
  </si>
  <si>
    <t xml:space="preserve">W2275P210044</t>
  </si>
  <si>
    <t xml:space="preserve">Retro TV Stand with Storage for TVs up to 65'', Mid Century Modern TV Stand &amp; Entertainment Center with Shelf,TV Stand for Media,TV Console Table for Living Room Espresso 60"W*15.75"D*34.25"H</t>
  </si>
  <si>
    <t xml:space="preserve">W2275P210043</t>
  </si>
  <si>
    <t xml:space="preserve">Retro TV Stand with Storage for TVs up to 65'' Mid Century Modern TV Stand &amp; Entertainment Center with Shelf, TV Stand for Media, Wood TV Console Table for Living Room 60"W*15.75"D*34.25"H</t>
  </si>
  <si>
    <t xml:space="preserve">SF000171AAA</t>
  </si>
  <si>
    <t xml:space="preserve">Twin Size Upholstered daybed with Wave-shaped Trundle, Beige</t>
  </si>
  <si>
    <t xml:space="preserve">SF000171AAH</t>
  </si>
  <si>
    <t xml:space="preserve">Twin Size Upholstered daybed with Wave-shaped Trundle, Pink</t>
  </si>
  <si>
    <t xml:space="preserve">SF000171AAE</t>
  </si>
  <si>
    <t xml:space="preserve">Twin Size Upholstered daybed with Wave-shaped Trundle, Gray</t>
  </si>
  <si>
    <t xml:space="preserve">N701P193467D</t>
  </si>
  <si>
    <t xml:space="preserve">Solid Wood Canopy Bed Frame Four Posters Bed No Box Spring Needed,Queen Size,Walnut</t>
  </si>
  <si>
    <t xml:space="preserve">N701P193466D</t>
  </si>
  <si>
    <t xml:space="preserve">Solid Wood Canopy Bed Frame Four Posters Bed No Box Spring Needed,Full Size,Walnut</t>
  </si>
  <si>
    <t xml:space="preserve">BS701P194910D</t>
  </si>
  <si>
    <t xml:space="preserve">Solid Wood Canopy Bed Frame Four Posters Bed No Box Spring Needed,King Size,Walnut</t>
  </si>
  <si>
    <t xml:space="preserve">N709P183178H</t>
  </si>
  <si>
    <t xml:space="preserve">Wood Twin Size House Platform Bed with Guardrail and Drawer, Pink</t>
  </si>
  <si>
    <t xml:space="preserve">N709P183178K</t>
  </si>
  <si>
    <t xml:space="preserve">Wood Twin Size House Platform Bed with Guardrail and Drawer, White</t>
  </si>
  <si>
    <t xml:space="preserve">N733P194901H</t>
  </si>
  <si>
    <t xml:space="preserve">Full Size Upholstered Daybed with 2 Drawers,Velvet Sofabed with Soft Fabric Headboard, No Box-spring Needed, Pink</t>
  </si>
  <si>
    <t xml:space="preserve">N733P194901R</t>
  </si>
  <si>
    <t xml:space="preserve">Full Size Upholstered Daybed with 2 Drawers, Velvet Sofabed with Soft Fabric Headboard, No Box-spring Needed, Rose Red</t>
  </si>
  <si>
    <t xml:space="preserve">N733P194901A</t>
  </si>
  <si>
    <t xml:space="preserve">Full Size Upholstered Daybed with 2 Drawers, Velvet Sofabed with Soft Fabric Headboard, No Box-spring Needed, Beige</t>
  </si>
  <si>
    <t xml:space="preserve">N733P194900H</t>
  </si>
  <si>
    <t xml:space="preserve">Twin size Upholstered Daybed with 2 Drawers, Velvet Sofabed with Soft Fabric Headboard, No Box-spring Needed, Pink</t>
  </si>
  <si>
    <t xml:space="preserve">N733P194900R</t>
  </si>
  <si>
    <t xml:space="preserve">Twin size Upholstered Daybed with 2 Drawers, Velvet Sofabed with Soft Fabric Headboard, No Box-spring Needed, Rose Red</t>
  </si>
  <si>
    <t xml:space="preserve">SF000172AAB</t>
  </si>
  <si>
    <t xml:space="preserve">Twin Over Full Metal Bunk Bed with Wire Shelving and Lateral Storage Ladder and Wardrobe, Black</t>
  </si>
  <si>
    <t xml:space="preserve">SF000172AAK</t>
  </si>
  <si>
    <t xml:space="preserve">Twin Over Full Metal Bunk Bed with Wire Shelving and Lateral Storage Ladder and Wardrobe, White</t>
  </si>
  <si>
    <t xml:space="preserve">SF000173AAB</t>
  </si>
  <si>
    <t xml:space="preserve">Twin Over Full Metal Bunk Bed with Trundle and Lateral Storage Ladder and Wardrobe, Black</t>
  </si>
  <si>
    <t xml:space="preserve">SF000173AAK</t>
  </si>
  <si>
    <t xml:space="preserve">Twin Over Full Metal Bunk Bed with Trundle and Lateral Storage Ladder and Wardrobe, White</t>
  </si>
  <si>
    <t xml:space="preserve">GX000654AAK</t>
  </si>
  <si>
    <t xml:space="preserve">Twin Size Metal&amp;Wood Loft Bed with Desk and Shelves, Two Built-in Drawers, LED Light and USB Charging Station, White</t>
  </si>
  <si>
    <t xml:space="preserve">GX000654AAB</t>
  </si>
  <si>
    <t xml:space="preserve">Twin Size Metal&amp;Wood Loft Bed with Desk and Shelves, Two Built-in Drawers, LED Light and USB Charging Station, Black</t>
  </si>
  <si>
    <t xml:space="preserve">N733P194900A</t>
  </si>
  <si>
    <t xml:space="preserve">Twin size Upholstered Daybed with 2 Drawers, Velvet Sofabed with Soft Fabric Headboard, No Box-spring Needed, Beige</t>
  </si>
  <si>
    <t xml:space="preserve">N733P203864H</t>
  </si>
  <si>
    <t xml:space="preserve">Full Size Wood Platform Bed with Removable Storage Shelves, Built-in Two Storage Drawers for Added Convenience, Pink</t>
  </si>
  <si>
    <t xml:space="preserve">N733P203864K</t>
  </si>
  <si>
    <t xml:space="preserve">Full Size Wood Platform Bed with Removable Storage Shelves, Built-in Two Storage Drawers for Added Convenience, White</t>
  </si>
  <si>
    <t xml:space="preserve">N733P203864M</t>
  </si>
  <si>
    <t xml:space="preserve">Full Size Wood Platform Bed with Removable Storage Shelves, Built-in Two Storage Drawers for Added Convenience, Natural</t>
  </si>
  <si>
    <t xml:space="preserve">N733P203863H</t>
  </si>
  <si>
    <t xml:space="preserve">Twin Size Wood Platform Bed with Removable Storage Shelves, Built-in Two Storage Drawers for Added Convenience, Pink</t>
  </si>
  <si>
    <t xml:space="preserve">N733P203863K</t>
  </si>
  <si>
    <t xml:space="preserve">Twin Size Wood Platform Bed with Removable Storage Shelves, Built-in Two Storage Drawers for Added Convenience, White</t>
  </si>
  <si>
    <t xml:space="preserve">N733P203863M</t>
  </si>
  <si>
    <t xml:space="preserve">Twin Size Wood Platform Bed with Removable Storage Shelves, Built-in Two Storage Drawers for Added Convenience, Natural</t>
  </si>
  <si>
    <t xml:space="preserve">N721S000038K</t>
  </si>
  <si>
    <t xml:space="preserve">ON-TREND Farmhouse 4-in-1 Hall Tree with Wood Grain Bench and Top, Multifunctional Coat Rack with Black Hooks and Shell Handles, Mudroom Bench with Adjustable Shelves for Hallway, Living Room, White</t>
  </si>
  <si>
    <t xml:space="preserve">N721P191980B</t>
  </si>
  <si>
    <t xml:space="preserve">ON-TREND Square High Glossy Coffee Table with 16-color LED Strip Lights, Modern Center Table with 5mm Frosted Tempered Glass Top for Living Room, Black, 27.5*27.5in</t>
  </si>
  <si>
    <t xml:space="preserve">N721P191980K</t>
  </si>
  <si>
    <t xml:space="preserve">ON-TREND Square High Glossy Coffee Table with 16-color LED Strip Lights, Modern Center Table with 5mm Frosted Tempered Glass Top for Living Room, White, 27.5*27.5in</t>
  </si>
  <si>
    <t xml:space="preserve">N721P191981B</t>
  </si>
  <si>
    <t xml:space="preserve">ON-TREND Modern Square 360°Rotating Coffee Table with Three Detachable Tray, 2-Tier Farmhouse Wood Center Table with Storage for Living Room, Black, 27.5*27.5in</t>
  </si>
  <si>
    <t xml:space="preserve">N721P191981K</t>
  </si>
  <si>
    <t xml:space="preserve">ON-TREND Modern Square 360°Rotating Coffee Table with Three Detachable Tray, 2-Tier Farmhouse Wood Center Table with Storage for Living Room, White, 27.5*27.5in</t>
  </si>
  <si>
    <t xml:space="preserve">WF530913AAF</t>
  </si>
  <si>
    <t xml:space="preserve">[Cabinet Only] 36" Green Traditional Bathroom Vanity(Sink not included)</t>
  </si>
  <si>
    <t xml:space="preserve">WF530913AAC</t>
  </si>
  <si>
    <t xml:space="preserve">[Cabinet Only] 36" Blue Traditional Bathroom Vanity(Sink not included)</t>
  </si>
  <si>
    <t xml:space="preserve">N729P172624B</t>
  </si>
  <si>
    <t xml:space="preserve">[Cabinet Only] 36" Black Traditional Bathroom Vanity(Sink not included)</t>
  </si>
  <si>
    <t xml:space="preserve">SV000026AAF</t>
  </si>
  <si>
    <t xml:space="preserve">36-inch Traditional Bathroom Vanity with Resin Sink Combo Set, Green Bathroom Cabinet with Two Doors and Four Drawers</t>
  </si>
  <si>
    <t xml:space="preserve">SV000026AAC</t>
  </si>
  <si>
    <t xml:space="preserve">36-inch Traditional Bathroom Vanity with Resin Sink Combo Set, Blue Bathroom Cabinet with Two Doors and Four Drawers</t>
  </si>
  <si>
    <t xml:space="preserve">SV000026AAB</t>
  </si>
  <si>
    <t xml:space="preserve">36-inch Traditional Bathroom Vanity with Resin Sink Combo Set, Black Bathroom Cabinet with Two Doors and Four Drawers</t>
  </si>
  <si>
    <t xml:space="preserve">WF320826AAF</t>
  </si>
  <si>
    <t xml:space="preserve">30inch Transitional Style Bathroom Vanity Cabinet Combo with Ceramic Sink</t>
  </si>
  <si>
    <t xml:space="preserve">SF000174AAB</t>
  </si>
  <si>
    <t xml:space="preserve">Twin Over Full Metal Bunk Bed with Drawer and Lateral Storage Ladder and Wardrobe, Black</t>
  </si>
  <si>
    <t xml:space="preserve">SF000174AAK</t>
  </si>
  <si>
    <t xml:space="preserve">Twin Over Full Metal Bunk Bed with Drawer and Lateral Storage Ladder and Wardrobe, White</t>
  </si>
  <si>
    <t xml:space="preserve">GX000552AAE-1</t>
  </si>
  <si>
    <t xml:space="preserve">Queen Size Upholstered Platform Bed with LED Headboard, Grey</t>
  </si>
  <si>
    <t xml:space="preserve">N721P191983B</t>
  </si>
  <si>
    <t xml:space="preserve">ON-TREND Mobile End Table with lockable wheels, Cream Style Side Table with Storage Drawer, 11.8inch Narrow Nightstand with Multi-layer Storage, Living Room, Black</t>
  </si>
  <si>
    <t xml:space="preserve">WF320826AAC</t>
  </si>
  <si>
    <t xml:space="preserve">N729P171882B</t>
  </si>
  <si>
    <t xml:space="preserve">30inch Transitional Style Bathroom Vanity Cabinet Combo with Ceramic Sink,Soft Close Door</t>
  </si>
  <si>
    <t xml:space="preserve">W2371P173487</t>
  </si>
  <si>
    <t xml:space="preserve">Nightstand LED Bedside Table Cabinet Lights Modern End Side with 2 Drawers for Bedroom (White Stone)</t>
  </si>
  <si>
    <t xml:space="preserve">W2371</t>
  </si>
  <si>
    <t xml:space="preserve">W2371P173479</t>
  </si>
  <si>
    <t xml:space="preserve">Nightstand LED Bedside Table Cabinet Lights Modern End Side with 2 Drawers for Bedroom (Deep Gray)</t>
  </si>
  <si>
    <t xml:space="preserve">W2371P173478</t>
  </si>
  <si>
    <t xml:space="preserve">Nightstand LED Bedside Table Cabinet Lights Modern End Side with 2 Drawers for Bedroom (Grey Gold)</t>
  </si>
  <si>
    <t xml:space="preserve">W2371P173477</t>
  </si>
  <si>
    <t xml:space="preserve">Nightstand LED Bedside Table Cabinet Lights Modern End Side with 2 Drawers for Bedroom (Black Gold)</t>
  </si>
  <si>
    <t xml:space="preserve">W2371P173476</t>
  </si>
  <si>
    <t xml:space="preserve">Nightstand LED Bedside Table Cabinet Lights Modern End Side with 2 Drawers for Bedroom (Gray)</t>
  </si>
  <si>
    <t xml:space="preserve">LP000428AAE</t>
  </si>
  <si>
    <t xml:space="preserve">Queen Size Murphy Bed with USB Port and a Large Drawer, Gray</t>
  </si>
  <si>
    <t xml:space="preserve">LP000428AAK</t>
  </si>
  <si>
    <t xml:space="preserve">LP000427AAE</t>
  </si>
  <si>
    <t xml:space="preserve">LP000427AAK</t>
  </si>
  <si>
    <t xml:space="preserve">Full Size Murphy Bed with USB Port and a Large Drawer, White</t>
  </si>
  <si>
    <t xml:space="preserve">W1779P186941</t>
  </si>
  <si>
    <t xml:space="preserve">3 Drawer All Steel Shoe Cabinet, Freestanding Shoe Rack Storage Organizer with Flip Door, Modern Tipping Bucket Shoe Cabinet for Entryway, Hallway, Bedroom, Black (Requires Assembly)</t>
  </si>
  <si>
    <t xml:space="preserve">W1779</t>
  </si>
  <si>
    <t xml:space="preserve">W1716132149</t>
  </si>
  <si>
    <t xml:space="preserve">Full Size Floor Platform Bed with Fence and Door for Kids, Montessori Floor Bed Frame with Support Slats for Toddlers, Wooden Floor Bed Natural</t>
  </si>
  <si>
    <t xml:space="preserve">W1716132148</t>
  </si>
  <si>
    <t xml:space="preserve">Full Size Floor Platform Bed with Fence and Door for Kids, Montessori Floor Bed Frame with Support Slats for Toddlers, Wooden Floor Bed Grey</t>
  </si>
  <si>
    <t xml:space="preserve">W1716132147</t>
  </si>
  <si>
    <t xml:space="preserve">Full Size Floor Platform Bed with Fence and Door for Kids, Montessori Floor Bed Frame with Support Slats for Toddlers, Wooden Floor Bed White</t>
  </si>
  <si>
    <t xml:space="preserve">W1716S00014</t>
  </si>
  <si>
    <t xml:space="preserve">Full-size Montessori Floor Bed with Bookcases and Blackboards, Versatile Platform Beds with Guard rails, Solid Wood Floor Beds with Storage Headboards, Floor Beds for Kids and Teens  Natural</t>
  </si>
  <si>
    <t xml:space="preserve">W1716S00013</t>
  </si>
  <si>
    <t xml:space="preserve">Full-size Montessori Floor Bed with Bookcases and Blackboards, Versatile Platform Beds with Guard rails, Solid Wood Floor Beds with Storage Headboards, Floor Beds for Kids and Teens Grey</t>
  </si>
  <si>
    <t xml:space="preserve">W1716S00012</t>
  </si>
  <si>
    <t xml:space="preserve">Full-size Montessori Floor Bed with Bookcases and Blackboards, Versatile Platform Beds with Guard rails, Solid Wood Floor Beds with Storage Headboards, Floor Beds for Kids and Teens White</t>
  </si>
  <si>
    <t xml:space="preserve">W1716132856</t>
  </si>
  <si>
    <t xml:space="preserve">King Size Metal Platform Bed Frame with Victorian Style Wrought Iron-Art Headboard/Footboard, Deep Rustic Brown</t>
  </si>
  <si>
    <t xml:space="preserve">W1716132855</t>
  </si>
  <si>
    <t xml:space="preserve">Queen Size Metal Platform Bed Frame with Victorian Style Wrought Iron-Art Headboard/Footboard</t>
  </si>
  <si>
    <t xml:space="preserve">W1716130417</t>
  </si>
  <si>
    <t xml:space="preserve">Queen Size Bed Frame with LED Lights, USB Charging Station, Black Textured Paint Bed Frame, Four Bottom Drawers for Stable Storage and Assembly, Black</t>
  </si>
  <si>
    <t xml:space="preserve">W1716130416</t>
  </si>
  <si>
    <t xml:space="preserve">Queen Size Bedframe with LED Bedside Induction Light, Wrapped in Linen, Bedside Atmosphere Light, Anti Slip and Noise Free, Easy to Assemble, Dark Blue</t>
  </si>
  <si>
    <t xml:space="preserve">W1779P186939</t>
  </si>
  <si>
    <t xml:space="preserve">3 Drawer All Steel Shoe Cabinet, Freestanding Shoe Rack Storage Organizer with Flip Door, Modern Tipping Bucket Shoe Cabinet for Entryway, Hallway, Bedroom, White (Requires Assembly)</t>
  </si>
  <si>
    <t xml:space="preserve">N820S00003K</t>
  </si>
  <si>
    <t xml:space="preserve">Queen Size Rattan Platform Bed With with 2 Big Drawers, T Size Trundle, White</t>
  </si>
  <si>
    <t xml:space="preserve">N820S00003E</t>
  </si>
  <si>
    <t xml:space="preserve">Queen Size Rattan Platform Bed With with 2 Big Drawers, T Size Trundle, Gray</t>
  </si>
  <si>
    <t xml:space="preserve">N820S00003P</t>
  </si>
  <si>
    <t xml:space="preserve">Queen Size Rattan Platform Bed With with 2 Big Drawers, T Size Trundle, Espresso</t>
  </si>
  <si>
    <t xml:space="preserve">WF325568AAK</t>
  </si>
  <si>
    <t xml:space="preserve">Twin size Wooden Daybed with Trundle and sensor light,White</t>
  </si>
  <si>
    <t xml:space="preserve">WF325568AAE</t>
  </si>
  <si>
    <t xml:space="preserve">Twin size Wooden Daybed with Trundle and sensor light,Gray</t>
  </si>
  <si>
    <t xml:space="preserve">WF325568AAC</t>
  </si>
  <si>
    <t xml:space="preserve">Twin size Wooden Daybed with Trundle and sensor light,Blue</t>
  </si>
  <si>
    <t xml:space="preserve">WF325568AAH</t>
  </si>
  <si>
    <t xml:space="preserve">Twin size Wooden Daybed with Trundle and sensor light,Pink</t>
  </si>
  <si>
    <t xml:space="preserve">WF325569AAK</t>
  </si>
  <si>
    <t xml:space="preserve">Full size Wooden Daybed with Trundle and sensor light,White</t>
  </si>
  <si>
    <t xml:space="preserve">WF325569AAE</t>
  </si>
  <si>
    <t xml:space="preserve">Full size Wooden Daybed with Trundle and sensor light,Gray</t>
  </si>
  <si>
    <t xml:space="preserve">WF325569AAC</t>
  </si>
  <si>
    <t xml:space="preserve">Full size Wooden Daybed with Trundle and sensor light,Blue</t>
  </si>
  <si>
    <t xml:space="preserve">WF325569AAH</t>
  </si>
  <si>
    <t xml:space="preserve">Full size Wooden Daybed with Trundle and sensor light,Pink</t>
  </si>
  <si>
    <t xml:space="preserve">W2105P145994</t>
  </si>
  <si>
    <t xml:space="preserve">Comfortable Glider Rocking Chair, High-Quality Upholstery Glider Chair, Solid Wood Frame, Perfect for Multiple Settings Accent Reading Chair for Bedroom,Living Room,Nursery</t>
  </si>
  <si>
    <t xml:space="preserve">W2105</t>
  </si>
  <si>
    <t xml:space="preserve">MF Furniture</t>
  </si>
  <si>
    <t xml:space="preserve">W2105P145995</t>
  </si>
  <si>
    <t xml:space="preserve">W2105P145993</t>
  </si>
  <si>
    <t xml:space="preserve">W636P183660</t>
  </si>
  <si>
    <t xml:space="preserve">Bed Frame Queen Size with Storage Headboard and 2 Drawers, Upholstered Platform Bed with Charging Station and LED Light, Heavy Duty Frame Support, No Box Spring Needed, Noise Free, Dark Brown</t>
  </si>
  <si>
    <t xml:space="preserve">W636P183661</t>
  </si>
  <si>
    <t xml:space="preserve">Bed Frame King Size with Storage Headboard and 2 Drawers, Upholstered Platform Bed with Charging Station and LED Light, Heavy Duty Frame Support, No Box Spring Needed, Noise Free, Dark Brown</t>
  </si>
  <si>
    <t xml:space="preserve">W636P189592</t>
  </si>
  <si>
    <t xml:space="preserve">Queen Bed Frame with Storage Headboard and 12 Drawers LED Lights, Metal Platform Non-Slip Without Noise Mattress Foundation Strong Metal Slats Support,No Box Spring Needed</t>
  </si>
  <si>
    <t xml:space="preserve">W636S00005</t>
  </si>
  <si>
    <t xml:space="preserve">King Bed Frame with Storage Headboard and 12 Drawers LED Lights, Metal Platform Non-Slip Without Noise Mattress Foundation Strong Metal Slats Support,No Box Spring Needed</t>
  </si>
  <si>
    <t xml:space="preserve">GX001819AAE</t>
  </si>
  <si>
    <t xml:space="preserve">Wood Full Size Loft Bed with Built-in Wardrobe, Desk, Storage Shelves and Drawers, Grey</t>
  </si>
  <si>
    <t xml:space="preserve">W1711140287</t>
  </si>
  <si>
    <t xml:space="preserve">XNS081 lime green interesting swingset with  plastic safe swing set 440lbs for outdoor playground for age 3+ with face to face without tee</t>
  </si>
  <si>
    <t xml:space="preserve">W1711</t>
  </si>
  <si>
    <t xml:space="preserve">Sunshine Life</t>
  </si>
  <si>
    <t xml:space="preserve">SW000062AAQ</t>
  </si>
  <si>
    <t xml:space="preserve">Wooden Swing Set with Slide, Outdoor Playset Backyard Activity Playground Climb Swing Outdoor Play Structure for Toddlers, Ready to Assemble Wooden Swing-N-Slide Set Kids Climbers</t>
  </si>
  <si>
    <t xml:space="preserve">W2588P163940</t>
  </si>
  <si>
    <t xml:space="preserve">Steppers for Exercise, Stair Stepper with Resistance Bands, Mini Stepper with 330LBS Loading Capacity, Hydraulic Fitness Stepper with LCD Monitor, No Assembly Required</t>
  </si>
  <si>
    <t xml:space="preserve">W2588</t>
  </si>
  <si>
    <t xml:space="preserve">Happpy Fitness</t>
  </si>
  <si>
    <t xml:space="preserve">W2588P163939</t>
  </si>
  <si>
    <t xml:space="preserve">W2588P163935</t>
  </si>
  <si>
    <t xml:space="preserve">W2588P163937</t>
  </si>
  <si>
    <t xml:space="preserve">W1670S00019</t>
  </si>
  <si>
    <t xml:space="preserve">Queen Size Upholstered Platform Bed with Twin Trundle and 2 Storage Drawers Underneath, Linen Fabric with Wood Slat, for Bedroom,Light Beige</t>
  </si>
  <si>
    <t xml:space="preserve">B083P168426</t>
  </si>
  <si>
    <t xml:space="preserve">Adam sturdy junior twin loft bed black for kids, space saving, Loft Bed with easy climbing Ladder and Guardrails, Loft Bed Frame for Bedroom</t>
  </si>
  <si>
    <t xml:space="preserve">B083P154274</t>
  </si>
  <si>
    <t xml:space="preserve">Adam Sturdy Twin Loft Bed Black with Cinnamon Wood Desk and Closet Rod for Adult and Kids, Loft Bed with Easy Climbing Ladder and Guardrails, Loft Bed Frame for Bedroom, Space Saving</t>
  </si>
  <si>
    <t xml:space="preserve">B083P170084</t>
  </si>
  <si>
    <t xml:space="preserve">Adam Twin Over Twin Bunk Bed Metal Black with White Mesh Guard Rail for Kids and Adult, Low Profile and Easy Climbing with Stable Ladder</t>
  </si>
  <si>
    <t xml:space="preserve">B083P170878</t>
  </si>
  <si>
    <t xml:space="preserve">Same as B083P160613 Adam Sturdy Twin over Twin Bunk Bed Metal White for Kids and Adult, Low Profile and Easy Climbing with Stable Ladder</t>
  </si>
  <si>
    <t xml:space="preserve">B191P186613</t>
  </si>
  <si>
    <t xml:space="preserve">Same as 	B083P152992 &amp; B083124171 Adam Twin Over Full Metal Bunk, Black</t>
  </si>
  <si>
    <t xml:space="preserve">B191</t>
  </si>
  <si>
    <t xml:space="preserve">B083P152992</t>
  </si>
  <si>
    <t xml:space="preserve">Adam Sturdy Twin over Full Bunk Bed Metal Black for Kids and Adult, Low Profile Twin over Full Bunk Bed with Ladder and Guardrails, Easy Climbing, Beds for Bedroom, Same as original B083124171</t>
  </si>
  <si>
    <t xml:space="preserve">B191P191592</t>
  </si>
  <si>
    <t xml:space="preserve">Same as B083P156196 Anna Patented 2-Drawer Storage Bed Queen Ivory Velvet Upholstered Wingback Platform Bed Modern Design Headboard with Tight Channel Wooden Slat Mattress Support No Box Spring Needed</t>
  </si>
  <si>
    <t xml:space="preserve">B083P156196</t>
  </si>
  <si>
    <t xml:space="preserve">Anna Patented 2-Drawer Storage Bed Queen Size Ivory Velvet Upholstered Wingback Platform Bed, Modern Design Headboard with Tight Channel, Wooden Slat Mattress Support No Box Spring Needed</t>
  </si>
  <si>
    <t xml:space="preserve">B083119227</t>
  </si>
  <si>
    <t xml:space="preserve">Anna Queen Size Ivory Velvet Upholstered Wingback Platform Bed with Patented 4 Drawers Storage, Modern Design Headboard with Tight Channel, Wooden Slat Mattress Support No Box Spring Needed</t>
  </si>
  <si>
    <t xml:space="preserve">B083140464</t>
  </si>
  <si>
    <t xml:space="preserve">Liv Queen Size Ivory Boucle Upholstered Platform Bed with Patented 4 Drawers Storage, Curved Stitched Tufted Headboard, Wooden Slat Mattress Support, No Box Spring Needed</t>
  </si>
  <si>
    <t xml:space="preserve">B191P191671</t>
  </si>
  <si>
    <t xml:space="preserve">Same as B083P156198 Liv Patented 2-Drawers Storage Bed Queen Size Ivory Boucle Upholstered Platform Bed, Curved Stitched Tufted Headboard, Wooden Slat Mattress Support, No Box Spring Needed</t>
  </si>
  <si>
    <t xml:space="preserve">B083P156198</t>
  </si>
  <si>
    <t xml:space="preserve">Liv Patented 2-Drawers Storage Bed Queen Size Ivory Boucle Upholstered Platform Bed, Curved Stitched Tufted Headboard, Wooden Slat Mattress Support, No Box Spring Needed</t>
  </si>
  <si>
    <t xml:space="preserve">B191P191660</t>
  </si>
  <si>
    <t xml:space="preserve">Same as B083P156197 Anda Patented 2-Drawers Storage Bed Queen Size Ivory Boucle Upholstered Platform Bed, Tufted Headboard, Wooden Slat Mattress Support, No Box Spring Needed</t>
  </si>
  <si>
    <t xml:space="preserve">N729P171305K</t>
  </si>
  <si>
    <t xml:space="preserve">63" Tall Bathroom Storage Cabinet with Glass Doors, Free-Standing, Two Drawers, and Adjustable Shelves, MDF Board, Painted white - Perfect for Displaying Your Favorite Items</t>
  </si>
  <si>
    <t xml:space="preserve">N729P171305B</t>
  </si>
  <si>
    <t xml:space="preserve">63" Tall Bathroom Storage Cabinet with Glass Doors, Free-Standing, Two Drawers, and Adjustable Shelves, MDF Board, Painted Black - Perfect for Displaying Your Favorite Items</t>
  </si>
  <si>
    <t xml:space="preserve">GX002047AAK</t>
  </si>
  <si>
    <t xml:space="preserve">Full Size Murphy Bed with Lockers and Wardrobes, White</t>
  </si>
  <si>
    <t xml:space="preserve">GX002046AAK</t>
  </si>
  <si>
    <t xml:space="preserve">Twin Size Murphy Bed with Lockers and Wardrobes, White</t>
  </si>
  <si>
    <t xml:space="preserve">GX002042AAE</t>
  </si>
  <si>
    <t xml:space="preserve">Full Size Murphy Bed with Desk and Storage Shelves and  Cabinets, Black+White</t>
  </si>
  <si>
    <t xml:space="preserve">B083P152008</t>
  </si>
  <si>
    <t xml:space="preserve">Anna Queen Size Gray Linen Upholstered Wingback Platform Bed with Patented 4 Drawers Storage, Modern Design Headboard with Tight Channel, Wooden Slat Mattress Support</t>
  </si>
  <si>
    <t xml:space="preserve">B083115499</t>
  </si>
  <si>
    <t xml:space="preserve">Anna Queen Size Gray Linen Upholstered Wingback Platform Bed with Patented 4 Drawers Storage, Modern Design Headboard with Tight Channel, Wooden Slat Mattress Support No Box Spring Needed</t>
  </si>
  <si>
    <t xml:space="preserve">WY000309AAV</t>
  </si>
  <si>
    <t xml:space="preserve">U_STYLE Outdoor Patio Furniture Set Daybed Sunbed with Retractable Canopy Conversation Set Wicker Furniture (As same as WY000281AAE)</t>
  </si>
  <si>
    <t xml:space="preserve">WY000309AAK</t>
  </si>
  <si>
    <t xml:space="preserve">WY000309AAE</t>
  </si>
  <si>
    <t xml:space="preserve">W2225P174130</t>
  </si>
  <si>
    <t xml:space="preserve">Outsunny 2-Seater Hanging Porch Swing Outdoor Patio Swing Chair Seat with Slatted Build and Chains, 440lbs Weight Capacity, Black</t>
  </si>
  <si>
    <t xml:space="preserve">W2225P174127</t>
  </si>
  <si>
    <t xml:space="preserve">Outsunny 2-Seater Hanging Porch Swing Outdoor Patio Swing Chair Seat with Slatted Build and Chains, 440lbs Weight Capacity, Natural</t>
  </si>
  <si>
    <t xml:space="preserve">W49543723</t>
  </si>
  <si>
    <t xml:space="preserve">Front Porch Swing with Armrests, Wood Bench Swing with Hanging Chains,for Outdoor Patio ,Garden Yard, porch, backyard,  or sunroom,Easy to Assemble,teak</t>
  </si>
  <si>
    <t xml:space="preserve">W49543722</t>
  </si>
  <si>
    <t xml:space="preserve">Front Porch Swing with Armrests, Wood Bench Swing with Hanging Chains,for Outdoor Patio ,Garden Yard, porch, backyard,  or sunroom,Easy to Assemble,white</t>
  </si>
  <si>
    <t xml:space="preserve">W49543721</t>
  </si>
  <si>
    <t xml:space="preserve">Front Porch Swing with Armrests, Wood Bench Swing with Hanging Chains,for Outdoor Patio ,Garden Yard, porch, backyard,  or sunroom,Easy to Assemble,black</t>
  </si>
  <si>
    <t xml:space="preserve">W49591496</t>
  </si>
  <si>
    <t xml:space="preserve">Front Porch Swing with Armrests, Wood Bench Swing with Hanging Chains,for Outdoor Patio ,Garden Yard, porch, backyard, or sunroom,Easy to Assemble,white</t>
  </si>
  <si>
    <t xml:space="preserve">W2279P175574</t>
  </si>
  <si>
    <t xml:space="preserve">LED Nightstand with 3 Drawers, Modern Bedside Night Stand End Table with Charging Station, USB Ports and Outlets LED Light Strips for Bedroom, Living Room, Office (White)</t>
  </si>
  <si>
    <t xml:space="preserve">W2279P175500</t>
  </si>
  <si>
    <t xml:space="preserve">LED Nightstand with 3 Drawers, Modern Bedside Night Stand End Table with Charging Station, USB Ports and Outlets LED Light Strips for Bedroom, Living Room, Office (Black)</t>
  </si>
  <si>
    <t xml:space="preserve">W2279P175828</t>
  </si>
  <si>
    <t xml:space="preserve">Nightstands Set of 2 with Charging Station, End Table with Storage Drawer, Retro Bedside Tables w/USB Ports and Outlets, Sofa Side Table for Small Space Living Room Bedroom (Walnut)</t>
  </si>
  <si>
    <t xml:space="preserve">W2279P175822</t>
  </si>
  <si>
    <t xml:space="preserve">Nightstands Set of 2 with Charging Station and USB Ports, Retro End Table with Storage Drawer, Bedside Sofa Side Table for Living Room Bedroom (Black)</t>
  </si>
  <si>
    <t xml:space="preserve">W2279P175729</t>
  </si>
  <si>
    <t xml:space="preserve">Nightstand Set of 2, Boho End Tables with 2 Storage Hollowed-Out Drawers, Bedroom Bedside Table Storage Side Table for Bedroom Living Room (2, Natural Oak)</t>
  </si>
  <si>
    <t xml:space="preserve">W2279P144367</t>
  </si>
  <si>
    <t xml:space="preserve">LED Nightstand with Charging Station, Modern End Table with Drawer , Glass Door Bedside Table for Bedroom, Living Room, Black</t>
  </si>
  <si>
    <t xml:space="preserve">W2279139432</t>
  </si>
  <si>
    <t xml:space="preserve">Smart Nightstand, LED Nightstand with Wireless Charging Station and 16 Color Light, End Table with USB Port and Type-C Port, Bedside Table for Bedroom, Living Room (White)</t>
  </si>
  <si>
    <t xml:space="preserve">W2279P154157</t>
  </si>
  <si>
    <t xml:space="preserve">LED Nightstand with Wireless Charging Station, Small Side Table for Small Spaces, Narrow End Table with Storage, White Bedside Table with 3 Drawers, Modern End Table with Speaker and Bookrack</t>
  </si>
  <si>
    <t xml:space="preserve">W2279P145894</t>
  </si>
  <si>
    <t xml:space="preserve">Kitchen Storage Cabinet, 71" Tall Kitchen Pantry Cabinet with Doors and Adjustable Shelves, Freestanding Utility Storage Cabinet for Kitchen, Dining Room, Living Room (Wooden)</t>
  </si>
  <si>
    <t xml:space="preserve">W2279P145710</t>
  </si>
  <si>
    <t xml:space="preserve">Corner Cabinet, Wooden Corner Storage Cabinet with USB and Outlets, Corner Cube Toy Storage Board Game Storage Cabinet for Bedroom, Living Room, Playroom, Home Office (Black)</t>
  </si>
  <si>
    <t xml:space="preserve">W874P146255</t>
  </si>
  <si>
    <t xml:space="preserve">2 Person Outdoor Rattan Hanging Chair Patio Wicker Egg Chair</t>
  </si>
  <si>
    <t xml:space="preserve">W874</t>
  </si>
  <si>
    <t xml:space="preserve">Deeray Store</t>
  </si>
  <si>
    <t xml:space="preserve">W874P146257</t>
  </si>
  <si>
    <t xml:space="preserve">W874P146260</t>
  </si>
  <si>
    <t xml:space="preserve">W874P146258</t>
  </si>
  <si>
    <t xml:space="preserve">W2337S00002</t>
  </si>
  <si>
    <t xml:space="preserve">4 Pieces Patio Furniture Set, PE Rattan Wicker 4 Pcs Outdoor Sofa Set w/Washable Cushion and Tempered Glass Tabletop, Conversation Furniture for Garden Poolside Balcony</t>
  </si>
  <si>
    <t xml:space="preserve">W2337</t>
  </si>
  <si>
    <t xml:space="preserve">Tenway</t>
  </si>
  <si>
    <t xml:space="preserve">W1859S00069</t>
  </si>
  <si>
    <t xml:space="preserve">Outdoor 4 pcs Patio Conversation Set, Metal Dining Table and Chairs Dining Set with Removable Navy Blue Cushions for Garden Lawn Yard</t>
  </si>
  <si>
    <t xml:space="preserve">W1859</t>
  </si>
  <si>
    <t xml:space="preserve">Crefise patio life</t>
  </si>
  <si>
    <t xml:space="preserve">W1859S00070</t>
  </si>
  <si>
    <t xml:space="preserve">Outdoor 4 pcs Patio Conversation Set, Metal Dining Table and Chairs Dining Set with Removable Beige Cushions for Garden Lawn Yard</t>
  </si>
  <si>
    <t xml:space="preserve">W874P146994</t>
  </si>
  <si>
    <t xml:space="preserve">OUTDOOR  SOFA  PE RATTAN FURNITURE  DECK CHAIR GRAY RATTAN</t>
  </si>
  <si>
    <t xml:space="preserve">W874P146996</t>
  </si>
  <si>
    <t xml:space="preserve">W874P146993</t>
  </si>
  <si>
    <t xml:space="preserve">W874P146992</t>
  </si>
  <si>
    <t xml:space="preserve">W2225P174072</t>
  </si>
  <si>
    <t xml:space="preserve">Outsunny Set of 2 Patio Folding Chairs, Classic Outdoor Camping Chairs, Portable Lawn Chairs for Camping, Garden, Pool, Beach, Backyard w/ Armrests, Blue</t>
  </si>
  <si>
    <t xml:space="preserve">W2225P174090</t>
  </si>
  <si>
    <t xml:space="preserve">Outsunny Set of 2 Patio Folding Chairs, Classic Outdoor Camping Chairs, Portable Lawn Chairs for Camping, Garden, Pool, Beach, Backyard w/ Armrests, Green</t>
  </si>
  <si>
    <t xml:space="preserve">W400S00016</t>
  </si>
  <si>
    <t xml:space="preserve">Outdoor Indoor Swing Egg Chair Natural color wicker with beige cushion</t>
  </si>
  <si>
    <t xml:space="preserve">W400</t>
  </si>
  <si>
    <t xml:space="preserve">iPRO Outdoor Furniture</t>
  </si>
  <si>
    <t xml:space="preserve">W400S00029</t>
  </si>
  <si>
    <t xml:space="preserve">New Comming Outdoor Indoor PE wicker Swing Egg Chair Natural color</t>
  </si>
  <si>
    <t xml:space="preserve">GX002043AAE</t>
  </si>
  <si>
    <t xml:space="preserve">Twin Size Murphy Bed, can be Folded into a Cabinet, Gray</t>
  </si>
  <si>
    <t xml:space="preserve">MS322584AAF</t>
  </si>
  <si>
    <t xml:space="preserve">12ft Geometric Dome Climber Play Center, Kids Climbing Dome Tower with Hammock, Rust &amp; UV Resistant Steel Supporting 1000 LBS</t>
  </si>
  <si>
    <t xml:space="preserve">MS306993AAL</t>
  </si>
  <si>
    <t xml:space="preserve">13ft Geometric Dome Climber Play Center, Kids Climbing Dome Tower with Hammock, Rust &amp; UV Resistant Steel Supporting 1000 LBS</t>
  </si>
  <si>
    <t xml:space="preserve">MS306993AAF</t>
  </si>
  <si>
    <t xml:space="preserve">W1711110906</t>
  </si>
  <si>
    <t xml:space="preserve">XNS076 blackish green interesting four function swingset with face to face metal plastic safe swing seat 550lbs for outdoor playground for age 3+</t>
  </si>
  <si>
    <t xml:space="preserve">W400S00034</t>
  </si>
  <si>
    <t xml:space="preserve">New Comming Outdoor Indoor PE wicker Swing Egg Chair Gray Color</t>
  </si>
  <si>
    <t xml:space="preserve">W400S00007</t>
  </si>
  <si>
    <t xml:space="preserve">High Quality Outdoor Indoor Black color PE Wicker Swing Egg chair with Antracite Color Cushion And Black Color Base</t>
  </si>
  <si>
    <t xml:space="preserve">W1889P154059</t>
  </si>
  <si>
    <t xml:space="preserve">Hanging Swing Egg Chair with Stand,Outdoor Patio Wicker Tear Drop Shape Hammock Chair with Cushion (Navy Blue)</t>
  </si>
  <si>
    <t xml:space="preserve">W1889</t>
  </si>
  <si>
    <t xml:space="preserve">Romantic Furniture</t>
  </si>
  <si>
    <t xml:space="preserve">W23513677</t>
  </si>
  <si>
    <t xml:space="preserve">Fitshow App Home Foldable Treadmill with Incline, Folding Treadmill for Home Workout, Electric Walking Running Treadmill Machine 5" LCD Screen 250 LB Capacity Bluetooth Music</t>
  </si>
  <si>
    <t xml:space="preserve">W235</t>
  </si>
  <si>
    <t xml:space="preserve">ALUK FITNESS</t>
  </si>
  <si>
    <t xml:space="preserve">W540133656</t>
  </si>
  <si>
    <t xml:space="preserve">Folding Electric 3.5HP Treadmill With Incline Medium Running Machine Motorised LCD Gym 330lbs Folding Treadmill Electric Motorized Power 14.8KM/H Running Fitness Machine Gym(W54031811 Upgrade )</t>
  </si>
  <si>
    <t xml:space="preserve">W540</t>
  </si>
  <si>
    <t xml:space="preserve">W-540 WWC</t>
  </si>
  <si>
    <t xml:space="preserve">W1362119975</t>
  </si>
  <si>
    <t xml:space="preserve">Walking Pad Under Desk Treadmill, LED Display and Remote Control Portable Treadmill for Home and Office, 2.5HP 265LBS</t>
  </si>
  <si>
    <t xml:space="preserve">W1362</t>
  </si>
  <si>
    <t xml:space="preserve">Key Fit</t>
  </si>
  <si>
    <t xml:space="preserve">W136255628</t>
  </si>
  <si>
    <t xml:space="preserve">Under Desk Treadmill Machine 300 LB Capacity Walking Pad  for Home Office</t>
  </si>
  <si>
    <t xml:space="preserve">W136255630</t>
  </si>
  <si>
    <t xml:space="preserve">Under Desk Walking Pad, Treadmill 8% Incline 2.5HP 280LBS with Remote Control</t>
  </si>
  <si>
    <t xml:space="preserve">W136255629</t>
  </si>
  <si>
    <t xml:space="preserve">Under Desk Walking Pad Treadmill Foldable with Handlebar Remote Controll, 300 LB Capacity</t>
  </si>
  <si>
    <t xml:space="preserve">W2353P151786</t>
  </si>
  <si>
    <t xml:space="preserve">55.51 inch versatile foldable sofa bed in 3 lengths, modern sofa sofa sofa velvet pull-out bed, adjustable back and with USB port and ashtray and swivel phone stand (Black)</t>
  </si>
  <si>
    <t xml:space="preserve">W2353</t>
  </si>
  <si>
    <t xml:space="preserve">Angela</t>
  </si>
  <si>
    <t xml:space="preserve">W2353P151787</t>
  </si>
  <si>
    <t xml:space="preserve">55.51 inch versatile foldable sofa bed in 3 lengths, modern sofa sofa sofa velvet pull-out bed, adjustable back and with USB port and ashtray and swivel phone stand (Grey)</t>
  </si>
  <si>
    <t xml:space="preserve">W2353P151789</t>
  </si>
  <si>
    <t xml:space="preserve">55.51 inch versatile foldable sofa bed in 3 lengths, modern sofa sofa sofa velvet pull-out bed, adjustable back and with USB port and ashtray and swivel phone stand (Beige)</t>
  </si>
  <si>
    <t xml:space="preserve">W1916126253</t>
  </si>
  <si>
    <t xml:space="preserve">Queen Size Bed Frame with Storage Headboard and 2 Drawers, LED Lights Bed with Charging Station, Metal Platform Bed No Noise, Mattress Foundation Strong Metal Slats Support No Box Spring Needed</t>
  </si>
  <si>
    <t xml:space="preserve">W1916126252</t>
  </si>
  <si>
    <t xml:space="preserve">Full Size Bed Frame with Storage Headboard and 2 Drawers, LED Lights Bed with Charging Station, Metal Platform Bed No Noise, Mattress Foundation Strong Metal Slats Support No Box Spring Needed</t>
  </si>
  <si>
    <t xml:space="preserve">W1859109830</t>
  </si>
  <si>
    <t xml:space="preserve">Outdoor Chaise Lounge Set of 2 Patio Recliner Chairs with Adjustable Backrest and Removable Pillow for Indoor&amp;Outdoor Beach Pool Sunbathing Lawn (Blue,2 Lounge Chair)</t>
  </si>
  <si>
    <t xml:space="preserve">W1859109862</t>
  </si>
  <si>
    <t xml:space="preserve">Patio Chaise Lounge Set, 3 Pieces Aluminum Adjustable Pool Lounge Chairs Textilene Sunbathing Recliner with Headrest (Grey,2 Lounge Chairs
+1 Table)</t>
  </si>
  <si>
    <t xml:space="preserve">W1859109866</t>
  </si>
  <si>
    <t xml:space="preserve">Patio Chaise Lounge Set of 3, Aluminum Lounge Chairs with 5 Adjustable Positions, Outdoor Chaise Lounge for Pool, Deck, Garden, Backyard, Sunbathing (Khaki,2 Lounge Chairs+1 Table)</t>
  </si>
  <si>
    <t xml:space="preserve">W1859109855</t>
  </si>
  <si>
    <t xml:space="preserve">Chaise Lounge Outdoor Set of 3, Lounge Chairs for Outside with Wheels, Outdoor Lounge Chairs with 5 Adjustable Position, Pool Lounge Chairs for Patio, Beach(Blue, 2 Lounge Chairs+1 Table)</t>
  </si>
  <si>
    <t xml:space="preserve">W1859109860</t>
  </si>
  <si>
    <t xml:space="preserve">Chaise Lounge Outdoor Set of 3, Lounge Chairs for Outside with Wheels, Outdoor Lounge Chairs with 5 Adjustable Position, Pool Lounge Chairs for Patio, Beach(Lake Blue, 2 Lounge Chairs+1 Table)</t>
  </si>
  <si>
    <t xml:space="preserve">W1859109858</t>
  </si>
  <si>
    <t xml:space="preserve">Chaise Lounge Outdoor Set of 3, Lounge Chairs for Outside with Wheels, Outdoor Lounge Chairs with 5 Adjustable Position, Pool Lounge Chairs for Patio, Beach (Khaki,2 Lounge Chairs+1 Table)</t>
  </si>
  <si>
    <t xml:space="preserve">PTLIMON5PCS</t>
  </si>
  <si>
    <t xml:space="preserve">PT LIMON 5PCS SOFA SET</t>
  </si>
  <si>
    <t xml:space="preserve">PTLIMON5PCSGRY</t>
  </si>
  <si>
    <t xml:space="preserve">W1859109689</t>
  </si>
  <si>
    <t xml:space="preserve">Outdoor Chaise Lounge Set of 2 Patio Recliner Chairs with Adjustable Backrest and Removable Pillow for Indoor&amp;Outdoor Beach Pool Sunbathing Lawn (Gray, 2 Lounge  Chairs)</t>
  </si>
  <si>
    <t xml:space="preserve">W1703S00025</t>
  </si>
  <si>
    <t xml:space="preserve">Patio Furniture, Outdoor Furniture, Seasonal PE Wicker Furniture, 6 Set Wicker Furniture With Tempered Glass Coffee Table</t>
  </si>
  <si>
    <t xml:space="preserve">W1703</t>
  </si>
  <si>
    <t xml:space="preserve">DREAM HONOR</t>
  </si>
  <si>
    <t xml:space="preserve">W1703S00024</t>
  </si>
  <si>
    <t xml:space="preserve">W329S00044</t>
  </si>
  <si>
    <t xml:space="preserve">5 Piece Patio wicker Outdoor Sectional Set 9 Seater Conversation Set with 3 Storage Under Seat Grey Wicker + Dark Grey Cushion</t>
  </si>
  <si>
    <t xml:space="preserve">W329</t>
  </si>
  <si>
    <t xml:space="preserve">EELIFEE</t>
  </si>
  <si>
    <t xml:space="preserve">W329S00045</t>
  </si>
  <si>
    <t xml:space="preserve">5 Piece Patio wicker Outdoor Sectional Set 9 Seater Conversation Set with 3 Storage Under Seat Black Wicker + Dark Grey Cushion</t>
  </si>
  <si>
    <t xml:space="preserve">68020.00DBRN</t>
  </si>
  <si>
    <t xml:space="preserve">MIKAEL CHAISE LOUNGE</t>
  </si>
  <si>
    <t xml:space="preserve">MS299246AAH</t>
  </si>
  <si>
    <t xml:space="preserve">W1303113539</t>
  </si>
  <si>
    <t xml:space="preserve">Treadmills for Home, Treadmill with LED for Walking &amp; Running</t>
  </si>
  <si>
    <t xml:space="preserve">W1303113538</t>
  </si>
  <si>
    <t xml:space="preserve">W1303113536</t>
  </si>
  <si>
    <t xml:space="preserve">W1303113535</t>
  </si>
  <si>
    <t xml:space="preserve">W1303113534</t>
  </si>
  <si>
    <t xml:space="preserve">W2227P156038</t>
  </si>
  <si>
    <t xml:space="preserve">71" Tall Farmhouse Kitchen Pantry Cabinet, Kitchen Hutch Bar Cabinet with Drawers &amp; Shelves, Large Wood Storage Cabinet with Doors &amp; Microwave Stand, Cupboard for Dining Room</t>
  </si>
  <si>
    <t xml:space="preserve">W2227P156035</t>
  </si>
  <si>
    <t xml:space="preserve">67'' Tall Pantry Buffet Cabinet  Freestanding Hutch Cupboard for Home, Kitchen,Tall Freestanding Liquor Cabinet Bar for Kitchen, Dining Room</t>
  </si>
  <si>
    <t xml:space="preserve">W2227P156055</t>
  </si>
  <si>
    <t xml:space="preserve">Storage Cabinet with 3 Doors, Wood Sideboard Buffet Storage with Adjustable Shelf, Anti-tip Kit Accent Cabinet for Living Room, Hallway, Entryway, Dining Room, Bedroom</t>
  </si>
  <si>
    <t xml:space="preserve">W2227P156019</t>
  </si>
  <si>
    <t xml:space="preserve">Coffee Bar Cabinet, Modern Farmhouse Buffet Sideboard 
with Drawer and Adjustable Shelf, Barn Door Storage Cabinet for Kitchen, Dining Room, Bathroom, Entryway</t>
  </si>
  <si>
    <t xml:space="preserve">W2227P156061</t>
  </si>
  <si>
    <t xml:space="preserve">Wood 6 Drawer Dresser for Bedroom, Large Double Dresser with Wide Drawers, Modern Chest of Drawers,Storage Organizer Dresser,Nursery Dresser,for Living Room, Hallway, Bedroom, Kids Bedroom</t>
  </si>
  <si>
    <t xml:space="preserve">W2227P156063</t>
  </si>
  <si>
    <t xml:space="preserve">Wood 4 Drawer Dresser for Bedroom, Large Double Dresser with Wide Drawers, Modern Chest of Drawers,Storage Organizer Dresser,Nursery Dresser,for Living Room, Hallway, Bedroom, Kids Bedroom</t>
  </si>
  <si>
    <t xml:space="preserve">W1781P148613</t>
  </si>
  <si>
    <t xml:space="preserve">Storage cabinet with door, multifunctional storage cabinet, modern sideboard cabinet, wooden storage cabinet, leather handle drawer cabinet, home storage cabinet, office cabinet</t>
  </si>
  <si>
    <t xml:space="preserve">W1781</t>
  </si>
  <si>
    <t xml:space="preserve">ChuangYuan Wood Industry</t>
  </si>
  <si>
    <t xml:space="preserve">W2391P151455</t>
  </si>
  <si>
    <t xml:space="preserve">Patio Furniture Set 3 Piece Mixture Pattern PE Rattan Steel Frame And Modern Round Table, Brown and Black</t>
  </si>
  <si>
    <t xml:space="preserve">W2099S00008</t>
  </si>
  <si>
    <t xml:space="preserve">Outdoor Patio Chaise Lounge Chair,Lying in bed with PE Rattan and Steel Frame,PE Wickers,Pool Recliners with Elegant Reclining Adjustable Backrest and Removable Cushions Sets of 3(Brown+Beige)</t>
  </si>
  <si>
    <t xml:space="preserve">W2207P147173</t>
  </si>
  <si>
    <t xml:space="preserve">Bamboo Ladder Towel Rack with Storage Shelf</t>
  </si>
  <si>
    <t xml:space="preserve">W2207</t>
  </si>
  <si>
    <t xml:space="preserve">BAMSONG</t>
  </si>
  <si>
    <t xml:space="preserve">W936P154651</t>
  </si>
  <si>
    <t xml:space="preserve">Small Space Left Bedside Cabinet Vanity Table + Cushioned Stool, Extra Large Touch Control Sliding LED Mirror, Tri-color Switching, Brightness Adjustable, Suitable for Girls No More Than 5.6ft Tall</t>
  </si>
  <si>
    <t xml:space="preserve">W936P154652</t>
  </si>
  <si>
    <t xml:space="preserve">W874P146980</t>
  </si>
  <si>
    <t xml:space="preserve">4 Pieces Outdoor Patio Furniture Sets Garden Rattan Chair Wicker Set, Poolside Lawn Chairs with Tempered Glass Coffee Table Porch Furniture</t>
  </si>
  <si>
    <t xml:space="preserve">W400P149693</t>
  </si>
  <si>
    <t xml:space="preserve">Outdoor Patio 3 seaters Metal Swing Chair Swing bed with Cushion and Adjustable Canopy Champagne Color</t>
  </si>
  <si>
    <t xml:space="preserve">W2225142244</t>
  </si>
  <si>
    <t xml:space="preserve">Kids Folding Table and Chairs Set Color Stripes for Outdoor Garden Patio Backyard with Removable &amp; Height Adjustable Sun Umbrella, Multi</t>
  </si>
  <si>
    <t xml:space="preserve">W2225P152516</t>
  </si>
  <si>
    <t xml:space="preserve">Kids Table and Chair Set, Outdoor Folding Garden Furniture, Picnic Table for Patio Backyard, with Dairy Cow Pattern, Removable &amp; Height Adjustable Sun Umbrella, Aged 3-6 Years Old,White</t>
  </si>
  <si>
    <t xml:space="preserve">W2099S00019</t>
  </si>
  <si>
    <t xml:space="preserve">7 Pieces Outdoor Patio Furniture Set,Sectional Conversation Sofa Consisted Of Corner Chairs,Ottomans And Glass Top Table,All Weather PE Rattan and Steel Frame With  Removable Cushions(Coffee+Beige)</t>
  </si>
  <si>
    <t xml:space="preserve">W87469065</t>
  </si>
  <si>
    <t xml:space="preserve">Wicker Egg Chair, Oversized Indoor Outdoor Lounger for Patio, Backyard, Living Room w/ 5 Cushions, Steel Frame, - Beige</t>
  </si>
  <si>
    <t xml:space="preserve">W87469311</t>
  </si>
  <si>
    <t xml:space="preserve">Wicker Egg Chair, Oversized Indoor Outdoor Lounger for Patio, Backyard, Living Room w/ 5 Cushions, Steel Frame,  - Light Blue</t>
  </si>
  <si>
    <t xml:space="preserve">W1859P172270</t>
  </si>
  <si>
    <t xml:space="preserve">Outdoor Patio Chaise Lounge Set of 3, Aluminum Pool Lounge Chairs with Side Table and Wheels, Textilene Padded Adjustable Recliner All Weather for Poolside, Beach, Yard, Balcony (Gray)</t>
  </si>
  <si>
    <t xml:space="preserve">W1859P172272</t>
  </si>
  <si>
    <t xml:space="preserve">Outdoor Patio Chaise Lounge Set of 3, Aluminum Pool Lounge Chairs with Side Table and Wheels, Textilene Padded Adjustable Recliner All Weather for Poolside, Beach, Yard, Balcony (Khaki)</t>
  </si>
  <si>
    <t xml:space="preserve">W1859P172280</t>
  </si>
  <si>
    <t xml:space="preserve">Outdoor Patio Chaise Lounge Set of 3, Aluminum Pool Lounge Chairs with and Wheels, Textilene Padded Adjustable Recliner All Weather for Poolside, Beach, Yard, Balcony (Lake Blue)</t>
  </si>
  <si>
    <t xml:space="preserve">W1859P172278</t>
  </si>
  <si>
    <t xml:space="preserve">Outdoor Patio Chaise Lounge Set of 3, Aluminum Pool Lounge Chairs with Side Table and Wheels, Textilene Padded Adjustable Recliner All Weather for Poolside, Beach, Yard, Balcony (Navy Blue)</t>
  </si>
  <si>
    <t xml:space="preserve">W1143124778</t>
  </si>
  <si>
    <t xml:space="preserve">Swivel Velvet Barstools Adjusatble Seat Height from 25-33 Inch, Modern Upholstered Chrome base Bar Stools with Backs Comfortable Tufted for Home Pub and Kitchen Island, Pink,Set of 2,1712PK</t>
  </si>
  <si>
    <t xml:space="preserve">W1143124780</t>
  </si>
  <si>
    <t xml:space="preserve">Swivel Velvet Barstools Adjusatble Seat Height from 25-33 Inch, Modern Upholstered Chrome base Bar Stools with Backs Comfortable Tufted for Home Pub and Kitchen Island, Olive-Green,Set of 2,1712OL</t>
  </si>
  <si>
    <t xml:space="preserve">W114351407</t>
  </si>
  <si>
    <t xml:space="preserve">A&amp;A Furniture,Swivel Velvet Barstools Adjusatble Seat Height from 25-33 Inch, Modern Upholstered Chrome base Bar Stools with Backs Comfortable Tufted for Home Pub and Kitchen Island（Gray,Set of 2）</t>
  </si>
  <si>
    <t xml:space="preserve">W1143124777</t>
  </si>
  <si>
    <t xml:space="preserve">Swivel Velvet Barstools Adjusatble Seat Height from 25-33 Inch, Modern Upholstered Chrome base Bar Stools with Backs Comfortable Tufted for Home Pub and Kitchen Island,  Beige,Set of 2</t>
  </si>
  <si>
    <t xml:space="preserve">W114383661</t>
  </si>
  <si>
    <t xml:space="preserve">A&amp;A Furniture,Swivel Velvet Barstools Adjusatble Seat Height from 25-33 Inch, Modern Upholstered Chrome base Bar Stools with Backs Comfortable Tufted for Home Pub and Kitchen Island（Blue,Set of 2）</t>
  </si>
  <si>
    <t xml:space="preserve">W1143124782</t>
  </si>
  <si>
    <t xml:space="preserve">Swivel Velvet Barstools Adjusatble Seat Height from 25-33 Inch, Chrome base Bar Stools with Backs Comfortable Tufted for Home Pub and Kitchen Island, Wine Red,Burgundy,Set of 2,1712WR</t>
  </si>
  <si>
    <t xml:space="preserve">W114349920</t>
  </si>
  <si>
    <t xml:space="preserve">A&amp;A Furniture,Golden Swivel Velvet Barstools Adjusatble Seat Height from 25-33 Inch, Modern Upholstered Bar Stools with Backs Comfortable Tufted for Home Pub and Kitchen Island（Gray,Set of 2）</t>
  </si>
  <si>
    <t xml:space="preserve">W114349917</t>
  </si>
  <si>
    <t xml:space="preserve">A&amp;A Furniture,Golden Swivel Velvet Barstools Adjusatble Seat Height from 25-33 Inch, Modern Upholstered Bar Stools with Backs Comfortable Tufted for Home Pub and Kitchen Island（Black,Set of 2）</t>
  </si>
  <si>
    <t xml:space="preserve">2026-05-24 ~ 2026-05-31</t>
  </si>
  <si>
    <t xml:space="preserve">W114383663</t>
  </si>
  <si>
    <t xml:space="preserve">A&amp;A Furniture,Golden Swivel Velvet Barstools Adjusatble Seat Height from 25-33 Inch, Modern Upholstered Bar Stools with Backs Comfortable Tufted for Home Pub and Kitchen Island（Green,Set of 2）</t>
  </si>
  <si>
    <t xml:space="preserve">W114349916</t>
  </si>
  <si>
    <t xml:space="preserve">A&amp;A Furniture,Golden Swivel Velvet Barstools Adjusatble Seat Height from 25-33 Inch,Modern Upholstered Bar Stools with Backs Comfortable Tufted for Home Pub and Kitchen Island,Beige,Set of 2</t>
  </si>
  <si>
    <t xml:space="preserve">W114383664</t>
  </si>
  <si>
    <t xml:space="preserve">A&amp;A Furniture,Golden Swivel Velvet Barstools Adjusatble Seat Height from 25-33 Inch, Modern Upholstered Bar Stools with Backs Comfortable Tufted for Home Pub and Kitchen Island,Blue,Set of 2</t>
  </si>
  <si>
    <t xml:space="preserve">W114341202</t>
  </si>
  <si>
    <t xml:space="preserve">A&amp;A Furniture,Swivel Velvet Barstools Adjusatble Seat Height from 25-33 Inch,17.7 inch base, Modern Upholstered Bar Stools with Backs Comfortable Tufted for Home Pub and Kitchen Island,Black,Set of 2</t>
  </si>
  <si>
    <t xml:space="preserve">W114341203</t>
  </si>
  <si>
    <t xml:space="preserve">A&amp;A Furniture,Swivel Velvet Barstools Adjusatble Seat Height from 25-33 Inch,17.7 inch base, Modern Upholstered Bar Stools with Backs Comfortable Tufted for Home Pub and Kitchen Island,Gray,Set of 2</t>
  </si>
  <si>
    <t xml:space="preserve">W1143P151486</t>
  </si>
  <si>
    <t xml:space="preserve">Swivel Velvet Barstools Adjusatble Seat Height from 25-33 Inch,17.7inch base, Modern Upholstered Bar Stools with Backs Comfortable Tufted for Home Pub and Kitchen Island,Green,Set of 2,SW1812GN</t>
  </si>
  <si>
    <t xml:space="preserve">W1143P151487</t>
  </si>
  <si>
    <t xml:space="preserve">Swivel Velvet Barstools Adjusatble Seat Height from 25-33 Inch,17.7inch base, Modern Upholstered Bar Stools with Backs Comfortable Tufted for Home Pub and Kitchen Island,Purple,Set of 2,SW1812PP</t>
  </si>
  <si>
    <t xml:space="preserve">W114359280</t>
  </si>
  <si>
    <t xml:space="preserve">A&amp;A Furniture,Swivel Velvet Barstools Adjusatble Seat Height from 25-33 Inch,17.7inch base, Modern Upholstered Bar Stools with Backs Comfortable Tufted for Home Pub and Kitchen Island,Orange,Set of 2</t>
  </si>
  <si>
    <t xml:space="preserve">PP322590AAK</t>
  </si>
  <si>
    <t xml:space="preserve">Velvet Swive Bar Stools Set of 2 Adjustable Counter Height Bar Chairs with Back Gold Base Modern Stool Chair for Kitchen Island Dining Room, White</t>
  </si>
  <si>
    <t xml:space="preserve">W153990658</t>
  </si>
  <si>
    <t xml:space="preserve">COOLMORE Vintage Bar Stools with Back and Footrest Counter Height Dining Chairs 2PC/SET</t>
  </si>
  <si>
    <t xml:space="preserve">W1539</t>
  </si>
  <si>
    <t xml:space="preserve">W1539 COOLMORE</t>
  </si>
  <si>
    <t xml:space="preserve">W153990663</t>
  </si>
  <si>
    <t xml:space="preserve">W153990661</t>
  </si>
  <si>
    <t xml:space="preserve">W153990662</t>
  </si>
  <si>
    <t xml:space="preserve">W153990659</t>
  </si>
  <si>
    <t xml:space="preserve">W153990657</t>
  </si>
  <si>
    <t xml:space="preserve">COOLMORE Vintage Bar Stools with Back and Footrest Counter Height Dining Chairs 2PC /SET</t>
  </si>
  <si>
    <t xml:space="preserve">W153990665</t>
  </si>
  <si>
    <t xml:space="preserve">W153990660</t>
  </si>
  <si>
    <t xml:space="preserve">W2225P153956</t>
  </si>
  <si>
    <t xml:space="preserve">Bar Stools Set of 2, Swivel Bar Height Barstools Chairs with Adjustable Height, Round Heavy Metal Base, and Footrest, Gray</t>
  </si>
  <si>
    <t xml:space="preserve">74526.00ALM</t>
  </si>
  <si>
    <t xml:space="preserve">DINING CHAIR</t>
  </si>
  <si>
    <t xml:space="preserve">N771</t>
  </si>
  <si>
    <t xml:space="preserve">NH-Inmax</t>
  </si>
  <si>
    <t xml:space="preserve">71185.00DGRY</t>
  </si>
  <si>
    <t xml:space="preserve">Counter Stool (SET OF 2)</t>
  </si>
  <si>
    <t xml:space="preserve">W1778S00003</t>
  </si>
  <si>
    <t xml:space="preserve">Multifunctional extendable console table</t>
  </si>
  <si>
    <t xml:space="preserve">W1778</t>
  </si>
  <si>
    <t xml:space="preserve">SHOUGUANG SIMAITE TRADE CO.LTD</t>
  </si>
  <si>
    <t xml:space="preserve">W1781132474</t>
  </si>
  <si>
    <t xml:space="preserve">CABINETS</t>
  </si>
  <si>
    <t xml:space="preserve">W1781132475</t>
  </si>
  <si>
    <t xml:space="preserve">Most comfortable storage cabinet with doors and shelves, modern MDF feature cabinet with adjustable shelves, freestanding sideboard buffet cabinet for kitchen dining room living room hallway,</t>
  </si>
  <si>
    <t xml:space="preserve">W1778110340</t>
  </si>
  <si>
    <t xml:space="preserve">W1778110334</t>
  </si>
  <si>
    <t xml:space="preserve">W1778110333</t>
  </si>
  <si>
    <t xml:space="preserve">W1778S00023</t>
  </si>
  <si>
    <t xml:space="preserve">Morden Deisgn Full Size Vertical Murphy Bed for Bedroom or Guestroom White Wall Bed Space Saving Hidden Bed</t>
  </si>
  <si>
    <t xml:space="preserve">W2167130778</t>
  </si>
  <si>
    <t xml:space="preserve">11 Bottle Wine Bakers Rack, 5 Tier Freestanding Wine Rack with Hanging Wine Glass Holder and Storage Shelves, Wine Storage Home Bar for Liquor and Wine Storagefor Kitchen, Dining Room</t>
  </si>
  <si>
    <t xml:space="preserve">W2167</t>
  </si>
  <si>
    <t xml:space="preserve">Hongrun</t>
  </si>
  <si>
    <t xml:space="preserve">WY000392AAE</t>
  </si>
  <si>
    <t xml:space="preserve">U-shaped multi-person outdoor sofa set, suitable for gardens, backyards, and balconies.</t>
  </si>
  <si>
    <t xml:space="preserve">WY000392AAA</t>
  </si>
  <si>
    <t xml:space="preserve">W237S00019</t>
  </si>
  <si>
    <t xml:space="preserve">W237</t>
  </si>
  <si>
    <t xml:space="preserve">TengXin Store</t>
  </si>
  <si>
    <t xml:space="preserve">W237S00018</t>
  </si>
  <si>
    <t xml:space="preserve">W237S00025</t>
  </si>
  <si>
    <t xml:space="preserve">Outdoor Patio Chaise Lounge Chair,Lying in bed with PE Rattan and Steel Frame,PE Wickers,Pool Recliners with Elegant Reclining Adjustable Backrest and Removable Cushions Sets of 3 (Brown+Beige)</t>
  </si>
  <si>
    <t xml:space="preserve">W2225142491</t>
  </si>
  <si>
    <t xml:space="preserve">4 Piece Patio Furniture Set, Aluminum Conversation Set, Outdoor Garden Sofa Set with Armchairs, Loveseat, Center Coffee Table and Cushions, Cream White</t>
  </si>
  <si>
    <t xml:space="preserve">W2225141358</t>
  </si>
  <si>
    <t xml:space="preserve">4 Piece Patio Furniture Set, Aluminum Conversation Set, Outdoor Garden Sofa Set with Armchairs, Loveseat, Center Coffee Table and Cushions, Dark Grey</t>
  </si>
  <si>
    <t xml:space="preserve">LTL</t>
  </si>
  <si>
    <t xml:space="preserve">70651.00LBRN</t>
  </si>
  <si>
    <t xml:space="preserve">BRYSON CHAIR</t>
  </si>
  <si>
    <t xml:space="preserve">60320.00SDGRY</t>
  </si>
  <si>
    <t xml:space="preserve">Outdoor Acacia Wood Armless Dining Chair with Cushions (Set of 2) , Sandblasted Dark Gray + Light Gray</t>
  </si>
  <si>
    <t xml:space="preserve">56558.00BSVR</t>
  </si>
  <si>
    <t xml:space="preserve">COLMAR 3 PC KD METAL BISTRO SET</t>
  </si>
  <si>
    <t xml:space="preserve">56558.00MCB</t>
  </si>
  <si>
    <t xml:space="preserve">COLMAR 3 PC KD METAL SET</t>
  </si>
  <si>
    <t xml:space="preserve">63042.00MBRN</t>
  </si>
  <si>
    <t xml:space="preserve">Outdoor Dining Set 3Pcs Bistro Set, 2 - Person Round</t>
  </si>
  <si>
    <t xml:space="preserve">W1413S00045</t>
  </si>
  <si>
    <t xml:space="preserve">Corduroy Upholstered Bed Frame King Size 59.5" Tall  Headboard Bed Frame Metal Decoration /No Box Spring Needed</t>
  </si>
  <si>
    <t xml:space="preserve">W1413S00044</t>
  </si>
  <si>
    <t xml:space="preserve">Corduroy Upholstered Bed Frame Queen Size 59.5" Tall  Headboard Queen Bed Frame Metal Decoration /No Box Spring Needed</t>
  </si>
  <si>
    <t xml:space="preserve">W1413S00047</t>
  </si>
  <si>
    <t xml:space="preserve">W1413S00046</t>
  </si>
  <si>
    <t xml:space="preserve">W1413S00043</t>
  </si>
  <si>
    <t xml:space="preserve">W1413S00042</t>
  </si>
  <si>
    <t xml:space="preserve">71418.00NBLU</t>
  </si>
  <si>
    <t xml:space="preserve">Outdoor PE Ratten and Aluminum French Armless Bistro Chairs, Set of 2, Navy Blue, Bamboo Print Finish</t>
  </si>
  <si>
    <t xml:space="preserve">N772</t>
  </si>
  <si>
    <t xml:space="preserve">NH-BC furniturings</t>
  </si>
  <si>
    <t xml:space="preserve">T2396P172446</t>
  </si>
  <si>
    <t xml:space="preserve">Bar Chair Suede Woven Bar Stool Set of 2,Golden legs Barstools No Adjustable Kitchen Island Chairs,360 Swivel Bar Stools Upholstered Bar Chair Counter Stool Arm Chairs with Back Footrest, (Blue)</t>
  </si>
  <si>
    <t xml:space="preserve">T2396</t>
  </si>
  <si>
    <t xml:space="preserve">NUOLI Office Furniture</t>
  </si>
  <si>
    <t xml:space="preserve">T2396P172444</t>
  </si>
  <si>
    <t xml:space="preserve">Bar Chair Toweling Woven Bar Stool Set of 2,Golden legs Barstools No Adjustable Kitchen Island Chairs,360 Swivel Bar Stools Upholstered Counter Stool Arm Chairs with Back Footrest, (White)</t>
  </si>
  <si>
    <t xml:space="preserve">T2396P172445</t>
  </si>
  <si>
    <t xml:space="preserve">Bar Chair Linen Woven Bar Stool Set of 2,Golden legs Barstools No Adjustable Kitchen Island Chairs,360 Swivel Bar Stools Upholstered Bar Chair Counter Stool Arm Chairs with Back Footrest, (Green)</t>
  </si>
  <si>
    <t xml:space="preserve">SW000125AAK</t>
  </si>
  <si>
    <t xml:space="preserve">36'' Bathroom Vanity with Top Sink, Modern Mirror Cabinet with Towels Bar, Bathroom Storage Cabinet with 2 Soft Closing Doors and 6 Drawers, Single Sink Bathroom Vanity</t>
  </si>
  <si>
    <t xml:space="preserve">SW000125AAE</t>
  </si>
  <si>
    <t xml:space="preserve">WF317173AAK</t>
  </si>
  <si>
    <t xml:space="preserve">35'' x 28'' Modern Wall Mounted Bathroom Storage Cabinet, Bathroom Wall Cabinet with Mirror, Medicine Cabinet with Towels Bar</t>
  </si>
  <si>
    <t xml:space="preserve">2026-06-29 23:59</t>
  </si>
  <si>
    <t xml:space="preserve">WF317173AAE</t>
  </si>
  <si>
    <t xml:space="preserve">WF305084AAK</t>
  </si>
  <si>
    <t xml:space="preserve">36'' Bathroom Vanity without Top Sink, White Cabinet only, Modern Bathroom Storage Cabinet with 2 Soft Closing Doors and 6 Drawers (NOT INCLUDE BATHROOM VANITY SINK)</t>
  </si>
  <si>
    <t xml:space="preserve">SW000116AAK</t>
  </si>
  <si>
    <t xml:space="preserve">36'' Bathroom Vanity with Top Sink, Modern Bathroom Storage Cabinet with 2 Soft Closing Doors and 6 Drawers, Single Sink Bathroom Vanity</t>
  </si>
  <si>
    <t xml:space="preserve">WF305084AAE</t>
  </si>
  <si>
    <t xml:space="preserve">36'' Bathroom Vanity without Top Sink, Grey Cabinet only, Modern Bathroom Storage Cabinet with 2 Soft Closing Doors and 6 Drawers (NOT INCLUDE BATHROOM VANITY SINK)</t>
  </si>
  <si>
    <t xml:space="preserve">PP321359AAL</t>
  </si>
  <si>
    <t xml:space="preserve">Toddler Slide and Swing Set 5 in 1, Kids Playground Climber Slide Playset with Telescope, Freestanding Combination for Babies Indoor &amp; Outdoor</t>
  </si>
  <si>
    <t xml:space="preserve">PP321359AAE</t>
  </si>
  <si>
    <t xml:space="preserve">PP319755AAF</t>
  </si>
  <si>
    <t xml:space="preserve">Kids Slide Playset Structure 9 in 1, Freestanding Spaceship Set with Slide, Arch Tunnel, Ring Toss, Drawing Whiteboardl and Basketball Hoop for Toddlers, Kids Climbers Playground</t>
  </si>
  <si>
    <t xml:space="preserve">PP319755AAE</t>
  </si>
  <si>
    <t xml:space="preserve">Kids Slide Playset Structure 9 in 1, Freestanding  Spaceship Set with Slide, Arch Tunnel, Ring Toss, Drawing Whiteboardl and Basketball Hoop for Toddlers, Kids Climbers Playground</t>
  </si>
  <si>
    <t xml:space="preserve">PP321359AAH</t>
  </si>
  <si>
    <t xml:space="preserve">PP321359AAF</t>
  </si>
  <si>
    <t xml:space="preserve">PP319755AAL</t>
  </si>
  <si>
    <t xml:space="preserve">PP319755AAC</t>
  </si>
  <si>
    <t xml:space="preserve">PP319755AAH</t>
  </si>
  <si>
    <t xml:space="preserve">PP321359AAC</t>
  </si>
  <si>
    <t xml:space="preserve">W834S00189</t>
  </si>
  <si>
    <t xml:space="preserve">Convertible 3 in 1 Sleeper Sofa and Sectional Sofa with 4 Storage Space for Living Room,Corduroy Couch With 4 pillows,Corduroy</t>
  </si>
  <si>
    <t xml:space="preserve">W1867P143802</t>
  </si>
  <si>
    <t xml:space="preserve">WHITE QUEEN SIZE ADJUSTABLE UPHOLSTERED BED FRAME AMERICAN SIMPLE AND VERSATILE STYLE,SUITABLE FOR ANY ROOM STYLE</t>
  </si>
  <si>
    <t xml:space="preserve">W1867P143809</t>
  </si>
  <si>
    <t xml:space="preserve">LINEN QUEEN SIZE ADJUSTABLE HEADBOARD UPHOLSTERED BED FRAME THE COMBINATION OF MODERN AND VINTAGE MAKES THE WHOLE VISUAL EFFECT MORE EXQUISITE</t>
  </si>
  <si>
    <t xml:space="preserve">W1867P143808</t>
  </si>
  <si>
    <t xml:space="preserve">WHITE QUEEN SIZE UPHOLSTERED BED FRAME WITH ADJUSTABLE HEADBOARD, CHENILLE FABRIC, CLEAN WHITE STYLE MODERN POPULAR STYLE SUITABLE FOR ANY ROOM DESIGNS</t>
  </si>
  <si>
    <t xml:space="preserve">W1867S00003</t>
  </si>
  <si>
    <t xml:space="preserve">W1867121485</t>
  </si>
  <si>
    <t xml:space="preserve">GRAY QUEEN SIZE BED FRAME WITH TWO SPACIOUS DRAWERS FOR STORAGE. CORDUROY VELVET AND WING DESIGN MAKE IT SUITABLE FOR ANY DECOR. NO BOX SPRING NEEDED; MATTRESS SOLD SEPARATELY.</t>
  </si>
  <si>
    <t xml:space="preserve">W1867121476</t>
  </si>
  <si>
    <t xml:space="preserve">BEIGE QUEEN SIZE BED IN CORDUROY WITH WING DESIGN, PERFECT FOR ANY DECOR. TWO DRAWERS PROVIDE AMPLE STORAGE; IDEAL FOR BEDROOM COMFORT! NO BOX SPRING NEEDED; MATTRESS NOT INCLUDED.</t>
  </si>
  <si>
    <t xml:space="preserve">W1867S00002</t>
  </si>
  <si>
    <t xml:space="preserve">W1867121465</t>
  </si>
  <si>
    <t xml:space="preserve">QUEEN SIZE UPHOLSTERED BED WITH ADJUSTABLE HEIGHT / MATTRESS 10 TO 14 INCHES / LED DESIGN WITH FOOTBOARD DRAWERS STORAGE / NO BOX SPRING REQUIRED DARK GRAY</t>
  </si>
  <si>
    <t xml:space="preserve">W1867121464</t>
  </si>
  <si>
    <t xml:space="preserve">QUEEN SIZE UPHOLSTERED BED WITH ADJUSTABLE HEIGHT / MATTRESS 10 TO 14 INCHES / LED DESIGN WITH FOOTBOARD DRAWERS STORAGE / NO BOX SPRING REQUIRED STONE GRAY</t>
  </si>
  <si>
    <t xml:space="preserve">W1867121463</t>
  </si>
  <si>
    <t xml:space="preserve">QUEEN SIZE UPHOLSTERED BED WITH ADJUSTABLE HEIGHT / MATTRESS 10 TO 14 INCHES / LED DESIGN WITH FOOTBOARD DRAWERS STORAGE / NO BOX SPRING REQUIRED BEIGE</t>
  </si>
  <si>
    <t xml:space="preserve">W1867P143801</t>
  </si>
  <si>
    <t xml:space="preserve">THE BLACK SERIES QUEEN SIZE ADJUSTABLE UPHOLSTERED BED FRAME WITH GOLD ACCENTS ON THE HEADBOARD HAS AN ELEGANT LOOK AND REQUIRES NO SPRINGS!</t>
  </si>
  <si>
    <t xml:space="preserve">W1867P143800</t>
  </si>
  <si>
    <t xml:space="preserve">BEIGE QUEEN SIZE ADJUSTABLE LINEN FABRIC UPHOLSTERED BED FRAME VINTAGE COLLECTION COLOR FITS ANY ROOM</t>
  </si>
  <si>
    <t xml:space="preserve">W1867P143798</t>
  </si>
  <si>
    <t xml:space="preserve">Pink Velvet Upholstered Bed Frame with Adjustable Features, Teenage Girl's Favorite Pink Collection.</t>
  </si>
  <si>
    <t xml:space="preserve">W1867P143797</t>
  </si>
  <si>
    <t xml:space="preserve">Green Adjustable Queen Size Upholstered Bed Frame Velvet Fabric Laminated Bed Frame</t>
  </si>
  <si>
    <t xml:space="preserve">W1867P143796</t>
  </si>
  <si>
    <t xml:space="preserve">BLACK QUEEN SIZE ADJUSTABLE UPHOLSTERED BED FRAME DARK VELVET COLLECTION COMFORT AND SIMPLICITY</t>
  </si>
  <si>
    <t xml:space="preserve">WF320828AAP</t>
  </si>
  <si>
    <t xml:space="preserve">24x18x34 Inches Vintage Style Small Bathroom Vanity Combo with Ceramic Sink, 2 Soft-close Doors</t>
  </si>
  <si>
    <t xml:space="preserve">WF319597AAK</t>
  </si>
  <si>
    <t xml:space="preserve">24inch White Bathroom Vanity Sink Combo for Small Space, Modern Design with Ceramic Basin, Gold Legs and Semi-open Storage(Faucet Not Included)</t>
  </si>
  <si>
    <t xml:space="preserve">WF323089AAB</t>
  </si>
  <si>
    <t xml:space="preserve">30inch Freestanding Bathroom Vanity Combo with Ceramic Sink Shaker Style  Vanities -2 Doors and 2 Drawers</t>
  </si>
  <si>
    <t xml:space="preserve">WF323088AAK</t>
  </si>
  <si>
    <t xml:space="preserve">24"Bathroom Vanity Combo with Ceramic sink, Luxurious Space-Saving Vanity - W24"*D18"*H34"inch, 2 Soft-Close Doors</t>
  </si>
  <si>
    <t xml:space="preserve">WF323082AAF</t>
  </si>
  <si>
    <t xml:space="preserve">30x18x19.6 Inches Elegant Floating Bathroom Vanity Sink and Cabinet Combo - 1 Door and 2 Drawers</t>
  </si>
  <si>
    <t xml:space="preserve">WF319793AAC</t>
  </si>
  <si>
    <t xml:space="preserve">30" Premium Bathroom Vanity Set with Ceramic Sink and Ample Storage Space - Ideal for Small Bathrooms</t>
  </si>
  <si>
    <t xml:space="preserve">W2207P147167</t>
  </si>
  <si>
    <t xml:space="preserve">Bathroom cabinet wall mounted  Bamboo toilet storage box</t>
  </si>
  <si>
    <t xml:space="preserve">W2207P147171</t>
  </si>
  <si>
    <t xml:space="preserve">Toilet storage rack, independent bathroom, laundry room, space saving, natural color</t>
  </si>
  <si>
    <t xml:space="preserve">W2207P147165</t>
  </si>
  <si>
    <t xml:space="preserve">Large capacity multifunctional bamboo storage cabinet furniture for bathroom and living room</t>
  </si>
  <si>
    <t xml:space="preserve">W2207P147169</t>
  </si>
  <si>
    <t xml:space="preserve">Large Capacity Bamboo Storage Cabinet Furniture for Bathroom Living Room Bathroom Bamboo Storage Cabinet With Shelves</t>
  </si>
  <si>
    <t xml:space="preserve">W1413S00024</t>
  </si>
  <si>
    <t xml:space="preserve">Twin Size Upholstery Daybed with Trundle Bed and Two Storage Drawers , Flat Arms with Pocket, Extendable Daybed for Bedroom Living Room,Linen Beige</t>
  </si>
  <si>
    <t xml:space="preserve">W1413S00023</t>
  </si>
  <si>
    <t xml:space="preserve">Twin Size Upholstery Daybed with Trundle Bed and Two Storage Drawers , Flat Arms with Pocket, Extendable Daybed for Bedroom Living Room,Linen Grey</t>
  </si>
  <si>
    <t xml:space="preserve">W1413S00026</t>
  </si>
  <si>
    <t xml:space="preserve">Twin Size Upholstery DayBed with Twin Size Erectable Trundle and USB Charging Design, Linen Grey</t>
  </si>
  <si>
    <t xml:space="preserve">WF319596AAK</t>
  </si>
  <si>
    <t xml:space="preserve">[Video]30-Inch Modern White Bathroom Vanity Cabinet with two drawers</t>
  </si>
  <si>
    <t xml:space="preserve">SV000014AAK</t>
  </si>
  <si>
    <t xml:space="preserve">WF311023AAK</t>
  </si>
  <si>
    <t xml:space="preserve">WF318758AAK</t>
  </si>
  <si>
    <t xml:space="preserve">[Video]21.6inch Modern Floating Bathroom Vanity with Ceramic Basin - Perfect for Small Bathrooms, Left side storage</t>
  </si>
  <si>
    <t xml:space="preserve">SV000007AAE</t>
  </si>
  <si>
    <t xml:space="preserve">21.6" white Bathroom vanity, Combo Cabinet, Bathroom Storage Cabinet, Single Ceramic Sink, Left side storage</t>
  </si>
  <si>
    <t xml:space="preserve">SV000006AAE</t>
  </si>
  <si>
    <t xml:space="preserve">21.6" White Bathroom vanity, Combo Cabinet, Bathroom Storage Cabinet, Single Ceramic Sink, Right Side Storage</t>
  </si>
  <si>
    <t xml:space="preserve">WF318757AAK</t>
  </si>
  <si>
    <t xml:space="preserve">[Video]21.6inch Modern Floating Bathroom Vanity with Ceramic Basin - Perfect for Small Bathrooms, Right side storage</t>
  </si>
  <si>
    <t xml:space="preserve">SV000003AAG-1</t>
  </si>
  <si>
    <t xml:space="preserve">36" Bathroom Vanity Cabinet with Sink Top Combo Set, Green, Single Sink, Shaker Cabinet with Soft Closing Door and Drawer</t>
  </si>
  <si>
    <t xml:space="preserve">SV000003AAE-1</t>
  </si>
  <si>
    <t xml:space="preserve">36" Bathroom Vanity Cabinet with Sink Top Combo Set, Navy Blue, Single Sink, Shaker Cabinet with Soft Closing Door and Drawer</t>
  </si>
  <si>
    <t xml:space="preserve">SV000003AAL-1</t>
  </si>
  <si>
    <t xml:space="preserve">36" Bathroom Vanity Cabinet with Sink Top Combo Set, Grey, Single Sink, Shaker Cabinet with Soft Closing Door and Drawer</t>
  </si>
  <si>
    <t xml:space="preserve">WF297189AAK</t>
  </si>
  <si>
    <t xml:space="preserve">WF297189AAC</t>
  </si>
  <si>
    <t xml:space="preserve">[Cabinet Only] 36" Bathroom Vanity-Blue</t>
  </si>
  <si>
    <t xml:space="preserve">WF297189AAE</t>
  </si>
  <si>
    <t xml:space="preserve">[Cabinet Only] 36" Bathroom Vanity-Gray(Sink not included)</t>
  </si>
  <si>
    <t xml:space="preserve">WF297189AAG</t>
  </si>
  <si>
    <t xml:space="preserve">[Cabinet Only] 36" Bathroom Vanity-Green(Sink not included)</t>
  </si>
  <si>
    <t xml:space="preserve">37645T</t>
  </si>
  <si>
    <t xml:space="preserve">ACME Xander Twin Bed in Red Go Kart 37645T</t>
  </si>
  <si>
    <t xml:space="preserve">BS701P193403K</t>
  </si>
  <si>
    <t xml:space="preserve">Farmhouse Style Wood Panel Bed Frame Four Square Poster Bed with Three Storage Drawers,Queen, Ancient White</t>
  </si>
  <si>
    <t xml:space="preserve">BS701P198513K</t>
  </si>
  <si>
    <t xml:space="preserve">Wooden Twin Size L-shaped Daybed Floor Corner Bed with Storage Bookcase and Upholstered Headboard and USB Charging Ports for Limited Space, White</t>
  </si>
  <si>
    <t xml:space="preserve">BS701P198513A</t>
  </si>
  <si>
    <t xml:space="preserve">Wooden Twin Size L-shaped Daybed Floor Corner Bed with Storage Bookcase and Upholstered Headboard and USB Charging Ports for Limited Space, Walnut</t>
  </si>
  <si>
    <t xml:space="preserve">BS701P193406K</t>
  </si>
  <si>
    <t xml:space="preserve">Farmhouse Style Wood Panel Bed Frame Four Square Poster Bed with Three Storage Drawers,King, Ancient White</t>
  </si>
  <si>
    <t xml:space="preserve">N709P182128A</t>
  </si>
  <si>
    <t xml:space="preserve">Twin XL Size Upholstered Stretchable Vaulted Sofa Bed, Bear Shaped Headboard, Beige</t>
  </si>
  <si>
    <t xml:space="preserve">GX000363AAD-1</t>
  </si>
  <si>
    <t xml:space="preserve">Twin Size Lounge Daybed with Storage Shelves, Cork Board, USB Ports and 3 Drawers, Antique Wood Color</t>
  </si>
  <si>
    <t xml:space="preserve">GX000363AAE-1</t>
  </si>
  <si>
    <t xml:space="preserve">Twin Size Lounge Daybed with Storage Shelves, Cork Board, USB Ports and 3 Drawers, Antique Gray</t>
  </si>
  <si>
    <t xml:space="preserve">N820S00020AAM</t>
  </si>
  <si>
    <t xml:space="preserve">Polygon Corner Wardrobe, Natural</t>
  </si>
  <si>
    <t xml:space="preserve">N820S00020AAE</t>
  </si>
  <si>
    <t xml:space="preserve">Polygon Corner Wardrobe, Gray</t>
  </si>
  <si>
    <t xml:space="preserve">N820S00020AAK</t>
  </si>
  <si>
    <t xml:space="preserve">Polygon Corner Wardrobe, White</t>
  </si>
  <si>
    <t xml:space="preserve">N737P176708K</t>
  </si>
  <si>
    <t xml:space="preserve">Twin Size Metal Bed House Bed Frame with Shelves and Lights, White</t>
  </si>
  <si>
    <t xml:space="preserve">N737P176706K</t>
  </si>
  <si>
    <t xml:space="preserve">Full Size Metal Bed House Bed Frame with Shelves and Lights, White</t>
  </si>
  <si>
    <t xml:space="preserve">N737P176706B</t>
  </si>
  <si>
    <t xml:space="preserve">Full Size Metal Bed House Bed Frame with Shelves and Lights, Black</t>
  </si>
  <si>
    <t xml:space="preserve">N820S00010E</t>
  </si>
  <si>
    <t xml:space="preserve">Queen size Wooden Platform Bed with Trundle and 2 Drawers,Gray</t>
  </si>
  <si>
    <t xml:space="preserve">N820S00010P</t>
  </si>
  <si>
    <t xml:space="preserve">Queen size Wooden Platform Bed with Trundle and 2 Drawers,Espresso</t>
  </si>
  <si>
    <t xml:space="preserve">N820S00010K</t>
  </si>
  <si>
    <t xml:space="preserve">Queen size Wooden Platform Bed with Trundle and 2 Drawers,White</t>
  </si>
  <si>
    <t xml:space="preserve">N820S00001E</t>
  </si>
  <si>
    <t xml:space="preserve">Queen Size Wooden Storage Platform Bed, with 2 Big Drawers, T Size Trundle, Gray</t>
  </si>
  <si>
    <t xml:space="preserve">N820S00001P</t>
  </si>
  <si>
    <t xml:space="preserve">Queen Size Wooden Storage Platform Bed, with 2 Big Drawers, T Size Trundle ,Espresso</t>
  </si>
  <si>
    <t xml:space="preserve">N820S00001K</t>
  </si>
  <si>
    <t xml:space="preserve">Queen Size Wooden Storage Platform Bed, with 2 Big Drawers, T Size Trundle, White</t>
  </si>
  <si>
    <t xml:space="preserve">W1885S00030</t>
  </si>
  <si>
    <t xml:space="preserve">Contemporary Special-shaped Fully Upholstered Bed with Deep Button Tufting and Storage Compartments in Rails and Footboard,No Box Spring Needed,King,Green</t>
  </si>
  <si>
    <t xml:space="preserve">W1885S00029</t>
  </si>
  <si>
    <t xml:space="preserve">Contemporary Special-shaped Fully Upholstered Bed with Deep Button Tufting and Storage Compartments in Rails and Footboard,No Box Spring Needed,King,Beige</t>
  </si>
  <si>
    <t xml:space="preserve">N820S00009K</t>
  </si>
  <si>
    <t xml:space="preserve">Full Size Wooden LED Platform Bed with Trundle, with Storage Headboard, with Drawers, White</t>
  </si>
  <si>
    <t xml:space="preserve">N820S00009D</t>
  </si>
  <si>
    <t xml:space="preserve">Full Size Wooden LED Platform Bed with Trundle, with Storage Headboard, with Drawers, Brown</t>
  </si>
  <si>
    <t xml:space="preserve">W1202S00007</t>
  </si>
  <si>
    <t xml:space="preserve">Rectangular Living Room Coffee Table Set, 3-Piece Living Room Table Set with Solid Wood Legs, 1 Coffee Table and 2 End Table, Wood Center Table Tea Table Set .Easy Assembly, Espresso</t>
  </si>
  <si>
    <t xml:space="preserve">W1202S00005</t>
  </si>
  <si>
    <t xml:space="preserve">Rectangular Living Room Coffee Table Set, 3-Piece Living Room Table Set with Solid Wood Legs, 1 Coffee Table and 2 End Table, Wood Center Table Tea Table Set .Easy Assembly, Walnut</t>
  </si>
  <si>
    <t xml:space="preserve">W1202P177316</t>
  </si>
  <si>
    <t xml:space="preserve">Rectangular Wood Coffee Table for Living Room, 41.5-Inch Coffee Table with Solid Wood Legs, Wood Center Table Tea Table with Open Storage Shelf. Easy Assembly,  Espresso</t>
  </si>
  <si>
    <t xml:space="preserve">W1202P177315</t>
  </si>
  <si>
    <t xml:space="preserve">Rectangular Wood Coffee Table for Living Room, 41.5-Inch Coffee Table with Solid Wood Legs, Wood Center Table Tea Table with Open Storage Shelf. Easy Assembly,  Walnut</t>
  </si>
  <si>
    <t xml:space="preserve">W1202P177313</t>
  </si>
  <si>
    <t xml:space="preserve">25'' Rectangular Farmhouse End Table with Storage Shelf, Sofa Side Table with Solid Wood Legs for Living Room, Bedroom, Office, Espresso</t>
  </si>
  <si>
    <t xml:space="preserve">N725P192829B</t>
  </si>
  <si>
    <t xml:space="preserve">30" Bathroom Vanity with Sink, One Package, Black Bathroom Cabinet with Drawers, Solid Frame and MDF Board</t>
  </si>
  <si>
    <t xml:space="preserve">W1202P177312</t>
  </si>
  <si>
    <t xml:space="preserve">25'' Rectangular Farmhouse End Table with Storage Shelf, Sofa Side Table with Solid Wood Legs for Living Room, Bedroom, Office, Walnut</t>
  </si>
  <si>
    <t xml:space="preserve">N725P192829G</t>
  </si>
  <si>
    <t xml:space="preserve">30" Bathroom Vanity with Sink, One Package, Green Bathroom Cabinet with Drawers, Solid Frame and MDF Board</t>
  </si>
  <si>
    <t xml:space="preserve">N711P178748B</t>
  </si>
  <si>
    <t xml:space="preserve">U_STYLE 63-Inch Four-Door Sideboard - Geometric Patterned Design with Vintage Metal Handles, Narrow Entryway Table for Living Room, Foyer, and Hallway</t>
  </si>
  <si>
    <t xml:space="preserve">N711P188380K</t>
  </si>
  <si>
    <t xml:space="preserve">U_STYLE 62.2'' Modern Console Table Sofa Table for Living Room with 4 Drawers and 2 Shelves</t>
  </si>
  <si>
    <t xml:space="preserve">N711P188380V</t>
  </si>
  <si>
    <t xml:space="preserve">N711P188380B</t>
  </si>
  <si>
    <t xml:space="preserve">N711P178411B</t>
  </si>
  <si>
    <t xml:space="preserve">U_STYLE Sideboard with Curved Swirl Patterned Doors and Artistic Three-Door Design,Suitable for Living Rooms,Entrance and Study</t>
  </si>
  <si>
    <t xml:space="preserve">N711P178411V</t>
  </si>
  <si>
    <t xml:space="preserve">N711P195199E</t>
  </si>
  <si>
    <t xml:space="preserve">U_STYLE Contemporary 3-Drawer Console Table with 1 Shelf, Entrance Table for Entryway, Hallway, Living Room, Foyer, Corridor</t>
  </si>
  <si>
    <t xml:space="preserve">N711P178748V</t>
  </si>
  <si>
    <t xml:space="preserve">N711P190531V</t>
  </si>
  <si>
    <t xml:space="preserve">U_STYLE 60" Painted Console Table with 3 Drawers,Wooden Entryway Table with Storage Shelf, Farmhouse Sofa Table for Living Room, Hallway,Entryway, Foyer, Corridor(Navy Blue)</t>
  </si>
  <si>
    <t xml:space="preserve">N711P190531B</t>
  </si>
  <si>
    <t xml:space="preserve">U_STYLE 60" Painted Console Table with 3 Drawers,Wooden Entryway Table with Storage Shelf, Farmhouse Sofa Table for Living Room, Hallway,Entryway, Foyer, Corridor(Black)</t>
  </si>
  <si>
    <t xml:space="preserve">N711P190531K</t>
  </si>
  <si>
    <t xml:space="preserve">U_STYLE 60" Painted Console Table with 3 Drawers,Wooden Entryway Table with Storage Shelf, Farmhouse Sofa Table for Living Room, Hallway,Entryway, Foyer, Corridor(Beige)</t>
  </si>
  <si>
    <t xml:space="preserve">N711P195199B</t>
  </si>
  <si>
    <t xml:space="preserve">N711P195199V</t>
  </si>
  <si>
    <t xml:space="preserve">W840P209907</t>
  </si>
  <si>
    <t xml:space="preserve">Queen Size  Metal Bed Frame with Wooden Headboard, RGB Lights, Charger, Storage Shelf, Noise-Free, No Box Spring Needed, Black</t>
  </si>
  <si>
    <t xml:space="preserve">W840P209904</t>
  </si>
  <si>
    <t xml:space="preserve">Queen Size  Metal Bed Frame with Wooden Headboard, RGB Lights,Charger, Storage Shelf, Noise-Free, No Box Spring Needed,Rustic Brown</t>
  </si>
  <si>
    <t xml:space="preserve">W1903P195308</t>
  </si>
  <si>
    <t xml:space="preserve">Full size Platform Bed Frame with 105-Degree Tilted Upholstered Headboard, Charging Station, LED Lights, Noiseless, Black and Brown</t>
  </si>
  <si>
    <t xml:space="preserve">LP000865AAE</t>
  </si>
  <si>
    <t xml:space="preserve">LP000865AAK</t>
  </si>
  <si>
    <t xml:space="preserve">LT100129AAE</t>
  </si>
  <si>
    <t xml:space="preserve">Twin Over Full Bunk Bed with Slide, House Bed with Slide, Gray</t>
  </si>
  <si>
    <t xml:space="preserve">LT100129AAK</t>
  </si>
  <si>
    <t xml:space="preserve">Twin Over Full Bunk Bed with Slide, House Bed with Slide, White</t>
  </si>
  <si>
    <t xml:space="preserve">W1889P164904</t>
  </si>
  <si>
    <t xml:space="preserve">Hanging Swing Egg Chair with Stand,Outdoor Patio Wicker Tear Drop Shape Hammock Chair with Cushion (Khaki)</t>
  </si>
  <si>
    <t xml:space="preserve">BS701P183048K</t>
  </si>
  <si>
    <t xml:space="preserve">3 Pieces Bedroom Sets Full Size Wood Bed with Hidden LED Light Upholstered Headboard + 2 Nightstands, Cream Grey</t>
  </si>
  <si>
    <t xml:space="preserve">WF530472AAD</t>
  </si>
  <si>
    <t xml:space="preserve">W688P194060</t>
  </si>
  <si>
    <t xml:space="preserve">Carved 4 Door Sideboard with LED, Buffet Cabinet Storage Cabinet Modern Coffee Bar Cabinet With Adjustable Shelf For Living room,Diningroom,Kitchen</t>
  </si>
  <si>
    <t xml:space="preserve">W688</t>
  </si>
  <si>
    <t xml:space="preserve">MILESTONE HOMELIFE</t>
  </si>
  <si>
    <t xml:space="preserve">W688P194056</t>
  </si>
  <si>
    <t xml:space="preserve">Carved 3 Door Sideboard with LED,  Buffet Cabinet Storage Cabinet Modern Coffee Bar Cabinet With Adjustable Shelf For Living room,Diningroom,Kitchen</t>
  </si>
  <si>
    <t xml:space="preserve">WF532032AAB</t>
  </si>
  <si>
    <t xml:space="preserve">30-Inch Black Bathroom Vanity with Ceramic Sink Combo, Abundant Storage Cabinet - 2 Soft-close Doors and Double-tier Deep Drawer</t>
  </si>
  <si>
    <t xml:space="preserve">WF532032AAE</t>
  </si>
  <si>
    <t xml:space="preserve">30-Inch Grey Bathroom Vanity with Ceramic Sink Combo, Abundant Storage Cabinet - 2 Soft-close Doors and Double-tier Deep Drawer</t>
  </si>
  <si>
    <t xml:space="preserve">WF532032AAC</t>
  </si>
  <si>
    <t xml:space="preserve">30-Inch Blue Bathroom Vanity with Ceramic Sink Combo, Abundant Storage Cabinet - 2 Soft close Doors and Double-tier Deep Drawer</t>
  </si>
  <si>
    <t xml:space="preserve">WF532032AAK</t>
  </si>
  <si>
    <t xml:space="preserve">30-Inch White Bathroom Vanity with Ceramic Sink Combo, Abundant Storage Cabinet - 2 Soft close Doors and Double-tier Deep Drawer</t>
  </si>
  <si>
    <t xml:space="preserve">N820P181648K</t>
  </si>
  <si>
    <t xml:space="preserve">Twin Size Extended Bed With Arched Roof and Trundle, White</t>
  </si>
  <si>
    <t xml:space="preserve">N820P181648N</t>
  </si>
  <si>
    <t xml:space="preserve">Twin Size Extended Bed With Arched Roof and Trundle, Natural</t>
  </si>
  <si>
    <t xml:space="preserve">W2837P197840</t>
  </si>
  <si>
    <t xml:space="preserve">Vanity Desk Set with LED Lighted Mirror &amp; Power Outlet, Flip Top Makeup Vanity Table with Drawers &amp; Cabinet, for Bedroom, Bathroom,</t>
  </si>
  <si>
    <t xml:space="preserve">W2837</t>
  </si>
  <si>
    <t xml:space="preserve">Makeup</t>
  </si>
  <si>
    <t xml:space="preserve">W2005P187544</t>
  </si>
  <si>
    <t xml:space="preserve">5-In-1 Convertible Crib, Converts from Baby Crib to Toddler Bed, Fits Standard Full-Size Crib Mattress ,Easy to Assemble 53*29*9 Inches-NATURAL</t>
  </si>
  <si>
    <t xml:space="preserve">W2005</t>
  </si>
  <si>
    <t xml:space="preserve">HAOLONG</t>
  </si>
  <si>
    <t xml:space="preserve">W2005P187545</t>
  </si>
  <si>
    <t xml:space="preserve">5-In-1 Convertible Crib, Converts from Baby Crib to Toddler Bed, Fits Standard Full-Size Crib Mattress ,Easy to Assemble 53*29*9 Inches-BLACK</t>
  </si>
  <si>
    <t xml:space="preserve">W2005P187546</t>
  </si>
  <si>
    <t xml:space="preserve">5-In-1 Convertible Crib, Converts from Baby Crib to Toddler Bed, Fits Standard Full-Size Crib Mattress ,Easy to Assemble 53*29*9 Inches-WHITE</t>
  </si>
  <si>
    <t xml:space="preserve">W2005P187547</t>
  </si>
  <si>
    <t xml:space="preserve">5-In-1 Convertible Crib, Converts from Baby Crib to Toddler Bed, Fits Standard Full-Size Crib Mattress ,Easy to Assemble 53*29*9 Inches-ESPRESSO</t>
  </si>
  <si>
    <t xml:space="preserve">W2005P187543</t>
  </si>
  <si>
    <t xml:space="preserve">5-In-1 Convertible Crib, Converts from Baby Crib to Toddler Bed, Fits Standard Full-Size Crib Mattress ,Easy to Assemble 53*29*9 Inches-STORM GREY</t>
  </si>
  <si>
    <t xml:space="preserve">WF319798AAK</t>
  </si>
  <si>
    <t xml:space="preserve">36" White Bathroom Vanity with Ceramic Sink Combo, Abundant Storage Cabinet -2 Soft-close doors and 5 drawers</t>
  </si>
  <si>
    <t xml:space="preserve">N820P182142K</t>
  </si>
  <si>
    <t xml:space="preserve">Twin Size Bed With Arched Roof and 2 Drawers, White</t>
  </si>
  <si>
    <t xml:space="preserve">N820P182142N</t>
  </si>
  <si>
    <t xml:space="preserve">Twin Size Bed With Arched Roof and 2 Drawers, Natural</t>
  </si>
  <si>
    <t xml:space="preserve">N820P182142E</t>
  </si>
  <si>
    <t xml:space="preserve">Twin Size Bed With Arched Roof and 2 Drawers, Gray</t>
  </si>
  <si>
    <t xml:space="preserve">SF000162AAE</t>
  </si>
  <si>
    <t xml:space="preserve">Queen Size Upholstered Platform Bed with Velvet Fabric, Grounded Bed with Solid Frame, Gray</t>
  </si>
  <si>
    <t xml:space="preserve">SF000162AAA</t>
  </si>
  <si>
    <t xml:space="preserve">Queen Size Upholstered Platform Bed with Velvet Fabric, Grounded Bed with Solid Frame, Beige</t>
  </si>
  <si>
    <t xml:space="preserve">N711P170791B</t>
  </si>
  <si>
    <t xml:space="preserve">U_STYLE  Distinctive Features of Four-Door Sideboard with Metal and Cross-Leg Design,Suitable for Living Rooms,Entrance and Study</t>
  </si>
  <si>
    <t xml:space="preserve">N711P170791E</t>
  </si>
  <si>
    <t xml:space="preserve">N711P170791V</t>
  </si>
  <si>
    <t xml:space="preserve">N729P183735B</t>
  </si>
  <si>
    <t xml:space="preserve">36" Black Bathroom Vanity with Ceramic Sink Combo, Abundant Storage Cabinet -2 Soft close doors and 5 drawers</t>
  </si>
  <si>
    <t xml:space="preserve">W757P206009</t>
  </si>
  <si>
    <t xml:space="preserve">Stylish and Minimalist Nesting Coffee Table Set with Honeycomb Design, Modern Round Coffee Table, Drum Circle Coffee Table for Living Room, Bedroom, Black(Set of 2 Pieces)</t>
  </si>
  <si>
    <t xml:space="preserve">W757P206008</t>
  </si>
  <si>
    <t xml:space="preserve">Stylish and Minimalist Nesting Coffee Table Set with Honeycomb Design, Modern Round Coffee Table, Drum Circle Coffee Table  for Living Room, Bedroom, Beige(Set of 2 Pieces)</t>
  </si>
  <si>
    <t xml:space="preserve">W757P205984</t>
  </si>
  <si>
    <t xml:space="preserve">47.25"Glass Storage Cabinet Floor-to-ceiling for Kitchen, Living Room, Bathroom(White)</t>
  </si>
  <si>
    <t xml:space="preserve">W757P196822</t>
  </si>
  <si>
    <t xml:space="preserve">Multi-purpose Hallway Hall Tree with Removable Linen Cushioned Entryway Bench, Coat Rack, Storage Shelves, and DIY Pegboard,for Hallways, Living Room, Black</t>
  </si>
  <si>
    <t xml:space="preserve">W75771402</t>
  </si>
  <si>
    <t xml:space="preserve">Black Hollow Cylindrical Base</t>
  </si>
  <si>
    <t xml:space="preserve">W75771401</t>
  </si>
  <si>
    <t xml:space="preserve">Dining Table</t>
  </si>
  <si>
    <t xml:space="preserve">W75771399</t>
  </si>
  <si>
    <t xml:space="preserve">42.12"Printed White Marble Round Table Top</t>
  </si>
  <si>
    <t xml:space="preserve">W757S00031</t>
  </si>
  <si>
    <t xml:space="preserve">Vintage Style Bucket Shaped Coffee Table Set for Office, Dining Room and Living Room(Set of Two Pieces) (Same SKU:W757S00013)</t>
  </si>
  <si>
    <t xml:space="preserve">W757P206007</t>
  </si>
  <si>
    <t xml:space="preserve">31.5'' Round Coffee Table,Modern Center Table with Storage,Vertical Stripe Design Coffee Table for Living Room,Bedroom(Black)</t>
  </si>
  <si>
    <t xml:space="preserve">W757P206006</t>
  </si>
  <si>
    <t xml:space="preserve">31.5'' Round Coffee Table,Modern Center Table with Storage,Vertical Stripe Design Coffee Table for Living Room,Bedroom(White)</t>
  </si>
  <si>
    <t xml:space="preserve">W757P205953</t>
  </si>
  <si>
    <t xml:space="preserve">45.28" H Storage Cabinet, Bathroom Floor Cabinet with Glass Door and Shelves,  Freestanding Display Storage Cabinet for Bathroom, Living Room, Kitchen, Home Office,White</t>
  </si>
  <si>
    <t xml:space="preserve">W757P205952</t>
  </si>
  <si>
    <t xml:space="preserve">45.28" H Storage Cabinet, Bathroom Floor Cabinet with Glass Door and Shelves,  Freestanding Display Storage Cabinet for Bathroom, Living Room, Kitchen, Home Office,Green</t>
  </si>
  <si>
    <t xml:space="preserve">W757P205951</t>
  </si>
  <si>
    <t xml:space="preserve">47.25"Glass Storage Cabinet Floor-to-ceiling for Kitchen, Living Room, Bathroom(Bark blue)</t>
  </si>
  <si>
    <t xml:space="preserve">W757P205949</t>
  </si>
  <si>
    <t xml:space="preserve">47.25" Four-door Glass Wall Cabinet Storage, Wall-mounted,Suitable for Kitchen, Living Room, Bathroom(Black)</t>
  </si>
  <si>
    <t xml:space="preserve">W757P205948</t>
  </si>
  <si>
    <t xml:space="preserve">47.25" Four-door Glass Wall Cabinet Storage, Wall-mounted,Suitable for Kitchen, Living Room, Bathroom(white)</t>
  </si>
  <si>
    <t xml:space="preserve">W757P203145</t>
  </si>
  <si>
    <t xml:space="preserve">31.5 "Octagonal Natural  Rubber wood  Coffee Table, Coffee Table, Living Room Bedroom</t>
  </si>
  <si>
    <t xml:space="preserve">W757P203144</t>
  </si>
  <si>
    <t xml:space="preserve">31.5 "Octagonal Black walnut Rubber wood  Coffee Table, Coffee Table, Living Room Bedroom</t>
  </si>
  <si>
    <t xml:space="preserve">W757P203143</t>
  </si>
  <si>
    <t xml:space="preserve">31.5 "Octagonal Natural  Rubber wood Set of Two Coffee Table, Coffee Table, Living Room Bedroom(Set of Two Pieces)</t>
  </si>
  <si>
    <t xml:space="preserve">W757P203140</t>
  </si>
  <si>
    <t xml:space="preserve">31.5 "Octagonal Black Walnut Rubber wood Set of Two Coffee Table, Coffee Table, Living Room Bedroom(Set of Two Pieces)</t>
  </si>
  <si>
    <t xml:space="preserve">W757P198557</t>
  </si>
  <si>
    <t xml:space="preserve">4-Doors Rattan Mesh Storage Cabinet, Sideboard with Eight Storage Spaces, for Entryway, Living Room, Hallway (Grey with Woodgrain)</t>
  </si>
  <si>
    <t xml:space="preserve">W757P198555</t>
  </si>
  <si>
    <t xml:space="preserve">4-Doors Rattan Mesh Storage Cabinet, Sideboard with Eight Storage Spaces, for Entryway, Living Room, Hallway (Black)</t>
  </si>
  <si>
    <t xml:space="preserve">W757P198553</t>
  </si>
  <si>
    <t xml:space="preserve">4-Doors Rattan Mesh Storage Cabinet, Sideboard with Eight Storage Spaces, for Entryway, Living Room, Hallway (Natural)</t>
  </si>
  <si>
    <t xml:space="preserve">W757S00030</t>
  </si>
  <si>
    <t xml:space="preserve">Retro Fashion Style Cylindrical Coffee Table with Vertical Texture Relief Design,Suitable for Living Room,Office,and Dining Room (Set of 2)</t>
  </si>
  <si>
    <t xml:space="preserve">W757P195740</t>
  </si>
  <si>
    <t xml:space="preserve">Vintage Fashion Style Cylindrical Nesting Coffee Table Set with Vertical Textured Embossed Design for Living Room, Office and Dining Room, Natural (Set of 2)</t>
  </si>
  <si>
    <t xml:space="preserve">W757P195739</t>
  </si>
  <si>
    <t xml:space="preserve">Vintage Fashion Style Cylindrical Nesting Coffee Table Set with Vertical Textured Embossed Design for Living Room, Office and Dining Room, Dark Brown (Set of 2)</t>
  </si>
  <si>
    <t xml:space="preserve">W757S00029</t>
  </si>
  <si>
    <t xml:space="preserve">W757P190068</t>
  </si>
  <si>
    <t xml:space="preserve">62.20"Elegant and Functional 4-Door Rattan Decorative Storage Cabinet,for Bedroom,Living Room,Office,Easy Assembly,Black(Same SKU:W757P174987)</t>
  </si>
  <si>
    <t xml:space="preserve">W757P190066</t>
  </si>
  <si>
    <t xml:space="preserve">62.20"Elegant and Functional 4-Door Rattan Decorative Storage Cabinet,for Bedroom,Living Room,Office,Easy Assembly(Same SKU:W757133282)</t>
  </si>
  <si>
    <t xml:space="preserve">W757P189960</t>
  </si>
  <si>
    <t xml:space="preserve">35.43"Vintage Style Bucket Shaped Coffee Table for Office, Dining Room and Living Room,Natural (Same SKU:W757119054)</t>
  </si>
  <si>
    <t xml:space="preserve">W757P189958</t>
  </si>
  <si>
    <t xml:space="preserve">20.87"Vintage Style Bucket Shaped Coffee Table for Office, Dining Room and Living Room (Same SKU:W75770649)</t>
  </si>
  <si>
    <t xml:space="preserve">W757P186977</t>
  </si>
  <si>
    <t xml:space="preserve">Nesting Coffee Table, Round Nesting Tables and End Tables for Small Space, Modern Side Tables with Extendable Sliding Tabletop for Living Room, Office,Black, No Need Assembly</t>
  </si>
  <si>
    <t xml:space="preserve">W757P186974</t>
  </si>
  <si>
    <t xml:space="preserve">Nesting Coffee Table, Round Nesting Tables and End Tables for Small Space, Modern Side Tables with Extendable Sliding Tabletop for Living Room, Office,White, No Need Assembly</t>
  </si>
  <si>
    <t xml:space="preserve">W757P186929</t>
  </si>
  <si>
    <t xml:space="preserve">Modern round coffee table Wooden carving pattern coffee table with metal legs for living room reception room office Golden</t>
  </si>
  <si>
    <t xml:space="preserve">W757P186923</t>
  </si>
  <si>
    <t xml:space="preserve">Modern Round Coffee Table Wooden Carving Pattern Coffee Table with Metal Legs for Living Room Reception Room Office ,Black</t>
  </si>
  <si>
    <t xml:space="preserve">W757P186688</t>
  </si>
  <si>
    <t xml:space="preserve">31.50" Modern Hexagonal Coffee Table with White Printed Marble Top and Metal Base for Dining Room, Kitchen and Living Room</t>
  </si>
  <si>
    <t xml:space="preserve">W757P186687</t>
  </si>
  <si>
    <t xml:space="preserve">31.50"Modern Hexagonal Coffee Table with Printed Black Marble Table Top,Metal Base, for Dining Room, Kitchen, Living Room</t>
  </si>
  <si>
    <t xml:space="preserve">W757P186684</t>
  </si>
  <si>
    <t xml:space="preserve">31.50"Modern Hexagonal Coffee Table with MDF Table Top,Metal Base, for Dining Room, Kitchen, Living Room,White</t>
  </si>
  <si>
    <t xml:space="preserve">W757S00025</t>
  </si>
  <si>
    <t xml:space="preserve">3-Drawers Rattan Storage Cabinet Rattan Drawer (Set of 2),for Bedroom,Living Room,Dining Room,Hallways,Oak</t>
  </si>
  <si>
    <t xml:space="preserve">W757P183287</t>
  </si>
  <si>
    <t xml:space="preserve">59.84 "Large Size 4 Door Cabinet, Suitable For Living Room, Kitchen, Bedroom, Corridor (Blue)</t>
  </si>
  <si>
    <t xml:space="preserve">W757P183285</t>
  </si>
  <si>
    <t xml:space="preserve">59.84 "Large Size 4 Door Cabinet, Suitable For Living Room, Kitchen, Bedroom, Corridor (Champagne)</t>
  </si>
  <si>
    <t xml:space="preserve">W757P182358</t>
  </si>
  <si>
    <t xml:space="preserve">Stylish and Functional 4-Door Storage Cabinet with Pine Legs and MDF, for Living Room Bedroom,and Kitchen, Olive Green, Forest Green, Blue</t>
  </si>
  <si>
    <t xml:space="preserve">W757S00024</t>
  </si>
  <si>
    <t xml:space="preserve">Multi-Functional Kitchen Island Cart with Stylish and Minimalist Bar Stools, Combination Set, Convenient and Practical (Black Kitchen Island + Wood Color Bar Stools)</t>
  </si>
  <si>
    <t xml:space="preserve">W757S00023</t>
  </si>
  <si>
    <t xml:space="preserve">Multi-Functional Kitchen Island Cart with Stylish and Minimalist Bar Stools, Combination Set, Convenient and Practical (Black Kitchen Island + Brown Bar Stools)</t>
  </si>
  <si>
    <t xml:space="preserve">W757S00022</t>
  </si>
  <si>
    <t xml:space="preserve">Multi-Functional Kitchen Island Cart with Stylish and Minimalist Bar Stools, Combination Set, Convenient and Practical (White Kitchen Island + Wood Color Bar Stools)</t>
  </si>
  <si>
    <t xml:space="preserve">W757P164930</t>
  </si>
  <si>
    <t xml:space="preserve">Vintage 4 Door Storage Cabinet, Carved Scatter Pattern Dining Sideboard, Large Buffet with Adjustable Shelves, Multifunctional Accent Cabinet Living Room Console Cabinet (Brown)</t>
  </si>
  <si>
    <t xml:space="preserve">W757P164929</t>
  </si>
  <si>
    <t xml:space="preserve">Vintage 4 Door Storage Cabinet, Carved Scatter Pattern Dining Sideboard, Large Buffet with Adjustable Shelves, Multifunctional Accent Cabinet Living Room Console Cabinet (Natural)</t>
  </si>
  <si>
    <t xml:space="preserve">W757P164915</t>
  </si>
  <si>
    <t xml:space="preserve">25.98'' Modern Pet Furniture Cat Carrier , Sofa Side Table, Planter MDF Multifunctional Furniture, Colored Flower Oak</t>
  </si>
  <si>
    <t xml:space="preserve">W757P160404</t>
  </si>
  <si>
    <t xml:space="preserve">47.25''-63'' Modern White Glossy Dining Table for 4-6 People, Extendable Dining Table with Crossed Metal Base and Stainless Steel Tubes, Large Dining Table White(Same SKU:W757P270706)</t>
  </si>
  <si>
    <t xml:space="preserve">W757S00021</t>
  </si>
  <si>
    <t xml:space="preserve">62.99"- 78.74"Retro Rectangular Stretch Table, Grey Carole Top, Black Embossed Center Plate, Walnut Color Beam, Black Fine Sand iron Foot Base Dining Table</t>
  </si>
  <si>
    <t xml:space="preserve">W757P151925</t>
  </si>
  <si>
    <t xml:space="preserve">30.31"3-Drawers Storage Cabinet Rope Woven Drawer,for Bedroom,Living Room,Dining Room,Hallways,Black</t>
  </si>
  <si>
    <t xml:space="preserve">W757P151417</t>
  </si>
  <si>
    <t xml:space="preserve">38"Three-dimensional Embossed Pattern Design American Retro Style Coffee Table,White Tabletop(Same SKU:W757102838)</t>
  </si>
  <si>
    <t xml:space="preserve">W757P145918</t>
  </si>
  <si>
    <t xml:space="preserve">33.46" Exquisite Ladder-Shaped Coffee Table for Office, Dining Room and Living Room,Gray</t>
  </si>
  <si>
    <t xml:space="preserve">W757P145273</t>
  </si>
  <si>
    <t xml:space="preserve">31.50" Octagonal Wooden American Retro Style Coffee Table</t>
  </si>
  <si>
    <t xml:space="preserve">W757P144369</t>
  </si>
  <si>
    <t xml:space="preserve">59.84"Elegant Vintage 4-Door Cabinet with Linen Decorated Doors,for Bedroom,Living Room,Office,Easy Assembly</t>
  </si>
  <si>
    <t xml:space="preserve">W757P144366</t>
  </si>
  <si>
    <t xml:space="preserve">59.84"Retro Industrial Style Rivet Decor 4-Door Cabinet, Linen Decorated Doors, for Bedroom, Living Room, Office, Easy to Assemble</t>
  </si>
  <si>
    <t xml:space="preserve">W757P144010</t>
  </si>
  <si>
    <t xml:space="preserve">Sideboard Buffet Cabinet with Rattan Doors,  Boho 4-Door Cabinet with Metal Handles for Living Room, Hallway, Entryway, Natural</t>
  </si>
  <si>
    <t xml:space="preserve">W757P144005</t>
  </si>
  <si>
    <t xml:space="preserve">Elegant Vintage 4-Door Cabinet with Carved Effect Decoration Doors,for Bedroom,Living Room,Office,Easy Assembly, Black Frame + Wood Color Door</t>
  </si>
  <si>
    <t xml:space="preserve">W757P144004</t>
  </si>
  <si>
    <t xml:space="preserve">Elegant Vintage 4-Door Cabinet with Carved Effect Decoration Doors,for Bedroom,Living Room,Office,Easy Assembly, Brown Frame + Wood Color Door</t>
  </si>
  <si>
    <t xml:space="preserve">W757P144003</t>
  </si>
  <si>
    <t xml:space="preserve">Modern 4-Door Cabinet with Mirrored Decorative Doors,for Bedroom,Living Room,Office,Easy Assembly, Grey</t>
  </si>
  <si>
    <t xml:space="preserve">W757P144001</t>
  </si>
  <si>
    <t xml:space="preserve">Modern 4-Door Cabinet with Mirrored Decorative Doors,for Bedroom,Living Room,Office,Easy Assembly, Wood Color</t>
  </si>
  <si>
    <t xml:space="preserve">W757138624</t>
  </si>
  <si>
    <t xml:space="preserve">31.5 "Round Coffee Table,Stand Wooden Double Layer Coffee Table with Open Storage Space and Metal Table Legs for Living Room,Bedroom</t>
  </si>
  <si>
    <t xml:space="preserve">W757136705</t>
  </si>
  <si>
    <t xml:space="preserve">31.3"Modern Retro Splicing Square Coffee Table , Fir Wood Table Top with Cross Legs Metal Base (Set of 2 pcs )</t>
  </si>
  <si>
    <t xml:space="preserve">W757134235</t>
  </si>
  <si>
    <t xml:space="preserve">17.72" Modern Coffee Table Side Table, Nightstand with Storage Shelf and Metal Legs for Bedroom, Living Room (Set of 2)</t>
  </si>
  <si>
    <t xml:space="preserve">W757S00015</t>
  </si>
  <si>
    <t xml:space="preserve">Multipurpose Bookshelf Storage Rack,  with Enclosed Storage Cabinet,for Living Room,Home Office,Kitchen(Combined Type)</t>
  </si>
  <si>
    <t xml:space="preserve">W757119054</t>
  </si>
  <si>
    <t xml:space="preserve">35.43"Vintage Style Bucket Shaped Coffee Table for Office, Dining Room and Living Room,Natural (Same SKU:W757P189960)</t>
  </si>
  <si>
    <t xml:space="preserve">W757S00010</t>
  </si>
  <si>
    <t xml:space="preserve">70.87"Modern Square Dining Table with Printed White Marble Table Top+Black X-Shape Table Leg</t>
  </si>
  <si>
    <t xml:space="preserve">W757S00005</t>
  </si>
  <si>
    <t xml:space="preserve">70.87"Modern Square Dining Table with Printed Black Marble Table Top+Black X-Shape Table Leg</t>
  </si>
  <si>
    <t xml:space="preserve">W757P190336</t>
  </si>
  <si>
    <t xml:space="preserve">Modern Curved Sideboard 47.2-Inch Decorative Storage Cabinet Wooden Console Table Coffee Bar Cabinet with 4 Doors and Adjustable Interior Shelves for Living Room, Kitchen, Bedroom, Hallway (Champagne)</t>
  </si>
  <si>
    <t xml:space="preserve">W757S00028</t>
  </si>
  <si>
    <t xml:space="preserve">70.07"Large Size 4 Door Cabinet, Suitable For Living Room, Kitchen, Bedroom, Corridor (Blue)</t>
  </si>
  <si>
    <t xml:space="preserve">W757S00027</t>
  </si>
  <si>
    <t xml:space="preserve">70.07"Large Size 4 Door Cabinet, Suitable For Living Room, Kitchen, Bedroom, Corridor (Champagne)</t>
  </si>
  <si>
    <t xml:space="preserve">W757P180792</t>
  </si>
  <si>
    <t xml:space="preserve">22.25'' Floor Coner Cabinet,Three Tiers with Tempered Glass Doors and Storage Shelves for Bathroom, Living Room and Bedroom (Black)</t>
  </si>
  <si>
    <t xml:space="preserve">W757P170149</t>
  </si>
  <si>
    <t xml:space="preserve">31.50"Vintage Style Bucket Shaped Coffee Table for Office, Dining Room and Living Room(Same SKU:W75770648)</t>
  </si>
  <si>
    <t xml:space="preserve">W757P164917</t>
  </si>
  <si>
    <t xml:space="preserve">25.98"Modern Pet Furniture Cat Carrier  Side Table, Sofa Side Table, Planter MDF Multifunctional Furniture, Cement Gray</t>
  </si>
  <si>
    <t xml:space="preserve">W757S00020</t>
  </si>
  <si>
    <t xml:space="preserve">62.99"- 78.74" Vintage Rectangular Stretch Dining Table With Antique Wooden Tabletop and Black Embossed Centerboard, Walnut Colored Crossbars, Black Fine Sanded Iron Leg Base Stretch Dining Table</t>
  </si>
  <si>
    <t xml:space="preserve">W757P148150</t>
  </si>
  <si>
    <t xml:space="preserve">Hall Tree with Shoe Bench, Coat Rack ,Shoe Storage ,Storage Shelves and Pegboard, for Hallways, Halls and Bedrooms, Black</t>
  </si>
  <si>
    <t xml:space="preserve">W757P148138</t>
  </si>
  <si>
    <t xml:space="preserve">Dressing Table with Flip Top LED Illuminated Mirror, Vanity Table with Internal Storage Area, Makeup Vanity Dressing Table with Removable Upholstered Stool, Practical and Space-saving, Bedroom, White</t>
  </si>
  <si>
    <t xml:space="preserve">W757P147832</t>
  </si>
  <si>
    <t xml:space="preserve">55.11'' -70.86"Retro Rectangular Stretch Dining Table, Grey Carole Top With Black Embossed Center Plate, Black Fine Sand Cross Iron Foot Base Dining Table, With Storage Box.</t>
  </si>
  <si>
    <t xml:space="preserve">2026-06-01 22:59</t>
  </si>
  <si>
    <t xml:space="preserve">W757P144373</t>
  </si>
  <si>
    <t xml:space="preserve">Stylish and Functional 4-Door Storage Cabinet with Pine Legs and MDF, for Living Room Bedroom,and Kitchen,Champagne</t>
  </si>
  <si>
    <t xml:space="preserve">W757P144368</t>
  </si>
  <si>
    <t xml:space="preserve">59.84"Modern 4-Door Cabinet with Rattan Decorative Doors,for Bedroom,Living Room,Office,Easy Assembly</t>
  </si>
  <si>
    <t xml:space="preserve">W757P144011</t>
  </si>
  <si>
    <t xml:space="preserve">Sideboard Buffet Cabinet with Rattan Doors,  Boho 4-Door Cabinet with Metal Handles for Living Room, Hallway, Entryway, Mint Green</t>
  </si>
  <si>
    <t xml:space="preserve">W757P144008</t>
  </si>
  <si>
    <t xml:space="preserve">59.84" 4 Doors Vintage Sideboard ,Freestanding Sideboard Storage Cabinet Entryway Floor Cabinet for Living Room Office Bedroom ,Black</t>
  </si>
  <si>
    <t xml:space="preserve">W757140951</t>
  </si>
  <si>
    <t xml:space="preserve">47.24'' Modern Cross Leg Round Dining Table, White Top Occasional Table, Two Piece Removable Top, Matte Finish Iron Legs</t>
  </si>
  <si>
    <t xml:space="preserve">W757140897</t>
  </si>
  <si>
    <t xml:space="preserve">Modern Fashion PU Leather Feature Armchair with Metal Frame Extra-Thick Padded Backrest and Seat Cushion, for Living Room,Bedroom, Office, Studio, Grey</t>
  </si>
  <si>
    <t xml:space="preserve">W757138630</t>
  </si>
  <si>
    <t xml:space="preserve">23.62 "Vintage Two Door Wall Cabinet with Mirror, Three-level Entrance Storage Space for Living Room, Bathroom, Dining Room, Green</t>
  </si>
  <si>
    <t xml:space="preserve">W757136706</t>
  </si>
  <si>
    <t xml:space="preserve">33.46"Retro drawing technology Splicing Round Coffee Table,Fir Wood Table Top with Black Cross Legs Base</t>
  </si>
  <si>
    <t xml:space="preserve">W757136671</t>
  </si>
  <si>
    <t xml:space="preserve">38.58"Three-dimensional Embossed Pattern Design American Retro Style Coffee Table(Same SKU:W75770650)</t>
  </si>
  <si>
    <t xml:space="preserve">W757135228</t>
  </si>
  <si>
    <t xml:space="preserve">27.56"Glass Doors Modern Two-door Wall Cabinet with Featuring Three-tier Storage for Entryway Living Room Bathroom Dining Room,Wall Cabinet with Characteristic Woven Pattern,Green</t>
  </si>
  <si>
    <t xml:space="preserve">W757134932</t>
  </si>
  <si>
    <t xml:space="preserve">38"Three-dimensional Embossed Pattern Design American Retro Style Coffee Table,Black Tabletop</t>
  </si>
  <si>
    <t xml:space="preserve">W757134233</t>
  </si>
  <si>
    <t xml:space="preserve">47.24"Rectangle Glass Coffee Table with storage shelf and metal table legs , Home Furniture for Living Room</t>
  </si>
  <si>
    <t xml:space="preserve">W757134230</t>
  </si>
  <si>
    <t xml:space="preserve">3-Drawer Long Dining Table Set with Power Outlets, Bar Kitchen Table Set with Circular PU Stools, Easy Assemble, Brown Gray Table+Black Stool</t>
  </si>
  <si>
    <t xml:space="preserve">W757134229</t>
  </si>
  <si>
    <t xml:space="preserve">3-Drawer Long Dining Table Set with Power Outlets, Bar Kitchen Table Set with Circular PU Stools, Easy Assemble,Brown</t>
  </si>
  <si>
    <t xml:space="preserve">W757133282</t>
  </si>
  <si>
    <t xml:space="preserve">62.20"Elegant and Functional 4-Door Rattan Decorative Storage Cabinet,for Bedroom,Living Room,Office,Easy Assembly(Same SKU:W757P190066)</t>
  </si>
  <si>
    <t xml:space="preserve">W757126826</t>
  </si>
  <si>
    <t xml:space="preserve">41.73"Three-dimensional Embossed  Pattern Square Retro Coffee Table with 2 Drawers and MDF Base</t>
  </si>
  <si>
    <t xml:space="preserve">W757126237</t>
  </si>
  <si>
    <t xml:space="preserve">33.86"Modern Retro Splicing Round Coffee Table, Fir Wood Table Top with Black Cross Legs Base(Same SKU:W757127347)</t>
  </si>
  <si>
    <t xml:space="preserve">W757S00018</t>
  </si>
  <si>
    <t xml:space="preserve">42.12"Modern Round Dining Table with Printed Black Marble Table Top for Dining Room, Kitchen, Living Room,White+Black</t>
  </si>
  <si>
    <t xml:space="preserve">W757S00017</t>
  </si>
  <si>
    <t xml:space="preserve">Modern Square Dining Table,Stretchable,Printed Black Marble Table Top+MDF White X-Shape Table Leg with Metal Base</t>
  </si>
  <si>
    <t xml:space="preserve">W757119331</t>
  </si>
  <si>
    <t xml:space="preserve">27.56"Glass Doors Modern Two-door Wall Cabinet with Featuring Three-tier Storage for Entryway Living Room Bathroom Dining Room,Wall Cabinet with Characteristic Woven Pattern,Black</t>
  </si>
  <si>
    <t xml:space="preserve">W757119057</t>
  </si>
  <si>
    <t xml:space="preserve">39.37 "Retro Patchwork Round Coffee Table with Scattered Pattern Tabletop and Crossed Cedar Legs</t>
  </si>
  <si>
    <t xml:space="preserve">W757119056</t>
  </si>
  <si>
    <t xml:space="preserve">35.43"Vintage Style Ladder-Shaped Coffee Table, for Office, Dining Room and Living Room,Brown</t>
  </si>
  <si>
    <t xml:space="preserve">W757119052</t>
  </si>
  <si>
    <t xml:space="preserve">31.50"Vintage Style Bucket Shaped Coffee Table with storage function, for Office, Dining Room and Living Room, Brown</t>
  </si>
  <si>
    <t xml:space="preserve">W757113276</t>
  </si>
  <si>
    <t xml:space="preserve">Modern Glass Door Wine Cabinet with Three-Layer Design, with Drawer and X-Shaped Wine Rack, for Living Room, Kitchen, Dining Room, Bar</t>
  </si>
  <si>
    <t xml:space="preserve">W757113196</t>
  </si>
  <si>
    <t xml:space="preserve">W757S00014</t>
  </si>
  <si>
    <t xml:space="preserve">42.12"Modern Round Dining Table with Printed Black Marble Table Top for Dining Room, Kitchen, Living Room,Black+White</t>
  </si>
  <si>
    <t xml:space="preserve">W757105119</t>
  </si>
  <si>
    <t xml:space="preserve">40.94"Glass Doors Modern Three-door Cabinet with Featuring Two-tier Storage,Unique Fir Cabinet Top,for Entryway,Living Room,Home Office,Dining Room</t>
  </si>
  <si>
    <t xml:space="preserve">W757104178</t>
  </si>
  <si>
    <t xml:space="preserve">Modern Four-tier Glass Door Cabinet with Featuring Five-tier Storage, for Entryway Living Room Bathroom Dining Room,Matte Gray</t>
  </si>
  <si>
    <t xml:space="preserve">W757104177</t>
  </si>
  <si>
    <t xml:space="preserve">Modern Three-tier Glass Door Cabinet with Featuring Four-tier Storage, for Entryway Living Room Bathroom Dining Room,Matte Gray</t>
  </si>
  <si>
    <t xml:space="preserve">W757104147</t>
  </si>
  <si>
    <t xml:space="preserve">29.52" Stylish and Minimalist Bar Stools Set of 2, Counter Height Bar Stools, for Kitchen Island, Coffee Shop, Bar, Home Balcony, Brown</t>
  </si>
  <si>
    <t xml:space="preserve">W757102838</t>
  </si>
  <si>
    <t xml:space="preserve">38"Three-dimensional Embossed Pattern Design American Retro Style Coffee Table,White Tabletop(Same SKU:W757P305010)</t>
  </si>
  <si>
    <t xml:space="preserve">W757S00012</t>
  </si>
  <si>
    <t xml:space="preserve">Modern Square Dining Table,Stretchable,Printed Black Marble Table Top+MDF X-Shape Table Leg with Metal Base (Same SKU:W757P242762)</t>
  </si>
  <si>
    <t xml:space="preserve">W75784357</t>
  </si>
  <si>
    <t xml:space="preserve">Stylish and Functional 4-Door Storage Cabinet with Square Metal Legs and Particle Board Material,for Living Room and Kitchen,White</t>
  </si>
  <si>
    <t xml:space="preserve">W75784347</t>
  </si>
  <si>
    <t xml:space="preserve">43.31"6-Drawers Rattan Storage Cabinet Rattan Drawer,for Bedroom,Living Room,Natural</t>
  </si>
  <si>
    <t xml:space="preserve">W757S00011</t>
  </si>
  <si>
    <t xml:space="preserve">70.87"Modern Square Dining Table with Printed Black Marble Table Top+Gold X-Shape Table Leg</t>
  </si>
  <si>
    <t xml:space="preserve">W757S00007</t>
  </si>
  <si>
    <t xml:space="preserve">Modern Square Dining Table, Stretchable, with Printed White Marble Table Top+MDF X-Shape Table Leg with Metal Base (Same SKU:W757P242761)</t>
  </si>
  <si>
    <t xml:space="preserve">W757S00006</t>
  </si>
  <si>
    <t xml:space="preserve">70.87"Modern Square Dining Table with Printed White Marble Table Top+Gold X-Shape Table Leg</t>
  </si>
  <si>
    <t xml:space="preserve">W757S00004</t>
  </si>
  <si>
    <t xml:space="preserve">42.12"Modern Round Dining Table with Printed Black Marble Table Top for Dining Room, Kitchen, Living Room</t>
  </si>
  <si>
    <t xml:space="preserve">W757S00003</t>
  </si>
  <si>
    <t xml:space="preserve">42.12"Modern Round Dining Table with Printed White Marble Table Top for Dining Room, Kitchen, Living Room</t>
  </si>
  <si>
    <t xml:space="preserve">W75770650</t>
  </si>
  <si>
    <t xml:space="preserve">38"Three-dimensional Embossed Pattern Design American Retro Style Coffee Table(Same SKU:W757136671)</t>
  </si>
  <si>
    <t xml:space="preserve">W75770648</t>
  </si>
  <si>
    <t xml:space="preserve">31.50"Vintage Style Bucket Shaped Coffee Table for Office, Dining Room and Living Room(Same SKU:W757P170149)</t>
  </si>
  <si>
    <t xml:space="preserve">W75767953</t>
  </si>
  <si>
    <t xml:space="preserve">42.12"Modern Round Dining Table with Printed Black Marble Table Top,Metal Base  Dining Table, End Table Leisure Coffee Table</t>
  </si>
  <si>
    <t xml:space="preserve">W75767952</t>
  </si>
  <si>
    <t xml:space="preserve">Modern Design Kitchen Dining Table,Pub Table,Long Dining Table Set with 3 Stools,Easy Assembly,Dark Brown (Same SKU:W757P247711)</t>
  </si>
  <si>
    <t xml:space="preserve">W75764012</t>
  </si>
  <si>
    <t xml:space="preserve">42"Modern Round Dining Table with Printed Wood Grain Table Top,Metal Base Dining Table, End Table Leisure Coffee Table</t>
  </si>
  <si>
    <t xml:space="preserve">W75764011</t>
  </si>
  <si>
    <t xml:space="preserve">42"Modern Round Dining Table with Printed OAK Color Grain Table Top,Metal Base Dining Table, End Table Leisure Coffee Table</t>
  </si>
  <si>
    <t xml:space="preserve">W75763044</t>
  </si>
  <si>
    <t xml:space="preserve">Kitchen Island Cart with 2 Door Cabinet and Three Drawers,43.31 Inch Width with Spice Rack, Towel Rack (Black)</t>
  </si>
  <si>
    <t xml:space="preserve">W75754329</t>
  </si>
  <si>
    <t xml:space="preserve">31.5'' Wide 2 Drawer Sideboard,Modern Furniture Decor,Made with Iron + Carbonized Bamboo,Easy Assembly,Gold</t>
  </si>
  <si>
    <t xml:space="preserve">W75753896</t>
  </si>
  <si>
    <t xml:space="preserve">42"Modern Round Dining Table with Round MDF Table Top,Metal Base  Dining Table, End Table Leisure Coffee Table Tulip Round Table</t>
  </si>
  <si>
    <t xml:space="preserve">W75741394</t>
  </si>
  <si>
    <t xml:space="preserve">48" Wide  4 Doors Modern Sideboard with 3 Top Drawers, Freestanding Sideboard Storage Cabinet Entryway Floor Cabinet for Living Room Office Bedroom</t>
  </si>
  <si>
    <t xml:space="preserve">W75732514</t>
  </si>
  <si>
    <t xml:space="preserve">31.5"Wide 2 Drawer Sideboard, Modern Furniture Decor, Made with Iron+ Carbonized Bamboo, Easy Assembly</t>
  </si>
  <si>
    <t xml:space="preserve">W757P183279</t>
  </si>
  <si>
    <t xml:space="preserve">31.5" Retro Fashion Style Cylindrical Coffee Table with Vertical Texture Relief Design,Suitable for Living Room,Office,and Dining Room</t>
  </si>
  <si>
    <t xml:space="preserve">W757P183205</t>
  </si>
  <si>
    <t xml:space="preserve">23.62"Height Three-dimensional Embossed Pattern Design Retro Side Table Retro Furniture Black</t>
  </si>
  <si>
    <t xml:space="preserve">W757P170145</t>
  </si>
  <si>
    <t xml:space="preserve">24.8''Glass Door Vintage Double Door Wall Cabinet With Three Tiers of Storage With Towel Rack,for Bathroom, Kitchen,,Dining Room,Natural</t>
  </si>
  <si>
    <t xml:space="preserve">W757P164925</t>
  </si>
  <si>
    <t xml:space="preserve">Retro Fashion Style Cylindrical side Table with Vertical Texture Relief Design,Suitable for Living Room,Office,and Dining Room(Same SKU:W757102860)</t>
  </si>
  <si>
    <t xml:space="preserve">W757P151918</t>
  </si>
  <si>
    <t xml:space="preserve">Stylish and Functional 4-Door Intaglio Storage Cabinet with Pine Legs, Solid Wood Pulls and MDF, for Living Room Bedroom,and Kitchen,Mint Green</t>
  </si>
  <si>
    <t xml:space="preserve">W757P147831</t>
  </si>
  <si>
    <t xml:space="preserve">55.11" -70.86"Retro Rectangular Stretch Dining Table, Antique Wood Top And Black Relief Plate, Black Fine Sand Cross Iron Foot Base Dining Table, With Storage Box.</t>
  </si>
  <si>
    <t xml:space="preserve">W757P144371</t>
  </si>
  <si>
    <t xml:space="preserve">Stylish and Functional 4-Door Storage Cabinet with Pine legs and MDF, for Living Room Bedroom,and Kitchen,Navy Blue</t>
  </si>
  <si>
    <t xml:space="preserve">W757143036</t>
  </si>
  <si>
    <t xml:space="preserve">23.62"Glass Doors Modern Two-door Wall Cabinet with Featuring Two-tier Enclosed Storage, an Open Shelf, and Towel Rack, for Entryway Living Room Bathroom Dining Room,Black</t>
  </si>
  <si>
    <t xml:space="preserve">W757140956</t>
  </si>
  <si>
    <t xml:space="preserve">31.5'' Modern Round Dining Table with Crossed Legs, Black Occasional Table, Two Piece Detachable Table Top, Matte Finish Iron Legs</t>
  </si>
  <si>
    <t xml:space="preserve">W757140933</t>
  </si>
  <si>
    <t xml:space="preserve">42.13"Modern Round Dining Table,Four Patchwork Tabletops with White Solid Wood Veneer Table Top,Metal Base Dining Table, End Table Leisure Coffee Table</t>
  </si>
  <si>
    <t xml:space="preserve">W757140930</t>
  </si>
  <si>
    <t xml:space="preserve">47.24"Modern Round Dining Table,Four Patchwork Tabletops with Black Color Solid Wood Grain Table Top,Metal Base Dining Table, End Table Leisure Coffee Table</t>
  </si>
  <si>
    <t xml:space="preserve">W757140928</t>
  </si>
  <si>
    <t xml:space="preserve">47.24"Modern Round Dining Table,Four Patchwork Tabletops with White Color Solid Wood Grain Table Top,Metal Base Dining Table, End Table Leisure Coffee Table</t>
  </si>
  <si>
    <t xml:space="preserve">W757140927</t>
  </si>
  <si>
    <t xml:space="preserve">47.24"Modern Round Dining Table,Four Patchwork Tabletops with OAK Color Solid Wood Grain Table Top,Metal Base Dining Table, End Table Leisure Coffee Table</t>
  </si>
  <si>
    <t xml:space="preserve">W757139001</t>
  </si>
  <si>
    <t xml:space="preserve">Multi-Functional Kitchen Island Cart with 2 Door Cabinet and Two Drawers,Spice Rack, Towel Holder, Wine Rack, and Foldable Rubberwood Table Top (White)</t>
  </si>
  <si>
    <t xml:space="preserve">W757138627</t>
  </si>
  <si>
    <t xml:space="preserve">23.62 "Vintage Two Door Wall Cabinet with Mirror, Three-level Entrance Storage Space for Living Room, Bathroom, Dining Room, Black</t>
  </si>
  <si>
    <t xml:space="preserve">W757138621</t>
  </si>
  <si>
    <t xml:space="preserve">Nightstand with Storage Cabinet &amp; Solid Wood Tabletop, Bedside Table, Sofa Side Coffee Table for Bedroom, Living Room, Dark Blue(Set of Two Pieces)</t>
  </si>
  <si>
    <t xml:space="preserve">W757130162</t>
  </si>
  <si>
    <t xml:space="preserve">47.24"Spacious Dog Cage with Tempered Glass, for Corner of Living Room, Hallway, Study and Other Spaces, Black</t>
  </si>
  <si>
    <t xml:space="preserve">W757130160</t>
  </si>
  <si>
    <t xml:space="preserve">Glass Door Wall Mounted Corner Cabinet with Featuring Four-tier Storage for Bedroom, Living Room, Bathroom, Kitchen, White</t>
  </si>
  <si>
    <t xml:space="preserve">W757130158</t>
  </si>
  <si>
    <t xml:space="preserve">22.25" Floor Coner Cabinet with Tempered Glass Door &amp; Storage Shelves for Bathroom, Living Room, Bedroom (Black)</t>
  </si>
  <si>
    <t xml:space="preserve">W757127738</t>
  </si>
  <si>
    <t xml:space="preserve">18"H Nightstand with Storage Drawer &amp; Oak Legs Bedside Table, Sofa Side Coffee Table for Bedroom, Living Room,Gray</t>
  </si>
  <si>
    <t xml:space="preserve">W757127559</t>
  </si>
  <si>
    <t xml:space="preserve">43.31"6-Drawers Rattan Storage Cabinet Rattan Drawer with LED Lights and Power Outlet,for Bedroom,Living Room,White</t>
  </si>
  <si>
    <t xml:space="preserve">W757127557</t>
  </si>
  <si>
    <t xml:space="preserve">43.31"6-Drawers Rattan Storage Cabinet Rattan Drawer with LED Lights and Power Outlet,for Bedroom,Living Room,Natural</t>
  </si>
  <si>
    <t xml:space="preserve">W757127348</t>
  </si>
  <si>
    <t xml:space="preserve">33.86"Modern Retro Splicing Round Coffee Table,Fir Wood Table Top with Gold Cross Legs Base(Same SKU:W757126236)</t>
  </si>
  <si>
    <t xml:space="preserve">W757127347</t>
  </si>
  <si>
    <t xml:space="preserve">33.86"Modern Retro Splicing Round Coffee Table, Fir Wood Table Top with Black Cross Legs Base(Same SKU:W757126237)</t>
  </si>
  <si>
    <t xml:space="preserve">W757126236</t>
  </si>
  <si>
    <t xml:space="preserve">33.86"Modern Retro Splicing Round Coffee Table,Fir Wood Table Top with Gold Cross Legs Base(Same SKU:W757127348)</t>
  </si>
  <si>
    <t xml:space="preserve">W757125770</t>
  </si>
  <si>
    <t xml:space="preserve">31.61"4-Tier 5-Drawer MDF Storage Cabinet,for Bedroom,Living Room,Dining Room,Hallways,White</t>
  </si>
  <si>
    <t xml:space="preserve">W757S00016</t>
  </si>
  <si>
    <t xml:space="preserve">Modern Square Dining Table, Stretchable, Printed White Marble Table Top+MDF Black X-Shape Table Leg with Metal Base (Same SKU:W757P242764)</t>
  </si>
  <si>
    <t xml:space="preserve">W757119335</t>
  </si>
  <si>
    <t xml:space="preserve">55.12 "Spacious Cat House with Tempered Glass, for Living Room, Hallway, Study and Other Spaces</t>
  </si>
  <si>
    <t xml:space="preserve">32%</t>
  </si>
  <si>
    <t xml:space="preserve">W757119327</t>
  </si>
  <si>
    <t xml:space="preserve">27.56"Glass Doors Modern Two-door Wall Cabinet with Featuring Three-tier Storage for Entryway Living Room Bathroom Dining Room,Black</t>
  </si>
  <si>
    <t xml:space="preserve">W757113527</t>
  </si>
  <si>
    <t xml:space="preserve">Modern Design Kitchen Dining Table, Pub Table, Long Dining Table Set with 3 Stools, Easy Assembly, Gray (Same SKU:W75753845)</t>
  </si>
  <si>
    <t xml:space="preserve">W757113278</t>
  </si>
  <si>
    <t xml:space="preserve">Four Door Storage Cabinets with LED Light, Open Shelf, Display Cabinet with Transparent Acrylic Cabinet Door, Cupboard, for Bathroom,Living Room,Dining Room,Kitchen</t>
  </si>
  <si>
    <t xml:space="preserve">W757113199</t>
  </si>
  <si>
    <t xml:space="preserve">47.24 "Sliding Barn Door Storage Cabinet, TV Cabinet with 2 Drawers, for Living room Bedroom(Black)</t>
  </si>
  <si>
    <t xml:space="preserve">W757113197</t>
  </si>
  <si>
    <t xml:space="preserve">4-Doors Rattan Mesh Storage Cabinet,  Sideboard with Eight Storage Spaces, for Entryway, Living Room, Hallway (Black)</t>
  </si>
  <si>
    <t xml:space="preserve">W757107398</t>
  </si>
  <si>
    <t xml:space="preserve">Modern Fashion PU Leather Feature Armchair with Metal Frame Extra-Thick Padded Backrest and Seat Cushion, for Living Room,Bedroom, Office, Studio, Brown</t>
  </si>
  <si>
    <t xml:space="preserve">W757105772</t>
  </si>
  <si>
    <t xml:space="preserve">Multipurpose Bookshelf Storage Rack, Right Side with Enclosed Storage Cabinet,for Living Room,Home Office,Kitchen</t>
  </si>
  <si>
    <t xml:space="preserve">W757105770</t>
  </si>
  <si>
    <t xml:space="preserve">Multipurpose Bookshelf Storage Rack, Left Side with Enclosed Storage Cabinet,for Living Room,Home Office,Kitchen</t>
  </si>
  <si>
    <t xml:space="preserve">W757105114</t>
  </si>
  <si>
    <t xml:space="preserve">28.35"Glass Doors Modern Two-door Cabinet with Featuring Three-tier Storage,Unique Fir Cabinet Top,for Entryway,Living Room,Home Office,Dining Room</t>
  </si>
  <si>
    <t xml:space="preserve">W757104148</t>
  </si>
  <si>
    <t xml:space="preserve">29.52" Stylish and Minimalist Bar Stools Set of 2, Counter Height Bar Stools, for Kitchen Island, Coffee Shop, Bar, Home Balcony, Wood Color</t>
  </si>
  <si>
    <t xml:space="preserve">W757104012</t>
  </si>
  <si>
    <t xml:space="preserve">30.31"3-Drawers Storage Cabinet Rope Woven Drawer,for Bedroom,Living Room,Dining Room,Hallways,Oak</t>
  </si>
  <si>
    <t xml:space="preserve">W757104010</t>
  </si>
  <si>
    <t xml:space="preserve">47.24"6-Drawers MDF Storage Cabinet,for Bedroom,Living Room,Dining Room,Hallways,White</t>
  </si>
  <si>
    <t xml:space="preserve">W757104009</t>
  </si>
  <si>
    <t xml:space="preserve">31.50"3-Drawers Rattan Storage Cabinet Rattan Drawer,for Bedroom,Living Room,Dining Room,Hallways,Oak</t>
  </si>
  <si>
    <t xml:space="preserve">W757102860</t>
  </si>
  <si>
    <t xml:space="preserve">Retro Fashion Style Cylindrical Side Table with Vertical Texture Relief Design,Suitable for Living Room,Office,and Dining Room</t>
  </si>
  <si>
    <t xml:space="preserve">W757102843</t>
  </si>
  <si>
    <t xml:space="preserve">31.29"Modern Retro Splicing Round Coffee Table,Fir Wood Table Top with Gold Cross Legs  Base(Same SKU:W757123559)</t>
  </si>
  <si>
    <t xml:space="preserve">W757S00013</t>
  </si>
  <si>
    <t xml:space="preserve">Vintage Style Bucket Shaped Coffee Table Set for Office, Dining Room and Living Room(Set of Two Pieces)</t>
  </si>
  <si>
    <t xml:space="preserve">W75784352</t>
  </si>
  <si>
    <t xml:space="preserve">8-Drawer Storage Cabinet with Decorative Finish,for Bedroom,Living Room,Dining Room,Hallways,Easy Assembly</t>
  </si>
  <si>
    <t xml:space="preserve">W75784351</t>
  </si>
  <si>
    <t xml:space="preserve">4 Drawers Rattan Cabinet,for Bedroom,Living Room,Dining Room,Hallways,Easy Assembly</t>
  </si>
  <si>
    <t xml:space="preserve">W75784348</t>
  </si>
  <si>
    <t xml:space="preserve">43.31"6-Drawers Rattan Storage Cabinet Rattan Drawer,for Bedroom,Living Room,Black</t>
  </si>
  <si>
    <t xml:space="preserve">W75770652</t>
  </si>
  <si>
    <t xml:space="preserve">31.29"Modern Retro Splicing Round Coffee Table ,  Fir Wood Table Top with Cross Legs Metal Base(Same SKU:W757123560)</t>
  </si>
  <si>
    <t xml:space="preserve">W75770649</t>
  </si>
  <si>
    <t xml:space="preserve">21.06"Vintage Style Bucket Shaped Coffee Table for Office, Dining Room and Living Room</t>
  </si>
  <si>
    <t xml:space="preserve">W75770647</t>
  </si>
  <si>
    <t xml:space="preserve">23.62"Height Three-dimensional Embossed  Pattern Design Retro Side Table,Retro Wooden Nightstand</t>
  </si>
  <si>
    <t xml:space="preserve">W75764015</t>
  </si>
  <si>
    <t xml:space="preserve">32"Modern Round Dining Table with Round MDF Table Top,Metal Base Dining Table, End Table Leisure Coffee Table,White</t>
  </si>
  <si>
    <t xml:space="preserve">W75764013</t>
  </si>
  <si>
    <t xml:space="preserve">32"Modern Round Dining Table with Printed White Marble Table Top,Metal Base Dining Table, End Table Leisure Coffee Table</t>
  </si>
  <si>
    <t xml:space="preserve">W75763528</t>
  </si>
  <si>
    <t xml:space="preserve">18"H Nightstand with Storage Drawer &amp; Oak Legs Bedside Table, Sofa Side Coffee Table for Bedroom, Living Room, White</t>
  </si>
  <si>
    <t xml:space="preserve">W75763043</t>
  </si>
  <si>
    <t xml:space="preserve">Kitchen Island Cart with 2 Door Cabinet and Three Drawers,43.31 Inch Width with Spice Rack,Towel Rack (White)</t>
  </si>
  <si>
    <t xml:space="preserve">W75763041</t>
  </si>
  <si>
    <t xml:space="preserve">6 drawers Rattan dresser Rattan Drawer, Bedroom,Living Room (Black)</t>
  </si>
  <si>
    <t xml:space="preserve">W75763040</t>
  </si>
  <si>
    <t xml:space="preserve">6 drawers Rattan dresser Rattan Drawer, Bedroom,Living Room</t>
  </si>
  <si>
    <t xml:space="preserve">W75763011</t>
  </si>
  <si>
    <t xml:space="preserve">Kitchen Island Cart with Two Storage Cabinets and Two Locking Wheels,43.31 Inch Width,4 Door Cabinet and Two Drawers,Spice Rack, Towel Rack(Black)</t>
  </si>
  <si>
    <t xml:space="preserve">W75753898</t>
  </si>
  <si>
    <t xml:space="preserve">42.12"Modern Round Dining Table with Printed White Marble Table Top,Metal Base  Dining Table, End Table Leisure Coffee Table</t>
  </si>
  <si>
    <t xml:space="preserve">W75753897</t>
  </si>
  <si>
    <t xml:space="preserve">42.12"Modern Round Dining Table with Round MDF Table Top,Metal Base  Dining Table, End Table Leisure Coffee Table</t>
  </si>
  <si>
    <t xml:space="preserve">W75732164</t>
  </si>
  <si>
    <t xml:space="preserve">Kitchen Island Cart with Two Storage Cabinets and Two Locking Wheels,43.31 Inch Width,4 Door Cabinet and Two Drawers,Spice Rack, Towel Rack(White)</t>
  </si>
  <si>
    <t xml:space="preserve">W757P190337</t>
  </si>
  <si>
    <t xml:space="preserve">Modern Curved Sideboard 47.2-Inch Decorative Storage Cabinet Wooden Console Table Coffee Bar Cabinet with 4 Doors and Adjustable Interior Shelves for Living Room, Kitchen, Bedroom, Hallway (Blue)</t>
  </si>
  <si>
    <t xml:space="preserve">W757P180793</t>
  </si>
  <si>
    <t xml:space="preserve">22.25'' Floor Coner Cabinet,Three Tiers with Tempered Glass Doors and Storage Shelves for Bathroom, Living Room and Bedroom (White)</t>
  </si>
  <si>
    <t xml:space="preserve">W757P174987</t>
  </si>
  <si>
    <t xml:space="preserve">62.20"Elegant and Functional 4-Door Rattan Decorative Storage Cabinet,for Bedroom,Living Room,Office,Easy Assembly,Black(Same SKU:W757P190068)</t>
  </si>
  <si>
    <t xml:space="preserve">W757P173275</t>
  </si>
  <si>
    <t xml:space="preserve">55.12 "Spacious Cat House with Tempered Glass, for Living Room, Hallway, Study and Other Spaces (White)</t>
  </si>
  <si>
    <t xml:space="preserve">W757P170144</t>
  </si>
  <si>
    <t xml:space="preserve">24.8"Glass Door Vintage Double Door Wall Cabinet with Three Tiers of Storage with Towel Rack, for Bathroom, Kitchen,Dining Room,Brown</t>
  </si>
  <si>
    <t xml:space="preserve">W757P164922</t>
  </si>
  <si>
    <t xml:space="preserve">23.62'' Hexagonal Coffee Table Side Table Nightstand Antique Wood</t>
  </si>
  <si>
    <t xml:space="preserve">W757P164921</t>
  </si>
  <si>
    <t xml:space="preserve">47.24'' Hexagonal Coffee Table Side Table Nightstand Antique Wood 2PCS</t>
  </si>
  <si>
    <t xml:space="preserve">W757P164920</t>
  </si>
  <si>
    <t xml:space="preserve">23.62'' Hexagonal Coffee Table Side Table Nightstand Burmese Sumac</t>
  </si>
  <si>
    <t xml:space="preserve">W757P164918</t>
  </si>
  <si>
    <t xml:space="preserve">47.24'' Hexagonal Coffee Table Side Table Nightstand Burmese Sumac 2PCS</t>
  </si>
  <si>
    <t xml:space="preserve">W757P164916</t>
  </si>
  <si>
    <t xml:space="preserve">25.98'' Shaped Modern Pet Furniture Cat Carrier Side Table MDF Multi-Purpose Furniture Antique Wood Color</t>
  </si>
  <si>
    <t xml:space="preserve">W757P164914</t>
  </si>
  <si>
    <t xml:space="preserve">25.98'' Modern Pet Furniture Cat Carrier, Sofa Side Table, Planter MDF Multifunctional Furniture, Burmese Sumac</t>
  </si>
  <si>
    <t xml:space="preserve">W757P151917</t>
  </si>
  <si>
    <t xml:space="preserve">Stylish and Functional 4-Door Intaglio Storage Cabinet with Pine Legs, Solid Wood Pulls and MDF, for Living Room Bedroom,and Kitchen,White</t>
  </si>
  <si>
    <t xml:space="preserve">W757P148146</t>
  </si>
  <si>
    <t xml:space="preserve">Hall Tree with Shoe Bench, Coat Rack ,Shoe Storage ,Storage Shelves and Pegboard, for Hallways, Halls and Bedrooms, White</t>
  </si>
  <si>
    <t xml:space="preserve">W757P148140</t>
  </si>
  <si>
    <t xml:space="preserve">Dressing Table with Flip Top LED Illuminated Mirror, Vanity Table with Internal Storage Area, Makeup Vanity Dressing Table with Removable Upholstered Stool, Practical and Space-saving, Bedroom, Black</t>
  </si>
  <si>
    <t xml:space="preserve">W757P146464</t>
  </si>
  <si>
    <t xml:space="preserve">Modern Design Kitchen Dining Table, Pub Table, Long Dining Table Set with 3 Stools, Convenient Hanging Stool Design, Grey+Black(Same SKU:W757P314434)</t>
  </si>
  <si>
    <t xml:space="preserve">W757P146463</t>
  </si>
  <si>
    <t xml:space="preserve">Modern Design Kitchen Dining Table, Pub Table, Long Dining Table Set with 3 Stools, Convenient Hanging Stool Design, Natural+Black(Same SKU:W757P314433)</t>
  </si>
  <si>
    <t xml:space="preserve">W757S00019</t>
  </si>
  <si>
    <t xml:space="preserve">Modern Rectangle Dining Table, Stretchable, White Table Top+MDF X-Shape Table Leg with Metal Base</t>
  </si>
  <si>
    <t xml:space="preserve">W757P144374</t>
  </si>
  <si>
    <t xml:space="preserve">Stylish and Functional 2-Door 3-Drawer Cabinet with Carved Effect, for Bedroom,Living Room,Office,Easy Assembly, Navy Blue</t>
  </si>
  <si>
    <t xml:space="preserve">W757P144007</t>
  </si>
  <si>
    <t xml:space="preserve">59.84" 4 Doors Vintage Sideboard ,Freestanding Sideboard Storage Cabinet Entryway Floor Cabinet for Living Room Office Bedroom,Natural</t>
  </si>
  <si>
    <t xml:space="preserve">W757143037</t>
  </si>
  <si>
    <t xml:space="preserve">23.62"Glass Doors Modern Two-door Wall Cabinet with Featuring Two-tier Enclosed Storage, an Open Shelf, and Towel Rack, for Entryway Living Room Bathroom Dining Room,Green</t>
  </si>
  <si>
    <t xml:space="preserve">W757140957</t>
  </si>
  <si>
    <t xml:space="preserve">31.5'' Modern Round Dining Table with Crossed Legs,White Occasional Table, Two Piece Detachable Table Top, Matte Finish Iron Legs</t>
  </si>
  <si>
    <t xml:space="preserve">W757140955</t>
  </si>
  <si>
    <t xml:space="preserve">31.5'' Modern Cross Leg Round Dining Table, White Marble Top Occasional Table, Two Piece Removable Top, Matte Finish Iron Legs</t>
  </si>
  <si>
    <t xml:space="preserve">W757140954</t>
  </si>
  <si>
    <t xml:space="preserve">42.13'' Modern Cross Leg Round Dining Table, White Top Occasional Table, Two Piece Removable Top, Matte Finish Iron Legs</t>
  </si>
  <si>
    <t xml:space="preserve">W757140953</t>
  </si>
  <si>
    <t xml:space="preserve">42.13'' Modern Cross Leg Round Dining Table, Black Top Occasional Table, Two Piece Removable Top, Matte Finish Iron Legs</t>
  </si>
  <si>
    <t xml:space="preserve">W757140952</t>
  </si>
  <si>
    <t xml:space="preserve">42.13'' Modern Cross Leg Round Dining Table, White Marble Top Occasional Table, Two Piece Removable Top, Matte Finish Iron Legs</t>
  </si>
  <si>
    <t xml:space="preserve">W757140950</t>
  </si>
  <si>
    <t xml:space="preserve">47.24'' Modern Cross Leg Round Dining Table, Black Top Occasional Table, Two Piece Removable Top, Matte Finish Iron Legs</t>
  </si>
  <si>
    <t xml:space="preserve">W757140949</t>
  </si>
  <si>
    <t xml:space="preserve">47.24'' Modern Cross Leg Round Dining Table, White Marble Top Occasional Table, Two Piece Removable Top, Matte Finish Iron Legs</t>
  </si>
  <si>
    <t xml:space="preserve">W757140934</t>
  </si>
  <si>
    <t xml:space="preserve">42.13"Modern Round Dining Table,Four Patchwork Tabletops with Black Solid Wood Veneer Table Top,Metal Base Dining Table, End Table Leisure Coffee Table</t>
  </si>
  <si>
    <t xml:space="preserve">W757140932</t>
  </si>
  <si>
    <t xml:space="preserve">42.13"Modern Round Dining Table,Four Patchwork Tabletops with Brown Oak  Color Solid Wood Veneer Table Top,Metal Base Dining Table, End Table Leisure Coffee Table</t>
  </si>
  <si>
    <t xml:space="preserve">W757140898</t>
  </si>
  <si>
    <t xml:space="preserve">Modern Fashion PU Leather Feature Armchair with Metal Frame Extra-Thick Padded Backrest and Seat Cushion, for Living Room,Bedroom, Office, Studio, Black</t>
  </si>
  <si>
    <t xml:space="preserve">W757139518</t>
  </si>
  <si>
    <t xml:space="preserve">31.5 "Vintage Patchwork Lace Shape Coffee Table with Natural Pine Grain Table Top and Dimpled Metal Cross Legs, Cedar Coffee Table Set (Set of 2)</t>
  </si>
  <si>
    <t xml:space="preserve">W757139002</t>
  </si>
  <si>
    <t xml:space="preserve">Multi-Functional Kitchen Island Cart with 2 Door Cabinet and Two Drawers,Spice Rack, Towel Holder, Wine Rack, and Foldable Rubberwood Table Top (Black)</t>
  </si>
  <si>
    <t xml:space="preserve">W757138623</t>
  </si>
  <si>
    <t xml:space="preserve">Nightstand with Storage Cabinet &amp; Solid Wood Tabletop, Bedside Table, Sofa Side Coffee Table for Bedroom, Living Room, Green(Set of Two Pieces)</t>
  </si>
  <si>
    <t xml:space="preserve">W757138622</t>
  </si>
  <si>
    <t xml:space="preserve">Nightstand with Storage Cabinet &amp; Solid Wood Tabletop, Bedside Table, Sofa Side Coffee Table for Bedroom, Living Room, Green</t>
  </si>
  <si>
    <t xml:space="preserve">W757138620</t>
  </si>
  <si>
    <t xml:space="preserve">Nightstand with Storage Cabinet &amp; Solid Wood Tabletop, Bedside Table, Sofa Side Coffee Table for Bedroom, Living Room, Dark Blue</t>
  </si>
  <si>
    <t xml:space="preserve">W757137660</t>
  </si>
  <si>
    <t xml:space="preserve">4 Drawers Rattan Cabinet,for Bedroom,Living Room,Dining Room,Hallways,Easy Assembly, Black</t>
  </si>
  <si>
    <t xml:space="preserve">W757136708</t>
  </si>
  <si>
    <t xml:space="preserve">Modern Thread Design Round Coffee Table , MDF Table Top with Cross Legs Metal Base(Set of 2 pcs )</t>
  </si>
  <si>
    <t xml:space="preserve">W757134232</t>
  </si>
  <si>
    <t xml:space="preserve">Portable Wardrobe Clothes Rack, Freestanding Clothing Rack with Bottom Mesh Storage Rack, Multi-functional Bedroom Clothing Rack with Premium Oxford Cloth Storage Bag,White</t>
  </si>
  <si>
    <t xml:space="preserve">W757134231</t>
  </si>
  <si>
    <t xml:space="preserve">Portable Wardrobe Clothes Rack, Freestanding Clothing Rack with Bottom Mesh Storage Rack, Multi-functional Bedroom Clothing Rack with Premium Oxford Cloth Storage Bag,Black+Brown</t>
  </si>
  <si>
    <t xml:space="preserve">W757130161</t>
  </si>
  <si>
    <t xml:space="preserve">37.40"Glass Two-Door Hexagonal Corner Cabinet, for Corner of Living Room, Hallway, Study and Other Spaces, White</t>
  </si>
  <si>
    <t xml:space="preserve">W757130159</t>
  </si>
  <si>
    <t xml:space="preserve">22.25 " Floor Coner Cabinet with Tempered Glass Door &amp; Storage Shelves for Bathroom, Living Room, Bedroom (White)</t>
  </si>
  <si>
    <t xml:space="preserve">W757127567</t>
  </si>
  <si>
    <t xml:space="preserve">Modern Design Kitchen Dining Table, Pub Table with X-Shaped Table Legs, Long Dining Table Set with 3 Stools, Easy Assemble, Natural</t>
  </si>
  <si>
    <t xml:space="preserve">W757127566</t>
  </si>
  <si>
    <t xml:space="preserve">Modern Design Kitchen Dining Table, Pub Table with X-Shaped Table Legs, Long Dining Table Set with 3 Stools, Easy Assemble, Gray</t>
  </si>
  <si>
    <t xml:space="preserve">W757127558</t>
  </si>
  <si>
    <t xml:space="preserve">43.31"6-Drawers Rattan Storage Cabinet Rattan Drawer with LED Lights and Power Outlet,for Bedroom,Living Room,Black</t>
  </si>
  <si>
    <t xml:space="preserve">W757127393</t>
  </si>
  <si>
    <t xml:space="preserve">31.50"3-Drawers Rattan Storage Cabinet Rattan Drawer,for Bedroom,Living Room,Dining Room,Hallways,Black</t>
  </si>
  <si>
    <t xml:space="preserve">W757126828</t>
  </si>
  <si>
    <t xml:space="preserve">32.28"Three-dimensional Embossed Pattern Square Retro Coffee Table with 2 Drawers and MDF Base</t>
  </si>
  <si>
    <t xml:space="preserve">W757126159</t>
  </si>
  <si>
    <t xml:space="preserve">31.50"Modern Octagonal Coffee Table with Printed Black Marble Table Top,Metal Base, for Dining Room, Kitchen, Living Room</t>
  </si>
  <si>
    <t xml:space="preserve">W757126158</t>
  </si>
  <si>
    <t xml:space="preserve">31.50"Modern Octagonal Coffee Table with Printed White Marble Table Top,Metal Base, for Dining Room, Kitchen, Living Room</t>
  </si>
  <si>
    <t xml:space="preserve">W757126156</t>
  </si>
  <si>
    <t xml:space="preserve">31.50"Modern Octagonal Coffee Table with MDF Table Top,Metal Base, for Dining Room, Kitchen, Living Room,White</t>
  </si>
  <si>
    <t xml:space="preserve">W757123560</t>
  </si>
  <si>
    <t xml:space="preserve">31.29"Modern Retro Splicing Round Coffee Table, Fir Wood Table Top with Black Cross Legs Base(Same SKU:W75770652)</t>
  </si>
  <si>
    <t xml:space="preserve">W757123559</t>
  </si>
  <si>
    <t xml:space="preserve">31.29"Modern Retro Splicing Round Coffee Table,Fir Wood Table Top with Gold Cross Legs Base(Same SKU:W757102843)</t>
  </si>
  <si>
    <t xml:space="preserve">W757119332</t>
  </si>
  <si>
    <t xml:space="preserve">23.62"Glass Doors Modern Two-door Wall Cabinet with Featuring Two-tier Enclosed Storage, an Open Shelf, and Towel Rack, for Entryway Living Room Bathroom Dining Room</t>
  </si>
  <si>
    <t xml:space="preserve">W757119330</t>
  </si>
  <si>
    <t xml:space="preserve">27.56"Glass Doors Modern Two-door Wall Cabinet with Featuring Three-tier Storage for Entryway Living Room Bathroom Dining Room,Wall Cabinet with Characteristic Woven Pattern,White</t>
  </si>
  <si>
    <t xml:space="preserve">W757119328</t>
  </si>
  <si>
    <t xml:space="preserve">27.56"Glass Doors Modern Two-door Wall Cabinet with Featuring Three-tier Storage for Entryway Living Room Bathroom Dining Room,White</t>
  </si>
  <si>
    <t xml:space="preserve">W757119325</t>
  </si>
  <si>
    <t xml:space="preserve">27.56"Glass Doors Modern Two-door Wall Cabinet with Featuring Three-tier Storage for Entryway Living Room Bathroom Dining Room,Mint Green</t>
  </si>
  <si>
    <t xml:space="preserve">W757113529</t>
  </si>
  <si>
    <t xml:space="preserve">Modern Design Kitchen Dining Table, Pub Table, Long Dining Table Set with 3 Stools, Easy Assembly, Brown Gray (Same SKU:W75753849)</t>
  </si>
  <si>
    <t xml:space="preserve">W757113525</t>
  </si>
  <si>
    <t xml:space="preserve">Long Dining Table Set with 3 Stools, Easy Assembly, Natural (Same SKU:W75753848)</t>
  </si>
  <si>
    <t xml:space="preserve">W757113277</t>
  </si>
  <si>
    <t xml:space="preserve">Vintage Style 3-Drawer 2-Door Storage Cabinet with 12-Grid Wine Rack, for Living Room, Kitchen, Dining Room</t>
  </si>
  <si>
    <t xml:space="preserve">W757113198</t>
  </si>
  <si>
    <t xml:space="preserve">47.24 "Sliding Barn Door Storage Cabinet, TV Cabinet with 2 Drawers, for Living room Bedroom(Wood Color)</t>
  </si>
  <si>
    <t xml:space="preserve">W75770645</t>
  </si>
  <si>
    <t xml:space="preserve">33"Modern Thread Design Round Coffee Table ,  MDF  Table Top with Cross Legs Metal Base</t>
  </si>
  <si>
    <t xml:space="preserve">N735P185130N</t>
  </si>
  <si>
    <t xml:space="preserve">Round to Square Block Modular Coffee Table Light Natural Rattan with Storage 4 Piece</t>
  </si>
  <si>
    <t xml:space="preserve">N735P185131D</t>
  </si>
  <si>
    <t xml:space="preserve">2-Tiered Round Walnut Wood Coffee Table with Storage Rattan Base in 31.3''</t>
  </si>
  <si>
    <t xml:space="preserve">N735P185131N</t>
  </si>
  <si>
    <t xml:space="preserve">2-Tiered Round Natural Wood Coffee Table with Storage Rattan Base in 31.3''</t>
  </si>
  <si>
    <t xml:space="preserve">N735P185132N</t>
  </si>
  <si>
    <t xml:space="preserve">Modern Round Wood Rotating Tray Coffee Table with Storage &amp; Metal Legs in Natural</t>
  </si>
  <si>
    <t xml:space="preserve">N735P185132B</t>
  </si>
  <si>
    <t xml:space="preserve">Modern Round Wood Rotating Tray Coffee Table with Storage &amp; Metal Legs in Black</t>
  </si>
  <si>
    <t xml:space="preserve">N735P180224K</t>
  </si>
  <si>
    <t xml:space="preserve">Modern Large Round Ottoman Coffee Table 2-Tier Oversized Button Tufted Ottoman with Wood Shelf Storage Upholstered Coffee Table for Living Room Footrest Ottoman with wheel, waterproof Linen</t>
  </si>
  <si>
    <t xml:space="preserve">N735P180224B</t>
  </si>
  <si>
    <t xml:space="preserve">N735P176285D</t>
  </si>
  <si>
    <t xml:space="preserve">Modern 2 Piece Nesting Rattan Wood+ MDF Coffee Table Set in Natural</t>
  </si>
  <si>
    <t xml:space="preserve">N735P177478B</t>
  </si>
  <si>
    <t xml:space="preserve">Modern Black Mirror Coffee Table, Asymmetrical Metal, Circular Metal Drum Base, Gold Finish &amp; Lower Shelf</t>
  </si>
  <si>
    <t xml:space="preserve">N735P177472B</t>
  </si>
  <si>
    <t xml:space="preserve">Modern coffee table with two display shelves, Black Faux marble surfaces, Tripod-inspired base,Rounded tabletop edges</t>
  </si>
  <si>
    <t xml:space="preserve">N735P167909</t>
  </si>
  <si>
    <t xml:space="preserve">Modern White Coffee Table with 2 Glass Door Storage, 4 Drawers, Gold Metal Legs, and Multi-Color Lighting in 47.2''</t>
  </si>
  <si>
    <t xml:space="preserve">N735P167910</t>
  </si>
  <si>
    <t xml:space="preserve">Modern Navy Blue Coffee Table with 2 Glass Door Storage, 4 Drawers, Gold Metal Legs, and Multi-Color Lighting in 47.2''</t>
  </si>
  <si>
    <t xml:space="preserve">CH325939AAB</t>
  </si>
  <si>
    <t xml:space="preserve">Modern Round Nesting Coffee Table Fluted with Drawer in Black &amp; Gold in 31.5''</t>
  </si>
  <si>
    <t xml:space="preserve">CH325939AAK</t>
  </si>
  <si>
    <t xml:space="preserve">Modern Round Nesting Coffee Table Fluted with Drawer in White &amp; Gold in 31.5''</t>
  </si>
  <si>
    <t xml:space="preserve">WF325924AAK</t>
  </si>
  <si>
    <t xml:space="preserve">Modern 2 Pieces White Round Nesting  Coffee Table with Drawers in 27.6''</t>
  </si>
  <si>
    <t xml:space="preserve">WF325908AAK</t>
  </si>
  <si>
    <t xml:space="preserve">Modern Round Nesting Coffee Table Set 2-Piece Black &amp; White Sintered Stone Top Gold Base in 23.6''&amp;17.7''</t>
  </si>
  <si>
    <t xml:space="preserve">WF325925AAB</t>
  </si>
  <si>
    <t xml:space="preserve">Modern 2 Pieces Black  Square Nesting  Coffee Table with Drawers &amp; Electroplated gold legs in 27.6''</t>
  </si>
  <si>
    <t xml:space="preserve">WF325925AAK</t>
  </si>
  <si>
    <t xml:space="preserve">Modern 2 Pieces White  Square Nesting  Coffee Table with Drawers &amp; Electroplated gold legs in 27.6''</t>
  </si>
  <si>
    <t xml:space="preserve">WF322094AAD</t>
  </si>
  <si>
    <t xml:space="preserve">Square Veneer Coffee Table Sliding Top with Storage in Walnut 39.4''</t>
  </si>
  <si>
    <t xml:space="preserve">WF322094AAK</t>
  </si>
  <si>
    <t xml:space="preserve">Square Marble Veneer Coffee Table Sliding Top with Storage in White 39.4''</t>
  </si>
  <si>
    <t xml:space="preserve">WF320651AAK</t>
  </si>
  <si>
    <t xml:space="preserve">Modern Round Nesting Coffee Table Set 2-Piece White &amp; Marbling Top Gold Base</t>
  </si>
  <si>
    <t xml:space="preserve">WF320654AAK</t>
  </si>
  <si>
    <t xml:space="preserve">WF307471AAK</t>
  </si>
  <si>
    <t xml:space="preserve">Modern Lift Top Coffee Table Multi Functional Table with Drawers in  White</t>
  </si>
  <si>
    <t xml:space="preserve">WF321716AAK</t>
  </si>
  <si>
    <t xml:space="preserve">Modern Oval Coffee Table with 2 large Drawers Storage Accent Table</t>
  </si>
  <si>
    <t xml:space="preserve">WF311606AAB</t>
  </si>
  <si>
    <t xml:space="preserve">Modern Round Coffee Table with 2 large Drawers Storage Accent Table(31.5'')</t>
  </si>
  <si>
    <t xml:space="preserve">WF311606AAK</t>
  </si>
  <si>
    <t xml:space="preserve">WF307201AAK</t>
  </si>
  <si>
    <t xml:space="preserve">Modern Round  Nesting Coffee Table with Drawers in White</t>
  </si>
  <si>
    <t xml:space="preserve">WF308184AAB</t>
  </si>
  <si>
    <t xml:space="preserve">Modern Extendable Sliding Top Coffee Table with Storage in White&amp;Black</t>
  </si>
  <si>
    <t xml:space="preserve">WF307466AAG</t>
  </si>
  <si>
    <t xml:space="preserve">Modern Gray Multi-functional Rectangle Lift-top Coffee Table Extendable with Storage</t>
  </si>
  <si>
    <t xml:space="preserve">CH307467AAK</t>
  </si>
  <si>
    <t xml:space="preserve">Modern White Lift Top Glass Coffee Table with Drawers &amp; Storage Multifunction Table</t>
  </si>
  <si>
    <t xml:space="preserve">WF307471AAG</t>
  </si>
  <si>
    <t xml:space="preserve">Modern Lift Top Coffee Table Multi Functional Table with Drawers in Gray &amp; White</t>
  </si>
  <si>
    <t xml:space="preserve">CH307469AAG</t>
  </si>
  <si>
    <t xml:space="preserve">5 Pieces Lift Top Coffee Table Set with Storage Convertible Dining Table with Ottomans</t>
  </si>
  <si>
    <t xml:space="preserve">CH307463AAK</t>
  </si>
  <si>
    <t xml:space="preserve">Modern Walnut &amp; White Lift Top Coffee Table Multifunctional Table with Drawers &amp; Shelves</t>
  </si>
  <si>
    <t xml:space="preserve">CH307463AAG</t>
  </si>
  <si>
    <t xml:space="preserve">Modern Lift Top Coffee Table Multi Functional Table with 3 Drawers in Walnut &amp; Black</t>
  </si>
  <si>
    <t xml:space="preserve">CH307475AAB</t>
  </si>
  <si>
    <t xml:space="preserve">Modern Round Lift-top Nesting Coffee Tables with 2 Drawers White &amp; Black</t>
  </si>
  <si>
    <t xml:space="preserve">CH307475AAK</t>
  </si>
  <si>
    <t xml:space="preserve">Modern Round Lift-top Nesting Coffee Tables with 2 Drawers White &amp; Natural</t>
  </si>
  <si>
    <t xml:space="preserve">WF308184AAD</t>
  </si>
  <si>
    <t xml:space="preserve">Modern Extendable Sliding Top Coffee Table with Storage in White&amp;Walnut</t>
  </si>
  <si>
    <t xml:space="preserve">CH307202AAB</t>
  </si>
  <si>
    <t xml:space="preserve">Modern Round Lift-Top Coffee Table with Storage &amp; 3 Ottoman White &amp; Black</t>
  </si>
  <si>
    <t xml:space="preserve">CH306808AAB</t>
  </si>
  <si>
    <t xml:space="preserve">Modern Black Square Storage Coffee Table With 4 Drawers</t>
  </si>
  <si>
    <t xml:space="preserve">CH306808AAK</t>
  </si>
  <si>
    <t xml:space="preserve">Modern White Square Storage Coffee Table with 4 Drawers</t>
  </si>
  <si>
    <t xml:space="preserve">37640T</t>
  </si>
  <si>
    <t xml:space="preserve">ACME Xander Twin Bed in Gunmetal Go Kart 37640T</t>
  </si>
  <si>
    <t xml:space="preserve">SG001131AAD</t>
  </si>
  <si>
    <t xml:space="preserve">3 Pieces Recliner Sofa Sets Home Theater Seating Manual Recliner Chair with Center Console and LED Light Strip for Living Room, Brown</t>
  </si>
  <si>
    <t xml:space="preserve">WF310728AAB</t>
  </si>
  <si>
    <t xml:space="preserve">Home Theater Seating Manual Recliner Chair with LED Light Strip for Living Room,Bedroom, Black</t>
  </si>
  <si>
    <t xml:space="preserve">SG001490AAE</t>
  </si>
  <si>
    <t xml:space="preserve">96.45"Sectional sofa Modular Sofa Couch with Three USB Ports, a Removable Storage Ottoman and Five Back Pillows for Living Room, Grey</t>
  </si>
  <si>
    <t xml:space="preserve">SG001490AAA</t>
  </si>
  <si>
    <t xml:space="preserve">96.45"Sectional sofa Modular Sofa Couch with Three USB Ports, a Removable Storage Ottoman and Five Back Pillows for Living Room, Beige</t>
  </si>
  <si>
    <t xml:space="preserve">SG001470AAB</t>
  </si>
  <si>
    <t xml:space="preserve">Home Theater Recliner Set Manual Recliner Chair with a LED Light Strip Two Built-in Cup Holders for Living Room,Bedroom, Black ,</t>
  </si>
  <si>
    <t xml:space="preserve">SG001470AAE</t>
  </si>
  <si>
    <t xml:space="preserve">Home Theater Recliner Set Manual Recliner Chair with a LED Light Strip Two Built-in Cup Holders for Living Room,Bedroom, Grey</t>
  </si>
  <si>
    <t xml:space="preserve">WF323621AAE</t>
  </si>
  <si>
    <t xml:space="preserve">360° Swivel and Rocking Home Theater Recliner Manual Recliner Chair with a LED Light Strip for Living Room,Bedroom, Grey</t>
  </si>
  <si>
    <t xml:space="preserve">WF323621AAB</t>
  </si>
  <si>
    <t xml:space="preserve">360° Swivel and Rocking Home Theater Recliner Manual Recliner Chair with a LED Light Strip for Living Room,Bedroom, Black</t>
  </si>
  <si>
    <t xml:space="preserve">SG001460AAE</t>
  </si>
  <si>
    <t xml:space="preserve">Home Theater Recliner Set Manual Recliner Chair with Wide Armrest, Two Built-in Cup Holders for Living Room,Bedroom, Grey</t>
  </si>
  <si>
    <t xml:space="preserve">WF323618AAE</t>
  </si>
  <si>
    <t xml:space="preserve">360°Swivel and Rocking Home Theater Recliner Manual Recliner Chair with Wide Armrest for Living Room,Bedroom, Grey</t>
  </si>
  <si>
    <t xml:space="preserve">SG001460AAB</t>
  </si>
  <si>
    <t xml:space="preserve">Home Theater Recliner Set Manual Recliner Chair with Wide Armrest, Two Built-in Cup Holders for Living Room,Bedroom, Black(Old SKU:SG000760AAB)</t>
  </si>
  <si>
    <t xml:space="preserve">WF323619AAB</t>
  </si>
  <si>
    <t xml:space="preserve">2 Seater Home Theater Recliner Manual Recliner Chair with a Storage Box and Two Cup Holders for Living Room,Bedroom, Black(Old Sku:PP302954AAB)</t>
  </si>
  <si>
    <t xml:space="preserve">WF323618AAB</t>
  </si>
  <si>
    <t xml:space="preserve">360°Swivel and Rocking Home Theater Recliner Manual Recliner Chair with Wide Armrest for Living Room,Bedroom, Black(Old Sku:PP302953AAB)</t>
  </si>
  <si>
    <t xml:space="preserve">SG001370AAY</t>
  </si>
  <si>
    <t xml:space="preserve">91.73" L-shaped Sofa Sectional Sofa Couch with 2 Stools and 2 Lumbar Pillows for Living Room, Yellow</t>
  </si>
  <si>
    <t xml:space="preserve">SG001130AAJ</t>
  </si>
  <si>
    <t xml:space="preserve">3 Pieces Recliner Sofa Sets Home Theater Seating Manual Recliner Chair with Center Console and LED Light Strip for Living Room, Wine Red</t>
  </si>
  <si>
    <t xml:space="preserve">WF310725AAJ</t>
  </si>
  <si>
    <t xml:space="preserve">Home Theater Seating Manual Recliner Chair with LED Light Strip for Living Room,Bedroom, Wine Red</t>
  </si>
  <si>
    <t xml:space="preserve">SG001052AAF</t>
  </si>
  <si>
    <t xml:space="preserve">55.5" Modern Sofa Dutch Plush Upholstered Sofa with Metal Legs, Button Tufted Back Green</t>
  </si>
  <si>
    <t xml:space="preserve">SG001053AAC</t>
  </si>
  <si>
    <t xml:space="preserve">78" Modern Sofa Dutch Plush Upholstered Sofa with Metal Legs, Button Tufted Back Blue</t>
  </si>
  <si>
    <t xml:space="preserve">SG001051AAC</t>
  </si>
  <si>
    <t xml:space="preserve">33.5" Modern Sofa Dutch Plush Upholstered Sofa with Metal Legs, Button Tufted Back blue</t>
  </si>
  <si>
    <t xml:space="preserve">SG001043AAF</t>
  </si>
  <si>
    <t xml:space="preserve">82.5" Modern Sofa Dutch Fluff Upholstered sofa with solid wood legs, buttoned tufted backrest,green</t>
  </si>
  <si>
    <t xml:space="preserve">SG001042AAF</t>
  </si>
  <si>
    <t xml:space="preserve">51" Modern Sofa Dutch Fluff Upholstered sofa with solid wood legs, buttoned tufted backrest,green</t>
  </si>
  <si>
    <t xml:space="preserve">SG001043AAC</t>
  </si>
  <si>
    <t xml:space="preserve">82.5" Modern Sofa Dutch Fluff Upholstered sofa with solid wood legs, buttoned tufted backrest,blue</t>
  </si>
  <si>
    <t xml:space="preserve">SG001042AAC</t>
  </si>
  <si>
    <t xml:space="preserve">51" Modern Sofa Dutch Fluff Upholstered sofa with solid wood legs, buttoned tufted backrest,blue</t>
  </si>
  <si>
    <t xml:space="preserve">SG001041AAC</t>
  </si>
  <si>
    <t xml:space="preserve">39" Modern Sofa Dutch Fluff Upholstered sofa with solid wood legs, buttoned tufted backrest,blue</t>
  </si>
  <si>
    <t xml:space="preserve">SG001043AAE</t>
  </si>
  <si>
    <t xml:space="preserve">82.5" Modern Sofa Dutch Fluff Upholstered sofa with solid wood legs, buttoned tufted backrest,gray</t>
  </si>
  <si>
    <t xml:space="preserve">SG001022AAE</t>
  </si>
  <si>
    <t xml:space="preserve">63" Modern Sofa Dutch Fluff Upholstered sofa with solid wood legs, buttoned tufted backrest,gray</t>
  </si>
  <si>
    <t xml:space="preserve">SG001510AAE</t>
  </si>
  <si>
    <t xml:space="preserve">114" L-shaped Sofa Sectional Sofa with Two USB Ports and Two Power Sockets, a Storage Drawer and a Reversible Chaise Lounge for Living Room, Grey</t>
  </si>
  <si>
    <t xml:space="preserve">SG001510AAA</t>
  </si>
  <si>
    <t xml:space="preserve">114" L-shaped Sofa Sectional Sofa with Two USB Ports and Two Power Sockets, a Storage Drawer and a Reversible Chaise Lounge for Living Room, Beige</t>
  </si>
  <si>
    <t xml:space="preserve">SG001500AAE</t>
  </si>
  <si>
    <t xml:space="preserve">128" Sectional Sofa Cloud Sofa Chenille Upholstered Sofa  Couch with Movable Ottoman, Comfortable Seat Cushions, Charging Ports and Three Back Pillows for Living Room, Grey</t>
  </si>
  <si>
    <t xml:space="preserve">SG001500AAA</t>
  </si>
  <si>
    <t xml:space="preserve">128" Sectional Sofa Cloud Sofa Chenille Upholstered Sofa  Couch with Movable Ottoman, Comfortable Seat Cushions, Charging Ports and Three Back Pillows for Living Room, Beige</t>
  </si>
  <si>
    <t xml:space="preserve">WF323623AAE</t>
  </si>
  <si>
    <t xml:space="preserve">3 Seater Home Theater Recliner Manual Recliner Chair with a LED Light Strip Two Built-in Cup Holders for Living Room,Bedroom, Grey</t>
  </si>
  <si>
    <t xml:space="preserve">WF323623AAB</t>
  </si>
  <si>
    <t xml:space="preserve">3 Seater Home Theater Recliner Manual Recliner Chair with a LED Light Strip Two Built-in Cup Holders for Living Room,Bedroom, Black</t>
  </si>
  <si>
    <t xml:space="preserve">WF323622AAB</t>
  </si>
  <si>
    <t xml:space="preserve">2 Seater Home Theater Recliner Manual Recliner Chair with a LED Light Strip Two Cup Holders and a Storage Box for Living Room,Bedroom, Black</t>
  </si>
  <si>
    <t xml:space="preserve">WF323622AAE</t>
  </si>
  <si>
    <t xml:space="preserve">2 Seater Home Theater Recliner Manual Recliner Chair with a LED Light Strip Two Cup Holders and a Storage Box for Living Room,Bedroom, Grey</t>
  </si>
  <si>
    <t xml:space="preserve">WF323620AAE</t>
  </si>
  <si>
    <t xml:space="preserve">3 Seater Home Theater Recliner Manual Recliner Chair with Two Built-in Cup Holders for Living Room,Bedroom, Grey</t>
  </si>
  <si>
    <t xml:space="preserve">WF323619AAE</t>
  </si>
  <si>
    <t xml:space="preserve">2 Seater Home Theater Recliner Manual Recliner Chair with a Storage Box and Two Cup Holders for Living Room,Bedroom, Grey</t>
  </si>
  <si>
    <t xml:space="preserve">WF322620AAR</t>
  </si>
  <si>
    <t xml:space="preserve">55.9" Convertible Sofa Bed Loveseat Sofa with Three USB Ports, Two Side Pockets, Two Cup Holders and 360°Swivel Phone Holder for Living Room,  Light Grey</t>
  </si>
  <si>
    <t xml:space="preserve">SG001430AAA</t>
  </si>
  <si>
    <t xml:space="preserve">124.8"L-shaped Sofa Convertible Sofa Bed Pull Out Sofa Sleeper with Two Back Pillows, Two USB Ports and Two Power Sockets for Living Room, Beige(Old SKU:SG000890AAA)</t>
  </si>
  <si>
    <t xml:space="preserve">SG001420AAB</t>
  </si>
  <si>
    <t xml:space="preserve">PU Leather Power Recliner Home Theater Recliner with Power Adjustable Headrest, Wireless Charging Device, USB Port, Storage Arms, Cup Holder and Swivel Tray Table for Living Room, Black</t>
  </si>
  <si>
    <t xml:space="preserve">SG001400AAE</t>
  </si>
  <si>
    <t xml:space="preserve">87.7" Sectional Sofa Cozy Teddy Fleece Fabric Sectional Sofa Couch with Two USB Ports a Movable Storage Ottoman and Two Lumbar Pillows for Living Room, Gray</t>
  </si>
  <si>
    <t xml:space="preserve">SG001400AAA</t>
  </si>
  <si>
    <t xml:space="preserve">87.7" Sectional Sofa Cozy Teddy Fleece Fabric Sectional Sofa Couch with Two USB Ports a Movable Storage Ottoman and Two Lumbar Pillows for Living Room, Creamy White</t>
  </si>
  <si>
    <t xml:space="preserve">WF318065AAA</t>
  </si>
  <si>
    <t xml:space="preserve">57.4" Pull Out Sofa Bed,Sleeper Sofa Bed with Premium Twin Size Mattress Pad,2-in-1 Pull Out Couch Bed with Two USB Ports for Living Room,Small Apartment, Beige(Old SKU:WF296899)</t>
  </si>
  <si>
    <t xml:space="preserve">SZ000050AAA</t>
  </si>
  <si>
    <t xml:space="preserve">Outdoor Daybed Patio Lounge Bed with Adjustable Backrest Outdoor Double Sun Lounger with Curtains, 4 Pillows for Garden Patio Poolside Balcony Beach, Cream</t>
  </si>
  <si>
    <t xml:space="preserve">SZ000040AAR</t>
  </si>
  <si>
    <t xml:space="preserve">Outdoor Patio Furniture Luxury Circular Outdoor Sofa Set Rattan Wicker Sectional Sofa Lounge Set with Tempered Glass Coffee Table, 6 Pillows, Grey</t>
  </si>
  <si>
    <t xml:space="preserve">SG001360AAE</t>
  </si>
  <si>
    <t xml:space="preserve">107" Contemporary Sofa Stylish Sofa Couch with a Round Storage Ottoman and Three Removable Pillows for Living Room, Grey</t>
  </si>
  <si>
    <t xml:space="preserve">SG001360AAB</t>
  </si>
  <si>
    <t xml:space="preserve">107" Contemporary Sofa Stylish Sofa Couch with a Round Storage Ottoman and Three Removable Pillows for Living Room, Black</t>
  </si>
  <si>
    <t xml:space="preserve">SG001360AAD</t>
  </si>
  <si>
    <t xml:space="preserve">107" Contemporary Sofa Stylish Sofa Couch with a Round Storage Ottoman and Three Removable Pillows for Living Room, Orange</t>
  </si>
  <si>
    <t xml:space="preserve">SG001330AAB</t>
  </si>
  <si>
    <t xml:space="preserve">109.8"L-shaped Couch Sectional Sofa with Storage Chaise,Cup Holder and USB Ports for Living Room, Black</t>
  </si>
  <si>
    <t xml:space="preserve">SG001320AAA</t>
  </si>
  <si>
    <t xml:space="preserve">125" Stylish Chaise Lounge Modern Indoor Lounge Sofa Sleeper Sofa with Clean Lines for Living Room, Beige</t>
  </si>
  <si>
    <t xml:space="preserve">SG001290AAE</t>
  </si>
  <si>
    <t xml:space="preserve">PU Leather Power Recliner Individual Seat Home Theater Recliner with Cooling Cup Holder, Bluetooth Speaker, LED Lights, USB Ports, Tray Table, Arm Storage for Living Room, Grey</t>
  </si>
  <si>
    <t xml:space="preserve">SG001260AAG</t>
  </si>
  <si>
    <t xml:space="preserve">270 Degree Swivel Electric Recliner Home Theater Seating Single Reclining Sofa Rocking Motion Recliner with a Phone Holder for Living Room, Orange</t>
  </si>
  <si>
    <t xml:space="preserve">SG001240AAE</t>
  </si>
  <si>
    <t xml:space="preserve">110.2*72.8" Modular Modular Combination Living Room Sofa Set, Modern Minimalist Sofa, Living Room Upholstered Sofa Bed, Bedroom, 2pcs Computer Free Combination, L-Shaped,Light Grey</t>
  </si>
  <si>
    <t xml:space="preserve">SG001240AAR</t>
  </si>
  <si>
    <t xml:space="preserve">110.2*72.8" Modular Modular Combination Living Room Sofa Set, Modern Minimalist Sofa, Living Room Upholstered Sofa Bed, Bedroom, 3pcs Computer Free Combination, L-Shaped,Dark Grey</t>
  </si>
  <si>
    <t xml:space="preserve">SG001190AAK</t>
  </si>
  <si>
    <t xml:space="preserve">270 Degree Swivel PU Leather Power Recliner Individual Seat Home Theater Recliner with  Comforable Backrest, Tray Table,  Phone Holder, Cup Holder,  USB Port, Hidden Arm Storage for Living Room, White</t>
  </si>
  <si>
    <t xml:space="preserve">WF310342AAD</t>
  </si>
  <si>
    <t xml:space="preserve">Recliner Chair Sofa Manual Reclining Home Seating Seats  Movie Theater Chairs, Brown</t>
  </si>
  <si>
    <t xml:space="preserve">SG001130AAD</t>
  </si>
  <si>
    <t xml:space="preserve">WF309581AAL</t>
  </si>
  <si>
    <t xml:space="preserve">270 Degree Swivel Power Recliner with Voice Control, Bluetooth Music Player,USB Ports, Atmosphere Lamp, Hidden Arm Storage and Mobile Phone Holder for Living Room, Bedroom, Apartment, Yellow</t>
  </si>
  <si>
    <t xml:space="preserve">SG001044AAE</t>
  </si>
  <si>
    <t xml:space="preserve">51" Modern Sofa Dutch Fluff Upholstered sofa with solid wood legs, buttoned tufted backrest,gray</t>
  </si>
  <si>
    <t xml:space="preserve">WF308781AAF</t>
  </si>
  <si>
    <t xml:space="preserve">Massage Recliner,Power Lift Chair for Elderly with Adjustable Massage and Heating Function,Recliner Chair with Infinite Position and Side Pocket for Living Room ,Green</t>
  </si>
  <si>
    <t xml:space="preserve">SG001070AAA</t>
  </si>
  <si>
    <t xml:space="preserve">120" Modern U-Shaped Corner Sectional Sofa Upholstered Linen Fabric Sofa Couch for Living Room, Bedroom, Beige</t>
  </si>
  <si>
    <t xml:space="preserve">WF306867AAC</t>
  </si>
  <si>
    <t xml:space="preserve">360 Degree Swivel Accent Chair Velvet Modern Upholstered Barrel Chair Over-Sized Soft Chair with Seat Cushion for Living Room, Bedroom, Office, Apartment, Blue</t>
  </si>
  <si>
    <t xml:space="preserve">SG001033AAE</t>
  </si>
  <si>
    <t xml:space="preserve">82" modern sofa Dutch plush upholstered sofa, solid wood legs, buttoned tufted backrest, gray</t>
  </si>
  <si>
    <t xml:space="preserve">SG001032AAC</t>
  </si>
  <si>
    <t xml:space="preserve">60" modern sofa Dutch plush upholstered sofa, solid wood legs, buttoned tufted backrest, blue</t>
  </si>
  <si>
    <t xml:space="preserve">SG001032AAA</t>
  </si>
  <si>
    <t xml:space="preserve">60" modern sofa Dutch plush upholstered sofa, solid wood legs, buttoned tufted backrest, beige</t>
  </si>
  <si>
    <t xml:space="preserve">SG001031AAC</t>
  </si>
  <si>
    <t xml:space="preserve">39" modern sofa Dutch plush upholstered sofa, solid wood legs, buttoned tufted backrest, Blue</t>
  </si>
  <si>
    <t xml:space="preserve">SG001053AAF</t>
  </si>
  <si>
    <t xml:space="preserve">78" Modern Sofa Dutch Plush Upholstered Sofa with Metal Legs, Button Tufted Back Green</t>
  </si>
  <si>
    <t xml:space="preserve">SG001051AAF</t>
  </si>
  <si>
    <t xml:space="preserve">33.5" Modern Sofa Dutch Plush Upholstered Sofa with Metal Legs, Button Tufted Back Green</t>
  </si>
  <si>
    <t xml:space="preserve">SG001052AAC</t>
  </si>
  <si>
    <t xml:space="preserve">55.5" Modern Sofa Dutch Plush Upholstered Sofa with Metal Legs, Button Tufted Back Blue</t>
  </si>
  <si>
    <t xml:space="preserve">SG001053AAB</t>
  </si>
  <si>
    <t xml:space="preserve">78" Modern Sofa Dutch Plush Upholstered Sofa with Metal Legs, Button Tufted Back Black</t>
  </si>
  <si>
    <t xml:space="preserve">SG001051AAB</t>
  </si>
  <si>
    <t xml:space="preserve">33.5" Modern Sofa Dutch Plush Upholstered Sofa with Metal Legs, Button Tufted Back Black</t>
  </si>
  <si>
    <t xml:space="preserve">SG001041AAF</t>
  </si>
  <si>
    <t xml:space="preserve">39" Modern Sofa Dutch Fluff Upholstered sofa with solid wood legs, buttoned tufted backrest,green</t>
  </si>
  <si>
    <t xml:space="preserve">SG001041AAE</t>
  </si>
  <si>
    <t xml:space="preserve">39" Modern Sofa Dutch Fluff Upholstered sofa with solid wood legs, buttoned tufted backrest,gray</t>
  </si>
  <si>
    <t xml:space="preserve">SG001023AAC</t>
  </si>
  <si>
    <t xml:space="preserve">89" Modern Sofa Dutch Fluff Upholstered sofa with solid wood legs, buttoned tufted backrest,blue</t>
  </si>
  <si>
    <t xml:space="preserve">SG001021AAE</t>
  </si>
  <si>
    <t xml:space="preserve">42" Modern Sofa Dutch Fluff Upholstered sofa with solid wood legs, buttoned tufted backrest,gray</t>
  </si>
  <si>
    <t xml:space="preserve">SG000990AAB</t>
  </si>
  <si>
    <t xml:space="preserve">Modern 3-Piece Sofa Sets with Sturdy Metal Legs, Button Tufted Back, PU Upholstered Couches Sets Including Three Seat Sofa, Loveseat and Single Chair for Living Room Furniture Set, Black</t>
  </si>
  <si>
    <t xml:space="preserve">SG000992AAB</t>
  </si>
  <si>
    <t xml:space="preserve">65.5" Modern Sofa Couch PU Upholstered Loveseat Sofa with Sturdy Metal Legs, Button Tufted Back for Living Room,Apartment,Home Office, Black</t>
  </si>
  <si>
    <t xml:space="preserve">SG000920AAD</t>
  </si>
  <si>
    <t xml:space="preserve">Massage Recliner Chair Electric Power Lift Recliner Chairs with Heat, Vibration, Side Pocket for Living Room, Bedroom, Light Brown</t>
  </si>
  <si>
    <t xml:space="preserve">SG000890AAA</t>
  </si>
  <si>
    <t xml:space="preserve">129.5" Sectional Sleeper Sofa with Pull-Out Bed Modern L-Shape Couch Bed with USB Charging Port for Living room, Bedroom, Beige</t>
  </si>
  <si>
    <t xml:space="preserve">SG000600AAE</t>
  </si>
  <si>
    <t xml:space="preserve">Modern 3-Piece Sofa Sets with Sturdy Metal Legs,Velvet Upholstered Couches Sets Including Three Seat Sofa, Loveseat and Single Chair for Living Room Furniture Set,Gray</t>
  </si>
  <si>
    <t xml:space="preserve">SG000603AAC</t>
  </si>
  <si>
    <t xml:space="preserve">85.5" Velvet Upholstered Sofa with Sturdy Metal Legs,Modern Sofa Couch with Button Tufted Back, 3 Seater Sofa Couch for Living Room,Apartment,Home Office,Blue</t>
  </si>
  <si>
    <t xml:space="preserve">SG000603AAE</t>
  </si>
  <si>
    <t xml:space="preserve">85.5" Velvet Upholstered Sofa with Sturdy Metal Legs,Modern Sofa Couch with Button Tufted Back, 3 Seater Sofa Couch for Living Room,Apartment,Home Office,Gray</t>
  </si>
  <si>
    <t xml:space="preserve">SG000602AAC</t>
  </si>
  <si>
    <t xml:space="preserve">63" Velvet Upholstered Loveseat Sofa,Modern Loveseat Sofa with Button Tufted Back,2-Person Loveseat Sofa Couch for Living Room,Bedroom,or Small Space,Blue</t>
  </si>
  <si>
    <t xml:space="preserve">SG000580AAE</t>
  </si>
  <si>
    <t xml:space="preserve">105" Modern Sectional Sofa with Storage Ottoman, L-Shape Couch with 2 Pillows and Cup Holder,Sectional Sofa with Reversible Chaise for Living Room,Gray</t>
  </si>
  <si>
    <t xml:space="preserve">WF296899AAK</t>
  </si>
  <si>
    <t xml:space="preserve">58.3" Pull Out Sofa Bed,Sleeper Sofa Bed with Premium Twin Size Mattress Pad,2-in-1 Pull Out Couch Bed,Loveseat Sleeper for Living Room,Small Apartment, Beige White</t>
  </si>
  <si>
    <t xml:space="preserve">WF293334AAE</t>
  </si>
  <si>
    <t xml:space="preserve">56" Modern Style Sofa Linen Fabric Loveseat Small Love Seats Couch for Small Spaces,Living Room,Apartment</t>
  </si>
  <si>
    <t xml:space="preserve">WF292373AAG</t>
  </si>
  <si>
    <t xml:space="preserve">SG001480AAA</t>
  </si>
  <si>
    <t xml:space="preserve">112.6" Sectional Sofa Chenille Upholstered Sofa with Two Removable Ottoman, Two USB Ports, Two Cup Holders and Large Storage Box for Living Room, Beige</t>
  </si>
  <si>
    <t xml:space="preserve">SZ000110AAK</t>
  </si>
  <si>
    <t xml:space="preserve">Outdoor Dining Set Patio Dining table and Chairs with Rattan Backrest  and Removable Cushions for Patio and Backyard, White Washed</t>
  </si>
  <si>
    <t xml:space="preserve">SG001450AAG</t>
  </si>
  <si>
    <t xml:space="preserve">82.67"Convertible Sofa Bed Sectional Sofa Sleeper L-shaped Sofa with a Storage Ottoman,Two Pillows, Two Power Sockets and Two USB Ports for Living Room, Orange</t>
  </si>
  <si>
    <t xml:space="preserve">WF322620AAA</t>
  </si>
  <si>
    <t xml:space="preserve">55.9" Convertible Sofa Bed Loveseat Sofa with Three USB Ports, Two Side Pockets, Two Cup Holders and 360°Swivel Phone Holder for Living Room, Beige</t>
  </si>
  <si>
    <t xml:space="preserve">SG001430AAE</t>
  </si>
  <si>
    <t xml:space="preserve">124.8"L-shaped Sofa Convertible Sofa Bed Pull Out Sofa Sleeper with Two Back Pillows, Two USB Ports and Two Power Sockets for Living Room, Gray (Old SKU:SG000890AAE)</t>
  </si>
  <si>
    <t xml:space="preserve">WF321744AAF</t>
  </si>
  <si>
    <t xml:space="preserve">109.4" Curved Chaise Lounge Modern Indoor Sofa Couch for Living Room, Green(Old Sku:WF313109AAF)</t>
  </si>
  <si>
    <t xml:space="preserve">SG001410AAB</t>
  </si>
  <si>
    <t xml:space="preserve">108.6" U-shaped Sectional Sofa Pull out Sofa Bed with Two USB Ports, Two Power Sockets, Three Back Pillows and a Storage Chaise for Living Room, Black</t>
  </si>
  <si>
    <t xml:space="preserve">WF321613AAD</t>
  </si>
  <si>
    <t xml:space="preserve">54.7" Multiple Adjustable Positions Sofa Bed Stylish Sofa Bed with a Button Tufted Backrest, Two USB Ports and Four Floral Lumbar Pillows for Living Room, Bedroom,or Small Space, Coffee</t>
  </si>
  <si>
    <t xml:space="preserve">SG001390AAC</t>
  </si>
  <si>
    <t xml:space="preserve">136.6" Stylish Curved sofa Sectional Sofa Chenille Fabric Sofa Couch with Three Throw Pillows for Living Room, Blue</t>
  </si>
  <si>
    <t xml:space="preserve">SZ000050AAR</t>
  </si>
  <si>
    <t xml:space="preserve">Outdoor Daybed Patio Lounge Bed with Adjustable Backrest Outdoor Double Sun Lounger with Curtains, 4 Pillows for Garden Patio Poolside Balcony Beach, Beige</t>
  </si>
  <si>
    <t xml:space="preserve">SG001350AAE</t>
  </si>
  <si>
    <t xml:space="preserve">Contemporary 3-piece Sectional Sofa Free Convertible sofa with Four Removable Pillows for Living Room, Grey</t>
  </si>
  <si>
    <t xml:space="preserve">SG001350AAA</t>
  </si>
  <si>
    <t xml:space="preserve">Contemporary 3-piece Sectional Sofa Free Convertible sofa with Four Removable Pillows for Living Room, Beige</t>
  </si>
  <si>
    <t xml:space="preserve">SG001340AAD</t>
  </si>
  <si>
    <t xml:space="preserve">90" Pull Out Sleeper Sofa L-Shaped Couch Convertible Sofa Bed with Storage Chaise, Storage Racks and USB Ports, Light Brown</t>
  </si>
  <si>
    <t xml:space="preserve">SG001310AAD</t>
  </si>
  <si>
    <t xml:space="preserve">112.7" Modular Sectional Sofa Corner Sofa Chaise Lounge with Movable Ottoman for Living Room, Brown</t>
  </si>
  <si>
    <t xml:space="preserve">SG001310AAB</t>
  </si>
  <si>
    <t xml:space="preserve">112.7" Modular Sectional Sofa Corner Sofa Chaise Lounge with Movable Ottoman for Living Room, Black</t>
  </si>
  <si>
    <t xml:space="preserve">SG001320AAE</t>
  </si>
  <si>
    <t xml:space="preserve">125" Stylish Chaise Lounge Modern Indoor Lounge Sofa Sleeper Sofa with Clean Lines for Living Room, Grey</t>
  </si>
  <si>
    <t xml:space="preserve">SG001300AAB</t>
  </si>
  <si>
    <t xml:space="preserve">94.88" L-Shaped Corner Sofa Pu Leather Sectional Sofa Couch with Movable Storage Ottomans for Living Room, Black</t>
  </si>
  <si>
    <t xml:space="preserve">SG001280AAB</t>
  </si>
  <si>
    <t xml:space="preserve">Power Lift Recliner Chair Electric Recliner for Elderly Recliner Chair with Massage and Heating Functions, Remote, Phone Holder Side Pockets and Cup Holders for Living Room, Black</t>
  </si>
  <si>
    <t xml:space="preserve">WF313109AAE</t>
  </si>
  <si>
    <t xml:space="preserve">109.4" Curved Chaise Lounge Modern Indoor Sofa Couch for Living Room, Grey</t>
  </si>
  <si>
    <t xml:space="preserve">SG001270AAE</t>
  </si>
  <si>
    <t xml:space="preserve">83" L-shape Sofa Bed Pull-out Sleeper Sofa with Wheels, USB Ports, Power Sockets for Living Room, Grey</t>
  </si>
  <si>
    <t xml:space="preserve">SG001220AAJ</t>
  </si>
  <si>
    <t xml:space="preserve">270 Degree Swivel PU Leather Power Recliner Individual Seat Home Theater Recliner with Surround Sound, Cup Holder, Removable Tray Table, Hidden Arm Storage for Living Room, Red</t>
  </si>
  <si>
    <t xml:space="preserve">SG001250AAA</t>
  </si>
  <si>
    <t xml:space="preserve">104'' Power Recliner Corner Sofa Home Theater Reclining Sofa Sectional Couches with Storage Box, Cup Holders, USB Ports and Power Socket for Living Room, Beige</t>
  </si>
  <si>
    <t xml:space="preserve">SG001250AAR</t>
  </si>
  <si>
    <t xml:space="preserve">104'' Power Recliner Corner Sofa Home Theater Reclining Sofa Sectional Couches with Storage Box, Cup Holders, USB Ports and Power Socket for Living Room, Dark Grey</t>
  </si>
  <si>
    <t xml:space="preserve">SG001210AAE</t>
  </si>
  <si>
    <t xml:space="preserve">100.7'' L-Shape Sectional Sofa 3-Seater Couches with a Removable Ottoman, Comfortable Fabric for Living Room, Apartment, Grey</t>
  </si>
  <si>
    <t xml:space="preserve">SG001200AAC</t>
  </si>
  <si>
    <t xml:space="preserve">Free-Combined Sectional Sofa 5-seater Modular Couches with Storage Ottoman, 5 Pillows for Living Room, Bedroom, Office, Blue Green</t>
  </si>
  <si>
    <t xml:space="preserve">SG001120AAA</t>
  </si>
  <si>
    <t xml:space="preserve">94.8" Modern Manual Reclining Living Room Furniture Set with USB Ports, Hidden Storage, LED Light Strip and 2 Cup Holders, Cream</t>
  </si>
  <si>
    <t xml:space="preserve">SG001110AAE</t>
  </si>
  <si>
    <t xml:space="preserve">96" Multi-Functional Pull-Out Sofa Bed L-Shape Sectional Sofa with Adjustable Headrest, Wireless Charging, Cup Holders and Hidden Storage for Living Room, Bedroom, Office, Grey</t>
  </si>
  <si>
    <t xml:space="preserve">SG001110AAA</t>
  </si>
  <si>
    <t xml:space="preserve">96" Multi-Functional Pull-Out Sofa Bed L-Shape Sectional Sofa with Adjustable Headrest, Wireless Charging, Cup Holders and Hidden Storage for Living Room, Bedroom, Office, Beige</t>
  </si>
  <si>
    <t xml:space="preserve">SG001100AAE</t>
  </si>
  <si>
    <t xml:space="preserve">83" L-Shaped Pull Out Sofa Bed Modern Convertible Sleeper Sofa with 2 USB ports, 2 Power Sockets and 3 Pillows for Living Room, Bedroom, Office, Gray</t>
  </si>
  <si>
    <t xml:space="preserve">WF307724AAB</t>
  </si>
  <si>
    <t xml:space="preserve">Twin Size Folding Ottoman Sleeper Bed with Mattress Convertible Guest Bed  Black</t>
  </si>
  <si>
    <t xml:space="preserve">WF309581AAA</t>
  </si>
  <si>
    <t xml:space="preserve">270 Degree Swivel Power Recliner with Voice Control, Bluetooth Music Player,USB Ports, Atmosphere Lamp, Hidden Arm Storage and Mobile Phone Holder for Living Room, Bedroom, Apartment, Beige</t>
  </si>
  <si>
    <t xml:space="preserve">SG001080AAN</t>
  </si>
  <si>
    <t xml:space="preserve">83.8" Sectional Pull-Out Sofa Bed L-Shaped Corner Sofa Couch with Storage Chaise, USB Ports, Power Sockets, Cup Holder for Living Room, Bedroom, Study, Black</t>
  </si>
  <si>
    <t xml:space="preserve">SG001080AAE</t>
  </si>
  <si>
    <t xml:space="preserve">83.8" Sectional Pull-Out Sofa Bed L-Shaped Corner Sofa Couch with Storage Chaise, USB Ports, Power Sockets, Cup Holder for Living Room, Bedroom, Study, Light Gray</t>
  </si>
  <si>
    <t xml:space="preserve">WF308781AAE</t>
  </si>
  <si>
    <t xml:space="preserve">Massage Recliner,Power Lift Chair for Elderly with Adjustable Massage and Heating Function,Recliner Chair with Infinite Position and Side Pocket for Living Room ,Gray</t>
  </si>
  <si>
    <t xml:space="preserve">WF308781AAA</t>
  </si>
  <si>
    <t xml:space="preserve">Massage Recliner,Power Lift Chair for Elderly with Adjustable Massage and Heating Function,Recliner Chair with Infinite Position and Side Pocket for Living Room ,Beige</t>
  </si>
  <si>
    <t xml:space="preserve">SG001060AAA</t>
  </si>
  <si>
    <t xml:space="preserve">122.8" Convertible Modular Minimalist Sofa Free Combination 4 Seater Sofa Chenille Fabric Sectional sofa with 5 Pillows for Living Room, Office, Apartment, Small Space, Cream</t>
  </si>
  <si>
    <t xml:space="preserve">SG001030AAA</t>
  </si>
  <si>
    <t xml:space="preserve">Modern three-piece sofa set with solid wood legs, button-down tufted backrest, Dutch velvet upholstered sofa set including three-seater sofa, two-seater and living room furniture set Single chair</t>
  </si>
  <si>
    <t xml:space="preserve">SG000250AAN</t>
  </si>
  <si>
    <t xml:space="preserve">Sleeper Sectional Sofa, L-Shape Corner Couch Sofa-Bed with Storage Ottoman &amp; Hidden Arm Storage &amp; USB Charge  for Living Room Apartment, Dark Gray</t>
  </si>
  <si>
    <t xml:space="preserve">SG001020AAE</t>
  </si>
  <si>
    <t xml:space="preserve">Modern 3-piece sofa set with solid wood legs, buttoned tufted backrest, Dutch fleece upholstered sofa set including three-seater sofa, double seat and living room furniture set single chair, gray</t>
  </si>
  <si>
    <t xml:space="preserve">SG000550AAF</t>
  </si>
  <si>
    <t xml:space="preserve">84.75" Sleeper Sofa Bed,2 in 1 Pull Out sofa bed L Shape Couch with Storage Ottoman for Living Room,Bedroom Couch and Small Apartment, Green</t>
  </si>
  <si>
    <t xml:space="preserve">WF306321AAC</t>
  </si>
  <si>
    <t xml:space="preserve">Home Theater Seating Manual Reclining Sofa for Living Room, Bedroom, Dark Blue</t>
  </si>
  <si>
    <t xml:space="preserve">SG000910AAC</t>
  </si>
  <si>
    <t xml:space="preserve">Reclining Chair 270 Degree Swivel Recliner Chairs with USB Port, Side Pocket and Touch Sensitive Lamp for Living Room, Bedroom, Lotus Green</t>
  </si>
  <si>
    <t xml:space="preserve">SG000870AAA</t>
  </si>
  <si>
    <t xml:space="preserve">121.3" Oversized Sectional Sofa with Storage Ottoman, U Shaped Sectional Couch with 2 Throw Pillows for Large Space Dorm Apartment</t>
  </si>
  <si>
    <t xml:space="preserve">SG000250AAB</t>
  </si>
  <si>
    <t xml:space="preserve">Sleeper Sectional Sofa, L-Shape Corner Couch Sofa-Bed with Storage Ottoman &amp; Hidden Arm Storage &amp; USB Charge  for Living Room Apartment, Black</t>
  </si>
  <si>
    <t xml:space="preserve">SG000810AAE</t>
  </si>
  <si>
    <t xml:space="preserve">122.1" *91.3"  4pcs Sectional Sofa with Ottoman with Right Side Chaise velvet fabric Dark Gray</t>
  </si>
  <si>
    <t xml:space="preserve">SG000810AAK</t>
  </si>
  <si>
    <t xml:space="preserve">122.1" *91.3"  4pcs Sectional Sofa with Ottoman with Right Side Chaise velvet fabric White</t>
  </si>
  <si>
    <t xml:space="preserve">SG000800AAE</t>
  </si>
  <si>
    <t xml:space="preserve">Power Motion Recliner with USB Charging Port and Hidden Arm Storage, Home Theater Seating with Convenient Cup Holder Design ,and stereo(light grey)</t>
  </si>
  <si>
    <t xml:space="preserve">WF301654AAE</t>
  </si>
  <si>
    <t xml:space="preserve">Mid-Century Modern Velvet Accent Chair,Leisure Chair with Solid Wood and Thick Seat Cushion for Living Room,Bedroom,Studio,Grey</t>
  </si>
  <si>
    <t xml:space="preserve">WF300836AAC</t>
  </si>
  <si>
    <t xml:space="preserve">Massage Recliner,Power Lift Chair for Elderly with Adjustable Massage and Heating Function,Recliner Chair with Infinite Position and Side Pocket for Living Room ,Blue</t>
  </si>
  <si>
    <t xml:space="preserve">WF300836AAA</t>
  </si>
  <si>
    <t xml:space="preserve">SG000700AAA</t>
  </si>
  <si>
    <t xml:space="preserve">83" Modern Convertible Sleeper Sofa Bed with Storage Chaise,Beige(Old Sku:SG000344AAA)</t>
  </si>
  <si>
    <t xml:space="preserve">SG000692AAC</t>
  </si>
  <si>
    <t xml:space="preserve">Modern Living Room Sofa Set Linen Upholstered Couch Furniture for Home or Office ,Light Grey,(2+3-Seat,Old Sku:SG000372AAA)</t>
  </si>
  <si>
    <t xml:space="preserve">SG000603AAA</t>
  </si>
  <si>
    <t xml:space="preserve">85.5" Velvet Upholstered Sofa with Sturdy Metal Legs,Modern Sofa Couch with Button Tufted Back, 3 Seater Sofa Couch for Living Room,Apartment,Home Office,Beige</t>
  </si>
  <si>
    <t xml:space="preserve">SG000602AAE</t>
  </si>
  <si>
    <t xml:space="preserve">63" Velvet Upholstered Loveseat Sofa,Modern Loveseat Sofa with Button Tufted Back,2-Person Loveseat Sofa Couch for Living Room,Bedroom,or Small Space,Gray</t>
  </si>
  <si>
    <t xml:space="preserve">SG000570AAA</t>
  </si>
  <si>
    <t xml:space="preserve">Modern 3-Piece Sofa Sets with Rubber Wood Legs,Velvet Upholstered Couches Sets Including Three Seat Sofa, Loveseat and Single Chair for Living Room Furniture Set,Beige</t>
  </si>
  <si>
    <t xml:space="preserve">SG000575AAE</t>
  </si>
  <si>
    <t xml:space="preserve">64" Velvet Upholstered Loveseat Sofa,Modern Loveseat Sofa with Thick Removable Seat Cushion,2-Person Loveseat Sofa Couch for Living Room,Bedroom,or Small Space,Gray</t>
  </si>
  <si>
    <t xml:space="preserve">SG000575AAA</t>
  </si>
  <si>
    <t xml:space="preserve">64" Velvet Upholstered Loveseat Sofa,Modern Loveseat Sofa with Thick Removable Seat Cushion,2-Person Loveseat Sofa Couch for Living Room,Bedroom,or Small Space,Beige</t>
  </si>
  <si>
    <t xml:space="preserve">SG000580AAR</t>
  </si>
  <si>
    <t xml:space="preserve">105" Modern Sectional Sofa with Storage Ottoman, L-Shape Couch with 2 Pillows and Cup Holder,Sectional Sofa with Reversible Chaise for Living Room,Light Gray</t>
  </si>
  <si>
    <t xml:space="preserve">WF287096AAB</t>
  </si>
  <si>
    <t xml:space="preserve">Orisfur. Modern Comfy Leisure Accent Chair, Teddy Short Plush Particle Velvet Armchair with Ottoman for Living Room</t>
  </si>
  <si>
    <t xml:space="preserve">WF292374AAG</t>
  </si>
  <si>
    <t xml:space="preserve">76.2" Modern Style 3 Seat Sofa  Linen Fabric Upholstered Couch Furniture 3-Seats Couch for Different Spaces,Living Room,Apartment</t>
  </si>
  <si>
    <t xml:space="preserve">SG001480AAC</t>
  </si>
  <si>
    <t xml:space="preserve">112.6" Sectional Sofa Chenille Upholstered Sofa with Two Removable Ottoman, Two USB Ports, Two Cup Holders and Large Storage Box for Living Room, Blue</t>
  </si>
  <si>
    <t xml:space="preserve">SZ000080AAE</t>
  </si>
  <si>
    <t xml:space="preserve">Patio Daybed Outdoor Daybed Outdoor Rattan Sun Lounger with Shelter Roof with Adjustable Backrest, Storage Box and 2 Cup Holders for Patio, Balcony, Poolside,Grey</t>
  </si>
  <si>
    <t xml:space="preserve">SG001440AAE</t>
  </si>
  <si>
    <t xml:space="preserve">82.6" L-shaped Sectional Pull Out Sofa Bed Sleeper Sofa with Two USB Ports, Two Power Sockets and a Movable Storage Ottoman, Gray</t>
  </si>
  <si>
    <t xml:space="preserve">SG001390AAA</t>
  </si>
  <si>
    <t xml:space="preserve">136.6" Stylish Curved sofa Sectional Sofa Chenille Fabric Sofa Couch with Three Throw Pillows for Living Room, Beige</t>
  </si>
  <si>
    <t xml:space="preserve">SG001380AAA</t>
  </si>
  <si>
    <t xml:space="preserve">87.7" Convertible Sleeper, Sectional Pull Out Sofa Bed with Storage Ottoman, 2 Throw Pillows, 2 Stools, Wireless Charger and Two Hidden USB Ports for Living Room, Cream</t>
  </si>
  <si>
    <t xml:space="preserve">SZ000040AAA</t>
  </si>
  <si>
    <t xml:space="preserve">Outdoor Patio Furniture Luxury Circular Outdoor Sofa Set Rattan Wicker Sectional Sofa Lounge Set with Tempered Glass Coffee Table, 6 Pillows,Beige</t>
  </si>
  <si>
    <t xml:space="preserve">SG001370AAA</t>
  </si>
  <si>
    <t xml:space="preserve">91.73" L-shaped Sofa Sectional Sofa Couch with 2 Stools and 2 Lumbar Pillows for Living Room, Biege</t>
  </si>
  <si>
    <t xml:space="preserve">SZ000010AAE</t>
  </si>
  <si>
    <t xml:space="preserve">Patio Furniture Set Outdoor Furniture Daybed Rattan Sectional Furniture Set Patio Seating Group With Cushions and Center Table for Patio, Lawn, Backyard, Pool, Grey</t>
  </si>
  <si>
    <t xml:space="preserve">SG001290AAC</t>
  </si>
  <si>
    <t xml:space="preserve">PU Leather Power Recliner Individual Seat Home Theater Recliner with Cooling Cup Holder, Bluetooth Speaker, LED Lights, USB Ports, Tray Table, Arm Storage for Living Room, Blue</t>
  </si>
  <si>
    <t xml:space="preserve">SG000432AAN</t>
  </si>
  <si>
    <t xml:space="preserve">104.5" Modern L-Shape 3 Seat Reversible Sectional Couch, Pull Out Sleeper Sofa with Storage Chaise and 2 Stools for Living Room Furniture Set, Charcoal Grey</t>
  </si>
  <si>
    <t xml:space="preserve">SG000432AAA</t>
  </si>
  <si>
    <t xml:space="preserve">104.5" Modern L-Shape 3 Seat Reversible Sectional Couch, Pull Out Sleeper Sofa with Storage Chaise and 2 Stools for Living Room Furniture Set, Cream</t>
  </si>
  <si>
    <t xml:space="preserve">WF313109AAF</t>
  </si>
  <si>
    <t xml:space="preserve">109.4" Curved Chaise Lounge Modern Indoor Sofa Couch for Living Room, Green</t>
  </si>
  <si>
    <t xml:space="preserve">SG001260AAC</t>
  </si>
  <si>
    <t xml:space="preserve">270 Degree Swivel Electric Recliner Home Theater Seating Single Reclining Sofa Rocking Motion Recliner with a Phone Holder for Living Room, Blue</t>
  </si>
  <si>
    <t xml:space="preserve">SG001240AAF</t>
  </si>
  <si>
    <t xml:space="preserve">110.2*72.8" Modular Modular Combination Living Room Sofa Set, Modern Minimalist Sofa, Living Room Upholstered Sofa Bed, Bedroom, 2pcs Computer Free Combination, L-Shaped,Green</t>
  </si>
  <si>
    <t xml:space="preserve">SG000721AAB</t>
  </si>
  <si>
    <t xml:space="preserve">87.4"Sectional Sleeper Sofa with USB Charging Port and Plug Outlet,Pull-Out Sofa Bed with 3 Pillows, L-Shape Chaise for Living Room Small Apartment,Black (old sku SG000720AAB)</t>
  </si>
  <si>
    <t xml:space="preserve">SG001200AAA</t>
  </si>
  <si>
    <t xml:space="preserve">Free-Combined Sectional Sofa 5-seater Modular Couches with Storage Ottoman, 5 Pillows for Living Room, Bedroom, Office, Cream</t>
  </si>
  <si>
    <t xml:space="preserve">WF310725AAB</t>
  </si>
  <si>
    <t xml:space="preserve">WF309581AAE</t>
  </si>
  <si>
    <t xml:space="preserve">270 Degree Swivel Power Recliner with Voice Control, Bluetooth Music Player,USB Ports, Atmosphere Lamp, Hidden Arm Storage and Mobile Phone Holder for Living Room, Bedroom, Apartment, Grey</t>
  </si>
  <si>
    <t xml:space="preserve">WF309581AAJ</t>
  </si>
  <si>
    <t xml:space="preserve">270 Degree Swivel Power Recliner with Voice Control, Bluetooth Music Player,USB Ports, Atmosphere Lamp, Hidden Arm Storage and Mobile Phone Holder for Living Room, Bedroom, Apartment, Red</t>
  </si>
  <si>
    <t xml:space="preserve">SG001011AAA</t>
  </si>
  <si>
    <t xml:space="preserve">Power Recliner Chair Home Theater Seating Soft Chair with USB Port for Living Room, Bedroom, Theater room, Beige</t>
  </si>
  <si>
    <t xml:space="preserve">SG001011AAE</t>
  </si>
  <si>
    <t xml:space="preserve">Power Recliner Chair Home Theater Seating Soft Chair with USB Port for Living Room, Bedroom, Theater room, Grey</t>
  </si>
  <si>
    <t xml:space="preserve">SG001070AAE</t>
  </si>
  <si>
    <t xml:space="preserve">120" Modern U-Shaped Corner Sectional Sofa Upholstered Linen Fabric Sofa Couch for Living Room, Bedroom, Gray</t>
  </si>
  <si>
    <t xml:space="preserve">SG001060AAE</t>
  </si>
  <si>
    <t xml:space="preserve">122.8" Convertible Modular Minimalist Sofa Free Combination 4 Seater Sofa Chenille Fabric Sectional sofa with 5 Pillows for Living Room, Office, Apartment, Small Space, Gray</t>
  </si>
  <si>
    <t xml:space="preserve">WF306867AAA</t>
  </si>
  <si>
    <t xml:space="preserve">360 Degree Swivel Accent Chair Velvet Modern Upholstered Barrel Chair Over-Sized Soft Chair with Seat Cushion for Living Room, Bedroom, Office, Apartment, Beige</t>
  </si>
  <si>
    <t xml:space="preserve">SG001030AAC</t>
  </si>
  <si>
    <t xml:space="preserve">SG001023AAE</t>
  </si>
  <si>
    <t xml:space="preserve">89" Modern Sofa Dutch Fluff Upholstered sofa with solid wood legs, buttoned tufted backrest,gray</t>
  </si>
  <si>
    <t xml:space="preserve">SG001022AAB</t>
  </si>
  <si>
    <t xml:space="preserve">63" Modern Sofa Dutch Fluff Upholstered sofa with solid wood legs, buttoned tufted backrest,black</t>
  </si>
  <si>
    <t xml:space="preserve">SG001021AAB</t>
  </si>
  <si>
    <t xml:space="preserve">42" Modern Sofa Dutch Fluff Upholstered sofa with solid wood legs, buttoned tufted backrest,</t>
  </si>
  <si>
    <t xml:space="preserve">SG000980AAL</t>
  </si>
  <si>
    <t xml:space="preserve">82.6" Modern Sectional Sofas Couches Velvet L-Shaped Couches for Living Room, Bedroom, Yellow</t>
  </si>
  <si>
    <t xml:space="preserve">SG000980AAD</t>
  </si>
  <si>
    <t xml:space="preserve">83" Modern Sectional Sofas Couches Velvet L Shaped Couches for Living Room, Bedroom, Brown</t>
  </si>
  <si>
    <t xml:space="preserve">SG000900AAS</t>
  </si>
  <si>
    <t xml:space="preserve">Massage Recliner Chair Electric Power Lift Chairs with Side Pocket, Adjustable Massage and Heating Function for Adults and Seniors, Squirrel grey</t>
  </si>
  <si>
    <t xml:space="preserve">SG000900AAO</t>
  </si>
  <si>
    <t xml:space="preserve">Massage Recliner Chair Electric Power Lift Chairs with Side Pocket, Adjustable Massage and Heating Function for Adults and Seniors, Olive Grey</t>
  </si>
  <si>
    <t xml:space="preserve">SG000880AAA</t>
  </si>
  <si>
    <t xml:space="preserve">113.3" Convertible Sectional Sofa Couch 3-Seat L-Shaped Sofa with Movable Ottoman and  USB for Apartment, Living Room, Bedroom, Beige</t>
  </si>
  <si>
    <t xml:space="preserve">SG000870AAE</t>
  </si>
  <si>
    <t xml:space="preserve">SG000830AAA</t>
  </si>
  <si>
    <t xml:space="preserve">58" 4-1 Multi-functional Sofa Bed with Cup Holder and USB Port for Living Room or Apartments Milky White</t>
  </si>
  <si>
    <t xml:space="preserve">WF302882AAA</t>
  </si>
  <si>
    <t xml:space="preserve">pull out sofa sleeper 3 in 1 with 2 wing table and usb charge for nap line fabric for living room recreation room Beige</t>
  </si>
  <si>
    <t xml:space="preserve">WF302882AAE</t>
  </si>
  <si>
    <t xml:space="preserve">pull out sofa sleeper 3 in 1 with 2 wing table and usb charge for nap line fabric for living room recreation room grey</t>
  </si>
  <si>
    <t xml:space="preserve">SG000430AAE</t>
  </si>
  <si>
    <t xml:space="preserve">104.5" Pull Out Sleeper Sofa Reversible L-Shape 3 Seat Sectional Couch with Storage Chaise and 2 Stools for Living Room Furniture Set,Gray</t>
  </si>
  <si>
    <t xml:space="preserve">WF301654AAK</t>
  </si>
  <si>
    <t xml:space="preserve">Mid-Century Modern Velvet Accent Chair,Leisure Chair with Solid Wood and Thick Seat Cushion for Living Room,Bedroom,Studio,White</t>
  </si>
  <si>
    <t xml:space="preserve">WF301654AAG</t>
  </si>
  <si>
    <t xml:space="preserve">Mid-Century Modern Velvet Accent Chair,Leisure Chair with Solid Wood and Thick Seat Cushion for Living Room,Bedroom,Studio,Orange</t>
  </si>
  <si>
    <t xml:space="preserve">SG000750AAB</t>
  </si>
  <si>
    <t xml:space="preserve">270° Power Swivel Recliner,Home Theater Seating With Hidden Arm Storage and  LED Light Strip,Cup Holder,360° Swivel Tray Table,and Cell Phone Holder,Soft Living Room Chair,Black</t>
  </si>
  <si>
    <t xml:space="preserve">SG000750AAC</t>
  </si>
  <si>
    <t xml:space="preserve">270° Power Swivel Recliner,Home Theater Seating With Hidden Arm Storage and  LED Light Strip,Cup Holder,360° Swivel Tray Table,and Cell Phone Holder,Soft Living Room Chair,Blue</t>
  </si>
  <si>
    <t xml:space="preserve">SG000750AAE</t>
  </si>
  <si>
    <t xml:space="preserve">270° Power Swivel Recliner,Home Theater Seating With Hidden Arm Storage and  LED Light Strip,Cup Holder,360° Swivel Tray Table,and Cell Phone Holder,Soft Living Room Chair,Grey</t>
  </si>
  <si>
    <t xml:space="preserve">SG000710AAD</t>
  </si>
  <si>
    <t xml:space="preserve">Premium Power Recliner with Storage Arms, Cupholders, Swivel Tray Table and Cell Phone Stand,Brown(Old Sku:SG000450AAA)</t>
  </si>
  <si>
    <t xml:space="preserve">SG000700AAE</t>
  </si>
  <si>
    <t xml:space="preserve">83" Modern Convertible Sleeper Sofa Bed with Storage Chaise,Gray(Old Sku:SG000346AAA)</t>
  </si>
  <si>
    <t xml:space="preserve">WF300330AAC</t>
  </si>
  <si>
    <t xml:space="preserve">35" Modern Living Room Armchair Linen Upholstered Couch Furniture for Home or Office ,Light Grey-Blue,(1-Seat,Old Sku:WF288517AAC)</t>
  </si>
  <si>
    <t xml:space="preserve">SG000690AAR</t>
  </si>
  <si>
    <t xml:space="preserve">Modern Living Room Sofa Set Linen Upholstered Couch Furniture for Home or Office ,Light Grey,(1+2+3-Seat,Old Sku:SG000368AAA)</t>
  </si>
  <si>
    <t xml:space="preserve">SG000430AAB</t>
  </si>
  <si>
    <t xml:space="preserve">104.5" Modern L-Shape 3 Seat Reversible Sectional Couch, Pull Out Sleeper Sofa with Storage Chaise and 2 Stools for Living Room Furniture Set,Knox Charcoal (old sku:SG000431AAA)</t>
  </si>
  <si>
    <t xml:space="preserve">SG000601AAC</t>
  </si>
  <si>
    <t xml:space="preserve">40.5" Velvet Upholstered Accent Sofa,Modern Single Sofa Chair with Button Tufted Back,Modern Single Couch for Living Room,Bedroom,or Small Space,Blue</t>
  </si>
  <si>
    <t xml:space="preserve">SG000574AAE</t>
  </si>
  <si>
    <t xml:space="preserve">41.5" Velvet Upholstered Accent Sofa,Modern Single Sofa Chair with Thick Removable Seat Cushion,Modern Single Couch for Living Room,Bedroom,or Small Space,Gray</t>
  </si>
  <si>
    <t xml:space="preserve">SG000590AAE</t>
  </si>
  <si>
    <t xml:space="preserve">97.2" Modern Linen Fabric Sofa, L-Shape Couch with Chaise Lounge,Sectional Sofa with one Lumbar Pad,Gray</t>
  </si>
  <si>
    <t xml:space="preserve">SG000540AAE</t>
  </si>
  <si>
    <t xml:space="preserve">80.3" Orisfur. Pull Out Sofa Bed Modern Padded Upholstered Sofa Bed , Linen Fabric 3 Seater Couch with Storage Chaise and Cup Holder , Small Couch for Small Spaces</t>
  </si>
  <si>
    <t xml:space="preserve">SG000375AAA</t>
  </si>
  <si>
    <t xml:space="preserve">Orisfur. Linen Upholstered Modern Convertible Folding Futon Sofa Bed for Compact Living Space, Apartment, Dorm</t>
  </si>
  <si>
    <t xml:space="preserve">SG000340AAA</t>
  </si>
  <si>
    <t xml:space="preserve">Orisfur. 5 Pieces Dining Table and Chairs Set for 4 Persons, Kitchen Room Solid Wood Table with 4 Chairs</t>
  </si>
  <si>
    <t xml:space="preserve">SG000410AAA</t>
  </si>
  <si>
    <t xml:space="preserve">Orisfur. Modern Sectional Sofa with Reversible Chaise, L Shaped  Couch Set with Storage Ottoman and Two Cup Holders for Living Room</t>
  </si>
  <si>
    <t xml:space="preserve">SG000181AAA</t>
  </si>
  <si>
    <t xml:space="preserve">Orisfur. Power Lift Chair for Elderly with Adjustable Massage Function Recliner Chair for Living Room</t>
  </si>
  <si>
    <t xml:space="preserve">SG000180AAA</t>
  </si>
  <si>
    <t xml:space="preserve">WF195034AAE</t>
  </si>
  <si>
    <t xml:space="preserve">Orisfur. Lazy Sofa Adjustable Folding Futon Sofa Video Gaming Sofa with Two Pillows</t>
  </si>
  <si>
    <t xml:space="preserve">WF015436AAB</t>
  </si>
  <si>
    <t xml:space="preserve">SG000115DAA</t>
  </si>
  <si>
    <t xml:space="preserve">Orisfur. Twin Size Platform Storage Bed Solid Wood Bed with 6 Drawers</t>
  </si>
  <si>
    <t xml:space="preserve">WF323718AAF</t>
  </si>
  <si>
    <t xml:space="preserve">Orisfur. 360° Swivel Accent Barrel Chair with Storage Ottoman &amp; 4 Pillows, Modern Chenille Leisure Chair Round Accent for Living Room, Green</t>
  </si>
  <si>
    <t xml:space="preserve">SG001410AAE</t>
  </si>
  <si>
    <t xml:space="preserve">108.6" U-shaped Sectional Sofa Pull out Sofa Bed with Two USB Ports, Two Power Sockets, Three Back Pillows and a Storage Chaise for Living Room, Light Gray</t>
  </si>
  <si>
    <t xml:space="preserve">WF318065AAM</t>
  </si>
  <si>
    <t xml:space="preserve">57.4" Pull Out Sofa Bed,Sleeper Sofa Bed with Premium Twin Size Mattress Pad,2-in-1 Pull Out Couch Bed with Two USB Ports for Living Room,Small Apartment, Light Gray (Old SKU:WF296899)</t>
  </si>
  <si>
    <t xml:space="preserve">WF318065AAE</t>
  </si>
  <si>
    <t xml:space="preserve">57.4" Pull Out Sofa Bed,Sleeper Sofa Bed with Premium Twin Size Mattress Pad,2-in-1 Pull Out Couch Bed with Two USB Ports for Living Room,Small Apartment, Gray (Old SKU:WF296899)</t>
  </si>
  <si>
    <t xml:space="preserve">WF315988AAE</t>
  </si>
  <si>
    <t xml:space="preserve">360 Degree Swivel Upholstered Manual Recliner Chair Theater Recliner Sofa Nursery Glider Rocker for Living Room, Grey</t>
  </si>
  <si>
    <t xml:space="preserve">SZ000020AAE</t>
  </si>
  <si>
    <t xml:space="preserve">2-Seater Outdoor Patio Daybed Outdoor Double Daybed Outdoor Loveseat Sofa Set with Foldable Awning and Cushions for Garden, Balcony, Poolside, Grey</t>
  </si>
  <si>
    <t xml:space="preserve">WF317760AAE</t>
  </si>
  <si>
    <t xml:space="preserve">57.48" Pull-out Sofa Bed Convertible Couch 2 Seat Loveseat Sofa Modern Sleeper Sofa with Two Throw Pillows and USB Ports for Living Room, Light Blue</t>
  </si>
  <si>
    <t xml:space="preserve">SG001340AAE</t>
  </si>
  <si>
    <t xml:space="preserve">90" Pull Out Sleeper Sofa L-Shaped Couch Convertible Sofa Bed with Storage Chaise, Storage Racks and USB Ports, Light Grey</t>
  </si>
  <si>
    <t xml:space="preserve">WF315766AAE</t>
  </si>
  <si>
    <t xml:space="preserve">Swivel Accent Barrel Chair with 5 Movable Pillow 360 Degree Swivel Round Sofa Chair for Living Room,Bedroom, Hotel, Grey</t>
  </si>
  <si>
    <t xml:space="preserve">SG000970AFF</t>
  </si>
  <si>
    <t xml:space="preserve">110" L-Shape Convertible Sectional Sofa Couch with Movable Ottoman for Living Room, Apartment, Office, Green</t>
  </si>
  <si>
    <t xml:space="preserve">SG000970ALL</t>
  </si>
  <si>
    <t xml:space="preserve">110" L-Shape Convertible Sectional Sofa Couch with Movable Ottoman for Living Room, Apartment, Office, Yellow</t>
  </si>
  <si>
    <t xml:space="preserve">SG001280AAE</t>
  </si>
  <si>
    <t xml:space="preserve">Power Lift Recliner Chair Electric Recliner for Elderly Recliner Chair with Massage and Heating Functions, Remote, Phone Holder Side Pockets and Cup Holders for Living Room, Grey</t>
  </si>
  <si>
    <t xml:space="preserve">SG001250AAE</t>
  </si>
  <si>
    <t xml:space="preserve">104'' Power Recliner Corner Sofa Home Theater Reclining Sofa Sectional Couches with Storage Box, Cup Holders, USB Ports and Power Socket for Living Room, Grey</t>
  </si>
  <si>
    <t xml:space="preserve">SG001230AAD</t>
  </si>
  <si>
    <t xml:space="preserve">82.6" L-shape Sofa Bed Pull-out Sleeper Sofa with Wheels, USB Ports, Power Sockets for Living Room, Brown</t>
  </si>
  <si>
    <t xml:space="preserve">SG001230AAC</t>
  </si>
  <si>
    <t xml:space="preserve">82.6" L-shape Sofa Bed Pull-out Sleeper Sofa with Wheels, USB Ports, Power Sockets for Living Room, Navy Blue</t>
  </si>
  <si>
    <t xml:space="preserve">SG001170AAD</t>
  </si>
  <si>
    <t xml:space="preserve">94.4" Home Theater Seating Modern Manual Recliner Sofa Chairs with Storage Box and Two Cup Holders for Living Room, Black Grey</t>
  </si>
  <si>
    <t xml:space="preserve">SG001160AAC</t>
  </si>
  <si>
    <t xml:space="preserve">112.2" L-Shape Chenille Upholstered Sofa for Living Room Modern Luxury Sofa Couch with Ottoman, 5 Pillows, Blue</t>
  </si>
  <si>
    <t xml:space="preserve">SG001100AAD</t>
  </si>
  <si>
    <t xml:space="preserve">83" L-Shaped Pull Out Sofa Bed Modern Convertible Sleeper Sofa with 2 USB ports, 2 Power Sockets and 3 Pillows for Living Room, Bedroom, Office, Brown</t>
  </si>
  <si>
    <t xml:space="preserve">SG001100AAA</t>
  </si>
  <si>
    <t xml:space="preserve">83" L-Shaped Pull Out Sofa Bed Modern Convertible Sleeper Sofa with 2 USB ports, 2 Power Sockets and 3 Pillows for Living Room, Bedroom, Office, Cream</t>
  </si>
  <si>
    <t xml:space="preserve">WF308613AAE</t>
  </si>
  <si>
    <t xml:space="preserve">Full Size Folding Ottoman Sleeper Bed with Mattress Convertible Guest Bed  Espresso</t>
  </si>
  <si>
    <t xml:space="preserve">WF309991AAB</t>
  </si>
  <si>
    <t xml:space="preserve">103.9" Modern Couch Corduroy Fabric Comfy Sofa with Rubber Wood Legs, 4 Pillows for Living Room, Bedroom, Office, Black</t>
  </si>
  <si>
    <t xml:space="preserve">WF308613AAN</t>
  </si>
  <si>
    <t xml:space="preserve">Full Size Folding Ottoman Sleeper Bed with Mattress Convertible Guest Bed Light Gray</t>
  </si>
  <si>
    <t xml:space="preserve">SG000380AAR</t>
  </si>
  <si>
    <t xml:space="preserve">Orisfur. Reversible Sectional Sofa Space Saving with Storage Ottoman Rivet Ornament L-shape Couch for Large Space Dorm Apartment</t>
  </si>
  <si>
    <t xml:space="preserve">SG000550AAB</t>
  </si>
  <si>
    <t xml:space="preserve">84.75" Sleeper Sofa Bed,2 in 1 Pull Out sofa bed L Shape Couch with Storage Ottoman for Living Room,Bedroom Couch and Small Apartment, Black</t>
  </si>
  <si>
    <t xml:space="preserve">SG001000AAE</t>
  </si>
  <si>
    <t xml:space="preserve">Home Theater Seating Manual Recliner with Cup Holder, Hide-Away Storage, 2 USB Ports and 2 Power Sockets for Living Room, Home Theater, Grey</t>
  </si>
  <si>
    <t xml:space="preserve">SG000980AAC</t>
  </si>
  <si>
    <t xml:space="preserve">82.6" Modern Sectional Sofas Couches Velvet L Shaped Couches for Living Room, Bedroom, Blue</t>
  </si>
  <si>
    <t xml:space="preserve">WF305474AAD</t>
  </si>
  <si>
    <t xml:space="preserve">57.5" Orisfur Pull Out Sofa Bed  Loveseat Sleeper with Twin Size Memory Mattress for Living Room Spaces, Brown</t>
  </si>
  <si>
    <t xml:space="preserve">SG000930AAF</t>
  </si>
  <si>
    <t xml:space="preserve">59.4" Loveseat Sofa with Pull-Out Bed Modern Upholstered Couch with Side Pocket for Living Room Office, Green</t>
  </si>
  <si>
    <t xml:space="preserve">SG000920AAA</t>
  </si>
  <si>
    <t xml:space="preserve">Massage Recliner Chair Electric Power Lift Recliner Chairs with Heat, Vibration, Side Pocket for Living Room Bedroom, Beige</t>
  </si>
  <si>
    <t xml:space="preserve">SG000910AAA</t>
  </si>
  <si>
    <t xml:space="preserve">Reclining Chair 270 Degree Swivel Recliner Chairs with USB Port, Side Pocket and Touch Sensitive Lamp for Living Room, Bedroom, Cream</t>
  </si>
  <si>
    <t xml:space="preserve">SG000880AAE</t>
  </si>
  <si>
    <t xml:space="preserve">113.3" Convertible Sectional Sofa Couch 3-Seat L-Shaped Sofa with Movable Ottoman and  USB for Apartment, Living Room, Bedroom, Grey</t>
  </si>
  <si>
    <t xml:space="preserve">SG000860AAF</t>
  </si>
  <si>
    <t xml:space="preserve">103.9" Modern Living Room Sofa Lamb Velvet Upholstered Couch Furniture for Home or Office, Green</t>
  </si>
  <si>
    <t xml:space="preserve">SG000860AAA</t>
  </si>
  <si>
    <t xml:space="preserve">103.9" Modern Living Room Sofa Lamb Velvet Upholstered Couch Furniture for Home or Office, Beige</t>
  </si>
  <si>
    <t xml:space="preserve">SG000840AAA</t>
  </si>
  <si>
    <t xml:space="preserve">Stylish and Functional Light Chaise Lounge Sectional with Storage Rack Pull-out Bed Drop Down Table  and USB Charger Beige</t>
  </si>
  <si>
    <t xml:space="preserve">SG000830AAP</t>
  </si>
  <si>
    <t xml:space="preserve">58" 4-1 Multi-functional Sofa Bed with Cup Holder and USB Port for Living Room or Apartments Pink</t>
  </si>
  <si>
    <t xml:space="preserve">WF297903AAD</t>
  </si>
  <si>
    <t xml:space="preserve">66.5" Upholstered Sleeper Bed , Pull Out Sofa Bed Couch attached two throw pillows,Dual USB Charging Port and Adjustable Backrest for Living Room Space, Brown</t>
  </si>
  <si>
    <t xml:space="preserve">SG000250AAE</t>
  </si>
  <si>
    <t xml:space="preserve">Sleeper Sectional Sofa, L-Shape Corner Couch Sofa-Bed with Storage Ottoman &amp; Hidden Arm Storage &amp; USB Charge  for Living Room Apartment, Gray</t>
  </si>
  <si>
    <t xml:space="preserve">SG000630ADD</t>
  </si>
  <si>
    <t xml:space="preserve">Power Motion Recliner with USB Charging Port and Hidden Arm Storage 2 Convenient Cup Holders Design and 360° Swivel Tray Table,Brown (old sku: SG000630AAD)</t>
  </si>
  <si>
    <t xml:space="preserve">SG000630ABB</t>
  </si>
  <si>
    <t xml:space="preserve">Power Motion Recliner with USB Charging Port and Hidden Arm Storage 2 Convenient Cup Holders Design and 360° Swivel Tray Table,Black(old sku: SG000630AAB)</t>
  </si>
  <si>
    <t xml:space="preserve">SG000730AAD</t>
  </si>
  <si>
    <t xml:space="preserve">Modern Faux Leather Manual Reclining with Center Console and LED Light Strip,Living Room Furniture Set,PU Symmetrical Couch with 2 Cup Holders and Storage for Living room,Brown</t>
  </si>
  <si>
    <t xml:space="preserve">SG000730AAB</t>
  </si>
  <si>
    <t xml:space="preserve">Modern Faux Leather Manual Reclining with Center Console with LED Light Strip,Living Room Furniture Set,PU Symmetrical Couch with 2 Cup Holders and Storage for Living room,Black</t>
  </si>
  <si>
    <t xml:space="preserve">SG000710AAB</t>
  </si>
  <si>
    <t xml:space="preserve">Premium Power Recliner with Storage Arms, Cupholders, Swivel Tray Table and Cell Phone Stand,Black(Old Sku:SG000451AAA)</t>
  </si>
  <si>
    <t xml:space="preserve">SG000690AAC</t>
  </si>
  <si>
    <t xml:space="preserve">Modern Living Room Sofa Set Linen Upholstered Couch Furniture for Home or Office ,Light Grey-Blue,(1+2+3-Seat,Old Sku:SG000373AAA)</t>
  </si>
  <si>
    <t xml:space="preserve">SG000693AAR</t>
  </si>
  <si>
    <t xml:space="preserve">Modern Living Room Sofa Set Linen Upholstered Couch Furniture for Home or Office ,Light Grey,(1+3-Seat,Old Sku:SG000366AAA)</t>
  </si>
  <si>
    <t xml:space="preserve">WF300331AAR</t>
  </si>
  <si>
    <t xml:space="preserve">57.5" Modern Living Room Loveseat Linen Upholstered Couch Furniture for Home or Office ,Light Grey,(2-Seat,Old Sku:WF288518AAR)</t>
  </si>
  <si>
    <t xml:space="preserve">WF193634AAK</t>
  </si>
  <si>
    <t xml:space="preserve">Twin Size Platform Storage Bed with 3 Drawers,White</t>
  </si>
  <si>
    <t xml:space="preserve">SG000440AAE</t>
  </si>
  <si>
    <t xml:space="preserve">Power Motion Recliner with USB Charging Port and Hidden Arm Storage, Home Theater Seating with 2 Convenient Cup Holders Design and 360° Swivel Tray Table(old sku: SG000441AAA)</t>
  </si>
  <si>
    <t xml:space="preserve">SG000600AAC</t>
  </si>
  <si>
    <t xml:space="preserve">Modern 3-Piece Sofa Sets with Sturdy Metal Legs,Velvet Upholstered Couches Sets Including Three Seat Sofa, Loveseat and Single Chair for Living Room Furniture Set,Blue</t>
  </si>
  <si>
    <t xml:space="preserve">SG000570AAE</t>
  </si>
  <si>
    <t xml:space="preserve">Modern 3-Piece Sofa Sets with Rubber Wood Legs,Velvet Upholstered Couches Sets Including Three Seat Sofa, Loveseat and Single Chair for Living Room Furniture Set,Gray</t>
  </si>
  <si>
    <t xml:space="preserve">SG000550AAA</t>
  </si>
  <si>
    <t xml:space="preserve">84.75" Sleeper Sofa Bed,2 in 1 Pull Out sofa bed L Shape Couch with Storage Ottoman for Living Room,Bedroom Couch and Small Apartment, Beige</t>
  </si>
  <si>
    <t xml:space="preserve">SG000550AAE</t>
  </si>
  <si>
    <t xml:space="preserve">84.75" Sleeper Sofa Bed,2 in 1 Pull Out sofa bed L Shape Couch with Storage Ottoman for Living Room,Bedroom Couch and Small Apartment, Gray</t>
  </si>
  <si>
    <t xml:space="preserve">SG000540AAC</t>
  </si>
  <si>
    <t xml:space="preserve">WF293335AAE</t>
  </si>
  <si>
    <t xml:space="preserve">76.2" Modern Style 3 Seat Sofa Linen Fabric Upholstered Couch Furniture 3-Seats Couch for Different Spaces,Living Room,Apartment</t>
  </si>
  <si>
    <t xml:space="preserve">SG000290AAA</t>
  </si>
  <si>
    <t xml:space="preserve">Orisfur. Sectional Sofa with Reversible Chaise Lounge, L-Shaped Couch with Storage Ottoman and Cup Holders</t>
  </si>
  <si>
    <t xml:space="preserve">SG000120EAA</t>
  </si>
  <si>
    <t xml:space="preserve">SG000116AAL</t>
  </si>
  <si>
    <t xml:space="preserve">ORISFUR. Twin Size Platform Storage Bed Solid Wood Bed with 6 Drawers</t>
  </si>
  <si>
    <t xml:space="preserve">WF195034AAD</t>
  </si>
  <si>
    <t xml:space="preserve">WF194102AAC</t>
  </si>
  <si>
    <t xml:space="preserve">WF194102AAD</t>
  </si>
  <si>
    <t xml:space="preserve">SG000119AAP</t>
  </si>
  <si>
    <t xml:space="preserve">WF323718AAE</t>
  </si>
  <si>
    <t xml:space="preserve">Orisfur. 360° Swivel Accent Barrel Chair with Storage Ottoman &amp; 4 Pillows, Modern Chenille Leisure Chair Round Accent for Living Room, Gray</t>
  </si>
  <si>
    <t xml:space="preserve">WF323718AAA</t>
  </si>
  <si>
    <t xml:space="preserve">Orisfur. 360° Swivel Accent Barrel Chair with Storage Ottoman &amp; 4 Pillows, Modern Chenille Leisure Chair Round Accent for Living Room, Cream</t>
  </si>
  <si>
    <t xml:space="preserve">SZ000070AAE</t>
  </si>
  <si>
    <t xml:space="preserve">Spa Surround Spa Frame Quadrilateral Outdoor Rattan Sectional Sofa Set with Mini Sofa, Wooden Seats and Storage Spaces, Grey</t>
  </si>
  <si>
    <t xml:space="preserve">SG001440AAA</t>
  </si>
  <si>
    <t xml:space="preserve">82.6" L-shaped Sectional Pull Out Sofa Bed Sleeper Sofa with Two USB Ports, Two Power Sockets and a Movable Storage Ottoman, Beige</t>
  </si>
  <si>
    <t xml:space="preserve">WF321744AAA</t>
  </si>
  <si>
    <t xml:space="preserve">109.4" Curved Chaise Lounge Modern Indoor Sofa Couch for Living Room, Beige(Old Sku:WF313109AAA)</t>
  </si>
  <si>
    <t xml:space="preserve">SG001390AAE</t>
  </si>
  <si>
    <t xml:space="preserve">136.6" Stylish Curved sofa Sectional Sofa Chenille Fabric Sofa Couch with Three Throw Pillows for Living Room, Grey</t>
  </si>
  <si>
    <t xml:space="preserve">SG001380AAE</t>
  </si>
  <si>
    <t xml:space="preserve">87.7" Convertible Sleeper, Sectional Pull Out Sofa Bed with Storage Ottoman, 2 Throw Pillows, 2 Stools, Wireless Charger and Two Hidden USB Ports for Living Room, Dark Gray</t>
  </si>
  <si>
    <t xml:space="preserve">SZ000020AAA</t>
  </si>
  <si>
    <t xml:space="preserve">2-Seater Outdoor Patio Daybed Outdoor Double Daybed Outdoor Loveseat Sofa Set with Foldable Awning and Cushions for Garden, Balcony, Poolside, Beige</t>
  </si>
  <si>
    <t xml:space="preserve">WF317760AAA</t>
  </si>
  <si>
    <t xml:space="preserve">57.48" Pull-out Sofa Bed Convertible Couch 2 Seat Loveseat Sofa Modern Sleeper Sofa with Two Throw Pillows and USB Ports for Living Room, Beige</t>
  </si>
  <si>
    <t xml:space="preserve">SG001270AAA</t>
  </si>
  <si>
    <t xml:space="preserve">83" L-shape Sofa Bed Pull-out Sleeper Sofa with Wheels, USB Ports, Power Sockets for Living Room, Beige</t>
  </si>
  <si>
    <t xml:space="preserve">SG001240AAA</t>
  </si>
  <si>
    <t xml:space="preserve">110.2*72.8" Modular Modular Combination Living Room Sofa Set, Modern Minimalist Sofa, Living Room Upholstered Sofa Bed, Bedroom, 2pcs Computer Free Combination, L-Shaped,Beige</t>
  </si>
  <si>
    <t xml:space="preserve">SG001220AAE</t>
  </si>
  <si>
    <t xml:space="preserve">270 Degree Swivel PU Leather Power Recliner Individual Seat Home Theater Recliner with Surround Sound, Cup Holder, Removable Tray Table, Hidden Arm Storage for Living Room, Grey</t>
  </si>
  <si>
    <t xml:space="preserve">SG001220AAB</t>
  </si>
  <si>
    <t xml:space="preserve">270 Degree Swivel PU Leather Power Recliner Individual Seat Home Theater Recliner with Surround Sound, Cup Holder, Removable Tray Table, Hidden Arm Storage for Living Room, Black</t>
  </si>
  <si>
    <t xml:space="preserve">SG000721AAE</t>
  </si>
  <si>
    <t xml:space="preserve">87.4"Sectional Sleeper Sofa with USB Charging Port and Plug Outlet,Pull-Out Sofa Bed with 3 Pillows, L-Shape Chaise for Living Room Small Apartment,Grey (old sku SG000720AAE)</t>
  </si>
  <si>
    <t xml:space="preserve">WF315689AAE</t>
  </si>
  <si>
    <t xml:space="preserve">55.1" Pull Out Sleep Sofa Bed Loveseats Sofa Couch with Adjsutable Backrest, Storage Pockets, 2 Soft Pillows, USB Ports for Living Room, Bedroom, Apartment, Office,Grey (Old SKU WF307821AAE)</t>
  </si>
  <si>
    <t xml:space="preserve">SG001190AAJ</t>
  </si>
  <si>
    <t xml:space="preserve">270 Degree Swivel PU Leather Power Recliner Individual Seat Home Theater Recliner with  Comforable Backrest, Tray Table,  Phone Holder, Cup Holder,  USB Port, Hidden Arm Storage for Living Room, Red</t>
  </si>
  <si>
    <t xml:space="preserve">SG001190AAB</t>
  </si>
  <si>
    <t xml:space="preserve">270 Degree Swivel PU Leather Power Recliner Individual Seat Home Theater Recliner with  Comforable Backrest, Tray Table,  Phone Holder, Cup Holder,  USB Port, Hidden Arm Storage for Living Room, Black</t>
  </si>
  <si>
    <t xml:space="preserve">SG001160AAE</t>
  </si>
  <si>
    <t xml:space="preserve">112.2" L-Shape Chenille Upholstered Sofa for Living Room Modern Luxury Sofa Couch with Ottoman, 5 Pillows, Gray</t>
  </si>
  <si>
    <t xml:space="preserve">SG001160AAA</t>
  </si>
  <si>
    <t xml:space="preserve">112.2" L-Shape Chenille Upholstered Sofa for Living Room Modern Luxury Sofa Couch with Ottoman, 5 Pillows, Beige</t>
  </si>
  <si>
    <t xml:space="preserve">WF310727AAB</t>
  </si>
  <si>
    <t xml:space="preserve">Home Theater Seating Manual Recliner Chair with Center Console and LED Light Strip for Living Room, Black</t>
  </si>
  <si>
    <t xml:space="preserve">WF310726AAD</t>
  </si>
  <si>
    <t xml:space="preserve">Home Theater Seating Manual Recliner Loveseat with Hide-Away Storage, Cup Holders and LED Light Strip for Living Room, Brown</t>
  </si>
  <si>
    <t xml:space="preserve">WF307724AAD</t>
  </si>
  <si>
    <t xml:space="preserve">Twin Size Folding Ottoman Sleeper Bed with Mattress Convertible Guest Bed  Brown</t>
  </si>
  <si>
    <t xml:space="preserve">WF309991AAA</t>
  </si>
  <si>
    <t xml:space="preserve">103.9" Modern Couch Corduroy Fabric Comfy Sofa with Rubber Wood Legs, 4 Pillows for Living Room, Bedroom, Office, Beige</t>
  </si>
  <si>
    <t xml:space="preserve">WF309991AAF</t>
  </si>
  <si>
    <t xml:space="preserve">103.9" Modern Couch Corduroy Fabric Comfy Sofa with Rubber Wood Legs, 4 Pillows for Living Room, Bedroom, Office, Green</t>
  </si>
  <si>
    <t xml:space="preserve">WF306867AAB</t>
  </si>
  <si>
    <t xml:space="preserve">360 Degree Swivel Accent Chair Velvet Modern Upholstered Barrel Chair Over-Sized Soft Chair with Seat Cushion for Living Room, Bedroom, Office, Apartment, Black</t>
  </si>
  <si>
    <t xml:space="preserve">SG001020AAC</t>
  </si>
  <si>
    <t xml:space="preserve">Modern 3-piece sofa set with solid wood legs, buttoned tufted backrest, Dutch fleece upholstered sofa set including three-seater sofa, double seat and living room furniture set single chair, blue</t>
  </si>
  <si>
    <t xml:space="preserve">SG001020AAB</t>
  </si>
  <si>
    <t xml:space="preserve">Modern 3-piece sofa set with solid wood legs, buttoned tufted backrest, Dutch fleece upholstered sofa set including three-seater sofa, double seat and living room furniture set single chair, black</t>
  </si>
  <si>
    <t xml:space="preserve">SG001000AAB</t>
  </si>
  <si>
    <t xml:space="preserve">Home Theater Seating Manual Recliner with Cup Holder, Hide-Away Storage, 2 USB Ports and 2 Power Sockets for Living Room, Home Theater, Black</t>
  </si>
  <si>
    <t xml:space="preserve">SG000980AAE</t>
  </si>
  <si>
    <t xml:space="preserve">82.6" Modern Sectional Sofas Couches Velvet L Shaped Couches for Living Room, Bedroom, Light Grey</t>
  </si>
  <si>
    <t xml:space="preserve">SG000950AAE</t>
  </si>
  <si>
    <t xml:space="preserve">Home Theater Seating Manual Recliner with Cup Holder, Hide-Away Storage PU Reclining Sofa for Living Room, Home Theater, Gray</t>
  </si>
  <si>
    <t xml:space="preserve">SG000950AAB</t>
  </si>
  <si>
    <t xml:space="preserve">Home Theater Seating Manual Recliner with Cup Holder, Hide-Away Storage PU Reclining Sofa for Living Room, Home Theater, Black</t>
  </si>
  <si>
    <t xml:space="preserve">WF305474AAE</t>
  </si>
  <si>
    <t xml:space="preserve">57.5" Orisfur Pull Out Sofa Bed  Loveseat Sleeper with Twin Size Memory Mattress for Living Room Spaces, Gray</t>
  </si>
  <si>
    <t xml:space="preserve">SG000930AAE</t>
  </si>
  <si>
    <t xml:space="preserve">59.4" Loveseat Sofa with Pull-Out Bed Modern Upholstered Couch with Side Pocket for Living Room Office, Grey</t>
  </si>
  <si>
    <t xml:space="preserve">SG000930AAC</t>
  </si>
  <si>
    <t xml:space="preserve">59.4" Loveseat Sofa with Pull-Out Bed Modern Upholstered Couch with Side Pocket for Living Room Office, Blue</t>
  </si>
  <si>
    <t xml:space="preserve">SG000830AAB</t>
  </si>
  <si>
    <t xml:space="preserve">58" 4-1 Multi-functional Sofa Bed with Cup Holder and USB Port for Living Room or Apartments Black</t>
  </si>
  <si>
    <t xml:space="preserve">WF302882AAB</t>
  </si>
  <si>
    <t xml:space="preserve">pull out sofa sleeper 3 in 1 with 2 wing table and usb charge for nap line fabric for living room recreation room Black</t>
  </si>
  <si>
    <t xml:space="preserve">SG000800AAS</t>
  </si>
  <si>
    <t xml:space="preserve">Power Motion Recliner with USB Charging Port and Hidden Arm Storage, Home Theater Seating with Convenient Cup Holder Design ,and stereo(Light  Brown)</t>
  </si>
  <si>
    <t xml:space="preserve">SG000790AAB</t>
  </si>
  <si>
    <t xml:space="preserve">Reversible Sleeper Sectional Sofa Bed with Side Shelf and 2 Stools,Pull-Out L-Shaped Sofa Bed,Corner Sofa-Bed with Storage Chaise Left/Right Hande for Living Room,Blue Black</t>
  </si>
  <si>
    <t xml:space="preserve">SG000692AAR</t>
  </si>
  <si>
    <t xml:space="preserve">Modern Living Room Sofa Set Linen Upholstered Couch Furniture for Home or Office ,Light Grey,(2+3-Seat,Old Sku:SG000367AAA)</t>
  </si>
  <si>
    <t xml:space="preserve">WF300332AAR</t>
  </si>
  <si>
    <t xml:space="preserve">79.9" Modern Living Room Sofa Linen Upholstered Couch Furniture for Home or Office ,Light Grey,(3-Seat,Old Sku:WF288519AAR)</t>
  </si>
  <si>
    <t xml:space="preserve">SG000640AAL</t>
  </si>
  <si>
    <t xml:space="preserve">Modern Dining Table Set for 4,Round Table and 4 Kitchen Room Chairs,5 Piece Kitchen Table Set for Dining Room,Dinette,Breakfast Nook,Natural Wood Wash</t>
  </si>
  <si>
    <t xml:space="preserve">SG000640AAA</t>
  </si>
  <si>
    <t xml:space="preserve">Modern Dining Table Set for 4,Round Table and 4 Kitchen Room Chairs,5 Piece Kitchen Table Set for Dining Room,Dinette,Breakfast Nook,Antique White</t>
  </si>
  <si>
    <t xml:space="preserve">SG000576AAE</t>
  </si>
  <si>
    <t xml:space="preserve">82" Mid Century Modern Sofa with Rubber Wood Legs,Velvet Upholstered Sofa Couch,Sofa with Thick Removable Seat Cushion, 3 Seater Sofa Couch for Living Room,Gray</t>
  </si>
  <si>
    <t xml:space="preserve">SG000576AAA</t>
  </si>
  <si>
    <t xml:space="preserve">82" Mid Century Modern Sofa with Rubber Wood Legs,Velvet Upholstered Sofa Couch,Sofa with Thick Removable Seat Cushion, 3 Seater Sofa Couch for Living Room,Beige</t>
  </si>
  <si>
    <t xml:space="preserve">SG000590AAA</t>
  </si>
  <si>
    <t xml:space="preserve">97.2" Modern Linen Fabric Sofa, L-Shape Couch with Chaise Lounge,Sectional Sofa with one Lumbar Pad,Beige</t>
  </si>
  <si>
    <t xml:space="preserve">SG000121AAK</t>
  </si>
  <si>
    <t xml:space="preserve">Twin Size Platform Storage Bed Solid Wood Bed with 6 Drawers,White</t>
  </si>
  <si>
    <t xml:space="preserve">WF297903AAN</t>
  </si>
  <si>
    <t xml:space="preserve">66.5" Upholstered Sleeper Bed, Pull Out Sofa Bed Couch attached two throw pillows, Dual USB Charging Port and Adjustable Backrest for Living Room Space, Charcoal Gray</t>
  </si>
  <si>
    <t xml:space="preserve">WF297903AAB</t>
  </si>
  <si>
    <t xml:space="preserve">66.5"  Upholstered Sleeper Bed , Pull Out Sofa Bed Couch attached two throw pillows,Dual USB Charging Port and Adjustable Backrest for Living Room Space, Black</t>
  </si>
  <si>
    <t xml:space="preserve">WF297903AAE</t>
  </si>
  <si>
    <t xml:space="preserve">66.5" Upholstered Sleeper Bed , Pull Out Sofa Bed Couch attached two throw pillows,Dual USB Charging Port and Adjustable Backrest for Living Room Space,BROWN GRAY</t>
  </si>
  <si>
    <t xml:space="preserve">SG000342AAA</t>
  </si>
  <si>
    <t xml:space="preserve">WF287096AAC</t>
  </si>
  <si>
    <t xml:space="preserve">Orisfur. Modern Comfy Leisure Accent Chair, Teddy Short  Plush Particle Velvet Armchair with Ottoman for Living Room</t>
  </si>
  <si>
    <t xml:space="preserve">SG000280AAA</t>
  </si>
  <si>
    <t xml:space="preserve">Orisfur. Modern Sectional Sofa with Reversible Chaise, L Shaped Couch Set with Storage Ottoman and Two Cup Holders for Living Room</t>
  </si>
  <si>
    <t xml:space="preserve">SG000245AAA</t>
  </si>
  <si>
    <t xml:space="preserve">Orisfur. Sectional Corner Sofa L-shape Couch Space Saving with Storage Ottoman &amp; Cup Holders Design for Large Space Dorm Apartment,Light Grey</t>
  </si>
  <si>
    <t xml:space="preserve">WF283379AAD</t>
  </si>
  <si>
    <t xml:space="preserve">Orisfur. 51" Convertible Sleeper Bed, Adjustable Oversized Armchair  with Dual USB Ports for Small Space</t>
  </si>
  <si>
    <t xml:space="preserve">WF283379AAB</t>
  </si>
  <si>
    <t xml:space="preserve">WF193634AAL</t>
  </si>
  <si>
    <t xml:space="preserve">Orisfur. Twin Size Platform Storage Bed with 3 Drawers</t>
  </si>
  <si>
    <t xml:space="preserve">WF193634AAD</t>
  </si>
  <si>
    <t xml:space="preserve">WF015436AAP</t>
  </si>
  <si>
    <t xml:space="preserve">WF008064BAA</t>
  </si>
  <si>
    <t xml:space="preserve">WF008064DAA</t>
  </si>
  <si>
    <t xml:space="preserve">WF323620AAB</t>
  </si>
  <si>
    <t xml:space="preserve">3 Seater Home Theater Recliner Manual Recliner Chair with Two Built-in Cup Holders for Living Room,Bedroom, Black(Old Sku:PP302955AAB)</t>
  </si>
  <si>
    <t xml:space="preserve">SG001480AAB</t>
  </si>
  <si>
    <t xml:space="preserve">112.6" Sectional Sofa Chenille Upholstered Sofa with Two Removable Ottoman, Two USB Ports, Two Cup Holders and Large Storage Box for Living Room, Dark Grey</t>
  </si>
  <si>
    <t xml:space="preserve">SG001450AAF</t>
  </si>
  <si>
    <t xml:space="preserve">82.67"Convertible Sofa Bed Sectional Sofa Sleeper L-shaped Sofa with a Storage Ottoman,Two Pillows, Two Power Sockets and Two USB Ports for Living Room, Green</t>
  </si>
  <si>
    <t xml:space="preserve">WF307724AAS</t>
  </si>
  <si>
    <t xml:space="preserve">Twin Size Folding Ottoman Sleeper Bed with Mattress Convertible Guest Bed Espresso</t>
  </si>
  <si>
    <t xml:space="preserve">WF307724AAE</t>
  </si>
  <si>
    <t xml:space="preserve">Twin Size Folding Ottoman Sleeper Bed with Mattress Convertible Guest Bed  Light Gray</t>
  </si>
  <si>
    <t xml:space="preserve">SG000375AAY</t>
  </si>
  <si>
    <t xml:space="preserve">Orisfur. Linen Upholstered Modern Convertible Folding Futon Sofa Bed for Compact Living Space, Apartment, Dorm, Yellow</t>
  </si>
  <si>
    <t xml:space="preserve">WF315988AAA</t>
  </si>
  <si>
    <t xml:space="preserve">360 Degree Swivel Upholstered Manual Recliner Chair Theater Recliner Sofa Nursery Glider Rocker for Living Room, Beige</t>
  </si>
  <si>
    <t xml:space="preserve">SG001370AAE</t>
  </si>
  <si>
    <t xml:space="preserve">91.73" L-shaped Sofa Sectional Sofa Couch with 2 Stools and 2 Lumbar Pillows for Living Room, Light Grey</t>
  </si>
  <si>
    <t xml:space="preserve">WF313599AAE</t>
  </si>
  <si>
    <t xml:space="preserve">Upholstered Swivel Recliner Manual Rocker Recliner Chair Baby Nursery Chair with Two Removable Pillows for Living Room, Dark Grey</t>
  </si>
  <si>
    <t xml:space="preserve">WF317760AAR</t>
  </si>
  <si>
    <t xml:space="preserve">57.48" Pull-out Sofa Bed Convertible Couch 2 Seat Loveseat Sofa Modern Sleeper Sofa with Two Throw Pillows and USB Ports for Living Room, Dark Grey</t>
  </si>
  <si>
    <t xml:space="preserve">WF315766AAA</t>
  </si>
  <si>
    <t xml:space="preserve">Swivel Accent Barrel Chair with 5 Movable Pillow 360 Degree Swivel Round Sofa Chair for Living Room,Bedroom, Hotel, Beige</t>
  </si>
  <si>
    <t xml:space="preserve">SG000970ABB</t>
  </si>
  <si>
    <t xml:space="preserve">110" L-Shape Convertible Sectional Sofa Couch with Movable Ottoman for Living Room, Apartment, Office, Black</t>
  </si>
  <si>
    <t xml:space="preserve">SG000970AEE</t>
  </si>
  <si>
    <t xml:space="preserve">110" L-Shape Convertible Sectional Sofa Couch with Movable Ottoman for Living Room, Apartment, Office, Light Grey</t>
  </si>
  <si>
    <t xml:space="preserve">SG001290AAB</t>
  </si>
  <si>
    <t xml:space="preserve">PU Leather Power Recliner Individual Seat Home Theater Recliner with Cooling Cup Holder, Bluetooth Speaker, LED Lights, USB Ports, Tray Table, Arm Storage for Living Room, Black</t>
  </si>
  <si>
    <t xml:space="preserve">SG001280AAJ</t>
  </si>
  <si>
    <t xml:space="preserve">Power Lift Recliner Chair Electric Recliner for Elderly Recliner Chair with Massage and Heating Functions, Remote, Phone Holder Side Pockets and Cup Holders for Living Room, Red</t>
  </si>
  <si>
    <t xml:space="preserve">SG001260AAE</t>
  </si>
  <si>
    <t xml:space="preserve">270 Degree Swivel Electric Recliner Home Theater Seating Single Reclining Sofa Rocking Motion Recliner with a Phone Holder for Living Room, Grey</t>
  </si>
  <si>
    <t xml:space="preserve">SG000375AAB</t>
  </si>
  <si>
    <t xml:space="preserve">Orisfur. Linen Upholstered Modern Convertible Folding Futon Sofa Bed for Compact Living Space, Apartment, Dorm, Black</t>
  </si>
  <si>
    <t xml:space="preserve">WF315689AAA</t>
  </si>
  <si>
    <t xml:space="preserve">55.1" Pull Out Sleep Sofa Bed Loveseats Sofa Couch with Adjsutable Backrest, Storage Pockets, 2 Soft Pillows, USB Ports for Living Room, Bedroom, Apartment, Office, Beige (Old SKU WF307821AAA)</t>
  </si>
  <si>
    <t xml:space="preserve">SG001210AAA</t>
  </si>
  <si>
    <t xml:space="preserve">100.7'' L-Shape Sectional Sofa 3-Seater Couches with a Removable Ottoman, Comfortable Fabric for Living Room, Apartment, Beige</t>
  </si>
  <si>
    <t xml:space="preserve">SG001180AAA</t>
  </si>
  <si>
    <t xml:space="preserve">82.6" Home Theater Seating Seats Manual Chairs Recliner with LED Light Strip for Living Room, Beige</t>
  </si>
  <si>
    <t xml:space="preserve">SG001150AAD</t>
  </si>
  <si>
    <t xml:space="preserve">112.2" Manual Reclining Sectional Sofa Set L Shaped Symmetrical Motion Sofa Corner Couch Sets with Storage Boxes, 4 Cup Holders and LED Light Strip for Living Room, Brown</t>
  </si>
  <si>
    <t xml:space="preserve">SG001140AAD</t>
  </si>
  <si>
    <t xml:space="preserve">3 Pieces Recliner Chair Sofa Manual Reclining Home Seating Seats  Movie Theater Chairs with Reversible backrest, Cup Holders, Storage Box, Brown</t>
  </si>
  <si>
    <t xml:space="preserve">WF310344AAD</t>
  </si>
  <si>
    <t xml:space="preserve">Recliner Chair Sofa Manual Reclining Home Seating Seats  Movie Theater Chairs with Cup Holders and Storage Box, Brown</t>
  </si>
  <si>
    <t xml:space="preserve">WF310343AAD</t>
  </si>
  <si>
    <t xml:space="preserve">Recliner Chair Sofa Manual Reclining Home Seating Seats  Movie Theater Chairs with Reversible backrest and Cup Holders, Brown</t>
  </si>
  <si>
    <t xml:space="preserve">SG001130AAB</t>
  </si>
  <si>
    <t xml:space="preserve">3 Pieces Recliner Sofa Sets Home Theater Seating Manual Recliner Chair with Center Console and LED Light Strip for Living Room, Black</t>
  </si>
  <si>
    <t xml:space="preserve">WF310727AAJ</t>
  </si>
  <si>
    <t xml:space="preserve">Home Theater Seating Manual Recliner Chair with Center Console and LED Light Strip for Living Room, Wind Red</t>
  </si>
  <si>
    <t xml:space="preserve">WF310727AAD</t>
  </si>
  <si>
    <t xml:space="preserve">Home Theater Seating Manual Recliner Chair with Center Console and LED Light Strip for Living Room, Brown</t>
  </si>
  <si>
    <t xml:space="preserve">WF310726AAJ</t>
  </si>
  <si>
    <t xml:space="preserve">Home Theater Seating Manual Recliner Loveseat with Hide-Away Storage, Cup Holders and LED Light Strip for Living Room, Wine Red</t>
  </si>
  <si>
    <t xml:space="preserve">WF310726AAB</t>
  </si>
  <si>
    <t xml:space="preserve">Home Theater Seating Manual Recliner Loveseat with Hide-Away Storage, Cup Holders and LED Light Strip for Living Room, Black</t>
  </si>
  <si>
    <t xml:space="preserve">WF310725AAD</t>
  </si>
  <si>
    <t xml:space="preserve">Home Theater Seating Manual Recliner Chair with LED Light Strip for Living Room,Bedroom, Brown</t>
  </si>
  <si>
    <t xml:space="preserve">SG000380AAE</t>
  </si>
  <si>
    <t xml:space="preserve">WF306867AAF</t>
  </si>
  <si>
    <t xml:space="preserve">360 Degree Swivel Accent Chair Velvet Modern Upholstered Barrel Chair Over-Sized Soft Chair with Seat Cushion for Living Room, Bedroom, Office, Apartment, Green</t>
  </si>
  <si>
    <t xml:space="preserve">SG001030AAE</t>
  </si>
  <si>
    <t xml:space="preserve">SG001033AAA</t>
  </si>
  <si>
    <t xml:space="preserve">82" modern sofa Dutch plush upholstered sofa, solid wood legs, buttoned tufted backrest, beige</t>
  </si>
  <si>
    <t xml:space="preserve">SG001031AAE</t>
  </si>
  <si>
    <t xml:space="preserve">39" modern sofa Dutch plush upholstered sofa, solid wood legs, buttoned tufted backrest, gray</t>
  </si>
  <si>
    <t xml:space="preserve">SG001031AAA</t>
  </si>
  <si>
    <t xml:space="preserve">39" modern sofa Dutch plush upholstered sofa, solid wood legs, buttoned tufted backrest, beige</t>
  </si>
  <si>
    <t xml:space="preserve">SG001050AAF</t>
  </si>
  <si>
    <t xml:space="preserve">Modern three-piece sofa set with metal legs, buttoned tufted backrest, frosted velvet upholstered sofa set including three-seater sofa, double seater and living room furniture set Single chair</t>
  </si>
  <si>
    <t xml:space="preserve">SG001040AAC</t>
  </si>
  <si>
    <t xml:space="preserve">Modern three-piece sofa set with solid wood legs, buttoned tufted backrest, frosted velvet upholstered sofa set including three-seater sofa, double seater and living room furniture set Single chair</t>
  </si>
  <si>
    <t xml:space="preserve">SG001000AAD</t>
  </si>
  <si>
    <t xml:space="preserve">Home Theater Seating Manual Recliner with Cup Holder, Hide-Away Storage, 2 USB Ports and 2 Power Sockets for Living Room, Home Theater, Brown</t>
  </si>
  <si>
    <t xml:space="preserve">SG000993AAB</t>
  </si>
  <si>
    <t xml:space="preserve">88.5" Modern Sofa Couch PU Upholstered Sofa with Sturdy Metal Legs, Button Tufted Back, 3 Seater Sofa Couch for Living Room,Apartment,Home Office, Black</t>
  </si>
  <si>
    <t xml:space="preserve">SG000991AAB</t>
  </si>
  <si>
    <t xml:space="preserve">44" Modern Sofa Couch PU Upholstered Sofa with Sturdy Metal Legs, Button Tufted Back, Single Sofa Chair for Living Room,Apartment,Home Office, Black</t>
  </si>
  <si>
    <t xml:space="preserve">SG000960AAC</t>
  </si>
  <si>
    <t xml:space="preserve">Home Theater Seating Manual Reclining Sofa with Cup Holders,Hide-Away Storage, 2 USB Ports and 2 Power Sockets for Living Room, Bedroom, Dark Blue</t>
  </si>
  <si>
    <t xml:space="preserve">WF306319AAC</t>
  </si>
  <si>
    <t xml:space="preserve">Home Theater Seating Manual Reclining Sofa with Cup Holder, 2 USB Ports, 2 Power Sockets for Living Room, Bedroom, Dark Blue</t>
  </si>
  <si>
    <t xml:space="preserve">SG000930AAD</t>
  </si>
  <si>
    <t xml:space="preserve">59.4" Loveseat Sofa with Pull-Out Bed Modern Upholstered Couch with Side Pocket for Living Room Office, Brown</t>
  </si>
  <si>
    <t xml:space="preserve">SG000840AAR</t>
  </si>
  <si>
    <t xml:space="preserve">Stylish and Functional Light Chaise Lounge Sectional with Storage Rack Pull-out Bed Drop Down Table  and USB Charger Light Gray</t>
  </si>
  <si>
    <t xml:space="preserve">SG000840AAE</t>
  </si>
  <si>
    <t xml:space="preserve">Stylish and Functional Light Chaise Lounge Sectional with Storage Rack Pull-out Bed Drop Down Table  and USB Charger Gray</t>
  </si>
  <si>
    <t xml:space="preserve">SG000830AAE</t>
  </si>
  <si>
    <t xml:space="preserve">58" 4-1 Multi-functional Sofa Bed with Cup Holder and USB Port for Living Room or Apartments, Gray</t>
  </si>
  <si>
    <t xml:space="preserve">WF297903AAM</t>
  </si>
  <si>
    <t xml:space="preserve">66.5" Upholstered Sleeper Bed , Pull Out Sofa Bed Couch attached two throw pillows,Dual USB Charging Port and Adjustable Backrest for Living Room Space, Gray</t>
  </si>
  <si>
    <t xml:space="preserve">SG000800AAD</t>
  </si>
  <si>
    <t xml:space="preserve">Power Motion Recliner with USB Charging Port and Hidden Arm Storage, Home Theater Seating with Convenient Cup Holder Design ,and stereo(grey)</t>
  </si>
  <si>
    <t xml:space="preserve">SG000790AAE</t>
  </si>
  <si>
    <t xml:space="preserve">Reversible Sleeper Sectional Sofa Bed with Side Shelf and 2 Stools,Pull-Out L-Shaped Sofa Bed,Corner Sofa-Bed with Storage Chaise Left/Right Hande for Living Room,Knox Charcoal</t>
  </si>
  <si>
    <t xml:space="preserve">SG000720AAE</t>
  </si>
  <si>
    <t xml:space="preserve">76.7"Sectional Sleeper Sofa with USB Charging Port and Plug Outlet,Pull-Out Sofa Bed with 3 Pillows, L-Shape Chaise for Living Room Small Apartment,Grey</t>
  </si>
  <si>
    <t xml:space="preserve">SG000440AAD</t>
  </si>
  <si>
    <t xml:space="preserve">Motion Recliner with USB Charging Port and Hidden Arm Storage, Home Theater Seating with 2 Convenient Cup Holders Design and 360° Swivel Tray Table (old sku: SG000440AAA)</t>
  </si>
  <si>
    <t xml:space="preserve">SG000600AAA</t>
  </si>
  <si>
    <t xml:space="preserve">Modern 3-Piece Sofa Sets with Sturdy Metal Legs,Velvet Upholstered Couches Sets Including Three Seat Sofa, Loveseat and Single Chair for Living Room Furniture Set,Beige</t>
  </si>
  <si>
    <t xml:space="preserve">SG000601AAA</t>
  </si>
  <si>
    <t xml:space="preserve">40.5" Velvet Upholstered Accent Sofa,Modern Single Sofa Chair with Button Tufted Back,Modern Single Couch for Living Room,Bedroom,or Small Space,Beige</t>
  </si>
  <si>
    <t xml:space="preserve">SG000610AAE</t>
  </si>
  <si>
    <t xml:space="preserve">104.5" Reversible Sectional Sofa Space Saving with Storage Ottoman Rivet Ornament L-shape Couch for Small or Large Space Dorm Apartment,Gray(old SG000405AAA)</t>
  </si>
  <si>
    <t xml:space="preserve">SG000610AAB</t>
  </si>
  <si>
    <t xml:space="preserve">104.5" Reversible Sectional Sofa Space Saving with Storage Ottoman Rivet Ornament L-
shape Couch for Small or Large Space Dorm Apartment,Black(Old:SG000406AAA)</t>
  </si>
  <si>
    <t xml:space="preserve">WF287096AAA</t>
  </si>
  <si>
    <t xml:space="preserve">SG000282AAA</t>
  </si>
  <si>
    <t xml:space="preserve">SG000291AAA</t>
  </si>
  <si>
    <t xml:space="preserve">SG000244AAA</t>
  </si>
  <si>
    <t xml:space="preserve">Orisfur. Sectional Corner Sofa L-shape Couch Space Saving with Storage Ottoman &amp; Cup Holders Design for Large Space Dorm Apartment</t>
  </si>
  <si>
    <t xml:space="preserve">N719S001610F</t>
  </si>
  <si>
    <t xml:space="preserve">72.8" Modern Style Loveseat Sofa Sectional Sofa Couch with Storage Space, A Movable Ottoman, Two USB Ports, Two Cup Holders, A Phone Holder for Living Room, Green</t>
  </si>
  <si>
    <t xml:space="preserve">N719S001610E</t>
  </si>
  <si>
    <t xml:space="preserve">72.8" Modern Style Loveseat Sofa Sectional Sofa Couch with Storage Space, A Movable Ottoman, Two USB Ports, Two Cup Holders, A Phone Holder for Living Room, Gray</t>
  </si>
  <si>
    <t xml:space="preserve">N719S001610A</t>
  </si>
  <si>
    <t xml:space="preserve">72.8" Modern Style Loveseat Sofa Sectional Sofa Couch with Storage Space, A Movable Ottoman, Two USB Ports, Two Cup Holders, A Phone Holder for Living Room, Beige</t>
  </si>
  <si>
    <t xml:space="preserve">N719P187474C</t>
  </si>
  <si>
    <t xml:space="preserve">N719P187474A</t>
  </si>
  <si>
    <t xml:space="preserve">N719S001600R</t>
  </si>
  <si>
    <t xml:space="preserve">143.7" Upholstered Sofa Free-combined Sofa Couch with Two Chaise Lounge and Five Back Pillows for Living Room, Light Gray</t>
  </si>
  <si>
    <t xml:space="preserve">N719S001600B</t>
  </si>
  <si>
    <t xml:space="preserve">143.7" Upholstered Sofa Free-combined Sofa Couch with Two Chaise Lounge and Five Back Pillows for Living Room, Black</t>
  </si>
  <si>
    <t xml:space="preserve">N719S001600A</t>
  </si>
  <si>
    <t xml:space="preserve">143.7" Upholstered Sofa Free-combined Sofa Couch with Two Chaise Lounge and Five Back Pillows for Living Room, Beige</t>
  </si>
  <si>
    <t xml:space="preserve">N719S001590E</t>
  </si>
  <si>
    <t xml:space="preserve">89" Power Recliner Sectional Sofa Home Theater Reclining Sofa with Two USB Ports, Two Storage Drawers for Living Room, Gray</t>
  </si>
  <si>
    <t xml:space="preserve">N719S001590A</t>
  </si>
  <si>
    <t xml:space="preserve">89" Power Recliner Sectional Sofa Home Theater Reclining Sofa with Two USB Ports, Two Storage Drawers for Living Room, Beige</t>
  </si>
  <si>
    <t xml:space="preserve">N719S001580E</t>
  </si>
  <si>
    <t xml:space="preserve">117.3" Oversized Sectional Sofa U- shaped Sofa Couch Pull-out Sofa Bed with Two Throw Pillows for Living Room, Gray</t>
  </si>
  <si>
    <t xml:space="preserve">N719S001580A</t>
  </si>
  <si>
    <t xml:space="preserve">117.3" Oversized Sectional Sofa U- shaped Sofa Couch Pull-out Sofa Bed with Two Throw Pillows for Living Room, Beige</t>
  </si>
  <si>
    <t xml:space="preserve">N719P185195E</t>
  </si>
  <si>
    <t xml:space="preserve">55.1" Pull Out Sleep Sofa Bed Loveseats Sofa Couch with Adjsutable Backrest, Storage Pockets, 2 Soft Pillows, USB Ports for Living Room, Bedroom, Apartment, Office,Grey (Old SKU:WF315689AAE)</t>
  </si>
  <si>
    <t xml:space="preserve">N719P185195C</t>
  </si>
  <si>
    <t xml:space="preserve">55.1" Pull Out Sleep Sofa Bed Loveseats Sofa Couch with Adjsutable Backrest, Storage Pockets, 2 Soft Pillows, USB Ports for Living Room, Bedroom, Apartment, Office, Blue (Old SKU: WF315689AAC)</t>
  </si>
  <si>
    <t xml:space="preserve">N719P185195A</t>
  </si>
  <si>
    <t xml:space="preserve">55.1" Pull Out Sleep Sofa Bed Loveseats Sofa Couch with Adjsutable Backrest, Storage Pockets, 2 Soft Pillows, USB Ports for Living Room, Bedroom, Apartment, Office, Beige (Old SKU: WF315689AAA)</t>
  </si>
  <si>
    <t xml:space="preserve">N719S001570A</t>
  </si>
  <si>
    <t xml:space="preserve">107.5" U-shaped Sofa Sectional Sofa Pull-out Sofa bed with a Storage Chaise Lounge, Charging Devices for Living Room, Beige</t>
  </si>
  <si>
    <t xml:space="preserve">N719S001570E</t>
  </si>
  <si>
    <t xml:space="preserve">107.5" U-shaped Sofa Sectional Sofa Pull-out Sofa bed with a Storage Chaise Lounge, Charging Devices for Living Room, Gray</t>
  </si>
  <si>
    <t xml:space="preserve">N719S001560E</t>
  </si>
  <si>
    <t xml:space="preserve">86.6" Sectional Sofa L-shaped Sofa Couch Pull-out Sofa Bed with a Movable Ottoman, Two USB Ports and Two Cup Holders for Living Room, Gray</t>
  </si>
  <si>
    <t xml:space="preserve">N719S001560A</t>
  </si>
  <si>
    <t xml:space="preserve">86.6" Sectional Sofa L-shaped Sofa Couch Pull-out Sofa Bed with a Movable Ottoman, Two USB Ports  and Two Cup Holders for Living Room, Beige</t>
  </si>
  <si>
    <t xml:space="preserve">N719S001230S</t>
  </si>
  <si>
    <t xml:space="preserve">82.6" L-shape Sofa Bed Pull-out Sleeper Sofa with Wheels, USB Ports, Power Sockets for Living Room (SG001230AA), Khaki</t>
  </si>
  <si>
    <t xml:space="preserve">N719S001530A</t>
  </si>
  <si>
    <t xml:space="preserve">126" L-shaped Sofa Sectional Sofa Couch Pull-out Sofa Bed with Charging Devices and Cup Holders for Living Room, Beige</t>
  </si>
  <si>
    <t xml:space="preserve">N719S001550E</t>
  </si>
  <si>
    <t xml:space="preserve">109" U-shaped Sectional Sofa Pull-out Sofa Bed with Two USB Ports, a Storage Chaise Lounge and Four Back Pillows for Living Room, Grey</t>
  </si>
  <si>
    <t xml:space="preserve">N719S001550A</t>
  </si>
  <si>
    <t xml:space="preserve">109" U-shaped Sectional Sofa Pull-out Sofa Bed with Two USB Ports, a Storage Chaise Lounge and Four Back Pillows for Living Room, Beige</t>
  </si>
  <si>
    <t xml:space="preserve">N719S001540E</t>
  </si>
  <si>
    <t xml:space="preserve">112.2" Sectional Sofa Pull-out Sofa Bed Sleeper with a Storage Ottoman,Three Pillows and Charging Devices for Living Room, Grey</t>
  </si>
  <si>
    <t xml:space="preserve">N719S001540A</t>
  </si>
  <si>
    <t xml:space="preserve">112.2" Sectional Sofa Pull-out Sofa Bed Sleeper with a Storage Ottoman,Three Pillows and Charging Devices for Living Room, Cream</t>
  </si>
  <si>
    <t xml:space="preserve">N719S001530C</t>
  </si>
  <si>
    <t xml:space="preserve">126" L-shaped Sofa Sectional Sofa Couch Pull-out Sofa Bed with Charging Devices and Cup Holders for Living Room, Blue Black</t>
  </si>
  <si>
    <t xml:space="preserve">N719S001160B</t>
  </si>
  <si>
    <t xml:space="preserve">112.2" L-Shape Chenille Upholstered Sofa for Living Room Modern Luxury Sofa Couch with Ottoman and 5 Pillows for Living Room (SG001160AA), Black</t>
  </si>
  <si>
    <t xml:space="preserve">N719S001340A</t>
  </si>
  <si>
    <t xml:space="preserve">90" Pull Out Sleeper Sofa L-Shaped Couch Convertible Sofa Bed with Storage Chaise, Storage Racks and USB Ports (SG001340AA), Beige</t>
  </si>
  <si>
    <t xml:space="preserve">N719S001520A</t>
  </si>
  <si>
    <t xml:space="preserve">146.9" L-shaped Sofa Sectional Sofa Couch Pull-out Sofa Bed with a Movable Storage Ottoman, a Storage Chaise Lounge and Two USB Ports for Living Room, Beige</t>
  </si>
  <si>
    <t xml:space="preserve">N719S001520E</t>
  </si>
  <si>
    <t xml:space="preserve">146.9" L-shaped Sofa Sectional Sofa Couch Pull-out Sofa Bed with a Movable Storage Ottoman, a Storage Chaise Lounge and Two USB Ports for Living Room, Grey</t>
  </si>
  <si>
    <t xml:space="preserve">WF322620AAC</t>
  </si>
  <si>
    <t xml:space="preserve">55.9" Convertible Sofa Bed Loveseat Sofa with Three USB Ports, Two Side Pockets, Two Cup Holders and 360°Swivel Phone Holder for Living Room, Blue Grey</t>
  </si>
  <si>
    <t xml:space="preserve">SZ000080AAA</t>
  </si>
  <si>
    <t xml:space="preserve">Patio Daybed Outdoor Daybed Outdoor Rattan Sun Lounger with Shelter Roof with Adjustable Backrest, Storage Box and 2 Cup Holders for Patio, Balcony, Poolside,Cream</t>
  </si>
  <si>
    <t xml:space="preserve">SZ000070AAA</t>
  </si>
  <si>
    <t xml:space="preserve">Spa Surround Spa Frame Quadrilateral Outdoor Rattan Sectional Sofa Set with Mini Sofa,Wooden Seats and Storage Spaces, Beige</t>
  </si>
  <si>
    <t xml:space="preserve">WF321744AAE</t>
  </si>
  <si>
    <t xml:space="preserve">109.4" Curved Chaise Lounge Modern Indoor Sofa Couch for Living Room, Grey(Old Sku:WF313109AAE)</t>
  </si>
  <si>
    <t xml:space="preserve">SG001420AAD</t>
  </si>
  <si>
    <t xml:space="preserve">PU Leather Power Recliner Home Theater Recliner with Power Adjustable Headrest, Wireless Charging Device, USB Port, Storage Arms, Cup Holder and Swivel Tray Table for Living Room, Brown</t>
  </si>
  <si>
    <t xml:space="preserve">WF321613AAE</t>
  </si>
  <si>
    <t xml:space="preserve">54.7" Multiple Adjustable Positions Sofa Bed Stylish Sofa Bed with a Button Tufted Backrest, Two USB Ports and Four Floral Lumbar Pillows for Living Room, Bedroom,or Small Space, Light Grey</t>
  </si>
  <si>
    <t xml:space="preserve">WF321613AAA</t>
  </si>
  <si>
    <t xml:space="preserve">54.7" Multiple Adjustable Positions Sofa Bed Stylish Sofa Bed with a Button Tufted Backrest, Two USB Ports and Four Floral Lumbar Pillows for Living Room, Bedroom,or Small Space, Beige</t>
  </si>
  <si>
    <t xml:space="preserve">WF313599AAA</t>
  </si>
  <si>
    <t xml:space="preserve">Upholstered Swivel Recliner Manual Rocker Recliner Chair Baby Nursery Chair with Two Removable Pillows for Living Room, Beige</t>
  </si>
  <si>
    <t xml:space="preserve">SG001330AAA</t>
  </si>
  <si>
    <t xml:space="preserve">109.8"L-shaped Couch Sectional Sofa with Storage Chaise,Cup Holder and USB Ports for Living Room, Beige</t>
  </si>
  <si>
    <t xml:space="preserve">SG001300AAC</t>
  </si>
  <si>
    <t xml:space="preserve">94.88" L-Shaped Corner Sofa Pu Leather Sectional Sofa Couch with Movable Storage Ottomans for Living Room, Blue</t>
  </si>
  <si>
    <t xml:space="preserve">WF315689AAC</t>
  </si>
  <si>
    <t xml:space="preserve">55.1" Pull Out Sleep Sofa Bed Loveseats Sofa Couch with Adjsutable Backrest, Storage Pockets, 2 Soft Pillows, USB Ports for Living Room, Bedroom, Apartment, Office, Blue (Old SKU WF307821AAC)</t>
  </si>
  <si>
    <t xml:space="preserve">SG001033AAC</t>
  </si>
  <si>
    <t xml:space="preserve">82" modern sofa Dutch plush upholstered sofa, solid wood legs, buttoned tufted backrest, blue</t>
  </si>
  <si>
    <t xml:space="preserve">SG001032AAE</t>
  </si>
  <si>
    <t xml:space="preserve">60" modern sofa Dutch plush upholstered sofa, solid wood legs, buttoned tufted backrest, gray</t>
  </si>
  <si>
    <t xml:space="preserve">SG001052AAB</t>
  </si>
  <si>
    <t xml:space="preserve">55.5" Modern Sofa Dutch Plush Upholstered Sofa with Metal Legs, Button Tufted Back Black</t>
  </si>
  <si>
    <t xml:space="preserve">SG001040AAE</t>
  </si>
  <si>
    <t xml:space="preserve">SG001040AAF</t>
  </si>
  <si>
    <t xml:space="preserve">Modern three-piece sofa set with solid wood legs, buttoned tufted backrest, frosted velvet upholstered sofa set including three-seater sofa, double seater and living room furniture set Single chair,</t>
  </si>
  <si>
    <t xml:space="preserve">SG001022AAC</t>
  </si>
  <si>
    <t xml:space="preserve">63" Modern Sofa Dutch Fluff Upholstered sofa with solid wood legs, buttoned tufted backrest,blue</t>
  </si>
  <si>
    <t xml:space="preserve">SG001021AAC</t>
  </si>
  <si>
    <t xml:space="preserve">42" Modern Sofa Dutch Fluff Upholstered sofa with solid wood legs, buttoned tufted backrest,blue</t>
  </si>
  <si>
    <t xml:space="preserve">SG001023AAB</t>
  </si>
  <si>
    <t xml:space="preserve">89" Modern Sofa Dutch Fluff Upholstered sofa with solid wood legs, buttoned tufted backrest,black</t>
  </si>
  <si>
    <t xml:space="preserve">WF306320AAC</t>
  </si>
  <si>
    <t xml:space="preserve">Home Theater Seating Manual Reclining Sofa with Hide-Away Storage, Cup Holders, 2 USB Ports, 2 Power Sockets for Living Room, Bedroom, Dark Blue</t>
  </si>
  <si>
    <t xml:space="preserve">WF297903AAA</t>
  </si>
  <si>
    <t xml:space="preserve">66.5" Velvet Upholstered Sleeper Bed , Pull Out Sofa Bed Couch attached two throw pillows,Dual USB Charging Port and Adjustable Backrest for Living Room Space, Light Beige</t>
  </si>
  <si>
    <t xml:space="preserve">SG000693AAC</t>
  </si>
  <si>
    <t xml:space="preserve">Modern Living Room Sofa Set Linen Upholstered Couch Furniture for Home or Office ,Light Grey-Blue,(1+3-Seat,Old Sku:SG000371AAA)</t>
  </si>
  <si>
    <t xml:space="preserve">SG000691AAC</t>
  </si>
  <si>
    <t xml:space="preserve">Modern Living Room Sofa Set Linen Upholstered Couch Furniture for Home or Office ,Light Grey-Blue,(1+2 Seat,Old Sku:SG000365AAA)</t>
  </si>
  <si>
    <t xml:space="preserve">WF300332AAC</t>
  </si>
  <si>
    <t xml:space="preserve">79.9" Modern Living Room Sofa Linen Upholstered Couch Furniture for Home or Office ,Light Grey*Blue,(3-Seat,Old Sku:WF288519AAC)</t>
  </si>
  <si>
    <t xml:space="preserve">WF300331AAC</t>
  </si>
  <si>
    <t xml:space="preserve">57.5" Modern Living Room Loveseat Linen Upholstered Couch Furniture for Home or Office ,Light Grey-Blue,(2-Seat,Old Sku:WF288518AAC)</t>
  </si>
  <si>
    <t xml:space="preserve">SG000691AAR</t>
  </si>
  <si>
    <t xml:space="preserve">Modern Living Room Sofa Set Linen Upholstered Couch Furniture for Home or Office ,Light Grey,(1+2 Seat,Old Sku:SG000365AAA)</t>
  </si>
  <si>
    <t xml:space="preserve">WF300330AAR</t>
  </si>
  <si>
    <t xml:space="preserve">35" Modern Living Room Armchair Linen Upholstered Couch Furniture for Home or Office ,Light Grey,(1-Seat,Old Sku:WF288517AAR)</t>
  </si>
  <si>
    <t xml:space="preserve">SG000602AAA</t>
  </si>
  <si>
    <t xml:space="preserve">63" Velvet Upholstered Loveseat Sofa,Modern Loveseat Sofa with Button Tufted Back,2-Person Loveseat Sofa Couch for Living Room,Bedroom,or Small Space,Beige</t>
  </si>
  <si>
    <t xml:space="preserve">SG000601AAE</t>
  </si>
  <si>
    <t xml:space="preserve">40.5" Velvet Upholstered Accent Sofa,Modern Single Sofa Chair with Button Tufted Back,Modern Single Couch for Living Room,Bedroom,or Small Space,Gray</t>
  </si>
  <si>
    <t xml:space="preserve">SG000574AAA</t>
  </si>
  <si>
    <t xml:space="preserve">41.5" Velvet Upholstered Accent Sofa,Modern Single Sofa Chair with Thick Removable Seat Cushion,Modern Single Couch for Living Room,Bedroom,or Small Space,Beige</t>
  </si>
  <si>
    <t xml:space="preserve">SJ000120AAK</t>
  </si>
  <si>
    <t xml:space="preserve">U-Can Shoe Storage Cabinet for Entryway with Drawers and Shelves, Modern Shoe Organizer Cabinet, Free Standing Shoe Rack for Hallway, Living Room</t>
  </si>
  <si>
    <t xml:space="preserve">SJ000120AAB</t>
  </si>
  <si>
    <t xml:space="preserve">SJ000119AAD</t>
  </si>
  <si>
    <t xml:space="preserve">U-Can 37'' Wooden Mid-Century Modern Coffee Table, Round Cane Coffee Table with PE Rattan Side for Living Room,Brown</t>
  </si>
  <si>
    <t xml:space="preserve">SJ000118AAB</t>
  </si>
  <si>
    <t xml:space="preserve">U-Can Modern TV Stand for TVs up to 80 Inches, Entertainment Center with 4 Cabinets, Wood Media Console with Metal Legs and Handles for Living room, Black</t>
  </si>
  <si>
    <t xml:space="preserve">SJ000118AAK</t>
  </si>
  <si>
    <t xml:space="preserve">U-Can Modern TV Stand for TVs up to 80 Inches, Entertainment Center with 4 Cabinets, Wood Media Console with Metal Legs and Handles for Living room, White</t>
  </si>
  <si>
    <t xml:space="preserve">WF531404AAB</t>
  </si>
  <si>
    <t xml:space="preserve">U-Can Shoe Cabinet with 2 Flip Drawers, and 2 Shelves, Modern Free Standing Shoe Rack for Heels, Boots, Slippers,Shoe Storage Cabinet for Entryway, Hallway, Living Room, Black</t>
  </si>
  <si>
    <t xml:space="preserve">WF531404AAK</t>
  </si>
  <si>
    <t xml:space="preserve">U-Can Shoe Cabinet with 2 Flip Drawers, and 2 Shelves, Modern Free Standing Shoe Rack for Heels, Boots, Slippers,Shoe Storage Cabinet for Entryway, Hallway, Living Room, White</t>
  </si>
  <si>
    <t xml:space="preserve">WF531403AAB</t>
  </si>
  <si>
    <t xml:space="preserve">U-Can Shoe Cabinet with 2 Flip Drawers, 2 Slide Drawers and 1 Shelf, Modern Free Standing Shoe Rack for Heels,Sneakers, Slippers,Shoe Storage Cabinet for Entryway, Hallway, Living Room, Black</t>
  </si>
  <si>
    <t xml:space="preserve">WF531403AAK</t>
  </si>
  <si>
    <t xml:space="preserve">U-Can Shoe Cabinet with 2 Flip Drawers, 2 Slide Drawers and 1 Shelf, Modern Free Standing Shoe Rack for Heels,Sneakers, Slippers,Shoe Storage Cabinet for Entryway, Hallway, Living Room, White</t>
  </si>
  <si>
    <t xml:space="preserve">WF530173AAB</t>
  </si>
  <si>
    <t xml:space="preserve">U-Can Modern TV Stand with LED lights for TVs up to 80 Inches, Entertainment Center with 4 Drawers and 1 Cabinet with Brown Glass Door, Media Console with Metal Legs and Handles for Living room</t>
  </si>
  <si>
    <t xml:space="preserve">WF530740AAK</t>
  </si>
  <si>
    <t xml:space="preserve">U-Can TV Stand for 65+ Inch TV, Entertainment Center TV Media Console Table, Modern TV Stand with Storage, TV Console Cabinet Furniture for Living Room(SAME SKU: N724P284539B)</t>
  </si>
  <si>
    <t xml:space="preserve">WF324736AAB</t>
  </si>
  <si>
    <t xml:space="preserve">U-Can Modern End Table with LED light and Wheels, Side Table with Transparent Brown Glass Door, 2 Storage Shelves and Drawers for Living Room, Black</t>
  </si>
  <si>
    <t xml:space="preserve">WF324735AAK</t>
  </si>
  <si>
    <t xml:space="preserve">U-Can Multifunctional End Table with Wheels, Side Table with Tempered glass door, 2 Storage Shelves, 2 Drawers for Living Room, White</t>
  </si>
  <si>
    <t xml:space="preserve">WF324734AAK</t>
  </si>
  <si>
    <t xml:space="preserve">U-Can Movable Top Coffee Table, Modern Square Wood Coffee Table with High Gloss finish, 4 Hidden Storage Drawers for Living Room(Date of Expected Arrival: 11.25)</t>
  </si>
  <si>
    <t xml:space="preserve">SJ000117AAB</t>
  </si>
  <si>
    <t xml:space="preserve">U-Can Modern TV Stand for TVs up to 80 Inches, Entertainment Center with 4 Drawers and 1 Cabinet, Wood TV Console Table with Metal Legs and Handles for Living room</t>
  </si>
  <si>
    <t xml:space="preserve">WF323694AAB</t>
  </si>
  <si>
    <t xml:space="preserve">U-Can Modern TV Stand for TVs up to 80 Inches, Entertainment Center, Wood TV Storage Cabinet with Solid Wood Legs and Metal Handles for Living room (Same SKU: N724P261566B)</t>
  </si>
  <si>
    <t xml:space="preserve">WF323694AAK</t>
  </si>
  <si>
    <t xml:space="preserve">U-Can Modern TV Stand for TVs up to 80 Inches, Entertainment Center, Wood TV Storage Cabinet with Solid Wood Legs and Metal Handles for Living room(Same SKU:N724P261566K)</t>
  </si>
  <si>
    <t xml:space="preserve">SJ000117AAK</t>
  </si>
  <si>
    <t xml:space="preserve">U-Can Modern TV Stand for TVs up to 80 Inches, Entertainment Center with 4 Drawers and 1 Cabinet, Wood TV Console Table with Metal Legs and Handles for Living room(SAME SKU:SJ000133AAK)</t>
  </si>
  <si>
    <t xml:space="preserve">WF315899AAB</t>
  </si>
  <si>
    <t xml:space="preserve">U-Can Modern TV Stand for 65+ Inch TV, Entertainment Center TV Media Console Table,with 2 Drawers and 2 Cabinets, TV Console Cabinet Furniture for Living Room</t>
  </si>
  <si>
    <t xml:space="preserve">WF311556AAK</t>
  </si>
  <si>
    <t xml:space="preserve">U-Can 5-in-1 Entryway Bench with Shutter-shaped doors, Coat Rack, Cushion and 4 Sturdy Hooks, 47.2'' Wide Hall Tree with Storage Bench for Hallway, Entryway, Living Room</t>
  </si>
  <si>
    <t xml:space="preserve">WF311369AAK</t>
  </si>
  <si>
    <t xml:space="preserve">U-Can Modern, Minimalist Rectangle Extendable TV Stand, TV Cabinet with 2 Drawers and 1 Cabinet for Living Room, Up to 100''</t>
  </si>
  <si>
    <t xml:space="preserve">WF311369AAB</t>
  </si>
  <si>
    <t xml:space="preserve">WF309201AAB</t>
  </si>
  <si>
    <t xml:space="preserve">U-Can Modern TV Stand for TVs up to 75 Inches, Storage Cabinet with Drawers and Cabinets, Wood TV Console Table with Metal Legs and Handles for Living room, Black</t>
  </si>
  <si>
    <t xml:space="preserve">WF309201AAK</t>
  </si>
  <si>
    <t xml:space="preserve">U-Can Modern TV Stand for TVs up to 75 Inches, Storage Cabinet with Drawers and Cabinets, Wood TV Console Table with Metal Legs and Handles for Living room, White</t>
  </si>
  <si>
    <t xml:space="preserve">WF309200AAK</t>
  </si>
  <si>
    <t xml:space="preserve">U-Can Shoe Cabinet with Doors, 11-Tier Shoe Storage Cabinet with Adjustable Shelves, Modern Wooden Shoes Shoe Storage Organizer for Entryway, Living Room, Hallway (PVC Surface)</t>
  </si>
  <si>
    <t xml:space="preserve">WF309200AAB</t>
  </si>
  <si>
    <t xml:space="preserve">WF306727AAB</t>
  </si>
  <si>
    <t xml:space="preserve">U-Can Modern TV Stand for 65-inch TV with Rattan Doors, Adjustable Shelves and Metal Handles for Living Room, Black</t>
  </si>
  <si>
    <t xml:space="preserve">WF306727AAK</t>
  </si>
  <si>
    <t xml:space="preserve">U-Can Modern TV Stand for 65-inch TV with Rattan Doors, Adjustable Shelves and Metal Handles for Living Room, White</t>
  </si>
  <si>
    <t xml:space="preserve">SJ000112AAB</t>
  </si>
  <si>
    <t xml:space="preserve">U-Can Modern TV Stand with 3 Doors and Adjustable Shelves for Living Room, Fits TVs Up to 70 Inches, Black</t>
  </si>
  <si>
    <t xml:space="preserve">SJ000112AAK</t>
  </si>
  <si>
    <t xml:space="preserve">U-Can Modern TV Stand with 3 Doors and Adjustable Shelves for Living Room, Fits TVs Up to 70 Inches, White</t>
  </si>
  <si>
    <t xml:space="preserve">WF306420AAK</t>
  </si>
  <si>
    <t xml:space="preserve">U-Can TV Stand with Rattan Door,Woven Media Console Table with Adjustable Shelves for TVs up to 65",Storage Sideboard Cabinet for Living Room</t>
  </si>
  <si>
    <t xml:space="preserve">WF304439AAB</t>
  </si>
  <si>
    <t xml:space="preserve">U-Can TV Stand with Rattan Door for Televisions up to 55" with Adjustable Shelves and Storage Cabinets, Modern Entertainment Center Console Table for Living Room</t>
  </si>
  <si>
    <t xml:space="preserve">WF306420AAB</t>
  </si>
  <si>
    <t xml:space="preserve">WF299723AAB</t>
  </si>
  <si>
    <t xml:space="preserve">U-Can Modern ,Stylish TV Stand  TV Cabinet for 80+inch TV, Black</t>
  </si>
  <si>
    <t xml:space="preserve">WF299723AAK</t>
  </si>
  <si>
    <t xml:space="preserve">U-Can Modern ,Stylish TV Stand  TV Cabinet for 80+inch TV, White</t>
  </si>
  <si>
    <t xml:space="preserve">WF288624AAM</t>
  </si>
  <si>
    <t xml:space="preserve">U-Can TV Stand for TV up to 68 in with 2 Doors and 2 Drawers Open Style Cabinet, Sideboard for Living room, Navy</t>
  </si>
  <si>
    <t xml:space="preserve">N724P170547B</t>
  </si>
  <si>
    <t xml:space="preserve">U-Can Modern TV Stand for up to 70 Inch TV, Entertainment Center TV Media Console Table, with 3 Shelves and 2 Cabinets, TV Console Cabinet Furniture for Living Room (Old SKU: WF314645AAB)</t>
  </si>
  <si>
    <t xml:space="preserve">N724P170547K</t>
  </si>
  <si>
    <t xml:space="preserve">U-Can Modern TV Stand for up to 70 Inch TV, Entertainment Center TV Media Console Table, with 3 Shelves and 2 Cabinets, TV Console Cabinet Furniture for Living Room (Old SKU: WF314645AAK)</t>
  </si>
  <si>
    <t xml:space="preserve">N724P185778P</t>
  </si>
  <si>
    <t xml:space="preserve">U-Can Classic Vintage Livingroom End Table Side Table with USB Ports and One Multifunctional Drawer with cup holders, Antique Espresso (Old SKU: WF296294AAP)</t>
  </si>
  <si>
    <t xml:space="preserve">N724P185778M</t>
  </si>
  <si>
    <t xml:space="preserve">U-Can Classic Vintage Livingroom End Table Side Table with USB Ports and One Multifunctional Drawer with cup holders, Antique Navy (Old SKU: WF296294AAM)</t>
  </si>
  <si>
    <t xml:space="preserve">N724P185778D</t>
  </si>
  <si>
    <t xml:space="preserve">U-Can Classic Vintage Livingroom End Table Side Table with USB Ports and One Multifunctional Drawer with cup holders, Antique Brown (Old SKU: WF296294AAD)</t>
  </si>
  <si>
    <t xml:space="preserve">N724P179249S</t>
  </si>
  <si>
    <t xml:space="preserve">U-Can 13.8'' Silver Square Mirrored End Table, Modern Side Table with Crushed Diamond for Living Room, No Assembly Required</t>
  </si>
  <si>
    <t xml:space="preserve">N724P179246S</t>
  </si>
  <si>
    <t xml:space="preserve">[Video Provided]  U-Can 15.7''W Silver Rectangle Mirrored End Table with Wireless&amp;USB Charging, Modern Side Table with LED lights, 3 Drawers with Crystal style Handles for Living Room</t>
  </si>
  <si>
    <t xml:space="preserve">N724P179244S</t>
  </si>
  <si>
    <t xml:space="preserve">[Video Provided]  U-Can 11.8'' Silver Square Mirrored End Table with LED lights, Modern Side Table with Crystal Inlay for Living Room, No Assembly Required</t>
  </si>
  <si>
    <t xml:space="preserve">N724P179242S</t>
  </si>
  <si>
    <t xml:space="preserve">[Video Provided] U-Can 11.8'' Silver Square Mirrored End Table with LED lights, Modern Side Table with Crushed Diamond for Living Room, No Assembly Required</t>
  </si>
  <si>
    <t xml:space="preserve">N724P176487M</t>
  </si>
  <si>
    <t xml:space="preserve">U-Can Retro Distressed Wooden TV Stand for TVs up to 65 Inches, Entertainment Center Media Console with 6 Drawers and 3 Shelves for Living room, Black</t>
  </si>
  <si>
    <t xml:space="preserve">N724P176487D</t>
  </si>
  <si>
    <t xml:space="preserve">U-Can Retro Distressed Wooden TV Stand for TVs up to 65 Inches, Entertainment Center Media Console with 6 Drawers and 3 Shelves for Living room, Brown</t>
  </si>
  <si>
    <t xml:space="preserve">N724P170542K</t>
  </si>
  <si>
    <t xml:space="preserve">U-Can TV Stand for TVs up to 80 Inches, Modern Entertainment Center Media Console with 4 Drawers and 1 Spacious cabinet for Living room, White</t>
  </si>
  <si>
    <t xml:space="preserve">N724P170542B</t>
  </si>
  <si>
    <t xml:space="preserve">U-Can TV Stand for TVs up to 80 Inches, Modern Entertainment Center Media Console with 4 Drawers and 1 Spacious cabinet for Living room, Black</t>
  </si>
  <si>
    <t xml:space="preserve">N724P184891B</t>
  </si>
  <si>
    <t xml:space="preserve">U-Can Hall Tree with 6 Hooks and Hinged Lid, Coat Hanger, Entryway Bench, Storage Bench, 3-in-1 Design, 69INCH, for Entrance, Hallway</t>
  </si>
  <si>
    <t xml:space="preserve">N724P184891D</t>
  </si>
  <si>
    <t xml:space="preserve">N724P184891K</t>
  </si>
  <si>
    <t xml:space="preserve">N724P176626D</t>
  </si>
  <si>
    <t xml:space="preserve">U-Can Modern Wood Coffee Table with 2 Drawers ,Minimalist Display Coffee Table with Transparent Tempered Glass, Open Storage Shelf for Living Room</t>
  </si>
  <si>
    <t xml:space="preserve">N724P176626B</t>
  </si>
  <si>
    <t xml:space="preserve">N724P166863</t>
  </si>
  <si>
    <t xml:space="preserve">[Video Provided] U-Can 51''-98.4'' Modern Extendable TV Stand for TVs up to 90 Inches, Entertainment Center Media Console Corner Console with 2 Drawers and 4 Shelves for Living room, White &amp; Black</t>
  </si>
  <si>
    <t xml:space="preserve">N724P166862</t>
  </si>
  <si>
    <t xml:space="preserve">[Video Provided] U-Can 51''-98.4'' Modern Extendable TV Stand for TVs up to 100 Inches, Entertainment Center Media Console Corner Console with 2 Drawers and 4 Shelves for Living room, Black &amp; White</t>
  </si>
  <si>
    <t xml:space="preserve">WF531402AAB</t>
  </si>
  <si>
    <t xml:space="preserve">U-Can Shoe Storage Cabinet for Entryway with 3 Flip Drawers, Modern Shoe Organizer Cabinet, Free Standing Shoe Rack for  Hallway, Living Room, Black</t>
  </si>
  <si>
    <t xml:space="preserve">WF531402AAK</t>
  </si>
  <si>
    <t xml:space="preserve">U-Can Shoe Storage Cabinet for Entryway with 3 Flip Drawers, Modern Shoe Organizer Cabinet, Free Standing Shoe Rack for  Hallway, Living Room, White</t>
  </si>
  <si>
    <t xml:space="preserve">WF530173AAM</t>
  </si>
  <si>
    <t xml:space="preserve">WF530171AAB</t>
  </si>
  <si>
    <t xml:space="preserve">U-Can Modern TV Stand for TVs up to 75 Inches, Entertainment Center with Storage Cabinets and 1 Adjustable Shelf, Media Console with Marble-patterned Top and Golden Round Metal Legs for Living room</t>
  </si>
  <si>
    <t xml:space="preserve">WF530171AAK</t>
  </si>
  <si>
    <t xml:space="preserve">WF530740AAB</t>
  </si>
  <si>
    <t xml:space="preserve">WF324736AAK</t>
  </si>
  <si>
    <t xml:space="preserve">U-Can Modern End Table with LED light and Wheels, Side Table with Transparent Brown Glass Door, 2 Storage Shelves and Drawers for Living Room, White</t>
  </si>
  <si>
    <t xml:space="preserve">WF324735AAB</t>
  </si>
  <si>
    <t xml:space="preserve">U-Can Multifunctional Extendable End Table with Wheels, Side Table with Tempered glass door, 2 Storage Shelves, 2 Drawers for Living Room, Black</t>
  </si>
  <si>
    <t xml:space="preserve">WF324734AAB</t>
  </si>
  <si>
    <t xml:space="preserve">U-Can Movable Top Coffee Table, Modern Square Wood Coffee Table with High Gloss finish, 4 Hidden Storage Drawers for Living Room</t>
  </si>
  <si>
    <t xml:space="preserve">SJ000116AAB</t>
  </si>
  <si>
    <t xml:space="preserve">U-Can 4-Piece Entertainment Wall Unit with 13 shelves,8 Drawers and 2 Cabinets, Multifunctional TV Stand Media Storage Cabinet with Fluted Line Surface for Living Room, for TVs Up to 70"</t>
  </si>
  <si>
    <t xml:space="preserve">SJ000116AAK</t>
  </si>
  <si>
    <t xml:space="preserve">WF315899AAK</t>
  </si>
  <si>
    <t xml:space="preserve">WF314353AAK</t>
  </si>
  <si>
    <t xml:space="preserve">U-Can TV Stand for 60+ Inch TV, Entertainment Center TV Media Console Table, Modern TV Stand with Storage, TV Console Cabinet Furniture for Living Room</t>
  </si>
  <si>
    <t xml:space="preserve">WF311374AAB</t>
  </si>
  <si>
    <t xml:space="preserve">U-Can 5-in-1 Entryway Bench with Coat Rack, Cushion and 4 Sturdy Hooks, 40.6'' Wide Hall Tree with Shoe Storage Bench for Hallway, Entryway, Living Room</t>
  </si>
  <si>
    <t xml:space="preserve">WF311374AAK</t>
  </si>
  <si>
    <t xml:space="preserve">WF314353AAC</t>
  </si>
  <si>
    <t xml:space="preserve">WF311556AAB</t>
  </si>
  <si>
    <t xml:space="preserve">WF311376AAB</t>
  </si>
  <si>
    <t xml:space="preserve">U-Can 5-in-1 Entryway Bench with Coat Rack, Cushion and 3 Sturdy Hooks, 47.2'' Wide Hall Tree with Shoe Storage Bench for Hallway, Entryway, Living Room</t>
  </si>
  <si>
    <t xml:space="preserve">WF311376AAK</t>
  </si>
  <si>
    <t xml:space="preserve">WF311375AAB</t>
  </si>
  <si>
    <t xml:space="preserve">U-Can 4-in-1 Entryway Bench with Coat Rack, Cushion and 4 Sturdy Hooks, 47.2'' Wide Hall Tree with Storage Bench for Hallway, Entryway, Living Room</t>
  </si>
  <si>
    <t xml:space="preserve">WF311375AAK</t>
  </si>
  <si>
    <t xml:space="preserve">WF311920AAB</t>
  </si>
  <si>
    <t xml:space="preserve">U-Can Hall Tree with 4 Hooks , Coat Hanger, Entryway Bench, Storage Bench, 3-in-1 Design, 40INCH, for Entrance, Hallway (Black)</t>
  </si>
  <si>
    <t xml:space="preserve">WF311920AAD</t>
  </si>
  <si>
    <t xml:space="preserve">U-Can Hall Tree with 4 Hooks , Coat Hanger, Entryway Bench, Storage Bench, 3-in-1 Design, 40INCH, for Entrance, Hallway</t>
  </si>
  <si>
    <t xml:space="preserve">WF311920AAK</t>
  </si>
  <si>
    <t xml:space="preserve">U-Can Hall Tree with 4 Hooks , Coat Hanger, Entryway Bench, Storage Bench, 3-in-1 Design, 40INCH, for Entrance, Hallway (White)</t>
  </si>
  <si>
    <t xml:space="preserve">WF309200AAE</t>
  </si>
  <si>
    <t xml:space="preserve">U-Can Shoe Cabinet with Doors, 11-Tier Shoe Storage Cabinet with Adjustable Shelves, Modern Wooden Shoes Shoe Storage Organizer for Entryway, Living Room, Hallway (Matte Surface)</t>
  </si>
  <si>
    <t xml:space="preserve">WF287841AAB</t>
  </si>
  <si>
    <t xml:space="preserve">U-Can TV Stand for TV up to 65in with 2 Tempered Glass Doors Adjustable Panels Open Style Cabinet, Sideboard for Living room, Black</t>
  </si>
  <si>
    <t xml:space="preserve">WF307038AAK</t>
  </si>
  <si>
    <t xml:space="preserve">U-Can LED Coffee Table with Storage, Modern Center Table with 2 Drawers and Display Shelves, Accent Furniture with LED Lights for Living Room,White</t>
  </si>
  <si>
    <t xml:space="preserve">WF307038AAB</t>
  </si>
  <si>
    <t xml:space="preserve">U-Can LED Coffee Table with Storage, Modern Center Table with 2 Drawers and Display Shelves, Accent Furniture with LED Lights for Living Room,Black</t>
  </si>
  <si>
    <t xml:space="preserve">WF304439AAC</t>
  </si>
  <si>
    <t xml:space="preserve">WF304441AAB</t>
  </si>
  <si>
    <t xml:space="preserve">U-Can Hall Tree with 4 Hooks and Hinged Lid, Coat Hanger, Entryway Bench, Storage Bench, 3-in-1 Design, 69INCH, for Entrance, Hallway</t>
  </si>
  <si>
    <t xml:space="preserve">WF300600AAB</t>
  </si>
  <si>
    <t xml:space="preserve">U-Can Modern TV Stand with 5 Champagne legs - Durable, stylish, spacious, versatile storage TVS up to 77" (Black)</t>
  </si>
  <si>
    <t xml:space="preserve">WF300600AAK</t>
  </si>
  <si>
    <t xml:space="preserve">U-Can Modern TV Stand with 5 Champagne legs - Durable, stylish, spacious, versatile storage TVS up to 77" (White)</t>
  </si>
  <si>
    <t xml:space="preserve">WF300599AAB</t>
  </si>
  <si>
    <t xml:space="preserve">U-Can Modern TV Stand with 5 Champagne Legs - Durable, Stylish and Spacious, TVs Up to 75''</t>
  </si>
  <si>
    <t xml:space="preserve">WF300599AAK</t>
  </si>
  <si>
    <t xml:space="preserve">JY000112AAB</t>
  </si>
  <si>
    <t xml:space="preserve">U-Can Hall Tree with 3 Hooks , Coat Hanger, Entryway Bench, Storage Bench, 3-in-1 Design, 47.2INCH, for Entrance, Hallway (Black)</t>
  </si>
  <si>
    <t xml:space="preserve">JY000112AAD</t>
  </si>
  <si>
    <t xml:space="preserve">U-Can Hall Tree with 3 Hooks , Coat Hanger, Entryway Bench, Storage Bench, 3-in-1 Design, 47.2INCH, for Entrance, Hallway (Tiger)</t>
  </si>
  <si>
    <t xml:space="preserve">JY000112AAA</t>
  </si>
  <si>
    <t xml:space="preserve">U-Can Hall Tree with 3 Hooks , Coat Hanger, Entryway Bench, Storage Bench, 3-in-1 Design, 47.2INCH, for Entrance, Hallway (White)</t>
  </si>
  <si>
    <t xml:space="preserve">WF287821AAD</t>
  </si>
  <si>
    <t xml:space="preserve">U-Can Hall Tree with 6 Hooks , Coat Hanger, Entryway Bench, Storage Bench, 3-in-1 Design, 39.4INCH, for Entrance, Hallway(Tiger)</t>
  </si>
  <si>
    <t xml:space="preserve">WF287821AAK</t>
  </si>
  <si>
    <t xml:space="preserve">U-Can Hall Tree with 6 Hooks , Coat Hanger, Entryway Bench, Storage Bench, 3-in-1 Design, 39.4INCH, for Entrance, Hallway(White)</t>
  </si>
  <si>
    <t xml:space="preserve">WF287841AAK</t>
  </si>
  <si>
    <t xml:space="preserve">U-Can TV Stand for TV up to 65in with 2 Tempered Glass Doors Adjustable Panels Open Style Cabinet, Sideboard for Living room, White</t>
  </si>
  <si>
    <t xml:space="preserve">W419S00034</t>
  </si>
  <si>
    <t xml:space="preserve">Outdoor 8.2 x 6.2FT Hybrid Polycarbonate Greenhouse 2 Vent Window with Lockable Hinged Door Walk-in Hobby Greenhouse Aluminum Hot House for Outdoor Garden Backyard Silver</t>
  </si>
  <si>
    <t xml:space="preserve">W419P190393</t>
  </si>
  <si>
    <t xml:space="preserve">Outdoor Dog Kennel 4.5' x 4.5' x 4.8' with Waterproof Heavy Duty Metal Dog Cage,Outside Dog Enclosure with Lockable Door with Roof &amp; Rotating Feeding Door,2 Bowl Holders and Bowls for Small/Medium Dog</t>
  </si>
  <si>
    <t xml:space="preserve">W419P186098</t>
  </si>
  <si>
    <t xml:space="preserve">Outdoor Dog Kennel, 8' x 6' x 4' with Waterproof Heavy Duty Metal Dog Cage,Large Size w/Rotate Feeding Doors &amp; Upgraded Canopy for Medium/Big Dog</t>
  </si>
  <si>
    <t xml:space="preserve">W419P182869</t>
  </si>
  <si>
    <t xml:space="preserve">2PCS Set Outdoor Lounge Chair Cushion Replacement Patio Funiture Seat Cushion Chaise Lounge Cushion-GREY</t>
  </si>
  <si>
    <t xml:space="preserve">W419P181611</t>
  </si>
  <si>
    <t xml:space="preserve">Universal Canopy Cover Replacement for 12x9 Ft Curved Outdoor Pergola Structure-Grey</t>
  </si>
  <si>
    <t xml:space="preserve">W419S00051</t>
  </si>
  <si>
    <t xml:space="preserve">8X10FT Outdoor Storage Shed with Thickened Galvanized Steel,with Sloped Roof &amp; Double Lockable Door,Storage Shed Large with 6 Vents, Garden Tool Shed for Backyard Garden Patio Lawn Bike,Lawnmower</t>
  </si>
  <si>
    <t xml:space="preserve">W419P169912</t>
  </si>
  <si>
    <t xml:space="preserve">Replacement Canopy Top for Lowe's Allen Roth Heavy Duty Gazebo Roof Gazebo Top with Air Vent 10X12 Gazebo CoverReplacement Top Only (beige)</t>
  </si>
  <si>
    <t xml:space="preserve">W419P168641</t>
  </si>
  <si>
    <t xml:space="preserve">2PCS Outdoor Lounge Chair Cushion Replacement Patio Funiture Seat Cushion Chaise Lounge Cushion-blue/white stripe</t>
  </si>
  <si>
    <t xml:space="preserve">W419P168166</t>
  </si>
  <si>
    <t xml:space="preserve">Outdoor 11x 11Ft Pop Up Gazebo Canopy With Removable Zipper Netting,2-Tier Soft Top Event Tent,Suitable For Patio Backyard Garden Camping Area,Grey</t>
  </si>
  <si>
    <t xml:space="preserve">W419P147574</t>
  </si>
  <si>
    <t xml:space="preserve">Canopy Sidewall for 10x10ft Pop Up Canopy Tent, 3 Pack Sunwall, 2pcs with Windows,1pcs without windows.White</t>
  </si>
  <si>
    <t xml:space="preserve">W419P147532</t>
  </si>
  <si>
    <t xml:space="preserve">Outdoor 10x 10Ft Pop Up Gazebo Canopy Tent with Removable Sidewall with Zipper,2pcs Sidewall with Mosquito Netting,with 4pcs Weight sand bag,with Carry Bag-White</t>
  </si>
  <si>
    <t xml:space="preserve">W419P147530</t>
  </si>
  <si>
    <t xml:space="preserve">Outdoor 10x 10Ft Pop Up Gazebo Canopy Tent with 4pcs Weight sand bag,with Carry Bag-Grey</t>
  </si>
  <si>
    <t xml:space="preserve">W419P147527</t>
  </si>
  <si>
    <t xml:space="preserve">Outdoor 10x 10Ft Pop Up Gazebo Tent Canopy with 4pcs Weight sand bag,with Carry Bag-Blue</t>
  </si>
  <si>
    <t xml:space="preserve">W419P147525</t>
  </si>
  <si>
    <t xml:space="preserve">Outdoor 10x 10Ft Pop Up Gazebo Canopy Tent with 4pcs Weight sand bag,with Carry Bag-Beige</t>
  </si>
  <si>
    <t xml:space="preserve">W419P147519</t>
  </si>
  <si>
    <t xml:space="preserve">W419P147518</t>
  </si>
  <si>
    <t xml:space="preserve">Outdoor 10x 10Ft Pop Up Gazebo Canopy Tent Removable Sidewall with Zipper,2pcs Sidewall with Windows,with 4pcs Weight sand bag,with Carry Bag-Beige</t>
  </si>
  <si>
    <t xml:space="preserve">W419P147517</t>
  </si>
  <si>
    <t xml:space="preserve">Outdoor 10x 10Ft Pop Up Gazebo Canopy Tent Removable Sidewall with Zipper,2pcs Sidewall with Windows,with 4pcs Weight sand bag,with Carry Bag,White</t>
  </si>
  <si>
    <t xml:space="preserve">W419S00039</t>
  </si>
  <si>
    <t xml:space="preserve">9.5 x 12 Ft Outdoor Pergola Patio Gazebo,Retractable Shade Canopy,Steel  Frame Grape Gazebo,Sunshelter Pergola for Gardens,Terraces,Backyard-Khaki</t>
  </si>
  <si>
    <t xml:space="preserve">W419S00038</t>
  </si>
  <si>
    <t xml:space="preserve">9.5 x 12 Ft Outdoor Pergola Patio Gazebo,Retractable Shade Canopy,Steel  Frame Grape Gazebo,Sunshelter Pergola for Gardens,Terraces,Backyard-Grey</t>
  </si>
  <si>
    <t xml:space="preserve">W419P145873</t>
  </si>
  <si>
    <t xml:space="preserve">Universal Canopy Cover Replacement for 12x9 Ft Curved Outdoor Pergola Structure-Khaki</t>
  </si>
  <si>
    <t xml:space="preserve">W419P145872</t>
  </si>
  <si>
    <t xml:space="preserve">Universal Canopy Cover Replacement for 12x9 Ft Curved Outdoor Pergola Structure-grey</t>
  </si>
  <si>
    <t xml:space="preserve">W419P145384</t>
  </si>
  <si>
    <t xml:space="preserve">15x9ft Large Double-Sided Rectangular Outdoor Twin Patio Market Umbrella with light and base- blue</t>
  </si>
  <si>
    <t xml:space="preserve">W419P144895</t>
  </si>
  <si>
    <t xml:space="preserve">Replacement Canopy Top Cover Fabric for 13 x 10 Ft Outdoor Patio Retractable Pergola Sun-shelter Canopy-Khaki</t>
  </si>
  <si>
    <t xml:space="preserve">W419P144894</t>
  </si>
  <si>
    <t xml:space="preserve">Replacement Canopy Top Fabric for 10x10 Ft Outdoor Patio Retractable Pergola Sunshelter Pergola Canopy-Khaki</t>
  </si>
  <si>
    <t xml:space="preserve">W419S00037</t>
  </si>
  <si>
    <t xml:space="preserve">Outdoor Storage Shed 8 x 10 FT Large Metal Tool Sheds, Heavy Duty Storage House with Sliding Doors with Air Vent for Backyard Patio Lawn to Store Bikes, Tools, Lawnmowers Grey</t>
  </si>
  <si>
    <t xml:space="preserve">W419142373</t>
  </si>
  <si>
    <t xml:space="preserve">2PCS Set Outdoor Lounge Chair Cushion Replacement Patio Funiture Seat Cushion Chaise Lounge Cushion-SKY BLUE</t>
  </si>
  <si>
    <t xml:space="preserve">W419142372</t>
  </si>
  <si>
    <t xml:space="preserve">2PCS Set Outdoor Lounge Chair Cushion Replacement Patio Funiture Seat Cushion Chaise Lounge Cushion-NAVY BLUE</t>
  </si>
  <si>
    <t xml:space="preserve">W419142369</t>
  </si>
  <si>
    <t xml:space="preserve">Outdoor Lounge Chair Cushion Replacement Patio Funiture Seat Cushion Chaise Lounge Cushion 1PC-SKY Blue</t>
  </si>
  <si>
    <t xml:space="preserve">W419105851</t>
  </si>
  <si>
    <t xml:space="preserve">10x10 Ft Gazebo Replacement Gazebo Sidewall with Zippers, 4-Side Sidewall for Patio Gazebos</t>
  </si>
  <si>
    <t xml:space="preserve">W419104362</t>
  </si>
  <si>
    <t xml:space="preserve">Outdoor 11x 11Ft Pop Up Gazebo Canopy With Removable Zipper Netting,2-Tier Soft Top Event Tent,Suitable For Patio Backyard Garden Camping Area with 4 Sandbags,Brown</t>
  </si>
  <si>
    <t xml:space="preserve">W419102253</t>
  </si>
  <si>
    <t xml:space="preserve">1PCS Outdoor Lounge Chair Cushion Replacement Patio Funiture Seat Cushion Chaise Lounge Cushion-blue</t>
  </si>
  <si>
    <t xml:space="preserve">W419101852</t>
  </si>
  <si>
    <t xml:space="preserve">10x10 Ft Patio Double Roof Gazebo Replacement Canopy Top Fabric,Brown</t>
  </si>
  <si>
    <t xml:space="preserve">W419101851</t>
  </si>
  <si>
    <t xml:space="preserve">10x10 Ft Patio Double Roof Gazebo Replacement Canopy Top Fabric, Gray</t>
  </si>
  <si>
    <t xml:space="preserve">W41983634</t>
  </si>
  <si>
    <t xml:space="preserve">same as W2911P211855=2PCS Set Outdoor Lounge Chair Cushion Replacement Patio Funiture Seat Cushion Chaise Lounge Cushion-KHAKI</t>
  </si>
  <si>
    <t xml:space="preserve">W41983633</t>
  </si>
  <si>
    <t xml:space="preserve">2PCS Set Outdoor Lounge Chair Cushion Replacement Patio Funiture Seat Cushion Chaise Lounge Cushion-BLACK-WHITE</t>
  </si>
  <si>
    <t xml:space="preserve">W41972356</t>
  </si>
  <si>
    <t xml:space="preserve">8 x 5 Ft Grill Gazebo Replacement Canopy,Double Tiered BBQ Tent Roof Top Cover, Taupe</t>
  </si>
  <si>
    <t xml:space="preserve">W41972289</t>
  </si>
  <si>
    <t xml:space="preserve">Replacement Canopy Top Fabric for 10x10 Ft Outdoor Patio Retractable Pergola Sunshelter Pergola Canopy</t>
  </si>
  <si>
    <t xml:space="preserve">W41972288</t>
  </si>
  <si>
    <t xml:space="preserve">Replacement Canopy Top Cover Fabric for 13 x 10 Ft Outdoor Patio Retractable Pergola Sun-shelter Canopy</t>
  </si>
  <si>
    <t xml:space="preserve">W419S00029</t>
  </si>
  <si>
    <t xml:space="preserve">Outdoor 4-Pcs Set Chaise Lounge Chairs,Five-Position Adjustable Aluminum Recliner,All Weather for Patio,Beach,Yard,Pool ( Gray Frame/ Gray fabric)</t>
  </si>
  <si>
    <t xml:space="preserve">W419S00028</t>
  </si>
  <si>
    <t xml:space="preserve">Outdoor 4-Pcs Set Chaise Lounge Chairs,Five-Position Adjustable Aluminum Recliner,All Weather for Patio,Beach,Yard,Pool ( Grey Frame/ Black fabric)</t>
  </si>
  <si>
    <t xml:space="preserve">W41955972</t>
  </si>
  <si>
    <t xml:space="preserve">1PCSOutdoor Lounge Chair Cushion Replacement Patio Funiture Seat Cushion Chaise Lounge Cushion-Black/white stripe</t>
  </si>
  <si>
    <t xml:space="preserve">W41943487</t>
  </si>
  <si>
    <t xml:space="preserve">10x10 Ft Outdoor Patio Gazebo Replacement Canopy,Double Tiered Gazebo Tent Roof Top Cover Only(Frame Not Include)</t>
  </si>
  <si>
    <t xml:space="preserve">W41942174</t>
  </si>
  <si>
    <t xml:space="preserve">13x10 Outdoor Patio Gazebo Canopy Tent With Ventilated Double Roof And Mosquito net(Detachable Mesh Screen On All Sides),Suitable for Lawn, Garden, Backyard and Deck,Gray Top</t>
  </si>
  <si>
    <t xml:space="preserve">W41941992</t>
  </si>
  <si>
    <t xml:space="preserve">13x10 Ft Patio Double Roof Gazebo Replacement Canopy Top Fabric, Gray</t>
  </si>
  <si>
    <t xml:space="preserve">W41941991</t>
  </si>
  <si>
    <t xml:space="preserve">13x10 Ft Patio Double Roof Gazebo Replacement Canopy Top Fabric,Brown</t>
  </si>
  <si>
    <t xml:space="preserve">W419S00020</t>
  </si>
  <si>
    <t xml:space="preserve">Outdoor Chaise Lounge Chair Set With Cushions, Five-Position Adjustable Aluminum Recliner,All Weather For Patio,Beach,Yard, Pool</t>
  </si>
  <si>
    <t xml:space="preserve">W419S00018</t>
  </si>
  <si>
    <t xml:space="preserve">Outdoor Chaise Lounge Chair With Cushion, Five-Position Adjustable Aluminum Recliner,All Weather For Patio,Beach,Yard, Pool</t>
  </si>
  <si>
    <t xml:space="preserve">W41940784</t>
  </si>
  <si>
    <t xml:space="preserve">10x10 Ft Outdoor Patio Retractable Pergola With Canopy Sunshelter Pergola for Gardens,Terraces,Backyard,Gray</t>
  </si>
  <si>
    <t xml:space="preserve">W419S00017</t>
  </si>
  <si>
    <t xml:space="preserve">12 x 9 Ft Outdoor Pergola Patio Gazebo,Retractable Shade Canopy,Steel  Frame Grape Gazebo,Sunshelter Pergola for Gardens,Terraces,Backyard same as W419S00041</t>
  </si>
  <si>
    <t xml:space="preserve">W41939706</t>
  </si>
  <si>
    <t xml:space="preserve">W41939705</t>
  </si>
  <si>
    <t xml:space="preserve">10x10 Ft Outdoor Patio Gazebo Replacement Canopy, Double Tiered Gazebo Tent Roof Top Cover Only（Frame Not Include）</t>
  </si>
  <si>
    <t xml:space="preserve">W41935021</t>
  </si>
  <si>
    <t xml:space="preserve">8x5Ft Grill Gazebo Replacement Canopy,Double Tiered BBQ Tent Roof Top Cover,BURGUNDY</t>
  </si>
  <si>
    <t xml:space="preserve">W41932281</t>
  </si>
  <si>
    <t xml:space="preserve">8x5Ft Grill Gazebo Replacement Canopy,Double Tiered BBQ Tent Roof Top Cover,Beige</t>
  </si>
  <si>
    <t xml:space="preserve">W41932280</t>
  </si>
  <si>
    <t xml:space="preserve">8x5Ft Grill Gazebo Replacement Canopy,Double Tiered BBQ Tent Roof Top Cover</t>
  </si>
  <si>
    <t xml:space="preserve">W41932279</t>
  </si>
  <si>
    <t xml:space="preserve">W41931277</t>
  </si>
  <si>
    <t xml:space="preserve">Mini Greenhouse - 4 Tiers Indoor Outdoor Greenhouse With wheels-Use in Any Season for Plants</t>
  </si>
  <si>
    <t xml:space="preserve">W41928658</t>
  </si>
  <si>
    <t xml:space="preserve">Black Swing,Hammock Chair Macrame Swing,Max 330 Lbs Hanging Cotton Rope Hammock Swing Chair for Indoor and Outdoor</t>
  </si>
  <si>
    <t xml:space="preserve">W41923659</t>
  </si>
  <si>
    <t xml:space="preserve">Outdoor 56" W x 56" D x 76" H Green House ,Walk-in Plant Gardening Greenhouse With 2 Tiers 8 Shelves(Transparent Cover)</t>
  </si>
  <si>
    <t xml:space="preserve">W41918148</t>
  </si>
  <si>
    <t xml:space="preserve">Outdoor Grill Gazebo 8 x 5 Ft, Shelter Tent, Double Tier Soft Top Canopy and Steel Frame with hook and Bar Counters, Grey</t>
  </si>
  <si>
    <t xml:space="preserve">W41918147</t>
  </si>
  <si>
    <t xml:space="preserve">3 Person Outdoor Patio Swing,Steel Frame Textilene Seats Steel Frame Swing Chair,Beige</t>
  </si>
  <si>
    <t xml:space="preserve">W41917531</t>
  </si>
  <si>
    <t xml:space="preserve">10 FT Solar LED Patio Outdoor Umbrella Hanging Cantilever Umbrella Offset Umbrella Easy Open Adustment with 32 LED Lights -taupe</t>
  </si>
  <si>
    <t xml:space="preserve">W419S00057</t>
  </si>
  <si>
    <t xml:space="preserve">VIDEO offerMetal Carport 12 ×20 FT Heavy Duty with Galvanized Steel Roof, Metal Garage Canopy with Galvanized Steel Roof &amp; Frame, Car Tent Outdoor Storage Shed for Car, Boats and Truck, Gray</t>
  </si>
  <si>
    <t xml:space="preserve">W419S00056</t>
  </si>
  <si>
    <t xml:space="preserve">10' x 14' Outdoor Pergola Gazebo,Wall-Mounted Lean to Metal Awning Gazebo with Roof,Large Heavy Duty for Patio,Decks,Backyard</t>
  </si>
  <si>
    <t xml:space="preserve">W419S00055</t>
  </si>
  <si>
    <t xml:space="preserve">10' x 12' Outdoor Pergola Gazebo,Wall-Mounted Lean to Metal Awning Gazebo with Roof,Large Heavy Duty for Patio,Decks,Backyard</t>
  </si>
  <si>
    <t xml:space="preserve">W419S00054</t>
  </si>
  <si>
    <t xml:space="preserve">10' x 10' Outdoor Pergola Gazebo,Wall-Mounted Lean to Metal Awning Gazebo with Roof,Large Heavy Duty for Patio,Decks,Backyard</t>
  </si>
  <si>
    <t xml:space="preserve">W419S00053</t>
  </si>
  <si>
    <t xml:space="preserve">Patio Pergola 9 x 11ft Arched Gazebo with Waterproof Sun Shade Shelter Awning Steel Frame Grape Gazebo for Garden Backyard -Grey</t>
  </si>
  <si>
    <t xml:space="preserve">W419S00052</t>
  </si>
  <si>
    <t xml:space="preserve">Patio Pergola 9 x 11ft Arched Gazebo with Waterproof Sun Shade Shelter Awning Steel Frame Grape Gazebo for Garden Backyard</t>
  </si>
  <si>
    <t xml:space="preserve">W419S00050</t>
  </si>
  <si>
    <t xml:space="preserve">Storage Shed 6 x 8 FT Large Metal Tool Sheds with Window</t>
  </si>
  <si>
    <t xml:space="preserve">W419P168744</t>
  </si>
  <si>
    <t xml:space="preserve">2PCS Outdoor Lounge Chair Cushion Replacement Patio Funiture Seat Cushion Chaise Lounge Cushion-black/white stripe</t>
  </si>
  <si>
    <t xml:space="preserve">W419P168164</t>
  </si>
  <si>
    <t xml:space="preserve">Outdoor 11x 11Ft Pop Up Gazebo Canopy With Removable Zipper Netting,2-Tier Soft Top Event Tent,Suitable For Patio Backyard Garden Camping Area,blue</t>
  </si>
  <si>
    <t xml:space="preserve">W419P149936</t>
  </si>
  <si>
    <t xml:space="preserve">13 x 10 Ft Outdoor Patio Retractable Pergola With Canopy Sun shelter Pergola for Gardens,Terraces,Backyard</t>
  </si>
  <si>
    <t xml:space="preserve">W419P149934</t>
  </si>
  <si>
    <t xml:space="preserve">13x10 Ft Outdoor Patio Retractable Pergola With Canopy Sunshelter Pergola for Gardens,Terraces,Backyard, Gray</t>
  </si>
  <si>
    <t xml:space="preserve">W419S00042</t>
  </si>
  <si>
    <t xml:space="preserve">12 x 9 Ft Outdoor Pergola Patio Gazebo,Retractable Shade Canopy,Steel  Frame Grape Gazebo,Sun shelter Pergola for Gardens,Terraces,Backyard Same as W419S00033</t>
  </si>
  <si>
    <t xml:space="preserve">W419S00041</t>
  </si>
  <si>
    <t xml:space="preserve">12 x 9 Ft Outdoor Pergola Patio Gazebo,Retractable Shade Canopy,Steel  Frame Grape Gazebo,Sunshelter Pergola for Gardens,Terraces,Backyard-Beige Same as W419S00017</t>
  </si>
  <si>
    <t xml:space="preserve">W419P147924</t>
  </si>
  <si>
    <t xml:space="preserve">Outdoor Lounge Chair Cushion Replacement Patio Funiture Seat Cushion Chaise Lounge Cushion-Beige</t>
  </si>
  <si>
    <t xml:space="preserve">W419P147672</t>
  </si>
  <si>
    <t xml:space="preserve">2PCS Set Outdoor Lounge Chair Cushion Replacement Patio Funiture Seat Cushion Chaise Lounge Cushion-Beige</t>
  </si>
  <si>
    <t xml:space="preserve">W419P147534</t>
  </si>
  <si>
    <t xml:space="preserve">Outdoor 10x 10Ft Pop Up Gazebo Canopy Tent with Removable Sidewall with Zipper,2pcs Sidewall with Mosquito Netting,with 4pcs Weight sand bag,with Carry Bag-Blue</t>
  </si>
  <si>
    <t xml:space="preserve">W419P147384</t>
  </si>
  <si>
    <t xml:space="preserve">Hammock Chair Macrame Swing  Max 330 Lbs Hanging Cotton Rope Hammock Swing Chair for Indoor and Outdoor with Cushion</t>
  </si>
  <si>
    <t xml:space="preserve">W419P147376</t>
  </si>
  <si>
    <t xml:space="preserve">NEW Outdoor 2-Pcs Set Chaise Lounge Chairs,Five-Position Adjustable Aluminum Recliner,All Weather for Patio,Beach,Yard,Pool ( Grey Frame/ Black fabric) Same as W41935028</t>
  </si>
  <si>
    <t xml:space="preserve">W419P147374</t>
  </si>
  <si>
    <t xml:space="preserve">NEW Outdoor Chaise Lounge Chair,Five-Position Adjustable Aluminum Recliner,All Weather For Patio,Beach,Yard, Pool(Grey Frame/Black Fabric) Same as W41939292</t>
  </si>
  <si>
    <t xml:space="preserve">W419S00040</t>
  </si>
  <si>
    <t xml:space="preserve">11 x 9 Ft Outdoor Pergola Retractable Shade Canopy Arched Gazebo with Adjustable Waterproof Sun Shade Pergola for Garden Lawn Deck (Beige)</t>
  </si>
  <si>
    <t xml:space="preserve">W419P145383</t>
  </si>
  <si>
    <t xml:space="preserve">15x9ft Large Double-Sided Rectangular Outdoor Twin Patio Market Umbrella with light and base- taupe</t>
  </si>
  <si>
    <t xml:space="preserve">W419P145382</t>
  </si>
  <si>
    <t xml:space="preserve">15x9ft Large Double-Sided Rectangular Outdoor Twin Patio Market Umbrella with light and base- red</t>
  </si>
  <si>
    <t xml:space="preserve">W419P144892</t>
  </si>
  <si>
    <t xml:space="preserve">13x10 Outdoor Patio Gazebo Canopy Tent With Ventilated Double Roof And Mosquito net(Detachable Mesh Screen On All Sides),Suitable for Lawn, Garden, Backyard and Deck,Coffee Top</t>
  </si>
  <si>
    <t xml:space="preserve">W419P144842</t>
  </si>
  <si>
    <t xml:space="preserve">Outdoor Storage Shed 6 x 4 FT Large Metal Tool Sheds, Heavy Duty Storage House with Sliding Doors with Air Vent for Backyard Patio Lawn to Store Bikes, Tools, Lawnmowers Grey</t>
  </si>
  <si>
    <t xml:space="preserve">W419P143092</t>
  </si>
  <si>
    <t xml:space="preserve">276" x 71''Retractable Side Awning, Waterproof &amp; UV-Resistant,  Privacy Screen Divider Roll Up Balcony(Grey)</t>
  </si>
  <si>
    <t xml:space="preserve">W419P143091</t>
  </si>
  <si>
    <t xml:space="preserve">138" x 71''Retractable Side Awning, Waterproof &amp; UV-Resistant,  Privacy Screen Divider Roll Up Balcony(Grey)</t>
  </si>
  <si>
    <t xml:space="preserve">W419142769</t>
  </si>
  <si>
    <t xml:space="preserve">Retractable Side Screen Awning, UV Resistant, Waterproof, Patio Privacy Screen for Garden, Balcony, Courtyard(Dark Grey), 118.1" x 70.9"</t>
  </si>
  <si>
    <t xml:space="preserve">W419142768</t>
  </si>
  <si>
    <t xml:space="preserve">Retractable Side Screen Awning, UV Resistant, Waterproof, Patio Privacy Screen for Garden, Balcony, Courtyard(Dark Grey), 118.1" x 62.99"</t>
  </si>
  <si>
    <t xml:space="preserve">W419142761</t>
  </si>
  <si>
    <t xml:space="preserve">Manual Retractable Awning-118'' Non-Screw Outdoor Sun Shade Cover with UV Protection – 100% Polyester Made Outdoor Canopy Adjustable Patio Door Window Awning Canopy Sun Shade Curtain for Backyard,Gay</t>
  </si>
  <si>
    <t xml:space="preserve">W419142759</t>
  </si>
  <si>
    <t xml:space="preserve">Manual Retractable Awning-78'' Non-Screw Outdoor Sun Shade Cover with UV Protection – 100% Polyester Made Outdoor Canopy Adjustable Patio Door Window Awning Canopy Sun Shade Curtain for Backyard,Gary</t>
  </si>
  <si>
    <t xml:space="preserve">W419142370</t>
  </si>
  <si>
    <t xml:space="preserve">W419142368</t>
  </si>
  <si>
    <t xml:space="preserve">Outdoor Lounge Chair Cushion Replacement Patio Funiture Seat Cushion Chaise Lounge Cushion-Navy Blue</t>
  </si>
  <si>
    <t xml:space="preserve">W419106598</t>
  </si>
  <si>
    <t xml:space="preserve">2PCS Set Outdoor Lounge Chair Cushion Replacement Patio Funiture Seat Cushion Chaise Lounge Cushion-BLUE-WHITE</t>
  </si>
  <si>
    <t xml:space="preserve">W419S00035</t>
  </si>
  <si>
    <t xml:space="preserve">Outdoor Storage Shed 8 x 6 FT Large Metal Tool Sheds, Heavy Duty Storage House with Sliding Doors with Air Vent for Backyard Patio Lawn to Store Bikes, Tools, Lawnmowers Dark Grey</t>
  </si>
  <si>
    <t xml:space="preserve">W419103836</t>
  </si>
  <si>
    <t xml:space="preserve">2PCS Set Outdoor Lounge Chair Cushion Replacement Patio Funiture Seat Cushion Chaise Lounge Cushion-Navy Blue</t>
  </si>
  <si>
    <t xml:space="preserve">W419100972</t>
  </si>
  <si>
    <t xml:space="preserve">W41990416</t>
  </si>
  <si>
    <t xml:space="preserve">8.3' x 6.3 x 6.8' Aluminum Outdoor Greenhouse, Polycarbonate Walk-in Garden Greenhouse Kit with Adjustable Roof Vent, Rain Gutter and Sliding Door for Winter, Silver</t>
  </si>
  <si>
    <t xml:space="preserve">W41984003</t>
  </si>
  <si>
    <t xml:space="preserve">1PCS Outdoor Lounge Chair Cushion Replacement Patio Funiture Seat Cushion Chaise Lounge Cushion</t>
  </si>
  <si>
    <t xml:space="preserve">W419S00033</t>
  </si>
  <si>
    <t xml:space="preserve">12 x 9 Ft Outdoor Pergola Patio Gazebo,Retractable Shade Canopy,Steel  Frame Grape Gazebo,Sun shelter Pergola for Gardens,Terraces,Backyard Same as W419S00042</t>
  </si>
  <si>
    <t xml:space="preserve">W41967150</t>
  </si>
  <si>
    <t xml:space="preserve">W41951789</t>
  </si>
  <si>
    <t xml:space="preserve">Deluxe Outdoor Chaise Lounge Chair,Five-Position Adjustable Aluminum Recliner,All Weather For Patio,Beach,Yard, Pool(Gray Fabric)</t>
  </si>
  <si>
    <t xml:space="preserve">W41946545</t>
  </si>
  <si>
    <t xml:space="preserve">2PCS Set Outdoor Lounge Chair Cushion Replacement Patio Funiture Seat Cushion Chaise Lounge Cushion</t>
  </si>
  <si>
    <t xml:space="preserve">W41943550</t>
  </si>
  <si>
    <t xml:space="preserve">Universal Canopy Cover Replacement for 12x9 Ft Curved Outdoor Pergola Structure</t>
  </si>
  <si>
    <t xml:space="preserve">W419S00024</t>
  </si>
  <si>
    <t xml:space="preserve">Outdoor 2-Pcs Set Chaise Lounge Chairs,Five-Position Adjustable Aluminum Recliner,All Weather For Patio,Beach,Yard, Pool(Grey Frame/Dark Grey Fabric)</t>
  </si>
  <si>
    <t xml:space="preserve">W41942173</t>
  </si>
  <si>
    <t xml:space="preserve">13x10 Outdoor Patio Gazebo Canopy Tent With Ventilated Double Roof And Mosquito net(Detachable Mesh Screen On All Sides),Suitable for Lawn, Garden, Backyard and Deck,Brown Top</t>
  </si>
  <si>
    <t xml:space="preserve">W41941638</t>
  </si>
  <si>
    <t xml:space="preserve">10x10 Ft Outdoor Patio Garden Gazebo Tent, Outdoor Shading, Gazebo Canopy With Curtains,Gray</t>
  </si>
  <si>
    <t xml:space="preserve">W419S00023</t>
  </si>
  <si>
    <t xml:space="preserve">W41940786</t>
  </si>
  <si>
    <t xml:space="preserve">same as W419P461620-10x10 Outdoor Patio Gazebo Canopy Tent With Ventilated Double Roof And Mosquito net(Detachable Mesh Screen On All Sides),Suitable for Lawn, Garden, Backyard and Deck,Brown Top</t>
  </si>
  <si>
    <t xml:space="preserve">W41940785</t>
  </si>
  <si>
    <t xml:space="preserve">10x10 Outdoor Patio Gazebo Canopy Tent With Ventilated Double Roof And Mosquito net(Detachable Mesh Screen On All Sides),Suitable for Lawn, Garden, Backyard and Deck,Gray Top</t>
  </si>
  <si>
    <t xml:space="preserve">W41940699</t>
  </si>
  <si>
    <t xml:space="preserve">W41940599</t>
  </si>
  <si>
    <t xml:space="preserve">W41939291</t>
  </si>
  <si>
    <t xml:space="preserve">Outdoor Chaise Lounge Chair,Five-Position Adjustable Aluminum Recliner,All Weather For Patio,Beach,Yard, Pool(Grey Frame/Dark Grey Fabric)</t>
  </si>
  <si>
    <t xml:space="preserve">W41934990</t>
  </si>
  <si>
    <t xml:space="preserve">W41934252</t>
  </si>
  <si>
    <t xml:space="preserve">W41933760</t>
  </si>
  <si>
    <t xml:space="preserve">W41932833</t>
  </si>
  <si>
    <t xml:space="preserve">Outdoor 11x 11Ft Pop Up Gazebo Canopy With Removable Zipper Netting,2-Tier Soft Top Event Tent,Suitable For Patio Backyard Garden Camping Area,Coffee</t>
  </si>
  <si>
    <t xml:space="preserve">W41931557</t>
  </si>
  <si>
    <t xml:space="preserve">48x4 Ft Outdoor Pool Fence With Section Kit,Removable Mesh Barrier,For Inground Pools,Garden And Patio,Black</t>
  </si>
  <si>
    <t xml:space="preserve">W41928444</t>
  </si>
  <si>
    <t xml:space="preserve">2PCS Set Chaise Lounges Outdoor Lounge Chair Lounger Recliner Chair For Patio Lawn Beach Pool Side Sunbathing</t>
  </si>
  <si>
    <t xml:space="preserve">W41923916</t>
  </si>
  <si>
    <t xml:space="preserve">Mini Walk-in Greenhouse Indoor Outdoor -2 Tier 8 Shelves- Portable Plant Gardening Greenhouse (56L x 56W x 76H Inches), Grow Plant Herbs Flowers Hot House</t>
  </si>
  <si>
    <t xml:space="preserve">W41917522</t>
  </si>
  <si>
    <t xml:space="preserve">Hammock Chair Macrame Swing  Max 330 Lbs Hanging Cotton Rope Hammock Swing Chair for Indoor and Outdoor</t>
  </si>
  <si>
    <t xml:space="preserve">W1689P207673</t>
  </si>
  <si>
    <t xml:space="preserve">Luggage Sets ABS+PC Hardshell 4pcs  Luggage Hardside Lightweight Durable Suitcase sets Spinner Wheels Suitcase with TSA Lock (12/20/24/28),black</t>
  </si>
  <si>
    <t xml:space="preserve">W1689</t>
  </si>
  <si>
    <t xml:space="preserve">Speskiste</t>
  </si>
  <si>
    <t xml:space="preserve">W1689P207672</t>
  </si>
  <si>
    <t xml:space="preserve">Luggage Sets ABS+PC Hardshell 4pcs  Luggage Hardside Lightweight Durable Suitcase sets Spinner Wheels Suitcase with TSA Lock (12/20/24/28),Pearl Blue</t>
  </si>
  <si>
    <t xml:space="preserve">W1689P207671</t>
  </si>
  <si>
    <t xml:space="preserve">Luggage Sets ABS+PC Hardshell 4pcs  Luggage Hardside Lightweight Durable Suitcase sets Spinner Wheels Suitcase with TSA Lock (12/20/24/28),Purple</t>
  </si>
  <si>
    <t xml:space="preserve">W1689P204407</t>
  </si>
  <si>
    <t xml:space="preserve">Luggage Sets ABS+PC Hardshell 4pcs  Luggage Hardside Lightweight Durable Suitcase sets Spinner Wheels Suitcase with TSA Lock (12/20/24/28),ROSE GOLD</t>
  </si>
  <si>
    <t xml:space="preserve">W1689P167899</t>
  </si>
  <si>
    <t xml:space="preserve">Luggage Sets New Model Expandable ABS+PC 3 Piece Sets with Spinner Wheels Lightweight TSA Lock (20/24/28),ROSE GOLD</t>
  </si>
  <si>
    <t xml:space="preserve">W1689P167898</t>
  </si>
  <si>
    <t xml:space="preserve">Luggage Sets New Model Expandable ABS+PC 3 Piece Sets with Spinner Wheels Lightweight TSA Lock (20/24/28),SILVER</t>
  </si>
  <si>
    <t xml:space="preserve">W1689140092</t>
  </si>
  <si>
    <t xml:space="preserve">Luggage Sets ABS+PC Hardshell 3pcs Clearance Luggage Hardside Lightweight Durable Suitcase sets Spinner Wheels Suitcase with TSA Lock (20/24/28), RoseGold</t>
  </si>
  <si>
    <t xml:space="preserve">W1689139493</t>
  </si>
  <si>
    <t xml:space="preserve">Luggage Sets New Model Expandable ABS+PC 3 Piece Sets with Spinner Wheels Lightweight TSA Lock (20/24/28),Blue</t>
  </si>
  <si>
    <t xml:space="preserve">W1689139490</t>
  </si>
  <si>
    <t xml:space="preserve">Luggage Sets ABS+PC Hardshell 3pcs Clearance Luggage Hardside Lightweight Durable Suitcase sets Spinner Wheels Suitcase with TSA Lock (20/24/28),ROSEGOLD</t>
  </si>
  <si>
    <t xml:space="preserve">W1689139477</t>
  </si>
  <si>
    <t xml:space="preserve">Luggage Sets New Model Expandable ABS+PC 3 Piece Sets with Spinner Wheels Lightweight TSA Lock (20/24/28), LIGHT PURPLE</t>
  </si>
  <si>
    <t xml:space="preserve">W1689139475</t>
  </si>
  <si>
    <t xml:space="preserve">Luggage Sets New Model Expandable ABS+PC 3 Piece Sets with Spinner Wheels Lightweight TSA Lock (20/24/28),  STEEL GRAY</t>
  </si>
  <si>
    <t xml:space="preserve">W1689139474</t>
  </si>
  <si>
    <t xml:space="preserve">Luggage Sets ABS+PC Hardshell 3pcs Clearance Luggage Hardside Lightweight Durable Suitcase sets Spinner Wheels Suitcase with TSA Lock (20/24/28), BLUE</t>
  </si>
  <si>
    <t xml:space="preserve">W1689139472</t>
  </si>
  <si>
    <t xml:space="preserve">Luggage Sets New Model Expandable ABS+PC 3 Piece Sets with Spinner Wheels Lightweight TSA Lock (20/24/28),DEEP PURPLE</t>
  </si>
  <si>
    <t xml:space="preserve">W1689139457</t>
  </si>
  <si>
    <t xml:space="preserve">Luggage Sets New Model Expandable ABS+PC 3 Piece Sets with Spinner Wheels Lightweight TSA Lock (20/24/28),NAVY BLUE</t>
  </si>
  <si>
    <t xml:space="preserve">W1689110845</t>
  </si>
  <si>
    <t xml:space="preserve">Luggage Sets New Model Expandable ABS+PC 3 Piece Sets with Spinner Wheels Lightweight TSA Lock (20/24/28), White</t>
  </si>
  <si>
    <t xml:space="preserve">W1689110834</t>
  </si>
  <si>
    <t xml:space="preserve">Luggage 3 Piece Sets with Spinner Wheels ABS+PC Lightweight (20/24/28), Green</t>
  </si>
  <si>
    <t xml:space="preserve">W1689110833</t>
  </si>
  <si>
    <t xml:space="preserve">Luggage 3 Piece Sets with Spinner Wheels ABS+PC Lightweight TSA Lock (20'/24'/28'), Black</t>
  </si>
  <si>
    <t xml:space="preserve">W1689110832</t>
  </si>
  <si>
    <t xml:space="preserve">Luggage Sets New Model Expandable ABS+PC 3 Piece Sets with Spinner Wheels Lightweight TSA Lock (20/24/28), Red</t>
  </si>
  <si>
    <t xml:space="preserve">W1689110639</t>
  </si>
  <si>
    <t xml:space="preserve">Luggage 3 Piece Sets with Spinner Wheels ABS+PC Lightweight (20/24/28), Grey</t>
  </si>
  <si>
    <t xml:space="preserve">W2239S00008</t>
  </si>
  <si>
    <t xml:space="preserve">LIFT UP VELVET BEIGE  KING  SIZE BED</t>
  </si>
  <si>
    <t xml:space="preserve">W2239S00007</t>
  </si>
  <si>
    <t xml:space="preserve">LIFT UP VELVET GRAY  KING  SIZE BED</t>
  </si>
  <si>
    <t xml:space="preserve">W2239P214266</t>
  </si>
  <si>
    <t xml:space="preserve">LIFT UP VELVET GRAY  QUEEN SIZE BED</t>
  </si>
  <si>
    <t xml:space="preserve">W2239P214253</t>
  </si>
  <si>
    <t xml:space="preserve">LIFT UP VELVET BEIGE QUEEN SIZE BED</t>
  </si>
  <si>
    <t xml:space="preserve">W2239141437</t>
  </si>
  <si>
    <t xml:space="preserve">LIFT UP DOUBLE SIZE BED GRAY VELVET</t>
  </si>
  <si>
    <t xml:space="preserve">W2239141436</t>
  </si>
  <si>
    <t xml:space="preserve">LIFT UP BEIGE VELVET FULL SIZE BED</t>
  </si>
  <si>
    <t xml:space="preserve">W2239141432</t>
  </si>
  <si>
    <t xml:space="preserve">W2239141429</t>
  </si>
  <si>
    <t xml:space="preserve">LIFT UP QUEEN SIZE BED VELVET GREY</t>
  </si>
  <si>
    <t xml:space="preserve">W2239S00006</t>
  </si>
  <si>
    <t xml:space="preserve">Luxury Gas Lift Storage Bed with RF LED Lights, Storage Headboard ,FULL Size ,Velvet GREY</t>
  </si>
  <si>
    <t xml:space="preserve">W2239S00005</t>
  </si>
  <si>
    <t xml:space="preserve">Luxury Gas Lift Storage Bed with RF LED Lights, Storage Headboard ,FULL Size ,Velvet Blue</t>
  </si>
  <si>
    <t xml:space="preserve">W2239S00004</t>
  </si>
  <si>
    <t xml:space="preserve">Luxury Gas Lift Storage Bed with RF LED Lights, Storage Headboard ,QUEEN Size ,Velvet Grey</t>
  </si>
  <si>
    <t xml:space="preserve">W2239S00002</t>
  </si>
  <si>
    <t xml:space="preserve">Luxury Gas Lift Storage Bed with RF LED Lights, Storage Headboard ,King Size ,Velvet Grey</t>
  </si>
  <si>
    <t xml:space="preserve">WF321209AAB</t>
  </si>
  <si>
    <t xml:space="preserve">ON-TREND Modern 35.4 x 23.6 Inch Two-tone Coffee Table with Faux Marble and Walnut Wood Grain Finish, Rectangular Center Table with 2 Storage Drawers, Practical Cocktail Table for Living Room, Black</t>
  </si>
  <si>
    <t xml:space="preserve">WF321209AAK</t>
  </si>
  <si>
    <t xml:space="preserve">ON-TREND Modern 35.4 x 23.6 Inch Two-tone Coffee Table with Faux Marble and Walnut Wood Grain Finish, Rectangular Center Table with 2 Storage Drawers, Practical Cocktail Table for Living Room, White</t>
  </si>
  <si>
    <t xml:space="preserve">WF320812AAB</t>
  </si>
  <si>
    <t xml:space="preserve">ON-TREND TV Stand with Faux Marble and Walnut Wood Grain Finish for TVs up to 88'', Modern Free-Combination Entertainment Center with 4 Storage Drawers for Living Room, Black</t>
  </si>
  <si>
    <t xml:space="preserve">WF308731AAE</t>
  </si>
  <si>
    <t xml:space="preserve">ON-TREND Narrow Design Tipping Bucket Shoe Cabinet with 3 Flip Drawers, Wood Grain Pattern Top Entryway Organizer with 3 Hooks, Free Standing Shoe Rack with Adjustable Panel for Hallway, Grey</t>
  </si>
  <si>
    <t xml:space="preserve">WF531670AAB</t>
  </si>
  <si>
    <t xml:space="preserve">ON-TREND 47.2''-57''W Extendable Coffee Table with 2 Storage Drawers, Dual-tone Wood Center Table with Extendable Sliding Tabletop, Multi-functional Hidden Storage Sofa Table for Living Room, Black</t>
  </si>
  <si>
    <t xml:space="preserve">WF531670AAK</t>
  </si>
  <si>
    <t xml:space="preserve">ON-TREND 47.2''-57''W Extendable Coffee Table with 2 Storage Drawers, Dual-tone Wood Center Table with Extendable Sliding Tabletop, Multi-functional Hidden Storage Sofa Table for Living Room, White</t>
  </si>
  <si>
    <t xml:space="preserve">WF324359AAB</t>
  </si>
  <si>
    <t xml:space="preserve">ON-TREND 2-in-1 Square Nesting Coffee Table with Wheels &amp; Drawers, Stackable Side Table with High Gloss Marble Grain Top, End Table Set with Brown Tempered Glass for Living Room, Black</t>
  </si>
  <si>
    <t xml:space="preserve">SD000023AAE</t>
  </si>
  <si>
    <t xml:space="preserve">ON-TREND Slim Tipping Bucket Shoe Cabinet Set with 4 Flip Drawers, Wood Grain Pattern Top Shoe Storage Solution with Adjustable Panel, Modern Style Shoe Rack with Drawers for Hallway, Grey</t>
  </si>
  <si>
    <t xml:space="preserve">WF320396AAB</t>
  </si>
  <si>
    <t xml:space="preserve">TV Stand(Not for sale, Subpackage of SD000031AAB )</t>
  </si>
  <si>
    <t xml:space="preserve">WF313572AAK</t>
  </si>
  <si>
    <t xml:space="preserve">ON-TREND Modernist Side Cabinet with 4 Glass Doors &amp; 3 Hooks, Freestanding Shoe Rack with Multiple Adjustable Shelves, Versatile Display Cabinet with Gold Handles for Hallway, Living Room, White</t>
  </si>
  <si>
    <t xml:space="preserve">SD000020AAB</t>
  </si>
  <si>
    <t xml:space="preserve">ON-TREND Chic Elegant Entertainment Wall Unit with Tall Cabinets, Modern TV Console Table for TVs Up to 65", Multifunctional TV Stand Set with Acrylic Board Door, Black</t>
  </si>
  <si>
    <t xml:space="preserve">SD000020AAK</t>
  </si>
  <si>
    <t xml:space="preserve">ON-TREND Chic Elegant Entertainment Wall Unit with Tall Cabinets, Modern TV Console Table for TVs Up to 65", Multifunctional TV Stand Set with Acrylic Board Door, White</t>
  </si>
  <si>
    <t xml:space="preserve">WF308423AAB</t>
  </si>
  <si>
    <t xml:space="preserve">ON-TREND Chic Elegant Design TV Stand with Sliding Fluted Glass Doors, Slanted Drawers Media Console for TVs Up to 75", Modern TV Cabinet with Ample Storage Space, Black</t>
  </si>
  <si>
    <t xml:space="preserve">WF308429AAB</t>
  </si>
  <si>
    <t xml:space="preserve">Hall Tree(Not for sale, Subpackage of SD000019AAB )</t>
  </si>
  <si>
    <t xml:space="preserve">WF307880AAB</t>
  </si>
  <si>
    <t xml:space="preserve">TV Stand(Not for sale, Subpackage of SD000018AAB )</t>
  </si>
  <si>
    <t xml:space="preserve">WF307879AAB</t>
  </si>
  <si>
    <t xml:space="preserve">WF307880AAK</t>
  </si>
  <si>
    <t xml:space="preserve">TV Stand(Not for sale, Subpackage of SD000018AAK )</t>
  </si>
  <si>
    <t xml:space="preserve">SD000016AAB</t>
  </si>
  <si>
    <t xml:space="preserve">ON-TREND Unique Shape TV Stand with 2 Illuminated Glass Shelves, High Gloss Entertainment Center for TVs Up to 88", Versatile TV Cabinet with LED Color Changing Lights for Living Room, Black</t>
  </si>
  <si>
    <t xml:space="preserve">WF321210AAB</t>
  </si>
  <si>
    <t xml:space="preserve">ON-TREND Elegant Shoe Cabinet with Arched Doors and Drawer, Cream Style Storage Sideboard with Adjustable Shelves and Solid Wood Legs for Entryway, Living Room, Black</t>
  </si>
  <si>
    <t xml:space="preserve">WF320812AAK</t>
  </si>
  <si>
    <t xml:space="preserve">ON-TREND TV Stand with Faux Marble and Walnut Wood Grain Finish for TVs up to 88'', Modern Free-Combination Entertainment Center with 4 Storage Drawers for Living Room, White</t>
  </si>
  <si>
    <t xml:space="preserve">WF325999AAK</t>
  </si>
  <si>
    <t xml:space="preserve">ON-TREND Graceful TV Stand with Arch Cabinets for TVs Up to 78'', Minimalist Entertainment Center with Solid Wood Legs, Practical Media Console with Adjustable Shelves for Living Room, White</t>
  </si>
  <si>
    <t xml:space="preserve">WF325998AAB</t>
  </si>
  <si>
    <t xml:space="preserve">ON-TREND Contemporary TV Stand with Adjustable Shelves for TVs Up to 78'', Stylish Media Console with Gold Handles and Arch Fluted Glass Doors, Delicate Entertainment Center for Living Room, Black</t>
  </si>
  <si>
    <t xml:space="preserve">WF325997AAK</t>
  </si>
  <si>
    <t xml:space="preserve">ON-TREND Retro Design TV Stand with Fluted Glass Doors for TVs Up to 78'', Practical Media Console with 2 Drawers and Cabinets, Elegant Entertainment Center for Living Room, White</t>
  </si>
  <si>
    <t xml:space="preserve">WF323980AAB</t>
  </si>
  <si>
    <t xml:space="preserve">ON-TREND Luxury TV Stand with High Gloss Faux Marble Top for TVs Up to 78'', Rectangle Media Console with Golden Panel Design, Practical Entertainment Center with 3 Drawers for Living Room, Black</t>
  </si>
  <si>
    <t xml:space="preserve">WF318087AAK</t>
  </si>
  <si>
    <t xml:space="preserve">ON-TREND Stylish LED TV Stand with Marble-veined Table Top for TVs Up to 78'', Entertainment Center with Brown Glass Storage Cabinet, Golden Legs &amp; Handles for Living Room, White</t>
  </si>
  <si>
    <t xml:space="preserve">SD000031AAB</t>
  </si>
  <si>
    <t xml:space="preserve">Minimalist Entertainment Wall Unit Set with Bridge for TVs Up to 75'', Ample Storage Space TV Stand with Adjustable Shelves, Modernist Large Media Console for Living Room, Black(NEW SKU: N721S000061B)</t>
  </si>
  <si>
    <t xml:space="preserve">SD000031AAK</t>
  </si>
  <si>
    <t xml:space="preserve">Minimalist Entertainment Wall Unit Set with Bridge for TVs Up to 75'', Ample Storage Space TV Stand with Adjustable Shelves, Modernist Large Media Console for Living Room, White (NEW SKU: SD000061AAK)</t>
  </si>
  <si>
    <t xml:space="preserve">SD000024AAK</t>
  </si>
  <si>
    <t xml:space="preserve">ON-TREND Multi-Functional Hall Tree with 4 Hidden Hanging Hooks, Brown Wood Grain Bench with Multiple Storage Space, Entryway Cabinet with Open Compartments for Living Room, Hallway, White</t>
  </si>
  <si>
    <t xml:space="preserve">WF315490AAB</t>
  </si>
  <si>
    <t xml:space="preserve">ON-TREND Exquisite High Gloss Coffee Table with 4 Golden Legs and 2 Small Drawers, 2-Tier Square Center Table for Living Room, Black</t>
  </si>
  <si>
    <t xml:space="preserve">WF315489AAK</t>
  </si>
  <si>
    <t xml:space="preserve">ON-TREND 27.5''W Narrow Hall Tree with Flip Drawer, Multi-functional Coat Rack with 4 Hanging Hooks &amp; Drawers,  Adjustable Shoe Storage Cabinet for Hallway, Living Room, White</t>
  </si>
  <si>
    <t xml:space="preserve">WF317362AAK</t>
  </si>
  <si>
    <t xml:space="preserve">ON-TREND 47.2'' Wide Hall Tree with Bench and Shoe Storage, Multi-functional Storage Bench with 3 Hanging Hooks &amp; Open Storage Space, Rectangle Storage &amp; Shelves Coat Rack for Hallway, White</t>
  </si>
  <si>
    <t xml:space="preserve">WF313572AAB</t>
  </si>
  <si>
    <t xml:space="preserve">ON-TREND Modernist Side Cabinet with 4 Glass Doors &amp; 3 Hooks, Freestanding Shoe Rack with Multiple Adjustable Shelves, Versatile Display Cabinet with Gold Handles for Hallway, Living Room, Black</t>
  </si>
  <si>
    <t xml:space="preserve">SD000025AAB</t>
  </si>
  <si>
    <t xml:space="preserve">ON-TREND Wide Design Hall Tree with Storage and Bench, 4-IN-1 Multi-functional Entryway Bench with Coat Rack and Shoe Cubbies, Practical Furniture for Hallway, Black</t>
  </si>
  <si>
    <t xml:space="preserve">WF314404AAK</t>
  </si>
  <si>
    <t xml:space="preserve">[VIDEO provided] ON-TREND Lift Top Coffee Table, Multi-Functional Coffee Table with Open Shelves, Modern Lift Tabletop Dining Table for Living Room, Home Office, Rustic Ivory</t>
  </si>
  <si>
    <t xml:space="preserve">WF314404AAP</t>
  </si>
  <si>
    <t xml:space="preserve">[VIDEO provided] ON-TREND Lift Top Coffee Table, Multi-Functional Coffee Table with Open Shelves, Modern Lift Tabletop Dining Table for Living Room, Home Office, Rustic Brown</t>
  </si>
  <si>
    <t xml:space="preserve">WF314583AAK</t>
  </si>
  <si>
    <t xml:space="preserve">ON-TREND Multi-functional Shoe Cabinet with 3 Flip Drawers, Elegant Hall Tree with Mirror, Freestanding Entryway Organizer Shoe Rack with 6 Hanging Hooks for Hallway, White</t>
  </si>
  <si>
    <t xml:space="preserve">WF314582AAK</t>
  </si>
  <si>
    <t xml:space="preserve">ON-TREND Modern High Gloss Coffee Table with 4 Drawers, Multi-Storage Square Cocktail Tea Table with Wood Grain Legs, Center Table for Living Room, 31.5''x31.5'', White</t>
  </si>
  <si>
    <t xml:space="preserve">SD000028AAB</t>
  </si>
  <si>
    <t xml:space="preserve">[VIDEO provided] ON-TREND Multifunctional Tipping Bucket Shoe Cabinet with Storage Shelf &amp; 6 Flip Drawers, Large Hall Tree with Tempered Glass Doors, Foyer Cabinet with 4 Hooks for Hallway, Black</t>
  </si>
  <si>
    <t xml:space="preserve">SD000027AAK</t>
  </si>
  <si>
    <t xml:space="preserve">[VIDEO provided] ON-TREND Contemporary Tipping Bucket Shoe Cabinet with Open Storage Platform, Tempered Glass Hall Tree with 3 Flip Drawers, Versatile Tall Cabinet with 4 Hooks for Hallway, White</t>
  </si>
  <si>
    <t xml:space="preserve">WF311772AAB</t>
  </si>
  <si>
    <t xml:space="preserve">ON-TREND Sleek and Stylish TV Stand with Perfect Storage Solution, Two-tone Media Console for TVs Up to 80'', Functional TV Cabinet with Versatile Compartment for Living Room, Black</t>
  </si>
  <si>
    <t xml:space="preserve">WF308425AAB</t>
  </si>
  <si>
    <t xml:space="preserve">ON-TREND Elegant Tall Cabinet with Acrylic Board Door, Versatile Sideboard with Graceful Curves, Contemporary Bookshelf with Adjustable Shelves for Living Room, Black</t>
  </si>
  <si>
    <t xml:space="preserve">SD000021AAB</t>
  </si>
  <si>
    <t xml:space="preserve">ON-TREND Wide Design Hall Tree with Storage Bench, Minimalist Shoe Cabinet with Cube Storage &amp; Shelves, Multifunctional Coat Rack with 8 Hooks for Entryways, Mudroom, Black</t>
  </si>
  <si>
    <t xml:space="preserve">SD000021AAK</t>
  </si>
  <si>
    <t xml:space="preserve">ON-TREND Wide Design Hall Tree with Storage Bench, Minimalist Shoe Cabinet with Cube Storage &amp; Shelves, Multifunctional Coat Rack with 8 Hooks for Entryways, Mudroom, White</t>
  </si>
  <si>
    <t xml:space="preserve">WF308423AAK</t>
  </si>
  <si>
    <t xml:space="preserve">ON-TREND Chic Elegant Design TV Stand with Sliding Fluted Glass Doors, Slanted Drawers Media Console for TVs Up to 75", Modern TV Cabinet with Ample Storage Space, White</t>
  </si>
  <si>
    <t xml:space="preserve">SD000019AAK</t>
  </si>
  <si>
    <t xml:space="preserve">ON-TREND Modern Style 4-in-1 Multiple Functions Hallway Coat Rack with Seven Metal Black Hooks, Entryway Bench Hall Tree with Ample Storage Drawer, White (Old SKU: SD000006AAK)</t>
  </si>
  <si>
    <t xml:space="preserve">SD000019AAB</t>
  </si>
  <si>
    <t xml:space="preserve">ON-TREND Modern Style 4-in-1 Multiple Functions Hallway Coat Rack with Seven Metal Black Hooks, Entryway Bench Hall Tree with Ample Storage Drawer, Black (Old SKU: SD000006AAB)</t>
  </si>
  <si>
    <t xml:space="preserve">SD000023AAK</t>
  </si>
  <si>
    <t xml:space="preserve">ON-TREND Slim Tipping Bucket Shoe Cabinet Set with 4 Flip Drawers, Wood Grain Pattern Top Shoe Storage Solution with Adjustable Panel, Modern Style Shoe Rack with Drawers for Hallway, White</t>
  </si>
  <si>
    <t xml:space="preserve">WF305182AAD</t>
  </si>
  <si>
    <t xml:space="preserve">[New Picture] Unique Design Coffee Table with 4 Hidden Storage Compartments, Square Cocktail Table with Extendable Sliding Tabletop, UV High-gloss Design Center Table for Living Room, 31.5"x 31.5"</t>
  </si>
  <si>
    <t xml:space="preserve">SD000018AAB</t>
  </si>
  <si>
    <t xml:space="preserve">[VIDEO provided] ON-TREND Minimalism Entertainment Wall Unit with Bridge, Modern TV Console Table for TVs Up to 70", Multifunctional TV Stand with Tempered Glass Door, Black (Old SKU: SD000009AAB)</t>
  </si>
  <si>
    <t xml:space="preserve">SD000018AAK</t>
  </si>
  <si>
    <t xml:space="preserve">[VIDEO provided] ON-TREND Minimalism Entertainment Wall Unit with Bridge, Modern TV Console Table for TVs Up to 70", Multifunctional TV Stand with Tempered Glass Door, White (Old SKU: SD000009AAK)</t>
  </si>
  <si>
    <t xml:space="preserve">WF305961AAB</t>
  </si>
  <si>
    <t xml:space="preserve">[VIDEO provided] ON-TREND Contemporary Coffee Table with Faux Marble Top, Rectangle Cocktail Table with Caster Wheels, Moderate Luxury Center Table with Gold Metal Bars for Living Room, Black</t>
  </si>
  <si>
    <t xml:space="preserve">WF305961AAK</t>
  </si>
  <si>
    <t xml:space="preserve">ON-TREND Contemporary Coffee Table with Faux Marble Top, Rectangle Cocktail Table with Caster Wheels, Moderate Luxury Center Table with Gold Metal Bars for Living Room, White</t>
  </si>
  <si>
    <t xml:space="preserve">WF304415AAK</t>
  </si>
  <si>
    <t xml:space="preserve">ON-TREND Sleek and Modern Shoe Cabinet with Adjustable Shelves, Minimalist Shoe Storage Organizer with Sturdy Top Surface, Space-saving Design Side Board for Various Sizes of Items, White</t>
  </si>
  <si>
    <t xml:space="preserve">WF299854AAB</t>
  </si>
  <si>
    <t xml:space="preserve">[VIDEO provided] ON-TREND Multi-functional Coffee Table with Lifted Tabletop, Contemporary Cocktail Table with Metal Frame Legs, High-gloss Surface Dining Table for Living Room, Black</t>
  </si>
  <si>
    <t xml:space="preserve">WF299854AAK</t>
  </si>
  <si>
    <t xml:space="preserve">[VIDEO provided] ON-TREND Multi-functional Coffee Table with Lifted Tabletop, Contemporary Cocktail Table with Metal Frame Legs, High-gloss Surface Dining Table for Living Room, White</t>
  </si>
  <si>
    <t xml:space="preserve">WF301126AAB</t>
  </si>
  <si>
    <t xml:space="preserve">ON-TREND Multifunctional Hall Tree with Sliding Doors, Wooden Hallway Shoe Cabinet with Storage Bench and Shelves, Mudroom Coat Storage with Hanging Hooks for Entryways, Black</t>
  </si>
  <si>
    <t xml:space="preserve">WF300075AAK</t>
  </si>
  <si>
    <t xml:space="preserve">[VIDEO provided] ON-TREND Modern TV Stand with 2 Tempered Glass Shelves, High Gloss Entertainment Center for TVs Up to 70'', Elegant TV Cabinet with LED Color Changing Lights for Living Room, White</t>
  </si>
  <si>
    <t xml:space="preserve">WF300971AAK</t>
  </si>
  <si>
    <t xml:space="preserve">[VIDEO provided] ON-TREND All in One Hall Tree with 3 Top Shelves and 2 Flip Shoe Storage Drawers, Wood Hallway Organizer with Storage Bench and Metal Hanging Hooks, Tipping Bucket Shoe Rack, White</t>
  </si>
  <si>
    <t xml:space="preserve">WF300549AAB</t>
  </si>
  <si>
    <t xml:space="preserve">ON-TREND Boho style TV Stand with Rattan Door, Woven Media Console Table for TVs Up to 70'', Country Style Design Side Board with Gold Metal Base for Living Room, Black.</t>
  </si>
  <si>
    <t xml:space="preserve">WF300549AAK</t>
  </si>
  <si>
    <t xml:space="preserve">ON-TREND Boho style TV Stand with Rattan Door, Woven Media Console Table for TVs Up to 70'', Country Style Design Side Board with Gold Metal Base for Living Room, White.</t>
  </si>
  <si>
    <t xml:space="preserve">WF299270AAB</t>
  </si>
  <si>
    <t xml:space="preserve">ON-TREND 6mm Glass-Top Coffee Table with Open Shelves and Cabinets, Geometric Style Cocktail Table with Great Storage Capacity, Modernist 2-Tier Center Table for Living Room, Black</t>
  </si>
  <si>
    <t xml:space="preserve">WF300276AAK</t>
  </si>
  <si>
    <t xml:space="preserve">ON-TREND Rattan Style Entertainment Center with Push to Open Doors, 3-pics Extended TV Console Table for TVs Up to 90'', Modern TV Stand with Color Changing LED Lights for  Home Theatre, White</t>
  </si>
  <si>
    <t xml:space="preserve">WF298613AAK</t>
  </si>
  <si>
    <t xml:space="preserve">ON-TREND Modern Minimalist Design 31.5*31.5in Square Coffee Table with Detachable Tray and Plug-in 16-color LED Strip Lights Remote Control for Living Room</t>
  </si>
  <si>
    <t xml:space="preserve">SD000012AAB</t>
  </si>
  <si>
    <t xml:space="preserve">ON-TREND Stylish Functional TV stand, 5 Pieces Floating TV Stand Set, High Gloss Wall Mounted Entertainment Center with 16-color LED Light Strips for 75+ inch TV, Black</t>
  </si>
  <si>
    <t xml:space="preserve">WF297894AAB</t>
  </si>
  <si>
    <t xml:space="preserve">ON-TREND Modern Glossy Coffee Table With Drawer, 2-Tier Rectangle Center Table with LED lighting for Living room, 39.3''x19.6''x15.3'', Black</t>
  </si>
  <si>
    <t xml:space="preserve">WF292142AAB</t>
  </si>
  <si>
    <t xml:space="preserve">ON-TREND Contemporary Rectangle Design Living Room Furniture, Modern High Gloss Surface Cocktail Table, Center Table for Sofa or Upholstered Chairs, 45.2*25.5*13.7in, Black</t>
  </si>
  <si>
    <t xml:space="preserve">SD000010AAN</t>
  </si>
  <si>
    <t xml:space="preserve">ON-TREND Fashionable Modern Glass Mirrored Coffee Table Set of 3, Easy Assembly Crystal Design Cocktail Table with 2 End Tables for Apartment Home Office, Silver</t>
  </si>
  <si>
    <t xml:space="preserve">WF296595AAN</t>
  </si>
  <si>
    <t xml:space="preserve">[VIDEO provided] ON-TREND Fashionable Modern Glass Mirrored Side Table, Easy Assembly End Table with Crystal Design and Adjustable Height Legs, Silver</t>
  </si>
  <si>
    <t xml:space="preserve">WF295472AAB</t>
  </si>
  <si>
    <t xml:space="preserve">On-Trend TV Stand with 4 Open Shelves, Modern High Gloss Entertainment Center for 75 Inch TV, Universal TV Storage Cabinet with 16-color RGB LED Color Changing Lights, Black</t>
  </si>
  <si>
    <t xml:space="preserve">SD000005AAB</t>
  </si>
  <si>
    <t xml:space="preserve">ON-TREND Wall Mount Floating TV Stand with Four Media Storage Cabinets and Two Shelves, Modern High Gloss Entertainment Center for 95+ Inch TV, 16-color RGB LED Lights for Living Room, Bedroom, Black</t>
  </si>
  <si>
    <t xml:space="preserve">SD000005AAK</t>
  </si>
  <si>
    <t xml:space="preserve">[VIDEO provided] ON-TREND Wall Mount Floating TV Stand with Four Storage Cabinets and Two Shelves, High Gloss Entertainment Center for 95+ Inch TV, 16-color RGB LED Lights for Living Room, White</t>
  </si>
  <si>
    <t xml:space="preserve">WF287357AAB</t>
  </si>
  <si>
    <t xml:space="preserve">ON-TREND Modern, Stylish Functional TV stand with Color Changing LED Lights, Universal Entertainment Center, High Gloss TV Cabinet for 75+ inch TV, Black</t>
  </si>
  <si>
    <t xml:space="preserve">WF292142AAK</t>
  </si>
  <si>
    <t xml:space="preserve">ON-TREND Contemporary Rectangle Design Living Room Furniture, Modern High Gloss Surface Cocktail Table, Center Table for Sofa or Upholstered Chairs, 45.2*25.5*13.7in</t>
  </si>
  <si>
    <t xml:space="preserve">WF291303AAK</t>
  </si>
  <si>
    <t xml:space="preserve">ON-TREND Modern Minimalist Design 31.5*31.5in Square Coffee Table with Detachable Tray and Plug-in 16-color LED Strip Lights Remote Control for Living Room (OLD SKU: WF298613AAK)</t>
  </si>
  <si>
    <t xml:space="preserve">WF290009AAB</t>
  </si>
  <si>
    <t xml:space="preserve">ON-TREND Modern Style 16-colored LED Lights TV Cabinet,  UV High Gloss Surface Entertainment Center with DVD Shelf,  Up to 70 inch TV, Black</t>
  </si>
  <si>
    <t xml:space="preserve">WF290009AAK</t>
  </si>
  <si>
    <t xml:space="preserve">ON-TREND Modern Style 16-colored LED Lights TV Cabinet,  UV High Gloss Surface Entertainment Center with DVD Shelf,
Up to 70 inch TV, White</t>
  </si>
  <si>
    <t xml:space="preserve">WF287358AAK</t>
  </si>
  <si>
    <t xml:space="preserve">ON-TREND Coffee Table Cocktail Table Modern Industrial Design with LED lighting, 16 colors with a remote control, White (OLD SKU: WF280707AAK)</t>
  </si>
  <si>
    <t xml:space="preserve">WF287358AAB</t>
  </si>
  <si>
    <t xml:space="preserve">ON-TREND Coffee Table Cocktail Table Modern Industrial Design with LED lighting, 16 colors with a remote control (Black)</t>
  </si>
  <si>
    <t xml:space="preserve">SD000032AAK</t>
  </si>
  <si>
    <t xml:space="preserve">Farmhouse Wooden Style Hall Tree with Storage Seating Bench, Entryway Shoe Cabinet with 13 Compartments, Elegant Coat Rack with 6 Hooks for Mudroom, Living room, White(NEW SKU: SD000032AAK-1)</t>
  </si>
  <si>
    <t xml:space="preserve">WF325999AAB</t>
  </si>
  <si>
    <t xml:space="preserve">ON-TREND Graceful TV Stand with Arch Cabinets for TVs Up to 78'', Minimalist Entertainment Center with Solid Wood Legs, Practical Media Console with Adjustable Shelves for Living Room, Black</t>
  </si>
  <si>
    <t xml:space="preserve">WF325998AAK</t>
  </si>
  <si>
    <t xml:space="preserve">ON-TREND Contemporary TV Stand with Adjustable Shelves for TVs Up to 78'', Stylish Media Console with Gold Handles and Arch Fluted Glass Doors, Delicate Entertainment Center for Living Room, White</t>
  </si>
  <si>
    <t xml:space="preserve">WF325997AAB</t>
  </si>
  <si>
    <t xml:space="preserve">ON-TREND Retro Design TV Stand with Fluted Glass Doors for TVs Up to 78'', Practical Media Console with 2 Drawers and Cabinets, Elegant Entertainment Center for Living Room, Black</t>
  </si>
  <si>
    <t xml:space="preserve">WF324359AAK</t>
  </si>
  <si>
    <t xml:space="preserve">ON-TREND 2-in-1 Square Nesting Coffee Table with Wheels &amp; Drawers, Stackable Side Table with High Gloss Marble Grain Top, End Table Set with Brown Tempered Glass for Living Room, White</t>
  </si>
  <si>
    <t xml:space="preserve">WF321197AAB</t>
  </si>
  <si>
    <t xml:space="preserve">ON-TREND Multi-functional Square 360°Rotating Coffee Table with 2 Drawers, High Gloss 2-Tier Center Table with Swivel Tabletop and Storage, Walnut Table Frame Side Table for Living Room, Black</t>
  </si>
  <si>
    <t xml:space="preserve">WF321197AAK</t>
  </si>
  <si>
    <t xml:space="preserve">[VIDEO provided] ON-TREND Square 360°Rotating Coffee Table with 2 Drawers, High Gloss 2-Tier Center Table with Swivel Tabletop and Storage, Walnut Table Frame Side Table for Living Room, White</t>
  </si>
  <si>
    <t xml:space="preserve">WF320405AAK</t>
  </si>
  <si>
    <t xml:space="preserve">[VIDEO provided] ON-TREND Φ27.5'' &amp; Φ17.7'' Nesting Coffee Table with Marble Grain Table Top, Golden Iron Frame Round Coffee Table, Set of 2, for Living Room, Balcony, White</t>
  </si>
  <si>
    <t xml:space="preserve">SD000024AAB</t>
  </si>
  <si>
    <t xml:space="preserve">ON-TREND Multi-Functional Hall Tree with 4 Hidden Hanging Hooks, Brown Wood Grain Bench with Multiple Storage Space, Entryway Cabinet with Open Compartments for Living Room, Hallway, Black</t>
  </si>
  <si>
    <t xml:space="preserve">WF315490AAK</t>
  </si>
  <si>
    <t xml:space="preserve">ON-TREND Exquisite High Gloss Coffee Table with 4 Golden Legs and 2 Small Drawers, 2-Tier Square Center Table for Living Room, White</t>
  </si>
  <si>
    <t xml:space="preserve">WF315489AAB</t>
  </si>
  <si>
    <t xml:space="preserve">ON-TREND 27.5''W Narrow Hall Tree with Flip Drawer, Multi-functional Coat Rack with 4 Hanging Hooks &amp; Drawers,  Adjustable Shoe Storage Cabinet for Hallway, Living Room, Black</t>
  </si>
  <si>
    <t xml:space="preserve">WF314501AAB</t>
  </si>
  <si>
    <t xml:space="preserve">ON-TREND Sleek Design TV Stand with Fluted Glass, Contemporary Entertainment Center for TVs Up to 70", Faux Marble Top TV Console Table with Gold Frame Base, Black</t>
  </si>
  <si>
    <t xml:space="preserve">SD000030AAK</t>
  </si>
  <si>
    <t xml:space="preserve">ON-TREND High Gloss TV Stand with Ample Storage Space, Media Console for TVs Up to 78", Versatile Entertainment Center with Wall Mounted Floating Storage Cabinets for Living Room, White</t>
  </si>
  <si>
    <t xml:space="preserve">WF314405AAE</t>
  </si>
  <si>
    <t xml:space="preserve">ON-TREND 2-in-1 Shoe Storage Bench &amp; Shoe Cabinets
, Multi-functional Shoe Rack with Padded Seat, Versatile Shoe Storage Solution with Adjustable Shelves for Hallway, Grey</t>
  </si>
  <si>
    <t xml:space="preserve">WF314484AAB</t>
  </si>
  <si>
    <t xml:space="preserve">ON-TREND Buffet Cabinet with Adjustable Shelves, 4-Door Mirror Hollow-Carved TV stand for TVs Up to 70'', Multi-functional Console Table with Storage Credenza Accent Cabinet for Living Room, Black</t>
  </si>
  <si>
    <t xml:space="preserve">WF314582AAB</t>
  </si>
  <si>
    <t xml:space="preserve">ON-TREND Modern High Gloss Coffee Table with 4 Drawers, Multi-Storage Square Cocktail Tea Table with Wood Grain Legs, Center Table for Living Room, 31.5''x31.5'', Black</t>
  </si>
  <si>
    <t xml:space="preserve">SD000027AAB</t>
  </si>
  <si>
    <t xml:space="preserve">[VIDEO provided] ON-TREND Contemporary Tipping Bucket Shoe Cabinet with Open Storage Platform, Tempered Glass Hall Tree with 3 Flip Drawers, Versatile Tall Cabinet with 4 Hooks for Hallway, Black</t>
  </si>
  <si>
    <t xml:space="preserve">SD000019AAE</t>
  </si>
  <si>
    <t xml:space="preserve">ON-TREND Modern Style 4-in-1 Multiple Functions Hallway Coat Rack with Seven Metal Black Hooks, Entryway Bench Hall Tree with Ample Storage Drawer, Grey</t>
  </si>
  <si>
    <t xml:space="preserve">WF311772AAK</t>
  </si>
  <si>
    <t xml:space="preserve">ON-TREND Sleek and Stylish TV Stand with Perfect Storage Solution, Two-tone Media Console for TVs Up to 80'', Functional TV Cabinet with Versatile Compartment for Living Room, White</t>
  </si>
  <si>
    <t xml:space="preserve">WF311903AAB</t>
  </si>
  <si>
    <t xml:space="preserve">ON-TREND Luxurious TV Stand with Fluted Glass Doors, Elegant and Functional Media Console for TVs Up to 95'', Tempered Glass Shelf TV Cabinet with Multiple Storage Options, Black</t>
  </si>
  <si>
    <t xml:space="preserve">WF309308AAP</t>
  </si>
  <si>
    <t xml:space="preserve">ON-TREND Sleek Design 24 Shoe Cubby Console, Modern Shoe Cabinet with Curved Base, Versatile Sideboard with High-quality for Hallway, Bedroom, Living Room, Rustic Brown</t>
  </si>
  <si>
    <t xml:space="preserve">WF308425AAK</t>
  </si>
  <si>
    <t xml:space="preserve">ON-TREND Elegant Tall Cabinet with Acrylic Board Door, Versatile Sideboard with Graceful Curves, Contemporary Bookshelf with Adjustable Shelves for Living Room, White</t>
  </si>
  <si>
    <t xml:space="preserve">WF308424AAK</t>
  </si>
  <si>
    <t xml:space="preserve">ON-TREND Sleek &amp; Modern Design TV Stand with Acrylic Board Door, Chic Elegant Media Console for TVs Up to 65", Ample Storage Space TV Cabinet with Black Handles, White</t>
  </si>
  <si>
    <t xml:space="preserve">WF308729AAB</t>
  </si>
  <si>
    <t xml:space="preserve">ON-TREND Minimalist Slim Tipping Bucket Shoe Cabinet with Hanging Hooks, Slits Design Panels Entryway Organizer with 3 Flip Drawers, Free Standing Shoe Rack with Adjustable Panel for Hallway, Black</t>
  </si>
  <si>
    <t xml:space="preserve">WF308729AAK</t>
  </si>
  <si>
    <t xml:space="preserve">ON-TREND Minimalist Slim Shoe Cabinet with Hanging Hooks, Slits Design Panels Entryway Organizer with 3 Flip Drawers, Free Standing Shoe Rack with Adjustable Panel for Hallway, White</t>
  </si>
  <si>
    <t xml:space="preserve">SD000023AAB</t>
  </si>
  <si>
    <t xml:space="preserve">ON-TREND Slim Tipping Bucket Shoe Cabinet Set with 4 Flip Drawers, Wood Grain Pattern Top Shoe Storage Solution with Adjustable Panel, Modern Style Shoe Rack with Drawers for Hallway, Black</t>
  </si>
  <si>
    <t xml:space="preserve">WF308547AAB</t>
  </si>
  <si>
    <t xml:space="preserve">ON-TREND Functional Entryway Organizer with 2 Flip Drawers, Wood Grain Pattern Top Shoe Cabinet with Drawer, Free Standing Shoe Rack with Adjustable Panel for Hallway, Black</t>
  </si>
  <si>
    <t xml:space="preserve">WF308547AAK</t>
  </si>
  <si>
    <t xml:space="preserve">ON-TREND Functional Entryway Organizer with 2 Flip Drawers, Wood Grain Pattern Top Shoe Cabinet with Drawer, Free Standing Shoe Rack with Adjustable Panel for Hallway, White</t>
  </si>
  <si>
    <t xml:space="preserve">WF306450AAB</t>
  </si>
  <si>
    <t xml:space="preserve">[New Picture] ON-TREND Modern Style Hall Tree with Storage Cabinet and 2 Large Drawers, Widen Mudroom Bench with 5 Coat Hooks, Black</t>
  </si>
  <si>
    <t xml:space="preserve">WF306450AAK</t>
  </si>
  <si>
    <t xml:space="preserve">[VIDEO provided] ON-TREND Modern Style Hall Tree with Storage Cabinet and 2 Large Drawers, Widen Mudroom Bench with 5 Coat Hooks, White</t>
  </si>
  <si>
    <t xml:space="preserve">WF305182AAB</t>
  </si>
  <si>
    <t xml:space="preserve">ON-TREND Unique Design Coffee Table with 4 Hidden Storage Compartments, Square Cocktail Table with Extendable Sliding Tabletop, UV High-gloss Design Center Table for Living Room, 31.5"x 31.5"</t>
  </si>
  <si>
    <t xml:space="preserve">WF304223AAB</t>
  </si>
  <si>
    <t xml:space="preserve">Stylish Design Hall Tree with Flip-Up Bench, Minimalist Hallway Shoe Cabinet with Adjustable Shelves, Multifunctional Furniture with Hanging Hooks for Entryways, Mudroom, Black (NEW SKU: N721P484458B)</t>
  </si>
  <si>
    <t xml:space="preserve">WF304223AAK</t>
  </si>
  <si>
    <t xml:space="preserve">Stylish Design Hall Tree with Flip-Up Bench, Minimalist Hallway Shoe Cabinet with Adjustable Shelves, Multifunctional Furniture with Hanging Hooks for Entryways, Mudroom, White (NEW SKU: N721P484458K)</t>
  </si>
  <si>
    <t xml:space="preserve">WF300887AAB</t>
  </si>
  <si>
    <t xml:space="preserve">ON-TREND Vintage Style 38.5" Wide Hallway Coat Rack with 5 Metal Hooks and 2 Large Drawers Hall Tree, Metal drawer Handles Entryway Bench Coat Hanger, Black(OLD SKU: WF286982AAB)</t>
  </si>
  <si>
    <t xml:space="preserve">WF303936AAB</t>
  </si>
  <si>
    <t xml:space="preserve">[VIDEO provided] ON-TREND Modern Coffee Table with Tempered Glass, Wooden Cocktail Table with High-gloss UV Surface, Modernist 2-Tier Rectangle Center Table for Living Room, Black</t>
  </si>
  <si>
    <t xml:space="preserve">WF303936AAK</t>
  </si>
  <si>
    <t xml:space="preserve">[VIDEO provided] ON-TREND Modern Coffee Table with Tempered Glass, Wooden Cocktail Table with High-gloss UV Surface, Modernist 2-Tier Rectangle Center Table for Living Room, White</t>
  </si>
  <si>
    <t xml:space="preserve">WF301126AAK</t>
  </si>
  <si>
    <t xml:space="preserve">[VIDEO provided] ON-TREND Multifunctional Hall Tree with Sliding Doors, Wooden Hallway Shoe Cabinet with Storage Bench and Shelves, Mudroom Coat Storage with Hanging Hooks for Entryways, White</t>
  </si>
  <si>
    <t xml:space="preserve">WF303591AAB</t>
  </si>
  <si>
    <t xml:space="preserve">[VIDEO provided] ON-TREND Coffee Table with 2 large Hidden Storage Compartment, Extendable Cocktail Table with 2 Drawers, High-gloss Center Table with Sliding Top for Living Room, 39.3"x21.6", Black</t>
  </si>
  <si>
    <t xml:space="preserve">WF303591AAK</t>
  </si>
  <si>
    <t xml:space="preserve">[VIDEO provided] ON-TREND Coffee Table with 2 large Hidden Storage Compartment, Extendable Cocktail Table with 2 Drawers, High-gloss Center Table with Sliding Top for Living Room, 39.3"x21.6", White</t>
  </si>
  <si>
    <t xml:space="preserve">WF300887AAK</t>
  </si>
  <si>
    <t xml:space="preserve">[VIDEO provided] ON-TREND Vintage Style 38.5" Wide Hallway Coat Rack with 5 Metal Hooks and 2 Large Drawers Hall Tree, Metal drawer Handles Entryway Bench Coat Hanger, White(OLD SKU: WF286982AAK)</t>
  </si>
  <si>
    <t xml:space="preserve">WF301228AAB</t>
  </si>
  <si>
    <t xml:space="preserve">ON-TREND Modern 2-layer Coffee Table with Casters, Square Cocktail Table with Removable Tray, UV High-gloss Marble Design Center Table for Living Room, 31.4''x 31.4''</t>
  </si>
  <si>
    <t xml:space="preserve">WF300075AAB</t>
  </si>
  <si>
    <t xml:space="preserve">ON-TREND Modern TV Stand with 2 Tempered Glass Shelves, High Gloss Entertainment Center for TVs Up to 70'', Elegant TV Cabinet with LED Color Changing Lights for Living Room, Black</t>
  </si>
  <si>
    <t xml:space="preserve">WF300276AAB</t>
  </si>
  <si>
    <t xml:space="preserve">ON-TREND Rattan Style Entertainment Center with Push to Open Doors, 3-pics Extended TV Console Table for TVs Up to 90'', Modern TV Stand with Color Changing LED Lights for  Home Theatre, Black</t>
  </si>
  <si>
    <t xml:space="preserve">WF300852AAB</t>
  </si>
  <si>
    <t xml:space="preserve">ON-TREND White &amp; Black Contemporary Rectangle Design TV Stand, Unique Style TV Console Table for TVs Up to 80'', Modern TV Cabinet with High Gloss UV Surface for Living Room.</t>
  </si>
  <si>
    <t xml:space="preserve">WF300852AAK</t>
  </si>
  <si>
    <t xml:space="preserve">[VIDEO provided] ON-TREND White &amp; Black Contemporary Rectangle Design TV Stand, Unique Style TV Console Table for TVs Up to 80'', Modern TV Cabinet with High Gloss UV Surface for Living Room.</t>
  </si>
  <si>
    <t xml:space="preserve">WF300851AAK</t>
  </si>
  <si>
    <t xml:space="preserve">[VIDEO provided] ON-TREND Modern Tipping Bucket Shoe Cabinet with 4 Flip Drawers, Multifunctional 2-Tier Shoe Storage Organizer with Drawers, Free Standing Shoe Rack for Entrance Hallway, White.</t>
  </si>
  <si>
    <t xml:space="preserve">WF300971AAB</t>
  </si>
  <si>
    <t xml:space="preserve">ON-TREND All in One Hall Tree with 3 Top Shelves and 2 Flip Shoe Storage Drawers, Wood Hallway Organizer with Storage Bench and Metal Hanging Hooks, Tipping Bucket Shoe Rack, Living Room, Black</t>
  </si>
  <si>
    <t xml:space="preserve">WF299270AAK</t>
  </si>
  <si>
    <t xml:space="preserve">[VIDEO provided] ON-TREND 6mm Glass-Top Coffee Table with Open Shelves and Cabinets, Geometric Style Cocktail Table with Great Storage Capacity, Modernist 2-Tier Center Table for Living Room, White</t>
  </si>
  <si>
    <t xml:space="preserve">WF298614AAK</t>
  </si>
  <si>
    <t xml:space="preserve">ON-TREND Modern Style Multiple Functions Hallway Coat Rack with Metal Black Hooks, Entryway Bench 60" Wide Hall Tree with Ample Storage Space and 24 Shoe Cubbies , White ( OLD SKU: WF286983AAK )</t>
  </si>
  <si>
    <t xml:space="preserve">WF298614AAB</t>
  </si>
  <si>
    <t xml:space="preserve">ON-TREND Modern Style Multiple Functions Hallway Coat Rack with Metal Hooks, Entryway Bench 60" Wide Hall Tree with Ample Storage Space and 24 Shoe Cubbies , Black (OLD SKU: WF286983AAB )</t>
  </si>
  <si>
    <t xml:space="preserve">WF298613AAB</t>
  </si>
  <si>
    <t xml:space="preserve">ON-TREND Modern Minimalist Design 31.5*31.5in Square Coffee Table with Detachable Tray and Plug-in 16-color LED Strip Lights Remote Control for Living Room (OLD SKU: WF291303AAB )</t>
  </si>
  <si>
    <t xml:space="preserve">WF293702AAA</t>
  </si>
  <si>
    <t xml:space="preserve">[New Picture] ON-TREND Round Glass Coffee Table Modern Cocktail Table Easy Assembly with Tempered Glass Top &amp; Sturdy Wood Base, Natural (OLD SKU: WF190112AAL)</t>
  </si>
  <si>
    <t xml:space="preserve">WF297894AAK</t>
  </si>
  <si>
    <t xml:space="preserve">ON-TREND Modern Glossy Coffee Table With Drawer, 2-Tier Rectangle Center Table with LED lighting for Living room, 39.3''x19.6''x15.3'', White</t>
  </si>
  <si>
    <t xml:space="preserve">WF293702AAB</t>
  </si>
  <si>
    <t xml:space="preserve">ON-TREND Round Glass Coffee Table Modern Cocktail Table Easy Assembly with Tempered Glass Top &amp; Sturdy Wood Base (Black)</t>
  </si>
  <si>
    <t xml:space="preserve">SD000007AAB</t>
  </si>
  <si>
    <t xml:space="preserve">ON-TREND Extended, Minimalist Style 7 Pieces Floating TV Stand Set, High Gloss Wall Mounted Entertainment Center with 16-color LED Light Strips for 90+ inch TV, Black</t>
  </si>
  <si>
    <t xml:space="preserve">WF295802AAB</t>
  </si>
  <si>
    <t xml:space="preserve">ON-TREND Extended, Minimalist Design TV stand with Color Changing LED Lights, Modern Universal Entertainment Center, High Gloss TV Cabinet for 90+ inch TV, Black</t>
  </si>
  <si>
    <t xml:space="preserve">WF295802AAK</t>
  </si>
  <si>
    <t xml:space="preserve">ON-TREND Extended, Minimalist Design TV stand with Color Changing LED Lights, Modern Universal Entertainment Center, High Gloss TV Cabinet for 90+ inch TV, White</t>
  </si>
  <si>
    <t xml:space="preserve">WF293969AAB</t>
  </si>
  <si>
    <t xml:space="preserve">On-Trend TV Stand with Two Media Storage Cabinets Modern High Gloss Entertainment Center for 75 Inch TV, 16-color RGB LED Color Changing Lights for Living Room, Black</t>
  </si>
  <si>
    <t xml:space="preserve">WF190111AAL</t>
  </si>
  <si>
    <t xml:space="preserve">ON-TREND Modern Coffee Table, Easy Assembly Tea Table, Thicken Cocktail Table with w/Chevron Pattern &amp; Metal Hairpin Legs for Living Room, Ash Wood Finished</t>
  </si>
  <si>
    <t xml:space="preserve">WF190111AAD</t>
  </si>
  <si>
    <t xml:space="preserve">ON-TREND Modern Coffee Table, Easy Assembly Tea Table, Cocktail Table with w/Chevron Pattern &amp; Metal Hairpin Legs for Living Room, Ash Wood Finished</t>
  </si>
  <si>
    <t xml:space="preserve">WF531669AAK</t>
  </si>
  <si>
    <t xml:space="preserve">ON-TREND 74.8''-126'' Extendable TV Stand with 3 Tier Bookshelves for TVs up to 110'', Adjustable Entertainment Center with Storage Cabinets, Sliding Tabletop Media Console for Living Room, White</t>
  </si>
  <si>
    <t xml:space="preserve">SD000032AAB</t>
  </si>
  <si>
    <t xml:space="preserve">Farmhouse Wooden Style Hall Tree with Wide Storage Seating Bench, Entryway Shoe Cabinet with 13 Compartments, Elegant Coat Rack with 6 Hooks for Mudroom, Living room, Black (NEW SKU: SD000032AAB-1)</t>
  </si>
  <si>
    <t xml:space="preserve">WF530170AAB</t>
  </si>
  <si>
    <t xml:space="preserve">ON-TREND Modern Minimalist Geometric TV Cabinet with Metal Handles and Gold Legs for TVs Up to 80'', Multi-functional TV Stand with Storage Cabinets, Entertainment Center for Living Room, Black</t>
  </si>
  <si>
    <t xml:space="preserve">WF530170AAK</t>
  </si>
  <si>
    <t xml:space="preserve">ON-TREND Modern Minimalist Geometric TV Cabinet with Metal Handles and Gold Legs for TVs Up to 80'', Multi-functional TV Stand with Storage Cabinets, Entertainment Center for Living Room, White</t>
  </si>
  <si>
    <t xml:space="preserve">WF325614AAB</t>
  </si>
  <si>
    <t xml:space="preserve">ON-TREND Modern TV Stand with Metal Legs and Gold Handles for TVs Up to 80'', Media Console Table with Cabinets and Adjustable Shelves, Luxury TV Cabinet with Geometric Lines for Living Room, Black</t>
  </si>
  <si>
    <t xml:space="preserve">WF325614AAK</t>
  </si>
  <si>
    <t xml:space="preserve">ON-TREND Modern TV Stand with Metal Legs and Gold Handles for TVs Up to 80'', Media Console Table with Cabinets and Adjustable Shelves, Luxury TV Cabinet with Geometric Lines for Living Room, White</t>
  </si>
  <si>
    <t xml:space="preserve">WF324358AAB</t>
  </si>
  <si>
    <t xml:space="preserve">ON-TREND Nesting Coffee Table with Drawer, Set of 2, Exquisite Square Stacking Coffee Tables with Brown Tempered Glass, Side Table with High Gloss Marble Grain Tabletop for Living Room, Black</t>
  </si>
  <si>
    <t xml:space="preserve">WF324358AAK</t>
  </si>
  <si>
    <t xml:space="preserve">ON-TREND Nesting Coffee Table with Drawer, Set of 2, Exquisite Square Stacking Coffee Tables with Brown Tempered Glass, Side Table with High Gloss Marble Grain Tabletop for Living Room, White</t>
  </si>
  <si>
    <t xml:space="preserve">WF323980AAK</t>
  </si>
  <si>
    <t xml:space="preserve">ON-TREND Luxury TV Stand with High Gloss Faux Marble Top for TVs Up to 78'', Rectangle Media Console with Golden Panel Design, Practical Entertainment Center with 3 Drawers for Living Room, White</t>
  </si>
  <si>
    <t xml:space="preserve">WF318087AAB</t>
  </si>
  <si>
    <t xml:space="preserve">ON-TREND Stylish LED TV Stand with Marble-veined Table Top for TVs Up to 78'', Entertainment Center with Brown Glass Storage Cabinet, Golden Legs &amp; Handles for Living Room, Black</t>
  </si>
  <si>
    <t xml:space="preserve">WF308547AAE</t>
  </si>
  <si>
    <t xml:space="preserve">ON-TREND Functional Entryway Organizer with 2 Flip Drawers, Wood Grain Pattern Top Shoe Cabinet with Drawer, Free Standing Shoe Rack with Adjustable Panel for Hallway, Grey</t>
  </si>
  <si>
    <t xml:space="preserve">WF320395AAB</t>
  </si>
  <si>
    <t xml:space="preserve">ON-TREND Luxury Minimalism TV Stand with Open Storage Shelf for TVs Up to 85", Entertainment Center with Cabinets and Drawers, Practical Media Console with Unique Legs for Living Room, Black</t>
  </si>
  <si>
    <t xml:space="preserve">WF320395AAK</t>
  </si>
  <si>
    <t xml:space="preserve">ON-TREND Luxury Minimalism TV Stand with Open Storage Shelf for TVs Up to 85", Entertainment Center with Cabinets and Drawers, Practical Media Console with Unique Legs for Living Room, White</t>
  </si>
  <si>
    <t xml:space="preserve">SD000029AAB</t>
  </si>
  <si>
    <t xml:space="preserve">ON-TREND Modern TV Stand with 34.2" Non-heating Electric Fireplace, High Gloss Entertainment Center with 2 Cabinets, Media Console for TVs up to 78", Black</t>
  </si>
  <si>
    <t xml:space="preserve">SD000029AAK</t>
  </si>
  <si>
    <t xml:space="preserve">ON-TREND Modern TV Stand with 34.2" Non-heating Electric Fireplace, High Gloss Entertainment Center with 2 Cabinets, Media Console for TVs up to 78", White</t>
  </si>
  <si>
    <t xml:space="preserve">WF313571AAB</t>
  </si>
  <si>
    <t xml:space="preserve">ON-TREND Multi-Functional Tipping Bucket Shoe Cabinet with Wall Cabinet, Space-saving Design Foyer Cabinet with 2 Flip Drawers, Versatile Side Cabinet for Hallway, Black</t>
  </si>
  <si>
    <t xml:space="preserve">WF313571AAK</t>
  </si>
  <si>
    <t xml:space="preserve">ON-TREND Multi-Functional Tipping Bucket Shoe Cabinet with Wall Cabinet, Space-saving Design Foyer Cabinet with 2 Flip Drawers, Versatile Side Cabinet for Hallway, White</t>
  </si>
  <si>
    <t xml:space="preserve">WF317362AAB</t>
  </si>
  <si>
    <t xml:space="preserve">ON-TREND 47.2'' Wide Hall Tree with Bench and Shoe Storage, Multi-functional Storage Bench with 3 Hanging Hooks &amp; Open Storage Space, Rectangle Storage &amp; Shelves Coat Rack for Hallway, Black</t>
  </si>
  <si>
    <t xml:space="preserve">WF313577AAB</t>
  </si>
  <si>
    <t xml:space="preserve">ON-TREND Minimalist Slim Hall Tree with Cabinet &amp; 6 Hanging Hooks, Multi-functional Storage Bench with Coat Rack, Elegant Foyer Cabinet for Hallway, Living room, Black</t>
  </si>
  <si>
    <t xml:space="preserve">WF314404AAB</t>
  </si>
  <si>
    <t xml:space="preserve">[VIDEO provided] ON-TREND Lift Top Coffee Table, Multi-Functional Coffee Table with Open Shelves, Modern Lift Tabletop Dining Table for Living Room, Home Office, Black</t>
  </si>
  <si>
    <t xml:space="preserve">WF314501AAK</t>
  </si>
  <si>
    <t xml:space="preserve">ON-TREND Sleek Design TV Stand with Fluted Glass, Contemporary Entertainment Center for TVs Up to 70", Faux Marble Top TV Console Table with Gold Frame Base, White</t>
  </si>
  <si>
    <t xml:space="preserve">WF314501AAE</t>
  </si>
  <si>
    <t xml:space="preserve">ON-TREND Sleek Design TV Stand with Fluted Glass, Contemporary Entertainment Center for TVs Up to 70", Faux Marble Top TV Console Table with Gold Frame Base, Grey</t>
  </si>
  <si>
    <t xml:space="preserve">SD000030AAB</t>
  </si>
  <si>
    <t xml:space="preserve">ON-TREND High Gloss TV Stand with Ample Storage Space, Media Console for TVs Up to 78", Versatile Entertainment Center with Wall Mounted Floating Storage Cabinets for Living Room, Black</t>
  </si>
  <si>
    <t xml:space="preserve">WF314405AAK</t>
  </si>
  <si>
    <t xml:space="preserve">ON-TREND 2-in-1 Shoe Storage Bench &amp; Shoe Cabinets
, Multi-functional Shoe Rack with Padded Seat, Versatile Shoe Storage Solution with Adjustable Shelves for Hallway, White</t>
  </si>
  <si>
    <t xml:space="preserve">WF314583AAB</t>
  </si>
  <si>
    <t xml:space="preserve">ON-TREND Multi-functional Shoe Cabinet with 3 Flip Drawers, Elegant Hall Tree with Mirror, Freestanding Entryway Organizer Shoe Rack with 6 Hanging Hooks for Hallway, Black</t>
  </si>
  <si>
    <t xml:space="preserve">WF314484AAK</t>
  </si>
  <si>
    <t xml:space="preserve">ON-TREND Buffet Cabinet with Adjustable Shelves, 4-Door Mirror Hollow-Carved TV stand for TVs Up to 70'', Multi-functional Console Table with Storage Credenza Accent Cabinet for Living Room, White</t>
  </si>
  <si>
    <t xml:space="preserve">WF314584AAB</t>
  </si>
  <si>
    <t xml:space="preserve">Unique Design TV Stand with 2 Glass Shelves, Ample Storage Space Media Console for TVs Up to 105", Versatile TV Cabinet with LED Color Changing Lights for Living Room, Black (NEW SKU: N721S000057B)</t>
  </si>
  <si>
    <t xml:space="preserve">WF314584AAK</t>
  </si>
  <si>
    <t xml:space="preserve">Unique Design TV Stand with 2 Glass Shelves, Ample Storage Space Media Console for TVs Up to 105", Versatile TV Cabinet with LED Color Changing Lights for Living Room, White (NEW SKU: N721S000057K)</t>
  </si>
  <si>
    <t xml:space="preserve">SD000016AAP</t>
  </si>
  <si>
    <t xml:space="preserve">ON-TREND Unique Shape TV Stand with 2 Illuminated Glass Shelves, High Gloss Entertainment Center for TVs Up to 88", Versatile TV Cabinet with LED Color Changing Lights for Living Room, Black&amp;White</t>
  </si>
  <si>
    <t xml:space="preserve">SD000028AAK</t>
  </si>
  <si>
    <t xml:space="preserve">[VIDEO provided] ON-TREND Multifunctional Tipping Bucket Shoe Cabinet with Storage Shelf &amp; 6 Flip Drawers, Large Hall Tree with Tempered Glass Doors, Foyer Cabinet with 4 Hooks for Hallway, White</t>
  </si>
  <si>
    <t xml:space="preserve">SD000026AAB</t>
  </si>
  <si>
    <t xml:space="preserve">ON-TREND Elegant Design Hall Tree with Comfort and Storage Solutions, Functional Hallway Shoe Cabinet with Bench&amp;Cushion, Modern Coat Rack with Hooks for Entryways, Black</t>
  </si>
  <si>
    <t xml:space="preserve">SD000026AAK</t>
  </si>
  <si>
    <t xml:space="preserve">ON-TREND Elegant Design Hall Tree with Comfort and Storage Solutions, Functional Hallway Shoe Cabinet with Bench&amp;Cushion, Modern Coat Rack with Hooks for Entryways, White</t>
  </si>
  <si>
    <t xml:space="preserve">WF311903AAK</t>
  </si>
  <si>
    <t xml:space="preserve">ON-TREND Luxurious TV Stand with Fluted Glass Doors, Elegant and Functional Media Console for TVs Up to 95'', Tempered Glass Shelf TV Cabinet with Multiple Storage Options, White</t>
  </si>
  <si>
    <t xml:space="preserve">WF309309AAP</t>
  </si>
  <si>
    <t xml:space="preserve">ON-TREND Stylish Design 30 Shoe Cubby Console, Contemporary Shoe Cabinet with Multiple Storage Capacity, Free Standing Tall Cabinet with Versatile Use for Hallway,  Bedroom, Rustic Brown</t>
  </si>
  <si>
    <t xml:space="preserve">WF309309AAB</t>
  </si>
  <si>
    <t xml:space="preserve">ON-TREND Stylish Design 30 Shoe Cubby Console, Contemporary Shoe Cabinet with Multiple Storage Capacity, Free Standing Tall Cabinet with Versatile Use for Hallway,  Bedroom, Black</t>
  </si>
  <si>
    <t xml:space="preserve">WF309309AAK</t>
  </si>
  <si>
    <t xml:space="preserve">ON-TREND Stylish Design 30 Shoe Cubby Console, Contemporary Shoe Cabinet with Multiple Storage Capacity, Free Standing Tall Cabinet with Versatile Use for Hallway,  Bedroom, White</t>
  </si>
  <si>
    <t xml:space="preserve">WF309308AAK</t>
  </si>
  <si>
    <t xml:space="preserve">ON-TREND Sleek Design 24 Shoe Cubby Console, Modern Shoe Cabinet with Curved Base, Versatile Sideboard with High-quality for Hallway, Bedroom, Living Room, White</t>
  </si>
  <si>
    <t xml:space="preserve">WF308545AAB</t>
  </si>
  <si>
    <t xml:space="preserve">ON-TREND Versatile Tipping Bucket Shoe Cabinet with 3 Flip Drawers, Maximum Storage Entryway Organizer with Drawer, Free Standing Shoe Rack with Pull-down Seat for Hallway, Black</t>
  </si>
  <si>
    <t xml:space="preserve">WF308545AAK</t>
  </si>
  <si>
    <t xml:space="preserve">ON-TREND Versatile Tipping Bucket Shoe Cabinet with 3 Flip Drawers, Maximum Storage Entryway Organizer with Drawer, Free Standing Shoe Rack with Pull-down Seat for Hallway, White</t>
  </si>
  <si>
    <t xml:space="preserve">WF308424AAB</t>
  </si>
  <si>
    <t xml:space="preserve">ON-TREND Sleek &amp; Modern Design TV Stand with Acrylic Board Door, Chic Elegant Media Console for TVs Up to 65", Ample Storage Space TV Cabinet with Black Handles, Black</t>
  </si>
  <si>
    <t xml:space="preserve">WF308731AAB</t>
  </si>
  <si>
    <t xml:space="preserve">ON-TREND Narrow Design Tipping Bucket Shoe Cabinet with 3 Flip Drawers, Wood Grain Pattern Top Entryway Organizer with 3 Hooks, Free Standing Shoe Rack with Adjustable Panel for Hallway, Black</t>
  </si>
  <si>
    <t xml:space="preserve">WF308731AAK</t>
  </si>
  <si>
    <t xml:space="preserve">ON-TREND Narrow Design Tipping Bucket Shoe Cabinet with 3 Flip Drawers, Wood Grain Pattern Top Entryway Organizer with 3 Hooks, Free Standing Shoe Rack with Adjustable Panel for Hallway, White</t>
  </si>
  <si>
    <t xml:space="preserve">WF306450AAP</t>
  </si>
  <si>
    <t xml:space="preserve">ON-TREND Modern Style Hall Tree with Storage Cabinet and 2 Large Drawers, Widen Mudroom Bench with 5 Coat Hooks, Rustic Brown</t>
  </si>
  <si>
    <t xml:space="preserve">WF307975AAK</t>
  </si>
  <si>
    <t xml:space="preserve">ON-TREND Modern Nested Coffee Table Set with High-low Combination Design, Brown Tempered Glass Cocktail Table with Metal Frame, Length Adjustable 2-Tier Center&amp;End Table for Living Room, White</t>
  </si>
  <si>
    <t xml:space="preserve">WF305182AAK</t>
  </si>
  <si>
    <t xml:space="preserve">WF305959AAA</t>
  </si>
  <si>
    <t xml:space="preserve">ON-TREND Modern Glass Mirrored End Table with Versatile Design, Easy Assembly Side Table with Luxury Exterior, Sleek Corner Table with Adjustable Legs for Living Room, Bedroom, Silver</t>
  </si>
  <si>
    <t xml:space="preserve">WF305960AAE</t>
  </si>
  <si>
    <t xml:space="preserve">ON-TREND Elegant Rattan TV Stand for TVs up to 65", Boho Style Media Console with Adjustable Shelves, Sleek TV Console Table with Wood Grain Surface for Living Room, Steel Grey</t>
  </si>
  <si>
    <t xml:space="preserve">WF305960AAL</t>
  </si>
  <si>
    <t xml:space="preserve">ON-TREND Elegant Rattan TV Stand for TVs up to 65", Boho Style Media Console with Adjustable Shelves, Sleek TV Console Table with Wood Grain Surface for Living Room, Brown</t>
  </si>
  <si>
    <t xml:space="preserve">SD000016AAD</t>
  </si>
  <si>
    <t xml:space="preserve">ON-TREND Unique Shape TV Stand with 2 Illuminated Glass Shelves, High Gloss Entertainment Center for TVs Up to 88", Versatile TV Cabinet with LED Color Changing Lights for Living Room, Wood</t>
  </si>
  <si>
    <t xml:space="preserve">SD000016AAE</t>
  </si>
  <si>
    <t xml:space="preserve">ON-TREND Unique Shape TV Stand with 2 Illuminated Glass Shelves, High Gloss Entertainment Center for TVs Up to 88", Versatile TV Cabinet with LED Color Changing Lights for Living Room, Grey</t>
  </si>
  <si>
    <t xml:space="preserve">WF304415AAB</t>
  </si>
  <si>
    <t xml:space="preserve">ON-TREND Sleek and Modern Shoe Cabinet with Adjustable Shelves, Minimalist Shoe Storage Organizer with Sturdy Top Surface, Space-saving Design Side Board for Various Sizes of Items, Black</t>
  </si>
  <si>
    <t xml:space="preserve">WF303589AAB</t>
  </si>
  <si>
    <t xml:space="preserve">[VIDEO provided] ON-TREND Slim Entryway Organizer with 2 Flip Drawers, Tempered Glass Top Shoe Storage Cabinet with Drawer, Free Standing Tipping Bucket Shoe Rack with LED Light for Hallway, Black</t>
  </si>
  <si>
    <t xml:space="preserve">WF303589AAK</t>
  </si>
  <si>
    <t xml:space="preserve">[VIDEO provided] ON-TREND Slim Entryway Organizer with 2 Flip Drawers, Tempered Glass Top Shoe Storage Cabinet with Drawer, Free Standing Tipping Bucket Shoe Rack with LED Light for Hallway, White</t>
  </si>
  <si>
    <t xml:space="preserve">SD000013AAB</t>
  </si>
  <si>
    <t xml:space="preserve">ON-TREND Extended, Rattan Style Entertainment Center, 7 Pieces Floating TV Console Table for TVs Up to 90'', High Gloss Wall Mounted TV Stand with Color Changing LED Lights for Home Theatre, Black.</t>
  </si>
  <si>
    <t xml:space="preserve">WF300851AAB</t>
  </si>
  <si>
    <t xml:space="preserve">ON-TREND Modern Tipping Bucket Shoe Cabinet with 4 Flip Drawers, Multifunctional 2-Tier Shoe Storage Organizer with Drawers, Free Standing Shoe Rack for Entrance Hallway, Black.</t>
  </si>
  <si>
    <t xml:space="preserve">WF296594AAN</t>
  </si>
  <si>
    <t xml:space="preserve">[VIDEO provided] ON-TREND Fashionable Modern Glass Mirrored Coffee Table, Easy Assembly Cocktail Table with Crystal Design and Adjustable Height Legs, Silver</t>
  </si>
  <si>
    <t xml:space="preserve">WF295997AAB</t>
  </si>
  <si>
    <t xml:space="preserve">ON-TREND High Gloss Minimalist Design with LED Lights, 2-Tier Square Coffee Table, Center Table for Living Room, 31.5''x31.5''x14.2'',Black</t>
  </si>
  <si>
    <t xml:space="preserve">WF295997AAK</t>
  </si>
  <si>
    <t xml:space="preserve">ON-TREND High Gloss Minimalist Design with LED Lights, 2-Tier Square Coffee Table, Center Table for Living Room, 31.5''x31.5''x14.2'', White</t>
  </si>
  <si>
    <t xml:space="preserve">WF295803AAB</t>
  </si>
  <si>
    <t xml:space="preserve">ON-TREND 4 PCs Modern High Gloss Wall Mount Floating Entertainment Center with 16-color RGB Lights, 2 Media Storage Cabinets and 2 Shelves for Living Room, Home Theater</t>
  </si>
  <si>
    <t xml:space="preserve">WF293969AAK</t>
  </si>
  <si>
    <t xml:space="preserve">On-Trend TV Stand with Two Media Storage Cabinets Modern High Gloss Entertainment Center for 75 Inch TV, 16-color RGB LED Color Changing Lights for Living Room, White</t>
  </si>
  <si>
    <t xml:space="preserve">N721P190396B</t>
  </si>
  <si>
    <t xml:space="preserve">ON-TREND Φ39.4'' Easy Assembly Round Petal-Shaped Coffee Table, Cream Style Center Table with 3 Thick Legs, Minimalist Irregular End Table with Sleek Round Edges for Living Room, Black</t>
  </si>
  <si>
    <t xml:space="preserve">N721P190396K</t>
  </si>
  <si>
    <t xml:space="preserve">ON-TREND Φ39.4'' Easy Assembly Round Petal-Shaped Coffee Table, Cream Style Center Table with 3 Thick Legs, Minimalist Irregular End Table with Sleek Round Edges for Living Room, White</t>
  </si>
  <si>
    <t xml:space="preserve">N721P189320B</t>
  </si>
  <si>
    <t xml:space="preserve">ON-TREND 31.4'' x 31.4'' Farmhouse Coffee Table with 2 USB Ports and Outlets, Brown Spliced Wood Grain Center Table with LED Light, Rustic Cocktail Table with Charging Station for Living Room, Black</t>
  </si>
  <si>
    <t xml:space="preserve">N721P189320K</t>
  </si>
  <si>
    <t xml:space="preserve">ON-TREND 31.4'' x 31.4'' Farmhouse Coffee Table with 2 USB Ports and Outlets, Brown Spliced Wood Grain Center Table with LED Light, Rustic Cocktail Table with Charging Station for Living Room, White</t>
  </si>
  <si>
    <t xml:space="preserve">N721S000034B</t>
  </si>
  <si>
    <t xml:space="preserve">ON-TREND Versatile 4-in-1 Hall Tree with 6 Golden Hooks, Brown Wood Grain Bench with Multiple Storage Space, Entryway Coat Rack with 2 Drawers for Living Room, Hallway, Black, 47.2''W*76.6''H</t>
  </si>
  <si>
    <t xml:space="preserve">N721S000034K</t>
  </si>
  <si>
    <t xml:space="preserve">ON-TREND Versatile 4-in-1 Hall Tree with 6 Golden Hooks, Brown Wood Grain Bench with Multiple Storage Space, Entryway Coat Rack with 2 Drawers for Living Room, Hallway, White, 47.2''W*76.6''H</t>
  </si>
  <si>
    <t xml:space="preserve">N721S000040B</t>
  </si>
  <si>
    <t xml:space="preserve">ON-TREND Cream Style TV Stand and Coffee Table Set of 2,  LED Light Strip TV Stand for TVs Up to 80'', Cloud Top Coffee Table with 2 Brake Wheels for Living Room, Black</t>
  </si>
  <si>
    <t xml:space="preserve">N721S000040K</t>
  </si>
  <si>
    <t xml:space="preserve">ON-TREND Cream Style TV Stand and Coffee Table Set of 2,  LED Light Strip TV Stand for TVs Up to 80'', Cloud Top Coffee Table with 2 Brake Wheels for Living Room, White</t>
  </si>
  <si>
    <t xml:space="preserve">N721S000033B</t>
  </si>
  <si>
    <t xml:space="preserve">ON-TREND Large Wall Unit Entertainment Center with Bookshelves for TVs Up to 78'', Modern TV Console with Cabinets and Open Shelves, 4-in-1 TV Stand with Golden Handles, Black, 104.2''W*81.2''H</t>
  </si>
  <si>
    <t xml:space="preserve">N721S000033K</t>
  </si>
  <si>
    <t xml:space="preserve">ON-TREND Large Wall Unit Entertainment Center with Bookshelves for TVs Up to 78'', Modern TV Console with Cabinets and Open Shelves, 4-in-1 TV Stand with Golden Handles, White, 104.2''W*81.2''H</t>
  </si>
  <si>
    <t xml:space="preserve">N721P180790B</t>
  </si>
  <si>
    <t xml:space="preserve">ON-TREND Φ23.6'' Rotating Shoe Rack Tower, 7-Tier Spinning Shoe Shelf with 5 Grids Per Layer, Display Rack, 360° Revolving Shoe Carousel Closet Organizer for Entryway, Living Room, Black</t>
  </si>
  <si>
    <t xml:space="preserve">N721P180790K</t>
  </si>
  <si>
    <t xml:space="preserve">ON-TREND Φ23.6'' Rotating Shoe Rack Tower, 7-Tier Spinning Shoe Shelf with 5 Grids Per Layer, Display Rack, 360° Revolving Shoe Carousel Closet Organizer for Entryway, Living Room, White</t>
  </si>
  <si>
    <t xml:space="preserve">N721P180476B</t>
  </si>
  <si>
    <t xml:space="preserve">ON-TREND Cream Style TV Stand with LED Light Strip for TVs Up to 80'', Graceful Entertainment Center with 5 Solid Wood Legs, Large Storage Media Console with Fluted Tempered Glass Doors, Black</t>
  </si>
  <si>
    <t xml:space="preserve">N721P180476K</t>
  </si>
  <si>
    <t xml:space="preserve">ON-TREND Cream Style TV Stand with LED Light Strip for TVs Up to 80'', Graceful Entertainment Center with 5 Solid Wood Legs, Large Storage Media Console with Fluted Tempered Glass Doors, White</t>
  </si>
  <si>
    <t xml:space="preserve">N721P180477B</t>
  </si>
  <si>
    <t xml:space="preserve">ON-TREND Flexible Cream Style Coffee Table with 2 Brake Wheels, Cloud Top Side Table with Drawer, Irregular Center Table with Large Storage for Living Room, Black, 39.37''x 23.6''</t>
  </si>
  <si>
    <t xml:space="preserve">N721P180477K</t>
  </si>
  <si>
    <t xml:space="preserve">ON-TREND Flexible Cream Style Coffee Table with 2 Brake Wheels, Cloud Top Side Table with Drawer, Irregular Center Table with Large Storage for Living Room, White, 39.37''x 23.6''</t>
  </si>
  <si>
    <t xml:space="preserve">N721P180460B</t>
  </si>
  <si>
    <t xml:space="preserve">ON-TREND Modern Large Storage Hall Tree with Bench, Multi-functional Storage Bench with High Gloss Fluted Doors, Luxurious Coat Rack with 6 Gold Hooks and Legs for Entryway, Living Room, Black</t>
  </si>
  <si>
    <t xml:space="preserve">N721P180460K</t>
  </si>
  <si>
    <t xml:space="preserve">ON-TREND Modern Large Storage Hall Tree with Bench, Multi-functional Storage Bench with High Gloss Fluted Doors, Luxurious Coat Rack with 6 Gold Hooks and Legs for Entryway, Living Room, White</t>
  </si>
  <si>
    <t xml:space="preserve">N721P180695B</t>
  </si>
  <si>
    <t xml:space="preserve">ON-TREND Cream Style Minimalist Shoe Cabinet with 5 Solid Wood Legs, Sideboard Buffet Cabinet with Adjustable Shelves, Large Storage Cabinet with Wave Doors for Living Room, Black</t>
  </si>
  <si>
    <t xml:space="preserve">N721P180695K</t>
  </si>
  <si>
    <t xml:space="preserve">ON-TREND Cream Style Minimalist Shoe Cabinet with 5 Solid Wood Legs, Sideboard Buffet Cabinet with Adjustable Shelves, Large Storage Cabinet with Wave Doors for Living Room, White</t>
  </si>
  <si>
    <t xml:space="preserve">N721P180693B</t>
  </si>
  <si>
    <t xml:space="preserve">ON-TREND 47.2'' x 31.4''Minimalist High Gloss Coffee Table with 2 Drawers, Multi-Storage Rectangle Sofa Table with Golden Wood Grain Legs, Modern Center Table for Living Room, Black</t>
  </si>
  <si>
    <t xml:space="preserve">N721P180693K</t>
  </si>
  <si>
    <t xml:space="preserve">ON-TREND 47.2'' x 31.4''Minimalist High Gloss Coffee Table with 2 Drawers, Multi-Storage Rectangle Sofa Table with Golden Wood Grain Legs, Modern Center Table for Living Room, White</t>
  </si>
  <si>
    <t xml:space="preserve">N721P180696B</t>
  </si>
  <si>
    <t xml:space="preserve">ON-TREND 31.4'' x 31.4'' Square Coffee Table with Sliding Tabletop, High Gloss Center Table with Hidden Storage Compartment, Extendable Cocktail Table with Walnut Grain Finish for Living Room, Black</t>
  </si>
  <si>
    <t xml:space="preserve">N721P180696K</t>
  </si>
  <si>
    <t xml:space="preserve">ON-TREND 31.4'' x 31.4'' Square Coffee Table with Sliding Tabletop, High Gloss Center Table with Hidden Storage Compartment, Extendable Cocktail Table with Walnut  Grain Finish for Living Room, White</t>
  </si>
  <si>
    <t xml:space="preserve">N721P179243B</t>
  </si>
  <si>
    <t xml:space="preserve">ON-TREND Contemporary 39.3''Wx70.8''H Hall Tree  Storage with Cushioned Storage Bench, Multifunctional Hallway Shoe Cabinet with Pegboard, Modern Coat Rack with 4 Hooks for Entryway, Mudroom, Black</t>
  </si>
  <si>
    <t xml:space="preserve">N721P179243K</t>
  </si>
  <si>
    <t xml:space="preserve">ON-TREND Contemporary 39.3''Wx70.8''H Hall Tree  Storage with Cushioned Storage Bench, Multifunctional Hallway Shoe Cabinet with Pegboard, Modern Coat Rack with 4 Hooks for Entryway, Mudroom, White</t>
  </si>
  <si>
    <t xml:space="preserve">N721P179241B</t>
  </si>
  <si>
    <t xml:space="preserve">ON-TREND Mobile End Table with Lockable Wheels, Narrow Coffee Table with 5mm Thick Fluted Tempered Glass, Modern Nightstand with Golden Round Rod, Living Room, Black, 31.5''W x11.8''D x 23.1''H</t>
  </si>
  <si>
    <t xml:space="preserve">N721P179241K</t>
  </si>
  <si>
    <t xml:space="preserve">ON-TREND Mobile End Table with Lockable Wheels, Narrow Coffee Table with 5mm Thick Fluted Tempered Glass, Modern Nightstand with Golden Round Rod, Living Room, White, 31.5''W x11.8''D x 23.1''H</t>
  </si>
  <si>
    <t xml:space="preserve">N721S000021K</t>
  </si>
  <si>
    <t xml:space="preserve">ON-TREND Wide Design Hall Tree with Storage Bench, Minimalist Shoe Cabinet with Cube Storage &amp; Shelves, Multifunctional Coat Rack with 8 Hooks for Entryways, Mudroom, White (NEW SKU: N721S000066K)</t>
  </si>
  <si>
    <t xml:space="preserve">N721S000021B</t>
  </si>
  <si>
    <t xml:space="preserve">ON-TREND Wide Design Hall Tree with Storage Bench, Minimalist Shoe Cabinet with Cube Storage &amp; Shelves, Multifunctional Coat Rack with 8 Hooks for Entryways, Mudroom, Black (NEW SKU: N721S000066B)</t>
  </si>
  <si>
    <t xml:space="preserve">N721P173261B</t>
  </si>
  <si>
    <t xml:space="preserve">ON-TREND Φ19.6'' Easy Assembly Round End Table with Storage Drawers, Fluted Nightstand with High Gloss Faux Marble Tabletop, Modern Coffee Table with Metal Legs and Handles for Living Room, Black</t>
  </si>
  <si>
    <t xml:space="preserve">N721P173261K</t>
  </si>
  <si>
    <t xml:space="preserve">ON-TREND Φ19.6'' Easy Assembly Round End Table with Storage Drawers, Fluted Nightstand with High Gloss Faux Marble Tabletop, Modern Coffee Table with Metal Legs and Handles for Living Room, White</t>
  </si>
  <si>
    <t xml:space="preserve">N721P173248E</t>
  </si>
  <si>
    <t xml:space="preserve">ON-TREND Φ19.6'' Easy Assembly End Tables with High Gloss Faux Marble Tabletops, Set of 2, Modern Fluted 2 Side Tables with Drawers, Round Coffee Tables with Golden Legs for Living Room, Grey</t>
  </si>
  <si>
    <t xml:space="preserve">N721P173248B</t>
  </si>
  <si>
    <t xml:space="preserve">ON-TREND Φ19.6'' Easy Assembly End Tables with High Gloss Faux Marble Tabletops, Set of 2, Modern Fluted 2 Side Tables with Drawers, Round Coffee Tables with Golden Legs for Living Room, Black</t>
  </si>
  <si>
    <t xml:space="preserve">N721P173248K</t>
  </si>
  <si>
    <t xml:space="preserve">ON-TREND Φ19.6'' Easy Assembly End Tables with High Gloss Faux Marble Tabletops, Set of 2, Modern Fluted 2 Side Tables with Drawers, Round Coffee Tables with Golden Legs for Living Room, White</t>
  </si>
  <si>
    <t xml:space="preserve">WF321211AAB</t>
  </si>
  <si>
    <t xml:space="preserve">ON-TREND Sleek and Contemporary Shoe Cabinet with Adjustable Shelves, Minimalist Home Organizer with Solid Wood Legs, Storage Sideboard for Entryway, Living Room, Black (NEW SKU: N721S000058B)</t>
  </si>
  <si>
    <t xml:space="preserve">WF321211AAK</t>
  </si>
  <si>
    <t xml:space="preserve">ON-TREND Sleek and Contemporary Shoe Cabinet with Adjustable Shelves, Minimalist Home Organizer with Solid Wood Legs, Storage Sideboard for Entryway, Living Room, White</t>
  </si>
  <si>
    <t xml:space="preserve">WF321210AAK</t>
  </si>
  <si>
    <t xml:space="preserve">ON-TREND Elegant Shoe Cabinet with Arched Doors and Drawer, Cream Style Storage Sideboard with Adjustable Shelves and Solid Wood Legs for Entryway, Living Room, White</t>
  </si>
  <si>
    <t xml:space="preserve">N721S000039B</t>
  </si>
  <si>
    <t xml:space="preserve">ON-TREND TV Stand and Coffee Table with Faux Marble, Walnut Wood Grain Finish, Set of 2, Modern Entertainment Center for TVs up to 88'', Center Table with 2 Storage Drawers for Living Room, Black</t>
  </si>
  <si>
    <t xml:space="preserve">N721S000039K</t>
  </si>
  <si>
    <t xml:space="preserve">ON-TREND TV Stand and Coffee Table with Faux Marble, Walnut Wood Grain Finish, Set of 2, Modern Entertainment Center for TVs up to 88'', Center Table with 2 Storage Drawers for Living Room, White</t>
  </si>
  <si>
    <t xml:space="preserve">N721S000037B</t>
  </si>
  <si>
    <t xml:space="preserve">[VIDEO provided] ON-TREND Extendable TV Stand and Coffee Table, Set of 2, Media Console with 3 Tier Bookshelves for TVs up to 110'', Dual-tone Center Table with Sliding Tabletop for Living Room, Black</t>
  </si>
  <si>
    <t xml:space="preserve">N721S000037K</t>
  </si>
  <si>
    <t xml:space="preserve">[VIDEO provided] ON-TREND Extendable TV Stand and Coffee Table, Set of 2, Media Console with 3 Tier Bookshelves for TVs up to 110'', Dual-tone Center Table with Sliding Tabletop for Living Room, White</t>
  </si>
  <si>
    <t xml:space="preserve">N721P171537B</t>
  </si>
  <si>
    <t xml:space="preserve">ON-TREND Modern APP Controlled LED TV Stand for TVs Up to 105'', Faux Marble Tabletop Media Console with Tempered Glass Doors, Entertainment Center with 2 Drawers &amp; Cabinets for Living Room, Black</t>
  </si>
  <si>
    <t xml:space="preserve">N721P171537K</t>
  </si>
  <si>
    <t xml:space="preserve">ON-TREND Modern APP Controlled LED TV Stand for TVs Up to 105'', Faux Marble Tabletop Media Console with Tempered Glass Doors, Entertainment Center with 2 Drawers &amp; Cabinets for Living Room, White</t>
  </si>
  <si>
    <t xml:space="preserve">WF531669AAB</t>
  </si>
  <si>
    <t xml:space="preserve">ON-TREND 74.8''-126'' Extendable TV Stand with 3 Tier Bookshelves for TVs up to 110'', Adjustable Entertainment Center with Storage Cabinets, Sliding Tabletop Media Console for Living Room, Black</t>
  </si>
  <si>
    <t xml:space="preserve">N721S000036B</t>
  </si>
  <si>
    <t xml:space="preserve">ON-TREND Modern Luxury TV Stand and Coffee Table Set of 2, High Gloss Faux Marble Top, TV Stand for TVs Up to 78'', Rectangle Coffee Table with Caster Wheels for Living Room, Black</t>
  </si>
  <si>
    <t xml:space="preserve">N721S000036K</t>
  </si>
  <si>
    <t xml:space="preserve">ON-TREND Modern Luxury TV Stand and Coffee Table Set of 2, High Gloss Faux Marble Top, TV Stand for TVs Up to 78'', Rectangle Coffee Table with Caster Wheels for Living Room, White</t>
  </si>
  <si>
    <t xml:space="preserve">WF531671AAB</t>
  </si>
  <si>
    <t xml:space="preserve">ON-TREND Luxury Fluted TV Stand for TVs Up to 80'', Modern Entertainment Center with Storage Cabinets &amp; Drawers, Smooth Media Console with Golden Wood Grain Legs for Living Room, Black</t>
  </si>
  <si>
    <t xml:space="preserve">WF531671AAK</t>
  </si>
  <si>
    <t xml:space="preserve">ON-TREND Luxury Fluted TV Stand for TVs Up to 80'', Modern Entertainment Center with Storage Cabinets &amp; Drawers, Smooth Media Console with Golden Wood Grain Legs for Living Room, White</t>
  </si>
  <si>
    <t xml:space="preserve">WF531672AAB</t>
  </si>
  <si>
    <t xml:space="preserve">ON-TREND TV Stand with Fluted tempered Glass Doors for TVs Up to 95'', Functional Media Console with Arched Cabinet Doors, Entertainment Center with APP-Controlled LED Light for Living Room, Black</t>
  </si>
  <si>
    <t xml:space="preserve">WF531672AAK</t>
  </si>
  <si>
    <t xml:space="preserve">ON-TREND TV Stand with Fluted tempered Glass Doors for TVs Up to 95'', Functional Media Console with Arched Cabinet Doors, Entertainment Center with APP-Controlled LED Light for Living Room, White</t>
  </si>
  <si>
    <t xml:space="preserve">N721S000026K</t>
  </si>
  <si>
    <t xml:space="preserve">N721S000026B</t>
  </si>
  <si>
    <t xml:space="preserve">WF320536AAB</t>
  </si>
  <si>
    <t xml:space="preserve">ON-TREND Φ27.5'' &amp; Φ19.6'' Stackable Coffee Table with 2 Drawers, Nesting Tables with Brown Tempered Glass and High Gloss Marble Tabletop, Set of 2, Round Center Table for Living Room, Black</t>
  </si>
  <si>
    <t xml:space="preserve">WF320536AAK</t>
  </si>
  <si>
    <t xml:space="preserve">ON-TREND Φ27.5'' &amp; Φ19.6'' Stackable Coffee Table with 2 Drawers, Nesting Tables with Brown Tempered Glass and High Gloss Marble Tabletop, Set of 2, Round Center Table for Living Room, White</t>
  </si>
  <si>
    <t xml:space="preserve">SD000025AAK</t>
  </si>
  <si>
    <t xml:space="preserve">ON-TREND Wide Design Hall Tree with Storage and Bench, 4-IN-1 Multi-functional Entryway Bench with Coat Rack and Shoe Cubbies, Practical Furniture for Hallway, White</t>
  </si>
  <si>
    <t xml:space="preserve">WF313577AAK</t>
  </si>
  <si>
    <t xml:space="preserve">ON-TREND Minimalist Slim Hall Tree with Cabinet &amp; 6 Hanging Hooks, Multi-functional Storage Bench with Coat Rack, Elegant Foyer Cabinet for Hallway, Living room, White</t>
  </si>
  <si>
    <t xml:space="preserve">WF313576AAB</t>
  </si>
  <si>
    <t xml:space="preserve">ON-TREND Shoe Storage Bench with Shelves and 4 Hooks, Elegant Hall Tree with Wall Mounted Coat Rack, Entryway Organizer For Hallway, Foyer, Mudroom, Black</t>
  </si>
  <si>
    <t xml:space="preserve">42%</t>
  </si>
  <si>
    <t xml:space="preserve">WF313576AAK</t>
  </si>
  <si>
    <t xml:space="preserve">ON-TREND Shoe Storage Bench with Shelves and 4 Hooks, Elegant Hall Tree with Wall Mounted Coat Rack, Entryway Organizer For Hallway, Foyer, Mudroom, White</t>
  </si>
  <si>
    <t xml:space="preserve">WF309308AAB</t>
  </si>
  <si>
    <t xml:space="preserve">ON-TREND Sleek Design 24 Shoe Cubby Console, Modern Shoe Cabinet with Curved Base, Versatile Sideboard with High-quality for Hallway, Bedroom, Living Room, Black</t>
  </si>
  <si>
    <t xml:space="preserve">W840P203068</t>
  </si>
  <si>
    <t xml:space="preserve">Dog Crate Furniture,  Wooden Dog Crate Table, 38.9" Dog Kennel with 2 Sliding Doors and Thick Iron Door Frame, Decorative Pet Crate House for Large/Medium/Small Dog Indoor Use(Rustic Brown)</t>
  </si>
  <si>
    <t xml:space="preserve">W840P203066</t>
  </si>
  <si>
    <t xml:space="preserve">Dog Crate Furniture,  Wooden Dog Crate Table, 32.8" Dog Kennel with 2 Sliding Doors and Thick Iron Door Frame, Decorative Pet Crate House for Medium/Small Dog Indoor Use(Rustic Brown)</t>
  </si>
  <si>
    <t xml:space="preserve">W840P203065</t>
  </si>
  <si>
    <t xml:space="preserve">Dog Crate Furniture,  Wooden Dog Crate Table, 27.48" Dog Kennel with 2 Sliding Doors and Thick Iron Door Frame, Decorative Pet Crate House for Small Dog Indoor Use(Rustic Brown)</t>
  </si>
  <si>
    <t xml:space="preserve">W840P201093</t>
  </si>
  <si>
    <t xml:space="preserve">Garment Rack Freestanding Hanger Multi-functional Single pole Bedroom Clothing Rack Bedroom, White</t>
  </si>
  <si>
    <t xml:space="preserve">W840P201084</t>
  </si>
  <si>
    <t xml:space="preserve">Garment Rack Freestanding Hanger Multi-functional Single pole Bedroom Clothing Rack Bedroom, Black</t>
  </si>
  <si>
    <t xml:space="preserve">W840P196829</t>
  </si>
  <si>
    <t xml:space="preserve">Twin Bunk Bed with Trundle Metal Bunkbeds with Ladder and Full-Length Guardrail, Noise Free, No Box Spring Needed, Black</t>
  </si>
  <si>
    <t xml:space="preserve">W840P195212</t>
  </si>
  <si>
    <t xml:space="preserve">Queen Size Bed Frame, Storage Headboard with Charging Station, Solid and Stable, No Box Spring Needed, Easy Assembly</t>
  </si>
  <si>
    <t xml:space="preserve">W840P192226</t>
  </si>
  <si>
    <t xml:space="preserve">Twin Size Bed Frame with Storage Headboard, Metal Platform Bed with Charging Station,  Bookcase Storage, Easy Assembly</t>
  </si>
  <si>
    <t xml:space="preserve">W840137806</t>
  </si>
  <si>
    <t xml:space="preserve">Full Size Bed Frame, Storage Headboard with Charging Station and 2 Storage Drawers,Vintage Brown and Gray</t>
  </si>
  <si>
    <t xml:space="preserve">W840134067</t>
  </si>
  <si>
    <t xml:space="preserve">Queen Size Bed Frame with 4 Storage Drawers, Metal Platform Bed with Wooden Headboard and Charging Station, No Box Spring Needed, Noise Free, Easy Assembly, Brown</t>
  </si>
  <si>
    <t xml:space="preserve">747G-BK</t>
  </si>
  <si>
    <t xml:space="preserve">Metal Canopy Bed Frame, Platform Bed Frame Queen with X Shaped Frame Queen Black（same as W84034643）</t>
  </si>
  <si>
    <t xml:space="preserve">W912</t>
  </si>
  <si>
    <t xml:space="preserve">HOME CENTRAL</t>
  </si>
  <si>
    <t xml:space="preserve">W840P192240</t>
  </si>
  <si>
    <t xml:space="preserve">Twin Metal Loft Bed with Desk, Power Outlet and LED Lighted , Safety Guard &amp; Ladder, No Box Spring Needed, Black</t>
  </si>
  <si>
    <t xml:space="preserve">W840P179122</t>
  </si>
  <si>
    <t xml:space="preserve">Full Size Bed Frame, Storage Headboard with Charging Station, Solid and Stable, No Box Spring Needed, Easy Assembly</t>
  </si>
  <si>
    <t xml:space="preserve">W840P179116</t>
  </si>
  <si>
    <t xml:space="preserve">Twin Size Bed Frame, Storage Headboard with Charging Station, Solid and Stable, No Box Spring Needed, Easy Assembly</t>
  </si>
  <si>
    <t xml:space="preserve">W840P164959</t>
  </si>
  <si>
    <t xml:space="preserve">Queen Size Platform Bed Frame with Wooden Headboard, Under Bed Storage, Non-Slip, Noise Free, Easy Assembly, Black</t>
  </si>
  <si>
    <t xml:space="preserve">W840P164957</t>
  </si>
  <si>
    <t xml:space="preserve">Full Size Platform Bed Frame with Rustic Vintage Wood Headboard, No Box Spring Needed Black</t>
  </si>
  <si>
    <t xml:space="preserve">W840P164954</t>
  </si>
  <si>
    <t xml:space="preserve">Twin Size Platform Bed Frame with Rustic Vintage Wood Headboard, No Box Spring Needed Black</t>
  </si>
  <si>
    <t xml:space="preserve">W840P144084</t>
  </si>
  <si>
    <t xml:space="preserve">Queen Size Platform Bed Frame with Rustic Vintage Wood Headboard, Strong Metal Slats Support, No Box Spring Needed</t>
  </si>
  <si>
    <t xml:space="preserve">W840P144083</t>
  </si>
  <si>
    <t xml:space="preserve">Full Size Platform Bed Frame with Rustic Vintage Wood Headboard, Strong Metal Slats Support, No Box Spring Needed</t>
  </si>
  <si>
    <t xml:space="preserve">W840P144081</t>
  </si>
  <si>
    <t xml:space="preserve">Twin Size Platform Bed Frame with Rustic Vintage Wood Headboard, Strong Metal Slats Support, No Box Spring Needed</t>
  </si>
  <si>
    <t xml:space="preserve">W840140153</t>
  </si>
  <si>
    <t xml:space="preserve">Twin-Over-Full Metal Bunk Bed, Heavy Duty Bunk Bed,Easy Assembly with Enhanced Upper-Level Guardrail, White</t>
  </si>
  <si>
    <t xml:space="preserve">W840137808</t>
  </si>
  <si>
    <t xml:space="preserve">Queen Size Bed Frame, Storage Headboard with Charging Station and 2 Drawers, Solid and Stable, No Box Spring Needed, Easy Assembly, Vintage Brown and Gray</t>
  </si>
  <si>
    <t xml:space="preserve">W840127764</t>
  </si>
  <si>
    <t xml:space="preserve">Queen Bed Frame with Storage Headboard, Metal Platform Bed with Charging Station,  Bookcase Storage, No Box Spring Needed, Easy Assembly, Noise-Free, Black</t>
  </si>
  <si>
    <t xml:space="preserve">W840127763</t>
  </si>
  <si>
    <t xml:space="preserve">W840127266</t>
  </si>
  <si>
    <t xml:space="preserve">Heavy Duty Twin-Over-Full Metal Bunk Bed, Easy Assembly with Enhanced Upper-Level Guardrail, Black</t>
  </si>
  <si>
    <t xml:space="preserve">W840126707</t>
  </si>
  <si>
    <t xml:space="preserve">Twin Over Full Metal Bunk Bed, Heavy Duty Metal Bed Frame with Safety Rail , 2 Side Ladders &amp; Decorative Wood ,No Box Spring Needed</t>
  </si>
  <si>
    <t xml:space="preserve">W840125869</t>
  </si>
  <si>
    <t xml:space="preserve">Metal Twin Loft Bed Frame with Stairs &amp; Full-Length Guardrail, Space-Saving Design, No Box Spring Needed,, Noise Free, Black</t>
  </si>
  <si>
    <t xml:space="preserve">W840120029</t>
  </si>
  <si>
    <t xml:space="preserve">Queen Size Bed Frame, Storage Headboard with Charging Station, Solid and Stable, No Box Spring Needed, Easy Assembly, Vintage Brown and Gray</t>
  </si>
  <si>
    <t xml:space="preserve">W840120028</t>
  </si>
  <si>
    <t xml:space="preserve">Full Size Bed Frame, Storage Headboard with Charging Station, Solid and Stable, Noise Free, No Box Spring Needed, Easy Assembly,Vintage Brown and Gray</t>
  </si>
  <si>
    <t xml:space="preserve">W840120026</t>
  </si>
  <si>
    <t xml:space="preserve">W840116764</t>
  </si>
  <si>
    <t xml:space="preserve">47.24*11.4" Tall Round Raised Garedn Bed,Metal Raised Beds for Vegetables, Outdoor Garden Raised Planter Box, Backyard Patio Planter Raised Beds for Flowers, Herbs, Fruits Black</t>
  </si>
  <si>
    <t xml:space="preserve">W840116763</t>
  </si>
  <si>
    <t xml:space="preserve">47.24*11.4" Tall Round Raised Garedn Bed,Metal Raised Beds for Vegetables, Outdoor Garden Raised Planter Box, Backyard Patio Planter Raised Beds for Flowers, Herbs, Fruits Silver</t>
  </si>
  <si>
    <t xml:space="preserve">W840116762</t>
  </si>
  <si>
    <t xml:space="preserve">32.08"*11.4" Tall Round Raised Garedn Bed,Metal Raised Beds for Vegetables, Outdoor Garden Raised Planter Box, Backyard Patio Planter Raised Beds for Flowers, Herbs, Fruits Black</t>
  </si>
  <si>
    <t xml:space="preserve">W840116761</t>
  </si>
  <si>
    <t xml:space="preserve">W840107070</t>
  </si>
  <si>
    <t xml:space="preserve">Metal Bunk Bed Twin Over Twin, Heavy Duty Twin Bunk Beds with shelf and Slatted Support No Box Spring Needed Black</t>
  </si>
  <si>
    <t xml:space="preserve">W840104493</t>
  </si>
  <si>
    <t xml:space="preserve">Twin Size Daybed Metal Frame with Trundle Set, Twin Day Bed Sofa, Daybed and Roll Sofa Bed for Guest Room, Bedroom, Living Room, Victorian Style, Black</t>
  </si>
  <si>
    <t xml:space="preserve">W840103518</t>
  </si>
  <si>
    <t xml:space="preserve">Twin Size Metal Daybed Frame with Trundle, Heavy Duty Steel Slat Support Sofa Bed Platform with Headboard, No Box Spring Needed, Black</t>
  </si>
  <si>
    <t xml:space="preserve">W840102510</t>
  </si>
  <si>
    <t xml:space="preserve">Raised Garden Bed Outdoor,   Oval Large Metal Raised Planter Bed for for Plants, Vegetables, and Flowers - Silver</t>
  </si>
  <si>
    <t xml:space="preserve">W840102509</t>
  </si>
  <si>
    <t xml:space="preserve">Raised Garden Bed Outdoor,   Oval Large Metal Raised Planter Bed for for Plants, Vegetables, and Flowers - Black</t>
  </si>
  <si>
    <t xml:space="preserve">W840102508</t>
  </si>
  <si>
    <t xml:space="preserve">W840101952</t>
  </si>
  <si>
    <t xml:space="preserve">W840100846</t>
  </si>
  <si>
    <t xml:space="preserve">Metal Daybed Frame Multifunctional Mattress Foundation/Bed Sofa with Headboard, Twin, Black</t>
  </si>
  <si>
    <t xml:space="preserve">W840100843</t>
  </si>
  <si>
    <t xml:space="preserve">Metal Freestanding Towel Rack 3 Tiers Hand Towel Holder Organizer for Bathroom Accessories, White</t>
  </si>
  <si>
    <t xml:space="preserve">W840100842</t>
  </si>
  <si>
    <t xml:space="preserve">Metal Freestanding Towel Rack 3 Tiers Hand Towel Holder Organizer for Bathroom Accessories, Black</t>
  </si>
  <si>
    <t xml:space="preserve">W84091004</t>
  </si>
  <si>
    <t xml:space="preserve">Raised Garden Bed Outdoor, 6×3×1ft , Metal Raised  Rectangle Planter Beds for Plants, Vegetables, and Flowers - Silver</t>
  </si>
  <si>
    <t xml:space="preserve">W84091003</t>
  </si>
  <si>
    <t xml:space="preserve">Raised Garden Bed Outdoor, 6×3×1ft , Metal Raised  Rectangle Planter Beds for Plants, Vegetables, and Flowers - Green</t>
  </si>
  <si>
    <t xml:space="preserve">W84091002</t>
  </si>
  <si>
    <t xml:space="preserve">Raised Garden Bed Outdoor, 6×3×1ft , Metal Raised  Rectangle Planter Beds for Plants, Vegetables, and Flowers - Black</t>
  </si>
  <si>
    <t xml:space="preserve">W84091001</t>
  </si>
  <si>
    <t xml:space="preserve">Metal Raised Garden Bed, Rectangle Raised Planter 4×2×1ft  for Flowers Plants, Vegetables Herb  Silver</t>
  </si>
  <si>
    <t xml:space="preserve">W84091000</t>
  </si>
  <si>
    <t xml:space="preserve">Metal Raised Garden Bed, Rectangle Raised Planter 4×2×1ft  for Flowers Plants, Vegetables Herb Veezyo Green</t>
  </si>
  <si>
    <t xml:space="preserve">W84090999</t>
  </si>
  <si>
    <t xml:space="preserve">Metal Raised Garden Bed, Rectangle Raised Planter 4×2×1ft  for Flowers Plants, Vegetables Herb Black</t>
  </si>
  <si>
    <t xml:space="preserve">W84090998</t>
  </si>
  <si>
    <t xml:space="preserve">Raised Garden Bed Kit - Metal Raised Bed Garden 7.6x3.7x0.98ft for Flower Planters, Vegetables Herb Silver</t>
  </si>
  <si>
    <t xml:space="preserve">W84090997</t>
  </si>
  <si>
    <t xml:space="preserve">Raised Garden Bed Kit - Metal Raised Bed Garden 7.6x3.7x0.98ft for Flower Planters, Vegetables Herb Green</t>
  </si>
  <si>
    <t xml:space="preserve">W84090996</t>
  </si>
  <si>
    <t xml:space="preserve">Raised Garden Bed Kit - Metal Raised Bed Garden 7.6x3.7x0.98ft for Flower Planters, Vegetables Herb Black</t>
  </si>
  <si>
    <t xml:space="preserve">W84084264</t>
  </si>
  <si>
    <t xml:space="preserve">Queen Size Platform Bed Frame with Rustic Vintage Wood Headboard, Strong Metal Slats Support Mattress Foundation, No Box Spring Needed Rustic Brown</t>
  </si>
  <si>
    <t xml:space="preserve">W84084262</t>
  </si>
  <si>
    <t xml:space="preserve">Full Size Platform Bed Frame with Rustic Vintage Wood Headboard, Strong Metal Slats Support Mattress Foundation, No Box Spring Needed Rustic Brown</t>
  </si>
  <si>
    <t xml:space="preserve">W84084261</t>
  </si>
  <si>
    <t xml:space="preserve">Twin Size Platform Bed Frame with Rustic Vintage Wood Headboard, Strong Metal Slats Support Mattress Foundation, No Box Spring Needed Rustic Brown</t>
  </si>
  <si>
    <t xml:space="preserve">W84083686</t>
  </si>
  <si>
    <t xml:space="preserve">Twin Over Twin Size Metal Bunk Bed with Double Safety Guard Rails, Heavy Duty, Space-Saving Design, Steel Bed for School, Bedroom (Vintage Brown)</t>
  </si>
  <si>
    <t xml:space="preserve">W84068777</t>
  </si>
  <si>
    <t xml:space="preserve">Metal Platform Bed Frame, Victorian Style Headboard/Footboard/Under Bed Storage/No Box Spring Needed/Twin Size Black</t>
  </si>
  <si>
    <t xml:space="preserve">W84063611</t>
  </si>
  <si>
    <t xml:space="preserve">Full Over Full Metal Bunk Bed with Safety Guard Rails, Heavy Duty Space-Saving Design, Easy Assembly Black</t>
  </si>
  <si>
    <t xml:space="preserve">W84063609</t>
  </si>
  <si>
    <t xml:space="preserve">Twin Over Twin Metal Bunk Bed with Safety Guard Rails, Heavy Duty Space-Saving Design, Easy Assembly Black</t>
  </si>
  <si>
    <t xml:space="preserve">W84056876</t>
  </si>
  <si>
    <t xml:space="preserve">W84041894</t>
  </si>
  <si>
    <t xml:space="preserve">Metal Twin Loft Bed , Twin Size High Loft Bed Black</t>
  </si>
  <si>
    <t xml:space="preserve">W84041891</t>
  </si>
  <si>
    <t xml:space="preserve">Metal Canopy Bed Frame, Platform Bed Frame  with X Shaped Frame Full Black</t>
  </si>
  <si>
    <t xml:space="preserve">W84041890</t>
  </si>
  <si>
    <t xml:space="preserve">Heavy Duty Twin-Over-Full Metal Bunk Bed, Easy Assembly with Enhanced Upper-Level Guardrail, White</t>
  </si>
  <si>
    <t xml:space="preserve">W84036133</t>
  </si>
  <si>
    <t xml:space="preserve">Metal Canopy Bed Frame with Vintage Style Headboard &amp; Footboard , Easy DIY Assembly All Parts Included, Queen Black(same as 748G-BK)</t>
  </si>
  <si>
    <t xml:space="preserve">W84034827</t>
  </si>
  <si>
    <t xml:space="preserve">Metal Bed Frame Queen Size Platform No Box Spring Needed with Vintage Headboard and Footboard  Premium Steel Slat Support/Black</t>
  </si>
  <si>
    <t xml:space="preserve">W84034826</t>
  </si>
  <si>
    <t xml:space="preserve">Metal Platform Bed Frame, Victorian Style Headboard/Footboard/Under Bed Storage/No Box Spring Needed/Full Size Black</t>
  </si>
  <si>
    <t xml:space="preserve">W84034643</t>
  </si>
  <si>
    <t xml:space="preserve">Metal Canopy Bed Frame, Platform Bed Frame Queen with X Shaped Frame Queen Black</t>
  </si>
  <si>
    <t xml:space="preserve">W84034157</t>
  </si>
  <si>
    <t xml:space="preserve">Queen Size Metal Canopy Bed Frame with Headboard and Footboard Black</t>
  </si>
  <si>
    <t xml:space="preserve">W84034154</t>
  </si>
  <si>
    <t xml:space="preserve">Twin over Twin Bunk Bed, Metal Frame with Ladder</t>
  </si>
  <si>
    <t xml:space="preserve">W84034153</t>
  </si>
  <si>
    <t xml:space="preserve">Twin-Over-Twin Bunk Bed with Metal Frame and Ladder, Space-Saving Design,White</t>
  </si>
  <si>
    <t xml:space="preserve">W395S00113</t>
  </si>
  <si>
    <t xml:space="preserve">COOLMORE Boucle Sofa 3 Seater for Living Room Oversized Comfy Sofa unique double seat and corner construction for Apartment, Office Right Hand Facing (Black)</t>
  </si>
  <si>
    <t xml:space="preserve">W395S00112</t>
  </si>
  <si>
    <t xml:space="preserve">COOLMORE Boucle Sofa 3 Seater for Living Room Oversized Comfy Sofa unique double seat and corner construction for Apartment, Office Right Hand Facing (Navy)</t>
  </si>
  <si>
    <t xml:space="preserve">W395S00111</t>
  </si>
  <si>
    <t xml:space="preserve">COOLMORE Boucle Sofa 3 Seater for Living Room Oversized Comfy Sofa unique double seat and corner construction for Apartment, Office Right Hand Facing (Gray)</t>
  </si>
  <si>
    <t xml:space="preserve">W395S00110</t>
  </si>
  <si>
    <t xml:space="preserve">COOLMORE Boucle Sofa 3 Seater for Living Room Oversized Comfy Sofa unique double seat and corner construction for Apartment, Office Right Hand Facing (Beige)</t>
  </si>
  <si>
    <t xml:space="preserve">W395S00109</t>
  </si>
  <si>
    <t xml:space="preserve">COOLMORE Boucle Sofa 3 Seater for Living Room Oversized Comfy Sofa L-Shape Sofa Couch with Chaise Home Furniture Sleeper Sectional Sofa for Apartment, Office Left Hand Facing (Beige)</t>
  </si>
  <si>
    <t xml:space="preserve">W395S00108</t>
  </si>
  <si>
    <t xml:space="preserve">COOLMORE Boucle Sofa 3 Seater for Living Room Oversized Comfy Sofa L-Shape Sofa Couch with Chaise Home Furniture Sleeper Sectional Sofa for Apartment, Office Left Hand Facing (Pink)</t>
  </si>
  <si>
    <t xml:space="preserve">W395S00107</t>
  </si>
  <si>
    <t xml:space="preserve">COOLMORE Boucle Sofa 3 Seater for Living Room Oversized Comfy Sofa L-Shape Sofa Couch with Chaise Home Furniture Sleeper Sectional Sofa for Apartment, Office Left Hand Facing (Gray)</t>
  </si>
  <si>
    <t xml:space="preserve">W395S00106</t>
  </si>
  <si>
    <t xml:space="preserve">COOLMORE Boucle Sofa 3 Seater for Living Room Oversized Comfy Sofa L-Shape Sofa Couch with Chaise Home Furniture Sleeper Sectional Sofa for Apartment, Office Left Hand Facing (Blue)</t>
  </si>
  <si>
    <t xml:space="preserve">W395S00105</t>
  </si>
  <si>
    <t xml:space="preserve">COOLMORE Boucle Sofa 3 Seater for Living Room Oversized Comfy Sofa L-Shape Sofa Couch with Chaise Home Furniture Sleeper Sectional Sofa for Apartment, Office Left Hand Facing (Green)</t>
  </si>
  <si>
    <t xml:space="preserve">W395P209395</t>
  </si>
  <si>
    <t xml:space="preserve">Corduroy Swivel Barrel Chair, Comfy Accent Sofa Chair for Living Room, 360 Degree Swivel Barrel Club Chair, Leisure Arm Chair for Nursery, Hotel, Bedroom, Office, Lounge (Dark Gray)</t>
  </si>
  <si>
    <t xml:space="preserve">W395P209394</t>
  </si>
  <si>
    <t xml:space="preserve">Corduroy Swivel Barrel Chair, Comfy Accent Sofa Chair for Living Room, 360 Degree Swivel Barrel Club Chair, Leisure Arm Chair for Nursery, Hotel, Bedroom, Office, Lounge (Camel)</t>
  </si>
  <si>
    <t xml:space="preserve">W395P209380</t>
  </si>
  <si>
    <t xml:space="preserve">Corduroy Swivel Barrel Chair, Comfy Accent Sofa Chair for Living Room, 360 Degree Swivel Barrel Club Chair, Leisure Arm Chair for Nursery, Hotel, Bedroom, Office, Lounge (Beige)</t>
  </si>
  <si>
    <t xml:space="preserve">W395P205918</t>
  </si>
  <si>
    <t xml:space="preserve">Swivel Barrel Chair, Comfy Round Accent Sofa Chair for Living Room, 360 Degree Swivel Barrel Club Chair, Leisure Arm Chair for Nursery, Hotel, Bedroom, Office, Lounge (Gray)</t>
  </si>
  <si>
    <t xml:space="preserve">W395P205917</t>
  </si>
  <si>
    <t xml:space="preserve">Swivel Barrel Chair, Comfy Round Accent Sofa Chair for Living Room, 360 Degree Swivel Barrel Club Chair, Leisure Arm Chair for Nursery, Hotel, Bedroom, Office, Lounge (Emerald)</t>
  </si>
  <si>
    <t xml:space="preserve">W395P205916</t>
  </si>
  <si>
    <t xml:space="preserve">Swivel Barrel Chair, Comfy Round Accent Sofa Chair for Living Room, 360 Degree Swivel Barrel Club Chair, Leisure Arm Chair for Nursery, Hotel, Bedroom, Office, Lounge (White)</t>
  </si>
  <si>
    <t xml:space="preserve">W395P205914</t>
  </si>
  <si>
    <t xml:space="preserve">Swivel Barrel Chair, Comfy Round Accent Sofa Chair for Living Room, 360 Degree Swivel Barrel Club Chair, Leisure Arm Chair for Nursery, Hotel, Bedroom, Office, Lounge (Wine Red PU)</t>
  </si>
  <si>
    <t xml:space="preserve">W395P205913</t>
  </si>
  <si>
    <t xml:space="preserve">Swivel Barrel Chair, Comfy Round Accent Sofa Chair for Living Room, 360 Degree Swivel Barrel Club Chair, Leisure Arm Chair for Nursery, Hotel, Bedroom, Office, Lounge (Black PU)</t>
  </si>
  <si>
    <t xml:space="preserve">W395P205912</t>
  </si>
  <si>
    <t xml:space="preserve">Swivel Barrel Chair, Comfy Round Accent Sofa Chair for Living Room, 360 Degree Swivel Barrel Club Chair, Leisure Arm Chair for Nursery, Hotel, Bedroom, Office, Lounge (Brown PU)</t>
  </si>
  <si>
    <t xml:space="preserve">W395P205892</t>
  </si>
  <si>
    <t xml:space="preserve">COOLMORE Corduroy lazy sofa With 3 back pillows,Comfy Sofa- Deep Seat Couch for Living Room,Club (Black)</t>
  </si>
  <si>
    <t xml:space="preserve">W395P205891</t>
  </si>
  <si>
    <t xml:space="preserve">COOLMORE Corduroy lazy sofa With 3 back pillows,Comfy Sofa- Deep Seat Couch for Living Room,Club (Navy)</t>
  </si>
  <si>
    <t xml:space="preserve">W395P205890</t>
  </si>
  <si>
    <t xml:space="preserve">COOLMORE Corduroy lazy sofa With 3 back pillows,Comfy Sofa- Deep Seat Couch for Living Room,Club (Dark Gray)</t>
  </si>
  <si>
    <t xml:space="preserve">W395P205888</t>
  </si>
  <si>
    <t xml:space="preserve">COOLMORE Corduroy lazy sofa With 3 back pillows,Comfy Sofa- Deep Seat Couch for Living Room,Club (Emerald)</t>
  </si>
  <si>
    <t xml:space="preserve">W395P205885</t>
  </si>
  <si>
    <t xml:space="preserve">COOLMORE Corduroy lazy sofa With 3 back pillows,Comfy Sofa- Deep Seat Couch for Living Room,Club (Beige)</t>
  </si>
  <si>
    <t xml:space="preserve">W395P201468</t>
  </si>
  <si>
    <t xml:space="preserve">COOLMORE Modern Accent Chair, Solid Wood Padding Lounge Armchairs With One pillow for Living Room, Bedroom, Guest Room (Navy)</t>
  </si>
  <si>
    <t xml:space="preserve">W395P201463</t>
  </si>
  <si>
    <t xml:space="preserve">COOLMORE Modern Accent Chair, Solid Wood Padding Lounge Armchairs With One pillow for Living Room, Bedroom, Guest Room (Khaki PU)</t>
  </si>
  <si>
    <t xml:space="preserve">W395P201462</t>
  </si>
  <si>
    <t xml:space="preserve">COOLMORE Modern Accent Chair, Solid Wood Padding Lounge Armchairs With One pillow for Living Room, Bedroom, Guest Room (Light Brown PU)</t>
  </si>
  <si>
    <t xml:space="preserve">W395P198291</t>
  </si>
  <si>
    <t xml:space="preserve">Storage Ottoman,Bedroom End Bench,Upholstered Fabric Storage Ottoman with Safety Hinge, Entryway Padded Footstool, Ottoman Bench for Living Room &amp; Bedroom (Gray)</t>
  </si>
  <si>
    <t xml:space="preserve">W395P198290</t>
  </si>
  <si>
    <t xml:space="preserve">Storage Ottoman,Bedroom End Bench,Upholstered Fabric Storage Ottoman with Safety Hinge, Entryway Padded Footstool, Ottoman Bench for Living Room &amp; Bedroom (Green)</t>
  </si>
  <si>
    <t xml:space="preserve">W395P198277</t>
  </si>
  <si>
    <t xml:space="preserve">COOLMORE Swivel Barrel Chair, Comfy Round Accent Sofa Chair for Living Room, 360 Degree Swivel Barrel Club Chair, Leisure Arm Chair for Nursery, Hotel, Bedroom, Office, Lounge (Carbon Black Chenille)</t>
  </si>
  <si>
    <t xml:space="preserve">W395P198275</t>
  </si>
  <si>
    <t xml:space="preserve">COOLMORE Swivel Barrel Chair, Comfy Round Accent Sofa Chair for Living Room, 360 Degree Swivel Barrel Club Chair, Leisure Arm Chair for Nursery, Hotel, Bedroom, Office, Lounge (Brown Chenille)</t>
  </si>
  <si>
    <t xml:space="preserve">W395P198273</t>
  </si>
  <si>
    <t xml:space="preserve">COOLMORE Swivel Barrel Chair, Comfy Round Accent Sofa Chair for Living Room, 360 Degree Swivel Barrel Club Chair, Leisure Arm Chair for Nursery, Hotel, Bedroom, Office, Lounge (Dark Gray Chenille)</t>
  </si>
  <si>
    <t xml:space="preserve">W395P198268</t>
  </si>
  <si>
    <t xml:space="preserve">COOLMORE Swivel Barrel Chair, Comfy Round Accent Sofa Chair for Living Room, 360 Degree Swivel Barrel Club Chair, Leisure Arm Chair for Nursery, Hotel, Bedroom, Office, Lounge (Beige Chenille)</t>
  </si>
  <si>
    <t xml:space="preserve">W395P197934</t>
  </si>
  <si>
    <t xml:space="preserve">COOLMORE Chenille 2-seater lazy sofa With 5 back pillows,Comfy Sofa- Deep Seat Couch for Living Room,Club (Mustard yellow)</t>
  </si>
  <si>
    <t xml:space="preserve">W395P197933</t>
  </si>
  <si>
    <t xml:space="preserve">COOLMORE Chenille 2-seater lazy sofa With 5 back pillows,Comfy Sofa- Deep Seat Couch for Living Room,Club (Navy)</t>
  </si>
  <si>
    <t xml:space="preserve">W395P164047</t>
  </si>
  <si>
    <t xml:space="preserve">COOLMORE Bar Stools Set of 2 Counter Height Chairs with Footrest for Kitchen, Dining Room And 360 Degree Solid Wood Legs Swivel Bar Stools Set of 2 (Gray Linen)</t>
  </si>
  <si>
    <t xml:space="preserve">W395P164045</t>
  </si>
  <si>
    <t xml:space="preserve">COOLMORE Bar Stools Set of 2 Counter Height Chairs with Footrest for Kitchen, Dining Room And 360 Degree Solid Wood Legs Swivel Bar Stools Set of 2 (Navy Linen)</t>
  </si>
  <si>
    <t xml:space="preserve">W395P164044</t>
  </si>
  <si>
    <t xml:space="preserve">COOLMORE Bar Stools Set of 2 Counter Height Chairs with Footrest for Kitchen, Dining Room And 360 Degree Solid Wood Legs Swivel Bar Stools Set of 2 (Black Linen)</t>
  </si>
  <si>
    <t xml:space="preserve">W395P164043</t>
  </si>
  <si>
    <t xml:space="preserve">COOLMORE Bar Stools Set of 2 Counter Height Chairs with Footrest for Kitchen, Dining Room And 360 Degree Solid Wood Legs Swivel Bar Stools Set of 2 (Olive Linen)</t>
  </si>
  <si>
    <t xml:space="preserve">W395P145300</t>
  </si>
  <si>
    <t xml:space="preserve">COOLMORE Bar Stools Set of 2 Counter Height Chairs with Footrest for Kitchen, Dining Room And 360 Degree Solid Wood Legs Swivel Bar Stools Set of 2(Olive Linen)</t>
  </si>
  <si>
    <t xml:space="preserve">W395P145298</t>
  </si>
  <si>
    <t xml:space="preserve">COOLMORE Bar Stools Set of 2 Counter Height Chairs with Footrest for Kitchen, Dining Room And 360 Degree Solid Wood Legs Swivel Bar Stools Set of 2(Navy Linen)</t>
  </si>
  <si>
    <t xml:space="preserve">W395P201470</t>
  </si>
  <si>
    <t xml:space="preserve">COOLMORE Modern Accent Chair, Solid Wood Padding Lounge Armchairs With One pillow for Living Room, Bedroom, Guest Room (Green)</t>
  </si>
  <si>
    <t xml:space="preserve">W395P201467</t>
  </si>
  <si>
    <t xml:space="preserve">COOLMORE Modern Accent Chair, Solid Wood Padding Lounge Armchairs With One pillow for Living Room, Bedroom, Guest Room (Gray)</t>
  </si>
  <si>
    <t xml:space="preserve">W395P201466</t>
  </si>
  <si>
    <t xml:space="preserve">COOLMORE Modern Accent Chair, Solid Wood Padding Lounge Armchairs With One pillow for Living Room, Bedroom, Guest Room (Beige)</t>
  </si>
  <si>
    <t xml:space="preserve">W395P201457</t>
  </si>
  <si>
    <t xml:space="preserve">COOLMORE Modern Accent Chair, Solid Wood Padding Lounge Armchairs With One pillow for Living Room, Bedroom, Guest Room (Brown PU)</t>
  </si>
  <si>
    <t xml:space="preserve">W395P201456</t>
  </si>
  <si>
    <t xml:space="preserve">COOLMORE Modern Accent Chair, Solid Wood Padding Lounge Armchairs With One pillow for Living Room, Bedroom, Guest Room (Black PU)</t>
  </si>
  <si>
    <t xml:space="preserve">W395P198289</t>
  </si>
  <si>
    <t xml:space="preserve">COOLMORE Storage Ottoman,Bedroom End Bench,Upholstered Fabric Storage Ottoman with Safety Hinge, Entryway Padded Footstool, Ottoman Bench for Living Room &amp; Bedroom (Orange)</t>
  </si>
  <si>
    <t xml:space="preserve">W395P198288</t>
  </si>
  <si>
    <t xml:space="preserve">Storage Ottoman,Bedroom End Bench,Upholstered Fabric Storage Ottoman with Safety Hinge, Entryway Padded Footstool, Ottoman Bench for Living Room &amp; Bedroom (Black)</t>
  </si>
  <si>
    <t xml:space="preserve">W395P198287</t>
  </si>
  <si>
    <t xml:space="preserve">Storage Ottoman,Bedroom End Bench,Upholstered Fabric Storage Ottoman with Safety Hinge, Entryway Padded Footstool, Ottoman Bench for Living Room &amp; Bedroom (Beige)</t>
  </si>
  <si>
    <t xml:space="preserve">W395P197932</t>
  </si>
  <si>
    <t xml:space="preserve">COOLMORE Chenille 2-seater lazy sofa With 5 back pillows,Comfy Sofa- Deep Seat Couch for Living Room,Club (Gray)</t>
  </si>
  <si>
    <t xml:space="preserve">W395P197931</t>
  </si>
  <si>
    <t xml:space="preserve">COOLMORE Chenille 2-seater lazy sofa With 5 back pillows,Comfy Sofa- Deep Seat Couch for Living Room,Club (Emerald)</t>
  </si>
  <si>
    <t xml:space="preserve">W395P197923</t>
  </si>
  <si>
    <t xml:space="preserve">COOLMORE Chenille 2-seater lazy sofa With 5 back pillows,Comfy Sofa- Deep Seat Couch for Living Room,Club (White)</t>
  </si>
  <si>
    <t xml:space="preserve">W395P196705</t>
  </si>
  <si>
    <t xml:space="preserve">COOLMORE Recliner Chair, Electric Recliner Chairs for Adults, Side Pocket Power Reclining Chair Pocket Springs Seat Cushion, Corduroy Fabric Recliner Sofa for Living Room, Bedroom, Home Theater (DG)</t>
  </si>
  <si>
    <t xml:space="preserve">W395P196702</t>
  </si>
  <si>
    <t xml:space="preserve">COOLMORE Recliner Chair, Electric Recliner Chairs for Adults, Side Pocket Power Reclining Chair Pocket Springs Seat Cushion, Corduroy Fabric Recliner Sofa for Living Room, Bedroom, Home Theater(Camel)</t>
  </si>
  <si>
    <t xml:space="preserve">W395P196699</t>
  </si>
  <si>
    <t xml:space="preserve">COOLMORE Recliner Chair, Electric Recliner Chairs for Adults, Side Pocket Power Reclining Chair Pocket Springs Seat Cushion, Corduroy Fabric Recliner Sofa for Living Room, Bedroom, Home Theater (Navy)</t>
  </si>
  <si>
    <t xml:space="preserve">W395P196698</t>
  </si>
  <si>
    <t xml:space="preserve">COOLMORE Recliner Chair, Electric Recliner Chairs for Adults, Side Pocket Power Reclining Chair Pocket Springs Seat Cushion, Corduroy Fabric Recliner Sofa for Living Room, Bedroom, Home Theater(Beige)</t>
  </si>
  <si>
    <t xml:space="preserve">W395P195364</t>
  </si>
  <si>
    <t xml:space="preserve">COOLMORE Modern Accent Chair,Upholstered Armchair with Scooped Arms for Bedroom,Apartment,Studio,Office,Waiting Room(Black Corduroy)</t>
  </si>
  <si>
    <t xml:space="preserve">W395P195363</t>
  </si>
  <si>
    <t xml:space="preserve">COOLMORE Modern Accent Chair,Upholstered Armchair with Scooped Arms for Bedroom,Apartment,Studio,Office,Waiting Room(Blue Corduroy)</t>
  </si>
  <si>
    <t xml:space="preserve">W395P195360</t>
  </si>
  <si>
    <t xml:space="preserve">COOLMORE Modern Accent Chair,Upholstered Armchair with Scooped Arms for Bedroom,Apartment,Studio,Office,Waiting Room(Emerald Corduroy)</t>
  </si>
  <si>
    <t xml:space="preserve">W395P195358</t>
  </si>
  <si>
    <t xml:space="preserve">COOLMORE Modern Accent Chair,Upholstered Armchair with Scooped Arms for Bedroom,Apartment,Studio,Office,Waiting Room(Orange Corduroy)</t>
  </si>
  <si>
    <t xml:space="preserve">W395P195356</t>
  </si>
  <si>
    <t xml:space="preserve">COOLMORE Modern Accent Chair,Upholstered Armchair with Scooped Arms for Bedroom,Apartment,Studio,Office,Waiting Room(Camel Corduroy)</t>
  </si>
  <si>
    <t xml:space="preserve">W395P195355</t>
  </si>
  <si>
    <t xml:space="preserve">COOLMORE Modern Accent Chair,Upholstered Armchair with Scooped Arms for Bedroom,Apartment,Studio,Office,Waiting Room(Beige Corduroy)</t>
  </si>
  <si>
    <t xml:space="preserve">W395P188088</t>
  </si>
  <si>
    <t xml:space="preserve">COOLMORE Wood Frame Armchair, Modern Accent Chair Lounge Chair with Sturdy Wood Legs for Living Room Bedroom(Dark Gray)</t>
  </si>
  <si>
    <t xml:space="preserve">W395P188085</t>
  </si>
  <si>
    <t xml:space="preserve">COOLMORE Wood Frame Armchair, Modern Accent Chair Lounge Chair with Sturdy Wood Legs for Living Room Bedroom (Navy)</t>
  </si>
  <si>
    <t xml:space="preserve">W395P188084</t>
  </si>
  <si>
    <t xml:space="preserve">COOLMORE Wood Frame Armchair, Modern Accent Chair Lounge Chair with Sturdy Wood Legs for Living Room Bedroom(Orange)</t>
  </si>
  <si>
    <t xml:space="preserve">W395P188083</t>
  </si>
  <si>
    <t xml:space="preserve">COOLMORE Wood Frame Armchair, Modern Accent Chair Lounge Chair with Sturdy Wood Legs for Living Room Bedroom(Red)</t>
  </si>
  <si>
    <t xml:space="preserve">W395P188081</t>
  </si>
  <si>
    <t xml:space="preserve">COOLMORE Wood Frame Armchair, Modern Accent Chair Lounge Chair with Sturdy Wood Legs for Living Room Bedroom(Green)</t>
  </si>
  <si>
    <t xml:space="preserve">W395P188080</t>
  </si>
  <si>
    <t xml:space="preserve">COOLMORE Wood Frame Armchair, Modern Accent Chair Lounge Chair with Sturdy Wood Legs for Living Room Bedroom (Beige)</t>
  </si>
  <si>
    <t xml:space="preserve">W395P184846</t>
  </si>
  <si>
    <t xml:space="preserve">COOLMORE Luxury Upholstered Chaise Lounge Chair with Vibration for Relaxation, Modern Fixed Back Fabric Leisure Recliner Sofa for Living Room/Bedroom</t>
  </si>
  <si>
    <t xml:space="preserve">W395P164048</t>
  </si>
  <si>
    <t xml:space="preserve">COOLMORE Bar Stools Set of 2 Counter Height Chairs with Footrest for Kitchen, Dining Room And 360 Degree Solid Wood Legs Swivel Bar Stools Set of 2 (Beige Linen)</t>
  </si>
  <si>
    <t xml:space="preserve">W395P151896</t>
  </si>
  <si>
    <t xml:space="preserve">Mid Century Modern chenille Fabric Loveseat sofa, 2-Seat Upholstered Loveseat Sofa Modern Couch for Living Room,Brown wood feet sofa for Bedroom, Reading (Emerald Chenille)</t>
  </si>
  <si>
    <t xml:space="preserve">W395P145297</t>
  </si>
  <si>
    <t xml:space="preserve">COOLMORE Bar Stools Set of 2 Counter Height Chairs with Footrest for Kitchen, Dining Room And 360 Degree Solid Wood Legs Swivel Bar Stools Set of 2(Gary Linen)</t>
  </si>
  <si>
    <t xml:space="preserve">W395P145295</t>
  </si>
  <si>
    <t xml:space="preserve">W395P145294</t>
  </si>
  <si>
    <t xml:space="preserve">COOLMORE Bar Stools Set of 2 Counter Height Chairs with Footrest for Kitchen, Dining Room And 360 Degree Solid Wood Legs Swivel Bar Stools Set of 2(Black Linen)</t>
  </si>
  <si>
    <t xml:space="preserve">W395P145293</t>
  </si>
  <si>
    <t xml:space="preserve">W395P145292</t>
  </si>
  <si>
    <t xml:space="preserve">COOLMORE Bar Stools Set of 2 Counter Height Chairs with Footrest for Kitchen, Dining Room And 360 Degree Solid Wood Legs Swivel Bar Stools Set of 2(Gray Linen)</t>
  </si>
  <si>
    <t xml:space="preserve">W395P145291</t>
  </si>
  <si>
    <t xml:space="preserve">COOLMORE Bar Stools Set of 2 Counter Height Chairs with Footrest for Kitchen, Dining Room And 360 Degree Solid Wood Legs Swivel Bar Stools Set of 2(Beige Linen)</t>
  </si>
  <si>
    <t xml:space="preserve">W395135511</t>
  </si>
  <si>
    <t xml:space="preserve">COOLMORE Recliner Chair Adjustable Home Theater Single Fabric Recliner Sofa Furniture with Thick Seat Cushion and Backrest Modern Living Room Recliners</t>
  </si>
  <si>
    <t xml:space="preserve">W395135510</t>
  </si>
  <si>
    <t xml:space="preserve">W395135508</t>
  </si>
  <si>
    <t xml:space="preserve">W395135507</t>
  </si>
  <si>
    <t xml:space="preserve">W395135506</t>
  </si>
  <si>
    <t xml:space="preserve">W395135505</t>
  </si>
  <si>
    <t xml:space="preserve">W395132100</t>
  </si>
  <si>
    <t xml:space="preserve">COOLMORE Wood Frame Armchair,  Modern Accent Chair Lounge Chair for Living Room</t>
  </si>
  <si>
    <t xml:space="preserve">W395131136</t>
  </si>
  <si>
    <t xml:space="preserve">COOLMORE 360 Degree Swivel Cuddle Barrel Accent Chairs, Round Armchairs with Wide Upholstered, Fluffy Fabric Chair for Living Room, Bedroom, Office, Waiting Rooms (Light Gray Boucle)</t>
  </si>
  <si>
    <t xml:space="preserve">W395121404</t>
  </si>
  <si>
    <t xml:space="preserve">COOLMORE Modern Ottoman Bench, Bed stool made of loop gauze, End Bed Bench, Footrest for Bedroom, Living Room, End of Bed, Hallway</t>
  </si>
  <si>
    <t xml:space="preserve">W395121401</t>
  </si>
  <si>
    <t xml:space="preserve">COOLMORE Computer Chair Office Chair Adjustable Swivel Chair Fabric Seat Home Study Chair</t>
  </si>
  <si>
    <t xml:space="preserve">W395120031</t>
  </si>
  <si>
    <t xml:space="preserve">COOLMORE Accent Chair with Ottoman, Mid Century Modern Barrel Chair Upholstered Club Tub Round Arms Chair for Living Room/bedroom/office(Orange velvet)</t>
  </si>
  <si>
    <t xml:space="preserve">W395109199</t>
  </si>
  <si>
    <t xml:space="preserve">COOLMORE 360 Degree Swivel Barrel Club Chair with one pillow,Modern Comfortable Upholstered Accent Chair,Linen Accent Chair for Living Room,Bedroom (Orange linen)</t>
  </si>
  <si>
    <t xml:space="preserve">W395109194</t>
  </si>
  <si>
    <t xml:space="preserve">COOLMORE 360 Degree Swivel Barrel Club Chair with one pillow,Modern Comfortable Upholstered Accent Chair,Linen Accent Chair for Living Room,Bedroom (Red Rose linen)</t>
  </si>
  <si>
    <t xml:space="preserve">W395109191</t>
  </si>
  <si>
    <t xml:space="preserve">COOLMORE  Velvet  Sofa , Accent sofa .loveseat sofa with metal  feet</t>
  </si>
  <si>
    <t xml:space="preserve">W395103726</t>
  </si>
  <si>
    <t xml:space="preserve">Contemporary Designed Velvet Fabric Upholstered Accent/Dining Chair /Barrel Side Chairs Kitchen Armchair for Living Room set of 2 (Gray Velvet)</t>
  </si>
  <si>
    <t xml:space="preserve">W395102743</t>
  </si>
  <si>
    <t xml:space="preserve">Swivel Barrel Chair, Comfy Round Accent Sofa Chair for Living Room, 360 Degree Swivel Barrel Club Chair, Leisure Arm Chair for Nursery, Hotel, Bedroom, Office, Lounge (Gray Boucle)</t>
  </si>
  <si>
    <t xml:space="preserve">W395102742</t>
  </si>
  <si>
    <t xml:space="preserve">Swivel Barrel Chair, Comfy Round Accent Sofa Chair for Living Room, 360 Degree Swivel Barrel Club Chair, Leisure Arm Chair for Nursery, Hotel, Bedroom, Office, Lounge (Beige Boucle)</t>
  </si>
  <si>
    <t xml:space="preserve">W395102739</t>
  </si>
  <si>
    <t xml:space="preserve">Swivel Barrel Chair, Comfy Round Accent Sofa Chair for Living Room, 360 Degree Swivel Barrel Club Chair, Leisure Arm Chair for Nursery, Hotel, Bedroom, Office, Lounge (Brown Boucle)</t>
  </si>
  <si>
    <t xml:space="preserve">W395101936</t>
  </si>
  <si>
    <t xml:space="preserve">COOLMORE Accent Chair - Modern Industrial Slant Armchair with Metal Frame - Premium High Density Soft Single chair for Living Room Bedroom</t>
  </si>
  <si>
    <t xml:space="preserve">W39594822</t>
  </si>
  <si>
    <t xml:space="preserve">Modern Swivel Bar Stools Set of 2 Adjustable Counter Height Chairs with Footrest for Kitchen, Dining Room (Green)</t>
  </si>
  <si>
    <t xml:space="preserve">W39594820</t>
  </si>
  <si>
    <t xml:space="preserve">Modern Swivel Bar Stools Set of 2 Adjustable Counter Height Chairs with Footrest for Kitchen, Dining Room (Red)</t>
  </si>
  <si>
    <t xml:space="preserve">W395S00096</t>
  </si>
  <si>
    <t xml:space="preserve">COOLMORE U-shape sectional sofa  with Ottoman , Reversible Sofa Couch for Living Room,Spacious Furniture,Durable Couch Removable and machine washable cover (Orange Velvet)</t>
  </si>
  <si>
    <t xml:space="preserve">W39559100</t>
  </si>
  <si>
    <t xml:space="preserve">COOLMORE  Bar Stools with Back and Footrest Counter Height Dining Chairs  2PC /SET</t>
  </si>
  <si>
    <t xml:space="preserve">W39532757</t>
  </si>
  <si>
    <t xml:space="preserve">COOLMORE Office Chair Adjustable Height Swivel Chair with Wheels Linen Fabric Upholstered Computer Desk Chair with Wooden Legs(Gray Linen)</t>
  </si>
  <si>
    <t xml:space="preserve">W395P181451</t>
  </si>
  <si>
    <t xml:space="preserve">COOLMORE Lazy Sofa Durable Comfort Lounger High Back Bean Bag Chair Couch With Three Pillows for Adults and Kids, Indoor &amp; Outdoor,  Single Gaming Sofa Chair For Bedroom,Office (Coffee Chenille)</t>
  </si>
  <si>
    <t xml:space="preserve">W395P181447</t>
  </si>
  <si>
    <t xml:space="preserve">COOLMORE Lazy Sofa Durable Comfort Lounger High Back Bean Bag Chair Couch With Three Pillows for Adults and Kids, Indoor &amp; Outdoor,  Single Gaming Sofa Chair For Bedroom,Office (Gray Chenille)</t>
  </si>
  <si>
    <t xml:space="preserve">W395P181445</t>
  </si>
  <si>
    <t xml:space="preserve">COOLMORE Lazy Sofa Durable Comfort Lounger High Back Bean Bag Chair Couch With Three Pillows for Adults and Kids, Indoor &amp; Outdoor,  Single Gaming Sofa Chair For Bedroom,Office (Emerald Chenille)</t>
  </si>
  <si>
    <t xml:space="preserve">W395P181435</t>
  </si>
  <si>
    <t xml:space="preserve">Bean Bag sofa Lazy Sofa Durable Comfort Lounger High Back Bean Bag Chair Couch for Adults and Kids, Indoor &amp; Outdoor, Accent Floor Soft Lounge Chair  (Emerald chenille)</t>
  </si>
  <si>
    <t xml:space="preserve">W395P151910</t>
  </si>
  <si>
    <t xml:space="preserve">Wood Frame Armchair,  Modern Accent Chair Lounge Chair for Living Room,Tufted Club Chair, Mid Century Modern Arm Chairs with Studded, Solid Wood Frame, for Bedroom, Reading (Black Chenille)</t>
  </si>
  <si>
    <t xml:space="preserve">W395P151899</t>
  </si>
  <si>
    <t xml:space="preserve">Mid Century Modern chenille Fabric Loveseat sofa, 2-Seat Upholstered Loveseat Sofa Modern Couch for Living Room,Brown wood feet sofa for Bedroom, Reading (Orange Chenille)</t>
  </si>
  <si>
    <t xml:space="preserve">W395P151897</t>
  </si>
  <si>
    <t xml:space="preserve">Mid Century Modern chenille Fabric Loveseat sofa, 2-Seat Upholstered Loveseat Sofa Modern Couch for Living Room,Brown wood feet sofa for Bedroom, Reading (Wine red Chenille)</t>
  </si>
  <si>
    <t xml:space="preserve">W395P145394</t>
  </si>
  <si>
    <t xml:space="preserve">COOLMORE 360 Degree Swivel Cuddle Barrel Accent Sofa Chairs, Round Armchairs with Wide Upholstered, Teddy Fabric Chair for Living Room, Bedroom, Office, Waiting Rooms</t>
  </si>
  <si>
    <t xml:space="preserve">W395139537</t>
  </si>
  <si>
    <t xml:space="preserve">COOLMORE 360 Degree Swivel Barrel Club Chair with one pillow,Modern Comfortable Upholstered Accent Chair,Linen Accent Chair for Living Room,Bedroom (Black PU)</t>
  </si>
  <si>
    <t xml:space="preserve">W395137788</t>
  </si>
  <si>
    <t xml:space="preserve">COOLMORE Rocking Chair, Modern Glider Chair, Recliner Armchair with Wood Legs and Side Pocket, Nursery Rocking Accent Chair with High Back for Living Room Bedroom (Light Blue linen)</t>
  </si>
  <si>
    <t xml:space="preserve">W395121405</t>
  </si>
  <si>
    <t xml:space="preserve">W395120030</t>
  </si>
  <si>
    <t xml:space="preserve">COOLMORE Accent Chair with Ottoman, Mid Century Modern Barrel Chair Upholstered Club Tub Round Arms Chair for Living Room/bedroom/office(Beige velvet)</t>
  </si>
  <si>
    <t xml:space="preserve">W395119763</t>
  </si>
  <si>
    <t xml:space="preserve">COOLMORE Modern Comfortable Upholstered leisure chair / Recliner Chair for Living Room</t>
  </si>
  <si>
    <t xml:space="preserve">W395119757</t>
  </si>
  <si>
    <t xml:space="preserve">W395116819</t>
  </si>
  <si>
    <t xml:space="preserve">COOLMORE Upholstered Velvet Barrel Accent Chair with Ottoman,Accent Comfy Lounge Arm Chair and Footrest Stool Set,Single Sofa Armchair with Lounge Seat for Bedroom,Office (Wine Red)</t>
  </si>
  <si>
    <t xml:space="preserve">W395116808</t>
  </si>
  <si>
    <t xml:space="preserve">COOLMORE Small Loveseat Sofa, Upholstered Mini Couch with Curved Backrest with Stylish Golden Decor, Small Comfy Love Seat Leisure Accent Couch for Living Room, Bedroom, Office (Gray)</t>
  </si>
  <si>
    <t xml:space="preserve">W395115596</t>
  </si>
  <si>
    <t xml:space="preserve">COOLMORE Bean Bag Chair, Floor Sofa with Handle,Accent Sofa Chair with Ottoman for Gaming Reading Relaxing (Black)</t>
  </si>
  <si>
    <t xml:space="preserve">W395115594</t>
  </si>
  <si>
    <t xml:space="preserve">COOLMORE Bean Bag Chair, Floor Sofa with Handle,Accent Sofa Chair with Ottoman for Gaming Reading Relaxing (Gray)</t>
  </si>
  <si>
    <t xml:space="preserve">W395115593</t>
  </si>
  <si>
    <t xml:space="preserve">COOLMORE Bean Bag Chair, Floor Sofa with Handle,Accent Sofa Chair with Ottoman for Gaming Reading Relaxing (Emerald)</t>
  </si>
  <si>
    <t xml:space="preserve">W395115590</t>
  </si>
  <si>
    <t xml:space="preserve">COOLMORE Bean Bag Chair, Floor Sofa with Handle,Accent Sofa Chair with Ottoman for Gaming Reading Relaxing (Wine Red)</t>
  </si>
  <si>
    <t xml:space="preserve">W395115589</t>
  </si>
  <si>
    <t xml:space="preserve">COOLMORE Bean Bag Chair, Floor Sofa with Handle,Accent Sofa Chair with Ottoman for Gaming Reading Relaxing (Orange)</t>
  </si>
  <si>
    <t xml:space="preserve">W395115587</t>
  </si>
  <si>
    <t xml:space="preserve">COOLMORE Bean Bag Chair, Floor Sofa with Handle,Accent Sofa Chair with Ottoman for Gaming Reading Relaxing (Pink)</t>
  </si>
  <si>
    <t xml:space="preserve">W395109197</t>
  </si>
  <si>
    <t xml:space="preserve">COOLMORE 360 Degree Swivel Barrel Club Chair with one pillow,Modern Comfortable Upholstered Accent Chair,Linen Accent Chair for Living Room,Bedroom (Green linen)</t>
  </si>
  <si>
    <t xml:space="preserve">W395109192</t>
  </si>
  <si>
    <t xml:space="preserve">W395109190</t>
  </si>
  <si>
    <t xml:space="preserve">W395103722</t>
  </si>
  <si>
    <t xml:space="preserve">Contemporary Designed Velvet Fabric Upholstered Accent/Dining Chair /Barrel Side Chairs Kitchen Armchair for Living Room set of 2 (Navy Velvet)</t>
  </si>
  <si>
    <t xml:space="preserve">W395103721</t>
  </si>
  <si>
    <t xml:space="preserve">Contemporary Designed Velvet Fabric Upholstered Accent/Dining Chair /Barrel Side Chairs Kitchen Armchair for Living Room set of 2 (Black Velvet)</t>
  </si>
  <si>
    <t xml:space="preserve">W395102741</t>
  </si>
  <si>
    <t xml:space="preserve">Swivel Barrel Chair, Comfy Round Accent Sofa Chair for Living Room, 360 Degree Swivel Barrel Club Chair, Leisure Arm Chair for Nursery, Hotel, Bedroom, Office, Lounge</t>
  </si>
  <si>
    <t xml:space="preserve">W395102563</t>
  </si>
  <si>
    <t xml:space="preserve">COOLMORE Swivel Barrel Chair, Comfy Round Accent Sofa Chair for Living Room, 360 Degree Swivel Barrel Club Chair, Leisure Arm Chair for Nursery, Hotel, Bedroom, Office, Lounge</t>
  </si>
  <si>
    <t xml:space="preserve">W395102561</t>
  </si>
  <si>
    <t xml:space="preserve">W39594818</t>
  </si>
  <si>
    <t xml:space="preserve">Rocking Chair, Modern Glider Chair, Recliner Armchair with Wood Legs and Side Pocket, Nursery Rocking Accent Chair with High Back for Living Room Bedroom (Camel linen)</t>
  </si>
  <si>
    <t xml:space="preserve">W395S00100</t>
  </si>
  <si>
    <t xml:space="preserve">COOLMORE U-shape sectional sofa  with Ottoman , Reversible Sofa Couch for Living Room,Spacious Furniture,Durable Couch Removable and machine washable cover (Grey Velvet)</t>
  </si>
  <si>
    <t xml:space="preserve">W395S00098</t>
  </si>
  <si>
    <t xml:space="preserve">COOLMORE U-shape sectional sofa  with Ottoman , Reversible Sofa Couch for Living Room,Spacious Furniture,Durable Couch Removable and machine washable cover (Emerald Velvet)</t>
  </si>
  <si>
    <t xml:space="preserve">W395S00097</t>
  </si>
  <si>
    <t xml:space="preserve">COOLMORE U-shape sectional sofa  with Ottoman , Reversible Sofa Couch for Living Room,Spacious Furniture,Durable Couch Removable and machine washable cover (Light Blue Velvet)</t>
  </si>
  <si>
    <t xml:space="preserve">W395S00095</t>
  </si>
  <si>
    <t xml:space="preserve">COOLMORE U-shape sectional sofa  with Ottoman , Reversible Sofa Couch for Living Room,Spacious Furniture,Durable Couch Removable and machine washable cover (Red Velvet)</t>
  </si>
  <si>
    <t xml:space="preserve">W395S00093</t>
  </si>
  <si>
    <t xml:space="preserve">COOLMORE U-shape sectional sofa  with Ottoman , Reversible Sofa Couch for Living Room,Spacious Furniture,Durable Couch Removable and machine washable cover (White  Teddy)</t>
  </si>
  <si>
    <t xml:space="preserve">W39560304</t>
  </si>
  <si>
    <t xml:space="preserve">COOLMORE Rocking Chair, Modern Glider Chair, Recliner Armchair with Wood Legs and Side Pocket, Nursery Rocking Accent Chair with High Back for Living Room Bedroom (White Teddy)</t>
  </si>
  <si>
    <t xml:space="preserve">W395S00067</t>
  </si>
  <si>
    <t xml:space="preserve">COOLMORE Accent sofa Living room sofa sectional sofa, U-shape sectional sofa with Ottoman, Reversible Sofa Couch for Living Room (Beige linen)</t>
  </si>
  <si>
    <t xml:space="preserve">W395S00064</t>
  </si>
  <si>
    <t xml:space="preserve">COOLMORE Accent sofa Living room sofa sectional sofa, U-shape sectional sofa with Ottoman, Reversible Sofa Couch for Living Room (Emerald linen)</t>
  </si>
  <si>
    <t xml:space="preserve">W39551585</t>
  </si>
  <si>
    <t xml:space="preserve">COOLMORE Rocking Chair, Modern Glider Chair, Recliner Armchair with Wood Legs and Side Pocket, Nursery Rocking Accent Chair with High Back for Living Room Bedroom (Beige linen)</t>
  </si>
  <si>
    <t xml:space="preserve">W39551248</t>
  </si>
  <si>
    <t xml:space="preserve">COOLMORE Mid Century Modern Accent Chair, Comfy Fabric Living Room Chairs with Solid Wood Frame, Lounge Reading Armchair, Easy Assembly (Oyster Grey)</t>
  </si>
  <si>
    <t xml:space="preserve">W39551247</t>
  </si>
  <si>
    <t xml:space="preserve">COOLMORE Mid Century Modern Accent Chair, Comfy Fabric Living Room Chairs with Solid Wood Frame, Lounge Reading Armchair, Easy Assembly (Beige)</t>
  </si>
  <si>
    <t xml:space="preserve">W39550129</t>
  </si>
  <si>
    <t xml:space="preserve">COOLMORE Modern Velvet Armless Accent Living Room Chair / Leisure Chair,Upholstered Fabric Button Comfortable Chair with Wooden Legs for Bedroom, Living Room, Office (Beige Velvet)</t>
  </si>
  <si>
    <t xml:space="preserve">W39550126</t>
  </si>
  <si>
    <t xml:space="preserve">COOLMORE Modern Velvet Armless Accent Living Room Chair / Leisure Chair,Upholstered Fabric Button Comfortable Chair with Wooden Legs for Bedroom, Living Room, Office (Purple Velvet)</t>
  </si>
  <si>
    <t xml:space="preserve">W39547981</t>
  </si>
  <si>
    <t xml:space="preserve">COOLMORE Multifunctional Living Room Leisure Chaise Lounge Barry Tufted Comfy Armchair Wireless Charging, Smooth Reclining Backrest &amp; Lumbar Pillow for Home Apartment (Yellow linen)</t>
  </si>
  <si>
    <t xml:space="preserve">W39547676</t>
  </si>
  <si>
    <t xml:space="preserve">COOLMORE Velvet Dining Chairs Set of 2, Woven Upholstered Dining Chairs with Gold Metal Legs, Modern Accent Chairs for Living Room, Dining Room, Kitchen (Pink Velvet)</t>
  </si>
  <si>
    <t xml:space="preserve">W39547675</t>
  </si>
  <si>
    <t xml:space="preserve">COOLMORE Velvet Dining Chairs Set of 2, Woven Upholstered Dining Chairs with Gold Metal Legs, Modern Accent Chairs for Living Room, Dining Room, Kitchen (Ivory Velvet)</t>
  </si>
  <si>
    <t xml:space="preserve">W39547674</t>
  </si>
  <si>
    <t xml:space="preserve">COOLMORE Velvet Dining Chairs Set of 2, Woven Upholstered Dining Chairs with Gold Metal Legs, Modern Accent Chairs for Living Room, Dining Room, Kitchen (Grey Velvet)</t>
  </si>
  <si>
    <t xml:space="preserve">W395S00031</t>
  </si>
  <si>
    <t xml:space="preserve">COOLMORE fashionable and classic style chaise lounge chair / accent chair for Living Room, bedroom (Orange)</t>
  </si>
  <si>
    <t xml:space="preserve">W395S00026</t>
  </si>
  <si>
    <t xml:space="preserve">COOLMORE fashionable and classic style chaise lounge chair / accent chair for Living Room, bedroom (Black Velvet)</t>
  </si>
  <si>
    <t xml:space="preserve">W39540708</t>
  </si>
  <si>
    <t xml:space="preserve">W39538885</t>
  </si>
  <si>
    <t xml:space="preserve">COOLMORE Modern Velvet Loveseat Sofa , Comfy Upholstered 2-Seater Sofa with Gold Metal Legs, Small Loveseat Accent Couch for Living Bedroom Leisure Areas (Yellow Velvet)</t>
  </si>
  <si>
    <t xml:space="preserve">W39538875</t>
  </si>
  <si>
    <t xml:space="preserve">COOLMORE Nursery Rocking Chair Upholstered Mid Century Modern Rocker Oversized Armchair for Living Room with Solid Wood Base (Mint Green)</t>
  </si>
  <si>
    <t xml:space="preserve">W39538872</t>
  </si>
  <si>
    <t xml:space="preserve">COOLMORE  living  room Comfortable  rocking chair  accent chair</t>
  </si>
  <si>
    <t xml:space="preserve">W39538870</t>
  </si>
  <si>
    <t xml:space="preserve">W39536152</t>
  </si>
  <si>
    <t xml:space="preserve">W39532965</t>
  </si>
  <si>
    <t xml:space="preserve">Modern  Akili swivel accent chair  barrel chair  for hotel living room / Modern  leisure chair</t>
  </si>
  <si>
    <t xml:space="preserve">W39532758</t>
  </si>
  <si>
    <t xml:space="preserve">COOLMORE Office Chair Adjustable Height Swivel Chair with Wheels Linen Fabric Upholstered Computer Desk Chair with Wooden Legs (Charcoal grey Linen)</t>
  </si>
  <si>
    <t xml:space="preserve">W39529310</t>
  </si>
  <si>
    <t xml:space="preserve">COOLMORE Rocking Chair,Modern Glider Chair,Recliner Armchair with Wood Legs and Side Pocket, Nursery Rocking Accent Chair with High Back for Living Room Bedroom (Red linen)</t>
  </si>
  <si>
    <t xml:space="preserve">W39526693</t>
  </si>
  <si>
    <t xml:space="preserve">COOLMORE Barrel Chairs with Soft Padded Armrest, Club Chairs with nailheads and solid wood legs for Living Room Bedroom Waiting Room (White PU)</t>
  </si>
  <si>
    <t xml:space="preserve">W395P151909</t>
  </si>
  <si>
    <t xml:space="preserve">Wood Frame Armchair,  Modern Accent Chair Lounge Chair for Living Room,Tufted Club Chair, Mid Century Modern Arm Chairs with Studded, Solid Wood Frame, for Bedroom, Reading (Orange Chenille)</t>
  </si>
  <si>
    <t xml:space="preserve">W395P151906</t>
  </si>
  <si>
    <t xml:space="preserve">Wood Frame Armchair,  Modern Accent Chair Lounge Chair for Living Room,Tufted Club Chair, Mid Century Modern Arm Chairs with Studded, Solid Wood Frame, for Bedroom, Reading(Wine red Chenille)</t>
  </si>
  <si>
    <t xml:space="preserve">W395P151895</t>
  </si>
  <si>
    <t xml:space="preserve">Mid Century Modern chenille Fabric Loveseat sofa, 2-Seat Upholstered Loveseat Sofa Modern Couch for Living Room,Brown wood feet sofa for Bedroom, Reading (Beige Chenille)</t>
  </si>
  <si>
    <t xml:space="preserve">W395137804</t>
  </si>
  <si>
    <t xml:space="preserve">COOLMORE Rocking Chair, Modern Glider Chair, Recliner Armchair with Wood Legs and Side Pocket, Nursery Rocking Accent Chair with High Back for Living Room Bedroom (Dark Gray linen)</t>
  </si>
  <si>
    <t xml:space="preserve">W395132102</t>
  </si>
  <si>
    <t xml:space="preserve">W395132098</t>
  </si>
  <si>
    <t xml:space="preserve">W395131138</t>
  </si>
  <si>
    <t xml:space="preserve">COOLMORE 360 Degree Swivel Cuddle Barrel Accent Chairs, Round Armchairs with Wide Upholstered, Fluffy Fabric Chair for Living Room, Bedroom, Office, Waiting Rooms (Rose Red Boucle)</t>
  </si>
  <si>
    <t xml:space="preserve">W395121407</t>
  </si>
  <si>
    <t xml:space="preserve">W395121393</t>
  </si>
  <si>
    <t xml:space="preserve">W395120033</t>
  </si>
  <si>
    <t xml:space="preserve">COOLMORE Accent Chair with Ottoman, Mid Century Modern Barrel Chair Upholstered Club Tub Round Arms Chair for Living Room/bedroom/office(Olive Green velvet)</t>
  </si>
  <si>
    <t xml:space="preserve">W395119764</t>
  </si>
  <si>
    <t xml:space="preserve">W395116809</t>
  </si>
  <si>
    <t xml:space="preserve">COOLMORE Small Loveseat Sofa, Upholstered Mini Couch with Curved Backrest with Stylish Golden Decor, Small Comfy Love Seat Leisure Accent Couch for Living Room, Bedroom, Office (Green)</t>
  </si>
  <si>
    <t xml:space="preserve">W395116807</t>
  </si>
  <si>
    <t xml:space="preserve">COOLMORE Small Loveseat Sofa, Upholstered Mini Couch with Curved Backrest with Stylish Golden Decor, Small Comfy Love Seat Leisure Accent Couch for Living Room, Bedroom, Office (Beige)</t>
  </si>
  <si>
    <t xml:space="preserve">W395115595</t>
  </si>
  <si>
    <t xml:space="preserve">COOLMORE Bean Bag Chair, Floor Sofa with Handle,Accent Sofa Chair with Ottoman for Gaming Reading Relaxing (Navy)</t>
  </si>
  <si>
    <t xml:space="preserve">W395115591</t>
  </si>
  <si>
    <t xml:space="preserve">COOLMORE Bean Bag Chair, Floor Sofa with Handle,Accent Sofa Chair with Ottoman for Gaming Reading Relaxing (Olive)</t>
  </si>
  <si>
    <t xml:space="preserve">W395102774</t>
  </si>
  <si>
    <t xml:space="preserve">360 Degree Swivel Cuddle Barrel Accent Sofa Chairs, Round Armchairs with Wide Upholstered, Fluffy Velvet Fabric Chair for Living Room, Bedroom, Office, Waiting Rooms</t>
  </si>
  <si>
    <t xml:space="preserve">W395102744</t>
  </si>
  <si>
    <t xml:space="preserve">Swivel Barrel Chair, Comfy Round Accent Sofa Chair for Living Room, 360 Degree Swivel Barrel Club Chair, Leisure Arm Chair for Nursery, Hotel, Bedroom, Office, Lounge (Carbon Black  Boucle)</t>
  </si>
  <si>
    <t xml:space="preserve">W395102560</t>
  </si>
  <si>
    <t xml:space="preserve">W395101946</t>
  </si>
  <si>
    <t xml:space="preserve">W39594824</t>
  </si>
  <si>
    <t xml:space="preserve">Modern Swivel Bar Stools Set of 2 Adjustable Counter Height Chairs with Footrest for Kitchen, Dining Room (Orange)</t>
  </si>
  <si>
    <t xml:space="preserve">W39590163</t>
  </si>
  <si>
    <t xml:space="preserve">Rocking Chair, Modern Glider Chair, Recliner Armchair with Wood Legs and Side Pocket, Nursery Rocking Accent Chair with High Back for Living Room Bedroom (Beige linen)</t>
  </si>
  <si>
    <t xml:space="preserve">W395S00094</t>
  </si>
  <si>
    <t xml:space="preserve">COOLMORE U-shape sectional sofa  with Ottoman , Reversible Sofa Couch for Living Room,Spacious Furniture,Durable Couch Removable and machine washable cover (Purple Velvet)</t>
  </si>
  <si>
    <t xml:space="preserve">W395S00056</t>
  </si>
  <si>
    <t xml:space="preserve">COOLMORE Accent sofa Living room sofa sectional sofa, U-shape sectional sofa with Ottoman, Reversible Sofa Couch for Living Room (Orange linen)</t>
  </si>
  <si>
    <t xml:space="preserve">W395S00045</t>
  </si>
  <si>
    <t xml:space="preserve">COOLMORE fashionable and classic style chaise lounge chair / accent chair for Living Room, bedroom (Teddy White)</t>
  </si>
  <si>
    <t xml:space="preserve">W395S00044</t>
  </si>
  <si>
    <t xml:space="preserve">COOLMORE fashionable and classic style chaise lounge chair / accent chair for Living Room, bedroom (Teddy Pink)</t>
  </si>
  <si>
    <t xml:space="preserve">W395S00040</t>
  </si>
  <si>
    <t xml:space="preserve">COOLMORE fashionable and classic style chaise lounge chair / accent chair for Living Room, bedroom (Mustard Teddy)</t>
  </si>
  <si>
    <t xml:space="preserve">W39551249</t>
  </si>
  <si>
    <t xml:space="preserve">COOLMORE Mid Century Modern Accent Chair, Comfy Fabric Living Room Chairs with Solid Wood Frame, Lounge Reading Armchair, Easy Assembly (Emerald)</t>
  </si>
  <si>
    <t xml:space="preserve">W39551246</t>
  </si>
  <si>
    <t xml:space="preserve">COOLMORE Mid Century Modern Accent Chair, Comfy Fabric Living Room Chairs with Solid Wood Frame, Lounge Reading Armchair, Easy Assembly (Coffee)</t>
  </si>
  <si>
    <t xml:space="preserve">W39551245</t>
  </si>
  <si>
    <t xml:space="preserve">COOLMORE Mid Century Modern Accent Chair, Comfy Fabric Living Room Chairs with Solid Wood Frame, Lounge Reading Armchair, Easy Assembly (Brown PU)</t>
  </si>
  <si>
    <t xml:space="preserve">W39551244</t>
  </si>
  <si>
    <t xml:space="preserve">COOLMORE Mid Century Modern Accent Chair, Comfy Fabric Living Room Chairs with Solid Wood Frame, Lounge Reading Armchair, Easy Assembly (Black PU)</t>
  </si>
  <si>
    <t xml:space="preserve">W39550130</t>
  </si>
  <si>
    <t xml:space="preserve">COOLMORE Modern Velvet Armless Accent Living Room Chair / Leisure Chair,Upholstered Fabric Button Comfortable Chair with Wooden Legs for Bedroom, Living Room, Office (Silver Velvet)</t>
  </si>
  <si>
    <t xml:space="preserve">W39550128</t>
  </si>
  <si>
    <t xml:space="preserve">COOLMORE Modern Velvet Armless Accent Living Room Chair / Leisure Chair,Upholstered Fabric Button Comfortable Chair with Wooden Legs for Bedroom, Living Room, Office (Black Velvet)</t>
  </si>
  <si>
    <t xml:space="preserve">W39550127</t>
  </si>
  <si>
    <t xml:space="preserve">COOLMORE Modern Velvet Armless Accent Living Room Chair / Leisure Chair,Upholstered Fabric Button Comfortable Chair with Wooden Legs for Bedroom, Living Room, Office (Mustard Velvet)</t>
  </si>
  <si>
    <t xml:space="preserve">W39550123</t>
  </si>
  <si>
    <t xml:space="preserve">COOLMORE Modern Velvet Armless Accent Living Room Chair / Leisure Chair,Upholstered Fabric Button Comfortable Chair with Wooden Legs for Bedroom, Living Room, Office (Pink Velvet)</t>
  </si>
  <si>
    <t xml:space="preserve">W39547978</t>
  </si>
  <si>
    <t xml:space="preserve">COOLMORE Multifunctional Living Room Leisure Chaise Lounge Barry Tufted Comfy Armchair Wireless Charging, Smooth Reclining Backrest &amp; Lumbar Pillow for Home Apartment (Navy linen)</t>
  </si>
  <si>
    <t xml:space="preserve">W39547976</t>
  </si>
  <si>
    <t xml:space="preserve">COOLMORE  Living Room Leisure Sofa /Barry sofa</t>
  </si>
  <si>
    <t xml:space="preserve">W39547680</t>
  </si>
  <si>
    <t xml:space="preserve">COOLMORE Velvet Dining Chairs Set of 2, Woven Upholstered Dining Chairs with Gold Metal Legs, Modern Accent Chairs for Living Room, Dining Room, Kitchen (Purple Velvet)</t>
  </si>
  <si>
    <t xml:space="preserve">W39547670</t>
  </si>
  <si>
    <t xml:space="preserve">COOLMORE Velvet Dining Chairs Set of 2, Woven Upholstered Dining Chairs with Gold Metal Legs, Modern Accent Chairs for Living Room, Dining Room, Kitchen (Navy Velvet)</t>
  </si>
  <si>
    <t xml:space="preserve">W395S00030</t>
  </si>
  <si>
    <t xml:space="preserve">COOLMORE fashionable and classic style chaise lounge chair / accent chair for Living Room, bedroom (Beige velvet)</t>
  </si>
  <si>
    <t xml:space="preserve">W395S00029</t>
  </si>
  <si>
    <t xml:space="preserve">COOLMORE fashionable and classic style chaise lounge chair / accent chair for Living Room, bedroom (Mango Velvet)</t>
  </si>
  <si>
    <t xml:space="preserve">W395S00028</t>
  </si>
  <si>
    <t xml:space="preserve">COOLMORE fashionable and classic style chaise lounge chair / accent chair for Living Room, bedroom (Navy Velvet)</t>
  </si>
  <si>
    <t xml:space="preserve">W395S00025</t>
  </si>
  <si>
    <t xml:space="preserve">COOLMORE fashionable and classic style chaise lounge chair / accent chair for Living Room, bedroom (Pink Velvet)</t>
  </si>
  <si>
    <t xml:space="preserve">W39541083</t>
  </si>
  <si>
    <t xml:space="preserve">COOLMORE Modern Upholstered Chair Leisure Sofa Lazy Sofa Plastic Legs and Pillow Removable Armless Accent Chair for Living Room,Bedroom,Office (Orange Linen)</t>
  </si>
  <si>
    <t xml:space="preserve">W39541082</t>
  </si>
  <si>
    <t xml:space="preserve">COOLMORE Modern Upholstered Chair Leisure Sofa Lazy Sofa Plastic Legs and Pillow Removable Armless Accent Chair for Living Room,Bedroom,Office (Grey Linen)</t>
  </si>
  <si>
    <t xml:space="preserve">W39539627</t>
  </si>
  <si>
    <t xml:space="preserve">W39539621</t>
  </si>
  <si>
    <t xml:space="preserve">W39538869</t>
  </si>
  <si>
    <t xml:space="preserve">W39538868</t>
  </si>
  <si>
    <t xml:space="preserve">W39537956</t>
  </si>
  <si>
    <t xml:space="preserve">COOLMORE Modern Accent Chair with Arms, Tufted Decorative Fabric Armchair with Gold Metal Legs, Upholstered Reading Chair for Living Room Bedroom Office (Mustard Teddy)</t>
  </si>
  <si>
    <t xml:space="preserve">W39537933</t>
  </si>
  <si>
    <t xml:space="preserve">COOLMORE Modern Accent Chair with Arms, Tufted Decorative Fabric Armchair with Gold Metal Legs, Upholstered Reading Chair for Living Room Bedroom Office (Pink Teddy)</t>
  </si>
  <si>
    <t xml:space="preserve">W39537644</t>
  </si>
  <si>
    <t xml:space="preserve">COOLMORE Velvet Swivel Shell Chair for Living Room, Modern Leisure Arm Chair ,Office chair  Grey</t>
  </si>
  <si>
    <t xml:space="preserve">W39536712</t>
  </si>
  <si>
    <t xml:space="preserve">COOLMORE Modern Velvet Loveseat Sofa , Comfy Upholstered 2-Seater Sofa with Gold Metal Legs, Small Loveseat Accent Couch for Living Bedroom Leisure Areas (Orange Velvet)</t>
  </si>
  <si>
    <t xml:space="preserve">W39536355</t>
  </si>
  <si>
    <t xml:space="preserve">COOLMORE Modern Accent Chair with Arms, Tufted Decorative Fabric Armchair with Gold Metal Legs, Upholstered Reading Chair for Living Room Bedroom Office (White PU)</t>
  </si>
  <si>
    <t xml:space="preserve">W39532502</t>
  </si>
  <si>
    <t xml:space="preserve">W39531527</t>
  </si>
  <si>
    <t xml:space="preserve">COOLMORE Modern Accent Chair with Arms, Tufted Decorative Fabric Armchair with Gold Metal Legs, Upholstered Reading Chair for Living Room Bedroom Office (Gray)</t>
  </si>
  <si>
    <t xml:space="preserve">W39531526</t>
  </si>
  <si>
    <t xml:space="preserve">COOLMORE Modern Accent Chair with Arms, Tufted Decorative Fabric Armchair with Gold Metal Legs, Upholstered Reading Chair for Living Room Bedroom Office (Navy)</t>
  </si>
  <si>
    <t xml:space="preserve">W39531525</t>
  </si>
  <si>
    <t xml:space="preserve">COOLMORE Modern Accent Chair with Arms, Tufted Decorative Fabric Armchair with Gold Metal Legs, Upholstered Reading Chair for Living Room Bedroom Office (Black)</t>
  </si>
  <si>
    <t xml:space="preserve">W39527139</t>
  </si>
  <si>
    <t xml:space="preserve">Modern  Akili swivel accent chair  barrel chair  for hotel living room / Modern  leisure chair Orange</t>
  </si>
  <si>
    <t xml:space="preserve">W39526694</t>
  </si>
  <si>
    <t xml:space="preserve">COOLMORE Barrel Chairs with Soft Padded Armrest, Club Chairs with nailheads and solid wood legs for Living Room Bedroom Waiting Room (Orange Linen)</t>
  </si>
  <si>
    <t xml:space="preserve">W39517209</t>
  </si>
  <si>
    <t xml:space="preserve">Coolmore Modern  Akili  swivel accent chair  barrel chair  for hotel living room / Modern  leisure chair  Beige</t>
  </si>
  <si>
    <t xml:space="preserve">W1445P189554</t>
  </si>
  <si>
    <t xml:space="preserve">Solid Wood Wavy Mirror-Black Vanity Mirror Wall Decor 42" x 42" Modern Mirror Wall Decor for Bathroom, Bedroom, Living Room, Dining Room, Cloakroom, Entryway</t>
  </si>
  <si>
    <t xml:space="preserve">W1445P189555</t>
  </si>
  <si>
    <t xml:space="preserve">Solid Wood Wavy Mirror-Natural-Wood Vanity Mirror Wall Decor 42" x 42" Modern Mirror Wall Decor for Bathroom, Bedroom, Living Room, Dining Room, Cloakroom, Entryway</t>
  </si>
  <si>
    <t xml:space="preserve">W1445P189556</t>
  </si>
  <si>
    <t xml:space="preserve">Solid Wood Wavy Mirror--Natural-Wood Vanity Mirror Wall Decor 36" x 36" Modern Mirror Wall Decor for Bathroom, Bedroom, Living Room, Dining Room, Cloakroom, Entryway</t>
  </si>
  <si>
    <t xml:space="preserve">W1445P189557</t>
  </si>
  <si>
    <t xml:space="preserve">Solid Wood Wavy Mirror-Black Vanity Mirror Wall Decor 36" x 36" Modern Mirror Wall Decor for Bathroom, Bedroom, Living Room, Dining Room, Cloakroom, Entryway</t>
  </si>
  <si>
    <t xml:space="preserve">W1445P189598</t>
  </si>
  <si>
    <t xml:space="preserve">Solid Wood Wavy Mirror--Natural-Wood Vanity Mirror Wall Decor 31" x 31" Modern Mirror Wall Decor for Bathroom, Bedroom, Living Room, Dining Room, Cloakroom, Entryway</t>
  </si>
  <si>
    <t xml:space="preserve">W1445P189599</t>
  </si>
  <si>
    <t xml:space="preserve">Solid Wood Wavy Mirror-Black Mirror Wall Decor 31" x 31" Modern Mirror Wall Decor for Bathroom, Bedroom, Living Room, Dining Room, Cloakroom, Entryway</t>
  </si>
  <si>
    <t xml:space="preserve">W1445P189612</t>
  </si>
  <si>
    <t xml:space="preserve">Solid Wood Wavy Rectangle  Mirror-Natural-Wood   40" x 28" Modern Mirror Wall Decor for Bathroom, Bedroom, Living Room, Dining Room, Cloakroom, Entryway</t>
  </si>
  <si>
    <t xml:space="preserve">W1445P189614</t>
  </si>
  <si>
    <t xml:space="preserve">Solid Wood Wavy Rectangle Mirror-Black 40" x 28" Modern Mirror Wall Decor for Bathroom, Bedroom, Living Room, Dining Room, Cloakroom, Entryway</t>
  </si>
  <si>
    <t xml:space="preserve">W395P151904</t>
  </si>
  <si>
    <t xml:space="preserve">Wood Frame Armchair,  Modern Accent Chair Lounge Chair for Living Room,Tufted Club Chair, Mid Century Modern Arm Chairs with Studded, Solid Wood Frame, for Bedroom, Reading (Emerald Chenille)</t>
  </si>
  <si>
    <t xml:space="preserve">W395P151902</t>
  </si>
  <si>
    <t xml:space="preserve">Wood Frame Armchair,  Modern Accent Chair Lounge Chair for Living Room,Tufted Club Chair, Mid Century Modern Arm Chairs with Studded, Solid Wood Frame, for Bedroom, Reading(Beige Chenille)</t>
  </si>
  <si>
    <t xml:space="preserve">W395132097</t>
  </si>
  <si>
    <t xml:space="preserve">W395131134</t>
  </si>
  <si>
    <t xml:space="preserve">COOLMORE 360 Degree Swivel Cuddle Barrel Accent Chairs, Round Armchairs with Wide Upholstered, Fluffy Fabric Chair for Living Room, Bedroom, Office, Waiting Rooms (Beige Boucle)</t>
  </si>
  <si>
    <t xml:space="preserve">W395S00104</t>
  </si>
  <si>
    <t xml:space="preserve">Swivel Recliner Chair, 360 Degree Swivel leisure Chair, Leisure Arm Chair, Nursery Rocking Chairs, Manual Reclining Chair</t>
  </si>
  <si>
    <t xml:space="preserve">W395121408</t>
  </si>
  <si>
    <t xml:space="preserve">W395120034</t>
  </si>
  <si>
    <t xml:space="preserve">COOLMORE Accent Chair with Ottoman, Mid Century Modern Barrel Chair Upholstered Club Tub Round Arms Chair for Living Room/bedroom/office(Black velvet)</t>
  </si>
  <si>
    <t xml:space="preserve">W395120032</t>
  </si>
  <si>
    <t xml:space="preserve">COOLMORE Accent Chair with Ottoman, Mid Century Modern Barrel Chair Upholstered Club Tub Round Arms Chair for Living Room/bedroom/office( Wine Red velvet)</t>
  </si>
  <si>
    <t xml:space="preserve">W395116813</t>
  </si>
  <si>
    <t xml:space="preserve">COOLMORE Upholstered Velvet Barrel Accent Chair with Ottoman,Accent Comfy Lounge Arm Chair and Footrest Stool Set,Single Sofa Armchair with Lounge Seat for Bedroom,Office (Beige)</t>
  </si>
  <si>
    <t xml:space="preserve">W395112812</t>
  </si>
  <si>
    <t xml:space="preserve">COOLMORE Upholstered Deep Seat Armless Accent Single Lazy Sofa Lounge Arm Chair,Comfy Oversized Leisure Barrel Chairs for Living Room/Office/Meetingroom/Aparment/Bedroom Furniture Set</t>
  </si>
  <si>
    <t xml:space="preserve">W395103720</t>
  </si>
  <si>
    <t xml:space="preserve">Contemporary Designed Velvet Fabric Upholstered Accent/Dining Chair /Barrel Side Chairs Kitchen Armchair for Living Room set of 2 (Beige Velvet)</t>
  </si>
  <si>
    <t xml:space="preserve">W395102772</t>
  </si>
  <si>
    <t xml:space="preserve">W395102771</t>
  </si>
  <si>
    <t xml:space="preserve">W395101943</t>
  </si>
  <si>
    <t xml:space="preserve">W39594817</t>
  </si>
  <si>
    <t xml:space="preserve">Rocking Chair, Modern Glider Chair, Recliner Armchair with Wood Legs and Side Pocket, Nursery Rocking Accent Chair with High Back for Living Room Bedroom (Emerald linen)</t>
  </si>
  <si>
    <t xml:space="preserve">W39583305</t>
  </si>
  <si>
    <t xml:space="preserve">COOLMORE Rocking Chair, Modern Glider Chair, Recliner Armchair with Wood Legs and Side Pocket, Nursery Rocking Accent Chair with High Back for Living Room Bedroom (Blue linen)</t>
  </si>
  <si>
    <t xml:space="preserve">W39577696</t>
  </si>
  <si>
    <t xml:space="preserve">COOLMORE  Armchair Single Sofa Modern Tufted Upholstered Side Reading Chairs with Arm and Gold Metal Leg for Living Room Bedroom (White teddy )</t>
  </si>
  <si>
    <t xml:space="preserve">W39577692</t>
  </si>
  <si>
    <t xml:space="preserve">COOLMORE Velvet Armchair Single Sofa Modern Tufted Upholstered Side Reading Chairs with Arm and Gold Metal Leg for Living Room Bedroom ( Beige )</t>
  </si>
  <si>
    <t xml:space="preserve">W39563435</t>
  </si>
  <si>
    <t xml:space="preserve">W395S00060</t>
  </si>
  <si>
    <t xml:space="preserve">COOLMORE Accent sofa Living room sofa sectional sofa, U-shape sectional sofa with Ottoman, Reversible Sofa Couch for Living Room (Light Gray linen)</t>
  </si>
  <si>
    <t xml:space="preserve">W395S00055</t>
  </si>
  <si>
    <t xml:space="preserve">COOLMORE Accent sofa Living room sofa sectional sofa, U-shape sectional sofa with Ottoman, Reversible Sofa Couch for Living Room (Light Blue linen)</t>
  </si>
  <si>
    <t xml:space="preserve">W395S00043</t>
  </si>
  <si>
    <t xml:space="preserve">COOLMORE fashionable and classic style chaise lounge chair / accent chair for Living Room, bedroom (Camel Teddy )</t>
  </si>
  <si>
    <t xml:space="preserve">W39550131</t>
  </si>
  <si>
    <t xml:space="preserve">COOLMORE Modern Velvet Armless Accent Living Room Chair / Leisure Chair,Upholstered Fabric Button Comfortable Chair with Wooden Legs for Bedroom, Living Room, Office (Light Blue Velvet)</t>
  </si>
  <si>
    <t xml:space="preserve">W39550125</t>
  </si>
  <si>
    <t xml:space="preserve">COOLMORE Modern Velvet Armless Accent Living Room Chair / Leisure Chair,Upholstered Fabric Button Comfortable Chair with Wooden Legs for Bedroom, Living Room, Office (Teal Velvet)</t>
  </si>
  <si>
    <t xml:space="preserve">W39547982</t>
  </si>
  <si>
    <t xml:space="preserve">COOLMORE Multifunctional Living Room Leisure Chaise Lounge Barry Tufted Comfy Armchair Wireless Charging, Smooth Reclining Backrest &amp; Lumbar Pillow for Home Apartment (Green linen)</t>
  </si>
  <si>
    <t xml:space="preserve">W39547975</t>
  </si>
  <si>
    <t xml:space="preserve">COOLMORE Multifunctional Living Room Leisure Chaise Lounge Barry Tufted Comfy Armchair Wireless Charging, Smooth Reclining Backrest &amp; Lumbar Pillow for Home Apartment (Brown linen)</t>
  </si>
  <si>
    <t xml:space="preserve">W39547673</t>
  </si>
  <si>
    <t xml:space="preserve">COOLMORE Velvet Dining Chairs Set of 2, Woven Upholstered Dining Chairs with Gold Metal Legs, Modern Accent Chairs for Living Room, Dining Room, Kitchen (Teal Velvet)</t>
  </si>
  <si>
    <t xml:space="preserve">W395S00027</t>
  </si>
  <si>
    <t xml:space="preserve">COOLMORE fashionable and classic style chaise lounge chair / accent chair for Living Room, bedroom (Green Velvet)</t>
  </si>
  <si>
    <t xml:space="preserve">W39546171</t>
  </si>
  <si>
    <t xml:space="preserve">COOLMORE Linen Massage Chaise Lounge Indoor with Remote Control,Ergonomic Electric Massage Long Lounger with 5 Modes for Office, Living Room,Bedroom (Coffee)</t>
  </si>
  <si>
    <t xml:space="preserve">W39541086</t>
  </si>
  <si>
    <t xml:space="preserve">COOLMORE Modern Upholstered Chair Leisure Sofa Lazy Sofa Plastic Legs and Pillow Removable Armless Accent Chair for Living Room,Bedroom,Office (Black Linen)</t>
  </si>
  <si>
    <t xml:space="preserve">W39541081</t>
  </si>
  <si>
    <t xml:space="preserve">COOLMORE Modern Upholstered Chair Leisure Sofa Lazy Sofa Plastic Legs and Pillow Removable Armless Accent Chair for Living Room,Bedroom,Office (Beige Linen)</t>
  </si>
  <si>
    <t xml:space="preserve">W39539626</t>
  </si>
  <si>
    <t xml:space="preserve">W39539625</t>
  </si>
  <si>
    <t xml:space="preserve">W39539624</t>
  </si>
  <si>
    <t xml:space="preserve">W39539623</t>
  </si>
  <si>
    <t xml:space="preserve">W39539619</t>
  </si>
  <si>
    <t xml:space="preserve">W39538889</t>
  </si>
  <si>
    <t xml:space="preserve">COOLMORE Modern Velvet Loveseat Sofa , Comfy Upholstered 2-Seater Sofa with Gold Metal Legs, Small Loveseat Accent Couch for Living Bedroom Leisure Areas (Beige Velvet)</t>
  </si>
  <si>
    <t xml:space="preserve">W39538887</t>
  </si>
  <si>
    <t xml:space="preserve">COOLMORE Modern Velvet Loveseat Sofa , Comfy Upholstered 2-Seater Sofa with Gold Metal Legs, Small Loveseat Accent Couch for Living Bedroom Leisure Areas (Red Velvet)</t>
  </si>
  <si>
    <t xml:space="preserve">W39538877</t>
  </si>
  <si>
    <t xml:space="preserve">COOLMORE Nursery Rocking Chair Upholstered Mid Century Modern Rocker Oversized Armchair for Living Room with Solid Wood Base (Mustard)</t>
  </si>
  <si>
    <t xml:space="preserve">W39538874</t>
  </si>
  <si>
    <t xml:space="preserve">W39538873</t>
  </si>
  <si>
    <t xml:space="preserve">COOLMORE Nursery Rocking Chair Upholstered Mid Century Modern Rocker Oversized Armchair for Living Room with Solid Wood Base (Purple)</t>
  </si>
  <si>
    <t xml:space="preserve">W39538871</t>
  </si>
  <si>
    <t xml:space="preserve">W39538684</t>
  </si>
  <si>
    <t xml:space="preserve">Velvet Chaise Lounge Indoor,Button-Tufted Upholstered Chaise Lounge Chair with Pillow for Bedroom Living Room Office (Light Blue Velvet)</t>
  </si>
  <si>
    <t xml:space="preserve">W39538683</t>
  </si>
  <si>
    <t xml:space="preserve">Velvet Chaise Lounge Indoor,Button-Tufted Upholstered Chaise Lounge Chair with Pillow for Bedroom Living Room Office (Silver Velvet)</t>
  </si>
  <si>
    <t xml:space="preserve">W39538682</t>
  </si>
  <si>
    <t xml:space="preserve">Velvet Chaise Lounge Indoor,Button-Tufted Upholstered Chaise Lounge Chair with Pillow for Bedroom Living Room Office (Beige Velvet)</t>
  </si>
  <si>
    <t xml:space="preserve">W39538681</t>
  </si>
  <si>
    <t xml:space="preserve">Velvet Chaise Lounge Indoor,Button-Tufted Upholstered Chaise Lounge Chair with Pillow for Bedroom Living Room Office (Black Velvet)</t>
  </si>
  <si>
    <t xml:space="preserve">W39538679</t>
  </si>
  <si>
    <t xml:space="preserve">Velvet Chaise Lounge Indoor,Button-Tufted Upholstered Chaise Lounge Chair with Pillow for Bedroom Living Room Office (Purple Velvet)</t>
  </si>
  <si>
    <t xml:space="preserve">W39538678</t>
  </si>
  <si>
    <t xml:space="preserve">Velvet Chaise Lounge Indoor,Button-Tufted Upholstered Chaise Lounge Chair with Pillow for Bedroom Living Room Office (Teal Velvet)</t>
  </si>
  <si>
    <t xml:space="preserve">W39538677</t>
  </si>
  <si>
    <t xml:space="preserve">Velvet Chaise Lounge Indoor,Button-Tufted Upholstered Chaise Lounge Chair with Pillow for Bedroom Living Room Office (Emerald Velvet)</t>
  </si>
  <si>
    <t xml:space="preserve">W39538676</t>
  </si>
  <si>
    <t xml:space="preserve">Velvet Chaise Lounge Indoor,Button-Tufted Upholstered Chaise Lounge Chair with Pillow for Bedroom Living Room Office (Pink Velvet)</t>
  </si>
  <si>
    <t xml:space="preserve">W39537939</t>
  </si>
  <si>
    <t xml:space="preserve">COOLMORE Modern Accent Chair with Arms, Tufted Decorative Fabric Armchair with Gold Metal Legs, Upholstered Reading Chair for Living Room Bedroom Office (Brush Pink Teddy)</t>
  </si>
  <si>
    <t xml:space="preserve">W39537936</t>
  </si>
  <si>
    <t xml:space="preserve">COOLMORE Modern Accent Chair with Arms, Tufted Decorative Fabric Armchair with Gold Metal Legs, Upholstered Reading Chair for Living Room Bedroom Office (Grey Teddy)</t>
  </si>
  <si>
    <t xml:space="preserve">W39537935</t>
  </si>
  <si>
    <t xml:space="preserve">COOLMORE Modern Accent Chair with Arms, Tufted Decorative Fabric Armchair with Gold Metal Legs, Upholstered Reading Chair for Living Room Bedroom Office (Camel Teddy)</t>
  </si>
  <si>
    <t xml:space="preserve">W39536714</t>
  </si>
  <si>
    <t xml:space="preserve">COOLMORE Modern Velvet Loveseat Sofa , Comfy Upholstered 2-Seater Sofa with Gold Metal Legs, Small Loveseat Accent Couch for Living Bedroom Leisure Areas (Navy Velvet)</t>
  </si>
  <si>
    <t xml:space="preserve">W39536713</t>
  </si>
  <si>
    <t xml:space="preserve">COOLMORE Modern Velvet Loveseat Sofa , Comfy Upholstered 2-Seater Sofa with Gold Metal Legs, Small Loveseat Accent Couch for Living Bedroom Leisure Areas (Green Velvet)</t>
  </si>
  <si>
    <t xml:space="preserve">W39536356</t>
  </si>
  <si>
    <t xml:space="preserve">COOLMORE Modern Accent Chair with Arms, Tufted Decorative Fabric Armchair with Gold Metal Legs, Upholstered Reading Chair for Living Room Bedroom Office (Black PU)</t>
  </si>
  <si>
    <t xml:space="preserve">W39532759</t>
  </si>
  <si>
    <t xml:space="preserve">COOLMORE Office Chair Adjustable Height Swivel Chair with Wheels Linen Fabric Upholstered Computer Desk Chair with Wooden Legs (Navy Linen)</t>
  </si>
  <si>
    <t xml:space="preserve">W39527142</t>
  </si>
  <si>
    <t xml:space="preserve">Modern  Akili swivel accent chair  barrel chair  for hotel living room / Modern  leisure chair  Yellow fabric</t>
  </si>
  <si>
    <t xml:space="preserve">W39523200</t>
  </si>
  <si>
    <t xml:space="preserve">COOLMORE Velvet Home Office Chair with silver Base, Modern Cute Shell Back Upholstered Desk Chair for Vanity, Adjustable Swivel Task Chair for Office(Gray Velvet)</t>
  </si>
  <si>
    <t xml:space="preserve">W39517210</t>
  </si>
  <si>
    <t xml:space="preserve">Coolmore Modern swivel accent chair  barrel chair  for hotel living room / Modern  leisure chair  Grey</t>
  </si>
  <si>
    <t xml:space="preserve">W1445P189617</t>
  </si>
  <si>
    <t xml:space="preserve">Solid Wood Wavy Square Mirror-Black 36" x 36" Modern Mirror Wall Decor for Bathroom, Bedroom, Living Room, Dining Room, Cloakroom, Entryway</t>
  </si>
  <si>
    <t xml:space="preserve">W395P181450</t>
  </si>
  <si>
    <t xml:space="preserve">COOLMORE Lazy Sofa Durable Comfort Lounger High Back Bean Bag Chair Couch With Three Pillows for Adults and Kids, Indoor &amp; Outdoor,  Single Gaming Sofa Chair For Bedroom,Office (Black Chenille)</t>
  </si>
  <si>
    <t xml:space="preserve">W395P181446</t>
  </si>
  <si>
    <t xml:space="preserve">COOLMORE Lazy Sofa Durable Comfort Lounger High Back Bean Bag Chair Couch With Three Pillows for Adults and Kids, Indoor &amp; Outdoor,  Single Gaming Sofa Chair For Bedroom,Office (Orange Chenille)</t>
  </si>
  <si>
    <t xml:space="preserve">W395P181443</t>
  </si>
  <si>
    <t xml:space="preserve">COOLMORE Lazy Sofa Durable Comfort Lounger High Back Bean Bag Chair Couch With Three Pillows for Adults and Kids, Indoor &amp; Outdoor,  Single Gaming Sofa Chair For Bedroom,Office (Beige Chenille)</t>
  </si>
  <si>
    <t xml:space="preserve">W395P181441</t>
  </si>
  <si>
    <t xml:space="preserve">Bean Bag sofa Lazy Sofa Durable Comfort Lounger High Back Bean Bag Chair Couch for Adults and Kids, Indoor &amp; Outdoor, Accent Floor Soft Lounge Chair  (Coffee chenille)</t>
  </si>
  <si>
    <t xml:space="preserve">W395P181440</t>
  </si>
  <si>
    <t xml:space="preserve">Bean Bag sofa Lazy Sofa Durable Comfort Lounger High Back Bean Bag Chair Couch for Adults and Kids, Indoor &amp; Outdoor, Accent Floor Soft Lounge Chair  (Black chenille)</t>
  </si>
  <si>
    <t xml:space="preserve">W395P181439</t>
  </si>
  <si>
    <t xml:space="preserve">Bean Bag sofa Lazy Sofa Durable Comfort Lounger High Back Bean Bag Chair Couch for Adults and Kids, Indoor &amp; Outdoor, Accent Floor Soft Lounge Chair  (Gray chenille)</t>
  </si>
  <si>
    <t xml:space="preserve">W395P181437</t>
  </si>
  <si>
    <t xml:space="preserve">Bean Bag sofa Lazy Sofa Durable Comfort Lounger High Back Bean Bag Chair Couch for Adults and Kids, Indoor &amp; Outdoor, Accent Floor Soft Lounge Chair  (Orange chenille)</t>
  </si>
  <si>
    <t xml:space="preserve">W395P181433</t>
  </si>
  <si>
    <t xml:space="preserve">Bean Bag sofa Lazy Sofa Durable Comfort Lounger High Back Bean Bag Chair Couch for Adults and Kids, Indoor &amp; Outdoor, Accent Floor Soft Lounge Chair  (Beige chenille)</t>
  </si>
  <si>
    <t xml:space="preserve">W395P151908</t>
  </si>
  <si>
    <t xml:space="preserve">Wood Frame Armchair,  Modern Accent Chair Lounge Chair for Living Room,Tufted Club Chair, Mid Century Modern Arm Chairs with Studded, Solid Wood Frame, for Bedroom, Reading (Gray Chenille)</t>
  </si>
  <si>
    <t xml:space="preserve">W395P151900</t>
  </si>
  <si>
    <t xml:space="preserve">Mid Century Modern chenille Fabric Loveseat sofa, 2-Seat Upholstered Loveseat Sofa Modern Couch for Living Room,Brown wood feet sofa for Bedroom, Reading (Black Chenille)</t>
  </si>
  <si>
    <t xml:space="preserve">W395P151898</t>
  </si>
  <si>
    <t xml:space="preserve">Mid Century Modern chenille Fabric Loveseat sofa, 2-Seat Upholstered Loveseat Sofa Modern Couch for Living Room,Brown wood feet sofa for Bedroom, Reading (Gray Chenille)</t>
  </si>
  <si>
    <t xml:space="preserve">W395P145392</t>
  </si>
  <si>
    <t xml:space="preserve">W395P145299</t>
  </si>
  <si>
    <t xml:space="preserve">W395P145296</t>
  </si>
  <si>
    <t xml:space="preserve">W395P144023</t>
  </si>
  <si>
    <t xml:space="preserve">COOLMORE Bar Stools with Back and Footrest Counter Height Dining Chairs 2PC/SET,360° Velvet Swivel Bar Stools Set of 2, Adjustable Counter Height Bar Chairs (Black Velvet)</t>
  </si>
  <si>
    <t xml:space="preserve">W395P144021</t>
  </si>
  <si>
    <t xml:space="preserve">COOLMORE Bar Stools with Back and Footrest Counter Height Dining Chairs 2PC/SET,360° Velvet Swivel Bar Stools Set of 2, Adjustable Counter Height Bar Chairs (Gray Velvet)</t>
  </si>
  <si>
    <t xml:space="preserve">W395P144019</t>
  </si>
  <si>
    <t xml:space="preserve">COOLMORE Bar Stools with Back and Footrest Counter Height Dining Chairs 2PC/SET,360° Velvet Swivel Bar Stools Set of 2, Adjustable Counter Height Bar Chairs (Olive Velvet)</t>
  </si>
  <si>
    <t xml:space="preserve">W395P144017</t>
  </si>
  <si>
    <t xml:space="preserve">W395P144016</t>
  </si>
  <si>
    <t xml:space="preserve">COOLMORE Bar Stools with Back and Footrest Counter Height Dining Chairs 2PC/SET,360° Velvet Swivel Bar Stools Set of 2, Adjustable Counter Height Bar Chairs(Ivory Velvet)</t>
  </si>
  <si>
    <t xml:space="preserve">W395P144015</t>
  </si>
  <si>
    <t xml:space="preserve">W395139539</t>
  </si>
  <si>
    <t xml:space="preserve">COOLMORE 360 Degree Swivel Barrel Club Chair with one pillow,Modern Comfortable Upholstered Accent Chair,Linen Accent Chair for Living Room,Bedroom (Brown PU)</t>
  </si>
  <si>
    <t xml:space="preserve">W395135509</t>
  </si>
  <si>
    <t xml:space="preserve">W395125874</t>
  </si>
  <si>
    <t xml:space="preserve">360 Degree Swivel Cuddle Barrel Accent  Chairs, Round Armchairs with Wide Upholstered, Fluffy  Fabric Chair for Living Room, Bedroom, Office, Waiting Rooms</t>
  </si>
  <si>
    <t xml:space="preserve">W395125872</t>
  </si>
  <si>
    <t xml:space="preserve">W395125871</t>
  </si>
  <si>
    <t xml:space="preserve">W395125870</t>
  </si>
  <si>
    <t xml:space="preserve">W395116811</t>
  </si>
  <si>
    <t xml:space="preserve">COOLMORE Small Loveseat Sofa, Upholstered Mini Couch with Curved Backrest with Stylish Golden Decor, Small Comfy Love Seat Leisure Accent Couch for Living Room, Bedroom, Office (Wine Red)</t>
  </si>
  <si>
    <t xml:space="preserve">W395115592</t>
  </si>
  <si>
    <t xml:space="preserve">COOLMORE Bean Bag Chair, Floor Sofa with Handle,Accent Sofa Chair with Ottoman for Gaming Reading Relaxing (Mint Green)</t>
  </si>
  <si>
    <t xml:space="preserve">W395115588</t>
  </si>
  <si>
    <t xml:space="preserve">COOLMORE Bean Bag Chair, Floor Sofa with Handle,Accent Sofa Chair with Ottoman for Gaming Reading Relaxing (Yellow)</t>
  </si>
  <si>
    <t xml:space="preserve">W395115585</t>
  </si>
  <si>
    <t xml:space="preserve">COOLMORE Bean Bag Chair, Floor Sofa with Handle,Accent Sofa Chair with Ottoman for Gaming Reading Relaxing (White)</t>
  </si>
  <si>
    <t xml:space="preserve">W395111783</t>
  </si>
  <si>
    <t xml:space="preserve">COOLMORE Storage Ottoman,Bedroom End Bench,Upholstered Fabric Storage Ottoman with Safety Hinge, Entryway Padded Footstool, Ottoman Bench for Living Room &amp; Bedroom</t>
  </si>
  <si>
    <t xml:space="preserve">W395109981</t>
  </si>
  <si>
    <t xml:space="preserve">Wood Frame Armchair, Modern Accent Chair Lounge Chair with Sturdy Wood Legs for Living Room Bedroom (Camel PU)</t>
  </si>
  <si>
    <t xml:space="preserve">W395109980</t>
  </si>
  <si>
    <t xml:space="preserve">Wood Frame Armchair, Modern Accent Chair Lounge Chair with Sturdy Wood Legs for Living Room Bedroom (Brown PU)</t>
  </si>
  <si>
    <t xml:space="preserve">W395106239</t>
  </si>
  <si>
    <t xml:space="preserve">COOLMORE Modern swivel accent chair  barrel chair  for hotel living room / Modern  leisure chair</t>
  </si>
  <si>
    <t xml:space="preserve">W395106237</t>
  </si>
  <si>
    <t xml:space="preserve">W395103725</t>
  </si>
  <si>
    <t xml:space="preserve">Contemporary Designed Velvet Fabric Upholstered Accent/Dining Chair /Barrel Side Chairs Kitchen Armchair for Living Room set of 2 (Pink Velvet)</t>
  </si>
  <si>
    <t xml:space="preserve">W395103724</t>
  </si>
  <si>
    <t xml:space="preserve">Contemporary Designed Velvet Fabric Upholstered Accent/Dining Chair /Barrel Side Chairs Kitchen Armchair for Living Room set of 2 (Olive Velvet)</t>
  </si>
  <si>
    <t xml:space="preserve">W395102768</t>
  </si>
  <si>
    <t xml:space="preserve">W395102564</t>
  </si>
  <si>
    <t xml:space="preserve">W395102562</t>
  </si>
  <si>
    <t xml:space="preserve">W39594821</t>
  </si>
  <si>
    <t xml:space="preserve">Modern Swivel Bar Stools Set of 2 Adjustable Counter Height Chairs with Footrest for Kitchen, Dining Room (Blue)</t>
  </si>
  <si>
    <t xml:space="preserve">W39583304</t>
  </si>
  <si>
    <t xml:space="preserve">COOLMORE Rocking Chair, Modern Glider Chair, Recliner Armchair with Wood Legs and Side Pocket, Nursery Rocking Accent Chair with High Back for Living Room Bedroom (Yellow linen)</t>
  </si>
  <si>
    <t xml:space="preserve">W395S00099</t>
  </si>
  <si>
    <t xml:space="preserve">COOLMORE U-shape sectional sofa  with Ottoman , Reversible Sofa Couch for Living Room,Spacious Furniture,Durable Couch Removable and machine washable cover (Black Velvet)</t>
  </si>
  <si>
    <t xml:space="preserve">W39577693</t>
  </si>
  <si>
    <t xml:space="preserve">COOLMORE Velvet Armchair Single Sofa Modern Tufted Upholstered Side Reading Chairs with Arm and Gold Metal Leg for Living Room Bedroom (Mustard)</t>
  </si>
  <si>
    <t xml:space="preserve">W39563437</t>
  </si>
  <si>
    <t xml:space="preserve">COOLMORE Rocking Chair, Modern Glider Chair, Recliner Armchair with Wood Legs and Side Pocket, Nursery Rocking Accent Chair with High Back for Living Room Bedroom (Emerald linen)</t>
  </si>
  <si>
    <t xml:space="preserve">W39560315</t>
  </si>
  <si>
    <t xml:space="preserve">W39560312</t>
  </si>
  <si>
    <t xml:space="preserve">W395S00042</t>
  </si>
  <si>
    <t xml:space="preserve">COOLMORE fashionable and classic style chaise lounge chair / accent chair for Living Room, bedroom (Grey Teddy)</t>
  </si>
  <si>
    <t xml:space="preserve">W395S00041</t>
  </si>
  <si>
    <t xml:space="preserve">COOLMORE fashionable and classic style chaise lounge chair / accent chair for Living Room, bedroom (Brush Pink Teddy )</t>
  </si>
  <si>
    <t xml:space="preserve">W39550124</t>
  </si>
  <si>
    <t xml:space="preserve">COOLMORE Modern Velvet Armless Accent Living Room Chair / Leisure Chair,Upholstered Fabric Button Comfortable Chair with Wooden Legs for Bedroom, Living Room, Office (Green Velvet)</t>
  </si>
  <si>
    <t xml:space="preserve">W39547977</t>
  </si>
  <si>
    <t xml:space="preserve">COOLMORE Multifunctional Living Room Leisure Chaise Lounge Barry Tufted Comfy Armchair Wireless Charging, Smooth Reclining Backrest &amp; Lumbar Pillow for Home Apartment (Dark Grey linen)</t>
  </si>
  <si>
    <t xml:space="preserve">W39541088</t>
  </si>
  <si>
    <t xml:space="preserve">COOLMORE Modern Upholstered Chair Leisure Sofa Lazy Sofa Plastic Legs and Pillow Removable Armless Accent Chair for Living Room,Bedroom,Office (Rose Red Linen)</t>
  </si>
  <si>
    <t xml:space="preserve">W39538680</t>
  </si>
  <si>
    <t xml:space="preserve">Velvet Chaise Lounge Indoor,Button-Tufted Upholstered Chaise Lounge Chair with Pillow for Bedroom Living Room Office (Mustard Velvet)</t>
  </si>
  <si>
    <t xml:space="preserve">W39536357</t>
  </si>
  <si>
    <t xml:space="preserve">COOLMORE Modern Accent Chair with Arms, Tufted Decorative Fabric Armchair with Gold Metal Legs, Upholstered Reading Chair for Living Room Bedroom Office (Brown PU)</t>
  </si>
  <si>
    <t xml:space="preserve">W39526695</t>
  </si>
  <si>
    <t xml:space="preserve">COOLMORE Barrel Chairs with Soft Padded Armrest, Club Chairs with nailheads and solid wood legs for Living Room Bedroom Waiting Room (Red Linen)</t>
  </si>
  <si>
    <t xml:space="preserve">W39523757</t>
  </si>
  <si>
    <t xml:space="preserve">COOLMORE  Accent chair  Living Room/Bed Room, Modern Leisure  Chair  Silver  Grey</t>
  </si>
  <si>
    <t xml:space="preserve">W39523202</t>
  </si>
  <si>
    <t xml:space="preserve">COOLMORE Velvet Home Office Chair with silver Base, Modern Cute Shell Back Upholstered Desk Chair for Vanity, Adjustable Swivel Task Chair for Office(Navy Velvet)</t>
  </si>
  <si>
    <t xml:space="preserve">W39523201</t>
  </si>
  <si>
    <t xml:space="preserve">COOLMORE Velvet Home Office Chair with silver Base, Modern Cute Shell Back Upholstered Desk Chair for Vanity, Adjustable Swivel Task Chair for Office(Green Velvet)</t>
  </si>
  <si>
    <t xml:space="preserve">W39521227</t>
  </si>
  <si>
    <t xml:space="preserve">COOLMORE Barrel Chairs with Soft Padded Armrest, Club Chairs with nailheads and solid wood legs for Living Room Bedroom Waiting Room (PU Leather)</t>
  </si>
  <si>
    <t xml:space="preserve">W39521226</t>
  </si>
  <si>
    <t xml:space="preserve">COOLMORE Barrel Chairs with Soft Padded Armrest, Club Chairs with nailheads and solid wood legs for Living Room Bedroom Waiting Room (Black PU)</t>
  </si>
  <si>
    <t xml:space="preserve">W395P145393</t>
  </si>
  <si>
    <t xml:space="preserve">W395138694</t>
  </si>
  <si>
    <t xml:space="preserve">Rocking Chair, Modern Glider Chair, Recliner Armchair with Wood Legs and Side Pocket, Nursery Rocking Accent Chair with High Back for Living Room Bedroom (Blue linen)</t>
  </si>
  <si>
    <t xml:space="preserve">W395138692</t>
  </si>
  <si>
    <t xml:space="preserve">Rocking Chair, Modern Glider Chair, Recliner Armchair with Wood Legs and Side Pocket, Nursery Rocking Accent Chair with High Back for Living Room Bedroom (Black linen)</t>
  </si>
  <si>
    <t xml:space="preserve">W395134452</t>
  </si>
  <si>
    <t xml:space="preserve">W395131139</t>
  </si>
  <si>
    <t xml:space="preserve">COOLMORE 360 Degree Swivel Cuddle Barrel Accent Chairs, Round Armchairs with Wide Upholstered, Fluffy Fabric Chair for Living Room, Bedroom, Office, Waiting Rooms (Navy Boucle)</t>
  </si>
  <si>
    <t xml:space="preserve">W395131137</t>
  </si>
  <si>
    <t xml:space="preserve">COOLMORE 360 Degree Swivel Cuddle Barrel Accent Chairs, Round Armchairs with Wide Upholstered, Fluffy Fabric Chair for Living Room, Bedroom, Office, Waiting Rooms (Olive Green Boucle)</t>
  </si>
  <si>
    <t xml:space="preserve">W395131135</t>
  </si>
  <si>
    <t xml:space="preserve">COOLMORE 360 Degree Swivel Cuddle Barrel Accent Chairs, Round Armchairs with Wide Upholstered, Fluffy Fabric Chair for Living Room, Bedroom, Office, Waiting Rooms (Orange Boucle)</t>
  </si>
  <si>
    <t xml:space="preserve">W395121409</t>
  </si>
  <si>
    <t xml:space="preserve">W395121406</t>
  </si>
  <si>
    <t xml:space="preserve">W395121403</t>
  </si>
  <si>
    <t xml:space="preserve">W395121396</t>
  </si>
  <si>
    <t xml:space="preserve">W395120035</t>
  </si>
  <si>
    <t xml:space="preserve">COOLMORE Accent Chair with Ottoman, Mid Century Modern Barrel Chair Upholstered Club Tub Round Arms Chair for Living Room/bedroom/office(Navy velvet)</t>
  </si>
  <si>
    <t xml:space="preserve">W395119762</t>
  </si>
  <si>
    <t xml:space="preserve">W395119761</t>
  </si>
  <si>
    <t xml:space="preserve">W395119759</t>
  </si>
  <si>
    <t xml:space="preserve">W395116818</t>
  </si>
  <si>
    <t xml:space="preserve">COOLMORE Upholstered Velvet Barrel Accent Chair with Ottoman,Accent Comfy Lounge Arm Chair and Footrest Stool Set,Single Sofa Armchair with Lounge Seat for Bedroom,Office (Orange)</t>
  </si>
  <si>
    <t xml:space="preserve">W395116817</t>
  </si>
  <si>
    <t xml:space="preserve">COOLMORE Upholstered Velvet Barrel Accent Chair with Ottoman,Accent Comfy Lounge Arm Chair and Footrest Stool Set,Single Sofa Armchair with Lounge Seat for Bedroom,Office (Green)</t>
  </si>
  <si>
    <t xml:space="preserve">W395116816</t>
  </si>
  <si>
    <t xml:space="preserve">COOLMORE Upholstered Velvet Barrel Accent Chair with Ottoman,Accent Comfy Lounge Arm Chair and Footrest Stool Set,Single Sofa Armchair with Lounge Seat for Bedroom,Office (Gray)</t>
  </si>
  <si>
    <t xml:space="preserve">W395116810</t>
  </si>
  <si>
    <t xml:space="preserve">COOLMORE Small Loveseat Sofa, Upholstered Mini Couch with Curved Backrest with Stylish Golden Decor, Small Comfy Love Seat Leisure Accent Couch for Living Room, Bedroom, Office (Orange)</t>
  </si>
  <si>
    <t xml:space="preserve">W395115586</t>
  </si>
  <si>
    <t xml:space="preserve">COOLMORE Bean Bag Chair, Floor Sofa with Handle,Accent Sofa Chair with Ottoman for Gaming Reading Relaxing (Beige)</t>
  </si>
  <si>
    <t xml:space="preserve">W395112813</t>
  </si>
  <si>
    <t xml:space="preserve">W395111787</t>
  </si>
  <si>
    <t xml:space="preserve">COOLMORE Storage Ottoman, Bedroom End Bench,Upholstered Fabric Storage Ottoman with Safety Hinge, Entryway Padded Footstool, Ottoman Bench for Living Room &amp; Bedroom</t>
  </si>
  <si>
    <t xml:space="preserve">W395111786</t>
  </si>
  <si>
    <t xml:space="preserve">W395111782</t>
  </si>
  <si>
    <t xml:space="preserve">W395109982</t>
  </si>
  <si>
    <t xml:space="preserve">Wood Frame Armchair, Modern Accent Chair Lounge Chair with Sturdy Wood Legs for Living Room Bedroom (Coffee)</t>
  </si>
  <si>
    <t xml:space="preserve">W395109979</t>
  </si>
  <si>
    <t xml:space="preserve">Wood Frame Armchair, Modern Accent Chair Lounge Chair with Sturdy Wood Legs for Living Room Bedroom (Black PU)</t>
  </si>
  <si>
    <t xml:space="preserve">W395109195</t>
  </si>
  <si>
    <t xml:space="preserve">COOLMORE 360 Degree Swivel Barrel Club Chair with one pillow,Modern Comfortable Upholstered Accent Chair,Linen Accent Chair for Living Room,Bedroom (Grey linen)</t>
  </si>
  <si>
    <t xml:space="preserve">W395104214</t>
  </si>
  <si>
    <t xml:space="preserve">COOLMORE Rocking Chair, Modern Glider Chair, Recliner Armchair with Wood Legs and Side Pocket, Nursery Rocking Accent Chair with High Back for Living Room Bedroom (Mustard Yellow linen)</t>
  </si>
  <si>
    <t xml:space="preserve">W395104213</t>
  </si>
  <si>
    <t xml:space="preserve">COOLMORE Rocking Chair, Modern Glider Chair, Recliner Armchair with Wood Legs and Side Pocket, Nursery Rocking Accent Chair with High Back for Living Room Bedroom (Orange linen)</t>
  </si>
  <si>
    <t xml:space="preserve">W395102773</t>
  </si>
  <si>
    <t xml:space="preserve">W395102770</t>
  </si>
  <si>
    <t xml:space="preserve">W395101935</t>
  </si>
  <si>
    <t xml:space="preserve">W39594819</t>
  </si>
  <si>
    <t xml:space="preserve">Modern Swivel Bar Stools Set of 2 Adjustable Counter Height Chairs with Footrest for Kitchen, Dining Room (Beige)</t>
  </si>
  <si>
    <t xml:space="preserve">W39594816</t>
  </si>
  <si>
    <t xml:space="preserve">Rocking Chair, Modern Glider Chair, Recliner Armchair with Wood Legs and Side Pocket, Nursery Rocking Accent Chair with High Back for Living Room Bedroom (Grey linen)</t>
  </si>
  <si>
    <t xml:space="preserve">W39590095</t>
  </si>
  <si>
    <t xml:space="preserve">COOLMORE Living Room Bench /End of Bed Bench</t>
  </si>
  <si>
    <t xml:space="preserve">W39583306</t>
  </si>
  <si>
    <t xml:space="preserve">COOLMORE Rocking Chair, Modern Glider Chair, Recliner Armchair with Wood Legs and Side Pocket, Nursery Rocking Accent Chair with High Back for Living Room Bedroom (Black linen)</t>
  </si>
  <si>
    <t xml:space="preserve">W39583303</t>
  </si>
  <si>
    <t xml:space="preserve">W39577695</t>
  </si>
  <si>
    <t xml:space="preserve">COOLMORE Velvet Armchair Single Sofa Modern Tufted Upholstered Side Reading Chairs with Arm and Gold Metal Leg for Living Room Bedroom (Navy )</t>
  </si>
  <si>
    <t xml:space="preserve">W39577694</t>
  </si>
  <si>
    <t xml:space="preserve">COOLMORE Velvet Armchair Single Sofa Modern Tufted Upholstered Side Reading Chairs with Arm and Gold Metal Leg for Living Room Bedroom ( Black )</t>
  </si>
  <si>
    <t xml:space="preserve">W39577691</t>
  </si>
  <si>
    <t xml:space="preserve">COOLMORE Velvet Armchair Single Sofa Modern Tufted Upholstered Side Reading Chairs with Arm and Gold Metal Leg for Living Room Bedroom (Green)</t>
  </si>
  <si>
    <t xml:space="preserve">W39577690</t>
  </si>
  <si>
    <t xml:space="preserve">COOLMORE Velvet Armchair Single Sofa Modern Tufted Upholstered Side Reading Chairs with Arm and Gold Metal Leg for Living Room Bedroom (Pink)</t>
  </si>
  <si>
    <t xml:space="preserve">W39577689</t>
  </si>
  <si>
    <t xml:space="preserve">COOLMORE Velvet Armchair Single Sofa Modern Tufted Upholstered Side Reading Chairs with Arm and Gold Metal Leg for Living Room Bedroom (Olive Green)</t>
  </si>
  <si>
    <t xml:space="preserve">W39560314</t>
  </si>
  <si>
    <t xml:space="preserve">COOLMORE Rocking Chair, Modern Glider Chair, Recliner Armchair with Wood Legs and Side Pocket, Nursery Rocking Accent Chair with High Back for Living Room Bedroom (Coffee linen)</t>
  </si>
  <si>
    <t xml:space="preserve">W39560313</t>
  </si>
  <si>
    <t xml:space="preserve">W39541832</t>
  </si>
  <si>
    <t xml:space="preserve">COOLMORE Velvet Home Office Desk Chair, Modern Cute Computer Chair, Wheels Swivel Height Adjustable Swivel Task Chair for Home Office (Mint Green Velvet)</t>
  </si>
  <si>
    <t xml:space="preserve">W39539622</t>
  </si>
  <si>
    <t xml:space="preserve">W39537932</t>
  </si>
  <si>
    <t xml:space="preserve">COOLMORE Modern Accent Chair with Arms, Tufted Decorative Fabric Armchair with Gold Metal Legs, Upholstered Reading Chair for Living Room Bedroom Office (White Teddy)</t>
  </si>
  <si>
    <t xml:space="preserve">W39532966</t>
  </si>
  <si>
    <t xml:space="preserve">W39532328</t>
  </si>
  <si>
    <t xml:space="preserve">COOLMORE Velvet Home Office Desk Chair, Modern Cute Computer Chair, Wheels Swivel Height Adjustable Swivel Task Chair for Home Office(Dark Gray Velvet)</t>
  </si>
  <si>
    <t xml:space="preserve">W39532327</t>
  </si>
  <si>
    <t xml:space="preserve">COOLMORE Velvet Home Office Desk Chair, Modern Cute Computer Chair, Wheels Swivel Height Adjustable Swivel Task Chair for Home Office (Yellow Velvet)</t>
  </si>
  <si>
    <t xml:space="preserve">W39532326</t>
  </si>
  <si>
    <t xml:space="preserve">COOLMORE   Swivel Shell Chair for Living Room/ Modern Leisure office Chair(this link for drop shipping )</t>
  </si>
  <si>
    <t xml:space="preserve">W39532325</t>
  </si>
  <si>
    <t xml:space="preserve">COOLMORE Velvet Home Office Desk Chair, Modern Cute Computer Chair, Wheels Swivel Height Adjustable Swivel Task Chair for Home Office (Pink Velvet)</t>
  </si>
  <si>
    <t xml:space="preserve">W39531818</t>
  </si>
  <si>
    <t xml:space="preserve">COOLMORE Velvet Home Office Desk Chair, Modern Cute Computer Chair, Wheels Swivel Height Adjustable Swivel Task Chair for Home Office (Black Velvet)</t>
  </si>
  <si>
    <t xml:space="preserve">W39531817</t>
  </si>
  <si>
    <t xml:space="preserve">COOLMORE Velvet Home Office Desk Chair, Modern Cute Computer Chair, Wheels Swivel Height Adjustable Swivel Task Chair for Home Office (Green Velvet)</t>
  </si>
  <si>
    <t xml:space="preserve">W39531816</t>
  </si>
  <si>
    <t xml:space="preserve">COOLMORE Velvet Home Office Desk Chair, Modern Cute Computer Chair, Wheels Swivel Height Adjustable Swivel Task Chair for Home Office (Navy Velvet)</t>
  </si>
  <si>
    <t xml:space="preserve">W39531815</t>
  </si>
  <si>
    <t xml:space="preserve">COOLMORE Velvet Home Office Desk Chair, Modern Cute Computer Chair, Wheels Swivel Height Adjustable Swivel Task Chair for Home Office (Gray Velvet)</t>
  </si>
  <si>
    <t xml:space="preserve">W39531814</t>
  </si>
  <si>
    <t xml:space="preserve">COOLMORE Velvet Home Office Desk Chair, Modern Cute Computer Chair, Wheels Swivel Height Adjustable Swivel Task Chair for Home Office (Teal Velvet)</t>
  </si>
  <si>
    <t xml:space="preserve">W39526697</t>
  </si>
  <si>
    <t xml:space="preserve">COOLMORE Barrel Chairs with Soft Padded Armrest, Club Chairs with nailheads and solid wood legs for Living Room Bedroom Waiting Room (Coffee PU)</t>
  </si>
  <si>
    <t xml:space="preserve">W39526696</t>
  </si>
  <si>
    <t xml:space="preserve">COOLMORE Barrel Chairs with Soft Padded Armrest, Club Chairs with nailheads and solid wood legs for Living Room Bedroom Waiting Room (Navy linen)</t>
  </si>
  <si>
    <t xml:space="preserve">W39523203</t>
  </si>
  <si>
    <t xml:space="preserve">COOLMORE Velvet Home Office Chair with silver Base, Modern Cute Shell Back Upholstered Desk Chair for Vanity, Adjustable Swivel Task Chair for Office (Pink Velvet)</t>
  </si>
  <si>
    <t xml:space="preserve">W1445P189618</t>
  </si>
  <si>
    <t xml:space="preserve">Solid Wood Wavy Square Mirror-Natural Wood 36" x 36" Modern Mirror Wall Decor for Bathroom, Bedroom, Living Room, Dining Room, Cloakroom, Entryway</t>
  </si>
  <si>
    <t xml:space="preserve">W244P196091</t>
  </si>
  <si>
    <t xml:space="preserve">Triple Fold Down Sofa Bed,BLUE</t>
  </si>
  <si>
    <t xml:space="preserve">W244</t>
  </si>
  <si>
    <t xml:space="preserve">Relax sofa homestore</t>
  </si>
  <si>
    <t xml:space="preserve">W244P196088</t>
  </si>
  <si>
    <t xml:space="preserve">Triple Fold Down Sofa Bed,GY</t>
  </si>
  <si>
    <t xml:space="preserve">W244P196085</t>
  </si>
  <si>
    <t xml:space="preserve">Triple Fold Down Sofa Bed,PINK</t>
  </si>
  <si>
    <t xml:space="preserve">W244P186309</t>
  </si>
  <si>
    <t xml:space="preserve">Triple Fold Down Sofa Bed</t>
  </si>
  <si>
    <t xml:space="preserve">W244P172641</t>
  </si>
  <si>
    <t xml:space="preserve">Adjustable head and waist, game chair, lounge chair in the living room, 360 degree rotatable sofa chair,Rotatable seat Leisure Chair deck chair</t>
  </si>
  <si>
    <t xml:space="preserve">W244P172639</t>
  </si>
  <si>
    <t xml:space="preserve">W244P172638</t>
  </si>
  <si>
    <t xml:space="preserve">W244P172637</t>
  </si>
  <si>
    <t xml:space="preserve">W244134105</t>
  </si>
  <si>
    <t xml:space="preserve">Modern Rocking Chair with High Backrest,Teddy Material Comfort Arm Rocker, Lounge Armchair for Living Room</t>
  </si>
  <si>
    <t xml:space="preserve">W24464029</t>
  </si>
  <si>
    <t xml:space="preserve">Modern Folding Lounge Chaise for Living Room and Bedroom,5 Reclining Position, djustable Foldable Modern Leisure Sofa  Video Gaming Sofa</t>
  </si>
  <si>
    <t xml:space="preserve">W24464026</t>
  </si>
  <si>
    <t xml:space="preserve">Single sofa reclining chair Japanese chair lazy sofa tatami balcony reclining chair leisure sofa adjustable chair</t>
  </si>
  <si>
    <t xml:space="preserve">W24463605</t>
  </si>
  <si>
    <t xml:space="preserve">Foldable Portable Chair for Outdoor Travel, Picnic, BBQ,Camping Folding Adults with Carry Bag,Portable Chair for Outdoor Travel, Fourteen-Position Adjustable  Recliner</t>
  </si>
  <si>
    <t xml:space="preserve">W24463599</t>
  </si>
  <si>
    <t xml:space="preserve">Lazy sofa balcony leisure chair bedroom sofa chair foldable reclining chair leisure single sofa functional chair</t>
  </si>
  <si>
    <t xml:space="preserve">W24463598</t>
  </si>
  <si>
    <t xml:space="preserve">W24459163</t>
  </si>
  <si>
    <t xml:space="preserve">W24441375</t>
  </si>
  <si>
    <t xml:space="preserve">Single sofa reclining chair Japanese chair lazy sofa tatami balcony reclining sofa adjustable chair</t>
  </si>
  <si>
    <t xml:space="preserve">W24441374</t>
  </si>
  <si>
    <t xml:space="preserve">Accent chair TV Chair Living room Chair  Lazy Recliner Comfortable Fabric Leisure Sofa,Modern High Back Armchair</t>
  </si>
  <si>
    <t xml:space="preserve">W24440054</t>
  </si>
  <si>
    <t xml:space="preserve">W244S00002</t>
  </si>
  <si>
    <t xml:space="preserve">W244S00001</t>
  </si>
  <si>
    <t xml:space="preserve">Adjustable head and waist, game chair, lounge chair in the living room, 360 degree rotatable sofa chair,Rotatable seat Leisure Chair deck chair,Leisure sofa and lounge chair combination</t>
  </si>
  <si>
    <t xml:space="preserve">W24434955</t>
  </si>
  <si>
    <t xml:space="preserve">Pedals, stools, can be matched with sofa and chair pedals, free combination, lounge chair, leisure chair</t>
  </si>
  <si>
    <t xml:space="preserve">W24434951</t>
  </si>
  <si>
    <t xml:space="preserve">W24431118</t>
  </si>
  <si>
    <t xml:space="preserve">Triple Fold Down Sofa Bed, Adjustable Floor Couch Sofa with One Pillow, 5 Reclining Position, Convertible Upholstered Guest Sleeper,Adjustable Foldable Modern Leisure Sofa Bed Video Gaming Sofa</t>
  </si>
  <si>
    <t xml:space="preserve">W24425425</t>
  </si>
  <si>
    <t xml:space="preserve">W24417916</t>
  </si>
  <si>
    <t xml:space="preserve">W24417915</t>
  </si>
  <si>
    <t xml:space="preserve">floor chair single sofa reclining chair Japanese chair lazy sofa tatami balcony reclining chair leisure sofa adjustable chair</t>
  </si>
  <si>
    <t xml:space="preserve">W24417861</t>
  </si>
  <si>
    <t xml:space="preserve">W24417794</t>
  </si>
  <si>
    <t xml:space="preserve">W1388P171285</t>
  </si>
  <si>
    <t xml:space="preserve">Under Desk Treadmill, Walking Pad, 2 in 1 Portable Treadmill with Handle Remote Control LED Display, Walking Jogging Machine for Home Office Use(265 lbs)-Pink</t>
  </si>
  <si>
    <t xml:space="preserve">W1388</t>
  </si>
  <si>
    <t xml:space="preserve">FITUP STORE</t>
  </si>
  <si>
    <t xml:space="preserve">W1388P171281</t>
  </si>
  <si>
    <t xml:space="preserve">Under Desk Treadmill, Walking Pad, Portable Treadmill with Remote Control LED Display, Walking Jogging Machine for Home Office Use(265 lbs) -Pink</t>
  </si>
  <si>
    <t xml:space="preserve">W1388P165555</t>
  </si>
  <si>
    <t xml:space="preserve">Under Desk Treadmill, Walking Pad, 2 in 1 Portable Treadmill with Handle Remote Control LED Display, Walking Jogging Machine for Home Office Use(265 lbs)</t>
  </si>
  <si>
    <t xml:space="preserve">W1388P165547</t>
  </si>
  <si>
    <t xml:space="preserve">Under Desk Treadmill, Walking Pad, Portable Treadmill with Remote Control LED Display, Walking Jogging Machine for Home Office Use(265 lbs)</t>
  </si>
  <si>
    <t xml:space="preserve">W1388142961</t>
  </si>
  <si>
    <t xml:space="preserve">Mini Steppers for Exercise, Stair Stepper with Resistance Bands, Mini Stepper with 300LBS Loading Capacity, Hydraulic Fitness Stepper with LCD Monitor(Black)</t>
  </si>
  <si>
    <t xml:space="preserve">W1388141540</t>
  </si>
  <si>
    <t xml:space="preserve">Mini Steppers for Exercise, Stair Stepper with Resistance Bands, Mini Stepper with 300LBS Loading Capacity, Hydraulic Fitness Stepper with LCD Monitor(Black+White)</t>
  </si>
  <si>
    <t xml:space="preserve">ACME Limbra Full XL/Queen Bunk Bed in Sandy Black 38005</t>
  </si>
  <si>
    <t xml:space="preserve">ACME Limbra Bunk Bed (Twin XL/Queen) in Sandy Black 38000</t>
  </si>
  <si>
    <t xml:space="preserve">W1791P148198</t>
  </si>
  <si>
    <t xml:space="preserve">Full Size Floor Wooden Bed with House Roof Frame, Fence Guardrails ,Natural</t>
  </si>
  <si>
    <t xml:space="preserve">W1791</t>
  </si>
  <si>
    <t xml:space="preserve">INSPIRED SPACES</t>
  </si>
  <si>
    <t xml:space="preserve">W1791P148196</t>
  </si>
  <si>
    <t xml:space="preserve">Full Size Floor Wooden Bed with House Roof Frame, Fence Guardrails ,White</t>
  </si>
  <si>
    <t xml:space="preserve">W1791P148192</t>
  </si>
  <si>
    <t xml:space="preserve">Full Size Floor Wooden Bed with House Roof Frame, Fence Guardrails ,Grey</t>
  </si>
  <si>
    <t xml:space="preserve">W1791P148188</t>
  </si>
  <si>
    <t xml:space="preserve">Twin Size Floor Wooden Bed with House Roof Frame, Fence Guardrails,Natural(Old SKU:W1791106616)</t>
  </si>
  <si>
    <t xml:space="preserve">W1791P148186</t>
  </si>
  <si>
    <t xml:space="preserve">Twin Size Floor Wooden Bed with House Roof Frame, Fence Guardrails,White(Old SKU:W1791106615)</t>
  </si>
  <si>
    <t xml:space="preserve">W1791P148183</t>
  </si>
  <si>
    <t xml:space="preserve">Twin Size Floor Wooden Bed with House Roof Frame, Fence Guardrails,Grey(Old SKU:W1791106614)</t>
  </si>
  <si>
    <t xml:space="preserve">W1791P148175</t>
  </si>
  <si>
    <t xml:space="preserve">Twin Floor Platform Bed with Fence without Door, Espresso(Old SKU:W1791106612)</t>
  </si>
  <si>
    <t xml:space="preserve">W1791P148173</t>
  </si>
  <si>
    <t xml:space="preserve">Twin Floor Platform Bed with Fence without Door, Natural(Old SKU:W1791106611)</t>
  </si>
  <si>
    <t xml:space="preserve">W1791P148169</t>
  </si>
  <si>
    <t xml:space="preserve">Twin Floor Platform Bed with Fence without Door, White(Old SKU:W1791106610)</t>
  </si>
  <si>
    <t xml:space="preserve">W1791P148166</t>
  </si>
  <si>
    <t xml:space="preserve">Twin Floor Platform Bed with Fence without Door, Grey(Old SKU:W1791106609)</t>
  </si>
  <si>
    <t xml:space="preserve">W1791P148159</t>
  </si>
  <si>
    <t xml:space="preserve">Queen size Floor Platform Bed with Fence Guardrails and Door, Espresso(Old SKU:W1791106607)</t>
  </si>
  <si>
    <t xml:space="preserve">W1791P148158</t>
  </si>
  <si>
    <t xml:space="preserve">Queen size Floor Platform Bed with Fence Guardrails and Door, Natural(Old SKU:W1791106606)</t>
  </si>
  <si>
    <t xml:space="preserve">W1791P148157</t>
  </si>
  <si>
    <t xml:space="preserve">Queen size Floor Platform Bed with Fence Guardrails and Door, White(Old SKU:W1791106605)</t>
  </si>
  <si>
    <t xml:space="preserve">W1791P148154</t>
  </si>
  <si>
    <t xml:space="preserve">Queen size Floor Platform Bed with Fence Guardrails and Door, Grey(Old SKU:W1791106604)</t>
  </si>
  <si>
    <t xml:space="preserve">W1791P147800</t>
  </si>
  <si>
    <t xml:space="preserve">Full size Floor Platform Bed with Fence and Door,Pink</t>
  </si>
  <si>
    <t xml:space="preserve">W1791P147799</t>
  </si>
  <si>
    <t xml:space="preserve">Full size Floor Platform Bed with Fence and Door,Espresso(Old SKU:W1791106602)</t>
  </si>
  <si>
    <t xml:space="preserve">W1791P147798</t>
  </si>
  <si>
    <t xml:space="preserve">Full size Floor Platform Bed with Fence and Door,Natural(Old SKU:W1791106601)</t>
  </si>
  <si>
    <t xml:space="preserve">W1791P147797</t>
  </si>
  <si>
    <t xml:space="preserve">Full size Floor Platform Bed with Fence and Door,White(Old SKU:W1791106600)</t>
  </si>
  <si>
    <t xml:space="preserve">W1791P147794</t>
  </si>
  <si>
    <t xml:space="preserve">Full size Floor Platform Bed with Fence and Door,Grey(Old SKU:W1791106599)</t>
  </si>
  <si>
    <t xml:space="preserve">W1791P147793</t>
  </si>
  <si>
    <t xml:space="preserve">Twin size Floor Platform Bed with Fence and Door ,Pink</t>
  </si>
  <si>
    <t xml:space="preserve">W1791P147783</t>
  </si>
  <si>
    <t xml:space="preserve">Twin size Floor Platform Bed with Fence and Door ,Espresso(Old SKU:W1791106094)</t>
  </si>
  <si>
    <t xml:space="preserve">W1791P147782</t>
  </si>
  <si>
    <t xml:space="preserve">Twin size Floor Platform Bed with Fence and Door ,Natural(Old SKU:W1791106093)</t>
  </si>
  <si>
    <t xml:space="preserve">W1791P147779</t>
  </si>
  <si>
    <t xml:space="preserve">Twin size Floor Platform Bed with Fence and Door ,White(Old SKU:W1791106092)</t>
  </si>
  <si>
    <t xml:space="preserve">W1791P147776</t>
  </si>
  <si>
    <t xml:space="preserve">Twin size Floor Platform Bed with Fence and Door ,Grey(Old SKU:W1791106091)</t>
  </si>
  <si>
    <t xml:space="preserve">W1791106620</t>
  </si>
  <si>
    <t xml:space="preserve">W1791106619</t>
  </si>
  <si>
    <t xml:space="preserve">W1791106618</t>
  </si>
  <si>
    <t xml:space="preserve">W1791106616</t>
  </si>
  <si>
    <t xml:space="preserve">Twin Size Floor Wooden Bed with House Roof Frame, Fence Guardrails,Natural</t>
  </si>
  <si>
    <t xml:space="preserve">W1791106615</t>
  </si>
  <si>
    <t xml:space="preserve">Twin Size Floor Wooden Bed with House Roof Frame, Fence Guardrails,White</t>
  </si>
  <si>
    <t xml:space="preserve">W1791106614</t>
  </si>
  <si>
    <t xml:space="preserve">Twin Size Floor Wooden Bed with House Roof Frame, Fence Guardrails,Grey</t>
  </si>
  <si>
    <t xml:space="preserve">W1791106612</t>
  </si>
  <si>
    <t xml:space="preserve">Twin Floor Platform Bed with Fence without Door, Espresso</t>
  </si>
  <si>
    <t xml:space="preserve">W1791106611</t>
  </si>
  <si>
    <t xml:space="preserve">Twin Floor Platform Bed with Fence without Door, Natural</t>
  </si>
  <si>
    <t xml:space="preserve">W1791106610</t>
  </si>
  <si>
    <t xml:space="preserve">Twin Floor Platform Bed with Fence without Door, White</t>
  </si>
  <si>
    <t xml:space="preserve">W1791106609</t>
  </si>
  <si>
    <t xml:space="preserve">Twin Floor Platform Bed with Fence without Door, Grey</t>
  </si>
  <si>
    <t xml:space="preserve">W1791106607</t>
  </si>
  <si>
    <t xml:space="preserve">Queen size Floor Platform Bed with Fence Guardrails and Door, Espresso</t>
  </si>
  <si>
    <t xml:space="preserve">W1791106606</t>
  </si>
  <si>
    <t xml:space="preserve">Queen size Floor Platform Bed with Fence Guardrails and Door, Natural</t>
  </si>
  <si>
    <t xml:space="preserve">W1791106605</t>
  </si>
  <si>
    <t xml:space="preserve">Queen size Floor Platform Bed with Fence Guardrails and Door, White</t>
  </si>
  <si>
    <t xml:space="preserve">W1791106604</t>
  </si>
  <si>
    <t xml:space="preserve">Queen size Floor Platform Bed with Fence Guardrails and Door, Grey</t>
  </si>
  <si>
    <t xml:space="preserve">W1791106602</t>
  </si>
  <si>
    <t xml:space="preserve">Full size Floor Platform Bed with Fence and Door,Espresso</t>
  </si>
  <si>
    <t xml:space="preserve">W1791106601</t>
  </si>
  <si>
    <t xml:space="preserve">Full size Floor Platform Bed with Fence and Door,Natural</t>
  </si>
  <si>
    <t xml:space="preserve">W1791106600</t>
  </si>
  <si>
    <t xml:space="preserve">Full size Floor Platform Bed with Fence and Door,White</t>
  </si>
  <si>
    <t xml:space="preserve">W1791106599</t>
  </si>
  <si>
    <t xml:space="preserve">Full size Floor Platform Bed with Fence and Door,Grey</t>
  </si>
  <si>
    <t xml:space="preserve">W1791106094</t>
  </si>
  <si>
    <t xml:space="preserve">Twin size Floor Platform Bed with Fence and Door ,Espresso</t>
  </si>
  <si>
    <t xml:space="preserve">W1791106093</t>
  </si>
  <si>
    <t xml:space="preserve">Twin size Floor Platform Bed with Fence and Door ,Natural</t>
  </si>
  <si>
    <t xml:space="preserve">W1791106092</t>
  </si>
  <si>
    <t xml:space="preserve">Twin size Floor Platform Bed with Fence and Door ,White</t>
  </si>
  <si>
    <t xml:space="preserve">W1791106091</t>
  </si>
  <si>
    <t xml:space="preserve">Twin size Floor Platform Bed with Fence and Door ,Grey</t>
  </si>
  <si>
    <t xml:space="preserve">FY201602AAB</t>
  </si>
  <si>
    <t xml:space="preserve">GO 47.2" Large Wooden Dog House Outdoor, Outdoor &amp; Indoor Dog Crate, Cabin Style, With Porch, 2 Doors, Gray And Green</t>
  </si>
  <si>
    <t xml:space="preserve">FY201602AAA</t>
  </si>
  <si>
    <t xml:space="preserve">GO 47.2" Large Wooden Dog House Outdoor,  Outdoor &amp; Indoor Dog Crate, Cabin Style, With Porch, 2 Doors</t>
  </si>
  <si>
    <t xml:space="preserve">WF306449AAB</t>
  </si>
  <si>
    <t xml:space="preserve">GO 43" Dressing Table Set with Mirrored Drawers and Stool, Tri-fold Mirror, Makeup Vanity Set for Bedroom, Black</t>
  </si>
  <si>
    <t xml:space="preserve">WF323362AAE</t>
  </si>
  <si>
    <t xml:space="preserve">GO 39'' Indoor Metal Dog Crate with Double Doors, Wooden Side End Table Crate, Dog Crate Furniture with Adjustable Feeder Stand, for Medium Dog, Gray</t>
  </si>
  <si>
    <t xml:space="preserve">FG201228AAE</t>
  </si>
  <si>
    <t xml:space="preserve">GO 90.55" Outdoor Patio Daybed with Curtain, Sunbed with Cushion and Colorful Pillow, Wicker Lounge Chairs Backrest Adjustable Recliners for Pool Garden Backyard, Beige Cushion, Black Wicker</t>
  </si>
  <si>
    <t xml:space="preserve">FG201228AAA</t>
  </si>
  <si>
    <t xml:space="preserve">GO 90.55" Outdoor Patio Daybed with Curtain, Sunbed with Cushion and Colorful Pillow, Wicker Lounge Chairs Backrest Adjustable Recliners for Pool Garden Backyard, Beige Cushion, Natural Wicker</t>
  </si>
  <si>
    <t xml:space="preserve">FG201229AAE</t>
  </si>
  <si>
    <t xml:space="preserve">GO 4-Piece Rope Sofa Set with Thick Cushions and Toughened Glass Table, All-Weather Patio Furniture Set For 4 Person With Loveseat, Gray</t>
  </si>
  <si>
    <t xml:space="preserve">FG201226AAE</t>
  </si>
  <si>
    <t xml:space="preserve">GO 6-Pieces Aluminum Patio Furniture Set, Modern Metal Outdoor Conversation Set Sectional Sofa With Removable Olefin Extra Thick Cushions 5.9" Cushion, Grey</t>
  </si>
  <si>
    <t xml:space="preserve">WF306449AAN</t>
  </si>
  <si>
    <t xml:space="preserve">GO 43" Dressing Table Set with Mirrored Drawers and Stool, Tri-fold Mirror, Makeup Vanity Set for Bedroom, Silver</t>
  </si>
  <si>
    <t xml:space="preserve">N704P179781B</t>
  </si>
  <si>
    <t xml:space="preserve">GO 40" Makeup Vanity Desk with 3-Mode Lighted Mirror &amp; Wireless Charging Station , Vanity Table with Drawer &amp; 3 Open Shelves for Ample Storage Space, Dressing Table for Bedroom, Black</t>
  </si>
  <si>
    <t xml:space="preserve">N704P179781K</t>
  </si>
  <si>
    <t xml:space="preserve">GO 40" Makeup Vanity Desk with 3-Mode Lighted Mirror &amp; Wireless Charging Station , Vanity Table with Drawer &amp; 3 Open Shelves for Ample Storage Space, Dressing Table for Bedroom, White</t>
  </si>
  <si>
    <t xml:space="preserve">FF201209AAB</t>
  </si>
  <si>
    <t xml:space="preserve">7-Piece Outdoor Patio Dining Set, Garden PE Rattan Wicker Dining Table and Chairs Set, Acacia Wood Tabletop, Stackable Armrest Chairs with Cushions, Reddish-brown</t>
  </si>
  <si>
    <t xml:space="preserve">FF201226AAE</t>
  </si>
  <si>
    <t xml:space="preserve">N704P165645</t>
  </si>
  <si>
    <t xml:space="preserve">43.3" Classic Wood Makeup Vanity Set with Flip-top Mirror and Stool, Dressing Table with Three Drawers and storage space, Brown</t>
  </si>
  <si>
    <t xml:space="preserve">FF201208AAA</t>
  </si>
  <si>
    <t xml:space="preserve">GO 9-Piece Patio Rattan Furniture Set, Outdoor Conversation Set With Acacia Wood Legs and Tabletop, PE Rattan Sectional Sofa Set with Coffee Table, Washable Cushion, Beige</t>
  </si>
  <si>
    <t xml:space="preserve">WF323361AAD</t>
  </si>
  <si>
    <t xml:space="preserve">GO 38'' Heavy Duty Dog Crate Furniture for Medium Dog with Lockable Wheels, Wooden Dog Crate Dog Kennel, End Table Crate with Double layer storage, Brown</t>
  </si>
  <si>
    <t xml:space="preserve">WF323360AAE</t>
  </si>
  <si>
    <t xml:space="preserve">GO 44'' Heavy Duty Large Dog Crate Furniture for Large Medium Dog with Lockable Wheels, Wooden Dog Crate Dog Kennel, End Table Crate with Double layer storage, Gray</t>
  </si>
  <si>
    <t xml:space="preserve">FV201207AAE</t>
  </si>
  <si>
    <t xml:space="preserve">&lt;New SKU: N704G201207E&gt; Wood Structure Outdoor Sofa Set with gray Cushions Exotic design Water-resistant and UV Protected texture High quality acacia wood Strong Metal Accessories</t>
  </si>
  <si>
    <t xml:space="preserve">FV201207AAK</t>
  </si>
  <si>
    <t xml:space="preserve">GO Wood Structure Outdoor Sofa Set with beige Cushions Exotic design Water-resistant and UV Protected texture High quality acacia wood Strong Metal Accessories</t>
  </si>
  <si>
    <t xml:space="preserve">WF531575AAB</t>
  </si>
  <si>
    <t xml:space="preserve">GO 51.9" 2-Person Hanging Seat, Rattan Woven Swing Chair, Porch Swing With Ropes, Black Wicker And White Cushion</t>
  </si>
  <si>
    <t xml:space="preserve">WF531575AAA</t>
  </si>
  <si>
    <t xml:space="preserve">GO 51.9" 2-Person Hanging Seat, Rattan Woven Swing Chair, Porch Swing With Ropes,  Gray Wicker And Cushion</t>
  </si>
  <si>
    <t xml:space="preserve">WF530958AAA</t>
  </si>
  <si>
    <t xml:space="preserve">GO Hawaiian-style Bar Height Patio Set with PE Grass Canopy, Outdoor Bar Table and Stools with Adjustable Feet, Acacia Wood Top, for Dining and Drinking, Natural</t>
  </si>
  <si>
    <t xml:space="preserve">FF201200AAA</t>
  </si>
  <si>
    <t xml:space="preserve">GO Outdoor rattan daybed sunbed with Retractable Canopy Wicker Furniture, Round Outdoor Sectional Sofa Set, black Wicker Furniture Clamshell Seating with Washable Cushions, Backyard, Porch, Beige</t>
  </si>
  <si>
    <t xml:space="preserve">FF201200AAC</t>
  </si>
  <si>
    <t xml:space="preserve">GO Outdoor rattan daybed sunbed with Retractable Canopy Wicker Furniture, Round Outdoor Sectional Sofa Set, Gray Wicker Furniture Clamshell Seating with Washable Cushions, Backyard, Porch, Blue</t>
  </si>
  <si>
    <t xml:space="preserve">FG201238AAA</t>
  </si>
  <si>
    <t xml:space="preserve">GO 59.8" Daybed Outdoor Sunbed With Colorful Pillows, Wicker Patio Daybed With Curtain, Floral Pattern, Natural Wicker, Beige Cushion</t>
  </si>
  <si>
    <t xml:space="preserve">FG201237AAA</t>
  </si>
  <si>
    <t xml:space="preserve">GO 8-piece Outdoor Wicker Sofa Set, Rattan Sofa Lounger, With Colorful Pillows, Conversation Sofa, For Patio, Garden, Deck, Brown Wicker, Beige Cushion</t>
  </si>
  <si>
    <t xml:space="preserve">FG201234AAE</t>
  </si>
  <si>
    <t xml:space="preserve">7 Pieces Patio Dining Set, All-Weather Outdoor Furniture Set with Dining Table and Chairs, Acacia Wood Tabletop, Metal Frame, for for Garden, Backyard, Balcony, Green</t>
  </si>
  <si>
    <t xml:space="preserve">FG201234AAA</t>
  </si>
  <si>
    <t xml:space="preserve">&lt;New SKU: N704G201234A&gt; 7 Pieces Patio Dining Set, All-Weather Outdoor Furniture Set with Dining Table and Chairs, Acacia Wood Tabletop, Metal Frame, for for Garden, Backyard, Balcony, Beige</t>
  </si>
  <si>
    <t xml:space="preserve">FG201233AAE</t>
  </si>
  <si>
    <t xml:space="preserve">GO 7 Pieces Outdoor Patio Furniture, All-Weather Rattan Sectional Sofa Set with Thick Cushions and Pillows, Freely Combined Conversation Sets for Garden, Backyard, Balcony, Gray</t>
  </si>
  <si>
    <t xml:space="preserve">FG201233AAA</t>
  </si>
  <si>
    <t xml:space="preserve">GO 7 Pieces Outdoor Patio Furniture, All-Weather Rattan Sectional Sofa Set with Thick Cushions and Pillows, Freely Combined Conversation Sets for Garden, Backyard, Balcony, Beige</t>
  </si>
  <si>
    <t xml:space="preserve">FG201236AAA</t>
  </si>
  <si>
    <t xml:space="preserve">GO Bohemia-inspired 4-Person Outdoor Seating Group With Removable Cushions, Conversation Patio Set With Wood Tabletop, Beige</t>
  </si>
  <si>
    <t xml:space="preserve">FG201232AAA</t>
  </si>
  <si>
    <t xml:space="preserve">GO 3-pieces Outdoor Dining Table With 2 Benches, Patio Dining Set With Unique Top Texture, Acacia Wood Top &amp; Steel Frame, All Weather Use, For Outdoor &amp; Indoor, Natural</t>
  </si>
  <si>
    <t xml:space="preserve">FG201229AAA</t>
  </si>
  <si>
    <t xml:space="preserve">GO 4-Piece Rope Sofa Set with Thick Cushions and Toughened Glass Table, All-Weather Patio Furniture Set For 4 Person With Loveseat, Beige</t>
  </si>
  <si>
    <t xml:space="preserve">WF320681AAA</t>
  </si>
  <si>
    <t xml:space="preserve">GO PE Wicker Porch Swing, 2-Seater Hanging Bench With Chains, Patio Furniture Swing For Backyard Garden Poolside, Black And Beige</t>
  </si>
  <si>
    <t xml:space="preserve">WF320681AAK</t>
  </si>
  <si>
    <t xml:space="preserve">GO PE Wicker Porch Swing, 2-Seater Hanging Bench With Chains, Patio Furniture Swing For Backyard Garden Poolside, White And Gray</t>
  </si>
  <si>
    <t xml:space="preserve">FG201231AAA</t>
  </si>
  <si>
    <t xml:space="preserve">GO 3 Pieces Acacia Wood Table Bench Dining Set For Outdoor &amp; Indoor Furniture With 2 Benches, Picnic Beer Table for Patio, Porch, Garden, Poolside, Natural</t>
  </si>
  <si>
    <t xml:space="preserve">FG201227AAE</t>
  </si>
  <si>
    <t xml:space="preserve">GO 3-pieces Aluminum Frame Patio Furniture With 6.7" Thick Cushion And Coffee Table, All Weather Use Olefin fabric Outdoor Chair, Gray And Black</t>
  </si>
  <si>
    <t xml:space="preserve">WF317213AAL</t>
  </si>
  <si>
    <t xml:space="preserve">GO 47.2" Wall-mounted Vanity Desk, Floating Vanity Shelf with Drawers, Dressing Table With Wooden Sticker,Computer Table Desk, Home Office Desk, Natural</t>
  </si>
  <si>
    <t xml:space="preserve">WF317213AAE</t>
  </si>
  <si>
    <t xml:space="preserve">GO 47.2" Wall-mounted Vanity Desk, Floating Vanity Shelf with Drawers, Dressing Table With Wooden Sticker,Computer Table Desk, Home Office Desk, Log Gray</t>
  </si>
  <si>
    <t xml:space="preserve">FG202301AAK</t>
  </si>
  <si>
    <t xml:space="preserve">GO Modern Style Vanity Table With Movable Side Cabinet And 4-Drawers, Large Size Dressing Table With Mirror and 3-colors LED Light, Makeup Table With Stool, White, Golden Legs</t>
  </si>
  <si>
    <t xml:space="preserve">FG201223AAC</t>
  </si>
  <si>
    <t xml:space="preserve">GO 79.9" Outdoor Sunbed with Adjustable Canopy, Daybed With Pillows, Double lounge, PE Rattan Daybed, Gray Wicker And Blue Cushion</t>
  </si>
  <si>
    <t xml:space="preserve">FF201208AAE</t>
  </si>
  <si>
    <t xml:space="preserve">GO 9-Piece Patio Rattan Furniture Set, Outdoor Conversation Set With Acacia Wood Legs and Tabletop, PE Rattan Sectional Sofa Set with Coffee Table, Washable Cushion, Gray</t>
  </si>
  <si>
    <t xml:space="preserve">FG201607AAA</t>
  </si>
  <si>
    <t xml:space="preserve">GO 51.18" L x 43.7" W x 37" H Large Size Wooden Dog House, Dog Crate For large dog breeds, Cabin Style Raised Dog Shelter with Asphalt Roof, Solid Wood, Weatherproof, Nature</t>
  </si>
  <si>
    <t xml:space="preserve">FG201606AAA</t>
  </si>
  <si>
    <t xml:space="preserve">GO 47.2" Wooden Dog House, Outdoor &amp; Indoor Dog Crate, Pet Kennel With Porch, Solid Wood, Weatherproof,  Medium, Nature</t>
  </si>
  <si>
    <t xml:space="preserve">WF316977AAB</t>
  </si>
  <si>
    <t xml:space="preserve">GO 47" Floating Shelf with Drawer, Multi-Purpose Wall-Mounted Vanity Table, Mounted Desk, Floating Table for Bedroom, Bathroom, Hairdressers, Black and Golden</t>
  </si>
  <si>
    <t xml:space="preserve">WF306449AAT</t>
  </si>
  <si>
    <t xml:space="preserve">GO 43" Dressing Table Set with Mirrored Drawers and Stool, Tri-fold Mirror, Makeup Vanity Set for Bedroom, Gold</t>
  </si>
  <si>
    <t xml:space="preserve">PX283443AAA</t>
  </si>
  <si>
    <t xml:space="preserve">GO 7.5 FT Upside Down Christmas Tree with Artificial Berries and Santa's Legs, PVC Pine Needles, Artificial Holiday Christmas Pine Tree</t>
  </si>
  <si>
    <t xml:space="preserve">PX311462AAF</t>
  </si>
  <si>
    <t xml:space="preserve">GO 7.6 FT Classic Pine Tree Christmas Tree, Gradient Tree Design, Artificial PVC Tips and Sturdy Iron Frame, 300 cool white LED lights</t>
  </si>
  <si>
    <t xml:space="preserve">PX311461AAA</t>
  </si>
  <si>
    <t xml:space="preserve">GO 6 FT Upside Down Christmas Tree with White Flocking, 360 LED Warm Lights X-mas and 8 Golden Star Decorations</t>
  </si>
  <si>
    <t xml:space="preserve">PX311459AAG</t>
  </si>
  <si>
    <t xml:space="preserve">GO 7.5 FT Orange Upside Down Christmas Tree with 300 LED Warm Lights X-mas, Halloween-themed Ornaments and Satin Ribbon</t>
  </si>
  <si>
    <t xml:space="preserve">WF305842AAA</t>
  </si>
  <si>
    <t xml:space="preserve">43.3" Modern Vanity Table Set with Flip-top Mirror and LED Light, Dressing Table with Customizable Storage, White and Black</t>
  </si>
  <si>
    <t xml:space="preserve">WF305498AAK</t>
  </si>
  <si>
    <t xml:space="preserve">43.3" Classic Wood Makeup Vanity Set with Flip-top Mirror and Stool, Dressing Table with Three Drawers and storage space, White</t>
  </si>
  <si>
    <t xml:space="preserve">FG201209AAD</t>
  </si>
  <si>
    <t xml:space="preserve">[NEW SKU: FF201209AAD] 7-Piece Outdoor Patio Dining Set, Garden PE Rattan Wicker Dining Table and Chairs Set, Acacia Wood Tabletop, Stackable Armrest Chairs with Cushions, Brown</t>
  </si>
  <si>
    <t xml:space="preserve">WF301718AAC</t>
  </si>
  <si>
    <t xml:space="preserve">GO 2-Person Wicker Hanging Porch Swing with Chains, Cushion, Pillow, Rattan Swing Bench for Garden, Backyard, Pond. (Gray Wicker, Blue Cushion)</t>
  </si>
  <si>
    <t xml:space="preserve">FG201225AAE</t>
  </si>
  <si>
    <t xml:space="preserve">GO 4-Piece V-shaped Seats set, Acacia Solid Wood Outdoor Sofa, Garden Furniture, Outdoor seating, Black And Gray</t>
  </si>
  <si>
    <t xml:space="preserve">FG201223AAE</t>
  </si>
  <si>
    <t xml:space="preserve">GO 79.9" Outdoor Sunbed with Adjustable Canopy, Double lounge, PE Rattan Daybed, Gray Wicker And Cushion</t>
  </si>
  <si>
    <t xml:space="preserve">FG201221AAE</t>
  </si>
  <si>
    <t xml:space="preserve">GO 4-pieces Outdoor Wicker Sofa Set, Patio Furniture with Colorful Pillows, L-shape sofa set, Gray cushions and Black Rattan</t>
  </si>
  <si>
    <t xml:space="preserve">FG201221AAA</t>
  </si>
  <si>
    <t xml:space="preserve">GO 4-pieces Outdoor Wicker Sofa Set, Patio Furniture with Colorful Pillows, L-shape sofa set, Beige cushions and Brown Rattan</t>
  </si>
  <si>
    <t xml:space="preserve">FG201222AAC</t>
  </si>
  <si>
    <t xml:space="preserve">GO 4-Piece Garden Furniture,  Patio Seating Set, PE Rattan Outdoor Sofa Set, Wood Table and Legs, Brown and Blue</t>
  </si>
  <si>
    <t xml:space="preserve">FG201222AAA</t>
  </si>
  <si>
    <t xml:space="preserve">GO 4-Piece Garden Furniture,  Patio Seating Set, PE Rattan Outdoor Sofa Set, Wood Table and Legs, Brown and Beige</t>
  </si>
  <si>
    <t xml:space="preserve">FG201217AAE</t>
  </si>
  <si>
    <t xml:space="preserve">8-Pieces Outdoor Patio Furniture Sets, Garden Conversation Wicker Sofa Set, Single Sofa Combinable, Gray Cushions Black Wicker</t>
  </si>
  <si>
    <t xml:space="preserve">FG201217AAA</t>
  </si>
  <si>
    <t xml:space="preserve">8-Pieces Outdoor Patio Furniture Sets, Garden Conversation Wicker Sofa Set, Single Sofa Combinable, Beige Cushions Gray Wicker</t>
  </si>
  <si>
    <t xml:space="preserve">FG201216AAE</t>
  </si>
  <si>
    <t xml:space="preserve">GO 5-pieces Outdoor Patio Wicker Bar Set, Bar Height Chairs With Non-Slip Feet And Fixed Rope, Removable Cushion, Acacia Wood Table Top, Brown Wood And Gray Wicker</t>
  </si>
  <si>
    <t xml:space="preserve">FG201215AAA</t>
  </si>
  <si>
    <t xml:space="preserve">GO 8-pieces Outdoor Wicker Round Sofa Set, Half-Moon Sectional Sets All Weather, Curved Sofa Set With Rectangular Coffee Table, PE Rattan Water-resistant and UV Protected, Movable Cushion, Beige</t>
  </si>
  <si>
    <t xml:space="preserve">FG201215AAE</t>
  </si>
  <si>
    <t xml:space="preserve">GO 8-pieces Outdoor Wicker Round Sofa Set, Half-Moon Sectional Sets All Weather, Curved Sofa Set With Rectangular Coffee Table, PE Rattan Water-resistant and UV Protected, Movable Cushion, Gray</t>
  </si>
  <si>
    <t xml:space="preserve">WF285005AAK</t>
  </si>
  <si>
    <t xml:space="preserve">GO 2-Person Wicker Hanging Porch Swing with Chains, Cushion, Pillow, Rattan Swing Bench for Garden, Backyard, Pond. (White Wicker, Gray Cushion)</t>
  </si>
  <si>
    <t xml:space="preserve">WF285005AAD</t>
  </si>
  <si>
    <t xml:space="preserve">GO 2-Person Wicker Hanging Porch Swing with Chains, Cushion, Pillow, Rattan Swing Bench for Garden, Backyard, Pond. (Brown Wicker, Beige Cushion)</t>
  </si>
  <si>
    <t xml:space="preserve">FG201201AAA</t>
  </si>
  <si>
    <t xml:space="preserve">[NEW SKU FF201201AAA] 6-piece All-Weather Wicker PE rattan Patio Outdoor Dining Conversation Sectional Set with coffee table, wicker sofas, ottomans, removable cushions (Black wicker, Beige cushion)</t>
  </si>
  <si>
    <t xml:space="preserve">FG201201AAE</t>
  </si>
  <si>
    <t xml:space="preserve">GO 6-piece All-Weather Wicker PE rattan Patio Outdoor Dining Conversation Sectional Set with coffee table, wicker sofas, ottomans,  removable cushions (Dark grey wicker, Light grey cushion)</t>
  </si>
  <si>
    <t xml:space="preserve">WF323347AAB</t>
  </si>
  <si>
    <t xml:space="preserve">Black Tall Storage Cabinet with 3 Drawers and Adjustable Shelves for Bathroom, Study, Office and Interior, MDF Board with Painted Finish</t>
  </si>
  <si>
    <t xml:space="preserve">W2781P192081</t>
  </si>
  <si>
    <t xml:space="preserve">Table Set with HD Mirror and Large Drawers Mini Makeup Dressing Desk Furniture for Apartment Bedroom/Girls Gift Blue</t>
  </si>
  <si>
    <t xml:space="preserve">W2781</t>
  </si>
  <si>
    <t xml:space="preserve">Noble Ease Home</t>
  </si>
  <si>
    <t xml:space="preserve">BS701P183150K</t>
  </si>
  <si>
    <t xml:space="preserve">Modern Queen Size Wood Bed with Hidden LED Light Upholstered Curved Headboard, No Box Spring Needed, Cream Grey</t>
  </si>
  <si>
    <t xml:space="preserve">BS701P183148K</t>
  </si>
  <si>
    <t xml:space="preserve">Modern Full Size Wood Bed with Hidden LED Light Upholstered Curved Headboard, No Box Spring Needed, Cream Grey</t>
  </si>
  <si>
    <t xml:space="preserve">GX000731AAK</t>
  </si>
  <si>
    <t xml:space="preserve">Full Size Loft Bed with L-shaped Desk, Wardrobe and Storage Shelves, White</t>
  </si>
  <si>
    <t xml:space="preserve">GX000731AAE</t>
  </si>
  <si>
    <t xml:space="preserve">Full Size Loft Bed with L-shaped Desk, Wardrobe and Storage Shelves, Grey</t>
  </si>
  <si>
    <t xml:space="preserve">GX000730AAK</t>
  </si>
  <si>
    <t xml:space="preserve">Twin Size Loft Bed with L-shaped Desk, Wardrobe and Storage Shelves, White</t>
  </si>
  <si>
    <t xml:space="preserve">GX000730AAE</t>
  </si>
  <si>
    <t xml:space="preserve">Twin Size Loft Bed with L-shaped Desk, Wardrobe and Storage Shelves, Grey</t>
  </si>
  <si>
    <t xml:space="preserve">LP000676AAE</t>
  </si>
  <si>
    <t xml:space="preserve">Queen Murphy Bed with Large Drawers,Gray</t>
  </si>
  <si>
    <t xml:space="preserve">LP000676AAK</t>
  </si>
  <si>
    <t xml:space="preserve">Queen Murphy Bed with Large Drawers,White</t>
  </si>
  <si>
    <t xml:space="preserve">LP000778AAP</t>
  </si>
  <si>
    <t xml:space="preserve">Queen Murphy Bed with Large Drawers,Espresso</t>
  </si>
  <si>
    <t xml:space="preserve">LP000778AAK</t>
  </si>
  <si>
    <t xml:space="preserve">LP000675AAE</t>
  </si>
  <si>
    <t xml:space="preserve">LP000675AAK</t>
  </si>
  <si>
    <t xml:space="preserve">LP000777AAP</t>
  </si>
  <si>
    <t xml:space="preserve">LP000777AAK</t>
  </si>
  <si>
    <t xml:space="preserve">DL002202AAE</t>
  </si>
  <si>
    <t xml:space="preserve">Queen Size Upholstered Platform Bed with Storage Headboard, LED, USB Charging and 4 Drawers, Gray</t>
  </si>
  <si>
    <t xml:space="preserve">DL002201AAE</t>
  </si>
  <si>
    <t xml:space="preserve">Full Size Upholstered Platform Bed with Storage Headboard, LED, USB Charging and 4 Drawers, Gray</t>
  </si>
  <si>
    <t xml:space="preserve">W1539P190797</t>
  </si>
  <si>
    <t xml:space="preserve">Leisure Chair with Solid Wood Armrest and Feet, Leisure chair, wood frame, velvet, solid rubber wood legs, Mid-Century Modern Accent chair, for Living Room Bedroom Studio chair,Two packs</t>
  </si>
  <si>
    <t xml:space="preserve">W1539P190800</t>
  </si>
  <si>
    <t xml:space="preserve">W1539P190803</t>
  </si>
  <si>
    <t xml:space="preserve">Leisure Chair with Solid Wood Armrest and Feet, Leisure chair, wood frame, velvet, l, solid rubber wood legs, Mid-Century Modern Accent chair, for Living Room Bedroom Studio chair,Two packs</t>
  </si>
  <si>
    <t xml:space="preserve">W1539P190795</t>
  </si>
  <si>
    <t xml:space="preserve">Leisure Chair with Solid Wood Armrest and Feet, Leisure chair, wood frame, velvet,  solid rubber wood legs, Mid-Century Modern Accent chair, for Living Room Bedroom Studio chair,Two packs</t>
  </si>
  <si>
    <t xml:space="preserve">W1670P147588</t>
  </si>
  <si>
    <t xml:space="preserve">Queen Size Upholstered Platform Bed Frame with 4 Storage Drawers, Adjustable Linen Headboard, Wooden Slats Support, No Box Spring Needed, Easy Assembly,Grey</t>
  </si>
  <si>
    <t xml:space="preserve">W1670P147589</t>
  </si>
  <si>
    <t xml:space="preserve">Queen Size Upholstered Platform Bed Frame with 4 Storage Drawers, Adjustable Linen Headboard, Wooden Slats Support, No Box Spring Needed, Easy Assembly, Light Beige</t>
  </si>
  <si>
    <t xml:space="preserve">W1670P147590</t>
  </si>
  <si>
    <t xml:space="preserve">Full Size Upholstered Platform Bed Frame with 4 Storage Drawers, Adjustable Linen Headboard, Wooden Slats Support, No Box Spring Needed, Easy Assembly,Grey</t>
  </si>
  <si>
    <t xml:space="preserve">W1670P147591</t>
  </si>
  <si>
    <t xml:space="preserve">Full Size Upholstered Platform Bed Frame with 4 Storage Drawers, Adjustable Linen Headboard, Wooden Slats Support, No Box Spring Needed, Easy Assembly, Light Beige</t>
  </si>
  <si>
    <t xml:space="preserve">N701P202767K</t>
  </si>
  <si>
    <t xml:space="preserve">Full Size Wood Platform Bed with Bookcase Headboard, Built-in Downlight, Charging Station, and 2 Side Drawers, White</t>
  </si>
  <si>
    <t xml:space="preserve">N701P202767D</t>
  </si>
  <si>
    <t xml:space="preserve">Full Size Wood Platform Bed with Bookcase Headboard, Built-in Downlight, Charging Station, and 2 Side Drawers, Expresso</t>
  </si>
  <si>
    <t xml:space="preserve">N701P202766K</t>
  </si>
  <si>
    <t xml:space="preserve">Twin Size Wood Platform Bed with Bookcase Headboard, Built-in Downlight, Charging Station, and 2 Side Drawers, White</t>
  </si>
  <si>
    <t xml:space="preserve">N701P202766D</t>
  </si>
  <si>
    <t xml:space="preserve">Twin Size Wood Platform Bed with Bookcase Headboard, Built-in Downlight, Charging Station, and 2 Side Drawers, Expresso</t>
  </si>
  <si>
    <t xml:space="preserve">W2822P192370</t>
  </si>
  <si>
    <t xml:space="preserve">Household storage rack, adjustable display rack, basement balcony storage rack, carbon steel storage rack, 120cm * 40cm * 180cm, five floors (black)</t>
  </si>
  <si>
    <t xml:space="preserve">W2822</t>
  </si>
  <si>
    <t xml:space="preserve">W2822P192380</t>
  </si>
  <si>
    <t xml:space="preserve">Household storage rack, adjustable display rack, basement balcony storage rack, carbon steel storage rack, 100cm * 40cm * 180cm, five floors (white)</t>
  </si>
  <si>
    <t xml:space="preserve">W1580S00048</t>
  </si>
  <si>
    <t xml:space="preserve">Metal Full XL over King Bunk Bed for Teens and Adults,Space-Saving/Noise Reduced/No Box Spring Needed, Black</t>
  </si>
  <si>
    <t xml:space="preserve">GX002205AAK</t>
  </si>
  <si>
    <t xml:space="preserve">Full Size Platform Bed with Storage Headboard and Sliding Door,2 Drawers, White</t>
  </si>
  <si>
    <t xml:space="preserve">GX002205AAE</t>
  </si>
  <si>
    <t xml:space="preserve">Full Size Platform Bed with Storage Headboard and Sliding Door,2 Drawers, Gray</t>
  </si>
  <si>
    <t xml:space="preserve">GX002206AAF</t>
  </si>
  <si>
    <t xml:space="preserve">Full Size Platform Bed with Trundle,Storage Headboard and Footboard, USB Charging Design,White+Green</t>
  </si>
  <si>
    <t xml:space="preserve">GX002206AAD</t>
  </si>
  <si>
    <t xml:space="preserve">Full Size Platform Bed with Trundle,Storage Headboard and Footboard,USB Charging Design,White+Natural</t>
  </si>
  <si>
    <t xml:space="preserve">W114351406</t>
  </si>
  <si>
    <t xml:space="preserve">A&amp;A Furniture,Swivel Velvet Barstools Adjusatble Seat Height from 25-33 Inch, Modern Upholstered Chrome base Bar Stools with Backs Comfortable Tufted for Home Pub and Kitchen Island（Black,Set of 2）</t>
  </si>
  <si>
    <t xml:space="preserve">WF530911AAK</t>
  </si>
  <si>
    <t xml:space="preserve">Multi-Functional Corner Cabinet Tall Bathroom Storage Cabinet with Two Doors and Adjustable Shelves, Open Shelf, White(Old Sku:WF294602AAK)</t>
  </si>
  <si>
    <t xml:space="preserve">WF530911AAB</t>
  </si>
  <si>
    <t xml:space="preserve">Multi-Functional Corner Cabinet Tall Bathroom Storage Cabinet with Two Doors and Adjustable Shelves, Open Shelf, Black</t>
  </si>
  <si>
    <t xml:space="preserve">WF530911AAE</t>
  </si>
  <si>
    <t xml:space="preserve">Multi-Functional Corner Cabinet Tall Bathroom Storage Cabinet with Two Doors and Adjustable Shelves, Open Shelf, Grey</t>
  </si>
  <si>
    <t xml:space="preserve">W636P166807</t>
  </si>
  <si>
    <t xml:space="preserve">King Bed Frame with LED Lights and Charging Station - Robust Metal  Wood Construction, Rustic Wood Platform Bed Frame with 2 Drawers, No Box Spring Needed, Noise Free, Vintage Brown, Easy Assemble</t>
  </si>
  <si>
    <t xml:space="preserve">W636P163661</t>
  </si>
  <si>
    <t xml:space="preserve">King Bed Frame with Storage, Ergonomic Headboard,  Bed Frame with 2 Storage Drawers, Built in Charging Station &amp; LED, Outlets &amp; USB, King Size, Noise Free, No Box Spring Needed, Rustic Brown</t>
  </si>
  <si>
    <t xml:space="preserve">W636P163659</t>
  </si>
  <si>
    <t xml:space="preserve">Queen Bed Frame with Storage, Ergonomic Headboard,  Bed Frame with 2 Storage Drawers, Built in Charging Station &amp; LED, Outlets &amp; USB, Queen Size, Noise Free, No Box Spring Needed, Rustic Brown</t>
  </si>
  <si>
    <t xml:space="preserve">W636P166804</t>
  </si>
  <si>
    <t xml:space="preserve">Queen Bed Frame with LED Lights and Charging Station - Robust Metal  Wood Construction, Rustic Wood Platform Bed Frame with 2 Drawers, No Box Spring Needed, Noise Free, Vintage Brown, Easy Assemble</t>
  </si>
  <si>
    <t xml:space="preserve">W636P166849</t>
  </si>
  <si>
    <t xml:space="preserve">Queen Size Platform Bed with 4 Drawers, Metal Bed Frame with LED Lights and Charging Station, No Box Spring Needed, (Beige),  Noise Free,Easy Assemble.</t>
  </si>
  <si>
    <t xml:space="preserve">W636P168244</t>
  </si>
  <si>
    <t xml:space="preserve">Queen Size Bed Frame with 4 Storage Drawers and 2 USB Ports, Upholstered Platform Bed Frame with Storage Headboard Charging Station and metal Slat Support, No Box Spring Needed, Dark Grey.</t>
  </si>
  <si>
    <t xml:space="preserve">W636P168261</t>
  </si>
  <si>
    <t xml:space="preserve">W636P163657</t>
  </si>
  <si>
    <t xml:space="preserve">Full Bed Frame with Storage, Ergonomic Headboard,  Bed Frame with 2 Storage Drawers, Built in Charging Station &amp; LED, Outlets &amp; USB, Full Size, Noise Free, No Box Spring Needed, Rustic Brown</t>
  </si>
  <si>
    <t xml:space="preserve">W636P166842</t>
  </si>
  <si>
    <t xml:space="preserve">Full Size Platform Bed with 4 Drawers, Metal Bed Frame with LED Lights and Charging Station, No Box Spring Needed, (Beige),  Noise Free,Easy Assemble.</t>
  </si>
  <si>
    <t xml:space="preserve">W636P166788</t>
  </si>
  <si>
    <t xml:space="preserve">Full Bed Frame with LED Lights and Charging Station - Robust Metal  Wood Construction, Rustic Wood Platform Bed Frame with 2 Drawers, No Box Spring Needed, Noise Free, Vintage Brown, Easy Assemble</t>
  </si>
  <si>
    <t xml:space="preserve">W636P168262</t>
  </si>
  <si>
    <t xml:space="preserve">Full Size Bed Frame with 4 Storage Drawers and 2 USB Ports, Upholstered Platform Bed Frame with Storage Headboard Charging Station and metal Slat Support, No Box Spring Needed, Dark Grey.</t>
  </si>
  <si>
    <t xml:space="preserve">W636P168264</t>
  </si>
  <si>
    <t xml:space="preserve">W114351405</t>
  </si>
  <si>
    <t xml:space="preserve">A&amp;A Furniture,Swivel Velvet Barstools Adjusatble Seat Height from 25-33 Inch, Modern Upholstered Chrome base Bar Stools with Backs Comfortable Tufted for Home Pub and Kitchen Island（Khaki,Set of 2）</t>
  </si>
  <si>
    <t xml:space="preserve">SY999606AAK-6</t>
  </si>
  <si>
    <t xml:space="preserve">30" Bathroom Vanity with Sink Combo, Multi-functional Bathroom Cabinet with Doors and Drawer, Solid Frame and MDF Board, White (Old Sku:SY999606AAK)</t>
  </si>
  <si>
    <t xml:space="preserve">B083124175</t>
  </si>
  <si>
    <t xml:space="preserve">Ceres Metal Bed, Black with Cinnamon Wood Headboard &amp; Footboard, Queen</t>
  </si>
  <si>
    <t xml:space="preserve">B083124174</t>
  </si>
  <si>
    <t xml:space="preserve">Ceres Metal Bed, Black with Walnut Wood Headboard&amp;Footboard, Queen</t>
  </si>
  <si>
    <t xml:space="preserve">GX001403AAD</t>
  </si>
  <si>
    <t xml:space="preserve">Twin Size Wood Daybed with Trundle and Rustic Guardrail, Ancient Brown</t>
  </si>
  <si>
    <t xml:space="preserve">GX001403AAE</t>
  </si>
  <si>
    <t xml:space="preserve">Twin Size Wood Daybed with Trundle and Rustic Guardrail, Ancient Grey</t>
  </si>
  <si>
    <t xml:space="preserve">W1580P206545</t>
  </si>
  <si>
    <t xml:space="preserve">Metal Twin XL over Queen Bunk Bed for Teens and Adults,Space-Saving/Noise Reduced/No Box Spring Needed, Black</t>
  </si>
  <si>
    <t xml:space="preserve">W1960P175562</t>
  </si>
  <si>
    <t xml:space="preserve">Twin Bed Frame with USB Charging Station &amp; LED Lights, Twin Bed Frame with Headboard &amp; 4 Storage Drawers, D</t>
  </si>
  <si>
    <t xml:space="preserve">W1960S00004</t>
  </si>
  <si>
    <t xml:space="preserve">Queen Size Bed Frame with LED, 4 Under-bed Portable Storage Drawers, Wings Headboard Design, Dark Grey</t>
  </si>
  <si>
    <t xml:space="preserve">W1960S00003</t>
  </si>
  <si>
    <t xml:space="preserve">Queen Size Bed Frame with LED, 4 Under-bed Portable Storage Drawers, Wings Headboard Design, Light Grey</t>
  </si>
  <si>
    <t xml:space="preserve">W1960S00002</t>
  </si>
  <si>
    <t xml:space="preserve">Full Size Bed Frame with LED, 4 Under-bed Portable Storage Drawers, Wings Headboard Design, Dark Grey</t>
  </si>
  <si>
    <t xml:space="preserve">W1960S00001</t>
  </si>
  <si>
    <t xml:space="preserve">Full Size Bed Frame with LED, 4 Under-bed Portable Storage Drawers, Wings Headboard Design, Light Grey</t>
  </si>
  <si>
    <t xml:space="preserve">W1658130593</t>
  </si>
  <si>
    <t xml:space="preserve">69.7-inch black velvet nail head sofa bed with throw pillow</t>
  </si>
  <si>
    <t xml:space="preserve">W1658</t>
  </si>
  <si>
    <t xml:space="preserve">Fan Chen Furniture</t>
  </si>
  <si>
    <t xml:space="preserve">W165894660</t>
  </si>
  <si>
    <t xml:space="preserve">69.7 inch beige velvet nail head sofa bed with throw pillow</t>
  </si>
  <si>
    <t xml:space="preserve">W165890869</t>
  </si>
  <si>
    <t xml:space="preserve">69.7 "green velvet nail head sofa bed with throw pillow</t>
  </si>
  <si>
    <t xml:space="preserve">W165890866</t>
  </si>
  <si>
    <t xml:space="preserve">69.7 inch pink velvet nail head sofa bed with throw pillow</t>
  </si>
  <si>
    <t xml:space="preserve">N820S00007K</t>
  </si>
  <si>
    <t xml:space="preserve">King Size Wood LED Canopy Bed ,Canopy Platform bed With Support Slats, No Box Spring Needed, WhiteKig</t>
  </si>
  <si>
    <t xml:space="preserve">N820S00006K</t>
  </si>
  <si>
    <t xml:space="preserve">Queen Size Wood LED Canopy Bed ,Canopy Platform bed With Support Slats, No Box Spring Needed, White</t>
  </si>
  <si>
    <t xml:space="preserve">N820S00005K</t>
  </si>
  <si>
    <t xml:space="preserve">Full Size Wood LED Canopy Bed ,Canopy Platform bed With Support Slats, No Box Spring Needed, White</t>
  </si>
  <si>
    <t xml:space="preserve">N820S00004K</t>
  </si>
  <si>
    <t xml:space="preserve">Twin Size Wood LED Canopy Bed, Canopy Platform bed With Support Slats, No Box Spring Needed, White</t>
  </si>
  <si>
    <t xml:space="preserve">W1170105037</t>
  </si>
  <si>
    <t xml:space="preserve">Pink Chaise Lounge Indoor,Velvet Lounge Chair for Bedroom with Storage &amp; Pillow,Modern Upholstered Rolled Arm Chase Lounge for Sleeping with Nailhead Trim for Living Room Bedroom Office</t>
  </si>
  <si>
    <t xml:space="preserve">W1170105033</t>
  </si>
  <si>
    <t xml:space="preserve">Navy Blue Chaise Lounge Indoor,Velvet Lounge Chair for Bedroom with Storage &amp; Pillow,Modern Upholstered Rolled Arm Chase Lounge for Sleeping with Nailhead Trim for Living Room Bedroom Office</t>
  </si>
  <si>
    <t xml:space="preserve">W1170100898</t>
  </si>
  <si>
    <t xml:space="preserve">Black Chaise Lounge Indoor,Velvet Lounge Chair for Bedroom with Storage &amp; Pillow,Modern Upholstered Rolled Arm Chase Lounge for Sleeping with Nailhead Trim for Living Room Bedroom Office</t>
  </si>
  <si>
    <t xml:space="preserve">W1170100897</t>
  </si>
  <si>
    <t xml:space="preserve">Grey Chaise Lounge Indoor,Velvet Lounge Chair for Bedroom with Storage &amp; Pillow,Modern Upholstered Rolled Arm Chase Lounge for Sleeping with Nailhead Trim for Living Room Bedroom Office</t>
  </si>
  <si>
    <t xml:space="preserve">W1170100896</t>
  </si>
  <si>
    <t xml:space="preserve">Beige Chaise Lounge Indoor,Velvet Lounge Chair for Bedroom with Storage &amp; Pillow,Modern Upholstered Rolled Arm Chase Lounge for Sleeping with Nailhead Trim for Living Room Bedroom Office</t>
  </si>
  <si>
    <t xml:space="preserve">W1303128194</t>
  </si>
  <si>
    <t xml:space="preserve">Full Size Bed Frame, Modern Upholstered Platform Bed with Wingback Headboard, Velvet Bed Frame with Wood Slat Support, Easy Assembly, No Box Spring Needed(Blue, Full)</t>
  </si>
  <si>
    <t xml:space="preserve">W1885P154642</t>
  </si>
  <si>
    <t xml:space="preserve">70.1" Queen Pull Out Sofa Bed, 3-in-1 Convertible Sleeper Sofa with 2 Soft Pillows,Multi-Functional Velvet Loveseat Bed,Grey (New Sku:W1885P214789/W1885S00051)</t>
  </si>
  <si>
    <t xml:space="preserve">W1885P154641</t>
  </si>
  <si>
    <t xml:space="preserve">70.1" Queen Pull Out Sofa Bed, 3-in-1 Convertible Sleeper Sofa with 2 Soft Pillows,Multi-Functional Velvet Loveseat Bed,Black (New Sku:W1885P214788/W1885S00050)</t>
  </si>
  <si>
    <t xml:space="preserve">W1885P154638</t>
  </si>
  <si>
    <t xml:space="preserve">63.8" Queen Pull Out Sofa Bed, 3-in-1 Convertible Sleeper Sofa with Side Storage,Multi-Functional Velvet Loveseat Bed for Living Room,Bedroom,Apartment,Office,Black(New Sku:W1885P214784)</t>
  </si>
  <si>
    <t xml:space="preserve">W1885P154639</t>
  </si>
  <si>
    <t xml:space="preserve">63.8" Queen Pull Out Sofa Bed, 3-in-1 Convertible Sleeper Sofa with Side Storage,Multi-Functional Velvet Loveseat Bed for Living Room,Bedroom,Apartment,Office,Grey(New Sku:W1885P214785)</t>
  </si>
  <si>
    <t xml:space="preserve">W1885P154640</t>
  </si>
  <si>
    <t xml:space="preserve">70.1" Queen Pull Out Sofa Bed, 3-in-1 Convertible Sleeper Sofa with 2 Soft Pillows,Multi-Functional Velvet Loveseat Bed,Beige (New Sku:W1885P214787/W1885S00049)</t>
  </si>
  <si>
    <t xml:space="preserve">W1885P154637</t>
  </si>
  <si>
    <t xml:space="preserve">63.8" Queen Pull Out Sofa Bed, 3-in-1 Convertible Sleeper Sofa with Side Storage,Multi-Functional Velvet Loveseat Bed for Living Room,Bedroom,Apartment,Office,Beige(new Sku:W1885P214783)</t>
  </si>
  <si>
    <t xml:space="preserve">W114392211</t>
  </si>
  <si>
    <t xml:space="preserve">A&amp;A Furniture Office Chair,Artificial rabbit hair Home Office Chair with Golden Metal Base,Adjustable Desk Chair Swivel Office Chair,Vanity Chair(Beige)</t>
  </si>
  <si>
    <t xml:space="preserve">W1143125531</t>
  </si>
  <si>
    <t xml:space="preserve">A&amp;A Furniture Office Chair,Artificial rabbit hair Home Office Chair with Golden Metal Base,Adjustable Desk Chair Swivel Office Chair,Vanity Chair(Black)</t>
  </si>
  <si>
    <t xml:space="preserve">W1143125532</t>
  </si>
  <si>
    <t xml:space="preserve">A&amp;A Furniture Office Chair,Artificial rabbit hair Home Office Chair with Golden Metal Base,Adjustable Desk Chair Swivel Office Chair,Vanity Chair(Pink)</t>
  </si>
  <si>
    <t xml:space="preserve">W1143P154103</t>
  </si>
  <si>
    <t xml:space="preserve">A&amp;A Furniture Office Chair,Artificial rabbit hair Home Office Chair with Golden Metal Base,Adjustable Desk Chair Swivel Office Chair,Vanity Chair(Gray)</t>
  </si>
  <si>
    <t xml:space="preserve">W1143P154104</t>
  </si>
  <si>
    <t xml:space="preserve">A&amp;A Furniture Office Chair,Artificial rabbit hair Home Office Chair with Golden Metal Base,Adjustable Desk Chair Swivel Office Chair,Vanity Chair(Orange)</t>
  </si>
  <si>
    <t xml:space="preserve">W1143P154102</t>
  </si>
  <si>
    <t xml:space="preserve">A&amp;A Furniture Office Chair,Artificial rabbit hair Home Office Chair with Golden Metal Base,Adjustable Desk Chair Swivel Office Chair,Vanity Chair(Violet)</t>
  </si>
  <si>
    <t xml:space="preserve">AC00668</t>
  </si>
  <si>
    <t xml:space="preserve">ACME Coleen Vanity Desk w/Mirror &amp; Jewelry Tray in Pink &amp; Gold Finish AC00668</t>
  </si>
  <si>
    <t xml:space="preserve">AC00669</t>
  </si>
  <si>
    <t xml:space="preserve">ACME Coleen Vanity Desk w/Mirror &amp; Jewelry Tray in Black &amp; Gold Finish AC00669</t>
  </si>
  <si>
    <t xml:space="preserve">AC00667</t>
  </si>
  <si>
    <t xml:space="preserve">ACME Coleen Vanity Desk w/Mirror &amp; Jewelry Tray in White &amp; Gold Finish AC00667</t>
  </si>
  <si>
    <t xml:space="preserve">AC00665</t>
  </si>
  <si>
    <t xml:space="preserve">ACME Coleen Vanity Desk w/Mirror &amp; Jewelry Tray in Walnut &amp; Gold Finish AC00665</t>
  </si>
  <si>
    <t xml:space="preserve">AC00670</t>
  </si>
  <si>
    <t xml:space="preserve">ACME Coleen Vanity Desk w/Mirror &amp; Jewelry Tray in Walnut &amp; Gold Finish AC00670</t>
  </si>
  <si>
    <t xml:space="preserve">W1668P144738</t>
  </si>
  <si>
    <t xml:space="preserve">Dining Table Set, Barstool Dining Table (with 2 PU Upholstered Benches), Industrial Style Dining Table and Chairs for Kitchen, Living Room, Party Room, Rustic Brown,43.3″L x 23.6″W x 29.9″H</t>
  </si>
  <si>
    <t xml:space="preserve">W1668</t>
  </si>
  <si>
    <t xml:space="preserve">CZ Store</t>
  </si>
  <si>
    <t xml:space="preserve">W1668P186641</t>
  </si>
  <si>
    <t xml:space="preserve">Dining Table Set, Bar Table with 2 Dining Benches, Kitchen Table Counter with Chairs, Industrial for Kitchen Breakfast Table, Living Room, Party Room, Black , 43.3″L x23.6″W x 29.9″H</t>
  </si>
  <si>
    <t xml:space="preserve">W1668P186640</t>
  </si>
  <si>
    <t xml:space="preserve">Dining Table Set, Bar Table with 2 Dining Benches, Kitchen Table Counter with Chairs, Industrial for Kitchen Breakfast Table, Living Room, Party Room, Natural and White , 43.3″L x23.6″W x 29.9″H</t>
  </si>
  <si>
    <t xml:space="preserve">W1668P143137</t>
  </si>
  <si>
    <t xml:space="preserve">Dining Table Set, Bar Table with 2 Dining Benches, Kitchen Table Counter with Chairs, Industrial for Kitchen Breakfast Table, Living Room, Party Room, Rustic Brown and Black,43.3″L x23.6″W x 29.9″H</t>
  </si>
  <si>
    <t xml:space="preserve">W1668103941</t>
  </si>
  <si>
    <t xml:space="preserve">Dining Table Set, Bar Table with 2 Dining Benches, Kitchen Table Counter with Chairs, Industrial for Kitchen Breakfast Table, Living Room, Party Room, Grey and Black,43.3″L x 23.6″W x 29.9″H</t>
  </si>
  <si>
    <t xml:space="preserve">SP000064AAD</t>
  </si>
  <si>
    <t xml:space="preserve">TOPMAX Rustic 7-Piece 76.4inch Extendable Dining Table Set with 18inch Removable Leaf, 2 Arm Chairs and 4 Armless Chairs, Brown</t>
  </si>
  <si>
    <t xml:space="preserve">SP000064AAA</t>
  </si>
  <si>
    <t xml:space="preserve">TOPMAX Rustic 7-Piece 76.4inch Extendable Dining Table Set with 18inch Removable Leaf, 2 Arm Chairs and 4 Armless Chairs, Natural</t>
  </si>
  <si>
    <t xml:space="preserve">SP000063AAP</t>
  </si>
  <si>
    <t xml:space="preserve">TOPMAX Farmhouse 9-Piece 83.9inch Extendable Dining Table Set with 2 12-inch Removable Leaves and 8 Upholstered Dining Chairs, Espresso</t>
  </si>
  <si>
    <t xml:space="preserve">SP000063AAA</t>
  </si>
  <si>
    <t xml:space="preserve">TOPMAX Farmhouse 9-Piece 83.9inch Extendable Dining Table Set with 2 12-inch Removable Leaves and 8 Upholstered Dining Chairs, Natural</t>
  </si>
  <si>
    <t xml:space="preserve">WF320595AAD</t>
  </si>
  <si>
    <t xml:space="preserve">WF320594AAD</t>
  </si>
  <si>
    <t xml:space="preserve">WF320595AAB</t>
  </si>
  <si>
    <t xml:space="preserve">WF320594AAB</t>
  </si>
  <si>
    <t xml:space="preserve">WF318742AAE</t>
  </si>
  <si>
    <t xml:space="preserve">WF318741AAE</t>
  </si>
  <si>
    <t xml:space="preserve">WF318740AAE</t>
  </si>
  <si>
    <t xml:space="preserve">WF318742AAB</t>
  </si>
  <si>
    <t xml:space="preserve">WF318741AAB</t>
  </si>
  <si>
    <t xml:space="preserve">WF318740AAB</t>
  </si>
  <si>
    <t xml:space="preserve">WF320404AAK</t>
  </si>
  <si>
    <t xml:space="preserve">WF319265AAK</t>
  </si>
  <si>
    <t xml:space="preserve">WF319264AAK</t>
  </si>
  <si>
    <t xml:space="preserve">WF319263AAK</t>
  </si>
  <si>
    <t xml:space="preserve">WF319077AAB</t>
  </si>
  <si>
    <t xml:space="preserve">WF319076AAB</t>
  </si>
  <si>
    <t xml:space="preserve">WF319077AAE</t>
  </si>
  <si>
    <t xml:space="preserve">WF319076AAE</t>
  </si>
  <si>
    <t xml:space="preserve">WF321259AAG</t>
  </si>
  <si>
    <t xml:space="preserve">WF321258AAG</t>
  </si>
  <si>
    <t xml:space="preserve">WF321259AAB</t>
  </si>
  <si>
    <t xml:space="preserve">WF321258AAB</t>
  </si>
  <si>
    <t xml:space="preserve">SP011134AAK</t>
  </si>
  <si>
    <t xml:space="preserve">SP000136AAA</t>
  </si>
  <si>
    <t xml:space="preserve">TOPMAX 5 Pieces Counter Height Rustic Farmhouse Dining Room Wooden Bar Table Set with 4 stools, White</t>
  </si>
  <si>
    <t xml:space="preserve">WF316844AAA</t>
  </si>
  <si>
    <t xml:space="preserve">WF316844AAE</t>
  </si>
  <si>
    <t xml:space="preserve">WF316843AAE</t>
  </si>
  <si>
    <t xml:space="preserve">WF316843AAA</t>
  </si>
  <si>
    <t xml:space="preserve">WF316842AAE</t>
  </si>
  <si>
    <t xml:space="preserve">WF316842AAA</t>
  </si>
  <si>
    <t xml:space="preserve">WF316841AAE</t>
  </si>
  <si>
    <t xml:space="preserve">WF316841AAA</t>
  </si>
  <si>
    <t xml:space="preserve">WF312049AAE</t>
  </si>
  <si>
    <t xml:space="preserve">WF312048AAE</t>
  </si>
  <si>
    <t xml:space="preserve">WF312047AAE</t>
  </si>
  <si>
    <t xml:space="preserve">WF313008AAK</t>
  </si>
  <si>
    <t xml:space="preserve">WF313007AAK</t>
  </si>
  <si>
    <t xml:space="preserve">WF293375AAE</t>
  </si>
  <si>
    <t xml:space="preserve">TOPMAX Farmhouse Wood Counter Height Dining Chair Set for Small Places, Set of 4, Cherry+Gray</t>
  </si>
  <si>
    <t xml:space="preserve">WF293375AAK</t>
  </si>
  <si>
    <t xml:space="preserve">TOPMAX Farmhouse Wood Counter Height Dining Chair Set for Small Places, Set of 4, Walnut+White</t>
  </si>
  <si>
    <t xml:space="preserve">WF280567AAE</t>
  </si>
  <si>
    <t xml:space="preserve">TOPMAX Farmhouse 2 Piece Padded Round Counter Height Kitchen Dining Chairs with Cross Back for Small Places, Gray</t>
  </si>
  <si>
    <t xml:space="preserve">SP000062AAP</t>
  </si>
  <si>
    <t xml:space="preserve">TOPMAX Modern 5-Piece Extendable Round Dining Table Set with 16.2inch Removable Leaf for Small Places, Espresso+Gray</t>
  </si>
  <si>
    <t xml:space="preserve">SP000062AAD</t>
  </si>
  <si>
    <t xml:space="preserve">TOPMAX Modern 5-Piece Extendable Round Dining Table Set with 16.2inch Removable Leaf for Small Places, Walnut+Beige</t>
  </si>
  <si>
    <t xml:space="preserve">SP000132AAE</t>
  </si>
  <si>
    <t xml:space="preserve">TOPMAX Updated Counter Height 5-piece Solid Wood Dining Table Set, 59*35.4Inch Table with Curved Wine Rack and 4 Upholstered Chairs, Grey</t>
  </si>
  <si>
    <t xml:space="preserve">SP000132AAK</t>
  </si>
  <si>
    <t xml:space="preserve">TOPMAX Updated Counter Height 5-piece Solid Wood Dining Table Set, 59*35.4Inch Table with Curved Wine Rack and 4 Upholstered Chairs, White</t>
  </si>
  <si>
    <t xml:space="preserve">SP000060AAD</t>
  </si>
  <si>
    <t xml:space="preserve">TOPMAX Farmhouse 6-Piece 60inch Extendable Pedestal Dining Table Set with 18inch Removable Leaf, 44inch Bench and 4 Ladder Back Dining Chairs, Dark Brown</t>
  </si>
  <si>
    <t xml:space="preserve">SP000060AAA</t>
  </si>
  <si>
    <t xml:space="preserve">TOPMAX Farmhouse 6-Piece 60inch Extendable Pedestal Dining Table Set with 18inch Removable Leaf, 44inch Bench and 4 Ladder Back Dining Chairs, Natural</t>
  </si>
  <si>
    <t xml:space="preserve">SP000061AAD</t>
  </si>
  <si>
    <t xml:space="preserve">TOPMAX 6-Piece Wood Dining Table Set with Storage Shelf and Curved Legs, Kitchen Table Set with Bench and 4 Removable Cushions Dining Chairs, Modern Style, Brown+Gray Cushion</t>
  </si>
  <si>
    <t xml:space="preserve">SP000061AAA</t>
  </si>
  <si>
    <t xml:space="preserve">TOPMAX 6-Piece Wood Dining Table Set with Storage Shelf and Curved Legs, Kitchen Table Set with Bench and 4 Removable Cushions Dining Chairs, Modern Style, Natural+Beige Cushion</t>
  </si>
  <si>
    <t xml:space="preserve">WF326001AAE</t>
  </si>
  <si>
    <t xml:space="preserve">TOPMAX 4 Pieces Counter Height Table with Fabric Padded Stools,Rustic Bar Dining Set with Socket,Gray Green</t>
  </si>
  <si>
    <t xml:space="preserve">SP000059AAD</t>
  </si>
  <si>
    <t xml:space="preserve">TOPMAX Traditional 7-Piece 72" Extendable Dining Table Set with 12inch Butterfly Leaf and 6 Upholstered Dining Table Set, Brown</t>
  </si>
  <si>
    <t xml:space="preserve">SP000059AAA</t>
  </si>
  <si>
    <t xml:space="preserve">TOPMAX Traditional 7-Piece 72" Extendable Dining Table Set with 12inch Butterfly Leaf and 6 Upholstered Dining Table Set, Natural</t>
  </si>
  <si>
    <t xml:space="preserve">SP000058AAD</t>
  </si>
  <si>
    <t xml:space="preserve">TOPMAX Vintage Traditional 7-Piece 82.7inch Extendable Dining Table Set with 23.6inch Removable Leaf, 4 Serrated Back Chairs and 2 Upholstered Back Dining Chairs for 6, Cream+Brown</t>
  </si>
  <si>
    <t xml:space="preserve">SP000058AAA</t>
  </si>
  <si>
    <t xml:space="preserve">TOPMAX Vintage Traditional 7-Piece 82.7inch Extendable Dining Table Set with 23.6inch Removable Leaf, 4 Serrated Back Chairs and 2 Upholstered Back Dining Chairs for 6, Natural</t>
  </si>
  <si>
    <t xml:space="preserve">SP000057AAA</t>
  </si>
  <si>
    <t xml:space="preserve">TOPMAX Vintage Traditional 9-Piece 82.7inch Extendable Dining Table Set with 23.6inch Removable Leaf and 8 Upholstered Dining Chairs for 8, Natural</t>
  </si>
  <si>
    <t xml:space="preserve">SP000057AAD</t>
  </si>
  <si>
    <t xml:space="preserve">TOPMAX Vintage Traditional 9-Piece 82.7inch Extendable Dining Table Set with 23.6inch Removable Leaf and 8 Upholstered Dining Chairs for 8, Brown+Cream</t>
  </si>
  <si>
    <t xml:space="preserve">SP000056AAD</t>
  </si>
  <si>
    <t xml:space="preserve">TOPMAX Vintage Traditional 6-Piece 82.7inch Extendable Dining Table Set with 23.6inch Removable Leaf, 50.4inch Upholstered Dining Bench and 4 Chairs for 6, Brown+Cream</t>
  </si>
  <si>
    <t xml:space="preserve">SP000056AAA</t>
  </si>
  <si>
    <t xml:space="preserve">TOPMAX Vintage Traditional 6-Piece 82.7inch Extendable Dining Table Set with 23.6inch Removable Leaf, 50.4inch Upholstered Dining Bench and 4 Chairs for 6, Natural</t>
  </si>
  <si>
    <t xml:space="preserve">SP000121AAP</t>
  </si>
  <si>
    <t xml:space="preserve">TOPMAX Farmhouse 5-Piece Extendable Round Dining Table Set with Storage Drawers and 4 Dining Chairs,16" Removable Leaf, Espresso</t>
  </si>
  <si>
    <t xml:space="preserve">SP000121AAA</t>
  </si>
  <si>
    <t xml:space="preserve">TOPMAX Farmhouse 5-Piece Extendable Round Dining Table Set with Storage Drawers and 4 Dining Chairs,16" Removable Leaf, Natural</t>
  </si>
  <si>
    <t xml:space="preserve">SP000055AAA</t>
  </si>
  <si>
    <t xml:space="preserve">TOPMAX Traditional 6-Piece 78inch Trestle Extendable Dining Table Set with One 18inch Removable Leaf, Padded Dining Chairs and Bench,Natural</t>
  </si>
  <si>
    <t xml:space="preserve">SP000055AAK</t>
  </si>
  <si>
    <t xml:space="preserve">TOPMAX Traditional 6-Piece 78inch Trestle Extendable Dining Table Set with One 18inch Removable Leaf, Padded Dining Chairs and Bench,Distressed White</t>
  </si>
  <si>
    <t xml:space="preserve">SP000054AAE</t>
  </si>
  <si>
    <t xml:space="preserve">TOPMAX Contemporary 6-Piece 78inch Extendable Pedestal Dining Table Set with 18inch Removable Leaf and Dining Bench, 4 Upholstered Dining Chairs, Gray</t>
  </si>
  <si>
    <t xml:space="preserve">SP000053AAE</t>
  </si>
  <si>
    <t xml:space="preserve">TOPMAX Retro 7-Piece Trestle Dining Table Set with Upholstered Dining Chairs, Smooth Dining Backs for Dining Room, Living Room, Kitchen, Gray</t>
  </si>
  <si>
    <t xml:space="preserve">SP000053AAA</t>
  </si>
  <si>
    <t xml:space="preserve">TOPMAX Retro 7-Piece Trestle Dining Table Set with Upholstered Dining Chairs, Smooth Dining Backs for Dining Room, Living Room, Kitchen, Natural</t>
  </si>
  <si>
    <t xml:space="preserve">SP000052AAE</t>
  </si>
  <si>
    <t xml:space="preserve">TOPMAX Retro 6-Piece Trestle Dining Table Set with Upholstered Dining Chairs and Dining Bench, Smooth Dining Backs for Dining Room, Living Room, Kitchen, Gray</t>
  </si>
  <si>
    <t xml:space="preserve">SP000052AAA</t>
  </si>
  <si>
    <t xml:space="preserve">TOPMAX Retro 6-Piece Trestle Dining Table Set with Upholstered Dining Chairs and Dining Bench, Smooth Dining Backs for Dining Room, Living Room, Kitchen, Natural</t>
  </si>
  <si>
    <t xml:space="preserve">SP000051AAB</t>
  </si>
  <si>
    <t xml:space="preserve">TOPMAX 5-Piece Rattan Round Dining Table Set, Wood Table with Hexagonal Base and Upholstered Chairs for Dining Room, Kitchen,Indoor Use, Black+Gray</t>
  </si>
  <si>
    <t xml:space="preserve">SP000051AAA</t>
  </si>
  <si>
    <t xml:space="preserve">TOPMAX 5-Piece Rattan Round Dining Table Set, Wood Table with Hexagonal Base and Upholstered Chairs for Dining Room, Kitchen,Indoor Use, White+Beige</t>
  </si>
  <si>
    <t xml:space="preserve">SP101247AAA</t>
  </si>
  <si>
    <t xml:space="preserve">TOPMAX Patio All-Weather PE Wicker Dining Table Set with Wood Tabletop for 8, Black Rattan+Beige Cushion (9-Piece)</t>
  </si>
  <si>
    <t xml:space="preserve">SP000050AAD</t>
  </si>
  <si>
    <t xml:space="preserve">TOPMAX Farmhouse 6-Piece Dining Table Set with Storage Table, Kitchen Table Set with Drawer, Storable Bench and Upholstered Dining Chairs, Natural+Beige</t>
  </si>
  <si>
    <t xml:space="preserve">SP000049AAD</t>
  </si>
  <si>
    <t xml:space="preserve">TOPMAX Farmhouse 65" 5-Piece Extendable Dining Table Set with Wheels Kitchen Table Set with 17.7" Pull-out Side Table and Dining Chairs for Small Places, Brown</t>
  </si>
  <si>
    <t xml:space="preserve">SP000114AAK</t>
  </si>
  <si>
    <t xml:space="preserve">TOPMAX 7-Piece Updated 76.9inch Extendable Trestle Dining Table Set with Removable Leaf, Kitchen Table Set with Upholstered Side Chair and Arm Chair, Set of 6, White</t>
  </si>
  <si>
    <t xml:space="preserve">SP000232AAB</t>
  </si>
  <si>
    <t xml:space="preserve">TOPMAX Farmhouse Rustic 3-piece Counter Height Wood Dining Table Set with Cabinet,2 Storage Drawers and 2 Stools for Small Places,Black+Cherry</t>
  </si>
  <si>
    <t xml:space="preserve">SP101236AAE</t>
  </si>
  <si>
    <t xml:space="preserve">TOPMAX 6-Piece Outdoor Rattan Wicker Set Patio Garden Backyard Sofa, Chair, Stools and Table(Gray Rattan+Gray Cushion)</t>
  </si>
  <si>
    <t xml:space="preserve">SP000043AAA</t>
  </si>
  <si>
    <t xml:space="preserve">TOPMAX 5-Piece Rustic Round Pedestal Extendable Dining Table Set with 15.7" Removable Leaf and Simple Dining Chirs for Small Places, Natural</t>
  </si>
  <si>
    <t xml:space="preserve">SP000043AAE</t>
  </si>
  <si>
    <t xml:space="preserve">TOPMAX 5-Piece Rustic Round Pedestal Extendable Dining Table Set with 15.7" Removable Leaf and Simple Dining Chirs for Small Places, Gray</t>
  </si>
  <si>
    <t xml:space="preserve">SP000251AAA</t>
  </si>
  <si>
    <t xml:space="preserve">TOPMAX Mid-Century 5-Piece Extendable Round Dining Table Set with 15.7" Removable Leaf and 4 Cross Back Dining Chairs, Natural</t>
  </si>
  <si>
    <t xml:space="preserve">SP000251AAE</t>
  </si>
  <si>
    <t xml:space="preserve">TOPMAX Mid-Century 5-Piece Extendable Round Dining Table Set with 15.7" Removable Leaf and 4 Cross Back Dining Chairs, Grey</t>
  </si>
  <si>
    <t xml:space="preserve">SP100011AAE</t>
  </si>
  <si>
    <t xml:space="preserve">TOPMAX Modern 5-Person Outdoor Seating Group with Cushions Rope Waved Patio Sofa Set for Garden, Lawn, Poolside, L-Shaped, Gray+Beige</t>
  </si>
  <si>
    <t xml:space="preserve">SP011135AAE</t>
  </si>
  <si>
    <t xml:space="preserve">TOPMAX 5 Pieces Counter Height Rustic Farmhouse Dining Room Wooden Bar Table Set with 4 Chairs, Gray</t>
  </si>
  <si>
    <t xml:space="preserve">SP000042AAE</t>
  </si>
  <si>
    <t xml:space="preserve">TOPMAX Rustic 5-Piece Extendable Dining Table Set Round Trestle Table and 4 Cross Back Dining Chairs for Kitchen, Dining Room, Gray</t>
  </si>
  <si>
    <t xml:space="preserve">SP000011AAE</t>
  </si>
  <si>
    <t xml:space="preserve">TOPMAX Farmhouse 6-Piece Wood Dining Table Set with 4 Upholstered Chairs and Bench, Gray</t>
  </si>
  <si>
    <t xml:space="preserve">SP000041AAE</t>
  </si>
  <si>
    <t xml:space="preserve">TOPMAX 60"Lx30"W Solid Wood Farmhouse Counter Height Dining Table Set with 3-Tier Storage Shelves, Upholstered Dining Chairs for 4, 5-Piece, Gray</t>
  </si>
  <si>
    <t xml:space="preserve">SP000041AAK</t>
  </si>
  <si>
    <t xml:space="preserve">TOPMAX 60"Lx30"W Solid Wood Farmhouse Counter Height Dining Table Set with 3-Tier Storage Shelves, Upholstered Dining Chairs for 4, 5-Piece, White</t>
  </si>
  <si>
    <t xml:space="preserve">SP100141AAE</t>
  </si>
  <si>
    <t xml:space="preserve">TOPMAX Outdoor Adjustable Patio Wooden Daybed Sofa Chaise Lounge with Cushions for Small Places, Brown Finish+Gray Cushion</t>
  </si>
  <si>
    <t xml:space="preserve">SP100021AAB</t>
  </si>
  <si>
    <t xml:space="preserve">TOPMAX 5-Piece Modern Patio Sectional Sofa Set Outdoor Woven Rope Furniture Set with Glass Table and Cushions, Black+Gray</t>
  </si>
  <si>
    <t xml:space="preserve">SP100021AAE</t>
  </si>
  <si>
    <t xml:space="preserve">TOPMAX 5-Piece Modern Patio Sectional Sofa Set Outdoor Woven Rope Furniture Set with Glass Table and Cushions, Gray+Beige</t>
  </si>
  <si>
    <t xml:space="preserve">SP100012AAA</t>
  </si>
  <si>
    <t xml:space="preserve">TOPMAX Luxury Modern 4-Piece Outdoor Iron Frame Conversation Set, Patio Chat Set with Acacia Wood Round Coffee Table for Backyard, Deck, Poolside, Indoor Use, Loveseat+Arm Chairs, Beige</t>
  </si>
  <si>
    <t xml:space="preserve">SP000036AAK</t>
  </si>
  <si>
    <t xml:space="preserve">TOPMAX Farmhouse 6-Piece Trestle Dining Table Set with Upholstered Dining Chairs and Bench, 59inch, White</t>
  </si>
  <si>
    <t xml:space="preserve">SP000033AAE</t>
  </si>
  <si>
    <t xml:space="preserve">TOPMAX Mid-Century 6-Piece Trestle Table Set with Victorian Round Upholstered Dining Chairs and Long Bench, Gray+Antique White</t>
  </si>
  <si>
    <t xml:space="preserve">SP000028AAD</t>
  </si>
  <si>
    <t xml:space="preserve">TOPMAX Farmhouse 6-Piece Dining Table Set with Cross Legs, Kitchen Set with 4 Upholstered Dining Chairs and Solid Wood Bench,Natural</t>
  </si>
  <si>
    <t xml:space="preserve">SP000032AAK</t>
  </si>
  <si>
    <t xml:space="preserve">TOPMAX Counter Height 5-piece Solid Wood Dining Table Set, 59*35.4Inch Table with Wine Rack and 4 Upholstered Chairs, White</t>
  </si>
  <si>
    <t xml:space="preserve">SP000027AAA</t>
  </si>
  <si>
    <t xml:space="preserve">TOPMAX Rustic Solid Wood 6-piece Dining Table Set, PU Leather Upholstered Chairs and Bench, Natural Wood Wash</t>
  </si>
  <si>
    <t xml:space="preserve">SP000026AAD</t>
  </si>
  <si>
    <t xml:space="preserve">TOPMAX Rustic 5-piece Dining Table Set with 4 Upholstered Chairs, 59-inch Rectangular Dining Table with Trestle Table Base, Walnut</t>
  </si>
  <si>
    <t xml:space="preserve">SP000023AAB</t>
  </si>
  <si>
    <t xml:space="preserve">TOPMAX Farmhouse 82inch 6-Piece Extendable Dining Table with Footrest, 4 Upholstered Dining Chairs and Dining Bench, Two 11"Removable Leaf, Black+Beige Cushion</t>
  </si>
  <si>
    <t xml:space="preserve">SP000230AAD</t>
  </si>
  <si>
    <t xml:space="preserve">TOPMAX Farmhouse Counter Height 5-Piece Dining Table Set with 1 Rectangular Dining Table and 4 Dining Chairs for Small Places,Brown</t>
  </si>
  <si>
    <t xml:space="preserve">WF296298AAD</t>
  </si>
  <si>
    <t xml:space="preserve">TOPMAX Mid-Century Solid Wood  Round Dining Table for Small Places, Walnut Table</t>
  </si>
  <si>
    <t xml:space="preserve">SH000222AAE</t>
  </si>
  <si>
    <t xml:space="preserve">TOPMAX Farmhouse Wood Counter Height 5-Piece Dining Table Set with Drop Leaf, Kitchen Set with Wine Rack and Drawers for Small Places,  Cherry+Gray</t>
  </si>
  <si>
    <t xml:space="preserve">SH000158AAE</t>
  </si>
  <si>
    <t xml:space="preserve">TOPMAX 5 Piece Rustic Wooden Counter Height Dining Table Set with 4 Upholstered Chairs for Small Places, Espresso+ Beige</t>
  </si>
  <si>
    <t xml:space="preserve">SH000094AAB</t>
  </si>
  <si>
    <t xml:space="preserve">TOPMAX 5-Piece Kitchen Table Set Faux Marble Top Counter Height Dining Table Set with 4 PU Leather-Upholstered Chairs, Black</t>
  </si>
  <si>
    <t xml:space="preserve">SP000054AAA</t>
  </si>
  <si>
    <t xml:space="preserve">TOPMAX Contemporary 6-Piece 78inch Extendable Pedestal Dining Table Set with 18inch Removable Leaf and Dining Bench, 4 Upholstered Dining Chairs, Natural</t>
  </si>
  <si>
    <t xml:space="preserve">SP000050AAE</t>
  </si>
  <si>
    <t xml:space="preserve">TOPMAX Farmhouse 6-Piece Dining Table Set with Storage Table, Kitchen Table Set with Drawer, Storable Bench and Upholstered Dining Chairs, White+Gray</t>
  </si>
  <si>
    <t xml:space="preserve">SP000114AAE</t>
  </si>
  <si>
    <t xml:space="preserve">TOPMAX 7-Piece Updated 76.9inch Extendable Trestle Dining Table Set with Removable Leaf, Kitchen Table Set with Upholstered Side Chair and Arm Chair, Set of 6, Grey</t>
  </si>
  <si>
    <t xml:space="preserve">SP000048AAD</t>
  </si>
  <si>
    <t xml:space="preserve">TOPMAX Farmhouse 76inch 6-Piece Extendable Dining Table Set Trestle Kitchen Table Set with 18inch Removable Leaf and Upholstered Dining Chair and Bench for Dining Room, Dark Brown</t>
  </si>
  <si>
    <t xml:space="preserve">SP000047AAK</t>
  </si>
  <si>
    <t xml:space="preserve">[Assembly Video Provided]TOPMAX 77inch Farmhouse Kitchen Pantry, Freestanding Tall Cupboard Storage Cabinet with 3 Adjustable Shelves, 8 Door Shelves, 3 Drawers for Kitchen, Dining Room, White</t>
  </si>
  <si>
    <t xml:space="preserve">SP000045AAD</t>
  </si>
  <si>
    <t xml:space="preserve">TOPMAX Modern 5-Piece Round Dining Table Set Pedestal Kitchen Table Set with 4 Upholstered Dining Chairs for Studio, Apartment, Small Places, Natural</t>
  </si>
  <si>
    <t xml:space="preserve">WF322910AAK</t>
  </si>
  <si>
    <t xml:space="preserve">WF322910AAE</t>
  </si>
  <si>
    <t xml:space="preserve">SP100024AAB</t>
  </si>
  <si>
    <t xml:space="preserve">TOPMAX Modern Outdoor 3-Piece PE Rattan Sofa Set All Weather Patio Metal Sectional Furniture Set with Cushions and Glass Table for Backyard, Poolside, Garden,Black,L-Shaped</t>
  </si>
  <si>
    <t xml:space="preserve">SP011134AAE</t>
  </si>
  <si>
    <t xml:space="preserve">SP100069AAE</t>
  </si>
  <si>
    <t xml:space="preserve">TOPMAX 6-Piece Patio Furniture Set Outdoor Sectional Sofa with Glass Table, Ottomans for Pool, Backyard, Lawn (Gray)</t>
  </si>
  <si>
    <t xml:space="preserve">SP000042AAA</t>
  </si>
  <si>
    <t xml:space="preserve">TOPMAX Rustic 5-Piece Extendable Dining Table Set Round Trestle Table and 4 Cross Back Dining Chairs for Kitchen, Dining Room, Natural</t>
  </si>
  <si>
    <t xml:space="preserve">SP000256AAK</t>
  </si>
  <si>
    <t xml:space="preserve">TOPMAX 6-Piece Wood Dining Table Set Kitchen Table Set with Long Bench and 4 Dining Chairs, Farmhouse Style, Walnut+White</t>
  </si>
  <si>
    <t xml:space="preserve">SP000256AAE</t>
  </si>
  <si>
    <t xml:space="preserve">TOPMAX 6-Piece Wood Dining Table Set Kitchen Table Set with Long Bench and 4 Dining Chairs, Farmhouse Style, Walnut+Gray</t>
  </si>
  <si>
    <t xml:space="preserve">SP000039AAK</t>
  </si>
  <si>
    <t xml:space="preserve">TOPMAX Modern 78inch 6-Piece Extendable Dining Table Set, 4 Upholstered Dining Chairs and Dining Bench, 18" Butterfly Leaf, White</t>
  </si>
  <si>
    <t xml:space="preserve">SP000038AAB</t>
  </si>
  <si>
    <t xml:space="preserve">TOPMAX Rustic Extendable 84inch Dining Table Set with 24inch Removable Leaf , 6 Upholstered Armless Dining Chairs and 2 Padded Arm Chairs, 9 Pieces, Black</t>
  </si>
  <si>
    <t xml:space="preserve">SP000038AAD</t>
  </si>
  <si>
    <t xml:space="preserve">TOPMAX Rustic Extendable 84inch Dining Table Set with 24inch Removable Leaf , 6 Upholstered Armless Dining Chairs and 2 Padded Arm Chairs, 9 Pieces, Natural</t>
  </si>
  <si>
    <t xml:space="preserve">SP000037AAE</t>
  </si>
  <si>
    <t xml:space="preserve">TOPMAX 6-Piece Dining Table Set with Upholstered Dining Chairs and Bench,Farmhouse Style, Tapered Legs, Dark Gray+Beige</t>
  </si>
  <si>
    <t xml:space="preserve">SP000036AAD</t>
  </si>
  <si>
    <t xml:space="preserve">TOPMAX Farmhouse 6-Piece Trestle Dining Table Set with Upholstered Dining Chairs and Bench, 59inch, Brown</t>
  </si>
  <si>
    <t xml:space="preserve">SP000172AAK</t>
  </si>
  <si>
    <t xml:space="preserve">TOPMAX 6-piece Wooden Kitchen Table set, Farmhouse Rustic Dining Table set with Cross Back 4 Chairs and Bench, White+Cherry</t>
  </si>
  <si>
    <t xml:space="preserve">SP000088AAB</t>
  </si>
  <si>
    <t xml:space="preserve">TOPMAX 5-Piece Dining Table Set Home Kitchen Table and Chairs Wood Dining Set, Espresso+Black</t>
  </si>
  <si>
    <t xml:space="preserve">SP000088AAK</t>
  </si>
  <si>
    <t xml:space="preserve">TOPMAX 5-Piece Dining Table Set Home Kitchen Table and Chairs Wood Dining Set, Espresso+White</t>
  </si>
  <si>
    <t xml:space="preserve">SP000259AAE</t>
  </si>
  <si>
    <t xml:space="preserve">TOPMAX 3-Piece Wood Counter Height Drop Leaf  Dining Table Set with 2 Upholstered Dining Chairs for Small Place, White+Gray</t>
  </si>
  <si>
    <t xml:space="preserve">SP000033AAD</t>
  </si>
  <si>
    <t xml:space="preserve">TOPMAX Mid-Century 6-Piece Trestle Table Set with Victorian Round Upholstered Dining Chairs and Long Bench, Cherry+Antique White</t>
  </si>
  <si>
    <t xml:space="preserve">SP000030AAA</t>
  </si>
  <si>
    <t xml:space="preserve">TOPMAX 6-peice Dining Set with Turned Legs, Kitchen Table Set with Upholstered Dining Chairs and Bench,Retro Style, Natural</t>
  </si>
  <si>
    <t xml:space="preserve">SP000031AAE</t>
  </si>
  <si>
    <t xml:space="preserve">TOPMAX 5-Piece Wood Square Drop Leaf Breakfast Nook Extendable Dining Table Set with 4 Ladder Back Chairs for Small Places, Gray</t>
  </si>
  <si>
    <t xml:space="preserve">SP000029AAA</t>
  </si>
  <si>
    <t xml:space="preserve">TOPMAX 6-Piece Wood Half Round Dining Table Set Kitchen Table Set with Long Bench and 4 Dining Chairs, Modern Style, Natural</t>
  </si>
  <si>
    <t xml:space="preserve">SP000029AAE</t>
  </si>
  <si>
    <t xml:space="preserve">TOPMAX 6-Piece Wood Half Round Dining Table Set Kitchen Table Set with Long Bench and 4 Dining Chairs, Modern Style, Gray</t>
  </si>
  <si>
    <t xml:space="preserve">SP000027AAE</t>
  </si>
  <si>
    <t xml:space="preserve">TOPMAX Rustic Solid Wood 6-piece Dining Table Set, PU Leather Upholstered Chairs and Bench, White</t>
  </si>
  <si>
    <t xml:space="preserve">SP000026AAA</t>
  </si>
  <si>
    <t xml:space="preserve">TOPMAX Rustic 5-piece Dining Table Set with 4 Upholstered Chairs, 59-inch Rectangular Dining Table with Trestle Table Base, Naural</t>
  </si>
  <si>
    <t xml:space="preserve">SP000025AAD</t>
  </si>
  <si>
    <t xml:space="preserve">TOPMAX Counter Height 5-piece Dining Table Set with Faux Marble Tabletop, Solid Wood Table Set with Storage Cabinet and Drawer, Dark walnut</t>
  </si>
  <si>
    <t xml:space="preserve">SP000023AAN</t>
  </si>
  <si>
    <t xml:space="preserve">TOPMAX Farmhouse 82inch 6-Piece Extendable Dining Table with Footrest, 4 Upholstered Dining Chairs and Dining Bench, Two 11"Removable Leaf, Natural+Beige Cushion</t>
  </si>
  <si>
    <t xml:space="preserve">SP000164AAD</t>
  </si>
  <si>
    <t xml:space="preserve">TOPMAX 3-Piece Wood Drop Leaf Breakfast Nook Dining Table Set with 2 X-back Chairs for Small Places, Brown</t>
  </si>
  <si>
    <t xml:space="preserve">SP000230AAE</t>
  </si>
  <si>
    <t xml:space="preserve">TOPMAX Farmhouse Counter Height 5-Piece Dining Table Set with 1 Rectangular Dining Table and 4 Dining Chairs for Small Places,Gray</t>
  </si>
  <si>
    <t xml:space="preserve">SP000015AAD</t>
  </si>
  <si>
    <t xml:space="preserve">TOPMAX Mid-Century Solid Wood 7-Piece Dining Table Set Extendable Kitchen Table Set with Upholstered Chairs and 12" Leaf for 6, Golden Brown+Gray Cushion</t>
  </si>
  <si>
    <t xml:space="preserve">SP000011AAD</t>
  </si>
  <si>
    <t xml:space="preserve">TOPMAX Farmhouse 6-Piece Wood Dining Table Set with 4 Upholstered Chairs and Bench, Dark Brown</t>
  </si>
  <si>
    <t xml:space="preserve">SP100005AAE</t>
  </si>
  <si>
    <t xml:space="preserve">TOPMAX Outdoor 6-Piece All Weather PE Rattan Sofa Set, Garden Patio Wicker Sectional Furniture Set with Adjustable Seat, Storage Box, Removable Covers and Tempered Glass Top Table,Grey</t>
  </si>
  <si>
    <t xml:space="preserve">SP100005AAA</t>
  </si>
  <si>
    <t xml:space="preserve">TOPMAX Outdoor 6-Piece All Weather PE Rattan Sofa Set, Garden Patio Wicker Sectional Furniture Set with Adjustable Seat, Storage Box, Removable Covers and Tempered Glass Top Table, Beige</t>
  </si>
  <si>
    <t xml:space="preserve">SP100002AAE</t>
  </si>
  <si>
    <t xml:space="preserve">TOPMAX 10-Piece Outdoor Sectional Half Round Patio Rattan Sofa Set, PE Wicker Conversation Furniture Set for Free Combination, Light Gray</t>
  </si>
  <si>
    <t xml:space="preserve">SP100248AAA</t>
  </si>
  <si>
    <t xml:space="preserve">TOPMAX 11-Piece Patio All-Weather PE Wicker Dining Table Set with Wood Tabletop for 10, Brown Rattan+Beige Cushion</t>
  </si>
  <si>
    <t xml:space="preserve">SP000006AAA</t>
  </si>
  <si>
    <t xml:space="preserve">TOPMAX Mid-Century 6-Piece Wood Dining Table Set, Kitchen Table Set with Drawer, Upholstered Chairs and Bench, Butter Milk</t>
  </si>
  <si>
    <t xml:space="preserve">SP100225AAB</t>
  </si>
  <si>
    <t xml:space="preserve">TOPMAX 7-piece Outdoor Wicker Dining set - Dining table set for 7 - Patio Rattan Furniture Set with Beige Cushion (Black)</t>
  </si>
  <si>
    <t xml:space="preserve">SP000003AAK</t>
  </si>
  <si>
    <t xml:space="preserve">TOPMAX 6-Piece Wood Dining Table Set Kitchen Table Set with Upholstered Bench and 4 Dining Chairs, Farmhouse Style,Gray+White</t>
  </si>
  <si>
    <t xml:space="preserve">SH000253AAK</t>
  </si>
  <si>
    <t xml:space="preserve">TOPMAX Rustic Minimalist Wood 5-Piece Dining Table Set with 4 X-Back Chairs for Small Places, White</t>
  </si>
  <si>
    <t xml:space="preserve">SH000257AAP</t>
  </si>
  <si>
    <t xml:space="preserve">TOPMAX 6-Piece Wood Counter Height Dining Table Set with Storage Shelf, Kitchen Table Set with Bench and 4 Chairs,Rustic Style,Espresso+Beige Cushion</t>
  </si>
  <si>
    <t xml:space="preserve">SH000226AAD</t>
  </si>
  <si>
    <t xml:space="preserve">TOPMAX Mid-Century Solid Wood 5-Piece Round Dining Table Set, Kitchen Table Set with Upholstered Chairs for Small Places, Walnut Table+Beige Chair</t>
  </si>
  <si>
    <t xml:space="preserve">SH000226AAE</t>
  </si>
  <si>
    <t xml:space="preserve">TOPMAX Mid-Century Solid Wood 5-Piece Round Dining Table Set, Kitchen Table Set with Upholstered Chairs for Small Places, Brown Table+Gray Chair</t>
  </si>
  <si>
    <t xml:space="preserve">SH001091AAK</t>
  </si>
  <si>
    <t xml:space="preserve">TOPMAX 6 Piece Dining Table Set Wood Dining Table and chair Kitchen Table Set with Table, Bench and 4 Chairs, Rustic Style,White+Gray</t>
  </si>
  <si>
    <t xml:space="preserve">WF290233AAK</t>
  </si>
  <si>
    <t xml:space="preserve">TOPMAX Farmhouse 5-piece Counter Height Drop Leaf Dining Table Set with Dining Chairs for 4,White Frame+ Rustic Brown Tabletop</t>
  </si>
  <si>
    <t xml:space="preserve">SH000195AAE</t>
  </si>
  <si>
    <t xml:space="preserve">TOPMAX Patio 6ft x4ft Bike Shed Garden Shed, Metal Storage Shed with Lockable Door, Tool Cabinet with Vents and Foundation for Backyard, Lawn, Garden, Gray</t>
  </si>
  <si>
    <t xml:space="preserve">SH000189AAD</t>
  </si>
  <si>
    <t xml:space="preserve">TOPMAX Solid Wood Rustic 3-piece 45" Stationary Kitchen Island Set with 2 Seatings, Rubber Wood Butcher Block Dining Table Set Prep Table Set with 2 Open Shelves for Small Places,Walnut+Cream White</t>
  </si>
  <si>
    <t xml:space="preserve">WF285473AAD</t>
  </si>
  <si>
    <t xml:space="preserve">TOPMAX Farmhouse Rustic 2-piece Counter Height Wood Kitchen Dining Stools for Small Places, Walnut</t>
  </si>
  <si>
    <t xml:space="preserve">SH000174AAE</t>
  </si>
  <si>
    <t xml:space="preserve">TOPMAX Farmhouse 3 Piece Round Counter Height Kitchen Dining Table Set with Drop Leaf Table, One Shelf and 2 Cross Back Padded Chairs for Small Places, Gray</t>
  </si>
  <si>
    <t xml:space="preserve">WF280566AAE</t>
  </si>
  <si>
    <t xml:space="preserve">TOPMAX Farmhouse Round Counter Height Kitchen Dining Table with Drop Leaf  and One Shelf for Small Places, Gray</t>
  </si>
  <si>
    <t xml:space="preserve">SH001091AAE</t>
  </si>
  <si>
    <t xml:space="preserve">TOPMAX 6 Piece Dining Table Set Wood Dining Table and chair Kitchen Table Set with Table, Bench and 4 Chairs, Rustic Style, Gray(No Difference with SH000109AAE)</t>
  </si>
  <si>
    <t xml:space="preserve">SH000172AAE</t>
  </si>
  <si>
    <t xml:space="preserve">TOPMAX 6-piece Wooden Kitchen Table set, Farmhouse Rustic Dining Table set with Cross Back 4 Chairs and Bench,Antique Graywash</t>
  </si>
  <si>
    <t xml:space="preserve">WF198246AAE</t>
  </si>
  <si>
    <t xml:space="preserve">TOPMAX 2 Pieces Rustic Wooden Counter Height Upholstered Dining Chairs for Small Places, Espresso+ Beige</t>
  </si>
  <si>
    <t xml:space="preserve">SH000119AAK</t>
  </si>
  <si>
    <t xml:space="preserve">TOPMAX 6 Piece Dining Table Set with Bench, Table Set with Waterproof Coat, Ivory and Cherry</t>
  </si>
  <si>
    <t xml:space="preserve">SH000100AAE</t>
  </si>
  <si>
    <t xml:space="preserve">TOPMAX 6-Piece Patio Furniture Set Outdoor Wicker Rattan Sectional Sofa with Table and Benches for Backyard, Garden, Poolside</t>
  </si>
  <si>
    <t xml:space="preserve">SH000069CAA</t>
  </si>
  <si>
    <t xml:space="preserve">TOPMAX 6-Piece Patio Furniture Set Outdoor Sectional Sofa with Glass Table, Ottomans for Pool, Backyard, Lawn (Black)</t>
  </si>
  <si>
    <t xml:space="preserve">SP100027AAA</t>
  </si>
  <si>
    <t xml:space="preserve">TOPMAX 74.8" L Patio Daybed with Retractable Canopy, Outdoor Rattan PE Wicker Back Loveseat Sofa Set with Throw Pillows and Cushions for Backyard, Poolside, Garden, Beige</t>
  </si>
  <si>
    <t xml:space="preserve">SP000232AAE</t>
  </si>
  <si>
    <t xml:space="preserve">TOPMAX Farmhouse Rustic 3-piece Counter Height Wood Dining Table Set with Cabinet,2 Storage Drawers and 2 Stools for Small Places, Gray and Distressed Light Gray</t>
  </si>
  <si>
    <t xml:space="preserve">SP000046AAE</t>
  </si>
  <si>
    <t xml:space="preserve">[Assembly Video Provided]TOPMAX 40.2x20x71.3inch High Freestanding Kitchen Pantry Large Cupboard Storage Cabinet with 2 Drawers, 2 Adjustable Shelves, 8 Door Shelves for Kitchen, Dining Room,Gray</t>
  </si>
  <si>
    <t xml:space="preserve">SP000046AAK</t>
  </si>
  <si>
    <t xml:space="preserve">[Assembly Video Provided]TOPMAX 40.2x20x71.3inch High Freestanding Kitchen Pantry Large Cupboard Storage Cabinet with 2 Drawers, 2 Adjustable Shelves, 8 Door Shelves for Kitchen, Dining Room,White</t>
  </si>
  <si>
    <t xml:space="preserve">SP000047AAE</t>
  </si>
  <si>
    <t xml:space="preserve">[Assembly Video Provided]TOPMAX 77inch Farmhouse Kitchen Pantry, Freestanding Tall Cupboard Storage Cabinet with 3 Adjustable Shelves, 8 Door Shelves, 3 Drawers for Kitchen, Dining Room, Gray</t>
  </si>
  <si>
    <t xml:space="preserve">SP000044AAA</t>
  </si>
  <si>
    <t xml:space="preserve">TOPMAX 5-Piece Farmhouse Round Pedestal Extending Dining Table Set Extendable Kitchen Table Set with 15.8" Removable Leaf and Ladder Back Dining Chairs for Small Places, Natural</t>
  </si>
  <si>
    <t xml:space="preserve">WF322911AAK</t>
  </si>
  <si>
    <t xml:space="preserve">WF322911AAE</t>
  </si>
  <si>
    <t xml:space="preserve">SP100025AAA</t>
  </si>
  <si>
    <t xml:space="preserve">TOPMAX 3-Piece Patio Daybed with Retractable Canopy Outdoor Metal Sectional Sofa Set Sun Lounger with Cushions for Backyard, Porch, Poolside, Beige</t>
  </si>
  <si>
    <t xml:space="preserve">SP000040AAG</t>
  </si>
  <si>
    <t xml:space="preserve">TOPMAX Modern Faux Marble 6-Piece Dining Table Set,60inch Metal Kitchen Table Set with Upholstered Dining Chairs and Bench, Golden</t>
  </si>
  <si>
    <t xml:space="preserve">SP000040AAB</t>
  </si>
  <si>
    <t xml:space="preserve">TOPMAX Modern Faux Marble 6-Piece Dining Table Set,60inch Metal Kitchen Table Set with Upholstered Dining Chairs and Bench, Black</t>
  </si>
  <si>
    <t xml:space="preserve">SP011135AAK</t>
  </si>
  <si>
    <t xml:space="preserve">TOPMAX 5 Pieces Counter Height Rustic Farmhouse Dining Room Wooden Bar Table Set with 4 Chairs, White</t>
  </si>
  <si>
    <t xml:space="preserve">SP000130AAE</t>
  </si>
  <si>
    <t xml:space="preserve">TOPMAX 6 Piece Wooden Dining Table set, Kitchen Table set with 4 Chairs and Bench, Farmhouse Rustic Style,Gray</t>
  </si>
  <si>
    <t xml:space="preserve">SP100141AAA</t>
  </si>
  <si>
    <t xml:space="preserve">TOPMAX Outdoor Adjustable Patio Wooden Daybed Sofa Chaise Lounge with Cushions for Small Places, Brown Finish+Beige Cushion</t>
  </si>
  <si>
    <t xml:space="preserve">SP110142AAC</t>
  </si>
  <si>
    <t xml:space="preserve">TOPMAX Outdoor Backyard Patio Wood 5-Piece Sectional Sofa Seating Group Set with Cushions, Natural Finish+ Blue Cushions</t>
  </si>
  <si>
    <t xml:space="preserve">SP100023AAE</t>
  </si>
  <si>
    <t xml:space="preserve">TOPMAX Patio Furniture Round Outdoor Sectional Sofa Set Rattan Daybed Two-Tone Weave Sunbed with Retractable Canopy, Separate Seating and Removable Cushion, Gray</t>
  </si>
  <si>
    <t xml:space="preserve">SP100018AAE</t>
  </si>
  <si>
    <t xml:space="preserve">[Video Provided] TOPMAX Garden Potting Bench Table, Rustic and Sleek Design with Multiple Drawers and Shelves for Storage, White and Gray</t>
  </si>
  <si>
    <t xml:space="preserve">SP100018AAD</t>
  </si>
  <si>
    <t xml:space="preserve">[Video Provided] TOPMAX Garden Potting Bench Table, Rustic and Sleek Design with Multiple Drawers and Shelves for Storage, Brown</t>
  </si>
  <si>
    <t xml:space="preserve">SP100017AAK</t>
  </si>
  <si>
    <t xml:space="preserve">TOPMAX 78-inch Wooden Greenhouse Cold Frame with 4 Independent Skylights and 2 Folding Middle Shelves, Walk-in Outdoor Greenhouse, White</t>
  </si>
  <si>
    <t xml:space="preserve">SP100013AAA</t>
  </si>
  <si>
    <t xml:space="preserve">TOPMAX Modern Outdoor Daybed Patio Metal Daybed with Wood Topped Side Spaces for Drinks, 2 in 1 Padded Chaise Lounges for Poolside, Balcony, Deck, Beige</t>
  </si>
  <si>
    <t xml:space="preserve">SP100014AAA</t>
  </si>
  <si>
    <t xml:space="preserve">TOPMAX Outdoor Patio Daybed, Woven Nylon Rope Backrest with Washable Cushions for Balcony, Poolside, Set for 2 Person, Beige</t>
  </si>
  <si>
    <t xml:space="preserve">SP000039AAD</t>
  </si>
  <si>
    <t xml:space="preserve">TOPMAX Modern 78inch 6-Piece Extendable Dining Table Set, 4 Upholstered Dining Chairs and Dining Bench, 18" Butterfly Leaf, Natural</t>
  </si>
  <si>
    <t xml:space="preserve">SH000253AAE</t>
  </si>
  <si>
    <t xml:space="preserve">TOPMAX Rustic Minimalist Wood 5-Piece Dining Table Set with 4 X-Back Chairs for Small Places, Gray</t>
  </si>
  <si>
    <t xml:space="preserve">SP000259AAD</t>
  </si>
  <si>
    <t xml:space="preserve">TOPMAX 3-Piece Wood Counter Height Drop Leaf  Dining Table Set with 2 Upholstered Dining Chairs for Small Place, Brown</t>
  </si>
  <si>
    <t xml:space="preserve">SP000035AAA</t>
  </si>
  <si>
    <t xml:space="preserve">TOPMAX Rustic 42inch Round Dining Table Set with Cross Legs and Upholstered Dining Chairs for Small Places, Natural</t>
  </si>
  <si>
    <t xml:space="preserve">SP000035AAP</t>
  </si>
  <si>
    <t xml:space="preserve">TOPMAX Rustic 42inch Round Dining Table Set with Cross Legs and Upholstered Dining Chairs for Small Places, Espresso</t>
  </si>
  <si>
    <t xml:space="preserve">SP000034AAP</t>
  </si>
  <si>
    <t xml:space="preserve">TOPMAX 5-Piece 62*35.2inch Extendable Rubber Wood Dining Table Set with X-shape Legs,Console Table with Two 8.8Inch-Wide Flip Lids and Upholstered Dining Chairs ,Dark Walnut</t>
  </si>
  <si>
    <t xml:space="preserve">SP000034AAA</t>
  </si>
  <si>
    <t xml:space="preserve">TOPMAX 5-Piece 62*35.2inch Extendable Rubber Wood Dining Table Set with X-shape Legs,Console Table with Two 8.8Inch-Wide Flip Lids and Upholstered Dining Chairs ,Beige</t>
  </si>
  <si>
    <t xml:space="preserve">SP000030AAK</t>
  </si>
  <si>
    <t xml:space="preserve">TOPMAX 6-peice Dining Set with Turned Legs, Kitchen Table Set with Upholstered Dining Chairs and Bench,Retro Style, White</t>
  </si>
  <si>
    <t xml:space="preserve">SP000025AAB</t>
  </si>
  <si>
    <t xml:space="preserve">TOPMAX Counter Height 5-piece Dining Table Set with Faux Marble Tabletop, Solid Wood Table Set with Storage Cabinet and Drawer, Black</t>
  </si>
  <si>
    <t xml:space="preserve">SP000024AAP</t>
  </si>
  <si>
    <t xml:space="preserve">TOPMAX Modern 6-Piece Dining Table Set with V-Shape Metal Legs, Wood Kitchen Table Set with 4 Upholstered Chairs and Bench for 6,Espresso</t>
  </si>
  <si>
    <t xml:space="preserve">SP000164AAP</t>
  </si>
  <si>
    <t xml:space="preserve">TOPMAX 3-Piece Wood Drop Leaf Breakfast Nook Dining Table Set with 2 X-back Chairs for Small Places, Espresso</t>
  </si>
  <si>
    <t xml:space="preserve">SP000018AAP</t>
  </si>
  <si>
    <t xml:space="preserve">TOPMAX Mid-Century 5-Piece Extendable Dining Table Set Kitchen Table Set with 15inch Butterfly Leaf for 4, Espresso</t>
  </si>
  <si>
    <t xml:space="preserve">SP000017AAK</t>
  </si>
  <si>
    <t xml:space="preserve">TOPMAX Modern 7-Piece Dining Table Set with Faux Marble Compact 55Inch Kitchen Table Set for 6, White+Cherry</t>
  </si>
  <si>
    <t xml:space="preserve">SP000017AAB</t>
  </si>
  <si>
    <t xml:space="preserve">TOPMAX Modern 7-Piece Dining Table Set with Faux Marble Compact 55Inch Kitchen Table Set for 6, Black+White</t>
  </si>
  <si>
    <t xml:space="preserve">SP000228AAB</t>
  </si>
  <si>
    <t xml:space="preserve">TOPMAX 5-Piece Counter Height Dining Set Wood Square Dining Room Table and Chairs Stools w/Footrest &amp; 4 Upholstered high-back Chairs,Black</t>
  </si>
  <si>
    <t xml:space="preserve">SP100010AAE</t>
  </si>
  <si>
    <t xml:space="preserve">TOPMAX Outdoor 3-Piece Patio Furniture Set Solid Wood Sectional Sofa Set with Coffee Table Conversation Set with Side Table and Cushions, Grey+Beige</t>
  </si>
  <si>
    <t xml:space="preserve">SP100006AAD</t>
  </si>
  <si>
    <t xml:space="preserve">TOMAX 5-Piece Outdoor Patio Rattan Sofa Set, Sectional PE Wicker L-Shaped Garden Furniture Set with 2 Extendable Side Tables, Dining Table and Washable Covers for Backyard, Poolside, Indoor, Brown</t>
  </si>
  <si>
    <t xml:space="preserve">SP100006AAE</t>
  </si>
  <si>
    <t xml:space="preserve">TOMAX 5-Piece Outdoor Patio Rattan Sofa Set, Sectional PE Wicker L-Shaped Garden Furniture Set with 2 Extendable Side Tables, Dining Table and Washable Covers for Backyard, Poolside, Indoor, Gray</t>
  </si>
  <si>
    <t xml:space="preserve">SP100004AAA</t>
  </si>
  <si>
    <t xml:space="preserve">TOPMAX PE Wicker Rattan Double Chaise Lounge, 2-Person Reclining Daybed with Adjustable Back and Cushions, Free Furniture Protection Cover, White</t>
  </si>
  <si>
    <t xml:space="preserve">SP100004AAE</t>
  </si>
  <si>
    <t xml:space="preserve">TOPMAX PE Wicker Rattan Double Chaise Lounge, 2-Person Reclining Daybed with Adjustable Back and Cushions, Free Furniture Protection Cover,Gray</t>
  </si>
  <si>
    <t xml:space="preserve">SP100149AAA</t>
  </si>
  <si>
    <t xml:space="preserve">TOPMAX 5 Pieces All-Weather Brown PE Rattan Wicker Sofa Set Outdoor Patio Sectional Furniture Set Half-Moon Sofa Set with Tempered Glass Table, Beige</t>
  </si>
  <si>
    <t xml:space="preserve">SP100001AAE</t>
  </si>
  <si>
    <t xml:space="preserve">TOPMAX Outdoor Double Sunbed, Wicker Rattan Patio Reclining Chairs with Adjustable Backrest and Seat, Conversational Set for 2 Person, Gray</t>
  </si>
  <si>
    <t xml:space="preserve">SP100001AAD</t>
  </si>
  <si>
    <t xml:space="preserve">TOPMAX Outdoor Double Sunbed, Wicker Rattan Patio Reclining Chairs with Adjustable Backrest and Seat, Conversational Set for 2 Person, Brown</t>
  </si>
  <si>
    <t xml:space="preserve">SH000295AAE</t>
  </si>
  <si>
    <t xml:space="preserve">TOPMAX Patio 6ft x4ft Bike Shed Garden Shed, Metal Storage Shed with Adjustable Shelf and Lockable Door, Tool Cabinet with Vents and Foundation for Backyard, Lawn, Garden, Gray</t>
  </si>
  <si>
    <t xml:space="preserve">SP000006AAC</t>
  </si>
  <si>
    <t xml:space="preserve">TOPMAX Mid-Century 6-Piece Wood Dining Table Set, Kitchen Table Set with Drawer, Upholstered Chairs and Bench, Antique Blue</t>
  </si>
  <si>
    <t xml:space="preserve">SP100247AAA</t>
  </si>
  <si>
    <t xml:space="preserve">WF298225AAA</t>
  </si>
  <si>
    <t xml:space="preserve">TOPMAX Farmhouse 3-Piece Counter Height Dining Table Set with USB Port and Upholstered Stools,Cream</t>
  </si>
  <si>
    <t xml:space="preserve">WF298225AAP</t>
  </si>
  <si>
    <t xml:space="preserve">TOPMAX Farmhouse 3-Piece Counter Height Dining Table Set with USB Port and Upholstered Stools,Espresso</t>
  </si>
  <si>
    <t xml:space="preserve">SH000234AAK</t>
  </si>
  <si>
    <t xml:space="preserve">TOPMAX Farmhouse Kitchen Island Set with Drop Leaf and 2 Seatings,Dining Table Set with Storage Cabinet, Drawers and Towel Rack, White+Rustic Brown</t>
  </si>
  <si>
    <t xml:space="preserve">SH000234AAB</t>
  </si>
  <si>
    <t xml:space="preserve">TOPMAX Farmhouse Kitchen Island Set with Drop Leaf and 2 Seatings,Dining Table Set with Storage Cabinet, Drawers and Towel Rack, Black+Rustic Brown</t>
  </si>
  <si>
    <t xml:space="preserve">SH000234AAC</t>
  </si>
  <si>
    <t xml:space="preserve">TOPMAX Farmhouse Kitchen Island Set with Drop Leaf and 2 Seatings,Dining Table Set with Storage Cabinet, Drawers and Towel Rack, Blue+Black+Brown</t>
  </si>
  <si>
    <t xml:space="preserve">WF290233AAB</t>
  </si>
  <si>
    <t xml:space="preserve">TOPMAX Farmhouse 5-piece Counter Height Drop Leaf Dining Table Set with Dining Chairs for 4,Black Frame+Brown Tabletop</t>
  </si>
  <si>
    <t xml:space="preserve">WF285472AAD</t>
  </si>
  <si>
    <t xml:space="preserve">TOPMAX Solid Wood Rustic 45" Stationary Kitchen Island, Rubber Wood Butcher Block Dining Table Prep Table with 2 Open Shelves for Small Places,Walnut+Cream White</t>
  </si>
  <si>
    <t xml:space="preserve">WF198245AAE</t>
  </si>
  <si>
    <t xml:space="preserve">TOPMAX Rustic Wooden Counter Height Dining Table for Small Places, Espresso</t>
  </si>
  <si>
    <t xml:space="preserve">WF198129AAE</t>
  </si>
  <si>
    <t xml:space="preserve">TOPMAX Counter Height Extra Long Dining Table Set with 3 Stools Pub Kitchen Set Side Table with Footrest, Gray</t>
  </si>
  <si>
    <t xml:space="preserve">SH000176AAP</t>
  </si>
  <si>
    <t xml:space="preserve">TOPMAX Captain's Bed Twin Daybed with Trundle Bed and Storage Drawers, Espresso</t>
  </si>
  <si>
    <t xml:space="preserve">SH000176AAK</t>
  </si>
  <si>
    <t xml:space="preserve">TOPMAX Captain's Bed Twin Daybed with Trundle Bed and Storage Drawers, White</t>
  </si>
  <si>
    <t xml:space="preserve">WF187441PAA</t>
  </si>
  <si>
    <t xml:space="preserve">TOPMAX Wood Platform Bed Frame Mattress Foundation with Wood Slat Support, Twin (Espresso)</t>
  </si>
  <si>
    <t xml:space="preserve">WF187441DAA</t>
  </si>
  <si>
    <t xml:space="preserve">TOPMAX Bed Frame Platform Mattress Foundation with Solid Wood Slat Support (Walnut, Twin)</t>
  </si>
  <si>
    <t xml:space="preserve">WF326001AAD</t>
  </si>
  <si>
    <t xml:space="preserve">TOPMAX 4 Pieces Counter Height Table with Fabric Padded Stools, Rustic Bar Dining Set with Socket, Brown</t>
  </si>
  <si>
    <t xml:space="preserve">N717P170409A</t>
  </si>
  <si>
    <t xml:space="preserve">TOPMAX Vintage Traditional 50.4inch Upholstered Dining Bench with 6 Solid Wood Legs, Natural</t>
  </si>
  <si>
    <t xml:space="preserve">N717P170409D</t>
  </si>
  <si>
    <t xml:space="preserve">TOPMAX Vintage Traditional 50.4inch Upholstered Dining Bench with 6 Solid Wood Legs, Cream</t>
  </si>
  <si>
    <t xml:space="preserve">N717P170411D</t>
  </si>
  <si>
    <t xml:space="preserve">TOPMAX Vintage Traditional 2-Piece Upholstered Dining Chairs with Padded Backs, Cream</t>
  </si>
  <si>
    <t xml:space="preserve">N717P170411A</t>
  </si>
  <si>
    <t xml:space="preserve">TOPMAX Vintage Traditional 2-Piece Upholstered Dining Chairs with Padded Backs, Natural</t>
  </si>
  <si>
    <t xml:space="preserve">N717P170412D</t>
  </si>
  <si>
    <t xml:space="preserve">TOPMAX Vintage Traditional 4-Piece Upholstered Dining Chairs, Serrated Dining Backs,Cream</t>
  </si>
  <si>
    <t xml:space="preserve">N717P170412A</t>
  </si>
  <si>
    <t xml:space="preserve">TOPMAX Vintage Traditional 4-Piece Upholstered Dining Chairs, Serrated Dining Backs, Natural</t>
  </si>
  <si>
    <t xml:space="preserve">N717P170406A</t>
  </si>
  <si>
    <t xml:space="preserve">TOPMAX Vintage Traditional 82.7inch Extendable Dining Table with 23.6inch Removable Leaf, Natural</t>
  </si>
  <si>
    <t xml:space="preserve">N717P170406D</t>
  </si>
  <si>
    <t xml:space="preserve">TOPMAX Vintage Traditional 82.7inch Extendable Dining Table with 23.6inch Removable Leaf, Brown+Cream</t>
  </si>
  <si>
    <t xml:space="preserve">SP100027AAD</t>
  </si>
  <si>
    <t xml:space="preserve">TOPMAX 74.8" L Patio Daybed with Retractable Canopy, Outdoor Rattan PE Wicker Back Loveseat Sofa Set with Throw Pillows and Cushions for Backyard, Poolside, Garden, Brown</t>
  </si>
  <si>
    <t xml:space="preserve">SP000049AAA</t>
  </si>
  <si>
    <t xml:space="preserve">TOPMAX Farmhouse 65" 5-Piece Extendable Dining Table Set with Wheels Kitchen Table Set with 17.7" Pull-out Side Table and Dining Chairs for Small Places, Natural</t>
  </si>
  <si>
    <t xml:space="preserve">SP101211AAA</t>
  </si>
  <si>
    <t xml:space="preserve">TOPMAX Patio 3-Piece Rattan Sofa Set All Weather PE Wicker Sectional Set with Adjustable Chaise Lounge Frame and Tempered Glass Table, Natural Brown</t>
  </si>
  <si>
    <t xml:space="preserve">SP000048AAA</t>
  </si>
  <si>
    <t xml:space="preserve">TOPMAX Farmhouse 76inch 6-Piece Extendable Dining Table Set Trestle Kitchen Table Set with 18inch Removable Leaf and Upholstered Dining Chair and Bench for Dining Room, Natural</t>
  </si>
  <si>
    <t xml:space="preserve">SP000046AAA</t>
  </si>
  <si>
    <t xml:space="preserve">[Assembly Video Provided]TOPMAX 40.2x20x71.3inch High Freestanding Kitchen Pantry Large Cupboard Storage Cabinet with 2 Drawers, 2 Adjustable Shelves, 8 Door Shelves for Kitchen, Dining Room,Cream</t>
  </si>
  <si>
    <t xml:space="preserve">SP000047AAA</t>
  </si>
  <si>
    <t xml:space="preserve">[Assembly Video Provided]TOPMAX 77inch Farmhouse Kitchen Pantry, Freestanding Tall Cupboard Storage Cabinet with 3 Adjustable Shelves, 8 Door Shelves, 3 Drawers for Kitchen, Dining Room, Cream</t>
  </si>
  <si>
    <t xml:space="preserve">WF319383AAK</t>
  </si>
  <si>
    <t xml:space="preserve">TOPMAX Patio Minimalist Twin Size Garden Swing Bed Wood Porch Swing with Ropes for Backyard, Safe Sloped Design, White</t>
  </si>
  <si>
    <t xml:space="preserve">WF319383AAE</t>
  </si>
  <si>
    <t xml:space="preserve">TOPMAX Patio Minimalist Twin Size Garden Swing Bed Wood Porch Swing with Ropes for Backyard, Safe Sloped Design, Gray</t>
  </si>
  <si>
    <t xml:space="preserve">SP000045AAB</t>
  </si>
  <si>
    <t xml:space="preserve">TOPMAX Modern 5-Piece Round Dining Table Set Pedestal Kitchen Table Set with 4 Upholstered Dining Chairs for Studio, Apartment, Small Places, Black</t>
  </si>
  <si>
    <t xml:space="preserve">SP000044AAB</t>
  </si>
  <si>
    <t xml:space="preserve">TOPMAX 5-Piece Farmhouse Round Pedestal Extending Dining Table Set Extendable Kitchen Table Set with 15.8" Removable Leaf and Ladder Back Dining Chairs for Small Places, Black</t>
  </si>
  <si>
    <t xml:space="preserve">SP100011AAB</t>
  </si>
  <si>
    <t xml:space="preserve">TOPMAX Modern 5-Person Outdoor Seating Group with Cushions Rope Waved Patio Sofa Set for Garden, Lawn, Poolside, L-Shaped, Black+Gray</t>
  </si>
  <si>
    <t xml:space="preserve">SP100026AAE</t>
  </si>
  <si>
    <t xml:space="preserve">TOPMAX Modern Minimalist 7-Piece Metal Patio Sectional Sofa Set, All-Weather Garden Conversational Furniture Set with Thick Cushions and Coffee Table for Indoor Outdoor, Gray</t>
  </si>
  <si>
    <t xml:space="preserve">SP100026AAK</t>
  </si>
  <si>
    <t xml:space="preserve">TOPMAX Modern Minimalist 7-Piece Metal Patio Sectional Sofa Set, All-Weather Garden Conversational Furniture Set with Thick Cushions and Coffee Table for Indoor Outdoor, White</t>
  </si>
  <si>
    <t xml:space="preserve">SP100025AAE</t>
  </si>
  <si>
    <t xml:space="preserve">TOPMAX 3-Piece Patio Daybed with Retractable Canopy Outdoor Metal Sectional Sofa Set Sun Lounger with Cushions for Backyard, Porch, Poolside,Grey</t>
  </si>
  <si>
    <t xml:space="preserve">SP100024AAE</t>
  </si>
  <si>
    <t xml:space="preserve">TOPMAX Modern Outdoor 3-Piece PE Rattan Sofa Set All Weather Patio Metal Sectional Furniture Set with Cushions and Glass Table for Backyard, Poolside, Garden, Gray,L-Shaped</t>
  </si>
  <si>
    <t xml:space="preserve">SP000136AAE</t>
  </si>
  <si>
    <t xml:space="preserve">TOPMAX 5 Pieces Counter Height Rustic Farmhouse Dining Room Wooden Bar Table Set with 4 stools, Gray</t>
  </si>
  <si>
    <t xml:space="preserve">SP100022AAA</t>
  </si>
  <si>
    <t xml:space="preserve">TOPMAX Patio 5-Piece Round Rattan Sectional Sofa Set All-Weather PE Wicker Sunbed Daybed with Round Liftable Table and Washable Cushions for Outdoor Backyard Poolside, Beige</t>
  </si>
  <si>
    <t xml:space="preserve">SP100121AAE</t>
  </si>
  <si>
    <t xml:space="preserve">TOPMAX 4 Piece UV-Proof Resin Wicker Patio Sofa Set with Retractable Canopy, Cushions and Lifting Table,Brown</t>
  </si>
  <si>
    <t xml:space="preserve">SP100022AAE</t>
  </si>
  <si>
    <t xml:space="preserve">TOPMAX Patio 5-Piece Round Rattan Sectional Sofa Set All-Weather PE Wicker Sunbed Daybed with Round Liftable Table and Washable Cushions for Outdoor Backyard Poolside, Gray</t>
  </si>
  <si>
    <t xml:space="preserve">SP100023AAA</t>
  </si>
  <si>
    <t xml:space="preserve">TOPMAX Patio Furniture Round Outdoor Sectional Sofa Set Rattan Daybed Two-Tone Weave Sunbed with Retractable Canopy, Separate Seating and Removable Cushion, Beige</t>
  </si>
  <si>
    <t xml:space="preserve">SP100012AAE</t>
  </si>
  <si>
    <t xml:space="preserve">TOPMAX Luxury Modern 4-Piece Outdoor Iron Frame Conversation Set, Patio Chat Set with Acacia Wood Round Coffee Table for Backyard, Deck, Poolside, Indoor Use, Loveseat+Arm Chairs, Gray</t>
  </si>
  <si>
    <t xml:space="preserve">SP100017AAB</t>
  </si>
  <si>
    <t xml:space="preserve">TOPMAX 78-inch Wooden Greenhouse Cold Frame with 4 Independent Skylights and 2 Folding Middle Shelves, Walk-in Outdoor Greenhouse, Black</t>
  </si>
  <si>
    <t xml:space="preserve">SP100019AAK</t>
  </si>
  <si>
    <t xml:space="preserve">TOPMAX 65inch Garden Potting Bench Table, Fir Wood Workstation with Storage Shelf, Drawer and Cabinet, White</t>
  </si>
  <si>
    <t xml:space="preserve">SP100019AAD</t>
  </si>
  <si>
    <t xml:space="preserve">TOPMAX 65inch Garden Potting Bench Table, Fir Wood Workstation with Storage Shelf, Drawer and Cabinet, Brown</t>
  </si>
  <si>
    <t xml:space="preserve">SP100016AAL</t>
  </si>
  <si>
    <t xml:space="preserve">[Video Provided] TOPMAX Outdoor 5.5ft Hx4.1ft L Wood Storage Shed, Garden Tool Cabinet with Waterproof Asphalt Roof, Four Lockable Doors, Multiple-tier Shelves, Natural</t>
  </si>
  <si>
    <t xml:space="preserve">SP100016AAE</t>
  </si>
  <si>
    <t xml:space="preserve">[Video Provided] TOPMAX Outdoor 5.5ft Hx4.1ft L Wood Storage Shed, Garden Tool Cabinet with Waterproof Asphalt Roof, Four Lockable Doors, Multiple-tier Shelves, White and Gray</t>
  </si>
  <si>
    <t xml:space="preserve">SP100015AAA</t>
  </si>
  <si>
    <t xml:space="preserve">TOPMAX Outdoor Sun Bed Patio 2-Person Daybed with Cushions and Pillows, Rattan Garden Reclining Chaise Lounge with Adjustable Backrests and Foldable Cup Trays for Lawn, Poolside, Beige</t>
  </si>
  <si>
    <t xml:space="preserve">SP100015AAE</t>
  </si>
  <si>
    <t xml:space="preserve">TOPMAX Outdoor Sun Bed Patio 2-Person Daybed with Cushions and Pillows, Rattan Garden Reclining Chaise Lounge with Adjustable Backrests and Foldable Cup Trays for Lawn,Poolside, Gray</t>
  </si>
  <si>
    <t xml:space="preserve">SP100013AAE</t>
  </si>
  <si>
    <t xml:space="preserve">TOPMAX Modern Outdoor Daybed Patio Metal Daybed with Wood Topped Side Spaces for Drinks, 2 in 1 Padded Chaise Lounges for Poolside, Balcony, Deck, Gray</t>
  </si>
  <si>
    <t xml:space="preserve">SP100014AAE</t>
  </si>
  <si>
    <t xml:space="preserve">TOPMAX Outdoor Patio Daybed, Woven Nylon Rope Backrest with Washable Cushions for Balcony, Poolside, Set for 2 Person, Gray</t>
  </si>
  <si>
    <t xml:space="preserve">SP100020AAA</t>
  </si>
  <si>
    <t xml:space="preserve">TOPMAX 6-Piece Patio Outdoor Conversation Round Sofa Set, PE Wicker Rattan Separate Seating Group with Coffee Table, Beige</t>
  </si>
  <si>
    <t xml:space="preserve">SP100020AAE</t>
  </si>
  <si>
    <t xml:space="preserve">TOPMAX 6-Piece Patio Outdoor Conversation Round Sofa Set, PE Wicker Rattan Separate Seating Group with Coffee Table, Brown</t>
  </si>
  <si>
    <t xml:space="preserve">WF297923AAB</t>
  </si>
  <si>
    <t xml:space="preserve">TOPMAX 62inch Height Wood Large Greenhouse Balcony Portable Cold Frame with Wheels and Adjustable Shelves for Outdoor Indoor Use, Black</t>
  </si>
  <si>
    <t xml:space="preserve">SP000017AAG</t>
  </si>
  <si>
    <t xml:space="preserve">TOPMAX Modern 7-Piece Dining Table Set with Faux Marble Compact 55Inch Kitchen Table Set for 6, Golden+White</t>
  </si>
  <si>
    <t xml:space="preserve">SP100236AAE</t>
  </si>
  <si>
    <t xml:space="preserve">WF297927AAK</t>
  </si>
  <si>
    <t xml:space="preserve">TOPMAX 64.6" Large Outdoor Potting Bench, Garden Potting Table, Wood Workstation with 6-Tier Shelves, Large Tabletop and Side Hook for Mudroom, Backyard,White</t>
  </si>
  <si>
    <t xml:space="preserve">WF297927AAF</t>
  </si>
  <si>
    <t xml:space="preserve">TOPMAX 64.6" Large Outdoor Potting Bench, Garden Potting Table, Wood Workstation with 6-Tier Shelves, Large Tabletop and Side Hook for Mudroom, Backyard,Green</t>
  </si>
  <si>
    <t xml:space="preserve">WF285324AAE</t>
  </si>
  <si>
    <t xml:space="preserve">TOPMAX Outdoor 39" Potting Bench Table, Rustic Garden Wood Workstation Storage Cabinet Garden Shed with 2-Tier Shelves and Side Hook, Grey</t>
  </si>
  <si>
    <t xml:space="preserve">WF298225AAE</t>
  </si>
  <si>
    <t xml:space="preserve">TOPMAX Farmhouse 3-Piece Counter Height Dining Table Set with USB Port and Upholstered Stools,Gray</t>
  </si>
  <si>
    <t xml:space="preserve">WF297923AAK</t>
  </si>
  <si>
    <t xml:space="preserve">TOPMAX 62inch Height Wood Large Greenhouse Balcony Portable Cold Frame with Wheels and Adjustable Shelves for Outdoor Indoor Use, White</t>
  </si>
  <si>
    <t xml:space="preserve">WF296480AAE</t>
  </si>
  <si>
    <t xml:space="preserve">TOPMAX Freestanding Tall Kitchen Pantry, 72.4" Minimalist Kitchen Storage Cabinet Organizer with 4 Doors and Adjustable Shelves,Gray</t>
  </si>
  <si>
    <t xml:space="preserve">WF296480AAK</t>
  </si>
  <si>
    <t xml:space="preserve">TOPMAX Freestanding Tall Kitchen Pantry, 72.4" Minimalist Kitchen Storage Cabinet Organizer with 4 Doors and Adjustable Shelves, White</t>
  </si>
  <si>
    <t xml:space="preserve">WF290234AAB</t>
  </si>
  <si>
    <t xml:space="preserve">TOPMAX Modern 3-Piece Round Dining Table Set with Drop Leaf and 2 Chairs for Small Places,Black Frame+Rustic Brown Finish</t>
  </si>
  <si>
    <t xml:space="preserve">WF285324AAA</t>
  </si>
  <si>
    <t xml:space="preserve">TOPMAX Outdoor 39" Potting Bench Table, Rustic Garden Wood Workstation Storage Cabinet Garden Shed with 2-Tier Shelves and Side Hook, Orange</t>
  </si>
  <si>
    <t xml:space="preserve">WF285327AAA</t>
  </si>
  <si>
    <t xml:space="preserve">TOPMAX Wooden Garden Shed 3-tier Patio Storage Cabinet Outdoor Organizer Wooden Lockers with Fir Wood (Natural Wood Color -Shutter Design)</t>
  </si>
  <si>
    <t xml:space="preserve">WF285327AAE</t>
  </si>
  <si>
    <t xml:space="preserve">TOPMAX Wooden Garden Shed 3-tier Patio Storage Cabinet Outdoor Organizer Wooden Lockers with Fir Wood (Gray Wood Color -Shutter Design)</t>
  </si>
  <si>
    <t xml:space="preserve">SH000187AAE</t>
  </si>
  <si>
    <t xml:space="preserve">TOPMAX Outdoor 5.3ft Hx4.6ft L Wood Storage Shed Tool Organizer,Garden Shed, Storage Cabinet with Waterproof Asphalt Roof, Double Lockable Doors, 3-tier Shelves for Backyard, Gray</t>
  </si>
  <si>
    <t xml:space="preserve">SH000187AAA</t>
  </si>
  <si>
    <t xml:space="preserve">TOPMAX Outdoor 5.3ft Hx4.6ft L Wood Storage Shed Tool Organizer,Garden Shed, Storage Cabinet with Waterproof Asphalt Roof, Double Lockable Doors, 3-tier Shelves for Backyard, Natural</t>
  </si>
  <si>
    <t xml:space="preserve">WF285323AAF</t>
  </si>
  <si>
    <t xml:space="preserve">TOPMAX 65" Large Wooden Farmhouse Rustic Outdoor Potting Bench Table, Patio Workstation, Garden Potting Bench with 4 Storage Shelves and Side Hook,Green</t>
  </si>
  <si>
    <t xml:space="preserve">WF285323AAA</t>
  </si>
  <si>
    <t xml:space="preserve">TOPMAX 65" Large Wooden Farmhouse Rustic Outdoor Potting Bench Table, Patio Workstation, Garden Potting Bench with 4 Storage Shelves and Side Hook,Natural</t>
  </si>
  <si>
    <t xml:space="preserve">WF198129AAD</t>
  </si>
  <si>
    <t xml:space="preserve">TOPMAX Counter Height Extra Long Dining Table Set with 3 Stools Pub Kitchen Set Side Table with Footrest,Brown</t>
  </si>
  <si>
    <t xml:space="preserve">N725P188461E</t>
  </si>
  <si>
    <t xml:space="preserve">Elegant Bathroom Floor Storage Cabinet, Bathroom Storage Unit, Freestanding Cabinet with 4 Doors, Adjustable Shelves, Adaptable Shelves, Grey</t>
  </si>
  <si>
    <t xml:space="preserve">N725P188461B</t>
  </si>
  <si>
    <t xml:space="preserve">Elegant Bathroom Floor Storage Cabinet, Bathroom Storage Unit, Freestanding Cabinet with 4 Doors, Adjustable Shelves, Adaptable Shelves, Black</t>
  </si>
  <si>
    <t xml:space="preserve">N725P188461K</t>
  </si>
  <si>
    <t xml:space="preserve">Elegant Bathroom Floor Storage Cabinet, Bathroom Storage Unit, Freestanding Cabinet with 4 Doors, Adjustable Shelves, Adaptable Shelves, White</t>
  </si>
  <si>
    <t xml:space="preserve">N725P188460K</t>
  </si>
  <si>
    <t xml:space="preserve">Bathroom Storage Cabinet, Cabinet with Two Doors and Drawers, Adjustable Shelf, MDF Board, White</t>
  </si>
  <si>
    <t xml:space="preserve">N725P188460B</t>
  </si>
  <si>
    <t xml:space="preserve">Bathroom Storage Cabinet, Cabinet with Two Doors and Drawers, Adjustable Shelf, MDF Board, Black</t>
  </si>
  <si>
    <t xml:space="preserve">N725P188459K</t>
  </si>
  <si>
    <t xml:space="preserve">Tall Bathroom Cabinet with Four Doors, Large Storage Space Open Shelve, Upper Storage Cabinet, White</t>
  </si>
  <si>
    <t xml:space="preserve">N725P185816K</t>
  </si>
  <si>
    <t xml:space="preserve">30" Bathroom Vanity with Sink, Bathroom Vanity Cabinet with Three Drawers and Door, Solid Wood and MDF, White</t>
  </si>
  <si>
    <t xml:space="preserve">N725P185816B</t>
  </si>
  <si>
    <t xml:space="preserve">30" Bathroom Vanity with Sink, Bathroom Vanity Cabinet with Three Drawers and Door, Solid Wood and MDF, Black</t>
  </si>
  <si>
    <t xml:space="preserve">N725P172615K</t>
  </si>
  <si>
    <t xml:space="preserve">White Bathroom Cabinet Triangle Corner Storage Cabinet with Adjustable Shelf Modern Style MDF Board (Old SKU:WF291477AAK)</t>
  </si>
  <si>
    <t xml:space="preserve">N725P181207K</t>
  </si>
  <si>
    <t xml:space="preserve">Storage Cabinet with Two Doors for Bathroom, Office, Adjustable Shelf, MDF Board, White  (Old Sku:WF302824AAK)</t>
  </si>
  <si>
    <t xml:space="preserve">N725P181207D</t>
  </si>
  <si>
    <t xml:space="preserve">Storage Cabinet with Two Doors for Bathroom, Office, Adjustable Shelf, MDF Board, Brown (Old Sku:WF302824AAD)</t>
  </si>
  <si>
    <t xml:space="preserve">N725P179705B</t>
  </si>
  <si>
    <t xml:space="preserve">Tall and Wide Bathroom Floor Storage Cabinet, Bathroom Storage Unit, Freestanding Cabinet with 4 Doors, Adjustable Shelves, Open multi-layer Shelves, Black</t>
  </si>
  <si>
    <t xml:space="preserve">N725P179705K</t>
  </si>
  <si>
    <t xml:space="preserve">Tall and Wide Bathroom Floor Storage Cabinet, Bathroom Storage Unit, Freestanding Cabinet with 4 Doors, Adjustable Shelves, Open multi-layer Shelves, White</t>
  </si>
  <si>
    <t xml:space="preserve">N725P178675B</t>
  </si>
  <si>
    <t xml:space="preserve">Tall Bathroom Storage Cabinet, Cabinet with Two Doors and Drawers, Adjustable Shelf, MDF Board, Black</t>
  </si>
  <si>
    <t xml:space="preserve">N725P178675K</t>
  </si>
  <si>
    <t xml:space="preserve">Tall Bathroom Storage Cabinet, Cabinet with Two Doors and Drawers, Adjustable Shelf, MDF Board, White</t>
  </si>
  <si>
    <t xml:space="preserve">N725P171408K</t>
  </si>
  <si>
    <t xml:space="preserve">24" Bathroom Vanity with Sink, Bathroom Vanity Cabinet with One Flip Drawer and Doors, Solid Wood and MDF, White</t>
  </si>
  <si>
    <t xml:space="preserve">N725P171407K</t>
  </si>
  <si>
    <t xml:space="preserve">24" Bathroom Vanity with Sink, Bathroom Vanity Cabinet with One Drawer and Doors, Solid Wood and MDF, White</t>
  </si>
  <si>
    <t xml:space="preserve">N725P181207B</t>
  </si>
  <si>
    <t xml:space="preserve">Storage Cabinet with Two Doors for Bathroom, Office, Adjustable Shelf, MDF Board, Black</t>
  </si>
  <si>
    <t xml:space="preserve">N725P172615B</t>
  </si>
  <si>
    <t xml:space="preserve">Black Bathroom Cabinet Triangle Corner Storage Cabinet with Adjustable Shelf Modern Style MDF Board</t>
  </si>
  <si>
    <t xml:space="preserve">N725P171392B</t>
  </si>
  <si>
    <t xml:space="preserve">30" Bathroom Vanity with Sink Top, Bathroom Cabinet with Open Storage Shelf and Two Drawers, One Package, Black (Old Sku:WF311619AAP)</t>
  </si>
  <si>
    <t xml:space="preserve">N725P171392D</t>
  </si>
  <si>
    <t xml:space="preserve">30" Bathroom Vanity with Sink Top, Bathroom Cabinet with Open Storage Shelf and Two Drawers, One Package, Natural (Old Sku:WF311619AAD)</t>
  </si>
  <si>
    <t xml:space="preserve">N725P171398G</t>
  </si>
  <si>
    <t xml:space="preserve">30" Bathroom Vanity with Sink Top, Bathroom Vanity Cabinet with Door and Two Drawers, Solid Wood Frame, One Package, Green (Old Sku:WF311620AAG)</t>
  </si>
  <si>
    <t xml:space="preserve">N725P171398K</t>
  </si>
  <si>
    <t xml:space="preserve">30" Bathroom Vanity with Sink Top, Bathroom Vanity Cabinet with Door and Two Drawers, Solid Wood Frame, One Package, White (Old Sku:WF311620AAK)</t>
  </si>
  <si>
    <t xml:space="preserve">N725P170587F</t>
  </si>
  <si>
    <t xml:space="preserve">36" Bathroom Vanity with Sink, One Cabinet with Two doors and One Big Drawer and One Flip Drawer, Solid Wood and MDF Board, Green</t>
  </si>
  <si>
    <t xml:space="preserve">N725P170597B</t>
  </si>
  <si>
    <t xml:space="preserve">N725P172882B</t>
  </si>
  <si>
    <t xml:space="preserve">N725P171539K</t>
  </si>
  <si>
    <t xml:space="preserve">36" Single Bathroom Vanity Top with White Basin, 3-Faucet Holes, Ceramic, White (Old SKU: WF283481AAK )</t>
  </si>
  <si>
    <t xml:space="preserve">WF289427AAB</t>
  </si>
  <si>
    <t xml:space="preserve">Tall Bathroom Cabinet, Freestanding Storage Cabinet with Drawer and Doors, MDF Board, Acrylic Door, Adjustable Shelf, Black</t>
  </si>
  <si>
    <t xml:space="preserve">N725P171538K</t>
  </si>
  <si>
    <t xml:space="preserve">30" Single Bathroom Vanity Top with White Basin, 3-Faucet Holes, Ceramic, White(Old SKU:WF283479AAK)</t>
  </si>
  <si>
    <t xml:space="preserve">23%</t>
  </si>
  <si>
    <t xml:space="preserve">N725P170599B</t>
  </si>
  <si>
    <t xml:space="preserve">30" Bathroom Vanity with Sink, Bathroom Vanity Cabinet with Two Drawers and Door, Adjustable Shelf, Solid Wood and MDF, Black</t>
  </si>
  <si>
    <t xml:space="preserve">N725P170590K</t>
  </si>
  <si>
    <t xml:space="preserve">24" Bathroom Vanity with Sink, Bathroom Vanity Cabinet with One Drawer and Doors, Adjustable Shelf, Solid Wood and MDF, White</t>
  </si>
  <si>
    <t xml:space="preserve">WF530559AAK</t>
  </si>
  <si>
    <t xml:space="preserve">Bathroom Storage Cabinet with Doors and Drawers, Multiple Storage Space, Freestanding Style, Open Shelve, Adjustable Shelf, White</t>
  </si>
  <si>
    <t xml:space="preserve">WF326356AAK</t>
  </si>
  <si>
    <t xml:space="preserve">Tall Bathroom Storage Cabinet, Freestanding Storage Cabinet with Hook and Adjustable Shelf, MDF Board, White (New Sku:N725P241834K)</t>
  </si>
  <si>
    <t xml:space="preserve">WF326355AAK</t>
  </si>
  <si>
    <t xml:space="preserve">Tall Bathroom Storage Cabinet, Cabinet with Two Doors and One Drawer, Adjustable Shelf, MDF Board, White</t>
  </si>
  <si>
    <t xml:space="preserve">WF531249AAK</t>
  </si>
  <si>
    <t xml:space="preserve">WF312728AAE</t>
  </si>
  <si>
    <t xml:space="preserve">Tall Bathroom Storage Cabinet, Freestanding Storage Cabinet with Two Drawers and Adjustable Shelf, MDF Board with Painted Finish, Grey</t>
  </si>
  <si>
    <t xml:space="preserve">WF312728AAB</t>
  </si>
  <si>
    <t xml:space="preserve">Tall Bathroom Storage Cabinet, Freestanding Storage Cabinet with Two Drawers and Adjustable Shelf, MDF Board with Painted Finish, Black</t>
  </si>
  <si>
    <t xml:space="preserve">JL000007AAC</t>
  </si>
  <si>
    <t xml:space="preserve">36" Bathroom Vanity with Sink Combo, Blue Bathroom Cabinet with Drawers, Solid Frame and MDF Board</t>
  </si>
  <si>
    <t xml:space="preserve">WF312727AAE</t>
  </si>
  <si>
    <t xml:space="preserve">Tall Bathroom Storage Cabinet, Freestanding Storage Cabinet with Drawer and Adjustable Shelf, MDF Board with Painted Finish, Grey</t>
  </si>
  <si>
    <t xml:space="preserve">WF312727AAB</t>
  </si>
  <si>
    <t xml:space="preserve">Tall Bathroom Storage Cabinet, Freestanding Storage Cabinet with Drawer and Adjustable Shelf, MDF Board with Painted Finish, Black</t>
  </si>
  <si>
    <t xml:space="preserve">N725S999222K</t>
  </si>
  <si>
    <t xml:space="preserve">30" Bathroom Vanity with Sink Combo, White Bathroom Cabinet with Drawers, Solid Frame and MDF Board</t>
  </si>
  <si>
    <t xml:space="preserve">N725S999222F</t>
  </si>
  <si>
    <t xml:space="preserve">30" Bathroom Vanity with Sink Combo, Green Bathroom Cabinet with Drawers, Solid Frame and MDF Board</t>
  </si>
  <si>
    <t xml:space="preserve">WF317782AAK</t>
  </si>
  <si>
    <t xml:space="preserve">30" Bathroom Vanity with Sink Top, Bathroom Vanity Cabinet with Two Doors and One Drawer, MDF Boards, Solid Wood, One Package, White</t>
  </si>
  <si>
    <t xml:space="preserve">WF307973AAE</t>
  </si>
  <si>
    <t xml:space="preserve">36" Bathroom Vanity without Sink, Cabinet Base Only, Six Drawers, Multi-Functional Drawer Divider, Adjustable Shelf, Grey</t>
  </si>
  <si>
    <t xml:space="preserve">WF296707AAG</t>
  </si>
  <si>
    <t xml:space="preserve">36" Bathroom Vanity without Sink, Cabinet Base Only, Bathroom Cabinet with Drawers, Solid Frame and MDF Board, Green</t>
  </si>
  <si>
    <t xml:space="preserve">WF306244AAE</t>
  </si>
  <si>
    <t xml:space="preserve">36" Bathroom Vanity without Sink, Cabinet Base Only, One Cabinet and three Drawers, Grey</t>
  </si>
  <si>
    <t xml:space="preserve">WF314198AAK</t>
  </si>
  <si>
    <t xml:space="preserve">Tall Bathroom Storage Cabinet,Cabinet with One Door and Two Drawers, Freestanding Storage Adjustable Shelf, MDF Board,White</t>
  </si>
  <si>
    <t xml:space="preserve">WF310866AAD</t>
  </si>
  <si>
    <t xml:space="preserve">30" Bathroom Vanity without Sink Top, Cabinet Base Only, Open Storage Shelf and Two Drawers, Brown</t>
  </si>
  <si>
    <t xml:space="preserve">WF307971AAF</t>
  </si>
  <si>
    <t xml:space="preserve">30" Wall Mounted Bathroom Vanity without Sink, Cabinet Base Only, Functional Drawer, Green</t>
  </si>
  <si>
    <t xml:space="preserve">WF302824AAK</t>
  </si>
  <si>
    <t xml:space="preserve">Storage Cabinet with Two Doors for Bathroom, Office, Adjustable Shelf, MDF Board, White</t>
  </si>
  <si>
    <t xml:space="preserve">WF291467AAB</t>
  </si>
  <si>
    <t xml:space="preserve">Black Triangle Bathroom Storage Cabinet with Adjustable Shelves, Freestanding Floor Cabinet for Home Kitchen</t>
  </si>
  <si>
    <t xml:space="preserve">WF299664AAE</t>
  </si>
  <si>
    <t xml:space="preserve">36" Bathroom Vanity without Sink, Cabinet Base Only, Two Cabinets and Five Drawers, Solid Wood Frame, Grey</t>
  </si>
  <si>
    <t xml:space="preserve">WF299285AAK</t>
  </si>
  <si>
    <t xml:space="preserve">Tall and Wide Storage Cabinet with Doors for Bathroom/Office, Three Drawers, White</t>
  </si>
  <si>
    <t xml:space="preserve">WF298150AAK</t>
  </si>
  <si>
    <t xml:space="preserve">White Triangle Tall Cabinet with 3 Drawers and Adjustable Shelves for Bathroom, Kitchen or Living Room, MDF Board with Painted Finish</t>
  </si>
  <si>
    <t xml:space="preserve">WF298151AAK</t>
  </si>
  <si>
    <t xml:space="preserve">White Tall Storage Cabinet with 3 Drawers and Adjustable Shelves for Bathroom, Kitchen and Living Room, MDF Board with Painted Finish</t>
  </si>
  <si>
    <t xml:space="preserve">WF295070AAK</t>
  </si>
  <si>
    <t xml:space="preserve">White Tall Storage Cabinet with Shelves and Doors for Bathroom, Kitchen and Living Room, MDF Board</t>
  </si>
  <si>
    <t xml:space="preserve">WF293800AAK</t>
  </si>
  <si>
    <t xml:space="preserve">Tall Bathroom Corner Cabinet, Freestanding Storage Cabinet with Doors and Adjustable Shelves, MDF Board, White</t>
  </si>
  <si>
    <t xml:space="preserve">WF291467AAL</t>
  </si>
  <si>
    <t xml:space="preserve">Oak Triangle Bathroom Storage Cabinet with Adjustable Shelves, Freestanding Floor Cabinet for Home Kitchen</t>
  </si>
  <si>
    <t xml:space="preserve">WF291467AAK</t>
  </si>
  <si>
    <t xml:space="preserve">White Triangle Bathroom Storage Cabinet with Adjustable Shelves, Freestanding Floor Cabinet for Home Kitchen</t>
  </si>
  <si>
    <t xml:space="preserve">WF289427AAG</t>
  </si>
  <si>
    <t xml:space="preserve">Tall Bathroom Cabinet, Freestanding Storage Cabinet with Drawer and Doors, MDF Board, Acrylic Door, Adjustable Shelf, Grey</t>
  </si>
  <si>
    <t xml:space="preserve">ST000050AAD</t>
  </si>
  <si>
    <t xml:space="preserve">TREXM 5-Piece Counter Height Dining Set, Classic Elegant Table and 4 Chairs in Natural Wood Wash</t>
  </si>
  <si>
    <t xml:space="preserve">ST000125AAE</t>
  </si>
  <si>
    <t xml:space="preserve">TREXM 7-Piece Farmhouse Dining Set Classic Rustic Table and 6 high-back design Chairs for Dining Room, Kitchen (Brown+Gray)</t>
  </si>
  <si>
    <t xml:space="preserve">ST000125AAD</t>
  </si>
  <si>
    <t xml:space="preserve">TREXM 7-Piece Farmhouse Dining Set Classic Rustic Table and 6 high-back design Chairs for Dining Room, Kitchen (Natural Wood Wash)</t>
  </si>
  <si>
    <t xml:space="preserve">ST000124AAN</t>
  </si>
  <si>
    <t xml:space="preserve">TREXM 6-Piece Retro Dining Table Set for 6, 60" Wood Kitchen Table and Chairs Set of 4 with Bench Designed Trestle Base for kitchen &amp; Dining Room (Natural)</t>
  </si>
  <si>
    <t xml:space="preserve">ST000124AAE</t>
  </si>
  <si>
    <t xml:space="preserve">WF326057AAP</t>
  </si>
  <si>
    <t xml:space="preserve">TREXM Rustic Entryway Console Table, 60" Long Sofa Table with Two Different Size Drawers and Bottom Shelf for Storage (Hale Navy)</t>
  </si>
  <si>
    <t xml:space="preserve">WF326057AAM</t>
  </si>
  <si>
    <t xml:space="preserve">TREXM Rustic Entryway Console Table, 60" Long Sofa Table with Two Different Size Drawers and Bottom Shelf for Storage (Antique Navy)</t>
  </si>
  <si>
    <t xml:space="preserve">WF326057AAC</t>
  </si>
  <si>
    <t xml:space="preserve">TREXM Rustic Entryway Console Table, 60" Long Sofa Table with Two Different Size Drawers and Bottom Shelf for Storage (Turquoise Green)</t>
  </si>
  <si>
    <t xml:space="preserve">ST000120AAP</t>
  </si>
  <si>
    <t xml:space="preserve">TREXM 5-Piece Retro Functional Dining Set with 1 Extendable Dining Table and 4 Upholstered Chairs with Rattan Backrests for Dining Room and Kitchen (Espresso)</t>
  </si>
  <si>
    <t xml:space="preserve">ST000121AAP</t>
  </si>
  <si>
    <t xml:space="preserve">TREXM 5-Piece Retro Dining Set, Round Table with Pedestal Table Base and 4 Upholstered Chairs for Dining Room and Kitchen (Espresso)</t>
  </si>
  <si>
    <t xml:space="preserve">ST000121AAD</t>
  </si>
  <si>
    <t xml:space="preserve">TREXM 5-Piece Retro Dining Set, Round Table with Pedestal Table Base and 4 Upholstered Chairs for Dining Room and Kitchen (Natural Wood Wash)</t>
  </si>
  <si>
    <t xml:space="preserve">XW000022AAP</t>
  </si>
  <si>
    <t xml:space="preserve">TREXM Elegant Retro Console Table/Storage Cabinet/Sideboard with Mirrored Doors, Spacious Shelves, and Durable Acacia Wood Legs - Perfect for Living Room, Dining Room, or Entryway (Espresso)</t>
  </si>
  <si>
    <t xml:space="preserve">XW000022AAM</t>
  </si>
  <si>
    <t xml:space="preserve">TREXM Elegant Retro Console Table/Storage Cabinet/Sideboard with Mirrored Doors, Spacious Shelves, and Durable Acacia Wood Legs - Perfect for Living Room, Dining Room, or Entryway (Antique Navy)</t>
  </si>
  <si>
    <t xml:space="preserve">XW000022AAK</t>
  </si>
  <si>
    <t xml:space="preserve">TREXM Elegant Retro Console Table/Storage Cabinet/Sideboard with Mirrored Doors, Spacious Shelves, and Durable Acacia Wood Legs - Perfect for Living Room, Dining Room, or Entryway (Antique White)</t>
  </si>
  <si>
    <t xml:space="preserve">ST000052AAD</t>
  </si>
  <si>
    <t xml:space="preserve">TREXM Dining Room Table and Chairs with Bench, Rustic Wood Dining Set, Set of 6 (Natural Wood Wash)</t>
  </si>
  <si>
    <t xml:space="preserve">WF310444AAE</t>
  </si>
  <si>
    <t xml:space="preserve">TREXM Sideboard with 4 Door Large Storage Buffet with Adjustable Shelves and Metal Handles for Kitchen, Living Room, Dining Room (Antique Gray)</t>
  </si>
  <si>
    <t xml:space="preserve">WF325062AAE</t>
  </si>
  <si>
    <t xml:space="preserve">TREXM Retro 3-Door Sideboard with Large Storage Space Artificial Rattan Doors and Metal Handles, Accent Cabinet for Living Room and Hallway (Natural Wood)</t>
  </si>
  <si>
    <t xml:space="preserve">WF325062AAD</t>
  </si>
  <si>
    <t xml:space="preserve">TREXM Retro 3-Door Sideboard with Large Storage Space Artificial Rattan Doors and Metal Handles, Accent Cabinet for Living Room and Hallway (Brown)</t>
  </si>
  <si>
    <t xml:space="preserve">WF325062AAK</t>
  </si>
  <si>
    <t xml:space="preserve">TREXM Retro 3-Door Sideboard with Large Storage Space Artificial Rattan Doors and Metal Handles, Accent Cabinet for Living Room and Hallway (White)</t>
  </si>
  <si>
    <t xml:space="preserve">WF325062AAB</t>
  </si>
  <si>
    <t xml:space="preserve">TREXM Retro 3-Door Sideboard with Large Storage Space Artificial Rattan Doors and Metal Handles, Accent Cabinet for Living Room and Hallway (Antique Black)</t>
  </si>
  <si>
    <t xml:space="preserve">XW000020AAE</t>
  </si>
  <si>
    <t xml:space="preserve">TREXM 4-door Classic Sideboard with Open Storage and Adjustable Shelves Perfect for kitchens,  living rooms (Grey Brown)</t>
  </si>
  <si>
    <t xml:space="preserve">XW000021AAM</t>
  </si>
  <si>
    <t xml:space="preserve">TREXM 4-Door Large Storage Sideboard Buffet Cabinet with Glass Doors, Arched Cabinet with Adjustable Shelves for Kitchen, Dining Room and Living Room (Navy)</t>
  </si>
  <si>
    <t xml:space="preserve">WF323695AAK</t>
  </si>
  <si>
    <t xml:space="preserve">TREXM Rustic Storage Bench with 2 Drawers, Hidden Storage Space, and 3 False Drawers at the Top, Shoe Bench for Living Room, Entryway  (White)</t>
  </si>
  <si>
    <t xml:space="preserve">ST000122AAD</t>
  </si>
  <si>
    <t xml:space="preserve">TREXM 3-Piece Retro Dining Set, Rectangular Trestle Table and 2 Wooden Benches for 4 People for Dining Room and Kitchen (Natural Wood)</t>
  </si>
  <si>
    <t xml:space="preserve">ST000122AAE</t>
  </si>
  <si>
    <t xml:space="preserve">TREXM 3-Piece Retro Dining Set, Rectangular Trestle Table and 2 Wood Benches for 4 People for Dining Room and Kitchen (Grey)</t>
  </si>
  <si>
    <t xml:space="preserve">WF531237AAM</t>
  </si>
  <si>
    <t xml:space="preserve">TREXM Modern Shoe Storage Bench with Hidden Storage and Upholstered Cushions for Bedside, Living Room and Entryway (Navy)</t>
  </si>
  <si>
    <t xml:space="preserve">WF531237AAA</t>
  </si>
  <si>
    <t xml:space="preserve">TREXM Modern Shoe Storage Bench with Hidden Storage and Upholstered Cushions for Bedside, Living Room and Entryway ((Antique White)</t>
  </si>
  <si>
    <t xml:space="preserve">WF531237AAK</t>
  </si>
  <si>
    <t xml:space="preserve">TREXM Modern Shoe Storage Bench with Hidden Storage and Upholstered Cushions for Bedside, Living Room and Entryway (White)</t>
  </si>
  <si>
    <t xml:space="preserve">TM000012AAE</t>
  </si>
  <si>
    <t xml:space="preserve">TREXM 4-Piece Rattan Outdoor Conversation Sofa Set with Wooden Coffee Table and Cushions Seating 5 People for Patio, Garden and Backyard (Grey)</t>
  </si>
  <si>
    <t xml:space="preserve">TM000012AAD</t>
  </si>
  <si>
    <t xml:space="preserve">TREXM 4-Piece Rattan Outdoor Conversation Sofa Set with Wooden Coffee Table and Cushions Seating 5 People for Patio, Garden and Backyard (Brown Grey)</t>
  </si>
  <si>
    <t xml:space="preserve">XW000019AAB</t>
  </si>
  <si>
    <t xml:space="preserve">TREXM Modern Sideboard with Extra Large Storage Space with Metal Handles and Support Legs for Living Room and Dining Room (Black)</t>
  </si>
  <si>
    <t xml:space="preserve">ST000119AAE</t>
  </si>
  <si>
    <t xml:space="preserve">TREXM 6-piece Retro Farmhouse Style Dining Set, Rectangular Table and 4 Upholstered Chairs with Rattan and Bench for Dining Room and Kitchen (Gray)</t>
  </si>
  <si>
    <t xml:space="preserve">WF317096AAB</t>
  </si>
  <si>
    <t xml:space="preserve">TREXM Retro Style Sideboard with Adjustable Shelves, Rectangular Metal Handles and Legs for  Kitchen, Living room, and Dining Room  (Black)</t>
  </si>
  <si>
    <t xml:space="preserve">XW000016AAD</t>
  </si>
  <si>
    <t xml:space="preserve">TREXM Unique Retro Silhouette Sectional Three-Piece Set Containing Sideboard, Console Table and Coffee Table, Suitable for Dining Room, Living Room and Entrance (Natural Wood Wash)</t>
  </si>
  <si>
    <t xml:space="preserve">XW000016AAB</t>
  </si>
  <si>
    <t xml:space="preserve">TREXM Unique Retro Silhouette Three-Piece Set Containing Sideboard, Console Table and Coffee Table, Suitable for Dining Room, Living Room and Entrance (Antique Black)</t>
  </si>
  <si>
    <t xml:space="preserve">XW000014AAB</t>
  </si>
  <si>
    <t xml:space="preserve">TREXM 6-drawer and 2-Cabinet Retro Sideboard with Extra Large Storage Space, with Gold Handles and Solid Wood Legs, for Kitchen and Living Room (Black)</t>
  </si>
  <si>
    <t xml:space="preserve">ST000113AAE</t>
  </si>
  <si>
    <t xml:space="preserve">TREXM Wood Dining Table Set for 6, Farmhouse Rectangular Dining Table and 6 Upholstered Chairs Ideal for Dining Room, Kitchen (Grey+Beige)</t>
  </si>
  <si>
    <t xml:space="preserve">ST000108AAB</t>
  </si>
  <si>
    <t xml:space="preserve">TREXM 7-Piece Dining Table with 4 Trestle Base and 6 Upholstered Chairs with Slightly Curve and Ergonomic Seat Back (Black)</t>
  </si>
  <si>
    <t xml:space="preserve">WF310444AAP</t>
  </si>
  <si>
    <t xml:space="preserve">TREXM Sideboard with 4 Door Large Storage Buffet with Adjustable Shelves and Metal Handles for Kitchen, Living Room, Dining Room (Espresso)</t>
  </si>
  <si>
    <t xml:space="preserve">ST000098AAD</t>
  </si>
  <si>
    <t xml:space="preserve">TREXM 5-Piece Dining Table Set, 44" Round Dining Table with Curved Bench &amp; Side Chairs for 4-5 People for Dining Room and Kitchen (Natural Wood Wash)</t>
  </si>
  <si>
    <t xml:space="preserve">XW000001AAD</t>
  </si>
  <si>
    <t xml:space="preserve">TREXM Retro Round Dining Table Minimalist Elegant Table for Living Room, Dining Room (Creamy White)</t>
  </si>
  <si>
    <t xml:space="preserve">ST000095AAD</t>
  </si>
  <si>
    <t xml:space="preserve">TREXM 5-piece Dining Set Retro Round Table with 4 Upholstered Chairs for Living Room, Dining Room (Creamy White)</t>
  </si>
  <si>
    <t xml:space="preserve">WF309287AAD</t>
  </si>
  <si>
    <t xml:space="preserve">TREXM Simple and Modern 4-piece Upholstered Chairs with white legs for Living Room, Dining Room (White + Gray)</t>
  </si>
  <si>
    <t xml:space="preserve">WF309287AAB</t>
  </si>
  <si>
    <t xml:space="preserve">TREXM Simple and Modern 4-piece Upholstered Chairs with black legs for Living Room, Dining Room (Beige + Black)</t>
  </si>
  <si>
    <t xml:space="preserve">WF298830AAD</t>
  </si>
  <si>
    <t xml:space="preserve">TREXM Retro Style Dining Chair Set with 4 Upholstered Chairs for Dining Room and Living Room (Oak Natural Wood + Off White)</t>
  </si>
  <si>
    <t xml:space="preserve">ST000088AAE</t>
  </si>
  <si>
    <t xml:space="preserve">TREXM 6-Piece Classic Dining Table Set, Rectangular Extendable Dining Table with two 12"W Removable Leaves and 4 Upholstered Chairs &amp; 1 Bench for Dining Room (Gray+White)</t>
  </si>
  <si>
    <t xml:space="preserve">WF305981AAB</t>
  </si>
  <si>
    <t xml:space="preserve">TREXM Retro Style Dining Chair Set with 4 Upholstered Chairs for Dining Room and Living Room (Beige+Black)</t>
  </si>
  <si>
    <t xml:space="preserve">WF305981AAE</t>
  </si>
  <si>
    <t xml:space="preserve">TREXM Retro Style Dining Chair Set with 4 Upholstered Chairs for Dining Room and Living Room (Natural Wood Wash)</t>
  </si>
  <si>
    <t xml:space="preserve">WF299347AAE</t>
  </si>
  <si>
    <t xml:space="preserve">TREXM Wood Dining Table Round Extendable Dining Table for Dining Room (Gray)</t>
  </si>
  <si>
    <t xml:space="preserve">WF299347AAD</t>
  </si>
  <si>
    <t xml:space="preserve">TREXM Wood Dining Table Round Extendable Dining Table for Dining Room (Natural Wood Wash)</t>
  </si>
  <si>
    <t xml:space="preserve">WF298830AAP</t>
  </si>
  <si>
    <t xml:space="preserve">TREXM Retro Style Dining Chair Set with 4 Upholstered Chairs for Dining Room and Living Room (Espresso)</t>
  </si>
  <si>
    <t xml:space="preserve">ST000120AAE</t>
  </si>
  <si>
    <t xml:space="preserve">TREXM 5-Piece Retro Functional Dining Set with 1 Extendable Dining Table and 4 Upholstered Chairs with Rattan Backrests for Dining Room and Kitchen (Natural Wood Wash)</t>
  </si>
  <si>
    <t xml:space="preserve">XW000021AAB</t>
  </si>
  <si>
    <t xml:space="preserve">WF323695AAP</t>
  </si>
  <si>
    <t xml:space="preserve">TREXM Rustic Storage Bench with 2 Drawers, Hidden Storage Space, and 3 False Drawers at the Top, Shoe Bench for Living Room, Entryway (Espresso)</t>
  </si>
  <si>
    <t xml:space="preserve">WF531237AAE</t>
  </si>
  <si>
    <t xml:space="preserve">TREXM Modern Shoe Storage Bench with Hidden Storage and Upholstered Cushions for Bedside, Living Room and Entryway (Gray)</t>
  </si>
  <si>
    <t xml:space="preserve">TM000006AAA</t>
  </si>
  <si>
    <t xml:space="preserve">TREXM 6-Piece Acacia Wood Frame Patio Sectional Sofa Set with Coffee Table and Removable Cushion for Garden Backyard Patio and Poolside(Beige)</t>
  </si>
  <si>
    <t xml:space="preserve">WF318154AAK</t>
  </si>
  <si>
    <t xml:space="preserve">TREXM Modern Functional Large Storage Space Sideboard with Wooden Triangular Handles and Adjustable Shelves for Living Room and Dining Room (White)</t>
  </si>
  <si>
    <t xml:space="preserve">WF318105AAE</t>
  </si>
  <si>
    <t xml:space="preserve">TREXM Outdoor Swivel Chair with Cushions, Rattan Egg Patio Chair with Rocking Function for Balcony, Poolside and Garden (Grey Wicker + Grey Cushion)</t>
  </si>
  <si>
    <t xml:space="preserve">TM000007AAA</t>
  </si>
  <si>
    <t xml:space="preserve">TREXM 2-Piece Rattan Outdoor Patio Bench Lounge Roof Set, Effective UV Protection Fabric &amp; Waterproof Cushions and Adjustable Backrest for Garden, Backyard and Porch (Brown Wicker + Beige Fabric)</t>
  </si>
  <si>
    <t xml:space="preserve">TM000007AAE</t>
  </si>
  <si>
    <t xml:space="preserve">TREXM 2-Piece Rattan Outdoor Patio Bench Lounge Roof Set, Effective UV Protection Fabric &amp; Waterproof Cushions and Adjustable Backrest for Garden, Backyard and Porch (Grey Wicker + Grey Fabric)</t>
  </si>
  <si>
    <t xml:space="preserve">WF317096AAP</t>
  </si>
  <si>
    <t xml:space="preserve">TREXM Retro Style Sideboard with Adjustable Shelves, Rectangular Metal Handles and Legs for  Kitchen, Living room, and Dining Room  (Espresso)</t>
  </si>
  <si>
    <t xml:space="preserve">WF317096AAM</t>
  </si>
  <si>
    <t xml:space="preserve">TREXM Retro-Style Sideboard with Adjustable Shelves, Rectangular Metal Handles and Legs for  Kitchen, Living room, and Dining Room  (Navy)</t>
  </si>
  <si>
    <t xml:space="preserve">XW000018AAE</t>
  </si>
  <si>
    <t xml:space="preserve">TREXM Retro-Style Sideboard with Extra Large Storage Space with Three Drawers and Two Compartments for Living Room and Dining Room (Taupe)</t>
  </si>
  <si>
    <t xml:space="preserve">XW000017AAN</t>
  </si>
  <si>
    <t xml:space="preserve">TREXM 3-Door Large Storage Retro Sideboard with Adjustable Shelves and Black Handles for Kitchen, Dining Room and Living Room (Antique Natural)</t>
  </si>
  <si>
    <t xml:space="preserve">WF317097AAN</t>
  </si>
  <si>
    <t xml:space="preserve">TREXM Wood Traditional Style Sideboard with Adjustable Shelves and Gold Handles for Kitchen, Dining Room and Living Room (Taupe)</t>
  </si>
  <si>
    <t xml:space="preserve">WF317097AAM</t>
  </si>
  <si>
    <t xml:space="preserve">TREXM Wood Traditional Style Sideboard with Adjustable Shelves and Gold Handles for Kitchen, Dining Room and Living Room (Antique Navy)</t>
  </si>
  <si>
    <t xml:space="preserve">WF317097AAB</t>
  </si>
  <si>
    <t xml:space="preserve">TREXM Wood Traditional Style Sideboard with Adjustable Shelves and Gold Handles for Kitchen, Dining Room and Living Room (Black)</t>
  </si>
  <si>
    <t xml:space="preserve">ST000114AAK</t>
  </si>
  <si>
    <t xml:space="preserve">TREXM 5-Piece Retro Functional Dining Set, 1 Extendable Table with a 16-inch Leaf and 4 Upholstered Chairs for Dining Room and Kitchen (Antique White)</t>
  </si>
  <si>
    <t xml:space="preserve">WF287219AAC</t>
  </si>
  <si>
    <t xml:space="preserve">TREXM Console Table/Sofa Table with Storage Drawers and Bottom Shelf for Entryway Hallway(Dark Blue)</t>
  </si>
  <si>
    <t xml:space="preserve">ST000108AAE</t>
  </si>
  <si>
    <t xml:space="preserve">TREXM 7-Piece Dining Table with 4 Trestle Base and 6 Upholstered Chairs with Slightly Curve and Ergonomic Seat Back (Gray)</t>
  </si>
  <si>
    <t xml:space="preserve">WF314994AAK</t>
  </si>
  <si>
    <t xml:space="preserve">TREXM Console Table Sofa Table with Drawers for Entryway with Projecting Drawers and Long Shelf (Antique White, OLD SKU: WF189574AAK)</t>
  </si>
  <si>
    <t xml:space="preserve">WF314994AAM</t>
  </si>
  <si>
    <t xml:space="preserve">TREXM Console Table Sofa Table with Drawers for Entryway with Projecting Drawers and Long Shelf (Antique Navy, OLD SKU: WF189574AAM)</t>
  </si>
  <si>
    <t xml:space="preserve">ST000105AAE</t>
  </si>
  <si>
    <t xml:space="preserve">TREXM 5-Piece Retro Functional Dining Set, 1 Extendable Table with a 16-inch Leaf and 4 Upholstered Chairs for Dining Room and Kitchen (Gray)</t>
  </si>
  <si>
    <t xml:space="preserve">WF314995AAH</t>
  </si>
  <si>
    <t xml:space="preserve">TREXM Cambridge Series  Ample Storage Vintage Console Table with Four Small Drawers and Bottom Shelf for Living Rooms, Entrances and Kitchens (Light Navy, OLD SKU: WF190263AAH)</t>
  </si>
  <si>
    <t xml:space="preserve">ST000101AAD</t>
  </si>
  <si>
    <t xml:space="preserve">TREXM 5-Piece Retro Functional Dining Table Set Extendable Round Table and 4 Upholstered Chairs for Dining Room and Living Room (Brown+Antique White)</t>
  </si>
  <si>
    <t xml:space="preserve">WF310444AAK</t>
  </si>
  <si>
    <t xml:space="preserve">TREXM Sideboard with 4 Door Large Storage Buffet with Adjustable Shelves and Metal Handles for Kitchen, Living Room, Dining Room (Antique White)</t>
  </si>
  <si>
    <t xml:space="preserve">WF310444AAM</t>
  </si>
  <si>
    <t xml:space="preserve">TREXM Sideboard with 4 Door Large Storage Buffet with Adjustable Shelves and Metal Handles for Kitchen, Living Room, Dining Room (Navy)</t>
  </si>
  <si>
    <t xml:space="preserve">ST000100AAE</t>
  </si>
  <si>
    <t xml:space="preserve">TREXM Retro 5-piece Dining Set Extendable Round Table and 4 Chairs for Kitchen Dining Room(ANTIQUE GRAY OAK)</t>
  </si>
  <si>
    <t xml:space="preserve">ST000100AAB</t>
  </si>
  <si>
    <t xml:space="preserve">TREXM Retro 5-piece Dining Set Extendable Round Table and 4 Chairs for Kitchen Dining Room (BLACK OAK)</t>
  </si>
  <si>
    <t xml:space="preserve">ST000098AAE</t>
  </si>
  <si>
    <t xml:space="preserve">TREXM 5-Piece Dining Table Set, 44" Round Dining Table with Curved Bench &amp; Side Chairs for 4-5 People for Dining Room and Kitchen (Grey)</t>
  </si>
  <si>
    <t xml:space="preserve">ST000097AAD</t>
  </si>
  <si>
    <t xml:space="preserve">TREXM 4-piece Dining Bar Table Set with 3 Upholstered Stools, Multifunctional Dining Table with 3 Drawers (Natural Wood Wash)</t>
  </si>
  <si>
    <t xml:space="preserve">ST000097AAE</t>
  </si>
  <si>
    <t xml:space="preserve">TREXM 4-piece Dining Bar Table Set with 3 Upholstered Stools, Multifunctional Dining Table with 3 Drawers (Gray)</t>
  </si>
  <si>
    <t xml:space="preserve">XW000001AAB</t>
  </si>
  <si>
    <t xml:space="preserve">TREXM Retro Round Dining Table Minimalist Elegant Table for Living Room, Dining Room (Black)</t>
  </si>
  <si>
    <t xml:space="preserve">ST000095AAB</t>
  </si>
  <si>
    <t xml:space="preserve">TREXM 5-piece Dining Set Retro Round Table with 4 Upholstered Chairs for Living Room, Dining Room (Black)</t>
  </si>
  <si>
    <t xml:space="preserve">ST000094AAD</t>
  </si>
  <si>
    <t xml:space="preserve">TREXM 5-Piece Retro Functional Dining Set, Round Table with a 16"W Leaf and 4 Upholstered Chairs for Dining Room and Living Room (Walnut)</t>
  </si>
  <si>
    <t xml:space="preserve">WF305177AAK</t>
  </si>
  <si>
    <t xml:space="preserve">TREXM Simple Storage Cabinet Accent Cabinet with Solid Wood Veneer and Metal Leg Frame for Living Room, Entryway, Dining Room (White)</t>
  </si>
  <si>
    <t xml:space="preserve">WF304918AAN</t>
  </si>
  <si>
    <t xml:space="preserve">TREXM Sideboard with Glass Doors, 3 Door Mirrored Buffet Cabinet with Silver Handle for Living Room, Hallway, Dining Room (Champagne Gold)</t>
  </si>
  <si>
    <t xml:space="preserve">WF305237AAB</t>
  </si>
  <si>
    <t xml:space="preserve">TREXM Large Storage Space Sideboard with Artificial Rattan Door and Metal Handles for Living Room and Entryway (Black)</t>
  </si>
  <si>
    <t xml:space="preserve">ST000086AAK</t>
  </si>
  <si>
    <t xml:space="preserve">TREXM 5-Piece Dining Table Set, Two-Size Round To Oval Extendable Butterfly Leaf Wood Dining Table and 4 Upholstered Dining Chairs with Armrests (Brown+White)</t>
  </si>
  <si>
    <t xml:space="preserve">ST000082AAN</t>
  </si>
  <si>
    <t xml:space="preserve">TREXM 7-Piece Wooden Dining Table Set Mutifunctional Extendable Table with 12" Leaf and 2 Drawers, 6 Dining Chairs with Soft Cushion (Natural Wood Wash)</t>
  </si>
  <si>
    <t xml:space="preserve">ST000045AAE</t>
  </si>
  <si>
    <t xml:space="preserve">TREXM Retro Style 7-Piece Dining Table Set with Extendable Table and 6 Upholstered Chairs (Gray+White)</t>
  </si>
  <si>
    <t xml:space="preserve">ST000067AAE</t>
  </si>
  <si>
    <t xml:space="preserve">TREXM 6-Piece Farmhouse Dining Table Set 72" Wood Rectangular Table, 4 Upholstered Chairs with Bench (Gray)</t>
  </si>
  <si>
    <t xml:space="preserve">XW000013AAM</t>
  </si>
  <si>
    <t xml:space="preserve">TREXM Sideboard with 4 Doors Large Storage Space Buffet Cabinet with Adjustable Shelves and Silver Handles for Kitchen, Dining Room, Living Room (Antique Blue)</t>
  </si>
  <si>
    <t xml:space="preserve">XW000010AAK</t>
  </si>
  <si>
    <t xml:space="preserve">TREXM Modern Sideboard MDF Buffet Cabinet Marble Sticker Tabletop and Amber-yellow Tempered Glass Doors with Gold Metal Legs &amp; Handles (White)</t>
  </si>
  <si>
    <t xml:space="preserve">ST000046AAP</t>
  </si>
  <si>
    <t xml:space="preserve">TREXM 6-Piece Family Dining Room Set Solid Wood Space Saving Foldable Table and 4 Chairs with Bench for Dining Room (Espresso)</t>
  </si>
  <si>
    <t xml:space="preserve">ST000045AAK</t>
  </si>
  <si>
    <t xml:space="preserve">TREXM Retro Style 7-Piece Dining Table Set with Extendable Table and 6 Upholstered Chairs (Brown+White)</t>
  </si>
  <si>
    <t xml:space="preserve">ST000067AAP</t>
  </si>
  <si>
    <t xml:space="preserve">TREXM 6-Piece Farmhouse Dining Table Set 72" Wood Rectangular Table, 4 Upholstered Chairs with Bench (Espresso)</t>
  </si>
  <si>
    <t xml:space="preserve">ST000074AAP</t>
  </si>
  <si>
    <t xml:space="preserve">TREXM 5-Piece Farmhouse Dining Table Set Wood Round Extendable Dining Table and 4 Upholstered Dining Chairs (Espresso)</t>
  </si>
  <si>
    <t xml:space="preserve">WF291264AAE</t>
  </si>
  <si>
    <t xml:space="preserve">TREXM Set of 4 Dining chairs Wood Upholstered Fabirc Dining Room Chairs with Nailhead (Natural Wood Wash)</t>
  </si>
  <si>
    <t xml:space="preserve">WF199317AAB</t>
  </si>
  <si>
    <t xml:space="preserve">TREXM Console Table with 3-Tier Open Storage Spaces and "X" Legs, Narrow Sofa Entry Table for Living Room, Entryway and Hallway (Black)</t>
  </si>
  <si>
    <t xml:space="preserve">WF281290AAM</t>
  </si>
  <si>
    <t xml:space="preserve">TREXM Rustic Entryway Console Table, 60" Long Sofa Table with two Different Size Drawers and Bottom Shelf for Storage (Navy)</t>
  </si>
  <si>
    <t xml:space="preserve">WF199598AAK</t>
  </si>
  <si>
    <t xml:space="preserve">TREXM Retro Design Console Table with Two Open Shelves, Pine Solid Wood Frame and Legs for Living Room (Antique White)</t>
  </si>
  <si>
    <t xml:space="preserve">WF212654AAE</t>
  </si>
  <si>
    <t xml:space="preserve">TREXM Square Wooden Counter Height Dining Table with 2-Tier Storage Shelving, Gray</t>
  </si>
  <si>
    <t xml:space="preserve">WF199317AAK</t>
  </si>
  <si>
    <t xml:space="preserve">TREXM  Console Table with 3-Tier Open Storage Spaces and "X" Legs, Narrow Sofa Entry Table for Living Room (White)</t>
  </si>
  <si>
    <t xml:space="preserve">WF191266AAM</t>
  </si>
  <si>
    <t xml:space="preserve">TREXM Console Table Sofa Table Easy Assembly with Two Storage Drawers and Bottom Shelf for Living Room, Entryway (Antique Navy)</t>
  </si>
  <si>
    <t xml:space="preserve">WF191266AAK</t>
  </si>
  <si>
    <t xml:space="preserve">TREXM Console Table Sofa Table Easy Assembly with Two Storage Drawers and Bottom Shelf for Living Room, Entryway (Ivory White)</t>
  </si>
  <si>
    <t xml:space="preserve">WF193795AAB</t>
  </si>
  <si>
    <t xml:space="preserve">TREXM Console Table 64" Long Extra-thick Sofa Table with Drawers and Shelf for Entryway, Hallway, Living Room (Distressed Black)</t>
  </si>
  <si>
    <t xml:space="preserve">WF193444AAK</t>
  </si>
  <si>
    <t xml:space="preserve">TREXM Sideboard Console Table with Bottom Shelf, Farmhouse Wood/Glass Buffet Storage Cabinet Living Room (White)</t>
  </si>
  <si>
    <t xml:space="preserve">WF191266AAE</t>
  </si>
  <si>
    <t xml:space="preserve">TREXM Console Table Sofa Table Easy Assembly with Two Storage Drawers and Bottom Shelf for Living Room, Entryway (Grey Wash)</t>
  </si>
  <si>
    <t xml:space="preserve">WF190263AAM</t>
  </si>
  <si>
    <t xml:space="preserve">TREXM  Cambridge Series Buffet Sideboard Console Table with Bottom Shelf (Dark Blue)</t>
  </si>
  <si>
    <t xml:space="preserve">WF189615AAB</t>
  </si>
  <si>
    <t xml:space="preserve">TREXM Console Table for Entryway Hallway Sofa Table with Storage Drawers and Bottom Shelf (Black)</t>
  </si>
  <si>
    <t xml:space="preserve">TM000005AAA</t>
  </si>
  <si>
    <t xml:space="preserve">TREXM 3-Piece Modern Multi-Functional Outdoor Sectional Sofa Set with Height-adjustable Seating and Coffee Table for Patio, Garden and Backyard (Beige)</t>
  </si>
  <si>
    <t xml:space="preserve">XW000019AAE</t>
  </si>
  <si>
    <t xml:space="preserve">TREXM Modern Sideboard with Extra Large Storage Space with Metal Handles and Support Legs for Living Room and Dining Room (Light Grey)</t>
  </si>
  <si>
    <t xml:space="preserve">TM000011AAE</t>
  </si>
  <si>
    <t xml:space="preserve">TREXM 1-Piece Farmhouse-styled Wooden Outdoor Sunbed for Ultimate Relaxation Outdoor Daybed Seating 2 People for Poolside, Garden and Backyard (Grey)</t>
  </si>
  <si>
    <t xml:space="preserve">WF318109AAM</t>
  </si>
  <si>
    <t xml:space="preserve">TREXM Modern Style Sideboard with Superior Storage Space, Hollow Door Design and 2 Adjustable Shelves for Living Room and Dining Room (Navy Blue)</t>
  </si>
  <si>
    <t xml:space="preserve">WF318105AAA</t>
  </si>
  <si>
    <t xml:space="preserve">TREXM Outdoor Swivel Chair with Cushions, Rattan Egg Patio Chair with Rocking Function for Balcony, Poolside and Garden (Grey Wicker + Beige Cushion)</t>
  </si>
  <si>
    <t xml:space="preserve">WF316903AAK</t>
  </si>
  <si>
    <t xml:space="preserve">TREXM Modern Minimalist Console Table with Open Tabletop and Four Drawers with Metal Handles for Entry Way, Living Room and Dining Room (White)</t>
  </si>
  <si>
    <t xml:space="preserve">WF316904AAP</t>
  </si>
  <si>
    <t xml:space="preserve">TREXM Retro Rattan Console Table 3-door TV Stand Media Console with Open Shelves for TV Stand under 75''(Espresso)</t>
  </si>
  <si>
    <t xml:space="preserve">ST000116AAD</t>
  </si>
  <si>
    <t xml:space="preserve">TREXM 5-Piece Counter Height Dining Table Set in 2 Table Sizes with 4 Folding Leaves and 4 Upholstered Chairs for Dining Room (Espresso+White+Gray Cushion)</t>
  </si>
  <si>
    <t xml:space="preserve">WF317093AAB</t>
  </si>
  <si>
    <t xml:space="preserve">TREXM Retro Minimalist Curved Sideboard with Gold Handles and Adjustable Dividers for Living Room or Dining Room (Antique Black)</t>
  </si>
  <si>
    <t xml:space="preserve">WF317093AAD</t>
  </si>
  <si>
    <t xml:space="preserve">TREXM Retro Minimalist Curved Sideboard with Gold Handles and Adjustable Dividers for Living Room or Dining Room (Natural Wood Wash)</t>
  </si>
  <si>
    <t xml:space="preserve">WF317095AAD</t>
  </si>
  <si>
    <t xml:space="preserve">TREXM Minimalist Coffee Table with Curved Art Deco Design for Living Room or Dining Room(Natural Wood Wash)</t>
  </si>
  <si>
    <t xml:space="preserve">XW000014AAM</t>
  </si>
  <si>
    <t xml:space="preserve">TREXM 6-drawer and 2-Cabinet Retro Sideboard with Extra Large Storage Space, with Gold Handles and Solid Wood Legs, for Kitchen and Living Room (Antique Blue)</t>
  </si>
  <si>
    <t xml:space="preserve">XW000010AAB</t>
  </si>
  <si>
    <t xml:space="preserve">TREXM Modern Sideboard MDF Buffet Cabinet Marble Sticker Tabletop and Amber-yellow Tempered Glass Doors with Gold Metal Legs &amp; Handles (Black)</t>
  </si>
  <si>
    <t xml:space="preserve">WF314993AAM</t>
  </si>
  <si>
    <t xml:space="preserve">TREXM Console Table 63" Long Console Table with Drawers and Shelf for Entryway, Hallway, Living Room (Navy, OLD SKU: WF299371AAM)</t>
  </si>
  <si>
    <t xml:space="preserve">WF314993AAB</t>
  </si>
  <si>
    <t xml:space="preserve">TREXM Console Table 63" Long Console Table with Drawers and Shelf for Entryway, Hallway, Living Room (Espresso, OLD SKU: WF193795AAB)</t>
  </si>
  <si>
    <t xml:space="preserve">WF313199AAM</t>
  </si>
  <si>
    <t xml:space="preserve">TREXM Retro 4-Door Mirrored Buffet Sideboard with Metal Pulls for Dining Room, Living Room and Hallway (Navy)</t>
  </si>
  <si>
    <t xml:space="preserve">ST000102AAP</t>
  </si>
  <si>
    <t xml:space="preserve">TREXM 5-Piece Multifunctional Dining Table Set, Farmhouse Dining Set with Extendable Round Table,Two Small Drawers and 4 Upholstered Dining Chairs for Kitchen and Dining Room (Black)</t>
  </si>
  <si>
    <t xml:space="preserve">ST000102AAE</t>
  </si>
  <si>
    <t xml:space="preserve">TREXM 5-Piece Multifunctional Dining Table Set, Farmhouse Dining Set with Extendable  Round Table ,Two Small Drawers and 4 Upholstered Dining Chairs for Kitchen and Dining Room (Natural Wood Wash)</t>
  </si>
  <si>
    <t xml:space="preserve">ST000101AAE</t>
  </si>
  <si>
    <t xml:space="preserve">TREXM 5-Piece Retro Functional Dining Table Set Extendable Round Table and 4 Upholstered Chairs for Dining Room and Living Room (Grey)</t>
  </si>
  <si>
    <t xml:space="preserve">ST000094AAN</t>
  </si>
  <si>
    <t xml:space="preserve">TREXM 5-Piece Retro Functional Dining Set, Round Table with a 16"W Leaf and 4 Upholstered Chairs for Dining Room and Living Room (Natural)</t>
  </si>
  <si>
    <t xml:space="preserve">WF307723AAM</t>
  </si>
  <si>
    <t xml:space="preserve">TREXM Retro Sideboard door with Circular Groove Design Round Metal Door Handle for Entrance, Dinning Room, Living Room (Antique Blue)</t>
  </si>
  <si>
    <t xml:space="preserve">WF307723AAE</t>
  </si>
  <si>
    <t xml:space="preserve">TREXM Retro Sideboard door with Circular Groove Design Round Metal Door Handle for Entrance, Dinning Room, Living Room (Gray)</t>
  </si>
  <si>
    <t xml:space="preserve">ST000074AAD</t>
  </si>
  <si>
    <t xml:space="preserve">TREXM 5-Piece Farmhouse Dining Table Set Wood Round Extendable Dining Table and 4 Upholstered Dining Chairs (Oak Natural Wood + Antique White)</t>
  </si>
  <si>
    <t xml:space="preserve">ST000091AAD</t>
  </si>
  <si>
    <t xml:space="preserve">TREXM 5-Piece Retro Functional Dining Table Set Wood Round Extendable Dining Table and 4 Upholstered Dining Chairs (Off White)</t>
  </si>
  <si>
    <t xml:space="preserve">ST000090AAB</t>
  </si>
  <si>
    <t xml:space="preserve">TREXM 5-Piece Dining Set Extendable Round Table and 4 Upholstered Chairs Farmhouse Dining Set for Kitchen, Dining Room(Black)</t>
  </si>
  <si>
    <t xml:space="preserve">WF305980AAB</t>
  </si>
  <si>
    <t xml:space="preserve">TREXM Farmhouse Dining Table Extendable Round Table for Kitchen, Dining Room(Black)</t>
  </si>
  <si>
    <t xml:space="preserve">WF304382AAK</t>
  </si>
  <si>
    <t xml:space="preserve">TREXM Modern Elegant 4-door Sideboard Gold Metal Handle Buffet Cabinet for Dining Room, Living Room, Bedroom, Hallway (White)</t>
  </si>
  <si>
    <t xml:space="preserve">ST000090AAE</t>
  </si>
  <si>
    <t xml:space="preserve">TREXM 5-Piece Dining Set Extendable Round Table and 4 Upholstered Chairs Farmhouse Dining Set for Kitchen, Dining Room(Natural Wood Wash)</t>
  </si>
  <si>
    <t xml:space="preserve">WF305980AAE</t>
  </si>
  <si>
    <t xml:space="preserve">TREXM Farmhouse Dining Table Extendable Round Table for Kitchen, Dining Room(Natural Wood Wash)</t>
  </si>
  <si>
    <t xml:space="preserve">WF304838AAK</t>
  </si>
  <si>
    <t xml:space="preserve">TREXM Large Storage Space Sideboard, 4 Door Buffet Cabinet with Pull Ring Handles for Living Room, Dining Room (White)</t>
  </si>
  <si>
    <t xml:space="preserve">WF304383AAA</t>
  </si>
  <si>
    <t xml:space="preserve">TREXM Minimalist Style 60"L Large Storage Space Sideboard with 4 Doors and Rebound Device for Living Room and Entryway (Apricot Cream)</t>
  </si>
  <si>
    <t xml:space="preserve">WF304918AAB</t>
  </si>
  <si>
    <t xml:space="preserve">TREXM Sideboard with Glass Doors, 3 Door Mirrored Buffet Cabinet with Silver Handle for Living Room, Hallway, Dining Room (Black)</t>
  </si>
  <si>
    <t xml:space="preserve">ST000087AAE</t>
  </si>
  <si>
    <t xml:space="preserve">ST000027AAK</t>
  </si>
  <si>
    <t xml:space="preserve">TREXM 7-Piece Modern Dining Table Set, Rectangular Marble Texture Kitchen Table and 6 PU leather Chairs with X-Shaped Gold Steel Pipe Legs for Dining Room (White)</t>
  </si>
  <si>
    <t xml:space="preserve">ST000086AAN</t>
  </si>
  <si>
    <t xml:space="preserve">TREXM 5-Piece Dining Table Set, Two-Size Round To Oval Extendable Butterfly Leaf Wood Dining Table and 4 Upholstered Dining Chairs with Armrests (Natural Wood Wash)</t>
  </si>
  <si>
    <t xml:space="preserve">ST000082AAK</t>
  </si>
  <si>
    <t xml:space="preserve">TREXM 7-Piece Wooden Dining Table Set Mutifunctional Extendable Table with 12" Leaf and 2 Drawers, 6 Dining Chairs with Soft Cushion (Brown + White)</t>
  </si>
  <si>
    <t xml:space="preserve">ST000084AAE</t>
  </si>
  <si>
    <t xml:space="preserve">TREXM 6-Piece Wooden Dining Table Set, Farmhouse Rectangular Dining Table, Four Chairs with Exquisitely Designed Hollow Chair Back and Bench for Home Dining Room (Gray+White)</t>
  </si>
  <si>
    <t xml:space="preserve">ST000039AAD</t>
  </si>
  <si>
    <t xml:space="preserve">TREXM 5-Piece Multi-Functional Rubber Wood Counter Height Dining Set with Padded Chairs and Integrated 9 Bar Wine Compartment, Wineglass Holders for Dining Room (Brown + White Wash)</t>
  </si>
  <si>
    <t xml:space="preserve">ST000038AAE</t>
  </si>
  <si>
    <t xml:space="preserve">TREXM 5-Piece Wood Dining Table Set Round Extendable Dining Table with 4 Dining Chairs, Dining Room Table Set for 4 person for Dining Room (Gray)</t>
  </si>
  <si>
    <t xml:space="preserve">ST000038AAD</t>
  </si>
  <si>
    <t xml:space="preserve">TREXM 5-Piece Wood Dining Table Set Round Extendable Dining Table with 4 Dining Chairs, Dining Room Table Set for 4 person for Dining Room (Natural Wood Wash)</t>
  </si>
  <si>
    <t xml:space="preserve">XW000013AAK</t>
  </si>
  <si>
    <t xml:space="preserve">TREXM Sideboard with 4 Doors Large Storage Space Buffet Cabinet with Adjustable Shelves and Silver Handles for Kitchen, Dining Room, Living Room (White)</t>
  </si>
  <si>
    <t xml:space="preserve">ST000017AAE</t>
  </si>
  <si>
    <t xml:space="preserve">TREXM 7-Piece Dining Table Set Wood Dining Table and 6 Upholstered Chairs with Shaped Legs for Dining Room/Living Room Furniture (Gray+White)</t>
  </si>
  <si>
    <t xml:space="preserve">ST000067AAD</t>
  </si>
  <si>
    <t xml:space="preserve">TREXM 6-Piece Farmhouse Dining Table Set 72" Wood Rectangular Table, 4 Upholstered Chairs with Bench (Walnut)</t>
  </si>
  <si>
    <t xml:space="preserve">ST000065AAD</t>
  </si>
  <si>
    <t xml:space="preserve">TREXM Classic 6-Piece Dining Set Wooden Table and 4 Chairs with Bench for Kitchen Dining Room (Brown+Cottage White)</t>
  </si>
  <si>
    <t xml:space="preserve">ST000074AAE</t>
  </si>
  <si>
    <t xml:space="preserve">TREXM 5-Piece Farmhouse Dining Table Set Wood Round Extendable Dining Table and 4 Upholstered Dining Chairs (Natural Wood Wash)</t>
  </si>
  <si>
    <t xml:space="preserve">WF291264AAP</t>
  </si>
  <si>
    <t xml:space="preserve">TREXM Set of 4 Dining chairs Wood Upholstered Fabirc Dining Room Chairs with Nailhead (Espresso)</t>
  </si>
  <si>
    <t xml:space="preserve">WF291263AAP</t>
  </si>
  <si>
    <t xml:space="preserve">TREXM Farmhouse Round Extendable Dining Table with 16" Leaf Wood Kitchen Table (Espresso)</t>
  </si>
  <si>
    <t xml:space="preserve">WF191870AAM</t>
  </si>
  <si>
    <t xml:space="preserve">TREXM Rustic Entryway Console Table, 60" Long Sofa Table with Two Different Size Drawers and Bottom Shelf for Storage (Navy)</t>
  </si>
  <si>
    <t xml:space="preserve">ST000059AAP</t>
  </si>
  <si>
    <t xml:space="preserve">TREXM 6-Piece Dining Table and Chair Set with Special-shaped Legs and Foam-covered Seat Backs&amp;Cushions for Dining Room (Espresso)</t>
  </si>
  <si>
    <t xml:space="preserve">WF287219AAP</t>
  </si>
  <si>
    <t xml:space="preserve">TREXM Console Table/Sofa Table with Storage Drawers and Bottom Shelf for Entryway Hallway(Espresso)</t>
  </si>
  <si>
    <t xml:space="preserve">WF287219AAE</t>
  </si>
  <si>
    <t xml:space="preserve">TREXM Console Table/Sofa Table with Storage Drawers and Bottom Shelf for Entryway Hallway (Gray Wash)</t>
  </si>
  <si>
    <t xml:space="preserve">WF281290AAP</t>
  </si>
  <si>
    <t xml:space="preserve">TREXM Rustic Entryway Console Table, 60" Long Sofa Table with two Different Size Drawers and Bottom Shelf for Storage (Espresso)</t>
  </si>
  <si>
    <t xml:space="preserve">WF199599AAK</t>
  </si>
  <si>
    <t xml:space="preserve">TREXM Classic Retro Style Console Table with Three Top Drawers and Open Style Bottom Shelf, Easy Assembly (Antique White)</t>
  </si>
  <si>
    <t xml:space="preserve">WF199317AAM</t>
  </si>
  <si>
    <t xml:space="preserve">TREXM Console Table with 3-Tier Open Storage Spaces and "X" Legs, Narrow Sofa Entry Table for Living Room, Entryway and Hallway (Navy Blue)</t>
  </si>
  <si>
    <t xml:space="preserve">ST000052AAE</t>
  </si>
  <si>
    <t xml:space="preserve">TREXM Dining Room Table and Chairs with Bench, Rustic Wood Dining Set, Set of 6 (Gray)</t>
  </si>
  <si>
    <t xml:space="preserve">WF192012AAK</t>
  </si>
  <si>
    <t xml:space="preserve">TREXM Rustic Brushed Texture Entryway Table Console Table with Drawer and Bottom Shelf for Living Room (Ivory White)</t>
  </si>
  <si>
    <t xml:space="preserve">WF193444AAE</t>
  </si>
  <si>
    <t xml:space="preserve">TREXM Sideboard Console Table with Bottom Shelf, Farmhouse Wood/Glass Buffet Storage Cabinet Living Room (Antique Grey)</t>
  </si>
  <si>
    <t xml:space="preserve">WF193444AAM</t>
  </si>
  <si>
    <t xml:space="preserve">TREXM Sideboard Console Table with Bottom Shelf, Farmhouse Wood/Glass Buffet Storage Cabinet Living Room (Antique Navy)</t>
  </si>
  <si>
    <t xml:space="preserve">WF193443AAK</t>
  </si>
  <si>
    <t xml:space="preserve">TREXM Rustic Storage Bench with 3 Removable Classic Rattan Basket , Entryway Bench Storage Bench with Removable Cushion (White)</t>
  </si>
  <si>
    <t xml:space="preserve">WF192012AAP</t>
  </si>
  <si>
    <t xml:space="preserve">TREXM Rustic Brushed Texture Entryway Table Console Table with Drawer and Bottom Shelf for Living Room (Espresso)</t>
  </si>
  <si>
    <t xml:space="preserve">TM000010AAA</t>
  </si>
  <si>
    <t xml:space="preserve">TREXM 4-Piece Outdoor Patio Conversation Set with Coffee Table and Soft Waterproof Cushions for Garden, Poolside and Backyard(Gray Rope+Beige Cushion)</t>
  </si>
  <si>
    <t xml:space="preserve">TM000008AAE</t>
  </si>
  <si>
    <t xml:space="preserve">TREXM 4-Piece Rattan Outdoor Patio Conversation Set with Seating Set for 5 and Coffee Table for Porch, Backyard and Garden (Grey)</t>
  </si>
  <si>
    <t xml:space="preserve">ST000119AAD</t>
  </si>
  <si>
    <t xml:space="preserve">TREXM 6-piece Retro Farmhouse Style Dining Set, Rectangular Table and 4 Upholstered Chairs with Rattan and Bench for Dining Room and Kitchen (Natural Wood Wash)</t>
  </si>
  <si>
    <t xml:space="preserve">TM000001AAA</t>
  </si>
  <si>
    <t xml:space="preserve">TREXM 6-Piece Outdoor Sectional Sofa Set with Round Nesting Coffee Tables and Seating Sofa with Cushions for Patio, Porch and Garden (Beige)</t>
  </si>
  <si>
    <t xml:space="preserve">TM000002AAE</t>
  </si>
  <si>
    <t xml:space="preserve">TREXM 2-Piece Outdoor Sunbed and Coffee Table Set, Patio Double Chaise Lounger Loveseat Daybed with Clear Tempered Glass Table for the patio, poolside (Grey Cushion + Dark Grey Rope)</t>
  </si>
  <si>
    <t xml:space="preserve">TM000002AAA</t>
  </si>
  <si>
    <t xml:space="preserve">TREXM 2-Piece Outdoor Sunbed and Coffee Table Set, Patio Double Chaise Lounger Loveseat Daybed with Clear Tempered Glass Table for the patio, poolside (Beige Cushion + Natural Rope)</t>
  </si>
  <si>
    <t xml:space="preserve">ST000115AAC</t>
  </si>
  <si>
    <t xml:space="preserve">TREXM 7-Piece Multi-Functional Modern Counter Height Dining Bar Table Set with Open Shelves and 6 Upholstered Stools for Dining Room, Bar and Cafe (White and Green)</t>
  </si>
  <si>
    <t xml:space="preserve">ST000116AAE</t>
  </si>
  <si>
    <t xml:space="preserve">TREXM 5-Piece Counter Height Dining Table Set in 2 Table Sizes with 4 Folding Leaves and 4 Upholstered Chairs for Dining Room (Gray+Beige Cushion)</t>
  </si>
  <si>
    <t xml:space="preserve">WF317095AAB</t>
  </si>
  <si>
    <t xml:space="preserve">TREXM Minimalist Coffee Table with Curved Art Deco Design for Living Room or Dining Room(Antique Black)</t>
  </si>
  <si>
    <t xml:space="preserve">WF307723AAB</t>
  </si>
  <si>
    <t xml:space="preserve">TREXM Retro Sideboard door with Circular Groove Design Round Metal Door Handle for Entrance, Dinning Room, Living Room (Black)</t>
  </si>
  <si>
    <t xml:space="preserve">ST000088AAB</t>
  </si>
  <si>
    <t xml:space="preserve">TREXM 6-Piece Classic Dining Table Set, Rectangular Extendable Dining Table with two 12"W Removable Leaves and 4 Upholstered Chairs &amp; 1 Bench for Dining Room (White+Black)</t>
  </si>
  <si>
    <t xml:space="preserve">WF287219AAL</t>
  </si>
  <si>
    <t xml:space="preserve">TREXM Console Table/Sofa Table with Storage Drawers and Bottom Shelf for Entryway Hallway(Tan)</t>
  </si>
  <si>
    <t xml:space="preserve">WF287219AAK</t>
  </si>
  <si>
    <t xml:space="preserve">TREXM Console Table/Sofa Table with Storage Drawers and Bottom Shelf for Entryway Hallway(Antique White)</t>
  </si>
  <si>
    <t xml:space="preserve">ST000045AAD</t>
  </si>
  <si>
    <t xml:space="preserve">TREXM Retro Style 7-Piece Dining Table Set with Extendable Table and 6 Upholstered Chairs (Antique Brown+White)</t>
  </si>
  <si>
    <t xml:space="preserve">WF314993AAK</t>
  </si>
  <si>
    <t xml:space="preserve">TREXM Console Table 63" Long Console Table with Drawers and Shelf for Entryway, Hallway, Living Room (Antique White, OLD SKU: WF193795AAK)</t>
  </si>
  <si>
    <t xml:space="preserve">XW000013AAB</t>
  </si>
  <si>
    <t xml:space="preserve">TREXM Sideboard with 4 Doors Large Storage Space Buffet Cabinet with Adjustable Shelves and Silver Handles for Kitchen, Dining Room, Living Room (Black)</t>
  </si>
  <si>
    <t xml:space="preserve">WF314995AAM</t>
  </si>
  <si>
    <t xml:space="preserve">TREXM Cambridge Series  Ample Storage Vintage Console Table with Four Small Drawers and Bottom Shelf for Living Rooms, Entrances and Kitchens (Dark Blue,OLD SKU: WF190263AAM)</t>
  </si>
  <si>
    <t xml:space="preserve">ST000099AAD</t>
  </si>
  <si>
    <t xml:space="preserve">TREXM 6-Piece Retro Rectangular Dining Table Set, Table with Unique Legs and 4 Upholstered Chairs &amp; 1 Bench for Dining Room and Kitchen (Natural Wood Wash)</t>
  </si>
  <si>
    <t xml:space="preserve">ST000096AAK</t>
  </si>
  <si>
    <t xml:space="preserve">TREXM 6-Piece Retro 59"L Rectangular Dining Table Set, Table with Unique Legs and 4 Upholstered Chairs &amp; 1 Bench for Dining Room and Kitchen (White)</t>
  </si>
  <si>
    <t xml:space="preserve">WF307723AAK</t>
  </si>
  <si>
    <t xml:space="preserve">TREXM Retro Sideboard door with Circular Groove Design Round Metal Door Handle for Entrance, Dinning Room, Living Room (White)</t>
  </si>
  <si>
    <t xml:space="preserve">ST000078AAD</t>
  </si>
  <si>
    <t xml:space="preserve">TREXM Functional Furniture Retro Style Dining Table Set with Extendable Table and 4 Upholstered Chairs for Dining Room and Living Room (Oak Natural Wood + Off White)</t>
  </si>
  <si>
    <t xml:space="preserve">WF291263AAD</t>
  </si>
  <si>
    <t xml:space="preserve">TREXM Farmhouse Round Extendable Dining Table with 16" Leaf Wood Kitchen Table (Oak Natural Wood + Antique White)</t>
  </si>
  <si>
    <t xml:space="preserve">WF304383AAK</t>
  </si>
  <si>
    <t xml:space="preserve">TREXM Minimalist Style 60"L Large Storage Space Sideboard with 4 Doors and Rebound Device for Living Room and Entryway (White)</t>
  </si>
  <si>
    <t xml:space="preserve">WF304918AAD</t>
  </si>
  <si>
    <t xml:space="preserve">TREXM Sideboard with Glass Doors, 3 Door Mirrored Buffet Cabinet with Silver Handle for Living Room, Hallway, Dining Room (Natural Wood Wash)</t>
  </si>
  <si>
    <t xml:space="preserve">ST000087AAD</t>
  </si>
  <si>
    <t xml:space="preserve">ST000039AAE</t>
  </si>
  <si>
    <t xml:space="preserve">TREXM 5-Piece Multi-Functional Rubber Wood Counter Height Dining Set with Padded Chairs and Integrated 9 Bar Wine Compartment, Wineglass Holders for Dining Room (Gray)</t>
  </si>
  <si>
    <t xml:space="preserve">ST000079AAE</t>
  </si>
  <si>
    <t xml:space="preserve">TREXM 5-Piece Retro Round Dining Table Set with Curved Trestle Style Table Legs and 4 Upholstered Chairs for Dining Room (Dark Gray)</t>
  </si>
  <si>
    <t xml:space="preserve">ST000079AAD</t>
  </si>
  <si>
    <t xml:space="preserve">TREXM 5-Piece Retro Round Dining Table Set with Curved Trestle Style Table Legs and 4 Upholstered Chairs for Dining Room (Taupe)</t>
  </si>
  <si>
    <t xml:space="preserve">ST000043AAE</t>
  </si>
  <si>
    <t xml:space="preserve">TREXM Classic and Traditional Style 6 - Piece Dining Set, Includes Dining Table, 4 Upholstered Chairs &amp; Bench (Natural Wood Wash)</t>
  </si>
  <si>
    <t xml:space="preserve">ST000078AAP</t>
  </si>
  <si>
    <t xml:space="preserve">TREXM Functional Furniture Retro Style Dining Table Set with Extendable Table and 4 Upholstered Chairs for Dining Room and Living Room(Espresso)</t>
  </si>
  <si>
    <t xml:space="preserve">ST000078AAE</t>
  </si>
  <si>
    <t xml:space="preserve">TREXM Functional Furniture Retro Style Dining Table Set with Extendable Table and 4 Upholstered Chairs for Dining Room and Living Room(Natural Wood Wash)</t>
  </si>
  <si>
    <t xml:space="preserve">ST000049AAD</t>
  </si>
  <si>
    <t xml:space="preserve">TREXM 6-Piece Rubber Wood Dining Table Set with Beautiful Wood Grain Pattern Tabletop Solid Wood Veneer and Soft Cushion (Natural Wood Wash)</t>
  </si>
  <si>
    <t xml:space="preserve">ST000049AAE</t>
  </si>
  <si>
    <t xml:space="preserve">TREXM 6-Piece Rubber Wood Dining Table Set with Beautiful Wood Grain Pattern Tabletop Solid Wood Veneer and Soft Cushion (Gray)</t>
  </si>
  <si>
    <t xml:space="preserve">ST000042AAA</t>
  </si>
  <si>
    <t xml:space="preserve">TREXM Rustic Style 6-Piece Dining Room Table Set with 4 Ergonomic Designed Chairs &amp; a Bench (Walnut + Cottage White)</t>
  </si>
  <si>
    <t xml:space="preserve">XW000010AAM</t>
  </si>
  <si>
    <t xml:space="preserve">TREXM Modern Sideboard MDF Buffet Cabinet Marble Sticker Tabletop and Amber-yellow Tempered Glass Doors with Gold Metal Legs &amp; Handles (Navy Blue)</t>
  </si>
  <si>
    <t xml:space="preserve">ST000046AAE</t>
  </si>
  <si>
    <t xml:space="preserve">TREXM 6-Piece Family Dining Room Set Solid Wood Space Saving Foldable Table and 4 Chairs with Bench for Dining Room (Gray)</t>
  </si>
  <si>
    <t xml:space="preserve">ST000080AAK</t>
  </si>
  <si>
    <t xml:space="preserve">TREXM Kitchen Sideboard Storage Buffet Cabinet with 2 Drawers &amp; 4 Doors Adjustable Shelves for Dining Room, Living Room (White)</t>
  </si>
  <si>
    <t xml:space="preserve">ST000043AAK</t>
  </si>
  <si>
    <t xml:space="preserve">TREXM Classic and Traditional Style 6 - Piece Dining Set, Includes Dining Table, 4 Upholstered Chairs &amp; Bench (White+Gray)</t>
  </si>
  <si>
    <t xml:space="preserve">ST000042AAD</t>
  </si>
  <si>
    <t xml:space="preserve">TREXM Rustic Style 6-Piece Dining Room Table Set with 4 Upholstered Chairs &amp; a Bench (Brown + Whitewash)</t>
  </si>
  <si>
    <t xml:space="preserve">ST000064AAE</t>
  </si>
  <si>
    <t xml:space="preserve">TREXM 6-Piece Counter Height Dining Table Set Table with Shelf 4 Chairs and Bench for Dining Room (Gray)</t>
  </si>
  <si>
    <t xml:space="preserve">ST000034AAP</t>
  </si>
  <si>
    <t xml:space="preserve">TREXM 5-Piece Wooden Counter Height Dining Set with Padded Chairs and Storage Shelving (Espresso)</t>
  </si>
  <si>
    <t xml:space="preserve">ST000059AAE</t>
  </si>
  <si>
    <t xml:space="preserve">TREXM 6-Piece Dining Table and Chair Set with Special-shaped Legs and Foam-covered Seat Backs&amp;Cushions for Dining Room (Gary)</t>
  </si>
  <si>
    <t xml:space="preserve">WF199599AAM</t>
  </si>
  <si>
    <t xml:space="preserve">TREXM Classic Retro Style Console Table with Three Top Drawers and Open Style Bottom Shelf, Easy Assembly (Navy)</t>
  </si>
  <si>
    <t xml:space="preserve">WF287219AAM</t>
  </si>
  <si>
    <t xml:space="preserve">TREXM Console Table/Sofa Table with Storage Drawers and Bottom Shelf for Entryway Hallway (Navy)</t>
  </si>
  <si>
    <t xml:space="preserve">WF199598AAP</t>
  </si>
  <si>
    <t xml:space="preserve">TREXM Retro Design Console Table with Two Open Shelves, Pine Solid Wood Frame and Legs for Living Room (Espresso)</t>
  </si>
  <si>
    <t xml:space="preserve">WF284227AAP</t>
  </si>
  <si>
    <t xml:space="preserve">TREXM Storage Bench with 4 Doors and Adjustable Shelves, Shoe Bench with Removable Cushion for Living Room, Entryway (Espresso)</t>
  </si>
  <si>
    <t xml:space="preserve">WF284227AAE</t>
  </si>
  <si>
    <t xml:space="preserve">TREXM Storage Bench with 4 Doors and Adjustable Shelves, Shoe Bench with Removable Cushion for Living Room, Entryway (Gray Wash)</t>
  </si>
  <si>
    <t xml:space="preserve">WF281290AAE</t>
  </si>
  <si>
    <t xml:space="preserve">TREXM Rustic Entryway Console Table, 60" Long Sofa Table with two Different Size Drawers and Bottom Shelf for Storage (Gray Wash)</t>
  </si>
  <si>
    <t xml:space="preserve">WF199599AAE</t>
  </si>
  <si>
    <t xml:space="preserve">TREXM Classic Retro Style Console Table with Three Top Drawers and Open Style Bottom Shelf, Easy Assembly (Gray Wash)</t>
  </si>
  <si>
    <t xml:space="preserve">WF199598AAM</t>
  </si>
  <si>
    <t xml:space="preserve">TREXM Retro Design Console Table with Two Open Shelves, Pine Solid Wood Frame and Legs for Living Room (Navy)</t>
  </si>
  <si>
    <t xml:space="preserve">WF199317AAN</t>
  </si>
  <si>
    <t xml:space="preserve">TREXM Console Table with 3-Tier Open Storage Spaces and “X” Legs, Narrow Sofa Entry Table for Living Room, Entryway and Hallway (White Wash)</t>
  </si>
  <si>
    <t xml:space="preserve">ST000050AAB</t>
  </si>
  <si>
    <t xml:space="preserve">TREXM 5-Piece Counter Height Dining Set, Classic Elegant Table and 4 Chairs in Espresso and Beige</t>
  </si>
  <si>
    <t xml:space="preserve">WF195161AAB</t>
  </si>
  <si>
    <t xml:space="preserve">TREXM Rustic Storage Bench with 3 Drawers and 3 Rattan Baskets, Shoe Bench for Living Room, Entryway (Espresso)</t>
  </si>
  <si>
    <t xml:space="preserve">WF195161AAK</t>
  </si>
  <si>
    <t xml:space="preserve">TREXM Rustic Storage Bench with 3 Drawers and 3 Rattan Baskets, Shoe Bench for Living Room, Entryway (White)</t>
  </si>
  <si>
    <t xml:space="preserve">WF193443AAN</t>
  </si>
  <si>
    <t xml:space="preserve">TREXM Rustic Storage Bench with 3 Removable Classic Rattan Basket , Entryway Bench with Removable Cushion (White Washed)</t>
  </si>
  <si>
    <t xml:space="preserve">WF193443AAB</t>
  </si>
  <si>
    <t xml:space="preserve">TREXM Rustic Storage Bench with 3 Removable Classic Rattan Basket , Entryway Bench with Removable Cushion (Espresso)</t>
  </si>
  <si>
    <t xml:space="preserve">WF193442AAD</t>
  </si>
  <si>
    <t xml:space="preserve">TREXM Rustic Storage Cabinet with Two Drawers and Four  Classic Rattan Basket for Dining Room/Living Room (Brown Gray)</t>
  </si>
  <si>
    <t xml:space="preserve">WF191266AAP</t>
  </si>
  <si>
    <t xml:space="preserve">TREXM Console Table Sofa Table Easy Assembly with Two Storage Drawers and Bottom Shelf for Living Room, Entryway (Espresso)</t>
  </si>
  <si>
    <t xml:space="preserve">WF191267AAC</t>
  </si>
  <si>
    <t xml:space="preserve">TREXM Daisy Series Console Table Traditional Design with Two Drawers and Bottom Shelf Acacia Mangium (Retro blue)</t>
  </si>
  <si>
    <t xml:space="preserve">WF189574AAD</t>
  </si>
  <si>
    <t xml:space="preserve">TREXM Console Table Sofa Table with Drawers for Entryway with Projecting Drawers and Long Shelf (Beige)</t>
  </si>
  <si>
    <t xml:space="preserve">TM000011AAA</t>
  </si>
  <si>
    <t xml:space="preserve">TREXM 1-Piece Farmhouse-styled Wooden Outdoor Sunbed for Ultimate Relaxation Outdoor Daybed Seating 2 People for Poolside, Garden and Backyard (Beige)</t>
  </si>
  <si>
    <t xml:space="preserve">WF318109AAB</t>
  </si>
  <si>
    <t xml:space="preserve">TREXM Modern Style Sideboard with Superior Storage Space, Hollow Door Design and 2 Adjustable Shelves for Living Room and Dining Room (Black)</t>
  </si>
  <si>
    <t xml:space="preserve">TM000001AAE</t>
  </si>
  <si>
    <t xml:space="preserve">TREXM 6-Piece Outdoor Sectional Sofa Set with Round Nesting Coffee Tables and Seating Sofa with Cushions for Patio, Porch and Garden (Grey)</t>
  </si>
  <si>
    <t xml:space="preserve">WF318105AAG</t>
  </si>
  <si>
    <t xml:space="preserve">TREXM Outdoor Swivel Chair with Cushions, Rattan Egg Patio Chair with Rocking Function for Balcony, Poolside and Garden (Natural Wicker + Beige Cushion)</t>
  </si>
  <si>
    <t xml:space="preserve">WF314994AAD</t>
  </si>
  <si>
    <t xml:space="preserve">TREXM Console Table Sofa Table with Drawers for Entryway with Projecting Drawers and Long Shelf (Beige, OLD SKU: WF189574AAD)</t>
  </si>
  <si>
    <t xml:space="preserve">XW000017AAE</t>
  </si>
  <si>
    <t xml:space="preserve">TREXM 3-Door Large Storage Retro Sideboard with Adjustable Shelves and Black Handles for Kitchen, Dining Room and Living Room (Antique Gray)</t>
  </si>
  <si>
    <t xml:space="preserve">WF317094AAB</t>
  </si>
  <si>
    <t xml:space="preserve">TREXM Unique Retro Silhouette Console Table with Open Style, Two Top Drawers for Entrance, Dinning Room, Living Room (Antique Black)</t>
  </si>
  <si>
    <t xml:space="preserve">XW000015AAK</t>
  </si>
  <si>
    <t xml:space="preserve">TREXM Retro Style Large Storage Space Sideboard with Flip Door and 1 Drawer, 4 Height-Adjustable Cabinets, Suitable for Kitchen, Dining Room, Living Room (Antique White)</t>
  </si>
  <si>
    <t xml:space="preserve">WF317556AAB</t>
  </si>
  <si>
    <t xml:space="preserve">TREXM Minimalist &amp; Luxury Cabinet Two Door Sideboard with Gold Metal Legs for Living Room, Dining Room (Black)</t>
  </si>
  <si>
    <t xml:space="preserve">WF317032AAL</t>
  </si>
  <si>
    <t xml:space="preserve">TREXM Rustic Style Solid wood Entryway Multifunctional Storage Bench with Safety Hinge (Espresso + Beige)</t>
  </si>
  <si>
    <t xml:space="preserve">WF317032AAE</t>
  </si>
  <si>
    <t xml:space="preserve">TREXM Rustic Style Solid wood Entryway Multifunctional Storage Bench with Safety Hinge (Gray Wash+ Beige)</t>
  </si>
  <si>
    <t xml:space="preserve">WF317032AAD</t>
  </si>
  <si>
    <t xml:space="preserve">TREXM Rustic Style Solid wood Entryway Multifunctional Storage Bench with Safety Hinge (Brown+ Beige)</t>
  </si>
  <si>
    <t xml:space="preserve">ST000110AAE</t>
  </si>
  <si>
    <t xml:space="preserve">TREXM 6-piece Retro Dining Set, Minimalist Dining Table and 4 upholstered chairs &amp; 1 bench with a shelf for Dining Room(Dark Gray)</t>
  </si>
  <si>
    <t xml:space="preserve">WF304838AAM</t>
  </si>
  <si>
    <t xml:space="preserve">TREXM Large Storage Space Sideboard, 4 Door Buffet Cabinet with Pull Ring Handles for Living Room, Dining Room (Navy)</t>
  </si>
  <si>
    <t xml:space="preserve">WF281290AAC</t>
  </si>
  <si>
    <t xml:space="preserve">TREXM Rustic Entryway Console Table, 60" Long Sofa Table with two Different Size Drawers and Bottom Shelf for Storage (Turquoise Green)</t>
  </si>
  <si>
    <t xml:space="preserve">WF304382AAE</t>
  </si>
  <si>
    <t xml:space="preserve">TREXM Modern Elegant 4-door Sideboard Gold Metal Handle Buffet Cabinet for Dining Room, Living Room, Bedroom, Hallway (Gray)</t>
  </si>
  <si>
    <t xml:space="preserve">WF314995AAK</t>
  </si>
  <si>
    <t xml:space="preserve">TREXM Cambridge Series  Ample Storage Vintage Console Table with Four Small Drawers and Bottom Shelf for Living Rooms, Entrances and Kitchens (Lime White, OLD SKU: WF190263AAK)</t>
  </si>
  <si>
    <t xml:space="preserve">WF314995AAP</t>
  </si>
  <si>
    <t xml:space="preserve">TREXM Cambridge Series  Ample Storage Vintage Console Table with Four Small Drawers and Bottom Shelf for Living Rooms, Entrances and Kitchens (Espresso, OLD SKU: WF190263AAP)</t>
  </si>
  <si>
    <t xml:space="preserve">WF314995AAE</t>
  </si>
  <si>
    <t xml:space="preserve">TREXM Cambridge Series  Ample Storage Vintage Console Table with Four Small Drawers and Bottom Shelf for Living Rooms, Entrances and Kitchens (Antique Gray, OLD SKU: WF190263AAE)</t>
  </si>
  <si>
    <t xml:space="preserve">ST000099AAE</t>
  </si>
  <si>
    <t xml:space="preserve">TREXM 6-Piece Retro Rectangular Dining Table Set, Table with Unique Legs and 4 Upholstered Chairs &amp; 1 Bench for Dining Room and Kitchen (Gray Wash)</t>
  </si>
  <si>
    <t xml:space="preserve">WF309776AAB</t>
  </si>
  <si>
    <t xml:space="preserve">TREXM Retro Circular Curved Design Console Table with Open Style Shelf Solid Wooden Frame and Legs Two Top Drawers (Espresso, OLD SKU: WF298768AAB)</t>
  </si>
  <si>
    <t xml:space="preserve">WF309776AAE</t>
  </si>
  <si>
    <t xml:space="preserve">TREXM Retro Circular Curved Design Console Table with Open Style Shelf Solid Wooden Frame and Legs Two Top Drawers (Gray Wash, OLD SKU: WF298768AAE)</t>
  </si>
  <si>
    <t xml:space="preserve">ST000096AAD</t>
  </si>
  <si>
    <t xml:space="preserve">TREXM 6-Piece Retro 59"L Rectangular Dining Table Set, Table with Unique Legs and 4 Upholstered Chairs &amp; 1 Bench for Dining Room and Kitchen (Natural Wood Wash)</t>
  </si>
  <si>
    <t xml:space="preserve">ST000091AAK</t>
  </si>
  <si>
    <t xml:space="preserve">TREXM 5-Piece Retro Functional Dining Table Set Wood Round Extendable Dining Table and 4 Upholstered Dining Chairs (Antique White)</t>
  </si>
  <si>
    <t xml:space="preserve">WF304838AAB</t>
  </si>
  <si>
    <t xml:space="preserve">TREXM Large Storage Space Sideboard, 4 Door Buffet Cabinet with Pull Ring Handles for Living Room, Dining Room (Black)</t>
  </si>
  <si>
    <t xml:space="preserve">WF298919AAE</t>
  </si>
  <si>
    <t xml:space="preserve">TREXM Multipurpose Home Kitchen Dining Bar Table Set with 3 Upholstered Stools(Gray)</t>
  </si>
  <si>
    <t xml:space="preserve">WF298829AAP</t>
  </si>
  <si>
    <t xml:space="preserve">TREXM Retro Functional Extendable Dining Table with a 12" Leaf for Dining Room and Living Room (Espresso)</t>
  </si>
  <si>
    <t xml:space="preserve">ST000080AAA</t>
  </si>
  <si>
    <t xml:space="preserve">TREXM Kitchen Sideboard Storage Buffet Cabinet with 2 Drawers &amp; 4 Doors Adjustable Shelves for Dining Room, Living Room (Antique White)</t>
  </si>
  <si>
    <t xml:space="preserve">WF199598AAA</t>
  </si>
  <si>
    <t xml:space="preserve">TREXM Retro Design Console Table with Two Open Shelves, Pine Solid Wood Frame and Legs for Living Room (Espresso+Beige)</t>
  </si>
  <si>
    <t xml:space="preserve">ST000064AAP</t>
  </si>
  <si>
    <t xml:space="preserve">TREXM 6-Piece Counter Height Dining Table Set Table with Shelf 4 Chairs and Bench for Dining Room (Espresso)</t>
  </si>
  <si>
    <t xml:space="preserve">WF291263AAE</t>
  </si>
  <si>
    <t xml:space="preserve">TREXM Farmhouse Round Extendable Dining Table with 16" Leaf Wood Kitchen Table (Natural Wood Wash)</t>
  </si>
  <si>
    <t xml:space="preserve">ST000034AAE</t>
  </si>
  <si>
    <t xml:space="preserve">TREXM 5-Piece Wooden Counter Height Dining Set with Padded Chairs and Storage Shelving (Gray)</t>
  </si>
  <si>
    <t xml:space="preserve">ST000057AAK</t>
  </si>
  <si>
    <t xml:space="preserve">TREXM Modern Style 6-piece Dining Table with 4 Chairs &amp; 1 Bench, Table with Marbled Veneers Tabletop and V-shaped Table Legs (White)</t>
  </si>
  <si>
    <t xml:space="preserve">WF288172AAK</t>
  </si>
  <si>
    <t xml:space="preserve">TREXM Storage Bench with 2 Drawers and 2 Cabinets, Shoe Bench with Removable Cushion for Living Room, Entryway (White)</t>
  </si>
  <si>
    <t xml:space="preserve">WF288172AAE</t>
  </si>
  <si>
    <t xml:space="preserve">TREXM Storage Bench with 2 Drawers and 2 Cabinets, Shoe Bench with Removable Cushion for Living Room, Entryway (Gray Wash)</t>
  </si>
  <si>
    <t xml:space="preserve">ST000056AAE</t>
  </si>
  <si>
    <t xml:space="preserve">TREXM 5-Piece Round Dining Table and Chair Set with Special-shaped Legs and an Exquisitely Designed Hollow Chair Back for Dining Room (Gray)</t>
  </si>
  <si>
    <t xml:space="preserve">ST000056AAC</t>
  </si>
  <si>
    <t xml:space="preserve">TREXM 5-Piece Round Dining Table and 4 Fabric Chairs with Special-shaped Table Legs and Storage Shelf (Antique Blue/ Dark Brown)</t>
  </si>
  <si>
    <t xml:space="preserve">ST000040AAA</t>
  </si>
  <si>
    <t xml:space="preserve">TREXM Faux Marble 5-Piece Dining Set Table with 4 Thicken Cushion Dining Chairs Home Furniture, White/Beige+Black</t>
  </si>
  <si>
    <t xml:space="preserve">WF284227AAK</t>
  </si>
  <si>
    <t xml:space="preserve">TREXM Storage Bench with 4 Doors and Adjustable Shelves, Shoe Bench with Removable Cushion for Living Room, Entryway (White)</t>
  </si>
  <si>
    <t xml:space="preserve">WF284227AAM</t>
  </si>
  <si>
    <t xml:space="preserve">TREXM Storage Bench with 4 Doors and Adjustable Shelves, Shoe Bench with Removable Cushion for Living Room, Entryway (Antique Navy)</t>
  </si>
  <si>
    <t xml:space="preserve">ST000055AAE</t>
  </si>
  <si>
    <t xml:space="preserve">TREXM 6-Pieces Family Furniture, Solid Wood Dining Room Set with Rectangular Table &amp; 4 Chairs with Bench(Gray)</t>
  </si>
  <si>
    <t xml:space="preserve">WF199599AAP</t>
  </si>
  <si>
    <t xml:space="preserve">TREXM Classic Retro Style Console Table with Three Top Drawers and Open Style Bottom Shelf, Easy Assembly (Espresso)</t>
  </si>
  <si>
    <t xml:space="preserve">WF199578AAN</t>
  </si>
  <si>
    <t xml:space="preserve">TREXM  Storage Bench with Removable Basket and 2 Drawers, Fully Assembled Shoe Bench with Removable Cushion (White Washed)</t>
  </si>
  <si>
    <t xml:space="preserve">WF199578AAK</t>
  </si>
  <si>
    <t xml:space="preserve">TREXM  Storage Bench with Removable Basket and 2 Drawers, Fully Assembled Shoe Bench with Removable Cushion (White)</t>
  </si>
  <si>
    <t xml:space="preserve">WF199578AAB</t>
  </si>
  <si>
    <t xml:space="preserve">TREXM  Storage Bench with Removable Basket and 2 Drawers, Fully Assembled Shoe Bench with Removable Cushion (Espresso)</t>
  </si>
  <si>
    <t xml:space="preserve">WF193443AAM</t>
  </si>
  <si>
    <t xml:space="preserve">TREXM Rustic Storage Bench with 3 Removable Classic Rattan Basket , Entryway Bench with Removable Cushion (Antique Navy)</t>
  </si>
  <si>
    <t xml:space="preserve">WF195386AAN</t>
  </si>
  <si>
    <t xml:space="preserve">TREXM  Shoe Rack with Cushioned Seat and Drawers, Multipurpose Entryway Storage Bench (Gray Wash)</t>
  </si>
  <si>
    <t xml:space="preserve">WF195161AAN</t>
  </si>
  <si>
    <t xml:space="preserve">TREXM Rustic Storage Bench with 3 Drawers and 3 Rattan Baskets, Shoe Bench for Living Room, Entryway (White Washed)</t>
  </si>
  <si>
    <t xml:space="preserve">WF195161AAM</t>
  </si>
  <si>
    <t xml:space="preserve">TREXM Rustic Storage Bench with 3 Drawers and 3 Rattan Baskets, Shoe Bench for Living Room, Entryway (Antique Navy)</t>
  </si>
  <si>
    <t xml:space="preserve">WF193442AAM</t>
  </si>
  <si>
    <t xml:space="preserve">TREXM Rustic Storage Cabinet with Two Drawers and Four  Classic Rattan Basket for Dining Room/Entryway/Living Room (Antique Navy)</t>
  </si>
  <si>
    <t xml:space="preserve">WF193442AAN</t>
  </si>
  <si>
    <t xml:space="preserve">TREXM Rustic Storage Cabinet with Two Drawers and Four Classic Rattan Basket for Dining Room/Living Room (White Washed)</t>
  </si>
  <si>
    <t xml:space="preserve">WF193442AAB</t>
  </si>
  <si>
    <t xml:space="preserve">TREXM Rustic Storage Cabinet with Two Drawers and Four Classic Rattan Basket for Dining Room/Living Room (Espresso)</t>
  </si>
  <si>
    <t xml:space="preserve">WF193442AAK</t>
  </si>
  <si>
    <t xml:space="preserve">TREXM Rustic Storage Cabinet with Two Drawers and Four  Classic Rattan Basket for Dining Room/Living Room (White)</t>
  </si>
  <si>
    <t xml:space="preserve">WF192646AAK</t>
  </si>
  <si>
    <t xml:space="preserve">TREXM Narrow Console Table, Slim Sofa Table with Three Storage Drawers and Bottom Shelf (Ivory White)</t>
  </si>
  <si>
    <t xml:space="preserve">WF191267AAM</t>
  </si>
  <si>
    <t xml:space="preserve">TREXM Daisy Series Console Table Traditional Design with Two Drawers and Bottom Shelf (Navy)</t>
  </si>
  <si>
    <t xml:space="preserve">WF192012AAE</t>
  </si>
  <si>
    <t xml:space="preserve">TREXM Rustic Brushed Texture Entryway Table Console Table with Drawers and Bottom Shelf for Living Room (Grey Wash)</t>
  </si>
  <si>
    <t xml:space="preserve">WF191266AAD</t>
  </si>
  <si>
    <t xml:space="preserve">TREXM Console Table Sofa Table Easy Assembly with Two Storage Drawers and Bottom Shelf for Living Room, Entryway (Old Pine)</t>
  </si>
  <si>
    <t xml:space="preserve">WF191267AAK</t>
  </si>
  <si>
    <t xml:space="preserve">TREXM Daisy Series Console Table Traditional Design with Two Drawers and Bottom Shelf (Ivory White)</t>
  </si>
  <si>
    <t xml:space="preserve">WF191267AAE</t>
  </si>
  <si>
    <t xml:space="preserve">TREXM Daisy Series Console Table Traditional Design with Two Drawers and Bottom Shelf (Retro Grey)</t>
  </si>
  <si>
    <t xml:space="preserve">WF191267AAB</t>
  </si>
  <si>
    <t xml:space="preserve">TREXM Daisy Series Console Table Traditional Design with Two Drawers and Bottom Shelf (Espresso)</t>
  </si>
  <si>
    <t xml:space="preserve">TM000005AAE</t>
  </si>
  <si>
    <t xml:space="preserve">TREXM 3-Piece Modern Multi-Functional Outdoor Sectional Sofa Set with Height-adjustable Seating and Coffee Table for Patio, Garden and Backyard (Grey)</t>
  </si>
  <si>
    <t xml:space="preserve">TM000010AAD</t>
  </si>
  <si>
    <t xml:space="preserve">TREXM 4-Piece Outdoor Patio Conversation Set with Coffee Table and Soft Waterproof Cushions for Garden, Poolside and Backyard(Brown Rope+Brown Gray Cushion)</t>
  </si>
  <si>
    <t xml:space="preserve">WF320727AAB</t>
  </si>
  <si>
    <t xml:space="preserve">TREXM 1-Piece Woven Rope Outdoor Swing Sofa with Soft Cushions Seating 2 for Patio, Courtyard and Balcony (Beige)</t>
  </si>
  <si>
    <t xml:space="preserve">WF320727AAA</t>
  </si>
  <si>
    <t xml:space="preserve">TM000006AAE</t>
  </si>
  <si>
    <t xml:space="preserve">TREXM 6-Piece Acacia Wood Frame Patio Sectional Sofa Set with Coffee Table and Removable Cushion for Garden Backyard Patio and Poolside(Grey)</t>
  </si>
  <si>
    <t xml:space="preserve">TM000008AAD</t>
  </si>
  <si>
    <t xml:space="preserve">TREXM 4-Piece Rattan Outdoor Patio Conversation Set with Seating Set for 5 and Coffee Table for Porch, Backyard and Garden (Brown Grey)</t>
  </si>
  <si>
    <t xml:space="preserve">TM000004AAA</t>
  </si>
  <si>
    <t xml:space="preserve">TREXM 4-Piece Patio Conversation Set, Solid Wood Loveseat, 2 Chairs and Table, Outdoor Conversation Group with Cushions for Backyard, Poolside, Garden (Beige Cushion + Natural Rope)</t>
  </si>
  <si>
    <t xml:space="preserve">TM000004AAE</t>
  </si>
  <si>
    <t xml:space="preserve">TREXM 4-Piece Patio Conversation Set, Solid Wood Loveseat, 2 Chairs and Table, Outdoor Conversation Group with Cushions for Backyard, Poolside, Garden (Dark Grey Cushion + Grey Rope)</t>
  </si>
  <si>
    <t xml:space="preserve">WF318154AAB</t>
  </si>
  <si>
    <t xml:space="preserve">TREXM Modern Functional Large Storage Space Sideboard with Wooden Triangular Handles and Adjustable Shelves for Living Room and Dining Room (Black)</t>
  </si>
  <si>
    <t xml:space="preserve">WF318105AAK</t>
  </si>
  <si>
    <t xml:space="preserve">TREXM Outdoor Swivel Chair with Cushions, Rattan Egg Patio Chair with Rocking Function for Balcony, Poolside and Garden (Natural Wicker + Grey Cushion)</t>
  </si>
  <si>
    <t xml:space="preserve">ST000118AAB</t>
  </si>
  <si>
    <t xml:space="preserve">TREXM 5-Piece Retro Functional Dining Set with Extendable Round Table with Removable Middle Leaf and 4 Upholstered Chairs for Dining Room and Living Room (Black)</t>
  </si>
  <si>
    <t xml:space="preserve">ST000117AAD</t>
  </si>
  <si>
    <t xml:space="preserve">TREXM 5-Piece Retro Dining Set with 1 Round Dining Table and 4 Upholstered Chairs with Rattan Backrests for Dining Room and Kitchen (Walnut)</t>
  </si>
  <si>
    <t xml:space="preserve">ST000115AAA</t>
  </si>
  <si>
    <t xml:space="preserve">TREXM 7-Piece Multi-Functional Modern Counter Height Dining Bar Table Set with Open Shelves and 6 Upholstered Stools for Dining Room, Bar and Cafe (White and Blue)</t>
  </si>
  <si>
    <t xml:space="preserve">WF317094AAD</t>
  </si>
  <si>
    <t xml:space="preserve">TREXM Unique Retro Silhouette Console Table with Open Style, Two Top Drawers for Entrance, Dinning Room, Living Room (Natural Wood Wash)</t>
  </si>
  <si>
    <t xml:space="preserve">XW000015AAA</t>
  </si>
  <si>
    <t xml:space="preserve">TREXM Retro Style Large Storage Space Sideboard with Flip Door and 1 Drawer, 4 Height-Adjustable Cabinets, Suitable for Kitchen, Dining Room, Living Room (Brown+Antique White)</t>
  </si>
  <si>
    <t xml:space="preserve">ST000114AAD</t>
  </si>
  <si>
    <t xml:space="preserve">TREXM 5-Piece Retro Functional Dining Set, 1 Extendable Table with a 16-inch Leaf and 4 Upholstered Chairs for Dining Room and Kitchen (Walnut)</t>
  </si>
  <si>
    <t xml:space="preserve">WF317556AAM</t>
  </si>
  <si>
    <t xml:space="preserve">TREXM Minimalist &amp; Luxury Cabinet Two Door Sideboard with Gold Metal Legs for Living Room, Dining Room (Navy)</t>
  </si>
  <si>
    <t xml:space="preserve">WF317032AAM</t>
  </si>
  <si>
    <t xml:space="preserve">TREXM Rustic Style Solid wood Entryway Multifunctional Storage Bench with Safety Hinge (Antique Navy+ Beige)</t>
  </si>
  <si>
    <t xml:space="preserve">WF317032AAK</t>
  </si>
  <si>
    <t xml:space="preserve">TREXM Rustic Style Solid wood Entryway Multifunctional Storage Bench with Safety Hinge (White+ Beige)</t>
  </si>
  <si>
    <t xml:space="preserve">ST000110AAD</t>
  </si>
  <si>
    <t xml:space="preserve">TREXM 6-piece Retro Dining Set, Minimalist Dining Table and 4 upholstered chairs &amp; 1 bench with a shelf for Dining Room(Natural Wood Wash)</t>
  </si>
  <si>
    <t xml:space="preserve">ST000109AAD</t>
  </si>
  <si>
    <t xml:space="preserve">TREXM 5-Piece Retro Dining Set, Rectangular Wooden Dining Table and 4 Upholstered Chairs for Dining Room and Kitchen (Brown+White)</t>
  </si>
  <si>
    <t xml:space="preserve">WF281290AAK</t>
  </si>
  <si>
    <t xml:space="preserve">TREXM Rustic Entryway Console Table, 60" Long Sofa Table with two Different Size Drawers and Bottom Shelf for Storage (Antique White)</t>
  </si>
  <si>
    <t xml:space="preserve">WF314994AAB</t>
  </si>
  <si>
    <t xml:space="preserve">TREXM Console Table Sofa Table with Drawers for Entryway with Projecting Drawers and Long Shelf (Espresso, OLD SKU: WF189574AAB)</t>
  </si>
  <si>
    <t xml:space="preserve">WF314995AAA</t>
  </si>
  <si>
    <t xml:space="preserve">TREXM Cambridge Series  Ample Storage Vintage Console Table with Four Small Drawers and Bottom Shelf for Living Rooms, Entrances and Kitchens (White, OLD SKU: WF190263AAA)</t>
  </si>
  <si>
    <t xml:space="preserve">WF314995AAC</t>
  </si>
  <si>
    <t xml:space="preserve">TREXM Cambridge Series  Ample Storage Vintage Console Table with Four Small Drawers and Bottom Shelf for Living Rooms, Entrances and Kitchens (Retro Blue, OLD SKU: WF190263AAC)</t>
  </si>
  <si>
    <t xml:space="preserve">WF309776AAK</t>
  </si>
  <si>
    <t xml:space="preserve">TREXM Retro Circular Curved Design Console Table with Open Style Shelf Solid Wooden Frame and Legs Two Top Drawers (White, OLD SKU: WF298768AAK)</t>
  </si>
  <si>
    <t xml:space="preserve">WF309776AAC</t>
  </si>
  <si>
    <t xml:space="preserve">TREXM Retro Circular Curved Design Console Table with Open Style Shelf Solid Wooden Frame and Legs Two Top Drawers (Cherry + Antique Blue, OLD SKU: WF298768AAC)</t>
  </si>
  <si>
    <t xml:space="preserve">WF310529AAP</t>
  </si>
  <si>
    <t xml:space="preserve">TREXM Storage Bench with 3 Shutter-shaped Doors, Shoe Bench with Removable Cushion and Hidden Storage Space (Espresso, OLD SKU: WF284226AAP)</t>
  </si>
  <si>
    <t xml:space="preserve">WF310529AAM</t>
  </si>
  <si>
    <t xml:space="preserve">TREXM Storage Bench with 3 Shutter-shaped Doors, Shoe Bench with Removable Cushion and Hidden Storage Space (Antique Navy, OLD SKU: WF284226AAM)</t>
  </si>
  <si>
    <t xml:space="preserve">WF310529AAK</t>
  </si>
  <si>
    <t xml:space="preserve">TREXM Storage Bench with 3 Shutter-shaped Doors, Shoe Bench with Removable Cushion and Hidden Storage Space (White, OLD SKU: WF284226AAK)</t>
  </si>
  <si>
    <t xml:space="preserve">WF310529AAE</t>
  </si>
  <si>
    <t xml:space="preserve">TREXM Storage Bench with 3 Shutter-shaped Doors, Shoe Bench with Removable Cushion and Hidden Storage Space (Gray Wash, OLD SKU: WF284226AAE)</t>
  </si>
  <si>
    <t xml:space="preserve">WF298829AAD</t>
  </si>
  <si>
    <t xml:space="preserve">TREXM Retro Functional Extendable Dining Table with a 12" Leaf for Dining Room and Living Room (Oak Natural Wood + Off White)</t>
  </si>
  <si>
    <t xml:space="preserve">WF304382AAB</t>
  </si>
  <si>
    <t xml:space="preserve">TREXM Modern Elegant 4-door Sideboard Gold Metal Handle Buffet Cabinet for Dining Room, Living Room, Bedroom, Hallway (Black)</t>
  </si>
  <si>
    <t xml:space="preserve">WF305177AAM</t>
  </si>
  <si>
    <t xml:space="preserve">TREXM Simple Storage Cabinet Accent Cabinet with Solid Wood Veneer and Metal Leg Frame for Living Room, Entryway, Dining Room (Navy)</t>
  </si>
  <si>
    <t xml:space="preserve">WF305177AAB</t>
  </si>
  <si>
    <t xml:space="preserve">TREXM Simple Storage Cabinet Accent Cabinet with Solid Wood Veneer and Metal Leg Frame for Living Room, Entryway, Dining Room (Black)</t>
  </si>
  <si>
    <t xml:space="preserve">WF298903AAB</t>
  </si>
  <si>
    <t xml:space="preserve">TREXM Modern Sideboard Elegant Buffet Cabinet with Large Storage Space for Dining Room, Entryway (Black)</t>
  </si>
  <si>
    <t xml:space="preserve">WF298903AAK</t>
  </si>
  <si>
    <t xml:space="preserve">TREXM Modern Sideboard Elegant Buffet Cabinet with Large Storage Space for Dining Room, Entryway (White)</t>
  </si>
  <si>
    <t xml:space="preserve">WF298829AAE</t>
  </si>
  <si>
    <t xml:space="preserve">TREXM Retro Functional Extendable Dining Table with a 12" Leaf for Dining Room and Living Room (Natural Wood Wash)</t>
  </si>
  <si>
    <t xml:space="preserve">WF295368AAB</t>
  </si>
  <si>
    <t xml:space="preserve">TREXM Modern sideboard with Four Doors, Metal handles &amp; Legs and Adjustable Shelves Kitchen Cabinet (Black)</t>
  </si>
  <si>
    <t xml:space="preserve">WF295368AAK</t>
  </si>
  <si>
    <t xml:space="preserve">TREXM Modern sideboard with Four Doors, Metal handles &amp; Legs and Adjustable Shelves Kitchen Cabinet (White)</t>
  </si>
  <si>
    <t xml:space="preserve">WF295369AAK</t>
  </si>
  <si>
    <t xml:space="preserve">TREXM Modern Simple &amp; Luxury Style Sideboard Particle Board &amp; MDF Board Cabinet with Gold Metal Legs &amp; Handles, Adjustable Shelves for Living Room, Dining Room (White)</t>
  </si>
  <si>
    <t xml:space="preserve">WF295369AAB</t>
  </si>
  <si>
    <t xml:space="preserve">TREXM Modern Simple &amp; Luxury Style Sideboard Particle Board &amp; MDF Board Cabinet with Gold Metal Legs &amp; Handles, Adjustable Shelves for Living Room, Dining Room (Black)</t>
  </si>
  <si>
    <t xml:space="preserve">ST000066AAD</t>
  </si>
  <si>
    <t xml:space="preserve">TREXM 6-Piece Kitchen Dining Table Set Wooden Rectangular Dining Table, 4 Fabric Chairs and Bench Family Furniture (Natural Cherry)</t>
  </si>
  <si>
    <t xml:space="preserve">ST000066AAP</t>
  </si>
  <si>
    <t xml:space="preserve">TREXM 6-Piece Kitchen Dining Table Set Wooden Rectangular Dining Table, 4 Fabric Chairs and Bench Family Furniture (Espresso)</t>
  </si>
  <si>
    <t xml:space="preserve">ST000066AAE</t>
  </si>
  <si>
    <t xml:space="preserve">TREXM 6-Piece Kitchen Dining Table Set Wooden Rectangular Dining Table, 4 Fabric Chairs and Bench Family Furniture (Gray)</t>
  </si>
  <si>
    <t xml:space="preserve">ST000036AAP</t>
  </si>
  <si>
    <t xml:space="preserve">TREXM 5 Piece Dining Table Set Industrial Wooden Kitchen Table and 4 Chairs for Dining Room (Espresso)</t>
  </si>
  <si>
    <t xml:space="preserve">ST000036AAE</t>
  </si>
  <si>
    <t xml:space="preserve">TREXM 5 Piece Dining Table Set Industrial Wooden Kitchen Table and 4 Chairs for Dining Room (Grey)</t>
  </si>
  <si>
    <t xml:space="preserve">WF288172AAP</t>
  </si>
  <si>
    <t xml:space="preserve">TREXM Storage Bench with 2 Drawers and 2 Cabinets, Shoe Bench with Removable Cushion for Living Room, Entryway (Espresso)</t>
  </si>
  <si>
    <t xml:space="preserve">WF288172AAM</t>
  </si>
  <si>
    <t xml:space="preserve">TREXM Storage Bench with 2 Drawers and 2 Cabinets, Shoe Bench with Removable Cushion for Living Room, Entryway (Antique Navy)</t>
  </si>
  <si>
    <t xml:space="preserve">WF288172AAB</t>
  </si>
  <si>
    <t xml:space="preserve">TREXM Storage Bench with 2 Drawers and 2 Cabinets, Shoe Bench with Removable Cushion for Living Room, Entryway (Black)</t>
  </si>
  <si>
    <t xml:space="preserve">WF195386AAP</t>
  </si>
  <si>
    <t xml:space="preserve">TREXM  Shoe Rack with Cushioned Seat and Drawers, Multipurpose Entryway Storage Bench (Espresso)</t>
  </si>
  <si>
    <t xml:space="preserve">WF195386AAK</t>
  </si>
  <si>
    <t xml:space="preserve">TREXM  Shoe Rack with Cushioned Seat and Drawers, Multipurpose Entryway Storage Bench (White)</t>
  </si>
  <si>
    <t xml:space="preserve">WF199578AAM</t>
  </si>
  <si>
    <t xml:space="preserve">TREXM  Storage Bench with Removable Basket and 2 Drawers, Fully Assembled Shoe Bench with Removable Cushion (Navy)</t>
  </si>
  <si>
    <t xml:space="preserve">ST000051AAP</t>
  </si>
  <si>
    <t xml:space="preserve">TREXM 5-Piece Kitchen Dining Table Set Round Table with Bottom Shelf, 4 Upholstered Chairs for Dining Room(Espresso)</t>
  </si>
  <si>
    <t xml:space="preserve">WF195386AAM</t>
  </si>
  <si>
    <t xml:space="preserve">TREXM  Shoe Rack with Cushioned Seat and Drawers, Multipurpose Entryway Storage Bench (Antique Navy)</t>
  </si>
  <si>
    <t xml:space="preserve">WF195386AAD</t>
  </si>
  <si>
    <t xml:space="preserve">TREXM  Shoe Rack with Cushioned Seat and Drawers, Multipurpose Entryway Storage Bench (Old Pine)</t>
  </si>
  <si>
    <t xml:space="preserve">WF192646AAM</t>
  </si>
  <si>
    <t xml:space="preserve">TREXM Narrow Console Table, Slim Sofa Table with Three Storage Drawers and Bottom Shelf for Living Room, Easy Assembly (Navy)</t>
  </si>
  <si>
    <t xml:space="preserve">WF192646AAN</t>
  </si>
  <si>
    <t xml:space="preserve">TREXM Narrow Console Table, Slim Sofa Table with Three Storage Drawers and Bottom Shelf for Living Room, Easy Assembly (Gray Wash)</t>
  </si>
  <si>
    <t xml:space="preserve">WF192646AAC</t>
  </si>
  <si>
    <t xml:space="preserve">TREXM Narrow Console Table, Slim Sofa Table with Three Storage Drawers and Bottom Shelf for Living Room, Easy Assembly (Retro Blue)</t>
  </si>
  <si>
    <t xml:space="preserve">WF192646AAB</t>
  </si>
  <si>
    <t xml:space="preserve">TREXM Narrow Console Table, Slim Sofa Table with Three Storage Drawers and Bottom Shelf for Living Room, Easy Assembly (Espresso)</t>
  </si>
  <si>
    <t xml:space="preserve">N715P183992C</t>
  </si>
  <si>
    <t xml:space="preserve">TREXM Buffet Cabinet with Storage, Sideboard Cabinet with Ample Storage Space,4 Fluted Doors Credenza Storage Cabinet with Adjustable Shelves for Dining Room and Living Room (ANTIQUE BLUE)</t>
  </si>
  <si>
    <t xml:space="preserve">N715P183992B</t>
  </si>
  <si>
    <t xml:space="preserve">TREXM Buffet Cabinet with Storage, Sideboard Cabinet with Ample Storage Space,4 Fluted Doors Credenza Storage Cabinet with Adjustable Shelves for Dining Room and Living Room (BLACK)</t>
  </si>
  <si>
    <t xml:space="preserve">N715P183992M</t>
  </si>
  <si>
    <t xml:space="preserve">TREXM Buffet Cabinet with Storage, Sideboard Cabinet with Ample Storage Space,4 Fluted Doors Credenza Storage Cabinet with Adjustable Shelves for Dining Room and Living Room  (ANTIQUE NAVY)</t>
  </si>
  <si>
    <t xml:space="preserve">N715P190423P</t>
  </si>
  <si>
    <t xml:space="preserve">TREXM Sideboard Buffet Cabinet with Storage, Retro Sideboard Cabinet with Adjustable Shelves and Long Handles, 4-Door Wood Sideboard for Kitchen, Dining Room and Living Room (Espresso)</t>
  </si>
  <si>
    <t xml:space="preserve">N715P190423M</t>
  </si>
  <si>
    <t xml:space="preserve">TREXM Sideboard Buffet Cabinet with Storage, Retro Sideboard Cabinet with Adjustable Shelves and Long Handles, 4-Door Wood Sideboard for Kitchen, Dining Room and Living Room (Antique Blue)</t>
  </si>
  <si>
    <t xml:space="preserve">N715P190423B</t>
  </si>
  <si>
    <t xml:space="preserve">TREXM Sideboard Buffet Cabinet with Storage, Retro Sideboard Cabinet with Adjustable Shelves and Long Handles, 4-Door Wood Sideboard for Kitchen, Dining Room and Living Room (Black)</t>
  </si>
  <si>
    <t xml:space="preserve">N715P195554P</t>
  </si>
  <si>
    <t xml:space="preserve">TREXM Elegant Minimalist Console Table with Rounded Edges and Sturdy Shelf Design for Entryway, Living Room(Espresso)</t>
  </si>
  <si>
    <t xml:space="preserve">N715P195554M</t>
  </si>
  <si>
    <t xml:space="preserve">TREXM Elegant Minimalist Console Table with Rounded Edges and Sturdy Shelf Design for Entryway, Living Room(Navy)</t>
  </si>
  <si>
    <t xml:space="preserve">N715P195554E</t>
  </si>
  <si>
    <t xml:space="preserve">TREXM Elegant Minimalist Console Table with Rounded Edges and Sturdy Shelf Design for Entryway, Living Room(Gray Wash)</t>
  </si>
  <si>
    <t xml:space="preserve">N715P195554K</t>
  </si>
  <si>
    <t xml:space="preserve">TREXM Elegant Minimalist Console Table with Rounded Edges and Sturdy Shelf Design for Entryway, Living Room(Antique White)</t>
  </si>
  <si>
    <t xml:space="preserve">N715P195554B</t>
  </si>
  <si>
    <t xml:space="preserve">TREXM Elegant Minimalist Console Table with Rounded Edges and Sturdy Shelf Design for Entryway, Living Room(Black)</t>
  </si>
  <si>
    <t xml:space="preserve">N715P196906M</t>
  </si>
  <si>
    <t xml:space="preserve">TREXM Narrow Console Table with Marble-Effect Top, Retro Entryway Table with Open Shelf, Sofa Table for Entryway, Hallway and Living Room (Navy)</t>
  </si>
  <si>
    <t xml:space="preserve">N715P196906K</t>
  </si>
  <si>
    <t xml:space="preserve">TREXM Narrow Console Table with Marble-Effect Top, Retro Entryway Table with Open Shelf, Sofa Table for Entryway, Hallway and Living Room (Antique White)</t>
  </si>
  <si>
    <t xml:space="preserve">N715P196906E</t>
  </si>
  <si>
    <t xml:space="preserve">TREXM Narrow Console Table with Marble-Effect Top, Retro Entryway Table with Open Shelf, Sofa Table for Entryway, Hallway and Living Room (Gray Wash)</t>
  </si>
  <si>
    <t xml:space="preserve">N715P196906D</t>
  </si>
  <si>
    <t xml:space="preserve">TREXM Narrow Console Table with Marble-Effect Top, Retro Entryway Table with Open Shelf, Sofa Table for Entryway, Hallway and Living Room (Natural)</t>
  </si>
  <si>
    <t xml:space="preserve">N715P196906B</t>
  </si>
  <si>
    <t xml:space="preserve">TREXM Narrow Console Table with Marble-Effect Top, Retro Entryway Table with Open Shelf, Sofa Table for Entryway, Hallway and Living Room (Espresso)</t>
  </si>
  <si>
    <t xml:space="preserve">N715P180478M</t>
  </si>
  <si>
    <t xml:space="preserve">TREXM Narrow Console Table, Slim Sofa Table with Three Storage Drawers and Bottom Shelf (Navy)</t>
  </si>
  <si>
    <t xml:space="preserve">N715P180478A</t>
  </si>
  <si>
    <t xml:space="preserve">TREXM Narrow Console Table, Slim Sofa Table with Three Storage Drawers and Bottom Shelf (Beige)</t>
  </si>
  <si>
    <t xml:space="preserve">N715P180478C</t>
  </si>
  <si>
    <t xml:space="preserve">TREXM Narrow Console Table, Slim Sofa Table with Three Storage Drawers and Bottom Shelf (Light Blue)</t>
  </si>
  <si>
    <t xml:space="preserve">N715P180478N</t>
  </si>
  <si>
    <t xml:space="preserve">TREXM Narrow Console Table, Slim Sofa Table with Three Storage Drawers and Bottom Shelf (Natural)</t>
  </si>
  <si>
    <t xml:space="preserve">N715P180478B</t>
  </si>
  <si>
    <t xml:space="preserve">TREXM Narrow Console Table, Slim Sofa Table with Three Storage Drawers and Bottom Shelf (Black)</t>
  </si>
  <si>
    <t xml:space="preserve">N715P183105M</t>
  </si>
  <si>
    <t xml:space="preserve">TREXM Modern 4-door Sideboard with Convex Pattern Doors and 2 Silver Handle for Living Room, Dining Room, Kitchen (Navy)</t>
  </si>
  <si>
    <t xml:space="preserve">N715P183105B</t>
  </si>
  <si>
    <t xml:space="preserve">TREXM Modern 4-door Sideboard with Convex Pattern Doors and 2 Silver Handle for Living Room, Dining Room, Kitchen (Black)</t>
  </si>
  <si>
    <t xml:space="preserve">N715P183105A</t>
  </si>
  <si>
    <t xml:space="preserve">TREXM Modern 4-door Sideboard with Convex Pattern Doors and 2 Silver Handle for Living Room, Dining Room, Kitchen (Almond)</t>
  </si>
  <si>
    <t xml:space="preserve">N715P170418P</t>
  </si>
  <si>
    <t xml:space="preserve">TREXM 4 Retro Upholstered Chairs with Rattan Backrests for Dining Room and Kitchen (Espresso)</t>
  </si>
  <si>
    <t xml:space="preserve">N715P170418E</t>
  </si>
  <si>
    <t xml:space="preserve">TREXM 4 Retro Upholstered Chairs with Rattan Backrests for Dining Room and Kitchen (Natural Wood Wash)</t>
  </si>
  <si>
    <t xml:space="preserve">N715P170408P</t>
  </si>
  <si>
    <t xml:space="preserve">TREXM Retro Extendable Dining Table with a 16-inch Middle Leaf for Dining Room and Kitchen (Espresso)</t>
  </si>
  <si>
    <t xml:space="preserve">N715P170408E</t>
  </si>
  <si>
    <t xml:space="preserve">TREXM Retro Extendable Dining Table with a 16-inch Middle Leaf for Dining Room and Kitchen (Natural Wood Wash)</t>
  </si>
  <si>
    <t xml:space="preserve">N715P173160P</t>
  </si>
  <si>
    <t xml:space="preserve">TREXM 5-Piece Compact Bar Table Set with Table and Stools - Modern Industrial Design, Space-Saving Furniture for Dining Room and Breakfast Nook (Dark Brown)</t>
  </si>
  <si>
    <t xml:space="preserve">N715P173160D</t>
  </si>
  <si>
    <t xml:space="preserve">TREXM 5-Piece Compact Bar Table Set with Table and Stools - Modern Industrial Design, Space-Saving Furniture for Dining Room and Breakfast Nook (Brown)</t>
  </si>
  <si>
    <t xml:space="preserve">N715P173160A</t>
  </si>
  <si>
    <t xml:space="preserve">TREXM 5-Piece Compact Bar Table Set with Table and Stools - Modern Industrial Design, Space-Saving Furniture for Dining Room and Breakfast Nook (OAK)</t>
  </si>
  <si>
    <t xml:space="preserve">N715P171584P</t>
  </si>
  <si>
    <t xml:space="preserve">TREXM Rustic Industrial Design Demilune Shape Textured Metal Distressed Wood Console Table (Dark Brown)</t>
  </si>
  <si>
    <t xml:space="preserve">N715P171584D</t>
  </si>
  <si>
    <t xml:space="preserve">TREXM Rustic Industrial Design Demilune Shape Textured Metal Distressed Wood Console Table (Distressed Brown)</t>
  </si>
  <si>
    <t xml:space="preserve">N715P172740K</t>
  </si>
  <si>
    <t xml:space="preserve">TREXM 2-Door Elegant Curved Dining Cabinet with Gold Trim and Woven Rattan Doors for Dining Room (White)</t>
  </si>
  <si>
    <t xml:space="preserve">N715P172740E</t>
  </si>
  <si>
    <t xml:space="preserve">TREXM 2-Door Elegant Curved Dining Cabinet with Gold Trim and Woven Rattan Doors for Dining Room (Natural)</t>
  </si>
  <si>
    <t xml:space="preserve">N715P172740G</t>
  </si>
  <si>
    <t xml:space="preserve">TREXM 2-Door Elegant Curved Dining Cabinet with Gold Trim and Woven Rattan Doors for Dining Room (Dark Gray)</t>
  </si>
  <si>
    <t xml:space="preserve">N715P172740B</t>
  </si>
  <si>
    <t xml:space="preserve">TREXM 2-Door Elegant Curved Dining Cabinet with Gold Trim and Woven Rattan Doors for Dining Room (Black)</t>
  </si>
  <si>
    <t xml:space="preserve">XW000020AAB</t>
  </si>
  <si>
    <t xml:space="preserve">TREXM 4-door Classic Sideboard with Open Storage and Adjustable Shelves Perfect for kitchens,  living rooms (Black)</t>
  </si>
  <si>
    <t xml:space="preserve">XW000020AAM</t>
  </si>
  <si>
    <t xml:space="preserve">TREXM 4-door Classic Sideboard with Open Storage and Adjustable Shelves Perfect for kitchens,  living rooms (Smoke Blue)</t>
  </si>
  <si>
    <t xml:space="preserve">WF323695AAN</t>
  </si>
  <si>
    <t xml:space="preserve">TREXM Rustic Storage Bench with 2 Drawers, Hidden Storage Space, and 3 False Drawers at the Top, Shoe Bench for Living Room, Entryway  (Natural Wood)</t>
  </si>
  <si>
    <t xml:space="preserve">WF323695AAM</t>
  </si>
  <si>
    <t xml:space="preserve">TREXM Rustic Storage Bench with 2 Drawers, Hidden Storage Space, and 3 False Drawers at the Top, Shoe Bench for Living Room, Entryway (Navy)</t>
  </si>
  <si>
    <t xml:space="preserve">N715P171301P</t>
  </si>
  <si>
    <t xml:space="preserve">TREXM 48-Inch Rustic Vintage Console Table --- Farmhouse Style Entryway Table with Open Shelf and Sturdy Construction for Entryway and Living Room (Espresso)</t>
  </si>
  <si>
    <t xml:space="preserve">N715P171301M</t>
  </si>
  <si>
    <t xml:space="preserve">TREXM 48-Inch Rustic Vintage Console Table --- Farmhouse Style Entryway Table with Open Shelf and Sturdy Construction for Entryway and Living Room (Navy)</t>
  </si>
  <si>
    <t xml:space="preserve">N715P171301D</t>
  </si>
  <si>
    <t xml:space="preserve">TREXM 48-Inch Rustic Vintage Console Table --- Farmhouse Style Entryway Table with Open Shelf and Sturdy Construction for Entryway and Living Room (Walnut)</t>
  </si>
  <si>
    <t xml:space="preserve">N715P171301B</t>
  </si>
  <si>
    <t xml:space="preserve">TREXM 48-Inch Rustic Vintage Console Table --- Farmhouse Style Entryway Table with Open Shelf and Sturdy Construction for Entryway and Living Room (Black)</t>
  </si>
  <si>
    <t xml:space="preserve">WF531237AAC</t>
  </si>
  <si>
    <t xml:space="preserve">TREXM Modern Shoe Storage Bench with Hidden Storage and Upholstered Cushions for Bedside, Living Room and Entryway (Light Blue)</t>
  </si>
  <si>
    <t xml:space="preserve">WF326053AAM</t>
  </si>
  <si>
    <t xml:space="preserve">TREXM Retro Design Console Table with Two Open Shelves, Pine Solid Wood Frame and Legs for Living Room (Antique Navy+Espresso)</t>
  </si>
  <si>
    <t xml:space="preserve">WF326053AAP</t>
  </si>
  <si>
    <t xml:space="preserve">TM000003AAA</t>
  </si>
  <si>
    <t xml:space="preserve">TREXM 8-Piece Patio Sectional Sofa Set with Tempered Glass Coffee Table and Wooden Coffee Table for Outdoor Oasis, Garden, Patio and Poolside (Beige Cushion + White Steel)</t>
  </si>
  <si>
    <t xml:space="preserve">TM000003AAE</t>
  </si>
  <si>
    <t xml:space="preserve">TREXM 8-Piece Patio Sectional Sofa Set with Tempered Glass Coffee Table and Wooden Coffee Table for Outdoor Oasis, Garden, Patio and Poolside (Light Grey Cushion + Black Steel)</t>
  </si>
  <si>
    <t xml:space="preserve">WF320727AAE</t>
  </si>
  <si>
    <t xml:space="preserve">TREXM 1-Piece Woven Rope Outdoor Swing Sofa with Soft Cushions Seating 2 for Patio, Courtyard and Balcony (Light Grey)</t>
  </si>
  <si>
    <t xml:space="preserve">WF318109AAA</t>
  </si>
  <si>
    <t xml:space="preserve">TREXM Modern Style Sideboard with Superior Storage Space, Hollow Door Design and 2 Adjustable Shelves for Living Room and Dining Room (Almond)</t>
  </si>
  <si>
    <t xml:space="preserve">WF318154AAM</t>
  </si>
  <si>
    <t xml:space="preserve">TREXM Modern Functional Large Storage Space Sideboard with Wooden Triangular Handles and Adjustable Shelves for Living Room and Dining Room (Navy Blue)</t>
  </si>
  <si>
    <t xml:space="preserve">WF316904AAD</t>
  </si>
  <si>
    <t xml:space="preserve">TREXM Retro Rattan TV Stand 3-door Media Console with Open Shelves for TV Stand under 75''(Walnut)</t>
  </si>
  <si>
    <t xml:space="preserve">WF316368AAE</t>
  </si>
  <si>
    <t xml:space="preserve">TREXM 4-door Retro Sideboard with Adjustable Shelves, Two Large Cabinet with Long Handle, for Living Room and Dining Room (Light Gray)</t>
  </si>
  <si>
    <t xml:space="preserve">WF316368AAB</t>
  </si>
  <si>
    <t xml:space="preserve">TREXM 4-door Retro Sideboard with Adjustable Shelves, Two Large Cabinet with Long Handle, for Living Room and Dining Room (Black)</t>
  </si>
  <si>
    <t xml:space="preserve">ST000109AAB</t>
  </si>
  <si>
    <t xml:space="preserve">TREXM 5-Piece Retro Dining Set, Rectangular Wooden Dining Table and 4 Upholstered Chairs for Dining Room and Kitchen (Black)</t>
  </si>
  <si>
    <t xml:space="preserve">ST000088AAD</t>
  </si>
  <si>
    <t xml:space="preserve">TREXM 6-Piece Classic Dining Table Set, Rectangular Extendable Dining Table with two 12"W Removable Leaves and 4 Upholstered Chairs &amp; 1 Bench for Dining Room (Brown+White)</t>
  </si>
  <si>
    <t xml:space="preserve">WF298903AAM</t>
  </si>
  <si>
    <t xml:space="preserve">TREXM Modern Sideboard Elegant Buffet Cabinet with Large Storage Space for Dining Room, Entryway (Navy)</t>
  </si>
  <si>
    <t xml:space="preserve">WF298830AAE</t>
  </si>
  <si>
    <t xml:space="preserve">W427S00071</t>
  </si>
  <si>
    <t xml:space="preserve">Triple Bunk Bed with Vent Board/ Sturdy Metal Frame/ Noise-Free Wood Slats/ Separatable into three beds/ No Box Spring Needed</t>
  </si>
  <si>
    <t xml:space="preserve">W427S00070</t>
  </si>
  <si>
    <t xml:space="preserve">7 Piece Outdoor Patio Set/ Weather Resistance/ Wood Plastic Component/ WPC/ Swivel Chairs/ Al Fresco Dining Set/ Outdoor Dining Set/ Dining Table Set/ Bistro Table</t>
  </si>
  <si>
    <t xml:space="preserve">W427S00069</t>
  </si>
  <si>
    <t xml:space="preserve">Full Size Loft Bed with Table Set Transformable to Full over Full Bunk</t>
  </si>
  <si>
    <t xml:space="preserve">W427S00068</t>
  </si>
  <si>
    <t xml:space="preserve">Twin Size Loft Bed with Table Sets Transformable to Twin over Twin Bunk</t>
  </si>
  <si>
    <t xml:space="preserve">W427P154977</t>
  </si>
  <si>
    <t xml:space="preserve">Metal Twin over Twin Bunk Bed with Vent Board/ Heavy-duty Sturdy Metal/ Noise Reduced/ Safety Guardrail/ CPC Certified</t>
  </si>
  <si>
    <t xml:space="preserve">W427P154966</t>
  </si>
  <si>
    <t xml:space="preserve">Metal Twin over Full Bunk Bed/ Heavy-duty Sturdy Metal/ Noise Reduced/ Safety Vent Board Guardrail/ CPC Certified/ No Box Spring Needed</t>
  </si>
  <si>
    <t xml:space="preserve">W427140596</t>
  </si>
  <si>
    <t xml:space="preserve">Metal Daybed with Pop-up Trundle</t>
  </si>
  <si>
    <t xml:space="preserve">W427135021</t>
  </si>
  <si>
    <t xml:space="preserve">King Size Metal Bed Frame</t>
  </si>
  <si>
    <t xml:space="preserve">W427135020</t>
  </si>
  <si>
    <t xml:space="preserve">Queen Size Metal Bed Frame</t>
  </si>
  <si>
    <t xml:space="preserve">W427131983</t>
  </si>
  <si>
    <t xml:space="preserve">Twin House Bed with Trundle</t>
  </si>
  <si>
    <t xml:space="preserve">W427S00029</t>
  </si>
  <si>
    <t xml:space="preserve">Metal Twin over Full Bunk with Shelves &amp; Grid Panel/ Sturdy Metal Bed Frame/ Noise-free Wood Slats/ Comfortable Textilene Guardrail/ Built-in 2-tier Shelves &amp; Grid Panel/ Separated Full size Bed</t>
  </si>
  <si>
    <t xml:space="preserve">W427S00028</t>
  </si>
  <si>
    <t xml:space="preserve">Metal Full Size Loft Bed with Desk &amp; Shelves/ Sturdy Metal Bed Frame/ Noise-free Wood Slats/ Comfortable Textilene Guardrail/ Built-in Desk, 2-tier Shelves &amp; Grid Panel/ 2 Side Ladders</t>
  </si>
  <si>
    <t xml:space="preserve">W42773231</t>
  </si>
  <si>
    <t xml:space="preserve">Metal Twin over twin bunk bed with Trundle/ Sturdy Metal Frame/ Noise-Free Wood Slats/ Comfortable Textilene Guardrail/ 2 side Ladders/ Space-Saving Trundle/ Bunk Bed for Three/ No Box Spring Needed</t>
  </si>
  <si>
    <t xml:space="preserve">W42769939</t>
  </si>
  <si>
    <t xml:space="preserve">Platform Queen Bed with Socket, Fast Assemble Design</t>
  </si>
  <si>
    <t xml:space="preserve">W42753012</t>
  </si>
  <si>
    <t xml:space="preserve">Metal Twin over Twin Bunk Bed/ Heavy-duty Sturdy Metal/ Noise Reduced Design/ Safety Guardrail/ 2 Side Ladders/ CPC Certified/ No Box Spring Needed</t>
  </si>
  <si>
    <t xml:space="preserve">W427S00015</t>
  </si>
  <si>
    <t xml:space="preserve">Metal Triple Twin Bunk Bed/ Can Be Separated into 3 Twin Beds/ Sturdy Metal/ Noise Reduced/ Bunk Bed for Three/ Safety Guardrail/ CPC Certified/ No Box Spring Needed</t>
  </si>
  <si>
    <t xml:space="preserve">W42752472</t>
  </si>
  <si>
    <t xml:space="preserve">Twin-size Loft Bed with Table &amp; Shelves/ Heavy-duty Sturdy Metal/ Built-in Table &amp; Shelves/ Noise Reduced/ Safety Guardrail/ 2 Side Ladders/ CPC Certified/ No Box Spring Needed</t>
  </si>
  <si>
    <t xml:space="preserve">W42752471</t>
  </si>
  <si>
    <t xml:space="preserve">Metal Twin Daybed with Trundle/ Heavy-duty Sturdy Metal/ Noise Reduced/ Trundle for Flexible Space/ Vintage Style/ No Box Spring Needed</t>
  </si>
  <si>
    <t xml:space="preserve">W42752470</t>
  </si>
  <si>
    <t xml:space="preserve">W42752468</t>
  </si>
  <si>
    <t xml:space="preserve">Metal Twin over Full Bunk Bed/ Heavy-duty Sturdy Metal/ Noise Reduced/ Safety Guardrail/ CPC Certified/ No Box Spring Needed</t>
  </si>
  <si>
    <t xml:space="preserve">W42752440</t>
  </si>
  <si>
    <t xml:space="preserve">Metal Frame Daybed with trundle</t>
  </si>
  <si>
    <t xml:space="preserve">W42752439</t>
  </si>
  <si>
    <t xml:space="preserve">W42752435</t>
  </si>
  <si>
    <t xml:space="preserve">W42752429</t>
  </si>
  <si>
    <t xml:space="preserve">Metal Twin over Full Bunk Bed with Trundle/ Heavy-duty Sturdy Metal/ Noise Reduced/ Safety Guardrail/ Wooden Decoration/ Convenient Trundle / Bunk Bed for Three/ CPC Certified/ No Box Spring Needed</t>
  </si>
  <si>
    <t xml:space="preserve">W42752428</t>
  </si>
  <si>
    <t xml:space="preserve">W42752425</t>
  </si>
  <si>
    <t xml:space="preserve">Metal Twin over Twin Bunk Bed with Trundle/Can Be Separated into 2 Twin Beds/ Heavy-duty Sturdy Metal/ Noise Reduced/ Safety Guardrail/ Trundle for Flexible Space/ Bunk Bed for Three/ CPC Certified</t>
  </si>
  <si>
    <t xml:space="preserve">W42747800</t>
  </si>
  <si>
    <t xml:space="preserve">Low Loft bed with storage shelves</t>
  </si>
  <si>
    <t xml:space="preserve">W42738221</t>
  </si>
  <si>
    <t xml:space="preserve">W42721079</t>
  </si>
  <si>
    <t xml:space="preserve">Modern Round Metal Coffee Table</t>
  </si>
  <si>
    <t xml:space="preserve">W697S00033</t>
  </si>
  <si>
    <t xml:space="preserve">TWIN/TWIN HOUSE BUNK BED WITH SHELVES AND DRAWERS FOR GREY COLOR</t>
  </si>
  <si>
    <t xml:space="preserve">W697S00032</t>
  </si>
  <si>
    <t xml:space="preserve">TWIN/TWIN HOUSE BUNK BED WITH SHELVES AND DRAWERS FOR WHITE COLOR</t>
  </si>
  <si>
    <t xml:space="preserve">W697S00030</t>
  </si>
  <si>
    <t xml:space="preserve">Twin Size Low Loft Bed With Pull-Out Desk, Drawers, Cabinet, and Shelves for Grey Color</t>
  </si>
  <si>
    <t xml:space="preserve">W697S00029</t>
  </si>
  <si>
    <t xml:space="preserve">Twin Size Low Loft Bed With Pull-Out Desk, Drawers, Cabinet, and Shelves for White Color</t>
  </si>
  <si>
    <t xml:space="preserve">W697P153473</t>
  </si>
  <si>
    <t xml:space="preserve">Twin Size Kid Low Loft Bed With Two-Tier Shelves And LED Light For Grey Color</t>
  </si>
  <si>
    <t xml:space="preserve">W697P152022</t>
  </si>
  <si>
    <t xml:space="preserve">Modern Twin Size Bed Frame With Built-in USB Port on Bookcase Headboard and 2 Drawers for White Washed Color</t>
  </si>
  <si>
    <t xml:space="preserve">W697P152021</t>
  </si>
  <si>
    <t xml:space="preserve">Modern Twin Size Bed Frame With Built-in USB Port on Bookcase Headboard and 2 Drawers for Grey Color</t>
  </si>
  <si>
    <t xml:space="preserve">W697P152020</t>
  </si>
  <si>
    <t xml:space="preserve">Modern Twin Size Bed Frame With Built-in USB Port on Bookcase Headboard and 2 Drawers for Walnut Color</t>
  </si>
  <si>
    <t xml:space="preserve">W697S00027</t>
  </si>
  <si>
    <t xml:space="preserve">Modern Full Bed Frame With Twin Size Trundle And 2 Drawers For White High Gloss and Washed White Color</t>
  </si>
  <si>
    <t xml:space="preserve">W697S00020</t>
  </si>
  <si>
    <t xml:space="preserve">Modern Full Bed Frame With Twin Size Trundle And 2 Drawers For White High Gloss With Light Oak Color</t>
  </si>
  <si>
    <t xml:space="preserve">W697131330</t>
  </si>
  <si>
    <t xml:space="preserve">Modern Twin Bed Frame With 2 Drawers For White High Gloss Headboard and Footboard With Light Oak Color</t>
  </si>
  <si>
    <t xml:space="preserve">W697131329</t>
  </si>
  <si>
    <t xml:space="preserve">Modern Twin Bed Frame With 2 Drawers For White High Gloss Headboard and Footboard With Creamy White Color</t>
  </si>
  <si>
    <t xml:space="preserve">W697131327</t>
  </si>
  <si>
    <t xml:space="preserve">Modern Twin Bed Frame For White High Gloss Headboard and Footboard With Light Oak Trundle</t>
  </si>
  <si>
    <t xml:space="preserve">W697131325</t>
  </si>
  <si>
    <t xml:space="preserve">Modern Twin Bed Frame With Twin Trundle For White High Gloss Headboard and Footboard With Creamy White Color</t>
  </si>
  <si>
    <t xml:space="preserve">W697123299</t>
  </si>
  <si>
    <t xml:space="preserve">Modern Design Twin Size Platform Bed Frame with Built-in USB port for Walnut Color</t>
  </si>
  <si>
    <t xml:space="preserve">W697123298</t>
  </si>
  <si>
    <t xml:space="preserve">Modern Design Twin Size Platform Bed Frame with Built-in USB port for Grey Color</t>
  </si>
  <si>
    <t xml:space="preserve">W697123297</t>
  </si>
  <si>
    <t xml:space="preserve">Modern Design Twin Size Platform Bed Frame with Built-in USB Ports for White Washed Color</t>
  </si>
  <si>
    <t xml:space="preserve">W697123296</t>
  </si>
  <si>
    <t xml:space="preserve">Modern Design Queen Floating Platform Bed Frame for Walnut Color</t>
  </si>
  <si>
    <t xml:space="preserve">W697123295</t>
  </si>
  <si>
    <t xml:space="preserve">Modern Design Queen Floating Platform Bed Frame for Grey Color</t>
  </si>
  <si>
    <t xml:space="preserve">W697123294</t>
  </si>
  <si>
    <t xml:space="preserve">Modern Design Queen Floating Platform Bed Frame for White Washed Color</t>
  </si>
  <si>
    <t xml:space="preserve">W697123293</t>
  </si>
  <si>
    <t xml:space="preserve">Modern Design Full Floating Platform Bed Frame for Walnut Color</t>
  </si>
  <si>
    <t xml:space="preserve">W697123292</t>
  </si>
  <si>
    <t xml:space="preserve">Modern Design Full Floating Platform Bed Frame for Grey Color</t>
  </si>
  <si>
    <t xml:space="preserve">W697123291</t>
  </si>
  <si>
    <t xml:space="preserve">Modern Design Full Floating Platform Bed Frame for White Washed Color</t>
  </si>
  <si>
    <t xml:space="preserve">W697123290</t>
  </si>
  <si>
    <t xml:space="preserve">Modern Design Twin Size Floating Platform Bed Frame for Walnut Color</t>
  </si>
  <si>
    <t xml:space="preserve">W697123289</t>
  </si>
  <si>
    <t xml:space="preserve">Modern Design Twin Size Floating Platform Bed Frame for Grey Color</t>
  </si>
  <si>
    <t xml:space="preserve">W697123288</t>
  </si>
  <si>
    <t xml:space="preserve">Modern Design Twin Size Floating Platform Bed Frame for White Washed Color</t>
  </si>
  <si>
    <t xml:space="preserve">W697121854</t>
  </si>
  <si>
    <t xml:space="preserve">Wooden Twin Size Platform Bed Frame with Trundle for White Washed Color</t>
  </si>
  <si>
    <t xml:space="preserve">W697121853</t>
  </si>
  <si>
    <t xml:space="preserve">Modern Design Wooden Twin Size Platform Bed Frame with Trundle for Grey Color</t>
  </si>
  <si>
    <t xml:space="preserve">W697121852</t>
  </si>
  <si>
    <t xml:space="preserve">Modern Design Wooden Twin Size Platform Bed Frame with Trundle for Walnut Color</t>
  </si>
  <si>
    <t xml:space="preserve">W697121851</t>
  </si>
  <si>
    <t xml:space="preserve">Modern Design Twin Size Platform Bed with 2 Drawers for Walnut Color</t>
  </si>
  <si>
    <t xml:space="preserve">W697121850</t>
  </si>
  <si>
    <t xml:space="preserve">Modern Design Wooden Twin Size Platform Bed with 2 Drawers for Grey Color</t>
  </si>
  <si>
    <t xml:space="preserve">W697121849</t>
  </si>
  <si>
    <t xml:space="preserve">Modern Design Wooden Twin Size Platform Bed with 2 Drawers for White Washed Color</t>
  </si>
  <si>
    <t xml:space="preserve">W697121848</t>
  </si>
  <si>
    <t xml:space="preserve">W697121847</t>
  </si>
  <si>
    <t xml:space="preserve">Modern Design Twin Size Platform Bed Frame with Trundle for Grey Color</t>
  </si>
  <si>
    <t xml:space="preserve">W697121846</t>
  </si>
  <si>
    <t xml:space="preserve">Modern Design Twin Size Platform Bed Frame with Trundle for White Washed Color</t>
  </si>
  <si>
    <t xml:space="preserve">W697121845</t>
  </si>
  <si>
    <t xml:space="preserve">Modern Design Twin Size Platform Bed Frame with 2 Drawers for Walnut Color</t>
  </si>
  <si>
    <t xml:space="preserve">W697121844</t>
  </si>
  <si>
    <t xml:space="preserve">Modern Design Twin Size Platform Bed Frame with 2 Drawers for Grey Color</t>
  </si>
  <si>
    <t xml:space="preserve">W697121843</t>
  </si>
  <si>
    <t xml:space="preserve">Modern Design Twin Size Platform Bed Frame with 2 Drawers for White Washed Color</t>
  </si>
  <si>
    <t xml:space="preserve">W69782587</t>
  </si>
  <si>
    <t xml:space="preserve">Twin Size Wooden House Bed, Twin Floor Wooden Bed with Shelf, No Box Spring Needed,  Gray Color, Twin bed</t>
  </si>
  <si>
    <t xml:space="preserve">W69782586</t>
  </si>
  <si>
    <t xml:space="preserve">Twin Size Wooden House Bed, Twin Floor Wooden Bed with Shelf, No Box Spring , White Color, TWIN BED</t>
  </si>
  <si>
    <t xml:space="preserve">W697S00019</t>
  </si>
  <si>
    <t xml:space="preserve">TWIN BED, SOLID WOOD TWIN SIZE LOW LOFT BED WITH STAIR, DRAWER, AND SHELF OF GREY COLOR</t>
  </si>
  <si>
    <t xml:space="preserve">W697S00018</t>
  </si>
  <si>
    <t xml:space="preserve">TWIN BED, SOLID WOOD TWIN SIZE LOW LOFT BED WITH STAIR, DRAWER, AND SHELF OF WHITE COLOR</t>
  </si>
  <si>
    <t xml:space="preserve">W697S00026</t>
  </si>
  <si>
    <t xml:space="preserve">Full over Full Bunk Bed with Slide and Ladder in Grey Color</t>
  </si>
  <si>
    <t xml:space="preserve">W697S00025</t>
  </si>
  <si>
    <t xml:space="preserve">Full over Full Bunk Bed with Slide and Ladder in White Color</t>
  </si>
  <si>
    <t xml:space="preserve">W697S00022</t>
  </si>
  <si>
    <t xml:space="preserve">NAVY BLUE HOUSE FULL BED WITH TRUNDLE OF GREY COLOR</t>
  </si>
  <si>
    <t xml:space="preserve">W697S00021</t>
  </si>
  <si>
    <t xml:space="preserve">HOUSE FULL BED WITH TWIN SIZE TRUNDLE FOR WHITE COLOR</t>
  </si>
  <si>
    <t xml:space="preserve">W69740998</t>
  </si>
  <si>
    <t xml:space="preserve">Full Size Canopy Bed with Twin Trundle, Kids Solid Wood Platform Bed Frame w/ Headboard, No Box Spring Needed Grey Color</t>
  </si>
  <si>
    <t xml:space="preserve">W69740997</t>
  </si>
  <si>
    <t xml:space="preserve">Full Size Canopy Bed with Twin Trundle, Kids Solid Wood Platform Bed Frame w/ Headboard, No Box Spring Needed White Color</t>
  </si>
  <si>
    <t xml:space="preserve">W69740992</t>
  </si>
  <si>
    <t xml:space="preserve">Solid Wood Twin House Bed Frame with Twin Size Trundle For Warm Pink Color, No Box Spring Needed</t>
  </si>
  <si>
    <t xml:space="preserve">W69740991</t>
  </si>
  <si>
    <t xml:space="preserve">Solid Wood Twin House Bed Frame with Twin Size Trundle For White Color, No Box Spring Needed</t>
  </si>
  <si>
    <t xml:space="preserve">W69738853</t>
  </si>
  <si>
    <t xml:space="preserve">Full Size Wood Platform Bed Frame with 4 Storage Drawers and Headboard of White Color for All Ages</t>
  </si>
  <si>
    <t xml:space="preserve">W697S00011</t>
  </si>
  <si>
    <t xml:space="preserve">Twin over Twin Bunk Beds With Twin Trundle and Stairway Storage Function in White color</t>
  </si>
  <si>
    <t xml:space="preserve">W697S00010</t>
  </si>
  <si>
    <t xml:space="preserve">Twin over Twin Bunk Beds With Twin Trundle and Stairway Storage Function in Grey Color</t>
  </si>
  <si>
    <t xml:space="preserve">W697S00006</t>
  </si>
  <si>
    <t xml:space="preserve">Twin Low Loft Bed with Stairs and Slide</t>
  </si>
  <si>
    <t xml:space="preserve">W697S00005</t>
  </si>
  <si>
    <t xml:space="preserve">W69734895</t>
  </si>
  <si>
    <t xml:space="preserve">Full Size Wood Platform Bed Frame with Headboard and Twin Trundle For Grey Color</t>
  </si>
  <si>
    <t xml:space="preserve">W69732770</t>
  </si>
  <si>
    <t xml:space="preserve">FULL BED WITH TWIN SIZE TRUNDLE AND TWO DRAWERS FOR GREY COLOR</t>
  </si>
  <si>
    <t xml:space="preserve">W69732769</t>
  </si>
  <si>
    <t xml:space="preserve">FULL BED WITH TWIN TRUNDLE AND TWO DRAWERS FOR WHITE COLOR</t>
  </si>
  <si>
    <t xml:space="preserve">W69732768</t>
  </si>
  <si>
    <t xml:space="preserve">FULL BED WITH TWIN SIZE TRUNDLE AND TWO DRAWERS FOR ESPRESSO COLOR</t>
  </si>
  <si>
    <t xml:space="preserve">ACME Caius Bunk Bed (Twin XL/Queen) in Gunmetal 37605</t>
  </si>
  <si>
    <t xml:space="preserve">DL001131AAB</t>
  </si>
  <si>
    <t xml:space="preserve">Full Size Metal Loft bed with Desk and Shelves, Black</t>
  </si>
  <si>
    <t xml:space="preserve">DL001130AAB</t>
  </si>
  <si>
    <t xml:space="preserve">Twin Size Metal Loft bed with Desk and Shelves, Black</t>
  </si>
  <si>
    <t xml:space="preserve">N709P186347K</t>
  </si>
  <si>
    <t xml:space="preserve">Twin Size Upholstered Platform Bed with Guardrail and Charging Station, White</t>
  </si>
  <si>
    <t xml:space="preserve">N709P173466K</t>
  </si>
  <si>
    <t xml:space="preserve">Metal Full Size House Platform Bed with Triangle Structure and Guardrail, White</t>
  </si>
  <si>
    <t xml:space="preserve">N709P173466B</t>
  </si>
  <si>
    <t xml:space="preserve">Metal Full Size House Platform Bed with Triangle Structure and Guardrail, Black</t>
  </si>
  <si>
    <t xml:space="preserve">N709P173465K</t>
  </si>
  <si>
    <t xml:space="preserve">Metal Twin Size House Platform Bed with Triangle Structure and Guardrail, White</t>
  </si>
  <si>
    <t xml:space="preserve">N709P173465B</t>
  </si>
  <si>
    <t xml:space="preserve">Metal Twin Size House Platform Bed with Triangle Structure and Guardrail, Black</t>
  </si>
  <si>
    <t xml:space="preserve">N709P172409B</t>
  </si>
  <si>
    <t xml:space="preserve">Full Size Metal House Bed with Fence and Detachable Storage Shelves, Black</t>
  </si>
  <si>
    <t xml:space="preserve">DL000661AAN</t>
  </si>
  <si>
    <t xml:space="preserve">Full XL over Queen Metal Bunk Bed with Ladder and Guardrails, Silver</t>
  </si>
  <si>
    <t xml:space="preserve">DL000661AAK</t>
  </si>
  <si>
    <t xml:space="preserve">Full XL over Queen Metal Bunk Bed with Ladder and Guardrails, White</t>
  </si>
  <si>
    <t xml:space="preserve">DL000661AAB</t>
  </si>
  <si>
    <t xml:space="preserve">Full XL over Queen Metal Bunk Bed with Ladder and Guardrails, Black</t>
  </si>
  <si>
    <t xml:space="preserve">DL000660AAN</t>
  </si>
  <si>
    <t xml:space="preserve">Twin XL over Queen Metal Bunk Bed with Ladder and Guardrails, Silver</t>
  </si>
  <si>
    <t xml:space="preserve">DL000660AAK</t>
  </si>
  <si>
    <t xml:space="preserve">Twin XL over Queen Metal Bunk Bed with Ladder and Guardrails, White</t>
  </si>
  <si>
    <t xml:space="preserve">DL000660AAB</t>
  </si>
  <si>
    <t xml:space="preserve">Twin XL over Queen Metal Bunk Bed with Ladder and Guardrails, Black</t>
  </si>
  <si>
    <t xml:space="preserve">DL001129AAB</t>
  </si>
  <si>
    <t xml:space="preserve">Full Size Metal Loft Bed with Built-in Wardrobe, Drawer, Desk and Shelves, Black</t>
  </si>
  <si>
    <t xml:space="preserve">DL001333AAH</t>
  </si>
  <si>
    <t xml:space="preserve">Full Size Upholstered Platform Bed with Tufted Headboard, LED and 2 Drawers, Pink</t>
  </si>
  <si>
    <t xml:space="preserve">DL001333AAK</t>
  </si>
  <si>
    <t xml:space="preserve">Full Size Upholstered Platform Bed with Tufted Headboard, LED and 2 Drawers, White</t>
  </si>
  <si>
    <t xml:space="preserve">DL001334AAH</t>
  </si>
  <si>
    <t xml:space="preserve">Queen Size Upholstered Platform Bed with Tufted Headboard, LED and 2 Drawers, Pink</t>
  </si>
  <si>
    <t xml:space="preserve">DL001334AAK</t>
  </si>
  <si>
    <t xml:space="preserve">Queen Size Upholstered Platform Bed with Tufted Headboard, LED and 2 Drawers, White</t>
  </si>
  <si>
    <t xml:space="preserve">WF326329AAE</t>
  </si>
  <si>
    <t xml:space="preserve">Queen Size Upholstery Platform Bed with Storage Headboard, LED, USB Charging and 2 Drawers, Gray</t>
  </si>
  <si>
    <t xml:space="preserve">WF326329AAA</t>
  </si>
  <si>
    <t xml:space="preserve">Queen Size Upholstery Platform Bed with Storage Headboard, LED, USB Charging and 2 Drawers, Beige</t>
  </si>
  <si>
    <t xml:space="preserve">WF532030AAE</t>
  </si>
  <si>
    <t xml:space="preserve">Twin Size Upholstered Platform Bed with Cloud-shaped headboard, Gray</t>
  </si>
  <si>
    <t xml:space="preserve">WF532030AAA</t>
  </si>
  <si>
    <t xml:space="preserve">Twin Size Upholstered Platform Bed with Cloud-shaped headboard, Beige</t>
  </si>
  <si>
    <t xml:space="preserve">DL000599AAD</t>
  </si>
  <si>
    <t xml:space="preserve">Full Size Upholstery Platform Bed Frame with Cute Bear Shaped Headboard and Two Storage Drawers,Brown</t>
  </si>
  <si>
    <t xml:space="preserve">MF323650AAL</t>
  </si>
  <si>
    <t xml:space="preserve">Metal Twin Size House Platform Bed with Trundle, Gold</t>
  </si>
  <si>
    <t xml:space="preserve">DL001917AAE</t>
  </si>
  <si>
    <t xml:space="preserve">Full Size Upholstery Canopy Platform Bed with Trundle and Three Storage Drawers, Gray</t>
  </si>
  <si>
    <t xml:space="preserve">WF323768AAK</t>
  </si>
  <si>
    <t xml:space="preserve">Full Size Upholstered Platform Bed with Bear Shaped Headboard, LED Light Strips, White + Brown</t>
  </si>
  <si>
    <t xml:space="preserve">DL001519AAE</t>
  </si>
  <si>
    <t xml:space="preserve">Queen Size Upholstered Velvet Platform Bed, Gray</t>
  </si>
  <si>
    <t xml:space="preserve">WF323166AAK</t>
  </si>
  <si>
    <t xml:space="preserve">Full Size Metal Platform Bed with upholstered headboard and footboard</t>
  </si>
  <si>
    <t xml:space="preserve">DL000584AAE</t>
  </si>
  <si>
    <t xml:space="preserve">Queen Size Upholstered Platform Bed with Multi-functional Headboard, Trundle and 2 Drawers, Gray</t>
  </si>
  <si>
    <t xml:space="preserve">DL001921AAH</t>
  </si>
  <si>
    <t xml:space="preserve">Twin Size Upholstered Tufted Daybed with 4 Support Legs, Pink</t>
  </si>
  <si>
    <t xml:space="preserve">DL001921AAA</t>
  </si>
  <si>
    <t xml:space="preserve">Twin Size Upholstered Tufted Daybed with 4 Support Legs, Beige</t>
  </si>
  <si>
    <t xml:space="preserve">DL001126AAK</t>
  </si>
  <si>
    <t xml:space="preserve">Queen Size Metal Platform Bed with 2 Drawers, White</t>
  </si>
  <si>
    <t xml:space="preserve">DL001125AAK</t>
  </si>
  <si>
    <t xml:space="preserve">Full Size Metal Platform Bed with 2 Drawers, White</t>
  </si>
  <si>
    <t xml:space="preserve">N709P172408B</t>
  </si>
  <si>
    <t xml:space="preserve">Twin Size Metal House Bed with Fence and Detachable Storage Shelves, Black</t>
  </si>
  <si>
    <t xml:space="preserve">DL000651AAK</t>
  </si>
  <si>
    <t xml:space="preserve">Twin Size Metal Loft Bed with Built-in Wardrobe, Desk and Shelves, White</t>
  </si>
  <si>
    <t xml:space="preserve">DL000651AAB</t>
  </si>
  <si>
    <t xml:space="preserve">Twin Size Metal Loft Bed with Built-in Wardrobe, Desk and Shelves, Black</t>
  </si>
  <si>
    <t xml:space="preserve">N709P179013H</t>
  </si>
  <si>
    <t xml:space="preserve">Twin Size Upholstered Platform Bed with Tufted Headboard, LED and a Drawer, Pink</t>
  </si>
  <si>
    <t xml:space="preserve">N709P179013K</t>
  </si>
  <si>
    <t xml:space="preserve">Twin Size Upholstered Platform Bed with Tufted Headboard, LED and a Drawer, White</t>
  </si>
  <si>
    <t xml:space="preserve">DL000650AAK</t>
  </si>
  <si>
    <t xml:space="preserve">Full Size Metal Loft Bed with Storage Staircase and Small Wardrobe, Built-in Desk and Storage Shelves, White</t>
  </si>
  <si>
    <t xml:space="preserve">DL000648AAL</t>
  </si>
  <si>
    <t xml:space="preserve">Full Size Metal Loft Bed with Built-in Desk and Shelves, Gold+Brown</t>
  </si>
  <si>
    <t xml:space="preserve">MF323325AAK</t>
  </si>
  <si>
    <t xml:space="preserve">Mid Loft Bed with Storage stairs, Twin, White</t>
  </si>
  <si>
    <t xml:space="preserve">WF530085AAK</t>
  </si>
  <si>
    <t xml:space="preserve">Full Size Upholstered Platform Bed with Cartoon Ears Shaped Headboard and LED, White&amp;Pink</t>
  </si>
  <si>
    <t xml:space="preserve">WF530084AAK</t>
  </si>
  <si>
    <t xml:space="preserve">Twin Size Upholstered Platform Bed with Cartoon Ears Shaped Headboard and LED, White&amp;Pink</t>
  </si>
  <si>
    <t xml:space="preserve">MF324660AAK</t>
  </si>
  <si>
    <t xml:space="preserve">Metal Double Twin Size Platform Bed with House-shaped Headboard and a Built-in Nightstand, White</t>
  </si>
  <si>
    <t xml:space="preserve">MF324660AAH</t>
  </si>
  <si>
    <t xml:space="preserve">Metal Double Twin Size Platform Bed with House-shaped Headboard and a Built-in Nightstand, Pink</t>
  </si>
  <si>
    <t xml:space="preserve">DL001127AAB</t>
  </si>
  <si>
    <t xml:space="preserve">Full Size Metal Frame Platform Bed with Clothes Rack, Storage Shelves and 2 Drawers, Black</t>
  </si>
  <si>
    <t xml:space="preserve">WF532440AAB</t>
  </si>
  <si>
    <t xml:space="preserve">Twin Size Metal Frame Platform Bed with Clothes Rack, Storage Shelves and 2 Drawers, Black</t>
  </si>
  <si>
    <t xml:space="preserve">MF323650AAK</t>
  </si>
  <si>
    <t xml:space="preserve">Metal Twin Size House Platform Bed with Trundle, White</t>
  </si>
  <si>
    <t xml:space="preserve">DL001916AAE</t>
  </si>
  <si>
    <t xml:space="preserve">Twin Size Upholstery Canopy Platform Bed with Trundle and Three Storage Drawers, Gray</t>
  </si>
  <si>
    <t xml:space="preserve">WF531187AAA</t>
  </si>
  <si>
    <t xml:space="preserve">Queen Size Upholstered Platform Bed with A Big Drawer, Beige</t>
  </si>
  <si>
    <t xml:space="preserve">WF531187AAE</t>
  </si>
  <si>
    <t xml:space="preserve">Queen Size Upholstered Platform Bed with A Big Drawer, Gray</t>
  </si>
  <si>
    <t xml:space="preserve">WF531186AAA</t>
  </si>
  <si>
    <t xml:space="preserve">Queen Size Upholstered Platform Bed with Support Legs, Beige</t>
  </si>
  <si>
    <t xml:space="preserve">WF531186AAE</t>
  </si>
  <si>
    <t xml:space="preserve">Queen Size Upholstered Platform Bed with Support Legs, Gray</t>
  </si>
  <si>
    <t xml:space="preserve">WF323767AAK</t>
  </si>
  <si>
    <t xml:space="preserve">Twin Size Upholstered Platform Bed with Bear Shaped Headboard, LED Light Strips, White + Brown</t>
  </si>
  <si>
    <t xml:space="preserve">WF323759AAA</t>
  </si>
  <si>
    <t xml:space="preserve">Full Size Upholstered Bed with 4 Storage Drawers,Wood Slat Support, Beige</t>
  </si>
  <si>
    <t xml:space="preserve">WF323759AAE</t>
  </si>
  <si>
    <t xml:space="preserve">Full Size Upholstered Bed with 4 Storage Drawers,Wood Slat Support, Gray</t>
  </si>
  <si>
    <t xml:space="preserve">WF323758AAE</t>
  </si>
  <si>
    <t xml:space="preserve">Twin Size Upholstered Bed with 2 Storage Drawers,Wood Slat Support, Gray</t>
  </si>
  <si>
    <t xml:space="preserve">WF323758AAA</t>
  </si>
  <si>
    <t xml:space="preserve">Twin Size Upholstered Bed with 2 Storage Drawers,Wood Slat Support, Beige</t>
  </si>
  <si>
    <t xml:space="preserve">WF321671AAB</t>
  </si>
  <si>
    <t xml:space="preserve">Metal Platform Bed With Underneath Storage, LED and USB Ports, Full, Black</t>
  </si>
  <si>
    <t xml:space="preserve">GX001922AAL</t>
  </si>
  <si>
    <t xml:space="preserve">Metal Platform Bed With 3 drawers, Storage Headboard, King, Gold</t>
  </si>
  <si>
    <t xml:space="preserve">WF321526AAL</t>
  </si>
  <si>
    <t xml:space="preserve">Metal Platform Bed With 2 drawers, Storage Headboard, Queen, Gold</t>
  </si>
  <si>
    <t xml:space="preserve">WF325836AAK</t>
  </si>
  <si>
    <t xml:space="preserve">Queen Size Tufted Upholstered Platform Bed, White</t>
  </si>
  <si>
    <t xml:space="preserve">DL002038AAA</t>
  </si>
  <si>
    <t xml:space="preserve">Full Size Upholstered Tufted Daybed with Twin Size Trundle, Beige</t>
  </si>
  <si>
    <t xml:space="preserve">DL002041AAC</t>
  </si>
  <si>
    <t xml:space="preserve">Full Size Upholstered Platform Bed with Alarm Clock Shaped Headboard, Blue</t>
  </si>
  <si>
    <t xml:space="preserve">DL002040AAC</t>
  </si>
  <si>
    <t xml:space="preserve">Twin Size Upholstered Platform Bed with Alarm Clock Shaped Headboard, Blue</t>
  </si>
  <si>
    <t xml:space="preserve">DL002039AAC</t>
  </si>
  <si>
    <t xml:space="preserve">Full Size Upholstered Tufted Daybed with 2 Drawers, Blue</t>
  </si>
  <si>
    <t xml:space="preserve">WF321762AAK</t>
  </si>
  <si>
    <t xml:space="preserve">Metal Full Size Platform Bed With 4 Drawers, Upholstered Headboard and Footboard,  Sockets and USB Ports, White</t>
  </si>
  <si>
    <t xml:space="preserve">WF319403AAH</t>
  </si>
  <si>
    <t xml:space="preserve">Full size crown-shaped princess bed, soft PU leather padding, adjustable LED ambient light strip, Pink</t>
  </si>
  <si>
    <t xml:space="preserve">DL000582AAB</t>
  </si>
  <si>
    <t xml:space="preserve">Queen Size Storage Upholstered Tufted Hydraulic Platform Bed with 2 Nightstands and USB, Black</t>
  </si>
  <si>
    <t xml:space="preserve">WF321676AAL</t>
  </si>
  <si>
    <t xml:space="preserve">Full Size Upholstered Princess Platform Bed with LED and 2 Storage Drawers, Blue</t>
  </si>
  <si>
    <t xml:space="preserve">WF321414AAL</t>
  </si>
  <si>
    <t xml:space="preserve">Full Size Metal House Platform Bed with Roof and Chimney, Gold</t>
  </si>
  <si>
    <t xml:space="preserve">WF321415AAL</t>
  </si>
  <si>
    <t xml:space="preserve">Twin Size Metal House Platform Bed with Roof and Chimney, Gold</t>
  </si>
  <si>
    <t xml:space="preserve">WF318303AAM</t>
  </si>
  <si>
    <t xml:space="preserve">Full Size Upholstered Daybed with Headboard and Armrest, Support Legs, Beige</t>
  </si>
  <si>
    <t xml:space="preserve">WF318293AAM</t>
  </si>
  <si>
    <t xml:space="preserve">Twin Size Upholstered Daybed with Headboard and Armrest, Support Legs, Beige</t>
  </si>
  <si>
    <t xml:space="preserve">DL002025AAK</t>
  </si>
  <si>
    <t xml:space="preserve">Twin Size Upholstered Platform Bed with Animal Paw Shaped Headboard and LED, Pink</t>
  </si>
  <si>
    <t xml:space="preserve">DL002024AAH</t>
  </si>
  <si>
    <t xml:space="preserve">Full Size Upholstered Platform Bed with LED Headboard, Pink</t>
  </si>
  <si>
    <t xml:space="preserve">WF317796AAA</t>
  </si>
  <si>
    <t xml:space="preserve">Full Size Upholstery Platform Bed Frame with Sloped Headboard, White</t>
  </si>
  <si>
    <t xml:space="preserve">WF317622AAK</t>
  </si>
  <si>
    <t xml:space="preserve">Full Size Upholstered Platform Bed with Wood Supporting Feet, White</t>
  </si>
  <si>
    <t xml:space="preserve">WF317622AAA</t>
  </si>
  <si>
    <t xml:space="preserve">Full Size Upholstered Platform Bed with Wood Supporting Feet, Beige</t>
  </si>
  <si>
    <t xml:space="preserve">WF317620AAA</t>
  </si>
  <si>
    <t xml:space="preserve">Twin Size Upholstered Platform Bed with Wood Supporting Feet, Beige</t>
  </si>
  <si>
    <t xml:space="preserve">DL000579AAH</t>
  </si>
  <si>
    <t xml:space="preserve">Full Size Upholstered Platform Bed with Storage Nightstand and Guardrail, Pink</t>
  </si>
  <si>
    <t xml:space="preserve">DL000579AAE</t>
  </si>
  <si>
    <t xml:space="preserve">Full Size Upholstered Platform Bed with Storage Nightstand and Guardrail, Gray</t>
  </si>
  <si>
    <t xml:space="preserve">DL002026AAE</t>
  </si>
  <si>
    <t xml:space="preserve">Full Size Upholstered Platform Bed with Soft Headboard,Gray</t>
  </si>
  <si>
    <t xml:space="preserve">DL000562AAE</t>
  </si>
  <si>
    <t xml:space="preserve">Twin Size Upholstered Platform Bed with Wood Supporting Feet and Twin Size Trundle, Gray</t>
  </si>
  <si>
    <t xml:space="preserve">WF313965AAK</t>
  </si>
  <si>
    <t xml:space="preserve">Queen Size Upholstered Platform Bed with Support Legs,Beige</t>
  </si>
  <si>
    <t xml:space="preserve">WF313964AAK</t>
  </si>
  <si>
    <t xml:space="preserve">Full Size Upholstered Platform Bed with Support Legs,Beige</t>
  </si>
  <si>
    <t xml:space="preserve">DL001124AAN</t>
  </si>
  <si>
    <t xml:space="preserve">Twin over Full Size Metal Bunk Bed with Trundle and Storage Staircase, Silver</t>
  </si>
  <si>
    <t xml:space="preserve">DL000571AAA</t>
  </si>
  <si>
    <t xml:space="preserve">Full Size Upholstered Platform Bed with Guardrail, Storage Headboard and Footboard, Beige</t>
  </si>
  <si>
    <t xml:space="preserve">DL000572AAC</t>
  </si>
  <si>
    <t xml:space="preserve">Full Size Storage Upholstered Hydraulic Platform Bed with 2 Shelves, 2 Lights and USB, Blue</t>
  </si>
  <si>
    <t xml:space="preserve">DL001825AAH</t>
  </si>
  <si>
    <t xml:space="preserve">Full Size Upholstered Daybed with 4 Support Legs,Pink</t>
  </si>
  <si>
    <t xml:space="preserve">GX000634AAB</t>
  </si>
  <si>
    <t xml:space="preserve">Metal Loft Bed With table set and wardrobe, Full, Black</t>
  </si>
  <si>
    <t xml:space="preserve">GX001329AAK</t>
  </si>
  <si>
    <t xml:space="preserve">Full Size Upholstered Platform Bed with Seashell Shaped Headboard, LED and 2 Drawers, White</t>
  </si>
  <si>
    <t xml:space="preserve">GX001328AAH</t>
  </si>
  <si>
    <t xml:space="preserve">Queen Size Upholstered Platform Bed with Seashell Shaped Headboard, LED and 2 Drawers, Pink</t>
  </si>
  <si>
    <t xml:space="preserve">DL001678AAA</t>
  </si>
  <si>
    <t xml:space="preserve">GX001918AAE</t>
  </si>
  <si>
    <t xml:space="preserve">King Size Upholstery Platform Bed with Storage Headboard, 2 Drawers and Trundle, Gray</t>
  </si>
  <si>
    <t xml:space="preserve">GX001918AAA</t>
  </si>
  <si>
    <t xml:space="preserve">King Size Upholstery Platform Bed with Storage Headboard, 2 Drawers and Trundle,Beige</t>
  </si>
  <si>
    <t xml:space="preserve">DL001917AAA</t>
  </si>
  <si>
    <t xml:space="preserve">Full Size Upholstery Canopy Platform Bed with Trundle and Three Storage Drawers, Beige</t>
  </si>
  <si>
    <t xml:space="preserve">DL001916AAA</t>
  </si>
  <si>
    <t xml:space="preserve">Twin Size Upholstery Canopy Platform Bed with Trundle and Three Storage Drawers, Beige</t>
  </si>
  <si>
    <t xml:space="preserve">DL001520AAK</t>
  </si>
  <si>
    <t xml:space="preserve">Queen Size Upholstered Platform Bed, White</t>
  </si>
  <si>
    <t xml:space="preserve">DL001520AAB</t>
  </si>
  <si>
    <t xml:space="preserve">Queen Size Upholstered Platform Bed, Black</t>
  </si>
  <si>
    <t xml:space="preserve">WF323763AAK</t>
  </si>
  <si>
    <t xml:space="preserve">Twin Size Upholstered Platform Bed with Rabbit Shaped Headboard, White</t>
  </si>
  <si>
    <t xml:space="preserve">DL002033AAE</t>
  </si>
  <si>
    <t xml:space="preserve">Upholstered Daybed with Underneath Storage,Full Size, Gray</t>
  </si>
  <si>
    <t xml:space="preserve">DL002033AAA</t>
  </si>
  <si>
    <t xml:space="preserve">Upholstered Daybed with Underneath Storage,Full Size, Beige</t>
  </si>
  <si>
    <t xml:space="preserve">DL000649AAB</t>
  </si>
  <si>
    <t xml:space="preserve">Metal House Bunk Bed, Twin over Full, Black</t>
  </si>
  <si>
    <t xml:space="preserve">GX002035AAH</t>
  </si>
  <si>
    <t xml:space="preserve">Full size upholstered LED light platform bed with shell headboard and children's slide, pink</t>
  </si>
  <si>
    <t xml:space="preserve">DL002039AAA</t>
  </si>
  <si>
    <t xml:space="preserve">Full Size Upholstered Tufted Daybed with 2 Drawers, Beige</t>
  </si>
  <si>
    <t xml:space="preserve">WF321762AAA</t>
  </si>
  <si>
    <t xml:space="preserve">Metal Full Size Platform Bed With 4 Drawers, Upholstered Headboard and Footboard,  Sockets and USB Ports, Beige</t>
  </si>
  <si>
    <t xml:space="preserve">DL000589AAD</t>
  </si>
  <si>
    <t xml:space="preserve">Full Size Upholstered Daybed with 2 Drawers and Nailhead Decoration, Wood Color</t>
  </si>
  <si>
    <t xml:space="preserve">DL000588AAD</t>
  </si>
  <si>
    <t xml:space="preserve">Full Size Upholstered Daybed with Trundle and Nailhead Decoration, Wood Color</t>
  </si>
  <si>
    <t xml:space="preserve">DL000587AAG</t>
  </si>
  <si>
    <t xml:space="preserve">Twin Size Upholstered Velvet Daybed with Trundle, Green</t>
  </si>
  <si>
    <t xml:space="preserve">DL000587AAH</t>
  </si>
  <si>
    <t xml:space="preserve">Twin Size Upholstered Velvet Daybed with Trundle, Pink</t>
  </si>
  <si>
    <t xml:space="preserve">DL000583AAK</t>
  </si>
  <si>
    <t xml:space="preserve">Full Size Upholstered Platform Bed with Multi-functional Headboard, Trundle and 2 Drawers, White</t>
  </si>
  <si>
    <t xml:space="preserve">DL000586AAA</t>
  </si>
  <si>
    <t xml:space="preserve">Queen Size Upholstered Platform Bed with USB and 2 Drawers, Beige</t>
  </si>
  <si>
    <t xml:space="preserve">DL000585AAA</t>
  </si>
  <si>
    <t xml:space="preserve">Full Size Upholstered Platform Bed with USB and 2 Drawers, Beige</t>
  </si>
  <si>
    <t xml:space="preserve">DL001920AAA</t>
  </si>
  <si>
    <t xml:space="preserve">Full Size Upholstered Tufted Daybed with 4 Support Legs, Beige</t>
  </si>
  <si>
    <t xml:space="preserve">DL001832AAH</t>
  </si>
  <si>
    <t xml:space="preserve">Queen Size Upholstered Platform Bed with 4 Drawers and 2 USB, Pink</t>
  </si>
  <si>
    <t xml:space="preserve">DL001831AAH</t>
  </si>
  <si>
    <t xml:space="preserve">Full Size Upholstered Platform Bed with 4 Drawers and 2 USB, Pink</t>
  </si>
  <si>
    <t xml:space="preserve">WF321677AAH</t>
  </si>
  <si>
    <t xml:space="preserve">Twin Size Upholstered Platform Bed with Cartoon Ears Shaped Headboard and Light, Pink</t>
  </si>
  <si>
    <t xml:space="preserve">WF321677AAA</t>
  </si>
  <si>
    <t xml:space="preserve">Twin Size Upholstered Platform Bed with Cartoon Ears Shaped Headboard and Light, Beige</t>
  </si>
  <si>
    <t xml:space="preserve">DL000581AAK</t>
  </si>
  <si>
    <t xml:space="preserve">Full Size Upholstered Platform Bed with Cartoon Ears Shaped Headboard and 2 Drawers, White</t>
  </si>
  <si>
    <t xml:space="preserve">DL000581AAH</t>
  </si>
  <si>
    <t xml:space="preserve">Full Size Upholstered Platform Bed with Cartoon Ears Shaped Headboard and 2 Drawers, Pink</t>
  </si>
  <si>
    <t xml:space="preserve">WF321411AAH</t>
  </si>
  <si>
    <t xml:space="preserve">Twin Size Metal Floor Bed with House-shaped Headboard, Pink</t>
  </si>
  <si>
    <t xml:space="preserve">DL001332AAB</t>
  </si>
  <si>
    <t xml:space="preserve">Queen Size Upholstered Platform Bed with Headboard and Twin Size Trundle, Black</t>
  </si>
  <si>
    <t xml:space="preserve">DL001332AAK</t>
  </si>
  <si>
    <t xml:space="preserve">Queen Size Upholstered Platform Bed with Headboard and Twin Size Trundle, White</t>
  </si>
  <si>
    <t xml:space="preserve">DL001826AAH</t>
  </si>
  <si>
    <t xml:space="preserve">Full Size Upholstery Daybed Frame with Shall Shaped Backrest  and Trundle,Pink</t>
  </si>
  <si>
    <t xml:space="preserve">DL001826AAA</t>
  </si>
  <si>
    <t xml:space="preserve">Full Size Upholstery Daybed Frame with Shall Shaped Backrest  and Trundle,White</t>
  </si>
  <si>
    <t xml:space="preserve">WF315762AAB</t>
  </si>
  <si>
    <t xml:space="preserve">Twin Size Upholstery Platform Bed Frame with LED Light Strips,Headboard Storage Space and Two USB Charging Deisgn,Black</t>
  </si>
  <si>
    <t xml:space="preserve">WF315762AAA</t>
  </si>
  <si>
    <t xml:space="preserve">Twin Size Upholstery Platform Bed Frame with LED Light Strips,Headboard Storage Space and Two USB Charging Deisgn,Beige</t>
  </si>
  <si>
    <t xml:space="preserve">DL000644AAB</t>
  </si>
  <si>
    <t xml:space="preserve">Full Size Metal Loft Bed with Desk, Drawers and Bedside Tray, Charging Station, USB and socket</t>
  </si>
  <si>
    <t xml:space="preserve">DL000565AAA</t>
  </si>
  <si>
    <t xml:space="preserve">Queen Size Upholstered Platform Bed with LED, Storage and USB, Beige</t>
  </si>
  <si>
    <t xml:space="preserve">DL002026AAK</t>
  </si>
  <si>
    <t xml:space="preserve">Full Size Upholstered Platform Bed with Soft Headboard,Beige</t>
  </si>
  <si>
    <t xml:space="preserve">WF313341AAE</t>
  </si>
  <si>
    <t xml:space="preserve">Twin Size Upholstered Platform Bed with Soft Headboard,Gray</t>
  </si>
  <si>
    <t xml:space="preserve">DL003003AAH</t>
  </si>
  <si>
    <t xml:space="preserve">Queen Size Upholstered Platform bed with Height-adjustable Headboard and Under-bed Storage Space,Pink</t>
  </si>
  <si>
    <t xml:space="preserve">WF315342AAA</t>
  </si>
  <si>
    <t xml:space="preserve">Full Size Upholstered Platform Bed with Rainbow Shaped and Height-adjustbale Headboard,LED Light Strips,Beige</t>
  </si>
  <si>
    <t xml:space="preserve">WF315341AAA</t>
  </si>
  <si>
    <t xml:space="preserve">Twin Size Upholstered Platform Bed with Rainbow Shaped and Height-adjustbale Headboard,LED Light Strips,Beige</t>
  </si>
  <si>
    <t xml:space="preserve">DL000562AAK</t>
  </si>
  <si>
    <t xml:space="preserve">Twin Size Upholstered Platform Bed with Wood Supporting Feet and Twin Size Trundle, White</t>
  </si>
  <si>
    <t xml:space="preserve">DL000563AAK</t>
  </si>
  <si>
    <t xml:space="preserve">Full Size Upholstered Platform Bed with Wood Supporting Feet and Twin Size Trundle, White</t>
  </si>
  <si>
    <t xml:space="preserve">DL000563AAE</t>
  </si>
  <si>
    <t xml:space="preserve">Full Size Upholstered Platform Bed with Wood Supporting Feet and Twin Size Trundle, Gray</t>
  </si>
  <si>
    <t xml:space="preserve">WF313965AAF</t>
  </si>
  <si>
    <t xml:space="preserve">Queen Size Upholstered Platform Bed with Support Legs,Green</t>
  </si>
  <si>
    <t xml:space="preserve">DL001124AAB</t>
  </si>
  <si>
    <t xml:space="preserve">Twin over Full Size Metal Bunk Bed with Trundle and Storage Staircase, Black</t>
  </si>
  <si>
    <t xml:space="preserve">DL000568AAK</t>
  </si>
  <si>
    <t xml:space="preserve">Queen Size Upholstered Platform Bed with Multimedia Nightstand and Storage Shelves, White</t>
  </si>
  <si>
    <t xml:space="preserve">DL000568AAE</t>
  </si>
  <si>
    <t xml:space="preserve">Queen Size Upholstered Platform Bed with Multimedia Nightstand and Storage Shelves, Gray</t>
  </si>
  <si>
    <t xml:space="preserve">DL003002AAK</t>
  </si>
  <si>
    <t xml:space="preserve">Queen Size Upholstery Platform Bed with Storage Drawers and Trundle,White</t>
  </si>
  <si>
    <t xml:space="preserve">DL000573AAC</t>
  </si>
  <si>
    <t xml:space="preserve">Queen Size Storage Upholstered Hydraulic Platform Bed with 2 Shelves, 2 Lights and USB, Blue</t>
  </si>
  <si>
    <t xml:space="preserve">DL001825AAK</t>
  </si>
  <si>
    <t xml:space="preserve">Full Size Upholstered Daybed with 4 Support Legs,White</t>
  </si>
  <si>
    <t xml:space="preserve">DL001824AAH</t>
  </si>
  <si>
    <t xml:space="preserve">Twin Size Upholstered Daybed with 4 Support Legs, Pink</t>
  </si>
  <si>
    <t xml:space="preserve">GX000640AAB</t>
  </si>
  <si>
    <t xml:space="preserve">Gaming mid loft bed with desk, LED, Full, Black</t>
  </si>
  <si>
    <t xml:space="preserve">MF313231AAB</t>
  </si>
  <si>
    <t xml:space="preserve">Gaming mid loft bed with desk, LED, Twin, Black</t>
  </si>
  <si>
    <t xml:space="preserve">MF311015AAB</t>
  </si>
  <si>
    <t xml:space="preserve">Metal Bunk Bed With drawers, Twin, Black</t>
  </si>
  <si>
    <t xml:space="preserve">MF313154AAK</t>
  </si>
  <si>
    <t xml:space="preserve">Metal Platform Bed With Four drawers, Sockets and USB Ports, Full, White</t>
  </si>
  <si>
    <t xml:space="preserve">DL000559AAA</t>
  </si>
  <si>
    <t xml:space="preserve">Queen Size Upholstered Platform Bed with USB and Twin Size Trundle, Beige</t>
  </si>
  <si>
    <t xml:space="preserve">DL000558AAA</t>
  </si>
  <si>
    <t xml:space="preserve">Full Size Upholstered Platform Bed with USB and Twin Size Trundle, Beige</t>
  </si>
  <si>
    <t xml:space="preserve">GX001329AAH</t>
  </si>
  <si>
    <t xml:space="preserve">Full Size Upholstered Platform Bed with Seashell Shaped Headboard, LED and 2 Drawers, Pink</t>
  </si>
  <si>
    <t xml:space="preserve">DL000650AAB</t>
  </si>
  <si>
    <t xml:space="preserve">Full Size Metal Loft Bed with Storage Staircase and Small Wardrobe, Built-in Desk and Storage Shelves, Black</t>
  </si>
  <si>
    <t xml:space="preserve">DL001678AAE</t>
  </si>
  <si>
    <t xml:space="preserve">Full Size Upholstery platform bed with Trundle,Trundle can be flat or erected, Gray</t>
  </si>
  <si>
    <t xml:space="preserve">DL000648AAB</t>
  </si>
  <si>
    <t xml:space="preserve">Full Size Metal Loft Bed with Built-in Desk and Shelves, Black+Brown</t>
  </si>
  <si>
    <t xml:space="preserve">MF323325AAB</t>
  </si>
  <si>
    <t xml:space="preserve">Mid Loft Bed with Storage stairs, Twin, Black</t>
  </si>
  <si>
    <t xml:space="preserve">DL000596AAD</t>
  </si>
  <si>
    <t xml:space="preserve">Upholstered Twin Size house Bed with Curtains, White and Brown</t>
  </si>
  <si>
    <t xml:space="preserve">WF323749AAK</t>
  </si>
  <si>
    <t xml:space="preserve">Full Size Upholstered Platform Bed with Curve Shaped and Height-adjustbale Headboard,LED Light Strips,White</t>
  </si>
  <si>
    <t xml:space="preserve">WF323749AAH</t>
  </si>
  <si>
    <t xml:space="preserve">Full Size Upholstered Platform Bed with Curve Shaped and Height-adjustbale Headboard,LED Light Strips,Pink</t>
  </si>
  <si>
    <t xml:space="preserve">WF323748AAH</t>
  </si>
  <si>
    <t xml:space="preserve">Twin Size Upholstered Platform Bed with Curve Shaped and Height-adjustbale Headboard,LED Light Strips,Pink</t>
  </si>
  <si>
    <t xml:space="preserve">WF323748AAK</t>
  </si>
  <si>
    <t xml:space="preserve">Twin Size Upholstered Platform Bed with Curve Shaped and Height-adjustbale Headboard,LED Light Strips,White</t>
  </si>
  <si>
    <t xml:space="preserve">WF321480AAL</t>
  </si>
  <si>
    <t xml:space="preserve">Full Size Upholstered Platform Bed with Sunflower Shaped Headboard, Green</t>
  </si>
  <si>
    <t xml:space="preserve">WF321479AAL</t>
  </si>
  <si>
    <t xml:space="preserve">Twin Size Upholstered Platform Bed with Sunflower Shaped Headboard, Green</t>
  </si>
  <si>
    <t xml:space="preserve">WF323763AAH</t>
  </si>
  <si>
    <t xml:space="preserve">Twin Size Upholstered Platform Bed with Rabbit Shaped Headboard, Pink</t>
  </si>
  <si>
    <t xml:space="preserve">DL002032AAE</t>
  </si>
  <si>
    <t xml:space="preserve">Upholstered Daybed with Underneath Storage,Twin Size, Gray</t>
  </si>
  <si>
    <t xml:space="preserve">DL002032AAA</t>
  </si>
  <si>
    <t xml:space="preserve">Upholstered Daybed with Underneath Storage,Twin Size, Beige</t>
  </si>
  <si>
    <t xml:space="preserve">WF325836AAB</t>
  </si>
  <si>
    <t xml:space="preserve">Queen Size Tufted Upholstered Platform Bed, Black</t>
  </si>
  <si>
    <t xml:space="preserve">DL000649AAH</t>
  </si>
  <si>
    <t xml:space="preserve">Metal House Bunk Bed, Twin over Full, Pink</t>
  </si>
  <si>
    <t xml:space="preserve">DL000649AAK</t>
  </si>
  <si>
    <t xml:space="preserve">Metal House Bunk Bed, Twin over Full, White</t>
  </si>
  <si>
    <t xml:space="preserve">MF322835AAH</t>
  </si>
  <si>
    <t xml:space="preserve">Twin Size Metal House Platform Bed, Pink</t>
  </si>
  <si>
    <t xml:space="preserve">MF322835AAK</t>
  </si>
  <si>
    <t xml:space="preserve">Twin Size Metal House Platform Bed, White</t>
  </si>
  <si>
    <t xml:space="preserve">MF322835AAB</t>
  </si>
  <si>
    <t xml:space="preserve">Twin Size Metal House Platform Bed, Black</t>
  </si>
  <si>
    <t xml:space="preserve">GX002036AAA</t>
  </si>
  <si>
    <t xml:space="preserve">Full size upholstered platform bed with piglet shape headboard and children's slide, Beige</t>
  </si>
  <si>
    <t xml:space="preserve">DL002038AAC</t>
  </si>
  <si>
    <t xml:space="preserve">Full Size Upholstered Tufted Daybed with Twin Size Trundle, Blue</t>
  </si>
  <si>
    <t xml:space="preserve">WF321764AAK</t>
  </si>
  <si>
    <t xml:space="preserve">Metal Queen Size Platform Bed With 4 Drawers, Upholstered Headboard and Footboard,  Sockets and USB Ports, White</t>
  </si>
  <si>
    <t xml:space="preserve">WF321764AAA</t>
  </si>
  <si>
    <t xml:space="preserve">Metal Queen Size Platform Bed With 4 Drawers, Upholstered Headboard and Footboard,  Sockets and USB Ports, Beige</t>
  </si>
  <si>
    <t xml:space="preserve">DL000592AAR</t>
  </si>
  <si>
    <t xml:space="preserve">Full Size Upholstered Platform Bed with Trundle and Heart Shaped Decoration, Dark Pink</t>
  </si>
  <si>
    <t xml:space="preserve">DL000591AAR</t>
  </si>
  <si>
    <t xml:space="preserve">Twin Size Upholstered Platform Bed with Trundle and Heart Shaped Decoration, Dark Pink</t>
  </si>
  <si>
    <t xml:space="preserve">DL000584AAK</t>
  </si>
  <si>
    <t xml:space="preserve">Queen Size Upholstered Platform Bed with Multi-functional Headboard, Trundle and 2 Drawers, White</t>
  </si>
  <si>
    <t xml:space="preserve">DL000583AAE</t>
  </si>
  <si>
    <t xml:space="preserve">Full Size Upholstered Platform Bed with Multi-functional LED Headboard, Trundle and 2 Drawers, Gray</t>
  </si>
  <si>
    <t xml:space="preserve">DL001920AAH</t>
  </si>
  <si>
    <t xml:space="preserve">Full Size Upholstered Tufted Daybed with 4 Support Legs, Pink</t>
  </si>
  <si>
    <t xml:space="preserve">DL001832AAA</t>
  </si>
  <si>
    <t xml:space="preserve">Queen Size Upholstered Platform Bed with 4 Drawers and 2 USB, Beige</t>
  </si>
  <si>
    <t xml:space="preserve">DL001831AAA</t>
  </si>
  <si>
    <t xml:space="preserve">Full Size Upholstered Platform Bed with 4 Drawers and 2 USB, Beige</t>
  </si>
  <si>
    <t xml:space="preserve">DL000590AAK</t>
  </si>
  <si>
    <t xml:space="preserve">Twin Size Upholstered Platform Bed with Cartoon Ears Shaped Headboard and 2 Drawers, White</t>
  </si>
  <si>
    <t xml:space="preserve">DL000590AAH</t>
  </si>
  <si>
    <t xml:space="preserve">Twin Size Upholstered Platform Bed with Cartoon Ears Shaped Headboard and 2 Drawers, Pink</t>
  </si>
  <si>
    <t xml:space="preserve">WF321410AAH</t>
  </si>
  <si>
    <t xml:space="preserve">Full Size Metal Floor Bed with House-shaped Headboard, White</t>
  </si>
  <si>
    <t xml:space="preserve">WF321410AAK</t>
  </si>
  <si>
    <t xml:space="preserve">WF321411AAK</t>
  </si>
  <si>
    <t xml:space="preserve">Twin Size Metal Floor Bed with House-shaped Headboard, White</t>
  </si>
  <si>
    <t xml:space="preserve">WF321676AAA</t>
  </si>
  <si>
    <t xml:space="preserve">Full Size Upholstered Princess Platform Bed with LED and 2 Storage Drawers, Beige</t>
  </si>
  <si>
    <t xml:space="preserve">WF321414AAK</t>
  </si>
  <si>
    <t xml:space="preserve">Full Size Metal House Platform Bed with Roof and Chimney, White</t>
  </si>
  <si>
    <t xml:space="preserve">WF321415AAK</t>
  </si>
  <si>
    <t xml:space="preserve">Twin Size Metal House Platform Bed with Roof and Chimney, White</t>
  </si>
  <si>
    <t xml:space="preserve">WF318662AAD</t>
  </si>
  <si>
    <t xml:space="preserve">Queen Size Upholstered Platform Bed with Nailhead Decoration and 4 Drawers, Brown</t>
  </si>
  <si>
    <t xml:space="preserve">WF318660AAD</t>
  </si>
  <si>
    <t xml:space="preserve">Full Size Upholstered Platform Bed with Nailhead Decoration and 4 Drawers, Brown</t>
  </si>
  <si>
    <t xml:space="preserve">WF318303AAE</t>
  </si>
  <si>
    <t xml:space="preserve">Full Size Upholstered Daybed with Headboard and Armrest, Support Legs, Grey</t>
  </si>
  <si>
    <t xml:space="preserve">WF318293AAE</t>
  </si>
  <si>
    <t xml:space="preserve">Twin Size Upholstered Daybed with Headboard and Armrest, Support Legs, Grey</t>
  </si>
  <si>
    <t xml:space="preserve">DL002023AAH</t>
  </si>
  <si>
    <t xml:space="preserve">Twin Size Upholstered Platform Bed with LED Headboard, Pink</t>
  </si>
  <si>
    <t xml:space="preserve">WF315761AAA</t>
  </si>
  <si>
    <t xml:space="preserve">Full Size Upholstery Platform Bed Frame with LED Light Strips,Headboard Storage Space and Two USB Charging Deisgn,Beige</t>
  </si>
  <si>
    <t xml:space="preserve">WF315761AAB</t>
  </si>
  <si>
    <t xml:space="preserve">Full Size Upholstery Platform Bed Frame with LED Light Strips and Built-in Storage Space,Black</t>
  </si>
  <si>
    <t xml:space="preserve">DL001915AAA</t>
  </si>
  <si>
    <t xml:space="preserve">Queen Size Upholstery TV Platform Bed Frame with Height- adjustable Headboard and Support Legs,Beige</t>
  </si>
  <si>
    <t xml:space="preserve">MF315932AAK</t>
  </si>
  <si>
    <t xml:space="preserve">Twin Size Metal House Bed with Fence and Door, White</t>
  </si>
  <si>
    <t xml:space="preserve">MF315933AAK</t>
  </si>
  <si>
    <t xml:space="preserve">Full Size Metal House Bed with Fence and Door, White</t>
  </si>
  <si>
    <t xml:space="preserve">MF315933AAB</t>
  </si>
  <si>
    <t xml:space="preserve">Full Size Metal House Bed with Fence and Door, Black</t>
  </si>
  <si>
    <t xml:space="preserve">MF315932AAB</t>
  </si>
  <si>
    <t xml:space="preserve">Twin Size Metal House Bed with Fence and Door, Black</t>
  </si>
  <si>
    <t xml:space="preserve">DL000644AAL</t>
  </si>
  <si>
    <t xml:space="preserve">DL002027AAE</t>
  </si>
  <si>
    <t xml:space="preserve">Queen Size Upholstered Platform Bed with Soft Headboard,Gray</t>
  </si>
  <si>
    <t xml:space="preserve">DL003003AAA</t>
  </si>
  <si>
    <t xml:space="preserve">Queen Size Upholstered Platform bed with Height-adjustable Headboard and Under-bed Storage Space,Beige</t>
  </si>
  <si>
    <t xml:space="preserve">DL001820AAA</t>
  </si>
  <si>
    <t xml:space="preserve">Twin Size Upholstered Daybed with Headboard and Armrest,Support Legs, Beige</t>
  </si>
  <si>
    <t xml:space="preserve">WF313964AAF</t>
  </si>
  <si>
    <t xml:space="preserve">Full Size Upholstered Platform Bed with Support Legs,Green</t>
  </si>
  <si>
    <t xml:space="preserve">MF314071AAL</t>
  </si>
  <si>
    <t xml:space="preserve">Metal House Shape Platform Bed, Gold, Queen</t>
  </si>
  <si>
    <t xml:space="preserve">MF314071AAB</t>
  </si>
  <si>
    <t xml:space="preserve">Metal House Shape Platform Bed, Black, Queen</t>
  </si>
  <si>
    <t xml:space="preserve">DL001824AAK</t>
  </si>
  <si>
    <t xml:space="preserve">Twin Size Upholstered Daybed with 4 Support Legs, White</t>
  </si>
  <si>
    <t xml:space="preserve">WF313160AAK</t>
  </si>
  <si>
    <t xml:space="preserve">Full Size Upholstered Platform Bed with Carton Ears Shaped Headboard, White</t>
  </si>
  <si>
    <t xml:space="preserve">N736P188808G</t>
  </si>
  <si>
    <t xml:space="preserve">King size Upholstered bed, 360 surround LED function, Buttons/Apps/Remote Control, hydraulic storage bed with USB Type-C charging, Gray,Linen (Without mattress)</t>
  </si>
  <si>
    <t xml:space="preserve">N736P188807G</t>
  </si>
  <si>
    <t xml:space="preserve">Queen size Upholstered bed, 360 surround LED function, Buttons/Apps/Remote Control, hydraulic storage bed with USB Type-C charging, Gray, Linen (Without mattress)</t>
  </si>
  <si>
    <t xml:space="preserve">N736P188806G</t>
  </si>
  <si>
    <t xml:space="preserve">Full size Upholstered bed, 360 surround LED function, Buttons/Apps/Remote Control, hydraulic storage bed with USB Type-C charging, Gray,Linen (Without mattress)</t>
  </si>
  <si>
    <t xml:space="preserve">N736P188805G</t>
  </si>
  <si>
    <t xml:space="preserve">Twin size Upholstered bed, 360 surround LED function, Buttons/Apps/Remote Control, hydraulic storage bed with USB Type-C charging, Gray,Linen (Without mattress)</t>
  </si>
  <si>
    <t xml:space="preserve">N736P188808B</t>
  </si>
  <si>
    <t xml:space="preserve">King size Upholstered bed, 360 surround LED function, Buttons/Apps/Remote Control, hydraulic storage bed with USB Type-C charging, Black, PU (Without mattress)</t>
  </si>
  <si>
    <t xml:space="preserve">N736P188807B</t>
  </si>
  <si>
    <t xml:space="preserve">Queen size Upholstered bed, 360 surround LED function, Buttons/Apps/Remote Control, hydraulic storage bed with USB Type-C charging, Black,PU (Without mattress)</t>
  </si>
  <si>
    <t xml:space="preserve">N736P188806B</t>
  </si>
  <si>
    <t xml:space="preserve">Full size Upholstered bed, 360 surround LED function, Buttons/Apps/Remote Control, hydraulic storage bed with USB Type-C charging, Black,PU (Without mattress)</t>
  </si>
  <si>
    <t xml:space="preserve">N736P188805B</t>
  </si>
  <si>
    <t xml:space="preserve">Twin size Upholstered bed, 360 surround LED function, Buttons/Apps/Remote Control, hydraulic storage bed with USB Type-C charging, Black, PU (Without mattress)</t>
  </si>
  <si>
    <t xml:space="preserve">AA20388889W</t>
  </si>
  <si>
    <t xml:space="preserve">Twin Loft Bed with Wardrobe, Storage Shelves and Ladder, White</t>
  </si>
  <si>
    <t xml:space="preserve">AA20388889E</t>
  </si>
  <si>
    <t xml:space="preserve">Twin Loft Bed with Wardrobe, Storage Shelves and Ladder, Espresso</t>
  </si>
  <si>
    <t xml:space="preserve">WF323879AAW</t>
  </si>
  <si>
    <t xml:space="preserve">Twin Extending Daybed with Trundle, Wooden Daybed, White</t>
  </si>
  <si>
    <t xml:space="preserve">AA20678283B</t>
  </si>
  <si>
    <t xml:space="preserve">Queen size Upholstered Platform bed with Four Drawers, Antique Curved Headboard, Linen Fabric, Beige (without mattress)</t>
  </si>
  <si>
    <t xml:space="preserve">AA20677980B</t>
  </si>
  <si>
    <t xml:space="preserve">Full size Upholstered Platform bed with Four Drawers, Antique Curved Headboard, Linen Fabric, Beige (without mattress)</t>
  </si>
  <si>
    <t xml:space="preserve">WF316783AAB</t>
  </si>
  <si>
    <t xml:space="preserve">AA20690708B</t>
  </si>
  <si>
    <t xml:space="preserve">Full size Upholstered Platform bed with a Hydraulic Storage System, LED and USB Charging, Natural (without mattress)</t>
  </si>
  <si>
    <t xml:space="preserve">AA20690910B</t>
  </si>
  <si>
    <t xml:space="preserve">Queen size Upholstered Platform bed with a Hydraulic Storage System, LED and USB Charging, Natural (without mattress)</t>
  </si>
  <si>
    <t xml:space="preserve">AA20690910G</t>
  </si>
  <si>
    <t xml:space="preserve">Queen size Upholstered Platform bed with a Hydraulic Storage System, LED and USB Charging, Grey (without mattress)</t>
  </si>
  <si>
    <t xml:space="preserve">AA20690708G</t>
  </si>
  <si>
    <t xml:space="preserve">Full size Upholstered Platform bed with a Hydraulic Storage System, LED and USB Charging, Grey (without mattress)</t>
  </si>
  <si>
    <t xml:space="preserve">AA20571617W</t>
  </si>
  <si>
    <t xml:space="preserve">Full House Bed with Blackboard and Drawers, Two assembly options, White</t>
  </si>
  <si>
    <t xml:space="preserve">AA20571415W</t>
  </si>
  <si>
    <t xml:space="preserve">Twin House Bed with Blackboard and Drawers, Two assembly options, White</t>
  </si>
  <si>
    <t xml:space="preserve">AA20554445W</t>
  </si>
  <si>
    <t xml:space="preserve">Twin over Twin House Bunk Bed with White Storage Staircase and Blackboards, White</t>
  </si>
  <si>
    <t xml:space="preserve">AA20498687W</t>
  </si>
  <si>
    <t xml:space="preserve">Twin over Twin House Bunk Bed with White Storage Staircase and 2 Blackboards, White and Natural</t>
  </si>
  <si>
    <t xml:space="preserve">AA20498889W</t>
  </si>
  <si>
    <t xml:space="preserve">Twin over Twin House Bunk Bed with White Storage Staircase and Blackboard, White and Natural</t>
  </si>
  <si>
    <t xml:space="preserve">W1858P164944</t>
  </si>
  <si>
    <t xml:space="preserve">Full size  Floor bed, integral construction with super high security barrier, door, children's floor bed frame, Montessori wooden children's floor bed, Support slat Grey(Patented model)</t>
  </si>
  <si>
    <t xml:space="preserve">W1858P164943</t>
  </si>
  <si>
    <t xml:space="preserve">Full size  Floor bed, integral construction with super high security barrier, door, children's floor bed frame, Montessori wooden children's floor bed, Support slat white(Patented model)</t>
  </si>
  <si>
    <t xml:space="preserve">W1858P164941</t>
  </si>
  <si>
    <t xml:space="preserve">Twin Size Floor bed, integral construction with super high security barrier, door, children's floor bed frame, Montessori wooden children's floor bed, Support slat Grey(Patented model)</t>
  </si>
  <si>
    <t xml:space="preserve">W1858P164938</t>
  </si>
  <si>
    <t xml:space="preserve">Twin Size Floor bed, integral construction with super high security barrier, door, children's floor bed frame, Montessori wooden children's floor bed, Support slat white(Patented model)</t>
  </si>
  <si>
    <t xml:space="preserve">W1858P164934</t>
  </si>
  <si>
    <t xml:space="preserve">Full size  Floor bed, integral construction with super high security barrier, door, children's floor bed frame, Montessori wooden children's floor bed,  Grey(Patented model)</t>
  </si>
  <si>
    <t xml:space="preserve">W1858P164931</t>
  </si>
  <si>
    <t xml:space="preserve">Full size  Floor bed, integral construction with super high security barrier, door, children's floor bed frame, Montessori wooden children's floor bed, white(Patented model)</t>
  </si>
  <si>
    <t xml:space="preserve">W1858P164928</t>
  </si>
  <si>
    <t xml:space="preserve">Twin Size Floor bed, integral construction with super high security barrier, door, children's floor bed frame, Montessori wooden children's floor bed,  Grey(Patented model)</t>
  </si>
  <si>
    <t xml:space="preserve">W1858P164923</t>
  </si>
  <si>
    <t xml:space="preserve">W1858S00002</t>
  </si>
  <si>
    <t xml:space="preserve">Twin over Pull-out Bunk Bed with Trundle, Gray</t>
  </si>
  <si>
    <t xml:space="preserve">W1858S00001</t>
  </si>
  <si>
    <t xml:space="preserve">Twin over Pull-out Bunk Bed with Trundle, White</t>
  </si>
  <si>
    <t xml:space="preserve">W1858123988</t>
  </si>
  <si>
    <t xml:space="preserve">Full Size Floor Wooden Bed with House Roof Frame, Fence Guardrails,Grey</t>
  </si>
  <si>
    <t xml:space="preserve">W1858123986</t>
  </si>
  <si>
    <t xml:space="preserve">Full Size Floor Wooden Bed with House Roof Frame, Fence Guardrails,White</t>
  </si>
  <si>
    <t xml:space="preserve">W1858123985</t>
  </si>
  <si>
    <t xml:space="preserve">W1858123984</t>
  </si>
  <si>
    <t xml:space="preserve">W2593P190150</t>
  </si>
  <si>
    <t xml:space="preserve">W2593P190148</t>
  </si>
  <si>
    <t xml:space="preserve">W2593P164752</t>
  </si>
  <si>
    <t xml:space="preserve">Full Floor Bed Frame with Fence, Wood Kids Floor Beds Frame for Bedroom Playroom,Natural(Expect arrive date Jul. 10th)</t>
  </si>
  <si>
    <t xml:space="preserve">W2593P164751</t>
  </si>
  <si>
    <t xml:space="preserve">Full Floor Bed Frame with Fence, Wood Kids Floor Beds Frame for Bedroom Playroom,Gray(Expect arrive date Jul. 10th)</t>
  </si>
  <si>
    <t xml:space="preserve">W2593P164750</t>
  </si>
  <si>
    <t xml:space="preserve">Full Floor Bed Frame with Fence, Wood Kids Floor Beds Frame for Bedroom Playroom,White(Expect arrive date Jul. 10th)</t>
  </si>
  <si>
    <t xml:space="preserve">W2593P164749</t>
  </si>
  <si>
    <t xml:space="preserve">Twin Floor Bed Frame with Fence, Wood Kids Floor Beds Frame for Bedroom Playroom,Natural(Expect arrive date Jun. 21st)</t>
  </si>
  <si>
    <t xml:space="preserve">W2593P164748</t>
  </si>
  <si>
    <t xml:space="preserve">Twin Floor Bed Frame with Fence, Wood Kids Floor Beds Frame for Bedroom Playroom,Gray(Expect arrive date Jun. 21st)</t>
  </si>
  <si>
    <t xml:space="preserve">W2593P164747</t>
  </si>
  <si>
    <t xml:space="preserve">Twin Floor Bed Frame with Fence, Wood Kids Floor Beds Frame for Bedroom Playroom,White</t>
  </si>
  <si>
    <t xml:space="preserve">W2593S00001</t>
  </si>
  <si>
    <t xml:space="preserve">Metal Full Loft Bed with Wardrobe and LED Light, Full Size Loft Bed with L Shaped Desk and USB for Kids Teens Adults, Black</t>
  </si>
  <si>
    <t xml:space="preserve">W1580P207281</t>
  </si>
  <si>
    <t xml:space="preserve">Metal Full XL over Queen Bunk Bed for Teens and Adults,Space-Saving/Noise Reduced/No Box Spring Needed, Black</t>
  </si>
  <si>
    <t xml:space="preserve">W1580S00047</t>
  </si>
  <si>
    <t xml:space="preserve">Full XL Size Loft Bed with L-shaped Desk and USB, Metal Loft Bed with Wardrobe and Adjustable Shelf, High Loft Bed with LED for Kids Teens Adults, Black(Expect Arrive 2024/10/10)</t>
  </si>
  <si>
    <t xml:space="preserve">W1580S00045</t>
  </si>
  <si>
    <t xml:space="preserve">Twin XL Metal Loft Bed with Desk and Shelves, Loft Bed with Ladder and Guardrails, Loft Bed Frame for Bedroom, Black</t>
  </si>
  <si>
    <t xml:space="preserve">W1580S00041</t>
  </si>
  <si>
    <t xml:space="preserve">Twin XL Size Loft Bed with L-shaped Desk and USB, Metal Loft Bed with Wardrobe and Adjustable Shelf, High Loft Bed with LED for Kids Teens Adults, Black</t>
  </si>
  <si>
    <t xml:space="preserve">W1580S00040</t>
  </si>
  <si>
    <t xml:space="preserve">Full Metal Loft Bed with Desk and Shelves, Loft Bed with Ladder and Guardrails, Loft Bed Frame for Bedroom, Black with Vintage Wood-colored desk</t>
  </si>
  <si>
    <t xml:space="preserve">W1580S00038</t>
  </si>
  <si>
    <t xml:space="preserve">Metal Full XL over Queen Bunk Bed for Teens and Adults,Space-Saving/Noise Reduced/No Box Spring Needed(Expect arrive date 2024/6/27)</t>
  </si>
  <si>
    <t xml:space="preserve">W1580S00037</t>
  </si>
  <si>
    <t xml:space="preserve">Metal Twin XL over Queen Bunk Bed for Teens and Adults,Space-Saving/Noise Reduced/No Box Spring Needed(Expect arrive date 2024/7/17)</t>
  </si>
  <si>
    <t xml:space="preserve">W1580S00036</t>
  </si>
  <si>
    <t xml:space="preserve">Metal Loft Bed with Wardrobe And L-shaped Desk, Full Size Loft Bed with Storage Cubes and Shelves, Heavy Duty Loft Bed for Kids Teens Adults, Black(Pre-sale date: August 10th)</t>
  </si>
  <si>
    <t xml:space="preserve">W1580S00035</t>
  </si>
  <si>
    <t xml:space="preserve">Metal Loft Bed with Wardrobe And L-shaped Desk, Full Size Loft Bed with Storage Cubes and Shelves, Heavy Duty Loft Bed for Kids Teens Adults, White(Pre-sale date: August 10th)</t>
  </si>
  <si>
    <t xml:space="preserve">W1580S00034</t>
  </si>
  <si>
    <t xml:space="preserve">Twin Size Daybed with Storage Drawers, Upholstered Daybed with Charging Station and LED Lights, Gray(Old Item W1580S00023)</t>
  </si>
  <si>
    <t xml:space="preserve">W1580S00033</t>
  </si>
  <si>
    <t xml:space="preserve">Twin Size Daybed with Storage Drawers, Upholstered Daybed with Charging Station and LED Lights, Beige (Old Item W1580S00022)</t>
  </si>
  <si>
    <t xml:space="preserve">W1580S00032</t>
  </si>
  <si>
    <t xml:space="preserve">Twin Size Daybed with Drawers, Upholstered Daybed with Charging Station and LED Lights, White(Old Item W1580S00021)</t>
  </si>
  <si>
    <t xml:space="preserve">W1580S00030</t>
  </si>
  <si>
    <t xml:space="preserve">Wood Loft Bed with Cabinet and Bookshelf, Full Size Loft with Wardrobe and Desk for Kids,Dark Blue(Expect Arrival Date 2024/8/25)</t>
  </si>
  <si>
    <t xml:space="preserve">W1580S00029</t>
  </si>
  <si>
    <t xml:space="preserve">Wood Loft Bed with Cabinet and Bookshelf, Full Size Loft with Wardrobe and Desk for Kids,White (Expect Arrival Date 2024/8/25)</t>
  </si>
  <si>
    <t xml:space="preserve">W1580P172927</t>
  </si>
  <si>
    <t xml:space="preserve">Full Size Floor Wooden Bed with House Roof Frame and Safety Guardrails ,Natural</t>
  </si>
  <si>
    <t xml:space="preserve">W1580P172925</t>
  </si>
  <si>
    <t xml:space="preserve">Full Size Floor Wooden Bed with House Roof Frame and Safety Guardrails ,Gray</t>
  </si>
  <si>
    <t xml:space="preserve">W1580P172915</t>
  </si>
  <si>
    <t xml:space="preserve">Full Size Floor Wooden Bed with House Roof Frame and Safety Guardrails ,White</t>
  </si>
  <si>
    <t xml:space="preserve">W1580P172913</t>
  </si>
  <si>
    <t xml:space="preserve">Twin Size Floor Wooden Bed with House Roof Frame and Safety Guardrails,Natural</t>
  </si>
  <si>
    <t xml:space="preserve">W1580P172910</t>
  </si>
  <si>
    <t xml:space="preserve">Twin Size Floor Wooden Bed with House Roof Frame and Safety Guardrails ,Gray</t>
  </si>
  <si>
    <t xml:space="preserve">W1580P172906</t>
  </si>
  <si>
    <t xml:space="preserve">Twin Size Floor Wooden Bed with House Roof Frame and Safety Guardrails ,White</t>
  </si>
  <si>
    <t xml:space="preserve">W1580S00028</t>
  </si>
  <si>
    <t xml:space="preserve">Queen Bed Frame with LED Headboard, Upholstered Bed with 4 Storage Drawers and USB Ports, Dark Grey</t>
  </si>
  <si>
    <t xml:space="preserve">W1580S00027</t>
  </si>
  <si>
    <t xml:space="preserve">Queen Bed Frame with LED Headboard, Upholstered Bed with 4 Storage Drawers and USB Ports, Beige</t>
  </si>
  <si>
    <t xml:space="preserve">W1580P166723</t>
  </si>
  <si>
    <t xml:space="preserve">BW00053-DRAWER</t>
  </si>
  <si>
    <t xml:space="preserve">W1580P166720</t>
  </si>
  <si>
    <t xml:space="preserve">W1580P154630</t>
  </si>
  <si>
    <t xml:space="preserve">Queen Size Bed Floor Bed with Safety Guardrails and Door for Kids, Natural(Expect Arrival Date 2024.7.26), Old SKU W158090701</t>
  </si>
  <si>
    <t xml:space="preserve">W1580P154628</t>
  </si>
  <si>
    <t xml:space="preserve">Queen Size Bed Floor Bed with Safety Guardrails and Door for Kids, White(Expect Arrival Date 2024.7.26), Old SKU W158090696</t>
  </si>
  <si>
    <t xml:space="preserve">W1580P154627</t>
  </si>
  <si>
    <t xml:space="preserve">Full Size Bed Floor Bed with Safety Guardrails and Door for Kids, Natural(Old SKU: W158090693)</t>
  </si>
  <si>
    <t xml:space="preserve">W1580P154626</t>
  </si>
  <si>
    <t xml:space="preserve">Full Size Bed Floor Bed with Safety Guardrails and Door for Kids, Gray(Old SKU: W158090691)</t>
  </si>
  <si>
    <t xml:space="preserve">W1580P154625</t>
  </si>
  <si>
    <t xml:space="preserve">Full Size Bed Floor Bed with Safety Guardrails and Door for Kids, White(Old SKU: W158090689)</t>
  </si>
  <si>
    <t xml:space="preserve">W1580P154623</t>
  </si>
  <si>
    <t xml:space="preserve">Twin Size Bed Floor Bed with Safety Guardrails and Door for Kids, Natural(Old SKU: W158090686)</t>
  </si>
  <si>
    <t xml:space="preserve">W1580P154621</t>
  </si>
  <si>
    <t xml:space="preserve">Twin Size Bed Floor Bed with Safety Guardrails and Door for Kids, Gray(Old SKU: W158090685)</t>
  </si>
  <si>
    <t xml:space="preserve">W1580P154619</t>
  </si>
  <si>
    <t xml:space="preserve">Twin Size Bed Floor Bed with Safety Guardrails and Door for Kids, White(Old SKU:W158090683)</t>
  </si>
  <si>
    <t xml:space="preserve">W1580S00026</t>
  </si>
  <si>
    <t xml:space="preserve">Twin Size Daybed with Trundle Bed, Upholstered Daybed with Charging Station and LED Lights, Gray(Expect arrival date Jun, 14th)</t>
  </si>
  <si>
    <t xml:space="preserve">W1580S00025</t>
  </si>
  <si>
    <t xml:space="preserve">Twin Size Daybed with Trundle, Upholstered Daybed with Charging Station and LED Lights, Beige (Expect arrive date:May 20th.)</t>
  </si>
  <si>
    <t xml:space="preserve">W1580S00024</t>
  </si>
  <si>
    <t xml:space="preserve">Twin Size Daybed with Trundle, Upholstered Daybed with Charging Station and LED Lights, White (Expect arrive date:May 20th. )</t>
  </si>
  <si>
    <t xml:space="preserve">W1580S00022</t>
  </si>
  <si>
    <t xml:space="preserve">Twin Size Daybed with Storage Drawers, Upholstered Daybed with Charging Station and LED Lights, Beige (Expect arrive date: Jun.,20th.)</t>
  </si>
  <si>
    <t xml:space="preserve">W1580S00020</t>
  </si>
  <si>
    <t xml:space="preserve">Full Size Daybed, Upholstered Tufted Sofa Bed with Trundle, Daybed with Button &amp; Copper Nail on Square Arms, Full Daybed with Twin Trundle, White</t>
  </si>
  <si>
    <t xml:space="preserve">W1580S00019</t>
  </si>
  <si>
    <t xml:space="preserve">Queen Size Luxury Upholstered Bed With Thick Headboard, Vevet Queen Bed with Oversized Padded Backrest, Cinerous(Expect Arrive date 2024/4/7)</t>
  </si>
  <si>
    <t xml:space="preserve">W1580S00018</t>
  </si>
  <si>
    <t xml:space="preserve">Queen Size Luxury Upholstered Bed With Thick Headboard, Leather Queen Bed with Oversized Padded Backrest, White(Expect Arrival Date 2024/3/27)</t>
  </si>
  <si>
    <t xml:space="preserve">W1580P144454</t>
  </si>
  <si>
    <t xml:space="preserve">King Size Luxury Upholstered Bed with Thick Headboard, Velvet King Bed with Oversized Padded Backrest, Cinerous(Expect Arrive date 2024/3/9)</t>
  </si>
  <si>
    <t xml:space="preserve">W1580P144453</t>
  </si>
  <si>
    <t xml:space="preserve">King Size Luxury Upholstered Bed with Thick Headboard, Velvet King Bed with Oversized Padded Backrest, Gray</t>
  </si>
  <si>
    <t xml:space="preserve">W1580P144451</t>
  </si>
  <si>
    <t xml:space="preserve">King Size Luxury Upholstered Bed with Thick Headboard, Velvet King Bed with Oversized Padded Backrest, Beige(Expect Arrive date 2024/3/12)</t>
  </si>
  <si>
    <t xml:space="preserve">W1580P144450</t>
  </si>
  <si>
    <t xml:space="preserve">King Size Luxury Upholstered Bed With Thick Headboard, Leather King Bed with Oversized Padded Backrest, White(Expect Arrive date 2024/2/15)</t>
  </si>
  <si>
    <t xml:space="preserve">W1580S00017</t>
  </si>
  <si>
    <t xml:space="preserve">Queen Size Luxury Upholstered Bed With Thick Headboard, Velvet Queen Bed with Oversized Padded Backrest, Gray(Expect Arrival Date 2024/4/2)</t>
  </si>
  <si>
    <t xml:space="preserve">W1580S00016</t>
  </si>
  <si>
    <t xml:space="preserve">Queen Size Luxury Upholstered Bed With Thick Headboard, Velvet Queen Bed with Oversized Padded Backrest, Beige(Expect arrival date 2024/4/9)</t>
  </si>
  <si>
    <t xml:space="preserve">W1580S00014</t>
  </si>
  <si>
    <t xml:space="preserve">Twin Size Daybed with Hydraulic Storage, Upholstered Daybed with Lift Up Storage, Twin Leather Daybed with Charging Station and LED Lights,Beige</t>
  </si>
  <si>
    <t xml:space="preserve">W1580S00013</t>
  </si>
  <si>
    <t xml:space="preserve">Twin Size Daybed with Hydraulic Storage, Upholstered Daybed with Lift Up Storage, Twin Leather Daybed with Charging Station and LED Lights,White(Expect arrival date Feb.13rd)</t>
  </si>
  <si>
    <t xml:space="preserve">W1580S00011</t>
  </si>
  <si>
    <t xml:space="preserve">Twin Size Daybed with Storage Drawers, Upholstered Daybed with Charging Station and LED Lights, Beige (Expect arrive date: December 30th.)</t>
  </si>
  <si>
    <t xml:space="preserve">W1580119378</t>
  </si>
  <si>
    <t xml:space="preserve">Queen Size Bed Frame with Storage Headboard and Charging Station, Upholstered Platform Bed with 3 Drawers, No Box Spring Needed, Dark Gray</t>
  </si>
  <si>
    <t xml:space="preserve">W1580113791</t>
  </si>
  <si>
    <t xml:space="preserve">W1307S00044</t>
  </si>
  <si>
    <t xml:space="preserve">Full Metal Loft Bed with Desk and Shelves, Loft Bed with Ladder and Guardrails, Loft Bed Frame for Bedroom, Black with Vintage wood-colored desk(Old SKU: W1307S00022)</t>
  </si>
  <si>
    <t xml:space="preserve">W1307S00041</t>
  </si>
  <si>
    <t xml:space="preserve">FULL XL Over Twin &amp; Twin Triple Bunk Bed with Drawers,multi-functional metal frame bed, bed head with shelving, black</t>
  </si>
  <si>
    <t xml:space="preserve">W1307S00040</t>
  </si>
  <si>
    <t xml:space="preserve">FULL XL Over Twin &amp; Twin Triple Bunk Bed with Drawers, Multi-functional Metal Frame Bed with desks and shelves in the middle, Black</t>
  </si>
  <si>
    <t xml:space="preserve">W1307P180356</t>
  </si>
  <si>
    <t xml:space="preserve">Tall Corner Cabinet with Doors for living room, bathroom,Dining Room or Kitchen,color:Dark walnut</t>
  </si>
  <si>
    <t xml:space="preserve">W1307P180355</t>
  </si>
  <si>
    <t xml:space="preserve">Tall Corner Cabinet with Doors for living room, bathroom,Dining Room or Kitchen,color:Wood grain beige</t>
  </si>
  <si>
    <t xml:space="preserve">W1307P178745</t>
  </si>
  <si>
    <t xml:space="preserve">Hall Tree with Storage Shoe Bench for Entryway and Hallway, 4-in-1 Design Coat Racks with 4 Hooks for Living Room, Black (Old SKU: W1307113679)</t>
  </si>
  <si>
    <t xml:space="preserve">W1307P178744</t>
  </si>
  <si>
    <t xml:space="preserve">Hall Tree with Storage Shoe Bench for Entryway and Hallway, 4-in-1 Design Coat Racks with 4 Hooks for Living Room, White(Old SKU: W1307113678)</t>
  </si>
  <si>
    <t xml:space="preserve">W1307S00039</t>
  </si>
  <si>
    <t xml:space="preserve">W1307P175740</t>
  </si>
  <si>
    <t xml:space="preserve">Hall Tree with Top Shelf and Storage Bench, Hallway Shoe Cabinet with Sliding Doors, Coat Rack with 5 Hanging Hooks for Entryways Hallways, Black</t>
  </si>
  <si>
    <t xml:space="preserve">W1307P175739</t>
  </si>
  <si>
    <t xml:space="preserve">Hall Tree with Top Shelf and Storage Bench, Hallway Shoe Cabinet with Sliding Doors, Coat Rack with 5 Hanging Hooks for Entryways Hallways,White</t>
  </si>
  <si>
    <t xml:space="preserve">W1307P175736</t>
  </si>
  <si>
    <t xml:space="preserve">Hall Tree with Storage Bench, Entryway Bench with Drawer and 5 Hooks, Coat Rack with Display Shelf for Hallway Entryways, Oak</t>
  </si>
  <si>
    <t xml:space="preserve">W1307P175734</t>
  </si>
  <si>
    <t xml:space="preserve">Hall Tree with Storage Bench, Entryway Bench with Drawer and 5 Hooks, Coat Rack with Display Shelf for Hallway Entryways, Dark Blue</t>
  </si>
  <si>
    <t xml:space="preserve">W1307S00038</t>
  </si>
  <si>
    <t xml:space="preserve">Coffee Bar Cabinet Kitchen Cabinet with Storage, Farmhouse Wine Cabinet with Drawers shelves and cabinets, Buffet Cabinet Wine &amp; Glass Racks for Dining Room, Kitchen, Dark Blue</t>
  </si>
  <si>
    <t xml:space="preserve">W1307S00037</t>
  </si>
  <si>
    <t xml:space="preserve">Coffee Bar Cabinet Kitchen Cabinet with Storage, Farmhouse Wine Cabinet with Drawers shelves and cabinets, Buffet Cabinet Wine &amp; Glass Racks for Dining Room, Kitchen, Oak</t>
  </si>
  <si>
    <t xml:space="preserve">W1307S00036</t>
  </si>
  <si>
    <t xml:space="preserve">Coffee Bar Cabinet Kitchen Cabinet with Storage, Farmhouse Wine Cabinet with Drawers shelves and cabinets, Buffet Cabinet Wine &amp; Glass Racks for Dining Room, White</t>
  </si>
  <si>
    <t xml:space="preserve">W1307S00035</t>
  </si>
  <si>
    <t xml:space="preserve">Multi-functional Hall Tree with Storage Shelves Drawers and Cabinet, Elegant Hallway Shoe Cabinet with Bench, Modern Coat Rack with Hooks for Hallway Entryways, Antique Blue</t>
  </si>
  <si>
    <t xml:space="preserve">W1307S00034</t>
  </si>
  <si>
    <t xml:space="preserve">Multi-functional Hall Tree with Storage Shelves Drawers and Cabinet, Elegant Hallway Shoe Cabinet with Bench, Modern Coat Rack with Hooks for Hallway Entryways, Black</t>
  </si>
  <si>
    <t xml:space="preserve">W1307S00033</t>
  </si>
  <si>
    <t xml:space="preserve">Multi-functional Hall Tree with Storage Shelves Drawers and Cabinet, Elegant Hallway Shoe Cabinet with Bench, Modern Coat Rack with Hooks for Hallway Entryways, White</t>
  </si>
  <si>
    <t xml:space="preserve">W1307S00032</t>
  </si>
  <si>
    <t xml:space="preserve">W1307S00031</t>
  </si>
  <si>
    <t xml:space="preserve">W1307S00030</t>
  </si>
  <si>
    <t xml:space="preserve">W1307S00029</t>
  </si>
  <si>
    <t xml:space="preserve">Full Metal Loft Bed with Desk and Shelves, Loft Bed with Ladder and Guardrails, Loft Bed Frame for Bedroom, Black with Vintage wood-colored desk</t>
  </si>
  <si>
    <t xml:space="preserve">W1307S00028</t>
  </si>
  <si>
    <t xml:space="preserve">Full Metal Loft Bed with Desk and Shelves, Loft Bed with Ladder and Guardrails, Loft Bed Frame for Bedroom, Black with black desk</t>
  </si>
  <si>
    <t xml:space="preserve">W1307S00027</t>
  </si>
  <si>
    <t xml:space="preserve">W1307S00023</t>
  </si>
  <si>
    <t xml:space="preserve">W1307S00022</t>
  </si>
  <si>
    <t xml:space="preserve">Full Metal Loft Bed with Desk and Shelves, Loft Bed with Ladder and Guardrails, Loft Bed Frame for Bedroom, Black (Old SKU: W1307S00018)</t>
  </si>
  <si>
    <t xml:space="preserve">W1307S00020</t>
  </si>
  <si>
    <t xml:space="preserve">Metal Full XL over Queen Bunk Bed for Teens and Adults,Space-Saving/Noise Reduced/No Box Spring Needed, Old SKU W1307S00015(Expect arrive date 2024/3/24)</t>
  </si>
  <si>
    <t xml:space="preserve">W1307S00019</t>
  </si>
  <si>
    <t xml:space="preserve">Metal Twin XL over Queen Bunk Bed for Teens and Adults,Space-Saving/Noise Reduced/No Box Spring Needed, Old SKU W1307S00013 (Expect arrive date 2024/3/24)</t>
  </si>
  <si>
    <t xml:space="preserve">W1307S00018</t>
  </si>
  <si>
    <t xml:space="preserve">Full Metal Loft Bed with Desk and Shelves, Loft Bed with Ladder and Guardrails, Loft Bed Frame for Bedroom, Black</t>
  </si>
  <si>
    <t xml:space="preserve">W1307S00017</t>
  </si>
  <si>
    <t xml:space="preserve">Twin over Twin &amp; Twin Bunk Beds for 3, Twin XL over Twin &amp; Twin Bunk Bed Metal Triple Bunk Bed, Black(Pre-sale date: February 8th.)</t>
  </si>
  <si>
    <t xml:space="preserve">W1307S00015</t>
  </si>
  <si>
    <t xml:space="preserve">W1307113679</t>
  </si>
  <si>
    <t xml:space="preserve">Hall Tree with Storage Shoe Bench for Entryway and Hallway, 4-in-1 Design Coat Racks with 4 Hooks for Living Room, Black</t>
  </si>
  <si>
    <t xml:space="preserve">W1307113678</t>
  </si>
  <si>
    <t xml:space="preserve">Hall Tree with Storage Shoe Bench for Entryway and Hallway, 4-in-1 Design Coat Racks with 4 Hooks for Living Room, White</t>
  </si>
  <si>
    <t xml:space="preserve">W1307113676</t>
  </si>
  <si>
    <t xml:space="preserve">Modern Hallway Hall Tree with Metal Hooks and Storage Space, Multi-Functional Entryway Coat Rack with Shoe Cubbies, Black</t>
  </si>
  <si>
    <t xml:space="preserve">W1307113675</t>
  </si>
  <si>
    <t xml:space="preserve">Modern Hallway Hall Tree with Metal Hooks and Storage Space, Multi-Functional Entryway Coat Rack with Shoe Cubbies, White (Pre-sale date: December 18th)</t>
  </si>
  <si>
    <t xml:space="preserve">W1307S00007</t>
  </si>
  <si>
    <t xml:space="preserve">Twin over Twin &amp; Twin Bunk Beds for 3, Twin XL over Twin &amp; Twin Bunk Bed Metal Triple Bunk Bed, Black (Pre-sale date: June 10th)</t>
  </si>
  <si>
    <t xml:space="preserve">SF000155AAD</t>
  </si>
  <si>
    <t xml:space="preserve">Queen Size Upholstered  Daybed Frame with Fence and Stairs,(BROWN+WHITE)</t>
  </si>
  <si>
    <t xml:space="preserve">SF000146AAE</t>
  </si>
  <si>
    <t xml:space="preserve">Full Size L-Shaped Linen Daybed,with Solid Wood Legs,Gray</t>
  </si>
  <si>
    <t xml:space="preserve">SF000129AAK</t>
  </si>
  <si>
    <t xml:space="preserve">Twin Size Upholstered Daybed with Bear Shaped Headboard, Hydraulic System and Breathable Mesh Fence, White</t>
  </si>
  <si>
    <t xml:space="preserve">SF000127AAC</t>
  </si>
  <si>
    <t xml:space="preserve">Twin Size Race Car-Shaped Platform Bed with Wheels,Blue</t>
  </si>
  <si>
    <t xml:space="preserve">SF000121AAE</t>
  </si>
  <si>
    <t xml:space="preserve">Queen size Upholstered Platform Bed with Storage Headboard, Twin XL Size Trundle &amp; 2 drawers and a set of Sockets &amp; USB Ports, Linen Fabric, Gray</t>
  </si>
  <si>
    <t xml:space="preserve">MF316616AAK</t>
  </si>
  <si>
    <t xml:space="preserve">Full Size Metal Platform Bed with House-Shaped Headboard Design, White</t>
  </si>
  <si>
    <t xml:space="preserve">MF314054AAK</t>
  </si>
  <si>
    <t xml:space="preserve">Twin Size Metal Daybed with Curved Handle Design and Twin Size Trundle, White</t>
  </si>
  <si>
    <t xml:space="preserve">SF000106AAE</t>
  </si>
  <si>
    <t xml:space="preserve">Twin Size Upholstered Daybed with Storage Armrests, Trundle and Latest Integrated Bluetooth Audio System, Teddy Fleece, Gray</t>
  </si>
  <si>
    <t xml:space="preserve">WF313806AAA</t>
  </si>
  <si>
    <t xml:space="preserve">Full Size Velvet Platform Bed with LED Frame and Stylish Mental Bed Legs, Beige</t>
  </si>
  <si>
    <t xml:space="preserve">WF317100AAH</t>
  </si>
  <si>
    <t xml:space="preserve">Twin Size Upholstered Velvet Platform Bed with Shell-Shaped Headboard, Pink</t>
  </si>
  <si>
    <t xml:space="preserve">SF000105AAA</t>
  </si>
  <si>
    <t xml:space="preserve">Queen Size Upholstered Bed with 4 Drawers, Beige</t>
  </si>
  <si>
    <t xml:space="preserve">WF315910AAH</t>
  </si>
  <si>
    <t xml:space="preserve">Full Size Upholstered Bed with Light Stripe, Floating Platform Bed, Linen Fabric,Pink</t>
  </si>
  <si>
    <t xml:space="preserve">WF315909AAA</t>
  </si>
  <si>
    <t xml:space="preserve">Twin Size Upholstered Bed with Light Stripe, Floating Platform Bed, Linen Fabric,Beige</t>
  </si>
  <si>
    <t xml:space="preserve">SF000082AAK</t>
  </si>
  <si>
    <t xml:space="preserve">Full Size Metal Loft Bed with Upper Grid Storage Shelf and Lateral Storage Ladder, White</t>
  </si>
  <si>
    <t xml:space="preserve">SF000081AAK</t>
  </si>
  <si>
    <t xml:space="preserve">Twin Size Metal Loft Bed with Upper Grid Storage Shelf and Lateral Storage Ladder, White</t>
  </si>
  <si>
    <t xml:space="preserve">WF314643AAE</t>
  </si>
  <si>
    <t xml:space="preserve">Full Size Upholstered Daybed with Cloud Shaped Headboard, Embedded Elegant Copper Nail Design, Gray</t>
  </si>
  <si>
    <t xml:space="preserve">WF314642AAE</t>
  </si>
  <si>
    <t xml:space="preserve">Twin Size Upholstered Daybed with Cloud Shaped Headboard, Embedded Elegant Copper Nail Design, Gray</t>
  </si>
  <si>
    <t xml:space="preserve">SF000237AAK</t>
  </si>
  <si>
    <t xml:space="preserve">Twin Size Metal Loft Bed with 4-Tier Shelves and Storage, White</t>
  </si>
  <si>
    <t xml:space="preserve">SF000247AAB</t>
  </si>
  <si>
    <t xml:space="preserve">Full Size Metal Loft Bed with 4-Tier Shelves and Storage, Black</t>
  </si>
  <si>
    <t xml:space="preserve">MF302435AAK</t>
  </si>
  <si>
    <t xml:space="preserve">Queen Size Metal Platform Bed Frame with Twin size trundle, Upholstered headboard, Sockets, USB Ports and Slat Support, No Box Spring Needed, White</t>
  </si>
  <si>
    <t xml:space="preserve">MF299542AAK</t>
  </si>
  <si>
    <t xml:space="preserve">Queen Size Metal Platform Bed Frame with Trundle, USB Ports and Slat Support ,No Box Spring Needed White</t>
  </si>
  <si>
    <t xml:space="preserve">SF000079AAK</t>
  </si>
  <si>
    <t xml:space="preserve">Twin Size Metal Loft Bed with 3 Layers of Shelves and L-shaped Desk, White</t>
  </si>
  <si>
    <t xml:space="preserve">SF000098AAE</t>
  </si>
  <si>
    <t xml:space="preserve">Full Size Upholstered Platform Bed with LED Frame and 4 Drawers, Linen Fabric, Gray</t>
  </si>
  <si>
    <t xml:space="preserve">SF000090AAA</t>
  </si>
  <si>
    <t xml:space="preserve">Queen Size Velvet Platform Bed with Thick Fabric, Stylish Stripe Decorated Bedboard and Elegant Metal Bed Leg, Beige</t>
  </si>
  <si>
    <t xml:space="preserve">SF000122AAB</t>
  </si>
  <si>
    <t xml:space="preserve">Full Size Loft Metal Bed with 3 Layers of Shelves and Desk, Stylish Metal Frame Bed with Whiteboard, Black</t>
  </si>
  <si>
    <t xml:space="preserve">SF000026AAB</t>
  </si>
  <si>
    <t xml:space="preserve">Full XL Over Queen Metal Bunk Bed with Twin Size Trundle, Black</t>
  </si>
  <si>
    <t xml:space="preserve">SF000066AAA</t>
  </si>
  <si>
    <t xml:space="preserve">Teddy Fleece Full Size Upholstered Daybed with Light and Trundle, Beige</t>
  </si>
  <si>
    <t xml:space="preserve">SF000069AAH</t>
  </si>
  <si>
    <t xml:space="preserve">Twin Size Velvet Upholstered Platform Bed with Twin Size Trundle, Pink</t>
  </si>
  <si>
    <t xml:space="preserve">SF000073AAE</t>
  </si>
  <si>
    <t xml:space="preserve">Queen Size Upholstered Platform Bed with Rivet-decorated Headboard, LED bed frame and 4 Drawers, Gray</t>
  </si>
  <si>
    <t xml:space="preserve">WF312106AAB</t>
  </si>
  <si>
    <t xml:space="preserve">Twin Size Stylish Metal Daybed with 2 Drawers, Black</t>
  </si>
  <si>
    <t xml:space="preserve">SF000064AAE</t>
  </si>
  <si>
    <t xml:space="preserve">Queen Size Upholstered Platform Bed with Sensor Light and 2 Large Backrests, Stylish Platform Bed with 2 sets of USB Port and Socket on each rear Bed Leg, Gray</t>
  </si>
  <si>
    <t xml:space="preserve">SF000064AAA</t>
  </si>
  <si>
    <t xml:space="preserve">Queen Size Upholstered Platform Bed with Sensor Light and 2 Large Backrests, Stylish Platform Bed with 2 sets of USB Port and Socket on each rear Bed Leg, Beige</t>
  </si>
  <si>
    <t xml:space="preserve">SF000065AAA</t>
  </si>
  <si>
    <t xml:space="preserve">Teddy Fleece Twin Size Upholstered Daybed with Light and Trundle, Beige</t>
  </si>
  <si>
    <t xml:space="preserve">WF310565AAH</t>
  </si>
  <si>
    <t xml:space="preserve">Full Size Upholstered Platform Bed with Cloud Shaped bed board, Light Pink</t>
  </si>
  <si>
    <t xml:space="preserve">SF000028AAK</t>
  </si>
  <si>
    <t xml:space="preserve">Full Over Twin &amp; Twin Triple Bunk Bed with Drawers, Multi-functional Metal Frame Bed with desks and shelves in the middle, White</t>
  </si>
  <si>
    <t xml:space="preserve">SF000037AAA</t>
  </si>
  <si>
    <t xml:space="preserve">Queen Size Upholstered Bed with LED Light and Integrated Bluetooth Audio System, Modern Platform Bed with Hydraulic Storage System and USB Port, Velvet , Beige</t>
  </si>
  <si>
    <t xml:space="preserve">SF000036AAA</t>
  </si>
  <si>
    <t xml:space="preserve">Full Size Upholstered Bed with LED Light and Integrated Bluetooth Audio System, Modern Platform Bed with Hydraulic Storage System and USB Port, Velvet , Beige</t>
  </si>
  <si>
    <t xml:space="preserve">SF000048AAE</t>
  </si>
  <si>
    <t xml:space="preserve">Twin Size Upholstered Daybed with Storage Armrests and USB Port, Gray</t>
  </si>
  <si>
    <t xml:space="preserve">SF000043AAE</t>
  </si>
  <si>
    <t xml:space="preserve">Full Size Upholstered Bed with LED Light and 4 Drawers,  Modern Platform Bed with a set of Sockets and USB Ports, Linen Fabric, Gray</t>
  </si>
  <si>
    <t xml:space="preserve">SF000024AAB</t>
  </si>
  <si>
    <t xml:space="preserve">Full Size Metal Loft Bed with Desk and Metal Grid, Stylish Metal Frame Bed with Lateral Storage Ladder and Wardrobe, Black</t>
  </si>
  <si>
    <t xml:space="preserve">SF000051AAK</t>
  </si>
  <si>
    <t xml:space="preserve">Full Size Metal Loft Bed with Desk and Lateral Storage Ladder, White</t>
  </si>
  <si>
    <t xml:space="preserve">SF000045AAE</t>
  </si>
  <si>
    <t xml:space="preserve">Teddy Fleece Full Size Upholstered Platform Bed with Twin size Trundle, Gray</t>
  </si>
  <si>
    <t xml:space="preserve">SF000045AAA</t>
  </si>
  <si>
    <t xml:space="preserve">Teddy Fleece Full Size Upholstered Platform Bed with Twin size Trundle, Beige</t>
  </si>
  <si>
    <t xml:space="preserve">SF000039AAE</t>
  </si>
  <si>
    <t xml:space="preserve">Queen Size Upholstered Bed with Hydraulic Storage System and LED Light, Modern Platform Bed with Button-tufted Design Headboard, Gray</t>
  </si>
  <si>
    <t xml:space="preserve">WF308657AAH</t>
  </si>
  <si>
    <t xml:space="preserve">Full Size Upholstered Platform Bed, Velvet, Pink</t>
  </si>
  <si>
    <t xml:space="preserve">WF308907AAE</t>
  </si>
  <si>
    <t xml:space="preserve">Twin Size Upholstered Daybed with Rabbit Ear Shaped Headboard, Gray</t>
  </si>
  <si>
    <t xml:space="preserve">WF308907AAA</t>
  </si>
  <si>
    <t xml:space="preserve">Twin Size Upholstered Daybed with Rabbit Ear Shaped Headboard, Beige</t>
  </si>
  <si>
    <t xml:space="preserve">SF000195AAB</t>
  </si>
  <si>
    <t xml:space="preserve">Twin Over Twin Metal Bunk Bed, Metal Housebed with Slide and Storage Stair, Black with Black Slide</t>
  </si>
  <si>
    <t xml:space="preserve">SF000021AAK</t>
  </si>
  <si>
    <t xml:space="preserve">Full Size Loft Bed with 4 Layers of Shelves and L-shaped Desk, Stylish Metal Frame Bed with a set of Sockets, USB Ports and and Wireless Charging, White</t>
  </si>
  <si>
    <t xml:space="preserve">SF000021AAB</t>
  </si>
  <si>
    <t xml:space="preserve">Full Size Loft Bed with 4 Layers of Shelves and L-shaped Desk, Stylish Metal Frame Bed with a set of Sockets, USB Ports and Wireless Charging, Black</t>
  </si>
  <si>
    <t xml:space="preserve">SF000020AAB</t>
  </si>
  <si>
    <t xml:space="preserve">Twin Size Loft Bed with 4 Layers of Shelves and L-shaped Desk, Stylish Metal Frame Bed with a set of Sockets, USB Ports and Wireless Charging, Black</t>
  </si>
  <si>
    <t xml:space="preserve">SF000015AAE</t>
  </si>
  <si>
    <t xml:space="preserve">Queen Size Upholstered Platform Bed with 2 Drawers and 1 Twin XL Trundle, Classic Headboard Design, Gray</t>
  </si>
  <si>
    <t xml:space="preserve">MF307107AAK</t>
  </si>
  <si>
    <t xml:space="preserve">Full Size Metal Floor Bed Frame with Fence and Door, White</t>
  </si>
  <si>
    <t xml:space="preserve">MF307108AAH</t>
  </si>
  <si>
    <t xml:space="preserve">Twin Size Metal Floor Bed Frame with Fence and Door, Pink</t>
  </si>
  <si>
    <t xml:space="preserve">MF307108AAK</t>
  </si>
  <si>
    <t xml:space="preserve">Twin Size Metal Floor Bed Frame with Fence and Door, White</t>
  </si>
  <si>
    <t xml:space="preserve">WF305290AAA</t>
  </si>
  <si>
    <t xml:space="preserve">Full Size Upholstered Platform Bed with Flower Pattern Velvet Headboard, Beige</t>
  </si>
  <si>
    <t xml:space="preserve">SF000005AAE</t>
  </si>
  <si>
    <t xml:space="preserve">Twin Size Upholstered daybed with Pop Up Trundle, Gray</t>
  </si>
  <si>
    <t xml:space="preserve">SF000234AAA</t>
  </si>
  <si>
    <t xml:space="preserve">Queen Size Upholstered Platform Bed with Brick Pattern Headboard, with Twin XL Size Trundle and 2 drawers, Linen Fabric, Beige</t>
  </si>
  <si>
    <t xml:space="preserve">SF000233AAA</t>
  </si>
  <si>
    <t xml:space="preserve">Full Size Upholstered Platform Bed with Brick Pattern Headboard, with Twin Size Trundle and 2 Drawers, Linen Fabric, Beige</t>
  </si>
  <si>
    <t xml:space="preserve">SF000004AAA</t>
  </si>
  <si>
    <t xml:space="preserve">Queen Size Upholstered Platform Bed with Brick Pattern Headboard and Twin XL Size Trundle, Linen Fabric, Beige</t>
  </si>
  <si>
    <t xml:space="preserve">SF000133AAE</t>
  </si>
  <si>
    <t xml:space="preserve">SF000121AAA</t>
  </si>
  <si>
    <t xml:space="preserve">Queen size Upholstered Platform Bed with Storage Headboard, Twin XL Size Trundle &amp; 2 drawers and a set of Sockets &amp; USB Ports, Linen Fabric, Beige</t>
  </si>
  <si>
    <t xml:space="preserve">SF000106AAH</t>
  </si>
  <si>
    <t xml:space="preserve">Twin Size Upholstered Daybed with Storage Armrests, Trundle and Latest Integrated Bluetooth Audio System, Teddy Fleece, Pink</t>
  </si>
  <si>
    <t xml:space="preserve">SF000083AAK</t>
  </si>
  <si>
    <t xml:space="preserve">Full Over Full Metal Bunk Bed with Lateral Storage Ladder and Wardrobe, White</t>
  </si>
  <si>
    <t xml:space="preserve">SF000083AAB</t>
  </si>
  <si>
    <t xml:space="preserve">Full Over Full Metal Bunk Bed with Lateral Storage Ladder and Wardrobe, Black</t>
  </si>
  <si>
    <t xml:space="preserve">MF315578AAK</t>
  </si>
  <si>
    <t xml:space="preserve">Twin Over Twin Metal Bunk Bed with Lateral Storage Ladder and Wardrobe, White</t>
  </si>
  <si>
    <t xml:space="preserve">MF315578AAB</t>
  </si>
  <si>
    <t xml:space="preserve">Twin Over Twin Metal Bunk Bed with Lateral Storage Ladder and Wardrobe, Black</t>
  </si>
  <si>
    <t xml:space="preserve">SF000108AAE</t>
  </si>
  <si>
    <t xml:space="preserve">Full Size Upholstered Daybed with Storage Armrests, Trundle and Latest Integrated Bluetooth Audio System, Teddy Fleece, Gray</t>
  </si>
  <si>
    <t xml:space="preserve">SF000247AAH</t>
  </si>
  <si>
    <t xml:space="preserve">Full Size Metal Loft Bed with 4-Tier Shelves and Storage, Pink</t>
  </si>
  <si>
    <t xml:space="preserve">SF000082AAB</t>
  </si>
  <si>
    <t xml:space="preserve">Full Size Metal Loft Bed with Upper Grid Storage Shelf and Lateral Storage Ladder, Black</t>
  </si>
  <si>
    <t xml:space="preserve">SF000081AAB</t>
  </si>
  <si>
    <t xml:space="preserve">Twin Size Metal Loft Bed with Upper Grid Storage Shelf and Lateral Storage Ladder, Black</t>
  </si>
  <si>
    <t xml:space="preserve">WF314642AAA</t>
  </si>
  <si>
    <t xml:space="preserve">Twin Size Upholstered Daybed with Cloud Shaped Headboard, Embedded Elegant Copper Nail Design, Beige</t>
  </si>
  <si>
    <t xml:space="preserve">SF000237AAH</t>
  </si>
  <si>
    <t xml:space="preserve">Twin Size Metal Loft Bed with 4-Tier Shelves and Storage, Pink</t>
  </si>
  <si>
    <t xml:space="preserve">MF302435AAB</t>
  </si>
  <si>
    <t xml:space="preserve">Queen Size Metal Platform Bed Frame with Twin size trundle, Upholstered headboard, Sockets, USB Ports and Slat Support, No Box Spring Needed, Black</t>
  </si>
  <si>
    <t xml:space="preserve">MF302434AAB</t>
  </si>
  <si>
    <t xml:space="preserve">Full Size Metal Platform Bed Frame with Twin size trundle, Upholstered headboard, Sockets, USB Ports and Slat Support, No Box Spring Needed, Black</t>
  </si>
  <si>
    <t xml:space="preserve">MF299538AAK</t>
  </si>
  <si>
    <t xml:space="preserve">Full Size Metal Platform Bed Frame with Trundle, USB Ports and Slat Support ,No Box Spring Needed White</t>
  </si>
  <si>
    <t xml:space="preserve">SF000070AAH</t>
  </si>
  <si>
    <t xml:space="preserve">Twin Size Upholstered daybed with Cloud-Shaped Backrest, Trundle &amp; 2 Drawers and USB Ports, Pink</t>
  </si>
  <si>
    <t xml:space="preserve">SF000026AAK</t>
  </si>
  <si>
    <t xml:space="preserve">Full XL Over Queen Metal Bunk Bed with Twin Size Trundle, White</t>
  </si>
  <si>
    <t xml:space="preserve">SF000025AAB</t>
  </si>
  <si>
    <t xml:space="preserve">Full XL Over Queen Metal Bunk Bed, Black</t>
  </si>
  <si>
    <t xml:space="preserve">SF000066AAE</t>
  </si>
  <si>
    <t xml:space="preserve">Teddy Fleece Full Size Upholstered Daybed with Light and Trundle, Gray</t>
  </si>
  <si>
    <t xml:space="preserve">SF000069AAE</t>
  </si>
  <si>
    <t xml:space="preserve">Twin Size Velvet Upholstered Platform Bed with Twin Size Trundle, Gray</t>
  </si>
  <si>
    <t xml:space="preserve">SF000073AAB</t>
  </si>
  <si>
    <t xml:space="preserve">Queen Size Upholstered Platform Bed with Rivet-decorated Headboard, LED bed frame and 4 Drawers, Black</t>
  </si>
  <si>
    <t xml:space="preserve">SF000071AAE</t>
  </si>
  <si>
    <t xml:space="preserve">Twin Size Upholstered Daybed with Ergonomic Design Backrest and 2 Drawers, Gray</t>
  </si>
  <si>
    <t xml:space="preserve">SF000046AAA-1</t>
  </si>
  <si>
    <t xml:space="preserve">Teddy Fleece Queen Size Upholstered Platform Bed with Twin XL Trundle, Beige</t>
  </si>
  <si>
    <t xml:space="preserve">SF000065AAH</t>
  </si>
  <si>
    <t xml:space="preserve">Teddy Fleece Twin Size Upholstered Daybed with Light and Trundle, Pink</t>
  </si>
  <si>
    <t xml:space="preserve">SF000065AAE</t>
  </si>
  <si>
    <t xml:space="preserve">Teddy Fleece Twin Size Upholstered Daybed with Light and Trundle, Gray</t>
  </si>
  <si>
    <t xml:space="preserve">SF000027AAK</t>
  </si>
  <si>
    <t xml:space="preserve">Full XL Over Queen Metal Bunk Bed with 2 Drawers, White</t>
  </si>
  <si>
    <t xml:space="preserve">WF310566AAL</t>
  </si>
  <si>
    <t xml:space="preserve">Twin Size Upholstered Platform Bed with Cloud Shaped bed board, Dark Pink</t>
  </si>
  <si>
    <t xml:space="preserve">WF310566AAA</t>
  </si>
  <si>
    <t xml:space="preserve">Twin Size Upholstered Platform Bed with Cloud Shaped bed board, Beige</t>
  </si>
  <si>
    <t xml:space="preserve">SF000046AAE</t>
  </si>
  <si>
    <t xml:space="preserve">Teddy Fleece Queen Size Upholstered Platform Bed with Twin XL Trundle, Gray</t>
  </si>
  <si>
    <t xml:space="preserve">WF308658AAE</t>
  </si>
  <si>
    <t xml:space="preserve">Queen Size Upholstered Platform Bed, Velvet, Gray</t>
  </si>
  <si>
    <t xml:space="preserve">WF308658AAA</t>
  </si>
  <si>
    <t xml:space="preserve">Queen Size Upholstered Platform Bed, Velvet, Beige</t>
  </si>
  <si>
    <t xml:space="preserve">WF308657AAE</t>
  </si>
  <si>
    <t xml:space="preserve">Full Size Upholstered Platform Bed, Velvet, Gray</t>
  </si>
  <si>
    <t xml:space="preserve">WF308656AAH</t>
  </si>
  <si>
    <t xml:space="preserve">Twin Size Upholstered Platform Bed, Velvet, Pink</t>
  </si>
  <si>
    <t xml:space="preserve">SF000033AAA</t>
  </si>
  <si>
    <t xml:space="preserve">Twin Size Upholstered Daybed with Light and USB Port, Beige</t>
  </si>
  <si>
    <t xml:space="preserve">WF308907AAH</t>
  </si>
  <si>
    <t xml:space="preserve">Twin Size Upholstered Daybed with Rabbit Ear Shaped Headboard, Pink</t>
  </si>
  <si>
    <t xml:space="preserve">WF308905AAH</t>
  </si>
  <si>
    <t xml:space="preserve">Twin Size Upholstered Daybed with Classic Stripe Shaped  Headboard, Pink</t>
  </si>
  <si>
    <t xml:space="preserve">SF000195AAK</t>
  </si>
  <si>
    <t xml:space="preserve">Twin Over Twin Metal Bunk Bed, Metal Housebed with Slide and Storage Stair, White with White Slide</t>
  </si>
  <si>
    <t xml:space="preserve">SF000032AAB</t>
  </si>
  <si>
    <t xml:space="preserve">Queen Size Upholstered Bed with Hydraulic Storage System and LED Light, Modern Platform Bed with Sockets and USB Ports, Black</t>
  </si>
  <si>
    <t xml:space="preserve">MF305893AAH</t>
  </si>
  <si>
    <t xml:space="preserve">Full Size Metal House Bed, Pink</t>
  </si>
  <si>
    <t xml:space="preserve">MF307106AAH</t>
  </si>
  <si>
    <t xml:space="preserve">Queen Size Metal Floor Bed Frame with Fence and Door, Pink</t>
  </si>
  <si>
    <t xml:space="preserve">MF307106AAK</t>
  </si>
  <si>
    <t xml:space="preserve">Queen Size Metal Floor Bed Frame with Fence and Door, White</t>
  </si>
  <si>
    <t xml:space="preserve">MF307106AAB</t>
  </si>
  <si>
    <t xml:space="preserve">Queen Size Metal Floor Bed Frame with Fence and Door, Black</t>
  </si>
  <si>
    <t xml:space="preserve">MF305475AAK</t>
  </si>
  <si>
    <t xml:space="preserve">Twin Over Twin Metal Bunk Bed with Shelf and Guardrails, White</t>
  </si>
  <si>
    <t xml:space="preserve">SF000019AAK</t>
  </si>
  <si>
    <t xml:space="preserve">Full Size Loft Bed with Desk and Whiteboard, Metal Loft Bed with 3 Shelves and Ladder, White</t>
  </si>
  <si>
    <t xml:space="preserve">SF000019AAB</t>
  </si>
  <si>
    <t xml:space="preserve">Full Size Loft Bed with Desk and Whiteboard, Metal Loft Bed with 3 Shelves and Ladder, Black</t>
  </si>
  <si>
    <t xml:space="preserve">SF000018AAB</t>
  </si>
  <si>
    <t xml:space="preserve">Twin Size Loft Bed with Desk and Whiteboard, Metal Loft Bed with 3 Shelves and Ladder, Black</t>
  </si>
  <si>
    <t xml:space="preserve">WF305618AAE</t>
  </si>
  <si>
    <t xml:space="preserve">Queen Size Upholstered Bed with Sensor Light and Headboard, Floating Velvet Platform Bed, Gray</t>
  </si>
  <si>
    <t xml:space="preserve">WF305618AAA</t>
  </si>
  <si>
    <t xml:space="preserve">Queen Size Upholstered Bed with Sensor Light and Headboard, Floating Velvet Platform Bed, Beige</t>
  </si>
  <si>
    <t xml:space="preserve">SF000007AAC</t>
  </si>
  <si>
    <t xml:space="preserve">Twin Size Corduroy Daybed with Two Drawers and Wood Slat, Blue</t>
  </si>
  <si>
    <t xml:space="preserve">SF000007AAH</t>
  </si>
  <si>
    <t xml:space="preserve">Twin Size Corduroy Daybed with Two Drawers and Wood Slat, Pink</t>
  </si>
  <si>
    <t xml:space="preserve">SF000007AAE</t>
  </si>
  <si>
    <t xml:space="preserve">Twin Size Corduroy Daybed with Two Drawers and Wood Slat, Gray</t>
  </si>
  <si>
    <t xml:space="preserve">SF000007AAA</t>
  </si>
  <si>
    <t xml:space="preserve">Twin Size Corduroy Daybed with Two Drawers and Wood Slat, Beige</t>
  </si>
  <si>
    <t xml:space="preserve">WF305291AAA</t>
  </si>
  <si>
    <t xml:space="preserve">Queen Size Upholstered Platform Bed with Flower Pattern Velvet Headboard, Beige</t>
  </si>
  <si>
    <t xml:space="preserve">WF305291AAH</t>
  </si>
  <si>
    <t xml:space="preserve">Queen Size Upholstered Platform Bed with Flower Pattern Velvet Headboard, Bean Paste Red</t>
  </si>
  <si>
    <t xml:space="preserve">WF305290AAH</t>
  </si>
  <si>
    <t xml:space="preserve">Full Size Upholstered Platform Bed with Flower Pattern Velvet Headboard, Bean Paste Red</t>
  </si>
  <si>
    <t xml:space="preserve">WF303649AAH</t>
  </si>
  <si>
    <t xml:space="preserve">Queen Size Storage Bed Linen Upholstered Platform Bed with Two Drawers - Pink</t>
  </si>
  <si>
    <t xml:space="preserve">MF304315AAH</t>
  </si>
  <si>
    <t xml:space="preserve">Twin Size Metal Bed House Bed Frame with Fence, for Kids, Teens, Girls, Boys, Pink</t>
  </si>
  <si>
    <t xml:space="preserve">MF304315AAK</t>
  </si>
  <si>
    <t xml:space="preserve">Twin Size Metal Bed House Bed Frame with Fence, for Kids, Teens, Girls, Boys, White</t>
  </si>
  <si>
    <t xml:space="preserve">SF000004AAE</t>
  </si>
  <si>
    <t xml:space="preserve">Queen Size Upholstered Platform Bed with Brick Pattern Headboard and Twin XL Size Trundle, Linen Fabric, Gray</t>
  </si>
  <si>
    <t xml:space="preserve">SF000154AAD</t>
  </si>
  <si>
    <t xml:space="preserve">Full Size Upholstered  Daybed Frame with Fence and Stairs,(BROWN+WHITE)</t>
  </si>
  <si>
    <t xml:space="preserve">SF000153AAD</t>
  </si>
  <si>
    <t xml:space="preserve">Twin Size Upholstered  Daybed Frame with Fence and Stairs,(BROWN+WHITE)</t>
  </si>
  <si>
    <t xml:space="preserve">MF310813AAK</t>
  </si>
  <si>
    <t xml:space="preserve">Full Size Metal House Bed with Trundle, White</t>
  </si>
  <si>
    <t xml:space="preserve">MF310813AAB</t>
  </si>
  <si>
    <t xml:space="preserve">Full Size Metal House Bed with Trundle, Black</t>
  </si>
  <si>
    <t xml:space="preserve">MF313763AAK</t>
  </si>
  <si>
    <t xml:space="preserve">Twin Size Metal House Bed with Trundle, White</t>
  </si>
  <si>
    <t xml:space="preserve">MF313763AAB</t>
  </si>
  <si>
    <t xml:space="preserve">Twin Size Metal House Bed with Trundle, Black</t>
  </si>
  <si>
    <t xml:space="preserve">SF000149AAK</t>
  </si>
  <si>
    <t xml:space="preserve">Queen Size Upholstered Platform Bed with Metal Strips, Off-white</t>
  </si>
  <si>
    <t xml:space="preserve">SF000143AAA</t>
  </si>
  <si>
    <t xml:space="preserve">Full Size Velvet Platform Bed with Bear-Shaped Headboard, with Bed-End Storage Pocket, Beige</t>
  </si>
  <si>
    <t xml:space="preserve">SF000132AAA</t>
  </si>
  <si>
    <t xml:space="preserve">Queen Size Upholstered Floating Bed with LED Light and USB Port, Velvet, Beige, Hydrualic Platform Bed</t>
  </si>
  <si>
    <t xml:space="preserve">SF000085AAK</t>
  </si>
  <si>
    <t xml:space="preserve">Full Size Loft Bed with Desk and Shelf, Loft Bed with Ladder,Full,White</t>
  </si>
  <si>
    <t xml:space="preserve">SF000084AAK</t>
  </si>
  <si>
    <t xml:space="preserve">Twin Size Loft Bed with Desk and Shelf , Loft Bed with Ladder,Twin,White</t>
  </si>
  <si>
    <t xml:space="preserve">SF000131AAK</t>
  </si>
  <si>
    <t xml:space="preserve">Queen Size Upholstered Platform Bed with LED Frame, with Twin  XL Size Trundle and 2 drawers, Teddy Fleece, White</t>
  </si>
  <si>
    <t xml:space="preserve">SF000130AAE</t>
  </si>
  <si>
    <t xml:space="preserve">Full Size Upholstered Platform Bed with LED Frame, with Twin  Size Trundle and 2 drawers, Teddy Fleece, Gray</t>
  </si>
  <si>
    <t xml:space="preserve">SF000126AAA</t>
  </si>
  <si>
    <t xml:space="preserve">Queen Size  Velvet Storage Platform Bed, with 2 Big Drawers, Twin XL Size Trundle and LED Light, Beige</t>
  </si>
  <si>
    <t xml:space="preserve">SF000125AAE</t>
  </si>
  <si>
    <t xml:space="preserve">Full Size Velvet Storage Platform Bed, with 2 Big Drawers, T Size Trundle and LED Light, Gray</t>
  </si>
  <si>
    <t xml:space="preserve">SF000128AAY</t>
  </si>
  <si>
    <t xml:space="preserve">Twin Size Race Car-Shaped Platform Bed with Wheels,Yellow</t>
  </si>
  <si>
    <t xml:space="preserve">SF000128AAJ</t>
  </si>
  <si>
    <t xml:space="preserve">Twin Size Race Car-Shaped Platform Bed with Wheels,Red</t>
  </si>
  <si>
    <t xml:space="preserve">SF000127AAJ</t>
  </si>
  <si>
    <t xml:space="preserve">SF000120AAE</t>
  </si>
  <si>
    <t xml:space="preserve">Full size Upholstered Platform Bed with Storage Headboard, Twin Size Trundle &amp; 2 drawers and a set of Sockets &amp; USB Ports, Linen Fabric, Gray</t>
  </si>
  <si>
    <t xml:space="preserve">SF000116AAA</t>
  </si>
  <si>
    <t xml:space="preserve">Queen Size &amp; Twin XL Size Upholstered Platform Bed, Mother &amp; Child Bed with Hydraulic Storage System, Drawer Box, Bedhead storage shelf and Two pairs of sockets &amp; USB Ports, PU Leather, Beige</t>
  </si>
  <si>
    <t xml:space="preserve">MF316616AAH</t>
  </si>
  <si>
    <t xml:space="preserve">Full Size Metal Platform Bed with House-Shaped Headboard Design, Pink</t>
  </si>
  <si>
    <t xml:space="preserve">MF316616AAB</t>
  </si>
  <si>
    <t xml:space="preserve">Full Size Metal Platform Bed with House-Shaped Headboard Design, Black</t>
  </si>
  <si>
    <t xml:space="preserve">MF316615AAK</t>
  </si>
  <si>
    <t xml:space="preserve">Twin Size Metal Platform Bed with House-Shaped Headboard Design, White</t>
  </si>
  <si>
    <t xml:space="preserve">MF316615AAH</t>
  </si>
  <si>
    <t xml:space="preserve">Twin Size Metal Platform Bed with House-Shaped Headboard Design, Pink</t>
  </si>
  <si>
    <t xml:space="preserve">MF314055AAK</t>
  </si>
  <si>
    <t xml:space="preserve">Full Size Metal Daybed with Curved Handle Design and Twin Size Trundle, White</t>
  </si>
  <si>
    <t xml:space="preserve">MF314054AAB</t>
  </si>
  <si>
    <t xml:space="preserve">Twin Size Metal Daybed with Curved Handle Design and Twin Size Trundle, Black</t>
  </si>
  <si>
    <t xml:space="preserve">SF000110AAE</t>
  </si>
  <si>
    <t xml:space="preserve">Queen Size Sleigh Bed with Side-Tilt Hydraulic Storage System, Linen Upholstery, Gray</t>
  </si>
  <si>
    <t xml:space="preserve">SF000109AAE</t>
  </si>
  <si>
    <t xml:space="preserve">Full Size Sleigh Bed with Side-Tilt Hydraulic Storage System, Linen Upholstery, Gray</t>
  </si>
  <si>
    <t xml:space="preserve">WF313806AAH</t>
  </si>
  <si>
    <t xml:space="preserve">Full Size Velvet Platform Bed with LED Frame and Stylish Mental Bed Legs, Pink</t>
  </si>
  <si>
    <t xml:space="preserve">WF317100AAC</t>
  </si>
  <si>
    <t xml:space="preserve">Twin Size Upholstered Velvet Platform Bed with Shell-Shaped Headboard, Blue</t>
  </si>
  <si>
    <t xml:space="preserve">WF315910AAA</t>
  </si>
  <si>
    <t xml:space="preserve">Full Size Upholstered Bed with Light Stripe, Floating Platform Bed, Linen Fabric,Beige</t>
  </si>
  <si>
    <t xml:space="preserve">WF315909AAE</t>
  </si>
  <si>
    <t xml:space="preserve">Twin Size Upholstered Bed with Light Stripe, Floating Platform Bed, Linen Fabric,Gray</t>
  </si>
  <si>
    <t xml:space="preserve">WF316216AAA</t>
  </si>
  <si>
    <t xml:space="preserve">Twin Size Upholstered Platform Bed with Cloud-Shaped Headboard and Embedded Light Stripe, Velvet, Beige</t>
  </si>
  <si>
    <t xml:space="preserve">MF302434AAK</t>
  </si>
  <si>
    <t xml:space="preserve">Full Size Metal Platform Bed Frame with Twin size trundle, Upholstered headboard, Sockets, USB Ports and Slat Support, No Box Spring Needed, White</t>
  </si>
  <si>
    <t xml:space="preserve">MF299538AAB</t>
  </si>
  <si>
    <t xml:space="preserve">Full Size Metal Platform Bed Frame with Trundle, USB Ports and Slat Support ,No Box Spring Needed Black</t>
  </si>
  <si>
    <t xml:space="preserve">SF000102AAE</t>
  </si>
  <si>
    <t xml:space="preserve">Full Size Canopy Platform Bed with USB and Type-C Ports, Canvas, Gray</t>
  </si>
  <si>
    <t xml:space="preserve">WF314748AAH</t>
  </si>
  <si>
    <t xml:space="preserve">Twin Size Upholstered Platform Bed with Classic Semi-circle Shaped headboard and Mental Legs, Velvet, Pink</t>
  </si>
  <si>
    <t xml:space="preserve">SF000097AAE</t>
  </si>
  <si>
    <t xml:space="preserve">Twin Size Upholstered Platform Bed with LED Frame and 2 Drawers, Linen Fabric, Gray</t>
  </si>
  <si>
    <t xml:space="preserve">SF000069AAA</t>
  </si>
  <si>
    <t xml:space="preserve">Twin Size Velvet Upholstered Platform Bed with Twin Size Trundle, Beige</t>
  </si>
  <si>
    <t xml:space="preserve">SF000077AAE</t>
  </si>
  <si>
    <t xml:space="preserve">Queen Size Upholstered Bed with Hydraulic Storage System and LED Light, Gray</t>
  </si>
  <si>
    <t xml:space="preserve">SF000077AAA</t>
  </si>
  <si>
    <t xml:space="preserve">Queen Size Upholstered Bed with Hydraulic Storage System and LED Light, Beige</t>
  </si>
  <si>
    <t xml:space="preserve">SF000076AAE</t>
  </si>
  <si>
    <t xml:space="preserve">Full Size Upholstered Bed with Hydraulic Storage System and LED Light, Gray</t>
  </si>
  <si>
    <t xml:space="preserve">SF000023AAB</t>
  </si>
  <si>
    <t xml:space="preserve">Twin Size Metal Loft Bed with Desk and Metal Grid, Stylish Metal Frame Bed with Lateral Storage Ladder and Wardrobe, Black</t>
  </si>
  <si>
    <t xml:space="preserve">SF000072AAH</t>
  </si>
  <si>
    <t xml:space="preserve">Twin Size Upholstered Daybed with Ergonomic Design Backrest and Trundle, Pink</t>
  </si>
  <si>
    <t xml:space="preserve">WF310565AAL</t>
  </si>
  <si>
    <t xml:space="preserve">Full Size Upholstered Platform Bed with Cloud Shaped bed board, Dark Pink</t>
  </si>
  <si>
    <t xml:space="preserve">SF000044AAA</t>
  </si>
  <si>
    <t xml:space="preserve">Queen Size Upholstered Bed with LED Light and 4 Drawers,  Modern Platform Bed with a set of Sockets and USB Ports, Linen Fabric, Beige</t>
  </si>
  <si>
    <t xml:space="preserve">WF309731AAK</t>
  </si>
  <si>
    <t xml:space="preserve">Teddy Fleece Nightstand with 2 Drawers, White</t>
  </si>
  <si>
    <t xml:space="preserve">WF309731AAE</t>
  </si>
  <si>
    <t xml:space="preserve">Teddy Fleece Nightstand with 2 Drawers, Gray</t>
  </si>
  <si>
    <t xml:space="preserve">SF000038AAE</t>
  </si>
  <si>
    <t xml:space="preserve">Full Size Upholstered Bed with Hydraulic Storage System and LED Light, Modern Platform Bed with Button-tufted Design Headboard, Gray</t>
  </si>
  <si>
    <t xml:space="preserve">SF000038AAA</t>
  </si>
  <si>
    <t xml:space="preserve">Full Size Upholstered Bed with Hydraulic Storage System and LED Light, Modern Platform Bed with Button-tufted Design Headboard, Beige</t>
  </si>
  <si>
    <t xml:space="preserve">SF000022AAB</t>
  </si>
  <si>
    <t xml:space="preserve">Twin Size Loft Metal Bed with 3 Layers of Shelves and Desk, Stylish Metal Frame Bed with Whiteboard, Black</t>
  </si>
  <si>
    <t xml:space="preserve">MF305886AAH</t>
  </si>
  <si>
    <t xml:space="preserve">Twin Size Metal House Bed, Pink</t>
  </si>
  <si>
    <t xml:space="preserve">MF305886AAK</t>
  </si>
  <si>
    <t xml:space="preserve">Twin Size Metal House Bed, White</t>
  </si>
  <si>
    <t xml:space="preserve">MF307107AAB</t>
  </si>
  <si>
    <t xml:space="preserve">Full Size Metal Floor Bed Frame with Fence and Door, Black</t>
  </si>
  <si>
    <t xml:space="preserve">MF307108AAB</t>
  </si>
  <si>
    <t xml:space="preserve">Twin Size Metal Floor Bed Frame with Fence and Door, Black</t>
  </si>
  <si>
    <t xml:space="preserve">SF000006AAK</t>
  </si>
  <si>
    <t xml:space="preserve">Full Over Full Metal Bunk Bed with Shelf and Guardrails, White</t>
  </si>
  <si>
    <t xml:space="preserve">SF000006AAB</t>
  </si>
  <si>
    <t xml:space="preserve">Full Over Full Metal Bunk Bed with Shelf and Guardrails, Black</t>
  </si>
  <si>
    <t xml:space="preserve">SF000018AAK</t>
  </si>
  <si>
    <t xml:space="preserve">Twin Size Loft Bed with Desk and Whiteboard, Metal Loft Bed with 3 Shelves and Ladder, White</t>
  </si>
  <si>
    <t xml:space="preserve">MF304315AAB</t>
  </si>
  <si>
    <t xml:space="preserve">Twin Size Metal Bed House Bed Frame with Fence, for Kids, Teens, Girls, Boys, Black</t>
  </si>
  <si>
    <t xml:space="preserve">MF304787AAH</t>
  </si>
  <si>
    <t xml:space="preserve">Full Size Metal Bed House Bed Frame with Fence, for Kids, Teens, Girls, Boys,Pink</t>
  </si>
  <si>
    <t xml:space="preserve">SF000165AAK</t>
  </si>
  <si>
    <t xml:space="preserve">Teddy Fleece Full  Size Upholstered Platform Bed with Hydraulic Storage System, White</t>
  </si>
  <si>
    <t xml:space="preserve">MF323495AAK</t>
  </si>
  <si>
    <t xml:space="preserve">Full Size Metal House Bed with Twin Size Trundle, White</t>
  </si>
  <si>
    <t xml:space="preserve">MF323495AAH</t>
  </si>
  <si>
    <t xml:space="preserve">Full Size Metal House Bed with Twin Size Trundle, Pink</t>
  </si>
  <si>
    <t xml:space="preserve">MF323494AAH</t>
  </si>
  <si>
    <t xml:space="preserve">Twin Size Metal House Bed with Twin Size Trundle, Pink</t>
  </si>
  <si>
    <t xml:space="preserve">MF323494AAB</t>
  </si>
  <si>
    <t xml:space="preserve">Twin Size Metal House Bed with Twin Size Trundle, Black</t>
  </si>
  <si>
    <t xml:space="preserve">MF323494AAK</t>
  </si>
  <si>
    <t xml:space="preserve">Twin Size Metal House Bed with Twin Size Trundle, White</t>
  </si>
  <si>
    <t xml:space="preserve">MF323484AAK</t>
  </si>
  <si>
    <t xml:space="preserve">Full Size Metal House Bed with Two Drawers, White</t>
  </si>
  <si>
    <t xml:space="preserve">MF323484AAB</t>
  </si>
  <si>
    <t xml:space="preserve">Full Size Metal House Bed with Two Drawers, Black</t>
  </si>
  <si>
    <t xml:space="preserve">MF323483AAK</t>
  </si>
  <si>
    <t xml:space="preserve">Twin Size Metal House Bed with Two Drawers, White</t>
  </si>
  <si>
    <t xml:space="preserve">MF323483AAB</t>
  </si>
  <si>
    <t xml:space="preserve">Twin Size Metal House Bed with Two Drawers, Black</t>
  </si>
  <si>
    <t xml:space="preserve">SF000156AAD</t>
  </si>
  <si>
    <t xml:space="preserve">King Size Upholstered  Daybed Frame with Fence and Stairs,(BROWN+WHITE)</t>
  </si>
  <si>
    <t xml:space="preserve">MF320584AAK</t>
  </si>
  <si>
    <t xml:space="preserve">Full Size Metal Platform Bed with twin size trundle,House-Shaped Headboard Design, White</t>
  </si>
  <si>
    <t xml:space="preserve">SF000147AAA</t>
  </si>
  <si>
    <t xml:space="preserve">Twin Size Upholstered Daybed with Twin Size Trundle and Drawers, Velvet, Beige</t>
  </si>
  <si>
    <t xml:space="preserve">SF000139AAE</t>
  </si>
  <si>
    <t xml:space="preserve">Queen Size Velvet Upholstered Platform Bed, with Luxurious Diamond Grid Headboard,Gray</t>
  </si>
  <si>
    <t xml:space="preserve">SF000137AAE</t>
  </si>
  <si>
    <t xml:space="preserve">Full Size Upholstered Platform Bed with Big Headboard, Bedroom Furniture, Velvet, Gray</t>
  </si>
  <si>
    <t xml:space="preserve">SF000132AAH</t>
  </si>
  <si>
    <t xml:space="preserve">Queen Size Upholstered Floating Bed with LED Light and USB Port, Velvet, Pink, Hydrualic Platform Bed</t>
  </si>
  <si>
    <t xml:space="preserve">SF000132AAE</t>
  </si>
  <si>
    <t xml:space="preserve">Queen Size Upholstered Floating Bed with LED Light and USB Port, Velvet, Gray, Hydrualic Platform Bed</t>
  </si>
  <si>
    <t xml:space="preserve">SF000084AAB</t>
  </si>
  <si>
    <t xml:space="preserve">Twin Size Loft Bed with Desk and Shelf , Loft Bed with Ladder,Twin,Black</t>
  </si>
  <si>
    <t xml:space="preserve">SF000131AAE</t>
  </si>
  <si>
    <t xml:space="preserve">Queen Size Upholstered Platform Bed with LED Frame, with Twin  XL Size Trundle and 2 drawers, Teddy Fleece, Gray</t>
  </si>
  <si>
    <t xml:space="preserve">SF000129AAD</t>
  </si>
  <si>
    <t xml:space="preserve">Twin Size Upholstered Daybed with Bear Shaped Headboard, Hydraulic System and Breathable Mesh Fence, Brown</t>
  </si>
  <si>
    <t xml:space="preserve">MF309889AAB</t>
  </si>
  <si>
    <t xml:space="preserve">Twin Size Platform Bed, Metal and Wood Bed Frame with Headboard and Footboard, Black</t>
  </si>
  <si>
    <t xml:space="preserve">SF000124AAE</t>
  </si>
  <si>
    <t xml:space="preserve">Queen Size Upholstered Platform Bed with Lateral Storage Compartments and Thick Fabric, Velvet, Gray</t>
  </si>
  <si>
    <t xml:space="preserve">SF000123AAE</t>
  </si>
  <si>
    <t xml:space="preserve">Full Size Upholstered Platform Bed with Lateral Storage Compartments and Thick Fabric, Velvet, Gray</t>
  </si>
  <si>
    <t xml:space="preserve">WF316715AAE</t>
  </si>
  <si>
    <t xml:space="preserve">Queen size Upholstered Platform Bed with Storage Headboard, Sensor Light and a set of Sockets and USB Ports, Linen Fabric, Gray</t>
  </si>
  <si>
    <t xml:space="preserve">WF316715AAA</t>
  </si>
  <si>
    <t xml:space="preserve">Queen size Upholstered Platform Bed with Storage Headboard, Sensor Light and a set of Sockets and USB Ports, Linen Fabric, Beige</t>
  </si>
  <si>
    <t xml:space="preserve">SF000114AAH</t>
  </si>
  <si>
    <t xml:space="preserve">Full Size Upholstered Platform Bed with Trundle and 3 Drawers, Rabbit-Shaped Headboard with Embedded LED Lights, Pink</t>
  </si>
  <si>
    <t xml:space="preserve">MF316615AAB</t>
  </si>
  <si>
    <t xml:space="preserve">Twin Size Metal Platform Bed with House-Shaped Headboard Design, Black</t>
  </si>
  <si>
    <t xml:space="preserve">MF314055AAB</t>
  </si>
  <si>
    <t xml:space="preserve">Full Size Metal Daybed with Curved Handle Design and Twin Size Trundle, Black</t>
  </si>
  <si>
    <t xml:space="preserve">WF313807AAE</t>
  </si>
  <si>
    <t xml:space="preserve">Queen Size Velvet Platform Bed with LED Frame and Stylish Mental Bed Legs, Gray</t>
  </si>
  <si>
    <t xml:space="preserve">WF316795AAD</t>
  </si>
  <si>
    <t xml:space="preserve">Twin Size Upholstered Leather Platform Bed with Lion-Shaped Headboard, Brown</t>
  </si>
  <si>
    <t xml:space="preserve">WF316796AAD</t>
  </si>
  <si>
    <t xml:space="preserve">Full Size Upholstered Leather Platform Bed with Lion-Shaped Headboard, Brown</t>
  </si>
  <si>
    <t xml:space="preserve">SF000237AAB</t>
  </si>
  <si>
    <t xml:space="preserve">Twin Size Metal Loft Bed with 4-Tier Shelves and Storage, Black</t>
  </si>
  <si>
    <t xml:space="preserve">SF000247AAE</t>
  </si>
  <si>
    <t xml:space="preserve">Full Size Metal Loft Bed with 4-Tier Shelves and Storage, Blue</t>
  </si>
  <si>
    <t xml:space="preserve">SF000247AAK</t>
  </si>
  <si>
    <t xml:space="preserve">Full Size Metal Loft Bed with 4-Tier Shelves and Storage, White</t>
  </si>
  <si>
    <t xml:space="preserve">SF000080AAK</t>
  </si>
  <si>
    <t xml:space="preserve">Full Size Metal Loft Bed with 3 Layers of Shelves and L-shaped Desk, White</t>
  </si>
  <si>
    <t xml:space="preserve">SF000080AAB</t>
  </si>
  <si>
    <t xml:space="preserve">Full Size Metal Loft Bed with 3 Layers of Shelves and L-shaped Desk, Black</t>
  </si>
  <si>
    <t xml:space="preserve">SF000079AAB</t>
  </si>
  <si>
    <t xml:space="preserve">Twin Size Metal Loft Bed with 3 Layers of Shelves and L-shaped Desk, Black</t>
  </si>
  <si>
    <t xml:space="preserve">WF314749AAH</t>
  </si>
  <si>
    <t xml:space="preserve">Full Size Upholstered Platform Bed with Classic Semi-circle Shaped headboard and Mental Legs, Velvet, Pink</t>
  </si>
  <si>
    <t xml:space="preserve">SF000092AAA</t>
  </si>
  <si>
    <t xml:space="preserve">Queen Size Velvet Platform Bed with LED Frame, Thick &amp; Soft Fabric and Button-tufted Design Headboard, Beige</t>
  </si>
  <si>
    <t xml:space="preserve">SF000090AAH</t>
  </si>
  <si>
    <t xml:space="preserve">Queen Size Velvet Platform Bed with Thick Fabric, Stylish Stripe Decorated Bedboard and Elegant Metal Bed Leg, Pink</t>
  </si>
  <si>
    <t xml:space="preserve">SF000090AAE</t>
  </si>
  <si>
    <t xml:space="preserve">Queen Size Velvet Platform Bed with Thick Fabric, Stylish Stripe Decorated Bedboard and Elegant Metal Bed Leg, Gray</t>
  </si>
  <si>
    <t xml:space="preserve">SF000096AAE</t>
  </si>
  <si>
    <t xml:space="preserve">Queen Size Upholstered Platform Bed with Hydraulic Storage System, LED Light, and a set of USB Ports and Sockets, Linen Fabric, Gray</t>
  </si>
  <si>
    <t xml:space="preserve">SF000096AAA</t>
  </si>
  <si>
    <t xml:space="preserve">Queen Size Upholstered Platform Bed with Hydraulic Storage System, LED Light, and a set of USB Ports and Sockets, Linen Fabric, Beige</t>
  </si>
  <si>
    <t xml:space="preserve">SF000023AAK</t>
  </si>
  <si>
    <t xml:space="preserve">Twin Size Metal Loft Bed with Desk and Metal Grid, Stylish Metal Frame Bed with Lateral Storage Ladder and Wardrobe, White</t>
  </si>
  <si>
    <t xml:space="preserve">WF312106AAK</t>
  </si>
  <si>
    <t xml:space="preserve">Twin Size Stylish Metal Daybed with 2 Drawers, White</t>
  </si>
  <si>
    <t xml:space="preserve">SF000072AAE</t>
  </si>
  <si>
    <t xml:space="preserve">Twin Size Upholstered Daybed with Ergonomic Design Backrest and Trundle, Gray</t>
  </si>
  <si>
    <t xml:space="preserve">WF310565AAA</t>
  </si>
  <si>
    <t xml:space="preserve">Full Size Upholstered Platform Bed with Cloud Shaped bed board, Beige</t>
  </si>
  <si>
    <t xml:space="preserve">WF309187AAE</t>
  </si>
  <si>
    <t xml:space="preserve">Teddy Fleece Queen Size Upholstered Platform Bed with Drawer, Gray</t>
  </si>
  <si>
    <t xml:space="preserve">SF000022AAK</t>
  </si>
  <si>
    <t xml:space="preserve">Twin Size Loft Metal Bed with 3 Layers of Shelves and Desk, Stylish Metal Frame Bed with Whiteboard, White</t>
  </si>
  <si>
    <t xml:space="preserve">SF000020AAK</t>
  </si>
  <si>
    <t xml:space="preserve">Twin Size Loft Bed with 4 Layers of Shelves and L-shaped Desk, Stylish Metal Frame Bed with a set of Sockets, USB Ports and and Wireless Charging, White</t>
  </si>
  <si>
    <t xml:space="preserve">MF305893AAK</t>
  </si>
  <si>
    <t xml:space="preserve">Full Size Metal House Bed, White</t>
  </si>
  <si>
    <t xml:space="preserve">MF305893AAB</t>
  </si>
  <si>
    <t xml:space="preserve">Full Size Metal House Bed, Black</t>
  </si>
  <si>
    <t xml:space="preserve">MF305886AAB</t>
  </si>
  <si>
    <t xml:space="preserve">Twin Size Metal House Bed, Black</t>
  </si>
  <si>
    <t xml:space="preserve">MF305475AAB</t>
  </si>
  <si>
    <t xml:space="preserve">Twin Over Twin Metal Bunk Bed with Shelf and Guardrails, Black</t>
  </si>
  <si>
    <t xml:space="preserve">WF305618AAH</t>
  </si>
  <si>
    <t xml:space="preserve">Queen Size Upholstered Bed with Sensor Light and Headboard, Floating Velvet Platform Bed, Pink</t>
  </si>
  <si>
    <t xml:space="preserve">MF304787AAK</t>
  </si>
  <si>
    <t xml:space="preserve">Full Size Metal Bed House Bed Frame with Fence, for Kids, Teens, Girls, Boys,White</t>
  </si>
  <si>
    <t xml:space="preserve">MF304787AAB</t>
  </si>
  <si>
    <t xml:space="preserve">Full Size Metal Bed House Bed Frame with Fence, for Kids, Teens, Girls, Boys,Black</t>
  </si>
  <si>
    <t xml:space="preserve">SF000234AAE</t>
  </si>
  <si>
    <t xml:space="preserve">Queen Size Upholstered Platform Bed with Brick Pattern Headboard, with Twin XL Size Trundle and 2 drawers, Linen Fabric, Gray</t>
  </si>
  <si>
    <t xml:space="preserve">SF000003AAE</t>
  </si>
  <si>
    <t xml:space="preserve">Full Size Upholstered Platform Bed with Brick Pattern Headboard and Twin Size Trundle, Linen Fabric, Gray</t>
  </si>
  <si>
    <t xml:space="preserve">SF000003AAA</t>
  </si>
  <si>
    <t xml:space="preserve">Full Size Upholstered Platform Bed with Brick Pattern Headboard and Twin Size Trundle, Linen Fabric, Beige</t>
  </si>
  <si>
    <t xml:space="preserve">W2557P167876</t>
  </si>
  <si>
    <t xml:space="preserve">46.5'' Farmhouse Makeup Vanity Desk with Adjustible LED Lighted Mirror and Charging Station for Bedroom, Rustic Dressing Vanity Table with Side Cabinet and Cushioned Stool for Women</t>
  </si>
  <si>
    <t xml:space="preserve">W2837P197800</t>
  </si>
  <si>
    <t xml:space="preserve">Vanity Table Set with 4 Drawer, Makeup Dressing Table w/Cushioned Stool, Girls Women Bedroom Furniture Set Oval Mirror</t>
  </si>
  <si>
    <t xml:space="preserve">LP000567AAE</t>
  </si>
  <si>
    <t xml:space="preserve">Full Size Murphy Bed with Shelves, Drawers and USB Ports,Gray</t>
  </si>
  <si>
    <t xml:space="preserve">LT000366AAK</t>
  </si>
  <si>
    <t xml:space="preserve">Twin Size Loft Bed with large shelves, writing desk and LED Light, White</t>
  </si>
  <si>
    <t xml:space="preserve">LP000842AAK</t>
  </si>
  <si>
    <t xml:space="preserve">Queen Size Wooden Bed With All-in-One Cabinet, Shelf and Sockets,Twin XL Trundle,White</t>
  </si>
  <si>
    <t xml:space="preserve">LP000172AAH</t>
  </si>
  <si>
    <t xml:space="preserve">Full Size Upholstered Daybed with 2 Storage Drawers Sofa Bed Frame No Box Spring Needed, Linen Fabric (Pink)</t>
  </si>
  <si>
    <t xml:space="preserve">LP000172AAL</t>
  </si>
  <si>
    <t xml:space="preserve">Full Size Upholstered Daybed with 2 Storage Drawers Sofa Bed Frame No Box Spring Needed, Linen Fabric (Yellow)</t>
  </si>
  <si>
    <t xml:space="preserve">LT000762AAP</t>
  </si>
  <si>
    <t xml:space="preserve">Twin Size Loft Bed with 4 Drawers, Underneath Cabinet and Shelves, Espresso</t>
  </si>
  <si>
    <t xml:space="preserve">LP000696AAE</t>
  </si>
  <si>
    <t xml:space="preserve">LP000696AAK</t>
  </si>
  <si>
    <t xml:space="preserve">LP002023AAK</t>
  </si>
  <si>
    <t xml:space="preserve">Full Size Daybed with Drawers and Shelves, White</t>
  </si>
  <si>
    <t xml:space="preserve">WF314723AAK</t>
  </si>
  <si>
    <t xml:space="preserve">WF314724AAP</t>
  </si>
  <si>
    <t xml:space="preserve">LT000360AAC</t>
  </si>
  <si>
    <t xml:space="preserve">Full Size Bunk Wood House Bed with Elegant Windows, Sills and Tent,  Blue+White</t>
  </si>
  <si>
    <t xml:space="preserve">LT000359AAC</t>
  </si>
  <si>
    <t xml:space="preserve">Twin Size Bunk Wood House Bed with Elegant Windows, Sills and Tent,  Blue+White</t>
  </si>
  <si>
    <t xml:space="preserve">LP000883AAK</t>
  </si>
  <si>
    <t xml:space="preserve">Queen Size Wood Platform Bed with 4 Drawers and Streamlined Headboard &amp; Footboard, White</t>
  </si>
  <si>
    <t xml:space="preserve">LT001218AAK</t>
  </si>
  <si>
    <t xml:space="preserve">Twin over Twin Bunk Bed with LED Light and USB Ports, White</t>
  </si>
  <si>
    <t xml:space="preserve">LP000211AAK</t>
  </si>
  <si>
    <t xml:space="preserve">Queen size Upholstered Platform bed with a Hydraulic Storage System - White</t>
  </si>
  <si>
    <t xml:space="preserve">LP000111AAK</t>
  </si>
  <si>
    <t xml:space="preserve">Full size Upholstered Platform bed with a Hydraulic Storage System - White</t>
  </si>
  <si>
    <t xml:space="preserve">LP000691AAK</t>
  </si>
  <si>
    <t xml:space="preserve">Full Size Murphy Bed Wall Bed with Cabinet,White</t>
  </si>
  <si>
    <t xml:space="preserve">LT000523AAP</t>
  </si>
  <si>
    <t xml:space="preserve">Full-Over-Twin-Twin Bunk Bed with Shelves, Wardrobe and Mirror, Espresso</t>
  </si>
  <si>
    <t xml:space="preserve">LT000265AAE-1</t>
  </si>
  <si>
    <t xml:space="preserve">Twin-Over-Twin Bunk Bed with Ladders and Two Storage Drawers (Gray)(LT000265AAE)</t>
  </si>
  <si>
    <t xml:space="preserve">LT000265AAK-1</t>
  </si>
  <si>
    <t xml:space="preserve">Twin-Over-Twin Bunk Bed with Ladders and Two Storage Drawers (White)(OLD SKU:LT000265AAK)</t>
  </si>
  <si>
    <t xml:space="preserve">WF307450AAE</t>
  </si>
  <si>
    <t xml:space="preserve">Twin Size Loft Bed with Ladder and Slide, House Bed with Blackboard and Light Strip on the Roof, Gray</t>
  </si>
  <si>
    <t xml:space="preserve">LT000349AAE</t>
  </si>
  <si>
    <t xml:space="preserve">Twin Size House Bed With Cabinet and Drawers, Gray</t>
  </si>
  <si>
    <t xml:space="preserve">LT000126AAK</t>
  </si>
  <si>
    <t xml:space="preserve">Full over Full Bunk Bed with Twin Size Trundle, White (old sku: LT000026AAK )</t>
  </si>
  <si>
    <t xml:space="preserve">WF301863AAN</t>
  </si>
  <si>
    <t xml:space="preserve">Full Size Wood Daybed with Trundle and Fence Guardrails, Natural</t>
  </si>
  <si>
    <t xml:space="preserve">WF301862AAN</t>
  </si>
  <si>
    <t xml:space="preserve">Twin Size Wood Daybed with Trundle and Fence Guardrails, Natural</t>
  </si>
  <si>
    <t xml:space="preserve">WF302188AAA</t>
  </si>
  <si>
    <t xml:space="preserve">Upholstered Linen Platform Bed, Twin Size, Beige</t>
  </si>
  <si>
    <t xml:space="preserve">WF300238AAA</t>
  </si>
  <si>
    <t xml:space="preserve">Queen Size Corduroy Platform Bed with Metal Legs, Beige</t>
  </si>
  <si>
    <t xml:space="preserve">LT000639AAK</t>
  </si>
  <si>
    <t xml:space="preserve">Twin Size Loft Bed with 7 Drawers 2 Shelves and Desk - White</t>
  </si>
  <si>
    <t xml:space="preserve">WF299137AAE</t>
  </si>
  <si>
    <t xml:space="preserve">Twin Size Upholstered Leather Platform Bed with Rabbit Ornament, Gray</t>
  </si>
  <si>
    <t xml:space="preserve">LT001505AAK</t>
  </si>
  <si>
    <t xml:space="preserve">Twin size Loft Bed with Drawers, Cabinet, Shelves and Desk, Wooden Loft Bed with Desk - White(OLD SKU :LT000505AAK)</t>
  </si>
  <si>
    <t xml:space="preserve">WF296898AAK</t>
  </si>
  <si>
    <t xml:space="preserve">Full Size House Bed with Roof and Window - White</t>
  </si>
  <si>
    <t xml:space="preserve">WF295566AAK</t>
  </si>
  <si>
    <t xml:space="preserve">Twin Size Wood Daybed with Twin Size Trundle (White)</t>
  </si>
  <si>
    <t xml:space="preserve">WF295565AAK</t>
  </si>
  <si>
    <t xml:space="preserve">Wood Daybed with Three Drawers ,Twin Size Daybed,No Box Spring Needed ,White</t>
  </si>
  <si>
    <t xml:space="preserve">WF296648AAK</t>
  </si>
  <si>
    <t xml:space="preserve">Queen Size Upholstered Faux Leather Platform Bed with LED Light Bed Frame with Slatted - White</t>
  </si>
  <si>
    <t xml:space="preserve">LP100114AAK</t>
  </si>
  <si>
    <t xml:space="preserve">Upholstered Platform Bed with Classic Headboard and 4 Drawers, No Box Spring Needed, Linen Fabric, Queen Size White</t>
  </si>
  <si>
    <t xml:space="preserve">LT000350AAP</t>
  </si>
  <si>
    <t xml:space="preserve">Full Over Full Bunk Bed with Twin Size Trundle, Espresso (old sku: LP000250AAP )</t>
  </si>
  <si>
    <t xml:space="preserve">LT000313AAK</t>
  </si>
  <si>
    <t xml:space="preserve">Low Study Full Loft Bed with Cabinet ,Shelves and Rolling Portable Desk ,Multiple Functions Bed- White</t>
  </si>
  <si>
    <t xml:space="preserve">LT000167AAK</t>
  </si>
  <si>
    <t xml:space="preserve">Twin over Twin Bunk Bed with 4 Drawers and 3 Shelves-White（OLD SKU: LP000067AAK）</t>
  </si>
  <si>
    <t xml:space="preserve">LP000241AAE</t>
  </si>
  <si>
    <t xml:space="preserve">Daybed with Trundle and Drawers, Twin Size, Gray(OLD SKU: LP0000141EAA)</t>
  </si>
  <si>
    <t xml:space="preserve">LT000182AAP</t>
  </si>
  <si>
    <t xml:space="preserve">Bunk Bed with Slide,Full Over Full Low Bunk Bed with Fence and Ladder for Toddler Kids Teens Espresso</t>
  </si>
  <si>
    <t xml:space="preserve">WF291343AAK</t>
  </si>
  <si>
    <t xml:space="preserve">Wood Canopy Bed with Trundle Bed ,Full Size Canopy Platform bed With  Support Slats .No Box Spring Needed, Brushed White</t>
  </si>
  <si>
    <t xml:space="preserve">MF291667AAK</t>
  </si>
  <si>
    <t xml:space="preserve">Twin-Over-Twin Metal Bunk Bed With Trundle,Can be Divided into two beds,No Box Spring needed ,White ( old sku: MF194806AAK )</t>
  </si>
  <si>
    <t xml:space="preserve">LT000110AAE</t>
  </si>
  <si>
    <t xml:space="preserve">Stairway Full-Over-Full Bunk Bed with Storage and Guard Rail for Bedroom, Dorm, Gray(OLD SKU:LP000110AAE)</t>
  </si>
  <si>
    <t xml:space="preserve">LP000711AAA</t>
  </si>
  <si>
    <t xml:space="preserve">Full size Upholstered Platform bed with a Hydraulic Storage System - Beige</t>
  </si>
  <si>
    <t xml:space="preserve">LT000066AAK</t>
  </si>
  <si>
    <t xml:space="preserve">Twin Over Twin Bunk Bed with Ladder,White ( OLD SKU: LP000066AAK)</t>
  </si>
  <si>
    <t xml:space="preserve">WF286816AAP</t>
  </si>
  <si>
    <t xml:space="preserve">Twin Wood Loft Bed Low Loft Beds with Ladder,Twin,Espresso(OLD SKU :WF192082AAP)</t>
  </si>
  <si>
    <t xml:space="preserve">LT000130AAE</t>
  </si>
  <si>
    <t xml:space="preserve">Twin Loft Bed with Two Drawers and Slide, House Bed with Slide, Gray (Old SKU: LP000130AAE)</t>
  </si>
  <si>
    <t xml:space="preserve">LT000309AAE</t>
  </si>
  <si>
    <t xml:space="preserve">Stairway Twin-Over-Twin Bunk Bed with Three Drawers for Bedroom, Dorm - Gray(Old SKU: LP000309AAE)</t>
  </si>
  <si>
    <t xml:space="preserve">WF199748AAK</t>
  </si>
  <si>
    <t xml:space="preserve">Full Size Wooden House Bed With Twin Size Trundle, White</t>
  </si>
  <si>
    <t xml:space="preserve">LP000510AAP</t>
  </si>
  <si>
    <t xml:space="preserve">Full size Daybed, Wood Slat Support, Espresso</t>
  </si>
  <si>
    <t xml:space="preserve">LP000507AAE</t>
  </si>
  <si>
    <t xml:space="preserve">Twin size Daybed, Wood Slat Support, Gray</t>
  </si>
  <si>
    <t xml:space="preserve">WF199385AAC</t>
  </si>
  <si>
    <t xml:space="preserve">Queen Size Storage Bed Velvet Upholstered Platform Bed with a Big Drawer - Blue</t>
  </si>
  <si>
    <t xml:space="preserve">WF195378AAK</t>
  </si>
  <si>
    <t xml:space="preserve">Wood Platform Bed Twin size Platform Bed with Headboard</t>
  </si>
  <si>
    <t xml:space="preserve">WF194973AAE</t>
  </si>
  <si>
    <t xml:space="preserve">Wooden Daybed with Trundle Bed and Two Storage Drawers , Extendable Bed Daybed,Sofa Bed for Bedroom Living Room, Gray</t>
  </si>
  <si>
    <t xml:space="preserve">WF194304AAE</t>
  </si>
  <si>
    <t xml:space="preserve">Twin size Platform Bed with Trundle, Gray</t>
  </si>
  <si>
    <t xml:space="preserve">WF194280AAE</t>
  </si>
  <si>
    <t xml:space="preserve">Twin size Platform Bed with Two Drawers, Gray</t>
  </si>
  <si>
    <t xml:space="preserve">LP000070AAH</t>
  </si>
  <si>
    <t xml:space="preserve">Twin Size Wood Platform Bed with Headboard,Footboard and Wood Slat Support  (Pink)</t>
  </si>
  <si>
    <t xml:space="preserve">WF192434AAL</t>
  </si>
  <si>
    <t xml:space="preserve">Wood Platform Bed Twin Bed Frame Panel Bed Mattress Foundation Sleigh Bed with Headboard/Footboard/Wood Slat Support</t>
  </si>
  <si>
    <t xml:space="preserve">PP036318AAA</t>
  </si>
  <si>
    <t xml:space="preserve">Fabric Folding Chaise Lounge Floor Sofa(Gray)</t>
  </si>
  <si>
    <t xml:space="preserve">LP000791AAK-1</t>
  </si>
  <si>
    <t xml:space="preserve">Queen Size Murphy Bed Wall Bed with Cushion,White</t>
  </si>
  <si>
    <t xml:space="preserve">LP006665AAE</t>
  </si>
  <si>
    <t xml:space="preserve">Queen Size Murphy Bed Wall Bed with Top Cabinets,Gray</t>
  </si>
  <si>
    <t xml:space="preserve">LT000369AAK</t>
  </si>
  <si>
    <t xml:space="preserve">Full Size Loft Bed with Retractable Writing Desk and 4 Drawers, Wooden Loft Bed with Lateral Portable Desk and Shelves, White</t>
  </si>
  <si>
    <t xml:space="preserve">LP000724AAK</t>
  </si>
  <si>
    <t xml:space="preserve">Full Size Platform Bed with built-in shelves, LED Light and USB ports, White</t>
  </si>
  <si>
    <t xml:space="preserve">LT001606AAK</t>
  </si>
  <si>
    <t xml:space="preserve">Full Over Twin Bunk Bed with Wardrobe, Drawers, White</t>
  </si>
  <si>
    <t xml:space="preserve">LP002025AAK</t>
  </si>
  <si>
    <t xml:space="preserve">LP000742AAK</t>
  </si>
  <si>
    <t xml:space="preserve">Queen Size Wooden Bed With All-in-One Cabinet, Shelf and Sockets, White</t>
  </si>
  <si>
    <t xml:space="preserve">LT001531AAP-1</t>
  </si>
  <si>
    <t xml:space="preserve">Wooden Twin Over Full Bunk Bed With Six Drawers And Flexible Shelves,Bottom Bed With Wheels,Espresso(OLD SKU:LP000531AAP)</t>
  </si>
  <si>
    <t xml:space="preserve">LP000171AAL</t>
  </si>
  <si>
    <t xml:space="preserve">Upholstered Daybed with Trundle Twin Size Sofa Bed Frame No Box Spring Needed, Linen Fabric(Yellow)</t>
  </si>
  <si>
    <t xml:space="preserve">LT000364AAE</t>
  </si>
  <si>
    <t xml:space="preserve">Full-Over-Full Bunk Bed with Twin size Trundle, Storage and Desk, Gray</t>
  </si>
  <si>
    <t xml:space="preserve">LT100669AAK</t>
  </si>
  <si>
    <t xml:space="preserve">Full size Loft Bed with Bookshelf,Drawers,Desk,and Wardrobe-White</t>
  </si>
  <si>
    <t xml:space="preserve">LT000359AAH</t>
  </si>
  <si>
    <t xml:space="preserve">Twin Size Bunk Wood House Bed with Elegant Windows, Sills and Tent, Pink+White</t>
  </si>
  <si>
    <t xml:space="preserve">LP001660AAK</t>
  </si>
  <si>
    <t xml:space="preserve">Full Size Murphy Bed with USB Port and removable Shelves on Each Side,White</t>
  </si>
  <si>
    <t xml:space="preserve">LT000217AAK</t>
  </si>
  <si>
    <t xml:space="preserve">Full Size Loft Bed with Retractable Writing Desk and 3 Drawers, Wooden Loft Bed with Storage Stairs and Shelves, White</t>
  </si>
  <si>
    <t xml:space="preserve">LT000557AAE</t>
  </si>
  <si>
    <t xml:space="preserve">Convertible Crib/Full Size Bed with Changing Table, Gray</t>
  </si>
  <si>
    <t xml:space="preserve">LT000268AAE</t>
  </si>
  <si>
    <t xml:space="preserve">Full Over Full Bunk Bed with Twin Size Trundle and Staircase, Gray</t>
  </si>
  <si>
    <t xml:space="preserve">LT000710AAK</t>
  </si>
  <si>
    <t xml:space="preserve">Full Size Loft Bed with Wardrobe and Desk and Shelves, White</t>
  </si>
  <si>
    <t xml:space="preserve">WF301868AAL</t>
  </si>
  <si>
    <t xml:space="preserve">Full Size Daybed Wood Bed with Two Drawers, Walnut</t>
  </si>
  <si>
    <t xml:space="preserve">LP000306AAE</t>
  </si>
  <si>
    <t xml:space="preserve">Full Size Wooden House Bed with Twin Size Trundle, Gray</t>
  </si>
  <si>
    <t xml:space="preserve">LP000304AAK</t>
  </si>
  <si>
    <t xml:space="preserve">Full Size Wooden House Bed with Drawers, White</t>
  </si>
  <si>
    <t xml:space="preserve">MF302672AAK</t>
  </si>
  <si>
    <t xml:space="preserve">Full Size Metal Daybed with Twin Size Adjustable Trundle, Portable Folding Trundle, White(OLD SKU:MF293736AAK)</t>
  </si>
  <si>
    <t xml:space="preserve">WF300984AAE</t>
  </si>
  <si>
    <t xml:space="preserve">Twin Size Low Loft Wood House Bed with Two Side Windows  (White+Gray)(OLD SKU: LP000037AAE)</t>
  </si>
  <si>
    <t xml:space="preserve">LT001308AAK</t>
  </si>
  <si>
    <t xml:space="preserve">Stairway Twin-Over-Twin Bunk Bed,House Bed,Storage and Guard Rail,Natural Bed +White Stair(OLD SKU :LT000308AAK)</t>
  </si>
  <si>
    <t xml:space="preserve">LT000353AAP</t>
  </si>
  <si>
    <t xml:space="preserve">Twin size Loft Bed with Desk and Writing Board, Wooden Loft Bed with Desk &amp; 2 Drawers Cabinet- Espresso</t>
  </si>
  <si>
    <t xml:space="preserve">LP000125AAA</t>
  </si>
  <si>
    <t xml:space="preserve">Twin Size Velvet House Bed Wood Bed, Beige</t>
  </si>
  <si>
    <t xml:space="preserve">WF298771AAC</t>
  </si>
  <si>
    <t xml:space="preserve">Full Size Loft Bed with Slide Blue Tent and Tower - Blue</t>
  </si>
  <si>
    <t xml:space="preserve">LP000615AAB</t>
  </si>
  <si>
    <t xml:space="preserve">Queen Size Upholstered Faux Leather Platform bed with a Hydraulic Storage System, Black</t>
  </si>
  <si>
    <t xml:space="preserve">WF295132AAP</t>
  </si>
  <si>
    <t xml:space="preserve">Full Size Daybed Wood Bed with Two Drawers,Espresso(OLD  SKU:LP000058AAP)</t>
  </si>
  <si>
    <t xml:space="preserve">LP000815AAH</t>
  </si>
  <si>
    <t xml:space="preserve">Upholstered Platform Bed Queen Size Storage Velvet Bed with Wingback Headboard and 1 Big Drawer,2 Side Storage Stool(Pink)</t>
  </si>
  <si>
    <t xml:space="preserve">WF296898AAD</t>
  </si>
  <si>
    <t xml:space="preserve">Full Size House Bed with Roof and Window - Gray+Natural</t>
  </si>
  <si>
    <t xml:space="preserve">WF296647AAK</t>
  </si>
  <si>
    <t xml:space="preserve">Full Size Upholstered Faux Leather Platform Bed with LED Light Bed Frame with Slatted - White</t>
  </si>
  <si>
    <t xml:space="preserve">LT000350AAE</t>
  </si>
  <si>
    <t xml:space="preserve">Full Over Full Bunk Bed with Twin Size Trundle, Gray ( old sku: LP000250AAE )</t>
  </si>
  <si>
    <t xml:space="preserve">WF294192AAE</t>
  </si>
  <si>
    <t xml:space="preserve">Full Size Wood House Bed with Storage Space, Gray (OLD SKU :LP000002AAE)</t>
  </si>
  <si>
    <t xml:space="preserve">WF294192AAM</t>
  </si>
  <si>
    <t xml:space="preserve">Full Size Wood House Bed with Storage Space, Natural (OLD SKU :LP000002AAM)</t>
  </si>
  <si>
    <t xml:space="preserve">LT000799AAH</t>
  </si>
  <si>
    <t xml:space="preserve">Twin Over Twin Castle Bunk Bed with Ladder - Pink</t>
  </si>
  <si>
    <t xml:space="preserve">LP000341AAK</t>
  </si>
  <si>
    <t xml:space="preserve">Full size Daybed with Twin size Trundle and Drawers, Full Size, White</t>
  </si>
  <si>
    <t xml:space="preserve">LT000182AAE</t>
  </si>
  <si>
    <t xml:space="preserve">Bunk Bed with Slide,Full Over Full Low Bunk Bed with Fence and Ladder for Toddler Kids Teens Gray</t>
  </si>
  <si>
    <t xml:space="preserve">LP000801AAK</t>
  </si>
  <si>
    <t xml:space="preserve">Metal Twin size Loft Bed with Roof, Window, Guardrail, Ladder White</t>
  </si>
  <si>
    <t xml:space="preserve">LP000811AAA</t>
  </si>
  <si>
    <t xml:space="preserve">Queen size Upholstered Platform bed with a Hydraulic Storage System - Beige</t>
  </si>
  <si>
    <t xml:space="preserve">LT000208AAK</t>
  </si>
  <si>
    <t xml:space="preserve">Full Over Full Bunk Bed with Ladder with Slide, White (Old SKU :LP000208AAK)</t>
  </si>
  <si>
    <t xml:space="preserve">LT000019AAK</t>
  </si>
  <si>
    <t xml:space="preserve">Stairway Twin-Over-Full Bunk Bed with Storage and Guard Rail for Bedroom, White color(OLD SKU :LP000019AAK)</t>
  </si>
  <si>
    <t xml:space="preserve">LT000019AAE</t>
  </si>
  <si>
    <t xml:space="preserve">Stairway Twin-Over-Full Bunk Bed with Storage and Guard Rail for Bedroom, Gray color(OLD SKU :LP000019AAE)</t>
  </si>
  <si>
    <t xml:space="preserve">WF289142AAP</t>
  </si>
  <si>
    <t xml:space="preserve">Queen Size Wood Platform Bed with Headboard and Wooden Slat Support (Espresso)</t>
  </si>
  <si>
    <t xml:space="preserve">WF286311AAL</t>
  </si>
  <si>
    <t xml:space="preserve">Full size Loft Bed Wood Bed with Slide, Stair and Chalkboard,Walnut（Old SKU:WF282116AAL）</t>
  </si>
  <si>
    <t xml:space="preserve">WF286311AAE</t>
  </si>
  <si>
    <t xml:space="preserve">Full size Loft Bed Wood Bed with Slide, Stair and Chalkboard,Gray（Old SKU:WF282116AAE）</t>
  </si>
  <si>
    <t xml:space="preserve">WF286311AAK</t>
  </si>
  <si>
    <t xml:space="preserve">Full size Loft Bed Wood Bed with Slide, Stair and Chalkboard,White（Old SKU:WF282116AAK）</t>
  </si>
  <si>
    <t xml:space="preserve">LT000205AAP</t>
  </si>
  <si>
    <t xml:space="preserve">Full over Full Bunk Bed with Drawers and Ladder for Bedroom, Guest Room Furniture-Espresso(OLD SKU :LP000205AAP)</t>
  </si>
  <si>
    <t xml:space="preserve">LT000205AAE</t>
  </si>
  <si>
    <t xml:space="preserve">Full over Full Bunk Bed with Drawers and Ladder for Bedroom, Guest Room Furniture-Gray(OLD SKU :LP000205AAE)</t>
  </si>
  <si>
    <t xml:space="preserve">LP000510AAK</t>
  </si>
  <si>
    <t xml:space="preserve">Full size Daybed, Wood Slat Support, White</t>
  </si>
  <si>
    <t xml:space="preserve">LP000507AAK</t>
  </si>
  <si>
    <t xml:space="preserve">Twin size Daybed, Wood Slat Support, White</t>
  </si>
  <si>
    <t xml:space="preserve">WF212445AAA</t>
  </si>
  <si>
    <t xml:space="preserve">Queen Size Storage Bed Metal Platform Bed with a Big Drawer - Beige</t>
  </si>
  <si>
    <t xml:space="preserve">WF194887AAE</t>
  </si>
  <si>
    <t xml:space="preserve">Extending Daybed with Trundle, Wooden Daybed with Trundle, Gray</t>
  </si>
  <si>
    <t xml:space="preserve">WF192861AAK</t>
  </si>
  <si>
    <t xml:space="preserve">Twin Wooden Daybed with Trundle Bed, Sofa Bed for Bedroom Living Room,White</t>
  </si>
  <si>
    <t xml:space="preserve">WF192860AAP</t>
  </si>
  <si>
    <t xml:space="preserve">Twin Wooden Daybed with 2 drawers, Sofa Bed for Bedroom Living Room,No Box Spring Needed,Espresso</t>
  </si>
  <si>
    <t xml:space="preserve">WF192439AAL</t>
  </si>
  <si>
    <t xml:space="preserve">Wood Platform Bed Twin Bed Frame Mattress Foundation Sleigh Bed with Headboard/Footboard/Wood Slat Support</t>
  </si>
  <si>
    <t xml:space="preserve">WF191003AAN</t>
  </si>
  <si>
    <t xml:space="preserve">Living Room Furniture Love Seat Sofa Double Seat Sofa (Loveseat Chair)(Light Gray)</t>
  </si>
  <si>
    <t xml:space="preserve">WF191002AAB</t>
  </si>
  <si>
    <t xml:space="preserve">Living Room Furniture Armrest Single Sofa (Black)</t>
  </si>
  <si>
    <t xml:space="preserve">WF191655AAP</t>
  </si>
  <si>
    <t xml:space="preserve">Platform Twin Bed Frame with Storage Drawer and Wood Slat Support No Box Spring Needed, Espresso</t>
  </si>
  <si>
    <t xml:space="preserve">WF189880AAB</t>
  </si>
  <si>
    <t xml:space="preserve">[Not allowed to sell to Walmart]Twin Daybed with Trundle Multifunctional Metal Lounge Daybed Frame for Living Room Guest Room</t>
  </si>
  <si>
    <t xml:space="preserve">PP019425AAA</t>
  </si>
  <si>
    <t xml:space="preserve">Adjustable Fabric Folding Chaise Lounge Sofa Floor Couch and Sofa(Beige)</t>
  </si>
  <si>
    <t xml:space="preserve">LP006601AAE</t>
  </si>
  <si>
    <t xml:space="preserve">3-Door Mirror Wardrobe with shelves, Gray</t>
  </si>
  <si>
    <t xml:space="preserve">LT000368AAK</t>
  </si>
  <si>
    <t xml:space="preserve">Twin Size Loft Bed with Retractable Writing Desk and 4 Drawers, Wooden Loft Bed with Lateral Portable Desk and Shelves, White</t>
  </si>
  <si>
    <t xml:space="preserve">LP000172AAA</t>
  </si>
  <si>
    <t xml:space="preserve">Full Size Upholstered Daybed with 2 Storage Drawers Sofa Bed Frame No Box Spring Needed, Linen Fabric (Beige)</t>
  </si>
  <si>
    <t xml:space="preserve">LP000375AAE</t>
  </si>
  <si>
    <t xml:space="preserve">Full Size Wood Daybed with 2 Bedside Cabinets, Upper Shelves and 4 Drawers, Gray</t>
  </si>
  <si>
    <t xml:space="preserve">LP002023AAE</t>
  </si>
  <si>
    <t xml:space="preserve">Full Size Daybed with Drawers and Shelves, Gray</t>
  </si>
  <si>
    <t xml:space="preserve">WF311965AAC</t>
  </si>
  <si>
    <t xml:space="preserve">LT000249AAK</t>
  </si>
  <si>
    <t xml:space="preserve">Full Over Full Metal Bunk Bed with Trundle, White</t>
  </si>
  <si>
    <t xml:space="preserve">WF311753AAK</t>
  </si>
  <si>
    <t xml:space="preserve">Full Size Car-Shaped Platform Bed with Wheels,White</t>
  </si>
  <si>
    <t xml:space="preserve">LT000265AAD-1</t>
  </si>
  <si>
    <t xml:space="preserve">Twin-Over-Twin Bunk Bed with Ladders and Two Storage Drawers (Walnut)(OLD SKU:LT000265AAD)</t>
  </si>
  <si>
    <t xml:space="preserve">LT001005AAE</t>
  </si>
  <si>
    <t xml:space="preserve">Twin Over Full Bunk Bed with Desk, Gray</t>
  </si>
  <si>
    <t xml:space="preserve">LT000557AAM</t>
  </si>
  <si>
    <t xml:space="preserve">Convertible Crib/Full Size Bed with Changing Table, Natural</t>
  </si>
  <si>
    <t xml:space="preserve">LT000991AAE</t>
  </si>
  <si>
    <t xml:space="preserve">Full Size Loft Bed with Desk and Drawers, Wooden Loft Bed with Lateral Portable Desk, Gray</t>
  </si>
  <si>
    <t xml:space="preserve">LT000990AAE</t>
  </si>
  <si>
    <t xml:space="preserve">Twin Size Loft Bed with Desk and Drawers, Wooden Loft Bed with Lateral Portable Desk, Gray</t>
  </si>
  <si>
    <t xml:space="preserve">LT100225AAE</t>
  </si>
  <si>
    <t xml:space="preserve">Twin Size Loft Bed with Ladder, Shelves, and Desk, Gray(LT000225AAE)</t>
  </si>
  <si>
    <t xml:space="preserve">LT000321AAE</t>
  </si>
  <si>
    <t xml:space="preserve">Full Size Wooden Loft Bed with Shelves, Desk and Writing Board - Gray</t>
  </si>
  <si>
    <t xml:space="preserve">LP000306AAN</t>
  </si>
  <si>
    <t xml:space="preserve">Full Size Wooden House Bed with Twin Size Trundle, Natural</t>
  </si>
  <si>
    <t xml:space="preserve">LP000714AAA</t>
  </si>
  <si>
    <t xml:space="preserve">Queen Size Velvet Upholstered Platform Bed with 2 Drawers and 1 Twin XL Trundle- Beige</t>
  </si>
  <si>
    <t xml:space="preserve">WF300984AAD</t>
  </si>
  <si>
    <t xml:space="preserve">Twin Size Low Loft Wood House Bed with Two Side Windows  (White+Brown)(OLD SKU: LP000037AAD)</t>
  </si>
  <si>
    <t xml:space="preserve">LT000354AAP</t>
  </si>
  <si>
    <t xml:space="preserve">Full size Loft Bed with Desk and Writing Board, Wooden Loft Bed with Desk &amp; 2 Drawers Cabinet- Espresso</t>
  </si>
  <si>
    <t xml:space="preserve">WF298788AAC</t>
  </si>
  <si>
    <t xml:space="preserve">Full Size Race Car-Shaped Platform Bed with Wheels,Blue</t>
  </si>
  <si>
    <t xml:space="preserve">WF299017AAA</t>
  </si>
  <si>
    <t xml:space="preserve">Upholstered Daybed with 2 Storage Drawers Twin Size Sofa Bed Frame No Box Spring Needed, Linen Fabric (Beige)</t>
  </si>
  <si>
    <t xml:space="preserve">MF296383AAH</t>
  </si>
  <si>
    <t xml:space="preserve">Twin Size Metal Daybed with Trundle, Daybed with Slat No Box required Pink</t>
  </si>
  <si>
    <t xml:space="preserve">LP000815AAA</t>
  </si>
  <si>
    <t xml:space="preserve">Upholstered Platform Bed Queen Size Storage Velvet Bed with Wingback Headboard and 1 Big Drawer,2 Side Storage Stool(Beige)</t>
  </si>
  <si>
    <t xml:space="preserve">LT001537AAP</t>
  </si>
  <si>
    <t xml:space="preserve">Twin size Loft Bed with Shelves and Desk, Wooden Loft Bed with Desk - Espresso(OLD SKU:LT000537AAP)</t>
  </si>
  <si>
    <t xml:space="preserve">WF296897AAD</t>
  </si>
  <si>
    <t xml:space="preserve">Twin Size House Bed with Roof and Window - Gray+Natural</t>
  </si>
  <si>
    <t xml:space="preserve">LT000335AAN</t>
  </si>
  <si>
    <t xml:space="preserve">Twin Size House Loft Bed With Ladder-Gray+White Frame</t>
  </si>
  <si>
    <t xml:space="preserve">LT000335AAE</t>
  </si>
  <si>
    <t xml:space="preserve">Twin Size House Loft Bed With Ladder-Gray</t>
  </si>
  <si>
    <t xml:space="preserve">LT000335AAK</t>
  </si>
  <si>
    <t xml:space="preserve">Twin Size House Loft Bed With Ladder-White</t>
  </si>
  <si>
    <t xml:space="preserve">LP100114AAA</t>
  </si>
  <si>
    <t xml:space="preserve">Upholstered Platform Bed with Classic Headboard and 4 Drawers, No Box Spring Needed, Linen Fabric, Queen Size Beige(OLD SKU :LP000114AAA)</t>
  </si>
  <si>
    <t xml:space="preserve">LT000065AAE</t>
  </si>
  <si>
    <t xml:space="preserve">Twin-Over-Full Bunk Bed with Ladders and Two Storage Drawers(Gray){old sku:LT000165AAE}</t>
  </si>
  <si>
    <t xml:space="preserve">LT000065AAD</t>
  </si>
  <si>
    <t xml:space="preserve">Twin-Over-Full Bunk Bed with Ladders and Two Storage Drawers (Walnut) { old sku:LT000165AAD}</t>
  </si>
  <si>
    <t xml:space="preserve">WF294192AAK</t>
  </si>
  <si>
    <t xml:space="preserve">Full Size Wood House Bed with Storage Space, White (OLD SKU :LP000002AAK)</t>
  </si>
  <si>
    <t xml:space="preserve">LT000024AAE</t>
  </si>
  <si>
    <t xml:space="preserve">Twin L-Shaped Bunk bed with Trundle-Gray{OLD SKU:LP000024AAE}</t>
  </si>
  <si>
    <t xml:space="preserve">LP001501AAK</t>
  </si>
  <si>
    <t xml:space="preserve">Twin Size Loft Bed with Cabinet and Shelf - White (OLD SKU:LP000501AAK)</t>
  </si>
  <si>
    <t xml:space="preserve">MF291650AAK</t>
  </si>
  <si>
    <t xml:space="preserve">Full Size Metal Loft Bed with 2 Shelves and one Desk ,White (Old SKU: LP000191AAK )</t>
  </si>
  <si>
    <t xml:space="preserve">LT000522AAP</t>
  </si>
  <si>
    <t xml:space="preserve">Twin over Twin Wood Bunk Bed with Two Drawers - Espresso</t>
  </si>
  <si>
    <t xml:space="preserve">LT000522AAK</t>
  </si>
  <si>
    <t xml:space="preserve">Twin over Twin Wood Bunk Bed with Two Drawers - White</t>
  </si>
  <si>
    <t xml:space="preserve">LT000515AAK</t>
  </si>
  <si>
    <t xml:space="preserve">Stairway Twin Size Loft Bed with Two Drawers and Slide, White(OLD SKU:LP000515AAK)</t>
  </si>
  <si>
    <t xml:space="preserve">LP000341AAE</t>
  </si>
  <si>
    <t xml:space="preserve">Full size Daybed with Twin size Trundle and Drawers, Full Size, Gray</t>
  </si>
  <si>
    <t xml:space="preserve">LP000801AAB</t>
  </si>
  <si>
    <t xml:space="preserve">Metal Twin size Loft Bed with Roof, Window, Guardrail, Ladder Black</t>
  </si>
  <si>
    <t xml:space="preserve">WF289640AAD</t>
  </si>
  <si>
    <t xml:space="preserve">Twin Size Wood House Bed with Fence, White+Gray</t>
  </si>
  <si>
    <t xml:space="preserve">MF291653AAD</t>
  </si>
  <si>
    <t xml:space="preserve">Twin-over-twin bunk bed modern style steel frame bunk bed with safety rail, built-in ladder for bedroom, dorm, boys, girls, adults (OLD SKU:MF190839AAD)</t>
  </si>
  <si>
    <t xml:space="preserve">WF290285AAA</t>
  </si>
  <si>
    <t xml:space="preserve">Full Size Storage Bed Velvet Upholstered Platform Bed with a Big Drawer - Beige</t>
  </si>
  <si>
    <t xml:space="preserve">LP000711AAE</t>
  </si>
  <si>
    <t xml:space="preserve">Full size Upholstered Platform bed with a Hydraulic Storage System - Gray</t>
  </si>
  <si>
    <t xml:space="preserve">LT000019AAP</t>
  </si>
  <si>
    <t xml:space="preserve">Stairway Twin-Over-Full Bunk Bed with Storage and Guard Rail for Bedroom, Espresso color(OLD SKU :LP000019AAP)</t>
  </si>
  <si>
    <t xml:space="preserve">WF282522AAP</t>
  </si>
  <si>
    <t xml:space="preserve">Full Size House Bed Wood Bed, Espresso</t>
  </si>
  <si>
    <t xml:space="preserve">LT000113AAP</t>
  </si>
  <si>
    <t xml:space="preserve">Low Study Twin Loft Bed with Cabinet and Rolling Portable Desk - Espresso (OLD SKU :LP000113AAP)</t>
  </si>
  <si>
    <t xml:space="preserve">LP000541AAK</t>
  </si>
  <si>
    <t xml:space="preserve">Twin size Wooden House Bed with Trundle and 3 Storage Drawers-White</t>
  </si>
  <si>
    <t xml:space="preserve">LT000309AAP</t>
  </si>
  <si>
    <t xml:space="preserve">Stairway Twin-Over-Twin Bunk Bed with Three Drawers for Bedroom, Dorm - Espresso(Old sku: LP000309AAP)</t>
  </si>
  <si>
    <t xml:space="preserve">LP000512AAP</t>
  </si>
  <si>
    <t xml:space="preserve">Full size Daybed with Two Drawers, Wood Slat Support, Espresso</t>
  </si>
  <si>
    <t xml:space="preserve">WF190781AAE</t>
  </si>
  <si>
    <t xml:space="preserve">Wood Platform Bed with Headboard,Footboard and Wood Slat Support, Gray</t>
  </si>
  <si>
    <t xml:space="preserve">WF194887AAP</t>
  </si>
  <si>
    <t xml:space="preserve">Extending Daybed with Trundle, Wooden Daybed with Trundle, Espresso</t>
  </si>
  <si>
    <t xml:space="preserve">WF194887AAK</t>
  </si>
  <si>
    <t xml:space="preserve">Extending Daybed with Trundle, Wooden Daybed with Trundle, White</t>
  </si>
  <si>
    <t xml:space="preserve">WF192434AAK</t>
  </si>
  <si>
    <t xml:space="preserve">WF190781AAP</t>
  </si>
  <si>
    <t xml:space="preserve">Wood Platform Bed with Headboard,Footboard and Wood Slat Support, Espresso</t>
  </si>
  <si>
    <t xml:space="preserve">WF191004AAB</t>
  </si>
  <si>
    <t xml:space="preserve">3-Seat Sofa Living Room Linen Fabric Sofa (3-Seat Sofa)</t>
  </si>
  <si>
    <t xml:space="preserve">WF191003AAE</t>
  </si>
  <si>
    <t xml:space="preserve">Living Room Furniture Love Seat Sofa Double Seat Sofa (Loveseat Chair)(Gray)</t>
  </si>
  <si>
    <t xml:space="preserve">WF191002AAE</t>
  </si>
  <si>
    <t xml:space="preserve">Living Room Furniture Armrest Single Sofa (Gray)</t>
  </si>
  <si>
    <t xml:space="preserve">WF191767AAP</t>
  </si>
  <si>
    <t xml:space="preserve">Wood Platform Bed Twin Bed with Headboard and Footboard (Espresso)</t>
  </si>
  <si>
    <t xml:space="preserve">PP019425QAA</t>
  </si>
  <si>
    <t xml:space="preserve">Floor Couch and Sofa Fabric Folding Chaise Lounge</t>
  </si>
  <si>
    <t xml:space="preserve">LT001608AAE-1</t>
  </si>
  <si>
    <t xml:space="preserve">Twin over Twin Bunk Bed with 2 Drawers, 1 Storage Box, 1 Shelf, Window and Roof-Gray(OLD SKU:LT001608AAE)</t>
  </si>
  <si>
    <t xml:space="preserve">LP000795AAK</t>
  </si>
  <si>
    <t xml:space="preserve">Full Size Murphy Bed Wall Bed with Sofa,with Shelves,White</t>
  </si>
  <si>
    <t xml:space="preserve">LP000723AAK</t>
  </si>
  <si>
    <t xml:space="preserve">Twin Size Platform Bed with built-in shelves, LED Light and USB ports, White</t>
  </si>
  <si>
    <t xml:space="preserve">LT001606AAE</t>
  </si>
  <si>
    <t xml:space="preserve">Full Over Twin Bunk Bed with Wardrobe, Drawers, Gray</t>
  </si>
  <si>
    <t xml:space="preserve">LT000366AAE</t>
  </si>
  <si>
    <t xml:space="preserve">Twin Size Loft Bed with large shelves, writing desk and LED Light, Gray</t>
  </si>
  <si>
    <t xml:space="preserve">LP000842AAP</t>
  </si>
  <si>
    <t xml:space="preserve">Queen Size Wooden Bed With All-in-One Cabinet, Shelf and Sockets,Twin XL Trundle,Espresso</t>
  </si>
  <si>
    <t xml:space="preserve">LP000171AAA</t>
  </si>
  <si>
    <t xml:space="preserve">Upholstered Daybed with Trundle Twin Size Sofa Bed Frame No Box Spring Needed, Linen Fabric(Beige)</t>
  </si>
  <si>
    <t xml:space="preserve">LT000559AAH-1</t>
  </si>
  <si>
    <t xml:space="preserve">Twin-Over-Twin Castle Style Bunk Bed with 2 Drawers 3 Shelves and Slide - Pink</t>
  </si>
  <si>
    <t xml:space="preserve">LP002420AAC</t>
  </si>
  <si>
    <t xml:space="preserve">LT000265AAP-1</t>
  </si>
  <si>
    <t xml:space="preserve">Twin-Over-Twin Bunk Bed with Ladders and Two Storage Drawers (Espresso)(OLD SKU:LT000265AAP)</t>
  </si>
  <si>
    <t xml:space="preserve">LT000365AAE-1</t>
  </si>
  <si>
    <t xml:space="preserve">Full-Over-Full Bunk Bed with Ladders and Two Storage Drawers (Gray)(OLD SKU:LT000365AAE)</t>
  </si>
  <si>
    <t xml:space="preserve">LT000365AAP-1</t>
  </si>
  <si>
    <t xml:space="preserve">Full-Over-Full Bunk Bed with Ladders and Two Storage Drawers (Espresso)(OLD SKU:LT000365AAP)</t>
  </si>
  <si>
    <t xml:space="preserve">WF302181AAE</t>
  </si>
  <si>
    <t xml:space="preserve">Twin Size Wooden House Bed with Two Drawers, Gray</t>
  </si>
  <si>
    <t xml:space="preserve">LP000127AAC</t>
  </si>
  <si>
    <t xml:space="preserve">Upholstered Daybed Sofa Bed Twin Size With Trundle Bed and Wood Slat, Light Blue</t>
  </si>
  <si>
    <t xml:space="preserve">LP100320AAE</t>
  </si>
  <si>
    <t xml:space="preserve">Upholstered Daybed/Sofa Bed Frame Twin Size Linen-Gray</t>
  </si>
  <si>
    <t xml:space="preserve">LP100320AAA</t>
  </si>
  <si>
    <t xml:space="preserve">Upholstered Daybed/Sofa Bed Frame Twin Size Linen-Beige</t>
  </si>
  <si>
    <t xml:space="preserve">LP000714AAE</t>
  </si>
  <si>
    <t xml:space="preserve">Queen Size Velvet Upholstered Platform Bed with 2 Drawers and 1 Twin XL Trundle- Gray</t>
  </si>
  <si>
    <t xml:space="preserve">LT000235AAK</t>
  </si>
  <si>
    <t xml:space="preserve">Full Metal Loft Bed with Desk and Shelve, White</t>
  </si>
  <si>
    <t xml:space="preserve">WF299263AAH</t>
  </si>
  <si>
    <t xml:space="preserve">Queen Size Storage Bed Velvet Upholstered Platform Bed with a Big Drawer - Pink</t>
  </si>
  <si>
    <t xml:space="preserve">LT000353AAK</t>
  </si>
  <si>
    <t xml:space="preserve">Twin size Loft Bed with Desk and Writing Board, Wooden Loft Bed with Desk &amp; 2 Drawers Cabinet- White</t>
  </si>
  <si>
    <t xml:space="preserve">WF299137AAK</t>
  </si>
  <si>
    <t xml:space="preserve">Twin Size Upholstered Leather Platform Bed with Rabbit Ornament, White</t>
  </si>
  <si>
    <t xml:space="preserve">LP000121AAA</t>
  </si>
  <si>
    <t xml:space="preserve">Full Size Upholstered daybed with Trundle and Wood Slat Support, Beige</t>
  </si>
  <si>
    <t xml:space="preserve">LP000120AAE</t>
  </si>
  <si>
    <t xml:space="preserve">Twin Size Upholstered daybed with Drawers, Wood Slat Support, Gray</t>
  </si>
  <si>
    <t xml:space="preserve">LP000120AAA</t>
  </si>
  <si>
    <t xml:space="preserve">Twin Size Upholstered daybed with Drawers, Wood Slat Support, Beige</t>
  </si>
  <si>
    <t xml:space="preserve">LP000185AAE</t>
  </si>
  <si>
    <t xml:space="preserve">Twin Size House Bed Wood Bed with Twin Size Trundle ( Gray )</t>
  </si>
  <si>
    <t xml:space="preserve">WF298769AAH</t>
  </si>
  <si>
    <t xml:space="preserve">Twin Size Loft  Bed with Slide Pink Tent and Tower - Pink</t>
  </si>
  <si>
    <t xml:space="preserve">LT000223AAE</t>
  </si>
  <si>
    <t xml:space="preserve">Twin-Over-Full Bunk Bed with Drawers，Ladder and Storage Staircase, Gray</t>
  </si>
  <si>
    <t xml:space="preserve">LP000614AAB</t>
  </si>
  <si>
    <t xml:space="preserve">Full Size Upholstered Faux Leather Platform bed with a Hydraulic Storage System, Black</t>
  </si>
  <si>
    <t xml:space="preserve">LT000065AAP</t>
  </si>
  <si>
    <t xml:space="preserve">Twin-Over-Full Bunk Bed with Ladders and Two Storage Drawers(Espresso)(old sku:LT000165AAP)</t>
  </si>
  <si>
    <t xml:space="preserve">WF295132AAK</t>
  </si>
  <si>
    <t xml:space="preserve">Full Size Daybed Wood Bed with Two Drawers,White(OLD  SKU:LP000058AAK)</t>
  </si>
  <si>
    <t xml:space="preserve">WF295132AAE</t>
  </si>
  <si>
    <t xml:space="preserve">Full Size Daybed Wood Bed with Two Drawers,Gray(OLD  SKU:LP000058AAE)</t>
  </si>
  <si>
    <t xml:space="preserve">LP000815AAE</t>
  </si>
  <si>
    <t xml:space="preserve">Upholstered Platform Bed Queen Size Storage Velvet Bed with Wingback Headboard and 1 Big Drawer,2 Side Storage Stool(Gray)</t>
  </si>
  <si>
    <t xml:space="preserve">WF296596AAP</t>
  </si>
  <si>
    <t xml:space="preserve">Low Loft Bed Twin Size with Full Safety Fence, Climbing ladder, Storage Drawers and Trundle Espresso Solid Wood Bed</t>
  </si>
  <si>
    <t xml:space="preserve">WF296897AAE</t>
  </si>
  <si>
    <t xml:space="preserve">Twin Size House Bed with Roof and Window - Gray</t>
  </si>
  <si>
    <t xml:space="preserve">MF290257AAB</t>
  </si>
  <si>
    <t xml:space="preserve">Twin Over Twin Metal Bunk Bed,Divided into Two Beds(Black){OLD SKU:MF280424AAB}</t>
  </si>
  <si>
    <t xml:space="preserve">LP100114AAE</t>
  </si>
  <si>
    <t xml:space="preserve">Upholstered Platform Bed with Classic Headboard and 4 Drawers, No Box Spring Needed, Linen Fabric, Queen Size Dark gray(OLD SKU :LP000114AAE)</t>
  </si>
  <si>
    <t xml:space="preserve">LP100117AAA</t>
  </si>
  <si>
    <t xml:space="preserve">Twin Size Upholstered daybed with Drawers, Wood Slat Support, Beige(OLD SKU :LP000117AAA)</t>
  </si>
  <si>
    <t xml:space="preserve">LT000065AAK</t>
  </si>
  <si>
    <t xml:space="preserve">Twin-Over-Full Bunk Bed with Ladders and Two Storage Drawers (White){old sku:LT000165AAK}</t>
  </si>
  <si>
    <t xml:space="preserve">WF294187AAK</t>
  </si>
  <si>
    <t xml:space="preserve">Twin Size Wood House Bed with Storage Space, White(OLD SKU: LP000001AAK)</t>
  </si>
  <si>
    <t xml:space="preserve">WF289662AAL</t>
  </si>
  <si>
    <t xml:space="preserve">Full Size Wood Daybed Frame with Fence, Walnut</t>
  </si>
  <si>
    <t xml:space="preserve">LP000312AAE</t>
  </si>
  <si>
    <t xml:space="preserve">Upholstered daybed Twin Size with Two Drawers and Wood Slat  ,Gray</t>
  </si>
  <si>
    <t xml:space="preserve">LT000209AAK</t>
  </si>
  <si>
    <t xml:space="preserve">Stairway Twin-Over-Twin Bunk Bed with Twin size Trundle for Bedroom, Dorm, Adults, White( old sku: LP000209AAK )</t>
  </si>
  <si>
    <t xml:space="preserve">WF286327AAK</t>
  </si>
  <si>
    <t xml:space="preserve">Full Over Full Bunk Bed with Ladder, White (OLD SKU:WF282788AAK)</t>
  </si>
  <si>
    <t xml:space="preserve">LT000538AAK</t>
  </si>
  <si>
    <t xml:space="preserve">Full size Loft Bed with Shelves and Desk, Wooden Loft Bed with Desk - White</t>
  </si>
  <si>
    <t xml:space="preserve">WF283135AAP</t>
  </si>
  <si>
    <t xml:space="preserve">WF290285AAE</t>
  </si>
  <si>
    <t xml:space="preserve">Full Size Storage Bed Velvet Upholstered Platform Bed with a Big Drawer - Grey</t>
  </si>
  <si>
    <t xml:space="preserve">LT000082AAK</t>
  </si>
  <si>
    <t xml:space="preserve">Bunk Bed with Slide,Twin Over Twin Low Bunk Bed with Fence and Ladder for  Kids Teens White</t>
  </si>
  <si>
    <t xml:space="preserve">LP000087AAK</t>
  </si>
  <si>
    <t xml:space="preserve">Full Size Wood House Bed with Fence, White</t>
  </si>
  <si>
    <t xml:space="preserve">WF282820AAF</t>
  </si>
  <si>
    <t xml:space="preserve">Twin Size Wood Platform Bed with House-shaped Headboard  (Green)</t>
  </si>
  <si>
    <t xml:space="preserve">WF289142AAK</t>
  </si>
  <si>
    <t xml:space="preserve">Queen Size Wood Platform Bed with Headboard and Wooden Slat Support (White)</t>
  </si>
  <si>
    <t xml:space="preserve">WF286310AAL</t>
  </si>
  <si>
    <t xml:space="preserve">Twin size Loft Bed Wood Bed with Slide, Stair and Chalkboard,Walnut(OLD SKU :WF282115AAL)</t>
  </si>
  <si>
    <t xml:space="preserve">LT000140KAA</t>
  </si>
  <si>
    <t xml:space="preserve">Twin size Loft Bed with Storage Shelves, Desk and Ladder, White(OLD SKU :LP000140KAA)</t>
  </si>
  <si>
    <t xml:space="preserve">LT000204AAP</t>
  </si>
  <si>
    <t xml:space="preserve">Full over Full Bunk Bed with Twin Size Trundle and Ladder-White(Old SKU: LP000204AAP)</t>
  </si>
  <si>
    <t xml:space="preserve">LT000204AAE</t>
  </si>
  <si>
    <t xml:space="preserve">Full over Full Bunk Bed with Twin Size Trundle and Ladder-Gray(Old SKU: LP000204AAE)</t>
  </si>
  <si>
    <t xml:space="preserve">LP000507AAP</t>
  </si>
  <si>
    <t xml:space="preserve">Twin size Daybed, Wood Slat Support, Espresso</t>
  </si>
  <si>
    <t xml:space="preserve">WF194302AAP</t>
  </si>
  <si>
    <t xml:space="preserve">Twin size Platform Bed Wood Bed Frame with Trundle, Espresso</t>
  </si>
  <si>
    <t xml:space="preserve">WF194279AAD</t>
  </si>
  <si>
    <t xml:space="preserve">Twin Platform Storage Bed Wood Bed Frame with Two Drawers and Headboard, Walnut(Previous SKU: SF000062DAA)</t>
  </si>
  <si>
    <t xml:space="preserve">WF195377AAK</t>
  </si>
  <si>
    <t xml:space="preserve">Wood Platform Bed Twin size Platform Bed, White(Old Sku:WF190776AAK  Less two center support legs)</t>
  </si>
  <si>
    <t xml:space="preserve">WF194279AAE</t>
  </si>
  <si>
    <t xml:space="preserve">Twin Platform Storage Bed Wood Bed Frame with Two Drawers and Headboard, Gray</t>
  </si>
  <si>
    <t xml:space="preserve">LP000015BAA</t>
  </si>
  <si>
    <t xml:space="preserve">Living Room Furniture chair  and 3-seat Sofa (Black)</t>
  </si>
  <si>
    <t xml:space="preserve">LT000762AAE</t>
  </si>
  <si>
    <t xml:space="preserve">Twin Size Loft Bed with 4 Drawers, Underneath Cabinet and Shelves, Gray</t>
  </si>
  <si>
    <t xml:space="preserve">LT000068AAE-1</t>
  </si>
  <si>
    <t xml:space="preserve">Twin Over Twin Bunk Bed with Trundle and Staircase,Gray(OLD SKU:LT000068AAE)</t>
  </si>
  <si>
    <t xml:space="preserve">LT000068AAP-1</t>
  </si>
  <si>
    <t xml:space="preserve">Twin Over Twin Bunk Bed with Trundle and Staircase,Espresso(OLD SKU:LT000068AAP)</t>
  </si>
  <si>
    <t xml:space="preserve">LT000362AAE</t>
  </si>
  <si>
    <t xml:space="preserve">Full size Loft Bed with Desk, Shelves and Wardrobe-Gray</t>
  </si>
  <si>
    <t xml:space="preserve">WF311397AAP</t>
  </si>
  <si>
    <t xml:space="preserve">Queen Size Canopy Platform Bed with Headboard and Footboard,Slat Support Leg - Espresso(OLD SKU:LT001912AAP)</t>
  </si>
  <si>
    <t xml:space="preserve">LP000883AAP</t>
  </si>
  <si>
    <t xml:space="preserve">Queen Size Wood Platform Bed with 4 Drawers and Streamlined Headboard &amp; Footboard, Espresso</t>
  </si>
  <si>
    <t xml:space="preserve">WF308630AAP</t>
  </si>
  <si>
    <t xml:space="preserve">Twin Size Wood Platform Bed with 4 Drawers and Streamlined Headboard &amp; Footboard, Espresso</t>
  </si>
  <si>
    <t xml:space="preserve">WF308630AAE</t>
  </si>
  <si>
    <t xml:space="preserve">Twin Size Wood Platform Bed with 4 Drawers and Streamlined Headboard &amp; Footboard, Gray</t>
  </si>
  <si>
    <t xml:space="preserve">LT000540AAE</t>
  </si>
  <si>
    <t xml:space="preserve">Double Twin Loft Beds with Wardrobes and Staircase, Gray</t>
  </si>
  <si>
    <t xml:space="preserve">LT000548AAK</t>
  </si>
  <si>
    <t xml:space="preserve">Twin Over Twin Bunk Bed with Roof, Slide and Ladder, White</t>
  </si>
  <si>
    <t xml:space="preserve">LT000523AAE</t>
  </si>
  <si>
    <t xml:space="preserve">Full-Over-Twin-Twin Bunk Bed with Shelves, Wardrobe and Mirror, Gray</t>
  </si>
  <si>
    <t xml:space="preserve">LP006001AAK</t>
  </si>
  <si>
    <t xml:space="preserve">3-Door Wardrobe with 2 Drawers, White</t>
  </si>
  <si>
    <t xml:space="preserve">WF302176AAN</t>
  </si>
  <si>
    <t xml:space="preserve">Twin Size Wood Bed House Bed Frame with Fence, for Kids, Teens, Girls, Boys,Natural</t>
  </si>
  <si>
    <t xml:space="preserve">LP000912AAE</t>
  </si>
  <si>
    <t xml:space="preserve">Upholstered Platform bed with a Hydraulic Storage System, Queen size, Gray</t>
  </si>
  <si>
    <t xml:space="preserve">WF301862AAE</t>
  </si>
  <si>
    <t xml:space="preserve">Twin Size Wood Daybed with Trundle and Fence Guardrails, Gray</t>
  </si>
  <si>
    <t xml:space="preserve">WF301864AAL</t>
  </si>
  <si>
    <t xml:space="preserve">Twin Size Daybed Wood Bed with Two Drawers, Walnut</t>
  </si>
  <si>
    <t xml:space="preserve">WF302186AAA</t>
  </si>
  <si>
    <t xml:space="preserve">Upholstered Linen Platform Bed, Queen Size, Beige</t>
  </si>
  <si>
    <t xml:space="preserve">WF302188AAE</t>
  </si>
  <si>
    <t xml:space="preserve">Upholstered Linen Platform Bed, Twin Size, Gray</t>
  </si>
  <si>
    <t xml:space="preserve">LP000305AAL</t>
  </si>
  <si>
    <t xml:space="preserve">Full Size Wooden House Bed with Twin Size Trundle, Walnut</t>
  </si>
  <si>
    <t xml:space="preserve">LP000305AAN</t>
  </si>
  <si>
    <t xml:space="preserve">LP000304AAN</t>
  </si>
  <si>
    <t xml:space="preserve">Full Size Wooden House Bed with Drawers, Natural</t>
  </si>
  <si>
    <t xml:space="preserve">WF300799AAL</t>
  </si>
  <si>
    <t xml:space="preserve">Twin Size Wooden House Bed with Drawers, Walnut</t>
  </si>
  <si>
    <t xml:space="preserve">WF300799AAE</t>
  </si>
  <si>
    <t xml:space="preserve">Twin Size Wooden House Bed with Drawers, Gray</t>
  </si>
  <si>
    <t xml:space="preserve">WF297690AAP</t>
  </si>
  <si>
    <t xml:space="preserve">Full Size Wood Daybed/Sofa Bed, Espresso</t>
  </si>
  <si>
    <t xml:space="preserve">WF299304AAE</t>
  </si>
  <si>
    <t xml:space="preserve">Queen Size Wood Floor Bed Frame with Fence and Door, Gray(OLD SKU:WF289663AAE)</t>
  </si>
  <si>
    <t xml:space="preserve">LP000713AAH</t>
  </si>
  <si>
    <t xml:space="preserve">Queen Size Storage Bed Linen Upholstered Platform Bed with 3 Drawers (Pink)</t>
  </si>
  <si>
    <t xml:space="preserve">WF295131AAP</t>
  </si>
  <si>
    <t xml:space="preserve">Full Size Daybed Wood Bed with Twin Size Trundle,Espresso</t>
  </si>
  <si>
    <t xml:space="preserve">WF298771AAH</t>
  </si>
  <si>
    <t xml:space="preserve">LT000223AAP</t>
  </si>
  <si>
    <t xml:space="preserve">Twin-Over-Full Bunk Bed with Drawers，Ladder and Storage Staircase, Espresso</t>
  </si>
  <si>
    <t xml:space="preserve">WF295710AAP</t>
  </si>
  <si>
    <t xml:space="preserve">Modern Solid Wood Daybed, Multifunctional, Twin Size, Espresso (Previous SKU: WF191899AAP)</t>
  </si>
  <si>
    <t xml:space="preserve">LT000340AAK</t>
  </si>
  <si>
    <t xml:space="preserve">Twin size Loft Bed with Storage Drawers ,Desk and Stairs, Wooden Loft Bed with Shelves - White</t>
  </si>
  <si>
    <t xml:space="preserve">LT000338AAK</t>
  </si>
  <si>
    <t xml:space="preserve">Twin size Loft Bed with Storage Drawers and Stairs, Wooden Loft Bed with Shelves - White</t>
  </si>
  <si>
    <t xml:space="preserve">LT100155AAK</t>
  </si>
  <si>
    <t xml:space="preserve">Stairway Twin over Twin Bunk Bed with Two Drawers and Slide, White(OLD SKU :LT000155AAK)</t>
  </si>
  <si>
    <t xml:space="preserve">MF292491AAK</t>
  </si>
  <si>
    <t xml:space="preserve">Twin Metal Loft Bed with Desk and Shelve,White</t>
  </si>
  <si>
    <t xml:space="preserve">MF292037AAB</t>
  </si>
  <si>
    <t xml:space="preserve">Twin Metal Loft Bed with Desk and Shelve,Black</t>
  </si>
  <si>
    <t xml:space="preserve">LT000522AAE</t>
  </si>
  <si>
    <t xml:space="preserve">Twin over Twin Wood Bunk Bed with Two Drawers - Gray</t>
  </si>
  <si>
    <t xml:space="preserve">WF291343AAD</t>
  </si>
  <si>
    <t xml:space="preserve">Wood Canopy Bed with Trundle Bed ,Full Size Canopy Platform bed With  Support Slats .No Box Spring Needed, Brushed  Light Brown</t>
  </si>
  <si>
    <t xml:space="preserve">WF291343AAE</t>
  </si>
  <si>
    <t xml:space="preserve">Wood Canopy Bed with Trundle Bed ,Full Size Canopy Platform bed With  Support Slats .No Box Spring Needed, Brushed Gray</t>
  </si>
  <si>
    <t xml:space="preserve">MF291667AAN</t>
  </si>
  <si>
    <t xml:space="preserve">Twin-Over-Twin Metal Bunk Bed With Trundle,Can be Divided into two beds,No Box Spring needed ,White ( old sku: MF194806AAN )</t>
  </si>
  <si>
    <t xml:space="preserve">LT000343AAE</t>
  </si>
  <si>
    <t xml:space="preserve">Full Over Twin &amp; Twin Bunk Bed, Wood Triple Bunk Bed with Drawers and Guardrails, Gray (OLD SKU: LP000143AAE)</t>
  </si>
  <si>
    <t xml:space="preserve">MF291654AAD</t>
  </si>
  <si>
    <t xml:space="preserve">Full-over-full bunk bed modern style steel frame bunk bed with safety rail, built-in ladder for bedroom, dorm, boys, girls, adults(OLD SKU: MF190840AAD)</t>
  </si>
  <si>
    <t xml:space="preserve">LP000087AAD</t>
  </si>
  <si>
    <t xml:space="preserve">Full Size Wood House Bed with Fence, White+Gray</t>
  </si>
  <si>
    <t xml:space="preserve">LT000107AAK</t>
  </si>
  <si>
    <t xml:space="preserve">Twin Over Twin Bunk Bed with Ladder, White (Old SKU:LP000107AAK)</t>
  </si>
  <si>
    <t xml:space="preserve">LP000311AAA</t>
  </si>
  <si>
    <t xml:space="preserve">LT000066AAP</t>
  </si>
  <si>
    <t xml:space="preserve">Twin Over Twin Bunk Bed with Ladder,Espresso ( OLD SKU: LP000066AAP)</t>
  </si>
  <si>
    <t xml:space="preserve">LT000503AAP</t>
  </si>
  <si>
    <t xml:space="preserve">Low Twin Size Loft Bed with Cabinets, Shelves and Slide - Espresso(OLD SKU :LP000503AAP)</t>
  </si>
  <si>
    <t xml:space="preserve">LT000140EAA</t>
  </si>
  <si>
    <t xml:space="preserve">Twin size Loft Bed with Storage Shelves, Desk and Ladder, Gray(OLD SKU :LP000140EAA)</t>
  </si>
  <si>
    <t xml:space="preserve">LT000020AAK</t>
  </si>
  <si>
    <t xml:space="preserve">L-Shaped Bunk Bed with Ladder,Twin Size-Gray(OLD SKU :LP000020AAK)</t>
  </si>
  <si>
    <t xml:space="preserve">LT000203AAP</t>
  </si>
  <si>
    <t xml:space="preserve">Full over Full Bunk Bed with Ladder for Bedroom, Guest Room Furniture-Espresso(OLD SKU :LP000203AAP)</t>
  </si>
  <si>
    <t xml:space="preserve">LT000203AAK</t>
  </si>
  <si>
    <t xml:space="preserve">Full over Full Bunk Bed with Ladder for Bedroom, Guest Room Furniture-White(OLD SKU :LP000203AAK)</t>
  </si>
  <si>
    <t xml:space="preserve">WF280786AAA</t>
  </si>
  <si>
    <t xml:space="preserve">Upholstered Platform Bed with Classic Headboard, Box Spring Needed, Beige Linen Fabric, Queen Size</t>
  </si>
  <si>
    <t xml:space="preserve">WF212444AAE</t>
  </si>
  <si>
    <t xml:space="preserve">Full Size Storage Bed Metal Platform Bed with a Big Drawer - Gray</t>
  </si>
  <si>
    <t xml:space="preserve">WF195378AAE</t>
  </si>
  <si>
    <t xml:space="preserve">WF194302AAK</t>
  </si>
  <si>
    <t xml:space="preserve">Twin size Platform Bed Wood Bed Frame with Trundle, White</t>
  </si>
  <si>
    <t xml:space="preserve">WF195377AAE</t>
  </si>
  <si>
    <t xml:space="preserve">Wood Platform Bed Twin size Platform Bed, Gray</t>
  </si>
  <si>
    <t xml:space="preserve">WF194280AAK</t>
  </si>
  <si>
    <t xml:space="preserve">Twin size Platform Bed with Two Drawers, White</t>
  </si>
  <si>
    <t xml:space="preserve">WF192860AAK</t>
  </si>
  <si>
    <t xml:space="preserve">Twin Wooden Daybed with 2 drawers, Sofa Bed for Bedroom Living Room,No Box Spring Needed,White</t>
  </si>
  <si>
    <t xml:space="preserve">WF192440AAH</t>
  </si>
  <si>
    <t xml:space="preserve">Wood Platform Bed Twin Bed Frame Mattress Foundation with Headboard and Wood Slat Support (Pink)</t>
  </si>
  <si>
    <t xml:space="preserve">WF192439AAP</t>
  </si>
  <si>
    <t xml:space="preserve">PP036317CAA</t>
  </si>
  <si>
    <t xml:space="preserve">Double Chaise Lounge Sofa Floor Couch and Sofa with Two Pillows (Blue)</t>
  </si>
  <si>
    <t xml:space="preserve">LP002025AAD</t>
  </si>
  <si>
    <t xml:space="preserve">Full Size Wooden Daybed with 3 Storage Drawers, Upper Soft Board, shelf, and a set of Sockets and USB Ports, Brown</t>
  </si>
  <si>
    <t xml:space="preserve">LP002022AAK</t>
  </si>
  <si>
    <t xml:space="preserve">Twin Size Daybed with Drawers and Shelves, White</t>
  </si>
  <si>
    <t xml:space="preserve">LT000363AAD</t>
  </si>
  <si>
    <t xml:space="preserve">Twin-Over-Twin Bunk Bed with Twin size Trundle, Storage and Desk, White+Walnut</t>
  </si>
  <si>
    <t xml:space="preserve">LT000568AAC</t>
  </si>
  <si>
    <t xml:space="preserve">Twin Size Loft Bed with Tent and Tower - Blue</t>
  </si>
  <si>
    <t xml:space="preserve">WF308885AAK</t>
  </si>
  <si>
    <t xml:space="preserve">Twin Size Canopy Day Bed with twin size Trundle, White</t>
  </si>
  <si>
    <t xml:space="preserve">LP000905AAK</t>
  </si>
  <si>
    <t xml:space="preserve">Wood Canopy Bed with Trundle Bed and two Drawers ,Full Size Canopy Platform bed With Support Slats .No Box Spring Needed, Brushed White</t>
  </si>
  <si>
    <t xml:space="preserve">WF303304AAD</t>
  </si>
  <si>
    <t xml:space="preserve">Wood Canopy Bed with two Drawers, Full Size Canopy Platform bed With Support Slats .No Box Spring Needed, Brushed Light Brown</t>
  </si>
  <si>
    <t xml:space="preserve">WF307450AAK</t>
  </si>
  <si>
    <t xml:space="preserve">Twin Size Loft Bed with Ladder and Slide, House Bed with Blackboard and Light Strip on the Roof, White</t>
  </si>
  <si>
    <t xml:space="preserve">LT000320AAK</t>
  </si>
  <si>
    <t xml:space="preserve">Twin Size Wooden Loft Bed with Shelves, Desk and Writing Board - White</t>
  </si>
  <si>
    <t xml:space="preserve">WF302177AAL</t>
  </si>
  <si>
    <t xml:space="preserve">Full Size Wood Bed House Bed Frame with Fence, for Kids, Teens, Girls, Boys,Walnut</t>
  </si>
  <si>
    <t xml:space="preserve">WF302176AAL</t>
  </si>
  <si>
    <t xml:space="preserve">Twin Size Wood Bed House Bed Frame with Fence, for Kids, Teens, Girls, Boys, Walnut</t>
  </si>
  <si>
    <t xml:space="preserve">WF301863AAL</t>
  </si>
  <si>
    <t xml:space="preserve">Full Size Wood Daybed with Trundle and Fence Guardrails, Walnut</t>
  </si>
  <si>
    <t xml:space="preserve">WF301862AAL</t>
  </si>
  <si>
    <t xml:space="preserve">Twin Size Wood Daybed with Trundle and Fence Guardrails, Walnut</t>
  </si>
  <si>
    <t xml:space="preserve">WF301868AAE</t>
  </si>
  <si>
    <t xml:space="preserve">Full Size Daybed Wood Bed with Two Drawers, Gray</t>
  </si>
  <si>
    <t xml:space="preserve">LP000306AAK</t>
  </si>
  <si>
    <t xml:space="preserve">Full Size Wooden House Bed with Twin Size Trundle, White</t>
  </si>
  <si>
    <t xml:space="preserve">WF300799AAK</t>
  </si>
  <si>
    <t xml:space="preserve">Twin Size Wooden House Bed with Drawers, White</t>
  </si>
  <si>
    <t xml:space="preserve">WF300238AAC</t>
  </si>
  <si>
    <t xml:space="preserve">Queen Size Corduroy Platform Bed with Metal Legs, Blue</t>
  </si>
  <si>
    <t xml:space="preserve">WF298240AAA</t>
  </si>
  <si>
    <t xml:space="preserve">Twin Size Upholstered Platform Bed with 2 Drawers, Beige</t>
  </si>
  <si>
    <t xml:space="preserve">WF298241AAH</t>
  </si>
  <si>
    <t xml:space="preserve">Full Size Storage Bed Velvet Upholstered Platform Bed with a Big Drawer - Pink</t>
  </si>
  <si>
    <t xml:space="preserve">WF298241AAA</t>
  </si>
  <si>
    <t xml:space="preserve">WF299308AAK</t>
  </si>
  <si>
    <t xml:space="preserve">Twin size Loft Bed Wood Bed with Two Storage Boxes - White( old sku: LP000075AAK )</t>
  </si>
  <si>
    <t xml:space="preserve">WF299308AAE</t>
  </si>
  <si>
    <t xml:space="preserve">Twin size Loft Bed Wood Bed with Two Storage Boxes - Gray( old sku: LP000075AAE )</t>
  </si>
  <si>
    <t xml:space="preserve">LP100117AAE</t>
  </si>
  <si>
    <t xml:space="preserve">Twin Size Upholstered daybed with Drawers, Wood Slat Support, Gray(OLD SKU :LP000117AAE)</t>
  </si>
  <si>
    <t xml:space="preserve">WF299017AAH</t>
  </si>
  <si>
    <t xml:space="preserve">Upholstered Daybed with 2 Storage Drawers Twin Size Sofa Bed Frame No Box Spring Needed, Linen Fabric (Pink)</t>
  </si>
  <si>
    <t xml:space="preserve">MF296396AAB</t>
  </si>
  <si>
    <t xml:space="preserve">Twin Size Metal Daybed with Trundle, Daybed with Slat No Box required Black</t>
  </si>
  <si>
    <t xml:space="preserve">LT001212AAP</t>
  </si>
  <si>
    <t xml:space="preserve">Twin Loft Bed with Slide, House Bed with Slide,Espresso(OLD SKU :LT000212AAP)</t>
  </si>
  <si>
    <t xml:space="preserve">WF294808AAE</t>
  </si>
  <si>
    <t xml:space="preserve">(Slats are not included)Full Size Wood Bed House Bed Frame with Fence, for Kids, Teens, Girls, Boys (Gray )(OLD SKU:WF281294AAE)</t>
  </si>
  <si>
    <t xml:space="preserve">LT100155AAE</t>
  </si>
  <si>
    <t xml:space="preserve">Stairway Twin over Twin Bunk Bed with Two Drawers and Slide, Gray(OLD SKU :LT000155AAE)</t>
  </si>
  <si>
    <t xml:space="preserve">MF294097AAB</t>
  </si>
  <si>
    <t xml:space="preserve">Twin Size Kids House Bed With Trundle, Metal House Bed Black</t>
  </si>
  <si>
    <t xml:space="preserve">MF294097AAH</t>
  </si>
  <si>
    <t xml:space="preserve">Twin Size Kids House Bed With Trundle, Metal House Bed Pink</t>
  </si>
  <si>
    <t xml:space="preserve">LP002111AAA</t>
  </si>
  <si>
    <t xml:space="preserve">Upholstered daybed with Two Drawers, Wood Slat Support, Beige, Full Size(OLD SKU :LP001111AAA)</t>
  </si>
  <si>
    <t xml:space="preserve">WF294808AAP</t>
  </si>
  <si>
    <t xml:space="preserve">(Slats are not included)Full Size Wood Bed House Bed Frame with Fence,for Kids,Teens,Girls,Boys (Espresso )(OLD SKU:WF281294AAP)</t>
  </si>
  <si>
    <t xml:space="preserve">LT000167AAP</t>
  </si>
  <si>
    <t xml:space="preserve">Twin over Twin Bunk Bed with 4 Drawers and 3 Shelves-Espresso(OLD SKU: LP000067AAP)</t>
  </si>
  <si>
    <t xml:space="preserve">MF292498AAK</t>
  </si>
  <si>
    <t xml:space="preserve">Twin Size Metal Loft Bed with Desk and Shelves,White</t>
  </si>
  <si>
    <t xml:space="preserve">MF292037AAK</t>
  </si>
  <si>
    <t xml:space="preserve">LT000038AAK</t>
  </si>
  <si>
    <t xml:space="preserve">Twin L-Shaped Bunk bed with Drawers-Gray(OLD SKU :LP000038AAK)</t>
  </si>
  <si>
    <t xml:space="preserve">LT000038AAE</t>
  </si>
  <si>
    <t xml:space="preserve">Twin L-Shaped Bunk bed with Drawers-Gray(OLD SKU :LP000038AAE)</t>
  </si>
  <si>
    <t xml:space="preserve">MF291663AAK</t>
  </si>
  <si>
    <t xml:space="preserve">Twin Over Twin Metal Bunk Bed (White)( old sku: MF189201KAA )</t>
  </si>
  <si>
    <t xml:space="preserve">LP000312AAC</t>
  </si>
  <si>
    <t xml:space="preserve">Upholstered daybed Twin Size with Two Drawers and Wood Slat  ,Blue</t>
  </si>
  <si>
    <t xml:space="preserve">LT000182AAK</t>
  </si>
  <si>
    <t xml:space="preserve">Bunk Bed with Slide,Full Over Full Low Bunk Bed with Fence and Ladder for Toddler Kids Teens White</t>
  </si>
  <si>
    <t xml:space="preserve">MF291674AAB</t>
  </si>
  <si>
    <t xml:space="preserve">Twin Over Twin Metal Bunk Bed ,Metal Housebed With Slide,Three Colors Available.(Black with Black  Slide)(OLD SKU :LP000095AAB)</t>
  </si>
  <si>
    <t xml:space="preserve">MF291667AAB</t>
  </si>
  <si>
    <t xml:space="preserve">Twin-Over-Twin Metal Bunk Bed With Trundle,Can be Divided into two beds,No Box Spring needed ,Black ( old sku: MF194806AAB )</t>
  </si>
  <si>
    <t xml:space="preserve">LT000538AAE</t>
  </si>
  <si>
    <t xml:space="preserve">Full size Loft Bed with Shelves and Desk, Wooden Loft Bed with Desk - Gray</t>
  </si>
  <si>
    <t xml:space="preserve">WF283134AAP</t>
  </si>
  <si>
    <t xml:space="preserve">LP000311AAE</t>
  </si>
  <si>
    <t xml:space="preserve">WF282522AAK</t>
  </si>
  <si>
    <t xml:space="preserve">Full Size House Bed Wood Bed, White</t>
  </si>
  <si>
    <t xml:space="preserve">WF289141AAP</t>
  </si>
  <si>
    <t xml:space="preserve">Full Size Wood Platform Bed with Headboard and Wooden Slat Support (Espresso)</t>
  </si>
  <si>
    <t xml:space="preserve">LT100156AAE</t>
  </si>
  <si>
    <t xml:space="preserve">Stairway Twin over Twin Bunk Bed with Two Drawers and Slide, Gray(OLD SKU :LP000156AAE)</t>
  </si>
  <si>
    <t xml:space="preserve">LT000020AAE</t>
  </si>
  <si>
    <t xml:space="preserve">L-Shaped Bunk Bed with Ladder,Twin Size-Gray(OLD SKU :LP000020AAE)</t>
  </si>
  <si>
    <t xml:space="preserve">LT000022AAP</t>
  </si>
  <si>
    <t xml:space="preserve">Twin over Full Bunk Bed with Storage - Espresso(OLD SKU :LP000022AAP)</t>
  </si>
  <si>
    <t xml:space="preserve">LT000209AAP</t>
  </si>
  <si>
    <t xml:space="preserve">Stairway Twin-Over-Twin Bunk Bed with Twin size Trundle for Bedroom, Dorm, Adults, Espresso( old sku: LP000209AAP )</t>
  </si>
  <si>
    <t xml:space="preserve">LP000111AAA</t>
  </si>
  <si>
    <t xml:space="preserve">WF212443AAE</t>
  </si>
  <si>
    <t xml:space="preserve">Twin Size Storage Bed Metal Platform Bed with a Big Drawer - Gray</t>
  </si>
  <si>
    <t xml:space="preserve">WF191655AAE</t>
  </si>
  <si>
    <t xml:space="preserve">Platform Twin Bed Frame with Storage Drawer and Wood Slat Support No Box Spring Needed, Gray</t>
  </si>
  <si>
    <t xml:space="preserve">WF194304AAP</t>
  </si>
  <si>
    <t xml:space="preserve">Twin size Platform Bed with Trundle, Espresso</t>
  </si>
  <si>
    <t xml:space="preserve">WF192439AAK</t>
  </si>
  <si>
    <t xml:space="preserve">WF191770AAD</t>
  </si>
  <si>
    <t xml:space="preserve">Wood Platform Bed with Headboard/Wood Slat Support.Twin (Walnut)</t>
  </si>
  <si>
    <t xml:space="preserve">LP000013EAA</t>
  </si>
  <si>
    <t xml:space="preserve">Living Room Furniture Armrest Single Sofa   and Loveseat Sofa (Gray)</t>
  </si>
  <si>
    <t xml:space="preserve">WF191769AAK</t>
  </si>
  <si>
    <t xml:space="preserve">Twin Size Wood Platform Bed with Headboard,Footboard and Wood Slat Support, White</t>
  </si>
  <si>
    <t xml:space="preserve">WF191767AAL</t>
  </si>
  <si>
    <t xml:space="preserve">Wood Platform Bed with Headboard and Footboard (Oak)</t>
  </si>
  <si>
    <t xml:space="preserve">LT000119AAP-1</t>
  </si>
  <si>
    <t xml:space="preserve">Twin-Over-Full Bunk Bed with Twin size Trundle, Storage and Guard Rail for Bedroom, Dorm, for Adults, Espresso(OLD SKU :LT000119AAP)</t>
  </si>
  <si>
    <t xml:space="preserve">LP002024AAK</t>
  </si>
  <si>
    <t xml:space="preserve">LT000119AAE-1</t>
  </si>
  <si>
    <t xml:space="preserve">Stairway Twin-Over-Full Bunk Bed with Twin size Trundle, Storage and Guard Rail for Bedroom, Dorm, for Adults, Gray(OLD SKU :LT000119AAE)</t>
  </si>
  <si>
    <t xml:space="preserve">LT100668AAK</t>
  </si>
  <si>
    <t xml:space="preserve">Twin size Loft Bed with Bookshelf,Drawers,Desk,and Wardrobe-White</t>
  </si>
  <si>
    <t xml:space="preserve">WF314724AAK</t>
  </si>
  <si>
    <t xml:space="preserve">LT000360AAH</t>
  </si>
  <si>
    <t xml:space="preserve">Full Size Bunk Wood House Bed with Elegant Windows, Sills and Tent,  Pink+White</t>
  </si>
  <si>
    <t xml:space="preserve">LT000542AAK</t>
  </si>
  <si>
    <t xml:space="preserve">Twin-Twin over Full L-Shaped Bunk Bed With 3 Drawers, Portable Desk and Wardrobe, White</t>
  </si>
  <si>
    <t xml:space="preserve">LT000216AAP</t>
  </si>
  <si>
    <t xml:space="preserve">Twin Size Loft Bed with Retractable Writing Desk and 3 Drawers, Wooden Loft Bed with Storage Stairs and Shelves, Espresso</t>
  </si>
  <si>
    <t xml:space="preserve">LT000216AAK</t>
  </si>
  <si>
    <t xml:space="preserve">Twin Size Loft Bed with Retractable Writing Desk and 3 Drawers, Wooden Loft Bed with Storage Stairs and Shelves, White</t>
  </si>
  <si>
    <t xml:space="preserve">LT000031AAE-1</t>
  </si>
  <si>
    <t xml:space="preserve">Full Over Full WoodBunk Bed with Roof, Window, Guardrail, Ladder(Antique Gray)( old sku: LT000031AAE )</t>
  </si>
  <si>
    <t xml:space="preserve">WF303304AAK</t>
  </si>
  <si>
    <t xml:space="preserve">Wood Canopy Bed with two Drawers, Full Size Canopy Platform bed With Support Slats .No Box Spring Needed, Brushed White</t>
  </si>
  <si>
    <t xml:space="preserve">LP000307AAL</t>
  </si>
  <si>
    <t xml:space="preserve">Full Size Wooden House Bed with Two Drawers, Walnut</t>
  </si>
  <si>
    <t xml:space="preserve">LP000307AAE</t>
  </si>
  <si>
    <t xml:space="preserve">Full Size Wooden House Bed with Two Drawers,Gray</t>
  </si>
  <si>
    <t xml:space="preserve">WF302181AAK</t>
  </si>
  <si>
    <t xml:space="preserve">Twin Size Wooden House Bed with Two Drawers, White</t>
  </si>
  <si>
    <t xml:space="preserve">LP000910AAE</t>
  </si>
  <si>
    <t xml:space="preserve">Upholstered Platform bed with a Hydraulic Storage System, Full size, Gray</t>
  </si>
  <si>
    <t xml:space="preserve">WF302184AAA</t>
  </si>
  <si>
    <t xml:space="preserve">Upholstered Linen Platform Bed, Full Size, Beige</t>
  </si>
  <si>
    <t xml:space="preserve">WF302178AAK</t>
  </si>
  <si>
    <t xml:space="preserve">Twin Size Wooden House Bed with Twin Size Trundle, White</t>
  </si>
  <si>
    <t xml:space="preserve">LP000305AAK</t>
  </si>
  <si>
    <t xml:space="preserve">LP000304AAE</t>
  </si>
  <si>
    <t xml:space="preserve">Full Size Wooden House Bed with Drawers, Gray</t>
  </si>
  <si>
    <t xml:space="preserve">WF297689AAK</t>
  </si>
  <si>
    <t xml:space="preserve">Twin Size Wood Daybed/Sofa Bed, White</t>
  </si>
  <si>
    <t xml:space="preserve">WF300238AAE</t>
  </si>
  <si>
    <t xml:space="preserve">Queen Size Corduroy Platform Bed with Metal Legs, Gray</t>
  </si>
  <si>
    <t xml:space="preserve">WF299304AAM</t>
  </si>
  <si>
    <t xml:space="preserve">Queen Size Wood Floor Bed Frame with Fence and Door, Natural(OLD SKU:WF289663AAM)</t>
  </si>
  <si>
    <t xml:space="preserve">WF299304AAL</t>
  </si>
  <si>
    <t xml:space="preserve">Queen Size Wood Floor Bed Frame with Fence and Door, Walnut(OLD SKU:WF289663AAL)</t>
  </si>
  <si>
    <t xml:space="preserve">LP100116AAE</t>
  </si>
  <si>
    <t xml:space="preserve">Twin Size Upholstered daybed with Trundle, Wood Slat Support, Gray(OLD SKU :LP000116AAE)</t>
  </si>
  <si>
    <t xml:space="preserve">WF299139AAH</t>
  </si>
  <si>
    <t xml:space="preserve">Full Size Upholstered Leather Platform Bed with Rabbit Ornament, Pink</t>
  </si>
  <si>
    <t xml:space="preserve">LT000222AAB</t>
  </si>
  <si>
    <t xml:space="preserve">Full Over Twin &amp; Twin Bunk Bed, Metal Triple Bunk Bed with Drawers and Guardrails, Black</t>
  </si>
  <si>
    <t xml:space="preserve">WF295030AAP</t>
  </si>
  <si>
    <t xml:space="preserve">Twin Size Daybed Wood Bed with Twin Size Trundle,Espresso</t>
  </si>
  <si>
    <t xml:space="preserve">WF295029AAP</t>
  </si>
  <si>
    <t xml:space="preserve">Twin Size Daybed Wood Bed with Two Drawers,Espresso(OLD SKU:LP000057AAP)</t>
  </si>
  <si>
    <t xml:space="preserve">WF295131AAK</t>
  </si>
  <si>
    <t xml:space="preserve">Full Size Daybed Wood Bed with Twin Size Trundle,White</t>
  </si>
  <si>
    <t xml:space="preserve">LP100314AAE</t>
  </si>
  <si>
    <t xml:space="preserve">Upholstered Platform Bed with 2 Drawers and 1 Twin XL Trundle,  Linen Fabric, Queen Size - Dark Gray(OLD SKU :LP000314AAE)</t>
  </si>
  <si>
    <t xml:space="preserve">LP000815AAC</t>
  </si>
  <si>
    <t xml:space="preserve">Upholstered Platform Bed Queen Size Storage Velvet Bed with Wingback Headboard and 1 Big Drawer,2 Side Storage Stool(Blue)</t>
  </si>
  <si>
    <t xml:space="preserve">MF290257AAK</t>
  </si>
  <si>
    <t xml:space="preserve">Twin Over Twin Metal Bunk Bed,Divided into Two Beds(White){OLD SKU:MF280424AAK}</t>
  </si>
  <si>
    <t xml:space="preserve">WF295030AAK</t>
  </si>
  <si>
    <t xml:space="preserve">Twin Size Daybed Wood Bed with Twin Size Trundle,White</t>
  </si>
  <si>
    <t xml:space="preserve">LT000335AAM</t>
  </si>
  <si>
    <t xml:space="preserve">Twin Size House Loft Bed With Ladder-White+Gray Frame</t>
  </si>
  <si>
    <t xml:space="preserve">MF294384AAJ</t>
  </si>
  <si>
    <t xml:space="preserve">Metal House Bed With Slide, Twin Size Metal Loft Bed with Two-sided writable Wooden Board (Black and Red)</t>
  </si>
  <si>
    <t xml:space="preserve">LT000350AAL</t>
  </si>
  <si>
    <t xml:space="preserve">Full Over Full Bunk Bed with Twin Size Trundle, Walnut (old sku: LP000250AAL)</t>
  </si>
  <si>
    <t xml:space="preserve">WF294496AAM</t>
  </si>
  <si>
    <t xml:space="preserve">Full Size House Bed Wood Bed, Natural(OLD SKU:WF281436AAE)</t>
  </si>
  <si>
    <t xml:space="preserve">WF294495AAK</t>
  </si>
  <si>
    <t xml:space="preserve">Twin Size House Bed Wood Bed, White(OLD SKU:WF281435AAK)</t>
  </si>
  <si>
    <t xml:space="preserve">WF294495AAP</t>
  </si>
  <si>
    <t xml:space="preserve">Twin Size House Bed Wood Bed, Espresso(OLD SKU:WF281435AAP)</t>
  </si>
  <si>
    <t xml:space="preserve">WF294187AAM</t>
  </si>
  <si>
    <t xml:space="preserve">Twin Size Wood House Bed with Storage Space, Natural(OLD SKU: LP000001AAM)</t>
  </si>
  <si>
    <t xml:space="preserve">WF294187AAE</t>
  </si>
  <si>
    <t xml:space="preserve">Twin Size Wood House Bed with Storage Space, Gray(OLD SKU: LP000001AAE)</t>
  </si>
  <si>
    <t xml:space="preserve">LT000167AAE</t>
  </si>
  <si>
    <t xml:space="preserve">Twin over Twin Bunk Bed with 4 Drawers and 3 Shelves-Gray（OLD SKU: LP000067AAE）</t>
  </si>
  <si>
    <t xml:space="preserve">MF291650AAN</t>
  </si>
  <si>
    <t xml:space="preserve">Full Size Metal Loft Bed with 2 Shelves and one Desk ,Silver (Old SKU: LP000191AAN )</t>
  </si>
  <si>
    <t xml:space="preserve">WF292715AAE</t>
  </si>
  <si>
    <t xml:space="preserve">Loft Bed with Slide, Multifunctional Design, Twin (Gray)(OLD SKU: WF191904AAE)</t>
  </si>
  <si>
    <t xml:space="preserve">WF290265AAB</t>
  </si>
  <si>
    <t xml:space="preserve">Queen Size Metal Platform Bed Frame with Sockets, USB Ports and Slat Support ,No Box Spring Needed Black</t>
  </si>
  <si>
    <t xml:space="preserve">WF286327AAE</t>
  </si>
  <si>
    <t xml:space="preserve">Full Over Full Bunk Bed with Ladder, Gray(OLD SKU:WF282788AAE)</t>
  </si>
  <si>
    <t xml:space="preserve">WF286326AAK</t>
  </si>
  <si>
    <t xml:space="preserve">Twin Over Twin Bunk Bed with Ladder, White（OLD SKU：WF282787AAK）</t>
  </si>
  <si>
    <t xml:space="preserve">LT000538AAP</t>
  </si>
  <si>
    <t xml:space="preserve">Full size Loft Bed with Shelves and Desk, Wooden Loft Bed with Desk - Espresso</t>
  </si>
  <si>
    <t xml:space="preserve">WF289640AAK</t>
  </si>
  <si>
    <t xml:space="preserve">WF283134AAE</t>
  </si>
  <si>
    <t xml:space="preserve">LP000087AAE</t>
  </si>
  <si>
    <t xml:space="preserve">Full Size Wood House Bed with Fence, Gray</t>
  </si>
  <si>
    <t xml:space="preserve">LT000208AAE</t>
  </si>
  <si>
    <t xml:space="preserve">Full Over Full Bunk Bed with Ladder with Slide, Gray (Old SKU :LP000208AAE)</t>
  </si>
  <si>
    <t xml:space="preserve">LT000107AAE</t>
  </si>
  <si>
    <t xml:space="preserve">Twin Over Twin Bunk Bed with Ladder, Gray (Old SKU:LP000107AAE)</t>
  </si>
  <si>
    <t xml:space="preserve">WF280786AAE</t>
  </si>
  <si>
    <t xml:space="preserve">Upholstered Platform Bed with Classic Headboard, Box Spring Needed, Gray Linen Fabric, Queen Size</t>
  </si>
  <si>
    <t xml:space="preserve">LP000211AAE</t>
  </si>
  <si>
    <t xml:space="preserve">Queen size Upholstered Platform bed with a Hydraulic Storage System - Gray</t>
  </si>
  <si>
    <t xml:space="preserve">LP000211AAA</t>
  </si>
  <si>
    <t xml:space="preserve">WF212444AAA</t>
  </si>
  <si>
    <t xml:space="preserve">Full Size Storage Bed Metal Platform Bed with a Big Drawer - Beige</t>
  </si>
  <si>
    <t xml:space="preserve">WF212844AAE</t>
  </si>
  <si>
    <t xml:space="preserve">Queen Size Velvet Upholstered Platform Bed, Box Spring Needed - Gray</t>
  </si>
  <si>
    <t xml:space="preserve">WF191655AAD</t>
  </si>
  <si>
    <t xml:space="preserve">Platform Twin Bed Frame with Storage Drawer and Wood Slat Support No Box Spring Needed, Walnut</t>
  </si>
  <si>
    <t xml:space="preserve">MF189577AAB</t>
  </si>
  <si>
    <t xml:space="preserve">[Not allowed to sell to Walmart]Metal Daybed Platform Bed Frame with Trundle Built-in Casters, Twin Size</t>
  </si>
  <si>
    <t xml:space="preserve">LP006002AAE</t>
  </si>
  <si>
    <t xml:space="preserve">4-Door Wardrobe with 1 Drawer, Gray</t>
  </si>
  <si>
    <t xml:space="preserve">WF315336AAK</t>
  </si>
  <si>
    <t xml:space="preserve">Queen Size Platform Bed with 6 Storage Drawers,Antique White</t>
  </si>
  <si>
    <t xml:space="preserve">LP002022AAD</t>
  </si>
  <si>
    <t xml:space="preserve">Twin Size Daybed with Drawers and Shelves, Walnut</t>
  </si>
  <si>
    <t xml:space="preserve">LT100668AAP</t>
  </si>
  <si>
    <t xml:space="preserve">Twin size Loft Bed with Bookshelf,Drawers,Desk,and Wardrobe-Espresso</t>
  </si>
  <si>
    <t xml:space="preserve">LT000559AAE-1</t>
  </si>
  <si>
    <t xml:space="preserve">Twin-Over-Twin Castle Style Bunk Bed with 2 Drawers 3 Shelves and Slide - Gray</t>
  </si>
  <si>
    <t xml:space="preserve">WF314724AAE</t>
  </si>
  <si>
    <t xml:space="preserve">MF313919AAB</t>
  </si>
  <si>
    <t xml:space="preserve">Twin Over Twin Metal Bunk Bed With Slide,Kids House Bed Black</t>
  </si>
  <si>
    <t xml:space="preserve">LT000358AAE</t>
  </si>
  <si>
    <t xml:space="preserve">Twin Over Full Bunk Bed with 3-layer Shelves, Drawers and Storage Stairs, Gray</t>
  </si>
  <si>
    <t xml:space="preserve">LP002420AAB</t>
  </si>
  <si>
    <t xml:space="preserve">Full Size Race Car-Shaped Platform Bed with Wheels,Black</t>
  </si>
  <si>
    <t xml:space="preserve">LT000216AAE</t>
  </si>
  <si>
    <t xml:space="preserve">Twin Size Loft Bed with Retractable Writing Desk and 3 Drawers, Wooden Loft Bed with Storage Stairs and Shelves, Gray</t>
  </si>
  <si>
    <t xml:space="preserve">LT000990AAK</t>
  </si>
  <si>
    <t xml:space="preserve">Twin Size Loft Bed with Desk and Drawers, Wooden Loft Bed with Lateral Portable Desk, White</t>
  </si>
  <si>
    <t xml:space="preserve">LT000708AAM</t>
  </si>
  <si>
    <t xml:space="preserve">Twin Over Twin Bunk Bed Wood Bed with Tent, Natural</t>
  </si>
  <si>
    <t xml:space="preserve">LT000708AAP</t>
  </si>
  <si>
    <t xml:space="preserve">Twin Over Twin Bunk Bed Wood Bed with Tent, Espresso</t>
  </si>
  <si>
    <t xml:space="preserve">WF302177AAK</t>
  </si>
  <si>
    <t xml:space="preserve">Full Size Wood Bed House Bed Frame with Fence, for Kids, Teens, Girls, Boys,White</t>
  </si>
  <si>
    <t xml:space="preserve">LP000910AAA</t>
  </si>
  <si>
    <t xml:space="preserve">Upholstered Platform bed with a Hydraulic Storage System, Full size, Beige</t>
  </si>
  <si>
    <t xml:space="preserve">LP000306AAL</t>
  </si>
  <si>
    <t xml:space="preserve">WF297690AAK</t>
  </si>
  <si>
    <t xml:space="preserve">Full Size Wood Daybed/Sofa Bed, White</t>
  </si>
  <si>
    <t xml:space="preserve">WF297689AAP</t>
  </si>
  <si>
    <t xml:space="preserve">Twin Size Wood Daybed/Sofa Bed, Espresso</t>
  </si>
  <si>
    <t xml:space="preserve">WF297689AAE</t>
  </si>
  <si>
    <t xml:space="preserve">Twin Size Wood Daybed/Sofa Bed, Gray</t>
  </si>
  <si>
    <t xml:space="preserve">WF299304AAK</t>
  </si>
  <si>
    <t xml:space="preserve">Queen  Size Wood Floor Bed Frame with Fence and Door, White(OLD SKU:WF289663AAK)</t>
  </si>
  <si>
    <t xml:space="preserve">WF299308AAM</t>
  </si>
  <si>
    <t xml:space="preserve">Twin size Loft Bed Wood Bed with Two Storage Boxes - Natrual ( old sku: LP000075AAM )</t>
  </si>
  <si>
    <t xml:space="preserve">WF299308AAP</t>
  </si>
  <si>
    <t xml:space="preserve">Twin size Loft Bed Wood Bed with Two Storage Boxes - Espresso ( old sku: LP000075AAP )</t>
  </si>
  <si>
    <t xml:space="preserve">LP100118AAE</t>
  </si>
  <si>
    <t xml:space="preserve">Full size Upholstered Daybed with Twin Size Trundle, Wood Slat Support, Gray(OLD SKU :LP000118AAE)</t>
  </si>
  <si>
    <t xml:space="preserve">LP000121AAE</t>
  </si>
  <si>
    <t xml:space="preserve">Full Size Upholstered daybed with Trundle and Wood Slat Support, Gray</t>
  </si>
  <si>
    <t xml:space="preserve">WF298769AAC</t>
  </si>
  <si>
    <t xml:space="preserve">WF295130AAK</t>
  </si>
  <si>
    <t xml:space="preserve">Full Size Daybed with Support Legs, White ( OLD SKU: WF191900AAK)</t>
  </si>
  <si>
    <t xml:space="preserve">LT000222AAK</t>
  </si>
  <si>
    <t xml:space="preserve">Full Over Twin &amp; Twin Bunk Bed, Metal Triple Bunk Bed with Drawers and Guardrails, White</t>
  </si>
  <si>
    <t xml:space="preserve">WF295130AAP</t>
  </si>
  <si>
    <t xml:space="preserve">Full Size Daybed with Support Legs, Espresso ( OLD SKU: WF191900AAP)</t>
  </si>
  <si>
    <t xml:space="preserve">MF296396AAK</t>
  </si>
  <si>
    <t xml:space="preserve">Twin Size Metal Daybed with Trundle, Daybed with Slat No Box required White</t>
  </si>
  <si>
    <t xml:space="preserve">LT001212AAK</t>
  </si>
  <si>
    <t xml:space="preserve">Twin Loft Bed with Slide, House Bed with Slide,White(OLD SKU :LT000212AAK)</t>
  </si>
  <si>
    <t xml:space="preserve">LT001537AAE</t>
  </si>
  <si>
    <t xml:space="preserve">Twin size Loft Bed with Shelves and Desk, Wooden Loft Bed with Desk - Gray(OLD SKU:LT000537AAE)</t>
  </si>
  <si>
    <t xml:space="preserve">MF294097AAK</t>
  </si>
  <si>
    <t xml:space="preserve">Twin Size Kids House Bed With Trundle, Metal House Bed White</t>
  </si>
  <si>
    <t xml:space="preserve">MF295082AAH</t>
  </si>
  <si>
    <t xml:space="preserve">Metal House Bed With Trundle, Twin Size House Bed Pink</t>
  </si>
  <si>
    <t xml:space="preserve">LT000350AAK</t>
  </si>
  <si>
    <t xml:space="preserve">Full Over Full Bunk Bed with Twin Size Trundle, White ( old sku: LP000250AAK )</t>
  </si>
  <si>
    <t xml:space="preserve">WF294496AAE</t>
  </si>
  <si>
    <t xml:space="preserve">Full Size House Bed Wood Bed, Gray(OLD SKU:WF281436AAE)</t>
  </si>
  <si>
    <t xml:space="preserve">WF294496AAP</t>
  </si>
  <si>
    <t xml:space="preserve">Full Size House Bed Wood Bed, Espresso(OLD SKU:WF281436AAP)</t>
  </si>
  <si>
    <t xml:space="preserve">MF292498AAB</t>
  </si>
  <si>
    <t xml:space="preserve">Twin Size Metal Loft Bed with Desk and Shelves,Black</t>
  </si>
  <si>
    <t xml:space="preserve">LT000504AAE</t>
  </si>
  <si>
    <t xml:space="preserve">Twin size Loft Bed with Slide and Ladder, Gray(OLD SKU:LP000504AAE)</t>
  </si>
  <si>
    <t xml:space="preserve">MF289094AAK</t>
  </si>
  <si>
    <t xml:space="preserve">Metal House Bed Frame Full Size with Slatted Support No Box Spring Needed White</t>
  </si>
  <si>
    <t xml:space="preserve">WF286326AAE</t>
  </si>
  <si>
    <t xml:space="preserve">Twin Over Twin Bunk Bed with Ladder, Gray（OLD SKU：WF282787AAE）</t>
  </si>
  <si>
    <t xml:space="preserve">WF283135AAK</t>
  </si>
  <si>
    <t xml:space="preserve">LT000207AAE</t>
  </si>
  <si>
    <t xml:space="preserve">Full Over Full Bunk Bed with Ladder, Gray (Old SKU :LP000207AAE)</t>
  </si>
  <si>
    <t xml:space="preserve">WF289142AAL</t>
  </si>
  <si>
    <t xml:space="preserve">Queen Size Wood Platform Bed with Headboard and Wooden Slat Support (Oak)</t>
  </si>
  <si>
    <t xml:space="preserve">WF289141AAK</t>
  </si>
  <si>
    <t xml:space="preserve">Full Size Wood Platform Bed with Headboard and Wooden Slat Support (White)</t>
  </si>
  <si>
    <t xml:space="preserve">LT100156AAK</t>
  </si>
  <si>
    <t xml:space="preserve">Stairway Twin over Twin Bunk Bed with Two Drawers and Slide, White(OLD SKU :LP000156AAK)</t>
  </si>
  <si>
    <t xml:space="preserve">WF286816AAK</t>
  </si>
  <si>
    <t xml:space="preserve">Twin Wood Loft Bed Low Loft Beds with Ladder,Twin,White(OLD SKU :WF192082AAK)</t>
  </si>
  <si>
    <t xml:space="preserve">LT000514AAK</t>
  </si>
  <si>
    <t xml:space="preserve">Twin Over Twin Bunk Bed with Slide and Ladder, White(OLD SKU :LP000514AAK)</t>
  </si>
  <si>
    <t xml:space="preserve">LT000140PAA</t>
  </si>
  <si>
    <t xml:space="preserve">Twin size Loft Bed with Storage Shelves, Desk and Ladder, Espresso(OLD SKU :LP000140PAA)</t>
  </si>
  <si>
    <t xml:space="preserve">LT000205AAK</t>
  </si>
  <si>
    <t xml:space="preserve">Full over Full Bunk Bed with Drawers and Ladder for Bedroom, Guest Room Furniture-White(OLD SKU :LP000205AAK)</t>
  </si>
  <si>
    <t xml:space="preserve">WF280787AAA</t>
  </si>
  <si>
    <t xml:space="preserve">Upholstered Platform Bed with Tufted Headboard, Box Spring Needed, Beige Linen Fabric, Queen Size</t>
  </si>
  <si>
    <t xml:space="preserve">WF199385AAE</t>
  </si>
  <si>
    <t xml:space="preserve">Queen Size Storage Bed Velvet Upholstered Platform Bed with a Big Drawer - Gray</t>
  </si>
  <si>
    <t xml:space="preserve">WF212844AAA</t>
  </si>
  <si>
    <t xml:space="preserve">Queen Size Velvet Upholstered Platform Bed, Box Spring Needed - Beige</t>
  </si>
  <si>
    <t xml:space="preserve">WF194280AAP</t>
  </si>
  <si>
    <t xml:space="preserve">Twin size Platform Bed with Two Drawers, Espresso</t>
  </si>
  <si>
    <t xml:space="preserve">WF194302AAE</t>
  </si>
  <si>
    <t xml:space="preserve">Twin size Platform Bed Wood Bed Frame with Trundle, Gray</t>
  </si>
  <si>
    <t xml:space="preserve">WF195106AAE</t>
  </si>
  <si>
    <t xml:space="preserve">WF194304AAK</t>
  </si>
  <si>
    <t xml:space="preserve">Twin size Platform Bed with Trundle, White</t>
  </si>
  <si>
    <t xml:space="preserve">WF192860AAE</t>
  </si>
  <si>
    <t xml:space="preserve">Twin Wooden Daybed with 2 drawers, Sofa Bed for Bedroom Living Room,No Box Spring Needed,Gray</t>
  </si>
  <si>
    <t xml:space="preserve">WF191002AAN</t>
  </si>
  <si>
    <t xml:space="preserve">Living Room Furniture Armrest Single Sofa (Light Gray)</t>
  </si>
  <si>
    <t xml:space="preserve">WF191768AAD</t>
  </si>
  <si>
    <t xml:space="preserve">[Not allowed to sell to Walmart]Twin Size  Wood Platform Bed with Headboard and Wooden Slat Support (Walnut)</t>
  </si>
  <si>
    <t xml:space="preserve">WF191769AAD</t>
  </si>
  <si>
    <t xml:space="preserve">Twin Size Wood Platform Bed with Headboard,Footboard and Wood Slat Support, Walnut</t>
  </si>
  <si>
    <t xml:space="preserve">LT000167AAP-1</t>
  </si>
  <si>
    <t xml:space="preserve">Twin over Twin Bunk Bed with 4 Drawers and 3 Shelves-Espresso</t>
  </si>
  <si>
    <t xml:space="preserve">LT000167AAK-1</t>
  </si>
  <si>
    <t xml:space="preserve">Twin over Twin Bunk Bed with 4 Drawers and 3 Shelves-White</t>
  </si>
  <si>
    <t xml:space="preserve">LP006006AAE</t>
  </si>
  <si>
    <t xml:space="preserve">4-Door Wardrobe with 1 Drawer and Top Cabinet , Gray</t>
  </si>
  <si>
    <t xml:space="preserve">LP006006AAK</t>
  </si>
  <si>
    <t xml:space="preserve">4-Door Wardrobe with 1 Drawer and Top Cabinet , White</t>
  </si>
  <si>
    <t xml:space="preserve">LP006005AAE</t>
  </si>
  <si>
    <t xml:space="preserve">3-Door Mirror  Wardrobe with 2 Drawers and Top Cabinet,Gray</t>
  </si>
  <si>
    <t xml:space="preserve">LP006005AAK</t>
  </si>
  <si>
    <t xml:space="preserve">3-Door Mirror  Wardrobe with 2 Drawers and Top Cabinet,White</t>
  </si>
  <si>
    <t xml:space="preserve">LT000952AAK</t>
  </si>
  <si>
    <t xml:space="preserve">Modern Loft Bed with Two-Tone Storage Stairs and Pull-Out Wardrobes, White</t>
  </si>
  <si>
    <t xml:space="preserve">LP000678AAK</t>
  </si>
  <si>
    <t xml:space="preserve">LT001608AAK-1</t>
  </si>
  <si>
    <t xml:space="preserve">Twin over Twin Bunk Bed with 2 Drawers, 1 Storage Box, 1 Shelf, Window and Roof-White(OLD SKU:LT001608AAK)</t>
  </si>
  <si>
    <t xml:space="preserve">LP006665AAK</t>
  </si>
  <si>
    <t xml:space="preserve">Queen Size Murphy Bed Wall Bed with Top Cabinets,White</t>
  </si>
  <si>
    <t xml:space="preserve">LP000521AAE-1</t>
  </si>
  <si>
    <t xml:space="preserve">Twin Size House Bed with Upholstered Sofa, House Bed with Charging Station, Wireless Charging, Shelves and Two Drawers, Gray</t>
  </si>
  <si>
    <t xml:space="preserve">LP000521AAK-1</t>
  </si>
  <si>
    <t xml:space="preserve">Twin Size House Bed with Upholstered Sofa, House Bed with Charging Station, Wireless Charging, Shelves and Two Drawers, White</t>
  </si>
  <si>
    <t xml:space="preserve">WF312253AAK</t>
  </si>
  <si>
    <t xml:space="preserve">Twin Size House Bed with Roof and Window - White (Old SKU: WF296897AAK)</t>
  </si>
  <si>
    <t xml:space="preserve">LT000380AAC</t>
  </si>
  <si>
    <t xml:space="preserve">Full Size Bunk Wood House Bed with Tent, Blue+White</t>
  </si>
  <si>
    <t xml:space="preserve">LT000851AAE</t>
  </si>
  <si>
    <t xml:space="preserve">Twin Size Wooden Loft Bed Big Storage with Under-bed Desk, with Drawers, with Shelves, Gray</t>
  </si>
  <si>
    <t xml:space="preserve">LP001345AAK</t>
  </si>
  <si>
    <t xml:space="preserve">Wood House Bed Twin Size, 2 Twin Solid Bed L structure with fence and slatted frame, White</t>
  </si>
  <si>
    <t xml:space="preserve">LP000569AAE</t>
  </si>
  <si>
    <t xml:space="preserve">Full Size Murphy Bed with Shelves, Cabinets and USB Ports,Gray</t>
  </si>
  <si>
    <t xml:space="preserve">WF312991AAK</t>
  </si>
  <si>
    <t xml:space="preserve">Low Loft Bed Twin Size with Full Safety Fence, Climbing ladder, Storage Drawers and Trundle White Solid Wood Bed</t>
  </si>
  <si>
    <t xml:space="preserve">LT000812AAK</t>
  </si>
  <si>
    <t xml:space="preserve">Twin size Loft Bed with Drawer, Two Wardrobes and Mirror, White</t>
  </si>
  <si>
    <t xml:space="preserve">LP000723AAE</t>
  </si>
  <si>
    <t xml:space="preserve">Twin Size Platform Bed with built-in shelves, LED Light and USB ports, Gray</t>
  </si>
  <si>
    <t xml:space="preserve">WF316201AAN</t>
  </si>
  <si>
    <t xml:space="preserve">Full Size Car Shaped Bed with Tents,Natural</t>
  </si>
  <si>
    <t xml:space="preserve">LP000344AAE</t>
  </si>
  <si>
    <t xml:space="preserve">Twin Size House Bed with Bench, Socket and Shelves, Gray</t>
  </si>
  <si>
    <t xml:space="preserve">LP000344AAK</t>
  </si>
  <si>
    <t xml:space="preserve">Twin Size House Bed with Bench, Socket and Shelves, White</t>
  </si>
  <si>
    <t xml:space="preserve">LP000570AAE</t>
  </si>
  <si>
    <t xml:space="preserve">Queen Size Murphy Bed with Shelves, Cabinets and USB Ports,Gray</t>
  </si>
  <si>
    <t xml:space="preserve">LP000173AAL</t>
  </si>
  <si>
    <t xml:space="preserve">Full Size Upholstered Daybed with Trundle Sofa Bed Frame No Box Spring Needed, Linen Fabric(Yellow)</t>
  </si>
  <si>
    <t xml:space="preserve">LT000228AAE-1</t>
  </si>
  <si>
    <t xml:space="preserve">Twin over Full Bunk Bed with Shelfs, Storage Staircase and 2 Drawers, Gray</t>
  </si>
  <si>
    <t xml:space="preserve">WF314723AAE</t>
  </si>
  <si>
    <t xml:space="preserve">MF313919AAJ</t>
  </si>
  <si>
    <t xml:space="preserve">Twin Over Twin Metal Bunk Bed With Slide,Kids House Bed Black+Red</t>
  </si>
  <si>
    <t xml:space="preserve">WF311397AAK</t>
  </si>
  <si>
    <t xml:space="preserve">Queen Size Canopy Platform Bed with Headboard and Footboard,Slat Support Leg - White(OLD SKU:LT001912AAK)</t>
  </si>
  <si>
    <t xml:space="preserve">LP000883AAE</t>
  </si>
  <si>
    <t xml:space="preserve">Queen Size Wood Platform Bed with 4 Drawers and Streamlined Headboard &amp; Footboard, Gray</t>
  </si>
  <si>
    <t xml:space="preserve">LT000540AAK</t>
  </si>
  <si>
    <t xml:space="preserve">Double Twin Loft Beds with Wardrobes and Staircase, White</t>
  </si>
  <si>
    <t xml:space="preserve">WF311752AAK</t>
  </si>
  <si>
    <t xml:space="preserve">Twin Size Car-Shaped Platform Bed with Wheels,White</t>
  </si>
  <si>
    <t xml:space="preserve">MF310408AAK</t>
  </si>
  <si>
    <t xml:space="preserve">Full Over Full Metal Bunk Bed, White</t>
  </si>
  <si>
    <t xml:space="preserve">LP000127AAA</t>
  </si>
  <si>
    <t xml:space="preserve">Upholstered Daybed Sofa Bed Twin Size With Trundle Bed and Wood Slat ,Beige</t>
  </si>
  <si>
    <t xml:space="preserve">WF300800AAL</t>
  </si>
  <si>
    <t xml:space="preserve">Twin Size Wooden House Bed with Twin Size Trundle, Walnut</t>
  </si>
  <si>
    <t xml:space="preserve">LT000236AAB</t>
  </si>
  <si>
    <t xml:space="preserve">Full Metal Loft Bed with Desk and Metal Grid, Black</t>
  </si>
  <si>
    <t xml:space="preserve">LT000235AAB</t>
  </si>
  <si>
    <t xml:space="preserve">Full Metal Loft Bed with Desk and Shelve, Black</t>
  </si>
  <si>
    <t xml:space="preserve">WF299302AAL</t>
  </si>
  <si>
    <t xml:space="preserve">Full Size Wood Daybed Frame with Fence, Walnut(OLD SKU:WF289662AAL)</t>
  </si>
  <si>
    <t xml:space="preserve">WF298788AAJ</t>
  </si>
  <si>
    <t xml:space="preserve">Full Size Race Car-Shaped Platform Bed with Wheels,Red</t>
  </si>
  <si>
    <t xml:space="preserve">WF299137AAH</t>
  </si>
  <si>
    <t xml:space="preserve">Twin Size Upholstered Leather Platform Bed with Rabbit Ornament, Pink</t>
  </si>
  <si>
    <t xml:space="preserve">WF299299AAL</t>
  </si>
  <si>
    <t xml:space="preserve">Twin Size Wood Floor Bed Frame with Fence and Door, Walnut(OLD SKU :WF289661AAL)</t>
  </si>
  <si>
    <t xml:space="preserve">LT100213AAK</t>
  </si>
  <si>
    <t xml:space="preserve">Twin Over Twin Bunk Bed with Slide, House Bed with Slide, White(OLD SKU: LT000213AAK)</t>
  </si>
  <si>
    <t xml:space="preserve">LT001537AAK</t>
  </si>
  <si>
    <t xml:space="preserve">Twin size Loft Bed with Shelves and Desk, Wooden Loft Bed with Desk - White(OLD SKU:LT000537AAK)</t>
  </si>
  <si>
    <t xml:space="preserve">MF295065AAB</t>
  </si>
  <si>
    <t xml:space="preserve">Twin Size Metal House Bed Kids Bed, Black</t>
  </si>
  <si>
    <t xml:space="preserve">WF294496AAK</t>
  </si>
  <si>
    <t xml:space="preserve">Full Size House Bed Wood Bed, White(OLD SKU:WF281436AAK)</t>
  </si>
  <si>
    <t xml:space="preserve">WF294208AAE</t>
  </si>
  <si>
    <t xml:space="preserve">{Slats are not included}Twin Size Wood Bed House Bed Frame with Fence,for Kids,Teens, Girls,Boys {Gray}{OLD SKU:WF194274AAE}</t>
  </si>
  <si>
    <t xml:space="preserve">MF291671AAB</t>
  </si>
  <si>
    <t xml:space="preserve">Twin Metal Loft Bed with 2 Shelves and one Desk ,BLACK(Old SKU: MF281206AAB)</t>
  </si>
  <si>
    <t xml:space="preserve">MF291650AAB</t>
  </si>
  <si>
    <t xml:space="preserve">Full Size Metal Loft Bed with 2 Shelves and one Desk ,Black (Old SKU: LP000191AAB )</t>
  </si>
  <si>
    <t xml:space="preserve">WF292330AAP</t>
  </si>
  <si>
    <t xml:space="preserve">Solid Wood Twin Size Loft Bed with Ladder(Espresso)(OLD SKU: WF191903AAP)</t>
  </si>
  <si>
    <t xml:space="preserve">MF286452AAB</t>
  </si>
  <si>
    <t xml:space="preserve">Twin Metal Loft Bed with Desk, Ladder and Guardrails, Loft Bed for Bedroom, Black(OLD SKU : MF195191AAB)</t>
  </si>
  <si>
    <t xml:space="preserve">MF291674AAK</t>
  </si>
  <si>
    <t xml:space="preserve">Twin Over Twin Metal Bunk Bed ,Metal Housebed With Slide,Three Colors Available.(White with White  Slide)(OLD SKU :LP000095AAK)</t>
  </si>
  <si>
    <t xml:space="preserve">WF282820AAK</t>
  </si>
  <si>
    <t xml:space="preserve">Twin Size Wood Platform Bed with House-shaped Headboard  (White)</t>
  </si>
  <si>
    <t xml:space="preserve">WF282821AAH</t>
  </si>
  <si>
    <t xml:space="preserve">Full Size Wood Platform Bed with House-shaped Headboard  (Pink)</t>
  </si>
  <si>
    <t xml:space="preserve">LT000108AAE</t>
  </si>
  <si>
    <t xml:space="preserve">Twin Over Twin Bunk Bed with Slide and Ladder, Gray (Old SKU：LP000108AAE)</t>
  </si>
  <si>
    <t xml:space="preserve">WF286771AAK</t>
  </si>
  <si>
    <t xml:space="preserve">House Bed Frame Twin Size , Kids Bed Frame Metal  Platform Bed  Floor Bed for Kids Boys Girls No Box Spring Needed White</t>
  </si>
  <si>
    <t xml:space="preserve">WF282521AAP</t>
  </si>
  <si>
    <t xml:space="preserve">Twin Size House Bed Wood Bed, Espresso</t>
  </si>
  <si>
    <t xml:space="preserve">WF282521AAE</t>
  </si>
  <si>
    <t xml:space="preserve">Twin Size House Bed Wood Bed, Gray</t>
  </si>
  <si>
    <t xml:space="preserve">WF289141AAL</t>
  </si>
  <si>
    <t xml:space="preserve">Full Size Wood Platform Bed with Headboard and Wooden Slat Support (Oak)</t>
  </si>
  <si>
    <t xml:space="preserve">WF286242AAK</t>
  </si>
  <si>
    <t xml:space="preserve">Loft Bed with Slide, Multifunctional Design, Full (White)(OLD SKU :WF281157AAK)</t>
  </si>
  <si>
    <t xml:space="preserve">WF199746AAD</t>
  </si>
  <si>
    <t xml:space="preserve">Full Size Wooden House Bed, Natural</t>
  </si>
  <si>
    <t xml:space="preserve">N708S00002E</t>
  </si>
  <si>
    <t xml:space="preserve">Queen Size Murphy Bed with Large Drawers,Brushed Gray</t>
  </si>
  <si>
    <t xml:space="preserve">N708S00002K</t>
  </si>
  <si>
    <t xml:space="preserve">Queen Size Murphy Bed with Large Drawers,Brushed White</t>
  </si>
  <si>
    <t xml:space="preserve">N708S00001E</t>
  </si>
  <si>
    <t xml:space="preserve">Full Size Murphy Bed with Large Drawers,Brushed Gray</t>
  </si>
  <si>
    <t xml:space="preserve">N708S00001K</t>
  </si>
  <si>
    <t xml:space="preserve">Full Size Murphy Bed with Large Drawers,Brushed White</t>
  </si>
  <si>
    <t xml:space="preserve">LP000522AAK-1</t>
  </si>
  <si>
    <t xml:space="preserve">Twin Size House Bed with Shelves, House Bed with Window and  Sparkling Light Strip on the Roof, White</t>
  </si>
  <si>
    <t xml:space="preserve">LP000642AAE</t>
  </si>
  <si>
    <t xml:space="preserve">Full Size Wooden Bed With All-in-One Cabinet, Shelf and Sockets,Twin Size Trundle,  Gray</t>
  </si>
  <si>
    <t xml:space="preserve">LP000173AAA</t>
  </si>
  <si>
    <t xml:space="preserve">Full Size Upholstered Daybed with Trundle Sofa Bed Frame No Box Spring Needed, Linen Fabric(Beige)</t>
  </si>
  <si>
    <t xml:space="preserve">LP000755AAE</t>
  </si>
  <si>
    <t xml:space="preserve">Full Size Wood House Bed with Fence and Writing Board, Gray</t>
  </si>
  <si>
    <t xml:space="preserve">LT000568AAH</t>
  </si>
  <si>
    <t xml:space="preserve">Twin Size Loft Bed with Tent and Tower - Pink</t>
  </si>
  <si>
    <t xml:space="preserve">WF308630AAD</t>
  </si>
  <si>
    <t xml:space="preserve">Twin Size Wood Platform Bed with 4 Drawers and Streamlined Headboard &amp; Footboard, Oak</t>
  </si>
  <si>
    <t xml:space="preserve">WF311753AAC</t>
  </si>
  <si>
    <t xml:space="preserve">Full Size Car-Shaped Platform Bed with Wheels,Blue</t>
  </si>
  <si>
    <t xml:space="preserve">WF311753AAE</t>
  </si>
  <si>
    <t xml:space="preserve">Full Size Car-Shaped Platform Bed with Wheels,Gray</t>
  </si>
  <si>
    <t xml:space="preserve">WF311752AAC</t>
  </si>
  <si>
    <t xml:space="preserve">Twin Size Car-Shaped Platform Bed with Wheels,Blue</t>
  </si>
  <si>
    <t xml:space="preserve">LT000248AAB</t>
  </si>
  <si>
    <t xml:space="preserve">MF310408AAN</t>
  </si>
  <si>
    <t xml:space="preserve">Full Over Full Metal Bunk Bed, Sliver</t>
  </si>
  <si>
    <t xml:space="preserve">WF309172AAK</t>
  </si>
  <si>
    <t xml:space="preserve">Twin Size Canopy Day Bed with 2 Drawers, White</t>
  </si>
  <si>
    <t xml:space="preserve">LT000448AAP</t>
  </si>
  <si>
    <t xml:space="preserve">Twin Over Twin-Twin House Bunk Bed with Extending Trundle and Ladder</t>
  </si>
  <si>
    <t xml:space="preserve">MF300702AAB</t>
  </si>
  <si>
    <t xml:space="preserve">Twin Size Metal Daybed with Twin Size Adjustable Trundle, Portable Folding Trundle, Black</t>
  </si>
  <si>
    <t xml:space="preserve">WF303699AAH</t>
  </si>
  <si>
    <t xml:space="preserve">Twin Size Bed with Clouds and Rainbow Decor</t>
  </si>
  <si>
    <t xml:space="preserve">WF302176AAE</t>
  </si>
  <si>
    <t xml:space="preserve">Twin Size Wood Bed House Bed Frame with Fence, for Kids, Teens, Girls, Boys, Gray</t>
  </si>
  <si>
    <t xml:space="preserve">LT000236AAK</t>
  </si>
  <si>
    <t xml:space="preserve">Full Metal Loft Bed with Desk and Metal Grid, White</t>
  </si>
  <si>
    <t xml:space="preserve">WF298240AAE</t>
  </si>
  <si>
    <t xml:space="preserve">Twin Size Upholstered Platform Bed with 2 Drawers, Gray</t>
  </si>
  <si>
    <t xml:space="preserve">WF299309AAE</t>
  </si>
  <si>
    <t xml:space="preserve">Twin Loft Bed with Slide, House Bed with Slide,Gray(OLD SKU :WF286245AAE)</t>
  </si>
  <si>
    <t xml:space="preserve">WF299309AAK</t>
  </si>
  <si>
    <t xml:space="preserve">Twin Loft Bed with Slide, House Bed with Slide,White(OLD SKU :WF286245AAK)</t>
  </si>
  <si>
    <t xml:space="preserve">WF299302AAK</t>
  </si>
  <si>
    <t xml:space="preserve">Full Size Wood Daybed Frame with Fence, White(OLD SKU:WF289662AAK)</t>
  </si>
  <si>
    <t xml:space="preserve">WF299299AAM</t>
  </si>
  <si>
    <t xml:space="preserve">Twin Size Wood Floor Bed Frame with Fence and Door, Natural(OLD SKU :WF289661AAM)</t>
  </si>
  <si>
    <t xml:space="preserve">WF299299AAE</t>
  </si>
  <si>
    <t xml:space="preserve">Twin Size Wood Daybed Frame with Fence, Gray(OLD SKU :WF289661AAE)</t>
  </si>
  <si>
    <t xml:space="preserve">WF299337AAA</t>
  </si>
  <si>
    <t xml:space="preserve">Full size Upholstered Platform Bed with Storage Headboard and USB Port,  Linen Fabric Upholstered Bed (Beige)</t>
  </si>
  <si>
    <t xml:space="preserve">WF299337AAE</t>
  </si>
  <si>
    <t xml:space="preserve">Full size Upholstered Platform Bed with Storage Headboard and USB Port,  Linen Fabric Upholstered Bed (Gray)</t>
  </si>
  <si>
    <t xml:space="preserve">MF296383AAB</t>
  </si>
  <si>
    <t xml:space="preserve">LP000412AAE</t>
  </si>
  <si>
    <t xml:space="preserve">Upholstered Daybed Sofa Bed Twin Size With Trundle Bed and Wood Slat ,Gray</t>
  </si>
  <si>
    <t xml:space="preserve">MF295065AAH</t>
  </si>
  <si>
    <t xml:space="preserve">Twin Size Metal House Bed Kids Bed, Pink</t>
  </si>
  <si>
    <t xml:space="preserve">MF295065AAK</t>
  </si>
  <si>
    <t xml:space="preserve">Twin Size Metal House Bed kids Bed, White</t>
  </si>
  <si>
    <t xml:space="preserve">WF296647AAB</t>
  </si>
  <si>
    <t xml:space="preserve">Full Size Upholstered Faux Leather Platform Bed with LED Light Bed Frame with Slatted - Black</t>
  </si>
  <si>
    <t xml:space="preserve">MF294384AAB</t>
  </si>
  <si>
    <t xml:space="preserve">Metal House Bed With Slide, Twin Size Metal Loft Bed with Two-sided writable Wooden Board (Black )</t>
  </si>
  <si>
    <t xml:space="preserve">MF295082AAB</t>
  </si>
  <si>
    <t xml:space="preserve">Metal House Bed With Trundle, Twin Size House  Bed Black</t>
  </si>
  <si>
    <t xml:space="preserve">WF294208AAK</t>
  </si>
  <si>
    <t xml:space="preserve">{Slats are not included}Twin Size Wood Bed House Bed Frame with Fence,for Kids,Teens, Girls,Boys {White}{OLD SKU:WF194274AAK}</t>
  </si>
  <si>
    <t xml:space="preserve">MF291671AAK</t>
  </si>
  <si>
    <t xml:space="preserve">Twin Metal Loft Bed with 2 Shelves and one Desk ,WHITE(Old SKU: MF281206AAK)</t>
  </si>
  <si>
    <t xml:space="preserve">MF291663AAB</t>
  </si>
  <si>
    <t xml:space="preserve">Twin Over Twin Metal Bunk Bed (Black) ( old sku: MF189201BAA )</t>
  </si>
  <si>
    <t xml:space="preserve">WF292715AAP</t>
  </si>
  <si>
    <t xml:space="preserve">Loft Bed with Slide, Multifunctional Design, Twin (Espresso)(OLD SKU: WF191904AAP)</t>
  </si>
  <si>
    <t xml:space="preserve">WF292715AAK</t>
  </si>
  <si>
    <t xml:space="preserve">Loft Bed with Slide, Multifunctional Design, Twin (White)(OLD SKU: WF191904AAK)</t>
  </si>
  <si>
    <t xml:space="preserve">WF292330AAK</t>
  </si>
  <si>
    <t xml:space="preserve">Solid Wood Twin Size Loft Bed with Ladder(White)(OLD SKU: WF191903AAK)</t>
  </si>
  <si>
    <t xml:space="preserve">MF291674AAJ</t>
  </si>
  <si>
    <t xml:space="preserve">Twin Over Twin Metal Bunk Bed ,Metal Housebed With Slide,Three Colors Available.(Black with Red Slide)(OLD SKU :LP000095AAJ)</t>
  </si>
  <si>
    <t xml:space="preserve">MF291657AAD</t>
  </si>
  <si>
    <t xml:space="preserve">Twin-over-full bunk bed modern style steel frame bunk bed with safety rail, built-in ladder for bedroom, dorm, boys, girls, adults (OLD SKU:LP000090AAD)</t>
  </si>
  <si>
    <t xml:space="preserve">LP100011AAE</t>
  </si>
  <si>
    <t xml:space="preserve">Upholstered Twin Size daybed with Two Drawers, Wood Slat Support, Gray(OLD SKU :LP000011AAE)</t>
  </si>
  <si>
    <t xml:space="preserve">WF282820AAH</t>
  </si>
  <si>
    <t xml:space="preserve">Twin Size Wood Platform Bed with House-shaped Headboard  (Pink)</t>
  </si>
  <si>
    <t xml:space="preserve">WF282821AAE</t>
  </si>
  <si>
    <t xml:space="preserve">Full Size Wood Platform Bed with House-shaped Headboard  (Gray)</t>
  </si>
  <si>
    <t xml:space="preserve">WF282821AAK</t>
  </si>
  <si>
    <t xml:space="preserve">Full Size Wood Platform Bed with House-shaped Headboard  (White)</t>
  </si>
  <si>
    <t xml:space="preserve">WF286771AAN</t>
  </si>
  <si>
    <t xml:space="preserve">House Bed Frame Twin Size , Kids Bed Frame Metal  Platform Bed  Floor Bed for Kids Boys Girls No Box Spring Needed Silver</t>
  </si>
  <si>
    <t xml:space="preserve">WF286771AAB</t>
  </si>
  <si>
    <t xml:space="preserve">House Bed Frame Twin Size , Kids Bed Frame Metal  Platform Bed  Floor Bed for Kids Boys Girls No Box Spring Needed Black</t>
  </si>
  <si>
    <t xml:space="preserve">WF286773AAB</t>
  </si>
  <si>
    <t xml:space="preserve">House Bed Tent Bed Frame Twin Size Metal Floor Play House Bed with Slat for Kids Girls Boys , No Box Spring Needed Black</t>
  </si>
  <si>
    <t xml:space="preserve">WF286773AAH</t>
  </si>
  <si>
    <t xml:space="preserve">House Bed Tent Bed Frame Twin Size Metal Floor Play House Bed with Slat for Kids Girls Boys , No Box Spring Needed Pink</t>
  </si>
  <si>
    <t xml:space="preserve">WF286310AAE</t>
  </si>
  <si>
    <t xml:space="preserve">Twin size Loft Bed Wood Bed with Slide, Stair and Chalkboard,Gray(OLD SKU :WF282115AAE)</t>
  </si>
  <si>
    <t xml:space="preserve">LT000203AAE</t>
  </si>
  <si>
    <t xml:space="preserve">Full over Full Bunk Bed with Ladder for Bedroom, Guest Room Furniture-Gray(OLD SKU :LP000203AAE)</t>
  </si>
  <si>
    <t xml:space="preserve">WF199745AAE</t>
  </si>
  <si>
    <t xml:space="preserve">Twin Size Wooden House Bed, Gray</t>
  </si>
  <si>
    <t xml:space="preserve">WF199745AAK</t>
  </si>
  <si>
    <t xml:space="preserve">Twin Size Wooden House Bed, WHITE</t>
  </si>
  <si>
    <t xml:space="preserve">WF199745AAD</t>
  </si>
  <si>
    <t xml:space="preserve">Twin Size Wooden House Bed, Natural</t>
  </si>
  <si>
    <t xml:space="preserve">WF199746AAK</t>
  </si>
  <si>
    <t xml:space="preserve">Full Size Wooden House Bed, White</t>
  </si>
  <si>
    <t xml:space="preserve">WF212443AAA</t>
  </si>
  <si>
    <t xml:space="preserve">Twin Size Storage Bed Metal Platform Bed with a Big Drawer - Beige</t>
  </si>
  <si>
    <t xml:space="preserve">WF531421AAW</t>
  </si>
  <si>
    <t xml:space="preserve">K&amp;K Kitchen Island with Drop Leaf, Kitchen Storage Cart with 3 Tier Pull Out Cabinet Organizer, Internal Storage Rack, Rolling Kitchen Cart on Wheels with Towel Rack, 2 Drawers, for Kitchen, White</t>
  </si>
  <si>
    <t xml:space="preserve">WF531421AAB</t>
  </si>
  <si>
    <t xml:space="preserve">K&amp;K Kitchen Island with Drop Leaf, Kitchen Storage Cart with 3 Tier Pull Out Cabinet Organizer, Internal Storage Rack, Rolling Kitchen Cart on Wheels with Towel Rack, 2 Drawers, for Kitchen, Black</t>
  </si>
  <si>
    <t xml:space="preserve">WF326381AAZ</t>
  </si>
  <si>
    <t xml:space="preserve">K&amp;K Kitchen Island with Trash Can Storage Cabinet, Kitchen Cart with Drop Leaf, Spice Rack, Towel Rack and Drawer, Rolling Kitchen Island on Wheels with Adjustable Shelf, Walnut Brown</t>
  </si>
  <si>
    <t xml:space="preserve">WF532198AAZ</t>
  </si>
  <si>
    <t xml:space="preserve">K&amp;K Outdoor Kitchen Island, Rolling Bar Cart &amp; Storage Cabinet, Farmhouse Solid Wood Outdoor Grill Table with Stainless Steel Top, Spice Rack , Towel Rack for Kitchen &amp; Barbecue , Dark Brown</t>
  </si>
  <si>
    <t xml:space="preserve">SK000006AAA</t>
  </si>
  <si>
    <t xml:space="preserve">K&amp;K 5 Pieces Outdoor Patio Furniture Set with Pet House Cool Bar and Retractable Side Tray, Rattan Wicker Patio Swivel Rocking Chairs Set of 2 with Ottomans for Backyard, Porch, Balcony, Beige</t>
  </si>
  <si>
    <t xml:space="preserve">WF321204AAE</t>
  </si>
  <si>
    <t xml:space="preserve">K&amp;K 80'' Outdoor Wicker Chaise Lounge Chairs Set of 2, Patio Rattan Reclining Chair Pull-out Side Table w/ 5-Level Adjustable Backrest Ergonomic Wave Design Pool Sunbathing Recliners, Grey</t>
  </si>
  <si>
    <t xml:space="preserve">SK000005AAA</t>
  </si>
  <si>
    <t xml:space="preserve">K&amp;K 6-Piece Rope Patio Furniture Set, Outdoor Furniture with Acacia Wood Cool Bar Table with Ice Bucket , Deep Seat Patio Conversation Set with Two Stools for Backyard Porch Balcony (Black &amp; Beige)</t>
  </si>
  <si>
    <t xml:space="preserve">SK000005AAE</t>
  </si>
  <si>
    <t xml:space="preserve">K&amp;K 6-Piece Rope Patio Furniture Set, Outdoor Furniture with Acacia Wood Cool Bar Table with Ice Bucket , Deep Seat Patio Conversation Set with Two Stools for Backyard Porch Balcony (Grey)</t>
  </si>
  <si>
    <t xml:space="preserve">WF324995AAW</t>
  </si>
  <si>
    <t xml:space="preserve">K&amp;K 5 Pieces Patio Furniture Chair Sets, Patio Conversation Set With Wicker Cool Bar Table, Ottomans,Outdoor Furniture Bistro Sets for Porch,Backyard,Balcony,Poolside Black&amp;Beige</t>
  </si>
  <si>
    <t xml:space="preserve">WF318964AAW</t>
  </si>
  <si>
    <t xml:space="preserve">Rolling Kitchen Island with Storage, Two-sided Kitchen island Cart on Wheels with RubberWood Top,Wine and Spice Rack, Large Kitchen Cart with 2 Drawers, 3 Open Compartments, White</t>
  </si>
  <si>
    <t xml:space="preserve">WF316018AAN</t>
  </si>
  <si>
    <t xml:space="preserve">K&amp;K Rolling Kitchen Island With Extended Table, Kitchen Island on Wheels with LED Lights,Power Outlets and 2 Fluted Glass Doors, Kitchen Island with a Storage Compartment and Side 3 Open Shelves, Navy</t>
  </si>
  <si>
    <t xml:space="preserve">WF316018AAW</t>
  </si>
  <si>
    <t xml:space="preserve">K&amp;K Rolling Kitchen Island With Extended Table, Kitchen island on Wheels with LED Lights,Power Outlets and 2 Fluted Glass Doors, Kitchen Island with a Storage Compartment and Side 3 Open Shelves,White</t>
  </si>
  <si>
    <t xml:space="preserve">SK000003AAZ</t>
  </si>
  <si>
    <t xml:space="preserve">K&amp;K 4-Piece Rope Patio Furniture Set, Outdoor Furniture with Tempered Glass Table, Patio Conversation Set Deep Seating with Thick Cushion for Backyard Porch Balcony (Beige&amp;Mustard Yellow)</t>
  </si>
  <si>
    <t xml:space="preserve">WF316599AAB</t>
  </si>
  <si>
    <t xml:space="preserve">K&amp;K Rolling Kitchen Island with Storage, Kitchen Cart with Rubber Wood Top, 3 Drawer, 2 Slide-Out Shelf and Internal Storage Rack, Kitchen Island on Wheels with Spice Rack &amp; Tower Rack, Black</t>
  </si>
  <si>
    <t xml:space="preserve">SK000004AAZ</t>
  </si>
  <si>
    <t xml:space="preserve">K&amp;K 4-Piece Boho Rope Patio Furniture Set, Outdoor Furniture with Acacia Wood Table, Patio Conversation Set with Deep Seating &amp; Thick Cushion for Backyard Porch Balcony, Beige</t>
  </si>
  <si>
    <t xml:space="preserve">WF315658AAW</t>
  </si>
  <si>
    <t xml:space="preserve">Retro Mountain Wood 47"D Kitchen Island with Drop Leaf, Farmhouse Kitchen Island on Wheels with Internal Storage Rack, Rolling Kitchen Cart with Towel Rack for Living Room, Kitchen, Dining Room(White)</t>
  </si>
  <si>
    <t xml:space="preserve">WF312383AAG</t>
  </si>
  <si>
    <t xml:space="preserve">Kitchen Island with Drop Leaf, 53.9" Width Rolling Kitchen Cart on Wheels with Internal Storage Rack and 3 Tier Pull Out Cabinet Organizer, Kitchen Storage Cart with Spice Rack, Towel Rack (Grey Blue)</t>
  </si>
  <si>
    <t xml:space="preserve">WF312383AAB</t>
  </si>
  <si>
    <t xml:space="preserve">Kitchen Island with Drop Leaf, 53.9" Width Rolling Kitchen Cart on Wheels with Internal Storage Rack and 3 Tier Pull Out Cabinet Organizer, Kitchen Storage Cart with Spice Rack, Towel Rack (Black)</t>
  </si>
  <si>
    <t xml:space="preserve">WF311171AAG</t>
  </si>
  <si>
    <t xml:space="preserve">Kitchen Island with Drop Leaf, LED Light Kitchen Cart on Wheels with 2 Fluted Glass Doors and 1 Flip Cabinet Door, Large Kitchen Island Cart with an Adjustable Shelf and 2 Drawers (Grey Blue)</t>
  </si>
  <si>
    <t xml:space="preserve">WF311171AAW</t>
  </si>
  <si>
    <t xml:space="preserve">Kitchen Island with Drop Leaf, LED Light Kitchen Cart on Wheels with 2 Fluted Glass Doors and 1 Flip Cabinet Door, Large Kitchen Island Cart with an Adjustable Shelf and 2 Drawers (White)</t>
  </si>
  <si>
    <t xml:space="preserve">WF305556AAG</t>
  </si>
  <si>
    <t xml:space="preserve">Kitchen Island with Power Outlet,Kitchen Storage Island with Drop Leaf and Rubber Wood,Open Storage and Wine Rack,5 Wheels,with Adjustable Storage for Home, Kitchen, and Dining Room, Grey Blue</t>
  </si>
  <si>
    <t xml:space="preserve">WF297003AAB</t>
  </si>
  <si>
    <t xml:space="preserve">Kitchen cart with Rubber wood desktop rolling mobile kitchen island with storage and 5 draws 53 Inch length (Black)</t>
  </si>
  <si>
    <t xml:space="preserve">WF296670AAW</t>
  </si>
  <si>
    <t xml:space="preserve">Kitchen Island Cart with Storage Cabinet and Two Locking Wheels,Solid wood desktop,Microwave cabinet,Floor Standing Buffet Server Sideboard for Kitchen Room,Dining Room,, Bathroom(White)</t>
  </si>
  <si>
    <t xml:space="preserve">WF296670AAN</t>
  </si>
  <si>
    <t xml:space="preserve">Kitchen Island Cart with Storage Cabinet and Two Locking Wheels,Solid wood desktop,Microwave cabinet,Floor Standing Buffet Server Sideboard for Kitchen Room,Dining Room,, Bathroom(Dark blue)</t>
  </si>
  <si>
    <t xml:space="preserve">WF296670AAB</t>
  </si>
  <si>
    <t xml:space="preserve">Kitchen Island Cart with Storage Cabinet and Two Locking Wheels,Solid wood desktop,Microwave cabinet,Floor Standing Buffet Server Sideboard for Kitchen Room,Dining Room,, Bathroom(Black)</t>
  </si>
  <si>
    <t xml:space="preserve">SK000001AAB</t>
  </si>
  <si>
    <t xml:space="preserve">Kitchen Cart with Rubber wood Drop-Leaf Countertop, Concealed sliding barn door adjustable height,Kitchen Island on 4 Wheels with Storage Cabinet and 2 Drawers,L52.2xW30.5xH36.6 inch, Black</t>
  </si>
  <si>
    <t xml:space="preserve">SK000001AAW</t>
  </si>
  <si>
    <t xml:space="preserve">Kitchen Cart with Rubber wood Drop-Leaf Countertop, Concealed sliding barn door adjustable height,Kitchen Island on 4 Wheels with Storage Cabinet and 2 Drawers,L52.2xW30.5xH36.6 inch, White</t>
  </si>
  <si>
    <t xml:space="preserve">SK000001AAE</t>
  </si>
  <si>
    <t xml:space="preserve">Kitchen Cart with Rubber wood Drop-Leaf Countertop, Concealed sliding barn door adjustable height,Kitchen Island on 4 Wheels with Storage Cabinet and 2 Drawers,L52.2xW30.5xH36.6 inch, Mint Green</t>
  </si>
  <si>
    <t xml:space="preserve">N707S000008W</t>
  </si>
  <si>
    <t xml:space="preserve">K&amp;K 71" Farmhosue Pantry Bar Cabinet with Internal Storage Rack,Kitchen Cabinet with Hutch,Sliding Door,Power Outlet,Pegboard,Wine &amp; Glasses Rack,3 Drawers,Rustic Coffee Bar Storage Cabinet,White Oak</t>
  </si>
  <si>
    <t xml:space="preserve">N707P173041G</t>
  </si>
  <si>
    <t xml:space="preserve">K&amp;K 53.2''  Kitchen Island with Drop Leaf, Kitchen Storage Cart with Spice Rack, Towel Rack and 2 Drawers, Rolling Kitchen Island on Wheels with Adjustable Shelves for Kitchen, Dining Room, Navy Blue</t>
  </si>
  <si>
    <t xml:space="preserve">N707P173041W</t>
  </si>
  <si>
    <t xml:space="preserve">K&amp;K 53.2''  Kitchen Island with Drop Leaf, Kitchen Storage Cart with Spice Rack, Towel Rack and 2 Drawers, Rolling Kitchen Island on Wheels with Adjustable Shelves for Kitchen, Dining Room, White</t>
  </si>
  <si>
    <t xml:space="preserve">N707P173036G</t>
  </si>
  <si>
    <t xml:space="preserve">K&amp;K Kitchen Island with Foldable Counter Top, Kitchen Storage Cart with Slide-Out Shelf, Towel Rack and Drawer, Rolling Kitchen Cart on Wheels, for Kitchen, Living Room, Dining Room, Grey Blue</t>
  </si>
  <si>
    <t xml:space="preserve">N707P173036W</t>
  </si>
  <si>
    <t xml:space="preserve">K&amp;K Kitchen Island with Foldable Counter Top, Kitchen Storage Cart with Slide-Out Shelf, Towel Rack and Drawer, Rolling Kitchen Cart on Wheels, for Kitchen, Living Room, Dining Room, White</t>
  </si>
  <si>
    <t xml:space="preserve">N707P186617B</t>
  </si>
  <si>
    <t xml:space="preserve">K&amp;K 55.7'' Large Kitchen Island with 2 Drop Leaf,, Rolling Kitchen Cart on 5 Wheels with Power Outlet, Folding Storage Dining Table with Spice &amp; Towel Rack , 3 Drawers, for Kitchen, Dining Room,Black</t>
  </si>
  <si>
    <t xml:space="preserve">N707P186617W</t>
  </si>
  <si>
    <t xml:space="preserve">K&amp;K 55.7'' Large Kitchen Island with 2 Drop Leaf,, Rolling Kitchen Cart on 5 Wheels with Power Outlet, Folding Storage Dining Table with Spice &amp; Towel Rack , 3 Drawers, for Kitchen, Dining Room,White</t>
  </si>
  <si>
    <t xml:space="preserve">N707S000007G</t>
  </si>
  <si>
    <t xml:space="preserve">K&amp;K 53inch Large Kitchen Island with 2 Bar Stools, Power Outlet,Door Internal Storage Rack,Kitchen Storage Cart on 5 Wheels with Drop Leaf,5 Open Side Racks,3 Drawers for Kitchen,Dining Room,Grey Blue</t>
  </si>
  <si>
    <t xml:space="preserve">N707P185531G</t>
  </si>
  <si>
    <t xml:space="preserve">K&amp;K 53inch Large Kitchen Island with Drop Leaf,Power Outlet,Door Internal Storage Rack,Rolling Kitchen Cart on 5 Wheels with 5 Open Side Racks for Kitchen,Dining Room,Grey Blue(Not include bar stools)</t>
  </si>
  <si>
    <t xml:space="preserve">N707S000007W</t>
  </si>
  <si>
    <t xml:space="preserve">K&amp;K 53inch Large Kitchen Island with 2 Bar Stools, Power Outlet,Door Internal Storage Rack, Kitchen Storage Cart on 5 Wheels with Drop Leaf, 5 Open Side Racks, 3 Drawers, for Kitchen,Dining Room,White</t>
  </si>
  <si>
    <t xml:space="preserve">N707S000007B</t>
  </si>
  <si>
    <t xml:space="preserve">K&amp;K 53inch Large Kitchen Island with 2 Bar Stools, Power Outlet,Door Internal Storage Rack, Kitchen Storage Cart on 5 Wheels with Drop Leaf, 5 Open Side Racks, 3 Drawers, for Kitchen,Dining Room,Black</t>
  </si>
  <si>
    <t xml:space="preserve">N707P185531B</t>
  </si>
  <si>
    <t xml:space="preserve">K&amp;K 53inch Large Kitchen Island with Drop Leaf, Power Outlet, Door Internal Storage Rack, Rolling Kitchen Cart on 5 Wheels with 5 Open Side Racks for Kitchen, Dining Room,Black(Not include bar stools)</t>
  </si>
  <si>
    <t xml:space="preserve">N707P185531W</t>
  </si>
  <si>
    <t xml:space="preserve">K&amp;K 53inch Large Kitchen Island with Drop Leaf, Power Outlet, Door Internal Storage Rack, Rolling Kitchen Cart on 5 Wheels with 5 Open Side Racks for Kitchen, Dining Room,White(Not include bar stools)</t>
  </si>
  <si>
    <t xml:space="preserve">WF298028AAE</t>
  </si>
  <si>
    <t xml:space="preserve">Kitchen Cart with Rubber wood Drop-Leaf Countertop ,Cabinet door internal storage racks,Kitchen Island on 5 Wheels with Storage Cabinet and 3 Drawers for Dinning Room, Mint Green</t>
  </si>
  <si>
    <t xml:space="preserve">N707P170349W</t>
  </si>
  <si>
    <t xml:space="preserve">K&amp;K 54.5" Farmhouse Kitchen Island with Power Outlet, Kitchen Storage Island  with Internal Storage Rack, Drop Leaf, Spice Rack, Rolling Kitchen Cart on Wheels, for Home, Kitchen and Dining Room,White</t>
  </si>
  <si>
    <t xml:space="preserve">N707P170349B</t>
  </si>
  <si>
    <t xml:space="preserve">K&amp;K 54.5" Farmhouse Kitchen Island with Power Outlet, Kitchen Storage Island  with Internal Storage Rack, Drop Leaf, Spice Rack, Rolling Kitchen Cart on Wheels, for Home, Kitchen and Dining Room,Black</t>
  </si>
  <si>
    <t xml:space="preserve">N707P170347B</t>
  </si>
  <si>
    <t xml:space="preserve">N707P170347W</t>
  </si>
  <si>
    <t xml:space="preserve">WF326381AAG</t>
  </si>
  <si>
    <t xml:space="preserve">K&amp;K Kitchen Island with Trash Can Storage Cabinet, Kitchen Cart with Drop Leaf, Spice Rack, Towel Rack and Drawer, Rolling Kitchen Island on Wheels with Adjustable Shelf, Grey</t>
  </si>
  <si>
    <t xml:space="preserve">WF326381AAW</t>
  </si>
  <si>
    <t xml:space="preserve">K&amp;K Kitchen Island with Trash Can Storage Cabinet, Kitchen Cart with Drop Leaf, Spice Rack, Towel Rack and Drawer, Rolling Kitchen Island on Wheels with Adjustable Shelf, White</t>
  </si>
  <si>
    <t xml:space="preserve">N707P170348B</t>
  </si>
  <si>
    <t xml:space="preserve">K&amp;K 53.5''Farmhouse Kitchen Island with Power Outlet, Kitchen Storage Island with Drop Leaf, Spice Rack and Drawer, Rolling Kitchen Cart on Wheels, for Home, Kitchen and Dining Room, Black</t>
  </si>
  <si>
    <t xml:space="preserve">N707P170348W</t>
  </si>
  <si>
    <t xml:space="preserve">K&amp;K 53.5''Farmhouse Kitchen Island with Power Outlet, Kitchen Storage Island with Drop Leaf, Spice Rack and Drawer, Rolling Kitchen Cart on Wheels, for Home, Kitchen and Dining Room, White</t>
  </si>
  <si>
    <t xml:space="preserve">WF532198AAG</t>
  </si>
  <si>
    <t xml:space="preserve">K&amp;K Outdoor Kitchen Island, Rolling Bar Cart &amp; Storage Cabinet, Farmhouse Solid Wood Outdoor Grill Table with Stainless Steel Top, Spice Rack , Towel Rack for Kitchen &amp; BBQ , Grey Blue</t>
  </si>
  <si>
    <t xml:space="preserve">WF532198AAY</t>
  </si>
  <si>
    <t xml:space="preserve">K&amp;K Outdoor Kitchen Island, Rolling Bar Cart &amp; Storage Cabinet, Farmhouse Solid Wood Outdoor Grill Table with Stainless Steel Top, Spice Rack , Towel Rack for Kitchen &amp; BBQ , Natural</t>
  </si>
  <si>
    <t xml:space="preserve">SK000006AAC</t>
  </si>
  <si>
    <t xml:space="preserve">K&amp;K 5 Pieces Outdoor Patio Furniture Set with Pet House Cool Bar and Retractable Side Tray, Rattan Wicker Patio Swivel Rocking Chairs Set of 2 with Ottomans for Backyard, Porch, Balcony, Navy Blue</t>
  </si>
  <si>
    <t xml:space="preserve">WF321204AAB</t>
  </si>
  <si>
    <t xml:space="preserve">K&amp;K 80'' Outdoor Wicker Chaise Lounge Chairs Set of 2, Patio Rattan Reclining Chair Pull-out Side Table w/ 5-Level Adjustable Backrest Ergonomic Wave Design Pool Sunbathing Recliners, Black</t>
  </si>
  <si>
    <t xml:space="preserve">WF321204AAD</t>
  </si>
  <si>
    <t xml:space="preserve">K&amp;K 80'' Outdoor Wicker Chaise Lounge Chairs Set of 2, Patio Rattan Reclining Chair Pull-out Side Table w/ 5 - Level Adjustable Backrest Ergonomic Wave Design Pool Sunbathing Recliners, Dark Brown</t>
  </si>
  <si>
    <t xml:space="preserve">WF324995AAG</t>
  </si>
  <si>
    <t xml:space="preserve">K&amp;K 5 Pieces Patio Furniture Chair Sets, Patio Conversation Set With Wicker Cool Bar Table, Ottomans,Outdoor Furniture Bistro Sets for Porch,Backyard,Balcony,Poolside Grey</t>
  </si>
  <si>
    <t xml:space="preserve">WF324995AAZ</t>
  </si>
  <si>
    <t xml:space="preserve">K&amp;K 5 Pieces Patio Furniture Chair Sets, Patio Conversation Set With Wicker Cool Bar Table, Ottomans,Outdoor Furniture Bistro Sets for Porch,Backyard,Balcony,Poolside Brown</t>
  </si>
  <si>
    <t xml:space="preserve">WF316601AAG</t>
  </si>
  <si>
    <t xml:space="preserve">K&amp;K Rolling Kitchen Island with Storage, Kitchen Cart with Rubber Wood Top, Spacious Drawer with Divider and Internal Storage Rack, Kitchen Island on Wheels with Adjustable Shelf Tower Rack, Grey</t>
  </si>
  <si>
    <t xml:space="preserve">WF316601AAW</t>
  </si>
  <si>
    <t xml:space="preserve">K&amp;K Rolling Kitchen Island with Storage, Kitchen Cart with Rubber Wood Top, Spacious Drawer with Divider and Internal Storage Rack, Kitchen Island on Wheels with Adjustable Shelf Tower Rack, White</t>
  </si>
  <si>
    <t xml:space="preserve">WF318964AAG</t>
  </si>
  <si>
    <t xml:space="preserve">Rolling Kitchen Island with Storage, Two-sided Kitchen island Cart on Wheels with Wood Top, Wine and Spice Rack, Large Kitchen Cart with 2 Drawers, 3 Open Compartments, Grey Blue</t>
  </si>
  <si>
    <t xml:space="preserve">WF316018AAG</t>
  </si>
  <si>
    <t xml:space="preserve">K&amp;K Rolling Kitchen Island With Extended Table, Kitchen Island on Wheels with LED Lights,Power Outlets and 2 Fluted Glass Doors, Kitchen Island with a Storage Compartment and Side 3 Open Shelves, Grey</t>
  </si>
  <si>
    <t xml:space="preserve">SK000003AAE</t>
  </si>
  <si>
    <t xml:space="preserve">K&amp;K 4-Piece Rope Patio Furniture Set, Outdoor Furniture with Tempered Glass Table, Patio Conversation Set Deep Seating with Thick Cushion for Backyard Porch Balcony (Fluorescent Yellow &amp; Green)</t>
  </si>
  <si>
    <t xml:space="preserve">SK000003AAG</t>
  </si>
  <si>
    <t xml:space="preserve">K&amp;K 4-Piece Rope Patio Furniture Set, Outdoor Furniture with Tempered Glass Table, Patio Conversation Set Deep Seating with Thick Cushion for Backyard Porch Balcony (Grey)</t>
  </si>
  <si>
    <t xml:space="preserve">WF316599AAW</t>
  </si>
  <si>
    <t xml:space="preserve">K&amp;K Rolling Kitchen Island with Storage, Kitchen Cart with Rubber Wood Top, 3 Drawer, 2 Slide-Out Shelf and Internal Storage Rack, Kitchen Island on Wheels with Spice Rack &amp; Tower Rack, White</t>
  </si>
  <si>
    <t xml:space="preserve">WF316599AAG</t>
  </si>
  <si>
    <t xml:space="preserve">K&amp;K Rolling Kitchen Island with Storage, Kitchen Cart with Rubber Wood Top, 3 Drawer, 2 Slide-Out Shelf and Internal Storage Rack, Kitchen Island on Wheels with Spice Rack &amp; Tower Rack, Grey Blue</t>
  </si>
  <si>
    <t xml:space="preserve">SK000004AAE</t>
  </si>
  <si>
    <t xml:space="preserve">K&amp;K 4-Piece Boho Rope Patio Furniture Set, Outdoor Furniture with Acacia Wood Table, Patio Conversation Set with Deep Seating &amp; Thick Cushion for Backyard Porch Balcony, Navy Blue</t>
  </si>
  <si>
    <t xml:space="preserve">SK000004AAG</t>
  </si>
  <si>
    <t xml:space="preserve">K&amp;K 4-Piece Boho Rope Patio Furniture Set, Outdoor Furniture with Acacia Wood Table, Patio Conversation Set  with Deep Seating &amp; Thick Cushion for Backyard Porch Balcony, Grey</t>
  </si>
  <si>
    <t xml:space="preserve">WF315658AAG</t>
  </si>
  <si>
    <t xml:space="preserve">Retro Mountain Wood 47"D Kitchen Island with Drop Leaf, Accent Cabinet with Internal Storage Rack, Farmhouse Rolling Kitchen Cart on Wheels for Living Room, Kitchen, Dining Room (Navy Blue)</t>
  </si>
  <si>
    <t xml:space="preserve">WF312383AAW</t>
  </si>
  <si>
    <t xml:space="preserve">Kitchen Island with Drop Leaf, 53.9" Width Rolling Kitchen Cart on Wheels with Internal Storage Rack and 3 Tier Pull Out Cabinet Organizer, Kitchen Storage Cart with Spice Rack, Towel Rack (White)</t>
  </si>
  <si>
    <t xml:space="preserve">WF305556AAW</t>
  </si>
  <si>
    <t xml:space="preserve">Kitchen Island with Power Outlet,Kitchen Storage Island with Drop Leaf and Rubber Wood,Open Storage and Wine Rack,5 Wheels,with Adjustable Storage for Home, Kitchen, and Dining Room,White</t>
  </si>
  <si>
    <t xml:space="preserve">WF305556AAB</t>
  </si>
  <si>
    <t xml:space="preserve">Kitchen Island with Power Outlet,Kitchen Storage Island with Drop Leaf and Rubber Wood,Open Storage and Wine Rack,5 Wheels,with Adjustable Storage for Home, Kitchen, and Dining Room, Black</t>
  </si>
  <si>
    <t xml:space="preserve">WF305554AAW</t>
  </si>
  <si>
    <t xml:space="preserve">Multipurpose Kitchen Cart Cabinet with Side Storage Shelves,Rubber Wood Top, Adjustable Storage Shelves, 5 Wheels, Kitchen Storage Island with Wine Rack for Dining Room, Home,Bar,White</t>
  </si>
  <si>
    <t xml:space="preserve">WF286911AAN</t>
  </si>
  <si>
    <t xml:space="preserve">Kitchen Island Cart with 4 Door Cabinet and Two Drawers and 2 Locking Wheels - Solid Wood Top, Adjustable Shelves, Spice &amp; Towel Rack(Mint Green)</t>
  </si>
  <si>
    <t xml:space="preserve">WF287035AAN</t>
  </si>
  <si>
    <t xml:space="preserve">Rolling Mobile Kitchen Island with Drop Leaf - Solid Wood Top, Locking Wheels &amp; Storage Cabinet 52.7 Inch Width(Dark blue)</t>
  </si>
  <si>
    <t xml:space="preserve">SK000002AAW</t>
  </si>
  <si>
    <t xml:space="preserve">K&amp;K Store Kitchen Cart with Rubber Wood Countertop , Kitchen Island has 8 Handle-Free Drawers Including a Flatware Organizer and 5 Wheels for Kitchen Dinning Room, White</t>
  </si>
  <si>
    <t xml:space="preserve">SK000002AAB</t>
  </si>
  <si>
    <t xml:space="preserve">K&amp;K Store Kitchen Cart with Rubber Wood Countertop , Kitchen Island has 8 Handle-Free Drawers Including a Flatware Organizer and 5 Wheels for Kitchen Dinning Room, Black</t>
  </si>
  <si>
    <t xml:space="preserve">SK000002AAG</t>
  </si>
  <si>
    <t xml:space="preserve">K&amp;K Store Kitchen Cart with Rubber Wood Countertop , Kitchen Island has 8 Handle-Free Drawers Including a Flatware Organizer and 5 Wheels for Kitchen Dinning Room, Dark Blue</t>
  </si>
  <si>
    <t xml:space="preserve">WF298028AAW</t>
  </si>
  <si>
    <t xml:space="preserve">Kitchen Cart with Rubber wood Drop-Leaf Countertop ,Cabinet door internal storage racks,Kitchen Island on 5 Wheels with Storage Cabinet and 3 Drawers for Dinning Room,White</t>
  </si>
  <si>
    <t xml:space="preserve">WF298028AAN</t>
  </si>
  <si>
    <t xml:space="preserve">Kitchen Cart with Rubber wood Drop-Leaf Countertop ,Cabinet door internal storage racks,Kitchen Island on 5 Wheels with Storage Cabinet and 3 Drawers for Dinning Room, Grey Blue</t>
  </si>
  <si>
    <t xml:space="preserve">WF298028AAB</t>
  </si>
  <si>
    <t xml:space="preserve">Kitchen Cart with Rubber wood Drop-Leaf Countertop ,Cabinet door internal storage racks,Kitchen Island on 5 Wheels with Storage Cabinet and 3 Drawers for Dinning Room, Black</t>
  </si>
  <si>
    <t xml:space="preserve">WF297003AAW</t>
  </si>
  <si>
    <t xml:space="preserve">Kitchen cart with Rubber wood desktop rolling mobile kitchen island with storage and 5 draws 53 Inch  length(White)</t>
  </si>
  <si>
    <t xml:space="preserve">WF297003AAG</t>
  </si>
  <si>
    <t xml:space="preserve">Kitchen cart with Rubber wood desktop rolling mobile kitchen island with storage and 5 draws 53 Inch length (Blue)</t>
  </si>
  <si>
    <t xml:space="preserve">WF286911AAG</t>
  </si>
  <si>
    <t xml:space="preserve">Kitchen Island Cart with Solid Wood Top and Locking Wheels,54.3 Inch Width,4 Door Cabinet and Two Drawers,Spice Rack, Towel Rack (Grey Blue)</t>
  </si>
  <si>
    <t xml:space="preserve">WF286911AAB</t>
  </si>
  <si>
    <t xml:space="preserve">Kitchen Island Cart with Solid Wood Top and Locking Wheels,54.3 Inch Width,4 Door Cabinet and Two Drawers,Spice Rack, Towel Rack (Black)</t>
  </si>
  <si>
    <t xml:space="preserve">WF286911AAW</t>
  </si>
  <si>
    <t xml:space="preserve">Kitchen Island Cart with Solid Wood Top and Locking Wheels,54.3 Inch Width,4 Door Cabinet and Two Drawers,Spice Rack, Towel Rack (White)</t>
  </si>
  <si>
    <t xml:space="preserve">WF287035AAB</t>
  </si>
  <si>
    <t xml:space="preserve">Rolling Mobile Kitchen Island with Solid Wood Top and Locking Wheels,52.7 Inch Width,Storage Cabinet and Drop Leaf Breakfast Bar,Spice Rack, Towel Rack &amp; Drawer (Black)</t>
  </si>
  <si>
    <t xml:space="preserve">WF287035AAG</t>
  </si>
  <si>
    <t xml:space="preserve">Rolling Mobile Kitchen Island with Solid Wood Top and Locking Wheels,52.7 Inch Width,Storage Cabinet and Drop Leaf Breakfast Bar,Spice Rack, Towel Rack &amp; Drawer (Grey Blue)</t>
  </si>
  <si>
    <t xml:space="preserve">WF287035AAW</t>
  </si>
  <si>
    <t xml:space="preserve">Rolling Mobile Kitchen Island with Solid Wood Top and Locking Wheels,52.7 Inch Width,Storage Cabinet and Drop Leaf Breakfast Bar,Spice Rack, Towel Rack &amp; Drawer (White)</t>
  </si>
  <si>
    <t xml:space="preserve">W1162P144762</t>
  </si>
  <si>
    <t xml:space="preserve">Bar Table Set with 2 Bar stools PU Soft seat with backrest, Rustic Brown, 43.31'' L x 15.75'' W x 35.43'' H.</t>
  </si>
  <si>
    <t xml:space="preserve">W1162104985</t>
  </si>
  <si>
    <t xml:space="preserve">Bar Table Set with wine bottle storage rack. Rustic Brown,47.24'' L x 15.75'' W x 35.43'' H.</t>
  </si>
  <si>
    <t xml:space="preserve">W1162103445</t>
  </si>
  <si>
    <t xml:space="preserve">Bar Table Set with 2 Bar stools PU Soft seat with backrest, Grey, 43.31'' L x 15.75'' W x 35.43'' H.</t>
  </si>
  <si>
    <t xml:space="preserve">W116294391</t>
  </si>
  <si>
    <t xml:space="preserve">Bar Table Set with wine bottle storage rack. Rustic Brown, 47.24'' L x 15.75'' W x 35.43'' H.</t>
  </si>
  <si>
    <t xml:space="preserve">N711P171060V</t>
  </si>
  <si>
    <t xml:space="preserve">U-Style Vertical Stripes and Wavy Design of a Four-Door Cabinet Cabinet Suitable for Hallway, Entryway, Living Room</t>
  </si>
  <si>
    <t xml:space="preserve">N711P171060K</t>
  </si>
  <si>
    <t xml:space="preserve">N711P171060B</t>
  </si>
  <si>
    <t xml:space="preserve">W697S00035</t>
  </si>
  <si>
    <t xml:space="preserve">Twin Loft Bed With Storage Shelves, Drawers, Seat And Desk For Grey Color</t>
  </si>
  <si>
    <t xml:space="preserve">W697S00034</t>
  </si>
  <si>
    <t xml:space="preserve">Twin Loft Bed With Storage Shelves, Drawers, Seat And Desk For White Color</t>
  </si>
  <si>
    <t xml:space="preserve">BS701P193921D</t>
  </si>
  <si>
    <t xml:space="preserve">Traditional Style Rattan Full Size Daybed with Full Size Trundle for Limited Space, Guest Room, No Box Spring Needed,Antique Walnut</t>
  </si>
  <si>
    <t xml:space="preserve">BS701P193919D</t>
  </si>
  <si>
    <t xml:space="preserve">Traditional Style Rattan Twin Size Daybed with Twin Size Trundle for Limited Space, Guest Room, No Box Spring Needed,Antique Walnut</t>
  </si>
  <si>
    <t xml:space="preserve">BS701P193921K</t>
  </si>
  <si>
    <t xml:space="preserve">Traditional Style Rattan Full Size Daybed with Full Size Trundle for Limited Space, Guest Room, No Box Spring Needed,Antique White</t>
  </si>
  <si>
    <t xml:space="preserve">BS701P193919K</t>
  </si>
  <si>
    <t xml:space="preserve">Traditional Style Rattan Twin Size Daybed with Twin Size Trundle for Limited Space, Guest Room, No Box Spring Needed,Antique White</t>
  </si>
  <si>
    <t xml:space="preserve">BS701P193264D</t>
  </si>
  <si>
    <t xml:space="preserve">Traditional Style Rattan Full Size Daybed with 2 Drawers for Limited Space, Guest Room, No Box Spring Needed,Antique Walnut</t>
  </si>
  <si>
    <t xml:space="preserve">BS701P193261D</t>
  </si>
  <si>
    <t xml:space="preserve">Traditional Style Rattan Twin Size Daybed with 2 Drawers for Limited Space, Guest Room, No Box Spring Needed,Antique Walnut</t>
  </si>
  <si>
    <t xml:space="preserve">BS701P193264K</t>
  </si>
  <si>
    <t xml:space="preserve">Traditional Style Rattan Full Size Daybed with 2 Drawers for Limited Space, Guest Room, No Box Spring Needed,Antique White</t>
  </si>
  <si>
    <t xml:space="preserve">BS701P193261K</t>
  </si>
  <si>
    <t xml:space="preserve">Traditional Style Rattan Twin Size Daybed with 2 Drawers for Limited Space, Guest Room, No Box Spring Needed,Antique White</t>
  </si>
  <si>
    <t xml:space="preserve">BS701P176642K</t>
  </si>
  <si>
    <t xml:space="preserve">Coastal Farmhouse Solid Wood King Size Bed Frame,Antique White</t>
  </si>
  <si>
    <t xml:space="preserve">BS701P176639K</t>
  </si>
  <si>
    <t xml:space="preserve">Coastal Farmhouse Solid Wood Queen Size Bed Frame,Antique White</t>
  </si>
  <si>
    <t xml:space="preserve">BS701P176637K</t>
  </si>
  <si>
    <t xml:space="preserve">Coastal Farmhouse Solid Wood Full Size Bed Frame,Antique White</t>
  </si>
  <si>
    <t xml:space="preserve">BS701P185942E</t>
  </si>
  <si>
    <t xml:space="preserve">Modern Upholstered Chaise Lounger Daybed with Pillows Small Single Daybed, No Mattress Needed, Perfect For Living Rooms &amp; Home Office,Linen Fabric, Gray</t>
  </si>
  <si>
    <t xml:space="preserve">BS701P185942P</t>
  </si>
  <si>
    <t xml:space="preserve">Modern Upholstered Chaise Lounger Daybed with Pillows Small Single Daybed, No Mattress Needed, Perfect For Living Rooms &amp; Home Office,Linen Fabric, Pink</t>
  </si>
  <si>
    <t xml:space="preserve">BS701P185942K</t>
  </si>
  <si>
    <t xml:space="preserve">Modern Upholstered Chaise Lounger Daybed with Pillows Small Single Daybed, No Mattress Needed, Perfect For Living Rooms &amp; Home Office,Linen Fabric, Beige</t>
  </si>
  <si>
    <t xml:space="preserve">BS301608AAC</t>
  </si>
  <si>
    <t xml:space="preserve">3 Pieces Vintage Farmhouse Style Queen Size Platform Bed with 10 Wooden Slats Support + 2 Nightstands, No Box Spring Needed, Rustic White</t>
  </si>
  <si>
    <t xml:space="preserve">BS701P175996K</t>
  </si>
  <si>
    <t xml:space="preserve">Twin Size Wooden Captain Bed Daybed with Trundle and Bookcase for Small Room,Bedroom, Guest Room, No Box Spring Needed, Walnut and White</t>
  </si>
  <si>
    <t xml:space="preserve">BS531470AAD</t>
  </si>
  <si>
    <t xml:space="preserve">Full Size Half Self-Close and Open Murphy Bed Cabinet Space-Saving Bed  Perfect for Guest Room, for Bed Room, Guest Room, Home Office, Brown</t>
  </si>
  <si>
    <t xml:space="preserve">WF530454AAK</t>
  </si>
  <si>
    <t xml:space="preserve">Modern Style Twin Size Solid Wood Platform Bed for  Kids, Teens, Adults, No Need Box Spring, Walnut and White</t>
  </si>
  <si>
    <t xml:space="preserve">BS555102AAK</t>
  </si>
  <si>
    <t xml:space="preserve">White Solid Wood 5 Pieces King Bedroom Sets(bed+nightstand*2+chest+dresser)old sku:BS500026AAK</t>
  </si>
  <si>
    <t xml:space="preserve">WF301606AAK</t>
  </si>
  <si>
    <t xml:space="preserve">Rustic Farmhouse Style Whitewash Toddler Bed Safety Guard Rails for Convertible Crib, White</t>
  </si>
  <si>
    <t xml:space="preserve">WF301593AAP</t>
  </si>
  <si>
    <t xml:space="preserve">Rustic Farmhouse Style Queen Platform Bed with Headboard and Storage, coffee box 2</t>
  </si>
  <si>
    <t xml:space="preserve">WF299172AAK</t>
  </si>
  <si>
    <t xml:space="preserve">Milky White Solid Rubber Wood Platform Bed, King Box 1</t>
  </si>
  <si>
    <t xml:space="preserve">BS701P176046K</t>
  </si>
  <si>
    <t xml:space="preserve">L-Shaped Bed Frame with Drawer and and Bookcase,Corner Bed Wooden Captain Bed with Led Downlight and USB Port for Small Room,Bedroom, Guest Room, Twin Size, White</t>
  </si>
  <si>
    <t xml:space="preserve">BS701P170481L</t>
  </si>
  <si>
    <t xml:space="preserve">Traditional Style Rattan Queen Size Bed Frame,No Box Spring Needed,Antique Walnut</t>
  </si>
  <si>
    <t xml:space="preserve">BS201473AAD</t>
  </si>
  <si>
    <t xml:space="preserve">Queen Size Half Self-Close and Open Murphy Bed  with 1 Side Cabinet Storage Shelf, Cabinet Space-Saving Bed Perfect for Guest Room, Bed Room, Guest Room, Home Office, Brown</t>
  </si>
  <si>
    <t xml:space="preserve">WF531028AAK</t>
  </si>
  <si>
    <t xml:space="preserve">White Full Size Wooden House Bed Original Wood Colored Frame with Two Drawers and Bookshelf Storage Space for Children or Guest Room</t>
  </si>
  <si>
    <t xml:space="preserve">BS531851AAB</t>
  </si>
  <si>
    <t xml:space="preserve">Modern Boucle Upholstered Platform Bed with Wingback Headboard and Round Wooden Legs, Beige,Queen Size</t>
  </si>
  <si>
    <t xml:space="preserve">BS325564AAK</t>
  </si>
  <si>
    <t xml:space="preserve">Modern Luxury Multi-Functional Island Vanity Dresser and Storage Cabinet with Glass Tabletop, Display Cabinet, 6 Drawers for Walk-in-Wardrobe and Bedroom</t>
  </si>
  <si>
    <t xml:space="preserve">BS531193AAK</t>
  </si>
  <si>
    <t xml:space="preserve">Full Size House Shape Daybed with Two Drawers and Bookcase Headboard  Wooden  Bed Safety Fence Guardrails  Bed for Girls Boys Teens, No Box Spring Needed, Walnut and White</t>
  </si>
  <si>
    <t xml:space="preserve">WF325072AAG</t>
  </si>
  <si>
    <t xml:space="preserve">Modern Accent Chair Lambskin Sherpa Fabric Upholstered Comfy Reading Arm Chair Soft Padded Armchair with Back and Pillow for Living Room Bedroom Reception Waiting Room Office,Seaweed Green</t>
  </si>
  <si>
    <t xml:space="preserve">WF325072AAC</t>
  </si>
  <si>
    <t xml:space="preserve">Modern Accent Chair Lambskin Sherpa Fabric Upholstered Comfy Reading Arm Chair Soft Padded Armchair with Back and Pillow for Living Room Bedroom Reception Waiting Room Office, Cream</t>
  </si>
  <si>
    <t xml:space="preserve">WF320983AAK</t>
  </si>
  <si>
    <t xml:space="preserve">Twin Size Solid Wood Daybed with Two Drwaers for Kids Teens Dorm Bedroom Multipurpose Guest Room or Home, White</t>
  </si>
  <si>
    <t xml:space="preserve">BS400194AAC</t>
  </si>
  <si>
    <t xml:space="preserve">Full Size Murphy Bed with 2 Side Cabinet Storage Shelves, 61.5-inch Cabinet Bed Folding Wall Bed with Desk Combo Perfect for Guest Room, Study, Office,White(old sku:BS400609AAC)</t>
  </si>
  <si>
    <t xml:space="preserve">BS530194AAC</t>
  </si>
  <si>
    <t xml:space="preserve">Full Size Murphy Bed,61.5-inch Cabinet Bed Folding Wall Bed with Desk Combo Perfect for Guest Room, Study, Office, White(old sku:BS311609AAC)</t>
  </si>
  <si>
    <t xml:space="preserve">WF530023AAG</t>
  </si>
  <si>
    <t xml:space="preserve">7 Drawers Solid Wood Dresser,Gray(old sku:WF283151AAG)</t>
  </si>
  <si>
    <t xml:space="preserve">WF530022AAG</t>
  </si>
  <si>
    <t xml:space="preserve">5 Drawers Solid Wood Chest, Gray(OLD SKU:WF283150AAG)</t>
  </si>
  <si>
    <t xml:space="preserve">BS335101AAK</t>
  </si>
  <si>
    <t xml:space="preserve">White Solid Wood 3 Pieces Queen Bedroom Sets(old sku:BS315101AAK)</t>
  </si>
  <si>
    <t xml:space="preserve">WF530022AAK</t>
  </si>
  <si>
    <t xml:space="preserve">5 Drawers Solid Wood Chest in White(OLD SKU:WF283150AAK)</t>
  </si>
  <si>
    <t xml:space="preserve">BS315102AAK</t>
  </si>
  <si>
    <t xml:space="preserve">Modern White Solid Wood King Platform Bed (old sku:WF283526AAK)</t>
  </si>
  <si>
    <t xml:space="preserve">BS316108AAC</t>
  </si>
  <si>
    <t xml:space="preserve">Farmhouse Style Full Size Bookcase Captain Bed with Three Drawers and Trundle, Rustic White</t>
  </si>
  <si>
    <t xml:space="preserve">WF319893AAC</t>
  </si>
  <si>
    <t xml:space="preserve">Mid Century Modern Accent Chair Cozy Armchair Button Tufted Back and Wood Legs for Living Room, Office Room, Dark Blue</t>
  </si>
  <si>
    <t xml:space="preserve">WF315697AAM</t>
  </si>
  <si>
    <t xml:space="preserve">Mid Century Modern Swivel Accent Chair Armchair for Living Room, Bedroom, Guest Room, Office, Mustard Yellow-1</t>
  </si>
  <si>
    <t xml:space="preserve">WF317050AAK</t>
  </si>
  <si>
    <t xml:space="preserve">Wooden Captain Seven-Drawer Dresser for Bedroom, Living Room, Kids' Room, White+Walnut</t>
  </si>
  <si>
    <t xml:space="preserve">WF322549AAA</t>
  </si>
  <si>
    <t xml:space="preserve">Mid-Century Modern 6 Drawers Dresser, Dark Brown</t>
  </si>
  <si>
    <t xml:space="preserve">BS322550AAA</t>
  </si>
  <si>
    <t xml:space="preserve">Mid-Century Modern 9 Drawers Dresser,Dark Brown</t>
  </si>
  <si>
    <t xml:space="preserve">BS311491AAC</t>
  </si>
  <si>
    <t xml:space="preserve">Queen Size Murphy Bed, 68-inch Cabinet Bed Folding Wall Bed with Desk Combo Perfect for Guest Room,Study, Office,White</t>
  </si>
  <si>
    <t xml:space="preserve">BS311609AAC</t>
  </si>
  <si>
    <t xml:space="preserve">Full Size Murphy Bed,61.5-inch Cabinet Bed Folding Wall Bed with Desk Combo Perfect for Guest Room, Study, Office, White</t>
  </si>
  <si>
    <t xml:space="preserve">WF316109AAD</t>
  </si>
  <si>
    <t xml:space="preserve">Farmhouse Style 2 Drawers Nightstand End Table for Bedroom, Living Room, Rustic Brown</t>
  </si>
  <si>
    <t xml:space="preserve">WF318553AAK</t>
  </si>
  <si>
    <t xml:space="preserve">Twin Size Solid Wood Platform Bed Frame with trundle for Limited Space Kids, Teens, Adults, No Need Box Spring, White</t>
  </si>
  <si>
    <t xml:space="preserve">WF316937AAE</t>
  </si>
  <si>
    <t xml:space="preserve">Traditional Town and Country Style Pinewood Vintage Full Bed, Stone</t>
  </si>
  <si>
    <t xml:space="preserve">BS327337AAE</t>
  </si>
  <si>
    <t xml:space="preserve">Set of Two Wood-Framed Upholstered Recliner Chair Adjustable Home Theater Seating with Thick Seat Cushion and Backrest Modern Living Room Recliners,Gray</t>
  </si>
  <si>
    <t xml:space="preserve">PP317337AAE</t>
  </si>
  <si>
    <t xml:space="preserve">Wood-Framed Upholstered Recliner Chair Adjustable Home Theater Seating with Thick Seat Cushion and Backrest Modern Living Room Recliners, Gray(Old SKU:PP289527AAE)</t>
  </si>
  <si>
    <t xml:space="preserve">WF316987AAG</t>
  </si>
  <si>
    <t xml:space="preserve">Modern Two-tone Barrel Fabric Chair, Upholstered Round Armchair for Living Room Bedroom Reading Room, Mustard Green</t>
  </si>
  <si>
    <t xml:space="preserve">WF316987AAO</t>
  </si>
  <si>
    <t xml:space="preserve">Modern Two-tone Barrel Fabric Chair, Upholstered Round Armchair for Living Room Bedroom Reading Room, Burnt Orange</t>
  </si>
  <si>
    <t xml:space="preserve">WF314677AAB</t>
  </si>
  <si>
    <t xml:space="preserve">Traditional Concise Style Black Solid Wood Platform Bed, No Need Box Spring, Queen</t>
  </si>
  <si>
    <t xml:space="preserve">WF314677AAK</t>
  </si>
  <si>
    <t xml:space="preserve">Traditional Concise Style White Solid Wood Platform Bed, No Need Box Spring, Queen(old sku:WF306306AAA)</t>
  </si>
  <si>
    <t xml:space="preserve">WF315697AAG</t>
  </si>
  <si>
    <t xml:space="preserve">Mid Century Modern Swivel Accent Chair Armchair for Living Room, Bedroom, Guest Room, Office, Beige</t>
  </si>
  <si>
    <t xml:space="preserve">WF315697AAY</t>
  </si>
  <si>
    <t xml:space="preserve">Mid Century Modern Swivel Accent Chair Armchair for Living Room, Bedroom, Guest Room, Office, Mustard Yellow</t>
  </si>
  <si>
    <t xml:space="preserve">WF309305AAB</t>
  </si>
  <si>
    <t xml:space="preserve">4-in-1 Sofa Bed, Chair Bed, Multi-Function Folding Ottoman Bed with Storage Pocket and USB Port for Small Room Apartment,Living Room,Bedroom,Hallway,White</t>
  </si>
  <si>
    <t xml:space="preserve">BS309052AAD</t>
  </si>
  <si>
    <t xml:space="preserve">3-in-1 Sofa Bed Chair, Convertible Sleeper Chair Bed,Adjust Backrest Into a Sofa,Lounger Chair,Single Bed,Modern Chair Bed Sleeper for Adults,Deep Blue(Old sku:WF301161AAD)</t>
  </si>
  <si>
    <t xml:space="preserve">BS309052AAB</t>
  </si>
  <si>
    <t xml:space="preserve">3-in-1 Sofa Bed Chair, Convertible Sleeper Chair Bed,Adjust Backrest Into a Sofa,Lounger Chair,Single Bed,Modern Chair Bed Sleeper for Adults,White(Old sku:WF301161AAB)</t>
  </si>
  <si>
    <t xml:space="preserve">BS309778AAE</t>
  </si>
  <si>
    <t xml:space="preserve">Modern Mid-Century Indoor Oversized Chaise Lounger Comfort Sleeper Sofa with Pillow and Soild Wood Legs, Linen, Gray</t>
  </si>
  <si>
    <t xml:space="preserve">BS309778AAC</t>
  </si>
  <si>
    <t xml:space="preserve">Modern Mid-Century Indoor Oversized Chaise Lounger Comfort Sleeper Sofa with Pillow and Soild Wood Legs, Velvet, Cream</t>
  </si>
  <si>
    <t xml:space="preserve">BS006138AAK</t>
  </si>
  <si>
    <t xml:space="preserve">BS305271AAK</t>
  </si>
  <si>
    <t xml:space="preserve">Solid Pine Captain Bookcase Bed with Trundle Bed and 3 Spacious Under Bed Drawers in Casual,Full, White+Walnut</t>
  </si>
  <si>
    <t xml:space="preserve">BS305270AAK</t>
  </si>
  <si>
    <t xml:space="preserve">Solid Pine Captain Bookcase Bed with Trundle Bed and 3 Spacious Under Bed Drawers in Casual,Twin, White+Walnut</t>
  </si>
  <si>
    <t xml:space="preserve">BS305227AAK</t>
  </si>
  <si>
    <t xml:space="preserve">BS304325AAE</t>
  </si>
  <si>
    <t xml:space="preserve">Modern Concise Style Solid Wood Grain Platform Bed Frame, King, Stone Gray</t>
  </si>
  <si>
    <t xml:space="preserve">BS310220AAB</t>
  </si>
  <si>
    <t xml:space="preserve">3 Pieces Modern Cannage Rattan Platform Queen Bed + Nightstand*2, Black</t>
  </si>
  <si>
    <t xml:space="preserve">BS310220AAD</t>
  </si>
  <si>
    <t xml:space="preserve">3 Pieces Modern Cannage Rattan Platform Queen Bed + Nightstand*2, Walnut</t>
  </si>
  <si>
    <t xml:space="preserve">BS303220AAD</t>
  </si>
  <si>
    <t xml:space="preserve">Modern Cannage Rattan Wood Platform Queen Bed, Walnut</t>
  </si>
  <si>
    <t xml:space="preserve">BS301604AAK</t>
  </si>
  <si>
    <t xml:space="preserve">Rustic Farmhouse Style Whitewash 4-in-1 Convertible Baby Crib - Converts to Toddler Bed, Daybed and Full-Size Bed, White</t>
  </si>
  <si>
    <t xml:space="preserve">WF283148AAG</t>
  </si>
  <si>
    <t xml:space="preserve">2 Drawers Solid Wood Nightstand End Table, Gray</t>
  </si>
  <si>
    <t xml:space="preserve">WF302085AAK</t>
  </si>
  <si>
    <t xml:space="preserve">Contemporary Designed Fabric Upholstered Accent Chair Dining Chair for Living Room, Bedroom, Dining Room, Beige</t>
  </si>
  <si>
    <t xml:space="preserve">WF302085AAE</t>
  </si>
  <si>
    <t xml:space="preserve">Contemporary Designed Fabric Upholstered Accent Chair Dining Chair for Living Room, Bedroom, Dining Room, Gray</t>
  </si>
  <si>
    <t xml:space="preserve">WF298928AAA</t>
  </si>
  <si>
    <t xml:space="preserve">Modern Linen Curved Upholstered Platform Bed , Solid Wood Frame , Nailhead Trim, Beige (Queen)</t>
  </si>
  <si>
    <t xml:space="preserve">WF298023AAA</t>
  </si>
  <si>
    <t xml:space="preserve">Classic Linen Armchair Accent Chair with Bronze Nailhead Trim Wooden Legs Single Sofa Couch for Living Room, Bedroom, Balcony, Beige</t>
  </si>
  <si>
    <t xml:space="preserve">WF294588AAG</t>
  </si>
  <si>
    <t xml:space="preserve">Country Style Concise Gray Solid Platform Bed with Oak Top, No Box Spring Needed, King</t>
  </si>
  <si>
    <t xml:space="preserve">WF294587AAG</t>
  </si>
  <si>
    <t xml:space="preserve">Country Style Concise Gray Solid Platform Bed with Oak Top, No Box Spring Needed,Queen</t>
  </si>
  <si>
    <t xml:space="preserve">WF294586AAG</t>
  </si>
  <si>
    <t xml:space="preserve">Country Style Concise Gray Solid Platform Bed with Oak Top, No Box Spring Needed, Full</t>
  </si>
  <si>
    <t xml:space="preserve">WF293448AAG</t>
  </si>
  <si>
    <t xml:space="preserve">Upholstered Platform Bed Frame with Vertical Channel Tufted Headboard, No Box Spring Needed, Full,Gray</t>
  </si>
  <si>
    <t xml:space="preserve">WF283148AAK</t>
  </si>
  <si>
    <t xml:space="preserve">2 Drawers Solid Wood Nightstand End Table in White</t>
  </si>
  <si>
    <t xml:space="preserve">BS701P170503E</t>
  </si>
  <si>
    <t xml:space="preserve">Farmhouse Style Solid Pine Wood Murphy Bed Chest Cube Cabinet Bed with Charging Station and Large Storage Drawer for Home Office or Small Room,Queen,Gray</t>
  </si>
  <si>
    <t xml:space="preserve">BS701P177546C</t>
  </si>
  <si>
    <t xml:space="preserve">Chenille Convertible Sleeper Chair with Adjustable Backrest, 3 IN 1 Lounger Chair Turns Into Bed, Single Bed for Living Room, Beige</t>
  </si>
  <si>
    <t xml:space="preserve">WF531033AAK</t>
  </si>
  <si>
    <t xml:space="preserve">White Twin Size Wooden House Bed Original Wood Colored Frame with Two Drawers and Bookshelf Storage Space for Children or Guest Room</t>
  </si>
  <si>
    <t xml:space="preserve">BS326208AAD</t>
  </si>
  <si>
    <t xml:space="preserve">Traditional Town and Country Style Pinewood Vintage King Bed, Rich Brown</t>
  </si>
  <si>
    <t xml:space="preserve">BS324377AAC</t>
  </si>
  <si>
    <t xml:space="preserve">Velvet Upholstered Queen Bed Floor Bed Frame Shell-Shaped Headboard for Bedroom,No Box Spring Needed,Light Blue</t>
  </si>
  <si>
    <t xml:space="preserve">BS324377AAA</t>
  </si>
  <si>
    <t xml:space="preserve">Velvet Upholstered Queen Bed Frame Floor Bed Shell-Shaped Headboard for Bedroom,No Box Spring Needed,Beige</t>
  </si>
  <si>
    <t xml:space="preserve">WF325072AAO</t>
  </si>
  <si>
    <t xml:space="preserve">Modern Accent Chair Lambskin Sherpa Fabric Upholstered Comfy Reading Arm Chair Soft Padded Armchair with Back and Pillow for Living Room Bedroom Reception Waiting Room Office,Burnt Orange</t>
  </si>
  <si>
    <t xml:space="preserve">WF320978AAD</t>
  </si>
  <si>
    <t xml:space="preserve">Twin Size Solid Wood Daybed with Trundle for Kids Teens Dorm Bedroom Multipurpose Guest Room or Home, Walnut</t>
  </si>
  <si>
    <t xml:space="preserve">BS530192AAC</t>
  </si>
  <si>
    <t xml:space="preserve">Queen Size Murphy Bed, 68-inch Cabinet Bed Folding Wall Bed with Desk Combo Perfect for Guest Room,Study, Office,White(old sku:BS311491AAC)</t>
  </si>
  <si>
    <t xml:space="preserve">WF320993AAK</t>
  </si>
  <si>
    <t xml:space="preserve">Wood Platform Bed Frame with Headboard, Mattress Foundation with Wood Slat Support, No Box Spring Needed, Full Size, White</t>
  </si>
  <si>
    <t xml:space="preserve">WF321012AAD</t>
  </si>
  <si>
    <t xml:space="preserve">Wood Platform Bed Frame with Headboard, Mattress Foundation with Wood Slat Support, No Box Spring Needed, King Size, Walnut</t>
  </si>
  <si>
    <t xml:space="preserve">WF320995AAD</t>
  </si>
  <si>
    <t xml:space="preserve">Wood Platform Bed Frame with Headboard, Mattress Foundation with Wood Slat Support, No Box Spring Needed, Queen Size, Walnut</t>
  </si>
  <si>
    <t xml:space="preserve">BS315102AAE</t>
  </si>
  <si>
    <t xml:space="preserve">Modern Gray Solid Wood King Platform Bed</t>
  </si>
  <si>
    <t xml:space="preserve">WF319300AAE</t>
  </si>
  <si>
    <t xml:space="preserve">Modern Metal Bed Frame with Curved Upholstered Headboard and Footboard Bed with 4 Storage Drawers, Heavy Duty Metal Slats, King Size, Grey</t>
  </si>
  <si>
    <t xml:space="preserve">WF319300AAA</t>
  </si>
  <si>
    <t xml:space="preserve">WF319296AAA</t>
  </si>
  <si>
    <t xml:space="preserve">Modern Metal Bed Frame with Curved Upholstered Headboard and Footboard Bed with 4 Storage Drawers, Heavy Duty Metal Slats, Full Size, Beige</t>
  </si>
  <si>
    <t xml:space="preserve">WF319292AAA</t>
  </si>
  <si>
    <t xml:space="preserve">WF319893AAE</t>
  </si>
  <si>
    <t xml:space="preserve">Mid Century Modern Accent Chair Cozy Armchair Button Tufted Back and Wood Legs for Living Room, Office Room, Gray</t>
  </si>
  <si>
    <t xml:space="preserve">WF319893AAA</t>
  </si>
  <si>
    <t xml:space="preserve">Mid Century Modern Accent Chair Cozy Armchair Button Tufted Back and Wood Legs for Living Room, Office Room, Beige</t>
  </si>
  <si>
    <t xml:space="preserve">BS319895AAC</t>
  </si>
  <si>
    <t xml:space="preserve">3 in 1 Convertible Sleeper Chair Sofa Bed Pull Out Couch Adjustable Chair with Pillow, Adjust Backrest into a Sofa, Lounger Chair, Single Bed or Living Room or Apartment, Dark Blue</t>
  </si>
  <si>
    <t xml:space="preserve">BS319895AAA</t>
  </si>
  <si>
    <t xml:space="preserve">3 in 1 Convertible Sleeper Chair Sofa Bed Pull Out Couch Adjustable Chair with Pillow, Adjust Backrest into a Sofa, Lounger Chair, Single Bed or Living Room or Apartment, Beige</t>
  </si>
  <si>
    <t xml:space="preserve">BS308060AAE</t>
  </si>
  <si>
    <t xml:space="preserve">Twin Size Upholstered Daybed with Trundle for Guest Room, Small Bedroom, Study Room, Gray</t>
  </si>
  <si>
    <t xml:space="preserve">WF318586AAK</t>
  </si>
  <si>
    <t xml:space="preserve">Twin Size Solid Wood Daybed with 2 drawers for Limited Space Kids, Teens, Adults, No Need Box Spring, White</t>
  </si>
  <si>
    <t xml:space="preserve">WF318572AAK</t>
  </si>
  <si>
    <t xml:space="preserve">Full Size Solid Wood Platform Bed Frame for Kids, Teens, Adults, No Need Box Spring, White</t>
  </si>
  <si>
    <t xml:space="preserve">WF318548AAK</t>
  </si>
  <si>
    <t xml:space="preserve">Rustic Farmhouse Style Solid Pine Wood Whitewash Two-Drawer Nightstand for Bedroom, Living Room, White(old sku:WF301524AAK)</t>
  </si>
  <si>
    <t xml:space="preserve">WF316097AAT</t>
  </si>
  <si>
    <t xml:space="preserve">Velvet Upholstered Accent Chair with Cream Piping, Tan and Cream</t>
  </si>
  <si>
    <t xml:space="preserve">WF317016AAG</t>
  </si>
  <si>
    <t xml:space="preserve">Modern Artistic Color Design Adjustable Recliner Chair PU Leather for Living Room Bedroom Home Theater, Mustard Green</t>
  </si>
  <si>
    <t xml:space="preserve">WF315101AAK</t>
  </si>
  <si>
    <t xml:space="preserve">Modern White Solid Wood Queen Platform Bed (old sku:WF283525AAK)</t>
  </si>
  <si>
    <t xml:space="preserve">WF315100AAK</t>
  </si>
  <si>
    <t xml:space="preserve">Modern White Solid Wood Full Platform Bed (old sku:WF283524AAK)</t>
  </si>
  <si>
    <t xml:space="preserve">WF314676AAB</t>
  </si>
  <si>
    <t xml:space="preserve">Traditional Concise Style Black Solid Wood Platform Bed, No Need Box Spring, Full</t>
  </si>
  <si>
    <t xml:space="preserve">WF315642AAK</t>
  </si>
  <si>
    <t xml:space="preserve">King Size Wood Platform Bed with Gourd Shaped Headboard,Antique White</t>
  </si>
  <si>
    <t xml:space="preserve">WF315640AAD</t>
  </si>
  <si>
    <t xml:space="preserve">Hazel 3-Drawer Hazel 3-Drawer Side Table for Living Room, Hallway, Entryway(Old SKU:WF195778AAD)</t>
  </si>
  <si>
    <t xml:space="preserve">BS315694AAA</t>
  </si>
  <si>
    <t xml:space="preserve">Mid Century Modern Barrel Accent Chair Armchair for Living Room, Bedroom, Guest Room,Office, Ivory</t>
  </si>
  <si>
    <t xml:space="preserve">WF312561AAK</t>
  </si>
  <si>
    <t xml:space="preserve">Fun Play Design Twin Size Car Bed, Kids Platform Bed in Car-Shaped for Kids Boys Girls Teens,White+ Orange</t>
  </si>
  <si>
    <t xml:space="preserve">WF309305AAW</t>
  </si>
  <si>
    <t xml:space="preserve">4-in-1 Sofa Bed, Chair Bed, Multi-Function Folding Ottoman Bed with Storage Pocket and USB Port for Small Room Apartment,Living Room,Bedroom,Hallway, Teal</t>
  </si>
  <si>
    <t xml:space="preserve">WF309305AAD</t>
  </si>
  <si>
    <t xml:space="preserve">4-in-1 Sofa Bed, Chair Bed, Multi-Function Folding Ottoman Bed with Storage Pocket and USB Port for Small Room Apartment,Living Room,Bedroom,Hallway, Deep Blue</t>
  </si>
  <si>
    <t xml:space="preserve">WF310553AAK</t>
  </si>
  <si>
    <t xml:space="preserve">Wooden Race Car Bed,Car-Shaped Platform Twin Bed with Wheels For Teens,White &amp; Blue</t>
  </si>
  <si>
    <t xml:space="preserve">WF310553AAC</t>
  </si>
  <si>
    <t xml:space="preserve">Wooden Race Car Bed,Car-Shaped Platform Twin Bed with Wheels For Teens,Blue &amp; Yellow</t>
  </si>
  <si>
    <t xml:space="preserve">BS309052AAW</t>
  </si>
  <si>
    <t xml:space="preserve">3-in-1 Sofa Bed Chair, Convertible Sleeper Chair Bed,Adjust Backrest Into a Sofa,Lounger Chair,Single Bed,Modern Chair Bed Sleeper for Adults,Teal(Old sku:WF301161AAW)</t>
  </si>
  <si>
    <t xml:space="preserve">BS307832AAK</t>
  </si>
  <si>
    <t xml:space="preserve">Full Size Wooden House Bed White and Original Wood Colored Frame with Drawer, Desk and Bookshelf for Children or Guest Room</t>
  </si>
  <si>
    <t xml:space="preserve">BS304321AAE</t>
  </si>
  <si>
    <t xml:space="preserve">Modern Concise Style Solid Wood Grain Platform Bed Frame, Queen, Stone Gray</t>
  </si>
  <si>
    <t xml:space="preserve">WF304319AAE</t>
  </si>
  <si>
    <t xml:space="preserve">Modern Concise Style Solid Wood Grain Platform Bed Frame, Full, Stone Gray</t>
  </si>
  <si>
    <t xml:space="preserve">BS303220AAB</t>
  </si>
  <si>
    <t xml:space="preserve">Modern Cannage Rattan Wood Platform Queen Bed, Black</t>
  </si>
  <si>
    <t xml:space="preserve">WF303222AAB</t>
  </si>
  <si>
    <t xml:space="preserve">Modern Cannage Rattan Wood Closet 2-Drawer Side Table End Table Nightstand for Bedroom, Living Room, Entryway, Hallway, Black</t>
  </si>
  <si>
    <t xml:space="preserve">WF304221AAG</t>
  </si>
  <si>
    <t xml:space="preserve">Certified Baby Safe Crib, Pine Solid Wood, Non-Toxic Finish, Gray</t>
  </si>
  <si>
    <t xml:space="preserve">WF302317AAN</t>
  </si>
  <si>
    <t xml:space="preserve">Elegant Mirrored 4-Drawer Chest with Golden Lines Storage Cabinet for Living Room, Hallway, Entryway</t>
  </si>
  <si>
    <t xml:space="preserve">WF302316AAN</t>
  </si>
  <si>
    <t xml:space="preserve">Elegant Mirrored 2-Drawer Side Table with Golden Lines for Living Room, Hallway, Entryway</t>
  </si>
  <si>
    <t xml:space="preserve">WF298401AAD</t>
  </si>
  <si>
    <t xml:space="preserve">Rustic Three Drawer Reclaimed Solid Wood Framhouse Nightstand</t>
  </si>
  <si>
    <t xml:space="preserve">BS303523AAC</t>
  </si>
  <si>
    <t xml:space="preserve">Modern Style Chenille Oversized Armchair Accent Chair Single Sofa Lounge Chair 38.6'' W for Living Room, Bedroom,Cream</t>
  </si>
  <si>
    <t xml:space="preserve">WF302085AAO</t>
  </si>
  <si>
    <t xml:space="preserve">Contemporary Designed Fabric Upholstered Accent Chair Dining Chair for Living Room, Bedroom, Dining Room, Orange</t>
  </si>
  <si>
    <t xml:space="preserve">WF301229AAD</t>
  </si>
  <si>
    <t xml:space="preserve">Baby Room High Back Rocking Chair Nursery Chair , Comfortable Rocker Fabric Padded Seat ,Modern High Back Armchair</t>
  </si>
  <si>
    <t xml:space="preserve">WF301229AAC</t>
  </si>
  <si>
    <t xml:space="preserve">WF299174AAK</t>
  </si>
  <si>
    <t xml:space="preserve">Milky White 31.9"L x 36"H x 1"W Mirror</t>
  </si>
  <si>
    <t xml:space="preserve">WF294420AAA</t>
  </si>
  <si>
    <t xml:space="preserve">Upholstered Platform Bed with Saddle Curved Headboard and Diamond Tufted Details, King, Beige</t>
  </si>
  <si>
    <t xml:space="preserve">WF294418AAA</t>
  </si>
  <si>
    <t xml:space="preserve">Upholstered Platform Bed with Saddle Curved Headboard and Diamond Tufted Details, Full, Beige</t>
  </si>
  <si>
    <t xml:space="preserve">WF212660AAD</t>
  </si>
  <si>
    <t xml:space="preserve">linen Fabric Tufted Barrel ChairTub Chair for Living Room Bedroom Club Chairs</t>
  </si>
  <si>
    <t xml:space="preserve">WF212660AAC</t>
  </si>
  <si>
    <t xml:space="preserve">WF212660AAB</t>
  </si>
  <si>
    <t xml:space="preserve">PU Leather Tufted Barrel ChairTub Chair for Living Room Bedroom Club Chairs</t>
  </si>
  <si>
    <t xml:space="preserve">WF212660AAA</t>
  </si>
  <si>
    <t xml:space="preserve">PP212520CAA</t>
  </si>
  <si>
    <t xml:space="preserve">Accent Rivet Tufted Polyester Armchair ,Cream</t>
  </si>
  <si>
    <t xml:space="preserve">BS701P191500B</t>
  </si>
  <si>
    <t xml:space="preserve">55" Oversized Chaise Lounger Modern Style Sofa Couch ,with Pillows, Charge Station &amp; Cup Holders, Chenille Fabric, Blue Gray</t>
  </si>
  <si>
    <t xml:space="preserve">BS701P191500C</t>
  </si>
  <si>
    <t xml:space="preserve">55" Oversized Chaise Lounger Modern Style Sofa Couch ,with Pillows, Charge Station &amp; Cup Holders, Chenille Fabric, Cream</t>
  </si>
  <si>
    <t xml:space="preserve">BS701P170501E</t>
  </si>
  <si>
    <t xml:space="preserve">Farmhouse Style Solid Pine Wood Murphy Bed Chest Cube Cabinet Bed with Charging Station and Large Storage Drawer for Home Office or Small Room,Full,Gray</t>
  </si>
  <si>
    <t xml:space="preserve">BS701P177546E</t>
  </si>
  <si>
    <t xml:space="preserve">Chenille Convertible Sleeper Chair with Adjustable Backrest, 3 IN 1 Lounger Chair Turns Into Bed, Single Bed for Living Room, Gray</t>
  </si>
  <si>
    <t xml:space="preserve">BS301473AAK</t>
  </si>
  <si>
    <t xml:space="preserve">Queen Size Half Self-Close and Open Murphy Bed with 2 Side Cabinet Storage Shelf, Cabinet Space-Saving Bed Perfect for Guest Room, Bed Room, Guest Room, Home Office, Rustic White</t>
  </si>
  <si>
    <t xml:space="preserve">BS326208AAK</t>
  </si>
  <si>
    <t xml:space="preserve">Traditional Town and Country Style Pinewood Vintage King Bed, White</t>
  </si>
  <si>
    <t xml:space="preserve">BS326206AAK</t>
  </si>
  <si>
    <t xml:space="preserve">Traditional Town and Country Style Pinewood Vintage Queen Bed, White</t>
  </si>
  <si>
    <t xml:space="preserve">BS326206AAD</t>
  </si>
  <si>
    <t xml:space="preserve">Traditional Town and Country Style Pinewood Vintage Queen Bed, Rich Brown</t>
  </si>
  <si>
    <t xml:space="preserve">WF530025AAD</t>
  </si>
  <si>
    <t xml:space="preserve">Farmhouse Wooden Platform Twin Size Bed with Panel Design Headboard and Footboard for Teenager, Ash Brown</t>
  </si>
  <si>
    <t xml:space="preserve">BS531191AAK</t>
  </si>
  <si>
    <t xml:space="preserve">Twin Size House Shape Bed with  Two Drawers and Bookcase Headboard Wooden Bed Safety Fence Guardrails  Bed for Girls Boys Teens, No Box Spring Needed, Walnut and White</t>
  </si>
  <si>
    <t xml:space="preserve">BS530828AAK</t>
  </si>
  <si>
    <t xml:space="preserve">Full Size House Shape Daybed with Trundle and Bookcase Headboard  Wooden  Bed Safety Fence Guardrails Bed for Girls Boys Teens, No Box Spring Needed, Walnut and White</t>
  </si>
  <si>
    <t xml:space="preserve">BS326258AAK</t>
  </si>
  <si>
    <t xml:space="preserve">Twin Size House Shape Daybed with Trundle and Bookcase Headboard  Wooden  Bed Safety Fence Guardrails  Bed for Girls Boys Teens, No Box Spring Needed, Walnut and White</t>
  </si>
  <si>
    <t xml:space="preserve">WF530847AAH</t>
  </si>
  <si>
    <t xml:space="preserve">Twin Size House-Shaped Bed with Bookcase Headboard and Led Light and Twin Size Trundle for Kids Boys Girls, Pink+ White</t>
  </si>
  <si>
    <t xml:space="preserve">WF324396AAG</t>
  </si>
  <si>
    <t xml:space="preserve">U-shaped Fully Assembled Swivel Chair Velvet Accent Chair Armchair Round Barrel Chair for Living Room Bedroom, Green</t>
  </si>
  <si>
    <t xml:space="preserve">WF324396AAO</t>
  </si>
  <si>
    <t xml:space="preserve">U-shaped Fully Assembled Swivel Chair Velvet Accent Chair Armchair Round Barrel Chair for Living Room Bedroom, Burnt Orange</t>
  </si>
  <si>
    <t xml:space="preserve">WF324396AAD</t>
  </si>
  <si>
    <t xml:space="preserve">U-shaped Fully Assembled Swivel Chair Velvet Accent Chair Armchair Round Barrel Chair for Living Room Bedroom, Navy Blue</t>
  </si>
  <si>
    <t xml:space="preserve">WF324396AAA</t>
  </si>
  <si>
    <t xml:space="preserve">U-shaped Fully Assembled Swivel Chair Velvet Accent Chair Armchair Round Barrel Chair for Living Room Bedroom,Beige</t>
  </si>
  <si>
    <t xml:space="preserve">WF320978AAK</t>
  </si>
  <si>
    <t xml:space="preserve">Twin Size Solid Wood Daybed with Trundle for Kids Teens Dorm Bedroom Multipurpose Guest Room or Home, White</t>
  </si>
  <si>
    <t xml:space="preserve">WF320983AAD</t>
  </si>
  <si>
    <t xml:space="preserve">Twin Size Solid Wood Daybed with Two Drwaers for Kids Teens Dorm Bedroom Multipurpose Guest Room or Home, Walnut</t>
  </si>
  <si>
    <t xml:space="preserve">WF321012AAK</t>
  </si>
  <si>
    <t xml:space="preserve">Wood Platform Bed Frame with Headboard, Mattress Foundation with Wood Slat Support, No Box Spring Needed, King Size, White</t>
  </si>
  <si>
    <t xml:space="preserve">WF320995AAK</t>
  </si>
  <si>
    <t xml:space="preserve">Wood Platform Bed Frame with Headboard, Mattress Foundation with Wood Slat Support, No Box Spring Needed, Queen Size, White</t>
  </si>
  <si>
    <t xml:space="preserve">WF320993AAD</t>
  </si>
  <si>
    <t xml:space="preserve">Wood Platform Bed Frame with Headboard, Mattress Foundation with Wood Slat Support, No Box Spring Needed, Full Size, Walnut</t>
  </si>
  <si>
    <t xml:space="preserve">WF325038AAG</t>
  </si>
  <si>
    <t xml:space="preserve">Mid Century Chenille Wingback Recliner Chair, Button Tufted Design Pushback Recliner Chair with Armrest and Solid Wood Legs, for Bedroom Living Room, Green</t>
  </si>
  <si>
    <t xml:space="preserve">WF319297AAA</t>
  </si>
  <si>
    <t xml:space="preserve">WF319296AAE</t>
  </si>
  <si>
    <t xml:space="preserve">Modern Metal Bed Frame with Curved Upholstered Headboard and Footboard Bed with 4 Storage Drawers, Heavy Duty Metal Slats, Full Size, Grey</t>
  </si>
  <si>
    <t xml:space="preserve">WF319294AAE</t>
  </si>
  <si>
    <t xml:space="preserve">Modern Metal Bed Frame with Curved Upholstered Headboard and Footboard Bed with Under Bed Storage, Heavy Duty Metal Slats, King Size, Grey</t>
  </si>
  <si>
    <t xml:space="preserve">WF319294AAA</t>
  </si>
  <si>
    <t xml:space="preserve">WF319290AAA</t>
  </si>
  <si>
    <t xml:space="preserve">Modern Metal Bed Frame with Curved Upholstered Headboard and Footboard Bed with Under Bed Storage, Heavy Duty Metal Slats, Full Size, Beige</t>
  </si>
  <si>
    <t xml:space="preserve">WF316109AAC</t>
  </si>
  <si>
    <t xml:space="preserve">Farmhouse Style 2 Drawers Nightstand End Table for Bedroom, Living Room, Rustic White</t>
  </si>
  <si>
    <t xml:space="preserve">WF322723AAA</t>
  </si>
  <si>
    <t xml:space="preserve">Basketball Design Upholstered Twin Platform Bed Sport Style Bed for Boys &amp; Girls, Teens, Orange</t>
  </si>
  <si>
    <t xml:space="preserve">BS300609AAC</t>
  </si>
  <si>
    <t xml:space="preserve">Full Size Murphy Bed with 1 Side Cabinet Storage Shelf, 61.5-inch Cabinet Bed Folding Wall Bed with Desk Combo Perfect for Guest Room,Study, Office,White</t>
  </si>
  <si>
    <t xml:space="preserve">WF318587AAK</t>
  </si>
  <si>
    <t xml:space="preserve">Twin Size Solid Wood Daybed with Trundle for Limited Space Kids, Teens, Adults, No Need Box Spring, White</t>
  </si>
  <si>
    <t xml:space="preserve">WF318554AAK</t>
  </si>
  <si>
    <t xml:space="preserve">Full Size Solid Wood Platform Bed Frame with trundle for Limited Kids, Teens, Adults, No Need Box Spring, White</t>
  </si>
  <si>
    <t xml:space="preserve">WF318551AAK</t>
  </si>
  <si>
    <t xml:space="preserve">Full Size Solid Wood Platform Bed Frame with 2 drawers for Limited Space Kids, Teens, Adults, No Need Box Spring, White</t>
  </si>
  <si>
    <t xml:space="preserve">WF316097AAC</t>
  </si>
  <si>
    <t xml:space="preserve">Velvet Upholstered Accent Chair with Black Piping, Cream and Black</t>
  </si>
  <si>
    <t xml:space="preserve">BS318060AAA</t>
  </si>
  <si>
    <t xml:space="preserve">Twin Size Upholstered Daybed with Trundle for Guest Room, Small Bedroom, Study Room, Beige</t>
  </si>
  <si>
    <t xml:space="preserve">WF317016AAC</t>
  </si>
  <si>
    <t xml:space="preserve">Modern Artistic Color Design Adjustable Recliner Chair PU Leather for Living Room Bedroom Home Theater, Beige</t>
  </si>
  <si>
    <t xml:space="preserve">WF317016AAO</t>
  </si>
  <si>
    <t xml:space="preserve">Modern Artistic Color Design Adjustable Recliner Chair PU Leather for Living Room Bedroom Home Theater, Burnt Orange</t>
  </si>
  <si>
    <t xml:space="preserve">WF316705AAC</t>
  </si>
  <si>
    <t xml:space="preserve">Accent Chair, Upholstered Armless Chair Lambskin Sherpa Single Sofa Chair with Wooden Legs, Modern Reading Chair for Living Room Bedroom Small Spaces Apartment, Cream</t>
  </si>
  <si>
    <t xml:space="preserve">WF315101AAE</t>
  </si>
  <si>
    <t xml:space="preserve">Modern Gray Solid Wood Queen Platform Bed(old sku:WF283525AAE)</t>
  </si>
  <si>
    <t xml:space="preserve">WF315100AAE</t>
  </si>
  <si>
    <t xml:space="preserve">Modern Gray Solid Wood Full Platform Bed(old sku:WF283524AAE)</t>
  </si>
  <si>
    <t xml:space="preserve">WF315696AAK</t>
  </si>
  <si>
    <t xml:space="preserve">Modern Style Accent Chair Armchair for Living Room, Bedroom, Guest Room,Office,Rock Black</t>
  </si>
  <si>
    <t xml:space="preserve">WF315696AAA</t>
  </si>
  <si>
    <t xml:space="preserve">Modern Style Accent Chair Armchair for Living Room, Bedroom, Guest Room,Office, Ivory</t>
  </si>
  <si>
    <t xml:space="preserve">WF314676AAE</t>
  </si>
  <si>
    <t xml:space="preserve">Traditional Concise Style Gray Solid Wood Platform Bed, No Need Box Spring, Full</t>
  </si>
  <si>
    <t xml:space="preserve">BS317122AAK</t>
  </si>
  <si>
    <t xml:space="preserve">Twin Size Wooden Day Bed with 3 Trawers for Guest Room, Small Bedroom, Study Room, White</t>
  </si>
  <si>
    <t xml:space="preserve">BS316934AAK</t>
  </si>
  <si>
    <t xml:space="preserve">Twin Size Wooden Day Bed with Trundle for Guest Room, Small Bedroom, Study Room, White</t>
  </si>
  <si>
    <t xml:space="preserve">BS315694AAP</t>
  </si>
  <si>
    <t xml:space="preserve">Mid Century Modern Barrel Accent Chair Armchair for Living Room, Bedroom, Guest Room,Office, pumpkin orange</t>
  </si>
  <si>
    <t xml:space="preserve">WF310554AAK</t>
  </si>
  <si>
    <t xml:space="preserve">Traditional Concise Style Solid Wood Platform Bed, No Need Box Spring, White Queen</t>
  </si>
  <si>
    <t xml:space="preserve">WF310555AAM</t>
  </si>
  <si>
    <t xml:space="preserve">Girl's Love Princess Bed Macaron Twin Size Toddler Bed with Side Safety Rails and Headboard and Footboard, Seasoft Green</t>
  </si>
  <si>
    <t xml:space="preserve">WF304222AAW</t>
  </si>
  <si>
    <t xml:space="preserve">Certified Baby Safe Crib, Pine Solid Wood, Non-Toxic Finish, Snow White</t>
  </si>
  <si>
    <t xml:space="preserve">WF304221AAW</t>
  </si>
  <si>
    <t xml:space="preserve">BS303523AAG</t>
  </si>
  <si>
    <t xml:space="preserve">Modern Style Chenille Oversized Armchair Accent Chair Single Sofa Lounge Chair 38.6'' W for Living Room, Bedroom, Green</t>
  </si>
  <si>
    <t xml:space="preserve">WF299730AAE</t>
  </si>
  <si>
    <t xml:space="preserve">Champagne Silver Mirror with LED Lights</t>
  </si>
  <si>
    <t xml:space="preserve">WF301229AAM</t>
  </si>
  <si>
    <t xml:space="preserve">WF301229AAG</t>
  </si>
  <si>
    <t xml:space="preserve">WF301229AAE</t>
  </si>
  <si>
    <t xml:space="preserve">WF295737AAA</t>
  </si>
  <si>
    <t xml:space="preserve">Traditional Concise Style White Wood Mirror</t>
  </si>
  <si>
    <t xml:space="preserve">WF294584AAG</t>
  </si>
  <si>
    <t xml:space="preserve">Country Gray Solid One Drawer Nightstand Side Table with Oak Top</t>
  </si>
  <si>
    <t xml:space="preserve">WF294419AAA</t>
  </si>
  <si>
    <t xml:space="preserve">Upholstered Platform Bed with Saddle Curved Headboard and Diamond Tufted Details, Queen, Beige</t>
  </si>
  <si>
    <t xml:space="preserve">PP212520AAW</t>
  </si>
  <si>
    <t xml:space="preserve">Accent Rivet Tufted Polyester Armchair ,Navy Blue</t>
  </si>
  <si>
    <t xml:space="preserve">N701P176342D</t>
  </si>
  <si>
    <t xml:space="preserve">Mid-Century Modern King Size 12 Inch Bamboo Wood Platform Bed with Wood Slat Metal Support, No Box Spring Needed, Easy Assembly</t>
  </si>
  <si>
    <t xml:space="preserve">N701P176338D</t>
  </si>
  <si>
    <t xml:space="preserve">Mid-Century Modern Queen Size 12 Inch Bamboo Wood Platform Bed with Wood Slat Metal Support, No Box Spring Needed, Easy Assembly</t>
  </si>
  <si>
    <t xml:space="preserve">N701P176335D</t>
  </si>
  <si>
    <t xml:space="preserve">Mid-Century Modern Full Size 12 Inch Bamboo Wood Platform Bed with Wood Slat Metal Support, No Box Spring Needed, Easy Assembly</t>
  </si>
  <si>
    <t xml:space="preserve">N701P192861G</t>
  </si>
  <si>
    <t xml:space="preserve">Twin Size L Shape Corner Bed, Corduroy Upholstered  Daybed  with Two Storage Drawers and Vertical Striped Design, Green</t>
  </si>
  <si>
    <t xml:space="preserve">N701P192861C</t>
  </si>
  <si>
    <t xml:space="preserve">Twin Size L Shape Corner Bed, Corduroy Upholstered  Daybed  with Two Storage Drawers and Vertical Striped Design, Beige</t>
  </si>
  <si>
    <t xml:space="preserve">N701P192861B</t>
  </si>
  <si>
    <t xml:space="preserve">Twin Size L Shape Corner Bed, Corduroy Upholstered  Daybed  with Two Storage Drawers and Vertical Striped Design, Blue</t>
  </si>
  <si>
    <t xml:space="preserve">N701P174886H</t>
  </si>
  <si>
    <t xml:space="preserve">Queen Size Velvet Upholstered Smart LED Bed Frame with Adjustable Height Headboard,No Box Spring Needed,Easy Assembly,Pink</t>
  </si>
  <si>
    <t xml:space="preserve">N701P174881H</t>
  </si>
  <si>
    <t xml:space="preserve">Full Size Velvet Upholstered Smart LED Bed Frame with Adjustable Height Headboard,No Box Spring Needed,Easy Assembly,Pink</t>
  </si>
  <si>
    <t xml:space="preserve">N701P174767H</t>
  </si>
  <si>
    <t xml:space="preserve">Twin Size Velvet Upholstered Smart LED Bed Frame with Adjustable Height Headboard,No Box Spring Needed,Easy Assembly,Pink</t>
  </si>
  <si>
    <t xml:space="preserve">N701P174886A</t>
  </si>
  <si>
    <t xml:space="preserve">Queen Size Velvet Upholstered Smart LED Bed Frame with Adjustable Height Headboard,No Box Spring Needed,Easy Assembly,Beige</t>
  </si>
  <si>
    <t xml:space="preserve">N701P174881A</t>
  </si>
  <si>
    <t xml:space="preserve">Full Size Velvet Upholstered Smart LED Bed Frame with Adjustable Height Headboard,No Box Spring Needed,Easy Assembly,Beige</t>
  </si>
  <si>
    <t xml:space="preserve">N701P174767A</t>
  </si>
  <si>
    <t xml:space="preserve">Twin Size Velvet Upholstered Smart LED Bed Frame with Adjustable Height Headboard,No Box Spring Needed,Easy Assembly,Beige</t>
  </si>
  <si>
    <t xml:space="preserve">BS701P176049K</t>
  </si>
  <si>
    <t xml:space="preserve">L-Shaped Bed Frame with Drawer and and Bookcase,Corner Bed Wooden Captain Bed with Led Downlight and USB Port for Small Room,Bedroom, Guest Room, Full Size, White</t>
  </si>
  <si>
    <t xml:space="preserve">BS701P170503K</t>
  </si>
  <si>
    <t xml:space="preserve">Farmhouse Style Solid Pine Wood Murphy Bed Chest Cube Cabinet Bed with Charging Station and Large Storage Drawer for Home Office or Small Room,Queen,White</t>
  </si>
  <si>
    <t xml:space="preserve">BS701P170701L</t>
  </si>
  <si>
    <t xml:space="preserve">Traditional Style Rattan King Size Bed Frame,No Box Spring Needed,Antique Walnut</t>
  </si>
  <si>
    <t xml:space="preserve">N701P170829E</t>
  </si>
  <si>
    <t xml:space="preserve">Upholstered Platform King Size Hydraulic Storage Bed, Lift Up Storage Bed with RGB LED Light Headboard, No Box Spring Needed,Velvet,Gray</t>
  </si>
  <si>
    <t xml:space="preserve">N701P170824E</t>
  </si>
  <si>
    <t xml:space="preserve">Upholstered Platform Queen Size Hydraulic Storage Bed, Lift Up Storage Bed with RGB LED Light Headboard, No Box Spring Needed,Velvet,Gray</t>
  </si>
  <si>
    <t xml:space="preserve">N701P170811E</t>
  </si>
  <si>
    <t xml:space="preserve">Upholstered Platform Full Size Hydraulic Storage Bed, Lift Up Storage Bed with RGB LED Light Headboard, No Box Spring Needed,Velvet,Gray</t>
  </si>
  <si>
    <t xml:space="preserve">N701P170829C</t>
  </si>
  <si>
    <t xml:space="preserve">Upholstered Platform King Size Hydraulic Storage Bed, Lift Up Storage Bed with RGB LED Light Headboard, No Box Spring Needed,Velvet,Beige</t>
  </si>
  <si>
    <t xml:space="preserve">N701P170824C</t>
  </si>
  <si>
    <t xml:space="preserve">Upholstered Platform Queen Size Hydraulic Storage Bed, Lift Up Storage Bed with RGB LED Light Headboard, No Box Spring Needed,Velvet,Beige</t>
  </si>
  <si>
    <t xml:space="preserve">N701P170811C</t>
  </si>
  <si>
    <t xml:space="preserve">Upholstered Platform Full Size Hydraulic Storage Bed, Lift Up Storage Bed with RGB LED Light Headboard, No Box Spring Needed,Velvet,Beige</t>
  </si>
  <si>
    <t xml:space="preserve">N701P170778P</t>
  </si>
  <si>
    <t xml:space="preserve">Upholstered Platform Queen Size Hydraulic Storage Bed, Lift Up Storage Bed with RGB LED Light, Bluetooth Speaker, No Box Spring Needed, Lychee Velvet,Pink</t>
  </si>
  <si>
    <t xml:space="preserve">N701P170778E</t>
  </si>
  <si>
    <t xml:space="preserve">Upholstered Platform Queen Size Hydraulic Storage Bed, Lift Up Storage Bed with RGB LED Light, Bluetooth Speaker, No Box Spring Needed, Lychee Velvet, Gray</t>
  </si>
  <si>
    <t xml:space="preserve">N701P170778G</t>
  </si>
  <si>
    <t xml:space="preserve">Upholstered Platform Queen Size Hydraulic Storage Bed, Lift Up Storage Bed with RGB LED Light, Bluetooth Speaker, No Box Spring Needed, Lychee Velvet, Green</t>
  </si>
  <si>
    <t xml:space="preserve">BS701P176333K</t>
  </si>
  <si>
    <t xml:space="preserve">Solid Pine Murphy Bed Chest with Charging Station and Large Storage Drawer for Home Office or Small Room , Queen, White+Walnut</t>
  </si>
  <si>
    <t xml:space="preserve">N701P170777G</t>
  </si>
  <si>
    <t xml:space="preserve">Upholstered Platform Full Size Hydraulic Storage Bed, Lift Up Storage Bed with RGB LED Light, Bluetooth Speaker, No Box Spring Needed, Lychee Velvet, Green</t>
  </si>
  <si>
    <t xml:space="preserve">N701P170777E</t>
  </si>
  <si>
    <t xml:space="preserve">Upholstered Platform Full Size Hydraulic Storage Bed, Lift Up Storage Bed with RGB LED Light, Bluetooth Speaker, No Box Spring Needed, Lychee Velvet, Gray</t>
  </si>
  <si>
    <t xml:space="preserve">N701P170777P</t>
  </si>
  <si>
    <t xml:space="preserve">Upholstered Platform Full Size Hydraulic Storage Bed, Lift Up Storage Bed with RGB LED Light, Bluetooth Speaker, No Box Spring Needed, Lychee Velvet,Pink</t>
  </si>
  <si>
    <t xml:space="preserve">BS201473AAK</t>
  </si>
  <si>
    <t xml:space="preserve">Queen Size Half Self-Close and Open Murphy Bed with 1 Side Cabinet Storage Shelf, Cabinet Space-Saving Bed Perfect for Guest Room, Bed Room, Guest Room, Home Office, Rustic White</t>
  </si>
  <si>
    <t xml:space="preserve">N701P170362T</t>
  </si>
  <si>
    <t xml:space="preserve">50.7'' High Headboard Corduroy Upholstered Bed Frame with Vertical Stripe Wingback and High Footboard No Box Spring Needed, king Size, Taupe</t>
  </si>
  <si>
    <t xml:space="preserve">N701P170362C</t>
  </si>
  <si>
    <t xml:space="preserve">50.7'' High Headboard Corduroy Upholstered Bed Frame with Vertical Stripe Wingback and High Footboard No Box Spring Needed, King Size, Cream</t>
  </si>
  <si>
    <t xml:space="preserve">N701P170362B</t>
  </si>
  <si>
    <t xml:space="preserve">50.7'' High Headboard Corduroy Upholstered Bed Frame with Vertical Stripe Wingback and High Footboard No Box Spring Needed,King Size, Blue</t>
  </si>
  <si>
    <t xml:space="preserve">N701P170360T</t>
  </si>
  <si>
    <t xml:space="preserve">50.7'' High Headboard Corduroy Upholstered Bed Frame with Vertical Stripe Wingback and High Footboard No Box Spring Needed, Queen Size, Taupe</t>
  </si>
  <si>
    <t xml:space="preserve">N701P170360C</t>
  </si>
  <si>
    <t xml:space="preserve">50.7'' High Headboard Corduroy Upholstered Bed Frame with Vertical Stripe Wingback and High Footboard No Box Spring Needed, Queen Size, Cream</t>
  </si>
  <si>
    <t xml:space="preserve">N701P170360B</t>
  </si>
  <si>
    <t xml:space="preserve">50.7'' High Headboard Corduroy Upholstered Bed Frame with Vertical Stripe Wingback and High Footboard No Box Spring Needed, Queen Size, Blue</t>
  </si>
  <si>
    <t xml:space="preserve">WF531408AAD</t>
  </si>
  <si>
    <t xml:space="preserve">Rustic Three Drawer Reclaimed Solid Wood Farmhouse Nightstand (old sku:WF298401AAD)</t>
  </si>
  <si>
    <t xml:space="preserve">WF531030AAK</t>
  </si>
  <si>
    <t xml:space="preserve">White Twin Size Wooden House Bed with Original Wood Colored Frame Twin Size Trundle and Bookshelf Storage Space for Children or Guest Room</t>
  </si>
  <si>
    <t xml:space="preserve">WF531005AAD</t>
  </si>
  <si>
    <t xml:space="preserve">Mid-Century Modern Solid Wood Bed Frame Queen Size Platform Bed with Three-Piece Headboard Design, No Box Spring Needed, Brown</t>
  </si>
  <si>
    <t xml:space="preserve">BS531567AAA</t>
  </si>
  <si>
    <t xml:space="preserve">Mid-Century Modern Platform Bed Wood Slat Support with No Box Spring Needed,King Walnut</t>
  </si>
  <si>
    <t xml:space="preserve">WF531566AAA</t>
  </si>
  <si>
    <t xml:space="preserve">Mid-Century Modern Platform Bed Wood Slat Support with No Box Spring Needed,Queen, Walnut</t>
  </si>
  <si>
    <t xml:space="preserve">WF531565AAA</t>
  </si>
  <si>
    <t xml:space="preserve">Mid-Century Modern Platform Bed Wood Slat Support with No Box Spring Needed,Full, Walnut</t>
  </si>
  <si>
    <t xml:space="preserve">WF530031AAP</t>
  </si>
  <si>
    <t xml:space="preserve">Farmhouse Wooden Platform Queen Size Bed with Curl Design Headboard and Footboard for Teenager, Espresso</t>
  </si>
  <si>
    <t xml:space="preserve">WF530027AAD</t>
  </si>
  <si>
    <t xml:space="preserve">Farmhouse Wooden Platform Queen Size Bed with Panel Design Headboard and Footboard for Teenager, Ash Brown</t>
  </si>
  <si>
    <t xml:space="preserve">WF325038AAT</t>
  </si>
  <si>
    <t xml:space="preserve">Mid Century Chenille Wingback Recliner Chair, Button Tufted Design Pushback Recliner Chair with Armrest and Solid Wood Legs, for Bedroom Living Room, Tan</t>
  </si>
  <si>
    <t xml:space="preserve">WF325038AAP</t>
  </si>
  <si>
    <t xml:space="preserve">Mid Century Chenille Wingback Recliner Chair, Button Tufted Design Pushback Recliner Chair with Armrest and Solid Wood Legs, for Bedroom Living Room, Purple</t>
  </si>
  <si>
    <t xml:space="preserve">WF325038AAN</t>
  </si>
  <si>
    <t xml:space="preserve">Mid Century Chenille Wingback Recliner Chair, Button Tufted Design Pushback Recliner Chair with Armrest and Solid Wood Legs, for Bedroom Living Room, Navy Blue</t>
  </si>
  <si>
    <t xml:space="preserve">WF319297AAE</t>
  </si>
  <si>
    <t xml:space="preserve">Modern Metal Bed Frame with Curved Upholstered Headboard and Footboard Bed with 4 Storage Drawers, Heavy Duty Metal Slats, Queen Size, Grey</t>
  </si>
  <si>
    <t xml:space="preserve">WF319292AAE</t>
  </si>
  <si>
    <t xml:space="preserve">Modern Metal Bed Frame with Curved Upholstered Headboard and Footboard Bed with Under Bed Storage, Heavy Duty Metal Slats, Queen Size, Grey</t>
  </si>
  <si>
    <t xml:space="preserve">WF317595AAZ</t>
  </si>
  <si>
    <t xml:space="preserve">Rainbow Design Upholstered Twin Platform Bed Cute Style Princess Bed for Boys &amp; Girls, Teens, Colorful &amp; Pink</t>
  </si>
  <si>
    <t xml:space="preserve">WF318573AAK</t>
  </si>
  <si>
    <t xml:space="preserve">Queen Size Solid Wood Platform Bed Frame for Kids, Teens, Adults, No Need Box Spring, White</t>
  </si>
  <si>
    <t xml:space="preserve">WF315593AAB</t>
  </si>
  <si>
    <t xml:space="preserve">Modern Cannage Rattan Wood Closet 6-Drawer Dresser Wood Storage Cabinet Sideboard for Bedroom, Living Room, Entryway, Hallway, Black (Old SKU:WF303224AAB)</t>
  </si>
  <si>
    <t xml:space="preserve">WF315593AAD</t>
  </si>
  <si>
    <t xml:space="preserve">Modern Cannage Rattan Wood Closet 6-Drawer Dresser Wood Storage Cabinet Sideboard for Bedroom, Living Room, Entryway, Hallway, Walnut</t>
  </si>
  <si>
    <t xml:space="preserve">WF316705AAG</t>
  </si>
  <si>
    <t xml:space="preserve">Accent Chair, Upholstered Armless Chair Lambskin Sherpa Single Sofa Chair with Wooden Legs, Modern Reading Chair for Living Room Bedroom Small Spaces Apartment, Green</t>
  </si>
  <si>
    <t xml:space="preserve">WF316705AAO</t>
  </si>
  <si>
    <t xml:space="preserve">Accent Chair, Upholstered Armless Chair Lambskin Sherpa Single Sofa Chair with Wooden Legs, Modern Reading Chair for Living Room Bedroom Small Spaces Apartment, Burnt Orange</t>
  </si>
  <si>
    <t xml:space="preserve">WF310553AAJ</t>
  </si>
  <si>
    <t xml:space="preserve">Wooden Race Car Bed,Car-Shaped Platform Twin Bed with Wheels For Teens,Red &amp; Yellow</t>
  </si>
  <si>
    <t xml:space="preserve">WF310555AAF</t>
  </si>
  <si>
    <t xml:space="preserve">Girl's Love Princess Bed Macaron Twin Size Toddler Bed with Side Safety Rails and Headboard and Footboard, Oliver Green</t>
  </si>
  <si>
    <t xml:space="preserve">WF303222AAD</t>
  </si>
  <si>
    <t xml:space="preserve">Modern Cannage Rattan Wood Closet 2-Drawer Side Table End Table Nightstand for Bedroom, Living Room, Entryway, Hallway, Walnut</t>
  </si>
  <si>
    <t xml:space="preserve">PP297876AAT</t>
  </si>
  <si>
    <t xml:space="preserve">Modern Upholstered Rocker Nursery Chair Plush Seating Glider Swivel Recliner Chair, Tan</t>
  </si>
  <si>
    <t xml:space="preserve">PP297876AAE</t>
  </si>
  <si>
    <t xml:space="preserve">Modern Upholstered Rocker Nursery Chair Plush Seating Glider Swivel Recliner Chair, Gray</t>
  </si>
  <si>
    <t xml:space="preserve">PP297876AAA</t>
  </si>
  <si>
    <t xml:space="preserve">Modern Upholstered Rocker Nursery Chair Plush Seating Glider Swivel Recliner Chair, Beige</t>
  </si>
  <si>
    <t xml:space="preserve">GX000727AAK</t>
  </si>
  <si>
    <t xml:space="preserve">Twin Size Loft Bed with Storage Staircase and Window, White</t>
  </si>
  <si>
    <t xml:space="preserve">WF531952AAK</t>
  </si>
  <si>
    <t xml:space="preserve">Full Size Wood Low Loft Bed with Ladder, ladder can be placed on the left or right, White(OId SKU: GX000366AAK)</t>
  </si>
  <si>
    <t xml:space="preserve">GX001827AAK</t>
  </si>
  <si>
    <t xml:space="preserve">Twin to King Size Daybed Frame with Storage Bookcases and Two Drawers,Charging Design,White</t>
  </si>
  <si>
    <t xml:space="preserve">GX000725AAK</t>
  </si>
  <si>
    <t xml:space="preserve">Wood Full Size House Bed with Twin Size Trundle and Storage, White</t>
  </si>
  <si>
    <t xml:space="preserve">SM000931AAE</t>
  </si>
  <si>
    <t xml:space="preserve">Twin over Twin House Bunk Bed with Trundle and Slide, Storage Staircase, Roof and Window Design, Gray(Old SKU: GX000931AAE)</t>
  </si>
  <si>
    <t xml:space="preserve">SM000931AAK</t>
  </si>
  <si>
    <t xml:space="preserve">Twin over Twin House Bunk Bed with Trundle and Slide, Storage Staircase, Roof and Window Design, White(Old SKU: GX000931AAK)</t>
  </si>
  <si>
    <t xml:space="preserve">WF314524AAD</t>
  </si>
  <si>
    <t xml:space="preserve">Full Size Wood Platform Bed with House-shaped Headboard and Built-in LED, Walnut+Milk White</t>
  </si>
  <si>
    <t xml:space="preserve">GX001616AAK</t>
  </si>
  <si>
    <t xml:space="preserve">Wood Full Size Platform Bed with 2 Drawers, Storage  Headboard and Footboard, White</t>
  </si>
  <si>
    <t xml:space="preserve">GX000364AAB</t>
  </si>
  <si>
    <t xml:space="preserve">Full Size Wood Storage Platform Bed with 2 Drawers, Rattan Headboard and Footboard, Black</t>
  </si>
  <si>
    <t xml:space="preserve">GX000365AAK</t>
  </si>
  <si>
    <t xml:space="preserve">Queen Size Wood Storage Platform Bed with 2 Drawers, Rattan Headboard and Footboard, White</t>
  </si>
  <si>
    <t xml:space="preserve">GX000443AAK</t>
  </si>
  <si>
    <t xml:space="preserve">Wood Twin Size Loft Bed with Built-in Storage Wardrobe and 2 Windows, Natural/White</t>
  </si>
  <si>
    <t xml:space="preserve">SM000423AAE</t>
  </si>
  <si>
    <t xml:space="preserve">Twin Size Loft Bed with Desk and Shelves, Two Built-in Drawers, Gray(Old SKU: GX000423AAE)</t>
  </si>
  <si>
    <t xml:space="preserve">GX000357AAK</t>
  </si>
  <si>
    <t xml:space="preserve">Queen Size Wood Storage Platform Bed with LED, 2 Drawers and 1 Twin Size Trundle, White</t>
  </si>
  <si>
    <t xml:space="preserve">GX000632AAB</t>
  </si>
  <si>
    <t xml:space="preserve">Metal Bunk Bed with big bookshelf, Twin, Black</t>
  </si>
  <si>
    <t xml:space="preserve">GX000633AAB</t>
  </si>
  <si>
    <t xml:space="preserve">Metal Loft Bed with roof design and a storage box, Twin, Black</t>
  </si>
  <si>
    <t xml:space="preserve">GX001009AAE</t>
  </si>
  <si>
    <t xml:space="preserve">Modern Luxury Tufted Button Daybed, Full, Gray (Old SKU: SM001009AAE)</t>
  </si>
  <si>
    <t xml:space="preserve">GX001121AAB</t>
  </si>
  <si>
    <t xml:space="preserve">Full Size Metal Loft bed with Staircase, Built-in Desk and Shelves, Black</t>
  </si>
  <si>
    <t xml:space="preserve">GX001326AAA</t>
  </si>
  <si>
    <t xml:space="preserve">WF212813AAN</t>
  </si>
  <si>
    <t xml:space="preserve">Platform Bed Frame with Headboard, Wood Slat Support, No Box Spring Needed, Queen, Oak</t>
  </si>
  <si>
    <t xml:space="preserve">GX000712AAC</t>
  </si>
  <si>
    <t xml:space="preserve">Wood Twin over Full Bunk Bed with Storage Shelves and Twin Size Trundle, Cream</t>
  </si>
  <si>
    <t xml:space="preserve">GX001027AAK</t>
  </si>
  <si>
    <t xml:space="preserve">Twin Size House Loft Bed with Multiple Storage Shelves, White</t>
  </si>
  <si>
    <t xml:space="preserve">GX001026AAE</t>
  </si>
  <si>
    <t xml:space="preserve">Twin Size House Platform Bed with Three Storage Drawers,Gray</t>
  </si>
  <si>
    <t xml:space="preserve">GX000354AAK</t>
  </si>
  <si>
    <t xml:space="preserve">Wood Twin Size Daybed with Storage Cabinets and USB Ports, White</t>
  </si>
  <si>
    <t xml:space="preserve">GX001023AAK</t>
  </si>
  <si>
    <t xml:space="preserve">Wood Full Size Platform Bed with Built-in LED Light, Storage Headboard and Guardrail, White</t>
  </si>
  <si>
    <t xml:space="preserve">GX001517AAB</t>
  </si>
  <si>
    <t xml:space="preserve">Full Size Metal Bunk Bed with Built-in Desk, Light and 2 Drawers, Black</t>
  </si>
  <si>
    <t xml:space="preserve">WF306928AAE</t>
  </si>
  <si>
    <t xml:space="preserve">Double Twin Size Platform Bed with House-shaped Headboard and a Built-in Nightstand, Grey</t>
  </si>
  <si>
    <t xml:space="preserve">GX001613AAK</t>
  </si>
  <si>
    <t xml:space="preserve">Wood Queen Size Platform Bed with Twin Size Trundle and 2 Drawers, White</t>
  </si>
  <si>
    <t xml:space="preserve">GX000431AAE</t>
  </si>
  <si>
    <t xml:space="preserve">Full Size Loft Bed with Built-in L-Shaped Desk and Three-Tier Storage Shelves,and Attached Storage Staircase,Gray(Old SKU: GX001809AAE)</t>
  </si>
  <si>
    <t xml:space="preserve">GX000624AAK</t>
  </si>
  <si>
    <t xml:space="preserve">Twin Size Metal&amp;Wood Loft Bed with Desk and Shelves, Two Built-in Drawers, White</t>
  </si>
  <si>
    <t xml:space="preserve">WF305760AAB</t>
  </si>
  <si>
    <t xml:space="preserve">Full Size Race Car-Shaped Platform Bed with Wheels and Storage, Black+Yellow</t>
  </si>
  <si>
    <t xml:space="preserve">WF305760AAC</t>
  </si>
  <si>
    <t xml:space="preserve">Full Size Race Car-Shaped Platform Bed with Wheels and Storage, Dark Blue+Yellow</t>
  </si>
  <si>
    <t xml:space="preserve">GX000430AAK</t>
  </si>
  <si>
    <t xml:space="preserve">Twin over Full House Bunk Bed with Slide and Built-in Ladder, Full-Length Guardrail, White</t>
  </si>
  <si>
    <t xml:space="preserve">WF303134AAE</t>
  </si>
  <si>
    <t xml:space="preserve">Full Size Wood House Bed with Fence and Door, Gray Wash</t>
  </si>
  <si>
    <t xml:space="preserve">GX000333AAK</t>
  </si>
  <si>
    <t xml:space="preserve">Wood Full Size Loft Bed with Wardrobes and 2-Drawer Desk with Cabinet, White</t>
  </si>
  <si>
    <t xml:space="preserve">GX000332AAE</t>
  </si>
  <si>
    <t xml:space="preserve">Wood Twin Size Loft Bed with Wardrobes and 2-Drawer Desk with Cabinet, Gray</t>
  </si>
  <si>
    <t xml:space="preserve">GX000331AAK</t>
  </si>
  <si>
    <t xml:space="preserve">Queen Size Storage Platform Bed with Pull Out Shelves and Twin  XL Size Trundle, White</t>
  </si>
  <si>
    <t xml:space="preserve">MF298292AAK</t>
  </si>
  <si>
    <t xml:space="preserve">Full Size Metal House Platform Bed with Two Drawers,Headboard and Footboard,Roof Design,White</t>
  </si>
  <si>
    <t xml:space="preserve">GX000424AAE</t>
  </si>
  <si>
    <t xml:space="preserve">Twin over Twin Loft Bunk Bed with Drawers and Ladder, Gray</t>
  </si>
  <si>
    <t xml:space="preserve">GX000423AAE</t>
  </si>
  <si>
    <t xml:space="preserve">Twin Size Loft Bed with Desk and Shelves, Two Built-in Drawers, Gray(old SKU:GX000803AAE-1)</t>
  </si>
  <si>
    <t xml:space="preserve">GX000525AAA</t>
  </si>
  <si>
    <t xml:space="preserve">Twin Size Upholstery Daybed with Trundle and USB Charging Design,Trundle can be flat or erected,Beige</t>
  </si>
  <si>
    <t xml:space="preserve">GX000323AAK</t>
  </si>
  <si>
    <t xml:space="preserve">Twin Size Bunk Bed with Built-in Shelves Beside both Upper and Down Bed and Storage Drawer,White</t>
  </si>
  <si>
    <t xml:space="preserve">WF296297AAE</t>
  </si>
  <si>
    <t xml:space="preserve">Twin Size Upholstered Daybed with Carton Ears Shaped Headboard, Grey</t>
  </si>
  <si>
    <t xml:space="preserve">WF296297AAK</t>
  </si>
  <si>
    <t xml:space="preserve">Twin Size Upholstered Daybed with Carton Ears Shaped Headboard, White</t>
  </si>
  <si>
    <t xml:space="preserve">GX001114AAB</t>
  </si>
  <si>
    <t xml:space="preserve">WF293232AAK</t>
  </si>
  <si>
    <t xml:space="preserve">Queen Size Canopy Platform Bed with Support Legs,White</t>
  </si>
  <si>
    <t xml:space="preserve">GX000416AAE</t>
  </si>
  <si>
    <t xml:space="preserve">Full Size Loft Bed with Desk and Shelves,Two Built-in Drawers,Gray</t>
  </si>
  <si>
    <t xml:space="preserve">GX000416AAK</t>
  </si>
  <si>
    <t xml:space="preserve">Full Size Loft Bed with Desk and Shelves,Two Built-in Drawers,White</t>
  </si>
  <si>
    <t xml:space="preserve">GX001313AAE</t>
  </si>
  <si>
    <t xml:space="preserve">Queen Upholstered Platform Bed with Twin Size Trundle and Two Drawers,Grey</t>
  </si>
  <si>
    <t xml:space="preserve">GX000525AAE</t>
  </si>
  <si>
    <t xml:space="preserve">Twin Size Upholstery DayBed with Trundle and USB Charging Design,Trundle can be flat or erected,Gray</t>
  </si>
  <si>
    <t xml:space="preserve">WF290883AAP</t>
  </si>
  <si>
    <t xml:space="preserve">Twin or Double Twin Daybed with Trundle,Espresso</t>
  </si>
  <si>
    <t xml:space="preserve">GX000218AAF</t>
  </si>
  <si>
    <t xml:space="preserve">Upholstered Twin Daybed with Trundle,Green(OLD SKU:SM000218AAF)</t>
  </si>
  <si>
    <t xml:space="preserve">SM000401AAE-1</t>
  </si>
  <si>
    <t xml:space="preserve">Twin Size Loft Bed with Convenient Desk, Shelves, and Ladder, White(Similar SKU:SM001302AAE)</t>
  </si>
  <si>
    <t xml:space="preserve">SM000113AAE-1</t>
  </si>
  <si>
    <t xml:space="preserve">Full over Full Bunk Bed with Two Drawers and Storage, Gray</t>
  </si>
  <si>
    <t xml:space="preserve">SM000118AAE-1</t>
  </si>
  <si>
    <t xml:space="preserve">Twin over Full Bunk Bed with ladder, Safety Guardrail, Perfect for Bedroom, Gray</t>
  </si>
  <si>
    <t xml:space="preserve">SM000093AAP-1</t>
  </si>
  <si>
    <t xml:space="preserve">Twin over Twin Wood Bunk Bed with Trundle and Drawers, Espresso</t>
  </si>
  <si>
    <t xml:space="preserve">SM000506AAE</t>
  </si>
  <si>
    <t xml:space="preserve">Linen Upholstered Platform Bed With Headboard and Trundle, Full</t>
  </si>
  <si>
    <t xml:space="preserve">WF212813AAP</t>
  </si>
  <si>
    <t xml:space="preserve">Platform Bed Frame with Headboard, Wood Slat Support, No Box Spring Needed, Queen,Espresso(OLD SKU:WF191420AAP)</t>
  </si>
  <si>
    <t xml:space="preserve">SM000501AAC</t>
  </si>
  <si>
    <t xml:space="preserve">Upholstered Daybed with Trundle, Wood Slat Support,Upholstered Frame Sofa Bed , Twin,Blue</t>
  </si>
  <si>
    <t xml:space="preserve">WF196530AAE</t>
  </si>
  <si>
    <t xml:space="preserve">Full Size Platform Bed with Under-bed Drawers, Gray</t>
  </si>
  <si>
    <t xml:space="preserve">WF192974AAK</t>
  </si>
  <si>
    <t xml:space="preserve">Wood Platform Bed with Headboard and Footboard, Full (White)</t>
  </si>
  <si>
    <t xml:space="preserve">GX000556AAA</t>
  </si>
  <si>
    <t xml:space="preserve">Upholstered Full Size platform bed with USB Ports, Beige</t>
  </si>
  <si>
    <t xml:space="preserve">GX001039AAK</t>
  </si>
  <si>
    <t xml:space="preserve">Full Size Loft Bed with U-shaped Desk, Drawers and Storage Shelves, White</t>
  </si>
  <si>
    <t xml:space="preserve">GX000450AAD</t>
  </si>
  <si>
    <t xml:space="preserve">Full XL over Queen Bunk Bed with Ladder and Guardrails, Walnut</t>
  </si>
  <si>
    <t xml:space="preserve">GX001037AAD</t>
  </si>
  <si>
    <t xml:space="preserve">Full Size Wooden Captain Bed with Built-in Storage Shelves, 4 Drawers and 2 Cabinets, Antique Brown</t>
  </si>
  <si>
    <t xml:space="preserve">GX000726AAK</t>
  </si>
  <si>
    <t xml:space="preserve">Wood Queen Size House Platform Bed with Guardrail and 2 Drawers, White</t>
  </si>
  <si>
    <t xml:space="preserve">GX000379AAE</t>
  </si>
  <si>
    <t xml:space="preserve">Wood Queen Size Platform Bed with Storage Headboard, shoe rack and 4 drawers,Gray</t>
  </si>
  <si>
    <t xml:space="preserve">GX002030AAK</t>
  </si>
  <si>
    <t xml:space="preserve">Full Size Platform Bed with Storage Headboard and Twin Size Trundle, White</t>
  </si>
  <si>
    <t xml:space="preserve">GX000373AAE</t>
  </si>
  <si>
    <t xml:space="preserve">GX001816AAD</t>
  </si>
  <si>
    <t xml:space="preserve">Queen Size Wood Platform Bed with Upholstered Headboard and 4 Drawers</t>
  </si>
  <si>
    <t xml:space="preserve">GX000721AAE</t>
  </si>
  <si>
    <t xml:space="preserve">Full Size Wood Platform Bed with House-shaped Storage Headboard and 2 Drawers, Gray</t>
  </si>
  <si>
    <t xml:space="preserve">GX000447AAE</t>
  </si>
  <si>
    <t xml:space="preserve">Wood Twin over Full Bunk Bed with Ladder, Gray</t>
  </si>
  <si>
    <t xml:space="preserve">GX000446AAK</t>
  </si>
  <si>
    <t xml:space="preserve">Wood Twin XL over Queen Bunk Bed with Ladder, White</t>
  </si>
  <si>
    <t xml:space="preserve">GX000320AAE-1</t>
  </si>
  <si>
    <t xml:space="preserve">Full Size Loft Bed with Built-in Desk with Two Drawers, and Storage Shelves and Drawers,Gray(Old SKU: GX000320AAE)</t>
  </si>
  <si>
    <t xml:space="preserve">SM001811AAE</t>
  </si>
  <si>
    <t xml:space="preserve">Twin over Twin Bunk Bed with Storage Staircase, Slide and Drawers, Desk with Drawers and Shelves, Gray</t>
  </si>
  <si>
    <t xml:space="preserve">GX002029AAF</t>
  </si>
  <si>
    <t xml:space="preserve">Full Size Daybed with Two Storage Drawers and Support Legs, Green</t>
  </si>
  <si>
    <t xml:space="preserve">GX001008AAA</t>
  </si>
  <si>
    <t xml:space="preserve">Modern Luxury Tufted Button Daybed,Twin,Beige</t>
  </si>
  <si>
    <t xml:space="preserve">SM000416AAK</t>
  </si>
  <si>
    <t xml:space="preserve">Full Size Loft Bed with Desk and Shelves,Two Built-in Drawers,White(Old SKU: SM000416AAK)</t>
  </si>
  <si>
    <t xml:space="preserve">GX001029AAE</t>
  </si>
  <si>
    <t xml:space="preserve">Full Size Wooden Captain Bed with Built-in Bookshelves,Three Storage Drawers and Trundle,Light Grey</t>
  </si>
  <si>
    <t xml:space="preserve">GX000119AAK</t>
  </si>
  <si>
    <t xml:space="preserve">Twin over Full Bunk Bed with Ladder, Two Storage Drawers, Safety Guardrail, White</t>
  </si>
  <si>
    <t xml:space="preserve">GX000633AAH</t>
  </si>
  <si>
    <t xml:space="preserve">Metal Loft Bed with roof design and a storage box, Twin, Pink</t>
  </si>
  <si>
    <t xml:space="preserve">GX001530AAN</t>
  </si>
  <si>
    <t xml:space="preserve">Wood Twin Size Loft Bed with Hanging Clothes Racks, White Rustic Natural</t>
  </si>
  <si>
    <t xml:space="preserve">SM000711AAK</t>
  </si>
  <si>
    <t xml:space="preserve">Full Size Low Loft Bed with Rolling Portable Desk, Drawers and Shelves, White(Old SKU: GX000711AAK)</t>
  </si>
  <si>
    <t xml:space="preserve">GX001004AAA</t>
  </si>
  <si>
    <t xml:space="preserve">Upholstered Twin Size Daybed with Trundle, Beige</t>
  </si>
  <si>
    <t xml:space="preserve">WF309909AAA</t>
  </si>
  <si>
    <t xml:space="preserve">Full Size Upholstery Platform Bed with Four Drawers on Two Sides, Adjustable Headboard, Beige(Old SKU: WF291773AAA)</t>
  </si>
  <si>
    <t xml:space="preserve">GX001321AAK</t>
  </si>
  <si>
    <t xml:space="preserve">Twin Size PU Upholstered Tufted Daybed with Two Drawers and Cloud Shaped Guardrail, White</t>
  </si>
  <si>
    <t xml:space="preserve">GX000554AAK</t>
  </si>
  <si>
    <t xml:space="preserve">Upholstered Full Size platform bed with USB Ports and LED belt, White</t>
  </si>
  <si>
    <t xml:space="preserve">GX000208AAK</t>
  </si>
  <si>
    <t xml:space="preserve">Twin over Full Bunk Bed with Ladder, Twin Size Trundle, Safety Guardrail, White(Old SKU: SM000208AAK-1)</t>
  </si>
  <si>
    <t xml:space="preserve">WF212812AAN</t>
  </si>
  <si>
    <t xml:space="preserve">Platform Bed Frame with Headboard, Wood Slat Support, No Box Spring Needed, Full, Oak</t>
  </si>
  <si>
    <t xml:space="preserve">WF311532AAK</t>
  </si>
  <si>
    <t xml:space="preserve">Twin Size Platform Bed with Bear Ears Shaped Headboard and LED, Cream White</t>
  </si>
  <si>
    <t xml:space="preserve">WF309373AAK</t>
  </si>
  <si>
    <t xml:space="preserve">Wood Full Size House Bed with Guardrail, White</t>
  </si>
  <si>
    <t xml:space="preserve">GX001901AAA-1</t>
  </si>
  <si>
    <t xml:space="preserve">Full Size Upholstered Platform Bed with One Large Drawer in the Footboard and Drawer on Each Side,Beige</t>
  </si>
  <si>
    <t xml:space="preserve">GX001806AAK-1</t>
  </si>
  <si>
    <t xml:space="preserve">Full Size House Low Loft Bed with Four Drawers,White</t>
  </si>
  <si>
    <t xml:space="preserve">GX001613AAE</t>
  </si>
  <si>
    <t xml:space="preserve">Wood Queen Size Platform Bed with Twin Size Trundle and 2 Drawers, Antique Gray</t>
  </si>
  <si>
    <t xml:space="preserve">WF306743AAK</t>
  </si>
  <si>
    <t xml:space="preserve">Full Size Classic Car-Shaped Platform Bed with Wheels,White</t>
  </si>
  <si>
    <t xml:space="preserve">GX000345AAK</t>
  </si>
  <si>
    <t xml:space="preserve">Wood Twin Size House Bunk Bed with Roof, Ladder and Slide, White+Brown</t>
  </si>
  <si>
    <t xml:space="preserve">GX000342AAK</t>
  </si>
  <si>
    <t xml:space="preserve">Full Size Daybed with Storage Shelves, Blackboard, Cork board, USB Ports and Twin Size Trundle, White</t>
  </si>
  <si>
    <t xml:space="preserve">WF302988AAD</t>
  </si>
  <si>
    <t xml:space="preserve">Full Size House Platform Bed with LED Lights and Storage, Wood Color</t>
  </si>
  <si>
    <t xml:space="preserve">WF304147AAK</t>
  </si>
  <si>
    <t xml:space="preserve">Full Size Wood House Bed with Window and Fence, White</t>
  </si>
  <si>
    <t xml:space="preserve">GX001118AAC</t>
  </si>
  <si>
    <t xml:space="preserve">Metal Twin Size Daybed with Twin Size Trundle, Storage Shelves and USB Ports, Blue</t>
  </si>
  <si>
    <t xml:space="preserve">GX001912AAA</t>
  </si>
  <si>
    <t xml:space="preserve">Queen Size Upholstered Platform Bed with Storage Headboard, LED, USB Charging and 2 Drawers, Beige</t>
  </si>
  <si>
    <t xml:space="preserve">GX000334AAE</t>
  </si>
  <si>
    <t xml:space="preserve">Full Size Loft Bed with Desk, Cabinets, Drawers and Bedside Tray, Charging Station, Gray</t>
  </si>
  <si>
    <t xml:space="preserve">GX000330AAK</t>
  </si>
  <si>
    <t xml:space="preserve">Full Size Storage Platform Bed with Pull Out Shelves and Twin Size Trundle, White</t>
  </si>
  <si>
    <t xml:space="preserve">MF298292AAB</t>
  </si>
  <si>
    <t xml:space="preserve">Full Size Metal House Platform Bed with Two Drawers,Headboard and Footboard,Roof Design,Black</t>
  </si>
  <si>
    <t xml:space="preserve">GX001015AAE</t>
  </si>
  <si>
    <t xml:space="preserve">WF296353AAC</t>
  </si>
  <si>
    <t xml:space="preserve">Twin Size Classic Car-Shaped Platform Bed with Wheels,Blue</t>
  </si>
  <si>
    <t xml:space="preserve">GX001113AAB</t>
  </si>
  <si>
    <t xml:space="preserve">Full over Twin&amp;Twin Size Bunk Bed with Built-in Shelf, Black</t>
  </si>
  <si>
    <t xml:space="preserve">WF293017AAK</t>
  </si>
  <si>
    <t xml:space="preserve">Twin over Twin Floor Bunk Bed with Ladder , White(Old SKU:WF281727AAK/WF286602AAK)</t>
  </si>
  <si>
    <t xml:space="preserve">WF290883AAE</t>
  </si>
  <si>
    <t xml:space="preserve">Twin or Double Twin Daybed with Trundle,Gray</t>
  </si>
  <si>
    <t xml:space="preserve">GX000707AAE</t>
  </si>
  <si>
    <t xml:space="preserve">Twin over Twin House Bunk Bed with Convertible Slide,Storage Staircase can be Placed Left or Right,Gray</t>
  </si>
  <si>
    <t xml:space="preserve">GX000708AAE</t>
  </si>
  <si>
    <t xml:space="preserve">Full over Full Bunk Bed with Convertible Slide and Ladder, Gray</t>
  </si>
  <si>
    <t xml:space="preserve">SM000301AAK-1</t>
  </si>
  <si>
    <t xml:space="preserve">SM000301AAP-1</t>
  </si>
  <si>
    <t xml:space="preserve">Twin over Pull-out Bunk Bed with Trundle, Espresso</t>
  </si>
  <si>
    <t xml:space="preserve">SM000232AAK-1</t>
  </si>
  <si>
    <t xml:space="preserve">Twin Size Bunk Bed with a Loft Bed attached, with Two Drawers,White</t>
  </si>
  <si>
    <t xml:space="preserve">SM000232AAE-1</t>
  </si>
  <si>
    <t xml:space="preserve">Twin Size Bunk Bed with a Loft Bed attached, with Two Drawers,Gray</t>
  </si>
  <si>
    <t xml:space="preserve">SM000604AAB-1</t>
  </si>
  <si>
    <t xml:space="preserve">Metal Loft Bed Frame with Desk, No Box Spring Needed,Twin ,Black</t>
  </si>
  <si>
    <t xml:space="preserve">SM001011AAE</t>
  </si>
  <si>
    <t xml:space="preserve">Upholstered Platform Bed with Underneath Storage,Queen Size,Gray</t>
  </si>
  <si>
    <t xml:space="preserve">SM001011AAA</t>
  </si>
  <si>
    <t xml:space="preserve">Upholstered Platform Bed with Underneath Storage,Queen Size,Beige</t>
  </si>
  <si>
    <t xml:space="preserve">SM000249AAE</t>
  </si>
  <si>
    <t xml:space="preserve">Twin Size Daybed with Trundle, Upholstered Daybed with Padded Back, Gray</t>
  </si>
  <si>
    <t xml:space="preserve">WF196529AAE</t>
  </si>
  <si>
    <t xml:space="preserve">Twin Size Platform Bed with Under-bed Drawer, Gray</t>
  </si>
  <si>
    <t xml:space="preserve">WF192972AAK</t>
  </si>
  <si>
    <t xml:space="preserve">Wood Platform Bed with Headboard and Footboard, Twin (White)</t>
  </si>
  <si>
    <t xml:space="preserve">GX001833AAD</t>
  </si>
  <si>
    <t xml:space="preserve">2-Door Wooden Wardrobe Armoire with 3 Storage Shelves, Brown</t>
  </si>
  <si>
    <t xml:space="preserve">GX001834AAE</t>
  </si>
  <si>
    <t xml:space="preserve">Three Door Storage Wardrobe with Cabinets and Two Hanging Rods,Gray</t>
  </si>
  <si>
    <t xml:space="preserve">GX000385AAN</t>
  </si>
  <si>
    <t xml:space="preserve">Full Size Wood Storage Platform Bed with 4 Drawers, Rattan Headboard, Nature</t>
  </si>
  <si>
    <t xml:space="preserve">GX000450AAE</t>
  </si>
  <si>
    <t xml:space="preserve">Full XL over Queen Bunk Bed with Ladder and Guardrails, Gray</t>
  </si>
  <si>
    <t xml:space="preserve">GX002031AAE</t>
  </si>
  <si>
    <t xml:space="preserve">Wood Twin Size platform bed with Storage Headboard, Shelves and 2 Drawers, Gray</t>
  </si>
  <si>
    <t xml:space="preserve">GX001035AAK</t>
  </si>
  <si>
    <t xml:space="preserve">Twin Size Platform Bed with Storage Headboard, Charging Station, Twin Size Trundle and 3 Drawers, Antique White</t>
  </si>
  <si>
    <t xml:space="preserve">GX000647AAK</t>
  </si>
  <si>
    <t xml:space="preserve">Metal Twin Size Triple Bunk Bed With Trundle, White</t>
  </si>
  <si>
    <t xml:space="preserve">GX000327AAE-1</t>
  </si>
  <si>
    <t xml:space="preserve">Twin  Size Loft Bed with Built-in Desk with Two Drawers, and Storage Shelves and Drawers,Gray</t>
  </si>
  <si>
    <t xml:space="preserve">GX001031AAA-1</t>
  </si>
  <si>
    <t xml:space="preserve">Queen Size Upholstery Canopy Platform Bed with Headboard and Metal Frame, Beige</t>
  </si>
  <si>
    <t xml:space="preserve">GX001815AAD</t>
  </si>
  <si>
    <t xml:space="preserve">Full Size Daybed Frame with Storage Bookcases,Wood Light Oak</t>
  </si>
  <si>
    <t xml:space="preserve">GX000367AAK</t>
  </si>
  <si>
    <t xml:space="preserve">Wood Twin over Full Bunk Bed with Hydraulic Lift Up Storage, White</t>
  </si>
  <si>
    <t xml:space="preserve">GX000724AAH</t>
  </si>
  <si>
    <t xml:space="preserve">Wood Twin Size House Bed with Trundle and Storage, Pink</t>
  </si>
  <si>
    <t xml:space="preserve">GX000364AAK</t>
  </si>
  <si>
    <t xml:space="preserve">Full Size Wood Storage Platform Bed with 2 Drawers, Rattan Headboard and Footboard, White</t>
  </si>
  <si>
    <t xml:space="preserve">GX000448AAE</t>
  </si>
  <si>
    <t xml:space="preserve">Wood Twin over Full Bunk Bed with Twin Size Trundle, Gray</t>
  </si>
  <si>
    <t xml:space="preserve">GX000448AAK</t>
  </si>
  <si>
    <t xml:space="preserve">Wood Twin over Full Bunk Bed with Twin Size Trundle, White</t>
  </si>
  <si>
    <t xml:space="preserve">SM000501AAA</t>
  </si>
  <si>
    <t xml:space="preserve">Upholstered Daybed with Trundle, Wood Slat Support,Upholstered Frame Sofa Bed, Twin, Beige</t>
  </si>
  <si>
    <t xml:space="preserve">GX001008AAE</t>
  </si>
  <si>
    <t xml:space="preserve">Modern Luxury Tufted Button Daybed,Twin,Gray</t>
  </si>
  <si>
    <t xml:space="preserve">GX000444AAE</t>
  </si>
  <si>
    <t xml:space="preserve">Wood Twin Size L-Shaped Loft Bed with Ladder and 2 Built-in L-Shaped Desks, Gray</t>
  </si>
  <si>
    <t xml:space="preserve">GX000241AAE</t>
  </si>
  <si>
    <t xml:space="preserve">Full over Full Bunk Bed with Drawers, Convertible Beds, Gray(OLD SKU:SM000241AAE-1)</t>
  </si>
  <si>
    <t xml:space="preserve">GX001033AAE</t>
  </si>
  <si>
    <t xml:space="preserve">Twin Size Loft Bed with 8 Open Storage Shelves and Built-in Ladder, Antique Grey</t>
  </si>
  <si>
    <t xml:space="preserve">GX002017AAE</t>
  </si>
  <si>
    <t xml:space="preserve">Full Size Vintage Upholstery Daybed with Trundle,Gray</t>
  </si>
  <si>
    <t xml:space="preserve">WF313047AAE</t>
  </si>
  <si>
    <t xml:space="preserve">Twin over Twin House Bunk Bed with Fence and Door, Gray</t>
  </si>
  <si>
    <t xml:space="preserve">WF313047AAK</t>
  </si>
  <si>
    <t xml:space="preserve">Twin over Twin House Bunk Bed with Fence and Door, White</t>
  </si>
  <si>
    <t xml:space="preserve">SM000526AAK</t>
  </si>
  <si>
    <t xml:space="preserve">Full Size Loft Bed with Built-in Storage Staircase and Hanger for Clothes, White</t>
  </si>
  <si>
    <t xml:space="preserve">GX000118AAE</t>
  </si>
  <si>
    <t xml:space="preserve">GX001123AAN</t>
  </si>
  <si>
    <t xml:space="preserve">Twin XL over Twin XL Metal Bunk Bed with MDF Board Guardrail and Two Storage Drawers,Silver</t>
  </si>
  <si>
    <t xml:space="preserve">WF309910AAA</t>
  </si>
  <si>
    <t xml:space="preserve">Queen Size Upholstery Platform Bed with Four Drawers on Two Sides, Adjustable Headboard, Beige(Old SKU: WF291774AAA)</t>
  </si>
  <si>
    <t xml:space="preserve">MF311038AAB</t>
  </si>
  <si>
    <t xml:space="preserve">Metal Floor Bunk Bed, Full XL over Queen, Black</t>
  </si>
  <si>
    <t xml:space="preserve">GX000355AAD</t>
  </si>
  <si>
    <t xml:space="preserve">Twin Size Wood House Loft bed with Slide, Storage shelves and Light, Climbing Ramp, Wood Color</t>
  </si>
  <si>
    <t xml:space="preserve">GX000355AAK</t>
  </si>
  <si>
    <t xml:space="preserve">GX001615AAF</t>
  </si>
  <si>
    <t xml:space="preserve">Twin Size Wood House Bed with 2 Drawers and Window Decoration, White+Olive Green</t>
  </si>
  <si>
    <t xml:space="preserve">GX000317AAK-1</t>
  </si>
  <si>
    <t xml:space="preserve">GX001513AAA</t>
  </si>
  <si>
    <t xml:space="preserve">Twin Size Upholstered Daybed with Trundle and Three Drawers,Beige</t>
  </si>
  <si>
    <t xml:space="preserve">GX000552AAA</t>
  </si>
  <si>
    <t xml:space="preserve">Queen Size Upholstered Platform Bed with LED Headboard and USB, Beige</t>
  </si>
  <si>
    <t xml:space="preserve">GX001023AAE</t>
  </si>
  <si>
    <t xml:space="preserve">Wood Full Size Platform Bed with Built-in LED Light, Storage Headboard and Guardrail, Antique Grey</t>
  </si>
  <si>
    <t xml:space="preserve">WF308150AAE</t>
  </si>
  <si>
    <t xml:space="preserve">Wood Twin Size Platform Bed with Built-in LED Light, Storage Headboard and Guardrail, Antique Grey</t>
  </si>
  <si>
    <t xml:space="preserve">GX000432AAK</t>
  </si>
  <si>
    <t xml:space="preserve">Twin Size Loft Bed with Multi-storage Desk, LED light and Bedside Tray, Charging Station, White</t>
  </si>
  <si>
    <t xml:space="preserve">WF306743AAC</t>
  </si>
  <si>
    <t xml:space="preserve">Full Size Classic Car-Shaped Platform Bed with Wheels,Blue</t>
  </si>
  <si>
    <t xml:space="preserve">GX000246AAK</t>
  </si>
  <si>
    <t xml:space="preserve">Full Size Loft Bed with Storage Shelves and Under-bed Desk, White</t>
  </si>
  <si>
    <t xml:space="preserve">GX001117AAN</t>
  </si>
  <si>
    <t xml:space="preserve">Twin over Twin Metal Bunk Bed House Bed with Slide and Staircase, Silver</t>
  </si>
  <si>
    <t xml:space="preserve">GX000428AAE</t>
  </si>
  <si>
    <t xml:space="preserve">Full over Full Bunk Bed with Ladder, Slide and Shelves, Gray</t>
  </si>
  <si>
    <t xml:space="preserve">WF299727AAE</t>
  </si>
  <si>
    <t xml:space="preserve">Full Size Platform Bed with Adjustable Trundle,Gray(Old SKU:SM000248AAE)</t>
  </si>
  <si>
    <t xml:space="preserve">WF297174AAE</t>
  </si>
  <si>
    <t xml:space="preserve">Full Size Platform Bed with Drawer on the Each Side and Shelf on the End of the Bed, Gray</t>
  </si>
  <si>
    <t xml:space="preserve">WF293232AAM</t>
  </si>
  <si>
    <t xml:space="preserve">Queen Size Canopy Platform Bed with Support Legs,Natural</t>
  </si>
  <si>
    <t xml:space="preserve">WF293230AAM</t>
  </si>
  <si>
    <t xml:space="preserve">Queen Size Canopy Platform Bed with Headboard and Support Legs,Natural</t>
  </si>
  <si>
    <t xml:space="preserve">GX000415AAK</t>
  </si>
  <si>
    <t xml:space="preserve">Convertible Loft Bed with L-Shape Desk, Twin Bunk Bed with Shelves and Ladder, White(OLD SKU:SM000209AAK-1)</t>
  </si>
  <si>
    <t xml:space="preserve">GX000616AAB</t>
  </si>
  <si>
    <t xml:space="preserve">L-Shaped Twin over Full Bunk Bed with Twin Size Loft Bed,Built-in Desk and Slide,Black</t>
  </si>
  <si>
    <t xml:space="preserve">GX000708AAK</t>
  </si>
  <si>
    <t xml:space="preserve">Full over Full Bunk Bed with Convertible Slide and Ladder, White</t>
  </si>
  <si>
    <t xml:space="preserve">GX000609AAK-1</t>
  </si>
  <si>
    <t xml:space="preserve">Twin XL/Full XL/Queen Triple Bunk Bed with Long and Short Ladder and Full-Length Guardrails,White</t>
  </si>
  <si>
    <t xml:space="preserve">WF287558AAK</t>
  </si>
  <si>
    <t xml:space="preserve">Twin over Full House Bunk Bed with Built-in Ladder,White</t>
  </si>
  <si>
    <t xml:space="preserve">MF286667AAK</t>
  </si>
  <si>
    <t xml:space="preserve">Twin over Full Bed with Sturdy Steel Frame, Bunk Bed with Twin Size Trundle, Two-Side Ladders, White(OLD SKU:MF194424AAK)</t>
  </si>
  <si>
    <t xml:space="preserve">WF285894AAE</t>
  </si>
  <si>
    <t xml:space="preserve">Twin Size Bunk House Bed with Slide and Ladder,Gray</t>
  </si>
  <si>
    <t xml:space="preserve">WF286601AAE</t>
  </si>
  <si>
    <t xml:space="preserve">Twin over Twin Bunk Bed with Convertible Slide and Ladder , Gray(Old SKU:WF281725AAE)</t>
  </si>
  <si>
    <t xml:space="preserve">SM000503AAE</t>
  </si>
  <si>
    <t xml:space="preserve">Linen Upholstered Platform Bed With Headboard and Two Drawers, Twin</t>
  </si>
  <si>
    <t xml:space="preserve">SM000228AAP</t>
  </si>
  <si>
    <t xml:space="preserve">Multi-Functional Daybed with Drawers and Trundle, Espresso</t>
  </si>
  <si>
    <t xml:space="preserve">WF197557AAE</t>
  </si>
  <si>
    <t xml:space="preserve">WF194473AAP</t>
  </si>
  <si>
    <t xml:space="preserve">Platform Bed with Twin Size Trundle, Twin Size Frame, Espresso</t>
  </si>
  <si>
    <t xml:space="preserve">WF194473AAE</t>
  </si>
  <si>
    <t xml:space="preserve">Platform Bed with Twin Size Trundle, Twin Size Frame, Gray</t>
  </si>
  <si>
    <t xml:space="preserve">WF194472AAP</t>
  </si>
  <si>
    <t xml:space="preserve">Platform Storage Bed, 2 drawers with wheels, Twin Size Frame, Espresso</t>
  </si>
  <si>
    <t xml:space="preserve">WF192974AAE</t>
  </si>
  <si>
    <t xml:space="preserve">Wood Platform Bed with Headboard and Footboard, Full (Gray)</t>
  </si>
  <si>
    <t xml:space="preserve">SM000536AAK</t>
  </si>
  <si>
    <t xml:space="preserve">Queen Size Wooden Platform Bed with Four Storage Drawers and Support Legs, White</t>
  </si>
  <si>
    <t xml:space="preserve">GX002102AAE</t>
  </si>
  <si>
    <t xml:space="preserve">GX002102AAK</t>
  </si>
  <si>
    <t xml:space="preserve">WF323090AAE</t>
  </si>
  <si>
    <t xml:space="preserve">Wood Full Size Upholstered Platform Bed with Guardrail and Pillow, Gray</t>
  </si>
  <si>
    <t xml:space="preserve">GX000726AAN</t>
  </si>
  <si>
    <t xml:space="preserve">Wood Queen Size House Platform Bed with Guardrail and 2 Drawers, Natural</t>
  </si>
  <si>
    <t xml:space="preserve">GX000647AAB</t>
  </si>
  <si>
    <t xml:space="preserve">Metal Twin Size Triple Bunk Bed With Trundle, Black</t>
  </si>
  <si>
    <t xml:space="preserve">SM000514AAK</t>
  </si>
  <si>
    <t xml:space="preserve">Full Size Loft Bed with Built-in Desk and Shelves,White</t>
  </si>
  <si>
    <t xml:space="preserve">GX000445AAK</t>
  </si>
  <si>
    <t xml:space="preserve">GX000449AAE</t>
  </si>
  <si>
    <t xml:space="preserve">Wood Twin over Full Bunk Bed with 2 Drawers, Gray</t>
  </si>
  <si>
    <t xml:space="preserve">GX000362AAK</t>
  </si>
  <si>
    <t xml:space="preserve">Twin Size Race Car-Shaped Platform Bed with Upholstered Backrest and Storage, White</t>
  </si>
  <si>
    <t xml:space="preserve">GX002029AAK</t>
  </si>
  <si>
    <t xml:space="preserve">Full Size Daybed with Two Storage Drawers and Support Legs, White</t>
  </si>
  <si>
    <t xml:space="preserve">SM000416AAE</t>
  </si>
  <si>
    <t xml:space="preserve">Full Size Loft Bed with Desk and Shelves,Two Built-in Drawers,Gray(Old SKU: GX000416AAE)</t>
  </si>
  <si>
    <t xml:space="preserve">GX000118AAK</t>
  </si>
  <si>
    <t xml:space="preserve">Twin over Full Bunk Bed with ladder, Safety Guardrail, Perfect for Bedroom, White(Old SKU: SM000118AAK-1)</t>
  </si>
  <si>
    <t xml:space="preserve">WF311308AAA</t>
  </si>
  <si>
    <t xml:space="preserve">Full Size Upholstery LED Floating Bed with PU Leather Headboard and Support Legs,Beige</t>
  </si>
  <si>
    <t xml:space="preserve">GX000631AAK</t>
  </si>
  <si>
    <t xml:space="preserve">Queen Size Metal Canopy Platform Bed with Twin Size Trundle and 3 Storage Drawers, White</t>
  </si>
  <si>
    <t xml:space="preserve">WF309909EAA</t>
  </si>
  <si>
    <t xml:space="preserve">Full Size Upholstery Platform Bed with Four Drawers on Two Sides, Adjustable Headboard, Grey(Old SKU: WF291773EAA)</t>
  </si>
  <si>
    <t xml:space="preserve">GX002013AAA</t>
  </si>
  <si>
    <t xml:space="preserve">Queen Size Storage Upholstered Hydraulic Platform Bed with 2 Drawers, Beige</t>
  </si>
  <si>
    <t xml:space="preserve">GX002009AAK</t>
  </si>
  <si>
    <t xml:space="preserve">Twin Size Upholstered Platform Bed with Cartoon Ears Shaped Headboard and Trundle, White</t>
  </si>
  <si>
    <t xml:space="preserve">GX000713AAK</t>
  </si>
  <si>
    <t xml:space="preserve">Full Size Low Loft Bed with Ladder and Slide,White</t>
  </si>
  <si>
    <t xml:space="preserve">GX000712AAP</t>
  </si>
  <si>
    <t xml:space="preserve">Wood Twin over Full Bunk Bed with Storage Shelves and Twin Size Trundle, Espresso</t>
  </si>
  <si>
    <t xml:space="preserve">GX000353AAK</t>
  </si>
  <si>
    <t xml:space="preserve">Twin Size Daybed with Trundle, Storage Cabinets and USB Ports, White</t>
  </si>
  <si>
    <t xml:space="preserve">WF309281AAK</t>
  </si>
  <si>
    <t xml:space="preserve">Teddy Fleece Twin Size Upholstered Daybed with Carton Ears Shaped Headboard, White</t>
  </si>
  <si>
    <t xml:space="preserve">GX001320AAK</t>
  </si>
  <si>
    <t xml:space="preserve">Full Size Upholstered Platform Bed with Cartoon Ears Shaped Headboard, White</t>
  </si>
  <si>
    <t xml:space="preserve">WF306928AAK</t>
  </si>
  <si>
    <t xml:space="preserve">Double Twin Size Platform Bed with House-shaped Headboard and a Built-in Nightstand, White</t>
  </si>
  <si>
    <t xml:space="preserve">GX000625AAB</t>
  </si>
  <si>
    <t xml:space="preserve">Metal Queen Size Storage Platform Bed with Twin Size Trundle and 2 Drawers, Black</t>
  </si>
  <si>
    <t xml:space="preserve">GX000547AAA</t>
  </si>
  <si>
    <t xml:space="preserve">Twin Size Upholstery Daybed with Storage Arms, Trundle and USB Design, Beige</t>
  </si>
  <si>
    <t xml:space="preserve">GX000431AAK</t>
  </si>
  <si>
    <t xml:space="preserve">Full Size Loft Bed with Built-in L-Shaped Desk and Three-Tier Storage Shelves,and Attached Storage Staircase, White(Old SKU:  GX001809AAK)</t>
  </si>
  <si>
    <t xml:space="preserve">WF305759AAC</t>
  </si>
  <si>
    <t xml:space="preserve">Twin Size Race Car-Shaped Platform Bed with Wheels and Storage, Dark Blue+Yellow</t>
  </si>
  <si>
    <t xml:space="preserve">GX000430AAE</t>
  </si>
  <si>
    <t xml:space="preserve">Twin over Full House Bunk Bed with Slide and Built-in Ladder, Full-Length Guardrail, Gray</t>
  </si>
  <si>
    <t xml:space="preserve">GX000346AAD</t>
  </si>
  <si>
    <t xml:space="preserve">Wood Twin Size House Bunk Bed with Roof, Ladder and 2 Windows, Oak &amp; Smoky Grey</t>
  </si>
  <si>
    <t xml:space="preserve">GX000620AAK</t>
  </si>
  <si>
    <t xml:space="preserve">Full Size Metal Loft Bed with Desk, Storage Staircase and Small Wardrobe, Storage stairs can be installed left and right, White</t>
  </si>
  <si>
    <t xml:space="preserve">WF303134AAK</t>
  </si>
  <si>
    <t xml:space="preserve">Full Size Wood House Bed with Fence and Door, White Wash</t>
  </si>
  <si>
    <t xml:space="preserve">WF301146AAB</t>
  </si>
  <si>
    <t xml:space="preserve">Twin Size Metal Daybed with Adjustable Trundle, Pop Up Trundle, Black</t>
  </si>
  <si>
    <t xml:space="preserve">GX000621AAB</t>
  </si>
  <si>
    <t xml:space="preserve">Full and Twin Size L-Shaped Bunk Bed with Slide and Short Ladder, Black</t>
  </si>
  <si>
    <t xml:space="preserve">WF296485AAK</t>
  </si>
  <si>
    <t xml:space="preserve">Twin Size Daybed with Trundle and Foldable Shelves on Both Sides,White</t>
  </si>
  <si>
    <t xml:space="preserve">WF296086AAE</t>
  </si>
  <si>
    <t xml:space="preserve">Queen Size Wooden House Bed with Headboard,Gray</t>
  </si>
  <si>
    <t xml:space="preserve">WF296353AAK</t>
  </si>
  <si>
    <t xml:space="preserve">Twin Size Classic Car-Shaped Platform Bed with Wheels,White</t>
  </si>
  <si>
    <t xml:space="preserve">GX001606AAE</t>
  </si>
  <si>
    <t xml:space="preserve">Twin Size Wooden Canopy Daybed with 3 in 1 Storage Drawers,Grey</t>
  </si>
  <si>
    <t xml:space="preserve">WF292923AAK</t>
  </si>
  <si>
    <t xml:space="preserve">Full Size House Platform Bed with Two Drawers,Headboard and Footboard,Roof Design,White</t>
  </si>
  <si>
    <t xml:space="preserve">GX000709AAE</t>
  </si>
  <si>
    <t xml:space="preserve">Twin over Full Bunk Bed with Built-in Desk and Three Drawers,Grey</t>
  </si>
  <si>
    <t xml:space="preserve">GX000218AAB</t>
  </si>
  <si>
    <t xml:space="preserve">Upholstered Twin Daybed with Trundle,Black</t>
  </si>
  <si>
    <t xml:space="preserve">GX000246AAE</t>
  </si>
  <si>
    <t xml:space="preserve">Full Size Loft Bed with Storage Shelves and Under-bed Desk, Gray(OLD SKU:SM000246AAE-1)</t>
  </si>
  <si>
    <t xml:space="preserve">GX000245AAE</t>
  </si>
  <si>
    <t xml:space="preserve">Twin Size Loft Bed with Storage Shelves, Gray</t>
  </si>
  <si>
    <t xml:space="preserve">WF290883AAK</t>
  </si>
  <si>
    <t xml:space="preserve">Twin or Double Twin Daybed with Trundle,White</t>
  </si>
  <si>
    <t xml:space="preserve">WF287558AAE</t>
  </si>
  <si>
    <t xml:space="preserve">Twin over Full House Bunk Bed with Built-in Ladder,Gray</t>
  </si>
  <si>
    <t xml:space="preserve">SM000207AAK-1</t>
  </si>
  <si>
    <t xml:space="preserve">Twin over Twin Bunk Bed with Convertible Slide and Stairway, White</t>
  </si>
  <si>
    <t xml:space="preserve">MF286642AAK</t>
  </si>
  <si>
    <t xml:space="preserve">Twin over Twin Bunk Bed with Trundle, White(OLD SKU:MF192387AAK)</t>
  </si>
  <si>
    <t xml:space="preserve">SM000304AAE-1</t>
  </si>
  <si>
    <t xml:space="preserve">Twin over Twin Bunk Bed with Trundle and Storage, Gray</t>
  </si>
  <si>
    <t xml:space="preserve">SM000106AAK-1</t>
  </si>
  <si>
    <t xml:space="preserve">Twin over Twin Floor Bunk Bed, Ladder with Storage, White</t>
  </si>
  <si>
    <t xml:space="preserve">WF283081AAK</t>
  </si>
  <si>
    <t xml:space="preserve">Twin over Twin House Bunk Bed with Ladder and Slide,White</t>
  </si>
  <si>
    <t xml:space="preserve">WF284064AAD</t>
  </si>
  <si>
    <t xml:space="preserve">Twin Size House Platform Bed with Headboard and Footboard,Roof Design,Natural</t>
  </si>
  <si>
    <t xml:space="preserve">MF285665AAB</t>
  </si>
  <si>
    <t xml:space="preserve">Loft Bed with Desk and Shelf , Space Saving Design,Full,Black(OLD SKU:MF199506AAB)</t>
  </si>
  <si>
    <t xml:space="preserve">WF283047AAE</t>
  </si>
  <si>
    <t xml:space="preserve">Twin Size House Platform Bed with Triangle Structure,Gray</t>
  </si>
  <si>
    <t xml:space="preserve">MF285536AAK</t>
  </si>
  <si>
    <t xml:space="preserve">Full over Full Metal Bunk Bed, Low Bunk Bed with Ladder, White(Old SKU:MF197034AAK)</t>
  </si>
  <si>
    <t xml:space="preserve">WF212813AAK</t>
  </si>
  <si>
    <t xml:space="preserve">Platform Bed Frame with Headboard, Wood Slat Support, No Box Spring Needed, Queen, White(OLD SKU:WF191420AAK)</t>
  </si>
  <si>
    <t xml:space="preserve">WF212812AAK</t>
  </si>
  <si>
    <t xml:space="preserve">Platform Bed Frame with Headboard , Wood Slat Support , No Box Spring Needed ,Full,White(OLD SKU:WF191419AAK)</t>
  </si>
  <si>
    <t xml:space="preserve">SM000228AAK</t>
  </si>
  <si>
    <t xml:space="preserve">Multi-Functional Daybed with Drawers and Trundle, White</t>
  </si>
  <si>
    <t xml:space="preserve">SM000228AAE</t>
  </si>
  <si>
    <t xml:space="preserve">Multi-Functional Daybed with Drawers and Trundle, Gray</t>
  </si>
  <si>
    <t xml:space="preserve">WF197557AAK</t>
  </si>
  <si>
    <t xml:space="preserve">Twin Size Wooden House Bed, White</t>
  </si>
  <si>
    <t xml:space="preserve">WF192972AAE</t>
  </si>
  <si>
    <t xml:space="preserve">Wood Platform Bed with Headboard and Footboard, Twin (Gray)</t>
  </si>
  <si>
    <t xml:space="preserve">GX000230AAN</t>
  </si>
  <si>
    <t xml:space="preserve">Metal Twin Size Triple Bunk Bed, Silver(Old SKU: SM000230AAN-1)</t>
  </si>
  <si>
    <t xml:space="preserve">SM000537AAK</t>
  </si>
  <si>
    <t xml:space="preserve">King Size Wooden Platform Bed with Four Storage Drawers and Support Legs, White</t>
  </si>
  <si>
    <t xml:space="preserve">WF320561AAH</t>
  </si>
  <si>
    <t xml:space="preserve">Wood Full Size Platform Bed with House-shaped Storage Headboard and Built-in LED, Pink</t>
  </si>
  <si>
    <t xml:space="preserve">GX000939AAC</t>
  </si>
  <si>
    <t xml:space="preserve">Wood Full Size House Bed with Roof, Window and Guardrail, Light Green</t>
  </si>
  <si>
    <t xml:space="preserve">WF316130AAB</t>
  </si>
  <si>
    <t xml:space="preserve">Twin Size Tent Floor Bed with Triangle Structure, Black+Brown</t>
  </si>
  <si>
    <t xml:space="preserve">GX000717AAN</t>
  </si>
  <si>
    <t xml:space="preserve">Twin over Twin House Loft or Bunk Bed with Slide and Staircase, Natural</t>
  </si>
  <si>
    <t xml:space="preserve">WF312180AAK</t>
  </si>
  <si>
    <t xml:space="preserve">Twin Size Low Loft Bed with Two Movable Shelves and Ladder,with Decorative Guardrail Chalkboard,White(Old SKU: WF283286AAK)</t>
  </si>
  <si>
    <t xml:space="preserve">GX001017AAK-1</t>
  </si>
  <si>
    <t xml:space="preserve">Full Size Platform Bed with Drawers and Storage Shelves, White</t>
  </si>
  <si>
    <t xml:space="preserve">GX000719AAK</t>
  </si>
  <si>
    <t xml:space="preserve">Full Size Wood House Bed with Fence and Detachable Storage Shelves, White</t>
  </si>
  <si>
    <t xml:space="preserve">GX000444AAK</t>
  </si>
  <si>
    <t xml:space="preserve">Wood Twin Size L-Shaped Loft Bed with Ladder and 2 Built-in L-Shaped Desks, White</t>
  </si>
  <si>
    <t xml:space="preserve">GX000442AAE</t>
  </si>
  <si>
    <t xml:space="preserve">Full Size Platform Bed with Storage Headboard, Charging Station and 4 Drawers, Gray</t>
  </si>
  <si>
    <t xml:space="preserve">GX001806AAE-1</t>
  </si>
  <si>
    <t xml:space="preserve">Full Size House Low Loft Bed with Four Drawers,Gray</t>
  </si>
  <si>
    <t xml:space="preserve">GX000119AAE</t>
  </si>
  <si>
    <t xml:space="preserve">Twin over Full Bunk Bed with Ladder, Two Storage Drawers, Safety Guardrail, Gray</t>
  </si>
  <si>
    <t xml:space="preserve">GX000210AAK</t>
  </si>
  <si>
    <t xml:space="preserve">Twin  Size Wooden Modern and Rustic Casual Style Daybed, Cream White</t>
  </si>
  <si>
    <t xml:space="preserve">GX001123AAB</t>
  </si>
  <si>
    <t xml:space="preserve">Twin XL over Twin XL Metal Bunk Bed with MDF Board Guardrail and Two Storage Drawers,Black</t>
  </si>
  <si>
    <t xml:space="preserve">GX001322AAK</t>
  </si>
  <si>
    <t xml:space="preserve">Twin Size PU Upholstered Tufted Daybed with Trundle and Cloud Shaped Guardrail, White</t>
  </si>
  <si>
    <t xml:space="preserve">GX001325AAA</t>
  </si>
  <si>
    <t xml:space="preserve">Full Size Upholstered Tufted Daybed, Beige</t>
  </si>
  <si>
    <t xml:space="preserve">WF212811AAN</t>
  </si>
  <si>
    <t xml:space="preserve">Platform Bed Frame with Headboard , Wood Slat Support , No Box Spring Needed ,Twin,Oak</t>
  </si>
  <si>
    <t xml:space="preserve">GX001119AAB</t>
  </si>
  <si>
    <t xml:space="preserve">Metal Twin Size Loft Bed with LED, Built-in Desk, Storage Shelf and Ladder, Black</t>
  </si>
  <si>
    <t xml:space="preserve">GX000709AAK</t>
  </si>
  <si>
    <t xml:space="preserve">Twin over Full Bunk Bed with Built-in Desk and Three Drawers,White</t>
  </si>
  <si>
    <t xml:space="preserve">WF309373AAE</t>
  </si>
  <si>
    <t xml:space="preserve">Wood Full Size House Bed with Guardrail, Grey</t>
  </si>
  <si>
    <t xml:space="preserve">GX000713AAE</t>
  </si>
  <si>
    <t xml:space="preserve">Full Size Low Loft Bed with Ladder and Slide,Gray</t>
  </si>
  <si>
    <t xml:space="preserve">GX000354AAP</t>
  </si>
  <si>
    <t xml:space="preserve">Wood Twin Size Daybed with Storage Cabinets and USB Ports, Espresso</t>
  </si>
  <si>
    <t xml:space="preserve">WF308153AAK</t>
  </si>
  <si>
    <t xml:space="preserve">Twin Size Floor Bed with Storage Footboard and Guardrail, White</t>
  </si>
  <si>
    <t xml:space="preserve">GX000433AAK</t>
  </si>
  <si>
    <t xml:space="preserve">Full Size Loft Bed with Multi-storage Desk, LED light and Bedside Tray, Charging Station, White</t>
  </si>
  <si>
    <t xml:space="preserve">GX000624AAB</t>
  </si>
  <si>
    <t xml:space="preserve">Twin Size Metal&amp;Wood Loft Bed with Desk and Shelves, Two Built-in Drawers, Black</t>
  </si>
  <si>
    <t xml:space="preserve">WF306024AAE</t>
  </si>
  <si>
    <t xml:space="preserve">Twin Size Daybed with Shelves, Drawers and Built-In Charging Station, Gray</t>
  </si>
  <si>
    <t xml:space="preserve">WF300931AAE</t>
  </si>
  <si>
    <t xml:space="preserve">Twin Size Daybed with Trundle, Gray</t>
  </si>
  <si>
    <t xml:space="preserve">GX000245AAK</t>
  </si>
  <si>
    <t xml:space="preserve">Twin Size Loft Bed with Storage Shelves and Under-bed Desk, White</t>
  </si>
  <si>
    <t xml:space="preserve">WF304146AAN</t>
  </si>
  <si>
    <t xml:space="preserve">Full Size Wood Floor Bed with House-shaped Headboard, Natural</t>
  </si>
  <si>
    <t xml:space="preserve">WF304146AAK</t>
  </si>
  <si>
    <t xml:space="preserve">Full Size Wood Floor Bed with House-shaped Headboard, White</t>
  </si>
  <si>
    <t xml:space="preserve">WF304145AAN</t>
  </si>
  <si>
    <t xml:space="preserve">Twin Size Wood Floor Bed with House-shaped Headboard, Natural</t>
  </si>
  <si>
    <t xml:space="preserve">WF304145AAK</t>
  </si>
  <si>
    <t xml:space="preserve">Twin Size Wood Floor Bed with House-shaped Headboard, White</t>
  </si>
  <si>
    <t xml:space="preserve">WF301146AAN</t>
  </si>
  <si>
    <t xml:space="preserve">Twin Size Metal Daybed with Adjustable Trundle, Pop Up Trundle, Silver</t>
  </si>
  <si>
    <t xml:space="preserve">GX000621AAK</t>
  </si>
  <si>
    <t xml:space="preserve">Full and Twin Size L-Shaped Bunk Bed with Slide and Short Ladder, White</t>
  </si>
  <si>
    <t xml:space="preserve">WF298815AAE</t>
  </si>
  <si>
    <t xml:space="preserve">Twin Size Platform Bed with Trundle and Drawers, Gray</t>
  </si>
  <si>
    <t xml:space="preserve">GX000419AAE</t>
  </si>
  <si>
    <t xml:space="preserve">GX000419AAK</t>
  </si>
  <si>
    <t xml:space="preserve">WF297945AAB</t>
  </si>
  <si>
    <t xml:space="preserve">Twin Size Race Car-Shaped Platform Bed with Wheels, Black</t>
  </si>
  <si>
    <t xml:space="preserve">MF296531AAB</t>
  </si>
  <si>
    <t xml:space="preserve">Metal Platform Bed with 2 Drawers, Twin (Black)</t>
  </si>
  <si>
    <t xml:space="preserve">WF296300AAK</t>
  </si>
  <si>
    <t xml:space="preserve">Twin Size House Platform Beds,Two Shared Beds, White</t>
  </si>
  <si>
    <t xml:space="preserve">GX000619AAB</t>
  </si>
  <si>
    <t xml:space="preserve">Full XL over Twin XL over Queen Size Triple Bunk Bed with Long and Short Ladder,Black</t>
  </si>
  <si>
    <t xml:space="preserve">GX000617AAB</t>
  </si>
  <si>
    <t xml:space="preserve">L-Shaped Metal Twin over Full Bunk Bed and Twin Size Loft Bed with Four Built-in Shelves,Black</t>
  </si>
  <si>
    <t xml:space="preserve">GX000246AAP</t>
  </si>
  <si>
    <t xml:space="preserve">Full Size Loft Bed with Storage Shelves and Under-bed Desk, Espresso(OLD SKU:SM000246AAP-1)</t>
  </si>
  <si>
    <t xml:space="preserve">MF289779AAN</t>
  </si>
  <si>
    <t xml:space="preserve">Twin Size Metal House Shape Platform Bed with Trundle,Silver</t>
  </si>
  <si>
    <t xml:space="preserve">MF286667AAN</t>
  </si>
  <si>
    <t xml:space="preserve">Twin over Full Bed with Sturdy Steel Frame, Bunk Bed with Twin Size Trundle, Two-Side Ladders, Silver(OLD SKU:MF194424AAN)</t>
  </si>
  <si>
    <t xml:space="preserve">WF285894AAK</t>
  </si>
  <si>
    <t xml:space="preserve">Twin Size Bunk House Bed with Slide and Ladder,White</t>
  </si>
  <si>
    <t xml:space="preserve">MF286642AAN</t>
  </si>
  <si>
    <t xml:space="preserve">Twin over Twin Bunk Bed with Trundle, Silver(OLD SKU:MF192387AAN)</t>
  </si>
  <si>
    <t xml:space="preserve">WF287825AAK</t>
  </si>
  <si>
    <t xml:space="preserve">House Bed with Trundle, can be Decorated,White(Old SKU:SM000103AAK)</t>
  </si>
  <si>
    <t xml:space="preserve">WF283080AAK</t>
  </si>
  <si>
    <t xml:space="preserve">Twin over Twin House Bunk Bed with Built-in Ladder,White</t>
  </si>
  <si>
    <t xml:space="preserve">WF283080AAB</t>
  </si>
  <si>
    <t xml:space="preserve">Twin over Twin House Bunk Bed with Built-in Ladder,Black</t>
  </si>
  <si>
    <t xml:space="preserve">WF283081AAB</t>
  </si>
  <si>
    <t xml:space="preserve">Twin over Twin House Bunk Bed with Ladder and Slide,Black</t>
  </si>
  <si>
    <t xml:space="preserve">MF286613AAK</t>
  </si>
  <si>
    <t xml:space="preserve">House Platform Bed with Roof and Chimney Design,White</t>
  </si>
  <si>
    <t xml:space="preserve">WF284064AAK</t>
  </si>
  <si>
    <t xml:space="preserve">Twin Size House Platform Bed with Headboard and Footboard,Roof Design,White</t>
  </si>
  <si>
    <t xml:space="preserve">WF283047AAK</t>
  </si>
  <si>
    <t xml:space="preserve">Twin Size House Platform Bed with Triangle tructure,White</t>
  </si>
  <si>
    <t xml:space="preserve">MF285536AAN</t>
  </si>
  <si>
    <t xml:space="preserve">Full over Full Metal Bunk Bed, Low Bunk Bed with Ladder, Silver(Old SKU:MF197034AAN)</t>
  </si>
  <si>
    <t xml:space="preserve">MF285536AAB</t>
  </si>
  <si>
    <t xml:space="preserve">Full over Full Metal Bunk Bed, Low Bunk Bed with Ladder, Black(Old SKU:MF197034AAB)</t>
  </si>
  <si>
    <t xml:space="preserve">WF212811AAP</t>
  </si>
  <si>
    <t xml:space="preserve">Platform Bed Frame with Headboard, Wood Slat Support, No Box Spring Needed,Twin, Espresso(OLD SKU:WF191418AAP)</t>
  </si>
  <si>
    <t xml:space="preserve">WF194472AAE</t>
  </si>
  <si>
    <t xml:space="preserve">Platform Storage Bed, 2 drawers with wheels, Twin Size Frame, Gray</t>
  </si>
  <si>
    <t xml:space="preserve">WF191421AAK</t>
  </si>
  <si>
    <t xml:space="preserve">Daybed with Trundle Frame Set, Twin Size, White</t>
  </si>
  <si>
    <t xml:space="preserve">GX001039AAD</t>
  </si>
  <si>
    <t xml:space="preserve">Full Size Loft Bed with U-shaped Desk, Drawers and Storage Shelves, Antique Brown</t>
  </si>
  <si>
    <t xml:space="preserve">GX001038AAK</t>
  </si>
  <si>
    <t xml:space="preserve">Twin Size Loft Bed with U-shaped Desk, Drawers and Storage Shelves, White</t>
  </si>
  <si>
    <t xml:space="preserve">GX000457AAK</t>
  </si>
  <si>
    <t xml:space="preserve">Full Size Platform Bed with Storage Headboard and 4 Drawers, White</t>
  </si>
  <si>
    <t xml:space="preserve">WF531952AAE</t>
  </si>
  <si>
    <t xml:space="preserve">Full Size Wood Low Loft Bed with Ladder, ladder can be placed on the left or right, Gray (Old SKU:GX000366AAE)</t>
  </si>
  <si>
    <t xml:space="preserve">GX001128AAB</t>
  </si>
  <si>
    <t xml:space="preserve">Twin Size Metal Loft Bed with Shelves and Desk, Black (Old SKU: WF306849AAB)</t>
  </si>
  <si>
    <t xml:space="preserve">GX000382AAK</t>
  </si>
  <si>
    <t xml:space="preserve">Twin Size Loft Bed Frame with Built-in Desk and Double Storage Drawers,White</t>
  </si>
  <si>
    <t xml:space="preserve">GX000380AAE</t>
  </si>
  <si>
    <t xml:space="preserve">Wood Full Size Platform Bed with Storage Headboard and 4 Drawers, Gray</t>
  </si>
  <si>
    <t xml:space="preserve">GX000378AAK</t>
  </si>
  <si>
    <t xml:space="preserve">Twin size stretchable vaulted roof bed, children's bed pine wood frame, white+gray</t>
  </si>
  <si>
    <t xml:space="preserve">GX000378AAD</t>
  </si>
  <si>
    <t xml:space="preserve">Twin size stretchable vaulted roof bed, children's bed pine wood frame, natural and orange</t>
  </si>
  <si>
    <t xml:space="preserve">GX002030AAL</t>
  </si>
  <si>
    <t xml:space="preserve">Full Size Platform Bed with Storage Headboard and Twin Size Trundle, Walnut</t>
  </si>
  <si>
    <t xml:space="preserve">GX000376AAE</t>
  </si>
  <si>
    <t xml:space="preserve">Twin over Twin Bunk Bed with Twin Size Trundle, Convertible Beds, Gray</t>
  </si>
  <si>
    <t xml:space="preserve">GX001817AAE</t>
  </si>
  <si>
    <t xml:space="preserve">Twin Size Wood Platform Bed with House-shaped Storage Headboard and Trundle, Gray</t>
  </si>
  <si>
    <t xml:space="preserve">WF320559AAH</t>
  </si>
  <si>
    <t xml:space="preserve">Wood Twin Size Platform Bed with House-shaped Storage Headboard and Built-in LED, Pink</t>
  </si>
  <si>
    <t xml:space="preserve">WF317037AAE</t>
  </si>
  <si>
    <t xml:space="preserve">Twin Size Wood Platform Bed with House-shaped Storage Headboard and 2 Drawers, Gray</t>
  </si>
  <si>
    <t xml:space="preserve">GX000938AAK</t>
  </si>
  <si>
    <t xml:space="preserve">Wood Twin Size House Bed with Roof, Window and Guardrail, White</t>
  </si>
  <si>
    <t xml:space="preserve">WF319248AAN</t>
  </si>
  <si>
    <t xml:space="preserve">Twin Size Car Bed with Bear-Shaped Headboard, USB and LED, Natural</t>
  </si>
  <si>
    <t xml:space="preserve">GX000516AAK-1</t>
  </si>
  <si>
    <t xml:space="preserve">Queen Size Canopy Platform Bed with Headboard and Footboard,Slat Support Leg,White</t>
  </si>
  <si>
    <t xml:space="preserve">GX000725AAH</t>
  </si>
  <si>
    <t xml:space="preserve">Wood Full Size House Bed with Twin Size Trundle and Storage, Pink</t>
  </si>
  <si>
    <t xml:space="preserve">WF313084AAK</t>
  </si>
  <si>
    <t xml:space="preserve">Twin Size Wood Low Loft Bed with Ladder, ladder can be placed on the left or right, White</t>
  </si>
  <si>
    <t xml:space="preserve">GX000446AAE</t>
  </si>
  <si>
    <t xml:space="preserve">GX001032AAE</t>
  </si>
  <si>
    <t xml:space="preserve">Twin over Full Bunk Bed with Built-in Ladder,Gray</t>
  </si>
  <si>
    <t xml:space="preserve">MF311758AAK</t>
  </si>
  <si>
    <t xml:space="preserve">Metal House Shape Platform Bed, twin</t>
  </si>
  <si>
    <t xml:space="preserve">SM001513AAF-1</t>
  </si>
  <si>
    <t xml:space="preserve">Twin Size Upholstered Daybed with Trundle and Three Drawers,Green</t>
  </si>
  <si>
    <t xml:space="preserve">SM001513AAA</t>
  </si>
  <si>
    <t xml:space="preserve">WF312180AAE</t>
  </si>
  <si>
    <t xml:space="preserve">Twin Size Low Loft Bed with Two Movable Shelves and Ladder,with Decorative Guardrail Chalkboard,Gray(Old SKU: WF283286AAE)</t>
  </si>
  <si>
    <t xml:space="preserve">WF312787AAE</t>
  </si>
  <si>
    <t xml:space="preserve">Wood Twin Size Loft Bed with Side Ladder, Antique Grey</t>
  </si>
  <si>
    <t xml:space="preserve">WF314121AAE</t>
  </si>
  <si>
    <t xml:space="preserve">Twin Size Wood Daybed with Twin Size Trundle, Gray</t>
  </si>
  <si>
    <t xml:space="preserve">WF314121AAP</t>
  </si>
  <si>
    <t xml:space="preserve">Twin Size Wood Daybed with Twin Size Trundle, Espresso</t>
  </si>
  <si>
    <t xml:space="preserve">WF314121AAK</t>
  </si>
  <si>
    <t xml:space="preserve">Twin Size Wood Daybed with Twin Size Trundle, White</t>
  </si>
  <si>
    <t xml:space="preserve">WF312208AAN</t>
  </si>
  <si>
    <t xml:space="preserve">Twin Size House Platform with Roof and Window , White+Natural</t>
  </si>
  <si>
    <t xml:space="preserve">GX001531AAN</t>
  </si>
  <si>
    <t xml:space="preserve">Wood Full Size Loft Bed with Hanging Clothes Racks, White Rustic Natural</t>
  </si>
  <si>
    <t xml:space="preserve">WF310986AAK</t>
  </si>
  <si>
    <t xml:space="preserve">Wood Twin Size Car Bed with Ceiling Cloth, Headboard and Footboard, White+Blue</t>
  </si>
  <si>
    <t xml:space="preserve">WF311309AAF</t>
  </si>
  <si>
    <t xml:space="preserve">Queen Size Upholstery LED Floating Bed with PU Leather Headboard and Support Legs,Green</t>
  </si>
  <si>
    <t xml:space="preserve">WF311309AAA</t>
  </si>
  <si>
    <t xml:space="preserve">Queen Size Upholstery LED Floating Bed with PU Leather Headboard and Support Legs,Beige</t>
  </si>
  <si>
    <t xml:space="preserve">WF311308AAF</t>
  </si>
  <si>
    <t xml:space="preserve">Full Size Upholstery LED Floating Bed with PU Leather Headboard and Support Legs,Green</t>
  </si>
  <si>
    <t xml:space="preserve">GX000629AAB</t>
  </si>
  <si>
    <t xml:space="preserve">Full Size Metal &amp; Wood Loft Bed with L -shaped desk and shelves, Black and Brown</t>
  </si>
  <si>
    <t xml:space="preserve">WF310564AAA</t>
  </si>
  <si>
    <t xml:space="preserve">Wood Twin Size House Platform Beds,Two Shared Beds with Shelves and Guardrail, Creamy White</t>
  </si>
  <si>
    <t xml:space="preserve">GX001614AAH</t>
  </si>
  <si>
    <t xml:space="preserve">Wood Twin Size Platform Bed with Cartoon Ears Shaped Headboard and Trundle, Pink</t>
  </si>
  <si>
    <t xml:space="preserve">GX001614AAK</t>
  </si>
  <si>
    <t xml:space="preserve">Wood Twin Size Platform Bed with Cartoon Ears Shaped Headboard and Trundle, White</t>
  </si>
  <si>
    <t xml:space="preserve">WF311785AAK</t>
  </si>
  <si>
    <t xml:space="preserve">Double Twin Size Triangular House Beds with Built-in Table,White(Old SKU:WF286895AAK)</t>
  </si>
  <si>
    <t xml:space="preserve">WF307379AAB</t>
  </si>
  <si>
    <t xml:space="preserve">Full Size Tent Floor Bed with Triangle Structure, Black+Brown</t>
  </si>
  <si>
    <t xml:space="preserve">GX000437AAK</t>
  </si>
  <si>
    <t xml:space="preserve">Twin Size House Loft Bed with Storage Desk and 3 Drawer Chest, White</t>
  </si>
  <si>
    <t xml:space="preserve">GX000436AAE</t>
  </si>
  <si>
    <t xml:space="preserve">Twin Size Loft Bed with Storage Staircase and Window, With LED Light, Gray</t>
  </si>
  <si>
    <t xml:space="preserve">GX000353AAD</t>
  </si>
  <si>
    <t xml:space="preserve">Twin Size Daybed with Trundle, Storage Cabinets and USB Ports, Wood Color</t>
  </si>
  <si>
    <t xml:space="preserve">MF307505AAL</t>
  </si>
  <si>
    <t xml:space="preserve">Metal Twin Size House Platform Beds, Two Shared Beds, Gold</t>
  </si>
  <si>
    <t xml:space="preserve">WF305759AAB</t>
  </si>
  <si>
    <t xml:space="preserve">Twin Size Race Car-Shaped Platform Bed with Wheels and Storage, Black+Yellow</t>
  </si>
  <si>
    <t xml:space="preserve">WF306024AAK</t>
  </si>
  <si>
    <t xml:space="preserve">Twin Size Daybed with Shelves, Drawers and Built-In Charging Station, White</t>
  </si>
  <si>
    <t xml:space="preserve">GX001106AAN</t>
  </si>
  <si>
    <t xml:space="preserve">Full Size Loft Metal&amp;MDF Bed with Desk and Shelf, Silver</t>
  </si>
  <si>
    <t xml:space="preserve">WF303126AAK</t>
  </si>
  <si>
    <t xml:space="preserve">Twin Size Daybed with Desk, Green Leaf Shape Drawers and Shelves, White</t>
  </si>
  <si>
    <t xml:space="preserve">GX001117AAB</t>
  </si>
  <si>
    <t xml:space="preserve">Twin Size Metal Bunk Bed House Bed with Slide and Staircase, Black</t>
  </si>
  <si>
    <t xml:space="preserve">MF286650AAB</t>
  </si>
  <si>
    <t xml:space="preserve">Twin over Full Metal Bunk Bed, Multi-Function,Black(OLD SKU:MF193079AAB)</t>
  </si>
  <si>
    <t xml:space="preserve">GX000615AAB-1</t>
  </si>
  <si>
    <t xml:space="preserve">Twin Size L-Shaped Bunk Bed with Slide and Ladder, Black(OLD SKU:GX000615AAB)</t>
  </si>
  <si>
    <t xml:space="preserve">MF289779AAB</t>
  </si>
  <si>
    <t xml:space="preserve">Twin Size Metal House Shape Platform Bed with Trundle,Black</t>
  </si>
  <si>
    <t xml:space="preserve">WF288853AAK</t>
  </si>
  <si>
    <t xml:space="preserve">Twin Size Metal Loft Bed and Built-in Desk and Shelves,White(OLD SKU:WF280270AAK)</t>
  </si>
  <si>
    <t xml:space="preserve">GX001004AAE</t>
  </si>
  <si>
    <t xml:space="preserve">Upholstered Twin Size Daybed with Trundle, Dark Gray</t>
  </si>
  <si>
    <t xml:space="preserve">MF285535AAK</t>
  </si>
  <si>
    <t xml:space="preserve">Twin over Twin Metal Bunk Bed, Low Bunk Bed with Ladder,White(OLD SKU:MF197033AAK)</t>
  </si>
  <si>
    <t xml:space="preserve">WF285733AAK</t>
  </si>
  <si>
    <t xml:space="preserve">Twin over Twin Low Bunk Bed, House Bed with Ladder , White(OLD SKU:WF197808AAK)</t>
  </si>
  <si>
    <t xml:space="preserve">SM000106AAE-1</t>
  </si>
  <si>
    <t xml:space="preserve">Twin over Twin Floor Bunk Bed, Ladder with Storage, Gray</t>
  </si>
  <si>
    <t xml:space="preserve">WF212812AAP</t>
  </si>
  <si>
    <t xml:space="preserve">Platform Bed Frame with Headboard, Wood Slat Support, No Box Spring Needed, Full, Espresso(OLD SKU:WF191419AAP)</t>
  </si>
  <si>
    <t xml:space="preserve">WF191421AAP</t>
  </si>
  <si>
    <t xml:space="preserve">Daybed with Trundle Frame Set, Twin Size, Espresso</t>
  </si>
  <si>
    <t xml:space="preserve">GX000230AAB</t>
  </si>
  <si>
    <t xml:space="preserve">Metal Twin Size Triple Bunk Bed, Black(Old SKU: SM000230AAB-1)</t>
  </si>
  <si>
    <t xml:space="preserve">GX000390AAK</t>
  </si>
  <si>
    <t xml:space="preserve">Full Size Wood Platform Bed with Headboard and Twin Size Trundle, White</t>
  </si>
  <si>
    <t xml:space="preserve">GX000459AAE</t>
  </si>
  <si>
    <t xml:space="preserve">Twin Size Loft Bed with Wardrobe, Desk and Storage Drawers, Gray</t>
  </si>
  <si>
    <t xml:space="preserve">GX001038AAD</t>
  </si>
  <si>
    <t xml:space="preserve">Twin Size Loft Bed with U-shaped Desk, Drawers and Storage Shelves, Antique Brown</t>
  </si>
  <si>
    <t xml:space="preserve">GX000727AAH</t>
  </si>
  <si>
    <t xml:space="preserve">Twin Size Loft Bed with Storage Staircase and Window, Pink</t>
  </si>
  <si>
    <t xml:space="preserve">WF324220AAE</t>
  </si>
  <si>
    <t xml:space="preserve">Twin Size Daybed with Shelves and Drawers, Gray</t>
  </si>
  <si>
    <t xml:space="preserve">WF324220AAK</t>
  </si>
  <si>
    <t xml:space="preserve">Twin Size Daybed with Shelves and Drawers, White</t>
  </si>
  <si>
    <t xml:space="preserve">GX000598AAW</t>
  </si>
  <si>
    <t xml:space="preserve">Full Size Wood Daybed with Upholstered Storage Shelves, USB Ports and 2 Drawers, Wood Color</t>
  </si>
  <si>
    <t xml:space="preserve">GX000597AAW</t>
  </si>
  <si>
    <t xml:space="preserve">Twin Size Wood Daybed with Upholstered Storage Shelves, USB Ports and 2 Drawers, Wood Color</t>
  </si>
  <si>
    <t xml:space="preserve">GX000451AAE</t>
  </si>
  <si>
    <t xml:space="preserve">Queen Size Wood Platform Bed with Multi-storage Headboard and a Drawer, Gray</t>
  </si>
  <si>
    <t xml:space="preserve">GX000387AAK</t>
  </si>
  <si>
    <t xml:space="preserve">Twin Size Daybed Frame with Storage Bookcases and Underneath Storage, USB Charging Station, White</t>
  </si>
  <si>
    <t xml:space="preserve">GX000385AAZ</t>
  </si>
  <si>
    <t xml:space="preserve">Full Size Wood Storage Platform Bed with 4 Drawers, Rattan Headboard, Walnut</t>
  </si>
  <si>
    <t xml:space="preserve">SM000536AAE</t>
  </si>
  <si>
    <t xml:space="preserve">Queen Size Wooden Platform Bed with Four Storage Drawers and Support Legs, Gray</t>
  </si>
  <si>
    <t xml:space="preserve">MF322924AAK</t>
  </si>
  <si>
    <t xml:space="preserve">Metal Double Twin Size Triangular House Beds with Built-in Table, White</t>
  </si>
  <si>
    <t xml:space="preserve">GX000381AAE</t>
  </si>
  <si>
    <t xml:space="preserve">Twin Size Loft Bed Frame with Storage Staircase and Double Desks and Shelves,Gray</t>
  </si>
  <si>
    <t xml:space="preserve">GX000593AAE</t>
  </si>
  <si>
    <t xml:space="preserve">Queen Size Low Profile Platform Bed Frame with Upholstery Headboard and Storage Shelves and Drawers,USB Charging Design,Gray</t>
  </si>
  <si>
    <t xml:space="preserve">GX002101AAH</t>
  </si>
  <si>
    <t xml:space="preserve">Cartoon Twin Size Platform Bed with Trundle, Pink</t>
  </si>
  <si>
    <t xml:space="preserve">GX002101AAK</t>
  </si>
  <si>
    <t xml:space="preserve">Cartoon Twin Size Platform Bed with Trundle, White</t>
  </si>
  <si>
    <t xml:space="preserve">MF307505AAK</t>
  </si>
  <si>
    <t xml:space="preserve">Metal Twin Size House Platform Beds, Two Shared Beds, White</t>
  </si>
  <si>
    <t xml:space="preserve">GX000721AAD</t>
  </si>
  <si>
    <t xml:space="preserve">Full Size Wood Platform Bed with House-shaped Storage Headboard and 2 Drawers, Walnut</t>
  </si>
  <si>
    <t xml:space="preserve">SM000514AAE</t>
  </si>
  <si>
    <t xml:space="preserve">Full Size Loft Bed with Built-in Desk and Shelves,Gray</t>
  </si>
  <si>
    <t xml:space="preserve">GX001815AAA</t>
  </si>
  <si>
    <t xml:space="preserve">Full Size Daybed Frame with Storage Bookcases,White Oak</t>
  </si>
  <si>
    <t xml:space="preserve">GX000724AAK</t>
  </si>
  <si>
    <t xml:space="preserve">Wood Twin Size House Bed with Trundle and Storage, White</t>
  </si>
  <si>
    <t xml:space="preserve">WF316130AAK</t>
  </si>
  <si>
    <t xml:space="preserve">Twin Size Tent Floor Bed with Triangle Structure, White+Natural</t>
  </si>
  <si>
    <t xml:space="preserve">GX001032AAK</t>
  </si>
  <si>
    <t xml:space="preserve">Twin over Full Bunk Bed with Built-in Ladder,White</t>
  </si>
  <si>
    <t xml:space="preserve">GX000449AAK</t>
  </si>
  <si>
    <t xml:space="preserve">Wood Twin over Full Bunk Bed with 2 Drawers, White</t>
  </si>
  <si>
    <t xml:space="preserve">GX000718AAK</t>
  </si>
  <si>
    <t xml:space="preserve">Twin Size Wood House Bed with Fence and Detachable Storage Shelves, White</t>
  </si>
  <si>
    <t xml:space="preserve">GX002029AAH</t>
  </si>
  <si>
    <t xml:space="preserve">Full Size Daybed with Two Storage Drawers and Support Legs, Pink</t>
  </si>
  <si>
    <t xml:space="preserve">WF312787AAK</t>
  </si>
  <si>
    <t xml:space="preserve">Wood Twin Size Loft Bed with Side Ladder, Antique White</t>
  </si>
  <si>
    <t xml:space="preserve">WF313279AAK</t>
  </si>
  <si>
    <t xml:space="preserve">Twin Size Platform Bed with Twin Size Trundle, White</t>
  </si>
  <si>
    <t xml:space="preserve">WF313279AAE</t>
  </si>
  <si>
    <t xml:space="preserve">Twin Size Platform Bed with Twin Size Trundle, Gray</t>
  </si>
  <si>
    <t xml:space="preserve">GX000443AAE</t>
  </si>
  <si>
    <t xml:space="preserve">Wood Twin Size Loft Bed with Built-in Storage Wardrobe and 2 Windows, Gray</t>
  </si>
  <si>
    <t xml:space="preserve">GX000242AAK-1</t>
  </si>
  <si>
    <t xml:space="preserve">L-Shaped Twin Size Loft Bed with Ladder and Slide, White</t>
  </si>
  <si>
    <t xml:space="preserve">GX000210AAE</t>
  </si>
  <si>
    <t xml:space="preserve">Twin Size Daybed with 2 Large Drawers, X-shaped Frame, Modern and Rustic Casual Style Daybed, Gray</t>
  </si>
  <si>
    <t xml:space="preserve">GX000359AAK</t>
  </si>
  <si>
    <t xml:space="preserve">Full size Car-shaped platform bed with Soft cushion and shelves on the footboard, White</t>
  </si>
  <si>
    <t xml:space="preserve">GX001322AAH</t>
  </si>
  <si>
    <t xml:space="preserve">Twin Size PU Upholstered Tufted Daybed with Trundle and Cloud Shaped Guardrail, Pink</t>
  </si>
  <si>
    <t xml:space="preserve">GX000556AAC</t>
  </si>
  <si>
    <t xml:space="preserve">Upholstered Full Size platform bed with USB Ports, Blue</t>
  </si>
  <si>
    <t xml:space="preserve">WF311785AAE</t>
  </si>
  <si>
    <t xml:space="preserve">Double Twin Size Triangular House Beds with Built-in Table,Gray(Old SKU: WF286895AAE)</t>
  </si>
  <si>
    <t xml:space="preserve">WF307379AAK</t>
  </si>
  <si>
    <t xml:space="preserve">Full Size Tent Floor Bed with Triangle Structure, White+Natural</t>
  </si>
  <si>
    <t xml:space="preserve">WF308150AAK</t>
  </si>
  <si>
    <t xml:space="preserve">Wood Twin Size Platform Bed with Built-in LED Light, Storage Headboard and Guardrail, White</t>
  </si>
  <si>
    <t xml:space="preserve">WF309251AAK</t>
  </si>
  <si>
    <t xml:space="preserve">WF304147AAE</t>
  </si>
  <si>
    <t xml:space="preserve">Full Size Wood House Bed with Window and Fence, Gray</t>
  </si>
  <si>
    <t xml:space="preserve">GX000505AAE</t>
  </si>
  <si>
    <t xml:space="preserve">Linen Upholstered Platform Bed With Headboard and Two Drawers, Full(Old SKU: SM000505AAE)</t>
  </si>
  <si>
    <t xml:space="preserve">GX001116AAB-1</t>
  </si>
  <si>
    <t xml:space="preserve">Full Size Metal Loft Bed with Built-in Desk and Storage Shelves, Black</t>
  </si>
  <si>
    <t xml:space="preserve">GX000620AAB</t>
  </si>
  <si>
    <t xml:space="preserve">Full Size Metal Loft Bed with Desk, Storage Staircase and Small Wardrobe, Storage stairs can be installed left and right,Black</t>
  </si>
  <si>
    <t xml:space="preserve">GX001105AAN</t>
  </si>
  <si>
    <t xml:space="preserve">Twin Size Loft Metal&amp;MDF Bed with Desk and Shelf, Silver (Old SKU:SM001105AAN-1)</t>
  </si>
  <si>
    <t xml:space="preserve">WF296485AAE</t>
  </si>
  <si>
    <t xml:space="preserve">Twin Size Daybed with Trundle and Foldable Shelves on Both Sides,Gray</t>
  </si>
  <si>
    <t xml:space="preserve">GX000245AAP</t>
  </si>
  <si>
    <t xml:space="preserve">Twin Size Loft Bed with Storage Shelves and LED, Espresso</t>
  </si>
  <si>
    <t xml:space="preserve">GX000707AAK</t>
  </si>
  <si>
    <t xml:space="preserve">Twin over Twin House Bunk Bed with Convertible Slide,Storage Staircase,White</t>
  </si>
  <si>
    <t xml:space="preserve">GX000609AAB-1</t>
  </si>
  <si>
    <t xml:space="preserve">Twin XL/Full XL/Queen Triple Bunk Bed with Long and Short Ladder and Full-Length Guardrails,Black</t>
  </si>
  <si>
    <t xml:space="preserve">WF286078AAK</t>
  </si>
  <si>
    <t xml:space="preserve">Twin Size Low Loft Bed with Ladder and Slide,White(OLD SKU:WF196418AAK)</t>
  </si>
  <si>
    <t xml:space="preserve">SM000207AAE-1</t>
  </si>
  <si>
    <t xml:space="preserve">Twin over Twin Bunk Bed with Convertible Slide and Stairway, Gray</t>
  </si>
  <si>
    <t xml:space="preserve">SM000296AAK-1</t>
  </si>
  <si>
    <t xml:space="preserve">Twin over Full Stairway Bunk Bed with storage, White</t>
  </si>
  <si>
    <t xml:space="preserve">MF285671AAB</t>
  </si>
  <si>
    <t xml:space="preserve">Metal Bunk Bed with Slide, Twin over Twin, Black</t>
  </si>
  <si>
    <t xml:space="preserve">MF285671AAK</t>
  </si>
  <si>
    <t xml:space="preserve">Metal Bunk Bed with Slide, Twin over Twin, White</t>
  </si>
  <si>
    <t xml:space="preserve">GX001110AAD</t>
  </si>
  <si>
    <t xml:space="preserve">L-Shaped Twin over Twin Bunk Bed with Twin Size Loft Bed with Desk and Shelf ,Brown</t>
  </si>
  <si>
    <t xml:space="preserve">SM000608AAB</t>
  </si>
  <si>
    <t xml:space="preserve">Full Size Loft Metal&amp;MDF Bed with Long Desk and Shelves,Black</t>
  </si>
  <si>
    <t xml:space="preserve">SM000501AAE</t>
  </si>
  <si>
    <t xml:space="preserve">Upholstered Daybed with Trundle, Wood Slat Support,Upholstered Frame Sofa Bed , Twin,Gray</t>
  </si>
  <si>
    <t xml:space="preserve">WF196529AAK</t>
  </si>
  <si>
    <t xml:space="preserve">Twin Size Platform Bed with Under-bed Drawer, White</t>
  </si>
  <si>
    <t xml:space="preserve">WF191421AAE</t>
  </si>
  <si>
    <t xml:space="preserve">Daybed with Trundle Frame Set, Twin Size, Gray</t>
  </si>
  <si>
    <t xml:space="preserve">N709P177524K</t>
  </si>
  <si>
    <t xml:space="preserve">Wood Full Size House Bed with Guardrail and LED, White</t>
  </si>
  <si>
    <t xml:space="preserve">N709P177522K</t>
  </si>
  <si>
    <t xml:space="preserve">Wood Twin Size House Bed with Guardrail and LED, White</t>
  </si>
  <si>
    <t xml:space="preserve">N709P179657D</t>
  </si>
  <si>
    <t xml:space="preserve">Twin Size Wood Daybed with 2 Drawers and Rustic Guardrail, Ancient Brown</t>
  </si>
  <si>
    <t xml:space="preserve">N709P179657E</t>
  </si>
  <si>
    <t xml:space="preserve">Twin Size Wood Daybed with 2 Drawers and Rustic Guardrail, Ancient Grey</t>
  </si>
  <si>
    <t xml:space="preserve">N709P184430M</t>
  </si>
  <si>
    <t xml:space="preserve">Full Size Wood Platform Bed with House-shaped Headboard, LED and Built-in Storage, Natural</t>
  </si>
  <si>
    <t xml:space="preserve">N709P184430K</t>
  </si>
  <si>
    <t xml:space="preserve">Full Size Wood Platform Bed with House-shaped Headboard, LED and Built-in Storage, White</t>
  </si>
  <si>
    <t xml:space="preserve">N709P184429M</t>
  </si>
  <si>
    <t xml:space="preserve">Twin Size Wood Platform Bed with House-shaped Headboard, LED and Built-in Storage, Natural</t>
  </si>
  <si>
    <t xml:space="preserve">N709P184429K</t>
  </si>
  <si>
    <t xml:space="preserve">Twin Size Wood Platform Bed with House-shaped Headboard, LED and Built-in Storage, White</t>
  </si>
  <si>
    <t xml:space="preserve">N709P171192K</t>
  </si>
  <si>
    <t xml:space="preserve">Wood Twin Size House Bed with Roof, Guardrail and Shelves, White</t>
  </si>
  <si>
    <t xml:space="preserve">N709P171852M</t>
  </si>
  <si>
    <t xml:space="preserve">Wood Full Size House Platform Bed with Guardrail, Natural</t>
  </si>
  <si>
    <t xml:space="preserve">N709P171852K</t>
  </si>
  <si>
    <t xml:space="preserve">Wood Full Size House Platform Bed with Guardrail, White</t>
  </si>
  <si>
    <t xml:space="preserve">WF531501AAE</t>
  </si>
  <si>
    <t xml:space="preserve">Twin Size Wood House Bed with Fence and Door, Gray(Old SKU: WF303131AAE)</t>
  </si>
  <si>
    <t xml:space="preserve">WF531501AAK</t>
  </si>
  <si>
    <t xml:space="preserve">Twin Size Wood House Bed with Fence and Door, White(Old SKU: WF303131AAK)</t>
  </si>
  <si>
    <t xml:space="preserve">N709P170685B</t>
  </si>
  <si>
    <t xml:space="preserve">N709P170685K</t>
  </si>
  <si>
    <t xml:space="preserve">N709P170681B</t>
  </si>
  <si>
    <t xml:space="preserve">N709P170681K</t>
  </si>
  <si>
    <t xml:space="preserve">GX000452AAK</t>
  </si>
  <si>
    <t xml:space="preserve">Twin Size House Platform Beds with Two Drawers for Boy and Girl Shared Beds, Combination of 2 Side by Side Twin Size Beds,White</t>
  </si>
  <si>
    <t xml:space="preserve">SM001701AAK</t>
  </si>
  <si>
    <t xml:space="preserve">Twin over Full House Bunk Bed with Storage Staircase and Blackboard,White(Old SKU: GX001701AAK)</t>
  </si>
  <si>
    <t xml:space="preserve">WF313084AAE</t>
  </si>
  <si>
    <t xml:space="preserve">Twin Size Wood Low Loft Bed with Ladder, ladder can be placed on the left or right, Gray</t>
  </si>
  <si>
    <t xml:space="preserve">MF311758AAN</t>
  </si>
  <si>
    <t xml:space="preserve">MF311758AAB</t>
  </si>
  <si>
    <t xml:space="preserve">GX000242AAE-1</t>
  </si>
  <si>
    <t xml:space="preserve">L-Shaped Twin Size Loft Bed with Ladder and Slide, Gray</t>
  </si>
  <si>
    <t xml:space="preserve">WF312208AAE</t>
  </si>
  <si>
    <t xml:space="preserve">Twin Size House Platform with Roof and Window, White+Antique Grey(Old SKU: WF294130AAE)</t>
  </si>
  <si>
    <t xml:space="preserve">WF307193AAH</t>
  </si>
  <si>
    <t xml:space="preserve">Metal Twin Size House Platform Bed with Triangle Structure, Pink</t>
  </si>
  <si>
    <t xml:space="preserve">56%</t>
  </si>
  <si>
    <t xml:space="preserve">WF309910EAA</t>
  </si>
  <si>
    <t xml:space="preserve">Queen Size Upholstery Platform Bed with Four Drawers on Two Sides, Adjustable Headboard, Grey(Old SKU: WF291774EAA)</t>
  </si>
  <si>
    <t xml:space="preserve">MF309470AAB</t>
  </si>
  <si>
    <t xml:space="preserve">Metal Floor Bunk Bed, Twin XL over Queen, Black</t>
  </si>
  <si>
    <t xml:space="preserve">GX001120AAB</t>
  </si>
  <si>
    <t xml:space="preserve">Metal Full Size Loft Bed with LED, Built-in Desk, Storage Shelf and Ladder, Black</t>
  </si>
  <si>
    <t xml:space="preserve">GX000436AAK</t>
  </si>
  <si>
    <t xml:space="preserve">Twin Size Loft Bed with Storage Staircase and Window, With LED Light, White</t>
  </si>
  <si>
    <t xml:space="preserve">MF307505AAB</t>
  </si>
  <si>
    <t xml:space="preserve">Metal Twin Size House Platform Beds, Two Shared Beds, Black</t>
  </si>
  <si>
    <t xml:space="preserve">WF308153AAE</t>
  </si>
  <si>
    <t xml:space="preserve">Twin Size Floor Bed with Storage Footboard and Guardrail, Grey</t>
  </si>
  <si>
    <t xml:space="preserve">WF306851AAB</t>
  </si>
  <si>
    <t xml:space="preserve">Twin Size Loft Bed with Desk, Ladder and Full-Length Guardrails, X-Shaped Frame, Black(Old SKU: MF297073AAB)</t>
  </si>
  <si>
    <t xml:space="preserve">WF307193AAK</t>
  </si>
  <si>
    <t xml:space="preserve">Metal Twin Size House Platform Bed with Triangle Structure, White</t>
  </si>
  <si>
    <t xml:space="preserve">WF307193AAB</t>
  </si>
  <si>
    <t xml:space="preserve">Metal Twin Size House Platform Bed with Triangle Structure, Black</t>
  </si>
  <si>
    <t xml:space="preserve">GX000504AAE</t>
  </si>
  <si>
    <t xml:space="preserve">Linen Upholstered Platform Bed With Headboard and Trundle, Twin(Old SKU: SM000504AAE)</t>
  </si>
  <si>
    <t xml:space="preserve">GX001106AAB</t>
  </si>
  <si>
    <t xml:space="preserve">Full Size Loft Metal&amp;MDF Bed with Desk and Shelf, Black</t>
  </si>
  <si>
    <t xml:space="preserve">GX001105AAB</t>
  </si>
  <si>
    <t xml:space="preserve">Twin Size Loft Metal&amp;MDF Bed with Desk and Shelf, Black (Old SKU:SM001105AAB-1)</t>
  </si>
  <si>
    <t xml:space="preserve">WF296086AAK</t>
  </si>
  <si>
    <t xml:space="preserve">Queen Size Wooden House Bed with Headboard,White</t>
  </si>
  <si>
    <t xml:space="preserve">WF296296AAH</t>
  </si>
  <si>
    <t xml:space="preserve">Twin Size Upholstered Daybed with Carton Ears Shaped Headboard, Pink</t>
  </si>
  <si>
    <t xml:space="preserve">WF296300AAE</t>
  </si>
  <si>
    <t xml:space="preserve">Twin Size House Platform Beds,Two Shared Beds, Gray</t>
  </si>
  <si>
    <t xml:space="preserve">GX000619AAK</t>
  </si>
  <si>
    <t xml:space="preserve">Full XL over Twin XL over Queen Size Triple Bunk Bed with Long and Short Ladder,White</t>
  </si>
  <si>
    <t xml:space="preserve">WF293017AAE</t>
  </si>
  <si>
    <t xml:space="preserve">Twin over Twin Floor Bunk Bed with Ladder , Gray(Old SKU:WF281727AAE/WF286602AAE)</t>
  </si>
  <si>
    <t xml:space="preserve">WF285733AAE</t>
  </si>
  <si>
    <t xml:space="preserve">Twin over Twin Low Bunk Bed, House Bed with Ladder , Gray(OLD SKU:WF197808AAE)</t>
  </si>
  <si>
    <t xml:space="preserve">WF288853AAB</t>
  </si>
  <si>
    <t xml:space="preserve">Twin Size Metal Loft Bed and Built-in Desk and Shelves,Black(OLD DKU:WF280270AAB)</t>
  </si>
  <si>
    <t xml:space="preserve">SM000213AAE-1</t>
  </si>
  <si>
    <t xml:space="preserve">Twin over Twin Bunk Bed with Convertible Slide and Ladder, Gray</t>
  </si>
  <si>
    <t xml:space="preserve">SM000213AAK-1</t>
  </si>
  <si>
    <t xml:space="preserve">Twin over Twin Bunk Bed with Convertible Slide and Ladder, White</t>
  </si>
  <si>
    <t xml:space="preserve">MF286653AAK</t>
  </si>
  <si>
    <t xml:space="preserve">Metal Floor Bunk Bed, Twin over Full,White(OLD SKU:MF193244AAK)</t>
  </si>
  <si>
    <t xml:space="preserve">MF286653AAB</t>
  </si>
  <si>
    <t xml:space="preserve">Metal Floor Bunk Bed, Twin over Full,Black(OLD SKU:MF193244AAB)</t>
  </si>
  <si>
    <t xml:space="preserve">MF285535AAN</t>
  </si>
  <si>
    <t xml:space="preserve">Twin over Twin Metal Bunk Bed, Low Bunk Bed with Ladder,Silver(OLD SKU:WF282465AAN)</t>
  </si>
  <si>
    <t xml:space="preserve">MF285664AAB</t>
  </si>
  <si>
    <t xml:space="preserve">Loft Bed with Desk and Shelf , Space Saving Design,Twin(OLD SKU:MF193081AAB)</t>
  </si>
  <si>
    <t xml:space="preserve">MF286667AAB</t>
  </si>
  <si>
    <t xml:space="preserve">Twin over Full Bed with Sturdy Steel Frame, Bunk Bed with Twin Size Trundle, Two-Side Ladders, Black(OLD SKU:MF194424AAB)</t>
  </si>
  <si>
    <t xml:space="preserve">WF286078AAE</t>
  </si>
  <si>
    <t xml:space="preserve">Twin Size Low Loft Bed with Ladder and Slide, Gray(OLD SKU:WF196418AAE)</t>
  </si>
  <si>
    <t xml:space="preserve">MF285535AAB</t>
  </si>
  <si>
    <t xml:space="preserve">Twin over Twin Metal Bunk Bed, Low Bunk Bed with Ladder, Black(OLD SKU:WF282465AAB)</t>
  </si>
  <si>
    <t xml:space="preserve">MF286642AAB</t>
  </si>
  <si>
    <t xml:space="preserve">Twin over Twin Bunk Bed with Trundle, Black(OLD SKU:MF192387AAB)</t>
  </si>
  <si>
    <t xml:space="preserve">SM000296AAE-1</t>
  </si>
  <si>
    <t xml:space="preserve">Twin over Full Stairway Bunk Bed with Storage, Gray</t>
  </si>
  <si>
    <t xml:space="preserve">MF286613AAB</t>
  </si>
  <si>
    <t xml:space="preserve">House Platform Bed with Roof and Chimney Design,Black</t>
  </si>
  <si>
    <t xml:space="preserve">MF285891AAB</t>
  </si>
  <si>
    <t xml:space="preserve">L-shaped Metal Triple Twin Size Bunk Bed, Black(OLD SKU:SM000605AAB)</t>
  </si>
  <si>
    <t xml:space="preserve">WF195910AAP</t>
  </si>
  <si>
    <t xml:space="preserve">Twin size platform bed, with two drawers, espresso</t>
  </si>
  <si>
    <t xml:space="preserve">WF195910AAE</t>
  </si>
  <si>
    <t xml:space="preserve">Twin size platform bed, with two drawers, gray</t>
  </si>
  <si>
    <t xml:space="preserve">WF195910AAK</t>
  </si>
  <si>
    <t xml:space="preserve">Twin size platform bed, with two drawers, white</t>
  </si>
  <si>
    <t xml:space="preserve">W504P193788</t>
  </si>
  <si>
    <t xml:space="preserve">Twin Loft Wood Bed with Under-bed, Built-in Desk, a Storage Cabinet of 2 Drawers, Guardrails, Ladder,White</t>
  </si>
  <si>
    <t xml:space="preserve">W504P193786</t>
  </si>
  <si>
    <t xml:space="preserve">Twin Loft Wood Bed with Under-bed, Built-in Desk, a Storage Cabinet of 2 Drawers, Guardrails, Ladder,Grey</t>
  </si>
  <si>
    <t xml:space="preserve">W504P190953</t>
  </si>
  <si>
    <t xml:space="preserve">Solid Wooden, Rubber Wooden Twin Loft Bed with Ladder, Bed Platform of Strengthened Slats , Espresso</t>
  </si>
  <si>
    <t xml:space="preserve">W504S00159</t>
  </si>
  <si>
    <t xml:space="preserve">Twin Over Twin Rubber Wood Bunk Bed with Trundle, Convertible into 2 Twin Size Beds, Twin Size Bunk Bed with Ladder and Safety Guardrails,White Oak</t>
  </si>
  <si>
    <t xml:space="preserve">W504S00158</t>
  </si>
  <si>
    <t xml:space="preserve">Twin Over Twin Rubber Wood Bunk Bed with Trundle, Convertible into Twin Size Beds, Twin Size Bunk Bed with Ladder and Safety Guardrails,Espresso</t>
  </si>
  <si>
    <t xml:space="preserve">W504S00157</t>
  </si>
  <si>
    <t xml:space="preserve">Twin Over Twin Rubber Wood Bunk Bed with Trundle, Convertible into Twin Size Beds, Twin Size Bunk Bed with Ladder and Safety Guardrails, White</t>
  </si>
  <si>
    <t xml:space="preserve">W504S00156</t>
  </si>
  <si>
    <t xml:space="preserve">Twin Over Twin Rubber Wood Bunk Bed with Trundle, Convertible into Twin Size Beds, Twin Size Bunk Bed with Ladder and Safety Guardrails,Grey</t>
  </si>
  <si>
    <t xml:space="preserve">W504P190928</t>
  </si>
  <si>
    <t xml:space="preserve">Solid Wooden, Rubber Wooden Twin Loft Bed with Ladder, Bed Platform of Strengthened Slats , Grey</t>
  </si>
  <si>
    <t xml:space="preserve">W504P181801</t>
  </si>
  <si>
    <t xml:space="preserve">Queen Pine wooden Bed with Upholstered Headboard  and Panel Footboard, with  Two Bed Rail Support Feet and Central Platform Support Feet ,Classic Cherry</t>
  </si>
  <si>
    <t xml:space="preserve">W504P181798</t>
  </si>
  <si>
    <t xml:space="preserve">Queen Pine wooden Bed with Upholstered Headboard  and Panel Footboard, with  Two Bed Rail Support Feet and Central Platform Support Feet ,White</t>
  </si>
  <si>
    <t xml:space="preserve">W504P181788</t>
  </si>
  <si>
    <t xml:space="preserve">Twin-size Pine Wood Daybed with two Storage Drawers, Sofa Bed with Bed Platform of 10 Support Slats,Espresso</t>
  </si>
  <si>
    <t xml:space="preserve">W504P181787</t>
  </si>
  <si>
    <t xml:space="preserve">Twin-size Pine Wood Daybed with two Storage Drawers, Sofa Bed with Bed Platform of 10 Support Slats,White</t>
  </si>
  <si>
    <t xml:space="preserve">W504P181786</t>
  </si>
  <si>
    <t xml:space="preserve">Twin-size Pine Wood Daybed with two Storage Drawers, Sofa Bed with Bed Platform of 10 Support Slats,Grey</t>
  </si>
  <si>
    <t xml:space="preserve">W504P174639</t>
  </si>
  <si>
    <t xml:space="preserve">Full Size Floor Wooden Bed with House Roof Frame, Fence Guardrails ,Nartural(Old SKU:W504105242)</t>
  </si>
  <si>
    <t xml:space="preserve">W504P174637</t>
  </si>
  <si>
    <t xml:space="preserve">Full Size Floor Wooden Bed with House Roof Frame, Fence Guardrails ,White(Old SKU:W50471475)</t>
  </si>
  <si>
    <t xml:space="preserve">W504P174636</t>
  </si>
  <si>
    <t xml:space="preserve">Full Size Floor Wooden Bed with House Roof Frame, Fence Guardrails ,Grey(Old SKU:W50471474)</t>
  </si>
  <si>
    <t xml:space="preserve">W504P174632</t>
  </si>
  <si>
    <t xml:space="preserve">Twin Size Floor Wooden Bed with House Roof Frame, Fence Guardrails,White(Old SKU:W50471472)</t>
  </si>
  <si>
    <t xml:space="preserve">W504P174630</t>
  </si>
  <si>
    <t xml:space="preserve">Twin Size Floor Wooden Bed with House Roof Frame, Fence Guardrails,Grey(Old SKU:W50471471)</t>
  </si>
  <si>
    <t xml:space="preserve">W504P174597</t>
  </si>
  <si>
    <t xml:space="preserve">Queen size Floor Platform Bed with Fence Guardrails and Door, Espresso(Old SKU:W50479850)</t>
  </si>
  <si>
    <t xml:space="preserve">W504P174587</t>
  </si>
  <si>
    <t xml:space="preserve">Full size Floor Platform Bed with Fence and Door,White(Old SKU:W50459220)</t>
  </si>
  <si>
    <t xml:space="preserve">W504P174586</t>
  </si>
  <si>
    <t xml:space="preserve">Full size Floor Platform Bed with Fence and Door,Grey(Old SKU:W50459219)</t>
  </si>
  <si>
    <t xml:space="preserve">W504P173523</t>
  </si>
  <si>
    <t xml:space="preserve">Twin size Floor Platform Bed with Fence and Door ,Grey(Old SKU:W50459206)</t>
  </si>
  <si>
    <t xml:space="preserve">W504P149045</t>
  </si>
  <si>
    <t xml:space="preserve">Twin Size Pine Wood Daybed with two Storage Drawers ,White(OLD SKU:W50426285)</t>
  </si>
  <si>
    <t xml:space="preserve">W504P149044</t>
  </si>
  <si>
    <t xml:space="preserve">Twin Size Pine Wood Daybed with two Storage Drawers ,Grey(OLD SKU:W50426286)</t>
  </si>
  <si>
    <t xml:space="preserve">W504P149041</t>
  </si>
  <si>
    <t xml:space="preserve">Twin Bed with 2 Drawers, Solid Wood, No Box Spring Needed ,Grey(Old SKU:W50422208)</t>
  </si>
  <si>
    <t xml:space="preserve">W504P148589</t>
  </si>
  <si>
    <t xml:space="preserve">Daybed with two Storage Drawers ,White(Old SKU:W50450915)</t>
  </si>
  <si>
    <t xml:space="preserve">W504P148538</t>
  </si>
  <si>
    <t xml:space="preserve">Twin over Twin Floor Bunk Bed, White(Old SKU:W50437209)</t>
  </si>
  <si>
    <t xml:space="preserve">W504P190951</t>
  </si>
  <si>
    <t xml:space="preserve">Solid Wooden, Rubber Wooden Twin Loft Bed with Ladder, Bed Platform of Strengthened Slats , White</t>
  </si>
  <si>
    <t xml:space="preserve">W504P184308</t>
  </si>
  <si>
    <t xml:space="preserve">Queen Size, Solid Rubber Wooden Bed with Boucle Upholstered Headboard, Enhanced by Support Feet,Beech White</t>
  </si>
  <si>
    <t xml:space="preserve">W504P184305</t>
  </si>
  <si>
    <t xml:space="preserve">Queen Size Rubber Wooden, Solid Wooden Bed with Rattan Headboard, Enhanced by Support Feet,Oak White</t>
  </si>
  <si>
    <t xml:space="preserve">W504S00155</t>
  </si>
  <si>
    <t xml:space="preserve">Outdoor Modular Sofa, with Aluminum Structure, Support Cushion and Back Cushion Cover-Removable, Fade-resistant, Waterproof Sofa Cover Included,Light Brown(The rate : Based on a single piece )/5Unit</t>
  </si>
  <si>
    <t xml:space="preserve">W504S00154</t>
  </si>
  <si>
    <t xml:space="preserve">Outdoor Modular Sofa, with Aluminum Structure, Support Cushion and Back Cushion Cover-Removable, Fade-resistant, Waterproof Sofa Cover Included,Beige (The rate : Based on a single piece )/5Unit</t>
  </si>
  <si>
    <t xml:space="preserve">W504S00153</t>
  </si>
  <si>
    <t xml:space="preserve">Outdoor Modular Sofa, with Aluminum Structure, Support Cushion and Back Cushion Cover-Removable, Fade-resistant, Waterproof Sofa Cover Included,Light Brown(The rate : Based on a single piece )/2Unit</t>
  </si>
  <si>
    <t xml:space="preserve">W504S00152</t>
  </si>
  <si>
    <t xml:space="preserve">Outdoor Modular Sofa, with Aluminum Structure, Support Cushion and Back Cushion Cover-Removable, Fade-resistant, Waterproof Sofa Cover Included,Beige (The rate : Based on a single piece )/2Unit</t>
  </si>
  <si>
    <t xml:space="preserve">W504P181854</t>
  </si>
  <si>
    <t xml:space="preserve">Twin Size Loft Bed with desk and shelves, Safety Guardrail and ladder,White</t>
  </si>
  <si>
    <t xml:space="preserve">W504P181852</t>
  </si>
  <si>
    <t xml:space="preserve">Twin Size Loft Bed with desk and shelves, Safety Guardrail and ladder,Grey</t>
  </si>
  <si>
    <t xml:space="preserve">W504S00147</t>
  </si>
  <si>
    <t xml:space="preserve">Twin over Twin House Bunk Bed with Roof , Window, Window  Box, Door , with Safety Guardrails and Ladder, Natural/White</t>
  </si>
  <si>
    <t xml:space="preserve">W504P174640</t>
  </si>
  <si>
    <t xml:space="preserve">Full Size Floor Wooden Bed with House Roof Frame, Fence Guardrails ,Pink</t>
  </si>
  <si>
    <t xml:space="preserve">W504P174635</t>
  </si>
  <si>
    <t xml:space="preserve">Twin Size Floor Wooden Bed with House Roof Frame, Fence Guardrails,Pink</t>
  </si>
  <si>
    <t xml:space="preserve">W504P174628</t>
  </si>
  <si>
    <t xml:space="preserve">Twin Floor Platform Bed with Fence without Door, Pink</t>
  </si>
  <si>
    <t xml:space="preserve">W504P174626</t>
  </si>
  <si>
    <t xml:space="preserve">Twin Floor Platform Bed with Fence without Door, Espresso(Old SKU:W50484573)</t>
  </si>
  <si>
    <t xml:space="preserve">W504P174623</t>
  </si>
  <si>
    <t xml:space="preserve">Twin Floor Platform Bed with Fence without Door, Grey(Old SKU:W50484569)</t>
  </si>
  <si>
    <t xml:space="preserve">W504P174591</t>
  </si>
  <si>
    <t xml:space="preserve">W504P173528</t>
  </si>
  <si>
    <t xml:space="preserve">W504P169481</t>
  </si>
  <si>
    <t xml:space="preserve">Twin Bed with Button-Decoration Headboard, with Bed Slats,White</t>
  </si>
  <si>
    <t xml:space="preserve">W504S00144</t>
  </si>
  <si>
    <t xml:space="preserve">Full Size Loft Bed with Built-in Desk, Bookshelves and Storage Staircase,Grey</t>
  </si>
  <si>
    <t xml:space="preserve">W504P148552</t>
  </si>
  <si>
    <t xml:space="preserve">Twin Loft Pine Wood Bed with  built-in desk, Safety Guardrails, Ladder,Espresso</t>
  </si>
  <si>
    <t xml:space="preserve">W504S00143</t>
  </si>
  <si>
    <t xml:space="preserve">5-piece Counter Height Dining Table Set with Built-in Storage Shelves,Grey</t>
  </si>
  <si>
    <t xml:space="preserve">W504S00140</t>
  </si>
  <si>
    <t xml:space="preserve">W504S00137</t>
  </si>
  <si>
    <t xml:space="preserve">5-piece Counter Height Dining Round Table Set with One Faux Marble Top Dining Table and Four PU-leather Chairs,Dark Espresso</t>
  </si>
  <si>
    <t xml:space="preserve">W504S00135</t>
  </si>
  <si>
    <t xml:space="preserve">Full Size High Loft Bed with Built-in Desk, Ladder Platform, Ladders, Guardrails ,Grey</t>
  </si>
  <si>
    <t xml:space="preserve">W504S00134</t>
  </si>
  <si>
    <t xml:space="preserve">Full House Bed with Roof Frame, Bedside-shelves, Under Bed Storage Unit,Natural</t>
  </si>
  <si>
    <t xml:space="preserve">W504S00132</t>
  </si>
  <si>
    <t xml:space="preserve">Full House Bed with Roof Frame, Bedside-shelves, Under Bed Storage Unit,Grey</t>
  </si>
  <si>
    <t xml:space="preserve">W504S00130</t>
  </si>
  <si>
    <t xml:space="preserve">Twin House Bed with Roof Frame, Bedside-shelves, Under Bed Storage Unit,White</t>
  </si>
  <si>
    <t xml:space="preserve">W504S00129</t>
  </si>
  <si>
    <t xml:space="preserve">Twin House Bed with Roof Frame, Bedside-shelves, Under Bed Storage Unit,Grey</t>
  </si>
  <si>
    <t xml:space="preserve">W504P145327</t>
  </si>
  <si>
    <t xml:space="preserve">Twin House-shaped Roof Headboard Floor Bed,,(without slats),Grey</t>
  </si>
  <si>
    <t xml:space="preserve">W504P145325</t>
  </si>
  <si>
    <t xml:space="preserve">House-shaped Wooden writing Desk,Kids study Table,Bookshelf &amp; Toy Storage,Natural</t>
  </si>
  <si>
    <t xml:space="preserve">W504P145324</t>
  </si>
  <si>
    <t xml:space="preserve">House-shaped Wooden writing Desk,Kids study Table,Bookshelf &amp; Toy Storage,White</t>
  </si>
  <si>
    <t xml:space="preserve">W504P145322</t>
  </si>
  <si>
    <t xml:space="preserve">House-shaped Wooden writing Desk,Kids study Table,Bookshelf &amp; Toy Storage,Grey</t>
  </si>
  <si>
    <t xml:space="preserve">W504P145316</t>
  </si>
  <si>
    <t xml:space="preserve">Twin Low Loft House Bed with Slide,  Ladder, Safety Guardrails, House Roof Frame,White</t>
  </si>
  <si>
    <t xml:space="preserve">W504P143303</t>
  </si>
  <si>
    <t xml:space="preserve">Twin House-Shaped Bedside Floor Bed with Guardrails, Slats, with Door,Natural</t>
  </si>
  <si>
    <t xml:space="preserve">W504140833</t>
  </si>
  <si>
    <t xml:space="preserve">Twin Size Bed Frame with Headboard and Footboard, Upholstered Twin Platform Bed with Strong Wooden Slats Support,Walnut</t>
  </si>
  <si>
    <t xml:space="preserve">W504140832</t>
  </si>
  <si>
    <t xml:space="preserve">Twin Size Bed Frame with Headboard and Footboard, Upholstered Twin Platform Bed with Strong Wooden Slats Support,Grey</t>
  </si>
  <si>
    <t xml:space="preserve">W504140570</t>
  </si>
  <si>
    <t xml:space="preserve">Twin Size Car-shaped Bed with Roof,Wooden Twin Floor Bed with wheels and door Design,Montessori Inspired Bedroom,Black</t>
  </si>
  <si>
    <t xml:space="preserve">W504140564</t>
  </si>
  <si>
    <t xml:space="preserve">Twin Size Car-shaped Bed with Roof,Wooden Twin Floor Bed with wheels and door Design,Montessori Inspired Bedroom,Grey</t>
  </si>
  <si>
    <t xml:space="preserve">W504S00125</t>
  </si>
  <si>
    <t xml:space="preserve">Full Size Storage Bed , Solid Wood Bed with Trundle, Under bed Storage Box of 2 Drawers, Shelves, and Nightstand ,Espresso</t>
  </si>
  <si>
    <t xml:space="preserve">W504S00124</t>
  </si>
  <si>
    <t xml:space="preserve">Full Size Storage Bed , Solid Wood Bed with Trundle, Under bed Storage Box of 2 Drawers, Shelves, and Nightstand ,White</t>
  </si>
  <si>
    <t xml:space="preserve">W504S00123</t>
  </si>
  <si>
    <t xml:space="preserve">Full Size Storage Bed , Solid Wood Bed with Trundle, Under bed Storage Box of 2 Drawers, Shelves, and Nightstand ,Grey</t>
  </si>
  <si>
    <t xml:space="preserve">W504126432</t>
  </si>
  <si>
    <t xml:space="preserve">Twin Size House Shape Headboard Floor Bed with Guardrails, Slats Support, Nightstand ,White</t>
  </si>
  <si>
    <t xml:space="preserve">W504126425</t>
  </si>
  <si>
    <t xml:space="preserve">Twin Size House Shape Headboard Floor Bed with Guardrails, Slats Support, Nightstand ,Gray</t>
  </si>
  <si>
    <t xml:space="preserve">W504S00118</t>
  </si>
  <si>
    <t xml:space="preserve">Twin Over Twin Low Bunk Bed with House Semi-enclosed Roof,Guardrails, Bedside Shelves and Ladder, White</t>
  </si>
  <si>
    <t xml:space="preserve">W504S00117</t>
  </si>
  <si>
    <t xml:space="preserve">Twin Over Twin Low Bunk Bed with House Semi-enclosed Roof,Guardrails, Bedside Shelves and Ladder, Grey</t>
  </si>
  <si>
    <t xml:space="preserve">W504S00116</t>
  </si>
  <si>
    <t xml:space="preserve">Twin House Loft Bed with Roof Frame, Under Bed Shelving Storage Unit, Guardrails, Ladder,White</t>
  </si>
  <si>
    <t xml:space="preserve">W504S00115</t>
  </si>
  <si>
    <t xml:space="preserve">Twin House Loft Bed with Roof Frame, Under Bed Shelving Storage Unit, Guardrails, Ladder,Grey</t>
  </si>
  <si>
    <t xml:space="preserve">W504119725</t>
  </si>
  <si>
    <t xml:space="preserve">Twin Size High Loft Bed with Ladder landing Platform, Ladders, Guardrails,White</t>
  </si>
  <si>
    <t xml:space="preserve">W504119724</t>
  </si>
  <si>
    <t xml:space="preserve">Twin Size High Loft Bed with Ladder landing Platform, Ladders, Guardrails,Grey</t>
  </si>
  <si>
    <t xml:space="preserve">W504S00106</t>
  </si>
  <si>
    <t xml:space="preserve">Full Size Bed with USB &amp; Type-C Ports, LED light, Bookcase Headboard, Trundle and 3 Storage Drawers , Full Size Size Bed with  Bookcase Headboard, Trundle and Storage drawers ,Grey</t>
  </si>
  <si>
    <t xml:space="preserve">W50489964</t>
  </si>
  <si>
    <t xml:space="preserve">Twin House Floor Bed with Roof Window, LED Light,Grey</t>
  </si>
  <si>
    <t xml:space="preserve">W504S00097</t>
  </si>
  <si>
    <t xml:space="preserve">Full Bed with L-shaped Bookcases, Drawers ,Grey</t>
  </si>
  <si>
    <t xml:space="preserve">W504S00090</t>
  </si>
  <si>
    <t xml:space="preserve">Full Over Full Bunk Bed with 2 Drawers and Staircases, Convertible into 2 Beds, the Bunk Bed with Staircase and Safety Rails for Kids, Teens, Adults, White</t>
  </si>
  <si>
    <t xml:space="preserve">W504S00083</t>
  </si>
  <si>
    <t xml:space="preserve">Full Over Full Bunk Beds with Bookcase Headboard, Solid Wood Bed Frame with Safety Rail and Ladder, Kids/Teens Bedroom, Guest Room Furniture, Can Be converted into 2 Beds, White</t>
  </si>
  <si>
    <t xml:space="preserve">W504S00077</t>
  </si>
  <si>
    <t xml:space="preserve">7-piece Dining Table Set with 1 Faux Marble Dining Rectangular Table and 6 Upholstered-Seat Chairs ,for Dining room and Living Room ,Blue</t>
  </si>
  <si>
    <t xml:space="preserve">W50459235</t>
  </si>
  <si>
    <t xml:space="preserve">Full Bed with Headboard and Footboard for Kids, Teens, Adults,with a Nightstand ,White</t>
  </si>
  <si>
    <t xml:space="preserve">W50459234</t>
  </si>
  <si>
    <t xml:space="preserve">Full Bed with Headboard and Footboard for Kids, Teens, Adults,with a Nightstand,Grey</t>
  </si>
  <si>
    <t xml:space="preserve">W504S00074</t>
  </si>
  <si>
    <t xml:space="preserve">5-piece Counter Height Dining Table Set with One Faux Marble Dining Table and Four Upholstered-Seat Chairs, Table top: 40in.L x40in.W, for Kitchen and Living room Furniture,Blue</t>
  </si>
  <si>
    <t xml:space="preserve">W504S00062</t>
  </si>
  <si>
    <t xml:space="preserve">Twin over Full Bunk Bed with 2 Drawers,Slide,Shelves White(New Sku:W504S00205)</t>
  </si>
  <si>
    <t xml:space="preserve">W504S00305</t>
  </si>
  <si>
    <t xml:space="preserve">Twin Over Twin Bunk Beds with Trundle, Solid Wood Trundle Bed Frame with Safety Rail and Ladder, Kids/Teens Bedroom, Guest Room Furniture, Can Be converted into 2 Beds,Espresso</t>
  </si>
  <si>
    <t xml:space="preserve">W504S00145</t>
  </si>
  <si>
    <t xml:space="preserve">Full Size Loft Bed with Built-in Desk, Bookshelves and Storage Staircase,White</t>
  </si>
  <si>
    <t xml:space="preserve">W504P148543</t>
  </si>
  <si>
    <t xml:space="preserve">Twin over Twin Floor Bunk Bed,Natural(Old SKU:W50458002)</t>
  </si>
  <si>
    <t xml:space="preserve">W504P148540</t>
  </si>
  <si>
    <t xml:space="preserve">Twin over Twin Floor Bunk Bed,Espresso(Old SKU:W50437211)</t>
  </si>
  <si>
    <t xml:space="preserve">W504P148534</t>
  </si>
  <si>
    <t xml:space="preserve">Twin Bed with Trundle, Platform Bed Frame with Headboard and Footboard, for Bedroom Small Living Space,No Box Spring Needed,Espresso(Old SKU:W50440557)</t>
  </si>
  <si>
    <t xml:space="preserve">W504P146189</t>
  </si>
  <si>
    <t xml:space="preserve">Full Roof-framed Headboard Floor Bed with Headboard Guardrails, without Slats,Natural</t>
  </si>
  <si>
    <t xml:space="preserve">W504P143316</t>
  </si>
  <si>
    <t xml:space="preserve">Double Twin House-Style Floor Bed with Fence, Guardrails, without door, Grey</t>
  </si>
  <si>
    <t xml:space="preserve">W504P143298</t>
  </si>
  <si>
    <t xml:space="preserve">Twin House-Shaped Bedside Floor Bed with Guardrails, Slats, without Door,White</t>
  </si>
  <si>
    <t xml:space="preserve">W504P143291</t>
  </si>
  <si>
    <t xml:space="preserve">Twin Wood House-Shaped Floor Bed with Fence, Guardrails ,Natural</t>
  </si>
  <si>
    <t xml:space="preserve">W504P143289</t>
  </si>
  <si>
    <t xml:space="preserve">Twin Wood House-Shaped Floor Bed with Fence, Guardrails ,Grey</t>
  </si>
  <si>
    <t xml:space="preserve">W504S00128</t>
  </si>
  <si>
    <t xml:space="preserve">Full Bed with Bookcase Headboard, Under bed Storage Drawers and Bed End Storage Case,Espresso</t>
  </si>
  <si>
    <t xml:space="preserve">W504119713</t>
  </si>
  <si>
    <t xml:space="preserve">Queen Size Floating Bed with LED Lights Underneath,Modern Queen Size Low Profile Platform Bed with LED Lights,Natural</t>
  </si>
  <si>
    <t xml:space="preserve">W504119482</t>
  </si>
  <si>
    <t xml:space="preserve">Full House-Shaped Headboard Floor Bed with Fence,Natural</t>
  </si>
  <si>
    <t xml:space="preserve">W504119469</t>
  </si>
  <si>
    <t xml:space="preserve">Twin size Tent Floor Bed, Teepee Bed, with Trundle,Grey</t>
  </si>
  <si>
    <t xml:space="preserve">W504S00112</t>
  </si>
  <si>
    <t xml:space="preserve">Full Size Bed with USB &amp; Type-C Ports, LED light, Bookcase Headboard, Trundle and 3 Storage Drawers , Full Size Size Bed with  Bookcase Headboard, Trundle and Storage drawers,Espresso</t>
  </si>
  <si>
    <t xml:space="preserve">W504S00111</t>
  </si>
  <si>
    <t xml:space="preserve">Twin Size Bed with  built-in USB ,Type-C Ports, LED light, Bookcase Headboard, Trundle and 3 Storage Drawers, Twin Size Bed with  Bookcase Headboard, Trundle and Storage drawers ,Espresso</t>
  </si>
  <si>
    <t xml:space="preserve">W504S00109</t>
  </si>
  <si>
    <t xml:space="preserve">Full Size Loft Bed with Desk, Storage shelves and Staircase,Grey</t>
  </si>
  <si>
    <t xml:space="preserve">W504S00108</t>
  </si>
  <si>
    <t xml:space="preserve">Full Bed with L-shaped Bookcases, Drawers ,Espresso</t>
  </si>
  <si>
    <t xml:space="preserve">W504S00107</t>
  </si>
  <si>
    <t xml:space="preserve">Full Size Bed with USB &amp; Type-C Ports, LED light, Bookcase Headboard, Trundle and 3 Storage Drawers , Full Size Size Bed with  Bookcase Headboard, Trundle and Storage drawers ,White</t>
  </si>
  <si>
    <t xml:space="preserve">W504S00105</t>
  </si>
  <si>
    <t xml:space="preserve">Twin Size Bed with  built-in USB ,Type-C Ports, LED light, Bookcase Headboard, Trundle and 3 Storage Drawers, Twin Size Bed with  Bookcase Headboard, Trundle and Storage drawers  ,White</t>
  </si>
  <si>
    <t xml:space="preserve">W504S00104</t>
  </si>
  <si>
    <t xml:space="preserve">Twin Size Bed with  built-in USB ,Type-C Ports, LED light, Bookcase Headboard, Trundle and 3 Storage Drawers, Twin Size Bed with  Bookcase Headboard, Trundle and Storage drawers ,Grey</t>
  </si>
  <si>
    <t xml:space="preserve">W50489980</t>
  </si>
  <si>
    <t xml:space="preserve">Full Bed with Footboard Bench,2 drawers,Grey</t>
  </si>
  <si>
    <t xml:space="preserve">W50489975</t>
  </si>
  <si>
    <t xml:space="preserve">Twin Bed with Footboard Bench ,White</t>
  </si>
  <si>
    <t xml:space="preserve">W50489972</t>
  </si>
  <si>
    <t xml:space="preserve">Car-Shaped Twin Wood Bed with Bench,White</t>
  </si>
  <si>
    <t xml:space="preserve">W50489970</t>
  </si>
  <si>
    <t xml:space="preserve">House-Shaped Kids Desk with a cushion stool,House-Style Desk and Stool Set,White</t>
  </si>
  <si>
    <t xml:space="preserve">W50489969</t>
  </si>
  <si>
    <t xml:space="preserve">House-Shaped Kids Desk with a cushion stool,House-Style Desk and Stool Set,Grey</t>
  </si>
  <si>
    <t xml:space="preserve">W504S00098</t>
  </si>
  <si>
    <t xml:space="preserve">Full Bed with L-shaped Bookcases, Drawers ,White</t>
  </si>
  <si>
    <t xml:space="preserve">W504S00096</t>
  </si>
  <si>
    <t xml:space="preserve">Twin Bed with L-shaped Bookcases,Drawers ,White</t>
  </si>
  <si>
    <t xml:space="preserve">W504S00095</t>
  </si>
  <si>
    <t xml:space="preserve">Twin Bed with L-shaped Bookcases,Drawers,Grey</t>
  </si>
  <si>
    <t xml:space="preserve">W504S00094</t>
  </si>
  <si>
    <t xml:space="preserve">Full Bed with Side Bookcase, Drawers,White</t>
  </si>
  <si>
    <t xml:space="preserve">W504S00092</t>
  </si>
  <si>
    <t xml:space="preserve">Twin Bed with Side Bookcase, Drawers,White</t>
  </si>
  <si>
    <t xml:space="preserve">W504S00082</t>
  </si>
  <si>
    <t xml:space="preserve">Full Over Full Bunk Beds with Bookcase Headboard, Solid Wood Bed Frame with Safety Rail and Ladder, Kids/Teens Bedroom, Guest Room Furniture, Can Be converted into 2 Beds, Grey</t>
  </si>
  <si>
    <t xml:space="preserve">W504S00081</t>
  </si>
  <si>
    <t xml:space="preserve">Twin Over Twin Bunk Beds with Bookcase Headboard, Solid Wood Bed Frame with Safety Rail and Ladder, Kids/Teens Bedroom, Guest Room Furniture, Can Be converted into 2 Beds, White</t>
  </si>
  <si>
    <t xml:space="preserve">W504S00080</t>
  </si>
  <si>
    <t xml:space="preserve">Twin Over Twin Bunk Beds with Bookcase Headboard, Solid Wood Bed Frame with Safety Rail and Ladder, Kids/Teens Bedroom, Guest Room Furniture, Can Be converted into 2 Beds, Grey</t>
  </si>
  <si>
    <t xml:space="preserve">W50459230</t>
  </si>
  <si>
    <t xml:space="preserve">Twin Bed with Headboard and Footboard for Kids, Teens, Adults,with a Nightstand,Wite</t>
  </si>
  <si>
    <t xml:space="preserve">W50459229</t>
  </si>
  <si>
    <t xml:space="preserve">Twin Bed with Headboard and Footboard for Kids, Teens, Adults,with a Nightstand,Grey</t>
  </si>
  <si>
    <t xml:space="preserve">W504S00061</t>
  </si>
  <si>
    <t xml:space="preserve">Twin over Full Bunk Bed with 2 Drawers,Slide,Shelves Grey(New Sku:W504S00204)</t>
  </si>
  <si>
    <t xml:space="preserve">W504S00060</t>
  </si>
  <si>
    <t xml:space="preserve">Loft Bed Full with desk,ladder,shelves , Espresso</t>
  </si>
  <si>
    <t xml:space="preserve">W504S00059</t>
  </si>
  <si>
    <t xml:space="preserve">Loft Bed Full with desk,ladder,shelves , White</t>
  </si>
  <si>
    <t xml:space="preserve">W504S00057</t>
  </si>
  <si>
    <t xml:space="preserve">Twin Loft Bed with desk,ladder,shelves , Espresso</t>
  </si>
  <si>
    <t xml:space="preserve">W50446293</t>
  </si>
  <si>
    <t xml:space="preserve">Full Loft Bed,Espresso</t>
  </si>
  <si>
    <t xml:space="preserve">W50446291</t>
  </si>
  <si>
    <t xml:space="preserve">Full Loft Bed,Grey</t>
  </si>
  <si>
    <t xml:space="preserve">W50446269</t>
  </si>
  <si>
    <t xml:space="preserve">Twin over Twin Loft Bed with Roof Design, Safety Guardrail, Ladder, Espresso</t>
  </si>
  <si>
    <t xml:space="preserve">W504S00049</t>
  </si>
  <si>
    <t xml:space="preserve">Full Bed with Bookcase,Twin Trundle,Drawers,Espresso</t>
  </si>
  <si>
    <t xml:space="preserve">W504S00048</t>
  </si>
  <si>
    <t xml:space="preserve">Full Bed with Bookcase,Twin Trundle,Drawers,White</t>
  </si>
  <si>
    <t xml:space="preserve">W504S00046</t>
  </si>
  <si>
    <t xml:space="preserve">Twin Bed with Bookcase,Twin Trundle,Drawers,Espresso</t>
  </si>
  <si>
    <t xml:space="preserve">W50446125</t>
  </si>
  <si>
    <t xml:space="preserve">Full Bed with Trundle,Bookcase,Espresso</t>
  </si>
  <si>
    <t xml:space="preserve">W50446124</t>
  </si>
  <si>
    <t xml:space="preserve">Full Bed with Trundle,Bookcase,White</t>
  </si>
  <si>
    <t xml:space="preserve">W50446123</t>
  </si>
  <si>
    <t xml:space="preserve">Full Bed with Trundle,Bookcase,Grey</t>
  </si>
  <si>
    <t xml:space="preserve">W50443247</t>
  </si>
  <si>
    <t xml:space="preserve">Loft Twin Bed , White(New SKU:W504P179438)</t>
  </si>
  <si>
    <t xml:space="preserve">W50440571</t>
  </si>
  <si>
    <t xml:space="preserve">W50440570</t>
  </si>
  <si>
    <t xml:space="preserve">W50440500</t>
  </si>
  <si>
    <t xml:space="preserve">W50440496</t>
  </si>
  <si>
    <t xml:space="preserve">Twin Bed with Trundle,Bookcase,White</t>
  </si>
  <si>
    <t xml:space="preserve">W504S00251</t>
  </si>
  <si>
    <t xml:space="preserve">Full Over Full Bunk Bed with Trundle,Espresso</t>
  </si>
  <si>
    <t xml:space="preserve">W504S00250</t>
  </si>
  <si>
    <t xml:space="preserve">Full Over Full Bunk Bed with Trundle, Convertible to 2 Full Size Platform Bed, Full Size Bunk Bed with Ladder and Safety Rails for Kids, Teens, Adults,Grey (New Sku:W504S00178)</t>
  </si>
  <si>
    <t xml:space="preserve">W504S00249</t>
  </si>
  <si>
    <t xml:space="preserve">Full Over Full Bunk Bed with Trundle, Convertible to 2 Full Size Platform Bed, Full Size Bunk Bed with Ladder and Safety Rails for Kids, Teens, Adults,White(New Sku:W504S00212)</t>
  </si>
  <si>
    <t xml:space="preserve">W50437211</t>
  </si>
  <si>
    <t xml:space="preserve">Twin over Twin Floor Bunk Bed,Espresso(New SKU:W504P148540)</t>
  </si>
  <si>
    <t xml:space="preserve">W50437209</t>
  </si>
  <si>
    <t xml:space="preserve">Twin over Twin Floor Bunk Bed, White(New SKU:W504P148538)</t>
  </si>
  <si>
    <t xml:space="preserve">W50437208</t>
  </si>
  <si>
    <t xml:space="preserve">Twin over Twin Floor Bunk Bed,Grey(New SKU:W504P148536)</t>
  </si>
  <si>
    <t xml:space="preserve">W50422209</t>
  </si>
  <si>
    <t xml:space="preserve">Twin Bed with 2 Drawers, Solid Wood, No Box Spring Needed ,White(New SKU:W504P149042)</t>
  </si>
  <si>
    <t xml:space="preserve">W504P174625</t>
  </si>
  <si>
    <t xml:space="preserve">Twin Floor Platform Bed with Fence without Door, Natural(Old SKU:W50484571)</t>
  </si>
  <si>
    <t xml:space="preserve">W504P174624</t>
  </si>
  <si>
    <t xml:space="preserve">Twin Floor Platform Bed with Fence without Door, White(Old SKU:W50484570)</t>
  </si>
  <si>
    <t xml:space="preserve">W504P173525</t>
  </si>
  <si>
    <t xml:space="preserve">Twin size Floor Platform Bed with Fence and Door ,White(Old SKU:W50459207)</t>
  </si>
  <si>
    <t xml:space="preserve">W504P168838</t>
  </si>
  <si>
    <t xml:space="preserve">Loft Twin Bed , Pink</t>
  </si>
  <si>
    <t xml:space="preserve">W504P148536</t>
  </si>
  <si>
    <t xml:space="preserve">Twin over Twin Floor Bunk Bed,Grey(Old SKU:W50437208)</t>
  </si>
  <si>
    <t xml:space="preserve">W504S00139</t>
  </si>
  <si>
    <t xml:space="preserve">W504P145315</t>
  </si>
  <si>
    <t xml:space="preserve">Twin Low Loft House Bed with Slide,  Ladder, Safety Guardrails, House Roof Frame,Grey</t>
  </si>
  <si>
    <t xml:space="preserve">W504P143321</t>
  </si>
  <si>
    <t xml:space="preserve">Twin Size High Loft Bed with inclined Ladder, Guardrails,White</t>
  </si>
  <si>
    <t xml:space="preserve">W504P143318</t>
  </si>
  <si>
    <t xml:space="preserve">Double Twin House-Style Floor Bed with Fence, Guardrails, without door, Natural</t>
  </si>
  <si>
    <t xml:space="preserve">W504P143295</t>
  </si>
  <si>
    <t xml:space="preserve">Full Wood House-Shaped Floor Bed with Fence, Guardrails,Natural</t>
  </si>
  <si>
    <t xml:space="preserve">W504P143294</t>
  </si>
  <si>
    <t xml:space="preserve">Full Wood House-Shaped Floor Bed with Fence, Guardrails,White</t>
  </si>
  <si>
    <t xml:space="preserve">W504P143285</t>
  </si>
  <si>
    <t xml:space="preserve">Double Twin Floor Bed with Fence, Guardrails, without door, Grey</t>
  </si>
  <si>
    <t xml:space="preserve">W504S00127</t>
  </si>
  <si>
    <t xml:space="preserve">Full Bed with Bookcase Headboard, Under bed Storage Drawers and Bed End Storage Case,White</t>
  </si>
  <si>
    <t xml:space="preserve">W504S00126</t>
  </si>
  <si>
    <t xml:space="preserve">Full Bed with Bookcase Headboard, Under bed Storage Drawers and Bed End Storage Case,Grey</t>
  </si>
  <si>
    <t xml:space="preserve">W504142775</t>
  </si>
  <si>
    <t xml:space="preserve">Full Floor Bed with Side Bookcase,Shelves,Guardrails,White</t>
  </si>
  <si>
    <t xml:space="preserve">W504142774</t>
  </si>
  <si>
    <t xml:space="preserve">Full Floor Bed with Side Bookcase,Shelves,Guardrails,Grey</t>
  </si>
  <si>
    <t xml:space="preserve">W504142771</t>
  </si>
  <si>
    <t xml:space="preserve">Twin Floor Bed with  Bedside Bookcase,Shelves,Guardrails,White</t>
  </si>
  <si>
    <t xml:space="preserve">W504142770</t>
  </si>
  <si>
    <t xml:space="preserve">Twin Floor Bed with  Bedside Bookcase,Shelves,Guardrails,Grey</t>
  </si>
  <si>
    <t xml:space="preserve">W504119717</t>
  </si>
  <si>
    <t xml:space="preserve">King Size Floating Bed with LED Lights Underneath,Modern King Size Low Profile Platform Bed with LED Lights,Natrual</t>
  </si>
  <si>
    <t xml:space="preserve">W504119709</t>
  </si>
  <si>
    <t xml:space="preserve">Full Size Floating Bed with LED Lights Underneath,Modern Full Size Low Profile Platform Bed with LED Lights,Natural</t>
  </si>
  <si>
    <t xml:space="preserve">W504119502</t>
  </si>
  <si>
    <t xml:space="preserve">Twin Tent-shaped Floor Bed, with Guardrails, Slats, Door ,Natural</t>
  </si>
  <si>
    <t xml:space="preserve">W504119492</t>
  </si>
  <si>
    <t xml:space="preserve">Full House-Shaped Headboard Bed with Handrails ,slats ,White</t>
  </si>
  <si>
    <t xml:space="preserve">W504119491</t>
  </si>
  <si>
    <t xml:space="preserve">Full House-Shaped Headboard Bed with Handrails ,slats ,Grey</t>
  </si>
  <si>
    <t xml:space="preserve">W504119481</t>
  </si>
  <si>
    <t xml:space="preserve">Full House-Shaped Headboard Floor Bed with Fence ,White</t>
  </si>
  <si>
    <t xml:space="preserve">W504119470</t>
  </si>
  <si>
    <t xml:space="preserve">Twin size Tent Floor Bed, Teepee Bed, with Trundle,White</t>
  </si>
  <si>
    <t xml:space="preserve">W504102751</t>
  </si>
  <si>
    <t xml:space="preserve">Twin House Wooden Daybed with trundle, Twin House-Shaped Headboard  bed with Guardrails,White</t>
  </si>
  <si>
    <t xml:space="preserve">W504102746</t>
  </si>
  <si>
    <t xml:space="preserve">Twin size wood house bed with storage shelf and hanger ,kids bedroom set,Grey</t>
  </si>
  <si>
    <t xml:space="preserve">W50489984</t>
  </si>
  <si>
    <t xml:space="preserve">Full Bed with Footboard Bench,White</t>
  </si>
  <si>
    <t xml:space="preserve">W50489981</t>
  </si>
  <si>
    <t xml:space="preserve">Full Bed with Footboard Bench,2 drawers,White</t>
  </si>
  <si>
    <t xml:space="preserve">W50489978</t>
  </si>
  <si>
    <t xml:space="preserve">Twin Bed with Footboard Bench,2 drawers,White</t>
  </si>
  <si>
    <t xml:space="preserve">W50489977</t>
  </si>
  <si>
    <t xml:space="preserve">Twin Bed with Footboard Bench,2 drawers,Grey</t>
  </si>
  <si>
    <t xml:space="preserve">W50482280</t>
  </si>
  <si>
    <t xml:space="preserve">Full Loft Bed with Platform,ladder,White</t>
  </si>
  <si>
    <t xml:space="preserve">W50482276</t>
  </si>
  <si>
    <t xml:space="preserve">Twin Loft Bed with Platform, ladder,White</t>
  </si>
  <si>
    <t xml:space="preserve">W50482275</t>
  </si>
  <si>
    <t xml:space="preserve">Twin Loft Bed with Platform,ladder,Grey</t>
  </si>
  <si>
    <t xml:space="preserve">W50471474</t>
  </si>
  <si>
    <t xml:space="preserve">Full Size Floor Wooden Bed with House Roof Frame, Fence Guardrails ,Grey(New SKU:W504P174636)</t>
  </si>
  <si>
    <t xml:space="preserve">W50458002</t>
  </si>
  <si>
    <t xml:space="preserve">Twin over Twin Floor Bunk Bed,Natural(New SKU:W504P148543)</t>
  </si>
  <si>
    <t xml:space="preserve">W504S00069</t>
  </si>
  <si>
    <t xml:space="preserve">Twin over Twin House Bunk Bed with Roof , Window, Window  Box, Door , with Safety Guardrails and Ladder,White</t>
  </si>
  <si>
    <t xml:space="preserve">W50450915</t>
  </si>
  <si>
    <t xml:space="preserve">Daybed with two Storage Drawers ,White(New SKU:W504P148589)</t>
  </si>
  <si>
    <t xml:space="preserve">W50450914</t>
  </si>
  <si>
    <t xml:space="preserve">Daybed with two Storage Drawers ,Grey(New SKU:W504P148560)</t>
  </si>
  <si>
    <t xml:space="preserve">W504S00058</t>
  </si>
  <si>
    <t xml:space="preserve">Loft Bed Full with desk,ladder,shelves , Grey</t>
  </si>
  <si>
    <t xml:space="preserve">W504S00055</t>
  </si>
  <si>
    <t xml:space="preserve">Loft Bed Twin with desk,ladder,shelves , Grey</t>
  </si>
  <si>
    <t xml:space="preserve">W50446292</t>
  </si>
  <si>
    <t xml:space="preserve">Full Loft Bed,White</t>
  </si>
  <si>
    <t xml:space="preserve">W504S00052</t>
  </si>
  <si>
    <t xml:space="preserve">Full Loft Bed with Desk and Shelves,Espresso</t>
  </si>
  <si>
    <t xml:space="preserve">W50446268</t>
  </si>
  <si>
    <t xml:space="preserve">Twin over Twin Loft Bed with Roof Design, Safety Guardrail, Ladder, White</t>
  </si>
  <si>
    <t xml:space="preserve">W50446267</t>
  </si>
  <si>
    <t xml:space="preserve">Twin over Twin Loft Bed with Roof Design, Safety Guardrail, Ladder, Grey</t>
  </si>
  <si>
    <t xml:space="preserve">W504S00045</t>
  </si>
  <si>
    <t xml:space="preserve">Twin Bed with Bookcase,Twin Trundle,Drawers,White</t>
  </si>
  <si>
    <t xml:space="preserve">W50446116</t>
  </si>
  <si>
    <t xml:space="preserve">Full Bed with Headboard and Footboard,White(New SKU:W504P149039)</t>
  </si>
  <si>
    <t xml:space="preserve">W50446115</t>
  </si>
  <si>
    <t xml:space="preserve">Full Bed with Headboard and Footboard,Grey(New SKU:W504P149038)</t>
  </si>
  <si>
    <t xml:space="preserve">W50443251</t>
  </si>
  <si>
    <t xml:space="preserve">Loft bed with staircase , White</t>
  </si>
  <si>
    <t xml:space="preserve">W50443250</t>
  </si>
  <si>
    <t xml:space="preserve">Loft bed with staircase , Grey</t>
  </si>
  <si>
    <t xml:space="preserve">W50443248</t>
  </si>
  <si>
    <t xml:space="preserve">Loft Twin Bed , Espresso</t>
  </si>
  <si>
    <t xml:space="preserve">W50443246</t>
  </si>
  <si>
    <t xml:space="preserve">Loft Twin Bed , Grey</t>
  </si>
  <si>
    <t xml:space="preserve">W504S00320</t>
  </si>
  <si>
    <t xml:space="preserve">Loft Bed with Staircase, Storage, Slide, Twin size, Full-length Safety Guardrails, No Box Spring Needed, White (Old Sku:W504S00004)</t>
  </si>
  <si>
    <t xml:space="preserve">W50441670</t>
  </si>
  <si>
    <t xml:space="preserve">Twin Bed with 2 Drawers, Solid Wood, No Box Spring Needed ,Espresso(New SKU:W504P149043)</t>
  </si>
  <si>
    <t xml:space="preserve">W50440499</t>
  </si>
  <si>
    <t xml:space="preserve">Twin Bed with Headboard and Footboard,White</t>
  </si>
  <si>
    <t xml:space="preserve">W50440497</t>
  </si>
  <si>
    <t xml:space="preserve">Twin Bed with Trundle,Bookcase,Espresso</t>
  </si>
  <si>
    <t xml:space="preserve">W504S00255</t>
  </si>
  <si>
    <t xml:space="preserve">Twin Over Twin Bunk Beds with Trundle, Solid Wood Trundle Bed Frame with Safety Rail and Ladder, Kids/Teens Bedroom, Guest Room Furniture, Can Be converted into 2 Beds, White (Old Sku:W504S00028)</t>
  </si>
  <si>
    <t xml:space="preserve">W504S00254</t>
  </si>
  <si>
    <t xml:space="preserve">Twin Over Twin Bunk Beds with Trundle, Solid Wood Trundle Bed Frame with Safety Rail and Ladder, Kids/Teens Bedroom, Guest Room Furniture, Can Be converted into 2 Beds,Grey (Old Sku:W504S00027)</t>
  </si>
  <si>
    <t xml:space="preserve">W50426286</t>
  </si>
  <si>
    <t xml:space="preserve">Daybed with two drawers, Twin size Sofa Bed,Storage Drawers for Bedroom,Living Room ,Grey(New SKU:W504P149044)</t>
  </si>
  <si>
    <t xml:space="preserve">W50426285</t>
  </si>
  <si>
    <t xml:space="preserve">Daybed with two drawers, Twin size Sofa Bed, Two Storage Drawers for Bedroom,Living Room ,White(New SKU:W504P149045)</t>
  </si>
  <si>
    <t xml:space="preserve">W504P174594</t>
  </si>
  <si>
    <t xml:space="preserve">Queen size Floor Platform Bed with Fence Guardrails and Door, White(Old SKU:W50471351)</t>
  </si>
  <si>
    <t xml:space="preserve">W504P174593</t>
  </si>
  <si>
    <t xml:space="preserve">Queen size Floor Platform Bed with Fence Guardrails and Door, Grey(Old SKU:W50471350)</t>
  </si>
  <si>
    <t xml:space="preserve">W504P174589</t>
  </si>
  <si>
    <t xml:space="preserve">Full size Floor Platform Bed with Fence and Door,Espresso(Old SKU:W50479852)</t>
  </si>
  <si>
    <t xml:space="preserve">W504P173527</t>
  </si>
  <si>
    <t xml:space="preserve">Twin size Floor Platform Bed with Fence and Door ,Espresso(Old SKU:W50479851)</t>
  </si>
  <si>
    <t xml:space="preserve">W504P169693</t>
  </si>
  <si>
    <t xml:space="preserve">Loft Twin Bed , Natural</t>
  </si>
  <si>
    <t xml:space="preserve">W504P149042</t>
  </si>
  <si>
    <t xml:space="preserve">Twin Bed with 2 Drawers, Solid Wood, No Box Spring Needed ,(Old SKU:W50422209)</t>
  </si>
  <si>
    <t xml:space="preserve">W504P148548</t>
  </si>
  <si>
    <t xml:space="preserve">Twin Loft Pine Wood Bed with  built-in desk, Safety Guardrails, Ladder,White(Old SKU:W50450911)</t>
  </si>
  <si>
    <t xml:space="preserve">W504P148547</t>
  </si>
  <si>
    <t xml:space="preserve">Twin Loft Pine Wood Bed with  built-in desk, Safety Guardrails, Ladder,Grey(Old SKU:W50450910)</t>
  </si>
  <si>
    <t xml:space="preserve">W504S00141</t>
  </si>
  <si>
    <t xml:space="preserve">W504S00138</t>
  </si>
  <si>
    <t xml:space="preserve">5-piece Dining Round Table Set with One Faux Marble Top Dining Table and Four PU-leather Chairs,Grey</t>
  </si>
  <si>
    <t xml:space="preserve">W504S00136</t>
  </si>
  <si>
    <t xml:space="preserve">Full Size High Loft Bed with Built-in Desk, Ladder Platform, Ladders, Guardrails ,White</t>
  </si>
  <si>
    <t xml:space="preserve">W504P146193</t>
  </si>
  <si>
    <t xml:space="preserve">Full Floor Bed with L-shaped Bookcases, sliding doors,without slats,Espresso</t>
  </si>
  <si>
    <t xml:space="preserve">W504P145714</t>
  </si>
  <si>
    <t xml:space="preserve">Outdoor Modular Sofa, with Aluminum Structure, Support Cushion and Back Cushion Cover-Removable, Fade-resistant, Waterproof Sofa Cover Included,Beige (The rate : Based on a single piece )</t>
  </si>
  <si>
    <t xml:space="preserve">W504P145268</t>
  </si>
  <si>
    <t xml:space="preserve">Twin Low Loft Bed with Slide,  Ladder, Safety Guardrails, No Box Spring Needed,Grey</t>
  </si>
  <si>
    <t xml:space="preserve">W504P143314</t>
  </si>
  <si>
    <t xml:space="preserve">Twin size Floor Platform Bed with Built-in Book Storage Rack, Door,Natural</t>
  </si>
  <si>
    <t xml:space="preserve">W504P143313</t>
  </si>
  <si>
    <t xml:space="preserve">Twin size Floor Platform Bed with Built-in Book Storage Rack, Door,White</t>
  </si>
  <si>
    <t xml:space="preserve">W504P143309</t>
  </si>
  <si>
    <t xml:space="preserve">Twin size Floor Platform Bed with Built-in Book Storage Rack,Natural</t>
  </si>
  <si>
    <t xml:space="preserve">W504P143307</t>
  </si>
  <si>
    <t xml:space="preserve">Twin size Floor Platform Bed with Built-in Book Storage Rack,White</t>
  </si>
  <si>
    <t xml:space="preserve">W504P143306</t>
  </si>
  <si>
    <t xml:space="preserve">Twin size Floor Platform Bed with Built-in Book Storage Rack,Grey</t>
  </si>
  <si>
    <t xml:space="preserve">W504P143302</t>
  </si>
  <si>
    <t xml:space="preserve">Twin House-Shaped Bedside Floor Bed with Guardrails, Slats, with Door,White</t>
  </si>
  <si>
    <t xml:space="preserve">W504P143299</t>
  </si>
  <si>
    <t xml:space="preserve">Twin House-Shaped Bedside Floor Bed with Guardrails, Slats, without Door ,Natural</t>
  </si>
  <si>
    <t xml:space="preserve">W504P143293</t>
  </si>
  <si>
    <t xml:space="preserve">Full Wood House-Shaped Floor Bed with Fence, Guardrails,Grey</t>
  </si>
  <si>
    <t xml:space="preserve">W504P143290</t>
  </si>
  <si>
    <t xml:space="preserve">Twin Wood House-Shaped Floor Bed with Fence, Guardrails ,White</t>
  </si>
  <si>
    <t xml:space="preserve">W504P143287</t>
  </si>
  <si>
    <t xml:space="preserve">Double Twin Floor Bed with Fence, Guardrails, without door, Natural</t>
  </si>
  <si>
    <t xml:space="preserve">W504P143286</t>
  </si>
  <si>
    <t xml:space="preserve">Double Twin Floor Bed with Fence, Guardrails, without door, White</t>
  </si>
  <si>
    <t xml:space="preserve">W504P143283</t>
  </si>
  <si>
    <t xml:space="preserve">Full Size Canopy Frame Floor Bed with Fence, Guardrails,Natural</t>
  </si>
  <si>
    <t xml:space="preserve">W504P143282</t>
  </si>
  <si>
    <t xml:space="preserve">Full Size Canopy Frame Floor Bed with Fence, Guardrails,White</t>
  </si>
  <si>
    <t xml:space="preserve">W504P143281</t>
  </si>
  <si>
    <t xml:space="preserve">Full Size Canopy Frame Floor Bed with Fence, Guardrails,Grey</t>
  </si>
  <si>
    <t xml:space="preserve">W504P143279</t>
  </si>
  <si>
    <t xml:space="preserve">Twin Size Canopy Frame Floor Bed with Fence, Guardrails,Natural</t>
  </si>
  <si>
    <t xml:space="preserve">W504P143278</t>
  </si>
  <si>
    <t xml:space="preserve">Twin Size Canopy Frame Floor Bed with Fence, Guardrails,White</t>
  </si>
  <si>
    <t xml:space="preserve">W504S00122</t>
  </si>
  <si>
    <t xml:space="preserve">Twin Bed with L-shaped Bookcases,Drawers,Espresso</t>
  </si>
  <si>
    <t xml:space="preserve">W504119708</t>
  </si>
  <si>
    <t xml:space="preserve">Full Size Floating Bed with LED Lights Underneath,Modern Full Size Low Profile Platform Bed with LED Lights,White</t>
  </si>
  <si>
    <t xml:space="preserve">W504119704</t>
  </si>
  <si>
    <t xml:space="preserve">Twin Size  House-shaped Bed with Trundle,White</t>
  </si>
  <si>
    <t xml:space="preserve">W504119697</t>
  </si>
  <si>
    <t xml:space="preserve">Twin House Bed with Guardrails, Slats ,Natural</t>
  </si>
  <si>
    <t xml:space="preserve">W504119508</t>
  </si>
  <si>
    <t xml:space="preserve">Full Tent-shaped Floor Bed, with Guardrails, Slats, Door ,Natural</t>
  </si>
  <si>
    <t xml:space="preserve">W504119506</t>
  </si>
  <si>
    <t xml:space="preserve">Full Tent-shaped Floor Bed, with Guardrails, Slats, Door ,Grey</t>
  </si>
  <si>
    <t xml:space="preserve">W504119501</t>
  </si>
  <si>
    <t xml:space="preserve">Twin Tent-shaped Floor Bed, with Guardrails, Slats, Door ,White</t>
  </si>
  <si>
    <t xml:space="preserve">W504119498</t>
  </si>
  <si>
    <t xml:space="preserve">Twin Tent-shaped Floor Bed, Teepee Bed with Guardrails, Slats,Natural</t>
  </si>
  <si>
    <t xml:space="preserve">W504119497</t>
  </si>
  <si>
    <t xml:space="preserve">Twin Tent-shaped Floor Bed, Teepee Bed with Guardrails, Slats,White</t>
  </si>
  <si>
    <t xml:space="preserve">W504119478</t>
  </si>
  <si>
    <t xml:space="preserve">Twin House-Shaped Headboard Floor Bed with Fence
,Natural</t>
  </si>
  <si>
    <t xml:space="preserve">W504119477</t>
  </si>
  <si>
    <t xml:space="preserve">Twin House-Shaped Headboard Floor Bed with Fence,White</t>
  </si>
  <si>
    <t xml:space="preserve">W504119476</t>
  </si>
  <si>
    <t xml:space="preserve">Twin House-Shaped Headboard Floor Bed with Fence,Grey</t>
  </si>
  <si>
    <t xml:space="preserve">W504119472</t>
  </si>
  <si>
    <t xml:space="preserve">Twin size Tent Floor Bed, Teepee Bed, with Trundle,Natural</t>
  </si>
  <si>
    <t xml:space="preserve">W504102760</t>
  </si>
  <si>
    <t xml:space="preserve">Twin Size Wood bed with House-shaped Headboard Floor bed with Fences,Pink</t>
  </si>
  <si>
    <t xml:space="preserve">W504102754</t>
  </si>
  <si>
    <t xml:space="preserve">Full Size Bed with Storage Case, 2 Storage drawers, Lengthwise Support Slat,White</t>
  </si>
  <si>
    <t xml:space="preserve">W504102750</t>
  </si>
  <si>
    <t xml:space="preserve">Twin House Wooden Daybed with trundle, Twin House-Shaped Headboard  bed with Guardrails,Grey</t>
  </si>
  <si>
    <t xml:space="preserve">W504102747</t>
  </si>
  <si>
    <t xml:space="preserve">Twin size wood house bed with storage shelf and hanger ,kids bedroom set,White</t>
  </si>
  <si>
    <t xml:space="preserve">W50489974</t>
  </si>
  <si>
    <t xml:space="preserve">Twin Bed with Footboard Bench,Grey</t>
  </si>
  <si>
    <t xml:space="preserve">W50482278</t>
  </si>
  <si>
    <t xml:space="preserve">Full Loft Bed with Platform,ladder,Grey</t>
  </si>
  <si>
    <t xml:space="preserve">W504S00093</t>
  </si>
  <si>
    <t xml:space="preserve">Full Bed with Side Bookcase, Drawers,Grey</t>
  </si>
  <si>
    <t xml:space="preserve">W504S00091</t>
  </si>
  <si>
    <t xml:space="preserve">Twin Bed with Side Bookcase, Drawers ,Grey</t>
  </si>
  <si>
    <t xml:space="preserve">W504S00085</t>
  </si>
  <si>
    <t xml:space="preserve">Twin Over Full Bunk Bed with 2 Drawers and Staircases, Convertible into 2 Beds, the Bunk Bed with Staircase and Safety Rails for Kids, Teens, Adults, White</t>
  </si>
  <si>
    <t xml:space="preserve">W504S00056</t>
  </si>
  <si>
    <t xml:space="preserve">Twin Loft Bed with desk,ladder,shelves , White</t>
  </si>
  <si>
    <t xml:space="preserve">W504S00051</t>
  </si>
  <si>
    <t xml:space="preserve">Full Loft Bed with Desk and Shelves,White</t>
  </si>
  <si>
    <t xml:space="preserve">W504S00047</t>
  </si>
  <si>
    <t xml:space="preserve">Full Bed with Bookcase,Twin Trundle,Drawers,Grey</t>
  </si>
  <si>
    <t xml:space="preserve">W504S00044</t>
  </si>
  <si>
    <t xml:space="preserve">Twin Bed with Twin Trundle,Drawers,Grey</t>
  </si>
  <si>
    <t xml:space="preserve">W50446117</t>
  </si>
  <si>
    <t xml:space="preserve">Full Bed with Headboard and Footboard,Espresso(New SKU:W504P149040)</t>
  </si>
  <si>
    <t xml:space="preserve">W504S00319</t>
  </si>
  <si>
    <t xml:space="preserve">Loft Bed with Staircase, Storage, Slide, Twin size, Full-length Safety Guardrails, No Box Spring Needed, Grey (Old Sku:W504S00005)</t>
  </si>
  <si>
    <t xml:space="preserve">W50440495</t>
  </si>
  <si>
    <t xml:space="preserve">Twin Bed with Trundle,Bookcase,Grey</t>
  </si>
  <si>
    <t xml:space="preserve">W50422208</t>
  </si>
  <si>
    <t xml:space="preserve">Twin Bed with 2 Drawers, Solid Wood, No Box Spring Needed ,Grey(New SKU:W504P149041)</t>
  </si>
  <si>
    <t xml:space="preserve">W504S00151</t>
  </si>
  <si>
    <t xml:space="preserve">Twin over Twin House Bunk Bed with Roof , Window, Window  Box, Door , with Safety Guardrails and Ladder, Pink/White</t>
  </si>
  <si>
    <t xml:space="preserve">W504P174634</t>
  </si>
  <si>
    <t xml:space="preserve">Twin Size Floor Wooden Bed with House Roof Frame, Fence Guardrails,(Old SKU:W504105240)</t>
  </si>
  <si>
    <t xml:space="preserve">W504P174596</t>
  </si>
  <si>
    <t xml:space="preserve">Queen size Floor Platform Bed with Fence Guardrails and Door, Natural(Old SKU:W50471352)</t>
  </si>
  <si>
    <t xml:space="preserve">W504P174588</t>
  </si>
  <si>
    <t xml:space="preserve">Full size Floor Platform Bed with Fence and Door,Natural(Old SKU:W50471349)</t>
  </si>
  <si>
    <t xml:space="preserve">W504P173526</t>
  </si>
  <si>
    <t xml:space="preserve">Twin size Floor Platform Bed with Fence and Door ,Natural(Old SKU:W50471344)</t>
  </si>
  <si>
    <t xml:space="preserve">W504P169500</t>
  </si>
  <si>
    <t xml:space="preserve">Twin Bed with Column-Decoration Headboard, with Bed Slats,White</t>
  </si>
  <si>
    <t xml:space="preserve">W504P169497</t>
  </si>
  <si>
    <t xml:space="preserve">Twin Bed with Column-Decoration Headboard, with Bed Slats,Grey</t>
  </si>
  <si>
    <t xml:space="preserve">W504P168547</t>
  </si>
  <si>
    <t xml:space="preserve">Twin over Twin Floor Bunk Bed,Pink</t>
  </si>
  <si>
    <t xml:space="preserve">W504P149043</t>
  </si>
  <si>
    <t xml:space="preserve">Twin Bed with 2 Drawers, Solid Wood, No Box Spring Needed ,Espresso(Old SKU:W50441670)</t>
  </si>
  <si>
    <t xml:space="preserve">W504P148560</t>
  </si>
  <si>
    <t xml:space="preserve">Daybed with two Storage Drawers ,Grey(Old SKU:W50450914)</t>
  </si>
  <si>
    <t xml:space="preserve">W504P148532</t>
  </si>
  <si>
    <t xml:space="preserve">Twin Bed with Trundle, Platform Bed Frame with Headboard and Footboard, for Bedroom Small Living Space,No Box Spring Needed,White(Old SKU:W50422211)</t>
  </si>
  <si>
    <t xml:space="preserve">W504P148530</t>
  </si>
  <si>
    <t xml:space="preserve">Twin Bed with Trundle, Platform Bed Frame with Headboard and Footboard, for Bedroom Small Living Space,No Box Spring Needed,Grey(Old SKU:W50422210)</t>
  </si>
  <si>
    <t xml:space="preserve">W504S00142</t>
  </si>
  <si>
    <t xml:space="preserve">3-piece Counter Height Dining Table Set with Built-in Storage Shelves, One Faux Marble Top Dining Table and 2 counter chairs with footrest,Grey</t>
  </si>
  <si>
    <t xml:space="preserve">W504S00133</t>
  </si>
  <si>
    <t xml:space="preserve">Full House Bed with Roof Frame, Bedside-shelves, Under Bed Storage Unit,White</t>
  </si>
  <si>
    <t xml:space="preserve">W504S00131</t>
  </si>
  <si>
    <t xml:space="preserve">Twin House Bed with Roof Frame, Bedside-shelves, Under Bed Storage Unit,Natural</t>
  </si>
  <si>
    <t xml:space="preserve">W504P146192</t>
  </si>
  <si>
    <t xml:space="preserve">Full Floor Bed with L-shaped Bookcases, sliding doors,without slats,White</t>
  </si>
  <si>
    <t xml:space="preserve">W504P146191</t>
  </si>
  <si>
    <t xml:space="preserve">Full Floor Bed with L-shaped Bookcases, sliding doors,without slats,Grey</t>
  </si>
  <si>
    <t xml:space="preserve">W504P146188</t>
  </si>
  <si>
    <t xml:space="preserve">Full Roof-framed Headboard Floor Bed with Headboard Guardrails, without Slats White</t>
  </si>
  <si>
    <t xml:space="preserve">W504P146187</t>
  </si>
  <si>
    <t xml:space="preserve">Full Roof-framed Headboard Floor Bed with Headboard Guardrails, without Slats ,Grey</t>
  </si>
  <si>
    <t xml:space="preserve">W504P145715</t>
  </si>
  <si>
    <t xml:space="preserve">Outdoor Modular Sofa, with Aluminum Structure, Support Cushion and Back Cushion Cover-Removable, Fade-resistant, Waterproof Sofa Cover Included,Light Brown(The rate : Based on a single piece )</t>
  </si>
  <si>
    <t xml:space="preserve">W504P145330</t>
  </si>
  <si>
    <t xml:space="preserve">Twin House-shaped Roof Headboard Floor Bed,,(without slats),Natural</t>
  </si>
  <si>
    <t xml:space="preserve">W504P145328</t>
  </si>
  <si>
    <t xml:space="preserve">Twin House-shaped Roof Headboard Floor Bed,,(without slats),White</t>
  </si>
  <si>
    <t xml:space="preserve">W504P145269</t>
  </si>
  <si>
    <t xml:space="preserve">Twin Low Loft Bed with Slide,  Ladder, Safety Guardrails, No Box Spring Needed,White</t>
  </si>
  <si>
    <t xml:space="preserve">W504P145248</t>
  </si>
  <si>
    <t xml:space="preserve">Twin Bed with Headboard, Footboard, Safeguards,  Built-in Bed-end Book Storage Rack ,White</t>
  </si>
  <si>
    <t xml:space="preserve">W504P145247</t>
  </si>
  <si>
    <t xml:space="preserve">Twin Bed with Headboard, Footboard, Safeguards,  Built-in Bed-end Book Storage Rack ,Grey</t>
  </si>
  <si>
    <t xml:space="preserve">W504P143320</t>
  </si>
  <si>
    <t xml:space="preserve">Twin Size High Loft Bed with inclined Ladder, Guardrails,Grey</t>
  </si>
  <si>
    <t xml:space="preserve">W504P143317</t>
  </si>
  <si>
    <t xml:space="preserve">Double Twin House-Style Floor Bed with Fence, Guardrails, without door, White</t>
  </si>
  <si>
    <t xml:space="preserve">W504P143311</t>
  </si>
  <si>
    <t xml:space="preserve">Twin size Floor Platform Bed with Built-in Book Storage Rack, Door,Grey</t>
  </si>
  <si>
    <t xml:space="preserve">W504P143301</t>
  </si>
  <si>
    <t xml:space="preserve">Twin House-Shaped Bedside Floor Bed with Guardrails, Slats, with Door,Grey</t>
  </si>
  <si>
    <t xml:space="preserve">W504P143297</t>
  </si>
  <si>
    <t xml:space="preserve">Twin House-Shaped Bedside Floor Bed with Guardrails, Slats, without Door ,Grey</t>
  </si>
  <si>
    <t xml:space="preserve">W504P143277</t>
  </si>
  <si>
    <t xml:space="preserve">Twin Size Canopy Frame Floor Bed with Fence, Guardrails,Grey</t>
  </si>
  <si>
    <t xml:space="preserve">W504S00121</t>
  </si>
  <si>
    <t xml:space="preserve">Full Bed with Side Bookcase, Drawers,Espresso</t>
  </si>
  <si>
    <t xml:space="preserve">W504S00120</t>
  </si>
  <si>
    <t xml:space="preserve">Twin Bed with Side Bookcase, Drawers ,Espresso</t>
  </si>
  <si>
    <t xml:space="preserve">W504130507</t>
  </si>
  <si>
    <t xml:space="preserve">Twin Size Wood bed with House-shaped Headboard Floor bed with Fences,Natural</t>
  </si>
  <si>
    <t xml:space="preserve">W504119716</t>
  </si>
  <si>
    <t xml:space="preserve">King Size Floating Bed with LED Lights Underneath,Modern King Size Low Profile Platform Bed with LED Lights,White</t>
  </si>
  <si>
    <t xml:space="preserve">W504119715</t>
  </si>
  <si>
    <t xml:space="preserve">King Size Floating Bed with LED Lights Underneath,Modern King Size Low Profile Platform Bed with LED Lights,Grey</t>
  </si>
  <si>
    <t xml:space="preserve">W504119712</t>
  </si>
  <si>
    <t xml:space="preserve">Queen Size Floating Bed with LED Lights Underneath,Modern Queen Size Low Profile Platform Bed with LED Lights,White</t>
  </si>
  <si>
    <t xml:space="preserve">W504119711</t>
  </si>
  <si>
    <t xml:space="preserve">Queen Size Floating Bed with LED Lights Underneath,Modern Queen Size Low Profile Platform Bed with LED Lights,Grey</t>
  </si>
  <si>
    <t xml:space="preserve">W504119707</t>
  </si>
  <si>
    <t xml:space="preserve">Full Size Floating Bed with LED Lights Underneath,Modern Full Size Low Profile Platform Bed with LED Lights,Grey</t>
  </si>
  <si>
    <t xml:space="preserve">W504119705</t>
  </si>
  <si>
    <t xml:space="preserve">Twin Size  House-shaped Bed with Trundle,Natural</t>
  </si>
  <si>
    <t xml:space="preserve">W504119703</t>
  </si>
  <si>
    <t xml:space="preserve">Twin Size  House-shaped Bed with Trundle,Grey</t>
  </si>
  <si>
    <t xml:space="preserve">W504119696</t>
  </si>
  <si>
    <t xml:space="preserve">Twin House Bed with Guardrails, Slats ,White</t>
  </si>
  <si>
    <t xml:space="preserve">W504119695</t>
  </si>
  <si>
    <t xml:space="preserve">Twin House Bed with Guardrails, Slats ,Grey</t>
  </si>
  <si>
    <t xml:space="preserve">W504119507</t>
  </si>
  <si>
    <t xml:space="preserve">Full Tent-shaped Floor Bed, with Guardrails, Slats, Door ,White</t>
  </si>
  <si>
    <t xml:space="preserve">W504119500</t>
  </si>
  <si>
    <t xml:space="preserve">Twin Tent-shaped Floor Bed, with Guardrails, Slats, Door ,Grey</t>
  </si>
  <si>
    <t xml:space="preserve">W504119495</t>
  </si>
  <si>
    <t xml:space="preserve">Twin Tent-shaped Floor Bed, Teepee Bed with Guardrails, Slats,Grey</t>
  </si>
  <si>
    <t xml:space="preserve">W504119493</t>
  </si>
  <si>
    <t xml:space="preserve">Full House-Shaped Headboard Bed with Handrails ,slats
,Natural</t>
  </si>
  <si>
    <t xml:space="preserve">W504119488</t>
  </si>
  <si>
    <t xml:space="preserve">Twin House-Shaped Headboard Floor Bed with Handrails ,slats ,Natural</t>
  </si>
  <si>
    <t xml:space="preserve">W504119487</t>
  </si>
  <si>
    <t xml:space="preserve">Twin House-Shaped Headboard Floor Bed with Handrails ,slats,White</t>
  </si>
  <si>
    <t xml:space="preserve">W504119485</t>
  </si>
  <si>
    <t xml:space="preserve">Twin House-Shaped Headboard Floor Bed with Handrails ,slats,Grey</t>
  </si>
  <si>
    <t xml:space="preserve">W504119480</t>
  </si>
  <si>
    <t xml:space="preserve">Full House-Shaped Headboard Floor Bed with Fence ,Grey</t>
  </si>
  <si>
    <t xml:space="preserve">W504102764</t>
  </si>
  <si>
    <t xml:space="preserve">Twin Size Wood bed with House-shaped Headboard Floor bed with Fences,Light Blue</t>
  </si>
  <si>
    <t xml:space="preserve">W504102762</t>
  </si>
  <si>
    <t xml:space="preserve">Twin Size Wood bed with House-shaped Headboard Floor bed with Fences,Light Green</t>
  </si>
  <si>
    <t xml:space="preserve">W504102759</t>
  </si>
  <si>
    <t xml:space="preserve">Twin Size Wood bed with House-shaped Headboard Floor bed with Fences,White</t>
  </si>
  <si>
    <t xml:space="preserve">W504102757</t>
  </si>
  <si>
    <t xml:space="preserve">Twin Size Wood bed with House-shaped Headboard Floor bed with Fences,Grey</t>
  </si>
  <si>
    <t xml:space="preserve">W504102753</t>
  </si>
  <si>
    <t xml:space="preserve">Full Size Bed with Storage Case, 2 Storage drawers, Lengthwise Support Slat,Grey</t>
  </si>
  <si>
    <t xml:space="preserve">W50489983</t>
  </si>
  <si>
    <t xml:space="preserve">Full Bed with Footboard Bench,Grey</t>
  </si>
  <si>
    <t xml:space="preserve">W504S00068</t>
  </si>
  <si>
    <t xml:space="preserve">Twin over Twin House Bunk Bed with Roof , Window, Window  Box, Door , with Safety Guardrails and Ladder, Grey</t>
  </si>
  <si>
    <t xml:space="preserve">W504S00050</t>
  </si>
  <si>
    <t xml:space="preserve">Full Loft Bed with Desk ,Shelves and Ladder, Grey</t>
  </si>
  <si>
    <t xml:space="preserve">W50440498</t>
  </si>
  <si>
    <t xml:space="preserve">Twin Bed with Headboard and Footboard,Grey</t>
  </si>
  <si>
    <t xml:space="preserve">HL000192AAB</t>
  </si>
  <si>
    <t xml:space="preserve">3 Pieces  Bedroom Set with Queen Size PU Leather Upholstered Platform Bed and Elegant PU Nightstand with 2 Drawers , Black</t>
  </si>
  <si>
    <t xml:space="preserve">HL000192AAK</t>
  </si>
  <si>
    <t xml:space="preserve">3 Pieces  Bedroom Set with Queen Size PU Leather Upholstered Platform Bed and Elegant PU Nightstand with 2 Drawers , Beige</t>
  </si>
  <si>
    <t xml:space="preserve">WF530906AAB</t>
  </si>
  <si>
    <t xml:space="preserve">Farmhouse Wooden Platform Queen Size Bed, Modern Platform Bed with Wooden Strip Stickers Decoration, Plywood Slats Support, Black</t>
  </si>
  <si>
    <t xml:space="preserve">WF530906AAK</t>
  </si>
  <si>
    <t xml:space="preserve">Farmhouse Wooden Platform Queen Size Bed, Modern Platform Bed with Wooden Strip Stickers Decoration, Plywood Slats Support, White</t>
  </si>
  <si>
    <t xml:space="preserve">WF530905AAB</t>
  </si>
  <si>
    <t xml:space="preserve">Farmhouse Wooden Platform Full Size Bed, Modern Platform Bed with Wooden Strip Stickers Decoration, Plywood Slats Support, Black</t>
  </si>
  <si>
    <t xml:space="preserve">WF530905AAK</t>
  </si>
  <si>
    <t xml:space="preserve">Farmhouse Wooden Platform Full Size Bed, Modern Platform Bed with Wooden Strip Decoration, Plywood Slats Support, White</t>
  </si>
  <si>
    <t xml:space="preserve">WF531200AAB</t>
  </si>
  <si>
    <t xml:space="preserve">Elegant Nightstand with Metal Handle and Sparkling Shiny Decoration, Bedside Table with 2 Drawers for Bedroom, Living Room, Black</t>
  </si>
  <si>
    <t xml:space="preserve">WF531200AAK</t>
  </si>
  <si>
    <t xml:space="preserve">Elegant Nightstand with Metal Handle and Sparkling Shiny Decoration, Bedside Table with 2 Drawers for Bedroom, Living Room, White</t>
  </si>
  <si>
    <t xml:space="preserve">HL000160AAB</t>
  </si>
  <si>
    <t xml:space="preserve">3-Pieces Bedroom Sets,Queen Size Upholstered Bed with LED Lights and Two Motion Activated Night Lights,PU Nightstand with 2 Drawers and Crystal Handle,Black</t>
  </si>
  <si>
    <t xml:space="preserve">HL000160AAK</t>
  </si>
  <si>
    <t xml:space="preserve">3-Pieces Bedroom Sets,Queen Size Upholstered Bed with LED Lights and Two Motion Activated Night Lights,PU Nightstand with 2 Drawers and Crystal Handle,White</t>
  </si>
  <si>
    <t xml:space="preserve">HL000162AAB</t>
  </si>
  <si>
    <t xml:space="preserve">3 Pieces Bedroom Sets,Queen Size Upholstered Bed with LED Lights,Hydraulic Storage System, Two Nightstands with Crystal Decoration,Black</t>
  </si>
  <si>
    <t xml:space="preserve">HL000162AAK</t>
  </si>
  <si>
    <t xml:space="preserve">3 Pieces Bedroom Sets,Queen Size Upholstered Bed with LED Lights,Hydraulic Storage System, Two Nightstands with Crystal Decoration,White</t>
  </si>
  <si>
    <t xml:space="preserve">HL000105AAH</t>
  </si>
  <si>
    <t xml:space="preserve">4 Pieces Bedroom Sets Queen Size Upholstered Bed Frame with Modern Corduroy  Storage Ottoman and Nightstands,Pink</t>
  </si>
  <si>
    <t xml:space="preserve">HL000105AAA</t>
  </si>
  <si>
    <t xml:space="preserve">4 Pieces Bedroom Sets Queen Size Upholstered Bed Frame with Modern Corduroy  Storage Ottoman and Nightstands,Beige</t>
  </si>
  <si>
    <t xml:space="preserve">WF313318AAE</t>
  </si>
  <si>
    <t xml:space="preserve">Queen Size Wood Platform Bed Wooden Slat Support, Vintage Simple Bed Frame with Rectangular Headboard and Footboard, Grey</t>
  </si>
  <si>
    <t xml:space="preserve">WF313317AAE</t>
  </si>
  <si>
    <t xml:space="preserve">Full Size Wood Platform Bed Wooden Slat Support, Vintage Simple Bed Frame with Rectangular Headboard and Footboard, Grey</t>
  </si>
  <si>
    <t xml:space="preserve">WF313317AAK</t>
  </si>
  <si>
    <t xml:space="preserve">Full Size Wood Platform Bed Wooden Slat Support, Vintage Simple Bed Frame with Rectangular Headboard and Footboard, White</t>
  </si>
  <si>
    <t xml:space="preserve">WF313320AAH</t>
  </si>
  <si>
    <t xml:space="preserve">Queen Size Wood Platform Bed Frame, Retro Style  Bed with Rectangular Headboard,No Need Box Spring,Pink</t>
  </si>
  <si>
    <t xml:space="preserve">WF313319AAH</t>
  </si>
  <si>
    <t xml:space="preserve">Full Size Wood Platform Bed Frame, Retro Style  Bed with Rectangular Headboard,No Need Box Spring,Pink</t>
  </si>
  <si>
    <t xml:space="preserve">WF320342AAK</t>
  </si>
  <si>
    <t xml:space="preserve">Queen Size PU Leather Upholstered Platform Bed, Headboard with Wingback and Metal Bar Accents, No Box Spring Required, Beige</t>
  </si>
  <si>
    <t xml:space="preserve">WF320342AAB</t>
  </si>
  <si>
    <t xml:space="preserve">Queen Size PU Leather Upholstered Platform Bed, Headboard with Wingback and Metal Bar Accents, No Box Spring Required, Black</t>
  </si>
  <si>
    <t xml:space="preserve">HL000103AAH</t>
  </si>
  <si>
    <t xml:space="preserve">Twin Size Tufted Upholstered Daybed with Trundle, Velvet Sofabed with Rivet Design, No Box-spring Needed,Pink</t>
  </si>
  <si>
    <t xml:space="preserve">WF531949AAH</t>
  </si>
  <si>
    <t xml:space="preserve">Twin Size Upholstered Cloud-Shape Bed ,Velvet Platform Bed with Headboard,No Box-spring Needed,Pink</t>
  </si>
  <si>
    <t xml:space="preserve">WF324088AAD</t>
  </si>
  <si>
    <t xml:space="preserve">Vintage Two Drawer Nightstand, Simple and Generous Storage Space,Dark Walnut</t>
  </si>
  <si>
    <t xml:space="preserve">WF324088AAE</t>
  </si>
  <si>
    <t xml:space="preserve">Vintage Two Drawer Wooden Nightstand, Simple and Generous, Large Storage Space,Light Gray</t>
  </si>
  <si>
    <t xml:space="preserve">WF324087AAE</t>
  </si>
  <si>
    <t xml:space="preserve">Queen Size Vintage Platform Bed,With Storage Headboard and Charging Station, Light Gray</t>
  </si>
  <si>
    <t xml:space="preserve">HL000114AAH</t>
  </si>
  <si>
    <t xml:space="preserve">2-Pieces Bedroom Sets Queen Size Upholstered Bed with Rectangular Upholstered Ottoman for Bedroom,Pink</t>
  </si>
  <si>
    <t xml:space="preserve">WF324910AAH</t>
  </si>
  <si>
    <t xml:space="preserve">All Covered Velvet Upholstered Ottoman, Rectangular Footstool, Bedroom Footstool, No Assembly Required, Elegant and Luxurious, Pink</t>
  </si>
  <si>
    <t xml:space="preserve">HL000114AAA</t>
  </si>
  <si>
    <t xml:space="preserve">2-Pieces Bedroom Sets Queen Size Upholstered Bed with Rectangular Upholstered Ottoman for Bedroom,White</t>
  </si>
  <si>
    <t xml:space="preserve">WF324910AAA</t>
  </si>
  <si>
    <t xml:space="preserve">All Covered Velvet Upholstered Ottoman, Rectangular Footstool, Bedroom Footstool, No Assembly Required, Elegant and Luxurious, White</t>
  </si>
  <si>
    <t xml:space="preserve">HL000101AAE</t>
  </si>
  <si>
    <t xml:space="preserve">Twin size Upholstered Daybed with 2 Drawers ,Velvet Sofabed with USB Charging Ports,No Box-spring Needed,Gray</t>
  </si>
  <si>
    <t xml:space="preserve">HL000100AAD</t>
  </si>
  <si>
    <t xml:space="preserve">3-Pieces Bedroom Sets Queen Size Tufted Upholstered Platform Bed with Motion Activated Night Lights and USB Charger, Modern Storage Nightstand and Dresser, Natural</t>
  </si>
  <si>
    <t xml:space="preserve">HL000097AAB</t>
  </si>
  <si>
    <t xml:space="preserve">3-Pieces Bedroom Sets Full Size Wooden Platform Bed with Natural Rattan Headboard, Nightstands Set of 2 with Rattan-Woven Surfaces and Three Drawers for Bedroom, Black</t>
  </si>
  <si>
    <t xml:space="preserve">HL000096AAC</t>
  </si>
  <si>
    <t xml:space="preserve">4-Pieces Bedroom Sets Queen Size Upholstered Bed Frame with Rivet Design,Nightstands and Tufted Storage Ottoman,Blue</t>
  </si>
  <si>
    <t xml:space="preserve">WF322807AAC</t>
  </si>
  <si>
    <t xml:space="preserve">Upholstered Velvet Storage Ottoman Bench for Bedroom, End of Bed Bench with Rivet Design, Tufted Foot Rest Stool,Blue</t>
  </si>
  <si>
    <t xml:space="preserve">WF322805AAC</t>
  </si>
  <si>
    <t xml:space="preserve">Simple Queen Size Upholstered Bed Frame with Rivet Design, Modern Velvet Platform Bed with headboard, Blue</t>
  </si>
  <si>
    <t xml:space="preserve">WF322805AAA</t>
  </si>
  <si>
    <t xml:space="preserve">Simple Queen Size Upholstered Bed Frame with Rivet Design, Modern Velvet Platform Bed with headboard, Beige</t>
  </si>
  <si>
    <t xml:space="preserve">WF317945AAG</t>
  </si>
  <si>
    <t xml:space="preserve">2-Drawer Farmhouse Wooden Nightstand with Well-proportioned Design and Sleek Lines, Wood Side Table with Storage Cabinet for Bedroom, Antique Gray</t>
  </si>
  <si>
    <t xml:space="preserve">WF317945AAK</t>
  </si>
  <si>
    <t xml:space="preserve">2-Drawer Farmhouse Wooden Nightstand with Well-proportioned Design and Sleek Lines, Wood Side Table with Storage Cabinet for Bedroom, White+Brown</t>
  </si>
  <si>
    <t xml:space="preserve">WF318067AAE</t>
  </si>
  <si>
    <t xml:space="preserve">Twin Size Boat-Shaped Platform Bed with 2 Drawers,Twin Bed with Storage for Bedroom,Gray</t>
  </si>
  <si>
    <t xml:space="preserve">HL000087AAK</t>
  </si>
  <si>
    <t xml:space="preserve">3-Pieces Bedroom Sets Full Size House Bed with Storage Headboard, Wooden Nightstand and Storage Dresser,White</t>
  </si>
  <si>
    <t xml:space="preserve">HL000087AAE</t>
  </si>
  <si>
    <t xml:space="preserve">3-Pieces Bedroom Sets Full Size House Bed with Storage Headboard, Wooden Nightstand and Storage Dresser,Gray</t>
  </si>
  <si>
    <t xml:space="preserve">HL000086AAK</t>
  </si>
  <si>
    <t xml:space="preserve">3-Pieces Bedroom Sets Twin Size House Bed with Storage Headboard, Wooden Nightstand and Storage Dresser,White</t>
  </si>
  <si>
    <t xml:space="preserve">HL000086AAE</t>
  </si>
  <si>
    <t xml:space="preserve">3-Pieces Bedroom Sets Twin Size House Bed with Storage Headboard, Wooden Nightstand and Storage Dresser,Gray</t>
  </si>
  <si>
    <t xml:space="preserve">HL000084AAE</t>
  </si>
  <si>
    <t xml:space="preserve">3-Pieces Bedroom Sets Queen Size Upholstered Platform Bed with 4 Drawers, Marble Top Nightstand and Storage Dresser, Gray</t>
  </si>
  <si>
    <t xml:space="preserve">HL000060AAD</t>
  </si>
  <si>
    <t xml:space="preserve">3-Pieces Bedroom Sets Twin Size Bear-Shape Platform Bed with Nightstand and Storage dresser,Cream+Walnut</t>
  </si>
  <si>
    <t xml:space="preserve">HL000037AAK</t>
  </si>
  <si>
    <t xml:space="preserve">4-Pieces Bedroom Sets Queen Size Upholstered Bed with LED Lights and Hydraulic Storage System,Two Nightstands with USB Charging Station and LED lights,Vanity with Mirror and Retractable Table,White</t>
  </si>
  <si>
    <t xml:space="preserve">WF315911AAK</t>
  </si>
  <si>
    <t xml:space="preserve">Twin Size Upholstered Princess Bed With Crown Headboard and 2 Drawers,Twin  Size Platform Bed with Headboard and Footboard, Pink+White</t>
  </si>
  <si>
    <t xml:space="preserve">HL000191AAB</t>
  </si>
  <si>
    <t xml:space="preserve">4-Pieces Bedroom Sets, Queen Size Farmhouse Platform Bed with Wooden Strip Stickers Decoration, Storage Nightstand and Dresser with Metal Handle, Black</t>
  </si>
  <si>
    <t xml:space="preserve">HL000191AAK</t>
  </si>
  <si>
    <t xml:space="preserve">4-Pieces Bedroom Sets, Queen Size Farmhouse Platform Bed with Wooden Strip Stickers Decoration, Storage Nightstand and Dresser with Metal Handle, White</t>
  </si>
  <si>
    <t xml:space="preserve">HL000190AAB</t>
  </si>
  <si>
    <t xml:space="preserve">4-Pieces Bedroom Sets, Full Size Farmhouse Platform Bed with Wooden Strip Stickers Decoration, Storage Nightstand and Dresser with Metal Handle, Black</t>
  </si>
  <si>
    <t xml:space="preserve">HL000190AAK</t>
  </si>
  <si>
    <t xml:space="preserve">4-Pieces Bedroom Sets, Full Size Farmhouse Platform Bed with Wooden Strip Stickers Decoration, Storage Nightstand and Dresser with Metal Handle, White</t>
  </si>
  <si>
    <t xml:space="preserve">WF530908AAB</t>
  </si>
  <si>
    <t xml:space="preserve">Rustic Farmhouse Style Wooden Dresser with 6 Drawers, Storage Cabinet for Bedroom with Metal Handles, Black</t>
  </si>
  <si>
    <t xml:space="preserve">WF530908AAK</t>
  </si>
  <si>
    <t xml:space="preserve">Rustic Farmhouse Style Wooden Dresser with 6 Drawers, Storage Cabinet for Bedroom with Metal Handles, White</t>
  </si>
  <si>
    <t xml:space="preserve">WF530907AAB</t>
  </si>
  <si>
    <t xml:space="preserve">2-Drawer Farmhouse Wooden Nightstand with Wooden Strip Stickers Decoration and Metal Handle, Wood Side Table with Storage Cabinet for Bedroom, Black</t>
  </si>
  <si>
    <t xml:space="preserve">WF530907AAK</t>
  </si>
  <si>
    <t xml:space="preserve">2-Drawer Farmhouse Wooden Nightstand with Wooden Strip Stickers Decoration and Metal Handle, Wood Side Table with Storage Cabinet for Bedroom, White</t>
  </si>
  <si>
    <t xml:space="preserve">HL000110AAB</t>
  </si>
  <si>
    <t xml:space="preserve">3-Pieces Bedroom Sets Queen Size Upholstered Bed with LED Lights, Nightstands and Dresser with Metal Handles and Sparkling Shiny Decoration, Black</t>
  </si>
  <si>
    <t xml:space="preserve">HL000110AAK</t>
  </si>
  <si>
    <t xml:space="preserve">3-Pieces Bedroom Sets Queen Size Upholstered Bed with LED Lights, Nightstands and Dresser with Metal Handles and Sparkling Shiny Decoration, White</t>
  </si>
  <si>
    <t xml:space="preserve">WF531201AAB</t>
  </si>
  <si>
    <t xml:space="preserve">Elegant Dresser with Metal Handle and Sparkling Shiny Decoration, Storage Cabinet with 6 Drawers for Bedroom, Living Room, Black</t>
  </si>
  <si>
    <t xml:space="preserve">WF531199AAB</t>
  </si>
  <si>
    <t xml:space="preserve">Queen Size PU Upholstered Bed, Headboard with LED Light Strips and Sparkling Shiny Decoration, No Box Spring Required, Black</t>
  </si>
  <si>
    <t xml:space="preserve">WF531201AAK</t>
  </si>
  <si>
    <t xml:space="preserve">Elegant Dresser with Metal Handle and Sparkling Shiny Decoration, Storage Cabinet with 6 Drawers for Bedroom, Living Room, White</t>
  </si>
  <si>
    <t xml:space="preserve">WF531199AAK</t>
  </si>
  <si>
    <t xml:space="preserve">Queen Size PU Upholstered Bed, Headboard with LED Light Strips and Sparkling Shiny Decoration, No Box Spring Required, White</t>
  </si>
  <si>
    <t xml:space="preserve">WF320343AAK</t>
  </si>
  <si>
    <t xml:space="preserve">Queen Size Floating Bed Frame with Storage Headboard, Modern Upholstered Platform Bed with Touch Sensor Night Light and USB Charger, Beige</t>
  </si>
  <si>
    <t xml:space="preserve">WF324089AAD</t>
  </si>
  <si>
    <t xml:space="preserve">Retro American Country Style Wooden Dresser with 5 Drawer, Storage Cabinet for Bedroom, Dark Walnut</t>
  </si>
  <si>
    <t xml:space="preserve">HL000111AAE</t>
  </si>
  <si>
    <t xml:space="preserve">Queen Size Upholstered Bed with LED Lights,Modern Platform Bed with Velvet Headboard,Grey</t>
  </si>
  <si>
    <t xml:space="preserve">HL000111AAK</t>
  </si>
  <si>
    <t xml:space="preserve">Queen Size Upholstered Bed with LED Light,Modern Platform Bed with with Velvet Headboard,White</t>
  </si>
  <si>
    <t xml:space="preserve">HL000099AAH</t>
  </si>
  <si>
    <t xml:space="preserve">2 Pieces Bedroom Sets Queen Size Upholstered Bed Frame, Modern Corduroy  Storage Ottoman,Pink</t>
  </si>
  <si>
    <t xml:space="preserve">HL000099AAA</t>
  </si>
  <si>
    <t xml:space="preserve">2 Pieces Bedroom Sets Queen Size Upholstered Bed Frame, Modern Corduroy  Storage Ottoman,Beige</t>
  </si>
  <si>
    <t xml:space="preserve">WF320519AAH</t>
  </si>
  <si>
    <t xml:space="preserve">Modern Corduroy Upholstered Ottoman with Metal Legs, Storage Bench for Bedroom,Living Room,Pink</t>
  </si>
  <si>
    <t xml:space="preserve">WF320515AAH</t>
  </si>
  <si>
    <t xml:space="preserve">Queen Size Corduroy Upholstered Bed Frame, Platform Bed with Horizontal Stripe Headboard, No Box Spring Needed, Pink</t>
  </si>
  <si>
    <t xml:space="preserve">WF320515AAA</t>
  </si>
  <si>
    <t xml:space="preserve">Queen Size Corduroy Upholstered Bed Frame, Platform Bed with Horizontal Stripe Headboard, No Box Spring Needed, Beige</t>
  </si>
  <si>
    <t xml:space="preserve">WF318536AAB</t>
  </si>
  <si>
    <t xml:space="preserve">Full Size Wooden Platform Bed with Natural Rattan Headboard, Exquisite Elegance with Minimalist Charm for Bedroom, Black</t>
  </si>
  <si>
    <t xml:space="preserve">HL000096AAA</t>
  </si>
  <si>
    <t xml:space="preserve">4-Pieces Bedroom Sets Queen Size Upholstered Bed Frame with Rivet Design,Nightstands and Tufted Storage Ottoman,Beige</t>
  </si>
  <si>
    <t xml:space="preserve">WF322806AAA</t>
  </si>
  <si>
    <t xml:space="preserve">Modern Nightstands Set of 2 with Drawer and Crystal Handle, Elegant Rivet Velvet Design Bedside Table for Bedroom, Beige</t>
  </si>
  <si>
    <t xml:space="preserve">HL000092AAG</t>
  </si>
  <si>
    <t xml:space="preserve">3-Pieces Bedroom Sets Queen Size Farmhouse Platform Bed with Double Sliding Door Storage Headboard and Charging Station, Storage Nightstand and Dresser, Antique Gray</t>
  </si>
  <si>
    <t xml:space="preserve">HL000091AAG</t>
  </si>
  <si>
    <t xml:space="preserve">3-Pieces Bedroom Sets Full Size Farmhouse Platform Bed with Double Sliding Door Storage Headboard and Charging Station, Storage Nightstand and Dresser, Antique Gray</t>
  </si>
  <si>
    <t xml:space="preserve">HL000091AAK</t>
  </si>
  <si>
    <t xml:space="preserve">3-Pieces Bedroom Sets Full Size Farmhouse Platform Bed with Double Sliding Door Storage Headboard and Charging Station, Storage Nightstand and Dresser, White+Brown</t>
  </si>
  <si>
    <t xml:space="preserve">WF317946AAG</t>
  </si>
  <si>
    <t xml:space="preserve">Retro Farmhouse Style Wooden Dresser with 6 Drawer, Storage Cabinet for Bedroom, Anitque Gray</t>
  </si>
  <si>
    <t xml:space="preserve">WF317946AAK</t>
  </si>
  <si>
    <t xml:space="preserve">Retro Farmhouse Style Wooden Dresser with 6 Drawer, Storage Cabinet for Bedroom, White+Brown</t>
  </si>
  <si>
    <t xml:space="preserve">HL000078AAK</t>
  </si>
  <si>
    <t xml:space="preserve">3-Pieces Bedroom Sets Queen Size Tufted Upholstered  PU Platform Bed with Nightstand and Storage Dresser, White</t>
  </si>
  <si>
    <t xml:space="preserve">WF315393AAK</t>
  </si>
  <si>
    <t xml:space="preserve">Wooden Nightstand with a Drawer and an Open Storage, End Table for Bedroom, White</t>
  </si>
  <si>
    <t xml:space="preserve">WF310979AAE</t>
  </si>
  <si>
    <t xml:space="preserve">Twin Size Platform Bed with Storage Headboard,Multiple Storage Shelves on Both Sides,Grey</t>
  </si>
  <si>
    <t xml:space="preserve">HL000071AAB</t>
  </si>
  <si>
    <t xml:space="preserve">Queen Size Upholstered  Petal Shaped Platform Bed  with Hydraulic Storage System, PU Storage Bed, Decorated with metal balls, Black</t>
  </si>
  <si>
    <t xml:space="preserve">WF311629AAK</t>
  </si>
  <si>
    <t xml:space="preserve">Twin size Upholstered Rabbit-Shape Princess Bed ,Twin Size Platform Bed with Headboard and Footboard,White</t>
  </si>
  <si>
    <t xml:space="preserve">HL000068AAA</t>
  </si>
  <si>
    <t xml:space="preserve">2-Pieces Bedroom Sets,Queen Size Upholstered Platform Bed with Hydraulic Storage System,Storage Ottoman with Metal Legs,Beige</t>
  </si>
  <si>
    <t xml:space="preserve">WF303282AAB</t>
  </si>
  <si>
    <t xml:space="preserve">WF303281AAB</t>
  </si>
  <si>
    <t xml:space="preserve">WF308965AAA</t>
  </si>
  <si>
    <t xml:space="preserve">Full size Platform Bed with USB Charging Station and Storage Upholstered Headboard,LED Bed Frame,No Box Spring Needed,Walnut+Beige</t>
  </si>
  <si>
    <t xml:space="preserve">WF308966AAE</t>
  </si>
  <si>
    <t xml:space="preserve">Queen size Platform Bed with USB Charging Station and Storage Upholstered Headboard,LED Bed Frame,No Box Spring Needed,Gray+White</t>
  </si>
  <si>
    <t xml:space="preserve">HL000057AAD</t>
  </si>
  <si>
    <t xml:space="preserve">3-Pieces Bedroom Sets,Full Size Wood Platform Bed and Two Nightstands-Dark Walnut</t>
  </si>
  <si>
    <t xml:space="preserve">WF307730AAD</t>
  </si>
  <si>
    <t xml:space="preserve">Full Size Wood Platform Bed with Bear-shaped Headboard,Bed with Motion Activated Night Lights,Cream+Walnut</t>
  </si>
  <si>
    <t xml:space="preserve">WF307328AAD</t>
  </si>
  <si>
    <t xml:space="preserve">Twin Size Upholstered Platform Bed with Bear-shaped Headboard and Footboard,Brown+White</t>
  </si>
  <si>
    <t xml:space="preserve">WF307328AAK</t>
  </si>
  <si>
    <t xml:space="preserve">Twin Size Upholstered Platform Bed with Bear-shaped Headboard and Footboard,White+Brown</t>
  </si>
  <si>
    <t xml:space="preserve">HL000117AAE</t>
  </si>
  <si>
    <t xml:space="preserve">Queen Size Wood Platform Bed with Two Drawers and Wooden Slat Support,Gray+Natrual</t>
  </si>
  <si>
    <t xml:space="preserve">WF303285AAE</t>
  </si>
  <si>
    <t xml:space="preserve">Upholstered Wooden Nightstand with 3 Drawers and Metal Legs&amp;Handles,Fully Assembled Except Legs&amp;Handles,Bedside Table with Marbling Worktop - Gray</t>
  </si>
  <si>
    <t xml:space="preserve">HL000043AAE</t>
  </si>
  <si>
    <t xml:space="preserve">4-Pieces Bedroom Sets Queen Size Upholstered Bed with Three Drawers, High Gloss Mirrored Nightstands and Dresser with Metal handles and Legs</t>
  </si>
  <si>
    <t xml:space="preserve">HL000043AAA</t>
  </si>
  <si>
    <t xml:space="preserve">WF303282AAK</t>
  </si>
  <si>
    <t xml:space="preserve">WF303281AAK</t>
  </si>
  <si>
    <t xml:space="preserve">HL000035AAE</t>
  </si>
  <si>
    <t xml:space="preserve">Upholstered Platform Bed with Wingback Tufted Headboard and 4 Drawers, No Box Spring Needed, Linen Fabric, Queen Size Gray</t>
  </si>
  <si>
    <t xml:space="preserve">HL000035AAA</t>
  </si>
  <si>
    <t xml:space="preserve">Upholstered Platform Bed with Wingback Tufted Headboard and 4 Drawers, No Box Spring Needed, Linen Fabric, Queen Size Beige</t>
  </si>
  <si>
    <t xml:space="preserve">HL000006AAE</t>
  </si>
  <si>
    <t xml:space="preserve">4-Pieces Bedroom Sets Queen Size Upholstered Platform Bed with Two Nightstands and Storage Bench-Gray</t>
  </si>
  <si>
    <t xml:space="preserve">HL000018AAK</t>
  </si>
  <si>
    <t xml:space="preserve">3-Pieces Bedroom Sets Full Size Platform Bed with Nightstand(USB Charging Ports) and Storage Chest,White+Walnut</t>
  </si>
  <si>
    <t xml:space="preserve">HL000019AAK</t>
  </si>
  <si>
    <t xml:space="preserve">3-Pieces Bedroom Sets Queen Size Platform Bed with Nightstand(USB Charging Ports) and Storage Chest,White+Walnut</t>
  </si>
  <si>
    <t xml:space="preserve">HL000023AAK</t>
  </si>
  <si>
    <t xml:space="preserve">3-Pieces Bedroom Sets Full Size Platform Bed with Nightstand and Storage dresser,White+Gray</t>
  </si>
  <si>
    <t xml:space="preserve">HL000026AAE</t>
  </si>
  <si>
    <t xml:space="preserve">Upholstered Platform Bed with Wingback Headboard and 4 Drawers, No Box Spring Needed, Linen Fabric, Queen Size Gray</t>
  </si>
  <si>
    <t xml:space="preserve">WF295307AAW</t>
  </si>
  <si>
    <t xml:space="preserve">Rustic Wooden Dresser with 6 Drawers,Storage Cabinet for Bedroom,Anitque White</t>
  </si>
  <si>
    <t xml:space="preserve">HL000189AAK</t>
  </si>
  <si>
    <t xml:space="preserve">Wooden Twin Size Daybed with Storage Shelves, Multi-functional Bed with Two Storage Drawers and  Study Desk, Antique White</t>
  </si>
  <si>
    <t xml:space="preserve">WF313320AAK</t>
  </si>
  <si>
    <t xml:space="preserve">Queen Size Wood Platform Bed Frame, Retro Style  Bed with Rectangular Headboard,No Need Box Spring,White</t>
  </si>
  <si>
    <t xml:space="preserve">HL000101AAA</t>
  </si>
  <si>
    <t xml:space="preserve">Twin size Upholstered Daybed with 2 Drawers ,Velvet Sofabed with USB Charging Ports,No Box-spring Needed,Beige</t>
  </si>
  <si>
    <t xml:space="preserve">HL000098AAB</t>
  </si>
  <si>
    <t xml:space="preserve">3-Pieces Bedroom Sets Queen Size Wooden Platform Bed with Natural Rattan Headboard, Nightstands Set of 2 with Rattan-Woven Surfaces and Three Drawers for Bedroom, Black</t>
  </si>
  <si>
    <t xml:space="preserve">HL000097AAK</t>
  </si>
  <si>
    <t xml:space="preserve">3-Pieces Bedroom Sets Full Size Wooden Platform Bed with Natural Rattan Headboard, Nightstands Set of 2 with Rattan-Woven Surfaces and Three Drawers for Bedroom, White</t>
  </si>
  <si>
    <t xml:space="preserve">WF322806AAC</t>
  </si>
  <si>
    <t xml:space="preserve">Modern Nightstands Set of 2 with Drawer and Crystal Handle, Elegant Rivet Velvet Design Bedside Table for Bedroom, Blue</t>
  </si>
  <si>
    <t xml:space="preserve">HL000094AAK</t>
  </si>
  <si>
    <t xml:space="preserve">Wooden Twin Size House Bed With Trundle, Modern Design for Kids with Storage Shlef, White</t>
  </si>
  <si>
    <t xml:space="preserve">HL000092AAK</t>
  </si>
  <si>
    <t xml:space="preserve">3-Pieces Bedroom Sets Queen Size  Farmhouse Platform Bed with Double Sliding Door Storage Headboard, Storage Nightstand and Dresser, White+Brown</t>
  </si>
  <si>
    <t xml:space="preserve">WF317943AAK</t>
  </si>
  <si>
    <t xml:space="preserve">Farmhouse Platform Bed with Double Sliding Barn Door, Full Size Rustic Wood Bed with
Charging Station, Wood Slats Support, White+Brown</t>
  </si>
  <si>
    <t xml:space="preserve">WF317943AAG</t>
  </si>
  <si>
    <t xml:space="preserve">Farmhouse Platform Bed with Double Sliding Barn Door, Full Size Rustic Wood Bed with
Charging Station, Wood Slats Support, Antique Gray</t>
  </si>
  <si>
    <t xml:space="preserve">HL000093AAA</t>
  </si>
  <si>
    <t xml:space="preserve">Upholstered Platform Bed with Wingback Headboard and 4 Drawers, No Box Spring Needed, Linen Fabric, Queen Size Beige</t>
  </si>
  <si>
    <t xml:space="preserve">WF315552AAH</t>
  </si>
  <si>
    <t xml:space="preserve">Twin size Upholstered Princess Bed With Crown Headboard,Twin Size Platform Bed with Headboard and Footboard with Light Strips,Golden Metal Legs, White+Pink</t>
  </si>
  <si>
    <t xml:space="preserve">WF315551AAH</t>
  </si>
  <si>
    <t xml:space="preserve">Full size Upholstered Princess Bed With Crown Headboard,Full Size Platform Bed with Headboard and Footboard with Light Strips,Golden Metal Legs, White+Pink</t>
  </si>
  <si>
    <t xml:space="preserve">WF315550AAH</t>
  </si>
  <si>
    <t xml:space="preserve">Twin size Velvet Princess Bed With Bow-Knot Headboard,Twin Size Platform Bed with Headboard and Footboard,White+Pink</t>
  </si>
  <si>
    <t xml:space="preserve">HL000055AAC</t>
  </si>
  <si>
    <t xml:space="preserve">3-Pieces Bedroom Sets,Queen Size Upholstered Platform Bed with LED Lights and Two Nightstands-Blue</t>
  </si>
  <si>
    <t xml:space="preserve">HL000055AAA</t>
  </si>
  <si>
    <t xml:space="preserve">3-Pieces Bedroom Sets,Queen Size Upholstered Platform Bed with LED Lights and Two Nightstands-Beige</t>
  </si>
  <si>
    <t xml:space="preserve">WF307772AAC</t>
  </si>
  <si>
    <t xml:space="preserve">Queen Size Upholstered Bed Frame with LED Lights,Modern Velvet Platform Bed with Tufted Headboard,Blue</t>
  </si>
  <si>
    <t xml:space="preserve">HL000083AAK</t>
  </si>
  <si>
    <t xml:space="preserve">55" Long 6 Drawer Dresser with Marbling Worktop, Mordern Storage Cabinet with Metal Leg and Handle for Bedroom, White</t>
  </si>
  <si>
    <t xml:space="preserve">HL000080AAB</t>
  </si>
  <si>
    <t xml:space="preserve">Queen Size Upholstered Bed with LED Lights,Hydraulic Storage System and USB Charging Station,Black</t>
  </si>
  <si>
    <t xml:space="preserve">WF315394AAK</t>
  </si>
  <si>
    <t xml:space="preserve">6 Drawer Dresser with Metal Handle for Bedroom, Storage Cabinet with Vertical Stripe Finish Drawer, White(Passed ASTM F2057-23 Test)</t>
  </si>
  <si>
    <t xml:space="preserve">HL000077AAA</t>
  </si>
  <si>
    <t xml:space="preserve">Upholstered Platform Bed with Wingback Headboard, One Twin Trundle and 2 Drawers, No Box Spring Needed, Linen Fabric, Queen Size Beige</t>
  </si>
  <si>
    <t xml:space="preserve">HL000075AAE</t>
  </si>
  <si>
    <t xml:space="preserve">Wooden Full Size DayBed with Twin Size Trundle, DayBed with Storage Shelf and USB Charging Ports,Grey</t>
  </si>
  <si>
    <t xml:space="preserve">WF310980AAE</t>
  </si>
  <si>
    <t xml:space="preserve">Full Size Platform Bed with Storage Headboard,Multiple Storage Shelves on Both Sides,Grey</t>
  </si>
  <si>
    <t xml:space="preserve">WF310980AAK</t>
  </si>
  <si>
    <t xml:space="preserve">Full Size Platform Bed with Storage Headboard,Multiple Storage Shelves on Both Sides,White</t>
  </si>
  <si>
    <t xml:space="preserve">WF311629AAH</t>
  </si>
  <si>
    <t xml:space="preserve">Twin size Upholstered Rabbit-Shape Princess Bed ,Twin Size Platform Bed with Headboard and Footboard,Pink</t>
  </si>
  <si>
    <t xml:space="preserve">WF310944AAA</t>
  </si>
  <si>
    <t xml:space="preserve">Elegant Upholstered Storage Ottoman,Storage Bench with Metal Legs for Bedroom,Living Room,Fully Assembled Except Legs,Beige</t>
  </si>
  <si>
    <t xml:space="preserve">WF310943AAB</t>
  </si>
  <si>
    <t xml:space="preserve">Queen Size Upholstered Platform Bed with Hydraulic Storage System,No Box Spring Needed,Black</t>
  </si>
  <si>
    <t xml:space="preserve">WF310647AAH</t>
  </si>
  <si>
    <t xml:space="preserve">Full size Upholstered Cloud-Shape Bed ,Velvet Platform Bed with Headboard,No Box-spring Needed,Pink</t>
  </si>
  <si>
    <t xml:space="preserve">WF310647AAA</t>
  </si>
  <si>
    <t xml:space="preserve">Full size Upholstered Cloud-Shape Bed ,Velvet Platform Bed with Headboard,No Box-spring Needed,Beige</t>
  </si>
  <si>
    <t xml:space="preserve">WF309337AAK</t>
  </si>
  <si>
    <t xml:space="preserve">Queen Size Upholstered Platform Bed with LED Lights and USB Charging, Storage Bed with 4 Drawers, White</t>
  </si>
  <si>
    <t xml:space="preserve">WF309409AAB</t>
  </si>
  <si>
    <t xml:space="preserve">Upholstered Platform Bed with LED Lights and Two Motion Activated Night Lights,Queen Size Storage Bed with Drawer, Black</t>
  </si>
  <si>
    <t xml:space="preserve">HL000066AAB</t>
  </si>
  <si>
    <t xml:space="preserve">Full Size Tufted Upholstered Platform Bed with Hydraulic Storage System,PU Storage Bed with LED Lights and USB charger, Black</t>
  </si>
  <si>
    <t xml:space="preserve">HL000057AAK</t>
  </si>
  <si>
    <t xml:space="preserve">3-Pieces Bedroom Sets,Full Size Wood Platform Bed and Two Nightstands-White</t>
  </si>
  <si>
    <t xml:space="preserve">HL000058AAK</t>
  </si>
  <si>
    <t xml:space="preserve">3-Pieces Bedroom Sets,Queen Size Wood Platform Bed  and Two Nightstands-White</t>
  </si>
  <si>
    <t xml:space="preserve">HL000055AAE</t>
  </si>
  <si>
    <t xml:space="preserve">WF307773AAE</t>
  </si>
  <si>
    <t xml:space="preserve">2-Drawer Nightstand with Metal Legs for Bedroom, Mid Century Nightstand Fully Assembled Except Legs and Handles,Velvet Bedside Table-Gray</t>
  </si>
  <si>
    <t xml:space="preserve">WF308873AAE</t>
  </si>
  <si>
    <t xml:space="preserve">Wooden Full Size House Bed with 2 Drawers,Kids Bed with Storage Shelf, Gray</t>
  </si>
  <si>
    <t xml:space="preserve">HL000054AAK</t>
  </si>
  <si>
    <t xml:space="preserve">Twin size Princess Carriage Bed with Crown ,Wood Platform Car Bed with Stair,White+Pink</t>
  </si>
  <si>
    <t xml:space="preserve">WF307729AAD</t>
  </si>
  <si>
    <t xml:space="preserve">Twin Size Wood Platform Bed with Bear-shaped Headboard,Bed with Motion Activated Night Lights,Cream+Walnut</t>
  </si>
  <si>
    <t xml:space="preserve">WF307327AAH</t>
  </si>
  <si>
    <t xml:space="preserve">Full size Upholstered Rabbit-Shape Princess Bed ,Full Size Platform Bed with Headboard and Footboard,White+Pink</t>
  </si>
  <si>
    <t xml:space="preserve">HL000049AAA</t>
  </si>
  <si>
    <t xml:space="preserve">2-Pieces Bedroom Sets Full Size Upholstered LED Platform Bed with Storage Ottoman-Velvet,Beige</t>
  </si>
  <si>
    <t xml:space="preserve">WF306331AAA</t>
  </si>
  <si>
    <t xml:space="preserve">Full Upholstered Smart LED Bed Frame with Elegant Flowers Headboard,Floating Velvet Platform LED Bed with Wooden Slats Support,Beige</t>
  </si>
  <si>
    <t xml:space="preserve">HL000118AAE</t>
  </si>
  <si>
    <t xml:space="preserve">3-Pieces Bedroom Sets Full Size Platform Bed with Nightstand(USB Charging Ports) and Storage Chest,Gray+Natrual</t>
  </si>
  <si>
    <t xml:space="preserve">WF297097AAE</t>
  </si>
  <si>
    <t xml:space="preserve">Rustic Wooden Chest with 6 Drawers,Storage Cabinet for Bedroom,Gray+Natrual</t>
  </si>
  <si>
    <t xml:space="preserve">HL000048AAC</t>
  </si>
  <si>
    <t xml:space="preserve">3-Pieces Bedroom Sets,Twin Size Boat-Shaped Platform Bed with  Trundle and Two Nightstands,White+Blue</t>
  </si>
  <si>
    <t xml:space="preserve">WF305173AAC</t>
  </si>
  <si>
    <t xml:space="preserve">Wooden Nightstand with Two Drawers for Kids,End Table for Bedroom,White+Blue</t>
  </si>
  <si>
    <t xml:space="preserve">HL000047AAK</t>
  </si>
  <si>
    <t xml:space="preserve">3-Pieces Bedroom Sets,Queen Size Upholstered Bed with LED Lights,Hydraulic Storage System and USB Charging Station, Two Nightstands with Crystal Decoration,White</t>
  </si>
  <si>
    <t xml:space="preserve">HL000045AAW</t>
  </si>
  <si>
    <t xml:space="preserve">3-Pieces Bedroom Sets Queen Size Platform Bed with Nightstand and Dresser,Antique White</t>
  </si>
  <si>
    <t xml:space="preserve">WF303343AAG</t>
  </si>
  <si>
    <t xml:space="preserve">Platform Bed with Storage Headboard,Sockets and USB Ports,Queen Size Platform Bed,Antique Gray</t>
  </si>
  <si>
    <t xml:space="preserve">HL000042AAA</t>
  </si>
  <si>
    <t xml:space="preserve">Upholstered Platform Bed with Tufted Headboard and 3 Drawers, No Box Spring Needed, Velvet Fabric, Queen Size Beige</t>
  </si>
  <si>
    <t xml:space="preserve">HL000039AAB</t>
  </si>
  <si>
    <t xml:space="preserve">HL000036AAK</t>
  </si>
  <si>
    <t xml:space="preserve">Tufted Upholstered Platform Bed with Hydraulic Storage System,Queen Size PU Storage Bed with LED Lights and USB charger, White</t>
  </si>
  <si>
    <t xml:space="preserve">HL000039AAK</t>
  </si>
  <si>
    <t xml:space="preserve">Full Size Tufted Upholstered Platform Bed with Hydraulic Storage System,PU Storage Bed with LED Lights and USB charger, White(Expected Arrival Time: 5.15,AT)</t>
  </si>
  <si>
    <t xml:space="preserve">HL000016AAK</t>
  </si>
  <si>
    <t xml:space="preserve">Full Size Wood Platform Bed with Two Drawers and Wooden Slat Support,White+walnut</t>
  </si>
  <si>
    <t xml:space="preserve">HL000017AAK</t>
  </si>
  <si>
    <t xml:space="preserve">Queen Size Wood Platform Bed with Two Drawers and Wooden Slat Support,White+walnut</t>
  </si>
  <si>
    <t xml:space="preserve">HL000023AAD</t>
  </si>
  <si>
    <t xml:space="preserve">3-Pieces Bedroom Sets Full Size Platform Bed with Nightstand and Storage dresser,Cream+Walnut</t>
  </si>
  <si>
    <t xml:space="preserve">HL000032AAK</t>
  </si>
  <si>
    <t xml:space="preserve">3-Pieces Bedroom Sets Full Size Platform Bed with Two Nightstands(USB Charging Ports),White+Walnut</t>
  </si>
  <si>
    <t xml:space="preserve">WF294740AAA</t>
  </si>
  <si>
    <t xml:space="preserve">Upholstered Platform Bed with Rubber Wood Legs,No Box Spring Needed, Linen Fabric,Queen Size-Beige</t>
  </si>
  <si>
    <t xml:space="preserve">WF297070AAK</t>
  </si>
  <si>
    <t xml:space="preserve">Wooden Full Size House Bed with Trundle,Kids Bed with Shelf, White</t>
  </si>
  <si>
    <t xml:space="preserve">WF295453AAF</t>
  </si>
  <si>
    <t xml:space="preserve">Upholstered Wooden Storage Ottoman Bench with 2 Drawers For Bedroom,Fully Assembled Except Legs and Handles,Green</t>
  </si>
  <si>
    <t xml:space="preserve">HL000113AAA</t>
  </si>
  <si>
    <t xml:space="preserve">Queen Size Upholstered Bed with Tufted Headboard, Modern Velvet Platform Bed , No Box Spring Required, White</t>
  </si>
  <si>
    <t xml:space="preserve">WF319354AAK</t>
  </si>
  <si>
    <t xml:space="preserve">Elegant Modern Dresser with Metal Handle,Mirrored Storage Cabinet with 6 Drawers for Bedroom,Living Room,White</t>
  </si>
  <si>
    <t xml:space="preserve">HL000101AAH</t>
  </si>
  <si>
    <t xml:space="preserve">Twin size Upholstered Daybed with 2 Drawers ,Velvet Sofabed with USB Charging Ports,No Box-spring Needed,Pink</t>
  </si>
  <si>
    <t xml:space="preserve">WF318537AAB</t>
  </si>
  <si>
    <t xml:space="preserve">Queen Size Wooden Platform Bed with Natural Rattan Headboard, Exquisite Elegance with Minimalist Charm for Bedroom, Black</t>
  </si>
  <si>
    <t xml:space="preserve">WF317944AAK</t>
  </si>
  <si>
    <t xml:space="preserve">Farmhouse Platform Bed with Double Sliding Barn Door, Queen Size Rustic Wood Bed with
Charging Station, Wood Slats Support, White+Brown</t>
  </si>
  <si>
    <t xml:space="preserve">HL000093AAH</t>
  </si>
  <si>
    <t xml:space="preserve">Upholstered Platform Bed with Wingback Headboard and 4 Drawers, No Box Spring Needed, Linen Fabric, Queen Size Pink</t>
  </si>
  <si>
    <t xml:space="preserve">WF315549AAH</t>
  </si>
  <si>
    <t xml:space="preserve">Full size Velvet Princess Bed With bow-knot Headboard,Full Size Platform Bed with Headboard and Footboard,White+Pink</t>
  </si>
  <si>
    <t xml:space="preserve">HL000089AAM</t>
  </si>
  <si>
    <t xml:space="preserve">Wooden Full Size Daybed with Storage Shelves, Multi-functional Bed with Two Storage Drawers and  Study Desk, Natural</t>
  </si>
  <si>
    <t xml:space="preserve">HL000089AAK</t>
  </si>
  <si>
    <t xml:space="preserve">Wooden Full Size Daybed with Storage Shelves, Multi-functional Bed with Two Storage Drawers and  Study Desk, Antique White</t>
  </si>
  <si>
    <t xml:space="preserve">HL000085AAH</t>
  </si>
  <si>
    <t xml:space="preserve">Full Size Princess Bed With Crown Headboard and 2 Drawers, Full size Platform Bed with Headboard and Footboard,White+Pink</t>
  </si>
  <si>
    <t xml:space="preserve">HL000075AAK</t>
  </si>
  <si>
    <t xml:space="preserve">Wooden Full Size DayBed with Twin Size Trundle, DayBed with Storage Shelf and USB Charging Ports,White</t>
  </si>
  <si>
    <t xml:space="preserve">WF310979AAK</t>
  </si>
  <si>
    <t xml:space="preserve">Twin Size Platform Bed with Storage Headboard,Multiple Storage Shelves on Both Sides,White</t>
  </si>
  <si>
    <t xml:space="preserve">WF301683AAH</t>
  </si>
  <si>
    <t xml:space="preserve">Wooden Full Size House Bed with Twin Size Trundle,Kids Bed with Shelf, Pink</t>
  </si>
  <si>
    <t xml:space="preserve">WF303337AAK</t>
  </si>
  <si>
    <t xml:space="preserve">Full size Upholstered Princess Bed With Crown Headboard,Full Size Platform Bed with Headboard and Footboard, White+Pink</t>
  </si>
  <si>
    <t xml:space="preserve">HL000068AAB</t>
  </si>
  <si>
    <t xml:space="preserve">2-Pieces Bedroom Sets,Queen Size Upholstered Platform Bed with Hydraulic Storage System,Storage Ottoman with Metal Legs,Black</t>
  </si>
  <si>
    <t xml:space="preserve">HL000065AAE</t>
  </si>
  <si>
    <t xml:space="preserve">Twin Size House Bed with Sofa, Kids Platform Bed with Two Drawers and Storage Shelf, Gray</t>
  </si>
  <si>
    <t xml:space="preserve">HL000062AAK</t>
  </si>
  <si>
    <t xml:space="preserve">Queen Size Tufted Upholstered Platform Bed with Hydraulic Storage System,PU Storage Bed with LED Lights,White</t>
  </si>
  <si>
    <t xml:space="preserve">HL000066AAK</t>
  </si>
  <si>
    <t xml:space="preserve">Full Size Tufted Upholstered Platform Bed with Hydraulic Storage System,PU Storage Bed with LED Lights and USB charger, White</t>
  </si>
  <si>
    <t xml:space="preserve">WF308185AAD</t>
  </si>
  <si>
    <t xml:space="preserve">Queen Size Wood Platform Bed Frame,Retro Style Platform Bed with Wooden Slat Support,Dark Walnut</t>
  </si>
  <si>
    <t xml:space="preserve">WF308185AAK</t>
  </si>
  <si>
    <t xml:space="preserve">Queen Size Wood Platform Bed Frame,Retro Style Platform Bed with Wooden Slat Support,White</t>
  </si>
  <si>
    <t xml:space="preserve">HL000055AAH</t>
  </si>
  <si>
    <t xml:space="preserve">WF307772AAH</t>
  </si>
  <si>
    <t xml:space="preserve">Queen Size Upholstered Bed Frame with LED Lights,Modern Velvet Platform Bed with Tufted Headboard,Pink</t>
  </si>
  <si>
    <t xml:space="preserve">WF308873AAK</t>
  </si>
  <si>
    <t xml:space="preserve">Wooden Full Size House Bed with 2 Drawers,Kids Bed with Storage Shelf, White</t>
  </si>
  <si>
    <t xml:space="preserve">WF308872AAE</t>
  </si>
  <si>
    <t xml:space="preserve">Wooden Twin Size House Bed with 2 Drawers,Kids Bed with Storage Shelf, Gray</t>
  </si>
  <si>
    <t xml:space="preserve">WF308872AAK</t>
  </si>
  <si>
    <t xml:space="preserve">Wooden Twin Size House Bed with 2 Drawers,Kids Bed with Storage Shelf, White</t>
  </si>
  <si>
    <t xml:space="preserve">WF307963AAH</t>
  </si>
  <si>
    <t xml:space="preserve">Queen Size Upholstered Bed Frame with LED Lights,Modern Upholstered Princess Bed With Crown Headboard,White+Pink</t>
  </si>
  <si>
    <t xml:space="preserve">WF307963AAK</t>
  </si>
  <si>
    <t xml:space="preserve">Queen Size Upholstered Bed Frame with LED Lights,Modern Upholstered Princess Bed With Crown Headboard,White</t>
  </si>
  <si>
    <t xml:space="preserve">HL000054AAH</t>
  </si>
  <si>
    <t xml:space="preserve">Twin size Princess Carriage Bed with Crown,Wood Platform Car Bed with Stair,Purple+Pink</t>
  </si>
  <si>
    <t xml:space="preserve">WF307326AAH</t>
  </si>
  <si>
    <t xml:space="preserve">Twin size Upholstered Rabbit-Shape Princess Bed ,Twin Size Platform Bed with Headboard and Footboard,White+Pink</t>
  </si>
  <si>
    <t xml:space="preserve">HL000052AAK</t>
  </si>
  <si>
    <t xml:space="preserve">HL000052AAE</t>
  </si>
  <si>
    <t xml:space="preserve">HL000051AAK</t>
  </si>
  <si>
    <t xml:space="preserve">HL000050AAA</t>
  </si>
  <si>
    <t xml:space="preserve">2-Pieces Bedroom Sets,Queen Size Upholstered LED Platform Bed with Storage Ottoman-Velvet,Beige</t>
  </si>
  <si>
    <t xml:space="preserve">HL000050AAH</t>
  </si>
  <si>
    <t xml:space="preserve">2-Pieces Bedroom Sets,Queen Size Upholstered LED Platform Bed with Storage Ottoman-Velvet,Pink</t>
  </si>
  <si>
    <t xml:space="preserve">WF306332AAA</t>
  </si>
  <si>
    <t xml:space="preserve">Queen Upholstered Smart LED Bed Frame with Elegant Flowers Headboard,Floating Velvet Platform LED Bed with Wooden Slats Support,Beige</t>
  </si>
  <si>
    <t xml:space="preserve">WF306333AAA</t>
  </si>
  <si>
    <t xml:space="preserve">Elegant Upholstered Velvet Storage Ottoman with Button-Tufted,Storage Bench with Metal Legs for Bedroom,Living Room,Fully Assembled Except Legs,Beige</t>
  </si>
  <si>
    <t xml:space="preserve">HL000119AAE</t>
  </si>
  <si>
    <t xml:space="preserve">3-Pieces Bedroom Sets Queen Size Platform Bed with Nightstand(USB Charging Ports) and Storage Chest,Gray+Natrual</t>
  </si>
  <si>
    <t xml:space="preserve">HL000116AAE</t>
  </si>
  <si>
    <t xml:space="preserve">Full Size Wood Platform Bed with Two Drawers and Wooden Slat Support,Gray+Natrual</t>
  </si>
  <si>
    <t xml:space="preserve">WF303337AAH</t>
  </si>
  <si>
    <t xml:space="preserve">Full size Upholstered Princess Bed With Crown Headboard,Full Size Platform Bed with Headboard and Footboard,White+Pink</t>
  </si>
  <si>
    <t xml:space="preserve">WF303339AAH</t>
  </si>
  <si>
    <t xml:space="preserve">Cute Full size Upholstered Bed With Unicorn Shape Headboard,Full Size Platform Bed with Headboard and Footboard,White+Pink</t>
  </si>
  <si>
    <t xml:space="preserve">WF305171AAC</t>
  </si>
  <si>
    <t xml:space="preserve">Twin Size Boat-Shaped Platform Bed with Twin size Trundle,Twin Bed with Storage for Bedroom,Blue</t>
  </si>
  <si>
    <t xml:space="preserve">HL000047AAB</t>
  </si>
  <si>
    <t xml:space="preserve">3-Pieces Bedroom Sets,Queen Size Upholstered Bed with LED Lights,Hydraulic Storage System and USB Charging Station, Two Nightstands with Crystal Decoration,Black</t>
  </si>
  <si>
    <t xml:space="preserve">WF303285AAA</t>
  </si>
  <si>
    <t xml:space="preserve">Upholstered Wooden Nightstand with 3 Drawers and Metal Legs&amp;Handles,Fully Assembled Except Legs&amp;Handles,Bedside Table with Marbling Worktop - Beige</t>
  </si>
  <si>
    <t xml:space="preserve">HL000042AAE</t>
  </si>
  <si>
    <t xml:space="preserve">Upholstered Platform Bed with Tufted Headboard and 3 Drawers, No Box Spring Needed, Velvet Fabric, Queen Size Gray</t>
  </si>
  <si>
    <t xml:space="preserve">HL000023AAH</t>
  </si>
  <si>
    <t xml:space="preserve">3-Pieces Bedroom Sets Full Size Platform Bed with Nightstand and Storage dresser,White+Pink</t>
  </si>
  <si>
    <t xml:space="preserve">WF297964AAH</t>
  </si>
  <si>
    <t xml:space="preserve">Wooden Storage Dresser with 6 Drawers,Storage Cabinet for kids Bedroom,White+Pink</t>
  </si>
  <si>
    <t xml:space="preserve">HL000036AAB</t>
  </si>
  <si>
    <t xml:space="preserve">Tufted Upholstered Platform Bed with Hydraulic Storage System,Queen Size PU Storage Bed with LED Lights and USB charger, Black</t>
  </si>
  <si>
    <t xml:space="preserve">WF301459AAK</t>
  </si>
  <si>
    <t xml:space="preserve">Wooden Full Size House Bed with 2 Drawers,Kids Bed with Storage Shelf, White(Expected Arrival Time: 5.15)</t>
  </si>
  <si>
    <t xml:space="preserve">WF301456AAE</t>
  </si>
  <si>
    <t xml:space="preserve">HL000002AAW</t>
  </si>
  <si>
    <t xml:space="preserve">3-Pieces Bedroom Sets Full Size Platform Bed with Nightstand and Dresser,Antique White</t>
  </si>
  <si>
    <t xml:space="preserve">HL000029AAK</t>
  </si>
  <si>
    <t xml:space="preserve">HL000033AAK</t>
  </si>
  <si>
    <t xml:space="preserve">3-Pieces Bedroom Sets Queen Size Platform Bed with Two Nightstands(USB Charging Ports),White+Walnut</t>
  </si>
  <si>
    <t xml:space="preserve">WF295306AAW</t>
  </si>
  <si>
    <t xml:space="preserve">Wooden Nightstand with a Drawer and an Open Storage,End Table for Bedroom,Anitque White</t>
  </si>
  <si>
    <t xml:space="preserve">WF294735AAA</t>
  </si>
  <si>
    <t xml:space="preserve">Upholstered Wooden Nightstand with 2 Drawers,Fully Assembled Except Legs and Handles,Bedside Table with Rubber Wood Leg-Beige</t>
  </si>
  <si>
    <t xml:space="preserve">WF294735AAE</t>
  </si>
  <si>
    <t xml:space="preserve">Upholstered Wooden Nightstand with 2 Drawers,Fully Assembled Except Legs and Handles,Bedside Table with Rubber Wood Leg-Gray</t>
  </si>
  <si>
    <t xml:space="preserve">WF294737AAE</t>
  </si>
  <si>
    <t xml:space="preserve">Upholstered Wooden Storage Ottoman Bench with 2 Drawers For Bedroom,Fully Assembled Except Legs and Handles,Padded Seat with Rubber Wood Leg-Gray</t>
  </si>
  <si>
    <t xml:space="preserve">WF297070AAE</t>
  </si>
  <si>
    <t xml:space="preserve">Wooden Full Size House Bed with Trundle,Kids Bed with Shelf, Gray</t>
  </si>
  <si>
    <t xml:space="preserve">WF294742AAF</t>
  </si>
  <si>
    <t xml:space="preserve">Queen Size Upholstered Platform Bed,No Box Spring Needed, Velvet Fabric,Green</t>
  </si>
  <si>
    <t xml:space="preserve">WF295453AAE</t>
  </si>
  <si>
    <t xml:space="preserve">Upholstered Wooden Storage Ottoman Bench with 2 Drawers For Bedroom,Fully Assembled Except Legs and Handles,Gray</t>
  </si>
  <si>
    <t xml:space="preserve">WF297097AAK</t>
  </si>
  <si>
    <t xml:space="preserve">Rustic Wooden Chest with 6 Drawers,Storage Cabinet for Bedroom,White+Walnut</t>
  </si>
  <si>
    <t xml:space="preserve">HL000095AAW</t>
  </si>
  <si>
    <t xml:space="preserve">Wooden Full Size House Bed With Trundle, Modern Design for Kids with Storage Shlef, White</t>
  </si>
  <si>
    <t xml:space="preserve">HL000112AAE</t>
  </si>
  <si>
    <t xml:space="preserve">4-Pieces Bedroom Sets Queen Size Upholstered Bed with LED Lights, Mirrored Nightstands and Dresser with Metal Handles and Legs,Grey</t>
  </si>
  <si>
    <t xml:space="preserve">HL000094AAE</t>
  </si>
  <si>
    <t xml:space="preserve">Wooden Twin Size House Bed With Trundle, Modern Design for Kids with Storage Shlef, Gray</t>
  </si>
  <si>
    <t xml:space="preserve">HL000090AAD</t>
  </si>
  <si>
    <t xml:space="preserve">Queen Size Tufted Upholstered Platform Bed  with Storage Headboard and Hydraulic Storage System, Modern PU Storage Bed with Motion Activated Night Lights and USB Charger,Natural</t>
  </si>
  <si>
    <t xml:space="preserve">WF320864AAK</t>
  </si>
  <si>
    <t xml:space="preserve">Wooden Wardrobe Cabinet with Hanging Rod, Storage Armoires with Doors ,White</t>
  </si>
  <si>
    <t xml:space="preserve">WF317301AAA</t>
  </si>
  <si>
    <t xml:space="preserve">Full Size Upholstered Bed Frame with Rivet Design, Modern Velvet Platform Bed with Tufted Headboard,Beige</t>
  </si>
  <si>
    <t xml:space="preserve">WF317301AAE</t>
  </si>
  <si>
    <t xml:space="preserve">Full Size Upholstered Bed Frame with Rivet Design, Modern Velvet Platform Bed with Tufted Headboard,Gray</t>
  </si>
  <si>
    <t xml:space="preserve">HL000088AAA</t>
  </si>
  <si>
    <t xml:space="preserve">Twin Size Tufted Upholstered Daybed with Trundle ,Velvet Sofabed with USB&amp;Type-C Charging Ports,No Box-spring Needed, Beige</t>
  </si>
  <si>
    <t xml:space="preserve">WF307772AAA</t>
  </si>
  <si>
    <t xml:space="preserve">Queen Size Upholstered Bed Frame with LED Lights,Modern Velvet Platform Bed with Tufted Headboard,Beige</t>
  </si>
  <si>
    <t xml:space="preserve">WF315488AAE</t>
  </si>
  <si>
    <t xml:space="preserve">WF315535AAK</t>
  </si>
  <si>
    <t xml:space="preserve">Wooden Nightstand with 2 Drawers and Marbling Worktop, Mordern Wood Bedside Table with Metal Legs&amp;Handles,White</t>
  </si>
  <si>
    <t xml:space="preserve">WF308873AAH</t>
  </si>
  <si>
    <t xml:space="preserve">Wooden Full Size House Bed with 2 Drawers,Kids Bed with Storage Shelf, Pink</t>
  </si>
  <si>
    <t xml:space="preserve">HL000074AAG</t>
  </si>
  <si>
    <t xml:space="preserve">Wooden Twin Size DayBed with Twin Size Trundle, DayBed with Storage Shelf and USB Charging Ports,Grey</t>
  </si>
  <si>
    <t xml:space="preserve">WF315870AAK</t>
  </si>
  <si>
    <t xml:space="preserve">Twin Size Wood Platform Bed with Guardrails on Both Sides and Two Storage Drawers ,White</t>
  </si>
  <si>
    <t xml:space="preserve">WF315872AAK</t>
  </si>
  <si>
    <t xml:space="preserve">Full Size Wood Platform Bed with Guardrails on Both Sides and Two Storage Drawers ,White</t>
  </si>
  <si>
    <t xml:space="preserve">HL000077AAH</t>
  </si>
  <si>
    <t xml:space="preserve">Upholstered Platform Bed with Wingback Headboard, One Twin Trundle and 2 Drawers, No Box Spring Needed, Linen Fabric, Queen Size Pink</t>
  </si>
  <si>
    <t xml:space="preserve">HL000077AAE</t>
  </si>
  <si>
    <t xml:space="preserve">Upholstered Platform Bed with Wingback Headboard, One Twin Trundle and 2 Drawers, No Box Spring Needed, Linen Fabric, Queen Size Gray</t>
  </si>
  <si>
    <t xml:space="preserve">WF311842AAK</t>
  </si>
  <si>
    <t xml:space="preserve">Wooden Full Size House Bed with Storage Headboard ,Kids Bed with Storage Shelf,White</t>
  </si>
  <si>
    <t xml:space="preserve">WF311841AAK</t>
  </si>
  <si>
    <t xml:space="preserve">Wooden Twin Size House Bed with Storage Headboard ,Kids Bed with Storage Shelf, White</t>
  </si>
  <si>
    <t xml:space="preserve">WF303285AAH</t>
  </si>
  <si>
    <t xml:space="preserve">Upholstered Wooden Nightstand with 3 Drawers and Metal Legs&amp;Handles,Fully Assembled Except Legs&amp;Handles,Bedside Table with Marbling Worktop - Pink</t>
  </si>
  <si>
    <t xml:space="preserve">WF312486AAE</t>
  </si>
  <si>
    <t xml:space="preserve">Full Size Car-Shaped Platform Bed,Full Bed with Storage Shelf for Bedroom,Gray</t>
  </si>
  <si>
    <t xml:space="preserve">WF309338AAB</t>
  </si>
  <si>
    <t xml:space="preserve">Queen Size Floating Bed Frame with LED Lights and USB Charging,Modern Upholstered Platform LED Bed Frame,Black</t>
  </si>
  <si>
    <t xml:space="preserve">WF310943AAA</t>
  </si>
  <si>
    <t xml:space="preserve">Queen Size Upholstered Platform Bed with Hydraulic Storage System,No Box Spring Needed,Beige</t>
  </si>
  <si>
    <t xml:space="preserve">HL000067AAA</t>
  </si>
  <si>
    <t xml:space="preserve">Twin size Upholstered Daybed with Trundle ,Velvet Sofabed with USB Charging Ports,No Box-spring Needed,Beige</t>
  </si>
  <si>
    <t xml:space="preserve">WF309337AAB</t>
  </si>
  <si>
    <t xml:space="preserve">Queen Size Upholstered Platform Bed with LED Lights and USB Charging, Storage Bed with 4 Drawers, Black(Old SKU:WF302558AAB)</t>
  </si>
  <si>
    <t xml:space="preserve">WF310129AAB</t>
  </si>
  <si>
    <t xml:space="preserve">Full Size Wood Platform Bed Frame,Retro Style Platform Bed with Wooden Slat Support,Black</t>
  </si>
  <si>
    <t xml:space="preserve">WF310132AAB</t>
  </si>
  <si>
    <t xml:space="preserve">Queen Size Wood Platform Bed Frame,Retro Style Platform Bed with Wooden Slat Support,Black</t>
  </si>
  <si>
    <t xml:space="preserve">WF310132AAK</t>
  </si>
  <si>
    <t xml:space="preserve">HL000062AAB</t>
  </si>
  <si>
    <t xml:space="preserve">Queen Size Tufted Upholstered Platform Bed with Hydraulic Storage System,PU Storage Bed with LED Lights,Black</t>
  </si>
  <si>
    <t xml:space="preserve">WF308186AAK</t>
  </si>
  <si>
    <t xml:space="preserve">Full Size Wood Platform Bed Frame,Retro Style Platform Bed with Wooden Slat Support,White</t>
  </si>
  <si>
    <t xml:space="preserve">WF307773AAH</t>
  </si>
  <si>
    <t xml:space="preserve">Mid Century Vintage Nightstand with Metal Legs for Bedroom, Velvet Bedside Table with 2 Drawers, Fully Assembled Except Legs and Handles, Pink</t>
  </si>
  <si>
    <t xml:space="preserve">WF307962AAK</t>
  </si>
  <si>
    <t xml:space="preserve">Full Size Upholstered Bed Frame with LED Lights,Modern Upholstered Princess Bed With Crown Headboard,White</t>
  </si>
  <si>
    <t xml:space="preserve">WF308894AAB</t>
  </si>
  <si>
    <t xml:space="preserve">WF307729AAK</t>
  </si>
  <si>
    <t xml:space="preserve">Twin Size Wood Platform Bed with Bear-shaped Headboard,Bed with Motion Activated Night Lights,White</t>
  </si>
  <si>
    <t xml:space="preserve">WF307087AAE</t>
  </si>
  <si>
    <t xml:space="preserve">Twin Size Wood Platform Bed with Bear-shaped Headboard and Footboard,Gray</t>
  </si>
  <si>
    <t xml:space="preserve">HL000051AAE</t>
  </si>
  <si>
    <t xml:space="preserve">WF306332AAH</t>
  </si>
  <si>
    <t xml:space="preserve">Queen Upholstered Smart LED Bed Frame with Elegant Flowers Headboard,Floating Velvet Platform LED Bed with Wooden Slats Support,Pink</t>
  </si>
  <si>
    <t xml:space="preserve">WF297096AAE</t>
  </si>
  <si>
    <t xml:space="preserve">Wooden Nightstand with USB Charging Ports and Three Drawers,End Table for Bedroom,Gray+Natrual</t>
  </si>
  <si>
    <t xml:space="preserve">WF305781AAE</t>
  </si>
  <si>
    <t xml:space="preserve">Queen Size Upholstered Platform Bed with Headboard and Footboard,No Box Spring Needed, Velvet Fabric,Gray</t>
  </si>
  <si>
    <t xml:space="preserve">WF303336AAH</t>
  </si>
  <si>
    <t xml:space="preserve">Twin size Upholstered Princess Bed With Crown Headboard,Twin Size Platform Bed with Headboard and Footboard,White+Pink</t>
  </si>
  <si>
    <t xml:space="preserve">WF303338AAH</t>
  </si>
  <si>
    <t xml:space="preserve">Cute Twin size Upholstered Bed With Unicorn Shape Headboard,Twin Size Platform Bed with Headboard and Footboard,White+Pink</t>
  </si>
  <si>
    <t xml:space="preserve">WF305844AAD</t>
  </si>
  <si>
    <t xml:space="preserve">Full Size Wood Platform Bed with House-shaped Headboard and Motion Activated Night Lights (Cream+Walnut)</t>
  </si>
  <si>
    <t xml:space="preserve">WF305843AAD</t>
  </si>
  <si>
    <t xml:space="preserve">Twin Size Wood Platform Bed with House-shaped Headboard and Motion Activated Night Lights (Cream+Walnut)</t>
  </si>
  <si>
    <t xml:space="preserve">WF305170AAE</t>
  </si>
  <si>
    <t xml:space="preserve">Twin Size Car-Shaped Platform Bed,Twin Bed with Storage Shelf for Bedroom,Gray</t>
  </si>
  <si>
    <t xml:space="preserve">WF305170AAK</t>
  </si>
  <si>
    <t xml:space="preserve">Twin Size Car-Shaped Platform Bed,Twin Bed with Storage Shelf for Bedroom,White</t>
  </si>
  <si>
    <t xml:space="preserve">WF295687AAH</t>
  </si>
  <si>
    <t xml:space="preserve">Wooden Cute Bed With Unicorn Shape Headboard,Full Size Platform Bed,Pink</t>
  </si>
  <si>
    <t xml:space="preserve">WF301459AAE</t>
  </si>
  <si>
    <t xml:space="preserve">Wooden Full Size House Bed with 2 Drawers,Kids Bed with Storage Shelf, Gray(Expected Arrival Time: 5.15)</t>
  </si>
  <si>
    <t xml:space="preserve">WF301456AAK</t>
  </si>
  <si>
    <t xml:space="preserve">WF301683AAK</t>
  </si>
  <si>
    <t xml:space="preserve">Wooden Full Size House Bed with Twin Size Trundle,Kids Bed with Shelf, White</t>
  </si>
  <si>
    <t xml:space="preserve">WF301682AAK</t>
  </si>
  <si>
    <t xml:space="preserve">Wooden Twin Size House Bed with Trundle,Kids Bed with Shelf, White</t>
  </si>
  <si>
    <t xml:space="preserve">HL000022AAK</t>
  </si>
  <si>
    <t xml:space="preserve">3-Pieces Bedroom Sets Twin Size Platform Bed with Nightstand and Storage dresser,White+Gray</t>
  </si>
  <si>
    <t xml:space="preserve">HL000029AAB</t>
  </si>
  <si>
    <t xml:space="preserve">WF295302AAG</t>
  </si>
  <si>
    <t xml:space="preserve">Platform Bed with Storage Headboard,Sockets and USB Ports,Full Size Platform Bed,Antique Gray</t>
  </si>
  <si>
    <t xml:space="preserve">WF295302AAW</t>
  </si>
  <si>
    <t xml:space="preserve">Platform Bed with Storage Headboard,Sockets and USB Ports,Full Size Platform Bed,Antique White</t>
  </si>
  <si>
    <t xml:space="preserve">WF295687AAK</t>
  </si>
  <si>
    <t xml:space="preserve">Wooden Cute Platform Bed With Curved Headboard ,Full Size Bed With Shelf Behind Headboard,White</t>
  </si>
  <si>
    <t xml:space="preserve">WF297071AAK</t>
  </si>
  <si>
    <t xml:space="preserve">WF297071AAE</t>
  </si>
  <si>
    <t xml:space="preserve">Wooden Twin Size House Bed with Trundle,Kids Bed with Shelf, Gray</t>
  </si>
  <si>
    <t xml:space="preserve">WF297963AAD</t>
  </si>
  <si>
    <t xml:space="preserve">Full Size Wood Platform Bed with House-shaped Headboard  (Cream+Walnut)</t>
  </si>
  <si>
    <t xml:space="preserve">WF297964AAK</t>
  </si>
  <si>
    <t xml:space="preserve">Wooden Storage Dresser with 6 Drawers,Storage Cabinet for kids Bedroom,White+Gray</t>
  </si>
  <si>
    <t xml:space="preserve">WF297964AAD</t>
  </si>
  <si>
    <t xml:space="preserve">Wooden Storage Dresser with 6 Drawers,Storage Cabinet for kids Bedroom,Cream+Walnut</t>
  </si>
  <si>
    <t xml:space="preserve">HL000102AAE</t>
  </si>
  <si>
    <t xml:space="preserve">4-Pieces Bedroom Sets Queen Size Vintage Wooden Bed Frame with 2 Nightstands and 1 Dresser,Light Gray</t>
  </si>
  <si>
    <t xml:space="preserve">WF319353AAK</t>
  </si>
  <si>
    <t xml:space="preserve">Elegant Nightstand with Metal Handle,Mirrored Bedside Table with 2 Drawers for Bedroom,Living Room,White</t>
  </si>
  <si>
    <t xml:space="preserve">HL000098AAK</t>
  </si>
  <si>
    <t xml:space="preserve">3-Pieces Bedroom Sets Queen Size Wooden Platform Bed with Natural Rattan Headboard, Nightstands Set of 2 with Rattan-Woven Surfaces and Three Drawers for Bedroom, White</t>
  </si>
  <si>
    <t xml:space="preserve">WF318537AAK</t>
  </si>
  <si>
    <t xml:space="preserve">Queen Size Wood Platform Bed with Natural Rattan Headboard,Exquisite Elegance with Minimalist Charm for Bedroom,White</t>
  </si>
  <si>
    <t xml:space="preserve">WF318538AAK</t>
  </si>
  <si>
    <t xml:space="preserve">Wooden Nightstands Set of 2 with Rattan-Woven Surfaces and Three Drawers, Exquisite Elegance with Natural Storage Solutions for Bedroom, White</t>
  </si>
  <si>
    <t xml:space="preserve">HL000095AAE</t>
  </si>
  <si>
    <t xml:space="preserve">Wooden Full Size House Bed With Trundle, Modern Design for Kids with Storage Shlef, Gray</t>
  </si>
  <si>
    <t xml:space="preserve">WF316750AAE</t>
  </si>
  <si>
    <t xml:space="preserve">Queen Size Upholstered Bed Frame with Rivet Design, Modern Velvet Platform Bed with Tufted Headboard,Gray</t>
  </si>
  <si>
    <t xml:space="preserve">WF316750AAA</t>
  </si>
  <si>
    <t xml:space="preserve">Queen Size Upholstered Bed Frame with Rivet Design, Modern Velvet Platform Bed with Tufted Headboard,Beige</t>
  </si>
  <si>
    <t xml:space="preserve">WF316750AAH</t>
  </si>
  <si>
    <t xml:space="preserve">Queen Size Upholstered Bed Frame with Rivet Design, Modern Velvet Platform Bed with Tufted Headboard,Pink</t>
  </si>
  <si>
    <t xml:space="preserve">WF317301AAH</t>
  </si>
  <si>
    <t xml:space="preserve">Full Size Upholstered Bed Frame with Rivet Design, Modern Velvet Platform Bed with Tufted Headboard,Pink</t>
  </si>
  <si>
    <t xml:space="preserve">WF323149AAK</t>
  </si>
  <si>
    <t xml:space="preserve">Wooden Full Size House Bed with Storage Shelf,Kids Bed with Fence and Roof, White</t>
  </si>
  <si>
    <t xml:space="preserve">WF323149AAE</t>
  </si>
  <si>
    <t xml:space="preserve">Wooden Full Size House Bed with Storage Shelf,Kids Bed with Fence and Roof, Gray</t>
  </si>
  <si>
    <t xml:space="preserve">WF323094AAK</t>
  </si>
  <si>
    <t xml:space="preserve">Wooden Twin Size House Bed with Storage Shelf,Kids Bed with Fence and Roof, White</t>
  </si>
  <si>
    <t xml:space="preserve">HL000088AAH</t>
  </si>
  <si>
    <t xml:space="preserve">Twin Size Tufted Upholstered Daybed with Trundle ,Velvet Sofabed with USB&amp;Type-C Charging Ports,No Box-spring Needed, Pink</t>
  </si>
  <si>
    <t xml:space="preserve">WF307773AAA</t>
  </si>
  <si>
    <t xml:space="preserve">Mid Century Vintage Nightstand with Metal Legs for Bedroom,  Velvet Bedside Table with 2 Drawers, Fully Assembled Except Legs and Handles, Beige</t>
  </si>
  <si>
    <t xml:space="preserve">WF315488AAC</t>
  </si>
  <si>
    <t xml:space="preserve">Full Size Upholstered Bed Frame with LED Lights,Modern Velvet Platform Bed with Tufted Headboard,Blue</t>
  </si>
  <si>
    <t xml:space="preserve">WF315488AAH</t>
  </si>
  <si>
    <t xml:space="preserve">Full Size Upholstered Bed Frame with LED Lights,Modern Velvet Platform Bed with Tufted Headboard,Pink</t>
  </si>
  <si>
    <t xml:space="preserve">WF308872AAH</t>
  </si>
  <si>
    <t xml:space="preserve">Wooden Twin Size House Bed with 2 Drawers,Kids Bed with Storage Shelf, Pink</t>
  </si>
  <si>
    <t xml:space="preserve">WF315530AAK</t>
  </si>
  <si>
    <t xml:space="preserve">Twin Size Upholstered Bed Frame with LED Lights, Modern Upholstered Princess Bed With Crown Headboard,White</t>
  </si>
  <si>
    <t xml:space="preserve">WF315530AAH</t>
  </si>
  <si>
    <t xml:space="preserve">Twin Size Upholstered Bed Frame with LED Lights, Modern Upholstered Princess Bed With Crown Headboard,White+Pink</t>
  </si>
  <si>
    <t xml:space="preserve">HL000074AAK</t>
  </si>
  <si>
    <t xml:space="preserve">Wooden Twin Size DayBed with Twin Trundle, DayBed with Storage Shelf and USB Charging Ports,White</t>
  </si>
  <si>
    <t xml:space="preserve">WF309338AAK</t>
  </si>
  <si>
    <t xml:space="preserve">Queen Size Floating Bed Frame with LED Lights and USB Charging,Modern Upholstered Platform LED Bed Frame, White</t>
  </si>
  <si>
    <t xml:space="preserve">WF303336AAK</t>
  </si>
  <si>
    <t xml:space="preserve">Twin size Upholstered Princess Bed With Crown Headboard,Twin Size Platform Bed with Headboard and Footboard, White+Pink</t>
  </si>
  <si>
    <t xml:space="preserve">HL000065AAK</t>
  </si>
  <si>
    <t xml:space="preserve">Twin Size House Bed with Sofa, Kids Platform Bed with Two Drawers and Storage Shelf, White</t>
  </si>
  <si>
    <t xml:space="preserve">WF309182AAK</t>
  </si>
  <si>
    <t xml:space="preserve">Wooden Full Size House Bed with Twin Size Trundle,Kids Bed with Shelf,White</t>
  </si>
  <si>
    <t xml:space="preserve">HL000067AAH</t>
  </si>
  <si>
    <t xml:space="preserve">Twin size Upholstered Daybed with Trundle ,Velvet Sofabed with USB Charging Ports,No Box-spring Needed,Pink</t>
  </si>
  <si>
    <t xml:space="preserve">WF309337AAE</t>
  </si>
  <si>
    <t xml:space="preserve">Queen Size Upholstered Platform Bed with LED Lights and USB Charging, Storage Bed with 4 Drawers, Gray(Linen)</t>
  </si>
  <si>
    <t xml:space="preserve">WF309336AAK</t>
  </si>
  <si>
    <t xml:space="preserve">Full Size Floating Bed Frame with LED Lights and USB Charging,Modern Upholstered Platform LED Bed Frame,White(Full)</t>
  </si>
  <si>
    <t xml:space="preserve">WF311588AAK</t>
  </si>
  <si>
    <t xml:space="preserve">Queen Size Floating Bed Frame with Motion Activated Night Lights,Modern PU Upholstered Button Tufted Platform Bed Frame,White</t>
  </si>
  <si>
    <t xml:space="preserve">WF310129AAK</t>
  </si>
  <si>
    <t xml:space="preserve">WF308187AAD</t>
  </si>
  <si>
    <t xml:space="preserve">2-Drawer Nightstand for Bedroom, Mid Century Retro Bedside Table with Classic Design,Dark Walnut</t>
  </si>
  <si>
    <t xml:space="preserve">WF308187AAK</t>
  </si>
  <si>
    <t xml:space="preserve">2-Drawer Nightstand for Bedroom, Mid Century Retro Bedside Table with Classic Design,White</t>
  </si>
  <si>
    <t xml:space="preserve">WF308186AAD</t>
  </si>
  <si>
    <t xml:space="preserve">Full Size Wood Platform Bed Frame,Retro Style Platform Bed with Wooden Slat Support,Dark Walnut</t>
  </si>
  <si>
    <t xml:space="preserve">WF307772AAE</t>
  </si>
  <si>
    <t xml:space="preserve">Queen Size Upholstered Bed Frame with LED Lights,Modern Velvet Platform Bed with Tufted Headboard,Gray</t>
  </si>
  <si>
    <t xml:space="preserve">WF305844AAH</t>
  </si>
  <si>
    <t xml:space="preserve">Full Size Wood Platform Bed with House-shaped Headboard and Motion Activated Night Lights (White+Pink)</t>
  </si>
  <si>
    <t xml:space="preserve">WF305843AAH</t>
  </si>
  <si>
    <t xml:space="preserve">Twin Size Wood Platform Bed with House-shaped Headboard and Motion Activated Night Lights (White+Pink)</t>
  </si>
  <si>
    <t xml:space="preserve">WF307962AAH</t>
  </si>
  <si>
    <t xml:space="preserve">Full Size Upholstered Bed Frame with LED Lights,Modern Upholstered Princess Bed With Crown Headboard,White+Pink</t>
  </si>
  <si>
    <t xml:space="preserve">WF308894AAA</t>
  </si>
  <si>
    <t xml:space="preserve">Queen Size Floating Bed Frame with LED Lights and USB Charging,Modern Upholstered Platform LED Bed Frame,Beige</t>
  </si>
  <si>
    <t xml:space="preserve">WF301682AAH</t>
  </si>
  <si>
    <t xml:space="preserve">Wooden Twin Size House Bed with Trundle,Kids Bed with Shelf, Pink</t>
  </si>
  <si>
    <t xml:space="preserve">WF297070AAH</t>
  </si>
  <si>
    <t xml:space="preserve">Wooden Full Size House Bed with Trundle,Kids Bed with Shelf,Pink</t>
  </si>
  <si>
    <t xml:space="preserve">WF297071AAH</t>
  </si>
  <si>
    <t xml:space="preserve">Wooden Twin Size House Bed with Trundle,Kids Bed with Shelf,Pink</t>
  </si>
  <si>
    <t xml:space="preserve">WF305844AAK</t>
  </si>
  <si>
    <t xml:space="preserve">Full Size Wood Platform Bed with House-shaped Headboard and Motion Activated Night Lights (White+Gray)</t>
  </si>
  <si>
    <t xml:space="preserve">WF305843AAK</t>
  </si>
  <si>
    <t xml:space="preserve">Twin Size Wood Platform Bed with House-shaped Headboard and Motion Activated Night Lights (White+Gray)</t>
  </si>
  <si>
    <t xml:space="preserve">WF305130AAK</t>
  </si>
  <si>
    <t xml:space="preserve">Elegant PU Nightstand with 2 Drawers and Crystal Handle,Fully Assembled Except Legs&amp;Handles,Storage Bedside Table - White</t>
  </si>
  <si>
    <t xml:space="preserve">WF305129AAB</t>
  </si>
  <si>
    <t xml:space="preserve">Elegant PU Nightstand with 2 Drawers and Crystal Handle,Fully Assembled Except Legs&amp;Handles,Storage Bedside Table with Metal Legs - Black</t>
  </si>
  <si>
    <t xml:space="preserve">WF303343AAW</t>
  </si>
  <si>
    <t xml:space="preserve">Platform Bed with Storage Headboard,Sockets and USB Ports,Queen Size Platform Bed,Antique White</t>
  </si>
  <si>
    <t xml:space="preserve">HL000022AAH</t>
  </si>
  <si>
    <t xml:space="preserve">3-Pieces Bedroom Sets Twin Size Platform Bed with Nightstand and Storage dresser,White+Pink</t>
  </si>
  <si>
    <t xml:space="preserve">WF297965AAH</t>
  </si>
  <si>
    <t xml:space="preserve">Wooden Nightstand with Two Drawers for Kids,End Table for Bedroom,White+Pink</t>
  </si>
  <si>
    <t xml:space="preserve">WF297963AAH</t>
  </si>
  <si>
    <t xml:space="preserve">Full Size Wood Platform Bed with House-shaped Headboard  (White+Pink)</t>
  </si>
  <si>
    <t xml:space="preserve">WF297962AAH</t>
  </si>
  <si>
    <t xml:space="preserve">Twin Size Wood Platform Bed with House-shaped Headboard  (White+Pink)</t>
  </si>
  <si>
    <t xml:space="preserve">WF295686AAH</t>
  </si>
  <si>
    <t xml:space="preserve">Wooden Cute Bed With Unicorn Shape Headboard,Twin Size Platform Bed,Pink</t>
  </si>
  <si>
    <t xml:space="preserve">WF301683AAE</t>
  </si>
  <si>
    <t xml:space="preserve">Wooden Full Size House Bed with Twin Size Trundle,Kids Bed with Shelf, Gray</t>
  </si>
  <si>
    <t xml:space="preserve">WF301682AAE</t>
  </si>
  <si>
    <t xml:space="preserve">HL000022AAD</t>
  </si>
  <si>
    <t xml:space="preserve">3-Pieces Bedroom Sets Twin Size Platform Bed with Nightstand and Storage dresser,Cream+Walnut</t>
  </si>
  <si>
    <t xml:space="preserve">WF297096AAK</t>
  </si>
  <si>
    <t xml:space="preserve">Wooden Nightstand with USB Charging Ports and Three Drawers,End Table for Bedroom,White+Walnut</t>
  </si>
  <si>
    <t xml:space="preserve">WF297962AAK</t>
  </si>
  <si>
    <t xml:space="preserve">Twin Size Wood Platform Bed with House-shaped Headboard  (White+Gray)</t>
  </si>
  <si>
    <t xml:space="preserve">WF297962AAD</t>
  </si>
  <si>
    <t xml:space="preserve">Twin Size Wood Platform Bed with House-shaped Headboard  (Cream+Walnut)</t>
  </si>
  <si>
    <t xml:space="preserve">WF297963AAK</t>
  </si>
  <si>
    <t xml:space="preserve">Full Size Wood Platform Bed with House-shaped Headboard  (White+Gray)</t>
  </si>
  <si>
    <t xml:space="preserve">WF297965AAK</t>
  </si>
  <si>
    <t xml:space="preserve">Wooden Nightstand with Two Drawers for Kids,End Table for Bedroom,White+Gray</t>
  </si>
  <si>
    <t xml:space="preserve">WF297965AAD</t>
  </si>
  <si>
    <t xml:space="preserve">Wooden Nightstand with Two Drawers for Kids,End Table for Bedroom,Cream+Walnut</t>
  </si>
  <si>
    <t xml:space="preserve">N733P184929E</t>
  </si>
  <si>
    <t xml:space="preserve">Twin Size Upholstered Bed Frame with LED Lights,Modern Velvet Platform Bed with Tufted Headboard,Grey</t>
  </si>
  <si>
    <t xml:space="preserve">N733P184929H</t>
  </si>
  <si>
    <t xml:space="preserve">Twin Size Upholstered Bed Frame with LED Lights,Modern Velvet Platform Bed with Tufted Headboard,Pink</t>
  </si>
  <si>
    <t xml:space="preserve">N733S180013D</t>
  </si>
  <si>
    <t xml:space="preserve">3 Pieces Bedroom Set with Queen Size Wooden Bed Frame, 1 Vintage  Nightstand and 1 Makeup Vanity Set with Stool,Walnut</t>
  </si>
  <si>
    <t xml:space="preserve">N733S173459P</t>
  </si>
  <si>
    <t xml:space="preserve">Wooden Twin Size Daybed with Twin Size Trundle, Extendable Daybed with Two Storage Drawers, Espresso(Expected Arrival Time:9.12)</t>
  </si>
  <si>
    <t xml:space="preserve">N733S173459E</t>
  </si>
  <si>
    <t xml:space="preserve">Wooden Twin Size Daybed with Twin Size Trundle, Extendable Daybed with Two Storage Drawers,Gray(Expected Arrival Time:9.12)</t>
  </si>
  <si>
    <t xml:space="preserve">N733S173459K</t>
  </si>
  <si>
    <t xml:space="preserve">Wooden Twin Size Daybed with Twin Size Trundle, Extendable Daybed with Two Storage Drawers,White(Expected Arrival Time:9.12)</t>
  </si>
  <si>
    <t xml:space="preserve">WF532069AAE</t>
  </si>
  <si>
    <t xml:space="preserve">Full size Upholstered Daybed, Sherpa Fabric Sofabed with Cloud-Shaped Backrest, No Box-spring Needed, Gray</t>
  </si>
  <si>
    <t xml:space="preserve">WF532069AAH</t>
  </si>
  <si>
    <t xml:space="preserve">Full size Upholstered Daybed, Sherpa Fabric Sofabed with Cloud-Shaped Backrest, No Box-spring Needed, Pink</t>
  </si>
  <si>
    <t xml:space="preserve">WF532069AAK</t>
  </si>
  <si>
    <t xml:space="preserve">Full size Upholstered Daybed, Sherpa Fabric Sofabed with Cloud-Shaped Backrest, No Box-spring Needed, White</t>
  </si>
  <si>
    <t xml:space="preserve">WF532068AAE</t>
  </si>
  <si>
    <t xml:space="preserve">Twin size Upholstered Daybed, Sherpa Fabric Sofabed with Cloud-Shaped Backrest, No Box-spring Needed, Gray</t>
  </si>
  <si>
    <t xml:space="preserve">WF532068AAH</t>
  </si>
  <si>
    <t xml:space="preserve">Twin size Upholstered Daybed, Sherpa Fabric Sofabed with Cloud-Shaped Backrest, No Box-spring Needed, Pink</t>
  </si>
  <si>
    <t xml:space="preserve">WF532068AAK</t>
  </si>
  <si>
    <t xml:space="preserve">Twin size Upholstered Daybed, Sherpa Fabric Sofabed with Cloud-Shaped Backrest, No Box-spring Needed, White</t>
  </si>
  <si>
    <t xml:space="preserve">WF313318AAK</t>
  </si>
  <si>
    <t xml:space="preserve">Queen Size Wood Platform Bed Wooden Slat Support, Vintage Simple Bed Frame with Rectangular Headboard and Footboard, White</t>
  </si>
  <si>
    <t xml:space="preserve">HL000189AAM</t>
  </si>
  <si>
    <t xml:space="preserve">Wooden Twin Size Daybed with Storage Shelves, Multi-functional Bed with Two Storage Drawers and  Study Desk, Natural</t>
  </si>
  <si>
    <t xml:space="preserve">HL000104AAK</t>
  </si>
  <si>
    <t xml:space="preserve">Twin Extending Daybed with LED Lights, Modern Upholstered Princess Daybed With Crown Headboard,White</t>
  </si>
  <si>
    <t xml:space="preserve">HL000104AAH</t>
  </si>
  <si>
    <t xml:space="preserve">Twin Extending Daybed with LED Lights, Modern Upholstered Princess Daybed With Crown Headboard,Pink</t>
  </si>
  <si>
    <t xml:space="preserve">WF313319AAK</t>
  </si>
  <si>
    <t xml:space="preserve">Full Size Wood Platform Bed Frame, Retro Style  Bed with Rectangular Headboard,No Need Box Spring,White</t>
  </si>
  <si>
    <t xml:space="preserve">WF320343AAB</t>
  </si>
  <si>
    <t xml:space="preserve">Queen Size Floating Bed Frame with Storage Headboard, Modern Upholstered Platform Bed with Touch Sensor Night Light and USB Charger, Black</t>
  </si>
  <si>
    <t xml:space="preserve">HL000103AAF</t>
  </si>
  <si>
    <t xml:space="preserve">Twin Size Tufted Upholstered Daybed with Trundle, Velvet Sofabed with Rivet Design, No Box-spring Needed,Green</t>
  </si>
  <si>
    <t xml:space="preserve">HL000103AAA</t>
  </si>
  <si>
    <t xml:space="preserve">Twin Size Tufted Upholstered Daybed with Trundle, Velvet Sofabed with Rivet Design, No Box-spring Needed,Beige</t>
  </si>
  <si>
    <t xml:space="preserve">WF306333AAE</t>
  </si>
  <si>
    <t xml:space="preserve">Elegant Upholstered Velvet Storage Ottoman with Button-Tufted,Storage Bench with Metal Legs for Bedroom,Living Room,Fully Assembled Except Legs,Grey</t>
  </si>
  <si>
    <t xml:space="preserve">WF531949AAA</t>
  </si>
  <si>
    <t xml:space="preserve">Twin Size Upholstered Cloud-Shape Bed ,Velvet Platform Bed with Headboard,No Box-spring Needed,Beige</t>
  </si>
  <si>
    <t xml:space="preserve">HL000102AAD</t>
  </si>
  <si>
    <t xml:space="preserve">4-Pieces Bedroom Sets Queen Size Vintage Wooden Bed Frame with 2 Nightstands and 1 Dresser,Dark Walnut</t>
  </si>
  <si>
    <t xml:space="preserve">WF324089AAE</t>
  </si>
  <si>
    <t xml:space="preserve">Retro American Country Style Wooden Dresser with 5 Drawer, Storage Cabinet for Bedroom, Light Gray</t>
  </si>
  <si>
    <t xml:space="preserve">WF324087AAD</t>
  </si>
  <si>
    <t xml:space="preserve">Queen Size Wooden Platform Bed with Storage Headboard,American Country Style Bed with USB Charging Ports,Dark Walnut</t>
  </si>
  <si>
    <t xml:space="preserve">HL000113AAH</t>
  </si>
  <si>
    <t xml:space="preserve">Queen Size Upholstered Bed with Tufted Headboard, Modern Velvet Platform Bed , No Box Spring Required, Pink</t>
  </si>
  <si>
    <t xml:space="preserve">HL000112AAK</t>
  </si>
  <si>
    <t xml:space="preserve">4-Pieces Bedroom Sets Queen Size Upholstered Bed with LED Lights, Mirrored Nightstands and Dresser with Metal Handles and Legs,White</t>
  </si>
  <si>
    <t xml:space="preserve">WF319354AAE</t>
  </si>
  <si>
    <t xml:space="preserve">Elegant Modern Dresser with Metal Handle,Mirrored Storage Cabinet with 6 Drawers for Bedroom,Living Room,Grey</t>
  </si>
  <si>
    <t xml:space="preserve">WF319353AAE</t>
  </si>
  <si>
    <t xml:space="preserve">Elegant Nightstand with Metal Handle,Mirrored Bedside Table with 2 Drawers for Bedroom,Living Room,Grey</t>
  </si>
  <si>
    <t xml:space="preserve">WF320519AAA</t>
  </si>
  <si>
    <t xml:space="preserve">Modern Corduroy Upholstered Ottoman with Metal Legs, Storage Bench for Bedroom,Living Room,Beige</t>
  </si>
  <si>
    <t xml:space="preserve">WF318536AAK</t>
  </si>
  <si>
    <t xml:space="preserve">Full Size Wooden Platform Bed with Natural Rattan Headboard, Exquisite Elegance with Minimalist Charm for Bedroom, White</t>
  </si>
  <si>
    <t xml:space="preserve">WF318538AAB</t>
  </si>
  <si>
    <t xml:space="preserve">Wooden Nightstands Set of 2 with Rattan-Woven Surfaces and Three Drawers, Exquisite Elegance with Natural Storage Solutions for Bedroom, Black</t>
  </si>
  <si>
    <t xml:space="preserve">WF322807AAA</t>
  </si>
  <si>
    <t xml:space="preserve">Upholstered Velvet Storage Ottoman Bench for Bedroom, End of Bed Bench with Rivet Design, Tufted Foot Rest Stool,Beige</t>
  </si>
  <si>
    <t xml:space="preserve">WF317944AAG</t>
  </si>
  <si>
    <t xml:space="preserve">Farmhouse Platform Bed with Double Sliding Barn Door, Queen Size Rustic Wood Bed with
Charging Station, Wood Slats Support, Antique Gray</t>
  </si>
  <si>
    <t xml:space="preserve">HL000067AAN</t>
  </si>
  <si>
    <t xml:space="preserve">Twin size Upholstered Daybed with Trundle ,Velvet Sofabed with USB Charging Ports,No Box-spring Needed,Gray</t>
  </si>
  <si>
    <t xml:space="preserve">WF320864AAE</t>
  </si>
  <si>
    <t xml:space="preserve">Wooden Wardrobe Cabinet with Hanging Rod, Storage Armoires with Doors,Gray</t>
  </si>
  <si>
    <t xml:space="preserve">WF323094AAE</t>
  </si>
  <si>
    <t xml:space="preserve">Wooden Twin Size House Bed with Storage Shelf,Kids Bed with Fence and Roof, Gray</t>
  </si>
  <si>
    <t xml:space="preserve">WF318067AAC</t>
  </si>
  <si>
    <t xml:space="preserve">Twin Size Boat-Shaped Platform Bed with 2 Drawers ,Twin Bed with Storage for Bedroom,Blue</t>
  </si>
  <si>
    <t xml:space="preserve">HL000088AAE</t>
  </si>
  <si>
    <t xml:space="preserve">Twin Size Tufted Upholstered Daybed with Trundle ,Velvet Sofabed with USB&amp;Type-C Charging Ports,No Box-spring Needed, Gray</t>
  </si>
  <si>
    <t xml:space="preserve">WF307773AAC</t>
  </si>
  <si>
    <t xml:space="preserve">Mid Century Vintage Nightstand with Metal Legs for Bedroom,  Velvet Bedside Table with 2 Drawers, Fully Assembled Except Legs and Handles, Blue</t>
  </si>
  <si>
    <t xml:space="preserve">WF315911AAH</t>
  </si>
  <si>
    <t xml:space="preserve">Twin Size Upholstered Princess Bed With Crown Headboard and 2 Drawers,Twin  Size Platform Bed with Headboard and Footboard,White+Pink</t>
  </si>
  <si>
    <t xml:space="preserve">HL000083AAB</t>
  </si>
  <si>
    <t xml:space="preserve">55" Long 6 Drawer Dresser with Marbling Worktop, Mordern Storage Cabinet with Metal Leg and Handle for Bedroom,Walnut</t>
  </si>
  <si>
    <t xml:space="preserve">WF315535AAB</t>
  </si>
  <si>
    <t xml:space="preserve">Wooden Nightstand with 2 Drawers and Marbling Worktop, Mordern Wood Bedside Table with Metal Legs&amp;Handles, Walnut</t>
  </si>
  <si>
    <t xml:space="preserve">HL000080AAK</t>
  </si>
  <si>
    <t xml:space="preserve">Queen Size Upholstered Bed with LED Lights,Hydraulic Storage System and USB Charging Station,White</t>
  </si>
  <si>
    <t xml:space="preserve">HL000079AAB</t>
  </si>
  <si>
    <t xml:space="preserve">Full Size Upholstered Bed with LED Lights,Hydraulic Storage System and USB Charging Station,Black</t>
  </si>
  <si>
    <t xml:space="preserve">HL000079AAK</t>
  </si>
  <si>
    <t xml:space="preserve">Full Size Upholstered Bed with LED Lights,Hydraulic Storage System and USB Charging Station,White</t>
  </si>
  <si>
    <t xml:space="preserve">WF315872AAH</t>
  </si>
  <si>
    <t xml:space="preserve">Full Size Wood Platform Bed with Guardrails on Both Sides and Two Storage Drawers ,Pink</t>
  </si>
  <si>
    <t xml:space="preserve">WF311841AAE</t>
  </si>
  <si>
    <t xml:space="preserve">Wooden Twin Size House Bed with Storage Headboard ,Kids Bed with Storage Shelf,Grey</t>
  </si>
  <si>
    <t xml:space="preserve">WF311842AAE</t>
  </si>
  <si>
    <t xml:space="preserve">Wooden Full Size House Bed with Storage Headboard ,Kids Bed with Storage Shelf,Grey</t>
  </si>
  <si>
    <t xml:space="preserve">WF310944AAB</t>
  </si>
  <si>
    <t xml:space="preserve">Elegant Upholstered Storage Ottoman,Storage Bench with Metal Legs for Bedroom,Living Room,Fully Assembled Except Legs,Black</t>
  </si>
  <si>
    <t xml:space="preserve">WF309336AAB</t>
  </si>
  <si>
    <t xml:space="preserve">Full Size Floating Bed Frame with LED Lights and USB Charging,Modern Upholstered Platform LED Bed Frame,Black(Full)</t>
  </si>
  <si>
    <t xml:space="preserve">HL000061AAD</t>
  </si>
  <si>
    <t xml:space="preserve">3-Pieces Bedroom Sets Full Size Bear-Shape Platform Bed with Nightstand and Storage dresser,Cream+Walnut</t>
  </si>
  <si>
    <t xml:space="preserve">HL000060AAK</t>
  </si>
  <si>
    <t xml:space="preserve">3-Pieces Bedroom Sets Twin Size Bear-Shape Platform Bed with Nightstand and Storage dresser,White+Gray</t>
  </si>
  <si>
    <t xml:space="preserve">HL000058AAD</t>
  </si>
  <si>
    <t xml:space="preserve">3-Pieces Bedroom Sets,Queen Size Wood Platform Bed  and Two Nightstands-Dark Walnut</t>
  </si>
  <si>
    <t xml:space="preserve">WF307085AAK</t>
  </si>
  <si>
    <t xml:space="preserve">Twin Size Wood Platform Bed with House-shaped Headboard and Footboard Bench,White</t>
  </si>
  <si>
    <t xml:space="preserve">WF306333AAH</t>
  </si>
  <si>
    <t xml:space="preserve">Elegant Upholstered Velvet Storage Ottoman with Button-Tufted,Storage Bench with Metal Legs for Bedroom,Living Room,Fully Assembled Except Legs,Pink</t>
  </si>
  <si>
    <t xml:space="preserve">WF305173AAE</t>
  </si>
  <si>
    <t xml:space="preserve">WF295306AAG</t>
  </si>
  <si>
    <t xml:space="preserve">Wooden Nightstand with a Drawer and an Open Storage,End Table for Bedroom,Anitque Gray</t>
  </si>
  <si>
    <t xml:space="preserve">WF294740AAE</t>
  </si>
  <si>
    <t xml:space="preserve">Upholstered Platform Bed with Rubber Wood Legs,No Box Spring Needed, Linen Fabric,Queen Size-Gray</t>
  </si>
  <si>
    <t xml:space="preserve">WF294736AAE</t>
  </si>
  <si>
    <t xml:space="preserve">Upholstered Wooden Nightstand with 2 Drawers,Fully Assembled Except Legs and Handles,Velvet Bedside Table-Gray</t>
  </si>
  <si>
    <t xml:space="preserve">N733P185868H</t>
  </si>
  <si>
    <t xml:space="preserve">N733P185868K</t>
  </si>
  <si>
    <t xml:space="preserve">N733P185867H</t>
  </si>
  <si>
    <t xml:space="preserve">Twin Size Wood Platform Bed with Guardrails on Both Sides and Two Storage Drawers ,Pink</t>
  </si>
  <si>
    <t xml:space="preserve">N733P185867K</t>
  </si>
  <si>
    <t xml:space="preserve">N733S180013B</t>
  </si>
  <si>
    <t xml:space="preserve">3 Pieces Bedroom Set with Queen Size Wooden Bed Frame, 1 Vintage  Nightstand and 1 Makeup Vanity Set with Stool,Black</t>
  </si>
  <si>
    <t xml:space="preserve">N733S180014D</t>
  </si>
  <si>
    <t xml:space="preserve">3 Pieces Bedroom Set with Full Size Wooden Bed Frame, 1 Vintage  Nightstand and 1 Makeup Vanity Set with Stool,Walnut</t>
  </si>
  <si>
    <t xml:space="preserve">N733S180014B</t>
  </si>
  <si>
    <t xml:space="preserve">3 Pieces Bedroom Set with Full Size Wooden Bed Frame, 1 Vintage  Nightstand and 1 Makeup Vanity Set with Stool,Black</t>
  </si>
  <si>
    <t xml:space="preserve">N733P180011D</t>
  </si>
  <si>
    <t xml:space="preserve">39" Retro Bohemian Style Wooden Makeup Vanity Set with Charging Plug&amp;USB Port and Stool, Dressing Table with 3 Storage Drawers and 1 Rectangular Rattan Drawer, Walnut</t>
  </si>
  <si>
    <t xml:space="preserve">N733P180011B</t>
  </si>
  <si>
    <t xml:space="preserve">39" Retro Bohemian Style Wooden Makeup Vanity Set with Charging Plug&amp;USB Port and Stool, Dressing Table with 3 Storage Drawers and 1 Rectangular Rattan Drawer, Black</t>
  </si>
  <si>
    <t xml:space="preserve">N733P180009D</t>
  </si>
  <si>
    <t xml:space="preserve">Wooden Nightstand with Rattan-Woven Storage Cabinet and 1 Drawer, Exquisite Elegance with Natural Storage Solutions for Bedroom, Walnut</t>
  </si>
  <si>
    <t xml:space="preserve">N733P180009B</t>
  </si>
  <si>
    <t xml:space="preserve">Wooden Nightstand with Rattan-Woven Storage Cabinet and 1 Drawer, Exquisite Elegance with Natural Storage Solutions for Bedroom, Black</t>
  </si>
  <si>
    <t xml:space="preserve">N733P180013D</t>
  </si>
  <si>
    <t xml:space="preserve">Queen Size Wooden Platform Bed with Natural Rattan Headboard, Vintage Bed Frame with Wooden Slat Support, Walnut</t>
  </si>
  <si>
    <t xml:space="preserve">N733P180013B</t>
  </si>
  <si>
    <t xml:space="preserve">Queen Size Wooden Platform Bed with Natural Rattan Headboard, Vintage Bed Frame with Wooden Slat Support, Black</t>
  </si>
  <si>
    <t xml:space="preserve">N733P180014D</t>
  </si>
  <si>
    <t xml:space="preserve">Full Size Wooden Platform Bed with Natural Rattan Headboard, Vintage Bed Frame with Wooden Slat Support, Walnut</t>
  </si>
  <si>
    <t xml:space="preserve">N733P180014B</t>
  </si>
  <si>
    <t xml:space="preserve">Full Size Wooden Platform Bed with Natural Rattan Headboard, Vintage Bed Frame with Wooden Slat Support, Black</t>
  </si>
  <si>
    <t xml:space="preserve">N733P172700H</t>
  </si>
  <si>
    <t xml:space="preserve">N733P172700K</t>
  </si>
  <si>
    <t xml:space="preserve">N733P172696H</t>
  </si>
  <si>
    <t xml:space="preserve">N733P172696K</t>
  </si>
  <si>
    <t xml:space="preserve">N733S177379K</t>
  </si>
  <si>
    <t xml:space="preserve">Castle-Shaped Wooden Bed with Storage Shelf, Dreamy Twin Size Platform Bed for Kids Bedroom, White + Pink(Expected Arrival Time:8.14)</t>
  </si>
  <si>
    <t xml:space="preserve">N733S177379H</t>
  </si>
  <si>
    <t xml:space="preserve">Castle-Shaped Wooden Bed with Storage Shelf, Dreamy Twin Size Platform Bed for Kids Bedroom, Pink+ White(Expected Arrival Time:8.14)</t>
  </si>
  <si>
    <t xml:space="preserve">N733S172712E</t>
  </si>
  <si>
    <t xml:space="preserve">Full Size Wooden Bed with Storage Headboard with Outlets, Extendable Bed with Twin Size Trundle with Three Storage Drawers,Gray</t>
  </si>
  <si>
    <t xml:space="preserve">N733S172712K</t>
  </si>
  <si>
    <t xml:space="preserve">Full Size Wooden Bed with Storage Headboard with Outlets, Extendable Bed with Twin Size Trundle with Three Storage Drawers,White</t>
  </si>
  <si>
    <t xml:space="preserve">N733S172839E</t>
  </si>
  <si>
    <t xml:space="preserve">Twin Size Wooden Bed with Storage Headboard with Outlets, Extendable Bed with Twin Size Trundle with Three Storage Drawers,Gray</t>
  </si>
  <si>
    <t xml:space="preserve">N733S172839K</t>
  </si>
  <si>
    <t xml:space="preserve">Twin Size Wooden Bed with Storage Headboard with Outlets, Extendable Bed with Twin Size Trundle with Three Storage Drawers,White</t>
  </si>
  <si>
    <t xml:space="preserve">N733S177308H</t>
  </si>
  <si>
    <t xml:space="preserve">2-Pieces Bedroom Sets Full Size Flower-Shaped Upholstered LED Platform Bed with Storage Ottoman-Sherpa Fabric, Pink</t>
  </si>
  <si>
    <t xml:space="preserve">N733S177308A</t>
  </si>
  <si>
    <t xml:space="preserve">2-Pieces Bedroom Sets Full Size Flower-Shaped Upholstered LED Platform Bed with Storage Ottoman-Sherpa Fabric, White</t>
  </si>
  <si>
    <t xml:space="preserve">N733S177307H</t>
  </si>
  <si>
    <t xml:space="preserve">2-Pieces Bedroom Sets Twin Size Flower-Shaped Upholstered LED Platform Bed with Storage Ottoman-Sherpa Fabric, Pink</t>
  </si>
  <si>
    <t xml:space="preserve">N733S177307A</t>
  </si>
  <si>
    <t xml:space="preserve">2-Pieces Bedroom Sets Twin Size Flower-Shaped Upholstered LED Platform Bed with Storage Ottoman-Sherpa Fabric, White</t>
  </si>
  <si>
    <t xml:space="preserve">N733P177308H</t>
  </si>
  <si>
    <t xml:space="preserve">Full Size Upholstered Flower-Shape Bed, Elegant Flowers Headboard with LED Light Strip ,Sherpa Fabric Platform Bed with Wooden Slats Support, Pink</t>
  </si>
  <si>
    <t xml:space="preserve">N733P177308A</t>
  </si>
  <si>
    <t xml:space="preserve">Full Size Upholstered Flower-Shape Bed, Elegant Flowers Headboard with LED Light Strip, Sherpa Fabric Platform Bed with Wooden Slats Support, White</t>
  </si>
  <si>
    <t xml:space="preserve">N733P177309H</t>
  </si>
  <si>
    <t xml:space="preserve">Elegant Upholstered Sherpa Fabric Storage Ottoman with Wood Legs, Storage Bench for Bedroom, Living Room, Pink</t>
  </si>
  <si>
    <t xml:space="preserve">N733P177307H</t>
  </si>
  <si>
    <t xml:space="preserve">Twin Size Upholstered Flower-Shape Bed, Elegant Flowers Headboard with LED Light Strip ,Sherpa Fabric Platform Bed with Wooden Slats Support, Pink</t>
  </si>
  <si>
    <t xml:space="preserve">N733P177309A</t>
  </si>
  <si>
    <t xml:space="preserve">Elegant Upholstered Sherpa Fabric  Storage Ottoman with Wood Legs, Storage Bench for Bedroom, Living Room, White</t>
  </si>
  <si>
    <t xml:space="preserve">N733P177307A</t>
  </si>
  <si>
    <t xml:space="preserve">Twin Size Upholstered Flower-Shape Bed, Elegant Flowers Headboard with LED Light Strip , Sherpa Fabric Platform Bed with Wooden Slats Support, White</t>
  </si>
  <si>
    <t xml:space="preserve">N733S170773B</t>
  </si>
  <si>
    <t xml:space="preserve">3 Door Wardrobe with Mirror, Armoire with Hanging Rod and 3 Fixed Shelves,Black</t>
  </si>
  <si>
    <t xml:space="preserve">N733S170773K</t>
  </si>
  <si>
    <t xml:space="preserve">3 Door Wardrobe with Mirror, Armoire with Hanging Rod and 3 Fixed Shelves,White</t>
  </si>
  <si>
    <t xml:space="preserve">N733S170776D</t>
  </si>
  <si>
    <t xml:space="preserve">Wooden Wardrobe with Double Doors, Armoire with Hanging Rod, 5 Fixed Shelves, One Storage Drawer,Natural</t>
  </si>
  <si>
    <t xml:space="preserve">N733S170776K</t>
  </si>
  <si>
    <t xml:space="preserve">Wooden Wardrobe with Double Doors, Armoire with Hanging Rod, 5 Fixed Shelves, One Storage Drawer,White</t>
  </si>
  <si>
    <t xml:space="preserve">N733P170595B</t>
  </si>
  <si>
    <t xml:space="preserve">Elegant PU Nightstand with 2 Drawers and Crystal Handle,Fully Assembled Except Legs&amp;Handles,Storage Bedside Table - Black</t>
  </si>
  <si>
    <t xml:space="preserve">N733P170591K</t>
  </si>
  <si>
    <t xml:space="preserve">Elegant PU Nightstand with 2 Drawers and Crystal Handle,Fully Assembled Except Legs&amp;Handles,Storage Bedside Table with Metal Legs - White</t>
  </si>
  <si>
    <t xml:space="preserve">N733P171450H</t>
  </si>
  <si>
    <t xml:space="preserve">Full size Upholstered Rabbit-Shape Bed with 2 Storage Stools, Velvet Platform Bed with Cartoon Ears Shaped Headboard, Pink</t>
  </si>
  <si>
    <t xml:space="preserve">N733P171450A</t>
  </si>
  <si>
    <t xml:space="preserve">Full size Upholstered Rabbit-Shape Bed with 2 Storage Stools, Velvet Platform Bed with Cartoon Ears Shaped Headboard, White</t>
  </si>
  <si>
    <t xml:space="preserve">N733P171431H</t>
  </si>
  <si>
    <t xml:space="preserve">Twin size Upholstered Rabbit-Shape Bed with 2 Storage Stools, Velvet Platform Bed with Cartoon Ears Shaped Headboard, Pink</t>
  </si>
  <si>
    <t xml:space="preserve">N733P171431A</t>
  </si>
  <si>
    <t xml:space="preserve">Twin size Upholstered Rabbit-Shape Bed with 2 Storage Stools, Velvet Platform Bed with Cartoon Ears Shaped Headboard, White</t>
  </si>
  <si>
    <t xml:space="preserve">N733P171470C</t>
  </si>
  <si>
    <t xml:space="preserve">Twin Size L-Shaped Corduroy Daybed,Upholstered Bed Frame with  2 Storage Drawers,Blue</t>
  </si>
  <si>
    <t xml:space="preserve">N733P171470H</t>
  </si>
  <si>
    <t xml:space="preserve">Twin Size L-Shaped Corduroy Daybed,Upholstered Bed Frame with 2 Storage Drawers,Pink</t>
  </si>
  <si>
    <t xml:space="preserve">N733P171470A</t>
  </si>
  <si>
    <t xml:space="preserve">Twin Size L-Shaped Corduroy Daybed,Upholstered Bed Frame with  2 Storage Drawers, Beige</t>
  </si>
  <si>
    <t xml:space="preserve">N733P171464H</t>
  </si>
  <si>
    <t xml:space="preserve">N733P171459H</t>
  </si>
  <si>
    <t xml:space="preserve">N733S170505E</t>
  </si>
  <si>
    <t xml:space="preserve">Wooden Full Size DayBed with 2 Drawers, DayBed with Storage Shelf and USB Charging Ports,Grey</t>
  </si>
  <si>
    <t xml:space="preserve">N733S170505K</t>
  </si>
  <si>
    <t xml:space="preserve">Wooden Full Size DayBed with 2 Drawers, DayBed with Storage Shelf and USB Charging Ports,White</t>
  </si>
  <si>
    <t xml:space="preserve">N733S170510K</t>
  </si>
  <si>
    <t xml:space="preserve">Wooden Twin Size DayBed with 2 Drawers, DayBed with Storage Shelf and USB Charging Ports,White</t>
  </si>
  <si>
    <t xml:space="preserve">N733P170363M</t>
  </si>
  <si>
    <t xml:space="preserve">Wooden Floor Bed with Fence Railings and Detachable House Shape Headboard,Full Size Bed with Kids Dress Up Rack, Kids Montessori Style Playhouse Frame for Girls Boys, Natural</t>
  </si>
  <si>
    <t xml:space="preserve">N733P170363K</t>
  </si>
  <si>
    <t xml:space="preserve">Wooden Floor Bed with Fence Railings and Detachable House Shape Headboard, Full Size Bed with Kids Dress Up Rack, Kids Montessori Style Playhouse Frame for Girls Boys, White</t>
  </si>
  <si>
    <t xml:space="preserve">N733S170510E</t>
  </si>
  <si>
    <t xml:space="preserve">Wooden Twin Size DayBed with 2 Drawers, DayBed with Storage Shelf and USB Charging Ports,Grey</t>
  </si>
  <si>
    <t xml:space="preserve">N733P170363H</t>
  </si>
  <si>
    <t xml:space="preserve">Wooden Floor Bed with Fence Railings and Detachable House Shape Headboard,Full Size Bed with Kids Dress Up Rack, Kids Montessori Style Playhouse Frame for Girls Boys, Pink</t>
  </si>
  <si>
    <t xml:space="preserve">N733P170361M</t>
  </si>
  <si>
    <t xml:space="preserve">Wooden Floor Bed with Fence Railings and Detachable House Shape Headboard, Twin Size Bed with Kids Dress Up Rack, Kids Montessori Style Playhouse Frame for Girls Boys, Natural</t>
  </si>
  <si>
    <t xml:space="preserve">N733P170361H</t>
  </si>
  <si>
    <t xml:space="preserve">Wooden Floor Bed with Fence Railings and Detachable House Shape Headboard, Twin Size Bed with Kids Dress Up Rack, Kids Montessori Style Playhouse Frame for Girls Boys, Pink</t>
  </si>
  <si>
    <t xml:space="preserve">N733P170361K</t>
  </si>
  <si>
    <t xml:space="preserve">Wooden Floor Bed with Fence Railings and Detachable House Shape Headboard, Twin Size Bed with Kids Dress Up Rack, Kids Montessori Style Playhouse Frame for Girls Boys, White</t>
  </si>
  <si>
    <t xml:space="preserve">W1801115776</t>
  </si>
  <si>
    <t xml:space="preserve">59 Inch Mid Century Modern Rattan TV Stand for 65 Inch TV, Entertainment Cabinet, Media Console for Living Room Media Room, Solid Wood Feet &amp; Rattan Cabinet Doors - Dark Wood</t>
  </si>
  <si>
    <t xml:space="preserve">W1801P195620</t>
  </si>
  <si>
    <t xml:space="preserve">Mid Century Modern Rattan Sideboard Cabinet, Buffet Cabinet for Entryway Hallway Living Room Kitchen Dining Room, Adjustable Shelf &amp; Solid Wood Feet &amp; Rattan Cabinet Doors - Light Wood</t>
  </si>
  <si>
    <t xml:space="preserve">W1801P195630</t>
  </si>
  <si>
    <t xml:space="preserve">Mid Century Modern Rattan Sideboard Cabinet, Buffet Cabinet for Entryway Hallway Living Room Kitchen Dining Room, Adjustable Shelf &amp; Solid Wood Feet &amp; Rattan Cabinet Doors - Dark Wood</t>
  </si>
  <si>
    <t xml:space="preserve">W1801115775</t>
  </si>
  <si>
    <t xml:space="preserve">59 Inch Mid Century Modern Rattan TV Stand for 65 Inch TV, Entertainment Cabinet, Media Console for Living Room Media Room, Solid Wood Feet &amp; Rattan Cabinet Doors - Light Wood</t>
  </si>
  <si>
    <t xml:space="preserve">GX000396AAK</t>
  </si>
  <si>
    <t xml:space="preserve">Twin Size Daybed with Two Storage Drawers, Storage Cabinets and USB Ports, White</t>
  </si>
  <si>
    <t xml:space="preserve">GX000396AAD</t>
  </si>
  <si>
    <t xml:space="preserve">Twin Size Daybed with Two Storage Drawers, Storage Cabinets and USB Ports, Natural Color</t>
  </si>
  <si>
    <t xml:space="preserve">N711P186884M</t>
  </si>
  <si>
    <t xml:space="preserve">U_STYLE Contemporary Console Table with Wood Top, Extra Long Entryway Table for Entryway, Hallway, Living Room, Foyer, Corridor</t>
  </si>
  <si>
    <t xml:space="preserve">N711P186884K</t>
  </si>
  <si>
    <t xml:space="preserve">N711P186884B</t>
  </si>
  <si>
    <t xml:space="preserve">WF321487AAV</t>
  </si>
  <si>
    <t xml:space="preserve">U_STYLE 63-Inch Wave-Pattern Console Table with 4 Doors and Adjustable Shelf,Curved design Sofa Table Behind Couch,Rustic Narrow Entryway Table for Living Room, Foyer and Hallway</t>
  </si>
  <si>
    <t xml:space="preserve">WF321487AAB</t>
  </si>
  <si>
    <t xml:space="preserve">WF321487AAK</t>
  </si>
  <si>
    <t xml:space="preserve">GX000398AAD</t>
  </si>
  <si>
    <t xml:space="preserve">Queen Size Wood Storage Platform Bed with LED Light, Rattan Headboard, Nature</t>
  </si>
  <si>
    <t xml:space="preserve">GX000398AAP</t>
  </si>
  <si>
    <t xml:space="preserve">Queen Size Wood Storage Platform Bed with LED Light, Rattan Headboard, Espresso</t>
  </si>
  <si>
    <t xml:space="preserve">GX000397AAK</t>
  </si>
  <si>
    <t xml:space="preserve">Full Size Loft Bed with Desk and Shelves, Two Built-in Drawers, Storage Staircase, White</t>
  </si>
  <si>
    <t xml:space="preserve">GX000397AAD</t>
  </si>
  <si>
    <t xml:space="preserve">Full Size Loft Bed with Desk and Shelves, Two Built-in Drawers, Storage Staircase, White and Natural</t>
  </si>
  <si>
    <t xml:space="preserve">BS701P191964C</t>
  </si>
  <si>
    <t xml:space="preserve">Twin Size Daybed with Extended Pop Up Trundle, Upholstered Sofa Bed Daybed, Space-Saving Twin to King Design, Perfect
 for Guest Room, Velvet,Beige</t>
  </si>
  <si>
    <t xml:space="preserve">BS701P191964E</t>
  </si>
  <si>
    <t xml:space="preserve">Twin Size Daybed with Extended Pop Up Trundle, Upholstered Sofa Bed Daybed, Space-Saving Twin to King Design, Perfect
 for Guest Room, Velvet, Gray</t>
  </si>
  <si>
    <t xml:space="preserve">BS701P191964P</t>
  </si>
  <si>
    <t xml:space="preserve">Twin Size Daybed with Extended Pop Up Trundle, Upholstered Sofa Bed Daybed, Space-Saving Twin to King Design, Perfect
 for Guest Room, Velvet, Pink</t>
  </si>
  <si>
    <t xml:space="preserve">SV000025AAK</t>
  </si>
  <si>
    <t xml:space="preserve">36-inch Bathroom Vanity with Resin Sink, Modern Bathroom Cabinet in White,Featuring Two Soft Close Doors and Four Drawers</t>
  </si>
  <si>
    <t xml:space="preserve">SV000025AAC</t>
  </si>
  <si>
    <t xml:space="preserve">36-inch Bathroom Vanity with Resin Sink, Modern Bathroom Cabinet in Blue, Featuring Two Soft Close Doors and Four Drawers</t>
  </si>
  <si>
    <t xml:space="preserve">SV000023AAK</t>
  </si>
  <si>
    <t xml:space="preserve">Modern White 36-Inch Freestanding Bathroom Vanity Cabinet with Resin Integrated Basin - With 4 drawers 1 Soft-Close Door, Multi-Functional Storage</t>
  </si>
  <si>
    <t xml:space="preserve">SV000004AAE-2</t>
  </si>
  <si>
    <t xml:space="preserve">36" Bathroom Vanity Organizer with Sink, Combo Cabinet Set, Bathroom Storage Cabinet, Retro Espresso</t>
  </si>
  <si>
    <t xml:space="preserve">SW000116AAE</t>
  </si>
  <si>
    <t xml:space="preserve">SV000025AAF</t>
  </si>
  <si>
    <t xml:space="preserve">36-inch Bathroom Vanity with Resin Sink, Modern Bathroom Cabinet in Green, Featuring Two Soft Close Doors and Four Drawers</t>
  </si>
  <si>
    <t xml:space="preserve">SV000022AAK</t>
  </si>
  <si>
    <t xml:space="preserve">N711P175776B</t>
  </si>
  <si>
    <t xml:space="preserve">U_STYLE Elegant Console Table with Three Drawers, Extra Long Entryway Table for Entryway, Hallway, Living Room, Foyer, Corridor</t>
  </si>
  <si>
    <t xml:space="preserve">N711P175776E</t>
  </si>
  <si>
    <t xml:space="preserve">WF321698AAF</t>
  </si>
  <si>
    <t xml:space="preserve">30" Bathroom Vanity in Green, Modern Bathroom Cabinet with Sink Combo Set, Bathroom Storage Cabinet with a Soft Closing Door and 3 Drawers, Solid Wood Frame</t>
  </si>
  <si>
    <t xml:space="preserve">WF321698AAK</t>
  </si>
  <si>
    <t xml:space="preserve">30" Bathroom Vanity , Modern Bathroom Cabinet with Sink Combo Set, Bathroom Storage Cabinet with a Soft Closing Door and 3 Drawers, Solid Wood Frame(White)</t>
  </si>
  <si>
    <t xml:space="preserve">WF321698AAE</t>
  </si>
  <si>
    <t xml:space="preserve">30" Bathroom Vanity , Modern Bathroom Cabinet with Sink Combo Set, Bathroom Storage Cabinet with a Soft Closing Door and 3 Drawers, Solid Wood Frame(Grey)</t>
  </si>
  <si>
    <t xml:space="preserve">WF321698AAC</t>
  </si>
  <si>
    <t xml:space="preserve">30" Bathroom Vanity , Modern Bathroom Cabinet with Sink Combo Set, Bathroom Storage Cabinet with a Soft Closing Door and 3 Drawers, Solid Wood Frame(Blue)</t>
  </si>
  <si>
    <t xml:space="preserve">N729P170557B</t>
  </si>
  <si>
    <t xml:space="preserve">30" Bathroom Vanity , Modern Bathroom Cabinet with Sink Combo Set, Bathroom Storage Cabinet with a Soft Closing Door and 3 Drawers, Solid Wood Frame(Black)</t>
  </si>
  <si>
    <t xml:space="preserve">JL000005AAK-6</t>
  </si>
  <si>
    <t xml:space="preserve">30" Bathroom Vanity with Sink, Bathroom Cabinet with Two Doors and One Drawer, White (OLD SKU: JL000005AAK-1)</t>
  </si>
  <si>
    <t xml:space="preserve">SY999909AAF-6</t>
  </si>
  <si>
    <t xml:space="preserve">30" Wall Mounted Bathroom Vanity with Sink Combo, Functional Drawer, Solid Wood &amp; MDF Board &amp; Ceramic, Green (Old Sku:SY999909AAF)</t>
  </si>
  <si>
    <t xml:space="preserve">GX000393AAQ</t>
  </si>
  <si>
    <t xml:space="preserve">Queen Size Wood Frame Platform Bed with Upholstered Headboard, Footboard and 2 Drawers, Antique Gray</t>
  </si>
  <si>
    <t xml:space="preserve">GX000393AAK</t>
  </si>
  <si>
    <t xml:space="preserve">Queen Size Wood Frame Platform Bed with Upholstered Headboard, Footboard and 2 Drawers, Antique White</t>
  </si>
  <si>
    <t xml:space="preserve">GX000732AAE</t>
  </si>
  <si>
    <t xml:space="preserve">Twin Size Platform Bed with Storage Headboard and Footboard,  Pull Out Shelves and Twin Size Trundle, Gray</t>
  </si>
  <si>
    <t xml:space="preserve">GX000732AAK</t>
  </si>
  <si>
    <t xml:space="preserve">Twin Size Platform Bed with Storage Headboard and Footboard,  Pull Out Shelves and Twin Size Trundle, White</t>
  </si>
  <si>
    <t xml:space="preserve">GX000461AAE</t>
  </si>
  <si>
    <t xml:space="preserve">Wood Full Size Loft Bed with Built-in Wardrobe, Desk, Storage Shelves and Drawers, Gray</t>
  </si>
  <si>
    <t xml:space="preserve">GX000461AAK</t>
  </si>
  <si>
    <t xml:space="preserve">SF000169AAB</t>
  </si>
  <si>
    <t xml:space="preserve">Twin over Twin Size Metal Bunk Bed with Slide and Guardrails, Black</t>
  </si>
  <si>
    <t xml:space="preserve">SF000169AAK</t>
  </si>
  <si>
    <t xml:space="preserve">Twin over Twin Size Metal Bunk Bed with Slide and Guardrails, White</t>
  </si>
  <si>
    <t xml:space="preserve">SF000170AAB</t>
  </si>
  <si>
    <t xml:space="preserve">Full over Full Size Metal Bunk Bed with Slide and Guardrails, Black</t>
  </si>
  <si>
    <t xml:space="preserve">SF000170AAK</t>
  </si>
  <si>
    <t xml:space="preserve">Full over Full Size Metal Bunk Bed with Slide and Guardrails, White</t>
  </si>
  <si>
    <t xml:space="preserve">W2641P192314</t>
  </si>
  <si>
    <t xml:space="preserve">(60CM) 3 in 1 Vanity Desk with Plip Top Mirror, Small Make Up Vanity Set with Visible Glass Desktop, Compact Makeup Vanity with 3 Drawers, Cushioned Tool, Dressing Table for Bedroom</t>
  </si>
  <si>
    <t xml:space="preserve">W1321S00015</t>
  </si>
  <si>
    <t xml:space="preserve">L Shaped Desk,Computer Desk with Drawers,Bookshelf,with LED Light,Modern Corner Desk,Home Office Desk,L-Shaped Study Table Writing Desk,Corner Gaming Computer Desk with Storage</t>
  </si>
  <si>
    <t xml:space="preserve">W1321S00016</t>
  </si>
  <si>
    <t xml:space="preserve">L Shaped Desk with Charger,Computer Desk with Drawers,Bookshelf,with LED Light,Modern Corner Desk,Home Office Desk,L-Shaped Study Table Writing Desk,Corner Gaming Computer Desk with Storage</t>
  </si>
  <si>
    <t xml:space="preserve">W1321S00010</t>
  </si>
  <si>
    <t xml:space="preserve">L Shaped Desk with outlet, Computer Desk with Drawers, Bookshelf, Modern Corner Desk, Home Office Desk,L-Shaped Study Table Writing Desk,Corner Gaming Computer Desk with Storage</t>
  </si>
  <si>
    <t xml:space="preserve">W1321S00011</t>
  </si>
  <si>
    <t xml:space="preserve">L Shaped Desk with Charger,Computer Desk with Drawers,Bookshelf,Modern Corner Desk,Home Office Desk,L-Shaped Study Table Writing Desk,Carbon fiber Gaming Computer Desk with Storage,Black</t>
  </si>
  <si>
    <t xml:space="preserve">WF324895AAA</t>
  </si>
  <si>
    <t xml:space="preserve">Queen Size Corduroy Platform Bed with Metal Legs, Beige(old sku:WF300238AAA)</t>
  </si>
  <si>
    <t xml:space="preserve">BS701P170456B</t>
  </si>
  <si>
    <t xml:space="preserve">Modern PU Upholstered Queen Bed with Ergonomic Wingback Headboard, No Box Spring Needed, Black</t>
  </si>
  <si>
    <t xml:space="preserve">BS701P170456C</t>
  </si>
  <si>
    <t xml:space="preserve">Modern PU Upholstered Queen Bed with Ergonomic Wingback Headboard, No Box Spring Needed, Cream</t>
  </si>
  <si>
    <t xml:space="preserve">W2557P175977</t>
  </si>
  <si>
    <t xml:space="preserve">Bohemia Style Shoe Cabinet, Shoe Rack Cabinet with 3 Rattan Flip Drawers,3 Square Shelves and 1 Storage Drawer, Shoe Organizer with Multi-Storage Space and Hooks for Hallway, Entryway(Antique white)</t>
  </si>
  <si>
    <t xml:space="preserve">W2557P175973</t>
  </si>
  <si>
    <t xml:space="preserve">Bohemia Style Shoe Cabinet, Shoe Rack Cabinet with 3 Rattan Flip Drawers,3 Square Shelves and 1 Storage Drawer, Shoe Organizer with Mulit Storage Space and Hooks for Hallway, Entryway, (Natural)</t>
  </si>
  <si>
    <t xml:space="preserve">GS009077AAE</t>
  </si>
  <si>
    <t xml:space="preserve">[VIDEO provided] [New] 91*91" Modern Upholstered Living Room Sectional Sofa, L Shape Furniture Couch with 3 Pillows</t>
  </si>
  <si>
    <t xml:space="preserve">N723</t>
  </si>
  <si>
    <t xml:space="preserve">GT</t>
  </si>
  <si>
    <t xml:space="preserve">W2386P192271</t>
  </si>
  <si>
    <t xml:space="preserve">Storage Cabinets,Wooden Floor Cabinet,with Drawers and Shelves Storage Cabinets,Accent Cabinet for Living Room,Bedroom,Bathroom Furniture Home Decor(White)</t>
  </si>
  <si>
    <t xml:space="preserve">W2386P192272</t>
  </si>
  <si>
    <t xml:space="preserve">Storage Cabinets,Wooden Floor Cabinet,with Drawers and Shelves Storage Cabinets,Accent Cabinet for Living Room,Bedroom,Bathroom Furniture Home Decor(Black)</t>
  </si>
  <si>
    <t xml:space="preserve">W509134656</t>
  </si>
  <si>
    <t xml:space="preserve">Fashion Vanity Desk with Mirror and Lights for Makeup Vanity Mirror with Lights  with 3 Color Lighting Brightness Adjustable, 3 Drawers, Blue  Color</t>
  </si>
  <si>
    <t xml:space="preserve">W2232P170487</t>
  </si>
  <si>
    <t xml:space="preserve">Makeup Vanity Desk With LED Lighted Mirror ,Dressing Table Set With 2 Large Drawers 10 LED Light ,White Color</t>
  </si>
  <si>
    <t xml:space="preserve">W2232</t>
  </si>
  <si>
    <t xml:space="preserve">LINFENG</t>
  </si>
  <si>
    <t xml:space="preserve">SF000168AAK</t>
  </si>
  <si>
    <t xml:space="preserve">Twin Size Loft bed with L-shape Desk and Wardrobe, White</t>
  </si>
  <si>
    <t xml:space="preserve">SF000168AAB</t>
  </si>
  <si>
    <t xml:space="preserve">Twin Size Loft bed with L-shape Desk and Wardrobe, Black</t>
  </si>
  <si>
    <t xml:space="preserve">W578P149137</t>
  </si>
  <si>
    <t xml:space="preserve">U Shaped Desk with Power Outlets &amp; LED Strip &amp; Monitor Stand, L Shaped Desk with Storage Shelf, Home Office Gaming Desk, Vintage</t>
  </si>
  <si>
    <t xml:space="preserve">W578P149136</t>
  </si>
  <si>
    <t xml:space="preserve">W578P149135</t>
  </si>
  <si>
    <t xml:space="preserve">W33165697</t>
  </si>
  <si>
    <t xml:space="preserve">10-shelf Bookcase</t>
  </si>
  <si>
    <t xml:space="preserve">W33165694</t>
  </si>
  <si>
    <t xml:space="preserve">W2201138015</t>
  </si>
  <si>
    <t xml:space="preserve">3 Color Lighting Mirror with LED Lights, 64"x21" Lighted Floor Standing Mirror with Stand</t>
  </si>
  <si>
    <t xml:space="preserve">ACME Kaleb Bunk Bed (Queen/Queen) in Sandy Black 38015</t>
  </si>
  <si>
    <t xml:space="preserve">W2386P193713</t>
  </si>
  <si>
    <t xml:space="preserve">Vanity Desk with Drawers &amp; Mirror with Lights, with Drawers &amp; Cabinet 3 Shelves Lots Storage for Stylish Bedroom(Pink)</t>
  </si>
  <si>
    <t xml:space="preserve">W2386P193714</t>
  </si>
  <si>
    <t xml:space="preserve">Vanity Desk with Drawers &amp; Mirror with Lights, with Drawers &amp; Cabinet 3 Shelves Lots Storage for Stylish Bedroom(Black)</t>
  </si>
  <si>
    <t xml:space="preserve">W2386P192268</t>
  </si>
  <si>
    <t xml:space="preserve">Vanity Desk with Drawers &amp; Mirror with Lights, with Drawers &amp; Cabinet 3 Shelves Lots Storage for Stylish Bedroom(White)</t>
  </si>
  <si>
    <t xml:space="preserve">BS701P185936E</t>
  </si>
  <si>
    <t xml:space="preserve">Modern Upholstered Chaise Lounger Daybed Small Single Daybed with 2 Drawers, No Mattress Needed, Perfect For Living Rooms &amp; Home Office, Linen Fabric, Gray</t>
  </si>
  <si>
    <t xml:space="preserve">BS701P185936K</t>
  </si>
  <si>
    <t xml:space="preserve">Modern Upholstered Chaise Lounger Daybed Small Single Daybed with 2 Drawers, No Mattress Needed, Perfect For Living Rooms &amp; Home Office, Linen Fabric, Beige</t>
  </si>
  <si>
    <t xml:space="preserve">BS701P185936P</t>
  </si>
  <si>
    <t xml:space="preserve">Modern Upholstered Chaise Lounger Daybed Small Single Daybed with 2 Drawers, No Mattress Needed, Perfect For Living Rooms &amp; Home Office, Linen Fabric, Pink</t>
  </si>
  <si>
    <t xml:space="preserve">W2227P160482</t>
  </si>
  <si>
    <t xml:space="preserve">Makeup Vanity with Lights in 3 Colors &amp; Openable Mirror, Vanity Desk with 4 Drawers &amp; 1 Cabinets &amp; Shelves, Vanity Table Rattan Vanity Dresser, for Bedroom</t>
  </si>
  <si>
    <t xml:space="preserve">W2227P160483</t>
  </si>
  <si>
    <t xml:space="preserve">W509P149855</t>
  </si>
  <si>
    <t xml:space="preserve">Vanity Desk with LED Lighted Mirror, Makeup Vanity  with 11Drawers, 3 Color Lighting Modes Brightness Adjustable, Hidden Wiring, Dressing Table for Bedroom, White</t>
  </si>
  <si>
    <t xml:space="preserve">W509P149145</t>
  </si>
  <si>
    <t xml:space="preserve">Large Vanity Table Set Makeup Vanity Dressing Table with Mirror, 6 Drawers &amp; Shelves, Dresser Desk</t>
  </si>
  <si>
    <t xml:space="preserve">W2386P200084</t>
  </si>
  <si>
    <t xml:space="preserve">47.2"Vanity Desk with Large Mirror, 3 Colour Lighting Modes, Adjustable Brightness, Dresser with 3 Drawers &amp; 2 Vertical Cabinets, Makeup Vanity Table for Women &amp;  Girls (White)</t>
  </si>
  <si>
    <t xml:space="preserve">W2386P200255</t>
  </si>
  <si>
    <t xml:space="preserve">47.2"Vanity Desk with Large Mirror, 3 Colour Lighting Modes, Adjustable Brightness, Dresser with 3 Drawers &amp; 2 Vertical Cabinets, Makeup Vanity Table for Women &amp;  Girls (Black)</t>
  </si>
  <si>
    <t xml:space="preserve">W2386P200258</t>
  </si>
  <si>
    <t xml:space="preserve">47.2"Vanity Desk with Large Mirror, 3 Colour Lighting Modes, Adjustable Brightness, Dresser with 3 Drawers &amp; 2 Vertical Cabinets, Makeup Vanity Table for Women &amp;  Girls (Rose Pink)</t>
  </si>
  <si>
    <t xml:space="preserve">W2386P200059</t>
  </si>
  <si>
    <t xml:space="preserve">Vanity Desk with Mirror and Lights, 46.4IN Dressing Table with 2 Large Drawer&amp;Large Vertical Organizer, 3 Level Dresser &amp; 3 Lighting Modes Adjustable Brightness, Suitable for Bedroom(Rose Pink)</t>
  </si>
  <si>
    <t xml:space="preserve">W2386P200053</t>
  </si>
  <si>
    <t xml:space="preserve">Vanity Desk with Mirror and Lights, 46.4IN Dressing Table with 2 Large Drawer&amp;Large Vertical Organizer, 3 Level Dresser &amp; 3 Lighting Modes Adjustable Brightness, Suitable for Bedroom(Black)</t>
  </si>
  <si>
    <t xml:space="preserve">W2386P200041</t>
  </si>
  <si>
    <t xml:space="preserve">Vanity Desk with Mirror and Lights, 46.4IN Dressing Table with 2 Large Drawer&amp;Large Vertical Organizer, 3 Level Dresser &amp; 3 Lighting Modes Adjustable Brightness, Suitable for Bedroom(White)</t>
  </si>
  <si>
    <t xml:space="preserve">W2386P192269</t>
  </si>
  <si>
    <t xml:space="preserve">Vanity Desk with Mirror and LED Light Strip,Dressing Table with Large Drawer, 3 Level Storage Dresser &amp; 3 Lighting Modes Adjustable Brightness, Suitable for Bedroom(Black)</t>
  </si>
  <si>
    <t xml:space="preserve">W2386P208325</t>
  </si>
  <si>
    <t xml:space="preserve">Vanity Desk with Mirror and LED Light Strip,Dressing Table with Large Drawer, 3 Level Storage Dresser &amp; 3 Lighting Modes Adjustable Brightness, Suitable for Bedroom(Rose Pink)</t>
  </si>
  <si>
    <t xml:space="preserve">W2386P192262</t>
  </si>
  <si>
    <t xml:space="preserve">Vanity Desk with Mirror and LED Light Strip,Dressing Table with Large Drawer, 3 Level Storage Dresser &amp; 3 Lighting Modes Adjustable Brightness, Suitable for Bedroom(White)</t>
  </si>
  <si>
    <t xml:space="preserve">WF531611AAC</t>
  </si>
  <si>
    <t xml:space="preserve">Vintage Farmhouse Style King Size Platform Bed with 10 Wooden Slats Support, No Box Spring Needed, Rustic White</t>
  </si>
  <si>
    <t xml:space="preserve">WF531611AAD</t>
  </si>
  <si>
    <t xml:space="preserve">Vintage Farmhouse Style King Size Platform Bed with 10 Wooden Slats Support, No Box Spring Needed, Rustic Brown</t>
  </si>
  <si>
    <t xml:space="preserve">WF531608AAC</t>
  </si>
  <si>
    <t xml:space="preserve">Vintage Farmhouse Style Queen Size Platform Bed with 10 Wooden Slats Support, No Box Spring Needed, Rustic White</t>
  </si>
  <si>
    <t xml:space="preserve">WF531608AAD</t>
  </si>
  <si>
    <t xml:space="preserve">Vintage Farmhouse Style Queen Size Platform Bed with 10 Wooden Slats Support, No Box Spring Needed, Rustic Brown</t>
  </si>
  <si>
    <t xml:space="preserve">WF531604AAC</t>
  </si>
  <si>
    <t xml:space="preserve">Vintage Farmhouse Style Full Size Platform Bed with 10 Wooden Slats Support, No Box Spring Needed, Rustic White</t>
  </si>
  <si>
    <t xml:space="preserve">WF531604AAD</t>
  </si>
  <si>
    <t xml:space="preserve">Vintage Farmhouse Style Full Size Platform Bed with 10 Wooden Slats Support, No Box Spring Needed, Rustic Brown</t>
  </si>
  <si>
    <t xml:space="preserve">W1916115251</t>
  </si>
  <si>
    <t xml:space="preserve">Twin Over Twin Metal Bunk Bed,Metal Structure Bedframe with Safety Guardrails and 2 ladders,Convertible Bunkbeds,No Spring Box Required and Space Saving Design,White</t>
  </si>
  <si>
    <t xml:space="preserve">W1916115336</t>
  </si>
  <si>
    <t xml:space="preserve">Bunk Bed Twin Over Twin Size with 2 Ladders and Full-Length Guardrail, Metal, Storage Space, No Box Spring Needed, Noise Free, Black</t>
  </si>
  <si>
    <t xml:space="preserve">W936P160028</t>
  </si>
  <si>
    <t xml:space="preserve">Full Body Mirror Cabinet + Round Mirror LED Vanity Table + Cushioned Stool, 17" diameter LED Mirror, Touch Control, 3-color, Brightness adjustable, Large desktop, Multi-layer High Capacity Storage</t>
  </si>
  <si>
    <t xml:space="preserve">W936P160029</t>
  </si>
  <si>
    <t xml:space="preserve">Full Body Mirror Cabinet + Round Mirror LED Vanity Table + Cushioned Stool, With 2 AC + 2 USB Power Station,17" diameter LED Mirror, Touch Control, 3-color, Brightness adjustable, Large desktop</t>
  </si>
  <si>
    <t xml:space="preserve">W936P155896</t>
  </si>
  <si>
    <t xml:space="preserve">W936P160027</t>
  </si>
  <si>
    <t xml:space="preserve">W1885P163514</t>
  </si>
  <si>
    <t xml:space="preserve">70.1" Queen Pull Out Sofa Bed, 3-in-1 Convertible Sleeper Sofa with 2 Soft Pillows,Multi-Functional Velvet Loveseat Bed,Pink(New Sku:W1885S00052/W1885S00197)</t>
  </si>
  <si>
    <t xml:space="preserve">W936P176482</t>
  </si>
  <si>
    <t xml:space="preserve">W936P176474</t>
  </si>
  <si>
    <t xml:space="preserve">W936P176298</t>
  </si>
  <si>
    <t xml:space="preserve">29.2" Small Space Left Bedside Cabinet Vanity Table + Cushioned Stool, Extra Large Right sliding mirror, Multi Layer High Capacity Storage, Practical Fashionable Dresser, Suitable For Small Space</t>
  </si>
  <si>
    <t xml:space="preserve">W936P176297</t>
  </si>
  <si>
    <t xml:space="preserve">W1885P163513</t>
  </si>
  <si>
    <t xml:space="preserve">63.8" Queen Pull Out Sofa Bed, 3-in-1 Convertible Sleeper Sofa with Side Storage,Multi-Functional Velvet Loveseat Bed for Living Room,Bedroom,Apartment,Office,Pink(New Sku:W1885P214786)</t>
  </si>
  <si>
    <t xml:space="preserve">W1445P164173</t>
  </si>
  <si>
    <t xml:space="preserve">Vintage White Large Faceted Carved And Spliced Doors Combined With Black Frames For TV Stand Table,Sideboards, Accent Cabinets</t>
  </si>
  <si>
    <t xml:space="preserve">W1445P164172</t>
  </si>
  <si>
    <t xml:space="preserve">Black Carved Symmetrical Design Door And Wood Coloured Frame For TV Stand Table,Living Room ,Entryway</t>
  </si>
  <si>
    <t xml:space="preserve">W1445P164168</t>
  </si>
  <si>
    <t xml:space="preserve">Carved Flower Door Large Storage Cabinet With Metal Handle Suitable For Living Room, Kitchen, Entryway(BLACK)</t>
  </si>
  <si>
    <t xml:space="preserve">W1445P164167</t>
  </si>
  <si>
    <t xml:space="preserve">Carved Flower Door Large Storage Cabinet With Metal Handle Suitable For Living Room, Kitchen, Entryway(NATURAL WOOD)</t>
  </si>
  <si>
    <t xml:space="preserve">W1445P146390</t>
  </si>
  <si>
    <t xml:space="preserve">Hollow Four Door Antique Cabinet, American Country Style, Suitable for Living Room, TV Cabinet, Kitchen (Brown)</t>
  </si>
  <si>
    <t xml:space="preserve">W1445P146389</t>
  </si>
  <si>
    <t xml:space="preserve">Hollow Four Door Antique Cabinet, American Country Style, Suitable for Living Room, TV Cabinet, Kitchen (Antique Black)</t>
  </si>
  <si>
    <t xml:space="preserve">W1445P146388</t>
  </si>
  <si>
    <t xml:space="preserve">Carved Flower Door Handle, Antique Four Door Cabinet for Living Room Kitchen Hallway (Brown)</t>
  </si>
  <si>
    <t xml:space="preserve">W1445P146387</t>
  </si>
  <si>
    <t xml:space="preserve">Carved Flower Door Handle, Antique Four Door Cabinet for Living Room Kitchen Hallway (Black)</t>
  </si>
  <si>
    <t xml:space="preserve">W936P176489</t>
  </si>
  <si>
    <t xml:space="preserve">W936P176488</t>
  </si>
  <si>
    <t xml:space="preserve">W936P176486</t>
  </si>
  <si>
    <t xml:space="preserve">W936P176490</t>
  </si>
  <si>
    <t xml:space="preserve">W561P175988</t>
  </si>
  <si>
    <t xml:space="preserve">Rocking Chair with ottoman, Mid Century Fabric Rocker Chair with Wood Legs and Patchwork Linen for Livingroom Bedroom</t>
  </si>
  <si>
    <t xml:space="preserve">W561P175989</t>
  </si>
  <si>
    <t xml:space="preserve">W561P175990</t>
  </si>
  <si>
    <t xml:space="preserve">W636131318</t>
  </si>
  <si>
    <t xml:space="preserve">Bed Frame King Size, Wood Platform Bed Frame  , Noise Free,No Box Spring Needed and Easy Assembly Tool,Large Under Bed Storage,Dark Brown</t>
  </si>
  <si>
    <t xml:space="preserve">W636130477</t>
  </si>
  <si>
    <t xml:space="preserve">Bed Frame Queen Size, Wood Platform Bed Frame  , Noise Free,No Box Spring Needed and Easy Assembly Tool,Large Under Bed Storage,Dark Brown</t>
  </si>
  <si>
    <t xml:space="preserve">W636131317</t>
  </si>
  <si>
    <t xml:space="preserve">Bed Frame Full Size, Wood Platform Bed Frame  , Noise Free,No Box Spring Needed and Easy Assembly Tool,Large Under Bed Storage,Dark Brown</t>
  </si>
  <si>
    <t xml:space="preserve">W2386P199523</t>
  </si>
  <si>
    <t xml:space="preserve">43.4"Makeup Vanity Table, Makeup Table with Large Mirror and 11 LED Light , Brightness Adjustable, Dressing Table Desk with 3 Drawers, Vanity Desk for Women(White with Stool)</t>
  </si>
  <si>
    <t xml:space="preserve">W2386P199525</t>
  </si>
  <si>
    <t xml:space="preserve">43.4"Makeup Vanity Table, Makeup Table with Large Mirror and 11 LED Light , Brightness Adjustable, Dressing Table Desk with 3 Drawers, Vanity Desk for Women(Black with Stool)</t>
  </si>
  <si>
    <t xml:space="preserve">W1673P171806</t>
  </si>
  <si>
    <t xml:space="preserve">Vanity Desk Set Stool &amp; Dressing Table with LED Lighting Mirror Drawer and Compartments Modern Wood Cosmetic Table Chest of Drawers White Color</t>
  </si>
  <si>
    <t xml:space="preserve">W1673123628</t>
  </si>
  <si>
    <t xml:space="preserve">Vanity Desk Set Stool &amp; Dressing Table with LED Lighting Mirror Drawer and Compartments Modern Wood Cosmetic Table Chest of Drawers Nature Color</t>
  </si>
  <si>
    <t xml:space="preserve">W1673P171802</t>
  </si>
  <si>
    <t xml:space="preserve">W1673123627</t>
  </si>
  <si>
    <t xml:space="preserve">W2386P199478</t>
  </si>
  <si>
    <t xml:space="preserve">43.3"Makeup Vanity Table, Makeup Table with Large Mirror and LED Light Strip, Brightness Adjustable, Dressing Table Desk with 3 Drawers, Vanity Desk for Women(White with Stool)</t>
  </si>
  <si>
    <t xml:space="preserve">W2386P199479</t>
  </si>
  <si>
    <t xml:space="preserve">43.3"Makeup Vanity Table, Makeup Table with Large Mirror and LED Light Strip, Brightness Adjustable, Dressing Table Desk with 3 Drawers, Vanity Desk for Women(Black with Stool)</t>
  </si>
  <si>
    <t xml:space="preserve">W2770P190367</t>
  </si>
  <si>
    <t xml:space="preserve">Full Size Upholstered Bed Frame with LED Lights, Modern Upholstered Princess Bed with Crown Headboard, 2 Drawers, Pink+White</t>
  </si>
  <si>
    <t xml:space="preserve">W2770</t>
  </si>
  <si>
    <t xml:space="preserve">2026-05-31 15:59</t>
  </si>
  <si>
    <t xml:space="preserve">W2770P190360</t>
  </si>
  <si>
    <t xml:space="preserve">Full Size Upholstered Bed Frame with LED Lights, Modern Upholstered Princess Bed with Crown Headboard, Pink+White</t>
  </si>
  <si>
    <t xml:space="preserve">W2770P190376</t>
  </si>
  <si>
    <t xml:space="preserve">Twin Size Upholstered Bed Frame with LED Lights, Modern Upholstered Princess Bed with Crown Headboard, a Drawer, Pink+White</t>
  </si>
  <si>
    <t xml:space="preserve">W2770P190377</t>
  </si>
  <si>
    <t xml:space="preserve">Twin Size Upholstered Bed Frame with LED Lights, Modern Upholstered Princess Bed with Crown Headboard, Pink+White</t>
  </si>
  <si>
    <t xml:space="preserve">W2386P192986</t>
  </si>
  <si>
    <t xml:space="preserve">Vanity Desk with Mirror &amp; Light, Large Drawer Three Level Storage Dresser, 3 Lighting Modes Adjustable Brightness, Bedroom Dressing Table (White)</t>
  </si>
  <si>
    <t xml:space="preserve">W2386P193706</t>
  </si>
  <si>
    <t xml:space="preserve">Vanity Desk with Mirror &amp; Light, Large Drawer Three Level Storage Dresser, 3 Lighting Modes Adjustable Brightness, Bedroom Dressing Table (Pink)</t>
  </si>
  <si>
    <t xml:space="preserve">W2386P192261</t>
  </si>
  <si>
    <t xml:space="preserve">Vanity Desk with Mirror &amp; Light, Large Drawer Three Level Storage Dresser, 3 Lighting Modes Adjustable Brightness, Bedroom Dressing Table (Black)</t>
  </si>
  <si>
    <t xml:space="preserve">W1162P170708</t>
  </si>
  <si>
    <t xml:space="preserve">Sideboard Storage Cabinet TV Stand modern style Cabinet for Living room/Kitchen/Bedroom/Entryway. White, 64'' W x 15'' D x 23.23''H.</t>
  </si>
  <si>
    <t xml:space="preserve">W1162P170704</t>
  </si>
  <si>
    <t xml:space="preserve">Sideboard Storage Cabinet TV Stand with wave pattern Buffet Cabinet Wooden Vertical Striped Cabinet for Kitchen/Bedroom/Entryway. Black, 64''W x 15''D x 24''H.</t>
  </si>
  <si>
    <t xml:space="preserve">B011S01134</t>
  </si>
  <si>
    <t xml:space="preserve">Black Color Eastern King Size Bed Bedroom Furniture High Panel Headboard Footboard Plywood 1pc Bedframe</t>
  </si>
  <si>
    <t xml:space="preserve">B083124176</t>
  </si>
  <si>
    <t xml:space="preserve">Ceres Metal Bed, Black with Walnut wood Headboard&amp;Footboard, King</t>
  </si>
  <si>
    <t xml:space="preserve">B083124177</t>
  </si>
  <si>
    <t xml:space="preserve">Ceres Metal Bed, Black with Cinnamon Wood Headboard&amp;Footboard, King</t>
  </si>
  <si>
    <t xml:space="preserve">GX000375AAK</t>
  </si>
  <si>
    <t xml:space="preserve">Wood Queen Size Platform Bed with Storage Headboard, Shelves and 2 Drawers, White</t>
  </si>
  <si>
    <t xml:space="preserve">WF310443AAE</t>
  </si>
  <si>
    <t xml:space="preserve">WF310442AAE</t>
  </si>
  <si>
    <t xml:space="preserve">GX000463AAE</t>
  </si>
  <si>
    <t xml:space="preserve">Wood Full Size Loft Bed with Built-in Wardrobe and Storage Shelves, Led light, Gray</t>
  </si>
  <si>
    <t xml:space="preserve">GX000463AAK</t>
  </si>
  <si>
    <t xml:space="preserve">Wood Full Size Loft Bed with Built-in Wardrobe and Storage Shelves, Led light, White</t>
  </si>
  <si>
    <t xml:space="preserve">GX000462AAE</t>
  </si>
  <si>
    <t xml:space="preserve">Multi-Functional Twin Daybed with Drawers and Trundle,  Headboard Storage and Tables, USB Charging Station, Gray</t>
  </si>
  <si>
    <t xml:space="preserve">GX000462AAK</t>
  </si>
  <si>
    <t xml:space="preserve">Multi-Functional Twin Daybed with Drawers and Trundle,  Headboard Storage and Tables, USB Charging Station, White</t>
  </si>
  <si>
    <t xml:space="preserve">WF530018AAE</t>
  </si>
  <si>
    <t xml:space="preserve">Full Size Platform Bed with Storage Headboard and Lockers, Gray</t>
  </si>
  <si>
    <t xml:space="preserve">WF530018AAK</t>
  </si>
  <si>
    <t xml:space="preserve">Full Size Platform Bed with Storage Headboard and Lockers, White</t>
  </si>
  <si>
    <t xml:space="preserve">WF530017AAE</t>
  </si>
  <si>
    <t xml:space="preserve">Twin Size Platform Bed with Storage Headboard and Lockers, Gray</t>
  </si>
  <si>
    <t xml:space="preserve">WF530017AAK</t>
  </si>
  <si>
    <t xml:space="preserve">Twin Size Platform Bed with Storage Headboard and Lockers, White</t>
  </si>
  <si>
    <t xml:space="preserve">GX001828AAE</t>
  </si>
  <si>
    <t xml:space="preserve">Twin Size Captain Platform Bed Frame with Storage Bookcases and Shelves,Four Drawers, Gray</t>
  </si>
  <si>
    <t xml:space="preserve">GX000388AAE</t>
  </si>
  <si>
    <t xml:space="preserve">Full Size Murphy Bed with Wardrobe, Drawers and Open Shelves, Antique Wood</t>
  </si>
  <si>
    <t xml:space="preserve">GX000395AAK</t>
  </si>
  <si>
    <t xml:space="preserve">Queen Size Wood Platform Bed with Upholstered Headboard and 2 Drawers, Antique White</t>
  </si>
  <si>
    <t xml:space="preserve">GX000390AAR</t>
  </si>
  <si>
    <t xml:space="preserve">Full Size Wood Platform Bed with Headboard and Twin Size Trundle, Cappuccino</t>
  </si>
  <si>
    <t xml:space="preserve">GX000389AAR</t>
  </si>
  <si>
    <t xml:space="preserve">Twin Size Wood Platform Bed with Headboard and Twin Size Trundle, Cappuccino</t>
  </si>
  <si>
    <t xml:space="preserve">GX000389AAK</t>
  </si>
  <si>
    <t xml:space="preserve">Twin Size Wood Platform Bed with Headboard and Twin Size Trundle, White</t>
  </si>
  <si>
    <t xml:space="preserve">GX000392AAK</t>
  </si>
  <si>
    <t xml:space="preserve">Full Size Murphy Bed with Lockers and Wardrobes, With installation video, White</t>
  </si>
  <si>
    <t xml:space="preserve">GX000728AAK</t>
  </si>
  <si>
    <t xml:space="preserve">Full Size Wooden Platform Bed with 2 Storage Drawers and 2 bedside tables, White</t>
  </si>
  <si>
    <t xml:space="preserve">GX000728AAE</t>
  </si>
  <si>
    <t xml:space="preserve">Full Size Wooden Platform Bed with 2 Storage Drawers and 2 bedside tables, Gray</t>
  </si>
  <si>
    <t xml:space="preserve">GX000458AAE</t>
  </si>
  <si>
    <t xml:space="preserve">Queen Size Platform Bed with Storage Headboard and 4 Drawers, Gray</t>
  </si>
  <si>
    <t xml:space="preserve">GX000458AAK</t>
  </si>
  <si>
    <t xml:space="preserve">Queen Size Platform Bed with Storage Headboard and 4 Drawers, White</t>
  </si>
  <si>
    <t xml:space="preserve">GX000457AAE</t>
  </si>
  <si>
    <t xml:space="preserve">Full Size Platform Bed with Storage Headboard and 4 Drawers, Gray</t>
  </si>
  <si>
    <t xml:space="preserve">GX000456AAE</t>
  </si>
  <si>
    <t xml:space="preserve">Queen Size Platform Bed with Storage Headboard and 2 Drawers, Gray</t>
  </si>
  <si>
    <t xml:space="preserve">GX000384AAE</t>
  </si>
  <si>
    <t xml:space="preserve">Twin over Twin Bus-shaped Bunk Bed with Wheels and Storage, Gray+White</t>
  </si>
  <si>
    <t xml:space="preserve">GX002106AAP</t>
  </si>
  <si>
    <t xml:space="preserve">King Size Platform Bed Frame with Upholstery Headboard and  Bookshelf in Footboard and LED Light Strips, Espresso</t>
  </si>
  <si>
    <t xml:space="preserve">GX002105AAP</t>
  </si>
  <si>
    <t xml:space="preserve">Queen Size Platform Bed Frame with Upholstery Headboard and  Bookshelf in Footboard and LED Light Strips, Espresso</t>
  </si>
  <si>
    <t xml:space="preserve">SM000537AAE</t>
  </si>
  <si>
    <t xml:space="preserve">King Size Wooden Platform Bed with Four Storage Drawers and Support Legs, Gray</t>
  </si>
  <si>
    <t xml:space="preserve">GX001031AAE-1</t>
  </si>
  <si>
    <t xml:space="preserve">Queen Size Upholstery Canopy Platform Bed with Headboard and Metal Frame, Gray</t>
  </si>
  <si>
    <t xml:space="preserve">SM001017AAK</t>
  </si>
  <si>
    <t xml:space="preserve">SM001017AAE</t>
  </si>
  <si>
    <t xml:space="preserve">Full Size Platform Bed with Drawers and Storage Shelves, Gray</t>
  </si>
  <si>
    <t xml:space="preserve">WF320559AAK</t>
  </si>
  <si>
    <t xml:space="preserve">Wood Twin Size Platform Bed with House-shaped Storage Headboard and Built-in LED, White</t>
  </si>
  <si>
    <t xml:space="preserve">GX001017AAC-1</t>
  </si>
  <si>
    <t xml:space="preserve">Full Size Platform Bed with Drawers and Storage Shelves, Blue</t>
  </si>
  <si>
    <t xml:space="preserve">WF280791AAE</t>
  </si>
  <si>
    <t xml:space="preserve">Upholstered Platform Bed with Underneath Storage,Full Size,Gray</t>
  </si>
  <si>
    <t xml:space="preserve">WF280790AAE</t>
  </si>
  <si>
    <t xml:space="preserve">WF280119AAE</t>
  </si>
  <si>
    <t xml:space="preserve">Linen Upholstered Platform Bed With Headboard and Two Drawers, Twin (Not sold separately)</t>
  </si>
  <si>
    <t xml:space="preserve">GX000394AAK</t>
  </si>
  <si>
    <t xml:space="preserve">Full Size Wood Platform Bed with Upholstered Headboard and 2 Drawers, White</t>
  </si>
  <si>
    <t xml:space="preserve">GX000460AAE</t>
  </si>
  <si>
    <t xml:space="preserve">Full Size Loft Bed with Wardrobe, Desk and Storage Drawers, Gray</t>
  </si>
  <si>
    <t xml:space="preserve">GX000460AAK</t>
  </si>
  <si>
    <t xml:space="preserve">Full Size Loft Bed with Wardrobe, Desk and Storage Drawers, White</t>
  </si>
  <si>
    <t xml:space="preserve">GX000459AAK</t>
  </si>
  <si>
    <t xml:space="preserve">Twin Size Loft Bed with Wardrobe, Desk and Storage Drawers, White</t>
  </si>
  <si>
    <t xml:space="preserve">GX000729AAK</t>
  </si>
  <si>
    <t xml:space="preserve">Queen Size Wooden Platform Bed with 2 Storage Drawers and 2 bedside tables, White</t>
  </si>
  <si>
    <t xml:space="preserve">GX000729AAE</t>
  </si>
  <si>
    <t xml:space="preserve">Queen Size Wooden Platform Bed with 2 Storage Drawers and 2 bedside tables, Gray</t>
  </si>
  <si>
    <t xml:space="preserve">WF322502AAH</t>
  </si>
  <si>
    <t xml:space="preserve">Twin Size House Platform Bed with Two Drawers,Headboard and Footboard, Pink</t>
  </si>
  <si>
    <t xml:space="preserve">WF322502AAK</t>
  </si>
  <si>
    <t xml:space="preserve">Twin Size House Platform Bed with Two Drawers,Headboard and Footboard, White</t>
  </si>
  <si>
    <t xml:space="preserve">GX000383AAK</t>
  </si>
  <si>
    <t xml:space="preserve">Full Size Murphy Bed with Multiple Storage Shelves and A Cabinet, White</t>
  </si>
  <si>
    <t xml:space="preserve">GX000456AAK</t>
  </si>
  <si>
    <t xml:space="preserve">Queen Size Platform Bed with Storage Headboard and 2 Drawers, White</t>
  </si>
  <si>
    <t xml:space="preserve">GX000455AAE</t>
  </si>
  <si>
    <t xml:space="preserve">Full Size Platform Bed with Storage Headboard and 2 Drawers, Gray</t>
  </si>
  <si>
    <t xml:space="preserve">GX000455AAK</t>
  </si>
  <si>
    <t xml:space="preserve">Full Size Platform Bed with Storage Headboard and 2 Drawers, White</t>
  </si>
  <si>
    <t xml:space="preserve">GX000451AAK</t>
  </si>
  <si>
    <t xml:space="preserve">Queen Size Wood Platform Bed with Multi-storage Headboard and a Drawer, White</t>
  </si>
  <si>
    <t xml:space="preserve">WF531502AAE</t>
  </si>
  <si>
    <t xml:space="preserve">Full Size Wood House Bed with Fence and Door, Gray</t>
  </si>
  <si>
    <t xml:space="preserve">GX000387AAE</t>
  </si>
  <si>
    <t xml:space="preserve">Twin Size Daybed Frame with Storage Bookcases and Underneath Storage, USB Charging Station, Gray</t>
  </si>
  <si>
    <t xml:space="preserve">GX002104AAK</t>
  </si>
  <si>
    <t xml:space="preserve">Wood Queen Size Platform Bed with Upholstered Headboard and LED and 2 Drawers, Antique White</t>
  </si>
  <si>
    <t xml:space="preserve">GX002103AAK</t>
  </si>
  <si>
    <t xml:space="preserve">Wood Full Size Platform Bed with Upholstered Headboard and LED and 2 Drawers, Antique White</t>
  </si>
  <si>
    <t xml:space="preserve">MF322924AAL</t>
  </si>
  <si>
    <t xml:space="preserve">Metal Double Twin Size Triangular House Beds with Built-in Table, Gold</t>
  </si>
  <si>
    <t xml:space="preserve">GX000382AAE</t>
  </si>
  <si>
    <t xml:space="preserve">Twin Size Loft Bed Frame with Built-in Desk and Double Storage Drawers,Gray</t>
  </si>
  <si>
    <t xml:space="preserve">GX001830AAP</t>
  </si>
  <si>
    <t xml:space="preserve">Full XL Size Platform Bed with Storage LED Headboard, Charging Station, Twin Size Trundle and 2 Drawers, Dark Brown</t>
  </si>
  <si>
    <t xml:space="preserve">GX001830AAE</t>
  </si>
  <si>
    <t xml:space="preserve">Full XL Size Platform Bed with Storage LED Headboard, Charging Station, Twin Size Trundle and 2 Drawers, Gray</t>
  </si>
  <si>
    <t xml:space="preserve">GX001829AAE</t>
  </si>
  <si>
    <t xml:space="preserve">Twin XL Size Platform Bed with Storage LED Headboard, Charging Station, Twin Size Trundle and 2 Drawers, Gray</t>
  </si>
  <si>
    <t xml:space="preserve">GX001036AAD</t>
  </si>
  <si>
    <t xml:space="preserve">Full Size Platform Bed with Storage Headboard, Charging Station, Twin Size Trundle and 3 Drawers, Antique Brown</t>
  </si>
  <si>
    <t xml:space="preserve">GX000370AAA</t>
  </si>
  <si>
    <t xml:space="preserve">Full Size Platform Bed with Storage Headboard and a Big Drawer, Cream</t>
  </si>
  <si>
    <t xml:space="preserve">WF314523AAD</t>
  </si>
  <si>
    <t xml:space="preserve">Twin Size Wood Platform Bed with House-shaped Headboard and Built-in LED, Walnut+Milk White</t>
  </si>
  <si>
    <t xml:space="preserve">GX001017AAE-1</t>
  </si>
  <si>
    <t xml:space="preserve">GX000546AAD-1</t>
  </si>
  <si>
    <t xml:space="preserve">Queen Size Wood Platform Bed with Underneath Storage and 2 Drawers, Wood Color</t>
  </si>
  <si>
    <t xml:space="preserve">GX000545AAD-1</t>
  </si>
  <si>
    <t xml:space="preserve">Full Size Wood Platform Bed with Underneath Storage and 2 Drawers, Wood Color</t>
  </si>
  <si>
    <t xml:space="preserve">GX002007AAE</t>
  </si>
  <si>
    <t xml:space="preserve">Full Size Murphy Bed with Storage Shelves and Drawers, Gray</t>
  </si>
  <si>
    <t xml:space="preserve">GX000803AAE-1</t>
  </si>
  <si>
    <t xml:space="preserve">Twin Size Loft Bed with Desk and Shelves,Two Built-in Drawers,Gray(OLD SKU:GX000803AAE)</t>
  </si>
  <si>
    <t xml:space="preserve">WF280118AAE</t>
  </si>
  <si>
    <t xml:space="preserve">GX000454AAE</t>
  </si>
  <si>
    <t xml:space="preserve">GX000454AAK</t>
  </si>
  <si>
    <t xml:space="preserve">GX000372AAK</t>
  </si>
  <si>
    <t xml:space="preserve">Wood Queen Size Hydraulic Platform Bed with Storage LED Headboard, Charging Station and 2 Drawers, White</t>
  </si>
  <si>
    <t xml:space="preserve">GX000371AAE</t>
  </si>
  <si>
    <t xml:space="preserve">Wood Full Size Hydraulic Platform Bed with Storage LED Headboard, Charging Station and 2 Drawers, Gray</t>
  </si>
  <si>
    <t xml:space="preserve">GX002031AAK</t>
  </si>
  <si>
    <t xml:space="preserve">Wood Twin Size platform bed with Storage Headboard, Shelves and 2 Drawers, White</t>
  </si>
  <si>
    <t xml:space="preserve">GX000377AAK</t>
  </si>
  <si>
    <t xml:space="preserve">Full over Full Bunk Bed with Twin Size Trundle, Convertible Beds, White</t>
  </si>
  <si>
    <t xml:space="preserve">GX000376AAK</t>
  </si>
  <si>
    <t xml:space="preserve">Twin over Twin Bunk Bed with Twin Size Trundle, Convertible Beds, White</t>
  </si>
  <si>
    <t xml:space="preserve">GX003005AAE</t>
  </si>
  <si>
    <t xml:space="preserve">Twin Size Wood Daybed with Multi-Storage Shelves, Charging Station and 3 Drawers, Gray</t>
  </si>
  <si>
    <t xml:space="preserve">GX003005AAK</t>
  </si>
  <si>
    <t xml:space="preserve">Twin Size Wood Daybed with Multi-Storage Shelves, Charging Station and 3 Drawers, Antique White</t>
  </si>
  <si>
    <t xml:space="preserve">GX000645AAB</t>
  </si>
  <si>
    <t xml:space="preserve">Twin Size Metal Loft Bed with Drawers, Storage Staircase and Small Wardrobe</t>
  </si>
  <si>
    <t xml:space="preserve">WF319252AAN</t>
  </si>
  <si>
    <t xml:space="preserve">Full Size Car Bed with Bear-Shaped Headboard, USB and LED, Natural</t>
  </si>
  <si>
    <t xml:space="preserve">GX000369AAH</t>
  </si>
  <si>
    <t xml:space="preserve">Wood Full Size House Murphy Bed with USB, Storage Shelves and Blackboard, Pink+White</t>
  </si>
  <si>
    <t xml:space="preserve">GX000375AAE</t>
  </si>
  <si>
    <t xml:space="preserve">Wood Queen Size Platform Bed with Storage Headboard, Shelves and 2 Drawers, Gray</t>
  </si>
  <si>
    <t xml:space="preserve">GX000370AAD</t>
  </si>
  <si>
    <t xml:space="preserve">Full Size Platform Bed with Storage Headboard and a Big Drawer, Wood Color</t>
  </si>
  <si>
    <t xml:space="preserve">GX001828AAK</t>
  </si>
  <si>
    <t xml:space="preserve">Twin Size Captain Platform Bed Frame with Storage Bookcases and Shelves,Four Drawers,White</t>
  </si>
  <si>
    <t xml:space="preserve">WF313513AAD</t>
  </si>
  <si>
    <t xml:space="preserve">Twin Size Storage Platform Bed Frame with with Two Drawers and Light Strip Design in Headboard,Oak</t>
  </si>
  <si>
    <t xml:space="preserve">WF313513AAK</t>
  </si>
  <si>
    <t xml:space="preserve">Twin Size Storage Platform Bed Frame with with Two Drawers and Light Strip Design in Headboard,White</t>
  </si>
  <si>
    <t xml:space="preserve">GX000723AAK</t>
  </si>
  <si>
    <t xml:space="preserve">Full Size Platform Bed with Storage LED Headboard, Twin Size Trundle and 3 Drawers, White</t>
  </si>
  <si>
    <t xml:space="preserve">GX000722AAK</t>
  </si>
  <si>
    <t xml:space="preserve">Twin Size Platform Bed with Storage LED Headboard, Twin Size Trundle and 3 Drawers, White</t>
  </si>
  <si>
    <t xml:space="preserve">GX000363AAD</t>
  </si>
  <si>
    <t xml:space="preserve">GX000363AAE</t>
  </si>
  <si>
    <t xml:space="preserve">WF314523AAK</t>
  </si>
  <si>
    <t xml:space="preserve">Twin Size Wood Platform Bed with House-shaped Headboard and Built-in LED, Walnut+White</t>
  </si>
  <si>
    <t xml:space="preserve">GX000365AAB</t>
  </si>
  <si>
    <t xml:space="preserve">Queen Size Wood Storage Platform Bed with 2 Drawers, Rattan Headboard and Footboard, Black</t>
  </si>
  <si>
    <t xml:space="preserve">SM001811AAK</t>
  </si>
  <si>
    <t xml:space="preserve">Twin over Twin Bunk Bed with Storage Staircase, Slide and Drawers, Desk with Drawers and Shelves, White</t>
  </si>
  <si>
    <t xml:space="preserve">GX000720AAE</t>
  </si>
  <si>
    <t xml:space="preserve">Full Size Platform Bed with Storage Headboard, USB, Twin Size Trundle and 3 Drawers, Gray</t>
  </si>
  <si>
    <t xml:space="preserve">GX000715AAE</t>
  </si>
  <si>
    <t xml:space="preserve">Twin Size Platform Bed with Storage Headboard, USB, Twin Size Trundle and 3 Drawers, Gray</t>
  </si>
  <si>
    <t xml:space="preserve">GX002014AAK</t>
  </si>
  <si>
    <t xml:space="preserve">Twin Size Platform Bed with Multiple Storage, White+Walnut</t>
  </si>
  <si>
    <t xml:space="preserve">GX000338AAK-1</t>
  </si>
  <si>
    <t xml:space="preserve">Queen Size Murphy Bed with Built-In Charging Station and a Shelf, White</t>
  </si>
  <si>
    <t xml:space="preserve">WF309871AAK</t>
  </si>
  <si>
    <t xml:space="preserve">Twin Size Metal Platform Bed with MDF Headboard and Footboard,Two Storage Drawers and Rotatable TV Stand,White</t>
  </si>
  <si>
    <t xml:space="preserve">GX002005AAE</t>
  </si>
  <si>
    <t xml:space="preserve">GX002003AAE</t>
  </si>
  <si>
    <t xml:space="preserve">GX000337AAE</t>
  </si>
  <si>
    <t xml:space="preserve">GX001812AAK</t>
  </si>
  <si>
    <t xml:space="preserve">Queen Size Platform Bed with Headboard, Shelves, USB Ports and Sockets, White</t>
  </si>
  <si>
    <t xml:space="preserve">GX000426AAE</t>
  </si>
  <si>
    <t xml:space="preserve">Full Size Loft Bed with Desk and Shelves, Two Built-in Drawers, Storage Staircase, Gray</t>
  </si>
  <si>
    <t xml:space="preserve">GX000335AAE</t>
  </si>
  <si>
    <t xml:space="preserve">GX000335AAK</t>
  </si>
  <si>
    <t xml:space="preserve">GX000324AAE</t>
  </si>
  <si>
    <t xml:space="preserve">Twin over Twin&amp;Twin Bunk Bed, Triple Bunk Bed with Drawers, Staircase with Storage, Built-in Shelves, Gray</t>
  </si>
  <si>
    <t xml:space="preserve">GX000317AAK</t>
  </si>
  <si>
    <t xml:space="preserve">GX000233AAE</t>
  </si>
  <si>
    <t xml:space="preserve">Full over Twin &amp; Twin Bunk Bed,Triple Bunk Bed with Drawers, Gray</t>
  </si>
  <si>
    <t xml:space="preserve">SM000117AAK-1</t>
  </si>
  <si>
    <t xml:space="preserve">Twin over Full/Twin Bunk Bed, Convertible Bottom Bed, Storage Shelves and Drawers, White</t>
  </si>
  <si>
    <t xml:space="preserve">GX000453AAE</t>
  </si>
  <si>
    <t xml:space="preserve">GX000453AAK</t>
  </si>
  <si>
    <t xml:space="preserve">GX000372AAE</t>
  </si>
  <si>
    <t xml:space="preserve">Wood Queen Size Hydraulic Platform Bed with Storage LED Headboard, Charging Station and 2 Drawers, Gray</t>
  </si>
  <si>
    <t xml:space="preserve">GX000371AAK</t>
  </si>
  <si>
    <t xml:space="preserve">Wood Full Size Hydraulic Platform Bed with Storage LED Headboard, Charging Station and 2 Drawers, White</t>
  </si>
  <si>
    <t xml:space="preserve">GX001036AAK</t>
  </si>
  <si>
    <t xml:space="preserve">Full Size Platform Bed with Storage Headboard, Charging Station, Twin Size Trundle and 3 Drawers, Antique White</t>
  </si>
  <si>
    <t xml:space="preserve">GX001035AAD</t>
  </si>
  <si>
    <t xml:space="preserve">Twin Size Platform Bed with Storage Headboard, Charging Station, Twin Size Trundle and 3 Drawers, Antique Brown</t>
  </si>
  <si>
    <t xml:space="preserve">GX000379AAD</t>
  </si>
  <si>
    <t xml:space="preserve">Wood Queen Size Platform Bed with Storage Headboard, shoe rack and 4 drawers,Espresso</t>
  </si>
  <si>
    <t xml:space="preserve">GX000646AAB</t>
  </si>
  <si>
    <t xml:space="preserve">Full Size Metal Loft Bed with Drawers, Storage Staircase and Small Wardrobe</t>
  </si>
  <si>
    <t xml:space="preserve">GX000569AAE</t>
  </si>
  <si>
    <t xml:space="preserve">Full Size Wood Storage Hydraulic Platform Bed with Twin Size Trundle, Side Table and Lounge, Gray</t>
  </si>
  <si>
    <t xml:space="preserve">GX000719AAN</t>
  </si>
  <si>
    <t xml:space="preserve">Full Size Wood House Bed with Fence and Detachable Storage Shelves, Natural</t>
  </si>
  <si>
    <t xml:space="preserve">GX000718AAN</t>
  </si>
  <si>
    <t xml:space="preserve">Twin Size Wood House Bed with Fence and Detachable Storage Shelves, Natural</t>
  </si>
  <si>
    <t xml:space="preserve">GX002028AAH</t>
  </si>
  <si>
    <t xml:space="preserve">Full Size Daybed with Trundle and Support Legs, Pink</t>
  </si>
  <si>
    <t xml:space="preserve">WF312865AAK</t>
  </si>
  <si>
    <t xml:space="preserve">Twin Size Storage Platform Bed Frame with 4 Open Storage Shelves and 2 Storage Drawers,LED Light,White</t>
  </si>
  <si>
    <t xml:space="preserve">WF312862AAE</t>
  </si>
  <si>
    <t xml:space="preserve">Queen Size Storage Platform Bed Frame with 4 Open Storage Shelves and USB Charging Design,Gray</t>
  </si>
  <si>
    <t xml:space="preserve">GX000720AAK</t>
  </si>
  <si>
    <t xml:space="preserve">Full Size Platform Bed with Storage Headboard, USB, Twin Size Trundle and 3 Drawers, White</t>
  </si>
  <si>
    <t xml:space="preserve">GX000635AAK</t>
  </si>
  <si>
    <t xml:space="preserve">Metal Loft Bed with bookcase, desk and cabinet, Full, White</t>
  </si>
  <si>
    <t xml:space="preserve">SM001807AAK</t>
  </si>
  <si>
    <t xml:space="preserve">Full over Full Size Bunk with staircase,the Down Bed can be Convertible to Seats and Table Set,White</t>
  </si>
  <si>
    <t xml:space="preserve">GX000361AAK</t>
  </si>
  <si>
    <t xml:space="preserve">Wood Twin Size Loft bed with Multiple Storage Shelves and Wardrobe, White</t>
  </si>
  <si>
    <t xml:space="preserve">GX000339AAK-1</t>
  </si>
  <si>
    <t xml:space="preserve">Queen Size Murphy Bed with Bookcase, Bedside Shelves and a Big Drawer, White</t>
  </si>
  <si>
    <t xml:space="preserve">GX000714AAN</t>
  </si>
  <si>
    <t xml:space="preserve">Wood Twin Size Platform Bed with 2 Drawers and 1 Chair&amp;Desk Set, Natural+White</t>
  </si>
  <si>
    <t xml:space="preserve">GX002008AAK</t>
  </si>
  <si>
    <t xml:space="preserve">Twin over Queen House Bunk Bed with Climbing Nets and Climbing Ramp, White</t>
  </si>
  <si>
    <t xml:space="preserve">GX000350AAK</t>
  </si>
  <si>
    <t xml:space="preserve">Queen Size Murphy Bed with a Shelf, White</t>
  </si>
  <si>
    <t xml:space="preserve">WF309291AAD</t>
  </si>
  <si>
    <t xml:space="preserve">King Size Canopy Platform Bed with Headboard and Support Legs, Brown Wash</t>
  </si>
  <si>
    <t xml:space="preserve">GX000344AAK-1</t>
  </si>
  <si>
    <t xml:space="preserve">Wood Queen Size Platform Bed with Storage Headboard, Shelves and 4 Drawers, White</t>
  </si>
  <si>
    <t xml:space="preserve">GX001813AAA</t>
  </si>
  <si>
    <t xml:space="preserve">Queen Size Platform Bed with Headboard, Drawers, Shelves, USB Ports and Sockets, Natural</t>
  </si>
  <si>
    <t xml:space="preserve">GX001317AAE</t>
  </si>
  <si>
    <t xml:space="preserve">Twin Size Upholstered Platform Bed with Pull-out Twin Size Trundle and 3 Drawers, Gray</t>
  </si>
  <si>
    <t xml:space="preserve">GX001913AAA</t>
  </si>
  <si>
    <t xml:space="preserve">Queen Size Storage Upholstered Platform Bed, Adjustable Headboard Featured with Bluetooth Audio, LED Light and USB Charging, Beige</t>
  </si>
  <si>
    <t xml:space="preserve">GX000426AAK</t>
  </si>
  <si>
    <t xml:space="preserve">GX001313AAA</t>
  </si>
  <si>
    <t xml:space="preserve">Queen Upholstered Platform Bed with Twin Size Trundle and Two Drawers, Beige</t>
  </si>
  <si>
    <t xml:space="preserve">GX001017AAC</t>
  </si>
  <si>
    <t xml:space="preserve">GX000422AAP</t>
  </si>
  <si>
    <t xml:space="preserve">Twin Size Loft Bed with Storage Staircase and Built-in Desk, Espresso (Old SKU:GX000903AAP)</t>
  </si>
  <si>
    <t xml:space="preserve">GX002001AAE</t>
  </si>
  <si>
    <t xml:space="preserve">Full Size Murphy Bed with Wardrobe and Drawers, Storage Bed, can be Folded into a Cabinet, Gray</t>
  </si>
  <si>
    <t xml:space="preserve">GX000321AAE</t>
  </si>
  <si>
    <t xml:space="preserve">Twin XL over Full Bunk Bed with Built-in Storage Shelves, Drawers and Staircase,Gray</t>
  </si>
  <si>
    <t xml:space="preserve">GX000321AAK</t>
  </si>
  <si>
    <t xml:space="preserve">Twin XL over Full Bunk Bed with Built-in Storage Shelves, Drawers and Staircase,White</t>
  </si>
  <si>
    <t xml:space="preserve">WF293826AAD</t>
  </si>
  <si>
    <t xml:space="preserve">Queen Size Canopy Platform Bed with Headboard and Support Legs,Brown Wash</t>
  </si>
  <si>
    <t xml:space="preserve">GX000413AAK</t>
  </si>
  <si>
    <t xml:space="preserve">Twin Size Triple Bunk Bed with Storage Staircase,Separate Design,White</t>
  </si>
  <si>
    <t xml:space="preserve">SM000109AAK-1</t>
  </si>
  <si>
    <t xml:space="preserve">Twin over Full Bunk Bed with Drawers,Storage and Slide, Multifunction, White</t>
  </si>
  <si>
    <t xml:space="preserve">SM000107AAK-1</t>
  </si>
  <si>
    <t xml:space="preserve">Twin over Full Loft Bed with Staircase,White(OLD SKU:SM000107AAK)</t>
  </si>
  <si>
    <t xml:space="preserve">SM000916AAK</t>
  </si>
  <si>
    <t xml:space="preserve">L-shaped Platform Bed with Trundle and Drawers Linked with built-in Desk,Twin,White</t>
  </si>
  <si>
    <t xml:space="preserve">GX000452AAE</t>
  </si>
  <si>
    <t xml:space="preserve">Twin Size House Platform Beds with Two Drawers for Boy and Girl Shared Beds, Combination of 2 Side by Side Twin Size Beds, Gray</t>
  </si>
  <si>
    <t xml:space="preserve">GX000381AAK</t>
  </si>
  <si>
    <t xml:space="preserve">Twin Size Loft Bed Frame with Storage Staircase and Double Desks and Shelves,White</t>
  </si>
  <si>
    <t xml:space="preserve">GX001829AAP</t>
  </si>
  <si>
    <t xml:space="preserve">Twin XL Size Platform Bed with Storage LED Headboard, Charging Station, Twin Size Trundle and 2 Drawers, Dark Brown</t>
  </si>
  <si>
    <t xml:space="preserve">WF323090AAA</t>
  </si>
  <si>
    <t xml:space="preserve">Wood Full Size Upholstered Platform Bed with Guardrail and Pillow, Beige</t>
  </si>
  <si>
    <t xml:space="preserve">GX000445AAE</t>
  </si>
  <si>
    <t xml:space="preserve">WF313560AAF</t>
  </si>
  <si>
    <t xml:space="preserve">Wood Twin Size Platform Bed with 2 Drawers, Storage  Headboard and Footboard, Dark Green</t>
  </si>
  <si>
    <t xml:space="preserve">GX000717AAK</t>
  </si>
  <si>
    <t xml:space="preserve">Twin over Twin House Loft or Bunk Bed with Slide and Staircase, White</t>
  </si>
  <si>
    <t xml:space="preserve">GX002028AAK</t>
  </si>
  <si>
    <t xml:space="preserve">Full Size Daybed with Trundle and Support Legs, White</t>
  </si>
  <si>
    <t xml:space="preserve">GX002022AAK</t>
  </si>
  <si>
    <t xml:space="preserve">Twin Size Murphy Bed with Open Shelves and Storage Drawers,Built-in Wardrobe and Table, White</t>
  </si>
  <si>
    <t xml:space="preserve">GX000361AAE</t>
  </si>
  <si>
    <t xml:space="preserve">Wood Twin Size Loft bed with Multiple Storage Shelves and Wardrobe, Gray</t>
  </si>
  <si>
    <t xml:space="preserve">SM000711AAE</t>
  </si>
  <si>
    <t xml:space="preserve">Full Size Low Loft Bed with Rolling Portable Desk, Drawers and Shelves, Gray(Old SKU: GX000711AAE)</t>
  </si>
  <si>
    <t xml:space="preserve">GX000356AAK</t>
  </si>
  <si>
    <t xml:space="preserve">Full Size Storage Platform Bed with Pull Out Shelves, Twin Size Trundle and 2 Drawers, White</t>
  </si>
  <si>
    <t xml:space="preserve">GX001323AAK</t>
  </si>
  <si>
    <t xml:space="preserve">Full Size PU Upholstered Tufted Daybed with Two Drawers and Cloud Shaped Guardrail, White</t>
  </si>
  <si>
    <t xml:space="preserve">GX002011AAK</t>
  </si>
  <si>
    <t xml:space="preserve">Twin Size Platform Bed with Storage Headboard and Drawers, White</t>
  </si>
  <si>
    <t xml:space="preserve">WF309288AAM</t>
  </si>
  <si>
    <t xml:space="preserve">Wood Twin Size Car Bed with Pillow, Ceiling Cloth, Natural</t>
  </si>
  <si>
    <t xml:space="preserve">GX000553AAH</t>
  </si>
  <si>
    <t xml:space="preserve">Full Size Upholstered Storage Platform Bed with Cartoon Ears Headboard, LED and USB, Pink</t>
  </si>
  <si>
    <t xml:space="preserve">GX000623AAK</t>
  </si>
  <si>
    <t xml:space="preserve">Full Over Twin Metal Bunk Bed with Built-in Desk, Shelves and Ladder, White</t>
  </si>
  <si>
    <t xml:space="preserve">GX000332AAK</t>
  </si>
  <si>
    <t xml:space="preserve">Wood Twin Size Loft Bed with Wardrobes and 2-Drawer Desk with Cabinet, White</t>
  </si>
  <si>
    <t xml:space="preserve">GX000328AAE</t>
  </si>
  <si>
    <t xml:space="preserve">Twin Size Loft Bed with L-Shaped Desk and Drawers, Cabinet and Storage Staircase, Gray</t>
  </si>
  <si>
    <t xml:space="preserve">GX000544AAK</t>
  </si>
  <si>
    <t xml:space="preserve">Twin XL Wood Daybed with 2 Trundles, 3 Storage Cubbies, 1 Light for Free and USB Charging Design, White</t>
  </si>
  <si>
    <t xml:space="preserve">GX000542AAE</t>
  </si>
  <si>
    <t xml:space="preserve">Full Size Upholstery Daybed with Trundle and USB Charging Design,Trundle can be flat or erected,Gray</t>
  </si>
  <si>
    <t xml:space="preserve">WF297945AAK</t>
  </si>
  <si>
    <t xml:space="preserve">Twin Size Race Car-Shaped Platform Bed with Wheels, White</t>
  </si>
  <si>
    <t xml:space="preserve">GX000325AAE</t>
  </si>
  <si>
    <t xml:space="preserve">Functional Loft Bed with 3 Shelves, 2 Wardrobes and 2 Drawers,  Ladder with Storage, No Box Spring Needed, Gray</t>
  </si>
  <si>
    <t xml:space="preserve">GX002002AAE</t>
  </si>
  <si>
    <t xml:space="preserve">Twin Size Murphy Bed with Wardrobe and Drawers, Storage Bed, can be Folded into a Cabinet, Gray</t>
  </si>
  <si>
    <t xml:space="preserve">GX000537AAE</t>
  </si>
  <si>
    <t xml:space="preserve">GX000319AAE</t>
  </si>
  <si>
    <t xml:space="preserve">Twin Size Loft Bed with Pullable Desk and Storage Shelves,Staircase and Blackboard,Gray</t>
  </si>
  <si>
    <t xml:space="preserve">GX000319AAK</t>
  </si>
  <si>
    <t xml:space="preserve">Twin Size Loft Bed with Pullable Desk and Storage Shelves,Staircase and Blackboard,White</t>
  </si>
  <si>
    <t xml:space="preserve">GX000318AAK</t>
  </si>
  <si>
    <t xml:space="preserve">Twin Size Loft Bed with Wardrobe and Staircase, Desk and Storage Drawers and Cabinet in 1, White</t>
  </si>
  <si>
    <t xml:space="preserve">GX001513AAF</t>
  </si>
  <si>
    <t xml:space="preserve">GX001805AAE</t>
  </si>
  <si>
    <t xml:space="preserve">Twin Size House Low Loft Bed with Trundle,Gray</t>
  </si>
  <si>
    <t xml:space="preserve">GX000920AAK-1</t>
  </si>
  <si>
    <t xml:space="preserve">Twin over Twin House Bunk Bed with Slide and Windows,White</t>
  </si>
  <si>
    <t xml:space="preserve">GX000309AAE</t>
  </si>
  <si>
    <t xml:space="preserve">Twin over Twin &amp; Twin Bunk Bed with Built-in Staircase and Storage Drawer,Gray</t>
  </si>
  <si>
    <t xml:space="preserve">SM000119AAE-1</t>
  </si>
  <si>
    <t xml:space="preserve">SM000119AAK-1</t>
  </si>
  <si>
    <t xml:space="preserve">SM000117AAE-1</t>
  </si>
  <si>
    <t xml:space="preserve">Twin over Full/Twin Bunk Bed, Convertible Bottom Bed, Storage Shelves and Drawers, Gray</t>
  </si>
  <si>
    <t xml:space="preserve">GX000403AAK-1</t>
  </si>
  <si>
    <t xml:space="preserve">Twin over Full Bunk Bed with Trundle and Staircase,White</t>
  </si>
  <si>
    <t xml:space="preserve">SM000107AAE-1</t>
  </si>
  <si>
    <t xml:space="preserve">Twin over Full Loft Bed with Staircase,Gray(OLD SKU:SM000107AAE)</t>
  </si>
  <si>
    <t xml:space="preserve">SM000916AAP</t>
  </si>
  <si>
    <t xml:space="preserve">L-shaped Platform Bed with Trundle and Drawers Linked with built-in Desk,Twin,Espresso</t>
  </si>
  <si>
    <t xml:space="preserve">SM001010AAA</t>
  </si>
  <si>
    <t xml:space="preserve">Upholstered Platform Bed with Underneath Storage,Full Size,Beige</t>
  </si>
  <si>
    <t xml:space="preserve">GX001819AAA</t>
  </si>
  <si>
    <t xml:space="preserve">Wood Full Size Loft Bed with Built-in Wardrobe, Desk, Storage Shelves and Drawers, Beige</t>
  </si>
  <si>
    <t xml:space="preserve">GX000374AAE</t>
  </si>
  <si>
    <t xml:space="preserve">GX001817AAK</t>
  </si>
  <si>
    <t xml:space="preserve">Twin Size Wood Platform Bed with House-shaped Storage Headboard and Trundle, White</t>
  </si>
  <si>
    <t xml:space="preserve">SM001701AAE</t>
  </si>
  <si>
    <t xml:space="preserve">Twin over Full House Bunk Bed with Storage Staircase and Blackboard,Gray(Old SKU: GX001701AAE)</t>
  </si>
  <si>
    <t xml:space="preserve">GX000724AAF</t>
  </si>
  <si>
    <t xml:space="preserve">Wood Twin Size House Bed with Trundle and Storage, Green</t>
  </si>
  <si>
    <t xml:space="preserve">SM001513AAE</t>
  </si>
  <si>
    <t xml:space="preserve">Twin Size Upholstered Daybed with Trundle and Three Drawers,Gray</t>
  </si>
  <si>
    <t xml:space="preserve">GX001034AAK</t>
  </si>
  <si>
    <t xml:space="preserve">Full Size Loft Bed with 8 Open Storage Shelves and Built-in Ladder, Antique White</t>
  </si>
  <si>
    <t xml:space="preserve">WF312861AAE</t>
  </si>
  <si>
    <t xml:space="preserve">Full Size Storage Platform Bed Frame with 4 Open Storage Shelves and USB Charging Design,Gray</t>
  </si>
  <si>
    <t xml:space="preserve">SM000423AAK</t>
  </si>
  <si>
    <t xml:space="preserve">Twin Size Loft Bed with Desk and Shelves, Two Built-in Drawers, White(Old SKU: GX000423AAK)</t>
  </si>
  <si>
    <t xml:space="preserve">SM001807AAE</t>
  </si>
  <si>
    <t xml:space="preserve">Full over Full Size Bunk with staircase,the Down Bed can be Convertible to Seats and Table Set,Gray</t>
  </si>
  <si>
    <t xml:space="preserve">GX001323AAH</t>
  </si>
  <si>
    <t xml:space="preserve">Full Size PU Upholstered Tufted Daybed with Two Drawers and Cloud Shaped Guardrail, Pink</t>
  </si>
  <si>
    <t xml:space="preserve">GX000352AAK</t>
  </si>
  <si>
    <t xml:space="preserve">Full Size platform bed with trundle, drawers and USB plugs, White</t>
  </si>
  <si>
    <t xml:space="preserve">GX000927AAK-1</t>
  </si>
  <si>
    <t xml:space="preserve">Twin Size House Platform Beds with Two Drawers for Boy and Girl Shared Beds, Combination of 2 Side by Side Twin Size Beds, White(old sku: GX000927AAK)</t>
  </si>
  <si>
    <t xml:space="preserve">WF309760AAK</t>
  </si>
  <si>
    <t xml:space="preserve">WF309289AAM</t>
  </si>
  <si>
    <t xml:space="preserve">Wood Full Size Car Bed with Pillow, Ceiling Cloth Natural</t>
  </si>
  <si>
    <t xml:space="preserve">GX001902AAE-1</t>
  </si>
  <si>
    <t xml:space="preserve">Queen Size Upholstered Platform Bed with One Large Drawer in the Footboard and Drawer on Each Side,Gray</t>
  </si>
  <si>
    <t xml:space="preserve">GX000553AAA</t>
  </si>
  <si>
    <t xml:space="preserve">Full Size Upholstered Storage Platform Bed with Cartoon Ears Shaped Headboard, LED and USB, Beige</t>
  </si>
  <si>
    <t xml:space="preserve">GX000350AAE</t>
  </si>
  <si>
    <t xml:space="preserve">Queen Size Murphy Bed with a Shelf, Gray</t>
  </si>
  <si>
    <t xml:space="preserve">GX001812AAA</t>
  </si>
  <si>
    <t xml:space="preserve">Queen Size Platform Bed with Headboard, Shelves, USB Ports and Sockets, Natural</t>
  </si>
  <si>
    <t xml:space="preserve">GX000623AAB</t>
  </si>
  <si>
    <t xml:space="preserve">Full Over Twin Metal Bunk Bed with Built-in Desk, Shelves and Ladder, Black</t>
  </si>
  <si>
    <t xml:space="preserve">GX000544AAE</t>
  </si>
  <si>
    <t xml:space="preserve">Twin XL Wood Daybed with 2 Trundles, 3 Storage Cubbies, 1 Light for Free and USB Charging Design, Gray</t>
  </si>
  <si>
    <t xml:space="preserve">GX000417AAK</t>
  </si>
  <si>
    <t xml:space="preserve">Twin Size Loft Bed with a Stand-alone Bed, Storage Staircase, Desk, Shelves and Drawers, White</t>
  </si>
  <si>
    <t xml:space="preserve">GX000417AAE</t>
  </si>
  <si>
    <t xml:space="preserve">Twin Size Loft Bed with a Stand-alone Bed, Storage Staircase, Desk, Shelves and Drawers, Gray</t>
  </si>
  <si>
    <t xml:space="preserve">GX000323AAE</t>
  </si>
  <si>
    <t xml:space="preserve">Twin Size Bunk Bed with Built-in Shelves Beside both Upper and Down Bed and Storage Drawer,Gray</t>
  </si>
  <si>
    <t xml:space="preserve">GX000538AAK</t>
  </si>
  <si>
    <t xml:space="preserve">Twin over Twin Size House Bunk Bed with Convertible Slide and Trundle, White+Green</t>
  </si>
  <si>
    <t xml:space="preserve">GX000318AAE</t>
  </si>
  <si>
    <t xml:space="preserve">Twin Size Loft Bed with Wardrobe and Staircase, Desk and Storage Drawers and Cabinet in 1,Gray</t>
  </si>
  <si>
    <t xml:space="preserve">GX000316AAK</t>
  </si>
  <si>
    <t xml:space="preserve">Twin over Full Bunk Bed with Trundle and Built-in Desk, Three Storage Drawers and Shelf,White</t>
  </si>
  <si>
    <t xml:space="preserve">GX001605AAE</t>
  </si>
  <si>
    <t xml:space="preserve">Queen Size Canopy Platform Bed with Twin Size Trundle and Three Storage Drawers,Gray</t>
  </si>
  <si>
    <t xml:space="preserve">GX000531AAE</t>
  </si>
  <si>
    <t xml:space="preserve">L-shaped Upholstered Platform Bed with Trundle and Two Drawers Linked with built-in Desk,Twin,Gray</t>
  </si>
  <si>
    <t xml:space="preserve">GX000705AAK-1</t>
  </si>
  <si>
    <t xml:space="preserve">House Bunk Bed with Trundle,Roof and Windows,White(OLD SKU:GX000705AAK)</t>
  </si>
  <si>
    <t xml:space="preserve">SM000208AAK-1</t>
  </si>
  <si>
    <t xml:space="preserve">Twin over Full Bunk Bed with Ladder, Twin Size Trundle, Safety Guardrail, White</t>
  </si>
  <si>
    <t xml:space="preserve">SM000113AAK-1</t>
  </si>
  <si>
    <t xml:space="preserve">Full over Full Bunk Bed with Two Drawers and Storage, White</t>
  </si>
  <si>
    <t xml:space="preserve">SM000109AAE-1</t>
  </si>
  <si>
    <t xml:space="preserve">Twin over Full Bunk Bed with Drawers,Storage and Slide, Multifunction, Gray</t>
  </si>
  <si>
    <t xml:space="preserve">GX000402AAK-1</t>
  </si>
  <si>
    <t xml:space="preserve">Full over Full Bunk Bed with Trundle and Staircase,White</t>
  </si>
  <si>
    <t xml:space="preserve">SM000916AAE</t>
  </si>
  <si>
    <t xml:space="preserve">L-shaped Platform Bed with Trundle and Drawers Linked with built-in Desk,Twin,Gray</t>
  </si>
  <si>
    <t xml:space="preserve">SM000703AAK</t>
  </si>
  <si>
    <t xml:space="preserve">Twin Size Low Loft House Bed with Roof and Two Front Windows , White</t>
  </si>
  <si>
    <t xml:space="preserve">SM000606AAB</t>
  </si>
  <si>
    <t xml:space="preserve">Twin over Full Bunk Bed with a Twin Size Loft Bed attached, with a Desk, Metal, Black</t>
  </si>
  <si>
    <t xml:space="preserve">SM000504AAE</t>
  </si>
  <si>
    <t xml:space="preserve">Linen Upholstered Platform Bed With Headboard and Trundle, Twin</t>
  </si>
  <si>
    <t xml:space="preserve">WF196099AAE</t>
  </si>
  <si>
    <t xml:space="preserve">Platform bed with horizontal strip hollow shape, King size, gray</t>
  </si>
  <si>
    <t xml:space="preserve">GX000386AAN</t>
  </si>
  <si>
    <t xml:space="preserve">Queen Size Wood Storage Platform Bed with 4 Drawers, Rattan Headboard, Nature</t>
  </si>
  <si>
    <t xml:space="preserve">WF312862AAK</t>
  </si>
  <si>
    <t xml:space="preserve">Queen Size Storage Platform Bed Frame with 4 Open Storage Shelves and USB Charging Design,White</t>
  </si>
  <si>
    <t xml:space="preserve">GX000377AAE</t>
  </si>
  <si>
    <t xml:space="preserve">Full over Full Bunk Bed with Twin Size Trundle, Convertible Beds, Gray</t>
  </si>
  <si>
    <t xml:space="preserve">WF317037AAD</t>
  </si>
  <si>
    <t xml:space="preserve">Twin Size Wood Platform Bed with House-shaped Storage Headboard and 2 Drawers, Walnut</t>
  </si>
  <si>
    <t xml:space="preserve">GX001827AAE</t>
  </si>
  <si>
    <t xml:space="preserve">Twin to King Size Daybed Frame with Storage Bookcases and Two Drawers,Charging Design,Gray</t>
  </si>
  <si>
    <t xml:space="preserve">GX000447AAK</t>
  </si>
  <si>
    <t xml:space="preserve">Wood Twin over Full Bunk Bed with Ladder, White</t>
  </si>
  <si>
    <t xml:space="preserve">WF314524AAK</t>
  </si>
  <si>
    <t xml:space="preserve">Full Size Wood Platform Bed with House-shaped Headboard and Built-in LED, Walnut+White</t>
  </si>
  <si>
    <t xml:space="preserve">GX001616AAF</t>
  </si>
  <si>
    <t xml:space="preserve">Wood Full Size Platform Bed with 2 Drawers, Storage  Headboard and Footboard, Dark Green</t>
  </si>
  <si>
    <t xml:space="preserve">GX001033AAK</t>
  </si>
  <si>
    <t xml:space="preserve">Twin Size Loft Bed with 8 Open Storage Shelves and Built-in Ladder, Antique White</t>
  </si>
  <si>
    <t xml:space="preserve">WF312865AAE</t>
  </si>
  <si>
    <t xml:space="preserve">Twin Size Storage Platform Bed Frame with 4 Open Storage Shelves and 2 Storage Drawers,LED Light,Gray</t>
  </si>
  <si>
    <t xml:space="preserve">GX000715AAK</t>
  </si>
  <si>
    <t xml:space="preserve">Twin Size Platform Bed with Storage Headboard, USB, Twin Size Trundle and 3 Drawers, White</t>
  </si>
  <si>
    <t xml:space="preserve">GX000357AAE</t>
  </si>
  <si>
    <t xml:space="preserve">Queen Size Wood Storage Platform Bed with LED, 2 Drawers and 1 Twin Size Trundle, Gray</t>
  </si>
  <si>
    <t xml:space="preserve">GX001029AAK</t>
  </si>
  <si>
    <t xml:space="preserve">Full Size Wooden Captain Bed with Built-in Bookshelves,Three Storage Drawers and Trundle,White Wash</t>
  </si>
  <si>
    <t xml:space="preserve">GX000635AAB</t>
  </si>
  <si>
    <t xml:space="preserve">Metal Loft Bed with bookcase, desk and cabinet, Full, Black</t>
  </si>
  <si>
    <t xml:space="preserve">GX000714AAE</t>
  </si>
  <si>
    <t xml:space="preserve">Wood Twin Size Platform Bed with 2 Drawers and 1 Chair&amp;Desk Set, Gray+White</t>
  </si>
  <si>
    <t xml:space="preserve">GX001015AAK</t>
  </si>
  <si>
    <t xml:space="preserve">GX000630AAB</t>
  </si>
  <si>
    <t xml:space="preserve">Metal Twin over Twin Castle-shaped Bunk Bed with Wardrobe and Multiple Storage, Black+White</t>
  </si>
  <si>
    <t xml:space="preserve">GX001324AAK</t>
  </si>
  <si>
    <t xml:space="preserve">Full Size PU Upholstered Tufted Daybed with Trundle and Cloud Shaped Guardrail, White</t>
  </si>
  <si>
    <t xml:space="preserve">GX000208AAE</t>
  </si>
  <si>
    <t xml:space="preserve">Twin over Full Bunk Bed with Ladder, Twin Size Trundle, Safety Guardrail, Gray(Old SKU:SM000208AAE-1)</t>
  </si>
  <si>
    <t xml:space="preserve">GX000349AAK</t>
  </si>
  <si>
    <t xml:space="preserve">Twin Size Daybed with Storage Arms, Trundle and Charging Station, White</t>
  </si>
  <si>
    <t xml:space="preserve">MF306036AAB</t>
  </si>
  <si>
    <t xml:space="preserve">Metal Full Size Storage Platform Bed with Twin Size Trundle and 2 Drawers, Black</t>
  </si>
  <si>
    <t xml:space="preserve">GX000341AAK</t>
  </si>
  <si>
    <t xml:space="preserve">Twin Size Daybed with Storage Shelves, Blackboard, Cork board, USB Ports and Twin Size Trundle, White</t>
  </si>
  <si>
    <t xml:space="preserve">GX000327AAK</t>
  </si>
  <si>
    <t xml:space="preserve">Twin  Size Loft Bed with Built-in Desk with Two Drawers, and Storage Shelves and Drawers,White</t>
  </si>
  <si>
    <t xml:space="preserve">WF302988AAK</t>
  </si>
  <si>
    <t xml:space="preserve">Full Size House Platform Bed with LED Lights and Storage, White</t>
  </si>
  <si>
    <t xml:space="preserve">GX000340AAE</t>
  </si>
  <si>
    <t xml:space="preserve">Queen Size Murphy Bed with Rotable Desk, Gray</t>
  </si>
  <si>
    <t xml:space="preserve">GX001118AAB</t>
  </si>
  <si>
    <t xml:space="preserve">Metal Twin Size Daybed with Twin Size Trundle, Storage Shelves and USB Ports, Black</t>
  </si>
  <si>
    <t xml:space="preserve">GX000425AAE</t>
  </si>
  <si>
    <t xml:space="preserve">Twin Size Loft Bed with Desk and Shelves, Two Built-in Drawers, Storage Staircase, Gray</t>
  </si>
  <si>
    <t xml:space="preserve">GX001318AAE</t>
  </si>
  <si>
    <t xml:space="preserve">Full Size Upholstered Platform Bed with Pull-out Twin Size Trundle and 3 Drawers, Gray</t>
  </si>
  <si>
    <t xml:space="preserve">GX000428AAK</t>
  </si>
  <si>
    <t xml:space="preserve">Full over Full Bunk Bed with Ladder, Slide and Shelves, White</t>
  </si>
  <si>
    <t xml:space="preserve">GX000328AAK</t>
  </si>
  <si>
    <t xml:space="preserve">Twin Size Loft Bed with L-Shaped Desk and Drawers, Cabinet and Storage Staircase, White</t>
  </si>
  <si>
    <t xml:space="preserve">WF298815AAK</t>
  </si>
  <si>
    <t xml:space="preserve">Twin Size Platform Bed with Trundle and Drawers, White</t>
  </si>
  <si>
    <t xml:space="preserve">GX001017AAE</t>
  </si>
  <si>
    <t xml:space="preserve">GX000424AAN</t>
  </si>
  <si>
    <t xml:space="preserve">Twin over Twin Loft Bunk Bed with Drawers and Ladder, Natural</t>
  </si>
  <si>
    <t xml:space="preserve">GX000423AAK</t>
  </si>
  <si>
    <t xml:space="preserve">Twin Size Loft Bed with Desk and Shelves, Two Built-in Drawers, White (old SKU: GX000803AAK-1)</t>
  </si>
  <si>
    <t xml:space="preserve">WF293230AAK</t>
  </si>
  <si>
    <t xml:space="preserve">Queen Size Canopy Platform Bed with Headboard and Support Legs,White</t>
  </si>
  <si>
    <t xml:space="preserve">SM000099AAK-1</t>
  </si>
  <si>
    <t xml:space="preserve">Functional Loft Bed(turn into upper bed and down desk,cushion sets are free),Twin Size,White</t>
  </si>
  <si>
    <t xml:space="preserve">SM000118AAK-1</t>
  </si>
  <si>
    <t xml:space="preserve">Twin over Full Bunk Bed with ladder, Safety Guardrail, Perfect for Bedroom, White</t>
  </si>
  <si>
    <t xml:space="preserve">GX000402AAE-1</t>
  </si>
  <si>
    <t xml:space="preserve">Full over Full Bunk Bed with Trundle and Staircase,Gray</t>
  </si>
  <si>
    <t xml:space="preserve">SM000093AAK-1</t>
  </si>
  <si>
    <t xml:space="preserve">Twin over Twin Wood Bunk Bed with Trundle and Drawers,White</t>
  </si>
  <si>
    <t xml:space="preserve">WF320561AAK</t>
  </si>
  <si>
    <t xml:space="preserve">Wood Full Size Platform Bed with House-shaped Storage Headboard and Built-in LED, White</t>
  </si>
  <si>
    <t xml:space="preserve">GX000241AAK</t>
  </si>
  <si>
    <t xml:space="preserve">Full over Full Bunk Bed with Drawers, Convertible Beds, White(OLD SKU: SM000241AAK-1)</t>
  </si>
  <si>
    <t xml:space="preserve">GX000240AAE</t>
  </si>
  <si>
    <t xml:space="preserve">Twin over Twin Bunk Bed with Drawers, Convertible Beds, Gray(Old SKU: SM000240AAE-1)</t>
  </si>
  <si>
    <t xml:space="preserve">GX000441AAE</t>
  </si>
  <si>
    <t xml:space="preserve">Full Size Platform Bed with Storage Headboard, Charging Station and 2 Drawers, Gray</t>
  </si>
  <si>
    <t xml:space="preserve">GX000441AAK</t>
  </si>
  <si>
    <t xml:space="preserve">Full Size Platform Bed with Storage Headboard, Charging Station and 2 Drawers, White</t>
  </si>
  <si>
    <t xml:space="preserve">GX002018AAE</t>
  </si>
  <si>
    <t xml:space="preserve">Full Size Vintage Upholstery Daybed with Button Tufted Backrest, Gray</t>
  </si>
  <si>
    <t xml:space="preserve">SM000527AAK</t>
  </si>
  <si>
    <t xml:space="preserve">Full Size Loft Bed with Built-in Storage Wardrobe and Staircase, White</t>
  </si>
  <si>
    <t xml:space="preserve">WF309871AAB</t>
  </si>
  <si>
    <t xml:space="preserve">Twin Size Metal Platform Bed with MDF Headboard and Footboard,Two Storage Drawers and Rotatable TV Stand,Black</t>
  </si>
  <si>
    <t xml:space="preserve">GX001009AAA</t>
  </si>
  <si>
    <t xml:space="preserve">Modern Luxury Tufted Button Daybed, Full, Beige</t>
  </si>
  <si>
    <t xml:space="preserve">GX001122AAK</t>
  </si>
  <si>
    <t xml:space="preserve">Twin Size Metal Loft bed with Staircase, Built-in Desk and Storage Shelves, White</t>
  </si>
  <si>
    <t xml:space="preserve">GX000630AAE</t>
  </si>
  <si>
    <t xml:space="preserve">Metal Twin over Twin Castle-shaped Bunk Bed with Wardrobe and Multiple Storage, Gray+White</t>
  </si>
  <si>
    <t xml:space="preserve">GX001324AAH</t>
  </si>
  <si>
    <t xml:space="preserve">Full Size PU Upholstered Tufted Daybed with Trundle and Cloud Shaped Guardrail, Pink</t>
  </si>
  <si>
    <t xml:space="preserve">GX000554AAH</t>
  </si>
  <si>
    <t xml:space="preserve">Upholstered Full Size platform bed with USB Ports and LED belt, Pink</t>
  </si>
  <si>
    <t xml:space="preserve">GX002012AAK</t>
  </si>
  <si>
    <t xml:space="preserve">Full Size Platform Bed with Storage Headboard and Drawers, White</t>
  </si>
  <si>
    <t xml:space="preserve">GX002009AAH</t>
  </si>
  <si>
    <t xml:space="preserve">Twin Size Upholstered Platform Bed with Cartoon Ears Shaped Headboard and Trundle, Pink</t>
  </si>
  <si>
    <t xml:space="preserve">GX002008AAM</t>
  </si>
  <si>
    <t xml:space="preserve">Twin over Queen House Bunk Bed with Climbing Nets and Climbing Ramp, Natural</t>
  </si>
  <si>
    <t xml:space="preserve">GX001902AAA-1</t>
  </si>
  <si>
    <t xml:space="preserve">Queen Size Upholstered Platform Bed with One Large Drawer in the Footboard and Drawer on Each Side,Beige</t>
  </si>
  <si>
    <t xml:space="preserve">GX001026AAK</t>
  </si>
  <si>
    <t xml:space="preserve">Twin Size House Platform Bed with Three Storage Drawers,White</t>
  </si>
  <si>
    <t xml:space="preserve">GX000348AAP</t>
  </si>
  <si>
    <t xml:space="preserve">Twin over Twin Boat-Like Shape Bunk Bed with Storage Shelves, Cream+Espresso</t>
  </si>
  <si>
    <t xml:space="preserve">GX001912AAE</t>
  </si>
  <si>
    <t xml:space="preserve">Queen Size Upholstered Platform Bed with Storage Headboard, LED, USB Charging and 2 Drawers, Dark Gray</t>
  </si>
  <si>
    <t xml:space="preserve">GX000333AAE</t>
  </si>
  <si>
    <t xml:space="preserve">Wood Full Size Loft Bed with Wardrobes and 2-Drawer Desk with Cabinet, Gray</t>
  </si>
  <si>
    <t xml:space="preserve">GX001115AAN</t>
  </si>
  <si>
    <t xml:space="preserve">Metal Twin over Twin &amp; Twin Bunk Bed, Triple Bunk Bed with Storage Shelves Staircase, Silver</t>
  </si>
  <si>
    <t xml:space="preserve">GX001316AAF</t>
  </si>
  <si>
    <t xml:space="preserve">Upholstered Double Twin Size Daybed with Trundle and Drawer, Green</t>
  </si>
  <si>
    <t xml:space="preserve">GX000418AAK</t>
  </si>
  <si>
    <t xml:space="preserve">Full Size Platform Bed with Trundle and Shelves, White</t>
  </si>
  <si>
    <t xml:space="preserve">GX000325AAK</t>
  </si>
  <si>
    <t xml:space="preserve">Functional Loft Bed with 3 Shelves, 2 Wardrobes and 2 Drawers,  Ladder with Storage, No Box Spring Needed, White</t>
  </si>
  <si>
    <t xml:space="preserve">GX001016AAE</t>
  </si>
  <si>
    <t xml:space="preserve">Full Size Functional Loft Bed with Cabinets and Drawers, Hanging Clothes at the back of the Staircase, Gray</t>
  </si>
  <si>
    <t xml:space="preserve">GX001015AAA</t>
  </si>
  <si>
    <t xml:space="preserve">Twin Size Wooden Captain Bed with Built-in Bookshelves,Three Storage Drawers and Trundle,Antique Brown</t>
  </si>
  <si>
    <t xml:space="preserve">GX001113AAN</t>
  </si>
  <si>
    <t xml:space="preserve">Full over Twin&amp;Twin Size Bunk Bed with Built-in Shelf, Silver</t>
  </si>
  <si>
    <t xml:space="preserve">GX001513AAE</t>
  </si>
  <si>
    <t xml:space="preserve">Twin Size Upholstered Daybed with Trundle and Three Drawers,Grey</t>
  </si>
  <si>
    <t xml:space="preserve">WF292923AAD</t>
  </si>
  <si>
    <t xml:space="preserve">Full Size House Platform Bed with Two Drawers,Headboard and Footboard,Roof Design,Natural</t>
  </si>
  <si>
    <t xml:space="preserve">GX000404AAE</t>
  </si>
  <si>
    <t xml:space="preserve">Full and Twin Size L-Shaped Bunk Bed with Slide and Short Ladder,Gray</t>
  </si>
  <si>
    <t xml:space="preserve">SM000208AAE-1</t>
  </si>
  <si>
    <t xml:space="preserve">Twin over Full Bunk Bed with Ladder, Twin Size Trundle, Safety Guardrail, Gray</t>
  </si>
  <si>
    <t xml:space="preserve">WF192971AAE</t>
  </si>
  <si>
    <t xml:space="preserve">Wood platform bed with two drawers, twin (gray)</t>
  </si>
  <si>
    <t xml:space="preserve">WF192971AAK</t>
  </si>
  <si>
    <t xml:space="preserve">Wood platform bed with two drawers, twin (white)</t>
  </si>
  <si>
    <t xml:space="preserve">GX000327AAK-1</t>
  </si>
  <si>
    <t xml:space="preserve">GX000240AAK</t>
  </si>
  <si>
    <t xml:space="preserve">Twin over Twin Bunk Bed with Drawers, Convertible Beds, White(Old SKU: SM000240AAK-1)</t>
  </si>
  <si>
    <t xml:space="preserve">GX000442AAK</t>
  </si>
  <si>
    <t xml:space="preserve">Full Size Platform Bed with Storage Headboard, Charging Station and 4 Drawers, White</t>
  </si>
  <si>
    <t xml:space="preserve">GX001029AAA</t>
  </si>
  <si>
    <t xml:space="preserve">Full Size Wooden Captain Bed with Built-in Bookshelves,Three Storage Drawers and Trundle,Antique Brown</t>
  </si>
  <si>
    <t xml:space="preserve">GX001530AAK</t>
  </si>
  <si>
    <t xml:space="preserve">Wood Twin Size Loft Bed with Hanging Clothes Racks, White</t>
  </si>
  <si>
    <t xml:space="preserve">SM000526AAE</t>
  </si>
  <si>
    <t xml:space="preserve">Full Size Loft Bed with Built-in Storage Staircase and Hanger for Clothes, Gray</t>
  </si>
  <si>
    <t xml:space="preserve">GX001321AAH</t>
  </si>
  <si>
    <t xml:space="preserve">Twin Size PU Upholstered Tufted Daybed with Two Drawers and Cloud Shaped Guardrail, Pink</t>
  </si>
  <si>
    <t xml:space="preserve">GX001327AAA</t>
  </si>
  <si>
    <t xml:space="preserve">Full Size Upholstered Tufted Daybed with Two Drawers, Beige</t>
  </si>
  <si>
    <t xml:space="preserve">GX001615AAH</t>
  </si>
  <si>
    <t xml:space="preserve">Twin Size Wood House Bed with 2 Drawers and Window Decoration, White+Pink</t>
  </si>
  <si>
    <t xml:space="preserve">WF309290AAM</t>
  </si>
  <si>
    <t xml:space="preserve">King Size Canopy Platform Bed with Support Legs, Natural</t>
  </si>
  <si>
    <t xml:space="preserve">WF309290AAK</t>
  </si>
  <si>
    <t xml:space="preserve">King Size Canopy Platform Bed with Support Legs,White</t>
  </si>
  <si>
    <t xml:space="preserve">WF309291AAE</t>
  </si>
  <si>
    <t xml:space="preserve">King Size Canopy Platform Bed with Headboard and Support Legs, Grey Wash</t>
  </si>
  <si>
    <t xml:space="preserve">GX001911AAA</t>
  </si>
  <si>
    <t xml:space="preserve">Full Size Upholstered Platform Bed with Storage Headboard, LED, USB Charging and 2 Drawers, Beige</t>
  </si>
  <si>
    <t xml:space="preserve">GX001911AAE</t>
  </si>
  <si>
    <t xml:space="preserve">Full Size Upholstered Platform Bed with Storage Headboard, LED, USB Charging and 2 Drawers, Dark Gray</t>
  </si>
  <si>
    <t xml:space="preserve">GX000425AAK</t>
  </si>
  <si>
    <t xml:space="preserve">Twin Size Loft Bed with Desk and Shelves, Two Built-in Drawers, Storage Staircase, White</t>
  </si>
  <si>
    <t xml:space="preserve">GX000622AAB</t>
  </si>
  <si>
    <t xml:space="preserve">Twin Size Metal Loft Bed with Bench and Storage Staircase, Black</t>
  </si>
  <si>
    <t xml:space="preserve">GX000334AAK</t>
  </si>
  <si>
    <t xml:space="preserve">Full Size Loft Bed with Desk, Cabinets, Drawers and Bedside Tray, Charging Station, White</t>
  </si>
  <si>
    <t xml:space="preserve">GX001115AAB</t>
  </si>
  <si>
    <t xml:space="preserve">Metal Twin over Twin &amp; Twin Bunk Bed, Triple Bunk Bed with Storage Shelves Staircase, Black</t>
  </si>
  <si>
    <t xml:space="preserve">GX001316AAE</t>
  </si>
  <si>
    <t xml:space="preserve">Upholstered Double Twin Size Daybed with Trundle and Drawer, Gray</t>
  </si>
  <si>
    <t xml:space="preserve">GX000422AAK</t>
  </si>
  <si>
    <t xml:space="preserve">Twin Size Loft Bed with Storage Staircase and Built-in Desk, White (Old SKU:GX000903AAK)</t>
  </si>
  <si>
    <t xml:space="preserve">GX000418AAE</t>
  </si>
  <si>
    <t xml:space="preserve">Full Size Platform Bed with Trundle and Shelves, Gray</t>
  </si>
  <si>
    <t xml:space="preserve">GX000536AAE</t>
  </si>
  <si>
    <t xml:space="preserve">WF296296AAK</t>
  </si>
  <si>
    <t xml:space="preserve">GX001606AAK</t>
  </si>
  <si>
    <t xml:space="preserve">Twin Size Wooden Canopy Daybed with 3 in 1 Storage Drawers,White</t>
  </si>
  <si>
    <t xml:space="preserve">GX001605AAK</t>
  </si>
  <si>
    <t xml:space="preserve">Queen Size Canopy Platform Bed with Twin Size Trundle and Three Storage Drawers,White</t>
  </si>
  <si>
    <t xml:space="preserve">GX001312AAE</t>
  </si>
  <si>
    <t xml:space="preserve">Full Upholstered Platform Bed with Trundle,Grey (OLD SKU:SM001006AAE)</t>
  </si>
  <si>
    <t xml:space="preserve">GX000709AAD</t>
  </si>
  <si>
    <t xml:space="preserve">Twin over Full Bunk Bed with Built-in Desk and Three Drawers,Natural(old sku: SM000709AAD)</t>
  </si>
  <si>
    <t xml:space="preserve">GX000514AAE-1</t>
  </si>
  <si>
    <t xml:space="preserve">GX000404AAK</t>
  </si>
  <si>
    <t xml:space="preserve">Full and Twin Size L-Shaped Bunk Bed with Slide and Short Ladder,White</t>
  </si>
  <si>
    <t xml:space="preserve">SM000304AAK-1</t>
  </si>
  <si>
    <t xml:space="preserve">Twin over Twin Bunk Bed with Trundle and Storage, White</t>
  </si>
  <si>
    <t xml:space="preserve">WF212811AAK</t>
  </si>
  <si>
    <t xml:space="preserve">Platform Bed Frame with Headboard, Wood Slat Support, No Box Spring Needed,Twin, White(OLD SKU:WF191418AAK)</t>
  </si>
  <si>
    <t xml:space="preserve">WF199367AAK</t>
  </si>
  <si>
    <t xml:space="preserve">Wooden Full Size Daybed with Clean Lines, White</t>
  </si>
  <si>
    <t xml:space="preserve">WF192969AAK</t>
  </si>
  <si>
    <t xml:space="preserve">Wood platform bed with two drawers, full (white)</t>
  </si>
  <si>
    <t xml:space="preserve">GX001818AAD</t>
  </si>
  <si>
    <t xml:space="preserve">Queen Size Wood Platform Bed with Upholstered Headboard, Lights and Storage Nightstand, Bench, Walnut</t>
  </si>
  <si>
    <t xml:space="preserve">GX000368AAH</t>
  </si>
  <si>
    <t xml:space="preserve">Wood Twin Size House Murphy Bed with USB, Storage Shelves and Blackboard, Pink+White</t>
  </si>
  <si>
    <t xml:space="preserve">WF313560AAK</t>
  </si>
  <si>
    <t xml:space="preserve">Wood Twin Size Platform Bed with 2 Drawers, Storage  Headboard and Footboard, White</t>
  </si>
  <si>
    <t xml:space="preserve">GX002028AAF</t>
  </si>
  <si>
    <t xml:space="preserve">Full Size Daybed with Trundle and Support Legs, Green</t>
  </si>
  <si>
    <t xml:space="preserve">GX001034AAE</t>
  </si>
  <si>
    <t xml:space="preserve">Full Size Loft Bed with 8 Open Storage Shelves and Built-in Ladder, Antique Grey</t>
  </si>
  <si>
    <t xml:space="preserve">SM000527AAE</t>
  </si>
  <si>
    <t xml:space="preserve">Full Size Loft Bed with Built-in Storage Wardrobe and Staircase, Gray</t>
  </si>
  <si>
    <t xml:space="preserve">GX000356AAP</t>
  </si>
  <si>
    <t xml:space="preserve">Full Size Storage Platform Bed with Pull Out Shelves, Twin Size Trundle and 2 Drawers, Espresso</t>
  </si>
  <si>
    <t xml:space="preserve">GX000352AAE</t>
  </si>
  <si>
    <t xml:space="preserve">Full Size platform bed with trundle, drawers and USB plugs, Gray</t>
  </si>
  <si>
    <t xml:space="preserve">WF311533AAK</t>
  </si>
  <si>
    <t xml:space="preserve">Full Size Platform Bed with Bear Ears Shaped Headboard and LED, Cream White</t>
  </si>
  <si>
    <t xml:space="preserve">GX000349AAE</t>
  </si>
  <si>
    <t xml:space="preserve">Twin Size Daybed with Storage Arms, Trundle and Charging Station, Gray</t>
  </si>
  <si>
    <t xml:space="preserve">GX000340AAK</t>
  </si>
  <si>
    <t xml:space="preserve">Queen Size Murphy Bed with Rotable Desk, White</t>
  </si>
  <si>
    <t xml:space="preserve">WF293826AAE</t>
  </si>
  <si>
    <t xml:space="preserve">Queen Size Canopy Platform Bed with Headboard and Support Legs,Grey Wash</t>
  </si>
  <si>
    <t xml:space="preserve">GX000403AAE-1</t>
  </si>
  <si>
    <t xml:space="preserve">Twin over Full Bunk Bed with Trundle and Staircase,Gray</t>
  </si>
  <si>
    <t xml:space="preserve">SM001010AAE</t>
  </si>
  <si>
    <t xml:space="preserve">WF199367AAE</t>
  </si>
  <si>
    <t xml:space="preserve">Wooden Full Size Daybed with Clean Lines, Gray</t>
  </si>
  <si>
    <t xml:space="preserve">WF192969AAE</t>
  </si>
  <si>
    <t xml:space="preserve">Wood platform bed with two drawers, full (gray)</t>
  </si>
  <si>
    <t xml:space="preserve">GX000320AAK-1</t>
  </si>
  <si>
    <t xml:space="preserve">Full Size Loft Bed with Built-in Desk with Two Drawers, and Storage Shelves and Drawers,White</t>
  </si>
  <si>
    <t xml:space="preserve">GX001901AAE-1</t>
  </si>
  <si>
    <t xml:space="preserve">Full Size Upholstered Platform Bed with One Large Drawer in the Footboard and Drawer on Each Side,Gray</t>
  </si>
  <si>
    <t xml:space="preserve">GX001518AAB</t>
  </si>
  <si>
    <t xml:space="preserve">Metal Full Size Convertible Bunk Bed with 2 Drawers, Black</t>
  </si>
  <si>
    <t xml:space="preserve">GX001813AAK</t>
  </si>
  <si>
    <t xml:space="preserve">Queen Size Platform Bed with Headboard, Drawers, Shelves, USB Ports and Sockets, White</t>
  </si>
  <si>
    <t xml:space="preserve">GX000316AAE</t>
  </si>
  <si>
    <t xml:space="preserve">Twin over Full Bunk Bed with Trundle and Built-in Desk, Three Storage Drawers and Shelf,Gray</t>
  </si>
  <si>
    <t xml:space="preserve">WF198181AAE</t>
  </si>
  <si>
    <t xml:space="preserve">Full Size Platform Bed with Drawers, Gray</t>
  </si>
  <si>
    <t xml:space="preserve">WF196530AAK</t>
  </si>
  <si>
    <t xml:space="preserve">Full Size Platform Bed with Under-bed Drawers, White</t>
  </si>
  <si>
    <t xml:space="preserve">GX000555AAA</t>
  </si>
  <si>
    <t xml:space="preserve">Upholstered Queen Size platform bed with USB Ports, Beige</t>
  </si>
  <si>
    <t xml:space="preserve">GX000595AAE</t>
  </si>
  <si>
    <t xml:space="preserve">Queen Size Platform Bed Frame with Upholstery Headboard and Storage Shelves and,USB Charging,Gray</t>
  </si>
  <si>
    <t xml:space="preserve">WF313279AAP</t>
  </si>
  <si>
    <t xml:space="preserve">Twin Size Platform Bed with Twin Size Trundle, Espresso</t>
  </si>
  <si>
    <t xml:space="preserve">GX000555AAC</t>
  </si>
  <si>
    <t xml:space="preserve">Upholstered Queen Size platform bed with USB Ports, Blue</t>
  </si>
  <si>
    <t xml:space="preserve">WF299727AAK</t>
  </si>
  <si>
    <t xml:space="preserve">Full Size Platform Bed with Adjustable Trundle,White(Old SKU:SM000248AAK)</t>
  </si>
  <si>
    <t xml:space="preserve">WF286601AAK</t>
  </si>
  <si>
    <t xml:space="preserve">Twin over Twin Bunk Bed with Convertible Slide and Ladder , White(Old SKU:WF281725AAK)</t>
  </si>
  <si>
    <t xml:space="preserve">GX002013AAE</t>
  </si>
  <si>
    <t xml:space="preserve">Queen Size Storage Upholstered Hydraulic Platform Bed with 2 Drawers, Gray</t>
  </si>
  <si>
    <t xml:space="preserve">WF300931AAK</t>
  </si>
  <si>
    <t xml:space="preserve">Twin Size Daybed with Trundle, White</t>
  </si>
  <si>
    <t xml:space="preserve">GX000938AAC</t>
  </si>
  <si>
    <t xml:space="preserve">Wood Twin Size House Bed with Roof, Window and Guardrail, Light Green</t>
  </si>
  <si>
    <t xml:space="preserve">GX000725AAF</t>
  </si>
  <si>
    <t xml:space="preserve">Wood Full Size House Bed with Twin Size Trundle and Storage, Green</t>
  </si>
  <si>
    <t xml:space="preserve">GX000437AAE</t>
  </si>
  <si>
    <t xml:space="preserve">Twin Size House Loft Bed with Storage Desk and 3 Drawer Chest, Gray</t>
  </si>
  <si>
    <t xml:space="preserve">GX001835AAK</t>
  </si>
  <si>
    <t xml:space="preserve">Bedroom Storage Wardrobe with Hanging Rods and 2 Drawers and Open Shelves,Sliding Door,White</t>
  </si>
  <si>
    <t xml:space="preserve">GX000380AAK</t>
  </si>
  <si>
    <t xml:space="preserve">Wood Full Size Platform Bed with Storage Headboard and 4 Drawers, White</t>
  </si>
  <si>
    <t xml:space="preserve">GX000569AAK</t>
  </si>
  <si>
    <t xml:space="preserve">Full Size Wood Storage Hydraulic Platform Bed with Twin Size Trundle, Side Table and Lounge, White</t>
  </si>
  <si>
    <t xml:space="preserve">GX000391AAK</t>
  </si>
  <si>
    <t xml:space="preserve">Twin Size Murphy Bed with Lockers and Wardrobes, With installation video, White</t>
  </si>
  <si>
    <t xml:space="preserve">GX000386AAZ</t>
  </si>
  <si>
    <t xml:space="preserve">Queen Size Wood Storage Platform Bed with 4 Drawers, Rattan Headboard, Walnut</t>
  </si>
  <si>
    <t xml:space="preserve">GX000939AAK</t>
  </si>
  <si>
    <t xml:space="preserve">Wood Full Size House Bed with Roof, Window and Guardrail, White</t>
  </si>
  <si>
    <t xml:space="preserve">GX002016AAE</t>
  </si>
  <si>
    <t xml:space="preserve">Full Size Vintage Upholstery Daybed with Two Large Storage Drawers, Gray</t>
  </si>
  <si>
    <t xml:space="preserve">GX002013AAF</t>
  </si>
  <si>
    <t xml:space="preserve">Queen Size Storage Upholstered Hydraulic Platform Bed with 2 Drawers, Blue</t>
  </si>
  <si>
    <t xml:space="preserve">BS701P170501K</t>
  </si>
  <si>
    <t xml:space="preserve">Farmhouse Style Solid Pine Wood Murphy Bed Chest Cube Cabinet Bed with Charging Station and Large Storage Drawer for Home Office or Small Room,Full,White</t>
  </si>
  <si>
    <t xml:space="preserve">BS701P170701K</t>
  </si>
  <si>
    <t xml:space="preserve">Traditional Style Rattan King Size Bed Frame,No Box Spring Needed,Antique White</t>
  </si>
  <si>
    <t xml:space="preserve">BS701P170481K</t>
  </si>
  <si>
    <t xml:space="preserve">Traditional Style Rattan Queen Size Bed Frame,No Box Spring Needed,Antique White</t>
  </si>
  <si>
    <t xml:space="preserve">BS701P175979K</t>
  </si>
  <si>
    <t xml:space="preserve">L-Shaped Bed Frame with Trundle and and Bookcase,Corner Bed Wooden Captain Bed with Led Downlight and USB Port for Small Room,Bedroom, Guest Room, Full Size, Walnut and White</t>
  </si>
  <si>
    <t xml:space="preserve">BS701P175991K</t>
  </si>
  <si>
    <t xml:space="preserve">L-Shaped Bed Frame with Trundle and and Bookcase,Corner Bed Wooden Captain Bed with Led Downlight and USB Port for Small Room,Bedroom, Guest Room, Twin Size, Walnut and White</t>
  </si>
  <si>
    <t xml:space="preserve">WF530456AAK</t>
  </si>
  <si>
    <t xml:space="preserve">Modern Style Queen Size Solid Wood Platform Bed for  Kids, Teens, Adults, No Need Box Spring, Walnut and White</t>
  </si>
  <si>
    <t xml:space="preserve">WF530455AAK</t>
  </si>
  <si>
    <t xml:space="preserve">Modern Style Full Size Solid Wood Platform Bed for  Kids, Teens, Adults, No Need Box Spring, Walnut and White</t>
  </si>
  <si>
    <t xml:space="preserve">WF530453AAK</t>
  </si>
  <si>
    <t xml:space="preserve">Twin Size Solid Wood Daybed with Trundle for Limited Space Kids, Teens, Adults, No Need Box Spring, Walnut and White</t>
  </si>
  <si>
    <t xml:space="preserve">WF530452AAK</t>
  </si>
  <si>
    <t xml:space="preserve">Twin Size Solid Wood Daybed with 2 Storage Drawers for Limited Space Kids, Teens, Adults, No Need Box Spring, Walnut and White</t>
  </si>
  <si>
    <t xml:space="preserve">BS701P179768T</t>
  </si>
  <si>
    <t xml:space="preserve">3 in 1 Convertible Sleeper Chair with Adjustable Backrest, Lounger Chair Turns Into Bed, Single Bed for Living Room, Linen, Tan</t>
  </si>
  <si>
    <t xml:space="preserve">BS701P179768L</t>
  </si>
  <si>
    <t xml:space="preserve">3 in 1 Convertible Sleeper Chair with Adjustable Backrest, Lounger Chair Turns Into Bed, Single Bed for Living Room, Velvet, Ink Blue</t>
  </si>
  <si>
    <t xml:space="preserve">BS701P170745C</t>
  </si>
  <si>
    <t xml:space="preserve">Upholstered Platform Full Size Hydraulic Storage Bed, Lift Up Storage Bed with RGB LED Light, PU Leather Headboard and Footboard, No Box Spring Needed, White</t>
  </si>
  <si>
    <t xml:space="preserve">BS701P170745B</t>
  </si>
  <si>
    <t xml:space="preserve">Upholstered Platform Full Size Hydraulic Storage Bed, Lift Up Storage Bed with RGB LED Light, PU Leather Headboard and Footboard, No Box Spring Needed, Black</t>
  </si>
  <si>
    <t xml:space="preserve">BS301473AAD</t>
  </si>
  <si>
    <t xml:space="preserve">Queen Size Half Self-Close and Open Murphy Bed with 2 Side Cabinet Storage Shelf, Cabinet Space-Saving Bed Perfect for Guest Room, Bed Room, Guest Room, Home Office, Brown</t>
  </si>
  <si>
    <t xml:space="preserve">BS301470AAD</t>
  </si>
  <si>
    <t xml:space="preserve">Full Size Half Self-Close and Open Murphy Bed with 2 Side Cabinet Storage Shelf, Cabinet Space-Saving Bed Perfect for Guest Room, Bed Room, Guest Room, Home Office, Brown</t>
  </si>
  <si>
    <t xml:space="preserve">BS201470AAD</t>
  </si>
  <si>
    <t xml:space="preserve">Full Size Half Self-Close and Open Murphy Bed with 1 Side Cabinet Storage Shelf, Cabinet Space-Saving Bed Perfect for Guest Room, Bed Room, Guest Room, Home Office, Brown</t>
  </si>
  <si>
    <t xml:space="preserve">BS531473AAD</t>
  </si>
  <si>
    <t xml:space="preserve">Queen Size Half Self-Close and Open Murphy Bed Cabinet Space-Saving Bed  Perfect for Guest Room, for Bed Room, Guest Room, Home Office, Brown</t>
  </si>
  <si>
    <t xml:space="preserve">BS301470AAK</t>
  </si>
  <si>
    <t xml:space="preserve">Full Size Half Self-Close and Open Murphy Bed with 2 Side Cabinet Storage Shelf, Cabinet Space-Saving Bed Perfect for Guest Room, Bed Room, Guest Room, Home Office, Rustic White</t>
  </si>
  <si>
    <t xml:space="preserve">BS201470AAK</t>
  </si>
  <si>
    <t xml:space="preserve">Full Size Half Self-Close and Open Murphy Bed with 1 Side Cabinet Storage Shelf, Cabinet Space-Saving Bed Perfect for Guest Room, Bed Room, Guest Room, Home Office, Rustic White</t>
  </si>
  <si>
    <t xml:space="preserve">BS531470AAK</t>
  </si>
  <si>
    <t xml:space="preserve">Full Size Half Self-Close and Open Murphy Bed Cabinet Space-Saving Bed  Perfect for Guest Room, for Bed Room, Guest Room, Home Office, Rustic White</t>
  </si>
  <si>
    <t xml:space="preserve">WF531016AAD</t>
  </si>
  <si>
    <t xml:space="preserve">Mid-Century Modern Solid Wood Bed Frame Full Size Platform Bed with Six-Piece Headboard Design, No Box Spring Needed, Brown</t>
  </si>
  <si>
    <t xml:space="preserve">WF531004AAD</t>
  </si>
  <si>
    <t xml:space="preserve">Mid-Century Modern Solid Wood Bed Frame King Size Platform Bed with Three-Piece Headboard Design, No Box Spring Needed, Brown</t>
  </si>
  <si>
    <t xml:space="preserve">WF530029AAP</t>
  </si>
  <si>
    <t xml:space="preserve">Farmhouse Wooden Platform Twin Size Bed with Curl Design Headboard and Footboard for Teenager, Espresso</t>
  </si>
  <si>
    <t xml:space="preserve">WF531188AAK</t>
  </si>
  <si>
    <t xml:space="preserve">Twin Size House Shape Bed with Drawers and Safety Fence Guardrails Bed Toddler Bed for Girls Boys,No Box Spring Needed, Walnut and White</t>
  </si>
  <si>
    <t xml:space="preserve">WF326260AAK</t>
  </si>
  <si>
    <t xml:space="preserve">Twin Size House Shape Bed with with Trundle and Safety Fence Guardrails Bed Toddler Bed for Girls Boys,No Box Spring Needed, Walnut and White</t>
  </si>
  <si>
    <t xml:space="preserve">WF530847AAC</t>
  </si>
  <si>
    <t xml:space="preserve">Twin Size House-Shaped Bed with Bookcase Headboard and Led Light and Twin Size Trundle for Kids Boys Girls, Blue+ White</t>
  </si>
  <si>
    <t xml:space="preserve">BS300194AAC</t>
  </si>
  <si>
    <t xml:space="preserve">Full Size Murphy Bed with 1 Side Cabinet Storage Shelf, 61.5-inch Cabinet Bed Folding Wall Bed with Desk Combo Perfect for Guest Room,Study, Office,White(old sku:BS300609AAC)</t>
  </si>
  <si>
    <t xml:space="preserve">BS555101AAK</t>
  </si>
  <si>
    <t xml:space="preserve">White Solid Wood 5 Pieces Queen Bedroom Sets(bed+nightstand*2+chest+dresser)old sku:BS515101AAK</t>
  </si>
  <si>
    <t xml:space="preserve">BS555100AAK</t>
  </si>
  <si>
    <t xml:space="preserve">White Solid Wood 5 Pieces Full Bedroom Sets(bed+nightstand*2+chest+dresser) old sku:BS515100AAK</t>
  </si>
  <si>
    <t xml:space="preserve">BS335102AAK</t>
  </si>
  <si>
    <t xml:space="preserve">White Solid Wood 3 Pieces King Bedroom Sets(old sku:BS300026AAK)</t>
  </si>
  <si>
    <t xml:space="preserve">BS335100AAK</t>
  </si>
  <si>
    <t xml:space="preserve">White Solid Wood 3 Pieces Full Bedroom Sets (old sku:BS315100AAK)</t>
  </si>
  <si>
    <t xml:space="preserve">BS410220AAB</t>
  </si>
  <si>
    <t xml:space="preserve">4 Pieces Modern Cannage Rattan Platform Queen Bed + Nightstand*2+ Dresser, Black</t>
  </si>
  <si>
    <t xml:space="preserve">WF319290AAE</t>
  </si>
  <si>
    <t xml:space="preserve">Modern Metal Bed Frame with Curved Upholstered Headboard and Footboard Bed with Under Bed Storage, Heavy Duty Metal Slats, Full Size, Grey</t>
  </si>
  <si>
    <t xml:space="preserve">BS332405AAD</t>
  </si>
  <si>
    <t xml:space="preserve">Rustic Reclaimed Solid Wood Framhouse 3 Pieces Storage Queen Bedroom Sets,Queen Bed and 2 Nightstands</t>
  </si>
  <si>
    <t xml:space="preserve">BS200108AAD</t>
  </si>
  <si>
    <t xml:space="preserve">2 Pieces Bedroom Sets Farmhouse Style Full Size Bookcase Captain Bed and Nightstand, Rustic Brown</t>
  </si>
  <si>
    <t xml:space="preserve">BS200105AAD</t>
  </si>
  <si>
    <t xml:space="preserve">2 Pieces Bedroom Sets Farmhouse Style Twin Size Bookcase Captain Bed and Nightstand, Rustic Brown</t>
  </si>
  <si>
    <t xml:space="preserve">WF314677AAE</t>
  </si>
  <si>
    <t xml:space="preserve">Traditional Concise Style Gray Solid Wood Platform Bed, No Need Box Spring, Queen</t>
  </si>
  <si>
    <t xml:space="preserve">BS206140AAK</t>
  </si>
  <si>
    <t xml:space="preserve">2 Pieces Wooden Bedroom Set Queen Murphy Bed and Nightstand, White+Walnut</t>
  </si>
  <si>
    <t xml:space="preserve">BS206138AAK</t>
  </si>
  <si>
    <t xml:space="preserve">2 Pieces Wooden Bedroom Set Full Murphy Bed and Nightstand, White+Walnut</t>
  </si>
  <si>
    <t xml:space="preserve">BS701P170747C</t>
  </si>
  <si>
    <t xml:space="preserve">Upholstered Platform Queen Size Hydraulic Storage Bed, Lift Up Storage Bed with RGB LED Light, PU Leather Headboard and Footboard, No Box Spring Needed, White</t>
  </si>
  <si>
    <t xml:space="preserve">BS701P170747B</t>
  </si>
  <si>
    <t xml:space="preserve">Upholstered Platform Queen Size Hydraulic Storage Bed, Lift Up Storage Bed with RGB LED Light, PU Leather Headboard and Footboard, No Box Spring Needed, Black</t>
  </si>
  <si>
    <t xml:space="preserve">BS531022AAA</t>
  </si>
  <si>
    <t xml:space="preserve">Farmhouse Log Bed Frame King Rustic Style Pure Solid Pine Cylinder Construction Bed Fits Mattresses and Box Springs, Natural Finish</t>
  </si>
  <si>
    <t xml:space="preserve">WF531023AAA</t>
  </si>
  <si>
    <t xml:space="preserve">Farmhouse Log Bed Frame Queen Rustic Style Pure Solid Pine Cylinder Construction Bed Fits Mattresses and Box Springs, Natural Finish</t>
  </si>
  <si>
    <t xml:space="preserve">BS531473AAK</t>
  </si>
  <si>
    <t xml:space="preserve">Queen Size Half Self-Close and Open Murphy Bed Cabinet Space-Saving Bed  Perfect for Guest Room, for Bed Room, Guest Room, Home Office, Rustic White</t>
  </si>
  <si>
    <t xml:space="preserve">BS531013AAD</t>
  </si>
  <si>
    <t xml:space="preserve">Mid-Century Modern Solid Wood Bed Frame King Size Platform Bed with Six-Piece Headboard Design, No Box Spring Needed, Brown</t>
  </si>
  <si>
    <t xml:space="preserve">WF531015AAD</t>
  </si>
  <si>
    <t xml:space="preserve">Mid-Century Modern Solid Wood Bed Frame Queen Size Platform Bed with Six-Piece Headboard Design, No Box Spring Needed, Brown</t>
  </si>
  <si>
    <t xml:space="preserve">BS531573AAE</t>
  </si>
  <si>
    <t xml:space="preserve">Modern Mid-Century Queen Upholstered Platform Bed Frame with Tufted Headboard and Solid Wood Legs,No Box Spring Needed,Gray</t>
  </si>
  <si>
    <t xml:space="preserve">BS531573AAA</t>
  </si>
  <si>
    <t xml:space="preserve">Modern Mid-Century Queen Upholstered Platform Bed Frame with Tufted Headboard and Solid Wood Legs,No Box Spring Needed,Beige</t>
  </si>
  <si>
    <t xml:space="preserve">WF531006AAD</t>
  </si>
  <si>
    <t xml:space="preserve">Mid-Century Modern Solid Wood Bed Frame Full Size Platform Bed with Three-Piece Headboard Design, No Box Spring Needed, Brown</t>
  </si>
  <si>
    <t xml:space="preserve">WF531940AAA</t>
  </si>
  <si>
    <t xml:space="preserve">Kids Cookie-Shaped Bed Frame for Boys &amp; Girls,Twin Size Platform Bed, Walnut</t>
  </si>
  <si>
    <t xml:space="preserve">WF531853AAB</t>
  </si>
  <si>
    <t xml:space="preserve">Modern Boucle Upholstered Platform Bed with Wingback Headboard and Round Wooden Legs, Beige,King Size</t>
  </si>
  <si>
    <t xml:space="preserve">BS531851AAC</t>
  </si>
  <si>
    <t xml:space="preserve">Modern Velvet Upholstered Platform Bed with Wingback Headboard and Round Wooden Legs, Cream,Queen Size</t>
  </si>
  <si>
    <t xml:space="preserve">WF530030AAP</t>
  </si>
  <si>
    <t xml:space="preserve">Farmhouse Wooden Platform Full Size Bed with Curl Design Headboard and Footboard for Teenager, Espresso</t>
  </si>
  <si>
    <t xml:space="preserve">WF530026AAD</t>
  </si>
  <si>
    <t xml:space="preserve">Farmhouse Wooden Platform Full Size Bed with Panel Design Headboard and Footboard for Teenager, Ash Brown</t>
  </si>
  <si>
    <t xml:space="preserve">BS530848AAC</t>
  </si>
  <si>
    <t xml:space="preserve">Full Size House-Shaped Bed with Bookcase Headboard and Led Light and Twin Size Trundle for Kids Boys Girls, Blue+ White</t>
  </si>
  <si>
    <t xml:space="preserve">BS324313AAD</t>
  </si>
  <si>
    <t xml:space="preserve">Full Size Captain DayBed with Storage Bookcase Headboard,Captain bed with Trundle and Three Storage Drawers for Kids Teens Dorm Bedroom Multipurpose Guest Room or Home, Walnut</t>
  </si>
  <si>
    <t xml:space="preserve">BS324304AAK</t>
  </si>
  <si>
    <t xml:space="preserve">Twin Size Captain DayBed with Storage Bookcase Headboard,Captain bed with Trundle and Three Storage Drawers for Kids Teens Dorm Bedroom Multipurpose Guest Room or Home, White</t>
  </si>
  <si>
    <t xml:space="preserve">BS324304AAD</t>
  </si>
  <si>
    <t xml:space="preserve">Twin Size Captain DayBed with Storage Bookcase Headboard,Captain bed with Trundle and Three Storage Drawers for Kids Teens Dorm Bedroom Multipurpose Guest Room or Home, Walnut</t>
  </si>
  <si>
    <t xml:space="preserve">BS400192AAC</t>
  </si>
  <si>
    <t xml:space="preserve">Queen Size Murphy Bed with 2 Side Cabinet Storage Shelves, 68-inch Cabinet Bed Folding Wall Bed with Desk Combo Perfect for Guest Room, Study, Office,White(old sku:BS400491AAC)</t>
  </si>
  <si>
    <t xml:space="preserve">BS319895AAE</t>
  </si>
  <si>
    <t xml:space="preserve">3 in 1 Convertible Sleeper Chair Sofa Bed Pull Out Couch Adjustable Chair with Pillow, Adjust Backrest into a Sofa, Lounger Chair, Single Bed or Living Room or Apartment, Gray</t>
  </si>
  <si>
    <t xml:space="preserve">BS335270AAK</t>
  </si>
  <si>
    <t xml:space="preserve">3 Pieces Wooden Captain Bedroom Set Twin Bed with Trundle, Nightstand and Dresser, White + Walnut</t>
  </si>
  <si>
    <t xml:space="preserve">BS335271AAK</t>
  </si>
  <si>
    <t xml:space="preserve">3 Pieces Wooden Captain Bedroom Set Full Bed with Trundle, Nightstand and Dresser, White + Walnut</t>
  </si>
  <si>
    <t xml:space="preserve">BS400609AAC</t>
  </si>
  <si>
    <t xml:space="preserve">Full Size Murphy Bed with 2 Side Cabinet Storage Shelves, 61.5-inch Cabinet Bed Folding Wall Bed with Desk Combo Perfect for Guest Room, Study, Office,White</t>
  </si>
  <si>
    <t xml:space="preserve">BS316108AAD</t>
  </si>
  <si>
    <t xml:space="preserve">Farmhouse Style Full Size Bookcase Captain Bed with Three Drawers and Trundle, Rustic Brown</t>
  </si>
  <si>
    <t xml:space="preserve">BS318545AAK</t>
  </si>
  <si>
    <t xml:space="preserve">Rustic Farmhouse Style Whitewash Queen Storage Panel Bed with Two Drawers, White(old sku:BS301592AAK)</t>
  </si>
  <si>
    <t xml:space="preserve">BS327337AAB</t>
  </si>
  <si>
    <t xml:space="preserve">Set of Two Wood-Framed PU Leather Recliner Chair Adjustable Home Theater Seating with Thick Seat Cushion and Backrest Modern Living Room Recliners, Black</t>
  </si>
  <si>
    <t xml:space="preserve">WF310011AAT</t>
  </si>
  <si>
    <t xml:space="preserve">Modern Mid-Century Armchair Accent Chair with Pillow and Solid Wood leg, Tan</t>
  </si>
  <si>
    <t xml:space="preserve">BS205270AAK</t>
  </si>
  <si>
    <t xml:space="preserve">2 Pieces Wooden Captain Bedroom Set Twin Bed with Trundle and Nightstand,White+Walnut</t>
  </si>
  <si>
    <t xml:space="preserve">WF303668AAK</t>
  </si>
  <si>
    <t xml:space="preserve">Retro Style Rubber Wood Veneer Six-Drawer Dresser Sideboard Cabinet Console Table Sofa Table Ample Storage Spaces for Living Room, Children's Room, Adult Room, Antique White</t>
  </si>
  <si>
    <t xml:space="preserve">WF283150AAG</t>
  </si>
  <si>
    <t xml:space="preserve">5 Drawers Solid Wood Chest, Gray(OLD SKU:WF288863AAG)</t>
  </si>
  <si>
    <t xml:space="preserve">BS295902AAA</t>
  </si>
  <si>
    <t xml:space="preserve">Traditional Concise Style White Solid Wood Platform Bed, No Need Box Spring, King</t>
  </si>
  <si>
    <t xml:space="preserve">WF283525AAE</t>
  </si>
  <si>
    <t xml:space="preserve">Modern Gray Solid Wood Queen Platform Bed</t>
  </si>
  <si>
    <t xml:space="preserve">WF283150AAK</t>
  </si>
  <si>
    <t xml:space="preserve">5 Drawers Solid Wood Chest in White(OLD SKU:WF288863AAW)</t>
  </si>
  <si>
    <t xml:space="preserve">WF531853AAC</t>
  </si>
  <si>
    <t xml:space="preserve">Modern Velvet Upholstered Platform Bed with Wingback Headboard and Round Wooden Legs, Cream,King Size</t>
  </si>
  <si>
    <t xml:space="preserve">BS324313AAK</t>
  </si>
  <si>
    <t xml:space="preserve">Full Size Captain DayBed with Storage Bookcase Headboard,Captain bed with Trundle and Three Storage Drawers for Kids Teens Dorm Bedroom Multipurpose Guest Room or Home, White</t>
  </si>
  <si>
    <t xml:space="preserve">BS300192AAC</t>
  </si>
  <si>
    <t xml:space="preserve">Queen Size Murphy Bed with 1 Side Cabinet Storage Shelf, 68-inch Cabinet Bed Folding Wall Bed with Desk Combo Perfect for Guest Room, Study, Office,White(old sku:BS300491AAC)</t>
  </si>
  <si>
    <t xml:space="preserve">BS300545AAK</t>
  </si>
  <si>
    <t xml:space="preserve">Rustic Farmhouse Style 3 Pieces Bedroom Sets Whitewash Queen Bed with 2 Drawers, and 2 nightstands,White</t>
  </si>
  <si>
    <t xml:space="preserve">BS300491AAC</t>
  </si>
  <si>
    <t xml:space="preserve">Queen Size Murphy Bed with 1 Side Cabinet Storage Shelf, 68-inch Cabinet Bed Folding Wall Bed with Desk Combo Perfect for Guest Room, Study, Office,White</t>
  </si>
  <si>
    <t xml:space="preserve">BS400491AAC</t>
  </si>
  <si>
    <t xml:space="preserve">Queen Size Murphy Bed with 2 Side Cabinet Storage Shelves, 68-inch Cabinet Bed Folding Wall Bed with Desk Combo Perfect for Guest Room, Study, Office,White</t>
  </si>
  <si>
    <t xml:space="preserve">BS316105AAD</t>
  </si>
  <si>
    <t xml:space="preserve">Farmhouse Style Twin Size Bookcase Captain Bed with Three Drawers and Trundle, Rustic Brown</t>
  </si>
  <si>
    <t xml:space="preserve">WF316938AAE</t>
  </si>
  <si>
    <t xml:space="preserve">Traditional Town and Country Style Pinewood Vintage Queen Bed, Stone</t>
  </si>
  <si>
    <t xml:space="preserve">WF316937AAD</t>
  </si>
  <si>
    <t xml:space="preserve">Traditional Town and Country Style Pinewood Vintage Full Bed, Rich Brown</t>
  </si>
  <si>
    <t xml:space="preserve">PP317337AAB</t>
  </si>
  <si>
    <t xml:space="preserve">Wood-Framed PU Leather Recliner Chair Adjustable Home Theater Seating with Thick Seat Cushion and Backrest Modern Living Room Recliners, Black(Old SKU:PP289527AAB)</t>
  </si>
  <si>
    <t xml:space="preserve">WF315644AAP</t>
  </si>
  <si>
    <t xml:space="preserve">Queen Size Wood Platform Bed with Gourd Shaped Headboard and Footboard,Pink</t>
  </si>
  <si>
    <t xml:space="preserve">WF315697AAL</t>
  </si>
  <si>
    <t xml:space="preserve">Mid Century Modern Swivel Accent Chair Armchair for Living Room, Bedroom, Guest Room,Office,Light Gray</t>
  </si>
  <si>
    <t xml:space="preserve">WF310504AAN</t>
  </si>
  <si>
    <t xml:space="preserve">Elegant Mirrored Side Table with 2 Drawers, Modern Silver Finished for Living Room, Hallway, Entryway (Old sku:WF302312AAN)</t>
  </si>
  <si>
    <t xml:space="preserve">BS006140AAK</t>
  </si>
  <si>
    <t xml:space="preserve">WF306745AAC</t>
  </si>
  <si>
    <t xml:space="preserve">Upholstered Platform Bed Frame with Four Drawers, Button Tufted Headboard and Footboard Sturdy Metal Support, No Box Spring Required, Blue, King (Old sku: BS300277AAC)</t>
  </si>
  <si>
    <t xml:space="preserve">BS205271AAK</t>
  </si>
  <si>
    <t xml:space="preserve">2 Pieces Wooden Captain Bedroom Set Full Bed with Trundle and Nightstand,White+Walnut</t>
  </si>
  <si>
    <t xml:space="preserve">WF305273AAK</t>
  </si>
  <si>
    <t xml:space="preserve">Wooden Captain Two-Drawer Nightstand Kids Night Stand  End Side Table for Bedroom, Living Room, Kids' Room, White+Walnut</t>
  </si>
  <si>
    <t xml:space="preserve">WF303667AAK</t>
  </si>
  <si>
    <t xml:space="preserve">Retro Style Rubber Wood Veneer Two-Drawer Bed Side Table Nightstand End Table for Living Room, Children's Room, Adult Room, Antique White</t>
  </si>
  <si>
    <t xml:space="preserve">WF283151AAG</t>
  </si>
  <si>
    <t xml:space="preserve">7 Drawers Solid Wood Dresser,Gray</t>
  </si>
  <si>
    <t xml:space="preserve">WF299782AAK</t>
  </si>
  <si>
    <t xml:space="preserve">Solid Wood traditional One-Drawer Side Table End Table Nightstand, White</t>
  </si>
  <si>
    <t xml:space="preserve">WF299724AAE</t>
  </si>
  <si>
    <t xml:space="preserve">Champagne Silver Platform Bed Solid Rubber Wood Frame and Legs, King Size</t>
  </si>
  <si>
    <t xml:space="preserve">WF298999AAW</t>
  </si>
  <si>
    <t xml:space="preserve">Modern Wood Grain Sideboard with 3 Drawers Storage Cabinet Entryway Floor Cabinet Sideboard Dresser with Solid Wood Legs for bedroom and living room , Grain White</t>
  </si>
  <si>
    <t xml:space="preserve">WF300183AAE</t>
  </si>
  <si>
    <t xml:space="preserve">Modern Concise Style Grey Wood Grain Five-Drawer Chest with Tapered Legs and Smooth Gliding Drawers</t>
  </si>
  <si>
    <t xml:space="preserve">BS008405AAD</t>
  </si>
  <si>
    <t xml:space="preserve">Rustic Reclaimed Solid Wood Framhouse Storage Queen Panel Bed</t>
  </si>
  <si>
    <t xml:space="preserve">WF293440AAC</t>
  </si>
  <si>
    <t xml:space="preserve">Upholstered Platform Bed Frame with Vertical Channel Tufted Headboard, No Box Spring Needed, Queen,Cream</t>
  </si>
  <si>
    <t xml:space="preserve">WF293448AAC</t>
  </si>
  <si>
    <t xml:space="preserve">Upholstered Platform Bed Frame with Vertical Channel Tufted Headboard, No Box Spring Needed, Full, Cream</t>
  </si>
  <si>
    <t xml:space="preserve">WF283526AAE</t>
  </si>
  <si>
    <t xml:space="preserve">WF283524AAE</t>
  </si>
  <si>
    <t xml:space="preserve">Modern Gray Solid Wood Full Platform Bed</t>
  </si>
  <si>
    <t xml:space="preserve">WF530023AAK</t>
  </si>
  <si>
    <t xml:space="preserve">7 Drawers Solid Wood Dresser in White(old sku:WF283151AAK)</t>
  </si>
  <si>
    <t xml:space="preserve">WF299782AAE</t>
  </si>
  <si>
    <t xml:space="preserve">Solid Wood traditional One-Drawer Side Table End Table Nightstand, Stone Gray</t>
  </si>
  <si>
    <t xml:space="preserve">WF298023AAE</t>
  </si>
  <si>
    <t xml:space="preserve">Classic Linen Armchair Accent Chair with Bronze Nailhead Trim Wooden Legs Single Sofa Couch for Living Room, Bedroom, Balcony, Light Gray</t>
  </si>
  <si>
    <t xml:space="preserve">BS316934AAE</t>
  </si>
  <si>
    <t xml:space="preserve">Twin Size Wooden Day Bed with Trundle for Guest Room, Small Bedroom, Study Room, Gray</t>
  </si>
  <si>
    <t xml:space="preserve">BS315694AAS</t>
  </si>
  <si>
    <t xml:space="preserve">Mid Century Modern Barrel Accent Chair Armchair for Living Room, Bedroom, Guest Room,Office,Smoke Blue</t>
  </si>
  <si>
    <t xml:space="preserve">WF315697AAU</t>
  </si>
  <si>
    <t xml:space="preserve">Mid Century Modern Swivel Accent Chair Armchair for Living Room, Bedroom, Guest Room, Office, Blue</t>
  </si>
  <si>
    <t xml:space="preserve">WF300862AAE</t>
  </si>
  <si>
    <t xml:space="preserve">Upholstered Seating Armless Accent Chair 41.3*41.3*32.8 Inch Oversized Leisure Sofa Lounge Chair Lazy Sofa Barrel Chair for Living Room Corner Bedroom Office, Linen, Gray</t>
  </si>
  <si>
    <t xml:space="preserve">PP281169AAE</t>
  </si>
  <si>
    <t xml:space="preserve">Modern Velvet Armchair Tufted Button Accent Chair Club Chair with Steel Legs for Living Room Bedroom,Grey</t>
  </si>
  <si>
    <t xml:space="preserve">WF324396AAC</t>
  </si>
  <si>
    <t xml:space="preserve">U-shaped Fully Assembled Swivel Chair Linen Accent Chair Armchair Round Barrel Chair for Living Room Bedroom, Flax Beige</t>
  </si>
  <si>
    <t xml:space="preserve">WF315696AAO</t>
  </si>
  <si>
    <t xml:space="preserve">Modern Style Accent Chair Armchair for Living Room, Bedroom, Guest Room,Office,Burnt Orange</t>
  </si>
  <si>
    <t xml:space="preserve">WF310555AAH</t>
  </si>
  <si>
    <t xml:space="preserve">Girl's Love Princess Bed Macaron Twin Size Toddler Bed with Side Safety Rails and Headboard and Footboard , Light Pink</t>
  </si>
  <si>
    <t xml:space="preserve">WF301229AAA</t>
  </si>
  <si>
    <t xml:space="preserve">WF299784AAE</t>
  </si>
  <si>
    <t xml:space="preserve">Toddler Bed Safety Guard Rails for Convertible Crib, Stone Gray</t>
  </si>
  <si>
    <t xml:space="preserve">PP281169AAN</t>
  </si>
  <si>
    <t xml:space="preserve">Modern Velvet Armchair Tufted Button Accent Chair Club Chair with Steel Legs for Living Room Bedroom,Navy</t>
  </si>
  <si>
    <t xml:space="preserve">WF308607AAB</t>
  </si>
  <si>
    <t xml:space="preserve">Mid Century Modern Style One-Drawer Nightstand, Walnut and Black</t>
  </si>
  <si>
    <t xml:space="preserve">BS530848AAH</t>
  </si>
  <si>
    <t xml:space="preserve">Full Size House-Shaped Bed with Bookcase Headboard and Led Light and Twin Size Trundle for Kids Boys Girls, Pink+ White</t>
  </si>
  <si>
    <t xml:space="preserve">WF308606AAD</t>
  </si>
  <si>
    <t xml:space="preserve">Mid Century Modern Style Queen Bed Frame with Bookshelf and LED Lights and USB Port, Walnut and Black</t>
  </si>
  <si>
    <t xml:space="preserve">WF299284AAB</t>
  </si>
  <si>
    <t xml:space="preserve">Tall Storage Cabinet with Two Drawers for Bathroom/Office, Black</t>
  </si>
  <si>
    <t xml:space="preserve">WF293800AAC</t>
  </si>
  <si>
    <t xml:space="preserve">Tall Bathroom Corner Cabinet, Freestanding Storage Cabinet with Doors and Adjustable Shelves, MDF Board, Green</t>
  </si>
  <si>
    <t xml:space="preserve">WF289423AAB</t>
  </si>
  <si>
    <t xml:space="preserve">Tall Bathroom Cabinet, Freestanding Storage Cabinet with Drawer, MDF Board, Adjustable Shelf, Black</t>
  </si>
  <si>
    <t xml:space="preserve">JL000002AAG-6</t>
  </si>
  <si>
    <t xml:space="preserve">[VIDEO] 30" Bathroom Vanity with Sink, Bathroom Storage Cabinet with Doors and Drawers, Solid Wood Frame, Ceramic Sink, Grey (OLD SKU: JL000002AAG)</t>
  </si>
  <si>
    <t xml:space="preserve">SY999994AAD-6</t>
  </si>
  <si>
    <t xml:space="preserve">30" Bathroom Vanity with Sink Top, Bathroom Cabinet with Open Storage Shelf and Two Drawers, Brown</t>
  </si>
  <si>
    <t xml:space="preserve">WF531256AAK</t>
  </si>
  <si>
    <t xml:space="preserve">36" Bathroom Vanity with Sink Top, Bathroom Vanity Cabinet with Two Doors and Two Drawers, Solid Wood, Open shelf, MDF Boards, One Package, White</t>
  </si>
  <si>
    <t xml:space="preserve">WF531253AAF</t>
  </si>
  <si>
    <t xml:space="preserve">36" Bathroom Vanity with Sink, One Cabinet with Three drawers and One Flip Drawer, Solid Wood and MDF Board, Green</t>
  </si>
  <si>
    <t xml:space="preserve">WF531255AAF</t>
  </si>
  <si>
    <t xml:space="preserve">30" Bathroom Vanity with Sink, Multi-functional Bathroom Cabinet with Doors and Drawers, Solid Frame and MDF Board, Green</t>
  </si>
  <si>
    <t xml:space="preserve">WF307973AAF</t>
  </si>
  <si>
    <t xml:space="preserve">36" Bathroom Vanity without Sink, Cabinet Base Only, Six Drawers, Multi-Functional Drawer Divider, Adjustable Shelf, Green</t>
  </si>
  <si>
    <t xml:space="preserve">WF296707AAC</t>
  </si>
  <si>
    <t xml:space="preserve">36" Bathroom Vanity without Sink, Cabinet Base Only, Bathroom Cabinet with Drawers, Solid Frame and MDF Board, Blue</t>
  </si>
  <si>
    <t xml:space="preserve">WF319484AAG</t>
  </si>
  <si>
    <t xml:space="preserve">30" Bathroom Vanity with Sink Combo, Multi-functional Bathroom Cabinet with Doors and Drawer,  MDF Board, Natural</t>
  </si>
  <si>
    <t xml:space="preserve">SY999404AAG</t>
  </si>
  <si>
    <t xml:space="preserve">36" Bathroom Vanity with Sink Combo, One Cabinet and Six Drawers, Solid Wood and MDF Board, Green</t>
  </si>
  <si>
    <t xml:space="preserve">WF306253AAG</t>
  </si>
  <si>
    <t xml:space="preserve">36" Bathroom Vanity without Sink, Cabinet Base Only, One Cabinet and Six Drawers, Green</t>
  </si>
  <si>
    <t xml:space="preserve">WF306244AAB</t>
  </si>
  <si>
    <t xml:space="preserve">36" Bathroom Vanity without Sink, Cabinet Base Only, One Cabinet and three Drawers, Black</t>
  </si>
  <si>
    <t xml:space="preserve">JL000007AAB</t>
  </si>
  <si>
    <t xml:space="preserve">36" Bathroom Vanity with Sink Combo, Black Bathroom Cabinet with Drawers, Solid Frame and MDF Board</t>
  </si>
  <si>
    <t xml:space="preserve">SY999994AAD</t>
  </si>
  <si>
    <t xml:space="preserve">SY999202AAE-1</t>
  </si>
  <si>
    <t xml:space="preserve">36" Bathroom Vanity with Ceramic Basin, Two Cabinets and Five Drawers, Solid Wood Frame, Grey (OLD SKU: SY999202AAE)</t>
  </si>
  <si>
    <t xml:space="preserve">SY999202AAK-1</t>
  </si>
  <si>
    <t xml:space="preserve">36" Bathroom Vanity with Ceramic Basin, Two Cabinets and Five Drawers, Solid Wood Frame, White (OLD SKU: SY999202AAK)</t>
  </si>
  <si>
    <t xml:space="preserve">SY999101AAK-1</t>
  </si>
  <si>
    <t xml:space="preserve">36" Bathroom Vanity with Ceramic Basin, Two Cabinets and Drawers, Open Shelf, Solid Wood Frame, White (OLD SKU: SY999101AAK)</t>
  </si>
  <si>
    <t xml:space="preserve">JL000007AAE</t>
  </si>
  <si>
    <t xml:space="preserve">36" Bathroom Vanity with Sink Combo, Bathroom Cabinet with Drawers, Solid Frame and MDF Board, Grey</t>
  </si>
  <si>
    <t xml:space="preserve">SY999808AAF</t>
  </si>
  <si>
    <t xml:space="preserve">36" Bathroom Vanity with Sink Combo, Six Drawers, Multi-Functional Drawer Divider, Adjustable Shelf, Green</t>
  </si>
  <si>
    <t xml:space="preserve">WF323481AAK</t>
  </si>
  <si>
    <t xml:space="preserve">Tall Bathroom Cabinet with Laundry Basket, Large Storage Space Tilt-Out Laundry Hamper and Upper Storage Cabinet, White</t>
  </si>
  <si>
    <t xml:space="preserve">WF323345AAK</t>
  </si>
  <si>
    <t xml:space="preserve">Tall and Wide Bathroom Floor Storage Cabinet, Bathroom Storage Unit, Freestanding Cabinet with 4 Doors, Adjustable Shelves, White</t>
  </si>
  <si>
    <t xml:space="preserve">WF323346AAK</t>
  </si>
  <si>
    <t xml:space="preserve">WF319757AAK</t>
  </si>
  <si>
    <t xml:space="preserve">36" Bathroom Vanity with Sink Top, Bathroom Vanity Cabinet with Two Doors and Three Drawers, Solid Wood , MDF Boards ,One Package, White</t>
  </si>
  <si>
    <t xml:space="preserve">WF319758AAB</t>
  </si>
  <si>
    <t xml:space="preserve">36" Bathroom Vanity with Sink, Multi-functional Bathroom Cabinet with Doors and Drawers, MDF Frame and MDF Board, Black</t>
  </si>
  <si>
    <t xml:space="preserve">WF299282AAB</t>
  </si>
  <si>
    <t xml:space="preserve">SY999808AAE</t>
  </si>
  <si>
    <t xml:space="preserve">36" Bathroom Vanity with Sink Combo, Six Drawers, Multi-Functional Drawer Divider, Adjustable Shelf, Grey</t>
  </si>
  <si>
    <t xml:space="preserve">SY999505AAB</t>
  </si>
  <si>
    <t xml:space="preserve">36" Bathroom Vanity with Sink Combo, One Cabinet and Three Drawers, Solid Wood and MDF Board, Black</t>
  </si>
  <si>
    <t xml:space="preserve">WF309411AAE</t>
  </si>
  <si>
    <t xml:space="preserve">24" Bathroom Vanity with Sink, Bathroom Vanity Cabinet with Two Drawers and Door, Adjustable Shelf, Solid Wood and MDF, Grey</t>
  </si>
  <si>
    <t xml:space="preserve">SY999505AAK</t>
  </si>
  <si>
    <t xml:space="preserve">36" Bathroom Vanity with Sink Combo, One Cabinet and Three Drawers, Solid Wood and MDF Board, White</t>
  </si>
  <si>
    <t xml:space="preserve">SY999404AAE</t>
  </si>
  <si>
    <t xml:space="preserve">36" Bathroom Vanity with Sink Combo, One Cabinet and Six Drawers, Solid Wood and MDF Board, Grey</t>
  </si>
  <si>
    <t xml:space="preserve">WF311620AAK</t>
  </si>
  <si>
    <t xml:space="preserve">30" Bathroom Vanity with Sink Top, Bathroom Vanity Cabinet with Door and Two Drawers, Solid Wood Frame, One Package, White</t>
  </si>
  <si>
    <t xml:space="preserve">WF312165AAK</t>
  </si>
  <si>
    <t xml:space="preserve">Tall Bathroom Storage Cabinet, Corner Cabinet with Doors and Adjustable Shelf, MDF Board with Painted Finish, White</t>
  </si>
  <si>
    <t xml:space="preserve">WF312162AAE</t>
  </si>
  <si>
    <t xml:space="preserve">Bathroom Storage Cabinet, Tall Storage Cabinet with Two Drawers, Open Storage, Adjustable Shelf, Grey</t>
  </si>
  <si>
    <t xml:space="preserve">WF312729AAE</t>
  </si>
  <si>
    <t xml:space="preserve">Wide Bathroom Storage Cabinet, Freestanding Storage Cabinet with Two Drawers and Adjustable Shelf, MDF Board with Painted Finish, Grey</t>
  </si>
  <si>
    <t xml:space="preserve">SY999992AAK</t>
  </si>
  <si>
    <t xml:space="preserve">30" Bathroom Vanity with Ceramic Sink Top, Vanity Cabinet with Multi-Functional Drawer, Solid Wood Legs, White</t>
  </si>
  <si>
    <t xml:space="preserve">SY999101AAE-1</t>
  </si>
  <si>
    <t xml:space="preserve">36" Bathroom Vanity with Ceramic Basin, Two Cabinets and Drawers, Open Shelf, Solid Wood Frame, Grey (OLD SKU: SY999101AAE)</t>
  </si>
  <si>
    <t xml:space="preserve">JL000008AAD-1</t>
  </si>
  <si>
    <t xml:space="preserve">24" Bathroom Vanity with Ceramic Basin, Rattan Bathroom Storage Cabinet with Two Doors and Drawer, Solid Frame, Natural (OLD SKU: JL000008AAD)</t>
  </si>
  <si>
    <t xml:space="preserve">WF309411AAK</t>
  </si>
  <si>
    <t xml:space="preserve">24" Bathroom Vanity with Sink, Bathroom Vanity Cabinet with Two Drawers and Door, Adjustable Shelf, Solid Wood and MDF, White</t>
  </si>
  <si>
    <t xml:space="preserve">JL000005AAK-1</t>
  </si>
  <si>
    <t xml:space="preserve">30" Bathroom Vanity with Sink, Bathroom Cabinet with Two Doors and One Drawer, White (OLD SKU: JL000005AAK)</t>
  </si>
  <si>
    <t xml:space="preserve">JL000003AAE-2</t>
  </si>
  <si>
    <t xml:space="preserve">[VIDEO] 36" Bathroom Vanity with Ceramic Basin, Bathroom Storage Cabinet with Two Doors and Drawers, Solid Frame, Metal Handles, Grey (OLD SKU: JL000003AAE)</t>
  </si>
  <si>
    <t xml:space="preserve">JL000003AAD-1</t>
  </si>
  <si>
    <t xml:space="preserve">[VIDEO] 36" Bathroom Vanity with Ceramic Basin, Bathroom Storage Cabinet with Two Doors and Drawers, Solid Frame, Metal Handles, Brown (OLD SKU: JL000003AAD)</t>
  </si>
  <si>
    <t xml:space="preserve">SY999991AAK</t>
  </si>
  <si>
    <t xml:space="preserve">24" Bathroom Vanity With Sink, Bathroom Storage Cabinet with Drawer and Open Shelf, Solid Wood Frame, White</t>
  </si>
  <si>
    <t xml:space="preserve">SY999909AAF</t>
  </si>
  <si>
    <t xml:space="preserve">30" Wall Mounted Bathroom Vanity with Sink Combo, Functional Drawer, Solid Wood &amp; MDF Board &amp; Ceramic, Green</t>
  </si>
  <si>
    <t xml:space="preserve">SY999808AAK</t>
  </si>
  <si>
    <t xml:space="preserve">36" Bathroom Vanity with Sink Combo, Six Drawers, Multi-Functional Drawer Divider, Adjustable Shelf, White</t>
  </si>
  <si>
    <t xml:space="preserve">SY999505AAC</t>
  </si>
  <si>
    <t xml:space="preserve">36" Bathroom Vanity with Sink Combo, One Cabinet and Three Drawers, Solid Wood and MDF Board, Blue</t>
  </si>
  <si>
    <t xml:space="preserve">SY999404AAK</t>
  </si>
  <si>
    <t xml:space="preserve">WF302825AAB</t>
  </si>
  <si>
    <t xml:space="preserve">Storage Cabinet with 2 Doors and 4 Drawers for Bathroom, Office, Adjustable Shelf, MDF Board with Painted Finish, Black</t>
  </si>
  <si>
    <t xml:space="preserve">WF301071AAK</t>
  </si>
  <si>
    <t xml:space="preserve">6 Tiers Home Office Bookcase Open Bookshelf with Black Metal Frame Storage Large Bookshelf Furniture, White</t>
  </si>
  <si>
    <t xml:space="preserve">WF299664AAK</t>
  </si>
  <si>
    <t xml:space="preserve">36" Bathroom Vanity without Sink, Cabinet Base Only, Two Cabinets and Five Drawers, Solid Wood Frame, White</t>
  </si>
  <si>
    <t xml:space="preserve">WF300935AAK</t>
  </si>
  <si>
    <t xml:space="preserve">5 Tier Bookcase Home Office Open Bookshelf, Vintage Industrial Style Shelf, MDF Board, White Metal Frame, Brown</t>
  </si>
  <si>
    <t xml:space="preserve">WF297609AAD</t>
  </si>
  <si>
    <t xml:space="preserve">24" Bathroom Vanity without Sink, Base Only, Rattan Cabinet with Doors and Drawer, Solid Frame and MDF Board, Natural</t>
  </si>
  <si>
    <t xml:space="preserve">JL000007AAK</t>
  </si>
  <si>
    <t xml:space="preserve">36" Bathroom Vanity with Sink Combo, White Bathroom Cabinet with Drawers, Solid Frame and MDF Board</t>
  </si>
  <si>
    <t xml:space="preserve">WF294603AAK</t>
  </si>
  <si>
    <t xml:space="preserve">Home Over-The-Toilet Shelf Bathroom Storage Space Saver with Adjustable Shelf Collect Cabinet (White)</t>
  </si>
  <si>
    <t xml:space="preserve">WF295064AAK</t>
  </si>
  <si>
    <t xml:space="preserve">White Bathroom Storage Corner Cabinet with Adjustable Shelves and Doors, Multi-Functional Tall Storage Cabinet for Kitchen, Living Room or Entryway, MDF Board</t>
  </si>
  <si>
    <t xml:space="preserve">JL000003AAK</t>
  </si>
  <si>
    <t xml:space="preserve">[VIDEO] 36" Bathroom Vanity with Ceramic Basin, Bathroom Storage Cabinet with Two Doors and Drawers, Solid Frame, Metal Handles, White</t>
  </si>
  <si>
    <t xml:space="preserve">WF283482AAD</t>
  </si>
  <si>
    <t xml:space="preserve">36" Bathroom Vanity Base Only, Solid Wood Frame and MDF Boards, Brown</t>
  </si>
  <si>
    <t xml:space="preserve">WF283481AAK</t>
  </si>
  <si>
    <t xml:space="preserve">36" Single Bathroom Vanity Top with White Basin, 3-Faucet Holes, Ceramic, White</t>
  </si>
  <si>
    <t xml:space="preserve">WF283480AAK</t>
  </si>
  <si>
    <t xml:space="preserve">30" Bathroom Vanity Base Only, Solid Wood Frame, Bathroom Storage Cabinet with Doors and Drawers, White</t>
  </si>
  <si>
    <t xml:space="preserve">WF530560AAK</t>
  </si>
  <si>
    <t xml:space="preserve">Bathroom Storage Cabinet with Doors and Drawers, Tilt-Out Laundry Hamper, Multiple Storage Space, Freestanding Style, Open Shelve, Adjustable Shelf, White</t>
  </si>
  <si>
    <t xml:space="preserve">WF321000AAF</t>
  </si>
  <si>
    <t xml:space="preserve">30" Bathroom Vanity without Sink, Cabinet Base Only, Bathroom Cabinet with Drawers, Solid Frame and MDF Board, Green</t>
  </si>
  <si>
    <t xml:space="preserve">WF302825AAE</t>
  </si>
  <si>
    <t xml:space="preserve">Storage Cabinet with 2 Doors and 4 Drawers for Bathroom, Office, Adjustable Shelf, MDF Board with Painted Finish, Grey</t>
  </si>
  <si>
    <t xml:space="preserve">WF322498AAB</t>
  </si>
  <si>
    <t xml:space="preserve">30" Bathroom Vanity with Sink Combo, Multi-functional Bathroom Cabinet with Doors and Drawer, Solid Wood and MDF Board, Black</t>
  </si>
  <si>
    <t xml:space="preserve">WF317773AAK</t>
  </si>
  <si>
    <t xml:space="preserve">30" Bathroom Vanity with Sink Top, Bathroom Vanity Cabinet with Door and Two Drawers, MDF Boards, Solid Wood, One Package, White (New Sku:N725P198484K)</t>
  </si>
  <si>
    <t xml:space="preserve">WF299282AAE</t>
  </si>
  <si>
    <t xml:space="preserve">Tall Storage Cabinet with Three Drawers for Bathroom/Office, Grey</t>
  </si>
  <si>
    <t xml:space="preserve">WF306253AAE</t>
  </si>
  <si>
    <t xml:space="preserve">36" Bathroom Vanity without Sink, Cabinet Base Only, One Cabinet and Six Drawers, Grey</t>
  </si>
  <si>
    <t xml:space="preserve">WF296707AAB</t>
  </si>
  <si>
    <t xml:space="preserve">36" Bathroom Vanity without Sink, Cabinet Base Only, Bathroom Cabinet with Drawers, Solid Frame and MDF Board, Black</t>
  </si>
  <si>
    <t xml:space="preserve">WF304266AAD</t>
  </si>
  <si>
    <t xml:space="preserve">Freestanding Bathroom Cabinet with Glass Door, Corner Storage Cabinet for Bathroom, Living Room and Kitchen, MDF Board with Painted Finish, Brown</t>
  </si>
  <si>
    <t xml:space="preserve">WF304266AAK</t>
  </si>
  <si>
    <t xml:space="preserve">Freestanding Bathroom Cabinet with Glass Door, Corner Storage Cabinet for Bathroom, Living Room and Kitchen, MDF Board with Painted Finish, White</t>
  </si>
  <si>
    <t xml:space="preserve">WF311619AAP</t>
  </si>
  <si>
    <t xml:space="preserve">30" Bathroom Vanity with Sink Top, Bathroom Cabinet with Open Storage Shelf and Two Drawers, One Package, Black</t>
  </si>
  <si>
    <t xml:space="preserve">WF311619AAD</t>
  </si>
  <si>
    <t xml:space="preserve">30" Bathroom Vanity with Sink Top, Bathroom Cabinet with Open Storage Shelf and Two Drawers, One Package, Natural</t>
  </si>
  <si>
    <t xml:space="preserve">SY999606AAK</t>
  </si>
  <si>
    <t xml:space="preserve">30" Bathroom Vanity with Sink Combo, Multi-functional Bathroom Cabinet with Doors and Drawer, Solid Frame and MDF Board, White</t>
  </si>
  <si>
    <t xml:space="preserve">WF306250AAK</t>
  </si>
  <si>
    <t xml:space="preserve">30" Bathroom Vanity without Sink, Base Only, Multi-functional Bathroom Cabinet with Doors and Drawer, Solid Frame and MDF Board, White</t>
  </si>
  <si>
    <t xml:space="preserve">WF308492AAK</t>
  </si>
  <si>
    <t xml:space="preserve">20" Bathroom Vanity with Sink, Bathroom Cabinet with Soft Closing Door, Storage Rack and Open Shelf, White</t>
  </si>
  <si>
    <t xml:space="preserve">WF308492AAF</t>
  </si>
  <si>
    <t xml:space="preserve">20" Bathroom Vanity with Sink, Bathroom Cabinet with Soft Closing Door, Storage Rack and Open Shelf, Green</t>
  </si>
  <si>
    <t xml:space="preserve">JL000002AAD-1</t>
  </si>
  <si>
    <t xml:space="preserve">WF299285AAG</t>
  </si>
  <si>
    <t xml:space="preserve">Tall and Wide Storage Cabinet with Doors for Bathroom/Office, Three Drawers, Grey</t>
  </si>
  <si>
    <t xml:space="preserve">WF306257AAK</t>
  </si>
  <si>
    <t xml:space="preserve">24" Bathroom Vanity with Sink, Bathroom Vanity Cabinet with Two Doors and Gold Metal Frame, Open Storage Shelf, White</t>
  </si>
  <si>
    <t xml:space="preserve">JL000004AAE-1</t>
  </si>
  <si>
    <t xml:space="preserve">[VIDEO] 24" Grey Modern Sleek Bathroom Vanity Elegant Ceramic Sink with Solid Wood Frame Open Style Shelf (OLD SKU: JL000004AAE)</t>
  </si>
  <si>
    <t xml:space="preserve">JL000004AAD-1</t>
  </si>
  <si>
    <t xml:space="preserve">[VIDEO] 24" Brown Modern Sleek Bathroom Vanity Elegant Ceramic Sink with Solid Wood Frame Open Style Shelf (OLD SKU: JL000004AAD)</t>
  </si>
  <si>
    <t xml:space="preserve">WF307973AAK</t>
  </si>
  <si>
    <t xml:space="preserve">36" Bathroom Vanity without Sink, Cabinet Base Only, Six Drawers, Multi-Functional Drawer Divider, Adjustable Shelf, White</t>
  </si>
  <si>
    <t xml:space="preserve">SY999606AAC</t>
  </si>
  <si>
    <t xml:space="preserve">30" Bathroom Vanity with Sink Combo, Multi-functional Bathroom Cabinet with Doors and Drawer, Solid Frame and MDF Board, Green</t>
  </si>
  <si>
    <t xml:space="preserve">WF306253AAK</t>
  </si>
  <si>
    <t xml:space="preserve">36" Bathroom Vanity without Sink, Cabinet Base Only, One Cabinet and Six Drawers, White</t>
  </si>
  <si>
    <t xml:space="preserve">WF302825AAK</t>
  </si>
  <si>
    <t xml:space="preserve">Storage Cabinet with 2 Doors and 4 Drawers for Bathroom, Office, Adjustable Shelf, MDF Board with Painted Finish, White</t>
  </si>
  <si>
    <t xml:space="preserve">WF296707AAE</t>
  </si>
  <si>
    <t xml:space="preserve">36" Bathroom Vanity without Sink, Cabinet Base Only, Bathroom Cabinet with Drawers, Solid Frame and MDF Board, Grey</t>
  </si>
  <si>
    <t xml:space="preserve">WF300935AAC</t>
  </si>
  <si>
    <t xml:space="preserve">5 Tier Bookcase Home Office Open Bookshelf, Vintage Industrial Style Shelf, MDF Board, White Metal Frame, Oak</t>
  </si>
  <si>
    <t xml:space="preserve">WF300935AAB</t>
  </si>
  <si>
    <t xml:space="preserve">5 Tier Bookcase Home Office Open Bookshelf, Vintage Industrial Style Shelf, MDF Board, Black Metal Frame, Brown</t>
  </si>
  <si>
    <t xml:space="preserve">WF283480AAE</t>
  </si>
  <si>
    <t xml:space="preserve">30" Bathroom Vanity Base Only, Solid Wood Frame, Bathroom Storage Cabinet with Doors and Drawers, Grey</t>
  </si>
  <si>
    <t xml:space="preserve">WF298152AAG</t>
  </si>
  <si>
    <t xml:space="preserve">Grey Tall Bathroom Cabinet, Freestanding Storage Cabinet with 3 Drawers and Adjustable Shelf, MDF Board with Painted Finish</t>
  </si>
  <si>
    <t xml:space="preserve">JL000006AAK</t>
  </si>
  <si>
    <t xml:space="preserve">30" Bathroom Vanity with Sink, Combo, Cabinet with Doors and Drawer, Solid Frame and MDF Board, White</t>
  </si>
  <si>
    <t xml:space="preserve">WF296707AAK</t>
  </si>
  <si>
    <t xml:space="preserve">36" Bathroom Vanity without Sink, Cabinet Base Only, Bathroom Cabinet with Drawers, Solid Frame and MDF Board, White</t>
  </si>
  <si>
    <t xml:space="preserve">WF294602AAK</t>
  </si>
  <si>
    <t xml:space="preserve">Multi-Functional Corner Cabinet Tall Bathroom Storage Cabinet with Two Doors and Adjustable Shelves, Open Shelf, White</t>
  </si>
  <si>
    <t xml:space="preserve">WF193467DAA</t>
  </si>
  <si>
    <t xml:space="preserve">Home Office Computer Desk with Drawers/Hanging Letter-size Files, 59 inch Writing Study Table with Drawers</t>
  </si>
  <si>
    <t xml:space="preserve">WF291477AAK</t>
  </si>
  <si>
    <t xml:space="preserve">White Bathroom Cabinet Triangle Corner Storage Cabinet with Adjustable Shelf Modern Style MDF Board (New SKU:WF303749AAK)</t>
  </si>
  <si>
    <t xml:space="preserve">WF290123AAO</t>
  </si>
  <si>
    <t xml:space="preserve">7-Tier Bookcase Home Office Bookshelf,  L-Shaped Corner Bookcase with Metal Frame, Industrial Style Shelf with Open Storage, MDF Board</t>
  </si>
  <si>
    <t xml:space="preserve">WF283482AAK</t>
  </si>
  <si>
    <t xml:space="preserve">36" Bathroom Vanity Base Only, Solid Wood Frame and MDF Boards, White</t>
  </si>
  <si>
    <t xml:space="preserve">WF283480AAD</t>
  </si>
  <si>
    <t xml:space="preserve">30" Bathroom Vanity Base Only, Solid Wood Frame, Bathroom Storage Cabinet with Doors and Drawers, Brown</t>
  </si>
  <si>
    <t xml:space="preserve">WF286173AAK</t>
  </si>
  <si>
    <t xml:space="preserve">[VIDEO] 5-Tier Home Office Bookcase Open Bookshelf Storage Large 5 Shelf Bookshelf Furniture with Metal Frame, White</t>
  </si>
  <si>
    <t xml:space="preserve">WF286176AAK</t>
  </si>
  <si>
    <t xml:space="preserve">[VIDEO] 5 Tier Bookcase Home Office Open Bookshelf, Vintage Industrial Style Shelf with Metal Frame, MDF Board</t>
  </si>
  <si>
    <t xml:space="preserve">WF308204AAB</t>
  </si>
  <si>
    <t xml:space="preserve">Bathroom Storage Cabinet with Doors and Drawer, Multiple Storage Space, Adjustable Shelf, Black</t>
  </si>
  <si>
    <t xml:space="preserve">WF321000AAK</t>
  </si>
  <si>
    <t xml:space="preserve">30" Bathroom Vanity without Sink, Cabinet Base Only, Bathroom Cabinet with Drawers, Solid Frame and MDF Board, White</t>
  </si>
  <si>
    <t xml:space="preserve">WF308491AAN</t>
  </si>
  <si>
    <t xml:space="preserve">18.6" Bathroom Vanity with Sink, Bathroom Vanity Cabinet with Two-tier Shelf, Left or Right Orientation, Natural</t>
  </si>
  <si>
    <t xml:space="preserve">WF321311AAT</t>
  </si>
  <si>
    <t xml:space="preserve">6 Tier Bookcase Home Office Open Bookshelf, Vintage Industrial Style Shelf with Metal Frame, MDF Board, Brown</t>
  </si>
  <si>
    <t xml:space="preserve">SY999505AAG</t>
  </si>
  <si>
    <t xml:space="preserve">36" Bathroom Vanity with Sink Combo, One Cabinet and Three Drawers, Solid Wood and MDF Board, Green</t>
  </si>
  <si>
    <t xml:space="preserve">WF310828AAK</t>
  </si>
  <si>
    <t xml:space="preserve">WF308204AAE</t>
  </si>
  <si>
    <t xml:space="preserve">Bathroom Storage Cabinet with Doors and Drawer, Multiple Storage Space, Adjustable Shelf, Grey</t>
  </si>
  <si>
    <t xml:space="preserve">WF308203AAE</t>
  </si>
  <si>
    <t xml:space="preserve">30" Bathroom Vanity with Sink, Multi-functional Bathroom Cabinet with Doors and Drawers, Solid Frame and MDF Board, Grey</t>
  </si>
  <si>
    <t xml:space="preserve">WF311620AAG</t>
  </si>
  <si>
    <t xml:space="preserve">30" Bathroom Vanity with Sink Top, Bathroom Vanity Cabinet with Door and Two Drawers, Solid Wood Frame, One Package, Green</t>
  </si>
  <si>
    <t xml:space="preserve">WF312728AAK</t>
  </si>
  <si>
    <t xml:space="preserve">Tall Bathroom Storage Cabinet, Freestanding Storage Cabinet with Two Drawers and Adjustable Shelf, MDF Board with Painted Finish, White</t>
  </si>
  <si>
    <t xml:space="preserve">SY999606AAE</t>
  </si>
  <si>
    <t xml:space="preserve">WF306250AAE</t>
  </si>
  <si>
    <t xml:space="preserve">30" Bathroom Vanity without Sink, Base Only, Multi-functional Bathroom Cabinet with Doors and Drawer, Solid Frame and MDF Board, Grey</t>
  </si>
  <si>
    <t xml:space="preserve">WF308491AAK</t>
  </si>
  <si>
    <t xml:space="preserve">18.6" Bathroom Vanity with Sink, Bathroom Vanity Cabinet with Two-tier Shelf, Left or Right Orientation, White (New Sku:N725P212181K)</t>
  </si>
  <si>
    <t xml:space="preserve">WF308204AAK</t>
  </si>
  <si>
    <t xml:space="preserve">Bathroom Storage Cabinet with Doors and Drawer, Multiple Storage Space, Adjustable Shelf, White</t>
  </si>
  <si>
    <t xml:space="preserve">WF308203AAK</t>
  </si>
  <si>
    <t xml:space="preserve">30" Bathroom Vanity with Sink, Multi-functional Bathroom Cabinet with Doors and Drawers, Solid Frame and MDF Board, White</t>
  </si>
  <si>
    <t xml:space="preserve">WF306250AAC</t>
  </si>
  <si>
    <t xml:space="preserve">30" Bathroom Vanity without Sink, Base Only, Multi-functional Bathroom Cabinet with Doors and Drawer, Solid Frame and MDF Board, Green</t>
  </si>
  <si>
    <t xml:space="preserve">WF306244AAC</t>
  </si>
  <si>
    <t xml:space="preserve">36" Bathroom Vanity without Sink, Cabinet Base Only, One Cabinet and three Drawers, Blue</t>
  </si>
  <si>
    <t xml:space="preserve">WF306469AAG</t>
  </si>
  <si>
    <t xml:space="preserve">Green Triangle Tall Cabinet with 3 Drawers and Adjustable Shelves for Bathroom, Kitchen or Living Room, MDF Board with Painted Finish</t>
  </si>
  <si>
    <t xml:space="preserve">WF306848AAG</t>
  </si>
  <si>
    <t xml:space="preserve">78 Inch 4 Tiers Home Office Bookcase Bookshelf, Storage Cabinet Display Shelf, X Bar Gold Frame</t>
  </si>
  <si>
    <t xml:space="preserve">WF289427AAC</t>
  </si>
  <si>
    <t xml:space="preserve">Tall Bathroom Cabinet, Freestanding Storage Cabinet with Drawer and Doors, MDF Board, Acrylic Door, Adjustable Shelf, Green</t>
  </si>
  <si>
    <t xml:space="preserve">WF302824AAD</t>
  </si>
  <si>
    <t xml:space="preserve">Storage Cabinet with Two Doors for Bathroom, Office, Adjustable Shelf, MDF Board, Brown</t>
  </si>
  <si>
    <t xml:space="preserve">WF303107AAK</t>
  </si>
  <si>
    <t xml:space="preserve">24" Wall Mounted Bathroom Vanity with Ceramic Basin, Two Shutter Doors, Solid Wood &amp; MDF Board, White (One Package)</t>
  </si>
  <si>
    <t xml:space="preserve">WF286176AAG</t>
  </si>
  <si>
    <t xml:space="preserve">[VIDEO] 5 Tier Bookcase Home Office Open Bookshelf, Vintage Industrial Style Shelf with Metal Frame, MDF Board, Grey</t>
  </si>
  <si>
    <t xml:space="preserve">WF299657AAK</t>
  </si>
  <si>
    <t xml:space="preserve">36" Bathroom Vanity without Sink, Cabinet Base Only, Two Cabinets and Drawers, Open Shelf, Solid Wood Frame, White</t>
  </si>
  <si>
    <t xml:space="preserve">WF299284AAK</t>
  </si>
  <si>
    <t xml:space="preserve">Tall Storage Cabinet with Two Drawers for Bathroom/Office, White</t>
  </si>
  <si>
    <t xml:space="preserve">WF299282AAK</t>
  </si>
  <si>
    <t xml:space="preserve">WF298151AAG</t>
  </si>
  <si>
    <t xml:space="preserve">Grey Tall Storage Cabinet with 3 Drawers and Adjustable Shelves for Bathroom, Kitchen and Living Room, MDF Board with Painted Finish</t>
  </si>
  <si>
    <t xml:space="preserve">WF296704AAK</t>
  </si>
  <si>
    <t xml:space="preserve">30" Bathroom Vanity without Sink, Base Only, Cabinet with Doors and Drawer, Solid Frame and MDF Board, White</t>
  </si>
  <si>
    <t xml:space="preserve">WF294604AAK</t>
  </si>
  <si>
    <t xml:space="preserve">Over-The-Toilet Bathroom Cabinet with Shelf and Two Doors Space-Saving Storage, Easy to Assemble, White</t>
  </si>
  <si>
    <t xml:space="preserve">WF294109AAK</t>
  </si>
  <si>
    <t xml:space="preserve">30" Bathroom Vanity Base without Sink, Bathroom Cabinet with Two Doors and One Drawer, White</t>
  </si>
  <si>
    <t xml:space="preserve">PP295217DAA</t>
  </si>
  <si>
    <t xml:space="preserve">Home Office Bookcase and Bookshelf 5 Tier Display Shelf with Doors and Drawers, Freestanding Multi-functional Decorative Storage Shelving, Vintage Brown Industrial Style (Brown)</t>
  </si>
  <si>
    <t xml:space="preserve">WF195577AAD</t>
  </si>
  <si>
    <t xml:space="preserve">Home Office Computer Desk with Drawers/Hanging Letter-size Files, 65 inch Writing Study Table with Drawers</t>
  </si>
  <si>
    <t xml:space="preserve">WF287736AAK</t>
  </si>
  <si>
    <t xml:space="preserve">24" Bathroom Vanity Top Only, White Basin, 3-Faucet Holes, 4" Faucet Available, Ceramic</t>
  </si>
  <si>
    <t xml:space="preserve">22%</t>
  </si>
  <si>
    <t xml:space="preserve">WF287852AAK</t>
  </si>
  <si>
    <t xml:space="preserve">Bathroom Storage Cabinet, Freestanding Accent Cabinet, Sliding Barn Door, Thick Top, Adjustable Shelf, White and Brown</t>
  </si>
  <si>
    <t xml:space="preserve">WF289427AAK</t>
  </si>
  <si>
    <t xml:space="preserve">Tall Bathroom Cabinet, Freestanding Storage Cabinet with Drawer and Doors, MDF Board, Acrylic Door, Adjustable Shelf, White</t>
  </si>
  <si>
    <t xml:space="preserve">JL000002AAK</t>
  </si>
  <si>
    <t xml:space="preserve">[VIDEO] 30" Bathroom Vanity with Sink, Bathroom Storage Cabinet with Doors and Drawers, Solid Wood Frame, Ceramic Sink, White</t>
  </si>
  <si>
    <t xml:space="preserve">WF286176AAB</t>
  </si>
  <si>
    <t xml:space="preserve">WF283479AAK</t>
  </si>
  <si>
    <t xml:space="preserve">30" Single Bathroom Vanity Top with White Basin, 3-Faucet Holes, Ceramic, White</t>
  </si>
  <si>
    <t xml:space="preserve">WF312730AAE</t>
  </si>
  <si>
    <t xml:space="preserve">Tall Bathroom Storage Cabinet, Freestanding Storage Cabinet with Two Different Size Drawers and Adjustable Shelf, MDF Board with Painted Finish, Grey</t>
  </si>
  <si>
    <t xml:space="preserve">WF312730AAB</t>
  </si>
  <si>
    <t xml:space="preserve">Tall Bathroom Storage Cabinet, Freestanding Storage Cabinet with Two Different Size Drawers and Adjustable Shelf, MDF Board with Painted Finish, Black</t>
  </si>
  <si>
    <t xml:space="preserve">WF308492AAE</t>
  </si>
  <si>
    <t xml:space="preserve">20" Bathroom Vanity with Sink, Bathroom Cabinet with Soft Closing Door, Storage Rack and Open Shelf, Grey</t>
  </si>
  <si>
    <t xml:space="preserve">WF308491AAE</t>
  </si>
  <si>
    <t xml:space="preserve">18.6" Bathroom Vanity with Sink, Bathroom Vanity Cabinet with Two-tier Shelf, Left or Right Orientation, Grey</t>
  </si>
  <si>
    <t xml:space="preserve">WF322518AAK</t>
  </si>
  <si>
    <t xml:space="preserve">20" Bathroom Vanity with Sink, Bathroom Vanity Cabinet with Two-tier Shelf, Adjustable Shelf, Solid Wood and MDF, White</t>
  </si>
  <si>
    <t xml:space="preserve">WF299284AAE</t>
  </si>
  <si>
    <t xml:space="preserve">Tall Storage Cabinet with Two Drawers for Bathroom/Office, Grey</t>
  </si>
  <si>
    <t xml:space="preserve">JL000007AAG</t>
  </si>
  <si>
    <t xml:space="preserve">36" Bathroom Vanity with Sink Combo, Green Bathroom Cabinet with Drawers, Solid Frame and MDF Board</t>
  </si>
  <si>
    <t xml:space="preserve">WF318524AAK</t>
  </si>
  <si>
    <t xml:space="preserve">Tall Bathroom Storage Cabinet, Corner Cabinet with Doors and Adjustable Shelf, MDF Board, White</t>
  </si>
  <si>
    <t xml:space="preserve">WF312164AAK</t>
  </si>
  <si>
    <t xml:space="preserve">Tall Bathroom Storage Cabinet, Corner Cabinet with Glass Door, Open Storage, Adjustable Shelf, White</t>
  </si>
  <si>
    <t xml:space="preserve">WF312730AAK</t>
  </si>
  <si>
    <t xml:space="preserve">Tall Bathroom Storage Cabinet, Freestanding Storage Cabinet with Two Different Size Drawers and Adjustable Shelf, MDF Board with Painted Finish, White</t>
  </si>
  <si>
    <t xml:space="preserve">WF312727AAK</t>
  </si>
  <si>
    <t xml:space="preserve">Tall Bathroom Storage Cabinet, Freestanding Storage Cabinet with Drawer and Adjustable Shelf, MDF Board with Painted Finish, White</t>
  </si>
  <si>
    <t xml:space="preserve">WF310865AAK</t>
  </si>
  <si>
    <t xml:space="preserve">30" Bathroom Vanity without Sink Top, Cabinet Base Only, Vanity with Multi-Functional Drawer, White</t>
  </si>
  <si>
    <t xml:space="preserve">WF309412AAK</t>
  </si>
  <si>
    <t xml:space="preserve">24" Bathroom Vanity with Sink, Bathroom Vanity Cabinet with Two Doors, Adjustable Shelves, Solid Wood and MDF, White</t>
  </si>
  <si>
    <t xml:space="preserve">JL000002AAG-1</t>
  </si>
  <si>
    <t xml:space="preserve">WF306247AAK</t>
  </si>
  <si>
    <t xml:space="preserve">24" Bathroom Vanity Without Sink, Base Only, Solid Wood Frame, Bathroom Storage Cabinet with Drawer and Open Shelf, White</t>
  </si>
  <si>
    <t xml:space="preserve">WF306847AAG</t>
  </si>
  <si>
    <t xml:space="preserve">74.8 Inch 5 Tiers Office Bookcase Bookshelf, Display Shelf with Round Top, X Bar Gold Frame</t>
  </si>
  <si>
    <t xml:space="preserve">WF306850AAG</t>
  </si>
  <si>
    <t xml:space="preserve">70.8 Inch Round Office Bookcase Bookshelf, Display Shelf, Two Drawers, Gold Frame</t>
  </si>
  <si>
    <t xml:space="preserve">WF289423AAC</t>
  </si>
  <si>
    <t xml:space="preserve">Tall Bathroom Cabinet, Freestanding Storage Cabinet with Drawer, MDF Board, Adjustable Shelf, Green</t>
  </si>
  <si>
    <t xml:space="preserve">WF293800AAB</t>
  </si>
  <si>
    <t xml:space="preserve">Tall Bathroom Corner Cabinet, Freestanding Storage Cabinet with Doors and Adjustable Shelves, MDF Board, Black</t>
  </si>
  <si>
    <t xml:space="preserve">WF291467AAD</t>
  </si>
  <si>
    <t xml:space="preserve">Brown Triangle Bathroom Storage Cabinet with Adjustable Shelves, Freestanding Floor Cabinet for Home Kitchen</t>
  </si>
  <si>
    <t xml:space="preserve">WF299657AAE</t>
  </si>
  <si>
    <t xml:space="preserve">36" Bathroom Vanity without Sink, Cabinet Base Only, Two Cabinets and Drawers, Open Shelf, Solid Wood Frame, Grey</t>
  </si>
  <si>
    <t xml:space="preserve">WF299104AAT</t>
  </si>
  <si>
    <t xml:space="preserve">70.8 Inch Tall Bookshelf MDF Boards Stainless Steel Frame, 6-tier Shelves with Back&amp;Side Panel, Adjustable Foot Pads, Brown</t>
  </si>
  <si>
    <t xml:space="preserve">WF299104AAK</t>
  </si>
  <si>
    <t xml:space="preserve">70.8 Inch Tall Bookshelf MDF Boards Stainless Steel Frame, 6-tier Shelves with Back&amp;Side Panel, Adjustable Foot Pads, White</t>
  </si>
  <si>
    <t xml:space="preserve">WF299104AAB</t>
  </si>
  <si>
    <t xml:space="preserve">70.8 Inch Tall Bookshelf MDF Boards Stainless Steel Frame, 6-tier Shelves with Back&amp;Side Panel, Adjustable Foot Pads, Black</t>
  </si>
  <si>
    <t xml:space="preserve">WF298152AAK</t>
  </si>
  <si>
    <t xml:space="preserve">White Tall Bathroom Cabinet, Freestanding Storage Cabinet with 3 Drawers and Adjustable Shelf, MDF Board with Painted Finish</t>
  </si>
  <si>
    <t xml:space="preserve">WF287735AAD</t>
  </si>
  <si>
    <t xml:space="preserve">24" Bathroom Vanity Base Only, Soild Wood Frame, Bathroom Storage Cabinet with Doors and Open Shelf, Brown</t>
  </si>
  <si>
    <t xml:space="preserve">WF296291AAD</t>
  </si>
  <si>
    <t xml:space="preserve">Silver+Grey 7-Tier Bookcase Home Office Bookshelf,  L-Shaped Corner Bookcase with Metal Frame, Industrial Style Shelf with Open Storage, MDF Board</t>
  </si>
  <si>
    <t xml:space="preserve">WF196079AAE</t>
  </si>
  <si>
    <t xml:space="preserve">Home Office Computer Desk L-Shaped Corner Table, Rotating Computer Table with 5-Tier Bookshelf, Four Installation Methods, Lockable Casters (Black)</t>
  </si>
  <si>
    <t xml:space="preserve">WF196079AAD</t>
  </si>
  <si>
    <t xml:space="preserve">Home Office Computer Desk L-Shaped Corner Table, Rotating Computer Table with 5-Tier Bookshelf, Four Installation Methods, Lockable Casters (Tiger)</t>
  </si>
  <si>
    <t xml:space="preserve">WF291467AAE</t>
  </si>
  <si>
    <t xml:space="preserve">Grey Triangle Bathroom Storage Cabinet with Adjustable Shelves, Freestanding Floor Cabinet for Home Kitchen</t>
  </si>
  <si>
    <t xml:space="preserve">WF287735AAK</t>
  </si>
  <si>
    <t xml:space="preserve">24" Bathroom Vanity Base Only, Soild Wood Frame, Bathroom Storage Cabinet with Doors and Open Shelf, White</t>
  </si>
  <si>
    <t xml:space="preserve">WF287735AAE</t>
  </si>
  <si>
    <t xml:space="preserve">24" Bathroom Vanity Base Only, Soild Wood Frame, Bathroom Storage Cabinet with Doors and Open Shelf, Grey</t>
  </si>
  <si>
    <t xml:space="preserve">WF289423AAG</t>
  </si>
  <si>
    <t xml:space="preserve">Tall Bathroom Cabinet, Freestanding Storage Cabinet with Drawer, MDF Board, Adjustable Shelf, Grey</t>
  </si>
  <si>
    <t xml:space="preserve">WF289423AAK</t>
  </si>
  <si>
    <t xml:space="preserve">Tall Bathroom Cabinet, Freestanding Storage Cabinet with Drawer, MDF Board, Adjustable Shelf, White</t>
  </si>
  <si>
    <t xml:space="preserve">WF286176AAT</t>
  </si>
  <si>
    <t xml:space="preserve">WF303749AAK</t>
  </si>
  <si>
    <t xml:space="preserve">WF299285AAB</t>
  </si>
  <si>
    <t xml:space="preserve">Tall and Wide Storage Cabinet with Doors for Bathroom/Office, Three Drawers, Black</t>
  </si>
  <si>
    <t xml:space="preserve">WF306244AAG</t>
  </si>
  <si>
    <t xml:space="preserve">36" Bathroom Vanity without Sink, Cabinet Base Only, One Cabinet and three Drawers, Green</t>
  </si>
  <si>
    <t xml:space="preserve">SY999505AAE</t>
  </si>
  <si>
    <t xml:space="preserve">36" Bathroom Vanity with Sink Combo, One Cabinet and Three Drawers, Solid Wood and MDF Board, Grey</t>
  </si>
  <si>
    <t xml:space="preserve">WF318523AAK</t>
  </si>
  <si>
    <t xml:space="preserve">WF306244AAK</t>
  </si>
  <si>
    <t xml:space="preserve">36" Bathroom Vanity without Sink, Cabinet Base Only, One Cabinet and three Drawers, White</t>
  </si>
  <si>
    <t xml:space="preserve">WF300940AAK</t>
  </si>
  <si>
    <t xml:space="preserve">4 Tiers Home Office Open Bookshelf, Round Shape, Different Placement Ways, MDF Board, Gold Metal Frame, White</t>
  </si>
  <si>
    <t xml:space="preserve">WF283482AAE</t>
  </si>
  <si>
    <t xml:space="preserve">36" Bathroom Vanity Base Only, Solid Wood Frame and MDF Boards, Grey</t>
  </si>
  <si>
    <t xml:space="preserve">WF293800AAG</t>
  </si>
  <si>
    <t xml:space="preserve">Tall Bathroom Corner Cabinet, Freestanding Storage Cabinet with Doors and Adjustable Shelves, MDF Board, Gray</t>
  </si>
  <si>
    <t xml:space="preserve">JL000004AAK</t>
  </si>
  <si>
    <t xml:space="preserve">[VIDEO] 24" White Modern Sleek Bathroom Vanity Elegant Ceramic Sink with Solid Wood Frame Open Style Shelf (OLD SKU: JL000001AAK)</t>
  </si>
  <si>
    <t xml:space="preserve">SF000167AAB</t>
  </si>
  <si>
    <t xml:space="preserve">Queen Size Upholstered Platform Bed With Pull Point Headboard And Metal Wire Frame At The Head And Foot Of The Bed, Metal Feet, Velvet, Black</t>
  </si>
  <si>
    <t xml:space="preserve">SF000167AAE</t>
  </si>
  <si>
    <t xml:space="preserve">Queen Size Upholstered Platform Bed With Pull Point Headboard And Metal Wire Frame At The Head And Foot Of The Bed, Metal Feet, Velvet, Gray</t>
  </si>
  <si>
    <t xml:space="preserve">SF000167AAA</t>
  </si>
  <si>
    <t xml:space="preserve">Queen Size Upholstered Platform Bed With Pull Point Headboard And Metal Wire Frame At The Head And Foot Of The Bed, Metal Feet, Velvet, Beige</t>
  </si>
  <si>
    <t xml:space="preserve">SF000166AAE</t>
  </si>
  <si>
    <t xml:space="preserve">Teddy Fleece Queen  Size Upholstered Platform Bed with Hydraulic Storage System, Gray</t>
  </si>
  <si>
    <t xml:space="preserve">SF000165AAE</t>
  </si>
  <si>
    <t xml:space="preserve">Teddy Fleece Full  Size Upholstered Platform Bed with Hydraulic Storage System, Gray</t>
  </si>
  <si>
    <t xml:space="preserve">SF000159AAH</t>
  </si>
  <si>
    <t xml:space="preserve">Queen Size Upholstered Platform Bed with 2 Drawers and 1  Trundle, Classic Metal Strip Headboard Design, Pink</t>
  </si>
  <si>
    <t xml:space="preserve">SF000159AAE</t>
  </si>
  <si>
    <t xml:space="preserve">Queen Size Upholstered Platform Bed with 2 Drawers and 1 Trundle, Classic Metal Strip Headboard Design, Grey</t>
  </si>
  <si>
    <t xml:space="preserve">SF000159AAA</t>
  </si>
  <si>
    <t xml:space="preserve">Queen Size Upholstered Platform Bed with 2 Drawers and 1 Trundle, Classic Metal Strip Headboard Design, Beige</t>
  </si>
  <si>
    <t xml:space="preserve">SF000087AAK</t>
  </si>
  <si>
    <t xml:space="preserve">Open-Style Wardrobe with Hanging Rails, Shelves and Drawers, White</t>
  </si>
  <si>
    <t xml:space="preserve">SF000087AAB</t>
  </si>
  <si>
    <t xml:space="preserve">Open-Style Wardrobe with Hanging Rails, Shelves and Drawers, Black</t>
  </si>
  <si>
    <t xml:space="preserve">SF000150AAE</t>
  </si>
  <si>
    <t xml:space="preserve">Full Size Upholstered Platform Bed with LED Lights,USB Ports and Outlets,Linen Fabric,Gray</t>
  </si>
  <si>
    <t xml:space="preserve">WF321752AAB</t>
  </si>
  <si>
    <t xml:space="preserve">Queen Size Upholstered Bed ,Modern Upholstered Bed with Wooden Slats Support, No Box Spring Needed, Easy Assembly, Black</t>
  </si>
  <si>
    <t xml:space="preserve">WF321752AAE</t>
  </si>
  <si>
    <t xml:space="preserve">Queen Size Upholstered Bed ,Modern Upholstered Bed with Wooden Slats Support, No Box Spring Needed, Easy Assembly, Gray</t>
  </si>
  <si>
    <t xml:space="preserve">WF321752AAA</t>
  </si>
  <si>
    <t xml:space="preserve">Queen Size Upholstered Bed ,Modern Upholstered Bed with Wooden Slats Support, No Box Spring Needed, Easy Assembly, Beige</t>
  </si>
  <si>
    <t xml:space="preserve">SF000144AAE</t>
  </si>
  <si>
    <t xml:space="preserve">Queen Size Velvet Platform Bed with Bear-Shaped Headboard, with Bed-End Storage Pocket, Gray</t>
  </si>
  <si>
    <t xml:space="preserve">SF000143AAE</t>
  </si>
  <si>
    <t xml:space="preserve">Full Size Velvet Platform Bed with Bear-Shaped Headboard, with Bed-End Storage Pocket, Gray</t>
  </si>
  <si>
    <t xml:space="preserve">SF000142AAE</t>
  </si>
  <si>
    <t xml:space="preserve">Twin Size Velvet Platform Bed with Bear-Shaped Headboard, with Bed-End Storage Pocket, Gray</t>
  </si>
  <si>
    <t xml:space="preserve">SF000047AAE</t>
  </si>
  <si>
    <t xml:space="preserve">Teddy Fleece Queen Size Upholstered Platform Bed with 1 Nightstand, Gray</t>
  </si>
  <si>
    <t xml:space="preserve">SF000164AAA</t>
  </si>
  <si>
    <t xml:space="preserve">Queen Size Upholstered Platform Bed with Thick Fabric, Polyester, Beige</t>
  </si>
  <si>
    <t xml:space="preserve">SF000164AAE</t>
  </si>
  <si>
    <t xml:space="preserve">Queen Size Upholstered Platform Bed with Thick Fabric, Polyester, Gray</t>
  </si>
  <si>
    <t xml:space="preserve">SF000161AAE</t>
  </si>
  <si>
    <t xml:space="preserve">Full Size Upholstered Platform Bed Velvet Upholstered Bed, Gray</t>
  </si>
  <si>
    <t xml:space="preserve">SF000161AAA</t>
  </si>
  <si>
    <t xml:space="preserve">Full Size Upholstered Platform Bed Velvet Upholstered Bed, Beige</t>
  </si>
  <si>
    <t xml:space="preserve">SF000160AAE</t>
  </si>
  <si>
    <t xml:space="preserve">Twin Size Upholstered Platform Bed Velvet Upholstered Bed, Gray</t>
  </si>
  <si>
    <t xml:space="preserve">SF000160AAA</t>
  </si>
  <si>
    <t xml:space="preserve">Twin Size Upholstered Platform Bed Velvet Upholstered Bed, Beige</t>
  </si>
  <si>
    <t xml:space="preserve">SF000055AAE</t>
  </si>
  <si>
    <t xml:space="preserve">Teddy Fleece Twin Size Upholstered Platform Bed with Trundle, Gray</t>
  </si>
  <si>
    <t xml:space="preserve">SF000055AAA</t>
  </si>
  <si>
    <t xml:space="preserve">Teddy Fleece Twin Size Upholstered Platform Bed with Trundle, Beige</t>
  </si>
  <si>
    <t xml:space="preserve">WF324744AAE</t>
  </si>
  <si>
    <t xml:space="preserve">Full size upholstered platform bed with two outlets and USB charging ports on both sides, two bedside pillows, storage shelf, Velvet,Gray</t>
  </si>
  <si>
    <t xml:space="preserve">SF000086AAK</t>
  </si>
  <si>
    <t xml:space="preserve">Full Size Loft Bed with Desk and Stool, Metal Loft Bed with Open-Style Wardrobe, Shelves and Cabinet, White</t>
  </si>
  <si>
    <t xml:space="preserve">SF000086AAB</t>
  </si>
  <si>
    <t xml:space="preserve">Full Size Loft Bed with Desk and Stool, Metal Loft Bed with Open-Style Wardrobe, Shelves and Cabinet, Black</t>
  </si>
  <si>
    <t xml:space="preserve">SF000152AAH</t>
  </si>
  <si>
    <t xml:space="preserve">Queen Size Upholstered Platform Bed with Twill Headboard, Pullout Bed and Two Drawers, Flannel,Pink</t>
  </si>
  <si>
    <t xml:space="preserve">SF000152AAE</t>
  </si>
  <si>
    <t xml:space="preserve">Queen Size Upholstered Platform Bed with Twill Headboard, Pullout Bed and Two Drawers, Flannel,Gray</t>
  </si>
  <si>
    <t xml:space="preserve">SF000151AAA</t>
  </si>
  <si>
    <t xml:space="preserve">Queen Size Upholstered Platform Bed with LED Lights and U-Shaped Headboard, Linen Fabric, Beige</t>
  </si>
  <si>
    <t xml:space="preserve">SF000151AAE</t>
  </si>
  <si>
    <t xml:space="preserve">Queen Size Upholstered Platform Bed with LED Lights and U-Shaped Headboard, Linen Fabric, Gray</t>
  </si>
  <si>
    <t xml:space="preserve">SF000150AAA</t>
  </si>
  <si>
    <t xml:space="preserve">Full Size Upholstered Platform Bed with LED Lights,USB Ports and Outlets,Linen Fabric,Beige</t>
  </si>
  <si>
    <t xml:space="preserve">SF000149AAB</t>
  </si>
  <si>
    <t xml:space="preserve">Queen Size Upholstered Platform Bed with Metal Strips, Black</t>
  </si>
  <si>
    <t xml:space="preserve">SF000148AAB</t>
  </si>
  <si>
    <t xml:space="preserve">Full Size Upholstered Platform Bed with Metal Strips, Black</t>
  </si>
  <si>
    <t xml:space="preserve">MF320570AAK</t>
  </si>
  <si>
    <t xml:space="preserve">Twin Size Metal Platform Bed with two drawers,House-Shaped Headboard Design, White</t>
  </si>
  <si>
    <t xml:space="preserve">SF000147AAE</t>
  </si>
  <si>
    <t xml:space="preserve">Twin Size Upholstered Daybed with Twin Size Trundle and Drawers, Velvet, Gray</t>
  </si>
  <si>
    <t xml:space="preserve">SF000141AAE</t>
  </si>
  <si>
    <t xml:space="preserve">Full Size Velvet Platform Bed with Rabbit-Shaped Headboard, with Drawers, with Bed-End Storage Pocket, Gray</t>
  </si>
  <si>
    <t xml:space="preserve">SF000141AAA</t>
  </si>
  <si>
    <t xml:space="preserve">Full Size Velvet Platform Bed with Rabbit-Shaped Headboard, with Drawers, with Bed-End Storage Pocket, Beige</t>
  </si>
  <si>
    <t xml:space="preserve">SF000140AAE</t>
  </si>
  <si>
    <t xml:space="preserve">Twin Size Velvet Platform Bed with Rabbit-Shaped Headboard, with Drawers, with Bed-End Storage Pocket, Gray</t>
  </si>
  <si>
    <t xml:space="preserve">SF000140AAA</t>
  </si>
  <si>
    <t xml:space="preserve">Twin Size Velvet Platform Bed with Rabbit-Shaped Headboard, with Drawers, with Bed-End Storage Pocket, Beige</t>
  </si>
  <si>
    <t xml:space="preserve">SF000137AAH</t>
  </si>
  <si>
    <t xml:space="preserve">Full Size Upholstered Platform Bed with Big Headboard, Bedroom Furniture, Velvet, Pink</t>
  </si>
  <si>
    <t xml:space="preserve">SF000136AAE</t>
  </si>
  <si>
    <t xml:space="preserve">Full Size Upholstered Platform Bed with Sheep-Shaped Headboard, Gray</t>
  </si>
  <si>
    <t xml:space="preserve">SF000136AAK</t>
  </si>
  <si>
    <t xml:space="preserve">Full Size Upholstered Platform Bed with Sheep-Shaped Headboard, White</t>
  </si>
  <si>
    <t xml:space="preserve">SF000135AAE</t>
  </si>
  <si>
    <t xml:space="preserve">Twin Size Upholstered Platform Bed with Sheep-Shaped Headboard, Gray</t>
  </si>
  <si>
    <t xml:space="preserve">SF000135AAK</t>
  </si>
  <si>
    <t xml:space="preserve">Twin Size Upholstered Platform Bed with Sheep-Shaped Headboard, White</t>
  </si>
  <si>
    <t xml:space="preserve">SF000134AAE</t>
  </si>
  <si>
    <t xml:space="preserve">Full Size Upholstered Platform Bed with Koala-Shaped Headboard, Gray</t>
  </si>
  <si>
    <t xml:space="preserve">SF000085AAB</t>
  </si>
  <si>
    <t xml:space="preserve">Full Size Loft Bed with Desk and Shelf , Loft Bed with Ladder,Full,Black</t>
  </si>
  <si>
    <t xml:space="preserve">SF000123AAA</t>
  </si>
  <si>
    <t xml:space="preserve">Full Size Upholstered Platform Bed with Lateral Storage Compartments and Thick Fabric, Velvet, Beige</t>
  </si>
  <si>
    <t xml:space="preserve">SF000118AAB</t>
  </si>
  <si>
    <t xml:space="preserve">Queen Size Upholstered Bed with Hydraulic Storage System and Drawer, Black</t>
  </si>
  <si>
    <t xml:space="preserve">SF000114AAE</t>
  </si>
  <si>
    <t xml:space="preserve">Full Size Upholstered Platform Bed with Trundle and 3 Drawers, Rabbit-Shaped Headboard with Embedded LED Lights, Gray</t>
  </si>
  <si>
    <t xml:space="preserve">WF315910AAE</t>
  </si>
  <si>
    <t xml:space="preserve">Full Size Upholstered Bed with Light Stripe, Floating Platform Bed, Linen Fabric,Gray</t>
  </si>
  <si>
    <t xml:space="preserve">SF000092AAE</t>
  </si>
  <si>
    <t xml:space="preserve">Queen Size Velvet Platform Bed with LED Frame, Thick &amp; Soft Fabric and Button-tufted Design Headboard, Gray</t>
  </si>
  <si>
    <t xml:space="preserve">SF000091AAE</t>
  </si>
  <si>
    <t xml:space="preserve">Full Size Velvet Platform Bed with LED Frame, Thick &amp; Soft Fabric and Button-tufted Design Headboard, Gray</t>
  </si>
  <si>
    <t xml:space="preserve">SF000166AAK</t>
  </si>
  <si>
    <t xml:space="preserve">Teddy Fleece Queen  Size Upholstered Platform Bed with Hydraulic Storage System, White</t>
  </si>
  <si>
    <t xml:space="preserve">SF000163AAA</t>
  </si>
  <si>
    <t xml:space="preserve">Queen Size Velvet Upholstered Platform Bed,Solid Frame and Stylish Curve-shaped Design, Beige</t>
  </si>
  <si>
    <t xml:space="preserve">SF000163AAE</t>
  </si>
  <si>
    <t xml:space="preserve">Queen Size Velvet Upholstered Platform Bed,Solid Frame and Stylish Curve-shaped Design, Gray</t>
  </si>
  <si>
    <t xml:space="preserve">WF324744AAA</t>
  </si>
  <si>
    <t xml:space="preserve">Full Size Upholstered Platform Bed, Two Outlets and USB Charging Ports on Both Sides, Two Bedside Pillows, Storage Shelves,Velvet,Beige</t>
  </si>
  <si>
    <t xml:space="preserve">MF323495AAB</t>
  </si>
  <si>
    <t xml:space="preserve">Full Size Metal House Bed with Twin Size Trundle, Black</t>
  </si>
  <si>
    <t xml:space="preserve">SF000152AAA</t>
  </si>
  <si>
    <t xml:space="preserve">Queen Size Upholstered Platform Bed with Twill Headboard, Pullout Bed and Two Drawers, Flannel, Beige</t>
  </si>
  <si>
    <t xml:space="preserve">MF320570AAB</t>
  </si>
  <si>
    <t xml:space="preserve">Twin Size Metal Platform Bed with two drawers,House-Shaped Headboard Design, Black</t>
  </si>
  <si>
    <t xml:space="preserve">MF320570AAH</t>
  </si>
  <si>
    <t xml:space="preserve">Twin Size Metal Platform Bed with two drawers,House-Shaped Headboard Design, Pink</t>
  </si>
  <si>
    <t xml:space="preserve">MF320571AAH</t>
  </si>
  <si>
    <t xml:space="preserve">Full Size Metal Platform Bed with two drawers,House-Shaped Headboard Design, Pink</t>
  </si>
  <si>
    <t xml:space="preserve">MF320571AAB</t>
  </si>
  <si>
    <t xml:space="preserve">Full Size Metal Platform Bed with two drawers,House-Shaped Headboard Design, Black</t>
  </si>
  <si>
    <t xml:space="preserve">MF320571AAK</t>
  </si>
  <si>
    <t xml:space="preserve">Full Size Metal Platform Bed with two drawers,House-Shaped Headboard Design, White</t>
  </si>
  <si>
    <t xml:space="preserve">MF320584AAB</t>
  </si>
  <si>
    <t xml:space="preserve">Full Size Metal Platform Bed with twin size trundle,House-Shaped Headboard Design, Black</t>
  </si>
  <si>
    <t xml:space="preserve">MF320584AAH</t>
  </si>
  <si>
    <t xml:space="preserve">Full Size Metal Platform Bed with twin size trundle,House-Shaped Headboard Design, Pink</t>
  </si>
  <si>
    <t xml:space="preserve">MF320583AAH</t>
  </si>
  <si>
    <t xml:space="preserve">Twin Size Metal Platform Bed with twin size trundle,House-Shaped Headboard Design, Pink</t>
  </si>
  <si>
    <t xml:space="preserve">MF320583AAB</t>
  </si>
  <si>
    <t xml:space="preserve">Twin Size Metal Platform Bed with twin size trundle,House-Shaped Headboard Design, Black</t>
  </si>
  <si>
    <t xml:space="preserve">MF320583AAK</t>
  </si>
  <si>
    <t xml:space="preserve">Twin Size Metal Platform Bed with twin size trundle,House-Shaped Headboard Design, White</t>
  </si>
  <si>
    <t xml:space="preserve">SF000139AAA</t>
  </si>
  <si>
    <t xml:space="preserve">Queen Size Velvet Upholstered Platform Bed, with Luxurious Diamond Grid Headboard,Beige</t>
  </si>
  <si>
    <t xml:space="preserve">SF000142AAA</t>
  </si>
  <si>
    <t xml:space="preserve">Twin Size Velvet Platform Bed with Bear-Shaped Headboard, with Bed-End Storage Pocket, Beige</t>
  </si>
  <si>
    <t xml:space="preserve">SF000130AAK</t>
  </si>
  <si>
    <t xml:space="preserve">Full Size Upholstered Platform Bed with LED Frame, with Twin  Size Trundle and 2 drawers, Teddy Fleece, White</t>
  </si>
  <si>
    <t xml:space="preserve">SF000119AAE</t>
  </si>
  <si>
    <t xml:space="preserve">Queen Size Upholstered Platform Bed with Two Large Headrests and Thick Fabric, Polyester, Gray</t>
  </si>
  <si>
    <t xml:space="preserve">WF316714AAE</t>
  </si>
  <si>
    <t xml:space="preserve">Full size Upholstered Platform Bed with Storage Headboard, Sensor Light and a set of Sockets and USB Ports, Linen Fabric, Gray</t>
  </si>
  <si>
    <t xml:space="preserve">WF316714AAA</t>
  </si>
  <si>
    <t xml:space="preserve">Full size Upholstered Platform Bed with Storage Headboard, Sensor Light and a set of Sockets and USB Ports, Linen Fabric, Beige</t>
  </si>
  <si>
    <t xml:space="preserve">SF000105AAE</t>
  </si>
  <si>
    <t xml:space="preserve">Queen Size Upholstered Bed with 4 Drawers, Gray</t>
  </si>
  <si>
    <t xml:space="preserve">WF316215AAA</t>
  </si>
  <si>
    <t xml:space="preserve">Full Size Upholstered Platform Bed with Bear-Shaped Headboard and Embedded Light Stripe, Velvet, Beige</t>
  </si>
  <si>
    <t xml:space="preserve">WF316214AAA</t>
  </si>
  <si>
    <t xml:space="preserve">Twin Size Upholstered Platform Bed with Bear-Shaped Headboard and Embedded Light Stripe, Velvet, Beige</t>
  </si>
  <si>
    <t xml:space="preserve">WF315029AAK</t>
  </si>
  <si>
    <t xml:space="preserve">Full Size Upholstered Platform Bed with Sensor Light and Ergonomic Design Backrests, White</t>
  </si>
  <si>
    <t xml:space="preserve">SF000101AAA</t>
  </si>
  <si>
    <t xml:space="preserve">Twin Size Upholstered Daybed with Storage Armrest and 2 Drawers, Multi-functional Daybed with Cup Holder and a set of USB Ports and Sockets, Beige</t>
  </si>
  <si>
    <t xml:space="preserve">SF000070AAA</t>
  </si>
  <si>
    <t xml:space="preserve">Twin Size Upholstered daybed with Cloud-Shaped Backrest, Trundle &amp; 2 Drawers and USB Ports, Beige</t>
  </si>
  <si>
    <t xml:space="preserve">SF000074AAA</t>
  </si>
  <si>
    <t xml:space="preserve">Queen Size Upholstered Platform Bed with Trundle and Drawers, Beige</t>
  </si>
  <si>
    <t xml:space="preserve">WF309731AAA</t>
  </si>
  <si>
    <t xml:space="preserve">Teddy Fleece Nightstand with 2 Drawers, Beige</t>
  </si>
  <si>
    <t xml:space="preserve">SF000034AAE</t>
  </si>
  <si>
    <t xml:space="preserve">Queen Size Upholstered Platform Bed with 4 Drawers and White Edge on the Headboard &amp; Footboard, Gray</t>
  </si>
  <si>
    <t xml:space="preserve">SF000035AAE</t>
  </si>
  <si>
    <t xml:space="preserve">Full Size Upholstered Platform Bed with 4 Drawers and White Edge on the Headboard &amp; Footboard, Gray</t>
  </si>
  <si>
    <t xml:space="preserve">SF000148AAK</t>
  </si>
  <si>
    <t xml:space="preserve">Full Size Upholstered Platform Bed with Metal Strips, Off-white</t>
  </si>
  <si>
    <t xml:space="preserve">SF000145AAE</t>
  </si>
  <si>
    <t xml:space="preserve">Twin Size L-Shaped Linen Daybed,with Solid Wood Legs,Gray</t>
  </si>
  <si>
    <t xml:space="preserve">SF000138AAH</t>
  </si>
  <si>
    <t xml:space="preserve">Queen Size Upholstered Platform Bed with Big Headboard, Bedroom Furniture, Velvet, Pink</t>
  </si>
  <si>
    <t xml:space="preserve">SF000115AAE</t>
  </si>
  <si>
    <t xml:space="preserve">SF000115AAA</t>
  </si>
  <si>
    <t xml:space="preserve">SF000125AAA</t>
  </si>
  <si>
    <t xml:space="preserve">Full Size Velvet Storage Platform Bed, with 2 Big Drawers, T Size Trundle and LED Light, Beige</t>
  </si>
  <si>
    <t xml:space="preserve">SF000124AAA</t>
  </si>
  <si>
    <t xml:space="preserve">Queen Size Upholstered Platform Bed with Lateral Storage Compartments and Thick Fabric, Velvet, Beige</t>
  </si>
  <si>
    <t xml:space="preserve">SF000118AAK</t>
  </si>
  <si>
    <t xml:space="preserve">Queen Size Upholstered Bed with Hydraulic Storage System and Drawer, White</t>
  </si>
  <si>
    <t xml:space="preserve">SF000116AAE</t>
  </si>
  <si>
    <t xml:space="preserve">Queen Size &amp; Twin XL Size Upholstered Platform Bed, Mother &amp; Child Bed with Hydraulic Storage System, Drawer Box, Bedhead storage shelf and Two pairs of sockets &amp; USB Ports, PU Leather, Gray</t>
  </si>
  <si>
    <t xml:space="preserve">SF000113AAE</t>
  </si>
  <si>
    <t xml:space="preserve">Twin Size Upholstered Platform Bed with Trundle and 3 Drawers, Rabbit-Shaped Headboard with Embedded LED Lights, Gray</t>
  </si>
  <si>
    <t xml:space="preserve">SF000110AAA</t>
  </si>
  <si>
    <t xml:space="preserve">Queen Size Sleigh Bed with Side-Tilt Hydraulic Storage System, Linen Upholstery, Beige</t>
  </si>
  <si>
    <t xml:space="preserve">SF000106AAA</t>
  </si>
  <si>
    <t xml:space="preserve">Twin Size Upholstered Daybed with Storage Armrests, Trundle and Latest Integrated Bluetooth Audio System, Teddy Fleece, Beige</t>
  </si>
  <si>
    <t xml:space="preserve">SF000105AAH</t>
  </si>
  <si>
    <t xml:space="preserve">Queen Size Upholstered Bed with 4 Drawers, Pink</t>
  </si>
  <si>
    <t xml:space="preserve">SF000104AAH</t>
  </si>
  <si>
    <t xml:space="preserve">Full Size Upholstered Bed with 4 Drawers, Pink</t>
  </si>
  <si>
    <t xml:space="preserve">WF316217AAC</t>
  </si>
  <si>
    <t xml:space="preserve">Full Size Upholstered Platform Bed with Cloud-Shaped Headboard and Embedded Light Stripe, Velvet, Blue</t>
  </si>
  <si>
    <t xml:space="preserve">WF316217AAA</t>
  </si>
  <si>
    <t xml:space="preserve">Full Size Upholstered Platform Bed with Cloud-Shaped Headboard and Embedded Light Stripe, Velvet, Beige</t>
  </si>
  <si>
    <t xml:space="preserve">WF316214AAH</t>
  </si>
  <si>
    <t xml:space="preserve">Twin Size Upholstered Platform Bed with Bear-Shaped Headboard and Embedded Light Stripe, Velvet, Pink</t>
  </si>
  <si>
    <t xml:space="preserve">WF314749AAA</t>
  </si>
  <si>
    <t xml:space="preserve">Full Size Upholstered Platform Bed with Classic Semi-circle Shaped headboard and Mental Legs, Velvet, Beige</t>
  </si>
  <si>
    <t xml:space="preserve">WF314748AAE</t>
  </si>
  <si>
    <t xml:space="preserve">Twin Size Upholstered Platform Bed with Classic Semi-circle Shaped headboard and Mental Legs, Velvet, Gray</t>
  </si>
  <si>
    <t xml:space="preserve">WF314748AAA</t>
  </si>
  <si>
    <t xml:space="preserve">Twin Size Upholstered Platform Bed with Classic Semi-circle Shaped headboard and Mental Legs, Velvet, Beige</t>
  </si>
  <si>
    <t xml:space="preserve">SF000100AAA</t>
  </si>
  <si>
    <t xml:space="preserve">Queen Size Upholstered Platform Bed with LED Frame, with Twin XL Size Trundle and 2 drawers, Linen Fabric, Beige</t>
  </si>
  <si>
    <t xml:space="preserve">SF000099AAE</t>
  </si>
  <si>
    <t xml:space="preserve">Queen Size Upholstered Platform Bed with LED Frame and 4 Drawers, Linen Fabric, Gray</t>
  </si>
  <si>
    <t xml:space="preserve">SF000097AAA</t>
  </si>
  <si>
    <t xml:space="preserve">Twin Size Upholstered Platform Bed with LED Frame and 2 Drawers, Linen Fabric, Beige</t>
  </si>
  <si>
    <t xml:space="preserve">SF000063AAE</t>
  </si>
  <si>
    <t xml:space="preserve">Full Size Upholstered Platform Bed with Sensor Light and 2 Large Backrests, Stylish Platform Bed with 2 sets of USB Port and Socket on each rear Bed Leg, Gray</t>
  </si>
  <si>
    <t xml:space="preserve">SF000049AAA</t>
  </si>
  <si>
    <t xml:space="preserve">Twin Size Upholstered Platform Bed with Trundle and 3 Drawers, Linen Fabric, Beige</t>
  </si>
  <si>
    <t xml:space="preserve">WF312290AAA</t>
  </si>
  <si>
    <t xml:space="preserve">Queen Size Upholstered Platform Bed with LED Lights and 4 Drawers, Stylish Irregular Metal Bed Legs Design, Beige</t>
  </si>
  <si>
    <t xml:space="preserve">WF312290AAE</t>
  </si>
  <si>
    <t xml:space="preserve">Queen Size Upholstered Platform Bed with LED Lights and 4 Drawers, Stylish Irregular Metal Bed Legs Design, Gray</t>
  </si>
  <si>
    <t xml:space="preserve">WF312289AAH</t>
  </si>
  <si>
    <t xml:space="preserve">Full Size Upholstered Platform Bed with LED Lights and 4 Drawers, Stylish Irregular Metal Bed Legs Design, Pink</t>
  </si>
  <si>
    <t xml:space="preserve">WF312289AAE</t>
  </si>
  <si>
    <t xml:space="preserve">Full Size Upholstered Platform Bed with LED Lights and 4 Drawers, Stylish Irregular Metal Bed Legs Design, Gray</t>
  </si>
  <si>
    <t xml:space="preserve">WF312289AAA</t>
  </si>
  <si>
    <t xml:space="preserve">Full Size Upholstered Platform Bed with LED Lights and 4 Drawers, Stylish Irregular Metal Bed Legs Design, Beige</t>
  </si>
  <si>
    <t xml:space="preserve">WF311809AAE</t>
  </si>
  <si>
    <t xml:space="preserve">Full Size Metal Frame Upholstered Bed with 4 Drawers, Linen Fabric, Gray</t>
  </si>
  <si>
    <t xml:space="preserve">SF000047AAK</t>
  </si>
  <si>
    <t xml:space="preserve">Teddy Fleece Queen Size Upholstered Platform Bed with Nightstand, White</t>
  </si>
  <si>
    <t xml:space="preserve">WF309187AAA</t>
  </si>
  <si>
    <t xml:space="preserve">Teddy Fleece Queen Size Upholstered Platform Bed with Drawer, Beige</t>
  </si>
  <si>
    <t xml:space="preserve">SF000041AAE</t>
  </si>
  <si>
    <t xml:space="preserve">Queen Size Upholstered Platform Bed with 2 Drawers and 2 sets of USB Ports on each side, Linen Fabric, Gray</t>
  </si>
  <si>
    <t xml:space="preserve">SF000041AAA</t>
  </si>
  <si>
    <t xml:space="preserve">Queen Size Upholstered Platform Bed with 2 Drawers and 2 sets of USB Ports on each side, Linen Fabric, Beige</t>
  </si>
  <si>
    <t xml:space="preserve">WF308658AAH</t>
  </si>
  <si>
    <t xml:space="preserve">Queen Size Upholstered Platform Bed, Velvet, Pink</t>
  </si>
  <si>
    <t xml:space="preserve">SF000034AAK</t>
  </si>
  <si>
    <t xml:space="preserve">Queen Size Upholstered Platform Bed with 4 Drawers and Golden Edge on the Headboard &amp; Footboard, White</t>
  </si>
  <si>
    <t xml:space="preserve">SF000035AAK</t>
  </si>
  <si>
    <t xml:space="preserve">Full Size Upholstered Platform Bed with 4 Drawers and Golden Edge on the Headboard &amp; Footboard, White</t>
  </si>
  <si>
    <t xml:space="preserve">SF000195AAJ</t>
  </si>
  <si>
    <t xml:space="preserve">Twin Over Twin Metal Bunk Bed, Metal Housebed with Slide and Storage Stair, Black with Red Slide</t>
  </si>
  <si>
    <t xml:space="preserve">SF000016AAA</t>
  </si>
  <si>
    <t xml:space="preserve">Full Size Upholstered Platform Bed with Classic Headboard and 4 Drawers, Linen Fabric, Beige</t>
  </si>
  <si>
    <t xml:space="preserve">SF000138AAE</t>
  </si>
  <si>
    <t xml:space="preserve">Queen Size Upholstered Platform Bed with Big Headboard, Bedroom Furniture, Velvet, Gray</t>
  </si>
  <si>
    <t xml:space="preserve">SF000138AAA</t>
  </si>
  <si>
    <t xml:space="preserve">Queen Size Upholstered Platform Bed with Big Headboard, Bedroom Furniture, Velvet, Beige</t>
  </si>
  <si>
    <t xml:space="preserve">SF000133AAH</t>
  </si>
  <si>
    <t xml:space="preserve">Twin Size Upholstered daybed with Pop Up Trundle, Pink</t>
  </si>
  <si>
    <t xml:space="preserve">SF000133AAA</t>
  </si>
  <si>
    <t xml:space="preserve">Twin Size Upholstered daybed with Pop Up Trundle, Beige</t>
  </si>
  <si>
    <t xml:space="preserve">SF000129AAE</t>
  </si>
  <si>
    <t xml:space="preserve">Twin Size Upholstered Daybed with Bear Shaped Headboard, Hydraulic System and Breathable Mesh Fence, Gray</t>
  </si>
  <si>
    <t xml:space="preserve">SF000126AAE</t>
  </si>
  <si>
    <t xml:space="preserve">Queen Size  Velvet Storage Platform Bed, with 2 Big Drawers, Twin XL Size Trundle and LED Light, Gray</t>
  </si>
  <si>
    <t xml:space="preserve">SF000120AAA</t>
  </si>
  <si>
    <t xml:space="preserve">Full size Upholstered Platform Bed with Storage Headboard, Twin Size Trundle &amp; 2 drawers and a set of Sockets &amp; USB Ports, Linen Fabric, Beige</t>
  </si>
  <si>
    <t xml:space="preserve">SF000108AAH</t>
  </si>
  <si>
    <t xml:space="preserve">Full Size Upholstered Daybed with Storage Armrests, Trundle and Latest Integrated Bluetooth Audio System, Teddy Fleece, Pink</t>
  </si>
  <si>
    <t xml:space="preserve">SF000108AAA</t>
  </si>
  <si>
    <t xml:space="preserve">Full Size Upholstered Daybed with Storage Armrests, Trundle and Latest Integrated Bluetooth Audio System, Teddy Fleece, Beige</t>
  </si>
  <si>
    <t xml:space="preserve">SF000104AAE</t>
  </si>
  <si>
    <t xml:space="preserve">Full Size Upholstered Bed with 4 Drawers, Gray</t>
  </si>
  <si>
    <t xml:space="preserve">SF000104AAA</t>
  </si>
  <si>
    <t xml:space="preserve">Full Size Upholstered Bed with 4 Drawers, Beige</t>
  </si>
  <si>
    <t xml:space="preserve">WF315909AAH</t>
  </si>
  <si>
    <t xml:space="preserve">Twin Size Upholstered Bed with Light Stripe, Floating Platform Bed, Linen Fabric,Pink</t>
  </si>
  <si>
    <t xml:space="preserve">WF316216AAC</t>
  </si>
  <si>
    <t xml:space="preserve">Twin Size Upholstered Platform Bed with Cloud-Shaped Headboard and Embedded Light Stripe, Velvet, Blue</t>
  </si>
  <si>
    <t xml:space="preserve">MF299542AAB</t>
  </si>
  <si>
    <t xml:space="preserve">Queen Size Metal Platform Bed Frame with Trundle, USB Ports and Slat Support ,No Box Spring Needed Black</t>
  </si>
  <si>
    <t xml:space="preserve">SF000103AAE</t>
  </si>
  <si>
    <t xml:space="preserve">Queen Size Canopy Platform Bed with USB and Type-C Ports, Canvas, Gray</t>
  </si>
  <si>
    <t xml:space="preserve">SF000103AAA</t>
  </si>
  <si>
    <t xml:space="preserve">Queen Size Canopy Platform Bed with USB and Type-C Ports, Canvas, Beige</t>
  </si>
  <si>
    <t xml:space="preserve">SF000102AAA</t>
  </si>
  <si>
    <t xml:space="preserve">Full Size Canopy Platform Bed with USB and Type-C Ports, Canvas, Beige</t>
  </si>
  <si>
    <t xml:space="preserve">WF314749AAE</t>
  </si>
  <si>
    <t xml:space="preserve">Full Size Upholstered Platform Bed with Classic Semi-circle Shaped headboard and Mental Legs, Velvet, Gray</t>
  </si>
  <si>
    <t xml:space="preserve">SF000091AAA</t>
  </si>
  <si>
    <t xml:space="preserve">Full Size Velvet Platform Bed with LED Frame, Thick &amp; Soft Fabric and Button-tufted Design Headboard, Beige</t>
  </si>
  <si>
    <t xml:space="preserve">WF315030AAB</t>
  </si>
  <si>
    <t xml:space="preserve">Queen Size Upholstered Platform Bed with Sensor Light and Ergonomic Design Backrests, Black</t>
  </si>
  <si>
    <t xml:space="preserve">SF000100AAH</t>
  </si>
  <si>
    <t xml:space="preserve">Queen Size Upholstered Platform Bed with LED Frame, with Twin XL Size Trundle and 2 drawers, Linen Fabric, Pink</t>
  </si>
  <si>
    <t xml:space="preserve">SF000070AAE</t>
  </si>
  <si>
    <t xml:space="preserve">Twin Size Upholstered daybed with Cloud-Shaped Backrest, Trundle &amp; 2 Drawers and USB Ports, Gray</t>
  </si>
  <si>
    <t xml:space="preserve">MF309890AAB</t>
  </si>
  <si>
    <t xml:space="preserve">Full Size Platform Bed, Metal and Wood Bed Frame with Headboard and Footboard , Black</t>
  </si>
  <si>
    <t xml:space="preserve">SF000076AAA</t>
  </si>
  <si>
    <t xml:space="preserve">Full Size Upholstered Bed with Hydraulic Storage System and LED Light, Beige</t>
  </si>
  <si>
    <t xml:space="preserve">SF000071AAA</t>
  </si>
  <si>
    <t xml:space="preserve">Twin Size Upholstered Daybed with Ergonomic Design Backrest and 2 Drawers, Beige</t>
  </si>
  <si>
    <t xml:space="preserve">SF000063AAA</t>
  </si>
  <si>
    <t xml:space="preserve">Full Size Upholstered Platform Bed with Sensor Light and 2 Large Backrests, Stylish Platform Bed with 2 sets of USB Port and Socket on each rear Bed Leg, Beige</t>
  </si>
  <si>
    <t xml:space="preserve">WF312290AAH</t>
  </si>
  <si>
    <t xml:space="preserve">Queen Size Upholstered Platform Bed with LED Lights and 4 Drawers, Stylish Irregular Metal Bed Legs Design, Pink</t>
  </si>
  <si>
    <t xml:space="preserve">WF310566AAH</t>
  </si>
  <si>
    <t xml:space="preserve">Twin Size Upholstered Platform Bed with Cloud Shaped bed board, Light Pink</t>
  </si>
  <si>
    <t xml:space="preserve">SF000028AAB</t>
  </si>
  <si>
    <t xml:space="preserve">Full Over Twin &amp; Twin Triple Bunk Bed with Drawers, Multi-functional Metal Frame Bed with desks and shelves in the middle, Black</t>
  </si>
  <si>
    <t xml:space="preserve">WF311811AAE</t>
  </si>
  <si>
    <t xml:space="preserve">Queen Size Metal Frame Upholstered Bed with 4 Drawers, Linen Fabric, Gray</t>
  </si>
  <si>
    <t xml:space="preserve">SF000051AAB</t>
  </si>
  <si>
    <t xml:space="preserve">Full Size Metal Loft Bed with Desk and Lateral Storage Ladder, Black</t>
  </si>
  <si>
    <t xml:space="preserve">SF000047AAA</t>
  </si>
  <si>
    <t xml:space="preserve">Teddy Fleece Queen Size Upholstered Platform Bed with 1 Nightstand, Beige</t>
  </si>
  <si>
    <t xml:space="preserve">WF309187AAK</t>
  </si>
  <si>
    <t xml:space="preserve">Teddy Fleece Queen Size Upholstered Platform Bed with Drawer, White</t>
  </si>
  <si>
    <t xml:space="preserve">WF308656AAA</t>
  </si>
  <si>
    <t xml:space="preserve">Twin Size Upholstered Platform Bed, Velvet, Beige</t>
  </si>
  <si>
    <t xml:space="preserve">MF309891AAK</t>
  </si>
  <si>
    <t xml:space="preserve">Queen Size Platform Bed, Metal and Wood Bed Frame with Headboard and Footboard , White</t>
  </si>
  <si>
    <t xml:space="preserve">MF309889AAK</t>
  </si>
  <si>
    <t xml:space="preserve">Twin Size Platform Bed, Metal and Wood Bed Frame with Headboard and Footboard , White</t>
  </si>
  <si>
    <t xml:space="preserve">SF000015AAA</t>
  </si>
  <si>
    <t xml:space="preserve">Queen Size Upholstered Platform Bed with 2 Drawers and 1 Twin XL Trundle, Classic Headboard Design, Beige</t>
  </si>
  <si>
    <t xml:space="preserve">SF000032AAK</t>
  </si>
  <si>
    <t xml:space="preserve">Queen Size Upholstered Bed with Hydraulic Storage System and LED Light, Modern Platform Bed with Sockets and USB Ports, White</t>
  </si>
  <si>
    <t xml:space="preserve">SF000031AAK</t>
  </si>
  <si>
    <t xml:space="preserve">Full Size Upholstered Bed with Hydraulic Storage System and LED Light, Modern Platform Bed with Sockets and USB Ports, White</t>
  </si>
  <si>
    <t xml:space="preserve">SF000005AAA</t>
  </si>
  <si>
    <t xml:space="preserve">SF000145AAA</t>
  </si>
  <si>
    <t xml:space="preserve">Twin Size L-Shaped Linen Daybed,with Solid Wood Legs,Beige</t>
  </si>
  <si>
    <t xml:space="preserve">SF000113AAH</t>
  </si>
  <si>
    <t xml:space="preserve">Twin Size Upholstered Platform Bed with Trundle and 3 Drawers, Rabbit-Shaped Headboard with Embedded LED Lights, Pink</t>
  </si>
  <si>
    <t xml:space="preserve">SF000109AAA</t>
  </si>
  <si>
    <t xml:space="preserve">Full Size Sleigh Bed with Side-Tilt Hydraulic Storage System, Linen Upholstery, Beige</t>
  </si>
  <si>
    <t xml:space="preserve">WF313807AAH</t>
  </si>
  <si>
    <t xml:space="preserve">Queen Size Velvet Platform Bed with LED Frame and Stylish Mental Bed Legs, Pink</t>
  </si>
  <si>
    <t xml:space="preserve">WF313807AAA</t>
  </si>
  <si>
    <t xml:space="preserve">Queen Size Velvet Platform Bed with LED Frame and Stylish Mental Bed Legs, Beige</t>
  </si>
  <si>
    <t xml:space="preserve">WF313806AAE</t>
  </si>
  <si>
    <t xml:space="preserve">Full Size Velvet Platform Bed with LED Frame and Stylish Mental Bed Legs, Gray</t>
  </si>
  <si>
    <t xml:space="preserve">WF317101AAK</t>
  </si>
  <si>
    <t xml:space="preserve">Twin Size Upholstered Boucle Fabric Platform Bed with Cloud-Shaped Headboard</t>
  </si>
  <si>
    <t xml:space="preserve">WF314643AAA</t>
  </si>
  <si>
    <t xml:space="preserve">Full Size Upholstered Daybed with Cloud Shaped Headboard, Embedded Elegant Copper Nail Design, Beige</t>
  </si>
  <si>
    <t xml:space="preserve">SF000101AAE</t>
  </si>
  <si>
    <t xml:space="preserve">Twin Size Upholstered Daybed with Storage Armrest and 2 Drawers, Multi-functional Daybed with Cup Holder and a set of USB Ports and Sockets, Gray</t>
  </si>
  <si>
    <t xml:space="preserve">SF000122AAK</t>
  </si>
  <si>
    <t xml:space="preserve">Full Size Loft Metal Bed with 3 Layers of Shelves and Desk, Stylish Metal Frame Bed with Whiteboard, White</t>
  </si>
  <si>
    <t xml:space="preserve">SF000066AAH</t>
  </si>
  <si>
    <t xml:space="preserve">Teddy Fleece Full Size Upholstered Daybed with Light and Trundle, Pink</t>
  </si>
  <si>
    <t xml:space="preserve">SF000074AAE</t>
  </si>
  <si>
    <t xml:space="preserve">Queen Size Upholstered Platform Bed with Trundle and Drawers, Gray</t>
  </si>
  <si>
    <t xml:space="preserve">WF312105AAB</t>
  </si>
  <si>
    <t xml:space="preserve">Twin Size Stylish Metal Daybed with Twin Size Adjustable Trundle, Portable Folding Trundle, Black</t>
  </si>
  <si>
    <t xml:space="preserve">WF312105AAK</t>
  </si>
  <si>
    <t xml:space="preserve">Twin Size Stylish Metal Daybed with Twin Size Adjustable Trundle, Portable Folding Trundle, White</t>
  </si>
  <si>
    <t xml:space="preserve">SF000071AAH</t>
  </si>
  <si>
    <t xml:space="preserve">Twin Size Upholstered Daybed with Ergonomic Design Backrest and 2 Drawers, Pink</t>
  </si>
  <si>
    <t xml:space="preserve">SF000049AAE</t>
  </si>
  <si>
    <t xml:space="preserve">Twin Size Upholstered Platform Bed with Trundle and 3 Drawers, Linen Fabric, Gray</t>
  </si>
  <si>
    <t xml:space="preserve">SF000027AAB</t>
  </si>
  <si>
    <t xml:space="preserve">Full XL Over Queen Metal Bunk Bed with 2 Drawers, Black</t>
  </si>
  <si>
    <t xml:space="preserve">WF308657AAA</t>
  </si>
  <si>
    <t xml:space="preserve">Full Size Upholstered Platform Bed, Velvet, Beige</t>
  </si>
  <si>
    <t xml:space="preserve">WF308656AAE</t>
  </si>
  <si>
    <t xml:space="preserve">Twin Size Upholstered Platform Bed, Velvet, Gray</t>
  </si>
  <si>
    <t xml:space="preserve">MF309890AAK</t>
  </si>
  <si>
    <t xml:space="preserve">Full Size Platform Bed, Metal and Wood Bed Frame with Headboard and Footboard , White</t>
  </si>
  <si>
    <t xml:space="preserve">SF000009AAH</t>
  </si>
  <si>
    <t xml:space="preserve">Full Size Upholstered Leather Platform Bed with Rabbit Ornament and 4 Drawers, Pink</t>
  </si>
  <si>
    <t xml:space="preserve">SF000009AAK</t>
  </si>
  <si>
    <t xml:space="preserve">Full Size Upholstered Leather Platform Bed with Rabbit Ornament and 4 Drawers, White</t>
  </si>
  <si>
    <t xml:space="preserve">SF000033AAE</t>
  </si>
  <si>
    <t xml:space="preserve">Twin Size Upholstered Daybed with Light and USB Port, Gray</t>
  </si>
  <si>
    <t xml:space="preserve">WF308906AAK</t>
  </si>
  <si>
    <t xml:space="preserve">Teddy Fleece Twin Size Upholstered Daybed with OX Horn Shaped Headboard, White</t>
  </si>
  <si>
    <t xml:space="preserve">WF308905AAA</t>
  </si>
  <si>
    <t xml:space="preserve">Twin Size Upholstered Daybed with Classic Stripe Shaped  Headboard, Beige</t>
  </si>
  <si>
    <t xml:space="preserve">SF000014AAE</t>
  </si>
  <si>
    <t xml:space="preserve">Full Size Upholstered Platform Bed with 2 Drawers and 1 Twin Size Trundle, Classic Headboard Design, Gray</t>
  </si>
  <si>
    <t xml:space="preserve">SF000014AAA</t>
  </si>
  <si>
    <t xml:space="preserve">Full Size Upholstered Platform Bed with 2 Drawers and 1 Twin Size Trundle, Classic Headboard Design, Beige</t>
  </si>
  <si>
    <t xml:space="preserve">SF000031AAB</t>
  </si>
  <si>
    <t xml:space="preserve">Full Size Upholstered Bed with Hydraulic Storage System and LED Light, Modern Platform Bed with Sockets and USB Ports, Black</t>
  </si>
  <si>
    <t xml:space="preserve">MF307107AAH</t>
  </si>
  <si>
    <t xml:space="preserve">Full Size Metal Floor Bed Frame with Fence and Door, Pink</t>
  </si>
  <si>
    <t xml:space="preserve">SF000017AAA</t>
  </si>
  <si>
    <t xml:space="preserve">Queen Size Upholstered Platform Bed with Classic Headboard and 4 Drawers, Linen Fabric, Beige</t>
  </si>
  <si>
    <t xml:space="preserve">SF000008AAB</t>
  </si>
  <si>
    <t xml:space="preserve">Full over Twin-Twin Triple bunk bed with drawers and staircase, Black</t>
  </si>
  <si>
    <t xml:space="preserve">SF000005AAH</t>
  </si>
  <si>
    <t xml:space="preserve">SF000233AAE</t>
  </si>
  <si>
    <t xml:space="preserve">Full Size Upholstered Platform Bed with Brick Pattern Headboard, with Twin Size Trundle and 2 Drawers, Linen Fabric, Gray</t>
  </si>
  <si>
    <t xml:space="preserve">SF000146AAA</t>
  </si>
  <si>
    <t xml:space="preserve">Full Size L-Shaped Linen Daybed,with Solid Wood Legs,Beige</t>
  </si>
  <si>
    <t xml:space="preserve">SF000072AAA</t>
  </si>
  <si>
    <t xml:space="preserve">Twin Size Upholstered Daybed with Ergonomic Design Backrest and Trundle, Beige</t>
  </si>
  <si>
    <t xml:space="preserve">SF000048AAA</t>
  </si>
  <si>
    <t xml:space="preserve">Twin Size Upholstered Daybed with Storage Armrests and USB Port, Beige</t>
  </si>
  <si>
    <t xml:space="preserve">SF000024AAK</t>
  </si>
  <si>
    <t xml:space="preserve">Full Size Metal Loft Bed with Desk and Metal Grid, Stylish Metal Frame Bed with Lateral Storage Ladder and Wardrobe, White</t>
  </si>
  <si>
    <t xml:space="preserve">SF000042AAE</t>
  </si>
  <si>
    <t xml:space="preserve">Queen Size Upholstered Platform Bed with Twin Size Trundle and 2 sets of USB Ports on each side, Linen Fabric, Gray</t>
  </si>
  <si>
    <t xml:space="preserve">SF000042AAA</t>
  </si>
  <si>
    <t xml:space="preserve">Queen Size Upholstered Platform Bed with Twin Size Trundle and 2 sets of USB Ports on each side, Linen Fabric, Beige</t>
  </si>
  <si>
    <t xml:space="preserve">WF308905AAE</t>
  </si>
  <si>
    <t xml:space="preserve">Twin Size Upholstered Daybed with Classic Stripe Shaped  Headboard, Gray</t>
  </si>
  <si>
    <t xml:space="preserve">SF000100AAE</t>
  </si>
  <si>
    <t xml:space="preserve">Queen Size Upholstered Platform Bed with LED Frame, with Twin XL Size Trundle and 2 drawers, Linen Fabric, Gray</t>
  </si>
  <si>
    <t xml:space="preserve">SF000025AAK</t>
  </si>
  <si>
    <t xml:space="preserve">Full XL Over Queen Metal Bunk Bed, White</t>
  </si>
  <si>
    <t xml:space="preserve">SF000144AAA</t>
  </si>
  <si>
    <t xml:space="preserve">Queen Size Velvet Platform Bed with Bear-Shaped Headboard, with Bed-End Storage Pocket, Beige</t>
  </si>
  <si>
    <t xml:space="preserve">SF000117AAK</t>
  </si>
  <si>
    <t xml:space="preserve">Full Size Upholstered Bed with Hydraulic Storage System and Drawer, White</t>
  </si>
  <si>
    <t xml:space="preserve">WF316215AAH</t>
  </si>
  <si>
    <t xml:space="preserve">Full Size Upholstered Platform Bed with Bear-Shaped Headboard and Embedded Light Stripe, Velvet, Pink</t>
  </si>
  <si>
    <t xml:space="preserve">MF309891AAB</t>
  </si>
  <si>
    <t xml:space="preserve">Queen Size Platform Bed, Metal and Wood Bed Frame with Headboard and Footboard , Black</t>
  </si>
  <si>
    <t xml:space="preserve">WF324746AAE</t>
  </si>
  <si>
    <t xml:space="preserve">Queen Upholstered Platform Bed, Two Outlets and USB Charging Ports on Both Sides, Two Bedside Pillows, Storage Shelves, Velvet,Gray</t>
  </si>
  <si>
    <t xml:space="preserve">SF000117AAB</t>
  </si>
  <si>
    <t xml:space="preserve">Full Size Upholstered Bed with Hydraulic Storage System and Drawer, Black</t>
  </si>
  <si>
    <t xml:space="preserve">WF315030AAK</t>
  </si>
  <si>
    <t xml:space="preserve">Queen Size Upholstered Platform Bed with Sensor Light and Ergonomic Design Backrests, White</t>
  </si>
  <si>
    <t xml:space="preserve">WF324746AAA</t>
  </si>
  <si>
    <t xml:space="preserve">Queen Size Upholstered Platform Bed, Two Outlets and USB Charging Ports on Both Sides, Two Bedside Pillows, Storage Shelves,Velvet, Beige</t>
  </si>
  <si>
    <t xml:space="preserve">SF000137AAA</t>
  </si>
  <si>
    <t xml:space="preserve">Full Size Upholstered Platform Bed with Big Headboard, Bedroom Furniture, Velvet, Beige</t>
  </si>
  <si>
    <t xml:space="preserve">SF000119AAA</t>
  </si>
  <si>
    <t xml:space="preserve">Queen Size Upholstered Platform Bed with Two Large Headrests and Thick Fabric, Polyester, Beige</t>
  </si>
  <si>
    <t xml:space="preserve">WF315029AAB</t>
  </si>
  <si>
    <t xml:space="preserve">Full Size Upholstered Platform Bed with Sensor Light and Ergonomic Design Backrests, Black</t>
  </si>
  <si>
    <t xml:space="preserve">W504S00099</t>
  </si>
  <si>
    <t xml:space="preserve">6-piece Dining Table Set with 1 Faux Marble Top Table,4 Upholstered Seats and 1 Bench,Table: 72in.Lx42in.Wx30in.H, Chair: 19.75in.Lx21.25in.Wx38.25in.H, Bench:46in.Lx16in.Wx20in.H.(Old Sku:W504S00313)</t>
  </si>
  <si>
    <t xml:space="preserve">W504105242</t>
  </si>
  <si>
    <t xml:space="preserve">Full Size Floor Wooden Bed with House Roof Frame, Fence Guardrails ,Nartural(New SKU:W504P174639)</t>
  </si>
  <si>
    <t xml:space="preserve">W504S00110</t>
  </si>
  <si>
    <t xml:space="preserve">W504S00103</t>
  </si>
  <si>
    <t xml:space="preserve">Twin Size House-Shaped Headboard with Fence Guardrails and Trundle,White</t>
  </si>
  <si>
    <t xml:space="preserve">W504105240</t>
  </si>
  <si>
    <t xml:space="preserve">Twin Size Floor Wooden Bed with House Roof Frame, Fence Guardrails,Natural(New SKU:W504P174634)</t>
  </si>
  <si>
    <t xml:space="preserve">W504S00102</t>
  </si>
  <si>
    <t xml:space="preserve">Twin Size House-Shaped Headboard with Fence Guardrails and Trundle ,Grey</t>
  </si>
  <si>
    <t xml:space="preserve">W50471475</t>
  </si>
  <si>
    <t xml:space="preserve">Full Size Floor Wooden Bed with House Roof Frame, Fence Guardrails ,White(New SKU:W504P174637)</t>
  </si>
  <si>
    <t xml:space="preserve">W50471471</t>
  </si>
  <si>
    <t xml:space="preserve">Twin Size Floor Wooden Bed with House Roof Frame, Fence Guardrails,Grey(New SKU:W504P174630)</t>
  </si>
  <si>
    <t xml:space="preserve">W50457989</t>
  </si>
  <si>
    <t xml:space="preserve">Twin Storage House Bed for kids with Bedside Table, Trundle, White</t>
  </si>
  <si>
    <t xml:space="preserve">LP000714AAE-1</t>
  </si>
  <si>
    <t xml:space="preserve">LP000714AAA-1</t>
  </si>
  <si>
    <t xml:space="preserve">LP000580AAE</t>
  </si>
  <si>
    <t xml:space="preserve">Full Size Murphy Bed with Drawers, Cabinets and USB Ports,Gray</t>
  </si>
  <si>
    <t xml:space="preserve">LP000580AAK</t>
  </si>
  <si>
    <t xml:space="preserve">Full Size Murphy Bed with Drawers, Cabinets and USB Ports,White</t>
  </si>
  <si>
    <t xml:space="preserve">LT000435AAE</t>
  </si>
  <si>
    <t xml:space="preserve">Twin Size House Loft Bed With Ladder and Wardrobe-Grey</t>
  </si>
  <si>
    <t xml:space="preserve">LT000435AAK</t>
  </si>
  <si>
    <t xml:space="preserve">Twin Size House Loft Bed With Ladder and Wardrobe-White</t>
  </si>
  <si>
    <t xml:space="preserve">WF312253AAM</t>
  </si>
  <si>
    <t xml:space="preserve">Twin Size House Bed with Roof and Window - White+Natural</t>
  </si>
  <si>
    <t xml:space="preserve">WF324840AAH</t>
  </si>
  <si>
    <t xml:space="preserve">Full Size Storage Bed Velvet Upholstered Platform Bed with a Big Drawer - Pink(old sku:WF296850AAH)</t>
  </si>
  <si>
    <t xml:space="preserve">WF312254AAM</t>
  </si>
  <si>
    <t xml:space="preserve">Full Size House Bed with Roof and Window - White+Natural (Old SKU: WF296898AAL)</t>
  </si>
  <si>
    <t xml:space="preserve">WF312991AAP</t>
  </si>
  <si>
    <t xml:space="preserve">LP000565AAK</t>
  </si>
  <si>
    <t xml:space="preserve">MF313919AAK</t>
  </si>
  <si>
    <t xml:space="preserve">Twin Over Twin Metal Bunk Bed With Slide,Kids House Bed White</t>
  </si>
  <si>
    <t xml:space="preserve">LP100882AAN</t>
  </si>
  <si>
    <t xml:space="preserve">Full Size Wood Daybed with Fence Guardrails and 2 Drawers, Split into Independent Floor Bed &amp; Daybed, Natural(OLD SKU :LP000882AAN)</t>
  </si>
  <si>
    <t xml:space="preserve">LP100882AAE</t>
  </si>
  <si>
    <t xml:space="preserve">Full Size Wood Daybed with Fence Guardrails and 2 Drawers, Split into Independent Floor Bed &amp; Daybed, Gray(OLD SKU :LP000882AAE)</t>
  </si>
  <si>
    <t xml:space="preserve">LP100882AAK</t>
  </si>
  <si>
    <t xml:space="preserve">Full Size Wood Daybed with Fence Guardrails and 2 Drawers, Split into Independent Floor Bed &amp; Daybed, White(OLD SKU :LP000882AAK)</t>
  </si>
  <si>
    <t xml:space="preserve">LP100881AAN</t>
  </si>
  <si>
    <t xml:space="preserve">Twin Size Wood Daybed with Fence Guardrails and 2 Drawers, Split into Independent Floor Bed &amp; Daybed, Natural(OLD SKU :LP000881AAN)</t>
  </si>
  <si>
    <t xml:space="preserve">LT000535AAE</t>
  </si>
  <si>
    <t xml:space="preserve">Full Size Loft Bed with Desk, Wardrobes, 4 Drawers and 4 Shelves-Gray</t>
  </si>
  <si>
    <t xml:space="preserve">LT000535AAK</t>
  </si>
  <si>
    <t xml:space="preserve">Full Size Loft Bed with Desk, Wardrobes, 4 Drawers and 4 Shelves-White</t>
  </si>
  <si>
    <t xml:space="preserve">LT000525AAE</t>
  </si>
  <si>
    <t xml:space="preserve">Twin Size Loft Bed with Desk, Wardrobes, 4 Drawers and 4 Shelves-Gray</t>
  </si>
  <si>
    <t xml:space="preserve">LT000525AAK</t>
  </si>
  <si>
    <t xml:space="preserve">Twin Size Loft Bed with Desk, Wardrobes, 4 Drawers and 4 Shelves-White</t>
  </si>
  <si>
    <t xml:space="preserve">LT000267AAP-1</t>
  </si>
  <si>
    <t xml:space="preserve">Full over Full Bunk Bed with 4 Drawers and 3 Shelves-Espresso</t>
  </si>
  <si>
    <t xml:space="preserve">LT000267AAE-1</t>
  </si>
  <si>
    <t xml:space="preserve">Full over Full Bunk Bed with 4 Drawers and 3 Shelves-Gray</t>
  </si>
  <si>
    <t xml:space="preserve">LT000267AAK-1</t>
  </si>
  <si>
    <t xml:space="preserve">Full over Full Bunk Bed with 4 Drawers and 3 Shelves-White</t>
  </si>
  <si>
    <t xml:space="preserve">LT000167AAE-1</t>
  </si>
  <si>
    <t xml:space="preserve">Twin over Twin Bunk Bed with 4 Drawers and 3 Shelves-Gray</t>
  </si>
  <si>
    <t xml:space="preserve">LP000791AAP-1</t>
  </si>
  <si>
    <t xml:space="preserve">Queen Size Murphy Bed Wall Bed with Cushion,Espresso</t>
  </si>
  <si>
    <t xml:space="preserve">LT000436AAE</t>
  </si>
  <si>
    <t xml:space="preserve">Full Size House Loft Bed With Ladder and Wardrobe-Grey</t>
  </si>
  <si>
    <t xml:space="preserve">LT000436AAK</t>
  </si>
  <si>
    <t xml:space="preserve">Full Size House Loft Bed With Ladder and Wardrobe-White</t>
  </si>
  <si>
    <t xml:space="preserve">LT000952AAE</t>
  </si>
  <si>
    <t xml:space="preserve">Modern Loft Bed with Two-Tone Storage Stairs and Pull-Out Wardrobes, Gray</t>
  </si>
  <si>
    <t xml:space="preserve">LT000853AAD</t>
  </si>
  <si>
    <t xml:space="preserve">L-shaped Space-Saving Twin Loft and  Twin  Platform Bed with 7 Drawers and Full Guardrails(WHITE+LIGHT BROWN)</t>
  </si>
  <si>
    <t xml:space="preserve">LT000853AAE</t>
  </si>
  <si>
    <t xml:space="preserve">L-shaped  Space-Saving Twin Loft and  Twin  Platform Bed with 7 Drawers and Full Guardrails(GRAY)</t>
  </si>
  <si>
    <t xml:space="preserve">LT000853AAK</t>
  </si>
  <si>
    <t xml:space="preserve">L-shaped  Space-Saving Twin Loft and  Twin  Platform Bed with 7 Drawers and Full Guardrails(WHITE)</t>
  </si>
  <si>
    <t xml:space="preserve">LP000677AAE</t>
  </si>
  <si>
    <t xml:space="preserve">LP000677AAK</t>
  </si>
  <si>
    <t xml:space="preserve">WF324840AAE</t>
  </si>
  <si>
    <t xml:space="preserve">Full Size Storage Bed Velvet Upholstered Platform Bed with a Big Drawer - Gray(old sku:WF296850AAE)</t>
  </si>
  <si>
    <t xml:space="preserve">WF324840AAA</t>
  </si>
  <si>
    <t xml:space="preserve">Full Size Storage Bed Velvet Upholstered Platform Bed with a Big Drawer - Beige(old sku:WF296850AAA)</t>
  </si>
  <si>
    <t xml:space="preserve">WF324841AAA</t>
  </si>
  <si>
    <t xml:space="preserve">Queen Size Storage Bed Velvet Upholstered Platform Bed with a Big Drawer - Beige(old sku:WF296854AAA)</t>
  </si>
  <si>
    <t xml:space="preserve">LT000802AAE</t>
  </si>
  <si>
    <t xml:space="preserve">Full Size Loft Bed with Desk and Shelf - Gray</t>
  </si>
  <si>
    <t xml:space="preserve">LT000802AAK</t>
  </si>
  <si>
    <t xml:space="preserve">Full Size Loft Bed with Desk and Shelf - White</t>
  </si>
  <si>
    <t xml:space="preserve">LP000794AAK</t>
  </si>
  <si>
    <t xml:space="preserve">Twin Size Murphy Bed Wall Bed with Sofa,with Shelves,White</t>
  </si>
  <si>
    <t xml:space="preserve">WF312253AAN</t>
  </si>
  <si>
    <t xml:space="preserve">Twin Size House Bed with Roof and Window - Gray+Natural (Old SKU: WF296897AAD)</t>
  </si>
  <si>
    <t xml:space="preserve">LP000756AAK</t>
  </si>
  <si>
    <t xml:space="preserve">Full Size Elegant Bed Frame with Rattan Headboard and Sockets ,White</t>
  </si>
  <si>
    <t xml:space="preserve">WF316200AAK</t>
  </si>
  <si>
    <t xml:space="preserve">Twin Size Car Shaped Bed with Tents,White</t>
  </si>
  <si>
    <t xml:space="preserve">LP000228AAE</t>
  </si>
  <si>
    <t xml:space="preserve">Full Size Teddy FleeceLoft Bed Wood Bed, Gray</t>
  </si>
  <si>
    <t xml:space="preserve">LP000228AAK</t>
  </si>
  <si>
    <t xml:space="preserve">Full Size Teddy FleeceLoft Bed Wood Bed, White</t>
  </si>
  <si>
    <t xml:space="preserve">LP000128AAE</t>
  </si>
  <si>
    <t xml:space="preserve">Twin Size Teddy FleeceLoft Bed Wood Bed, Gray</t>
  </si>
  <si>
    <t xml:space="preserve">LP000754AAE</t>
  </si>
  <si>
    <t xml:space="preserve">Twin Size Wood House Bed with Fence and Writing Board, Gray</t>
  </si>
  <si>
    <t xml:space="preserve">LP000753AAE</t>
  </si>
  <si>
    <t xml:space="preserve">3 Pieces Rattan Platform Full Size Bed With 2 Nightstands,Gray</t>
  </si>
  <si>
    <t xml:space="preserve">LT000681AAE-1</t>
  </si>
  <si>
    <t xml:space="preserve">Twin-Over-Twin Bunk Bed with Changeable Table, Bunk Bed Turn into Upper Bed and Down Desk -Gray</t>
  </si>
  <si>
    <t xml:space="preserve">LP100881AAE</t>
  </si>
  <si>
    <t xml:space="preserve">Twin Size Wood Daybed with Fence Guardrails and 2 Drawers, Split into Independent Floor Bed &amp; Daybed, Gray(OLD SKU :LP000881AAE)</t>
  </si>
  <si>
    <t xml:space="preserve">LP100881AAK</t>
  </si>
  <si>
    <t xml:space="preserve">Twin Size Wood Daybed with Fence Guardrails and 2 Drawers, Split into Independent Floor Bed &amp; Daybed, White(OLD SKU :LP000881AAK)</t>
  </si>
  <si>
    <t xml:space="preserve">LP000579AAE</t>
  </si>
  <si>
    <t xml:space="preserve">Twin Size Murphy Bed with Drawers, Cabinets and USB Ports,Gray</t>
  </si>
  <si>
    <t xml:space="preserve">LP000579AAK</t>
  </si>
  <si>
    <t xml:space="preserve">Twin Size Murphy Bed with Drawers, Cabinets and USB Ports,White</t>
  </si>
  <si>
    <t xml:space="preserve">LP000830AAK</t>
  </si>
  <si>
    <t xml:space="preserve">Full Size Murphy Bed Wall Bed with Drawer and Rattan Decoration with 2 Storage Cabinets, One set of Sockets &amp; USB Ports, Pulley Structure Design, White</t>
  </si>
  <si>
    <t xml:space="preserve">LP000830AAE</t>
  </si>
  <si>
    <t xml:space="preserve">Full Size Murphy Bed Wall Bed with Drawer and Rattan Decoration with 2 Storage Cabinets, One set of Sockets &amp; USB Ports, Pulley Structure Design, Gray</t>
  </si>
  <si>
    <t xml:space="preserve">LP000678AAE</t>
  </si>
  <si>
    <t xml:space="preserve">LP000831AAE</t>
  </si>
  <si>
    <t xml:space="preserve">Queen Size Murphy Bed Wall Bed with Drawer and Rattan Decoration with 2 Storage Cabinets, One set of Sockets &amp; USB Ports, Pulley Structure Design, Gray</t>
  </si>
  <si>
    <t xml:space="preserve">LP000831AAK</t>
  </si>
  <si>
    <t xml:space="preserve">Queen Size Murphy Bed Wall Bed with Drawer and Rattan Decoration with 2 Storage Cabinets, One set of Sockets &amp; USB Ports, Pulley Structure Design, White</t>
  </si>
  <si>
    <t xml:space="preserve">LP000950AAD</t>
  </si>
  <si>
    <t xml:space="preserve">Twin size House Bed with Two Drawers and Wardrobe,Natural</t>
  </si>
  <si>
    <t xml:space="preserve">LP000950AAE</t>
  </si>
  <si>
    <t xml:space="preserve">Twin size House Bed with Two Drawers and Wardrobe,Gray</t>
  </si>
  <si>
    <t xml:space="preserve">LP000950AAK</t>
  </si>
  <si>
    <t xml:space="preserve">Twin size House Bed with Two Drawers and Wardrobe,White</t>
  </si>
  <si>
    <t xml:space="preserve">LP000951AAD</t>
  </si>
  <si>
    <t xml:space="preserve">Full size House Bed with Two Drawers and Wardrobe,Natural</t>
  </si>
  <si>
    <t xml:space="preserve">LP000951AAE</t>
  </si>
  <si>
    <t xml:space="preserve">Full size House Bed with Two Drawers and Wardrobe,Gray</t>
  </si>
  <si>
    <t xml:space="preserve">LP000951AAK</t>
  </si>
  <si>
    <t xml:space="preserve">Full size House Bed with Two Drawers and Wardrobe,White</t>
  </si>
  <si>
    <t xml:space="preserve">LT000681AAK-1</t>
  </si>
  <si>
    <t xml:space="preserve">Twin-Over-Twin Bunk Bed with Changeable Table, Bunk Bed Turn into Upper Bed and Down Desk -White</t>
  </si>
  <si>
    <t xml:space="preserve">WF324323AAE</t>
  </si>
  <si>
    <t xml:space="preserve">WF324323AAK</t>
  </si>
  <si>
    <t xml:space="preserve">LT000380AAH</t>
  </si>
  <si>
    <t xml:space="preserve">Full Size Bunk Wood House Bed with Tent, Pink+White</t>
  </si>
  <si>
    <t xml:space="preserve">LT001569AAE</t>
  </si>
  <si>
    <t xml:space="preserve">Full Size Wooden Loft Bed with Wardrobe, Desk, Drawers, Shelves, Gray</t>
  </si>
  <si>
    <t xml:space="preserve">LT001569AAK</t>
  </si>
  <si>
    <t xml:space="preserve">Full Size Wooden Loft Bed with Wardrobe, Desk, Drawers, Shelves, White</t>
  </si>
  <si>
    <t xml:space="preserve">LT000851AAK</t>
  </si>
  <si>
    <t xml:space="preserve">Twin Size Wooden Loft Bed Big Storage with Under-bed Desk, with Drawers, with Shelves, White</t>
  </si>
  <si>
    <t xml:space="preserve">LP001345AAE</t>
  </si>
  <si>
    <t xml:space="preserve">Wood House Bed Twin Size, 2 Twin Solid Bed L structure with fence and slatted frame, Gray</t>
  </si>
  <si>
    <t xml:space="preserve">LP000569AAK</t>
  </si>
  <si>
    <t xml:space="preserve">Full Size Murphy Bed with Shelves, Cabinets and USB Ports,White</t>
  </si>
  <si>
    <t xml:space="preserve">LT000812AAE</t>
  </si>
  <si>
    <t xml:space="preserve">Twin size Loft Bed with Drawer, Two Wardrobes and Mirror, Gray</t>
  </si>
  <si>
    <t xml:space="preserve">LT000712AAK</t>
  </si>
  <si>
    <t xml:space="preserve">Full Size Wood Loft Bed With Built-in Storage Cabinet and Cubes, Foldable desk, White</t>
  </si>
  <si>
    <t xml:space="preserve">LT000711AAK</t>
  </si>
  <si>
    <t xml:space="preserve">Twin Size Wood Loft Bed With Built-in Storage Cabinet and Cubes, Foldable desk, White</t>
  </si>
  <si>
    <t xml:space="preserve">LT000711AAE</t>
  </si>
  <si>
    <t xml:space="preserve">Twin Size Wood Loft Bed With Built-in Storage Cabinet and Cubes, Foldable desk, Gray</t>
  </si>
  <si>
    <t xml:space="preserve">WF316201AAK</t>
  </si>
  <si>
    <t xml:space="preserve">Full Size Car Shaped Bed with Tents,White</t>
  </si>
  <si>
    <t xml:space="preserve">LP000570AAK</t>
  </si>
  <si>
    <t xml:space="preserve">Queen Size Murphy Bed with Shelves, Cabinets and USB Ports,White</t>
  </si>
  <si>
    <t xml:space="preserve">LP000891AAE</t>
  </si>
  <si>
    <t xml:space="preserve">Queen Size Murphy Bed Wall Bed with Cushion,Gray</t>
  </si>
  <si>
    <t xml:space="preserve">LP000891AAK</t>
  </si>
  <si>
    <t xml:space="preserve">Queen Size Murphy Bed Wall Bed with Cushion, White</t>
  </si>
  <si>
    <t xml:space="preserve">LP000522AAE-1</t>
  </si>
  <si>
    <t xml:space="preserve">Twin Size House Bed with Shelves, House Bed with Window and  Sparkling Light Strip on the Roof, Gray</t>
  </si>
  <si>
    <t xml:space="preserve">LP000771AAK</t>
  </si>
  <si>
    <t xml:space="preserve">Queen Size Murphy Bed with drawer and a set of Sockets &amp; USB Ports, Pulley Structure Design, White</t>
  </si>
  <si>
    <t xml:space="preserve">LP000770AAE</t>
  </si>
  <si>
    <t xml:space="preserve">Full Size Murphy Bed with drawer and a set of Sockets &amp; USB Ports, Pulley Structure Design, Gray</t>
  </si>
  <si>
    <t xml:space="preserve">LP000770AAK</t>
  </si>
  <si>
    <t xml:space="preserve">LP000793AAK</t>
  </si>
  <si>
    <t xml:space="preserve">LP000757AAK</t>
  </si>
  <si>
    <t xml:space="preserve">Queen Size Elegant Bed Frame with Rattan Headboard and Sockets ,White</t>
  </si>
  <si>
    <t xml:space="preserve">LT000367AAE</t>
  </si>
  <si>
    <t xml:space="preserve">Full Size Loft Bed with large shelves, writing desk and LED Light, Gray</t>
  </si>
  <si>
    <t xml:space="preserve">LT000524AAE</t>
  </si>
  <si>
    <t xml:space="preserve">Full Size Wood Loft Bed With Built-in Wardrobes, Cabinets and Drawers, Gray</t>
  </si>
  <si>
    <t xml:space="preserve">LP000128AAK</t>
  </si>
  <si>
    <t xml:space="preserve">Twin Size Teddy FleeceLoft Bed Wood Bed, White</t>
  </si>
  <si>
    <t xml:space="preserve">LP002025AAE</t>
  </si>
  <si>
    <t xml:space="preserve">LP000761AAE</t>
  </si>
  <si>
    <t xml:space="preserve">Twin Size Wood Platformbed with Vertical All-in-One Cabinet and 4 Drawers on each side, Gray</t>
  </si>
  <si>
    <t xml:space="preserve">LP000694AAK</t>
  </si>
  <si>
    <t xml:space="preserve">Full Size Murphy Bed Wall Bed with Shelves and LED Lights,White</t>
  </si>
  <si>
    <t xml:space="preserve">LP000565AAE</t>
  </si>
  <si>
    <t xml:space="preserve">LT100008AAE-1</t>
  </si>
  <si>
    <t xml:space="preserve">Twin Over Twin Bunk Bed Wood Bed with Roof, Window, Ladder,Gray(OLD SKU :LT100008AAE)</t>
  </si>
  <si>
    <t xml:space="preserve">LP000566AAE</t>
  </si>
  <si>
    <t xml:space="preserve">LP000753AAK</t>
  </si>
  <si>
    <t xml:space="preserve">3 Pieces Rattan Platform Full Size Bed With 2 Nightstands,White</t>
  </si>
  <si>
    <t xml:space="preserve">LT000680AAH-1</t>
  </si>
  <si>
    <t xml:space="preserve">Full-Over-Full Bunk Bed with Changeable Table, Bunk Bed Turn into Upper Bed and Down Desk -Pink</t>
  </si>
  <si>
    <t xml:space="preserve">LT000680AAK-1</t>
  </si>
  <si>
    <t xml:space="preserve">Full-Over-Full Bunk Bed with Changeable Table, Bunk Bed Turn into Upper Bed and Down Desk -White</t>
  </si>
  <si>
    <t xml:space="preserve">LT000540AAP</t>
  </si>
  <si>
    <t xml:space="preserve">Double Twin Loft Beds with Wardrobes and Staircase, Espresso</t>
  </si>
  <si>
    <t xml:space="preserve">LP000368AAE</t>
  </si>
  <si>
    <t xml:space="preserve">Twin Size Loft Bed with Retractable Writing Desk and 4 Drawers, Wooden Loft Bed with Lateral Portable Desk and Shelves, Gray</t>
  </si>
  <si>
    <t xml:space="preserve">LT000388AAP</t>
  </si>
  <si>
    <t xml:space="preserve">Twin Size Loft Bed with Rolling Cabinet, Shelf and Tent - Espresso</t>
  </si>
  <si>
    <t xml:space="preserve">LP000663AAE</t>
  </si>
  <si>
    <t xml:space="preserve">LP000663AAK</t>
  </si>
  <si>
    <t xml:space="preserve">LP000662AAK</t>
  </si>
  <si>
    <t xml:space="preserve">LT000821AAK</t>
  </si>
  <si>
    <t xml:space="preserve">Full size Loft Bed with a twin size Stand-alone bed, Shelves,Desk,and Wardrobe-White</t>
  </si>
  <si>
    <t xml:space="preserve">LP001667AAE</t>
  </si>
  <si>
    <t xml:space="preserve">Full Size Wood House Bed With Twin Size Trundle, Wooden Daybed, Gray</t>
  </si>
  <si>
    <t xml:space="preserve">LP001667AAK</t>
  </si>
  <si>
    <t xml:space="preserve">LP000134AAH</t>
  </si>
  <si>
    <t xml:space="preserve">Queen Size Upholstered Platform Bed with Brick Pattern Headboard and 4 Drawers, Linen Fabric, Pink</t>
  </si>
  <si>
    <t xml:space="preserve">LP000342AAP</t>
  </si>
  <si>
    <t xml:space="preserve">WF296850AAA</t>
  </si>
  <si>
    <t xml:space="preserve">LT000680AAC</t>
  </si>
  <si>
    <t xml:space="preserve">Full-Over-Full Bunk Bed with Changeable Table , Bunk Bed Turn into Upper Bed and Down Desk - Blue</t>
  </si>
  <si>
    <t xml:space="preserve">LT000680AAK</t>
  </si>
  <si>
    <t xml:space="preserve">Full-Over-Full Bunk Bed with Changeable Table ,Bunk Bed Turn into Upper Bed and Down Desk - White</t>
  </si>
  <si>
    <t xml:space="preserve">LT001530AAP</t>
  </si>
  <si>
    <t xml:space="preserve">Twin size Loft Bed with Drawers and Desk, Wooden Loft Bed with Shelves - Espresso(OLD SKU: LP000530AAP)</t>
  </si>
  <si>
    <t xml:space="preserve">LT001529AAE</t>
  </si>
  <si>
    <t xml:space="preserve">Full size Loft Bed with Drawers and Desk, Wooden Loft Bed with Shelves - Gray(OLD SKU:LT000529AAE)</t>
  </si>
  <si>
    <t xml:space="preserve">LT000810AAP</t>
  </si>
  <si>
    <t xml:space="preserve">LT000046AAE</t>
  </si>
  <si>
    <t xml:space="preserve">Full Over Full Bunk Bed with Shelves and 6 Storage Drawers, Gray(Old SKU:LP000046AAE)</t>
  </si>
  <si>
    <t xml:space="preserve">LT000064AAK</t>
  </si>
  <si>
    <t xml:space="preserve">Twin-Over-Twin Bunk Bed with Twin Size Trundle and 3 Storage Stairs,White(OLD SKU :LP000064AAK)</t>
  </si>
  <si>
    <t xml:space="preserve">LT000031AAK</t>
  </si>
  <si>
    <t xml:space="preserve">Full Over Full WoodBunk Bed with Roof, Window, Guardrail, Ladder(White)( old sku: LP000031AAK )</t>
  </si>
  <si>
    <t xml:space="preserve">LP000793AAE</t>
  </si>
  <si>
    <t xml:space="preserve">Queen Size Murphy Bed Wall Bed with Closet and Drawers,Gray</t>
  </si>
  <si>
    <t xml:space="preserve">WF315336AAE</t>
  </si>
  <si>
    <t xml:space="preserve">Queen Size Platform Bed with 6 Storage Drawers,Antique Gray</t>
  </si>
  <si>
    <t xml:space="preserve">WF315335AAD</t>
  </si>
  <si>
    <t xml:space="preserve">Full Size Platform Bed with 6 Storage Drawers,Antique Natural</t>
  </si>
  <si>
    <t xml:space="preserve">LT000367AAK</t>
  </si>
  <si>
    <t xml:space="preserve">Full Size Loft Bed with large shelves, writing desk and LED Light, White</t>
  </si>
  <si>
    <t xml:space="preserve">LP000228AAD</t>
  </si>
  <si>
    <t xml:space="preserve">Full Size Teddy FleeceLoft Bed Wood Bed, Natural</t>
  </si>
  <si>
    <t xml:space="preserve">LP002024AAE</t>
  </si>
  <si>
    <t xml:space="preserve">LP000642AAP</t>
  </si>
  <si>
    <t xml:space="preserve">Full Size Wooden Bed With All-in-One Cabinet, Shelf and Sockets,Twin Size Trundle, Espresso</t>
  </si>
  <si>
    <t xml:space="preserve">LP000694AAE</t>
  </si>
  <si>
    <t xml:space="preserve">Full Size Murphy Bed Wall Bed with Shelves and LED Lights,Gray</t>
  </si>
  <si>
    <t xml:space="preserve">LP000697AAK</t>
  </si>
  <si>
    <t xml:space="preserve">Queen Size Murphy Bed Wall Bed with Shelves,White</t>
  </si>
  <si>
    <t xml:space="preserve">LP000566AAK</t>
  </si>
  <si>
    <t xml:space="preserve">LP000752AAE</t>
  </si>
  <si>
    <t xml:space="preserve">Full Size Wooden House Bed with Shelves and a Mini-cabinet, Gray</t>
  </si>
  <si>
    <t xml:space="preserve">LP000695AAK</t>
  </si>
  <si>
    <t xml:space="preserve">Queen Size Murphy Bed Wall Bed with Shelves and LED Lights,White</t>
  </si>
  <si>
    <t xml:space="preserve">WF314723AAP</t>
  </si>
  <si>
    <t xml:space="preserve">LT000680AAE-1</t>
  </si>
  <si>
    <t xml:space="preserve">Full-Over-Full Bunk Bed with Changeable Table, Bunk Bed Turn into Upper Bed and Down Desk -Gray</t>
  </si>
  <si>
    <t xml:space="preserve">LT000542AAE</t>
  </si>
  <si>
    <t xml:space="preserve">Twin-Twin over Full L-Shaped Bunk Bed With 3 Drawers, Portable Desk and Wardrobe, Gray</t>
  </si>
  <si>
    <t xml:space="preserve">LT000569AAH</t>
  </si>
  <si>
    <t xml:space="preserve">Full Size Loft Bed with Tent and Tower - Pink</t>
  </si>
  <si>
    <t xml:space="preserve">LP000665AAK</t>
  </si>
  <si>
    <t xml:space="preserve">Queen Size Murphy Bed Wall Bed,White</t>
  </si>
  <si>
    <t xml:space="preserve">LT011529AAK</t>
  </si>
  <si>
    <t xml:space="preserve">Full size Loft Bed with Drawers and Desk, Wooden Loft Bed with Shelves - White(OLD SKU:LT001529AAK)</t>
  </si>
  <si>
    <t xml:space="preserve">LP001197AAE</t>
  </si>
  <si>
    <t xml:space="preserve">Twin-Twin-Twin Triple Bed with Built-in Ladder, Divided into Three Separate Beds,Gray(OLD SKU:LP000197AAE)</t>
  </si>
  <si>
    <t xml:space="preserve">LT000422AAK</t>
  </si>
  <si>
    <t xml:space="preserve">Twin Size House Bed with Window and Bedside Drawers, Platform Bed with Shelves and a set of Sockets and USB Port, White</t>
  </si>
  <si>
    <t xml:space="preserve">LT000821AAP</t>
  </si>
  <si>
    <t xml:space="preserve">Full size Loft Bed with a twin size Stand-alone bed, Shelves,Desk,and Wardrobe-Espresso</t>
  </si>
  <si>
    <t xml:space="preserve">LP001668AAK</t>
  </si>
  <si>
    <t xml:space="preserve">LT000348AAK</t>
  </si>
  <si>
    <t xml:space="preserve">Full Size Loft Bed with Ladder, Shelves, and Desk, White</t>
  </si>
  <si>
    <t xml:space="preserve">WF296850AAE</t>
  </si>
  <si>
    <t xml:space="preserve">Full Size Storage Bed Velvet Upholstered Platform Bed with a Big Drawer - Gray</t>
  </si>
  <si>
    <t xml:space="preserve">WF296850AAC</t>
  </si>
  <si>
    <t xml:space="preserve">Full Size Storage Bed Velvet Upholstered Platform Bed with a Big Drawer - Blue</t>
  </si>
  <si>
    <t xml:space="preserve">WF296854AAA</t>
  </si>
  <si>
    <t xml:space="preserve">Queen Size Storage Bed Velvet Upholstered Platform Bed with a Big Drawer - Beige</t>
  </si>
  <si>
    <t xml:space="preserve">LP100114AAN</t>
  </si>
  <si>
    <t xml:space="preserve">Upholstered Platform Bed with Classic Headboard and 4 Drawers, No Box Spring Needed, Linen Fabric, Queen Size Light Gray</t>
  </si>
  <si>
    <t xml:space="preserve">LT000681AAK</t>
  </si>
  <si>
    <t xml:space="preserve">Twin-Over-Twin Bunk Bed with Changeable Table , Bunk Bed  Turn into Upper Bed and Down Desk with 2 Drawers - White</t>
  </si>
  <si>
    <t xml:space="preserve">LP000197AAE</t>
  </si>
  <si>
    <t xml:space="preserve">Twin-Twin-Twin Triple Bed with Built-in Ladder, Divided into Three Separate Beds,Gray(OLD SKU:LP000097AAE)</t>
  </si>
  <si>
    <t xml:space="preserve">LP000345AAK</t>
  </si>
  <si>
    <t xml:space="preserve">Wood House Bed Twin Size, 2 Twin Solid Bed L structure with fence and slatted frame （White)</t>
  </si>
  <si>
    <t xml:space="preserve">LT000810AAE</t>
  </si>
  <si>
    <t xml:space="preserve">LT000810AAK</t>
  </si>
  <si>
    <t xml:space="preserve">LP000814AAC</t>
  </si>
  <si>
    <t xml:space="preserve">Queen Size Storage Bed Velvet Upholstered Platform Bed with Wingback Headboard and a Big Drawer (Blue)</t>
  </si>
  <si>
    <t xml:space="preserve">LP000281AAK</t>
  </si>
  <si>
    <t xml:space="preserve">Twin size Loft Bed with Two Shelves and Two drawers (Antique White)</t>
  </si>
  <si>
    <t xml:space="preserve">LP000611AAE</t>
  </si>
  <si>
    <t xml:space="preserve">Upholstered Faux Leather Platform bed with a Hydraulic Storage System with LED Light Headboard Bed Frame with Slatted Queen Size</t>
  </si>
  <si>
    <t xml:space="preserve">LT000119AAK</t>
  </si>
  <si>
    <t xml:space="preserve">Stairway Twin-Over-Full Bunk Bed with Twin size Trundle, Storage and Guard Rail for Bedroom, Dorm, for Adults, White(OLD SKU :LP000119AAK)</t>
  </si>
  <si>
    <t xml:space="preserve">LT000204AAK</t>
  </si>
  <si>
    <t xml:space="preserve">Full over Full Bunk Bed with Twin Size Trundle and Ladder-White(Old SKU: LP000204AAK)</t>
  </si>
  <si>
    <t xml:space="preserve">LP000007AAD</t>
  </si>
  <si>
    <t xml:space="preserve">Twin Size House Bed Wood Bed with Twin Size Trundle ( Natural )</t>
  </si>
  <si>
    <t xml:space="preserve">LP000006AAK</t>
  </si>
  <si>
    <t xml:space="preserve">Twin Size House Bed Wood Bed with Two Drawers ( White )</t>
  </si>
  <si>
    <t xml:space="preserve">LP000013BAA</t>
  </si>
  <si>
    <t xml:space="preserve">Living Room Furniture Armrest Single chair and Loveseat Sofa (Black)</t>
  </si>
  <si>
    <t xml:space="preserve">LP006601AAK</t>
  </si>
  <si>
    <t xml:space="preserve">3-Door Mirror Wardrobe with shelves, White</t>
  </si>
  <si>
    <t xml:space="preserve">LT000712AAE</t>
  </si>
  <si>
    <t xml:space="preserve">Full Size Wood Loft Bed With Built-in Storage Cabinet and Cubes, Foldable desk, Gray</t>
  </si>
  <si>
    <t xml:space="preserve">LP000842AAE</t>
  </si>
  <si>
    <t xml:space="preserve">Queen Size Wooden Bed With All-in-One Cabinet, Shelf and Sockets,Twin XL Trundle, Gray</t>
  </si>
  <si>
    <t xml:space="preserve">LP000742AAE</t>
  </si>
  <si>
    <t xml:space="preserve">Queen Size Wooden Bed With All-in-One Cabinet, Shelf and Sockets, Gray</t>
  </si>
  <si>
    <t xml:space="preserve">LP000761AAK</t>
  </si>
  <si>
    <t xml:space="preserve">LP000376AAM</t>
  </si>
  <si>
    <t xml:space="preserve">Full Size Wood Pltaform Bed with Twin Size Trundle, 3 Drawers, Upper Shelves and a set of USB Ports &amp; Sockets, Natural</t>
  </si>
  <si>
    <t xml:space="preserve">LP000376AAE</t>
  </si>
  <si>
    <t xml:space="preserve">Full Size Wood Pltaform Bed with win Size Trundle, 3 Drawers, Upper Shelves and a set of USB Ports &amp; Sockets, Gray</t>
  </si>
  <si>
    <t xml:space="preserve">LP000695AAE</t>
  </si>
  <si>
    <t xml:space="preserve">Queen Size Murphy Bed Wall Bed with Shelves and LED Lights,Gray</t>
  </si>
  <si>
    <t xml:space="preserve">LP000693AAE</t>
  </si>
  <si>
    <t xml:space="preserve">LP000670AAE</t>
  </si>
  <si>
    <t xml:space="preserve">LP000670AAK</t>
  </si>
  <si>
    <t xml:space="preserve">LT000297AAK</t>
  </si>
  <si>
    <t xml:space="preserve">Full-Full-Full Metal  Triple Bed  with Built-in Ladder, Divided into Three Separate Beds,White(OLD SKU:LP000297AAK)</t>
  </si>
  <si>
    <t xml:space="preserve">LT000710AAE</t>
  </si>
  <si>
    <t xml:space="preserve">Full Size Loft Bed with Wardrobe and Desk and Shelves, Gray</t>
  </si>
  <si>
    <t xml:space="preserve">LT000709AAK</t>
  </si>
  <si>
    <t xml:space="preserve">Twin Size Loft Bed with Wardrobe and Desk, White</t>
  </si>
  <si>
    <t xml:space="preserve">LP006003AAP</t>
  </si>
  <si>
    <t xml:space="preserve">3-Door Shutter Wardrobe with shelves, Walnut</t>
  </si>
  <si>
    <t xml:space="preserve">LP000722AAK</t>
  </si>
  <si>
    <t xml:space="preserve">Full Size Platform Bed With a Rolling Shelf, White</t>
  </si>
  <si>
    <t xml:space="preserve">LP100420AAC</t>
  </si>
  <si>
    <t xml:space="preserve">Upholstered Daybed/Sofa Bed Frame Full Size Linen-Blue</t>
  </si>
  <si>
    <t xml:space="preserve">LP000134AAA</t>
  </si>
  <si>
    <t xml:space="preserve">Queen Size Upholstered Platform Bed with Brick Pattern Headboard and 4 Drawers, Linen Fabric, Beige</t>
  </si>
  <si>
    <t xml:space="preserve">LP000125AAE</t>
  </si>
  <si>
    <t xml:space="preserve">LT000348AAE</t>
  </si>
  <si>
    <t xml:space="preserve">Full Size Loft Bed with Ladder, Shelves, and Desk, Gray</t>
  </si>
  <si>
    <t xml:space="preserve">LP000614AAK</t>
  </si>
  <si>
    <t xml:space="preserve">Full Size Upholstered Faux Leather Platform bed with a Hydraulic Storage System, White</t>
  </si>
  <si>
    <t xml:space="preserve">WF296854AAH</t>
  </si>
  <si>
    <t xml:space="preserve">WF296854AAE</t>
  </si>
  <si>
    <t xml:space="preserve">LT000338AAP</t>
  </si>
  <si>
    <t xml:space="preserve">Twin size Loft Bed with Storage Drawers and Stairs, Wooden Loft Bed with Shelves - Espresso</t>
  </si>
  <si>
    <t xml:space="preserve">LT000701AAK</t>
  </si>
  <si>
    <t xml:space="preserve">Low Loft Bed Full Size with Full Safety Fence, Climbing ladder, Storage Drawers and Trundle White Solid Wood Bed</t>
  </si>
  <si>
    <t xml:space="preserve">LT000301AAK</t>
  </si>
  <si>
    <t xml:space="preserve">Twin size Loft Bed with Drawers,Desk,and Wardrobe-White</t>
  </si>
  <si>
    <t xml:space="preserve">LT001531AAK</t>
  </si>
  <si>
    <t xml:space="preserve">Wooden Twin Over Full Bunk Bed With Six Drawers And Flexible Shelves,Bottom Bed With Wheels,White(OLD SKU:LP000531AAK)</t>
  </si>
  <si>
    <t xml:space="preserve">LT000443AAE</t>
  </si>
  <si>
    <t xml:space="preserve">LT000267AAE</t>
  </si>
  <si>
    <t xml:space="preserve">LT000064AAP</t>
  </si>
  <si>
    <t xml:space="preserve">Twin-Over-Twin Bunk Bed with Twin Size Trundle and 3 Storage Stairs,Espresso (OLD SKU :LP000064AAP)</t>
  </si>
  <si>
    <t xml:space="preserve">LT000064AAE</t>
  </si>
  <si>
    <t xml:space="preserve">Twin-Over-Twin Bunk Bed with Twin Size Trundle and 3 Storage Stairs,Gray (OLD SKU :LP000064AAE)</t>
  </si>
  <si>
    <t xml:space="preserve">WF290267AAB</t>
  </si>
  <si>
    <t xml:space="preserve">Queen Size Metal Platform Bed Frame with Two Drawers,Sockets and USB Ports ,Slat Support No Box Spring Needed Black</t>
  </si>
  <si>
    <t xml:space="preserve">LT100008AAE</t>
  </si>
  <si>
    <t xml:space="preserve">Twin Over Twin Bunk Bed Wood Bed with Roof, Window, Ladder ( Gray)(OLD SKU :LP000008AAE)</t>
  </si>
  <si>
    <t xml:space="preserve">LT000046AAK</t>
  </si>
  <si>
    <t xml:space="preserve">Full Over Full Bunk Bed with Shelves and 6 Storage Drawers, White(Old SKU:LP000046AAK)</t>
  </si>
  <si>
    <t xml:space="preserve">LT000031AAE</t>
  </si>
  <si>
    <t xml:space="preserve">Full Over Full WoodBunk Bed with Roof, Window, Guardrail, Ladder  ( Antique Gray )( old sku: LP000031AAE )</t>
  </si>
  <si>
    <t xml:space="preserve">LP000007AAK</t>
  </si>
  <si>
    <t xml:space="preserve">Twin Size House Bed Wood Bed with Twin Size Trundle ( White )</t>
  </si>
  <si>
    <t xml:space="preserve">LP000508AAK</t>
  </si>
  <si>
    <t xml:space="preserve">Twin Wooden Daybed with Trundle Bed  , Sofa Bed for Bedroom Living Room, White</t>
  </si>
  <si>
    <t xml:space="preserve">LP000013NAA</t>
  </si>
  <si>
    <t xml:space="preserve">Living Room Furniture Armrest Single Sofa   and Loveseat Sofa (Light Gray)</t>
  </si>
  <si>
    <t xml:space="preserve">LP000014EAA</t>
  </si>
  <si>
    <t xml:space="preserve">Living Room Furniture Loveseat Sofa and 3-seat  sofa (Gray)</t>
  </si>
  <si>
    <t xml:space="preserve">LP000012EAA</t>
  </si>
  <si>
    <t xml:space="preserve">Living Room Sets Furniture Armrest Sofa Single Chair Sofa Loveseat Chair 3-Seat Sofa (ChairLoveseat Chair&amp;3-Seat Sofa, Gray)</t>
  </si>
  <si>
    <t xml:space="preserve">LP000792AAK</t>
  </si>
  <si>
    <t xml:space="preserve">Full Size Murphy Bed Wall Bed with Closet and Drawers,White</t>
  </si>
  <si>
    <t xml:space="preserve">LT000524AAK</t>
  </si>
  <si>
    <t xml:space="preserve">Full Size Wood Loft Bed With Built-in Wardrobes, Cabinets and Drawers, White</t>
  </si>
  <si>
    <t xml:space="preserve">LT001531AAK-1</t>
  </si>
  <si>
    <t xml:space="preserve">LT001531AAE-1</t>
  </si>
  <si>
    <t xml:space="preserve">Wooden Twin Over Full Bunk Bed With Six Drawers And Flexible Shelves,Bottom Bed With Wheels,Gray(OLD SKU:LP000531AAE)</t>
  </si>
  <si>
    <t xml:space="preserve">LP000375AAK</t>
  </si>
  <si>
    <t xml:space="preserve">Full Size Wood Daybed with 2 Bedside Cabinets, Upper Shelves and 4 Drawers, White</t>
  </si>
  <si>
    <t xml:space="preserve">LP001667AAE-1</t>
  </si>
  <si>
    <t xml:space="preserve">LP000671AAK</t>
  </si>
  <si>
    <t xml:space="preserve">LP000665AAE</t>
  </si>
  <si>
    <t xml:space="preserve">Queen Size Murphy Bed Wall Bed,Gray</t>
  </si>
  <si>
    <t xml:space="preserve">LT001006AAK</t>
  </si>
  <si>
    <t xml:space="preserve">Full Over Full Bunk Bed with Desk, White</t>
  </si>
  <si>
    <t xml:space="preserve">LP000369AAE</t>
  </si>
  <si>
    <t xml:space="preserve">Full Size Loft Bed with Retractable Writing Desk and 4 Drawers, Wooden Loft Bed with Lateral Portable Desk and Shelves, Gray</t>
  </si>
  <si>
    <t xml:space="preserve">LP000522AAE</t>
  </si>
  <si>
    <t xml:space="preserve">LT000349AAK</t>
  </si>
  <si>
    <t xml:space="preserve">Twin Size House Bed With Cabinet and Drawers, White</t>
  </si>
  <si>
    <t xml:space="preserve">LT000303AAP</t>
  </si>
  <si>
    <t xml:space="preserve">Loft Bed with Rolling Cabinet and Desk - Espresso</t>
  </si>
  <si>
    <t xml:space="preserve">LT000303AAK</t>
  </si>
  <si>
    <t xml:space="preserve">Loft Bed with Rolling Cabinet and Desk - White</t>
  </si>
  <si>
    <t xml:space="preserve">WF301868AAK</t>
  </si>
  <si>
    <t xml:space="preserve">Full Size Daybed Wood Bed with Two Drawers , White</t>
  </si>
  <si>
    <t xml:space="preserve">LP000342AAE</t>
  </si>
  <si>
    <t xml:space="preserve">LT001505AAE</t>
  </si>
  <si>
    <t xml:space="preserve">Twin size Loft Bed with Drawers, Cabinet, Shelves and Desk, Wooden Loft Bed with Desk - Gray(OLD SKU :LT000505AAE)</t>
  </si>
  <si>
    <t xml:space="preserve">LP000126AAA</t>
  </si>
  <si>
    <t xml:space="preserve">Full Size Velvet House Bed Wood Bed, Beige</t>
  </si>
  <si>
    <t xml:space="preserve">WF296854AAC</t>
  </si>
  <si>
    <t xml:space="preserve">LP000124AAE</t>
  </si>
  <si>
    <t xml:space="preserve">Upholstered Platform Bed with Stud Trim Headboard and Footboard and 4 Drawers No Box Spring Needed, Velvet Fabric, Queen Size (Gray)</t>
  </si>
  <si>
    <t xml:space="preserve">LP000124AAA</t>
  </si>
  <si>
    <t xml:space="preserve">Upholstered Platform Bed with Stud Trim Headboard and Footboard and 4 Drawers No Box Spring Needed, Velvet Fabric, Queen Size (Beige)</t>
  </si>
  <si>
    <t xml:space="preserve">LT000056AAK</t>
  </si>
  <si>
    <t xml:space="preserve">Twin Over Twin Bunk Bed Wood Bed with Roof, Window, Guardrail, Ladder (White)(OLD SKU :LP000056AAK)</t>
  </si>
  <si>
    <t xml:space="preserve">LT000264AAD</t>
  </si>
  <si>
    <t xml:space="preserve">Full-over-Full Bunk Bed with Twin Size Trundle and 3 Storage Stairs,Walnut</t>
  </si>
  <si>
    <t xml:space="preserve">WF296898AAE</t>
  </si>
  <si>
    <t xml:space="preserve">Full Size House Bed with Roof and Window - Gray</t>
  </si>
  <si>
    <t xml:space="preserve">LP100116AAA</t>
  </si>
  <si>
    <t xml:space="preserve">Twin Size Upholstered daybed with Trundle, Wood Slat Support, Beige(OLD SKU :LP000116AAA)</t>
  </si>
  <si>
    <t xml:space="preserve">LT000301AAP</t>
  </si>
  <si>
    <t xml:space="preserve">LT001608AAK</t>
  </si>
  <si>
    <t xml:space="preserve">Twin over Twin Bunk Bed with 2 Drawers, 1 Storage Box, 1 Shelf, Window and Roof-White(OLD SKU:LT000608AAK)</t>
  </si>
  <si>
    <t xml:space="preserve">LT001529AAP</t>
  </si>
  <si>
    <t xml:space="preserve">Full size Loft Bed with Drawers and Desk, Wooden Loft Bed with Shelves - Espresso(OLD SKU:LT000529AAP)</t>
  </si>
  <si>
    <t xml:space="preserve">LT000184AAP</t>
  </si>
  <si>
    <t xml:space="preserve">Twin Over Twin House Bunk Bed With Ladder, Wood Bed-Espresso</t>
  </si>
  <si>
    <t xml:space="preserve">LP000345AAE</t>
  </si>
  <si>
    <t xml:space="preserve">Wood House Bed Twin Size, 2 Twin Solid Bed L structure with fence and slatted frame （Gray)</t>
  </si>
  <si>
    <t xml:space="preserve">LP000814AAA</t>
  </si>
  <si>
    <t xml:space="preserve">Queen Size Storage Bed Velvet Upholstered Platform Bed with Wingback Headboard and a Big Drawer (Beige)</t>
  </si>
  <si>
    <t xml:space="preserve">LP000281AAE</t>
  </si>
  <si>
    <t xml:space="preserve">Twin size Loft Bed with Two Shelves and Two drawers (Antique Gray)</t>
  </si>
  <si>
    <t xml:space="preserve">LT000068AAP</t>
  </si>
  <si>
    <t xml:space="preserve">Solid Wood Bunk Bed , Hardwood Twin Over Twin Bunk Bed with Trundle and Staircase, Natural Espresso Finish (OLD SKU: LP000068AAP)</t>
  </si>
  <si>
    <t xml:space="preserve">LP000611AAK</t>
  </si>
  <si>
    <t xml:space="preserve">LT000044AAN</t>
  </si>
  <si>
    <t xml:space="preserve">Full Over Full Bunk Bed with Twin Size Trundle, Pine Wood Bunk Bed with Guardrails, Brushed Gray(Old SKU：LP000044AAN)</t>
  </si>
  <si>
    <t xml:space="preserve">LT000503AAK</t>
  </si>
  <si>
    <t xml:space="preserve">Low Twin Size Loft Bed with Cabinets, Shelves and Slide - White(OLD SKU :LP000503AAK)</t>
  </si>
  <si>
    <t xml:space="preserve">LT000045AAK</t>
  </si>
  <si>
    <t xml:space="preserve">Twin Over Twin Bunk Bed Wood Bed with Roof, Window, Guardrail, Ladder (White)(OLD SKU :LP000045AAK)</t>
  </si>
  <si>
    <t xml:space="preserve">LT000071AAK</t>
  </si>
  <si>
    <t xml:space="preserve">Twin Bunk Bed with Ladder, Safety Rail, Twin Trundle Bed with 3 Drawers for Teens Bedroom, Guest Room Furniture(White)(OLD SKU :LP000071AAK)</t>
  </si>
  <si>
    <t xml:space="preserve">LP000014NAA</t>
  </si>
  <si>
    <t xml:space="preserve">Living Room Furniture Loveseat Sofa and 3-seat  sofa (Light Gray)</t>
  </si>
  <si>
    <t xml:space="preserve">LP000015EAA</t>
  </si>
  <si>
    <t xml:space="preserve">Living Room Furniture chair  and 3-seat Sofa (Gray)</t>
  </si>
  <si>
    <t xml:space="preserve">WF312991AAE</t>
  </si>
  <si>
    <t xml:space="preserve">Low Loft Bed Twin Size with Full Safety Fence, Climbing ladder, Storage Drawers and Trundle Gray Solid Wood Bed</t>
  </si>
  <si>
    <t xml:space="preserve">LP000792AAE</t>
  </si>
  <si>
    <t xml:space="preserve">WF315336AAD</t>
  </si>
  <si>
    <t xml:space="preserve">Queen Size Platform Bed with 6 Storage Drawers,Antique Natural</t>
  </si>
  <si>
    <t xml:space="preserve">WF315335AAE</t>
  </si>
  <si>
    <t xml:space="preserve">Full Size Platform Bed with 6 Storage Drawers,Antique Gray</t>
  </si>
  <si>
    <t xml:space="preserve">WF315335AAK</t>
  </si>
  <si>
    <t xml:space="preserve">Full Size Platform Bed with 6 Storage Drawers,Antique White</t>
  </si>
  <si>
    <t xml:space="preserve">LP000697AAE</t>
  </si>
  <si>
    <t xml:space="preserve">LP001667AAK-1</t>
  </si>
  <si>
    <t xml:space="preserve">LT000559AAK-1</t>
  </si>
  <si>
    <t xml:space="preserve">Twin-Over-Twin Castle Style Bunk Bed with 2 Drawers 3 Shelves and Slide - White</t>
  </si>
  <si>
    <t xml:space="preserve">LT004200AAK</t>
  </si>
  <si>
    <t xml:space="preserve">Twin-over-twin Bunk Bed with Wardrobe, Drawers and Shelves, White</t>
  </si>
  <si>
    <t xml:space="preserve">LT000542AAP</t>
  </si>
  <si>
    <t xml:space="preserve">Twin-Twin over Full L-Shaped Bunk Bed With 3 Drawers, Portable Desk and Wardrobe, Espresso</t>
  </si>
  <si>
    <t xml:space="preserve">LP000692AAE</t>
  </si>
  <si>
    <t xml:space="preserve">LT000569AAC</t>
  </si>
  <si>
    <t xml:space="preserve">Full Size Loft Bed with Tent and Tower - Blue</t>
  </si>
  <si>
    <t xml:space="preserve">LT000268AAK</t>
  </si>
  <si>
    <t xml:space="preserve">Full Over Full Bunk Bed with Twin Size Trundle and Staircase, White</t>
  </si>
  <si>
    <t xml:space="preserve">LT000423AAK</t>
  </si>
  <si>
    <t xml:space="preserve">LP000903AAE</t>
  </si>
  <si>
    <t xml:space="preserve">Wood Canopy Bed with four Drawers ,Full Size Canopy Platform Bed With Support Slats .No Box Spring Needed, Brushed Gray</t>
  </si>
  <si>
    <t xml:space="preserve">LP000912AAA</t>
  </si>
  <si>
    <t xml:space="preserve">Upholstered Platform bed with a Hydraulic Storage System, Queen size, Beige</t>
  </si>
  <si>
    <t xml:space="preserve">LP100320AAC</t>
  </si>
  <si>
    <t xml:space="preserve">Upholstered Daybed/Sofa Bed Frame Twin Size Linen-Blue</t>
  </si>
  <si>
    <t xml:space="preserve">LP000342AAK</t>
  </si>
  <si>
    <t xml:space="preserve">WF299263AAA</t>
  </si>
  <si>
    <t xml:space="preserve">LT001505AAP</t>
  </si>
  <si>
    <t xml:space="preserve">Twin size Loft Bed with Drawers, Cabinet, Shelves and Desk, Wooden Loft Bed with Desk - Espresso(OLD SKU :LT000505AAP)</t>
  </si>
  <si>
    <t xml:space="preserve">LP000126AAE</t>
  </si>
  <si>
    <t xml:space="preserve">LP000713AAA</t>
  </si>
  <si>
    <t xml:space="preserve">Queen Size Storage Bed Linen Upholstered Platform Bed with 3 Drawers (Beige)</t>
  </si>
  <si>
    <t xml:space="preserve">LP000186AAE</t>
  </si>
  <si>
    <t xml:space="preserve">Full Size House Bed Wood Bed with  Twin Size Trundle ( Gray )</t>
  </si>
  <si>
    <t xml:space="preserve">LP000186AAK</t>
  </si>
  <si>
    <t xml:space="preserve">Full Size House Bed Wood Bed with  Twin Size Trundle ( White )</t>
  </si>
  <si>
    <t xml:space="preserve">LT000340AAE</t>
  </si>
  <si>
    <t xml:space="preserve">Twin size Loft Bed with Storage Drawers ,Desk and Stairs, Wooden Loft Bed with Shelves - Gray</t>
  </si>
  <si>
    <t xml:space="preserve">LT000843AAA</t>
  </si>
  <si>
    <t xml:space="preserve">Full Over Twin &amp; Twin Bunk Bed, Velvet Triple Bunk Bed with Drawers and Guardrails, Beige</t>
  </si>
  <si>
    <t xml:space="preserve">LT000313AAP</t>
  </si>
  <si>
    <t xml:space="preserve">Low Study Full Loft Bed with Cabinet ,Shelves and Rolling Portable Desk ,Multiple Functions Bed- Espresso</t>
  </si>
  <si>
    <t xml:space="preserve">LT000443AAK</t>
  </si>
  <si>
    <t xml:space="preserve">LT000032AAK</t>
  </si>
  <si>
    <t xml:space="preserve">Twin over Twin/King (Irregular King Size) Bunk Bed with Twin Size Trundle, Extendable Bunk Bed   (White)(OLD SKU :LP000032AAK)</t>
  </si>
  <si>
    <t xml:space="preserve">WF290265AAK</t>
  </si>
  <si>
    <t xml:space="preserve">Queen Size Metal Platform Bed Frame with Sockets, USB Ports and Slat Support ,No Box Spring Needed White</t>
  </si>
  <si>
    <t xml:space="preserve">LT000310AAK</t>
  </si>
  <si>
    <t xml:space="preserve">Stairway Full-Over-Full Bunk Bed with Drawer, Storage and Guard Rail for Bedroom, White ( old sku: LP000310AAK )</t>
  </si>
  <si>
    <t xml:space="preserve">LT000032AAE</t>
  </si>
  <si>
    <t xml:space="preserve">Twin over Twin/King (Irregular King Size) Bunk Bed with Twin Size Trundle, Extendable Bunk Bed   (Gray)(OLD SKU :LP000032AAE)</t>
  </si>
  <si>
    <t xml:space="preserve">LT000068AAK</t>
  </si>
  <si>
    <t xml:space="preserve">Solid Wood Bunk Bed, Hardwood Twin Over Twin Bunk Bed with Trundle and Staircase, Natural White Finish(OLD SKU :LP000068AAP)</t>
  </si>
  <si>
    <t xml:space="preserve">LT000219AAK</t>
  </si>
  <si>
    <t xml:space="preserve">Stairway Twin-Over-Full Bunk Bed with Drawer, Storage and Guard Rail for Bedroom, Dorm, for Adults, White color(OLD SKU :LP000219AAK)</t>
  </si>
  <si>
    <t xml:space="preserve">LT000064AAD</t>
  </si>
  <si>
    <t xml:space="preserve">Twin-Over-Twin Bunk Bed with Twin Size Trundle and 3 Storage Stairs,Walnut (OLD SKU :LP000064AAD)</t>
  </si>
  <si>
    <t xml:space="preserve">LT000025AAK</t>
  </si>
  <si>
    <t xml:space="preserve">Twin over Twin/Full Bunk Bed with Twin Size Trundle (White)(OLD SKU :LP000025AAK)</t>
  </si>
  <si>
    <t xml:space="preserve">LT000119AAE</t>
  </si>
  <si>
    <t xml:space="preserve">Stairway Twin-Over-Full Bunk Bed with Twin size Trundle, Storage and Guard Rail for Bedroom, Dorm, for Adults, Gray(OLD SKU :LP000119AAE)</t>
  </si>
  <si>
    <t xml:space="preserve">LT000052AAP</t>
  </si>
  <si>
    <t xml:space="preserve">Full-Over-Full-Over-Full Triple Bed with Built-in Ladder and Slide , Triple Bunk Bed with Guardrails, Espresso(OLD SKU :LP000052AAP)</t>
  </si>
  <si>
    <t xml:space="preserve">LT000052AAK</t>
  </si>
  <si>
    <t xml:space="preserve">Full-Over-Full-Over-Full Triple Bed with Built-in Ladder and Slide , Triple Bunk Bed with Guardrails, White(OLD SKU :LP000052AAK)</t>
  </si>
  <si>
    <t xml:space="preserve">LT000068AAE</t>
  </si>
  <si>
    <t xml:space="preserve">Solid Wood Bunk Bed, Hardwood Twin Over Twin Bunk Bed with Trundle and Staircase, Natural Gray Finish(Old SKU: LP000068AAE)</t>
  </si>
  <si>
    <t xml:space="preserve">LP000678AAF</t>
  </si>
  <si>
    <t xml:space="preserve">Queen Murphy Bed with Large Drawers,Green</t>
  </si>
  <si>
    <t xml:space="preserve">LP000771AAE</t>
  </si>
  <si>
    <t xml:space="preserve">Queen Size Murphy  Bed with drawer and a set of Sockets &amp; USB Ports, Pulley Structure Design, Gray</t>
  </si>
  <si>
    <t xml:space="preserve">LT001605AAE</t>
  </si>
  <si>
    <t xml:space="preserve">Full Over Twin Bunk Bed with Desk, Drawers and Shelves, Gray</t>
  </si>
  <si>
    <t xml:space="preserve">LP000568AAK</t>
  </si>
  <si>
    <t xml:space="preserve">Queen Size Murphy Bed with Shelves, Drawers and USB Ports,White</t>
  </si>
  <si>
    <t xml:space="preserve">LP000172AAE</t>
  </si>
  <si>
    <t xml:space="preserve">Full Size Upholstered Daybed with 2 Storage Drawers Sofa Bed Frame No Box Spring Needed, Linen Fabric (Gray)</t>
  </si>
  <si>
    <t xml:space="preserve">LT000362AAK</t>
  </si>
  <si>
    <t xml:space="preserve">Full size Loft Bed with Desk, Shelves and Wardrobe-White</t>
  </si>
  <si>
    <t xml:space="preserve">LP000693AAK</t>
  </si>
  <si>
    <t xml:space="preserve">LT000031AAN-1</t>
  </si>
  <si>
    <t xml:space="preserve">Full Over Full WoodBunk Bed with Roof, Window, Guardrail, Ladder(Gray)( old sku: LT000031AAN )</t>
  </si>
  <si>
    <t xml:space="preserve">LT000217AAE</t>
  </si>
  <si>
    <t xml:space="preserve">Full Size Loft Bed with Retractable Writing Desk and 3 Drawers, Wooden Loft Bed with Storage Stairs and Shelves, Gray</t>
  </si>
  <si>
    <t xml:space="preserve">LT001530AAP-1</t>
  </si>
  <si>
    <t xml:space="preserve">Twin size Loft Bed with Drawers and Desk, Wooden Loft Bed with Shelves - Espresso(OLD SKU: LT001530AAP)</t>
  </si>
  <si>
    <t xml:space="preserve">LT000821AAE</t>
  </si>
  <si>
    <t xml:space="preserve">Full size Loft Bed with a twin size Stand-alone bed, Shelves,Desk,and Wardrobe-Gray</t>
  </si>
  <si>
    <t xml:space="preserve">WF302184AAE</t>
  </si>
  <si>
    <t xml:space="preserve">Upholstered Linen Platform Bed, Full Size, Gray</t>
  </si>
  <si>
    <t xml:space="preserve">LT000327AAE</t>
  </si>
  <si>
    <t xml:space="preserve">Wooden Twin Over Full Bunk Bed, Loft Bed with Playhouse, Farmhouse, Ladder and Guardrails , Antique Gray( old sku: LT000027AAE )</t>
  </si>
  <si>
    <t xml:space="preserve">LT000302AAK</t>
  </si>
  <si>
    <t xml:space="preserve">WF295565AAE</t>
  </si>
  <si>
    <t xml:space="preserve">Wood Daybed with Three Drawers ,Twin Size Daybed,No Box Spring Needed ,Gray</t>
  </si>
  <si>
    <t xml:space="preserve">LT000340AAP</t>
  </si>
  <si>
    <t xml:space="preserve">Twin size Loft Bed with Storage Drawers ,Desk and Stairs, Wooden Loft Bed with Shelves - Espresso</t>
  </si>
  <si>
    <t xml:space="preserve">WF296664AAD</t>
  </si>
  <si>
    <t xml:space="preserve">Twin Size Low Loft Wood House Bed with Two Drawers, Walnut</t>
  </si>
  <si>
    <t xml:space="preserve">LT000264AAP</t>
  </si>
  <si>
    <t xml:space="preserve">Full-over-Full Bunk Bed with Twin Size Trundle and 3 Storage Stairs,Espresso</t>
  </si>
  <si>
    <t xml:space="preserve">LT000337AAM</t>
  </si>
  <si>
    <t xml:space="preserve">Full Size House Loft Bed With Ladder-White+Gray Frame</t>
  </si>
  <si>
    <t xml:space="preserve">LT000820AAK</t>
  </si>
  <si>
    <t xml:space="preserve">Twin size Loft Bed with a Stand-alone bed, Shelves,Desk,and Wardrobe-White</t>
  </si>
  <si>
    <t xml:space="preserve">LT000501AAK</t>
  </si>
  <si>
    <t xml:space="preserve">Twin-Over-Full Bunk Bed with Twin size Trundle , Separable Bunk Bed with Drawers for Bedroom - White</t>
  </si>
  <si>
    <t xml:space="preserve">LT001608AAE</t>
  </si>
  <si>
    <t xml:space="preserve">Twin over Twin Bunk Bed with 2 Drawers, 1 Storage Box, 1 Shelf, Window and Roof-Gray(OLD SKU:LT000608AAE)</t>
  </si>
  <si>
    <t xml:space="preserve">LT001531AAE</t>
  </si>
  <si>
    <t xml:space="preserve">LT000267AAP</t>
  </si>
  <si>
    <t xml:space="preserve">LP000814AAE</t>
  </si>
  <si>
    <t xml:space="preserve">Queen Size Storage Bed Velvet Upholstered Platform Bed with Wingback Headboard and a Big Drawer (Gray)</t>
  </si>
  <si>
    <t xml:space="preserve">LT100101AAK</t>
  </si>
  <si>
    <t xml:space="preserve">Loft Bed Low Study Twin Size Loft Bed With Storage Steps and Portable,Desk,White(OLD SKU: LT000101AAK)</t>
  </si>
  <si>
    <t xml:space="preserve">LP000083AAE</t>
  </si>
  <si>
    <t xml:space="preserve">Twin Twin House Bed with 2 Drawers, Gray</t>
  </si>
  <si>
    <t xml:space="preserve">LT000113AAE</t>
  </si>
  <si>
    <t xml:space="preserve">Low Study Twin Loft Bed with Cabinet and Rolling Portable Desk - Gray (OLD SKU :LP000113AAE)</t>
  </si>
  <si>
    <t xml:space="preserve">LT000044AAK</t>
  </si>
  <si>
    <t xml:space="preserve">Full Over Full Bunk Bed with Twin Size Trundle, Pine Wood Bunk Bed with Guardrails, White (Old SKU:LP000044AAK)</t>
  </si>
  <si>
    <t xml:space="preserve">LT000503AAE</t>
  </si>
  <si>
    <t xml:space="preserve">Low Twin Size Loft Bed with Cabinets, Shelves and Slide - Gray(OLD SKU :LP000503AAE)</t>
  </si>
  <si>
    <t xml:space="preserve">LT000129AAK</t>
  </si>
  <si>
    <t xml:space="preserve">Twin Over Twin Bunk Bed with Two Drawers and Slide, House Bed with Slide, White(OLD SKU :LP000129AAK)</t>
  </si>
  <si>
    <t xml:space="preserve">LT000052AAE</t>
  </si>
  <si>
    <t xml:space="preserve">Full-Over-Full-Over-Full Triple Bed with Built-in Ladder and Slide , Triple Bunk Bed with Guardrails, Gray(OLD SKU :LP000052AAE)</t>
  </si>
  <si>
    <t xml:space="preserve">LT000071AAP</t>
  </si>
  <si>
    <t xml:space="preserve">Twin Bunk Bed with Ladder, Safety Rail, Twin Trundle Bed with 3 Drawers for Teens Bedroom, Guest Room Furniture(Espresso)(OLD SKU :LP000071AAP)</t>
  </si>
  <si>
    <t xml:space="preserve">LT000071AAE</t>
  </si>
  <si>
    <t xml:space="preserve">Twin Bunk Bed with Ladder, Safety Rail, Twin Trundle Bed with 3 Drawers for Bedroom, Guest Room Furniture(Gray)(OLD SKU :LP000071AAE)</t>
  </si>
  <si>
    <t xml:space="preserve">LT000219AAP</t>
  </si>
  <si>
    <t xml:space="preserve">Stairway Twin-Over-Full Bunk Bed with Drawer, Storage and Guard Rail for Bedroom, Dorm, for Adults, Espresso color( old sku: LP000219AAP )</t>
  </si>
  <si>
    <t xml:space="preserve">LT000219AAE</t>
  </si>
  <si>
    <t xml:space="preserve">Stairway Twin-Over-Full Bunk Bed with Drawer, Storage and Guard Rail for Bedroom, Dorm, for Adults, Gray color(Old SKU: LP000219AAE)</t>
  </si>
  <si>
    <t xml:space="preserve">WF199748AAE</t>
  </si>
  <si>
    <t xml:space="preserve">Full Size Wooden House Bed With Twin Size Trundle, GRAY</t>
  </si>
  <si>
    <t xml:space="preserve">LP000509AAK</t>
  </si>
  <si>
    <t xml:space="preserve">Twin size Daybed with Two Drawers, Wood Slat Support, White</t>
  </si>
  <si>
    <t xml:space="preserve">WF191004AAN</t>
  </si>
  <si>
    <t xml:space="preserve">3-Seat Sofa Living Room Linen Fabric Sofa (Light Gray)</t>
  </si>
  <si>
    <t xml:space="preserve">LP000014BAA</t>
  </si>
  <si>
    <t xml:space="preserve">Living Room Furniture Loveseat Sofa and 3-seat  sofa (Black)</t>
  </si>
  <si>
    <t xml:space="preserve">LT000852AAE</t>
  </si>
  <si>
    <t xml:space="preserve">Full Size Wooden Loft Bed Big Storage with Under-bed Desk, with Drawers, with Shelves, Gray</t>
  </si>
  <si>
    <t xml:space="preserve">LP000466AAK</t>
  </si>
  <si>
    <t xml:space="preserve">Full Size Wood Bed House Bed Frame,White</t>
  </si>
  <si>
    <t xml:space="preserve">LP000465AAK</t>
  </si>
  <si>
    <t xml:space="preserve">Twin Size Wood Bed House Bed Frame,White</t>
  </si>
  <si>
    <t xml:space="preserve">LP000375AAD</t>
  </si>
  <si>
    <t xml:space="preserve">Full Size Wood Daybed with 2 Bedside Cabinets, Upper Shelves and 4 Drawers, Antique Brown</t>
  </si>
  <si>
    <t xml:space="preserve">LP000751AAE</t>
  </si>
  <si>
    <t xml:space="preserve">Twin Size Wooden House Bed with Shelves and a Mini-cabinet, Gray</t>
  </si>
  <si>
    <t xml:space="preserve">LT000558AAC-1</t>
  </si>
  <si>
    <t xml:space="preserve">Full-Over-Full Castle Style Bunk Bed with 2 Drawers 3 Shelves and Slide - Blue</t>
  </si>
  <si>
    <t xml:space="preserve">LT000364AAD</t>
  </si>
  <si>
    <t xml:space="preserve">Full-Over-Full Bunk Bed with Twin size Trundle, Storage and Desk, White+Walnut</t>
  </si>
  <si>
    <t xml:space="preserve">LT000361AAK</t>
  </si>
  <si>
    <t xml:space="preserve">Twin size Loft Bed with Desk, Shelves and Wardrobe-White</t>
  </si>
  <si>
    <t xml:space="preserve">LT004200AAE</t>
  </si>
  <si>
    <t xml:space="preserve">Twin-over-twin Bunk Bed with Wardrobe, Drawers and Shelves, Gray</t>
  </si>
  <si>
    <t xml:space="preserve">LP001661AAE</t>
  </si>
  <si>
    <t xml:space="preserve">Queen Size Murphy Bed with USB Port and removable Shelves on Each Side,Gray</t>
  </si>
  <si>
    <t xml:space="preserve">LP000692AAK</t>
  </si>
  <si>
    <t xml:space="preserve">LT001218AAE</t>
  </si>
  <si>
    <t xml:space="preserve">Twin over Twin Bunk Bed with LED Light and USB Ports, Gray</t>
  </si>
  <si>
    <t xml:space="preserve">LP000664AAE</t>
  </si>
  <si>
    <t xml:space="preserve">Full Size Murphy Bed Wall Bed,Gray</t>
  </si>
  <si>
    <t xml:space="preserve">LT000523AAK</t>
  </si>
  <si>
    <t xml:space="preserve">Full-Over-Twin-Twin Bunk Bed with Shelves, Wardrobe and Mirror, White</t>
  </si>
  <si>
    <t xml:space="preserve">LT100226AAK</t>
  </si>
  <si>
    <t xml:space="preserve">Full Size Loft Bed with Ladder, Shelves, and Desk, White(OLD SKU:LT000226AAK)</t>
  </si>
  <si>
    <t xml:space="preserve">LT000126AAE</t>
  </si>
  <si>
    <t xml:space="preserve">Full over Full Bunk Bed with Twin Size Trundle, Gray (old sku: LT000026AAE )</t>
  </si>
  <si>
    <t xml:space="preserve">LT000303AAE</t>
  </si>
  <si>
    <t xml:space="preserve">Loft Bed with Rolling Cabinet and Desk - Gray</t>
  </si>
  <si>
    <t xml:space="preserve">WF301862AAK</t>
  </si>
  <si>
    <t xml:space="preserve">Twin Size Wood Daybed with Trundle and Fence Guardrails, White</t>
  </si>
  <si>
    <t xml:space="preserve">LP100420AAE</t>
  </si>
  <si>
    <t xml:space="preserve">Upholstered Daybed/Sofa Bed Frame Full Size Linen-Gray</t>
  </si>
  <si>
    <t xml:space="preserve">LP001668AAE</t>
  </si>
  <si>
    <t xml:space="preserve">Twin Size Wood House Bed With Twin Size Trundle, Wooden Daybed, Gray</t>
  </si>
  <si>
    <t xml:space="preserve">LT000302AAP</t>
  </si>
  <si>
    <t xml:space="preserve">WF300984AAL</t>
  </si>
  <si>
    <t xml:space="preserve">Twin Size Low Loft Wood House Bed with Two Side Windows  (Gray +Brown)(OLD SKU: LP000037AAL)</t>
  </si>
  <si>
    <t xml:space="preserve">WF300238AAH</t>
  </si>
  <si>
    <t xml:space="preserve">Queen Size Corduroy Platform Bed with Metal Legs, Pink</t>
  </si>
  <si>
    <t xml:space="preserve">LP000615AAK</t>
  </si>
  <si>
    <t xml:space="preserve">Queen Size Upholstered Faux Leather Platform bed with a Hydraulic Storage System, White</t>
  </si>
  <si>
    <t xml:space="preserve">LT000338AAE</t>
  </si>
  <si>
    <t xml:space="preserve">Twin size Loft Bed with Storage Drawers and Stairs, Wooden Loft Bed with Shelves - Gray</t>
  </si>
  <si>
    <t xml:space="preserve">LT000820AAP</t>
  </si>
  <si>
    <t xml:space="preserve">Twin size Loft Bed with a Stand-alone bed, Shelves,Desk,and Wardrobe-Espresso</t>
  </si>
  <si>
    <t xml:space="preserve">LT000820AAE</t>
  </si>
  <si>
    <t xml:space="preserve">Twin size Loft Bed with a Stand-alone bed, Shelves,Desk,and Wardrobe-Gray</t>
  </si>
  <si>
    <t xml:space="preserve">LP001501AAP</t>
  </si>
  <si>
    <t xml:space="preserve">Twin Size Loft Bed with Cabinet and Shelf - Espresso (OLD SKU:LP000501AAP)</t>
  </si>
  <si>
    <t xml:space="preserve">LT000267AAK</t>
  </si>
  <si>
    <t xml:space="preserve">LT000184AAE</t>
  </si>
  <si>
    <t xml:space="preserve">Twin Over Twin House Bunk Bed With Ladder, Wood Bed-Gray</t>
  </si>
  <si>
    <t xml:space="preserve">LP000345AAP</t>
  </si>
  <si>
    <t xml:space="preserve">Wood House Bed Twin Size, 2 Twin Solid Bed L structure with fence and slatted frame (Espresso)</t>
  </si>
  <si>
    <t xml:space="preserve">LP000241AAK</t>
  </si>
  <si>
    <t xml:space="preserve">Daybed with Trundle and Drawers, Twin Size, White(OLD SKU: LP0000141KAA)</t>
  </si>
  <si>
    <t xml:space="preserve">LP000083AAK</t>
  </si>
  <si>
    <t xml:space="preserve">Twin Twin House Bed with 2 Drawers, White</t>
  </si>
  <si>
    <t xml:space="preserve">LT000343AAK</t>
  </si>
  <si>
    <t xml:space="preserve">Full Over Twin &amp; Twin Bunk Bed, Wood Triple Bunk Bed with Drawers and Guardrails, White (OLD SKU: LP000143AAK)</t>
  </si>
  <si>
    <t xml:space="preserve">LT000310AAP</t>
  </si>
  <si>
    <t xml:space="preserve">Stairway Full-Over-Full Bunk Bed with Drawer, Storage and Guard Rail for Bedroom, Espresso color( old sku: LP000310AAP )</t>
  </si>
  <si>
    <t xml:space="preserve">LT000309AAK</t>
  </si>
  <si>
    <t xml:space="preserve">Stairway Twin-Over-Twin Bunk Bed with Three Drawers for Bedroom, Dorm - White(Old sku: LP000309AAK)</t>
  </si>
  <si>
    <t xml:space="preserve">LP000511AAP</t>
  </si>
  <si>
    <t xml:space="preserve">Full size Daybed with Twin size Trundle, Wood Slat Support, Espresso</t>
  </si>
  <si>
    <t xml:space="preserve">LP000509AAP</t>
  </si>
  <si>
    <t xml:space="preserve">Twin size Daybed with Two Drawers, Wood Slat Support, Espresso</t>
  </si>
  <si>
    <t xml:space="preserve">LP000070AAK</t>
  </si>
  <si>
    <t xml:space="preserve">Bed Frame Twin Platform Bed with Wood Slat Support and Headboard and Footboard (White)</t>
  </si>
  <si>
    <t xml:space="preserve">LP000567AAK</t>
  </si>
  <si>
    <t xml:space="preserve">Full Size Murphy Bed with Shelves, Drawers and USB Ports,White</t>
  </si>
  <si>
    <t xml:space="preserve">LT001605AAK</t>
  </si>
  <si>
    <t xml:space="preserve">Full Over Twin Bunk Bed with Desk, Drawers and Shelves, White</t>
  </si>
  <si>
    <t xml:space="preserve">LP000753AAP</t>
  </si>
  <si>
    <t xml:space="preserve">3 Pieces Rattan Platform Full Size Bed With 2 Nightstands,Espresso</t>
  </si>
  <si>
    <t xml:space="preserve">LP002023AAD</t>
  </si>
  <si>
    <t xml:space="preserve">Full Size Daybed with Drawers and Shelves, Walnut</t>
  </si>
  <si>
    <t xml:space="preserve">LT000364AAK</t>
  </si>
  <si>
    <t xml:space="preserve">Full-Over-Full Bunk Bed with Twin size Trundle, Storage and Desk, White</t>
  </si>
  <si>
    <t xml:space="preserve">LT000363AAK</t>
  </si>
  <si>
    <t xml:space="preserve">Twin-Over-Twin Bunk Bed with Twin size Trundle, Storage and Desk, White</t>
  </si>
  <si>
    <t xml:space="preserve">LT000558AAE-1</t>
  </si>
  <si>
    <t xml:space="preserve">Full-Over-Full Castle Style Bunk Bed with 2 Drawers 3 Shelves and Slide - Gray</t>
  </si>
  <si>
    <t xml:space="preserve">WF308631AAE</t>
  </si>
  <si>
    <t xml:space="preserve">Full Size Wood Platform Bed with 4 Drawers and Streamlined Headboard &amp; Footboard, Gray</t>
  </si>
  <si>
    <t xml:space="preserve">LP000664AAK</t>
  </si>
  <si>
    <t xml:space="preserve">Full Size Murphy Bed Wall Bed,White</t>
  </si>
  <si>
    <t xml:space="preserve">LT011529AAE</t>
  </si>
  <si>
    <t xml:space="preserve">Full size Loft Bed with Drawers and Desk, Wooden Loft Bed with Shelves - Gray(OLD SKU:LT001529AAE)</t>
  </si>
  <si>
    <t xml:space="preserve">LP000368AAK</t>
  </si>
  <si>
    <t xml:space="preserve">LT100225AAK</t>
  </si>
  <si>
    <t xml:space="preserve">Twin Size Loft Bed with Ladder, Shelves, and Desk, White(OLD SKU:LT000225AAK)</t>
  </si>
  <si>
    <t xml:space="preserve">LP000662AAE</t>
  </si>
  <si>
    <t xml:space="preserve">WF306416AAD</t>
  </si>
  <si>
    <t xml:space="preserve">Crib with Drawers and 3 Height Options, Natural</t>
  </si>
  <si>
    <t xml:space="preserve">LP006003AAK</t>
  </si>
  <si>
    <t xml:space="preserve">3-Door Shutter Wardrobe with shelves, White</t>
  </si>
  <si>
    <t xml:space="preserve">LP006002AAK</t>
  </si>
  <si>
    <t xml:space="preserve">4-Door Wardrobe with 1 Drawer, White</t>
  </si>
  <si>
    <t xml:space="preserve">LP000307AAN</t>
  </si>
  <si>
    <t xml:space="preserve">Full Size Wooden House Bed with Two Drawers, Natural</t>
  </si>
  <si>
    <t xml:space="preserve">WF301863AAK</t>
  </si>
  <si>
    <t xml:space="preserve">Full Size Wood Daybed with Trundle and Fence Guardrails, White</t>
  </si>
  <si>
    <t xml:space="preserve">WF300800AAN</t>
  </si>
  <si>
    <t xml:space="preserve">Twin Size Wooden House Bed with Twin Size Trundle, Natural</t>
  </si>
  <si>
    <t xml:space="preserve">LT000327AAK</t>
  </si>
  <si>
    <t xml:space="preserve">Wooden Twin Over Full Bunk Bed, Loft Bed with Playhouse, Farmhouse, Ladder and Guardrails, White( old sku: LT000027AAK )</t>
  </si>
  <si>
    <t xml:space="preserve">LT000302AAE</t>
  </si>
  <si>
    <t xml:space="preserve">LT000347AAK</t>
  </si>
  <si>
    <t xml:space="preserve">Twin Size Loft Bed with Ladder, Shelves, and Desk, White</t>
  </si>
  <si>
    <t xml:space="preserve">LP000713AAE</t>
  </si>
  <si>
    <t xml:space="preserve">Queen Size Storage Bed Linen Upholstered Platform Bed with 3 Drawers (Gray)</t>
  </si>
  <si>
    <t xml:space="preserve">LT000223AAK</t>
  </si>
  <si>
    <t xml:space="preserve">Twin-Over-Full Bunk Bed with Drawers，Ladder and Storage Staircase, White</t>
  </si>
  <si>
    <t xml:space="preserve">LT000328AAN</t>
  </si>
  <si>
    <t xml:space="preserve">Wooden Twin Over Full Bunk Bed, Loft Bed with Playhouse, Farmhouse, Ladder, Slide and Guardrails, Gray(OLD SKU :LT000028AAN)</t>
  </si>
  <si>
    <t xml:space="preserve">LP000613AAA</t>
  </si>
  <si>
    <t xml:space="preserve">Upholstered Bed Queen Size with LED light, Bluetooth Player and USB Charging, Hydraulic Storage Bed in Beige Velvet Fabric</t>
  </si>
  <si>
    <t xml:space="preserve">WF296897AAK</t>
  </si>
  <si>
    <t xml:space="preserve">Twin Size House Bed with Roof and Window - White</t>
  </si>
  <si>
    <t xml:space="preserve">LT000210AAE</t>
  </si>
  <si>
    <t xml:space="preserve">Stairway Full-Over-Full Bunk Bed with Twin size Trundle, Storage and Guard Rail for Bedroom, Dorm - Gray(OLD SKU :LP001210AAE)</t>
  </si>
  <si>
    <t xml:space="preserve">LT000184AAK</t>
  </si>
  <si>
    <t xml:space="preserve">Twin Over Twin House Bunk Bed With Ladder, Wood Bed-White</t>
  </si>
  <si>
    <t xml:space="preserve">LP000641AAK</t>
  </si>
  <si>
    <t xml:space="preserve">Full size Wooden House Bed with Trundle and 3 Storage Drawers-White</t>
  </si>
  <si>
    <t xml:space="preserve">LT000210AAP</t>
  </si>
  <si>
    <t xml:space="preserve">Stairway Full-Over-Full Bunk Bed with Twin size Trundle, Storage and Guard Rail for Bedroom, Dorm - Espresso(OLD SKU :LP001210AAP)</t>
  </si>
  <si>
    <t xml:space="preserve">LT000110AAK</t>
  </si>
  <si>
    <t xml:space="preserve">Stairway Full-Over-Full Bunk Bed with Storage and Guard Rail for Bedroom, Dorm, White color(OLD SKU :LP001110AAK)</t>
  </si>
  <si>
    <t xml:space="preserve">LT000310AAE</t>
  </si>
  <si>
    <t xml:space="preserve">Stairway Full-Over-Full Bunk Bed with Drawer, Storage and Guard Rail for Bedroom, Gray color( old sku: LP000310AAE )</t>
  </si>
  <si>
    <t xml:space="preserve">WF199747AAE</t>
  </si>
  <si>
    <t xml:space="preserve">Twin Size Wooden House Bed With Twin Size Trundle, Gray</t>
  </si>
  <si>
    <t xml:space="preserve">LP000511AAK</t>
  </si>
  <si>
    <t xml:space="preserve">Full size Daybed with Twin size Trundle, Wood Slat Support, White</t>
  </si>
  <si>
    <t xml:space="preserve">LP000509AAE</t>
  </si>
  <si>
    <t xml:space="preserve">Twin size Daybed with Two Drawers, Wood Slat Support, Gray</t>
  </si>
  <si>
    <t xml:space="preserve">LP000508AAP</t>
  </si>
  <si>
    <t xml:space="preserve">Twin Wooden Daybed with Trundle Bed  , Sofa Bed for Bedroom Living Room, Espresso</t>
  </si>
  <si>
    <t xml:space="preserve">WF192861AAE</t>
  </si>
  <si>
    <t xml:space="preserve">Twin Wooden Daybed with Trundle Bed, Sofa Bed for Bedroom Living Room, Gray</t>
  </si>
  <si>
    <t xml:space="preserve">LP000015NAA</t>
  </si>
  <si>
    <t xml:space="preserve">Living Room Furniture chair  and 3-seat Sofa (Light Gray)</t>
  </si>
  <si>
    <t xml:space="preserve">LP000012BAA</t>
  </si>
  <si>
    <t xml:space="preserve">Living Room Sets Furniture Armrest Sofa Single Chair Sofa Loveseat Chair 3-Seat Sofa (ChairLoveseat Chair&amp;3-Seat Sofa, Black)</t>
  </si>
  <si>
    <t xml:space="preserve">LP000754AAH</t>
  </si>
  <si>
    <t xml:space="preserve">Twin Size Wood House Bed with Fence and Writing Board,Pink</t>
  </si>
  <si>
    <t xml:space="preserve">LP001668AAK-1</t>
  </si>
  <si>
    <t xml:space="preserve">LT100669AAP</t>
  </si>
  <si>
    <t xml:space="preserve">Full size Loft Bed with Bookshelf,Drawers,Desk,and Wardrobe-Espresso</t>
  </si>
  <si>
    <t xml:space="preserve">LT100669AAE</t>
  </si>
  <si>
    <t xml:space="preserve">Full size Loft Bed with Bookshelf,Drawers,Desk,and Wardrobe-Gray</t>
  </si>
  <si>
    <t xml:space="preserve">LP000671AAE</t>
  </si>
  <si>
    <t xml:space="preserve">LP000903AAK</t>
  </si>
  <si>
    <t xml:space="preserve">Wood Canopy Bed with four Drawers ,Full Size Canopy Platform Bed With Support Slats .No Box Spring Needed, Brushed White</t>
  </si>
  <si>
    <t xml:space="preserve">LP000715AAE</t>
  </si>
  <si>
    <t xml:space="preserve">Full Size Upholstered Daybed/Sofa Bed Frame-Gray, Velvet</t>
  </si>
  <si>
    <t xml:space="preserve">LT000327AAN</t>
  </si>
  <si>
    <t xml:space="preserve">Wooden Twin Over Full Bunk Bed, Loft Bed with Playhouse, Farmhouse, Ladder and Guardrails , Gray( old sku: LT000027AAN )</t>
  </si>
  <si>
    <t xml:space="preserve">LT000639AAP</t>
  </si>
  <si>
    <t xml:space="preserve">Twin Size Loft Bed with 7 Drawers 2 Shelves and Desk - Espresso</t>
  </si>
  <si>
    <t xml:space="preserve">LT000347AAE</t>
  </si>
  <si>
    <t xml:space="preserve">Twin Size Loft Bed with Ladder, Shelves, and Desk, Gray</t>
  </si>
  <si>
    <t xml:space="preserve">WF299017AAL</t>
  </si>
  <si>
    <t xml:space="preserve">Upholstered Daybed with 2 Storage Drawers Twin Size Sofa Bed Frame No Box Spring Needed, Linen Fabric (Yellow)</t>
  </si>
  <si>
    <t xml:space="preserve">LP000185AAK</t>
  </si>
  <si>
    <t xml:space="preserve">LT000701AAE</t>
  </si>
  <si>
    <t xml:space="preserve">Low Loft Bed Full Size with Full Safety Fence, Climbing ladder, Storage Drawers and Trundle Gray Solid Wood Bed</t>
  </si>
  <si>
    <t xml:space="preserve">WF296596AAE</t>
  </si>
  <si>
    <t xml:space="preserve">LP000612AAE</t>
  </si>
  <si>
    <t xml:space="preserve">Upholstered Bed Full Size with LED light, Bluetooth Player and USB Charging, Hydraulic Storage Bed in Gray Velvet Fabric</t>
  </si>
  <si>
    <t xml:space="preserve">LT000337AAN</t>
  </si>
  <si>
    <t xml:space="preserve">Full Size House Loft Bed With Ladder-Gray+White Frame</t>
  </si>
  <si>
    <t xml:space="preserve">LP100118AAA</t>
  </si>
  <si>
    <t xml:space="preserve">Full size Upholstered Daybed with Twin Size Trundle, Wood Slat Support, Beige(OLD SKU :LP000118AAA)</t>
  </si>
  <si>
    <t xml:space="preserve">LT000501AAP</t>
  </si>
  <si>
    <t xml:space="preserve">Twin-Over-Full Bunk Bed with Twin size Trundle , Separable Bunk Bed with Drawers for Bedroom - Espresso</t>
  </si>
  <si>
    <t xml:space="preserve">LT000056AAE</t>
  </si>
  <si>
    <t xml:space="preserve">Twin Over Twin Bunk Bed Wood Bed with Roof, Window, Guardrail, Ladder (White)</t>
  </si>
  <si>
    <t xml:space="preserve">LT000024AAP</t>
  </si>
  <si>
    <t xml:space="preserve">Twin L-Shaped Bunk bed with Trundle-Espresso{OLD SKU:LP000024AAP}</t>
  </si>
  <si>
    <t xml:space="preserve">LT000024AAK</t>
  </si>
  <si>
    <t xml:space="preserve">Twin L-Shaped Bunk bed with Trundle-White{OLD SKU:LP000024AAK}</t>
  </si>
  <si>
    <t xml:space="preserve">LP000814AAH</t>
  </si>
  <si>
    <t xml:space="preserve">Queen Size Storage Bed Velvet Upholstered Platform Bed with Wingback Headboard and a Big Drawer (Pink)</t>
  </si>
  <si>
    <t xml:space="preserve">LT000059AAE</t>
  </si>
  <si>
    <t xml:space="preserve">Twin Over Twin Bunk Bed Wood Bed with Roof, Window, Slide, Ladder ,Antique Gray(OLD SKU:LP000059AAE)</t>
  </si>
  <si>
    <t xml:space="preserve">LT100101AAP</t>
  </si>
  <si>
    <t xml:space="preserve">Loft Bed Low Study Twin Size Loft Bed With Storage Steps and Portable,Desk,Espresso(OLD SKU: LT000101AAP)</t>
  </si>
  <si>
    <t xml:space="preserve">LP000801AAN</t>
  </si>
  <si>
    <t xml:space="preserve">Metal Twin size Loft Bed with Roof, Window, Guardrail, Ladder Silver</t>
  </si>
  <si>
    <t xml:space="preserve">LT000207AAK</t>
  </si>
  <si>
    <t xml:space="preserve">Full Over Full Bunk Bed with Ladder, White (OLD SKU :LP000207AAK)</t>
  </si>
  <si>
    <t xml:space="preserve">LP000611AAB</t>
  </si>
  <si>
    <t xml:space="preserve">LP000411AAE</t>
  </si>
  <si>
    <t xml:space="preserve">WF286816AAD</t>
  </si>
  <si>
    <t xml:space="preserve">Twin Wood Loft Bed Low Loft Beds with Ladder,Twin,Walnut(OLD SKU :WF192082AAD)</t>
  </si>
  <si>
    <t xml:space="preserve">LT000025AAE</t>
  </si>
  <si>
    <t xml:space="preserve">Twin over Twin/Full Bunk Bed with Twin Size Trundle (Gray)(OLD SKU :LP000025AAE)</t>
  </si>
  <si>
    <t xml:space="preserve">LP000519AAE</t>
  </si>
  <si>
    <t xml:space="preserve">Wooden Daybed with Trundle Bed and Two Storage Drawers , Extendable Bed Daybed,Sofa Bed with Two Drawers, Gray</t>
  </si>
  <si>
    <t xml:space="preserve">LT000209AAE</t>
  </si>
  <si>
    <t xml:space="preserve">Stairway Twin-Over-Twin Bunk Bed with Twin size Trundle for Bedroom, Dorm, Adults, Gray( old sku: LP000209AAE )</t>
  </si>
  <si>
    <t xml:space="preserve">LP000115AAA</t>
  </si>
  <si>
    <t xml:space="preserve">WF199747AAD</t>
  </si>
  <si>
    <t xml:space="preserve">Twin Size Wooden House Bed With Twin Size Trundle, Natural</t>
  </si>
  <si>
    <t xml:space="preserve">LP000512AAK</t>
  </si>
  <si>
    <t xml:space="preserve">Full size Daybed with Two Drawers, Wood Slat Support, White</t>
  </si>
  <si>
    <t xml:space="preserve">WF194973AAP</t>
  </si>
  <si>
    <t xml:space="preserve">Wooden Daybed with Trundle Bed and Two Storage Drawers , Extendable Bed Daybed,Sofa Bed for Bedroom Living Room,Espresso</t>
  </si>
  <si>
    <t xml:space="preserve">WF191770AAP</t>
  </si>
  <si>
    <t xml:space="preserve">Wood Platform Bed with Headboard/Wood Slat Support,Twin (Espresso)</t>
  </si>
  <si>
    <t xml:space="preserve">LP000012NAA</t>
  </si>
  <si>
    <t xml:space="preserve">Living Room Sets Furniture Armrest Sofa Single Chair Sofa Loveseat Chair 3-Seat Sofa (ChairLoveseat Chair&amp;3-Seat Sofa, Light Gray)</t>
  </si>
  <si>
    <t xml:space="preserve">PP036317DAA</t>
  </si>
  <si>
    <t xml:space="preserve">Double Chaise Lounge Sofa Floor Couch and Sofa with Two Pillows (Brown)</t>
  </si>
  <si>
    <t xml:space="preserve">LP000791AAE-1</t>
  </si>
  <si>
    <t xml:space="preserve">LT000119AAK-1</t>
  </si>
  <si>
    <t xml:space="preserve">Twin-Over-Full Bunk Bed with Twin size Trundle, Storage and Guard Rail for Bedroom, Dorm, for Adults, White(OLD SKU :LT000119AAK)</t>
  </si>
  <si>
    <t xml:space="preserve">LT100668AAE</t>
  </si>
  <si>
    <t xml:space="preserve">Twin size Loft Bed with Bookshelf,Drawers,Desk,and Wardrobe-Gray</t>
  </si>
  <si>
    <t xml:space="preserve">LP001660AAE</t>
  </si>
  <si>
    <t xml:space="preserve">Full Size Murphy Bed with USB Port and removable Shelves on Each Side,Gray</t>
  </si>
  <si>
    <t xml:space="preserve">LP000690AAK</t>
  </si>
  <si>
    <t xml:space="preserve">Twin Size Murphy Bed Wall Bed with Cabinet,White</t>
  </si>
  <si>
    <t xml:space="preserve">LT001006AAE</t>
  </si>
  <si>
    <t xml:space="preserve">Full Over Full Bunk Bed with Desk, Gray</t>
  </si>
  <si>
    <t xml:space="preserve">LT000268AAP</t>
  </si>
  <si>
    <t xml:space="preserve">Full Over Full Bunk Bed with Twin Size Trundle and Staircase, Espresso</t>
  </si>
  <si>
    <t xml:space="preserve">LT000709AAE</t>
  </si>
  <si>
    <t xml:space="preserve">Twin Size Loft Bed with Wardrobe and Desk, Gray</t>
  </si>
  <si>
    <t xml:space="preserve">LT000423AAE</t>
  </si>
  <si>
    <t xml:space="preserve">Full Size House Bed with Window and Bedside Drawers, Platform Bed with Shelves and a set of Sockets and USB Port, Gray</t>
  </si>
  <si>
    <t xml:space="preserve">LT000422AAE</t>
  </si>
  <si>
    <t xml:space="preserve">Twin Size House Bed with Window and Bedside Drawers, Platform Bed with Shelves and a set of Sockets and USB Port, Gray</t>
  </si>
  <si>
    <t xml:space="preserve">LP000521AAK</t>
  </si>
  <si>
    <t xml:space="preserve">LP006004AAK</t>
  </si>
  <si>
    <t xml:space="preserve">WF301863AAE</t>
  </si>
  <si>
    <t xml:space="preserve">Full Size Wood Daybed with Trundle and Fence Guardrails, Gray</t>
  </si>
  <si>
    <t xml:space="preserve">LP100420AAA</t>
  </si>
  <si>
    <t xml:space="preserve">Upholstered Daybed/Sofa Bed Frame Full Size Linen-Beige</t>
  </si>
  <si>
    <t xml:space="preserve">WF300984AAK</t>
  </si>
  <si>
    <t xml:space="preserve">Twin Size Low Loft Wood House Bed with Two Side Windows  (White)(OLD SKU: LP000037AAK)</t>
  </si>
  <si>
    <t xml:space="preserve">LT000639AAE</t>
  </si>
  <si>
    <t xml:space="preserve">Twin Size Loft Bed with 7 Drawers 2 Shelves and Desk - Gray</t>
  </si>
  <si>
    <t xml:space="preserve">WF296850AAH</t>
  </si>
  <si>
    <t xml:space="preserve">WF296664AAK</t>
  </si>
  <si>
    <t xml:space="preserve">Twin Size Low Loft Wood House Bed with Two Drawers, White</t>
  </si>
  <si>
    <t xml:space="preserve">WF296596AAK</t>
  </si>
  <si>
    <t xml:space="preserve">LT000843AAE</t>
  </si>
  <si>
    <t xml:space="preserve">Full Over Twin &amp; Twin Bunk Bed, Velvet Triple Bunk Bed with Drawers and Guardrails, Gray</t>
  </si>
  <si>
    <t xml:space="preserve">WF296898AAL</t>
  </si>
  <si>
    <t xml:space="preserve">Full Size House Bed with Roof and Window - White+Natural</t>
  </si>
  <si>
    <t xml:space="preserve">LT000337AAE</t>
  </si>
  <si>
    <t xml:space="preserve">Full Size House Loft Bed With Ladder-Gray</t>
  </si>
  <si>
    <t xml:space="preserve">LT000501AAE</t>
  </si>
  <si>
    <t xml:space="preserve">Twin-Over-Full Bunk Bed with Twin size Trundle , Separable Bunk Bed with Drawers for Bedroom - Gray</t>
  </si>
  <si>
    <t xml:space="preserve">LP001501AAE</t>
  </si>
  <si>
    <t xml:space="preserve">Twin Size Loft Bed with Cabinet and Shelf - Gray (OLD SKU:LP000501AAE)</t>
  </si>
  <si>
    <t xml:space="preserve">LT000515AAE</t>
  </si>
  <si>
    <t xml:space="preserve">Stairway Twin Size Loft Bed with Two Drawers and Slide, Gray(OLD SKU:LP000515AAE)</t>
  </si>
  <si>
    <t xml:space="preserve">LT000110AAP</t>
  </si>
  <si>
    <t xml:space="preserve">Stairway Full-Over-Full Bunk Bed with Storage and Guard Rail for Bedroom, Dorm, Espresso (OLD SKU:LP000110AAP)</t>
  </si>
  <si>
    <t xml:space="preserve">LP000811AAE</t>
  </si>
  <si>
    <t xml:space="preserve">LT000210AAK</t>
  </si>
  <si>
    <t xml:space="preserve">Stairway Full-Over-Full Bunk Bed with Twin size Trundle, Storage and Guard Rail for Bedroom, Dorm - White(OLD SKU :LP001210AAK)</t>
  </si>
  <si>
    <t xml:space="preserve">LP000519AAP</t>
  </si>
  <si>
    <t xml:space="preserve">Wooden Daybed with Trundle Bed and Two Storage Drawers , Extendable Bed Daybed,Sofa Bed with Two Drawers, Espresso</t>
  </si>
  <si>
    <t xml:space="preserve">LP000512AAE</t>
  </si>
  <si>
    <t xml:space="preserve">Full size Daybed with Two Drawers, Wood Slat Support, Gray</t>
  </si>
  <si>
    <t xml:space="preserve">WF192861AAP</t>
  </si>
  <si>
    <t xml:space="preserve">Twin Wooden Daybed with Trundle Bed, Sofa Bed for Bedroom Living Room, Espresso</t>
  </si>
  <si>
    <t xml:space="preserve">WF192440AAK</t>
  </si>
  <si>
    <t xml:space="preserve">Wood Platform Bed Twin Bed Frame Mattress Foundation with Headboard and Wood Slat Support (White)</t>
  </si>
  <si>
    <t xml:space="preserve">WF192434AAP</t>
  </si>
  <si>
    <t xml:space="preserve">LT000363AAE</t>
  </si>
  <si>
    <t xml:space="preserve">Twin-Over-Twin Bunk Bed with Twin size Trundle, Storage and Desk, Gray</t>
  </si>
  <si>
    <t xml:space="preserve">LT000558AAK-1</t>
  </si>
  <si>
    <t xml:space="preserve">Full-Over-Full Castle Style Bunk Bed with 2 Drawers 3 Shelves and Slide - White</t>
  </si>
  <si>
    <t xml:space="preserve">LP001661AAK</t>
  </si>
  <si>
    <t xml:space="preserve">Queen Size Murphy Bed with USB Port and removable Shelves on Each Side,White</t>
  </si>
  <si>
    <t xml:space="preserve">LT000031AAK-1</t>
  </si>
  <si>
    <t xml:space="preserve">Full Over Full WoodBunk Bed with Roof, Window, Guardrail, Ladder(White)( old sku: LT000031AAK )</t>
  </si>
  <si>
    <t xml:space="preserve">LT001530AAE-1</t>
  </si>
  <si>
    <t xml:space="preserve">Twin size Loft Bed with Drawers and Desk, Wooden Loft Bed with Shelves - Gray(OLD SKU: LT001530AAE)</t>
  </si>
  <si>
    <t xml:space="preserve">LT000365AAK-1</t>
  </si>
  <si>
    <t xml:space="preserve">Full-Over-Full Bunk Bed with Ladders and Two Storage Drawers (White)(OLD SKU:LT000365AAK)</t>
  </si>
  <si>
    <t xml:space="preserve">LT100226AAE</t>
  </si>
  <si>
    <t xml:space="preserve">Full Size Loft Bed with Ladder, Shelves, and Desk, Gray(OLD SKU:LT100226AAE)</t>
  </si>
  <si>
    <t xml:space="preserve">LP000522AAK</t>
  </si>
  <si>
    <t xml:space="preserve">LT000320AAE</t>
  </si>
  <si>
    <t xml:space="preserve">Twin Size Wooden Loft Bed with Shelves, Desk and Writing Board - Gray</t>
  </si>
  <si>
    <t xml:space="preserve">WF301868AAN</t>
  </si>
  <si>
    <t xml:space="preserve">Full Size Daybed Wood Bed with Two Drawers, Natural</t>
  </si>
  <si>
    <t xml:space="preserve">LT000135AAK</t>
  </si>
  <si>
    <t xml:space="preserve">Twin Size Low Loft Bed with Rolling Desk, Shelf and Drawers - White</t>
  </si>
  <si>
    <t xml:space="preserve">WF299017AAE</t>
  </si>
  <si>
    <t xml:space="preserve">Upholstered Daybed with 2 Storage Drawers Twin Size Sofa Bed Frame No Box Spring Needed, Linen Fabric (Gray)</t>
  </si>
  <si>
    <t xml:space="preserve">LT000328AAE</t>
  </si>
  <si>
    <t xml:space="preserve">Wooden Twin Over Full Bunk Bed, Loft Bed with Playhouse, Farmhouse, Ladder, Slide and Guardrails, Antique Gray(OLD SKU :LT000028AAE)</t>
  </si>
  <si>
    <t xml:space="preserve">LT000328AAK</t>
  </si>
  <si>
    <t xml:space="preserve">Wooden Twin Over Full Bunk Bed, Loft Bed with Playhouse, Farmhouse, Ladder, Slide and Guardrails, White(OLD SKU :LT000028AAK)</t>
  </si>
  <si>
    <t xml:space="preserve">WF296664AAE</t>
  </si>
  <si>
    <t xml:space="preserve">Twin Size Low Loft Wood House Bed with Two Drawers, Gray</t>
  </si>
  <si>
    <t xml:space="preserve">LT000264AAK</t>
  </si>
  <si>
    <t xml:space="preserve">Full-over-Full Bunk Bed with Twin Size Trundle and 3 Storage Stairs,White</t>
  </si>
  <si>
    <t xml:space="preserve">LT000337AAK</t>
  </si>
  <si>
    <t xml:space="preserve">Full Size House Loft Bed With Ladder-White</t>
  </si>
  <si>
    <t xml:space="preserve">LT000313AAE</t>
  </si>
  <si>
    <t xml:space="preserve">Low Study Full Loft Bed with Cabinet ,Shelves and Rolling Portable Desk ,Multiple Functions Bed- Gray</t>
  </si>
  <si>
    <t xml:space="preserve">LP000312AAA</t>
  </si>
  <si>
    <t xml:space="preserve">Upholstered daybed Twin Size with Two Drawers and Wood Slat  ,Beige</t>
  </si>
  <si>
    <t xml:space="preserve">WF290286AAA</t>
  </si>
  <si>
    <t xml:space="preserve">LP000411AAA</t>
  </si>
  <si>
    <t xml:space="preserve">LT000130AAK</t>
  </si>
  <si>
    <t xml:space="preserve">Twin Loft Bed with Two Drawers and Slide, House Bed with Slide, White (Old SKU: LP000130AAK)</t>
  </si>
  <si>
    <t xml:space="preserve">LT000129AAE</t>
  </si>
  <si>
    <t xml:space="preserve">Twin Over Twin Bunk Bed with Two Drawers and Slide, House Bed with Slide, White(OLD SKU :LP000129AAE)</t>
  </si>
  <si>
    <t xml:space="preserve">LT000045AAE</t>
  </si>
  <si>
    <t xml:space="preserve">Twin Over Twin Bunk Bed Wood Bed with Roof, Window, Guardrail, Ladder (Gray)(OLD SKU :LP000045AAE)</t>
  </si>
  <si>
    <t xml:space="preserve">WF199748AAD</t>
  </si>
  <si>
    <t xml:space="preserve">Full Size Wooden House Bed With Twin Size Trundle, Natural</t>
  </si>
  <si>
    <t xml:space="preserve">LP000510AAE</t>
  </si>
  <si>
    <t xml:space="preserve">Full size Daybed, Wood Slat Support, Gray</t>
  </si>
  <si>
    <t xml:space="preserve">LP000511AAE</t>
  </si>
  <si>
    <t xml:space="preserve">Full size Daybed with Twin size Trundle, Wood Slat Support, Gray</t>
  </si>
  <si>
    <t xml:space="preserve">LP000111AAE</t>
  </si>
  <si>
    <t xml:space="preserve">WF212844AAC</t>
  </si>
  <si>
    <t xml:space="preserve">Queen Size Velvet Upholstered Platform Bed, Box Spring Needed - Blue</t>
  </si>
  <si>
    <t xml:space="preserve">WF194973AAK</t>
  </si>
  <si>
    <t xml:space="preserve">Wooden Daybed with Trundle Bed and Two Storage Drawers , Extendable Bed Daybed,Sofa Bed for Bedroom Living Room,White</t>
  </si>
  <si>
    <t xml:space="preserve">WF190781AAK</t>
  </si>
  <si>
    <t xml:space="preserve">Wood Platform Bed with Headboard,Footboard and Wood Slat Support, White</t>
  </si>
  <si>
    <t xml:space="preserve">WF191004AAE</t>
  </si>
  <si>
    <t xml:space="preserve">3-Seat Sofa Living Room Linen Fabric Sofa (Gray)</t>
  </si>
  <si>
    <t xml:space="preserve">LP006004AAE</t>
  </si>
  <si>
    <t xml:space="preserve">3-Door Shutter Wardrobe with shelves, Gray</t>
  </si>
  <si>
    <t xml:space="preserve">LP000742AAP</t>
  </si>
  <si>
    <t xml:space="preserve">Queen Size Wooden Bed With All-in-One Cabinet, Shelf and Sockets, Espresso</t>
  </si>
  <si>
    <t xml:space="preserve">LT000762AAK</t>
  </si>
  <si>
    <t xml:space="preserve">Twin Size Loft Bed with 4 Drawers, Underneath Cabinet and Shelves, White</t>
  </si>
  <si>
    <t xml:space="preserve">LT000228AAP-1</t>
  </si>
  <si>
    <t xml:space="preserve">Twin over Full Bunk Bed with Shelfs, Storage Staircase and 2 Drawers, Espresso</t>
  </si>
  <si>
    <t xml:space="preserve">LT000217AAP</t>
  </si>
  <si>
    <t xml:space="preserve">Full Size Loft Bed with Retractable Writing Desk and 3 Drawers, Wooden Loft Bed with Storage Stairs and Shelves, Espresso</t>
  </si>
  <si>
    <t xml:space="preserve">LT001530AAK-1</t>
  </si>
  <si>
    <t xml:space="preserve">Twin size Loft Bed with Drawers and Desk, Wooden Loft Bed with Shelves - White(OLD SKU: LT001530AAK)</t>
  </si>
  <si>
    <t xml:space="preserve">LP000307AAK</t>
  </si>
  <si>
    <t xml:space="preserve">Full Size Wooden House Bed with Two Drawers, White</t>
  </si>
  <si>
    <t xml:space="preserve">WF302186AAE</t>
  </si>
  <si>
    <t xml:space="preserve">Upholstered Linen Platform Bed, Queen Size, Gray</t>
  </si>
  <si>
    <t xml:space="preserve">LT000135AAP</t>
  </si>
  <si>
    <t xml:space="preserve">Twin Size Low Loft Bed with Rolling Desk, Shelf and Drawers - Espresso</t>
  </si>
  <si>
    <t xml:space="preserve">WF296897AAL</t>
  </si>
  <si>
    <t xml:space="preserve">WF283134AAK</t>
  </si>
  <si>
    <t xml:space="preserve">LT000113AAK</t>
  </si>
  <si>
    <t xml:space="preserve">Low Study Twin Loft Bed with Cabinet and Rolling Portable Desk - White (OLD SKU :LP000113AAK)</t>
  </si>
  <si>
    <t xml:space="preserve">LP000519AAK</t>
  </si>
  <si>
    <t xml:space="preserve">Wooden Daybed with Trundle Bed and Two Storage Drawers , Extendable Bed Daybed,Sofa Bed with Two Drawers, White</t>
  </si>
  <si>
    <t xml:space="preserve">LP000115AAE</t>
  </si>
  <si>
    <t xml:space="preserve">LP000508AAE</t>
  </si>
  <si>
    <t xml:space="preserve">Twin Wooden Daybed with Trundle Bed  , Sofa Bed for Bedroom Living Room, Gray</t>
  </si>
  <si>
    <t xml:space="preserve">WF195108AAE</t>
  </si>
  <si>
    <t xml:space="preserve">Twin size Platform Bed Wood Platform Bed with Trundle</t>
  </si>
  <si>
    <t xml:space="preserve">WF195108AAK</t>
  </si>
  <si>
    <t xml:space="preserve">LP000753AAL</t>
  </si>
  <si>
    <t xml:space="preserve">3 Pieces Rattan Platform Full Size Bed With 2 Nightstands,Walnut</t>
  </si>
  <si>
    <t xml:space="preserve">LP000752AAK</t>
  </si>
  <si>
    <t xml:space="preserve">Full Size Wooden House Bed with Shelves and a Mini-cabinet, White</t>
  </si>
  <si>
    <t xml:space="preserve">LT000558AAH-1</t>
  </si>
  <si>
    <t xml:space="preserve">Full-Over-Full Castle Style Bunk Bed with 2 Drawers 3 Shelves and Slide - Pink</t>
  </si>
  <si>
    <t xml:space="preserve">LP000905AAE</t>
  </si>
  <si>
    <t xml:space="preserve">Wood Canopy Bed with Trundle Bed and two Drawers ,Full Size Canopy Platform bed With Support Slats .No Box Spring Needed, Brushed Gray</t>
  </si>
  <si>
    <t xml:space="preserve">LP000521AAE</t>
  </si>
  <si>
    <t xml:space="preserve">LP000613AAE</t>
  </si>
  <si>
    <t xml:space="preserve">Upholstered Bed Queen Size with LED light, Bluetooth Player and USB Charging, Hydraulic Storage Bed in Gray Velvet Fabric</t>
  </si>
  <si>
    <t xml:space="preserve">LT000301AAE</t>
  </si>
  <si>
    <t xml:space="preserve">Twin size Loft Bed with Drawers,Desk,and Wardrobe-Gray</t>
  </si>
  <si>
    <t xml:space="preserve">LP000281AAP</t>
  </si>
  <si>
    <t xml:space="preserve">Twin size Loft Bed with Two Shelves and Two drawers (Antique Espresso)</t>
  </si>
  <si>
    <t xml:space="preserve">LT000346AAD</t>
  </si>
  <si>
    <t xml:space="preserve">Twin Over Twin Bunk Bed Wood Bed with Tent and Drawers, Gray+Pink Tent</t>
  </si>
  <si>
    <t xml:space="preserve">LP000369AAK</t>
  </si>
  <si>
    <t xml:space="preserve">LP000715AAA</t>
  </si>
  <si>
    <t xml:space="preserve">Full Size Upholstered Daybed/Sofa Bed Frame-Beige, Velvet</t>
  </si>
  <si>
    <t xml:space="preserve">LT000264AAE</t>
  </si>
  <si>
    <t xml:space="preserve">Full-over-Full Bunk Bed with Twin Size Trundle and 3 Storage Stairs,Gray</t>
  </si>
  <si>
    <t xml:space="preserve">WF199747AAK</t>
  </si>
  <si>
    <t xml:space="preserve">Twin Size Wooden House Bed With Twin Size Trundle, White</t>
  </si>
  <si>
    <t xml:space="preserve">WF306416AAE</t>
  </si>
  <si>
    <t xml:space="preserve">Crib with Drawers and 3 Height Options, Gray</t>
  </si>
  <si>
    <t xml:space="preserve">WF303304AAE</t>
  </si>
  <si>
    <t xml:space="preserve">Wood Canopy Bed with two Drawers, Full Size Canopy Platform bed With Support Slats .No Box Spring Needed, Brushed Gray</t>
  </si>
  <si>
    <t xml:space="preserve">LT000701AAP</t>
  </si>
  <si>
    <t xml:space="preserve">Low Loft Bed Full Size with Full Safety Fence, Climbing ladder, Storage Drawers and Trundle Espresso Solid Wood Bed</t>
  </si>
  <si>
    <t xml:space="preserve">LP006602AAK</t>
  </si>
  <si>
    <t xml:space="preserve">4-Door Mirror Wardrobe with shelves, White</t>
  </si>
  <si>
    <t xml:space="preserve">LP002024AAD</t>
  </si>
  <si>
    <t xml:space="preserve">Twin Size Wooden Daybed with 3 Storage Drawers, Upper Soft Board, shelf, and a set of Sockets and USB Ports, Brown</t>
  </si>
  <si>
    <t xml:space="preserve">LT000448AAE</t>
  </si>
  <si>
    <t xml:space="preserve">LT000448AAK</t>
  </si>
  <si>
    <t xml:space="preserve">WF312892AAC</t>
  </si>
  <si>
    <t xml:space="preserve">Twin Size Loft Bed with Tent and Tower  and  Three Pockets- Blue</t>
  </si>
  <si>
    <t xml:space="preserve">WF310007AAH</t>
  </si>
  <si>
    <t xml:space="preserve">LP000903AAD</t>
  </si>
  <si>
    <t xml:space="preserve">Wood Canopy Bed with four Drawers ,Full Size Canopy Platform Bed With Support Slats .No Box Spring Needed, Brushed Light Brown</t>
  </si>
  <si>
    <t xml:space="preserve">LP000612AAA</t>
  </si>
  <si>
    <t xml:space="preserve">Upholstered Bed Full Size with LED light, Bluetooth Player and USB Charging, Hydraulic Storage Bed in Beige Velvet Fabric</t>
  </si>
  <si>
    <t xml:space="preserve">LP002022AAE</t>
  </si>
  <si>
    <t xml:space="preserve">Twin Size Daybed with Drawers and Shelves, Gray</t>
  </si>
  <si>
    <t xml:space="preserve">WF308631AAP</t>
  </si>
  <si>
    <t xml:space="preserve">Full Size Wood Platform Bed with 4 Drawers and Streamlined Headboard &amp; Footboard, Espresso</t>
  </si>
  <si>
    <t xml:space="preserve">LT011529AAP</t>
  </si>
  <si>
    <t xml:space="preserve">Full size Loft Bed with Drawers and Desk, Wooden Loft Bed with Shelves - Espresso(OLD SKU:LT001529AAP)</t>
  </si>
  <si>
    <t xml:space="preserve">MF310408AAB</t>
  </si>
  <si>
    <t xml:space="preserve">Full Over Full Metal Bunk Bed, Black</t>
  </si>
  <si>
    <t xml:space="preserve">LP000715AAE-1</t>
  </si>
  <si>
    <t xml:space="preserve">WF308630AAK</t>
  </si>
  <si>
    <t xml:space="preserve">Twin Size Wood Platform Bed with 4 Drawers and Streamlined Headboard &amp; Footboard, White</t>
  </si>
  <si>
    <t xml:space="preserve">LT000297AAE</t>
  </si>
  <si>
    <t xml:space="preserve">Full-Full-Full Metal  Triple Bed  with Built-in Ladder, Divided into Three Separate Beds,Gray(OLD SKU:LP000297AAE)</t>
  </si>
  <si>
    <t xml:space="preserve">LP002111AAE</t>
  </si>
  <si>
    <t xml:space="preserve">Upholstered daybed with Two Drawers, Wood Slat Support, Gray, Full Size(OLD SKU :LP001111AAE)</t>
  </si>
  <si>
    <t xml:space="preserve">WF308631AAK</t>
  </si>
  <si>
    <t xml:space="preserve">Full Size Wood Platform Bed with 4 Drawers and Streamlined Headboard &amp; Footboard, White</t>
  </si>
  <si>
    <t xml:space="preserve">WF302176AAK</t>
  </si>
  <si>
    <t xml:space="preserve">Twin Size Wood Bed House Bed Frame with Fence, for Kids, Teens, Girls, Boys,White</t>
  </si>
  <si>
    <t xml:space="preserve">LT100213AAP</t>
  </si>
  <si>
    <t xml:space="preserve">Twin Over Twin Bunk Bed with Slide, House Bed with Slide, Espresso(OLD SKU: LT000213AAP)</t>
  </si>
  <si>
    <t xml:space="preserve">MF294384AAK</t>
  </si>
  <si>
    <t xml:space="preserve">Metal House Bed With Slide, Twin Size Metal Loft Bed with Two-sided writable Wooden Board (White )</t>
  </si>
  <si>
    <t xml:space="preserve">LT000009AAK</t>
  </si>
  <si>
    <t xml:space="preserve">Twin Over Twin Bunk Bed with Slide and Ladder, White(Old SKU:LP000009AAK)</t>
  </si>
  <si>
    <t xml:space="preserve">WF191003AAB</t>
  </si>
  <si>
    <t xml:space="preserve">Living Room Furniture Love Seat Sofa Double Seat Sofa (Loveseat Chair)(Black)</t>
  </si>
  <si>
    <t xml:space="preserve">LT000559AAC-1</t>
  </si>
  <si>
    <t xml:space="preserve">Twin-Over-Twin Castle Style Bunk Bed with 2 Drawers 3 Shelves and Slide - Blue</t>
  </si>
  <si>
    <t xml:space="preserve">LT000248AAN</t>
  </si>
  <si>
    <t xml:space="preserve">Full XL Over Queen Metal Bunk Bed, Sliver</t>
  </si>
  <si>
    <t xml:space="preserve">LT000772AAH</t>
  </si>
  <si>
    <t xml:space="preserve">WF301864AAK</t>
  </si>
  <si>
    <t xml:space="preserve">Twin Size Daybed Wood Bed with Two Drawers , White</t>
  </si>
  <si>
    <t xml:space="preserve">WF302178AAE</t>
  </si>
  <si>
    <t xml:space="preserve">Twin Size Wooden House Bed with Twin Size Trundle, Gray</t>
  </si>
  <si>
    <t xml:space="preserve">LT100214AAK</t>
  </si>
  <si>
    <t xml:space="preserve">Twin Over Twin Bunk Bed with Slide, House Bed with Slide, White(OLD SKU: LT000214AAK)</t>
  </si>
  <si>
    <t xml:space="preserve">MF295082AAK</t>
  </si>
  <si>
    <t xml:space="preserve">Metal House Bed With Trundle, Twin Size House Bed White</t>
  </si>
  <si>
    <t xml:space="preserve">MF291671AAN</t>
  </si>
  <si>
    <t xml:space="preserve">Twin Metal Loft Bed with 2 Shelves and one Desk ,Silver(Old SKU: MF281206AAN)</t>
  </si>
  <si>
    <t xml:space="preserve">MF291663AAN</t>
  </si>
  <si>
    <t xml:space="preserve">Twin Over Twin Metal Bunk Bed (Silver) ( old sku: MF189201NAA )</t>
  </si>
  <si>
    <t xml:space="preserve">LP000568AAE</t>
  </si>
  <si>
    <t xml:space="preserve">Queen Size Murphy Bed with Shelves, Drawers and USB Ports,Gray</t>
  </si>
  <si>
    <t xml:space="preserve">LT000768AAK</t>
  </si>
  <si>
    <t xml:space="preserve">Twin over Twin Bunk Bed With 2 Drawers and Multi-layer Cabinet, White</t>
  </si>
  <si>
    <t xml:space="preserve">LT000548AAP</t>
  </si>
  <si>
    <t xml:space="preserve">Twin Over Twin Bunk Bed with Roof, Slide and Ladder, Espresso</t>
  </si>
  <si>
    <t xml:space="preserve">LT000548AAE</t>
  </si>
  <si>
    <t xml:space="preserve">Twin Over Twin Bunk Bed with Roof, Slide and Ladder, Gray</t>
  </si>
  <si>
    <t xml:space="preserve">WF302177AAN</t>
  </si>
  <si>
    <t xml:space="preserve">Full Size Wood Bed House Bed Frame with Fence, for Kids, Teens, Girls, Boys,Natural</t>
  </si>
  <si>
    <t xml:space="preserve">WF301864AAN</t>
  </si>
  <si>
    <t xml:space="preserve">Twin Size Daybed Wood Bed with Two Drawers, Natural</t>
  </si>
  <si>
    <t xml:space="preserve">WF301864AAE</t>
  </si>
  <si>
    <t xml:space="preserve">Twin Size Daybed Wood Bed with Two Drawers, Gray</t>
  </si>
  <si>
    <t xml:space="preserve">MF302672AAB</t>
  </si>
  <si>
    <t xml:space="preserve">Full Size Metal Daybed with Twin Size Adjustable Trundle, Portable Folding Trundle, Black(OLD SKU:MF293736AAB)</t>
  </si>
  <si>
    <t xml:space="preserve">WF299139AAE</t>
  </si>
  <si>
    <t xml:space="preserve">Full Size Upholstered Leather Platform Bed with Rabbit Ornament, Gray</t>
  </si>
  <si>
    <t xml:space="preserve">MF296383AAK</t>
  </si>
  <si>
    <t xml:space="preserve">LT100214AAE</t>
  </si>
  <si>
    <t xml:space="preserve">Twin Over Twin Bunk Bed with Slide, House Bed with Slide, Gray(OLD SKU: LT000214AAE)</t>
  </si>
  <si>
    <t xml:space="preserve">LP100314AAA</t>
  </si>
  <si>
    <t xml:space="preserve">Upholstered Platform Bed with 2 Drawers and 1 Twin XL Trundle,  Linen Fabric, Queen Size - Dark Beige(OLD SKU :LP000314AAA)</t>
  </si>
  <si>
    <t xml:space="preserve">WF294495AAE</t>
  </si>
  <si>
    <t xml:space="preserve">Twin Size House Bed Wood Bed, Gray(OLD SKU:WF281435AAE)</t>
  </si>
  <si>
    <t xml:space="preserve">LT000109AAP</t>
  </si>
  <si>
    <t xml:space="preserve">Stairway Twin-Over-Twin Bunk Bed with Storage and Guard Rail for Bedroom, Dorm, Espresso color(OLD SKU :LP000109AAP)</t>
  </si>
  <si>
    <t xml:space="preserve">WF195105AAE</t>
  </si>
  <si>
    <t xml:space="preserve">WF191655AAK</t>
  </si>
  <si>
    <t xml:space="preserve">Platform Twin Bed Frame with Storage Drawer and Wood Slat Support No Box Spring Needed, White</t>
  </si>
  <si>
    <t xml:space="preserve">LP000642AAK</t>
  </si>
  <si>
    <t xml:space="preserve">Full Size Wooden Bed With All-in-One Cabinet, Shelf and Sockets,Twin Size Trundle, White</t>
  </si>
  <si>
    <t xml:space="preserve">LP000171AAH</t>
  </si>
  <si>
    <t xml:space="preserve">Upholstered Daybed with Trundle Twin Size Sofa Bed Frame No Box Spring Needed, Linen Fabric(Pink)</t>
  </si>
  <si>
    <t xml:space="preserve">LT000358AAK</t>
  </si>
  <si>
    <t xml:space="preserve">Twin Over Full Bunk Bed with 3-layer Shelves, Drawers and Storage Stairs, White</t>
  </si>
  <si>
    <t xml:space="preserve">LT000045AAK-1</t>
  </si>
  <si>
    <t xml:space="preserve">Twin Over Twin Bunk Bed Wood Bed with Roof, Window, Guardrail, Ladder (White)(OLD SKU :LT000045AAK)</t>
  </si>
  <si>
    <t xml:space="preserve">LT000248AAK</t>
  </si>
  <si>
    <t xml:space="preserve">WF302181AAL</t>
  </si>
  <si>
    <t xml:space="preserve">Twin Size Wooden House Bed with Two Drawers, Walnut</t>
  </si>
  <si>
    <t xml:space="preserve">WF302177AAE</t>
  </si>
  <si>
    <t xml:space="preserve">Full Size Wood Bed House Bed Frame with Fence, for Kids, Teens, Girls, Boys,Gray</t>
  </si>
  <si>
    <t xml:space="preserve">WF302178AAN</t>
  </si>
  <si>
    <t xml:space="preserve">WF300800AAK</t>
  </si>
  <si>
    <t xml:space="preserve">WF300799AAN</t>
  </si>
  <si>
    <t xml:space="preserve">Twin Size Wooden House Bed with Drawers, Natural</t>
  </si>
  <si>
    <t xml:space="preserve">MF302668AAK</t>
  </si>
  <si>
    <t xml:space="preserve">Full Size Metal Daybed with Twin Size Adjustable Trundle, Portable Folding Trundle, White(OLC SKU:MF293730AAK)</t>
  </si>
  <si>
    <t xml:space="preserve">WF299309AAP</t>
  </si>
  <si>
    <t xml:space="preserve">Twin Loft Bed with Slide, House Bed with Slide,Espresso(OLD SKU :WF286245AAP)</t>
  </si>
  <si>
    <t xml:space="preserve">WF299139AAK</t>
  </si>
  <si>
    <t xml:space="preserve">Full Size Upholstered Leather Platform Bed with Rabbit Ornament, White</t>
  </si>
  <si>
    <t xml:space="preserve">WF299302AAE</t>
  </si>
  <si>
    <t xml:space="preserve">Full Size Wood Daybed Frame with Fence, Gray(OLD SKU:WF289662AAE)</t>
  </si>
  <si>
    <t xml:space="preserve">LP100314AAN</t>
  </si>
  <si>
    <t xml:space="preserve">Upholstered Platform Bed with 2 Drawers and 1 Twin XL Trundle,  Linen Fabric, Queen Size - Light Gray(OLD SKU :LP000314AAN)</t>
  </si>
  <si>
    <t xml:space="preserve">LP000412AAA</t>
  </si>
  <si>
    <t xml:space="preserve">WF296648AAB</t>
  </si>
  <si>
    <t xml:space="preserve">Queen Size Upholstered Faux Leather Platform Bed with LED Light Bed Frame with Slatted - Black</t>
  </si>
  <si>
    <t xml:space="preserve">MF286452AAK</t>
  </si>
  <si>
    <t xml:space="preserve">Twin Metal Loft Bed with Desk, Ladder and Guardrails, Loft Bed for Bedroom, White(OLD SKU : MF195191AAK)</t>
  </si>
  <si>
    <t xml:space="preserve">LT000504AAK</t>
  </si>
  <si>
    <t xml:space="preserve">Twin size Loft Bed with Slide and Ladder, White(OLD SKU: LP000504AAK)</t>
  </si>
  <si>
    <t xml:space="preserve">MF289094AAB</t>
  </si>
  <si>
    <t xml:space="preserve">Metal House Bed Frame Full Size with Slatted Support No Box Spring Needed Black</t>
  </si>
  <si>
    <t xml:space="preserve">WF283135AAE</t>
  </si>
  <si>
    <t xml:space="preserve">LT000109AAE</t>
  </si>
  <si>
    <t xml:space="preserve">Stairway Twin-Over-Twin Bunk Bed with Storage and Guard Rail for Bedroom, Dorm, Gray color(OLD SKU :LP000109AAE)</t>
  </si>
  <si>
    <t xml:space="preserve">LT000082AAP</t>
  </si>
  <si>
    <t xml:space="preserve">Bunk Bed with Slide,Twin Over Twin Low Bunk Bed with Fence and Ladder for Kids Teens Espresso</t>
  </si>
  <si>
    <t xml:space="preserve">LT000009AAE</t>
  </si>
  <si>
    <t xml:space="preserve">Twin Over Twin Bunk Bed with Slide and Ladder, Gray（Old SKU:LP000009AAE）</t>
  </si>
  <si>
    <t xml:space="preserve">WF286243AAE</t>
  </si>
  <si>
    <t xml:space="preserve">Twin Size Loft Bed with Slide, House Bed with Slide,Gray(OLD SKU :WF281158AAE)</t>
  </si>
  <si>
    <t xml:space="preserve">WF199385AAA</t>
  </si>
  <si>
    <t xml:space="preserve">WF194302AAD</t>
  </si>
  <si>
    <t xml:space="preserve">Twin size Platform Bed Wood Bed Frame with Trundle, Walnut</t>
  </si>
  <si>
    <t xml:space="preserve">WF195106AAK</t>
  </si>
  <si>
    <t xml:space="preserve">WF194279AAK</t>
  </si>
  <si>
    <t xml:space="preserve">Twin Platform Storage Bed Wood Bed Frame with Two Drawers and Headboard, White (Previous SKU: SF000062KAA)</t>
  </si>
  <si>
    <t xml:space="preserve">LT000228AAK-1</t>
  </si>
  <si>
    <t xml:space="preserve">Twin over Full Bunk Bed with Shelfs, Storage Staircase and 2 Drawers, White</t>
  </si>
  <si>
    <t xml:space="preserve">LT000068AAK-1</t>
  </si>
  <si>
    <t xml:space="preserve">Twin Over Twin Bunk Bed with Trundle and Staircase,White(OLD SKU:LT000068AAK)</t>
  </si>
  <si>
    <t xml:space="preserve">LT000259AAK</t>
  </si>
  <si>
    <t xml:space="preserve">Full XL Over Queen Metal Bunk Bed with Trundle, White</t>
  </si>
  <si>
    <t xml:space="preserve">LT000249AAB</t>
  </si>
  <si>
    <t xml:space="preserve">Full Over Full Metal Bunk Bed with Trundle, Black</t>
  </si>
  <si>
    <t xml:space="preserve">LT000365AAD-1</t>
  </si>
  <si>
    <t xml:space="preserve">Full-Over-Full Bunk Bed with Ladders and Two Storage Drawers (Walnut)(OLD SKU:LT000365AAD)</t>
  </si>
  <si>
    <t xml:space="preserve">LT001005AAK</t>
  </si>
  <si>
    <t xml:space="preserve">Twin Over Full Bunk Bed with Desk, White</t>
  </si>
  <si>
    <t xml:space="preserve">LT000991AAK</t>
  </si>
  <si>
    <t xml:space="preserve">Full Size Loft Bed with Desk and Drawers, Wooden Loft Bed with Lateral Portable Desk, White</t>
  </si>
  <si>
    <t xml:space="preserve">LT100213AAE</t>
  </si>
  <si>
    <t xml:space="preserve">Twin Over Twin Bunk Bed with Slide, House Bed with Slide, Gray(OLD SKU: LT000213AAE</t>
  </si>
  <si>
    <t xml:space="preserve">LP000305AAE</t>
  </si>
  <si>
    <t xml:space="preserve">WF300800AAE</t>
  </si>
  <si>
    <t xml:space="preserve">WF297690AAE</t>
  </si>
  <si>
    <t xml:space="preserve">Full Size Wood Daybed/Sofa Bed, Gray</t>
  </si>
  <si>
    <t xml:space="preserve">LT000354AAE</t>
  </si>
  <si>
    <t xml:space="preserve">Full size Loft Bed with Desk and Writing Board, Wooden Loft Bed with Desk &amp; 2 Drawers Cabinet- Gray</t>
  </si>
  <si>
    <t xml:space="preserve">LT000353AAE</t>
  </si>
  <si>
    <t xml:space="preserve">Twin size Loft Bed with Desk and Writing Board, Wooden Loft Bed with Desk &amp; 2 Drawers Cabinet- Gray</t>
  </si>
  <si>
    <t xml:space="preserve">WF298789AAJ</t>
  </si>
  <si>
    <t xml:space="preserve">WF295029AAK</t>
  </si>
  <si>
    <t xml:space="preserve">Twin Size Daybed Wood Bed with Two Drawers,White(OLD SKU:LP000057AAK)</t>
  </si>
  <si>
    <t xml:space="preserve">WF295710AAK</t>
  </si>
  <si>
    <t xml:space="preserve">Modern Solid Wood Daybed, Multifunctional, Twin Size, White (Previous SKU: WF191899AAK)</t>
  </si>
  <si>
    <t xml:space="preserve">LP000412AAC</t>
  </si>
  <si>
    <t xml:space="preserve">Upholstered Daybed Sofa Bed Twin Size With Trundle Bed and Wood Slat ,Blue</t>
  </si>
  <si>
    <t xml:space="preserve">WF294208AAP</t>
  </si>
  <si>
    <t xml:space="preserve">{Slats are not included}Twin Size Wood Bed House Bed Frame with Fence,for Kids,Teens, Girls,Boys {Espresso}{OLD SKU:WF194274AAP}</t>
  </si>
  <si>
    <t xml:space="preserve">MF292491AAB</t>
  </si>
  <si>
    <t xml:space="preserve">MF292477AAK</t>
  </si>
  <si>
    <t xml:space="preserve">Twin Metal Loft Bed with Desk and Metal Grid,White</t>
  </si>
  <si>
    <t xml:space="preserve">WF292330AAE</t>
  </si>
  <si>
    <t xml:space="preserve">Solid Wood Twin Size Loft Bed with Ladder(Gray)(OLD SKU: WF191903AAE)</t>
  </si>
  <si>
    <t xml:space="preserve">MF286452AAN</t>
  </si>
  <si>
    <t xml:space="preserve">Twin Metal Loft Bed with Desk, Ladder and Guardrails, Loft Bed for Bedroom, Silver(OLD SKU : MF195191AAN)</t>
  </si>
  <si>
    <t xml:space="preserve">MF289091AAB</t>
  </si>
  <si>
    <t xml:space="preserve">Metal House Bed Frame Twin Size with Slatted Support No Box Spring Needed Black</t>
  </si>
  <si>
    <t xml:space="preserve">MF289091AAK</t>
  </si>
  <si>
    <t xml:space="preserve">Metal House Bed Frame Twin Size with Slatted Support No Box Spring Needed White</t>
  </si>
  <si>
    <t xml:space="preserve">WF290286AAE</t>
  </si>
  <si>
    <t xml:space="preserve">Queen Size Storage Bed Velvet Upholstered Platform Bed with a Big Drawer - Grey</t>
  </si>
  <si>
    <t xml:space="preserve">LT000109AAK</t>
  </si>
  <si>
    <t xml:space="preserve">Stairway Twin-Over-Twin Bunk Bed with Storage and Guard Rail for Bedroom, Dorm, White color(OLD SKU :LP000109AAK)</t>
  </si>
  <si>
    <t xml:space="preserve">WF282521AAK</t>
  </si>
  <si>
    <t xml:space="preserve">Twin Size House Bed Wood Bed, White</t>
  </si>
  <si>
    <t xml:space="preserve">WF282522AAE</t>
  </si>
  <si>
    <t xml:space="preserve">Full Size House Bed Wood Bed, Gray</t>
  </si>
  <si>
    <t xml:space="preserve">WF286772AAK</t>
  </si>
  <si>
    <t xml:space="preserve">Bunk Beds for Kids Twin over Twin,House Bunk Bed Metal Bed Frame Built-in Ladder,No Box Spring Needed White</t>
  </si>
  <si>
    <t xml:space="preserve">LT000514AAE</t>
  </si>
  <si>
    <t xml:space="preserve">Twin Over Twin Bunk Bed with Slide and Ladder, Gray(OLD SKU :LP000514AAE)</t>
  </si>
  <si>
    <t xml:space="preserve">WF286243AAK</t>
  </si>
  <si>
    <t xml:space="preserve">Twin Size Loft Bed with Slide, House Bed with Slide,White(OLD SKU :WF281158AAK)</t>
  </si>
  <si>
    <t xml:space="preserve">WF199746AAE</t>
  </si>
  <si>
    <t xml:space="preserve">Full Size Wooden House Bed, Gray</t>
  </si>
  <si>
    <t xml:space="preserve">WF280787AAE</t>
  </si>
  <si>
    <t xml:space="preserve">Upholstered Platform Bed with Tufted Headboard, Box Spring Needed, Gray Linen Fabric, Queen Size</t>
  </si>
  <si>
    <t xml:space="preserve">WF195105AAK</t>
  </si>
  <si>
    <t xml:space="preserve">WF191768AAK</t>
  </si>
  <si>
    <t xml:space="preserve">[Not allowed to sell to Walmart]Twin Size Wood Platform Bed with Headboard and Wooden Slat Support (White)</t>
  </si>
  <si>
    <t xml:space="preserve">LP000466AAE</t>
  </si>
  <si>
    <t xml:space="preserve">Full Size Wood Bed House Bed Frame,Gray</t>
  </si>
  <si>
    <t xml:space="preserve">LP000465AAE</t>
  </si>
  <si>
    <t xml:space="preserve">Twin Size Wood Bed House Bed Frame,Gray</t>
  </si>
  <si>
    <t xml:space="preserve">LP000173AAH</t>
  </si>
  <si>
    <t xml:space="preserve">Full Size Upholstered Daybed with Trundle Sofa Bed Frame No Box Spring Needed, Linen Fabric(Pink)</t>
  </si>
  <si>
    <t xml:space="preserve">LP000173AAE</t>
  </si>
  <si>
    <t xml:space="preserve">Full Size Upholstered Daybed with Trundle Sofa Bed Frame No Box Spring Needed, Linen Fabric(Gray)</t>
  </si>
  <si>
    <t xml:space="preserve">LP000754AAK</t>
  </si>
  <si>
    <t xml:space="preserve">Twin Size Wood House Bed with Fence and Writing Board, White</t>
  </si>
  <si>
    <t xml:space="preserve">LT100008AAN-1</t>
  </si>
  <si>
    <t xml:space="preserve">Twin Over Twin Bunk Bed Wood Bed with Roof, Window, Ladder,Natural(OLD SKU :LT100008AAD)</t>
  </si>
  <si>
    <t xml:space="preserve">WF312892AAF</t>
  </si>
  <si>
    <t xml:space="preserve">Twin Size Loft Bed with Tent and Tower  and  Three Pockets- Green</t>
  </si>
  <si>
    <t xml:space="preserve">LP000751AAK</t>
  </si>
  <si>
    <t xml:space="preserve">Twin Size Wooden House Bed with Shelves and a Mini-cabinet, White</t>
  </si>
  <si>
    <t xml:space="preserve">LP002420AAJ</t>
  </si>
  <si>
    <t xml:space="preserve">LT000346AAC</t>
  </si>
  <si>
    <t xml:space="preserve">Twin Over Twin Bunk Bed Wood Bed with Tent and Drawers, White+Blue Tent</t>
  </si>
  <si>
    <t xml:space="preserve">WF310007AAC</t>
  </si>
  <si>
    <t xml:space="preserve">WF309172AAE</t>
  </si>
  <si>
    <t xml:space="preserve">Twin Size Canopy Day Bed with 2 Drawers, Gray</t>
  </si>
  <si>
    <t xml:space="preserve">WF308885AAE</t>
  </si>
  <si>
    <t xml:space="preserve">Twin Size Canopy Day Bed with twin size Trundle, Gray</t>
  </si>
  <si>
    <t xml:space="preserve">LP000905AAD</t>
  </si>
  <si>
    <t xml:space="preserve">Wood Canopy Bed with Trundle Bed and two Drawers ,Full Size Canopy Platform bed With Support Slats .No Box Spring Needed, Brushed Light Brown</t>
  </si>
  <si>
    <t xml:space="preserve">LT000401AAK</t>
  </si>
  <si>
    <t xml:space="preserve">Twin over Twin Bunk Bed with Roof and Window, with Guardrails and Ladder, White</t>
  </si>
  <si>
    <t xml:space="preserve">LT000321AAK</t>
  </si>
  <si>
    <t xml:space="preserve">Full Size Wooden Loft Bed with Shelves, Desk and Writing Board - White</t>
  </si>
  <si>
    <t xml:space="preserve">WF302178AAL</t>
  </si>
  <si>
    <t xml:space="preserve">LT000135AAE</t>
  </si>
  <si>
    <t xml:space="preserve">Twin Size Low Loft Bed with Rolling Desk, Shelf and Drawers - Gray</t>
  </si>
  <si>
    <t xml:space="preserve">LP000304AAL</t>
  </si>
  <si>
    <t xml:space="preserve">Full Size Wooden House Bed with Drawers, Walnut</t>
  </si>
  <si>
    <t xml:space="preserve">LT000354AAK</t>
  </si>
  <si>
    <t xml:space="preserve">Full size Loft Bed with Desk and Writing Board, Wooden Loft Bed with Desk &amp; 2 Drawers Cabinet- White</t>
  </si>
  <si>
    <t xml:space="preserve">LT001212AAE</t>
  </si>
  <si>
    <t xml:space="preserve">Twin Loft Bed with Slide, House Bed with Slide,Gray(OLD SKU :LT000212AAE)</t>
  </si>
  <si>
    <t xml:space="preserve">WF294808AAK</t>
  </si>
  <si>
    <t xml:space="preserve">(Slats are not included) Full Size Wood Bed House Bed Frame with Fence,for Kids,Teens,Girls,Boys (White )(OLD SKU:WF281294AAK)</t>
  </si>
  <si>
    <t xml:space="preserve">WF294495AAM</t>
  </si>
  <si>
    <t xml:space="preserve">Twin Size House Bed Wood Bed, Natural(OLD SKU:WF281435AAM)</t>
  </si>
  <si>
    <t xml:space="preserve">LT000092AAB</t>
  </si>
  <si>
    <t xml:space="preserve">Twin Over Full Metal Bunk Bed with Desk, Ladder and Quality Slats for Bedroom, Metallic Black（OLD SKU :LP000092AAB）</t>
  </si>
  <si>
    <t xml:space="preserve">LT000092AAK</t>
  </si>
  <si>
    <t xml:space="preserve">Twin Over Full Metal Bunk Bed with Desk, Ladder and Quality Slats for Bedroom, Metallic  White（OLD SKU :LP000092AAK）</t>
  </si>
  <si>
    <t xml:space="preserve">LT000092AAN</t>
  </si>
  <si>
    <t xml:space="preserve">Twin Over Full Metal Bunk Bed with Desk, Ladder and Quality Slats for Bedroom, Metallic Silver（OLD SKU :LP000092AAN）</t>
  </si>
  <si>
    <t xml:space="preserve">WF282820AAE</t>
  </si>
  <si>
    <t xml:space="preserve">Twin Size Wood Platform Bed with House-shaped Headboard  (Gray)</t>
  </si>
  <si>
    <t xml:space="preserve">WF282821AAF</t>
  </si>
  <si>
    <t xml:space="preserve">Full Size Wood Platform Bed with House-shaped Headboard  (Green)</t>
  </si>
  <si>
    <t xml:space="preserve">WF286772AAB</t>
  </si>
  <si>
    <t xml:space="preserve">Bunk Beds for Kids Twin over Twin,House Bunk Bed Metal Bed Frame Built-in Ladder,No Box Spring Needed Black</t>
  </si>
  <si>
    <t xml:space="preserve">WF286310AAK</t>
  </si>
  <si>
    <t xml:space="preserve">Twin size Loft Bed Wood Bed with Slide, Stair and Chalkboard,White(OLD SKU :WF282115AAK)</t>
  </si>
  <si>
    <t xml:space="preserve">LT000009AAP</t>
  </si>
  <si>
    <t xml:space="preserve">Twin Over Twin Bunk Bed with Slide and Ladder, Espresso（Old SKU:LP000009AAP）</t>
  </si>
  <si>
    <t xml:space="preserve">LT000022AAK</t>
  </si>
  <si>
    <t xml:space="preserve">Twin over Full Bunk Bed with Storage - White(OLD SKU :LP000022AAK)</t>
  </si>
  <si>
    <t xml:space="preserve">WF194279AAP</t>
  </si>
  <si>
    <t xml:space="preserve">Twin Platform Storage Bed Wood Bed Frame with Two Drawers and Headboard, Espresso(Previous SKU: SF000062PAA)</t>
  </si>
  <si>
    <t xml:space="preserve">LP000677AAF</t>
  </si>
  <si>
    <t xml:space="preserve">LT000379AAC</t>
  </si>
  <si>
    <t xml:space="preserve">Twin Size Bunk Wood House Bed with Tent, Blue+White</t>
  </si>
  <si>
    <t xml:space="preserve">LT000379AAH</t>
  </si>
  <si>
    <t xml:space="preserve">Twin Size Bunk Wood House Bed with Tent, Pink+White</t>
  </si>
  <si>
    <t xml:space="preserve">LP000724AAE</t>
  </si>
  <si>
    <t xml:space="preserve">Full Size Platform Bed with built-in shelves, LED Light and USB ports, Gray</t>
  </si>
  <si>
    <t xml:space="preserve">LP000757AAN</t>
  </si>
  <si>
    <t xml:space="preserve">Queen Size Elegant Bed Frame with Rattan Headboard and Sockets ,Natural</t>
  </si>
  <si>
    <t xml:space="preserve">LP000756AAN</t>
  </si>
  <si>
    <t xml:space="preserve">Full Size Elegant Bed Frame with Rattan Headboard and Sockets ,Natural</t>
  </si>
  <si>
    <t xml:space="preserve">WF316200AAM</t>
  </si>
  <si>
    <t xml:space="preserve">Twin Size Car Shaped Bed with Tents,White+Natural</t>
  </si>
  <si>
    <t xml:space="preserve">WF316200AAN</t>
  </si>
  <si>
    <t xml:space="preserve">Twin Size Car Shaped Bed with Tents,Natural</t>
  </si>
  <si>
    <t xml:space="preserve">LP000128AAD</t>
  </si>
  <si>
    <t xml:space="preserve">Twin Size Teddy FleeceLoft Bed Wood Bed, Natural</t>
  </si>
  <si>
    <t xml:space="preserve">LP000755AAH</t>
  </si>
  <si>
    <t xml:space="preserve">Full Size Wood House Bed with Fence and Writing Board, Pink</t>
  </si>
  <si>
    <t xml:space="preserve">WF312892AAG</t>
  </si>
  <si>
    <t xml:space="preserve">Twin Size Loft Bed with Tent and Tower  and  Three Pockets- Orange</t>
  </si>
  <si>
    <t xml:space="preserve">LP000171AAE</t>
  </si>
  <si>
    <t xml:space="preserve">Upholstered Daybed with Trundle Twin Size Sofa Bed Frame No Box Spring Needed, Linen Fabric(Gray)</t>
  </si>
  <si>
    <t xml:space="preserve">LT000361AAE</t>
  </si>
  <si>
    <t xml:space="preserve">Twin size Loft Bed with Desk, Shelves and Wardrobe-Gray</t>
  </si>
  <si>
    <t xml:space="preserve">LT000769AAE</t>
  </si>
  <si>
    <t xml:space="preserve">Full over Full Bunk Bed With 2 Drawers and Multi-layer Cabinet, Gray</t>
  </si>
  <si>
    <t xml:space="preserve">LT000769AAK</t>
  </si>
  <si>
    <t xml:space="preserve">Full over Full Bunk Bed With 2 Drawers and Multi-layer Cabinet, White</t>
  </si>
  <si>
    <t xml:space="preserve">WF311965AAB</t>
  </si>
  <si>
    <t xml:space="preserve">Twin Size Race Car-Shaped Platform Bed with Wheels,Black</t>
  </si>
  <si>
    <t xml:space="preserve">LP000883AAD</t>
  </si>
  <si>
    <t xml:space="preserve">Queen Size Wood Platform Bed with 4 Drawers and Streamlined Headboard &amp; Footboard, Oak</t>
  </si>
  <si>
    <t xml:space="preserve">LT000259AAB</t>
  </si>
  <si>
    <t xml:space="preserve">Full XL Over Queen Metal Bunk Bed with Trundle, Black</t>
  </si>
  <si>
    <t xml:space="preserve">WF311752AAE</t>
  </si>
  <si>
    <t xml:space="preserve">Twin Size Car-Shaped Platform Bed with Wheels,Gray</t>
  </si>
  <si>
    <t xml:space="preserve">LT000557AAK</t>
  </si>
  <si>
    <t xml:space="preserve">Convertible Crib/Full Size Bed with Changing Table, White</t>
  </si>
  <si>
    <t xml:space="preserve">WF302181AAN</t>
  </si>
  <si>
    <t xml:space="preserve">Twin Size Wooden House Bed with Two Drawers, Natural</t>
  </si>
  <si>
    <t xml:space="preserve">MF302668AAB</t>
  </si>
  <si>
    <t xml:space="preserve">Full Size Metal Daybed with Twin Size Adjustable Trundle, Portable Folding Trundle, Black(OLD SKU:MF293730AAB)</t>
  </si>
  <si>
    <t xml:space="preserve">WF299263AAC</t>
  </si>
  <si>
    <t xml:space="preserve">WF298789AAB</t>
  </si>
  <si>
    <t xml:space="preserve">WF298788AAB</t>
  </si>
  <si>
    <t xml:space="preserve">LT000221AAK</t>
  </si>
  <si>
    <t xml:space="preserve">Twin Over Twin Bunk Bed Metal Bed with Half Roof, Guardrail and Ladder White</t>
  </si>
  <si>
    <t xml:space="preserve">WF295131AAE</t>
  </si>
  <si>
    <t xml:space="preserve">Full Size Daybed Wood Bed with Twin Size Trundle,Gray</t>
  </si>
  <si>
    <t xml:space="preserve">LT000995AAJ</t>
  </si>
  <si>
    <t xml:space="preserve">MF290257AAN</t>
  </si>
  <si>
    <t xml:space="preserve">Twin Over Twin Metal Bunk Bed,Divided into Two Beds(Silver){OLD SKU:MF280424AAN}</t>
  </si>
  <si>
    <t xml:space="preserve">MF292477AAB</t>
  </si>
  <si>
    <t xml:space="preserve">Twin Metal Loft Bed with Desk and Metal Grid,Black</t>
  </si>
  <si>
    <t xml:space="preserve">LT000082AAE</t>
  </si>
  <si>
    <t xml:space="preserve">Bunk Bed with Slide,Twin Over Twin Low Bunk Bed with Fence and Ladder for  Kids Teens Grey</t>
  </si>
  <si>
    <t xml:space="preserve">LT000108AAK</t>
  </si>
  <si>
    <t xml:space="preserve">Twin Over Twin Bunk Bed with Slide and Ladder, White (Old SKU：LP000108AAK)</t>
  </si>
  <si>
    <t xml:space="preserve">LT000022AAE</t>
  </si>
  <si>
    <t xml:space="preserve">Twin over Full Bunk Bed with Storage - Gray(OLD SKU :LP000022AAE)</t>
  </si>
  <si>
    <t xml:space="preserve">WF191768AAP</t>
  </si>
  <si>
    <t xml:space="preserve">[Not allowed to sell to Walmart]Twin Size Wood Platform Bed with Headboard and Wooden Slat Support (Espresso)</t>
  </si>
  <si>
    <t xml:space="preserve">LP006664AAK</t>
  </si>
  <si>
    <t xml:space="preserve">Full Size Murphy Bed Wall Bed with Top Cabinets,White</t>
  </si>
  <si>
    <t xml:space="preserve">LP006664AAE</t>
  </si>
  <si>
    <t xml:space="preserve">Full Size Murphy Bed Wall Bed with Top Cabinets,Gray</t>
  </si>
  <si>
    <t xml:space="preserve">LT000852AAK</t>
  </si>
  <si>
    <t xml:space="preserve">Full Size Wooden Loft Bed Big Storage with Under-bed Desk, with Drawers, with Shelves, White</t>
  </si>
  <si>
    <t xml:space="preserve">LP001345AAP</t>
  </si>
  <si>
    <t xml:space="preserve">Wood House Bed Twin Size, 2 Twin Solid Bed L structure with fence and slatted frame, Espresso</t>
  </si>
  <si>
    <t xml:space="preserve">LT000369AAE</t>
  </si>
  <si>
    <t xml:space="preserve">LT000368AAE</t>
  </si>
  <si>
    <t xml:space="preserve">LT000681AAH-1</t>
  </si>
  <si>
    <t xml:space="preserve">Twin-Over-Twin Bunk Bed with Changeable Table, Bunk Bed Turn into Upper Bed and Down Desk -Pink</t>
  </si>
  <si>
    <t xml:space="preserve">WF316201AAM</t>
  </si>
  <si>
    <t xml:space="preserve">Full Size Car Shaped Bed with Tents,White+Natural</t>
  </si>
  <si>
    <t xml:space="preserve">LP000755AAK</t>
  </si>
  <si>
    <t xml:space="preserve">Full Size Wood House Bed with Fence and Writing Board, White</t>
  </si>
  <si>
    <t xml:space="preserve">LP000376AAK</t>
  </si>
  <si>
    <t xml:space="preserve">Full Size Wood Pltaform Bed with win Size Trundle, 3 Drawers, Upper Shelves and a set of USB Ports &amp; Sockets, White</t>
  </si>
  <si>
    <t xml:space="preserve">WF311965AAJ</t>
  </si>
  <si>
    <t xml:space="preserve">WF308631AAD</t>
  </si>
  <si>
    <t xml:space="preserve">Full Size Wood Platform Bed with 4 Drawers and Streamlined Headboard &amp; Footboard, Oak</t>
  </si>
  <si>
    <t xml:space="preserve">LT000249AAN</t>
  </si>
  <si>
    <t xml:space="preserve">Full Over Full Metal Bunk Bed with Trundle, Silver</t>
  </si>
  <si>
    <t xml:space="preserve">LP006001AAE</t>
  </si>
  <si>
    <t xml:space="preserve">3-Door Wardrobe with 2 Drawers, Wood Grain Effect in Gray</t>
  </si>
  <si>
    <t xml:space="preserve">LP000127AAE</t>
  </si>
  <si>
    <t xml:space="preserve">Upholstered Daybed Sofa Bed Twin Size With Trundle Bed and Wood Slat, Gray</t>
  </si>
  <si>
    <t xml:space="preserve">WF298789AAC</t>
  </si>
  <si>
    <t xml:space="preserve">WF299302AAM</t>
  </si>
  <si>
    <t xml:space="preserve">Full Size Wood Daybed Frame with Fence, Natural(OLD SKU:WF289662AAM)</t>
  </si>
  <si>
    <t xml:space="preserve">WF299299AAK</t>
  </si>
  <si>
    <t xml:space="preserve">Twin Size Wood Floor Bed Frame with Fence and Door, White(OLD SKU :WF289661AAK)</t>
  </si>
  <si>
    <t xml:space="preserve">WF299338AAA</t>
  </si>
  <si>
    <t xml:space="preserve">Queen Size Upholstered Platform Bed with Storage Headboard and USB Port,  Linen Fabric Upholstered Bed (Beige)</t>
  </si>
  <si>
    <t xml:space="preserve">WF289640AAE</t>
  </si>
  <si>
    <t xml:space="preserve">Twin Size Wood House Bed with Fence, Gray</t>
  </si>
  <si>
    <t xml:space="preserve">WF286773AAK</t>
  </si>
  <si>
    <t xml:space="preserve">House Bed Tent Bed Frame Twin Size Metal Floor Play House Bed with Slat for Kids Girls Boys , No Box Spring Needed White</t>
  </si>
  <si>
    <t xml:space="preserve">LT000768AAE</t>
  </si>
  <si>
    <t xml:space="preserve">Twin over Twin Bunk Bed With 2 Drawers and Multi-layer Cabinet, Gray</t>
  </si>
  <si>
    <t xml:space="preserve">LT000259AAN</t>
  </si>
  <si>
    <t xml:space="preserve">Full XL Over Queen Metal Bunk Bed with Trundle, Silver</t>
  </si>
  <si>
    <t xml:space="preserve">LT000346AAH</t>
  </si>
  <si>
    <t xml:space="preserve">Twin Over Twin Bunk Bed Wood Bed with Tent and Drawers, White+Pink Tent</t>
  </si>
  <si>
    <t xml:space="preserve">LT000045AAE-1</t>
  </si>
  <si>
    <t xml:space="preserve">Twin Over Twin Bunk Bed Wood Bed with Roof, Window, Guardrail, Ladder (Gray)(OLD SKU :LT000045AAE)</t>
  </si>
  <si>
    <t xml:space="preserve">W2167P182272</t>
  </si>
  <si>
    <t xml:space="preserve">Tall Large Floor Storage Cabinet with Open Compartments and 2 Cabinets with Doors,  Freestanding Cabinet, for Home Kitchen, Bathroom, Living Room</t>
  </si>
  <si>
    <t xml:space="preserve">W2167131142</t>
  </si>
  <si>
    <t xml:space="preserve">W2167131076</t>
  </si>
  <si>
    <t xml:space="preserve">Coat Rack, Hall Tree with Shoe Rack for Entryway, 3-in-1 Entryway Coat Rack and Storage Rack, with 7 Hooks, a Hanging Rod</t>
  </si>
  <si>
    <t xml:space="preserve">W2167130766</t>
  </si>
  <si>
    <t xml:space="preserve">4-Tier Corner Bookshelf, Modern Style, Plant Stand with Metal Frame</t>
  </si>
  <si>
    <t xml:space="preserve">W2167131145</t>
  </si>
  <si>
    <t xml:space="preserve">4-Tier Narrow Book Shelf, Bookcase for Home Office, Living Room, Bedroom, Kitchen, Rustic Brown and Black</t>
  </si>
  <si>
    <t xml:space="preserve">W2012S00005</t>
  </si>
  <si>
    <t xml:space="preserve">Convertible Combination Sofa Sofa L-Shaped Sofa with Storage Cabinet Footstool, Living Room Navy Blue Sofa, Living Room/Bedroom/Office/Small Space 3-Seater Combination Sofa</t>
  </si>
  <si>
    <t xml:space="preserve">W2012</t>
  </si>
  <si>
    <t xml:space="preserve">CozyLiv</t>
  </si>
  <si>
    <t xml:space="preserve">W2012S00004</t>
  </si>
  <si>
    <t xml:space="preserve">Convertible Combo Sofa Sofa L-Shaped Sofa with Storage Cabinet Footstool, Living Room Dark Gray Sofa, Living Room/Bedroom/Office/Small Space 3-Seat Combo Sofa</t>
  </si>
  <si>
    <t xml:space="preserve">W2012S00003</t>
  </si>
  <si>
    <t xml:space="preserve">Convertible Combination Sofa Sofa L-Shaped Sofa with Footstools with Storage, Beige Sofa for Living Room, Living Room/Bedroom/Office/Small Space 3-Seater Combination Sofa</t>
  </si>
  <si>
    <t xml:space="preserve">GS100033AAH</t>
  </si>
  <si>
    <t xml:space="preserve">[VIDEO provided][New]84 "Modern Chenille L-Shaped Sofa with Reversible Lounge,Convertible Sectional Couch Set,4 Seat Indoor Furniture with Reversible Chaise,Fit for Living Room, Apartment(2 Pillows)</t>
  </si>
  <si>
    <t xml:space="preserve">GS100033AAF</t>
  </si>
  <si>
    <t xml:space="preserve">GS100033AAB</t>
  </si>
  <si>
    <t xml:space="preserve">GS009720AAG</t>
  </si>
  <si>
    <t xml:space="preserve">[VIDEO provided][New]109*57"Modern Sectional Cloud Sofa with Console,USB Charging Port,Reading Light,Cup Holder,4 Seat Chenille Modular Couch,Storable Indoor Funiture for Living Room,Apartment,2 Color</t>
  </si>
  <si>
    <t xml:space="preserve">GS009720AAA</t>
  </si>
  <si>
    <t xml:space="preserve">109*57"Modern Sectional Cloud Sofa with Console,USB Charging Port,Reading Light,Cup Holder,4 Seat Chenille Modular Couch,Storable Indoor Funiture for Living Room,Apartment,2 Color</t>
  </si>
  <si>
    <t xml:space="preserve">GS009012AAB</t>
  </si>
  <si>
    <t xml:space="preserve">[VIDEO provided] 112*87" Sectional Sofa Couches Living Room Sets, 7 Seats Modular Sectional Sofa with Ottoman, L Shape Fabric Sofa Corner Couch Set with 3 Pillows, Black(New of GS008210AAB)</t>
  </si>
  <si>
    <t xml:space="preserve">GS009012AAG</t>
  </si>
  <si>
    <t xml:space="preserve">[VIDEO provided] 112*87" Sectional Sofa Couches Living Room Sets, 7 Seats Modular Sectional Sofa with Ottoman, L Shape Fabric Sofa Corner Couch Set with 3 Pillows, Grey(New of GS008210AAG)</t>
  </si>
  <si>
    <t xml:space="preserve">GS102016AAA</t>
  </si>
  <si>
    <t xml:space="preserve">133*65" Corduroy Modular Sectional Sofa,U Shaped Couch with Armrest Bags,6 Seat Freely Combinable Sofa Bed,Comfortable and Spacious Indoor Furniture for Living Room, 2 Colors</t>
  </si>
  <si>
    <t xml:space="preserve">GS102016AAE</t>
  </si>
  <si>
    <t xml:space="preserve">GS005301AAA</t>
  </si>
  <si>
    <t xml:space="preserve">116*58" Velvet Modular Sectional Sofa,U Shaped Reversible Couch Set,Free Combination,6 Seat Sleeper Cloud Sofa Bed with Ottoman,Convertible Oversized Indoor Furniture Pieces for Living Room,Beige</t>
  </si>
  <si>
    <t xml:space="preserve">GS005302AAE</t>
  </si>
  <si>
    <t xml:space="preserve">115*58" Chenille Modular Sectional Sofa,U Shaped Reversible Couch,Free Combination,6 Seat Sleeper Sofa Bed with Ottoman,Convertible Oversized Indoor Furniture for Living Room,Gray</t>
  </si>
  <si>
    <t xml:space="preserve">W2325P183182</t>
  </si>
  <si>
    <t xml:space="preserve">{VIDEO Provided}3-in-1 Upholstered Futon Sofa Convertible Sofa bed,Foldable Tufted Loveseat with Pull Out Sleeper Couch Bed,Folding Mattres Love Seat Daybed W/Side Pockets and Cup Holder, Light Gray</t>
  </si>
  <si>
    <t xml:space="preserve">W2325</t>
  </si>
  <si>
    <t xml:space="preserve">W2325P163375</t>
  </si>
  <si>
    <t xml:space="preserve">{VIDEO Provided}3-in-1 Upholstered Futon Sofa Convertible Floor Sofa bed,Foldable Tufted Loveseat with Pull Out Sleeper Couch Bed,Folding Mattres Love Seat Daybed W/Side Pockets for Living Room, Brown</t>
  </si>
  <si>
    <t xml:space="preserve">W2325P183181</t>
  </si>
  <si>
    <t xml:space="preserve">{VIDEO Provided}3-in-1 Upholstered Futon Sofa Convertible Sofa bed,Foldable Tufted Loveseat with Pull Out Sleeper Couch Bed,Folding Mattres Love Seat Daybed W/Side Pockets and Cup Holder, Dark Gray</t>
  </si>
  <si>
    <t xml:space="preserve">N751S178493Y</t>
  </si>
  <si>
    <t xml:space="preserve">WF314529AAK</t>
  </si>
  <si>
    <t xml:space="preserve">58"Mid-Century Modern Curved Desk,Wooden Home Office Desk with Waveform Fluted Panel Design,Executive Desk with 3 Drawers and Metal Leg,Writing Desk,Workstation for Office, Living Room,White&amp;Gold</t>
  </si>
  <si>
    <t xml:space="preserve">SR000020AAK</t>
  </si>
  <si>
    <t xml:space="preserve">60''Modern Executive Desk,White Curved Computer Desk with Gold Metal Legs,3-Drawers Home Office Desk,Writing Desk with 1 Storage Cabinet for Home Office,Living Room,Gold+White</t>
  </si>
  <si>
    <t xml:space="preserve">SR000030AAT</t>
  </si>
  <si>
    <t xml:space="preserve">63"Modern Executive Desk ,Rustic Industrial Wooden Writing Desk,Study Desk with Monitor Stand,Rectangular Computer Desk for Home Office,Living Room,Teak</t>
  </si>
  <si>
    <t xml:space="preserve">SR000050AAT</t>
  </si>
  <si>
    <t xml:space="preserve">66.5" Modern L-shaped Executive Desk with delicate tempered glass Cabinet Storage,Large Office Desk with Drawers,Business Furniture Desk Workstation for Home Office,Teak</t>
  </si>
  <si>
    <t xml:space="preserve">N751S178493B</t>
  </si>
  <si>
    <t xml:space="preserve">70"Classic and Traditional Executive Desk with Metal Edge Trim ,Writing Desk with 2 file drawers,USB Ports and Outlets,Desk with Hidden Compartment for Living Room,Home Office,Study Room,Black</t>
  </si>
  <si>
    <t xml:space="preserve">W1781108563</t>
  </si>
  <si>
    <t xml:space="preserve">sideboard cabinet,corner cabinet,Bathroom Floor Corner Cabinet with Doors and Shelves, Kitchen, Living Room,Free Standing Storage Cabinet for Bathroom</t>
  </si>
  <si>
    <t xml:space="preserve">W1162S00009</t>
  </si>
  <si>
    <t xml:space="preserve">Twin Over Twin Bunk Beds Can be Turn into Upper Bed and Down Desk, Cushion Sets are Free. White,79''L x 40.9''W x 79''H.</t>
  </si>
  <si>
    <t xml:space="preserve">W1162P190400</t>
  </si>
  <si>
    <t xml:space="preserve">Bedroom Dresser, 3 Dressers with Wavy Curved Drawers, Children's Room, Living Room, Entry and Hallway Wood Chest of Drawers, Walnut, 31.5″W x 15.8″D x 37.4″H.</t>
  </si>
  <si>
    <t xml:space="preserve">W1162P190403</t>
  </si>
  <si>
    <t xml:space="preserve">Bedroom Dresser, 6 Double Dressers with Wavy Drawers, Wooden Chest of Drawers for Children's Room, Living Room, Entrance and Hallway, Natural, 47.2''W x 15.8''D x 31.7''H.</t>
  </si>
  <si>
    <t xml:space="preserve">W1162P190402</t>
  </si>
  <si>
    <t xml:space="preserve">Bedroom dresser, 8 Double Dresser with rattan drawers, wood chest of drawers for kids room, living room, entry and hallway, Natural, 47.2''W x 15.8''D x 37.4''H.</t>
  </si>
  <si>
    <t xml:space="preserve">W1162P190401</t>
  </si>
  <si>
    <t xml:space="preserve">Bedroom dresser, 6 Double Dresser with rattan drawers, wood chest of drawers for kids room, living room, entry and hallway, Natural, 47.2'' W x 15.8'' D x 30'' H.</t>
  </si>
  <si>
    <t xml:space="preserve">GX001814AAK</t>
  </si>
  <si>
    <t xml:space="preserve">Twin Size Storage Platform Bed Frame with with Trundle and Light Strip Design in Headboard,White</t>
  </si>
  <si>
    <t xml:space="preserve">GX001814AAD</t>
  </si>
  <si>
    <t xml:space="preserve">Twin Size Storage Platform Bed Frame with with Trundle and Light Strip Design in Headboard,Oak</t>
  </si>
  <si>
    <t xml:space="preserve">W1162123744</t>
  </si>
  <si>
    <t xml:space="preserve">Bed frame with charging station full size, Rustic Brown, 83.1'' L x 56.1'' W x 39'' H</t>
  </si>
  <si>
    <t xml:space="preserve">N820S00002K</t>
  </si>
  <si>
    <t xml:space="preserve">Queen Size Wooden Rattan Platform Bed, with 2 Big Drawers, T Size Trundle, White</t>
  </si>
  <si>
    <t xml:space="preserve">N820S00002P</t>
  </si>
  <si>
    <t xml:space="preserve">Queen Size Wooden Rattan Platform Bed, with 2 Big Drawers, T Size Trundle, Espresso</t>
  </si>
  <si>
    <t xml:space="preserve">N820S00002D</t>
  </si>
  <si>
    <t xml:space="preserve">Queen Size Wooden Rattan Platform Bed, with 2 Big Drawers, T Size Trundle, Brown</t>
  </si>
  <si>
    <t xml:space="preserve">W1162123746</t>
  </si>
  <si>
    <t xml:space="preserve">Bed frame with charging station Queen size,Grey, 87.8'' L x 61.8'' W x 39.2'' H.</t>
  </si>
  <si>
    <t xml:space="preserve">W1162123743</t>
  </si>
  <si>
    <t xml:space="preserve">Bed frame with charging station queen size,87.80'' L x 61.80'' W x 39.2'' H</t>
  </si>
  <si>
    <t xml:space="preserve">W1162123745</t>
  </si>
  <si>
    <t xml:space="preserve">Bed frame with charging station full size, Grey, 83.1'' L x 56.1'' W x 39.2'' H.</t>
  </si>
  <si>
    <t xml:space="preserve">W1162P187900</t>
  </si>
  <si>
    <t xml:space="preserve">Floating Bed Frame Queen Size with LED Lights ＆ charging station, Metal Platform Queen Bed, 79.9'' L x 60.2'' W x 7.9'' H.</t>
  </si>
  <si>
    <t xml:space="preserve">W1162P187901</t>
  </si>
  <si>
    <t xml:space="preserve">Floating Bed Frame King Size with LED Lights ＆ charging station, Metal Platform Queen Bed, 79.9'' L x 76.2'' W x 7.9'' H.</t>
  </si>
  <si>
    <t xml:space="preserve">W2386P196635</t>
  </si>
  <si>
    <t xml:space="preserve">Vanity Desk with Mirror and Lights, Dressing Table with Large Drawer, 2 Level Storage Dresser &amp; 3 Lighting Modes Adjustable Brightness, Suitable for Bedroom(Rose Pink)</t>
  </si>
  <si>
    <t xml:space="preserve">W2386P192265</t>
  </si>
  <si>
    <t xml:space="preserve">Vanity Desk with Mirror and Lights, Dressing Table with Large Drawer, 2 Level Storage Dresser &amp; 3 Lighting Modes Adjustable Brightness, Suitable for Bedroom(White)</t>
  </si>
  <si>
    <t xml:space="preserve">W2386P196636</t>
  </si>
  <si>
    <t xml:space="preserve">Vanity Desk with Mirror and Lights, Dressing Table with Large Drawer, 2 Level Storage Dresser &amp; 3 Lighting Modes Adjustable Brightness, Suitable for Bedroom(Black)</t>
  </si>
  <si>
    <t xml:space="preserve">W1781P180252</t>
  </si>
  <si>
    <t xml:space="preserve">iron bed frame, metal bed frame, wrought iron bed frame, iron platform bed frame, iron canopy bed frame, iron twin bed frame, iron queen bed frame, iron double bed frame, iron sin</t>
  </si>
  <si>
    <t xml:space="preserve">W2237P146891</t>
  </si>
  <si>
    <t xml:space="preserve">Little Star Cartoon Car Bed</t>
  </si>
  <si>
    <t xml:space="preserve">W1781S00021</t>
  </si>
  <si>
    <t xml:space="preserve">Single metal loft bed with rectangular desk, LED lights, LED loft bed frame double bed with storage shelves and hanging storage compartments, safety guard and ladder, no box springs required, rattan g</t>
  </si>
  <si>
    <t xml:space="preserve">W1781S00019</t>
  </si>
  <si>
    <t xml:space="preserve">W1781S00020</t>
  </si>
  <si>
    <t xml:space="preserve">W1781S00018</t>
  </si>
  <si>
    <t xml:space="preserve">W1781125240</t>
  </si>
  <si>
    <t xml:space="preserve">W1781P171452</t>
  </si>
  <si>
    <t xml:space="preserve">iron bed frame, metal bed frame, wrought iron bed frame, iron platform bed frame, iron canopy bed frame, iron twin bed frame, iron full bed frame, iron double bed frame, iron sin</t>
  </si>
  <si>
    <t xml:space="preserve">W1781125239</t>
  </si>
  <si>
    <t xml:space="preserve">W1413S00027</t>
  </si>
  <si>
    <t xml:space="preserve">Twin Size Upholstery DayBed with Twin Size Erectable Trundle and USB Charging Design, Linen Beige</t>
  </si>
  <si>
    <t xml:space="preserve">W636P188725</t>
  </si>
  <si>
    <t xml:space="preserve">King Size Bed Frame with  Headboard and  4 Storage Drawers , King Bed Frame with Charging Station and LED Lights, Wood Slats, Easy Assembly,No Box Spring Needed,Industrial Gray</t>
  </si>
  <si>
    <t xml:space="preserve">W636S00001</t>
  </si>
  <si>
    <t xml:space="preserve">King Size Bed Frame with Upholstered Headboard and  4 Storage Drawers , King Bed Frame with Charging Station and LED Lights, Wood Slats, Beige Faux Leather &amp; Rivets, No Box Spring Needed</t>
  </si>
  <si>
    <t xml:space="preserve">W636P176753</t>
  </si>
  <si>
    <t xml:space="preserve">King Size Bed Frame with Upholstered Headboard, King Bed Frame with Charging Station and LED Lights, Wood Slats, Dark Gray Faux Leather &amp; Rivets,  No Box Spring Needed, Easy Assembly</t>
  </si>
  <si>
    <t xml:space="preserve">W636P176802</t>
  </si>
  <si>
    <t xml:space="preserve">King Size Bed Frame with Upholstered Headboard, King Bed Frame with Charging Station and LED Lights, Wood Slats, Beige Linen,  No Box Spring Needed, Easy Assembly</t>
  </si>
  <si>
    <t xml:space="preserve">W636P176800</t>
  </si>
  <si>
    <t xml:space="preserve">King Size Bed Frame with Upholstered Headboard, King Bed Frame with Charging Station and LED Lights, Wood Slats, Dark Gray Linen,  No Box Spring Needed, Easy Assembly</t>
  </si>
  <si>
    <t xml:space="preserve">W636P176805</t>
  </si>
  <si>
    <t xml:space="preserve">Queen Size Bed Frame with Upholstered Headboard, Queen Bed Frame with Charging Station and LED Lights, Wood Slats, Beige Linen,  No Box Spring Needed, Easy Assembly</t>
  </si>
  <si>
    <t xml:space="preserve">W636P176797</t>
  </si>
  <si>
    <t xml:space="preserve">Queen Size Bed Frame with Upholstered Headboard, Queen Bed Frame with Charging Station and LED Lights, Wood Slats, Dark Gray Linen,  No Box Spring Needed, Easy Assembly</t>
  </si>
  <si>
    <t xml:space="preserve">W636P176774</t>
  </si>
  <si>
    <t xml:space="preserve">Queen Size Bed Frame with Upholstered Headboard and  4 Storage Drawers , Queen Bed Frame with Charging Station and LED Lights, Wood Slats, Beige Faux Leather &amp; Rivets, No Box Spring Needed</t>
  </si>
  <si>
    <t xml:space="preserve">W636P176755</t>
  </si>
  <si>
    <t xml:space="preserve">Queen Size Bed Frame with Upholstered Headboard, Queen Bed Frame with Charging Station and LED Lights, Wood Slats, Dark Gray Faux Leather &amp; Rivets,  No Box Spring Needed, Easy Assembly</t>
  </si>
  <si>
    <t xml:space="preserve">PP297713AAH</t>
  </si>
  <si>
    <t xml:space="preserve">Toddler Climber and Slide Set 4 in 1, Kids Playground Climber Freestanding Slide Playset with Basketball Hoop Play Combination for Babies Indoor &amp; Outdoor</t>
  </si>
  <si>
    <t xml:space="preserve">WF312486AAK</t>
  </si>
  <si>
    <t xml:space="preserve">Full Size Car-Shaped Platform Bed,Full Bed with Storage Shelf for Bedroom,White</t>
  </si>
  <si>
    <t xml:space="preserve">SV000021AAK</t>
  </si>
  <si>
    <t xml:space="preserve">W636P183153</t>
  </si>
  <si>
    <t xml:space="preserve">King Size Bed Frame with LED Light &amp; Power Outlet, Platform Bed with Upholstered Headboard and Storage, Sturdy Metal Slats Support, No Box Spring Needed, Easy Assembly, Noise-Free</t>
  </si>
  <si>
    <t xml:space="preserve">W636P183156</t>
  </si>
  <si>
    <t xml:space="preserve">King Size Bed Frame with 2 Storage Drawers and LED Lights Headboard, Upholstered king Bed Frame with Charging Station, No Box Spring Needed, Easy Assembly</t>
  </si>
  <si>
    <t xml:space="preserve">W636P183157</t>
  </si>
  <si>
    <t xml:space="preserve">Queen Size Bed Frame with 2 Storage Drawers and LED Lights Headboard, Upholstered king Bed Frame with Charging Station, No Box Spring Needed, Easy Assembly</t>
  </si>
  <si>
    <t xml:space="preserve">W636P183147</t>
  </si>
  <si>
    <t xml:space="preserve">Queen Size Bed Frame with LED Light &amp; Power Outlet, Platform Bed with Upholstered Headboard and Storage, Sturdy Metal Slats Support, No Box Spring Needed, Easy Assembly, Noise-Free</t>
  </si>
  <si>
    <t xml:space="preserve">W636P183669</t>
  </si>
  <si>
    <t xml:space="preserve">Bed Frame Queen Size with Storage Headboard and 2 Drawers, Upholstered Platform Bed with Charging Station and LED Light, Heavy Duty Frame Support, No Box Spring Needed, Noise Free, Natural</t>
  </si>
  <si>
    <t xml:space="preserve">W420P186321</t>
  </si>
  <si>
    <t xml:space="preserve">W636P188721</t>
  </si>
  <si>
    <t xml:space="preserve">Queen Size Bed Frame with  Headboard and  4 Storage Drawers , Queen Bed Frame with Charging Station and LED Lights, Wood Slats, Easy Assembly,No Box Spring Needed,Industrial Gray</t>
  </si>
  <si>
    <t xml:space="preserve">W636P188785</t>
  </si>
  <si>
    <t xml:space="preserve">King Size Metal Bed Frame with Upholstered Headboard,  with wireless charging and USB A &amp; USB C, Touch LED light,Oval-Shaped Platform Bed with Under-Bed Storage, No Box Spring Needed, Vintage Brown</t>
  </si>
  <si>
    <t xml:space="preserve">W636P188782</t>
  </si>
  <si>
    <t xml:space="preserve">Queen Size Metal Bed Frame with Upholstered Headboard,  with wireless charging and USB A &amp; USB C, Touch LED light,Oval-Shaped Platform Bed with Under-Bed Storage, No Box Spring Needed, Vintage Brown</t>
  </si>
  <si>
    <t xml:space="preserve">W487P169721</t>
  </si>
  <si>
    <t xml:space="preserve">Queen Floating Bed Frame with LED Lights and Wall Mounted Headboard Modern Low Profile Led Platform Bed Frame Queen Size Faux Leather Upholstered Platform Bed Frame,No Box Spring Needed,White</t>
  </si>
  <si>
    <t xml:space="preserve">W487P169723</t>
  </si>
  <si>
    <t xml:space="preserve">Queen Floating Bed Frame with LED Lights and Wall Mounted Headboard Modern Low Profile Led Platform Bed Frame Queen Size Faux Leather Upholstered Platform Bed Frame,No Box Spring Needed,Grey</t>
  </si>
  <si>
    <t xml:space="preserve">W487P169722</t>
  </si>
  <si>
    <t xml:space="preserve">Queen Floating Bed Frame with LED Lights and Wall Mounted Headboard Modern Low Profile Led Platform Bed Frame Queen Size Faux Leather Upholstered Platform Bed Frame,No Box Spring Needed,Black</t>
  </si>
  <si>
    <t xml:space="preserve">W487P169720</t>
  </si>
  <si>
    <t xml:space="preserve">Queen Floating Bed Frame with Wall Mounted Headboard Modern Low Profile Platform Bed Frame Queen Size Faux Leather Upholstered Platform Bed Frame,No Box Spring Needed,White</t>
  </si>
  <si>
    <t xml:space="preserve">W487P169719</t>
  </si>
  <si>
    <t xml:space="preserve">Queen Floating Bed Frame with Wall Mounted Headboard Modern Low Profile Platform Bed Frame Queen Size Faux Leather Upholstered Platform Bed Frame,No Box Spring Needed,Grey</t>
  </si>
  <si>
    <t xml:space="preserve">W487P169718</t>
  </si>
  <si>
    <t xml:space="preserve">Queen Floating Bed Frame with Wall Mounted Headboard Modern Low Profile Platform Bed Frame Queen Size Faux Leather Upholstered Platform Bed Frame,No Box Spring Needed,Black</t>
  </si>
  <si>
    <t xml:space="preserve">W465133693</t>
  </si>
  <si>
    <t xml:space="preserve">Pool Ladder Heavy-Duty 4 Safety Step for Above Ground Pools Stair Entry System with Handrails 400lbs</t>
  </si>
  <si>
    <t xml:space="preserve">W465</t>
  </si>
  <si>
    <t xml:space="preserve">G&amp;H</t>
  </si>
  <si>
    <t xml:space="preserve">W578P186749</t>
  </si>
  <si>
    <t xml:space="preserve">Modern Accent Sideboard Cabinet with Acrylic Doors, Freestanding Storage Cupboard Console Table for Kitchen Dining Living Room Hallway Office, Black</t>
  </si>
  <si>
    <t xml:space="preserve">W578P186748</t>
  </si>
  <si>
    <t xml:space="preserve">Buffet Cabinet with Storage, 60'' Storage Cabinet with 4 Acrylic Doors, Accent Cabinet, Sideboard Cabinet for Hallway, Entry, Living Room, White</t>
  </si>
  <si>
    <t xml:space="preserve">W2735P186341</t>
  </si>
  <si>
    <t xml:space="preserve">Modern Sideboard Buffet with Plenty of Storage Space - Anti-tilt mechanism, Elegant handles, Silent Magnetic closures and Eco-friendly finishes for Kitchen, Dining Room,Bed Room and Living Room</t>
  </si>
  <si>
    <t xml:space="preserve">W2735P186339</t>
  </si>
  <si>
    <t xml:space="preserve">Modern Sideboard Buffet with Plenty of Storage Space - Anti-tilt mechanism, Elegant handles, Silent magnetic closure and Eco-friendly finish for kitchen, dining room and living room.</t>
  </si>
  <si>
    <t xml:space="preserve">W67982051</t>
  </si>
  <si>
    <t xml:space="preserve">Solid Wood spray-painted drawer dresser bar,buffet tableware cabinet lockers buffet server console table lockers, retro round handle, applicable to the dining room, living room,kitchen corridor auburn</t>
  </si>
  <si>
    <t xml:space="preserve">W679</t>
  </si>
  <si>
    <t xml:space="preserve">JXY FURNITURE</t>
  </si>
  <si>
    <t xml:space="preserve">W679P147858</t>
  </si>
  <si>
    <t xml:space="preserve">Bar Cabinet,Wine Bar Cabinet,Liquor Storage Credenza,Sideboard with Wine Racks &amp; Stemware Holder,With UAB socket,Metal bracket,placed in family bars,hallways,living rooms,Color:Gray+Silver silk thread</t>
  </si>
  <si>
    <t xml:space="preserve">W679P147859</t>
  </si>
  <si>
    <t xml:space="preserve">Bar Cabinet,Wine Bar Cabinet,Liquor Storage Credenza,Sideboard with Wine Racks &amp; Stemware Holder,With UAB socket,Metal bracket,Canbeplacedin familybars,hallways,living rooms,Color:black+Marble texture</t>
  </si>
  <si>
    <t xml:space="preserve">W679123928</t>
  </si>
  <si>
    <t xml:space="preserve">Drawer Dresser cabinet,2 Drawer Nightstands for Bedroom - Small Bedside Dresser with PU Leather Front Bins- Stylish End Table and Night Stand Furniture - Perfect for Closet, Bedroom,color:Black</t>
  </si>
  <si>
    <t xml:space="preserve">WY000327AAA</t>
  </si>
  <si>
    <t xml:space="preserve">U_STYLE 3 Pieces U shaped Sofa with Removable Ottomans</t>
  </si>
  <si>
    <t xml:space="preserve">W578P170159</t>
  </si>
  <si>
    <t xml:space="preserve">6 Drawer Double Dresser Features Vintage-style and Bevel Design</t>
  </si>
  <si>
    <t xml:space="preserve">W578P191570</t>
  </si>
  <si>
    <t xml:space="preserve">W578P170158</t>
  </si>
  <si>
    <t xml:space="preserve">4 Drawer Double Dresser Features Vintage-style and Bevel Design</t>
  </si>
  <si>
    <t xml:space="preserve">W578132027</t>
  </si>
  <si>
    <t xml:space="preserve">W136072804</t>
  </si>
  <si>
    <t xml:space="preserve">FOLDABLE  GAMING  CHAIR  WITH  ONBOARD  SPEAKERS</t>
  </si>
  <si>
    <t xml:space="preserve">W1935P174843</t>
  </si>
  <si>
    <t xml:space="preserve">Metal Twin over Full Bunk Bed/ Heavy-duty Sturdy Metal/ Noise Reduced/ Safety Guardrail/ CPC Certified/ No Box Spring Needed,Black</t>
  </si>
  <si>
    <t xml:space="preserve">W1935P174849</t>
  </si>
  <si>
    <t xml:space="preserve">W1935P174841</t>
  </si>
  <si>
    <t xml:space="preserve">W1935P182607</t>
  </si>
  <si>
    <t xml:space="preserve">W1935P167850</t>
  </si>
  <si>
    <t xml:space="preserve">W1935P167851</t>
  </si>
  <si>
    <t xml:space="preserve">SW000114AAK</t>
  </si>
  <si>
    <t xml:space="preserve">36'' Bathroom Vanity with Top Sink, Modern Bathroom Storage Cabinet with 2 Soft Closing Doors and 2 Drawers, Single Sink Bathroom Vanity</t>
  </si>
  <si>
    <t xml:space="preserve">SW000114AAE</t>
  </si>
  <si>
    <t xml:space="preserve">SW000114AAC</t>
  </si>
  <si>
    <t xml:space="preserve">SW000115AAE</t>
  </si>
  <si>
    <t xml:space="preserve">36'' Bathroom Vanity with Top Sink, Grey Mirror Cabinet, Modern Bathroom Storage Cabinet with 2 Soft Closing Doors and 2 Drawers, Single Sink Bathroom Vanity</t>
  </si>
  <si>
    <t xml:space="preserve">SW000115AAK</t>
  </si>
  <si>
    <t xml:space="preserve">36'' Bathroom Vanity with Top Sink, White Mirror Cabinet, Modern Bathroom Storage Cabinet with 2 Soft Closing Doors and 2 Drawers, Single Sink Bathroom Vanity</t>
  </si>
  <si>
    <t xml:space="preserve">SW000115AAC</t>
  </si>
  <si>
    <t xml:space="preserve">36'' Bathroom Vanity with Top Sink, Royal Blue Mirror Cabinet, Modern Bathroom Storage Cabinet with 2 Soft Closing Doors and 2 Drawers, Single Sink Bathroom Vanity</t>
  </si>
  <si>
    <t xml:space="preserve">WF305078AAK</t>
  </si>
  <si>
    <t xml:space="preserve">36'' Bathroom Vanity without Top Sink, Cabinet only, Modern Bathroom Storage Cabinet with 2 Soft Closing Doors and 2 Drawers</t>
  </si>
  <si>
    <t xml:space="preserve">WF305078AAC</t>
  </si>
  <si>
    <t xml:space="preserve">36'' Bathroom Vanity without Top Sink, Royal Blue Cabinet only, Modern Bathroom Storage Cabinet with 2 Soft Closing Doors and 2 Drawers(NOT INCLUDE BASIN SINK)</t>
  </si>
  <si>
    <t xml:space="preserve">WF305078AAE</t>
  </si>
  <si>
    <t xml:space="preserve">36'' Bathroom Vanity without Top Sink, Cabinet only, Modern Bathroom Storage Cabinet with 2 Soft Closing Doors and 2 Drawers(NOT INCLUDE BASIN SINK)</t>
  </si>
  <si>
    <t xml:space="preserve">WF305081AAE</t>
  </si>
  <si>
    <t xml:space="preserve">35'' x 28'' Wall Mounted Bathroom Storage Cabinet, Medicine Cabinet, Modern Bathroom Wall Cabinet with Mirror, Mirror Cabinet with 6 Open Shelves (Not Include Bathroom Vanity )</t>
  </si>
  <si>
    <t xml:space="preserve">WF305081AAK</t>
  </si>
  <si>
    <t xml:space="preserve">WF305081AAC</t>
  </si>
  <si>
    <t xml:space="preserve">W2232P174821</t>
  </si>
  <si>
    <t xml:space="preserve">Twin Size Gaming Bed With a Rotating TV Mount Suitable for 13-42 Inch TVS  And Metal Mesh Frame,Vented Console Storage, iron bed with led</t>
  </si>
  <si>
    <t xml:space="preserve">W808P176723</t>
  </si>
  <si>
    <t xml:space="preserve">Nesting Coffee Table Set of 2, 27.6inch Round Coffee Table Wood Marble Pattern Top with Sturdy Metal Frame, End Table Side Tables for Living Room Bedroom Balcony Yard (Black)</t>
  </si>
  <si>
    <t xml:space="preserve">W808P176726</t>
  </si>
  <si>
    <t xml:space="preserve">Nesting Coffee Table Set of 2, 27.6inch Round Coffee Table Industrial Wood Finish with Sturdy Metal Frame, End Table Side Tables for Living Room Bedroom Balcony Yard (Brown)</t>
  </si>
  <si>
    <t xml:space="preserve">W808P176725</t>
  </si>
  <si>
    <t xml:space="preserve">Nesting Coffee Table Set of 2, 27.6inch Round Coffee Table Wood Marble Pattern Top with Sturdy Metal Frame, End Table Side Tables for Living Room Bedroom Balcony Yard (White)</t>
  </si>
  <si>
    <t xml:space="preserve">W311119789</t>
  </si>
  <si>
    <t xml:space="preserve">King Size Metal Platform Bed Frame with Wooden Headboard and Footboard with USB LINER, No Box Spring Needed, Large Under Bed Storage, Easy Assemble</t>
  </si>
  <si>
    <t xml:space="preserve">W311134464</t>
  </si>
  <si>
    <t xml:space="preserve">King Size Metal Platform Bed Frame with Wooden Headboard and Footboard with USB LINER, LED Lights ,No Box Spring Needed, Large Under Bed Storage, Easy Assemble</t>
  </si>
  <si>
    <t xml:space="preserve">W31183488</t>
  </si>
  <si>
    <t xml:space="preserve">Queen Size  Metal Platform Bed Frame with Wooden Headboard and Footboard with USB LINER, No Box Spring Needed, Large Under Bed Storage, Easy Assemble</t>
  </si>
  <si>
    <t xml:space="preserve">W311134462</t>
  </si>
  <si>
    <t xml:space="preserve">Queen Size Metal Platform Bed Frame with Wooden Headboard and Footboard with USB LINER,LED Lights, No Box Spring Needed, Large Under Bed Storage, Easy Assemble</t>
  </si>
  <si>
    <t xml:space="preserve">W31183489</t>
  </si>
  <si>
    <t xml:space="preserve">Full Size Metal Platform Bed Frame with Wooden Headboard and Footboard with USB LINER, No Box Spring Needed, Large Under Bed Storage, Easy Assemble</t>
  </si>
  <si>
    <t xml:space="preserve">W311134460</t>
  </si>
  <si>
    <t xml:space="preserve">Full Size Metal Platform Bed Frame with Wooden Headboard and Footboard with USB LINER, LED Lights, No Box Spring Needed, Large Under Bed Storage, Easy Assemble</t>
  </si>
  <si>
    <t xml:space="preserve">W311134483</t>
  </si>
  <si>
    <t xml:space="preserve">Twin Size Metal Platform Bed Frame with Wooden Headboard and Footboard with USB LINER, No Box Spring Needed,  Under Bed Storage, Easy Assemble</t>
  </si>
  <si>
    <t xml:space="preserve">W311134485</t>
  </si>
  <si>
    <t xml:space="preserve">Twin Size Metal Platform Bed Frame with Wooden Headboard and Footboard with USB LINER, LED Lights ,No Box Spring Needed, Large Under Bed Storage, Easy Assemble</t>
  </si>
  <si>
    <t xml:space="preserve">B083P170088</t>
  </si>
  <si>
    <t xml:space="preserve">Adam Sturdy Full over Full Bunk Bed Metal Black for Kids and Adult, Low Profile Full over full bunk bed with Ladder and Guardrails, Easy Climbing, Beds for Bedroom</t>
  </si>
  <si>
    <t xml:space="preserve">B083P160613</t>
  </si>
  <si>
    <t xml:space="preserve">Adam Sturdy Twin Over Twin Bunk Bed Metal White for Kids and Adult, Low Profile and Easy Climbing with Stable Ladder</t>
  </si>
  <si>
    <t xml:space="preserve">B083124170</t>
  </si>
  <si>
    <t xml:space="preserve">Adam Sturdy Twin over Twin Bunk Bed Metal Black for Kids and Adult, Low Profile Twin over twin bunk bed with Ladder and Guardrails, Easy Climbing, Beds for Bedroom</t>
  </si>
  <si>
    <t xml:space="preserve">B083P170884</t>
  </si>
  <si>
    <t xml:space="preserve">Same as B083P160614 Adam Sturdy Twin over Full Bunk Bed Metal White for Kids and Adult, Low Profile and Easy Climbing with Stable Ladder</t>
  </si>
  <si>
    <t xml:space="preserve">B083124171</t>
  </si>
  <si>
    <t xml:space="preserve">Adam Sturdy Twin over Full Bunk Bed Metal Black for Kids and Adult, Low Profile Twin over Full Bunk Bed with Ladder and Guardrails, Easy Climbing, Beds for Bedroom</t>
  </si>
  <si>
    <t xml:space="preserve">W578P191952</t>
  </si>
  <si>
    <t xml:space="preserve">Computer Desk with Power Outlet &amp; Storage Shelves, Study Writing Table with USB Ports Charging Station, PC Desk Workstation for Home Office, Black</t>
  </si>
  <si>
    <t xml:space="preserve">W578P191951</t>
  </si>
  <si>
    <t xml:space="preserve">Computer Desk with Power Outlet &amp; Storage Shelves, Study Writing Table with USB Ports Charging Station, PC Desk Workstation for Home Office, Brown</t>
  </si>
  <si>
    <t xml:space="preserve">W640105292</t>
  </si>
  <si>
    <t xml:space="preserve">Outdoor Rattan Rocking Chair,Padded Cushion Rocker Recliner Chair Outdoor for Front Porch, Living Room, Patio, Garden, Olive Green</t>
  </si>
  <si>
    <t xml:space="preserve">W640105286</t>
  </si>
  <si>
    <t xml:space="preserve">Outdoor Rattan Rocking Chair,Padded Cushion Rocker Recliner Chair Outdoor for Front Porch, Living Room, Patio, Garden, Navy Blue</t>
  </si>
  <si>
    <t xml:space="preserve">W640105284</t>
  </si>
  <si>
    <t xml:space="preserve">Outdoor Rattan Rocking Chair,Padded Cushion Rocker Recliner Chair Outdoor for Front Porch, Living Room, Patio, Garden, Orange</t>
  </si>
  <si>
    <t xml:space="preserve">W640105282</t>
  </si>
  <si>
    <t xml:space="preserve">Outdoor Rattan Rocking Chair,Padded Cushion Rocker Recliner Chair Outdoor for Front Porch, Living Room, Patio, Garden, Grey</t>
  </si>
  <si>
    <t xml:space="preserve">W640105281</t>
  </si>
  <si>
    <t xml:space="preserve">Outdoor Rattan Rocking Chair,Padded Cushion Rocker Recliner Chair Outdoor for Front Porch, Living Room, Patio, Garden, Beige</t>
  </si>
  <si>
    <t xml:space="preserve">GX000536AAK</t>
  </si>
  <si>
    <t xml:space="preserve">PP297714AAH</t>
  </si>
  <si>
    <t xml:space="preserve">Toddler Slide and Swing Set 5 in 1, Kids Playground Climber Slide Playset with Basketball Hoop Freestanding Combination for Babies Indoor &amp; Outdoor</t>
  </si>
  <si>
    <t xml:space="preserve">SV000021AAE</t>
  </si>
  <si>
    <t xml:space="preserve">SW000127AAK</t>
  </si>
  <si>
    <t xml:space="preserve">SW000126AAF</t>
  </si>
  <si>
    <t xml:space="preserve">30'' Bathroom Vanity with Top Sink, Modern Bathroom Storage Cabinet with 2 Drawers and a Tip-out Drawer,  Freestanding Vanity Set with Mirror Cabinet, Single Sink Bathroom Vanity</t>
  </si>
  <si>
    <t xml:space="preserve">SW000127AAE</t>
  </si>
  <si>
    <t xml:space="preserve">SW000126AAE</t>
  </si>
  <si>
    <t xml:space="preserve">WF318452AAF</t>
  </si>
  <si>
    <t xml:space="preserve">30'' x 28'' Medicine Cabinet, Wall Mounted Bathroom Storage Cabinet, Modern Bathroom Wall Cabinet with Mirror,Medicine Cabinet,  Mirror Cabinet with 3 Open Shelves (Not Include Bathroom Vanity )</t>
  </si>
  <si>
    <t xml:space="preserve">WF318452AAK</t>
  </si>
  <si>
    <t xml:space="preserve">WF318452AAE</t>
  </si>
  <si>
    <t xml:space="preserve">WF316721AAC</t>
  </si>
  <si>
    <t xml:space="preserve">WF316721AAK</t>
  </si>
  <si>
    <t xml:space="preserve">WF316721AAE</t>
  </si>
  <si>
    <t xml:space="preserve">SW000122AAK</t>
  </si>
  <si>
    <t xml:space="preserve">SW000122AAC</t>
  </si>
  <si>
    <t xml:space="preserve">SW000122AAE</t>
  </si>
  <si>
    <t xml:space="preserve">SW000103AAF</t>
  </si>
  <si>
    <t xml:space="preserve">SW000103AAC</t>
  </si>
  <si>
    <t xml:space="preserve">WF304441AAD</t>
  </si>
  <si>
    <t xml:space="preserve">WF304441AAK</t>
  </si>
  <si>
    <t xml:space="preserve">W111740809</t>
  </si>
  <si>
    <t xml:space="preserve">Aijia 60.6" Velvet Chaise Lounge Buttons Tufted Nailhead Trimmed Solid Wood Legs with 1 Pillow,Blue  (Left Arm Design as Shown in the Picture)</t>
  </si>
  <si>
    <t xml:space="preserve">W111738366</t>
  </si>
  <si>
    <t xml:space="preserve">Aijia 60.6" Velvet Chaise Lounge Buttons Tufted Nailhead Trimmed Solid Wood Legs with 1 Pillow,Burgundy  (Left Arm Design as Shown in the Picture)</t>
  </si>
  <si>
    <t xml:space="preserve">W111740810</t>
  </si>
  <si>
    <t xml:space="preserve">Aijia 60.6" Velvet Chaise Lounge Buttons Tufted Nailhead Trimmed Solid Wood Legs with 1 Pillow,Grey  (Left Arm Design as Shown in the Picture)</t>
  </si>
  <si>
    <t xml:space="preserve">W111740820</t>
  </si>
  <si>
    <t xml:space="preserve">Aijia 60.6" Velvet Chaise Lounge Buttons Tufted Nailhead Trimmed Solid Wood Legs with 1 Pillow,Rose  (Left Arm Design as Shown in the Picture)</t>
  </si>
  <si>
    <t xml:space="preserve">W111740823</t>
  </si>
  <si>
    <t xml:space="preserve">Aijia 60.6" Velvet Chaise Lounge Buttons Tufted Nailhead Trimmed Solid Wood Legs with 1 Pillow,White  (Left Arm Design as Shown in the Picture)</t>
  </si>
  <si>
    <t xml:space="preserve">W2156P145161</t>
  </si>
  <si>
    <t xml:space="preserve">Vanity desk set including table with large lighted mirror,3 color lighting modes adjustable brightness, dressing table with 2 drawers, storage cabinet and upholstered stool, white color</t>
  </si>
  <si>
    <t xml:space="preserve">W2156P145163</t>
  </si>
  <si>
    <t xml:space="preserve">Vanity table with large sliding lighted mirror, dressing table with 2 drawers, storage shelves and upholstered stool, white color</t>
  </si>
  <si>
    <t xml:space="preserve">W2699P184784</t>
  </si>
  <si>
    <t xml:space="preserve">Portable Wardrobe Closet Storage Organizer for Clothes,Clothes Dresser,12 Magnetic Doors-12 Cubes &amp; 2 Hanging Rod,16 pcs hangers , Baby Wardrobe Storage Cabinet,White</t>
  </si>
  <si>
    <t xml:space="preserve">W2225P173982</t>
  </si>
  <si>
    <t xml:space="preserve">HOMCOM Portable Wardrobe Closet, Folding Bedroom Armoire, Clothes Storage Organizer with 11 Cube Compartments, Hanging Rod, Magnet Doors, White</t>
  </si>
  <si>
    <t xml:space="preserve">W2699P184783</t>
  </si>
  <si>
    <t xml:space="preserve">4-Tier Rolling Storage bookcase with Wheels, Large Capacity Storage bins, Mobile  Multifunction Utility Rolling Storage Organizer,Mobile Shelvi, living room, office</t>
  </si>
  <si>
    <t xml:space="preserve">W2580S00004</t>
  </si>
  <si>
    <t xml:space="preserve">Queen Over Queen Metal Bunk Bed with Ladder and Slats Support for Adults Teens, Black</t>
  </si>
  <si>
    <t xml:space="preserve">W420P186320</t>
  </si>
  <si>
    <t xml:space="preserve">N820S00009E</t>
  </si>
  <si>
    <t xml:space="preserve">Full Size Wooden LED Platform Bed with Trundle, with Storage Headboard, with Drawers, Gray</t>
  </si>
  <si>
    <t xml:space="preserve">W1307S00025</t>
  </si>
  <si>
    <t xml:space="preserve">Full XL Size Loft Bed with L-shaped Desk and USB, Metal Loft Bed with Wardrobe and Adjustable Shelf, High Loft Bed with LED for Kids Teens Adults, Black</t>
  </si>
  <si>
    <t xml:space="preserve">W636P178866</t>
  </si>
  <si>
    <t xml:space="preserve">Queen Floating Bed Frame with LED Light and Charging Station Upholstered Platform Bed Frame Queen Size with Headboard and Hidden Storage Space, No Box Spring Needed, Beige</t>
  </si>
  <si>
    <t xml:space="preserve">T2694P188113</t>
  </si>
  <si>
    <t xml:space="preserve">Chaise Lounge Indoor with Storage, Modern Nailhead-Trimmed Tufted Lounge Chair, Upholstered Chaise Lounges Couch with Pillow for Living Room, Bedroom, Office, Dark Grey, Left Armrest</t>
  </si>
  <si>
    <t xml:space="preserve">WF297646AAB</t>
  </si>
  <si>
    <t xml:space="preserve">[New+Video] 58''Velvet Chaise Lounge,Button Tufted Right Arm Facing Lounge Chair with Nailhead Trim &amp; Solid Wood Legs for Living Room or Office,Sleeper Lounge Sofa (New style of WF284880AAB)</t>
  </si>
  <si>
    <t xml:space="preserve">N820S00008D</t>
  </si>
  <si>
    <t xml:space="preserve">Twin Size Wooden LED Platform Bed with Trundle, with Storage Headboard, with Drawers, Brown</t>
  </si>
  <si>
    <t xml:space="preserve">N820S00008K</t>
  </si>
  <si>
    <t xml:space="preserve">Twin Size Wooden LED Platform Bed with Trundle, with Storage Headboard, with Drawers, White</t>
  </si>
  <si>
    <t xml:space="preserve">N820S00008E</t>
  </si>
  <si>
    <t xml:space="preserve">Twin Size Wooden LED Platform Bed with Trundle, with Storage Headboard, with Drawers, Gray</t>
  </si>
  <si>
    <t xml:space="preserve">W114383662</t>
  </si>
  <si>
    <t xml:space="preserve">A&amp;A Furniture,Swivel Velvet Barstools Adjusatble Seat Height from 25-33 Inch, Modern Upholstered Chrome base Bar Stools with Backs Comfortable Tufted for Home Pub and Kitchen Island（Gold,Set of 2）</t>
  </si>
  <si>
    <t xml:space="preserve">B083P152009</t>
  </si>
  <si>
    <t xml:space="preserve">Anna Queen Size Ivory Velvet Upholstered Wingback Platform Bed with Patented 4 Drawers Storage, Modern Design Headboard with Tight Channel, Wooden Slat Mattress Support</t>
  </si>
  <si>
    <t xml:space="preserve">W1151P151507</t>
  </si>
  <si>
    <t xml:space="preserve">A modern and practical wood colored coffee table. The coffee table is made of medium density fiberboard material and is suitable for living rooms, bedrooms, and study rooms. CT-2O</t>
  </si>
  <si>
    <t xml:space="preserve">W1781P148587</t>
  </si>
  <si>
    <t xml:space="preserve">Storage cabinet with doors and drawers, chest of drawers, multifunctional storage cabinet, modern chest of drawers, wooden storage cabinet, leather handle drawer chest, home storage cabinet, office ch</t>
  </si>
  <si>
    <t xml:space="preserve">W1781P148585</t>
  </si>
  <si>
    <t xml:space="preserve">W1781P148583</t>
  </si>
  <si>
    <t xml:space="preserve">W1781P148612</t>
  </si>
  <si>
    <t xml:space="preserve">W1781P148611</t>
  </si>
  <si>
    <t xml:space="preserve">70457.00BGE</t>
  </si>
  <si>
    <t xml:space="preserve">Outdoor Acacia Wood Loveseat and Coffee Table Set with Cushions, Teak, Beige</t>
  </si>
  <si>
    <t xml:space="preserve">WY000393AAA</t>
  </si>
  <si>
    <t xml:space="preserve">U_Style Multi-person Outdoor Acacia Wood Dining Table and Chair Set, Thick Cushions, Suitable for Balcony, Vourtyard, and Garden.</t>
  </si>
  <si>
    <t xml:space="preserve">WY000393AAE</t>
  </si>
  <si>
    <t xml:space="preserve">W1828P149756</t>
  </si>
  <si>
    <t xml:space="preserve">Brown Rattan Double Couch Tables Furniture Set Lounge Sofa For Small Living Room Spaces Pool Patio Garden Outdoor</t>
  </si>
  <si>
    <t xml:space="preserve">W1828</t>
  </si>
  <si>
    <t xml:space="preserve">Heynemo</t>
  </si>
  <si>
    <t xml:space="preserve">W2099P172320</t>
  </si>
  <si>
    <t xml:space="preserve">Outdoor Patio Loveseat Set,All Weather PE Rattan and Steel Frame Conversation Furniture with Built-in Coffee Table,Tempered Glass Top and Removable Cushions for Garden Lawn Backyard (Brown+Blue)</t>
  </si>
  <si>
    <t xml:space="preserve">W2099P172318</t>
  </si>
  <si>
    <t xml:space="preserve">Outdoor Patio Loveseat Set,All Weather PE Rattan and Steel Frame Conversation Furniture with Built-in Coffee Table,Tempered Glass Top and Removable Cushions for Garden Lawn Backyard (Coffee+Blue)</t>
  </si>
  <si>
    <t xml:space="preserve">W1828P148586</t>
  </si>
  <si>
    <t xml:space="preserve">Brown Wicker Rattan Coffee Table Small Ottoman Furniture Set Outdoor Foot Stool Ottoman For Living Room Garden Pool Patio</t>
  </si>
  <si>
    <t xml:space="preserve">SZ000060AAA</t>
  </si>
  <si>
    <t xml:space="preserve">Spa Surround Spa Frame Patio Rattan Sofa Set with Storage Spaces, Mini Sofa and Comfortable Cushion for Patio,Backyard, Beige</t>
  </si>
  <si>
    <t xml:space="preserve">W1781P148614</t>
  </si>
  <si>
    <t xml:space="preserve">With 5 drawers storage cabinet drawer cabinet multifunctional storage cabinet modern drawer cabinet wooden storage cabinet leather handle drawer cabinet home storage cabinet office cabinet</t>
  </si>
  <si>
    <t xml:space="preserve">W1781P148615</t>
  </si>
  <si>
    <t xml:space="preserve">W1781P148621</t>
  </si>
  <si>
    <t xml:space="preserve">W2225P172520</t>
  </si>
  <si>
    <t xml:space="preserve">Outsunny 4 Piece Outdoor Patio Dining Furniture Set, 2 Folding Chairs, Adjustable Angle Umbrella, Wave Textured Tempered Glass Dinner Table, Brown</t>
  </si>
  <si>
    <t xml:space="preserve">W2225P174463</t>
  </si>
  <si>
    <t xml:space="preserve">Outsunny 4 Piece Outdoor Patio Dining Furniture Set, 2 Folding Chairs, Adjustable Angle Umbrella, Wave Textured Tempered Glass Dinner Table, Beige</t>
  </si>
  <si>
    <t xml:space="preserve">B082S00007</t>
  </si>
  <si>
    <t xml:space="preserve">4-Pieces Outdoor Patio Furniture Set  PE Rattan Wicker with Brown</t>
  </si>
  <si>
    <t xml:space="preserve">B082</t>
  </si>
  <si>
    <t xml:space="preserve">Furniture Furniture</t>
  </si>
  <si>
    <t xml:space="preserve">B082S00006</t>
  </si>
  <si>
    <t xml:space="preserve">4-Pieces PE Rattan Wicker Outdoor Patio Furniture Set with Grey Cushions</t>
  </si>
  <si>
    <t xml:space="preserve">W1828S00049</t>
  </si>
  <si>
    <t xml:space="preserve">5 Piece Patio Outdoor Aluminum Furniture Grey White Modern Couches Sofas Set With Garden Coffee Table</t>
  </si>
  <si>
    <t xml:space="preserve">W2225141373</t>
  </si>
  <si>
    <t xml:space="preserve">3 Pieces Patio Folding Bistro Set, Outdoor Pine Wood Table and Chairs Set with Tie-on Cushion &amp; Square Coffee Table, Great for Indoor, Poolside, Garden, Dark Blue</t>
  </si>
  <si>
    <t xml:space="preserve">W1650142143</t>
  </si>
  <si>
    <t xml:space="preserve">4-Piece Outdoor Patio Furniture Sets, Patio Conversation Set with Removable Seating Cushion, Courtyard Patio Set for Home, Yard, Poolside</t>
  </si>
  <si>
    <t xml:space="preserve">W1650</t>
  </si>
  <si>
    <t xml:space="preserve">G&amp;H Gazebo/Pet Supplies/Grills</t>
  </si>
  <si>
    <t xml:space="preserve">W1650142142</t>
  </si>
  <si>
    <t xml:space="preserve">4-Piece Outdoor Patio Furniture Sets, Patio Conversation Set with Removable Seating Cushion, Courtyard Patio Set for Home, Yard, Poolside (Grey)</t>
  </si>
  <si>
    <t xml:space="preserve">W2099P175019</t>
  </si>
  <si>
    <t xml:space="preserve">5 Piece Outdoor Patio Furniture Set,All Weather PE Rattan Conversation Chairs with Armrest and Removable Cushions,Ottomans and Storage Coffee Table for Poolside Garden Balcony Deck(Dust Grey)</t>
  </si>
  <si>
    <t xml:space="preserve">W2099P175018</t>
  </si>
  <si>
    <t xml:space="preserve">5 Piece Outdoor Patio Furniture Set,All Weather PE Rattan Conversation Chairs with Armrest and Removable Cushions,Ottomans and Storage Coffee Table for Poolside Garden Balcony Deck(Peacock Blue)</t>
  </si>
  <si>
    <t xml:space="preserve">W2099P175017</t>
  </si>
  <si>
    <t xml:space="preserve">5 Piece Outdoor Patio Furniture Set,All Weather PE Rattan Conversation Chairs with Armrest and Removable Cushions,Ottomans and Storage Coffee Table for Poolside Garden Balcony Deck(Beige)</t>
  </si>
  <si>
    <t xml:space="preserve">W2099S00023</t>
  </si>
  <si>
    <t xml:space="preserve">5-Piece Outdoor Conversation Bar Set,All Weather PE Rattan and Steel Frame Patio Furniture With Metal Tabletop and Stools for Patios, Backyards, Porches, Gardens, Poolside  (Gray Gradient)</t>
  </si>
  <si>
    <t xml:space="preserve">W2099S00022</t>
  </si>
  <si>
    <t xml:space="preserve">5-Piece Outdoor Conversation Bar Set,All Weather PE Rattan and Steel Frame Patio Furniture With Metal Tabletop and Stools for Patios, Backyards, Porches, Gardens, Poolside (Coffee)</t>
  </si>
  <si>
    <t xml:space="preserve">W1668124394</t>
  </si>
  <si>
    <t xml:space="preserve">Treadmill - 2.5 HP folding treadmill, easy to move, with 3-speed incline adjustment and 12 preset programs, 3 countdown modes, heart rate, Bluetooth, etc., suitable for home and gym use</t>
  </si>
  <si>
    <t xml:space="preserve">W1668124387</t>
  </si>
  <si>
    <t xml:space="preserve">Treadmills - 2.5 HP hydraulic folding removable treadmill with 3-speed incline adjustment, 12 preset programs, 3 countdown modes, heart rate, bluetooth and more, suitable for home and gym use</t>
  </si>
  <si>
    <t xml:space="preserve">MS195014NAA</t>
  </si>
  <si>
    <t xml:space="preserve">Lat Pulldown Machine Home Gym Fitness Silver</t>
  </si>
  <si>
    <t xml:space="preserve">W54057634</t>
  </si>
  <si>
    <t xml:space="preserve">Portable Basketball Hoop Basketball System 4.76-10ft Height Adjustable for Youth Adults LED Basketball Hoop Lights, Colorful lights, Waterproof,Super Bright to Play at Night Outdoors,Good Gift for Kid</t>
  </si>
  <si>
    <t xml:space="preserve">W140883016</t>
  </si>
  <si>
    <t xml:space="preserve">Portable Poolside Basketball Hoop Swimming Pool 3.1ft to 4.7ft Height-Adjustable Basketball System Goal Stand for Kids</t>
  </si>
  <si>
    <t xml:space="preserve">W1408</t>
  </si>
  <si>
    <t xml:space="preserve">AOKUNG</t>
  </si>
  <si>
    <t xml:space="preserve">W144080669</t>
  </si>
  <si>
    <t xml:space="preserve">Inflatable Stand Up Paddle Board 9.9'x33"x5" With Accessories</t>
  </si>
  <si>
    <t xml:space="preserve">W1440</t>
  </si>
  <si>
    <t xml:space="preserve">HIWOBANG</t>
  </si>
  <si>
    <t xml:space="preserve">W144080668</t>
  </si>
  <si>
    <t xml:space="preserve">Inflatable Stand Up Paddle Board 9.9'x33"x5" With Premium SUP Accessories &amp; Backpack, Wide Stance, Bottom Fin for Paddling, Paddle, Leash, Surf Control, Non-Slip Deck for Youth &amp; Adult</t>
  </si>
  <si>
    <t xml:space="preserve">W144080666</t>
  </si>
  <si>
    <t xml:space="preserve">BS200105AAC</t>
  </si>
  <si>
    <t xml:space="preserve">2 Pieces Bedroom Sets Farmhouse Style Twin Size Bookcase Captain Bed and Nightstand, Rustic White</t>
  </si>
  <si>
    <t xml:space="preserve">W1889113141</t>
  </si>
  <si>
    <t xml:space="preserve">Outdoor Garden Recliner, Automatic Adjustable Wicker Lounge Recliner Chair with Comfy Thicken Cushion, All Weather Aluminum Frame, Brown</t>
  </si>
  <si>
    <t xml:space="preserve">W1889113134</t>
  </si>
  <si>
    <t xml:space="preserve">Outdoor Garden Recliner, Automatic Adjustable Wicker Lounge Recliner Chair with Comfy Thicken Cushion, All Weather Aluminum Frame, Grey Wicker + Beige Cushion</t>
  </si>
  <si>
    <t xml:space="preserve">71424.00DT</t>
  </si>
  <si>
    <t xml:space="preserve">Outdoor PE Rattan and Aluminum 3 Piece French Bistro Set, Dark Teal &amp; White, and Bamboo Finish</t>
  </si>
  <si>
    <t xml:space="preserve">FG201230AAA</t>
  </si>
  <si>
    <t xml:space="preserve">GO Outdoor Wood Dining Set For 7-8 Person, Outdoor Dining Furniture With Removable Cushions, Ergonomic Chairs And Bench, Thicker Table, Nature</t>
  </si>
  <si>
    <t xml:space="preserve">W2089135482</t>
  </si>
  <si>
    <t xml:space="preserve">Outdoor Patio Dining Set for 4 People, Metal Patio Furniture Table and Chair Set with Umbrella, Black</t>
  </si>
  <si>
    <t xml:space="preserve">W2089</t>
  </si>
  <si>
    <t xml:space="preserve">Chery Industrial Inc</t>
  </si>
  <si>
    <t xml:space="preserve">W1889S00017</t>
  </si>
  <si>
    <t xml:space="preserve">6-Piece Patio Furniture Set, Hand-woven Rattan Outdoor Conversation Set for Backyard, 3 Seater Sofa, 2 Single Chair and 1 Coffee Table</t>
  </si>
  <si>
    <t xml:space="preserve">W1889S00018</t>
  </si>
  <si>
    <t xml:space="preserve">W1516S00007</t>
  </si>
  <si>
    <t xml:space="preserve">4 PCS Acacia Wood Patio Furniture Set, Outdoor Seating Sofa Set with Grey Cushions &amp; Back Pillow, Outdoor Conversation Set with Coffee Table</t>
  </si>
  <si>
    <t xml:space="preserve">W1516</t>
  </si>
  <si>
    <t xml:space="preserve">BN Smart Home W1516</t>
  </si>
  <si>
    <t xml:space="preserve">W213S00036</t>
  </si>
  <si>
    <t xml:space="preserve">SAME AS W213S00037 :Outdoor PE Wicker Chaise Lounge - 2 Piece patio lounge chair; chase longue; lazy boy recliner; outdoor lounge chairs set of 2;beach chairs; recliner chair with side table</t>
  </si>
  <si>
    <t xml:space="preserve">W213</t>
  </si>
  <si>
    <t xml:space="preserve">VRSHWO Furniture</t>
  </si>
  <si>
    <t xml:space="preserve">W213S00030</t>
  </si>
  <si>
    <t xml:space="preserve">Outdoor PE Wicker Chaise Lounge - 2 Piece patio lounge chair; chase longue; lazy boy recliner;outdoor lounge chairs set of 2;beach chairs; recliner chair with side table</t>
  </si>
  <si>
    <t xml:space="preserve">T2586S00014</t>
  </si>
  <si>
    <t xml:space="preserve">6 Pcs Outdoor Sectional Sofa With Reclining Backrest, Ottomans, Black Cushions</t>
  </si>
  <si>
    <t xml:space="preserve">T2586</t>
  </si>
  <si>
    <t xml:space="preserve">T2586S00013</t>
  </si>
  <si>
    <t xml:space="preserve">6 Pcs Outdoor Sectional Sofa With Reclining Backrest, Ottomans, Light Gray Cushions</t>
  </si>
  <si>
    <t xml:space="preserve">W213S00039</t>
  </si>
  <si>
    <t xml:space="preserve">Outdoor Garden Patio Furniture 7-Piece PE Rattan Wicker Cushioned Sofa Sets  and Coffee Table, patio furniture set;outdoor couch;outdoor couch patio furniture;outdoor sofa;patio couch</t>
  </si>
  <si>
    <t xml:space="preserve">W213S00040</t>
  </si>
  <si>
    <t xml:space="preserve">W2337P151814</t>
  </si>
  <si>
    <t xml:space="preserve">Outdoor Garden Wicker Egg Chair And Footstool Patio Chaise, With Cushions, Outdoor Indoor Basket Chair</t>
  </si>
  <si>
    <t xml:space="preserve">W1162141860</t>
  </si>
  <si>
    <t xml:space="preserve">Bedroom dresser, 9 drawer long dresser with antique handles, wood chest of drawers for kids room, living room, entry and hallway, Black, 47.56''W x 15.75''D x 34.45''H.</t>
  </si>
  <si>
    <t xml:space="preserve">W1162141855</t>
  </si>
  <si>
    <t xml:space="preserve">Bedroom dresser, 9 drawer long dresser with antique handles, wood chest of drawers for kids room, living room, entry and hallway, White, 47.56''W x 15.75''D x 34.45''H.</t>
  </si>
  <si>
    <t xml:space="preserve">W1162P152976</t>
  </si>
  <si>
    <t xml:space="preserve">Storage cabinet Wave pattern three door buffets &amp; sideboards for living room, dining room, bedroom , hall, white, 39.4''w x 15.8''d x 33.5''h.</t>
  </si>
  <si>
    <t xml:space="preserve">W1162P152978</t>
  </si>
  <si>
    <t xml:space="preserve">Storage cabinet Wave pattern 2 door With drawers buffets &amp; sideboards for living room, dining room, bedroom , hall, white, 47.2''w x 15.8''d x 33.5''h.</t>
  </si>
  <si>
    <t xml:space="preserve">WY000375AAE</t>
  </si>
  <si>
    <t xml:space="preserve">U-style Patio Furniture Set, 6 Piece Outdoor Conversation Set All Weather Wicker Sectional Sofa with Ottoman and Cushions and Small Trays</t>
  </si>
  <si>
    <t xml:space="preserve">WY000375AAA</t>
  </si>
  <si>
    <t xml:space="preserve">W329S00037</t>
  </si>
  <si>
    <t xml:space="preserve">3 Piece Patio Sectional Wicker Rattan Outdoor Furniture Sofa Set Natural Yellow Wicker + Dark Grey Cushion</t>
  </si>
  <si>
    <t xml:space="preserve">72919.00GRY-2</t>
  </si>
  <si>
    <t xml:space="preserve">( Set of 2) Outdoor Acacia Wood Club Chairs with Cushions Teak/Gray</t>
  </si>
  <si>
    <t xml:space="preserve">72919.00GRY</t>
  </si>
  <si>
    <t xml:space="preserve">Outdoor Acacia Wood Club Chairs with Cushions Teak/Gray</t>
  </si>
  <si>
    <t xml:space="preserve">W2099S00021</t>
  </si>
  <si>
    <t xml:space="preserve">7 Pieces Outdoor Patio Furniture Set,Sectional Conversation Sofa Of Corner Chairs,Ottomans And Glass Top Table,All Weather PE Rattan and Steel Frame With  Removable Cushions(Coffee+Peacock blue)</t>
  </si>
  <si>
    <t xml:space="preserve">W347P168176</t>
  </si>
  <si>
    <t xml:space="preserve">hand crank adjustable drafting table drawing desk with 2 metal drawers (white)WITH STOOL</t>
  </si>
  <si>
    <t xml:space="preserve">W347</t>
  </si>
  <si>
    <t xml:space="preserve">Hayward Furniture</t>
  </si>
  <si>
    <t xml:space="preserve">W34737210</t>
  </si>
  <si>
    <t xml:space="preserve">black adjustable tempered glass drafting printing table with chair</t>
  </si>
  <si>
    <t xml:space="preserve">W874S00013</t>
  </si>
  <si>
    <t xml:space="preserve">Outdoor Garden Rattan Table And Table Furniture Set</t>
  </si>
  <si>
    <t xml:space="preserve">W640140573</t>
  </si>
  <si>
    <t xml:space="preserve">Outdoor Wicker Bar Cart, Patio Wine Serving Cart w/Wheels, Rolling Rattan Beverage Bar Counter Table w/Glass Top for Porch Backyard Garden Poolside Party, Black</t>
  </si>
  <si>
    <t xml:space="preserve">W640141441</t>
  </si>
  <si>
    <t xml:space="preserve">Outdoor Wicker Bar Cart, Patio Wine Serving Cart w/Wheels , Rolling Rattan Beverage Bar Counter Table w/Glass Top for Porch Backyard Garden Poolside Party, Light brown</t>
  </si>
  <si>
    <t xml:space="preserve">W400P149696</t>
  </si>
  <si>
    <t xml:space="preserve">Outdoor Patio 3 seaters Metal Swing Chair Swing bed with Cushion and Adjustable Canopy Red Color</t>
  </si>
  <si>
    <t xml:space="preserve">W874P146982</t>
  </si>
  <si>
    <t xml:space="preserve">4 Pieces Outdoor Patio Furniture Sets Garden Rattan Chair Wicker Set, Poolside Lawn Chairs with Tempered Glass Coffee Table Porch Furniture,  Gray Rattan +  sand color Cushion</t>
  </si>
  <si>
    <t xml:space="preserve">W874P146981</t>
  </si>
  <si>
    <t xml:space="preserve">W874P146983</t>
  </si>
  <si>
    <t xml:space="preserve">4 Pieces Outdoor Patio Furniture Sets Garden Rattan Chair Wicker Set, Poolside Lawn Chairs with Tempered Glass Coffee Table Porch Furniture,  Gray Rattan +  Dark Blue color Cushion</t>
  </si>
  <si>
    <t xml:space="preserve">W409S00003</t>
  </si>
  <si>
    <t xml:space="preserve">White Buffet Cabinet with Storage, Kitchen Sideboard with 3 Doors and 3 Drawers, Coffee Bar Cabinet, Storage Cabinet Console Table for Living Room</t>
  </si>
  <si>
    <t xml:space="preserve">63702.00BGE</t>
  </si>
  <si>
    <t xml:space="preserve">GRENADA L SHAPE</t>
  </si>
  <si>
    <t xml:space="preserve">63702.00BLU</t>
  </si>
  <si>
    <t xml:space="preserve">W2099S00009</t>
  </si>
  <si>
    <t xml:space="preserve">Outdoor Patio Chaise Lounge Chair,Lying in bed with PE Rattan and Steel Frame,PE Wickers,Pool Recliners with Elegant Reclining Adjustable Backrest and Removable Cushions Sets of 3(Brown+Blue)</t>
  </si>
  <si>
    <t xml:space="preserve">FG201212AAA</t>
  </si>
  <si>
    <t xml:space="preserve">GO 7-piece Outdoor Wicker Sofa Set, Rattan Sofa Lounger, With  Colorful Pillows, Conversation Sofa, For Patio, Garden, Deck, Brown Wicker</t>
  </si>
  <si>
    <t xml:space="preserve">W1628P146711</t>
  </si>
  <si>
    <t xml:space="preserve">[VIDEO provided] Human Dog Bed ,Lazy Sofa Couch ,5 Adjustable Position,sit,sleep,fold,suit to put in bedroom, living room ,Space Saving Design,Gray</t>
  </si>
  <si>
    <t xml:space="preserve">W1628</t>
  </si>
  <si>
    <t xml:space="preserve">H&amp;S FURNITURE</t>
  </si>
  <si>
    <t xml:space="preserve">W1628P146713</t>
  </si>
  <si>
    <t xml:space="preserve">[VIDEO provided] Human Dog Bed ,Lazy Sofa Couch ,5 Adjustable Position,sit,sleep,fold,suit to put in bedroom, living room ,Space Saving Design,Pink</t>
  </si>
  <si>
    <t xml:space="preserve">66256.00WHI</t>
  </si>
  <si>
    <t xml:space="preserve">TAMBORA PORCH SWING</t>
  </si>
  <si>
    <t xml:space="preserve">66256.00DGRY</t>
  </si>
  <si>
    <t xml:space="preserve">SV000010AAC-1</t>
  </si>
  <si>
    <t xml:space="preserve">W1869P143410</t>
  </si>
  <si>
    <t xml:space="preserve">9552 BLACK GREY 3S</t>
  </si>
  <si>
    <t xml:space="preserve">W1869</t>
  </si>
  <si>
    <t xml:space="preserve">HoMarni Furnishings Inc.---W1869</t>
  </si>
  <si>
    <t xml:space="preserve">W1099S00091</t>
  </si>
  <si>
    <t xml:space="preserve">64.96 length ,35.83" deepth ,human body structure for USA people,  marshmallow sofa,boucle sofa ,2  seater, olive green  BOUCLE</t>
  </si>
  <si>
    <t xml:space="preserve">W1099</t>
  </si>
  <si>
    <t xml:space="preserve">HoMarni  Furnishings Inc.---W1099</t>
  </si>
  <si>
    <t xml:space="preserve">W1099S00071</t>
  </si>
  <si>
    <t xml:space="preserve">84.3 length ,35.83" deepth ,human body structure for USA people,  marshmallow sofa,boucle sofa ,White color,3 seater</t>
  </si>
  <si>
    <t xml:space="preserve">WF313813AAE</t>
  </si>
  <si>
    <t xml:space="preserve">[Cabinet Only] 36" Gray Bathroom Vanity(Sink not included)</t>
  </si>
  <si>
    <t xml:space="preserve">WF313813AAK</t>
  </si>
  <si>
    <t xml:space="preserve">W2580S00003</t>
  </si>
  <si>
    <t xml:space="preserve">Twin XL Over Queen Metal Bunk Bed with Ladder and Slats Support for Adults Teens, Black</t>
  </si>
  <si>
    <t xml:space="preserve">W2580S00002</t>
  </si>
  <si>
    <t xml:space="preserve">Full XL Over Queen Metal Bunk Bed with Ladder and Slats Support for Adults Teens, Black</t>
  </si>
  <si>
    <t xml:space="preserve">W834S00188</t>
  </si>
  <si>
    <t xml:space="preserve">W1867S00001</t>
  </si>
  <si>
    <t xml:space="preserve">BLUE QUEEN SIZE TRUNDLE PULL OUT DRAWERS STORAGE UPHOLSTERED BED MODERN  DESIGN NO BOX SPRING REQUIRED</t>
  </si>
  <si>
    <t xml:space="preserve">GX000628AAB</t>
  </si>
  <si>
    <t xml:space="preserve">Twin Size Metal Loft Bed with 2 Shelves, a desk and a Hanging Clothes Rack, Black and White</t>
  </si>
  <si>
    <t xml:space="preserve">WF308364AAD</t>
  </si>
  <si>
    <t xml:space="preserve">Wooden Full Size Tent Bed with Fabric for Kids,Platform Bed with Fence and Roof, White+Brown</t>
  </si>
  <si>
    <t xml:space="preserve">WF319383AAB</t>
  </si>
  <si>
    <t xml:space="preserve">TOPMAX Patio Minimalist Twin Size Garden Swing Bed Wood Porch Swing with Ropes for Backyard, Safe Sloped Design, Black</t>
  </si>
  <si>
    <t xml:space="preserve">W2593S00003</t>
  </si>
  <si>
    <t xml:space="preserve">Full XL over Queen Bunk Bed, Metal Bunk Bed for Kids, Teens, Black</t>
  </si>
  <si>
    <t xml:space="preserve">W2593S00002</t>
  </si>
  <si>
    <t xml:space="preserve">Twin XL over Queen Bunk Bed, Metal Bunk Bed for Kids, Teens, Black</t>
  </si>
  <si>
    <t xml:space="preserve">W2391P149818</t>
  </si>
  <si>
    <t xml:space="preserve">4-Piece Patio Furniture Set Outdoor Balcony Porch Garden Backyard Lawn Furniture Acacia Wood Table Top, Morden Black and Light Brown</t>
  </si>
  <si>
    <t xml:space="preserve">W2391P149819</t>
  </si>
  <si>
    <t xml:space="preserve">4-Piece Patio Furniture Set Outdoor Balcony Porch Garden Backyard Lawn Furniture Acacia Wood Table Top, Morden Brown and Beige Cushion</t>
  </si>
  <si>
    <t xml:space="preserve">W69168760</t>
  </si>
  <si>
    <t xml:space="preserve">4 Pieces Patio Garden Sofa Conversation Set Wood Grain Design PE Steel Frame Loveseat All Weather Outdoor Furniture Set with Cushions Coffee Table for Backyard Balcony Lawn White</t>
  </si>
  <si>
    <t xml:space="preserve">W691</t>
  </si>
  <si>
    <t xml:space="preserve">First Choice Products</t>
  </si>
  <si>
    <t xml:space="preserve">GX001331AAK</t>
  </si>
  <si>
    <t xml:space="preserve">Teddy Upholstered Platform Bed With Four drawers, Full</t>
  </si>
  <si>
    <t xml:space="preserve">W42773243</t>
  </si>
  <si>
    <t xml:space="preserve">Twin over Full Metal Bunk Bed with Trundle/ Sturdy Metal Bed Frame/ Noise-Free Wood Slats/ Comfortable Textilene Guardrail/ Space-saving Trundle/ Bunk Bed for Three/ No Box Spring Needed</t>
  </si>
  <si>
    <t xml:space="preserve">amazon-order-id</t>
  </si>
  <si>
    <t xml:space="preserve">merchant-order-id</t>
  </si>
  <si>
    <t xml:space="preserve">purchase-date</t>
  </si>
  <si>
    <t xml:space="preserve">last-updated-date</t>
  </si>
  <si>
    <t xml:space="preserve">order-status</t>
  </si>
  <si>
    <t xml:space="preserve">fulfillment-channel</t>
  </si>
  <si>
    <t xml:space="preserve">sales-channel</t>
  </si>
  <si>
    <t xml:space="preserve">order-channel</t>
  </si>
  <si>
    <t xml:space="preserve">url</t>
  </si>
  <si>
    <t xml:space="preserve">ship-service-level</t>
  </si>
  <si>
    <t xml:space="preserve">product-name</t>
  </si>
  <si>
    <t xml:space="preserve">sku</t>
  </si>
  <si>
    <t xml:space="preserve">asin</t>
  </si>
  <si>
    <t xml:space="preserve">item-status</t>
  </si>
  <si>
    <t xml:space="preserve">quantity</t>
  </si>
  <si>
    <t xml:space="preserve">currency</t>
  </si>
  <si>
    <t xml:space="preserve">item-price</t>
  </si>
  <si>
    <t xml:space="preserve">item-tax</t>
  </si>
  <si>
    <t xml:space="preserve">shipping-price</t>
  </si>
  <si>
    <t xml:space="preserve">shipping-tax</t>
  </si>
  <si>
    <t xml:space="preserve">gift-wrap-price</t>
  </si>
  <si>
    <t xml:space="preserve">gift-wrap-tax</t>
  </si>
  <si>
    <t xml:space="preserve">item-promotion-discount</t>
  </si>
  <si>
    <t xml:space="preserve">ship-promotion-discount</t>
  </si>
  <si>
    <t xml:space="preserve">ship-city</t>
  </si>
  <si>
    <t xml:space="preserve">ship-state</t>
  </si>
  <si>
    <t xml:space="preserve">ship-postal-code</t>
  </si>
  <si>
    <t xml:space="preserve">ship-country</t>
  </si>
  <si>
    <t xml:space="preserve">promotion-ids</t>
  </si>
  <si>
    <t xml:space="preserve">cpf</t>
  </si>
  <si>
    <t xml:space="preserve">is-business-order</t>
  </si>
  <si>
    <t xml:space="preserve">purchase-order-number</t>
  </si>
  <si>
    <t xml:space="preserve">price-designation</t>
  </si>
  <si>
    <t xml:space="preserve">signature-confirmation-recommended</t>
  </si>
  <si>
    <t xml:space="preserve">buyer-identification-number</t>
  </si>
  <si>
    <t xml:space="preserve">buyer-identification-type </t>
  </si>
  <si>
    <t xml:space="preserve">归属</t>
  </si>
  <si>
    <t xml:space="preserve">CODE</t>
  </si>
  <si>
    <t xml:space="preserve">date/time</t>
  </si>
  <si>
    <t xml:space="preserve">settlement id</t>
  </si>
  <si>
    <t xml:space="preserve">type</t>
  </si>
  <si>
    <t xml:space="preserve">order id</t>
  </si>
  <si>
    <t xml:space="preserve">description</t>
  </si>
  <si>
    <t xml:space="preserve">marketplace</t>
  </si>
  <si>
    <t xml:space="preserve">fulfillment</t>
  </si>
  <si>
    <t xml:space="preserve">order city</t>
  </si>
  <si>
    <t xml:space="preserve">order state</t>
  </si>
  <si>
    <t xml:space="preserve">order postal</t>
  </si>
  <si>
    <t xml:space="preserve">tax collection model</t>
  </si>
  <si>
    <t xml:space="preserve">product sales</t>
  </si>
  <si>
    <t xml:space="preserve">product sales tax</t>
  </si>
  <si>
    <t xml:space="preserve">shipping credits</t>
  </si>
  <si>
    <t xml:space="preserve">shipping credits tax</t>
  </si>
  <si>
    <t xml:space="preserve">gift wrap credits</t>
  </si>
  <si>
    <t xml:space="preserve">giftwrap credits tax</t>
  </si>
  <si>
    <t xml:space="preserve">Regulatory Fee</t>
  </si>
  <si>
    <t xml:space="preserve">Tax On Regulatory Fee</t>
  </si>
  <si>
    <t xml:space="preserve">promotional rebates</t>
  </si>
  <si>
    <t xml:space="preserve">promotional rebates tax</t>
  </si>
  <si>
    <t xml:space="preserve">marketplace withheld tax</t>
  </si>
  <si>
    <t xml:space="preserve">selling fees</t>
  </si>
  <si>
    <t xml:space="preserve">fba fees</t>
  </si>
  <si>
    <t xml:space="preserve">other transaction fees</t>
  </si>
  <si>
    <t xml:space="preserve">other</t>
  </si>
  <si>
    <t xml:space="preserve">total</t>
  </si>
  <si>
    <t xml:space="preserve">code</t>
  </si>
  <si>
    <t xml:space="preserve">开始日期</t>
  </si>
  <si>
    <t xml:space="preserve">结束日期</t>
  </si>
  <si>
    <t xml:space="preserve">广告组合名称</t>
  </si>
  <si>
    <t xml:space="preserve">货币</t>
  </si>
  <si>
    <t xml:space="preserve">广告活动名称</t>
  </si>
  <si>
    <t xml:space="preserve">广告组名称</t>
  </si>
  <si>
    <t xml:space="preserve">广告SKU</t>
  </si>
  <si>
    <t xml:space="preserve">广告ASIN</t>
  </si>
  <si>
    <t xml:space="preserve">展示量</t>
  </si>
  <si>
    <t xml:space="preserve">点击量</t>
  </si>
  <si>
    <t xml:space="preserve">点击率(CTR)</t>
  </si>
  <si>
    <t xml:space="preserve">每次点击成本(CPC)</t>
  </si>
  <si>
    <t xml:space="preserve">花费</t>
  </si>
  <si>
    <t xml:space="preserve">Lepus店铺销量汇总</t>
  </si>
  <si>
    <t xml:space="preserve">SKU</t>
  </si>
  <si>
    <t xml:space="preserve">Itemcode</t>
  </si>
  <si>
    <t xml:space="preserve">销量</t>
  </si>
  <si>
    <t xml:space="preserve">运费</t>
  </si>
  <si>
    <t xml:space="preserve">订单收入</t>
  </si>
  <si>
    <t xml:space="preserve">采购</t>
  </si>
  <si>
    <t xml:space="preserve">固定费用</t>
  </si>
  <si>
    <t xml:space="preserve">单个毛利比</t>
  </si>
  <si>
    <t xml:space="preserve">毛利</t>
  </si>
  <si>
    <t xml:space="preserve">销售总额</t>
  </si>
  <si>
    <t xml:space="preserve">库存</t>
  </si>
  <si>
    <t xml:space="preserve">订单</t>
  </si>
  <si>
    <t xml:space="preserve">溢价</t>
  </si>
  <si>
    <t xml:space="preserve">广告花费</t>
  </si>
  <si>
    <t xml:space="preserve">最终溢价</t>
  </si>
  <si>
    <t xml:space="preserve">payments</t>
  </si>
  <si>
    <t xml:space="preserve">Refund</t>
  </si>
  <si>
    <t xml:space="preserve">payment溢价</t>
  </si>
  <si>
    <t xml:space="preserve">刘宇杰</t>
  </si>
  <si>
    <t xml:space="preserve">合计</t>
  </si>
  <si>
    <t xml:space="preserve">汇总总计</t>
  </si>
  <si>
    <t xml:space="preserve">全部店铺</t>
  </si>
  <si>
    <t xml:space="preserve">店铺销量汇总</t>
  </si>
  <si>
    <t xml:space="preserve"> </t>
  </si>
  <si>
    <t xml:space="preserve">本日销售额</t>
  </si>
  <si>
    <t xml:space="preserve">本日订单数</t>
  </si>
  <si>
    <t xml:space="preserve">广告费</t>
  </si>
  <si>
    <t xml:space="preserve">销售日报（fulfillment）</t>
  </si>
  <si>
    <t xml:space="preserve">日期</t>
  </si>
  <si>
    <t xml:space="preserve">本日销售额
（按站点货币)</t>
  </si>
  <si>
    <t xml:space="preserve">主营本日销售额</t>
  </si>
  <si>
    <t xml:space="preserve">广告费合计</t>
  </si>
  <si>
    <t xml:space="preserve">本日利润率</t>
  </si>
  <si>
    <t xml:space="preserve">HJH</t>
  </si>
  <si>
    <t xml:space="preserve">HZG</t>
  </si>
  <si>
    <t xml:space="preserve">DFF</t>
  </si>
  <si>
    <t xml:space="preserve">MMY</t>
  </si>
  <si>
    <t xml:space="preserve">OYBW</t>
  </si>
  <si>
    <t xml:space="preserve">ZYX</t>
  </si>
  <si>
    <t xml:space="preserve">QT</t>
  </si>
  <si>
    <t xml:space="preserve">WJZ</t>
  </si>
  <si>
    <t xml:space="preserve">FST</t>
  </si>
  <si>
    <t xml:space="preserve">TY</t>
  </si>
  <si>
    <t xml:space="preserve">销售日报（payments）</t>
  </si>
  <si>
    <t xml:space="preserve">广告占比</t>
  </si>
  <si>
    <t xml:space="preserve">利润率</t>
  </si>
  <si>
    <t xml:space="preserve">退款占比</t>
  </si>
  <si>
    <t xml:space="preserve">payment最终溢价</t>
  </si>
  <si>
    <t xml:space="preserve">payment毛利比</t>
  </si>
  <si>
    <t xml:space="preserve">日均完成预算</t>
  </si>
  <si>
    <t xml:space="preserve">累积payments</t>
  </si>
  <si>
    <t xml:space="preserve">月预算</t>
  </si>
  <si>
    <t xml:space="preserve">30天</t>
  </si>
  <si>
    <t xml:space="preserve">4月</t>
  </si>
  <si>
    <t xml:space="preserve">日均</t>
  </si>
  <si>
    <t xml:space="preserve">一、主要目标</t>
  </si>
  <si>
    <r>
      <rPr>
        <sz val="12"/>
        <color rgb="FF000000"/>
        <rFont val="SimSun"/>
        <charset val="134"/>
      </rPr>
      <t xml:space="preserve">销售额</t>
    </r>
    <r>
      <rPr>
        <sz val="12"/>
        <color rgb="FF000000"/>
        <rFont val="SimSun"/>
        <charset val="134"/>
      </rPr>
      <t xml:space="preserve">
</t>
    </r>
    <r>
      <rPr>
        <sz val="12"/>
        <color rgb="FF000000"/>
        <rFont val="SimSun"/>
        <charset val="134"/>
      </rPr>
      <t xml:space="preserve">GMV</t>
    </r>
  </si>
  <si>
    <t xml:space="preserve">合计金额</t>
  </si>
  <si>
    <t xml:space="preserve">一月</t>
  </si>
  <si>
    <t xml:space="preserve">二月</t>
  </si>
  <si>
    <t xml:space="preserve">三月</t>
  </si>
  <si>
    <t xml:space="preserve">四月</t>
  </si>
  <si>
    <t xml:space="preserve">五月</t>
  </si>
  <si>
    <t xml:space="preserve">六月</t>
  </si>
  <si>
    <t xml:space="preserve">七月</t>
  </si>
  <si>
    <t xml:space="preserve">八月</t>
  </si>
  <si>
    <t xml:space="preserve">九月</t>
  </si>
  <si>
    <t xml:space="preserve">十月</t>
  </si>
  <si>
    <t xml:space="preserve">十一月</t>
  </si>
  <si>
    <t xml:space="preserve">十二月</t>
  </si>
  <si>
    <t xml:space="preserve">月销售额</t>
  </si>
  <si>
    <t xml:space="preserve">日均销售额</t>
  </si>
  <si>
    <t xml:space="preserve">亚马逊</t>
  </si>
  <si>
    <t xml:space="preserve">目标</t>
  </si>
  <si>
    <t xml:space="preserve">实际完成</t>
  </si>
  <si>
    <t xml:space="preserve">差额</t>
  </si>
  <si>
    <t xml:space="preserve">许梓瑜</t>
  </si>
  <si>
    <t xml:space="preserve">所有店铺目标合计</t>
  </si>
  <si>
    <t xml:space="preserve">所有店铺实际合计</t>
  </si>
  <si>
    <t xml:space="preserve">所有店铺差额合计</t>
  </si>
  <si>
    <t xml:space="preserve">       目标制定原则</t>
  </si>
  <si>
    <t xml:space="preserve">1、部门每月增长10%以上，每个运营都要求按增量设置目标</t>
  </si>
  <si>
    <t xml:space="preserve">2、日均销售额可以转化成日均销量看，每天的维度各自检查</t>
  </si>
  <si>
    <t xml:space="preserve">3.预算指标按季度完成，当季度未完成的部分超过10%，将扣除一个点的提成</t>
  </si>
  <si>
    <t xml:space="preserve">4.月度指标完成超过60%的，奖励当月净利1个点的提成，及优秀月度奖500元</t>
  </si>
  <si>
    <t xml:space="preserve">5.运营岗位采用末位淘汰制度，连续两个季度垫底的运营，需要淘汰或者转换到公司其他岗位</t>
  </si>
  <si>
    <t xml:space="preserve">指标：</t>
  </si>
  <si>
    <t xml:space="preserve">1. 确保正常销售产品和新品加入</t>
  </si>
  <si>
    <t xml:space="preserve">2. 利润目标：全年每个运营的目标是4%净利润率</t>
  </si>
  <si>
    <t xml:space="preserve">a. 按照SKU维度，计算每个月的利润率</t>
  </si>
  <si>
    <t xml:space="preserve">每月利润=月销售额(实际售价*销量）-价格*销量-折扣(举例：coupon每天比如$5*30天+code每天$5*10天）-广告月花费（每天$100*30天）</t>
  </si>
  <si>
    <t xml:space="preserve">3. 广告的预算根据预算的5%，需要多激活链接的情况下，可以向上申请增加预算，前期的广告激活周期亏损不超过一个月，按照4 weeks原则</t>
  </si>
  <si>
    <t xml:space="preserve">114-7661967-5467412</t>
  </si>
  <si>
    <t xml:space="preserve"/>
  </si>
  <si>
    <t xml:space="preserve">2026-05-23T06:50:21+00:00</t>
  </si>
  <si>
    <t xml:space="preserve">2026-05-23T07:20:26+00:00</t>
  </si>
  <si>
    <t xml:space="preserve">Pending</t>
  </si>
  <si>
    <t xml:space="preserve">Merchant</t>
  </si>
  <si>
    <t xml:space="preserve">Amazon.com</t>
  </si>
  <si>
    <t xml:space="preserve">WebsiteOrderChannel</t>
  </si>
  <si>
    <t xml:space="preserve">Standard</t>
  </si>
  <si>
    <t xml:space="preserve">Full Size Loft Bed with Stairs and Storage, Tall Loft Bed Frame with Shelf &amp; High Guardrails, Heavy-Duty Metal Loft Beds with Light &amp; Charging Station for Teens Kids Bedroom Studio Dorm, White</t>
  </si>
  <si>
    <t xml:space="preserve">TT-S37-K-593F</t>
  </si>
  <si>
    <t xml:space="preserve">B0FRSLXFSZ</t>
  </si>
  <si>
    <t xml:space="preserve">Unshipped</t>
  </si>
  <si>
    <t xml:space="preserve">USD</t>
  </si>
  <si>
    <t xml:space="preserve">MELROSE PARK</t>
  </si>
  <si>
    <t xml:space="preserve">IL</t>
  </si>
  <si>
    <t xml:space="preserve">60160-3615</t>
  </si>
  <si>
    <t xml:space="preserve">US</t>
  </si>
  <si>
    <t xml:space="preserve">false</t>
  </si>
  <si>
    <t xml:space="preserve">111-4294501-3207424</t>
  </si>
  <si>
    <t xml:space="preserve">2026-05-23T05:57:17+00:00</t>
  </si>
  <si>
    <t xml:space="preserve">2026-05-23T11:01:21+00:00</t>
  </si>
  <si>
    <t xml:space="preserve">Queen Size Loft Bed with Stairs and Storage, Tall Loft Bed Frame with Shelf &amp; High Guardrails, Heavy-Duty Metal Loft Beds with Light &amp; Charging Station for Adults Bedroom Studio Dorm, White</t>
  </si>
  <si>
    <t xml:space="preserve">TT-S38-K-593Q</t>
  </si>
  <si>
    <t xml:space="preserve">B0FRSLTL47</t>
  </si>
  <si>
    <t xml:space="preserve">RANCHO CUCAMONGA</t>
  </si>
  <si>
    <t xml:space="preserve">CA</t>
  </si>
  <si>
    <t xml:space="preserve">91701-9025</t>
  </si>
  <si>
    <t xml:space="preserve">true</t>
  </si>
  <si>
    <t xml:space="preserve">112-1645956-8948202</t>
  </si>
  <si>
    <t xml:space="preserve">2026-05-23T05:41:53+00:00</t>
  </si>
  <si>
    <t xml:space="preserve">2026-05-23T05:42:56+00:00</t>
  </si>
  <si>
    <t xml:space="preserve">Cancelled</t>
  </si>
  <si>
    <t xml:space="preserve">111-5888338-3477838</t>
  </si>
  <si>
    <t xml:space="preserve">2026-05-23T03:26:43+00:00</t>
  </si>
  <si>
    <t xml:space="preserve">2026-05-23T03:56:29+00:00</t>
  </si>
  <si>
    <t xml:space="preserve">Mirightone Twin Montessori House Floor Bed with Roof &amp; LED Lights, Kids Wooden Floor Bed Frame with Fence Guardrails and Bookshelf, Low Profile Bed for Boys Girls, Natural</t>
  </si>
  <si>
    <t xml:space="preserve">806-W697P435882</t>
  </si>
  <si>
    <t xml:space="preserve">B0GSK1L665</t>
  </si>
  <si>
    <t xml:space="preserve">KENNER</t>
  </si>
  <si>
    <t xml:space="preserve">LA</t>
  </si>
  <si>
    <t xml:space="preserve">70065-1287</t>
  </si>
  <si>
    <t xml:space="preserve">113-9144747-0859416</t>
  </si>
  <si>
    <t xml:space="preserve">2026-05-23T03:19:12+00:00</t>
  </si>
  <si>
    <t xml:space="preserve">2026-05-23T15:36:41+00:00</t>
  </si>
  <si>
    <t xml:space="preserve">MACHESNEY PARK</t>
  </si>
  <si>
    <t xml:space="preserve">61115-7639</t>
  </si>
  <si>
    <t xml:space="preserve">113-0437010-9426630</t>
  </si>
  <si>
    <t xml:space="preserve">2026-05-23T03:08:31+00:00</t>
  </si>
  <si>
    <t xml:space="preserve">2026-05-23T03:36:20+00:00</t>
  </si>
  <si>
    <t xml:space="preserve">Mirightone Twin Floor Bed with High Rails, Wooden Montessori Bed Frame with Single Color Light and House Shape Design, Low Profile Beds for Kids, Boys and Girls, White</t>
  </si>
  <si>
    <t xml:space="preserve">806-W2593P384112</t>
  </si>
  <si>
    <t xml:space="preserve">B0G2XL9V8H</t>
  </si>
  <si>
    <t xml:space="preserve">COLORADO SPRINGS</t>
  </si>
  <si>
    <t xml:space="preserve">CO</t>
  </si>
  <si>
    <t xml:space="preserve">80922-2579</t>
  </si>
  <si>
    <t xml:space="preserve">111-8915473-4602661</t>
  </si>
  <si>
    <t xml:space="preserve">2026-05-23T02:58:39+00:00</t>
  </si>
  <si>
    <t xml:space="preserve">2026-05-23T03:24:57+00:00</t>
  </si>
  <si>
    <t xml:space="preserve">Mirightone Queen Loft Bed with Desk and RGB Light, Metal Loft Bed Frame with Stairs and Bedside Shelf, Heavy-Duty Lofts Beds with Storage Shelves and Wardrobe for Kids Teens, Black</t>
  </si>
  <si>
    <t xml:space="preserve">TT-2025527-580-24-Q</t>
  </si>
  <si>
    <t xml:space="preserve">B0FB37S9FC</t>
  </si>
  <si>
    <t xml:space="preserve">DAPHNE</t>
  </si>
  <si>
    <t xml:space="preserve">AL</t>
  </si>
  <si>
    <t xml:space="preserve">36526-4757</t>
  </si>
  <si>
    <t xml:space="preserve">113-0945565-8879427</t>
  </si>
  <si>
    <t xml:space="preserve">2026-05-23T02:48:13+00:00</t>
  </si>
  <si>
    <t xml:space="preserve">2026-05-23T03:15:27+00:00</t>
  </si>
  <si>
    <t xml:space="preserve">Mirightone Full Loft Bed with Desk and RGB Light, Metal Loft Bed Frame with Stairs and Bedside Shelf, Heavy-Duty Lofts Beds with Storage Shelves and Wardrobe for Kids Teens, White</t>
  </si>
  <si>
    <t xml:space="preserve">TT-2025717-580-34-F</t>
  </si>
  <si>
    <t xml:space="preserve">B0FHWFS9MY</t>
  </si>
  <si>
    <t xml:space="preserve">JEROME</t>
  </si>
  <si>
    <t xml:space="preserve">62704-4850</t>
  </si>
  <si>
    <t xml:space="preserve">112-6456980-4087469</t>
  </si>
  <si>
    <t xml:space="preserve">2026-05-23T02:38:54+00:00</t>
  </si>
  <si>
    <t xml:space="preserve">2026-05-23T03:09:42+00:00</t>
  </si>
  <si>
    <t xml:space="preserve">Mirightone Queen Size Loft Bed with Stairs and Storage, Metal Loft Bed Frame with Bedside Shelf and Large Under-Bed Space, Heavy-Duty Loft Beds for Adults Teens and Kids, Convertible Staircase, White</t>
  </si>
  <si>
    <t xml:space="preserve">TT-W2580S31-Q-K</t>
  </si>
  <si>
    <t xml:space="preserve">B0FDB53716</t>
  </si>
  <si>
    <t xml:space="preserve">TWIN FALLS</t>
  </si>
  <si>
    <t xml:space="preserve">ID</t>
  </si>
  <si>
    <t xml:space="preserve">83301-4355</t>
  </si>
  <si>
    <t xml:space="preserve">113-1995667-1899443</t>
  </si>
  <si>
    <t xml:space="preserve">2026-05-23T01:20:29+00:00</t>
  </si>
  <si>
    <t xml:space="preserve">2026-05-23T01:50:15+00:00</t>
  </si>
  <si>
    <t xml:space="preserve">BILLINGS</t>
  </si>
  <si>
    <t xml:space="preserve">MT</t>
  </si>
  <si>
    <t xml:space="preserve">59102-5021</t>
  </si>
  <si>
    <t xml:space="preserve">113-5802139-3161843</t>
  </si>
  <si>
    <t xml:space="preserve">2026-05-23T01:08:10+00:00</t>
  </si>
  <si>
    <t xml:space="preserve">2026-05-23T11:40:26+00:00</t>
  </si>
  <si>
    <t xml:space="preserve">Mirightone Twin Platform Bed Frame with 2 Storage Drawers, Kids Rattan Bed with Headboard &amp; Footboard, Wooden Twin Size Bed for Kids Bedroom, Space-Saving Low Profile Bed (Natural)</t>
  </si>
  <si>
    <t xml:space="preserve">806-W2593P444992</t>
  </si>
  <si>
    <t xml:space="preserve">B0GZ369Y13</t>
  </si>
  <si>
    <t xml:space="preserve">BLUE POINT</t>
  </si>
  <si>
    <t xml:space="preserve">NY</t>
  </si>
  <si>
    <t xml:space="preserve">11715-2105</t>
  </si>
  <si>
    <t xml:space="preserve">111-8253665-1134638</t>
  </si>
  <si>
    <t xml:space="preserve">2026-05-23T01:06:49+00:00</t>
  </si>
  <si>
    <t xml:space="preserve">2026-05-23T14:39:45+00:00</t>
  </si>
  <si>
    <t xml:space="preserve">Mirightone Queen Loft Bed with Desk and RGB Light, Metal Loft Bed Frame with Stairs and Bedside Shelf, Heavy-Duty Lofts Beds with Storage Shelves and Wardrobe for Kids Teens, White</t>
  </si>
  <si>
    <t xml:space="preserve">TT-2025717-580-33-Q</t>
  </si>
  <si>
    <t xml:space="preserve">B0FHW9JS4H</t>
  </si>
  <si>
    <t xml:space="preserve">COLUMBIA</t>
  </si>
  <si>
    <t xml:space="preserve">MO</t>
  </si>
  <si>
    <t xml:space="preserve">65201-6198</t>
  </si>
  <si>
    <t xml:space="preserve">112-0435880-8388208</t>
  </si>
  <si>
    <t xml:space="preserve">2026-05-23T00:59:28+00:00</t>
  </si>
  <si>
    <t xml:space="preserve">2026-05-23T01:29:28+00:00</t>
  </si>
  <si>
    <t xml:space="preserve">Mirightone Queen Size Loft Bed with Stairs and Storage, Metal Loft Bed Frame with Bedside Shelf and Large Under-Bed Space, Heavy-Duty Loft Beds for Adults Teens and Kids, Convertible Staircase, Black</t>
  </si>
  <si>
    <t xml:space="preserve">TT-2025826-38-AAB-Q</t>
  </si>
  <si>
    <t xml:space="preserve">B0FNRFDJMH</t>
  </si>
  <si>
    <t xml:space="preserve">SALEM</t>
  </si>
  <si>
    <t xml:space="preserve">IN</t>
  </si>
  <si>
    <t xml:space="preserve">47167-9106</t>
  </si>
  <si>
    <t xml:space="preserve">111-0089374-1045864</t>
  </si>
  <si>
    <t xml:space="preserve">2026-05-23T00:39:35+00:00</t>
  </si>
  <si>
    <t xml:space="preserve">2026-05-23T00:39:46+00:00</t>
  </si>
  <si>
    <t xml:space="preserve">Mirightone Twin Metal Platform Bed for Kids, Low Profile Twin Bed Frame with Removable Safety Rails, Montessori Metal Bed for Boys and Girls, No Box Spring Needed, White</t>
  </si>
  <si>
    <t xml:space="preserve">806-W2593P406936</t>
  </si>
  <si>
    <t xml:space="preserve">B0GV67HC9B</t>
  </si>
  <si>
    <t xml:space="preserve">ALVISO</t>
  </si>
  <si>
    <t xml:space="preserve">95002-3545</t>
  </si>
  <si>
    <t xml:space="preserve">D26-1932</t>
  </si>
  <si>
    <t xml:space="preserve">113-9733656-5813041</t>
  </si>
  <si>
    <t xml:space="preserve">2026-05-23T00:35:39+00:00</t>
  </si>
  <si>
    <t xml:space="preserve">2026-05-23T00:37:13+00:00</t>
  </si>
  <si>
    <t xml:space="preserve">Mirightone Floor Bed for Kids, Twin Size Teepee Tent Beds, Montessori Floor Bed with Slats and Fence Rails, Wood House Bed Frame for Boys Girls, White</t>
  </si>
  <si>
    <t xml:space="preserve">TT-W504119497AAK</t>
  </si>
  <si>
    <t xml:space="preserve">B0CY2CVBH2</t>
  </si>
  <si>
    <t xml:space="preserve">Midland</t>
  </si>
  <si>
    <t xml:space="preserve">TX</t>
  </si>
  <si>
    <t xml:space="preserve">112-1348757-7356250</t>
  </si>
  <si>
    <t xml:space="preserve">2026-05-23T00:20:05+00:00</t>
  </si>
  <si>
    <t xml:space="preserve">2026-05-23T00:52:52+00:00</t>
  </si>
  <si>
    <t xml:space="preserve">Mirightone Twin Size Low Loft Bed with Slide &amp; Ladder, Kids Loft Bed Frame with Movable Bookshelf Storage, Safety Guardrails, No Box Spring Needed, Easy Assembly (White)</t>
  </si>
  <si>
    <t xml:space="preserve">806-W2593P437109</t>
  </si>
  <si>
    <t xml:space="preserve">B0GPQCBPD2</t>
  </si>
  <si>
    <t xml:space="preserve">SEGUIN</t>
  </si>
  <si>
    <t xml:space="preserve">78155-3995</t>
  </si>
  <si>
    <t xml:space="preserve">113-8557552-6671461</t>
  </si>
  <si>
    <t xml:space="preserve">2026-05-23T00:18:21+00:00</t>
  </si>
  <si>
    <t xml:space="preserve">2026-05-23T00:48:32+00:00</t>
  </si>
  <si>
    <t xml:space="preserve">Mirightone Queen Size Loft Bed with Stairs and Storage, Metal Loft Bed Frame with Bedside Shelf and Large Under-Bed Space, Heavy-Duty Bed for Adults Teens and Kids, Convertible Staircase, Black</t>
  </si>
  <si>
    <t xml:space="preserve">TT-W2580S08-Q</t>
  </si>
  <si>
    <t xml:space="preserve">B0DWSPSQVC</t>
  </si>
  <si>
    <t xml:space="preserve">LAYTON</t>
  </si>
  <si>
    <t xml:space="preserve">UT</t>
  </si>
  <si>
    <t xml:space="preserve">84040-8400</t>
  </si>
  <si>
    <t xml:space="preserve">112-0456423-4369028</t>
  </si>
  <si>
    <t xml:space="preserve">2026-05-23T00:00:55+00:00</t>
  </si>
  <si>
    <t xml:space="preserve">2026-05-23T00:29:57+00:00</t>
  </si>
  <si>
    <t xml:space="preserve">SEATTLE</t>
  </si>
  <si>
    <t xml:space="preserve">WA</t>
  </si>
  <si>
    <t xml:space="preserve">98109-3238</t>
  </si>
  <si>
    <t xml:space="preserve">114-1371005-6212208</t>
  </si>
  <si>
    <t xml:space="preserve">2026-05-22T23:23:33+00:00</t>
  </si>
  <si>
    <t xml:space="preserve">2026-05-22T23:47:39+00:00</t>
  </si>
  <si>
    <t xml:space="preserve">Mirightone Queen Size Loft Bed with Desk and Light, Metal Loft Bed Frame with Stairs and Bedside Shelf, Tall Lofts Beds with Storage Shelves and Wardrobe for Adults Studio Apartment, Black</t>
  </si>
  <si>
    <t xml:space="preserve">TT-S091-580-Q</t>
  </si>
  <si>
    <t xml:space="preserve">B0GQH78QZL</t>
  </si>
  <si>
    <t xml:space="preserve">HINESVILLE</t>
  </si>
  <si>
    <t xml:space="preserve">GA</t>
  </si>
  <si>
    <t xml:space="preserve">31313-2893</t>
  </si>
  <si>
    <t xml:space="preserve">114-6468650-4431440</t>
  </si>
  <si>
    <t xml:space="preserve">2026-05-22T22:46:12+00:00</t>
  </si>
  <si>
    <t xml:space="preserve">2026-05-22T23:16:32+00:00</t>
  </si>
  <si>
    <t xml:space="preserve">Mirightone 30 Inch Bathroom Vanity with Sink, Black Bathroom Vanity for Small Bathroom, Freestanding Vanity Cabinet with Door Shelves and Drawer Organizer, Ceramic Sink, 4-Inch Faucet Holes (Blue)</t>
  </si>
  <si>
    <t xml:space="preserve">806-WF324043AAC</t>
  </si>
  <si>
    <t xml:space="preserve">B0DNQJR8BM</t>
  </si>
  <si>
    <t xml:space="preserve">DUNCANVILLE</t>
  </si>
  <si>
    <t xml:space="preserve">75116-2018</t>
  </si>
  <si>
    <t xml:space="preserve">111-4219398-8598615</t>
  </si>
  <si>
    <t xml:space="preserve">2026-05-22T22:25:57+00:00</t>
  </si>
  <si>
    <t xml:space="preserve">2026-05-22T22:56:07+00:00</t>
  </si>
  <si>
    <t xml:space="preserve">Twin XL Size Loft Bed with Stairs and Storage, Metal Loft Bed Frame with A Shelf and Large Under-Bed Space, Heavy-Duty Loft Beds for Kids Boys Girls Teens Bedroom Dorm, Convertible Staircase, White</t>
  </si>
  <si>
    <t xml:space="preserve">TT-S50-K-580TX</t>
  </si>
  <si>
    <t xml:space="preserve">B0FSL6TBTK</t>
  </si>
  <si>
    <t xml:space="preserve">GORE</t>
  </si>
  <si>
    <t xml:space="preserve">VA</t>
  </si>
  <si>
    <t xml:space="preserve">22637-2255</t>
  </si>
  <si>
    <t xml:space="preserve">114-2147604-7753044</t>
  </si>
  <si>
    <t xml:space="preserve">2026-05-22T22:21:31+00:00</t>
  </si>
  <si>
    <t xml:space="preserve">2026-05-22T22:51:29+00:00</t>
  </si>
  <si>
    <t xml:space="preserve">Mirightone Queen Size Platform Bed with Natural Rattan Headboard, Vintage Style Wood Queen Bed Frames, Queen Bed with Wooden Slat Support for Bedroom, No Box Spring Needed,Walnut</t>
  </si>
  <si>
    <t xml:space="preserve">MM-N733P180013D-QUEEN</t>
  </si>
  <si>
    <t xml:space="preserve">B0DDQBD3N4</t>
  </si>
  <si>
    <t xml:space="preserve">BOWLING GREEN</t>
  </si>
  <si>
    <t xml:space="preserve">KY</t>
  </si>
  <si>
    <t xml:space="preserve">42103-9173</t>
  </si>
  <si>
    <t xml:space="preserve">113-1204193-3552255</t>
  </si>
  <si>
    <t xml:space="preserve">2026-05-22T21:11:23+00:00</t>
  </si>
  <si>
    <t xml:space="preserve">2026-05-22T21:41:06+00:00</t>
  </si>
  <si>
    <t xml:space="preserve">Full Size Floor Bed with Storage Bookshelves and Light, Wooden Montessori House Bed Frame with Roof Shape, High Safety Rails, Low Profile Kids Bed for Boys and Girls, No Box Spring Needed, Natural</t>
  </si>
  <si>
    <t xml:space="preserve">806-W2593P471248</t>
  </si>
  <si>
    <t xml:space="preserve">B0GYHCHZQP</t>
  </si>
  <si>
    <t xml:space="preserve">WEST SACRAMENTO</t>
  </si>
  <si>
    <t xml:space="preserve">95691-4213</t>
  </si>
  <si>
    <t xml:space="preserve">111-2961544-5257061</t>
  </si>
  <si>
    <t xml:space="preserve">2026-05-22T21:02:46+00:00</t>
  </si>
  <si>
    <t xml:space="preserve">2026-05-22T21:33:10+00:00</t>
  </si>
  <si>
    <t xml:space="preserve">Mirightone Full Size Loft Bed with Stairs and Storage, Metal Loft Bed Frame with Bedside Shelf and Large Under-Bed Space, Heavy-Duty Bed for Adults Teens and Kids, Convertible Staircase, Black</t>
  </si>
  <si>
    <t xml:space="preserve">TT-W2580S09-F</t>
  </si>
  <si>
    <t xml:space="preserve">B0DWSC6N72</t>
  </si>
  <si>
    <t xml:space="preserve">Vale</t>
  </si>
  <si>
    <t xml:space="preserve">SD</t>
  </si>
  <si>
    <t xml:space="preserve">111-0155748-2202664</t>
  </si>
  <si>
    <t xml:space="preserve">2026-05-22T20:45:59+00:00</t>
  </si>
  <si>
    <t xml:space="preserve">2026-05-23T19:41:43+00:00</t>
  </si>
  <si>
    <t xml:space="preserve">Shipped</t>
  </si>
  <si>
    <t xml:space="preserve">Mirightone Double Twin Kids Bed Frame with Storage, Convertible Floor Bed for 2 Kids, Solid Wood Montessori Bed with LED Light &amp; Charging Station, Siblings Shared Room (White)</t>
  </si>
  <si>
    <t xml:space="preserve">806-W2593P437117</t>
  </si>
  <si>
    <t xml:space="preserve">B0GNFPXWQR</t>
  </si>
  <si>
    <t xml:space="preserve">SCHENECTADY</t>
  </si>
  <si>
    <t xml:space="preserve">12303-3462</t>
  </si>
  <si>
    <t xml:space="preserve">111-5061812-6189036</t>
  </si>
  <si>
    <t xml:space="preserve">2026-05-22T20:28:28+00:00</t>
  </si>
  <si>
    <t xml:space="preserve">2026-05-23T11:49:38+00:00</t>
  </si>
  <si>
    <t xml:space="preserve">Mirightone Full Size loft Bed with A Shelf, Metal Loft Beds with Soft Ladder Rung Cover, Heavy-Duty Tall Loft Bed Frame for Kids Boys Girls Teens Adults, Noise-Free,No Box Spring Needed, Black</t>
  </si>
  <si>
    <t xml:space="preserve">TT-2025826-31-AAB-F</t>
  </si>
  <si>
    <t xml:space="preserve">B0FNRFDJL6</t>
  </si>
  <si>
    <t xml:space="preserve">MILLVILLE</t>
  </si>
  <si>
    <t xml:space="preserve">84326-7725</t>
  </si>
  <si>
    <t xml:space="preserve">111-4155965-3349857</t>
  </si>
  <si>
    <t xml:space="preserve">2026-05-22T20:04:24+00:00</t>
  </si>
  <si>
    <t xml:space="preserve">2026-05-22T20:34:41+00:00</t>
  </si>
  <si>
    <t xml:space="preserve">Twin Size Floor Bed with Storage Bookshelves and Light, Wooden Montessori House Bed Frame with Roof Shape, High Safety Rails, Low Profile Kids Bed for Boys and Girls, No Box Spring Needed, White</t>
  </si>
  <si>
    <t xml:space="preserve">806-W2593P381124</t>
  </si>
  <si>
    <t xml:space="preserve">B0GD516P1T</t>
  </si>
  <si>
    <t xml:space="preserve">LAS VEGAS</t>
  </si>
  <si>
    <t xml:space="preserve">NV</t>
  </si>
  <si>
    <t xml:space="preserve">89113-6227</t>
  </si>
  <si>
    <t xml:space="preserve">112-8989023-6215447</t>
  </si>
  <si>
    <t xml:space="preserve">2026-05-22T19:56:36+00:00</t>
  </si>
  <si>
    <t xml:space="preserve">2026-05-23T19:20:30+00:00</t>
  </si>
  <si>
    <t xml:space="preserve">Mirightone Full Floor Bed with High Rails, Wooden Montessori Bed Frame with Single Color Light and House Shape Design, Low Profile Beds for Kids, Boys and Girls, Natural</t>
  </si>
  <si>
    <t xml:space="preserve">806-W2593P384120</t>
  </si>
  <si>
    <t xml:space="preserve">B0G2XMG6NR</t>
  </si>
  <si>
    <t xml:space="preserve">LEXINGTON</t>
  </si>
  <si>
    <t xml:space="preserve">40509-8495</t>
  </si>
  <si>
    <t xml:space="preserve">113-7052013-7835446</t>
  </si>
  <si>
    <t xml:space="preserve">2026-05-22T19:46:07+00:00</t>
  </si>
  <si>
    <t xml:space="preserve">2026-05-23T11:49:31+00:00</t>
  </si>
  <si>
    <t xml:space="preserve">Mirightone Twin Size Loft Bed with Stairs and Storage, Metal Loft Bed Frame with A Shelf and Large Under-Bed Space, Heavy-Duty Loft Beds for Kids Boys Girls Teens, Black</t>
  </si>
  <si>
    <t xml:space="preserve">TT-2850S35-AAB</t>
  </si>
  <si>
    <t xml:space="preserve">B0FP9GFBNL</t>
  </si>
  <si>
    <t xml:space="preserve">FOLEY</t>
  </si>
  <si>
    <t xml:space="preserve">36535-2943</t>
  </si>
  <si>
    <t xml:space="preserve">113-2077473-8187445</t>
  </si>
  <si>
    <t xml:space="preserve">2026-05-22T19:43:21+00:00</t>
  </si>
  <si>
    <t xml:space="preserve">2026-05-23T11:49:25+00:00</t>
  </si>
  <si>
    <t xml:space="preserve">Mirightone Full Size Loft Bed with Stairs and Storage, Metal Loft Bed Frame with Bedside Shelf and Large Under-Bed Space, Heavy-Duty Loft Beds for Adults Teens and Kids, Convertible Staircase, White</t>
  </si>
  <si>
    <t xml:space="preserve">TT-W2580S32-F-K</t>
  </si>
  <si>
    <t xml:space="preserve">B0FDBCBT33</t>
  </si>
  <si>
    <t xml:space="preserve">EAGLE MOUNTAIN</t>
  </si>
  <si>
    <t xml:space="preserve">84005-5922</t>
  </si>
  <si>
    <t xml:space="preserve">113-2495609-0160238</t>
  </si>
  <si>
    <t xml:space="preserve">2026-05-22T19:30:42+00:00</t>
  </si>
  <si>
    <t xml:space="preserve">2026-05-23T17:26:43+00:00</t>
  </si>
  <si>
    <t xml:space="preserve">PALO ALTO</t>
  </si>
  <si>
    <t xml:space="preserve">94303-1413</t>
  </si>
  <si>
    <t xml:space="preserve">113-4579818-6311403</t>
  </si>
  <si>
    <t xml:space="preserve">2026-05-22T18:53:38+00:00</t>
  </si>
  <si>
    <t xml:space="preserve">2026-05-23T11:49:23+00:00</t>
  </si>
  <si>
    <t xml:space="preserve">The woodlands</t>
  </si>
  <si>
    <t xml:space="preserve">112-2738701-3369046</t>
  </si>
  <si>
    <t xml:space="preserve">2026-05-22T18:25:57+00:00</t>
  </si>
  <si>
    <t xml:space="preserve">2026-05-23T11:52:20+00:00</t>
  </si>
  <si>
    <t xml:space="preserve">Mirightone Full Size Toddler Floor Bed with Storage Shelves &amp; 21.4" High Rails, Solid Wood Montessori Bed Frame with Slats, Simply Sori Bed Low Profile Beds for Kids, Boys and Girls, White</t>
  </si>
  <si>
    <t xml:space="preserve">806-W1858P410403</t>
  </si>
  <si>
    <t xml:space="preserve">B0GHR1FKR3</t>
  </si>
  <si>
    <t xml:space="preserve">CICERO</t>
  </si>
  <si>
    <t xml:space="preserve">13039-8243</t>
  </si>
  <si>
    <t xml:space="preserve">111-3596852-9725037</t>
  </si>
  <si>
    <t xml:space="preserve">2026-05-22T17:38:41+00:00</t>
  </si>
  <si>
    <t xml:space="preserve">2026-05-23T11:49:19+00:00</t>
  </si>
  <si>
    <t xml:space="preserve">BURLINGTON</t>
  </si>
  <si>
    <t xml:space="preserve">NC</t>
  </si>
  <si>
    <t xml:space="preserve">27215-7116</t>
  </si>
  <si>
    <t xml:space="preserve">111-3826777-0011445</t>
  </si>
  <si>
    <t xml:space="preserve">2026-05-22T16:56:34+00:00</t>
  </si>
  <si>
    <t xml:space="preserve">2026-05-23T11:49:30+00:00</t>
  </si>
  <si>
    <t xml:space="preserve">Mirightone Twin Size Floor Bed for Kids, Wood Montessori Beds with Fence Rails and Storage Shelves, Child Bed Frame with Bookcase for Boys Girls, White</t>
  </si>
  <si>
    <t xml:space="preserve">TT-W504142771-NEW-MT</t>
  </si>
  <si>
    <t xml:space="preserve">B0CZJ1F1KG</t>
  </si>
  <si>
    <t xml:space="preserve">SOLEDAD</t>
  </si>
  <si>
    <t xml:space="preserve">93960-2724</t>
  </si>
  <si>
    <t xml:space="preserve">114-6388756-4392220</t>
  </si>
  <si>
    <t xml:space="preserve">2026-05-22T16:40:05+00:00</t>
  </si>
  <si>
    <t xml:space="preserve">2026-05-23T11:49:20+00:00</t>
  </si>
  <si>
    <t xml:space="preserve">Mirightone Full Metal Platform Bed for Kids, Low Profile Full Bed Frame with Removable Safety Rails, Montessori Metal Bed for Boys and Girls, No Box Spring Needed, White</t>
  </si>
  <si>
    <t xml:space="preserve">806-W2593P406939</t>
  </si>
  <si>
    <t xml:space="preserve">B0GV6ZTVZG</t>
  </si>
  <si>
    <t xml:space="preserve">DONNA</t>
  </si>
  <si>
    <t xml:space="preserve">78537-3928</t>
  </si>
  <si>
    <t xml:space="preserve">111-3487008-7455424</t>
  </si>
  <si>
    <t xml:space="preserve">2026-05-22T16:16:42+00:00</t>
  </si>
  <si>
    <t xml:space="preserve">2026-05-23T11:49:22+00:00</t>
  </si>
  <si>
    <t xml:space="preserve">VENTURA</t>
  </si>
  <si>
    <t xml:space="preserve">93001-1815</t>
  </si>
  <si>
    <t xml:space="preserve">112-4981047-0015460</t>
  </si>
  <si>
    <t xml:space="preserve">2026-05-22T16:15:47+00:00</t>
  </si>
  <si>
    <t xml:space="preserve">2026-05-23T11:52:09+00:00</t>
  </si>
  <si>
    <t xml:space="preserve">Mirightone Queen Size loft Bed with A Shelf, Metal Loft Beds with Soft Ladder Rung Cover, Heavy-Duty Tall Loft Bed Frame for Kids Boys Girls Teens Adults, Noise-Free,No Box Spring Needed, White</t>
  </si>
  <si>
    <t xml:space="preserve">TT-2025826-78-AAK-Q</t>
  </si>
  <si>
    <t xml:space="preserve">B0FNRJB9LB</t>
  </si>
  <si>
    <t xml:space="preserve">FELTON</t>
  </si>
  <si>
    <t xml:space="preserve">DE</t>
  </si>
  <si>
    <t xml:space="preserve">19943-5359</t>
  </si>
  <si>
    <t xml:space="preserve">112-7524689-0849007</t>
  </si>
  <si>
    <t xml:space="preserve">2026-05-22T16:07:00+00:00</t>
  </si>
  <si>
    <t xml:space="preserve">2026-05-23T11:50:33+00:00</t>
  </si>
  <si>
    <t xml:space="preserve">PALM COAST</t>
  </si>
  <si>
    <t xml:space="preserve">FL</t>
  </si>
  <si>
    <t xml:space="preserve">32164-6771</t>
  </si>
  <si>
    <t xml:space="preserve">111-7667882-5761858</t>
  </si>
  <si>
    <t xml:space="preserve">2026-05-22T15:52:07+00:00</t>
  </si>
  <si>
    <t xml:space="preserve">2026-05-23T11:49:26+00:00</t>
  </si>
  <si>
    <t xml:space="preserve">PINEDALE</t>
  </si>
  <si>
    <t xml:space="preserve">WY</t>
  </si>
  <si>
    <t xml:space="preserve">82941-5280</t>
  </si>
  <si>
    <t xml:space="preserve">114-6289335-3128252</t>
  </si>
  <si>
    <t xml:space="preserve">2026-05-22T15:29:34+00:00</t>
  </si>
  <si>
    <t xml:space="preserve">Farmhouse King Size Bed Frame with Tall Headboard &amp; Footboard,Wooden King Bed Frame with Wood Panel Bed Base, No Squeak, No Box Spring Needed, White</t>
  </si>
  <si>
    <t xml:space="preserve">MM-BS326208AAK-KING</t>
  </si>
  <si>
    <t xml:space="preserve">B0D7SLBWC2</t>
  </si>
  <si>
    <t xml:space="preserve">JOHNSTOWN</t>
  </si>
  <si>
    <t xml:space="preserve">OH</t>
  </si>
  <si>
    <t xml:space="preserve">43031-9527</t>
  </si>
  <si>
    <t xml:space="preserve">114-2242648-4989061</t>
  </si>
  <si>
    <t xml:space="preserve">2026-05-22T15:26:22+00:00</t>
  </si>
  <si>
    <t xml:space="preserve">ALLEN</t>
  </si>
  <si>
    <t xml:space="preserve">75013-3129</t>
  </si>
  <si>
    <t xml:space="preserve">112-1094401-7493866</t>
  </si>
  <si>
    <t xml:space="preserve">2026-05-22T15:24:34+00:00</t>
  </si>
  <si>
    <t xml:space="preserve">Mirightone Floor Bed for Kids, Twin Size Montessori Beds with High Fence Railings, Wood Playhouse Bed with Rails for Baby Boys Girls Teens, No Slats Included, White</t>
  </si>
  <si>
    <t xml:space="preserve">TT-P164747-AAK-MT</t>
  </si>
  <si>
    <t xml:space="preserve">B0D5MNXHC4</t>
  </si>
  <si>
    <t xml:space="preserve">ANTIOCH</t>
  </si>
  <si>
    <t xml:space="preserve">TN</t>
  </si>
  <si>
    <t xml:space="preserve">37013-1098</t>
  </si>
  <si>
    <t xml:space="preserve">112-4309314-4669845</t>
  </si>
  <si>
    <t xml:space="preserve">2026-05-22T15:24:06+00:00</t>
  </si>
  <si>
    <t xml:space="preserve">CHICAGO</t>
  </si>
  <si>
    <t xml:space="preserve">60634-4045</t>
  </si>
  <si>
    <t xml:space="preserve">111-9885718-4781821</t>
  </si>
  <si>
    <t xml:space="preserve">2026-05-22T15:01:10+00:00</t>
  </si>
  <si>
    <t xml:space="preserve">2026-05-23T01:01:07+00:00</t>
  </si>
  <si>
    <t xml:space="preserve">Mirightone Full Loft Bed with Desk and RGB Light, Metal Loft Bed Frame with Stairs and Bedside Shelf, Heavy-Duty Lofts Beds with Storage Shelves and Wardrobe for Kids Teens, Black</t>
  </si>
  <si>
    <t xml:space="preserve">TT-2025527-580-25-F</t>
  </si>
  <si>
    <t xml:space="preserve">B0FB37MD4C</t>
  </si>
  <si>
    <t xml:space="preserve">DORAL</t>
  </si>
  <si>
    <t xml:space="preserve">33172-1615</t>
  </si>
  <si>
    <t xml:space="preserve">114-3720670-9741830</t>
  </si>
  <si>
    <t xml:space="preserve">2026-05-22T14:31:36+00:00</t>
  </si>
  <si>
    <t xml:space="preserve">2026-05-23T11:49:15+00:00</t>
  </si>
  <si>
    <t xml:space="preserve">Mirightone Full Size Loft Bed with Stairs and Storage, Metal Loft Bed Frame with Bedside Shelf and Large Under-Bed Space, Heavy-Duty Loft Beds for Adults Teens and Kids, Convertible Staircase, Black</t>
  </si>
  <si>
    <t xml:space="preserve">TT-2025826-37-AAB-F</t>
  </si>
  <si>
    <t xml:space="preserve">B0FNRHJSZL</t>
  </si>
  <si>
    <t xml:space="preserve">MILTON</t>
  </si>
  <si>
    <t xml:space="preserve">32570-7790</t>
  </si>
  <si>
    <t xml:space="preserve">114-7437994-5599432</t>
  </si>
  <si>
    <t xml:space="preserve">2026-05-22T12:26:22+00:00</t>
  </si>
  <si>
    <t xml:space="preserve">2026-05-23T11:49:16+00:00</t>
  </si>
  <si>
    <t xml:space="preserve">Halethorpe</t>
  </si>
  <si>
    <t xml:space="preserve">MD</t>
  </si>
  <si>
    <t xml:space="preserve">112-4528454-4843403</t>
  </si>
  <si>
    <t xml:space="preserve">2026-05-22T11:40:44+00:00</t>
  </si>
  <si>
    <t xml:space="preserve">2026-05-23T07:08:53+00:00</t>
  </si>
  <si>
    <t xml:space="preserve">Mirightone Tall End Table with Drawers and Shelves, Narrow Side Table with Charging Station, High Slim Corner Cabinet Bedside Table with Storage Bookcase for Living Room Bedroom, Walnut</t>
  </si>
  <si>
    <t xml:space="preserve">TT-BS9018M-MT</t>
  </si>
  <si>
    <t xml:space="preserve">B0DS8MQM96</t>
  </si>
  <si>
    <t xml:space="preserve">TOMAH</t>
  </si>
  <si>
    <t xml:space="preserve">WI</t>
  </si>
  <si>
    <t xml:space="preserve">54660-1954</t>
  </si>
  <si>
    <t xml:space="preserve">113-6631716-4209042</t>
  </si>
  <si>
    <t xml:space="preserve">2026-05-22T11:37:19+00:00</t>
  </si>
  <si>
    <t xml:space="preserve">PALMYRA</t>
  </si>
  <si>
    <t xml:space="preserve">22963-2738</t>
  </si>
  <si>
    <t xml:space="preserve">111-9273187-5812203</t>
  </si>
  <si>
    <t xml:space="preserve">2026-05-22T09:49:30+00:00</t>
  </si>
  <si>
    <t xml:space="preserve">2026-05-23T12:06:55+00:00</t>
  </si>
  <si>
    <t xml:space="preserve">Mirightone Floor Bed for Kids, Full Size Montessori Bed with High Fence Railings, Wood Playhouse Beds with Rails, Light &amp; Storage for Baby Boys Girls Teens, No Slats Included, Gray</t>
  </si>
  <si>
    <t xml:space="preserve">TT-P164751-AAE-MT</t>
  </si>
  <si>
    <t xml:space="preserve">B0D5MPPNRN</t>
  </si>
  <si>
    <t xml:space="preserve">KAUKAUNA</t>
  </si>
  <si>
    <t xml:space="preserve">54130-3905</t>
  </si>
  <si>
    <t xml:space="preserve">114-9259644-4798601</t>
  </si>
  <si>
    <t xml:space="preserve">2026-05-22T08:27:01+00:00</t>
  </si>
  <si>
    <t xml:space="preserve">2026-05-22T08:57:13+00:00</t>
  </si>
  <si>
    <t xml:space="preserve">Queen Size Loft Bed with Stairs and LED Light, Metal Loft Bed Frame with Shelf for Adults, Tall Loft Beds with Storage Shelves and Wardrobe for Kids Boys Girls Teens, Convertible Staircase, Black</t>
  </si>
  <si>
    <t xml:space="preserve">TT-20251210-52Q</t>
  </si>
  <si>
    <t xml:space="preserve">B0G65C69VM</t>
  </si>
  <si>
    <t xml:space="preserve">MAPLE VALLEY</t>
  </si>
  <si>
    <t xml:space="preserve">98038-6712</t>
  </si>
  <si>
    <t xml:space="preserve">112-2078727-1724262</t>
  </si>
  <si>
    <t xml:space="preserve">2026-05-22T08:24:10+00:00</t>
  </si>
  <si>
    <t xml:space="preserve">2026-05-23T12:03:42+00:00</t>
  </si>
  <si>
    <t xml:space="preserve">Mirightone Twin XL Size Loft Bed with Stairs and Storage, Metal Loft Bed Frame with A Shelf and Large Under-Bed Space, Heavy-Duty Loft Beds for Kids Boys Girls Teens, Black</t>
  </si>
  <si>
    <t xml:space="preserve">TT-S49-B-580TX</t>
  </si>
  <si>
    <t xml:space="preserve">B0FSL6GRP9</t>
  </si>
  <si>
    <t xml:space="preserve">CLANTON</t>
  </si>
  <si>
    <t xml:space="preserve">35046-4857</t>
  </si>
  <si>
    <t xml:space="preserve">113-9821003-4283421</t>
  </si>
  <si>
    <t xml:space="preserve">2026-05-22T08:19:23+00:00</t>
  </si>
  <si>
    <t xml:space="preserve">2026-05-22T08:19:41+00:00</t>
  </si>
  <si>
    <t xml:space="preserve">112-2867749-3700248</t>
  </si>
  <si>
    <t xml:space="preserve">2026-05-22T07:50:46+00:00</t>
  </si>
  <si>
    <t xml:space="preserve">2026-05-22T08:10:31+00:00</t>
  </si>
  <si>
    <t xml:space="preserve">RENO</t>
  </si>
  <si>
    <t xml:space="preserve">89506-6609</t>
  </si>
  <si>
    <t xml:space="preserve">112-6944159-9191419</t>
  </si>
  <si>
    <t xml:space="preserve">2026-05-22T07:36:38+00:00</t>
  </si>
  <si>
    <t xml:space="preserve">2026-05-22T07:48:41+00:00</t>
  </si>
  <si>
    <t xml:space="preserve">112-4647127-4698632</t>
  </si>
  <si>
    <t xml:space="preserve">2026-05-22T07:35:28+00:00</t>
  </si>
  <si>
    <t xml:space="preserve">2026-05-22T07:49:10+00:00</t>
  </si>
  <si>
    <t xml:space="preserve">112-3210268-6773853</t>
  </si>
  <si>
    <t xml:space="preserve">2026-05-23T02:43:29+00:00</t>
  </si>
  <si>
    <t xml:space="preserve">2026-05-23T03:13:59+00:00</t>
  </si>
  <si>
    <t xml:space="preserve">OYUMOENTS Upholstered Queen Bed, Wingback Bed Frame Queen with High Headboard, Soft Fabric Upholstered Bed Frame with Wooden Slats for Bedroom, Guest Rooms, Hotel, No Box Spring Needed, Ivory</t>
  </si>
  <si>
    <t xml:space="preserve">TXJ-W1716P415044</t>
  </si>
  <si>
    <t xml:space="preserve">B0GXJWS6DN</t>
  </si>
  <si>
    <t xml:space="preserve">DURANT</t>
  </si>
  <si>
    <t xml:space="preserve">OK</t>
  </si>
  <si>
    <t xml:space="preserve">74701-7412</t>
  </si>
  <si>
    <t xml:space="preserve">112-7039850-3253052</t>
  </si>
  <si>
    <t xml:space="preserve">2026-05-23T02:43:14+00:00</t>
  </si>
  <si>
    <t xml:space="preserve">2026-05-23T03:19:21+00:00</t>
  </si>
  <si>
    <t xml:space="preserve">OYUMOENTS Full Size Corner Bed Frame, Full Size Daybed with Storage Shelves &amp; Storage Drawers, Wood Corner Bed with Charging Station &amp; LED Light, Desk &amp; Upholstered Headboard and Backrest, White</t>
  </si>
  <si>
    <t xml:space="preserve">TXJ-N7090000612K</t>
  </si>
  <si>
    <t xml:space="preserve">B0FP4ZK51H</t>
  </si>
  <si>
    <t xml:space="preserve">RAYNE</t>
  </si>
  <si>
    <t xml:space="preserve">70578-7775</t>
  </si>
  <si>
    <t xml:space="preserve">112-4462712-4520269</t>
  </si>
  <si>
    <t xml:space="preserve">2026-05-23T02:36:02+00:00</t>
  </si>
  <si>
    <t xml:space="preserve">2026-05-23T16:37:46+00:00</t>
  </si>
  <si>
    <t xml:space="preserve">111-2568382-1555417</t>
  </si>
  <si>
    <t xml:space="preserve">2026-05-23T00:46:39+00:00</t>
  </si>
  <si>
    <t xml:space="preserve">2026-05-23T01:19:16+00:00</t>
  </si>
  <si>
    <t xml:space="preserve">OYUMOENTS Twin Size Montessori Floor Bed with Guardrails and LED Light, Tent-Shaped Twin House Bed for Kids, Wood Twin Bed Frame with Roof and Slats, No Box Spring Needed, White</t>
  </si>
  <si>
    <t xml:space="preserve">TXJ-W2593P296909</t>
  </si>
  <si>
    <t xml:space="preserve">B0FFGRNCSR</t>
  </si>
  <si>
    <t xml:space="preserve">PARIS</t>
  </si>
  <si>
    <t xml:space="preserve">38242-4202</t>
  </si>
  <si>
    <t xml:space="preserve">111-2532804-8317044</t>
  </si>
  <si>
    <t xml:space="preserve">2026-05-22T23:49:25+00:00</t>
  </si>
  <si>
    <t xml:space="preserve">2026-05-23T05:05:31+00:00</t>
  </si>
  <si>
    <t xml:space="preserve">Twin Bed Frames for Kids with Rails, Metal Low Profile Montessori Bed Twin with Removable Side Rails &amp; Rounded Corner Design, Kids Daybed for Boys Girls, No Box Spring Needed, Easy Assemble, White</t>
  </si>
  <si>
    <t xml:space="preserve">TXJ-W2593P406936</t>
  </si>
  <si>
    <t xml:space="preserve">B0GV7K5NHB</t>
  </si>
  <si>
    <t xml:space="preserve">BELLVILLE</t>
  </si>
  <si>
    <t xml:space="preserve">77418-2506</t>
  </si>
  <si>
    <t xml:space="preserve">111-2619673-5451423</t>
  </si>
  <si>
    <t xml:space="preserve">2026-05-22T23:42:55+00:00</t>
  </si>
  <si>
    <t xml:space="preserve">2026-05-22T23:44:14+00:00</t>
  </si>
  <si>
    <t xml:space="preserve">112-2982939-7313069</t>
  </si>
  <si>
    <t xml:space="preserve">2026-05-22T22:50:59+00:00</t>
  </si>
  <si>
    <t xml:space="preserve">2026-05-23T20:31:56+00:00</t>
  </si>
  <si>
    <t xml:space="preserve">OYUMOENTS Outdoor Swing Chair, Folding Hanging Egg Chair with Stand Outdoor, PE Rattan Egg Swing Chair with Cushion &amp; Pillow, Egg Shaped Chair for Patio, Porch, Balcony, Backyard, Bedroom, Black</t>
  </si>
  <si>
    <t xml:space="preserve">TXJ-W2500P479532</t>
  </si>
  <si>
    <t xml:space="preserve">B0H11TD9RF</t>
  </si>
  <si>
    <t xml:space="preserve">PALMETTO</t>
  </si>
  <si>
    <t xml:space="preserve">34221-8790</t>
  </si>
  <si>
    <t xml:space="preserve">113-1757949-1413814</t>
  </si>
  <si>
    <t xml:space="preserve">2026-05-22T20:11:42+00:00</t>
  </si>
  <si>
    <t xml:space="preserve">OYUMOENTS Full Size Loft Bed with Desk &amp; Stairs, Metal Loft Bed Frame with Charging Station &amp; RGB Light, Heavy-Duty Beds Frame for Kids Teens Adults, White</t>
  </si>
  <si>
    <t xml:space="preserve">TXJ-W2580S00034-OYU</t>
  </si>
  <si>
    <t xml:space="preserve">B0FJ72J51W</t>
  </si>
  <si>
    <t xml:space="preserve">TUCSON</t>
  </si>
  <si>
    <t xml:space="preserve">AZ</t>
  </si>
  <si>
    <t xml:space="preserve">85742-1145</t>
  </si>
  <si>
    <t xml:space="preserve">113-0993394-1809069</t>
  </si>
  <si>
    <t xml:space="preserve">2026-05-22T19:33:58+00:00</t>
  </si>
  <si>
    <t xml:space="preserve">2026-05-22T21:07:19+00:00</t>
  </si>
  <si>
    <t xml:space="preserve">OYUMOENTS Full Size Daybed with Storage, Full Corner Bed with Storage Shelves &amp; Drawers, Wood Corner Bed Frame with Charging Station &amp; LED, Desk &amp; Upholstered Headboard for Kids &amp; Teens, Grey</t>
  </si>
  <si>
    <t xml:space="preserve">TXJ-N7090001047E</t>
  </si>
  <si>
    <t xml:space="preserve">B0FJBRPMTF</t>
  </si>
  <si>
    <t xml:space="preserve">CARTERSVILLE</t>
  </si>
  <si>
    <t xml:space="preserve">30121-3335</t>
  </si>
  <si>
    <t xml:space="preserve">112-3659564-9927436</t>
  </si>
  <si>
    <t xml:space="preserve">2026-05-22T15:20:20+00:00</t>
  </si>
  <si>
    <t xml:space="preserve">2026-05-23T11:52:15+00:00</t>
  </si>
  <si>
    <t xml:space="preserve">OYUMOENTS Full Size Montessori Floor Bed with High Rails, Wood Full Floor Bed Frame for Kids, Low Profile Baby Floor Bed with LED Lights &amp; Storage Shelf, Full Floor Bed with Rails, White</t>
  </si>
  <si>
    <t xml:space="preserve">TXJ-W2593P333586</t>
  </si>
  <si>
    <t xml:space="preserve">B0FHBB99YN</t>
  </si>
  <si>
    <t xml:space="preserve">LAKE VIEW PLT</t>
  </si>
  <si>
    <t xml:space="preserve">ME</t>
  </si>
  <si>
    <t xml:space="preserve">04463-4009</t>
  </si>
  <si>
    <t xml:space="preserve">111-6104752-9124248</t>
  </si>
  <si>
    <t xml:space="preserve">2026-05-22T15:18:57+00:00</t>
  </si>
  <si>
    <t xml:space="preserve">OYUMOENTS Full House Bed for Kids, Montessori Floor Bed Full with High Rails &amp; Light, Montessori Beds with Built-in Storage Bookshelf &amp; Wooden Slats for Boys &amp; Girls, Natural</t>
  </si>
  <si>
    <t xml:space="preserve">TXJ-W2593P381136</t>
  </si>
  <si>
    <t xml:space="preserve">B0GF1TXC59</t>
  </si>
  <si>
    <t xml:space="preserve">MIAMI</t>
  </si>
  <si>
    <t xml:space="preserve">33186-7473</t>
  </si>
  <si>
    <t xml:space="preserve">113-2223041-9084241</t>
  </si>
  <si>
    <t xml:space="preserve">2026-05-22T15:11:48+00:00</t>
  </si>
  <si>
    <t xml:space="preserve">2026-05-22T15:41:57+00:00</t>
  </si>
  <si>
    <t xml:space="preserve">50.6" Cat Tree with Litter Box Enclosure, Cat Tree Tower with Sisal Scratching Post and Storage Space, Hidden Litter Box Furniture, All-in-One Modern Cat Condo with House, Hammock &amp; Perch, Black</t>
  </si>
  <si>
    <t xml:space="preserve">LXW-N704P443505B</t>
  </si>
  <si>
    <t xml:space="preserve">B0GXFC84LF</t>
  </si>
  <si>
    <t xml:space="preserve">JACKSONVILLE</t>
  </si>
  <si>
    <t xml:space="preserve">32256-7870</t>
  </si>
  <si>
    <t xml:space="preserve">112-9501045-7224230</t>
  </si>
  <si>
    <t xml:space="preserve">2026-05-22T14:53:01+00:00</t>
  </si>
  <si>
    <t xml:space="preserve">2026-05-22T15:23:06+00:00</t>
  </si>
  <si>
    <t xml:space="preserve">50.6" Cat Tree with Litter Box Enclosure, Cat Tree Tower with Sisal Scratching Post and Storage Space, Hidden Litter Box Furniture, All-in-One Modern Cat Condo with House, Hammock &amp; Perch, White</t>
  </si>
  <si>
    <t xml:space="preserve">LXW-N704P443505K</t>
  </si>
  <si>
    <t xml:space="preserve">B0GXF5G8QK</t>
  </si>
  <si>
    <t xml:space="preserve">FLAGLER BEACH</t>
  </si>
  <si>
    <t xml:space="preserve">32136-4906</t>
  </si>
  <si>
    <t xml:space="preserve">113-0176939-7393069</t>
  </si>
  <si>
    <t xml:space="preserve">2026-05-22T14:45:20+00:00</t>
  </si>
  <si>
    <t xml:space="preserve">2026-05-23T11:49:14+00:00</t>
  </si>
  <si>
    <t xml:space="preserve">OYUMOENTS Twin Size Montessori Floor Bed with High Rails, LED Lights &amp; Storage Shelf, Wood Baby Floor Bed Frame for Kids, Low Profile Twin Floor Bed with Rails for Girls &amp; Boys, White</t>
  </si>
  <si>
    <t xml:space="preserve">TXJ-W2593P333565</t>
  </si>
  <si>
    <t xml:space="preserve">B0FHBB5JFF</t>
  </si>
  <si>
    <t xml:space="preserve">simi valley</t>
  </si>
  <si>
    <t xml:space="preserve">113-3318467-8313040</t>
  </si>
  <si>
    <t xml:space="preserve">2026-05-22T14:28:36+00:00</t>
  </si>
  <si>
    <t xml:space="preserve">2026-05-23T21:36:19+00:00</t>
  </si>
  <si>
    <t xml:space="preserve">SAINT PAUL</t>
  </si>
  <si>
    <t xml:space="preserve">MN</t>
  </si>
  <si>
    <t xml:space="preserve">55130-3605</t>
  </si>
  <si>
    <t xml:space="preserve">111-5931398-0595444</t>
  </si>
  <si>
    <t xml:space="preserve">2026-05-22T14:13:25+00:00</t>
  </si>
  <si>
    <t xml:space="preserve">2026-05-22T14:43:47+00:00</t>
  </si>
  <si>
    <t xml:space="preserve">Large Catio Outdoor Cat Enclosure, Wooden Catio with Planter Stand, Resting Boxes, Hanging Bridge, Platforms, Walk-in Design, Waterproof Cover for Multiple Kittens, White and Grey</t>
  </si>
  <si>
    <t xml:space="preserve">LXW-N704G201619K</t>
  </si>
  <si>
    <t xml:space="preserve">B0GXYYHS8H</t>
  </si>
  <si>
    <t xml:space="preserve">MIAMI GARDENS</t>
  </si>
  <si>
    <t xml:space="preserve">33169-2735</t>
  </si>
  <si>
    <t xml:space="preserve">111-9583872-4318605</t>
  </si>
  <si>
    <t xml:space="preserve">2026-05-22T12:46:48+00:00</t>
  </si>
  <si>
    <t xml:space="preserve">2026-05-22T13:09:44+00:00</t>
  </si>
  <si>
    <t xml:space="preserve">OYUMOENTS Queen Bunk Bed, Solid Pine Wood Queen Over Queen Bunk Bed with Storage Cabinets, Charging Station, Ladder,Safety Guardrails, No squeaking for Teens &amp; Adults, Brwon</t>
  </si>
  <si>
    <t xml:space="preserve">Z7-6AI0-PB5Q</t>
  </si>
  <si>
    <t xml:space="preserve">B0G12SF8W8</t>
  </si>
  <si>
    <t xml:space="preserve">21046-1186</t>
  </si>
  <si>
    <t xml:space="preserve">114-2160306-5242603</t>
  </si>
  <si>
    <t xml:space="preserve">2026-05-22T12:05:45+00:00</t>
  </si>
  <si>
    <t xml:space="preserve">2026-05-22T18:22:17+00:00</t>
  </si>
  <si>
    <t xml:space="preserve">OYUMOENTS Twin Size Montessori Floor Bed with High Rails, Wooden Montessori Bed Twin with Light &amp; Wood Slats, Low Profile Montessori Beds for Kids, Boys &amp; Girls, Grey</t>
  </si>
  <si>
    <t xml:space="preserve">TXJ-W2593-Twin-Grey-4115</t>
  </si>
  <si>
    <t xml:space="preserve">B0GDDTBTHK</t>
  </si>
  <si>
    <t xml:space="preserve">LINCOLN</t>
  </si>
  <si>
    <t xml:space="preserve">NE</t>
  </si>
  <si>
    <t xml:space="preserve">68507-2143</t>
  </si>
  <si>
    <t xml:space="preserve">114-8120916-7942640</t>
  </si>
  <si>
    <t xml:space="preserve">2026-05-23T06:25:53+00:00</t>
  </si>
  <si>
    <t xml:space="preserve">2026-05-23T06:55:06+00:00</t>
  </si>
  <si>
    <t xml:space="preserve">MoproBeti Montessori Floor Bed with High Rails,Full Size Floor Bed Frame for Kids, LED Lights &amp; Storage Shelf, Safe &amp; Wider Opening Gate Design, Playground &amp; Sleep Space for Girls Boys,Natural</t>
  </si>
  <si>
    <t xml:space="preserve">AJ-W2593P164752-FULL</t>
  </si>
  <si>
    <t xml:space="preserve">B0DK869RMJ</t>
  </si>
  <si>
    <t xml:space="preserve">KINGMAN</t>
  </si>
  <si>
    <t xml:space="preserve">86409-1682</t>
  </si>
  <si>
    <t xml:space="preserve">113-2721639-5862630</t>
  </si>
  <si>
    <t xml:space="preserve">2026-05-23T03:51:01+00:00</t>
  </si>
  <si>
    <t xml:space="preserve">2026-05-23T04:18:45+00:00</t>
  </si>
  <si>
    <t xml:space="preserve">MoproBeti Twin Floor Bed with Rails and Door,Rubber Wood Montessori Bed with Support Slats, Kids Twin Bed Frames for Girls Boys,No Box Spring Needed, Grey</t>
  </si>
  <si>
    <t xml:space="preserve">AJ-INS521P776E-TDOOR</t>
  </si>
  <si>
    <t xml:space="preserve">B0F9FGGQ82</t>
  </si>
  <si>
    <t xml:space="preserve">RED LODGE</t>
  </si>
  <si>
    <t xml:space="preserve">59068-9394</t>
  </si>
  <si>
    <t xml:space="preserve">114-2404866-6508258</t>
  </si>
  <si>
    <t xml:space="preserve">2026-05-23T03:30:13+00:00</t>
  </si>
  <si>
    <t xml:space="preserve">2026-05-23T04:00:05+00:00</t>
  </si>
  <si>
    <t xml:space="preserve">MoproBeti Wood King Size Bed Frame with Upholstered Tufted Headboard, Solid Wood Platform Bed,Mid-Century Style,No Box Spring Required, Easy Assembly,Wheat</t>
  </si>
  <si>
    <t xml:space="preserve">AJ-INS912S258KING</t>
  </si>
  <si>
    <t xml:space="preserve">B0FQTSKTQY</t>
  </si>
  <si>
    <t xml:space="preserve">OKLAHOMA CITY</t>
  </si>
  <si>
    <t xml:space="preserve">73114-4504</t>
  </si>
  <si>
    <t xml:space="preserve">114-0309587-4874609</t>
  </si>
  <si>
    <t xml:space="preserve">2026-05-23T03:25:29+00:00</t>
  </si>
  <si>
    <t xml:space="preserve">2026-05-23T08:49:51+00:00</t>
  </si>
  <si>
    <t xml:space="preserve">MoproBeti Full Size Loft Bed with Desk and Stairs,Metal Gaming Loft Bed Full with Wardrobe and Shelf, High Loft Bed with LED &amp; USB Charging Station for Teens, Adults, Space Saving Design,Black</t>
  </si>
  <si>
    <t xml:space="preserve">AJ-W2593S00001FULL</t>
  </si>
  <si>
    <t xml:space="preserve">B0DMVT57TX</t>
  </si>
  <si>
    <t xml:space="preserve">NORTH WILKESBORO</t>
  </si>
  <si>
    <t xml:space="preserve">28659-8268</t>
  </si>
  <si>
    <t xml:space="preserve">112-0961292-0880252</t>
  </si>
  <si>
    <t xml:space="preserve">2026-05-23T03:13:31+00:00</t>
  </si>
  <si>
    <t xml:space="preserve">2026-05-23T04:02:01+00:00</t>
  </si>
  <si>
    <t xml:space="preserve">33125-1165</t>
  </si>
  <si>
    <t xml:space="preserve">111-4659932-4339446</t>
  </si>
  <si>
    <t xml:space="preserve">2026-05-23T02:58:17+00:00</t>
  </si>
  <si>
    <t xml:space="preserve">2026-05-23T03:03:30+00:00</t>
  </si>
  <si>
    <t xml:space="preserve">MoproBeti Full Loft Bed with Stairs, Metal Loft Beds Full Size with Storage Shelves, Adults Loft Bed with Wardrobe, Heavy Duty High Loft Bed for Teens, No Box Spring Needed, No Noise,White</t>
  </si>
  <si>
    <t xml:space="preserve">AJ-W280717S032AKFI</t>
  </si>
  <si>
    <t xml:space="preserve">B0FHW63523</t>
  </si>
  <si>
    <t xml:space="preserve">ROLLING MEADOWS</t>
  </si>
  <si>
    <t xml:space="preserve">60008-3339</t>
  </si>
  <si>
    <t xml:space="preserve">112-4747866-1611463</t>
  </si>
  <si>
    <t xml:space="preserve">2026-05-23T02:01:08+00:00</t>
  </si>
  <si>
    <t xml:space="preserve">2026-05-23T02:29:01+00:00</t>
  </si>
  <si>
    <t xml:space="preserve">MoproBeti Twin Floor Bed with Safety Guardrails for Kids, Rubber Wood Montessori Bed with Slats and Convertible Door, Twin Size Bed Frame for Girls and Boys,No Box Spring Needed,Natural</t>
  </si>
  <si>
    <t xml:space="preserve">AJ-W54425P6374AN-T+D</t>
  </si>
  <si>
    <t xml:space="preserve">B0F6CHKLJ6</t>
  </si>
  <si>
    <t xml:space="preserve">CANISTOTA</t>
  </si>
  <si>
    <t xml:space="preserve">57012-2050</t>
  </si>
  <si>
    <t xml:space="preserve">111-1911712-4942621</t>
  </si>
  <si>
    <t xml:space="preserve">2026-05-23T01:46:13+00:00</t>
  </si>
  <si>
    <t xml:space="preserve">2026-05-23T22:21:07+00:00</t>
  </si>
  <si>
    <t xml:space="preserve">MoproBeti Full Floor Bed with Safety Guardrails for Kids, Rubber Wood Montessori Bed with Slats and Convertible Door,Full Size Bed Frame for Girls and Boys,No Box Spring Needed,Natural</t>
  </si>
  <si>
    <t xml:space="preserve">AJ-W54425P6380AN-F+D</t>
  </si>
  <si>
    <t xml:space="preserve">B0F6CGTW39</t>
  </si>
  <si>
    <t xml:space="preserve">WEST TOWNSEND</t>
  </si>
  <si>
    <t xml:space="preserve">MA</t>
  </si>
  <si>
    <t xml:space="preserve">01474-1122</t>
  </si>
  <si>
    <t xml:space="preserve">113-2623714-9811445</t>
  </si>
  <si>
    <t xml:space="preserve">2026-05-23T01:14:49+00:00</t>
  </si>
  <si>
    <t xml:space="preserve">2026-05-23T01:40:45+00:00</t>
  </si>
  <si>
    <t xml:space="preserve">MILLSBORO</t>
  </si>
  <si>
    <t xml:space="preserve">19966-2016</t>
  </si>
  <si>
    <t xml:space="preserve">111-8637478-1620222</t>
  </si>
  <si>
    <t xml:space="preserve">2026-05-23T00:52:37+00:00</t>
  </si>
  <si>
    <t xml:space="preserve">2026-05-23T01:22:06+00:00</t>
  </si>
  <si>
    <t xml:space="preserve">BERLIN</t>
  </si>
  <si>
    <t xml:space="preserve">PA</t>
  </si>
  <si>
    <t xml:space="preserve">15530-1414</t>
  </si>
  <si>
    <t xml:space="preserve">112-3811354-1382667</t>
  </si>
  <si>
    <t xml:space="preserve">2026-05-23T00:49:19+00:00</t>
  </si>
  <si>
    <t xml:space="preserve">2026-05-23T11:15:57+00:00</t>
  </si>
  <si>
    <t xml:space="preserve">MoproBeti Twin Bed Frames for Kids with Rails,Wood Low Platform Beds with Headboard and Footboard,Montessori Bed Twin with Under Bed Storage for Boys Girls, No Box Spring Needed, Grey</t>
  </si>
  <si>
    <t xml:space="preserve">AJ-W293919P8752AE-T</t>
  </si>
  <si>
    <t xml:space="preserve">B0FRS3KHZY</t>
  </si>
  <si>
    <t xml:space="preserve">AMITYVILLE</t>
  </si>
  <si>
    <t xml:space="preserve">11701-2014</t>
  </si>
  <si>
    <t xml:space="preserve">113-5072427-0267458</t>
  </si>
  <si>
    <t xml:space="preserve">2026-05-23T00:46:18+00:00</t>
  </si>
  <si>
    <t xml:space="preserve">2026-05-23T12:06:23+00:00</t>
  </si>
  <si>
    <t xml:space="preserve">NEWARK</t>
  </si>
  <si>
    <t xml:space="preserve">NJ</t>
  </si>
  <si>
    <t xml:space="preserve">07104-4583</t>
  </si>
  <si>
    <t xml:space="preserve">114-1717363-0950611</t>
  </si>
  <si>
    <t xml:space="preserve">2026-05-22T23:38:05+00:00</t>
  </si>
  <si>
    <t xml:space="preserve">2026-05-22T23:58:51+00:00</t>
  </si>
  <si>
    <t xml:space="preserve">MoproBeti Twin Floor Bed with Safety Guardrails for Kids, Rubber Wood Montessori Bed with Slats and Convertible Door, Twin Size Bed Frame for Girls and Boys,No Box Spring Needed,White</t>
  </si>
  <si>
    <t xml:space="preserve">AJ-W54425P6373AK-T+D</t>
  </si>
  <si>
    <t xml:space="preserve">B0F6CNNXXS</t>
  </si>
  <si>
    <t xml:space="preserve">KEY WEST</t>
  </si>
  <si>
    <t xml:space="preserve">33040-6977</t>
  </si>
  <si>
    <t xml:space="preserve">114-8143094-5144267</t>
  </si>
  <si>
    <t xml:space="preserve">2026-05-22T23:20:07+00:00</t>
  </si>
  <si>
    <t xml:space="preserve">2026-05-23T03:29:04+00:00</t>
  </si>
  <si>
    <t xml:space="preserve">MoproBeti King Bed Frame with 46" Tall Headboard, Farmhouse Solid Wood King Size Platform Bed with 2 Storage Drawers,LED Lights &amp; USB Charging Station,No Box Spring Needed, Walnut</t>
  </si>
  <si>
    <t xml:space="preserve">AJ-W540206S270AW-K+2D</t>
  </si>
  <si>
    <t xml:space="preserve">B0GLYDJV1L</t>
  </si>
  <si>
    <t xml:space="preserve">WILLISTON PARK</t>
  </si>
  <si>
    <t xml:space="preserve">11596-1850</t>
  </si>
  <si>
    <t xml:space="preserve">112-9190978-6808251</t>
  </si>
  <si>
    <t xml:space="preserve">2026-05-22T23:18:46+00:00</t>
  </si>
  <si>
    <t xml:space="preserve">2026-05-22T23:49:02+00:00</t>
  </si>
  <si>
    <t xml:space="preserve">MoproBeti Full Floor Bed with Safety Guardrails for Kids, Rubber Wood Montessori Bed with Slats and Convertible Door,Full Size Bed Frame for Girls and Boys,No Box Spring Needed,Pink</t>
  </si>
  <si>
    <t xml:space="preserve">AJ-W54425P6383PINK-F+D</t>
  </si>
  <si>
    <t xml:space="preserve">B0F6CPNPLL</t>
  </si>
  <si>
    <t xml:space="preserve">SAN ANTONIO</t>
  </si>
  <si>
    <t xml:space="preserve">78245-3581</t>
  </si>
  <si>
    <t xml:space="preserve">113-8657550-5122662</t>
  </si>
  <si>
    <t xml:space="preserve">2026-05-22T23:13:12+00:00</t>
  </si>
  <si>
    <t xml:space="preserve">2026-05-22T23:43:22+00:00</t>
  </si>
  <si>
    <t xml:space="preserve">MoproBeti Montessori Floor Bed with High Rails,Full Size Floor Bed Frame for Kids, LED Lights &amp; Storage Shelf, Safe &amp; Wider Opening Gate Design, Playground &amp; Sleep Space for Girls Boys,White</t>
  </si>
  <si>
    <t xml:space="preserve">AJ-W2593P164750K-FULL</t>
  </si>
  <si>
    <t xml:space="preserve">B0DK85TVT1</t>
  </si>
  <si>
    <t xml:space="preserve">MAYFIELD</t>
  </si>
  <si>
    <t xml:space="preserve">42066-6732</t>
  </si>
  <si>
    <t xml:space="preserve">111-8402428-4031408</t>
  </si>
  <si>
    <t xml:space="preserve">2026-05-22T23:00:50+00:00</t>
  </si>
  <si>
    <t xml:space="preserve">2026-05-23T00:50:25+00:00</t>
  </si>
  <si>
    <t xml:space="preserve">MoproBeti Full Bed Frames for Kids with Rails,Wood Low Platform Beds with Headboard and Footboard,Montessori Bed Full with Under Bed Storage for Boys Girls, No Box Spring Needed, Grey</t>
  </si>
  <si>
    <t xml:space="preserve">AJ-W293919P8753AE-F</t>
  </si>
  <si>
    <t xml:space="preserve">B0FRRTS7HZ</t>
  </si>
  <si>
    <t xml:space="preserve">IRVINGTON</t>
  </si>
  <si>
    <t xml:space="preserve">07111-4548</t>
  </si>
  <si>
    <t xml:space="preserve">114-1965436-5429051</t>
  </si>
  <si>
    <t xml:space="preserve">2026-05-22T22:54:13+00:00</t>
  </si>
  <si>
    <t xml:space="preserve">2026-05-22T23:24:03+00:00</t>
  </si>
  <si>
    <t xml:space="preserve">TEMPLE</t>
  </si>
  <si>
    <t xml:space="preserve">19560-1512</t>
  </si>
  <si>
    <t xml:space="preserve">113-0177167-5279413</t>
  </si>
  <si>
    <t xml:space="preserve">2026-05-22T22:34:58+00:00</t>
  </si>
  <si>
    <t xml:space="preserve">2026-05-22T23:05:17+00:00</t>
  </si>
  <si>
    <t xml:space="preserve">MoproBeti Queen Floor Bed Frame with Rails for Kids, Rubber Wood Montessori Bed with Slats and Convertible Door,Queen Floorbed for Girls and Boys,No Box Spring Needed,White</t>
  </si>
  <si>
    <t xml:space="preserve">AJ-INS115P6387AK-QD2</t>
  </si>
  <si>
    <t xml:space="preserve">B0FZRX6L9D</t>
  </si>
  <si>
    <t xml:space="preserve">Williamsburg</t>
  </si>
  <si>
    <t xml:space="preserve">Ohio</t>
  </si>
  <si>
    <t xml:space="preserve">111-0746102-9920232</t>
  </si>
  <si>
    <t xml:space="preserve">2026-05-22T22:28:22+00:00</t>
  </si>
  <si>
    <t xml:space="preserve">2026-05-22T22:58:28+00:00</t>
  </si>
  <si>
    <t xml:space="preserve">MERIDIANVILLE</t>
  </si>
  <si>
    <t xml:space="preserve">35759-2344</t>
  </si>
  <si>
    <t xml:space="preserve">113-5099692-0647452</t>
  </si>
  <si>
    <t xml:space="preserve">2026-05-22T22:26:47+00:00</t>
  </si>
  <si>
    <t xml:space="preserve">2026-05-23T04:03:46+00:00</t>
  </si>
  <si>
    <t xml:space="preserve">MoproBeti Twin Bed Frames with Rails, Metal &amp; Wood Low Profile Twin Size Kids Bed with High Guardrails, Montessori Bed with Removable Side Rail for Boys &amp; Girls Bedroom, No Box Spring Needed, Black</t>
  </si>
  <si>
    <t xml:space="preserve">AJ-W2930586937AB-T2</t>
  </si>
  <si>
    <t xml:space="preserve">B0H1247LBB</t>
  </si>
  <si>
    <t xml:space="preserve">SENOIA</t>
  </si>
  <si>
    <t xml:space="preserve">30276-2974</t>
  </si>
  <si>
    <t xml:space="preserve">113-3145455-8076262</t>
  </si>
  <si>
    <t xml:space="preserve">2026-05-22T21:49:44+00:00</t>
  </si>
  <si>
    <t xml:space="preserve">2026-05-23T14:50:26+00:00</t>
  </si>
  <si>
    <t xml:space="preserve">MoproBeti Queen Floor Bed with Safety Guardrails for Kids, Rubber Wood Montessori Bed with Slats and Convertible Door,Queen Size Bed Frame for Girls and Boys,No Box Spring Needed,Natural</t>
  </si>
  <si>
    <t xml:space="preserve">AJ-W54425P6389AN-Q+D</t>
  </si>
  <si>
    <t xml:space="preserve">B0F6CJHZLL</t>
  </si>
  <si>
    <t xml:space="preserve">BENICIA</t>
  </si>
  <si>
    <t xml:space="preserve">94510-3997</t>
  </si>
  <si>
    <t xml:space="preserve">113-8912430-0260231</t>
  </si>
  <si>
    <t xml:space="preserve">2026-05-22T21:38:52+00:00</t>
  </si>
  <si>
    <t xml:space="preserve">2026-05-23T21:33:10+00:00</t>
  </si>
  <si>
    <t xml:space="preserve">CASPER</t>
  </si>
  <si>
    <t xml:space="preserve">82601-4528</t>
  </si>
  <si>
    <t xml:space="preserve">112-8366852-7126636</t>
  </si>
  <si>
    <t xml:space="preserve">2026-05-22T21:35:57+00:00</t>
  </si>
  <si>
    <t xml:space="preserve">2026-05-23T00:56:58+00:00</t>
  </si>
  <si>
    <t xml:space="preserve">MoproBeti Queen Size Loft Bed with Desk and Stairs,Metal Gaming Loft Bed Queen with Wardrobe and Shelf, High Loft Bed with LED &amp; USB Charging Station for Teens, Adults, Space Saving Design,Black</t>
  </si>
  <si>
    <t xml:space="preserve">AJ-W293512S33AB-QUEEN</t>
  </si>
  <si>
    <t xml:space="preserve">B0F8B22WYG</t>
  </si>
  <si>
    <t xml:space="preserve">HOUSTON</t>
  </si>
  <si>
    <t xml:space="preserve">77057-3367</t>
  </si>
  <si>
    <t xml:space="preserve">114-0465920-2021841</t>
  </si>
  <si>
    <t xml:space="preserve">2026-05-22T20:46:48+00:00</t>
  </si>
  <si>
    <t xml:space="preserve">2026-05-23T11:49:28+00:00</t>
  </si>
  <si>
    <t xml:space="preserve">MoproBeti Twin Floor Bed with Rails,Rubber Wood Montessori Bed with Support Slats, Kids Twin Bed Frames for Girls Boys,No Box Spring Needed, White</t>
  </si>
  <si>
    <t xml:space="preserve">AJ-INS521P795K-TWIN</t>
  </si>
  <si>
    <t xml:space="preserve">B0F9FJM2YD</t>
  </si>
  <si>
    <t xml:space="preserve">VICTORIA</t>
  </si>
  <si>
    <t xml:space="preserve">77904-2227</t>
  </si>
  <si>
    <t xml:space="preserve">113-3207365-6403407</t>
  </si>
  <si>
    <t xml:space="preserve">2026-05-22T20:14:30+00:00</t>
  </si>
  <si>
    <t xml:space="preserve">2026-05-23T11:49:27+00:00</t>
  </si>
  <si>
    <t xml:space="preserve">MoproBeti Floral Accent Chair with High Back &amp; Nailhead Trim, Comfy Upholstered Armchair with Solid Wood Legs, Contemporary Decorative Lounge Seating for Living Room, Bedroom, Reading Corner, Blue</t>
  </si>
  <si>
    <t xml:space="preserve">ZXY-Chair035-Blue -Wood+Fabric</t>
  </si>
  <si>
    <t xml:space="preserve">B0GXG1MVCY</t>
  </si>
  <si>
    <t xml:space="preserve">HENDERSON</t>
  </si>
  <si>
    <t xml:space="preserve">27537-7046</t>
  </si>
  <si>
    <t xml:space="preserve">114-4913576-2159460</t>
  </si>
  <si>
    <t xml:space="preserve">2026-05-22T19:45:58+00:00</t>
  </si>
  <si>
    <t xml:space="preserve">2026-05-23T14:47:13+00:00</t>
  </si>
  <si>
    <t xml:space="preserve">ROUND ROCK</t>
  </si>
  <si>
    <t xml:space="preserve">78665-1626</t>
  </si>
  <si>
    <t xml:space="preserve">113-2072447-9157815</t>
  </si>
  <si>
    <t xml:space="preserve">2026-05-22T19:31:41+00:00</t>
  </si>
  <si>
    <t xml:space="preserve">2026-05-23T11:49:24+00:00</t>
  </si>
  <si>
    <t xml:space="preserve">MoproBeti Lift Up Storage Bed Queen, Mid Century Hydraulic Lift Queen Storage Bed with Raised Wingback Headboard, Space Saving Storage, Heavy Duty Steel &amp; Wood Slats,No Box Spring Needed,Oak</t>
  </si>
  <si>
    <t xml:space="preserve">AJ-W18581220P3903OAK-QUEEN</t>
  </si>
  <si>
    <t xml:space="preserve">B0G9PN2Q3N</t>
  </si>
  <si>
    <t xml:space="preserve">FORT MYERS</t>
  </si>
  <si>
    <t xml:space="preserve">33919-3300</t>
  </si>
  <si>
    <t xml:space="preserve">112-1195432-3059414</t>
  </si>
  <si>
    <t xml:space="preserve">2026-05-22T18:57:53+00:00</t>
  </si>
  <si>
    <t xml:space="preserve">2026-05-23T11:49:49+00:00</t>
  </si>
  <si>
    <t xml:space="preserve">MoproBeti Queen Bed Frame with 46" Tall Headboard, Farmhouse Solid Wood Queen Platform Bed with 2 Storage Drawers,LED Lights &amp; USB Charging Station,No Box Spring Needed, White</t>
  </si>
  <si>
    <t xml:space="preserve">AJ-W540206P1013AK-Q+2D</t>
  </si>
  <si>
    <t xml:space="preserve">B0GLYF13P1</t>
  </si>
  <si>
    <t xml:space="preserve">EUGENE</t>
  </si>
  <si>
    <t xml:space="preserve">OR</t>
  </si>
  <si>
    <t xml:space="preserve">97401-5269</t>
  </si>
  <si>
    <t xml:space="preserve">114-6701265-0913008</t>
  </si>
  <si>
    <t xml:space="preserve">2026-05-22T18:44:09+00:00</t>
  </si>
  <si>
    <t xml:space="preserve">2026-05-22T19:13:57+00:00</t>
  </si>
  <si>
    <t xml:space="preserve">JEFFERSONVILLE</t>
  </si>
  <si>
    <t xml:space="preserve">47130-0071</t>
  </si>
  <si>
    <t xml:space="preserve">114-3231590-7842651</t>
  </si>
  <si>
    <t xml:space="preserve">2026-05-22T18:36:07+00:00</t>
  </si>
  <si>
    <t xml:space="preserve">2026-05-22T19:04:35+00:00</t>
  </si>
  <si>
    <t xml:space="preserve">MoproBeti Queen Bed Frame with Tall Headboard &amp; Footboard, Farmhouse Solid Wood Platform Bed Frames Queen Size with LED Lights &amp; USB Charging Station,No Box Spring Needed, White</t>
  </si>
  <si>
    <t xml:space="preserve">AJ-W54210P1091AK-QUEEN</t>
  </si>
  <si>
    <t xml:space="preserve">B0GMPRXNKB</t>
  </si>
  <si>
    <t xml:space="preserve">89166-1436</t>
  </si>
  <si>
    <t xml:space="preserve">113-0410243-8437845</t>
  </si>
  <si>
    <t xml:space="preserve">2026-05-22T18:24:32+00:00</t>
  </si>
  <si>
    <t xml:space="preserve">2026-05-22T18:25:36+00:00</t>
  </si>
  <si>
    <t xml:space="preserve">89131-2643</t>
  </si>
  <si>
    <t xml:space="preserve">114-3608918-6092232</t>
  </si>
  <si>
    <t xml:space="preserve">2026-05-22T17:56:56+00:00</t>
  </si>
  <si>
    <t xml:space="preserve">2026-05-23T21:21:43+00:00</t>
  </si>
  <si>
    <t xml:space="preserve">MoproBeti Montessori Bed Full Size with Light and Slats, Wood Teepee Floor Bed for Kids Boys Girls,House Bed Frame with Rails &amp; Roof,No Box Spring Needed, Natural</t>
  </si>
  <si>
    <t xml:space="preserve">AJ-W2931118P6922AN-F2</t>
  </si>
  <si>
    <t xml:space="preserve">B0G2Q7SVP5</t>
  </si>
  <si>
    <t xml:space="preserve">Granite Falls</t>
  </si>
  <si>
    <t xml:space="preserve">113-3160841-9261853</t>
  </si>
  <si>
    <t xml:space="preserve">2026-05-22T17:47:42+00:00</t>
  </si>
  <si>
    <t xml:space="preserve">2026-05-23T04:01:29+00:00</t>
  </si>
  <si>
    <t xml:space="preserve">BRANDON</t>
  </si>
  <si>
    <t xml:space="preserve">33510-2941</t>
  </si>
  <si>
    <t xml:space="preserve">114-0466722-2367459</t>
  </si>
  <si>
    <t xml:space="preserve">2026-05-22T17:43:16+00:00</t>
  </si>
  <si>
    <t xml:space="preserve">MoproBeti Montessori Floor Bed with High Rails,Twin Size Floor Bed Frame for Kids, LED Lights &amp; Storage Shelf, Safe &amp; Wider Opening Gate Design, Playground &amp; Sleep Space for Girls Boys,Grey</t>
  </si>
  <si>
    <t xml:space="preserve">AJ-W2593P164748E-TWIN</t>
  </si>
  <si>
    <t xml:space="preserve">B0DK85XYGM</t>
  </si>
  <si>
    <t xml:space="preserve">LANCASTER</t>
  </si>
  <si>
    <t xml:space="preserve">43130-4625</t>
  </si>
  <si>
    <t xml:space="preserve">114-3009271-7977824</t>
  </si>
  <si>
    <t xml:space="preserve">2026-05-22T17:10:48+00:00</t>
  </si>
  <si>
    <t xml:space="preserve">2026-05-22T17:11:59+00:00</t>
  </si>
  <si>
    <t xml:space="preserve">MARYSVILLE</t>
  </si>
  <si>
    <t xml:space="preserve">98270-3939</t>
  </si>
  <si>
    <t xml:space="preserve">111-8330681-5198607</t>
  </si>
  <si>
    <t xml:space="preserve">2026-05-22T17:00:25+00:00</t>
  </si>
  <si>
    <t xml:space="preserve">2026-05-24T00:37:10+00:00</t>
  </si>
  <si>
    <t xml:space="preserve">PAYSON</t>
  </si>
  <si>
    <t xml:space="preserve">84651-3461</t>
  </si>
  <si>
    <t xml:space="preserve">112-1483228-2095449</t>
  </si>
  <si>
    <t xml:space="preserve">2026-05-22T16:46:36+00:00</t>
  </si>
  <si>
    <t xml:space="preserve">MoproBeti Montessori Floor Bed with High Rails,Twin Size Floor Bed Frame for Kids, LED Lights &amp; Storage Shelf, Safe &amp; Wider Opening Gate Design, Playground &amp; Sleep Space for Girls Boys,Natural</t>
  </si>
  <si>
    <t xml:space="preserve">AJ-W293423P749AN-T2</t>
  </si>
  <si>
    <t xml:space="preserve">B0F635HH37</t>
  </si>
  <si>
    <t xml:space="preserve">33166-5983</t>
  </si>
  <si>
    <t xml:space="preserve">112-2042720-5581012</t>
  </si>
  <si>
    <t xml:space="preserve">2026-05-22T16:30:04+00:00</t>
  </si>
  <si>
    <t xml:space="preserve">Farmhouse King Size Bed Frame Tall Headboard and Footboard, Pinewood King Panel Bed with USB Charging Station and Under Bed Storage, Noise-Free, No Box Spring Needed, Traditional Style,Walnut</t>
  </si>
  <si>
    <t xml:space="preserve">AJ-INS034S280WAL-KING</t>
  </si>
  <si>
    <t xml:space="preserve">B0GR9HL7SF</t>
  </si>
  <si>
    <t xml:space="preserve">WATERTOWN</t>
  </si>
  <si>
    <t xml:space="preserve">112-4191160-4045861</t>
  </si>
  <si>
    <t xml:space="preserve">2026-05-22T16:24:57+00:00</t>
  </si>
  <si>
    <t xml:space="preserve">2026-05-23T11:49:17+00:00</t>
  </si>
  <si>
    <t xml:space="preserve">Floral Accent Chair with High Back &amp; Nailhead Trim, Comfy Upholstered Armchair with Solid Wood Legs, Contemporary Decorative Lounge Seating for Living Room, Bedroom, Reading Corner, Earthy Yellow</t>
  </si>
  <si>
    <t xml:space="preserve">ZXY-Chair035-Earthy Yellow -Wood+Fabric</t>
  </si>
  <si>
    <t xml:space="preserve">B0GXFQS9BQ</t>
  </si>
  <si>
    <t xml:space="preserve">BIXBY</t>
  </si>
  <si>
    <t xml:space="preserve">74008-4496</t>
  </si>
  <si>
    <t xml:space="preserve">113-5829686-0905831</t>
  </si>
  <si>
    <t xml:space="preserve">2026-05-22T15:37:13+00:00</t>
  </si>
  <si>
    <t xml:space="preserve">2026-05-22T16:07:29+00:00</t>
  </si>
  <si>
    <t xml:space="preserve">GALLIPOLIS</t>
  </si>
  <si>
    <t xml:space="preserve">45631-8814</t>
  </si>
  <si>
    <t xml:space="preserve">112-5731314-4994601</t>
  </si>
  <si>
    <t xml:space="preserve">2026-05-22T14:20:04+00:00</t>
  </si>
  <si>
    <t xml:space="preserve">73110-4655</t>
  </si>
  <si>
    <t xml:space="preserve">113-2909139-6301857</t>
  </si>
  <si>
    <t xml:space="preserve">2026-05-22T14:15:07+00:00</t>
  </si>
  <si>
    <t xml:space="preserve">2026-05-23T11:54:14+00:00</t>
  </si>
  <si>
    <t xml:space="preserve">MoproBeti Twin Floor Bed with Safety Guardrails for Kids, Rubber Wood Montessori Bed with Slats, Twin Size Bed Frame for Girls and Boys,No Box Spring Needed,Natural</t>
  </si>
  <si>
    <t xml:space="preserve">AJ-W54425P6397AN-T</t>
  </si>
  <si>
    <t xml:space="preserve">B0F6CKPY4Z</t>
  </si>
  <si>
    <t xml:space="preserve">alto</t>
  </si>
  <si>
    <t xml:space="preserve">ga</t>
  </si>
  <si>
    <t xml:space="preserve">111-0074708-4445806</t>
  </si>
  <si>
    <t xml:space="preserve">2026-05-22T11:17:41+00:00</t>
  </si>
  <si>
    <t xml:space="preserve">2026-05-23T11:52:07+00:00</t>
  </si>
  <si>
    <t xml:space="preserve">MoproBeti Full Size Loft Bed with Stairs, Metal Loft Beds Full with Storage Shelves, Adults Loft Bed with Wardrobe, Heavy Duty High Lofted Bed for Teens,Black +Black Stair</t>
  </si>
  <si>
    <t xml:space="preserve">AJ-W280826S37AB-F</t>
  </si>
  <si>
    <t xml:space="preserve">B0FNRM8LF4</t>
  </si>
  <si>
    <t xml:space="preserve">New britain</t>
  </si>
  <si>
    <t xml:space="preserve">Ct</t>
  </si>
  <si>
    <t xml:space="preserve">06053</t>
  </si>
  <si>
    <t xml:space="preserve">112-9362020-1607401</t>
  </si>
  <si>
    <t xml:space="preserve">2026-05-22T11:10:39+00:00</t>
  </si>
  <si>
    <t xml:space="preserve">2026-05-22T23:31:14+00:00</t>
  </si>
  <si>
    <t xml:space="preserve">MoproBeti Twin House Bed with Light,Wood Twin Montessori FloorBed with Rails &amp; Roof,Teepee Bed for Kids Boys Girls,with Slats Support,No Box Spring Needed, Natural</t>
  </si>
  <si>
    <t xml:space="preserve">AJ-W2593P233783AN</t>
  </si>
  <si>
    <t xml:space="preserve">B0DPQW3XN5</t>
  </si>
  <si>
    <t xml:space="preserve">Rochester</t>
  </si>
  <si>
    <t xml:space="preserve">114-1075672-6197069</t>
  </si>
  <si>
    <t xml:space="preserve">2026-05-22T10:16:47+00:00</t>
  </si>
  <si>
    <t xml:space="preserve">2026-05-23T12:04:26+00:00</t>
  </si>
  <si>
    <t xml:space="preserve">SAINT MARIES</t>
  </si>
  <si>
    <t xml:space="preserve">83861-9463</t>
  </si>
  <si>
    <t xml:space="preserve">113-2019937-3180252</t>
  </si>
  <si>
    <t xml:space="preserve">2026-05-22T09:53:53+00:00</t>
  </si>
  <si>
    <t xml:space="preserve">2026-05-23T12:03:43+00:00</t>
  </si>
  <si>
    <t xml:space="preserve">MoproBeti Montessori Floor Bed with High Rails,Twin Size Floor Bed Frame for Kids, LED Lights &amp; Storage Shelf, Safe &amp; Wider Opening Gate Design, Playground &amp; Sleep Space for Girls Boys,White</t>
  </si>
  <si>
    <t xml:space="preserve">AJ-W2593P164747K-TWIN</t>
  </si>
  <si>
    <t xml:space="preserve">B0DK8643CW</t>
  </si>
  <si>
    <t xml:space="preserve">CLEBURNE</t>
  </si>
  <si>
    <t xml:space="preserve">76033-9114</t>
  </si>
  <si>
    <t xml:space="preserve">114-0722364-7480235</t>
  </si>
  <si>
    <t xml:space="preserve">2026-05-22T08:27:00+00:00</t>
  </si>
  <si>
    <t xml:space="preserve">2026-05-22T08:27:43+00:00</t>
  </si>
  <si>
    <t xml:space="preserve">MoproBeti 43.3-59 Inch Round Extendable Dining Table for 4-8, Modern Oval Kitchen Table with Built-in Storage Shelf, Space Saving Design for Dining Room, Grey</t>
  </si>
  <si>
    <t xml:space="preserve">AJ-W386126P7348AE2</t>
  </si>
  <si>
    <t xml:space="preserve">B0GJSX5Q6N</t>
  </si>
  <si>
    <t xml:space="preserve">GRAYSLAKE</t>
  </si>
  <si>
    <t xml:space="preserve">60030-3486</t>
  </si>
  <si>
    <t xml:space="preserve">114-1442876-9920259</t>
  </si>
  <si>
    <t xml:space="preserve">2026-05-22T07:06:37+00:00</t>
  </si>
  <si>
    <t xml:space="preserve">2026-05-22T07:36:56+00:00</t>
  </si>
  <si>
    <t xml:space="preserve">Mirightone Kitchen Pantry Cabinet, Buffet Food Storage, Coffee Bar Cabinets with Drawer, 2 Adjustable Shelves and 2 Door Shelves, Storage Cabinet for Dining Kitchen. White</t>
  </si>
  <si>
    <t xml:space="preserve">ZY-N717P221574K-77N1</t>
  </si>
  <si>
    <t xml:space="preserve">B0DWFDQMY7</t>
  </si>
  <si>
    <t xml:space="preserve">SAN JOSE</t>
  </si>
  <si>
    <t xml:space="preserve">95120-1601</t>
  </si>
  <si>
    <t xml:space="preserve">113-7965266-5245856</t>
  </si>
  <si>
    <t xml:space="preserve">2026-05-23T03:47:58+00:00</t>
  </si>
  <si>
    <t xml:space="preserve">2026-05-23T03:51:34+00:00</t>
  </si>
  <si>
    <t xml:space="preserve">Duxelifin Twin Toddler Floor Bed with High Rails, Wooden Montessori Bed Frame with Light and Storage Shelf, Twin Size Bed Frame for Kids, Boys and Girls, Grey</t>
  </si>
  <si>
    <t xml:space="preserve">806-W2593P333797</t>
  </si>
  <si>
    <t xml:space="preserve">B0FHB97C8Z</t>
  </si>
  <si>
    <t xml:space="preserve">113-6377279-6070623</t>
  </si>
  <si>
    <t xml:space="preserve">2026-05-23T03:24:16+00:00</t>
  </si>
  <si>
    <t xml:space="preserve">2026-05-23T09:08:37+00:00</t>
  </si>
  <si>
    <t xml:space="preserve">Duxelifin Full Size Loft Bed with Desk &amp; LED Lights, High Loft Bed Frame with Stairs &amp; Storage, Tall Lofted Bed for Teens, Boys &amp; Girls, No Box Spring Needed (Black)</t>
  </si>
  <si>
    <t xml:space="preserve">806-W2580S00025-DUX</t>
  </si>
  <si>
    <t xml:space="preserve">B0FL21VFSV</t>
  </si>
  <si>
    <t xml:space="preserve">CALDWELL</t>
  </si>
  <si>
    <t xml:space="preserve">77836-6896</t>
  </si>
  <si>
    <t xml:space="preserve">113-3015815-3719412</t>
  </si>
  <si>
    <t xml:space="preserve">2026-05-23T03:17:41+00:00</t>
  </si>
  <si>
    <t xml:space="preserve">2026-05-23T16:07:31+00:00</t>
  </si>
  <si>
    <t xml:space="preserve">Duxelifin Twin Toddler Floor Bed with High Rails, Wooden Montessori Bed Frame with Light and Storage Shelf, Twin Size Bed Frame for Kids, Boys and Girls, White</t>
  </si>
  <si>
    <t xml:space="preserve">806-W2593P333565</t>
  </si>
  <si>
    <t xml:space="preserve">B0FHBDPRP7</t>
  </si>
  <si>
    <t xml:space="preserve">DAVENPORT</t>
  </si>
  <si>
    <t xml:space="preserve">33837-3687</t>
  </si>
  <si>
    <t xml:space="preserve">112-1347333-9628256</t>
  </si>
  <si>
    <t xml:space="preserve">2026-05-23T02:39:57+00:00</t>
  </si>
  <si>
    <t xml:space="preserve">2026-05-23T03:09:05+00:00</t>
  </si>
  <si>
    <t xml:space="preserve">Duxelifin Full Size Kid Bed with Rails,Wooden Kids Day Bed with Detachable Safety Rails and Rounded Corners, Montessori Bed Frame with Headboard,Full Size Bed Frame for Kids Girls (Natural)</t>
  </si>
  <si>
    <t xml:space="preserve">809-W2593P233781-N</t>
  </si>
  <si>
    <t xml:space="preserve">B0DZ6C7PNJ</t>
  </si>
  <si>
    <t xml:space="preserve">SENATOBIA</t>
  </si>
  <si>
    <t xml:space="preserve">MS</t>
  </si>
  <si>
    <t xml:space="preserve">38668-2329</t>
  </si>
  <si>
    <t xml:space="preserve">112-9922840-5896254</t>
  </si>
  <si>
    <t xml:space="preserve">2026-05-23T02:18:05+00:00</t>
  </si>
  <si>
    <t xml:space="preserve">2026-05-23T19:45:22+00:00</t>
  </si>
  <si>
    <t xml:space="preserve">Duxelifin Queen Bed Frame for Kids with Rails, Low Profile Montessori Queen Bed with Detachable Side Rail, Solid Pine Wood Kids Daybed with Headboard, Footboard &amp; Slat Support for Boys Girls, Natural</t>
  </si>
  <si>
    <t xml:space="preserve">806-W2593P409123-0309</t>
  </si>
  <si>
    <t xml:space="preserve">B0GRTP3V47</t>
  </si>
  <si>
    <t xml:space="preserve">ATLANTA</t>
  </si>
  <si>
    <t xml:space="preserve">30307-1136</t>
  </si>
  <si>
    <t xml:space="preserve">111-8667332-9897805</t>
  </si>
  <si>
    <t xml:space="preserve">2026-05-23T00:39:18+00:00</t>
  </si>
  <si>
    <t xml:space="preserve">2026-05-23T01:09:34+00:00</t>
  </si>
  <si>
    <t xml:space="preserve">Duxelifin Full Toddler Floor Bed with High Rails, Wooden Montessori Bed Frame with Light and Storage Shelf, Full Size Bed Frame for Kids, Boys and Girls, White</t>
  </si>
  <si>
    <t xml:space="preserve">806-W2593P333586</t>
  </si>
  <si>
    <t xml:space="preserve">B0FHBFG7JL</t>
  </si>
  <si>
    <t xml:space="preserve">CENTREVILLE</t>
  </si>
  <si>
    <t xml:space="preserve">21617-2592</t>
  </si>
  <si>
    <t xml:space="preserve">113-1590100-6852259</t>
  </si>
  <si>
    <t xml:space="preserve">2026-05-23T00:25:51+00:00</t>
  </si>
  <si>
    <t xml:space="preserve">2026-05-23T00:53:35+00:00</t>
  </si>
  <si>
    <t xml:space="preserve">LAFAYETTE</t>
  </si>
  <si>
    <t xml:space="preserve">70503-5523</t>
  </si>
  <si>
    <t xml:space="preserve">111-6964443-0721035</t>
  </si>
  <si>
    <t xml:space="preserve">2026-05-23T00:15:50+00:00</t>
  </si>
  <si>
    <t xml:space="preserve">2026-05-23T00:38:10+00:00</t>
  </si>
  <si>
    <t xml:space="preserve">Duxelifin Full Size Loft Bed with Desk &amp; LED Lights, High Loft Bed Frame with Stairs &amp; Storage, Tall Lofted Bed for Teens, Boys &amp; Girls, No Box Spring Needed (All Black)</t>
  </si>
  <si>
    <t xml:space="preserve">806-W2580S00077</t>
  </si>
  <si>
    <t xml:space="preserve">B0GQ9KQGJP</t>
  </si>
  <si>
    <t xml:space="preserve">SMITHFIELD</t>
  </si>
  <si>
    <t xml:space="preserve">40068-7301</t>
  </si>
  <si>
    <t xml:space="preserve">112-0216692-0973817</t>
  </si>
  <si>
    <t xml:space="preserve">2026-05-22T23:14:42+00:00</t>
  </si>
  <si>
    <t xml:space="preserve">2026-05-22T23:48:20+00:00</t>
  </si>
  <si>
    <t xml:space="preserve">Duxelifin Twin Size Floor Bed for Kids, Montessori Bed Frame with Door, Twin Low Beds with Rail for Boys and Girls, No Box Spring Needed, Natural</t>
  </si>
  <si>
    <t xml:space="preserve">806-W504P286374</t>
  </si>
  <si>
    <t xml:space="preserve">B0FMYGZ12G</t>
  </si>
  <si>
    <t xml:space="preserve">SANDUSKY</t>
  </si>
  <si>
    <t xml:space="preserve">44870-5859</t>
  </si>
  <si>
    <t xml:space="preserve">111-4238693-8297031</t>
  </si>
  <si>
    <t xml:space="preserve">2026-05-22T22:48:44+00:00</t>
  </si>
  <si>
    <t xml:space="preserve">2026-05-23T23:31:23+00:00</t>
  </si>
  <si>
    <t xml:space="preserve">Duxelifin Full Size Kid Bed with Rails,Wooden Kids Day Bed with Detachable Safety Rails and Rounded Corners, Montessori Bed Frame with Headboard,Full Size Bed Frame for Kids Girls (White)</t>
  </si>
  <si>
    <t xml:space="preserve">809-W2593P233767-W</t>
  </si>
  <si>
    <t xml:space="preserve">B0DZ57VMFN</t>
  </si>
  <si>
    <t xml:space="preserve">ORLANDO</t>
  </si>
  <si>
    <t xml:space="preserve">32832-4913</t>
  </si>
  <si>
    <t xml:space="preserve">113-4166547-4309007</t>
  </si>
  <si>
    <t xml:space="preserve">2026-05-22T22:05:32+00:00</t>
  </si>
  <si>
    <t xml:space="preserve">2026-05-22T22:41:33+00:00</t>
  </si>
  <si>
    <t xml:space="preserve">ARLINGTON</t>
  </si>
  <si>
    <t xml:space="preserve">76010-3313</t>
  </si>
  <si>
    <t xml:space="preserve">113-5885148-0646642</t>
  </si>
  <si>
    <t xml:space="preserve">2026-05-22T20:24:04+00:00</t>
  </si>
  <si>
    <t xml:space="preserve">AIRMONT</t>
  </si>
  <si>
    <t xml:space="preserve">10901-6728</t>
  </si>
  <si>
    <t xml:space="preserve">112-2113709-3309059</t>
  </si>
  <si>
    <t xml:space="preserve">2026-05-22T20:02:12+00:00</t>
  </si>
  <si>
    <t xml:space="preserve">CLEVELAND</t>
  </si>
  <si>
    <t xml:space="preserve">77327-1368</t>
  </si>
  <si>
    <t xml:space="preserve">114-9102844-1854650</t>
  </si>
  <si>
    <t xml:space="preserve">2026-05-22T19:55:26+00:00</t>
  </si>
  <si>
    <t xml:space="preserve">2026-05-23T11:52:25+00:00</t>
  </si>
  <si>
    <t xml:space="preserve">Duxelifin Twin Kids Bed Frame with Rails, Low Profile Wood Montessori Bed with Detachable Side Rail, Rounded Corners, Headboard &amp; Footboard, Twin Size Daybed for Boys Girls, White</t>
  </si>
  <si>
    <t xml:space="preserve">809-W2593P190148-W</t>
  </si>
  <si>
    <t xml:space="preserve">B0DZ638FHM</t>
  </si>
  <si>
    <t xml:space="preserve">LINDEN</t>
  </si>
  <si>
    <t xml:space="preserve">07036-6149</t>
  </si>
  <si>
    <t xml:space="preserve">112-9430423-0236221</t>
  </si>
  <si>
    <t xml:space="preserve">2026-05-22T19:08:34+00:00</t>
  </si>
  <si>
    <t xml:space="preserve">CLOVIS</t>
  </si>
  <si>
    <t xml:space="preserve">93611-5570</t>
  </si>
  <si>
    <t xml:space="preserve">112-1082737-0946645</t>
  </si>
  <si>
    <t xml:space="preserve">2026-05-22T17:05:05+00:00</t>
  </si>
  <si>
    <t xml:space="preserve">Duxelifin Twin XL Over Twin Over Twin Convertible Bunk Bed with LED,Metal Triple Bunk Bed for 3 Kids with Charge Station and Guardrails and Ladder,Heavy Duty Triple Bunk Bed Frame for Kids,Black</t>
  </si>
  <si>
    <t xml:space="preserve">809-W2593S00010-B</t>
  </si>
  <si>
    <t xml:space="preserve">B0DXF2BGHQ</t>
  </si>
  <si>
    <t xml:space="preserve">JUNCTION CITY</t>
  </si>
  <si>
    <t xml:space="preserve">KS</t>
  </si>
  <si>
    <t xml:space="preserve">66441-4164</t>
  </si>
  <si>
    <t xml:space="preserve">112-8009873-7051467</t>
  </si>
  <si>
    <t xml:space="preserve">2026-05-22T16:50:46+00:00</t>
  </si>
  <si>
    <t xml:space="preserve">2026-05-23T11:49:18+00:00</t>
  </si>
  <si>
    <t xml:space="preserve">PENSACOLA</t>
  </si>
  <si>
    <t xml:space="preserve">32534-1955</t>
  </si>
  <si>
    <t xml:space="preserve">112-7359339-1189062</t>
  </si>
  <si>
    <t xml:space="preserve">2026-05-22T16:04:33+00:00</t>
  </si>
  <si>
    <t xml:space="preserve">Pomona</t>
  </si>
  <si>
    <t xml:space="preserve">Ca</t>
  </si>
  <si>
    <t xml:space="preserve">114-6305266-2492266</t>
  </si>
  <si>
    <t xml:space="preserve">2026-05-22T15:23:52+00:00</t>
  </si>
  <si>
    <t xml:space="preserve">Duxelifin Full Tent-Shaped Bed for Kids with LED Light, Teepee Floor Bed with Guardrails, Wooden Montessori Bed Frame with Slats Support for Toddler, White</t>
  </si>
  <si>
    <t xml:space="preserve">806-W2593P296919</t>
  </si>
  <si>
    <t xml:space="preserve">B0FF263JF1</t>
  </si>
  <si>
    <t xml:space="preserve">TACOMA</t>
  </si>
  <si>
    <t xml:space="preserve">114-7890890-4727448</t>
  </si>
  <si>
    <t xml:space="preserve">2026-05-22T12:14:21+00:00</t>
  </si>
  <si>
    <t xml:space="preserve">43040-8819</t>
  </si>
  <si>
    <t xml:space="preserve">114-9606352-9500260</t>
  </si>
  <si>
    <t xml:space="preserve">2026-05-22T11:39:28+00:00</t>
  </si>
  <si>
    <t xml:space="preserve">2026-05-23T11:52:24+00:00</t>
  </si>
  <si>
    <t xml:space="preserve">31313-5914</t>
  </si>
  <si>
    <t xml:space="preserve">114-3606148-5203403</t>
  </si>
  <si>
    <t xml:space="preserve">2026-05-22T10:50:14+00:00</t>
  </si>
  <si>
    <t xml:space="preserve">2026-05-22T11:05:25+00:00</t>
  </si>
  <si>
    <t xml:space="preserve">May 22, 2026 12:49:45 AM PDT</t>
  </si>
  <si>
    <t xml:space="preserve">Order</t>
  </si>
  <si>
    <t xml:space="preserve">114-8505784-0021037</t>
  </si>
  <si>
    <t xml:space="preserve">TT-S077-580-F</t>
  </si>
  <si>
    <t xml:space="preserve">Mirightone Full Size Loft Bed with Desk and Light, Metal Loft Bed Frame with Stairs and Bedside Shelf, Tall Lofts Beds with Storage Shelves and Wardro</t>
  </si>
  <si>
    <t xml:space="preserve">amazon.com</t>
  </si>
  <si>
    <t xml:space="preserve">Seller</t>
  </si>
  <si>
    <t xml:space="preserve">KINGSTON</t>
  </si>
  <si>
    <t xml:space="preserve">MarketplaceFacilitator</t>
  </si>
  <si>
    <t xml:space="preserve">May 22, 2026 12:49:47 AM PDT</t>
  </si>
  <si>
    <t xml:space="preserve">114-0261711-3853008</t>
  </si>
  <si>
    <t xml:space="preserve">Mirightone Full Loft Bed with Desk and RGB Light, Metal Loft Bed Frame with Stairs and Bedside Shelf, Heavy-Duty Lofts Beds with Storage Shelves and W</t>
  </si>
  <si>
    <t xml:space="preserve">Farmersville</t>
  </si>
  <si>
    <t xml:space="preserve">Texas</t>
  </si>
  <si>
    <t xml:space="preserve">May 22, 2026 12:50:15 AM PDT</t>
  </si>
  <si>
    <t xml:space="preserve">113-1655675-1881850</t>
  </si>
  <si>
    <t xml:space="preserve">Mirightone Queen Size Loft Bed with Stairs and Storage, Metal Loft Bed Frame with Bedside Shelf and Large Under-Bed Space, Heavy-Duty Bed for Adults T</t>
  </si>
  <si>
    <t xml:space="preserve">May 22, 2026 12:50:24 AM PDT</t>
  </si>
  <si>
    <t xml:space="preserve">112-9163370-7338626</t>
  </si>
  <si>
    <t xml:space="preserve">Mirightone Full Size Loft Bed with Stairs and Storage, Metal Loft Bed Frame with Bedside Shelf and Large Under-Bed Space, Heavy-Duty Loft Beds for Adu</t>
  </si>
  <si>
    <t xml:space="preserve">GULFPORT</t>
  </si>
  <si>
    <t xml:space="preserve">May 22, 2026 12:50:28 AM PDT</t>
  </si>
  <si>
    <t xml:space="preserve">111-4655091-1457019</t>
  </si>
  <si>
    <t xml:space="preserve">TT-280-04-WALNUT-K</t>
  </si>
  <si>
    <t xml:space="preserve">Mirightone Farmhouse King Bed Frame with Tall Headboard, Wood Platform Bed and Footboard &amp; Charging Station, Mid-Centery Rustic King Panel Beds with S</t>
  </si>
  <si>
    <t xml:space="preserve">PANACEA</t>
  </si>
  <si>
    <t xml:space="preserve">May 22, 2026 12:50:40 AM PDT</t>
  </si>
  <si>
    <t xml:space="preserve">112-2188651-8679462</t>
  </si>
  <si>
    <t xml:space="preserve">TT-2025704-22-593M</t>
  </si>
  <si>
    <t xml:space="preserve">Mirightone Teepee Floor Bed for Kids, Full Size Montessori Beds with Rails &amp; LED Light, Detachable Floor Tent Bed with Slats and Hanging Rack, Wood Ho</t>
  </si>
  <si>
    <t xml:space="preserve">May 22, 2026 12:50:46 AM PDT</t>
  </si>
  <si>
    <t xml:space="preserve">114-0958254-7553051</t>
  </si>
  <si>
    <t xml:space="preserve">Mirightone Full Size Loft Bed with Stairs and Storage, Metal Loft Bed Frame with Bedside Shelf and Large Under-Bed Space, Heavy-Duty Bed for Adults Te</t>
  </si>
  <si>
    <t xml:space="preserve">ROCKVILLE</t>
  </si>
  <si>
    <t xml:space="preserve">May 22, 2026 12:50:47 AM PDT</t>
  </si>
  <si>
    <t xml:space="preserve">112-4078358-5071458</t>
  </si>
  <si>
    <t xml:space="preserve">806-N729P338553N</t>
  </si>
  <si>
    <t xml:space="preserve">24" Wood Vanity with Sink, Bathroom Vanities 24 Inch with Sink, Single Sink Bathroom Vanity, Small Restroom Sink Vanity with Flip Drawer, 2 Soft-Close</t>
  </si>
  <si>
    <t xml:space="preserve">BELLEVUE</t>
  </si>
  <si>
    <t xml:space="preserve">May 22, 2026 6:33:14 AM PDT</t>
  </si>
  <si>
    <t xml:space="preserve">Transfer</t>
  </si>
  <si>
    <t xml:space="preserve">To your account ending in: 315, Bank Transfer ID: 6V6VH7DTNDTMWG4</t>
  </si>
  <si>
    <t xml:space="preserve">May 22, 2026 7:25:33 PM PDT</t>
  </si>
  <si>
    <t xml:space="preserve">Service Fee</t>
  </si>
  <si>
    <t xml:space="preserve">Cost of Advertising</t>
  </si>
  <si>
    <t xml:space="preserve">May 22, 2026 9:05:48 PM PDT</t>
  </si>
  <si>
    <t xml:space="preserve">112-4399880-4400248</t>
  </si>
  <si>
    <t xml:space="preserve">806-W2593P471246</t>
  </si>
  <si>
    <t xml:space="preserve">Full Size Floor Bed with Storage Bookshelves and Light, Wooden Montessori House Bed Frame with Roof Shape, High Safety Rails, Low Profile Kids Bed for</t>
  </si>
  <si>
    <t xml:space="preserve">MENIFEE</t>
  </si>
  <si>
    <t xml:space="preserve">May 22, 2026 12:50:25 AM PDT</t>
  </si>
  <si>
    <t xml:space="preserve">111-9010401-9336216</t>
  </si>
  <si>
    <t xml:space="preserve">TXJ-W2593P381133</t>
  </si>
  <si>
    <t xml:space="preserve">OYUMOENTS Full House Bed for Kids, Montessori Floor Bed Full with High Rails &amp; Light, Montessori Beds with Built-in Storage Bookshelf &amp; Wooden Slats f</t>
  </si>
  <si>
    <t xml:space="preserve">SAINT MARYS</t>
  </si>
  <si>
    <t xml:space="preserve">May 22, 2026 12:53:06 AM PDT</t>
  </si>
  <si>
    <t xml:space="preserve">111-9734643-8368259</t>
  </si>
  <si>
    <t xml:space="preserve">TXJ-W2580S00032</t>
  </si>
  <si>
    <t xml:space="preserve">OYUMOENTS Full Size Loft Bed with Stairs, Metal Loft Bed with Storage Shelves &amp; Wardrobe, Bedside Shelf and Large Under-Bed Space, Heavy-Duty Beds Fra</t>
  </si>
  <si>
    <t xml:space="preserve">CYPRESS</t>
  </si>
  <si>
    <t xml:space="preserve">May 22, 2026 5:13:26 AM PDT</t>
  </si>
  <si>
    <t xml:space="preserve">113-1002788-6833036</t>
  </si>
  <si>
    <t xml:space="preserve">TXJ-W1858P389994</t>
  </si>
  <si>
    <t xml:space="preserve">OYUMOENTS Twin Montessori Floor Beds, Low Profile Twin Bed Frames for Kids with Rails, Metal Daybed for Girls &amp; Boys, No Spring Box Required, No Squea</t>
  </si>
  <si>
    <t xml:space="preserve">RICHMOND</t>
  </si>
  <si>
    <t xml:space="preserve">May 22, 2026 6:33:43 AM PDT</t>
  </si>
  <si>
    <t xml:space="preserve">To your account ending in: 857, Bank Transfer ID: 2C0AQ4WL99P9R0F</t>
  </si>
  <si>
    <t xml:space="preserve">May 22, 2026 12:49:52 AM PDT</t>
  </si>
  <si>
    <t xml:space="preserve">113-0621488-4432246</t>
  </si>
  <si>
    <t xml:space="preserve">AJ-INS107P5764AE-TWIN</t>
  </si>
  <si>
    <t xml:space="preserve">Twin Floor Bed Frame with Rails and Built-in Book Rack, Wood Montessori Floor Beds with Slats,Toddler Floorbed for Kids,Girls or Boy,Grey</t>
  </si>
  <si>
    <t xml:space="preserve">MCALLEN</t>
  </si>
  <si>
    <t xml:space="preserve">May 22, 2026 12:49:53 AM PDT</t>
  </si>
  <si>
    <t xml:space="preserve">114-7068063-0716239</t>
  </si>
  <si>
    <t xml:space="preserve">MoproBeti Twin Floor Bed with Safety Guardrails for Kids, Rubber Wood Montessori Bed with Slats and Convertible Door, Twin Size Bed Frame for Girls an</t>
  </si>
  <si>
    <t xml:space="preserve">NEWALLA</t>
  </si>
  <si>
    <t xml:space="preserve">May 22, 2026 12:49:59 AM PDT</t>
  </si>
  <si>
    <t xml:space="preserve">114-6624280-7954607</t>
  </si>
  <si>
    <t xml:space="preserve">MoproBeti Twin House Bed with Light,Wood Twin Montessori FloorBed with Rails &amp; Roof,Teepee Bed for Kids Boys Girls,with Slats Support,No Box Spring Ne</t>
  </si>
  <si>
    <t xml:space="preserve">WARREN</t>
  </si>
  <si>
    <t xml:space="preserve">May 22, 2026 12:50:06 AM PDT</t>
  </si>
  <si>
    <t xml:space="preserve">113-3438319-2388228</t>
  </si>
  <si>
    <t xml:space="preserve">AJ-W504119498AN-TWIN</t>
  </si>
  <si>
    <t xml:space="preserve">MoproBeti Twin Floor Bed Frame with Fence Rails, Montessori Floor Bed Twin with Slats Support, Wood Teepee Tent Beds Kids Bed Frames for Girls Boys, N</t>
  </si>
  <si>
    <t xml:space="preserve">UNIONTOWN</t>
  </si>
  <si>
    <t xml:space="preserve">May 22, 2026 12:50:12 AM PDT</t>
  </si>
  <si>
    <t xml:space="preserve">111-2303857-5817015</t>
  </si>
  <si>
    <t xml:space="preserve">ZXY-Desk024-Walnut -Solid Wood-55.1</t>
  </si>
  <si>
    <t xml:space="preserve">MoproBeti Computer Desk, 55 Inch Home Office Desk, Solid Wood Executive Desk with K-Shaped Legs,Thicken Frame, Heavy Duty Study Gaming Work Desk for B</t>
  </si>
  <si>
    <t xml:space="preserve">May 22, 2026 12:50:13 AM PDT</t>
  </si>
  <si>
    <t xml:space="preserve">111-9981765-6842646</t>
  </si>
  <si>
    <t xml:space="preserve">PEORIA</t>
  </si>
  <si>
    <t xml:space="preserve">May 22, 2026 12:50:16 AM PDT</t>
  </si>
  <si>
    <t xml:space="preserve">114-2356761-6877840</t>
  </si>
  <si>
    <t xml:space="preserve">AJ-W54425P6372AE-T+D</t>
  </si>
  <si>
    <t xml:space="preserve">Prescott</t>
  </si>
  <si>
    <t xml:space="preserve">Az</t>
  </si>
  <si>
    <t xml:space="preserve">May 22, 2026 12:50:20 AM PDT</t>
  </si>
  <si>
    <t xml:space="preserve">111-0099691-7212230</t>
  </si>
  <si>
    <t xml:space="preserve">AJ-W18581219P400AK-F</t>
  </si>
  <si>
    <t xml:space="preserve">MoproBeti Montessori Floor Bed with High Rails, Full Size Floor Beds with Slats for Girls Boys, Solid Wood Low to Ground Crib Transition Bed for Kids</t>
  </si>
  <si>
    <t xml:space="preserve">BUFORD</t>
  </si>
  <si>
    <t xml:space="preserve">May 22, 2026 12:50:26 AM PDT</t>
  </si>
  <si>
    <t xml:space="preserve">114-2692425-0724235</t>
  </si>
  <si>
    <t xml:space="preserve">MoproBeti Twin Floor Bed with Safety Guardrails for Kids, Rubber Wood Montessori Bed with Slats, Twin Size Bed Frame for Girls and Boys,No Box Spring</t>
  </si>
  <si>
    <t xml:space="preserve">HESPERIA</t>
  </si>
  <si>
    <t xml:space="preserve">May 22, 2026 12:52:29 AM PDT</t>
  </si>
  <si>
    <t xml:space="preserve">113-4379747-0575453</t>
  </si>
  <si>
    <t xml:space="preserve">AJ-W280129S51AB-FULL</t>
  </si>
  <si>
    <t xml:space="preserve">MoproBeti Full Size Loft Bed with Stairs, Metal Gaming Loft Beds Frame with Storage Shelf, Wardrobe &amp; LED Lights, Space-Saving High LoftBed with DIY G</t>
  </si>
  <si>
    <t xml:space="preserve">MCDONOUGH</t>
  </si>
  <si>
    <t xml:space="preserve">May 22, 2026 12:53:03 AM PDT</t>
  </si>
  <si>
    <t xml:space="preserve">112-7776162-6660220</t>
  </si>
  <si>
    <t xml:space="preserve">AJ-W504P206865AB</t>
  </si>
  <si>
    <t xml:space="preserve">MoproBeti House Bunk Beds Twin Over Twin,Rubber Wood Tree House Bunk Bed for Kids,Floor Bunk Bed Frame with Roof and Guardrails for Baby Girls Boys,Bl</t>
  </si>
  <si>
    <t xml:space="preserve">GRETNA</t>
  </si>
  <si>
    <t xml:space="preserve">May 22, 2026 1:32:34 AM PDT</t>
  </si>
  <si>
    <t xml:space="preserve">112-2891438-8273024</t>
  </si>
  <si>
    <t xml:space="preserve">UPPER MARLBORO</t>
  </si>
  <si>
    <t xml:space="preserve">May 22, 2026 6:40:03 AM PDT</t>
  </si>
  <si>
    <t xml:space="preserve">To your account ending in: 021, Bank Transfer ID: 2LNK6ZYOXSHMCI1</t>
  </si>
  <si>
    <t xml:space="preserve">May 22, 2026 5:05:56 PM PDT</t>
  </si>
  <si>
    <t xml:space="preserve">May 22, 2026 10:08:37 PM PDT</t>
  </si>
  <si>
    <t xml:space="preserve">113-8106776-4435468</t>
  </si>
  <si>
    <t xml:space="preserve">AJ-W2931107S46AK-FULL</t>
  </si>
  <si>
    <t xml:space="preserve">MoproBeti Full Size Loft Bed with Stairs and Desk,Metal Gaming LoftBed with LED Lights,Charging Station, High Loft Beds Frame Full with Storage Shelve</t>
  </si>
  <si>
    <t xml:space="preserve">WILMINGTON</t>
  </si>
  <si>
    <t xml:space="preserve">May 22, 2026 12:49:44 AM PDT</t>
  </si>
  <si>
    <t xml:space="preserve">112-6939641-3083409</t>
  </si>
  <si>
    <t xml:space="preserve">Duxelifin Full Toddler Floor Bed with High Rails, Wooden Montessori Bed Frame with Light and Storage Shelf, Full Size Bed Frame for Kids, Boys and Gir</t>
  </si>
  <si>
    <t xml:space="preserve">IRVINE</t>
  </si>
  <si>
    <t xml:space="preserve">May 22, 2026 12:49:55 AM PDT</t>
  </si>
  <si>
    <t xml:space="preserve">111-8487162-8100220</t>
  </si>
  <si>
    <t xml:space="preserve">806-W1670P357170</t>
  </si>
  <si>
    <t xml:space="preserve">Twin Corner Bed Frame with Desk and Storage, Twin Size Daybed with Bookcase Shelves, LED Lights &amp; Charging Station, L-Shaped Bed with Storage Drawers</t>
  </si>
  <si>
    <t xml:space="preserve">PLAINFIELD</t>
  </si>
  <si>
    <t xml:space="preserve">07060</t>
  </si>
  <si>
    <t xml:space="preserve">May 22, 2026 12:50:09 AM PDT</t>
  </si>
  <si>
    <t xml:space="preserve">113-8327758-9970628</t>
  </si>
  <si>
    <t xml:space="preserve">806-W2593P190150</t>
  </si>
  <si>
    <t xml:space="preserve">Duxelifin Twin Bed Frame for Kids with Rails, Low Profile Montessori Twin Bed with Detachable Side Rail, Solid Pine Wood Kids Daybed with Headboard, F</t>
  </si>
  <si>
    <t xml:space="preserve">FREEBORN</t>
  </si>
  <si>
    <t xml:space="preserve">May 22, 2026 1:30:07 AM PDT</t>
  </si>
  <si>
    <t xml:space="preserve">112-8333721-8529809</t>
  </si>
  <si>
    <t xml:space="preserve">806-W2593P296922</t>
  </si>
  <si>
    <t xml:space="preserve">Duxelifin Full Tent-Shaped Bed for Kids with LED Light, Teepee Floor Bed with Guardrails, Wooden Montessori Bed Frame with Slats Support for Toddler,</t>
  </si>
  <si>
    <t xml:space="preserve">BROOKLYN</t>
  </si>
  <si>
    <t xml:space="preserve">May 22, 2026 1:33:22 AM PDT</t>
  </si>
  <si>
    <t xml:space="preserve">113-0042276-8895470</t>
  </si>
  <si>
    <t xml:space="preserve">806-1222-W2593P333571</t>
  </si>
  <si>
    <t xml:space="preserve">Duxelifin Twin Floor Bed for Toddlers with High Rails, Wooden Montessori Bed Frame with Light and Storage Shelf, Twin Size Low Bed Frame for Girls and</t>
  </si>
  <si>
    <t xml:space="preserve">May 22, 2026 1:33:32 AM PDT</t>
  </si>
  <si>
    <t xml:space="preserve">112-6191746-0522648</t>
  </si>
  <si>
    <t xml:space="preserve">806-W504P286399</t>
  </si>
  <si>
    <t xml:space="preserve">Duxelifin Twin Size Floor Bed, Wooden Montessori Bed Frame for Kids, Twin Size Bed Frame with Rails for Kids, Boys and Girls, No Box Spring Needed, Pi</t>
  </si>
  <si>
    <t xml:space="preserve">AVON</t>
  </si>
  <si>
    <t xml:space="preserve">May 22, 2026 6:38:54 AM PDT</t>
  </si>
  <si>
    <t xml:space="preserve">To your account ending in: 987, Bank Transfer ID: 37MSRHFEUMH4CRC</t>
  </si>
  <si>
    <t xml:space="preserve">May 22, 2026 4:20:56 PM PDT</t>
  </si>
  <si>
    <t xml:space="preserve">TT-504清货</t>
  </si>
  <si>
    <t xml:space="preserve">808-M70922902-308150-jz</t>
  </si>
  <si>
    <t xml:space="preserve">广告组 - 3/27/2024 10:10:47.832</t>
  </si>
  <si>
    <t xml:space="preserve">808-M70922902L-150K</t>
  </si>
  <si>
    <t xml:space="preserve">B0CWRLKZPC</t>
  </si>
  <si>
    <t xml:space="preserve">808-M70922901L-150E</t>
  </si>
  <si>
    <t xml:space="preserve">B0CWRN3VGN</t>
  </si>
  <si>
    <t xml:space="preserve">No Portfolio</t>
  </si>
  <si>
    <t xml:space="preserve">808-HQ-M50412901-SD-AAM</t>
  </si>
  <si>
    <t xml:space="preserve">广告组 - 4/9/2024 09:19:01.711</t>
  </si>
  <si>
    <t xml:space="preserve">808-HQ-M50412901L-502</t>
  </si>
  <si>
    <t xml:space="preserve">B0CTH84BQH</t>
  </si>
  <si>
    <t xml:space="preserve">TT-W504119498AAN</t>
  </si>
  <si>
    <t xml:space="preserve">B0CY2BTBCS</t>
  </si>
  <si>
    <t xml:space="preserve">TT-A</t>
  </si>
  <si>
    <t xml:space="preserve">TT-2593S01-LKD-SD</t>
  </si>
  <si>
    <t xml:space="preserve">广告组 - 5/17/2024 22:54:01.069</t>
  </si>
  <si>
    <t xml:space="preserve">TT-2593S01-LKD</t>
  </si>
  <si>
    <t xml:space="preserve">B0D3DYW743</t>
  </si>
  <si>
    <t xml:space="preserve">TT-HOUSE BED-593</t>
  </si>
  <si>
    <t xml:space="preserve">TT-W2593P16474-TWIN-SD</t>
  </si>
  <si>
    <t xml:space="preserve">广告组 - 7/28/2024 16:03:34.129</t>
  </si>
  <si>
    <t xml:space="preserve">TT-P164749-AAM-MT</t>
  </si>
  <si>
    <t xml:space="preserve">B0D5MNKY5B</t>
  </si>
  <si>
    <t xml:space="preserve">TJ-W504S0017-sd-triple</t>
  </si>
  <si>
    <t xml:space="preserve">广告组 - 10/18/2024 19:57:06.671</t>
  </si>
  <si>
    <t xml:space="preserve">TJ-W504S00176-AAM</t>
  </si>
  <si>
    <t xml:space="preserve">B0DJQKRR48</t>
  </si>
  <si>
    <t xml:space="preserve">TJ-W504S00173-AAB</t>
  </si>
  <si>
    <t xml:space="preserve">B0DJQM66X5</t>
  </si>
  <si>
    <t xml:space="preserve">TJ-W504S00171-AAK</t>
  </si>
  <si>
    <t xml:space="preserve">B0DJQKLMXG</t>
  </si>
  <si>
    <t xml:space="preserve">TJ-W504S00172-AAM</t>
  </si>
  <si>
    <t xml:space="preserve">B0DJQMYRYQ</t>
  </si>
  <si>
    <t xml:space="preserve">TJ-W504P17464-sd-full</t>
  </si>
  <si>
    <t xml:space="preserve">广告组 - 11/12/2024 19:00:27.354</t>
  </si>
  <si>
    <t xml:space="preserve">TJ-W1791P148192-F-E</t>
  </si>
  <si>
    <t xml:space="preserve">B0DKP2LF4Q</t>
  </si>
  <si>
    <t xml:space="preserve">TJ-W1791P148196-F-K</t>
  </si>
  <si>
    <t xml:space="preserve">B0DKP13FFF</t>
  </si>
  <si>
    <t xml:space="preserve">TT-NEW</t>
  </si>
  <si>
    <t xml:space="preserve">TJ-W2580P233252-TWIN XL</t>
  </si>
  <si>
    <t xml:space="preserve">Ad group - 12/19/2024 22:42:27.000</t>
  </si>
  <si>
    <t xml:space="preserve">TJ-W2580P233252</t>
  </si>
  <si>
    <t xml:space="preserve">B0DP521MML</t>
  </si>
  <si>
    <t xml:space="preserve">TJ-W2580S00007-SZSD</t>
  </si>
  <si>
    <t xml:space="preserve">广告组 - 12/24/2024 14:13:59.816</t>
  </si>
  <si>
    <t xml:space="preserve">TJ-W2580S00007</t>
  </si>
  <si>
    <t xml:space="preserve">B0DP4ZLQJM</t>
  </si>
  <si>
    <t xml:space="preserve">TT-W2593P16474-TWIN-SDjz</t>
  </si>
  <si>
    <t xml:space="preserve">广告组 - 12/27/2024 11:08:43.322</t>
  </si>
  <si>
    <t xml:space="preserve">TT-P233782-sd</t>
  </si>
  <si>
    <t xml:space="preserve">广告组 - 1/2/2025 11:40:45.043</t>
  </si>
  <si>
    <t xml:space="preserve">TT-P233783-M</t>
  </si>
  <si>
    <t xml:space="preserve">B0DRYNP33F</t>
  </si>
  <si>
    <t xml:space="preserve">TT-P233782-K</t>
  </si>
  <si>
    <t xml:space="preserve">B0DRYNVP73</t>
  </si>
  <si>
    <t xml:space="preserve">MM-W2580S05AB-QUAD-manu1-GD-T80</t>
  </si>
  <si>
    <t xml:space="preserve">广告组 - 1/4/2025 21:25:21.386</t>
  </si>
  <si>
    <t xml:space="preserve">MM-W2580S5AAB-4BED2</t>
  </si>
  <si>
    <t xml:space="preserve">B0DT673VTF</t>
  </si>
  <si>
    <t xml:space="preserve">806-Bath Vanity</t>
  </si>
  <si>
    <t xml:space="preserve">806-WF324043AA-Auto</t>
  </si>
  <si>
    <t xml:space="preserve">806-WF324043AA</t>
  </si>
  <si>
    <t xml:space="preserve">806-WF324043AAK</t>
  </si>
  <si>
    <t xml:space="preserve">B0DNQGZVLR</t>
  </si>
  <si>
    <t xml:space="preserve">806-WF324043AAE</t>
  </si>
  <si>
    <t xml:space="preserve">B0DNQGDN4X</t>
  </si>
  <si>
    <t xml:space="preserve">806-WF324043AAB</t>
  </si>
  <si>
    <t xml:space="preserve">B0DNQHNKRL</t>
  </si>
  <si>
    <t xml:space="preserve">TT-P2593164E-MT</t>
  </si>
  <si>
    <t xml:space="preserve">B0DX6X45R7</t>
  </si>
  <si>
    <t xml:space="preserve">TT-TOB</t>
  </si>
  <si>
    <t xml:space="preserve">TT-W2580S09-F-full size loft bed with stairs-A</t>
  </si>
  <si>
    <t xml:space="preserve">full size loft bed with stairs单词出单</t>
  </si>
  <si>
    <t xml:space="preserve">806-W2580-Loft</t>
  </si>
  <si>
    <t xml:space="preserve">806-W2580S0000-Queen</t>
  </si>
  <si>
    <t xml:space="preserve">806-W2580S00008</t>
  </si>
  <si>
    <t xml:space="preserve">B0DXKR16QB</t>
  </si>
  <si>
    <t xml:space="preserve">TT-TOB-2</t>
  </si>
  <si>
    <t xml:space="preserve">TT-W2580S09-F-zd</t>
  </si>
  <si>
    <t xml:space="preserve">广告组 - 3/5/2025 15:21:48.599</t>
  </si>
  <si>
    <t xml:space="preserve">806-W2580S0000-Full</t>
  </si>
  <si>
    <t xml:space="preserve">806-W2580S00025</t>
  </si>
  <si>
    <t xml:space="preserve">806-W2580S00009</t>
  </si>
  <si>
    <t xml:space="preserve">B0DXKQ35GC</t>
  </si>
  <si>
    <t xml:space="preserve">806-Dining Set</t>
  </si>
  <si>
    <t xml:space="preserve">806-ST000087AA-Manual-Exact</t>
  </si>
  <si>
    <t xml:space="preserve">806-ST000087AA</t>
  </si>
  <si>
    <t xml:space="preserve">806-ST000067AAD</t>
  </si>
  <si>
    <t xml:space="preserve">B0DPFC4395</t>
  </si>
  <si>
    <t xml:space="preserve">806-N729P276610-N729P427118</t>
  </si>
  <si>
    <t xml:space="preserve">806-N729P276610</t>
  </si>
  <si>
    <t xml:space="preserve">806-N729P276610F</t>
  </si>
  <si>
    <t xml:space="preserve">B0F3D9P597</t>
  </si>
  <si>
    <t xml:space="preserve">TT-side table</t>
  </si>
  <si>
    <t xml:space="preserve">TT-BS9015M-SD-CHARGING-JZ</t>
  </si>
  <si>
    <t xml:space="preserve">广告组 - 1/15/2025 12:02:44.963</t>
  </si>
  <si>
    <t xml:space="preserve">TT-2025414-145</t>
  </si>
  <si>
    <t xml:space="preserve">B0F4QXHYQ6</t>
  </si>
  <si>
    <t xml:space="preserve">TT-2593S01-LKD-sdjz</t>
  </si>
  <si>
    <t xml:space="preserve">广告组 - 1/9/2025 11:46:47.450</t>
  </si>
  <si>
    <t xml:space="preserve">TT-20255141-593-S08</t>
  </si>
  <si>
    <t xml:space="preserve">B0F8NRY8Z1</t>
  </si>
  <si>
    <t xml:space="preserve">806-N759P223021</t>
  </si>
  <si>
    <t xml:space="preserve">806-N759P223021K-MRT-0612</t>
  </si>
  <si>
    <t xml:space="preserve">B0FCXXY6C7</t>
  </si>
  <si>
    <t xml:space="preserve">TT-2025419-2580-21</t>
  </si>
  <si>
    <t xml:space="preserve">B0F5MYVNY7</t>
  </si>
  <si>
    <t xml:space="preserve">806-W2580S00032</t>
  </si>
  <si>
    <t xml:space="preserve">B0FD9JD7RJ</t>
  </si>
  <si>
    <t xml:space="preserve">806-W2580S00031</t>
  </si>
  <si>
    <t xml:space="preserve">B0FD9G75C5</t>
  </si>
  <si>
    <t xml:space="preserve">TJ-W504S00185-AAK-SD1</t>
  </si>
  <si>
    <t xml:space="preserve">广告组 - 1/22/2025 14:45:37.063</t>
  </si>
  <si>
    <t xml:space="preserve">TT-2025702GM-INS-185K-UX</t>
  </si>
  <si>
    <t xml:space="preserve">B0FGD35KCF</t>
  </si>
  <si>
    <t xml:space="preserve">806-ST000087AAD-0818</t>
  </si>
  <si>
    <t xml:space="preserve">B0FMRSS37Y</t>
  </si>
  <si>
    <t xml:space="preserve">806-W2580S00038</t>
  </si>
  <si>
    <t xml:space="preserve">B0FN3VZKYC</t>
  </si>
  <si>
    <t xml:space="preserve">TT-315872-full-sd-改504</t>
  </si>
  <si>
    <t xml:space="preserve">广告组 - 7/30/2024 23:51:20.443</t>
  </si>
  <si>
    <t xml:space="preserve">TT-2593P45-AAB</t>
  </si>
  <si>
    <t xml:space="preserve">B0FQP7TRLD</t>
  </si>
  <si>
    <t xml:space="preserve">806-W2580S00037</t>
  </si>
  <si>
    <t xml:space="preserve">B0FN3YW6B4</t>
  </si>
  <si>
    <t xml:space="preserve">806-N759P313315E-1105</t>
  </si>
  <si>
    <t xml:space="preserve">B0FZV3YLHF</t>
  </si>
  <si>
    <t xml:space="preserve">TT-2025218GM-INS-S6-sd-gd</t>
  </si>
  <si>
    <t xml:space="preserve">广告组 - 4/3/2025 19:02:03.136</t>
  </si>
  <si>
    <t xml:space="preserve">TT-P190-954-NATURAL</t>
  </si>
  <si>
    <t xml:space="preserve">B0FVT25X2X</t>
  </si>
  <si>
    <t xml:space="preserve">806-N759P223021B-1231</t>
  </si>
  <si>
    <t xml:space="preserve">B0GDDGZP1M</t>
  </si>
  <si>
    <t xml:space="preserve">TT-20251210-52Q-sd</t>
  </si>
  <si>
    <t xml:space="preserve">广告组 - 1/17/2026 17:41:19.807</t>
  </si>
  <si>
    <t xml:space="preserve">TT-W2580S09-F-出单词持续更新</t>
  </si>
  <si>
    <t xml:space="preserve">广告组 - 1/23/2026 17:33:42.074</t>
  </si>
  <si>
    <t xml:space="preserve">TT-loft bed with step-PH</t>
  </si>
  <si>
    <t xml:space="preserve">广告组 - 1/23/2026 15:58:12.990</t>
  </si>
  <si>
    <t xml:space="preserve">TT-LOFT BED-EX</t>
  </si>
  <si>
    <t xml:space="preserve">广告组 - 1/23/2026 15:54:16.627</t>
  </si>
  <si>
    <t xml:space="preserve">806-N729P000013O</t>
  </si>
  <si>
    <t xml:space="preserve">B0GGGMMNRB</t>
  </si>
  <si>
    <t xml:space="preserve">TT-lfull size loft bed-ph</t>
  </si>
  <si>
    <t xml:space="preserve">full size loft bed-ex</t>
  </si>
  <si>
    <t xml:space="preserve">806-N759P223021C-0126</t>
  </si>
  <si>
    <t xml:space="preserve">B0GJS193LR</t>
  </si>
  <si>
    <t xml:space="preserve">806-W2593S00048-49-50-51</t>
  </si>
  <si>
    <t xml:space="preserve">806-W2593S00048-9</t>
  </si>
  <si>
    <t xml:space="preserve">806-W2593S0004</t>
  </si>
  <si>
    <t xml:space="preserve">806-W2593S00049</t>
  </si>
  <si>
    <t xml:space="preserve">B0GKDRC5WC</t>
  </si>
  <si>
    <t xml:space="preserve">806-W1858P410401-2-3-4</t>
  </si>
  <si>
    <t xml:space="preserve">806-W1858P410403-4</t>
  </si>
  <si>
    <t xml:space="preserve">806-Patio</t>
  </si>
  <si>
    <t xml:space="preserve">806-N711P389502-Auto</t>
  </si>
  <si>
    <t xml:space="preserve">806-N711P389502</t>
  </si>
  <si>
    <t xml:space="preserve">806-N711P389502E</t>
  </si>
  <si>
    <t xml:space="preserve">B0GJD6HYQ1</t>
  </si>
  <si>
    <t xml:space="preserve">806-N711P389502A</t>
  </si>
  <si>
    <t xml:space="preserve">B0GJCXD5WY</t>
  </si>
  <si>
    <t xml:space="preserve">TT-W2580S09-full+stair+storage-长尾单词</t>
  </si>
  <si>
    <t xml:space="preserve">广告组 - 2/10/2026 10:55:45.775</t>
  </si>
  <si>
    <t xml:space="preserve">TT-W2580S08-Q-词组-tall loft bed-20260210135717-1</t>
  </si>
  <si>
    <t xml:space="preserve">TT-W2580S08-Q-词组-queen size loft bed frame-20260210135717-2</t>
  </si>
  <si>
    <t xml:space="preserve">TT-W2580S08-Q-2</t>
  </si>
  <si>
    <t xml:space="preserve">TT-W2580S08-Q-词组-loft bed queen size adult-20260210135717-3</t>
  </si>
  <si>
    <t xml:space="preserve">TT-W2580S08-Q-精准-loft bed</t>
  </si>
  <si>
    <t xml:space="preserve">TT-W2580S08-Q-精准-loft bed-20260210135717-5</t>
  </si>
  <si>
    <t xml:space="preserve">TT-W2580S08-Q-EX/PH-queen loft bed</t>
  </si>
  <si>
    <t xml:space="preserve">TT-W2580S08-Q-精准-queen loft bed-20260210135717-6</t>
  </si>
  <si>
    <t xml:space="preserve">TT-W2580S08-Q-精准-queen size loft bed-20260210135717-7</t>
  </si>
  <si>
    <t xml:space="preserve">TT-W2580S08-Q-精准-queen loft bed frame-20260210135717-8</t>
  </si>
  <si>
    <t xml:space="preserve">806-N725P269701</t>
  </si>
  <si>
    <t xml:space="preserve">806-N725P269701B-0109</t>
  </si>
  <si>
    <t xml:space="preserve">B0GFV6M95Q</t>
  </si>
  <si>
    <t xml:space="preserve">806-N725P269701K-0213</t>
  </si>
  <si>
    <t xml:space="preserve">B0GN5FYWXF</t>
  </si>
  <si>
    <t xml:space="preserve">TT-0286-loft-zd</t>
  </si>
  <si>
    <t xml:space="preserve">广告组 - 2/28/2026 10:57:59.536</t>
  </si>
  <si>
    <t xml:space="preserve">TT-0286-Walnut-F</t>
  </si>
  <si>
    <t xml:space="preserve">B0GQH2952R</t>
  </si>
  <si>
    <t xml:space="preserve">TT-0264AAK-F</t>
  </si>
  <si>
    <t xml:space="preserve">B0GQH6H6CD</t>
  </si>
  <si>
    <t xml:space="preserve">806-N729P396833-4</t>
  </si>
  <si>
    <t xml:space="preserve">806-N729P396834K</t>
  </si>
  <si>
    <t xml:space="preserve">B0GNFT4MZF</t>
  </si>
  <si>
    <t xml:space="preserve">806-N729P396833K</t>
  </si>
  <si>
    <t xml:space="preserve">B0GNFNX6XK</t>
  </si>
  <si>
    <t xml:space="preserve">TT-S25</t>
  </si>
  <si>
    <t xml:space="preserve">TT-W2580S09-S37-F-jz-tp50-gd-stairs</t>
  </si>
  <si>
    <t xml:space="preserve">广告组 - 2/25/2025 14:56:24.792</t>
  </si>
  <si>
    <t xml:space="preserve">B0GQH4J86W</t>
  </si>
  <si>
    <t xml:space="preserve">806-W2593S00048-9-Manual-Phrase</t>
  </si>
  <si>
    <t xml:space="preserve">806-W2593P43711</t>
  </si>
  <si>
    <t xml:space="preserve">806-W2593P43711-Double Twin Kids Floor Bed</t>
  </si>
  <si>
    <t xml:space="preserve">806-W2593P437109-Low Loft with Slide</t>
  </si>
  <si>
    <t xml:space="preserve">806-W2593P437121</t>
  </si>
  <si>
    <t xml:space="preserve">B0GNFT6PTZ</t>
  </si>
  <si>
    <t xml:space="preserve">806-W2593P3841</t>
  </si>
  <si>
    <t xml:space="preserve">806-W2593P3841-Twin-Manual-Phrase</t>
  </si>
  <si>
    <t xml:space="preserve">806-W2593S00048-9-Manual-Exact</t>
  </si>
  <si>
    <t xml:space="preserve">806-WF321698AA-Manual-Phrase</t>
  </si>
  <si>
    <t xml:space="preserve">806-WF321698AA</t>
  </si>
  <si>
    <t xml:space="preserve">806-WF321698AAC-0603-MRT</t>
  </si>
  <si>
    <t xml:space="preserve">B0FBRCFF6Y</t>
  </si>
  <si>
    <t xml:space="preserve">806-WF321698AAK</t>
  </si>
  <si>
    <t xml:space="preserve">B0DNQ7RV8X</t>
  </si>
  <si>
    <t xml:space="preserve">806-N729P170557B-MRT-0320</t>
  </si>
  <si>
    <t xml:space="preserve">B0F21RJGPN</t>
  </si>
  <si>
    <t xml:space="preserve">806-WF321698AA-Auto</t>
  </si>
  <si>
    <t xml:space="preserve">806-W2593S00048-9-Manual-Broad</t>
  </si>
  <si>
    <t xml:space="preserve">806-W2593S00048-9-Broad</t>
  </si>
  <si>
    <t xml:space="preserve">806-W2593P384116</t>
  </si>
  <si>
    <t xml:space="preserve">B0G2XGR1Q8</t>
  </si>
  <si>
    <t xml:space="preserve">806-Display</t>
  </si>
  <si>
    <t xml:space="preserve">806-W2593P43711-Manual-Asin</t>
  </si>
  <si>
    <t xml:space="preserve">806-W2593P437118</t>
  </si>
  <si>
    <t xml:space="preserve">B0GNFBHV4D</t>
  </si>
  <si>
    <t xml:space="preserve">806-W2593P3841-Full-Manual-Phrase</t>
  </si>
  <si>
    <t xml:space="preserve">806-W2593P3841-Full</t>
  </si>
  <si>
    <t xml:space="preserve">806-W2593P384118</t>
  </si>
  <si>
    <t xml:space="preserve">B0G2XL7PMZ</t>
  </si>
  <si>
    <t xml:space="preserve">806-W2593P43711-Manual-Phrase</t>
  </si>
  <si>
    <t xml:space="preserve">广告组 - 3/17/2026 17:28:05.582</t>
  </si>
  <si>
    <t xml:space="preserve">806-W2593P43711-Manual-Exact</t>
  </si>
  <si>
    <t xml:space="preserve">TT-S38-K-593Q-F</t>
  </si>
  <si>
    <t xml:space="preserve">TT-S37-K-59-UP-DOWN-ZD</t>
  </si>
  <si>
    <t xml:space="preserve">广告组 - 3/23/2026 19:08:47.890</t>
  </si>
  <si>
    <t xml:space="preserve">TT-2026204F-55AAB</t>
  </si>
  <si>
    <t xml:space="preserve">B0GLGFBZNX</t>
  </si>
  <si>
    <t xml:space="preserve">806-N708P407962-3</t>
  </si>
  <si>
    <t xml:space="preserve">806-N708P407963-Auto</t>
  </si>
  <si>
    <t xml:space="preserve">806-N708P407963</t>
  </si>
  <si>
    <t xml:space="preserve">806-N708P407963P</t>
  </si>
  <si>
    <t xml:space="preserve">B0GSJMFBKG</t>
  </si>
  <si>
    <t xml:space="preserve">806-N708P407962-Auto</t>
  </si>
  <si>
    <t xml:space="preserve">806-N708P407962</t>
  </si>
  <si>
    <t xml:space="preserve">806-N708P407962P</t>
  </si>
  <si>
    <t xml:space="preserve">B0GSJP552H</t>
  </si>
  <si>
    <t xml:space="preserve">806-WF324043AA-Manual-Broad</t>
  </si>
  <si>
    <t xml:space="preserve">806-W697P43588</t>
  </si>
  <si>
    <t xml:space="preserve">806-W697P435884</t>
  </si>
  <si>
    <t xml:space="preserve">B0GSJN64CJ</t>
  </si>
  <si>
    <t xml:space="preserve">TT-2025618-84-TXL-up-d-zd</t>
  </si>
  <si>
    <t xml:space="preserve">广告组 - 4/1/2026 18:02:33.450</t>
  </si>
  <si>
    <t xml:space="preserve">TT-2025618-84-TXL</t>
  </si>
  <si>
    <t xml:space="preserve">B0FDKRPKQ8</t>
  </si>
  <si>
    <t xml:space="preserve">TT-2025618-84-TXL-st</t>
  </si>
  <si>
    <t xml:space="preserve">广告组 - 4/1/2026 18:41:48.747</t>
  </si>
  <si>
    <t xml:space="preserve">806-N729P184479</t>
  </si>
  <si>
    <t xml:space="preserve">806-N729P184479-Manual-Phrase</t>
  </si>
  <si>
    <t xml:space="preserve">806-N729P184479O</t>
  </si>
  <si>
    <t xml:space="preserve">B0F66X9NZ5</t>
  </si>
  <si>
    <t xml:space="preserve">806-N729P184479K</t>
  </si>
  <si>
    <t xml:space="preserve">B0F66YWFWV</t>
  </si>
  <si>
    <t xml:space="preserve">806-N729P184479E</t>
  </si>
  <si>
    <t xml:space="preserve">B0F66Y8R2Z</t>
  </si>
  <si>
    <t xml:space="preserve">806-N729P184479F</t>
  </si>
  <si>
    <t xml:space="preserve">B0F3J7HL4D</t>
  </si>
  <si>
    <t xml:space="preserve">806-N729P184479B</t>
  </si>
  <si>
    <t xml:space="preserve">B0F3J7X6XD</t>
  </si>
  <si>
    <t xml:space="preserve">806-N729P184479-Manual-Exact</t>
  </si>
  <si>
    <t xml:space="preserve">806-N729P184479-Auto</t>
  </si>
  <si>
    <t xml:space="preserve">806-WY000485AA-Auto</t>
  </si>
  <si>
    <t xml:space="preserve">806-WY000485AA</t>
  </si>
  <si>
    <t xml:space="preserve">806-WY000485AAE</t>
  </si>
  <si>
    <t xml:space="preserve">B0GWD2VG4X</t>
  </si>
  <si>
    <t xml:space="preserve">806-WY000485AAC</t>
  </si>
  <si>
    <t xml:space="preserve">B0GWD367JT</t>
  </si>
  <si>
    <t xml:space="preserve">806-WY000485AAA</t>
  </si>
  <si>
    <t xml:space="preserve">B0GWD36TQZ</t>
  </si>
  <si>
    <t xml:space="preserve">806-抱抱床</t>
  </si>
  <si>
    <t xml:space="preserve">806-W2593P406936-7-Auto</t>
  </si>
  <si>
    <t xml:space="preserve">806-W2593P406936-7</t>
  </si>
  <si>
    <t xml:space="preserve">806-W2593P406937</t>
  </si>
  <si>
    <t xml:space="preserve">B0GV6SJGYZ</t>
  </si>
  <si>
    <t xml:space="preserve">806-W697P43588-Manual-Phrase-Capture</t>
  </si>
  <si>
    <t xml:space="preserve">AG-Twin-Phrase</t>
  </si>
  <si>
    <t xml:space="preserve">806-W697P43588-Manual-Exact-Core</t>
  </si>
  <si>
    <t xml:space="preserve">AG-House-Core</t>
  </si>
  <si>
    <t xml:space="preserve">AG-Twin-Core</t>
  </si>
  <si>
    <t xml:space="preserve">AG-LED-Bookshelf</t>
  </si>
  <si>
    <t xml:space="preserve">AG-Feature-Phrase</t>
  </si>
  <si>
    <t xml:space="preserve">806-W697P43588-Manual-Brand-Defense</t>
  </si>
  <si>
    <t xml:space="preserve">AG-Brand</t>
  </si>
  <si>
    <t xml:space="preserve">806-W2593P3841-Full-Manual-Exact</t>
  </si>
  <si>
    <t xml:space="preserve">806-W2593P384119</t>
  </si>
  <si>
    <t xml:space="preserve">B0G2XJG2DY</t>
  </si>
  <si>
    <t xml:space="preserve">TT-分时</t>
  </si>
  <si>
    <t xml:space="preserve">TT-W2580S32-F-K-st</t>
  </si>
  <si>
    <t xml:space="preserve">广告组 - 4/20/2026 16:41:02.772</t>
  </si>
  <si>
    <t xml:space="preserve">TT-超尺寸清货款-K-Q</t>
  </si>
  <si>
    <t xml:space="preserve">TT-S091-580-Q-sd-ph</t>
  </si>
  <si>
    <t xml:space="preserve">广告组 - 4/20/2026 18:04:51.312</t>
  </si>
  <si>
    <t xml:space="preserve">TT-2025717-580-34-F-sd-2</t>
  </si>
  <si>
    <t xml:space="preserve">广告组 - 4/16/2026 14:54:18.268</t>
  </si>
  <si>
    <t xml:space="preserve">TT-2025826-38-AAB-Q-UP/D-loft bed queen/queen size loft bed frame for adults</t>
  </si>
  <si>
    <t xml:space="preserve">广告组 - 4/29/2026 19:45:39.713</t>
  </si>
  <si>
    <t xml:space="preserve">806-NEW</t>
  </si>
  <si>
    <t xml:space="preserve">806-W2593S00068-9</t>
  </si>
  <si>
    <t xml:space="preserve">806-W2593S00069</t>
  </si>
  <si>
    <t xml:space="preserve">B0GXZKCZQC</t>
  </si>
  <si>
    <t xml:space="preserve">806-W2593S00068</t>
  </si>
  <si>
    <t xml:space="preserve">B0GXZTXGXM</t>
  </si>
  <si>
    <t xml:space="preserve">806-W2593S00063-4</t>
  </si>
  <si>
    <t xml:space="preserve">806-W2593S00064-MRT</t>
  </si>
  <si>
    <t xml:space="preserve">B0GXZQ79M8</t>
  </si>
  <si>
    <t xml:space="preserve">806-W2593S00063-MRT</t>
  </si>
  <si>
    <t xml:space="preserve">B0GXZF5MRT</t>
  </si>
  <si>
    <t xml:space="preserve">806-House Floor Bed with Bookcase</t>
  </si>
  <si>
    <t xml:space="preserve">806-W2593P471246-Full-W-Auto</t>
  </si>
  <si>
    <t xml:space="preserve">B0GYH7PZD1</t>
  </si>
  <si>
    <t xml:space="preserve">TT-2025826-30-AAB-F</t>
  </si>
  <si>
    <t xml:space="preserve">B0FNRFVVPZ</t>
  </si>
  <si>
    <t xml:space="preserve">806-W2593P471245-Twin-N-Auto</t>
  </si>
  <si>
    <t xml:space="preserve">806-W2593P471245</t>
  </si>
  <si>
    <t xml:space="preserve">B0GYH8Q9D6</t>
  </si>
  <si>
    <t xml:space="preserve">806-N729P427118F</t>
  </si>
  <si>
    <t xml:space="preserve">B0GXF9T6SB</t>
  </si>
  <si>
    <t xml:space="preserve">806-N729P427118C</t>
  </si>
  <si>
    <t xml:space="preserve">B0GXFFH3JZ</t>
  </si>
  <si>
    <t xml:space="preserve">806-N729P427118E</t>
  </si>
  <si>
    <t xml:space="preserve">B0GXFH6DCR</t>
  </si>
  <si>
    <t xml:space="preserve">806-N729P427118B</t>
  </si>
  <si>
    <t xml:space="preserve">B0GXFDK99G</t>
  </si>
  <si>
    <t xml:space="preserve">TT-2850S35/6-t</t>
  </si>
  <si>
    <t xml:space="preserve">TT-2850S35/6-ph-loft stairs</t>
  </si>
  <si>
    <t xml:space="preserve">广告组 - 5/6/2026 16:08:04.295</t>
  </si>
  <si>
    <t xml:space="preserve">TT-2850S36-AAK</t>
  </si>
  <si>
    <t xml:space="preserve">B0FP9F2DMB</t>
  </si>
  <si>
    <t xml:space="preserve">806-W2593S00066-7-Auto</t>
  </si>
  <si>
    <t xml:space="preserve">806-W2593S00066-7</t>
  </si>
  <si>
    <t xml:space="preserve">806-W2593S00067</t>
  </si>
  <si>
    <t xml:space="preserve">B0GZK93VQG</t>
  </si>
  <si>
    <t xml:space="preserve">806-W2593S00066</t>
  </si>
  <si>
    <t xml:space="preserve">B0GZKD6Q92</t>
  </si>
  <si>
    <t xml:space="preserve">806-W2593P444997-8-Auto</t>
  </si>
  <si>
    <t xml:space="preserve">806-W2593P444997-8</t>
  </si>
  <si>
    <t xml:space="preserve">806-W2593P444998</t>
  </si>
  <si>
    <t xml:space="preserve">B0GZ31269G</t>
  </si>
  <si>
    <t xml:space="preserve">806-W2593P444997</t>
  </si>
  <si>
    <t xml:space="preserve">B0GZ3PRJNQ</t>
  </si>
  <si>
    <t xml:space="preserve">806-W2593P444991-2-Auto</t>
  </si>
  <si>
    <t xml:space="preserve">806-W2593P444991-2</t>
  </si>
  <si>
    <t xml:space="preserve">806-W2593P444991</t>
  </si>
  <si>
    <t xml:space="preserve">B0GYXRVMQK</t>
  </si>
  <si>
    <t xml:space="preserve">806-W2593P406939-40</t>
  </si>
  <si>
    <t xml:space="preserve">806-W2593P406940</t>
  </si>
  <si>
    <t xml:space="preserve">B0GV76VS26</t>
  </si>
  <si>
    <t xml:space="preserve">TT-593-S68AA-DAYBED-ZD</t>
  </si>
  <si>
    <t xml:space="preserve">广告组 - 5/12/2026 19:16:23.343</t>
  </si>
  <si>
    <t xml:space="preserve">TT-593-S69AAM-TT</t>
  </si>
  <si>
    <t xml:space="preserve">B0GY4XCT8J</t>
  </si>
  <si>
    <t xml:space="preserve">TT-593-S68AAK-TT</t>
  </si>
  <si>
    <t xml:space="preserve">B0GY4GWY4W</t>
  </si>
  <si>
    <t xml:space="preserve">TT-593-S68AA-sd</t>
  </si>
  <si>
    <t xml:space="preserve">广告组 - 5/12/2026 19:22:14.789</t>
  </si>
  <si>
    <t xml:space="preserve">TT-20250326-593-K</t>
  </si>
  <si>
    <t xml:space="preserve">B0F2T6NBSS</t>
  </si>
  <si>
    <t xml:space="preserve">TT-2026204F-55AAB-SD</t>
  </si>
  <si>
    <t xml:space="preserve">广告组 - 5/13/2026 18:59:43.618</t>
  </si>
  <si>
    <t xml:space="preserve">806-W5219S00003-4</t>
  </si>
  <si>
    <t xml:space="preserve">806-W5219S00004</t>
  </si>
  <si>
    <t xml:space="preserve">B0H15FMJF2</t>
  </si>
  <si>
    <t xml:space="preserve">806-W5219S00003</t>
  </si>
  <si>
    <t xml:space="preserve">B0H157WJNX</t>
  </si>
  <si>
    <t xml:space="preserve">806-W2593P430278-80-Twin-Auto</t>
  </si>
  <si>
    <t xml:space="preserve">806-W2593P430278-80</t>
  </si>
  <si>
    <t xml:space="preserve">806-W2593P430278</t>
  </si>
  <si>
    <t xml:space="preserve">B0H1Q95ZGR</t>
  </si>
  <si>
    <t xml:space="preserve">TT-W2580S08-Q-jzgd-adults</t>
  </si>
  <si>
    <t xml:space="preserve">广告组 - 4/19/2025 14:25:04.951</t>
  </si>
  <si>
    <t xml:space="preserve">TT-2593P164750-AA-full-sdgd</t>
  </si>
  <si>
    <t xml:space="preserve">广告组 - 5/12/2025 18:23:08.694</t>
  </si>
  <si>
    <t xml:space="preserve">TT-P164752-AAM-MT</t>
  </si>
  <si>
    <t xml:space="preserve">B0D5MP63L7</t>
  </si>
  <si>
    <t xml:space="preserve">TT-2593P164750-AAK-MT</t>
  </si>
  <si>
    <t xml:space="preserve">B0DFYT2Z46</t>
  </si>
  <si>
    <t xml:space="preserve">TT-BH</t>
  </si>
  <si>
    <t xml:space="preserve">TT-2025419-2580-21-sd</t>
  </si>
  <si>
    <t xml:space="preserve">广告组 - 5/14/2025 10:59:05.458</t>
  </si>
  <si>
    <t xml:space="preserve">TT-W2580S08-Q-zdgd</t>
  </si>
  <si>
    <t xml:space="preserve">广告组 - 5/20/2025 10:56:30.984</t>
  </si>
  <si>
    <t xml:space="preserve">TT-W1791P147779-floor-twin sd</t>
  </si>
  <si>
    <t xml:space="preserve">广告组 - 5/24/2025 10:33:41.745</t>
  </si>
  <si>
    <t xml:space="preserve">TT-W1791P148169-MT-t</t>
  </si>
  <si>
    <t xml:space="preserve">B0CYHFDZJX</t>
  </si>
  <si>
    <t xml:space="preserve">TT-W1791P147779-MT-t</t>
  </si>
  <si>
    <t xml:space="preserve">B0CYHD6YNX</t>
  </si>
  <si>
    <t xml:space="preserve">806-W2580S000-Queen with LED</t>
  </si>
  <si>
    <t xml:space="preserve">806-W2580S00024</t>
  </si>
  <si>
    <t xml:space="preserve">B0F9YCLXZV</t>
  </si>
  <si>
    <t xml:space="preserve">TT-W1791P147798-MT-f</t>
  </si>
  <si>
    <t xml:space="preserve">B0CYHG7X3F</t>
  </si>
  <si>
    <t xml:space="preserve">806-W2580S000-Full with LED</t>
  </si>
  <si>
    <t xml:space="preserve">B0F9Y9LX7S</t>
  </si>
  <si>
    <t xml:space="preserve">TT-W2580S08-Q-loft queen bed frame-GD</t>
  </si>
  <si>
    <t xml:space="preserve">广告组 - 6/17/2025 19:17:02.557</t>
  </si>
  <si>
    <t xml:space="preserve">TT-W2580S31-Q</t>
  </si>
  <si>
    <t xml:space="preserve">TT-W2580S31-Q-K-ZDGD</t>
  </si>
  <si>
    <t xml:space="preserve">广告组 - 6/18/2025 11:45:24.099</t>
  </si>
  <si>
    <t xml:space="preserve">TT-2025527-580-25-F-sd</t>
  </si>
  <si>
    <t xml:space="preserve">TT-W2580S08-Q-st</t>
  </si>
  <si>
    <t xml:space="preserve">广告组 - 6/30/2025 11:14:47.192</t>
  </si>
  <si>
    <t xml:space="preserve">TT-W2580S09-F-st-keikei</t>
  </si>
  <si>
    <t xml:space="preserve">广告组 - 6/30/2025 12:08:41.927</t>
  </si>
  <si>
    <t xml:space="preserve">TT-W504126425-A-zd</t>
  </si>
  <si>
    <t xml:space="preserve">广告组 - 7/4/2025 12:05:23.447</t>
  </si>
  <si>
    <t xml:space="preserve">TT-W504126425-E</t>
  </si>
  <si>
    <t xml:space="preserve">B0DMWQ98GY</t>
  </si>
  <si>
    <t xml:space="preserve">TT-W504126425-AAE</t>
  </si>
  <si>
    <t xml:space="preserve">B0D54LJPF4</t>
  </si>
  <si>
    <t xml:space="preserve">TT-W2580S09-F-SD-miright</t>
  </si>
  <si>
    <t xml:space="preserve">广告组 - 7/4/2025 18:52:21.999</t>
  </si>
  <si>
    <t xml:space="preserve">TT-W1791P148158-sd-queen</t>
  </si>
  <si>
    <t xml:space="preserve">广告组 - 7/8/2025 15:16:12.017</t>
  </si>
  <si>
    <t xml:space="preserve">TT-W1791P148159-MT-q</t>
  </si>
  <si>
    <t xml:space="preserve">B0CYHD475B</t>
  </si>
  <si>
    <t xml:space="preserve">TT-W1791P148158-MT-q</t>
  </si>
  <si>
    <t xml:space="preserve">B0CYHH9GTN</t>
  </si>
  <si>
    <t xml:space="preserve">TT-2025704-36-593B-sd-gd</t>
  </si>
  <si>
    <t xml:space="preserve">广告组 - 7/8/2025 15:38:51.943</t>
  </si>
  <si>
    <t xml:space="preserve">TT-2025704-36-593B</t>
  </si>
  <si>
    <t xml:space="preserve">B0FGQFCHR8</t>
  </si>
  <si>
    <t xml:space="preserve">TJ-W504S00172-sd-st-gd</t>
  </si>
  <si>
    <t xml:space="preserve">广告组 - 7/28/2025 19:05:13.280</t>
  </si>
  <si>
    <t xml:space="preserve">TT-2025704-36-593B-zd</t>
  </si>
  <si>
    <t xml:space="preserve">广告组 - 7/29/2025 11:47:27.041</t>
  </si>
  <si>
    <t xml:space="preserve">TT-W2580S32-zdgd</t>
  </si>
  <si>
    <t xml:space="preserve">广告组 - 7/30/2025 14:56:19.003</t>
  </si>
  <si>
    <t xml:space="preserve">TT-W2580S09-F-sd-806-IM3</t>
  </si>
  <si>
    <t xml:space="preserve">full</t>
  </si>
  <si>
    <t xml:space="preserve">TT-2025717-580-33-Q-SD-EX-FIX</t>
  </si>
  <si>
    <t xml:space="preserve">广告组 - 8/9/2025 11:18:35.565</t>
  </si>
  <si>
    <t xml:space="preserve">TT-2025527-580-25-F-zdgd</t>
  </si>
  <si>
    <t xml:space="preserve">MM-W2580S5AAB-4BED2-auto</t>
  </si>
  <si>
    <t xml:space="preserve">广告组 - 8/14/2025 12:01:15.282</t>
  </si>
  <si>
    <t xml:space="preserve">TT-W2580S32-F-K-jzgd-loft stairs</t>
  </si>
  <si>
    <t xml:space="preserve">广告组 - 6/17/2025 18:29:38.387</t>
  </si>
  <si>
    <t xml:space="preserve">TT-2025826-37-AAB-F-st</t>
  </si>
  <si>
    <t xml:space="preserve">TT-2025717-580-33-Q-st-k</t>
  </si>
  <si>
    <t xml:space="preserve">广告组 - 8/9/2025 11:02:51.145</t>
  </si>
  <si>
    <t xml:space="preserve">TT-2025826-31简约</t>
  </si>
  <si>
    <t xml:space="preserve">TT-2025826-31-AAB-F-zdjm</t>
  </si>
  <si>
    <t xml:space="preserve">广告组 - 9/4/2025 18:14:50.644</t>
  </si>
  <si>
    <t xml:space="preserve">TT-2025826-79-AAK-F</t>
  </si>
  <si>
    <t xml:space="preserve">B0FNRH3T7H</t>
  </si>
  <si>
    <t xml:space="preserve">TT-2025826-78-AAK-Q-sdgd</t>
  </si>
  <si>
    <t xml:space="preserve">广告组 - 9/8/2025 11:31:38.399</t>
  </si>
  <si>
    <t xml:space="preserve">TT-W2580S31-Q-K-SD</t>
  </si>
  <si>
    <t xml:space="preserve">广告组 - 9/10/2025 21:47:35.009</t>
  </si>
  <si>
    <t xml:space="preserve">TT-2850S35-sdgd-shouzong</t>
  </si>
  <si>
    <t xml:space="preserve">广告组 - 9/11/2025 15:05:59.541</t>
  </si>
  <si>
    <t xml:space="preserve">TT-2025826-37-AAB-F-sd-shouzong</t>
  </si>
  <si>
    <t xml:space="preserve">广告组 - 9/12/2025 14:13:16.120</t>
  </si>
  <si>
    <t xml:space="preserve">TT-2593P41-A-zd</t>
  </si>
  <si>
    <t xml:space="preserve">广告组 - 9/17/2025 17:00:45.140</t>
  </si>
  <si>
    <t xml:space="preserve">TJ-W1791P148196-F-sdcz-new-shouz</t>
  </si>
  <si>
    <t xml:space="preserve">广告组 - 9/20/2025 16:46:57.753</t>
  </si>
  <si>
    <t xml:space="preserve">TT-2025717-580-34-F-cz-gd</t>
  </si>
  <si>
    <t xml:space="preserve">广告组 - 9/20/2025 17:52:00.496</t>
  </si>
  <si>
    <t xml:space="preserve">TT-2593P54-SD</t>
  </si>
  <si>
    <t xml:space="preserve">广告组 - 9/21/2025 17:08:49.119</t>
  </si>
  <si>
    <t xml:space="preserve">TT-2593P54-AAK</t>
  </si>
  <si>
    <t xml:space="preserve">B0FQP8SJ8B</t>
  </si>
  <si>
    <t xml:space="preserve">TT-W2580S32-F-K-sd3-loft</t>
  </si>
  <si>
    <t xml:space="preserve">广告组 - 9/23/2025 16:44:41.259</t>
  </si>
  <si>
    <t xml:space="preserve">TT-W504142775-FULL-ST-BELL</t>
  </si>
  <si>
    <t xml:space="preserve">广告组 - 9/23/2025 22:10:38.811</t>
  </si>
  <si>
    <t xml:space="preserve">TT-W504142774-NEW-MT</t>
  </si>
  <si>
    <t xml:space="preserve">B0CZJ1D869</t>
  </si>
  <si>
    <t xml:space="preserve">TT-W504142775-NEW-MT</t>
  </si>
  <si>
    <t xml:space="preserve">B0CZJ2BDM3</t>
  </si>
  <si>
    <t xml:space="preserve">TT-2025717-580-33-Q-zd-up-D</t>
  </si>
  <si>
    <t xml:space="preserve">广告组 - 9/24/2025 22:29:49.383</t>
  </si>
  <si>
    <t xml:space="preserve">TT-2025704-36-593B-loft bed</t>
  </si>
  <si>
    <t xml:space="preserve">广告组 - 9/25/2025 12:06:33.348</t>
  </si>
  <si>
    <t xml:space="preserve">TT-S49-B-580TX-ZD-TWINXL</t>
  </si>
  <si>
    <t xml:space="preserve">TT-S49-B-580T-twin xl-sdgd</t>
  </si>
  <si>
    <t xml:space="preserve">广告组 - 9/25/2025 19:23:39.007</t>
  </si>
  <si>
    <t xml:space="preserve">TT-2025826-37-AAB-F-zd-TL</t>
  </si>
  <si>
    <t xml:space="preserve">广告组 - 10/1/2025 09:19:33.423</t>
  </si>
  <si>
    <t xml:space="preserve">TT-9596-K-593T-sd</t>
  </si>
  <si>
    <t xml:space="preserve">广告组 - 10/8/2025 14:54:36.153</t>
  </si>
  <si>
    <t xml:space="preserve">TT-8752-E-593T</t>
  </si>
  <si>
    <t xml:space="preserve">B0FR9FVQPH</t>
  </si>
  <si>
    <t xml:space="preserve">TT-loft bed full size-EX</t>
  </si>
  <si>
    <t xml:space="preserve">广告组 - 10/8/2025 11:37:22.811</t>
  </si>
  <si>
    <t xml:space="preserve">TT-2025826-38-AAB-Q-sd</t>
  </si>
  <si>
    <t xml:space="preserve">广告组 - 10/8/2025 11:16:00.025</t>
  </si>
  <si>
    <t xml:space="preserve">TT-2850S36-AAK-sd2</t>
  </si>
  <si>
    <t xml:space="preserve">广告组 - 10/8/2025 15:15:56.802</t>
  </si>
  <si>
    <t xml:space="preserve">TT-9598-K-593F-sd</t>
  </si>
  <si>
    <t xml:space="preserve">广告组 - 10/8/2025 15:05:07.960</t>
  </si>
  <si>
    <t xml:space="preserve">TT-8753-E-593F</t>
  </si>
  <si>
    <t xml:space="preserve">B0FR9FRFNK</t>
  </si>
  <si>
    <t xml:space="preserve">806-N729P321351N-1010</t>
  </si>
  <si>
    <t xml:space="preserve">806-N729P204176N</t>
  </si>
  <si>
    <t xml:space="preserve">B0FVLRF22L</t>
  </si>
  <si>
    <t xml:space="preserve">806-N729P338550N</t>
  </si>
  <si>
    <t xml:space="preserve">B0FVLRTK2L</t>
  </si>
  <si>
    <t xml:space="preserve">TT-S37-K-593F-sd-czjz</t>
  </si>
  <si>
    <t xml:space="preserve">广告组 - 9/23/2025 16:39:08.814</t>
  </si>
  <si>
    <t xml:space="preserve">TT-2025717-580-33-Q-BX-EX-CW</t>
  </si>
  <si>
    <t xml:space="preserve">广告组 - 11/13/2025 15:22:40.614</t>
  </si>
  <si>
    <t xml:space="preserve">TT-20255141-593-S33-queen 复制 1</t>
  </si>
  <si>
    <t xml:space="preserve">广告组 - 5/28/2025 22:41:01.433</t>
  </si>
  <si>
    <t xml:space="preserve">TT-W1580106-Q</t>
  </si>
  <si>
    <t xml:space="preserve">B0DWSFLXJQ</t>
  </si>
  <si>
    <t xml:space="preserve">TT-20255141-593-S33</t>
  </si>
  <si>
    <t xml:space="preserve">B0F8NVVX8D</t>
  </si>
  <si>
    <t xml:space="preserve">TT-504258-K</t>
  </si>
  <si>
    <t xml:space="preserve">TT-504258-K-zd</t>
  </si>
  <si>
    <t xml:space="preserve">广告组 - 11/9/2025 12:27:36.177</t>
  </si>
  <si>
    <t xml:space="preserve">TT-504258eew-K</t>
  </si>
  <si>
    <t xml:space="preserve">B0G2RZS9BD</t>
  </si>
  <si>
    <t xml:space="preserve">TT-504258-K-sdcz</t>
  </si>
  <si>
    <t xml:space="preserve">广告组 - 9/13/2025 17:13:56.878</t>
  </si>
  <si>
    <t xml:space="preserve">TT-504258-King-sdjz</t>
  </si>
  <si>
    <t xml:space="preserve">广告组 - 9/13/2025 17:12:15.083</t>
  </si>
  <si>
    <t xml:space="preserve">TT-2025810-39-AAK</t>
  </si>
  <si>
    <t xml:space="preserve">B0FLWG3YJD</t>
  </si>
  <si>
    <t xml:space="preserve">TT-2850S35-6-sd-3</t>
  </si>
  <si>
    <t xml:space="preserve">广告组 - 11/20/2025 18:15:52.804</t>
  </si>
  <si>
    <t xml:space="preserve">TT-2025527-580-24-Q-desk-PH</t>
  </si>
  <si>
    <t xml:space="preserve">广告组 - 11/21/2025 19:34:13.285</t>
  </si>
  <si>
    <t xml:space="preserve">TT-2025704-22-593-PH-3</t>
  </si>
  <si>
    <t xml:space="preserve">广告组 - 11/21/2025 17:14:57.375</t>
  </si>
  <si>
    <t xml:space="preserve">B0FGPL5MKJ</t>
  </si>
  <si>
    <t xml:space="preserve">TT-2025704-19-593K</t>
  </si>
  <si>
    <t xml:space="preserve">B0FGPRRJQV</t>
  </si>
  <si>
    <t xml:space="preserve">TT-W2580S32-改37F-b-zdgd-复制</t>
  </si>
  <si>
    <t xml:space="preserve">TJ-W1791P148183-T-E-PH-10W-</t>
  </si>
  <si>
    <t xml:space="preserve">广告组 - 11/24/2025 16:15:27.528</t>
  </si>
  <si>
    <t xml:space="preserve">TJ-W1791P148183-T-E</t>
  </si>
  <si>
    <t xml:space="preserve">B0DKP12JCS</t>
  </si>
  <si>
    <t xml:space="preserve">TJ-W1791P148183-T-E-PH-10W+</t>
  </si>
  <si>
    <t xml:space="preserve">广告组 - 11/24/2025 16:19:35.233</t>
  </si>
  <si>
    <t xml:space="preserve">TT-2593P41-A-PH-EX</t>
  </si>
  <si>
    <t xml:space="preserve">广告组 - 11/24/2025 19:01:39.884</t>
  </si>
  <si>
    <t xml:space="preserve">806-W2593P3841-Twin-Auto</t>
  </si>
  <si>
    <t xml:space="preserve">TT-W2580S09-F-SD-full LOFT</t>
  </si>
  <si>
    <t xml:space="preserve">广告组 - 12/2/2025 08:26:29.069</t>
  </si>
  <si>
    <t xml:space="preserve">TT-P190-951-AAK-词组-toddler loft bed-20251205185550-2</t>
  </si>
  <si>
    <t xml:space="preserve">TT-P190-951-AAK</t>
  </si>
  <si>
    <t xml:space="preserve">B0FVT4KPY4</t>
  </si>
  <si>
    <t xml:space="preserve">TT-2850S35-6-sd-捡漏</t>
  </si>
  <si>
    <t xml:space="preserve">广告组 - 12/16/2025 18:05:40.905</t>
  </si>
  <si>
    <t xml:space="preserve">TT-2850S36-5-SD-4 Bword</t>
  </si>
  <si>
    <t xml:space="preserve">广告组 - 12/16/2025 16:49:48.001</t>
  </si>
  <si>
    <t xml:space="preserve">806-W2593P381124-Twin-W-Auto</t>
  </si>
  <si>
    <t xml:space="preserve">806-N729P373276</t>
  </si>
  <si>
    <t xml:space="preserve">806-N729P292170</t>
  </si>
  <si>
    <t xml:space="preserve">806-N729P373276F</t>
  </si>
  <si>
    <t xml:space="preserve">B0G7FGYVJX</t>
  </si>
  <si>
    <t xml:space="preserve">TT-20251210-51F</t>
  </si>
  <si>
    <t xml:space="preserve">B0G65225F9</t>
  </si>
  <si>
    <t xml:space="preserve">806-ST000087AA-0926</t>
  </si>
  <si>
    <t xml:space="preserve">TT-2025527-580-25-F-sdgd desk</t>
  </si>
  <si>
    <t xml:space="preserve">广告组 - 8/8/2025 17:59:35.693</t>
  </si>
  <si>
    <t xml:space="preserve">806-N729P211167-New</t>
  </si>
  <si>
    <t xml:space="preserve">806-N729P211167</t>
  </si>
  <si>
    <t xml:space="preserve">806-N729P211167K-0311</t>
  </si>
  <si>
    <t xml:space="preserve">B0GS5S8WH5</t>
  </si>
  <si>
    <t xml:space="preserve">TT-2025527-580-24-Q-zdgd</t>
  </si>
  <si>
    <t xml:space="preserve">广告组 - 6/27/2025 21:53:50.904</t>
  </si>
  <si>
    <t xml:space="preserve">TT-2025527-580-24-Q-LIGHT-SD</t>
  </si>
  <si>
    <t xml:space="preserve">广告组 - 5/30/2025 13:49:38.312</t>
  </si>
  <si>
    <t xml:space="preserve">TT-2025424-504-32-sd-改424</t>
  </si>
  <si>
    <t xml:space="preserve">广告组 - 5/26/2025 14:53:28.262</t>
  </si>
  <si>
    <t xml:space="preserve">B0GSRG5PJF</t>
  </si>
  <si>
    <t xml:space="preserve">TT-2025623-50-Q-SDGD</t>
  </si>
  <si>
    <t xml:space="preserve">广告组 - 6/27/2025 21:56:02.986</t>
  </si>
  <si>
    <t xml:space="preserve">TT-2025717-580-33-Q-loftbed</t>
  </si>
  <si>
    <t xml:space="preserve">广告组 - 9/24/2025 22:30:52.424</t>
  </si>
  <si>
    <t xml:space="preserve">TT-20255141-593-S08-sd</t>
  </si>
  <si>
    <t xml:space="preserve">广告组 - 12/13/2025 12:32:19.685</t>
  </si>
  <si>
    <t xml:space="preserve">TT-S38-K-593Q-ZDGD</t>
  </si>
  <si>
    <t xml:space="preserve">广告组 - 10/16/2025 10:29:27.996</t>
  </si>
  <si>
    <t xml:space="preserve">TT-2026416Q-S61AAB</t>
  </si>
  <si>
    <t xml:space="preserve">B0GXFTTMS3</t>
  </si>
  <si>
    <t xml:space="preserve">806-N729P370363</t>
  </si>
  <si>
    <t xml:space="preserve">806-N729P370363B-0428</t>
  </si>
  <si>
    <t xml:space="preserve">B0GYR63QGC</t>
  </si>
  <si>
    <t xml:space="preserve">806-W2593P471248-Full-N-Auto</t>
  </si>
  <si>
    <t xml:space="preserve">TT-S38-K-593Q-PH-EX-STAIRS</t>
  </si>
  <si>
    <t xml:space="preserve">AMC</t>
  </si>
  <si>
    <t xml:space="preserve">TT-2025704-32-593B-zd</t>
  </si>
  <si>
    <t xml:space="preserve">广告组 - 10/9/2025 15:38:35.779</t>
  </si>
  <si>
    <t xml:space="preserve">TT-2026512-32-593B</t>
  </si>
  <si>
    <t xml:space="preserve">B0H1HBY7ZR</t>
  </si>
  <si>
    <t xml:space="preserve">TT-W2593S08-F</t>
  </si>
  <si>
    <t xml:space="preserve">B0DWSHXVJ5</t>
  </si>
  <si>
    <t xml:space="preserve">TXJ-W2593-抱抱床-集合-20-CS-5-19</t>
  </si>
  <si>
    <t xml:space="preserve">TXJ-W2593P233767-Full-大词-抱抱床（手动）</t>
  </si>
  <si>
    <t xml:space="preserve">TXJ-W2593P233767-Full-大词-广泛（手动）</t>
  </si>
  <si>
    <t xml:space="preserve">TXJ-W2593P233767-OYU</t>
  </si>
  <si>
    <t xml:space="preserve">B0F93SSWXF</t>
  </si>
  <si>
    <t xml:space="preserve">TXJ-W2593-地板床-15</t>
  </si>
  <si>
    <t xml:space="preserve">TXJ-围栏床升级款-Twin-自动</t>
  </si>
  <si>
    <t xml:space="preserve">TXJ-围栏床升级款-自动</t>
  </si>
  <si>
    <t xml:space="preserve">TXJ-W2593P333797</t>
  </si>
  <si>
    <t xml:space="preserve">B0FHBFVNWN</t>
  </si>
  <si>
    <t xml:space="preserve">TXJ-W2580-网格款集合-30</t>
  </si>
  <si>
    <t xml:space="preserve">TXJ-full size loft bed with stairs-精准-固定</t>
  </si>
  <si>
    <t xml:space="preserve">TXJ-W2580S00017-手动-full</t>
  </si>
  <si>
    <t xml:space="preserve">B0FDGT4G71</t>
  </si>
  <si>
    <t xml:space="preserve">TXJ-loft bed full size with stairs-精准-固定</t>
  </si>
  <si>
    <t xml:space="preserve">TXJ-W2580S00037</t>
  </si>
  <si>
    <t xml:space="preserve">B0FN2VJB68</t>
  </si>
  <si>
    <t xml:space="preserve">TXJ-W2593-升级围栏床-Full-自动</t>
  </si>
  <si>
    <t xml:space="preserve">TXJ-W2593P333587</t>
  </si>
  <si>
    <t xml:space="preserve">B0FHBCMMCJ</t>
  </si>
  <si>
    <t xml:space="preserve">TXJ-W2593P333796</t>
  </si>
  <si>
    <t xml:space="preserve">B0FHBFRVJX</t>
  </si>
  <si>
    <t xml:space="preserve">TXJ-NEW-C-12</t>
  </si>
  <si>
    <t xml:space="preserve">LYJ-W1670P314268-手动-FULL</t>
  </si>
  <si>
    <t xml:space="preserve">LYJ-W1670P314-角床</t>
  </si>
  <si>
    <t xml:space="preserve">LYJ-W1670P314268-BED</t>
  </si>
  <si>
    <t xml:space="preserve">B0FV8MXFK1</t>
  </si>
  <si>
    <t xml:space="preserve">TXJ-twin loft bed with stairs-固定</t>
  </si>
  <si>
    <t xml:space="preserve">TXJ-Twinloftbed-W2580TW</t>
  </si>
  <si>
    <t xml:space="preserve">B0FP9BXWH3</t>
  </si>
  <si>
    <t xml:space="preserve">TXJ-Twinloftbed-W2580TB</t>
  </si>
  <si>
    <t xml:space="preserve">B0FP98WKGC</t>
  </si>
  <si>
    <t xml:space="preserve">TXJ-W2580-Twin-手动-固定</t>
  </si>
  <si>
    <t xml:space="preserve">TXJ-W504S00232-平台床-20-519</t>
  </si>
  <si>
    <t xml:space="preserve">TXJ-W504-平台床-Queen-固定-手动</t>
  </si>
  <si>
    <t xml:space="preserve">TXJ-W504S00248-OYU</t>
  </si>
  <si>
    <t xml:space="preserve">B0GCD9LDWQ</t>
  </si>
  <si>
    <t xml:space="preserve">TXJ-W2580-带桌网格款-Full-白色-手动-固定-4-20</t>
  </si>
  <si>
    <t xml:space="preserve">TXJ-W2580-带桌网格款-Full-白色-手动-固定</t>
  </si>
  <si>
    <t xml:space="preserve">TXJ-W2593-babybed-971TN</t>
  </si>
  <si>
    <t xml:space="preserve">B0G7ZM8PTQ</t>
  </si>
  <si>
    <t xml:space="preserve">TXJ-NEW-B-40</t>
  </si>
  <si>
    <t xml:space="preserve">TXJ-N709-corner bed-广泛-5</t>
  </si>
  <si>
    <t xml:space="preserve">TXJ-corner bed-广泛-5</t>
  </si>
  <si>
    <t xml:space="preserve">TXJ-N7090001046K</t>
  </si>
  <si>
    <t xml:space="preserve">B0FJBYGDZ7</t>
  </si>
  <si>
    <t xml:space="preserve">TXJ-W2580S00025</t>
  </si>
  <si>
    <t xml:space="preserve">B0FJ6RSHS5</t>
  </si>
  <si>
    <t xml:space="preserve">TXJ-W504-古董平台床-King-手动-固定</t>
  </si>
  <si>
    <t xml:space="preserve">TXJ-W504S00262</t>
  </si>
  <si>
    <t xml:space="preserve">B0FY5ZHVZL</t>
  </si>
  <si>
    <t xml:space="preserve">TXJ-W2580-网格款基础款-Full-手动-4-20</t>
  </si>
  <si>
    <t xml:space="preserve">TXJ-W2580-网格款基础款-Full-手动-固定</t>
  </si>
  <si>
    <t xml:space="preserve">LYJ-W1670S00034-QUEEN-手动</t>
  </si>
  <si>
    <t xml:space="preserve">广告组 - 1/30/2026 13:52:31.308</t>
  </si>
  <si>
    <t xml:space="preserve">LYJ-W1670S00034-BED-1</t>
  </si>
  <si>
    <t xml:space="preserve">B0GKMJXKHL</t>
  </si>
  <si>
    <t xml:space="preserve">TXJ-W2593-书架落地床-30-519</t>
  </si>
  <si>
    <t xml:space="preserve">TXJ-W2593-房子床带书架-Twin-自动-固定</t>
  </si>
  <si>
    <t xml:space="preserve">TXJ-W2593P381125</t>
  </si>
  <si>
    <t xml:space="preserve">B0GF1S2VVS</t>
  </si>
  <si>
    <t xml:space="preserve">TXJ-W2580S00017-OYU</t>
  </si>
  <si>
    <t xml:space="preserve">B0F8NRTJL2</t>
  </si>
  <si>
    <t xml:space="preserve">TXJ-W2593-书架房子床-Full-手动</t>
  </si>
  <si>
    <t xml:space="preserve">B0GF1RBYS9</t>
  </si>
  <si>
    <t xml:space="preserve">TXJ-W1716-平台床带床尾凳-手动-Queen</t>
  </si>
  <si>
    <t xml:space="preserve">TXJ-W1716S00035</t>
  </si>
  <si>
    <t xml:space="preserve">B0GLH3WJMZ</t>
  </si>
  <si>
    <t xml:space="preserve">TXJ-W1716S00034</t>
  </si>
  <si>
    <t xml:space="preserve">B0GLH37DY4</t>
  </si>
  <si>
    <t xml:space="preserve">LYJ-W1670S00033-BED</t>
  </si>
  <si>
    <t xml:space="preserve">B0GNCWFFRX</t>
  </si>
  <si>
    <t xml:space="preserve">LYJ-W1670P357170-TWIN-手动</t>
  </si>
  <si>
    <t xml:space="preserve">广告组 - 1/30/2026 15:10:46.430</t>
  </si>
  <si>
    <t xml:space="preserve">LYJ-W1670P428875-BED</t>
  </si>
  <si>
    <t xml:space="preserve">B0GNDNVT7M</t>
  </si>
  <si>
    <t xml:space="preserve">LYJ-W1670S00032-BED</t>
  </si>
  <si>
    <t xml:space="preserve">B0GNCQQ24F</t>
  </si>
  <si>
    <t xml:space="preserve">TXJ-W2580-基础款-Queen-手动-4-20</t>
  </si>
  <si>
    <t xml:space="preserve">TXJ-W2593S00033-Queen-手动</t>
  </si>
  <si>
    <t xml:space="preserve">TXJ-W2580S00038</t>
  </si>
  <si>
    <t xml:space="preserve">B0FN3V8ZVB</t>
  </si>
  <si>
    <t xml:space="preserve">TXJ-W2580-展示柜网格款-Full-手动-固定</t>
  </si>
  <si>
    <t xml:space="preserve">TXJ-W2580S00074</t>
  </si>
  <si>
    <t xml:space="preserve">B0GR9VB61J</t>
  </si>
  <si>
    <t xml:space="preserve">TXJ-W2580-Full-loft bed with desk-固定</t>
  </si>
  <si>
    <t xml:space="preserve">TXJ-W2580S00077</t>
  </si>
  <si>
    <t xml:space="preserve">B0GQ8F4KVG</t>
  </si>
  <si>
    <t xml:space="preserve">TXJ-W2593-帐篷落地床-自动-Twin</t>
  </si>
  <si>
    <t xml:space="preserve">LYJ-W1670P255558-BED</t>
  </si>
  <si>
    <t xml:space="preserve">B0FV8RJFZC</t>
  </si>
  <si>
    <t xml:space="preserve">TXJ-N709-木质角床-Full-手动</t>
  </si>
  <si>
    <t xml:space="preserve">TXJ-W2593P296911</t>
  </si>
  <si>
    <t xml:space="preserve">B0FFGP6WGG</t>
  </si>
  <si>
    <t xml:space="preserve">TXJ-W2593-铁质抱抱床-12</t>
  </si>
  <si>
    <t xml:space="preserve">TXJ-W2593-铁质抱抱床-Twin-手动-4-14</t>
  </si>
  <si>
    <t xml:space="preserve">TXJ-W2593-铁质抱抱床-Twin-手动</t>
  </si>
  <si>
    <t xml:space="preserve">TXJ-W2593P406937</t>
  </si>
  <si>
    <t xml:space="preserve">B0GV7HKG6B</t>
  </si>
  <si>
    <t xml:space="preserve">LXW-N704 猫砂盆</t>
  </si>
  <si>
    <t xml:space="preserve">LXW-N704猫砂盆-手动-固定</t>
  </si>
  <si>
    <t xml:space="preserve">LXW-N704P402445K</t>
  </si>
  <si>
    <t xml:space="preserve">B0GTQKH7V8</t>
  </si>
  <si>
    <t xml:space="preserve">TXJ-W2593-围栏床-Twin-手动</t>
  </si>
  <si>
    <t xml:space="preserve">TXJ-N7090001047E-1-Full-Grey</t>
  </si>
  <si>
    <t xml:space="preserve">B0GVM583D7</t>
  </si>
  <si>
    <t xml:space="preserve">TXJ-W2593-双人儿童地板床-自动-4-15</t>
  </si>
  <si>
    <t xml:space="preserve">TXJ-W2593-双人儿童地板床-自动</t>
  </si>
  <si>
    <t xml:space="preserve">TXJ-W2593P437118-OYU</t>
  </si>
  <si>
    <t xml:space="preserve">B0GSFZL1Y2</t>
  </si>
  <si>
    <t xml:space="preserve">TXJ-W2593P437121-OYU</t>
  </si>
  <si>
    <t xml:space="preserve">B0GSFZSGB9</t>
  </si>
  <si>
    <t xml:space="preserve">TXJ-W2593P437117-OYU</t>
  </si>
  <si>
    <t xml:space="preserve">B0GSG3BT8F</t>
  </si>
  <si>
    <t xml:space="preserve">TXJ-W504-平台床带床尾凳-15</t>
  </si>
  <si>
    <t xml:space="preserve">TXJ-W504-平台床带床尾凳-手动</t>
  </si>
  <si>
    <t xml:space="preserve">TXJ-W504S00273-OYU</t>
  </si>
  <si>
    <t xml:space="preserve">B0GSFP71MP</t>
  </si>
  <si>
    <t xml:space="preserve">TXJ-W504S00280</t>
  </si>
  <si>
    <t xml:space="preserve">B0GS4SF6LF</t>
  </si>
  <si>
    <t xml:space="preserve">TXJ-W1670P357170</t>
  </si>
  <si>
    <t xml:space="preserve">B0FZK1QPMR</t>
  </si>
  <si>
    <t xml:space="preserve">LXW-N704猫砂盆柜dsm</t>
  </si>
  <si>
    <t xml:space="preserve">LXW-N704猫砂盆柜sdm-手动-固定</t>
  </si>
  <si>
    <t xml:space="preserve">LXW-N704P402453K-OYU</t>
  </si>
  <si>
    <t xml:space="preserve">B0GS2C4F1H</t>
  </si>
  <si>
    <t xml:space="preserve">TXJ-W2593P367066-OYU</t>
  </si>
  <si>
    <t xml:space="preserve">B0GRGVWD82</t>
  </si>
  <si>
    <t xml:space="preserve">TXJ-W2580-网格款带桌-自动-Full</t>
  </si>
  <si>
    <t xml:space="preserve">TXJ-W2593-Twin-抱抱床（带自动）-4-15</t>
  </si>
  <si>
    <t xml:space="preserve">TXJ-W2593P233767-Twin-围栏床（自动）</t>
  </si>
  <si>
    <t xml:space="preserve">TXJ-W3752-铁质三层床-SD</t>
  </si>
  <si>
    <t xml:space="preserve">TXJ-W3752S00003</t>
  </si>
  <si>
    <t xml:space="preserve">B0GV7VTD24</t>
  </si>
  <si>
    <t xml:space="preserve">TXJ-NEW-已激活-CS-10</t>
  </si>
  <si>
    <t xml:space="preserve">TXJ-W1716-软包床-Queen-手动</t>
  </si>
  <si>
    <t xml:space="preserve">TXJ-W504-地板床-手动-Tiwn-4-20</t>
  </si>
  <si>
    <t xml:space="preserve">TXJ-W504P296797</t>
  </si>
  <si>
    <t xml:space="preserve">B0FG7PYXN5</t>
  </si>
  <si>
    <t xml:space="preserve">TXJ-W504P143306</t>
  </si>
  <si>
    <t xml:space="preserve">B0FG7R4PX1</t>
  </si>
  <si>
    <t xml:space="preserve">TXJ-W504P296796</t>
  </si>
  <si>
    <t xml:space="preserve">B0FG7T6PBD</t>
  </si>
  <si>
    <t xml:space="preserve">TXJ-W504P296798</t>
  </si>
  <si>
    <t xml:space="preserve">B0FG7PZX9L</t>
  </si>
  <si>
    <t xml:space="preserve">TXJ-N709-corner bedfull-ZD</t>
  </si>
  <si>
    <t xml:space="preserve">TXJ-W2593-房子地板床-15-5-19</t>
  </si>
  <si>
    <t xml:space="preserve">TXJ-W2593-房子地板床-Twin-SD</t>
  </si>
  <si>
    <t xml:space="preserve">TXJ-W2593P384116</t>
  </si>
  <si>
    <t xml:space="preserve">B0G2Y71CFH</t>
  </si>
  <si>
    <t xml:space="preserve">TXJ-W2593P384112</t>
  </si>
  <si>
    <t xml:space="preserve">B0G2Y6QYX3</t>
  </si>
  <si>
    <t xml:space="preserve">LXW-N711-双人躺椅</t>
  </si>
  <si>
    <t xml:space="preserve">LXW-N711-双人躺椅-自动-固定</t>
  </si>
  <si>
    <t xml:space="preserve">LXW-N711-双人躺椅-自动</t>
  </si>
  <si>
    <t xml:space="preserve">LXW-WY000485AAA</t>
  </si>
  <si>
    <t xml:space="preserve">B0GYHX273F</t>
  </si>
  <si>
    <t xml:space="preserve">LXW-WY000485AAC</t>
  </si>
  <si>
    <t xml:space="preserve">B0GYHTJQN8</t>
  </si>
  <si>
    <t xml:space="preserve">LXW-WY000485AAE</t>
  </si>
  <si>
    <t xml:space="preserve">B0GYHVLM9L</t>
  </si>
  <si>
    <t xml:space="preserve">TXJ-W1716P415044-软包床-自动</t>
  </si>
  <si>
    <t xml:space="preserve">TXJ-W2593-清货-15</t>
  </si>
  <si>
    <t xml:space="preserve">TXJ-W2593-铁质儿童平台床-Full-ZD</t>
  </si>
  <si>
    <t xml:space="preserve">TXJ-W2593P337445</t>
  </si>
  <si>
    <t xml:space="preserve">B0FR1FT8ZN</t>
  </si>
  <si>
    <t xml:space="preserve">TXJ-W2593P337441</t>
  </si>
  <si>
    <t xml:space="preserve">B0FR1PF4GY</t>
  </si>
  <si>
    <t xml:space="preserve">TXJ-W3162-美黑躺椅-15-CS</t>
  </si>
  <si>
    <t xml:space="preserve">TXJ-W3162-美黑躺椅-ZD</t>
  </si>
  <si>
    <t xml:space="preserve">TXJ-W3162P449076</t>
  </si>
  <si>
    <t xml:space="preserve">B0GYNSWNS4</t>
  </si>
  <si>
    <t xml:space="preserve">TXJ-W3162P449078</t>
  </si>
  <si>
    <t xml:space="preserve">B0GYNWF95V</t>
  </si>
  <si>
    <t xml:space="preserve">TXJ-W3162P449077</t>
  </si>
  <si>
    <t xml:space="preserve">B0GYNL9BTB</t>
  </si>
  <si>
    <t xml:space="preserve">TXJ-W2593-房子地板床-Full-ZD</t>
  </si>
  <si>
    <t xml:space="preserve">TXJ-W2593P384119</t>
  </si>
  <si>
    <t xml:space="preserve">B0G2Y3XZFY</t>
  </si>
  <si>
    <t xml:space="preserve">TXJ-New-待激活新品-20</t>
  </si>
  <si>
    <t xml:space="preserve">TXJ-W2593-日用床-Twin-手动</t>
  </si>
  <si>
    <t xml:space="preserve">TXJ-W2593S00069</t>
  </si>
  <si>
    <t xml:space="preserve">B0GXY7C7SC</t>
  </si>
  <si>
    <t xml:space="preserve">TXJ-W2593S00068</t>
  </si>
  <si>
    <t xml:space="preserve">B0GXYBLY5Y</t>
  </si>
  <si>
    <t xml:space="preserve">LXW-N704-户外大型猫舍</t>
  </si>
  <si>
    <t xml:space="preserve">LXW-N704-户外大型猫舍-自动固定</t>
  </si>
  <si>
    <t xml:space="preserve">LXW-N704G201617B</t>
  </si>
  <si>
    <t xml:space="preserve">B0GXVMR6F4</t>
  </si>
  <si>
    <t xml:space="preserve">LXW-N704G201614A</t>
  </si>
  <si>
    <t xml:space="preserve">B0GXVDH2MN</t>
  </si>
  <si>
    <t xml:space="preserve">LXW-W5216-狗笼家具</t>
  </si>
  <si>
    <t xml:space="preserve">LXW-W5216-狗笼家具Corner-手动固定</t>
  </si>
  <si>
    <t xml:space="preserve">LXW-W5216P415905</t>
  </si>
  <si>
    <t xml:space="preserve">B0GWM3GQ1T</t>
  </si>
  <si>
    <t xml:space="preserve">LXW-W5216P415904</t>
  </si>
  <si>
    <t xml:space="preserve">B0GWLZ4LM7</t>
  </si>
  <si>
    <t xml:space="preserve">LXW-N704-超大型户外猫舍</t>
  </si>
  <si>
    <t xml:space="preserve">LXW-N704-超大型户外猫舍-手动固定</t>
  </si>
  <si>
    <t xml:space="preserve">LXW-N704G201613E</t>
  </si>
  <si>
    <t xml:space="preserve">B0GXZ3YCN7</t>
  </si>
  <si>
    <t xml:space="preserve">LXW-N704G201618E</t>
  </si>
  <si>
    <t xml:space="preserve">B0GXZ1HV9F</t>
  </si>
  <si>
    <t xml:space="preserve">LXW-N704-猫树&amp;猫砂盆柜</t>
  </si>
  <si>
    <t xml:space="preserve">LXW-N704-猫树猫砂盆柜-自动固定</t>
  </si>
  <si>
    <t xml:space="preserve">LXW-N704P443507B</t>
  </si>
  <si>
    <t xml:space="preserve">B0GYRGD6S8</t>
  </si>
  <si>
    <t xml:space="preserve">LXW-N704P443507E</t>
  </si>
  <si>
    <t xml:space="preserve">B0GYR6487L</t>
  </si>
  <si>
    <t xml:space="preserve">TXJ-W504S00279</t>
  </si>
  <si>
    <t xml:space="preserve">B0GS4RW62H</t>
  </si>
  <si>
    <t xml:space="preserve">TXJ-W2593-L型儿童床-手动</t>
  </si>
  <si>
    <t xml:space="preserve">TXJ-W2593S00067</t>
  </si>
  <si>
    <t xml:space="preserve">B0GZW1FWLZ</t>
  </si>
  <si>
    <t xml:space="preserve">TXJ-W2593S00066</t>
  </si>
  <si>
    <t xml:space="preserve">B0H1SJJ9RD</t>
  </si>
  <si>
    <t xml:space="preserve">TXJ-W504-古董平台床-Queen-自动-固定</t>
  </si>
  <si>
    <t xml:space="preserve">TXJ-W504-古董平台床-自动-固定</t>
  </si>
  <si>
    <t xml:space="preserve">LXW-N704猫砂盆柜-TV风格</t>
  </si>
  <si>
    <t xml:space="preserve">LXW-N704猫砂盆柜-tv-手动-固定</t>
  </si>
  <si>
    <t xml:space="preserve">LXW-N704-猫砂盆柜-TV风格</t>
  </si>
  <si>
    <t xml:space="preserve">LXW-N704P287850D</t>
  </si>
  <si>
    <t xml:space="preserve">B0H13W4PRJ</t>
  </si>
  <si>
    <t xml:space="preserve">LXW-N704P287850P</t>
  </si>
  <si>
    <t xml:space="preserve">B0H14HX9NX</t>
  </si>
  <si>
    <t xml:space="preserve">TXJ-W2580-折叠椅-8</t>
  </si>
  <si>
    <t xml:space="preserve">TXJ-W2580-折叠椅-手动</t>
  </si>
  <si>
    <t xml:space="preserve">TXJ-W2580-P314330-4-30</t>
  </si>
  <si>
    <t xml:space="preserve">B0GZ44XKZS</t>
  </si>
  <si>
    <t xml:space="preserve">TXJ-N733-软包云床-Full-手动</t>
  </si>
  <si>
    <t xml:space="preserve">TXJ-N733P439489K</t>
  </si>
  <si>
    <t xml:space="preserve">B0GWTTMLRR</t>
  </si>
  <si>
    <t xml:space="preserve">TXJ-W2593-铁质抱抱床-Full-手动-512</t>
  </si>
  <si>
    <t xml:space="preserve">TXJ-W2593-铁质抱抱床-Full-手动</t>
  </si>
  <si>
    <t xml:space="preserve">TXJ-W2593P406939</t>
  </si>
  <si>
    <t xml:space="preserve">B0GV7F4CZS</t>
  </si>
  <si>
    <t xml:space="preserve">TXJ-W2593P406940</t>
  </si>
  <si>
    <t xml:space="preserve">B0GV7PHHN1</t>
  </si>
  <si>
    <t xml:space="preserve">TXJ-W2593-铁质平台床-Twin-SD</t>
  </si>
  <si>
    <t xml:space="preserve">TXJ-W2593P337432</t>
  </si>
  <si>
    <t xml:space="preserve">B0FR15SQC2</t>
  </si>
  <si>
    <t xml:space="preserve">TXJ-W2593P337436</t>
  </si>
  <si>
    <t xml:space="preserve">B0FQZYSNYM</t>
  </si>
  <si>
    <t xml:space="preserve">TXJ-W1716-软包床-King-SD</t>
  </si>
  <si>
    <t xml:space="preserve">TXJ-W1716P415045</t>
  </si>
  <si>
    <t xml:space="preserve">B0GXK1F36M</t>
  </si>
  <si>
    <t xml:space="preserve">TXJ-W2593-铁质抱抱床-Full-ZD</t>
  </si>
  <si>
    <t xml:space="preserve">TXJ-W2580-Twin XL-白色水管床-ZD</t>
  </si>
  <si>
    <t xml:space="preserve">TXJ-W2580P304984-TW</t>
  </si>
  <si>
    <t xml:space="preserve">B0FB3JD2LZ</t>
  </si>
  <si>
    <t xml:space="preserve">LXW-N704-猫树猫砂盆柜-手动固定</t>
  </si>
  <si>
    <t xml:space="preserve">TXJ-W504-古董平台床带抽屉-DT</t>
  </si>
  <si>
    <t xml:space="preserve">TXJ-W3162-美黑躺椅-手动</t>
  </si>
  <si>
    <t xml:space="preserve">TXJ-W2593-藤制平台床带LED-Twin-ZD</t>
  </si>
  <si>
    <t xml:space="preserve">TXJ-W2593P430285</t>
  </si>
  <si>
    <t xml:space="preserve">B0H1RN3JBC</t>
  </si>
  <si>
    <t xml:space="preserve">TXJ-W2593P430286</t>
  </si>
  <si>
    <t xml:space="preserve">B0H1RFF5N4</t>
  </si>
  <si>
    <t xml:space="preserve">TXJ-W2593-房子落地床-Twin-木色-ZD</t>
  </si>
  <si>
    <t xml:space="preserve">TXJ-W2593-房子落地床-Twin-木色-ZD-519-CS</t>
  </si>
  <si>
    <t xml:space="preserve">TXJ-W2593-书架落地床-Full-ZD</t>
  </si>
  <si>
    <t xml:space="preserve">TXJ-W504-famehouse-72-518</t>
  </si>
  <si>
    <t xml:space="preserve">B0H26B5SPW</t>
  </si>
  <si>
    <t xml:space="preserve">TXJ-N733-古董平台床-Queen-SD</t>
  </si>
  <si>
    <t xml:space="preserve">TXJ-N733P422480D</t>
  </si>
  <si>
    <t xml:space="preserve">B0GY46BY9W</t>
  </si>
  <si>
    <t xml:space="preserve">TXJ-W2593-抱抱床-Twin-SD-CS</t>
  </si>
  <si>
    <t xml:space="preserve">TXJ-W2593-抱抱床-Twin-SD</t>
  </si>
  <si>
    <t xml:space="preserve">TXJ-W2593P367051-OYU</t>
  </si>
  <si>
    <t xml:space="preserve">B0GJRJBP37</t>
  </si>
  <si>
    <t xml:space="preserve">TXJ-W2593P190148-OYU</t>
  </si>
  <si>
    <t xml:space="preserve">B0F93MQ52M</t>
  </si>
  <si>
    <t xml:space="preserve">LXW-N704G201620E</t>
  </si>
  <si>
    <t xml:space="preserve">B0H1LS4ND7</t>
  </si>
  <si>
    <t xml:space="preserve">LXW-N704G201620B</t>
  </si>
  <si>
    <t xml:space="preserve">B0H1LX8PFY</t>
  </si>
  <si>
    <t xml:space="preserve">LXW-W5568-单人扶手椅</t>
  </si>
  <si>
    <t xml:space="preserve">LXW-W5568-单人扶手椅-自动固定</t>
  </si>
  <si>
    <t xml:space="preserve">LXW-W5568P445690</t>
  </si>
  <si>
    <t xml:space="preserve">B0H2DCCQXF</t>
  </si>
  <si>
    <t xml:space="preserve">LXW-W5568P445687</t>
  </si>
  <si>
    <t xml:space="preserve">B0H2D6NB7V</t>
  </si>
  <si>
    <t xml:space="preserve">LXW-W5568P445696</t>
  </si>
  <si>
    <t xml:space="preserve">B0H2D4DCHB</t>
  </si>
  <si>
    <t xml:space="preserve">TXJ-W504-新款中央地板床-Twin-ZD</t>
  </si>
  <si>
    <t xml:space="preserve">TXJ-W504P425951</t>
  </si>
  <si>
    <t xml:space="preserve">B0H1WFMXWY</t>
  </si>
  <si>
    <t xml:space="preserve">TXJ-W504P425962</t>
  </si>
  <si>
    <t xml:space="preserve">B0H1W8THGV</t>
  </si>
  <si>
    <t xml:space="preserve">TXJ-W504P425956</t>
  </si>
  <si>
    <t xml:space="preserve">B0H1WKVXPN</t>
  </si>
  <si>
    <t xml:space="preserve">TXJ-W2500-藤制蛋形椅子-ZD</t>
  </si>
  <si>
    <t xml:space="preserve">TXJ-W2500P479541</t>
  </si>
  <si>
    <t xml:space="preserve">B0H11SGCYS</t>
  </si>
  <si>
    <t xml:space="preserve">TXJ-W2500P479538</t>
  </si>
  <si>
    <t xml:space="preserve">B0H11FCYC4</t>
  </si>
  <si>
    <t xml:space="preserve">AJ-W2580 METAL BUNK</t>
  </si>
  <si>
    <t xml:space="preserve">AJ-W2580S00007AB-FXL-auto</t>
  </si>
  <si>
    <t xml:space="preserve">广告组 - 12/15/2024 21:56:50.700</t>
  </si>
  <si>
    <t xml:space="preserve">AJ-W2580S00007AB-FXL</t>
  </si>
  <si>
    <t xml:space="preserve">B0DP2WZ2NJ</t>
  </si>
  <si>
    <t xml:space="preserve">AJ-TENT BED</t>
  </si>
  <si>
    <t xml:space="preserve">AJ-W2593P233782AK-AUTO</t>
  </si>
  <si>
    <t xml:space="preserve">广告组 - 12/20/2024 15:16:38.746</t>
  </si>
  <si>
    <t xml:space="preserve">AJ-W2593P233782AK</t>
  </si>
  <si>
    <t xml:space="preserve">B0DPQY8G4R</t>
  </si>
  <si>
    <t xml:space="preserve">AJ-SIDE TABLE</t>
  </si>
  <si>
    <t xml:space="preserve">AJ-BS9015AMM-MANU-GD</t>
  </si>
  <si>
    <t xml:space="preserve">广告组 - 1/14/2025 18:50:42.219</t>
  </si>
  <si>
    <t xml:space="preserve">AJ-BS9015AMM</t>
  </si>
  <si>
    <t xml:space="preserve">B0DSPBBK99</t>
  </si>
  <si>
    <t xml:space="preserve">AJ-W504美式平板床BED FRAME</t>
  </si>
  <si>
    <t xml:space="preserve">AJ-BS326206AAK-Q-auto</t>
  </si>
  <si>
    <t xml:space="preserve">广告组 - 1/22/2025 23:59:26.777</t>
  </si>
  <si>
    <t xml:space="preserve">AJ-BS326206AAK-Q</t>
  </si>
  <si>
    <t xml:space="preserve">B0DT6ZP3DP</t>
  </si>
  <si>
    <t xml:space="preserve">AJ-W504-FULL FLOOR-MANU-GF+JZ+UD 折断款</t>
  </si>
  <si>
    <t xml:space="preserve">广告组 - 1/23/2025 10:29:24.014</t>
  </si>
  <si>
    <t xml:space="preserve">AJ-FLOOR BED</t>
  </si>
  <si>
    <t xml:space="preserve">AJ-W2593P164750K-FULL FLOOR-manu -JZ+CZ</t>
  </si>
  <si>
    <t xml:space="preserve">广告组 - 1/24/2025 19:55:40.980</t>
  </si>
  <si>
    <t xml:space="preserve">AJ-W2593P164747K-TWIN-MANU-GD-GF+JZ-T50</t>
  </si>
  <si>
    <t xml:space="preserve">广告组 - 2/5/2025 12:06:39.362</t>
  </si>
  <si>
    <t xml:space="preserve">AJ-BS9016AMM</t>
  </si>
  <si>
    <t xml:space="preserve">B0DSP7FHBD</t>
  </si>
  <si>
    <t xml:space="preserve">AJ-W2593 FLOOR BED</t>
  </si>
  <si>
    <t xml:space="preserve">AJ-W2593P164752-FULL floor-manu2</t>
  </si>
  <si>
    <t xml:space="preserve">广告组 - 2/11/2025 22:06:55.751</t>
  </si>
  <si>
    <t xml:space="preserve">AJ-W2593P164750K-FULL FLOOR-AUTO2</t>
  </si>
  <si>
    <t xml:space="preserve">广告组 - 4/17/2025 10:16:31.438</t>
  </si>
  <si>
    <t xml:space="preserve">AJ-W280422S21AB-TXL-MANU-GD+T80</t>
  </si>
  <si>
    <t xml:space="preserve">广告组 - 5/14/2025 17:38:14.745</t>
  </si>
  <si>
    <t xml:space="preserve">AJ-W280422S21AB-TXL</t>
  </si>
  <si>
    <t xml:space="preserve">B0F5WSHTMK</t>
  </si>
  <si>
    <t xml:space="preserve">AJ-W2593 METAL LOFT</t>
  </si>
  <si>
    <t xml:space="preserve">AJ-W293512S33AB-QUEEN loft desk-MANU+JZ+GD100</t>
  </si>
  <si>
    <t xml:space="preserve">广告组 - 5/19/2025 11:01:59.314</t>
  </si>
  <si>
    <t xml:space="preserve">AJ-W293512S33AB-QUEEN LOFT DESK-AUTO+UD</t>
  </si>
  <si>
    <t xml:space="preserve">广告组 - 6/4/2025 10:47:35.863</t>
  </si>
  <si>
    <t xml:space="preserve">AJ-W54425P6378AE-F+D</t>
  </si>
  <si>
    <t xml:space="preserve">B0F6CPFJTJ</t>
  </si>
  <si>
    <t xml:space="preserve">AJ-W2580 LOFT</t>
  </si>
  <si>
    <t xml:space="preserve">AJ-W2580S00009AB-FULL -CZ+MANU</t>
  </si>
  <si>
    <t xml:space="preserve">广告组 - 6/18/2025 13:42:34.889</t>
  </si>
  <si>
    <t xml:space="preserve">AJ-W2580S00009AB-FULL</t>
  </si>
  <si>
    <t xml:space="preserve">B0DWJZ942Y</t>
  </si>
  <si>
    <t xml:space="preserve">AJ-BS326208AAK-Kingbed-auto-GD-T100</t>
  </si>
  <si>
    <t xml:space="preserve">广告组 - 4/16/2025 07:50:34.960</t>
  </si>
  <si>
    <t xml:space="preserve">AJ-W176507S17WAL-K</t>
  </si>
  <si>
    <t xml:space="preserve">B0F7RD2C85</t>
  </si>
  <si>
    <t xml:space="preserve">AJ-Kids bed</t>
  </si>
  <si>
    <t xml:space="preserve">AJ-W2593P233781AN-FULL kids bed-manu-gf+GD+T50</t>
  </si>
  <si>
    <t xml:space="preserve">广告组 - 4/17/2025 18:17:35.599</t>
  </si>
  <si>
    <t xml:space="preserve">AJ-W293623P3767AK-FULL3</t>
  </si>
  <si>
    <t xml:space="preserve">B0FF4JM88M</t>
  </si>
  <si>
    <t xml:space="preserve">AJ-W2593P3767AK-Full kids bed -manu-CZ+JZ+UD</t>
  </si>
  <si>
    <t xml:space="preserve">广告组 - 4/14/2025 16:56:09.505</t>
  </si>
  <si>
    <t xml:space="preserve">AJ-W2593P233767AK-FULL-AUTO-GD</t>
  </si>
  <si>
    <t xml:space="preserve">广告组 - 11/24/2024 09:42:48.458</t>
  </si>
  <si>
    <t xml:space="preserve">AJ-W54425P6380AN-full floor+jz+ud</t>
  </si>
  <si>
    <t xml:space="preserve">广告组 - 7/1/2025 16:28:12.124</t>
  </si>
  <si>
    <t xml:space="preserve">AJ-W258527S24AB-queen loft +desk-manu+gd</t>
  </si>
  <si>
    <t xml:space="preserve">广告组 - 5/28/2025 11:22:58.880</t>
  </si>
  <si>
    <t xml:space="preserve">AJ-W258527S24AB-QUEEN LOFT DESK-MANU+JZ+UD</t>
  </si>
  <si>
    <t xml:space="preserve">广告组 - 5/28/2025 10:49:34.028</t>
  </si>
  <si>
    <t xml:space="preserve">AJ-W293624P919AK-FULL TENT HOUSE-MANU</t>
  </si>
  <si>
    <t xml:space="preserve">广告组 - 7/14/2025 09:53:32.339</t>
  </si>
  <si>
    <t xml:space="preserve">AJ-W293624P919AK-FULL</t>
  </si>
  <si>
    <t xml:space="preserve">B0FFGWS7C9</t>
  </si>
  <si>
    <t xml:space="preserve">AJ-W2593P164750K-FULL FLOOR-MANU</t>
  </si>
  <si>
    <t xml:space="preserve">广告组 - 7/16/2025 11:14:35.380</t>
  </si>
  <si>
    <t xml:space="preserve">AJ-W2580S00006AB-QUEEN-MANU+CZ+JZ</t>
  </si>
  <si>
    <t xml:space="preserve">Ad Group - 7/31/2025 18:01:49.302</t>
  </si>
  <si>
    <t xml:space="preserve">AJ-W2580S00006AB-QUEEN</t>
  </si>
  <si>
    <t xml:space="preserve">B0DP2XFNS7</t>
  </si>
  <si>
    <t xml:space="preserve">AJ-W293711P3796AE-FULL</t>
  </si>
  <si>
    <t xml:space="preserve">B0FHB2GDQ9</t>
  </si>
  <si>
    <t xml:space="preserve">AJ-W280716S34AK-FULL LOFT-MANU+CW+GD</t>
  </si>
  <si>
    <t xml:space="preserve">广告组 - 8/10/2025 13:48:48.411</t>
  </si>
  <si>
    <t xml:space="preserve">AJ-W280716S34AK-FULL</t>
  </si>
  <si>
    <t xml:space="preserve">B0FHQ1JF3X</t>
  </si>
  <si>
    <t xml:space="preserve">AJ-W54425P6374AN-T+D-MANU-FLOOR -CZ</t>
  </si>
  <si>
    <t xml:space="preserve">广告组 - 9/3/2025 11:13:28.547</t>
  </si>
  <si>
    <t xml:space="preserve">AJ-W293915P7441AK-FULL -MANU+GD</t>
  </si>
  <si>
    <t xml:space="preserve">广告组 - 9/16/2025 20:54:13.524</t>
  </si>
  <si>
    <t xml:space="preserve">AJ-W293915P7445AB-FULL</t>
  </si>
  <si>
    <t xml:space="preserve">B0FR44CPPN</t>
  </si>
  <si>
    <t xml:space="preserve">AJ-W258916S24AB-Q2</t>
  </si>
  <si>
    <t xml:space="preserve">B0FR9FH5NQ</t>
  </si>
  <si>
    <t xml:space="preserve">AJ-W280716S33AK-QUEEN LOFT DESK-MANU+up</t>
  </si>
  <si>
    <t xml:space="preserve">广告组 - 9/20/2025 10:58:14.745</t>
  </si>
  <si>
    <t xml:space="preserve">AJ-W280716S33AK-QUEEN</t>
  </si>
  <si>
    <t xml:space="preserve">B0FHQ25G8F</t>
  </si>
  <si>
    <t xml:space="preserve">AJ-W293919P9598AK-FULL-AUTO-DOWN</t>
  </si>
  <si>
    <t xml:space="preserve">广告组 - 9/21/2025 11:18:15.704</t>
  </si>
  <si>
    <t xml:space="preserve">AJ-W293703S36AB-QUEEN-MANU</t>
  </si>
  <si>
    <t xml:space="preserve">广告组 - 9/29/2025 13:56:29.229</t>
  </si>
  <si>
    <t xml:space="preserve">AJ-W293703S36AB-QUEEN</t>
  </si>
  <si>
    <t xml:space="preserve">B0FGXY4BZ3</t>
  </si>
  <si>
    <t xml:space="preserve">AJ-W293915P7441AK-FULL-auto</t>
  </si>
  <si>
    <t xml:space="preserve">广告组 - 10/7/2025 17:42:56.312</t>
  </si>
  <si>
    <t xml:space="preserve">AJ-INS114P3526AK-FULL-manu</t>
  </si>
  <si>
    <t xml:space="preserve">广告组 - 10/15/2025 08:55:19.872</t>
  </si>
  <si>
    <t xml:space="preserve">AJ-INS114P3515AE-FULL</t>
  </si>
  <si>
    <t xml:space="preserve">B0FW4ZJGS4</t>
  </si>
  <si>
    <t xml:space="preserve">AJ-W293919P9596AK-Twin bed rails-manu2</t>
  </si>
  <si>
    <t xml:space="preserve">广告组 - 10/24/2025 15:23:52.470</t>
  </si>
  <si>
    <t xml:space="preserve">AJ-W54425P6386AE-Queen floor-manu</t>
  </si>
  <si>
    <t xml:space="preserve">广告组 - 11/5/2025 13:57:33.644</t>
  </si>
  <si>
    <t xml:space="preserve">AJ-W54425P6386AE-Q+D</t>
  </si>
  <si>
    <t xml:space="preserve">B0F6CKJXH6</t>
  </si>
  <si>
    <t xml:space="preserve">AJ-W54114S263AAP-KING</t>
  </si>
  <si>
    <t xml:space="preserve">B0FZKJKLZ4</t>
  </si>
  <si>
    <t xml:space="preserve">AJ-W2931107S47AB-FULL-MANU</t>
  </si>
  <si>
    <t xml:space="preserve">广告组 - 11/10/2025 21:49:49.497</t>
  </si>
  <si>
    <t xml:space="preserve">AJ-W2931107S47AB-FULL</t>
  </si>
  <si>
    <t xml:space="preserve">B0G1C66ZDS</t>
  </si>
  <si>
    <t xml:space="preserve">B0G1C15ZWK</t>
  </si>
  <si>
    <t xml:space="preserve">AJ-W2931118P6922AN-Full teepee bed-manu</t>
  </si>
  <si>
    <t xml:space="preserve">广告组 - 11/18/2025 17:10:12.911</t>
  </si>
  <si>
    <t xml:space="preserve">AJ-W293623P0148AK-TWIN rails -manu2</t>
  </si>
  <si>
    <t xml:space="preserve">广告组 - 11/20/2025 15:56:22.619</t>
  </si>
  <si>
    <t xml:space="preserve">AJ-W293623P0148AK-TWIN2</t>
  </si>
  <si>
    <t xml:space="preserve">B0FF4J5FZK</t>
  </si>
  <si>
    <t xml:space="preserve">AJ-W2931119P4118AK-Full house-manu</t>
  </si>
  <si>
    <t xml:space="preserve">广告组 - 11/21/2025 16:21:30.033</t>
  </si>
  <si>
    <t xml:space="preserve">AJ-W2931119P4118AK-F</t>
  </si>
  <si>
    <t xml:space="preserve">B0G2XQW27M</t>
  </si>
  <si>
    <t xml:space="preserve">AJ-W2931119P4120AN-F</t>
  </si>
  <si>
    <t xml:space="preserve">B0G2XMGDNW</t>
  </si>
  <si>
    <t xml:space="preserve">AJ-W54425P6390AP-Q+D</t>
  </si>
  <si>
    <t xml:space="preserve">B0F6CJQX8C</t>
  </si>
  <si>
    <t xml:space="preserve">AJ-W2931107S46AK-FULL loft-auto</t>
  </si>
  <si>
    <t xml:space="preserve">广告组 - 11/29/2025 11:59:26.683</t>
  </si>
  <si>
    <t xml:space="preserve">AJ-W2931107S46AK-FULL-manu-jz-high bid</t>
  </si>
  <si>
    <t xml:space="preserve">广告组 - 12/9/2025 13:48:54.921</t>
  </si>
  <si>
    <t xml:space="preserve">AJ-W2931107S45AH-FULL</t>
  </si>
  <si>
    <t xml:space="preserve">B0G1BSCD9V</t>
  </si>
  <si>
    <t xml:space="preserve">AJ-INS521P781P-Twin floor 不折断带门-manu+CZ</t>
  </si>
  <si>
    <t xml:space="preserve">广告组 - 12/17/2025 17:26:27.842</t>
  </si>
  <si>
    <t xml:space="preserve">AJ-W54425P6374AN-Twin floor 折断款带门-manu+TC</t>
  </si>
  <si>
    <t xml:space="preserve">广告组 - 12/17/2025 17:39:36.941</t>
  </si>
  <si>
    <t xml:space="preserve">AJ-W2593P164752-FULL FLOOR BED-AUTO+GD</t>
  </si>
  <si>
    <t xml:space="preserve">广告组 - 12/17/2025 18:00:33.242</t>
  </si>
  <si>
    <t xml:space="preserve">AJ-W2931215P5806AK-TWIN 儿童地铺 毛绒-AUTO</t>
  </si>
  <si>
    <t xml:space="preserve">广告组 - 12/23/2025 14:42:21.066</t>
  </si>
  <si>
    <t xml:space="preserve">AJ-W2931215P5806AK-TWIN</t>
  </si>
  <si>
    <t xml:space="preserve">B0G7HWCZ3F</t>
  </si>
  <si>
    <t xml:space="preserve">AJ-W2931215P5808BLUE-TWIN</t>
  </si>
  <si>
    <t xml:space="preserve">B0G7HNWZ99</t>
  </si>
  <si>
    <t xml:space="preserve">AJ-W2931215P5809AE-TWIN</t>
  </si>
  <si>
    <t xml:space="preserve">B0G7HGM595</t>
  </si>
  <si>
    <t xml:space="preserve">AJ-W16701124P4268AE-FULL-manu</t>
  </si>
  <si>
    <t xml:space="preserve">广告组 - 12/27/2025 14:36:52.997</t>
  </si>
  <si>
    <t xml:space="preserve">AJ-W16701124P4268AE-FULL</t>
  </si>
  <si>
    <t xml:space="preserve">B0G3PKFMPK</t>
  </si>
  <si>
    <t xml:space="preserve">AJ-INS521P795K-TWIN floor bed不折断款+不带门-manu</t>
  </si>
  <si>
    <t xml:space="preserve">广告组 - 12/30/2025 10:51:13.562</t>
  </si>
  <si>
    <t xml:space="preserve">AJ-INS521P796N-TWIN</t>
  </si>
  <si>
    <t xml:space="preserve">B0F9FH8353</t>
  </si>
  <si>
    <t xml:space="preserve">AJ-INS521P797P-TWIN</t>
  </si>
  <si>
    <t xml:space="preserve">B0F9FGNSZB</t>
  </si>
  <si>
    <t xml:space="preserve">AJ-INS521P793E-TWIN</t>
  </si>
  <si>
    <t xml:space="preserve">B0F9FFBN5F</t>
  </si>
  <si>
    <t xml:space="preserve">AJ-INS521P798PINK-TWIN</t>
  </si>
  <si>
    <t xml:space="preserve">B0F9FFHNQD</t>
  </si>
  <si>
    <t xml:space="preserve">AJ-W18581211P993AK-TWIN</t>
  </si>
  <si>
    <t xml:space="preserve">B0G6F3QFJJ</t>
  </si>
  <si>
    <t xml:space="preserve">AJ-INS115P6379AK-FD2-TAR</t>
  </si>
  <si>
    <t xml:space="preserve">广告组 - 12/31/2025 21:33:33.875</t>
  </si>
  <si>
    <t xml:space="preserve">AJ-INS115P6379AK-FD2</t>
  </si>
  <si>
    <t xml:space="preserve">B0FZRWM5X6</t>
  </si>
  <si>
    <t xml:space="preserve">AJ-W2931231P1124AK-TWIN Safety &amp; Rails-manu</t>
  </si>
  <si>
    <t xml:space="preserve">广告组 - 1/6/2026 17:31:54.355</t>
  </si>
  <si>
    <t xml:space="preserve">AJ-W2931119P4112AK-T</t>
  </si>
  <si>
    <t xml:space="preserve">B0G2XQB6ZR</t>
  </si>
  <si>
    <t xml:space="preserve">AJ-W2931215P5806AK-TWIN 地铺毛绒-MANU</t>
  </si>
  <si>
    <t xml:space="preserve">广告组 - 1/8/2026 15:33:18.066</t>
  </si>
  <si>
    <t xml:space="preserve">AJ-W2931215P5807PINK-TWIN</t>
  </si>
  <si>
    <t xml:space="preserve">B0G7HL5HS2</t>
  </si>
  <si>
    <t xml:space="preserve">AJ-W293703S36AB-QUEEN-MANU+desk +CZ 拓展</t>
  </si>
  <si>
    <t xml:space="preserve">广告组 - 8/27/2025 15:45:24.435</t>
  </si>
  <si>
    <t xml:space="preserve">AJ-W2593P233783AN-teepee key -manu2</t>
  </si>
  <si>
    <t xml:space="preserve">广告组 - 1/15/2026 11:32:27.082</t>
  </si>
  <si>
    <t xml:space="preserve">AJ-W293623P3767AK-FULL-CW-UD</t>
  </si>
  <si>
    <t xml:space="preserve">广告组 - 1/23/2026 11:44:04.733</t>
  </si>
  <si>
    <t xml:space="preserve">AJ-W18581220S007OAK-KING lift up bed -manu</t>
  </si>
  <si>
    <t xml:space="preserve">广告组 - 1/22/2026 13:57:39.135</t>
  </si>
  <si>
    <t xml:space="preserve">AJ-W18581220S007OAK-KING</t>
  </si>
  <si>
    <t xml:space="preserve">B0G9PYSDJV</t>
  </si>
  <si>
    <t xml:space="preserve">AJ-INS521P795K-TWIN floor-auto 不折断不带门款</t>
  </si>
  <si>
    <t xml:space="preserve">广告组 - 1/24/2026 21:08:07.483</t>
  </si>
  <si>
    <t xml:space="preserve">AJ-INS912S257QUEEN-MANU</t>
  </si>
  <si>
    <t xml:space="preserve">广告组 - 9/15/2025 11:24:34.768</t>
  </si>
  <si>
    <t xml:space="preserve">AJ-N7571230Q6985AK-QUEEN</t>
  </si>
  <si>
    <t xml:space="preserve">B0GDDSGP2H</t>
  </si>
  <si>
    <t xml:space="preserve">AJ-INS521P795K-TWIN floor -manu</t>
  </si>
  <si>
    <t xml:space="preserve">广告组 - 1/28/2026 11:44:30.646</t>
  </si>
  <si>
    <t xml:space="preserve">AJ-W386126P7346WAL2-auto</t>
  </si>
  <si>
    <t xml:space="preserve">广告组 - 2/1/2026 20:40:11.140</t>
  </si>
  <si>
    <t xml:space="preserve">AJ-W386123P7347AB</t>
  </si>
  <si>
    <t xml:space="preserve">B0GJDCDZXN</t>
  </si>
  <si>
    <t xml:space="preserve">AJ-W280826S38AB-Queen lofr-auto</t>
  </si>
  <si>
    <t xml:space="preserve">广告组 - 10/7/2025 13:47:20.613</t>
  </si>
  <si>
    <t xml:space="preserve">AJ-W280029S59AB-Q2</t>
  </si>
  <si>
    <t xml:space="preserve">B0GMGB67XM</t>
  </si>
  <si>
    <t xml:space="preserve">AJ-N7571230P6984AK-KING</t>
  </si>
  <si>
    <t xml:space="preserve">B0GDDPJ57P</t>
  </si>
  <si>
    <t xml:space="preserve">AJ-W1791P148192E-FULL HOUSE -MANU</t>
  </si>
  <si>
    <t xml:space="preserve">广告组 - 12/22/2025 18:45:01.369</t>
  </si>
  <si>
    <t xml:space="preserve">AJ-W1791P148196K-FULL</t>
  </si>
  <si>
    <t xml:space="preserve">B0DMM6NLH1</t>
  </si>
  <si>
    <t xml:space="preserve">AJ-W1580S00106AB-QUEEN</t>
  </si>
  <si>
    <t xml:space="preserve">B0DWK34CDY</t>
  </si>
  <si>
    <t xml:space="preserve">AJ-W293213P1271AK-FULL</t>
  </si>
  <si>
    <t xml:space="preserve">B0GN8P42C2</t>
  </si>
  <si>
    <t xml:space="preserve">AJ-W171626S34AW-QUEEN bed+storage-manu</t>
  </si>
  <si>
    <t xml:space="preserve">广告组 - 2/27/2026 15:08:09.411</t>
  </si>
  <si>
    <t xml:space="preserve">AJ-W171626S35AN-QUEEN</t>
  </si>
  <si>
    <t xml:space="preserve">B0GLYTFFGP</t>
  </si>
  <si>
    <t xml:space="preserve">AJ-W171626S34AW-QUEEN Bed-auto</t>
  </si>
  <si>
    <t xml:space="preserve">广告组 - 2/27/2026 15:14:09.424</t>
  </si>
  <si>
    <t xml:space="preserve">AJ-W171626S34AW-QUEEN</t>
  </si>
  <si>
    <t xml:space="preserve">B0GLZ9D3L8</t>
  </si>
  <si>
    <t xml:space="preserve">AJ-W16701124P7171AB-FULL corner-manu</t>
  </si>
  <si>
    <t xml:space="preserve">广告组 - 2/5/2026 15:18:12.996</t>
  </si>
  <si>
    <t xml:space="preserve">AJ-W1716402S12K-house floor-manu</t>
  </si>
  <si>
    <t xml:space="preserve">广告组 - 3/6/2026 16:30:22.619</t>
  </si>
  <si>
    <t xml:space="preserve">AJ-W1716402S12K</t>
  </si>
  <si>
    <t xml:space="preserve">B0F3CYYTQP</t>
  </si>
  <si>
    <t xml:space="preserve">AJ-W28035S75AK-FULL LOFT STAIRS-MANU</t>
  </si>
  <si>
    <t xml:space="preserve">广告组 - 3/7/2026 13:46:59.571</t>
  </si>
  <si>
    <t xml:space="preserve">AJ-W28035S75AK-FULL</t>
  </si>
  <si>
    <t xml:space="preserve">B0F2TFKLHW</t>
  </si>
  <si>
    <t xml:space="preserve">AJ-W28035S74AB-FULL</t>
  </si>
  <si>
    <t xml:space="preserve">B0F2TDLPYD</t>
  </si>
  <si>
    <t xml:space="preserve">AJ-BS326206AAK-QUEEN HIGH BED-MANU</t>
  </si>
  <si>
    <t xml:space="preserve">广告组 - 3/12/2026 19:24:17.388</t>
  </si>
  <si>
    <t xml:space="preserve">AJ-INS034S279WAL-QUEEN</t>
  </si>
  <si>
    <t xml:space="preserve">B0GR9D4K5D</t>
  </si>
  <si>
    <t xml:space="preserve">AJ-W54210S274AK-KING HIGH BED-AUTO-DOWN</t>
  </si>
  <si>
    <t xml:space="preserve">广告组 - 3/13/2026 21:14:44.058</t>
  </si>
  <si>
    <t xml:space="preserve">AJ-W54210S274AK-KING</t>
  </si>
  <si>
    <t xml:space="preserve">B0GMPW3QHL</t>
  </si>
  <si>
    <t xml:space="preserve">AJ-W54210S275AW-KING</t>
  </si>
  <si>
    <t xml:space="preserve">B0GMPSBTLL</t>
  </si>
  <si>
    <t xml:space="preserve">AJ-W540206S270AW-K+2D-manu</t>
  </si>
  <si>
    <t xml:space="preserve">广告组 - 3/13/2026 10:17:06.457</t>
  </si>
  <si>
    <t xml:space="preserve">AJ-W540206S269AK-K+2D</t>
  </si>
  <si>
    <t xml:space="preserve">B0GLY6197V</t>
  </si>
  <si>
    <t xml:space="preserve">AJ-W171626S37AN-KING</t>
  </si>
  <si>
    <t xml:space="preserve">B0GLZ5XYYT</t>
  </si>
  <si>
    <t xml:space="preserve">AJ-W293224P7117AK-Double kids  bed -MANU-JZ</t>
  </si>
  <si>
    <t xml:space="preserve">广告组 - 3/22/2026 15:53:29.626</t>
  </si>
  <si>
    <t xml:space="preserve">AJ-W293224P7117AK-TT</t>
  </si>
  <si>
    <t xml:space="preserve">B0GPW22CGL</t>
  </si>
  <si>
    <t xml:space="preserve">AJ-W293224P7118AP-TT</t>
  </si>
  <si>
    <t xml:space="preserve">B0GPVB9CR7</t>
  </si>
  <si>
    <t xml:space="preserve">AJ-W293224P7121AE-TT</t>
  </si>
  <si>
    <t xml:space="preserve">B0GPVXKP58</t>
  </si>
  <si>
    <t xml:space="preserve">AJ-INS912S258KING-AUTO</t>
  </si>
  <si>
    <t xml:space="preserve">广告组 - 3/22/2026 10:37:05.977</t>
  </si>
  <si>
    <t xml:space="preserve">AJ-W54210S272AK-QUEEN+D-AUTO-DOWN</t>
  </si>
  <si>
    <t xml:space="preserve">广告组 - 3/23/2026 08:20:33.233</t>
  </si>
  <si>
    <t xml:space="preserve">AJ-W54210S272AK-QUEEN</t>
  </si>
  <si>
    <t xml:space="preserve">B0GMQD7J4M</t>
  </si>
  <si>
    <t xml:space="preserve">AJ-W54311P652AK-Twin floor high rails-auto-DOWN</t>
  </si>
  <si>
    <t xml:space="preserve">广告组 - 3/25/2026 18:31:47.487</t>
  </si>
  <si>
    <t xml:space="preserve">AJ-W54311P652AK-TD2</t>
  </si>
  <si>
    <t xml:space="preserve">B0GS4XKMXB</t>
  </si>
  <si>
    <t xml:space="preserve">AJ-W54311P198AN-TD2</t>
  </si>
  <si>
    <t xml:space="preserve">B0GS5FVLJD</t>
  </si>
  <si>
    <t xml:space="preserve">AJ-W54425P6386AE-Queen floor-auto</t>
  </si>
  <si>
    <t xml:space="preserve">广告组 - 4/2/2026 13:57:56.394</t>
  </si>
  <si>
    <t xml:space="preserve">FC-Desk024</t>
  </si>
  <si>
    <t xml:space="preserve">FC-024XYZ-两个尺寸-自动投放-固定价格</t>
  </si>
  <si>
    <t xml:space="preserve">B0GV48HWZ5</t>
  </si>
  <si>
    <t xml:space="preserve">ZXY-Desk024-Walnut -Solid Wood-两个尺寸SP-手动-固定价格</t>
  </si>
  <si>
    <t xml:space="preserve">AJ-W293328P6936AK-TWIN kidsbed -auto</t>
  </si>
  <si>
    <t xml:space="preserve">广告组 - 4/11/2026 21:21:47.260</t>
  </si>
  <si>
    <t xml:space="preserve">AJ-W293328P6936AK-TWIN</t>
  </si>
  <si>
    <t xml:space="preserve">B0GV7WBQVY</t>
  </si>
  <si>
    <t xml:space="preserve">AJ-W293328P6937AB-TWIN</t>
  </si>
  <si>
    <t xml:space="preserve">B0GV7VXLXJ</t>
  </si>
  <si>
    <t xml:space="preserve">AJ-W293328P6936AK-TWIN KIDS BED RAILS-MANU+GD</t>
  </si>
  <si>
    <t xml:space="preserve">广告组 - 4/20/2026 10:37:11.476</t>
  </si>
  <si>
    <t xml:space="preserve">FC-035XYZ</t>
  </si>
  <si>
    <t xml:space="preserve">ZXY-Chair035-Earthy Yellow自动固定</t>
  </si>
  <si>
    <t xml:space="preserve">ZXY-Chair035-Red自动固定</t>
  </si>
  <si>
    <t xml:space="preserve">ZXY-Chair035-Red -Wood+Fabric</t>
  </si>
  <si>
    <t xml:space="preserve">B0GXFR5XC4</t>
  </si>
  <si>
    <t xml:space="preserve">ZXY-Chair035-Blue自动固定</t>
  </si>
  <si>
    <t xml:space="preserve">ZXY035Chair手动固定三个颜色</t>
  </si>
  <si>
    <t xml:space="preserve">FC-032XYZ</t>
  </si>
  <si>
    <t xml:space="preserve">ZXY-Platform Bed-Metal-Queen-Black自动固定</t>
  </si>
  <si>
    <t xml:space="preserve">ZXY-Platform Bed-Metal-Queen-Black</t>
  </si>
  <si>
    <t xml:space="preserve">B0GWTTML4N</t>
  </si>
  <si>
    <t xml:space="preserve">ZXY-Platform Bed-Metal-Queen-Black手动固定</t>
  </si>
  <si>
    <t xml:space="preserve">809-W2593 Montessori Bed</t>
  </si>
  <si>
    <t xml:space="preserve">809-W2593P190-ZD</t>
  </si>
  <si>
    <t xml:space="preserve">广告组 - 4/17/2025 11:52:34.352</t>
  </si>
  <si>
    <t xml:space="preserve">809-W2593P190150-N</t>
  </si>
  <si>
    <t xml:space="preserve">B0DZ5R3JZL</t>
  </si>
  <si>
    <t xml:space="preserve">809-W2593P233-SD</t>
  </si>
  <si>
    <t xml:space="preserve">广告组 - 4/17/2025 11:54:17.879</t>
  </si>
  <si>
    <t xml:space="preserve">806-W2580S00020-40-41</t>
  </si>
  <si>
    <t xml:space="preserve">806-W2580S00006</t>
  </si>
  <si>
    <t xml:space="preserve">B0DQ4NV8VJ</t>
  </si>
  <si>
    <t xml:space="preserve">809-W2593S00010</t>
  </si>
  <si>
    <t xml:space="preserve">809-W2593S000-triple bunk bed-SD</t>
  </si>
  <si>
    <t xml:space="preserve">广告组 - 4/17/2025 16:04:43.905</t>
  </si>
  <si>
    <t xml:space="preserve">806-W2593P190148-50-Twin-Auto</t>
  </si>
  <si>
    <t xml:space="preserve">Twin</t>
  </si>
  <si>
    <t xml:space="preserve">806-W2593P190148</t>
  </si>
  <si>
    <t xml:space="preserve">B0F5W1R8K6</t>
  </si>
  <si>
    <t xml:space="preserve">809-W2580网格床带LED</t>
  </si>
  <si>
    <t xml:space="preserve">809-W2580S00025-ZD-Broad</t>
  </si>
  <si>
    <t xml:space="preserve">广告组 - 6/20/2025 19:29:24.352</t>
  </si>
  <si>
    <t xml:space="preserve">809-W2580S00025-F</t>
  </si>
  <si>
    <t xml:space="preserve">B0FD3WT77P</t>
  </si>
  <si>
    <t xml:space="preserve">806-W504-Floorbed</t>
  </si>
  <si>
    <t xml:space="preserve">806-W504P28639</t>
  </si>
  <si>
    <t xml:space="preserve">806-W504P286398</t>
  </si>
  <si>
    <t xml:space="preserve">B0FGXN3ZWL</t>
  </si>
  <si>
    <t xml:space="preserve">806-W504P286394</t>
  </si>
  <si>
    <t xml:space="preserve">B0FGXN92C5</t>
  </si>
  <si>
    <t xml:space="preserve">806-W504P286396</t>
  </si>
  <si>
    <t xml:space="preserve">B0FGXMS47C</t>
  </si>
  <si>
    <t xml:space="preserve">806-W504P286397</t>
  </si>
  <si>
    <t xml:space="preserve">B0FGXNY1SC</t>
  </si>
  <si>
    <t xml:space="preserve">809-Platform Bed</t>
  </si>
  <si>
    <t xml:space="preserve">809-W504P277-Full</t>
  </si>
  <si>
    <t xml:space="preserve">广告组 - 7/15/2025 16:07:01.110</t>
  </si>
  <si>
    <t xml:space="preserve">809-W504P277598-G</t>
  </si>
  <si>
    <t xml:space="preserve">B0F9YF18H8</t>
  </si>
  <si>
    <t xml:space="preserve">809-W504P277-SD</t>
  </si>
  <si>
    <t xml:space="preserve">广告组 - 7/15/2025 16:10:53.180</t>
  </si>
  <si>
    <t xml:space="preserve">809-W2593S00010-ZD</t>
  </si>
  <si>
    <t xml:space="preserve">广告组 - 7/15/2025 15:10:38.148</t>
  </si>
  <si>
    <t xml:space="preserve">806-New</t>
  </si>
  <si>
    <t xml:space="preserve">806-W2593P296909-11</t>
  </si>
  <si>
    <t xml:space="preserve">806-W2593P296911</t>
  </si>
  <si>
    <t xml:space="preserve">B0FF28GV9S</t>
  </si>
  <si>
    <t xml:space="preserve">806-W2593P296909</t>
  </si>
  <si>
    <t xml:space="preserve">B0FF28CRLL</t>
  </si>
  <si>
    <t xml:space="preserve">806-W2593P296919-22</t>
  </si>
  <si>
    <t xml:space="preserve">B0FF26ST78</t>
  </si>
  <si>
    <t xml:space="preserve">806-W2580S00020-Manual-Phrase</t>
  </si>
  <si>
    <t xml:space="preserve">806-W2580S00020</t>
  </si>
  <si>
    <t xml:space="preserve">B0F98WTR9W</t>
  </si>
  <si>
    <t xml:space="preserve">806-W2593P333</t>
  </si>
  <si>
    <t xml:space="preserve">806-W2593P333-W-Full</t>
  </si>
  <si>
    <t xml:space="preserve">806-W2593P333-Full</t>
  </si>
  <si>
    <t xml:space="preserve">806-W2593P333-W-Twin</t>
  </si>
  <si>
    <t xml:space="preserve">806-W2593P3337-Twin</t>
  </si>
  <si>
    <t xml:space="preserve">806-Loft Bed</t>
  </si>
  <si>
    <t xml:space="preserve">806-W2580S000-Full</t>
  </si>
  <si>
    <t xml:space="preserve">806-W2580S00032-DUX</t>
  </si>
  <si>
    <t xml:space="preserve">B0FL23XVMT</t>
  </si>
  <si>
    <t xml:space="preserve">806-W2580S00077-Full-Auto</t>
  </si>
  <si>
    <t xml:space="preserve">806-W2580S00034</t>
  </si>
  <si>
    <t xml:space="preserve">806-W2580S00034-DUX</t>
  </si>
  <si>
    <t xml:space="preserve">B0FL1W92R9</t>
  </si>
  <si>
    <t xml:space="preserve">809-W2593S00010-SD-815</t>
  </si>
  <si>
    <t xml:space="preserve">806-W504-Floor Bed-Twin</t>
  </si>
  <si>
    <t xml:space="preserve">806-W2580S000-Queen</t>
  </si>
  <si>
    <t xml:space="preserve">806-W2580S00016</t>
  </si>
  <si>
    <t xml:space="preserve">806-W2580S00038-DUX</t>
  </si>
  <si>
    <t xml:space="preserve">B0FN7C2G55</t>
  </si>
  <si>
    <t xml:space="preserve">806-W2580S00037-DUX</t>
  </si>
  <si>
    <t xml:space="preserve">B0FN7DTLJF</t>
  </si>
  <si>
    <t xml:space="preserve">806-W2580S00035-6</t>
  </si>
  <si>
    <t xml:space="preserve">806-W2580S0003</t>
  </si>
  <si>
    <t xml:space="preserve">806-W2580S00036</t>
  </si>
  <si>
    <t xml:space="preserve">B0FP9FLJZ6</t>
  </si>
  <si>
    <t xml:space="preserve">806-W2580S00035</t>
  </si>
  <si>
    <t xml:space="preserve">B0FP9FL2FJ</t>
  </si>
  <si>
    <t xml:space="preserve">806-W2593P333-F-Manual</t>
  </si>
  <si>
    <t xml:space="preserve">806-W2593P333587</t>
  </si>
  <si>
    <t xml:space="preserve">B0FHBCY3NQ</t>
  </si>
  <si>
    <t xml:space="preserve">806-W2593P333796</t>
  </si>
  <si>
    <t xml:space="preserve">B0FHBDH3R9</t>
  </si>
  <si>
    <t xml:space="preserve">806-W2593P333-T-Manual</t>
  </si>
  <si>
    <t xml:space="preserve">809-W2580S00025-SP-Phrase</t>
  </si>
  <si>
    <t xml:space="preserve">广告组 - 9/17/2025 11:26:39.575</t>
  </si>
  <si>
    <t xml:space="preserve">806-W2593P3374-Twin</t>
  </si>
  <si>
    <t xml:space="preserve">806-W2593P337432-6</t>
  </si>
  <si>
    <t xml:space="preserve">806-W2593P337432</t>
  </si>
  <si>
    <t xml:space="preserve">B0FQVBB75N</t>
  </si>
  <si>
    <t xml:space="preserve">806-W2593P337436</t>
  </si>
  <si>
    <t xml:space="preserve">B0FQVC8488</t>
  </si>
  <si>
    <t xml:space="preserve">809-W2593P3316-抱抱床带抽屉</t>
  </si>
  <si>
    <t xml:space="preserve">809-W2593P3316-Twin-ZD</t>
  </si>
  <si>
    <t xml:space="preserve">广告组 - 9/22/2025 19:00:02.599</t>
  </si>
  <si>
    <t xml:space="preserve">809-W2593P331678-W</t>
  </si>
  <si>
    <t xml:space="preserve">B0FPM1Z55L</t>
  </si>
  <si>
    <t xml:space="preserve">809-Platform Bed W2593</t>
  </si>
  <si>
    <t xml:space="preserve">809-W2593平板床Twin-ZD</t>
  </si>
  <si>
    <t xml:space="preserve">广告组 - 9/26/2025 18:36:26.680</t>
  </si>
  <si>
    <t xml:space="preserve">809-W2593P358752</t>
  </si>
  <si>
    <t xml:space="preserve">B0FR915SFY</t>
  </si>
  <si>
    <t xml:space="preserve">809-W2593P339596</t>
  </si>
  <si>
    <t xml:space="preserve">B0FR92YHKF</t>
  </si>
  <si>
    <t xml:space="preserve">809-W2593平板床Full-ZD</t>
  </si>
  <si>
    <t xml:space="preserve">广告组 - 9/26/2025 18:37:53.587</t>
  </si>
  <si>
    <t xml:space="preserve">809-W2593P358753</t>
  </si>
  <si>
    <t xml:space="preserve">B0FR934Z8B</t>
  </si>
  <si>
    <t xml:space="preserve">809-W2593P339598</t>
  </si>
  <si>
    <t xml:space="preserve">B0FR8TJZF6</t>
  </si>
  <si>
    <t xml:space="preserve">806-W2593P333-G-Full</t>
  </si>
  <si>
    <t xml:space="preserve">806-W2580S000-TwinXL</t>
  </si>
  <si>
    <t xml:space="preserve">806-W2580S00049-W2580S00050</t>
  </si>
  <si>
    <t xml:space="preserve">806-W2580S00050</t>
  </si>
  <si>
    <t xml:space="preserve">B0FSX1W19C</t>
  </si>
  <si>
    <t xml:space="preserve">806-W2580S00049</t>
  </si>
  <si>
    <t xml:space="preserve">B0FSWFY32P</t>
  </si>
  <si>
    <t xml:space="preserve">806-W2580S00020-1013</t>
  </si>
  <si>
    <t xml:space="preserve">806-W2593P3316-Twin</t>
  </si>
  <si>
    <t xml:space="preserve">806-W2593P3316</t>
  </si>
  <si>
    <t xml:space="preserve">806-W2593P331678</t>
  </si>
  <si>
    <t xml:space="preserve">B0FPCJ6TG1</t>
  </si>
  <si>
    <t xml:space="preserve">806-W504P3457</t>
  </si>
  <si>
    <t xml:space="preserve">806-W504P345769</t>
  </si>
  <si>
    <t xml:space="preserve">B0FV7X5FL7</t>
  </si>
  <si>
    <t xml:space="preserve">806-W2593P333-N-Twin</t>
  </si>
  <si>
    <t xml:space="preserve">806-W2593P33168-Full</t>
  </si>
  <si>
    <t xml:space="preserve">806-W2593P33168</t>
  </si>
  <si>
    <t xml:space="preserve">806-W2593P331684</t>
  </si>
  <si>
    <t xml:space="preserve">B0FPCGSPQC</t>
  </si>
  <si>
    <t xml:space="preserve">806-W2593P331687</t>
  </si>
  <si>
    <t xml:space="preserve">B0FPCHL7KN</t>
  </si>
  <si>
    <t xml:space="preserve">809-W504P277600-White-1011</t>
  </si>
  <si>
    <t xml:space="preserve">B0FW5FKJYJ</t>
  </si>
  <si>
    <t xml:space="preserve">806-W1670P357170-Corner Bed</t>
  </si>
  <si>
    <t xml:space="preserve">B0G119CD33</t>
  </si>
  <si>
    <t xml:space="preserve">806-W1670P357170-1-Asin</t>
  </si>
  <si>
    <t xml:space="preserve">806-W1670P357171-Asin</t>
  </si>
  <si>
    <t xml:space="preserve">806-W1670P357171</t>
  </si>
  <si>
    <t xml:space="preserve">B0G11BDN2W</t>
  </si>
  <si>
    <t xml:space="preserve">806-W1670P357170-Manual-Broad</t>
  </si>
  <si>
    <t xml:space="preserve">809-W2593/W1858-铁架抱抱床</t>
  </si>
  <si>
    <t xml:space="preserve">809-W1858P38999-Twin</t>
  </si>
  <si>
    <t xml:space="preserve">广告组 - 12/12/2025 14:19:45.910</t>
  </si>
  <si>
    <t xml:space="preserve">809-W1858P389993</t>
  </si>
  <si>
    <t xml:space="preserve">B0G6DMPS15</t>
  </si>
  <si>
    <t xml:space="preserve">809-W2593P190-SP-Phrase</t>
  </si>
  <si>
    <t xml:space="preserve">809-W2593P190-SD</t>
  </si>
  <si>
    <t xml:space="preserve">B0GBYFTY32</t>
  </si>
  <si>
    <t xml:space="preserve">809-W504P281004-DUX-0105</t>
  </si>
  <si>
    <t xml:space="preserve">B0GDZSL6NF</t>
  </si>
  <si>
    <t xml:space="preserve">809-W2593S00010-bunkbed-SD</t>
  </si>
  <si>
    <t xml:space="preserve">809-W2593S00010-bunkbed</t>
  </si>
  <si>
    <t xml:space="preserve">806-W2580S00091-Queen</t>
  </si>
  <si>
    <t xml:space="preserve">806-W2580S00091-Queen-Auto</t>
  </si>
  <si>
    <t xml:space="preserve">806-W2580S00033</t>
  </si>
  <si>
    <t xml:space="preserve">806-W2580S00091</t>
  </si>
  <si>
    <t xml:space="preserve">B0GQ8DY28Q</t>
  </si>
  <si>
    <t xml:space="preserve">806-W2593P2337-Full</t>
  </si>
  <si>
    <t xml:space="preserve">Full</t>
  </si>
  <si>
    <t xml:space="preserve">806-W2593P367052-0225</t>
  </si>
  <si>
    <t xml:space="preserve">B0GQ3X37YX</t>
  </si>
  <si>
    <t xml:space="preserve">806-W2580S00074-5-SP-Auto</t>
  </si>
  <si>
    <t xml:space="preserve">Auto-Match-Types</t>
  </si>
  <si>
    <t xml:space="preserve">806-W2580S00074</t>
  </si>
  <si>
    <t xml:space="preserve">B0GR9R374K</t>
  </si>
  <si>
    <t xml:space="preserve">809-W3752S00004-BN</t>
  </si>
  <si>
    <t xml:space="preserve">809-W3752S00001-ZD</t>
  </si>
  <si>
    <t xml:space="preserve">809-W3752S00001-B</t>
  </si>
  <si>
    <t xml:space="preserve">B0GRNK8H5Q</t>
  </si>
  <si>
    <t xml:space="preserve">809-W3752S00004-ZD</t>
  </si>
  <si>
    <t xml:space="preserve">B0GRNDLH71</t>
  </si>
  <si>
    <t xml:space="preserve">806-W2580S00077-Full-Phrase-稳定流量</t>
  </si>
  <si>
    <t xml:space="preserve">806-W2580S00077-Full- Board-扩词</t>
  </si>
  <si>
    <t xml:space="preserve">Board-扩词</t>
  </si>
  <si>
    <t xml:space="preserve">806-W1670P357170-Manual-Phrase</t>
  </si>
  <si>
    <t xml:space="preserve">806-W2580S00020-Manual-Exact</t>
  </si>
  <si>
    <t xml:space="preserve">806-W2580S00091-Manual-Phrase</t>
  </si>
  <si>
    <t xml:space="preserve">806-W2593P409122-3-Queen</t>
  </si>
  <si>
    <t xml:space="preserve">806-W2593P409122-3</t>
  </si>
  <si>
    <t xml:space="preserve">806-W2593P409122-0309</t>
  </si>
  <si>
    <t xml:space="preserve">B0GRTH24BW</t>
  </si>
  <si>
    <t xml:space="preserve">806-W504P286375-1104</t>
  </si>
  <si>
    <t xml:space="preserve">B0FZJP9K27</t>
  </si>
  <si>
    <t xml:space="preserve">809-W2593P406937</t>
  </si>
  <si>
    <t xml:space="preserve">B0GV7BGTZH</t>
  </si>
  <si>
    <t xml:space="preserve">806-W2580S00091-Manual-Exact</t>
  </si>
  <si>
    <t xml:space="preserve">806-W2580S00091-测试</t>
  </si>
  <si>
    <t xml:space="preserve">806-W2580S00077-Full-Exact-精准收割</t>
  </si>
  <si>
    <t xml:space="preserve">806-W2593P190148-50-Manual-Broad</t>
  </si>
  <si>
    <t xml:space="preserve">806-W2593P190148-50</t>
  </si>
  <si>
    <t xml:space="preserve">806-W2580S00074-5-Exact</t>
  </si>
  <si>
    <t xml:space="preserve">806-W2580S00074-5</t>
  </si>
  <si>
    <t xml:space="preserve">806-W2593P190148-50-Manual-Exact</t>
  </si>
  <si>
    <t xml:space="preserve">B0F5W7KXX3</t>
  </si>
  <si>
    <t xml:space="preserve">806-W2593P190148-50-Manual-Phrase</t>
  </si>
  <si>
    <t xml:space="preserve">806-W1670P357170-Manual-Exact</t>
  </si>
  <si>
    <t xml:space="preserve">809-W2593P190150-Broad</t>
  </si>
  <si>
    <t xml:space="preserve">809-W2580S00025 Exact-Feature</t>
  </si>
  <si>
    <t xml:space="preserve">809-W2593P190150-Exact-Longtail</t>
  </si>
  <si>
    <t xml:space="preserve">809-W2580S00025 Exact-Core</t>
  </si>
  <si>
    <t xml:space="preserve">809-W2580S00025-SP-Broad</t>
  </si>
  <si>
    <t xml:space="preserve">809-W2580S00025-ZD</t>
  </si>
  <si>
    <t xml:space="preserve">809-W2580S00025 Exact-Champion</t>
  </si>
  <si>
    <t xml:space="preserve">809-W2580S00025-SDT</t>
  </si>
  <si>
    <t xml:space="preserve">809-W2593P190150-Exact-Core</t>
  </si>
  <si>
    <t xml:space="preserve">809-W2593P190150-ZD-Substitutes</t>
  </si>
  <si>
    <t xml:space="preserve">809-W2580网格床带LED 黑色Full</t>
  </si>
  <si>
    <t xml:space="preserve">809-W2580S00077-PHRASE</t>
  </si>
  <si>
    <t xml:space="preserve">809-W2580S00077-F</t>
  </si>
  <si>
    <t xml:space="preserve">B0GRGMGJHM</t>
  </si>
  <si>
    <t xml:space="preserve">809-W2580S00077-AUTO</t>
  </si>
  <si>
    <t xml:space="preserve">809-W2580网格床带LED 黑色Queen</t>
  </si>
  <si>
    <t xml:space="preserve">809-W2580S00091-PHRASE</t>
  </si>
  <si>
    <t xml:space="preserve">809-W2580S00091-Q</t>
  </si>
  <si>
    <t xml:space="preserve">B0GRGX8KWC</t>
  </si>
  <si>
    <t xml:space="preserve">809-W2580S00091-EXACT</t>
  </si>
  <si>
    <t xml:space="preserve">809-W2580S00091-AUTO</t>
  </si>
  <si>
    <t xml:space="preserve">809-W2580S00077-EXACT</t>
  </si>
  <si>
    <t xml:space="preserve">809-平板床Twin-Phrase Core</t>
  </si>
  <si>
    <t xml:space="preserve">809-平板床Twin-Exact Core</t>
  </si>
  <si>
    <t xml:space="preserve">809-平板床Twin-Toddler</t>
  </si>
  <si>
    <t xml:space="preserve">806-W2593P296909-11-Manual-Exact</t>
  </si>
  <si>
    <t xml:space="preserve">809-W504P277Full-AUTO-Loose</t>
  </si>
  <si>
    <t xml:space="preserve">809-W504P277Full-AUTO-Substitutes</t>
  </si>
  <si>
    <t xml:space="preserve">809-W504P277Full-AUTO-Close</t>
  </si>
  <si>
    <t xml:space="preserve">809-W504P277Full-PHRASE</t>
  </si>
  <si>
    <t xml:space="preserve">809-W504P277Full-EXACT</t>
  </si>
  <si>
    <t xml:space="preserve">809-W504P277Full-SDT</t>
  </si>
  <si>
    <t xml:space="preserve">809-W504P277Full-BROAD</t>
  </si>
  <si>
    <t xml:space="preserve">806-W2593P367066</t>
  </si>
  <si>
    <t xml:space="preserve">B0GYXQQW66</t>
  </si>
  <si>
    <t xml:space="preserve">806-W2593S00069-0430</t>
  </si>
  <si>
    <t xml:space="preserve">B0GZ2FTLSH</t>
  </si>
  <si>
    <t xml:space="preserve">806-W2593S00068-0430</t>
  </si>
  <si>
    <t xml:space="preserve">B0GZ2WDRDM</t>
  </si>
  <si>
    <t xml:space="preserve">806-N733-Platform Bed</t>
  </si>
  <si>
    <t xml:space="preserve">806-N733P422478-Auto</t>
  </si>
  <si>
    <t xml:space="preserve">806-N733P422478</t>
  </si>
  <si>
    <t xml:space="preserve">806-N733P422478P</t>
  </si>
  <si>
    <t xml:space="preserve">B0GSK614KM</t>
  </si>
  <si>
    <t xml:space="preserve">806-N733P422478E</t>
  </si>
  <si>
    <t xml:space="preserve">B0GSJZ3S78</t>
  </si>
  <si>
    <t xml:space="preserve">806-N733P422478D</t>
  </si>
  <si>
    <t xml:space="preserve">B0GSJW2FMR</t>
  </si>
  <si>
    <t xml:space="preserve">806-N733P422479-Auto</t>
  </si>
  <si>
    <t xml:space="preserve">806-N733P422479</t>
  </si>
  <si>
    <t xml:space="preserve">806-N733P422479P</t>
  </si>
  <si>
    <t xml:space="preserve">B0GSK3Q74Y</t>
  </si>
  <si>
    <t xml:space="preserve">806-N733P422479E</t>
  </si>
  <si>
    <t xml:space="preserve">B0GSK5VJ47</t>
  </si>
  <si>
    <t xml:space="preserve">806-N733P422479D</t>
  </si>
  <si>
    <t xml:space="preserve">B0GSK5DYKZ</t>
  </si>
  <si>
    <t xml:space="preserve">806-W2593P409122-3-Manual-Phrase</t>
  </si>
  <si>
    <t xml:space="preserve">806-N733P422480-Auto</t>
  </si>
  <si>
    <t xml:space="preserve">806-N733P422480</t>
  </si>
  <si>
    <t xml:space="preserve">806-N733P422480P</t>
  </si>
  <si>
    <t xml:space="preserve">B0GSK12CWS</t>
  </si>
  <si>
    <t xml:space="preserve">806-N733P422480E</t>
  </si>
  <si>
    <t xml:space="preserve">B0GSK5XWSF</t>
  </si>
  <si>
    <t xml:space="preserve">806-N733P422480D</t>
  </si>
  <si>
    <t xml:space="preserve">B0GSK33T6P</t>
  </si>
  <si>
    <t xml:space="preserve">809-W1858P38999-SDT</t>
  </si>
  <si>
    <t xml:space="preserve">809-W1858P38999-Phrase</t>
  </si>
  <si>
    <t xml:space="preserve">809-W1858P38999-Exact</t>
  </si>
  <si>
    <t xml:space="preserve">809-W1858P38999-Broad</t>
  </si>
  <si>
    <t xml:space="preserve">806-W2593P445112</t>
  </si>
  <si>
    <t xml:space="preserve">B0H25L8853</t>
  </si>
  <si>
    <t xml:space="preserve">806-W504P287651-2-Twin</t>
  </si>
  <si>
    <t xml:space="preserve">806-W504P287651-2</t>
  </si>
  <si>
    <t xml:space="preserve">806-W504P287652</t>
  </si>
  <si>
    <t xml:space="preserve">B0GRTPMBD4</t>
  </si>
  <si>
    <t xml:space="preserve">806-W504P287651</t>
  </si>
  <si>
    <t xml:space="preserve">B0GRTP47R5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</si>
</sst>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26" formatCode="\$#,##0.00_);[Red]\(\$#,##0.0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00"/>
    <numFmt numFmtId="177" formatCode="0.00_ "/>
    <numFmt numFmtId="178" formatCode="0_ "/>
    <numFmt numFmtId="179" formatCode="m&quot;月&quot;d&quot;日&quot;;@"/>
    <numFmt numFmtId="180" formatCode="mmm\ dd\,\ yyyy"/>
    <numFmt numFmtId="181" formatCode="#,##0.0000%"/>
    <numFmt numFmtId="182" formatCode="[$$-E]#,##0.00"/>
    <numFmt numFmtId="183" formatCode="0.0000%"/>
    <numFmt numFmtId="184" formatCode="[$$]#,##0.00;\([$$]#,##0.00\)"/>
    <numFmt numFmtId="185" formatCode="\$#,##0.00_-"/>
    <numFmt numFmtId="186" formatCode="m/d/yyyy"/>
    <numFmt numFmtId="187" formatCode="$#,##0.00"/>
  </numFmts>
  <fonts count="56">
    <font>
      <sz val="11"/>
      <color theme="1"/>
      <name val="宋体"/>
      <charset val="134"/>
      <scheme val="minor"/>
    </font>
    <font>
      <b/>
      <sz val="22"/>
      <color rgb="FF000000"/>
      <name val="SimSun"/>
      <charset val="134"/>
    </font>
    <font>
      <sz val="12"/>
      <color rgb="FF000000"/>
      <name val="SimSun"/>
      <charset val="134"/>
    </font>
    <font>
      <b/>
      <sz val="14"/>
      <color rgb="FF000000"/>
      <name val="SimSun"/>
      <charset val="134"/>
    </font>
    <font>
      <sz val="12"/>
      <color theme="1"/>
      <name val="宋体"/>
      <charset val="134"/>
      <scheme val="minor"/>
    </font>
    <font>
      <sz val="11"/>
      <name val="宋体"/>
      <charset val="134"/>
      <scheme val="minor"/>
    </font>
    <font>
      <sz val="12"/>
      <name val="宋体"/>
      <charset val="134"/>
    </font>
    <font>
      <u val="single"/>
      <sz val="11"/>
      <name val="宋体"/>
      <charset val="134"/>
      <scheme val="minor"/>
    </font>
    <font>
      <sz val="12"/>
      <color rgb="FFFF0000"/>
      <name val="宋体"/>
      <charset val="134"/>
    </font>
    <font>
      <sz val="10"/>
      <name val="宋体"/>
      <charset val="134"/>
    </font>
    <font>
      <b/>
      <sz val="22"/>
      <color rgb="FF010000"/>
      <name val="宋体"/>
      <charset val="134"/>
    </font>
    <font>
      <b/>
      <sz val="11"/>
      <color theme="1"/>
      <name val="宋体"/>
      <charset val="134"/>
      <scheme val="minor"/>
    </font>
    <font>
      <sz val="11"/>
      <color indexed="8"/>
      <name val="Calibri"/>
      <charset val="0"/>
    </font>
    <font>
      <sz val="11"/>
      <color rgb="FF000000"/>
      <name val="宋体"/>
      <charset val="0"/>
    </font>
    <font>
      <sz val="11"/>
      <name val="Calibri"/>
      <charset val="0"/>
    </font>
    <font>
      <sz val="11"/>
      <color rgb="FFFF0000"/>
      <name val="Calibri"/>
      <charset val="0"/>
    </font>
    <font>
      <sz val="10"/>
      <color rgb="FFFF0000"/>
      <name val="宋体"/>
      <charset val="134"/>
    </font>
    <font>
      <b/>
      <sz val="12"/>
      <name val="宋体"/>
      <charset val="134"/>
    </font>
    <font>
      <b/>
      <sz val="9"/>
      <color rgb="FF111111"/>
      <name val="宋体"/>
      <charset val="134"/>
    </font>
    <font>
      <b/>
      <sz val="14"/>
      <color theme="1"/>
      <name val="宋体"/>
      <charset val="134"/>
      <scheme val="major"/>
    </font>
    <font>
      <sz val="11"/>
      <color theme="1"/>
      <name val="宋体"/>
      <charset val="134"/>
    </font>
    <font>
      <sz val="11"/>
      <name val="宋体"/>
      <charset val="134"/>
    </font>
    <font>
      <sz val="11"/>
      <name val="宋体"/>
      <charset val="134"/>
      <scheme val="major"/>
    </font>
    <font>
      <b/>
      <sz val="14"/>
      <color theme="1"/>
      <name val="宋体"/>
      <charset val="134"/>
      <scheme val="minor"/>
    </font>
    <font>
      <sz val="14"/>
      <color theme="1"/>
      <name val="宋体"/>
      <charset val="134"/>
      <scheme val="minor"/>
    </font>
    <font>
      <sz val="11"/>
      <color indexed="8"/>
      <name val="宋体"/>
      <charset val="134"/>
      <scheme val="minor"/>
    </font>
    <font>
      <sz val="12"/>
      <name val="Calibri"/>
      <charset val="134"/>
    </font>
    <font>
      <sz val="12"/>
      <color rgb="FF000000"/>
      <name val="宋体"/>
      <charset val="134"/>
    </font>
    <font>
      <sz val="12"/>
      <color rgb="FF00B0F0"/>
      <name val="宋体"/>
      <charset val="134"/>
    </font>
    <font>
      <sz val="11"/>
      <name val="Calibri"/>
      <charset val="134"/>
    </font>
    <font>
      <sz val="12"/>
      <color rgb="FF333333"/>
      <name val="Microsoft YaHei"/>
      <charset val="134"/>
    </font>
    <font>
      <sz val="12"/>
      <color rgb="FF000000"/>
      <name val="Calibri"/>
      <charset val="134"/>
    </font>
    <font>
      <sz val="10"/>
      <color rgb="FF000000"/>
      <name val="微软雅黑"/>
      <charset val="134"/>
    </font>
    <font>
      <sz val="11"/>
      <color rgb="FF000000"/>
      <name val="宋体"/>
      <charset val="134"/>
    </font>
    <font>
      <sz val="11"/>
      <color rgb="FF000000"/>
      <name val="宋体"/>
      <charset val="162"/>
    </font>
    <font>
      <sz val="11"/>
      <color rgb="FFFF0000"/>
      <name val="宋体"/>
      <charset val="134"/>
    </font>
    <font>
      <u val="single"/>
      <sz val="11"/>
      <color rgb="FF0000FF"/>
      <name val="宋体"/>
      <charset val="0"/>
      <scheme val="minor"/>
    </font>
    <font>
      <u val="single"/>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Arial"/>
      <charset val="0"/>
    </font>
  </fonts>
  <fills count="43">
    <fill>
      <patternFill patternType="none"/>
    </fill>
    <fill>
      <patternFill patternType="gray125"/>
    </fill>
    <fill>
      <patternFill patternType="solid">
        <fgColor rgb="FF8CDDFA"/>
        <bgColor indexed="64"/>
      </patternFill>
    </fill>
    <fill>
      <patternFill patternType="solid">
        <fgColor rgb="FFFFC000"/>
        <bgColor indexed="64"/>
      </patternFill>
    </fill>
    <fill>
      <patternFill patternType="solid">
        <fgColor rgb="FFFFFF00"/>
        <bgColor indexed="64"/>
      </patternFill>
    </fill>
    <fill>
      <patternFill patternType="solid">
        <fgColor theme="8" tint="0.6"/>
        <bgColor indexed="64"/>
      </patternFill>
    </fill>
    <fill>
      <patternFill patternType="solid">
        <fgColor rgb="FF0070C0"/>
        <bgColor indexed="64"/>
      </patternFill>
    </fill>
    <fill>
      <patternFill patternType="solid">
        <fgColor theme="5" tint="0.4"/>
        <bgColor indexed="64"/>
      </patternFill>
    </fill>
    <fill>
      <patternFill patternType="solid">
        <fgColor rgb="FFFF0000"/>
        <bgColor indexed="64"/>
      </patternFill>
    </fill>
    <fill>
      <patternFill patternType="solid">
        <fgColor theme="7" tint="0.8"/>
        <bgColor indexed="64"/>
      </patternFill>
    </fill>
    <fill>
      <patternFill patternType="solid">
        <fgColor theme="9" tint="0.6"/>
        <bgColor indexed="64"/>
      </patternFill>
    </fill>
    <fill>
      <patternFill patternType="solid">
        <fgColor theme="4"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7">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rgb="FF000000"/>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Id="0">
      <alignment vertical="center"/>
    </xf>
    <xf numFmtId="43" fontId="0" fillId="0" borderId="0" xfId="0">
      <alignment vertical="center"/>
    </xf>
    <xf numFmtId="44" fontId="0" fillId="0" borderId="0" xfId="0">
      <alignment vertical="center"/>
    </xf>
    <xf numFmtId="9" fontId="0" fillId="0" borderId="0" xfId="0">
      <alignment vertical="center"/>
    </xf>
    <xf numFmtId="41" fontId="0" fillId="0" borderId="0" xfId="0">
      <alignment vertical="center"/>
    </xf>
    <xf numFmtId="42" fontId="0" fillId="0" borderId="0" xfId="0">
      <alignment vertical="center"/>
    </xf>
    <xf numFmtId="0" fontId="36" fillId="0" borderId="0" xfId="0">
      <alignment vertical="center"/>
    </xf>
    <xf numFmtId="0" fontId="37" fillId="0" borderId="0" xfId="0">
      <alignment vertical="center"/>
    </xf>
    <xf numFmtId="0" fontId="0" fillId="12" borderId="19" xfId="0">
      <alignment vertical="center"/>
    </xf>
    <xf numFmtId="0" fontId="38" fillId="0" borderId="0" xfId="0">
      <alignment vertical="center"/>
    </xf>
    <xf numFmtId="0" fontId="39" fillId="0" borderId="0" xfId="0">
      <alignment vertical="center"/>
    </xf>
    <xf numFmtId="0" fontId="40" fillId="0" borderId="0" xfId="0">
      <alignment vertical="center"/>
    </xf>
    <xf numFmtId="0" fontId="41" fillId="0" borderId="20" xfId="0">
      <alignment vertical="center"/>
    </xf>
    <xf numFmtId="0" fontId="42" fillId="0" borderId="20" xfId="0">
      <alignment vertical="center"/>
    </xf>
    <xf numFmtId="0" fontId="43" fillId="0" borderId="21" xfId="0">
      <alignment vertical="center"/>
    </xf>
    <xf numFmtId="0" fontId="43" fillId="0" borderId="0" xfId="0">
      <alignment vertical="center"/>
    </xf>
    <xf numFmtId="0" fontId="44" fillId="13" borderId="22" xfId="0">
      <alignment vertical="center"/>
    </xf>
    <xf numFmtId="0" fontId="45" fillId="14" borderId="23" xfId="0">
      <alignment vertical="center"/>
    </xf>
    <xf numFmtId="0" fontId="46" fillId="14" borderId="22" xfId="0">
      <alignment vertical="center"/>
    </xf>
    <xf numFmtId="0" fontId="47" fillId="15" borderId="24" xfId="0">
      <alignment vertical="center"/>
    </xf>
    <xf numFmtId="0" fontId="48" fillId="0" borderId="25" xfId="0">
      <alignment vertical="center"/>
    </xf>
    <xf numFmtId="0" fontId="49" fillId="0" borderId="26" xfId="0">
      <alignment vertical="center"/>
    </xf>
    <xf numFmtId="0" fontId="50" fillId="16" borderId="0" xfId="0">
      <alignment vertical="center"/>
    </xf>
    <xf numFmtId="0" fontId="51" fillId="17" borderId="0" xfId="0">
      <alignment vertical="center"/>
    </xf>
    <xf numFmtId="0" fontId="52" fillId="18" borderId="0" xfId="0">
      <alignment vertical="center"/>
    </xf>
    <xf numFmtId="0" fontId="53" fillId="19" borderId="0" xfId="0">
      <alignment vertical="center"/>
    </xf>
    <xf numFmtId="0" fontId="54" fillId="20" borderId="0" xfId="0">
      <alignment vertical="center"/>
    </xf>
    <xf numFmtId="0" fontId="54" fillId="21" borderId="0" xfId="0">
      <alignment vertical="center"/>
    </xf>
    <xf numFmtId="0" fontId="53" fillId="22" borderId="0" xfId="0">
      <alignment vertical="center"/>
    </xf>
    <xf numFmtId="0" fontId="53" fillId="23" borderId="0" xfId="0">
      <alignment vertical="center"/>
    </xf>
    <xf numFmtId="0" fontId="54" fillId="24" borderId="0" xfId="0">
      <alignment vertical="center"/>
    </xf>
    <xf numFmtId="0" fontId="54" fillId="25" borderId="0" xfId="0">
      <alignment vertical="center"/>
    </xf>
    <xf numFmtId="0" fontId="53" fillId="26" borderId="0" xfId="0">
      <alignment vertical="center"/>
    </xf>
    <xf numFmtId="0" fontId="53" fillId="27" borderId="0" xfId="0">
      <alignment vertical="center"/>
    </xf>
    <xf numFmtId="0" fontId="54" fillId="28" borderId="0" xfId="0">
      <alignment vertical="center"/>
    </xf>
    <xf numFmtId="0" fontId="54" fillId="29" borderId="0" xfId="0">
      <alignment vertical="center"/>
    </xf>
    <xf numFmtId="0" fontId="53" fillId="30" borderId="0" xfId="0">
      <alignment vertical="center"/>
    </xf>
    <xf numFmtId="0" fontId="53" fillId="31" borderId="0" xfId="0">
      <alignment vertical="center"/>
    </xf>
    <xf numFmtId="0" fontId="54" fillId="32" borderId="0" xfId="0">
      <alignment vertical="center"/>
    </xf>
    <xf numFmtId="0" fontId="54" fillId="33" borderId="0" xfId="0">
      <alignment vertical="center"/>
    </xf>
    <xf numFmtId="0" fontId="53" fillId="34" borderId="0" xfId="0">
      <alignment vertical="center"/>
    </xf>
    <xf numFmtId="0" fontId="53" fillId="35" borderId="0" xfId="0">
      <alignment vertical="center"/>
    </xf>
    <xf numFmtId="0" fontId="54" fillId="36" borderId="0" xfId="0">
      <alignment vertical="center"/>
    </xf>
    <xf numFmtId="0" fontId="54" fillId="37" borderId="0" xfId="0">
      <alignment vertical="center"/>
    </xf>
    <xf numFmtId="0" fontId="53" fillId="38" borderId="0" xfId="0">
      <alignment vertical="center"/>
    </xf>
    <xf numFmtId="0" fontId="53" fillId="39" borderId="0" xfId="0">
      <alignment vertical="center"/>
    </xf>
    <xf numFmtId="0" fontId="54" fillId="40" borderId="0" xfId="0">
      <alignment vertical="center"/>
    </xf>
    <xf numFmtId="0" fontId="54" fillId="41" borderId="0" xfId="0">
      <alignment vertical="center"/>
    </xf>
    <xf numFmtId="0" fontId="53" fillId="42" borderId="0" xfId="0">
      <alignment vertical="center"/>
    </xf>
    <xf numFmtId="0" fontId="55" fillId="0" borderId="0" xfId="0"/>
    <xf numFmtId="0" fontId="0" fillId="0" borderId="0" xfId="0"/>
  </cellStyleXfs>
  <cellXfs count="211">
    <xf numFmtId="0" fontId="0" fillId="0" borderId="0" xfId="0">
      <alignmen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2" fillId="2" borderId="3" xfId="0" applyFont="1" applyFill="1" applyBorder="1" applyAlignment="1">
      <alignment horizontal="center" vertical="center" wrapText="1"/>
    </xf>
    <xf numFmtId="0" fontId="2" fillId="2" borderId="3" xfId="0" applyFont="1" applyFill="1" applyBorder="1" applyAlignment="1">
      <alignment horizontal="center" vertical="center"/>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3" borderId="3" xfId="0" applyFont="1" applyFill="1" applyBorder="1" applyAlignment="1">
      <alignment horizontal="center" vertical="center" wrapText="1"/>
    </xf>
    <xf numFmtId="0" fontId="2" fillId="4" borderId="3" xfId="0" applyFont="1" applyFill="1" applyBorder="1" applyAlignment="1">
      <alignment horizontal="left" vertical="center" wrapText="1"/>
    </xf>
    <xf numFmtId="0" fontId="2" fillId="4" borderId="3" xfId="0" applyFont="1" applyFill="1" applyBorder="1" applyAlignment="1">
      <alignment horizontal="center" vertical="center" wrapText="1"/>
    </xf>
    <xf numFmtId="0" fontId="2" fillId="0" borderId="4" xfId="0" applyFont="1" applyFill="1" applyBorder="1" applyAlignment="1">
      <alignment horizontal="center" vertical="center" wrapText="1"/>
    </xf>
    <xf numFmtId="3" fontId="0" fillId="0" borderId="4" xfId="0" applyNumberFormat="1" applyBorder="1" applyAlignment="1">
      <alignment horizontal="center" vertical="center" wrapText="1"/>
    </xf>
    <xf numFmtId="0" fontId="2" fillId="0" borderId="5" xfId="0" applyFont="1" applyFill="1" applyBorder="1" applyAlignment="1">
      <alignment horizontal="center" vertical="center" wrapText="1"/>
    </xf>
    <xf numFmtId="3" fontId="0" fillId="0" borderId="5" xfId="0" applyNumberFormat="1" applyBorder="1" applyAlignment="1">
      <alignment horizontal="center" vertical="center" wrapText="1"/>
    </xf>
    <xf numFmtId="0" fontId="2" fillId="0" borderId="5" xfId="0" applyFont="1" applyFill="1" applyBorder="1" applyAlignment="1">
      <alignment horizontal="center" vertical="center"/>
    </xf>
    <xf numFmtId="176" fontId="0" fillId="0" borderId="5" xfId="0" applyNumberFormat="1" applyBorder="1" applyAlignment="1">
      <alignment horizontal="center" vertical="center" wrapText="1"/>
    </xf>
    <xf numFmtId="0" fontId="3" fillId="2" borderId="6" xfId="0" applyFont="1" applyFill="1" applyBorder="1" applyAlignment="1">
      <alignment horizontal="left" vertical="center"/>
    </xf>
    <xf numFmtId="0" fontId="3" fillId="2" borderId="7" xfId="0" applyFont="1" applyFill="1" applyBorder="1" applyAlignment="1">
      <alignment horizontal="left" vertical="center"/>
    </xf>
    <xf numFmtId="0" fontId="2" fillId="0" borderId="6" xfId="0" applyFont="1" applyFill="1" applyBorder="1" applyAlignment="1">
      <alignment horizontal="left" vertical="center"/>
    </xf>
    <xf numFmtId="0" fontId="2" fillId="0" borderId="7" xfId="0" applyFont="1" applyFill="1" applyBorder="1" applyAlignment="1">
      <alignment horizontal="left" vertical="center"/>
    </xf>
    <xf numFmtId="0" fontId="4" fillId="0" borderId="0" xfId="0" applyFont="1">
      <alignment vertical="center"/>
    </xf>
    <xf numFmtId="0" fontId="4" fillId="0" borderId="0" xfId="0" applyFont="1" applyFill="1" applyAlignment="1">
      <alignment vertical="center"/>
    </xf>
    <xf numFmtId="0" fontId="5" fillId="0" borderId="0" xfId="0" applyFont="1" applyAlignment="1">
      <alignment horizontal="center" vertical="center"/>
    </xf>
    <xf numFmtId="0" fontId="5" fillId="0" borderId="0" xfId="0" applyFont="1">
      <alignment vertical="center"/>
    </xf>
    <xf numFmtId="0" fontId="5" fillId="0" borderId="0" xfId="0" applyFont="1" applyFill="1">
      <alignment vertical="center"/>
    </xf>
    <xf numFmtId="177" fontId="5" fillId="0" borderId="0" xfId="0" applyNumberFormat="1" applyFont="1" applyAlignment="1">
      <alignment horizontal="center" vertical="center"/>
    </xf>
    <xf numFmtId="0" fontId="5" fillId="0" borderId="0" xfId="0" applyFont="1" applyFill="1" applyAlignment="1">
      <alignment horizontal="center" vertical="center"/>
    </xf>
    <xf numFmtId="177" fontId="5" fillId="0" borderId="0" xfId="0" applyNumberFormat="1" applyFont="1" applyFill="1" applyAlignment="1">
      <alignment horizontal="center" vertical="center"/>
    </xf>
    <xf numFmtId="177" fontId="5" fillId="0" borderId="0" xfId="0" applyNumberFormat="1" applyFont="1" applyFill="1">
      <alignment vertical="center"/>
    </xf>
    <xf numFmtId="0" fontId="5" fillId="0" borderId="0" xfId="0" applyFont="1" applyFill="1" applyAlignment="1">
      <alignment horizontal="center" vertical="center" wrapText="1"/>
    </xf>
    <xf numFmtId="177" fontId="5" fillId="0" borderId="0" xfId="0" applyNumberFormat="1" applyFont="1">
      <alignment vertical="center"/>
    </xf>
    <xf numFmtId="177" fontId="5" fillId="0" borderId="0" xfId="0" applyNumberFormat="1" applyFont="1" applyAlignment="1">
      <alignment horizontal="center" vertical="center" wrapText="1"/>
    </xf>
    <xf numFmtId="0" fontId="5" fillId="5" borderId="5" xfId="0" applyFont="1" applyFill="1" applyBorder="1" applyAlignment="1">
      <alignment horizontal="center" vertical="center"/>
    </xf>
    <xf numFmtId="177" fontId="5" fillId="5" borderId="5" xfId="0" applyNumberFormat="1" applyFont="1" applyFill="1" applyBorder="1" applyAlignment="1">
      <alignment horizontal="center" vertical="center" wrapText="1"/>
    </xf>
    <xf numFmtId="0" fontId="5" fillId="5" borderId="5" xfId="0" applyFont="1" applyFill="1" applyBorder="1" applyAlignment="1">
      <alignment horizontal="center" vertical="center" wrapText="1"/>
    </xf>
    <xf numFmtId="177" fontId="5" fillId="5" borderId="0" xfId="0" applyNumberFormat="1" applyFont="1" applyFill="1" applyAlignment="1">
      <alignment horizontal="center" vertical="center"/>
    </xf>
    <xf numFmtId="177" fontId="5" fillId="5" borderId="5" xfId="0" applyNumberFormat="1" applyFont="1" applyFill="1" applyBorder="1" applyAlignment="1">
      <alignment horizontal="center" vertical="center"/>
    </xf>
    <xf numFmtId="58" fontId="5" fillId="0" borderId="0" xfId="0" applyNumberFormat="1" applyFont="1" applyAlignment="1">
      <alignment horizontal="center" vertical="center"/>
    </xf>
    <xf numFmtId="58" fontId="5" fillId="0" borderId="5" xfId="0" applyNumberFormat="1" applyFont="1" applyBorder="1" applyAlignment="1">
      <alignment horizontal="center" vertical="center"/>
    </xf>
    <xf numFmtId="0" fontId="5" fillId="0" borderId="5" xfId="0" applyFont="1" applyBorder="1" applyAlignment="1">
      <alignment horizontal="center" vertical="center"/>
    </xf>
    <xf numFmtId="0" fontId="5" fillId="0" borderId="5" xfId="0" applyFont="1" applyFill="1" applyBorder="1" applyAlignment="1">
      <alignment horizontal="center" vertical="center"/>
    </xf>
    <xf numFmtId="177" fontId="5" fillId="0" borderId="5" xfId="0" applyNumberFormat="1" applyFont="1" applyFill="1" applyBorder="1" applyAlignment="1">
      <alignment horizontal="center" vertical="center"/>
    </xf>
    <xf numFmtId="10" fontId="5" fillId="0" borderId="5" xfId="0" applyNumberFormat="1" applyFont="1" applyFill="1" applyBorder="1" applyAlignment="1">
      <alignment horizontal="center" vertical="center"/>
    </xf>
    <xf numFmtId="10" fontId="5" fillId="0" borderId="5" xfId="0" applyNumberFormat="1" applyFont="1" applyFill="1" applyBorder="1" applyAlignment="1">
      <alignment horizontal="center" vertical="center" wrapText="1"/>
    </xf>
    <xf numFmtId="177" fontId="5" fillId="0" borderId="5" xfId="0" applyNumberFormat="1" applyFont="1" applyFill="1" applyBorder="1">
      <alignment vertical="center"/>
    </xf>
    <xf numFmtId="177" fontId="5" fillId="0" borderId="5" xfId="0" applyNumberFormat="1" applyFont="1" applyBorder="1">
      <alignment vertical="center"/>
    </xf>
    <xf numFmtId="178" fontId="5" fillId="0" borderId="0" xfId="0" applyNumberFormat="1" applyFont="1" applyAlignment="1">
      <alignment horizontal="center" vertical="center"/>
    </xf>
    <xf numFmtId="178" fontId="5" fillId="0" borderId="0" xfId="0" applyNumberFormat="1" applyFont="1">
      <alignment vertical="center"/>
    </xf>
    <xf numFmtId="178" fontId="0" fillId="0" borderId="0" xfId="0" applyNumberFormat="1">
      <alignment vertical="center"/>
    </xf>
    <xf numFmtId="177" fontId="6" fillId="0" borderId="0" xfId="0" applyNumberFormat="1" applyFont="1" applyFill="1" applyAlignment="1">
      <alignment horizontal="center" vertical="center"/>
    </xf>
    <xf numFmtId="58" fontId="5" fillId="5" borderId="5" xfId="0" applyNumberFormat="1" applyFont="1" applyFill="1" applyBorder="1" applyAlignment="1">
      <alignment horizontal="center" vertical="center"/>
    </xf>
    <xf numFmtId="10" fontId="5" fillId="5" borderId="5" xfId="0" applyNumberFormat="1" applyFont="1" applyFill="1" applyBorder="1" applyAlignment="1">
      <alignment horizontal="center" vertical="center"/>
    </xf>
    <xf numFmtId="10" fontId="5" fillId="5" borderId="5" xfId="0" applyNumberFormat="1" applyFont="1" applyFill="1" applyBorder="1" applyAlignment="1">
      <alignment horizontal="center" vertical="center" wrapText="1"/>
    </xf>
    <xf numFmtId="177" fontId="5" fillId="0" borderId="6" xfId="0" applyNumberFormat="1" applyFont="1" applyFill="1" applyBorder="1">
      <alignment vertical="center"/>
    </xf>
    <xf numFmtId="0" fontId="5" fillId="0" borderId="0" xfId="0" applyFont="1" applyFill="1" applyBorder="1" applyAlignment="1">
      <alignment horizontal="center" vertical="center"/>
    </xf>
    <xf numFmtId="177" fontId="5" fillId="0" borderId="0" xfId="0" applyNumberFormat="1" applyFont="1" applyFill="1" applyBorder="1" applyAlignment="1">
      <alignment horizontal="center" vertical="center"/>
    </xf>
    <xf numFmtId="58" fontId="5" fillId="0" borderId="5" xfId="0" applyNumberFormat="1" applyFont="1" applyFill="1" applyBorder="1" applyAlignment="1">
      <alignment horizontal="center" vertical="center"/>
    </xf>
    <xf numFmtId="0" fontId="5" fillId="0" borderId="5" xfId="0" applyFont="1" applyFill="1" applyBorder="1">
      <alignment vertical="center"/>
    </xf>
    <xf numFmtId="58" fontId="5" fillId="0" borderId="0" xfId="0" applyNumberFormat="1" applyFont="1" applyFill="1" applyAlignment="1">
      <alignment horizontal="center" vertical="center"/>
    </xf>
    <xf numFmtId="177" fontId="7" fillId="0" borderId="0" xfId="0" applyNumberFormat="1" applyFont="1" applyAlignment="1">
      <alignment horizontal="center" vertical="center"/>
    </xf>
    <xf numFmtId="0" fontId="6" fillId="0" borderId="0" xfId="0" applyFont="1" applyFill="1" applyBorder="1" applyAlignment="1">
      <alignment horizontal="center" vertical="center"/>
    </xf>
    <xf numFmtId="0" fontId="6" fillId="0" borderId="0" xfId="0" applyFont="1" applyFill="1" applyBorder="1" applyAlignment="1">
      <alignment vertical="center"/>
    </xf>
    <xf numFmtId="0" fontId="8" fillId="0" borderId="0" xfId="0" applyFont="1" applyFill="1" applyBorder="1" applyAlignment="1">
      <alignment horizontal="center" vertical="center"/>
    </xf>
    <xf numFmtId="0" fontId="9" fillId="0" borderId="0" xfId="0" applyFont="1" applyFill="1" applyBorder="1" applyAlignment="1">
      <alignment horizontal="center" vertical="center"/>
    </xf>
    <xf numFmtId="177" fontId="6" fillId="0" borderId="0" xfId="0" applyNumberFormat="1" applyFont="1" applyFill="1" applyBorder="1" applyAlignment="1">
      <alignment horizontal="center" vertical="center"/>
    </xf>
    <xf numFmtId="0" fontId="10" fillId="0" borderId="0" xfId="0" applyFont="1" applyFill="1" applyAlignment="1" applyProtection="1">
      <alignment horizontal="center" vertical="center"/>
    </xf>
    <xf numFmtId="0" fontId="11" fillId="6" borderId="8" xfId="0" applyFont="1" applyFill="1" applyBorder="1" applyAlignment="1">
      <alignment horizontal="center" vertical="center"/>
    </xf>
    <xf numFmtId="0" fontId="11" fillId="6" borderId="8" xfId="0" applyFont="1" applyFill="1" applyBorder="1" applyAlignment="1">
      <alignment horizontal="center" vertical="center" wrapText="1"/>
    </xf>
    <xf numFmtId="177" fontId="11" fillId="6" borderId="8" xfId="0" applyNumberFormat="1" applyFont="1" applyFill="1" applyBorder="1" applyAlignment="1">
      <alignment horizontal="center" vertical="center" wrapText="1"/>
    </xf>
    <xf numFmtId="0" fontId="11" fillId="0" borderId="0" xfId="0" applyFont="1" applyFill="1" applyBorder="1" applyAlignment="1">
      <alignment horizontal="center" vertical="center" wrapText="1"/>
    </xf>
    <xf numFmtId="179" fontId="12" fillId="0" borderId="5" xfId="0" applyNumberFormat="1" applyFont="1" applyFill="1" applyBorder="1" applyAlignment="1" applyProtection="1">
      <alignment horizontal="center" vertical="center"/>
    </xf>
    <xf numFmtId="0" fontId="12" fillId="0" borderId="5" xfId="0" applyFont="1" applyFill="1" applyBorder="1" applyAlignment="1" applyProtection="1">
      <alignment horizontal="center" vertical="center"/>
    </xf>
    <xf numFmtId="177" fontId="12" fillId="0" borderId="5" xfId="0" applyNumberFormat="1" applyFont="1" applyFill="1" applyBorder="1" applyAlignment="1" applyProtection="1">
      <alignment horizontal="center" vertical="center"/>
    </xf>
    <xf numFmtId="10" fontId="12" fillId="0" borderId="5" xfId="0" applyNumberFormat="1" applyFont="1" applyFill="1" applyBorder="1" applyAlignment="1" applyProtection="1">
      <alignment horizontal="center" vertical="center"/>
    </xf>
    <xf numFmtId="0" fontId="12" fillId="0" borderId="0" xfId="0" applyFont="1" applyFill="1" applyBorder="1" applyAlignment="1" applyProtection="1">
      <alignment vertical="center"/>
    </xf>
    <xf numFmtId="179" fontId="13" fillId="7" borderId="5" xfId="0" applyNumberFormat="1" applyFont="1" applyFill="1" applyBorder="1" applyAlignment="1" applyProtection="1">
      <alignment horizontal="center" vertical="center"/>
    </xf>
    <xf numFmtId="0" fontId="12" fillId="7" borderId="5" xfId="0" applyFont="1" applyFill="1" applyBorder="1" applyAlignment="1" applyProtection="1">
      <alignment horizontal="center" vertical="center"/>
    </xf>
    <xf numFmtId="177" fontId="12" fillId="7" borderId="5" xfId="0" applyNumberFormat="1" applyFont="1" applyFill="1" applyBorder="1" applyAlignment="1" applyProtection="1">
      <alignment horizontal="center" vertical="center"/>
    </xf>
    <xf numFmtId="10" fontId="12" fillId="7" borderId="5" xfId="0" applyNumberFormat="1" applyFont="1" applyFill="1" applyBorder="1" applyAlignment="1" applyProtection="1">
      <alignment horizontal="center" vertical="center"/>
    </xf>
    <xf numFmtId="0" fontId="12" fillId="0" borderId="0" xfId="0" applyFont="1" applyFill="1" applyBorder="1" applyAlignment="1" applyProtection="1">
      <alignment horizontal="center"/>
    </xf>
    <xf numFmtId="0" fontId="14" fillId="0" borderId="0" xfId="0" applyFont="1" applyFill="1" applyBorder="1" applyAlignment="1" applyProtection="1">
      <alignment horizontal="center"/>
    </xf>
    <xf numFmtId="0" fontId="15" fillId="0" borderId="0" xfId="0" applyFont="1" applyFill="1" applyBorder="1" applyAlignment="1" applyProtection="1">
      <alignment horizontal="center"/>
    </xf>
    <xf numFmtId="0" fontId="16" fillId="0" borderId="0" xfId="0" applyFont="1" applyFill="1" applyBorder="1" applyAlignment="1">
      <alignment horizontal="center" vertical="center"/>
    </xf>
    <xf numFmtId="177" fontId="8" fillId="0" borderId="0" xfId="0" applyNumberFormat="1" applyFont="1" applyFill="1" applyBorder="1" applyAlignment="1">
      <alignment horizontal="center" vertical="center"/>
    </xf>
    <xf numFmtId="0" fontId="6" fillId="0" borderId="0" xfId="0" applyFont="1" applyFill="1" applyAlignment="1">
      <alignment vertical="center"/>
    </xf>
    <xf numFmtId="0" fontId="8" fillId="0" borderId="0" xfId="0" applyFont="1" applyFill="1" applyBorder="1" applyAlignment="1">
      <alignment vertical="center"/>
    </xf>
    <xf numFmtId="177" fontId="6" fillId="0" borderId="0" xfId="0" applyNumberFormat="1" applyFont="1" applyFill="1" applyBorder="1" applyAlignment="1">
      <alignment vertical="center"/>
    </xf>
    <xf numFmtId="0" fontId="10" fillId="0" borderId="9" xfId="0" applyFont="1" applyFill="1" applyBorder="1" applyAlignment="1" applyProtection="1">
      <alignment horizontal="center" vertical="center"/>
    </xf>
    <xf numFmtId="0" fontId="11" fillId="6" borderId="10" xfId="0" applyFont="1" applyFill="1" applyBorder="1" applyAlignment="1">
      <alignment horizontal="center" vertical="center"/>
    </xf>
    <xf numFmtId="0" fontId="11" fillId="6" borderId="10" xfId="0" applyFont="1" applyFill="1" applyBorder="1" applyAlignment="1">
      <alignment horizontal="center" vertical="center" wrapText="1"/>
    </xf>
    <xf numFmtId="177" fontId="11" fillId="6" borderId="10" xfId="0" applyNumberFormat="1" applyFont="1" applyFill="1" applyBorder="1" applyAlignment="1">
      <alignment horizontal="center" vertical="center"/>
    </xf>
    <xf numFmtId="0" fontId="17" fillId="8" borderId="9" xfId="0" applyFont="1" applyFill="1" applyBorder="1" applyAlignment="1">
      <alignment horizontal="center" vertical="center"/>
    </xf>
    <xf numFmtId="0" fontId="17" fillId="8" borderId="0" xfId="0" applyFont="1" applyFill="1" applyAlignment="1">
      <alignment horizontal="center" vertical="center"/>
    </xf>
    <xf numFmtId="0" fontId="11" fillId="6" borderId="5" xfId="0" applyFont="1" applyFill="1" applyBorder="1" applyAlignment="1">
      <alignment horizontal="center" vertical="center"/>
    </xf>
    <xf numFmtId="0" fontId="11" fillId="6" borderId="5" xfId="0" applyFont="1" applyFill="1" applyBorder="1" applyAlignment="1">
      <alignment horizontal="center" vertical="center" wrapText="1"/>
    </xf>
    <xf numFmtId="177" fontId="11" fillId="6" borderId="5" xfId="0" applyNumberFormat="1" applyFont="1" applyFill="1" applyBorder="1" applyAlignment="1">
      <alignment horizontal="center" vertical="center"/>
    </xf>
    <xf numFmtId="0" fontId="6" fillId="8" borderId="10" xfId="0" applyFont="1" applyFill="1" applyBorder="1" applyAlignment="1">
      <alignment horizontal="center" vertical="center"/>
    </xf>
    <xf numFmtId="0" fontId="17" fillId="8" borderId="10" xfId="0" applyFont="1" applyFill="1" applyBorder="1" applyAlignment="1">
      <alignment horizontal="center" vertical="center"/>
    </xf>
    <xf numFmtId="58" fontId="6" fillId="0" borderId="5" xfId="0" applyNumberFormat="1" applyFont="1" applyFill="1" applyBorder="1" applyAlignment="1">
      <alignment horizontal="center" vertical="center"/>
    </xf>
    <xf numFmtId="0" fontId="0" fillId="0" borderId="5" xfId="0" applyFont="1" applyFill="1" applyBorder="1" applyAlignment="1">
      <alignment horizontal="center" vertical="center"/>
    </xf>
    <xf numFmtId="0" fontId="6" fillId="0" borderId="5" xfId="0" applyFont="1" applyFill="1" applyBorder="1" applyAlignment="1">
      <alignment horizontal="center" vertical="center"/>
    </xf>
    <xf numFmtId="177" fontId="0" fillId="0" borderId="5" xfId="0" applyNumberFormat="1" applyFont="1" applyFill="1" applyBorder="1" applyAlignment="1">
      <alignment horizontal="center" vertical="center"/>
    </xf>
    <xf numFmtId="177" fontId="6" fillId="0" borderId="5" xfId="0" applyNumberFormat="1" applyFont="1" applyFill="1" applyBorder="1" applyAlignment="1">
      <alignment horizontal="center" vertical="center"/>
    </xf>
    <xf numFmtId="10" fontId="0" fillId="0" borderId="5" xfId="0" applyNumberFormat="1" applyFont="1" applyFill="1" applyBorder="1" applyAlignment="1">
      <alignment horizontal="center" vertical="center"/>
    </xf>
    <xf numFmtId="0" fontId="6" fillId="0" borderId="5" xfId="0" applyFont="1" applyFill="1" applyBorder="1" applyAlignment="1">
      <alignment vertical="center"/>
    </xf>
    <xf numFmtId="0" fontId="6" fillId="0" borderId="5" xfId="0" applyNumberFormat="1" applyFont="1" applyFill="1" applyBorder="1" applyAlignment="1">
      <alignment horizontal="center" vertical="center"/>
    </xf>
    <xf numFmtId="58" fontId="6" fillId="0" borderId="0" xfId="0" applyNumberFormat="1" applyFont="1" applyFill="1" applyBorder="1" applyAlignment="1">
      <alignment vertical="center"/>
    </xf>
    <xf numFmtId="0" fontId="12" fillId="0" borderId="0" xfId="0" applyFont="1" applyFill="1" applyBorder="1" applyAlignment="1" applyProtection="1"/>
    <xf numFmtId="10" fontId="0" fillId="0" borderId="0" xfId="0" applyNumberFormat="1" applyFont="1" applyFill="1" applyBorder="1" applyAlignment="1">
      <alignment horizontal="center" vertical="center"/>
    </xf>
    <xf numFmtId="0" fontId="14" fillId="0" borderId="0" xfId="0" applyFont="1" applyFill="1" applyBorder="1" applyAlignment="1" applyProtection="1"/>
    <xf numFmtId="0" fontId="15" fillId="0" borderId="0" xfId="0" applyFont="1" applyFill="1" applyBorder="1" applyAlignment="1" applyProtection="1"/>
    <xf numFmtId="177" fontId="8" fillId="0" borderId="0" xfId="0" applyNumberFormat="1" applyFont="1" applyFill="1" applyBorder="1" applyAlignment="1">
      <alignment vertical="center"/>
    </xf>
    <xf numFmtId="0" fontId="6" fillId="0" borderId="0" xfId="0" applyFont="1" applyFill="1" applyBorder="1" applyAlignment="1">
      <alignment horizontal="left" vertical="center"/>
    </xf>
    <xf numFmtId="0" fontId="0" fillId="0" borderId="0" xfId="0" applyFont="1" applyFill="1" applyBorder="1" applyAlignment="1">
      <alignment horizontal="center" vertical="center"/>
    </xf>
    <xf numFmtId="0" fontId="0" fillId="0" borderId="0" xfId="0" applyFont="1" applyFill="1" applyBorder="1" applyAlignment="1">
      <alignment vertical="center"/>
    </xf>
    <xf numFmtId="0" fontId="11" fillId="0" borderId="8" xfId="0" applyFont="1" applyFill="1" applyBorder="1" applyAlignment="1">
      <alignment horizontal="center" vertical="center"/>
    </xf>
    <xf numFmtId="0" fontId="18" fillId="0" borderId="5" xfId="0" applyFont="1" applyFill="1" applyBorder="1" applyAlignment="1">
      <alignment horizontal="center" vertical="center" wrapText="1"/>
    </xf>
    <xf numFmtId="0" fontId="0" fillId="0" borderId="5" xfId="0" applyFont="1" applyFill="1" applyBorder="1" applyAlignment="1">
      <alignment vertical="center"/>
    </xf>
    <xf numFmtId="0" fontId="18" fillId="0" borderId="0" xfId="0" applyFont="1" applyFill="1" applyBorder="1" applyAlignment="1">
      <alignment horizontal="center" vertical="center" wrapText="1"/>
    </xf>
    <xf numFmtId="0" fontId="5" fillId="0" borderId="0" xfId="0" applyFont="1" applyFill="1" applyBorder="1" applyAlignment="1">
      <alignment vertical="center"/>
    </xf>
    <xf numFmtId="0" fontId="19" fillId="0" borderId="0" xfId="0" applyFont="1" applyFill="1" applyBorder="1" applyAlignment="1">
      <alignment horizontal="center" vertical="center"/>
    </xf>
    <xf numFmtId="0" fontId="20" fillId="0" borderId="5" xfId="0" applyFont="1" applyFill="1" applyBorder="1" applyAlignment="1">
      <alignment horizontal="center" vertical="center"/>
    </xf>
    <xf numFmtId="0" fontId="0" fillId="0" borderId="0" xfId="0" applyFill="1" applyAlignment="1">
      <alignment vertical="center"/>
    </xf>
    <xf numFmtId="4" fontId="0" fillId="0" borderId="0" xfId="0" applyNumberFormat="1" applyFill="1" applyAlignment="1">
      <alignment vertical="center"/>
    </xf>
    <xf numFmtId="0" fontId="20" fillId="0" borderId="0" xfId="0" applyFont="1" applyFill="1" applyBorder="1" applyAlignment="1">
      <alignment horizontal="center" vertical="center"/>
    </xf>
    <xf numFmtId="177" fontId="0" fillId="0" borderId="0" xfId="0" applyNumberFormat="1" applyFont="1" applyFill="1" applyBorder="1" applyAlignment="1">
      <alignment horizontal="center" vertical="center"/>
    </xf>
    <xf numFmtId="0" fontId="0" fillId="9" borderId="5" xfId="0" applyFont="1" applyFill="1" applyBorder="1" applyAlignment="1">
      <alignment horizontal="center" vertical="center"/>
    </xf>
    <xf numFmtId="0" fontId="6" fillId="0" borderId="0" xfId="0" applyFont="1" applyFill="1" applyBorder="1" applyAlignment="1">
      <alignment horizontal="center" vertical="center" wrapText="1"/>
    </xf>
    <xf numFmtId="0" fontId="6" fillId="0" borderId="0" xfId="0" applyNumberFormat="1" applyFont="1" applyFill="1" applyBorder="1" applyAlignment="1">
      <alignment horizontal="center" vertical="center" wrapText="1"/>
    </xf>
    <xf numFmtId="0" fontId="21" fillId="9" borderId="5" xfId="0" applyFont="1" applyFill="1" applyBorder="1" applyAlignment="1">
      <alignment horizontal="center" vertical="center"/>
    </xf>
    <xf numFmtId="0" fontId="0" fillId="0" borderId="0" xfId="0" applyFill="1">
      <alignment vertical="center"/>
    </xf>
    <xf numFmtId="0" fontId="22" fillId="0" borderId="0" xfId="0" applyFont="1" applyFill="1" applyBorder="1" applyAlignment="1">
      <alignment vertical="center"/>
    </xf>
    <xf numFmtId="177" fontId="20" fillId="0" borderId="0" xfId="0" applyNumberFormat="1" applyFont="1" applyFill="1" applyBorder="1" applyAlignment="1">
      <alignment horizontal="center" vertical="center"/>
    </xf>
    <xf numFmtId="26" fontId="22" fillId="0" borderId="0" xfId="0" applyNumberFormat="1" applyFont="1" applyFill="1" applyBorder="1" applyAlignment="1">
      <alignment vertical="center"/>
    </xf>
    <xf numFmtId="58" fontId="0" fillId="10" borderId="5" xfId="0" applyNumberFormat="1" applyFont="1" applyFill="1" applyBorder="1" applyAlignment="1">
      <alignment horizontal="center" vertical="center"/>
    </xf>
    <xf numFmtId="0" fontId="0" fillId="10" borderId="5" xfId="0" applyFont="1" applyFill="1" applyBorder="1" applyAlignment="1">
      <alignment horizontal="center" vertical="center"/>
    </xf>
    <xf numFmtId="0" fontId="0" fillId="10" borderId="5" xfId="0" applyFont="1" applyFill="1" applyBorder="1" applyAlignment="1">
      <alignment vertical="center"/>
    </xf>
    <xf numFmtId="177" fontId="0" fillId="0" borderId="0" xfId="0" applyNumberFormat="1" applyFont="1" applyFill="1" applyBorder="1" applyAlignment="1">
      <alignment vertical="center"/>
    </xf>
    <xf numFmtId="177" fontId="0" fillId="10" borderId="5"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17" fillId="0" borderId="0" xfId="0" applyFont="1" applyFill="1" applyBorder="1" applyAlignment="1">
      <alignment vertical="center"/>
    </xf>
    <xf numFmtId="0" fontId="11" fillId="0" borderId="0" xfId="0" applyFont="1" applyFill="1" applyBorder="1" applyAlignment="1">
      <alignment vertical="center"/>
    </xf>
    <xf numFmtId="0" fontId="23" fillId="11" borderId="11" xfId="0" applyFont="1" applyFill="1" applyBorder="1" applyAlignment="1">
      <alignment horizontal="center" vertical="center"/>
    </xf>
    <xf numFmtId="0" fontId="23" fillId="11" borderId="12" xfId="0" applyFont="1" applyFill="1" applyBorder="1" applyAlignment="1">
      <alignment horizontal="center" vertical="center"/>
    </xf>
    <xf numFmtId="0" fontId="23" fillId="11" borderId="13" xfId="0" applyFont="1" applyFill="1" applyBorder="1" applyAlignment="1">
      <alignment horizontal="center" vertical="center"/>
    </xf>
    <xf numFmtId="58" fontId="23" fillId="11" borderId="14" xfId="0" applyNumberFormat="1" applyFont="1" applyFill="1" applyBorder="1" applyAlignment="1">
      <alignment horizontal="center" vertical="center"/>
    </xf>
    <xf numFmtId="0" fontId="23" fillId="11" borderId="5" xfId="0" applyFont="1" applyFill="1" applyBorder="1" applyAlignment="1">
      <alignment horizontal="center" vertical="center"/>
    </xf>
    <xf numFmtId="0" fontId="23" fillId="11" borderId="15" xfId="0" applyFont="1" applyFill="1" applyBorder="1" applyAlignment="1">
      <alignment vertical="center"/>
    </xf>
    <xf numFmtId="0" fontId="24" fillId="0" borderId="14" xfId="0" applyFont="1" applyFill="1" applyBorder="1" applyAlignment="1">
      <alignment horizontal="center" vertical="center"/>
    </xf>
    <xf numFmtId="0" fontId="24" fillId="0" borderId="5" xfId="0" applyFont="1" applyFill="1" applyBorder="1" applyAlignment="1">
      <alignment horizontal="center" vertical="center"/>
    </xf>
    <xf numFmtId="177" fontId="24" fillId="0" borderId="5" xfId="0" applyNumberFormat="1" applyFont="1" applyFill="1" applyBorder="1" applyAlignment="1">
      <alignment horizontal="center" vertical="center"/>
    </xf>
    <xf numFmtId="177" fontId="24" fillId="0" borderId="15" xfId="0" applyNumberFormat="1" applyFont="1" applyFill="1" applyBorder="1" applyAlignment="1">
      <alignment horizontal="center" vertical="center"/>
    </xf>
    <xf numFmtId="0" fontId="24" fillId="11" borderId="16" xfId="0" applyFont="1" applyFill="1" applyBorder="1" applyAlignment="1">
      <alignment horizontal="center" vertical="center"/>
    </xf>
    <xf numFmtId="0" fontId="24" fillId="11" borderId="17" xfId="0" applyFont="1" applyFill="1" applyBorder="1" applyAlignment="1">
      <alignment horizontal="center" vertical="center"/>
    </xf>
    <xf numFmtId="177" fontId="24" fillId="11" borderId="17" xfId="0" applyNumberFormat="1" applyFont="1" applyFill="1" applyBorder="1" applyAlignment="1">
      <alignment horizontal="center" vertical="center"/>
    </xf>
    <xf numFmtId="177" fontId="24" fillId="11" borderId="18" xfId="0" applyNumberFormat="1" applyFont="1" applyFill="1" applyBorder="1" applyAlignment="1">
      <alignment horizontal="center" vertical="center"/>
    </xf>
    <xf numFmtId="0" fontId="0" fillId="0" borderId="0" xfId="0" applyFont="1">
      <alignment vertical="center"/>
    </xf>
    <xf numFmtId="0" fontId="0" fillId="4" borderId="0" xfId="0" applyFill="1" applyAlignment="1">
      <alignment horizontal="center" vertical="center"/>
    </xf>
    <xf numFmtId="0" fontId="0" fillId="4" borderId="0" xfId="0" applyFill="1">
      <alignment vertical="center"/>
    </xf>
    <xf numFmtId="0" fontId="25" fillId="0" borderId="0" xfId="0" applyFont="1" applyFill="1" applyAlignment="1">
      <alignment vertical="center"/>
    </xf>
    <xf numFmtId="180" fontId="25" fillId="0" borderId="0" xfId="0" applyNumberFormat="1" applyFont="1" applyFill="1" applyAlignment="1"/>
    <xf numFmtId="1" fontId="25" fillId="0" borderId="0" xfId="0" applyNumberFormat="1" applyFont="1" applyFill="1" applyAlignment="1"/>
    <xf numFmtId="181" fontId="25" fillId="0" borderId="0" xfId="0" applyNumberFormat="1" applyFont="1" applyFill="1" applyAlignment="1"/>
    <xf numFmtId="182" fontId="25" fillId="0" borderId="0" xfId="0" applyNumberFormat="1" applyFont="1" applyFill="1" applyAlignment="1"/>
    <xf numFmtId="0" fontId="25" fillId="0" borderId="0" xfId="0" applyFont="1" applyFill="1" applyAlignment="1"/>
    <xf numFmtId="183" fontId="25" fillId="0" borderId="0" xfId="0" applyNumberFormat="1" applyFont="1" applyFill="1" applyAlignment="1"/>
    <xf numFmtId="177" fontId="25" fillId="0" borderId="0" xfId="0" applyNumberFormat="1" applyFont="1" applyFill="1" applyAlignment="1"/>
    <xf numFmtId="184" fontId="25" fillId="0" borderId="0" xfId="0" applyNumberFormat="1" applyFont="1" applyFill="1" applyAlignment="1"/>
    <xf numFmtId="0" fontId="25" fillId="0" borderId="0" xfId="0" applyNumberFormat="1" applyFont="1" applyFill="1" applyAlignment="1"/>
    <xf numFmtId="0" fontId="5" fillId="0" borderId="0" xfId="0" applyFont="1" applyFill="1" applyAlignment="1">
      <alignment vertical="center"/>
    </xf>
    <xf numFmtId="0" fontId="22" fillId="0" borderId="0" xfId="0" applyFont="1" applyFill="1" applyBorder="1" applyAlignment="1">
      <alignment horizontal="center" vertical="center"/>
    </xf>
    <xf numFmtId="0" fontId="26" fillId="0" borderId="0" xfId="0" applyFont="1" applyFill="1" applyAlignment="1">
      <alignment wrapText="1"/>
    </xf>
    <xf numFmtId="176" fontId="14" fillId="0" borderId="0" xfId="0" applyNumberFormat="1" applyFont="1" applyFill="1" applyBorder="1" applyAlignment="1" applyProtection="1"/>
    <xf numFmtId="176" fontId="6" fillId="0" borderId="0" xfId="0" applyNumberFormat="1" applyFont="1" applyFill="1" applyBorder="1" applyAlignment="1">
      <alignment vertical="center"/>
    </xf>
    <xf numFmtId="176" fontId="27" fillId="0" borderId="0" xfId="0" applyNumberFormat="1" applyFont="1" applyFill="1" applyBorder="1" applyAlignment="1">
      <alignment vertical="center"/>
    </xf>
    <xf numFmtId="0" fontId="28" fillId="0" borderId="0" xfId="0" applyFont="1" applyFill="1" applyBorder="1" applyAlignment="1">
      <alignment vertical="center"/>
    </xf>
    <xf numFmtId="179" fontId="6" fillId="0" borderId="0" xfId="0" applyNumberFormat="1" applyFont="1" applyFill="1" applyBorder="1" applyAlignment="1">
      <alignment vertical="center"/>
    </xf>
    <xf numFmtId="0" fontId="29" fillId="0" borderId="0" xfId="0" applyFont="1" applyFill="1" applyAlignment="1"/>
    <xf numFmtId="0" fontId="29" fillId="0" borderId="0" xfId="0" applyFont="1" applyFill="1" applyAlignment="1">
      <alignment horizontal="center"/>
    </xf>
    <xf numFmtId="176" fontId="21" fillId="0" borderId="0" xfId="0" applyNumberFormat="1" applyFont="1" applyFill="1" applyAlignment="1"/>
    <xf numFmtId="176" fontId="29" fillId="0" borderId="0" xfId="0" applyNumberFormat="1" applyFont="1" applyFill="1" applyAlignment="1"/>
    <xf numFmtId="176" fontId="28" fillId="0" borderId="0" xfId="0" applyNumberFormat="1" applyFont="1" applyFill="1" applyBorder="1" applyAlignment="1">
      <alignment vertical="center"/>
    </xf>
    <xf numFmtId="0" fontId="27" fillId="0" borderId="0" xfId="0" applyFont="1" applyFill="1" applyBorder="1" applyAlignment="1">
      <alignment vertical="center"/>
    </xf>
    <xf numFmtId="0" fontId="30" fillId="0" borderId="0" xfId="0" applyFont="1" applyFill="1" applyAlignment="1">
      <alignment horizontal="right" vertical="center"/>
    </xf>
    <xf numFmtId="185" fontId="30" fillId="0" borderId="0" xfId="0" applyNumberFormat="1" applyFont="1" applyFill="1" applyAlignment="1">
      <alignment horizontal="right" vertical="center"/>
    </xf>
    <xf numFmtId="0" fontId="31" fillId="0" borderId="0" xfId="0" applyFont="1" applyFill="1" applyAlignment="1"/>
    <xf numFmtId="0" fontId="6" fillId="0" borderId="0" xfId="0" applyFont="1" applyFill="1" applyAlignment="1"/>
    <xf numFmtId="58" fontId="5" fillId="0" borderId="0" xfId="0" applyNumberFormat="1" applyFont="1" applyFill="1" applyAlignment="1">
      <alignment vertical="center"/>
    </xf>
    <xf numFmtId="9" fontId="30" fillId="0" borderId="0" xfId="0" applyNumberFormat="1" applyFont="1" applyFill="1" applyAlignment="1">
      <alignment horizontal="right" vertical="center"/>
    </xf>
    <xf numFmtId="179" fontId="5" fillId="0" borderId="0" xfId="0" applyNumberFormat="1" applyFont="1" applyFill="1" applyAlignment="1">
      <alignment vertical="center"/>
    </xf>
    <xf numFmtId="0" fontId="30" fillId="0" borderId="0" xfId="0" applyFont="1" applyFill="1" applyAlignment="1">
      <alignment horizontal="right" vertical="center" wrapText="1"/>
    </xf>
    <xf numFmtId="0" fontId="30" fillId="0" borderId="0" xfId="0" applyNumberFormat="1" applyFont="1" applyFill="1" applyAlignment="1">
      <alignment horizontal="right" vertical="center"/>
    </xf>
    <xf numFmtId="0" fontId="14" fillId="0" borderId="0" xfId="0" applyNumberFormat="1" applyFont="1" applyFill="1" applyBorder="1" applyAlignment="1" applyProtection="1"/>
    <xf numFmtId="0" fontId="0" fillId="0" borderId="0" xfId="0" applyBorder="1">
      <alignment vertical="center"/>
    </xf>
    <xf numFmtId="178" fontId="21" fillId="0" borderId="0" xfId="0" applyNumberFormat="1" applyFont="1" applyFill="1" applyBorder="1" applyAlignment="1">
      <alignment vertical="center"/>
    </xf>
    <xf numFmtId="0" fontId="21" fillId="0" borderId="0" xfId="0" applyFont="1" applyFill="1" applyBorder="1" applyAlignment="1">
      <alignment vertical="center"/>
    </xf>
    <xf numFmtId="0" fontId="27" fillId="0" borderId="0" xfId="0" applyNumberFormat="1" applyFont="1" applyFill="1" applyBorder="1" applyAlignment="1">
      <alignment horizontal="center"/>
    </xf>
    <xf numFmtId="0" fontId="32" fillId="0" borderId="0" xfId="0" applyFont="1" applyAlignment="1">
      <alignment horizontal="center" vertical="center"/>
    </xf>
    <xf numFmtId="0" fontId="33" fillId="0" borderId="0" xfId="0" applyFont="1" applyBorder="1" applyAlignment="1">
      <alignment horizontal="left" vertical="center"/>
    </xf>
    <xf numFmtId="0" fontId="27" fillId="0" borderId="0" xfId="0" applyFont="1" applyBorder="1" applyAlignment="1">
      <alignment horizontal="left" vertical="center"/>
    </xf>
    <xf numFmtId="0" fontId="33" fillId="0" borderId="0" xfId="0" applyFont="1" applyBorder="1" applyAlignment="1">
      <alignment horizontal="center" vertical="center"/>
    </xf>
    <xf numFmtId="0" fontId="34" fillId="0" borderId="0" xfId="0" applyFont="1" applyBorder="1" applyAlignment="1">
      <alignment horizontal="center"/>
    </xf>
    <xf numFmtId="0" fontId="33" fillId="0" borderId="0" xfId="0" applyFont="1" applyAlignment="1">
      <alignment horizontal="center" vertical="center"/>
    </xf>
    <xf numFmtId="0" fontId="34" fillId="0" borderId="0" xfId="0" applyFont="1" applyBorder="1" applyAlignment="1">
      <alignment horizontal="center" vertical="center"/>
    </xf>
    <xf numFmtId="49" fontId="8" fillId="0" borderId="5" xfId="0" applyNumberFormat="1" applyFont="1" applyFill="1" applyBorder="1" applyAlignment="1">
      <alignment horizontal="center" vertical="center"/>
    </xf>
    <xf numFmtId="49" fontId="35" fillId="0" borderId="5" xfId="0" applyNumberFormat="1" applyFont="1" applyFill="1" applyBorder="1" applyAlignment="1">
      <alignment horizontal="center" vertical="center"/>
    </xf>
    <xf numFmtId="0" fontId="27" fillId="0" borderId="5" xfId="0" applyFont="1" applyFill="1" applyBorder="1" applyAlignment="1">
      <alignment horizontal="center" vertical="center"/>
    </xf>
    <xf numFmtId="0" fontId="27" fillId="0" borderId="5" xfId="0" applyNumberFormat="1" applyFont="1" applyFill="1" applyBorder="1" applyAlignment="1">
      <alignment horizontal="center"/>
    </xf>
    <xf numFmtId="186" fontId="0" fillId="0" borderId="0" xfId="0" applyNumberFormat="1"/>
    <xf numFmtId="10" fontId="0" fillId="0" borderId="0" xfId="0" applyNumberFormat="1"/>
    <xf numFmtId="187" fontId="0" fillId="0" borderId="0" xfId="0" applyNumberFormat="1"/>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10" xfId="49" builtinId="0"/>
    <cellStyle name="Normal" xfId="50" builtinId="0"/>
  </cellStyles>
  <dxfs count="3">
    <dxf>
      <font>
        <color rgb="FF9C0006"/>
      </font>
      <fill>
        <patternFill patternType="solid">
          <bgColor rgb="FFFFC7CE"/>
        </patternFill>
      </fill>
    </dxf>
    <dxf>
      <fill>
        <patternFill patternType="solid">
          <bgColor rgb="FFFF9900"/>
        </patternFill>
      </fill>
    </dxf>
    <dxf>
      <font>
        <color rgb="FF9C0006"/>
      </font>
      <fill>
        <patternFill patternType="solid">
          <bgColor rgb="FFFFC7CE"/>
        </patternFill>
      </fill>
    </dxf>
  </dxfs>
  <tableStyles count="0" defaultTableStyle="TableStyleMedium2" defaultPivotStyle="PivotStyleLight16"/>
  <colors>
    <mruColors>
      <color rgb="00FFFF00"/>
      <color rgb="0000B0F0"/>
      <color rgb="00FF0000"/>
      <color rgb="00000000"/>
    </mruColors>
  </colors>
  <extLst>
    <ext uri="{EB79DEF2-80B8-43e5-95BD-54CBDDF9020C}">
      <x14:slicerStyles xmlns:x14="http://schemas.microsoft.com/office/spreadsheetml/2009/9/main" defaultSlicerStyle="SlicerStyleLight1"/>
    </ext>
  </extLst>
</styleSheet>
</file>

<file path=xl/_rels/workbook.xml.rels>&#65279;<?xml version="1.0" encoding="utf-8"?><Relationships xmlns="http://schemas.openxmlformats.org/package/2006/relationships"><Relationship Id="rId1" Type="http://schemas.openxmlformats.org/officeDocument/2006/relationships/worksheet" Target="worksheets/sheet1.xml" /><Relationship Id="rId10" Type="http://schemas.openxmlformats.org/officeDocument/2006/relationships/worksheet" Target="worksheets/sheet10.xml" /><Relationship Id="rId11" Type="http://schemas.openxmlformats.org/officeDocument/2006/relationships/worksheet" Target="worksheets/sheet11.xml" /><Relationship Id="rId12" Type="http://schemas.openxmlformats.org/officeDocument/2006/relationships/worksheet" Target="worksheets/sheet12.xml" /><Relationship Id="rId13" Type="http://schemas.openxmlformats.org/officeDocument/2006/relationships/theme" Target="theme/theme1.xml" /><Relationship Id="rId14" Type="http://schemas.openxmlformats.org/officeDocument/2006/relationships/sharedStrings" Target="sharedStrings.xml" /><Relationship Id="rId15" Type="http://schemas.openxmlformats.org/officeDocument/2006/relationships/styles" Target="styles.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worksheet" Target="worksheets/sheet7.xml" /><Relationship Id="rId8" Type="http://schemas.openxmlformats.org/officeDocument/2006/relationships/worksheet" Target="worksheets/sheet8.xml" /><Relationship Id="rId9" Type="http://schemas.openxmlformats.org/officeDocument/2006/relationships/worksheet" Target="worksheets/sheet9.xml"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E22"/>
  <sheetViews>
    <sheetView zoomScale="85" zoomScaleNormal="85" workbookViewId="0">
      <selection activeCell="C5" sqref="C5"/>
    </sheetView>
  </sheetViews>
  <sheetFormatPr baseColWidth="8" defaultColWidth="9" defaultRowHeight="14.25" outlineLevelCol="4"/>
  <cols>
    <col min="1" max="1" width="17.1333333333333" style="100" customWidth="1"/>
    <col min="2" max="2" width="9.81666666666667" style="100"/>
    <col min="4" max="4" width="9.81666666666667" style="84"/>
  </cols>
  <sheetData>
    <row r="1" spans="1:5">
      <c r="A1" s="204" t="s">
        <v>0</v>
      </c>
      <c r="B1" s="205" t="s">
        <v>1</v>
      </c>
      <c r="E1" t="s">
        <v>2</v>
      </c>
    </row>
    <row r="2" spans="1:5">
      <c r="A2" s="206" t="s">
        <v>3</v>
      </c>
      <c r="B2" s="207" t="s">
        <v>4</v>
      </c>
      <c r="E2" t="s">
        <v>5</v>
      </c>
    </row>
    <row r="3" spans="1:5">
      <c r="A3" s="206" t="s">
        <v>6</v>
      </c>
      <c r="B3" s="207" t="s">
        <v>7</v>
      </c>
      <c r="E3" t="s">
        <v>8</v>
      </c>
    </row>
    <row r="4" spans="1:5">
      <c r="A4" s="206">
        <v>801</v>
      </c>
      <c r="B4" s="207" t="s">
        <v>9</v>
      </c>
      <c r="E4" t="s">
        <v>10</v>
      </c>
    </row>
    <row r="5" spans="1:5">
      <c r="A5" s="206">
        <v>806</v>
      </c>
      <c r="B5" s="207" t="s">
        <v>11</v>
      </c>
      <c r="E5" t="s">
        <v>12</v>
      </c>
    </row>
    <row r="6" spans="1:5">
      <c r="A6" s="206">
        <v>808</v>
      </c>
      <c r="B6" s="207" t="s">
        <v>9</v>
      </c>
    </row>
    <row r="7" spans="1:5">
      <c r="A7" s="206" t="s">
        <v>13</v>
      </c>
      <c r="B7" s="207" t="s">
        <v>4</v>
      </c>
    </row>
    <row r="8" spans="1:5">
      <c r="A8" s="206" t="s">
        <v>14</v>
      </c>
      <c r="B8" s="207" t="s">
        <v>4</v>
      </c>
    </row>
    <row r="9" spans="1:5">
      <c r="A9" s="206" t="s">
        <v>15</v>
      </c>
      <c r="B9" s="207" t="s">
        <v>4</v>
      </c>
    </row>
    <row r="10" spans="1:5">
      <c r="A10" s="206" t="s">
        <v>16</v>
      </c>
      <c r="B10" s="207" t="s">
        <v>4</v>
      </c>
    </row>
    <row r="11" spans="1:5">
      <c r="A11" s="206" t="s">
        <v>17</v>
      </c>
      <c r="B11" s="207" t="s">
        <v>4</v>
      </c>
    </row>
    <row r="12" spans="1:5">
      <c r="A12" s="206" t="s">
        <v>18</v>
      </c>
      <c r="B12" s="207" t="s">
        <v>18</v>
      </c>
    </row>
    <row r="13" spans="1:5">
      <c r="A13" s="206" t="s">
        <v>19</v>
      </c>
      <c r="B13" s="207" t="s">
        <v>19</v>
      </c>
    </row>
    <row r="14" spans="1:5">
      <c r="A14" s="206" t="s">
        <v>20</v>
      </c>
      <c r="B14" s="207" t="s">
        <v>7</v>
      </c>
    </row>
    <row r="15" spans="1:5">
      <c r="A15" s="206">
        <v>818</v>
      </c>
      <c r="B15" s="207" t="s">
        <v>4</v>
      </c>
    </row>
    <row r="16" spans="1:5">
      <c r="A16" s="206" t="s">
        <v>21</v>
      </c>
      <c r="B16" s="207" t="s">
        <v>19</v>
      </c>
    </row>
    <row r="17" spans="1:2">
      <c r="A17" s="206">
        <v>809</v>
      </c>
      <c r="B17" s="207" t="s">
        <v>22</v>
      </c>
    </row>
    <row r="18" spans="1:2">
      <c r="A18" s="206" t="s">
        <v>23</v>
      </c>
      <c r="B18" s="207" t="s">
        <v>9</v>
      </c>
    </row>
    <row r="19" spans="1:2">
      <c r="A19" s="206" t="s">
        <v>24</v>
      </c>
      <c r="B19" s="207" t="s">
        <v>4</v>
      </c>
    </row>
    <row r="20" spans="1:2">
      <c r="A20" s="206" t="s">
        <v>25</v>
      </c>
      <c r="B20" s="100" t="s">
        <v>18</v>
      </c>
    </row>
    <row r="21" spans="1:2">
      <c r="A21" s="206" t="s">
        <v>26</v>
      </c>
      <c r="B21" s="100" t="s">
        <v>26</v>
      </c>
    </row>
    <row r="22" spans="1:2">
      <c r="A22" s="206" t="s">
        <v>27</v>
      </c>
      <c r="B22" s="100" t="s">
        <v>27</v>
      </c>
    </row>
  </sheetData>
  <autoFilter ref="A1:D22">
    <extLst/>
  </autoFilter>
  <pageMargins left="0.75" right="0.75" top="1" bottom="1" header="0.5" footer="0.5"/>
  <pageSetup paperSize="9" orientation="portrait"/>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M11574"/>
  <sheetViews>
    <sheetView zoomScale="85" zoomScaleNormal="85" workbookViewId="0">
      <pane ySplit="1" topLeftCell="A11541" activePane="bottomLeft" state="frozen"/>
      <selection/>
      <selection pane="bottomLeft" activeCell="F2" sqref="F2:F11574"/>
    </sheetView>
  </sheetViews>
  <sheetFormatPr baseColWidth="8" defaultColWidth="9.81666666666667" defaultRowHeight="20" customHeight="1"/>
  <cols>
    <col min="1" max="1" width="41.7583333333333" style="60" customWidth="1"/>
    <col min="2" max="2" width="17.1333333333333" style="60" customWidth="1"/>
    <col min="3" max="3" width="13.7583333333333" style="60" customWidth="1"/>
    <col min="4" max="5" width="14.8833333333333" style="60" customWidth="1"/>
    <col min="6" max="6" width="9.81666666666667" style="61"/>
    <col min="7" max="7" width="9.81666666666667" style="60"/>
    <col min="8" max="9" width="9.81666666666667" style="193"/>
    <col min="10" max="10" width="9.81666666666667" style="61"/>
    <col min="11" max="11" width="9.81666666666667" style="193"/>
    <col min="12" max="12" width="14.8833333333333" style="194"/>
    <col min="13" max="13" width="9.81666666666667" style="195"/>
    <col min="14" max="16384" width="9.81666666666667" style="61"/>
  </cols>
  <sheetData>
    <row r="1" spans="1:13" s="61" customFormat="1" customHeight="1">
      <c r="A1" s="20" t="s">
        <v>28</v>
      </c>
      <c r="B1" s="20" t="s">
        <v>29</v>
      </c>
      <c r="C1" s="20" t="s">
        <v>30</v>
      </c>
      <c r="D1" s="20" t="s">
        <v>0</v>
      </c>
      <c r="E1" s="20"/>
      <c r="F1" s="61" t="s">
        <v>31</v>
      </c>
      <c r="G1" s="60" t="s">
        <v>1</v>
      </c>
      <c r="K1" s="193"/>
      <c r="L1" s="194"/>
      <c r="M1" s="195"/>
    </row>
    <row r="2" spans="1:13" s="61" customFormat="1" customHeight="1">
      <c r="A2"/>
      <c r="B2"/>
      <c r="C2"/>
      <c r="D2"/>
      <c r="E2"/>
      <c r="F2" s="61"/>
      <c r="G2" s="196" t="e">
        <f>VLOOKUP(D2,sku归属!A:B,2,0)</f>
        <v>#N/A</v>
      </c>
      <c r="K2" s="193"/>
      <c r="L2" s="194"/>
      <c r="M2" s="195"/>
    </row>
    <row r="3" spans="1:13" s="61" customFormat="1" customHeight="1">
      <c r="A3"/>
      <c r="B3"/>
      <c r="C3"/>
      <c r="D3"/>
      <c r="E3"/>
      <c r="F3" s="61"/>
      <c r="G3" s="196" t="e">
        <f>VLOOKUP(D3,sku归属!A:B,2,0)</f>
        <v>#N/A</v>
      </c>
      <c r="K3" s="193"/>
      <c r="L3" s="194"/>
      <c r="M3" s="195"/>
    </row>
    <row r="4" spans="1:13" s="61" customFormat="1" customHeight="1">
      <c r="A4"/>
      <c r="B4"/>
      <c r="C4"/>
      <c r="D4"/>
      <c r="E4"/>
      <c r="F4" s="61"/>
      <c r="G4" s="196" t="e">
        <f>VLOOKUP(D4,sku归属!A:B,2,0)</f>
        <v>#N/A</v>
      </c>
      <c r="K4" s="193"/>
      <c r="L4" s="194"/>
      <c r="M4" s="195"/>
    </row>
    <row r="5" spans="1:13" s="61" customFormat="1" customHeight="1">
      <c r="A5"/>
      <c r="B5"/>
      <c r="C5"/>
      <c r="D5"/>
      <c r="E5"/>
      <c r="F5" s="61"/>
      <c r="G5" s="196" t="e">
        <f>VLOOKUP(D5,sku归属!A:B,2,0)</f>
        <v>#N/A</v>
      </c>
      <c r="K5" s="193"/>
      <c r="L5" s="194"/>
      <c r="M5" s="195"/>
    </row>
    <row r="6" spans="1:13" s="61" customFormat="1" customHeight="1">
      <c r="A6"/>
      <c r="B6"/>
      <c r="C6"/>
      <c r="D6"/>
      <c r="E6"/>
      <c r="F6" s="61"/>
      <c r="G6" s="196" t="e">
        <f>VLOOKUP(D6,sku归属!A:B,2,0)</f>
        <v>#N/A</v>
      </c>
      <c r="K6" s="193"/>
      <c r="L6" s="194"/>
      <c r="M6" s="195"/>
    </row>
    <row r="7" spans="1:13" s="61" customFormat="1" customHeight="1">
      <c r="A7"/>
      <c r="B7"/>
      <c r="C7"/>
      <c r="D7"/>
      <c r="E7"/>
      <c r="F7" s="61"/>
      <c r="G7" s="196" t="e">
        <f>VLOOKUP(D7,sku归属!A:B,2,0)</f>
        <v>#N/A</v>
      </c>
      <c r="K7" s="193"/>
      <c r="L7" s="194"/>
      <c r="M7" s="195"/>
    </row>
    <row r="8" spans="1:13" s="61" customFormat="1" customHeight="1">
      <c r="A8"/>
      <c r="B8"/>
      <c r="C8"/>
      <c r="D8"/>
      <c r="E8"/>
      <c r="F8" s="61"/>
      <c r="G8" s="196" t="e">
        <f>VLOOKUP(D8,sku归属!A:B,2,0)</f>
        <v>#N/A</v>
      </c>
      <c r="K8" s="193"/>
      <c r="L8" s="194"/>
      <c r="M8" s="195"/>
    </row>
    <row r="9" spans="1:13" s="61" customFormat="1" customHeight="1">
      <c r="A9"/>
      <c r="B9"/>
      <c r="C9"/>
      <c r="D9"/>
      <c r="E9"/>
      <c r="F9" s="61"/>
      <c r="G9" s="196" t="e">
        <f>VLOOKUP(D9,sku归属!A:B,2,0)</f>
        <v>#N/A</v>
      </c>
      <c r="K9" s="193"/>
      <c r="L9" s="194"/>
      <c r="M9" s="195"/>
    </row>
    <row r="10" spans="1:13" s="61" customFormat="1" customHeight="1">
      <c r="A10"/>
      <c r="B10"/>
      <c r="C10"/>
      <c r="D10"/>
      <c r="E10"/>
      <c r="F10" s="61"/>
      <c r="G10" s="196" t="e">
        <f>VLOOKUP(D10,sku归属!A:B,2,0)</f>
        <v>#N/A</v>
      </c>
      <c r="K10" s="193"/>
      <c r="L10" s="194"/>
      <c r="M10" s="195"/>
    </row>
    <row r="11" spans="1:13" s="61" customFormat="1" customHeight="1">
      <c r="A11"/>
      <c r="B11"/>
      <c r="C11"/>
      <c r="D11"/>
      <c r="E11"/>
      <c r="F11" s="61"/>
      <c r="G11" s="196" t="e">
        <f>VLOOKUP(D11,sku归属!A:B,2,0)</f>
        <v>#N/A</v>
      </c>
      <c r="K11" s="193"/>
      <c r="L11" s="194"/>
      <c r="M11" s="195"/>
    </row>
    <row r="12" spans="1:13" s="61" customFormat="1" customHeight="1">
      <c r="A12"/>
      <c r="B12"/>
      <c r="C12"/>
      <c r="D12"/>
      <c r="E12"/>
      <c r="F12" s="61"/>
      <c r="G12" s="196" t="e">
        <f>VLOOKUP(D12,sku归属!A:B,2,0)</f>
        <v>#N/A</v>
      </c>
      <c r="K12" s="193"/>
      <c r="L12" s="194"/>
      <c r="M12" s="195"/>
    </row>
    <row r="13" spans="1:13" s="61" customFormat="1" customHeight="1">
      <c r="A13"/>
      <c r="B13"/>
      <c r="C13"/>
      <c r="D13"/>
      <c r="E13"/>
      <c r="F13" s="61"/>
      <c r="G13" s="196" t="e">
        <f>VLOOKUP(D13,sku归属!A:B,2,0)</f>
        <v>#N/A</v>
      </c>
      <c r="K13" s="193"/>
      <c r="L13" s="194"/>
      <c r="M13" s="195"/>
    </row>
    <row r="14" spans="1:13" s="61" customFormat="1" customHeight="1">
      <c r="A14"/>
      <c r="B14"/>
      <c r="C14"/>
      <c r="D14"/>
      <c r="E14"/>
      <c r="F14" s="61"/>
      <c r="G14" s="196" t="e">
        <f>VLOOKUP(D14,sku归属!A:B,2,0)</f>
        <v>#N/A</v>
      </c>
      <c r="K14" s="193"/>
      <c r="L14" s="194"/>
      <c r="M14" s="195"/>
    </row>
    <row r="15" spans="1:13" s="61" customFormat="1" customHeight="1">
      <c r="A15"/>
      <c r="B15"/>
      <c r="C15"/>
      <c r="D15"/>
      <c r="E15"/>
      <c r="F15" s="61"/>
      <c r="G15" s="196" t="e">
        <f>VLOOKUP(D15,sku归属!A:B,2,0)</f>
        <v>#N/A</v>
      </c>
      <c r="K15" s="193"/>
      <c r="L15" s="194"/>
      <c r="M15" s="195"/>
    </row>
    <row r="16" spans="1:13" s="61" customFormat="1" customHeight="1">
      <c r="A16"/>
      <c r="B16"/>
      <c r="C16"/>
      <c r="D16"/>
      <c r="E16"/>
      <c r="F16" s="61"/>
      <c r="G16" s="196" t="e">
        <f>VLOOKUP(D16,sku归属!A:B,2,0)</f>
        <v>#N/A</v>
      </c>
      <c r="K16" s="193"/>
      <c r="L16" s="194"/>
      <c r="M16" s="195"/>
    </row>
    <row r="17" spans="1:13" s="61" customFormat="1" customHeight="1">
      <c r="A17"/>
      <c r="B17"/>
      <c r="C17"/>
      <c r="D17"/>
      <c r="E17"/>
      <c r="F17" s="61"/>
      <c r="G17" s="196" t="e">
        <f>VLOOKUP(D17,sku归属!A:B,2,0)</f>
        <v>#N/A</v>
      </c>
      <c r="K17" s="193"/>
      <c r="L17" s="194"/>
      <c r="M17" s="195"/>
    </row>
    <row r="18" spans="1:13" s="61" customFormat="1" customHeight="1">
      <c r="A18"/>
      <c r="B18"/>
      <c r="C18"/>
      <c r="D18"/>
      <c r="E18"/>
      <c r="F18" s="61"/>
      <c r="G18" s="196" t="e">
        <f>VLOOKUP(D18,sku归属!A:B,2,0)</f>
        <v>#N/A</v>
      </c>
      <c r="K18" s="193"/>
      <c r="L18" s="194"/>
      <c r="M18" s="195"/>
    </row>
    <row r="19" spans="1:13" s="61" customFormat="1" customHeight="1">
      <c r="A19"/>
      <c r="B19"/>
      <c r="C19"/>
      <c r="D19"/>
      <c r="E19"/>
      <c r="F19" s="61"/>
      <c r="G19" s="196" t="e">
        <f>VLOOKUP(D19,sku归属!A:B,2,0)</f>
        <v>#N/A</v>
      </c>
      <c r="K19" s="193"/>
      <c r="L19" s="194"/>
      <c r="M19" s="195"/>
    </row>
    <row r="20" spans="1:13" s="61" customFormat="1" customHeight="1">
      <c r="A20"/>
      <c r="B20"/>
      <c r="C20"/>
      <c r="D20"/>
      <c r="E20"/>
      <c r="F20" s="61"/>
      <c r="G20" s="196" t="e">
        <f>VLOOKUP(D20,sku归属!A:B,2,0)</f>
        <v>#N/A</v>
      </c>
      <c r="K20" s="193"/>
      <c r="L20" s="194"/>
      <c r="M20" s="195"/>
    </row>
    <row r="21" spans="1:13" s="61" customFormat="1" customHeight="1">
      <c r="A21"/>
      <c r="B21"/>
      <c r="C21"/>
      <c r="D21"/>
      <c r="E21"/>
      <c r="F21" s="61"/>
      <c r="G21" s="196" t="e">
        <f>VLOOKUP(D21,sku归属!A:B,2,0)</f>
        <v>#N/A</v>
      </c>
      <c r="K21" s="193"/>
      <c r="L21" s="194"/>
      <c r="M21" s="195"/>
    </row>
    <row r="22" spans="1:13" s="61" customFormat="1" customHeight="1">
      <c r="A22"/>
      <c r="B22"/>
      <c r="C22"/>
      <c r="D22"/>
      <c r="E22"/>
      <c r="F22" s="61"/>
      <c r="G22" s="196" t="e">
        <f>VLOOKUP(D22,sku归属!A:B,2,0)</f>
        <v>#N/A</v>
      </c>
      <c r="K22" s="193"/>
      <c r="L22" s="194"/>
      <c r="M22" s="195"/>
    </row>
    <row r="23" spans="1:13" s="61" customFormat="1" customHeight="1">
      <c r="A23"/>
      <c r="B23"/>
      <c r="C23"/>
      <c r="D23"/>
      <c r="E23"/>
      <c r="F23" s="61"/>
      <c r="G23" s="196" t="e">
        <f>VLOOKUP(D23,sku归属!A:B,2,0)</f>
        <v>#N/A</v>
      </c>
      <c r="K23" s="193"/>
      <c r="L23" s="194"/>
      <c r="M23" s="195"/>
    </row>
    <row r="24" spans="1:13" s="61" customFormat="1" customHeight="1">
      <c r="A24"/>
      <c r="B24"/>
      <c r="C24"/>
      <c r="D24"/>
      <c r="E24"/>
      <c r="F24" s="61"/>
      <c r="G24" s="196" t="e">
        <f>VLOOKUP(D24,sku归属!A:B,2,0)</f>
        <v>#N/A</v>
      </c>
      <c r="K24" s="193"/>
      <c r="L24" s="194"/>
      <c r="M24" s="195"/>
    </row>
    <row r="25" spans="1:13" s="61" customFormat="1" customHeight="1">
      <c r="A25"/>
      <c r="B25"/>
      <c r="C25"/>
      <c r="D25"/>
      <c r="E25"/>
      <c r="F25" s="61"/>
      <c r="G25" s="196" t="e">
        <f>VLOOKUP(D25,sku归属!A:B,2,0)</f>
        <v>#N/A</v>
      </c>
      <c r="K25" s="193"/>
      <c r="L25" s="194"/>
      <c r="M25" s="195"/>
    </row>
    <row r="26" spans="1:13" s="61" customFormat="1" customHeight="1">
      <c r="A26"/>
      <c r="B26"/>
      <c r="C26"/>
      <c r="D26"/>
      <c r="E26"/>
      <c r="F26" s="61"/>
      <c r="G26" s="196" t="e">
        <f>VLOOKUP(D26,sku归属!A:B,2,0)</f>
        <v>#N/A</v>
      </c>
      <c r="K26" s="193"/>
      <c r="L26" s="194"/>
      <c r="M26" s="195"/>
    </row>
    <row r="27" spans="1:13" s="61" customFormat="1" customHeight="1">
      <c r="A27"/>
      <c r="B27"/>
      <c r="C27"/>
      <c r="D27"/>
      <c r="E27"/>
      <c r="F27" s="61"/>
      <c r="G27" s="196" t="e">
        <f>VLOOKUP(D27,sku归属!A:B,2,0)</f>
        <v>#N/A</v>
      </c>
      <c r="K27" s="193"/>
      <c r="L27" s="194"/>
      <c r="M27" s="195"/>
    </row>
    <row r="28" spans="1:13" s="61" customFormat="1" customHeight="1">
      <c r="A28"/>
      <c r="B28"/>
      <c r="C28"/>
      <c r="D28"/>
      <c r="E28"/>
      <c r="F28" s="61"/>
      <c r="G28" s="196" t="e">
        <f>VLOOKUP(D28,sku归属!A:B,2,0)</f>
        <v>#N/A</v>
      </c>
      <c r="K28" s="193"/>
      <c r="L28" s="194"/>
      <c r="M28" s="195"/>
    </row>
    <row r="29" spans="1:13" s="61" customFormat="1" customHeight="1">
      <c r="A29"/>
      <c r="B29"/>
      <c r="C29"/>
      <c r="D29"/>
      <c r="E29"/>
      <c r="F29" s="61"/>
      <c r="G29" s="196" t="e">
        <f>VLOOKUP(D29,sku归属!A:B,2,0)</f>
        <v>#N/A</v>
      </c>
      <c r="K29" s="193"/>
      <c r="L29" s="194"/>
      <c r="M29" s="195"/>
    </row>
    <row r="30" spans="1:13" s="61" customFormat="1" customHeight="1">
      <c r="A30"/>
      <c r="B30"/>
      <c r="C30"/>
      <c r="D30"/>
      <c r="E30"/>
      <c r="F30" s="61"/>
      <c r="G30" s="196" t="e">
        <f>VLOOKUP(D30,sku归属!A:B,2,0)</f>
        <v>#N/A</v>
      </c>
      <c r="K30" s="193"/>
      <c r="L30" s="194"/>
      <c r="M30" s="195"/>
    </row>
    <row r="31" spans="1:13" s="61" customFormat="1" customHeight="1">
      <c r="A31"/>
      <c r="B31"/>
      <c r="C31"/>
      <c r="D31"/>
      <c r="E31"/>
      <c r="F31" s="61"/>
      <c r="G31" s="196" t="e">
        <f>VLOOKUP(D31,sku归属!A:B,2,0)</f>
        <v>#N/A</v>
      </c>
      <c r="K31" s="193"/>
      <c r="L31" s="194"/>
      <c r="M31" s="195"/>
    </row>
    <row r="32" spans="1:13" s="61" customFormat="1" customHeight="1">
      <c r="A32"/>
      <c r="B32"/>
      <c r="C32"/>
      <c r="D32"/>
      <c r="E32"/>
      <c r="F32" s="61"/>
      <c r="G32" s="196" t="e">
        <f>VLOOKUP(D32,sku归属!A:B,2,0)</f>
        <v>#N/A</v>
      </c>
      <c r="K32" s="193"/>
      <c r="L32" s="194"/>
      <c r="M32" s="195"/>
    </row>
    <row r="33" spans="1:13" s="61" customFormat="1" customHeight="1">
      <c r="A33"/>
      <c r="B33"/>
      <c r="C33"/>
      <c r="D33"/>
      <c r="E33"/>
      <c r="F33" s="61"/>
      <c r="G33" s="196" t="e">
        <f>VLOOKUP(D33,sku归属!A:B,2,0)</f>
        <v>#N/A</v>
      </c>
      <c r="K33" s="193"/>
      <c r="L33" s="194"/>
      <c r="M33" s="195"/>
    </row>
    <row r="34" spans="1:13" s="61" customFormat="1" customHeight="1">
      <c r="A34"/>
      <c r="B34"/>
      <c r="C34"/>
      <c r="D34"/>
      <c r="E34"/>
      <c r="F34" s="61"/>
      <c r="G34" s="196" t="e">
        <f>VLOOKUP(D34,sku归属!A:B,2,0)</f>
        <v>#N/A</v>
      </c>
      <c r="K34" s="193"/>
      <c r="L34" s="194"/>
      <c r="M34" s="195"/>
    </row>
    <row r="35" spans="1:13" s="61" customFormat="1" customHeight="1">
      <c r="A35"/>
      <c r="B35"/>
      <c r="C35"/>
      <c r="D35"/>
      <c r="E35"/>
      <c r="F35" s="61"/>
      <c r="G35" s="196" t="e">
        <f>VLOOKUP(D35,sku归属!A:B,2,0)</f>
        <v>#N/A</v>
      </c>
      <c r="K35" s="193"/>
      <c r="L35" s="194"/>
      <c r="M35" s="195"/>
    </row>
    <row r="36" spans="1:13" s="61" customFormat="1" customHeight="1">
      <c r="A36"/>
      <c r="B36"/>
      <c r="C36"/>
      <c r="D36"/>
      <c r="E36"/>
      <c r="F36" s="61"/>
      <c r="G36" s="196" t="e">
        <f>VLOOKUP(D36,sku归属!A:B,2,0)</f>
        <v>#N/A</v>
      </c>
      <c r="K36" s="193"/>
      <c r="L36" s="194"/>
      <c r="M36" s="195"/>
    </row>
    <row r="37" spans="1:13" s="61" customFormat="1" customHeight="1">
      <c r="A37"/>
      <c r="B37"/>
      <c r="C37"/>
      <c r="D37"/>
      <c r="E37"/>
      <c r="F37" s="61"/>
      <c r="G37" s="196" t="e">
        <f>VLOOKUP(D37,sku归属!A:B,2,0)</f>
        <v>#N/A</v>
      </c>
      <c r="K37" s="193"/>
      <c r="L37" s="194"/>
      <c r="M37" s="195"/>
    </row>
    <row r="38" spans="1:13" s="61" customFormat="1" customHeight="1">
      <c r="A38"/>
      <c r="B38"/>
      <c r="C38"/>
      <c r="D38"/>
      <c r="E38"/>
      <c r="F38" s="61"/>
      <c r="G38" s="196" t="e">
        <f>VLOOKUP(D38,sku归属!A:B,2,0)</f>
        <v>#N/A</v>
      </c>
      <c r="K38" s="193"/>
      <c r="L38" s="194"/>
      <c r="M38" s="195"/>
    </row>
    <row r="39" spans="1:13" s="61" customFormat="1" customHeight="1">
      <c r="A39"/>
      <c r="B39"/>
      <c r="C39"/>
      <c r="D39"/>
      <c r="E39"/>
      <c r="F39" s="61"/>
      <c r="G39" s="196" t="e">
        <f>VLOOKUP(D39,sku归属!A:B,2,0)</f>
        <v>#N/A</v>
      </c>
      <c r="K39" s="193"/>
      <c r="L39" s="194"/>
      <c r="M39" s="195"/>
    </row>
    <row r="40" spans="1:13" s="61" customFormat="1" customHeight="1">
      <c r="A40"/>
      <c r="B40"/>
      <c r="C40"/>
      <c r="D40"/>
      <c r="E40"/>
      <c r="F40" s="61"/>
      <c r="G40" s="196" t="e">
        <f>VLOOKUP(D40,sku归属!A:B,2,0)</f>
        <v>#N/A</v>
      </c>
      <c r="K40" s="193"/>
      <c r="L40" s="194"/>
      <c r="M40" s="195"/>
    </row>
    <row r="41" spans="1:13" s="61" customFormat="1" customHeight="1">
      <c r="A41"/>
      <c r="B41"/>
      <c r="C41"/>
      <c r="D41"/>
      <c r="E41"/>
      <c r="F41" s="61"/>
      <c r="G41" s="196" t="e">
        <f>VLOOKUP(D41,sku归属!A:B,2,0)</f>
        <v>#N/A</v>
      </c>
      <c r="K41" s="193"/>
      <c r="L41" s="194"/>
      <c r="M41" s="195"/>
    </row>
    <row r="42" spans="1:13" s="61" customFormat="1" customHeight="1">
      <c r="A42"/>
      <c r="B42"/>
      <c r="C42"/>
      <c r="D42"/>
      <c r="E42"/>
      <c r="F42" s="61"/>
      <c r="G42" s="196" t="e">
        <f>VLOOKUP(D42,sku归属!A:B,2,0)</f>
        <v>#N/A</v>
      </c>
      <c r="K42" s="193"/>
      <c r="L42" s="194"/>
      <c r="M42" s="195"/>
    </row>
    <row r="43" spans="1:13" s="61" customFormat="1" customHeight="1">
      <c r="A43"/>
      <c r="B43"/>
      <c r="C43"/>
      <c r="D43"/>
      <c r="E43"/>
      <c r="F43" s="61"/>
      <c r="G43" s="196" t="e">
        <f>VLOOKUP(D43,sku归属!A:B,2,0)</f>
        <v>#N/A</v>
      </c>
      <c r="K43" s="193"/>
      <c r="L43" s="194"/>
      <c r="M43" s="195"/>
    </row>
    <row r="44" spans="1:13" s="61" customFormat="1" customHeight="1">
      <c r="A44"/>
      <c r="B44"/>
      <c r="C44"/>
      <c r="D44"/>
      <c r="E44"/>
      <c r="F44" s="61"/>
      <c r="G44" s="196" t="e">
        <f>VLOOKUP(D44,sku归属!A:B,2,0)</f>
        <v>#N/A</v>
      </c>
      <c r="K44" s="193"/>
      <c r="L44" s="194"/>
      <c r="M44" s="195"/>
    </row>
    <row r="45" spans="1:13" s="61" customFormat="1" customHeight="1">
      <c r="A45"/>
      <c r="B45"/>
      <c r="C45"/>
      <c r="D45"/>
      <c r="E45"/>
      <c r="F45" s="61"/>
      <c r="G45" s="196" t="e">
        <f>VLOOKUP(D45,sku归属!A:B,2,0)</f>
        <v>#N/A</v>
      </c>
      <c r="K45" s="193"/>
      <c r="L45" s="194"/>
      <c r="M45" s="195"/>
    </row>
    <row r="46" spans="1:13" s="61" customFormat="1" customHeight="1">
      <c r="A46"/>
      <c r="B46"/>
      <c r="C46"/>
      <c r="D46"/>
      <c r="E46"/>
      <c r="F46" s="61"/>
      <c r="G46" s="196" t="e">
        <f>VLOOKUP(D46,sku归属!A:B,2,0)</f>
        <v>#N/A</v>
      </c>
      <c r="K46" s="193"/>
      <c r="L46" s="194"/>
      <c r="M46" s="195"/>
    </row>
    <row r="47" spans="1:13" s="61" customFormat="1" customHeight="1">
      <c r="A47"/>
      <c r="B47"/>
      <c r="C47"/>
      <c r="D47"/>
      <c r="E47"/>
      <c r="F47" s="61"/>
      <c r="G47" s="196" t="e">
        <f>VLOOKUP(D47,sku归属!A:B,2,0)</f>
        <v>#N/A</v>
      </c>
      <c r="K47" s="193"/>
      <c r="L47" s="194"/>
      <c r="M47" s="195"/>
    </row>
    <row r="48" spans="1:13" s="61" customFormat="1" customHeight="1">
      <c r="A48"/>
      <c r="B48"/>
      <c r="C48"/>
      <c r="D48"/>
      <c r="E48"/>
      <c r="F48" s="61"/>
      <c r="G48" s="196" t="e">
        <f>VLOOKUP(D48,sku归属!A:B,2,0)</f>
        <v>#N/A</v>
      </c>
      <c r="K48" s="193"/>
      <c r="L48" s="194"/>
      <c r="M48" s="195"/>
    </row>
    <row r="49" spans="1:13" s="61" customFormat="1" customHeight="1">
      <c r="A49"/>
      <c r="B49"/>
      <c r="C49"/>
      <c r="D49"/>
      <c r="E49"/>
      <c r="F49" s="61"/>
      <c r="G49" s="196" t="e">
        <f>VLOOKUP(D49,sku归属!A:B,2,0)</f>
        <v>#N/A</v>
      </c>
      <c r="K49" s="193"/>
      <c r="L49" s="194"/>
      <c r="M49" s="195"/>
    </row>
    <row r="50" spans="1:13" s="61" customFormat="1" customHeight="1">
      <c r="A50"/>
      <c r="B50"/>
      <c r="C50"/>
      <c r="D50"/>
      <c r="E50"/>
      <c r="F50" s="61"/>
      <c r="G50" s="196" t="e">
        <f>VLOOKUP(D50,sku归属!A:B,2,0)</f>
        <v>#N/A</v>
      </c>
      <c r="K50" s="193"/>
      <c r="L50" s="194"/>
      <c r="M50" s="195"/>
    </row>
    <row r="51" spans="1:13" s="61" customFormat="1" customHeight="1">
      <c r="A51"/>
      <c r="B51"/>
      <c r="C51"/>
      <c r="D51"/>
      <c r="E51"/>
      <c r="F51" s="61"/>
      <c r="G51" s="196" t="e">
        <f>VLOOKUP(D51,sku归属!A:B,2,0)</f>
        <v>#N/A</v>
      </c>
      <c r="K51" s="193"/>
      <c r="L51" s="194"/>
      <c r="M51" s="195"/>
    </row>
    <row r="52" spans="1:13" s="61" customFormat="1" customHeight="1">
      <c r="A52"/>
      <c r="B52"/>
      <c r="C52"/>
      <c r="D52"/>
      <c r="E52"/>
      <c r="F52" s="61"/>
      <c r="G52" s="196" t="e">
        <f>VLOOKUP(D52,sku归属!A:B,2,0)</f>
        <v>#N/A</v>
      </c>
      <c r="K52" s="193"/>
      <c r="L52" s="194"/>
      <c r="M52" s="195"/>
    </row>
    <row r="53" spans="1:13" s="61" customFormat="1" customHeight="1">
      <c r="A53"/>
      <c r="B53"/>
      <c r="C53"/>
      <c r="D53"/>
      <c r="E53"/>
      <c r="F53" s="61"/>
      <c r="G53" s="196" t="e">
        <f>VLOOKUP(D53,sku归属!A:B,2,0)</f>
        <v>#N/A</v>
      </c>
      <c r="K53" s="193"/>
      <c r="L53" s="194"/>
      <c r="M53" s="195"/>
    </row>
    <row r="54" spans="1:13" s="61" customFormat="1" customHeight="1">
      <c r="A54"/>
      <c r="B54"/>
      <c r="C54"/>
      <c r="D54"/>
      <c r="E54"/>
      <c r="F54" s="61"/>
      <c r="G54" s="196" t="e">
        <f>VLOOKUP(D54,sku归属!A:B,2,0)</f>
        <v>#N/A</v>
      </c>
      <c r="K54" s="193"/>
      <c r="L54" s="194"/>
      <c r="M54" s="195"/>
    </row>
    <row r="55" spans="1:13" s="61" customFormat="1" customHeight="1">
      <c r="A55"/>
      <c r="B55"/>
      <c r="C55"/>
      <c r="D55"/>
      <c r="E55"/>
      <c r="F55" s="61"/>
      <c r="G55" s="196" t="e">
        <f>VLOOKUP(D55,sku归属!A:B,2,0)</f>
        <v>#N/A</v>
      </c>
      <c r="K55" s="193"/>
      <c r="L55" s="194"/>
      <c r="M55" s="195"/>
    </row>
    <row r="56" spans="1:13" s="61" customFormat="1" customHeight="1">
      <c r="A56"/>
      <c r="B56"/>
      <c r="C56"/>
      <c r="D56"/>
      <c r="E56"/>
      <c r="F56" s="61"/>
      <c r="G56" s="196" t="e">
        <f>VLOOKUP(D56,sku归属!A:B,2,0)</f>
        <v>#N/A</v>
      </c>
      <c r="K56" s="193"/>
      <c r="L56" s="194"/>
      <c r="M56" s="195"/>
    </row>
    <row r="57" spans="1:13" s="61" customFormat="1" customHeight="1">
      <c r="A57"/>
      <c r="B57"/>
      <c r="C57"/>
      <c r="D57"/>
      <c r="E57"/>
      <c r="F57" s="61"/>
      <c r="G57" s="196" t="e">
        <f>VLOOKUP(D57,sku归属!A:B,2,0)</f>
        <v>#N/A</v>
      </c>
      <c r="K57" s="193"/>
      <c r="L57" s="194"/>
      <c r="M57" s="195"/>
    </row>
    <row r="58" spans="1:13" s="61" customFormat="1" customHeight="1">
      <c r="A58"/>
      <c r="B58"/>
      <c r="C58"/>
      <c r="D58"/>
      <c r="E58"/>
      <c r="F58" s="61"/>
      <c r="G58" s="196" t="e">
        <f>VLOOKUP(D58,sku归属!A:B,2,0)</f>
        <v>#N/A</v>
      </c>
      <c r="K58" s="193"/>
      <c r="L58" s="194"/>
      <c r="M58" s="195"/>
    </row>
    <row r="59" spans="1:13" s="61" customFormat="1" customHeight="1">
      <c r="A59"/>
      <c r="B59"/>
      <c r="C59"/>
      <c r="D59"/>
      <c r="E59"/>
      <c r="F59" s="61"/>
      <c r="G59" s="196" t="e">
        <f>VLOOKUP(D59,sku归属!A:B,2,0)</f>
        <v>#N/A</v>
      </c>
      <c r="K59" s="193"/>
      <c r="L59" s="194"/>
      <c r="M59" s="195"/>
    </row>
    <row r="60" spans="1:13" s="61" customFormat="1" customHeight="1">
      <c r="A60"/>
      <c r="B60"/>
      <c r="C60"/>
      <c r="D60"/>
      <c r="E60"/>
      <c r="F60" s="61"/>
      <c r="G60" s="196" t="e">
        <f>VLOOKUP(D60,sku归属!A:B,2,0)</f>
        <v>#N/A</v>
      </c>
      <c r="K60" s="193"/>
      <c r="L60" s="194"/>
      <c r="M60" s="195"/>
    </row>
    <row r="61" spans="1:13" s="61" customFormat="1" customHeight="1">
      <c r="A61"/>
      <c r="B61"/>
      <c r="C61"/>
      <c r="D61"/>
      <c r="E61"/>
      <c r="F61" s="61"/>
      <c r="G61" s="196" t="e">
        <f>VLOOKUP(D61,sku归属!A:B,2,0)</f>
        <v>#N/A</v>
      </c>
      <c r="K61" s="193"/>
      <c r="L61" s="194"/>
      <c r="M61" s="195"/>
    </row>
    <row r="62" spans="1:13" s="61" customFormat="1" customHeight="1">
      <c r="A62"/>
      <c r="B62"/>
      <c r="C62"/>
      <c r="D62"/>
      <c r="E62"/>
      <c r="F62" s="61"/>
      <c r="G62" s="196" t="e">
        <f>VLOOKUP(D62,sku归属!A:B,2,0)</f>
        <v>#N/A</v>
      </c>
      <c r="K62" s="193"/>
      <c r="L62" s="194"/>
      <c r="M62" s="195"/>
    </row>
    <row r="63" spans="1:13" s="61" customFormat="1" customHeight="1">
      <c r="A63"/>
      <c r="B63"/>
      <c r="C63"/>
      <c r="D63"/>
      <c r="E63"/>
      <c r="F63" s="61"/>
      <c r="G63" s="196" t="e">
        <f>VLOOKUP(D63,sku归属!A:B,2,0)</f>
        <v>#N/A</v>
      </c>
      <c r="K63" s="193"/>
      <c r="L63" s="194"/>
      <c r="M63" s="195"/>
    </row>
    <row r="64" spans="1:13" s="61" customFormat="1" customHeight="1">
      <c r="A64"/>
      <c r="B64"/>
      <c r="C64"/>
      <c r="D64"/>
      <c r="E64"/>
      <c r="F64" s="61"/>
      <c r="G64" s="196" t="e">
        <f>VLOOKUP(D64,sku归属!A:B,2,0)</f>
        <v>#N/A</v>
      </c>
      <c r="K64" s="193"/>
      <c r="L64" s="194"/>
      <c r="M64" s="195"/>
    </row>
    <row r="65" spans="1:13" s="61" customFormat="1" customHeight="1">
      <c r="A65"/>
      <c r="B65"/>
      <c r="C65"/>
      <c r="D65"/>
      <c r="E65"/>
      <c r="F65" s="61"/>
      <c r="G65" s="196" t="e">
        <f>VLOOKUP(D65,sku归属!A:B,2,0)</f>
        <v>#N/A</v>
      </c>
      <c r="K65" s="193"/>
      <c r="L65" s="194"/>
      <c r="M65" s="195"/>
    </row>
    <row r="66" spans="1:13" s="61" customFormat="1" customHeight="1">
      <c r="A66"/>
      <c r="B66"/>
      <c r="C66"/>
      <c r="D66"/>
      <c r="E66"/>
      <c r="F66" s="61"/>
      <c r="G66" s="196" t="e">
        <f>VLOOKUP(D66,sku归属!A:B,2,0)</f>
        <v>#N/A</v>
      </c>
      <c r="K66" s="193"/>
      <c r="L66" s="194"/>
      <c r="M66" s="195"/>
    </row>
    <row r="67" spans="1:13" s="61" customFormat="1" customHeight="1">
      <c r="A67"/>
      <c r="B67"/>
      <c r="C67"/>
      <c r="D67"/>
      <c r="E67"/>
      <c r="F67" s="61"/>
      <c r="G67" s="196" t="e">
        <f>VLOOKUP(D67,sku归属!A:B,2,0)</f>
        <v>#N/A</v>
      </c>
      <c r="K67" s="193"/>
      <c r="L67" s="194"/>
      <c r="M67" s="195"/>
    </row>
    <row r="68" spans="1:13" s="61" customFormat="1" customHeight="1">
      <c r="A68"/>
      <c r="B68"/>
      <c r="C68"/>
      <c r="D68"/>
      <c r="E68"/>
      <c r="F68" s="61"/>
      <c r="G68" s="196" t="e">
        <f>VLOOKUP(D68,sku归属!A:B,2,0)</f>
        <v>#N/A</v>
      </c>
      <c r="K68" s="193"/>
      <c r="L68" s="194"/>
      <c r="M68" s="195"/>
    </row>
    <row r="69" spans="1:13" s="61" customFormat="1" customHeight="1">
      <c r="A69"/>
      <c r="B69"/>
      <c r="C69"/>
      <c r="D69"/>
      <c r="E69"/>
      <c r="F69" s="61"/>
      <c r="G69" s="196" t="e">
        <f>VLOOKUP(D69,sku归属!A:B,2,0)</f>
        <v>#N/A</v>
      </c>
      <c r="K69" s="193"/>
      <c r="L69" s="194"/>
      <c r="M69" s="195"/>
    </row>
    <row r="70" spans="1:13" s="61" customFormat="1" customHeight="1">
      <c r="A70"/>
      <c r="B70"/>
      <c r="C70"/>
      <c r="D70"/>
      <c r="E70"/>
      <c r="F70" s="61"/>
      <c r="G70" s="196" t="e">
        <f>VLOOKUP(D70,sku归属!A:B,2,0)</f>
        <v>#N/A</v>
      </c>
      <c r="K70" s="193"/>
      <c r="L70" s="194"/>
      <c r="M70" s="195"/>
    </row>
    <row r="71" spans="1:13" s="61" customFormat="1" customHeight="1">
      <c r="A71"/>
      <c r="B71"/>
      <c r="C71"/>
      <c r="D71"/>
      <c r="E71"/>
      <c r="F71" s="61"/>
      <c r="G71" s="196" t="e">
        <f>VLOOKUP(D71,sku归属!A:B,2,0)</f>
        <v>#N/A</v>
      </c>
      <c r="K71" s="193"/>
      <c r="L71" s="194"/>
      <c r="M71" s="195"/>
    </row>
    <row r="72" spans="1:13" s="61" customFormat="1" customHeight="1">
      <c r="A72"/>
      <c r="B72"/>
      <c r="C72"/>
      <c r="D72"/>
      <c r="E72"/>
      <c r="F72" s="61"/>
      <c r="G72" s="196" t="e">
        <f>VLOOKUP(D72,sku归属!A:B,2,0)</f>
        <v>#N/A</v>
      </c>
      <c r="K72" s="193"/>
      <c r="L72" s="194"/>
      <c r="M72" s="195"/>
    </row>
    <row r="73" spans="1:13" s="61" customFormat="1" customHeight="1">
      <c r="A73"/>
      <c r="B73"/>
      <c r="C73"/>
      <c r="D73"/>
      <c r="E73"/>
      <c r="F73" s="61"/>
      <c r="G73" s="196" t="e">
        <f>VLOOKUP(D73,sku归属!A:B,2,0)</f>
        <v>#N/A</v>
      </c>
      <c r="K73" s="193"/>
      <c r="L73" s="194"/>
      <c r="M73" s="195"/>
    </row>
    <row r="74" spans="1:13" s="61" customFormat="1" customHeight="1">
      <c r="A74"/>
      <c r="B74"/>
      <c r="C74"/>
      <c r="D74"/>
      <c r="E74"/>
      <c r="F74" s="61"/>
      <c r="G74" s="196" t="e">
        <f>VLOOKUP(D74,sku归属!A:B,2,0)</f>
        <v>#N/A</v>
      </c>
      <c r="K74" s="193"/>
      <c r="L74" s="194"/>
      <c r="M74" s="195"/>
    </row>
    <row r="75" spans="1:13" s="61" customFormat="1" customHeight="1">
      <c r="A75"/>
      <c r="B75"/>
      <c r="C75"/>
      <c r="D75"/>
      <c r="E75"/>
      <c r="F75" s="61"/>
      <c r="G75" s="196" t="e">
        <f>VLOOKUP(D75,sku归属!A:B,2,0)</f>
        <v>#N/A</v>
      </c>
      <c r="K75" s="193"/>
      <c r="L75" s="194"/>
      <c r="M75" s="195"/>
    </row>
    <row r="76" spans="1:13" s="61" customFormat="1" customHeight="1">
      <c r="A76"/>
      <c r="B76"/>
      <c r="C76"/>
      <c r="D76"/>
      <c r="E76"/>
      <c r="F76" s="61"/>
      <c r="G76" s="196" t="e">
        <f>VLOOKUP(D76,sku归属!A:B,2,0)</f>
        <v>#N/A</v>
      </c>
      <c r="K76" s="193"/>
      <c r="L76" s="194"/>
      <c r="M76" s="195"/>
    </row>
    <row r="77" spans="1:13" s="61" customFormat="1" customHeight="1">
      <c r="A77"/>
      <c r="B77"/>
      <c r="C77"/>
      <c r="D77"/>
      <c r="E77"/>
      <c r="F77" s="61"/>
      <c r="G77" s="196" t="e">
        <f>VLOOKUP(D77,sku归属!A:B,2,0)</f>
        <v>#N/A</v>
      </c>
      <c r="K77" s="193"/>
      <c r="L77" s="194"/>
      <c r="M77" s="195"/>
    </row>
    <row r="78" spans="1:13" s="61" customFormat="1" customHeight="1">
      <c r="A78"/>
      <c r="B78"/>
      <c r="C78"/>
      <c r="D78"/>
      <c r="E78"/>
      <c r="F78" s="61"/>
      <c r="G78" s="196" t="e">
        <f>VLOOKUP(D78,sku归属!A:B,2,0)</f>
        <v>#N/A</v>
      </c>
      <c r="K78" s="193"/>
      <c r="L78" s="194"/>
      <c r="M78" s="195"/>
    </row>
    <row r="79" spans="1:13" s="61" customFormat="1" customHeight="1">
      <c r="A79"/>
      <c r="B79"/>
      <c r="C79"/>
      <c r="D79"/>
      <c r="E79"/>
      <c r="F79" s="61"/>
      <c r="G79" s="196" t="e">
        <f>VLOOKUP(D79,sku归属!A:B,2,0)</f>
        <v>#N/A</v>
      </c>
      <c r="K79" s="193"/>
      <c r="L79" s="194"/>
      <c r="M79" s="195"/>
    </row>
    <row r="80" spans="1:13" s="61" customFormat="1" customHeight="1">
      <c r="A80"/>
      <c r="B80"/>
      <c r="C80"/>
      <c r="D80"/>
      <c r="E80"/>
      <c r="F80" s="61"/>
      <c r="G80" s="196" t="e">
        <f>VLOOKUP(D80,sku归属!A:B,2,0)</f>
        <v>#N/A</v>
      </c>
      <c r="K80" s="193"/>
      <c r="L80" s="194"/>
      <c r="M80" s="195"/>
    </row>
    <row r="81" spans="1:13" s="61" customFormat="1" customHeight="1">
      <c r="A81"/>
      <c r="B81"/>
      <c r="C81"/>
      <c r="D81"/>
      <c r="E81"/>
      <c r="F81" s="61"/>
      <c r="G81" s="196" t="e">
        <f>VLOOKUP(D81,sku归属!A:B,2,0)</f>
        <v>#N/A</v>
      </c>
      <c r="K81" s="193"/>
      <c r="L81" s="194"/>
      <c r="M81" s="195"/>
    </row>
    <row r="82" spans="1:13" s="61" customFormat="1" customHeight="1">
      <c r="A82"/>
      <c r="B82"/>
      <c r="C82"/>
      <c r="D82"/>
      <c r="E82"/>
      <c r="F82" s="61"/>
      <c r="G82" s="196" t="e">
        <f>VLOOKUP(D82,sku归属!A:B,2,0)</f>
        <v>#N/A</v>
      </c>
      <c r="K82" s="193"/>
      <c r="L82" s="194"/>
      <c r="M82" s="195"/>
    </row>
    <row r="83" spans="1:13" s="61" customFormat="1" customHeight="1">
      <c r="A83"/>
      <c r="B83"/>
      <c r="C83"/>
      <c r="D83"/>
      <c r="E83"/>
      <c r="F83" s="61"/>
      <c r="G83" s="196" t="e">
        <f>VLOOKUP(D83,sku归属!A:B,2,0)</f>
        <v>#N/A</v>
      </c>
      <c r="K83" s="193"/>
      <c r="L83" s="194"/>
      <c r="M83" s="195"/>
    </row>
    <row r="84" spans="1:13" s="61" customFormat="1" customHeight="1">
      <c r="A84"/>
      <c r="B84"/>
      <c r="C84"/>
      <c r="D84"/>
      <c r="E84"/>
      <c r="F84" s="61"/>
      <c r="G84" s="196" t="e">
        <f>VLOOKUP(D84,sku归属!A:B,2,0)</f>
        <v>#N/A</v>
      </c>
      <c r="K84" s="193"/>
      <c r="L84" s="194"/>
      <c r="M84" s="195"/>
    </row>
    <row r="85" spans="1:13" s="61" customFormat="1" customHeight="1">
      <c r="A85"/>
      <c r="B85"/>
      <c r="C85"/>
      <c r="D85"/>
      <c r="E85"/>
      <c r="F85" s="61"/>
      <c r="G85" s="196" t="e">
        <f>VLOOKUP(D85,sku归属!A:B,2,0)</f>
        <v>#N/A</v>
      </c>
      <c r="K85" s="193"/>
      <c r="L85" s="194"/>
      <c r="M85" s="195"/>
    </row>
    <row r="86" spans="1:13" s="61" customFormat="1" customHeight="1">
      <c r="A86"/>
      <c r="B86"/>
      <c r="C86"/>
      <c r="D86"/>
      <c r="E86"/>
      <c r="F86" s="61"/>
      <c r="G86" s="196" t="e">
        <f>VLOOKUP(D86,sku归属!A:B,2,0)</f>
        <v>#N/A</v>
      </c>
      <c r="K86" s="193"/>
      <c r="L86" s="194"/>
      <c r="M86" s="195"/>
    </row>
    <row r="87" spans="1:13" s="61" customFormat="1" customHeight="1">
      <c r="A87"/>
      <c r="B87"/>
      <c r="C87"/>
      <c r="D87"/>
      <c r="E87"/>
      <c r="F87" s="61"/>
      <c r="G87" s="196" t="e">
        <f>VLOOKUP(D87,sku归属!A:B,2,0)</f>
        <v>#N/A</v>
      </c>
      <c r="K87" s="193"/>
      <c r="L87" s="194"/>
      <c r="M87" s="195"/>
    </row>
    <row r="88" spans="1:13" s="61" customFormat="1" customHeight="1">
      <c r="A88"/>
      <c r="B88"/>
      <c r="C88"/>
      <c r="D88"/>
      <c r="E88"/>
      <c r="F88" s="61"/>
      <c r="G88" s="196" t="e">
        <f>VLOOKUP(D88,sku归属!A:B,2,0)</f>
        <v>#N/A</v>
      </c>
      <c r="K88" s="193"/>
      <c r="L88" s="194"/>
      <c r="M88" s="195"/>
    </row>
    <row r="89" spans="1:13" s="61" customFormat="1" customHeight="1">
      <c r="A89"/>
      <c r="B89"/>
      <c r="C89"/>
      <c r="D89"/>
      <c r="E89"/>
      <c r="F89" s="61"/>
      <c r="G89" s="196" t="e">
        <f>VLOOKUP(D89,sku归属!A:B,2,0)</f>
        <v>#N/A</v>
      </c>
      <c r="K89" s="193"/>
      <c r="L89" s="194"/>
      <c r="M89" s="195"/>
    </row>
    <row r="90" spans="1:13" s="61" customFormat="1" customHeight="1">
      <c r="A90"/>
      <c r="B90"/>
      <c r="C90"/>
      <c r="D90"/>
      <c r="E90"/>
      <c r="F90" s="61"/>
      <c r="G90" s="196" t="e">
        <f>VLOOKUP(D90,sku归属!A:B,2,0)</f>
        <v>#N/A</v>
      </c>
      <c r="K90" s="193"/>
      <c r="L90" s="194"/>
      <c r="M90" s="195"/>
    </row>
    <row r="91" spans="1:13" s="61" customFormat="1" customHeight="1">
      <c r="A91"/>
      <c r="B91"/>
      <c r="C91"/>
      <c r="D91"/>
      <c r="E91"/>
      <c r="F91" s="61"/>
      <c r="G91" s="196" t="e">
        <f>VLOOKUP(D91,sku归属!A:B,2,0)</f>
        <v>#N/A</v>
      </c>
      <c r="K91" s="193"/>
      <c r="L91" s="194"/>
      <c r="M91" s="195"/>
    </row>
    <row r="92" spans="1:13" s="61" customFormat="1" customHeight="1">
      <c r="A92"/>
      <c r="B92"/>
      <c r="C92"/>
      <c r="D92"/>
      <c r="E92"/>
      <c r="F92" s="61"/>
      <c r="G92" s="196" t="e">
        <f>VLOOKUP(D92,sku归属!A:B,2,0)</f>
        <v>#N/A</v>
      </c>
      <c r="K92" s="193"/>
      <c r="L92" s="194"/>
      <c r="M92" s="195"/>
    </row>
    <row r="93" spans="1:13" s="61" customFormat="1" customHeight="1">
      <c r="A93"/>
      <c r="B93"/>
      <c r="C93"/>
      <c r="D93"/>
      <c r="E93"/>
      <c r="F93" s="61"/>
      <c r="G93" s="196" t="e">
        <f>VLOOKUP(D93,sku归属!A:B,2,0)</f>
        <v>#N/A</v>
      </c>
      <c r="K93" s="193"/>
      <c r="L93" s="194"/>
      <c r="M93" s="195"/>
    </row>
    <row r="94" spans="1:13" s="61" customFormat="1" customHeight="1">
      <c r="A94"/>
      <c r="B94"/>
      <c r="C94"/>
      <c r="D94"/>
      <c r="E94"/>
      <c r="F94" s="61"/>
      <c r="G94" s="196" t="e">
        <f>VLOOKUP(D94,sku归属!A:B,2,0)</f>
        <v>#N/A</v>
      </c>
      <c r="K94" s="193"/>
      <c r="L94" s="194"/>
      <c r="M94" s="195"/>
    </row>
    <row r="95" spans="1:13" s="61" customFormat="1" customHeight="1">
      <c r="A95"/>
      <c r="B95"/>
      <c r="C95"/>
      <c r="D95"/>
      <c r="E95"/>
      <c r="F95" s="61"/>
      <c r="G95" s="196" t="e">
        <f>VLOOKUP(D95,sku归属!A:B,2,0)</f>
        <v>#N/A</v>
      </c>
      <c r="K95" s="193"/>
      <c r="L95" s="194"/>
      <c r="M95" s="195"/>
    </row>
    <row r="96" spans="1:13" s="61" customFormat="1" customHeight="1">
      <c r="A96"/>
      <c r="B96"/>
      <c r="C96"/>
      <c r="D96"/>
      <c r="E96"/>
      <c r="F96" s="61"/>
      <c r="G96" s="196" t="e">
        <f>VLOOKUP(D96,sku归属!A:B,2,0)</f>
        <v>#N/A</v>
      </c>
      <c r="K96" s="193"/>
      <c r="L96" s="194"/>
      <c r="M96" s="195"/>
    </row>
    <row r="97" spans="1:13" s="61" customFormat="1" customHeight="1">
      <c r="A97"/>
      <c r="B97"/>
      <c r="C97"/>
      <c r="D97"/>
      <c r="E97"/>
      <c r="F97" s="61"/>
      <c r="G97" s="196" t="e">
        <f>VLOOKUP(D97,sku归属!A:B,2,0)</f>
        <v>#N/A</v>
      </c>
      <c r="K97" s="193"/>
      <c r="L97" s="194"/>
      <c r="M97" s="195"/>
    </row>
    <row r="98" spans="1:13" s="61" customFormat="1" customHeight="1">
      <c r="A98"/>
      <c r="B98"/>
      <c r="C98"/>
      <c r="D98"/>
      <c r="E98"/>
      <c r="F98" s="61"/>
      <c r="G98" s="196" t="e">
        <f>VLOOKUP(D98,sku归属!A:B,2,0)</f>
        <v>#N/A</v>
      </c>
      <c r="K98" s="193"/>
      <c r="L98" s="194"/>
      <c r="M98" s="195"/>
    </row>
    <row r="99" spans="1:13" s="61" customFormat="1" customHeight="1">
      <c r="A99"/>
      <c r="B99"/>
      <c r="C99"/>
      <c r="D99"/>
      <c r="E99"/>
      <c r="F99" s="61"/>
      <c r="G99" s="196" t="e">
        <f>VLOOKUP(D99,sku归属!A:B,2,0)</f>
        <v>#N/A</v>
      </c>
      <c r="K99" s="193"/>
      <c r="L99" s="194"/>
      <c r="M99" s="195"/>
    </row>
    <row r="100" spans="1:13" s="61" customFormat="1" customHeight="1">
      <c r="A100"/>
      <c r="B100"/>
      <c r="C100"/>
      <c r="D100"/>
      <c r="E100"/>
      <c r="F100" s="61"/>
      <c r="G100" s="196" t="e">
        <f>VLOOKUP(D100,sku归属!A:B,2,0)</f>
        <v>#N/A</v>
      </c>
      <c r="K100" s="193"/>
      <c r="L100" s="194"/>
      <c r="M100" s="195"/>
    </row>
    <row r="101" spans="1:13" s="61" customFormat="1" customHeight="1">
      <c r="A101"/>
      <c r="B101"/>
      <c r="C101"/>
      <c r="D101"/>
      <c r="E101"/>
      <c r="F101" s="61"/>
      <c r="G101" s="196" t="e">
        <f>VLOOKUP(D101,sku归属!A:B,2,0)</f>
        <v>#N/A</v>
      </c>
      <c r="K101" s="193"/>
      <c r="L101" s="194"/>
      <c r="M101" s="195"/>
    </row>
    <row r="102" spans="1:13" s="61" customFormat="1" customHeight="1">
      <c r="A102"/>
      <c r="B102"/>
      <c r="C102"/>
      <c r="D102"/>
      <c r="E102"/>
      <c r="F102" s="61"/>
      <c r="G102" s="196" t="e">
        <f>VLOOKUP(D102,sku归属!A:B,2,0)</f>
        <v>#N/A</v>
      </c>
      <c r="K102" s="193"/>
      <c r="L102" s="194"/>
      <c r="M102" s="195"/>
    </row>
    <row r="103" spans="1:13" s="61" customFormat="1" customHeight="1">
      <c r="A103"/>
      <c r="B103"/>
      <c r="C103"/>
      <c r="D103"/>
      <c r="E103"/>
      <c r="F103" s="61"/>
      <c r="G103" s="196" t="e">
        <f>VLOOKUP(D103,sku归属!A:B,2,0)</f>
        <v>#N/A</v>
      </c>
      <c r="K103" s="193"/>
      <c r="L103" s="194"/>
      <c r="M103" s="195"/>
    </row>
    <row r="104" spans="1:13" s="61" customFormat="1" customHeight="1">
      <c r="A104"/>
      <c r="B104"/>
      <c r="C104"/>
      <c r="D104"/>
      <c r="E104"/>
      <c r="F104" s="61"/>
      <c r="G104" s="196" t="e">
        <f>VLOOKUP(D104,sku归属!A:B,2,0)</f>
        <v>#N/A</v>
      </c>
      <c r="K104" s="193"/>
      <c r="L104" s="194"/>
      <c r="M104" s="195"/>
    </row>
    <row r="105" spans="1:13" s="61" customFormat="1" customHeight="1">
      <c r="A105"/>
      <c r="B105"/>
      <c r="C105"/>
      <c r="D105"/>
      <c r="E105"/>
      <c r="F105" s="61"/>
      <c r="G105" s="196" t="e">
        <f>VLOOKUP(D105,sku归属!A:B,2,0)</f>
        <v>#N/A</v>
      </c>
      <c r="K105" s="193"/>
      <c r="L105" s="194"/>
      <c r="M105" s="195"/>
    </row>
    <row r="106" spans="1:13" s="61" customFormat="1" customHeight="1">
      <c r="A106"/>
      <c r="B106"/>
      <c r="C106"/>
      <c r="D106"/>
      <c r="E106"/>
      <c r="F106" s="61"/>
      <c r="G106" s="196" t="e">
        <f>VLOOKUP(D106,sku归属!A:B,2,0)</f>
        <v>#N/A</v>
      </c>
      <c r="K106" s="193"/>
      <c r="L106" s="194"/>
      <c r="M106" s="195"/>
    </row>
    <row r="107" spans="1:13" s="61" customFormat="1" customHeight="1">
      <c r="A107"/>
      <c r="B107"/>
      <c r="C107"/>
      <c r="D107"/>
      <c r="E107"/>
      <c r="F107" s="61"/>
      <c r="G107" s="196" t="e">
        <f>VLOOKUP(D107,sku归属!A:B,2,0)</f>
        <v>#N/A</v>
      </c>
      <c r="K107" s="193"/>
      <c r="L107" s="194"/>
      <c r="M107" s="195"/>
    </row>
    <row r="108" spans="1:13" s="61" customFormat="1" customHeight="1">
      <c r="A108"/>
      <c r="B108"/>
      <c r="C108"/>
      <c r="D108"/>
      <c r="E108"/>
      <c r="F108" s="61"/>
      <c r="G108" s="196" t="e">
        <f>VLOOKUP(D108,sku归属!A:B,2,0)</f>
        <v>#N/A</v>
      </c>
      <c r="K108" s="193"/>
      <c r="L108" s="194"/>
      <c r="M108" s="195"/>
    </row>
    <row r="109" spans="1:13" s="61" customFormat="1" customHeight="1">
      <c r="A109"/>
      <c r="B109"/>
      <c r="C109"/>
      <c r="D109"/>
      <c r="E109"/>
      <c r="F109" s="61"/>
      <c r="G109" s="196" t="e">
        <f>VLOOKUP(D109,sku归属!A:B,2,0)</f>
        <v>#N/A</v>
      </c>
      <c r="K109" s="193"/>
      <c r="L109" s="194"/>
      <c r="M109" s="195"/>
    </row>
    <row r="110" spans="1:13" s="61" customFormat="1" customHeight="1">
      <c r="A110"/>
      <c r="B110"/>
      <c r="C110"/>
      <c r="D110"/>
      <c r="E110"/>
      <c r="F110" s="61"/>
      <c r="G110" s="196" t="e">
        <f>VLOOKUP(D110,sku归属!A:B,2,0)</f>
        <v>#N/A</v>
      </c>
      <c r="K110" s="193"/>
      <c r="L110" s="194"/>
      <c r="M110" s="195"/>
    </row>
    <row r="111" spans="1:13" s="61" customFormat="1" customHeight="1">
      <c r="A111"/>
      <c r="B111"/>
      <c r="C111"/>
      <c r="D111"/>
      <c r="E111"/>
      <c r="F111" s="61"/>
      <c r="G111" s="196" t="e">
        <f>VLOOKUP(D111,sku归属!A:B,2,0)</f>
        <v>#N/A</v>
      </c>
      <c r="K111" s="193"/>
      <c r="L111" s="194"/>
      <c r="M111" s="195"/>
    </row>
    <row r="112" spans="1:13" s="61" customFormat="1" customHeight="1">
      <c r="A112"/>
      <c r="B112"/>
      <c r="C112"/>
      <c r="D112"/>
      <c r="E112"/>
      <c r="F112" s="61"/>
      <c r="G112" s="196" t="e">
        <f>VLOOKUP(D112,sku归属!A:B,2,0)</f>
        <v>#N/A</v>
      </c>
      <c r="K112" s="193"/>
      <c r="L112" s="194"/>
      <c r="M112" s="195"/>
    </row>
    <row r="113" spans="1:13" s="61" customFormat="1" customHeight="1">
      <c r="A113"/>
      <c r="B113"/>
      <c r="C113"/>
      <c r="D113"/>
      <c r="E113"/>
      <c r="F113" s="61"/>
      <c r="G113" s="196" t="e">
        <f>VLOOKUP(D113,sku归属!A:B,2,0)</f>
        <v>#N/A</v>
      </c>
      <c r="K113" s="193"/>
      <c r="L113" s="194"/>
      <c r="M113" s="195"/>
    </row>
    <row r="114" spans="1:13" s="61" customFormat="1" customHeight="1">
      <c r="A114"/>
      <c r="B114"/>
      <c r="C114"/>
      <c r="D114"/>
      <c r="E114"/>
      <c r="F114" s="61"/>
      <c r="G114" s="196" t="e">
        <f>VLOOKUP(D114,sku归属!A:B,2,0)</f>
        <v>#N/A</v>
      </c>
      <c r="K114" s="193"/>
      <c r="L114" s="194"/>
      <c r="M114" s="195"/>
    </row>
    <row r="115" spans="1:13" s="61" customFormat="1" customHeight="1">
      <c r="A115"/>
      <c r="B115"/>
      <c r="C115"/>
      <c r="D115"/>
      <c r="E115"/>
      <c r="F115" s="61"/>
      <c r="G115" s="196" t="e">
        <f>VLOOKUP(D115,sku归属!A:B,2,0)</f>
        <v>#N/A</v>
      </c>
      <c r="K115" s="193"/>
      <c r="L115" s="194"/>
      <c r="M115" s="195"/>
    </row>
    <row r="116" spans="1:13" s="61" customFormat="1" customHeight="1">
      <c r="A116"/>
      <c r="B116"/>
      <c r="C116"/>
      <c r="D116"/>
      <c r="E116"/>
      <c r="F116" s="61"/>
      <c r="G116" s="196" t="e">
        <f>VLOOKUP(D116,sku归属!A:B,2,0)</f>
        <v>#N/A</v>
      </c>
      <c r="K116" s="193"/>
      <c r="L116" s="194"/>
      <c r="M116" s="195"/>
    </row>
    <row r="117" spans="1:13" s="61" customFormat="1" customHeight="1">
      <c r="A117"/>
      <c r="B117"/>
      <c r="C117"/>
      <c r="D117"/>
      <c r="E117"/>
      <c r="F117" s="61"/>
      <c r="G117" s="196" t="e">
        <f>VLOOKUP(D117,sku归属!A:B,2,0)</f>
        <v>#N/A</v>
      </c>
      <c r="K117" s="193"/>
      <c r="L117" s="194"/>
      <c r="M117" s="195"/>
    </row>
    <row r="118" spans="1:13" s="61" customFormat="1" customHeight="1">
      <c r="A118"/>
      <c r="B118"/>
      <c r="C118"/>
      <c r="D118"/>
      <c r="E118"/>
      <c r="F118" s="61"/>
      <c r="G118" s="196" t="e">
        <f>VLOOKUP(D118,sku归属!A:B,2,0)</f>
        <v>#N/A</v>
      </c>
      <c r="K118" s="193"/>
      <c r="L118" s="194"/>
      <c r="M118" s="195"/>
    </row>
    <row r="119" spans="1:13" s="61" customFormat="1" customHeight="1">
      <c r="A119"/>
      <c r="B119"/>
      <c r="C119"/>
      <c r="D119"/>
      <c r="E119"/>
      <c r="F119" s="61"/>
      <c r="G119" s="196" t="e">
        <f>VLOOKUP(D119,sku归属!A:B,2,0)</f>
        <v>#N/A</v>
      </c>
      <c r="K119" s="193"/>
      <c r="L119" s="194"/>
      <c r="M119" s="195"/>
    </row>
    <row r="120" spans="1:13" s="61" customFormat="1" customHeight="1">
      <c r="A120"/>
      <c r="B120"/>
      <c r="C120"/>
      <c r="D120"/>
      <c r="E120"/>
      <c r="F120" s="61"/>
      <c r="G120" s="196" t="e">
        <f>VLOOKUP(D120,sku归属!A:B,2,0)</f>
        <v>#N/A</v>
      </c>
      <c r="K120" s="193"/>
      <c r="L120" s="194"/>
      <c r="M120" s="195"/>
    </row>
    <row r="121" spans="1:13" s="61" customFormat="1" customHeight="1">
      <c r="A121"/>
      <c r="B121"/>
      <c r="C121"/>
      <c r="D121"/>
      <c r="E121"/>
      <c r="F121" s="61"/>
      <c r="G121" s="196" t="e">
        <f>VLOOKUP(D121,sku归属!A:B,2,0)</f>
        <v>#N/A</v>
      </c>
      <c r="K121" s="193"/>
      <c r="L121" s="194"/>
      <c r="M121" s="195"/>
    </row>
    <row r="122" spans="1:13" s="61" customFormat="1" customHeight="1">
      <c r="A122"/>
      <c r="B122"/>
      <c r="C122"/>
      <c r="D122"/>
      <c r="E122"/>
      <c r="F122" s="61"/>
      <c r="G122" s="196" t="e">
        <f>VLOOKUP(D122,sku归属!A:B,2,0)</f>
        <v>#N/A</v>
      </c>
      <c r="K122" s="193"/>
      <c r="L122" s="194"/>
      <c r="M122" s="195"/>
    </row>
    <row r="123" spans="1:13" s="61" customFormat="1" customHeight="1">
      <c r="A123"/>
      <c r="B123"/>
      <c r="C123"/>
      <c r="D123"/>
      <c r="E123"/>
      <c r="F123" s="61"/>
      <c r="G123" s="196" t="e">
        <f>VLOOKUP(D123,sku归属!A:B,2,0)</f>
        <v>#N/A</v>
      </c>
      <c r="K123" s="193"/>
      <c r="L123" s="194"/>
      <c r="M123" s="195"/>
    </row>
    <row r="124" spans="1:13" s="61" customFormat="1" customHeight="1">
      <c r="A124"/>
      <c r="B124"/>
      <c r="C124"/>
      <c r="D124"/>
      <c r="E124"/>
      <c r="F124" s="61"/>
      <c r="G124" s="196" t="e">
        <f>VLOOKUP(D124,sku归属!A:B,2,0)</f>
        <v>#N/A</v>
      </c>
      <c r="K124" s="193"/>
      <c r="L124" s="194"/>
      <c r="M124" s="195"/>
    </row>
    <row r="125" spans="1:13" s="61" customFormat="1" customHeight="1">
      <c r="A125"/>
      <c r="B125"/>
      <c r="C125"/>
      <c r="D125"/>
      <c r="E125"/>
      <c r="F125" s="61"/>
      <c r="G125" s="196" t="e">
        <f>VLOOKUP(D125,sku归属!A:B,2,0)</f>
        <v>#N/A</v>
      </c>
      <c r="K125" s="193"/>
      <c r="L125" s="194"/>
      <c r="M125" s="195"/>
    </row>
    <row r="126" spans="1:13" s="61" customFormat="1" customHeight="1">
      <c r="A126"/>
      <c r="B126"/>
      <c r="C126"/>
      <c r="D126"/>
      <c r="E126"/>
      <c r="F126" s="61"/>
      <c r="G126" s="196" t="e">
        <f>VLOOKUP(D126,sku归属!A:B,2,0)</f>
        <v>#N/A</v>
      </c>
      <c r="K126" s="193"/>
      <c r="L126" s="194"/>
      <c r="M126" s="195"/>
    </row>
    <row r="127" spans="1:13" s="61" customFormat="1" customHeight="1">
      <c r="A127"/>
      <c r="B127"/>
      <c r="C127"/>
      <c r="D127"/>
      <c r="E127"/>
      <c r="F127" s="61"/>
      <c r="G127" s="196" t="e">
        <f>VLOOKUP(D127,sku归属!A:B,2,0)</f>
        <v>#N/A</v>
      </c>
      <c r="K127" s="193"/>
      <c r="L127" s="194"/>
      <c r="M127" s="195"/>
    </row>
    <row r="128" spans="1:13" s="61" customFormat="1" customHeight="1">
      <c r="A128"/>
      <c r="B128"/>
      <c r="C128"/>
      <c r="D128"/>
      <c r="E128"/>
      <c r="F128" s="61"/>
      <c r="G128" s="196" t="e">
        <f>VLOOKUP(D128,sku归属!A:B,2,0)</f>
        <v>#N/A</v>
      </c>
      <c r="K128" s="193"/>
      <c r="L128" s="194"/>
      <c r="M128" s="195"/>
    </row>
    <row r="129" spans="1:13" s="61" customFormat="1" customHeight="1">
      <c r="A129"/>
      <c r="B129"/>
      <c r="C129"/>
      <c r="D129"/>
      <c r="E129"/>
      <c r="F129" s="61"/>
      <c r="G129" s="196" t="e">
        <f>VLOOKUP(D129,sku归属!A:B,2,0)</f>
        <v>#N/A</v>
      </c>
      <c r="K129" s="193"/>
      <c r="L129" s="194"/>
      <c r="M129" s="195"/>
    </row>
    <row r="130" spans="1:13" s="61" customFormat="1" customHeight="1">
      <c r="A130"/>
      <c r="B130"/>
      <c r="C130"/>
      <c r="D130"/>
      <c r="E130"/>
      <c r="F130" s="61"/>
      <c r="G130" s="196" t="e">
        <f>VLOOKUP(D130,sku归属!A:B,2,0)</f>
        <v>#N/A</v>
      </c>
      <c r="K130" s="193"/>
      <c r="L130" s="194"/>
      <c r="M130" s="195"/>
    </row>
    <row r="131" spans="1:13" s="61" customFormat="1" customHeight="1">
      <c r="A131"/>
      <c r="B131"/>
      <c r="C131"/>
      <c r="D131"/>
      <c r="E131"/>
      <c r="F131" s="61"/>
      <c r="G131" s="196" t="e">
        <f>VLOOKUP(D131,sku归属!A:B,2,0)</f>
        <v>#N/A</v>
      </c>
      <c r="K131" s="193"/>
      <c r="L131" s="194"/>
      <c r="M131" s="195"/>
    </row>
    <row r="132" spans="1:13" s="61" customFormat="1" customHeight="1">
      <c r="A132"/>
      <c r="B132"/>
      <c r="C132"/>
      <c r="D132"/>
      <c r="E132"/>
      <c r="F132" s="61"/>
      <c r="G132" s="196" t="e">
        <f>VLOOKUP(D132,sku归属!A:B,2,0)</f>
        <v>#N/A</v>
      </c>
      <c r="K132" s="193"/>
      <c r="L132" s="194"/>
      <c r="M132" s="195"/>
    </row>
    <row r="133" spans="1:13" s="61" customFormat="1" customHeight="1">
      <c r="A133"/>
      <c r="B133"/>
      <c r="C133"/>
      <c r="D133"/>
      <c r="E133"/>
      <c r="F133" s="61"/>
      <c r="G133" s="196" t="e">
        <f>VLOOKUP(D133,sku归属!A:B,2,0)</f>
        <v>#N/A</v>
      </c>
      <c r="K133" s="193"/>
      <c r="L133" s="194"/>
      <c r="M133" s="195"/>
    </row>
    <row r="134" spans="1:13" s="61" customFormat="1" customHeight="1">
      <c r="A134"/>
      <c r="B134"/>
      <c r="C134"/>
      <c r="D134"/>
      <c r="E134"/>
      <c r="F134" s="61"/>
      <c r="G134" s="196" t="e">
        <f>VLOOKUP(D134,sku归属!A:B,2,0)</f>
        <v>#N/A</v>
      </c>
      <c r="K134" s="193"/>
      <c r="L134" s="194"/>
      <c r="M134" s="195"/>
    </row>
    <row r="135" spans="1:13" s="61" customFormat="1" customHeight="1">
      <c r="A135"/>
      <c r="B135"/>
      <c r="C135"/>
      <c r="D135"/>
      <c r="E135"/>
      <c r="F135" s="61"/>
      <c r="G135" s="196" t="e">
        <f>VLOOKUP(D135,sku归属!A:B,2,0)</f>
        <v>#N/A</v>
      </c>
      <c r="K135" s="193"/>
      <c r="L135" s="194"/>
      <c r="M135" s="195"/>
    </row>
    <row r="136" spans="1:13" s="61" customFormat="1" customHeight="1">
      <c r="A136"/>
      <c r="B136"/>
      <c r="C136"/>
      <c r="D136"/>
      <c r="E136"/>
      <c r="F136" s="61"/>
      <c r="G136" s="196" t="e">
        <f>VLOOKUP(D136,sku归属!A:B,2,0)</f>
        <v>#N/A</v>
      </c>
      <c r="K136" s="193"/>
      <c r="L136" s="194"/>
      <c r="M136" s="195"/>
    </row>
    <row r="137" spans="1:13" s="61" customFormat="1" customHeight="1">
      <c r="A137"/>
      <c r="B137"/>
      <c r="C137"/>
      <c r="D137"/>
      <c r="E137"/>
      <c r="F137" s="61"/>
      <c r="G137" s="196" t="e">
        <f>VLOOKUP(D137,sku归属!A:B,2,0)</f>
        <v>#N/A</v>
      </c>
      <c r="K137" s="193"/>
      <c r="L137" s="194"/>
      <c r="M137" s="195"/>
    </row>
    <row r="138" spans="1:13" s="61" customFormat="1" customHeight="1">
      <c r="A138"/>
      <c r="B138"/>
      <c r="C138"/>
      <c r="D138"/>
      <c r="E138"/>
      <c r="F138" s="61"/>
      <c r="G138" s="196" t="e">
        <f>VLOOKUP(D138,sku归属!A:B,2,0)</f>
        <v>#N/A</v>
      </c>
      <c r="K138" s="193"/>
      <c r="L138" s="194"/>
      <c r="M138" s="195"/>
    </row>
    <row r="139" spans="1:13" s="61" customFormat="1" customHeight="1">
      <c r="A139"/>
      <c r="B139"/>
      <c r="C139"/>
      <c r="D139"/>
      <c r="E139"/>
      <c r="F139" s="61"/>
      <c r="G139" s="196" t="e">
        <f>VLOOKUP(D139,sku归属!A:B,2,0)</f>
        <v>#N/A</v>
      </c>
      <c r="K139" s="193"/>
      <c r="L139" s="194"/>
      <c r="M139" s="195"/>
    </row>
    <row r="140" spans="1:13" s="61" customFormat="1" customHeight="1">
      <c r="A140"/>
      <c r="B140"/>
      <c r="C140"/>
      <c r="D140"/>
      <c r="E140"/>
      <c r="F140" s="61"/>
      <c r="G140" s="196" t="e">
        <f>VLOOKUP(D140,sku归属!A:B,2,0)</f>
        <v>#N/A</v>
      </c>
      <c r="K140" s="193"/>
      <c r="L140" s="194"/>
      <c r="M140" s="195"/>
    </row>
    <row r="141" spans="1:13" s="61" customFormat="1" customHeight="1">
      <c r="A141"/>
      <c r="B141"/>
      <c r="C141"/>
      <c r="D141"/>
      <c r="E141"/>
      <c r="F141" s="61"/>
      <c r="G141" s="196" t="e">
        <f>VLOOKUP(D141,sku归属!A:B,2,0)</f>
        <v>#N/A</v>
      </c>
      <c r="K141" s="193"/>
      <c r="L141" s="194"/>
      <c r="M141" s="195"/>
    </row>
    <row r="142" spans="1:13" s="61" customFormat="1" customHeight="1">
      <c r="A142"/>
      <c r="B142"/>
      <c r="C142"/>
      <c r="D142"/>
      <c r="E142"/>
      <c r="F142" s="61"/>
      <c r="G142" s="196" t="e">
        <f>VLOOKUP(D142,sku归属!A:B,2,0)</f>
        <v>#N/A</v>
      </c>
      <c r="K142" s="193"/>
      <c r="L142" s="194"/>
      <c r="M142" s="195"/>
    </row>
    <row r="143" spans="1:13" s="61" customFormat="1" customHeight="1">
      <c r="A143"/>
      <c r="B143"/>
      <c r="C143"/>
      <c r="D143"/>
      <c r="E143"/>
      <c r="F143" s="61"/>
      <c r="G143" s="196" t="e">
        <f>VLOOKUP(D143,sku归属!A:B,2,0)</f>
        <v>#N/A</v>
      </c>
      <c r="K143" s="193"/>
      <c r="L143" s="194"/>
      <c r="M143" s="195"/>
    </row>
    <row r="144" spans="1:13" s="61" customFormat="1" customHeight="1">
      <c r="A144"/>
      <c r="B144"/>
      <c r="C144"/>
      <c r="D144"/>
      <c r="E144"/>
      <c r="F144" s="61"/>
      <c r="G144" s="196" t="e">
        <f>VLOOKUP(D144,sku归属!A:B,2,0)</f>
        <v>#N/A</v>
      </c>
      <c r="K144" s="193"/>
      <c r="L144" s="194"/>
      <c r="M144" s="195"/>
    </row>
    <row r="145" spans="1:13" s="61" customFormat="1" customHeight="1">
      <c r="A145"/>
      <c r="B145"/>
      <c r="C145"/>
      <c r="D145"/>
      <c r="E145"/>
      <c r="F145" s="61"/>
      <c r="G145" s="196" t="e">
        <f>VLOOKUP(D145,sku归属!A:B,2,0)</f>
        <v>#N/A</v>
      </c>
      <c r="K145" s="193"/>
      <c r="L145" s="194"/>
      <c r="M145" s="195"/>
    </row>
    <row r="146" spans="1:13" s="61" customFormat="1" customHeight="1">
      <c r="A146"/>
      <c r="B146"/>
      <c r="C146"/>
      <c r="D146"/>
      <c r="E146"/>
      <c r="F146" s="61"/>
      <c r="G146" s="196" t="e">
        <f>VLOOKUP(D146,sku归属!A:B,2,0)</f>
        <v>#N/A</v>
      </c>
      <c r="K146" s="193"/>
      <c r="L146" s="194"/>
      <c r="M146" s="195"/>
    </row>
    <row r="147" spans="1:13" s="61" customFormat="1" customHeight="1">
      <c r="A147"/>
      <c r="B147"/>
      <c r="C147"/>
      <c r="D147"/>
      <c r="E147"/>
      <c r="F147" s="61"/>
      <c r="G147" s="196" t="e">
        <f>VLOOKUP(D147,sku归属!A:B,2,0)</f>
        <v>#N/A</v>
      </c>
      <c r="K147" s="193"/>
      <c r="L147" s="194"/>
      <c r="M147" s="195"/>
    </row>
    <row r="148" spans="1:13" s="61" customFormat="1" customHeight="1">
      <c r="A148"/>
      <c r="B148"/>
      <c r="C148"/>
      <c r="D148"/>
      <c r="E148"/>
      <c r="F148" s="61"/>
      <c r="G148" s="196" t="e">
        <f>VLOOKUP(D148,sku归属!A:B,2,0)</f>
        <v>#N/A</v>
      </c>
      <c r="K148" s="193"/>
      <c r="L148" s="194"/>
      <c r="M148" s="195"/>
    </row>
    <row r="149" spans="1:13" s="61" customFormat="1" customHeight="1">
      <c r="A149"/>
      <c r="B149"/>
      <c r="C149"/>
      <c r="D149"/>
      <c r="E149"/>
      <c r="F149" s="61"/>
      <c r="G149" s="196" t="e">
        <f>VLOOKUP(D149,sku归属!A:B,2,0)</f>
        <v>#N/A</v>
      </c>
      <c r="K149" s="193"/>
      <c r="L149" s="194"/>
      <c r="M149" s="195"/>
    </row>
    <row r="150" spans="1:13" s="61" customFormat="1" customHeight="1">
      <c r="A150"/>
      <c r="B150"/>
      <c r="C150"/>
      <c r="D150"/>
      <c r="E150"/>
      <c r="F150" s="61"/>
      <c r="G150" s="196" t="e">
        <f>VLOOKUP(D150,sku归属!A:B,2,0)</f>
        <v>#N/A</v>
      </c>
      <c r="K150" s="193"/>
      <c r="L150" s="194"/>
      <c r="M150" s="195"/>
    </row>
    <row r="151" spans="1:13" s="61" customFormat="1" customHeight="1">
      <c r="A151"/>
      <c r="B151"/>
      <c r="C151"/>
      <c r="D151"/>
      <c r="E151"/>
      <c r="F151" s="61"/>
      <c r="G151" s="196" t="e">
        <f>VLOOKUP(D151,sku归属!A:B,2,0)</f>
        <v>#N/A</v>
      </c>
      <c r="K151" s="193"/>
      <c r="L151" s="194"/>
      <c r="M151" s="195"/>
    </row>
    <row r="152" spans="1:13" s="61" customFormat="1" customHeight="1">
      <c r="A152"/>
      <c r="B152"/>
      <c r="C152"/>
      <c r="D152"/>
      <c r="E152"/>
      <c r="F152" s="61"/>
      <c r="G152" s="196" t="e">
        <f>VLOOKUP(D152,sku归属!A:B,2,0)</f>
        <v>#N/A</v>
      </c>
      <c r="K152" s="193"/>
      <c r="L152" s="194"/>
      <c r="M152" s="195"/>
    </row>
    <row r="153" spans="1:13" s="61" customFormat="1" customHeight="1">
      <c r="A153"/>
      <c r="B153"/>
      <c r="C153"/>
      <c r="D153"/>
      <c r="E153"/>
      <c r="F153" s="61"/>
      <c r="G153" s="196" t="e">
        <f>VLOOKUP(D153,sku归属!A:B,2,0)</f>
        <v>#N/A</v>
      </c>
      <c r="K153" s="193"/>
      <c r="L153" s="194"/>
      <c r="M153" s="195"/>
    </row>
    <row r="154" spans="1:13" s="61" customFormat="1" customHeight="1">
      <c r="A154"/>
      <c r="B154"/>
      <c r="C154"/>
      <c r="D154"/>
      <c r="E154"/>
      <c r="F154" s="61"/>
      <c r="G154" s="196" t="e">
        <f>VLOOKUP(D154,sku归属!A:B,2,0)</f>
        <v>#N/A</v>
      </c>
      <c r="K154" s="193"/>
      <c r="L154" s="194"/>
      <c r="M154" s="195"/>
    </row>
    <row r="155" spans="1:13" s="61" customFormat="1" customHeight="1">
      <c r="A155"/>
      <c r="B155"/>
      <c r="C155"/>
      <c r="D155"/>
      <c r="E155"/>
      <c r="F155" s="61"/>
      <c r="G155" s="196" t="e">
        <f>VLOOKUP(D155,sku归属!A:B,2,0)</f>
        <v>#N/A</v>
      </c>
      <c r="K155" s="193"/>
      <c r="L155" s="194"/>
      <c r="M155" s="195"/>
    </row>
    <row r="156" spans="1:13" s="61" customFormat="1" customHeight="1">
      <c r="A156"/>
      <c r="B156"/>
      <c r="C156"/>
      <c r="D156"/>
      <c r="E156"/>
      <c r="F156" s="61"/>
      <c r="G156" s="196" t="e">
        <f>VLOOKUP(D156,sku归属!A:B,2,0)</f>
        <v>#N/A</v>
      </c>
      <c r="K156" s="193"/>
      <c r="L156" s="194"/>
      <c r="M156" s="195"/>
    </row>
    <row r="157" spans="1:13" s="61" customFormat="1" customHeight="1">
      <c r="A157"/>
      <c r="B157"/>
      <c r="C157"/>
      <c r="D157"/>
      <c r="E157"/>
      <c r="F157" s="61"/>
      <c r="G157" s="196" t="e">
        <f>VLOOKUP(D157,sku归属!A:B,2,0)</f>
        <v>#N/A</v>
      </c>
      <c r="K157" s="193"/>
      <c r="L157" s="194"/>
      <c r="M157" s="195"/>
    </row>
    <row r="158" spans="1:13" s="61" customFormat="1" customHeight="1">
      <c r="A158"/>
      <c r="B158"/>
      <c r="C158"/>
      <c r="D158"/>
      <c r="E158"/>
      <c r="F158" s="61"/>
      <c r="G158" s="196" t="e">
        <f>VLOOKUP(D158,sku归属!A:B,2,0)</f>
        <v>#N/A</v>
      </c>
      <c r="K158" s="193"/>
      <c r="L158" s="194"/>
      <c r="M158" s="195"/>
    </row>
    <row r="159" spans="1:13" s="61" customFormat="1" customHeight="1">
      <c r="A159"/>
      <c r="B159"/>
      <c r="C159"/>
      <c r="D159"/>
      <c r="E159"/>
      <c r="F159" s="61"/>
      <c r="G159" s="196" t="e">
        <f>VLOOKUP(D159,sku归属!A:B,2,0)</f>
        <v>#N/A</v>
      </c>
      <c r="K159" s="193"/>
      <c r="L159" s="194"/>
      <c r="M159" s="195"/>
    </row>
    <row r="160" spans="1:13" s="61" customFormat="1" customHeight="1">
      <c r="A160"/>
      <c r="B160"/>
      <c r="C160"/>
      <c r="D160"/>
      <c r="E160"/>
      <c r="F160" s="61"/>
      <c r="G160" s="196" t="e">
        <f>VLOOKUP(D160,sku归属!A:B,2,0)</f>
        <v>#N/A</v>
      </c>
      <c r="K160" s="193"/>
      <c r="L160" s="194"/>
      <c r="M160" s="195"/>
    </row>
    <row r="161" spans="1:13" s="61" customFormat="1" customHeight="1">
      <c r="A161"/>
      <c r="B161"/>
      <c r="C161"/>
      <c r="D161"/>
      <c r="E161"/>
      <c r="F161" s="61"/>
      <c r="G161" s="196" t="e">
        <f>VLOOKUP(D161,sku归属!A:B,2,0)</f>
        <v>#N/A</v>
      </c>
      <c r="K161" s="193"/>
      <c r="L161" s="194"/>
      <c r="M161" s="195"/>
    </row>
    <row r="162" spans="1:13" s="61" customFormat="1" customHeight="1">
      <c r="A162"/>
      <c r="B162"/>
      <c r="C162"/>
      <c r="D162"/>
      <c r="E162"/>
      <c r="F162" s="61"/>
      <c r="G162" s="196" t="e">
        <f>VLOOKUP(D162,sku归属!A:B,2,0)</f>
        <v>#N/A</v>
      </c>
      <c r="K162" s="193"/>
      <c r="L162" s="194"/>
      <c r="M162" s="195"/>
    </row>
    <row r="163" spans="1:13" s="61" customFormat="1" customHeight="1">
      <c r="A163"/>
      <c r="B163"/>
      <c r="C163"/>
      <c r="D163"/>
      <c r="E163"/>
      <c r="F163" s="61"/>
      <c r="G163" s="196" t="e">
        <f>VLOOKUP(D163,sku归属!A:B,2,0)</f>
        <v>#N/A</v>
      </c>
      <c r="K163" s="193"/>
      <c r="L163" s="194"/>
      <c r="M163" s="195"/>
    </row>
    <row r="164" spans="1:13" s="61" customFormat="1" customHeight="1">
      <c r="A164"/>
      <c r="B164"/>
      <c r="C164"/>
      <c r="D164"/>
      <c r="E164"/>
      <c r="F164" s="61"/>
      <c r="G164" s="196" t="e">
        <f>VLOOKUP(D164,sku归属!A:B,2,0)</f>
        <v>#N/A</v>
      </c>
      <c r="K164" s="193"/>
      <c r="L164" s="194"/>
      <c r="M164" s="195"/>
    </row>
    <row r="165" spans="1:13" s="61" customFormat="1" customHeight="1">
      <c r="A165"/>
      <c r="B165"/>
      <c r="C165"/>
      <c r="D165"/>
      <c r="E165"/>
      <c r="F165" s="61"/>
      <c r="G165" s="196" t="e">
        <f>VLOOKUP(D165,sku归属!A:B,2,0)</f>
        <v>#N/A</v>
      </c>
      <c r="K165" s="193"/>
      <c r="L165" s="194"/>
      <c r="M165" s="195"/>
    </row>
    <row r="166" spans="1:13" s="61" customFormat="1" customHeight="1">
      <c r="A166"/>
      <c r="B166"/>
      <c r="C166"/>
      <c r="D166"/>
      <c r="E166"/>
      <c r="F166" s="61"/>
      <c r="G166" s="196" t="e">
        <f>VLOOKUP(D166,sku归属!A:B,2,0)</f>
        <v>#N/A</v>
      </c>
      <c r="K166" s="193"/>
      <c r="L166" s="194"/>
      <c r="M166" s="195"/>
    </row>
    <row r="167" spans="1:13" s="61" customFormat="1" customHeight="1">
      <c r="A167"/>
      <c r="B167"/>
      <c r="C167"/>
      <c r="D167"/>
      <c r="E167"/>
      <c r="F167" s="61"/>
      <c r="G167" s="196" t="e">
        <f>VLOOKUP(D167,sku归属!A:B,2,0)</f>
        <v>#N/A</v>
      </c>
      <c r="K167" s="193"/>
      <c r="L167" s="194"/>
      <c r="M167" s="195"/>
    </row>
    <row r="168" spans="1:13" s="61" customFormat="1" customHeight="1">
      <c r="A168"/>
      <c r="B168"/>
      <c r="C168"/>
      <c r="D168"/>
      <c r="E168"/>
      <c r="F168" s="61"/>
      <c r="G168" s="196" t="e">
        <f>VLOOKUP(D168,sku归属!A:B,2,0)</f>
        <v>#N/A</v>
      </c>
      <c r="K168" s="193"/>
      <c r="L168" s="194"/>
      <c r="M168" s="195"/>
    </row>
    <row r="169" spans="1:13" s="61" customFormat="1" customHeight="1">
      <c r="A169"/>
      <c r="B169"/>
      <c r="C169"/>
      <c r="D169"/>
      <c r="E169"/>
      <c r="F169" s="61"/>
      <c r="G169" s="196" t="e">
        <f>VLOOKUP(D169,sku归属!A:B,2,0)</f>
        <v>#N/A</v>
      </c>
      <c r="K169" s="193"/>
      <c r="L169" s="194"/>
      <c r="M169" s="195"/>
    </row>
    <row r="170" spans="1:13" s="61" customFormat="1" customHeight="1">
      <c r="A170"/>
      <c r="B170"/>
      <c r="C170"/>
      <c r="D170"/>
      <c r="E170"/>
      <c r="F170" s="61"/>
      <c r="G170" s="196" t="e">
        <f>VLOOKUP(D170,sku归属!A:B,2,0)</f>
        <v>#N/A</v>
      </c>
      <c r="K170" s="193"/>
      <c r="L170" s="194"/>
      <c r="M170" s="195"/>
    </row>
    <row r="171" spans="1:13" s="61" customFormat="1" customHeight="1">
      <c r="A171"/>
      <c r="B171"/>
      <c r="C171"/>
      <c r="D171"/>
      <c r="E171"/>
      <c r="F171" s="61"/>
      <c r="G171" s="196" t="e">
        <f>VLOOKUP(D171,sku归属!A:B,2,0)</f>
        <v>#N/A</v>
      </c>
      <c r="K171" s="193"/>
      <c r="L171" s="194"/>
      <c r="M171" s="195"/>
    </row>
    <row r="172" spans="1:13" s="61" customFormat="1" customHeight="1">
      <c r="A172"/>
      <c r="B172"/>
      <c r="C172"/>
      <c r="D172"/>
      <c r="E172"/>
      <c r="F172" s="61"/>
      <c r="G172" s="196" t="e">
        <f>VLOOKUP(D172,sku归属!A:B,2,0)</f>
        <v>#N/A</v>
      </c>
      <c r="K172" s="193"/>
      <c r="L172" s="194"/>
      <c r="M172" s="195"/>
    </row>
    <row r="173" spans="1:13" s="61" customFormat="1" customHeight="1">
      <c r="A173"/>
      <c r="B173"/>
      <c r="C173"/>
      <c r="D173"/>
      <c r="E173"/>
      <c r="F173" s="61"/>
      <c r="G173" s="196" t="e">
        <f>VLOOKUP(D173,sku归属!A:B,2,0)</f>
        <v>#N/A</v>
      </c>
      <c r="K173" s="193"/>
      <c r="L173" s="194"/>
      <c r="M173" s="195"/>
    </row>
    <row r="174" spans="1:13" s="61" customFormat="1" customHeight="1">
      <c r="A174"/>
      <c r="B174"/>
      <c r="C174"/>
      <c r="D174"/>
      <c r="E174"/>
      <c r="F174" s="61"/>
      <c r="G174" s="196" t="e">
        <f>VLOOKUP(D174,sku归属!A:B,2,0)</f>
        <v>#N/A</v>
      </c>
      <c r="K174" s="193"/>
      <c r="L174" s="194"/>
      <c r="M174" s="195"/>
    </row>
    <row r="175" spans="1:13" s="61" customFormat="1" customHeight="1">
      <c r="A175"/>
      <c r="B175"/>
      <c r="C175"/>
      <c r="D175"/>
      <c r="E175"/>
      <c r="F175" s="61"/>
      <c r="G175" s="196" t="e">
        <f>VLOOKUP(D175,sku归属!A:B,2,0)</f>
        <v>#N/A</v>
      </c>
      <c r="K175" s="193"/>
      <c r="L175" s="194"/>
      <c r="M175" s="195"/>
    </row>
    <row r="176" spans="1:13" s="61" customFormat="1" customHeight="1">
      <c r="A176"/>
      <c r="B176"/>
      <c r="C176"/>
      <c r="D176"/>
      <c r="E176"/>
      <c r="F176" s="61"/>
      <c r="G176" s="196" t="e">
        <f>VLOOKUP(D176,sku归属!A:B,2,0)</f>
        <v>#N/A</v>
      </c>
      <c r="K176" s="193"/>
      <c r="L176" s="194"/>
      <c r="M176" s="195"/>
    </row>
    <row r="177" spans="1:13" s="61" customFormat="1" customHeight="1">
      <c r="A177"/>
      <c r="B177"/>
      <c r="C177"/>
      <c r="D177"/>
      <c r="E177"/>
      <c r="F177" s="61"/>
      <c r="G177" s="196" t="e">
        <f>VLOOKUP(D177,sku归属!A:B,2,0)</f>
        <v>#N/A</v>
      </c>
      <c r="K177" s="193"/>
      <c r="L177" s="194"/>
      <c r="M177" s="195"/>
    </row>
    <row r="178" spans="1:13" s="61" customFormat="1" customHeight="1">
      <c r="A178"/>
      <c r="B178"/>
      <c r="C178"/>
      <c r="D178"/>
      <c r="E178"/>
      <c r="F178" s="61"/>
      <c r="G178" s="196" t="e">
        <f>VLOOKUP(D178,sku归属!A:B,2,0)</f>
        <v>#N/A</v>
      </c>
      <c r="K178" s="193"/>
      <c r="L178" s="194"/>
      <c r="M178" s="195"/>
    </row>
    <row r="179" spans="1:13" s="61" customFormat="1" customHeight="1">
      <c r="A179"/>
      <c r="B179"/>
      <c r="C179"/>
      <c r="D179"/>
      <c r="E179"/>
      <c r="F179" s="61"/>
      <c r="G179" s="196" t="e">
        <f>VLOOKUP(D179,sku归属!A:B,2,0)</f>
        <v>#N/A</v>
      </c>
      <c r="K179" s="193"/>
      <c r="L179" s="194"/>
      <c r="M179" s="195"/>
    </row>
    <row r="180" spans="1:13" s="61" customFormat="1" customHeight="1">
      <c r="A180"/>
      <c r="B180"/>
      <c r="C180"/>
      <c r="D180"/>
      <c r="E180"/>
      <c r="F180" s="61"/>
      <c r="G180" s="196" t="e">
        <f>VLOOKUP(D180,sku归属!A:B,2,0)</f>
        <v>#N/A</v>
      </c>
      <c r="K180" s="193"/>
      <c r="L180" s="194"/>
      <c r="M180" s="195"/>
    </row>
    <row r="181" spans="1:13" s="61" customFormat="1" customHeight="1">
      <c r="A181"/>
      <c r="B181"/>
      <c r="C181"/>
      <c r="D181"/>
      <c r="E181"/>
      <c r="F181" s="61"/>
      <c r="G181" s="196" t="e">
        <f>VLOOKUP(D181,sku归属!A:B,2,0)</f>
        <v>#N/A</v>
      </c>
      <c r="K181" s="193"/>
      <c r="L181" s="194"/>
      <c r="M181" s="195"/>
    </row>
    <row r="182" spans="1:13" s="61" customFormat="1" customHeight="1">
      <c r="A182"/>
      <c r="B182"/>
      <c r="C182"/>
      <c r="D182"/>
      <c r="E182"/>
      <c r="F182" s="61"/>
      <c r="G182" s="196" t="e">
        <f>VLOOKUP(D182,sku归属!A:B,2,0)</f>
        <v>#N/A</v>
      </c>
      <c r="K182" s="193"/>
      <c r="L182" s="194"/>
      <c r="M182" s="195"/>
    </row>
    <row r="183" spans="1:13" s="61" customFormat="1" customHeight="1">
      <c r="A183"/>
      <c r="B183"/>
      <c r="C183"/>
      <c r="D183"/>
      <c r="E183"/>
      <c r="F183" s="61"/>
      <c r="G183" s="196" t="e">
        <f>VLOOKUP(D183,sku归属!A:B,2,0)</f>
        <v>#N/A</v>
      </c>
      <c r="K183" s="193"/>
      <c r="L183" s="194"/>
      <c r="M183" s="195"/>
    </row>
    <row r="184" spans="1:13" s="61" customFormat="1" customHeight="1">
      <c r="A184"/>
      <c r="B184"/>
      <c r="C184"/>
      <c r="D184"/>
      <c r="E184"/>
      <c r="F184" s="61"/>
      <c r="G184" s="196" t="e">
        <f>VLOOKUP(D184,sku归属!A:B,2,0)</f>
        <v>#N/A</v>
      </c>
      <c r="K184" s="193"/>
      <c r="L184" s="194"/>
      <c r="M184" s="195"/>
    </row>
    <row r="185" spans="1:13" s="61" customFormat="1" customHeight="1">
      <c r="A185"/>
      <c r="B185"/>
      <c r="C185"/>
      <c r="D185"/>
      <c r="E185"/>
      <c r="F185" s="61"/>
      <c r="G185" s="196" t="e">
        <f>VLOOKUP(D185,sku归属!A:B,2,0)</f>
        <v>#N/A</v>
      </c>
      <c r="K185" s="193"/>
      <c r="L185" s="194"/>
      <c r="M185" s="195"/>
    </row>
    <row r="186" spans="1:13" s="61" customFormat="1" customHeight="1">
      <c r="A186"/>
      <c r="B186"/>
      <c r="C186"/>
      <c r="D186"/>
      <c r="E186"/>
      <c r="F186" s="61"/>
      <c r="G186" s="196" t="e">
        <f>VLOOKUP(D186,sku归属!A:B,2,0)</f>
        <v>#N/A</v>
      </c>
      <c r="K186" s="193"/>
      <c r="L186" s="194"/>
      <c r="M186" s="195"/>
    </row>
    <row r="187" spans="1:13" s="61" customFormat="1" customHeight="1">
      <c r="A187"/>
      <c r="B187"/>
      <c r="C187"/>
      <c r="D187"/>
      <c r="E187"/>
      <c r="F187" s="61"/>
      <c r="G187" s="196" t="e">
        <f>VLOOKUP(D187,sku归属!A:B,2,0)</f>
        <v>#N/A</v>
      </c>
      <c r="K187" s="193"/>
      <c r="L187" s="194"/>
      <c r="M187" s="195"/>
    </row>
    <row r="188" spans="1:13" s="61" customFormat="1" customHeight="1">
      <c r="A188"/>
      <c r="B188"/>
      <c r="C188"/>
      <c r="D188"/>
      <c r="E188"/>
      <c r="F188" s="61"/>
      <c r="G188" s="196" t="e">
        <f>VLOOKUP(D188,sku归属!A:B,2,0)</f>
        <v>#N/A</v>
      </c>
      <c r="K188" s="193"/>
      <c r="L188" s="194"/>
      <c r="M188" s="195"/>
    </row>
    <row r="189" spans="1:13" s="61" customFormat="1" customHeight="1">
      <c r="A189"/>
      <c r="B189"/>
      <c r="C189"/>
      <c r="D189"/>
      <c r="E189"/>
      <c r="F189" s="61"/>
      <c r="G189" s="196" t="e">
        <f>VLOOKUP(D189,sku归属!A:B,2,0)</f>
        <v>#N/A</v>
      </c>
      <c r="K189" s="193"/>
      <c r="L189" s="194"/>
      <c r="M189" s="195"/>
    </row>
    <row r="190" spans="1:13" s="61" customFormat="1" customHeight="1">
      <c r="A190"/>
      <c r="B190"/>
      <c r="C190"/>
      <c r="D190"/>
      <c r="E190"/>
      <c r="F190" s="61"/>
      <c r="G190" s="196" t="e">
        <f>VLOOKUP(D190,sku归属!A:B,2,0)</f>
        <v>#N/A</v>
      </c>
      <c r="K190" s="193"/>
      <c r="L190" s="194"/>
      <c r="M190" s="195"/>
    </row>
    <row r="191" spans="1:13" s="61" customFormat="1" customHeight="1">
      <c r="A191"/>
      <c r="B191"/>
      <c r="C191"/>
      <c r="D191"/>
      <c r="E191"/>
      <c r="F191" s="61"/>
      <c r="G191" s="196" t="e">
        <f>VLOOKUP(D191,sku归属!A:B,2,0)</f>
        <v>#N/A</v>
      </c>
      <c r="K191" s="193"/>
      <c r="L191" s="194"/>
      <c r="M191" s="195"/>
    </row>
    <row r="192" spans="1:13" s="61" customFormat="1" customHeight="1">
      <c r="A192"/>
      <c r="B192"/>
      <c r="C192"/>
      <c r="D192"/>
      <c r="E192"/>
      <c r="F192" s="61"/>
      <c r="G192" s="196" t="e">
        <f>VLOOKUP(D192,sku归属!A:B,2,0)</f>
        <v>#N/A</v>
      </c>
      <c r="K192" s="193"/>
      <c r="L192" s="194"/>
      <c r="M192" s="195"/>
    </row>
    <row r="193" spans="1:13" s="61" customFormat="1" customHeight="1">
      <c r="A193"/>
      <c r="B193"/>
      <c r="C193"/>
      <c r="D193"/>
      <c r="E193"/>
      <c r="F193" s="61"/>
      <c r="G193" s="196" t="e">
        <f>VLOOKUP(D193,sku归属!A:B,2,0)</f>
        <v>#N/A</v>
      </c>
      <c r="K193" s="193"/>
      <c r="L193" s="194"/>
      <c r="M193" s="195"/>
    </row>
    <row r="194" spans="1:13" s="61" customFormat="1" customHeight="1">
      <c r="A194"/>
      <c r="B194"/>
      <c r="C194"/>
      <c r="D194"/>
      <c r="E194"/>
      <c r="F194" s="61"/>
      <c r="G194" s="196" t="e">
        <f>VLOOKUP(D194,sku归属!A:B,2,0)</f>
        <v>#N/A</v>
      </c>
      <c r="K194" s="193"/>
      <c r="L194" s="194"/>
      <c r="M194" s="195"/>
    </row>
    <row r="195" spans="1:13" s="61" customFormat="1" customHeight="1">
      <c r="A195"/>
      <c r="B195"/>
      <c r="C195"/>
      <c r="D195"/>
      <c r="E195"/>
      <c r="F195" s="61"/>
      <c r="G195" s="196" t="e">
        <f>VLOOKUP(D195,sku归属!A:B,2,0)</f>
        <v>#N/A</v>
      </c>
      <c r="K195" s="193"/>
      <c r="L195" s="194"/>
      <c r="M195" s="195"/>
    </row>
    <row r="196" spans="1:13" s="61" customFormat="1" customHeight="1">
      <c r="A196"/>
      <c r="B196"/>
      <c r="C196"/>
      <c r="D196"/>
      <c r="E196"/>
      <c r="F196" s="61"/>
      <c r="G196" s="196" t="e">
        <f>VLOOKUP(D196,sku归属!A:B,2,0)</f>
        <v>#N/A</v>
      </c>
      <c r="K196" s="193"/>
      <c r="L196" s="194"/>
      <c r="M196" s="195"/>
    </row>
    <row r="197" spans="1:13" s="61" customFormat="1" customHeight="1">
      <c r="A197"/>
      <c r="B197"/>
      <c r="C197"/>
      <c r="D197"/>
      <c r="E197"/>
      <c r="F197" s="61"/>
      <c r="G197" s="196" t="e">
        <f>VLOOKUP(D197,sku归属!A:B,2,0)</f>
        <v>#N/A</v>
      </c>
      <c r="K197" s="193"/>
      <c r="L197" s="194"/>
      <c r="M197" s="195"/>
    </row>
    <row r="198" spans="1:13" s="61" customFormat="1" customHeight="1">
      <c r="A198"/>
      <c r="B198"/>
      <c r="C198"/>
      <c r="D198"/>
      <c r="E198"/>
      <c r="F198" s="61"/>
      <c r="G198" s="196" t="e">
        <f>VLOOKUP(D198,sku归属!A:B,2,0)</f>
        <v>#N/A</v>
      </c>
      <c r="K198" s="193"/>
      <c r="L198" s="194"/>
      <c r="M198" s="195"/>
    </row>
    <row r="199" spans="1:13" s="61" customFormat="1" customHeight="1">
      <c r="A199"/>
      <c r="B199"/>
      <c r="C199"/>
      <c r="D199"/>
      <c r="E199"/>
      <c r="F199" s="61"/>
      <c r="G199" s="196" t="e">
        <f>VLOOKUP(D199,sku归属!A:B,2,0)</f>
        <v>#N/A</v>
      </c>
      <c r="K199" s="193"/>
      <c r="L199" s="194"/>
      <c r="M199" s="195"/>
    </row>
    <row r="200" spans="1:13" s="61" customFormat="1" customHeight="1">
      <c r="A200"/>
      <c r="B200"/>
      <c r="C200"/>
      <c r="D200"/>
      <c r="E200"/>
      <c r="F200" s="61"/>
      <c r="G200" s="196" t="e">
        <f>VLOOKUP(D200,sku归属!A:B,2,0)</f>
        <v>#N/A</v>
      </c>
      <c r="K200" s="193"/>
      <c r="L200" s="194"/>
      <c r="M200" s="195"/>
    </row>
    <row r="201" spans="1:13" s="61" customFormat="1" customHeight="1">
      <c r="A201"/>
      <c r="B201"/>
      <c r="C201"/>
      <c r="D201"/>
      <c r="E201"/>
      <c r="F201" s="61"/>
      <c r="G201" s="196" t="e">
        <f>VLOOKUP(D201,sku归属!A:B,2,0)</f>
        <v>#N/A</v>
      </c>
      <c r="K201" s="193"/>
      <c r="L201" s="194"/>
      <c r="M201" s="195"/>
    </row>
    <row r="202" spans="1:13" s="61" customFormat="1" customHeight="1">
      <c r="A202"/>
      <c r="B202"/>
      <c r="C202"/>
      <c r="D202"/>
      <c r="E202"/>
      <c r="F202" s="61"/>
      <c r="G202" s="196" t="e">
        <f>VLOOKUP(D202,sku归属!A:B,2,0)</f>
        <v>#N/A</v>
      </c>
      <c r="K202" s="193"/>
      <c r="L202" s="194"/>
      <c r="M202" s="195"/>
    </row>
    <row r="203" spans="1:13" s="61" customFormat="1" customHeight="1">
      <c r="A203"/>
      <c r="B203"/>
      <c r="C203"/>
      <c r="D203"/>
      <c r="E203"/>
      <c r="F203" s="61"/>
      <c r="G203" s="196" t="e">
        <f>VLOOKUP(D203,sku归属!A:B,2,0)</f>
        <v>#N/A</v>
      </c>
      <c r="K203" s="193"/>
      <c r="L203" s="194"/>
      <c r="M203" s="195"/>
    </row>
    <row r="204" spans="1:13" s="61" customFormat="1" customHeight="1">
      <c r="A204"/>
      <c r="B204"/>
      <c r="C204"/>
      <c r="D204"/>
      <c r="E204"/>
      <c r="F204" s="61"/>
      <c r="G204" s="196" t="e">
        <f>VLOOKUP(D204,sku归属!A:B,2,0)</f>
        <v>#N/A</v>
      </c>
      <c r="K204" s="193"/>
      <c r="L204" s="194"/>
      <c r="M204" s="195"/>
    </row>
    <row r="205" spans="1:13" s="61" customFormat="1" customHeight="1">
      <c r="A205"/>
      <c r="B205"/>
      <c r="C205"/>
      <c r="D205"/>
      <c r="E205"/>
      <c r="F205" s="61"/>
      <c r="G205" s="196" t="e">
        <f>VLOOKUP(D205,sku归属!A:B,2,0)</f>
        <v>#N/A</v>
      </c>
      <c r="K205" s="193"/>
      <c r="L205" s="194"/>
      <c r="M205" s="195"/>
    </row>
    <row r="206" spans="1:13" s="61" customFormat="1" customHeight="1">
      <c r="A206"/>
      <c r="B206"/>
      <c r="C206"/>
      <c r="D206"/>
      <c r="E206"/>
      <c r="F206" s="61"/>
      <c r="G206" s="196" t="e">
        <f>VLOOKUP(D206,sku归属!A:B,2,0)</f>
        <v>#N/A</v>
      </c>
      <c r="K206" s="193"/>
      <c r="L206" s="194"/>
      <c r="M206" s="195"/>
    </row>
    <row r="207" spans="1:13" s="61" customFormat="1" customHeight="1">
      <c r="A207"/>
      <c r="B207"/>
      <c r="C207"/>
      <c r="D207"/>
      <c r="E207"/>
      <c r="F207" s="61"/>
      <c r="G207" s="196" t="e">
        <f>VLOOKUP(D207,sku归属!A:B,2,0)</f>
        <v>#N/A</v>
      </c>
      <c r="K207" s="193"/>
      <c r="L207" s="194"/>
      <c r="M207" s="195"/>
    </row>
    <row r="208" spans="1:13" s="61" customFormat="1" customHeight="1">
      <c r="A208"/>
      <c r="B208"/>
      <c r="C208"/>
      <c r="D208"/>
      <c r="E208"/>
      <c r="F208" s="61"/>
      <c r="G208" s="196" t="e">
        <f>VLOOKUP(D208,sku归属!A:B,2,0)</f>
        <v>#N/A</v>
      </c>
      <c r="K208" s="193"/>
      <c r="L208" s="194"/>
      <c r="M208" s="195"/>
    </row>
    <row r="209" spans="1:13" s="61" customFormat="1" customHeight="1">
      <c r="A209"/>
      <c r="B209"/>
      <c r="C209"/>
      <c r="D209"/>
      <c r="E209"/>
      <c r="F209" s="61"/>
      <c r="G209" s="196" t="e">
        <f>VLOOKUP(D209,sku归属!A:B,2,0)</f>
        <v>#N/A</v>
      </c>
      <c r="K209" s="193"/>
      <c r="L209" s="194"/>
      <c r="M209" s="195"/>
    </row>
    <row r="210" spans="1:13" s="61" customFormat="1" customHeight="1">
      <c r="A210"/>
      <c r="B210"/>
      <c r="C210"/>
      <c r="D210"/>
      <c r="E210"/>
      <c r="F210" s="61"/>
      <c r="G210" s="196" t="e">
        <f>VLOOKUP(D210,sku归属!A:B,2,0)</f>
        <v>#N/A</v>
      </c>
      <c r="K210" s="193"/>
      <c r="L210" s="194"/>
      <c r="M210" s="195"/>
    </row>
    <row r="211" spans="1:13" s="61" customFormat="1" customHeight="1">
      <c r="A211"/>
      <c r="B211"/>
      <c r="C211"/>
      <c r="D211"/>
      <c r="E211"/>
      <c r="F211" s="61"/>
      <c r="G211" s="196" t="e">
        <f>VLOOKUP(D211,sku归属!A:B,2,0)</f>
        <v>#N/A</v>
      </c>
      <c r="K211" s="193"/>
      <c r="L211" s="194"/>
      <c r="M211" s="195"/>
    </row>
    <row r="212" spans="1:13" s="61" customFormat="1" customHeight="1">
      <c r="A212"/>
      <c r="B212"/>
      <c r="C212"/>
      <c r="D212"/>
      <c r="E212"/>
      <c r="F212" s="61"/>
      <c r="G212" s="196" t="e">
        <f>VLOOKUP(D212,sku归属!A:B,2,0)</f>
        <v>#N/A</v>
      </c>
      <c r="K212" s="193"/>
      <c r="L212" s="194"/>
      <c r="M212" s="195"/>
    </row>
    <row r="213" spans="1:13" s="61" customFormat="1" customHeight="1">
      <c r="A213"/>
      <c r="B213"/>
      <c r="C213"/>
      <c r="D213"/>
      <c r="E213"/>
      <c r="F213" s="61"/>
      <c r="G213" s="196" t="e">
        <f>VLOOKUP(D213,sku归属!A:B,2,0)</f>
        <v>#N/A</v>
      </c>
      <c r="K213" s="193"/>
      <c r="L213" s="194"/>
      <c r="M213" s="195"/>
    </row>
    <row r="214" spans="1:13" s="61" customFormat="1" customHeight="1">
      <c r="A214"/>
      <c r="B214"/>
      <c r="C214"/>
      <c r="D214"/>
      <c r="E214"/>
      <c r="F214" s="61"/>
      <c r="G214" s="196" t="e">
        <f>VLOOKUP(D214,sku归属!A:B,2,0)</f>
        <v>#N/A</v>
      </c>
      <c r="K214" s="193"/>
      <c r="L214" s="194"/>
      <c r="M214" s="195"/>
    </row>
    <row r="215" spans="1:13" s="61" customFormat="1" customHeight="1">
      <c r="A215"/>
      <c r="B215"/>
      <c r="C215"/>
      <c r="D215"/>
      <c r="E215"/>
      <c r="F215" s="61"/>
      <c r="G215" s="196" t="e">
        <f>VLOOKUP(D215,sku归属!A:B,2,0)</f>
        <v>#N/A</v>
      </c>
      <c r="K215" s="193"/>
      <c r="L215" s="194"/>
      <c r="M215" s="195"/>
    </row>
    <row r="216" spans="1:13" s="61" customFormat="1" customHeight="1">
      <c r="A216"/>
      <c r="B216"/>
      <c r="C216"/>
      <c r="D216"/>
      <c r="E216"/>
      <c r="F216" s="61"/>
      <c r="G216" s="196" t="e">
        <f>VLOOKUP(D216,sku归属!A:B,2,0)</f>
        <v>#N/A</v>
      </c>
      <c r="K216" s="193"/>
      <c r="L216" s="194"/>
      <c r="M216" s="195"/>
    </row>
    <row r="217" spans="1:13" s="61" customFormat="1" customHeight="1">
      <c r="A217"/>
      <c r="B217"/>
      <c r="C217"/>
      <c r="D217"/>
      <c r="E217"/>
      <c r="F217" s="61"/>
      <c r="G217" s="196" t="e">
        <f>VLOOKUP(D217,sku归属!A:B,2,0)</f>
        <v>#N/A</v>
      </c>
      <c r="K217" s="193"/>
      <c r="L217" s="194"/>
      <c r="M217" s="195"/>
    </row>
    <row r="218" spans="1:13" s="61" customFormat="1" customHeight="1">
      <c r="A218"/>
      <c r="B218"/>
      <c r="C218"/>
      <c r="D218"/>
      <c r="E218"/>
      <c r="F218" s="61"/>
      <c r="G218" s="196" t="e">
        <f>VLOOKUP(D218,sku归属!A:B,2,0)</f>
        <v>#N/A</v>
      </c>
      <c r="K218" s="193"/>
      <c r="L218" s="194"/>
      <c r="M218" s="195"/>
    </row>
    <row r="219" spans="1:13" s="61" customFormat="1" customHeight="1">
      <c r="A219"/>
      <c r="B219"/>
      <c r="C219"/>
      <c r="D219"/>
      <c r="E219"/>
      <c r="F219" s="61"/>
      <c r="G219" s="196" t="e">
        <f>VLOOKUP(D219,sku归属!A:B,2,0)</f>
        <v>#N/A</v>
      </c>
      <c r="K219" s="193"/>
      <c r="L219" s="194"/>
      <c r="M219" s="195"/>
    </row>
    <row r="220" spans="1:13" s="61" customFormat="1" customHeight="1">
      <c r="A220"/>
      <c r="B220"/>
      <c r="C220"/>
      <c r="D220"/>
      <c r="E220"/>
      <c r="F220" s="61"/>
      <c r="G220" s="196" t="e">
        <f>VLOOKUP(D220,sku归属!A:B,2,0)</f>
        <v>#N/A</v>
      </c>
      <c r="K220" s="193"/>
      <c r="L220" s="194"/>
      <c r="M220" s="195"/>
    </row>
    <row r="221" spans="1:13" s="61" customFormat="1" customHeight="1">
      <c r="A221"/>
      <c r="B221"/>
      <c r="C221"/>
      <c r="D221"/>
      <c r="E221"/>
      <c r="F221" s="61"/>
      <c r="G221" s="196" t="e">
        <f>VLOOKUP(D221,sku归属!A:B,2,0)</f>
        <v>#N/A</v>
      </c>
      <c r="K221" s="193"/>
      <c r="L221" s="194"/>
      <c r="M221" s="195"/>
    </row>
    <row r="222" spans="1:13" s="61" customFormat="1" customHeight="1">
      <c r="A222"/>
      <c r="B222"/>
      <c r="C222"/>
      <c r="D222"/>
      <c r="E222"/>
      <c r="F222" s="61"/>
      <c r="G222" s="196" t="e">
        <f>VLOOKUP(D222,sku归属!A:B,2,0)</f>
        <v>#N/A</v>
      </c>
      <c r="K222" s="193"/>
      <c r="L222" s="194"/>
      <c r="M222" s="195"/>
    </row>
    <row r="223" spans="1:13" s="61" customFormat="1" customHeight="1">
      <c r="A223"/>
      <c r="B223"/>
      <c r="C223"/>
      <c r="D223"/>
      <c r="E223"/>
      <c r="F223" s="61"/>
      <c r="G223" s="196" t="e">
        <f>VLOOKUP(D223,sku归属!A:B,2,0)</f>
        <v>#N/A</v>
      </c>
      <c r="K223" s="193"/>
      <c r="L223" s="194"/>
      <c r="M223" s="195"/>
    </row>
    <row r="224" spans="1:13" s="61" customFormat="1" customHeight="1">
      <c r="A224"/>
      <c r="B224"/>
      <c r="C224"/>
      <c r="D224"/>
      <c r="E224"/>
      <c r="F224" s="61"/>
      <c r="G224" s="196" t="e">
        <f>VLOOKUP(D224,sku归属!A:B,2,0)</f>
        <v>#N/A</v>
      </c>
      <c r="K224" s="193"/>
      <c r="L224" s="194"/>
      <c r="M224" s="195"/>
    </row>
    <row r="225" spans="1:13" s="61" customFormat="1" customHeight="1">
      <c r="A225"/>
      <c r="B225"/>
      <c r="C225"/>
      <c r="D225"/>
      <c r="E225"/>
      <c r="F225" s="61"/>
      <c r="G225" s="196" t="e">
        <f>VLOOKUP(D225,sku归属!A:B,2,0)</f>
        <v>#N/A</v>
      </c>
      <c r="K225" s="193"/>
      <c r="L225" s="194"/>
      <c r="M225" s="195"/>
    </row>
    <row r="226" spans="1:13" s="61" customFormat="1" customHeight="1">
      <c r="A226"/>
      <c r="B226"/>
      <c r="C226"/>
      <c r="D226"/>
      <c r="E226"/>
      <c r="F226" s="61"/>
      <c r="G226" s="196" t="e">
        <f>VLOOKUP(D226,sku归属!A:B,2,0)</f>
        <v>#N/A</v>
      </c>
      <c r="K226" s="193"/>
      <c r="L226" s="194"/>
      <c r="M226" s="195"/>
    </row>
    <row r="227" spans="1:13" s="61" customFormat="1" customHeight="1">
      <c r="A227"/>
      <c r="B227"/>
      <c r="C227"/>
      <c r="D227"/>
      <c r="E227"/>
      <c r="F227" s="61"/>
      <c r="G227" s="196" t="e">
        <f>VLOOKUP(D227,sku归属!A:B,2,0)</f>
        <v>#N/A</v>
      </c>
      <c r="K227" s="193"/>
      <c r="L227" s="194"/>
      <c r="M227" s="195"/>
    </row>
    <row r="228" spans="1:13" s="61" customFormat="1" customHeight="1">
      <c r="A228"/>
      <c r="B228"/>
      <c r="C228"/>
      <c r="D228"/>
      <c r="E228"/>
      <c r="F228" s="61"/>
      <c r="G228" s="196" t="e">
        <f>VLOOKUP(D228,sku归属!A:B,2,0)</f>
        <v>#N/A</v>
      </c>
      <c r="K228" s="193"/>
      <c r="L228" s="194"/>
      <c r="M228" s="195"/>
    </row>
    <row r="229" spans="1:13" s="61" customFormat="1" customHeight="1">
      <c r="A229"/>
      <c r="B229"/>
      <c r="C229"/>
      <c r="D229"/>
      <c r="E229"/>
      <c r="F229" s="61"/>
      <c r="G229" s="196" t="e">
        <f>VLOOKUP(D229,sku归属!A:B,2,0)</f>
        <v>#N/A</v>
      </c>
      <c r="K229" s="193"/>
      <c r="L229" s="194"/>
      <c r="M229" s="195"/>
    </row>
    <row r="230" spans="1:13" s="61" customFormat="1" customHeight="1">
      <c r="A230"/>
      <c r="B230"/>
      <c r="C230"/>
      <c r="D230"/>
      <c r="E230"/>
      <c r="F230" s="61"/>
      <c r="G230" s="196" t="e">
        <f>VLOOKUP(D230,sku归属!A:B,2,0)</f>
        <v>#N/A</v>
      </c>
      <c r="K230" s="193"/>
      <c r="L230" s="194"/>
      <c r="M230" s="195"/>
    </row>
    <row r="231" spans="1:13" s="61" customFormat="1" customHeight="1">
      <c r="A231"/>
      <c r="B231"/>
      <c r="C231"/>
      <c r="D231"/>
      <c r="E231"/>
      <c r="F231" s="61"/>
      <c r="G231" s="196" t="e">
        <f>VLOOKUP(D231,sku归属!A:B,2,0)</f>
        <v>#N/A</v>
      </c>
      <c r="K231" s="193"/>
      <c r="L231" s="194"/>
      <c r="M231" s="195"/>
    </row>
    <row r="232" spans="1:13" s="61" customFormat="1" customHeight="1">
      <c r="A232"/>
      <c r="B232"/>
      <c r="C232"/>
      <c r="D232"/>
      <c r="E232"/>
      <c r="F232" s="61"/>
      <c r="G232" s="196" t="e">
        <f>VLOOKUP(D232,sku归属!A:B,2,0)</f>
        <v>#N/A</v>
      </c>
      <c r="K232" s="193"/>
      <c r="L232" s="194"/>
      <c r="M232" s="195"/>
    </row>
    <row r="233" spans="1:13" s="61" customFormat="1" customHeight="1">
      <c r="A233"/>
      <c r="B233"/>
      <c r="C233"/>
      <c r="D233"/>
      <c r="E233"/>
      <c r="F233" s="61"/>
      <c r="G233" s="196" t="e">
        <f>VLOOKUP(D233,sku归属!A:B,2,0)</f>
        <v>#N/A</v>
      </c>
      <c r="K233" s="193"/>
      <c r="L233" s="194"/>
      <c r="M233" s="195"/>
    </row>
    <row r="234" spans="1:13" s="61" customFormat="1" customHeight="1">
      <c r="A234"/>
      <c r="B234"/>
      <c r="C234"/>
      <c r="D234"/>
      <c r="E234"/>
      <c r="F234" s="61"/>
      <c r="G234" s="196" t="e">
        <f>VLOOKUP(D234,sku归属!A:B,2,0)</f>
        <v>#N/A</v>
      </c>
      <c r="K234" s="193"/>
      <c r="L234" s="194"/>
      <c r="M234" s="195"/>
    </row>
    <row r="235" spans="1:13" s="61" customFormat="1" customHeight="1">
      <c r="A235"/>
      <c r="B235"/>
      <c r="C235"/>
      <c r="D235"/>
      <c r="E235"/>
      <c r="F235" s="61"/>
      <c r="G235" s="196" t="e">
        <f>VLOOKUP(D235,sku归属!A:B,2,0)</f>
        <v>#N/A</v>
      </c>
      <c r="K235" s="193"/>
      <c r="L235" s="194"/>
      <c r="M235" s="195"/>
    </row>
    <row r="236" spans="1:13" s="61" customFormat="1" customHeight="1">
      <c r="A236"/>
      <c r="B236"/>
      <c r="C236"/>
      <c r="D236"/>
      <c r="E236"/>
      <c r="F236" s="61"/>
      <c r="G236" s="196" t="e">
        <f>VLOOKUP(D236,sku归属!A:B,2,0)</f>
        <v>#N/A</v>
      </c>
      <c r="K236" s="193"/>
      <c r="L236" s="194"/>
      <c r="M236" s="195"/>
    </row>
    <row r="237" spans="1:13" s="61" customFormat="1" customHeight="1">
      <c r="A237"/>
      <c r="B237"/>
      <c r="C237"/>
      <c r="D237"/>
      <c r="E237"/>
      <c r="F237" s="61"/>
      <c r="G237" s="196" t="e">
        <f>VLOOKUP(D237,sku归属!A:B,2,0)</f>
        <v>#N/A</v>
      </c>
      <c r="K237" s="193"/>
      <c r="L237" s="194"/>
      <c r="M237" s="195"/>
    </row>
    <row r="238" spans="1:13" s="61" customFormat="1" customHeight="1">
      <c r="A238"/>
      <c r="B238"/>
      <c r="C238"/>
      <c r="D238"/>
      <c r="E238"/>
      <c r="F238" s="61"/>
      <c r="G238" s="196" t="e">
        <f>VLOOKUP(D238,sku归属!A:B,2,0)</f>
        <v>#N/A</v>
      </c>
      <c r="K238" s="193"/>
      <c r="L238" s="194"/>
      <c r="M238" s="195"/>
    </row>
    <row r="239" spans="1:13" s="61" customFormat="1" customHeight="1">
      <c r="A239"/>
      <c r="B239"/>
      <c r="C239"/>
      <c r="D239"/>
      <c r="E239"/>
      <c r="F239" s="61"/>
      <c r="G239" s="196" t="e">
        <f>VLOOKUP(D239,sku归属!A:B,2,0)</f>
        <v>#N/A</v>
      </c>
      <c r="K239" s="193"/>
      <c r="L239" s="194"/>
      <c r="M239" s="195"/>
    </row>
    <row r="240" spans="1:13" s="61" customFormat="1" customHeight="1">
      <c r="A240"/>
      <c r="B240"/>
      <c r="C240"/>
      <c r="D240"/>
      <c r="E240"/>
      <c r="F240" s="61"/>
      <c r="G240" s="196" t="e">
        <f>VLOOKUP(D240,sku归属!A:B,2,0)</f>
        <v>#N/A</v>
      </c>
      <c r="K240" s="193"/>
      <c r="L240" s="194"/>
      <c r="M240" s="195"/>
    </row>
    <row r="241" spans="1:13" s="61" customFormat="1" customHeight="1">
      <c r="A241"/>
      <c r="B241"/>
      <c r="C241"/>
      <c r="D241"/>
      <c r="E241"/>
      <c r="F241" s="61"/>
      <c r="G241" s="196" t="e">
        <f>VLOOKUP(D241,sku归属!A:B,2,0)</f>
        <v>#N/A</v>
      </c>
      <c r="K241" s="193"/>
      <c r="L241" s="194"/>
      <c r="M241" s="195"/>
    </row>
    <row r="242" spans="1:13" s="61" customFormat="1" customHeight="1">
      <c r="A242"/>
      <c r="B242"/>
      <c r="C242"/>
      <c r="D242"/>
      <c r="E242"/>
      <c r="F242" s="61"/>
      <c r="G242" s="196" t="e">
        <f>VLOOKUP(D242,sku归属!A:B,2,0)</f>
        <v>#N/A</v>
      </c>
      <c r="K242" s="193"/>
      <c r="L242" s="194"/>
      <c r="M242" s="195"/>
    </row>
    <row r="243" spans="1:13" s="61" customFormat="1" customHeight="1">
      <c r="A243"/>
      <c r="B243"/>
      <c r="C243"/>
      <c r="D243"/>
      <c r="E243"/>
      <c r="F243" s="61"/>
      <c r="G243" s="196" t="e">
        <f>VLOOKUP(D243,sku归属!A:B,2,0)</f>
        <v>#N/A</v>
      </c>
      <c r="K243" s="193"/>
      <c r="L243" s="194"/>
      <c r="M243" s="195"/>
    </row>
    <row r="244" spans="1:13" s="61" customFormat="1" customHeight="1">
      <c r="A244"/>
      <c r="B244"/>
      <c r="C244"/>
      <c r="D244"/>
      <c r="E244"/>
      <c r="F244" s="61"/>
      <c r="G244" s="196" t="e">
        <f>VLOOKUP(D244,sku归属!A:B,2,0)</f>
        <v>#N/A</v>
      </c>
      <c r="K244" s="193"/>
      <c r="L244" s="194"/>
      <c r="M244" s="195"/>
    </row>
    <row r="245" spans="1:13" s="61" customFormat="1" customHeight="1">
      <c r="A245"/>
      <c r="B245"/>
      <c r="C245"/>
      <c r="D245"/>
      <c r="E245"/>
      <c r="F245" s="61"/>
      <c r="G245" s="196" t="e">
        <f>VLOOKUP(D245,sku归属!A:B,2,0)</f>
        <v>#N/A</v>
      </c>
      <c r="K245" s="193"/>
      <c r="L245" s="194"/>
      <c r="M245" s="195"/>
    </row>
    <row r="246" spans="1:13" s="61" customFormat="1" customHeight="1">
      <c r="A246"/>
      <c r="B246"/>
      <c r="C246"/>
      <c r="D246"/>
      <c r="E246"/>
      <c r="F246" s="61"/>
      <c r="G246" s="196" t="e">
        <f>VLOOKUP(D246,sku归属!A:B,2,0)</f>
        <v>#N/A</v>
      </c>
      <c r="K246" s="193"/>
      <c r="L246" s="194"/>
      <c r="M246" s="195"/>
    </row>
    <row r="247" spans="1:13" s="61" customFormat="1" customHeight="1">
      <c r="A247"/>
      <c r="B247"/>
      <c r="C247"/>
      <c r="D247"/>
      <c r="E247"/>
      <c r="F247" s="61"/>
      <c r="G247" s="196" t="e">
        <f>VLOOKUP(D247,sku归属!A:B,2,0)</f>
        <v>#N/A</v>
      </c>
      <c r="K247" s="193"/>
      <c r="L247" s="194"/>
      <c r="M247" s="195"/>
    </row>
    <row r="248" spans="1:13" s="61" customFormat="1" customHeight="1">
      <c r="A248"/>
      <c r="B248"/>
      <c r="C248"/>
      <c r="D248"/>
      <c r="E248"/>
      <c r="F248" s="61"/>
      <c r="G248" s="196" t="e">
        <f>VLOOKUP(D248,sku归属!A:B,2,0)</f>
        <v>#N/A</v>
      </c>
      <c r="K248" s="193"/>
      <c r="L248" s="194"/>
      <c r="M248" s="195"/>
    </row>
    <row r="249" spans="1:13" s="61" customFormat="1" customHeight="1">
      <c r="A249"/>
      <c r="B249"/>
      <c r="C249"/>
      <c r="D249"/>
      <c r="E249"/>
      <c r="F249" s="61"/>
      <c r="G249" s="196" t="e">
        <f>VLOOKUP(D249,sku归属!A:B,2,0)</f>
        <v>#N/A</v>
      </c>
      <c r="K249" s="193"/>
      <c r="L249" s="194"/>
      <c r="M249" s="195"/>
    </row>
    <row r="250" spans="1:13" s="61" customFormat="1" customHeight="1">
      <c r="A250"/>
      <c r="B250"/>
      <c r="C250"/>
      <c r="D250"/>
      <c r="E250"/>
      <c r="F250" s="61"/>
      <c r="G250" s="196" t="e">
        <f>VLOOKUP(D250,sku归属!A:B,2,0)</f>
        <v>#N/A</v>
      </c>
      <c r="K250" s="193"/>
      <c r="L250" s="194"/>
      <c r="M250" s="195"/>
    </row>
    <row r="251" spans="1:13" s="61" customFormat="1" customHeight="1">
      <c r="A251"/>
      <c r="B251"/>
      <c r="C251"/>
      <c r="D251"/>
      <c r="E251"/>
      <c r="F251" s="61"/>
      <c r="G251" s="196" t="e">
        <f>VLOOKUP(D251,sku归属!A:B,2,0)</f>
        <v>#N/A</v>
      </c>
      <c r="K251" s="193"/>
      <c r="L251" s="194"/>
      <c r="M251" s="195"/>
    </row>
    <row r="252" spans="1:13" s="61" customFormat="1" customHeight="1">
      <c r="A252"/>
      <c r="B252"/>
      <c r="C252"/>
      <c r="D252"/>
      <c r="E252"/>
      <c r="F252" s="61"/>
      <c r="G252" s="196" t="e">
        <f>VLOOKUP(D252,sku归属!A:B,2,0)</f>
        <v>#N/A</v>
      </c>
      <c r="K252" s="193"/>
      <c r="L252" s="194"/>
      <c r="M252" s="195"/>
    </row>
    <row r="253" spans="1:13" s="61" customFormat="1" customHeight="1">
      <c r="A253"/>
      <c r="B253"/>
      <c r="C253"/>
      <c r="D253"/>
      <c r="E253"/>
      <c r="F253" s="61"/>
      <c r="G253" s="196" t="e">
        <f>VLOOKUP(D253,sku归属!A:B,2,0)</f>
        <v>#N/A</v>
      </c>
      <c r="K253" s="193"/>
      <c r="L253" s="194"/>
      <c r="M253" s="195"/>
    </row>
    <row r="254" spans="1:13" s="61" customFormat="1" customHeight="1">
      <c r="A254"/>
      <c r="B254"/>
      <c r="C254"/>
      <c r="D254"/>
      <c r="E254"/>
      <c r="F254" s="61"/>
      <c r="G254" s="196" t="e">
        <f>VLOOKUP(D254,sku归属!A:B,2,0)</f>
        <v>#N/A</v>
      </c>
      <c r="K254" s="193"/>
      <c r="L254" s="194"/>
      <c r="M254" s="195"/>
    </row>
    <row r="255" spans="1:13" s="61" customFormat="1" customHeight="1">
      <c r="A255"/>
      <c r="B255"/>
      <c r="C255"/>
      <c r="D255"/>
      <c r="E255"/>
      <c r="F255" s="61"/>
      <c r="G255" s="196" t="e">
        <f>VLOOKUP(D255,sku归属!A:B,2,0)</f>
        <v>#N/A</v>
      </c>
      <c r="K255" s="193"/>
      <c r="L255" s="194"/>
      <c r="M255" s="195"/>
    </row>
    <row r="256" spans="1:13" s="61" customFormat="1" customHeight="1">
      <c r="A256"/>
      <c r="B256"/>
      <c r="C256"/>
      <c r="D256"/>
      <c r="E256"/>
      <c r="F256" s="61"/>
      <c r="G256" s="196" t="e">
        <f>VLOOKUP(D256,sku归属!A:B,2,0)</f>
        <v>#N/A</v>
      </c>
      <c r="K256" s="193"/>
      <c r="L256" s="194"/>
      <c r="M256" s="195"/>
    </row>
    <row r="257" spans="1:13" s="61" customFormat="1" customHeight="1">
      <c r="A257"/>
      <c r="B257"/>
      <c r="C257"/>
      <c r="D257"/>
      <c r="E257"/>
      <c r="F257" s="61"/>
      <c r="G257" s="196" t="e">
        <f>VLOOKUP(D257,sku归属!A:B,2,0)</f>
        <v>#N/A</v>
      </c>
      <c r="K257" s="193"/>
      <c r="L257" s="194"/>
      <c r="M257" s="195"/>
    </row>
    <row r="258" spans="1:13" s="61" customFormat="1" customHeight="1">
      <c r="A258"/>
      <c r="B258"/>
      <c r="C258"/>
      <c r="D258"/>
      <c r="E258"/>
      <c r="F258" s="61"/>
      <c r="G258" s="196" t="e">
        <f>VLOOKUP(D258,sku归属!A:B,2,0)</f>
        <v>#N/A</v>
      </c>
      <c r="K258" s="193"/>
      <c r="L258" s="194"/>
      <c r="M258" s="195"/>
    </row>
    <row r="259" spans="1:13" s="61" customFormat="1" customHeight="1">
      <c r="A259"/>
      <c r="B259"/>
      <c r="C259"/>
      <c r="D259"/>
      <c r="E259"/>
      <c r="F259" s="61"/>
      <c r="G259" s="196" t="e">
        <f>VLOOKUP(D259,sku归属!A:B,2,0)</f>
        <v>#N/A</v>
      </c>
      <c r="K259" s="193"/>
      <c r="L259" s="194"/>
      <c r="M259" s="195"/>
    </row>
    <row r="260" spans="1:13" s="61" customFormat="1" customHeight="1">
      <c r="A260"/>
      <c r="B260"/>
      <c r="C260"/>
      <c r="D260"/>
      <c r="E260"/>
      <c r="F260" s="61"/>
      <c r="G260" s="196" t="e">
        <f>VLOOKUP(D260,sku归属!A:B,2,0)</f>
        <v>#N/A</v>
      </c>
      <c r="K260" s="193"/>
      <c r="L260" s="194"/>
      <c r="M260" s="195"/>
    </row>
    <row r="261" spans="1:13" s="61" customFormat="1" customHeight="1">
      <c r="A261"/>
      <c r="B261"/>
      <c r="C261"/>
      <c r="D261"/>
      <c r="E261"/>
      <c r="F261" s="61"/>
      <c r="G261" s="196" t="e">
        <f>VLOOKUP(D261,sku归属!A:B,2,0)</f>
        <v>#N/A</v>
      </c>
      <c r="K261" s="193"/>
      <c r="L261" s="194"/>
      <c r="M261" s="195"/>
    </row>
    <row r="262" spans="1:13" s="61" customFormat="1" customHeight="1">
      <c r="A262"/>
      <c r="B262"/>
      <c r="C262"/>
      <c r="D262"/>
      <c r="E262"/>
      <c r="F262" s="61"/>
      <c r="G262" s="196" t="e">
        <f>VLOOKUP(D262,sku归属!A:B,2,0)</f>
        <v>#N/A</v>
      </c>
      <c r="K262" s="193"/>
      <c r="L262" s="194"/>
      <c r="M262" s="195"/>
    </row>
    <row r="263" spans="1:13" s="61" customFormat="1" customHeight="1">
      <c r="A263"/>
      <c r="B263"/>
      <c r="C263"/>
      <c r="D263"/>
      <c r="E263"/>
      <c r="F263" s="61"/>
      <c r="G263" s="196" t="e">
        <f>VLOOKUP(D263,sku归属!A:B,2,0)</f>
        <v>#N/A</v>
      </c>
      <c r="K263" s="193"/>
      <c r="L263" s="194"/>
      <c r="M263" s="195"/>
    </row>
    <row r="264" spans="1:13" s="61" customFormat="1" customHeight="1">
      <c r="A264"/>
      <c r="B264"/>
      <c r="C264"/>
      <c r="D264"/>
      <c r="E264"/>
      <c r="F264" s="61"/>
      <c r="G264" s="196" t="e">
        <f>VLOOKUP(D264,sku归属!A:B,2,0)</f>
        <v>#N/A</v>
      </c>
      <c r="K264" s="193"/>
      <c r="L264" s="194"/>
      <c r="M264" s="195"/>
    </row>
    <row r="265" spans="1:13" s="61" customFormat="1" customHeight="1">
      <c r="A265"/>
      <c r="B265"/>
      <c r="C265"/>
      <c r="D265"/>
      <c r="E265"/>
      <c r="F265" s="61"/>
      <c r="G265" s="196" t="e">
        <f>VLOOKUP(D265,sku归属!A:B,2,0)</f>
        <v>#N/A</v>
      </c>
      <c r="K265" s="193"/>
      <c r="L265" s="194"/>
      <c r="M265" s="195"/>
    </row>
    <row r="266" spans="1:13" s="61" customFormat="1" customHeight="1">
      <c r="A266"/>
      <c r="B266"/>
      <c r="C266"/>
      <c r="D266"/>
      <c r="E266"/>
      <c r="F266" s="61"/>
      <c r="G266" s="196" t="e">
        <f>VLOOKUP(D266,sku归属!A:B,2,0)</f>
        <v>#N/A</v>
      </c>
      <c r="K266" s="193"/>
      <c r="L266" s="194"/>
      <c r="M266" s="195"/>
    </row>
    <row r="267" spans="1:13" s="61" customFormat="1" customHeight="1">
      <c r="A267"/>
      <c r="B267"/>
      <c r="C267"/>
      <c r="D267"/>
      <c r="E267"/>
      <c r="F267" s="61"/>
      <c r="G267" s="196" t="e">
        <f>VLOOKUP(D267,sku归属!A:B,2,0)</f>
        <v>#N/A</v>
      </c>
      <c r="K267" s="193"/>
      <c r="L267" s="194"/>
      <c r="M267" s="195"/>
    </row>
    <row r="268" spans="1:13" s="61" customFormat="1" customHeight="1">
      <c r="A268"/>
      <c r="B268"/>
      <c r="C268"/>
      <c r="D268"/>
      <c r="E268"/>
      <c r="F268" s="61"/>
      <c r="G268" s="196" t="e">
        <f>VLOOKUP(D268,sku归属!A:B,2,0)</f>
        <v>#N/A</v>
      </c>
      <c r="K268" s="193"/>
      <c r="L268" s="194"/>
      <c r="M268" s="195"/>
    </row>
    <row r="269" spans="1:13" s="61" customFormat="1" customHeight="1">
      <c r="A269"/>
      <c r="B269"/>
      <c r="C269"/>
      <c r="D269"/>
      <c r="E269"/>
      <c r="F269" s="61"/>
      <c r="G269" s="196" t="e">
        <f>VLOOKUP(D269,sku归属!A:B,2,0)</f>
        <v>#N/A</v>
      </c>
      <c r="K269" s="193"/>
      <c r="L269" s="194"/>
      <c r="M269" s="195"/>
    </row>
    <row r="270" spans="1:13" s="61" customFormat="1" customHeight="1">
      <c r="A270"/>
      <c r="B270"/>
      <c r="C270"/>
      <c r="D270"/>
      <c r="E270"/>
      <c r="F270" s="61"/>
      <c r="G270" s="196" t="e">
        <f>VLOOKUP(D270,sku归属!A:B,2,0)</f>
        <v>#N/A</v>
      </c>
      <c r="K270" s="193"/>
      <c r="L270" s="194"/>
      <c r="M270" s="195"/>
    </row>
    <row r="271" spans="1:13" s="61" customFormat="1" customHeight="1">
      <c r="A271"/>
      <c r="B271"/>
      <c r="C271"/>
      <c r="D271"/>
      <c r="E271"/>
      <c r="F271" s="61"/>
      <c r="G271" s="196" t="e">
        <f>VLOOKUP(D271,sku归属!A:B,2,0)</f>
        <v>#N/A</v>
      </c>
      <c r="K271" s="193"/>
      <c r="L271" s="194"/>
      <c r="M271" s="195"/>
    </row>
    <row r="272" spans="1:13" s="61" customFormat="1" customHeight="1">
      <c r="A272"/>
      <c r="B272"/>
      <c r="C272"/>
      <c r="D272"/>
      <c r="E272"/>
      <c r="F272" s="61"/>
      <c r="G272" s="196" t="e">
        <f>VLOOKUP(D272,sku归属!A:B,2,0)</f>
        <v>#N/A</v>
      </c>
      <c r="K272" s="193"/>
      <c r="L272" s="194"/>
      <c r="M272" s="195"/>
    </row>
    <row r="273" spans="1:13" s="61" customFormat="1" customHeight="1">
      <c r="A273"/>
      <c r="B273"/>
      <c r="C273"/>
      <c r="D273"/>
      <c r="E273"/>
      <c r="F273" s="61"/>
      <c r="G273" s="196" t="e">
        <f>VLOOKUP(D273,sku归属!A:B,2,0)</f>
        <v>#N/A</v>
      </c>
      <c r="K273" s="193"/>
      <c r="L273" s="194"/>
      <c r="M273" s="195"/>
    </row>
    <row r="274" spans="1:13" s="61" customFormat="1" customHeight="1">
      <c r="A274"/>
      <c r="B274"/>
      <c r="C274"/>
      <c r="D274"/>
      <c r="E274"/>
      <c r="F274" s="61"/>
      <c r="G274" s="196" t="e">
        <f>VLOOKUP(D274,sku归属!A:B,2,0)</f>
        <v>#N/A</v>
      </c>
      <c r="K274" s="193"/>
      <c r="L274" s="194"/>
      <c r="M274" s="195"/>
    </row>
    <row r="275" spans="1:13" s="61" customFormat="1" customHeight="1">
      <c r="A275"/>
      <c r="B275"/>
      <c r="C275"/>
      <c r="D275"/>
      <c r="E275"/>
      <c r="F275" s="61"/>
      <c r="G275" s="196" t="e">
        <f>VLOOKUP(D275,sku归属!A:B,2,0)</f>
        <v>#N/A</v>
      </c>
      <c r="K275" s="193"/>
      <c r="L275" s="194"/>
      <c r="M275" s="195"/>
    </row>
    <row r="276" spans="1:13" s="61" customFormat="1" customHeight="1">
      <c r="A276"/>
      <c r="B276"/>
      <c r="C276"/>
      <c r="D276"/>
      <c r="E276"/>
      <c r="F276" s="61"/>
      <c r="G276" s="196" t="e">
        <f>VLOOKUP(D276,sku归属!A:B,2,0)</f>
        <v>#N/A</v>
      </c>
      <c r="K276" s="193"/>
      <c r="L276" s="194"/>
      <c r="M276" s="195"/>
    </row>
    <row r="277" spans="1:13" s="61" customFormat="1" customHeight="1">
      <c r="A277"/>
      <c r="B277"/>
      <c r="C277"/>
      <c r="D277"/>
      <c r="E277"/>
      <c r="F277" s="61"/>
      <c r="G277" s="196" t="e">
        <f>VLOOKUP(D277,sku归属!A:B,2,0)</f>
        <v>#N/A</v>
      </c>
      <c r="K277" s="193"/>
      <c r="L277" s="194"/>
      <c r="M277" s="195"/>
    </row>
    <row r="278" spans="1:13" s="61" customFormat="1" customHeight="1">
      <c r="A278"/>
      <c r="B278"/>
      <c r="C278"/>
      <c r="D278"/>
      <c r="E278"/>
      <c r="F278" s="61"/>
      <c r="G278" s="196" t="e">
        <f>VLOOKUP(D278,sku归属!A:B,2,0)</f>
        <v>#N/A</v>
      </c>
      <c r="K278" s="193"/>
      <c r="L278" s="194"/>
      <c r="M278" s="195"/>
    </row>
    <row r="279" spans="1:13" s="61" customFormat="1" customHeight="1">
      <c r="A279"/>
      <c r="B279"/>
      <c r="C279"/>
      <c r="D279"/>
      <c r="E279"/>
      <c r="F279" s="61"/>
      <c r="G279" s="196" t="e">
        <f>VLOOKUP(D279,sku归属!A:B,2,0)</f>
        <v>#N/A</v>
      </c>
      <c r="K279" s="193"/>
      <c r="L279" s="194"/>
      <c r="M279" s="195"/>
    </row>
    <row r="280" spans="1:13" s="61" customFormat="1" customHeight="1">
      <c r="A280"/>
      <c r="B280"/>
      <c r="C280"/>
      <c r="D280"/>
      <c r="E280"/>
      <c r="F280" s="61"/>
      <c r="G280" s="196" t="e">
        <f>VLOOKUP(D280,sku归属!A:B,2,0)</f>
        <v>#N/A</v>
      </c>
      <c r="K280" s="193"/>
      <c r="L280" s="194"/>
      <c r="M280" s="195"/>
    </row>
    <row r="281" spans="1:13" s="61" customFormat="1" customHeight="1">
      <c r="A281"/>
      <c r="B281"/>
      <c r="C281"/>
      <c r="D281"/>
      <c r="E281"/>
      <c r="F281" s="61"/>
      <c r="G281" s="196" t="e">
        <f>VLOOKUP(D281,sku归属!A:B,2,0)</f>
        <v>#N/A</v>
      </c>
      <c r="K281" s="193"/>
      <c r="L281" s="194"/>
      <c r="M281" s="195"/>
    </row>
    <row r="282" spans="1:13" s="61" customFormat="1" customHeight="1">
      <c r="A282"/>
      <c r="B282"/>
      <c r="C282"/>
      <c r="D282"/>
      <c r="E282"/>
      <c r="F282" s="61"/>
      <c r="G282" s="196" t="e">
        <f>VLOOKUP(D282,sku归属!A:B,2,0)</f>
        <v>#N/A</v>
      </c>
      <c r="K282" s="193"/>
      <c r="L282" s="194"/>
      <c r="M282" s="195"/>
    </row>
    <row r="283" spans="1:13" s="61" customFormat="1" customHeight="1">
      <c r="A283"/>
      <c r="B283"/>
      <c r="C283"/>
      <c r="D283"/>
      <c r="E283"/>
      <c r="F283" s="61"/>
      <c r="G283" s="196" t="e">
        <f>VLOOKUP(D283,sku归属!A:B,2,0)</f>
        <v>#N/A</v>
      </c>
      <c r="K283" s="193"/>
      <c r="L283" s="194"/>
      <c r="M283" s="195"/>
    </row>
    <row r="284" spans="1:13" s="61" customFormat="1" customHeight="1">
      <c r="A284"/>
      <c r="B284"/>
      <c r="C284"/>
      <c r="D284"/>
      <c r="E284"/>
      <c r="F284" s="61"/>
      <c r="G284" s="196" t="e">
        <f>VLOOKUP(D284,sku归属!A:B,2,0)</f>
        <v>#N/A</v>
      </c>
      <c r="K284" s="193"/>
      <c r="L284" s="194"/>
      <c r="M284" s="195"/>
    </row>
    <row r="285" spans="1:13" s="61" customFormat="1" customHeight="1">
      <c r="A285"/>
      <c r="B285"/>
      <c r="C285"/>
      <c r="D285"/>
      <c r="E285"/>
      <c r="F285" s="61"/>
      <c r="G285" s="196" t="e">
        <f>VLOOKUP(D285,sku归属!A:B,2,0)</f>
        <v>#N/A</v>
      </c>
      <c r="K285" s="193"/>
      <c r="L285" s="194"/>
      <c r="M285" s="195"/>
    </row>
    <row r="286" spans="1:13" s="61" customFormat="1" customHeight="1">
      <c r="A286"/>
      <c r="B286"/>
      <c r="C286"/>
      <c r="D286"/>
      <c r="E286"/>
      <c r="F286" s="61"/>
      <c r="G286" s="196" t="e">
        <f>VLOOKUP(D286,sku归属!A:B,2,0)</f>
        <v>#N/A</v>
      </c>
      <c r="K286" s="193"/>
      <c r="L286" s="194"/>
      <c r="M286" s="195"/>
    </row>
    <row r="287" spans="1:13" s="61" customFormat="1" customHeight="1">
      <c r="A287"/>
      <c r="B287"/>
      <c r="C287"/>
      <c r="D287"/>
      <c r="E287"/>
      <c r="F287" s="61"/>
      <c r="G287" s="196" t="e">
        <f>VLOOKUP(D287,sku归属!A:B,2,0)</f>
        <v>#N/A</v>
      </c>
      <c r="K287" s="193"/>
      <c r="L287" s="194"/>
      <c r="M287" s="195"/>
    </row>
    <row r="288" spans="1:13" s="61" customFormat="1" customHeight="1">
      <c r="A288"/>
      <c r="B288"/>
      <c r="C288"/>
      <c r="D288"/>
      <c r="E288"/>
      <c r="F288" s="61"/>
      <c r="G288" s="196" t="e">
        <f>VLOOKUP(D288,sku归属!A:B,2,0)</f>
        <v>#N/A</v>
      </c>
      <c r="K288" s="193"/>
      <c r="L288" s="194"/>
      <c r="M288" s="195"/>
    </row>
    <row r="289" spans="1:13" s="61" customFormat="1" customHeight="1">
      <c r="A289"/>
      <c r="B289"/>
      <c r="C289"/>
      <c r="D289"/>
      <c r="E289"/>
      <c r="F289" s="61"/>
      <c r="G289" s="196" t="e">
        <f>VLOOKUP(D289,sku归属!A:B,2,0)</f>
        <v>#N/A</v>
      </c>
      <c r="K289" s="193"/>
      <c r="L289" s="194"/>
      <c r="M289" s="195"/>
    </row>
    <row r="290" spans="1:13" s="61" customFormat="1" customHeight="1">
      <c r="A290"/>
      <c r="B290"/>
      <c r="C290"/>
      <c r="D290"/>
      <c r="E290"/>
      <c r="F290" s="61"/>
      <c r="G290" s="196" t="e">
        <f>VLOOKUP(D290,sku归属!A:B,2,0)</f>
        <v>#N/A</v>
      </c>
      <c r="K290" s="193"/>
      <c r="L290" s="194"/>
      <c r="M290" s="195"/>
    </row>
    <row r="291" spans="1:13" s="61" customFormat="1" customHeight="1">
      <c r="A291"/>
      <c r="B291"/>
      <c r="C291"/>
      <c r="D291"/>
      <c r="E291"/>
      <c r="F291" s="61"/>
      <c r="G291" s="196" t="e">
        <f>VLOOKUP(D291,sku归属!A:B,2,0)</f>
        <v>#N/A</v>
      </c>
      <c r="K291" s="193"/>
      <c r="L291" s="194"/>
      <c r="M291" s="195"/>
    </row>
    <row r="292" spans="1:13" s="61" customFormat="1" customHeight="1">
      <c r="A292"/>
      <c r="B292"/>
      <c r="C292"/>
      <c r="D292"/>
      <c r="E292"/>
      <c r="F292" s="61"/>
      <c r="G292" s="196" t="e">
        <f>VLOOKUP(D292,sku归属!A:B,2,0)</f>
        <v>#N/A</v>
      </c>
      <c r="K292" s="193"/>
      <c r="L292" s="194"/>
      <c r="M292" s="195"/>
    </row>
    <row r="293" spans="1:13" s="61" customFormat="1" customHeight="1">
      <c r="A293"/>
      <c r="B293"/>
      <c r="C293"/>
      <c r="D293"/>
      <c r="E293"/>
      <c r="F293" s="61"/>
      <c r="G293" s="196" t="e">
        <f>VLOOKUP(D293,sku归属!A:B,2,0)</f>
        <v>#N/A</v>
      </c>
      <c r="K293" s="193"/>
      <c r="L293" s="194"/>
      <c r="M293" s="195"/>
    </row>
    <row r="294" spans="1:13" s="61" customFormat="1" customHeight="1">
      <c r="A294"/>
      <c r="B294"/>
      <c r="C294"/>
      <c r="D294"/>
      <c r="E294"/>
      <c r="F294" s="61"/>
      <c r="G294" s="196" t="e">
        <f>VLOOKUP(D294,sku归属!A:B,2,0)</f>
        <v>#N/A</v>
      </c>
      <c r="K294" s="193"/>
      <c r="L294" s="194"/>
      <c r="M294" s="195"/>
    </row>
    <row r="295" spans="1:13" s="61" customFormat="1" customHeight="1">
      <c r="A295"/>
      <c r="B295"/>
      <c r="C295"/>
      <c r="D295"/>
      <c r="E295"/>
      <c r="F295" s="61"/>
      <c r="G295" s="196" t="e">
        <f>VLOOKUP(D295,sku归属!A:B,2,0)</f>
        <v>#N/A</v>
      </c>
      <c r="K295" s="193"/>
      <c r="L295" s="194"/>
      <c r="M295" s="195"/>
    </row>
    <row r="296" spans="1:13" s="61" customFormat="1" customHeight="1">
      <c r="A296"/>
      <c r="B296"/>
      <c r="C296"/>
      <c r="D296"/>
      <c r="E296"/>
      <c r="F296" s="61"/>
      <c r="G296" s="196" t="e">
        <f>VLOOKUP(D296,sku归属!A:B,2,0)</f>
        <v>#N/A</v>
      </c>
      <c r="K296" s="193"/>
      <c r="L296" s="194"/>
      <c r="M296" s="195"/>
    </row>
    <row r="297" spans="1:13" s="61" customFormat="1" customHeight="1">
      <c r="A297"/>
      <c r="B297"/>
      <c r="C297"/>
      <c r="D297"/>
      <c r="E297"/>
      <c r="F297" s="61"/>
      <c r="G297" s="196" t="e">
        <f>VLOOKUP(D297,sku归属!A:B,2,0)</f>
        <v>#N/A</v>
      </c>
      <c r="K297" s="193"/>
      <c r="L297" s="194"/>
      <c r="M297" s="195"/>
    </row>
    <row r="298" spans="1:13" s="61" customFormat="1" customHeight="1">
      <c r="A298"/>
      <c r="B298"/>
      <c r="C298"/>
      <c r="D298"/>
      <c r="E298"/>
      <c r="F298" s="61"/>
      <c r="G298" s="196" t="e">
        <f>VLOOKUP(D298,sku归属!A:B,2,0)</f>
        <v>#N/A</v>
      </c>
      <c r="K298" s="193"/>
      <c r="L298" s="194"/>
      <c r="M298" s="195"/>
    </row>
    <row r="299" spans="1:13" s="61" customFormat="1" customHeight="1">
      <c r="A299"/>
      <c r="B299"/>
      <c r="C299"/>
      <c r="D299"/>
      <c r="E299"/>
      <c r="F299" s="61"/>
      <c r="G299" s="196" t="e">
        <f>VLOOKUP(D299,sku归属!A:B,2,0)</f>
        <v>#N/A</v>
      </c>
      <c r="K299" s="193"/>
      <c r="L299" s="194"/>
      <c r="M299" s="195"/>
    </row>
    <row r="300" spans="1:13" s="61" customFormat="1" customHeight="1">
      <c r="A300"/>
      <c r="B300"/>
      <c r="C300"/>
      <c r="D300"/>
      <c r="E300"/>
      <c r="F300" s="61"/>
      <c r="G300" s="196" t="e">
        <f>VLOOKUP(D300,sku归属!A:B,2,0)</f>
        <v>#N/A</v>
      </c>
      <c r="K300" s="193"/>
      <c r="L300" s="194"/>
      <c r="M300" s="195"/>
    </row>
    <row r="301" spans="1:13" s="61" customFormat="1" customHeight="1">
      <c r="A301"/>
      <c r="B301"/>
      <c r="C301"/>
      <c r="D301"/>
      <c r="E301"/>
      <c r="F301" s="61"/>
      <c r="G301" s="196" t="e">
        <f>VLOOKUP(D301,sku归属!A:B,2,0)</f>
        <v>#N/A</v>
      </c>
      <c r="K301" s="193"/>
      <c r="L301" s="194"/>
      <c r="M301" s="195"/>
    </row>
    <row r="302" spans="1:13" s="61" customFormat="1" customHeight="1">
      <c r="A302"/>
      <c r="B302"/>
      <c r="C302"/>
      <c r="D302"/>
      <c r="E302"/>
      <c r="F302" s="61"/>
      <c r="G302" s="196" t="e">
        <f>VLOOKUP(D302,sku归属!A:B,2,0)</f>
        <v>#N/A</v>
      </c>
      <c r="K302" s="193"/>
      <c r="L302" s="194"/>
      <c r="M302" s="195"/>
    </row>
    <row r="303" spans="1:13" s="61" customFormat="1" customHeight="1">
      <c r="A303"/>
      <c r="B303"/>
      <c r="C303"/>
      <c r="D303"/>
      <c r="E303"/>
      <c r="F303" s="61"/>
      <c r="G303" s="196" t="e">
        <f>VLOOKUP(D303,sku归属!A:B,2,0)</f>
        <v>#N/A</v>
      </c>
      <c r="K303" s="193"/>
      <c r="L303" s="194"/>
      <c r="M303" s="195"/>
    </row>
    <row r="304" spans="1:13" s="61" customFormat="1" customHeight="1">
      <c r="A304"/>
      <c r="B304"/>
      <c r="C304"/>
      <c r="D304"/>
      <c r="E304"/>
      <c r="F304" s="61"/>
      <c r="G304" s="196" t="e">
        <f>VLOOKUP(D304,sku归属!A:B,2,0)</f>
        <v>#N/A</v>
      </c>
      <c r="K304" s="193"/>
      <c r="L304" s="194"/>
      <c r="M304" s="195"/>
    </row>
    <row r="305" spans="1:13" s="61" customFormat="1" customHeight="1">
      <c r="A305"/>
      <c r="B305"/>
      <c r="C305"/>
      <c r="D305"/>
      <c r="E305"/>
      <c r="F305" s="61"/>
      <c r="G305" s="196" t="e">
        <f>VLOOKUP(D305,sku归属!A:B,2,0)</f>
        <v>#N/A</v>
      </c>
      <c r="K305" s="193"/>
      <c r="L305" s="194"/>
      <c r="M305" s="195"/>
    </row>
    <row r="306" spans="1:13" s="61" customFormat="1" customHeight="1">
      <c r="A306"/>
      <c r="B306"/>
      <c r="C306"/>
      <c r="D306"/>
      <c r="E306"/>
      <c r="F306" s="61"/>
      <c r="G306" s="196" t="e">
        <f>VLOOKUP(D306,sku归属!A:B,2,0)</f>
        <v>#N/A</v>
      </c>
      <c r="K306" s="193"/>
      <c r="L306" s="194"/>
      <c r="M306" s="195"/>
    </row>
    <row r="307" spans="1:13" s="61" customFormat="1" customHeight="1">
      <c r="A307"/>
      <c r="B307"/>
      <c r="C307"/>
      <c r="D307"/>
      <c r="E307"/>
      <c r="F307" s="61"/>
      <c r="G307" s="196" t="e">
        <f>VLOOKUP(D307,sku归属!A:B,2,0)</f>
        <v>#N/A</v>
      </c>
      <c r="K307" s="193"/>
      <c r="L307" s="194"/>
      <c r="M307" s="195"/>
    </row>
    <row r="308" spans="1:13" s="61" customFormat="1" customHeight="1">
      <c r="A308"/>
      <c r="B308"/>
      <c r="C308"/>
      <c r="D308"/>
      <c r="E308"/>
      <c r="F308" s="61"/>
      <c r="G308" s="196" t="e">
        <f>VLOOKUP(D308,sku归属!A:B,2,0)</f>
        <v>#N/A</v>
      </c>
      <c r="K308" s="193"/>
      <c r="L308" s="194"/>
      <c r="M308" s="195"/>
    </row>
    <row r="309" spans="1:13" s="61" customFormat="1" customHeight="1">
      <c r="A309"/>
      <c r="B309"/>
      <c r="C309"/>
      <c r="D309"/>
      <c r="E309"/>
      <c r="F309" s="61"/>
      <c r="G309" s="196" t="e">
        <f>VLOOKUP(D309,sku归属!A:B,2,0)</f>
        <v>#N/A</v>
      </c>
      <c r="K309" s="193"/>
      <c r="L309" s="194"/>
      <c r="M309" s="195"/>
    </row>
    <row r="310" spans="1:13" s="61" customFormat="1" customHeight="1">
      <c r="A310"/>
      <c r="B310"/>
      <c r="C310"/>
      <c r="D310"/>
      <c r="E310"/>
      <c r="F310" s="61"/>
      <c r="G310" s="196" t="e">
        <f>VLOOKUP(D310,sku归属!A:B,2,0)</f>
        <v>#N/A</v>
      </c>
      <c r="K310" s="193"/>
      <c r="L310" s="194"/>
      <c r="M310" s="195"/>
    </row>
    <row r="311" spans="1:13" s="61" customFormat="1" customHeight="1">
      <c r="A311"/>
      <c r="B311"/>
      <c r="C311"/>
      <c r="D311"/>
      <c r="E311"/>
      <c r="F311" s="61"/>
      <c r="G311" s="196" t="e">
        <f>VLOOKUP(D311,sku归属!A:B,2,0)</f>
        <v>#N/A</v>
      </c>
      <c r="K311" s="193"/>
      <c r="L311" s="194"/>
      <c r="M311" s="195"/>
    </row>
    <row r="312" spans="1:13" s="61" customFormat="1" customHeight="1">
      <c r="A312"/>
      <c r="B312"/>
      <c r="C312"/>
      <c r="D312"/>
      <c r="E312"/>
      <c r="F312" s="61"/>
      <c r="G312" s="196" t="e">
        <f>VLOOKUP(D312,sku归属!A:B,2,0)</f>
        <v>#N/A</v>
      </c>
      <c r="K312" s="193"/>
      <c r="L312" s="194"/>
      <c r="M312" s="195"/>
    </row>
    <row r="313" spans="1:13" s="61" customFormat="1" customHeight="1">
      <c r="A313"/>
      <c r="B313"/>
      <c r="C313"/>
      <c r="D313"/>
      <c r="E313"/>
      <c r="F313" s="61"/>
      <c r="G313" s="196" t="e">
        <f>VLOOKUP(D313,sku归属!A:B,2,0)</f>
        <v>#N/A</v>
      </c>
      <c r="K313" s="193"/>
      <c r="L313" s="194"/>
      <c r="M313" s="195"/>
    </row>
    <row r="314" spans="1:13" s="61" customFormat="1" customHeight="1">
      <c r="A314"/>
      <c r="B314"/>
      <c r="C314"/>
      <c r="D314"/>
      <c r="E314"/>
      <c r="F314" s="61"/>
      <c r="G314" s="196" t="e">
        <f>VLOOKUP(D314,sku归属!A:B,2,0)</f>
        <v>#N/A</v>
      </c>
      <c r="K314" s="193"/>
      <c r="L314" s="194"/>
      <c r="M314" s="195"/>
    </row>
    <row r="315" spans="1:13" s="61" customFormat="1" customHeight="1">
      <c r="A315"/>
      <c r="B315"/>
      <c r="C315"/>
      <c r="D315"/>
      <c r="E315"/>
      <c r="F315" s="61"/>
      <c r="G315" s="196" t="e">
        <f>VLOOKUP(D315,sku归属!A:B,2,0)</f>
        <v>#N/A</v>
      </c>
      <c r="K315" s="193"/>
      <c r="L315" s="194"/>
      <c r="M315" s="195"/>
    </row>
    <row r="316" spans="1:13" s="61" customFormat="1" customHeight="1">
      <c r="A316"/>
      <c r="B316"/>
      <c r="C316"/>
      <c r="D316"/>
      <c r="E316"/>
      <c r="F316" s="61"/>
      <c r="G316" s="196" t="e">
        <f>VLOOKUP(D316,sku归属!A:B,2,0)</f>
        <v>#N/A</v>
      </c>
      <c r="K316" s="193"/>
      <c r="L316" s="194"/>
      <c r="M316" s="195"/>
    </row>
    <row r="317" spans="1:13" s="61" customFormat="1" customHeight="1">
      <c r="A317"/>
      <c r="B317"/>
      <c r="C317"/>
      <c r="D317"/>
      <c r="E317"/>
      <c r="F317" s="61"/>
      <c r="G317" s="196" t="e">
        <f>VLOOKUP(D317,sku归属!A:B,2,0)</f>
        <v>#N/A</v>
      </c>
      <c r="K317" s="193"/>
      <c r="L317" s="194"/>
      <c r="M317" s="195"/>
    </row>
    <row r="318" spans="1:13" s="61" customFormat="1" customHeight="1">
      <c r="A318"/>
      <c r="B318"/>
      <c r="C318"/>
      <c r="D318"/>
      <c r="E318"/>
      <c r="F318" s="61"/>
      <c r="G318" s="196" t="e">
        <f>VLOOKUP(D318,sku归属!A:B,2,0)</f>
        <v>#N/A</v>
      </c>
      <c r="K318" s="193"/>
      <c r="L318" s="194"/>
      <c r="M318" s="195"/>
    </row>
    <row r="319" spans="1:13" s="61" customFormat="1" customHeight="1">
      <c r="A319"/>
      <c r="B319"/>
      <c r="C319"/>
      <c r="D319"/>
      <c r="E319"/>
      <c r="F319" s="61"/>
      <c r="G319" s="196" t="e">
        <f>VLOOKUP(D319,sku归属!A:B,2,0)</f>
        <v>#N/A</v>
      </c>
      <c r="K319" s="193"/>
      <c r="L319" s="194"/>
      <c r="M319" s="195"/>
    </row>
    <row r="320" spans="1:13" s="61" customFormat="1" customHeight="1">
      <c r="A320"/>
      <c r="B320"/>
      <c r="C320"/>
      <c r="D320"/>
      <c r="E320"/>
      <c r="F320" s="61"/>
      <c r="G320" s="196" t="e">
        <f>VLOOKUP(D320,sku归属!A:B,2,0)</f>
        <v>#N/A</v>
      </c>
      <c r="K320" s="193"/>
      <c r="L320" s="194"/>
      <c r="M320" s="195"/>
    </row>
    <row r="321" spans="1:13" s="61" customFormat="1" customHeight="1">
      <c r="A321"/>
      <c r="B321"/>
      <c r="C321"/>
      <c r="D321"/>
      <c r="E321"/>
      <c r="F321" s="61"/>
      <c r="G321" s="196" t="e">
        <f>VLOOKUP(D321,sku归属!A:B,2,0)</f>
        <v>#N/A</v>
      </c>
      <c r="K321" s="193"/>
      <c r="L321" s="194"/>
      <c r="M321" s="195"/>
    </row>
    <row r="322" spans="1:13" s="61" customFormat="1" customHeight="1">
      <c r="A322"/>
      <c r="B322"/>
      <c r="C322"/>
      <c r="D322"/>
      <c r="E322"/>
      <c r="F322" s="61"/>
      <c r="G322" s="196" t="e">
        <f>VLOOKUP(D322,sku归属!A:B,2,0)</f>
        <v>#N/A</v>
      </c>
      <c r="K322" s="193"/>
      <c r="L322" s="194"/>
      <c r="M322" s="195"/>
    </row>
    <row r="323" spans="1:13" s="61" customFormat="1" customHeight="1">
      <c r="A323"/>
      <c r="B323"/>
      <c r="C323"/>
      <c r="D323"/>
      <c r="E323"/>
      <c r="F323" s="61"/>
      <c r="G323" s="196" t="e">
        <f>VLOOKUP(D323,sku归属!A:B,2,0)</f>
        <v>#N/A</v>
      </c>
      <c r="K323" s="193"/>
      <c r="L323" s="194"/>
      <c r="M323" s="195"/>
    </row>
    <row r="324" spans="1:13" s="61" customFormat="1" customHeight="1">
      <c r="A324"/>
      <c r="B324"/>
      <c r="C324"/>
      <c r="D324"/>
      <c r="E324"/>
      <c r="F324" s="61"/>
      <c r="G324" s="196" t="e">
        <f>VLOOKUP(D324,sku归属!A:B,2,0)</f>
        <v>#N/A</v>
      </c>
      <c r="K324" s="193"/>
      <c r="L324" s="194"/>
      <c r="M324" s="195"/>
    </row>
    <row r="325" spans="1:13" s="61" customFormat="1" customHeight="1">
      <c r="A325"/>
      <c r="B325"/>
      <c r="C325"/>
      <c r="D325"/>
      <c r="E325"/>
      <c r="F325" s="61"/>
      <c r="G325" s="196" t="e">
        <f>VLOOKUP(D325,sku归属!A:B,2,0)</f>
        <v>#N/A</v>
      </c>
      <c r="K325" s="193"/>
      <c r="L325" s="194"/>
      <c r="M325" s="195"/>
    </row>
    <row r="326" spans="1:13" s="61" customFormat="1" customHeight="1">
      <c r="A326"/>
      <c r="B326"/>
      <c r="C326"/>
      <c r="D326"/>
      <c r="E326"/>
      <c r="F326" s="61"/>
      <c r="G326" s="196" t="e">
        <f>VLOOKUP(D326,sku归属!A:B,2,0)</f>
        <v>#N/A</v>
      </c>
      <c r="K326" s="193"/>
      <c r="L326" s="194"/>
      <c r="M326" s="195"/>
    </row>
    <row r="327" spans="1:13" s="61" customFormat="1" customHeight="1">
      <c r="A327"/>
      <c r="B327"/>
      <c r="C327"/>
      <c r="D327"/>
      <c r="E327"/>
      <c r="F327" s="61"/>
      <c r="G327" s="196" t="e">
        <f>VLOOKUP(D327,sku归属!A:B,2,0)</f>
        <v>#N/A</v>
      </c>
      <c r="K327" s="193"/>
      <c r="L327" s="194"/>
      <c r="M327" s="195"/>
    </row>
    <row r="328" spans="1:13" s="61" customFormat="1" customHeight="1">
      <c r="A328"/>
      <c r="B328"/>
      <c r="C328"/>
      <c r="D328"/>
      <c r="E328"/>
      <c r="F328" s="61"/>
      <c r="G328" s="196" t="e">
        <f>VLOOKUP(D328,sku归属!A:B,2,0)</f>
        <v>#N/A</v>
      </c>
      <c r="K328" s="193"/>
      <c r="L328" s="194"/>
      <c r="M328" s="195"/>
    </row>
    <row r="329" spans="1:13" s="61" customFormat="1" customHeight="1">
      <c r="A329"/>
      <c r="B329"/>
      <c r="C329"/>
      <c r="D329"/>
      <c r="E329"/>
      <c r="F329" s="61"/>
      <c r="G329" s="196" t="e">
        <f>VLOOKUP(D329,sku归属!A:B,2,0)</f>
        <v>#N/A</v>
      </c>
      <c r="K329" s="193"/>
      <c r="L329" s="194"/>
      <c r="M329" s="195"/>
    </row>
    <row r="330" spans="1:13" s="61" customFormat="1" customHeight="1">
      <c r="A330"/>
      <c r="B330"/>
      <c r="C330"/>
      <c r="D330"/>
      <c r="E330"/>
      <c r="F330" s="61"/>
      <c r="G330" s="196" t="e">
        <f>VLOOKUP(D330,sku归属!A:B,2,0)</f>
        <v>#N/A</v>
      </c>
      <c r="K330" s="193"/>
      <c r="L330" s="194"/>
      <c r="M330" s="195"/>
    </row>
    <row r="331" spans="1:13" s="61" customFormat="1" customHeight="1">
      <c r="A331"/>
      <c r="B331"/>
      <c r="C331"/>
      <c r="D331"/>
      <c r="E331"/>
      <c r="F331" s="61"/>
      <c r="G331" s="196" t="e">
        <f>VLOOKUP(D331,sku归属!A:B,2,0)</f>
        <v>#N/A</v>
      </c>
      <c r="K331" s="193"/>
      <c r="L331" s="194"/>
      <c r="M331" s="195"/>
    </row>
    <row r="332" spans="1:13" s="61" customFormat="1" customHeight="1">
      <c r="A332"/>
      <c r="B332"/>
      <c r="C332"/>
      <c r="D332"/>
      <c r="E332"/>
      <c r="F332" s="61"/>
      <c r="G332" s="196" t="e">
        <f>VLOOKUP(D332,sku归属!A:B,2,0)</f>
        <v>#N/A</v>
      </c>
      <c r="K332" s="193"/>
      <c r="L332" s="194"/>
      <c r="M332" s="195"/>
    </row>
    <row r="333" spans="1:13" s="61" customFormat="1" customHeight="1">
      <c r="A333"/>
      <c r="B333"/>
      <c r="C333"/>
      <c r="D333"/>
      <c r="E333"/>
      <c r="F333" s="61"/>
      <c r="G333" s="196" t="e">
        <f>VLOOKUP(D333,sku归属!A:B,2,0)</f>
        <v>#N/A</v>
      </c>
      <c r="K333" s="193"/>
      <c r="L333" s="194"/>
      <c r="M333" s="195"/>
    </row>
    <row r="334" spans="1:13" s="61" customFormat="1" customHeight="1">
      <c r="A334"/>
      <c r="B334"/>
      <c r="C334"/>
      <c r="D334"/>
      <c r="E334"/>
      <c r="F334" s="61"/>
      <c r="G334" s="196" t="e">
        <f>VLOOKUP(D334,sku归属!A:B,2,0)</f>
        <v>#N/A</v>
      </c>
      <c r="K334" s="193"/>
      <c r="L334" s="194"/>
      <c r="M334" s="195"/>
    </row>
    <row r="335" spans="1:13" s="61" customFormat="1" customHeight="1">
      <c r="A335"/>
      <c r="B335"/>
      <c r="C335"/>
      <c r="D335"/>
      <c r="E335"/>
      <c r="F335" s="61"/>
      <c r="G335" s="196" t="e">
        <f>VLOOKUP(D335,sku归属!A:B,2,0)</f>
        <v>#N/A</v>
      </c>
      <c r="K335" s="193"/>
      <c r="L335" s="194"/>
      <c r="M335" s="195"/>
    </row>
    <row r="336" spans="1:13" s="61" customFormat="1" customHeight="1">
      <c r="A336"/>
      <c r="B336"/>
      <c r="C336"/>
      <c r="D336"/>
      <c r="E336"/>
      <c r="F336" s="61"/>
      <c r="G336" s="196" t="e">
        <f>VLOOKUP(D336,sku归属!A:B,2,0)</f>
        <v>#N/A</v>
      </c>
      <c r="K336" s="193"/>
      <c r="L336" s="194"/>
      <c r="M336" s="195"/>
    </row>
    <row r="337" spans="1:13" s="61" customFormat="1" customHeight="1">
      <c r="A337"/>
      <c r="B337"/>
      <c r="C337"/>
      <c r="D337"/>
      <c r="E337"/>
      <c r="F337" s="61"/>
      <c r="G337" s="196" t="e">
        <f>VLOOKUP(D337,sku归属!A:B,2,0)</f>
        <v>#N/A</v>
      </c>
      <c r="K337" s="193"/>
      <c r="L337" s="194"/>
      <c r="M337" s="195"/>
    </row>
    <row r="338" spans="1:13" s="61" customFormat="1" customHeight="1">
      <c r="A338"/>
      <c r="B338"/>
      <c r="C338"/>
      <c r="D338"/>
      <c r="E338"/>
      <c r="F338" s="61"/>
      <c r="G338" s="196" t="e">
        <f>VLOOKUP(D338,sku归属!A:B,2,0)</f>
        <v>#N/A</v>
      </c>
      <c r="K338" s="193"/>
      <c r="L338" s="194"/>
      <c r="M338" s="195"/>
    </row>
    <row r="339" spans="1:13" s="61" customFormat="1" customHeight="1">
      <c r="A339"/>
      <c r="B339"/>
      <c r="C339"/>
      <c r="D339"/>
      <c r="E339"/>
      <c r="F339" s="61"/>
      <c r="G339" s="196" t="e">
        <f>VLOOKUP(D339,sku归属!A:B,2,0)</f>
        <v>#N/A</v>
      </c>
      <c r="K339" s="193"/>
      <c r="L339" s="194"/>
      <c r="M339" s="195"/>
    </row>
    <row r="340" spans="1:13" s="61" customFormat="1" customHeight="1">
      <c r="A340"/>
      <c r="B340"/>
      <c r="C340"/>
      <c r="D340"/>
      <c r="E340"/>
      <c r="F340" s="61"/>
      <c r="G340" s="196" t="e">
        <f>VLOOKUP(D340,sku归属!A:B,2,0)</f>
        <v>#N/A</v>
      </c>
      <c r="K340" s="193"/>
      <c r="L340" s="194"/>
      <c r="M340" s="195"/>
    </row>
    <row r="341" spans="1:13" s="61" customFormat="1" customHeight="1">
      <c r="A341"/>
      <c r="B341"/>
      <c r="C341"/>
      <c r="D341"/>
      <c r="E341"/>
      <c r="F341" s="61"/>
      <c r="G341" s="196" t="e">
        <f>VLOOKUP(D341,sku归属!A:B,2,0)</f>
        <v>#N/A</v>
      </c>
      <c r="K341" s="193"/>
      <c r="L341" s="194"/>
      <c r="M341" s="195"/>
    </row>
    <row r="342" spans="1:13" s="61" customFormat="1" customHeight="1">
      <c r="A342"/>
      <c r="B342"/>
      <c r="C342"/>
      <c r="D342"/>
      <c r="E342"/>
      <c r="F342" s="61"/>
      <c r="G342" s="196" t="e">
        <f>VLOOKUP(D342,sku归属!A:B,2,0)</f>
        <v>#N/A</v>
      </c>
      <c r="K342" s="193"/>
      <c r="L342" s="194"/>
      <c r="M342" s="195"/>
    </row>
    <row r="343" spans="1:13" s="61" customFormat="1" customHeight="1">
      <c r="A343"/>
      <c r="B343"/>
      <c r="C343"/>
      <c r="D343"/>
      <c r="E343"/>
      <c r="F343" s="61"/>
      <c r="G343" s="196" t="e">
        <f>VLOOKUP(D343,sku归属!A:B,2,0)</f>
        <v>#N/A</v>
      </c>
      <c r="K343" s="193"/>
      <c r="L343" s="194"/>
      <c r="M343" s="195"/>
    </row>
    <row r="344" spans="1:13" s="61" customFormat="1" customHeight="1">
      <c r="A344"/>
      <c r="B344"/>
      <c r="C344"/>
      <c r="D344"/>
      <c r="E344"/>
      <c r="F344" s="61"/>
      <c r="G344" s="196" t="e">
        <f>VLOOKUP(D344,sku归属!A:B,2,0)</f>
        <v>#N/A</v>
      </c>
      <c r="K344" s="193"/>
      <c r="L344" s="194"/>
      <c r="M344" s="195"/>
    </row>
    <row r="345" spans="1:13" s="61" customFormat="1" customHeight="1">
      <c r="A345"/>
      <c r="B345"/>
      <c r="C345"/>
      <c r="D345"/>
      <c r="E345"/>
      <c r="F345" s="61"/>
      <c r="G345" s="196" t="e">
        <f>VLOOKUP(D345,sku归属!A:B,2,0)</f>
        <v>#N/A</v>
      </c>
      <c r="K345" s="193"/>
      <c r="L345" s="194"/>
      <c r="M345" s="195"/>
    </row>
    <row r="346" spans="1:13" s="61" customFormat="1" customHeight="1">
      <c r="A346"/>
      <c r="B346"/>
      <c r="C346"/>
      <c r="D346"/>
      <c r="E346"/>
      <c r="F346" s="61"/>
      <c r="G346" s="196" t="e">
        <f>VLOOKUP(D346,sku归属!A:B,2,0)</f>
        <v>#N/A</v>
      </c>
      <c r="K346" s="193"/>
      <c r="L346" s="194"/>
      <c r="M346" s="195"/>
    </row>
    <row r="347" spans="1:13" s="61" customFormat="1" customHeight="1">
      <c r="A347"/>
      <c r="B347"/>
      <c r="C347"/>
      <c r="D347"/>
      <c r="E347"/>
      <c r="F347" s="61"/>
      <c r="G347" s="196" t="e">
        <f>VLOOKUP(D347,sku归属!A:B,2,0)</f>
        <v>#N/A</v>
      </c>
      <c r="K347" s="193"/>
      <c r="L347" s="194"/>
      <c r="M347" s="195"/>
    </row>
    <row r="348" spans="1:13" s="61" customFormat="1" customHeight="1">
      <c r="A348"/>
      <c r="B348"/>
      <c r="C348"/>
      <c r="D348"/>
      <c r="E348"/>
      <c r="F348" s="61"/>
      <c r="G348" s="196" t="e">
        <f>VLOOKUP(D348,sku归属!A:B,2,0)</f>
        <v>#N/A</v>
      </c>
      <c r="K348" s="193"/>
      <c r="L348" s="194"/>
      <c r="M348" s="195"/>
    </row>
    <row r="349" spans="1:13" s="61" customFormat="1" customHeight="1">
      <c r="A349"/>
      <c r="B349"/>
      <c r="C349"/>
      <c r="D349"/>
      <c r="E349"/>
      <c r="F349" s="61"/>
      <c r="G349" s="196" t="e">
        <f>VLOOKUP(D349,sku归属!A:B,2,0)</f>
        <v>#N/A</v>
      </c>
      <c r="K349" s="193"/>
      <c r="L349" s="194"/>
      <c r="M349" s="195"/>
    </row>
    <row r="350" spans="1:13" s="61" customFormat="1" customHeight="1">
      <c r="A350"/>
      <c r="B350"/>
      <c r="C350"/>
      <c r="D350"/>
      <c r="E350"/>
      <c r="F350" s="61"/>
      <c r="G350" s="196" t="e">
        <f>VLOOKUP(D350,sku归属!A:B,2,0)</f>
        <v>#N/A</v>
      </c>
      <c r="K350" s="193"/>
      <c r="L350" s="194"/>
      <c r="M350" s="195"/>
    </row>
    <row r="351" spans="1:13" s="61" customFormat="1" customHeight="1">
      <c r="A351"/>
      <c r="B351"/>
      <c r="C351"/>
      <c r="D351"/>
      <c r="E351"/>
      <c r="F351" s="61"/>
      <c r="G351" s="196" t="e">
        <f>VLOOKUP(D351,sku归属!A:B,2,0)</f>
        <v>#N/A</v>
      </c>
      <c r="K351" s="193"/>
      <c r="L351" s="194"/>
      <c r="M351" s="195"/>
    </row>
    <row r="352" spans="1:13" s="61" customFormat="1" customHeight="1">
      <c r="A352"/>
      <c r="B352"/>
      <c r="C352"/>
      <c r="D352"/>
      <c r="E352"/>
      <c r="F352" s="61"/>
      <c r="G352" s="196" t="e">
        <f>VLOOKUP(D352,sku归属!A:B,2,0)</f>
        <v>#N/A</v>
      </c>
      <c r="K352" s="193"/>
      <c r="L352" s="194"/>
      <c r="M352" s="195"/>
    </row>
    <row r="353" spans="1:13" s="61" customFormat="1" customHeight="1">
      <c r="A353"/>
      <c r="B353"/>
      <c r="C353"/>
      <c r="D353"/>
      <c r="E353"/>
      <c r="F353" s="61"/>
      <c r="G353" s="196" t="e">
        <f>VLOOKUP(D353,sku归属!A:B,2,0)</f>
        <v>#N/A</v>
      </c>
      <c r="K353" s="193"/>
      <c r="L353" s="194"/>
      <c r="M353" s="195"/>
    </row>
    <row r="354" spans="1:13" s="61" customFormat="1" customHeight="1">
      <c r="A354"/>
      <c r="B354"/>
      <c r="C354"/>
      <c r="D354"/>
      <c r="E354"/>
      <c r="F354" s="61"/>
      <c r="G354" s="196" t="e">
        <f>VLOOKUP(D354,sku归属!A:B,2,0)</f>
        <v>#N/A</v>
      </c>
      <c r="K354" s="193"/>
      <c r="L354" s="194"/>
      <c r="M354" s="195"/>
    </row>
    <row r="355" spans="1:13" s="61" customFormat="1" customHeight="1">
      <c r="A355"/>
      <c r="B355"/>
      <c r="C355"/>
      <c r="D355"/>
      <c r="E355"/>
      <c r="F355" s="61"/>
      <c r="G355" s="196" t="e">
        <f>VLOOKUP(D355,sku归属!A:B,2,0)</f>
        <v>#N/A</v>
      </c>
      <c r="K355" s="193"/>
      <c r="L355" s="194"/>
      <c r="M355" s="195"/>
    </row>
    <row r="356" spans="1:13" s="61" customFormat="1" customHeight="1">
      <c r="A356"/>
      <c r="B356"/>
      <c r="C356"/>
      <c r="D356"/>
      <c r="E356"/>
      <c r="F356" s="61"/>
      <c r="G356" s="196" t="e">
        <f>VLOOKUP(D356,sku归属!A:B,2,0)</f>
        <v>#N/A</v>
      </c>
      <c r="K356" s="193"/>
      <c r="L356" s="194"/>
      <c r="M356" s="195"/>
    </row>
    <row r="357" spans="1:13" s="61" customFormat="1" customHeight="1">
      <c r="A357"/>
      <c r="B357"/>
      <c r="C357"/>
      <c r="D357"/>
      <c r="E357"/>
      <c r="F357" s="61"/>
      <c r="G357" s="196" t="e">
        <f>VLOOKUP(D357,sku归属!A:B,2,0)</f>
        <v>#N/A</v>
      </c>
      <c r="K357" s="193"/>
      <c r="L357" s="194"/>
      <c r="M357" s="195"/>
    </row>
    <row r="358" spans="1:13" s="61" customFormat="1" customHeight="1">
      <c r="A358"/>
      <c r="B358"/>
      <c r="C358"/>
      <c r="D358"/>
      <c r="E358"/>
      <c r="F358" s="61"/>
      <c r="G358" s="196" t="e">
        <f>VLOOKUP(D358,sku归属!A:B,2,0)</f>
        <v>#N/A</v>
      </c>
      <c r="K358" s="193"/>
      <c r="L358" s="194"/>
      <c r="M358" s="195"/>
    </row>
    <row r="359" spans="1:13" s="61" customFormat="1" customHeight="1">
      <c r="A359"/>
      <c r="B359"/>
      <c r="C359"/>
      <c r="D359"/>
      <c r="E359"/>
      <c r="F359" s="61"/>
      <c r="G359" s="196" t="e">
        <f>VLOOKUP(D359,sku归属!A:B,2,0)</f>
        <v>#N/A</v>
      </c>
      <c r="K359" s="193"/>
      <c r="L359" s="194"/>
      <c r="M359" s="195"/>
    </row>
    <row r="360" spans="1:13" s="61" customFormat="1" customHeight="1">
      <c r="A360"/>
      <c r="B360"/>
      <c r="C360"/>
      <c r="D360"/>
      <c r="E360"/>
      <c r="F360" s="61"/>
      <c r="G360" s="196" t="e">
        <f>VLOOKUP(D360,sku归属!A:B,2,0)</f>
        <v>#N/A</v>
      </c>
      <c r="K360" s="193"/>
      <c r="L360" s="194"/>
      <c r="M360" s="195"/>
    </row>
    <row r="361" spans="1:13" s="61" customFormat="1" customHeight="1">
      <c r="A361"/>
      <c r="B361"/>
      <c r="C361"/>
      <c r="D361"/>
      <c r="E361"/>
      <c r="F361" s="61"/>
      <c r="G361" s="196" t="e">
        <f>VLOOKUP(D361,sku归属!A:B,2,0)</f>
        <v>#N/A</v>
      </c>
      <c r="K361" s="193"/>
      <c r="L361" s="194"/>
      <c r="M361" s="195"/>
    </row>
    <row r="362" spans="1:13" s="61" customFormat="1" customHeight="1">
      <c r="A362"/>
      <c r="B362"/>
      <c r="C362"/>
      <c r="D362"/>
      <c r="E362"/>
      <c r="F362" s="61"/>
      <c r="G362" s="196" t="e">
        <f>VLOOKUP(D362,sku归属!A:B,2,0)</f>
        <v>#N/A</v>
      </c>
      <c r="K362" s="193"/>
      <c r="L362" s="194"/>
      <c r="M362" s="195"/>
    </row>
    <row r="363" spans="1:13" s="61" customFormat="1" customHeight="1">
      <c r="A363"/>
      <c r="B363"/>
      <c r="C363"/>
      <c r="D363"/>
      <c r="E363"/>
      <c r="F363" s="61"/>
      <c r="G363" s="196" t="e">
        <f>VLOOKUP(D363,sku归属!A:B,2,0)</f>
        <v>#N/A</v>
      </c>
      <c r="K363" s="193"/>
      <c r="L363" s="194"/>
      <c r="M363" s="195"/>
    </row>
    <row r="364" spans="1:13" s="61" customFormat="1" customHeight="1">
      <c r="A364"/>
      <c r="B364"/>
      <c r="C364"/>
      <c r="D364"/>
      <c r="E364"/>
      <c r="F364" s="61"/>
      <c r="G364" s="196" t="e">
        <f>VLOOKUP(D364,sku归属!A:B,2,0)</f>
        <v>#N/A</v>
      </c>
      <c r="K364" s="193"/>
      <c r="L364" s="194"/>
      <c r="M364" s="195"/>
    </row>
    <row r="365" spans="1:13" s="61" customFormat="1" customHeight="1">
      <c r="A365"/>
      <c r="B365"/>
      <c r="C365"/>
      <c r="D365"/>
      <c r="E365"/>
      <c r="F365" s="61"/>
      <c r="G365" s="196" t="e">
        <f>VLOOKUP(D365,sku归属!A:B,2,0)</f>
        <v>#N/A</v>
      </c>
      <c r="K365" s="193"/>
      <c r="L365" s="194"/>
      <c r="M365" s="195"/>
    </row>
    <row r="366" spans="1:13" s="61" customFormat="1" customHeight="1">
      <c r="A366"/>
      <c r="B366"/>
      <c r="C366"/>
      <c r="D366"/>
      <c r="E366"/>
      <c r="F366" s="61"/>
      <c r="G366" s="196" t="e">
        <f>VLOOKUP(D366,sku归属!A:B,2,0)</f>
        <v>#N/A</v>
      </c>
      <c r="K366" s="193"/>
      <c r="L366" s="194"/>
      <c r="M366" s="195"/>
    </row>
    <row r="367" spans="1:13" s="61" customFormat="1" customHeight="1">
      <c r="A367"/>
      <c r="B367"/>
      <c r="C367"/>
      <c r="D367"/>
      <c r="E367"/>
      <c r="F367" s="61"/>
      <c r="G367" s="196" t="e">
        <f>VLOOKUP(D367,sku归属!A:B,2,0)</f>
        <v>#N/A</v>
      </c>
      <c r="K367" s="193"/>
      <c r="L367" s="194"/>
      <c r="M367" s="195"/>
    </row>
    <row r="368" spans="1:13" s="61" customFormat="1" customHeight="1">
      <c r="A368"/>
      <c r="B368"/>
      <c r="C368"/>
      <c r="D368"/>
      <c r="E368"/>
      <c r="F368" s="61"/>
      <c r="G368" s="196" t="e">
        <f>VLOOKUP(D368,sku归属!A:B,2,0)</f>
        <v>#N/A</v>
      </c>
      <c r="K368" s="193"/>
      <c r="L368" s="194"/>
      <c r="M368" s="195"/>
    </row>
    <row r="369" spans="1:13" s="61" customFormat="1" customHeight="1">
      <c r="A369"/>
      <c r="B369"/>
      <c r="C369"/>
      <c r="D369"/>
      <c r="E369"/>
      <c r="F369" s="61"/>
      <c r="G369" s="196" t="e">
        <f>VLOOKUP(D369,sku归属!A:B,2,0)</f>
        <v>#N/A</v>
      </c>
      <c r="K369" s="193"/>
      <c r="L369" s="194"/>
      <c r="M369" s="195"/>
    </row>
    <row r="370" spans="1:13" s="61" customFormat="1" customHeight="1">
      <c r="A370"/>
      <c r="B370"/>
      <c r="C370"/>
      <c r="D370"/>
      <c r="E370"/>
      <c r="F370" s="61"/>
      <c r="G370" s="196" t="e">
        <f>VLOOKUP(D370,sku归属!A:B,2,0)</f>
        <v>#N/A</v>
      </c>
      <c r="K370" s="193"/>
      <c r="L370" s="194"/>
      <c r="M370" s="195"/>
    </row>
    <row r="371" spans="1:13" s="61" customFormat="1" customHeight="1">
      <c r="A371"/>
      <c r="B371"/>
      <c r="C371"/>
      <c r="D371"/>
      <c r="E371"/>
      <c r="F371" s="61"/>
      <c r="G371" s="196" t="e">
        <f>VLOOKUP(D371,sku归属!A:B,2,0)</f>
        <v>#N/A</v>
      </c>
      <c r="K371" s="193"/>
      <c r="L371" s="194"/>
      <c r="M371" s="195"/>
    </row>
    <row r="372" spans="1:13" s="61" customFormat="1" customHeight="1">
      <c r="A372"/>
      <c r="B372"/>
      <c r="C372"/>
      <c r="D372"/>
      <c r="E372"/>
      <c r="F372" s="61"/>
      <c r="G372" s="196" t="e">
        <f>VLOOKUP(D372,sku归属!A:B,2,0)</f>
        <v>#N/A</v>
      </c>
      <c r="K372" s="193"/>
      <c r="L372" s="194"/>
      <c r="M372" s="195"/>
    </row>
    <row r="373" spans="1:13" s="61" customFormat="1" customHeight="1">
      <c r="A373"/>
      <c r="B373"/>
      <c r="C373"/>
      <c r="D373"/>
      <c r="E373"/>
      <c r="F373" s="61"/>
      <c r="G373" s="196" t="e">
        <f>VLOOKUP(D373,sku归属!A:B,2,0)</f>
        <v>#N/A</v>
      </c>
      <c r="K373" s="193"/>
      <c r="L373" s="194"/>
      <c r="M373" s="195"/>
    </row>
    <row r="374" spans="1:13" s="61" customFormat="1" customHeight="1">
      <c r="A374"/>
      <c r="B374"/>
      <c r="C374"/>
      <c r="D374"/>
      <c r="E374"/>
      <c r="F374" s="61"/>
      <c r="G374" s="196" t="e">
        <f>VLOOKUP(D374,sku归属!A:B,2,0)</f>
        <v>#N/A</v>
      </c>
      <c r="K374" s="193"/>
      <c r="L374" s="194"/>
      <c r="M374" s="195"/>
    </row>
    <row r="375" spans="1:13" s="61" customFormat="1" customHeight="1">
      <c r="A375"/>
      <c r="B375"/>
      <c r="C375"/>
      <c r="D375"/>
      <c r="E375"/>
      <c r="F375" s="61"/>
      <c r="G375" s="196" t="e">
        <f>VLOOKUP(D375,sku归属!A:B,2,0)</f>
        <v>#N/A</v>
      </c>
      <c r="K375" s="193"/>
      <c r="L375" s="194"/>
      <c r="M375" s="195"/>
    </row>
    <row r="376" spans="1:13" s="61" customFormat="1" customHeight="1">
      <c r="A376"/>
      <c r="B376"/>
      <c r="C376"/>
      <c r="D376"/>
      <c r="E376"/>
      <c r="F376" s="61"/>
      <c r="G376" s="196" t="e">
        <f>VLOOKUP(D376,sku归属!A:B,2,0)</f>
        <v>#N/A</v>
      </c>
      <c r="K376" s="193"/>
      <c r="L376" s="194"/>
      <c r="M376" s="195"/>
    </row>
    <row r="377" spans="1:13" s="61" customFormat="1" customHeight="1">
      <c r="A377"/>
      <c r="B377"/>
      <c r="C377"/>
      <c r="D377"/>
      <c r="E377"/>
      <c r="F377" s="61"/>
      <c r="G377" s="196" t="e">
        <f>VLOOKUP(D377,sku归属!A:B,2,0)</f>
        <v>#N/A</v>
      </c>
      <c r="K377" s="193"/>
      <c r="L377" s="194"/>
      <c r="M377" s="195"/>
    </row>
    <row r="378" spans="1:13" s="61" customFormat="1" customHeight="1">
      <c r="A378"/>
      <c r="B378"/>
      <c r="C378"/>
      <c r="D378"/>
      <c r="E378"/>
      <c r="F378" s="61"/>
      <c r="G378" s="196" t="e">
        <f>VLOOKUP(D378,sku归属!A:B,2,0)</f>
        <v>#N/A</v>
      </c>
      <c r="K378" s="193"/>
      <c r="L378" s="194"/>
      <c r="M378" s="195"/>
    </row>
    <row r="379" spans="1:13" s="61" customFormat="1" customHeight="1">
      <c r="A379"/>
      <c r="B379"/>
      <c r="C379"/>
      <c r="D379"/>
      <c r="E379"/>
      <c r="F379" s="61"/>
      <c r="G379" s="196" t="e">
        <f>VLOOKUP(D379,sku归属!A:B,2,0)</f>
        <v>#N/A</v>
      </c>
      <c r="K379" s="193"/>
      <c r="L379" s="194"/>
      <c r="M379" s="195"/>
    </row>
    <row r="380" spans="1:13" s="61" customFormat="1" customHeight="1">
      <c r="A380"/>
      <c r="B380"/>
      <c r="C380"/>
      <c r="D380"/>
      <c r="E380"/>
      <c r="F380" s="61"/>
      <c r="G380" s="196" t="e">
        <f>VLOOKUP(D380,sku归属!A:B,2,0)</f>
        <v>#N/A</v>
      </c>
      <c r="K380" s="193"/>
      <c r="L380" s="194"/>
      <c r="M380" s="195"/>
    </row>
    <row r="381" spans="1:13" s="61" customFormat="1" customHeight="1">
      <c r="A381"/>
      <c r="B381"/>
      <c r="C381"/>
      <c r="D381"/>
      <c r="E381"/>
      <c r="F381" s="61"/>
      <c r="G381" s="196" t="e">
        <f>VLOOKUP(D381,sku归属!A:B,2,0)</f>
        <v>#N/A</v>
      </c>
      <c r="K381" s="193"/>
      <c r="L381" s="194"/>
      <c r="M381" s="195"/>
    </row>
    <row r="382" spans="1:13" s="61" customFormat="1" customHeight="1">
      <c r="A382"/>
      <c r="B382"/>
      <c r="C382"/>
      <c r="D382"/>
      <c r="E382"/>
      <c r="F382" s="61"/>
      <c r="G382" s="196" t="e">
        <f>VLOOKUP(D382,sku归属!A:B,2,0)</f>
        <v>#N/A</v>
      </c>
      <c r="K382" s="193"/>
      <c r="L382" s="194"/>
      <c r="M382" s="195"/>
    </row>
    <row r="383" spans="1:13" s="61" customFormat="1" customHeight="1">
      <c r="A383"/>
      <c r="B383"/>
      <c r="C383"/>
      <c r="D383"/>
      <c r="E383"/>
      <c r="F383" s="61"/>
      <c r="G383" s="196" t="e">
        <f>VLOOKUP(D383,sku归属!A:B,2,0)</f>
        <v>#N/A</v>
      </c>
      <c r="K383" s="193"/>
      <c r="L383" s="194"/>
      <c r="M383" s="195"/>
    </row>
    <row r="384" spans="1:13" s="61" customFormat="1" customHeight="1">
      <c r="A384"/>
      <c r="B384"/>
      <c r="C384"/>
      <c r="D384"/>
      <c r="E384"/>
      <c r="F384" s="61"/>
      <c r="G384" s="196" t="e">
        <f>VLOOKUP(D384,sku归属!A:B,2,0)</f>
        <v>#N/A</v>
      </c>
      <c r="K384" s="193"/>
      <c r="L384" s="194"/>
      <c r="M384" s="195"/>
    </row>
    <row r="385" spans="1:13" s="61" customFormat="1" customHeight="1">
      <c r="A385"/>
      <c r="B385"/>
      <c r="C385"/>
      <c r="D385"/>
      <c r="E385"/>
      <c r="F385" s="61"/>
      <c r="G385" s="196" t="e">
        <f>VLOOKUP(D385,sku归属!A:B,2,0)</f>
        <v>#N/A</v>
      </c>
      <c r="K385" s="193"/>
      <c r="L385" s="194"/>
      <c r="M385" s="195"/>
    </row>
    <row r="386" spans="1:13" s="61" customFormat="1" customHeight="1">
      <c r="A386"/>
      <c r="B386"/>
      <c r="C386"/>
      <c r="D386"/>
      <c r="E386"/>
      <c r="F386" s="61"/>
      <c r="G386" s="196" t="e">
        <f>VLOOKUP(D386,sku归属!A:B,2,0)</f>
        <v>#N/A</v>
      </c>
      <c r="K386" s="193"/>
      <c r="L386" s="194"/>
      <c r="M386" s="195"/>
    </row>
    <row r="387" spans="1:13" s="61" customFormat="1" customHeight="1">
      <c r="A387"/>
      <c r="B387"/>
      <c r="C387"/>
      <c r="D387"/>
      <c r="E387"/>
      <c r="F387" s="61"/>
      <c r="G387" s="196" t="e">
        <f>VLOOKUP(D387,sku归属!A:B,2,0)</f>
        <v>#N/A</v>
      </c>
      <c r="K387" s="193"/>
      <c r="L387" s="194"/>
      <c r="M387" s="195"/>
    </row>
    <row r="388" spans="1:13" s="61" customFormat="1" customHeight="1">
      <c r="A388"/>
      <c r="B388"/>
      <c r="C388"/>
      <c r="D388"/>
      <c r="E388"/>
      <c r="F388" s="61"/>
      <c r="G388" s="196" t="e">
        <f>VLOOKUP(D388,sku归属!A:B,2,0)</f>
        <v>#N/A</v>
      </c>
      <c r="K388" s="193"/>
      <c r="L388" s="194"/>
      <c r="M388" s="195"/>
    </row>
    <row r="389" spans="1:13" s="61" customFormat="1" customHeight="1">
      <c r="A389"/>
      <c r="B389"/>
      <c r="C389"/>
      <c r="D389"/>
      <c r="E389"/>
      <c r="F389" s="61"/>
      <c r="G389" s="196" t="e">
        <f>VLOOKUP(D389,sku归属!A:B,2,0)</f>
        <v>#N/A</v>
      </c>
      <c r="K389" s="193"/>
      <c r="L389" s="194"/>
      <c r="M389" s="195"/>
    </row>
    <row r="390" spans="1:13" s="61" customFormat="1" customHeight="1">
      <c r="A390"/>
      <c r="B390"/>
      <c r="C390"/>
      <c r="D390"/>
      <c r="E390"/>
      <c r="F390" s="61"/>
      <c r="G390" s="196" t="e">
        <f>VLOOKUP(D390,sku归属!A:B,2,0)</f>
        <v>#N/A</v>
      </c>
      <c r="K390" s="193"/>
      <c r="L390" s="194"/>
      <c r="M390" s="195"/>
    </row>
    <row r="391" spans="1:13" s="61" customFormat="1" customHeight="1">
      <c r="A391"/>
      <c r="B391"/>
      <c r="C391"/>
      <c r="D391"/>
      <c r="E391"/>
      <c r="F391" s="61"/>
      <c r="G391" s="196" t="e">
        <f>VLOOKUP(D391,sku归属!A:B,2,0)</f>
        <v>#N/A</v>
      </c>
      <c r="K391" s="193"/>
      <c r="L391" s="194"/>
      <c r="M391" s="195"/>
    </row>
    <row r="392" spans="1:13" s="61" customFormat="1" customHeight="1">
      <c r="A392"/>
      <c r="B392"/>
      <c r="C392"/>
      <c r="D392"/>
      <c r="E392"/>
      <c r="F392" s="61"/>
      <c r="G392" s="196" t="e">
        <f>VLOOKUP(D392,sku归属!A:B,2,0)</f>
        <v>#N/A</v>
      </c>
      <c r="K392" s="193"/>
      <c r="L392" s="194"/>
      <c r="M392" s="195"/>
    </row>
    <row r="393" spans="1:13" s="61" customFormat="1" customHeight="1">
      <c r="A393"/>
      <c r="B393"/>
      <c r="C393"/>
      <c r="D393"/>
      <c r="E393"/>
      <c r="F393" s="61"/>
      <c r="G393" s="196" t="e">
        <f>VLOOKUP(D393,sku归属!A:B,2,0)</f>
        <v>#N/A</v>
      </c>
      <c r="K393" s="193"/>
      <c r="L393" s="194"/>
      <c r="M393" s="195"/>
    </row>
    <row r="394" spans="1:13" s="61" customFormat="1" customHeight="1">
      <c r="A394"/>
      <c r="B394"/>
      <c r="C394"/>
      <c r="D394"/>
      <c r="E394"/>
      <c r="F394" s="61"/>
      <c r="G394" s="196" t="e">
        <f>VLOOKUP(D394,sku归属!A:B,2,0)</f>
        <v>#N/A</v>
      </c>
      <c r="K394" s="193"/>
      <c r="L394" s="194"/>
      <c r="M394" s="195"/>
    </row>
    <row r="395" spans="1:13" s="61" customFormat="1" customHeight="1">
      <c r="A395"/>
      <c r="B395"/>
      <c r="C395"/>
      <c r="D395"/>
      <c r="E395"/>
      <c r="F395" s="61"/>
      <c r="G395" s="196" t="e">
        <f>VLOOKUP(D395,sku归属!A:B,2,0)</f>
        <v>#N/A</v>
      </c>
      <c r="K395" s="193"/>
      <c r="L395" s="194"/>
      <c r="M395" s="195"/>
    </row>
    <row r="396" spans="1:13" s="61" customFormat="1" customHeight="1">
      <c r="A396"/>
      <c r="B396"/>
      <c r="C396"/>
      <c r="D396"/>
      <c r="E396"/>
      <c r="F396" s="61"/>
      <c r="G396" s="196" t="e">
        <f>VLOOKUP(D396,sku归属!A:B,2,0)</f>
        <v>#N/A</v>
      </c>
      <c r="K396" s="193"/>
      <c r="L396" s="194"/>
      <c r="M396" s="195"/>
    </row>
    <row r="397" spans="1:13" s="61" customFormat="1" customHeight="1">
      <c r="A397"/>
      <c r="B397"/>
      <c r="C397"/>
      <c r="D397"/>
      <c r="E397"/>
      <c r="F397" s="61"/>
      <c r="G397" s="196" t="e">
        <f>VLOOKUP(D397,sku归属!A:B,2,0)</f>
        <v>#N/A</v>
      </c>
      <c r="K397" s="193"/>
      <c r="L397" s="194"/>
      <c r="M397" s="195"/>
    </row>
    <row r="398" spans="1:13" s="61" customFormat="1" customHeight="1">
      <c r="A398"/>
      <c r="B398"/>
      <c r="C398"/>
      <c r="D398"/>
      <c r="E398"/>
      <c r="F398" s="61"/>
      <c r="G398" s="196" t="e">
        <f>VLOOKUP(D398,sku归属!A:B,2,0)</f>
        <v>#N/A</v>
      </c>
      <c r="K398" s="193"/>
      <c r="L398" s="194"/>
      <c r="M398" s="195"/>
    </row>
    <row r="399" spans="1:13" s="61" customFormat="1" customHeight="1">
      <c r="A399"/>
      <c r="B399"/>
      <c r="C399"/>
      <c r="D399"/>
      <c r="E399"/>
      <c r="F399" s="61"/>
      <c r="G399" s="196" t="e">
        <f>VLOOKUP(D399,sku归属!A:B,2,0)</f>
        <v>#N/A</v>
      </c>
      <c r="K399" s="193"/>
      <c r="L399" s="194"/>
      <c r="M399" s="195"/>
    </row>
    <row r="400" spans="1:13" s="61" customFormat="1" customHeight="1">
      <c r="A400"/>
      <c r="B400"/>
      <c r="C400"/>
      <c r="D400"/>
      <c r="E400"/>
      <c r="F400" s="61"/>
      <c r="G400" s="196" t="e">
        <f>VLOOKUP(D400,sku归属!A:B,2,0)</f>
        <v>#N/A</v>
      </c>
      <c r="K400" s="193"/>
      <c r="L400" s="194"/>
      <c r="M400" s="195"/>
    </row>
    <row r="401" spans="1:13" s="61" customFormat="1" customHeight="1">
      <c r="A401"/>
      <c r="B401"/>
      <c r="C401"/>
      <c r="D401"/>
      <c r="E401"/>
      <c r="F401" s="61"/>
      <c r="G401" s="196" t="e">
        <f>VLOOKUP(D401,sku归属!A:B,2,0)</f>
        <v>#N/A</v>
      </c>
      <c r="K401" s="193"/>
      <c r="L401" s="194"/>
      <c r="M401" s="195"/>
    </row>
    <row r="402" spans="1:13" s="61" customFormat="1" customHeight="1">
      <c r="A402"/>
      <c r="B402"/>
      <c r="C402"/>
      <c r="D402"/>
      <c r="E402"/>
      <c r="F402" s="61"/>
      <c r="G402" s="196" t="e">
        <f>VLOOKUP(D402,sku归属!A:B,2,0)</f>
        <v>#N/A</v>
      </c>
      <c r="K402" s="193"/>
      <c r="L402" s="194"/>
      <c r="M402" s="195"/>
    </row>
    <row r="403" spans="1:13" s="61" customFormat="1" customHeight="1">
      <c r="A403"/>
      <c r="B403"/>
      <c r="C403"/>
      <c r="D403"/>
      <c r="E403"/>
      <c r="F403" s="61"/>
      <c r="G403" s="196" t="e">
        <f>VLOOKUP(D403,sku归属!A:B,2,0)</f>
        <v>#N/A</v>
      </c>
      <c r="K403" s="193"/>
      <c r="L403" s="194"/>
      <c r="M403" s="195"/>
    </row>
    <row r="404" spans="1:13" s="61" customFormat="1" customHeight="1">
      <c r="A404"/>
      <c r="B404"/>
      <c r="C404"/>
      <c r="D404"/>
      <c r="E404"/>
      <c r="F404" s="61"/>
      <c r="G404" s="196" t="e">
        <f>VLOOKUP(D404,sku归属!A:B,2,0)</f>
        <v>#N/A</v>
      </c>
      <c r="K404" s="193"/>
      <c r="L404" s="194"/>
      <c r="M404" s="195"/>
    </row>
    <row r="405" spans="1:13" s="61" customFormat="1" customHeight="1">
      <c r="A405"/>
      <c r="B405"/>
      <c r="C405"/>
      <c r="D405"/>
      <c r="E405"/>
      <c r="F405" s="61"/>
      <c r="G405" s="196" t="e">
        <f>VLOOKUP(D405,sku归属!A:B,2,0)</f>
        <v>#N/A</v>
      </c>
      <c r="K405" s="193"/>
      <c r="L405" s="194"/>
      <c r="M405" s="195"/>
    </row>
    <row r="406" spans="1:13" s="61" customFormat="1" customHeight="1">
      <c r="A406"/>
      <c r="B406"/>
      <c r="C406"/>
      <c r="D406"/>
      <c r="E406"/>
      <c r="F406" s="61"/>
      <c r="G406" s="196" t="e">
        <f>VLOOKUP(D406,sku归属!A:B,2,0)</f>
        <v>#N/A</v>
      </c>
      <c r="K406" s="193"/>
      <c r="L406" s="194"/>
      <c r="M406" s="195"/>
    </row>
    <row r="407" spans="1:13" s="61" customFormat="1" customHeight="1">
      <c r="A407"/>
      <c r="B407"/>
      <c r="C407"/>
      <c r="D407"/>
      <c r="E407"/>
      <c r="F407" s="61"/>
      <c r="G407" s="196" t="e">
        <f>VLOOKUP(D407,sku归属!A:B,2,0)</f>
        <v>#N/A</v>
      </c>
      <c r="K407" s="193"/>
      <c r="L407" s="194"/>
      <c r="M407" s="195"/>
    </row>
    <row r="408" spans="1:13" s="61" customFormat="1" customHeight="1">
      <c r="A408"/>
      <c r="B408"/>
      <c r="C408"/>
      <c r="D408"/>
      <c r="E408"/>
      <c r="F408" s="61"/>
      <c r="G408" s="196" t="e">
        <f>VLOOKUP(D408,sku归属!A:B,2,0)</f>
        <v>#N/A</v>
      </c>
      <c r="K408" s="193"/>
      <c r="L408" s="194"/>
      <c r="M408" s="195"/>
    </row>
    <row r="409" spans="1:13" s="61" customFormat="1" customHeight="1">
      <c r="A409"/>
      <c r="B409"/>
      <c r="C409"/>
      <c r="D409"/>
      <c r="E409"/>
      <c r="F409" s="61"/>
      <c r="G409" s="196" t="e">
        <f>VLOOKUP(D409,sku归属!A:B,2,0)</f>
        <v>#N/A</v>
      </c>
      <c r="K409" s="193"/>
      <c r="L409" s="194"/>
      <c r="M409" s="195"/>
    </row>
    <row r="410" spans="1:13" s="61" customFormat="1" customHeight="1">
      <c r="A410"/>
      <c r="B410"/>
      <c r="C410"/>
      <c r="D410"/>
      <c r="E410"/>
      <c r="F410" s="61"/>
      <c r="G410" s="196" t="e">
        <f>VLOOKUP(D410,sku归属!A:B,2,0)</f>
        <v>#N/A</v>
      </c>
      <c r="K410" s="193"/>
      <c r="L410" s="194"/>
      <c r="M410" s="195"/>
    </row>
    <row r="411" spans="1:13" s="61" customFormat="1" customHeight="1">
      <c r="A411"/>
      <c r="B411"/>
      <c r="C411"/>
      <c r="D411"/>
      <c r="E411"/>
      <c r="F411" s="61"/>
      <c r="G411" s="196" t="e">
        <f>VLOOKUP(D411,sku归属!A:B,2,0)</f>
        <v>#N/A</v>
      </c>
      <c r="K411" s="193"/>
      <c r="L411" s="194"/>
      <c r="M411" s="195"/>
    </row>
    <row r="412" spans="1:13" s="61" customFormat="1" customHeight="1">
      <c r="A412"/>
      <c r="B412"/>
      <c r="C412"/>
      <c r="D412"/>
      <c r="E412"/>
      <c r="F412" s="61"/>
      <c r="G412" s="196" t="e">
        <f>VLOOKUP(D412,sku归属!A:B,2,0)</f>
        <v>#N/A</v>
      </c>
      <c r="K412" s="193"/>
      <c r="L412" s="194"/>
      <c r="M412" s="195"/>
    </row>
    <row r="413" spans="1:13" s="61" customFormat="1" customHeight="1">
      <c r="A413"/>
      <c r="B413"/>
      <c r="C413"/>
      <c r="D413"/>
      <c r="E413"/>
      <c r="F413" s="61"/>
      <c r="G413" s="196" t="e">
        <f>VLOOKUP(D413,sku归属!A:B,2,0)</f>
        <v>#N/A</v>
      </c>
      <c r="K413" s="193"/>
      <c r="L413" s="194"/>
      <c r="M413" s="195"/>
    </row>
    <row r="414" spans="1:13" s="61" customFormat="1" customHeight="1">
      <c r="A414"/>
      <c r="B414"/>
      <c r="C414"/>
      <c r="D414"/>
      <c r="E414"/>
      <c r="F414" s="61"/>
      <c r="G414" s="196" t="e">
        <f>VLOOKUP(D414,sku归属!A:B,2,0)</f>
        <v>#N/A</v>
      </c>
      <c r="K414" s="193"/>
      <c r="L414" s="194"/>
      <c r="M414" s="195"/>
    </row>
    <row r="415" spans="1:13" s="61" customFormat="1" customHeight="1">
      <c r="A415"/>
      <c r="B415"/>
      <c r="C415"/>
      <c r="D415"/>
      <c r="E415"/>
      <c r="F415" s="61"/>
      <c r="G415" s="196" t="e">
        <f>VLOOKUP(D415,sku归属!A:B,2,0)</f>
        <v>#N/A</v>
      </c>
      <c r="K415" s="193"/>
      <c r="L415" s="194"/>
      <c r="M415" s="195"/>
    </row>
    <row r="416" spans="1:13" s="61" customFormat="1" customHeight="1">
      <c r="A416"/>
      <c r="B416"/>
      <c r="C416"/>
      <c r="D416"/>
      <c r="E416"/>
      <c r="F416" s="61"/>
      <c r="G416" s="196" t="e">
        <f>VLOOKUP(D416,sku归属!A:B,2,0)</f>
        <v>#N/A</v>
      </c>
      <c r="K416" s="193"/>
      <c r="L416" s="194"/>
      <c r="M416" s="195"/>
    </row>
    <row r="417" spans="1:13" s="61" customFormat="1" customHeight="1">
      <c r="A417"/>
      <c r="B417"/>
      <c r="C417"/>
      <c r="D417"/>
      <c r="E417"/>
      <c r="F417" s="61"/>
      <c r="G417" s="196" t="e">
        <f>VLOOKUP(D417,sku归属!A:B,2,0)</f>
        <v>#N/A</v>
      </c>
      <c r="K417" s="193"/>
      <c r="L417" s="194"/>
      <c r="M417" s="195"/>
    </row>
    <row r="418" spans="1:13" s="61" customFormat="1" customHeight="1">
      <c r="A418"/>
      <c r="B418"/>
      <c r="C418"/>
      <c r="D418"/>
      <c r="E418"/>
      <c r="F418" s="61"/>
      <c r="G418" s="196" t="e">
        <f>VLOOKUP(D418,sku归属!A:B,2,0)</f>
        <v>#N/A</v>
      </c>
      <c r="K418" s="193"/>
      <c r="L418" s="194"/>
      <c r="M418" s="195"/>
    </row>
    <row r="419" spans="1:13" s="61" customFormat="1" customHeight="1">
      <c r="A419"/>
      <c r="B419"/>
      <c r="C419"/>
      <c r="D419"/>
      <c r="E419"/>
      <c r="F419" s="61"/>
      <c r="G419" s="196" t="e">
        <f>VLOOKUP(D419,sku归属!A:B,2,0)</f>
        <v>#N/A</v>
      </c>
      <c r="K419" s="193"/>
      <c r="L419" s="194"/>
      <c r="M419" s="195"/>
    </row>
    <row r="420" spans="1:13" s="61" customFormat="1" customHeight="1">
      <c r="A420"/>
      <c r="B420"/>
      <c r="C420"/>
      <c r="D420"/>
      <c r="E420"/>
      <c r="F420" s="61"/>
      <c r="G420" s="196" t="e">
        <f>VLOOKUP(D420,sku归属!A:B,2,0)</f>
        <v>#N/A</v>
      </c>
      <c r="K420" s="193"/>
      <c r="L420" s="194"/>
      <c r="M420" s="195"/>
    </row>
    <row r="421" spans="1:13" s="61" customFormat="1" customHeight="1">
      <c r="A421"/>
      <c r="B421"/>
      <c r="C421"/>
      <c r="D421"/>
      <c r="E421"/>
      <c r="F421" s="61"/>
      <c r="G421" s="196" t="e">
        <f>VLOOKUP(D421,sku归属!A:B,2,0)</f>
        <v>#N/A</v>
      </c>
      <c r="K421" s="193"/>
      <c r="L421" s="194"/>
      <c r="M421" s="195"/>
    </row>
    <row r="422" spans="1:13" s="61" customFormat="1" customHeight="1">
      <c r="A422"/>
      <c r="B422"/>
      <c r="C422"/>
      <c r="D422"/>
      <c r="E422"/>
      <c r="F422" s="61"/>
      <c r="G422" s="196" t="e">
        <f>VLOOKUP(D422,sku归属!A:B,2,0)</f>
        <v>#N/A</v>
      </c>
      <c r="K422" s="193"/>
      <c r="L422" s="194"/>
      <c r="M422" s="195"/>
    </row>
    <row r="423" spans="1:13" s="61" customFormat="1" customHeight="1">
      <c r="A423"/>
      <c r="B423"/>
      <c r="C423"/>
      <c r="D423"/>
      <c r="E423"/>
      <c r="F423" s="61"/>
      <c r="G423" s="196" t="e">
        <f>VLOOKUP(D423,sku归属!A:B,2,0)</f>
        <v>#N/A</v>
      </c>
      <c r="K423" s="193"/>
      <c r="L423" s="194"/>
      <c r="M423" s="195"/>
    </row>
    <row r="424" spans="1:13" s="61" customFormat="1" customHeight="1">
      <c r="A424"/>
      <c r="B424"/>
      <c r="C424"/>
      <c r="D424"/>
      <c r="E424"/>
      <c r="F424" s="61"/>
      <c r="G424" s="196" t="e">
        <f>VLOOKUP(D424,sku归属!A:B,2,0)</f>
        <v>#N/A</v>
      </c>
      <c r="K424" s="193"/>
      <c r="L424" s="194"/>
      <c r="M424" s="195"/>
    </row>
    <row r="425" spans="1:13" s="61" customFormat="1" customHeight="1">
      <c r="A425"/>
      <c r="B425"/>
      <c r="C425"/>
      <c r="D425"/>
      <c r="E425"/>
      <c r="F425" s="61"/>
      <c r="G425" s="196" t="e">
        <f>VLOOKUP(D425,sku归属!A:B,2,0)</f>
        <v>#N/A</v>
      </c>
      <c r="K425" s="193"/>
      <c r="L425" s="194"/>
      <c r="M425" s="195"/>
    </row>
    <row r="426" spans="1:13" s="61" customFormat="1" customHeight="1">
      <c r="A426"/>
      <c r="B426"/>
      <c r="C426"/>
      <c r="D426"/>
      <c r="E426"/>
      <c r="F426" s="61"/>
      <c r="G426" s="196" t="e">
        <f>VLOOKUP(D426,sku归属!A:B,2,0)</f>
        <v>#N/A</v>
      </c>
      <c r="K426" s="193"/>
      <c r="L426" s="194"/>
      <c r="M426" s="195"/>
    </row>
    <row r="427" spans="1:13" s="61" customFormat="1" customHeight="1">
      <c r="A427"/>
      <c r="B427"/>
      <c r="C427"/>
      <c r="D427"/>
      <c r="E427"/>
      <c r="F427" s="61"/>
      <c r="G427" s="196" t="e">
        <f>VLOOKUP(D427,sku归属!A:B,2,0)</f>
        <v>#N/A</v>
      </c>
      <c r="K427" s="193"/>
      <c r="L427" s="194"/>
      <c r="M427" s="195"/>
    </row>
    <row r="428" spans="1:13" s="61" customFormat="1" customHeight="1">
      <c r="A428"/>
      <c r="B428"/>
      <c r="C428"/>
      <c r="D428"/>
      <c r="E428"/>
      <c r="F428" s="61"/>
      <c r="G428" s="196" t="e">
        <f>VLOOKUP(D428,sku归属!A:B,2,0)</f>
        <v>#N/A</v>
      </c>
      <c r="K428" s="193"/>
      <c r="L428" s="194"/>
      <c r="M428" s="195"/>
    </row>
    <row r="429" spans="1:13" s="61" customFormat="1" customHeight="1">
      <c r="A429"/>
      <c r="B429"/>
      <c r="C429"/>
      <c r="D429"/>
      <c r="E429"/>
      <c r="F429" s="61"/>
      <c r="G429" s="196" t="e">
        <f>VLOOKUP(D429,sku归属!A:B,2,0)</f>
        <v>#N/A</v>
      </c>
      <c r="K429" s="193"/>
      <c r="L429" s="194"/>
      <c r="M429" s="195"/>
    </row>
    <row r="430" spans="1:13" s="61" customFormat="1" customHeight="1">
      <c r="A430"/>
      <c r="B430"/>
      <c r="C430"/>
      <c r="D430"/>
      <c r="E430"/>
      <c r="F430" s="61"/>
      <c r="G430" s="196" t="e">
        <f>VLOOKUP(D430,sku归属!A:B,2,0)</f>
        <v>#N/A</v>
      </c>
      <c r="K430" s="193"/>
      <c r="L430" s="194"/>
      <c r="M430" s="195"/>
    </row>
    <row r="431" spans="1:13" s="61" customFormat="1" customHeight="1">
      <c r="A431"/>
      <c r="B431"/>
      <c r="C431"/>
      <c r="D431"/>
      <c r="E431"/>
      <c r="F431" s="61"/>
      <c r="G431" s="196" t="e">
        <f>VLOOKUP(D431,sku归属!A:B,2,0)</f>
        <v>#N/A</v>
      </c>
      <c r="K431" s="193"/>
      <c r="L431" s="194"/>
      <c r="M431" s="195"/>
    </row>
    <row r="432" spans="1:13" s="61" customFormat="1" customHeight="1">
      <c r="A432"/>
      <c r="B432"/>
      <c r="C432"/>
      <c r="D432"/>
      <c r="E432"/>
      <c r="F432" s="61"/>
      <c r="G432" s="196" t="e">
        <f>VLOOKUP(D432,sku归属!A:B,2,0)</f>
        <v>#N/A</v>
      </c>
      <c r="K432" s="193"/>
      <c r="L432" s="194"/>
      <c r="M432" s="195"/>
    </row>
    <row r="433" spans="1:13" s="61" customFormat="1" customHeight="1">
      <c r="A433"/>
      <c r="B433"/>
      <c r="C433"/>
      <c r="D433"/>
      <c r="E433"/>
      <c r="F433" s="61"/>
      <c r="G433" s="196" t="e">
        <f>VLOOKUP(D433,sku归属!A:B,2,0)</f>
        <v>#N/A</v>
      </c>
      <c r="K433" s="193"/>
      <c r="L433" s="194"/>
      <c r="M433" s="195"/>
    </row>
    <row r="434" spans="1:13" s="61" customFormat="1" customHeight="1">
      <c r="A434"/>
      <c r="B434"/>
      <c r="C434"/>
      <c r="D434"/>
      <c r="E434"/>
      <c r="F434" s="61"/>
      <c r="G434" s="196" t="e">
        <f>VLOOKUP(D434,sku归属!A:B,2,0)</f>
        <v>#N/A</v>
      </c>
      <c r="K434" s="193"/>
      <c r="L434" s="194"/>
      <c r="M434" s="195"/>
    </row>
    <row r="435" spans="1:13" s="61" customFormat="1" customHeight="1">
      <c r="A435"/>
      <c r="B435"/>
      <c r="C435"/>
      <c r="D435"/>
      <c r="E435"/>
      <c r="F435" s="61"/>
      <c r="G435" s="196" t="e">
        <f>VLOOKUP(D435,sku归属!A:B,2,0)</f>
        <v>#N/A</v>
      </c>
      <c r="K435" s="193"/>
      <c r="L435" s="194"/>
      <c r="M435" s="195"/>
    </row>
    <row r="436" spans="1:13" s="61" customFormat="1" customHeight="1">
      <c r="A436"/>
      <c r="B436"/>
      <c r="C436"/>
      <c r="D436"/>
      <c r="E436"/>
      <c r="F436" s="61"/>
      <c r="G436" s="196" t="e">
        <f>VLOOKUP(D436,sku归属!A:B,2,0)</f>
        <v>#N/A</v>
      </c>
      <c r="K436" s="193"/>
      <c r="L436" s="194"/>
      <c r="M436" s="195"/>
    </row>
    <row r="437" spans="1:13" s="61" customFormat="1" customHeight="1">
      <c r="A437"/>
      <c r="B437"/>
      <c r="C437"/>
      <c r="D437"/>
      <c r="E437"/>
      <c r="F437" s="61"/>
      <c r="G437" s="196" t="e">
        <f>VLOOKUP(D437,sku归属!A:B,2,0)</f>
        <v>#N/A</v>
      </c>
      <c r="K437" s="193"/>
      <c r="L437" s="194"/>
      <c r="M437" s="195"/>
    </row>
    <row r="438" spans="1:13" s="61" customFormat="1" customHeight="1">
      <c r="A438"/>
      <c r="B438"/>
      <c r="C438"/>
      <c r="D438"/>
      <c r="E438"/>
      <c r="F438" s="61"/>
      <c r="G438" s="196" t="e">
        <f>VLOOKUP(D438,sku归属!A:B,2,0)</f>
        <v>#N/A</v>
      </c>
      <c r="K438" s="193"/>
      <c r="L438" s="194"/>
      <c r="M438" s="195"/>
    </row>
    <row r="439" spans="1:13" s="61" customFormat="1" customHeight="1">
      <c r="A439"/>
      <c r="B439"/>
      <c r="C439"/>
      <c r="D439"/>
      <c r="E439"/>
      <c r="F439" s="61"/>
      <c r="G439" s="196" t="e">
        <f>VLOOKUP(D439,sku归属!A:B,2,0)</f>
        <v>#N/A</v>
      </c>
      <c r="K439" s="193"/>
      <c r="L439" s="194"/>
      <c r="M439" s="195"/>
    </row>
    <row r="440" spans="1:13" s="61" customFormat="1" customHeight="1">
      <c r="A440"/>
      <c r="B440"/>
      <c r="C440"/>
      <c r="D440"/>
      <c r="E440"/>
      <c r="F440" s="61"/>
      <c r="G440" s="196" t="e">
        <f>VLOOKUP(D440,sku归属!A:B,2,0)</f>
        <v>#N/A</v>
      </c>
      <c r="K440" s="193"/>
      <c r="L440" s="194"/>
      <c r="M440" s="195"/>
    </row>
    <row r="441" spans="1:13" s="61" customFormat="1" customHeight="1">
      <c r="A441"/>
      <c r="B441"/>
      <c r="C441"/>
      <c r="D441"/>
      <c r="E441"/>
      <c r="F441" s="61"/>
      <c r="G441" s="196" t="e">
        <f>VLOOKUP(D441,sku归属!A:B,2,0)</f>
        <v>#N/A</v>
      </c>
      <c r="K441" s="193"/>
      <c r="L441" s="194"/>
      <c r="M441" s="195"/>
    </row>
    <row r="442" spans="1:13" s="61" customFormat="1" customHeight="1">
      <c r="A442"/>
      <c r="B442"/>
      <c r="C442"/>
      <c r="D442"/>
      <c r="E442"/>
      <c r="F442" s="61"/>
      <c r="G442" s="196" t="e">
        <f>VLOOKUP(D442,sku归属!A:B,2,0)</f>
        <v>#N/A</v>
      </c>
      <c r="K442" s="193"/>
      <c r="L442" s="194"/>
      <c r="M442" s="195"/>
    </row>
    <row r="443" spans="1:13" s="61" customFormat="1" customHeight="1">
      <c r="A443"/>
      <c r="B443"/>
      <c r="C443"/>
      <c r="D443"/>
      <c r="E443"/>
      <c r="F443" s="61"/>
      <c r="G443" s="196" t="e">
        <f>VLOOKUP(D443,sku归属!A:B,2,0)</f>
        <v>#N/A</v>
      </c>
      <c r="K443" s="193"/>
      <c r="L443" s="194"/>
      <c r="M443" s="195"/>
    </row>
    <row r="444" spans="1:13" s="61" customFormat="1" customHeight="1">
      <c r="A444"/>
      <c r="B444"/>
      <c r="C444"/>
      <c r="D444"/>
      <c r="E444"/>
      <c r="F444" s="61"/>
      <c r="G444" s="196" t="e">
        <f>VLOOKUP(D444,sku归属!A:B,2,0)</f>
        <v>#N/A</v>
      </c>
      <c r="K444" s="193"/>
      <c r="L444" s="194"/>
      <c r="M444" s="195"/>
    </row>
    <row r="445" spans="1:13" s="61" customFormat="1" customHeight="1">
      <c r="A445"/>
      <c r="B445"/>
      <c r="C445"/>
      <c r="D445"/>
      <c r="E445"/>
      <c r="F445" s="61"/>
      <c r="G445" s="196" t="e">
        <f>VLOOKUP(D445,sku归属!A:B,2,0)</f>
        <v>#N/A</v>
      </c>
      <c r="K445" s="193"/>
      <c r="L445" s="194"/>
      <c r="M445" s="195"/>
    </row>
    <row r="446" spans="1:13" s="61" customFormat="1" customHeight="1">
      <c r="A446"/>
      <c r="B446"/>
      <c r="C446"/>
      <c r="D446"/>
      <c r="E446"/>
      <c r="F446" s="61"/>
      <c r="G446" s="196" t="e">
        <f>VLOOKUP(D446,sku归属!A:B,2,0)</f>
        <v>#N/A</v>
      </c>
      <c r="K446" s="193"/>
      <c r="L446" s="194"/>
      <c r="M446" s="195"/>
    </row>
    <row r="447" spans="1:13" s="61" customFormat="1" customHeight="1">
      <c r="A447"/>
      <c r="B447"/>
      <c r="C447"/>
      <c r="D447"/>
      <c r="E447"/>
      <c r="F447" s="61"/>
      <c r="G447" s="196" t="e">
        <f>VLOOKUP(D447,sku归属!A:B,2,0)</f>
        <v>#N/A</v>
      </c>
      <c r="K447" s="193"/>
      <c r="L447" s="194"/>
      <c r="M447" s="195"/>
    </row>
    <row r="448" spans="1:13" s="61" customFormat="1" customHeight="1">
      <c r="A448"/>
      <c r="B448"/>
      <c r="C448"/>
      <c r="D448"/>
      <c r="E448"/>
      <c r="F448" s="61"/>
      <c r="G448" s="196" t="e">
        <f>VLOOKUP(D448,sku归属!A:B,2,0)</f>
        <v>#N/A</v>
      </c>
      <c r="K448" s="193"/>
      <c r="L448" s="194"/>
      <c r="M448" s="195"/>
    </row>
    <row r="449" spans="1:13" s="61" customFormat="1" customHeight="1">
      <c r="A449"/>
      <c r="B449"/>
      <c r="C449"/>
      <c r="D449"/>
      <c r="E449"/>
      <c r="F449" s="61"/>
      <c r="G449" s="196" t="e">
        <f>VLOOKUP(D449,sku归属!A:B,2,0)</f>
        <v>#N/A</v>
      </c>
      <c r="K449" s="193"/>
      <c r="L449" s="194"/>
      <c r="M449" s="195"/>
    </row>
    <row r="450" spans="1:13" s="61" customFormat="1" customHeight="1">
      <c r="A450"/>
      <c r="B450"/>
      <c r="C450"/>
      <c r="D450"/>
      <c r="E450"/>
      <c r="F450" s="61"/>
      <c r="G450" s="196" t="e">
        <f>VLOOKUP(D450,sku归属!A:B,2,0)</f>
        <v>#N/A</v>
      </c>
      <c r="K450" s="193"/>
      <c r="L450" s="194"/>
      <c r="M450" s="195"/>
    </row>
    <row r="451" spans="1:13" s="61" customFormat="1" customHeight="1">
      <c r="A451"/>
      <c r="B451"/>
      <c r="C451"/>
      <c r="D451"/>
      <c r="E451"/>
      <c r="F451" s="61"/>
      <c r="G451" s="196" t="e">
        <f>VLOOKUP(D451,sku归属!A:B,2,0)</f>
        <v>#N/A</v>
      </c>
      <c r="K451" s="193"/>
      <c r="L451" s="194"/>
      <c r="M451" s="195"/>
    </row>
    <row r="452" spans="1:13" s="61" customFormat="1" customHeight="1">
      <c r="A452"/>
      <c r="B452"/>
      <c r="C452"/>
      <c r="D452"/>
      <c r="E452"/>
      <c r="F452" s="61"/>
      <c r="G452" s="196" t="e">
        <f>VLOOKUP(D452,sku归属!A:B,2,0)</f>
        <v>#N/A</v>
      </c>
      <c r="K452" s="193"/>
      <c r="L452" s="194"/>
      <c r="M452" s="195"/>
    </row>
    <row r="453" spans="1:13" s="61" customFormat="1" customHeight="1">
      <c r="A453"/>
      <c r="B453"/>
      <c r="C453"/>
      <c r="D453"/>
      <c r="E453"/>
      <c r="F453" s="61"/>
      <c r="G453" s="196" t="e">
        <f>VLOOKUP(D453,sku归属!A:B,2,0)</f>
        <v>#N/A</v>
      </c>
      <c r="K453" s="193"/>
      <c r="L453" s="194"/>
      <c r="M453" s="195"/>
    </row>
    <row r="454" spans="1:13" s="61" customFormat="1" customHeight="1">
      <c r="A454"/>
      <c r="B454"/>
      <c r="C454"/>
      <c r="D454"/>
      <c r="E454"/>
      <c r="F454" s="61"/>
      <c r="G454" s="196" t="e">
        <f>VLOOKUP(D454,sku归属!A:B,2,0)</f>
        <v>#N/A</v>
      </c>
      <c r="K454" s="193"/>
      <c r="L454" s="194"/>
      <c r="M454" s="195"/>
    </row>
    <row r="455" spans="1:13" s="61" customFormat="1" customHeight="1">
      <c r="A455"/>
      <c r="B455"/>
      <c r="C455"/>
      <c r="D455"/>
      <c r="E455"/>
      <c r="F455" s="61"/>
      <c r="G455" s="196" t="e">
        <f>VLOOKUP(D455,sku归属!A:B,2,0)</f>
        <v>#N/A</v>
      </c>
      <c r="K455" s="193"/>
      <c r="L455" s="194"/>
      <c r="M455" s="195"/>
    </row>
    <row r="456" spans="1:13" s="61" customFormat="1" customHeight="1">
      <c r="A456"/>
      <c r="B456"/>
      <c r="C456"/>
      <c r="D456"/>
      <c r="E456"/>
      <c r="F456" s="61"/>
      <c r="G456" s="196" t="e">
        <f>VLOOKUP(D456,sku归属!A:B,2,0)</f>
        <v>#N/A</v>
      </c>
      <c r="K456" s="193"/>
      <c r="L456" s="194"/>
      <c r="M456" s="195"/>
    </row>
    <row r="457" spans="1:13" s="61" customFormat="1" customHeight="1">
      <c r="A457"/>
      <c r="B457"/>
      <c r="C457"/>
      <c r="D457"/>
      <c r="E457"/>
      <c r="F457" s="61"/>
      <c r="G457" s="196" t="e">
        <f>VLOOKUP(D457,sku归属!A:B,2,0)</f>
        <v>#N/A</v>
      </c>
      <c r="K457" s="193"/>
      <c r="L457" s="194"/>
      <c r="M457" s="195"/>
    </row>
    <row r="458" spans="1:13" s="61" customFormat="1" customHeight="1">
      <c r="A458"/>
      <c r="B458"/>
      <c r="C458"/>
      <c r="D458"/>
      <c r="E458"/>
      <c r="F458" s="61"/>
      <c r="G458" s="196" t="e">
        <f>VLOOKUP(D458,sku归属!A:B,2,0)</f>
        <v>#N/A</v>
      </c>
      <c r="K458" s="193"/>
      <c r="L458" s="194"/>
      <c r="M458" s="195"/>
    </row>
    <row r="459" spans="1:13" s="61" customFormat="1" customHeight="1">
      <c r="A459"/>
      <c r="B459"/>
      <c r="C459"/>
      <c r="D459"/>
      <c r="E459"/>
      <c r="F459" s="61"/>
      <c r="G459" s="196" t="e">
        <f>VLOOKUP(D459,sku归属!A:B,2,0)</f>
        <v>#N/A</v>
      </c>
      <c r="K459" s="193"/>
      <c r="L459" s="194"/>
      <c r="M459" s="195"/>
    </row>
    <row r="460" spans="1:13" s="61" customFormat="1" customHeight="1">
      <c r="A460"/>
      <c r="B460"/>
      <c r="C460"/>
      <c r="D460"/>
      <c r="E460"/>
      <c r="F460" s="61"/>
      <c r="G460" s="196" t="e">
        <f>VLOOKUP(D460,sku归属!A:B,2,0)</f>
        <v>#N/A</v>
      </c>
      <c r="K460" s="193"/>
      <c r="L460" s="194"/>
      <c r="M460" s="195"/>
    </row>
    <row r="461" spans="1:13" s="61" customFormat="1" customHeight="1">
      <c r="A461"/>
      <c r="B461"/>
      <c r="C461"/>
      <c r="D461"/>
      <c r="E461"/>
      <c r="F461" s="61"/>
      <c r="G461" s="196" t="e">
        <f>VLOOKUP(D461,sku归属!A:B,2,0)</f>
        <v>#N/A</v>
      </c>
      <c r="K461" s="193"/>
      <c r="L461" s="194"/>
      <c r="M461" s="195"/>
    </row>
    <row r="462" spans="1:13" s="61" customFormat="1" customHeight="1">
      <c r="A462"/>
      <c r="B462"/>
      <c r="C462"/>
      <c r="D462"/>
      <c r="E462"/>
      <c r="F462" s="61"/>
      <c r="G462" s="196" t="e">
        <f>VLOOKUP(D462,sku归属!A:B,2,0)</f>
        <v>#N/A</v>
      </c>
      <c r="K462" s="193"/>
      <c r="L462" s="194"/>
      <c r="M462" s="195"/>
    </row>
    <row r="463" spans="1:13" s="61" customFormat="1" customHeight="1">
      <c r="A463"/>
      <c r="B463"/>
      <c r="C463"/>
      <c r="D463"/>
      <c r="E463"/>
      <c r="F463" s="61"/>
      <c r="G463" s="196" t="e">
        <f>VLOOKUP(D463,sku归属!A:B,2,0)</f>
        <v>#N/A</v>
      </c>
      <c r="K463" s="193"/>
      <c r="L463" s="194"/>
      <c r="M463" s="195"/>
    </row>
    <row r="464" spans="1:13" s="61" customFormat="1" customHeight="1">
      <c r="A464"/>
      <c r="B464"/>
      <c r="C464"/>
      <c r="D464"/>
      <c r="E464"/>
      <c r="F464" s="61"/>
      <c r="G464" s="196" t="e">
        <f>VLOOKUP(D464,sku归属!A:B,2,0)</f>
        <v>#N/A</v>
      </c>
      <c r="K464" s="193"/>
      <c r="L464" s="194"/>
      <c r="M464" s="195"/>
    </row>
    <row r="465" spans="1:13" s="61" customFormat="1" customHeight="1">
      <c r="A465"/>
      <c r="B465"/>
      <c r="C465"/>
      <c r="D465"/>
      <c r="E465"/>
      <c r="F465" s="61"/>
      <c r="G465" s="196" t="e">
        <f>VLOOKUP(D465,sku归属!A:B,2,0)</f>
        <v>#N/A</v>
      </c>
      <c r="K465" s="193"/>
      <c r="L465" s="194"/>
      <c r="M465" s="195"/>
    </row>
    <row r="466" spans="1:13" s="61" customFormat="1" customHeight="1">
      <c r="A466"/>
      <c r="B466"/>
      <c r="C466"/>
      <c r="D466"/>
      <c r="E466"/>
      <c r="F466" s="61"/>
      <c r="G466" s="196" t="e">
        <f>VLOOKUP(D466,sku归属!A:B,2,0)</f>
        <v>#N/A</v>
      </c>
      <c r="K466" s="193"/>
      <c r="L466" s="194"/>
      <c r="M466" s="195"/>
    </row>
    <row r="467" spans="1:13" s="61" customFormat="1" customHeight="1">
      <c r="A467"/>
      <c r="B467"/>
      <c r="C467"/>
      <c r="D467"/>
      <c r="E467"/>
      <c r="F467" s="61"/>
      <c r="G467" s="196" t="e">
        <f>VLOOKUP(D467,sku归属!A:B,2,0)</f>
        <v>#N/A</v>
      </c>
      <c r="K467" s="193"/>
      <c r="L467" s="194"/>
      <c r="M467" s="195"/>
    </row>
    <row r="468" spans="1:13" s="61" customFormat="1" customHeight="1">
      <c r="A468"/>
      <c r="B468"/>
      <c r="C468"/>
      <c r="D468"/>
      <c r="E468"/>
      <c r="F468" s="61"/>
      <c r="G468" s="196" t="e">
        <f>VLOOKUP(D468,sku归属!A:B,2,0)</f>
        <v>#N/A</v>
      </c>
      <c r="K468" s="193"/>
      <c r="L468" s="194"/>
      <c r="M468" s="195"/>
    </row>
    <row r="469" spans="1:13" s="61" customFormat="1" customHeight="1">
      <c r="A469"/>
      <c r="B469"/>
      <c r="C469"/>
      <c r="D469"/>
      <c r="E469"/>
      <c r="F469" s="61"/>
      <c r="G469" s="196" t="e">
        <f>VLOOKUP(D469,sku归属!A:B,2,0)</f>
        <v>#N/A</v>
      </c>
      <c r="K469" s="193"/>
      <c r="L469" s="194"/>
      <c r="M469" s="195"/>
    </row>
    <row r="470" spans="1:13" s="61" customFormat="1" customHeight="1">
      <c r="A470"/>
      <c r="B470"/>
      <c r="C470"/>
      <c r="D470"/>
      <c r="E470"/>
      <c r="F470" s="61"/>
      <c r="G470" s="196" t="e">
        <f>VLOOKUP(D470,sku归属!A:B,2,0)</f>
        <v>#N/A</v>
      </c>
      <c r="K470" s="193"/>
      <c r="L470" s="194"/>
      <c r="M470" s="195"/>
    </row>
    <row r="471" spans="1:13" s="61" customFormat="1" customHeight="1">
      <c r="A471"/>
      <c r="B471"/>
      <c r="C471"/>
      <c r="D471"/>
      <c r="E471"/>
      <c r="F471" s="61"/>
      <c r="G471" s="196" t="e">
        <f>VLOOKUP(D471,sku归属!A:B,2,0)</f>
        <v>#N/A</v>
      </c>
      <c r="K471" s="193"/>
      <c r="L471" s="194"/>
      <c r="M471" s="195"/>
    </row>
    <row r="472" spans="1:13" s="61" customFormat="1" customHeight="1">
      <c r="A472"/>
      <c r="B472"/>
      <c r="C472"/>
      <c r="D472"/>
      <c r="E472"/>
      <c r="F472" s="61"/>
      <c r="G472" s="196" t="e">
        <f>VLOOKUP(D472,sku归属!A:B,2,0)</f>
        <v>#N/A</v>
      </c>
      <c r="K472" s="193"/>
      <c r="L472" s="194"/>
      <c r="M472" s="195"/>
    </row>
    <row r="473" spans="1:13" s="61" customFormat="1" customHeight="1">
      <c r="A473"/>
      <c r="B473"/>
      <c r="C473"/>
      <c r="D473"/>
      <c r="E473"/>
      <c r="F473" s="61"/>
      <c r="G473" s="196" t="e">
        <f>VLOOKUP(D473,sku归属!A:B,2,0)</f>
        <v>#N/A</v>
      </c>
      <c r="K473" s="193"/>
      <c r="L473" s="194"/>
      <c r="M473" s="195"/>
    </row>
    <row r="474" spans="1:13" s="61" customFormat="1" customHeight="1">
      <c r="A474"/>
      <c r="B474"/>
      <c r="C474"/>
      <c r="D474"/>
      <c r="E474"/>
      <c r="F474" s="61"/>
      <c r="G474" s="196" t="e">
        <f>VLOOKUP(D474,sku归属!A:B,2,0)</f>
        <v>#N/A</v>
      </c>
      <c r="K474" s="193"/>
      <c r="L474" s="194"/>
      <c r="M474" s="195"/>
    </row>
    <row r="475" spans="1:13" s="61" customFormat="1" customHeight="1">
      <c r="A475"/>
      <c r="B475"/>
      <c r="C475"/>
      <c r="D475"/>
      <c r="E475"/>
      <c r="F475" s="61"/>
      <c r="G475" s="196" t="e">
        <f>VLOOKUP(D475,sku归属!A:B,2,0)</f>
        <v>#N/A</v>
      </c>
      <c r="K475" s="193"/>
      <c r="L475" s="194"/>
      <c r="M475" s="195"/>
    </row>
    <row r="476" spans="1:13" s="61" customFormat="1" customHeight="1">
      <c r="A476"/>
      <c r="B476"/>
      <c r="C476"/>
      <c r="D476"/>
      <c r="E476"/>
      <c r="F476" s="61"/>
      <c r="G476" s="196" t="e">
        <f>VLOOKUP(D476,sku归属!A:B,2,0)</f>
        <v>#N/A</v>
      </c>
      <c r="K476" s="193"/>
      <c r="L476" s="194"/>
      <c r="M476" s="195"/>
    </row>
    <row r="477" spans="1:13" s="61" customFormat="1" customHeight="1">
      <c r="A477"/>
      <c r="B477"/>
      <c r="C477"/>
      <c r="D477"/>
      <c r="E477"/>
      <c r="F477" s="61"/>
      <c r="G477" s="196" t="e">
        <f>VLOOKUP(D477,sku归属!A:B,2,0)</f>
        <v>#N/A</v>
      </c>
      <c r="K477" s="193"/>
      <c r="L477" s="194"/>
      <c r="M477" s="195"/>
    </row>
    <row r="478" spans="1:13" s="61" customFormat="1" customHeight="1">
      <c r="A478"/>
      <c r="B478"/>
      <c r="C478"/>
      <c r="D478"/>
      <c r="E478"/>
      <c r="F478" s="61"/>
      <c r="G478" s="196" t="e">
        <f>VLOOKUP(D478,sku归属!A:B,2,0)</f>
        <v>#N/A</v>
      </c>
      <c r="K478" s="193"/>
      <c r="L478" s="194"/>
      <c r="M478" s="195"/>
    </row>
    <row r="479" spans="1:13" s="61" customFormat="1" customHeight="1">
      <c r="A479"/>
      <c r="B479"/>
      <c r="C479"/>
      <c r="D479"/>
      <c r="E479"/>
      <c r="F479" s="61"/>
      <c r="G479" s="196" t="e">
        <f>VLOOKUP(D479,sku归属!A:B,2,0)</f>
        <v>#N/A</v>
      </c>
      <c r="K479" s="193"/>
      <c r="L479" s="194"/>
      <c r="M479" s="195"/>
    </row>
    <row r="480" spans="1:13" s="61" customFormat="1" customHeight="1">
      <c r="A480"/>
      <c r="B480"/>
      <c r="C480"/>
      <c r="D480"/>
      <c r="E480"/>
      <c r="F480" s="61"/>
      <c r="G480" s="196" t="e">
        <f>VLOOKUP(D480,sku归属!A:B,2,0)</f>
        <v>#N/A</v>
      </c>
      <c r="K480" s="193"/>
      <c r="L480" s="194"/>
      <c r="M480" s="195"/>
    </row>
    <row r="481" spans="1:13" s="61" customFormat="1" customHeight="1">
      <c r="A481"/>
      <c r="B481"/>
      <c r="C481"/>
      <c r="D481"/>
      <c r="E481"/>
      <c r="F481" s="61"/>
      <c r="G481" s="196" t="e">
        <f>VLOOKUP(D481,sku归属!A:B,2,0)</f>
        <v>#N/A</v>
      </c>
      <c r="K481" s="193"/>
      <c r="L481" s="194"/>
      <c r="M481" s="195"/>
    </row>
    <row r="482" spans="1:13" s="61" customFormat="1" customHeight="1">
      <c r="A482"/>
      <c r="B482"/>
      <c r="C482"/>
      <c r="D482"/>
      <c r="E482"/>
      <c r="F482" s="61"/>
      <c r="G482" s="196" t="e">
        <f>VLOOKUP(D482,sku归属!A:B,2,0)</f>
        <v>#N/A</v>
      </c>
      <c r="K482" s="193"/>
      <c r="L482" s="194"/>
      <c r="M482" s="195"/>
    </row>
    <row r="483" spans="1:13" s="61" customFormat="1" customHeight="1">
      <c r="A483"/>
      <c r="B483"/>
      <c r="C483"/>
      <c r="D483"/>
      <c r="E483"/>
      <c r="F483" s="61"/>
      <c r="G483" s="196" t="e">
        <f>VLOOKUP(D483,sku归属!A:B,2,0)</f>
        <v>#N/A</v>
      </c>
      <c r="K483" s="193"/>
      <c r="L483" s="194"/>
      <c r="M483" s="195"/>
    </row>
    <row r="484" spans="1:13" s="61" customFormat="1" customHeight="1">
      <c r="A484"/>
      <c r="B484"/>
      <c r="C484"/>
      <c r="D484"/>
      <c r="E484"/>
      <c r="F484" s="61"/>
      <c r="G484" s="196" t="e">
        <f>VLOOKUP(D484,sku归属!A:B,2,0)</f>
        <v>#N/A</v>
      </c>
      <c r="K484" s="193"/>
      <c r="L484" s="194"/>
      <c r="M484" s="195"/>
    </row>
    <row r="485" spans="1:13" s="61" customFormat="1" customHeight="1">
      <c r="A485"/>
      <c r="B485"/>
      <c r="C485"/>
      <c r="D485"/>
      <c r="E485"/>
      <c r="F485" s="61"/>
      <c r="G485" s="196" t="e">
        <f>VLOOKUP(D485,sku归属!A:B,2,0)</f>
        <v>#N/A</v>
      </c>
      <c r="K485" s="193"/>
      <c r="L485" s="194"/>
      <c r="M485" s="195"/>
    </row>
    <row r="486" spans="1:13" s="61" customFormat="1" customHeight="1">
      <c r="A486"/>
      <c r="B486"/>
      <c r="C486"/>
      <c r="D486"/>
      <c r="E486"/>
      <c r="F486" s="61"/>
      <c r="G486" s="196" t="e">
        <f>VLOOKUP(D486,sku归属!A:B,2,0)</f>
        <v>#N/A</v>
      </c>
      <c r="K486" s="193"/>
      <c r="L486" s="194"/>
      <c r="M486" s="195"/>
    </row>
    <row r="487" spans="1:13" s="61" customFormat="1" customHeight="1">
      <c r="A487"/>
      <c r="B487"/>
      <c r="C487"/>
      <c r="D487"/>
      <c r="E487"/>
      <c r="F487" s="61"/>
      <c r="G487" s="196" t="e">
        <f>VLOOKUP(D487,sku归属!A:B,2,0)</f>
        <v>#N/A</v>
      </c>
      <c r="K487" s="193"/>
      <c r="L487" s="194"/>
      <c r="M487" s="195"/>
    </row>
    <row r="488" spans="1:13" s="61" customFormat="1" customHeight="1">
      <c r="A488"/>
      <c r="B488"/>
      <c r="C488"/>
      <c r="D488"/>
      <c r="E488"/>
      <c r="F488" s="61"/>
      <c r="G488" s="196" t="e">
        <f>VLOOKUP(D488,sku归属!A:B,2,0)</f>
        <v>#N/A</v>
      </c>
      <c r="K488" s="193"/>
      <c r="L488" s="194"/>
      <c r="M488" s="195"/>
    </row>
    <row r="489" spans="1:13" s="61" customFormat="1" customHeight="1">
      <c r="A489"/>
      <c r="B489"/>
      <c r="C489"/>
      <c r="D489"/>
      <c r="E489"/>
      <c r="F489" s="61"/>
      <c r="G489" s="196" t="e">
        <f>VLOOKUP(D489,sku归属!A:B,2,0)</f>
        <v>#N/A</v>
      </c>
      <c r="K489" s="193"/>
      <c r="L489" s="194"/>
      <c r="M489" s="195"/>
    </row>
    <row r="490" spans="1:13" s="61" customFormat="1" customHeight="1">
      <c r="A490"/>
      <c r="B490"/>
      <c r="C490"/>
      <c r="D490"/>
      <c r="E490"/>
      <c r="F490" s="61"/>
      <c r="G490" s="196" t="e">
        <f>VLOOKUP(D490,sku归属!A:B,2,0)</f>
        <v>#N/A</v>
      </c>
      <c r="K490" s="193"/>
      <c r="L490" s="194"/>
      <c r="M490" s="195"/>
    </row>
    <row r="491" spans="1:13" s="61" customFormat="1" customHeight="1">
      <c r="A491"/>
      <c r="B491"/>
      <c r="C491"/>
      <c r="D491"/>
      <c r="E491"/>
      <c r="F491" s="61"/>
      <c r="G491" s="196" t="e">
        <f>VLOOKUP(D491,sku归属!A:B,2,0)</f>
        <v>#N/A</v>
      </c>
      <c r="K491" s="193"/>
      <c r="L491" s="194"/>
      <c r="M491" s="195"/>
    </row>
    <row r="492" spans="1:13" s="61" customFormat="1" customHeight="1">
      <c r="A492"/>
      <c r="B492"/>
      <c r="C492"/>
      <c r="D492"/>
      <c r="E492"/>
      <c r="F492" s="61"/>
      <c r="G492" s="196" t="e">
        <f>VLOOKUP(D492,sku归属!A:B,2,0)</f>
        <v>#N/A</v>
      </c>
      <c r="K492" s="193"/>
      <c r="L492" s="194"/>
      <c r="M492" s="195"/>
    </row>
    <row r="493" spans="1:13" s="61" customFormat="1" customHeight="1">
      <c r="A493"/>
      <c r="B493"/>
      <c r="C493"/>
      <c r="D493"/>
      <c r="E493"/>
      <c r="F493" s="61"/>
      <c r="G493" s="196" t="e">
        <f>VLOOKUP(D493,sku归属!A:B,2,0)</f>
        <v>#N/A</v>
      </c>
      <c r="K493" s="193"/>
      <c r="L493" s="194"/>
      <c r="M493" s="195"/>
    </row>
    <row r="494" spans="1:13" s="61" customFormat="1" customHeight="1">
      <c r="A494"/>
      <c r="B494"/>
      <c r="C494"/>
      <c r="D494"/>
      <c r="E494"/>
      <c r="F494" s="61"/>
      <c r="G494" s="196" t="e">
        <f>VLOOKUP(D494,sku归属!A:B,2,0)</f>
        <v>#N/A</v>
      </c>
      <c r="K494" s="193"/>
      <c r="L494" s="194"/>
      <c r="M494" s="195"/>
    </row>
    <row r="495" spans="1:13" s="61" customFormat="1" customHeight="1">
      <c r="A495"/>
      <c r="B495"/>
      <c r="C495"/>
      <c r="D495"/>
      <c r="E495"/>
      <c r="F495" s="61"/>
      <c r="G495" s="196" t="e">
        <f>VLOOKUP(D495,sku归属!A:B,2,0)</f>
        <v>#N/A</v>
      </c>
      <c r="K495" s="193"/>
      <c r="L495" s="194"/>
      <c r="M495" s="195"/>
    </row>
    <row r="496" spans="1:13" s="61" customFormat="1" customHeight="1">
      <c r="A496"/>
      <c r="B496"/>
      <c r="C496"/>
      <c r="D496"/>
      <c r="E496"/>
      <c r="F496" s="61"/>
      <c r="G496" s="196" t="e">
        <f>VLOOKUP(D496,sku归属!A:B,2,0)</f>
        <v>#N/A</v>
      </c>
      <c r="K496" s="193"/>
      <c r="L496" s="194"/>
      <c r="M496" s="195"/>
    </row>
    <row r="497" spans="1:13" s="61" customFormat="1" customHeight="1">
      <c r="A497"/>
      <c r="B497"/>
      <c r="C497"/>
      <c r="D497"/>
      <c r="E497"/>
      <c r="F497" s="61"/>
      <c r="G497" s="196" t="e">
        <f>VLOOKUP(D497,sku归属!A:B,2,0)</f>
        <v>#N/A</v>
      </c>
      <c r="K497" s="193"/>
      <c r="L497" s="194"/>
      <c r="M497" s="195"/>
    </row>
    <row r="498" spans="1:13" s="61" customFormat="1" customHeight="1">
      <c r="A498"/>
      <c r="B498"/>
      <c r="C498"/>
      <c r="D498"/>
      <c r="E498"/>
      <c r="F498" s="61"/>
      <c r="G498" s="196" t="e">
        <f>VLOOKUP(D498,sku归属!A:B,2,0)</f>
        <v>#N/A</v>
      </c>
      <c r="K498" s="193"/>
      <c r="L498" s="194"/>
      <c r="M498" s="195"/>
    </row>
    <row r="499" spans="1:13" s="61" customFormat="1" customHeight="1">
      <c r="A499"/>
      <c r="B499"/>
      <c r="C499"/>
      <c r="D499"/>
      <c r="E499"/>
      <c r="F499" s="61"/>
      <c r="G499" s="196" t="e">
        <f>VLOOKUP(D499,sku归属!A:B,2,0)</f>
        <v>#N/A</v>
      </c>
      <c r="K499" s="193"/>
      <c r="L499" s="194"/>
      <c r="M499" s="195"/>
    </row>
    <row r="500" spans="1:13" s="61" customFormat="1" customHeight="1">
      <c r="A500"/>
      <c r="B500"/>
      <c r="C500"/>
      <c r="D500"/>
      <c r="E500"/>
      <c r="F500" s="61"/>
      <c r="G500" s="196" t="e">
        <f>VLOOKUP(D500,sku归属!A:B,2,0)</f>
        <v>#N/A</v>
      </c>
      <c r="K500" s="193"/>
      <c r="L500" s="194"/>
      <c r="M500" s="195"/>
    </row>
    <row r="501" spans="1:13" s="61" customFormat="1" customHeight="1">
      <c r="A501"/>
      <c r="B501"/>
      <c r="C501"/>
      <c r="D501"/>
      <c r="E501"/>
      <c r="F501" s="61"/>
      <c r="G501" s="196" t="e">
        <f>VLOOKUP(D501,sku归属!A:B,2,0)</f>
        <v>#N/A</v>
      </c>
      <c r="K501" s="193"/>
      <c r="L501" s="194"/>
      <c r="M501" s="195"/>
    </row>
    <row r="502" spans="1:13" s="61" customFormat="1" customHeight="1">
      <c r="A502"/>
      <c r="B502"/>
      <c r="C502"/>
      <c r="D502"/>
      <c r="E502"/>
      <c r="F502" s="61"/>
      <c r="G502" s="196" t="e">
        <f>VLOOKUP(D502,sku归属!A:B,2,0)</f>
        <v>#N/A</v>
      </c>
      <c r="K502" s="193"/>
      <c r="L502" s="194"/>
      <c r="M502" s="195"/>
    </row>
    <row r="503" spans="1:13" s="61" customFormat="1" customHeight="1">
      <c r="A503"/>
      <c r="B503"/>
      <c r="C503"/>
      <c r="D503"/>
      <c r="E503"/>
      <c r="F503" s="61"/>
      <c r="G503" s="196" t="e">
        <f>VLOOKUP(D503,sku归属!A:B,2,0)</f>
        <v>#N/A</v>
      </c>
      <c r="K503" s="193"/>
      <c r="L503" s="194"/>
      <c r="M503" s="195"/>
    </row>
    <row r="504" spans="1:13" s="61" customFormat="1" customHeight="1">
      <c r="A504"/>
      <c r="B504"/>
      <c r="C504"/>
      <c r="D504"/>
      <c r="E504"/>
      <c r="F504" s="61"/>
      <c r="G504" s="196" t="e">
        <f>VLOOKUP(D504,sku归属!A:B,2,0)</f>
        <v>#N/A</v>
      </c>
      <c r="K504" s="193"/>
      <c r="L504" s="194"/>
      <c r="M504" s="195"/>
    </row>
    <row r="505" spans="1:13" s="61" customFormat="1" customHeight="1">
      <c r="A505"/>
      <c r="B505"/>
      <c r="C505"/>
      <c r="D505"/>
      <c r="E505"/>
      <c r="F505" s="61"/>
      <c r="G505" s="196" t="e">
        <f>VLOOKUP(D505,sku归属!A:B,2,0)</f>
        <v>#N/A</v>
      </c>
      <c r="K505" s="193"/>
      <c r="L505" s="194"/>
      <c r="M505" s="195"/>
    </row>
    <row r="506" spans="1:13" s="61" customFormat="1" customHeight="1">
      <c r="A506"/>
      <c r="B506"/>
      <c r="C506"/>
      <c r="D506"/>
      <c r="E506"/>
      <c r="F506" s="61"/>
      <c r="G506" s="196" t="e">
        <f>VLOOKUP(D506,sku归属!A:B,2,0)</f>
        <v>#N/A</v>
      </c>
      <c r="K506" s="193"/>
      <c r="L506" s="194"/>
      <c r="M506" s="195"/>
    </row>
    <row r="507" spans="1:13" s="61" customFormat="1" customHeight="1">
      <c r="A507"/>
      <c r="B507"/>
      <c r="C507"/>
      <c r="D507"/>
      <c r="E507"/>
      <c r="F507" s="61"/>
      <c r="G507" s="196" t="e">
        <f>VLOOKUP(D507,sku归属!A:B,2,0)</f>
        <v>#N/A</v>
      </c>
      <c r="K507" s="193"/>
      <c r="L507" s="194"/>
      <c r="M507" s="195"/>
    </row>
    <row r="508" spans="1:13" s="61" customFormat="1" customHeight="1">
      <c r="A508"/>
      <c r="B508"/>
      <c r="C508"/>
      <c r="D508"/>
      <c r="E508"/>
      <c r="F508" s="61"/>
      <c r="G508" s="196" t="e">
        <f>VLOOKUP(D508,sku归属!A:B,2,0)</f>
        <v>#N/A</v>
      </c>
      <c r="K508" s="193"/>
      <c r="L508" s="194"/>
      <c r="M508" s="195"/>
    </row>
    <row r="509" spans="1:13" s="61" customFormat="1" customHeight="1">
      <c r="A509"/>
      <c r="B509"/>
      <c r="C509"/>
      <c r="D509"/>
      <c r="E509"/>
      <c r="F509" s="61"/>
      <c r="G509" s="196" t="e">
        <f>VLOOKUP(D509,sku归属!A:B,2,0)</f>
        <v>#N/A</v>
      </c>
      <c r="K509" s="193"/>
      <c r="L509" s="194"/>
      <c r="M509" s="195"/>
    </row>
    <row r="510" spans="1:13" s="61" customFormat="1" customHeight="1">
      <c r="A510"/>
      <c r="B510"/>
      <c r="C510"/>
      <c r="D510"/>
      <c r="E510"/>
      <c r="F510" s="61"/>
      <c r="G510" s="196" t="e">
        <f>VLOOKUP(D510,sku归属!A:B,2,0)</f>
        <v>#N/A</v>
      </c>
      <c r="K510" s="193"/>
      <c r="L510" s="194"/>
      <c r="M510" s="195"/>
    </row>
    <row r="511" spans="1:13" s="61" customFormat="1" customHeight="1">
      <c r="A511"/>
      <c r="B511"/>
      <c r="C511"/>
      <c r="D511"/>
      <c r="E511"/>
      <c r="F511" s="61"/>
      <c r="G511" s="196" t="e">
        <f>VLOOKUP(D511,sku归属!A:B,2,0)</f>
        <v>#N/A</v>
      </c>
      <c r="K511" s="193"/>
      <c r="L511" s="194"/>
      <c r="M511" s="195"/>
    </row>
    <row r="512" spans="1:13" s="61" customFormat="1" customHeight="1">
      <c r="A512"/>
      <c r="B512"/>
      <c r="C512"/>
      <c r="D512"/>
      <c r="E512"/>
      <c r="F512" s="61"/>
      <c r="G512" s="196" t="e">
        <f>VLOOKUP(D512,sku归属!A:B,2,0)</f>
        <v>#N/A</v>
      </c>
      <c r="K512" s="193"/>
      <c r="L512" s="194"/>
      <c r="M512" s="195"/>
    </row>
    <row r="513" spans="1:13" s="61" customFormat="1" customHeight="1">
      <c r="A513"/>
      <c r="B513"/>
      <c r="C513"/>
      <c r="D513"/>
      <c r="E513"/>
      <c r="F513" s="61"/>
      <c r="G513" s="196" t="e">
        <f>VLOOKUP(D513,sku归属!A:B,2,0)</f>
        <v>#N/A</v>
      </c>
      <c r="K513" s="193"/>
      <c r="L513" s="194"/>
      <c r="M513" s="195"/>
    </row>
    <row r="514" spans="1:13" s="61" customFormat="1" customHeight="1">
      <c r="A514"/>
      <c r="B514"/>
      <c r="C514"/>
      <c r="D514"/>
      <c r="E514"/>
      <c r="F514" s="61"/>
      <c r="G514" s="196" t="e">
        <f>VLOOKUP(D514,sku归属!A:B,2,0)</f>
        <v>#N/A</v>
      </c>
      <c r="K514" s="193"/>
      <c r="L514" s="194"/>
      <c r="M514" s="195"/>
    </row>
    <row r="515" spans="1:13" s="61" customFormat="1" customHeight="1">
      <c r="A515"/>
      <c r="B515"/>
      <c r="C515"/>
      <c r="D515"/>
      <c r="E515"/>
      <c r="F515" s="61"/>
      <c r="G515" s="196" t="e">
        <f>VLOOKUP(D515,sku归属!A:B,2,0)</f>
        <v>#N/A</v>
      </c>
      <c r="K515" s="193"/>
      <c r="L515" s="194"/>
      <c r="M515" s="195"/>
    </row>
    <row r="516" spans="1:13" s="61" customFormat="1" customHeight="1">
      <c r="A516"/>
      <c r="B516"/>
      <c r="C516"/>
      <c r="D516"/>
      <c r="E516"/>
      <c r="F516" s="61"/>
      <c r="G516" s="196" t="e">
        <f>VLOOKUP(D516,sku归属!A:B,2,0)</f>
        <v>#N/A</v>
      </c>
      <c r="K516" s="193"/>
      <c r="L516" s="194"/>
      <c r="M516" s="195"/>
    </row>
    <row r="517" spans="1:13" s="61" customFormat="1" customHeight="1">
      <c r="A517"/>
      <c r="B517"/>
      <c r="C517"/>
      <c r="D517"/>
      <c r="E517"/>
      <c r="F517" s="61"/>
      <c r="G517" s="196" t="e">
        <f>VLOOKUP(D517,sku归属!A:B,2,0)</f>
        <v>#N/A</v>
      </c>
      <c r="K517" s="193"/>
      <c r="L517" s="194"/>
      <c r="M517" s="195"/>
    </row>
    <row r="518" spans="1:13" s="61" customFormat="1" customHeight="1">
      <c r="A518"/>
      <c r="B518"/>
      <c r="C518"/>
      <c r="D518"/>
      <c r="E518"/>
      <c r="F518" s="61"/>
      <c r="G518" s="196" t="e">
        <f>VLOOKUP(D518,sku归属!A:B,2,0)</f>
        <v>#N/A</v>
      </c>
      <c r="K518" s="193"/>
      <c r="L518" s="194"/>
      <c r="M518" s="195"/>
    </row>
    <row r="519" spans="1:13" s="61" customFormat="1" customHeight="1">
      <c r="A519"/>
      <c r="B519"/>
      <c r="C519"/>
      <c r="D519"/>
      <c r="E519"/>
      <c r="F519" s="61"/>
      <c r="G519" s="196" t="e">
        <f>VLOOKUP(D519,sku归属!A:B,2,0)</f>
        <v>#N/A</v>
      </c>
      <c r="K519" s="193"/>
      <c r="L519" s="194"/>
      <c r="M519" s="195"/>
    </row>
    <row r="520" spans="1:13" s="61" customFormat="1" customHeight="1">
      <c r="A520"/>
      <c r="B520"/>
      <c r="C520"/>
      <c r="D520"/>
      <c r="E520"/>
      <c r="F520" s="61"/>
      <c r="G520" s="196" t="e">
        <f>VLOOKUP(D520,sku归属!A:B,2,0)</f>
        <v>#N/A</v>
      </c>
      <c r="K520" s="193"/>
      <c r="L520" s="194"/>
      <c r="M520" s="195"/>
    </row>
    <row r="521" spans="1:13" s="61" customFormat="1" customHeight="1">
      <c r="A521"/>
      <c r="B521"/>
      <c r="C521"/>
      <c r="D521"/>
      <c r="E521"/>
      <c r="F521" s="61"/>
      <c r="G521" s="196" t="e">
        <f>VLOOKUP(D521,sku归属!A:B,2,0)</f>
        <v>#N/A</v>
      </c>
      <c r="K521" s="193"/>
      <c r="L521" s="194"/>
      <c r="M521" s="195"/>
    </row>
    <row r="522" spans="1:13" s="61" customFormat="1" customHeight="1">
      <c r="A522"/>
      <c r="B522"/>
      <c r="C522"/>
      <c r="D522"/>
      <c r="E522"/>
      <c r="F522" s="61"/>
      <c r="G522" s="196" t="e">
        <f>VLOOKUP(D522,sku归属!A:B,2,0)</f>
        <v>#N/A</v>
      </c>
      <c r="K522" s="193"/>
      <c r="L522" s="194"/>
      <c r="M522" s="195"/>
    </row>
    <row r="523" spans="1:13" s="61" customFormat="1" customHeight="1">
      <c r="A523"/>
      <c r="B523"/>
      <c r="C523"/>
      <c r="D523"/>
      <c r="E523"/>
      <c r="F523" s="61"/>
      <c r="G523" s="196" t="e">
        <f>VLOOKUP(D523,sku归属!A:B,2,0)</f>
        <v>#N/A</v>
      </c>
      <c r="K523" s="193"/>
      <c r="L523" s="194"/>
      <c r="M523" s="195"/>
    </row>
    <row r="524" spans="1:13" s="61" customFormat="1" customHeight="1">
      <c r="A524"/>
      <c r="B524"/>
      <c r="C524"/>
      <c r="D524"/>
      <c r="E524"/>
      <c r="F524" s="61"/>
      <c r="G524" s="196" t="e">
        <f>VLOOKUP(D524,sku归属!A:B,2,0)</f>
        <v>#N/A</v>
      </c>
      <c r="K524" s="193"/>
      <c r="L524" s="194"/>
      <c r="M524" s="195"/>
    </row>
    <row r="525" spans="1:13" s="61" customFormat="1" customHeight="1">
      <c r="A525"/>
      <c r="B525"/>
      <c r="C525"/>
      <c r="D525"/>
      <c r="E525"/>
      <c r="F525" s="61"/>
      <c r="G525" s="196" t="e">
        <f>VLOOKUP(D525,sku归属!A:B,2,0)</f>
        <v>#N/A</v>
      </c>
      <c r="K525" s="193"/>
      <c r="L525" s="194"/>
      <c r="M525" s="195"/>
    </row>
    <row r="526" spans="1:13" s="61" customFormat="1" customHeight="1">
      <c r="A526"/>
      <c r="B526"/>
      <c r="C526"/>
      <c r="D526"/>
      <c r="E526"/>
      <c r="F526" s="61"/>
      <c r="G526" s="196" t="e">
        <f>VLOOKUP(D526,sku归属!A:B,2,0)</f>
        <v>#N/A</v>
      </c>
      <c r="K526" s="193"/>
      <c r="L526" s="194"/>
      <c r="M526" s="195"/>
    </row>
    <row r="527" spans="1:13" s="61" customFormat="1" customHeight="1">
      <c r="A527"/>
      <c r="B527"/>
      <c r="C527"/>
      <c r="D527"/>
      <c r="E527"/>
      <c r="F527" s="61"/>
      <c r="G527" s="196" t="e">
        <f>VLOOKUP(D527,sku归属!A:B,2,0)</f>
        <v>#N/A</v>
      </c>
      <c r="K527" s="193"/>
      <c r="L527" s="194"/>
      <c r="M527" s="195"/>
    </row>
    <row r="528" spans="1:13" s="61" customFormat="1" customHeight="1">
      <c r="A528"/>
      <c r="B528"/>
      <c r="C528"/>
      <c r="D528"/>
      <c r="E528"/>
      <c r="F528" s="61"/>
      <c r="G528" s="196" t="e">
        <f>VLOOKUP(D528,sku归属!A:B,2,0)</f>
        <v>#N/A</v>
      </c>
      <c r="K528" s="193"/>
      <c r="L528" s="194"/>
      <c r="M528" s="195"/>
    </row>
    <row r="529" spans="1:13" s="61" customFormat="1" customHeight="1">
      <c r="A529"/>
      <c r="B529"/>
      <c r="C529"/>
      <c r="D529"/>
      <c r="E529"/>
      <c r="F529" s="61"/>
      <c r="G529" s="196" t="e">
        <f>VLOOKUP(D529,sku归属!A:B,2,0)</f>
        <v>#N/A</v>
      </c>
      <c r="K529" s="193"/>
      <c r="L529" s="194"/>
      <c r="M529" s="195"/>
    </row>
    <row r="530" spans="1:13" s="61" customFormat="1" customHeight="1">
      <c r="A530"/>
      <c r="B530"/>
      <c r="C530"/>
      <c r="D530"/>
      <c r="E530"/>
      <c r="F530" s="61"/>
      <c r="G530" s="196" t="e">
        <f>VLOOKUP(D530,sku归属!A:B,2,0)</f>
        <v>#N/A</v>
      </c>
      <c r="K530" s="193"/>
      <c r="L530" s="194"/>
      <c r="M530" s="195"/>
    </row>
    <row r="531" spans="1:13" s="61" customFormat="1" customHeight="1">
      <c r="A531"/>
      <c r="B531"/>
      <c r="C531"/>
      <c r="D531"/>
      <c r="E531"/>
      <c r="F531" s="61"/>
      <c r="G531" s="196" t="e">
        <f>VLOOKUP(D531,sku归属!A:B,2,0)</f>
        <v>#N/A</v>
      </c>
      <c r="K531" s="193"/>
      <c r="L531" s="194"/>
      <c r="M531" s="195"/>
    </row>
    <row r="532" spans="1:13" s="61" customFormat="1" customHeight="1">
      <c r="A532"/>
      <c r="B532"/>
      <c r="C532"/>
      <c r="D532"/>
      <c r="E532"/>
      <c r="F532" s="61"/>
      <c r="G532" s="196" t="e">
        <f>VLOOKUP(D532,sku归属!A:B,2,0)</f>
        <v>#N/A</v>
      </c>
      <c r="K532" s="193"/>
      <c r="L532" s="194"/>
      <c r="M532" s="195"/>
    </row>
    <row r="533" spans="1:13" s="61" customFormat="1" customHeight="1">
      <c r="A533"/>
      <c r="B533"/>
      <c r="C533"/>
      <c r="D533"/>
      <c r="E533"/>
      <c r="F533" s="61"/>
      <c r="G533" s="196" t="e">
        <f>VLOOKUP(D533,sku归属!A:B,2,0)</f>
        <v>#N/A</v>
      </c>
      <c r="K533" s="193"/>
      <c r="L533" s="194"/>
      <c r="M533" s="195"/>
    </row>
    <row r="534" spans="1:13" s="61" customFormat="1" customHeight="1">
      <c r="A534"/>
      <c r="B534"/>
      <c r="C534"/>
      <c r="D534"/>
      <c r="E534"/>
      <c r="F534" s="61"/>
      <c r="G534" s="196" t="e">
        <f>VLOOKUP(D534,sku归属!A:B,2,0)</f>
        <v>#N/A</v>
      </c>
      <c r="K534" s="193"/>
      <c r="L534" s="194"/>
      <c r="M534" s="195"/>
    </row>
    <row r="535" spans="1:13" s="61" customFormat="1" customHeight="1">
      <c r="A535"/>
      <c r="B535"/>
      <c r="C535"/>
      <c r="D535"/>
      <c r="E535"/>
      <c r="F535" s="61"/>
      <c r="G535" s="196" t="e">
        <f>VLOOKUP(D535,sku归属!A:B,2,0)</f>
        <v>#N/A</v>
      </c>
      <c r="K535" s="193"/>
      <c r="L535" s="194"/>
      <c r="M535" s="195"/>
    </row>
    <row r="536" spans="1:13" s="61" customFormat="1" customHeight="1">
      <c r="A536"/>
      <c r="B536"/>
      <c r="C536"/>
      <c r="D536"/>
      <c r="E536"/>
      <c r="F536" s="61"/>
      <c r="G536" s="196" t="e">
        <f>VLOOKUP(D536,sku归属!A:B,2,0)</f>
        <v>#N/A</v>
      </c>
      <c r="K536" s="193"/>
      <c r="L536" s="194"/>
      <c r="M536" s="195"/>
    </row>
    <row r="537" spans="1:13" s="61" customFormat="1" customHeight="1">
      <c r="A537"/>
      <c r="B537"/>
      <c r="C537"/>
      <c r="D537"/>
      <c r="E537"/>
      <c r="F537" s="61"/>
      <c r="G537" s="196" t="e">
        <f>VLOOKUP(D537,sku归属!A:B,2,0)</f>
        <v>#N/A</v>
      </c>
      <c r="K537" s="193"/>
      <c r="L537" s="194"/>
      <c r="M537" s="195"/>
    </row>
    <row r="538" spans="1:13" s="61" customFormat="1" customHeight="1">
      <c r="A538"/>
      <c r="B538"/>
      <c r="C538"/>
      <c r="D538"/>
      <c r="E538"/>
      <c r="F538" s="61"/>
      <c r="G538" s="196" t="e">
        <f>VLOOKUP(D538,sku归属!A:B,2,0)</f>
        <v>#N/A</v>
      </c>
      <c r="K538" s="193"/>
      <c r="L538" s="194"/>
      <c r="M538" s="195"/>
    </row>
    <row r="539" spans="1:13" s="61" customFormat="1" customHeight="1">
      <c r="A539"/>
      <c r="B539"/>
      <c r="C539"/>
      <c r="D539"/>
      <c r="E539"/>
      <c r="F539" s="61"/>
      <c r="G539" s="196" t="e">
        <f>VLOOKUP(D539,sku归属!A:B,2,0)</f>
        <v>#N/A</v>
      </c>
      <c r="K539" s="193"/>
      <c r="L539" s="194"/>
      <c r="M539" s="195"/>
    </row>
    <row r="540" spans="1:13" s="61" customFormat="1" customHeight="1">
      <c r="A540"/>
      <c r="B540"/>
      <c r="C540"/>
      <c r="D540"/>
      <c r="E540"/>
      <c r="F540" s="61"/>
      <c r="G540" s="196" t="e">
        <f>VLOOKUP(D540,sku归属!A:B,2,0)</f>
        <v>#N/A</v>
      </c>
      <c r="K540" s="193"/>
      <c r="L540" s="194"/>
      <c r="M540" s="195"/>
    </row>
    <row r="541" spans="1:13" s="61" customFormat="1" customHeight="1">
      <c r="A541"/>
      <c r="B541"/>
      <c r="C541"/>
      <c r="D541"/>
      <c r="E541"/>
      <c r="F541" s="61"/>
      <c r="G541" s="196" t="e">
        <f>VLOOKUP(D541,sku归属!A:B,2,0)</f>
        <v>#N/A</v>
      </c>
      <c r="K541" s="193"/>
      <c r="L541" s="194"/>
      <c r="M541" s="195"/>
    </row>
    <row r="542" spans="1:13" s="61" customFormat="1" customHeight="1">
      <c r="A542"/>
      <c r="B542"/>
      <c r="C542"/>
      <c r="D542"/>
      <c r="E542"/>
      <c r="F542" s="61"/>
      <c r="G542" s="196" t="e">
        <f>VLOOKUP(D542,sku归属!A:B,2,0)</f>
        <v>#N/A</v>
      </c>
      <c r="K542" s="193"/>
      <c r="L542" s="194"/>
      <c r="M542" s="195"/>
    </row>
    <row r="543" spans="1:13" s="61" customFormat="1" customHeight="1">
      <c r="A543"/>
      <c r="B543"/>
      <c r="C543"/>
      <c r="D543"/>
      <c r="E543"/>
      <c r="F543" s="61"/>
      <c r="G543" s="196" t="e">
        <f>VLOOKUP(D543,sku归属!A:B,2,0)</f>
        <v>#N/A</v>
      </c>
      <c r="K543" s="193"/>
      <c r="L543" s="194"/>
      <c r="M543" s="195"/>
    </row>
    <row r="544" spans="1:13" s="61" customFormat="1" customHeight="1">
      <c r="A544"/>
      <c r="B544"/>
      <c r="C544"/>
      <c r="D544"/>
      <c r="E544"/>
      <c r="F544" s="61"/>
      <c r="G544" s="196" t="e">
        <f>VLOOKUP(D544,sku归属!A:B,2,0)</f>
        <v>#N/A</v>
      </c>
      <c r="K544" s="193"/>
      <c r="L544" s="194"/>
      <c r="M544" s="195"/>
    </row>
    <row r="545" spans="1:13" s="61" customFormat="1" customHeight="1">
      <c r="A545"/>
      <c r="B545"/>
      <c r="C545"/>
      <c r="D545"/>
      <c r="E545"/>
      <c r="F545" s="61"/>
      <c r="G545" s="196" t="e">
        <f>VLOOKUP(D545,sku归属!A:B,2,0)</f>
        <v>#N/A</v>
      </c>
      <c r="K545" s="193"/>
      <c r="L545" s="194"/>
      <c r="M545" s="195"/>
    </row>
    <row r="546" spans="1:13" s="61" customFormat="1" customHeight="1">
      <c r="A546"/>
      <c r="B546"/>
      <c r="C546"/>
      <c r="D546"/>
      <c r="E546"/>
      <c r="F546" s="61"/>
      <c r="G546" s="196" t="e">
        <f>VLOOKUP(D546,sku归属!A:B,2,0)</f>
        <v>#N/A</v>
      </c>
      <c r="K546" s="193"/>
      <c r="L546" s="194"/>
      <c r="M546" s="195"/>
    </row>
    <row r="547" spans="1:13" s="61" customFormat="1" customHeight="1">
      <c r="A547"/>
      <c r="B547"/>
      <c r="C547"/>
      <c r="D547"/>
      <c r="E547"/>
      <c r="F547" s="61"/>
      <c r="G547" s="196" t="e">
        <f>VLOOKUP(D547,sku归属!A:B,2,0)</f>
        <v>#N/A</v>
      </c>
      <c r="K547" s="193"/>
      <c r="L547" s="194"/>
      <c r="M547" s="195"/>
    </row>
    <row r="548" spans="1:13" s="61" customFormat="1" customHeight="1">
      <c r="A548"/>
      <c r="B548"/>
      <c r="C548"/>
      <c r="D548"/>
      <c r="E548"/>
      <c r="F548" s="61"/>
      <c r="G548" s="196" t="e">
        <f>VLOOKUP(D548,sku归属!A:B,2,0)</f>
        <v>#N/A</v>
      </c>
      <c r="K548" s="193"/>
      <c r="L548" s="194"/>
      <c r="M548" s="195"/>
    </row>
    <row r="549" spans="1:13" s="61" customFormat="1" customHeight="1">
      <c r="A549"/>
      <c r="B549"/>
      <c r="C549"/>
      <c r="D549"/>
      <c r="E549"/>
      <c r="F549" s="61"/>
      <c r="G549" s="196" t="e">
        <f>VLOOKUP(D549,sku归属!A:B,2,0)</f>
        <v>#N/A</v>
      </c>
      <c r="K549" s="193"/>
      <c r="L549" s="194"/>
      <c r="M549" s="195"/>
    </row>
    <row r="550" spans="1:13" s="61" customFormat="1" customHeight="1">
      <c r="A550"/>
      <c r="B550"/>
      <c r="C550"/>
      <c r="D550"/>
      <c r="E550"/>
      <c r="F550" s="61"/>
      <c r="G550" s="196" t="e">
        <f>VLOOKUP(D550,sku归属!A:B,2,0)</f>
        <v>#N/A</v>
      </c>
      <c r="K550" s="193"/>
      <c r="L550" s="194"/>
      <c r="M550" s="195"/>
    </row>
    <row r="551" spans="1:13" s="61" customFormat="1" customHeight="1">
      <c r="A551"/>
      <c r="B551"/>
      <c r="C551"/>
      <c r="D551"/>
      <c r="E551"/>
      <c r="F551" s="61"/>
      <c r="G551" s="196" t="e">
        <f>VLOOKUP(D551,sku归属!A:B,2,0)</f>
        <v>#N/A</v>
      </c>
      <c r="K551" s="193"/>
      <c r="L551" s="194"/>
      <c r="M551" s="195"/>
    </row>
    <row r="552" spans="1:13" s="61" customFormat="1" customHeight="1">
      <c r="A552"/>
      <c r="B552"/>
      <c r="C552"/>
      <c r="D552"/>
      <c r="E552"/>
      <c r="F552" s="61"/>
      <c r="G552" s="196" t="e">
        <f>VLOOKUP(D552,sku归属!A:B,2,0)</f>
        <v>#N/A</v>
      </c>
      <c r="K552" s="193"/>
      <c r="L552" s="194"/>
      <c r="M552" s="195"/>
    </row>
    <row r="553" spans="1:13" s="61" customFormat="1" customHeight="1">
      <c r="A553"/>
      <c r="B553"/>
      <c r="C553"/>
      <c r="D553"/>
      <c r="E553"/>
      <c r="F553" s="61"/>
      <c r="G553" s="196" t="e">
        <f>VLOOKUP(D553,sku归属!A:B,2,0)</f>
        <v>#N/A</v>
      </c>
      <c r="K553" s="193"/>
      <c r="L553" s="194"/>
      <c r="M553" s="195"/>
    </row>
    <row r="554" spans="1:13" s="61" customFormat="1" customHeight="1">
      <c r="A554"/>
      <c r="B554"/>
      <c r="C554"/>
      <c r="D554"/>
      <c r="E554"/>
      <c r="F554" s="61"/>
      <c r="G554" s="196" t="e">
        <f>VLOOKUP(D554,sku归属!A:B,2,0)</f>
        <v>#N/A</v>
      </c>
      <c r="K554" s="193"/>
      <c r="L554" s="194"/>
      <c r="M554" s="195"/>
    </row>
    <row r="555" spans="1:13" s="61" customFormat="1" customHeight="1">
      <c r="A555"/>
      <c r="B555"/>
      <c r="C555"/>
      <c r="D555"/>
      <c r="E555"/>
      <c r="F555" s="61"/>
      <c r="G555" s="196" t="e">
        <f>VLOOKUP(D555,sku归属!A:B,2,0)</f>
        <v>#N/A</v>
      </c>
      <c r="K555" s="193"/>
      <c r="L555" s="194"/>
      <c r="M555" s="195"/>
    </row>
    <row r="556" spans="1:13" s="61" customFormat="1" customHeight="1">
      <c r="A556"/>
      <c r="B556"/>
      <c r="C556"/>
      <c r="D556"/>
      <c r="E556"/>
      <c r="F556" s="61"/>
      <c r="G556" s="196" t="e">
        <f>VLOOKUP(D556,sku归属!A:B,2,0)</f>
        <v>#N/A</v>
      </c>
      <c r="K556" s="193"/>
      <c r="L556" s="194"/>
      <c r="M556" s="195"/>
    </row>
    <row r="557" spans="1:13" s="61" customFormat="1" customHeight="1">
      <c r="A557"/>
      <c r="B557"/>
      <c r="C557"/>
      <c r="D557"/>
      <c r="E557"/>
      <c r="F557" s="61"/>
      <c r="G557" s="196" t="e">
        <f>VLOOKUP(D557,sku归属!A:B,2,0)</f>
        <v>#N/A</v>
      </c>
      <c r="K557" s="193"/>
      <c r="L557" s="194"/>
      <c r="M557" s="195"/>
    </row>
    <row r="558" spans="1:13" s="61" customFormat="1" customHeight="1">
      <c r="A558"/>
      <c r="B558"/>
      <c r="C558"/>
      <c r="D558"/>
      <c r="E558"/>
      <c r="F558" s="61"/>
      <c r="G558" s="196" t="e">
        <f>VLOOKUP(D558,sku归属!A:B,2,0)</f>
        <v>#N/A</v>
      </c>
      <c r="K558" s="193"/>
      <c r="L558" s="194"/>
      <c r="M558" s="195"/>
    </row>
    <row r="559" spans="1:13" s="61" customFormat="1" customHeight="1">
      <c r="A559"/>
      <c r="B559"/>
      <c r="C559"/>
      <c r="D559"/>
      <c r="E559"/>
      <c r="F559" s="61"/>
      <c r="G559" s="196" t="e">
        <f>VLOOKUP(D559,sku归属!A:B,2,0)</f>
        <v>#N/A</v>
      </c>
      <c r="K559" s="193"/>
      <c r="L559" s="194"/>
      <c r="M559" s="195"/>
    </row>
    <row r="560" spans="1:13" s="61" customFormat="1" customHeight="1">
      <c r="A560"/>
      <c r="B560"/>
      <c r="C560"/>
      <c r="D560"/>
      <c r="E560"/>
      <c r="F560" s="61"/>
      <c r="G560" s="196" t="e">
        <f>VLOOKUP(D560,sku归属!A:B,2,0)</f>
        <v>#N/A</v>
      </c>
      <c r="K560" s="193"/>
      <c r="L560" s="194"/>
      <c r="M560" s="195"/>
    </row>
    <row r="561" spans="1:13" s="61" customFormat="1" customHeight="1">
      <c r="A561"/>
      <c r="B561"/>
      <c r="C561"/>
      <c r="D561"/>
      <c r="E561"/>
      <c r="F561" s="61"/>
      <c r="G561" s="196" t="e">
        <f>VLOOKUP(D561,sku归属!A:B,2,0)</f>
        <v>#N/A</v>
      </c>
      <c r="K561" s="193"/>
      <c r="L561" s="194"/>
      <c r="M561" s="195"/>
    </row>
    <row r="562" spans="1:13" s="61" customFormat="1" customHeight="1">
      <c r="A562"/>
      <c r="B562"/>
      <c r="C562"/>
      <c r="D562"/>
      <c r="E562"/>
      <c r="F562" s="61"/>
      <c r="G562" s="196" t="e">
        <f>VLOOKUP(D562,sku归属!A:B,2,0)</f>
        <v>#N/A</v>
      </c>
      <c r="K562" s="193"/>
      <c r="L562" s="194"/>
      <c r="M562" s="195"/>
    </row>
    <row r="563" spans="1:13" s="61" customFormat="1" customHeight="1">
      <c r="A563"/>
      <c r="B563"/>
      <c r="C563"/>
      <c r="D563"/>
      <c r="E563"/>
      <c r="F563" s="61"/>
      <c r="G563" s="196" t="e">
        <f>VLOOKUP(D563,sku归属!A:B,2,0)</f>
        <v>#N/A</v>
      </c>
      <c r="K563" s="193"/>
      <c r="L563" s="194"/>
      <c r="M563" s="195"/>
    </row>
    <row r="564" spans="1:13" s="61" customFormat="1" customHeight="1">
      <c r="A564"/>
      <c r="B564"/>
      <c r="C564"/>
      <c r="D564"/>
      <c r="E564"/>
      <c r="F564" s="61"/>
      <c r="G564" s="196" t="e">
        <f>VLOOKUP(D564,sku归属!A:B,2,0)</f>
        <v>#N/A</v>
      </c>
      <c r="K564" s="193"/>
      <c r="L564" s="194"/>
      <c r="M564" s="195"/>
    </row>
    <row r="565" spans="1:13" s="61" customFormat="1" customHeight="1">
      <c r="A565"/>
      <c r="B565"/>
      <c r="C565"/>
      <c r="D565"/>
      <c r="E565"/>
      <c r="F565" s="61"/>
      <c r="G565" s="196" t="e">
        <f>VLOOKUP(D565,sku归属!A:B,2,0)</f>
        <v>#N/A</v>
      </c>
      <c r="K565" s="193"/>
      <c r="L565" s="194"/>
      <c r="M565" s="195"/>
    </row>
    <row r="566" spans="1:13" s="61" customFormat="1" customHeight="1">
      <c r="A566"/>
      <c r="B566"/>
      <c r="C566"/>
      <c r="D566"/>
      <c r="E566"/>
      <c r="F566" s="61"/>
      <c r="G566" s="196" t="e">
        <f>VLOOKUP(D566,sku归属!A:B,2,0)</f>
        <v>#N/A</v>
      </c>
      <c r="K566" s="193"/>
      <c r="L566" s="194"/>
      <c r="M566" s="195"/>
    </row>
    <row r="567" spans="1:13" s="61" customFormat="1" customHeight="1">
      <c r="A567"/>
      <c r="B567"/>
      <c r="C567"/>
      <c r="D567"/>
      <c r="E567"/>
      <c r="F567" s="61"/>
      <c r="G567" s="196" t="e">
        <f>VLOOKUP(D567,sku归属!A:B,2,0)</f>
        <v>#N/A</v>
      </c>
      <c r="K567" s="193"/>
      <c r="L567" s="194"/>
      <c r="M567" s="195"/>
    </row>
    <row r="568" spans="1:13" s="61" customFormat="1" customHeight="1">
      <c r="A568"/>
      <c r="B568"/>
      <c r="C568"/>
      <c r="D568"/>
      <c r="E568"/>
      <c r="F568" s="61"/>
      <c r="G568" s="196" t="e">
        <f>VLOOKUP(D568,sku归属!A:B,2,0)</f>
        <v>#N/A</v>
      </c>
      <c r="K568" s="193"/>
      <c r="L568" s="194"/>
      <c r="M568" s="195"/>
    </row>
    <row r="569" spans="1:13" s="61" customFormat="1" customHeight="1">
      <c r="A569"/>
      <c r="B569"/>
      <c r="C569"/>
      <c r="D569"/>
      <c r="E569"/>
      <c r="F569" s="61"/>
      <c r="G569" s="196" t="e">
        <f>VLOOKUP(D569,sku归属!A:B,2,0)</f>
        <v>#N/A</v>
      </c>
      <c r="K569" s="193"/>
      <c r="L569" s="194"/>
      <c r="M569" s="195"/>
    </row>
    <row r="570" spans="1:13" s="61" customFormat="1" customHeight="1">
      <c r="A570"/>
      <c r="B570"/>
      <c r="C570"/>
      <c r="D570"/>
      <c r="E570"/>
      <c r="F570" s="61"/>
      <c r="G570" s="196" t="e">
        <f>VLOOKUP(D570,sku归属!A:B,2,0)</f>
        <v>#N/A</v>
      </c>
      <c r="K570" s="193"/>
      <c r="L570" s="194"/>
      <c r="M570" s="195"/>
    </row>
    <row r="571" spans="1:13" s="61" customFormat="1" customHeight="1">
      <c r="A571"/>
      <c r="B571"/>
      <c r="C571"/>
      <c r="D571"/>
      <c r="E571"/>
      <c r="F571" s="61"/>
      <c r="G571" s="196" t="e">
        <f>VLOOKUP(D571,sku归属!A:B,2,0)</f>
        <v>#N/A</v>
      </c>
      <c r="K571" s="193"/>
      <c r="L571" s="194"/>
      <c r="M571" s="195"/>
    </row>
    <row r="572" spans="1:13" s="61" customFormat="1" customHeight="1">
      <c r="A572"/>
      <c r="B572"/>
      <c r="C572"/>
      <c r="D572"/>
      <c r="E572"/>
      <c r="F572" s="61"/>
      <c r="G572" s="196" t="e">
        <f>VLOOKUP(D572,sku归属!A:B,2,0)</f>
        <v>#N/A</v>
      </c>
      <c r="K572" s="193"/>
      <c r="L572" s="194"/>
      <c r="M572" s="195"/>
    </row>
    <row r="573" spans="1:13" s="61" customFormat="1" customHeight="1">
      <c r="A573"/>
      <c r="B573"/>
      <c r="C573"/>
      <c r="D573"/>
      <c r="E573"/>
      <c r="F573" s="61"/>
      <c r="G573" s="196" t="e">
        <f>VLOOKUP(D573,sku归属!A:B,2,0)</f>
        <v>#N/A</v>
      </c>
      <c r="K573" s="193"/>
      <c r="L573" s="194"/>
      <c r="M573" s="195"/>
    </row>
    <row r="574" spans="1:13" s="61" customFormat="1" customHeight="1">
      <c r="A574"/>
      <c r="B574"/>
      <c r="C574"/>
      <c r="D574"/>
      <c r="E574"/>
      <c r="F574" s="61"/>
      <c r="G574" s="196" t="e">
        <f>VLOOKUP(D574,sku归属!A:B,2,0)</f>
        <v>#N/A</v>
      </c>
      <c r="K574" s="193"/>
      <c r="L574" s="194"/>
      <c r="M574" s="195"/>
    </row>
    <row r="575" spans="1:13" s="61" customFormat="1" customHeight="1">
      <c r="A575"/>
      <c r="B575"/>
      <c r="C575"/>
      <c r="D575"/>
      <c r="E575"/>
      <c r="F575" s="61"/>
      <c r="G575" s="196" t="e">
        <f>VLOOKUP(D575,sku归属!A:B,2,0)</f>
        <v>#N/A</v>
      </c>
      <c r="K575" s="193"/>
      <c r="L575" s="194"/>
      <c r="M575" s="195"/>
    </row>
    <row r="576" spans="1:13" s="61" customFormat="1" customHeight="1">
      <c r="A576"/>
      <c r="B576"/>
      <c r="C576"/>
      <c r="D576"/>
      <c r="E576"/>
      <c r="F576" s="61"/>
      <c r="G576" s="196" t="e">
        <f>VLOOKUP(D576,sku归属!A:B,2,0)</f>
        <v>#N/A</v>
      </c>
      <c r="K576" s="193"/>
      <c r="L576" s="194"/>
      <c r="M576" s="195"/>
    </row>
    <row r="577" spans="1:13" s="61" customFormat="1" customHeight="1">
      <c r="A577"/>
      <c r="B577"/>
      <c r="C577"/>
      <c r="D577"/>
      <c r="E577"/>
      <c r="F577" s="61"/>
      <c r="G577" s="196" t="e">
        <f>VLOOKUP(D577,sku归属!A:B,2,0)</f>
        <v>#N/A</v>
      </c>
      <c r="K577" s="193"/>
      <c r="L577" s="194"/>
      <c r="M577" s="195"/>
    </row>
    <row r="578" spans="1:13" s="61" customFormat="1" customHeight="1">
      <c r="A578"/>
      <c r="B578"/>
      <c r="C578"/>
      <c r="D578"/>
      <c r="E578"/>
      <c r="F578" s="61"/>
      <c r="G578" s="196" t="e">
        <f>VLOOKUP(D578,sku归属!A:B,2,0)</f>
        <v>#N/A</v>
      </c>
      <c r="K578" s="193"/>
      <c r="L578" s="194"/>
      <c r="M578" s="195"/>
    </row>
    <row r="579" spans="1:13" s="61" customFormat="1" customHeight="1">
      <c r="A579"/>
      <c r="B579"/>
      <c r="C579"/>
      <c r="D579"/>
      <c r="E579"/>
      <c r="F579" s="61"/>
      <c r="G579" s="196" t="e">
        <f>VLOOKUP(D579,sku归属!A:B,2,0)</f>
        <v>#N/A</v>
      </c>
      <c r="K579" s="193"/>
      <c r="L579" s="194"/>
      <c r="M579" s="195"/>
    </row>
    <row r="580" spans="1:13" s="61" customFormat="1" customHeight="1">
      <c r="A580"/>
      <c r="B580"/>
      <c r="C580"/>
      <c r="D580"/>
      <c r="E580"/>
      <c r="F580" s="61"/>
      <c r="G580" s="196" t="e">
        <f>VLOOKUP(D580,sku归属!A:B,2,0)</f>
        <v>#N/A</v>
      </c>
      <c r="K580" s="193"/>
      <c r="L580" s="194"/>
      <c r="M580" s="195"/>
    </row>
    <row r="581" spans="1:13" s="61" customFormat="1" customHeight="1">
      <c r="A581"/>
      <c r="B581"/>
      <c r="C581"/>
      <c r="D581"/>
      <c r="E581"/>
      <c r="F581" s="61"/>
      <c r="G581" s="196" t="e">
        <f>VLOOKUP(D581,sku归属!A:B,2,0)</f>
        <v>#N/A</v>
      </c>
      <c r="K581" s="193"/>
      <c r="L581" s="194"/>
      <c r="M581" s="195"/>
    </row>
    <row r="582" spans="1:13" s="61" customFormat="1" customHeight="1">
      <c r="A582"/>
      <c r="B582"/>
      <c r="C582"/>
      <c r="D582"/>
      <c r="E582"/>
      <c r="F582" s="61"/>
      <c r="G582" s="196" t="e">
        <f>VLOOKUP(D582,sku归属!A:B,2,0)</f>
        <v>#N/A</v>
      </c>
      <c r="K582" s="193"/>
      <c r="L582" s="194"/>
      <c r="M582" s="195"/>
    </row>
    <row r="583" spans="1:13" s="61" customFormat="1" customHeight="1">
      <c r="A583"/>
      <c r="B583"/>
      <c r="C583"/>
      <c r="D583"/>
      <c r="E583"/>
      <c r="F583" s="61"/>
      <c r="G583" s="196" t="e">
        <f>VLOOKUP(D583,sku归属!A:B,2,0)</f>
        <v>#N/A</v>
      </c>
      <c r="K583" s="193"/>
      <c r="L583" s="194"/>
      <c r="M583" s="195"/>
    </row>
    <row r="584" spans="1:13" s="61" customFormat="1" customHeight="1">
      <c r="A584"/>
      <c r="B584"/>
      <c r="C584"/>
      <c r="D584"/>
      <c r="E584"/>
      <c r="F584" s="61"/>
      <c r="G584" s="196" t="e">
        <f>VLOOKUP(D584,sku归属!A:B,2,0)</f>
        <v>#N/A</v>
      </c>
      <c r="K584" s="193"/>
      <c r="L584" s="194"/>
      <c r="M584" s="195"/>
    </row>
    <row r="585" spans="1:13" s="61" customFormat="1" customHeight="1">
      <c r="A585"/>
      <c r="B585"/>
      <c r="C585"/>
      <c r="D585"/>
      <c r="E585"/>
      <c r="F585" s="61"/>
      <c r="G585" s="196" t="e">
        <f>VLOOKUP(D585,sku归属!A:B,2,0)</f>
        <v>#N/A</v>
      </c>
      <c r="K585" s="193"/>
      <c r="L585" s="194"/>
      <c r="M585" s="195"/>
    </row>
    <row r="586" spans="1:13" s="61" customFormat="1" customHeight="1">
      <c r="A586"/>
      <c r="B586"/>
      <c r="C586"/>
      <c r="D586"/>
      <c r="E586"/>
      <c r="F586" s="61"/>
      <c r="G586" s="196" t="e">
        <f>VLOOKUP(D586,sku归属!A:B,2,0)</f>
        <v>#N/A</v>
      </c>
      <c r="K586" s="193"/>
      <c r="L586" s="194"/>
      <c r="M586" s="195"/>
    </row>
    <row r="587" spans="1:13" s="61" customFormat="1" customHeight="1">
      <c r="A587"/>
      <c r="B587"/>
      <c r="C587"/>
      <c r="D587"/>
      <c r="E587"/>
      <c r="F587" s="61"/>
      <c r="G587" s="196" t="e">
        <f>VLOOKUP(D587,sku归属!A:B,2,0)</f>
        <v>#N/A</v>
      </c>
      <c r="K587" s="193"/>
      <c r="L587" s="194"/>
      <c r="M587" s="195"/>
    </row>
    <row r="588" spans="1:13" s="61" customFormat="1" customHeight="1">
      <c r="A588"/>
      <c r="B588"/>
      <c r="C588"/>
      <c r="D588"/>
      <c r="E588"/>
      <c r="F588" s="61"/>
      <c r="G588" s="196" t="e">
        <f>VLOOKUP(D588,sku归属!A:B,2,0)</f>
        <v>#N/A</v>
      </c>
      <c r="K588" s="193"/>
      <c r="L588" s="194"/>
      <c r="M588" s="195"/>
    </row>
    <row r="589" spans="1:13" s="61" customFormat="1" customHeight="1">
      <c r="A589"/>
      <c r="B589"/>
      <c r="C589"/>
      <c r="D589"/>
      <c r="E589"/>
      <c r="F589" s="61"/>
      <c r="G589" s="196" t="e">
        <f>VLOOKUP(D589,sku归属!A:B,2,0)</f>
        <v>#N/A</v>
      </c>
      <c r="K589" s="193"/>
      <c r="L589" s="194"/>
      <c r="M589" s="195"/>
    </row>
    <row r="590" spans="1:13" s="61" customFormat="1" customHeight="1">
      <c r="A590"/>
      <c r="B590"/>
      <c r="C590"/>
      <c r="D590"/>
      <c r="E590"/>
      <c r="F590" s="61"/>
      <c r="G590" s="196" t="e">
        <f>VLOOKUP(D590,sku归属!A:B,2,0)</f>
        <v>#N/A</v>
      </c>
      <c r="K590" s="193"/>
      <c r="L590" s="194"/>
      <c r="M590" s="195"/>
    </row>
    <row r="591" spans="1:13" s="61" customFormat="1" customHeight="1">
      <c r="A591"/>
      <c r="B591"/>
      <c r="C591"/>
      <c r="D591"/>
      <c r="E591"/>
      <c r="F591" s="61"/>
      <c r="G591" s="196" t="e">
        <f>VLOOKUP(D591,sku归属!A:B,2,0)</f>
        <v>#N/A</v>
      </c>
      <c r="K591" s="193"/>
      <c r="L591" s="194"/>
      <c r="M591" s="195"/>
    </row>
    <row r="592" spans="1:13" s="61" customFormat="1" customHeight="1">
      <c r="A592"/>
      <c r="B592"/>
      <c r="C592"/>
      <c r="D592"/>
      <c r="E592"/>
      <c r="F592" s="61"/>
      <c r="G592" s="196" t="e">
        <f>VLOOKUP(D592,sku归属!A:B,2,0)</f>
        <v>#N/A</v>
      </c>
      <c r="K592" s="193"/>
      <c r="L592" s="194"/>
      <c r="M592" s="195"/>
    </row>
    <row r="593" spans="1:13" s="61" customFormat="1" customHeight="1">
      <c r="A593"/>
      <c r="B593"/>
      <c r="C593"/>
      <c r="D593"/>
      <c r="E593"/>
      <c r="F593" s="61"/>
      <c r="G593" s="196" t="e">
        <f>VLOOKUP(D593,sku归属!A:B,2,0)</f>
        <v>#N/A</v>
      </c>
      <c r="K593" s="193"/>
      <c r="L593" s="194"/>
      <c r="M593" s="195"/>
    </row>
    <row r="594" spans="1:13" s="61" customFormat="1" customHeight="1">
      <c r="A594"/>
      <c r="B594"/>
      <c r="C594"/>
      <c r="D594"/>
      <c r="E594"/>
      <c r="F594" s="61"/>
      <c r="G594" s="196" t="e">
        <f>VLOOKUP(D594,sku归属!A:B,2,0)</f>
        <v>#N/A</v>
      </c>
      <c r="K594" s="193"/>
      <c r="L594" s="194"/>
      <c r="M594" s="195"/>
    </row>
    <row r="595" spans="1:13" s="61" customFormat="1" customHeight="1">
      <c r="A595"/>
      <c r="B595"/>
      <c r="C595"/>
      <c r="D595"/>
      <c r="E595"/>
      <c r="F595" s="61"/>
      <c r="G595" s="196" t="e">
        <f>VLOOKUP(D595,sku归属!A:B,2,0)</f>
        <v>#N/A</v>
      </c>
      <c r="K595" s="193"/>
      <c r="L595" s="194"/>
      <c r="M595" s="195"/>
    </row>
    <row r="596" spans="1:13" s="61" customFormat="1" customHeight="1">
      <c r="A596"/>
      <c r="B596"/>
      <c r="C596"/>
      <c r="D596"/>
      <c r="E596"/>
      <c r="F596" s="61"/>
      <c r="G596" s="196" t="e">
        <f>VLOOKUP(D596,sku归属!A:B,2,0)</f>
        <v>#N/A</v>
      </c>
      <c r="K596" s="193"/>
      <c r="L596" s="194"/>
      <c r="M596" s="195"/>
    </row>
    <row r="597" spans="1:13" s="61" customFormat="1" customHeight="1">
      <c r="A597"/>
      <c r="B597"/>
      <c r="C597"/>
      <c r="D597"/>
      <c r="E597"/>
      <c r="F597" s="61"/>
      <c r="G597" s="196" t="e">
        <f>VLOOKUP(D597,sku归属!A:B,2,0)</f>
        <v>#N/A</v>
      </c>
      <c r="K597" s="193"/>
      <c r="L597" s="194"/>
      <c r="M597" s="195"/>
    </row>
    <row r="598" spans="1:13" s="61" customFormat="1" customHeight="1">
      <c r="A598"/>
      <c r="B598"/>
      <c r="C598"/>
      <c r="D598"/>
      <c r="E598"/>
      <c r="F598" s="61"/>
      <c r="G598" s="196" t="e">
        <f>VLOOKUP(D598,sku归属!A:B,2,0)</f>
        <v>#N/A</v>
      </c>
      <c r="K598" s="193"/>
      <c r="L598" s="194"/>
      <c r="M598" s="195"/>
    </row>
    <row r="599" spans="1:13" s="61" customFormat="1" customHeight="1">
      <c r="A599"/>
      <c r="B599"/>
      <c r="C599"/>
      <c r="D599"/>
      <c r="E599"/>
      <c r="F599" s="61"/>
      <c r="G599" s="196" t="e">
        <f>VLOOKUP(D599,sku归属!A:B,2,0)</f>
        <v>#N/A</v>
      </c>
      <c r="K599" s="193"/>
      <c r="L599" s="194"/>
      <c r="M599" s="195"/>
    </row>
    <row r="600" spans="1:13" s="61" customFormat="1" customHeight="1">
      <c r="A600"/>
      <c r="B600"/>
      <c r="C600"/>
      <c r="D600"/>
      <c r="E600"/>
      <c r="F600" s="61"/>
      <c r="G600" s="196" t="e">
        <f>VLOOKUP(D600,sku归属!A:B,2,0)</f>
        <v>#N/A</v>
      </c>
      <c r="K600" s="193"/>
      <c r="L600" s="194"/>
      <c r="M600" s="195"/>
    </row>
    <row r="601" spans="1:13" s="61" customFormat="1" customHeight="1">
      <c r="A601"/>
      <c r="B601"/>
      <c r="C601"/>
      <c r="D601"/>
      <c r="E601"/>
      <c r="F601" s="61"/>
      <c r="G601" s="196" t="e">
        <f>VLOOKUP(D601,sku归属!A:B,2,0)</f>
        <v>#N/A</v>
      </c>
      <c r="K601" s="193"/>
      <c r="L601" s="194"/>
      <c r="M601" s="195"/>
    </row>
    <row r="602" spans="1:13" s="61" customFormat="1" customHeight="1">
      <c r="A602"/>
      <c r="B602"/>
      <c r="C602"/>
      <c r="D602"/>
      <c r="E602"/>
      <c r="F602" s="61"/>
      <c r="G602" s="196" t="e">
        <f>VLOOKUP(D602,sku归属!A:B,2,0)</f>
        <v>#N/A</v>
      </c>
      <c r="K602" s="193"/>
      <c r="L602" s="194"/>
      <c r="M602" s="195"/>
    </row>
    <row r="603" spans="1:13" s="61" customFormat="1" customHeight="1">
      <c r="A603"/>
      <c r="B603"/>
      <c r="C603"/>
      <c r="D603"/>
      <c r="E603"/>
      <c r="F603" s="61"/>
      <c r="G603" s="196" t="e">
        <f>VLOOKUP(D603,sku归属!A:B,2,0)</f>
        <v>#N/A</v>
      </c>
      <c r="K603" s="193"/>
      <c r="L603" s="194"/>
      <c r="M603" s="195"/>
    </row>
    <row r="604" spans="1:13" s="61" customFormat="1" customHeight="1">
      <c r="A604"/>
      <c r="B604"/>
      <c r="C604"/>
      <c r="D604"/>
      <c r="E604"/>
      <c r="F604" s="61"/>
      <c r="G604" s="196" t="e">
        <f>VLOOKUP(D604,sku归属!A:B,2,0)</f>
        <v>#N/A</v>
      </c>
      <c r="K604" s="193"/>
      <c r="L604" s="194"/>
      <c r="M604" s="195"/>
    </row>
    <row r="605" spans="1:13" s="61" customFormat="1" customHeight="1">
      <c r="A605"/>
      <c r="B605"/>
      <c r="C605"/>
      <c r="D605"/>
      <c r="E605"/>
      <c r="F605" s="61"/>
      <c r="G605" s="196" t="e">
        <f>VLOOKUP(D605,sku归属!A:B,2,0)</f>
        <v>#N/A</v>
      </c>
      <c r="K605" s="193"/>
      <c r="L605" s="194"/>
      <c r="M605" s="195"/>
    </row>
    <row r="606" spans="1:13" s="61" customFormat="1" customHeight="1">
      <c r="A606"/>
      <c r="B606"/>
      <c r="C606"/>
      <c r="D606"/>
      <c r="E606"/>
      <c r="F606" s="61"/>
      <c r="G606" s="196" t="e">
        <f>VLOOKUP(D606,sku归属!A:B,2,0)</f>
        <v>#N/A</v>
      </c>
      <c r="K606" s="193"/>
      <c r="L606" s="194"/>
      <c r="M606" s="195"/>
    </row>
    <row r="607" spans="1:13" s="61" customFormat="1" customHeight="1">
      <c r="A607"/>
      <c r="B607"/>
      <c r="C607"/>
      <c r="D607"/>
      <c r="E607"/>
      <c r="F607" s="61"/>
      <c r="G607" s="196" t="e">
        <f>VLOOKUP(D607,sku归属!A:B,2,0)</f>
        <v>#N/A</v>
      </c>
      <c r="K607" s="193"/>
      <c r="L607" s="194"/>
      <c r="M607" s="195"/>
    </row>
    <row r="608" spans="1:13" s="61" customFormat="1" customHeight="1">
      <c r="A608"/>
      <c r="B608"/>
      <c r="C608"/>
      <c r="D608"/>
      <c r="E608"/>
      <c r="F608" s="61"/>
      <c r="G608" s="196" t="e">
        <f>VLOOKUP(D608,sku归属!A:B,2,0)</f>
        <v>#N/A</v>
      </c>
      <c r="K608" s="193"/>
      <c r="L608" s="194"/>
      <c r="M608" s="195"/>
    </row>
    <row r="609" spans="1:13" s="61" customFormat="1" customHeight="1">
      <c r="A609"/>
      <c r="B609"/>
      <c r="C609"/>
      <c r="D609"/>
      <c r="E609"/>
      <c r="F609" s="61"/>
      <c r="G609" s="196" t="e">
        <f>VLOOKUP(D609,sku归属!A:B,2,0)</f>
        <v>#N/A</v>
      </c>
      <c r="K609" s="193"/>
      <c r="L609" s="194"/>
      <c r="M609" s="195"/>
    </row>
    <row r="610" spans="1:13" s="61" customFormat="1" customHeight="1">
      <c r="A610"/>
      <c r="B610"/>
      <c r="C610"/>
      <c r="D610"/>
      <c r="E610"/>
      <c r="F610" s="61"/>
      <c r="G610" s="196" t="e">
        <f>VLOOKUP(D610,sku归属!A:B,2,0)</f>
        <v>#N/A</v>
      </c>
      <c r="K610" s="193"/>
      <c r="L610" s="194"/>
      <c r="M610" s="195"/>
    </row>
    <row r="611" spans="1:13" s="61" customFormat="1" customHeight="1">
      <c r="A611"/>
      <c r="B611"/>
      <c r="C611"/>
      <c r="D611"/>
      <c r="E611"/>
      <c r="F611" s="61"/>
      <c r="G611" s="196" t="e">
        <f>VLOOKUP(D611,sku归属!A:B,2,0)</f>
        <v>#N/A</v>
      </c>
      <c r="K611" s="193"/>
      <c r="L611" s="194"/>
      <c r="M611" s="195"/>
    </row>
    <row r="612" spans="1:13" s="61" customFormat="1" customHeight="1">
      <c r="A612"/>
      <c r="B612"/>
      <c r="C612"/>
      <c r="D612"/>
      <c r="E612"/>
      <c r="F612" s="61"/>
      <c r="G612" s="196" t="e">
        <f>VLOOKUP(D612,sku归属!A:B,2,0)</f>
        <v>#N/A</v>
      </c>
      <c r="K612" s="193"/>
      <c r="L612" s="194"/>
      <c r="M612" s="195"/>
    </row>
    <row r="613" spans="1:13" s="61" customFormat="1" customHeight="1">
      <c r="A613"/>
      <c r="B613"/>
      <c r="C613"/>
      <c r="D613"/>
      <c r="E613"/>
      <c r="F613" s="61"/>
      <c r="G613" s="196" t="e">
        <f>VLOOKUP(D613,sku归属!A:B,2,0)</f>
        <v>#N/A</v>
      </c>
      <c r="K613" s="193"/>
      <c r="L613" s="194"/>
      <c r="M613" s="195"/>
    </row>
    <row r="614" spans="1:13" s="61" customFormat="1" customHeight="1">
      <c r="A614"/>
      <c r="B614"/>
      <c r="C614"/>
      <c r="D614"/>
      <c r="E614"/>
      <c r="F614" s="61"/>
      <c r="G614" s="196" t="e">
        <f>VLOOKUP(D614,sku归属!A:B,2,0)</f>
        <v>#N/A</v>
      </c>
      <c r="K614" s="193"/>
      <c r="L614" s="194"/>
      <c r="M614" s="195"/>
    </row>
    <row r="615" spans="1:13" s="61" customFormat="1" customHeight="1">
      <c r="A615"/>
      <c r="B615"/>
      <c r="C615"/>
      <c r="D615"/>
      <c r="E615"/>
      <c r="F615" s="61"/>
      <c r="G615" s="196" t="e">
        <f>VLOOKUP(D615,sku归属!A:B,2,0)</f>
        <v>#N/A</v>
      </c>
      <c r="K615" s="193"/>
      <c r="L615" s="194"/>
      <c r="M615" s="195"/>
    </row>
    <row r="616" spans="1:13" s="61" customFormat="1" customHeight="1">
      <c r="A616"/>
      <c r="B616"/>
      <c r="C616"/>
      <c r="D616"/>
      <c r="E616"/>
      <c r="F616" s="61"/>
      <c r="G616" s="196" t="e">
        <f>VLOOKUP(D616,sku归属!A:B,2,0)</f>
        <v>#N/A</v>
      </c>
      <c r="K616" s="193"/>
      <c r="L616" s="194"/>
      <c r="M616" s="195"/>
    </row>
    <row r="617" spans="1:13" s="61" customFormat="1" customHeight="1">
      <c r="A617"/>
      <c r="B617"/>
      <c r="C617"/>
      <c r="D617"/>
      <c r="E617"/>
      <c r="F617" s="61"/>
      <c r="G617" s="196" t="e">
        <f>VLOOKUP(D617,sku归属!A:B,2,0)</f>
        <v>#N/A</v>
      </c>
      <c r="K617" s="193"/>
      <c r="L617" s="194"/>
      <c r="M617" s="195"/>
    </row>
    <row r="618" spans="1:13" s="61" customFormat="1" customHeight="1">
      <c r="A618"/>
      <c r="B618"/>
      <c r="C618"/>
      <c r="D618"/>
      <c r="E618"/>
      <c r="F618" s="61"/>
      <c r="G618" s="196" t="e">
        <f>VLOOKUP(D618,sku归属!A:B,2,0)</f>
        <v>#N/A</v>
      </c>
      <c r="K618" s="193"/>
      <c r="L618" s="194"/>
      <c r="M618" s="195"/>
    </row>
    <row r="619" spans="1:13" s="61" customFormat="1" customHeight="1">
      <c r="A619"/>
      <c r="B619"/>
      <c r="C619"/>
      <c r="D619"/>
      <c r="E619"/>
      <c r="F619" s="61"/>
      <c r="G619" s="196" t="e">
        <f>VLOOKUP(D619,sku归属!A:B,2,0)</f>
        <v>#N/A</v>
      </c>
      <c r="K619" s="193"/>
      <c r="L619" s="194"/>
      <c r="M619" s="195"/>
    </row>
    <row r="620" spans="1:13" s="61" customFormat="1" customHeight="1">
      <c r="A620"/>
      <c r="B620"/>
      <c r="C620"/>
      <c r="D620"/>
      <c r="E620"/>
      <c r="F620" s="61"/>
      <c r="G620" s="196" t="e">
        <f>VLOOKUP(D620,sku归属!A:B,2,0)</f>
        <v>#N/A</v>
      </c>
      <c r="K620" s="193"/>
      <c r="L620" s="194"/>
      <c r="M620" s="195"/>
    </row>
    <row r="621" spans="1:13" s="61" customFormat="1" customHeight="1">
      <c r="A621"/>
      <c r="B621"/>
      <c r="C621"/>
      <c r="D621"/>
      <c r="E621"/>
      <c r="F621" s="61"/>
      <c r="G621" s="196" t="e">
        <f>VLOOKUP(D621,sku归属!A:B,2,0)</f>
        <v>#N/A</v>
      </c>
      <c r="K621" s="193"/>
      <c r="L621" s="194"/>
      <c r="M621" s="195"/>
    </row>
    <row r="622" spans="1:13" s="61" customFormat="1" customHeight="1">
      <c r="A622"/>
      <c r="B622"/>
      <c r="C622"/>
      <c r="D622"/>
      <c r="E622"/>
      <c r="F622" s="61"/>
      <c r="G622" s="196" t="e">
        <f>VLOOKUP(D622,sku归属!A:B,2,0)</f>
        <v>#N/A</v>
      </c>
      <c r="K622" s="193"/>
      <c r="L622" s="194"/>
      <c r="M622" s="195"/>
    </row>
    <row r="623" spans="1:13" s="61" customFormat="1" customHeight="1">
      <c r="A623"/>
      <c r="B623"/>
      <c r="C623"/>
      <c r="D623"/>
      <c r="E623"/>
      <c r="F623" s="61"/>
      <c r="G623" s="196" t="e">
        <f>VLOOKUP(D623,sku归属!A:B,2,0)</f>
        <v>#N/A</v>
      </c>
      <c r="K623" s="193"/>
      <c r="L623" s="194"/>
      <c r="M623" s="195"/>
    </row>
    <row r="624" spans="1:13" s="61" customFormat="1" customHeight="1">
      <c r="A624"/>
      <c r="B624"/>
      <c r="C624"/>
      <c r="D624"/>
      <c r="E624"/>
      <c r="F624" s="61"/>
      <c r="G624" s="196" t="e">
        <f>VLOOKUP(D624,sku归属!A:B,2,0)</f>
        <v>#N/A</v>
      </c>
      <c r="K624" s="193"/>
      <c r="L624" s="194"/>
      <c r="M624" s="195"/>
    </row>
    <row r="625" spans="1:13" s="61" customFormat="1" customHeight="1">
      <c r="A625"/>
      <c r="B625"/>
      <c r="C625"/>
      <c r="D625"/>
      <c r="E625"/>
      <c r="F625" s="61"/>
      <c r="G625" s="196" t="e">
        <f>VLOOKUP(D625,sku归属!A:B,2,0)</f>
        <v>#N/A</v>
      </c>
      <c r="K625" s="193"/>
      <c r="L625" s="194"/>
      <c r="M625" s="195"/>
    </row>
    <row r="626" spans="1:13" s="61" customFormat="1" customHeight="1">
      <c r="A626"/>
      <c r="B626"/>
      <c r="C626"/>
      <c r="D626"/>
      <c r="E626"/>
      <c r="F626" s="61"/>
      <c r="G626" s="196" t="e">
        <f>VLOOKUP(D626,sku归属!A:B,2,0)</f>
        <v>#N/A</v>
      </c>
      <c r="K626" s="193"/>
      <c r="L626" s="194"/>
      <c r="M626" s="195"/>
    </row>
    <row r="627" spans="1:13" s="61" customFormat="1" customHeight="1">
      <c r="A627"/>
      <c r="B627"/>
      <c r="C627"/>
      <c r="D627"/>
      <c r="E627"/>
      <c r="F627" s="61"/>
      <c r="G627" s="196" t="e">
        <f>VLOOKUP(D627,sku归属!A:B,2,0)</f>
        <v>#N/A</v>
      </c>
      <c r="K627" s="193"/>
      <c r="L627" s="194"/>
      <c r="M627" s="195"/>
    </row>
    <row r="628" spans="1:13" s="61" customFormat="1" customHeight="1">
      <c r="A628"/>
      <c r="B628"/>
      <c r="C628"/>
      <c r="D628"/>
      <c r="E628"/>
      <c r="F628" s="61"/>
      <c r="G628" s="196" t="e">
        <f>VLOOKUP(D628,sku归属!A:B,2,0)</f>
        <v>#N/A</v>
      </c>
      <c r="K628" s="193"/>
      <c r="L628" s="194"/>
      <c r="M628" s="195"/>
    </row>
    <row r="629" spans="1:13" s="61" customFormat="1" customHeight="1">
      <c r="A629"/>
      <c r="B629"/>
      <c r="C629"/>
      <c r="D629"/>
      <c r="E629"/>
      <c r="F629" s="61"/>
      <c r="G629" s="196" t="e">
        <f>VLOOKUP(D629,sku归属!A:B,2,0)</f>
        <v>#N/A</v>
      </c>
      <c r="K629" s="193"/>
      <c r="L629" s="194"/>
      <c r="M629" s="195"/>
    </row>
    <row r="630" spans="1:13" s="61" customFormat="1" customHeight="1">
      <c r="A630"/>
      <c r="B630"/>
      <c r="C630"/>
      <c r="D630"/>
      <c r="E630"/>
      <c r="F630" s="61"/>
      <c r="G630" s="196" t="e">
        <f>VLOOKUP(D630,sku归属!A:B,2,0)</f>
        <v>#N/A</v>
      </c>
      <c r="K630" s="193"/>
      <c r="L630" s="194"/>
      <c r="M630" s="195"/>
    </row>
    <row r="631" spans="1:13" s="61" customFormat="1" customHeight="1">
      <c r="A631"/>
      <c r="B631"/>
      <c r="C631"/>
      <c r="D631"/>
      <c r="E631"/>
      <c r="F631" s="61"/>
      <c r="G631" s="196" t="e">
        <f>VLOOKUP(D631,sku归属!A:B,2,0)</f>
        <v>#N/A</v>
      </c>
      <c r="K631" s="193"/>
      <c r="L631" s="194"/>
      <c r="M631" s="195"/>
    </row>
    <row r="632" spans="1:13" s="61" customFormat="1" customHeight="1">
      <c r="A632"/>
      <c r="B632"/>
      <c r="C632"/>
      <c r="D632"/>
      <c r="E632"/>
      <c r="F632" s="61"/>
      <c r="G632" s="196" t="e">
        <f>VLOOKUP(D632,sku归属!A:B,2,0)</f>
        <v>#N/A</v>
      </c>
      <c r="K632" s="193"/>
      <c r="L632" s="194"/>
      <c r="M632" s="195"/>
    </row>
    <row r="633" spans="1:13" s="61" customFormat="1" customHeight="1">
      <c r="A633"/>
      <c r="B633"/>
      <c r="C633"/>
      <c r="D633"/>
      <c r="E633"/>
      <c r="F633" s="61"/>
      <c r="G633" s="196" t="e">
        <f>VLOOKUP(D633,sku归属!A:B,2,0)</f>
        <v>#N/A</v>
      </c>
      <c r="K633" s="193"/>
      <c r="L633" s="194"/>
      <c r="M633" s="195"/>
    </row>
    <row r="634" spans="1:13" s="61" customFormat="1" customHeight="1">
      <c r="A634"/>
      <c r="B634"/>
      <c r="C634"/>
      <c r="D634"/>
      <c r="E634"/>
      <c r="F634" s="61"/>
      <c r="G634" s="196" t="e">
        <f>VLOOKUP(D634,sku归属!A:B,2,0)</f>
        <v>#N/A</v>
      </c>
      <c r="K634" s="193"/>
      <c r="L634" s="194"/>
      <c r="M634" s="195"/>
    </row>
    <row r="635" spans="1:13" s="61" customFormat="1" customHeight="1">
      <c r="A635"/>
      <c r="B635"/>
      <c r="C635"/>
      <c r="D635"/>
      <c r="E635"/>
      <c r="F635" s="61"/>
      <c r="G635" s="196" t="e">
        <f>VLOOKUP(D635,sku归属!A:B,2,0)</f>
        <v>#N/A</v>
      </c>
      <c r="K635" s="193"/>
      <c r="L635" s="194"/>
      <c r="M635" s="195"/>
    </row>
    <row r="636" spans="1:13" s="61" customFormat="1" customHeight="1">
      <c r="A636"/>
      <c r="B636"/>
      <c r="C636"/>
      <c r="D636"/>
      <c r="E636"/>
      <c r="F636" s="61"/>
      <c r="G636" s="196" t="e">
        <f>VLOOKUP(D636,sku归属!A:B,2,0)</f>
        <v>#N/A</v>
      </c>
      <c r="K636" s="193"/>
      <c r="L636" s="194"/>
      <c r="M636" s="195"/>
    </row>
    <row r="637" spans="1:13" s="61" customFormat="1" customHeight="1">
      <c r="A637"/>
      <c r="B637"/>
      <c r="C637"/>
      <c r="D637"/>
      <c r="E637"/>
      <c r="F637" s="61"/>
      <c r="G637" s="196" t="e">
        <f>VLOOKUP(D637,sku归属!A:B,2,0)</f>
        <v>#N/A</v>
      </c>
      <c r="K637" s="193"/>
      <c r="L637" s="194"/>
      <c r="M637" s="195"/>
    </row>
    <row r="638" spans="1:13" s="61" customFormat="1" customHeight="1">
      <c r="A638"/>
      <c r="B638"/>
      <c r="C638"/>
      <c r="D638"/>
      <c r="E638"/>
      <c r="F638" s="61"/>
      <c r="G638" s="196" t="e">
        <f>VLOOKUP(D638,sku归属!A:B,2,0)</f>
        <v>#N/A</v>
      </c>
      <c r="K638" s="193"/>
      <c r="L638" s="194"/>
      <c r="M638" s="195"/>
    </row>
    <row r="639" spans="1:13" s="61" customFormat="1" customHeight="1">
      <c r="A639"/>
      <c r="B639"/>
      <c r="C639"/>
      <c r="D639"/>
      <c r="E639"/>
      <c r="F639" s="61"/>
      <c r="G639" s="196" t="e">
        <f>VLOOKUP(D639,sku归属!A:B,2,0)</f>
        <v>#N/A</v>
      </c>
      <c r="K639" s="193"/>
      <c r="L639" s="194"/>
      <c r="M639" s="195"/>
    </row>
    <row r="640" spans="1:13" s="61" customFormat="1" customHeight="1">
      <c r="A640"/>
      <c r="B640"/>
      <c r="C640"/>
      <c r="D640"/>
      <c r="E640"/>
      <c r="F640" s="61"/>
      <c r="G640" s="196" t="e">
        <f>VLOOKUP(D640,sku归属!A:B,2,0)</f>
        <v>#N/A</v>
      </c>
      <c r="K640" s="193"/>
      <c r="L640" s="194"/>
      <c r="M640" s="195"/>
    </row>
    <row r="641" spans="1:13" s="61" customFormat="1" customHeight="1">
      <c r="A641"/>
      <c r="B641"/>
      <c r="C641"/>
      <c r="D641"/>
      <c r="E641"/>
      <c r="F641" s="61"/>
      <c r="G641" s="196" t="e">
        <f>VLOOKUP(D641,sku归属!A:B,2,0)</f>
        <v>#N/A</v>
      </c>
      <c r="K641" s="193"/>
      <c r="L641" s="194"/>
      <c r="M641" s="195"/>
    </row>
    <row r="642" spans="1:13" s="61" customFormat="1" customHeight="1">
      <c r="A642"/>
      <c r="B642"/>
      <c r="C642"/>
      <c r="D642"/>
      <c r="E642"/>
      <c r="F642" s="61"/>
      <c r="G642" s="196" t="e">
        <f>VLOOKUP(D642,sku归属!A:B,2,0)</f>
        <v>#N/A</v>
      </c>
      <c r="K642" s="193"/>
      <c r="L642" s="194"/>
      <c r="M642" s="195"/>
    </row>
    <row r="643" spans="1:13" s="61" customFormat="1" customHeight="1">
      <c r="A643"/>
      <c r="B643"/>
      <c r="C643"/>
      <c r="D643"/>
      <c r="E643"/>
      <c r="F643" s="61"/>
      <c r="G643" s="196" t="e">
        <f>VLOOKUP(D643,sku归属!A:B,2,0)</f>
        <v>#N/A</v>
      </c>
      <c r="K643" s="193"/>
      <c r="L643" s="194"/>
      <c r="M643" s="195"/>
    </row>
    <row r="644" spans="1:13" s="61" customFormat="1" customHeight="1">
      <c r="A644"/>
      <c r="B644"/>
      <c r="C644"/>
      <c r="D644"/>
      <c r="E644"/>
      <c r="F644" s="61"/>
      <c r="G644" s="196" t="e">
        <f>VLOOKUP(D644,sku归属!A:B,2,0)</f>
        <v>#N/A</v>
      </c>
      <c r="K644" s="193"/>
      <c r="L644" s="194"/>
      <c r="M644" s="195"/>
    </row>
    <row r="645" spans="1:13" s="61" customFormat="1" customHeight="1">
      <c r="A645"/>
      <c r="B645"/>
      <c r="C645"/>
      <c r="D645"/>
      <c r="E645"/>
      <c r="F645" s="61"/>
      <c r="G645" s="196" t="e">
        <f>VLOOKUP(D645,sku归属!A:B,2,0)</f>
        <v>#N/A</v>
      </c>
      <c r="K645" s="193"/>
      <c r="L645" s="194"/>
      <c r="M645" s="195"/>
    </row>
    <row r="646" spans="1:13" s="61" customFormat="1" customHeight="1">
      <c r="A646"/>
      <c r="B646"/>
      <c r="C646"/>
      <c r="D646"/>
      <c r="E646"/>
      <c r="F646" s="61"/>
      <c r="G646" s="196" t="e">
        <f>VLOOKUP(D646,sku归属!A:B,2,0)</f>
        <v>#N/A</v>
      </c>
      <c r="K646" s="193"/>
      <c r="L646" s="194"/>
      <c r="M646" s="195"/>
    </row>
    <row r="647" spans="1:13" s="61" customFormat="1" customHeight="1">
      <c r="A647"/>
      <c r="B647"/>
      <c r="C647"/>
      <c r="D647"/>
      <c r="E647"/>
      <c r="F647" s="61"/>
      <c r="G647" s="196" t="e">
        <f>VLOOKUP(D647,sku归属!A:B,2,0)</f>
        <v>#N/A</v>
      </c>
      <c r="K647" s="193"/>
      <c r="L647" s="194"/>
      <c r="M647" s="195"/>
    </row>
    <row r="648" spans="1:13" s="61" customFormat="1" customHeight="1">
      <c r="A648"/>
      <c r="B648"/>
      <c r="C648"/>
      <c r="D648"/>
      <c r="E648"/>
      <c r="F648" s="61"/>
      <c r="G648" s="196" t="e">
        <f>VLOOKUP(D648,sku归属!A:B,2,0)</f>
        <v>#N/A</v>
      </c>
      <c r="K648" s="193"/>
      <c r="L648" s="194"/>
      <c r="M648" s="195"/>
    </row>
    <row r="649" spans="1:13" s="61" customFormat="1" customHeight="1">
      <c r="A649"/>
      <c r="B649"/>
      <c r="C649"/>
      <c r="D649"/>
      <c r="E649"/>
      <c r="F649" s="61"/>
      <c r="G649" s="196" t="e">
        <f>VLOOKUP(D649,sku归属!A:B,2,0)</f>
        <v>#N/A</v>
      </c>
      <c r="K649" s="193"/>
      <c r="L649" s="194"/>
      <c r="M649" s="195"/>
    </row>
    <row r="650" spans="1:13" s="61" customFormat="1" customHeight="1">
      <c r="A650"/>
      <c r="B650"/>
      <c r="C650"/>
      <c r="D650"/>
      <c r="E650"/>
      <c r="F650" s="61"/>
      <c r="G650" s="196" t="e">
        <f>VLOOKUP(D650,sku归属!A:B,2,0)</f>
        <v>#N/A</v>
      </c>
      <c r="K650" s="193"/>
      <c r="L650" s="194"/>
      <c r="M650" s="195"/>
    </row>
    <row r="651" spans="1:13" s="61" customFormat="1" customHeight="1">
      <c r="A651"/>
      <c r="B651"/>
      <c r="C651"/>
      <c r="D651"/>
      <c r="E651"/>
      <c r="F651" s="61"/>
      <c r="G651" s="196" t="e">
        <f>VLOOKUP(D651,sku归属!A:B,2,0)</f>
        <v>#N/A</v>
      </c>
      <c r="K651" s="193"/>
      <c r="L651" s="194"/>
      <c r="M651" s="195"/>
    </row>
    <row r="652" spans="1:13" s="61" customFormat="1" customHeight="1">
      <c r="A652"/>
      <c r="B652"/>
      <c r="C652"/>
      <c r="D652"/>
      <c r="E652"/>
      <c r="F652" s="61"/>
      <c r="G652" s="196" t="e">
        <f>VLOOKUP(D652,sku归属!A:B,2,0)</f>
        <v>#N/A</v>
      </c>
      <c r="K652" s="193"/>
      <c r="L652" s="194"/>
      <c r="M652" s="195"/>
    </row>
    <row r="653" spans="1:13" s="61" customFormat="1" customHeight="1">
      <c r="A653"/>
      <c r="B653"/>
      <c r="C653"/>
      <c r="D653"/>
      <c r="E653"/>
      <c r="F653" s="61"/>
      <c r="G653" s="196" t="e">
        <f>VLOOKUP(D653,sku归属!A:B,2,0)</f>
        <v>#N/A</v>
      </c>
      <c r="K653" s="193"/>
      <c r="L653" s="194"/>
      <c r="M653" s="195"/>
    </row>
    <row r="654" spans="1:13" s="61" customFormat="1" customHeight="1">
      <c r="A654"/>
      <c r="B654"/>
      <c r="C654"/>
      <c r="D654"/>
      <c r="E654"/>
      <c r="F654" s="61"/>
      <c r="G654" s="196" t="e">
        <f>VLOOKUP(D654,sku归属!A:B,2,0)</f>
        <v>#N/A</v>
      </c>
      <c r="K654" s="193"/>
      <c r="L654" s="194"/>
      <c r="M654" s="195"/>
    </row>
    <row r="655" spans="1:13" s="61" customFormat="1" customHeight="1">
      <c r="A655"/>
      <c r="B655"/>
      <c r="C655"/>
      <c r="D655"/>
      <c r="E655"/>
      <c r="F655" s="61"/>
      <c r="G655" s="196" t="e">
        <f>VLOOKUP(D655,sku归属!A:B,2,0)</f>
        <v>#N/A</v>
      </c>
      <c r="K655" s="193"/>
      <c r="L655" s="194"/>
      <c r="M655" s="195"/>
    </row>
    <row r="656" spans="1:13" s="61" customFormat="1" customHeight="1">
      <c r="A656"/>
      <c r="B656"/>
      <c r="C656"/>
      <c r="D656"/>
      <c r="E656"/>
      <c r="F656" s="61"/>
      <c r="G656" s="196" t="e">
        <f>VLOOKUP(D656,sku归属!A:B,2,0)</f>
        <v>#N/A</v>
      </c>
      <c r="K656" s="193"/>
      <c r="L656" s="194"/>
      <c r="M656" s="195"/>
    </row>
    <row r="657" spans="1:13" s="61" customFormat="1" customHeight="1">
      <c r="A657"/>
      <c r="B657"/>
      <c r="C657"/>
      <c r="D657"/>
      <c r="E657"/>
      <c r="F657" s="61"/>
      <c r="G657" s="196" t="e">
        <f>VLOOKUP(D657,sku归属!A:B,2,0)</f>
        <v>#N/A</v>
      </c>
      <c r="K657" s="193"/>
      <c r="L657" s="194"/>
      <c r="M657" s="195"/>
    </row>
    <row r="658" spans="1:13" s="61" customFormat="1" customHeight="1">
      <c r="A658"/>
      <c r="B658"/>
      <c r="C658"/>
      <c r="D658"/>
      <c r="E658"/>
      <c r="F658" s="61"/>
      <c r="G658" s="196" t="e">
        <f>VLOOKUP(D658,sku归属!A:B,2,0)</f>
        <v>#N/A</v>
      </c>
      <c r="K658" s="193"/>
      <c r="L658" s="194"/>
      <c r="M658" s="195"/>
    </row>
    <row r="659" spans="1:13" s="61" customFormat="1" customHeight="1">
      <c r="A659"/>
      <c r="B659"/>
      <c r="C659"/>
      <c r="D659"/>
      <c r="E659"/>
      <c r="F659" s="61"/>
      <c r="G659" s="196" t="e">
        <f>VLOOKUP(D659,sku归属!A:B,2,0)</f>
        <v>#N/A</v>
      </c>
      <c r="K659" s="193"/>
      <c r="L659" s="194"/>
      <c r="M659" s="195"/>
    </row>
    <row r="660" spans="1:13" s="61" customFormat="1" customHeight="1">
      <c r="A660"/>
      <c r="B660"/>
      <c r="C660"/>
      <c r="D660"/>
      <c r="E660"/>
      <c r="F660" s="61"/>
      <c r="G660" s="196" t="e">
        <f>VLOOKUP(D660,sku归属!A:B,2,0)</f>
        <v>#N/A</v>
      </c>
      <c r="K660" s="193"/>
      <c r="L660" s="194"/>
      <c r="M660" s="195"/>
    </row>
    <row r="661" spans="1:13" s="61" customFormat="1" customHeight="1">
      <c r="A661"/>
      <c r="B661"/>
      <c r="C661"/>
      <c r="D661"/>
      <c r="E661"/>
      <c r="F661" s="61"/>
      <c r="G661" s="196" t="e">
        <f>VLOOKUP(D661,sku归属!A:B,2,0)</f>
        <v>#N/A</v>
      </c>
      <c r="K661" s="193"/>
      <c r="L661" s="194"/>
      <c r="M661" s="195"/>
    </row>
    <row r="662" spans="1:13" s="61" customFormat="1" customHeight="1">
      <c r="A662"/>
      <c r="B662"/>
      <c r="C662"/>
      <c r="D662"/>
      <c r="E662"/>
      <c r="F662" s="61"/>
      <c r="G662" s="196" t="e">
        <f>VLOOKUP(D662,sku归属!A:B,2,0)</f>
        <v>#N/A</v>
      </c>
      <c r="K662" s="193"/>
      <c r="L662" s="194"/>
      <c r="M662" s="195"/>
    </row>
    <row r="663" spans="1:13" s="61" customFormat="1" customHeight="1">
      <c r="A663"/>
      <c r="B663"/>
      <c r="C663"/>
      <c r="D663"/>
      <c r="E663"/>
      <c r="F663" s="61"/>
      <c r="G663" s="196" t="e">
        <f>VLOOKUP(D663,sku归属!A:B,2,0)</f>
        <v>#N/A</v>
      </c>
      <c r="K663" s="193"/>
      <c r="L663" s="194"/>
      <c r="M663" s="195"/>
    </row>
    <row r="664" spans="1:13" s="61" customFormat="1" customHeight="1">
      <c r="A664"/>
      <c r="B664"/>
      <c r="C664"/>
      <c r="D664"/>
      <c r="E664"/>
      <c r="F664" s="61"/>
      <c r="G664" s="196" t="e">
        <f>VLOOKUP(D664,sku归属!A:B,2,0)</f>
        <v>#N/A</v>
      </c>
      <c r="K664" s="193"/>
      <c r="L664" s="194"/>
      <c r="M664" s="195"/>
    </row>
    <row r="665" spans="1:13" s="61" customFormat="1" customHeight="1">
      <c r="A665"/>
      <c r="B665"/>
      <c r="C665"/>
      <c r="D665"/>
      <c r="E665"/>
      <c r="F665" s="61"/>
      <c r="G665" s="196" t="e">
        <f>VLOOKUP(D665,sku归属!A:B,2,0)</f>
        <v>#N/A</v>
      </c>
      <c r="K665" s="193"/>
      <c r="L665" s="194"/>
      <c r="M665" s="195"/>
    </row>
    <row r="666" spans="1:13" s="61" customFormat="1" customHeight="1">
      <c r="A666"/>
      <c r="B666"/>
      <c r="C666"/>
      <c r="D666"/>
      <c r="E666"/>
      <c r="F666" s="61"/>
      <c r="G666" s="196" t="e">
        <f>VLOOKUP(D666,sku归属!A:B,2,0)</f>
        <v>#N/A</v>
      </c>
      <c r="K666" s="193"/>
      <c r="L666" s="194"/>
      <c r="M666" s="195"/>
    </row>
    <row r="667" spans="1:13" s="61" customFormat="1" customHeight="1">
      <c r="A667"/>
      <c r="B667"/>
      <c r="C667"/>
      <c r="D667"/>
      <c r="E667"/>
      <c r="F667" s="61"/>
      <c r="G667" s="196" t="e">
        <f>VLOOKUP(D667,sku归属!A:B,2,0)</f>
        <v>#N/A</v>
      </c>
      <c r="K667" s="193"/>
      <c r="L667" s="194"/>
      <c r="M667" s="195"/>
    </row>
    <row r="668" spans="1:13" s="61" customFormat="1" customHeight="1">
      <c r="A668"/>
      <c r="B668"/>
      <c r="C668"/>
      <c r="D668"/>
      <c r="E668"/>
      <c r="F668" s="61"/>
      <c r="G668" s="196" t="e">
        <f>VLOOKUP(D668,sku归属!A:B,2,0)</f>
        <v>#N/A</v>
      </c>
      <c r="K668" s="193"/>
      <c r="L668" s="194"/>
      <c r="M668" s="195"/>
    </row>
    <row r="669" spans="1:13" s="61" customFormat="1" customHeight="1">
      <c r="A669"/>
      <c r="B669"/>
      <c r="C669"/>
      <c r="D669"/>
      <c r="E669"/>
      <c r="F669" s="61"/>
      <c r="G669" s="196" t="e">
        <f>VLOOKUP(D669,sku归属!A:B,2,0)</f>
        <v>#N/A</v>
      </c>
      <c r="K669" s="193"/>
      <c r="L669" s="194"/>
      <c r="M669" s="195"/>
    </row>
    <row r="670" spans="1:13" s="61" customFormat="1" customHeight="1">
      <c r="A670"/>
      <c r="B670"/>
      <c r="C670"/>
      <c r="D670"/>
      <c r="E670"/>
      <c r="F670" s="61"/>
      <c r="G670" s="196" t="e">
        <f>VLOOKUP(D670,sku归属!A:B,2,0)</f>
        <v>#N/A</v>
      </c>
      <c r="K670" s="193"/>
      <c r="L670" s="194"/>
      <c r="M670" s="195"/>
    </row>
    <row r="671" spans="1:13" s="61" customFormat="1" customHeight="1">
      <c r="A671"/>
      <c r="B671"/>
      <c r="C671"/>
      <c r="D671"/>
      <c r="E671"/>
      <c r="F671" s="61"/>
      <c r="G671" s="196" t="e">
        <f>VLOOKUP(D671,sku归属!A:B,2,0)</f>
        <v>#N/A</v>
      </c>
      <c r="K671" s="193"/>
      <c r="L671" s="194"/>
      <c r="M671" s="195"/>
    </row>
    <row r="672" spans="1:13" s="61" customFormat="1" customHeight="1">
      <c r="A672"/>
      <c r="B672"/>
      <c r="C672"/>
      <c r="D672"/>
      <c r="E672"/>
      <c r="F672" s="61"/>
      <c r="G672" s="196" t="e">
        <f>VLOOKUP(D672,sku归属!A:B,2,0)</f>
        <v>#N/A</v>
      </c>
      <c r="K672" s="193"/>
      <c r="L672" s="194"/>
      <c r="M672" s="195"/>
    </row>
    <row r="673" spans="1:13" s="61" customFormat="1" customHeight="1">
      <c r="A673"/>
      <c r="B673"/>
      <c r="C673"/>
      <c r="D673"/>
      <c r="E673"/>
      <c r="F673" s="61"/>
      <c r="G673" s="196" t="e">
        <f>VLOOKUP(D673,sku归属!A:B,2,0)</f>
        <v>#N/A</v>
      </c>
      <c r="K673" s="193"/>
      <c r="L673" s="194"/>
      <c r="M673" s="195"/>
    </row>
    <row r="674" spans="1:13" s="61" customFormat="1" customHeight="1">
      <c r="A674"/>
      <c r="B674"/>
      <c r="C674"/>
      <c r="D674"/>
      <c r="E674"/>
      <c r="F674" s="61"/>
      <c r="G674" s="196" t="e">
        <f>VLOOKUP(D674,sku归属!A:B,2,0)</f>
        <v>#N/A</v>
      </c>
      <c r="K674" s="193"/>
      <c r="L674" s="194"/>
      <c r="M674" s="195"/>
    </row>
    <row r="675" spans="1:13" s="61" customFormat="1" customHeight="1">
      <c r="A675"/>
      <c r="B675"/>
      <c r="C675"/>
      <c r="D675"/>
      <c r="E675"/>
      <c r="F675" s="61"/>
      <c r="G675" s="196" t="e">
        <f>VLOOKUP(D675,sku归属!A:B,2,0)</f>
        <v>#N/A</v>
      </c>
      <c r="K675" s="193"/>
      <c r="L675" s="194"/>
      <c r="M675" s="195"/>
    </row>
    <row r="676" spans="1:13" s="61" customFormat="1" customHeight="1">
      <c r="A676"/>
      <c r="B676"/>
      <c r="C676"/>
      <c r="D676"/>
      <c r="E676"/>
      <c r="F676" s="61"/>
      <c r="G676" s="196" t="e">
        <f>VLOOKUP(D676,sku归属!A:B,2,0)</f>
        <v>#N/A</v>
      </c>
      <c r="K676" s="193"/>
      <c r="L676" s="194"/>
      <c r="M676" s="195"/>
    </row>
    <row r="677" spans="1:13" s="61" customFormat="1" customHeight="1">
      <c r="A677"/>
      <c r="B677"/>
      <c r="C677"/>
      <c r="D677"/>
      <c r="E677"/>
      <c r="F677" s="61"/>
      <c r="G677" s="196" t="e">
        <f>VLOOKUP(D677,sku归属!A:B,2,0)</f>
        <v>#N/A</v>
      </c>
      <c r="K677" s="193"/>
      <c r="L677" s="194"/>
      <c r="M677" s="195"/>
    </row>
    <row r="678" spans="1:13" s="61" customFormat="1" customHeight="1">
      <c r="A678"/>
      <c r="B678"/>
      <c r="C678"/>
      <c r="D678"/>
      <c r="E678"/>
      <c r="F678" s="61"/>
      <c r="G678" s="196" t="e">
        <f>VLOOKUP(D678,sku归属!A:B,2,0)</f>
        <v>#N/A</v>
      </c>
      <c r="K678" s="193"/>
      <c r="L678" s="194"/>
      <c r="M678" s="195"/>
    </row>
    <row r="679" spans="1:13" s="61" customFormat="1" customHeight="1">
      <c r="A679"/>
      <c r="B679"/>
      <c r="C679"/>
      <c r="D679"/>
      <c r="E679"/>
      <c r="F679" s="61"/>
      <c r="G679" s="196" t="e">
        <f>VLOOKUP(D679,sku归属!A:B,2,0)</f>
        <v>#N/A</v>
      </c>
      <c r="K679" s="193"/>
      <c r="L679" s="194"/>
      <c r="M679" s="195"/>
    </row>
    <row r="680" spans="1:13" s="61" customFormat="1" customHeight="1">
      <c r="A680"/>
      <c r="B680"/>
      <c r="C680"/>
      <c r="D680"/>
      <c r="E680"/>
      <c r="F680" s="61"/>
      <c r="G680" s="196" t="e">
        <f>VLOOKUP(D680,sku归属!A:B,2,0)</f>
        <v>#N/A</v>
      </c>
      <c r="K680" s="193"/>
      <c r="L680" s="194"/>
      <c r="M680" s="195"/>
    </row>
    <row r="681" spans="1:13" s="61" customFormat="1" customHeight="1">
      <c r="A681"/>
      <c r="B681"/>
      <c r="C681"/>
      <c r="D681"/>
      <c r="E681"/>
      <c r="F681" s="61"/>
      <c r="G681" s="196" t="e">
        <f>VLOOKUP(D681,sku归属!A:B,2,0)</f>
        <v>#N/A</v>
      </c>
      <c r="K681" s="193"/>
      <c r="L681" s="194"/>
      <c r="M681" s="195"/>
    </row>
    <row r="682" spans="1:13" s="61" customFormat="1" customHeight="1">
      <c r="A682"/>
      <c r="B682"/>
      <c r="C682"/>
      <c r="D682"/>
      <c r="E682"/>
      <c r="F682" s="61"/>
      <c r="G682" s="196" t="e">
        <f>VLOOKUP(D682,sku归属!A:B,2,0)</f>
        <v>#N/A</v>
      </c>
      <c r="K682" s="193"/>
      <c r="L682" s="194"/>
      <c r="M682" s="195"/>
    </row>
    <row r="683" spans="1:13" s="61" customFormat="1" customHeight="1">
      <c r="A683"/>
      <c r="B683"/>
      <c r="C683"/>
      <c r="D683"/>
      <c r="E683"/>
      <c r="F683" s="61"/>
      <c r="G683" s="196" t="e">
        <f>VLOOKUP(D683,sku归属!A:B,2,0)</f>
        <v>#N/A</v>
      </c>
      <c r="K683" s="193"/>
      <c r="L683" s="194"/>
      <c r="M683" s="195"/>
    </row>
    <row r="684" spans="1:13" s="61" customFormat="1" customHeight="1">
      <c r="A684"/>
      <c r="B684"/>
      <c r="C684"/>
      <c r="D684"/>
      <c r="E684"/>
      <c r="F684" s="61"/>
      <c r="G684" s="196" t="e">
        <f>VLOOKUP(D684,sku归属!A:B,2,0)</f>
        <v>#N/A</v>
      </c>
      <c r="K684" s="193"/>
      <c r="L684" s="194"/>
      <c r="M684" s="195"/>
    </row>
    <row r="685" spans="1:13" s="61" customFormat="1" customHeight="1">
      <c r="A685"/>
      <c r="B685"/>
      <c r="C685"/>
      <c r="D685"/>
      <c r="E685"/>
      <c r="F685" s="61"/>
      <c r="G685" s="196" t="e">
        <f>VLOOKUP(D685,sku归属!A:B,2,0)</f>
        <v>#N/A</v>
      </c>
      <c r="K685" s="193"/>
      <c r="L685" s="194"/>
      <c r="M685" s="195"/>
    </row>
    <row r="686" spans="1:13" s="61" customFormat="1" customHeight="1">
      <c r="A686"/>
      <c r="B686"/>
      <c r="C686"/>
      <c r="D686"/>
      <c r="E686"/>
      <c r="F686" s="61"/>
      <c r="G686" s="196" t="e">
        <f>VLOOKUP(D686,sku归属!A:B,2,0)</f>
        <v>#N/A</v>
      </c>
      <c r="K686" s="193"/>
      <c r="L686" s="194"/>
      <c r="M686" s="195"/>
    </row>
    <row r="687" spans="1:13" s="61" customFormat="1" customHeight="1">
      <c r="A687"/>
      <c r="B687"/>
      <c r="C687"/>
      <c r="D687"/>
      <c r="E687"/>
      <c r="F687" s="61"/>
      <c r="G687" s="196" t="e">
        <f>VLOOKUP(D687,sku归属!A:B,2,0)</f>
        <v>#N/A</v>
      </c>
      <c r="K687" s="193"/>
      <c r="L687" s="194"/>
      <c r="M687" s="195"/>
    </row>
    <row r="688" spans="1:13" s="61" customFormat="1" customHeight="1">
      <c r="A688"/>
      <c r="B688"/>
      <c r="C688"/>
      <c r="D688"/>
      <c r="E688"/>
      <c r="F688" s="61"/>
      <c r="G688" s="196" t="e">
        <f>VLOOKUP(D688,sku归属!A:B,2,0)</f>
        <v>#N/A</v>
      </c>
      <c r="K688" s="193"/>
      <c r="L688" s="194"/>
      <c r="M688" s="195"/>
    </row>
    <row r="689" spans="1:13" s="61" customFormat="1" customHeight="1">
      <c r="A689"/>
      <c r="B689"/>
      <c r="C689"/>
      <c r="D689"/>
      <c r="E689"/>
      <c r="F689" s="61"/>
      <c r="G689" s="196" t="e">
        <f>VLOOKUP(D689,sku归属!A:B,2,0)</f>
        <v>#N/A</v>
      </c>
      <c r="K689" s="193"/>
      <c r="L689" s="194"/>
      <c r="M689" s="195"/>
    </row>
    <row r="690" spans="1:13" s="61" customFormat="1" customHeight="1">
      <c r="A690"/>
      <c r="B690"/>
      <c r="C690"/>
      <c r="D690"/>
      <c r="E690"/>
      <c r="F690" s="61"/>
      <c r="G690" s="196" t="e">
        <f>VLOOKUP(D690,sku归属!A:B,2,0)</f>
        <v>#N/A</v>
      </c>
      <c r="K690" s="193"/>
      <c r="L690" s="194"/>
      <c r="M690" s="195"/>
    </row>
    <row r="691" spans="1:13" s="61" customFormat="1" customHeight="1">
      <c r="A691"/>
      <c r="B691"/>
      <c r="C691"/>
      <c r="D691"/>
      <c r="E691"/>
      <c r="F691" s="61"/>
      <c r="G691" s="196" t="e">
        <f>VLOOKUP(D691,sku归属!A:B,2,0)</f>
        <v>#N/A</v>
      </c>
      <c r="K691" s="193"/>
      <c r="L691" s="194"/>
      <c r="M691" s="195"/>
    </row>
    <row r="692" spans="1:13" s="61" customFormat="1" customHeight="1">
      <c r="A692"/>
      <c r="B692"/>
      <c r="C692"/>
      <c r="D692"/>
      <c r="E692"/>
      <c r="F692" s="61"/>
      <c r="G692" s="196" t="e">
        <f>VLOOKUP(D692,sku归属!A:B,2,0)</f>
        <v>#N/A</v>
      </c>
      <c r="K692" s="193"/>
      <c r="L692" s="194"/>
      <c r="M692" s="195"/>
    </row>
    <row r="693" spans="1:13" s="61" customFormat="1" customHeight="1">
      <c r="A693"/>
      <c r="B693"/>
      <c r="C693"/>
      <c r="D693"/>
      <c r="E693"/>
      <c r="F693" s="61"/>
      <c r="G693" s="196" t="e">
        <f>VLOOKUP(D693,sku归属!A:B,2,0)</f>
        <v>#N/A</v>
      </c>
      <c r="K693" s="193"/>
      <c r="L693" s="194"/>
      <c r="M693" s="195"/>
    </row>
    <row r="694" spans="1:13" s="61" customFormat="1" customHeight="1">
      <c r="A694"/>
      <c r="B694"/>
      <c r="C694"/>
      <c r="D694"/>
      <c r="E694"/>
      <c r="F694" s="61"/>
      <c r="G694" s="196" t="e">
        <f>VLOOKUP(D694,sku归属!A:B,2,0)</f>
        <v>#N/A</v>
      </c>
      <c r="K694" s="193"/>
      <c r="L694" s="194"/>
      <c r="M694" s="195"/>
    </row>
    <row r="695" spans="1:13" s="61" customFormat="1" customHeight="1">
      <c r="A695"/>
      <c r="B695"/>
      <c r="C695"/>
      <c r="D695"/>
      <c r="E695"/>
      <c r="F695" s="61"/>
      <c r="G695" s="196" t="e">
        <f>VLOOKUP(D695,sku归属!A:B,2,0)</f>
        <v>#N/A</v>
      </c>
      <c r="K695" s="193"/>
      <c r="L695" s="194"/>
      <c r="M695" s="195"/>
    </row>
    <row r="696" spans="1:13" s="61" customFormat="1" customHeight="1">
      <c r="A696"/>
      <c r="B696"/>
      <c r="C696"/>
      <c r="D696"/>
      <c r="E696"/>
      <c r="F696" s="61"/>
      <c r="G696" s="196" t="e">
        <f>VLOOKUP(D696,sku归属!A:B,2,0)</f>
        <v>#N/A</v>
      </c>
      <c r="K696" s="193"/>
      <c r="L696" s="194"/>
      <c r="M696" s="195"/>
    </row>
    <row r="697" spans="1:13" s="61" customFormat="1" customHeight="1">
      <c r="A697"/>
      <c r="B697"/>
      <c r="C697"/>
      <c r="D697"/>
      <c r="E697"/>
      <c r="F697" s="61"/>
      <c r="G697" s="196" t="e">
        <f>VLOOKUP(D697,sku归属!A:B,2,0)</f>
        <v>#N/A</v>
      </c>
      <c r="K697" s="193"/>
      <c r="L697" s="194"/>
      <c r="M697" s="195"/>
    </row>
    <row r="698" spans="1:13" s="61" customFormat="1" customHeight="1">
      <c r="A698"/>
      <c r="B698"/>
      <c r="C698"/>
      <c r="D698"/>
      <c r="E698"/>
      <c r="F698" s="61"/>
      <c r="G698" s="196" t="e">
        <f>VLOOKUP(D698,sku归属!A:B,2,0)</f>
        <v>#N/A</v>
      </c>
      <c r="K698" s="193"/>
      <c r="L698" s="194"/>
      <c r="M698" s="195"/>
    </row>
    <row r="699" spans="1:13" s="61" customFormat="1" customHeight="1">
      <c r="A699"/>
      <c r="B699"/>
      <c r="C699"/>
      <c r="D699"/>
      <c r="E699"/>
      <c r="F699" s="61"/>
      <c r="G699" s="196" t="e">
        <f>VLOOKUP(D699,sku归属!A:B,2,0)</f>
        <v>#N/A</v>
      </c>
      <c r="K699" s="193"/>
      <c r="L699" s="194"/>
      <c r="M699" s="195"/>
    </row>
    <row r="700" spans="1:13" s="61" customFormat="1" customHeight="1">
      <c r="A700"/>
      <c r="B700"/>
      <c r="C700"/>
      <c r="D700"/>
      <c r="E700"/>
      <c r="F700" s="61"/>
      <c r="G700" s="196" t="e">
        <f>VLOOKUP(D700,sku归属!A:B,2,0)</f>
        <v>#N/A</v>
      </c>
      <c r="K700" s="193"/>
      <c r="L700" s="194"/>
      <c r="M700" s="195"/>
    </row>
    <row r="701" spans="1:13" s="61" customFormat="1" customHeight="1">
      <c r="A701"/>
      <c r="B701"/>
      <c r="C701"/>
      <c r="D701"/>
      <c r="E701"/>
      <c r="F701" s="61"/>
      <c r="G701" s="196" t="e">
        <f>VLOOKUP(D701,sku归属!A:B,2,0)</f>
        <v>#N/A</v>
      </c>
      <c r="K701" s="193"/>
      <c r="L701" s="194"/>
      <c r="M701" s="195"/>
    </row>
    <row r="702" spans="1:13" s="61" customFormat="1" customHeight="1">
      <c r="A702"/>
      <c r="B702"/>
      <c r="C702"/>
      <c r="D702"/>
      <c r="E702"/>
      <c r="F702" s="61"/>
      <c r="G702" s="196" t="e">
        <f>VLOOKUP(D702,sku归属!A:B,2,0)</f>
        <v>#N/A</v>
      </c>
      <c r="K702" s="193"/>
      <c r="L702" s="194"/>
      <c r="M702" s="195"/>
    </row>
    <row r="703" spans="1:13" s="61" customFormat="1" customHeight="1">
      <c r="A703"/>
      <c r="B703"/>
      <c r="C703"/>
      <c r="D703"/>
      <c r="E703"/>
      <c r="F703" s="61"/>
      <c r="G703" s="196" t="e">
        <f>VLOOKUP(D703,sku归属!A:B,2,0)</f>
        <v>#N/A</v>
      </c>
      <c r="K703" s="193"/>
      <c r="L703" s="194"/>
      <c r="M703" s="195"/>
    </row>
    <row r="704" spans="1:13" s="61" customFormat="1" customHeight="1">
      <c r="A704"/>
      <c r="B704"/>
      <c r="C704"/>
      <c r="D704"/>
      <c r="E704"/>
      <c r="F704" s="61"/>
      <c r="G704" s="196" t="e">
        <f>VLOOKUP(D704,sku归属!A:B,2,0)</f>
        <v>#N/A</v>
      </c>
      <c r="K704" s="193"/>
      <c r="L704" s="194"/>
      <c r="M704" s="195"/>
    </row>
    <row r="705" spans="1:13" s="61" customFormat="1" customHeight="1">
      <c r="A705"/>
      <c r="B705"/>
      <c r="C705"/>
      <c r="D705"/>
      <c r="E705"/>
      <c r="F705" s="61"/>
      <c r="G705" s="196" t="e">
        <f>VLOOKUP(D705,sku归属!A:B,2,0)</f>
        <v>#N/A</v>
      </c>
      <c r="K705" s="193"/>
      <c r="L705" s="194"/>
      <c r="M705" s="195"/>
    </row>
    <row r="706" spans="1:13" s="61" customFormat="1" customHeight="1">
      <c r="A706"/>
      <c r="B706"/>
      <c r="C706"/>
      <c r="D706"/>
      <c r="E706"/>
      <c r="F706" s="61"/>
      <c r="G706" s="196" t="e">
        <f>VLOOKUP(D706,sku归属!A:B,2,0)</f>
        <v>#N/A</v>
      </c>
      <c r="K706" s="193"/>
      <c r="L706" s="194"/>
      <c r="M706" s="195"/>
    </row>
    <row r="707" spans="1:13" s="61" customFormat="1" customHeight="1">
      <c r="A707"/>
      <c r="B707"/>
      <c r="C707"/>
      <c r="D707"/>
      <c r="E707"/>
      <c r="F707" s="61"/>
      <c r="G707" s="196" t="e">
        <f>VLOOKUP(D707,sku归属!A:B,2,0)</f>
        <v>#N/A</v>
      </c>
      <c r="K707" s="193"/>
      <c r="L707" s="194"/>
      <c r="M707" s="195"/>
    </row>
    <row r="708" spans="1:13" s="61" customFormat="1" customHeight="1">
      <c r="A708"/>
      <c r="B708"/>
      <c r="C708"/>
      <c r="D708"/>
      <c r="E708"/>
      <c r="F708" s="61"/>
      <c r="G708" s="196" t="e">
        <f>VLOOKUP(D708,sku归属!A:B,2,0)</f>
        <v>#N/A</v>
      </c>
      <c r="K708" s="193"/>
      <c r="L708" s="194"/>
      <c r="M708" s="195"/>
    </row>
    <row r="709" spans="1:13" s="61" customFormat="1" customHeight="1">
      <c r="A709"/>
      <c r="B709"/>
      <c r="C709"/>
      <c r="D709"/>
      <c r="E709"/>
      <c r="F709" s="61"/>
      <c r="G709" s="196" t="e">
        <f>VLOOKUP(D709,sku归属!A:B,2,0)</f>
        <v>#N/A</v>
      </c>
      <c r="K709" s="193"/>
      <c r="L709" s="194"/>
      <c r="M709" s="195"/>
    </row>
    <row r="710" spans="1:13" s="61" customFormat="1" customHeight="1">
      <c r="A710"/>
      <c r="B710"/>
      <c r="C710"/>
      <c r="D710"/>
      <c r="E710"/>
      <c r="F710" s="61"/>
      <c r="G710" s="196" t="e">
        <f>VLOOKUP(D710,sku归属!A:B,2,0)</f>
        <v>#N/A</v>
      </c>
      <c r="K710" s="193"/>
      <c r="L710" s="194"/>
      <c r="M710" s="195"/>
    </row>
    <row r="711" spans="1:13" s="61" customFormat="1" customHeight="1">
      <c r="A711"/>
      <c r="B711"/>
      <c r="C711"/>
      <c r="D711"/>
      <c r="E711"/>
      <c r="F711" s="61"/>
      <c r="G711" s="196" t="e">
        <f>VLOOKUP(D711,sku归属!A:B,2,0)</f>
        <v>#N/A</v>
      </c>
      <c r="K711" s="193"/>
      <c r="L711" s="194"/>
      <c r="M711" s="195"/>
    </row>
    <row r="712" spans="1:13" s="61" customFormat="1" customHeight="1">
      <c r="A712"/>
      <c r="B712"/>
      <c r="C712"/>
      <c r="D712"/>
      <c r="E712"/>
      <c r="F712" s="61"/>
      <c r="G712" s="196" t="e">
        <f>VLOOKUP(D712,sku归属!A:B,2,0)</f>
        <v>#N/A</v>
      </c>
      <c r="K712" s="193"/>
      <c r="L712" s="194"/>
      <c r="M712" s="195"/>
    </row>
    <row r="713" spans="1:13" s="61" customFormat="1" customHeight="1">
      <c r="A713"/>
      <c r="B713"/>
      <c r="C713"/>
      <c r="D713"/>
      <c r="E713"/>
      <c r="F713" s="61"/>
      <c r="G713" s="196" t="e">
        <f>VLOOKUP(D713,sku归属!A:B,2,0)</f>
        <v>#N/A</v>
      </c>
      <c r="K713" s="193"/>
      <c r="L713" s="194"/>
      <c r="M713" s="195"/>
    </row>
    <row r="714" spans="1:13" s="61" customFormat="1" customHeight="1">
      <c r="A714"/>
      <c r="B714"/>
      <c r="C714"/>
      <c r="D714"/>
      <c r="E714"/>
      <c r="F714" s="61"/>
      <c r="G714" s="196" t="e">
        <f>VLOOKUP(D714,sku归属!A:B,2,0)</f>
        <v>#N/A</v>
      </c>
      <c r="K714" s="193"/>
      <c r="L714" s="194"/>
      <c r="M714" s="195"/>
    </row>
    <row r="715" spans="1:13" s="61" customFormat="1" customHeight="1">
      <c r="A715"/>
      <c r="B715"/>
      <c r="C715"/>
      <c r="D715"/>
      <c r="E715"/>
      <c r="F715" s="61"/>
      <c r="G715" s="196" t="e">
        <f>VLOOKUP(D715,sku归属!A:B,2,0)</f>
        <v>#N/A</v>
      </c>
      <c r="K715" s="193"/>
      <c r="L715" s="194"/>
      <c r="M715" s="195"/>
    </row>
    <row r="716" spans="1:13" s="61" customFormat="1" customHeight="1">
      <c r="A716"/>
      <c r="B716"/>
      <c r="C716"/>
      <c r="D716"/>
      <c r="E716"/>
      <c r="F716" s="61"/>
      <c r="G716" s="196" t="e">
        <f>VLOOKUP(D716,sku归属!A:B,2,0)</f>
        <v>#N/A</v>
      </c>
      <c r="K716" s="193"/>
      <c r="L716" s="194"/>
      <c r="M716" s="195"/>
    </row>
    <row r="717" spans="1:13" s="61" customFormat="1" customHeight="1">
      <c r="A717"/>
      <c r="B717"/>
      <c r="C717"/>
      <c r="D717"/>
      <c r="E717"/>
      <c r="F717" s="61"/>
      <c r="G717" s="196" t="e">
        <f>VLOOKUP(D717,sku归属!A:B,2,0)</f>
        <v>#N/A</v>
      </c>
      <c r="K717" s="193"/>
      <c r="L717" s="194"/>
      <c r="M717" s="195"/>
    </row>
    <row r="718" spans="1:13" s="61" customFormat="1" customHeight="1">
      <c r="A718"/>
      <c r="B718"/>
      <c r="C718"/>
      <c r="D718"/>
      <c r="E718"/>
      <c r="F718" s="61"/>
      <c r="G718" s="196" t="e">
        <f>VLOOKUP(D718,sku归属!A:B,2,0)</f>
        <v>#N/A</v>
      </c>
      <c r="K718" s="193"/>
      <c r="L718" s="194"/>
      <c r="M718" s="195"/>
    </row>
    <row r="719" spans="1:13" s="61" customFormat="1" customHeight="1">
      <c r="A719"/>
      <c r="B719"/>
      <c r="C719"/>
      <c r="D719"/>
      <c r="E719"/>
      <c r="F719" s="61"/>
      <c r="G719" s="196" t="e">
        <f>VLOOKUP(D719,sku归属!A:B,2,0)</f>
        <v>#N/A</v>
      </c>
      <c r="K719" s="193"/>
      <c r="L719" s="194"/>
      <c r="M719" s="195"/>
    </row>
    <row r="720" spans="1:13" s="61" customFormat="1" customHeight="1">
      <c r="A720"/>
      <c r="B720"/>
      <c r="C720"/>
      <c r="D720"/>
      <c r="E720"/>
      <c r="F720" s="61"/>
      <c r="G720" s="196" t="e">
        <f>VLOOKUP(D720,sku归属!A:B,2,0)</f>
        <v>#N/A</v>
      </c>
      <c r="K720" s="193"/>
      <c r="L720" s="194"/>
      <c r="M720" s="195"/>
    </row>
    <row r="721" spans="1:13" s="61" customFormat="1" customHeight="1">
      <c r="A721"/>
      <c r="B721"/>
      <c r="C721"/>
      <c r="D721"/>
      <c r="E721"/>
      <c r="F721" s="61"/>
      <c r="G721" s="196" t="e">
        <f>VLOOKUP(D721,sku归属!A:B,2,0)</f>
        <v>#N/A</v>
      </c>
      <c r="K721" s="193"/>
      <c r="L721" s="194"/>
      <c r="M721" s="195"/>
    </row>
    <row r="722" spans="1:13" s="61" customFormat="1" customHeight="1">
      <c r="A722"/>
      <c r="B722"/>
      <c r="C722"/>
      <c r="D722"/>
      <c r="E722"/>
      <c r="F722" s="61"/>
      <c r="G722" s="196" t="e">
        <f>VLOOKUP(D722,sku归属!A:B,2,0)</f>
        <v>#N/A</v>
      </c>
      <c r="K722" s="193"/>
      <c r="L722" s="194"/>
      <c r="M722" s="195"/>
    </row>
    <row r="723" spans="1:13" s="61" customFormat="1" customHeight="1">
      <c r="A723"/>
      <c r="B723"/>
      <c r="C723"/>
      <c r="D723"/>
      <c r="E723"/>
      <c r="F723" s="61"/>
      <c r="G723" s="196" t="e">
        <f>VLOOKUP(D723,sku归属!A:B,2,0)</f>
        <v>#N/A</v>
      </c>
      <c r="K723" s="193"/>
      <c r="L723" s="194"/>
      <c r="M723" s="195"/>
    </row>
    <row r="724" spans="1:13" s="61" customFormat="1" customHeight="1">
      <c r="A724"/>
      <c r="B724"/>
      <c r="C724"/>
      <c r="D724"/>
      <c r="E724"/>
      <c r="F724" s="61"/>
      <c r="G724" s="196" t="e">
        <f>VLOOKUP(D724,sku归属!A:B,2,0)</f>
        <v>#N/A</v>
      </c>
      <c r="K724" s="193"/>
      <c r="L724" s="194"/>
      <c r="M724" s="195"/>
    </row>
    <row r="725" spans="1:13" s="61" customFormat="1" customHeight="1">
      <c r="A725"/>
      <c r="B725"/>
      <c r="C725"/>
      <c r="D725"/>
      <c r="E725"/>
      <c r="F725" s="61"/>
      <c r="G725" s="196" t="e">
        <f>VLOOKUP(D725,sku归属!A:B,2,0)</f>
        <v>#N/A</v>
      </c>
      <c r="K725" s="193"/>
      <c r="L725" s="194"/>
      <c r="M725" s="195"/>
    </row>
    <row r="726" spans="1:13" s="61" customFormat="1" customHeight="1">
      <c r="A726"/>
      <c r="B726"/>
      <c r="C726"/>
      <c r="D726"/>
      <c r="E726"/>
      <c r="F726" s="61"/>
      <c r="G726" s="196" t="e">
        <f>VLOOKUP(D726,sku归属!A:B,2,0)</f>
        <v>#N/A</v>
      </c>
      <c r="K726" s="193"/>
      <c r="L726" s="194"/>
      <c r="M726" s="195"/>
    </row>
    <row r="727" spans="1:13" s="61" customFormat="1" customHeight="1">
      <c r="A727"/>
      <c r="B727"/>
      <c r="C727"/>
      <c r="D727"/>
      <c r="E727"/>
      <c r="F727" s="61"/>
      <c r="G727" s="196" t="e">
        <f>VLOOKUP(D727,sku归属!A:B,2,0)</f>
        <v>#N/A</v>
      </c>
      <c r="K727" s="193"/>
      <c r="L727" s="194"/>
      <c r="M727" s="195"/>
    </row>
    <row r="728" spans="1:13" s="61" customFormat="1" customHeight="1">
      <c r="A728"/>
      <c r="B728"/>
      <c r="C728"/>
      <c r="D728"/>
      <c r="E728"/>
      <c r="F728" s="61"/>
      <c r="G728" s="196" t="e">
        <f>VLOOKUP(D728,sku归属!A:B,2,0)</f>
        <v>#N/A</v>
      </c>
      <c r="K728" s="193"/>
      <c r="L728" s="194"/>
      <c r="M728" s="195"/>
    </row>
    <row r="729" spans="1:13" s="61" customFormat="1" customHeight="1">
      <c r="A729"/>
      <c r="B729"/>
      <c r="C729"/>
      <c r="D729"/>
      <c r="E729"/>
      <c r="F729" s="61"/>
      <c r="G729" s="196" t="e">
        <f>VLOOKUP(D729,sku归属!A:B,2,0)</f>
        <v>#N/A</v>
      </c>
      <c r="K729" s="193"/>
      <c r="L729" s="194"/>
      <c r="M729" s="195"/>
    </row>
    <row r="730" spans="1:13" s="61" customFormat="1" customHeight="1">
      <c r="A730"/>
      <c r="B730"/>
      <c r="C730"/>
      <c r="D730"/>
      <c r="E730"/>
      <c r="F730" s="61"/>
      <c r="G730" s="196" t="e">
        <f>VLOOKUP(D730,sku归属!A:B,2,0)</f>
        <v>#N/A</v>
      </c>
      <c r="K730" s="193"/>
      <c r="L730" s="194"/>
      <c r="M730" s="195"/>
    </row>
    <row r="731" spans="1:13" s="61" customFormat="1" customHeight="1">
      <c r="A731"/>
      <c r="B731"/>
      <c r="C731"/>
      <c r="D731"/>
      <c r="E731"/>
      <c r="F731" s="61"/>
      <c r="G731" s="196" t="e">
        <f>VLOOKUP(D731,sku归属!A:B,2,0)</f>
        <v>#N/A</v>
      </c>
      <c r="K731" s="193"/>
      <c r="L731" s="194"/>
      <c r="M731" s="195"/>
    </row>
    <row r="732" spans="1:13" s="61" customFormat="1" customHeight="1">
      <c r="A732"/>
      <c r="B732"/>
      <c r="C732"/>
      <c r="D732"/>
      <c r="E732"/>
      <c r="F732" s="61"/>
      <c r="G732" s="196" t="e">
        <f>VLOOKUP(D732,sku归属!A:B,2,0)</f>
        <v>#N/A</v>
      </c>
      <c r="K732" s="193"/>
      <c r="L732" s="194"/>
      <c r="M732" s="195"/>
    </row>
    <row r="733" spans="1:13" s="61" customFormat="1" customHeight="1">
      <c r="A733"/>
      <c r="B733"/>
      <c r="C733"/>
      <c r="D733"/>
      <c r="E733"/>
      <c r="F733" s="61"/>
      <c r="G733" s="196" t="e">
        <f>VLOOKUP(D733,sku归属!A:B,2,0)</f>
        <v>#N/A</v>
      </c>
      <c r="K733" s="193"/>
      <c r="L733" s="194"/>
      <c r="M733" s="195"/>
    </row>
    <row r="734" spans="1:13" s="61" customFormat="1" customHeight="1">
      <c r="A734"/>
      <c r="B734"/>
      <c r="C734"/>
      <c r="D734"/>
      <c r="E734"/>
      <c r="F734" s="61"/>
      <c r="G734" s="196" t="e">
        <f>VLOOKUP(D734,sku归属!A:B,2,0)</f>
        <v>#N/A</v>
      </c>
      <c r="K734" s="193"/>
      <c r="L734" s="194"/>
      <c r="M734" s="195"/>
    </row>
    <row r="735" spans="1:13" s="61" customFormat="1" customHeight="1">
      <c r="A735"/>
      <c r="B735"/>
      <c r="C735"/>
      <c r="D735"/>
      <c r="E735"/>
      <c r="F735" s="61"/>
      <c r="G735" s="196" t="e">
        <f>VLOOKUP(D735,sku归属!A:B,2,0)</f>
        <v>#N/A</v>
      </c>
      <c r="K735" s="193"/>
      <c r="L735" s="194"/>
      <c r="M735" s="195"/>
    </row>
    <row r="736" spans="1:13" s="61" customFormat="1" customHeight="1">
      <c r="A736"/>
      <c r="B736"/>
      <c r="C736"/>
      <c r="D736"/>
      <c r="E736"/>
      <c r="F736" s="61"/>
      <c r="G736" s="196" t="e">
        <f>VLOOKUP(D736,sku归属!A:B,2,0)</f>
        <v>#N/A</v>
      </c>
      <c r="K736" s="193"/>
      <c r="L736" s="194"/>
      <c r="M736" s="195"/>
    </row>
    <row r="737" spans="1:13" s="61" customFormat="1" customHeight="1">
      <c r="A737"/>
      <c r="B737"/>
      <c r="C737"/>
      <c r="D737"/>
      <c r="E737"/>
      <c r="F737" s="61"/>
      <c r="G737" s="196" t="e">
        <f>VLOOKUP(D737,sku归属!A:B,2,0)</f>
        <v>#N/A</v>
      </c>
      <c r="K737" s="193"/>
      <c r="L737" s="194"/>
      <c r="M737" s="195"/>
    </row>
    <row r="738" spans="1:13" s="61" customFormat="1" customHeight="1">
      <c r="A738"/>
      <c r="B738"/>
      <c r="C738"/>
      <c r="D738"/>
      <c r="E738"/>
      <c r="F738" s="61"/>
      <c r="G738" s="196" t="e">
        <f>VLOOKUP(D738,sku归属!A:B,2,0)</f>
        <v>#N/A</v>
      </c>
      <c r="K738" s="193"/>
      <c r="L738" s="194"/>
      <c r="M738" s="195"/>
    </row>
    <row r="739" spans="1:13" s="61" customFormat="1" customHeight="1">
      <c r="A739"/>
      <c r="B739"/>
      <c r="C739"/>
      <c r="D739"/>
      <c r="E739"/>
      <c r="F739" s="61"/>
      <c r="G739" s="196" t="e">
        <f>VLOOKUP(D739,sku归属!A:B,2,0)</f>
        <v>#N/A</v>
      </c>
      <c r="K739" s="193"/>
      <c r="L739" s="194"/>
      <c r="M739" s="195"/>
    </row>
    <row r="740" spans="1:13" s="61" customFormat="1" customHeight="1">
      <c r="A740"/>
      <c r="B740"/>
      <c r="C740"/>
      <c r="D740"/>
      <c r="E740"/>
      <c r="F740" s="61"/>
      <c r="G740" s="196" t="e">
        <f>VLOOKUP(D740,sku归属!A:B,2,0)</f>
        <v>#N/A</v>
      </c>
      <c r="K740" s="193"/>
      <c r="L740" s="194"/>
      <c r="M740" s="195"/>
    </row>
    <row r="741" spans="1:13" s="61" customFormat="1" customHeight="1">
      <c r="A741"/>
      <c r="B741"/>
      <c r="C741"/>
      <c r="D741"/>
      <c r="E741"/>
      <c r="F741" s="61"/>
      <c r="G741" s="196" t="e">
        <f>VLOOKUP(D741,sku归属!A:B,2,0)</f>
        <v>#N/A</v>
      </c>
      <c r="K741" s="193"/>
      <c r="L741" s="194"/>
      <c r="M741" s="195"/>
    </row>
    <row r="742" spans="1:13" s="61" customFormat="1" customHeight="1">
      <c r="A742"/>
      <c r="B742"/>
      <c r="C742"/>
      <c r="D742"/>
      <c r="E742"/>
      <c r="F742" s="61"/>
      <c r="G742" s="196" t="e">
        <f>VLOOKUP(D742,sku归属!A:B,2,0)</f>
        <v>#N/A</v>
      </c>
      <c r="K742" s="193"/>
      <c r="L742" s="194"/>
      <c r="M742" s="195"/>
    </row>
    <row r="743" spans="1:13" s="61" customFormat="1" customHeight="1">
      <c r="A743"/>
      <c r="B743"/>
      <c r="C743"/>
      <c r="D743"/>
      <c r="E743"/>
      <c r="F743" s="61"/>
      <c r="G743" s="196" t="e">
        <f>VLOOKUP(D743,sku归属!A:B,2,0)</f>
        <v>#N/A</v>
      </c>
      <c r="K743" s="193"/>
      <c r="L743" s="194"/>
      <c r="M743" s="195"/>
    </row>
    <row r="744" spans="1:13" s="61" customFormat="1" customHeight="1">
      <c r="A744"/>
      <c r="B744"/>
      <c r="C744"/>
      <c r="D744"/>
      <c r="E744"/>
      <c r="F744" s="61"/>
      <c r="G744" s="196" t="e">
        <f>VLOOKUP(D744,sku归属!A:B,2,0)</f>
        <v>#N/A</v>
      </c>
      <c r="K744" s="193"/>
      <c r="L744" s="194"/>
      <c r="M744" s="195"/>
    </row>
    <row r="745" spans="1:13" s="61" customFormat="1" customHeight="1">
      <c r="A745"/>
      <c r="B745"/>
      <c r="C745"/>
      <c r="D745"/>
      <c r="E745"/>
      <c r="F745" s="61"/>
      <c r="G745" s="196" t="e">
        <f>VLOOKUP(D745,sku归属!A:B,2,0)</f>
        <v>#N/A</v>
      </c>
      <c r="K745" s="193"/>
      <c r="L745" s="194"/>
      <c r="M745" s="195"/>
    </row>
    <row r="746" spans="1:13" s="61" customFormat="1" customHeight="1">
      <c r="A746"/>
      <c r="B746"/>
      <c r="C746"/>
      <c r="D746"/>
      <c r="E746"/>
      <c r="F746" s="61"/>
      <c r="G746" s="196" t="e">
        <f>VLOOKUP(D746,sku归属!A:B,2,0)</f>
        <v>#N/A</v>
      </c>
      <c r="K746" s="193"/>
      <c r="L746" s="194"/>
      <c r="M746" s="195"/>
    </row>
    <row r="747" spans="1:13" s="61" customFormat="1" customHeight="1">
      <c r="A747"/>
      <c r="B747"/>
      <c r="C747"/>
      <c r="D747"/>
      <c r="E747"/>
      <c r="F747" s="61"/>
      <c r="G747" s="196" t="e">
        <f>VLOOKUP(D747,sku归属!A:B,2,0)</f>
        <v>#N/A</v>
      </c>
      <c r="K747" s="193"/>
      <c r="L747" s="194"/>
      <c r="M747" s="195"/>
    </row>
    <row r="748" spans="1:13" s="61" customFormat="1" customHeight="1">
      <c r="A748"/>
      <c r="B748"/>
      <c r="C748"/>
      <c r="D748"/>
      <c r="E748"/>
      <c r="F748" s="61"/>
      <c r="G748" s="196" t="e">
        <f>VLOOKUP(D748,sku归属!A:B,2,0)</f>
        <v>#N/A</v>
      </c>
      <c r="K748" s="193"/>
      <c r="L748" s="194"/>
      <c r="M748" s="195"/>
    </row>
    <row r="749" spans="1:13" s="61" customFormat="1" customHeight="1">
      <c r="A749"/>
      <c r="B749"/>
      <c r="C749"/>
      <c r="D749"/>
      <c r="E749"/>
      <c r="F749" s="61"/>
      <c r="G749" s="196" t="e">
        <f>VLOOKUP(D749,sku归属!A:B,2,0)</f>
        <v>#N/A</v>
      </c>
      <c r="K749" s="193"/>
      <c r="L749" s="194"/>
      <c r="M749" s="195"/>
    </row>
    <row r="750" spans="1:13" s="61" customFormat="1" customHeight="1">
      <c r="A750"/>
      <c r="B750"/>
      <c r="C750"/>
      <c r="D750"/>
      <c r="E750"/>
      <c r="F750" s="61"/>
      <c r="G750" s="196" t="e">
        <f>VLOOKUP(D750,sku归属!A:B,2,0)</f>
        <v>#N/A</v>
      </c>
      <c r="K750" s="193"/>
      <c r="L750" s="194"/>
      <c r="M750" s="195"/>
    </row>
    <row r="751" spans="1:13" s="61" customFormat="1" customHeight="1">
      <c r="A751"/>
      <c r="B751"/>
      <c r="C751"/>
      <c r="D751"/>
      <c r="E751"/>
      <c r="F751" s="61"/>
      <c r="G751" s="196" t="e">
        <f>VLOOKUP(D751,sku归属!A:B,2,0)</f>
        <v>#N/A</v>
      </c>
      <c r="K751" s="193"/>
      <c r="L751" s="194"/>
      <c r="M751" s="195"/>
    </row>
    <row r="752" spans="1:13" s="61" customFormat="1" customHeight="1">
      <c r="A752"/>
      <c r="B752"/>
      <c r="C752"/>
      <c r="D752"/>
      <c r="E752"/>
      <c r="F752" s="61"/>
      <c r="G752" s="196" t="e">
        <f>VLOOKUP(D752,sku归属!A:B,2,0)</f>
        <v>#N/A</v>
      </c>
      <c r="K752" s="193"/>
      <c r="L752" s="194"/>
      <c r="M752" s="195"/>
    </row>
    <row r="753" spans="1:13" s="61" customFormat="1" customHeight="1">
      <c r="A753"/>
      <c r="B753"/>
      <c r="C753"/>
      <c r="D753"/>
      <c r="E753"/>
      <c r="F753" s="61"/>
      <c r="G753" s="196" t="e">
        <f>VLOOKUP(D753,sku归属!A:B,2,0)</f>
        <v>#N/A</v>
      </c>
      <c r="K753" s="193"/>
      <c r="L753" s="194"/>
      <c r="M753" s="195"/>
    </row>
    <row r="754" spans="1:13" s="61" customFormat="1" customHeight="1">
      <c r="A754"/>
      <c r="B754"/>
      <c r="C754"/>
      <c r="D754"/>
      <c r="E754"/>
      <c r="F754" s="61"/>
      <c r="G754" s="196" t="e">
        <f>VLOOKUP(D754,sku归属!A:B,2,0)</f>
        <v>#N/A</v>
      </c>
      <c r="K754" s="193"/>
      <c r="L754" s="194"/>
      <c r="M754" s="195"/>
    </row>
    <row r="755" spans="1:13" s="61" customFormat="1" customHeight="1">
      <c r="A755"/>
      <c r="B755"/>
      <c r="C755"/>
      <c r="D755"/>
      <c r="E755"/>
      <c r="F755" s="61"/>
      <c r="G755" s="196" t="e">
        <f>VLOOKUP(D755,sku归属!A:B,2,0)</f>
        <v>#N/A</v>
      </c>
      <c r="K755" s="193"/>
      <c r="L755" s="194"/>
      <c r="M755" s="195"/>
    </row>
    <row r="756" spans="1:13" s="61" customFormat="1" customHeight="1">
      <c r="A756"/>
      <c r="B756"/>
      <c r="C756"/>
      <c r="D756"/>
      <c r="E756"/>
      <c r="F756" s="61"/>
      <c r="G756" s="196" t="e">
        <f>VLOOKUP(D756,sku归属!A:B,2,0)</f>
        <v>#N/A</v>
      </c>
      <c r="K756" s="193"/>
      <c r="L756" s="194"/>
      <c r="M756" s="195"/>
    </row>
    <row r="757" spans="1:13" s="61" customFormat="1" customHeight="1">
      <c r="A757"/>
      <c r="B757"/>
      <c r="C757"/>
      <c r="D757"/>
      <c r="E757"/>
      <c r="F757" s="61"/>
      <c r="G757" s="196" t="e">
        <f>VLOOKUP(D757,sku归属!A:B,2,0)</f>
        <v>#N/A</v>
      </c>
      <c r="K757" s="193"/>
      <c r="L757" s="194"/>
      <c r="M757" s="195"/>
    </row>
    <row r="758" spans="1:13" s="61" customFormat="1" customHeight="1">
      <c r="A758"/>
      <c r="B758"/>
      <c r="C758"/>
      <c r="D758"/>
      <c r="E758"/>
      <c r="F758" s="61"/>
      <c r="G758" s="196" t="e">
        <f>VLOOKUP(D758,sku归属!A:B,2,0)</f>
        <v>#N/A</v>
      </c>
      <c r="K758" s="193"/>
      <c r="L758" s="194"/>
      <c r="M758" s="195"/>
    </row>
    <row r="759" spans="1:13" s="61" customFormat="1" customHeight="1">
      <c r="A759"/>
      <c r="B759"/>
      <c r="C759"/>
      <c r="D759"/>
      <c r="E759"/>
      <c r="F759" s="61"/>
      <c r="G759" s="196" t="e">
        <f>VLOOKUP(D759,sku归属!A:B,2,0)</f>
        <v>#N/A</v>
      </c>
      <c r="K759" s="193"/>
      <c r="L759" s="194"/>
      <c r="M759" s="195"/>
    </row>
    <row r="760" spans="1:13" s="61" customFormat="1" customHeight="1">
      <c r="A760"/>
      <c r="B760"/>
      <c r="C760"/>
      <c r="D760"/>
      <c r="E760"/>
      <c r="F760" s="61"/>
      <c r="G760" s="196" t="e">
        <f>VLOOKUP(D760,sku归属!A:B,2,0)</f>
        <v>#N/A</v>
      </c>
      <c r="K760" s="193"/>
      <c r="L760" s="194"/>
      <c r="M760" s="195"/>
    </row>
    <row r="761" spans="1:13" s="61" customFormat="1" customHeight="1">
      <c r="A761"/>
      <c r="B761"/>
      <c r="C761"/>
      <c r="D761"/>
      <c r="E761"/>
      <c r="F761" s="61"/>
      <c r="G761" s="196" t="e">
        <f>VLOOKUP(D761,sku归属!A:B,2,0)</f>
        <v>#N/A</v>
      </c>
      <c r="K761" s="193"/>
      <c r="L761" s="194"/>
      <c r="M761" s="195"/>
    </row>
    <row r="762" spans="1:13" s="61" customFormat="1" customHeight="1">
      <c r="A762"/>
      <c r="B762"/>
      <c r="C762"/>
      <c r="D762"/>
      <c r="E762"/>
      <c r="F762" s="61"/>
      <c r="G762" s="196" t="e">
        <f>VLOOKUP(D762,sku归属!A:B,2,0)</f>
        <v>#N/A</v>
      </c>
      <c r="K762" s="193"/>
      <c r="L762" s="194"/>
      <c r="M762" s="195"/>
    </row>
    <row r="763" spans="1:13" s="61" customFormat="1" customHeight="1">
      <c r="A763"/>
      <c r="B763"/>
      <c r="C763"/>
      <c r="D763"/>
      <c r="E763"/>
      <c r="F763" s="61"/>
      <c r="G763" s="196" t="e">
        <f>VLOOKUP(D763,sku归属!A:B,2,0)</f>
        <v>#N/A</v>
      </c>
      <c r="K763" s="193"/>
      <c r="L763" s="194"/>
      <c r="M763" s="195"/>
    </row>
    <row r="764" spans="1:13" s="61" customFormat="1" customHeight="1">
      <c r="A764"/>
      <c r="B764"/>
      <c r="C764"/>
      <c r="D764"/>
      <c r="E764"/>
      <c r="F764" s="61"/>
      <c r="G764" s="196" t="e">
        <f>VLOOKUP(D764,sku归属!A:B,2,0)</f>
        <v>#N/A</v>
      </c>
      <c r="K764" s="193"/>
      <c r="L764" s="194"/>
      <c r="M764" s="195"/>
    </row>
    <row r="765" spans="1:13" s="61" customFormat="1" customHeight="1">
      <c r="A765"/>
      <c r="B765"/>
      <c r="C765"/>
      <c r="D765"/>
      <c r="E765"/>
      <c r="F765" s="61"/>
      <c r="G765" s="196" t="e">
        <f>VLOOKUP(D765,sku归属!A:B,2,0)</f>
        <v>#N/A</v>
      </c>
      <c r="K765" s="193"/>
      <c r="L765" s="194"/>
      <c r="M765" s="195"/>
    </row>
    <row r="766" spans="1:13" s="61" customFormat="1" customHeight="1">
      <c r="A766"/>
      <c r="B766"/>
      <c r="C766"/>
      <c r="D766"/>
      <c r="E766"/>
      <c r="F766" s="61"/>
      <c r="G766" s="196" t="e">
        <f>VLOOKUP(D766,sku归属!A:B,2,0)</f>
        <v>#N/A</v>
      </c>
      <c r="K766" s="193"/>
      <c r="L766" s="194"/>
      <c r="M766" s="195"/>
    </row>
    <row r="767" spans="1:13" s="61" customFormat="1" customHeight="1">
      <c r="A767"/>
      <c r="B767"/>
      <c r="C767"/>
      <c r="D767"/>
      <c r="E767"/>
      <c r="F767" s="61"/>
      <c r="G767" s="196" t="e">
        <f>VLOOKUP(D767,sku归属!A:B,2,0)</f>
        <v>#N/A</v>
      </c>
      <c r="K767" s="193"/>
      <c r="L767" s="194"/>
      <c r="M767" s="195"/>
    </row>
    <row r="768" spans="1:13" s="61" customFormat="1" customHeight="1">
      <c r="A768"/>
      <c r="B768"/>
      <c r="C768"/>
      <c r="D768"/>
      <c r="E768"/>
      <c r="F768" s="61"/>
      <c r="G768" s="196" t="e">
        <f>VLOOKUP(D768,sku归属!A:B,2,0)</f>
        <v>#N/A</v>
      </c>
      <c r="K768" s="193"/>
      <c r="L768" s="194"/>
      <c r="M768" s="195"/>
    </row>
    <row r="769" spans="1:13" s="61" customFormat="1" customHeight="1">
      <c r="A769"/>
      <c r="B769"/>
      <c r="C769"/>
      <c r="D769"/>
      <c r="E769"/>
      <c r="F769" s="61"/>
      <c r="G769" s="196" t="e">
        <f>VLOOKUP(D769,sku归属!A:B,2,0)</f>
        <v>#N/A</v>
      </c>
      <c r="K769" s="193"/>
      <c r="L769" s="194"/>
      <c r="M769" s="195"/>
    </row>
    <row r="770" spans="1:13" s="61" customFormat="1" customHeight="1">
      <c r="A770"/>
      <c r="B770"/>
      <c r="C770"/>
      <c r="D770"/>
      <c r="E770"/>
      <c r="F770" s="61"/>
      <c r="G770" s="196" t="e">
        <f>VLOOKUP(D770,sku归属!A:B,2,0)</f>
        <v>#N/A</v>
      </c>
      <c r="K770" s="193"/>
      <c r="L770" s="194"/>
      <c r="M770" s="195"/>
    </row>
    <row r="771" spans="1:13" s="61" customFormat="1" customHeight="1">
      <c r="A771"/>
      <c r="B771"/>
      <c r="C771"/>
      <c r="D771"/>
      <c r="E771"/>
      <c r="F771" s="61"/>
      <c r="G771" s="196" t="e">
        <f>VLOOKUP(D771,sku归属!A:B,2,0)</f>
        <v>#N/A</v>
      </c>
      <c r="K771" s="193"/>
      <c r="L771" s="194"/>
      <c r="M771" s="195"/>
    </row>
    <row r="772" spans="1:13" s="61" customFormat="1" customHeight="1">
      <c r="A772"/>
      <c r="B772"/>
      <c r="C772"/>
      <c r="D772"/>
      <c r="E772"/>
      <c r="F772" s="61"/>
      <c r="G772" s="196" t="e">
        <f>VLOOKUP(D772,sku归属!A:B,2,0)</f>
        <v>#N/A</v>
      </c>
      <c r="K772" s="193"/>
      <c r="L772" s="194"/>
      <c r="M772" s="195"/>
    </row>
    <row r="773" spans="1:13" s="61" customFormat="1" customHeight="1">
      <c r="A773"/>
      <c r="B773"/>
      <c r="C773"/>
      <c r="D773"/>
      <c r="E773"/>
      <c r="F773" s="61"/>
      <c r="G773" s="196" t="e">
        <f>VLOOKUP(D773,sku归属!A:B,2,0)</f>
        <v>#N/A</v>
      </c>
      <c r="K773" s="193"/>
      <c r="L773" s="194"/>
      <c r="M773" s="195"/>
    </row>
    <row r="774" spans="1:13" s="61" customFormat="1" customHeight="1">
      <c r="A774"/>
      <c r="B774"/>
      <c r="C774"/>
      <c r="D774"/>
      <c r="E774"/>
      <c r="F774" s="61"/>
      <c r="G774" s="196" t="e">
        <f>VLOOKUP(D774,sku归属!A:B,2,0)</f>
        <v>#N/A</v>
      </c>
      <c r="K774" s="193"/>
      <c r="L774" s="194"/>
      <c r="M774" s="195"/>
    </row>
    <row r="775" spans="1:13" s="61" customFormat="1" customHeight="1">
      <c r="A775"/>
      <c r="B775"/>
      <c r="C775"/>
      <c r="D775"/>
      <c r="E775"/>
      <c r="F775" s="61"/>
      <c r="G775" s="196" t="e">
        <f>VLOOKUP(D775,sku归属!A:B,2,0)</f>
        <v>#N/A</v>
      </c>
      <c r="K775" s="193"/>
      <c r="L775" s="194"/>
      <c r="M775" s="195"/>
    </row>
    <row r="776" spans="1:13" s="61" customFormat="1" customHeight="1">
      <c r="A776"/>
      <c r="B776"/>
      <c r="C776"/>
      <c r="D776"/>
      <c r="E776"/>
      <c r="F776" s="61"/>
      <c r="G776" s="196" t="e">
        <f>VLOOKUP(D776,sku归属!A:B,2,0)</f>
        <v>#N/A</v>
      </c>
      <c r="K776" s="193"/>
      <c r="L776" s="194"/>
      <c r="M776" s="195"/>
    </row>
    <row r="777" spans="1:13" s="61" customFormat="1" customHeight="1">
      <c r="A777"/>
      <c r="B777"/>
      <c r="C777"/>
      <c r="D777"/>
      <c r="E777"/>
      <c r="F777" s="61"/>
      <c r="G777" s="196" t="e">
        <f>VLOOKUP(D777,sku归属!A:B,2,0)</f>
        <v>#N/A</v>
      </c>
      <c r="K777" s="193"/>
      <c r="L777" s="194"/>
      <c r="M777" s="195"/>
    </row>
    <row r="778" spans="1:13" s="61" customFormat="1" customHeight="1">
      <c r="A778"/>
      <c r="B778"/>
      <c r="C778"/>
      <c r="D778"/>
      <c r="E778"/>
      <c r="F778" s="61"/>
      <c r="G778" s="196" t="e">
        <f>VLOOKUP(D778,sku归属!A:B,2,0)</f>
        <v>#N/A</v>
      </c>
      <c r="K778" s="193"/>
      <c r="L778" s="194"/>
      <c r="M778" s="195"/>
    </row>
    <row r="779" spans="1:13" s="61" customFormat="1" customHeight="1">
      <c r="A779"/>
      <c r="B779"/>
      <c r="C779"/>
      <c r="D779"/>
      <c r="E779"/>
      <c r="F779" s="61"/>
      <c r="G779" s="196" t="e">
        <f>VLOOKUP(D779,sku归属!A:B,2,0)</f>
        <v>#N/A</v>
      </c>
      <c r="K779" s="193"/>
      <c r="L779" s="194"/>
      <c r="M779" s="195"/>
    </row>
    <row r="780" spans="1:13" s="61" customFormat="1" customHeight="1">
      <c r="A780"/>
      <c r="B780"/>
      <c r="C780"/>
      <c r="D780"/>
      <c r="E780"/>
      <c r="F780" s="61"/>
      <c r="G780" s="196" t="e">
        <f>VLOOKUP(D780,sku归属!A:B,2,0)</f>
        <v>#N/A</v>
      </c>
      <c r="K780" s="193"/>
      <c r="L780" s="194"/>
      <c r="M780" s="195"/>
    </row>
    <row r="781" spans="1:13" s="61" customFormat="1" customHeight="1">
      <c r="A781"/>
      <c r="B781"/>
      <c r="C781"/>
      <c r="D781"/>
      <c r="E781"/>
      <c r="F781" s="61"/>
      <c r="G781" s="196" t="e">
        <f>VLOOKUP(D781,sku归属!A:B,2,0)</f>
        <v>#N/A</v>
      </c>
      <c r="K781" s="193"/>
      <c r="L781" s="194"/>
      <c r="M781" s="195"/>
    </row>
    <row r="782" spans="1:13" s="61" customFormat="1" customHeight="1">
      <c r="A782"/>
      <c r="B782"/>
      <c r="C782"/>
      <c r="D782"/>
      <c r="E782"/>
      <c r="F782" s="61"/>
      <c r="G782" s="196" t="e">
        <f>VLOOKUP(D782,sku归属!A:B,2,0)</f>
        <v>#N/A</v>
      </c>
      <c r="K782" s="193"/>
      <c r="L782" s="194"/>
      <c r="M782" s="195"/>
    </row>
    <row r="783" spans="1:13" s="61" customFormat="1" customHeight="1">
      <c r="A783"/>
      <c r="B783"/>
      <c r="C783"/>
      <c r="D783"/>
      <c r="E783"/>
      <c r="F783" s="61"/>
      <c r="G783" s="196" t="e">
        <f>VLOOKUP(D783,sku归属!A:B,2,0)</f>
        <v>#N/A</v>
      </c>
      <c r="K783" s="193"/>
      <c r="L783" s="194"/>
      <c r="M783" s="195"/>
    </row>
    <row r="784" spans="1:13" s="61" customFormat="1" customHeight="1">
      <c r="A784"/>
      <c r="B784"/>
      <c r="C784"/>
      <c r="D784"/>
      <c r="E784"/>
      <c r="F784" s="61"/>
      <c r="G784" s="196" t="e">
        <f>VLOOKUP(D784,sku归属!A:B,2,0)</f>
        <v>#N/A</v>
      </c>
      <c r="K784" s="193"/>
      <c r="L784" s="194"/>
      <c r="M784" s="195"/>
    </row>
    <row r="785" spans="1:13" s="61" customFormat="1" customHeight="1">
      <c r="A785"/>
      <c r="B785"/>
      <c r="C785"/>
      <c r="D785"/>
      <c r="E785"/>
      <c r="F785" s="61"/>
      <c r="G785" s="196" t="e">
        <f>VLOOKUP(D785,sku归属!A:B,2,0)</f>
        <v>#N/A</v>
      </c>
      <c r="K785" s="193"/>
      <c r="L785" s="194"/>
      <c r="M785" s="195"/>
    </row>
    <row r="786" spans="1:13" s="61" customFormat="1" customHeight="1">
      <c r="A786"/>
      <c r="B786"/>
      <c r="C786"/>
      <c r="D786"/>
      <c r="E786"/>
      <c r="F786" s="61"/>
      <c r="G786" s="196" t="e">
        <f>VLOOKUP(D786,sku归属!A:B,2,0)</f>
        <v>#N/A</v>
      </c>
      <c r="K786" s="193"/>
      <c r="L786" s="194"/>
      <c r="M786" s="195"/>
    </row>
    <row r="787" spans="1:13" s="61" customFormat="1" customHeight="1">
      <c r="A787"/>
      <c r="B787"/>
      <c r="C787"/>
      <c r="D787"/>
      <c r="E787"/>
      <c r="F787" s="61"/>
      <c r="G787" s="196" t="e">
        <f>VLOOKUP(D787,sku归属!A:B,2,0)</f>
        <v>#N/A</v>
      </c>
      <c r="K787" s="193"/>
      <c r="L787" s="194"/>
      <c r="M787" s="195"/>
    </row>
    <row r="788" spans="1:13" s="61" customFormat="1" customHeight="1">
      <c r="A788"/>
      <c r="B788"/>
      <c r="C788"/>
      <c r="D788"/>
      <c r="E788"/>
      <c r="F788" s="61"/>
      <c r="G788" s="196" t="e">
        <f>VLOOKUP(D788,sku归属!A:B,2,0)</f>
        <v>#N/A</v>
      </c>
      <c r="K788" s="193"/>
      <c r="L788" s="194"/>
      <c r="M788" s="195"/>
    </row>
    <row r="789" spans="1:13" s="61" customFormat="1" customHeight="1">
      <c r="A789"/>
      <c r="B789"/>
      <c r="C789"/>
      <c r="D789"/>
      <c r="E789"/>
      <c r="F789" s="61"/>
      <c r="G789" s="196" t="e">
        <f>VLOOKUP(D789,sku归属!A:B,2,0)</f>
        <v>#N/A</v>
      </c>
      <c r="K789" s="193"/>
      <c r="L789" s="194"/>
      <c r="M789" s="195"/>
    </row>
    <row r="790" spans="1:13" s="61" customFormat="1" customHeight="1">
      <c r="A790"/>
      <c r="B790"/>
      <c r="C790"/>
      <c r="D790"/>
      <c r="E790"/>
      <c r="F790" s="61"/>
      <c r="G790" s="196" t="e">
        <f>VLOOKUP(D790,sku归属!A:B,2,0)</f>
        <v>#N/A</v>
      </c>
      <c r="K790" s="193"/>
      <c r="L790" s="194"/>
      <c r="M790" s="195"/>
    </row>
    <row r="791" spans="1:13" s="61" customFormat="1" customHeight="1">
      <c r="A791"/>
      <c r="B791"/>
      <c r="C791"/>
      <c r="D791"/>
      <c r="E791"/>
      <c r="F791" s="61"/>
      <c r="G791" s="196" t="e">
        <f>VLOOKUP(D791,sku归属!A:B,2,0)</f>
        <v>#N/A</v>
      </c>
      <c r="K791" s="193"/>
      <c r="L791" s="194"/>
      <c r="M791" s="195"/>
    </row>
    <row r="792" spans="1:13" s="61" customFormat="1" customHeight="1">
      <c r="A792"/>
      <c r="B792"/>
      <c r="C792"/>
      <c r="D792"/>
      <c r="E792"/>
      <c r="F792" s="61"/>
      <c r="G792" s="196" t="e">
        <f>VLOOKUP(D792,sku归属!A:B,2,0)</f>
        <v>#N/A</v>
      </c>
      <c r="K792" s="193"/>
      <c r="L792" s="194"/>
      <c r="M792" s="195"/>
    </row>
    <row r="793" spans="1:13" s="61" customFormat="1" customHeight="1">
      <c r="A793"/>
      <c r="B793"/>
      <c r="C793"/>
      <c r="D793"/>
      <c r="E793"/>
      <c r="F793" s="61"/>
      <c r="G793" s="196" t="e">
        <f>VLOOKUP(D793,sku归属!A:B,2,0)</f>
        <v>#N/A</v>
      </c>
      <c r="K793" s="193"/>
      <c r="L793" s="194"/>
      <c r="M793" s="195"/>
    </row>
    <row r="794" spans="1:13" s="61" customFormat="1" customHeight="1">
      <c r="A794"/>
      <c r="B794"/>
      <c r="C794"/>
      <c r="D794"/>
      <c r="E794"/>
      <c r="F794" s="61"/>
      <c r="G794" s="196" t="e">
        <f>VLOOKUP(D794,sku归属!A:B,2,0)</f>
        <v>#N/A</v>
      </c>
      <c r="K794" s="193"/>
      <c r="L794" s="194"/>
      <c r="M794" s="195"/>
    </row>
    <row r="795" spans="1:13" s="61" customFormat="1" customHeight="1">
      <c r="A795"/>
      <c r="B795"/>
      <c r="C795"/>
      <c r="D795"/>
      <c r="E795"/>
      <c r="F795" s="61"/>
      <c r="G795" s="196" t="e">
        <f>VLOOKUP(D795,sku归属!A:B,2,0)</f>
        <v>#N/A</v>
      </c>
      <c r="K795" s="193"/>
      <c r="L795" s="194"/>
      <c r="M795" s="195"/>
    </row>
    <row r="796" spans="1:13" s="61" customFormat="1" customHeight="1">
      <c r="A796"/>
      <c r="B796"/>
      <c r="C796"/>
      <c r="D796"/>
      <c r="E796"/>
      <c r="F796" s="61"/>
      <c r="G796" s="196" t="e">
        <f>VLOOKUP(D796,sku归属!A:B,2,0)</f>
        <v>#N/A</v>
      </c>
      <c r="K796" s="193"/>
      <c r="L796" s="194"/>
      <c r="M796" s="195"/>
    </row>
    <row r="797" spans="1:13" s="61" customFormat="1" customHeight="1">
      <c r="A797"/>
      <c r="B797"/>
      <c r="C797"/>
      <c r="D797"/>
      <c r="E797"/>
      <c r="F797" s="61"/>
      <c r="G797" s="196" t="e">
        <f>VLOOKUP(D797,sku归属!A:B,2,0)</f>
        <v>#N/A</v>
      </c>
      <c r="K797" s="193"/>
      <c r="L797" s="194"/>
      <c r="M797" s="195"/>
    </row>
    <row r="798" spans="1:13" s="61" customFormat="1" customHeight="1">
      <c r="A798"/>
      <c r="B798"/>
      <c r="C798"/>
      <c r="D798"/>
      <c r="E798"/>
      <c r="F798" s="61"/>
      <c r="G798" s="196" t="e">
        <f>VLOOKUP(D798,sku归属!A:B,2,0)</f>
        <v>#N/A</v>
      </c>
      <c r="K798" s="193"/>
      <c r="L798" s="194"/>
      <c r="M798" s="195"/>
    </row>
    <row r="799" spans="1:13" s="61" customFormat="1" customHeight="1">
      <c r="A799"/>
      <c r="B799"/>
      <c r="C799"/>
      <c r="D799"/>
      <c r="E799"/>
      <c r="F799" s="61"/>
      <c r="G799" s="196" t="e">
        <f>VLOOKUP(D799,sku归属!A:B,2,0)</f>
        <v>#N/A</v>
      </c>
      <c r="K799" s="193"/>
      <c r="L799" s="194"/>
      <c r="M799" s="195"/>
    </row>
    <row r="800" spans="1:13" s="61" customFormat="1" customHeight="1">
      <c r="A800"/>
      <c r="B800"/>
      <c r="C800"/>
      <c r="D800"/>
      <c r="E800"/>
      <c r="F800" s="61"/>
      <c r="G800" s="196" t="e">
        <f>VLOOKUP(D800,sku归属!A:B,2,0)</f>
        <v>#N/A</v>
      </c>
      <c r="K800" s="193"/>
      <c r="L800" s="194"/>
      <c r="M800" s="195"/>
    </row>
    <row r="801" spans="1:13" s="61" customFormat="1" customHeight="1">
      <c r="A801"/>
      <c r="B801"/>
      <c r="C801"/>
      <c r="D801"/>
      <c r="E801"/>
      <c r="F801" s="61"/>
      <c r="G801" s="196" t="e">
        <f>VLOOKUP(D801,sku归属!A:B,2,0)</f>
        <v>#N/A</v>
      </c>
      <c r="K801" s="193"/>
      <c r="L801" s="194"/>
      <c r="M801" s="195"/>
    </row>
    <row r="802" spans="1:13" s="61" customFormat="1" customHeight="1">
      <c r="A802"/>
      <c r="B802"/>
      <c r="C802"/>
      <c r="D802"/>
      <c r="E802"/>
      <c r="F802" s="61"/>
      <c r="G802" s="196" t="e">
        <f>VLOOKUP(D802,sku归属!A:B,2,0)</f>
        <v>#N/A</v>
      </c>
      <c r="K802" s="193"/>
      <c r="L802" s="194"/>
      <c r="M802" s="195"/>
    </row>
    <row r="803" spans="1:13" s="61" customFormat="1" customHeight="1">
      <c r="A803"/>
      <c r="B803"/>
      <c r="C803"/>
      <c r="D803"/>
      <c r="E803"/>
      <c r="F803" s="61"/>
      <c r="G803" s="196" t="e">
        <f>VLOOKUP(D803,sku归属!A:B,2,0)</f>
        <v>#N/A</v>
      </c>
      <c r="K803" s="193"/>
      <c r="L803" s="194"/>
      <c r="M803" s="195"/>
    </row>
    <row r="804" spans="1:13" s="61" customFormat="1" customHeight="1">
      <c r="A804"/>
      <c r="B804"/>
      <c r="C804"/>
      <c r="D804"/>
      <c r="E804"/>
      <c r="F804" s="61"/>
      <c r="G804" s="196" t="e">
        <f>VLOOKUP(D804,sku归属!A:B,2,0)</f>
        <v>#N/A</v>
      </c>
      <c r="K804" s="193"/>
      <c r="L804" s="194"/>
      <c r="M804" s="195"/>
    </row>
    <row r="805" spans="1:13" s="61" customFormat="1" customHeight="1">
      <c r="A805"/>
      <c r="B805"/>
      <c r="C805"/>
      <c r="D805"/>
      <c r="E805"/>
      <c r="F805" s="61"/>
      <c r="G805" s="196" t="e">
        <f>VLOOKUP(D805,sku归属!A:B,2,0)</f>
        <v>#N/A</v>
      </c>
      <c r="K805" s="193"/>
      <c r="L805" s="194"/>
      <c r="M805" s="195"/>
    </row>
    <row r="806" spans="1:13" s="61" customFormat="1" customHeight="1">
      <c r="A806"/>
      <c r="B806"/>
      <c r="C806"/>
      <c r="D806"/>
      <c r="E806"/>
      <c r="F806" s="61"/>
      <c r="G806" s="196" t="e">
        <f>VLOOKUP(D806,sku归属!A:B,2,0)</f>
        <v>#N/A</v>
      </c>
      <c r="K806" s="193"/>
      <c r="L806" s="194"/>
      <c r="M806" s="195"/>
    </row>
    <row r="807" spans="1:13" s="61" customFormat="1" customHeight="1">
      <c r="A807"/>
      <c r="B807"/>
      <c r="C807"/>
      <c r="D807"/>
      <c r="E807"/>
      <c r="F807" s="61"/>
      <c r="G807" s="196" t="e">
        <f>VLOOKUP(D807,sku归属!A:B,2,0)</f>
        <v>#N/A</v>
      </c>
      <c r="K807" s="193"/>
      <c r="L807" s="194"/>
      <c r="M807" s="195"/>
    </row>
    <row r="808" spans="1:13" s="61" customFormat="1" customHeight="1">
      <c r="A808"/>
      <c r="B808"/>
      <c r="C808"/>
      <c r="D808"/>
      <c r="E808"/>
      <c r="F808" s="61"/>
      <c r="G808" s="196" t="e">
        <f>VLOOKUP(D808,sku归属!A:B,2,0)</f>
        <v>#N/A</v>
      </c>
      <c r="K808" s="193"/>
      <c r="L808" s="194"/>
      <c r="M808" s="195"/>
    </row>
    <row r="809" spans="1:13" s="61" customFormat="1" customHeight="1">
      <c r="A809"/>
      <c r="B809"/>
      <c r="C809"/>
      <c r="D809"/>
      <c r="E809"/>
      <c r="F809" s="61"/>
      <c r="G809" s="196" t="e">
        <f>VLOOKUP(D809,sku归属!A:B,2,0)</f>
        <v>#N/A</v>
      </c>
      <c r="K809" s="193"/>
      <c r="L809" s="194"/>
      <c r="M809" s="195"/>
    </row>
    <row r="810" spans="1:13" s="61" customFormat="1" customHeight="1">
      <c r="A810"/>
      <c r="B810"/>
      <c r="C810"/>
      <c r="D810"/>
      <c r="E810"/>
      <c r="F810" s="61"/>
      <c r="G810" s="196" t="e">
        <f>VLOOKUP(D810,sku归属!A:B,2,0)</f>
        <v>#N/A</v>
      </c>
      <c r="K810" s="193"/>
      <c r="L810" s="194"/>
      <c r="M810" s="195"/>
    </row>
    <row r="811" spans="1:13" s="61" customFormat="1" customHeight="1">
      <c r="A811"/>
      <c r="B811"/>
      <c r="C811"/>
      <c r="D811"/>
      <c r="E811"/>
      <c r="F811" s="61"/>
      <c r="G811" s="196" t="e">
        <f>VLOOKUP(D811,sku归属!A:B,2,0)</f>
        <v>#N/A</v>
      </c>
      <c r="K811" s="193"/>
      <c r="L811" s="194"/>
      <c r="M811" s="195"/>
    </row>
    <row r="812" spans="1:13" s="61" customFormat="1" customHeight="1">
      <c r="A812"/>
      <c r="B812"/>
      <c r="C812"/>
      <c r="D812"/>
      <c r="E812"/>
      <c r="F812" s="61"/>
      <c r="G812" s="196" t="e">
        <f>VLOOKUP(D812,sku归属!A:B,2,0)</f>
        <v>#N/A</v>
      </c>
      <c r="K812" s="193"/>
      <c r="L812" s="194"/>
      <c r="M812" s="195"/>
    </row>
    <row r="813" spans="1:13" s="61" customFormat="1" customHeight="1">
      <c r="A813"/>
      <c r="B813"/>
      <c r="C813"/>
      <c r="D813"/>
      <c r="E813"/>
      <c r="F813" s="61"/>
      <c r="G813" s="196" t="e">
        <f>VLOOKUP(D813,sku归属!A:B,2,0)</f>
        <v>#N/A</v>
      </c>
      <c r="K813" s="193"/>
      <c r="L813" s="194"/>
      <c r="M813" s="195"/>
    </row>
    <row r="814" spans="1:13" s="61" customFormat="1" customHeight="1">
      <c r="A814"/>
      <c r="B814"/>
      <c r="C814"/>
      <c r="D814"/>
      <c r="E814"/>
      <c r="F814" s="61"/>
      <c r="G814" s="196" t="e">
        <f>VLOOKUP(D814,sku归属!A:B,2,0)</f>
        <v>#N/A</v>
      </c>
      <c r="K814" s="193"/>
      <c r="L814" s="194"/>
      <c r="M814" s="195"/>
    </row>
    <row r="815" spans="1:13" s="61" customFormat="1" customHeight="1">
      <c r="A815"/>
      <c r="B815"/>
      <c r="C815"/>
      <c r="D815"/>
      <c r="E815"/>
      <c r="F815" s="61"/>
      <c r="G815" s="196" t="e">
        <f>VLOOKUP(D815,sku归属!A:B,2,0)</f>
        <v>#N/A</v>
      </c>
      <c r="K815" s="193"/>
      <c r="L815" s="194"/>
      <c r="M815" s="195"/>
    </row>
    <row r="816" spans="1:13" s="61" customFormat="1" customHeight="1">
      <c r="A816"/>
      <c r="B816"/>
      <c r="C816"/>
      <c r="D816"/>
      <c r="E816"/>
      <c r="F816" s="61"/>
      <c r="G816" s="196" t="e">
        <f>VLOOKUP(D816,sku归属!A:B,2,0)</f>
        <v>#N/A</v>
      </c>
      <c r="K816" s="193"/>
      <c r="L816" s="194"/>
      <c r="M816" s="195"/>
    </row>
    <row r="817" spans="1:13" s="61" customFormat="1" customHeight="1">
      <c r="A817"/>
      <c r="B817"/>
      <c r="C817"/>
      <c r="D817"/>
      <c r="E817"/>
      <c r="F817" s="61"/>
      <c r="G817" s="196" t="e">
        <f>VLOOKUP(D817,sku归属!A:B,2,0)</f>
        <v>#N/A</v>
      </c>
      <c r="K817" s="193"/>
      <c r="L817" s="194"/>
      <c r="M817" s="195"/>
    </row>
    <row r="818" spans="1:13" s="61" customFormat="1" customHeight="1">
      <c r="A818"/>
      <c r="B818"/>
      <c r="C818"/>
      <c r="D818"/>
      <c r="E818"/>
      <c r="F818" s="61"/>
      <c r="G818" s="196" t="e">
        <f>VLOOKUP(D818,sku归属!A:B,2,0)</f>
        <v>#N/A</v>
      </c>
      <c r="K818" s="193"/>
      <c r="L818" s="194"/>
      <c r="M818" s="195"/>
    </row>
    <row r="819" spans="1:13" s="61" customFormat="1" customHeight="1">
      <c r="A819"/>
      <c r="B819"/>
      <c r="C819"/>
      <c r="D819"/>
      <c r="E819"/>
      <c r="F819" s="61"/>
      <c r="G819" s="196" t="e">
        <f>VLOOKUP(D819,sku归属!A:B,2,0)</f>
        <v>#N/A</v>
      </c>
      <c r="K819" s="193"/>
      <c r="L819" s="194"/>
      <c r="M819" s="195"/>
    </row>
    <row r="820" spans="1:13" s="61" customFormat="1" customHeight="1">
      <c r="A820"/>
      <c r="B820"/>
      <c r="C820"/>
      <c r="D820"/>
      <c r="E820"/>
      <c r="F820" s="61"/>
      <c r="G820" s="196" t="e">
        <f>VLOOKUP(D820,sku归属!A:B,2,0)</f>
        <v>#N/A</v>
      </c>
      <c r="K820" s="193"/>
      <c r="L820" s="194"/>
      <c r="M820" s="195"/>
    </row>
    <row r="821" spans="1:13" s="61" customFormat="1" customHeight="1">
      <c r="A821"/>
      <c r="B821"/>
      <c r="C821"/>
      <c r="D821"/>
      <c r="E821"/>
      <c r="F821" s="61"/>
      <c r="G821" s="196" t="e">
        <f>VLOOKUP(D821,sku归属!A:B,2,0)</f>
        <v>#N/A</v>
      </c>
      <c r="K821" s="193"/>
      <c r="L821" s="194"/>
      <c r="M821" s="195"/>
    </row>
    <row r="822" spans="1:13" s="61" customFormat="1" customHeight="1">
      <c r="A822"/>
      <c r="B822"/>
      <c r="C822"/>
      <c r="D822"/>
      <c r="E822"/>
      <c r="F822" s="61"/>
      <c r="G822" s="196" t="e">
        <f>VLOOKUP(D822,sku归属!A:B,2,0)</f>
        <v>#N/A</v>
      </c>
      <c r="K822" s="193"/>
      <c r="L822" s="194"/>
      <c r="M822" s="195"/>
    </row>
    <row r="823" spans="1:13" s="61" customFormat="1" customHeight="1">
      <c r="A823"/>
      <c r="B823"/>
      <c r="C823"/>
      <c r="D823"/>
      <c r="E823"/>
      <c r="F823" s="61"/>
      <c r="G823" s="196" t="e">
        <f>VLOOKUP(D823,sku归属!A:B,2,0)</f>
        <v>#N/A</v>
      </c>
      <c r="K823" s="193"/>
      <c r="L823" s="194"/>
      <c r="M823" s="195"/>
    </row>
    <row r="824" spans="1:13" s="61" customFormat="1" customHeight="1">
      <c r="A824"/>
      <c r="B824"/>
      <c r="C824"/>
      <c r="D824"/>
      <c r="E824"/>
      <c r="F824" s="61"/>
      <c r="G824" s="196" t="e">
        <f>VLOOKUP(D824,sku归属!A:B,2,0)</f>
        <v>#N/A</v>
      </c>
      <c r="K824" s="193"/>
      <c r="L824" s="194"/>
      <c r="M824" s="195"/>
    </row>
    <row r="825" spans="1:13" s="61" customFormat="1" customHeight="1">
      <c r="A825"/>
      <c r="B825"/>
      <c r="C825"/>
      <c r="D825"/>
      <c r="E825"/>
      <c r="F825" s="61"/>
      <c r="G825" s="196" t="e">
        <f>VLOOKUP(D825,sku归属!A:B,2,0)</f>
        <v>#N/A</v>
      </c>
      <c r="K825" s="193"/>
      <c r="L825" s="194"/>
      <c r="M825" s="195"/>
    </row>
    <row r="826" spans="1:13" s="61" customFormat="1" customHeight="1">
      <c r="A826"/>
      <c r="B826"/>
      <c r="C826"/>
      <c r="D826"/>
      <c r="E826"/>
      <c r="F826" s="61"/>
      <c r="G826" s="196" t="e">
        <f>VLOOKUP(D826,sku归属!A:B,2,0)</f>
        <v>#N/A</v>
      </c>
      <c r="K826" s="193"/>
      <c r="L826" s="194"/>
      <c r="M826" s="195"/>
    </row>
    <row r="827" spans="1:13" s="61" customFormat="1" customHeight="1">
      <c r="A827"/>
      <c r="B827"/>
      <c r="C827"/>
      <c r="D827"/>
      <c r="E827"/>
      <c r="F827" s="61"/>
      <c r="G827" s="196" t="e">
        <f>VLOOKUP(D827,sku归属!A:B,2,0)</f>
        <v>#N/A</v>
      </c>
      <c r="K827" s="193"/>
      <c r="L827" s="194"/>
      <c r="M827" s="195"/>
    </row>
    <row r="828" spans="1:13" s="61" customFormat="1" customHeight="1">
      <c r="A828"/>
      <c r="B828"/>
      <c r="C828"/>
      <c r="D828"/>
      <c r="E828"/>
      <c r="F828" s="61"/>
      <c r="G828" s="196" t="e">
        <f>VLOOKUP(D828,sku归属!A:B,2,0)</f>
        <v>#N/A</v>
      </c>
      <c r="K828" s="193"/>
      <c r="L828" s="194"/>
      <c r="M828" s="195"/>
    </row>
    <row r="829" spans="1:13" s="61" customFormat="1" customHeight="1">
      <c r="A829"/>
      <c r="B829"/>
      <c r="C829"/>
      <c r="D829"/>
      <c r="E829"/>
      <c r="F829" s="61"/>
      <c r="G829" s="196" t="e">
        <f>VLOOKUP(D829,sku归属!A:B,2,0)</f>
        <v>#N/A</v>
      </c>
      <c r="K829" s="193"/>
      <c r="L829" s="194"/>
      <c r="M829" s="195"/>
    </row>
    <row r="830" spans="1:13" s="61" customFormat="1" customHeight="1">
      <c r="A830"/>
      <c r="B830"/>
      <c r="C830"/>
      <c r="D830"/>
      <c r="E830"/>
      <c r="F830" s="61"/>
      <c r="G830" s="196" t="e">
        <f>VLOOKUP(D830,sku归属!A:B,2,0)</f>
        <v>#N/A</v>
      </c>
      <c r="K830" s="193"/>
      <c r="L830" s="194"/>
      <c r="M830" s="195"/>
    </row>
    <row r="831" spans="1:13" s="61" customFormat="1" customHeight="1">
      <c r="A831"/>
      <c r="B831"/>
      <c r="C831"/>
      <c r="D831"/>
      <c r="E831"/>
      <c r="F831" s="61"/>
      <c r="G831" s="196" t="e">
        <f>VLOOKUP(D831,sku归属!A:B,2,0)</f>
        <v>#N/A</v>
      </c>
      <c r="K831" s="193"/>
      <c r="L831" s="194"/>
      <c r="M831" s="195"/>
    </row>
    <row r="832" spans="1:13" s="61" customFormat="1" customHeight="1">
      <c r="A832"/>
      <c r="B832"/>
      <c r="C832"/>
      <c r="D832"/>
      <c r="E832"/>
      <c r="F832" s="61"/>
      <c r="G832" s="196" t="e">
        <f>VLOOKUP(D832,sku归属!A:B,2,0)</f>
        <v>#N/A</v>
      </c>
      <c r="K832" s="193"/>
      <c r="L832" s="194"/>
      <c r="M832" s="195"/>
    </row>
    <row r="833" spans="1:13" s="61" customFormat="1" customHeight="1">
      <c r="A833"/>
      <c r="B833"/>
      <c r="C833"/>
      <c r="D833"/>
      <c r="E833"/>
      <c r="F833" s="61"/>
      <c r="G833" s="196" t="e">
        <f>VLOOKUP(D833,sku归属!A:B,2,0)</f>
        <v>#N/A</v>
      </c>
      <c r="K833" s="193"/>
      <c r="L833" s="194"/>
      <c r="M833" s="195"/>
    </row>
    <row r="834" spans="1:13" s="61" customFormat="1" customHeight="1">
      <c r="A834"/>
      <c r="B834"/>
      <c r="C834"/>
      <c r="D834"/>
      <c r="E834"/>
      <c r="F834" s="61"/>
      <c r="G834" s="196" t="e">
        <f>VLOOKUP(D834,sku归属!A:B,2,0)</f>
        <v>#N/A</v>
      </c>
      <c r="K834" s="193"/>
      <c r="L834" s="194"/>
      <c r="M834" s="195"/>
    </row>
    <row r="835" spans="1:13" s="61" customFormat="1" customHeight="1">
      <c r="A835"/>
      <c r="B835"/>
      <c r="C835"/>
      <c r="D835"/>
      <c r="E835"/>
      <c r="F835" s="61"/>
      <c r="G835" s="196" t="e">
        <f>VLOOKUP(D835,sku归属!A:B,2,0)</f>
        <v>#N/A</v>
      </c>
      <c r="K835" s="193"/>
      <c r="L835" s="194"/>
      <c r="M835" s="195"/>
    </row>
    <row r="836" spans="1:13" s="61" customFormat="1" customHeight="1">
      <c r="A836"/>
      <c r="B836"/>
      <c r="C836"/>
      <c r="D836"/>
      <c r="E836"/>
      <c r="F836" s="61"/>
      <c r="G836" s="196" t="e">
        <f>VLOOKUP(D836,sku归属!A:B,2,0)</f>
        <v>#N/A</v>
      </c>
      <c r="K836" s="193"/>
      <c r="L836" s="194"/>
      <c r="M836" s="195"/>
    </row>
    <row r="837" spans="1:13" s="61" customFormat="1" customHeight="1">
      <c r="A837"/>
      <c r="B837"/>
      <c r="C837"/>
      <c r="D837"/>
      <c r="E837"/>
      <c r="F837" s="61"/>
      <c r="G837" s="196" t="e">
        <f>VLOOKUP(D837,sku归属!A:B,2,0)</f>
        <v>#N/A</v>
      </c>
      <c r="K837" s="193"/>
      <c r="L837" s="194"/>
      <c r="M837" s="195"/>
    </row>
    <row r="838" spans="1:13" s="61" customFormat="1" customHeight="1">
      <c r="A838"/>
      <c r="B838"/>
      <c r="C838"/>
      <c r="D838"/>
      <c r="E838"/>
      <c r="F838" s="61"/>
      <c r="G838" s="196" t="e">
        <f>VLOOKUP(D838,sku归属!A:B,2,0)</f>
        <v>#N/A</v>
      </c>
      <c r="K838" s="193"/>
      <c r="L838" s="194"/>
      <c r="M838" s="195"/>
    </row>
    <row r="839" spans="1:13" s="61" customFormat="1" customHeight="1">
      <c r="A839"/>
      <c r="B839"/>
      <c r="C839"/>
      <c r="D839"/>
      <c r="E839"/>
      <c r="F839" s="61"/>
      <c r="G839" s="196" t="e">
        <f>VLOOKUP(D839,sku归属!A:B,2,0)</f>
        <v>#N/A</v>
      </c>
      <c r="K839" s="193"/>
      <c r="L839" s="194"/>
      <c r="M839" s="195"/>
    </row>
    <row r="840" spans="1:13" s="61" customFormat="1" customHeight="1">
      <c r="A840"/>
      <c r="B840"/>
      <c r="C840"/>
      <c r="D840"/>
      <c r="E840"/>
      <c r="F840" s="61"/>
      <c r="G840" s="196" t="e">
        <f>VLOOKUP(D840,sku归属!A:B,2,0)</f>
        <v>#N/A</v>
      </c>
      <c r="K840" s="193"/>
      <c r="L840" s="194"/>
      <c r="M840" s="195"/>
    </row>
    <row r="841" spans="1:13" s="61" customFormat="1" customHeight="1">
      <c r="A841"/>
      <c r="B841"/>
      <c r="C841"/>
      <c r="D841"/>
      <c r="E841"/>
      <c r="F841" s="61"/>
      <c r="G841" s="196" t="e">
        <f>VLOOKUP(D841,sku归属!A:B,2,0)</f>
        <v>#N/A</v>
      </c>
      <c r="K841" s="193"/>
      <c r="L841" s="194"/>
      <c r="M841" s="195"/>
    </row>
    <row r="842" spans="1:13" s="61" customFormat="1" customHeight="1">
      <c r="A842"/>
      <c r="B842"/>
      <c r="C842"/>
      <c r="D842"/>
      <c r="E842"/>
      <c r="F842" s="61"/>
      <c r="G842" s="196" t="e">
        <f>VLOOKUP(D842,sku归属!A:B,2,0)</f>
        <v>#N/A</v>
      </c>
      <c r="K842" s="193"/>
      <c r="L842" s="194"/>
      <c r="M842" s="195"/>
    </row>
    <row r="843" spans="1:13" s="61" customFormat="1" customHeight="1">
      <c r="A843"/>
      <c r="B843"/>
      <c r="C843"/>
      <c r="D843"/>
      <c r="E843"/>
      <c r="F843" s="61"/>
      <c r="G843" s="196" t="e">
        <f>VLOOKUP(D843,sku归属!A:B,2,0)</f>
        <v>#N/A</v>
      </c>
      <c r="K843" s="193"/>
      <c r="L843" s="194"/>
      <c r="M843" s="195"/>
    </row>
    <row r="844" spans="1:13" s="61" customFormat="1" customHeight="1">
      <c r="A844"/>
      <c r="B844"/>
      <c r="C844"/>
      <c r="D844"/>
      <c r="E844"/>
      <c r="F844" s="61"/>
      <c r="G844" s="196" t="e">
        <f>VLOOKUP(D844,sku归属!A:B,2,0)</f>
        <v>#N/A</v>
      </c>
      <c r="K844" s="193"/>
      <c r="L844" s="194"/>
      <c r="M844" s="195"/>
    </row>
    <row r="845" spans="1:13" s="61" customFormat="1" customHeight="1">
      <c r="A845"/>
      <c r="B845"/>
      <c r="C845"/>
      <c r="D845"/>
      <c r="E845"/>
      <c r="F845" s="61"/>
      <c r="G845" s="196" t="e">
        <f>VLOOKUP(D845,sku归属!A:B,2,0)</f>
        <v>#N/A</v>
      </c>
      <c r="K845" s="193"/>
      <c r="L845" s="194"/>
      <c r="M845" s="195"/>
    </row>
    <row r="846" spans="1:13" s="61" customFormat="1" customHeight="1">
      <c r="A846"/>
      <c r="B846"/>
      <c r="C846"/>
      <c r="D846"/>
      <c r="E846"/>
      <c r="F846" s="61"/>
      <c r="G846" s="196" t="e">
        <f>VLOOKUP(D846,sku归属!A:B,2,0)</f>
        <v>#N/A</v>
      </c>
      <c r="K846" s="193"/>
      <c r="L846" s="194"/>
      <c r="M846" s="195"/>
    </row>
    <row r="847" spans="1:13" s="61" customFormat="1" customHeight="1">
      <c r="A847"/>
      <c r="B847"/>
      <c r="C847"/>
      <c r="D847"/>
      <c r="E847"/>
      <c r="F847" s="61"/>
      <c r="G847" s="196" t="e">
        <f>VLOOKUP(D847,sku归属!A:B,2,0)</f>
        <v>#N/A</v>
      </c>
      <c r="K847" s="193"/>
      <c r="L847" s="194"/>
      <c r="M847" s="195"/>
    </row>
    <row r="848" spans="1:13" s="61" customFormat="1" customHeight="1">
      <c r="A848"/>
      <c r="B848"/>
      <c r="C848"/>
      <c r="D848"/>
      <c r="E848"/>
      <c r="F848" s="61"/>
      <c r="G848" s="196" t="e">
        <f>VLOOKUP(D848,sku归属!A:B,2,0)</f>
        <v>#N/A</v>
      </c>
      <c r="K848" s="193"/>
      <c r="L848" s="194"/>
      <c r="M848" s="195"/>
    </row>
    <row r="849" spans="1:13" s="61" customFormat="1" customHeight="1">
      <c r="A849"/>
      <c r="B849"/>
      <c r="C849"/>
      <c r="D849"/>
      <c r="E849"/>
      <c r="F849" s="61"/>
      <c r="G849" s="196" t="e">
        <f>VLOOKUP(D849,sku归属!A:B,2,0)</f>
        <v>#N/A</v>
      </c>
      <c r="K849" s="193"/>
      <c r="L849" s="194"/>
      <c r="M849" s="195"/>
    </row>
    <row r="850" spans="1:13" s="61" customFormat="1" customHeight="1">
      <c r="A850"/>
      <c r="B850"/>
      <c r="C850"/>
      <c r="D850"/>
      <c r="E850"/>
      <c r="F850" s="61"/>
      <c r="G850" s="196" t="e">
        <f>VLOOKUP(D850,sku归属!A:B,2,0)</f>
        <v>#N/A</v>
      </c>
      <c r="K850" s="193"/>
      <c r="L850" s="194"/>
      <c r="M850" s="195"/>
    </row>
    <row r="851" spans="1:13" s="61" customFormat="1" customHeight="1">
      <c r="A851"/>
      <c r="B851"/>
      <c r="C851"/>
      <c r="D851"/>
      <c r="E851"/>
      <c r="F851" s="61"/>
      <c r="G851" s="196" t="e">
        <f>VLOOKUP(D851,sku归属!A:B,2,0)</f>
        <v>#N/A</v>
      </c>
      <c r="K851" s="193"/>
      <c r="L851" s="194"/>
      <c r="M851" s="195"/>
    </row>
    <row r="852" spans="1:13" s="61" customFormat="1" customHeight="1">
      <c r="A852"/>
      <c r="B852"/>
      <c r="C852"/>
      <c r="D852"/>
      <c r="E852"/>
      <c r="F852" s="61"/>
      <c r="G852" s="196" t="e">
        <f>VLOOKUP(D852,sku归属!A:B,2,0)</f>
        <v>#N/A</v>
      </c>
      <c r="K852" s="193"/>
      <c r="L852" s="194"/>
      <c r="M852" s="195"/>
    </row>
    <row r="853" spans="1:13" s="61" customFormat="1" customHeight="1">
      <c r="A853"/>
      <c r="B853"/>
      <c r="C853"/>
      <c r="D853"/>
      <c r="E853"/>
      <c r="F853" s="61"/>
      <c r="G853" s="196" t="e">
        <f>VLOOKUP(D853,sku归属!A:B,2,0)</f>
        <v>#N/A</v>
      </c>
      <c r="K853" s="193"/>
      <c r="L853" s="194"/>
      <c r="M853" s="195"/>
    </row>
    <row r="854" spans="1:13" s="61" customFormat="1" customHeight="1">
      <c r="A854"/>
      <c r="B854"/>
      <c r="C854"/>
      <c r="D854"/>
      <c r="E854"/>
      <c r="F854" s="61"/>
      <c r="G854" s="196" t="e">
        <f>VLOOKUP(D854,sku归属!A:B,2,0)</f>
        <v>#N/A</v>
      </c>
      <c r="K854" s="193"/>
      <c r="L854" s="194"/>
      <c r="M854" s="195"/>
    </row>
    <row r="855" spans="1:13" s="61" customFormat="1" customHeight="1">
      <c r="A855"/>
      <c r="B855"/>
      <c r="C855"/>
      <c r="D855"/>
      <c r="E855"/>
      <c r="F855" s="61"/>
      <c r="G855" s="196" t="e">
        <f>VLOOKUP(D855,sku归属!A:B,2,0)</f>
        <v>#N/A</v>
      </c>
      <c r="K855" s="193"/>
      <c r="L855" s="194"/>
      <c r="M855" s="195"/>
    </row>
    <row r="856" spans="1:13" s="61" customFormat="1" customHeight="1">
      <c r="A856"/>
      <c r="B856"/>
      <c r="C856"/>
      <c r="D856"/>
      <c r="E856"/>
      <c r="F856" s="61"/>
      <c r="G856" s="196" t="e">
        <f>VLOOKUP(D856,sku归属!A:B,2,0)</f>
        <v>#N/A</v>
      </c>
      <c r="K856" s="193"/>
      <c r="L856" s="194"/>
      <c r="M856" s="195"/>
    </row>
    <row r="857" spans="1:13" s="61" customFormat="1" customHeight="1">
      <c r="A857"/>
      <c r="B857"/>
      <c r="C857"/>
      <c r="D857"/>
      <c r="E857"/>
      <c r="F857" s="61"/>
      <c r="G857" s="196" t="e">
        <f>VLOOKUP(D857,sku归属!A:B,2,0)</f>
        <v>#N/A</v>
      </c>
      <c r="K857" s="193"/>
      <c r="L857" s="194"/>
      <c r="M857" s="195"/>
    </row>
    <row r="858" spans="1:13" s="61" customFormat="1" customHeight="1">
      <c r="A858"/>
      <c r="B858"/>
      <c r="C858"/>
      <c r="D858"/>
      <c r="E858"/>
      <c r="F858" s="61"/>
      <c r="G858" s="196" t="e">
        <f>VLOOKUP(D858,sku归属!A:B,2,0)</f>
        <v>#N/A</v>
      </c>
      <c r="K858" s="193"/>
      <c r="L858" s="194"/>
      <c r="M858" s="195"/>
    </row>
    <row r="859" spans="1:13" s="61" customFormat="1" customHeight="1">
      <c r="A859"/>
      <c r="B859"/>
      <c r="C859"/>
      <c r="D859"/>
      <c r="E859"/>
      <c r="F859" s="61"/>
      <c r="G859" s="196" t="e">
        <f>VLOOKUP(D859,sku归属!A:B,2,0)</f>
        <v>#N/A</v>
      </c>
      <c r="K859" s="193"/>
      <c r="L859" s="194"/>
      <c r="M859" s="195"/>
    </row>
    <row r="860" spans="1:13" s="61" customFormat="1" customHeight="1">
      <c r="A860"/>
      <c r="B860"/>
      <c r="C860"/>
      <c r="D860"/>
      <c r="E860"/>
      <c r="F860" s="61"/>
      <c r="G860" s="196" t="e">
        <f>VLOOKUP(D860,sku归属!A:B,2,0)</f>
        <v>#N/A</v>
      </c>
      <c r="K860" s="193"/>
      <c r="L860" s="194"/>
      <c r="M860" s="195"/>
    </row>
    <row r="861" spans="1:13" s="61" customFormat="1" customHeight="1">
      <c r="A861"/>
      <c r="B861"/>
      <c r="C861"/>
      <c r="D861"/>
      <c r="E861"/>
      <c r="F861" s="61"/>
      <c r="G861" s="196" t="e">
        <f>VLOOKUP(D861,sku归属!A:B,2,0)</f>
        <v>#N/A</v>
      </c>
      <c r="K861" s="193"/>
      <c r="L861" s="194"/>
      <c r="M861" s="195"/>
    </row>
    <row r="862" spans="1:13" s="61" customFormat="1" customHeight="1">
      <c r="A862"/>
      <c r="B862"/>
      <c r="C862"/>
      <c r="D862"/>
      <c r="E862"/>
      <c r="F862" s="61"/>
      <c r="G862" s="196" t="e">
        <f>VLOOKUP(D862,sku归属!A:B,2,0)</f>
        <v>#N/A</v>
      </c>
      <c r="K862" s="193"/>
      <c r="L862" s="194"/>
      <c r="M862" s="195"/>
    </row>
    <row r="863" spans="1:13" s="61" customFormat="1" customHeight="1">
      <c r="A863"/>
      <c r="B863"/>
      <c r="C863"/>
      <c r="D863"/>
      <c r="E863"/>
      <c r="F863" s="61"/>
      <c r="G863" s="196" t="e">
        <f>VLOOKUP(D863,sku归属!A:B,2,0)</f>
        <v>#N/A</v>
      </c>
      <c r="K863" s="193"/>
      <c r="L863" s="194"/>
      <c r="M863" s="195"/>
    </row>
    <row r="864" spans="1:13" s="61" customFormat="1" customHeight="1">
      <c r="A864"/>
      <c r="B864"/>
      <c r="C864"/>
      <c r="D864"/>
      <c r="E864"/>
      <c r="F864" s="61"/>
      <c r="G864" s="196" t="e">
        <f>VLOOKUP(D864,sku归属!A:B,2,0)</f>
        <v>#N/A</v>
      </c>
      <c r="K864" s="193"/>
      <c r="L864" s="194"/>
      <c r="M864" s="195"/>
    </row>
    <row r="865" spans="1:13" s="61" customFormat="1" customHeight="1">
      <c r="A865"/>
      <c r="B865"/>
      <c r="C865"/>
      <c r="D865"/>
      <c r="E865"/>
      <c r="F865" s="61"/>
      <c r="G865" s="196" t="e">
        <f>VLOOKUP(D865,sku归属!A:B,2,0)</f>
        <v>#N/A</v>
      </c>
      <c r="K865" s="193"/>
      <c r="L865" s="194"/>
      <c r="M865" s="195"/>
    </row>
    <row r="866" spans="1:13" s="61" customFormat="1" customHeight="1">
      <c r="A866"/>
      <c r="B866"/>
      <c r="C866"/>
      <c r="D866"/>
      <c r="E866"/>
      <c r="F866" s="61"/>
      <c r="G866" s="196" t="e">
        <f>VLOOKUP(D866,sku归属!A:B,2,0)</f>
        <v>#N/A</v>
      </c>
      <c r="K866" s="193"/>
      <c r="L866" s="194"/>
      <c r="M866" s="195"/>
    </row>
    <row r="867" spans="1:13" s="61" customFormat="1" customHeight="1">
      <c r="A867"/>
      <c r="B867"/>
      <c r="C867"/>
      <c r="D867"/>
      <c r="E867"/>
      <c r="F867" s="61"/>
      <c r="G867" s="196" t="e">
        <f>VLOOKUP(D867,sku归属!A:B,2,0)</f>
        <v>#N/A</v>
      </c>
      <c r="K867" s="193"/>
      <c r="L867" s="194"/>
      <c r="M867" s="195"/>
    </row>
    <row r="868" spans="1:13" s="61" customFormat="1" customHeight="1">
      <c r="A868"/>
      <c r="B868"/>
      <c r="C868"/>
      <c r="D868"/>
      <c r="E868"/>
      <c r="F868" s="61"/>
      <c r="G868" s="196" t="e">
        <f>VLOOKUP(D868,sku归属!A:B,2,0)</f>
        <v>#N/A</v>
      </c>
      <c r="K868" s="193"/>
      <c r="L868" s="194"/>
      <c r="M868" s="195"/>
    </row>
    <row r="869" spans="1:13" s="61" customFormat="1" customHeight="1">
      <c r="A869"/>
      <c r="B869"/>
      <c r="C869"/>
      <c r="D869"/>
      <c r="E869"/>
      <c r="F869" s="61"/>
      <c r="G869" s="196" t="e">
        <f>VLOOKUP(D869,sku归属!A:B,2,0)</f>
        <v>#N/A</v>
      </c>
      <c r="K869" s="193"/>
      <c r="L869" s="194"/>
      <c r="M869" s="195"/>
    </row>
    <row r="870" spans="1:13" s="61" customFormat="1" customHeight="1">
      <c r="A870"/>
      <c r="B870"/>
      <c r="C870"/>
      <c r="D870"/>
      <c r="E870"/>
      <c r="F870" s="61"/>
      <c r="G870" s="196" t="e">
        <f>VLOOKUP(D870,sku归属!A:B,2,0)</f>
        <v>#N/A</v>
      </c>
      <c r="K870" s="193"/>
      <c r="L870" s="194"/>
      <c r="M870" s="195"/>
    </row>
    <row r="871" spans="1:13" s="61" customFormat="1" customHeight="1">
      <c r="A871"/>
      <c r="B871"/>
      <c r="C871"/>
      <c r="D871"/>
      <c r="E871"/>
      <c r="F871" s="61"/>
      <c r="G871" s="196" t="e">
        <f>VLOOKUP(D871,sku归属!A:B,2,0)</f>
        <v>#N/A</v>
      </c>
      <c r="K871" s="193"/>
      <c r="L871" s="194"/>
      <c r="M871" s="195"/>
    </row>
    <row r="872" spans="1:13" s="61" customFormat="1" customHeight="1">
      <c r="A872"/>
      <c r="B872"/>
      <c r="C872"/>
      <c r="D872"/>
      <c r="E872"/>
      <c r="F872" s="61"/>
      <c r="G872" s="196" t="e">
        <f>VLOOKUP(D872,sku归属!A:B,2,0)</f>
        <v>#N/A</v>
      </c>
      <c r="K872" s="193"/>
      <c r="L872" s="194"/>
      <c r="M872" s="195"/>
    </row>
    <row r="873" spans="1:13" s="61" customFormat="1" customHeight="1">
      <c r="A873"/>
      <c r="B873"/>
      <c r="C873"/>
      <c r="D873"/>
      <c r="E873"/>
      <c r="F873" s="61"/>
      <c r="G873" s="196" t="e">
        <f>VLOOKUP(D873,sku归属!A:B,2,0)</f>
        <v>#N/A</v>
      </c>
      <c r="K873" s="193"/>
      <c r="L873" s="194"/>
      <c r="M873" s="195"/>
    </row>
    <row r="874" spans="1:13" s="61" customFormat="1" customHeight="1">
      <c r="A874"/>
      <c r="B874"/>
      <c r="C874"/>
      <c r="D874"/>
      <c r="E874"/>
      <c r="F874" s="61"/>
      <c r="G874" s="196" t="e">
        <f>VLOOKUP(D874,sku归属!A:B,2,0)</f>
        <v>#N/A</v>
      </c>
      <c r="K874" s="193"/>
      <c r="L874" s="194"/>
      <c r="M874" s="195"/>
    </row>
    <row r="875" spans="1:13" s="61" customFormat="1" customHeight="1">
      <c r="A875"/>
      <c r="B875"/>
      <c r="C875"/>
      <c r="D875"/>
      <c r="E875"/>
      <c r="F875" s="61"/>
      <c r="G875" s="196" t="e">
        <f>VLOOKUP(D875,sku归属!A:B,2,0)</f>
        <v>#N/A</v>
      </c>
      <c r="K875" s="193"/>
      <c r="L875" s="194"/>
      <c r="M875" s="195"/>
    </row>
    <row r="876" spans="1:13" s="61" customFormat="1" customHeight="1">
      <c r="A876"/>
      <c r="B876"/>
      <c r="C876"/>
      <c r="D876"/>
      <c r="E876"/>
      <c r="F876" s="61"/>
      <c r="G876" s="196" t="e">
        <f>VLOOKUP(D876,sku归属!A:B,2,0)</f>
        <v>#N/A</v>
      </c>
      <c r="K876" s="193"/>
      <c r="L876" s="194"/>
      <c r="M876" s="195"/>
    </row>
    <row r="877" spans="1:13" s="61" customFormat="1" customHeight="1">
      <c r="A877"/>
      <c r="B877"/>
      <c r="C877"/>
      <c r="D877"/>
      <c r="E877"/>
      <c r="F877" s="61"/>
      <c r="G877" s="196" t="e">
        <f>VLOOKUP(D877,sku归属!A:B,2,0)</f>
        <v>#N/A</v>
      </c>
      <c r="K877" s="193"/>
      <c r="L877" s="194"/>
      <c r="M877" s="195"/>
    </row>
    <row r="878" spans="1:13" s="61" customFormat="1" customHeight="1">
      <c r="A878"/>
      <c r="B878"/>
      <c r="C878"/>
      <c r="D878"/>
      <c r="E878"/>
      <c r="F878" s="61"/>
      <c r="G878" s="196" t="e">
        <f>VLOOKUP(D878,sku归属!A:B,2,0)</f>
        <v>#N/A</v>
      </c>
      <c r="K878" s="193"/>
      <c r="L878" s="194"/>
      <c r="M878" s="195"/>
    </row>
    <row r="879" spans="1:13" s="61" customFormat="1" customHeight="1">
      <c r="A879"/>
      <c r="B879"/>
      <c r="C879"/>
      <c r="D879"/>
      <c r="E879"/>
      <c r="F879" s="61"/>
      <c r="G879" s="196" t="e">
        <f>VLOOKUP(D879,sku归属!A:B,2,0)</f>
        <v>#N/A</v>
      </c>
      <c r="K879" s="193"/>
      <c r="L879" s="194"/>
      <c r="M879" s="195"/>
    </row>
    <row r="880" spans="1:13" s="61" customFormat="1" customHeight="1">
      <c r="A880"/>
      <c r="B880"/>
      <c r="C880"/>
      <c r="D880"/>
      <c r="E880"/>
      <c r="F880" s="61"/>
      <c r="G880" s="196" t="e">
        <f>VLOOKUP(D880,sku归属!A:B,2,0)</f>
        <v>#N/A</v>
      </c>
      <c r="K880" s="193"/>
      <c r="L880" s="194"/>
      <c r="M880" s="195"/>
    </row>
    <row r="881" spans="1:13" s="61" customFormat="1" customHeight="1">
      <c r="A881"/>
      <c r="B881"/>
      <c r="C881"/>
      <c r="D881"/>
      <c r="E881"/>
      <c r="F881" s="61"/>
      <c r="G881" s="196" t="e">
        <f>VLOOKUP(D881,sku归属!A:B,2,0)</f>
        <v>#N/A</v>
      </c>
      <c r="K881" s="193"/>
      <c r="L881" s="194"/>
      <c r="M881" s="195"/>
    </row>
    <row r="882" spans="1:13" s="61" customFormat="1" customHeight="1">
      <c r="A882"/>
      <c r="B882"/>
      <c r="C882"/>
      <c r="D882"/>
      <c r="E882"/>
      <c r="F882" s="61"/>
      <c r="G882" s="196" t="e">
        <f>VLOOKUP(D882,sku归属!A:B,2,0)</f>
        <v>#N/A</v>
      </c>
      <c r="K882" s="193"/>
      <c r="L882" s="194"/>
      <c r="M882" s="195"/>
    </row>
    <row r="883" spans="1:13" s="61" customFormat="1" customHeight="1">
      <c r="A883"/>
      <c r="B883"/>
      <c r="C883"/>
      <c r="D883"/>
      <c r="E883"/>
      <c r="F883" s="61"/>
      <c r="G883" s="196" t="e">
        <f>VLOOKUP(D883,sku归属!A:B,2,0)</f>
        <v>#N/A</v>
      </c>
      <c r="K883" s="193"/>
      <c r="L883" s="194"/>
      <c r="M883" s="195"/>
    </row>
    <row r="884" spans="1:13" s="61" customFormat="1" customHeight="1">
      <c r="A884"/>
      <c r="B884"/>
      <c r="C884"/>
      <c r="D884"/>
      <c r="E884"/>
      <c r="F884" s="61"/>
      <c r="G884" s="196" t="e">
        <f>VLOOKUP(D884,sku归属!A:B,2,0)</f>
        <v>#N/A</v>
      </c>
      <c r="K884" s="193"/>
      <c r="L884" s="194"/>
      <c r="M884" s="195"/>
    </row>
    <row r="885" spans="1:13" s="61" customFormat="1" customHeight="1">
      <c r="A885"/>
      <c r="B885"/>
      <c r="C885"/>
      <c r="D885"/>
      <c r="E885"/>
      <c r="F885" s="61"/>
      <c r="G885" s="196" t="e">
        <f>VLOOKUP(D885,sku归属!A:B,2,0)</f>
        <v>#N/A</v>
      </c>
      <c r="K885" s="193"/>
      <c r="L885" s="194"/>
      <c r="M885" s="195"/>
    </row>
    <row r="886" spans="1:13" s="61" customFormat="1" customHeight="1">
      <c r="A886"/>
      <c r="B886"/>
      <c r="C886"/>
      <c r="D886"/>
      <c r="E886"/>
      <c r="F886" s="61"/>
      <c r="G886" s="196" t="e">
        <f>VLOOKUP(D886,sku归属!A:B,2,0)</f>
        <v>#N/A</v>
      </c>
      <c r="K886" s="193"/>
      <c r="L886" s="194"/>
      <c r="M886" s="195"/>
    </row>
    <row r="887" spans="1:13" s="61" customFormat="1" customHeight="1">
      <c r="A887"/>
      <c r="B887"/>
      <c r="C887"/>
      <c r="D887"/>
      <c r="E887"/>
      <c r="F887" s="61"/>
      <c r="G887" s="196" t="e">
        <f>VLOOKUP(D887,sku归属!A:B,2,0)</f>
        <v>#N/A</v>
      </c>
      <c r="K887" s="193"/>
      <c r="L887" s="194"/>
      <c r="M887" s="195"/>
    </row>
    <row r="888" spans="1:13" s="61" customFormat="1" customHeight="1">
      <c r="A888"/>
      <c r="B888"/>
      <c r="C888"/>
      <c r="D888"/>
      <c r="E888"/>
      <c r="F888" s="61"/>
      <c r="G888" s="196" t="e">
        <f>VLOOKUP(D888,sku归属!A:B,2,0)</f>
        <v>#N/A</v>
      </c>
      <c r="K888" s="193"/>
      <c r="L888" s="194"/>
      <c r="M888" s="195"/>
    </row>
    <row r="889" spans="1:13" s="61" customFormat="1" customHeight="1">
      <c r="A889"/>
      <c r="B889"/>
      <c r="C889"/>
      <c r="D889"/>
      <c r="E889"/>
      <c r="F889" s="61"/>
      <c r="G889" s="196" t="e">
        <f>VLOOKUP(D889,sku归属!A:B,2,0)</f>
        <v>#N/A</v>
      </c>
      <c r="K889" s="193"/>
      <c r="L889" s="194"/>
      <c r="M889" s="195"/>
    </row>
    <row r="890" spans="1:13" s="61" customFormat="1" customHeight="1">
      <c r="A890"/>
      <c r="B890"/>
      <c r="C890"/>
      <c r="D890"/>
      <c r="E890"/>
      <c r="F890" s="61"/>
      <c r="G890" s="196" t="e">
        <f>VLOOKUP(D890,sku归属!A:B,2,0)</f>
        <v>#N/A</v>
      </c>
      <c r="K890" s="193"/>
      <c r="L890" s="194"/>
      <c r="M890" s="195"/>
    </row>
    <row r="891" spans="1:13" s="61" customFormat="1" customHeight="1">
      <c r="A891"/>
      <c r="B891"/>
      <c r="C891"/>
      <c r="D891"/>
      <c r="E891"/>
      <c r="F891" s="61"/>
      <c r="G891" s="196" t="e">
        <f>VLOOKUP(D891,sku归属!A:B,2,0)</f>
        <v>#N/A</v>
      </c>
      <c r="K891" s="193"/>
      <c r="L891" s="194"/>
      <c r="M891" s="195"/>
    </row>
    <row r="892" spans="1:13" s="61" customFormat="1" customHeight="1">
      <c r="A892"/>
      <c r="B892"/>
      <c r="C892"/>
      <c r="D892"/>
      <c r="E892"/>
      <c r="F892" s="61"/>
      <c r="G892" s="196" t="e">
        <f>VLOOKUP(D892,sku归属!A:B,2,0)</f>
        <v>#N/A</v>
      </c>
      <c r="K892" s="193"/>
      <c r="L892" s="194"/>
      <c r="M892" s="195"/>
    </row>
    <row r="893" spans="1:13" s="61" customFormat="1" customHeight="1">
      <c r="A893"/>
      <c r="B893"/>
      <c r="C893"/>
      <c r="D893"/>
      <c r="E893"/>
      <c r="F893" s="61"/>
      <c r="G893" s="196" t="e">
        <f>VLOOKUP(D893,sku归属!A:B,2,0)</f>
        <v>#N/A</v>
      </c>
      <c r="K893" s="193"/>
      <c r="L893" s="194"/>
      <c r="M893" s="195"/>
    </row>
    <row r="894" spans="1:13" s="61" customFormat="1" customHeight="1">
      <c r="A894"/>
      <c r="B894"/>
      <c r="C894"/>
      <c r="D894"/>
      <c r="E894"/>
      <c r="F894" s="61"/>
      <c r="G894" s="196" t="e">
        <f>VLOOKUP(D894,sku归属!A:B,2,0)</f>
        <v>#N/A</v>
      </c>
      <c r="K894" s="193"/>
      <c r="L894" s="194"/>
      <c r="M894" s="195"/>
    </row>
    <row r="895" spans="1:13" s="61" customFormat="1" customHeight="1">
      <c r="A895"/>
      <c r="B895"/>
      <c r="C895"/>
      <c r="D895"/>
      <c r="E895"/>
      <c r="F895" s="61"/>
      <c r="G895" s="196" t="e">
        <f>VLOOKUP(D895,sku归属!A:B,2,0)</f>
        <v>#N/A</v>
      </c>
      <c r="K895" s="193"/>
      <c r="L895" s="194"/>
      <c r="M895" s="195"/>
    </row>
    <row r="896" spans="1:13" s="61" customFormat="1" customHeight="1">
      <c r="A896"/>
      <c r="B896"/>
      <c r="C896"/>
      <c r="D896"/>
      <c r="E896"/>
      <c r="F896" s="61"/>
      <c r="G896" s="196" t="e">
        <f>VLOOKUP(D896,sku归属!A:B,2,0)</f>
        <v>#N/A</v>
      </c>
      <c r="K896" s="193"/>
      <c r="L896" s="194"/>
      <c r="M896" s="195"/>
    </row>
    <row r="897" spans="1:13" s="61" customFormat="1" customHeight="1">
      <c r="A897"/>
      <c r="B897"/>
      <c r="C897"/>
      <c r="D897"/>
      <c r="E897"/>
      <c r="F897" s="61"/>
      <c r="G897" s="196" t="e">
        <f>VLOOKUP(D897,sku归属!A:B,2,0)</f>
        <v>#N/A</v>
      </c>
      <c r="K897" s="193"/>
      <c r="L897" s="194"/>
      <c r="M897" s="195"/>
    </row>
    <row r="898" spans="1:13" s="61" customFormat="1" customHeight="1">
      <c r="A898"/>
      <c r="B898"/>
      <c r="C898"/>
      <c r="D898"/>
      <c r="E898"/>
      <c r="F898" s="61"/>
      <c r="G898" s="196" t="e">
        <f>VLOOKUP(D898,sku归属!A:B,2,0)</f>
        <v>#N/A</v>
      </c>
      <c r="K898" s="193"/>
      <c r="L898" s="194"/>
      <c r="M898" s="195"/>
    </row>
    <row r="899" spans="1:13" s="61" customFormat="1" customHeight="1">
      <c r="A899"/>
      <c r="B899"/>
      <c r="C899"/>
      <c r="D899"/>
      <c r="E899"/>
      <c r="F899" s="61"/>
      <c r="G899" s="196" t="e">
        <f>VLOOKUP(D899,sku归属!A:B,2,0)</f>
        <v>#N/A</v>
      </c>
      <c r="K899" s="193"/>
      <c r="L899" s="194"/>
      <c r="M899" s="195"/>
    </row>
    <row r="900" spans="1:13" s="61" customFormat="1" customHeight="1">
      <c r="A900"/>
      <c r="B900"/>
      <c r="C900"/>
      <c r="D900"/>
      <c r="E900"/>
      <c r="F900" s="61"/>
      <c r="G900" s="196" t="e">
        <f>VLOOKUP(D900,sku归属!A:B,2,0)</f>
        <v>#N/A</v>
      </c>
      <c r="K900" s="193"/>
      <c r="L900" s="194"/>
      <c r="M900" s="195"/>
    </row>
    <row r="901" spans="1:13" s="61" customFormat="1" customHeight="1">
      <c r="A901"/>
      <c r="B901"/>
      <c r="C901"/>
      <c r="D901"/>
      <c r="E901"/>
      <c r="F901" s="61"/>
      <c r="G901" s="196" t="e">
        <f>VLOOKUP(D901,sku归属!A:B,2,0)</f>
        <v>#N/A</v>
      </c>
      <c r="K901" s="193"/>
      <c r="L901" s="194"/>
      <c r="M901" s="195"/>
    </row>
    <row r="902" spans="1:13" s="61" customFormat="1" customHeight="1">
      <c r="A902"/>
      <c r="B902"/>
      <c r="C902"/>
      <c r="D902"/>
      <c r="E902"/>
      <c r="F902" s="61"/>
      <c r="G902" s="196" t="e">
        <f>VLOOKUP(D902,sku归属!A:B,2,0)</f>
        <v>#N/A</v>
      </c>
      <c r="K902" s="193"/>
      <c r="L902" s="194"/>
      <c r="M902" s="195"/>
    </row>
    <row r="903" spans="1:13" s="61" customFormat="1" customHeight="1">
      <c r="A903"/>
      <c r="B903"/>
      <c r="C903"/>
      <c r="D903"/>
      <c r="E903"/>
      <c r="F903" s="61"/>
      <c r="G903" s="196" t="e">
        <f>VLOOKUP(D903,sku归属!A:B,2,0)</f>
        <v>#N/A</v>
      </c>
      <c r="K903" s="193"/>
      <c r="L903" s="194"/>
      <c r="M903" s="195"/>
    </row>
    <row r="904" spans="1:13" s="61" customFormat="1" customHeight="1">
      <c r="A904"/>
      <c r="B904"/>
      <c r="C904"/>
      <c r="D904"/>
      <c r="E904"/>
      <c r="F904" s="61"/>
      <c r="G904" s="196" t="e">
        <f>VLOOKUP(D904,sku归属!A:B,2,0)</f>
        <v>#N/A</v>
      </c>
      <c r="K904" s="193"/>
      <c r="L904" s="194"/>
      <c r="M904" s="195"/>
    </row>
    <row r="905" spans="1:13" s="61" customFormat="1" customHeight="1">
      <c r="A905"/>
      <c r="B905"/>
      <c r="C905"/>
      <c r="D905"/>
      <c r="E905"/>
      <c r="F905" s="61"/>
      <c r="G905" s="196" t="e">
        <f>VLOOKUP(D905,sku归属!A:B,2,0)</f>
        <v>#N/A</v>
      </c>
      <c r="K905" s="193"/>
      <c r="L905" s="194"/>
      <c r="M905" s="195"/>
    </row>
    <row r="906" spans="1:13" s="61" customFormat="1" customHeight="1">
      <c r="A906"/>
      <c r="B906"/>
      <c r="C906"/>
      <c r="D906"/>
      <c r="E906"/>
      <c r="F906" s="61"/>
      <c r="G906" s="196" t="e">
        <f>VLOOKUP(D906,sku归属!A:B,2,0)</f>
        <v>#N/A</v>
      </c>
      <c r="K906" s="193"/>
      <c r="L906" s="194"/>
      <c r="M906" s="195"/>
    </row>
    <row r="907" spans="1:13" s="61" customFormat="1" customHeight="1">
      <c r="A907"/>
      <c r="B907"/>
      <c r="C907"/>
      <c r="D907"/>
      <c r="E907"/>
      <c r="F907" s="61"/>
      <c r="G907" s="196" t="e">
        <f>VLOOKUP(D907,sku归属!A:B,2,0)</f>
        <v>#N/A</v>
      </c>
      <c r="K907" s="193"/>
      <c r="L907" s="194"/>
      <c r="M907" s="195"/>
    </row>
    <row r="908" spans="1:13" s="61" customFormat="1" customHeight="1">
      <c r="A908"/>
      <c r="B908"/>
      <c r="C908"/>
      <c r="D908"/>
      <c r="E908"/>
      <c r="F908" s="61"/>
      <c r="G908" s="196" t="e">
        <f>VLOOKUP(D908,sku归属!A:B,2,0)</f>
        <v>#N/A</v>
      </c>
      <c r="K908" s="193"/>
      <c r="L908" s="194"/>
      <c r="M908" s="195"/>
    </row>
    <row r="909" spans="1:13" s="61" customFormat="1" customHeight="1">
      <c r="A909"/>
      <c r="B909"/>
      <c r="C909"/>
      <c r="D909"/>
      <c r="E909"/>
      <c r="F909" s="61"/>
      <c r="G909" s="196" t="e">
        <f>VLOOKUP(D909,sku归属!A:B,2,0)</f>
        <v>#N/A</v>
      </c>
      <c r="K909" s="193"/>
      <c r="L909" s="194"/>
      <c r="M909" s="195"/>
    </row>
    <row r="910" spans="1:13" s="61" customFormat="1" customHeight="1">
      <c r="A910"/>
      <c r="B910"/>
      <c r="C910"/>
      <c r="D910"/>
      <c r="E910"/>
      <c r="F910" s="61"/>
      <c r="G910" s="196" t="e">
        <f>VLOOKUP(D910,sku归属!A:B,2,0)</f>
        <v>#N/A</v>
      </c>
      <c r="K910" s="193"/>
      <c r="L910" s="194"/>
      <c r="M910" s="195"/>
    </row>
    <row r="911" spans="1:13" s="61" customFormat="1" customHeight="1">
      <c r="A911"/>
      <c r="B911"/>
      <c r="C911"/>
      <c r="D911"/>
      <c r="E911"/>
      <c r="F911" s="61"/>
      <c r="G911" s="196" t="e">
        <f>VLOOKUP(D911,sku归属!A:B,2,0)</f>
        <v>#N/A</v>
      </c>
      <c r="K911" s="193"/>
      <c r="L911" s="194"/>
      <c r="M911" s="195"/>
    </row>
    <row r="912" spans="1:13" s="61" customFormat="1" customHeight="1">
      <c r="A912"/>
      <c r="B912"/>
      <c r="C912"/>
      <c r="D912"/>
      <c r="E912"/>
      <c r="F912" s="61"/>
      <c r="G912" s="196" t="e">
        <f>VLOOKUP(D912,sku归属!A:B,2,0)</f>
        <v>#N/A</v>
      </c>
      <c r="K912" s="193"/>
      <c r="L912" s="194"/>
      <c r="M912" s="195"/>
    </row>
    <row r="913" spans="1:13" s="61" customFormat="1" customHeight="1">
      <c r="A913"/>
      <c r="B913"/>
      <c r="C913"/>
      <c r="D913"/>
      <c r="E913"/>
      <c r="F913" s="61"/>
      <c r="G913" s="196" t="e">
        <f>VLOOKUP(D913,sku归属!A:B,2,0)</f>
        <v>#N/A</v>
      </c>
      <c r="K913" s="193"/>
      <c r="L913" s="194"/>
      <c r="M913" s="195"/>
    </row>
    <row r="914" spans="1:13" s="61" customFormat="1" customHeight="1">
      <c r="A914"/>
      <c r="B914"/>
      <c r="C914"/>
      <c r="D914"/>
      <c r="E914"/>
      <c r="F914" s="61"/>
      <c r="G914" s="196" t="e">
        <f>VLOOKUP(D914,sku归属!A:B,2,0)</f>
        <v>#N/A</v>
      </c>
      <c r="K914" s="193"/>
      <c r="L914" s="194"/>
      <c r="M914" s="195"/>
    </row>
    <row r="915" spans="1:13" s="61" customFormat="1" customHeight="1">
      <c r="A915"/>
      <c r="B915"/>
      <c r="C915"/>
      <c r="D915"/>
      <c r="E915"/>
      <c r="F915" s="61"/>
      <c r="G915" s="196" t="e">
        <f>VLOOKUP(D915,sku归属!A:B,2,0)</f>
        <v>#N/A</v>
      </c>
      <c r="K915" s="193"/>
      <c r="L915" s="194"/>
      <c r="M915" s="195"/>
    </row>
    <row r="916" spans="1:13" s="61" customFormat="1" customHeight="1">
      <c r="A916"/>
      <c r="B916"/>
      <c r="C916"/>
      <c r="D916"/>
      <c r="E916"/>
      <c r="F916" s="61"/>
      <c r="G916" s="196" t="e">
        <f>VLOOKUP(D916,sku归属!A:B,2,0)</f>
        <v>#N/A</v>
      </c>
      <c r="K916" s="193"/>
      <c r="L916" s="194"/>
      <c r="M916" s="195"/>
    </row>
    <row r="917" spans="1:13" s="61" customFormat="1" customHeight="1">
      <c r="A917"/>
      <c r="B917"/>
      <c r="C917"/>
      <c r="D917"/>
      <c r="E917"/>
      <c r="F917" s="61"/>
      <c r="G917" s="196" t="e">
        <f>VLOOKUP(D917,sku归属!A:B,2,0)</f>
        <v>#N/A</v>
      </c>
      <c r="K917" s="193"/>
      <c r="L917" s="194"/>
      <c r="M917" s="195"/>
    </row>
    <row r="918" spans="1:13" s="61" customFormat="1" customHeight="1">
      <c r="A918"/>
      <c r="B918"/>
      <c r="C918"/>
      <c r="D918"/>
      <c r="E918"/>
      <c r="F918" s="61"/>
      <c r="G918" s="196" t="e">
        <f>VLOOKUP(D918,sku归属!A:B,2,0)</f>
        <v>#N/A</v>
      </c>
      <c r="K918" s="193"/>
      <c r="L918" s="194"/>
      <c r="M918" s="195"/>
    </row>
    <row r="919" spans="1:13" s="61" customFormat="1" customHeight="1">
      <c r="A919"/>
      <c r="B919"/>
      <c r="C919"/>
      <c r="D919"/>
      <c r="E919"/>
      <c r="F919" s="61"/>
      <c r="G919" s="196" t="e">
        <f>VLOOKUP(D919,sku归属!A:B,2,0)</f>
        <v>#N/A</v>
      </c>
      <c r="K919" s="193"/>
      <c r="L919" s="194"/>
      <c r="M919" s="195"/>
    </row>
    <row r="920" spans="1:13" s="61" customFormat="1" customHeight="1">
      <c r="A920"/>
      <c r="B920"/>
      <c r="C920"/>
      <c r="D920"/>
      <c r="E920"/>
      <c r="F920" s="61"/>
      <c r="G920" s="196" t="e">
        <f>VLOOKUP(D920,sku归属!A:B,2,0)</f>
        <v>#N/A</v>
      </c>
      <c r="K920" s="193"/>
      <c r="L920" s="194"/>
      <c r="M920" s="195"/>
    </row>
    <row r="921" spans="1:13" s="61" customFormat="1" customHeight="1">
      <c r="A921"/>
      <c r="B921"/>
      <c r="C921"/>
      <c r="D921"/>
      <c r="E921"/>
      <c r="F921" s="61"/>
      <c r="G921" s="196" t="e">
        <f>VLOOKUP(D921,sku归属!A:B,2,0)</f>
        <v>#N/A</v>
      </c>
      <c r="K921" s="193"/>
      <c r="L921" s="194"/>
      <c r="M921" s="195"/>
    </row>
    <row r="922" spans="1:13" s="61" customFormat="1" customHeight="1">
      <c r="A922"/>
      <c r="B922"/>
      <c r="C922"/>
      <c r="D922"/>
      <c r="E922"/>
      <c r="F922" s="61"/>
      <c r="G922" s="196" t="e">
        <f>VLOOKUP(D922,sku归属!A:B,2,0)</f>
        <v>#N/A</v>
      </c>
      <c r="K922" s="193"/>
      <c r="L922" s="194"/>
      <c r="M922" s="195"/>
    </row>
    <row r="923" spans="1:13" s="61" customFormat="1" customHeight="1">
      <c r="A923"/>
      <c r="B923"/>
      <c r="C923"/>
      <c r="D923"/>
      <c r="E923"/>
      <c r="F923" s="61"/>
      <c r="G923" s="196" t="e">
        <f>VLOOKUP(D923,sku归属!A:B,2,0)</f>
        <v>#N/A</v>
      </c>
      <c r="K923" s="193"/>
      <c r="L923" s="194"/>
      <c r="M923" s="195"/>
    </row>
    <row r="924" spans="1:13" s="61" customFormat="1" customHeight="1">
      <c r="A924"/>
      <c r="B924"/>
      <c r="C924"/>
      <c r="D924"/>
      <c r="E924"/>
      <c r="F924" s="61"/>
      <c r="G924" s="196" t="e">
        <f>VLOOKUP(D924,sku归属!A:B,2,0)</f>
        <v>#N/A</v>
      </c>
      <c r="K924" s="193"/>
      <c r="L924" s="194"/>
      <c r="M924" s="195"/>
    </row>
    <row r="925" spans="1:13" s="61" customFormat="1" customHeight="1">
      <c r="A925"/>
      <c r="B925"/>
      <c r="C925"/>
      <c r="D925"/>
      <c r="E925"/>
      <c r="F925" s="61"/>
      <c r="G925" s="196" t="e">
        <f>VLOOKUP(D925,sku归属!A:B,2,0)</f>
        <v>#N/A</v>
      </c>
      <c r="K925" s="193"/>
      <c r="L925" s="194"/>
      <c r="M925" s="195"/>
    </row>
    <row r="926" spans="1:13" s="61" customFormat="1" customHeight="1">
      <c r="A926"/>
      <c r="B926"/>
      <c r="C926"/>
      <c r="D926"/>
      <c r="E926"/>
      <c r="F926" s="61"/>
      <c r="G926" s="196" t="e">
        <f>VLOOKUP(D926,sku归属!A:B,2,0)</f>
        <v>#N/A</v>
      </c>
      <c r="K926" s="193"/>
      <c r="L926" s="194"/>
      <c r="M926" s="195"/>
    </row>
    <row r="927" spans="1:13" s="61" customFormat="1" customHeight="1">
      <c r="A927"/>
      <c r="B927"/>
      <c r="C927"/>
      <c r="D927"/>
      <c r="E927"/>
      <c r="F927" s="61"/>
      <c r="G927" s="196" t="e">
        <f>VLOOKUP(D927,sku归属!A:B,2,0)</f>
        <v>#N/A</v>
      </c>
      <c r="K927" s="193"/>
      <c r="L927" s="194"/>
      <c r="M927" s="195"/>
    </row>
    <row r="928" spans="1:13" s="61" customFormat="1" customHeight="1">
      <c r="A928"/>
      <c r="B928"/>
      <c r="C928"/>
      <c r="D928"/>
      <c r="E928"/>
      <c r="F928" s="61"/>
      <c r="G928" s="196" t="e">
        <f>VLOOKUP(D928,sku归属!A:B,2,0)</f>
        <v>#N/A</v>
      </c>
      <c r="K928" s="193"/>
      <c r="L928" s="194"/>
      <c r="M928" s="195"/>
    </row>
    <row r="929" spans="1:13" s="61" customFormat="1" customHeight="1">
      <c r="A929"/>
      <c r="B929"/>
      <c r="C929"/>
      <c r="D929"/>
      <c r="E929"/>
      <c r="F929" s="61"/>
      <c r="G929" s="196" t="e">
        <f>VLOOKUP(D929,sku归属!A:B,2,0)</f>
        <v>#N/A</v>
      </c>
      <c r="K929" s="193"/>
      <c r="L929" s="194"/>
      <c r="M929" s="195"/>
    </row>
    <row r="930" spans="1:13" s="61" customFormat="1" customHeight="1">
      <c r="A930"/>
      <c r="B930"/>
      <c r="C930"/>
      <c r="D930"/>
      <c r="E930"/>
      <c r="F930" s="61"/>
      <c r="G930" s="196" t="e">
        <f>VLOOKUP(D930,sku归属!A:B,2,0)</f>
        <v>#N/A</v>
      </c>
      <c r="K930" s="193"/>
      <c r="L930" s="194"/>
      <c r="M930" s="195"/>
    </row>
    <row r="931" spans="1:13" s="61" customFormat="1" customHeight="1">
      <c r="A931"/>
      <c r="B931"/>
      <c r="C931"/>
      <c r="D931"/>
      <c r="E931"/>
      <c r="F931" s="61"/>
      <c r="G931" s="196" t="e">
        <f>VLOOKUP(D931,sku归属!A:B,2,0)</f>
        <v>#N/A</v>
      </c>
      <c r="K931" s="193"/>
      <c r="L931" s="194"/>
      <c r="M931" s="195"/>
    </row>
    <row r="932" spans="1:13" s="61" customFormat="1" customHeight="1">
      <c r="A932"/>
      <c r="B932"/>
      <c r="C932"/>
      <c r="D932"/>
      <c r="E932"/>
      <c r="F932" s="61"/>
      <c r="G932" s="196" t="e">
        <f>VLOOKUP(D932,sku归属!A:B,2,0)</f>
        <v>#N/A</v>
      </c>
      <c r="K932" s="193"/>
      <c r="L932" s="194"/>
      <c r="M932" s="195"/>
    </row>
    <row r="933" spans="1:13" s="61" customFormat="1" customHeight="1">
      <c r="A933"/>
      <c r="B933"/>
      <c r="C933"/>
      <c r="D933"/>
      <c r="E933"/>
      <c r="F933" s="61"/>
      <c r="G933" s="196" t="e">
        <f>VLOOKUP(D933,sku归属!A:B,2,0)</f>
        <v>#N/A</v>
      </c>
      <c r="K933" s="193"/>
      <c r="L933" s="194"/>
      <c r="M933" s="195"/>
    </row>
    <row r="934" spans="1:13" s="61" customFormat="1" customHeight="1">
      <c r="A934"/>
      <c r="B934"/>
      <c r="C934"/>
      <c r="D934"/>
      <c r="E934"/>
      <c r="F934" s="61"/>
      <c r="G934" s="196" t="e">
        <f>VLOOKUP(D934,sku归属!A:B,2,0)</f>
        <v>#N/A</v>
      </c>
      <c r="K934" s="193"/>
      <c r="L934" s="194"/>
      <c r="M934" s="195"/>
    </row>
    <row r="935" spans="1:13" s="61" customFormat="1" customHeight="1">
      <c r="A935"/>
      <c r="B935"/>
      <c r="C935"/>
      <c r="D935"/>
      <c r="E935"/>
      <c r="F935" s="61"/>
      <c r="G935" s="196" t="e">
        <f>VLOOKUP(D935,sku归属!A:B,2,0)</f>
        <v>#N/A</v>
      </c>
      <c r="K935" s="193"/>
      <c r="L935" s="194"/>
      <c r="M935" s="195"/>
    </row>
    <row r="936" spans="1:13" s="61" customFormat="1" customHeight="1">
      <c r="A936"/>
      <c r="B936"/>
      <c r="C936"/>
      <c r="D936"/>
      <c r="E936"/>
      <c r="F936" s="61"/>
      <c r="G936" s="196" t="e">
        <f>VLOOKUP(D936,sku归属!A:B,2,0)</f>
        <v>#N/A</v>
      </c>
      <c r="K936" s="193"/>
      <c r="L936" s="194"/>
      <c r="M936" s="195"/>
    </row>
    <row r="937" spans="1:13" s="61" customFormat="1" customHeight="1">
      <c r="A937"/>
      <c r="B937"/>
      <c r="C937"/>
      <c r="D937"/>
      <c r="E937"/>
      <c r="F937" s="61"/>
      <c r="G937" s="196" t="e">
        <f>VLOOKUP(D937,sku归属!A:B,2,0)</f>
        <v>#N/A</v>
      </c>
      <c r="K937" s="193"/>
      <c r="L937" s="194"/>
      <c r="M937" s="195"/>
    </row>
    <row r="938" spans="1:13" s="61" customFormat="1" customHeight="1">
      <c r="A938"/>
      <c r="B938"/>
      <c r="C938"/>
      <c r="D938"/>
      <c r="E938"/>
      <c r="F938" s="61"/>
      <c r="G938" s="196" t="e">
        <f>VLOOKUP(D938,sku归属!A:B,2,0)</f>
        <v>#N/A</v>
      </c>
      <c r="K938" s="193"/>
      <c r="L938" s="194"/>
      <c r="M938" s="195"/>
    </row>
    <row r="939" spans="1:13" s="61" customFormat="1" customHeight="1">
      <c r="A939"/>
      <c r="B939"/>
      <c r="C939"/>
      <c r="D939"/>
      <c r="E939"/>
      <c r="F939" s="61"/>
      <c r="G939" s="196" t="e">
        <f>VLOOKUP(D939,sku归属!A:B,2,0)</f>
        <v>#N/A</v>
      </c>
      <c r="K939" s="193"/>
      <c r="L939" s="194"/>
      <c r="M939" s="195"/>
    </row>
    <row r="940" spans="1:13" s="61" customFormat="1" customHeight="1">
      <c r="A940"/>
      <c r="B940"/>
      <c r="C940"/>
      <c r="D940"/>
      <c r="E940"/>
      <c r="F940" s="61"/>
      <c r="G940" s="196" t="e">
        <f>VLOOKUP(D940,sku归属!A:B,2,0)</f>
        <v>#N/A</v>
      </c>
      <c r="K940" s="193"/>
      <c r="L940" s="194"/>
      <c r="M940" s="195"/>
    </row>
    <row r="941" spans="1:13" s="61" customFormat="1" customHeight="1">
      <c r="A941"/>
      <c r="B941"/>
      <c r="C941"/>
      <c r="D941"/>
      <c r="E941"/>
      <c r="F941" s="61"/>
      <c r="G941" s="196" t="e">
        <f>VLOOKUP(D941,sku归属!A:B,2,0)</f>
        <v>#N/A</v>
      </c>
      <c r="K941" s="193"/>
      <c r="L941" s="194"/>
      <c r="M941" s="195"/>
    </row>
    <row r="942" spans="1:13" s="61" customFormat="1" customHeight="1">
      <c r="A942"/>
      <c r="B942"/>
      <c r="C942"/>
      <c r="D942"/>
      <c r="E942"/>
      <c r="F942" s="61"/>
      <c r="G942" s="196" t="e">
        <f>VLOOKUP(D942,sku归属!A:B,2,0)</f>
        <v>#N/A</v>
      </c>
      <c r="K942" s="193"/>
      <c r="L942" s="194"/>
      <c r="M942" s="195"/>
    </row>
    <row r="943" spans="1:13" s="61" customFormat="1" customHeight="1">
      <c r="A943"/>
      <c r="B943"/>
      <c r="C943"/>
      <c r="D943"/>
      <c r="E943"/>
      <c r="F943" s="61"/>
      <c r="G943" s="196" t="e">
        <f>VLOOKUP(D943,sku归属!A:B,2,0)</f>
        <v>#N/A</v>
      </c>
      <c r="K943" s="193"/>
      <c r="L943" s="194"/>
      <c r="M943" s="195"/>
    </row>
    <row r="944" spans="1:13" s="61" customFormat="1" customHeight="1">
      <c r="A944"/>
      <c r="B944"/>
      <c r="C944"/>
      <c r="D944"/>
      <c r="E944"/>
      <c r="F944" s="61"/>
      <c r="G944" s="196" t="e">
        <f>VLOOKUP(D944,sku归属!A:B,2,0)</f>
        <v>#N/A</v>
      </c>
      <c r="K944" s="193"/>
      <c r="L944" s="194"/>
      <c r="M944" s="195"/>
    </row>
    <row r="945" spans="1:13" s="61" customFormat="1" customHeight="1">
      <c r="A945"/>
      <c r="B945"/>
      <c r="C945"/>
      <c r="D945"/>
      <c r="E945"/>
      <c r="F945" s="61"/>
      <c r="G945" s="196" t="e">
        <f>VLOOKUP(D945,sku归属!A:B,2,0)</f>
        <v>#N/A</v>
      </c>
      <c r="K945" s="193"/>
      <c r="L945" s="194"/>
      <c r="M945" s="195"/>
    </row>
    <row r="946" spans="1:13" s="61" customFormat="1" customHeight="1">
      <c r="A946"/>
      <c r="B946"/>
      <c r="C946"/>
      <c r="D946"/>
      <c r="E946"/>
      <c r="F946" s="61"/>
      <c r="G946" s="196" t="e">
        <f>VLOOKUP(D946,sku归属!A:B,2,0)</f>
        <v>#N/A</v>
      </c>
      <c r="K946" s="193"/>
      <c r="L946" s="194"/>
      <c r="M946" s="195"/>
    </row>
    <row r="947" spans="1:13" s="61" customFormat="1" customHeight="1">
      <c r="A947"/>
      <c r="B947"/>
      <c r="C947"/>
      <c r="D947"/>
      <c r="E947"/>
      <c r="F947" s="61"/>
      <c r="G947" s="196" t="e">
        <f>VLOOKUP(D947,sku归属!A:B,2,0)</f>
        <v>#N/A</v>
      </c>
      <c r="K947" s="193"/>
      <c r="L947" s="194"/>
      <c r="M947" s="195"/>
    </row>
    <row r="948" spans="1:13" s="61" customFormat="1" customHeight="1">
      <c r="A948"/>
      <c r="B948"/>
      <c r="C948"/>
      <c r="D948"/>
      <c r="E948"/>
      <c r="F948" s="61"/>
      <c r="G948" s="196" t="e">
        <f>VLOOKUP(D948,sku归属!A:B,2,0)</f>
        <v>#N/A</v>
      </c>
      <c r="K948" s="193"/>
      <c r="L948" s="194"/>
      <c r="M948" s="195"/>
    </row>
    <row r="949" spans="1:13" s="61" customFormat="1" customHeight="1">
      <c r="A949"/>
      <c r="B949"/>
      <c r="C949"/>
      <c r="D949"/>
      <c r="E949"/>
      <c r="F949" s="61"/>
      <c r="G949" s="196" t="e">
        <f>VLOOKUP(D949,sku归属!A:B,2,0)</f>
        <v>#N/A</v>
      </c>
      <c r="K949" s="193"/>
      <c r="L949" s="194"/>
      <c r="M949" s="195"/>
    </row>
    <row r="950" spans="1:13" s="61" customFormat="1" customHeight="1">
      <c r="A950"/>
      <c r="B950"/>
      <c r="C950"/>
      <c r="D950"/>
      <c r="E950"/>
      <c r="F950" s="61"/>
      <c r="G950" s="196" t="e">
        <f>VLOOKUP(D950,sku归属!A:B,2,0)</f>
        <v>#N/A</v>
      </c>
      <c r="K950" s="193"/>
      <c r="L950" s="194"/>
      <c r="M950" s="195"/>
    </row>
    <row r="951" spans="1:13" s="61" customFormat="1" customHeight="1">
      <c r="A951"/>
      <c r="B951"/>
      <c r="C951"/>
      <c r="D951"/>
      <c r="E951"/>
      <c r="F951" s="61"/>
      <c r="G951" s="196" t="e">
        <f>VLOOKUP(D951,sku归属!A:B,2,0)</f>
        <v>#N/A</v>
      </c>
      <c r="K951" s="193"/>
      <c r="L951" s="194"/>
      <c r="M951" s="195"/>
    </row>
    <row r="952" spans="1:13" s="61" customFormat="1" customHeight="1">
      <c r="A952"/>
      <c r="B952"/>
      <c r="C952"/>
      <c r="D952"/>
      <c r="E952"/>
      <c r="F952" s="61"/>
      <c r="G952" s="196" t="e">
        <f>VLOOKUP(D952,sku归属!A:B,2,0)</f>
        <v>#N/A</v>
      </c>
      <c r="K952" s="193"/>
      <c r="L952" s="194"/>
      <c r="M952" s="195"/>
    </row>
    <row r="953" spans="1:13" s="61" customFormat="1" customHeight="1">
      <c r="A953"/>
      <c r="B953"/>
      <c r="C953"/>
      <c r="D953"/>
      <c r="E953"/>
      <c r="F953" s="61"/>
      <c r="G953" s="196" t="e">
        <f>VLOOKUP(D953,sku归属!A:B,2,0)</f>
        <v>#N/A</v>
      </c>
      <c r="K953" s="193"/>
      <c r="L953" s="194"/>
      <c r="M953" s="195"/>
    </row>
    <row r="954" spans="1:13" s="61" customFormat="1" customHeight="1">
      <c r="A954"/>
      <c r="B954"/>
      <c r="C954"/>
      <c r="D954"/>
      <c r="E954"/>
      <c r="F954" s="61"/>
      <c r="G954" s="196" t="e">
        <f>VLOOKUP(D954,sku归属!A:B,2,0)</f>
        <v>#N/A</v>
      </c>
      <c r="K954" s="193"/>
      <c r="L954" s="194"/>
      <c r="M954" s="195"/>
    </row>
    <row r="955" spans="1:13" s="61" customFormat="1" customHeight="1">
      <c r="A955"/>
      <c r="B955"/>
      <c r="C955"/>
      <c r="D955"/>
      <c r="E955"/>
      <c r="F955" s="61"/>
      <c r="G955" s="196" t="e">
        <f>VLOOKUP(D955,sku归属!A:B,2,0)</f>
        <v>#N/A</v>
      </c>
      <c r="K955" s="193"/>
      <c r="L955" s="194"/>
      <c r="M955" s="195"/>
    </row>
    <row r="956" spans="1:13" s="61" customFormat="1" customHeight="1">
      <c r="A956"/>
      <c r="B956"/>
      <c r="C956"/>
      <c r="D956"/>
      <c r="E956"/>
      <c r="F956" s="61"/>
      <c r="G956" s="196" t="e">
        <f>VLOOKUP(D956,sku归属!A:B,2,0)</f>
        <v>#N/A</v>
      </c>
      <c r="K956" s="193"/>
      <c r="L956" s="194"/>
      <c r="M956" s="195"/>
    </row>
    <row r="957" spans="1:13" s="61" customFormat="1" customHeight="1">
      <c r="A957"/>
      <c r="B957"/>
      <c r="C957"/>
      <c r="D957"/>
      <c r="E957"/>
      <c r="F957" s="61"/>
      <c r="G957" s="196" t="e">
        <f>VLOOKUP(D957,sku归属!A:B,2,0)</f>
        <v>#N/A</v>
      </c>
      <c r="K957" s="193"/>
      <c r="L957" s="194"/>
      <c r="M957" s="195"/>
    </row>
    <row r="958" spans="1:13" s="61" customFormat="1" customHeight="1">
      <c r="A958"/>
      <c r="B958"/>
      <c r="C958"/>
      <c r="D958"/>
      <c r="E958"/>
      <c r="F958" s="61"/>
      <c r="G958" s="196" t="e">
        <f>VLOOKUP(D958,sku归属!A:B,2,0)</f>
        <v>#N/A</v>
      </c>
      <c r="K958" s="193"/>
      <c r="L958" s="194"/>
      <c r="M958" s="195"/>
    </row>
    <row r="959" spans="1:13" s="61" customFormat="1" customHeight="1">
      <c r="A959"/>
      <c r="B959"/>
      <c r="C959"/>
      <c r="D959"/>
      <c r="E959"/>
      <c r="F959" s="61"/>
      <c r="G959" s="196" t="e">
        <f>VLOOKUP(D959,sku归属!A:B,2,0)</f>
        <v>#N/A</v>
      </c>
      <c r="K959" s="193"/>
      <c r="L959" s="194"/>
      <c r="M959" s="195"/>
    </row>
    <row r="960" spans="1:13" s="61" customFormat="1" customHeight="1">
      <c r="A960"/>
      <c r="B960"/>
      <c r="C960"/>
      <c r="D960"/>
      <c r="E960"/>
      <c r="F960" s="61"/>
      <c r="G960" s="196" t="e">
        <f>VLOOKUP(D960,sku归属!A:B,2,0)</f>
        <v>#N/A</v>
      </c>
      <c r="K960" s="193"/>
      <c r="L960" s="194"/>
      <c r="M960" s="195"/>
    </row>
    <row r="961" spans="1:13" s="61" customFormat="1" customHeight="1">
      <c r="A961"/>
      <c r="B961"/>
      <c r="C961"/>
      <c r="D961"/>
      <c r="E961"/>
      <c r="F961" s="61"/>
      <c r="G961" s="196" t="e">
        <f>VLOOKUP(D961,sku归属!A:B,2,0)</f>
        <v>#N/A</v>
      </c>
      <c r="K961" s="193"/>
      <c r="L961" s="194"/>
      <c r="M961" s="195"/>
    </row>
    <row r="962" spans="1:13" s="61" customFormat="1" customHeight="1">
      <c r="A962"/>
      <c r="B962"/>
      <c r="C962"/>
      <c r="D962"/>
      <c r="E962"/>
      <c r="F962" s="61"/>
      <c r="G962" s="196" t="e">
        <f>VLOOKUP(D962,sku归属!A:B,2,0)</f>
        <v>#N/A</v>
      </c>
      <c r="K962" s="193"/>
      <c r="L962" s="194"/>
      <c r="M962" s="195"/>
    </row>
    <row r="963" spans="1:13" s="61" customFormat="1" customHeight="1">
      <c r="A963"/>
      <c r="B963"/>
      <c r="C963"/>
      <c r="D963"/>
      <c r="E963"/>
      <c r="F963" s="61"/>
      <c r="G963" s="196" t="e">
        <f>VLOOKUP(D963,sku归属!A:B,2,0)</f>
        <v>#N/A</v>
      </c>
      <c r="K963" s="193"/>
      <c r="L963" s="194"/>
      <c r="M963" s="195"/>
    </row>
    <row r="964" spans="1:13" s="61" customFormat="1" customHeight="1">
      <c r="A964"/>
      <c r="B964"/>
      <c r="C964"/>
      <c r="D964"/>
      <c r="E964"/>
      <c r="F964" s="61"/>
      <c r="G964" s="196" t="e">
        <f>VLOOKUP(D964,sku归属!A:B,2,0)</f>
        <v>#N/A</v>
      </c>
      <c r="K964" s="193"/>
      <c r="L964" s="194"/>
      <c r="M964" s="195"/>
    </row>
    <row r="965" spans="1:13" s="61" customFormat="1" customHeight="1">
      <c r="A965"/>
      <c r="B965"/>
      <c r="C965"/>
      <c r="D965"/>
      <c r="E965"/>
      <c r="F965" s="61"/>
      <c r="G965" s="196" t="e">
        <f>VLOOKUP(D965,sku归属!A:B,2,0)</f>
        <v>#N/A</v>
      </c>
      <c r="K965" s="193"/>
      <c r="L965" s="194"/>
      <c r="M965" s="195"/>
    </row>
    <row r="966" spans="1:13" s="61" customFormat="1" customHeight="1">
      <c r="A966"/>
      <c r="B966"/>
      <c r="C966"/>
      <c r="D966"/>
      <c r="E966"/>
      <c r="F966" s="61"/>
      <c r="G966" s="196" t="e">
        <f>VLOOKUP(D966,sku归属!A:B,2,0)</f>
        <v>#N/A</v>
      </c>
      <c r="K966" s="193"/>
      <c r="L966" s="194"/>
      <c r="M966" s="195"/>
    </row>
    <row r="967" spans="1:13" s="61" customFormat="1" customHeight="1">
      <c r="A967"/>
      <c r="B967"/>
      <c r="C967"/>
      <c r="D967"/>
      <c r="E967"/>
      <c r="F967" s="61"/>
      <c r="G967" s="196" t="e">
        <f>VLOOKUP(D967,sku归属!A:B,2,0)</f>
        <v>#N/A</v>
      </c>
      <c r="K967" s="193"/>
      <c r="L967" s="194"/>
      <c r="M967" s="195"/>
    </row>
    <row r="968" spans="1:13" s="61" customFormat="1" customHeight="1">
      <c r="A968"/>
      <c r="B968"/>
      <c r="C968"/>
      <c r="D968"/>
      <c r="E968"/>
      <c r="F968" s="61"/>
      <c r="G968" s="196" t="e">
        <f>VLOOKUP(D968,sku归属!A:B,2,0)</f>
        <v>#N/A</v>
      </c>
      <c r="K968" s="193"/>
      <c r="L968" s="194"/>
      <c r="M968" s="195"/>
    </row>
    <row r="969" spans="1:13" s="61" customFormat="1" customHeight="1">
      <c r="A969"/>
      <c r="B969"/>
      <c r="C969"/>
      <c r="D969"/>
      <c r="E969"/>
      <c r="F969" s="61"/>
      <c r="G969" s="196" t="e">
        <f>VLOOKUP(D969,sku归属!A:B,2,0)</f>
        <v>#N/A</v>
      </c>
      <c r="K969" s="193"/>
      <c r="L969" s="194"/>
      <c r="M969" s="195"/>
    </row>
    <row r="970" spans="1:13" s="61" customFormat="1" customHeight="1">
      <c r="A970"/>
      <c r="B970"/>
      <c r="C970"/>
      <c r="D970"/>
      <c r="E970"/>
      <c r="F970" s="61"/>
      <c r="G970" s="196" t="e">
        <f>VLOOKUP(D970,sku归属!A:B,2,0)</f>
        <v>#N/A</v>
      </c>
      <c r="K970" s="193"/>
      <c r="L970" s="194"/>
      <c r="M970" s="195"/>
    </row>
    <row r="971" spans="1:13" s="61" customFormat="1" customHeight="1">
      <c r="A971"/>
      <c r="B971"/>
      <c r="C971"/>
      <c r="D971"/>
      <c r="E971"/>
      <c r="F971" s="61"/>
      <c r="G971" s="196" t="e">
        <f>VLOOKUP(D971,sku归属!A:B,2,0)</f>
        <v>#N/A</v>
      </c>
      <c r="K971" s="193"/>
      <c r="L971" s="194"/>
      <c r="M971" s="195"/>
    </row>
    <row r="972" spans="1:13" s="61" customFormat="1" customHeight="1">
      <c r="A972"/>
      <c r="B972"/>
      <c r="C972"/>
      <c r="D972"/>
      <c r="E972"/>
      <c r="F972" s="61"/>
      <c r="G972" s="196" t="e">
        <f>VLOOKUP(D972,sku归属!A:B,2,0)</f>
        <v>#N/A</v>
      </c>
      <c r="K972" s="193"/>
      <c r="L972" s="194"/>
      <c r="M972" s="195"/>
    </row>
    <row r="973" spans="1:13" s="61" customFormat="1" customHeight="1">
      <c r="A973"/>
      <c r="B973"/>
      <c r="C973"/>
      <c r="D973"/>
      <c r="E973"/>
      <c r="F973" s="61"/>
      <c r="G973" s="196" t="e">
        <f>VLOOKUP(D973,sku归属!A:B,2,0)</f>
        <v>#N/A</v>
      </c>
      <c r="K973" s="193"/>
      <c r="L973" s="194"/>
      <c r="M973" s="195"/>
    </row>
    <row r="974" spans="1:13" s="61" customFormat="1" customHeight="1">
      <c r="A974"/>
      <c r="B974"/>
      <c r="C974"/>
      <c r="D974"/>
      <c r="E974"/>
      <c r="F974" s="61"/>
      <c r="G974" s="196" t="e">
        <f>VLOOKUP(D974,sku归属!A:B,2,0)</f>
        <v>#N/A</v>
      </c>
      <c r="K974" s="193"/>
      <c r="L974" s="194"/>
      <c r="M974" s="195"/>
    </row>
    <row r="975" spans="1:13" s="61" customFormat="1" customHeight="1">
      <c r="A975"/>
      <c r="B975"/>
      <c r="C975"/>
      <c r="D975"/>
      <c r="E975"/>
      <c r="F975" s="61"/>
      <c r="G975" s="196" t="e">
        <f>VLOOKUP(D975,sku归属!A:B,2,0)</f>
        <v>#N/A</v>
      </c>
      <c r="K975" s="193"/>
      <c r="L975" s="194"/>
      <c r="M975" s="195"/>
    </row>
    <row r="976" spans="1:13" s="61" customFormat="1" customHeight="1">
      <c r="A976"/>
      <c r="B976"/>
      <c r="C976"/>
      <c r="D976"/>
      <c r="E976"/>
      <c r="F976" s="61"/>
      <c r="G976" s="196" t="e">
        <f>VLOOKUP(D976,sku归属!A:B,2,0)</f>
        <v>#N/A</v>
      </c>
      <c r="K976" s="193"/>
      <c r="L976" s="194"/>
      <c r="M976" s="195"/>
    </row>
    <row r="977" spans="1:13" s="61" customFormat="1" customHeight="1">
      <c r="A977"/>
      <c r="B977"/>
      <c r="C977"/>
      <c r="D977"/>
      <c r="E977"/>
      <c r="F977" s="61"/>
      <c r="G977" s="196" t="e">
        <f>VLOOKUP(D977,sku归属!A:B,2,0)</f>
        <v>#N/A</v>
      </c>
      <c r="K977" s="193"/>
      <c r="L977" s="194"/>
      <c r="M977" s="195"/>
    </row>
    <row r="978" spans="1:13" s="61" customFormat="1" customHeight="1">
      <c r="A978"/>
      <c r="B978"/>
      <c r="C978"/>
      <c r="D978"/>
      <c r="E978"/>
      <c r="F978" s="61"/>
      <c r="G978" s="196" t="e">
        <f>VLOOKUP(D978,sku归属!A:B,2,0)</f>
        <v>#N/A</v>
      </c>
      <c r="K978" s="193"/>
      <c r="L978" s="194"/>
      <c r="M978" s="195"/>
    </row>
    <row r="979" spans="1:13" s="61" customFormat="1" customHeight="1">
      <c r="A979"/>
      <c r="B979"/>
      <c r="C979"/>
      <c r="D979"/>
      <c r="E979"/>
      <c r="F979" s="61"/>
      <c r="G979" s="196" t="e">
        <f>VLOOKUP(D979,sku归属!A:B,2,0)</f>
        <v>#N/A</v>
      </c>
      <c r="K979" s="193"/>
      <c r="L979" s="194"/>
      <c r="M979" s="195"/>
    </row>
    <row r="980" spans="1:13" s="61" customFormat="1" customHeight="1">
      <c r="A980"/>
      <c r="B980"/>
      <c r="C980"/>
      <c r="D980"/>
      <c r="E980"/>
      <c r="F980" s="61"/>
      <c r="G980" s="196" t="e">
        <f>VLOOKUP(D980,sku归属!A:B,2,0)</f>
        <v>#N/A</v>
      </c>
      <c r="K980" s="193"/>
      <c r="L980" s="194"/>
      <c r="M980" s="195"/>
    </row>
    <row r="981" spans="1:13" s="61" customFormat="1" customHeight="1">
      <c r="A981"/>
      <c r="B981"/>
      <c r="C981"/>
      <c r="D981"/>
      <c r="E981"/>
      <c r="F981" s="61"/>
      <c r="G981" s="196" t="e">
        <f>VLOOKUP(D981,sku归属!A:B,2,0)</f>
        <v>#N/A</v>
      </c>
      <c r="K981" s="193"/>
      <c r="L981" s="194"/>
      <c r="M981" s="195"/>
    </row>
    <row r="982" spans="1:13" s="61" customFormat="1" customHeight="1">
      <c r="A982"/>
      <c r="B982"/>
      <c r="C982"/>
      <c r="D982"/>
      <c r="E982"/>
      <c r="F982" s="61"/>
      <c r="G982" s="196" t="e">
        <f>VLOOKUP(D982,sku归属!A:B,2,0)</f>
        <v>#N/A</v>
      </c>
      <c r="K982" s="193"/>
      <c r="L982" s="194"/>
      <c r="M982" s="195"/>
    </row>
    <row r="983" spans="1:13" s="61" customFormat="1" customHeight="1">
      <c r="A983"/>
      <c r="B983"/>
      <c r="C983"/>
      <c r="D983"/>
      <c r="E983"/>
      <c r="F983" s="61"/>
      <c r="G983" s="196" t="e">
        <f>VLOOKUP(D983,sku归属!A:B,2,0)</f>
        <v>#N/A</v>
      </c>
      <c r="K983" s="193"/>
      <c r="L983" s="194"/>
      <c r="M983" s="195"/>
    </row>
    <row r="984" spans="1:13" s="61" customFormat="1" customHeight="1">
      <c r="A984"/>
      <c r="B984"/>
      <c r="C984"/>
      <c r="D984"/>
      <c r="E984"/>
      <c r="F984" s="61"/>
      <c r="G984" s="196" t="e">
        <f>VLOOKUP(D984,sku归属!A:B,2,0)</f>
        <v>#N/A</v>
      </c>
      <c r="K984" s="193"/>
      <c r="L984" s="194"/>
      <c r="M984" s="195"/>
    </row>
    <row r="985" spans="1:13" s="61" customFormat="1" customHeight="1">
      <c r="A985"/>
      <c r="B985"/>
      <c r="C985"/>
      <c r="D985"/>
      <c r="E985"/>
      <c r="F985" s="61"/>
      <c r="G985" s="196" t="e">
        <f>VLOOKUP(D985,sku归属!A:B,2,0)</f>
        <v>#N/A</v>
      </c>
      <c r="K985" s="193"/>
      <c r="L985" s="194"/>
      <c r="M985" s="195"/>
    </row>
    <row r="986" spans="1:13" s="61" customFormat="1" customHeight="1">
      <c r="A986"/>
      <c r="B986"/>
      <c r="C986"/>
      <c r="D986"/>
      <c r="E986"/>
      <c r="F986" s="61"/>
      <c r="G986" s="196" t="e">
        <f>VLOOKUP(D986,sku归属!A:B,2,0)</f>
        <v>#N/A</v>
      </c>
      <c r="K986" s="193"/>
      <c r="L986" s="194"/>
      <c r="M986" s="195"/>
    </row>
    <row r="987" spans="1:13" s="61" customFormat="1" customHeight="1">
      <c r="A987"/>
      <c r="B987"/>
      <c r="C987"/>
      <c r="D987"/>
      <c r="E987"/>
      <c r="F987" s="61"/>
      <c r="G987" s="196" t="e">
        <f>VLOOKUP(D987,sku归属!A:B,2,0)</f>
        <v>#N/A</v>
      </c>
      <c r="K987" s="193"/>
      <c r="L987" s="194"/>
      <c r="M987" s="195"/>
    </row>
    <row r="988" spans="1:13" s="61" customFormat="1" customHeight="1">
      <c r="A988"/>
      <c r="B988"/>
      <c r="C988"/>
      <c r="D988"/>
      <c r="E988"/>
      <c r="F988" s="61"/>
      <c r="G988" s="196" t="e">
        <f>VLOOKUP(D988,sku归属!A:B,2,0)</f>
        <v>#N/A</v>
      </c>
      <c r="K988" s="193"/>
      <c r="L988" s="194"/>
      <c r="M988" s="195"/>
    </row>
    <row r="989" spans="1:13" s="61" customFormat="1" customHeight="1">
      <c r="A989"/>
      <c r="B989"/>
      <c r="C989"/>
      <c r="D989"/>
      <c r="E989"/>
      <c r="F989" s="61"/>
      <c r="G989" s="196" t="e">
        <f>VLOOKUP(D989,sku归属!A:B,2,0)</f>
        <v>#N/A</v>
      </c>
      <c r="K989" s="193"/>
      <c r="L989" s="194"/>
      <c r="M989" s="195"/>
    </row>
    <row r="990" spans="1:13" s="61" customFormat="1" customHeight="1">
      <c r="A990"/>
      <c r="B990"/>
      <c r="C990"/>
      <c r="D990"/>
      <c r="E990"/>
      <c r="F990" s="61"/>
      <c r="G990" s="196" t="e">
        <f>VLOOKUP(D990,sku归属!A:B,2,0)</f>
        <v>#N/A</v>
      </c>
      <c r="K990" s="193"/>
      <c r="L990" s="194"/>
      <c r="M990" s="195"/>
    </row>
    <row r="991" spans="1:13" s="61" customFormat="1" customHeight="1">
      <c r="A991"/>
      <c r="B991"/>
      <c r="C991"/>
      <c r="D991"/>
      <c r="E991"/>
      <c r="F991" s="61"/>
      <c r="G991" s="196" t="e">
        <f>VLOOKUP(D991,sku归属!A:B,2,0)</f>
        <v>#N/A</v>
      </c>
      <c r="K991" s="193"/>
      <c r="L991" s="194"/>
      <c r="M991" s="195"/>
    </row>
    <row r="992" spans="1:13" s="61" customFormat="1" customHeight="1">
      <c r="A992"/>
      <c r="B992"/>
      <c r="C992"/>
      <c r="D992"/>
      <c r="E992"/>
      <c r="F992" s="61"/>
      <c r="G992" s="196" t="e">
        <f>VLOOKUP(D992,sku归属!A:B,2,0)</f>
        <v>#N/A</v>
      </c>
      <c r="K992" s="193"/>
      <c r="L992" s="194"/>
      <c r="M992" s="195"/>
    </row>
    <row r="993" spans="1:13" s="61" customFormat="1" customHeight="1">
      <c r="A993"/>
      <c r="B993"/>
      <c r="C993"/>
      <c r="D993"/>
      <c r="E993"/>
      <c r="F993" s="61"/>
      <c r="G993" s="196" t="e">
        <f>VLOOKUP(D993,sku归属!A:B,2,0)</f>
        <v>#N/A</v>
      </c>
      <c r="K993" s="193"/>
      <c r="L993" s="194"/>
      <c r="M993" s="195"/>
    </row>
    <row r="994" spans="1:13" s="61" customFormat="1" customHeight="1">
      <c r="A994"/>
      <c r="B994"/>
      <c r="C994"/>
      <c r="D994"/>
      <c r="E994"/>
      <c r="F994" s="61"/>
      <c r="G994" s="196" t="e">
        <f>VLOOKUP(D994,sku归属!A:B,2,0)</f>
        <v>#N/A</v>
      </c>
      <c r="K994" s="193"/>
      <c r="L994" s="194"/>
      <c r="M994" s="195"/>
    </row>
    <row r="995" spans="1:13" s="61" customFormat="1" customHeight="1">
      <c r="A995"/>
      <c r="B995"/>
      <c r="C995"/>
      <c r="D995"/>
      <c r="E995"/>
      <c r="F995" s="61"/>
      <c r="G995" s="196" t="e">
        <f>VLOOKUP(D995,sku归属!A:B,2,0)</f>
        <v>#N/A</v>
      </c>
      <c r="K995" s="193"/>
      <c r="L995" s="194"/>
      <c r="M995" s="195"/>
    </row>
    <row r="996" spans="1:13" s="61" customFormat="1" customHeight="1">
      <c r="A996"/>
      <c r="B996"/>
      <c r="C996"/>
      <c r="D996"/>
      <c r="E996"/>
      <c r="F996" s="61"/>
      <c r="G996" s="196" t="e">
        <f>VLOOKUP(D996,sku归属!A:B,2,0)</f>
        <v>#N/A</v>
      </c>
      <c r="K996" s="193"/>
      <c r="L996" s="194"/>
      <c r="M996" s="195"/>
    </row>
    <row r="997" spans="1:13" s="61" customFormat="1" customHeight="1">
      <c r="A997"/>
      <c r="B997"/>
      <c r="C997"/>
      <c r="D997"/>
      <c r="E997"/>
      <c r="F997" s="61"/>
      <c r="G997" s="196" t="e">
        <f>VLOOKUP(D997,sku归属!A:B,2,0)</f>
        <v>#N/A</v>
      </c>
      <c r="K997" s="193"/>
      <c r="L997" s="194"/>
      <c r="M997" s="195"/>
    </row>
    <row r="998" spans="1:13" s="61" customFormat="1" customHeight="1">
      <c r="A998"/>
      <c r="B998"/>
      <c r="C998"/>
      <c r="D998"/>
      <c r="E998"/>
      <c r="F998" s="61"/>
      <c r="G998" s="196" t="e">
        <f>VLOOKUP(D998,sku归属!A:B,2,0)</f>
        <v>#N/A</v>
      </c>
      <c r="K998" s="193"/>
      <c r="L998" s="194"/>
      <c r="M998" s="195"/>
    </row>
    <row r="999" spans="1:13" s="61" customFormat="1" customHeight="1">
      <c r="A999"/>
      <c r="B999"/>
      <c r="C999"/>
      <c r="D999"/>
      <c r="E999"/>
      <c r="F999" s="61"/>
      <c r="G999" s="196" t="e">
        <f>VLOOKUP(D999,sku归属!A:B,2,0)</f>
        <v>#N/A</v>
      </c>
      <c r="K999" s="193"/>
      <c r="L999" s="194"/>
      <c r="M999" s="195"/>
    </row>
    <row r="1000" spans="1:13" s="61" customFormat="1" customHeight="1">
      <c r="A1000"/>
      <c r="B1000"/>
      <c r="C1000"/>
      <c r="D1000"/>
      <c r="E1000"/>
      <c r="F1000" s="61"/>
      <c r="G1000" s="196" t="e">
        <f>VLOOKUP(D1000,sku归属!A:B,2,0)</f>
        <v>#N/A</v>
      </c>
      <c r="K1000" s="193"/>
      <c r="L1000" s="194"/>
      <c r="M1000" s="195"/>
    </row>
    <row r="1001" spans="1:13" s="61" customFormat="1" customHeight="1">
      <c r="A1001"/>
      <c r="B1001"/>
      <c r="C1001"/>
      <c r="D1001"/>
      <c r="E1001"/>
      <c r="F1001" s="61"/>
      <c r="G1001" s="196" t="e">
        <f>VLOOKUP(D1001,sku归属!A:B,2,0)</f>
        <v>#N/A</v>
      </c>
      <c r="K1001" s="193"/>
      <c r="L1001" s="194"/>
      <c r="M1001" s="195"/>
    </row>
    <row r="1002" spans="1:13" s="61" customFormat="1" customHeight="1">
      <c r="A1002"/>
      <c r="B1002"/>
      <c r="C1002"/>
      <c r="D1002"/>
      <c r="E1002"/>
      <c r="F1002" s="61"/>
      <c r="G1002" s="196" t="e">
        <f>VLOOKUP(D1002,sku归属!A:B,2,0)</f>
        <v>#N/A</v>
      </c>
      <c r="K1002" s="193"/>
      <c r="L1002" s="194"/>
      <c r="M1002" s="195"/>
    </row>
    <row r="1003" spans="1:13" s="61" customFormat="1" customHeight="1">
      <c r="A1003"/>
      <c r="B1003"/>
      <c r="C1003"/>
      <c r="D1003"/>
      <c r="E1003"/>
      <c r="F1003" s="61"/>
      <c r="G1003" s="196" t="e">
        <f>VLOOKUP(D1003,sku归属!A:B,2,0)</f>
        <v>#N/A</v>
      </c>
      <c r="K1003" s="193"/>
      <c r="L1003" s="194"/>
      <c r="M1003" s="195"/>
    </row>
    <row r="1004" spans="1:13" s="61" customFormat="1" customHeight="1">
      <c r="A1004"/>
      <c r="B1004"/>
      <c r="C1004"/>
      <c r="D1004"/>
      <c r="E1004"/>
      <c r="F1004" s="61"/>
      <c r="G1004" s="196" t="e">
        <f>VLOOKUP(D1004,sku归属!A:B,2,0)</f>
        <v>#N/A</v>
      </c>
      <c r="K1004" s="193"/>
      <c r="L1004" s="194"/>
      <c r="M1004" s="195"/>
    </row>
    <row r="1005" spans="1:13" s="61" customFormat="1" customHeight="1">
      <c r="A1005"/>
      <c r="B1005"/>
      <c r="C1005"/>
      <c r="D1005"/>
      <c r="E1005"/>
      <c r="F1005" s="61"/>
      <c r="G1005" s="196" t="e">
        <f>VLOOKUP(D1005,sku归属!A:B,2,0)</f>
        <v>#N/A</v>
      </c>
      <c r="K1005" s="193"/>
      <c r="L1005" s="194"/>
      <c r="M1005" s="195"/>
    </row>
    <row r="1006" spans="1:13" s="61" customFormat="1" customHeight="1">
      <c r="A1006"/>
      <c r="B1006"/>
      <c r="C1006"/>
      <c r="D1006"/>
      <c r="E1006"/>
      <c r="F1006" s="61"/>
      <c r="G1006" s="196" t="e">
        <f>VLOOKUP(D1006,sku归属!A:B,2,0)</f>
        <v>#N/A</v>
      </c>
      <c r="K1006" s="193"/>
      <c r="L1006" s="194"/>
      <c r="M1006" s="195"/>
    </row>
    <row r="1007" spans="1:13" s="61" customFormat="1" customHeight="1">
      <c r="A1007"/>
      <c r="B1007"/>
      <c r="C1007"/>
      <c r="D1007"/>
      <c r="E1007"/>
      <c r="F1007" s="61"/>
      <c r="G1007" s="196" t="e">
        <f>VLOOKUP(D1007,sku归属!A:B,2,0)</f>
        <v>#N/A</v>
      </c>
      <c r="K1007" s="193"/>
      <c r="L1007" s="194"/>
      <c r="M1007" s="195"/>
    </row>
    <row r="1008" spans="1:13" s="61" customFormat="1" customHeight="1">
      <c r="A1008"/>
      <c r="B1008"/>
      <c r="C1008"/>
      <c r="D1008"/>
      <c r="E1008"/>
      <c r="F1008" s="61"/>
      <c r="G1008" s="196" t="e">
        <f>VLOOKUP(D1008,sku归属!A:B,2,0)</f>
        <v>#N/A</v>
      </c>
      <c r="K1008" s="193"/>
      <c r="L1008" s="194"/>
      <c r="M1008" s="195"/>
    </row>
    <row r="1009" spans="1:13" s="61" customFormat="1" customHeight="1">
      <c r="A1009"/>
      <c r="B1009"/>
      <c r="C1009"/>
      <c r="D1009"/>
      <c r="E1009"/>
      <c r="F1009" s="61"/>
      <c r="G1009" s="196" t="e">
        <f>VLOOKUP(D1009,sku归属!A:B,2,0)</f>
        <v>#N/A</v>
      </c>
      <c r="K1009" s="193"/>
      <c r="L1009" s="194"/>
      <c r="M1009" s="195"/>
    </row>
    <row r="1010" spans="1:13" s="61" customFormat="1" customHeight="1">
      <c r="A1010"/>
      <c r="B1010"/>
      <c r="C1010"/>
      <c r="D1010"/>
      <c r="E1010"/>
      <c r="F1010" s="61"/>
      <c r="G1010" s="196" t="e">
        <f>VLOOKUP(D1010,sku归属!A:B,2,0)</f>
        <v>#N/A</v>
      </c>
      <c r="K1010" s="193"/>
      <c r="L1010" s="194"/>
      <c r="M1010" s="195"/>
    </row>
    <row r="1011" spans="1:13" s="61" customFormat="1" customHeight="1">
      <c r="A1011"/>
      <c r="B1011"/>
      <c r="C1011"/>
      <c r="D1011"/>
      <c r="E1011"/>
      <c r="F1011" s="61"/>
      <c r="G1011" s="196" t="e">
        <f>VLOOKUP(D1011,sku归属!A:B,2,0)</f>
        <v>#N/A</v>
      </c>
      <c r="K1011" s="193"/>
      <c r="L1011" s="194"/>
      <c r="M1011" s="195"/>
    </row>
    <row r="1012" spans="1:13" s="61" customFormat="1" customHeight="1">
      <c r="A1012"/>
      <c r="B1012"/>
      <c r="C1012"/>
      <c r="D1012"/>
      <c r="E1012"/>
      <c r="F1012" s="61"/>
      <c r="G1012" s="196" t="e">
        <f>VLOOKUP(D1012,sku归属!A:B,2,0)</f>
        <v>#N/A</v>
      </c>
      <c r="K1012" s="193"/>
      <c r="L1012" s="194"/>
      <c r="M1012" s="195"/>
    </row>
    <row r="1013" spans="1:13" s="61" customFormat="1" customHeight="1">
      <c r="A1013"/>
      <c r="B1013"/>
      <c r="C1013"/>
      <c r="D1013"/>
      <c r="E1013"/>
      <c r="F1013" s="61"/>
      <c r="G1013" s="196" t="e">
        <f>VLOOKUP(D1013,sku归属!A:B,2,0)</f>
        <v>#N/A</v>
      </c>
      <c r="K1013" s="193"/>
      <c r="L1013" s="194"/>
      <c r="M1013" s="195"/>
    </row>
    <row r="1014" spans="1:13" s="61" customFormat="1" customHeight="1">
      <c r="A1014"/>
      <c r="B1014"/>
      <c r="C1014"/>
      <c r="D1014"/>
      <c r="E1014"/>
      <c r="F1014" s="61"/>
      <c r="G1014" s="196" t="e">
        <f>VLOOKUP(D1014,sku归属!A:B,2,0)</f>
        <v>#N/A</v>
      </c>
      <c r="K1014" s="193"/>
      <c r="L1014" s="194"/>
      <c r="M1014" s="195"/>
    </row>
    <row r="1015" spans="1:13" s="61" customFormat="1" customHeight="1">
      <c r="A1015"/>
      <c r="B1015"/>
      <c r="C1015"/>
      <c r="D1015"/>
      <c r="E1015"/>
      <c r="F1015" s="61"/>
      <c r="G1015" s="196" t="e">
        <f>VLOOKUP(D1015,sku归属!A:B,2,0)</f>
        <v>#N/A</v>
      </c>
      <c r="K1015" s="193"/>
      <c r="L1015" s="194"/>
      <c r="M1015" s="195"/>
    </row>
    <row r="1016" spans="1:13" s="61" customFormat="1" customHeight="1">
      <c r="A1016"/>
      <c r="B1016"/>
      <c r="C1016"/>
      <c r="D1016"/>
      <c r="E1016"/>
      <c r="F1016" s="61"/>
      <c r="G1016" s="196" t="e">
        <f>VLOOKUP(D1016,sku归属!A:B,2,0)</f>
        <v>#N/A</v>
      </c>
      <c r="K1016" s="193"/>
      <c r="L1016" s="194"/>
      <c r="M1016" s="195"/>
    </row>
    <row r="1017" spans="1:13" s="61" customFormat="1" customHeight="1">
      <c r="A1017"/>
      <c r="B1017"/>
      <c r="C1017"/>
      <c r="D1017"/>
      <c r="E1017"/>
      <c r="F1017" s="61"/>
      <c r="G1017" s="196" t="e">
        <f>VLOOKUP(D1017,sku归属!A:B,2,0)</f>
        <v>#N/A</v>
      </c>
      <c r="K1017" s="193"/>
      <c r="L1017" s="194"/>
      <c r="M1017" s="195"/>
    </row>
    <row r="1018" spans="1:13" s="61" customFormat="1" customHeight="1">
      <c r="A1018"/>
      <c r="B1018"/>
      <c r="C1018"/>
      <c r="D1018"/>
      <c r="E1018"/>
      <c r="F1018" s="61"/>
      <c r="G1018" s="196" t="e">
        <f>VLOOKUP(D1018,sku归属!A:B,2,0)</f>
        <v>#N/A</v>
      </c>
      <c r="K1018" s="193"/>
      <c r="L1018" s="194"/>
      <c r="M1018" s="195"/>
    </row>
    <row r="1019" spans="1:13" s="61" customFormat="1" customHeight="1">
      <c r="A1019"/>
      <c r="B1019"/>
      <c r="C1019"/>
      <c r="D1019"/>
      <c r="E1019"/>
      <c r="F1019" s="61"/>
      <c r="G1019" s="196" t="e">
        <f>VLOOKUP(D1019,sku归属!A:B,2,0)</f>
        <v>#N/A</v>
      </c>
      <c r="K1019" s="193"/>
      <c r="L1019" s="194"/>
      <c r="M1019" s="195"/>
    </row>
    <row r="1020" spans="1:13" s="61" customFormat="1" customHeight="1">
      <c r="A1020"/>
      <c r="B1020"/>
      <c r="C1020"/>
      <c r="D1020"/>
      <c r="E1020"/>
      <c r="F1020" s="61"/>
      <c r="G1020" s="196" t="e">
        <f>VLOOKUP(D1020,sku归属!A:B,2,0)</f>
        <v>#N/A</v>
      </c>
      <c r="K1020" s="193"/>
      <c r="L1020" s="194"/>
      <c r="M1020" s="195"/>
    </row>
    <row r="1021" spans="1:13" s="61" customFormat="1" customHeight="1">
      <c r="A1021"/>
      <c r="B1021"/>
      <c r="C1021"/>
      <c r="D1021"/>
      <c r="E1021"/>
      <c r="F1021" s="61"/>
      <c r="G1021" s="196" t="e">
        <f>VLOOKUP(D1021,sku归属!A:B,2,0)</f>
        <v>#N/A</v>
      </c>
      <c r="K1021" s="193"/>
      <c r="L1021" s="194"/>
      <c r="M1021" s="195"/>
    </row>
    <row r="1022" spans="1:13" s="61" customFormat="1" customHeight="1">
      <c r="A1022"/>
      <c r="B1022"/>
      <c r="C1022"/>
      <c r="D1022"/>
      <c r="E1022"/>
      <c r="F1022" s="61"/>
      <c r="G1022" s="196" t="e">
        <f>VLOOKUP(D1022,sku归属!A:B,2,0)</f>
        <v>#N/A</v>
      </c>
      <c r="K1022" s="193"/>
      <c r="L1022" s="194"/>
      <c r="M1022" s="195"/>
    </row>
    <row r="1023" spans="1:13" s="61" customFormat="1" customHeight="1">
      <c r="A1023"/>
      <c r="B1023"/>
      <c r="C1023"/>
      <c r="D1023"/>
      <c r="E1023"/>
      <c r="F1023" s="61"/>
      <c r="G1023" s="196" t="e">
        <f>VLOOKUP(D1023,sku归属!A:B,2,0)</f>
        <v>#N/A</v>
      </c>
      <c r="K1023" s="193"/>
      <c r="L1023" s="194"/>
      <c r="M1023" s="195"/>
    </row>
    <row r="1024" spans="1:13" s="61" customFormat="1" customHeight="1">
      <c r="A1024"/>
      <c r="B1024"/>
      <c r="C1024"/>
      <c r="D1024"/>
      <c r="E1024"/>
      <c r="F1024" s="61"/>
      <c r="G1024" s="196" t="e">
        <f>VLOOKUP(D1024,sku归属!A:B,2,0)</f>
        <v>#N/A</v>
      </c>
      <c r="K1024" s="193"/>
      <c r="L1024" s="194"/>
      <c r="M1024" s="195"/>
    </row>
    <row r="1025" spans="1:13" s="61" customFormat="1" customHeight="1">
      <c r="A1025"/>
      <c r="B1025"/>
      <c r="C1025"/>
      <c r="D1025"/>
      <c r="E1025"/>
      <c r="F1025" s="61"/>
      <c r="G1025" s="196" t="e">
        <f>VLOOKUP(D1025,sku归属!A:B,2,0)</f>
        <v>#N/A</v>
      </c>
      <c r="K1025" s="193"/>
      <c r="L1025" s="194"/>
      <c r="M1025" s="195"/>
    </row>
    <row r="1026" spans="1:13" s="61" customFormat="1" customHeight="1">
      <c r="A1026"/>
      <c r="B1026"/>
      <c r="C1026"/>
      <c r="D1026"/>
      <c r="E1026"/>
      <c r="F1026" s="61"/>
      <c r="G1026" s="196" t="e">
        <f>VLOOKUP(D1026,sku归属!A:B,2,0)</f>
        <v>#N/A</v>
      </c>
      <c r="K1026" s="193"/>
      <c r="L1026" s="194"/>
      <c r="M1026" s="195"/>
    </row>
    <row r="1027" spans="1:13" s="61" customFormat="1" customHeight="1">
      <c r="A1027"/>
      <c r="B1027"/>
      <c r="C1027"/>
      <c r="D1027"/>
      <c r="E1027"/>
      <c r="F1027" s="61"/>
      <c r="G1027" s="196" t="e">
        <f>VLOOKUP(D1027,sku归属!A:B,2,0)</f>
        <v>#N/A</v>
      </c>
      <c r="K1027" s="193"/>
      <c r="L1027" s="194"/>
      <c r="M1027" s="195"/>
    </row>
    <row r="1028" spans="1:13" s="61" customFormat="1" customHeight="1">
      <c r="A1028"/>
      <c r="B1028"/>
      <c r="C1028"/>
      <c r="D1028"/>
      <c r="E1028"/>
      <c r="F1028" s="61"/>
      <c r="G1028" s="196" t="e">
        <f>VLOOKUP(D1028,sku归属!A:B,2,0)</f>
        <v>#N/A</v>
      </c>
      <c r="K1028" s="193"/>
      <c r="L1028" s="194"/>
      <c r="M1028" s="195"/>
    </row>
    <row r="1029" spans="1:13" s="61" customFormat="1" customHeight="1">
      <c r="A1029"/>
      <c r="B1029"/>
      <c r="C1029"/>
      <c r="D1029"/>
      <c r="E1029"/>
      <c r="F1029" s="61"/>
      <c r="G1029" s="196" t="e">
        <f>VLOOKUP(D1029,sku归属!A:B,2,0)</f>
        <v>#N/A</v>
      </c>
      <c r="K1029" s="193"/>
      <c r="L1029" s="194"/>
      <c r="M1029" s="195"/>
    </row>
    <row r="1030" spans="1:13" s="61" customFormat="1" customHeight="1">
      <c r="A1030"/>
      <c r="B1030"/>
      <c r="C1030"/>
      <c r="D1030"/>
      <c r="E1030"/>
      <c r="F1030" s="61"/>
      <c r="G1030" s="196" t="e">
        <f>VLOOKUP(D1030,sku归属!A:B,2,0)</f>
        <v>#N/A</v>
      </c>
      <c r="K1030" s="193"/>
      <c r="L1030" s="194"/>
      <c r="M1030" s="195"/>
    </row>
    <row r="1031" spans="1:13" s="61" customFormat="1" customHeight="1">
      <c r="A1031"/>
      <c r="B1031"/>
      <c r="C1031"/>
      <c r="D1031"/>
      <c r="E1031"/>
      <c r="F1031" s="61"/>
      <c r="G1031" s="196" t="e">
        <f>VLOOKUP(D1031,sku归属!A:B,2,0)</f>
        <v>#N/A</v>
      </c>
      <c r="K1031" s="193"/>
      <c r="L1031" s="194"/>
      <c r="M1031" s="195"/>
    </row>
    <row r="1032" spans="1:13" s="61" customFormat="1" customHeight="1">
      <c r="A1032"/>
      <c r="B1032"/>
      <c r="C1032"/>
      <c r="D1032"/>
      <c r="E1032"/>
      <c r="F1032" s="61"/>
      <c r="G1032" s="196" t="e">
        <f>VLOOKUP(D1032,sku归属!A:B,2,0)</f>
        <v>#N/A</v>
      </c>
      <c r="K1032" s="193"/>
      <c r="L1032" s="194"/>
      <c r="M1032" s="195"/>
    </row>
    <row r="1033" spans="1:13" s="61" customFormat="1" customHeight="1">
      <c r="A1033"/>
      <c r="B1033"/>
      <c r="C1033"/>
      <c r="D1033"/>
      <c r="E1033"/>
      <c r="F1033" s="61"/>
      <c r="G1033" s="196" t="e">
        <f>VLOOKUP(D1033,sku归属!A:B,2,0)</f>
        <v>#N/A</v>
      </c>
      <c r="K1033" s="193"/>
      <c r="L1033" s="194"/>
      <c r="M1033" s="195"/>
    </row>
    <row r="1034" spans="1:13" s="61" customFormat="1" customHeight="1">
      <c r="A1034"/>
      <c r="B1034"/>
      <c r="C1034"/>
      <c r="D1034"/>
      <c r="E1034"/>
      <c r="F1034" s="61"/>
      <c r="G1034" s="196" t="e">
        <f>VLOOKUP(D1034,sku归属!A:B,2,0)</f>
        <v>#N/A</v>
      </c>
      <c r="K1034" s="193"/>
      <c r="L1034" s="194"/>
      <c r="M1034" s="195"/>
    </row>
    <row r="1035" spans="1:13" s="61" customFormat="1" customHeight="1">
      <c r="A1035"/>
      <c r="B1035"/>
      <c r="C1035"/>
      <c r="D1035"/>
      <c r="E1035"/>
      <c r="F1035" s="61"/>
      <c r="G1035" s="196" t="e">
        <f>VLOOKUP(D1035,sku归属!A:B,2,0)</f>
        <v>#N/A</v>
      </c>
      <c r="K1035" s="193"/>
      <c r="L1035" s="194"/>
      <c r="M1035" s="195"/>
    </row>
    <row r="1036" spans="1:13" s="61" customFormat="1" customHeight="1">
      <c r="A1036"/>
      <c r="B1036"/>
      <c r="C1036"/>
      <c r="D1036"/>
      <c r="E1036"/>
      <c r="F1036" s="61"/>
      <c r="G1036" s="196" t="e">
        <f>VLOOKUP(D1036,sku归属!A:B,2,0)</f>
        <v>#N/A</v>
      </c>
      <c r="K1036" s="193"/>
      <c r="L1036" s="194"/>
      <c r="M1036" s="195"/>
    </row>
    <row r="1037" spans="1:13" s="61" customFormat="1" customHeight="1">
      <c r="A1037"/>
      <c r="B1037"/>
      <c r="C1037"/>
      <c r="D1037"/>
      <c r="E1037"/>
      <c r="F1037" s="61"/>
      <c r="G1037" s="196" t="e">
        <f>VLOOKUP(D1037,sku归属!A:B,2,0)</f>
        <v>#N/A</v>
      </c>
      <c r="K1037" s="193"/>
      <c r="L1037" s="194"/>
      <c r="M1037" s="195"/>
    </row>
    <row r="1038" spans="1:13" s="61" customFormat="1" customHeight="1">
      <c r="A1038"/>
      <c r="B1038"/>
      <c r="C1038"/>
      <c r="D1038"/>
      <c r="E1038"/>
      <c r="F1038" s="61"/>
      <c r="G1038" s="196" t="e">
        <f>VLOOKUP(D1038,sku归属!A:B,2,0)</f>
        <v>#N/A</v>
      </c>
      <c r="K1038" s="193"/>
      <c r="L1038" s="194"/>
      <c r="M1038" s="195"/>
    </row>
    <row r="1039" spans="1:13" s="61" customFormat="1" customHeight="1">
      <c r="A1039"/>
      <c r="B1039"/>
      <c r="C1039"/>
      <c r="D1039"/>
      <c r="E1039"/>
      <c r="F1039" s="61"/>
      <c r="G1039" s="196" t="e">
        <f>VLOOKUP(D1039,sku归属!A:B,2,0)</f>
        <v>#N/A</v>
      </c>
      <c r="K1039" s="193"/>
      <c r="L1039" s="194"/>
      <c r="M1039" s="195"/>
    </row>
    <row r="1040" spans="1:13" s="61" customFormat="1" customHeight="1">
      <c r="A1040"/>
      <c r="B1040"/>
      <c r="C1040"/>
      <c r="D1040"/>
      <c r="E1040"/>
      <c r="F1040" s="61"/>
      <c r="G1040" s="196" t="e">
        <f>VLOOKUP(D1040,sku归属!A:B,2,0)</f>
        <v>#N/A</v>
      </c>
      <c r="K1040" s="193"/>
      <c r="L1040" s="194"/>
      <c r="M1040" s="195"/>
    </row>
    <row r="1041" spans="1:13" s="61" customFormat="1" customHeight="1">
      <c r="A1041"/>
      <c r="B1041"/>
      <c r="C1041"/>
      <c r="D1041"/>
      <c r="E1041"/>
      <c r="F1041" s="61"/>
      <c r="G1041" s="196" t="e">
        <f>VLOOKUP(D1041,sku归属!A:B,2,0)</f>
        <v>#N/A</v>
      </c>
      <c r="K1041" s="193"/>
      <c r="L1041" s="194"/>
      <c r="M1041" s="195"/>
    </row>
    <row r="1042" spans="1:13" s="61" customFormat="1" customHeight="1">
      <c r="A1042"/>
      <c r="B1042"/>
      <c r="C1042"/>
      <c r="D1042"/>
      <c r="E1042"/>
      <c r="F1042" s="61"/>
      <c r="G1042" s="196" t="e">
        <f>VLOOKUP(D1042,sku归属!A:B,2,0)</f>
        <v>#N/A</v>
      </c>
      <c r="K1042" s="193"/>
      <c r="L1042" s="194"/>
      <c r="M1042" s="195"/>
    </row>
    <row r="1043" spans="1:13" s="61" customFormat="1" customHeight="1">
      <c r="A1043"/>
      <c r="B1043"/>
      <c r="C1043"/>
      <c r="D1043"/>
      <c r="E1043"/>
      <c r="F1043" s="61"/>
      <c r="G1043" s="196" t="e">
        <f>VLOOKUP(D1043,sku归属!A:B,2,0)</f>
        <v>#N/A</v>
      </c>
      <c r="K1043" s="193"/>
      <c r="L1043" s="194"/>
      <c r="M1043" s="195"/>
    </row>
    <row r="1044" spans="1:13" s="61" customFormat="1" customHeight="1">
      <c r="A1044"/>
      <c r="B1044"/>
      <c r="C1044"/>
      <c r="D1044"/>
      <c r="E1044"/>
      <c r="F1044" s="61"/>
      <c r="G1044" s="196" t="e">
        <f>VLOOKUP(D1044,sku归属!A:B,2,0)</f>
        <v>#N/A</v>
      </c>
      <c r="K1044" s="193"/>
      <c r="L1044" s="194"/>
      <c r="M1044" s="195"/>
    </row>
    <row r="1045" spans="1:13" s="61" customFormat="1" customHeight="1">
      <c r="A1045"/>
      <c r="B1045"/>
      <c r="C1045"/>
      <c r="D1045"/>
      <c r="E1045"/>
      <c r="F1045" s="61"/>
      <c r="G1045" s="196" t="e">
        <f>VLOOKUP(D1045,sku归属!A:B,2,0)</f>
        <v>#N/A</v>
      </c>
      <c r="K1045" s="193"/>
      <c r="L1045" s="194"/>
      <c r="M1045" s="195"/>
    </row>
    <row r="1046" spans="1:13" s="61" customFormat="1" customHeight="1">
      <c r="A1046"/>
      <c r="B1046"/>
      <c r="C1046"/>
      <c r="D1046"/>
      <c r="E1046"/>
      <c r="F1046" s="61"/>
      <c r="G1046" s="196" t="e">
        <f>VLOOKUP(D1046,sku归属!A:B,2,0)</f>
        <v>#N/A</v>
      </c>
      <c r="K1046" s="193"/>
      <c r="L1046" s="194"/>
      <c r="M1046" s="195"/>
    </row>
    <row r="1047" spans="1:13" s="61" customFormat="1" customHeight="1">
      <c r="A1047"/>
      <c r="B1047"/>
      <c r="C1047"/>
      <c r="D1047"/>
      <c r="E1047"/>
      <c r="F1047" s="61"/>
      <c r="G1047" s="196" t="e">
        <f>VLOOKUP(D1047,sku归属!A:B,2,0)</f>
        <v>#N/A</v>
      </c>
      <c r="K1047" s="193"/>
      <c r="L1047" s="194"/>
      <c r="M1047" s="195"/>
    </row>
    <row r="1048" spans="1:13" s="61" customFormat="1" customHeight="1">
      <c r="A1048"/>
      <c r="B1048"/>
      <c r="C1048"/>
      <c r="D1048"/>
      <c r="E1048"/>
      <c r="F1048" s="61"/>
      <c r="G1048" s="196" t="e">
        <f>VLOOKUP(D1048,sku归属!A:B,2,0)</f>
        <v>#N/A</v>
      </c>
      <c r="K1048" s="193"/>
      <c r="L1048" s="194"/>
      <c r="M1048" s="195"/>
    </row>
    <row r="1049" spans="1:13" s="61" customFormat="1" customHeight="1">
      <c r="A1049"/>
      <c r="B1049"/>
      <c r="C1049"/>
      <c r="D1049"/>
      <c r="E1049"/>
      <c r="F1049" s="61"/>
      <c r="G1049" s="196" t="e">
        <f>VLOOKUP(D1049,sku归属!A:B,2,0)</f>
        <v>#N/A</v>
      </c>
      <c r="K1049" s="193"/>
      <c r="L1049" s="194"/>
      <c r="M1049" s="195"/>
    </row>
    <row r="1050" spans="1:13" s="61" customFormat="1" customHeight="1">
      <c r="A1050"/>
      <c r="B1050"/>
      <c r="C1050"/>
      <c r="D1050"/>
      <c r="E1050"/>
      <c r="F1050" s="61"/>
      <c r="G1050" s="196" t="e">
        <f>VLOOKUP(D1050,sku归属!A:B,2,0)</f>
        <v>#N/A</v>
      </c>
      <c r="K1050" s="193"/>
      <c r="L1050" s="194"/>
      <c r="M1050" s="195"/>
    </row>
    <row r="1051" spans="1:13" s="61" customFormat="1" customHeight="1">
      <c r="A1051"/>
      <c r="B1051"/>
      <c r="C1051"/>
      <c r="D1051"/>
      <c r="E1051"/>
      <c r="F1051" s="61"/>
      <c r="G1051" s="196" t="e">
        <f>VLOOKUP(D1051,sku归属!A:B,2,0)</f>
        <v>#N/A</v>
      </c>
      <c r="K1051" s="193"/>
      <c r="L1051" s="194"/>
      <c r="M1051" s="195"/>
    </row>
    <row r="1052" spans="1:13" s="61" customFormat="1" customHeight="1">
      <c r="A1052"/>
      <c r="B1052"/>
      <c r="C1052"/>
      <c r="D1052"/>
      <c r="E1052"/>
      <c r="F1052" s="61"/>
      <c r="G1052" s="196" t="e">
        <f>VLOOKUP(D1052,sku归属!A:B,2,0)</f>
        <v>#N/A</v>
      </c>
      <c r="K1052" s="193"/>
      <c r="L1052" s="194"/>
      <c r="M1052" s="195"/>
    </row>
    <row r="1053" spans="1:13" s="61" customFormat="1" customHeight="1">
      <c r="A1053"/>
      <c r="B1053"/>
      <c r="C1053"/>
      <c r="D1053"/>
      <c r="E1053"/>
      <c r="F1053" s="61"/>
      <c r="G1053" s="196" t="e">
        <f>VLOOKUP(D1053,sku归属!A:B,2,0)</f>
        <v>#N/A</v>
      </c>
      <c r="K1053" s="193"/>
      <c r="L1053" s="194"/>
      <c r="M1053" s="195"/>
    </row>
    <row r="1054" spans="1:13" s="61" customFormat="1" customHeight="1">
      <c r="A1054"/>
      <c r="B1054"/>
      <c r="C1054"/>
      <c r="D1054"/>
      <c r="E1054"/>
      <c r="F1054" s="61"/>
      <c r="G1054" s="196" t="e">
        <f>VLOOKUP(D1054,sku归属!A:B,2,0)</f>
        <v>#N/A</v>
      </c>
      <c r="K1054" s="193"/>
      <c r="L1054" s="194"/>
      <c r="M1054" s="195"/>
    </row>
    <row r="1055" spans="1:13" s="61" customFormat="1" customHeight="1">
      <c r="A1055"/>
      <c r="B1055"/>
      <c r="C1055"/>
      <c r="D1055"/>
      <c r="E1055"/>
      <c r="F1055" s="61"/>
      <c r="G1055" s="196" t="e">
        <f>VLOOKUP(D1055,sku归属!A:B,2,0)</f>
        <v>#N/A</v>
      </c>
      <c r="K1055" s="193"/>
      <c r="L1055" s="194"/>
      <c r="M1055" s="195"/>
    </row>
    <row r="1056" spans="1:13" s="61" customFormat="1" customHeight="1">
      <c r="A1056"/>
      <c r="B1056"/>
      <c r="C1056"/>
      <c r="D1056"/>
      <c r="E1056"/>
      <c r="F1056" s="61"/>
      <c r="G1056" s="196" t="e">
        <f>VLOOKUP(D1056,sku归属!A:B,2,0)</f>
        <v>#N/A</v>
      </c>
      <c r="K1056" s="193"/>
      <c r="L1056" s="194"/>
      <c r="M1056" s="195"/>
    </row>
    <row r="1057" spans="1:13" s="61" customFormat="1" customHeight="1">
      <c r="A1057"/>
      <c r="B1057"/>
      <c r="C1057"/>
      <c r="D1057"/>
      <c r="E1057"/>
      <c r="F1057" s="61"/>
      <c r="G1057" s="196" t="e">
        <f>VLOOKUP(D1057,sku归属!A:B,2,0)</f>
        <v>#N/A</v>
      </c>
      <c r="K1057" s="193"/>
      <c r="L1057" s="194"/>
      <c r="M1057" s="195"/>
    </row>
    <row r="1058" spans="1:13" s="61" customFormat="1" customHeight="1">
      <c r="A1058"/>
      <c r="B1058"/>
      <c r="C1058"/>
      <c r="D1058"/>
      <c r="E1058"/>
      <c r="F1058" s="61"/>
      <c r="G1058" s="196" t="e">
        <f>VLOOKUP(D1058,sku归属!A:B,2,0)</f>
        <v>#N/A</v>
      </c>
      <c r="K1058" s="193"/>
      <c r="L1058" s="194"/>
      <c r="M1058" s="195"/>
    </row>
    <row r="1059" spans="1:13" s="61" customFormat="1" customHeight="1">
      <c r="A1059"/>
      <c r="B1059"/>
      <c r="C1059"/>
      <c r="D1059"/>
      <c r="E1059"/>
      <c r="F1059" s="61"/>
      <c r="G1059" s="196" t="e">
        <f>VLOOKUP(D1059,sku归属!A:B,2,0)</f>
        <v>#N/A</v>
      </c>
      <c r="K1059" s="193"/>
      <c r="L1059" s="194"/>
      <c r="M1059" s="195"/>
    </row>
    <row r="1060" spans="1:13" s="61" customFormat="1" customHeight="1">
      <c r="A1060"/>
      <c r="B1060"/>
      <c r="C1060"/>
      <c r="D1060"/>
      <c r="E1060"/>
      <c r="F1060" s="61"/>
      <c r="G1060" s="196" t="e">
        <f>VLOOKUP(D1060,sku归属!A:B,2,0)</f>
        <v>#N/A</v>
      </c>
      <c r="K1060" s="193"/>
      <c r="L1060" s="194"/>
      <c r="M1060" s="195"/>
    </row>
    <row r="1061" spans="1:13" s="61" customFormat="1" customHeight="1">
      <c r="A1061"/>
      <c r="B1061"/>
      <c r="C1061"/>
      <c r="D1061"/>
      <c r="E1061"/>
      <c r="F1061" s="61"/>
      <c r="G1061" s="196" t="e">
        <f>VLOOKUP(D1061,sku归属!A:B,2,0)</f>
        <v>#N/A</v>
      </c>
      <c r="K1061" s="193"/>
      <c r="L1061" s="194"/>
      <c r="M1061" s="195"/>
    </row>
    <row r="1062" spans="1:13" s="61" customFormat="1" customHeight="1">
      <c r="A1062"/>
      <c r="B1062"/>
      <c r="C1062"/>
      <c r="D1062"/>
      <c r="E1062"/>
      <c r="F1062" s="61"/>
      <c r="G1062" s="196" t="e">
        <f>VLOOKUP(D1062,sku归属!A:B,2,0)</f>
        <v>#N/A</v>
      </c>
      <c r="K1062" s="193"/>
      <c r="L1062" s="194"/>
      <c r="M1062" s="195"/>
    </row>
    <row r="1063" spans="1:13" s="61" customFormat="1" customHeight="1">
      <c r="A1063"/>
      <c r="B1063"/>
      <c r="C1063"/>
      <c r="D1063"/>
      <c r="E1063"/>
      <c r="F1063" s="61"/>
      <c r="G1063" s="196" t="e">
        <f>VLOOKUP(D1063,sku归属!A:B,2,0)</f>
        <v>#N/A</v>
      </c>
      <c r="K1063" s="193"/>
      <c r="L1063" s="194"/>
      <c r="M1063" s="195"/>
    </row>
    <row r="1064" spans="1:13" s="61" customFormat="1" customHeight="1">
      <c r="A1064"/>
      <c r="B1064"/>
      <c r="C1064"/>
      <c r="D1064"/>
      <c r="E1064"/>
      <c r="F1064" s="61"/>
      <c r="G1064" s="196" t="e">
        <f>VLOOKUP(D1064,sku归属!A:B,2,0)</f>
        <v>#N/A</v>
      </c>
      <c r="K1064" s="193"/>
      <c r="L1064" s="194"/>
      <c r="M1064" s="195"/>
    </row>
    <row r="1065" spans="1:13" s="61" customFormat="1" customHeight="1">
      <c r="A1065"/>
      <c r="B1065"/>
      <c r="C1065"/>
      <c r="D1065"/>
      <c r="E1065"/>
      <c r="F1065" s="61"/>
      <c r="G1065" s="196" t="e">
        <f>VLOOKUP(D1065,sku归属!A:B,2,0)</f>
        <v>#N/A</v>
      </c>
      <c r="K1065" s="193"/>
      <c r="L1065" s="194"/>
      <c r="M1065" s="195"/>
    </row>
    <row r="1066" spans="1:13" s="61" customFormat="1" customHeight="1">
      <c r="A1066"/>
      <c r="B1066"/>
      <c r="C1066"/>
      <c r="D1066"/>
      <c r="E1066"/>
      <c r="F1066" s="61"/>
      <c r="G1066" s="196" t="e">
        <f>VLOOKUP(D1066,sku归属!A:B,2,0)</f>
        <v>#N/A</v>
      </c>
      <c r="K1066" s="193"/>
      <c r="L1066" s="194"/>
      <c r="M1066" s="195"/>
    </row>
    <row r="1067" spans="1:13" s="61" customFormat="1" customHeight="1">
      <c r="A1067"/>
      <c r="B1067"/>
      <c r="C1067"/>
      <c r="D1067"/>
      <c r="E1067"/>
      <c r="F1067" s="61"/>
      <c r="G1067" s="196" t="e">
        <f>VLOOKUP(D1067,sku归属!A:B,2,0)</f>
        <v>#N/A</v>
      </c>
      <c r="K1067" s="193"/>
      <c r="L1067" s="194"/>
      <c r="M1067" s="195"/>
    </row>
    <row r="1068" spans="1:13" s="61" customFormat="1" customHeight="1">
      <c r="A1068"/>
      <c r="B1068"/>
      <c r="C1068"/>
      <c r="D1068"/>
      <c r="E1068"/>
      <c r="F1068" s="61"/>
      <c r="G1068" s="196" t="e">
        <f>VLOOKUP(D1068,sku归属!A:B,2,0)</f>
        <v>#N/A</v>
      </c>
      <c r="K1068" s="193"/>
      <c r="L1068" s="194"/>
      <c r="M1068" s="195"/>
    </row>
    <row r="1069" spans="1:13" s="61" customFormat="1" customHeight="1">
      <c r="A1069"/>
      <c r="B1069"/>
      <c r="C1069"/>
      <c r="D1069"/>
      <c r="E1069"/>
      <c r="F1069" s="61"/>
      <c r="G1069" s="196" t="e">
        <f>VLOOKUP(D1069,sku归属!A:B,2,0)</f>
        <v>#N/A</v>
      </c>
      <c r="K1069" s="193"/>
      <c r="L1069" s="194"/>
      <c r="M1069" s="195"/>
    </row>
    <row r="1070" spans="1:13" s="61" customFormat="1" customHeight="1">
      <c r="A1070"/>
      <c r="B1070"/>
      <c r="C1070"/>
      <c r="D1070"/>
      <c r="E1070"/>
      <c r="F1070" s="61"/>
      <c r="G1070" s="196" t="e">
        <f>VLOOKUP(D1070,sku归属!A:B,2,0)</f>
        <v>#N/A</v>
      </c>
      <c r="K1070" s="193"/>
      <c r="L1070" s="194"/>
      <c r="M1070" s="195"/>
    </row>
    <row r="1071" spans="1:13" s="61" customFormat="1" customHeight="1">
      <c r="A1071"/>
      <c r="B1071"/>
      <c r="C1071"/>
      <c r="D1071"/>
      <c r="E1071"/>
      <c r="F1071" s="61"/>
      <c r="G1071" s="196" t="e">
        <f>VLOOKUP(D1071,sku归属!A:B,2,0)</f>
        <v>#N/A</v>
      </c>
      <c r="K1071" s="193"/>
      <c r="L1071" s="194"/>
      <c r="M1071" s="195"/>
    </row>
    <row r="1072" spans="1:13" s="61" customFormat="1" customHeight="1">
      <c r="A1072"/>
      <c r="B1072"/>
      <c r="C1072"/>
      <c r="D1072"/>
      <c r="E1072"/>
      <c r="F1072" s="61"/>
      <c r="G1072" s="196" t="e">
        <f>VLOOKUP(D1072,sku归属!A:B,2,0)</f>
        <v>#N/A</v>
      </c>
      <c r="K1072" s="193"/>
      <c r="L1072" s="194"/>
      <c r="M1072" s="195"/>
    </row>
    <row r="1073" spans="1:13" s="61" customFormat="1" customHeight="1">
      <c r="A1073"/>
      <c r="B1073"/>
      <c r="C1073"/>
      <c r="D1073"/>
      <c r="E1073"/>
      <c r="F1073" s="61"/>
      <c r="G1073" s="196" t="e">
        <f>VLOOKUP(D1073,sku归属!A:B,2,0)</f>
        <v>#N/A</v>
      </c>
      <c r="K1073" s="193"/>
      <c r="L1073" s="194"/>
      <c r="M1073" s="195"/>
    </row>
    <row r="1074" spans="1:13" s="61" customFormat="1" customHeight="1">
      <c r="A1074"/>
      <c r="B1074"/>
      <c r="C1074"/>
      <c r="D1074"/>
      <c r="E1074"/>
      <c r="F1074" s="61"/>
      <c r="G1074" s="196" t="e">
        <f>VLOOKUP(D1074,sku归属!A:B,2,0)</f>
        <v>#N/A</v>
      </c>
      <c r="K1074" s="193"/>
      <c r="L1074" s="194"/>
      <c r="M1074" s="195"/>
    </row>
    <row r="1075" spans="1:13" s="61" customFormat="1" customHeight="1">
      <c r="A1075"/>
      <c r="B1075"/>
      <c r="C1075"/>
      <c r="D1075"/>
      <c r="E1075"/>
      <c r="F1075" s="61"/>
      <c r="G1075" s="196" t="e">
        <f>VLOOKUP(D1075,sku归属!A:B,2,0)</f>
        <v>#N/A</v>
      </c>
      <c r="K1075" s="193"/>
      <c r="L1075" s="194"/>
      <c r="M1075" s="195"/>
    </row>
    <row r="1076" spans="1:13" s="61" customFormat="1" customHeight="1">
      <c r="A1076"/>
      <c r="B1076"/>
      <c r="C1076"/>
      <c r="D1076"/>
      <c r="E1076"/>
      <c r="F1076" s="61"/>
      <c r="G1076" s="196" t="e">
        <f>VLOOKUP(D1076,sku归属!A:B,2,0)</f>
        <v>#N/A</v>
      </c>
      <c r="K1076" s="193"/>
      <c r="L1076" s="194"/>
      <c r="M1076" s="195"/>
    </row>
    <row r="1077" spans="1:13" s="61" customFormat="1" customHeight="1">
      <c r="A1077"/>
      <c r="B1077"/>
      <c r="C1077"/>
      <c r="D1077"/>
      <c r="E1077"/>
      <c r="F1077" s="61"/>
      <c r="G1077" s="196" t="e">
        <f>VLOOKUP(D1077,sku归属!A:B,2,0)</f>
        <v>#N/A</v>
      </c>
      <c r="K1077" s="193"/>
      <c r="L1077" s="194"/>
      <c r="M1077" s="195"/>
    </row>
    <row r="1078" spans="1:13" s="61" customFormat="1" customHeight="1">
      <c r="A1078"/>
      <c r="B1078"/>
      <c r="C1078"/>
      <c r="D1078"/>
      <c r="E1078"/>
      <c r="F1078" s="61"/>
      <c r="G1078" s="196" t="e">
        <f>VLOOKUP(D1078,sku归属!A:B,2,0)</f>
        <v>#N/A</v>
      </c>
      <c r="K1078" s="193"/>
      <c r="L1078" s="194"/>
      <c r="M1078" s="195"/>
    </row>
    <row r="1079" spans="1:13" s="61" customFormat="1" customHeight="1">
      <c r="A1079"/>
      <c r="B1079"/>
      <c r="C1079"/>
      <c r="D1079"/>
      <c r="E1079"/>
      <c r="F1079" s="61"/>
      <c r="G1079" s="196" t="e">
        <f>VLOOKUP(D1079,sku归属!A:B,2,0)</f>
        <v>#N/A</v>
      </c>
      <c r="K1079" s="193"/>
      <c r="L1079" s="194"/>
      <c r="M1079" s="195"/>
    </row>
    <row r="1080" spans="1:13" s="61" customFormat="1" customHeight="1">
      <c r="A1080"/>
      <c r="B1080"/>
      <c r="C1080"/>
      <c r="D1080"/>
      <c r="E1080"/>
      <c r="F1080" s="61"/>
      <c r="G1080" s="196" t="e">
        <f>VLOOKUP(D1080,sku归属!A:B,2,0)</f>
        <v>#N/A</v>
      </c>
      <c r="K1080" s="193"/>
      <c r="L1080" s="194"/>
      <c r="M1080" s="195"/>
    </row>
    <row r="1081" spans="1:13" s="61" customFormat="1" customHeight="1">
      <c r="A1081"/>
      <c r="B1081"/>
      <c r="C1081"/>
      <c r="D1081"/>
      <c r="E1081"/>
      <c r="F1081" s="61"/>
      <c r="G1081" s="196" t="e">
        <f>VLOOKUP(D1081,sku归属!A:B,2,0)</f>
        <v>#N/A</v>
      </c>
      <c r="K1081" s="193"/>
      <c r="L1081" s="194"/>
      <c r="M1081" s="195"/>
    </row>
    <row r="1082" spans="1:13" s="61" customFormat="1" customHeight="1">
      <c r="A1082"/>
      <c r="B1082"/>
      <c r="C1082"/>
      <c r="D1082"/>
      <c r="E1082"/>
      <c r="F1082" s="61"/>
      <c r="G1082" s="196" t="e">
        <f>VLOOKUP(D1082,sku归属!A:B,2,0)</f>
        <v>#N/A</v>
      </c>
      <c r="K1082" s="193"/>
      <c r="L1082" s="194"/>
      <c r="M1082" s="195"/>
    </row>
    <row r="1083" spans="1:13" s="61" customFormat="1" customHeight="1">
      <c r="A1083"/>
      <c r="B1083"/>
      <c r="C1083"/>
      <c r="D1083"/>
      <c r="E1083"/>
      <c r="F1083" s="61"/>
      <c r="G1083" s="196" t="e">
        <f>VLOOKUP(D1083,sku归属!A:B,2,0)</f>
        <v>#N/A</v>
      </c>
      <c r="K1083" s="193"/>
      <c r="L1083" s="194"/>
      <c r="M1083" s="195"/>
    </row>
    <row r="1084" spans="1:13" s="61" customFormat="1" customHeight="1">
      <c r="A1084"/>
      <c r="B1084"/>
      <c r="C1084"/>
      <c r="D1084"/>
      <c r="E1084"/>
      <c r="F1084" s="61"/>
      <c r="G1084" s="196" t="e">
        <f>VLOOKUP(D1084,sku归属!A:B,2,0)</f>
        <v>#N/A</v>
      </c>
      <c r="K1084" s="193"/>
      <c r="L1084" s="194"/>
      <c r="M1084" s="195"/>
    </row>
    <row r="1085" spans="1:13" s="61" customFormat="1" customHeight="1">
      <c r="A1085"/>
      <c r="B1085"/>
      <c r="C1085"/>
      <c r="D1085"/>
      <c r="E1085"/>
      <c r="F1085" s="61"/>
      <c r="G1085" s="196" t="e">
        <f>VLOOKUP(D1085,sku归属!A:B,2,0)</f>
        <v>#N/A</v>
      </c>
      <c r="K1085" s="193"/>
      <c r="L1085" s="194"/>
      <c r="M1085" s="195"/>
    </row>
    <row r="1086" spans="1:13" s="61" customFormat="1" customHeight="1">
      <c r="A1086"/>
      <c r="B1086"/>
      <c r="C1086"/>
      <c r="D1086"/>
      <c r="E1086"/>
      <c r="F1086" s="61"/>
      <c r="G1086" s="196" t="e">
        <f>VLOOKUP(D1086,sku归属!A:B,2,0)</f>
        <v>#N/A</v>
      </c>
      <c r="K1086" s="193"/>
      <c r="L1086" s="194"/>
      <c r="M1086" s="195"/>
    </row>
    <row r="1087" spans="1:13" s="61" customFormat="1" customHeight="1">
      <c r="A1087"/>
      <c r="B1087"/>
      <c r="C1087"/>
      <c r="D1087"/>
      <c r="E1087"/>
      <c r="F1087" s="61"/>
      <c r="G1087" s="196" t="e">
        <f>VLOOKUP(D1087,sku归属!A:B,2,0)</f>
        <v>#N/A</v>
      </c>
      <c r="K1087" s="193"/>
      <c r="L1087" s="194"/>
      <c r="M1087" s="195"/>
    </row>
    <row r="1088" spans="1:13" s="61" customFormat="1" customHeight="1">
      <c r="A1088"/>
      <c r="B1088"/>
      <c r="C1088"/>
      <c r="D1088"/>
      <c r="E1088"/>
      <c r="F1088" s="61"/>
      <c r="G1088" s="196" t="e">
        <f>VLOOKUP(D1088,sku归属!A:B,2,0)</f>
        <v>#N/A</v>
      </c>
      <c r="K1088" s="193"/>
      <c r="L1088" s="194"/>
      <c r="M1088" s="195"/>
    </row>
    <row r="1089" spans="1:13" s="61" customFormat="1" customHeight="1">
      <c r="A1089"/>
      <c r="B1089"/>
      <c r="C1089"/>
      <c r="D1089"/>
      <c r="E1089"/>
      <c r="F1089" s="61"/>
      <c r="G1089" s="196" t="e">
        <f>VLOOKUP(D1089,sku归属!A:B,2,0)</f>
        <v>#N/A</v>
      </c>
      <c r="K1089" s="193"/>
      <c r="L1089" s="194"/>
      <c r="M1089" s="195"/>
    </row>
    <row r="1090" spans="1:13" s="61" customFormat="1" customHeight="1">
      <c r="A1090"/>
      <c r="B1090"/>
      <c r="C1090"/>
      <c r="D1090"/>
      <c r="E1090"/>
      <c r="F1090" s="61"/>
      <c r="G1090" s="196" t="e">
        <f>VLOOKUP(D1090,sku归属!A:B,2,0)</f>
        <v>#N/A</v>
      </c>
      <c r="K1090" s="193"/>
      <c r="L1090" s="194"/>
      <c r="M1090" s="195"/>
    </row>
    <row r="1091" spans="1:13" s="61" customFormat="1" customHeight="1">
      <c r="A1091"/>
      <c r="B1091"/>
      <c r="C1091"/>
      <c r="D1091"/>
      <c r="E1091"/>
      <c r="F1091" s="61"/>
      <c r="G1091" s="196" t="e">
        <f>VLOOKUP(D1091,sku归属!A:B,2,0)</f>
        <v>#N/A</v>
      </c>
      <c r="K1091" s="193"/>
      <c r="L1091" s="194"/>
      <c r="M1091" s="195"/>
    </row>
    <row r="1092" spans="1:13" s="61" customFormat="1" customHeight="1">
      <c r="A1092"/>
      <c r="B1092"/>
      <c r="C1092"/>
      <c r="D1092"/>
      <c r="E1092"/>
      <c r="F1092" s="61"/>
      <c r="G1092" s="196" t="e">
        <f>VLOOKUP(D1092,sku归属!A:B,2,0)</f>
        <v>#N/A</v>
      </c>
      <c r="K1092" s="193"/>
      <c r="L1092" s="194"/>
      <c r="M1092" s="195"/>
    </row>
    <row r="1093" spans="1:13" s="61" customFormat="1" customHeight="1">
      <c r="A1093"/>
      <c r="B1093"/>
      <c r="C1093"/>
      <c r="D1093"/>
      <c r="E1093"/>
      <c r="F1093" s="61"/>
      <c r="G1093" s="196" t="e">
        <f>VLOOKUP(D1093,sku归属!A:B,2,0)</f>
        <v>#N/A</v>
      </c>
      <c r="K1093" s="193"/>
      <c r="L1093" s="194"/>
      <c r="M1093" s="195"/>
    </row>
    <row r="1094" spans="1:13" s="61" customFormat="1" customHeight="1">
      <c r="A1094"/>
      <c r="B1094"/>
      <c r="C1094"/>
      <c r="D1094"/>
      <c r="E1094"/>
      <c r="F1094" s="61"/>
      <c r="G1094" s="196" t="e">
        <f>VLOOKUP(D1094,sku归属!A:B,2,0)</f>
        <v>#N/A</v>
      </c>
      <c r="K1094" s="193"/>
      <c r="L1094" s="194"/>
      <c r="M1094" s="195"/>
    </row>
    <row r="1095" spans="1:13" s="61" customFormat="1" customHeight="1">
      <c r="A1095"/>
      <c r="B1095"/>
      <c r="C1095"/>
      <c r="D1095"/>
      <c r="E1095"/>
      <c r="F1095" s="61"/>
      <c r="G1095" s="196" t="e">
        <f>VLOOKUP(D1095,sku归属!A:B,2,0)</f>
        <v>#N/A</v>
      </c>
      <c r="K1095" s="193"/>
      <c r="L1095" s="194"/>
      <c r="M1095" s="195"/>
    </row>
    <row r="1096" spans="1:13" s="61" customFormat="1" customHeight="1">
      <c r="A1096"/>
      <c r="B1096"/>
      <c r="C1096"/>
      <c r="D1096"/>
      <c r="E1096"/>
      <c r="F1096" s="61"/>
      <c r="G1096" s="196" t="e">
        <f>VLOOKUP(D1096,sku归属!A:B,2,0)</f>
        <v>#N/A</v>
      </c>
      <c r="K1096" s="193"/>
      <c r="L1096" s="194"/>
      <c r="M1096" s="195"/>
    </row>
    <row r="1097" spans="1:13" s="61" customFormat="1" customHeight="1">
      <c r="A1097"/>
      <c r="B1097"/>
      <c r="C1097"/>
      <c r="D1097"/>
      <c r="E1097"/>
      <c r="F1097" s="61"/>
      <c r="G1097" s="196" t="e">
        <f>VLOOKUP(D1097,sku归属!A:B,2,0)</f>
        <v>#N/A</v>
      </c>
      <c r="K1097" s="193"/>
      <c r="L1097" s="194"/>
      <c r="M1097" s="195"/>
    </row>
    <row r="1098" spans="1:13" s="61" customFormat="1" customHeight="1">
      <c r="A1098"/>
      <c r="B1098"/>
      <c r="C1098"/>
      <c r="D1098"/>
      <c r="E1098"/>
      <c r="F1098" s="61"/>
      <c r="G1098" s="196" t="e">
        <f>VLOOKUP(D1098,sku归属!A:B,2,0)</f>
        <v>#N/A</v>
      </c>
      <c r="K1098" s="193"/>
      <c r="L1098" s="194"/>
      <c r="M1098" s="195"/>
    </row>
    <row r="1099" spans="1:13" s="61" customFormat="1" customHeight="1">
      <c r="A1099"/>
      <c r="B1099"/>
      <c r="C1099"/>
      <c r="D1099"/>
      <c r="E1099"/>
      <c r="F1099" s="61"/>
      <c r="G1099" s="196" t="e">
        <f>VLOOKUP(D1099,sku归属!A:B,2,0)</f>
        <v>#N/A</v>
      </c>
      <c r="K1099" s="193"/>
      <c r="L1099" s="194"/>
      <c r="M1099" s="195"/>
    </row>
    <row r="1100" spans="1:13" s="61" customFormat="1" customHeight="1">
      <c r="A1100"/>
      <c r="B1100"/>
      <c r="C1100"/>
      <c r="D1100"/>
      <c r="E1100"/>
      <c r="F1100" s="61"/>
      <c r="G1100" s="196" t="e">
        <f>VLOOKUP(D1100,sku归属!A:B,2,0)</f>
        <v>#N/A</v>
      </c>
      <c r="K1100" s="193"/>
      <c r="L1100" s="194"/>
      <c r="M1100" s="195"/>
    </row>
    <row r="1101" spans="1:13" s="61" customFormat="1" customHeight="1">
      <c r="A1101"/>
      <c r="B1101"/>
      <c r="C1101"/>
      <c r="D1101"/>
      <c r="E1101"/>
      <c r="F1101" s="61"/>
      <c r="G1101" s="196" t="e">
        <f>VLOOKUP(D1101,sku归属!A:B,2,0)</f>
        <v>#N/A</v>
      </c>
      <c r="K1101" s="193"/>
      <c r="L1101" s="194"/>
      <c r="M1101" s="195"/>
    </row>
    <row r="1102" spans="1:13" s="61" customFormat="1" customHeight="1">
      <c r="A1102"/>
      <c r="B1102"/>
      <c r="C1102"/>
      <c r="D1102"/>
      <c r="E1102"/>
      <c r="F1102" s="61"/>
      <c r="G1102" s="196" t="e">
        <f>VLOOKUP(D1102,sku归属!A:B,2,0)</f>
        <v>#N/A</v>
      </c>
      <c r="K1102" s="193"/>
      <c r="L1102" s="194"/>
      <c r="M1102" s="195"/>
    </row>
    <row r="1103" spans="1:13" s="61" customFormat="1" customHeight="1">
      <c r="A1103"/>
      <c r="B1103"/>
      <c r="C1103"/>
      <c r="D1103"/>
      <c r="E1103"/>
      <c r="F1103" s="61"/>
      <c r="G1103" s="196" t="e">
        <f>VLOOKUP(D1103,sku归属!A:B,2,0)</f>
        <v>#N/A</v>
      </c>
      <c r="K1103" s="193"/>
      <c r="L1103" s="194"/>
      <c r="M1103" s="195"/>
    </row>
    <row r="1104" spans="1:13" s="61" customFormat="1" customHeight="1">
      <c r="A1104"/>
      <c r="B1104"/>
      <c r="C1104"/>
      <c r="D1104"/>
      <c r="E1104"/>
      <c r="F1104" s="61"/>
      <c r="G1104" s="196" t="e">
        <f>VLOOKUP(D1104,sku归属!A:B,2,0)</f>
        <v>#N/A</v>
      </c>
      <c r="K1104" s="193"/>
      <c r="L1104" s="194"/>
      <c r="M1104" s="195"/>
    </row>
    <row r="1105" spans="1:13" s="61" customFormat="1" customHeight="1">
      <c r="A1105"/>
      <c r="B1105"/>
      <c r="C1105"/>
      <c r="D1105"/>
      <c r="E1105"/>
      <c r="F1105" s="61"/>
      <c r="G1105" s="196" t="e">
        <f>VLOOKUP(D1105,sku归属!A:B,2,0)</f>
        <v>#N/A</v>
      </c>
      <c r="K1105" s="193"/>
      <c r="L1105" s="194"/>
      <c r="M1105" s="195"/>
    </row>
    <row r="1106" spans="1:13" s="61" customFormat="1" customHeight="1">
      <c r="A1106"/>
      <c r="B1106"/>
      <c r="C1106"/>
      <c r="D1106"/>
      <c r="E1106"/>
      <c r="F1106" s="61"/>
      <c r="G1106" s="196" t="e">
        <f>VLOOKUP(D1106,sku归属!A:B,2,0)</f>
        <v>#N/A</v>
      </c>
      <c r="K1106" s="193"/>
      <c r="L1106" s="194"/>
      <c r="M1106" s="195"/>
    </row>
    <row r="1107" spans="1:13" s="61" customFormat="1" customHeight="1">
      <c r="A1107"/>
      <c r="B1107"/>
      <c r="C1107"/>
      <c r="D1107"/>
      <c r="E1107"/>
      <c r="F1107" s="61"/>
      <c r="G1107" s="196" t="e">
        <f>VLOOKUP(D1107,sku归属!A:B,2,0)</f>
        <v>#N/A</v>
      </c>
      <c r="K1107" s="193"/>
      <c r="L1107" s="194"/>
      <c r="M1107" s="195"/>
    </row>
    <row r="1108" spans="1:13" s="61" customFormat="1" customHeight="1">
      <c r="A1108"/>
      <c r="B1108"/>
      <c r="C1108"/>
      <c r="D1108"/>
      <c r="E1108"/>
      <c r="F1108" s="61"/>
      <c r="G1108" s="196" t="e">
        <f>VLOOKUP(D1108,sku归属!A:B,2,0)</f>
        <v>#N/A</v>
      </c>
      <c r="K1108" s="193"/>
      <c r="L1108" s="194"/>
      <c r="M1108" s="195"/>
    </row>
    <row r="1109" spans="1:13" s="61" customFormat="1" customHeight="1">
      <c r="A1109"/>
      <c r="B1109"/>
      <c r="C1109"/>
      <c r="D1109"/>
      <c r="E1109"/>
      <c r="F1109" s="61"/>
      <c r="G1109" s="196" t="e">
        <f>VLOOKUP(D1109,sku归属!A:B,2,0)</f>
        <v>#N/A</v>
      </c>
      <c r="K1109" s="193"/>
      <c r="L1109" s="194"/>
      <c r="M1109" s="195"/>
    </row>
    <row r="1110" spans="1:13" s="61" customFormat="1" customHeight="1">
      <c r="A1110"/>
      <c r="B1110"/>
      <c r="C1110"/>
      <c r="D1110"/>
      <c r="E1110"/>
      <c r="F1110" s="61"/>
      <c r="G1110" s="196" t="e">
        <f>VLOOKUP(D1110,sku归属!A:B,2,0)</f>
        <v>#N/A</v>
      </c>
      <c r="K1110" s="193"/>
      <c r="L1110" s="194"/>
      <c r="M1110" s="195"/>
    </row>
    <row r="1111" spans="1:13" s="61" customFormat="1" customHeight="1">
      <c r="A1111"/>
      <c r="B1111"/>
      <c r="C1111"/>
      <c r="D1111"/>
      <c r="E1111"/>
      <c r="F1111" s="61"/>
      <c r="G1111" s="196" t="e">
        <f>VLOOKUP(D1111,sku归属!A:B,2,0)</f>
        <v>#N/A</v>
      </c>
      <c r="K1111" s="193"/>
      <c r="L1111" s="194"/>
      <c r="M1111" s="195"/>
    </row>
    <row r="1112" spans="1:13" s="61" customFormat="1" customHeight="1">
      <c r="A1112"/>
      <c r="B1112"/>
      <c r="C1112"/>
      <c r="D1112"/>
      <c r="E1112"/>
      <c r="F1112" s="61"/>
      <c r="G1112" s="196" t="e">
        <f>VLOOKUP(D1112,sku归属!A:B,2,0)</f>
        <v>#N/A</v>
      </c>
      <c r="K1112" s="193"/>
      <c r="L1112" s="194"/>
      <c r="M1112" s="195"/>
    </row>
    <row r="1113" spans="1:13" s="61" customFormat="1" customHeight="1">
      <c r="A1113"/>
      <c r="B1113"/>
      <c r="C1113"/>
      <c r="D1113"/>
      <c r="E1113"/>
      <c r="F1113" s="61"/>
      <c r="G1113" s="196" t="e">
        <f>VLOOKUP(D1113,sku归属!A:B,2,0)</f>
        <v>#N/A</v>
      </c>
      <c r="K1113" s="193"/>
      <c r="L1113" s="194"/>
      <c r="M1113" s="195"/>
    </row>
    <row r="1114" spans="1:13" s="61" customFormat="1" customHeight="1">
      <c r="A1114"/>
      <c r="B1114"/>
      <c r="C1114"/>
      <c r="D1114"/>
      <c r="E1114"/>
      <c r="F1114" s="61"/>
      <c r="G1114" s="196" t="e">
        <f>VLOOKUP(D1114,sku归属!A:B,2,0)</f>
        <v>#N/A</v>
      </c>
      <c r="K1114" s="193"/>
      <c r="L1114" s="194"/>
      <c r="M1114" s="195"/>
    </row>
    <row r="1115" spans="1:13" s="61" customFormat="1" customHeight="1">
      <c r="A1115"/>
      <c r="B1115"/>
      <c r="C1115"/>
      <c r="D1115"/>
      <c r="E1115"/>
      <c r="F1115" s="61"/>
      <c r="G1115" s="196" t="e">
        <f>VLOOKUP(D1115,sku归属!A:B,2,0)</f>
        <v>#N/A</v>
      </c>
      <c r="K1115" s="193"/>
      <c r="L1115" s="194"/>
      <c r="M1115" s="195"/>
    </row>
    <row r="1116" spans="1:13" s="61" customFormat="1" customHeight="1">
      <c r="A1116"/>
      <c r="B1116"/>
      <c r="C1116"/>
      <c r="D1116"/>
      <c r="E1116"/>
      <c r="F1116" s="61"/>
      <c r="G1116" s="196" t="e">
        <f>VLOOKUP(D1116,sku归属!A:B,2,0)</f>
        <v>#N/A</v>
      </c>
      <c r="K1116" s="193"/>
      <c r="L1116" s="194"/>
      <c r="M1116" s="195"/>
    </row>
    <row r="1117" spans="1:13" s="61" customFormat="1" customHeight="1">
      <c r="A1117"/>
      <c r="B1117"/>
      <c r="C1117"/>
      <c r="D1117"/>
      <c r="E1117"/>
      <c r="F1117" s="61"/>
      <c r="G1117" s="196" t="e">
        <f>VLOOKUP(D1117,sku归属!A:B,2,0)</f>
        <v>#N/A</v>
      </c>
      <c r="K1117" s="193"/>
      <c r="L1117" s="194"/>
      <c r="M1117" s="195"/>
    </row>
    <row r="1118" spans="1:13" s="61" customFormat="1" customHeight="1">
      <c r="A1118"/>
      <c r="B1118"/>
      <c r="C1118"/>
      <c r="D1118"/>
      <c r="E1118"/>
      <c r="F1118" s="61"/>
      <c r="G1118" s="196" t="e">
        <f>VLOOKUP(D1118,sku归属!A:B,2,0)</f>
        <v>#N/A</v>
      </c>
      <c r="K1118" s="193"/>
      <c r="L1118" s="194"/>
      <c r="M1118" s="195"/>
    </row>
    <row r="1119" spans="1:13" s="61" customFormat="1" customHeight="1">
      <c r="A1119"/>
      <c r="B1119"/>
      <c r="C1119"/>
      <c r="D1119"/>
      <c r="E1119"/>
      <c r="F1119" s="61"/>
      <c r="G1119" s="196" t="e">
        <f>VLOOKUP(D1119,sku归属!A:B,2,0)</f>
        <v>#N/A</v>
      </c>
      <c r="K1119" s="193"/>
      <c r="L1119" s="194"/>
      <c r="M1119" s="195"/>
    </row>
    <row r="1120" spans="1:13" s="61" customFormat="1" customHeight="1">
      <c r="A1120"/>
      <c r="B1120"/>
      <c r="C1120"/>
      <c r="D1120"/>
      <c r="E1120"/>
      <c r="F1120" s="61"/>
      <c r="G1120" s="196" t="e">
        <f>VLOOKUP(D1120,sku归属!A:B,2,0)</f>
        <v>#N/A</v>
      </c>
      <c r="K1120" s="193"/>
      <c r="L1120" s="194"/>
      <c r="M1120" s="195"/>
    </row>
    <row r="1121" spans="1:13" s="61" customFormat="1" customHeight="1">
      <c r="A1121"/>
      <c r="B1121"/>
      <c r="C1121"/>
      <c r="D1121"/>
      <c r="E1121"/>
      <c r="F1121" s="61"/>
      <c r="G1121" s="196" t="e">
        <f>VLOOKUP(D1121,sku归属!A:B,2,0)</f>
        <v>#N/A</v>
      </c>
      <c r="K1121" s="193"/>
      <c r="L1121" s="194"/>
      <c r="M1121" s="195"/>
    </row>
    <row r="1122" spans="1:13" s="61" customFormat="1" customHeight="1">
      <c r="A1122"/>
      <c r="B1122"/>
      <c r="C1122"/>
      <c r="D1122"/>
      <c r="E1122"/>
      <c r="F1122" s="61"/>
      <c r="G1122" s="196" t="e">
        <f>VLOOKUP(D1122,sku归属!A:B,2,0)</f>
        <v>#N/A</v>
      </c>
      <c r="K1122" s="193"/>
      <c r="L1122" s="194"/>
      <c r="M1122" s="195"/>
    </row>
    <row r="1123" spans="1:13" s="61" customFormat="1" customHeight="1">
      <c r="A1123"/>
      <c r="B1123"/>
      <c r="C1123"/>
      <c r="D1123"/>
      <c r="E1123"/>
      <c r="F1123" s="61"/>
      <c r="G1123" s="196" t="e">
        <f>VLOOKUP(D1123,sku归属!A:B,2,0)</f>
        <v>#N/A</v>
      </c>
      <c r="K1123" s="193"/>
      <c r="L1123" s="194"/>
      <c r="M1123" s="195"/>
    </row>
    <row r="1124" spans="1:13" s="61" customFormat="1" customHeight="1">
      <c r="A1124"/>
      <c r="B1124"/>
      <c r="C1124"/>
      <c r="D1124"/>
      <c r="E1124"/>
      <c r="F1124" s="61"/>
      <c r="G1124" s="196" t="e">
        <f>VLOOKUP(D1124,sku归属!A:B,2,0)</f>
        <v>#N/A</v>
      </c>
      <c r="K1124" s="193"/>
      <c r="L1124" s="194"/>
      <c r="M1124" s="195"/>
    </row>
    <row r="1125" spans="1:13" s="61" customFormat="1" customHeight="1">
      <c r="A1125"/>
      <c r="B1125"/>
      <c r="C1125"/>
      <c r="D1125"/>
      <c r="E1125"/>
      <c r="F1125" s="61"/>
      <c r="G1125" s="196" t="e">
        <f>VLOOKUP(D1125,sku归属!A:B,2,0)</f>
        <v>#N/A</v>
      </c>
      <c r="K1125" s="193"/>
      <c r="L1125" s="194"/>
      <c r="M1125" s="195"/>
    </row>
    <row r="1126" spans="1:13" s="61" customFormat="1" customHeight="1">
      <c r="A1126"/>
      <c r="B1126"/>
      <c r="C1126"/>
      <c r="D1126"/>
      <c r="E1126"/>
      <c r="F1126" s="61"/>
      <c r="G1126" s="196" t="e">
        <f>VLOOKUP(D1126,sku归属!A:B,2,0)</f>
        <v>#N/A</v>
      </c>
      <c r="K1126" s="193"/>
      <c r="L1126" s="194"/>
      <c r="M1126" s="195"/>
    </row>
    <row r="1127" spans="1:13" s="61" customFormat="1" customHeight="1">
      <c r="A1127"/>
      <c r="B1127"/>
      <c r="C1127"/>
      <c r="D1127"/>
      <c r="E1127"/>
      <c r="F1127" s="61"/>
      <c r="G1127" s="196" t="e">
        <f>VLOOKUP(D1127,sku归属!A:B,2,0)</f>
        <v>#N/A</v>
      </c>
      <c r="K1127" s="193"/>
      <c r="L1127" s="194"/>
      <c r="M1127" s="195"/>
    </row>
    <row r="1128" spans="1:13" s="61" customFormat="1" customHeight="1">
      <c r="A1128"/>
      <c r="B1128"/>
      <c r="C1128"/>
      <c r="D1128"/>
      <c r="E1128"/>
      <c r="F1128" s="61"/>
      <c r="G1128" s="196" t="e">
        <f>VLOOKUP(D1128,sku归属!A:B,2,0)</f>
        <v>#N/A</v>
      </c>
      <c r="K1128" s="193"/>
      <c r="L1128" s="194"/>
      <c r="M1128" s="195"/>
    </row>
    <row r="1129" spans="1:13" s="61" customFormat="1" customHeight="1">
      <c r="A1129"/>
      <c r="B1129"/>
      <c r="C1129"/>
      <c r="D1129"/>
      <c r="E1129"/>
      <c r="F1129" s="61"/>
      <c r="G1129" s="196" t="e">
        <f>VLOOKUP(D1129,sku归属!A:B,2,0)</f>
        <v>#N/A</v>
      </c>
      <c r="K1129" s="193"/>
      <c r="L1129" s="194"/>
      <c r="M1129" s="195"/>
    </row>
    <row r="1130" spans="1:13" s="61" customFormat="1" customHeight="1">
      <c r="A1130"/>
      <c r="B1130"/>
      <c r="C1130"/>
      <c r="D1130"/>
      <c r="E1130"/>
      <c r="F1130" s="61"/>
      <c r="G1130" s="196" t="e">
        <f>VLOOKUP(D1130,sku归属!A:B,2,0)</f>
        <v>#N/A</v>
      </c>
      <c r="K1130" s="193"/>
      <c r="L1130" s="194"/>
      <c r="M1130" s="195"/>
    </row>
    <row r="1131" spans="1:13" s="61" customFormat="1" customHeight="1">
      <c r="A1131"/>
      <c r="B1131"/>
      <c r="C1131"/>
      <c r="D1131"/>
      <c r="E1131"/>
      <c r="F1131" s="61"/>
      <c r="G1131" s="196" t="e">
        <f>VLOOKUP(D1131,sku归属!A:B,2,0)</f>
        <v>#N/A</v>
      </c>
      <c r="K1131" s="193"/>
      <c r="L1131" s="194"/>
      <c r="M1131" s="195"/>
    </row>
    <row r="1132" spans="1:13" s="61" customFormat="1" customHeight="1">
      <c r="A1132"/>
      <c r="B1132"/>
      <c r="C1132"/>
      <c r="D1132"/>
      <c r="E1132"/>
      <c r="F1132" s="61"/>
      <c r="G1132" s="196" t="e">
        <f>VLOOKUP(D1132,sku归属!A:B,2,0)</f>
        <v>#N/A</v>
      </c>
      <c r="K1132" s="193"/>
      <c r="L1132" s="194"/>
      <c r="M1132" s="195"/>
    </row>
    <row r="1133" spans="1:13" s="61" customFormat="1" customHeight="1">
      <c r="A1133"/>
      <c r="B1133"/>
      <c r="C1133"/>
      <c r="D1133"/>
      <c r="E1133"/>
      <c r="F1133" s="61"/>
      <c r="G1133" s="196" t="e">
        <f>VLOOKUP(D1133,sku归属!A:B,2,0)</f>
        <v>#N/A</v>
      </c>
      <c r="K1133" s="193"/>
      <c r="L1133" s="194"/>
      <c r="M1133" s="195"/>
    </row>
    <row r="1134" spans="1:13" s="61" customFormat="1" customHeight="1">
      <c r="A1134"/>
      <c r="B1134"/>
      <c r="C1134"/>
      <c r="D1134"/>
      <c r="E1134"/>
      <c r="F1134" s="61"/>
      <c r="G1134" s="196" t="e">
        <f>VLOOKUP(D1134,sku归属!A:B,2,0)</f>
        <v>#N/A</v>
      </c>
      <c r="K1134" s="193"/>
      <c r="L1134" s="194"/>
      <c r="M1134" s="195"/>
    </row>
    <row r="1135" spans="1:13" s="61" customFormat="1" customHeight="1">
      <c r="A1135"/>
      <c r="B1135"/>
      <c r="C1135"/>
      <c r="D1135"/>
      <c r="E1135"/>
      <c r="F1135" s="61"/>
      <c r="G1135" s="196" t="e">
        <f>VLOOKUP(D1135,sku归属!A:B,2,0)</f>
        <v>#N/A</v>
      </c>
      <c r="K1135" s="193"/>
      <c r="L1135" s="194"/>
      <c r="M1135" s="195"/>
    </row>
    <row r="1136" spans="1:13" s="61" customFormat="1" customHeight="1">
      <c r="A1136"/>
      <c r="B1136"/>
      <c r="C1136"/>
      <c r="D1136"/>
      <c r="E1136"/>
      <c r="F1136" s="61"/>
      <c r="G1136" s="196" t="e">
        <f>VLOOKUP(D1136,sku归属!A:B,2,0)</f>
        <v>#N/A</v>
      </c>
      <c r="K1136" s="193"/>
      <c r="L1136" s="194"/>
      <c r="M1136" s="195"/>
    </row>
    <row r="1137" spans="1:13" s="61" customFormat="1" customHeight="1">
      <c r="A1137"/>
      <c r="B1137"/>
      <c r="C1137"/>
      <c r="D1137"/>
      <c r="E1137"/>
      <c r="F1137" s="61"/>
      <c r="G1137" s="196" t="e">
        <f>VLOOKUP(D1137,sku归属!A:B,2,0)</f>
        <v>#N/A</v>
      </c>
      <c r="K1137" s="193"/>
      <c r="L1137" s="194"/>
      <c r="M1137" s="195"/>
    </row>
    <row r="1138" spans="1:13" s="61" customFormat="1" customHeight="1">
      <c r="A1138"/>
      <c r="B1138"/>
      <c r="C1138"/>
      <c r="D1138"/>
      <c r="E1138"/>
      <c r="F1138" s="61"/>
      <c r="G1138" s="196" t="e">
        <f>VLOOKUP(D1138,sku归属!A:B,2,0)</f>
        <v>#N/A</v>
      </c>
      <c r="K1138" s="193"/>
      <c r="L1138" s="194"/>
      <c r="M1138" s="195"/>
    </row>
    <row r="1139" spans="1:13" s="61" customFormat="1" customHeight="1">
      <c r="A1139"/>
      <c r="B1139"/>
      <c r="C1139"/>
      <c r="D1139"/>
      <c r="E1139"/>
      <c r="F1139" s="61"/>
      <c r="G1139" s="196" t="e">
        <f>VLOOKUP(D1139,sku归属!A:B,2,0)</f>
        <v>#N/A</v>
      </c>
      <c r="K1139" s="193"/>
      <c r="L1139" s="194"/>
      <c r="M1139" s="195"/>
    </row>
    <row r="1140" spans="1:13" s="61" customFormat="1" customHeight="1">
      <c r="A1140"/>
      <c r="B1140"/>
      <c r="C1140"/>
      <c r="D1140"/>
      <c r="E1140"/>
      <c r="F1140" s="61"/>
      <c r="G1140" s="196" t="e">
        <f>VLOOKUP(D1140,sku归属!A:B,2,0)</f>
        <v>#N/A</v>
      </c>
      <c r="K1140" s="193"/>
      <c r="L1140" s="194"/>
      <c r="M1140" s="195"/>
    </row>
    <row r="1141" spans="1:13" s="61" customFormat="1" customHeight="1">
      <c r="A1141"/>
      <c r="B1141"/>
      <c r="C1141"/>
      <c r="D1141"/>
      <c r="E1141"/>
      <c r="F1141" s="61"/>
      <c r="G1141" s="196" t="e">
        <f>VLOOKUP(D1141,sku归属!A:B,2,0)</f>
        <v>#N/A</v>
      </c>
      <c r="K1141" s="193"/>
      <c r="L1141" s="194"/>
      <c r="M1141" s="195"/>
    </row>
    <row r="1142" spans="1:13" s="61" customFormat="1" customHeight="1">
      <c r="A1142"/>
      <c r="B1142"/>
      <c r="C1142"/>
      <c r="D1142"/>
      <c r="E1142"/>
      <c r="F1142" s="61"/>
      <c r="G1142" s="196" t="e">
        <f>VLOOKUP(D1142,sku归属!A:B,2,0)</f>
        <v>#N/A</v>
      </c>
      <c r="K1142" s="193"/>
      <c r="L1142" s="194"/>
      <c r="M1142" s="195"/>
    </row>
    <row r="1143" spans="1:13" s="61" customFormat="1" customHeight="1">
      <c r="A1143"/>
      <c r="B1143"/>
      <c r="C1143"/>
      <c r="D1143"/>
      <c r="E1143"/>
      <c r="F1143" s="61"/>
      <c r="G1143" s="196" t="e">
        <f>VLOOKUP(D1143,sku归属!A:B,2,0)</f>
        <v>#N/A</v>
      </c>
      <c r="K1143" s="193"/>
      <c r="L1143" s="194"/>
      <c r="M1143" s="195"/>
    </row>
    <row r="1144" spans="1:13" s="61" customFormat="1" customHeight="1">
      <c r="A1144"/>
      <c r="B1144"/>
      <c r="C1144"/>
      <c r="D1144"/>
      <c r="E1144"/>
      <c r="F1144" s="61"/>
      <c r="G1144" s="196" t="e">
        <f>VLOOKUP(D1144,sku归属!A:B,2,0)</f>
        <v>#N/A</v>
      </c>
      <c r="K1144" s="193"/>
      <c r="L1144" s="194"/>
      <c r="M1144" s="195"/>
    </row>
    <row r="1145" spans="1:13" s="61" customFormat="1" customHeight="1">
      <c r="A1145"/>
      <c r="B1145"/>
      <c r="C1145"/>
      <c r="D1145"/>
      <c r="E1145"/>
      <c r="F1145" s="61"/>
      <c r="G1145" s="196" t="e">
        <f>VLOOKUP(D1145,sku归属!A:B,2,0)</f>
        <v>#N/A</v>
      </c>
      <c r="K1145" s="193"/>
      <c r="L1145" s="194"/>
      <c r="M1145" s="195"/>
    </row>
    <row r="1146" spans="1:13" s="61" customFormat="1" customHeight="1">
      <c r="A1146"/>
      <c r="B1146"/>
      <c r="C1146"/>
      <c r="D1146"/>
      <c r="E1146"/>
      <c r="F1146" s="61"/>
      <c r="G1146" s="196" t="e">
        <f>VLOOKUP(D1146,sku归属!A:B,2,0)</f>
        <v>#N/A</v>
      </c>
      <c r="K1146" s="193"/>
      <c r="L1146" s="194"/>
      <c r="M1146" s="195"/>
    </row>
    <row r="1147" spans="1:13" s="61" customFormat="1" customHeight="1">
      <c r="A1147"/>
      <c r="B1147"/>
      <c r="C1147"/>
      <c r="D1147"/>
      <c r="E1147"/>
      <c r="F1147" s="61"/>
      <c r="G1147" s="196" t="e">
        <f>VLOOKUP(D1147,sku归属!A:B,2,0)</f>
        <v>#N/A</v>
      </c>
      <c r="K1147" s="193"/>
      <c r="L1147" s="194"/>
      <c r="M1147" s="195"/>
    </row>
    <row r="1148" spans="1:13" s="61" customFormat="1" customHeight="1">
      <c r="A1148"/>
      <c r="B1148"/>
      <c r="C1148"/>
      <c r="D1148"/>
      <c r="E1148"/>
      <c r="F1148" s="61"/>
      <c r="G1148" s="196" t="e">
        <f>VLOOKUP(D1148,sku归属!A:B,2,0)</f>
        <v>#N/A</v>
      </c>
      <c r="K1148" s="193"/>
      <c r="L1148" s="194"/>
      <c r="M1148" s="195"/>
    </row>
    <row r="1149" spans="1:13" s="61" customFormat="1" customHeight="1">
      <c r="A1149"/>
      <c r="B1149"/>
      <c r="C1149"/>
      <c r="D1149"/>
      <c r="E1149"/>
      <c r="F1149" s="61"/>
      <c r="G1149" s="196" t="e">
        <f>VLOOKUP(D1149,sku归属!A:B,2,0)</f>
        <v>#N/A</v>
      </c>
      <c r="K1149" s="193"/>
      <c r="L1149" s="194"/>
      <c r="M1149" s="195"/>
    </row>
    <row r="1150" spans="1:13" s="61" customFormat="1" customHeight="1">
      <c r="A1150"/>
      <c r="B1150"/>
      <c r="C1150"/>
      <c r="D1150"/>
      <c r="E1150"/>
      <c r="F1150" s="61"/>
      <c r="G1150" s="196" t="e">
        <f>VLOOKUP(D1150,sku归属!A:B,2,0)</f>
        <v>#N/A</v>
      </c>
      <c r="K1150" s="193"/>
      <c r="L1150" s="194"/>
      <c r="M1150" s="195"/>
    </row>
    <row r="1151" spans="1:13" s="61" customFormat="1" customHeight="1">
      <c r="A1151"/>
      <c r="B1151"/>
      <c r="C1151"/>
      <c r="D1151"/>
      <c r="E1151"/>
      <c r="F1151" s="61"/>
      <c r="G1151" s="196" t="e">
        <f>VLOOKUP(D1151,sku归属!A:B,2,0)</f>
        <v>#N/A</v>
      </c>
      <c r="K1151" s="193"/>
      <c r="L1151" s="194"/>
      <c r="M1151" s="195"/>
    </row>
    <row r="1152" spans="1:13" s="61" customFormat="1" customHeight="1">
      <c r="A1152"/>
      <c r="B1152"/>
      <c r="C1152"/>
      <c r="D1152"/>
      <c r="E1152"/>
      <c r="F1152" s="61"/>
      <c r="G1152" s="196" t="e">
        <f>VLOOKUP(D1152,sku归属!A:B,2,0)</f>
        <v>#N/A</v>
      </c>
      <c r="K1152" s="193"/>
      <c r="L1152" s="194"/>
      <c r="M1152" s="195"/>
    </row>
    <row r="1153" spans="1:13" s="61" customFormat="1" customHeight="1">
      <c r="A1153"/>
      <c r="B1153"/>
      <c r="C1153"/>
      <c r="D1153"/>
      <c r="E1153"/>
      <c r="F1153" s="61"/>
      <c r="G1153" s="196" t="e">
        <f>VLOOKUP(D1153,sku归属!A:B,2,0)</f>
        <v>#N/A</v>
      </c>
      <c r="K1153" s="193"/>
      <c r="L1153" s="194"/>
      <c r="M1153" s="195"/>
    </row>
    <row r="1154" spans="1:13" s="61" customFormat="1" customHeight="1">
      <c r="A1154"/>
      <c r="B1154"/>
      <c r="C1154"/>
      <c r="D1154"/>
      <c r="E1154"/>
      <c r="F1154" s="61"/>
      <c r="G1154" s="196" t="e">
        <f>VLOOKUP(D1154,sku归属!A:B,2,0)</f>
        <v>#N/A</v>
      </c>
      <c r="K1154" s="193"/>
      <c r="L1154" s="194"/>
      <c r="M1154" s="195"/>
    </row>
    <row r="1155" spans="1:13" s="61" customFormat="1" customHeight="1">
      <c r="A1155"/>
      <c r="B1155"/>
      <c r="C1155"/>
      <c r="D1155"/>
      <c r="E1155"/>
      <c r="F1155" s="61"/>
      <c r="G1155" s="196" t="e">
        <f>VLOOKUP(D1155,sku归属!A:B,2,0)</f>
        <v>#N/A</v>
      </c>
      <c r="K1155" s="193"/>
      <c r="L1155" s="194"/>
      <c r="M1155" s="195"/>
    </row>
    <row r="1156" spans="1:13" s="61" customFormat="1" customHeight="1">
      <c r="A1156"/>
      <c r="B1156"/>
      <c r="C1156"/>
      <c r="D1156"/>
      <c r="E1156"/>
      <c r="F1156" s="61"/>
      <c r="G1156" s="196" t="e">
        <f>VLOOKUP(D1156,sku归属!A:B,2,0)</f>
        <v>#N/A</v>
      </c>
      <c r="K1156" s="193"/>
      <c r="L1156" s="194"/>
      <c r="M1156" s="195"/>
    </row>
    <row r="1157" spans="1:13" s="61" customFormat="1" customHeight="1">
      <c r="A1157"/>
      <c r="B1157"/>
      <c r="C1157"/>
      <c r="D1157"/>
      <c r="E1157"/>
      <c r="F1157" s="61"/>
      <c r="G1157" s="196" t="e">
        <f>VLOOKUP(D1157,sku归属!A:B,2,0)</f>
        <v>#N/A</v>
      </c>
      <c r="K1157" s="193"/>
      <c r="L1157" s="194"/>
      <c r="M1157" s="195"/>
    </row>
    <row r="1158" spans="1:13" s="61" customFormat="1" customHeight="1">
      <c r="A1158"/>
      <c r="B1158"/>
      <c r="C1158"/>
      <c r="D1158"/>
      <c r="E1158"/>
      <c r="F1158" s="61"/>
      <c r="G1158" s="196" t="e">
        <f>VLOOKUP(D1158,sku归属!A:B,2,0)</f>
        <v>#N/A</v>
      </c>
      <c r="K1158" s="193"/>
      <c r="L1158" s="194"/>
      <c r="M1158" s="195"/>
    </row>
    <row r="1159" spans="1:13" s="61" customFormat="1" customHeight="1">
      <c r="A1159"/>
      <c r="B1159"/>
      <c r="C1159"/>
      <c r="D1159"/>
      <c r="E1159"/>
      <c r="F1159" s="61"/>
      <c r="G1159" s="196" t="e">
        <f>VLOOKUP(D1159,sku归属!A:B,2,0)</f>
        <v>#N/A</v>
      </c>
      <c r="K1159" s="193"/>
      <c r="L1159" s="194"/>
      <c r="M1159" s="195"/>
    </row>
    <row r="1160" spans="1:13" s="61" customFormat="1" customHeight="1">
      <c r="A1160"/>
      <c r="B1160"/>
      <c r="C1160"/>
      <c r="D1160"/>
      <c r="E1160"/>
      <c r="F1160" s="61"/>
      <c r="G1160" s="196" t="e">
        <f>VLOOKUP(D1160,sku归属!A:B,2,0)</f>
        <v>#N/A</v>
      </c>
      <c r="K1160" s="193"/>
      <c r="L1160" s="194"/>
      <c r="M1160" s="195"/>
    </row>
    <row r="1161" spans="1:13" s="61" customFormat="1" customHeight="1">
      <c r="A1161"/>
      <c r="B1161"/>
      <c r="C1161"/>
      <c r="D1161"/>
      <c r="E1161"/>
      <c r="F1161" s="61"/>
      <c r="G1161" s="196" t="e">
        <f>VLOOKUP(D1161,sku归属!A:B,2,0)</f>
        <v>#N/A</v>
      </c>
      <c r="K1161" s="193"/>
      <c r="L1161" s="194"/>
      <c r="M1161" s="195"/>
    </row>
    <row r="1162" spans="1:13" s="61" customFormat="1" customHeight="1">
      <c r="A1162"/>
      <c r="B1162"/>
      <c r="C1162"/>
      <c r="D1162"/>
      <c r="E1162"/>
      <c r="F1162" s="61"/>
      <c r="G1162" s="196" t="e">
        <f>VLOOKUP(D1162,sku归属!A:B,2,0)</f>
        <v>#N/A</v>
      </c>
      <c r="K1162" s="193"/>
      <c r="L1162" s="194"/>
      <c r="M1162" s="195"/>
    </row>
    <row r="1163" spans="1:13" s="61" customFormat="1" customHeight="1">
      <c r="A1163"/>
      <c r="B1163"/>
      <c r="C1163"/>
      <c r="D1163"/>
      <c r="E1163"/>
      <c r="F1163" s="61"/>
      <c r="G1163" s="196" t="e">
        <f>VLOOKUP(D1163,sku归属!A:B,2,0)</f>
        <v>#N/A</v>
      </c>
      <c r="K1163" s="193"/>
      <c r="L1163" s="194"/>
      <c r="M1163" s="195"/>
    </row>
    <row r="1164" spans="1:13" s="61" customFormat="1" customHeight="1">
      <c r="A1164"/>
      <c r="B1164"/>
      <c r="C1164"/>
      <c r="D1164"/>
      <c r="E1164"/>
      <c r="F1164" s="61"/>
      <c r="G1164" s="196" t="e">
        <f>VLOOKUP(D1164,sku归属!A:B,2,0)</f>
        <v>#N/A</v>
      </c>
      <c r="K1164" s="193"/>
      <c r="L1164" s="194"/>
      <c r="M1164" s="195"/>
    </row>
    <row r="1165" spans="1:13" s="61" customFormat="1" customHeight="1">
      <c r="A1165"/>
      <c r="B1165"/>
      <c r="C1165"/>
      <c r="D1165"/>
      <c r="E1165"/>
      <c r="F1165" s="61"/>
      <c r="G1165" s="196" t="e">
        <f>VLOOKUP(D1165,sku归属!A:B,2,0)</f>
        <v>#N/A</v>
      </c>
      <c r="K1165" s="193"/>
      <c r="L1165" s="194"/>
      <c r="M1165" s="195"/>
    </row>
    <row r="1166" spans="1:13" s="61" customFormat="1" customHeight="1">
      <c r="A1166"/>
      <c r="B1166"/>
      <c r="C1166"/>
      <c r="D1166"/>
      <c r="E1166"/>
      <c r="F1166" s="61"/>
      <c r="G1166" s="196" t="e">
        <f>VLOOKUP(D1166,sku归属!A:B,2,0)</f>
        <v>#N/A</v>
      </c>
      <c r="K1166" s="193"/>
      <c r="L1166" s="194"/>
      <c r="M1166" s="195"/>
    </row>
    <row r="1167" spans="1:13" s="61" customFormat="1" customHeight="1">
      <c r="A1167"/>
      <c r="B1167"/>
      <c r="C1167"/>
      <c r="D1167"/>
      <c r="E1167"/>
      <c r="F1167" s="61"/>
      <c r="G1167" s="196" t="e">
        <f>VLOOKUP(D1167,sku归属!A:B,2,0)</f>
        <v>#N/A</v>
      </c>
      <c r="K1167" s="193"/>
      <c r="L1167" s="194"/>
      <c r="M1167" s="195"/>
    </row>
    <row r="1168" spans="1:13" s="61" customFormat="1" customHeight="1">
      <c r="A1168"/>
      <c r="B1168"/>
      <c r="C1168"/>
      <c r="D1168"/>
      <c r="E1168"/>
      <c r="F1168" s="61"/>
      <c r="G1168" s="196" t="e">
        <f>VLOOKUP(D1168,sku归属!A:B,2,0)</f>
        <v>#N/A</v>
      </c>
      <c r="K1168" s="193"/>
      <c r="L1168" s="194"/>
      <c r="M1168" s="195"/>
    </row>
    <row r="1169" spans="1:13" s="61" customFormat="1" customHeight="1">
      <c r="A1169"/>
      <c r="B1169"/>
      <c r="C1169"/>
      <c r="D1169"/>
      <c r="E1169"/>
      <c r="F1169" s="61"/>
      <c r="G1169" s="196" t="e">
        <f>VLOOKUP(D1169,sku归属!A:B,2,0)</f>
        <v>#N/A</v>
      </c>
      <c r="K1169" s="193"/>
      <c r="L1169" s="194"/>
      <c r="M1169" s="195"/>
    </row>
    <row r="1170" spans="1:13" s="61" customFormat="1" customHeight="1">
      <c r="A1170"/>
      <c r="B1170"/>
      <c r="C1170"/>
      <c r="D1170"/>
      <c r="E1170"/>
      <c r="F1170" s="61"/>
      <c r="G1170" s="196" t="e">
        <f>VLOOKUP(D1170,sku归属!A:B,2,0)</f>
        <v>#N/A</v>
      </c>
      <c r="K1170" s="193"/>
      <c r="L1170" s="194"/>
      <c r="M1170" s="195"/>
    </row>
    <row r="1171" spans="1:13" s="61" customFormat="1" customHeight="1">
      <c r="A1171"/>
      <c r="B1171"/>
      <c r="C1171"/>
      <c r="D1171"/>
      <c r="E1171"/>
      <c r="F1171" s="61"/>
      <c r="G1171" s="196" t="e">
        <f>VLOOKUP(D1171,sku归属!A:B,2,0)</f>
        <v>#N/A</v>
      </c>
      <c r="K1171" s="193"/>
      <c r="L1171" s="194"/>
      <c r="M1171" s="195"/>
    </row>
    <row r="1172" spans="1:13" s="61" customFormat="1" customHeight="1">
      <c r="A1172"/>
      <c r="B1172"/>
      <c r="C1172"/>
      <c r="D1172"/>
      <c r="E1172"/>
      <c r="F1172" s="61"/>
      <c r="G1172" s="196" t="e">
        <f>VLOOKUP(D1172,sku归属!A:B,2,0)</f>
        <v>#N/A</v>
      </c>
      <c r="K1172" s="193"/>
      <c r="L1172" s="194"/>
      <c r="M1172" s="195"/>
    </row>
    <row r="1173" spans="1:13" s="61" customFormat="1" customHeight="1">
      <c r="A1173"/>
      <c r="B1173"/>
      <c r="C1173"/>
      <c r="D1173"/>
      <c r="E1173"/>
      <c r="F1173" s="61"/>
      <c r="G1173" s="196" t="e">
        <f>VLOOKUP(D1173,sku归属!A:B,2,0)</f>
        <v>#N/A</v>
      </c>
      <c r="K1173" s="193"/>
      <c r="L1173" s="194"/>
      <c r="M1173" s="195"/>
    </row>
    <row r="1174" spans="1:13" s="61" customFormat="1" customHeight="1">
      <c r="A1174"/>
      <c r="B1174"/>
      <c r="C1174"/>
      <c r="D1174"/>
      <c r="E1174"/>
      <c r="F1174" s="61"/>
      <c r="G1174" s="196" t="e">
        <f>VLOOKUP(D1174,sku归属!A:B,2,0)</f>
        <v>#N/A</v>
      </c>
      <c r="K1174" s="193"/>
      <c r="L1174" s="194"/>
      <c r="M1174" s="195"/>
    </row>
    <row r="1175" spans="1:13" s="61" customFormat="1" customHeight="1">
      <c r="A1175"/>
      <c r="B1175"/>
      <c r="C1175"/>
      <c r="D1175"/>
      <c r="E1175"/>
      <c r="F1175" s="61"/>
      <c r="G1175" s="196" t="e">
        <f>VLOOKUP(D1175,sku归属!A:B,2,0)</f>
        <v>#N/A</v>
      </c>
      <c r="K1175" s="193"/>
      <c r="L1175" s="194"/>
      <c r="M1175" s="195"/>
    </row>
    <row r="1176" spans="1:13" s="61" customFormat="1" customHeight="1">
      <c r="A1176"/>
      <c r="B1176"/>
      <c r="C1176"/>
      <c r="D1176"/>
      <c r="E1176"/>
      <c r="F1176" s="61"/>
      <c r="G1176" s="196" t="e">
        <f>VLOOKUP(D1176,sku归属!A:B,2,0)</f>
        <v>#N/A</v>
      </c>
      <c r="K1176" s="193"/>
      <c r="L1176" s="194"/>
      <c r="M1176" s="195"/>
    </row>
    <row r="1177" spans="1:13" s="61" customFormat="1" customHeight="1">
      <c r="A1177"/>
      <c r="B1177"/>
      <c r="C1177"/>
      <c r="D1177"/>
      <c r="E1177"/>
      <c r="F1177" s="61"/>
      <c r="G1177" s="196" t="e">
        <f>VLOOKUP(D1177,sku归属!A:B,2,0)</f>
        <v>#N/A</v>
      </c>
      <c r="K1177" s="193"/>
      <c r="L1177" s="194"/>
      <c r="M1177" s="195"/>
    </row>
    <row r="1178" spans="1:13" s="61" customFormat="1" customHeight="1">
      <c r="A1178"/>
      <c r="B1178"/>
      <c r="C1178"/>
      <c r="D1178"/>
      <c r="E1178"/>
      <c r="F1178" s="61"/>
      <c r="G1178" s="196" t="e">
        <f>VLOOKUP(D1178,sku归属!A:B,2,0)</f>
        <v>#N/A</v>
      </c>
      <c r="K1178" s="193"/>
      <c r="L1178" s="194"/>
      <c r="M1178" s="195"/>
    </row>
    <row r="1179" spans="1:13" s="61" customFormat="1" customHeight="1">
      <c r="A1179"/>
      <c r="B1179"/>
      <c r="C1179"/>
      <c r="D1179"/>
      <c r="E1179"/>
      <c r="F1179" s="61"/>
      <c r="G1179" s="196" t="e">
        <f>VLOOKUP(D1179,sku归属!A:B,2,0)</f>
        <v>#N/A</v>
      </c>
      <c r="K1179" s="193"/>
      <c r="L1179" s="194"/>
      <c r="M1179" s="195"/>
    </row>
    <row r="1180" spans="1:13" s="61" customFormat="1" customHeight="1">
      <c r="A1180"/>
      <c r="B1180"/>
      <c r="C1180"/>
      <c r="D1180"/>
      <c r="E1180"/>
      <c r="F1180" s="61"/>
      <c r="G1180" s="196" t="e">
        <f>VLOOKUP(D1180,sku归属!A:B,2,0)</f>
        <v>#N/A</v>
      </c>
      <c r="K1180" s="193"/>
      <c r="L1180" s="194"/>
      <c r="M1180" s="195"/>
    </row>
    <row r="1181" spans="1:13" s="61" customFormat="1" customHeight="1">
      <c r="A1181"/>
      <c r="B1181"/>
      <c r="C1181"/>
      <c r="D1181"/>
      <c r="E1181"/>
      <c r="F1181" s="61"/>
      <c r="G1181" s="196" t="e">
        <f>VLOOKUP(D1181,sku归属!A:B,2,0)</f>
        <v>#N/A</v>
      </c>
      <c r="K1181" s="193"/>
      <c r="L1181" s="194"/>
      <c r="M1181" s="195"/>
    </row>
    <row r="1182" spans="1:13" s="61" customFormat="1" customHeight="1">
      <c r="A1182"/>
      <c r="B1182"/>
      <c r="C1182"/>
      <c r="D1182"/>
      <c r="E1182"/>
      <c r="F1182" s="61"/>
      <c r="G1182" s="196" t="e">
        <f>VLOOKUP(D1182,sku归属!A:B,2,0)</f>
        <v>#N/A</v>
      </c>
      <c r="K1182" s="193"/>
      <c r="L1182" s="194"/>
      <c r="M1182" s="195"/>
    </row>
    <row r="1183" spans="1:13" s="61" customFormat="1" customHeight="1">
      <c r="A1183"/>
      <c r="B1183"/>
      <c r="C1183"/>
      <c r="D1183"/>
      <c r="E1183"/>
      <c r="F1183" s="61"/>
      <c r="G1183" s="196" t="e">
        <f>VLOOKUP(D1183,sku归属!A:B,2,0)</f>
        <v>#N/A</v>
      </c>
      <c r="K1183" s="193"/>
      <c r="L1183" s="194"/>
      <c r="M1183" s="195"/>
    </row>
    <row r="1184" spans="1:13" s="61" customFormat="1" customHeight="1">
      <c r="A1184"/>
      <c r="B1184"/>
      <c r="C1184"/>
      <c r="D1184"/>
      <c r="E1184"/>
      <c r="F1184" s="61"/>
      <c r="G1184" s="196" t="e">
        <f>VLOOKUP(D1184,sku归属!A:B,2,0)</f>
        <v>#N/A</v>
      </c>
      <c r="K1184" s="193"/>
      <c r="L1184" s="194"/>
      <c r="M1184" s="195"/>
    </row>
    <row r="1185" spans="1:13" s="61" customFormat="1" customHeight="1">
      <c r="A1185"/>
      <c r="B1185"/>
      <c r="C1185"/>
      <c r="D1185"/>
      <c r="E1185"/>
      <c r="F1185" s="61"/>
      <c r="G1185" s="196" t="e">
        <f>VLOOKUP(D1185,sku归属!A:B,2,0)</f>
        <v>#N/A</v>
      </c>
      <c r="K1185" s="193"/>
      <c r="L1185" s="194"/>
      <c r="M1185" s="195"/>
    </row>
    <row r="1186" spans="1:13" s="61" customFormat="1" customHeight="1">
      <c r="A1186"/>
      <c r="B1186"/>
      <c r="C1186"/>
      <c r="D1186"/>
      <c r="E1186"/>
      <c r="F1186" s="61"/>
      <c r="G1186" s="196" t="e">
        <f>VLOOKUP(D1186,sku归属!A:B,2,0)</f>
        <v>#N/A</v>
      </c>
      <c r="K1186" s="193"/>
      <c r="L1186" s="194"/>
      <c r="M1186" s="195"/>
    </row>
    <row r="1187" spans="1:13" s="61" customFormat="1" customHeight="1">
      <c r="A1187"/>
      <c r="B1187"/>
      <c r="C1187"/>
      <c r="D1187"/>
      <c r="E1187"/>
      <c r="F1187" s="61"/>
      <c r="G1187" s="196" t="e">
        <f>VLOOKUP(D1187,sku归属!A:B,2,0)</f>
        <v>#N/A</v>
      </c>
      <c r="K1187" s="193"/>
      <c r="L1187" s="194"/>
      <c r="M1187" s="195"/>
    </row>
    <row r="1188" spans="1:13" s="61" customFormat="1" customHeight="1">
      <c r="A1188"/>
      <c r="B1188"/>
      <c r="C1188"/>
      <c r="D1188"/>
      <c r="E1188"/>
      <c r="F1188" s="61"/>
      <c r="G1188" s="196" t="e">
        <f>VLOOKUP(D1188,sku归属!A:B,2,0)</f>
        <v>#N/A</v>
      </c>
      <c r="K1188" s="193"/>
      <c r="L1188" s="194"/>
      <c r="M1188" s="195"/>
    </row>
    <row r="1189" spans="1:13" s="61" customFormat="1" customHeight="1">
      <c r="A1189"/>
      <c r="B1189"/>
      <c r="C1189"/>
      <c r="D1189"/>
      <c r="E1189"/>
      <c r="F1189" s="61"/>
      <c r="G1189" s="196" t="e">
        <f>VLOOKUP(D1189,sku归属!A:B,2,0)</f>
        <v>#N/A</v>
      </c>
      <c r="K1189" s="193"/>
      <c r="L1189" s="194"/>
      <c r="M1189" s="195"/>
    </row>
    <row r="1190" spans="1:13" s="61" customFormat="1" customHeight="1">
      <c r="A1190"/>
      <c r="B1190"/>
      <c r="C1190"/>
      <c r="D1190"/>
      <c r="E1190"/>
      <c r="F1190" s="61"/>
      <c r="G1190" s="196" t="e">
        <f>VLOOKUP(D1190,sku归属!A:B,2,0)</f>
        <v>#N/A</v>
      </c>
      <c r="K1190" s="193"/>
      <c r="L1190" s="194"/>
      <c r="M1190" s="195"/>
    </row>
    <row r="1191" spans="1:13" s="61" customFormat="1" customHeight="1">
      <c r="A1191"/>
      <c r="B1191"/>
      <c r="C1191"/>
      <c r="D1191"/>
      <c r="E1191"/>
      <c r="F1191" s="61"/>
      <c r="G1191" s="196" t="e">
        <f>VLOOKUP(D1191,sku归属!A:B,2,0)</f>
        <v>#N/A</v>
      </c>
      <c r="K1191" s="193"/>
      <c r="L1191" s="194"/>
      <c r="M1191" s="195"/>
    </row>
    <row r="1192" spans="1:13" s="61" customFormat="1" customHeight="1">
      <c r="A1192"/>
      <c r="B1192"/>
      <c r="C1192"/>
      <c r="D1192"/>
      <c r="E1192"/>
      <c r="F1192" s="61"/>
      <c r="G1192" s="196" t="e">
        <f>VLOOKUP(D1192,sku归属!A:B,2,0)</f>
        <v>#N/A</v>
      </c>
      <c r="K1192" s="193"/>
      <c r="L1192" s="194"/>
      <c r="M1192" s="195"/>
    </row>
    <row r="1193" spans="1:13" s="61" customFormat="1" customHeight="1">
      <c r="A1193"/>
      <c r="B1193"/>
      <c r="C1193"/>
      <c r="D1193"/>
      <c r="E1193"/>
      <c r="F1193" s="61"/>
      <c r="G1193" s="196" t="e">
        <f>VLOOKUP(D1193,sku归属!A:B,2,0)</f>
        <v>#N/A</v>
      </c>
      <c r="K1193" s="193"/>
      <c r="L1193" s="194"/>
      <c r="M1193" s="195"/>
    </row>
    <row r="1194" spans="1:13" s="61" customFormat="1" customHeight="1">
      <c r="A1194"/>
      <c r="B1194"/>
      <c r="C1194"/>
      <c r="D1194"/>
      <c r="E1194"/>
      <c r="F1194" s="61"/>
      <c r="G1194" s="196" t="e">
        <f>VLOOKUP(D1194,sku归属!A:B,2,0)</f>
        <v>#N/A</v>
      </c>
      <c r="K1194" s="193"/>
      <c r="L1194" s="194"/>
      <c r="M1194" s="195"/>
    </row>
    <row r="1195" spans="1:13" s="61" customFormat="1" customHeight="1">
      <c r="A1195"/>
      <c r="B1195"/>
      <c r="C1195"/>
      <c r="D1195"/>
      <c r="E1195"/>
      <c r="F1195" s="61"/>
      <c r="G1195" s="196" t="e">
        <f>VLOOKUP(D1195,sku归属!A:B,2,0)</f>
        <v>#N/A</v>
      </c>
      <c r="K1195" s="193"/>
      <c r="L1195" s="194"/>
      <c r="M1195" s="195"/>
    </row>
    <row r="1196" spans="1:13" s="61" customFormat="1" customHeight="1">
      <c r="A1196"/>
      <c r="B1196"/>
      <c r="C1196"/>
      <c r="D1196"/>
      <c r="E1196"/>
      <c r="F1196" s="61"/>
      <c r="G1196" s="196" t="e">
        <f>VLOOKUP(D1196,sku归属!A:B,2,0)</f>
        <v>#N/A</v>
      </c>
      <c r="K1196" s="193"/>
      <c r="L1196" s="194"/>
      <c r="M1196" s="195"/>
    </row>
    <row r="1197" spans="1:13" s="61" customFormat="1" customHeight="1">
      <c r="A1197"/>
      <c r="B1197"/>
      <c r="C1197"/>
      <c r="D1197"/>
      <c r="E1197"/>
      <c r="F1197" s="61"/>
      <c r="G1197" s="196" t="e">
        <f>VLOOKUP(D1197,sku归属!A:B,2,0)</f>
        <v>#N/A</v>
      </c>
      <c r="K1197" s="193"/>
      <c r="L1197" s="194"/>
      <c r="M1197" s="195"/>
    </row>
    <row r="1198" spans="1:13" s="61" customFormat="1" customHeight="1">
      <c r="A1198"/>
      <c r="B1198"/>
      <c r="C1198"/>
      <c r="D1198"/>
      <c r="E1198"/>
      <c r="F1198" s="61"/>
      <c r="G1198" s="196" t="e">
        <f>VLOOKUP(D1198,sku归属!A:B,2,0)</f>
        <v>#N/A</v>
      </c>
      <c r="K1198" s="193"/>
      <c r="L1198" s="194"/>
      <c r="M1198" s="195"/>
    </row>
    <row r="1199" spans="1:13" s="61" customFormat="1" customHeight="1">
      <c r="A1199"/>
      <c r="B1199"/>
      <c r="C1199"/>
      <c r="D1199"/>
      <c r="E1199"/>
      <c r="F1199" s="61"/>
      <c r="G1199" s="196" t="e">
        <f>VLOOKUP(D1199,sku归属!A:B,2,0)</f>
        <v>#N/A</v>
      </c>
      <c r="K1199" s="193"/>
      <c r="L1199" s="194"/>
      <c r="M1199" s="195"/>
    </row>
    <row r="1200" spans="1:13" s="61" customFormat="1" customHeight="1">
      <c r="A1200"/>
      <c r="B1200"/>
      <c r="C1200"/>
      <c r="D1200"/>
      <c r="E1200"/>
      <c r="F1200" s="61"/>
      <c r="G1200" s="196" t="e">
        <f>VLOOKUP(D1200,sku归属!A:B,2,0)</f>
        <v>#N/A</v>
      </c>
      <c r="K1200" s="193"/>
      <c r="L1200" s="194"/>
      <c r="M1200" s="195"/>
    </row>
    <row r="1201" spans="1:13" s="61" customFormat="1" customHeight="1">
      <c r="A1201"/>
      <c r="B1201"/>
      <c r="C1201"/>
      <c r="D1201"/>
      <c r="E1201"/>
      <c r="F1201" s="61"/>
      <c r="G1201" s="196" t="e">
        <f>VLOOKUP(D1201,sku归属!A:B,2,0)</f>
        <v>#N/A</v>
      </c>
      <c r="K1201" s="193"/>
      <c r="L1201" s="194"/>
      <c r="M1201" s="195"/>
    </row>
    <row r="1202" spans="1:13" s="61" customFormat="1" customHeight="1">
      <c r="A1202"/>
      <c r="B1202"/>
      <c r="C1202"/>
      <c r="D1202"/>
      <c r="E1202"/>
      <c r="F1202" s="61"/>
      <c r="G1202" s="196" t="e">
        <f>VLOOKUP(D1202,sku归属!A:B,2,0)</f>
        <v>#N/A</v>
      </c>
      <c r="K1202" s="193"/>
      <c r="L1202" s="194"/>
      <c r="M1202" s="195"/>
    </row>
    <row r="1203" spans="1:13" s="61" customFormat="1" customHeight="1">
      <c r="A1203"/>
      <c r="B1203"/>
      <c r="C1203"/>
      <c r="D1203"/>
      <c r="E1203"/>
      <c r="F1203" s="61"/>
      <c r="G1203" s="196" t="e">
        <f>VLOOKUP(D1203,sku归属!A:B,2,0)</f>
        <v>#N/A</v>
      </c>
      <c r="K1203" s="193"/>
      <c r="L1203" s="194"/>
      <c r="M1203" s="195"/>
    </row>
    <row r="1204" spans="1:13" s="61" customFormat="1" customHeight="1">
      <c r="A1204"/>
      <c r="B1204"/>
      <c r="C1204"/>
      <c r="D1204"/>
      <c r="E1204"/>
      <c r="F1204" s="61"/>
      <c r="G1204" s="196" t="e">
        <f>VLOOKUP(D1204,sku归属!A:B,2,0)</f>
        <v>#N/A</v>
      </c>
      <c r="K1204" s="193"/>
      <c r="L1204" s="194"/>
      <c r="M1204" s="195"/>
    </row>
    <row r="1205" spans="1:13" s="61" customFormat="1" customHeight="1">
      <c r="A1205"/>
      <c r="B1205"/>
      <c r="C1205"/>
      <c r="D1205"/>
      <c r="E1205"/>
      <c r="F1205" s="61"/>
      <c r="G1205" s="196" t="e">
        <f>VLOOKUP(D1205,sku归属!A:B,2,0)</f>
        <v>#N/A</v>
      </c>
      <c r="K1205" s="193"/>
      <c r="L1205" s="194"/>
      <c r="M1205" s="195"/>
    </row>
    <row r="1206" spans="1:13" s="61" customFormat="1" customHeight="1">
      <c r="A1206"/>
      <c r="B1206"/>
      <c r="C1206"/>
      <c r="D1206"/>
      <c r="E1206"/>
      <c r="F1206" s="61"/>
      <c r="G1206" s="196" t="e">
        <f>VLOOKUP(D1206,sku归属!A:B,2,0)</f>
        <v>#N/A</v>
      </c>
      <c r="K1206" s="193"/>
      <c r="L1206" s="194"/>
      <c r="M1206" s="195"/>
    </row>
    <row r="1207" spans="1:13" s="61" customFormat="1" customHeight="1">
      <c r="A1207"/>
      <c r="B1207"/>
      <c r="C1207"/>
      <c r="D1207"/>
      <c r="E1207"/>
      <c r="F1207" s="61"/>
      <c r="G1207" s="196" t="e">
        <f>VLOOKUP(D1207,sku归属!A:B,2,0)</f>
        <v>#N/A</v>
      </c>
      <c r="K1207" s="193"/>
      <c r="L1207" s="194"/>
      <c r="M1207" s="195"/>
    </row>
    <row r="1208" spans="1:13" s="61" customFormat="1" customHeight="1">
      <c r="A1208"/>
      <c r="B1208"/>
      <c r="C1208"/>
      <c r="D1208"/>
      <c r="E1208"/>
      <c r="F1208" s="61"/>
      <c r="G1208" s="196" t="e">
        <f>VLOOKUP(D1208,sku归属!A:B,2,0)</f>
        <v>#N/A</v>
      </c>
      <c r="K1208" s="193"/>
      <c r="L1208" s="194"/>
      <c r="M1208" s="195"/>
    </row>
    <row r="1209" spans="1:13" s="61" customFormat="1" customHeight="1">
      <c r="A1209"/>
      <c r="B1209"/>
      <c r="C1209"/>
      <c r="D1209"/>
      <c r="E1209"/>
      <c r="F1209" s="61"/>
      <c r="G1209" s="196" t="e">
        <f>VLOOKUP(D1209,sku归属!A:B,2,0)</f>
        <v>#N/A</v>
      </c>
      <c r="K1209" s="193"/>
      <c r="L1209" s="194"/>
      <c r="M1209" s="195"/>
    </row>
    <row r="1210" spans="1:13" s="61" customFormat="1" customHeight="1">
      <c r="A1210"/>
      <c r="B1210"/>
      <c r="C1210"/>
      <c r="D1210"/>
      <c r="E1210"/>
      <c r="F1210" s="61"/>
      <c r="G1210" s="196" t="e">
        <f>VLOOKUP(D1210,sku归属!A:B,2,0)</f>
        <v>#N/A</v>
      </c>
      <c r="K1210" s="193"/>
      <c r="L1210" s="194"/>
      <c r="M1210" s="195"/>
    </row>
    <row r="1211" spans="1:13" s="61" customFormat="1" customHeight="1">
      <c r="A1211"/>
      <c r="B1211"/>
      <c r="C1211"/>
      <c r="D1211"/>
      <c r="E1211"/>
      <c r="F1211" s="61"/>
      <c r="G1211" s="196" t="e">
        <f>VLOOKUP(D1211,sku归属!A:B,2,0)</f>
        <v>#N/A</v>
      </c>
      <c r="K1211" s="193"/>
      <c r="L1211" s="194"/>
      <c r="M1211" s="195"/>
    </row>
    <row r="1212" spans="1:13" s="61" customFormat="1" customHeight="1">
      <c r="A1212"/>
      <c r="B1212"/>
      <c r="C1212"/>
      <c r="D1212"/>
      <c r="E1212"/>
      <c r="F1212" s="61"/>
      <c r="G1212" s="196" t="e">
        <f>VLOOKUP(D1212,sku归属!A:B,2,0)</f>
        <v>#N/A</v>
      </c>
      <c r="K1212" s="193"/>
      <c r="L1212" s="194"/>
      <c r="M1212" s="195"/>
    </row>
    <row r="1213" spans="1:13" s="61" customFormat="1" customHeight="1">
      <c r="A1213"/>
      <c r="B1213"/>
      <c r="C1213"/>
      <c r="D1213"/>
      <c r="E1213"/>
      <c r="F1213" s="61"/>
      <c r="G1213" s="196" t="e">
        <f>VLOOKUP(D1213,sku归属!A:B,2,0)</f>
        <v>#N/A</v>
      </c>
      <c r="K1213" s="193"/>
      <c r="L1213" s="194"/>
      <c r="M1213" s="195"/>
    </row>
    <row r="1214" spans="1:13" s="61" customFormat="1" customHeight="1">
      <c r="A1214"/>
      <c r="B1214"/>
      <c r="C1214"/>
      <c r="D1214"/>
      <c r="E1214"/>
      <c r="F1214" s="61"/>
      <c r="G1214" s="196" t="e">
        <f>VLOOKUP(D1214,sku归属!A:B,2,0)</f>
        <v>#N/A</v>
      </c>
      <c r="K1214" s="193"/>
      <c r="L1214" s="194"/>
      <c r="M1214" s="195"/>
    </row>
    <row r="1215" spans="1:13" s="61" customFormat="1" customHeight="1">
      <c r="A1215"/>
      <c r="B1215"/>
      <c r="C1215"/>
      <c r="D1215"/>
      <c r="E1215"/>
      <c r="F1215" s="61"/>
      <c r="G1215" s="196" t="e">
        <f>VLOOKUP(D1215,sku归属!A:B,2,0)</f>
        <v>#N/A</v>
      </c>
      <c r="K1215" s="193"/>
      <c r="L1215" s="194"/>
      <c r="M1215" s="195"/>
    </row>
    <row r="1216" spans="1:13" s="61" customFormat="1" customHeight="1">
      <c r="A1216"/>
      <c r="B1216"/>
      <c r="C1216"/>
      <c r="D1216"/>
      <c r="E1216"/>
      <c r="F1216" s="61"/>
      <c r="G1216" s="196" t="e">
        <f>VLOOKUP(D1216,sku归属!A:B,2,0)</f>
        <v>#N/A</v>
      </c>
      <c r="K1216" s="193"/>
      <c r="L1216" s="194"/>
      <c r="M1216" s="195"/>
    </row>
    <row r="1217" spans="1:13" s="61" customFormat="1" customHeight="1">
      <c r="A1217"/>
      <c r="B1217"/>
      <c r="C1217"/>
      <c r="D1217"/>
      <c r="E1217"/>
      <c r="F1217" s="61"/>
      <c r="G1217" s="196" t="e">
        <f>VLOOKUP(D1217,sku归属!A:B,2,0)</f>
        <v>#N/A</v>
      </c>
      <c r="K1217" s="193"/>
      <c r="L1217" s="194"/>
      <c r="M1217" s="195"/>
    </row>
    <row r="1218" spans="1:13" s="61" customFormat="1" customHeight="1">
      <c r="A1218"/>
      <c r="B1218"/>
      <c r="C1218"/>
      <c r="D1218"/>
      <c r="E1218"/>
      <c r="F1218" s="61"/>
      <c r="G1218" s="196" t="e">
        <f>VLOOKUP(D1218,sku归属!A:B,2,0)</f>
        <v>#N/A</v>
      </c>
      <c r="K1218" s="193"/>
      <c r="L1218" s="194"/>
      <c r="M1218" s="195"/>
    </row>
    <row r="1219" spans="1:13" s="61" customFormat="1" customHeight="1">
      <c r="A1219"/>
      <c r="B1219"/>
      <c r="C1219"/>
      <c r="D1219"/>
      <c r="E1219"/>
      <c r="F1219" s="61"/>
      <c r="G1219" s="196" t="e">
        <f>VLOOKUP(D1219,sku归属!A:B,2,0)</f>
        <v>#N/A</v>
      </c>
      <c r="K1219" s="193"/>
      <c r="L1219" s="194"/>
      <c r="M1219" s="195"/>
    </row>
    <row r="1220" spans="1:13" s="61" customFormat="1" customHeight="1">
      <c r="A1220"/>
      <c r="B1220"/>
      <c r="C1220"/>
      <c r="D1220"/>
      <c r="E1220"/>
      <c r="F1220" s="61"/>
      <c r="G1220" s="196" t="e">
        <f>VLOOKUP(D1220,sku归属!A:B,2,0)</f>
        <v>#N/A</v>
      </c>
      <c r="K1220" s="193"/>
      <c r="L1220" s="194"/>
      <c r="M1220" s="195"/>
    </row>
    <row r="1221" spans="1:13" s="61" customFormat="1" customHeight="1">
      <c r="A1221"/>
      <c r="B1221"/>
      <c r="C1221"/>
      <c r="D1221"/>
      <c r="E1221"/>
      <c r="F1221" s="61"/>
      <c r="G1221" s="196" t="e">
        <f>VLOOKUP(D1221,sku归属!A:B,2,0)</f>
        <v>#N/A</v>
      </c>
      <c r="K1221" s="193"/>
      <c r="L1221" s="194"/>
      <c r="M1221" s="195"/>
    </row>
    <row r="1222" spans="1:13" s="61" customFormat="1" customHeight="1">
      <c r="A1222"/>
      <c r="B1222"/>
      <c r="C1222"/>
      <c r="D1222"/>
      <c r="E1222"/>
      <c r="F1222" s="61"/>
      <c r="G1222" s="196" t="e">
        <f>VLOOKUP(D1222,sku归属!A:B,2,0)</f>
        <v>#N/A</v>
      </c>
      <c r="K1222" s="193"/>
      <c r="L1222" s="194"/>
      <c r="M1222" s="195"/>
    </row>
    <row r="1223" spans="1:13" s="61" customFormat="1" customHeight="1">
      <c r="A1223"/>
      <c r="B1223"/>
      <c r="C1223"/>
      <c r="D1223"/>
      <c r="E1223"/>
      <c r="F1223" s="61"/>
      <c r="G1223" s="196" t="e">
        <f>VLOOKUP(D1223,sku归属!A:B,2,0)</f>
        <v>#N/A</v>
      </c>
      <c r="K1223" s="193"/>
      <c r="L1223" s="194"/>
      <c r="M1223" s="195"/>
    </row>
    <row r="1224" spans="1:13" s="61" customFormat="1" customHeight="1">
      <c r="A1224"/>
      <c r="B1224"/>
      <c r="C1224"/>
      <c r="D1224"/>
      <c r="E1224"/>
      <c r="F1224" s="61"/>
      <c r="G1224" s="196" t="e">
        <f>VLOOKUP(D1224,sku归属!A:B,2,0)</f>
        <v>#N/A</v>
      </c>
      <c r="K1224" s="193"/>
      <c r="L1224" s="194"/>
      <c r="M1224" s="195"/>
    </row>
    <row r="1225" spans="1:13" s="61" customFormat="1" customHeight="1">
      <c r="A1225"/>
      <c r="B1225"/>
      <c r="C1225"/>
      <c r="D1225"/>
      <c r="E1225"/>
      <c r="F1225" s="61"/>
      <c r="G1225" s="196" t="e">
        <f>VLOOKUP(D1225,sku归属!A:B,2,0)</f>
        <v>#N/A</v>
      </c>
      <c r="K1225" s="193"/>
      <c r="L1225" s="194"/>
      <c r="M1225" s="195"/>
    </row>
    <row r="1226" spans="1:13" s="61" customFormat="1" customHeight="1">
      <c r="A1226"/>
      <c r="B1226"/>
      <c r="C1226"/>
      <c r="D1226"/>
      <c r="E1226"/>
      <c r="F1226" s="61"/>
      <c r="G1226" s="196" t="e">
        <f>VLOOKUP(D1226,sku归属!A:B,2,0)</f>
        <v>#N/A</v>
      </c>
      <c r="K1226" s="193"/>
      <c r="L1226" s="194"/>
      <c r="M1226" s="195"/>
    </row>
    <row r="1227" spans="1:13" s="61" customFormat="1" customHeight="1">
      <c r="A1227"/>
      <c r="B1227"/>
      <c r="C1227"/>
      <c r="D1227"/>
      <c r="E1227"/>
      <c r="F1227" s="61"/>
      <c r="G1227" s="196" t="e">
        <f>VLOOKUP(D1227,sku归属!A:B,2,0)</f>
        <v>#N/A</v>
      </c>
      <c r="K1227" s="193"/>
      <c r="L1227" s="194"/>
      <c r="M1227" s="195"/>
    </row>
    <row r="1228" spans="1:13" s="61" customFormat="1" customHeight="1">
      <c r="A1228"/>
      <c r="B1228"/>
      <c r="C1228"/>
      <c r="D1228"/>
      <c r="E1228"/>
      <c r="F1228" s="61"/>
      <c r="G1228" s="196" t="e">
        <f>VLOOKUP(D1228,sku归属!A:B,2,0)</f>
        <v>#N/A</v>
      </c>
      <c r="K1228" s="193"/>
      <c r="L1228" s="194"/>
      <c r="M1228" s="195"/>
    </row>
    <row r="1229" spans="1:13" s="61" customFormat="1" customHeight="1">
      <c r="A1229"/>
      <c r="B1229"/>
      <c r="C1229"/>
      <c r="D1229"/>
      <c r="E1229"/>
      <c r="F1229" s="61"/>
      <c r="G1229" s="196" t="e">
        <f>VLOOKUP(D1229,sku归属!A:B,2,0)</f>
        <v>#N/A</v>
      </c>
      <c r="K1229" s="193"/>
      <c r="L1229" s="194"/>
      <c r="M1229" s="195"/>
    </row>
    <row r="1230" spans="1:13" s="61" customFormat="1" customHeight="1">
      <c r="A1230"/>
      <c r="B1230"/>
      <c r="C1230"/>
      <c r="D1230"/>
      <c r="E1230"/>
      <c r="F1230" s="61"/>
      <c r="G1230" s="196" t="e">
        <f>VLOOKUP(D1230,sku归属!A:B,2,0)</f>
        <v>#N/A</v>
      </c>
      <c r="K1230" s="193"/>
      <c r="L1230" s="194"/>
      <c r="M1230" s="195"/>
    </row>
    <row r="1231" spans="1:13" s="61" customFormat="1" customHeight="1">
      <c r="A1231"/>
      <c r="B1231"/>
      <c r="C1231"/>
      <c r="D1231"/>
      <c r="E1231"/>
      <c r="F1231" s="61"/>
      <c r="G1231" s="196" t="e">
        <f>VLOOKUP(D1231,sku归属!A:B,2,0)</f>
        <v>#N/A</v>
      </c>
      <c r="K1231" s="193"/>
      <c r="L1231" s="194"/>
      <c r="M1231" s="195"/>
    </row>
    <row r="1232" spans="1:13" s="61" customFormat="1" customHeight="1">
      <c r="A1232"/>
      <c r="B1232"/>
      <c r="C1232"/>
      <c r="D1232"/>
      <c r="E1232"/>
      <c r="F1232" s="61"/>
      <c r="G1232" s="196" t="e">
        <f>VLOOKUP(D1232,sku归属!A:B,2,0)</f>
        <v>#N/A</v>
      </c>
      <c r="K1232" s="193"/>
      <c r="L1232" s="194"/>
      <c r="M1232" s="195"/>
    </row>
    <row r="1233" spans="1:13" s="61" customFormat="1" customHeight="1">
      <c r="A1233"/>
      <c r="B1233"/>
      <c r="C1233"/>
      <c r="D1233"/>
      <c r="E1233"/>
      <c r="F1233" s="61"/>
      <c r="G1233" s="196" t="e">
        <f>VLOOKUP(D1233,sku归属!A:B,2,0)</f>
        <v>#N/A</v>
      </c>
      <c r="K1233" s="193"/>
      <c r="L1233" s="194"/>
      <c r="M1233" s="195"/>
    </row>
    <row r="1234" spans="1:13" s="61" customFormat="1" customHeight="1">
      <c r="A1234"/>
      <c r="B1234"/>
      <c r="C1234"/>
      <c r="D1234"/>
      <c r="E1234"/>
      <c r="F1234" s="61"/>
      <c r="G1234" s="196" t="e">
        <f>VLOOKUP(D1234,sku归属!A:B,2,0)</f>
        <v>#N/A</v>
      </c>
      <c r="K1234" s="193"/>
      <c r="L1234" s="194"/>
      <c r="M1234" s="195"/>
    </row>
    <row r="1235" spans="1:13" s="61" customFormat="1" customHeight="1">
      <c r="A1235"/>
      <c r="B1235"/>
      <c r="C1235"/>
      <c r="D1235"/>
      <c r="E1235"/>
      <c r="F1235" s="61"/>
      <c r="G1235" s="196" t="e">
        <f>VLOOKUP(D1235,sku归属!A:B,2,0)</f>
        <v>#N/A</v>
      </c>
      <c r="K1235" s="193"/>
      <c r="L1235" s="194"/>
      <c r="M1235" s="195"/>
    </row>
    <row r="1236" spans="1:13" s="61" customFormat="1" customHeight="1">
      <c r="A1236"/>
      <c r="B1236"/>
      <c r="C1236"/>
      <c r="D1236"/>
      <c r="E1236"/>
      <c r="F1236" s="61"/>
      <c r="G1236" s="196" t="e">
        <f>VLOOKUP(D1236,sku归属!A:B,2,0)</f>
        <v>#N/A</v>
      </c>
      <c r="K1236" s="193"/>
      <c r="L1236" s="194"/>
      <c r="M1236" s="195"/>
    </row>
    <row r="1237" spans="1:13" s="61" customFormat="1" customHeight="1">
      <c r="A1237"/>
      <c r="B1237"/>
      <c r="C1237"/>
      <c r="D1237"/>
      <c r="E1237"/>
      <c r="F1237" s="61"/>
      <c r="G1237" s="196" t="e">
        <f>VLOOKUP(D1237,sku归属!A:B,2,0)</f>
        <v>#N/A</v>
      </c>
      <c r="K1237" s="193"/>
      <c r="L1237" s="194"/>
      <c r="M1237" s="195"/>
    </row>
    <row r="1238" spans="1:13" s="61" customFormat="1" customHeight="1">
      <c r="A1238"/>
      <c r="B1238"/>
      <c r="C1238"/>
      <c r="D1238"/>
      <c r="E1238"/>
      <c r="F1238" s="61"/>
      <c r="G1238" s="196" t="e">
        <f>VLOOKUP(D1238,sku归属!A:B,2,0)</f>
        <v>#N/A</v>
      </c>
      <c r="K1238" s="193"/>
      <c r="L1238" s="194"/>
      <c r="M1238" s="195"/>
    </row>
    <row r="1239" spans="1:13" s="61" customFormat="1" customHeight="1">
      <c r="A1239"/>
      <c r="B1239"/>
      <c r="C1239"/>
      <c r="D1239"/>
      <c r="E1239"/>
      <c r="F1239" s="61"/>
      <c r="G1239" s="196" t="e">
        <f>VLOOKUP(D1239,sku归属!A:B,2,0)</f>
        <v>#N/A</v>
      </c>
      <c r="K1239" s="193"/>
      <c r="L1239" s="194"/>
      <c r="M1239" s="195"/>
    </row>
    <row r="1240" spans="1:13" s="61" customFormat="1" customHeight="1">
      <c r="A1240"/>
      <c r="B1240"/>
      <c r="C1240"/>
      <c r="D1240"/>
      <c r="E1240"/>
      <c r="F1240" s="61"/>
      <c r="G1240" s="196" t="e">
        <f>VLOOKUP(D1240,sku归属!A:B,2,0)</f>
        <v>#N/A</v>
      </c>
      <c r="K1240" s="193"/>
      <c r="L1240" s="194"/>
      <c r="M1240" s="195"/>
    </row>
    <row r="1241" spans="1:13" s="61" customFormat="1" customHeight="1">
      <c r="A1241"/>
      <c r="B1241"/>
      <c r="C1241"/>
      <c r="D1241"/>
      <c r="E1241"/>
      <c r="F1241" s="61"/>
      <c r="G1241" s="196" t="e">
        <f>VLOOKUP(D1241,sku归属!A:B,2,0)</f>
        <v>#N/A</v>
      </c>
      <c r="K1241" s="193"/>
      <c r="L1241" s="194"/>
      <c r="M1241" s="195"/>
    </row>
    <row r="1242" spans="1:13" s="61" customFormat="1" customHeight="1">
      <c r="A1242"/>
      <c r="B1242"/>
      <c r="C1242"/>
      <c r="D1242"/>
      <c r="E1242"/>
      <c r="F1242" s="61"/>
      <c r="G1242" s="196" t="e">
        <f>VLOOKUP(D1242,sku归属!A:B,2,0)</f>
        <v>#N/A</v>
      </c>
      <c r="K1242" s="193"/>
      <c r="L1242" s="194"/>
      <c r="M1242" s="195"/>
    </row>
    <row r="1243" spans="1:13" s="61" customFormat="1" customHeight="1">
      <c r="A1243"/>
      <c r="B1243"/>
      <c r="C1243"/>
      <c r="D1243"/>
      <c r="E1243"/>
      <c r="F1243" s="61"/>
      <c r="G1243" s="196" t="e">
        <f>VLOOKUP(D1243,sku归属!A:B,2,0)</f>
        <v>#N/A</v>
      </c>
      <c r="K1243" s="193"/>
      <c r="L1243" s="194"/>
      <c r="M1243" s="195"/>
    </row>
    <row r="1244" spans="1:13" s="61" customFormat="1" customHeight="1">
      <c r="A1244"/>
      <c r="B1244"/>
      <c r="C1244"/>
      <c r="D1244"/>
      <c r="E1244"/>
      <c r="F1244" s="61"/>
      <c r="G1244" s="196" t="e">
        <f>VLOOKUP(D1244,sku归属!A:B,2,0)</f>
        <v>#N/A</v>
      </c>
      <c r="K1244" s="193"/>
      <c r="L1244" s="194"/>
      <c r="M1244" s="195"/>
    </row>
    <row r="1245" spans="1:13" s="61" customFormat="1" customHeight="1">
      <c r="A1245"/>
      <c r="B1245"/>
      <c r="C1245"/>
      <c r="D1245"/>
      <c r="E1245"/>
      <c r="F1245" s="61"/>
      <c r="G1245" s="196" t="e">
        <f>VLOOKUP(D1245,sku归属!A:B,2,0)</f>
        <v>#N/A</v>
      </c>
      <c r="K1245" s="193"/>
      <c r="L1245" s="194"/>
      <c r="M1245" s="195"/>
    </row>
    <row r="1246" spans="1:13" s="61" customFormat="1" customHeight="1">
      <c r="A1246"/>
      <c r="B1246"/>
      <c r="C1246"/>
      <c r="D1246"/>
      <c r="E1246"/>
      <c r="F1246" s="61"/>
      <c r="G1246" s="196" t="e">
        <f>VLOOKUP(D1246,sku归属!A:B,2,0)</f>
        <v>#N/A</v>
      </c>
      <c r="K1246" s="193"/>
      <c r="L1246" s="194"/>
      <c r="M1246" s="195"/>
    </row>
    <row r="1247" spans="1:13" s="61" customFormat="1" customHeight="1">
      <c r="A1247"/>
      <c r="B1247"/>
      <c r="C1247"/>
      <c r="D1247"/>
      <c r="E1247"/>
      <c r="F1247" s="61"/>
      <c r="G1247" s="196" t="e">
        <f>VLOOKUP(D1247,sku归属!A:B,2,0)</f>
        <v>#N/A</v>
      </c>
      <c r="K1247" s="193"/>
      <c r="L1247" s="194"/>
      <c r="M1247" s="195"/>
    </row>
    <row r="1248" spans="1:13" s="61" customFormat="1" customHeight="1">
      <c r="A1248"/>
      <c r="B1248"/>
      <c r="C1248"/>
      <c r="D1248"/>
      <c r="E1248"/>
      <c r="F1248" s="61"/>
      <c r="G1248" s="196" t="e">
        <f>VLOOKUP(D1248,sku归属!A:B,2,0)</f>
        <v>#N/A</v>
      </c>
      <c r="K1248" s="193"/>
      <c r="L1248" s="194"/>
      <c r="M1248" s="195"/>
    </row>
    <row r="1249" spans="1:13" s="61" customFormat="1" customHeight="1">
      <c r="A1249"/>
      <c r="B1249"/>
      <c r="C1249"/>
      <c r="D1249"/>
      <c r="E1249"/>
      <c r="F1249" s="61"/>
      <c r="G1249" s="196" t="e">
        <f>VLOOKUP(D1249,sku归属!A:B,2,0)</f>
        <v>#N/A</v>
      </c>
      <c r="K1249" s="193"/>
      <c r="L1249" s="194"/>
      <c r="M1249" s="195"/>
    </row>
    <row r="1250" spans="1:13" s="61" customFormat="1" customHeight="1">
      <c r="A1250"/>
      <c r="B1250"/>
      <c r="C1250"/>
      <c r="D1250"/>
      <c r="E1250"/>
      <c r="F1250" s="61"/>
      <c r="G1250" s="196" t="e">
        <f>VLOOKUP(D1250,sku归属!A:B,2,0)</f>
        <v>#N/A</v>
      </c>
      <c r="K1250" s="193"/>
      <c r="L1250" s="194"/>
      <c r="M1250" s="195"/>
    </row>
    <row r="1251" spans="1:13" s="61" customFormat="1" customHeight="1">
      <c r="A1251"/>
      <c r="B1251"/>
      <c r="C1251"/>
      <c r="D1251"/>
      <c r="E1251"/>
      <c r="F1251" s="61"/>
      <c r="G1251" s="196" t="e">
        <f>VLOOKUP(D1251,sku归属!A:B,2,0)</f>
        <v>#N/A</v>
      </c>
      <c r="K1251" s="193"/>
      <c r="L1251" s="194"/>
      <c r="M1251" s="195"/>
    </row>
    <row r="1252" spans="1:13" s="61" customFormat="1" customHeight="1">
      <c r="A1252"/>
      <c r="B1252"/>
      <c r="C1252"/>
      <c r="D1252"/>
      <c r="E1252"/>
      <c r="F1252" s="61"/>
      <c r="G1252" s="196" t="e">
        <f>VLOOKUP(D1252,sku归属!A:B,2,0)</f>
        <v>#N/A</v>
      </c>
      <c r="K1252" s="193"/>
      <c r="L1252" s="194"/>
      <c r="M1252" s="195"/>
    </row>
    <row r="1253" spans="1:13" s="61" customFormat="1" customHeight="1">
      <c r="A1253"/>
      <c r="B1253"/>
      <c r="C1253"/>
      <c r="D1253"/>
      <c r="E1253"/>
      <c r="F1253" s="61"/>
      <c r="G1253" s="196" t="e">
        <f>VLOOKUP(D1253,sku归属!A:B,2,0)</f>
        <v>#N/A</v>
      </c>
      <c r="K1253" s="193"/>
      <c r="L1253" s="194"/>
      <c r="M1253" s="195"/>
    </row>
    <row r="1254" spans="1:13" s="61" customFormat="1" customHeight="1">
      <c r="A1254"/>
      <c r="B1254"/>
      <c r="C1254"/>
      <c r="D1254"/>
      <c r="E1254"/>
      <c r="F1254" s="61"/>
      <c r="G1254" s="196" t="e">
        <f>VLOOKUP(D1254,sku归属!A:B,2,0)</f>
        <v>#N/A</v>
      </c>
      <c r="K1254" s="193"/>
      <c r="L1254" s="194"/>
      <c r="M1254" s="195"/>
    </row>
    <row r="1255" spans="1:13" s="61" customFormat="1" customHeight="1">
      <c r="A1255"/>
      <c r="B1255"/>
      <c r="C1255"/>
      <c r="D1255"/>
      <c r="E1255"/>
      <c r="F1255" s="61"/>
      <c r="G1255" s="196" t="e">
        <f>VLOOKUP(D1255,sku归属!A:B,2,0)</f>
        <v>#N/A</v>
      </c>
      <c r="K1255" s="193"/>
      <c r="L1255" s="194"/>
      <c r="M1255" s="195"/>
    </row>
    <row r="1256" spans="1:13" s="61" customFormat="1" customHeight="1">
      <c r="A1256"/>
      <c r="B1256"/>
      <c r="C1256"/>
      <c r="D1256"/>
      <c r="E1256"/>
      <c r="F1256" s="61"/>
      <c r="G1256" s="196" t="e">
        <f>VLOOKUP(D1256,sku归属!A:B,2,0)</f>
        <v>#N/A</v>
      </c>
      <c r="K1256" s="193"/>
      <c r="L1256" s="194"/>
      <c r="M1256" s="195"/>
    </row>
    <row r="1257" spans="1:13" s="61" customFormat="1" customHeight="1">
      <c r="A1257"/>
      <c r="B1257"/>
      <c r="C1257"/>
      <c r="D1257"/>
      <c r="E1257"/>
      <c r="F1257" s="61"/>
      <c r="G1257" s="196" t="e">
        <f>VLOOKUP(D1257,sku归属!A:B,2,0)</f>
        <v>#N/A</v>
      </c>
      <c r="K1257" s="193"/>
      <c r="L1257" s="194"/>
      <c r="M1257" s="195"/>
    </row>
    <row r="1258" spans="1:13" s="61" customFormat="1" customHeight="1">
      <c r="A1258"/>
      <c r="B1258"/>
      <c r="C1258"/>
      <c r="D1258"/>
      <c r="E1258"/>
      <c r="F1258" s="61"/>
      <c r="G1258" s="196" t="e">
        <f>VLOOKUP(D1258,sku归属!A:B,2,0)</f>
        <v>#N/A</v>
      </c>
      <c r="K1258" s="193"/>
      <c r="L1258" s="194"/>
      <c r="M1258" s="195"/>
    </row>
    <row r="1259" spans="1:13" s="61" customFormat="1" customHeight="1">
      <c r="A1259"/>
      <c r="B1259"/>
      <c r="C1259"/>
      <c r="D1259"/>
      <c r="E1259"/>
      <c r="F1259" s="61"/>
      <c r="G1259" s="196" t="e">
        <f>VLOOKUP(D1259,sku归属!A:B,2,0)</f>
        <v>#N/A</v>
      </c>
      <c r="K1259" s="193"/>
      <c r="L1259" s="194"/>
      <c r="M1259" s="195"/>
    </row>
    <row r="1260" spans="1:13" s="61" customFormat="1" customHeight="1">
      <c r="A1260"/>
      <c r="B1260"/>
      <c r="C1260"/>
      <c r="D1260"/>
      <c r="E1260"/>
      <c r="F1260" s="61"/>
      <c r="G1260" s="196" t="e">
        <f>VLOOKUP(D1260,sku归属!A:B,2,0)</f>
        <v>#N/A</v>
      </c>
      <c r="K1260" s="193"/>
      <c r="L1260" s="194"/>
      <c r="M1260" s="195"/>
    </row>
    <row r="1261" spans="1:13" s="61" customFormat="1" customHeight="1">
      <c r="A1261"/>
      <c r="B1261"/>
      <c r="C1261"/>
      <c r="D1261"/>
      <c r="E1261"/>
      <c r="F1261" s="61"/>
      <c r="G1261" s="196" t="e">
        <f>VLOOKUP(D1261,sku归属!A:B,2,0)</f>
        <v>#N/A</v>
      </c>
      <c r="K1261" s="193"/>
      <c r="L1261" s="194"/>
      <c r="M1261" s="195"/>
    </row>
    <row r="1262" spans="1:13" s="61" customFormat="1" customHeight="1">
      <c r="A1262"/>
      <c r="B1262"/>
      <c r="C1262"/>
      <c r="D1262"/>
      <c r="E1262"/>
      <c r="F1262" s="61"/>
      <c r="G1262" s="196" t="e">
        <f>VLOOKUP(D1262,sku归属!A:B,2,0)</f>
        <v>#N/A</v>
      </c>
      <c r="K1262" s="193"/>
      <c r="L1262" s="194"/>
      <c r="M1262" s="195"/>
    </row>
    <row r="1263" spans="1:13" s="61" customFormat="1" customHeight="1">
      <c r="A1263"/>
      <c r="B1263"/>
      <c r="C1263"/>
      <c r="D1263"/>
      <c r="E1263"/>
      <c r="F1263" s="61"/>
      <c r="G1263" s="196" t="e">
        <f>VLOOKUP(D1263,sku归属!A:B,2,0)</f>
        <v>#N/A</v>
      </c>
      <c r="K1263" s="193"/>
      <c r="L1263" s="194"/>
      <c r="M1263" s="195"/>
    </row>
    <row r="1264" spans="1:13" s="61" customFormat="1" customHeight="1">
      <c r="A1264"/>
      <c r="B1264"/>
      <c r="C1264"/>
      <c r="D1264"/>
      <c r="E1264"/>
      <c r="F1264" s="61"/>
      <c r="G1264" s="196" t="e">
        <f>VLOOKUP(D1264,sku归属!A:B,2,0)</f>
        <v>#N/A</v>
      </c>
      <c r="K1264" s="193"/>
      <c r="L1264" s="194"/>
      <c r="M1264" s="195"/>
    </row>
    <row r="1265" spans="1:13" s="61" customFormat="1" customHeight="1">
      <c r="A1265"/>
      <c r="B1265"/>
      <c r="C1265"/>
      <c r="D1265"/>
      <c r="E1265"/>
      <c r="F1265" s="61"/>
      <c r="G1265" s="196" t="e">
        <f>VLOOKUP(D1265,sku归属!A:B,2,0)</f>
        <v>#N/A</v>
      </c>
      <c r="K1265" s="193"/>
      <c r="L1265" s="194"/>
      <c r="M1265" s="195"/>
    </row>
    <row r="1266" spans="1:13" s="61" customFormat="1" customHeight="1">
      <c r="A1266"/>
      <c r="B1266"/>
      <c r="C1266"/>
      <c r="D1266"/>
      <c r="E1266"/>
      <c r="F1266" s="61"/>
      <c r="G1266" s="196" t="e">
        <f>VLOOKUP(D1266,sku归属!A:B,2,0)</f>
        <v>#N/A</v>
      </c>
      <c r="K1266" s="193"/>
      <c r="L1266" s="194"/>
      <c r="M1266" s="195"/>
    </row>
    <row r="1267" spans="1:13" s="61" customFormat="1" customHeight="1">
      <c r="A1267"/>
      <c r="B1267"/>
      <c r="C1267"/>
      <c r="D1267"/>
      <c r="E1267"/>
      <c r="F1267" s="61"/>
      <c r="G1267" s="196" t="e">
        <f>VLOOKUP(D1267,sku归属!A:B,2,0)</f>
        <v>#N/A</v>
      </c>
      <c r="K1267" s="193"/>
      <c r="L1267" s="194"/>
      <c r="M1267" s="195"/>
    </row>
    <row r="1268" spans="1:13" s="61" customFormat="1" customHeight="1">
      <c r="A1268"/>
      <c r="B1268"/>
      <c r="C1268"/>
      <c r="D1268"/>
      <c r="E1268"/>
      <c r="F1268" s="61"/>
      <c r="G1268" s="196" t="e">
        <f>VLOOKUP(D1268,sku归属!A:B,2,0)</f>
        <v>#N/A</v>
      </c>
      <c r="K1268" s="193"/>
      <c r="L1268" s="194"/>
      <c r="M1268" s="195"/>
    </row>
    <row r="1269" spans="1:13" s="61" customFormat="1" customHeight="1">
      <c r="A1269"/>
      <c r="B1269"/>
      <c r="C1269"/>
      <c r="D1269"/>
      <c r="E1269"/>
      <c r="F1269" s="61"/>
      <c r="G1269" s="196" t="e">
        <f>VLOOKUP(D1269,sku归属!A:B,2,0)</f>
        <v>#N/A</v>
      </c>
      <c r="K1269" s="193"/>
      <c r="L1269" s="194"/>
      <c r="M1269" s="195"/>
    </row>
    <row r="1270" spans="1:13" s="61" customFormat="1" customHeight="1">
      <c r="A1270"/>
      <c r="B1270"/>
      <c r="C1270"/>
      <c r="D1270"/>
      <c r="E1270"/>
      <c r="F1270" s="61"/>
      <c r="G1270" s="196" t="e">
        <f>VLOOKUP(D1270,sku归属!A:B,2,0)</f>
        <v>#N/A</v>
      </c>
      <c r="K1270" s="193"/>
      <c r="L1270" s="194"/>
      <c r="M1270" s="195"/>
    </row>
    <row r="1271" spans="1:13" s="61" customFormat="1" customHeight="1">
      <c r="A1271"/>
      <c r="B1271"/>
      <c r="C1271"/>
      <c r="D1271"/>
      <c r="E1271"/>
      <c r="F1271" s="61"/>
      <c r="G1271" s="196" t="e">
        <f>VLOOKUP(D1271,sku归属!A:B,2,0)</f>
        <v>#N/A</v>
      </c>
      <c r="K1271" s="193"/>
      <c r="L1271" s="194"/>
      <c r="M1271" s="195"/>
    </row>
    <row r="1272" spans="1:13" s="61" customFormat="1" customHeight="1">
      <c r="A1272"/>
      <c r="B1272"/>
      <c r="C1272"/>
      <c r="D1272"/>
      <c r="E1272"/>
      <c r="F1272" s="61"/>
      <c r="G1272" s="196" t="e">
        <f>VLOOKUP(D1272,sku归属!A:B,2,0)</f>
        <v>#N/A</v>
      </c>
      <c r="K1272" s="193"/>
      <c r="L1272" s="194"/>
      <c r="M1272" s="195"/>
    </row>
    <row r="1273" spans="1:13" s="61" customFormat="1" customHeight="1">
      <c r="A1273"/>
      <c r="B1273"/>
      <c r="C1273"/>
      <c r="D1273"/>
      <c r="E1273"/>
      <c r="F1273" s="61"/>
      <c r="G1273" s="196" t="e">
        <f>VLOOKUP(D1273,sku归属!A:B,2,0)</f>
        <v>#N/A</v>
      </c>
      <c r="K1273" s="193"/>
      <c r="L1273" s="194"/>
      <c r="M1273" s="195"/>
    </row>
    <row r="1274" spans="1:13" s="61" customFormat="1" customHeight="1">
      <c r="A1274"/>
      <c r="B1274"/>
      <c r="C1274"/>
      <c r="D1274"/>
      <c r="E1274"/>
      <c r="F1274" s="61"/>
      <c r="G1274" s="196" t="e">
        <f>VLOOKUP(D1274,sku归属!A:B,2,0)</f>
        <v>#N/A</v>
      </c>
      <c r="K1274" s="193"/>
      <c r="L1274" s="194"/>
      <c r="M1274" s="195"/>
    </row>
    <row r="1275" spans="1:13" s="61" customFormat="1" customHeight="1">
      <c r="A1275"/>
      <c r="B1275"/>
      <c r="C1275"/>
      <c r="D1275"/>
      <c r="E1275"/>
      <c r="F1275" s="61"/>
      <c r="G1275" s="196" t="e">
        <f>VLOOKUP(D1275,sku归属!A:B,2,0)</f>
        <v>#N/A</v>
      </c>
      <c r="K1275" s="193"/>
      <c r="L1275" s="194"/>
      <c r="M1275" s="195"/>
    </row>
    <row r="1276" spans="1:13" s="61" customFormat="1" customHeight="1">
      <c r="A1276"/>
      <c r="B1276"/>
      <c r="C1276"/>
      <c r="D1276"/>
      <c r="E1276"/>
      <c r="F1276" s="61"/>
      <c r="G1276" s="196" t="e">
        <f>VLOOKUP(D1276,sku归属!A:B,2,0)</f>
        <v>#N/A</v>
      </c>
      <c r="K1276" s="193"/>
      <c r="L1276" s="194"/>
      <c r="M1276" s="195"/>
    </row>
    <row r="1277" spans="1:13" s="61" customFormat="1" customHeight="1">
      <c r="A1277"/>
      <c r="B1277"/>
      <c r="C1277"/>
      <c r="D1277"/>
      <c r="E1277"/>
      <c r="F1277" s="61"/>
      <c r="G1277" s="196" t="e">
        <f>VLOOKUP(D1277,sku归属!A:B,2,0)</f>
        <v>#N/A</v>
      </c>
      <c r="K1277" s="193"/>
      <c r="L1277" s="194"/>
      <c r="M1277" s="195"/>
    </row>
    <row r="1278" spans="1:13" s="61" customFormat="1" customHeight="1">
      <c r="A1278"/>
      <c r="B1278"/>
      <c r="C1278"/>
      <c r="D1278"/>
      <c r="E1278"/>
      <c r="F1278" s="61"/>
      <c r="G1278" s="196" t="e">
        <f>VLOOKUP(D1278,sku归属!A:B,2,0)</f>
        <v>#N/A</v>
      </c>
      <c r="K1278" s="193"/>
      <c r="L1278" s="194"/>
      <c r="M1278" s="195"/>
    </row>
    <row r="1279" spans="1:13" s="61" customFormat="1" customHeight="1">
      <c r="A1279"/>
      <c r="B1279"/>
      <c r="C1279"/>
      <c r="D1279"/>
      <c r="E1279"/>
      <c r="F1279" s="61"/>
      <c r="G1279" s="196" t="e">
        <f>VLOOKUP(D1279,sku归属!A:B,2,0)</f>
        <v>#N/A</v>
      </c>
      <c r="K1279" s="193"/>
      <c r="L1279" s="194"/>
      <c r="M1279" s="195"/>
    </row>
    <row r="1280" spans="1:13" s="61" customFormat="1" customHeight="1">
      <c r="A1280"/>
      <c r="B1280"/>
      <c r="C1280"/>
      <c r="D1280"/>
      <c r="E1280"/>
      <c r="F1280" s="61"/>
      <c r="G1280" s="196" t="e">
        <f>VLOOKUP(D1280,sku归属!A:B,2,0)</f>
        <v>#N/A</v>
      </c>
      <c r="K1280" s="193"/>
      <c r="L1280" s="194"/>
      <c r="M1280" s="195"/>
    </row>
    <row r="1281" spans="1:13" s="61" customFormat="1" customHeight="1">
      <c r="A1281"/>
      <c r="B1281"/>
      <c r="C1281"/>
      <c r="D1281"/>
      <c r="E1281"/>
      <c r="F1281" s="61"/>
      <c r="G1281" s="196" t="e">
        <f>VLOOKUP(D1281,sku归属!A:B,2,0)</f>
        <v>#N/A</v>
      </c>
      <c r="K1281" s="193"/>
      <c r="L1281" s="194"/>
      <c r="M1281" s="195"/>
    </row>
    <row r="1282" spans="1:13" s="61" customFormat="1" customHeight="1">
      <c r="A1282"/>
      <c r="B1282"/>
      <c r="C1282"/>
      <c r="D1282"/>
      <c r="E1282"/>
      <c r="F1282" s="61"/>
      <c r="G1282" s="196" t="e">
        <f>VLOOKUP(D1282,sku归属!A:B,2,0)</f>
        <v>#N/A</v>
      </c>
      <c r="K1282" s="193"/>
      <c r="L1282" s="194"/>
      <c r="M1282" s="195"/>
    </row>
    <row r="1283" spans="1:13" s="61" customFormat="1" customHeight="1">
      <c r="A1283"/>
      <c r="B1283"/>
      <c r="C1283"/>
      <c r="D1283"/>
      <c r="E1283"/>
      <c r="F1283" s="61"/>
      <c r="G1283" s="196" t="e">
        <f>VLOOKUP(D1283,sku归属!A:B,2,0)</f>
        <v>#N/A</v>
      </c>
      <c r="K1283" s="193"/>
      <c r="L1283" s="194"/>
      <c r="M1283" s="195"/>
    </row>
    <row r="1284" spans="1:13" s="61" customFormat="1" customHeight="1">
      <c r="A1284"/>
      <c r="B1284"/>
      <c r="C1284"/>
      <c r="D1284"/>
      <c r="E1284"/>
      <c r="F1284" s="61"/>
      <c r="G1284" s="196" t="e">
        <f>VLOOKUP(D1284,sku归属!A:B,2,0)</f>
        <v>#N/A</v>
      </c>
      <c r="K1284" s="193"/>
      <c r="L1284" s="194"/>
      <c r="M1284" s="195"/>
    </row>
    <row r="1285" spans="1:13" s="61" customFormat="1" customHeight="1">
      <c r="A1285"/>
      <c r="B1285"/>
      <c r="C1285"/>
      <c r="D1285"/>
      <c r="E1285"/>
      <c r="F1285" s="61"/>
      <c r="G1285" s="196" t="e">
        <f>VLOOKUP(D1285,sku归属!A:B,2,0)</f>
        <v>#N/A</v>
      </c>
      <c r="K1285" s="193"/>
      <c r="L1285" s="194"/>
      <c r="M1285" s="195"/>
    </row>
    <row r="1286" spans="1:13" s="61" customFormat="1" customHeight="1">
      <c r="A1286"/>
      <c r="B1286"/>
      <c r="C1286"/>
      <c r="D1286"/>
      <c r="E1286"/>
      <c r="F1286" s="61"/>
      <c r="G1286" s="196" t="e">
        <f>VLOOKUP(D1286,sku归属!A:B,2,0)</f>
        <v>#N/A</v>
      </c>
      <c r="K1286" s="193"/>
      <c r="L1286" s="194"/>
      <c r="M1286" s="195"/>
    </row>
    <row r="1287" spans="1:13" s="61" customFormat="1" customHeight="1">
      <c r="A1287"/>
      <c r="B1287"/>
      <c r="C1287"/>
      <c r="D1287"/>
      <c r="E1287"/>
      <c r="F1287" s="61"/>
      <c r="G1287" s="196" t="e">
        <f>VLOOKUP(D1287,sku归属!A:B,2,0)</f>
        <v>#N/A</v>
      </c>
      <c r="K1287" s="193"/>
      <c r="L1287" s="194"/>
      <c r="M1287" s="195"/>
    </row>
    <row r="1288" spans="1:13" s="61" customFormat="1" customHeight="1">
      <c r="A1288"/>
      <c r="B1288"/>
      <c r="C1288"/>
      <c r="D1288"/>
      <c r="E1288"/>
      <c r="F1288" s="61"/>
      <c r="G1288" s="196" t="e">
        <f>VLOOKUP(D1288,sku归属!A:B,2,0)</f>
        <v>#N/A</v>
      </c>
      <c r="K1288" s="193"/>
      <c r="L1288" s="194"/>
      <c r="M1288" s="195"/>
    </row>
    <row r="1289" spans="1:13" s="61" customFormat="1" customHeight="1">
      <c r="A1289"/>
      <c r="B1289"/>
      <c r="C1289"/>
      <c r="D1289"/>
      <c r="E1289"/>
      <c r="F1289" s="61"/>
      <c r="G1289" s="196" t="e">
        <f>VLOOKUP(D1289,sku归属!A:B,2,0)</f>
        <v>#N/A</v>
      </c>
      <c r="K1289" s="193"/>
      <c r="L1289" s="194"/>
      <c r="M1289" s="195"/>
    </row>
    <row r="1290" spans="1:13" s="61" customFormat="1" customHeight="1">
      <c r="A1290"/>
      <c r="B1290"/>
      <c r="C1290"/>
      <c r="D1290"/>
      <c r="E1290"/>
      <c r="F1290" s="61"/>
      <c r="G1290" s="196" t="e">
        <f>VLOOKUP(D1290,sku归属!A:B,2,0)</f>
        <v>#N/A</v>
      </c>
      <c r="K1290" s="193"/>
      <c r="L1290" s="194"/>
      <c r="M1290" s="195"/>
    </row>
    <row r="1291" spans="1:13" s="61" customFormat="1" customHeight="1">
      <c r="A1291"/>
      <c r="B1291"/>
      <c r="C1291"/>
      <c r="D1291"/>
      <c r="E1291"/>
      <c r="F1291" s="61"/>
      <c r="G1291" s="196" t="e">
        <f>VLOOKUP(D1291,sku归属!A:B,2,0)</f>
        <v>#N/A</v>
      </c>
      <c r="K1291" s="193"/>
      <c r="L1291" s="194"/>
      <c r="M1291" s="195"/>
    </row>
    <row r="1292" spans="1:13" s="61" customFormat="1" customHeight="1">
      <c r="A1292"/>
      <c r="B1292"/>
      <c r="C1292"/>
      <c r="D1292"/>
      <c r="E1292"/>
      <c r="F1292" s="61"/>
      <c r="G1292" s="196" t="e">
        <f>VLOOKUP(D1292,sku归属!A:B,2,0)</f>
        <v>#N/A</v>
      </c>
      <c r="K1292" s="193"/>
      <c r="L1292" s="194"/>
      <c r="M1292" s="195"/>
    </row>
    <row r="1293" spans="1:13" s="61" customFormat="1" customHeight="1">
      <c r="A1293"/>
      <c r="B1293"/>
      <c r="C1293"/>
      <c r="D1293"/>
      <c r="E1293"/>
      <c r="F1293" s="61"/>
      <c r="G1293" s="196" t="e">
        <f>VLOOKUP(D1293,sku归属!A:B,2,0)</f>
        <v>#N/A</v>
      </c>
      <c r="K1293" s="193"/>
      <c r="L1293" s="194"/>
      <c r="M1293" s="195"/>
    </row>
    <row r="1294" spans="1:13" s="61" customFormat="1" customHeight="1">
      <c r="A1294"/>
      <c r="B1294"/>
      <c r="C1294"/>
      <c r="D1294"/>
      <c r="E1294"/>
      <c r="F1294" s="61"/>
      <c r="G1294" s="196" t="e">
        <f>VLOOKUP(D1294,sku归属!A:B,2,0)</f>
        <v>#N/A</v>
      </c>
      <c r="K1294" s="193"/>
      <c r="L1294" s="194"/>
      <c r="M1294" s="195"/>
    </row>
    <row r="1295" spans="1:13" s="61" customFormat="1" customHeight="1">
      <c r="A1295"/>
      <c r="B1295"/>
      <c r="C1295"/>
      <c r="D1295"/>
      <c r="E1295"/>
      <c r="F1295" s="61"/>
      <c r="G1295" s="196" t="e">
        <f>VLOOKUP(D1295,sku归属!A:B,2,0)</f>
        <v>#N/A</v>
      </c>
      <c r="K1295" s="193"/>
      <c r="L1295" s="194"/>
      <c r="M1295" s="195"/>
    </row>
    <row r="1296" spans="1:13" s="61" customFormat="1" customHeight="1">
      <c r="A1296"/>
      <c r="B1296"/>
      <c r="C1296"/>
      <c r="D1296"/>
      <c r="E1296"/>
      <c r="F1296" s="61"/>
      <c r="G1296" s="196" t="e">
        <f>VLOOKUP(D1296,sku归属!A:B,2,0)</f>
        <v>#N/A</v>
      </c>
      <c r="K1296" s="193"/>
      <c r="L1296" s="194"/>
      <c r="M1296" s="195"/>
    </row>
    <row r="1297" spans="1:13" s="61" customFormat="1" customHeight="1">
      <c r="A1297"/>
      <c r="B1297"/>
      <c r="C1297"/>
      <c r="D1297"/>
      <c r="E1297"/>
      <c r="F1297" s="61"/>
      <c r="G1297" s="196" t="e">
        <f>VLOOKUP(D1297,sku归属!A:B,2,0)</f>
        <v>#N/A</v>
      </c>
      <c r="K1297" s="193"/>
      <c r="L1297" s="194"/>
      <c r="M1297" s="195"/>
    </row>
    <row r="1298" spans="1:13" s="61" customFormat="1" customHeight="1">
      <c r="A1298"/>
      <c r="B1298"/>
      <c r="C1298"/>
      <c r="D1298"/>
      <c r="E1298"/>
      <c r="F1298" s="61"/>
      <c r="G1298" s="196" t="e">
        <f>VLOOKUP(D1298,sku归属!A:B,2,0)</f>
        <v>#N/A</v>
      </c>
      <c r="K1298" s="193"/>
      <c r="L1298" s="194"/>
      <c r="M1298" s="195"/>
    </row>
    <row r="1299" spans="1:13" s="61" customFormat="1" customHeight="1">
      <c r="A1299"/>
      <c r="B1299"/>
      <c r="C1299"/>
      <c r="D1299"/>
      <c r="E1299"/>
      <c r="F1299" s="61"/>
      <c r="G1299" s="196" t="e">
        <f>VLOOKUP(D1299,sku归属!A:B,2,0)</f>
        <v>#N/A</v>
      </c>
      <c r="K1299" s="193"/>
      <c r="L1299" s="194"/>
      <c r="M1299" s="195"/>
    </row>
    <row r="1300" spans="1:13" s="61" customFormat="1" customHeight="1">
      <c r="A1300"/>
      <c r="B1300"/>
      <c r="C1300"/>
      <c r="D1300"/>
      <c r="E1300"/>
      <c r="F1300" s="61"/>
      <c r="G1300" s="196" t="e">
        <f>VLOOKUP(D1300,sku归属!A:B,2,0)</f>
        <v>#N/A</v>
      </c>
      <c r="K1300" s="193"/>
      <c r="L1300" s="194"/>
      <c r="M1300" s="195"/>
    </row>
    <row r="1301" spans="1:13" s="61" customFormat="1" customHeight="1">
      <c r="A1301"/>
      <c r="B1301"/>
      <c r="C1301"/>
      <c r="D1301"/>
      <c r="E1301"/>
      <c r="F1301" s="61"/>
      <c r="G1301" s="196" t="e">
        <f>VLOOKUP(D1301,sku归属!A:B,2,0)</f>
        <v>#N/A</v>
      </c>
      <c r="K1301" s="193"/>
      <c r="L1301" s="194"/>
      <c r="M1301" s="195"/>
    </row>
    <row r="1302" spans="1:13" s="61" customFormat="1" customHeight="1">
      <c r="A1302"/>
      <c r="B1302"/>
      <c r="C1302"/>
      <c r="D1302"/>
      <c r="E1302"/>
      <c r="F1302" s="61"/>
      <c r="G1302" s="196" t="e">
        <f>VLOOKUP(D1302,sku归属!A:B,2,0)</f>
        <v>#N/A</v>
      </c>
      <c r="K1302" s="193"/>
      <c r="L1302" s="194"/>
      <c r="M1302" s="195"/>
    </row>
    <row r="1303" spans="1:13" s="61" customFormat="1" customHeight="1">
      <c r="A1303"/>
      <c r="B1303"/>
      <c r="C1303"/>
      <c r="D1303"/>
      <c r="E1303"/>
      <c r="F1303" s="61"/>
      <c r="G1303" s="196" t="e">
        <f>VLOOKUP(D1303,sku归属!A:B,2,0)</f>
        <v>#N/A</v>
      </c>
      <c r="K1303" s="193"/>
      <c r="L1303" s="194"/>
      <c r="M1303" s="195"/>
    </row>
    <row r="1304" spans="1:13" s="61" customFormat="1" customHeight="1">
      <c r="A1304"/>
      <c r="B1304"/>
      <c r="C1304"/>
      <c r="D1304"/>
      <c r="E1304"/>
      <c r="F1304" s="61"/>
      <c r="G1304" s="196" t="e">
        <f>VLOOKUP(D1304,sku归属!A:B,2,0)</f>
        <v>#N/A</v>
      </c>
      <c r="K1304" s="193"/>
      <c r="L1304" s="194"/>
      <c r="M1304" s="195"/>
    </row>
    <row r="1305" spans="1:13" s="61" customFormat="1" customHeight="1">
      <c r="A1305"/>
      <c r="B1305"/>
      <c r="C1305"/>
      <c r="D1305"/>
      <c r="E1305"/>
      <c r="F1305" s="61"/>
      <c r="G1305" s="196" t="e">
        <f>VLOOKUP(D1305,sku归属!A:B,2,0)</f>
        <v>#N/A</v>
      </c>
      <c r="K1305" s="193"/>
      <c r="L1305" s="194"/>
      <c r="M1305" s="195"/>
    </row>
    <row r="1306" spans="1:13" s="61" customFormat="1" customHeight="1">
      <c r="A1306"/>
      <c r="B1306"/>
      <c r="C1306"/>
      <c r="D1306"/>
      <c r="E1306"/>
      <c r="F1306" s="61"/>
      <c r="G1306" s="196" t="e">
        <f>VLOOKUP(D1306,sku归属!A:B,2,0)</f>
        <v>#N/A</v>
      </c>
      <c r="K1306" s="193"/>
      <c r="L1306" s="194"/>
      <c r="M1306" s="195"/>
    </row>
    <row r="1307" spans="1:13" s="61" customFormat="1" customHeight="1">
      <c r="A1307"/>
      <c r="B1307"/>
      <c r="C1307"/>
      <c r="D1307"/>
      <c r="E1307"/>
      <c r="F1307" s="61"/>
      <c r="G1307" s="196" t="e">
        <f>VLOOKUP(D1307,sku归属!A:B,2,0)</f>
        <v>#N/A</v>
      </c>
      <c r="K1307" s="193"/>
      <c r="L1307" s="194"/>
      <c r="M1307" s="195"/>
    </row>
    <row r="1308" spans="1:13" s="61" customFormat="1" customHeight="1">
      <c r="A1308"/>
      <c r="B1308"/>
      <c r="C1308"/>
      <c r="D1308"/>
      <c r="E1308"/>
      <c r="F1308" s="61"/>
      <c r="G1308" s="196" t="e">
        <f>VLOOKUP(D1308,sku归属!A:B,2,0)</f>
        <v>#N/A</v>
      </c>
      <c r="K1308" s="193"/>
      <c r="L1308" s="194"/>
      <c r="M1308" s="195"/>
    </row>
    <row r="1309" spans="1:13" s="61" customFormat="1" customHeight="1">
      <c r="A1309"/>
      <c r="B1309"/>
      <c r="C1309"/>
      <c r="D1309"/>
      <c r="E1309"/>
      <c r="F1309" s="61"/>
      <c r="G1309" s="196" t="e">
        <f>VLOOKUP(D1309,sku归属!A:B,2,0)</f>
        <v>#N/A</v>
      </c>
      <c r="K1309" s="193"/>
      <c r="L1309" s="194"/>
      <c r="M1309" s="195"/>
    </row>
    <row r="1310" spans="1:13" s="61" customFormat="1" customHeight="1">
      <c r="A1310"/>
      <c r="B1310"/>
      <c r="C1310"/>
      <c r="D1310"/>
      <c r="E1310"/>
      <c r="F1310" s="61"/>
      <c r="G1310" s="196" t="e">
        <f>VLOOKUP(D1310,sku归属!A:B,2,0)</f>
        <v>#N/A</v>
      </c>
      <c r="K1310" s="193"/>
      <c r="L1310" s="194"/>
      <c r="M1310" s="195"/>
    </row>
    <row r="1311" spans="1:13" s="61" customFormat="1" customHeight="1">
      <c r="A1311"/>
      <c r="B1311"/>
      <c r="C1311"/>
      <c r="D1311"/>
      <c r="E1311"/>
      <c r="F1311" s="61"/>
      <c r="G1311" s="196" t="e">
        <f>VLOOKUP(D1311,sku归属!A:B,2,0)</f>
        <v>#N/A</v>
      </c>
      <c r="K1311" s="193"/>
      <c r="L1311" s="194"/>
      <c r="M1311" s="195"/>
    </row>
    <row r="1312" spans="1:13" s="61" customFormat="1" customHeight="1">
      <c r="A1312"/>
      <c r="B1312"/>
      <c r="C1312"/>
      <c r="D1312"/>
      <c r="E1312"/>
      <c r="F1312" s="61"/>
      <c r="G1312" s="196" t="e">
        <f>VLOOKUP(D1312,sku归属!A:B,2,0)</f>
        <v>#N/A</v>
      </c>
      <c r="K1312" s="193"/>
      <c r="L1312" s="194"/>
      <c r="M1312" s="195"/>
    </row>
    <row r="1313" spans="1:13" s="61" customFormat="1" customHeight="1">
      <c r="A1313"/>
      <c r="B1313"/>
      <c r="C1313"/>
      <c r="D1313"/>
      <c r="E1313"/>
      <c r="F1313" s="61"/>
      <c r="G1313" s="196" t="e">
        <f>VLOOKUP(D1313,sku归属!A:B,2,0)</f>
        <v>#N/A</v>
      </c>
      <c r="K1313" s="193"/>
      <c r="L1313" s="194"/>
      <c r="M1313" s="195"/>
    </row>
    <row r="1314" spans="1:13" s="61" customFormat="1" customHeight="1">
      <c r="A1314"/>
      <c r="B1314"/>
      <c r="C1314"/>
      <c r="D1314"/>
      <c r="E1314"/>
      <c r="F1314" s="61"/>
      <c r="G1314" s="196" t="e">
        <f>VLOOKUP(D1314,sku归属!A:B,2,0)</f>
        <v>#N/A</v>
      </c>
      <c r="K1314" s="193"/>
      <c r="L1314" s="194"/>
      <c r="M1314" s="195"/>
    </row>
    <row r="1315" spans="1:13" s="61" customFormat="1" customHeight="1">
      <c r="A1315"/>
      <c r="B1315"/>
      <c r="C1315"/>
      <c r="D1315"/>
      <c r="E1315"/>
      <c r="F1315" s="61"/>
      <c r="G1315" s="196" t="e">
        <f>VLOOKUP(D1315,sku归属!A:B,2,0)</f>
        <v>#N/A</v>
      </c>
      <c r="K1315" s="193"/>
      <c r="L1315" s="194"/>
      <c r="M1315" s="195"/>
    </row>
    <row r="1316" spans="1:13" s="61" customFormat="1" customHeight="1">
      <c r="A1316"/>
      <c r="B1316"/>
      <c r="C1316"/>
      <c r="D1316"/>
      <c r="E1316"/>
      <c r="F1316" s="61"/>
      <c r="G1316" s="196" t="e">
        <f>VLOOKUP(D1316,sku归属!A:B,2,0)</f>
        <v>#N/A</v>
      </c>
      <c r="K1316" s="193"/>
      <c r="L1316" s="194"/>
      <c r="M1316" s="195"/>
    </row>
    <row r="1317" spans="1:13" s="61" customFormat="1" customHeight="1">
      <c r="A1317"/>
      <c r="B1317"/>
      <c r="C1317"/>
      <c r="D1317"/>
      <c r="E1317"/>
      <c r="F1317" s="61"/>
      <c r="G1317" s="196" t="e">
        <f>VLOOKUP(D1317,sku归属!A:B,2,0)</f>
        <v>#N/A</v>
      </c>
      <c r="K1317" s="193"/>
      <c r="L1317" s="194"/>
      <c r="M1317" s="195"/>
    </row>
    <row r="1318" spans="1:13" s="61" customFormat="1" customHeight="1">
      <c r="A1318"/>
      <c r="B1318"/>
      <c r="C1318"/>
      <c r="D1318"/>
      <c r="E1318"/>
      <c r="F1318" s="61"/>
      <c r="G1318" s="196" t="e">
        <f>VLOOKUP(D1318,sku归属!A:B,2,0)</f>
        <v>#N/A</v>
      </c>
      <c r="K1318" s="193"/>
      <c r="L1318" s="194"/>
      <c r="M1318" s="195"/>
    </row>
    <row r="1319" spans="1:13" s="61" customFormat="1" customHeight="1">
      <c r="A1319"/>
      <c r="B1319"/>
      <c r="C1319"/>
      <c r="D1319"/>
      <c r="E1319"/>
      <c r="F1319" s="61"/>
      <c r="G1319" s="196" t="e">
        <f>VLOOKUP(D1319,sku归属!A:B,2,0)</f>
        <v>#N/A</v>
      </c>
      <c r="K1319" s="193"/>
      <c r="L1319" s="194"/>
      <c r="M1319" s="195"/>
    </row>
    <row r="1320" spans="1:13" s="61" customFormat="1" customHeight="1">
      <c r="A1320"/>
      <c r="B1320"/>
      <c r="C1320"/>
      <c r="D1320"/>
      <c r="E1320"/>
      <c r="F1320" s="61"/>
      <c r="G1320" s="196" t="e">
        <f>VLOOKUP(D1320,sku归属!A:B,2,0)</f>
        <v>#N/A</v>
      </c>
      <c r="K1320" s="193"/>
      <c r="L1320" s="194"/>
      <c r="M1320" s="195"/>
    </row>
    <row r="1321" spans="1:13" s="61" customFormat="1" customHeight="1">
      <c r="A1321"/>
      <c r="B1321"/>
      <c r="C1321"/>
      <c r="D1321"/>
      <c r="E1321"/>
      <c r="F1321" s="61"/>
      <c r="G1321" s="196" t="e">
        <f>VLOOKUP(D1321,sku归属!A:B,2,0)</f>
        <v>#N/A</v>
      </c>
      <c r="K1321" s="193"/>
      <c r="L1321" s="194"/>
      <c r="M1321" s="195"/>
    </row>
    <row r="1322" spans="1:13" s="61" customFormat="1" customHeight="1">
      <c r="A1322"/>
      <c r="B1322"/>
      <c r="C1322"/>
      <c r="D1322"/>
      <c r="E1322"/>
      <c r="F1322" s="61"/>
      <c r="G1322" s="196" t="e">
        <f>VLOOKUP(D1322,sku归属!A:B,2,0)</f>
        <v>#N/A</v>
      </c>
      <c r="K1322" s="193"/>
      <c r="L1322" s="194"/>
      <c r="M1322" s="195"/>
    </row>
    <row r="1323" spans="1:13" s="61" customFormat="1" customHeight="1">
      <c r="A1323"/>
      <c r="B1323"/>
      <c r="C1323"/>
      <c r="D1323"/>
      <c r="E1323"/>
      <c r="F1323" s="61"/>
      <c r="G1323" s="196" t="e">
        <f>VLOOKUP(D1323,sku归属!A:B,2,0)</f>
        <v>#N/A</v>
      </c>
      <c r="K1323" s="193"/>
      <c r="L1323" s="194"/>
      <c r="M1323" s="195"/>
    </row>
    <row r="1324" spans="1:13" s="61" customFormat="1" customHeight="1">
      <c r="A1324"/>
      <c r="B1324"/>
      <c r="C1324"/>
      <c r="D1324"/>
      <c r="E1324"/>
      <c r="F1324" s="61"/>
      <c r="G1324" s="196" t="e">
        <f>VLOOKUP(D1324,sku归属!A:B,2,0)</f>
        <v>#N/A</v>
      </c>
      <c r="K1324" s="193"/>
      <c r="L1324" s="194"/>
      <c r="M1324" s="195"/>
    </row>
    <row r="1325" spans="1:13" s="61" customFormat="1" customHeight="1">
      <c r="A1325"/>
      <c r="B1325"/>
      <c r="C1325"/>
      <c r="D1325"/>
      <c r="E1325"/>
      <c r="F1325" s="61"/>
      <c r="G1325" s="196" t="e">
        <f>VLOOKUP(D1325,sku归属!A:B,2,0)</f>
        <v>#N/A</v>
      </c>
      <c r="K1325" s="193"/>
      <c r="L1325" s="194"/>
      <c r="M1325" s="195"/>
    </row>
    <row r="1326" spans="1:13" s="61" customFormat="1" customHeight="1">
      <c r="A1326"/>
      <c r="B1326"/>
      <c r="C1326"/>
      <c r="D1326"/>
      <c r="E1326"/>
      <c r="F1326" s="61"/>
      <c r="G1326" s="196" t="e">
        <f>VLOOKUP(D1326,sku归属!A:B,2,0)</f>
        <v>#N/A</v>
      </c>
      <c r="K1326" s="193"/>
      <c r="L1326" s="194"/>
      <c r="M1326" s="195"/>
    </row>
    <row r="1327" spans="1:13" s="61" customFormat="1" customHeight="1">
      <c r="A1327"/>
      <c r="B1327"/>
      <c r="C1327"/>
      <c r="D1327"/>
      <c r="E1327"/>
      <c r="F1327" s="61"/>
      <c r="G1327" s="196" t="e">
        <f>VLOOKUP(D1327,sku归属!A:B,2,0)</f>
        <v>#N/A</v>
      </c>
      <c r="K1327" s="193"/>
      <c r="L1327" s="194"/>
      <c r="M1327" s="195"/>
    </row>
    <row r="1328" spans="1:13" s="61" customFormat="1" customHeight="1">
      <c r="A1328"/>
      <c r="B1328"/>
      <c r="C1328"/>
      <c r="D1328"/>
      <c r="E1328"/>
      <c r="F1328" s="61"/>
      <c r="G1328" s="196" t="e">
        <f>VLOOKUP(D1328,sku归属!A:B,2,0)</f>
        <v>#N/A</v>
      </c>
      <c r="K1328" s="193"/>
      <c r="L1328" s="194"/>
      <c r="M1328" s="195"/>
    </row>
    <row r="1329" spans="1:13" s="61" customFormat="1" customHeight="1">
      <c r="A1329"/>
      <c r="B1329"/>
      <c r="C1329"/>
      <c r="D1329"/>
      <c r="E1329"/>
      <c r="F1329" s="61"/>
      <c r="G1329" s="196" t="e">
        <f>VLOOKUP(D1329,sku归属!A:B,2,0)</f>
        <v>#N/A</v>
      </c>
      <c r="K1329" s="193"/>
      <c r="L1329" s="194"/>
      <c r="M1329" s="195"/>
    </row>
    <row r="1330" spans="1:13" s="61" customFormat="1" customHeight="1">
      <c r="A1330"/>
      <c r="B1330"/>
      <c r="C1330"/>
      <c r="D1330"/>
      <c r="E1330"/>
      <c r="F1330" s="61"/>
      <c r="G1330" s="196" t="e">
        <f>VLOOKUP(D1330,sku归属!A:B,2,0)</f>
        <v>#N/A</v>
      </c>
      <c r="K1330" s="193"/>
      <c r="L1330" s="194"/>
      <c r="M1330" s="195"/>
    </row>
    <row r="1331" spans="1:13" s="61" customFormat="1" customHeight="1">
      <c r="A1331"/>
      <c r="B1331"/>
      <c r="C1331"/>
      <c r="D1331"/>
      <c r="E1331"/>
      <c r="F1331" s="61"/>
      <c r="G1331" s="196" t="e">
        <f>VLOOKUP(D1331,sku归属!A:B,2,0)</f>
        <v>#N/A</v>
      </c>
      <c r="K1331" s="193"/>
      <c r="L1331" s="194"/>
      <c r="M1331" s="195"/>
    </row>
    <row r="1332" spans="1:13" s="61" customFormat="1" customHeight="1">
      <c r="A1332"/>
      <c r="B1332"/>
      <c r="C1332"/>
      <c r="D1332"/>
      <c r="E1332"/>
      <c r="F1332" s="61"/>
      <c r="G1332" s="196" t="e">
        <f>VLOOKUP(D1332,sku归属!A:B,2,0)</f>
        <v>#N/A</v>
      </c>
      <c r="K1332" s="193"/>
      <c r="L1332" s="194"/>
      <c r="M1332" s="195"/>
    </row>
    <row r="1333" spans="1:13" s="61" customFormat="1" customHeight="1">
      <c r="A1333"/>
      <c r="B1333"/>
      <c r="C1333"/>
      <c r="D1333"/>
      <c r="E1333"/>
      <c r="F1333" s="61"/>
      <c r="G1333" s="196" t="e">
        <f>VLOOKUP(D1333,sku归属!A:B,2,0)</f>
        <v>#N/A</v>
      </c>
      <c r="K1333" s="193"/>
      <c r="L1333" s="194"/>
      <c r="M1333" s="195"/>
    </row>
    <row r="1334" spans="1:13" s="61" customFormat="1" customHeight="1">
      <c r="A1334"/>
      <c r="B1334"/>
      <c r="C1334"/>
      <c r="D1334"/>
      <c r="E1334"/>
      <c r="F1334" s="61"/>
      <c r="G1334" s="196" t="e">
        <f>VLOOKUP(D1334,sku归属!A:B,2,0)</f>
        <v>#N/A</v>
      </c>
      <c r="K1334" s="193"/>
      <c r="L1334" s="194"/>
      <c r="M1334" s="195"/>
    </row>
    <row r="1335" spans="1:13" s="61" customFormat="1" customHeight="1">
      <c r="A1335"/>
      <c r="B1335"/>
      <c r="C1335"/>
      <c r="D1335"/>
      <c r="E1335"/>
      <c r="F1335" s="61"/>
      <c r="G1335" s="196" t="e">
        <f>VLOOKUP(D1335,sku归属!A:B,2,0)</f>
        <v>#N/A</v>
      </c>
      <c r="K1335" s="193"/>
      <c r="L1335" s="194"/>
      <c r="M1335" s="195"/>
    </row>
    <row r="1336" spans="1:13" s="61" customFormat="1" customHeight="1">
      <c r="A1336"/>
      <c r="B1336"/>
      <c r="C1336"/>
      <c r="D1336"/>
      <c r="E1336"/>
      <c r="F1336" s="61"/>
      <c r="G1336" s="196" t="e">
        <f>VLOOKUP(D1336,sku归属!A:B,2,0)</f>
        <v>#N/A</v>
      </c>
      <c r="K1336" s="193"/>
      <c r="L1336" s="194"/>
      <c r="M1336" s="195"/>
    </row>
    <row r="1337" spans="1:13" s="61" customFormat="1" customHeight="1">
      <c r="A1337"/>
      <c r="B1337"/>
      <c r="C1337"/>
      <c r="D1337"/>
      <c r="E1337"/>
      <c r="F1337" s="61"/>
      <c r="G1337" s="196" t="e">
        <f>VLOOKUP(D1337,sku归属!A:B,2,0)</f>
        <v>#N/A</v>
      </c>
      <c r="K1337" s="193"/>
      <c r="L1337" s="194"/>
      <c r="M1337" s="195"/>
    </row>
    <row r="1338" spans="1:13" s="61" customFormat="1" customHeight="1">
      <c r="A1338"/>
      <c r="B1338"/>
      <c r="C1338"/>
      <c r="D1338"/>
      <c r="E1338"/>
      <c r="F1338" s="61"/>
      <c r="G1338" s="196" t="e">
        <f>VLOOKUP(D1338,sku归属!A:B,2,0)</f>
        <v>#N/A</v>
      </c>
      <c r="K1338" s="193"/>
      <c r="L1338" s="194"/>
      <c r="M1338" s="195"/>
    </row>
    <row r="1339" spans="1:13" s="61" customFormat="1" customHeight="1">
      <c r="A1339"/>
      <c r="B1339"/>
      <c r="C1339"/>
      <c r="D1339"/>
      <c r="E1339"/>
      <c r="F1339" s="61"/>
      <c r="G1339" s="196" t="e">
        <f>VLOOKUP(D1339,sku归属!A:B,2,0)</f>
        <v>#N/A</v>
      </c>
      <c r="K1339" s="193"/>
      <c r="L1339" s="194"/>
      <c r="M1339" s="195"/>
    </row>
    <row r="1340" spans="1:13" s="61" customFormat="1" customHeight="1">
      <c r="A1340"/>
      <c r="B1340"/>
      <c r="C1340"/>
      <c r="D1340"/>
      <c r="E1340"/>
      <c r="F1340" s="61"/>
      <c r="G1340" s="196" t="e">
        <f>VLOOKUP(D1340,sku归属!A:B,2,0)</f>
        <v>#N/A</v>
      </c>
      <c r="K1340" s="193"/>
      <c r="L1340" s="194"/>
      <c r="M1340" s="195"/>
    </row>
    <row r="1341" spans="1:13" s="61" customFormat="1" customHeight="1">
      <c r="A1341"/>
      <c r="B1341"/>
      <c r="C1341"/>
      <c r="D1341"/>
      <c r="E1341"/>
      <c r="F1341" s="61"/>
      <c r="G1341" s="196" t="e">
        <f>VLOOKUP(D1341,sku归属!A:B,2,0)</f>
        <v>#N/A</v>
      </c>
      <c r="K1341" s="193"/>
      <c r="L1341" s="194"/>
      <c r="M1341" s="195"/>
    </row>
    <row r="1342" spans="1:13" s="61" customFormat="1" customHeight="1">
      <c r="A1342"/>
      <c r="B1342"/>
      <c r="C1342"/>
      <c r="D1342"/>
      <c r="E1342"/>
      <c r="F1342" s="61"/>
      <c r="G1342" s="196" t="e">
        <f>VLOOKUP(D1342,sku归属!A:B,2,0)</f>
        <v>#N/A</v>
      </c>
      <c r="K1342" s="193"/>
      <c r="L1342" s="194"/>
      <c r="M1342" s="195"/>
    </row>
    <row r="1343" spans="1:13" s="61" customFormat="1" customHeight="1">
      <c r="A1343"/>
      <c r="B1343"/>
      <c r="C1343"/>
      <c r="D1343"/>
      <c r="E1343"/>
      <c r="F1343" s="61"/>
      <c r="G1343" s="196" t="e">
        <f>VLOOKUP(D1343,sku归属!A:B,2,0)</f>
        <v>#N/A</v>
      </c>
      <c r="K1343" s="193"/>
      <c r="L1343" s="194"/>
      <c r="M1343" s="195"/>
    </row>
    <row r="1344" spans="1:13" s="61" customFormat="1" customHeight="1">
      <c r="A1344"/>
      <c r="B1344"/>
      <c r="C1344"/>
      <c r="D1344"/>
      <c r="E1344"/>
      <c r="F1344" s="61"/>
      <c r="G1344" s="196" t="e">
        <f>VLOOKUP(D1344,sku归属!A:B,2,0)</f>
        <v>#N/A</v>
      </c>
      <c r="K1344" s="193"/>
      <c r="L1344" s="194"/>
      <c r="M1344" s="195"/>
    </row>
    <row r="1345" spans="1:13" s="61" customFormat="1" customHeight="1">
      <c r="A1345"/>
      <c r="B1345"/>
      <c r="C1345"/>
      <c r="D1345"/>
      <c r="E1345"/>
      <c r="F1345" s="61"/>
      <c r="G1345" s="196" t="e">
        <f>VLOOKUP(D1345,sku归属!A:B,2,0)</f>
        <v>#N/A</v>
      </c>
      <c r="K1345" s="193"/>
      <c r="L1345" s="194"/>
      <c r="M1345" s="195"/>
    </row>
    <row r="1346" spans="1:13" s="61" customFormat="1" customHeight="1">
      <c r="A1346"/>
      <c r="B1346"/>
      <c r="C1346"/>
      <c r="D1346"/>
      <c r="E1346"/>
      <c r="F1346" s="61"/>
      <c r="G1346" s="196" t="e">
        <f>VLOOKUP(D1346,sku归属!A:B,2,0)</f>
        <v>#N/A</v>
      </c>
      <c r="K1346" s="193"/>
      <c r="L1346" s="194"/>
      <c r="M1346" s="195"/>
    </row>
    <row r="1347" spans="1:13" s="61" customFormat="1" customHeight="1">
      <c r="A1347"/>
      <c r="B1347"/>
      <c r="C1347"/>
      <c r="D1347"/>
      <c r="E1347"/>
      <c r="F1347" s="61"/>
      <c r="G1347" s="196" t="e">
        <f>VLOOKUP(D1347,sku归属!A:B,2,0)</f>
        <v>#N/A</v>
      </c>
      <c r="K1347" s="193"/>
      <c r="L1347" s="194"/>
      <c r="M1347" s="195"/>
    </row>
    <row r="1348" spans="1:13" s="61" customFormat="1" customHeight="1">
      <c r="A1348"/>
      <c r="B1348"/>
      <c r="C1348"/>
      <c r="D1348"/>
      <c r="E1348"/>
      <c r="F1348" s="61"/>
      <c r="G1348" s="196" t="e">
        <f>VLOOKUP(D1348,sku归属!A:B,2,0)</f>
        <v>#N/A</v>
      </c>
      <c r="K1348" s="193"/>
      <c r="L1348" s="194"/>
      <c r="M1348" s="195"/>
    </row>
    <row r="1349" spans="1:13" s="61" customFormat="1" customHeight="1">
      <c r="A1349"/>
      <c r="B1349"/>
      <c r="C1349"/>
      <c r="D1349"/>
      <c r="E1349"/>
      <c r="F1349" s="61"/>
      <c r="G1349" s="196" t="e">
        <f>VLOOKUP(D1349,sku归属!A:B,2,0)</f>
        <v>#N/A</v>
      </c>
      <c r="K1349" s="193"/>
      <c r="L1349" s="194"/>
      <c r="M1349" s="195"/>
    </row>
    <row r="1350" spans="1:13" s="61" customFormat="1" customHeight="1">
      <c r="A1350"/>
      <c r="B1350"/>
      <c r="C1350"/>
      <c r="D1350"/>
      <c r="E1350"/>
      <c r="F1350" s="61"/>
      <c r="G1350" s="196" t="e">
        <f>VLOOKUP(D1350,sku归属!A:B,2,0)</f>
        <v>#N/A</v>
      </c>
      <c r="K1350" s="193"/>
      <c r="L1350" s="194"/>
      <c r="M1350" s="195"/>
    </row>
    <row r="1351" spans="1:13" s="61" customFormat="1" customHeight="1">
      <c r="A1351"/>
      <c r="B1351"/>
      <c r="C1351"/>
      <c r="D1351"/>
      <c r="E1351"/>
      <c r="F1351" s="61"/>
      <c r="G1351" s="196" t="e">
        <f>VLOOKUP(D1351,sku归属!A:B,2,0)</f>
        <v>#N/A</v>
      </c>
      <c r="K1351" s="193"/>
      <c r="L1351" s="194"/>
      <c r="M1351" s="195"/>
    </row>
    <row r="1352" spans="1:13" s="61" customFormat="1" customHeight="1">
      <c r="A1352"/>
      <c r="B1352"/>
      <c r="C1352"/>
      <c r="D1352"/>
      <c r="E1352"/>
      <c r="F1352" s="61"/>
      <c r="G1352" s="196" t="e">
        <f>VLOOKUP(D1352,sku归属!A:B,2,0)</f>
        <v>#N/A</v>
      </c>
      <c r="K1352" s="193"/>
      <c r="L1352" s="194"/>
      <c r="M1352" s="195"/>
    </row>
    <row r="1353" spans="1:13" s="61" customFormat="1" customHeight="1">
      <c r="A1353"/>
      <c r="B1353"/>
      <c r="C1353"/>
      <c r="D1353"/>
      <c r="E1353"/>
      <c r="F1353" s="61"/>
      <c r="G1353" s="196" t="e">
        <f>VLOOKUP(D1353,sku归属!A:B,2,0)</f>
        <v>#N/A</v>
      </c>
      <c r="K1353" s="193"/>
      <c r="L1353" s="194"/>
      <c r="M1353" s="195"/>
    </row>
    <row r="1354" spans="1:13" s="61" customFormat="1" customHeight="1">
      <c r="A1354"/>
      <c r="B1354"/>
      <c r="C1354"/>
      <c r="D1354"/>
      <c r="E1354"/>
      <c r="F1354" s="61"/>
      <c r="G1354" s="196" t="e">
        <f>VLOOKUP(D1354,sku归属!A:B,2,0)</f>
        <v>#N/A</v>
      </c>
      <c r="K1354" s="193"/>
      <c r="L1354" s="194"/>
      <c r="M1354" s="195"/>
    </row>
    <row r="1355" spans="1:13" s="61" customFormat="1" customHeight="1">
      <c r="A1355"/>
      <c r="B1355"/>
      <c r="C1355"/>
      <c r="D1355"/>
      <c r="E1355"/>
      <c r="F1355" s="61"/>
      <c r="G1355" s="196" t="e">
        <f>VLOOKUP(D1355,sku归属!A:B,2,0)</f>
        <v>#N/A</v>
      </c>
      <c r="K1355" s="193"/>
      <c r="L1355" s="194"/>
      <c r="M1355" s="195"/>
    </row>
    <row r="1356" spans="1:13" s="61" customFormat="1" customHeight="1">
      <c r="A1356"/>
      <c r="B1356"/>
      <c r="C1356"/>
      <c r="D1356"/>
      <c r="E1356"/>
      <c r="F1356" s="61"/>
      <c r="G1356" s="196" t="e">
        <f>VLOOKUP(D1356,sku归属!A:B,2,0)</f>
        <v>#N/A</v>
      </c>
      <c r="K1356" s="193"/>
      <c r="L1356" s="194"/>
      <c r="M1356" s="195"/>
    </row>
    <row r="1357" spans="1:13" s="61" customFormat="1" customHeight="1">
      <c r="A1357"/>
      <c r="B1357"/>
      <c r="C1357"/>
      <c r="D1357"/>
      <c r="E1357"/>
      <c r="F1357" s="61"/>
      <c r="G1357" s="196" t="e">
        <f>VLOOKUP(D1357,sku归属!A:B,2,0)</f>
        <v>#N/A</v>
      </c>
      <c r="K1357" s="193"/>
      <c r="L1357" s="194"/>
      <c r="M1357" s="195"/>
    </row>
    <row r="1358" spans="1:13" s="61" customFormat="1" customHeight="1">
      <c r="A1358"/>
      <c r="B1358"/>
      <c r="C1358"/>
      <c r="D1358"/>
      <c r="E1358"/>
      <c r="F1358" s="61"/>
      <c r="G1358" s="196" t="e">
        <f>VLOOKUP(D1358,sku归属!A:B,2,0)</f>
        <v>#N/A</v>
      </c>
      <c r="K1358" s="193"/>
      <c r="L1358" s="194"/>
      <c r="M1358" s="195"/>
    </row>
    <row r="1359" spans="1:13" s="61" customFormat="1" customHeight="1">
      <c r="A1359"/>
      <c r="B1359"/>
      <c r="C1359"/>
      <c r="D1359"/>
      <c r="E1359"/>
      <c r="F1359" s="61"/>
      <c r="G1359" s="196" t="e">
        <f>VLOOKUP(D1359,sku归属!A:B,2,0)</f>
        <v>#N/A</v>
      </c>
      <c r="K1359" s="193"/>
      <c r="L1359" s="194"/>
      <c r="M1359" s="195"/>
    </row>
    <row r="1360" spans="1:13" s="61" customFormat="1" customHeight="1">
      <c r="A1360"/>
      <c r="B1360"/>
      <c r="C1360"/>
      <c r="D1360"/>
      <c r="E1360"/>
      <c r="F1360" s="61"/>
      <c r="G1360" s="196" t="e">
        <f>VLOOKUP(D1360,sku归属!A:B,2,0)</f>
        <v>#N/A</v>
      </c>
      <c r="K1360" s="193"/>
      <c r="L1360" s="194"/>
      <c r="M1360" s="195"/>
    </row>
    <row r="1361" spans="1:13" s="61" customFormat="1" customHeight="1">
      <c r="A1361"/>
      <c r="B1361"/>
      <c r="C1361"/>
      <c r="D1361"/>
      <c r="E1361"/>
      <c r="F1361" s="61"/>
      <c r="G1361" s="196" t="e">
        <f>VLOOKUP(D1361,sku归属!A:B,2,0)</f>
        <v>#N/A</v>
      </c>
      <c r="K1361" s="193"/>
      <c r="L1361" s="194"/>
      <c r="M1361" s="195"/>
    </row>
    <row r="1362" spans="1:13" s="61" customFormat="1" customHeight="1">
      <c r="A1362"/>
      <c r="B1362"/>
      <c r="C1362"/>
      <c r="D1362"/>
      <c r="E1362"/>
      <c r="F1362" s="61"/>
      <c r="G1362" s="196" t="e">
        <f>VLOOKUP(D1362,sku归属!A:B,2,0)</f>
        <v>#N/A</v>
      </c>
      <c r="K1362" s="193"/>
      <c r="L1362" s="194"/>
      <c r="M1362" s="195"/>
    </row>
    <row r="1363" spans="1:13" s="61" customFormat="1" customHeight="1">
      <c r="A1363"/>
      <c r="B1363"/>
      <c r="C1363"/>
      <c r="D1363"/>
      <c r="E1363"/>
      <c r="F1363" s="61"/>
      <c r="G1363" s="196" t="e">
        <f>VLOOKUP(D1363,sku归属!A:B,2,0)</f>
        <v>#N/A</v>
      </c>
      <c r="K1363" s="193"/>
      <c r="L1363" s="194"/>
      <c r="M1363" s="195"/>
    </row>
    <row r="1364" spans="1:13" s="61" customFormat="1" customHeight="1">
      <c r="A1364"/>
      <c r="B1364"/>
      <c r="C1364"/>
      <c r="D1364"/>
      <c r="E1364"/>
      <c r="F1364" s="61"/>
      <c r="G1364" s="196" t="e">
        <f>VLOOKUP(D1364,sku归属!A:B,2,0)</f>
        <v>#N/A</v>
      </c>
      <c r="K1364" s="193"/>
      <c r="L1364" s="194"/>
      <c r="M1364" s="195"/>
    </row>
    <row r="1365" spans="1:13" s="61" customFormat="1" customHeight="1">
      <c r="A1365"/>
      <c r="B1365"/>
      <c r="C1365"/>
      <c r="D1365"/>
      <c r="E1365"/>
      <c r="F1365" s="61"/>
      <c r="G1365" s="196" t="e">
        <f>VLOOKUP(D1365,sku归属!A:B,2,0)</f>
        <v>#N/A</v>
      </c>
      <c r="K1365" s="193"/>
      <c r="L1365" s="194"/>
      <c r="M1365" s="195"/>
    </row>
    <row r="1366" spans="1:13" s="61" customFormat="1" customHeight="1">
      <c r="A1366"/>
      <c r="B1366"/>
      <c r="C1366"/>
      <c r="D1366"/>
      <c r="E1366"/>
      <c r="F1366" s="61"/>
      <c r="G1366" s="196" t="e">
        <f>VLOOKUP(D1366,sku归属!A:B,2,0)</f>
        <v>#N/A</v>
      </c>
      <c r="K1366" s="193"/>
      <c r="L1366" s="194"/>
      <c r="M1366" s="195"/>
    </row>
    <row r="1367" spans="1:13" s="61" customFormat="1" customHeight="1">
      <c r="A1367"/>
      <c r="B1367"/>
      <c r="C1367"/>
      <c r="D1367"/>
      <c r="E1367"/>
      <c r="F1367" s="61"/>
      <c r="G1367" s="196" t="e">
        <f>VLOOKUP(D1367,sku归属!A:B,2,0)</f>
        <v>#N/A</v>
      </c>
      <c r="K1367" s="193"/>
      <c r="L1367" s="194"/>
      <c r="M1367" s="195"/>
    </row>
    <row r="1368" spans="1:13" s="61" customFormat="1" customHeight="1">
      <c r="A1368"/>
      <c r="B1368"/>
      <c r="C1368"/>
      <c r="D1368"/>
      <c r="E1368"/>
      <c r="F1368" s="61"/>
      <c r="G1368" s="196" t="e">
        <f>VLOOKUP(D1368,sku归属!A:B,2,0)</f>
        <v>#N/A</v>
      </c>
      <c r="K1368" s="193"/>
      <c r="L1368" s="194"/>
      <c r="M1368" s="195"/>
    </row>
    <row r="1369" spans="1:13" s="61" customFormat="1" customHeight="1">
      <c r="A1369"/>
      <c r="B1369"/>
      <c r="C1369"/>
      <c r="D1369"/>
      <c r="E1369"/>
      <c r="F1369" s="61"/>
      <c r="G1369" s="196" t="e">
        <f>VLOOKUP(D1369,sku归属!A:B,2,0)</f>
        <v>#N/A</v>
      </c>
      <c r="K1369" s="193"/>
      <c r="L1369" s="194"/>
      <c r="M1369" s="195"/>
    </row>
    <row r="1370" spans="1:13" s="61" customFormat="1" customHeight="1">
      <c r="A1370"/>
      <c r="B1370"/>
      <c r="C1370"/>
      <c r="D1370"/>
      <c r="E1370"/>
      <c r="F1370" s="61"/>
      <c r="G1370" s="196" t="e">
        <f>VLOOKUP(D1370,sku归属!A:B,2,0)</f>
        <v>#N/A</v>
      </c>
      <c r="K1370" s="193"/>
      <c r="L1370" s="194"/>
      <c r="M1370" s="195"/>
    </row>
    <row r="1371" spans="1:13" s="61" customFormat="1" customHeight="1">
      <c r="A1371"/>
      <c r="B1371"/>
      <c r="C1371"/>
      <c r="D1371"/>
      <c r="E1371"/>
      <c r="F1371" s="61"/>
      <c r="G1371" s="196" t="e">
        <f>VLOOKUP(D1371,sku归属!A:B,2,0)</f>
        <v>#N/A</v>
      </c>
      <c r="K1371" s="193"/>
      <c r="L1371" s="194"/>
      <c r="M1371" s="195"/>
    </row>
    <row r="1372" spans="1:13" s="61" customFormat="1" customHeight="1">
      <c r="A1372"/>
      <c r="B1372"/>
      <c r="C1372"/>
      <c r="D1372"/>
      <c r="E1372"/>
      <c r="F1372" s="61"/>
      <c r="G1372" s="196" t="e">
        <f>VLOOKUP(D1372,sku归属!A:B,2,0)</f>
        <v>#N/A</v>
      </c>
      <c r="K1372" s="193"/>
      <c r="L1372" s="194"/>
      <c r="M1372" s="195"/>
    </row>
    <row r="1373" spans="1:13" s="61" customFormat="1" customHeight="1">
      <c r="A1373"/>
      <c r="B1373"/>
      <c r="C1373"/>
      <c r="D1373"/>
      <c r="E1373"/>
      <c r="F1373" s="61"/>
      <c r="G1373" s="196" t="e">
        <f>VLOOKUP(D1373,sku归属!A:B,2,0)</f>
        <v>#N/A</v>
      </c>
      <c r="K1373" s="193"/>
      <c r="L1373" s="194"/>
      <c r="M1373" s="195"/>
    </row>
    <row r="1374" spans="1:13" s="61" customFormat="1" customHeight="1">
      <c r="A1374"/>
      <c r="B1374"/>
      <c r="C1374"/>
      <c r="D1374"/>
      <c r="E1374"/>
      <c r="F1374" s="61"/>
      <c r="G1374" s="196" t="e">
        <f>VLOOKUP(D1374,sku归属!A:B,2,0)</f>
        <v>#N/A</v>
      </c>
      <c r="K1374" s="193"/>
      <c r="L1374" s="194"/>
      <c r="M1374" s="195"/>
    </row>
    <row r="1375" spans="1:13" s="61" customFormat="1" customHeight="1">
      <c r="A1375"/>
      <c r="B1375"/>
      <c r="C1375"/>
      <c r="D1375"/>
      <c r="E1375"/>
      <c r="F1375" s="61"/>
      <c r="G1375" s="196" t="e">
        <f>VLOOKUP(D1375,sku归属!A:B,2,0)</f>
        <v>#N/A</v>
      </c>
      <c r="K1375" s="193"/>
      <c r="L1375" s="194"/>
      <c r="M1375" s="195"/>
    </row>
    <row r="1376" spans="1:13" s="61" customFormat="1" customHeight="1">
      <c r="A1376"/>
      <c r="B1376"/>
      <c r="C1376"/>
      <c r="D1376"/>
      <c r="E1376"/>
      <c r="F1376" s="61"/>
      <c r="G1376" s="196" t="e">
        <f>VLOOKUP(D1376,sku归属!A:B,2,0)</f>
        <v>#N/A</v>
      </c>
      <c r="K1376" s="193"/>
      <c r="L1376" s="194"/>
      <c r="M1376" s="195"/>
    </row>
    <row r="1377" spans="1:13" s="61" customFormat="1" customHeight="1">
      <c r="A1377"/>
      <c r="B1377"/>
      <c r="C1377"/>
      <c r="D1377"/>
      <c r="E1377"/>
      <c r="F1377" s="61"/>
      <c r="G1377" s="196" t="e">
        <f>VLOOKUP(D1377,sku归属!A:B,2,0)</f>
        <v>#N/A</v>
      </c>
      <c r="K1377" s="193"/>
      <c r="L1377" s="194"/>
      <c r="M1377" s="195"/>
    </row>
    <row r="1378" spans="1:13" s="61" customFormat="1" customHeight="1">
      <c r="A1378"/>
      <c r="B1378"/>
      <c r="C1378"/>
      <c r="D1378"/>
      <c r="E1378"/>
      <c r="F1378" s="61"/>
      <c r="G1378" s="196" t="e">
        <f>VLOOKUP(D1378,sku归属!A:B,2,0)</f>
        <v>#N/A</v>
      </c>
      <c r="K1378" s="193"/>
      <c r="L1378" s="194"/>
      <c r="M1378" s="195"/>
    </row>
    <row r="1379" spans="1:13" s="61" customFormat="1" customHeight="1">
      <c r="A1379"/>
      <c r="B1379"/>
      <c r="C1379"/>
      <c r="D1379"/>
      <c r="E1379"/>
      <c r="F1379" s="61"/>
      <c r="G1379" s="196" t="e">
        <f>VLOOKUP(D1379,sku归属!A:B,2,0)</f>
        <v>#N/A</v>
      </c>
      <c r="K1379" s="193"/>
      <c r="L1379" s="194"/>
      <c r="M1379" s="195"/>
    </row>
    <row r="1380" spans="1:13" s="61" customFormat="1" customHeight="1">
      <c r="A1380"/>
      <c r="B1380"/>
      <c r="C1380"/>
      <c r="D1380"/>
      <c r="E1380"/>
      <c r="F1380" s="61"/>
      <c r="G1380" s="196" t="e">
        <f>VLOOKUP(D1380,sku归属!A:B,2,0)</f>
        <v>#N/A</v>
      </c>
      <c r="K1380" s="193"/>
      <c r="L1380" s="194"/>
      <c r="M1380" s="195"/>
    </row>
    <row r="1381" spans="1:13" s="61" customFormat="1" customHeight="1">
      <c r="A1381"/>
      <c r="B1381"/>
      <c r="C1381"/>
      <c r="D1381"/>
      <c r="E1381"/>
      <c r="F1381" s="61"/>
      <c r="G1381" s="196" t="e">
        <f>VLOOKUP(D1381,sku归属!A:B,2,0)</f>
        <v>#N/A</v>
      </c>
      <c r="K1381" s="193"/>
      <c r="L1381" s="194"/>
      <c r="M1381" s="195"/>
    </row>
    <row r="1382" spans="1:13" s="61" customFormat="1" customHeight="1">
      <c r="A1382"/>
      <c r="B1382"/>
      <c r="C1382"/>
      <c r="D1382"/>
      <c r="E1382"/>
      <c r="F1382" s="61"/>
      <c r="G1382" s="196" t="e">
        <f>VLOOKUP(D1382,sku归属!A:B,2,0)</f>
        <v>#N/A</v>
      </c>
      <c r="K1382" s="193"/>
      <c r="L1382" s="194"/>
      <c r="M1382" s="195"/>
    </row>
    <row r="1383" spans="1:13" s="61" customFormat="1" customHeight="1">
      <c r="A1383"/>
      <c r="B1383"/>
      <c r="C1383"/>
      <c r="D1383"/>
      <c r="E1383"/>
      <c r="F1383" s="61"/>
      <c r="G1383" s="196" t="e">
        <f>VLOOKUP(D1383,sku归属!A:B,2,0)</f>
        <v>#N/A</v>
      </c>
      <c r="K1383" s="193"/>
      <c r="L1383" s="194"/>
      <c r="M1383" s="195"/>
    </row>
    <row r="1384" spans="1:13" s="61" customFormat="1" customHeight="1">
      <c r="A1384"/>
      <c r="B1384"/>
      <c r="C1384"/>
      <c r="D1384"/>
      <c r="E1384"/>
      <c r="F1384" s="61"/>
      <c r="G1384" s="196" t="e">
        <f>VLOOKUP(D1384,sku归属!A:B,2,0)</f>
        <v>#N/A</v>
      </c>
      <c r="K1384" s="193"/>
      <c r="L1384" s="194"/>
      <c r="M1384" s="195"/>
    </row>
    <row r="1385" spans="1:13" s="61" customFormat="1" customHeight="1">
      <c r="A1385"/>
      <c r="B1385"/>
      <c r="C1385"/>
      <c r="D1385"/>
      <c r="E1385"/>
      <c r="F1385" s="61"/>
      <c r="G1385" s="196" t="e">
        <f>VLOOKUP(D1385,sku归属!A:B,2,0)</f>
        <v>#N/A</v>
      </c>
      <c r="K1385" s="193"/>
      <c r="L1385" s="194"/>
      <c r="M1385" s="195"/>
    </row>
    <row r="1386" spans="1:13" s="61" customFormat="1" customHeight="1">
      <c r="A1386"/>
      <c r="B1386"/>
      <c r="C1386"/>
      <c r="D1386"/>
      <c r="E1386"/>
      <c r="F1386" s="61"/>
      <c r="G1386" s="196" t="e">
        <f>VLOOKUP(D1386,sku归属!A:B,2,0)</f>
        <v>#N/A</v>
      </c>
      <c r="K1386" s="193"/>
      <c r="L1386" s="194"/>
      <c r="M1386" s="195"/>
    </row>
    <row r="1387" spans="1:13" s="61" customFormat="1" customHeight="1">
      <c r="A1387"/>
      <c r="B1387"/>
      <c r="C1387"/>
      <c r="D1387"/>
      <c r="E1387"/>
      <c r="F1387" s="61"/>
      <c r="G1387" s="196" t="e">
        <f>VLOOKUP(D1387,sku归属!A:B,2,0)</f>
        <v>#N/A</v>
      </c>
      <c r="K1387" s="193"/>
      <c r="L1387" s="194"/>
      <c r="M1387" s="195"/>
    </row>
    <row r="1388" spans="1:13" s="61" customFormat="1" customHeight="1">
      <c r="A1388"/>
      <c r="B1388"/>
      <c r="C1388"/>
      <c r="D1388"/>
      <c r="E1388"/>
      <c r="F1388" s="61"/>
      <c r="G1388" s="196" t="e">
        <f>VLOOKUP(D1388,sku归属!A:B,2,0)</f>
        <v>#N/A</v>
      </c>
      <c r="K1388" s="193"/>
      <c r="L1388" s="194"/>
      <c r="M1388" s="195"/>
    </row>
    <row r="1389" spans="1:13" s="61" customFormat="1" customHeight="1">
      <c r="A1389"/>
      <c r="B1389"/>
      <c r="C1389"/>
      <c r="D1389"/>
      <c r="E1389"/>
      <c r="F1389" s="61"/>
      <c r="G1389" s="196" t="e">
        <f>VLOOKUP(D1389,sku归属!A:B,2,0)</f>
        <v>#N/A</v>
      </c>
      <c r="K1389" s="193"/>
      <c r="L1389" s="194"/>
      <c r="M1389" s="195"/>
    </row>
    <row r="1390" spans="1:13" s="61" customFormat="1" customHeight="1">
      <c r="A1390"/>
      <c r="B1390"/>
      <c r="C1390"/>
      <c r="D1390"/>
      <c r="E1390"/>
      <c r="F1390" s="61"/>
      <c r="G1390" s="196" t="e">
        <f>VLOOKUP(D1390,sku归属!A:B,2,0)</f>
        <v>#N/A</v>
      </c>
      <c r="K1390" s="193"/>
      <c r="L1390" s="194"/>
      <c r="M1390" s="195"/>
    </row>
    <row r="1391" spans="1:13" s="61" customFormat="1" customHeight="1">
      <c r="A1391"/>
      <c r="B1391"/>
      <c r="C1391"/>
      <c r="D1391"/>
      <c r="E1391"/>
      <c r="F1391" s="61"/>
      <c r="G1391" s="196" t="e">
        <f>VLOOKUP(D1391,sku归属!A:B,2,0)</f>
        <v>#N/A</v>
      </c>
      <c r="K1391" s="193"/>
      <c r="L1391" s="194"/>
      <c r="M1391" s="195"/>
    </row>
    <row r="1392" spans="1:13" s="61" customFormat="1" customHeight="1">
      <c r="A1392"/>
      <c r="B1392"/>
      <c r="C1392"/>
      <c r="D1392"/>
      <c r="E1392"/>
      <c r="F1392" s="61"/>
      <c r="G1392" s="196" t="e">
        <f>VLOOKUP(D1392,sku归属!A:B,2,0)</f>
        <v>#N/A</v>
      </c>
      <c r="K1392" s="193"/>
      <c r="L1392" s="194"/>
      <c r="M1392" s="195"/>
    </row>
    <row r="1393" spans="1:13" s="61" customFormat="1" customHeight="1">
      <c r="A1393"/>
      <c r="B1393"/>
      <c r="C1393"/>
      <c r="D1393"/>
      <c r="E1393"/>
      <c r="F1393" s="61"/>
      <c r="G1393" s="196" t="e">
        <f>VLOOKUP(D1393,sku归属!A:B,2,0)</f>
        <v>#N/A</v>
      </c>
      <c r="K1393" s="193"/>
      <c r="L1393" s="194"/>
      <c r="M1393" s="195"/>
    </row>
    <row r="1394" spans="1:13" s="61" customFormat="1" customHeight="1">
      <c r="A1394"/>
      <c r="B1394"/>
      <c r="C1394"/>
      <c r="D1394"/>
      <c r="E1394"/>
      <c r="F1394" s="61"/>
      <c r="G1394" s="196" t="e">
        <f>VLOOKUP(D1394,sku归属!A:B,2,0)</f>
        <v>#N/A</v>
      </c>
      <c r="K1394" s="193"/>
      <c r="L1394" s="194"/>
      <c r="M1394" s="195"/>
    </row>
    <row r="1395" spans="1:13" s="61" customFormat="1" customHeight="1">
      <c r="A1395"/>
      <c r="B1395"/>
      <c r="C1395"/>
      <c r="D1395"/>
      <c r="E1395"/>
      <c r="F1395" s="61"/>
      <c r="G1395" s="196" t="e">
        <f>VLOOKUP(D1395,sku归属!A:B,2,0)</f>
        <v>#N/A</v>
      </c>
      <c r="K1395" s="193"/>
      <c r="L1395" s="194"/>
      <c r="M1395" s="195"/>
    </row>
    <row r="1396" spans="1:13" s="61" customFormat="1" customHeight="1">
      <c r="A1396"/>
      <c r="B1396"/>
      <c r="C1396"/>
      <c r="D1396"/>
      <c r="E1396"/>
      <c r="F1396" s="61"/>
      <c r="G1396" s="196" t="e">
        <f>VLOOKUP(D1396,sku归属!A:B,2,0)</f>
        <v>#N/A</v>
      </c>
      <c r="K1396" s="193"/>
      <c r="L1396" s="194"/>
      <c r="M1396" s="195"/>
    </row>
    <row r="1397" spans="1:13" s="61" customFormat="1" customHeight="1">
      <c r="A1397"/>
      <c r="B1397"/>
      <c r="C1397"/>
      <c r="D1397"/>
      <c r="E1397"/>
      <c r="F1397" s="61"/>
      <c r="G1397" s="196" t="e">
        <f>VLOOKUP(D1397,sku归属!A:B,2,0)</f>
        <v>#N/A</v>
      </c>
      <c r="K1397" s="193"/>
      <c r="L1397" s="194"/>
      <c r="M1397" s="195"/>
    </row>
    <row r="1398" spans="1:13" s="61" customFormat="1" customHeight="1">
      <c r="A1398"/>
      <c r="B1398"/>
      <c r="C1398"/>
      <c r="D1398"/>
      <c r="E1398"/>
      <c r="F1398" s="61"/>
      <c r="G1398" s="196" t="e">
        <f>VLOOKUP(D1398,sku归属!A:B,2,0)</f>
        <v>#N/A</v>
      </c>
      <c r="K1398" s="193"/>
      <c r="L1398" s="194"/>
      <c r="M1398" s="195"/>
    </row>
    <row r="1399" spans="1:13" s="61" customFormat="1" customHeight="1">
      <c r="A1399"/>
      <c r="B1399"/>
      <c r="C1399"/>
      <c r="D1399"/>
      <c r="E1399"/>
      <c r="F1399" s="61"/>
      <c r="G1399" s="196" t="e">
        <f>VLOOKUP(D1399,sku归属!A:B,2,0)</f>
        <v>#N/A</v>
      </c>
      <c r="K1399" s="193"/>
      <c r="L1399" s="194"/>
      <c r="M1399" s="195"/>
    </row>
    <row r="1400" spans="1:13" s="61" customFormat="1" customHeight="1">
      <c r="A1400"/>
      <c r="B1400"/>
      <c r="C1400"/>
      <c r="D1400"/>
      <c r="E1400"/>
      <c r="F1400" s="61"/>
      <c r="G1400" s="196" t="e">
        <f>VLOOKUP(D1400,sku归属!A:B,2,0)</f>
        <v>#N/A</v>
      </c>
      <c r="K1400" s="193"/>
      <c r="L1400" s="194"/>
      <c r="M1400" s="195"/>
    </row>
    <row r="1401" spans="1:13" s="61" customFormat="1" customHeight="1">
      <c r="A1401"/>
      <c r="B1401"/>
      <c r="C1401"/>
      <c r="D1401"/>
      <c r="E1401"/>
      <c r="F1401" s="61"/>
      <c r="G1401" s="196" t="e">
        <f>VLOOKUP(D1401,sku归属!A:B,2,0)</f>
        <v>#N/A</v>
      </c>
      <c r="K1401" s="193"/>
      <c r="L1401" s="194"/>
      <c r="M1401" s="195"/>
    </row>
    <row r="1402" spans="1:13" s="61" customFormat="1" customHeight="1">
      <c r="A1402"/>
      <c r="B1402"/>
      <c r="C1402"/>
      <c r="D1402"/>
      <c r="E1402"/>
      <c r="F1402" s="61"/>
      <c r="G1402" s="196" t="e">
        <f>VLOOKUP(D1402,sku归属!A:B,2,0)</f>
        <v>#N/A</v>
      </c>
      <c r="K1402" s="193"/>
      <c r="L1402" s="194"/>
      <c r="M1402" s="195"/>
    </row>
    <row r="1403" spans="1:13" s="61" customFormat="1" customHeight="1">
      <c r="A1403"/>
      <c r="B1403"/>
      <c r="C1403"/>
      <c r="D1403"/>
      <c r="E1403"/>
      <c r="F1403" s="61"/>
      <c r="G1403" s="196" t="e">
        <f>VLOOKUP(D1403,sku归属!A:B,2,0)</f>
        <v>#N/A</v>
      </c>
      <c r="K1403" s="193"/>
      <c r="L1403" s="194"/>
      <c r="M1403" s="195"/>
    </row>
    <row r="1404" spans="1:13" s="61" customFormat="1" customHeight="1">
      <c r="A1404"/>
      <c r="B1404"/>
      <c r="C1404"/>
      <c r="D1404"/>
      <c r="E1404"/>
      <c r="F1404" s="61"/>
      <c r="G1404" s="196" t="e">
        <f>VLOOKUP(D1404,sku归属!A:B,2,0)</f>
        <v>#N/A</v>
      </c>
      <c r="K1404" s="193"/>
      <c r="L1404" s="194"/>
      <c r="M1404" s="195"/>
    </row>
    <row r="1405" spans="1:13" s="61" customFormat="1" customHeight="1">
      <c r="A1405"/>
      <c r="B1405"/>
      <c r="C1405"/>
      <c r="D1405"/>
      <c r="E1405"/>
      <c r="F1405" s="61"/>
      <c r="G1405" s="196" t="e">
        <f>VLOOKUP(D1405,sku归属!A:B,2,0)</f>
        <v>#N/A</v>
      </c>
      <c r="K1405" s="193"/>
      <c r="L1405" s="194"/>
      <c r="M1405" s="195"/>
    </row>
    <row r="1406" spans="1:13" s="61" customFormat="1" customHeight="1">
      <c r="A1406"/>
      <c r="B1406"/>
      <c r="C1406"/>
      <c r="D1406"/>
      <c r="E1406"/>
      <c r="F1406" s="61"/>
      <c r="G1406" s="196" t="e">
        <f>VLOOKUP(D1406,sku归属!A:B,2,0)</f>
        <v>#N/A</v>
      </c>
      <c r="K1406" s="193"/>
      <c r="L1406" s="194"/>
      <c r="M1406" s="195"/>
    </row>
    <row r="1407" spans="1:13" s="61" customFormat="1" customHeight="1">
      <c r="A1407"/>
      <c r="B1407"/>
      <c r="C1407"/>
      <c r="D1407"/>
      <c r="E1407"/>
      <c r="F1407" s="61"/>
      <c r="G1407" s="196" t="e">
        <f>VLOOKUP(D1407,sku归属!A:B,2,0)</f>
        <v>#N/A</v>
      </c>
      <c r="K1407" s="193"/>
      <c r="L1407" s="194"/>
      <c r="M1407" s="195"/>
    </row>
    <row r="1408" spans="1:13" s="61" customFormat="1" customHeight="1">
      <c r="A1408"/>
      <c r="B1408"/>
      <c r="C1408"/>
      <c r="D1408"/>
      <c r="E1408"/>
      <c r="F1408" s="61"/>
      <c r="G1408" s="196" t="e">
        <f>VLOOKUP(D1408,sku归属!A:B,2,0)</f>
        <v>#N/A</v>
      </c>
      <c r="K1408" s="193"/>
      <c r="L1408" s="194"/>
      <c r="M1408" s="195"/>
    </row>
    <row r="1409" spans="1:13" s="61" customFormat="1" customHeight="1">
      <c r="A1409"/>
      <c r="B1409"/>
      <c r="C1409"/>
      <c r="D1409"/>
      <c r="E1409"/>
      <c r="F1409" s="61"/>
      <c r="G1409" s="196" t="e">
        <f>VLOOKUP(D1409,sku归属!A:B,2,0)</f>
        <v>#N/A</v>
      </c>
      <c r="K1409" s="193"/>
      <c r="L1409" s="194"/>
      <c r="M1409" s="195"/>
    </row>
    <row r="1410" spans="1:13" s="61" customFormat="1" customHeight="1">
      <c r="A1410"/>
      <c r="B1410"/>
      <c r="C1410"/>
      <c r="D1410"/>
      <c r="E1410"/>
      <c r="F1410" s="61"/>
      <c r="G1410" s="196" t="e">
        <f>VLOOKUP(D1410,sku归属!A:B,2,0)</f>
        <v>#N/A</v>
      </c>
      <c r="K1410" s="193"/>
      <c r="L1410" s="194"/>
      <c r="M1410" s="195"/>
    </row>
    <row r="1411" spans="1:13" s="61" customFormat="1" customHeight="1">
      <c r="A1411"/>
      <c r="B1411"/>
      <c r="C1411"/>
      <c r="D1411"/>
      <c r="E1411"/>
      <c r="F1411" s="61"/>
      <c r="G1411" s="196" t="e">
        <f>VLOOKUP(D1411,sku归属!A:B,2,0)</f>
        <v>#N/A</v>
      </c>
      <c r="K1411" s="193"/>
      <c r="L1411" s="194"/>
      <c r="M1411" s="195"/>
    </row>
    <row r="1412" spans="1:13" s="61" customFormat="1" customHeight="1">
      <c r="A1412"/>
      <c r="B1412"/>
      <c r="C1412"/>
      <c r="D1412"/>
      <c r="E1412"/>
      <c r="F1412" s="61"/>
      <c r="G1412" s="196" t="e">
        <f>VLOOKUP(D1412,sku归属!A:B,2,0)</f>
        <v>#N/A</v>
      </c>
      <c r="K1412" s="193"/>
      <c r="L1412" s="194"/>
      <c r="M1412" s="195"/>
    </row>
    <row r="1413" spans="1:13" s="61" customFormat="1" customHeight="1">
      <c r="A1413"/>
      <c r="B1413"/>
      <c r="C1413"/>
      <c r="D1413"/>
      <c r="E1413"/>
      <c r="F1413" s="61"/>
      <c r="G1413" s="196" t="e">
        <f>VLOOKUP(D1413,sku归属!A:B,2,0)</f>
        <v>#N/A</v>
      </c>
      <c r="K1413" s="193"/>
      <c r="L1413" s="194"/>
      <c r="M1413" s="195"/>
    </row>
    <row r="1414" spans="1:13" s="61" customFormat="1" customHeight="1">
      <c r="A1414"/>
      <c r="B1414"/>
      <c r="C1414"/>
      <c r="D1414"/>
      <c r="E1414"/>
      <c r="F1414" s="61"/>
      <c r="G1414" s="196" t="e">
        <f>VLOOKUP(D1414,sku归属!A:B,2,0)</f>
        <v>#N/A</v>
      </c>
      <c r="K1414" s="193"/>
      <c r="L1414" s="194"/>
      <c r="M1414" s="195"/>
    </row>
    <row r="1415" spans="1:13" s="61" customFormat="1" customHeight="1">
      <c r="A1415"/>
      <c r="B1415"/>
      <c r="C1415"/>
      <c r="D1415"/>
      <c r="E1415"/>
      <c r="F1415" s="61"/>
      <c r="G1415" s="196" t="e">
        <f>VLOOKUP(D1415,sku归属!A:B,2,0)</f>
        <v>#N/A</v>
      </c>
      <c r="K1415" s="193"/>
      <c r="L1415" s="194"/>
      <c r="M1415" s="195"/>
    </row>
    <row r="1416" spans="1:13" s="61" customFormat="1" customHeight="1">
      <c r="A1416"/>
      <c r="B1416"/>
      <c r="C1416"/>
      <c r="D1416"/>
      <c r="E1416"/>
      <c r="F1416" s="61"/>
      <c r="G1416" s="196" t="e">
        <f>VLOOKUP(D1416,sku归属!A:B,2,0)</f>
        <v>#N/A</v>
      </c>
      <c r="K1416" s="193"/>
      <c r="L1416" s="194"/>
      <c r="M1416" s="195"/>
    </row>
    <row r="1417" spans="1:13" s="61" customFormat="1" customHeight="1">
      <c r="A1417"/>
      <c r="B1417"/>
      <c r="C1417"/>
      <c r="D1417"/>
      <c r="E1417"/>
      <c r="F1417" s="61"/>
      <c r="G1417" s="196" t="e">
        <f>VLOOKUP(D1417,sku归属!A:B,2,0)</f>
        <v>#N/A</v>
      </c>
      <c r="K1417" s="193"/>
      <c r="L1417" s="194"/>
      <c r="M1417" s="195"/>
    </row>
    <row r="1418" spans="1:13" s="61" customFormat="1" customHeight="1">
      <c r="A1418"/>
      <c r="B1418"/>
      <c r="C1418"/>
      <c r="D1418"/>
      <c r="E1418"/>
      <c r="F1418" s="61"/>
      <c r="G1418" s="196" t="e">
        <f>VLOOKUP(D1418,sku归属!A:B,2,0)</f>
        <v>#N/A</v>
      </c>
      <c r="K1418" s="193"/>
      <c r="L1418" s="194"/>
      <c r="M1418" s="195"/>
    </row>
    <row r="1419" spans="1:13" s="61" customFormat="1" customHeight="1">
      <c r="A1419"/>
      <c r="B1419"/>
      <c r="C1419"/>
      <c r="D1419"/>
      <c r="E1419"/>
      <c r="F1419" s="61"/>
      <c r="G1419" s="196" t="e">
        <f>VLOOKUP(D1419,sku归属!A:B,2,0)</f>
        <v>#N/A</v>
      </c>
      <c r="K1419" s="193"/>
      <c r="L1419" s="194"/>
      <c r="M1419" s="195"/>
    </row>
    <row r="1420" spans="1:13" s="61" customFormat="1" customHeight="1">
      <c r="A1420"/>
      <c r="B1420"/>
      <c r="C1420"/>
      <c r="D1420"/>
      <c r="E1420"/>
      <c r="F1420" s="61"/>
      <c r="G1420" s="196" t="e">
        <f>VLOOKUP(D1420,sku归属!A:B,2,0)</f>
        <v>#N/A</v>
      </c>
      <c r="K1420" s="193"/>
      <c r="L1420" s="194"/>
      <c r="M1420" s="195"/>
    </row>
    <row r="1421" spans="1:13" s="61" customFormat="1" customHeight="1">
      <c r="A1421"/>
      <c r="B1421"/>
      <c r="C1421"/>
      <c r="D1421"/>
      <c r="E1421"/>
      <c r="F1421" s="61"/>
      <c r="G1421" s="196" t="e">
        <f>VLOOKUP(D1421,sku归属!A:B,2,0)</f>
        <v>#N/A</v>
      </c>
      <c r="K1421" s="193"/>
      <c r="L1421" s="194"/>
      <c r="M1421" s="195"/>
    </row>
    <row r="1422" spans="1:13" s="61" customFormat="1" customHeight="1">
      <c r="A1422"/>
      <c r="B1422"/>
      <c r="C1422"/>
      <c r="D1422"/>
      <c r="E1422"/>
      <c r="F1422" s="61"/>
      <c r="G1422" s="196" t="e">
        <f>VLOOKUP(D1422,sku归属!A:B,2,0)</f>
        <v>#N/A</v>
      </c>
      <c r="K1422" s="193"/>
      <c r="L1422" s="194"/>
      <c r="M1422" s="195"/>
    </row>
    <row r="1423" spans="1:13" s="61" customFormat="1" customHeight="1">
      <c r="A1423"/>
      <c r="B1423"/>
      <c r="C1423"/>
      <c r="D1423"/>
      <c r="E1423"/>
      <c r="F1423" s="61"/>
      <c r="G1423" s="196" t="e">
        <f>VLOOKUP(D1423,sku归属!A:B,2,0)</f>
        <v>#N/A</v>
      </c>
      <c r="K1423" s="193"/>
      <c r="L1423" s="194"/>
      <c r="M1423" s="195"/>
    </row>
    <row r="1424" spans="1:13" s="61" customFormat="1" customHeight="1">
      <c r="A1424"/>
      <c r="B1424"/>
      <c r="C1424"/>
      <c r="D1424"/>
      <c r="E1424"/>
      <c r="F1424" s="61"/>
      <c r="G1424" s="196" t="e">
        <f>VLOOKUP(D1424,sku归属!A:B,2,0)</f>
        <v>#N/A</v>
      </c>
      <c r="K1424" s="193"/>
      <c r="L1424" s="194"/>
      <c r="M1424" s="195"/>
    </row>
    <row r="1425" spans="1:13" s="61" customFormat="1" customHeight="1">
      <c r="A1425"/>
      <c r="B1425"/>
      <c r="C1425"/>
      <c r="D1425"/>
      <c r="E1425"/>
      <c r="F1425" s="61"/>
      <c r="G1425" s="196" t="e">
        <f>VLOOKUP(D1425,sku归属!A:B,2,0)</f>
        <v>#N/A</v>
      </c>
      <c r="K1425" s="193"/>
      <c r="L1425" s="194"/>
      <c r="M1425" s="195"/>
    </row>
    <row r="1426" spans="1:13" s="61" customFormat="1" customHeight="1">
      <c r="A1426"/>
      <c r="B1426"/>
      <c r="C1426"/>
      <c r="D1426"/>
      <c r="E1426"/>
      <c r="F1426" s="61"/>
      <c r="G1426" s="196" t="e">
        <f>VLOOKUP(D1426,sku归属!A:B,2,0)</f>
        <v>#N/A</v>
      </c>
      <c r="K1426" s="193"/>
      <c r="L1426" s="194"/>
      <c r="M1426" s="195"/>
    </row>
    <row r="1427" spans="1:13" s="61" customFormat="1" customHeight="1">
      <c r="A1427"/>
      <c r="B1427"/>
      <c r="C1427"/>
      <c r="D1427"/>
      <c r="E1427"/>
      <c r="F1427" s="61"/>
      <c r="G1427" s="196" t="e">
        <f>VLOOKUP(D1427,sku归属!A:B,2,0)</f>
        <v>#N/A</v>
      </c>
      <c r="K1427" s="193"/>
      <c r="L1427" s="194"/>
      <c r="M1427" s="195"/>
    </row>
    <row r="1428" spans="1:13" s="61" customFormat="1" customHeight="1">
      <c r="A1428"/>
      <c r="B1428"/>
      <c r="C1428"/>
      <c r="D1428"/>
      <c r="E1428"/>
      <c r="F1428" s="61"/>
      <c r="G1428" s="196" t="e">
        <f>VLOOKUP(D1428,sku归属!A:B,2,0)</f>
        <v>#N/A</v>
      </c>
      <c r="K1428" s="193"/>
      <c r="L1428" s="194"/>
      <c r="M1428" s="195"/>
    </row>
    <row r="1429" spans="1:13" s="61" customFormat="1" customHeight="1">
      <c r="A1429"/>
      <c r="B1429"/>
      <c r="C1429"/>
      <c r="D1429"/>
      <c r="E1429"/>
      <c r="F1429" s="61"/>
      <c r="G1429" s="196" t="e">
        <f>VLOOKUP(D1429,sku归属!A:B,2,0)</f>
        <v>#N/A</v>
      </c>
      <c r="K1429" s="193"/>
      <c r="L1429" s="194"/>
      <c r="M1429" s="195"/>
    </row>
    <row r="1430" spans="1:13" s="61" customFormat="1" customHeight="1">
      <c r="A1430"/>
      <c r="B1430"/>
      <c r="C1430"/>
      <c r="D1430"/>
      <c r="E1430"/>
      <c r="F1430" s="61"/>
      <c r="G1430" s="196" t="e">
        <f>VLOOKUP(D1430,sku归属!A:B,2,0)</f>
        <v>#N/A</v>
      </c>
      <c r="K1430" s="193"/>
      <c r="L1430" s="194"/>
      <c r="M1430" s="195"/>
    </row>
    <row r="1431" spans="1:13" s="61" customFormat="1" customHeight="1">
      <c r="A1431"/>
      <c r="B1431"/>
      <c r="C1431"/>
      <c r="D1431"/>
      <c r="E1431"/>
      <c r="F1431" s="61"/>
      <c r="G1431" s="196" t="e">
        <f>VLOOKUP(D1431,sku归属!A:B,2,0)</f>
        <v>#N/A</v>
      </c>
      <c r="K1431" s="193"/>
      <c r="L1431" s="194"/>
      <c r="M1431" s="195"/>
    </row>
    <row r="1432" spans="1:13" s="61" customFormat="1" customHeight="1">
      <c r="A1432"/>
      <c r="B1432"/>
      <c r="C1432"/>
      <c r="D1432"/>
      <c r="E1432"/>
      <c r="F1432" s="61"/>
      <c r="G1432" s="196" t="e">
        <f>VLOOKUP(D1432,sku归属!A:B,2,0)</f>
        <v>#N/A</v>
      </c>
      <c r="K1432" s="193"/>
      <c r="L1432" s="194"/>
      <c r="M1432" s="195"/>
    </row>
    <row r="1433" spans="1:13" s="61" customFormat="1" customHeight="1">
      <c r="A1433"/>
      <c r="B1433"/>
      <c r="C1433"/>
      <c r="D1433"/>
      <c r="E1433"/>
      <c r="F1433" s="61"/>
      <c r="G1433" s="196" t="e">
        <f>VLOOKUP(D1433,sku归属!A:B,2,0)</f>
        <v>#N/A</v>
      </c>
      <c r="K1433" s="193"/>
      <c r="L1433" s="194"/>
      <c r="M1433" s="195"/>
    </row>
    <row r="1434" spans="1:13" s="61" customFormat="1" customHeight="1">
      <c r="A1434"/>
      <c r="B1434"/>
      <c r="C1434"/>
      <c r="D1434"/>
      <c r="E1434"/>
      <c r="F1434" s="61"/>
      <c r="G1434" s="196" t="e">
        <f>VLOOKUP(D1434,sku归属!A:B,2,0)</f>
        <v>#N/A</v>
      </c>
      <c r="K1434" s="193"/>
      <c r="L1434" s="194"/>
      <c r="M1434" s="195"/>
    </row>
    <row r="1435" spans="1:13" s="61" customFormat="1" customHeight="1">
      <c r="A1435"/>
      <c r="B1435"/>
      <c r="C1435"/>
      <c r="D1435"/>
      <c r="E1435"/>
      <c r="F1435" s="61"/>
      <c r="G1435" s="196" t="e">
        <f>VLOOKUP(D1435,sku归属!A:B,2,0)</f>
        <v>#N/A</v>
      </c>
      <c r="K1435" s="193"/>
      <c r="L1435" s="194"/>
      <c r="M1435" s="195"/>
    </row>
    <row r="1436" spans="1:13" s="61" customFormat="1" customHeight="1">
      <c r="A1436"/>
      <c r="B1436"/>
      <c r="C1436"/>
      <c r="D1436"/>
      <c r="E1436"/>
      <c r="F1436" s="61"/>
      <c r="G1436" s="196" t="e">
        <f>VLOOKUP(D1436,sku归属!A:B,2,0)</f>
        <v>#N/A</v>
      </c>
      <c r="K1436" s="193"/>
      <c r="L1436" s="194"/>
      <c r="M1436" s="195"/>
    </row>
    <row r="1437" spans="1:13" s="61" customFormat="1" customHeight="1">
      <c r="A1437"/>
      <c r="B1437"/>
      <c r="C1437"/>
      <c r="D1437"/>
      <c r="E1437"/>
      <c r="F1437" s="61"/>
      <c r="G1437" s="196" t="e">
        <f>VLOOKUP(D1437,sku归属!A:B,2,0)</f>
        <v>#N/A</v>
      </c>
      <c r="K1437" s="193"/>
      <c r="L1437" s="194"/>
      <c r="M1437" s="195"/>
    </row>
    <row r="1438" spans="1:13" s="61" customFormat="1" customHeight="1">
      <c r="A1438"/>
      <c r="B1438"/>
      <c r="C1438"/>
      <c r="D1438"/>
      <c r="E1438"/>
      <c r="F1438" s="61"/>
      <c r="G1438" s="196" t="e">
        <f>VLOOKUP(D1438,sku归属!A:B,2,0)</f>
        <v>#N/A</v>
      </c>
      <c r="K1438" s="193"/>
      <c r="L1438" s="194"/>
      <c r="M1438" s="195"/>
    </row>
    <row r="1439" spans="1:13" s="61" customFormat="1" customHeight="1">
      <c r="A1439"/>
      <c r="B1439"/>
      <c r="C1439"/>
      <c r="D1439"/>
      <c r="E1439"/>
      <c r="F1439" s="61"/>
      <c r="G1439" s="196" t="e">
        <f>VLOOKUP(D1439,sku归属!A:B,2,0)</f>
        <v>#N/A</v>
      </c>
      <c r="K1439" s="193"/>
      <c r="L1439" s="194"/>
      <c r="M1439" s="195"/>
    </row>
    <row r="1440" spans="1:13" s="61" customFormat="1" customHeight="1">
      <c r="A1440"/>
      <c r="B1440"/>
      <c r="C1440"/>
      <c r="D1440"/>
      <c r="E1440"/>
      <c r="F1440" s="61"/>
      <c r="G1440" s="196" t="e">
        <f>VLOOKUP(D1440,sku归属!A:B,2,0)</f>
        <v>#N/A</v>
      </c>
      <c r="K1440" s="193"/>
      <c r="L1440" s="194"/>
      <c r="M1440" s="195"/>
    </row>
    <row r="1441" spans="1:13" s="61" customFormat="1" customHeight="1">
      <c r="A1441"/>
      <c r="B1441"/>
      <c r="C1441"/>
      <c r="D1441"/>
      <c r="E1441"/>
      <c r="F1441" s="61"/>
      <c r="G1441" s="196" t="e">
        <f>VLOOKUP(D1441,sku归属!A:B,2,0)</f>
        <v>#N/A</v>
      </c>
      <c r="K1441" s="193"/>
      <c r="L1441" s="194"/>
      <c r="M1441" s="195"/>
    </row>
    <row r="1442" spans="1:13" s="61" customFormat="1" customHeight="1">
      <c r="A1442"/>
      <c r="B1442"/>
      <c r="C1442"/>
      <c r="D1442"/>
      <c r="E1442"/>
      <c r="F1442" s="61"/>
      <c r="G1442" s="196" t="e">
        <f>VLOOKUP(D1442,sku归属!A:B,2,0)</f>
        <v>#N/A</v>
      </c>
      <c r="K1442" s="193"/>
      <c r="L1442" s="194"/>
      <c r="M1442" s="195"/>
    </row>
    <row r="1443" spans="1:13" s="61" customFormat="1" customHeight="1">
      <c r="A1443"/>
      <c r="B1443"/>
      <c r="C1443"/>
      <c r="D1443"/>
      <c r="E1443"/>
      <c r="F1443" s="61"/>
      <c r="G1443" s="196" t="e">
        <f>VLOOKUP(D1443,sku归属!A:B,2,0)</f>
        <v>#N/A</v>
      </c>
      <c r="K1443" s="193"/>
      <c r="L1443" s="194"/>
      <c r="M1443" s="195"/>
    </row>
    <row r="1444" spans="1:13" s="61" customFormat="1" customHeight="1">
      <c r="A1444"/>
      <c r="B1444"/>
      <c r="C1444"/>
      <c r="D1444"/>
      <c r="E1444"/>
      <c r="F1444" s="61"/>
      <c r="G1444" s="196" t="e">
        <f>VLOOKUP(D1444,sku归属!A:B,2,0)</f>
        <v>#N/A</v>
      </c>
      <c r="K1444" s="193"/>
      <c r="L1444" s="194"/>
      <c r="M1444" s="195"/>
    </row>
    <row r="1445" spans="1:13" s="61" customFormat="1" customHeight="1">
      <c r="A1445"/>
      <c r="B1445"/>
      <c r="C1445"/>
      <c r="D1445"/>
      <c r="E1445"/>
      <c r="F1445" s="61"/>
      <c r="G1445" s="196" t="e">
        <f>VLOOKUP(D1445,sku归属!A:B,2,0)</f>
        <v>#N/A</v>
      </c>
      <c r="K1445" s="193"/>
      <c r="L1445" s="194"/>
      <c r="M1445" s="195"/>
    </row>
    <row r="1446" spans="1:13" s="61" customFormat="1" customHeight="1">
      <c r="A1446"/>
      <c r="B1446"/>
      <c r="C1446"/>
      <c r="D1446"/>
      <c r="E1446"/>
      <c r="F1446" s="61"/>
      <c r="G1446" s="196" t="e">
        <f>VLOOKUP(D1446,sku归属!A:B,2,0)</f>
        <v>#N/A</v>
      </c>
      <c r="K1446" s="193"/>
      <c r="L1446" s="194"/>
      <c r="M1446" s="195"/>
    </row>
    <row r="1447" spans="1:13" s="61" customFormat="1" customHeight="1">
      <c r="A1447"/>
      <c r="B1447"/>
      <c r="C1447"/>
      <c r="D1447"/>
      <c r="E1447"/>
      <c r="F1447" s="61"/>
      <c r="G1447" s="196" t="e">
        <f>VLOOKUP(D1447,sku归属!A:B,2,0)</f>
        <v>#N/A</v>
      </c>
      <c r="K1447" s="193"/>
      <c r="L1447" s="194"/>
      <c r="M1447" s="195"/>
    </row>
    <row r="1448" spans="1:13" s="61" customFormat="1" customHeight="1">
      <c r="A1448"/>
      <c r="B1448"/>
      <c r="C1448"/>
      <c r="D1448"/>
      <c r="E1448"/>
      <c r="F1448" s="61"/>
      <c r="G1448" s="196" t="e">
        <f>VLOOKUP(D1448,sku归属!A:B,2,0)</f>
        <v>#N/A</v>
      </c>
      <c r="K1448" s="193"/>
      <c r="L1448" s="194"/>
      <c r="M1448" s="195"/>
    </row>
    <row r="1449" spans="1:13" s="61" customFormat="1" customHeight="1">
      <c r="A1449"/>
      <c r="B1449"/>
      <c r="C1449"/>
      <c r="D1449"/>
      <c r="E1449"/>
      <c r="F1449" s="61"/>
      <c r="G1449" s="196" t="e">
        <f>VLOOKUP(D1449,sku归属!A:B,2,0)</f>
        <v>#N/A</v>
      </c>
      <c r="K1449" s="193"/>
      <c r="L1449" s="194"/>
      <c r="M1449" s="195"/>
    </row>
    <row r="1450" spans="1:13" s="61" customFormat="1" customHeight="1">
      <c r="A1450"/>
      <c r="B1450"/>
      <c r="C1450"/>
      <c r="D1450"/>
      <c r="E1450"/>
      <c r="F1450" s="61"/>
      <c r="G1450" s="196" t="e">
        <f>VLOOKUP(D1450,sku归属!A:B,2,0)</f>
        <v>#N/A</v>
      </c>
      <c r="K1450" s="193"/>
      <c r="L1450" s="194"/>
      <c r="M1450" s="195"/>
    </row>
    <row r="1451" spans="1:13" s="61" customFormat="1" customHeight="1">
      <c r="A1451"/>
      <c r="B1451"/>
      <c r="C1451"/>
      <c r="D1451"/>
      <c r="E1451"/>
      <c r="F1451" s="61"/>
      <c r="G1451" s="196" t="e">
        <f>VLOOKUP(D1451,sku归属!A:B,2,0)</f>
        <v>#N/A</v>
      </c>
      <c r="K1451" s="193"/>
      <c r="L1451" s="194"/>
      <c r="M1451" s="195"/>
    </row>
    <row r="1452" spans="1:13" s="61" customFormat="1" customHeight="1">
      <c r="A1452"/>
      <c r="B1452"/>
      <c r="C1452"/>
      <c r="D1452"/>
      <c r="E1452"/>
      <c r="F1452" s="61"/>
      <c r="G1452" s="196" t="e">
        <f>VLOOKUP(D1452,sku归属!A:B,2,0)</f>
        <v>#N/A</v>
      </c>
      <c r="K1452" s="193"/>
      <c r="L1452" s="194"/>
      <c r="M1452" s="195"/>
    </row>
    <row r="1453" spans="1:13" s="61" customFormat="1" customHeight="1">
      <c r="A1453"/>
      <c r="B1453"/>
      <c r="C1453"/>
      <c r="D1453"/>
      <c r="E1453"/>
      <c r="F1453" s="61"/>
      <c r="G1453" s="196" t="e">
        <f>VLOOKUP(D1453,sku归属!A:B,2,0)</f>
        <v>#N/A</v>
      </c>
      <c r="K1453" s="193"/>
      <c r="L1453" s="194"/>
      <c r="M1453" s="195"/>
    </row>
    <row r="1454" spans="1:13" s="61" customFormat="1" customHeight="1">
      <c r="A1454"/>
      <c r="B1454"/>
      <c r="C1454"/>
      <c r="D1454"/>
      <c r="E1454"/>
      <c r="F1454" s="61"/>
      <c r="G1454" s="196" t="e">
        <f>VLOOKUP(D1454,sku归属!A:B,2,0)</f>
        <v>#N/A</v>
      </c>
      <c r="K1454" s="193"/>
      <c r="L1454" s="194"/>
      <c r="M1454" s="195"/>
    </row>
    <row r="1455" spans="1:13" s="61" customFormat="1" customHeight="1">
      <c r="A1455"/>
      <c r="B1455"/>
      <c r="C1455"/>
      <c r="D1455"/>
      <c r="E1455"/>
      <c r="F1455" s="61"/>
      <c r="G1455" s="196" t="e">
        <f>VLOOKUP(D1455,sku归属!A:B,2,0)</f>
        <v>#N/A</v>
      </c>
      <c r="K1455" s="193"/>
      <c r="L1455" s="194"/>
      <c r="M1455" s="195"/>
    </row>
    <row r="1456" spans="1:13" s="61" customFormat="1" customHeight="1">
      <c r="A1456"/>
      <c r="B1456"/>
      <c r="C1456"/>
      <c r="D1456"/>
      <c r="E1456"/>
      <c r="F1456" s="61"/>
      <c r="G1456" s="196" t="e">
        <f>VLOOKUP(D1456,sku归属!A:B,2,0)</f>
        <v>#N/A</v>
      </c>
      <c r="K1456" s="193"/>
      <c r="L1456" s="194"/>
      <c r="M1456" s="195"/>
    </row>
    <row r="1457" spans="1:13" s="61" customFormat="1" customHeight="1">
      <c r="A1457"/>
      <c r="B1457"/>
      <c r="C1457"/>
      <c r="D1457"/>
      <c r="E1457"/>
      <c r="F1457" s="61"/>
      <c r="G1457" s="196" t="e">
        <f>VLOOKUP(D1457,sku归属!A:B,2,0)</f>
        <v>#N/A</v>
      </c>
      <c r="K1457" s="193"/>
      <c r="L1457" s="194"/>
      <c r="M1457" s="195"/>
    </row>
    <row r="1458" spans="1:13" s="61" customFormat="1" customHeight="1">
      <c r="A1458"/>
      <c r="B1458"/>
      <c r="C1458"/>
      <c r="D1458"/>
      <c r="E1458"/>
      <c r="F1458" s="61"/>
      <c r="G1458" s="196" t="e">
        <f>VLOOKUP(D1458,sku归属!A:B,2,0)</f>
        <v>#N/A</v>
      </c>
      <c r="K1458" s="193"/>
      <c r="L1458" s="194"/>
      <c r="M1458" s="195"/>
    </row>
    <row r="1459" spans="1:13" s="61" customFormat="1" customHeight="1">
      <c r="A1459"/>
      <c r="B1459"/>
      <c r="C1459"/>
      <c r="D1459"/>
      <c r="E1459"/>
      <c r="F1459" s="61"/>
      <c r="G1459" s="196" t="e">
        <f>VLOOKUP(D1459,sku归属!A:B,2,0)</f>
        <v>#N/A</v>
      </c>
      <c r="K1459" s="193"/>
      <c r="L1459" s="194"/>
      <c r="M1459" s="195"/>
    </row>
    <row r="1460" spans="1:13" s="61" customFormat="1" customHeight="1">
      <c r="A1460"/>
      <c r="B1460"/>
      <c r="C1460"/>
      <c r="D1460"/>
      <c r="E1460"/>
      <c r="F1460" s="61"/>
      <c r="G1460" s="196" t="e">
        <f>VLOOKUP(D1460,sku归属!A:B,2,0)</f>
        <v>#N/A</v>
      </c>
      <c r="K1460" s="193"/>
      <c r="L1460" s="194"/>
      <c r="M1460" s="195"/>
    </row>
    <row r="1461" spans="1:13" s="61" customFormat="1" customHeight="1">
      <c r="A1461"/>
      <c r="B1461"/>
      <c r="C1461"/>
      <c r="D1461"/>
      <c r="E1461"/>
      <c r="F1461" s="61"/>
      <c r="G1461" s="196" t="e">
        <f>VLOOKUP(D1461,sku归属!A:B,2,0)</f>
        <v>#N/A</v>
      </c>
      <c r="K1461" s="193"/>
      <c r="L1461" s="194"/>
      <c r="M1461" s="195"/>
    </row>
    <row r="1462" spans="1:13" s="61" customFormat="1" customHeight="1">
      <c r="A1462"/>
      <c r="B1462"/>
      <c r="C1462"/>
      <c r="D1462"/>
      <c r="E1462"/>
      <c r="F1462" s="61"/>
      <c r="G1462" s="196" t="e">
        <f>VLOOKUP(D1462,sku归属!A:B,2,0)</f>
        <v>#N/A</v>
      </c>
      <c r="K1462" s="193"/>
      <c r="L1462" s="194"/>
      <c r="M1462" s="195"/>
    </row>
    <row r="1463" spans="1:13" s="61" customFormat="1" customHeight="1">
      <c r="A1463"/>
      <c r="B1463"/>
      <c r="C1463"/>
      <c r="D1463"/>
      <c r="E1463"/>
      <c r="F1463" s="61"/>
      <c r="G1463" s="196" t="e">
        <f>VLOOKUP(D1463,sku归属!A:B,2,0)</f>
        <v>#N/A</v>
      </c>
      <c r="K1463" s="193"/>
      <c r="L1463" s="194"/>
      <c r="M1463" s="195"/>
    </row>
    <row r="1464" spans="1:13" s="61" customFormat="1" customHeight="1">
      <c r="A1464"/>
      <c r="B1464"/>
      <c r="C1464"/>
      <c r="D1464"/>
      <c r="E1464"/>
      <c r="F1464" s="61"/>
      <c r="G1464" s="196" t="e">
        <f>VLOOKUP(D1464,sku归属!A:B,2,0)</f>
        <v>#N/A</v>
      </c>
      <c r="K1464" s="193"/>
      <c r="L1464" s="194"/>
      <c r="M1464" s="195"/>
    </row>
    <row r="1465" spans="1:13" s="61" customFormat="1" customHeight="1">
      <c r="A1465"/>
      <c r="B1465"/>
      <c r="C1465"/>
      <c r="D1465"/>
      <c r="E1465"/>
      <c r="F1465" s="61"/>
      <c r="G1465" s="196" t="e">
        <f>VLOOKUP(D1465,sku归属!A:B,2,0)</f>
        <v>#N/A</v>
      </c>
      <c r="K1465" s="193"/>
      <c r="L1465" s="194"/>
      <c r="M1465" s="195"/>
    </row>
    <row r="1466" spans="1:13" s="61" customFormat="1" customHeight="1">
      <c r="A1466"/>
      <c r="B1466"/>
      <c r="C1466"/>
      <c r="D1466"/>
      <c r="E1466"/>
      <c r="F1466" s="61"/>
      <c r="G1466" s="196" t="e">
        <f>VLOOKUP(D1466,sku归属!A:B,2,0)</f>
        <v>#N/A</v>
      </c>
      <c r="K1466" s="193"/>
      <c r="L1466" s="194"/>
      <c r="M1466" s="195"/>
    </row>
    <row r="1467" spans="1:13" s="61" customFormat="1" customHeight="1">
      <c r="A1467"/>
      <c r="B1467"/>
      <c r="C1467"/>
      <c r="D1467"/>
      <c r="E1467"/>
      <c r="F1467" s="61"/>
      <c r="G1467" s="196" t="e">
        <f>VLOOKUP(D1467,sku归属!A:B,2,0)</f>
        <v>#N/A</v>
      </c>
      <c r="K1467" s="193"/>
      <c r="L1467" s="194"/>
      <c r="M1467" s="195"/>
    </row>
    <row r="1468" spans="1:13" s="61" customFormat="1" customHeight="1">
      <c r="A1468"/>
      <c r="B1468"/>
      <c r="C1468"/>
      <c r="D1468"/>
      <c r="E1468"/>
      <c r="F1468" s="61"/>
      <c r="G1468" s="196" t="e">
        <f>VLOOKUP(D1468,sku归属!A:B,2,0)</f>
        <v>#N/A</v>
      </c>
      <c r="K1468" s="193"/>
      <c r="L1468" s="194"/>
      <c r="M1468" s="195"/>
    </row>
    <row r="1469" spans="1:13" s="61" customFormat="1" customHeight="1">
      <c r="A1469"/>
      <c r="B1469"/>
      <c r="C1469"/>
      <c r="D1469"/>
      <c r="E1469"/>
      <c r="F1469" s="61"/>
      <c r="G1469" s="196" t="e">
        <f>VLOOKUP(D1469,sku归属!A:B,2,0)</f>
        <v>#N/A</v>
      </c>
      <c r="K1469" s="193"/>
      <c r="L1469" s="194"/>
      <c r="M1469" s="195"/>
    </row>
    <row r="1470" spans="1:13" s="61" customFormat="1" customHeight="1">
      <c r="A1470"/>
      <c r="B1470"/>
      <c r="C1470"/>
      <c r="D1470"/>
      <c r="E1470"/>
      <c r="F1470" s="61"/>
      <c r="G1470" s="196" t="e">
        <f>VLOOKUP(D1470,sku归属!A:B,2,0)</f>
        <v>#N/A</v>
      </c>
      <c r="K1470" s="193"/>
      <c r="L1470" s="194"/>
      <c r="M1470" s="195"/>
    </row>
    <row r="1471" spans="1:13" s="61" customFormat="1" customHeight="1">
      <c r="A1471"/>
      <c r="B1471"/>
      <c r="C1471"/>
      <c r="D1471"/>
      <c r="E1471"/>
      <c r="F1471" s="61"/>
      <c r="G1471" s="196" t="e">
        <f>VLOOKUP(D1471,sku归属!A:B,2,0)</f>
        <v>#N/A</v>
      </c>
      <c r="K1471" s="193"/>
      <c r="L1471" s="194"/>
      <c r="M1471" s="195"/>
    </row>
    <row r="1472" spans="1:13" s="61" customFormat="1" customHeight="1">
      <c r="A1472"/>
      <c r="B1472"/>
      <c r="C1472"/>
      <c r="D1472"/>
      <c r="E1472"/>
      <c r="F1472" s="61"/>
      <c r="G1472" s="196" t="e">
        <f>VLOOKUP(D1472,sku归属!A:B,2,0)</f>
        <v>#N/A</v>
      </c>
      <c r="K1472" s="193"/>
      <c r="L1472" s="194"/>
      <c r="M1472" s="195"/>
    </row>
    <row r="1473" spans="1:13" s="61" customFormat="1" customHeight="1">
      <c r="A1473"/>
      <c r="B1473"/>
      <c r="C1473"/>
      <c r="D1473"/>
      <c r="E1473"/>
      <c r="F1473" s="61"/>
      <c r="G1473" s="196" t="e">
        <f>VLOOKUP(D1473,sku归属!A:B,2,0)</f>
        <v>#N/A</v>
      </c>
      <c r="K1473" s="193"/>
      <c r="L1473" s="194"/>
      <c r="M1473" s="195"/>
    </row>
    <row r="1474" spans="1:13" s="61" customFormat="1" customHeight="1">
      <c r="A1474"/>
      <c r="B1474"/>
      <c r="C1474"/>
      <c r="D1474"/>
      <c r="E1474"/>
      <c r="F1474" s="61"/>
      <c r="G1474" s="196" t="e">
        <f>VLOOKUP(D1474,sku归属!A:B,2,0)</f>
        <v>#N/A</v>
      </c>
      <c r="K1474" s="193"/>
      <c r="L1474" s="194"/>
      <c r="M1474" s="195"/>
    </row>
    <row r="1475" spans="1:13" s="61" customFormat="1" customHeight="1">
      <c r="A1475"/>
      <c r="B1475"/>
      <c r="C1475"/>
      <c r="D1475"/>
      <c r="E1475"/>
      <c r="F1475" s="61"/>
      <c r="G1475" s="196" t="e">
        <f>VLOOKUP(D1475,sku归属!A:B,2,0)</f>
        <v>#N/A</v>
      </c>
      <c r="K1475" s="193"/>
      <c r="L1475" s="194"/>
      <c r="M1475" s="195"/>
    </row>
    <row r="1476" spans="1:13" s="61" customFormat="1" customHeight="1">
      <c r="A1476"/>
      <c r="B1476"/>
      <c r="C1476"/>
      <c r="D1476"/>
      <c r="E1476"/>
      <c r="F1476" s="61"/>
      <c r="G1476" s="196" t="e">
        <f>VLOOKUP(D1476,sku归属!A:B,2,0)</f>
        <v>#N/A</v>
      </c>
      <c r="K1476" s="193"/>
      <c r="L1476" s="194"/>
      <c r="M1476" s="195"/>
    </row>
    <row r="1477" spans="1:13" s="61" customFormat="1" customHeight="1">
      <c r="A1477"/>
      <c r="B1477"/>
      <c r="C1477"/>
      <c r="D1477"/>
      <c r="E1477"/>
      <c r="F1477" s="61"/>
      <c r="G1477" s="196" t="e">
        <f>VLOOKUP(D1477,sku归属!A:B,2,0)</f>
        <v>#N/A</v>
      </c>
      <c r="K1477" s="193"/>
      <c r="L1477" s="194"/>
      <c r="M1477" s="195"/>
    </row>
    <row r="1478" spans="1:13" s="61" customFormat="1" customHeight="1">
      <c r="A1478"/>
      <c r="B1478"/>
      <c r="C1478"/>
      <c r="D1478"/>
      <c r="E1478"/>
      <c r="F1478" s="61"/>
      <c r="G1478" s="196" t="e">
        <f>VLOOKUP(D1478,sku归属!A:B,2,0)</f>
        <v>#N/A</v>
      </c>
      <c r="K1478" s="193"/>
      <c r="L1478" s="194"/>
      <c r="M1478" s="195"/>
    </row>
    <row r="1479" spans="1:13" s="61" customFormat="1" customHeight="1">
      <c r="A1479"/>
      <c r="B1479"/>
      <c r="C1479"/>
      <c r="D1479"/>
      <c r="E1479"/>
      <c r="F1479" s="61"/>
      <c r="G1479" s="196" t="e">
        <f>VLOOKUP(D1479,sku归属!A:B,2,0)</f>
        <v>#N/A</v>
      </c>
      <c r="K1479" s="193"/>
      <c r="L1479" s="194"/>
      <c r="M1479" s="195"/>
    </row>
    <row r="1480" spans="1:13" s="61" customFormat="1" customHeight="1">
      <c r="A1480"/>
      <c r="B1480"/>
      <c r="C1480"/>
      <c r="D1480"/>
      <c r="E1480"/>
      <c r="F1480" s="61"/>
      <c r="G1480" s="196" t="e">
        <f>VLOOKUP(D1480,sku归属!A:B,2,0)</f>
        <v>#N/A</v>
      </c>
      <c r="K1480" s="193"/>
      <c r="L1480" s="194"/>
      <c r="M1480" s="195"/>
    </row>
    <row r="1481" spans="1:13" s="61" customFormat="1" customHeight="1">
      <c r="A1481"/>
      <c r="B1481"/>
      <c r="C1481"/>
      <c r="D1481"/>
      <c r="E1481"/>
      <c r="F1481" s="61"/>
      <c r="G1481" s="196" t="e">
        <f>VLOOKUP(D1481,sku归属!A:B,2,0)</f>
        <v>#N/A</v>
      </c>
      <c r="K1481" s="193"/>
      <c r="L1481" s="194"/>
      <c r="M1481" s="195"/>
    </row>
    <row r="1482" spans="1:13" s="61" customFormat="1" customHeight="1">
      <c r="A1482"/>
      <c r="B1482"/>
      <c r="C1482"/>
      <c r="D1482"/>
      <c r="E1482"/>
      <c r="F1482" s="61"/>
      <c r="G1482" s="196" t="e">
        <f>VLOOKUP(D1482,sku归属!A:B,2,0)</f>
        <v>#N/A</v>
      </c>
      <c r="K1482" s="193"/>
      <c r="L1482" s="194"/>
      <c r="M1482" s="195"/>
    </row>
    <row r="1483" spans="1:13" s="61" customFormat="1" customHeight="1">
      <c r="A1483"/>
      <c r="B1483"/>
      <c r="C1483"/>
      <c r="D1483"/>
      <c r="E1483"/>
      <c r="F1483" s="61"/>
      <c r="G1483" s="196" t="e">
        <f>VLOOKUP(D1483,sku归属!A:B,2,0)</f>
        <v>#N/A</v>
      </c>
      <c r="K1483" s="193"/>
      <c r="L1483" s="194"/>
      <c r="M1483" s="195"/>
    </row>
    <row r="1484" spans="1:13" s="61" customFormat="1" customHeight="1">
      <c r="A1484"/>
      <c r="B1484"/>
      <c r="C1484"/>
      <c r="D1484"/>
      <c r="E1484"/>
      <c r="F1484" s="61"/>
      <c r="G1484" s="196" t="e">
        <f>VLOOKUP(D1484,sku归属!A:B,2,0)</f>
        <v>#N/A</v>
      </c>
      <c r="K1484" s="193"/>
      <c r="L1484" s="194"/>
      <c r="M1484" s="195"/>
    </row>
    <row r="1485" spans="1:13" s="61" customFormat="1" customHeight="1">
      <c r="A1485"/>
      <c r="B1485"/>
      <c r="C1485"/>
      <c r="D1485"/>
      <c r="E1485"/>
      <c r="F1485" s="61"/>
      <c r="G1485" s="196" t="e">
        <f>VLOOKUP(D1485,sku归属!A:B,2,0)</f>
        <v>#N/A</v>
      </c>
      <c r="K1485" s="193"/>
      <c r="L1485" s="194"/>
      <c r="M1485" s="195"/>
    </row>
    <row r="1486" spans="1:13" s="61" customFormat="1" customHeight="1">
      <c r="A1486"/>
      <c r="B1486"/>
      <c r="C1486"/>
      <c r="D1486"/>
      <c r="E1486"/>
      <c r="F1486" s="61"/>
      <c r="G1486" s="196" t="e">
        <f>VLOOKUP(D1486,sku归属!A:B,2,0)</f>
        <v>#N/A</v>
      </c>
      <c r="K1486" s="193"/>
      <c r="L1486" s="194"/>
      <c r="M1486" s="195"/>
    </row>
    <row r="1487" spans="1:13" s="61" customFormat="1" customHeight="1">
      <c r="A1487"/>
      <c r="B1487"/>
      <c r="C1487"/>
      <c r="D1487"/>
      <c r="E1487"/>
      <c r="F1487" s="61"/>
      <c r="G1487" s="196" t="e">
        <f>VLOOKUP(D1487,sku归属!A:B,2,0)</f>
        <v>#N/A</v>
      </c>
      <c r="K1487" s="193"/>
      <c r="L1487" s="194"/>
      <c r="M1487" s="195"/>
    </row>
    <row r="1488" spans="1:13" s="61" customFormat="1" customHeight="1">
      <c r="A1488"/>
      <c r="B1488"/>
      <c r="C1488"/>
      <c r="D1488"/>
      <c r="E1488"/>
      <c r="F1488" s="61"/>
      <c r="G1488" s="196" t="e">
        <f>VLOOKUP(D1488,sku归属!A:B,2,0)</f>
        <v>#N/A</v>
      </c>
      <c r="K1488" s="193"/>
      <c r="L1488" s="194"/>
      <c r="M1488" s="195"/>
    </row>
    <row r="1489" spans="1:13" s="61" customFormat="1" customHeight="1">
      <c r="A1489"/>
      <c r="B1489"/>
      <c r="C1489"/>
      <c r="D1489"/>
      <c r="E1489"/>
      <c r="F1489" s="61"/>
      <c r="G1489" s="196" t="e">
        <f>VLOOKUP(D1489,sku归属!A:B,2,0)</f>
        <v>#N/A</v>
      </c>
      <c r="K1489" s="193"/>
      <c r="L1489" s="194"/>
      <c r="M1489" s="195"/>
    </row>
    <row r="1490" spans="1:13" s="61" customFormat="1" customHeight="1">
      <c r="A1490"/>
      <c r="B1490"/>
      <c r="C1490"/>
      <c r="D1490"/>
      <c r="E1490"/>
      <c r="F1490" s="61"/>
      <c r="G1490" s="196" t="e">
        <f>VLOOKUP(D1490,sku归属!A:B,2,0)</f>
        <v>#N/A</v>
      </c>
      <c r="K1490" s="193"/>
      <c r="L1490" s="194"/>
      <c r="M1490" s="195"/>
    </row>
    <row r="1491" spans="1:13" s="61" customFormat="1" customHeight="1">
      <c r="A1491"/>
      <c r="B1491"/>
      <c r="C1491"/>
      <c r="D1491"/>
      <c r="E1491"/>
      <c r="F1491" s="61"/>
      <c r="G1491" s="196" t="e">
        <f>VLOOKUP(D1491,sku归属!A:B,2,0)</f>
        <v>#N/A</v>
      </c>
      <c r="K1491" s="193"/>
      <c r="L1491" s="194"/>
      <c r="M1491" s="195"/>
    </row>
    <row r="1492" spans="1:13" s="61" customFormat="1" customHeight="1">
      <c r="A1492"/>
      <c r="B1492"/>
      <c r="C1492"/>
      <c r="D1492"/>
      <c r="E1492"/>
      <c r="F1492" s="61"/>
      <c r="G1492" s="196" t="e">
        <f>VLOOKUP(D1492,sku归属!A:B,2,0)</f>
        <v>#N/A</v>
      </c>
      <c r="K1492" s="193"/>
      <c r="L1492" s="194"/>
      <c r="M1492" s="195"/>
    </row>
    <row r="1493" spans="1:13" s="61" customFormat="1" customHeight="1">
      <c r="A1493"/>
      <c r="B1493"/>
      <c r="C1493"/>
      <c r="D1493"/>
      <c r="E1493"/>
      <c r="F1493" s="61"/>
      <c r="G1493" s="196" t="e">
        <f>VLOOKUP(D1493,sku归属!A:B,2,0)</f>
        <v>#N/A</v>
      </c>
      <c r="K1493" s="193"/>
      <c r="L1493" s="194"/>
      <c r="M1493" s="195"/>
    </row>
    <row r="1494" spans="1:13" s="61" customFormat="1" customHeight="1">
      <c r="A1494"/>
      <c r="B1494"/>
      <c r="C1494"/>
      <c r="D1494"/>
      <c r="E1494"/>
      <c r="F1494" s="61"/>
      <c r="G1494" s="196" t="e">
        <f>VLOOKUP(D1494,sku归属!A:B,2,0)</f>
        <v>#N/A</v>
      </c>
      <c r="K1494" s="193"/>
      <c r="L1494" s="194"/>
      <c r="M1494" s="195"/>
    </row>
    <row r="1495" spans="1:13" s="61" customFormat="1" customHeight="1">
      <c r="A1495"/>
      <c r="B1495"/>
      <c r="C1495"/>
      <c r="D1495"/>
      <c r="E1495"/>
      <c r="F1495" s="61"/>
      <c r="G1495" s="196" t="e">
        <f>VLOOKUP(D1495,sku归属!A:B,2,0)</f>
        <v>#N/A</v>
      </c>
      <c r="K1495" s="193"/>
      <c r="L1495" s="194"/>
      <c r="M1495" s="195"/>
    </row>
    <row r="1496" spans="1:13" s="61" customFormat="1" customHeight="1">
      <c r="A1496"/>
      <c r="B1496"/>
      <c r="C1496"/>
      <c r="D1496"/>
      <c r="E1496"/>
      <c r="F1496" s="61"/>
      <c r="G1496" s="196" t="e">
        <f>VLOOKUP(D1496,sku归属!A:B,2,0)</f>
        <v>#N/A</v>
      </c>
      <c r="K1496" s="193"/>
      <c r="L1496" s="194"/>
      <c r="M1496" s="195"/>
    </row>
    <row r="1497" spans="1:13" s="61" customFormat="1" customHeight="1">
      <c r="A1497"/>
      <c r="B1497"/>
      <c r="C1497"/>
      <c r="D1497"/>
      <c r="E1497"/>
      <c r="F1497" s="61"/>
      <c r="G1497" s="196" t="e">
        <f>VLOOKUP(D1497,sku归属!A:B,2,0)</f>
        <v>#N/A</v>
      </c>
      <c r="K1497" s="193"/>
      <c r="L1497" s="194"/>
      <c r="M1497" s="195"/>
    </row>
    <row r="1498" spans="1:13" s="61" customFormat="1" customHeight="1">
      <c r="A1498"/>
      <c r="B1498"/>
      <c r="C1498"/>
      <c r="D1498"/>
      <c r="E1498"/>
      <c r="F1498" s="61"/>
      <c r="G1498" s="196" t="e">
        <f>VLOOKUP(D1498,sku归属!A:B,2,0)</f>
        <v>#N/A</v>
      </c>
      <c r="K1498" s="193"/>
      <c r="L1498" s="194"/>
      <c r="M1498" s="195"/>
    </row>
    <row r="1499" spans="1:13" s="61" customFormat="1" customHeight="1">
      <c r="A1499"/>
      <c r="B1499"/>
      <c r="C1499"/>
      <c r="D1499"/>
      <c r="E1499"/>
      <c r="F1499" s="61"/>
      <c r="G1499" s="196" t="e">
        <f>VLOOKUP(D1499,sku归属!A:B,2,0)</f>
        <v>#N/A</v>
      </c>
      <c r="K1499" s="193"/>
      <c r="L1499" s="194"/>
      <c r="M1499" s="195"/>
    </row>
    <row r="1500" spans="1:13" s="61" customFormat="1" customHeight="1">
      <c r="A1500"/>
      <c r="B1500"/>
      <c r="C1500"/>
      <c r="D1500"/>
      <c r="E1500"/>
      <c r="F1500" s="61"/>
      <c r="G1500" s="196" t="e">
        <f>VLOOKUP(D1500,sku归属!A:B,2,0)</f>
        <v>#N/A</v>
      </c>
      <c r="K1500" s="193"/>
      <c r="L1500" s="194"/>
      <c r="M1500" s="195"/>
    </row>
    <row r="1501" spans="1:13" s="61" customFormat="1" customHeight="1">
      <c r="A1501"/>
      <c r="B1501"/>
      <c r="C1501"/>
      <c r="D1501"/>
      <c r="E1501"/>
      <c r="F1501" s="61"/>
      <c r="G1501" s="196" t="e">
        <f>VLOOKUP(D1501,sku归属!A:B,2,0)</f>
        <v>#N/A</v>
      </c>
      <c r="K1501" s="193"/>
      <c r="L1501" s="194"/>
      <c r="M1501" s="195"/>
    </row>
    <row r="1502" spans="1:13" s="61" customFormat="1" customHeight="1">
      <c r="A1502"/>
      <c r="B1502"/>
      <c r="C1502"/>
      <c r="D1502"/>
      <c r="E1502"/>
      <c r="F1502" s="61"/>
      <c r="G1502" s="196" t="e">
        <f>VLOOKUP(D1502,sku归属!A:B,2,0)</f>
        <v>#N/A</v>
      </c>
      <c r="K1502" s="193"/>
      <c r="L1502" s="194"/>
      <c r="M1502" s="195"/>
    </row>
    <row r="1503" spans="1:13" s="61" customFormat="1" customHeight="1">
      <c r="A1503"/>
      <c r="B1503"/>
      <c r="C1503"/>
      <c r="D1503"/>
      <c r="E1503"/>
      <c r="F1503" s="61"/>
      <c r="G1503" s="196" t="e">
        <f>VLOOKUP(D1503,sku归属!A:B,2,0)</f>
        <v>#N/A</v>
      </c>
      <c r="K1503" s="193"/>
      <c r="L1503" s="194"/>
      <c r="M1503" s="195"/>
    </row>
    <row r="1504" spans="1:13" s="61" customFormat="1" customHeight="1">
      <c r="A1504"/>
      <c r="B1504"/>
      <c r="C1504"/>
      <c r="D1504"/>
      <c r="E1504"/>
      <c r="F1504" s="61"/>
      <c r="G1504" s="196" t="e">
        <f>VLOOKUP(D1504,sku归属!A:B,2,0)</f>
        <v>#N/A</v>
      </c>
      <c r="K1504" s="193"/>
      <c r="L1504" s="194"/>
      <c r="M1504" s="195"/>
    </row>
    <row r="1505" spans="1:13" s="61" customFormat="1" customHeight="1">
      <c r="A1505"/>
      <c r="B1505"/>
      <c r="C1505"/>
      <c r="D1505"/>
      <c r="E1505"/>
      <c r="F1505" s="61"/>
      <c r="G1505" s="196" t="e">
        <f>VLOOKUP(D1505,sku归属!A:B,2,0)</f>
        <v>#N/A</v>
      </c>
      <c r="K1505" s="193"/>
      <c r="L1505" s="194"/>
      <c r="M1505" s="195"/>
    </row>
    <row r="1506" spans="1:13" s="61" customFormat="1" customHeight="1">
      <c r="A1506"/>
      <c r="B1506"/>
      <c r="C1506"/>
      <c r="D1506"/>
      <c r="E1506"/>
      <c r="F1506" s="61"/>
      <c r="G1506" s="196" t="e">
        <f>VLOOKUP(D1506,sku归属!A:B,2,0)</f>
        <v>#N/A</v>
      </c>
      <c r="K1506" s="193"/>
      <c r="L1506" s="194"/>
      <c r="M1506" s="195"/>
    </row>
    <row r="1507" spans="1:13" s="61" customFormat="1" customHeight="1">
      <c r="A1507"/>
      <c r="B1507"/>
      <c r="C1507"/>
      <c r="D1507"/>
      <c r="E1507"/>
      <c r="F1507" s="61"/>
      <c r="G1507" s="196" t="e">
        <f>VLOOKUP(D1507,sku归属!A:B,2,0)</f>
        <v>#N/A</v>
      </c>
      <c r="K1507" s="193"/>
      <c r="L1507" s="194"/>
      <c r="M1507" s="195"/>
    </row>
    <row r="1508" spans="1:13" s="61" customFormat="1" customHeight="1">
      <c r="A1508"/>
      <c r="B1508"/>
      <c r="C1508"/>
      <c r="D1508"/>
      <c r="E1508"/>
      <c r="F1508" s="61"/>
      <c r="G1508" s="196" t="e">
        <f>VLOOKUP(D1508,sku归属!A:B,2,0)</f>
        <v>#N/A</v>
      </c>
      <c r="K1508" s="193"/>
      <c r="L1508" s="194"/>
      <c r="M1508" s="195"/>
    </row>
    <row r="1509" spans="1:13" s="61" customFormat="1" customHeight="1">
      <c r="A1509"/>
      <c r="B1509"/>
      <c r="C1509"/>
      <c r="D1509"/>
      <c r="E1509"/>
      <c r="F1509" s="61"/>
      <c r="G1509" s="196" t="e">
        <f>VLOOKUP(D1509,sku归属!A:B,2,0)</f>
        <v>#N/A</v>
      </c>
      <c r="K1509" s="193"/>
      <c r="L1509" s="194"/>
      <c r="M1509" s="195"/>
    </row>
    <row r="1510" spans="1:13" s="61" customFormat="1" customHeight="1">
      <c r="A1510"/>
      <c r="B1510"/>
      <c r="C1510"/>
      <c r="D1510"/>
      <c r="E1510"/>
      <c r="F1510" s="61"/>
      <c r="G1510" s="196" t="e">
        <f>VLOOKUP(D1510,sku归属!A:B,2,0)</f>
        <v>#N/A</v>
      </c>
      <c r="K1510" s="193"/>
      <c r="L1510" s="194"/>
      <c r="M1510" s="195"/>
    </row>
    <row r="1511" spans="1:13" s="61" customFormat="1" customHeight="1">
      <c r="A1511"/>
      <c r="B1511"/>
      <c r="C1511"/>
      <c r="D1511"/>
      <c r="E1511"/>
      <c r="F1511" s="61"/>
      <c r="G1511" s="196" t="e">
        <f>VLOOKUP(D1511,sku归属!A:B,2,0)</f>
        <v>#N/A</v>
      </c>
      <c r="K1511" s="193"/>
      <c r="L1511" s="194"/>
      <c r="M1511" s="195"/>
    </row>
    <row r="1512" spans="1:13" s="61" customFormat="1" customHeight="1">
      <c r="A1512"/>
      <c r="B1512"/>
      <c r="C1512"/>
      <c r="D1512"/>
      <c r="E1512"/>
      <c r="F1512" s="61"/>
      <c r="G1512" s="196" t="e">
        <f>VLOOKUP(D1512,sku归属!A:B,2,0)</f>
        <v>#N/A</v>
      </c>
      <c r="K1512" s="193"/>
      <c r="L1512" s="194"/>
      <c r="M1512" s="195"/>
    </row>
    <row r="1513" spans="1:13" s="61" customFormat="1" customHeight="1">
      <c r="A1513"/>
      <c r="B1513"/>
      <c r="C1513"/>
      <c r="D1513"/>
      <c r="E1513"/>
      <c r="F1513" s="61"/>
      <c r="G1513" s="196" t="e">
        <f>VLOOKUP(D1513,sku归属!A:B,2,0)</f>
        <v>#N/A</v>
      </c>
      <c r="K1513" s="193"/>
      <c r="L1513" s="194"/>
      <c r="M1513" s="195"/>
    </row>
    <row r="1514" spans="1:13" s="61" customFormat="1" customHeight="1">
      <c r="A1514"/>
      <c r="B1514"/>
      <c r="C1514"/>
      <c r="D1514"/>
      <c r="E1514"/>
      <c r="F1514" s="61"/>
      <c r="G1514" s="196" t="e">
        <f>VLOOKUP(D1514,sku归属!A:B,2,0)</f>
        <v>#N/A</v>
      </c>
      <c r="K1514" s="193"/>
      <c r="L1514" s="194"/>
      <c r="M1514" s="195"/>
    </row>
    <row r="1515" spans="1:13" s="61" customFormat="1" customHeight="1">
      <c r="A1515"/>
      <c r="B1515"/>
      <c r="C1515"/>
      <c r="D1515"/>
      <c r="E1515"/>
      <c r="F1515" s="61"/>
      <c r="G1515" s="196" t="e">
        <f>VLOOKUP(D1515,sku归属!A:B,2,0)</f>
        <v>#N/A</v>
      </c>
      <c r="K1515" s="193"/>
      <c r="L1515" s="194"/>
      <c r="M1515" s="195"/>
    </row>
    <row r="1516" spans="1:13" s="61" customFormat="1" customHeight="1">
      <c r="A1516"/>
      <c r="B1516"/>
      <c r="C1516"/>
      <c r="D1516"/>
      <c r="E1516"/>
      <c r="F1516" s="61"/>
      <c r="G1516" s="196" t="e">
        <f>VLOOKUP(D1516,sku归属!A:B,2,0)</f>
        <v>#N/A</v>
      </c>
      <c r="K1516" s="193"/>
      <c r="L1516" s="194"/>
      <c r="M1516" s="195"/>
    </row>
    <row r="1517" spans="1:13" s="61" customFormat="1" customHeight="1">
      <c r="A1517"/>
      <c r="B1517"/>
      <c r="C1517"/>
      <c r="D1517"/>
      <c r="E1517"/>
      <c r="F1517" s="61"/>
      <c r="G1517" s="196" t="e">
        <f>VLOOKUP(D1517,sku归属!A:B,2,0)</f>
        <v>#N/A</v>
      </c>
      <c r="K1517" s="193"/>
      <c r="L1517" s="194"/>
      <c r="M1517" s="195"/>
    </row>
    <row r="1518" spans="1:13" s="61" customFormat="1" customHeight="1">
      <c r="A1518"/>
      <c r="B1518"/>
      <c r="C1518"/>
      <c r="D1518"/>
      <c r="E1518"/>
      <c r="F1518" s="61"/>
      <c r="G1518" s="196" t="e">
        <f>VLOOKUP(D1518,sku归属!A:B,2,0)</f>
        <v>#N/A</v>
      </c>
      <c r="K1518" s="193"/>
      <c r="L1518" s="194"/>
      <c r="M1518" s="195"/>
    </row>
    <row r="1519" spans="1:13" s="61" customFormat="1" customHeight="1">
      <c r="A1519"/>
      <c r="B1519"/>
      <c r="C1519"/>
      <c r="D1519"/>
      <c r="E1519"/>
      <c r="F1519" s="61"/>
      <c r="G1519" s="196" t="e">
        <f>VLOOKUP(D1519,sku归属!A:B,2,0)</f>
        <v>#N/A</v>
      </c>
      <c r="K1519" s="193"/>
      <c r="L1519" s="194"/>
      <c r="M1519" s="195"/>
    </row>
    <row r="1520" spans="1:13" s="61" customFormat="1" customHeight="1">
      <c r="A1520"/>
      <c r="B1520"/>
      <c r="C1520"/>
      <c r="D1520"/>
      <c r="E1520"/>
      <c r="F1520" s="61"/>
      <c r="G1520" s="196" t="e">
        <f>VLOOKUP(D1520,sku归属!A:B,2,0)</f>
        <v>#N/A</v>
      </c>
      <c r="K1520" s="193"/>
      <c r="L1520" s="194"/>
      <c r="M1520" s="195"/>
    </row>
    <row r="1521" spans="1:13" s="61" customFormat="1" customHeight="1">
      <c r="A1521"/>
      <c r="B1521"/>
      <c r="C1521"/>
      <c r="D1521"/>
      <c r="E1521"/>
      <c r="F1521" s="61"/>
      <c r="G1521" s="196" t="e">
        <f>VLOOKUP(D1521,sku归属!A:B,2,0)</f>
        <v>#N/A</v>
      </c>
      <c r="K1521" s="193"/>
      <c r="L1521" s="194"/>
      <c r="M1521" s="195"/>
    </row>
    <row r="1522" spans="1:13" s="61" customFormat="1" customHeight="1">
      <c r="A1522"/>
      <c r="B1522"/>
      <c r="C1522"/>
      <c r="D1522"/>
      <c r="E1522"/>
      <c r="F1522" s="61"/>
      <c r="G1522" s="196" t="e">
        <f>VLOOKUP(D1522,sku归属!A:B,2,0)</f>
        <v>#N/A</v>
      </c>
      <c r="K1522" s="193"/>
      <c r="L1522" s="194"/>
      <c r="M1522" s="195"/>
    </row>
    <row r="1523" spans="1:13" s="61" customFormat="1" customHeight="1">
      <c r="A1523"/>
      <c r="B1523"/>
      <c r="C1523"/>
      <c r="D1523"/>
      <c r="E1523"/>
      <c r="F1523" s="61"/>
      <c r="G1523" s="196" t="e">
        <f>VLOOKUP(D1523,sku归属!A:B,2,0)</f>
        <v>#N/A</v>
      </c>
      <c r="K1523" s="193"/>
      <c r="L1523" s="194"/>
      <c r="M1523" s="195"/>
    </row>
    <row r="1524" spans="1:13" s="61" customFormat="1" customHeight="1">
      <c r="A1524"/>
      <c r="B1524"/>
      <c r="C1524"/>
      <c r="D1524"/>
      <c r="E1524"/>
      <c r="F1524" s="61"/>
      <c r="G1524" s="196" t="e">
        <f>VLOOKUP(D1524,sku归属!A:B,2,0)</f>
        <v>#N/A</v>
      </c>
      <c r="K1524" s="193"/>
      <c r="L1524" s="194"/>
      <c r="M1524" s="195"/>
    </row>
    <row r="1525" spans="1:13" s="61" customFormat="1" customHeight="1">
      <c r="A1525"/>
      <c r="B1525"/>
      <c r="C1525"/>
      <c r="D1525"/>
      <c r="E1525"/>
      <c r="F1525" s="61"/>
      <c r="G1525" s="196" t="e">
        <f>VLOOKUP(D1525,sku归属!A:B,2,0)</f>
        <v>#N/A</v>
      </c>
      <c r="K1525" s="193"/>
      <c r="L1525" s="194"/>
      <c r="M1525" s="195"/>
    </row>
    <row r="1526" spans="1:13" s="61" customFormat="1" customHeight="1">
      <c r="A1526"/>
      <c r="B1526"/>
      <c r="C1526"/>
      <c r="D1526"/>
      <c r="E1526"/>
      <c r="F1526" s="61"/>
      <c r="G1526" s="196" t="e">
        <f>VLOOKUP(D1526,sku归属!A:B,2,0)</f>
        <v>#N/A</v>
      </c>
      <c r="K1526" s="193"/>
      <c r="L1526" s="194"/>
      <c r="M1526" s="195"/>
    </row>
    <row r="1527" spans="1:13" s="61" customFormat="1" customHeight="1">
      <c r="A1527"/>
      <c r="B1527"/>
      <c r="C1527"/>
      <c r="D1527"/>
      <c r="E1527"/>
      <c r="F1527" s="61"/>
      <c r="G1527" s="196" t="e">
        <f>VLOOKUP(D1527,sku归属!A:B,2,0)</f>
        <v>#N/A</v>
      </c>
      <c r="K1527" s="193"/>
      <c r="L1527" s="194"/>
      <c r="M1527" s="195"/>
    </row>
    <row r="1528" spans="1:13" s="61" customFormat="1" customHeight="1">
      <c r="A1528"/>
      <c r="B1528"/>
      <c r="C1528"/>
      <c r="D1528"/>
      <c r="E1528"/>
      <c r="F1528" s="61"/>
      <c r="G1528" s="196" t="e">
        <f>VLOOKUP(D1528,sku归属!A:B,2,0)</f>
        <v>#N/A</v>
      </c>
      <c r="K1528" s="193"/>
      <c r="L1528" s="194"/>
      <c r="M1528" s="195"/>
    </row>
    <row r="1529" spans="1:13" s="61" customFormat="1" customHeight="1">
      <c r="A1529"/>
      <c r="B1529"/>
      <c r="C1529"/>
      <c r="D1529"/>
      <c r="E1529"/>
      <c r="F1529" s="61"/>
      <c r="G1529" s="196" t="e">
        <f>VLOOKUP(D1529,sku归属!A:B,2,0)</f>
        <v>#N/A</v>
      </c>
      <c r="K1529" s="193"/>
      <c r="L1529" s="194"/>
      <c r="M1529" s="195"/>
    </row>
    <row r="1530" spans="1:13" s="61" customFormat="1" customHeight="1">
      <c r="A1530"/>
      <c r="B1530"/>
      <c r="C1530"/>
      <c r="D1530"/>
      <c r="E1530"/>
      <c r="F1530" s="61"/>
      <c r="G1530" s="196" t="e">
        <f>VLOOKUP(D1530,sku归属!A:B,2,0)</f>
        <v>#N/A</v>
      </c>
      <c r="K1530" s="193"/>
      <c r="L1530" s="194"/>
      <c r="M1530" s="195"/>
    </row>
    <row r="1531" spans="1:13" s="61" customFormat="1" customHeight="1">
      <c r="A1531"/>
      <c r="B1531"/>
      <c r="C1531"/>
      <c r="D1531"/>
      <c r="E1531"/>
      <c r="F1531" s="61"/>
      <c r="G1531" s="196" t="e">
        <f>VLOOKUP(D1531,sku归属!A:B,2,0)</f>
        <v>#N/A</v>
      </c>
      <c r="K1531" s="193"/>
      <c r="L1531" s="194"/>
      <c r="M1531" s="195"/>
    </row>
    <row r="1532" spans="1:13" s="61" customFormat="1" customHeight="1">
      <c r="A1532"/>
      <c r="B1532"/>
      <c r="C1532"/>
      <c r="D1532"/>
      <c r="E1532"/>
      <c r="F1532" s="61"/>
      <c r="G1532" s="196" t="e">
        <f>VLOOKUP(D1532,sku归属!A:B,2,0)</f>
        <v>#N/A</v>
      </c>
      <c r="K1532" s="193"/>
      <c r="L1532" s="194"/>
      <c r="M1532" s="195"/>
    </row>
    <row r="1533" spans="1:13" s="61" customFormat="1" customHeight="1">
      <c r="A1533"/>
      <c r="B1533"/>
      <c r="C1533"/>
      <c r="D1533"/>
      <c r="E1533"/>
      <c r="F1533" s="61"/>
      <c r="G1533" s="196" t="e">
        <f>VLOOKUP(D1533,sku归属!A:B,2,0)</f>
        <v>#N/A</v>
      </c>
      <c r="K1533" s="193"/>
      <c r="L1533" s="194"/>
      <c r="M1533" s="195"/>
    </row>
    <row r="1534" spans="1:13" s="61" customFormat="1" customHeight="1">
      <c r="A1534"/>
      <c r="B1534"/>
      <c r="C1534"/>
      <c r="D1534"/>
      <c r="E1534"/>
      <c r="F1534" s="61"/>
      <c r="G1534" s="196" t="e">
        <f>VLOOKUP(D1534,sku归属!A:B,2,0)</f>
        <v>#N/A</v>
      </c>
      <c r="K1534" s="193"/>
      <c r="L1534" s="194"/>
      <c r="M1534" s="195"/>
    </row>
    <row r="1535" spans="1:13" s="61" customFormat="1" customHeight="1">
      <c r="A1535"/>
      <c r="B1535"/>
      <c r="C1535"/>
      <c r="D1535"/>
      <c r="E1535"/>
      <c r="F1535" s="61"/>
      <c r="G1535" s="196" t="e">
        <f>VLOOKUP(D1535,sku归属!A:B,2,0)</f>
        <v>#N/A</v>
      </c>
      <c r="K1535" s="193"/>
      <c r="L1535" s="194"/>
      <c r="M1535" s="195"/>
    </row>
    <row r="1536" spans="1:13" s="61" customFormat="1" customHeight="1">
      <c r="A1536"/>
      <c r="B1536"/>
      <c r="C1536"/>
      <c r="D1536"/>
      <c r="E1536"/>
      <c r="F1536" s="61"/>
      <c r="G1536" s="196" t="e">
        <f>VLOOKUP(D1536,sku归属!A:B,2,0)</f>
        <v>#N/A</v>
      </c>
      <c r="K1536" s="193"/>
      <c r="L1536" s="194"/>
      <c r="M1536" s="195"/>
    </row>
    <row r="1537" spans="1:13" s="61" customFormat="1" customHeight="1">
      <c r="A1537"/>
      <c r="B1537"/>
      <c r="C1537"/>
      <c r="D1537"/>
      <c r="E1537"/>
      <c r="F1537" s="61"/>
      <c r="G1537" s="196" t="e">
        <f>VLOOKUP(D1537,sku归属!A:B,2,0)</f>
        <v>#N/A</v>
      </c>
      <c r="K1537" s="193"/>
      <c r="L1537" s="194"/>
      <c r="M1537" s="195"/>
    </row>
    <row r="1538" spans="1:13" s="61" customFormat="1" customHeight="1">
      <c r="A1538"/>
      <c r="B1538"/>
      <c r="C1538"/>
      <c r="D1538"/>
      <c r="E1538"/>
      <c r="F1538" s="61"/>
      <c r="G1538" s="196" t="e">
        <f>VLOOKUP(D1538,sku归属!A:B,2,0)</f>
        <v>#N/A</v>
      </c>
      <c r="K1538" s="193"/>
      <c r="L1538" s="194"/>
      <c r="M1538" s="195"/>
    </row>
    <row r="1539" spans="1:13" s="61" customFormat="1" customHeight="1">
      <c r="A1539"/>
      <c r="B1539"/>
      <c r="C1539"/>
      <c r="D1539"/>
      <c r="E1539"/>
      <c r="F1539" s="61"/>
      <c r="G1539" s="196" t="e">
        <f>VLOOKUP(D1539,sku归属!A:B,2,0)</f>
        <v>#N/A</v>
      </c>
      <c r="K1539" s="193"/>
      <c r="L1539" s="194"/>
      <c r="M1539" s="195"/>
    </row>
    <row r="1540" spans="1:13" s="61" customFormat="1" customHeight="1">
      <c r="A1540"/>
      <c r="B1540"/>
      <c r="C1540"/>
      <c r="D1540"/>
      <c r="E1540"/>
      <c r="F1540" s="61"/>
      <c r="G1540" s="196" t="e">
        <f>VLOOKUP(D1540,sku归属!A:B,2,0)</f>
        <v>#N/A</v>
      </c>
      <c r="K1540" s="193"/>
      <c r="L1540" s="194"/>
      <c r="M1540" s="195"/>
    </row>
    <row r="1541" spans="1:13" s="61" customFormat="1" customHeight="1">
      <c r="A1541"/>
      <c r="B1541"/>
      <c r="C1541"/>
      <c r="D1541"/>
      <c r="E1541"/>
      <c r="F1541" s="61"/>
      <c r="G1541" s="196" t="e">
        <f>VLOOKUP(D1541,sku归属!A:B,2,0)</f>
        <v>#N/A</v>
      </c>
      <c r="K1541" s="193"/>
      <c r="L1541" s="194"/>
      <c r="M1541" s="195"/>
    </row>
    <row r="1542" spans="1:13" s="61" customFormat="1" customHeight="1">
      <c r="A1542"/>
      <c r="B1542"/>
      <c r="C1542"/>
      <c r="D1542"/>
      <c r="E1542"/>
      <c r="F1542" s="61"/>
      <c r="G1542" s="196" t="e">
        <f>VLOOKUP(D1542,sku归属!A:B,2,0)</f>
        <v>#N/A</v>
      </c>
      <c r="K1542" s="193"/>
      <c r="L1542" s="194"/>
      <c r="M1542" s="195"/>
    </row>
    <row r="1543" spans="1:13" s="61" customFormat="1" customHeight="1">
      <c r="A1543"/>
      <c r="B1543"/>
      <c r="C1543"/>
      <c r="D1543"/>
      <c r="E1543"/>
      <c r="F1543" s="61"/>
      <c r="G1543" s="196" t="e">
        <f>VLOOKUP(D1543,sku归属!A:B,2,0)</f>
        <v>#N/A</v>
      </c>
      <c r="K1543" s="193"/>
      <c r="L1543" s="194"/>
      <c r="M1543" s="195"/>
    </row>
    <row r="1544" spans="1:13" s="61" customFormat="1" customHeight="1">
      <c r="A1544"/>
      <c r="B1544"/>
      <c r="C1544"/>
      <c r="D1544"/>
      <c r="E1544"/>
      <c r="F1544" s="61"/>
      <c r="G1544" s="196" t="e">
        <f>VLOOKUP(D1544,sku归属!A:B,2,0)</f>
        <v>#N/A</v>
      </c>
      <c r="K1544" s="193"/>
      <c r="L1544" s="194"/>
      <c r="M1544" s="195"/>
    </row>
    <row r="1545" spans="1:13" s="61" customFormat="1" customHeight="1">
      <c r="A1545"/>
      <c r="B1545"/>
      <c r="C1545"/>
      <c r="D1545"/>
      <c r="E1545"/>
      <c r="F1545" s="61"/>
      <c r="G1545" s="196" t="e">
        <f>VLOOKUP(D1545,sku归属!A:B,2,0)</f>
        <v>#N/A</v>
      </c>
      <c r="K1545" s="193"/>
      <c r="L1545" s="194"/>
      <c r="M1545" s="195"/>
    </row>
    <row r="1546" spans="1:13" s="61" customFormat="1" customHeight="1">
      <c r="A1546"/>
      <c r="B1546"/>
      <c r="C1546"/>
      <c r="D1546"/>
      <c r="E1546"/>
      <c r="F1546" s="61"/>
      <c r="G1546" s="196" t="e">
        <f>VLOOKUP(D1546,sku归属!A:B,2,0)</f>
        <v>#N/A</v>
      </c>
      <c r="K1546" s="193"/>
      <c r="L1546" s="194"/>
      <c r="M1546" s="195"/>
    </row>
    <row r="1547" spans="1:13" s="61" customFormat="1" customHeight="1">
      <c r="A1547"/>
      <c r="B1547"/>
      <c r="C1547"/>
      <c r="D1547"/>
      <c r="E1547"/>
      <c r="F1547" s="61"/>
      <c r="G1547" s="196" t="e">
        <f>VLOOKUP(D1547,sku归属!A:B,2,0)</f>
        <v>#N/A</v>
      </c>
      <c r="K1547" s="193"/>
      <c r="L1547" s="194"/>
      <c r="M1547" s="195"/>
    </row>
    <row r="1548" spans="1:13" s="61" customFormat="1" customHeight="1">
      <c r="A1548"/>
      <c r="B1548"/>
      <c r="C1548"/>
      <c r="D1548"/>
      <c r="E1548"/>
      <c r="F1548" s="61"/>
      <c r="G1548" s="196" t="e">
        <f>VLOOKUP(D1548,sku归属!A:B,2,0)</f>
        <v>#N/A</v>
      </c>
      <c r="K1548" s="193"/>
      <c r="L1548" s="194"/>
      <c r="M1548" s="195"/>
    </row>
    <row r="1549" spans="1:13" s="61" customFormat="1" customHeight="1">
      <c r="A1549"/>
      <c r="B1549"/>
      <c r="C1549"/>
      <c r="D1549"/>
      <c r="E1549"/>
      <c r="F1549" s="61"/>
      <c r="G1549" s="196" t="e">
        <f>VLOOKUP(D1549,sku归属!A:B,2,0)</f>
        <v>#N/A</v>
      </c>
      <c r="K1549" s="193"/>
      <c r="L1549" s="194"/>
      <c r="M1549" s="195"/>
    </row>
    <row r="1550" spans="1:13" s="61" customFormat="1" customHeight="1">
      <c r="A1550"/>
      <c r="B1550"/>
      <c r="C1550"/>
      <c r="D1550"/>
      <c r="E1550"/>
      <c r="F1550" s="61"/>
      <c r="G1550" s="196" t="e">
        <f>VLOOKUP(D1550,sku归属!A:B,2,0)</f>
        <v>#N/A</v>
      </c>
      <c r="K1550" s="193"/>
      <c r="L1550" s="194"/>
      <c r="M1550" s="195"/>
    </row>
    <row r="1551" spans="1:13" s="61" customFormat="1" customHeight="1">
      <c r="A1551"/>
      <c r="B1551"/>
      <c r="C1551"/>
      <c r="D1551"/>
      <c r="E1551"/>
      <c r="F1551" s="61"/>
      <c r="G1551" s="196" t="e">
        <f>VLOOKUP(D1551,sku归属!A:B,2,0)</f>
        <v>#N/A</v>
      </c>
      <c r="K1551" s="193"/>
      <c r="L1551" s="194"/>
      <c r="M1551" s="195"/>
    </row>
    <row r="1552" spans="1:13" s="61" customFormat="1" customHeight="1">
      <c r="A1552"/>
      <c r="B1552"/>
      <c r="C1552"/>
      <c r="D1552"/>
      <c r="E1552"/>
      <c r="F1552" s="61"/>
      <c r="G1552" s="196" t="e">
        <f>VLOOKUP(D1552,sku归属!A:B,2,0)</f>
        <v>#N/A</v>
      </c>
      <c r="K1552" s="193"/>
      <c r="L1552" s="194"/>
      <c r="M1552" s="195"/>
    </row>
    <row r="1553" spans="1:13" s="61" customFormat="1" customHeight="1">
      <c r="A1553"/>
      <c r="B1553"/>
      <c r="C1553"/>
      <c r="D1553"/>
      <c r="E1553"/>
      <c r="F1553" s="61"/>
      <c r="G1553" s="196" t="e">
        <f>VLOOKUP(D1553,sku归属!A:B,2,0)</f>
        <v>#N/A</v>
      </c>
      <c r="K1553" s="193"/>
      <c r="L1553" s="194"/>
      <c r="M1553" s="195"/>
    </row>
    <row r="1554" spans="1:13" s="61" customFormat="1" customHeight="1">
      <c r="A1554"/>
      <c r="B1554"/>
      <c r="C1554"/>
      <c r="D1554"/>
      <c r="E1554"/>
      <c r="F1554" s="61"/>
      <c r="G1554" s="196" t="e">
        <f>VLOOKUP(D1554,sku归属!A:B,2,0)</f>
        <v>#N/A</v>
      </c>
      <c r="K1554" s="193"/>
      <c r="L1554" s="194"/>
      <c r="M1554" s="195"/>
    </row>
    <row r="1555" spans="1:13" s="61" customFormat="1" customHeight="1">
      <c r="A1555"/>
      <c r="B1555"/>
      <c r="C1555"/>
      <c r="D1555"/>
      <c r="E1555"/>
      <c r="F1555" s="61"/>
      <c r="G1555" s="196" t="e">
        <f>VLOOKUP(D1555,sku归属!A:B,2,0)</f>
        <v>#N/A</v>
      </c>
      <c r="K1555" s="193"/>
      <c r="L1555" s="194"/>
      <c r="M1555" s="195"/>
    </row>
    <row r="1556" spans="1:13" s="61" customFormat="1" customHeight="1">
      <c r="A1556"/>
      <c r="B1556"/>
      <c r="C1556"/>
      <c r="D1556"/>
      <c r="E1556"/>
      <c r="F1556" s="61"/>
      <c r="G1556" s="196" t="e">
        <f>VLOOKUP(D1556,sku归属!A:B,2,0)</f>
        <v>#N/A</v>
      </c>
      <c r="K1556" s="193"/>
      <c r="L1556" s="194"/>
      <c r="M1556" s="195"/>
    </row>
    <row r="1557" spans="1:13" s="61" customFormat="1" customHeight="1">
      <c r="A1557"/>
      <c r="B1557"/>
      <c r="C1557"/>
      <c r="D1557"/>
      <c r="E1557"/>
      <c r="F1557" s="61"/>
      <c r="G1557" s="196" t="e">
        <f>VLOOKUP(D1557,sku归属!A:B,2,0)</f>
        <v>#N/A</v>
      </c>
      <c r="K1557" s="193"/>
      <c r="L1557" s="194"/>
      <c r="M1557" s="195"/>
    </row>
    <row r="1558" spans="1:13" s="61" customFormat="1" customHeight="1">
      <c r="A1558"/>
      <c r="B1558"/>
      <c r="C1558"/>
      <c r="D1558"/>
      <c r="E1558"/>
      <c r="F1558" s="61"/>
      <c r="G1558" s="196" t="e">
        <f>VLOOKUP(D1558,sku归属!A:B,2,0)</f>
        <v>#N/A</v>
      </c>
      <c r="K1558" s="193"/>
      <c r="L1558" s="194"/>
      <c r="M1558" s="195"/>
    </row>
    <row r="1559" spans="1:13" s="61" customFormat="1" customHeight="1">
      <c r="A1559"/>
      <c r="B1559"/>
      <c r="C1559"/>
      <c r="D1559"/>
      <c r="E1559"/>
      <c r="F1559" s="61"/>
      <c r="G1559" s="196" t="e">
        <f>VLOOKUP(D1559,sku归属!A:B,2,0)</f>
        <v>#N/A</v>
      </c>
      <c r="K1559" s="193"/>
      <c r="L1559" s="194"/>
      <c r="M1559" s="195"/>
    </row>
    <row r="1560" spans="1:13" s="61" customFormat="1" customHeight="1">
      <c r="A1560"/>
      <c r="B1560"/>
      <c r="C1560"/>
      <c r="D1560"/>
      <c r="E1560"/>
      <c r="F1560" s="61"/>
      <c r="G1560" s="196" t="e">
        <f>VLOOKUP(D1560,sku归属!A:B,2,0)</f>
        <v>#N/A</v>
      </c>
      <c r="K1560" s="193"/>
      <c r="L1560" s="194"/>
      <c r="M1560" s="195"/>
    </row>
    <row r="1561" spans="1:13" s="61" customFormat="1" customHeight="1">
      <c r="A1561"/>
      <c r="B1561"/>
      <c r="C1561"/>
      <c r="D1561"/>
      <c r="E1561"/>
      <c r="F1561" s="61"/>
      <c r="G1561" s="196" t="e">
        <f>VLOOKUP(D1561,sku归属!A:B,2,0)</f>
        <v>#N/A</v>
      </c>
      <c r="K1561" s="193"/>
      <c r="L1561" s="194"/>
      <c r="M1561" s="195"/>
    </row>
    <row r="1562" spans="1:13" s="61" customFormat="1" customHeight="1">
      <c r="A1562"/>
      <c r="B1562"/>
      <c r="C1562"/>
      <c r="D1562"/>
      <c r="E1562"/>
      <c r="F1562" s="61"/>
      <c r="G1562" s="196" t="e">
        <f>VLOOKUP(D1562,sku归属!A:B,2,0)</f>
        <v>#N/A</v>
      </c>
      <c r="K1562" s="193"/>
      <c r="L1562" s="194"/>
      <c r="M1562" s="195"/>
    </row>
    <row r="1563" spans="1:13" s="61" customFormat="1" customHeight="1">
      <c r="A1563"/>
      <c r="B1563"/>
      <c r="C1563"/>
      <c r="D1563"/>
      <c r="E1563"/>
      <c r="F1563" s="61"/>
      <c r="G1563" s="196" t="e">
        <f>VLOOKUP(D1563,sku归属!A:B,2,0)</f>
        <v>#N/A</v>
      </c>
      <c r="K1563" s="193"/>
      <c r="L1563" s="194"/>
      <c r="M1563" s="195"/>
    </row>
    <row r="1564" spans="1:13" s="61" customFormat="1" customHeight="1">
      <c r="A1564"/>
      <c r="B1564"/>
      <c r="C1564"/>
      <c r="D1564"/>
      <c r="E1564"/>
      <c r="F1564" s="61"/>
      <c r="G1564" s="196" t="e">
        <f>VLOOKUP(D1564,sku归属!A:B,2,0)</f>
        <v>#N/A</v>
      </c>
      <c r="K1564" s="193"/>
      <c r="L1564" s="194"/>
      <c r="M1564" s="195"/>
    </row>
    <row r="1565" spans="1:13" s="61" customFormat="1" customHeight="1">
      <c r="A1565"/>
      <c r="B1565"/>
      <c r="C1565"/>
      <c r="D1565"/>
      <c r="E1565"/>
      <c r="F1565" s="61"/>
      <c r="G1565" s="196" t="e">
        <f>VLOOKUP(D1565,sku归属!A:B,2,0)</f>
        <v>#N/A</v>
      </c>
      <c r="K1565" s="193"/>
      <c r="L1565" s="194"/>
      <c r="M1565" s="195"/>
    </row>
    <row r="1566" spans="1:13" s="61" customFormat="1" customHeight="1">
      <c r="A1566"/>
      <c r="B1566"/>
      <c r="C1566"/>
      <c r="D1566"/>
      <c r="E1566"/>
      <c r="F1566" s="61"/>
      <c r="G1566" s="196" t="e">
        <f>VLOOKUP(D1566,sku归属!A:B,2,0)</f>
        <v>#N/A</v>
      </c>
      <c r="K1566" s="193"/>
      <c r="L1566" s="194"/>
      <c r="M1566" s="195"/>
    </row>
    <row r="1567" spans="1:13" s="61" customFormat="1" customHeight="1">
      <c r="A1567"/>
      <c r="B1567"/>
      <c r="C1567"/>
      <c r="D1567"/>
      <c r="E1567"/>
      <c r="F1567" s="61"/>
      <c r="G1567" s="196" t="e">
        <f>VLOOKUP(D1567,sku归属!A:B,2,0)</f>
        <v>#N/A</v>
      </c>
      <c r="K1567" s="193"/>
      <c r="L1567" s="194"/>
      <c r="M1567" s="195"/>
    </row>
    <row r="1568" spans="1:13" s="61" customFormat="1" customHeight="1">
      <c r="A1568"/>
      <c r="B1568"/>
      <c r="C1568"/>
      <c r="D1568"/>
      <c r="E1568"/>
      <c r="F1568" s="61"/>
      <c r="G1568" s="196" t="e">
        <f>VLOOKUP(D1568,sku归属!A:B,2,0)</f>
        <v>#N/A</v>
      </c>
      <c r="K1568" s="193"/>
      <c r="L1568" s="194"/>
      <c r="M1568" s="195"/>
    </row>
    <row r="1569" spans="1:13" s="61" customFormat="1" customHeight="1">
      <c r="A1569"/>
      <c r="B1569"/>
      <c r="C1569"/>
      <c r="D1569"/>
      <c r="E1569"/>
      <c r="F1569" s="61"/>
      <c r="G1569" s="196" t="e">
        <f>VLOOKUP(D1569,sku归属!A:B,2,0)</f>
        <v>#N/A</v>
      </c>
      <c r="K1569" s="193"/>
      <c r="L1569" s="194"/>
      <c r="M1569" s="195"/>
    </row>
    <row r="1570" spans="1:13" s="61" customFormat="1" customHeight="1">
      <c r="A1570"/>
      <c r="B1570"/>
      <c r="C1570"/>
      <c r="D1570"/>
      <c r="E1570"/>
      <c r="F1570" s="61"/>
      <c r="G1570" s="196" t="e">
        <f>VLOOKUP(D1570,sku归属!A:B,2,0)</f>
        <v>#N/A</v>
      </c>
      <c r="K1570" s="193"/>
      <c r="L1570" s="194"/>
      <c r="M1570" s="195"/>
    </row>
    <row r="1571" spans="1:13" s="61" customFormat="1" customHeight="1">
      <c r="A1571"/>
      <c r="B1571"/>
      <c r="C1571"/>
      <c r="D1571"/>
      <c r="E1571"/>
      <c r="F1571" s="61"/>
      <c r="G1571" s="196" t="e">
        <f>VLOOKUP(D1571,sku归属!A:B,2,0)</f>
        <v>#N/A</v>
      </c>
      <c r="K1571" s="193"/>
      <c r="L1571" s="194"/>
      <c r="M1571" s="195"/>
    </row>
    <row r="1572" spans="1:13" s="61" customFormat="1" customHeight="1">
      <c r="A1572"/>
      <c r="B1572"/>
      <c r="C1572"/>
      <c r="D1572"/>
      <c r="E1572"/>
      <c r="F1572" s="61"/>
      <c r="G1572" s="196" t="e">
        <f>VLOOKUP(D1572,sku归属!A:B,2,0)</f>
        <v>#N/A</v>
      </c>
      <c r="K1572" s="193"/>
      <c r="L1572" s="194"/>
      <c r="M1572" s="195"/>
    </row>
    <row r="1573" spans="1:13" s="61" customFormat="1" customHeight="1">
      <c r="A1573"/>
      <c r="B1573"/>
      <c r="C1573"/>
      <c r="D1573"/>
      <c r="E1573"/>
      <c r="F1573" s="61"/>
      <c r="G1573" s="196" t="e">
        <f>VLOOKUP(D1573,sku归属!A:B,2,0)</f>
        <v>#N/A</v>
      </c>
      <c r="K1573" s="193"/>
      <c r="L1573" s="194"/>
      <c r="M1573" s="195"/>
    </row>
    <row r="1574" spans="1:13" s="61" customFormat="1" customHeight="1">
      <c r="A1574"/>
      <c r="B1574"/>
      <c r="C1574"/>
      <c r="D1574"/>
      <c r="E1574"/>
      <c r="F1574" s="61"/>
      <c r="G1574" s="196" t="e">
        <f>VLOOKUP(D1574,sku归属!A:B,2,0)</f>
        <v>#N/A</v>
      </c>
      <c r="K1574" s="193"/>
      <c r="L1574" s="194"/>
      <c r="M1574" s="195"/>
    </row>
    <row r="1575" spans="1:13" s="61" customFormat="1" customHeight="1">
      <c r="A1575"/>
      <c r="B1575"/>
      <c r="C1575"/>
      <c r="D1575"/>
      <c r="E1575"/>
      <c r="F1575" s="61"/>
      <c r="G1575" s="196" t="e">
        <f>VLOOKUP(D1575,sku归属!A:B,2,0)</f>
        <v>#N/A</v>
      </c>
      <c r="K1575" s="193"/>
      <c r="L1575" s="194"/>
      <c r="M1575" s="195"/>
    </row>
    <row r="1576" spans="1:13" s="61" customFormat="1" customHeight="1">
      <c r="A1576"/>
      <c r="B1576"/>
      <c r="C1576"/>
      <c r="D1576"/>
      <c r="E1576"/>
      <c r="F1576" s="61"/>
      <c r="G1576" s="196" t="e">
        <f>VLOOKUP(D1576,sku归属!A:B,2,0)</f>
        <v>#N/A</v>
      </c>
      <c r="K1576" s="193"/>
      <c r="L1576" s="194"/>
      <c r="M1576" s="195"/>
    </row>
    <row r="1577" spans="1:13" s="61" customFormat="1" customHeight="1">
      <c r="A1577"/>
      <c r="B1577"/>
      <c r="C1577"/>
      <c r="D1577"/>
      <c r="E1577"/>
      <c r="F1577" s="61"/>
      <c r="G1577" s="196" t="e">
        <f>VLOOKUP(D1577,sku归属!A:B,2,0)</f>
        <v>#N/A</v>
      </c>
      <c r="K1577" s="193"/>
      <c r="L1577" s="194"/>
      <c r="M1577" s="195"/>
    </row>
    <row r="1578" spans="1:13" s="61" customFormat="1" customHeight="1">
      <c r="A1578"/>
      <c r="B1578"/>
      <c r="C1578"/>
      <c r="D1578"/>
      <c r="E1578"/>
      <c r="F1578" s="61"/>
      <c r="G1578" s="196" t="e">
        <f>VLOOKUP(D1578,sku归属!A:B,2,0)</f>
        <v>#N/A</v>
      </c>
      <c r="K1578" s="193"/>
      <c r="L1578" s="194"/>
      <c r="M1578" s="195"/>
    </row>
    <row r="1579" spans="1:13" s="61" customFormat="1" customHeight="1">
      <c r="A1579"/>
      <c r="B1579"/>
      <c r="C1579"/>
      <c r="D1579"/>
      <c r="E1579"/>
      <c r="F1579" s="61"/>
      <c r="G1579" s="196" t="e">
        <f>VLOOKUP(D1579,sku归属!A:B,2,0)</f>
        <v>#N/A</v>
      </c>
      <c r="K1579" s="193"/>
      <c r="L1579" s="194"/>
      <c r="M1579" s="195"/>
    </row>
    <row r="1580" spans="1:13" s="61" customFormat="1" customHeight="1">
      <c r="A1580"/>
      <c r="B1580"/>
      <c r="C1580"/>
      <c r="D1580"/>
      <c r="E1580"/>
      <c r="F1580" s="61"/>
      <c r="G1580" s="196" t="e">
        <f>VLOOKUP(D1580,sku归属!A:B,2,0)</f>
        <v>#N/A</v>
      </c>
      <c r="K1580" s="193"/>
      <c r="L1580" s="194"/>
      <c r="M1580" s="195"/>
    </row>
    <row r="1581" spans="1:13" s="61" customFormat="1" customHeight="1">
      <c r="A1581"/>
      <c r="B1581"/>
      <c r="C1581"/>
      <c r="D1581"/>
      <c r="E1581"/>
      <c r="F1581" s="61"/>
      <c r="G1581" s="196" t="e">
        <f>VLOOKUP(D1581,sku归属!A:B,2,0)</f>
        <v>#N/A</v>
      </c>
      <c r="K1581" s="193"/>
      <c r="L1581" s="194"/>
      <c r="M1581" s="195"/>
    </row>
    <row r="1582" spans="1:13" s="61" customFormat="1" customHeight="1">
      <c r="A1582"/>
      <c r="B1582"/>
      <c r="C1582"/>
      <c r="D1582"/>
      <c r="E1582"/>
      <c r="F1582" s="61"/>
      <c r="G1582" s="196" t="e">
        <f>VLOOKUP(D1582,sku归属!A:B,2,0)</f>
        <v>#N/A</v>
      </c>
      <c r="K1582" s="193"/>
      <c r="L1582" s="194"/>
      <c r="M1582" s="195"/>
    </row>
    <row r="1583" spans="1:13" s="61" customFormat="1" customHeight="1">
      <c r="A1583"/>
      <c r="B1583"/>
      <c r="C1583"/>
      <c r="D1583"/>
      <c r="E1583"/>
      <c r="F1583" s="61"/>
      <c r="G1583" s="196" t="e">
        <f>VLOOKUP(D1583,sku归属!A:B,2,0)</f>
        <v>#N/A</v>
      </c>
      <c r="K1583" s="193"/>
      <c r="L1583" s="194"/>
      <c r="M1583" s="195"/>
    </row>
    <row r="1584" spans="1:13" s="61" customFormat="1" customHeight="1">
      <c r="A1584"/>
      <c r="B1584"/>
      <c r="C1584"/>
      <c r="D1584"/>
      <c r="E1584"/>
      <c r="F1584" s="61"/>
      <c r="G1584" s="196" t="e">
        <f>VLOOKUP(D1584,sku归属!A:B,2,0)</f>
        <v>#N/A</v>
      </c>
      <c r="K1584" s="193"/>
      <c r="L1584" s="194"/>
      <c r="M1584" s="195"/>
    </row>
    <row r="1585" spans="1:13" s="61" customFormat="1" customHeight="1">
      <c r="A1585"/>
      <c r="B1585"/>
      <c r="C1585"/>
      <c r="D1585"/>
      <c r="E1585"/>
      <c r="F1585" s="61"/>
      <c r="G1585" s="196" t="e">
        <f>VLOOKUP(D1585,sku归属!A:B,2,0)</f>
        <v>#N/A</v>
      </c>
      <c r="K1585" s="193"/>
      <c r="L1585" s="194"/>
      <c r="M1585" s="195"/>
    </row>
    <row r="1586" spans="1:13" s="61" customFormat="1" customHeight="1">
      <c r="A1586"/>
      <c r="B1586"/>
      <c r="C1586"/>
      <c r="D1586"/>
      <c r="E1586"/>
      <c r="F1586" s="61"/>
      <c r="G1586" s="196" t="e">
        <f>VLOOKUP(D1586,sku归属!A:B,2,0)</f>
        <v>#N/A</v>
      </c>
      <c r="K1586" s="193"/>
      <c r="L1586" s="194"/>
      <c r="M1586" s="195"/>
    </row>
    <row r="1587" spans="1:13" s="61" customFormat="1" customHeight="1">
      <c r="A1587"/>
      <c r="B1587"/>
      <c r="C1587"/>
      <c r="D1587"/>
      <c r="E1587"/>
      <c r="F1587" s="61"/>
      <c r="G1587" s="196" t="e">
        <f>VLOOKUP(D1587,sku归属!A:B,2,0)</f>
        <v>#N/A</v>
      </c>
      <c r="K1587" s="193"/>
      <c r="L1587" s="194"/>
      <c r="M1587" s="195"/>
    </row>
    <row r="1588" spans="1:13" s="61" customFormat="1" customHeight="1">
      <c r="A1588"/>
      <c r="B1588"/>
      <c r="C1588"/>
      <c r="D1588"/>
      <c r="E1588"/>
      <c r="F1588" s="61"/>
      <c r="G1588" s="196" t="e">
        <f>VLOOKUP(D1588,sku归属!A:B,2,0)</f>
        <v>#N/A</v>
      </c>
      <c r="K1588" s="193"/>
      <c r="L1588" s="194"/>
      <c r="M1588" s="195"/>
    </row>
    <row r="1589" spans="1:13" s="61" customFormat="1" customHeight="1">
      <c r="A1589"/>
      <c r="B1589"/>
      <c r="C1589"/>
      <c r="D1589"/>
      <c r="E1589"/>
      <c r="F1589" s="61"/>
      <c r="G1589" s="196" t="e">
        <f>VLOOKUP(D1589,sku归属!A:B,2,0)</f>
        <v>#N/A</v>
      </c>
      <c r="K1589" s="193"/>
      <c r="L1589" s="194"/>
      <c r="M1589" s="195"/>
    </row>
    <row r="1590" spans="1:13" s="61" customFormat="1" customHeight="1">
      <c r="A1590"/>
      <c r="B1590"/>
      <c r="C1590"/>
      <c r="D1590"/>
      <c r="E1590"/>
      <c r="F1590" s="61"/>
      <c r="G1590" s="196" t="e">
        <f>VLOOKUP(D1590,sku归属!A:B,2,0)</f>
        <v>#N/A</v>
      </c>
      <c r="K1590" s="193"/>
      <c r="L1590" s="194"/>
      <c r="M1590" s="195"/>
    </row>
    <row r="1591" spans="1:13" s="61" customFormat="1" customHeight="1">
      <c r="A1591"/>
      <c r="B1591"/>
      <c r="C1591"/>
      <c r="D1591"/>
      <c r="E1591"/>
      <c r="F1591" s="61"/>
      <c r="G1591" s="196" t="e">
        <f>VLOOKUP(D1591,sku归属!A:B,2,0)</f>
        <v>#N/A</v>
      </c>
      <c r="K1591" s="193"/>
      <c r="L1591" s="194"/>
      <c r="M1591" s="195"/>
    </row>
    <row r="1592" spans="1:13" s="61" customFormat="1" customHeight="1">
      <c r="A1592"/>
      <c r="B1592"/>
      <c r="C1592"/>
      <c r="D1592"/>
      <c r="E1592"/>
      <c r="F1592" s="61"/>
      <c r="G1592" s="196" t="e">
        <f>VLOOKUP(D1592,sku归属!A:B,2,0)</f>
        <v>#N/A</v>
      </c>
      <c r="K1592" s="193"/>
      <c r="L1592" s="194"/>
      <c r="M1592" s="195"/>
    </row>
    <row r="1593" spans="1:13" s="61" customFormat="1" customHeight="1">
      <c r="A1593"/>
      <c r="B1593"/>
      <c r="C1593"/>
      <c r="D1593"/>
      <c r="E1593"/>
      <c r="F1593" s="61"/>
      <c r="G1593" s="196" t="e">
        <f>VLOOKUP(D1593,sku归属!A:B,2,0)</f>
        <v>#N/A</v>
      </c>
      <c r="K1593" s="193"/>
      <c r="L1593" s="194"/>
      <c r="M1593" s="195"/>
    </row>
    <row r="1594" spans="1:13" s="61" customFormat="1" customHeight="1">
      <c r="A1594"/>
      <c r="B1594"/>
      <c r="C1594"/>
      <c r="D1594"/>
      <c r="E1594"/>
      <c r="F1594" s="61"/>
      <c r="G1594" s="196" t="e">
        <f>VLOOKUP(D1594,sku归属!A:B,2,0)</f>
        <v>#N/A</v>
      </c>
      <c r="K1594" s="193"/>
      <c r="L1594" s="194"/>
      <c r="M1594" s="195"/>
    </row>
    <row r="1595" spans="1:13" s="61" customFormat="1" customHeight="1">
      <c r="A1595"/>
      <c r="B1595"/>
      <c r="C1595"/>
      <c r="D1595"/>
      <c r="E1595"/>
      <c r="F1595" s="61"/>
      <c r="G1595" s="196" t="e">
        <f>VLOOKUP(D1595,sku归属!A:B,2,0)</f>
        <v>#N/A</v>
      </c>
      <c r="K1595" s="193"/>
      <c r="L1595" s="194"/>
      <c r="M1595" s="195"/>
    </row>
    <row r="1596" spans="1:13" s="61" customFormat="1" customHeight="1">
      <c r="A1596"/>
      <c r="B1596"/>
      <c r="C1596"/>
      <c r="D1596"/>
      <c r="E1596"/>
      <c r="F1596" s="61"/>
      <c r="G1596" s="196" t="e">
        <f>VLOOKUP(D1596,sku归属!A:B,2,0)</f>
        <v>#N/A</v>
      </c>
      <c r="K1596" s="193"/>
      <c r="L1596" s="194"/>
      <c r="M1596" s="195"/>
    </row>
    <row r="1597" spans="1:13" s="61" customFormat="1" customHeight="1">
      <c r="A1597"/>
      <c r="B1597"/>
      <c r="C1597"/>
      <c r="D1597"/>
      <c r="E1597"/>
      <c r="F1597" s="61"/>
      <c r="G1597" s="196" t="e">
        <f>VLOOKUP(D1597,sku归属!A:B,2,0)</f>
        <v>#N/A</v>
      </c>
      <c r="K1597" s="193"/>
      <c r="L1597" s="194"/>
      <c r="M1597" s="195"/>
    </row>
    <row r="1598" spans="1:13" s="61" customFormat="1" customHeight="1">
      <c r="A1598"/>
      <c r="B1598"/>
      <c r="C1598"/>
      <c r="D1598"/>
      <c r="E1598"/>
      <c r="F1598" s="61"/>
      <c r="G1598" s="196" t="e">
        <f>VLOOKUP(D1598,sku归属!A:B,2,0)</f>
        <v>#N/A</v>
      </c>
      <c r="K1598" s="193"/>
      <c r="L1598" s="194"/>
      <c r="M1598" s="195"/>
    </row>
    <row r="1599" spans="1:13" s="61" customFormat="1" customHeight="1">
      <c r="A1599"/>
      <c r="B1599"/>
      <c r="C1599"/>
      <c r="D1599"/>
      <c r="E1599"/>
      <c r="F1599" s="61"/>
      <c r="G1599" s="196" t="e">
        <f>VLOOKUP(D1599,sku归属!A:B,2,0)</f>
        <v>#N/A</v>
      </c>
      <c r="K1599" s="193"/>
      <c r="L1599" s="194"/>
      <c r="M1599" s="195"/>
    </row>
    <row r="1600" spans="1:13" s="61" customFormat="1" customHeight="1">
      <c r="A1600"/>
      <c r="B1600"/>
      <c r="C1600"/>
      <c r="D1600"/>
      <c r="E1600"/>
      <c r="F1600" s="61"/>
      <c r="G1600" s="196" t="e">
        <f>VLOOKUP(D1600,sku归属!A:B,2,0)</f>
        <v>#N/A</v>
      </c>
      <c r="K1600" s="193"/>
      <c r="L1600" s="194"/>
      <c r="M1600" s="195"/>
    </row>
    <row r="1601" spans="1:13" s="61" customFormat="1" customHeight="1">
      <c r="A1601"/>
      <c r="B1601"/>
      <c r="C1601"/>
      <c r="D1601"/>
      <c r="E1601"/>
      <c r="F1601" s="61"/>
      <c r="G1601" s="196" t="e">
        <f>VLOOKUP(D1601,sku归属!A:B,2,0)</f>
        <v>#N/A</v>
      </c>
      <c r="K1601" s="193"/>
      <c r="L1601" s="194"/>
      <c r="M1601" s="195"/>
    </row>
    <row r="1602" spans="1:13" s="61" customFormat="1" customHeight="1">
      <c r="A1602"/>
      <c r="B1602"/>
      <c r="C1602"/>
      <c r="D1602"/>
      <c r="E1602"/>
      <c r="F1602" s="61"/>
      <c r="G1602" s="196" t="e">
        <f>VLOOKUP(D1602,sku归属!A:B,2,0)</f>
        <v>#N/A</v>
      </c>
      <c r="K1602" s="193"/>
      <c r="L1602" s="194"/>
      <c r="M1602" s="195"/>
    </row>
    <row r="1603" spans="1:13" s="61" customFormat="1" customHeight="1">
      <c r="A1603"/>
      <c r="B1603"/>
      <c r="C1603"/>
      <c r="D1603"/>
      <c r="E1603"/>
      <c r="F1603" s="61"/>
      <c r="G1603" s="196" t="e">
        <f>VLOOKUP(D1603,sku归属!A:B,2,0)</f>
        <v>#N/A</v>
      </c>
      <c r="K1603" s="193"/>
      <c r="L1603" s="194"/>
      <c r="M1603" s="195"/>
    </row>
    <row r="1604" spans="1:13" s="61" customFormat="1" customHeight="1">
      <c r="A1604"/>
      <c r="B1604"/>
      <c r="C1604"/>
      <c r="D1604"/>
      <c r="E1604"/>
      <c r="F1604" s="61"/>
      <c r="G1604" s="196" t="e">
        <f>VLOOKUP(D1604,sku归属!A:B,2,0)</f>
        <v>#N/A</v>
      </c>
      <c r="K1604" s="193"/>
      <c r="L1604" s="194"/>
      <c r="M1604" s="195"/>
    </row>
    <row r="1605" spans="1:13" s="61" customFormat="1" customHeight="1">
      <c r="A1605"/>
      <c r="B1605"/>
      <c r="C1605"/>
      <c r="D1605"/>
      <c r="E1605"/>
      <c r="F1605" s="61"/>
      <c r="G1605" s="196" t="e">
        <f>VLOOKUP(D1605,sku归属!A:B,2,0)</f>
        <v>#N/A</v>
      </c>
      <c r="K1605" s="193"/>
      <c r="L1605" s="194"/>
      <c r="M1605" s="195"/>
    </row>
    <row r="1606" spans="1:13" s="61" customFormat="1" customHeight="1">
      <c r="A1606"/>
      <c r="B1606"/>
      <c r="C1606"/>
      <c r="D1606"/>
      <c r="E1606"/>
      <c r="F1606" s="61"/>
      <c r="G1606" s="196" t="e">
        <f>VLOOKUP(D1606,sku归属!A:B,2,0)</f>
        <v>#N/A</v>
      </c>
      <c r="K1606" s="193"/>
      <c r="L1606" s="194"/>
      <c r="M1606" s="195"/>
    </row>
    <row r="1607" spans="1:13" s="61" customFormat="1" customHeight="1">
      <c r="A1607"/>
      <c r="B1607"/>
      <c r="C1607"/>
      <c r="D1607"/>
      <c r="E1607"/>
      <c r="F1607" s="61"/>
      <c r="G1607" s="196" t="e">
        <f>VLOOKUP(D1607,sku归属!A:B,2,0)</f>
        <v>#N/A</v>
      </c>
      <c r="K1607" s="193"/>
      <c r="L1607" s="194"/>
      <c r="M1607" s="195"/>
    </row>
    <row r="1608" spans="1:13" s="61" customFormat="1" customHeight="1">
      <c r="A1608"/>
      <c r="B1608"/>
      <c r="C1608"/>
      <c r="D1608"/>
      <c r="E1608"/>
      <c r="F1608" s="61"/>
      <c r="G1608" s="196" t="e">
        <f>VLOOKUP(D1608,sku归属!A:B,2,0)</f>
        <v>#N/A</v>
      </c>
      <c r="K1608" s="193"/>
      <c r="L1608" s="194"/>
      <c r="M1608" s="195"/>
    </row>
    <row r="1609" spans="1:13" s="61" customFormat="1" customHeight="1">
      <c r="A1609"/>
      <c r="B1609"/>
      <c r="C1609"/>
      <c r="D1609"/>
      <c r="E1609"/>
      <c r="F1609" s="61"/>
      <c r="G1609" s="196" t="e">
        <f>VLOOKUP(D1609,sku归属!A:B,2,0)</f>
        <v>#N/A</v>
      </c>
      <c r="K1609" s="193"/>
      <c r="L1609" s="194"/>
      <c r="M1609" s="195"/>
    </row>
    <row r="1610" spans="1:13" s="61" customFormat="1" customHeight="1">
      <c r="A1610"/>
      <c r="B1610"/>
      <c r="C1610"/>
      <c r="D1610"/>
      <c r="E1610"/>
      <c r="F1610" s="61"/>
      <c r="G1610" s="196" t="e">
        <f>VLOOKUP(D1610,sku归属!A:B,2,0)</f>
        <v>#N/A</v>
      </c>
      <c r="K1610" s="193"/>
      <c r="L1610" s="194"/>
      <c r="M1610" s="195"/>
    </row>
    <row r="1611" spans="1:13" s="61" customFormat="1" customHeight="1">
      <c r="A1611"/>
      <c r="B1611"/>
      <c r="C1611"/>
      <c r="D1611"/>
      <c r="E1611"/>
      <c r="F1611" s="61"/>
      <c r="G1611" s="196" t="e">
        <f>VLOOKUP(D1611,sku归属!A:B,2,0)</f>
        <v>#N/A</v>
      </c>
      <c r="K1611" s="193"/>
      <c r="L1611" s="194"/>
      <c r="M1611" s="195"/>
    </row>
    <row r="1612" spans="1:13" s="61" customFormat="1" customHeight="1">
      <c r="A1612"/>
      <c r="B1612"/>
      <c r="C1612"/>
      <c r="D1612"/>
      <c r="E1612"/>
      <c r="F1612" s="61"/>
      <c r="G1612" s="196" t="e">
        <f>VLOOKUP(D1612,sku归属!A:B,2,0)</f>
        <v>#N/A</v>
      </c>
      <c r="K1612" s="193"/>
      <c r="L1612" s="194"/>
      <c r="M1612" s="195"/>
    </row>
    <row r="1613" spans="1:13" s="61" customFormat="1" customHeight="1">
      <c r="A1613"/>
      <c r="B1613"/>
      <c r="C1613"/>
      <c r="D1613"/>
      <c r="E1613"/>
      <c r="F1613" s="61"/>
      <c r="G1613" s="196" t="e">
        <f>VLOOKUP(D1613,sku归属!A:B,2,0)</f>
        <v>#N/A</v>
      </c>
      <c r="K1613" s="193"/>
      <c r="L1613" s="194"/>
      <c r="M1613" s="195"/>
    </row>
    <row r="1614" spans="1:13" s="61" customFormat="1" customHeight="1">
      <c r="A1614"/>
      <c r="B1614"/>
      <c r="C1614"/>
      <c r="D1614"/>
      <c r="E1614"/>
      <c r="F1614" s="61"/>
      <c r="G1614" s="196" t="e">
        <f>VLOOKUP(D1614,sku归属!A:B,2,0)</f>
        <v>#N/A</v>
      </c>
      <c r="K1614" s="193"/>
      <c r="L1614" s="194"/>
      <c r="M1614" s="195"/>
    </row>
    <row r="1615" spans="1:13" s="61" customFormat="1" customHeight="1">
      <c r="A1615"/>
      <c r="B1615"/>
      <c r="C1615"/>
      <c r="D1615"/>
      <c r="E1615"/>
      <c r="F1615" s="61"/>
      <c r="G1615" s="196" t="e">
        <f>VLOOKUP(D1615,sku归属!A:B,2,0)</f>
        <v>#N/A</v>
      </c>
      <c r="K1615" s="193"/>
      <c r="L1615" s="194"/>
      <c r="M1615" s="195"/>
    </row>
    <row r="1616" spans="1:13" s="61" customFormat="1" customHeight="1">
      <c r="A1616"/>
      <c r="B1616"/>
      <c r="C1616"/>
      <c r="D1616"/>
      <c r="E1616"/>
      <c r="F1616" s="61"/>
      <c r="G1616" s="196" t="e">
        <f>VLOOKUP(D1616,sku归属!A:B,2,0)</f>
        <v>#N/A</v>
      </c>
      <c r="K1616" s="193"/>
      <c r="L1616" s="194"/>
      <c r="M1616" s="195"/>
    </row>
    <row r="1617" spans="1:13" s="61" customFormat="1" customHeight="1">
      <c r="A1617"/>
      <c r="B1617"/>
      <c r="C1617"/>
      <c r="D1617"/>
      <c r="E1617"/>
      <c r="F1617" s="61"/>
      <c r="G1617" s="196" t="e">
        <f>VLOOKUP(D1617,sku归属!A:B,2,0)</f>
        <v>#N/A</v>
      </c>
      <c r="K1617" s="193"/>
      <c r="L1617" s="194"/>
      <c r="M1617" s="195"/>
    </row>
    <row r="1618" spans="1:13" s="61" customFormat="1" customHeight="1">
      <c r="A1618"/>
      <c r="B1618"/>
      <c r="C1618"/>
      <c r="D1618"/>
      <c r="E1618"/>
      <c r="F1618" s="61"/>
      <c r="G1618" s="196" t="e">
        <f>VLOOKUP(D1618,sku归属!A:B,2,0)</f>
        <v>#N/A</v>
      </c>
      <c r="K1618" s="193"/>
      <c r="L1618" s="194"/>
      <c r="M1618" s="195"/>
    </row>
    <row r="1619" spans="1:13" s="61" customFormat="1" customHeight="1">
      <c r="A1619"/>
      <c r="B1619"/>
      <c r="C1619"/>
      <c r="D1619"/>
      <c r="E1619"/>
      <c r="F1619" s="61"/>
      <c r="G1619" s="196" t="e">
        <f>VLOOKUP(D1619,sku归属!A:B,2,0)</f>
        <v>#N/A</v>
      </c>
      <c r="K1619" s="193"/>
      <c r="L1619" s="194"/>
      <c r="M1619" s="195"/>
    </row>
    <row r="1620" spans="1:13" s="61" customFormat="1" customHeight="1">
      <c r="A1620"/>
      <c r="B1620"/>
      <c r="C1620"/>
      <c r="D1620"/>
      <c r="E1620"/>
      <c r="F1620" s="61"/>
      <c r="G1620" s="196" t="e">
        <f>VLOOKUP(D1620,sku归属!A:B,2,0)</f>
        <v>#N/A</v>
      </c>
      <c r="K1620" s="193"/>
      <c r="L1620" s="194"/>
      <c r="M1620" s="195"/>
    </row>
    <row r="1621" spans="1:13" s="61" customFormat="1" customHeight="1">
      <c r="A1621"/>
      <c r="B1621"/>
      <c r="C1621"/>
      <c r="D1621"/>
      <c r="E1621"/>
      <c r="F1621" s="61"/>
      <c r="G1621" s="196" t="e">
        <f>VLOOKUP(D1621,sku归属!A:B,2,0)</f>
        <v>#N/A</v>
      </c>
      <c r="K1621" s="193"/>
      <c r="L1621" s="194"/>
      <c r="M1621" s="195"/>
    </row>
    <row r="1622" spans="1:13" s="61" customFormat="1" customHeight="1">
      <c r="A1622"/>
      <c r="B1622"/>
      <c r="C1622"/>
      <c r="D1622"/>
      <c r="E1622"/>
      <c r="F1622" s="61"/>
      <c r="G1622" s="196" t="e">
        <f>VLOOKUP(D1622,sku归属!A:B,2,0)</f>
        <v>#N/A</v>
      </c>
      <c r="K1622" s="193"/>
      <c r="L1622" s="194"/>
      <c r="M1622" s="195"/>
    </row>
    <row r="1623" spans="1:13" s="61" customFormat="1" customHeight="1">
      <c r="A1623"/>
      <c r="B1623"/>
      <c r="C1623"/>
      <c r="D1623"/>
      <c r="E1623"/>
      <c r="F1623" s="61"/>
      <c r="G1623" s="196" t="e">
        <f>VLOOKUP(D1623,sku归属!A:B,2,0)</f>
        <v>#N/A</v>
      </c>
      <c r="K1623" s="193"/>
      <c r="L1623" s="194"/>
      <c r="M1623" s="195"/>
    </row>
    <row r="1624" spans="1:13" s="61" customFormat="1" customHeight="1">
      <c r="A1624"/>
      <c r="B1624"/>
      <c r="C1624"/>
      <c r="D1624"/>
      <c r="E1624"/>
      <c r="F1624" s="61"/>
      <c r="G1624" s="196" t="e">
        <f>VLOOKUP(D1624,sku归属!A:B,2,0)</f>
        <v>#N/A</v>
      </c>
      <c r="K1624" s="193"/>
      <c r="L1624" s="194"/>
      <c r="M1624" s="195"/>
    </row>
    <row r="1625" spans="1:13" s="61" customFormat="1" customHeight="1">
      <c r="A1625"/>
      <c r="B1625"/>
      <c r="C1625"/>
      <c r="D1625"/>
      <c r="E1625"/>
      <c r="F1625" s="61"/>
      <c r="G1625" s="196" t="e">
        <f>VLOOKUP(D1625,sku归属!A:B,2,0)</f>
        <v>#N/A</v>
      </c>
      <c r="K1625" s="193"/>
      <c r="L1625" s="194"/>
      <c r="M1625" s="195"/>
    </row>
    <row r="1626" spans="1:13" s="61" customFormat="1" customHeight="1">
      <c r="A1626"/>
      <c r="B1626"/>
      <c r="C1626"/>
      <c r="D1626"/>
      <c r="E1626"/>
      <c r="F1626" s="61"/>
      <c r="G1626" s="196" t="e">
        <f>VLOOKUP(D1626,sku归属!A:B,2,0)</f>
        <v>#N/A</v>
      </c>
      <c r="K1626" s="193"/>
      <c r="L1626" s="194"/>
      <c r="M1626" s="195"/>
    </row>
    <row r="1627" spans="1:13" s="61" customFormat="1" customHeight="1">
      <c r="A1627"/>
      <c r="B1627"/>
      <c r="C1627"/>
      <c r="D1627"/>
      <c r="E1627"/>
      <c r="F1627" s="61"/>
      <c r="G1627" s="196" t="e">
        <f>VLOOKUP(D1627,sku归属!A:B,2,0)</f>
        <v>#N/A</v>
      </c>
      <c r="K1627" s="193"/>
      <c r="L1627" s="194"/>
      <c r="M1627" s="195"/>
    </row>
    <row r="1628" spans="1:13" s="61" customFormat="1" customHeight="1">
      <c r="A1628"/>
      <c r="B1628"/>
      <c r="C1628"/>
      <c r="D1628"/>
      <c r="E1628"/>
      <c r="F1628" s="61"/>
      <c r="G1628" s="196" t="e">
        <f>VLOOKUP(D1628,sku归属!A:B,2,0)</f>
        <v>#N/A</v>
      </c>
      <c r="K1628" s="193"/>
      <c r="L1628" s="194"/>
      <c r="M1628" s="195"/>
    </row>
    <row r="1629" spans="1:13" s="61" customFormat="1" customHeight="1">
      <c r="A1629"/>
      <c r="B1629"/>
      <c r="C1629"/>
      <c r="D1629"/>
      <c r="E1629"/>
      <c r="F1629" s="61"/>
      <c r="G1629" s="196" t="e">
        <f>VLOOKUP(D1629,sku归属!A:B,2,0)</f>
        <v>#N/A</v>
      </c>
      <c r="K1629" s="193"/>
      <c r="L1629" s="194"/>
      <c r="M1629" s="195"/>
    </row>
    <row r="1630" spans="1:13" s="61" customFormat="1" customHeight="1">
      <c r="A1630"/>
      <c r="B1630"/>
      <c r="C1630"/>
      <c r="D1630"/>
      <c r="E1630"/>
      <c r="F1630" s="61"/>
      <c r="G1630" s="196" t="e">
        <f>VLOOKUP(D1630,sku归属!A:B,2,0)</f>
        <v>#N/A</v>
      </c>
      <c r="K1630" s="193"/>
      <c r="L1630" s="194"/>
      <c r="M1630" s="195"/>
    </row>
    <row r="1631" spans="1:13" s="61" customFormat="1" customHeight="1">
      <c r="A1631"/>
      <c r="B1631"/>
      <c r="C1631"/>
      <c r="D1631"/>
      <c r="E1631"/>
      <c r="F1631" s="61"/>
      <c r="G1631" s="196" t="e">
        <f>VLOOKUP(D1631,sku归属!A:B,2,0)</f>
        <v>#N/A</v>
      </c>
      <c r="K1631" s="193"/>
      <c r="L1631" s="194"/>
      <c r="M1631" s="195"/>
    </row>
    <row r="1632" spans="1:13" s="61" customFormat="1" customHeight="1">
      <c r="A1632"/>
      <c r="B1632"/>
      <c r="C1632"/>
      <c r="D1632"/>
      <c r="E1632"/>
      <c r="F1632" s="61"/>
      <c r="G1632" s="196" t="e">
        <f>VLOOKUP(D1632,sku归属!A:B,2,0)</f>
        <v>#N/A</v>
      </c>
      <c r="K1632" s="193"/>
      <c r="L1632" s="194"/>
      <c r="M1632" s="195"/>
    </row>
    <row r="1633" spans="1:13" s="61" customFormat="1" customHeight="1">
      <c r="A1633"/>
      <c r="B1633"/>
      <c r="C1633"/>
      <c r="D1633"/>
      <c r="E1633"/>
      <c r="F1633" s="61"/>
      <c r="G1633" s="196" t="e">
        <f>VLOOKUP(D1633,sku归属!A:B,2,0)</f>
        <v>#N/A</v>
      </c>
      <c r="K1633" s="193"/>
      <c r="L1633" s="194"/>
      <c r="M1633" s="195"/>
    </row>
    <row r="1634" spans="1:13" s="61" customFormat="1" customHeight="1">
      <c r="A1634"/>
      <c r="B1634"/>
      <c r="C1634"/>
      <c r="D1634"/>
      <c r="E1634"/>
      <c r="F1634" s="61"/>
      <c r="G1634" s="196" t="e">
        <f>VLOOKUP(D1634,sku归属!A:B,2,0)</f>
        <v>#N/A</v>
      </c>
      <c r="K1634" s="193"/>
      <c r="L1634" s="194"/>
      <c r="M1634" s="195"/>
    </row>
    <row r="1635" spans="1:13" s="61" customFormat="1" customHeight="1">
      <c r="A1635"/>
      <c r="B1635"/>
      <c r="C1635"/>
      <c r="D1635"/>
      <c r="E1635"/>
      <c r="F1635" s="61"/>
      <c r="G1635" s="196" t="e">
        <f>VLOOKUP(D1635,sku归属!A:B,2,0)</f>
        <v>#N/A</v>
      </c>
      <c r="K1635" s="193"/>
      <c r="L1635" s="194"/>
      <c r="M1635" s="195"/>
    </row>
    <row r="1636" spans="1:13" s="61" customFormat="1" customHeight="1">
      <c r="A1636"/>
      <c r="B1636"/>
      <c r="C1636"/>
      <c r="D1636"/>
      <c r="E1636"/>
      <c r="F1636" s="61"/>
      <c r="G1636" s="196" t="e">
        <f>VLOOKUP(D1636,sku归属!A:B,2,0)</f>
        <v>#N/A</v>
      </c>
      <c r="K1636" s="193"/>
      <c r="L1636" s="194"/>
      <c r="M1636" s="195"/>
    </row>
    <row r="1637" spans="1:13" s="61" customFormat="1" customHeight="1">
      <c r="A1637"/>
      <c r="B1637"/>
      <c r="C1637"/>
      <c r="D1637"/>
      <c r="E1637"/>
      <c r="F1637" s="61"/>
      <c r="G1637" s="196" t="e">
        <f>VLOOKUP(D1637,sku归属!A:B,2,0)</f>
        <v>#N/A</v>
      </c>
      <c r="K1637" s="193"/>
      <c r="L1637" s="194"/>
      <c r="M1637" s="195"/>
    </row>
    <row r="1638" spans="1:13" s="61" customFormat="1" customHeight="1">
      <c r="A1638"/>
      <c r="B1638"/>
      <c r="C1638"/>
      <c r="D1638"/>
      <c r="E1638"/>
      <c r="F1638" s="61"/>
      <c r="G1638" s="196" t="e">
        <f>VLOOKUP(D1638,sku归属!A:B,2,0)</f>
        <v>#N/A</v>
      </c>
      <c r="K1638" s="193"/>
      <c r="L1638" s="194"/>
      <c r="M1638" s="195"/>
    </row>
    <row r="1639" spans="1:13" s="61" customFormat="1" customHeight="1">
      <c r="A1639"/>
      <c r="B1639"/>
      <c r="C1639"/>
      <c r="D1639"/>
      <c r="E1639"/>
      <c r="F1639" s="61"/>
      <c r="G1639" s="196" t="e">
        <f>VLOOKUP(D1639,sku归属!A:B,2,0)</f>
        <v>#N/A</v>
      </c>
      <c r="K1639" s="193"/>
      <c r="L1639" s="194"/>
      <c r="M1639" s="195"/>
    </row>
    <row r="1640" spans="1:13" s="61" customFormat="1" customHeight="1">
      <c r="A1640"/>
      <c r="B1640"/>
      <c r="C1640"/>
      <c r="D1640"/>
      <c r="E1640"/>
      <c r="F1640" s="61"/>
      <c r="G1640" s="196" t="e">
        <f>VLOOKUP(D1640,sku归属!A:B,2,0)</f>
        <v>#N/A</v>
      </c>
      <c r="K1640" s="193"/>
      <c r="L1640" s="194"/>
      <c r="M1640" s="195"/>
    </row>
    <row r="1641" spans="1:13" s="61" customFormat="1" customHeight="1">
      <c r="A1641"/>
      <c r="B1641"/>
      <c r="C1641"/>
      <c r="D1641"/>
      <c r="E1641"/>
      <c r="F1641" s="61"/>
      <c r="G1641" s="196" t="e">
        <f>VLOOKUP(D1641,sku归属!A:B,2,0)</f>
        <v>#N/A</v>
      </c>
      <c r="K1641" s="193"/>
      <c r="L1641" s="194"/>
      <c r="M1641" s="195"/>
    </row>
    <row r="1642" spans="1:13" s="61" customFormat="1" customHeight="1">
      <c r="A1642"/>
      <c r="B1642"/>
      <c r="C1642"/>
      <c r="D1642"/>
      <c r="E1642"/>
      <c r="F1642" s="61"/>
      <c r="G1642" s="196" t="e">
        <f>VLOOKUP(D1642,sku归属!A:B,2,0)</f>
        <v>#N/A</v>
      </c>
      <c r="K1642" s="193"/>
      <c r="L1642" s="194"/>
      <c r="M1642" s="195"/>
    </row>
    <row r="1643" spans="1:13" s="61" customFormat="1" customHeight="1">
      <c r="A1643"/>
      <c r="B1643"/>
      <c r="C1643"/>
      <c r="D1643"/>
      <c r="E1643"/>
      <c r="F1643" s="61"/>
      <c r="G1643" s="196" t="e">
        <f>VLOOKUP(D1643,sku归属!A:B,2,0)</f>
        <v>#N/A</v>
      </c>
      <c r="K1643" s="193"/>
      <c r="L1643" s="194"/>
      <c r="M1643" s="195"/>
    </row>
    <row r="1644" spans="1:13" s="61" customFormat="1" customHeight="1">
      <c r="A1644"/>
      <c r="B1644"/>
      <c r="C1644"/>
      <c r="D1644"/>
      <c r="E1644"/>
      <c r="F1644" s="61"/>
      <c r="G1644" s="196" t="e">
        <f>VLOOKUP(D1644,sku归属!A:B,2,0)</f>
        <v>#N/A</v>
      </c>
      <c r="K1644" s="193"/>
      <c r="L1644" s="194"/>
      <c r="M1644" s="195"/>
    </row>
    <row r="1645" spans="1:13" s="61" customFormat="1" customHeight="1">
      <c r="A1645"/>
      <c r="B1645"/>
      <c r="C1645"/>
      <c r="D1645"/>
      <c r="E1645"/>
      <c r="F1645" s="61"/>
      <c r="G1645" s="196" t="e">
        <f>VLOOKUP(D1645,sku归属!A:B,2,0)</f>
        <v>#N/A</v>
      </c>
      <c r="K1645" s="193"/>
      <c r="L1645" s="194"/>
      <c r="M1645" s="195"/>
    </row>
    <row r="1646" spans="1:13" s="61" customFormat="1" customHeight="1">
      <c r="A1646"/>
      <c r="B1646"/>
      <c r="C1646"/>
      <c r="D1646"/>
      <c r="E1646"/>
      <c r="F1646" s="61"/>
      <c r="G1646" s="196" t="e">
        <f>VLOOKUP(D1646,sku归属!A:B,2,0)</f>
        <v>#N/A</v>
      </c>
      <c r="K1646" s="193"/>
      <c r="L1646" s="194"/>
      <c r="M1646" s="195"/>
    </row>
    <row r="1647" spans="1:13" s="61" customFormat="1" customHeight="1">
      <c r="A1647"/>
      <c r="B1647"/>
      <c r="C1647"/>
      <c r="D1647"/>
      <c r="E1647"/>
      <c r="F1647" s="61"/>
      <c r="G1647" s="196" t="e">
        <f>VLOOKUP(D1647,sku归属!A:B,2,0)</f>
        <v>#N/A</v>
      </c>
      <c r="K1647" s="193"/>
      <c r="L1647" s="194"/>
      <c r="M1647" s="195"/>
    </row>
    <row r="1648" spans="1:13" s="61" customFormat="1" customHeight="1">
      <c r="A1648"/>
      <c r="B1648"/>
      <c r="C1648"/>
      <c r="D1648"/>
      <c r="E1648"/>
      <c r="F1648" s="61"/>
      <c r="G1648" s="196" t="e">
        <f>VLOOKUP(D1648,sku归属!A:B,2,0)</f>
        <v>#N/A</v>
      </c>
      <c r="K1648" s="193"/>
      <c r="L1648" s="194"/>
      <c r="M1648" s="195"/>
    </row>
    <row r="1649" spans="1:13" s="61" customFormat="1" customHeight="1">
      <c r="A1649"/>
      <c r="B1649"/>
      <c r="C1649"/>
      <c r="D1649"/>
      <c r="E1649"/>
      <c r="F1649" s="61"/>
      <c r="G1649" s="196" t="e">
        <f>VLOOKUP(D1649,sku归属!A:B,2,0)</f>
        <v>#N/A</v>
      </c>
      <c r="K1649" s="193"/>
      <c r="L1649" s="194"/>
      <c r="M1649" s="195"/>
    </row>
    <row r="1650" spans="1:13" s="61" customFormat="1" customHeight="1">
      <c r="A1650"/>
      <c r="B1650"/>
      <c r="C1650"/>
      <c r="D1650"/>
      <c r="E1650"/>
      <c r="F1650" s="61"/>
      <c r="G1650" s="196" t="e">
        <f>VLOOKUP(D1650,sku归属!A:B,2,0)</f>
        <v>#N/A</v>
      </c>
      <c r="K1650" s="193"/>
      <c r="L1650" s="194"/>
      <c r="M1650" s="195"/>
    </row>
    <row r="1651" spans="1:13" s="61" customFormat="1" customHeight="1">
      <c r="A1651"/>
      <c r="B1651"/>
      <c r="C1651"/>
      <c r="D1651"/>
      <c r="E1651"/>
      <c r="F1651" s="61"/>
      <c r="G1651" s="196" t="e">
        <f>VLOOKUP(D1651,sku归属!A:B,2,0)</f>
        <v>#N/A</v>
      </c>
      <c r="K1651" s="193"/>
      <c r="L1651" s="194"/>
      <c r="M1651" s="195"/>
    </row>
    <row r="1652" spans="1:13" s="61" customFormat="1" customHeight="1">
      <c r="A1652"/>
      <c r="B1652"/>
      <c r="C1652"/>
      <c r="D1652"/>
      <c r="E1652"/>
      <c r="F1652" s="61"/>
      <c r="G1652" s="196" t="e">
        <f>VLOOKUP(D1652,sku归属!A:B,2,0)</f>
        <v>#N/A</v>
      </c>
      <c r="K1652" s="193"/>
      <c r="L1652" s="194"/>
      <c r="M1652" s="195"/>
    </row>
    <row r="1653" spans="1:13" s="61" customFormat="1" customHeight="1">
      <c r="A1653"/>
      <c r="B1653"/>
      <c r="C1653"/>
      <c r="D1653"/>
      <c r="E1653"/>
      <c r="F1653" s="61"/>
      <c r="G1653" s="196" t="e">
        <f>VLOOKUP(D1653,sku归属!A:B,2,0)</f>
        <v>#N/A</v>
      </c>
      <c r="K1653" s="193"/>
      <c r="L1653" s="194"/>
      <c r="M1653" s="195"/>
    </row>
    <row r="1654" spans="1:13" s="61" customFormat="1" customHeight="1">
      <c r="A1654"/>
      <c r="B1654"/>
      <c r="C1654"/>
      <c r="D1654"/>
      <c r="E1654"/>
      <c r="F1654" s="61"/>
      <c r="G1654" s="196" t="e">
        <f>VLOOKUP(D1654,sku归属!A:B,2,0)</f>
        <v>#N/A</v>
      </c>
      <c r="K1654" s="193"/>
      <c r="L1654" s="194"/>
      <c r="M1654" s="195"/>
    </row>
    <row r="1655" spans="1:13" s="61" customFormat="1" customHeight="1">
      <c r="A1655"/>
      <c r="B1655"/>
      <c r="C1655"/>
      <c r="D1655"/>
      <c r="E1655"/>
      <c r="F1655" s="61"/>
      <c r="G1655" s="196" t="e">
        <f>VLOOKUP(D1655,sku归属!A:B,2,0)</f>
        <v>#N/A</v>
      </c>
      <c r="K1655" s="193"/>
      <c r="L1655" s="194"/>
      <c r="M1655" s="195"/>
    </row>
    <row r="1656" spans="1:13" s="61" customFormat="1" customHeight="1">
      <c r="A1656"/>
      <c r="B1656"/>
      <c r="C1656"/>
      <c r="D1656"/>
      <c r="E1656"/>
      <c r="F1656" s="61"/>
      <c r="G1656" s="196" t="e">
        <f>VLOOKUP(D1656,sku归属!A:B,2,0)</f>
        <v>#N/A</v>
      </c>
      <c r="K1656" s="193"/>
      <c r="L1656" s="194"/>
      <c r="M1656" s="195"/>
    </row>
    <row r="1657" spans="1:13" s="61" customFormat="1" customHeight="1">
      <c r="A1657"/>
      <c r="B1657"/>
      <c r="C1657"/>
      <c r="D1657"/>
      <c r="E1657"/>
      <c r="F1657" s="61"/>
      <c r="G1657" s="196" t="e">
        <f>VLOOKUP(D1657,sku归属!A:B,2,0)</f>
        <v>#N/A</v>
      </c>
      <c r="K1657" s="193"/>
      <c r="L1657" s="194"/>
      <c r="M1657" s="195"/>
    </row>
    <row r="1658" spans="1:13" s="61" customFormat="1" customHeight="1">
      <c r="A1658"/>
      <c r="B1658"/>
      <c r="C1658"/>
      <c r="D1658"/>
      <c r="E1658"/>
      <c r="F1658" s="61"/>
      <c r="G1658" s="196" t="e">
        <f>VLOOKUP(D1658,sku归属!A:B,2,0)</f>
        <v>#N/A</v>
      </c>
      <c r="K1658" s="193"/>
      <c r="L1658" s="194"/>
      <c r="M1658" s="195"/>
    </row>
    <row r="1659" spans="1:13" s="61" customFormat="1" customHeight="1">
      <c r="A1659"/>
      <c r="B1659"/>
      <c r="C1659"/>
      <c r="D1659"/>
      <c r="E1659"/>
      <c r="F1659" s="61"/>
      <c r="G1659" s="196" t="e">
        <f>VLOOKUP(D1659,sku归属!A:B,2,0)</f>
        <v>#N/A</v>
      </c>
      <c r="K1659" s="193"/>
      <c r="L1659" s="194"/>
      <c r="M1659" s="195"/>
    </row>
    <row r="1660" spans="1:13" s="61" customFormat="1" customHeight="1">
      <c r="A1660"/>
      <c r="B1660"/>
      <c r="C1660"/>
      <c r="D1660"/>
      <c r="E1660"/>
      <c r="F1660" s="61"/>
      <c r="G1660" s="196" t="e">
        <f>VLOOKUP(D1660,sku归属!A:B,2,0)</f>
        <v>#N/A</v>
      </c>
      <c r="K1660" s="193"/>
      <c r="L1660" s="194"/>
      <c r="M1660" s="195"/>
    </row>
    <row r="1661" spans="1:13" s="61" customFormat="1" customHeight="1">
      <c r="A1661"/>
      <c r="B1661"/>
      <c r="C1661"/>
      <c r="D1661"/>
      <c r="E1661"/>
      <c r="F1661" s="61"/>
      <c r="G1661" s="196" t="e">
        <f>VLOOKUP(D1661,sku归属!A:B,2,0)</f>
        <v>#N/A</v>
      </c>
      <c r="K1661" s="193"/>
      <c r="L1661" s="194"/>
      <c r="M1661" s="195"/>
    </row>
    <row r="1662" spans="1:13" s="61" customFormat="1" customHeight="1">
      <c r="A1662"/>
      <c r="B1662"/>
      <c r="C1662"/>
      <c r="D1662"/>
      <c r="E1662"/>
      <c r="F1662" s="61"/>
      <c r="G1662" s="196" t="e">
        <f>VLOOKUP(D1662,sku归属!A:B,2,0)</f>
        <v>#N/A</v>
      </c>
      <c r="K1662" s="193"/>
      <c r="L1662" s="194"/>
      <c r="M1662" s="195"/>
    </row>
    <row r="1663" spans="1:13" s="61" customFormat="1" customHeight="1">
      <c r="A1663"/>
      <c r="B1663"/>
      <c r="C1663"/>
      <c r="D1663"/>
      <c r="E1663"/>
      <c r="F1663" s="61"/>
      <c r="G1663" s="196" t="e">
        <f>VLOOKUP(D1663,sku归属!A:B,2,0)</f>
        <v>#N/A</v>
      </c>
      <c r="K1663" s="193"/>
      <c r="L1663" s="194"/>
      <c r="M1663" s="195"/>
    </row>
    <row r="1664" spans="1:13" s="61" customFormat="1" customHeight="1">
      <c r="A1664"/>
      <c r="B1664"/>
      <c r="C1664"/>
      <c r="D1664"/>
      <c r="E1664"/>
      <c r="F1664" s="61"/>
      <c r="G1664" s="196" t="e">
        <f>VLOOKUP(D1664,sku归属!A:B,2,0)</f>
        <v>#N/A</v>
      </c>
      <c r="K1664" s="193"/>
      <c r="L1664" s="194"/>
      <c r="M1664" s="195"/>
    </row>
    <row r="1665" spans="1:13" s="61" customFormat="1" customHeight="1">
      <c r="A1665"/>
      <c r="B1665"/>
      <c r="C1665"/>
      <c r="D1665"/>
      <c r="E1665"/>
      <c r="F1665" s="61"/>
      <c r="G1665" s="196" t="e">
        <f>VLOOKUP(D1665,sku归属!A:B,2,0)</f>
        <v>#N/A</v>
      </c>
      <c r="K1665" s="193"/>
      <c r="L1665" s="194"/>
      <c r="M1665" s="195"/>
    </row>
    <row r="1666" spans="1:13" s="61" customFormat="1" customHeight="1">
      <c r="A1666"/>
      <c r="B1666"/>
      <c r="C1666"/>
      <c r="D1666"/>
      <c r="E1666"/>
      <c r="F1666" s="61"/>
      <c r="G1666" s="196" t="e">
        <f>VLOOKUP(D1666,sku归属!A:B,2,0)</f>
        <v>#N/A</v>
      </c>
      <c r="K1666" s="193"/>
      <c r="L1666" s="194"/>
      <c r="M1666" s="195"/>
    </row>
    <row r="1667" spans="1:13" s="61" customFormat="1" customHeight="1">
      <c r="A1667"/>
      <c r="B1667"/>
      <c r="C1667"/>
      <c r="D1667"/>
      <c r="E1667"/>
      <c r="F1667" s="61"/>
      <c r="G1667" s="196" t="e">
        <f>VLOOKUP(D1667,sku归属!A:B,2,0)</f>
        <v>#N/A</v>
      </c>
      <c r="K1667" s="193"/>
      <c r="L1667" s="194"/>
      <c r="M1667" s="195"/>
    </row>
    <row r="1668" spans="1:13" s="61" customFormat="1" customHeight="1">
      <c r="A1668"/>
      <c r="B1668"/>
      <c r="C1668"/>
      <c r="D1668"/>
      <c r="E1668"/>
      <c r="F1668" s="61"/>
      <c r="G1668" s="196" t="e">
        <f>VLOOKUP(D1668,sku归属!A:B,2,0)</f>
        <v>#N/A</v>
      </c>
      <c r="K1668" s="193"/>
      <c r="L1668" s="194"/>
      <c r="M1668" s="195"/>
    </row>
    <row r="1669" spans="1:13" s="61" customFormat="1" customHeight="1">
      <c r="A1669"/>
      <c r="B1669"/>
      <c r="C1669"/>
      <c r="D1669"/>
      <c r="E1669"/>
      <c r="F1669" s="61"/>
      <c r="G1669" s="196" t="e">
        <f>VLOOKUP(D1669,sku归属!A:B,2,0)</f>
        <v>#N/A</v>
      </c>
      <c r="K1669" s="193"/>
      <c r="L1669" s="194"/>
      <c r="M1669" s="195"/>
    </row>
    <row r="1670" spans="1:13" s="61" customFormat="1" customHeight="1">
      <c r="A1670"/>
      <c r="B1670"/>
      <c r="C1670"/>
      <c r="D1670"/>
      <c r="E1670"/>
      <c r="F1670" s="61"/>
      <c r="G1670" s="196" t="e">
        <f>VLOOKUP(D1670,sku归属!A:B,2,0)</f>
        <v>#N/A</v>
      </c>
      <c r="K1670" s="193"/>
      <c r="L1670" s="194"/>
      <c r="M1670" s="195"/>
    </row>
    <row r="1671" spans="1:13" s="61" customFormat="1" customHeight="1">
      <c r="A1671"/>
      <c r="B1671"/>
      <c r="C1671"/>
      <c r="D1671"/>
      <c r="E1671"/>
      <c r="F1671" s="61"/>
      <c r="G1671" s="196" t="e">
        <f>VLOOKUP(D1671,sku归属!A:B,2,0)</f>
        <v>#N/A</v>
      </c>
      <c r="K1671" s="193"/>
      <c r="L1671" s="194"/>
      <c r="M1671" s="195"/>
    </row>
    <row r="1672" spans="1:13" s="61" customFormat="1" customHeight="1">
      <c r="A1672"/>
      <c r="B1672"/>
      <c r="C1672"/>
      <c r="D1672"/>
      <c r="E1672"/>
      <c r="F1672" s="61"/>
      <c r="G1672" s="196" t="e">
        <f>VLOOKUP(D1672,sku归属!A:B,2,0)</f>
        <v>#N/A</v>
      </c>
      <c r="K1672" s="193"/>
      <c r="L1672" s="194"/>
      <c r="M1672" s="195"/>
    </row>
    <row r="1673" spans="1:13" s="61" customFormat="1" customHeight="1">
      <c r="A1673"/>
      <c r="B1673"/>
      <c r="C1673"/>
      <c r="D1673"/>
      <c r="E1673"/>
      <c r="F1673" s="61"/>
      <c r="G1673" s="196" t="e">
        <f>VLOOKUP(D1673,sku归属!A:B,2,0)</f>
        <v>#N/A</v>
      </c>
      <c r="K1673" s="193"/>
      <c r="L1673" s="194"/>
      <c r="M1673" s="195"/>
    </row>
    <row r="1674" spans="1:13" s="61" customFormat="1" customHeight="1">
      <c r="A1674"/>
      <c r="B1674"/>
      <c r="C1674"/>
      <c r="D1674"/>
      <c r="E1674"/>
      <c r="F1674" s="61"/>
      <c r="G1674" s="196" t="e">
        <f>VLOOKUP(D1674,sku归属!A:B,2,0)</f>
        <v>#N/A</v>
      </c>
      <c r="K1674" s="193"/>
      <c r="L1674" s="194"/>
      <c r="M1674" s="195"/>
    </row>
    <row r="1675" spans="1:13" s="61" customFormat="1" customHeight="1">
      <c r="A1675"/>
      <c r="B1675"/>
      <c r="C1675"/>
      <c r="D1675"/>
      <c r="E1675"/>
      <c r="F1675" s="61"/>
      <c r="G1675" s="196" t="e">
        <f>VLOOKUP(D1675,sku归属!A:B,2,0)</f>
        <v>#N/A</v>
      </c>
      <c r="K1675" s="193"/>
      <c r="L1675" s="194"/>
      <c r="M1675" s="195"/>
    </row>
    <row r="1676" spans="1:13" s="61" customFormat="1" customHeight="1">
      <c r="A1676"/>
      <c r="B1676"/>
      <c r="C1676"/>
      <c r="D1676"/>
      <c r="E1676"/>
      <c r="F1676" s="61"/>
      <c r="G1676" s="196" t="e">
        <f>VLOOKUP(D1676,sku归属!A:B,2,0)</f>
        <v>#N/A</v>
      </c>
      <c r="K1676" s="193"/>
      <c r="L1676" s="194"/>
      <c r="M1676" s="195"/>
    </row>
    <row r="1677" spans="1:13" s="61" customFormat="1" customHeight="1">
      <c r="A1677"/>
      <c r="B1677"/>
      <c r="C1677"/>
      <c r="D1677"/>
      <c r="E1677"/>
      <c r="F1677" s="61"/>
      <c r="G1677" s="196" t="e">
        <f>VLOOKUP(D1677,sku归属!A:B,2,0)</f>
        <v>#N/A</v>
      </c>
      <c r="K1677" s="193"/>
      <c r="L1677" s="194"/>
      <c r="M1677" s="195"/>
    </row>
    <row r="1678" spans="1:13" s="61" customFormat="1" customHeight="1">
      <c r="A1678"/>
      <c r="B1678"/>
      <c r="C1678"/>
      <c r="D1678"/>
      <c r="E1678"/>
      <c r="F1678" s="61"/>
      <c r="G1678" s="196" t="e">
        <f>VLOOKUP(D1678,sku归属!A:B,2,0)</f>
        <v>#N/A</v>
      </c>
      <c r="K1678" s="193"/>
      <c r="L1678" s="194"/>
      <c r="M1678" s="195"/>
    </row>
    <row r="1679" spans="1:13" s="61" customFormat="1" customHeight="1">
      <c r="A1679"/>
      <c r="B1679"/>
      <c r="C1679"/>
      <c r="D1679"/>
      <c r="E1679"/>
      <c r="F1679" s="61"/>
      <c r="G1679" s="196" t="e">
        <f>VLOOKUP(D1679,sku归属!A:B,2,0)</f>
        <v>#N/A</v>
      </c>
      <c r="K1679" s="193"/>
      <c r="L1679" s="194"/>
      <c r="M1679" s="195"/>
    </row>
    <row r="1680" spans="1:13" s="61" customFormat="1" customHeight="1">
      <c r="A1680"/>
      <c r="B1680"/>
      <c r="C1680"/>
      <c r="D1680"/>
      <c r="E1680"/>
      <c r="F1680" s="61"/>
      <c r="G1680" s="196" t="e">
        <f>VLOOKUP(D1680,sku归属!A:B,2,0)</f>
        <v>#N/A</v>
      </c>
      <c r="K1680" s="193"/>
      <c r="L1680" s="194"/>
      <c r="M1680" s="195"/>
    </row>
    <row r="1681" spans="1:13" s="61" customFormat="1" customHeight="1">
      <c r="A1681"/>
      <c r="B1681"/>
      <c r="C1681"/>
      <c r="D1681"/>
      <c r="E1681"/>
      <c r="F1681" s="61"/>
      <c r="G1681" s="196" t="e">
        <f>VLOOKUP(D1681,sku归属!A:B,2,0)</f>
        <v>#N/A</v>
      </c>
      <c r="K1681" s="193"/>
      <c r="L1681" s="194"/>
      <c r="M1681" s="195"/>
    </row>
    <row r="1682" spans="1:13" s="61" customFormat="1" customHeight="1">
      <c r="A1682"/>
      <c r="B1682"/>
      <c r="C1682"/>
      <c r="D1682"/>
      <c r="E1682"/>
      <c r="F1682" s="61"/>
      <c r="G1682" s="196" t="e">
        <f>VLOOKUP(D1682,sku归属!A:B,2,0)</f>
        <v>#N/A</v>
      </c>
      <c r="K1682" s="193"/>
      <c r="L1682" s="194"/>
      <c r="M1682" s="195"/>
    </row>
    <row r="1683" spans="1:13" s="61" customFormat="1" customHeight="1">
      <c r="A1683"/>
      <c r="B1683"/>
      <c r="C1683"/>
      <c r="D1683"/>
      <c r="E1683"/>
      <c r="F1683" s="61"/>
      <c r="G1683" s="196" t="e">
        <f>VLOOKUP(D1683,sku归属!A:B,2,0)</f>
        <v>#N/A</v>
      </c>
      <c r="K1683" s="193"/>
      <c r="L1683" s="194"/>
      <c r="M1683" s="195"/>
    </row>
    <row r="1684" spans="1:13" s="61" customFormat="1" customHeight="1">
      <c r="A1684"/>
      <c r="B1684"/>
      <c r="C1684"/>
      <c r="D1684"/>
      <c r="E1684"/>
      <c r="F1684" s="61"/>
      <c r="G1684" s="196" t="e">
        <f>VLOOKUP(D1684,sku归属!A:B,2,0)</f>
        <v>#N/A</v>
      </c>
      <c r="K1684" s="193"/>
      <c r="L1684" s="194"/>
      <c r="M1684" s="195"/>
    </row>
    <row r="1685" spans="1:13" s="61" customFormat="1" customHeight="1">
      <c r="A1685"/>
      <c r="B1685"/>
      <c r="C1685"/>
      <c r="D1685"/>
      <c r="E1685"/>
      <c r="F1685" s="61"/>
      <c r="G1685" s="196" t="e">
        <f>VLOOKUP(D1685,sku归属!A:B,2,0)</f>
        <v>#N/A</v>
      </c>
      <c r="K1685" s="193"/>
      <c r="L1685" s="194"/>
      <c r="M1685" s="195"/>
    </row>
    <row r="1686" spans="1:13" s="61" customFormat="1" customHeight="1">
      <c r="A1686"/>
      <c r="B1686"/>
      <c r="C1686"/>
      <c r="D1686"/>
      <c r="E1686"/>
      <c r="F1686" s="61"/>
      <c r="G1686" s="196" t="e">
        <f>VLOOKUP(D1686,sku归属!A:B,2,0)</f>
        <v>#N/A</v>
      </c>
      <c r="K1686" s="193"/>
      <c r="L1686" s="194"/>
      <c r="M1686" s="195"/>
    </row>
    <row r="1687" spans="1:13" s="61" customFormat="1" customHeight="1">
      <c r="A1687"/>
      <c r="B1687"/>
      <c r="C1687"/>
      <c r="D1687"/>
      <c r="E1687"/>
      <c r="F1687" s="61"/>
      <c r="G1687" s="196" t="e">
        <f>VLOOKUP(D1687,sku归属!A:B,2,0)</f>
        <v>#N/A</v>
      </c>
      <c r="K1687" s="193"/>
      <c r="L1687" s="194"/>
      <c r="M1687" s="195"/>
    </row>
    <row r="1688" spans="1:13" s="61" customFormat="1" customHeight="1">
      <c r="A1688"/>
      <c r="B1688"/>
      <c r="C1688"/>
      <c r="D1688"/>
      <c r="E1688"/>
      <c r="F1688" s="61"/>
      <c r="G1688" s="196" t="e">
        <f>VLOOKUP(D1688,sku归属!A:B,2,0)</f>
        <v>#N/A</v>
      </c>
      <c r="K1688" s="193"/>
      <c r="L1688" s="194"/>
      <c r="M1688" s="195"/>
    </row>
    <row r="1689" spans="1:13" s="61" customFormat="1" customHeight="1">
      <c r="A1689"/>
      <c r="B1689"/>
      <c r="C1689"/>
      <c r="D1689"/>
      <c r="E1689"/>
      <c r="F1689" s="61"/>
      <c r="G1689" s="196" t="e">
        <f>VLOOKUP(D1689,sku归属!A:B,2,0)</f>
        <v>#N/A</v>
      </c>
      <c r="K1689" s="193"/>
      <c r="L1689" s="194"/>
      <c r="M1689" s="195"/>
    </row>
    <row r="1690" spans="1:13" s="61" customFormat="1" customHeight="1">
      <c r="A1690"/>
      <c r="B1690"/>
      <c r="C1690"/>
      <c r="D1690"/>
      <c r="E1690"/>
      <c r="F1690" s="61"/>
      <c r="G1690" s="196" t="e">
        <f>VLOOKUP(D1690,sku归属!A:B,2,0)</f>
        <v>#N/A</v>
      </c>
      <c r="K1690" s="193"/>
      <c r="L1690" s="194"/>
      <c r="M1690" s="195"/>
    </row>
    <row r="1691" spans="1:13" s="61" customFormat="1" customHeight="1">
      <c r="A1691"/>
      <c r="B1691"/>
      <c r="C1691"/>
      <c r="D1691"/>
      <c r="E1691"/>
      <c r="F1691" s="61"/>
      <c r="G1691" s="196" t="e">
        <f>VLOOKUP(D1691,sku归属!A:B,2,0)</f>
        <v>#N/A</v>
      </c>
      <c r="K1691" s="193"/>
      <c r="L1691" s="194"/>
      <c r="M1691" s="195"/>
    </row>
    <row r="1692" spans="1:13" s="61" customFormat="1" customHeight="1">
      <c r="A1692"/>
      <c r="B1692"/>
      <c r="C1692"/>
      <c r="D1692"/>
      <c r="E1692"/>
      <c r="F1692" s="61"/>
      <c r="G1692" s="196" t="e">
        <f>VLOOKUP(D1692,sku归属!A:B,2,0)</f>
        <v>#N/A</v>
      </c>
      <c r="K1692" s="193"/>
      <c r="L1692" s="194"/>
      <c r="M1692" s="195"/>
    </row>
    <row r="1693" spans="1:13" s="61" customFormat="1" customHeight="1">
      <c r="A1693"/>
      <c r="B1693"/>
      <c r="C1693"/>
      <c r="D1693"/>
      <c r="E1693"/>
      <c r="F1693" s="61"/>
      <c r="G1693" s="196" t="e">
        <f>VLOOKUP(D1693,sku归属!A:B,2,0)</f>
        <v>#N/A</v>
      </c>
      <c r="K1693" s="193"/>
      <c r="L1693" s="194"/>
      <c r="M1693" s="195"/>
    </row>
    <row r="1694" spans="1:13" s="61" customFormat="1" customHeight="1">
      <c r="A1694"/>
      <c r="B1694"/>
      <c r="C1694"/>
      <c r="D1694"/>
      <c r="E1694"/>
      <c r="F1694" s="61"/>
      <c r="G1694" s="196" t="e">
        <f>VLOOKUP(D1694,sku归属!A:B,2,0)</f>
        <v>#N/A</v>
      </c>
      <c r="K1694" s="193"/>
      <c r="L1694" s="194"/>
      <c r="M1694" s="195"/>
    </row>
    <row r="1695" spans="1:13" s="61" customFormat="1" customHeight="1">
      <c r="A1695"/>
      <c r="B1695"/>
      <c r="C1695"/>
      <c r="D1695"/>
      <c r="E1695"/>
      <c r="F1695" s="61"/>
      <c r="G1695" s="196" t="e">
        <f>VLOOKUP(D1695,sku归属!A:B,2,0)</f>
        <v>#N/A</v>
      </c>
      <c r="K1695" s="193"/>
      <c r="L1695" s="194"/>
      <c r="M1695" s="195"/>
    </row>
    <row r="1696" spans="1:13" s="61" customFormat="1" customHeight="1">
      <c r="A1696"/>
      <c r="B1696"/>
      <c r="C1696"/>
      <c r="D1696"/>
      <c r="E1696"/>
      <c r="F1696" s="61"/>
      <c r="G1696" s="196" t="e">
        <f>VLOOKUP(D1696,sku归属!A:B,2,0)</f>
        <v>#N/A</v>
      </c>
      <c r="K1696" s="193"/>
      <c r="L1696" s="194"/>
      <c r="M1696" s="195"/>
    </row>
    <row r="1697" spans="1:13" s="61" customFormat="1" customHeight="1">
      <c r="A1697"/>
      <c r="B1697"/>
      <c r="C1697"/>
      <c r="D1697"/>
      <c r="E1697"/>
      <c r="F1697" s="61"/>
      <c r="G1697" s="196" t="e">
        <f>VLOOKUP(D1697,sku归属!A:B,2,0)</f>
        <v>#N/A</v>
      </c>
      <c r="K1697" s="193"/>
      <c r="L1697" s="194"/>
      <c r="M1697" s="195"/>
    </row>
    <row r="1698" spans="1:13" s="61" customFormat="1" customHeight="1">
      <c r="A1698"/>
      <c r="B1698"/>
      <c r="C1698"/>
      <c r="D1698"/>
      <c r="E1698"/>
      <c r="F1698" s="61"/>
      <c r="G1698" s="196" t="e">
        <f>VLOOKUP(D1698,sku归属!A:B,2,0)</f>
        <v>#N/A</v>
      </c>
      <c r="K1698" s="193"/>
      <c r="L1698" s="194"/>
      <c r="M1698" s="195"/>
    </row>
    <row r="1699" spans="1:13" s="61" customFormat="1" customHeight="1">
      <c r="A1699"/>
      <c r="B1699"/>
      <c r="C1699"/>
      <c r="D1699"/>
      <c r="E1699"/>
      <c r="F1699" s="61"/>
      <c r="G1699" s="196" t="e">
        <f>VLOOKUP(D1699,sku归属!A:B,2,0)</f>
        <v>#N/A</v>
      </c>
      <c r="K1699" s="193"/>
      <c r="L1699" s="194"/>
      <c r="M1699" s="195"/>
    </row>
    <row r="1700" spans="1:13" s="61" customFormat="1" customHeight="1">
      <c r="A1700"/>
      <c r="B1700"/>
      <c r="C1700"/>
      <c r="D1700"/>
      <c r="E1700"/>
      <c r="F1700" s="61"/>
      <c r="G1700" s="196" t="e">
        <f>VLOOKUP(D1700,sku归属!A:B,2,0)</f>
        <v>#N/A</v>
      </c>
      <c r="K1700" s="193"/>
      <c r="L1700" s="194"/>
      <c r="M1700" s="195"/>
    </row>
    <row r="1701" spans="1:13" s="61" customFormat="1" customHeight="1">
      <c r="A1701"/>
      <c r="B1701"/>
      <c r="C1701"/>
      <c r="D1701"/>
      <c r="E1701"/>
      <c r="F1701" s="61"/>
      <c r="G1701" s="196" t="e">
        <f>VLOOKUP(D1701,sku归属!A:B,2,0)</f>
        <v>#N/A</v>
      </c>
      <c r="K1701" s="193"/>
      <c r="L1701" s="194"/>
      <c r="M1701" s="195"/>
    </row>
    <row r="1702" spans="1:13" s="61" customFormat="1" customHeight="1">
      <c r="A1702"/>
      <c r="B1702"/>
      <c r="C1702"/>
      <c r="D1702"/>
      <c r="E1702"/>
      <c r="F1702" s="61"/>
      <c r="G1702" s="196" t="e">
        <f>VLOOKUP(D1702,sku归属!A:B,2,0)</f>
        <v>#N/A</v>
      </c>
      <c r="K1702" s="193"/>
      <c r="L1702" s="194"/>
      <c r="M1702" s="195"/>
    </row>
    <row r="1703" spans="1:13" s="61" customFormat="1" customHeight="1">
      <c r="A1703"/>
      <c r="B1703"/>
      <c r="C1703"/>
      <c r="D1703"/>
      <c r="E1703"/>
      <c r="F1703" s="61"/>
      <c r="G1703" s="196" t="e">
        <f>VLOOKUP(D1703,sku归属!A:B,2,0)</f>
        <v>#N/A</v>
      </c>
      <c r="K1703" s="193"/>
      <c r="L1703" s="194"/>
      <c r="M1703" s="195"/>
    </row>
    <row r="1704" spans="1:13" s="61" customFormat="1" customHeight="1">
      <c r="A1704"/>
      <c r="B1704"/>
      <c r="C1704"/>
      <c r="D1704"/>
      <c r="E1704"/>
      <c r="F1704" s="61"/>
      <c r="G1704" s="196" t="e">
        <f>VLOOKUP(D1704,sku归属!A:B,2,0)</f>
        <v>#N/A</v>
      </c>
      <c r="K1704" s="193"/>
      <c r="L1704" s="194"/>
      <c r="M1704" s="195"/>
    </row>
    <row r="1705" spans="1:13" s="61" customFormat="1" customHeight="1">
      <c r="A1705"/>
      <c r="B1705"/>
      <c r="C1705"/>
      <c r="D1705"/>
      <c r="E1705"/>
      <c r="F1705" s="61"/>
      <c r="G1705" s="196" t="e">
        <f>VLOOKUP(D1705,sku归属!A:B,2,0)</f>
        <v>#N/A</v>
      </c>
      <c r="K1705" s="193"/>
      <c r="L1705" s="194"/>
      <c r="M1705" s="195"/>
    </row>
    <row r="1706" spans="1:13" s="61" customFormat="1" customHeight="1">
      <c r="A1706"/>
      <c r="B1706"/>
      <c r="C1706"/>
      <c r="D1706"/>
      <c r="E1706"/>
      <c r="F1706" s="61"/>
      <c r="G1706" s="196" t="e">
        <f>VLOOKUP(D1706,sku归属!A:B,2,0)</f>
        <v>#N/A</v>
      </c>
      <c r="K1706" s="193"/>
      <c r="L1706" s="194"/>
      <c r="M1706" s="195"/>
    </row>
    <row r="1707" spans="1:13" s="61" customFormat="1" customHeight="1">
      <c r="A1707"/>
      <c r="B1707"/>
      <c r="C1707"/>
      <c r="D1707"/>
      <c r="E1707"/>
      <c r="F1707" s="61"/>
      <c r="G1707" s="196" t="e">
        <f>VLOOKUP(D1707,sku归属!A:B,2,0)</f>
        <v>#N/A</v>
      </c>
      <c r="K1707" s="193"/>
      <c r="L1707" s="194"/>
      <c r="M1707" s="195"/>
    </row>
    <row r="1708" spans="1:13" s="61" customFormat="1" customHeight="1">
      <c r="A1708"/>
      <c r="B1708"/>
      <c r="C1708"/>
      <c r="D1708"/>
      <c r="E1708"/>
      <c r="F1708" s="61"/>
      <c r="G1708" s="196" t="e">
        <f>VLOOKUP(D1708,sku归属!A:B,2,0)</f>
        <v>#N/A</v>
      </c>
      <c r="K1708" s="193"/>
      <c r="L1708" s="194"/>
      <c r="M1708" s="195"/>
    </row>
    <row r="1709" spans="1:13" s="61" customFormat="1" customHeight="1">
      <c r="A1709"/>
      <c r="B1709"/>
      <c r="C1709"/>
      <c r="D1709"/>
      <c r="E1709"/>
      <c r="F1709" s="61"/>
      <c r="G1709" s="196" t="e">
        <f>VLOOKUP(D1709,sku归属!A:B,2,0)</f>
        <v>#N/A</v>
      </c>
      <c r="K1709" s="193"/>
      <c r="L1709" s="194"/>
      <c r="M1709" s="195"/>
    </row>
    <row r="1710" spans="1:13" s="61" customFormat="1" customHeight="1">
      <c r="A1710"/>
      <c r="B1710"/>
      <c r="C1710"/>
      <c r="D1710"/>
      <c r="E1710"/>
      <c r="F1710" s="61"/>
      <c r="G1710" s="196" t="e">
        <f>VLOOKUP(D1710,sku归属!A:B,2,0)</f>
        <v>#N/A</v>
      </c>
      <c r="K1710" s="193"/>
      <c r="L1710" s="194"/>
      <c r="M1710" s="195"/>
    </row>
    <row r="1711" spans="1:13" s="61" customFormat="1" customHeight="1">
      <c r="A1711"/>
      <c r="B1711"/>
      <c r="C1711"/>
      <c r="D1711"/>
      <c r="E1711"/>
      <c r="F1711" s="61"/>
      <c r="G1711" s="196" t="e">
        <f>VLOOKUP(D1711,sku归属!A:B,2,0)</f>
        <v>#N/A</v>
      </c>
      <c r="K1711" s="193"/>
      <c r="L1711" s="194"/>
      <c r="M1711" s="195"/>
    </row>
    <row r="1712" spans="1:13" s="61" customFormat="1" customHeight="1">
      <c r="A1712"/>
      <c r="B1712"/>
      <c r="C1712"/>
      <c r="D1712"/>
      <c r="E1712"/>
      <c r="F1712" s="61"/>
      <c r="G1712" s="196" t="e">
        <f>VLOOKUP(D1712,sku归属!A:B,2,0)</f>
        <v>#N/A</v>
      </c>
      <c r="K1712" s="193"/>
      <c r="L1712" s="194"/>
      <c r="M1712" s="195"/>
    </row>
    <row r="1713" spans="1:13" s="61" customFormat="1" customHeight="1">
      <c r="A1713"/>
      <c r="B1713"/>
      <c r="C1713"/>
      <c r="D1713"/>
      <c r="E1713"/>
      <c r="F1713" s="61"/>
      <c r="G1713" s="196" t="e">
        <f>VLOOKUP(D1713,sku归属!A:B,2,0)</f>
        <v>#N/A</v>
      </c>
      <c r="K1713" s="193"/>
      <c r="L1713" s="194"/>
      <c r="M1713" s="195"/>
    </row>
    <row r="1714" spans="1:13" s="61" customFormat="1" customHeight="1">
      <c r="A1714"/>
      <c r="B1714"/>
      <c r="C1714"/>
      <c r="D1714"/>
      <c r="E1714"/>
      <c r="F1714" s="61"/>
      <c r="G1714" s="196" t="e">
        <f>VLOOKUP(D1714,sku归属!A:B,2,0)</f>
        <v>#N/A</v>
      </c>
      <c r="K1714" s="193"/>
      <c r="L1714" s="194"/>
      <c r="M1714" s="195"/>
    </row>
    <row r="1715" spans="1:13" s="61" customFormat="1" customHeight="1">
      <c r="A1715"/>
      <c r="B1715"/>
      <c r="C1715"/>
      <c r="D1715"/>
      <c r="E1715"/>
      <c r="F1715" s="61"/>
      <c r="G1715" s="196" t="e">
        <f>VLOOKUP(D1715,sku归属!A:B,2,0)</f>
        <v>#N/A</v>
      </c>
      <c r="K1715" s="193"/>
      <c r="L1715" s="194"/>
      <c r="M1715" s="195"/>
    </row>
    <row r="1716" spans="1:13" s="61" customFormat="1" customHeight="1">
      <c r="A1716"/>
      <c r="B1716"/>
      <c r="C1716"/>
      <c r="D1716"/>
      <c r="E1716"/>
      <c r="F1716" s="61"/>
      <c r="G1716" s="196" t="e">
        <f>VLOOKUP(D1716,sku归属!A:B,2,0)</f>
        <v>#N/A</v>
      </c>
      <c r="K1716" s="193"/>
      <c r="L1716" s="194"/>
      <c r="M1716" s="195"/>
    </row>
    <row r="1717" spans="1:13" s="61" customFormat="1" customHeight="1">
      <c r="A1717"/>
      <c r="B1717"/>
      <c r="C1717"/>
      <c r="D1717"/>
      <c r="E1717"/>
      <c r="F1717" s="61"/>
      <c r="G1717" s="196" t="e">
        <f>VLOOKUP(D1717,sku归属!A:B,2,0)</f>
        <v>#N/A</v>
      </c>
      <c r="K1717" s="193"/>
      <c r="L1717" s="194"/>
      <c r="M1717" s="195"/>
    </row>
    <row r="1718" spans="1:13" s="61" customFormat="1" customHeight="1">
      <c r="A1718"/>
      <c r="B1718"/>
      <c r="C1718"/>
      <c r="D1718"/>
      <c r="E1718"/>
      <c r="F1718" s="61"/>
      <c r="G1718" s="196" t="e">
        <f>VLOOKUP(D1718,sku归属!A:B,2,0)</f>
        <v>#N/A</v>
      </c>
      <c r="K1718" s="193"/>
      <c r="L1718" s="194"/>
      <c r="M1718" s="195"/>
    </row>
    <row r="1719" spans="1:13" s="61" customFormat="1" customHeight="1">
      <c r="A1719"/>
      <c r="B1719"/>
      <c r="C1719"/>
      <c r="D1719"/>
      <c r="E1719"/>
      <c r="F1719" s="61"/>
      <c r="G1719" s="196" t="e">
        <f>VLOOKUP(D1719,sku归属!A:B,2,0)</f>
        <v>#N/A</v>
      </c>
      <c r="K1719" s="193"/>
      <c r="L1719" s="194"/>
      <c r="M1719" s="195"/>
    </row>
    <row r="1720" spans="1:13" s="61" customFormat="1" customHeight="1">
      <c r="A1720"/>
      <c r="B1720"/>
      <c r="C1720"/>
      <c r="D1720"/>
      <c r="E1720"/>
      <c r="F1720" s="61"/>
      <c r="G1720" s="196" t="e">
        <f>VLOOKUP(D1720,sku归属!A:B,2,0)</f>
        <v>#N/A</v>
      </c>
      <c r="K1720" s="193"/>
      <c r="L1720" s="194"/>
      <c r="M1720" s="195"/>
    </row>
    <row r="1721" spans="1:13" s="61" customFormat="1" customHeight="1">
      <c r="A1721"/>
      <c r="B1721"/>
      <c r="C1721"/>
      <c r="D1721"/>
      <c r="E1721"/>
      <c r="F1721" s="61"/>
      <c r="G1721" s="196" t="e">
        <f>VLOOKUP(D1721,sku归属!A:B,2,0)</f>
        <v>#N/A</v>
      </c>
      <c r="K1721" s="193"/>
      <c r="L1721" s="194"/>
      <c r="M1721" s="195"/>
    </row>
    <row r="1722" spans="1:13" s="61" customFormat="1" customHeight="1">
      <c r="A1722"/>
      <c r="B1722"/>
      <c r="C1722"/>
      <c r="D1722"/>
      <c r="E1722"/>
      <c r="F1722" s="61"/>
      <c r="G1722" s="196" t="e">
        <f>VLOOKUP(D1722,sku归属!A:B,2,0)</f>
        <v>#N/A</v>
      </c>
      <c r="K1722" s="193"/>
      <c r="L1722" s="194"/>
      <c r="M1722" s="195"/>
    </row>
    <row r="1723" spans="1:13" s="61" customFormat="1" customHeight="1">
      <c r="A1723"/>
      <c r="B1723"/>
      <c r="C1723"/>
      <c r="D1723"/>
      <c r="E1723"/>
      <c r="F1723" s="61"/>
      <c r="G1723" s="196" t="e">
        <f>VLOOKUP(D1723,sku归属!A:B,2,0)</f>
        <v>#N/A</v>
      </c>
      <c r="K1723" s="193"/>
      <c r="L1723" s="194"/>
      <c r="M1723" s="195"/>
    </row>
    <row r="1724" spans="1:13" s="61" customFormat="1" customHeight="1">
      <c r="A1724"/>
      <c r="B1724"/>
      <c r="C1724"/>
      <c r="D1724"/>
      <c r="E1724"/>
      <c r="F1724" s="61"/>
      <c r="G1724" s="196" t="e">
        <f>VLOOKUP(D1724,sku归属!A:B,2,0)</f>
        <v>#N/A</v>
      </c>
      <c r="K1724" s="193"/>
      <c r="L1724" s="194"/>
      <c r="M1724" s="195"/>
    </row>
    <row r="1725" spans="1:13" s="61" customFormat="1" customHeight="1">
      <c r="A1725"/>
      <c r="B1725"/>
      <c r="C1725"/>
      <c r="D1725"/>
      <c r="E1725"/>
      <c r="F1725" s="61"/>
      <c r="G1725" s="196" t="e">
        <f>VLOOKUP(D1725,sku归属!A:B,2,0)</f>
        <v>#N/A</v>
      </c>
      <c r="K1725" s="193"/>
      <c r="L1725" s="194"/>
      <c r="M1725" s="195"/>
    </row>
    <row r="1726" spans="1:13" s="61" customFormat="1" customHeight="1">
      <c r="A1726"/>
      <c r="B1726"/>
      <c r="C1726"/>
      <c r="D1726"/>
      <c r="E1726"/>
      <c r="F1726" s="61"/>
      <c r="G1726" s="196" t="e">
        <f>VLOOKUP(D1726,sku归属!A:B,2,0)</f>
        <v>#N/A</v>
      </c>
      <c r="K1726" s="193"/>
      <c r="L1726" s="194"/>
      <c r="M1726" s="195"/>
    </row>
    <row r="1727" spans="1:13" s="61" customFormat="1" customHeight="1">
      <c r="A1727"/>
      <c r="B1727"/>
      <c r="C1727"/>
      <c r="D1727"/>
      <c r="E1727"/>
      <c r="F1727" s="61"/>
      <c r="G1727" s="196" t="e">
        <f>VLOOKUP(D1727,sku归属!A:B,2,0)</f>
        <v>#N/A</v>
      </c>
      <c r="K1727" s="193"/>
      <c r="L1727" s="194"/>
      <c r="M1727" s="195"/>
    </row>
    <row r="1728" spans="1:13" s="61" customFormat="1" customHeight="1">
      <c r="A1728"/>
      <c r="B1728"/>
      <c r="C1728"/>
      <c r="D1728"/>
      <c r="E1728"/>
      <c r="F1728" s="61"/>
      <c r="G1728" s="196" t="e">
        <f>VLOOKUP(D1728,sku归属!A:B,2,0)</f>
        <v>#N/A</v>
      </c>
      <c r="K1728" s="193"/>
      <c r="L1728" s="194"/>
      <c r="M1728" s="195"/>
    </row>
    <row r="1729" spans="1:13" s="61" customFormat="1" customHeight="1">
      <c r="A1729"/>
      <c r="B1729"/>
      <c r="C1729"/>
      <c r="D1729"/>
      <c r="E1729"/>
      <c r="F1729" s="61"/>
      <c r="G1729" s="196" t="e">
        <f>VLOOKUP(D1729,sku归属!A:B,2,0)</f>
        <v>#N/A</v>
      </c>
      <c r="K1729" s="193"/>
      <c r="L1729" s="194"/>
      <c r="M1729" s="195"/>
    </row>
    <row r="1730" spans="1:13" s="61" customFormat="1" customHeight="1">
      <c r="A1730"/>
      <c r="B1730"/>
      <c r="C1730"/>
      <c r="D1730"/>
      <c r="E1730"/>
      <c r="F1730" s="61"/>
      <c r="G1730" s="196" t="e">
        <f>VLOOKUP(D1730,sku归属!A:B,2,0)</f>
        <v>#N/A</v>
      </c>
      <c r="K1730" s="193"/>
      <c r="L1730" s="194"/>
      <c r="M1730" s="195"/>
    </row>
    <row r="1731" spans="1:13" s="61" customFormat="1" customHeight="1">
      <c r="A1731"/>
      <c r="B1731"/>
      <c r="C1731"/>
      <c r="D1731"/>
      <c r="E1731"/>
      <c r="F1731" s="61"/>
      <c r="G1731" s="196" t="e">
        <f>VLOOKUP(D1731,sku归属!A:B,2,0)</f>
        <v>#N/A</v>
      </c>
      <c r="K1731" s="193"/>
      <c r="L1731" s="194"/>
      <c r="M1731" s="195"/>
    </row>
    <row r="1732" spans="1:13" s="61" customFormat="1" customHeight="1">
      <c r="A1732"/>
      <c r="B1732"/>
      <c r="C1732"/>
      <c r="D1732"/>
      <c r="E1732"/>
      <c r="F1732" s="61"/>
      <c r="G1732" s="196" t="e">
        <f>VLOOKUP(D1732,sku归属!A:B,2,0)</f>
        <v>#N/A</v>
      </c>
      <c r="K1732" s="193"/>
      <c r="L1732" s="194"/>
      <c r="M1732" s="195"/>
    </row>
    <row r="1733" spans="1:13" s="61" customFormat="1" customHeight="1">
      <c r="A1733"/>
      <c r="B1733"/>
      <c r="C1733"/>
      <c r="D1733"/>
      <c r="E1733"/>
      <c r="F1733" s="61"/>
      <c r="G1733" s="196" t="e">
        <f>VLOOKUP(D1733,sku归属!A:B,2,0)</f>
        <v>#N/A</v>
      </c>
      <c r="K1733" s="193"/>
      <c r="L1733" s="194"/>
      <c r="M1733" s="195"/>
    </row>
    <row r="1734" spans="1:13" s="61" customFormat="1" customHeight="1">
      <c r="A1734"/>
      <c r="B1734"/>
      <c r="C1734"/>
      <c r="D1734"/>
      <c r="E1734"/>
      <c r="F1734" s="61"/>
      <c r="G1734" s="196" t="e">
        <f>VLOOKUP(D1734,sku归属!A:B,2,0)</f>
        <v>#N/A</v>
      </c>
      <c r="K1734" s="193"/>
      <c r="L1734" s="194"/>
      <c r="M1734" s="195"/>
    </row>
    <row r="1735" spans="1:13" s="61" customFormat="1" customHeight="1">
      <c r="A1735"/>
      <c r="B1735"/>
      <c r="C1735"/>
      <c r="D1735"/>
      <c r="E1735"/>
      <c r="F1735" s="61"/>
      <c r="G1735" s="196" t="e">
        <f>VLOOKUP(D1735,sku归属!A:B,2,0)</f>
        <v>#N/A</v>
      </c>
      <c r="K1735" s="193"/>
      <c r="L1735" s="194"/>
      <c r="M1735" s="195"/>
    </row>
    <row r="1736" spans="1:13" s="61" customFormat="1" customHeight="1">
      <c r="A1736"/>
      <c r="B1736"/>
      <c r="C1736"/>
      <c r="D1736"/>
      <c r="E1736"/>
      <c r="F1736" s="61"/>
      <c r="G1736" s="196" t="e">
        <f>VLOOKUP(D1736,sku归属!A:B,2,0)</f>
        <v>#N/A</v>
      </c>
      <c r="K1736" s="193"/>
      <c r="L1736" s="194"/>
      <c r="M1736" s="195"/>
    </row>
    <row r="1737" spans="1:13" s="61" customFormat="1" customHeight="1">
      <c r="A1737"/>
      <c r="B1737"/>
      <c r="C1737"/>
      <c r="D1737"/>
      <c r="E1737"/>
      <c r="F1737" s="61"/>
      <c r="G1737" s="196" t="e">
        <f>VLOOKUP(D1737,sku归属!A:B,2,0)</f>
        <v>#N/A</v>
      </c>
      <c r="K1737" s="193"/>
      <c r="L1737" s="194"/>
      <c r="M1737" s="195"/>
    </row>
    <row r="1738" spans="1:13" s="61" customFormat="1" customHeight="1">
      <c r="A1738"/>
      <c r="B1738"/>
      <c r="C1738"/>
      <c r="D1738"/>
      <c r="E1738"/>
      <c r="F1738" s="61"/>
      <c r="G1738" s="196" t="e">
        <f>VLOOKUP(D1738,sku归属!A:B,2,0)</f>
        <v>#N/A</v>
      </c>
      <c r="K1738" s="193"/>
      <c r="L1738" s="194"/>
      <c r="M1738" s="195"/>
    </row>
    <row r="1739" spans="1:13" s="61" customFormat="1" customHeight="1">
      <c r="A1739"/>
      <c r="B1739"/>
      <c r="C1739"/>
      <c r="D1739"/>
      <c r="E1739"/>
      <c r="F1739" s="61"/>
      <c r="G1739" s="196" t="e">
        <f>VLOOKUP(D1739,sku归属!A:B,2,0)</f>
        <v>#N/A</v>
      </c>
      <c r="K1739" s="193"/>
      <c r="L1739" s="194"/>
      <c r="M1739" s="195"/>
    </row>
    <row r="1740" spans="1:13" s="61" customFormat="1" customHeight="1">
      <c r="A1740"/>
      <c r="B1740"/>
      <c r="C1740"/>
      <c r="D1740"/>
      <c r="E1740"/>
      <c r="F1740" s="61"/>
      <c r="G1740" s="196" t="e">
        <f>VLOOKUP(D1740,sku归属!A:B,2,0)</f>
        <v>#N/A</v>
      </c>
      <c r="K1740" s="193"/>
      <c r="L1740" s="194"/>
      <c r="M1740" s="195"/>
    </row>
    <row r="1741" spans="1:13" s="61" customFormat="1" customHeight="1">
      <c r="A1741"/>
      <c r="B1741"/>
      <c r="C1741"/>
      <c r="D1741"/>
      <c r="E1741"/>
      <c r="F1741" s="61"/>
      <c r="G1741" s="196" t="e">
        <f>VLOOKUP(D1741,sku归属!A:B,2,0)</f>
        <v>#N/A</v>
      </c>
      <c r="K1741" s="193"/>
      <c r="L1741" s="194"/>
      <c r="M1741" s="195"/>
    </row>
    <row r="1742" spans="1:13" s="61" customFormat="1" customHeight="1">
      <c r="A1742"/>
      <c r="B1742"/>
      <c r="C1742"/>
      <c r="D1742"/>
      <c r="E1742"/>
      <c r="F1742" s="61"/>
      <c r="G1742" s="196" t="e">
        <f>VLOOKUP(D1742,sku归属!A:B,2,0)</f>
        <v>#N/A</v>
      </c>
      <c r="K1742" s="193"/>
      <c r="L1742" s="194"/>
      <c r="M1742" s="195"/>
    </row>
    <row r="1743" spans="1:13" s="61" customFormat="1" customHeight="1">
      <c r="A1743"/>
      <c r="B1743"/>
      <c r="C1743"/>
      <c r="D1743"/>
      <c r="E1743"/>
      <c r="F1743" s="61"/>
      <c r="G1743" s="196" t="e">
        <f>VLOOKUP(D1743,sku归属!A:B,2,0)</f>
        <v>#N/A</v>
      </c>
      <c r="K1743" s="193"/>
      <c r="L1743" s="194"/>
      <c r="M1743" s="195"/>
    </row>
    <row r="1744" spans="1:13" s="61" customFormat="1" customHeight="1">
      <c r="A1744"/>
      <c r="B1744"/>
      <c r="C1744"/>
      <c r="D1744"/>
      <c r="E1744"/>
      <c r="F1744" s="61"/>
      <c r="G1744" s="196" t="e">
        <f>VLOOKUP(D1744,sku归属!A:B,2,0)</f>
        <v>#N/A</v>
      </c>
      <c r="K1744" s="193"/>
      <c r="L1744" s="194"/>
      <c r="M1744" s="195"/>
    </row>
    <row r="1745" spans="1:13" s="61" customFormat="1" customHeight="1">
      <c r="A1745"/>
      <c r="B1745"/>
      <c r="C1745"/>
      <c r="D1745"/>
      <c r="E1745"/>
      <c r="F1745" s="61"/>
      <c r="G1745" s="196" t="e">
        <f>VLOOKUP(D1745,sku归属!A:B,2,0)</f>
        <v>#N/A</v>
      </c>
      <c r="K1745" s="193"/>
      <c r="L1745" s="194"/>
      <c r="M1745" s="195"/>
    </row>
    <row r="1746" spans="1:13" s="61" customFormat="1" customHeight="1">
      <c r="A1746"/>
      <c r="B1746"/>
      <c r="C1746"/>
      <c r="D1746"/>
      <c r="E1746"/>
      <c r="F1746" s="61"/>
      <c r="G1746" s="196" t="e">
        <f>VLOOKUP(D1746,sku归属!A:B,2,0)</f>
        <v>#N/A</v>
      </c>
      <c r="K1746" s="193"/>
      <c r="L1746" s="194"/>
      <c r="M1746" s="195"/>
    </row>
    <row r="1747" spans="1:13" s="61" customFormat="1" customHeight="1">
      <c r="A1747"/>
      <c r="B1747"/>
      <c r="C1747"/>
      <c r="D1747"/>
      <c r="E1747"/>
      <c r="F1747" s="61"/>
      <c r="G1747" s="196" t="e">
        <f>VLOOKUP(D1747,sku归属!A:B,2,0)</f>
        <v>#N/A</v>
      </c>
      <c r="K1747" s="193"/>
      <c r="L1747" s="194"/>
      <c r="M1747" s="195"/>
    </row>
    <row r="1748" spans="1:13" s="61" customFormat="1" customHeight="1">
      <c r="A1748"/>
      <c r="B1748"/>
      <c r="C1748"/>
      <c r="D1748"/>
      <c r="E1748"/>
      <c r="F1748" s="61"/>
      <c r="G1748" s="196" t="e">
        <f>VLOOKUP(D1748,sku归属!A:B,2,0)</f>
        <v>#N/A</v>
      </c>
      <c r="K1748" s="193"/>
      <c r="L1748" s="194"/>
      <c r="M1748" s="195"/>
    </row>
    <row r="1749" spans="1:13" s="61" customFormat="1" customHeight="1">
      <c r="A1749"/>
      <c r="B1749"/>
      <c r="C1749"/>
      <c r="D1749"/>
      <c r="E1749"/>
      <c r="F1749" s="61"/>
      <c r="G1749" s="196" t="e">
        <f>VLOOKUP(D1749,sku归属!A:B,2,0)</f>
        <v>#N/A</v>
      </c>
      <c r="K1749" s="193"/>
      <c r="L1749" s="194"/>
      <c r="M1749" s="195"/>
    </row>
    <row r="1750" spans="1:13" s="61" customFormat="1" customHeight="1">
      <c r="A1750"/>
      <c r="B1750"/>
      <c r="C1750"/>
      <c r="D1750"/>
      <c r="E1750"/>
      <c r="F1750" s="61"/>
      <c r="G1750" s="196" t="e">
        <f>VLOOKUP(D1750,sku归属!A:B,2,0)</f>
        <v>#N/A</v>
      </c>
      <c r="K1750" s="193"/>
      <c r="L1750" s="194"/>
      <c r="M1750" s="195"/>
    </row>
    <row r="1751" spans="1:13" s="61" customFormat="1" customHeight="1">
      <c r="A1751"/>
      <c r="B1751"/>
      <c r="C1751"/>
      <c r="D1751"/>
      <c r="E1751"/>
      <c r="F1751" s="61"/>
      <c r="G1751" s="196" t="e">
        <f>VLOOKUP(D1751,sku归属!A:B,2,0)</f>
        <v>#N/A</v>
      </c>
      <c r="K1751" s="193"/>
      <c r="L1751" s="194"/>
      <c r="M1751" s="195"/>
    </row>
    <row r="1752" spans="1:13" s="61" customFormat="1" customHeight="1">
      <c r="A1752"/>
      <c r="B1752"/>
      <c r="C1752"/>
      <c r="D1752"/>
      <c r="E1752"/>
      <c r="F1752" s="61"/>
      <c r="G1752" s="196" t="e">
        <f>VLOOKUP(D1752,sku归属!A:B,2,0)</f>
        <v>#N/A</v>
      </c>
      <c r="K1752" s="193"/>
      <c r="L1752" s="194"/>
      <c r="M1752" s="195"/>
    </row>
    <row r="1753" spans="1:13" s="61" customFormat="1" customHeight="1">
      <c r="A1753"/>
      <c r="B1753"/>
      <c r="C1753"/>
      <c r="D1753"/>
      <c r="E1753"/>
      <c r="F1753" s="61"/>
      <c r="G1753" s="196" t="e">
        <f>VLOOKUP(D1753,sku归属!A:B,2,0)</f>
        <v>#N/A</v>
      </c>
      <c r="K1753" s="193"/>
      <c r="L1753" s="194"/>
      <c r="M1753" s="195"/>
    </row>
    <row r="1754" spans="1:13" s="61" customFormat="1" customHeight="1">
      <c r="A1754"/>
      <c r="B1754"/>
      <c r="C1754"/>
      <c r="D1754"/>
      <c r="E1754"/>
      <c r="F1754" s="61"/>
      <c r="G1754" s="196" t="e">
        <f>VLOOKUP(D1754,sku归属!A:B,2,0)</f>
        <v>#N/A</v>
      </c>
      <c r="K1754" s="193"/>
      <c r="L1754" s="194"/>
      <c r="M1754" s="195"/>
    </row>
    <row r="1755" spans="1:13" s="61" customFormat="1" customHeight="1">
      <c r="A1755"/>
      <c r="B1755"/>
      <c r="C1755"/>
      <c r="D1755"/>
      <c r="E1755"/>
      <c r="F1755" s="61"/>
      <c r="G1755" s="196" t="e">
        <f>VLOOKUP(D1755,sku归属!A:B,2,0)</f>
        <v>#N/A</v>
      </c>
      <c r="K1755" s="193"/>
      <c r="L1755" s="194"/>
      <c r="M1755" s="195"/>
    </row>
    <row r="1756" spans="1:13" s="61" customFormat="1" customHeight="1">
      <c r="A1756"/>
      <c r="B1756"/>
      <c r="C1756"/>
      <c r="D1756"/>
      <c r="E1756"/>
      <c r="F1756" s="61"/>
      <c r="G1756" s="196" t="e">
        <f>VLOOKUP(D1756,sku归属!A:B,2,0)</f>
        <v>#N/A</v>
      </c>
      <c r="K1756" s="193"/>
      <c r="L1756" s="194"/>
      <c r="M1756" s="195"/>
    </row>
    <row r="1757" spans="1:13" s="61" customFormat="1" customHeight="1">
      <c r="A1757"/>
      <c r="B1757"/>
      <c r="C1757"/>
      <c r="D1757"/>
      <c r="E1757"/>
      <c r="F1757" s="61"/>
      <c r="G1757" s="196" t="e">
        <f>VLOOKUP(D1757,sku归属!A:B,2,0)</f>
        <v>#N/A</v>
      </c>
      <c r="K1757" s="193"/>
      <c r="L1757" s="194"/>
      <c r="M1757" s="195"/>
    </row>
    <row r="1758" spans="1:13" s="61" customFormat="1" customHeight="1">
      <c r="A1758"/>
      <c r="B1758"/>
      <c r="C1758"/>
      <c r="D1758"/>
      <c r="E1758"/>
      <c r="F1758" s="61"/>
      <c r="G1758" s="196" t="e">
        <f>VLOOKUP(D1758,sku归属!A:B,2,0)</f>
        <v>#N/A</v>
      </c>
      <c r="K1758" s="193"/>
      <c r="L1758" s="194"/>
      <c r="M1758" s="195"/>
    </row>
    <row r="1759" spans="1:13" s="61" customFormat="1" customHeight="1">
      <c r="A1759"/>
      <c r="B1759"/>
      <c r="C1759"/>
      <c r="D1759"/>
      <c r="E1759"/>
      <c r="F1759" s="61"/>
      <c r="G1759" s="196" t="e">
        <f>VLOOKUP(D1759,sku归属!A:B,2,0)</f>
        <v>#N/A</v>
      </c>
      <c r="K1759" s="193"/>
      <c r="L1759" s="194"/>
      <c r="M1759" s="195"/>
    </row>
    <row r="1760" spans="1:13" s="61" customFormat="1" customHeight="1">
      <c r="A1760"/>
      <c r="B1760"/>
      <c r="C1760"/>
      <c r="D1760"/>
      <c r="E1760"/>
      <c r="F1760" s="61"/>
      <c r="G1760" s="196" t="e">
        <f>VLOOKUP(D1760,sku归属!A:B,2,0)</f>
        <v>#N/A</v>
      </c>
      <c r="K1760" s="193"/>
      <c r="L1760" s="194"/>
      <c r="M1760" s="195"/>
    </row>
    <row r="1761" spans="1:13" s="61" customFormat="1" customHeight="1">
      <c r="A1761"/>
      <c r="B1761"/>
      <c r="C1761"/>
      <c r="D1761"/>
      <c r="E1761"/>
      <c r="F1761" s="61"/>
      <c r="G1761" s="196" t="e">
        <f>VLOOKUP(D1761,sku归属!A:B,2,0)</f>
        <v>#N/A</v>
      </c>
      <c r="K1761" s="193"/>
      <c r="L1761" s="194"/>
      <c r="M1761" s="195"/>
    </row>
    <row r="1762" spans="1:13" s="61" customFormat="1" customHeight="1">
      <c r="A1762"/>
      <c r="B1762"/>
      <c r="C1762"/>
      <c r="D1762"/>
      <c r="E1762"/>
      <c r="F1762" s="61"/>
      <c r="G1762" s="196" t="e">
        <f>VLOOKUP(D1762,sku归属!A:B,2,0)</f>
        <v>#N/A</v>
      </c>
      <c r="K1762" s="193"/>
      <c r="L1762" s="194"/>
      <c r="M1762" s="195"/>
    </row>
    <row r="1763" spans="1:13" s="61" customFormat="1" customHeight="1">
      <c r="A1763"/>
      <c r="B1763"/>
      <c r="C1763"/>
      <c r="D1763"/>
      <c r="E1763"/>
      <c r="F1763" s="61"/>
      <c r="G1763" s="196" t="e">
        <f>VLOOKUP(D1763,sku归属!A:B,2,0)</f>
        <v>#N/A</v>
      </c>
      <c r="K1763" s="193"/>
      <c r="L1763" s="194"/>
      <c r="M1763" s="195"/>
    </row>
    <row r="1764" spans="1:13" s="61" customFormat="1" customHeight="1">
      <c r="A1764"/>
      <c r="B1764"/>
      <c r="C1764"/>
      <c r="D1764"/>
      <c r="E1764"/>
      <c r="F1764" s="61"/>
      <c r="G1764" s="196" t="e">
        <f>VLOOKUP(D1764,sku归属!A:B,2,0)</f>
        <v>#N/A</v>
      </c>
      <c r="K1764" s="193"/>
      <c r="L1764" s="194"/>
      <c r="M1764" s="195"/>
    </row>
    <row r="1765" spans="1:13" s="61" customFormat="1" customHeight="1">
      <c r="A1765"/>
      <c r="B1765"/>
      <c r="C1765"/>
      <c r="D1765"/>
      <c r="E1765"/>
      <c r="F1765" s="61"/>
      <c r="G1765" s="196" t="e">
        <f>VLOOKUP(D1765,sku归属!A:B,2,0)</f>
        <v>#N/A</v>
      </c>
      <c r="K1765" s="193"/>
      <c r="L1765" s="194"/>
      <c r="M1765" s="195"/>
    </row>
    <row r="1766" spans="1:13" s="61" customFormat="1" customHeight="1">
      <c r="A1766"/>
      <c r="B1766"/>
      <c r="C1766"/>
      <c r="D1766"/>
      <c r="E1766"/>
      <c r="F1766" s="61"/>
      <c r="G1766" s="196" t="e">
        <f>VLOOKUP(D1766,sku归属!A:B,2,0)</f>
        <v>#N/A</v>
      </c>
      <c r="K1766" s="193"/>
      <c r="L1766" s="194"/>
      <c r="M1766" s="195"/>
    </row>
    <row r="1767" spans="1:13" s="61" customFormat="1" customHeight="1">
      <c r="A1767"/>
      <c r="B1767"/>
      <c r="C1767"/>
      <c r="D1767"/>
      <c r="E1767"/>
      <c r="F1767" s="61"/>
      <c r="G1767" s="196" t="e">
        <f>VLOOKUP(D1767,sku归属!A:B,2,0)</f>
        <v>#N/A</v>
      </c>
      <c r="K1767" s="193"/>
      <c r="L1767" s="194"/>
      <c r="M1767" s="195"/>
    </row>
    <row r="1768" spans="1:13" s="61" customFormat="1" customHeight="1">
      <c r="A1768"/>
      <c r="B1768"/>
      <c r="C1768"/>
      <c r="D1768"/>
      <c r="E1768"/>
      <c r="F1768" s="61"/>
      <c r="G1768" s="196" t="e">
        <f>VLOOKUP(D1768,sku归属!A:B,2,0)</f>
        <v>#N/A</v>
      </c>
      <c r="K1768" s="193"/>
      <c r="L1768" s="194"/>
      <c r="M1768" s="195"/>
    </row>
    <row r="1769" spans="1:13" s="61" customFormat="1" customHeight="1">
      <c r="A1769"/>
      <c r="B1769"/>
      <c r="C1769"/>
      <c r="D1769"/>
      <c r="E1769"/>
      <c r="F1769" s="61"/>
      <c r="G1769" s="196" t="e">
        <f>VLOOKUP(D1769,sku归属!A:B,2,0)</f>
        <v>#N/A</v>
      </c>
      <c r="K1769" s="193"/>
      <c r="L1769" s="194"/>
      <c r="M1769" s="195"/>
    </row>
    <row r="1770" spans="1:13" s="61" customFormat="1" customHeight="1">
      <c r="A1770"/>
      <c r="B1770"/>
      <c r="C1770"/>
      <c r="D1770"/>
      <c r="E1770"/>
      <c r="F1770" s="61"/>
      <c r="G1770" s="196" t="e">
        <f>VLOOKUP(D1770,sku归属!A:B,2,0)</f>
        <v>#N/A</v>
      </c>
      <c r="K1770" s="193"/>
      <c r="L1770" s="194"/>
      <c r="M1770" s="195"/>
    </row>
    <row r="1771" spans="1:13" s="61" customFormat="1" customHeight="1">
      <c r="A1771"/>
      <c r="B1771"/>
      <c r="C1771"/>
      <c r="D1771"/>
      <c r="E1771"/>
      <c r="F1771" s="61"/>
      <c r="G1771" s="196" t="e">
        <f>VLOOKUP(D1771,sku归属!A:B,2,0)</f>
        <v>#N/A</v>
      </c>
      <c r="K1771" s="193"/>
      <c r="L1771" s="194"/>
      <c r="M1771" s="195"/>
    </row>
    <row r="1772" spans="1:13" s="61" customFormat="1" customHeight="1">
      <c r="A1772"/>
      <c r="B1772"/>
      <c r="C1772"/>
      <c r="D1772"/>
      <c r="E1772"/>
      <c r="F1772" s="61"/>
      <c r="G1772" s="196" t="e">
        <f>VLOOKUP(D1772,sku归属!A:B,2,0)</f>
        <v>#N/A</v>
      </c>
      <c r="K1772" s="193"/>
      <c r="L1772" s="194"/>
      <c r="M1772" s="195"/>
    </row>
    <row r="1773" spans="1:13" s="61" customFormat="1" customHeight="1">
      <c r="A1773"/>
      <c r="B1773"/>
      <c r="C1773"/>
      <c r="D1773"/>
      <c r="E1773"/>
      <c r="F1773" s="61"/>
      <c r="G1773" s="196" t="e">
        <f>VLOOKUP(D1773,sku归属!A:B,2,0)</f>
        <v>#N/A</v>
      </c>
      <c r="K1773" s="193"/>
      <c r="L1773" s="194"/>
      <c r="M1773" s="195"/>
    </row>
    <row r="1774" spans="1:13" s="61" customFormat="1" customHeight="1">
      <c r="A1774"/>
      <c r="B1774"/>
      <c r="C1774"/>
      <c r="D1774"/>
      <c r="E1774"/>
      <c r="F1774" s="61"/>
      <c r="G1774" s="196" t="e">
        <f>VLOOKUP(D1774,sku归属!A:B,2,0)</f>
        <v>#N/A</v>
      </c>
      <c r="K1774" s="193"/>
      <c r="L1774" s="194"/>
      <c r="M1774" s="195"/>
    </row>
    <row r="1775" spans="1:13" s="61" customFormat="1" customHeight="1">
      <c r="A1775"/>
      <c r="B1775"/>
      <c r="C1775"/>
      <c r="D1775"/>
      <c r="E1775"/>
      <c r="F1775" s="61"/>
      <c r="G1775" s="196" t="e">
        <f>VLOOKUP(D1775,sku归属!A:B,2,0)</f>
        <v>#N/A</v>
      </c>
      <c r="K1775" s="193"/>
      <c r="L1775" s="194"/>
      <c r="M1775" s="195"/>
    </row>
    <row r="1776" spans="1:13" s="61" customFormat="1" customHeight="1">
      <c r="A1776"/>
      <c r="B1776"/>
      <c r="C1776"/>
      <c r="D1776"/>
      <c r="E1776"/>
      <c r="F1776" s="61"/>
      <c r="G1776" s="196" t="e">
        <f>VLOOKUP(D1776,sku归属!A:B,2,0)</f>
        <v>#N/A</v>
      </c>
      <c r="K1776" s="193"/>
      <c r="L1776" s="194"/>
      <c r="M1776" s="195"/>
    </row>
    <row r="1777" spans="1:13" s="61" customFormat="1" customHeight="1">
      <c r="A1777"/>
      <c r="B1777"/>
      <c r="C1777"/>
      <c r="D1777"/>
      <c r="E1777"/>
      <c r="F1777" s="61"/>
      <c r="G1777" s="196" t="e">
        <f>VLOOKUP(D1777,sku归属!A:B,2,0)</f>
        <v>#N/A</v>
      </c>
      <c r="K1777" s="193"/>
      <c r="L1777" s="194"/>
      <c r="M1777" s="195"/>
    </row>
    <row r="1778" spans="1:13" s="61" customFormat="1" customHeight="1">
      <c r="A1778"/>
      <c r="B1778"/>
      <c r="C1778"/>
      <c r="D1778"/>
      <c r="E1778"/>
      <c r="F1778" s="61"/>
      <c r="G1778" s="196" t="e">
        <f>VLOOKUP(D1778,sku归属!A:B,2,0)</f>
        <v>#N/A</v>
      </c>
      <c r="K1778" s="193"/>
      <c r="L1778" s="194"/>
      <c r="M1778" s="195"/>
    </row>
    <row r="1779" spans="1:13" s="61" customFormat="1" customHeight="1">
      <c r="A1779"/>
      <c r="B1779"/>
      <c r="C1779"/>
      <c r="D1779"/>
      <c r="E1779"/>
      <c r="F1779" s="61"/>
      <c r="G1779" s="196" t="e">
        <f>VLOOKUP(D1779,sku归属!A:B,2,0)</f>
        <v>#N/A</v>
      </c>
      <c r="K1779" s="193"/>
      <c r="L1779" s="194"/>
      <c r="M1779" s="195"/>
    </row>
    <row r="1780" spans="1:13" s="61" customFormat="1" customHeight="1">
      <c r="A1780"/>
      <c r="B1780"/>
      <c r="C1780"/>
      <c r="D1780"/>
      <c r="E1780"/>
      <c r="F1780" s="61"/>
      <c r="G1780" s="196" t="e">
        <f>VLOOKUP(D1780,sku归属!A:B,2,0)</f>
        <v>#N/A</v>
      </c>
      <c r="K1780" s="193"/>
      <c r="L1780" s="194"/>
      <c r="M1780" s="195"/>
    </row>
    <row r="1781" spans="1:13" s="61" customFormat="1" customHeight="1">
      <c r="A1781"/>
      <c r="B1781"/>
      <c r="C1781"/>
      <c r="D1781"/>
      <c r="E1781"/>
      <c r="F1781" s="61"/>
      <c r="G1781" s="196" t="e">
        <f>VLOOKUP(D1781,sku归属!A:B,2,0)</f>
        <v>#N/A</v>
      </c>
      <c r="K1781" s="193"/>
      <c r="L1781" s="194"/>
      <c r="M1781" s="195"/>
    </row>
    <row r="1782" spans="1:13" s="61" customFormat="1" customHeight="1">
      <c r="A1782"/>
      <c r="B1782"/>
      <c r="C1782"/>
      <c r="D1782"/>
      <c r="E1782"/>
      <c r="F1782" s="61"/>
      <c r="G1782" s="196" t="e">
        <f>VLOOKUP(D1782,sku归属!A:B,2,0)</f>
        <v>#N/A</v>
      </c>
      <c r="K1782" s="193"/>
      <c r="L1782" s="194"/>
      <c r="M1782" s="195"/>
    </row>
    <row r="1783" spans="1:13" s="61" customFormat="1" customHeight="1">
      <c r="A1783"/>
      <c r="B1783"/>
      <c r="C1783"/>
      <c r="D1783"/>
      <c r="E1783"/>
      <c r="F1783" s="61"/>
      <c r="G1783" s="196" t="e">
        <f>VLOOKUP(D1783,sku归属!A:B,2,0)</f>
        <v>#N/A</v>
      </c>
      <c r="K1783" s="193"/>
      <c r="L1783" s="194"/>
      <c r="M1783" s="195"/>
    </row>
    <row r="1784" spans="1:13" s="61" customFormat="1" customHeight="1">
      <c r="A1784"/>
      <c r="B1784"/>
      <c r="C1784"/>
      <c r="D1784"/>
      <c r="E1784"/>
      <c r="F1784" s="61"/>
      <c r="G1784" s="196" t="e">
        <f>VLOOKUP(D1784,sku归属!A:B,2,0)</f>
        <v>#N/A</v>
      </c>
      <c r="K1784" s="193"/>
      <c r="L1784" s="194"/>
      <c r="M1784" s="195"/>
    </row>
    <row r="1785" spans="1:13" s="61" customFormat="1" customHeight="1">
      <c r="A1785"/>
      <c r="B1785"/>
      <c r="C1785"/>
      <c r="D1785"/>
      <c r="E1785"/>
      <c r="F1785" s="61"/>
      <c r="G1785" s="196" t="e">
        <f>VLOOKUP(D1785,sku归属!A:B,2,0)</f>
        <v>#N/A</v>
      </c>
      <c r="K1785" s="193"/>
      <c r="L1785" s="194"/>
      <c r="M1785" s="195"/>
    </row>
    <row r="1786" spans="1:13" s="61" customFormat="1" customHeight="1">
      <c r="A1786"/>
      <c r="B1786"/>
      <c r="C1786"/>
      <c r="D1786"/>
      <c r="E1786"/>
      <c r="F1786" s="61"/>
      <c r="G1786" s="196" t="e">
        <f>VLOOKUP(D1786,sku归属!A:B,2,0)</f>
        <v>#N/A</v>
      </c>
      <c r="K1786" s="193"/>
      <c r="L1786" s="194"/>
      <c r="M1786" s="195"/>
    </row>
    <row r="1787" spans="1:13" s="61" customFormat="1" customHeight="1">
      <c r="A1787"/>
      <c r="B1787"/>
      <c r="C1787"/>
      <c r="D1787"/>
      <c r="E1787"/>
      <c r="F1787" s="61"/>
      <c r="G1787" s="196" t="e">
        <f>VLOOKUP(D1787,sku归属!A:B,2,0)</f>
        <v>#N/A</v>
      </c>
      <c r="K1787" s="193"/>
      <c r="L1787" s="194"/>
      <c r="M1787" s="195"/>
    </row>
    <row r="1788" spans="1:13" s="61" customFormat="1" customHeight="1">
      <c r="A1788"/>
      <c r="B1788"/>
      <c r="C1788"/>
      <c r="D1788"/>
      <c r="E1788"/>
      <c r="F1788" s="61"/>
      <c r="G1788" s="196" t="e">
        <f>VLOOKUP(D1788,sku归属!A:B,2,0)</f>
        <v>#N/A</v>
      </c>
      <c r="K1788" s="193"/>
      <c r="L1788" s="194"/>
      <c r="M1788" s="195"/>
    </row>
    <row r="1789" spans="1:13" s="61" customFormat="1" customHeight="1">
      <c r="A1789"/>
      <c r="B1789"/>
      <c r="C1789"/>
      <c r="D1789"/>
      <c r="E1789"/>
      <c r="F1789" s="61"/>
      <c r="G1789" s="196" t="e">
        <f>VLOOKUP(D1789,sku归属!A:B,2,0)</f>
        <v>#N/A</v>
      </c>
      <c r="K1789" s="193"/>
      <c r="L1789" s="194"/>
      <c r="M1789" s="195"/>
    </row>
    <row r="1790" spans="1:13" s="61" customFormat="1" customHeight="1">
      <c r="A1790"/>
      <c r="B1790"/>
      <c r="C1790"/>
      <c r="D1790"/>
      <c r="E1790"/>
      <c r="F1790" s="61"/>
      <c r="G1790" s="196" t="e">
        <f>VLOOKUP(D1790,sku归属!A:B,2,0)</f>
        <v>#N/A</v>
      </c>
      <c r="K1790" s="193"/>
      <c r="L1790" s="194"/>
      <c r="M1790" s="195"/>
    </row>
    <row r="1791" spans="1:13" s="61" customFormat="1" customHeight="1">
      <c r="A1791"/>
      <c r="B1791"/>
      <c r="C1791"/>
      <c r="D1791"/>
      <c r="E1791"/>
      <c r="F1791" s="61"/>
      <c r="G1791" s="196" t="e">
        <f>VLOOKUP(D1791,sku归属!A:B,2,0)</f>
        <v>#N/A</v>
      </c>
      <c r="K1791" s="193"/>
      <c r="L1791" s="194"/>
      <c r="M1791" s="195"/>
    </row>
    <row r="1792" spans="1:13" s="61" customFormat="1" customHeight="1">
      <c r="A1792"/>
      <c r="B1792"/>
      <c r="C1792"/>
      <c r="D1792"/>
      <c r="E1792"/>
      <c r="F1792" s="61"/>
      <c r="G1792" s="196" t="e">
        <f>VLOOKUP(D1792,sku归属!A:B,2,0)</f>
        <v>#N/A</v>
      </c>
      <c r="K1792" s="193"/>
      <c r="L1792" s="194"/>
      <c r="M1792" s="195"/>
    </row>
    <row r="1793" spans="1:13" s="61" customFormat="1" customHeight="1">
      <c r="A1793"/>
      <c r="B1793"/>
      <c r="C1793"/>
      <c r="D1793"/>
      <c r="E1793"/>
      <c r="F1793" s="61"/>
      <c r="G1793" s="196" t="e">
        <f>VLOOKUP(D1793,sku归属!A:B,2,0)</f>
        <v>#N/A</v>
      </c>
      <c r="K1793" s="193"/>
      <c r="L1793" s="194"/>
      <c r="M1793" s="195"/>
    </row>
    <row r="1794" spans="1:13" s="61" customFormat="1" customHeight="1">
      <c r="A1794"/>
      <c r="B1794"/>
      <c r="C1794"/>
      <c r="D1794"/>
      <c r="E1794"/>
      <c r="F1794" s="61"/>
      <c r="G1794" s="196" t="e">
        <f>VLOOKUP(D1794,sku归属!A:B,2,0)</f>
        <v>#N/A</v>
      </c>
      <c r="K1794" s="193"/>
      <c r="L1794" s="194"/>
      <c r="M1794" s="195"/>
    </row>
    <row r="1795" spans="1:13" s="61" customFormat="1" customHeight="1">
      <c r="A1795"/>
      <c r="B1795"/>
      <c r="C1795"/>
      <c r="D1795"/>
      <c r="E1795"/>
      <c r="F1795" s="61"/>
      <c r="G1795" s="196" t="e">
        <f>VLOOKUP(D1795,sku归属!A:B,2,0)</f>
        <v>#N/A</v>
      </c>
      <c r="K1795" s="193"/>
      <c r="L1795" s="194"/>
      <c r="M1795" s="195"/>
    </row>
    <row r="1796" spans="1:13" s="61" customFormat="1" customHeight="1">
      <c r="A1796"/>
      <c r="B1796"/>
      <c r="C1796"/>
      <c r="D1796"/>
      <c r="E1796"/>
      <c r="F1796" s="61"/>
      <c r="G1796" s="196" t="e">
        <f>VLOOKUP(D1796,sku归属!A:B,2,0)</f>
        <v>#N/A</v>
      </c>
      <c r="K1796" s="193"/>
      <c r="L1796" s="194"/>
      <c r="M1796" s="195"/>
    </row>
    <row r="1797" spans="1:13" s="61" customFormat="1" customHeight="1">
      <c r="A1797"/>
      <c r="B1797"/>
      <c r="C1797"/>
      <c r="D1797"/>
      <c r="E1797"/>
      <c r="F1797" s="61"/>
      <c r="G1797" s="196" t="e">
        <f>VLOOKUP(D1797,sku归属!A:B,2,0)</f>
        <v>#N/A</v>
      </c>
      <c r="K1797" s="193"/>
      <c r="L1797" s="194"/>
      <c r="M1797" s="195"/>
    </row>
    <row r="1798" spans="1:13" s="61" customFormat="1" customHeight="1">
      <c r="A1798"/>
      <c r="B1798"/>
      <c r="C1798"/>
      <c r="D1798"/>
      <c r="E1798"/>
      <c r="F1798" s="61"/>
      <c r="G1798" s="196" t="e">
        <f>VLOOKUP(D1798,sku归属!A:B,2,0)</f>
        <v>#N/A</v>
      </c>
      <c r="K1798" s="193"/>
      <c r="L1798" s="194"/>
      <c r="M1798" s="195"/>
    </row>
    <row r="1799" spans="1:13" s="61" customFormat="1" customHeight="1">
      <c r="A1799"/>
      <c r="B1799"/>
      <c r="C1799"/>
      <c r="D1799"/>
      <c r="E1799"/>
      <c r="F1799" s="61"/>
      <c r="G1799" s="196" t="e">
        <f>VLOOKUP(D1799,sku归属!A:B,2,0)</f>
        <v>#N/A</v>
      </c>
      <c r="K1799" s="193"/>
      <c r="L1799" s="194"/>
      <c r="M1799" s="195"/>
    </row>
    <row r="1800" spans="1:13" s="61" customFormat="1" customHeight="1">
      <c r="A1800"/>
      <c r="B1800"/>
      <c r="C1800"/>
      <c r="D1800"/>
      <c r="E1800"/>
      <c r="F1800" s="61"/>
      <c r="G1800" s="196" t="e">
        <f>VLOOKUP(D1800,sku归属!A:B,2,0)</f>
        <v>#N/A</v>
      </c>
      <c r="K1800" s="193"/>
      <c r="L1800" s="194"/>
      <c r="M1800" s="195"/>
    </row>
    <row r="1801" spans="1:13" s="61" customFormat="1" customHeight="1">
      <c r="A1801"/>
      <c r="B1801"/>
      <c r="C1801"/>
      <c r="D1801"/>
      <c r="E1801"/>
      <c r="F1801" s="61"/>
      <c r="G1801" s="196" t="e">
        <f>VLOOKUP(D1801,sku归属!A:B,2,0)</f>
        <v>#N/A</v>
      </c>
      <c r="K1801" s="193"/>
      <c r="L1801" s="194"/>
      <c r="M1801" s="195"/>
    </row>
    <row r="1802" spans="1:13" s="61" customFormat="1" customHeight="1">
      <c r="A1802"/>
      <c r="B1802"/>
      <c r="C1802"/>
      <c r="D1802"/>
      <c r="E1802"/>
      <c r="F1802" s="61"/>
      <c r="G1802" s="196" t="e">
        <f>VLOOKUP(D1802,sku归属!A:B,2,0)</f>
        <v>#N/A</v>
      </c>
      <c r="K1802" s="193"/>
      <c r="L1802" s="194"/>
      <c r="M1802" s="195"/>
    </row>
    <row r="1803" spans="1:13" s="61" customFormat="1" customHeight="1">
      <c r="A1803"/>
      <c r="B1803"/>
      <c r="C1803"/>
      <c r="D1803"/>
      <c r="E1803"/>
      <c r="F1803" s="61"/>
      <c r="G1803" s="196" t="e">
        <f>VLOOKUP(D1803,sku归属!A:B,2,0)</f>
        <v>#N/A</v>
      </c>
      <c r="K1803" s="193"/>
      <c r="L1803" s="194"/>
      <c r="M1803" s="195"/>
    </row>
    <row r="1804" spans="1:13" s="61" customFormat="1" customHeight="1">
      <c r="A1804"/>
      <c r="B1804"/>
      <c r="C1804"/>
      <c r="D1804"/>
      <c r="E1804"/>
      <c r="F1804" s="61"/>
      <c r="G1804" s="196" t="e">
        <f>VLOOKUP(D1804,sku归属!A:B,2,0)</f>
        <v>#N/A</v>
      </c>
      <c r="K1804" s="193"/>
      <c r="L1804" s="194"/>
      <c r="M1804" s="195"/>
    </row>
    <row r="1805" spans="1:13" s="61" customFormat="1" customHeight="1">
      <c r="A1805"/>
      <c r="B1805"/>
      <c r="C1805"/>
      <c r="D1805"/>
      <c r="E1805"/>
      <c r="F1805" s="61"/>
      <c r="G1805" s="196" t="e">
        <f>VLOOKUP(D1805,sku归属!A:B,2,0)</f>
        <v>#N/A</v>
      </c>
      <c r="K1805" s="193"/>
      <c r="L1805" s="194"/>
      <c r="M1805" s="195"/>
    </row>
    <row r="1806" spans="1:13" s="61" customFormat="1" customHeight="1">
      <c r="A1806"/>
      <c r="B1806"/>
      <c r="C1806"/>
      <c r="D1806"/>
      <c r="E1806"/>
      <c r="F1806" s="61"/>
      <c r="G1806" s="196" t="e">
        <f>VLOOKUP(D1806,sku归属!A:B,2,0)</f>
        <v>#N/A</v>
      </c>
      <c r="K1806" s="193"/>
      <c r="L1806" s="194"/>
      <c r="M1806" s="195"/>
    </row>
    <row r="1807" spans="1:13" s="61" customFormat="1" customHeight="1">
      <c r="A1807"/>
      <c r="B1807"/>
      <c r="C1807"/>
      <c r="D1807"/>
      <c r="E1807"/>
      <c r="F1807" s="61"/>
      <c r="G1807" s="196" t="e">
        <f>VLOOKUP(D1807,sku归属!A:B,2,0)</f>
        <v>#N/A</v>
      </c>
      <c r="K1807" s="193"/>
      <c r="L1807" s="194"/>
      <c r="M1807" s="195"/>
    </row>
    <row r="1808" spans="1:13" s="61" customFormat="1" customHeight="1">
      <c r="A1808"/>
      <c r="B1808"/>
      <c r="C1808"/>
      <c r="D1808"/>
      <c r="E1808"/>
      <c r="F1808" s="61"/>
      <c r="G1808" s="196" t="e">
        <f>VLOOKUP(D1808,sku归属!A:B,2,0)</f>
        <v>#N/A</v>
      </c>
      <c r="K1808" s="193"/>
      <c r="L1808" s="194"/>
      <c r="M1808" s="195"/>
    </row>
    <row r="1809" spans="1:13" s="61" customFormat="1" customHeight="1">
      <c r="A1809"/>
      <c r="B1809"/>
      <c r="C1809"/>
      <c r="D1809"/>
      <c r="E1809"/>
      <c r="F1809" s="61"/>
      <c r="G1809" s="196" t="e">
        <f>VLOOKUP(D1809,sku归属!A:B,2,0)</f>
        <v>#N/A</v>
      </c>
      <c r="K1809" s="193"/>
      <c r="L1809" s="194"/>
      <c r="M1809" s="195"/>
    </row>
    <row r="1810" spans="1:13" s="61" customFormat="1" customHeight="1">
      <c r="A1810"/>
      <c r="B1810"/>
      <c r="C1810"/>
      <c r="D1810"/>
      <c r="E1810"/>
      <c r="F1810" s="61"/>
      <c r="G1810" s="196" t="e">
        <f>VLOOKUP(D1810,sku归属!A:B,2,0)</f>
        <v>#N/A</v>
      </c>
      <c r="K1810" s="193"/>
      <c r="L1810" s="194"/>
      <c r="M1810" s="195"/>
    </row>
    <row r="1811" spans="1:13" s="61" customFormat="1" customHeight="1">
      <c r="A1811"/>
      <c r="B1811"/>
      <c r="C1811"/>
      <c r="D1811"/>
      <c r="E1811"/>
      <c r="F1811" s="61"/>
      <c r="G1811" s="196" t="e">
        <f>VLOOKUP(D1811,sku归属!A:B,2,0)</f>
        <v>#N/A</v>
      </c>
      <c r="K1811" s="193"/>
      <c r="L1811" s="194"/>
      <c r="M1811" s="195"/>
    </row>
    <row r="1812" spans="1:13" s="61" customFormat="1" customHeight="1">
      <c r="A1812"/>
      <c r="B1812"/>
      <c r="C1812"/>
      <c r="D1812"/>
      <c r="E1812"/>
      <c r="F1812" s="61"/>
      <c r="G1812" s="196" t="e">
        <f>VLOOKUP(D1812,sku归属!A:B,2,0)</f>
        <v>#N/A</v>
      </c>
      <c r="K1812" s="193"/>
      <c r="L1812" s="194"/>
      <c r="M1812" s="195"/>
    </row>
    <row r="1813" spans="1:13" s="61" customFormat="1" customHeight="1">
      <c r="A1813"/>
      <c r="B1813"/>
      <c r="C1813"/>
      <c r="D1813"/>
      <c r="E1813"/>
      <c r="F1813" s="61"/>
      <c r="G1813" s="196" t="e">
        <f>VLOOKUP(D1813,sku归属!A:B,2,0)</f>
        <v>#N/A</v>
      </c>
      <c r="K1813" s="193"/>
      <c r="L1813" s="194"/>
      <c r="M1813" s="195"/>
    </row>
    <row r="1814" spans="1:13" s="61" customFormat="1" customHeight="1">
      <c r="A1814"/>
      <c r="B1814"/>
      <c r="C1814"/>
      <c r="D1814"/>
      <c r="E1814"/>
      <c r="F1814" s="61"/>
      <c r="G1814" s="196" t="e">
        <f>VLOOKUP(D1814,sku归属!A:B,2,0)</f>
        <v>#N/A</v>
      </c>
      <c r="K1814" s="193"/>
      <c r="L1814" s="194"/>
      <c r="M1814" s="195"/>
    </row>
    <row r="1815" spans="1:13" s="61" customFormat="1" customHeight="1">
      <c r="A1815"/>
      <c r="B1815"/>
      <c r="C1815"/>
      <c r="D1815"/>
      <c r="E1815"/>
      <c r="F1815" s="61"/>
      <c r="G1815" s="196" t="e">
        <f>VLOOKUP(D1815,sku归属!A:B,2,0)</f>
        <v>#N/A</v>
      </c>
      <c r="K1815" s="193"/>
      <c r="L1815" s="194"/>
      <c r="M1815" s="195"/>
    </row>
    <row r="1816" spans="1:13" s="61" customFormat="1" customHeight="1">
      <c r="A1816"/>
      <c r="B1816"/>
      <c r="C1816"/>
      <c r="D1816"/>
      <c r="E1816"/>
      <c r="F1816" s="61"/>
      <c r="G1816" s="196" t="e">
        <f>VLOOKUP(D1816,sku归属!A:B,2,0)</f>
        <v>#N/A</v>
      </c>
      <c r="K1816" s="193"/>
      <c r="L1816" s="194"/>
      <c r="M1816" s="195"/>
    </row>
    <row r="1817" spans="1:13" s="61" customFormat="1" customHeight="1">
      <c r="A1817"/>
      <c r="B1817"/>
      <c r="C1817"/>
      <c r="D1817"/>
      <c r="E1817"/>
      <c r="F1817" s="61"/>
      <c r="G1817" s="196" t="e">
        <f>VLOOKUP(D1817,sku归属!A:B,2,0)</f>
        <v>#N/A</v>
      </c>
      <c r="K1817" s="193"/>
      <c r="L1817" s="194"/>
      <c r="M1817" s="195"/>
    </row>
    <row r="1818" spans="1:13" s="61" customFormat="1" customHeight="1">
      <c r="A1818"/>
      <c r="B1818"/>
      <c r="C1818"/>
      <c r="D1818"/>
      <c r="E1818"/>
      <c r="F1818" s="61"/>
      <c r="G1818" s="196" t="e">
        <f>VLOOKUP(D1818,sku归属!A:B,2,0)</f>
        <v>#N/A</v>
      </c>
      <c r="K1818" s="193"/>
      <c r="L1818" s="194"/>
      <c r="M1818" s="195"/>
    </row>
    <row r="1819" spans="1:13" s="61" customFormat="1" customHeight="1">
      <c r="A1819"/>
      <c r="B1819"/>
      <c r="C1819"/>
      <c r="D1819"/>
      <c r="E1819"/>
      <c r="F1819" s="61"/>
      <c r="G1819" s="196" t="e">
        <f>VLOOKUP(D1819,sku归属!A:B,2,0)</f>
        <v>#N/A</v>
      </c>
      <c r="K1819" s="193"/>
      <c r="L1819" s="194"/>
      <c r="M1819" s="195"/>
    </row>
    <row r="1820" spans="1:13" s="61" customFormat="1" customHeight="1">
      <c r="A1820"/>
      <c r="B1820"/>
      <c r="C1820"/>
      <c r="D1820"/>
      <c r="E1820"/>
      <c r="F1820" s="61"/>
      <c r="G1820" s="196" t="e">
        <f>VLOOKUP(D1820,sku归属!A:B,2,0)</f>
        <v>#N/A</v>
      </c>
      <c r="K1820" s="193"/>
      <c r="L1820" s="194"/>
      <c r="M1820" s="195"/>
    </row>
    <row r="1821" spans="1:13" s="61" customFormat="1" customHeight="1">
      <c r="A1821"/>
      <c r="B1821"/>
      <c r="C1821"/>
      <c r="D1821"/>
      <c r="E1821"/>
      <c r="F1821" s="61"/>
      <c r="G1821" s="196" t="e">
        <f>VLOOKUP(D1821,sku归属!A:B,2,0)</f>
        <v>#N/A</v>
      </c>
      <c r="K1821" s="193"/>
      <c r="L1821" s="194"/>
      <c r="M1821" s="195"/>
    </row>
    <row r="1822" spans="1:13" s="61" customFormat="1" customHeight="1">
      <c r="A1822"/>
      <c r="B1822"/>
      <c r="C1822"/>
      <c r="D1822"/>
      <c r="E1822"/>
      <c r="F1822" s="61"/>
      <c r="G1822" s="196" t="e">
        <f>VLOOKUP(D1822,sku归属!A:B,2,0)</f>
        <v>#N/A</v>
      </c>
      <c r="K1822" s="193"/>
      <c r="L1822" s="194"/>
      <c r="M1822" s="195"/>
    </row>
    <row r="1823" spans="1:13" s="61" customFormat="1" customHeight="1">
      <c r="A1823"/>
      <c r="B1823"/>
      <c r="C1823"/>
      <c r="D1823"/>
      <c r="E1823"/>
      <c r="F1823" s="61"/>
      <c r="G1823" s="196" t="e">
        <f>VLOOKUP(D1823,sku归属!A:B,2,0)</f>
        <v>#N/A</v>
      </c>
      <c r="K1823" s="193"/>
      <c r="L1823" s="194"/>
      <c r="M1823" s="195"/>
    </row>
    <row r="1824" spans="1:13" s="61" customFormat="1" customHeight="1">
      <c r="A1824"/>
      <c r="B1824"/>
      <c r="C1824"/>
      <c r="D1824"/>
      <c r="E1824"/>
      <c r="F1824" s="61"/>
      <c r="G1824" s="196" t="e">
        <f>VLOOKUP(D1824,sku归属!A:B,2,0)</f>
        <v>#N/A</v>
      </c>
      <c r="K1824" s="193"/>
      <c r="L1824" s="194"/>
      <c r="M1824" s="195"/>
    </row>
    <row r="1825" spans="1:13" s="61" customFormat="1" customHeight="1">
      <c r="A1825"/>
      <c r="B1825"/>
      <c r="C1825"/>
      <c r="D1825"/>
      <c r="E1825"/>
      <c r="F1825" s="61"/>
      <c r="G1825" s="196" t="e">
        <f>VLOOKUP(D1825,sku归属!A:B,2,0)</f>
        <v>#N/A</v>
      </c>
      <c r="K1825" s="193"/>
      <c r="L1825" s="194"/>
      <c r="M1825" s="195"/>
    </row>
    <row r="1826" spans="1:13" s="61" customFormat="1" customHeight="1">
      <c r="A1826"/>
      <c r="B1826"/>
      <c r="C1826"/>
      <c r="D1826"/>
      <c r="E1826"/>
      <c r="F1826" s="61"/>
      <c r="G1826" s="196" t="e">
        <f>VLOOKUP(D1826,sku归属!A:B,2,0)</f>
        <v>#N/A</v>
      </c>
      <c r="K1826" s="193"/>
      <c r="L1826" s="194"/>
      <c r="M1826" s="195"/>
    </row>
    <row r="1827" spans="1:13" s="61" customFormat="1" customHeight="1">
      <c r="A1827"/>
      <c r="B1827"/>
      <c r="C1827"/>
      <c r="D1827"/>
      <c r="E1827"/>
      <c r="F1827" s="61"/>
      <c r="G1827" s="196" t="e">
        <f>VLOOKUP(D1827,sku归属!A:B,2,0)</f>
        <v>#N/A</v>
      </c>
      <c r="K1827" s="193"/>
      <c r="L1827" s="194"/>
      <c r="M1827" s="195"/>
    </row>
    <row r="1828" spans="1:13" s="61" customFormat="1" customHeight="1">
      <c r="A1828"/>
      <c r="B1828"/>
      <c r="C1828"/>
      <c r="D1828"/>
      <c r="E1828"/>
      <c r="F1828" s="61"/>
      <c r="G1828" s="196" t="e">
        <f>VLOOKUP(D1828,sku归属!A:B,2,0)</f>
        <v>#N/A</v>
      </c>
      <c r="K1828" s="193"/>
      <c r="L1828" s="194"/>
      <c r="M1828" s="195"/>
    </row>
    <row r="1829" spans="1:13" s="61" customFormat="1" customHeight="1">
      <c r="A1829"/>
      <c r="B1829"/>
      <c r="C1829"/>
      <c r="D1829"/>
      <c r="E1829"/>
      <c r="F1829" s="61"/>
      <c r="G1829" s="196" t="e">
        <f>VLOOKUP(D1829,sku归属!A:B,2,0)</f>
        <v>#N/A</v>
      </c>
      <c r="K1829" s="193"/>
      <c r="L1829" s="194"/>
      <c r="M1829" s="195"/>
    </row>
    <row r="1830" spans="1:13" s="61" customFormat="1" customHeight="1">
      <c r="A1830"/>
      <c r="B1830"/>
      <c r="C1830"/>
      <c r="D1830"/>
      <c r="E1830"/>
      <c r="F1830" s="61"/>
      <c r="G1830" s="196" t="e">
        <f>VLOOKUP(D1830,sku归属!A:B,2,0)</f>
        <v>#N/A</v>
      </c>
      <c r="K1830" s="193"/>
      <c r="L1830" s="194"/>
      <c r="M1830" s="195"/>
    </row>
    <row r="1831" spans="1:13" s="61" customFormat="1" customHeight="1">
      <c r="A1831"/>
      <c r="B1831"/>
      <c r="C1831"/>
      <c r="D1831"/>
      <c r="E1831"/>
      <c r="F1831" s="61"/>
      <c r="G1831" s="196" t="e">
        <f>VLOOKUP(D1831,sku归属!A:B,2,0)</f>
        <v>#N/A</v>
      </c>
      <c r="K1831" s="193"/>
      <c r="L1831" s="194"/>
      <c r="M1831" s="195"/>
    </row>
    <row r="1832" spans="1:13" s="61" customFormat="1" customHeight="1">
      <c r="A1832"/>
      <c r="B1832"/>
      <c r="C1832"/>
      <c r="D1832"/>
      <c r="E1832"/>
      <c r="F1832" s="61"/>
      <c r="G1832" s="196" t="e">
        <f>VLOOKUP(D1832,sku归属!A:B,2,0)</f>
        <v>#N/A</v>
      </c>
      <c r="K1832" s="193"/>
      <c r="L1832" s="194"/>
      <c r="M1832" s="195"/>
    </row>
    <row r="1833" spans="1:13" s="61" customFormat="1" customHeight="1">
      <c r="A1833"/>
      <c r="B1833"/>
      <c r="C1833"/>
      <c r="D1833"/>
      <c r="E1833"/>
      <c r="F1833" s="61"/>
      <c r="G1833" s="196" t="e">
        <f>VLOOKUP(D1833,sku归属!A:B,2,0)</f>
        <v>#N/A</v>
      </c>
      <c r="K1833" s="193"/>
      <c r="L1833" s="194"/>
      <c r="M1833" s="195"/>
    </row>
    <row r="1834" spans="1:13" s="61" customFormat="1" customHeight="1">
      <c r="A1834"/>
      <c r="B1834"/>
      <c r="C1834"/>
      <c r="D1834"/>
      <c r="E1834"/>
      <c r="F1834" s="61"/>
      <c r="G1834" s="196" t="e">
        <f>VLOOKUP(D1834,sku归属!A:B,2,0)</f>
        <v>#N/A</v>
      </c>
      <c r="K1834" s="193"/>
      <c r="L1834" s="194"/>
      <c r="M1834" s="195"/>
    </row>
    <row r="1835" spans="1:13" s="61" customFormat="1" customHeight="1">
      <c r="A1835"/>
      <c r="B1835"/>
      <c r="C1835"/>
      <c r="D1835"/>
      <c r="E1835"/>
      <c r="F1835" s="61"/>
      <c r="G1835" s="196" t="e">
        <f>VLOOKUP(D1835,sku归属!A:B,2,0)</f>
        <v>#N/A</v>
      </c>
      <c r="K1835" s="193"/>
      <c r="L1835" s="194"/>
      <c r="M1835" s="195"/>
    </row>
    <row r="1836" spans="1:13" s="61" customFormat="1" customHeight="1">
      <c r="A1836"/>
      <c r="B1836"/>
      <c r="C1836"/>
      <c r="D1836"/>
      <c r="E1836"/>
      <c r="F1836" s="61"/>
      <c r="G1836" s="196" t="e">
        <f>VLOOKUP(D1836,sku归属!A:B,2,0)</f>
        <v>#N/A</v>
      </c>
      <c r="K1836" s="193"/>
      <c r="L1836" s="194"/>
      <c r="M1836" s="195"/>
    </row>
    <row r="1837" spans="1:13" s="61" customFormat="1" customHeight="1">
      <c r="A1837"/>
      <c r="B1837"/>
      <c r="C1837"/>
      <c r="D1837"/>
      <c r="E1837"/>
      <c r="F1837" s="61"/>
      <c r="G1837" s="196" t="e">
        <f>VLOOKUP(D1837,sku归属!A:B,2,0)</f>
        <v>#N/A</v>
      </c>
      <c r="K1837" s="193"/>
      <c r="L1837" s="194"/>
      <c r="M1837" s="195"/>
    </row>
    <row r="1838" spans="1:13" s="61" customFormat="1" customHeight="1">
      <c r="A1838"/>
      <c r="B1838"/>
      <c r="C1838"/>
      <c r="D1838"/>
      <c r="E1838"/>
      <c r="F1838" s="61"/>
      <c r="G1838" s="196" t="e">
        <f>VLOOKUP(D1838,sku归属!A:B,2,0)</f>
        <v>#N/A</v>
      </c>
      <c r="K1838" s="193"/>
      <c r="L1838" s="194"/>
      <c r="M1838" s="195"/>
    </row>
    <row r="1839" spans="1:13" s="61" customFormat="1" customHeight="1">
      <c r="A1839"/>
      <c r="B1839"/>
      <c r="C1839"/>
      <c r="D1839"/>
      <c r="E1839"/>
      <c r="F1839" s="61"/>
      <c r="G1839" s="196" t="e">
        <f>VLOOKUP(D1839,sku归属!A:B,2,0)</f>
        <v>#N/A</v>
      </c>
      <c r="K1839" s="193"/>
      <c r="L1839" s="194"/>
      <c r="M1839" s="195"/>
    </row>
    <row r="1840" spans="1:13" s="61" customFormat="1" customHeight="1">
      <c r="A1840"/>
      <c r="B1840"/>
      <c r="C1840"/>
      <c r="D1840"/>
      <c r="E1840"/>
      <c r="F1840" s="61"/>
      <c r="G1840" s="196" t="e">
        <f>VLOOKUP(D1840,sku归属!A:B,2,0)</f>
        <v>#N/A</v>
      </c>
      <c r="K1840" s="193"/>
      <c r="L1840" s="194"/>
      <c r="M1840" s="195"/>
    </row>
    <row r="1841" spans="1:13" s="61" customFormat="1" customHeight="1">
      <c r="A1841"/>
      <c r="B1841"/>
      <c r="C1841"/>
      <c r="D1841"/>
      <c r="E1841"/>
      <c r="F1841" s="61"/>
      <c r="G1841" s="196" t="e">
        <f>VLOOKUP(D1841,sku归属!A:B,2,0)</f>
        <v>#N/A</v>
      </c>
      <c r="K1841" s="193"/>
      <c r="L1841" s="194"/>
      <c r="M1841" s="195"/>
    </row>
    <row r="1842" spans="1:13" s="61" customFormat="1" customHeight="1">
      <c r="A1842"/>
      <c r="B1842"/>
      <c r="C1842"/>
      <c r="D1842"/>
      <c r="E1842"/>
      <c r="F1842" s="61"/>
      <c r="G1842" s="196" t="e">
        <f>VLOOKUP(D1842,sku归属!A:B,2,0)</f>
        <v>#N/A</v>
      </c>
      <c r="K1842" s="193"/>
      <c r="L1842" s="194"/>
      <c r="M1842" s="195"/>
    </row>
    <row r="1843" spans="1:13" s="61" customFormat="1" customHeight="1">
      <c r="A1843"/>
      <c r="B1843"/>
      <c r="C1843"/>
      <c r="D1843"/>
      <c r="E1843"/>
      <c r="F1843" s="61"/>
      <c r="G1843" s="196" t="e">
        <f>VLOOKUP(D1843,sku归属!A:B,2,0)</f>
        <v>#N/A</v>
      </c>
      <c r="K1843" s="193"/>
      <c r="L1843" s="194"/>
      <c r="M1843" s="195"/>
    </row>
    <row r="1844" spans="1:13" s="61" customFormat="1" customHeight="1">
      <c r="A1844"/>
      <c r="B1844"/>
      <c r="C1844"/>
      <c r="D1844"/>
      <c r="E1844"/>
      <c r="F1844" s="61"/>
      <c r="G1844" s="196" t="e">
        <f>VLOOKUP(D1844,sku归属!A:B,2,0)</f>
        <v>#N/A</v>
      </c>
      <c r="K1844" s="193"/>
      <c r="L1844" s="194"/>
      <c r="M1844" s="195"/>
    </row>
    <row r="1845" spans="1:13" s="61" customFormat="1" customHeight="1">
      <c r="A1845"/>
      <c r="B1845"/>
      <c r="C1845"/>
      <c r="D1845"/>
      <c r="E1845"/>
      <c r="F1845" s="61"/>
      <c r="G1845" s="196" t="e">
        <f>VLOOKUP(D1845,sku归属!A:B,2,0)</f>
        <v>#N/A</v>
      </c>
      <c r="K1845" s="193"/>
      <c r="L1845" s="194"/>
      <c r="M1845" s="195"/>
    </row>
    <row r="1846" spans="1:13" s="61" customFormat="1" customHeight="1">
      <c r="A1846"/>
      <c r="B1846"/>
      <c r="C1846"/>
      <c r="D1846"/>
      <c r="E1846"/>
      <c r="F1846" s="61"/>
      <c r="G1846" s="196" t="e">
        <f>VLOOKUP(D1846,sku归属!A:B,2,0)</f>
        <v>#N/A</v>
      </c>
      <c r="K1846" s="193"/>
      <c r="L1846" s="194"/>
      <c r="M1846" s="195"/>
    </row>
    <row r="1847" spans="1:13" s="61" customFormat="1" customHeight="1">
      <c r="A1847"/>
      <c r="B1847"/>
      <c r="C1847"/>
      <c r="D1847"/>
      <c r="E1847"/>
      <c r="F1847" s="61"/>
      <c r="G1847" s="196" t="e">
        <f>VLOOKUP(D1847,sku归属!A:B,2,0)</f>
        <v>#N/A</v>
      </c>
      <c r="K1847" s="193"/>
      <c r="L1847" s="194"/>
      <c r="M1847" s="195"/>
    </row>
    <row r="1848" spans="1:13" s="61" customFormat="1" customHeight="1">
      <c r="A1848"/>
      <c r="B1848"/>
      <c r="C1848"/>
      <c r="D1848"/>
      <c r="E1848"/>
      <c r="F1848" s="61"/>
      <c r="G1848" s="196" t="e">
        <f>VLOOKUP(D1848,sku归属!A:B,2,0)</f>
        <v>#N/A</v>
      </c>
      <c r="K1848" s="193"/>
      <c r="L1848" s="194"/>
      <c r="M1848" s="195"/>
    </row>
    <row r="1849" spans="1:13" s="61" customFormat="1" customHeight="1">
      <c r="A1849"/>
      <c r="B1849"/>
      <c r="C1849"/>
      <c r="D1849"/>
      <c r="E1849"/>
      <c r="F1849" s="61"/>
      <c r="G1849" s="196" t="e">
        <f>VLOOKUP(D1849,sku归属!A:B,2,0)</f>
        <v>#N/A</v>
      </c>
      <c r="K1849" s="193"/>
      <c r="L1849" s="194"/>
      <c r="M1849" s="195"/>
    </row>
    <row r="1850" spans="1:13" s="61" customFormat="1" customHeight="1">
      <c r="A1850"/>
      <c r="B1850"/>
      <c r="C1850"/>
      <c r="D1850"/>
      <c r="E1850"/>
      <c r="F1850" s="61"/>
      <c r="G1850" s="196" t="e">
        <f>VLOOKUP(D1850,sku归属!A:B,2,0)</f>
        <v>#N/A</v>
      </c>
      <c r="K1850" s="193"/>
      <c r="L1850" s="194"/>
      <c r="M1850" s="195"/>
    </row>
    <row r="1851" spans="1:13" s="61" customFormat="1" customHeight="1">
      <c r="A1851"/>
      <c r="B1851"/>
      <c r="C1851"/>
      <c r="D1851"/>
      <c r="E1851"/>
      <c r="F1851" s="61"/>
      <c r="G1851" s="196" t="e">
        <f>VLOOKUP(D1851,sku归属!A:B,2,0)</f>
        <v>#N/A</v>
      </c>
      <c r="K1851" s="193"/>
      <c r="L1851" s="194"/>
      <c r="M1851" s="195"/>
    </row>
    <row r="1852" spans="1:13" s="61" customFormat="1" customHeight="1">
      <c r="A1852"/>
      <c r="B1852"/>
      <c r="C1852"/>
      <c r="D1852"/>
      <c r="E1852"/>
      <c r="F1852" s="61"/>
      <c r="G1852" s="196" t="e">
        <f>VLOOKUP(D1852,sku归属!A:B,2,0)</f>
        <v>#N/A</v>
      </c>
      <c r="K1852" s="193"/>
      <c r="L1852" s="194"/>
      <c r="M1852" s="195"/>
    </row>
    <row r="1853" spans="1:13" s="61" customFormat="1" customHeight="1">
      <c r="A1853"/>
      <c r="B1853"/>
      <c r="C1853"/>
      <c r="D1853"/>
      <c r="E1853"/>
      <c r="F1853" s="61"/>
      <c r="G1853" s="196" t="e">
        <f>VLOOKUP(D1853,sku归属!A:B,2,0)</f>
        <v>#N/A</v>
      </c>
      <c r="K1853" s="193"/>
      <c r="L1853" s="194"/>
      <c r="M1853" s="195"/>
    </row>
    <row r="1854" spans="1:13" s="61" customFormat="1" customHeight="1">
      <c r="A1854"/>
      <c r="B1854"/>
      <c r="C1854"/>
      <c r="D1854"/>
      <c r="E1854"/>
      <c r="F1854" s="61"/>
      <c r="G1854" s="196" t="e">
        <f>VLOOKUP(D1854,sku归属!A:B,2,0)</f>
        <v>#N/A</v>
      </c>
      <c r="K1854" s="193"/>
      <c r="L1854" s="194"/>
      <c r="M1854" s="195"/>
    </row>
    <row r="1855" spans="1:13" s="61" customFormat="1" customHeight="1">
      <c r="A1855"/>
      <c r="B1855"/>
      <c r="C1855"/>
      <c r="D1855"/>
      <c r="E1855"/>
      <c r="F1855" s="61"/>
      <c r="G1855" s="196" t="e">
        <f>VLOOKUP(D1855,sku归属!A:B,2,0)</f>
        <v>#N/A</v>
      </c>
      <c r="K1855" s="193"/>
      <c r="L1855" s="194"/>
      <c r="M1855" s="195"/>
    </row>
    <row r="1856" spans="1:13" s="61" customFormat="1" customHeight="1">
      <c r="A1856"/>
      <c r="B1856"/>
      <c r="C1856"/>
      <c r="D1856"/>
      <c r="E1856"/>
      <c r="F1856" s="61"/>
      <c r="G1856" s="196" t="e">
        <f>VLOOKUP(D1856,sku归属!A:B,2,0)</f>
        <v>#N/A</v>
      </c>
      <c r="K1856" s="193"/>
      <c r="L1856" s="194"/>
      <c r="M1856" s="195"/>
    </row>
    <row r="1857" spans="1:13" s="61" customFormat="1" customHeight="1">
      <c r="A1857"/>
      <c r="B1857"/>
      <c r="C1857"/>
      <c r="D1857"/>
      <c r="E1857"/>
      <c r="F1857" s="61"/>
      <c r="G1857" s="196" t="e">
        <f>VLOOKUP(D1857,sku归属!A:B,2,0)</f>
        <v>#N/A</v>
      </c>
      <c r="K1857" s="193"/>
      <c r="L1857" s="194"/>
      <c r="M1857" s="195"/>
    </row>
    <row r="1858" spans="1:13" s="61" customFormat="1" customHeight="1">
      <c r="A1858"/>
      <c r="B1858"/>
      <c r="C1858"/>
      <c r="D1858"/>
      <c r="E1858"/>
      <c r="F1858" s="61"/>
      <c r="G1858" s="196" t="e">
        <f>VLOOKUP(D1858,sku归属!A:B,2,0)</f>
        <v>#N/A</v>
      </c>
      <c r="K1858" s="193"/>
      <c r="L1858" s="194"/>
      <c r="M1858" s="195"/>
    </row>
    <row r="1859" spans="1:13" s="61" customFormat="1" customHeight="1">
      <c r="A1859"/>
      <c r="B1859"/>
      <c r="C1859"/>
      <c r="D1859"/>
      <c r="E1859"/>
      <c r="F1859" s="61"/>
      <c r="G1859" s="196" t="e">
        <f>VLOOKUP(D1859,sku归属!A:B,2,0)</f>
        <v>#N/A</v>
      </c>
      <c r="K1859" s="193"/>
      <c r="L1859" s="194"/>
      <c r="M1859" s="195"/>
    </row>
    <row r="1860" spans="1:13" s="61" customFormat="1" customHeight="1">
      <c r="A1860"/>
      <c r="B1860"/>
      <c r="C1860"/>
      <c r="D1860"/>
      <c r="E1860"/>
      <c r="F1860" s="61"/>
      <c r="G1860" s="196" t="e">
        <f>VLOOKUP(D1860,sku归属!A:B,2,0)</f>
        <v>#N/A</v>
      </c>
      <c r="K1860" s="193"/>
      <c r="L1860" s="194"/>
      <c r="M1860" s="195"/>
    </row>
    <row r="1861" spans="1:13" s="61" customFormat="1" customHeight="1">
      <c r="A1861"/>
      <c r="B1861"/>
      <c r="C1861"/>
      <c r="D1861"/>
      <c r="E1861"/>
      <c r="F1861" s="61"/>
      <c r="G1861" s="196" t="e">
        <f>VLOOKUP(D1861,sku归属!A:B,2,0)</f>
        <v>#N/A</v>
      </c>
      <c r="K1861" s="193"/>
      <c r="L1861" s="194"/>
      <c r="M1861" s="195"/>
    </row>
    <row r="1862" spans="1:13" s="61" customFormat="1" customHeight="1">
      <c r="A1862"/>
      <c r="B1862"/>
      <c r="C1862"/>
      <c r="D1862"/>
      <c r="E1862"/>
      <c r="F1862" s="61"/>
      <c r="G1862" s="196" t="e">
        <f>VLOOKUP(D1862,sku归属!A:B,2,0)</f>
        <v>#N/A</v>
      </c>
      <c r="K1862" s="193"/>
      <c r="L1862" s="194"/>
      <c r="M1862" s="195"/>
    </row>
    <row r="1863" spans="1:13" s="61" customFormat="1" customHeight="1">
      <c r="A1863"/>
      <c r="B1863"/>
      <c r="C1863"/>
      <c r="D1863"/>
      <c r="E1863"/>
      <c r="F1863" s="61"/>
      <c r="G1863" s="196" t="e">
        <f>VLOOKUP(D1863,sku归属!A:B,2,0)</f>
        <v>#N/A</v>
      </c>
      <c r="K1863" s="193"/>
      <c r="L1863" s="194"/>
      <c r="M1863" s="195"/>
    </row>
    <row r="1864" spans="1:13" s="61" customFormat="1" customHeight="1">
      <c r="A1864"/>
      <c r="B1864"/>
      <c r="C1864"/>
      <c r="D1864"/>
      <c r="E1864"/>
      <c r="F1864" s="61"/>
      <c r="G1864" s="196" t="e">
        <f>VLOOKUP(D1864,sku归属!A:B,2,0)</f>
        <v>#N/A</v>
      </c>
      <c r="K1864" s="193"/>
      <c r="L1864" s="194"/>
      <c r="M1864" s="195"/>
    </row>
    <row r="1865" spans="1:13" s="61" customFormat="1" customHeight="1">
      <c r="A1865"/>
      <c r="B1865"/>
      <c r="C1865"/>
      <c r="D1865"/>
      <c r="E1865"/>
      <c r="F1865" s="61"/>
      <c r="G1865" s="196" t="e">
        <f>VLOOKUP(D1865,sku归属!A:B,2,0)</f>
        <v>#N/A</v>
      </c>
      <c r="K1865" s="193"/>
      <c r="L1865" s="194"/>
      <c r="M1865" s="195"/>
    </row>
    <row r="1866" spans="1:13" s="61" customFormat="1" customHeight="1">
      <c r="A1866"/>
      <c r="B1866"/>
      <c r="C1866"/>
      <c r="D1866"/>
      <c r="E1866"/>
      <c r="F1866" s="61"/>
      <c r="G1866" s="196" t="e">
        <f>VLOOKUP(D1866,sku归属!A:B,2,0)</f>
        <v>#N/A</v>
      </c>
      <c r="K1866" s="193"/>
      <c r="L1866" s="194"/>
      <c r="M1866" s="195"/>
    </row>
    <row r="1867" spans="1:13" s="61" customFormat="1" customHeight="1">
      <c r="A1867"/>
      <c r="B1867"/>
      <c r="C1867"/>
      <c r="D1867"/>
      <c r="E1867"/>
      <c r="F1867" s="61"/>
      <c r="G1867" s="196" t="e">
        <f>VLOOKUP(D1867,sku归属!A:B,2,0)</f>
        <v>#N/A</v>
      </c>
      <c r="K1867" s="193"/>
      <c r="L1867" s="194"/>
      <c r="M1867" s="195"/>
    </row>
    <row r="1868" spans="1:13" s="61" customFormat="1" customHeight="1">
      <c r="A1868"/>
      <c r="B1868"/>
      <c r="C1868"/>
      <c r="D1868"/>
      <c r="E1868"/>
      <c r="F1868" s="61"/>
      <c r="G1868" s="196" t="e">
        <f>VLOOKUP(D1868,sku归属!A:B,2,0)</f>
        <v>#N/A</v>
      </c>
      <c r="K1868" s="193"/>
      <c r="L1868" s="194"/>
      <c r="M1868" s="195"/>
    </row>
    <row r="1869" spans="1:13" s="61" customFormat="1" customHeight="1">
      <c r="A1869"/>
      <c r="B1869"/>
      <c r="C1869"/>
      <c r="D1869"/>
      <c r="E1869"/>
      <c r="F1869" s="61"/>
      <c r="G1869" s="196" t="e">
        <f>VLOOKUP(D1869,sku归属!A:B,2,0)</f>
        <v>#N/A</v>
      </c>
      <c r="K1869" s="193"/>
      <c r="L1869" s="194"/>
      <c r="M1869" s="195"/>
    </row>
    <row r="1870" spans="1:13" s="61" customFormat="1" customHeight="1">
      <c r="A1870"/>
      <c r="B1870"/>
      <c r="C1870"/>
      <c r="D1870"/>
      <c r="E1870"/>
      <c r="F1870" s="61"/>
      <c r="G1870" s="196" t="e">
        <f>VLOOKUP(D1870,sku归属!A:B,2,0)</f>
        <v>#N/A</v>
      </c>
      <c r="K1870" s="193"/>
      <c r="L1870" s="194"/>
      <c r="M1870" s="195"/>
    </row>
    <row r="1871" spans="1:13" s="61" customFormat="1" customHeight="1">
      <c r="A1871"/>
      <c r="B1871"/>
      <c r="C1871"/>
      <c r="D1871"/>
      <c r="E1871"/>
      <c r="F1871" s="61"/>
      <c r="G1871" s="196" t="e">
        <f>VLOOKUP(D1871,sku归属!A:B,2,0)</f>
        <v>#N/A</v>
      </c>
      <c r="K1871" s="193"/>
      <c r="L1871" s="194"/>
      <c r="M1871" s="195"/>
    </row>
    <row r="1872" spans="1:13" s="61" customFormat="1" customHeight="1">
      <c r="A1872"/>
      <c r="B1872"/>
      <c r="C1872"/>
      <c r="D1872"/>
      <c r="E1872"/>
      <c r="F1872" s="61"/>
      <c r="G1872" s="196" t="e">
        <f>VLOOKUP(D1872,sku归属!A:B,2,0)</f>
        <v>#N/A</v>
      </c>
      <c r="K1872" s="193"/>
      <c r="L1872" s="194"/>
      <c r="M1872" s="195"/>
    </row>
    <row r="1873" spans="1:13" s="61" customFormat="1" customHeight="1">
      <c r="A1873"/>
      <c r="B1873"/>
      <c r="C1873"/>
      <c r="D1873"/>
      <c r="E1873"/>
      <c r="F1873" s="61"/>
      <c r="G1873" s="196" t="e">
        <f>VLOOKUP(D1873,sku归属!A:B,2,0)</f>
        <v>#N/A</v>
      </c>
      <c r="K1873" s="193"/>
      <c r="L1873" s="194"/>
      <c r="M1873" s="195"/>
    </row>
    <row r="1874" spans="1:13" s="61" customFormat="1" customHeight="1">
      <c r="A1874"/>
      <c r="B1874"/>
      <c r="C1874"/>
      <c r="D1874"/>
      <c r="E1874"/>
      <c r="F1874" s="61"/>
      <c r="G1874" s="196" t="e">
        <f>VLOOKUP(D1874,sku归属!A:B,2,0)</f>
        <v>#N/A</v>
      </c>
      <c r="K1874" s="193"/>
      <c r="L1874" s="194"/>
      <c r="M1874" s="195"/>
    </row>
    <row r="1875" spans="1:13" s="61" customFormat="1" customHeight="1">
      <c r="A1875"/>
      <c r="B1875"/>
      <c r="C1875"/>
      <c r="D1875"/>
      <c r="E1875"/>
      <c r="F1875" s="61"/>
      <c r="G1875" s="196" t="e">
        <f>VLOOKUP(D1875,sku归属!A:B,2,0)</f>
        <v>#N/A</v>
      </c>
      <c r="K1875" s="193"/>
      <c r="L1875" s="194"/>
      <c r="M1875" s="195"/>
    </row>
    <row r="1876" spans="1:13" s="61" customFormat="1" customHeight="1">
      <c r="A1876"/>
      <c r="B1876"/>
      <c r="C1876"/>
      <c r="D1876"/>
      <c r="E1876"/>
      <c r="F1876" s="61"/>
      <c r="G1876" s="196" t="e">
        <f>VLOOKUP(D1876,sku归属!A:B,2,0)</f>
        <v>#N/A</v>
      </c>
      <c r="K1876" s="193"/>
      <c r="L1876" s="194"/>
      <c r="M1876" s="195"/>
    </row>
    <row r="1877" spans="1:13" s="61" customFormat="1" customHeight="1">
      <c r="A1877"/>
      <c r="B1877"/>
      <c r="C1877"/>
      <c r="D1877"/>
      <c r="E1877"/>
      <c r="F1877" s="61"/>
      <c r="G1877" s="196" t="e">
        <f>VLOOKUP(D1877,sku归属!A:B,2,0)</f>
        <v>#N/A</v>
      </c>
      <c r="K1877" s="193"/>
      <c r="L1877" s="194"/>
      <c r="M1877" s="195"/>
    </row>
    <row r="1878" spans="1:13" s="61" customFormat="1" customHeight="1">
      <c r="A1878"/>
      <c r="B1878"/>
      <c r="C1878"/>
      <c r="D1878"/>
      <c r="E1878"/>
      <c r="F1878" s="61"/>
      <c r="G1878" s="196" t="e">
        <f>VLOOKUP(D1878,sku归属!A:B,2,0)</f>
        <v>#N/A</v>
      </c>
      <c r="K1878" s="193"/>
      <c r="L1878" s="194"/>
      <c r="M1878" s="195"/>
    </row>
    <row r="1879" spans="1:13" s="61" customFormat="1" customHeight="1">
      <c r="A1879"/>
      <c r="B1879"/>
      <c r="C1879"/>
      <c r="D1879"/>
      <c r="E1879"/>
      <c r="F1879" s="61"/>
      <c r="G1879" s="196" t="e">
        <f>VLOOKUP(D1879,sku归属!A:B,2,0)</f>
        <v>#N/A</v>
      </c>
      <c r="K1879" s="193"/>
      <c r="L1879" s="194"/>
      <c r="M1879" s="195"/>
    </row>
    <row r="1880" spans="1:13" s="61" customFormat="1" customHeight="1">
      <c r="A1880"/>
      <c r="B1880"/>
      <c r="C1880"/>
      <c r="D1880"/>
      <c r="E1880"/>
      <c r="F1880" s="61"/>
      <c r="G1880" s="196" t="e">
        <f>VLOOKUP(D1880,sku归属!A:B,2,0)</f>
        <v>#N/A</v>
      </c>
      <c r="K1880" s="193"/>
      <c r="L1880" s="194"/>
      <c r="M1880" s="195"/>
    </row>
    <row r="1881" spans="1:13" s="61" customFormat="1" customHeight="1">
      <c r="A1881"/>
      <c r="B1881"/>
      <c r="C1881"/>
      <c r="D1881"/>
      <c r="E1881"/>
      <c r="F1881" s="61"/>
      <c r="G1881" s="196" t="e">
        <f>VLOOKUP(D1881,sku归属!A:B,2,0)</f>
        <v>#N/A</v>
      </c>
      <c r="K1881" s="193"/>
      <c r="L1881" s="194"/>
      <c r="M1881" s="195"/>
    </row>
    <row r="1882" spans="1:13" s="61" customFormat="1" customHeight="1">
      <c r="A1882"/>
      <c r="B1882"/>
      <c r="C1882"/>
      <c r="D1882"/>
      <c r="E1882"/>
      <c r="F1882" s="61"/>
      <c r="G1882" s="196" t="e">
        <f>VLOOKUP(D1882,sku归属!A:B,2,0)</f>
        <v>#N/A</v>
      </c>
      <c r="K1882" s="193"/>
      <c r="L1882" s="194"/>
      <c r="M1882" s="195"/>
    </row>
    <row r="1883" spans="1:13" s="61" customFormat="1" customHeight="1">
      <c r="A1883"/>
      <c r="B1883"/>
      <c r="C1883"/>
      <c r="D1883"/>
      <c r="E1883"/>
      <c r="F1883" s="61"/>
      <c r="G1883" s="196" t="e">
        <f>VLOOKUP(D1883,sku归属!A:B,2,0)</f>
        <v>#N/A</v>
      </c>
      <c r="K1883" s="193"/>
      <c r="L1883" s="194"/>
      <c r="M1883" s="195"/>
    </row>
    <row r="1884" spans="1:13" s="61" customFormat="1" customHeight="1">
      <c r="A1884"/>
      <c r="B1884"/>
      <c r="C1884"/>
      <c r="D1884"/>
      <c r="E1884"/>
      <c r="F1884" s="61"/>
      <c r="G1884" s="196" t="e">
        <f>VLOOKUP(D1884,sku归属!A:B,2,0)</f>
        <v>#N/A</v>
      </c>
      <c r="K1884" s="193"/>
      <c r="L1884" s="194"/>
      <c r="M1884" s="195"/>
    </row>
    <row r="1885" spans="1:13" s="61" customFormat="1" customHeight="1">
      <c r="A1885"/>
      <c r="B1885"/>
      <c r="C1885"/>
      <c r="D1885"/>
      <c r="E1885"/>
      <c r="F1885" s="61"/>
      <c r="G1885" s="196" t="e">
        <f>VLOOKUP(D1885,sku归属!A:B,2,0)</f>
        <v>#N/A</v>
      </c>
      <c r="K1885" s="193"/>
      <c r="L1885" s="194"/>
      <c r="M1885" s="195"/>
    </row>
    <row r="1886" spans="1:13" s="61" customFormat="1" customHeight="1">
      <c r="A1886"/>
      <c r="B1886"/>
      <c r="C1886"/>
      <c r="D1886"/>
      <c r="E1886"/>
      <c r="F1886" s="61"/>
      <c r="G1886" s="196" t="e">
        <f>VLOOKUP(D1886,sku归属!A:B,2,0)</f>
        <v>#N/A</v>
      </c>
      <c r="K1886" s="193"/>
      <c r="L1886" s="194"/>
      <c r="M1886" s="195"/>
    </row>
    <row r="1887" spans="1:13" s="61" customFormat="1" customHeight="1">
      <c r="A1887"/>
      <c r="B1887"/>
      <c r="C1887"/>
      <c r="D1887"/>
      <c r="E1887"/>
      <c r="F1887" s="61"/>
      <c r="G1887" s="196" t="e">
        <f>VLOOKUP(D1887,sku归属!A:B,2,0)</f>
        <v>#N/A</v>
      </c>
      <c r="K1887" s="193"/>
      <c r="L1887" s="194"/>
      <c r="M1887" s="195"/>
    </row>
    <row r="1888" spans="1:13" s="61" customFormat="1" customHeight="1">
      <c r="A1888"/>
      <c r="B1888"/>
      <c r="C1888"/>
      <c r="D1888"/>
      <c r="E1888"/>
      <c r="F1888" s="61"/>
      <c r="G1888" s="196" t="e">
        <f>VLOOKUP(D1888,sku归属!A:B,2,0)</f>
        <v>#N/A</v>
      </c>
      <c r="K1888" s="193"/>
      <c r="L1888" s="194"/>
      <c r="M1888" s="195"/>
    </row>
    <row r="1889" spans="1:13" s="61" customFormat="1" customHeight="1">
      <c r="A1889"/>
      <c r="B1889"/>
      <c r="C1889"/>
      <c r="D1889"/>
      <c r="E1889"/>
      <c r="F1889" s="61"/>
      <c r="G1889" s="196" t="e">
        <f>VLOOKUP(D1889,sku归属!A:B,2,0)</f>
        <v>#N/A</v>
      </c>
      <c r="K1889" s="193"/>
      <c r="L1889" s="194"/>
      <c r="M1889" s="195"/>
    </row>
    <row r="1890" spans="1:13" s="61" customFormat="1" customHeight="1">
      <c r="A1890"/>
      <c r="B1890"/>
      <c r="C1890"/>
      <c r="D1890"/>
      <c r="E1890"/>
      <c r="F1890" s="61"/>
      <c r="G1890" s="196" t="e">
        <f>VLOOKUP(D1890,sku归属!A:B,2,0)</f>
        <v>#N/A</v>
      </c>
      <c r="K1890" s="193"/>
      <c r="L1890" s="194"/>
      <c r="M1890" s="195"/>
    </row>
    <row r="1891" spans="1:13" s="61" customFormat="1" customHeight="1">
      <c r="A1891"/>
      <c r="B1891"/>
      <c r="C1891"/>
      <c r="D1891"/>
      <c r="E1891"/>
      <c r="F1891" s="61"/>
      <c r="G1891" s="196" t="e">
        <f>VLOOKUP(D1891,sku归属!A:B,2,0)</f>
        <v>#N/A</v>
      </c>
      <c r="K1891" s="193"/>
      <c r="L1891" s="194"/>
      <c r="M1891" s="195"/>
    </row>
    <row r="1892" spans="1:13" s="61" customFormat="1" customHeight="1">
      <c r="A1892"/>
      <c r="B1892"/>
      <c r="C1892"/>
      <c r="D1892"/>
      <c r="E1892"/>
      <c r="F1892" s="61"/>
      <c r="G1892" s="196" t="e">
        <f>VLOOKUP(D1892,sku归属!A:B,2,0)</f>
        <v>#N/A</v>
      </c>
      <c r="K1892" s="193"/>
      <c r="L1892" s="194"/>
      <c r="M1892" s="195"/>
    </row>
    <row r="1893" spans="1:13" s="61" customFormat="1" customHeight="1">
      <c r="A1893"/>
      <c r="B1893"/>
      <c r="C1893"/>
      <c r="D1893"/>
      <c r="E1893"/>
      <c r="F1893" s="61"/>
      <c r="G1893" s="196" t="e">
        <f>VLOOKUP(D1893,sku归属!A:B,2,0)</f>
        <v>#N/A</v>
      </c>
      <c r="K1893" s="193"/>
      <c r="L1893" s="194"/>
      <c r="M1893" s="195"/>
    </row>
    <row r="1894" spans="1:13" s="61" customFormat="1" customHeight="1">
      <c r="A1894"/>
      <c r="B1894"/>
      <c r="C1894"/>
      <c r="D1894"/>
      <c r="E1894"/>
      <c r="F1894" s="61"/>
      <c r="G1894" s="196" t="e">
        <f>VLOOKUP(D1894,sku归属!A:B,2,0)</f>
        <v>#N/A</v>
      </c>
      <c r="K1894" s="193"/>
      <c r="L1894" s="194"/>
      <c r="M1894" s="195"/>
    </row>
    <row r="1895" spans="1:13" s="61" customFormat="1" customHeight="1">
      <c r="A1895"/>
      <c r="B1895"/>
      <c r="C1895"/>
      <c r="D1895"/>
      <c r="E1895"/>
      <c r="F1895" s="61"/>
      <c r="G1895" s="196" t="e">
        <f>VLOOKUP(D1895,sku归属!A:B,2,0)</f>
        <v>#N/A</v>
      </c>
      <c r="K1895" s="193"/>
      <c r="L1895" s="194"/>
      <c r="M1895" s="195"/>
    </row>
    <row r="1896" spans="1:13" s="61" customFormat="1" customHeight="1">
      <c r="A1896"/>
      <c r="B1896"/>
      <c r="C1896"/>
      <c r="D1896"/>
      <c r="E1896"/>
      <c r="F1896" s="61"/>
      <c r="G1896" s="196" t="e">
        <f>VLOOKUP(D1896,sku归属!A:B,2,0)</f>
        <v>#N/A</v>
      </c>
      <c r="K1896" s="193"/>
      <c r="L1896" s="194"/>
      <c r="M1896" s="195"/>
    </row>
    <row r="1897" spans="1:13" s="61" customFormat="1" customHeight="1">
      <c r="A1897"/>
      <c r="B1897"/>
      <c r="C1897"/>
      <c r="D1897"/>
      <c r="E1897"/>
      <c r="F1897" s="61"/>
      <c r="G1897" s="196" t="e">
        <f>VLOOKUP(D1897,sku归属!A:B,2,0)</f>
        <v>#N/A</v>
      </c>
      <c r="K1897" s="193"/>
      <c r="L1897" s="194"/>
      <c r="M1897" s="195"/>
    </row>
    <row r="1898" spans="1:13" s="61" customFormat="1" customHeight="1">
      <c r="A1898"/>
      <c r="B1898"/>
      <c r="C1898"/>
      <c r="D1898"/>
      <c r="E1898"/>
      <c r="F1898" s="61"/>
      <c r="G1898" s="196" t="e">
        <f>VLOOKUP(D1898,sku归属!A:B,2,0)</f>
        <v>#N/A</v>
      </c>
      <c r="K1898" s="193"/>
      <c r="L1898" s="194"/>
      <c r="M1898" s="195"/>
    </row>
    <row r="1899" spans="1:13" s="61" customFormat="1" customHeight="1">
      <c r="A1899"/>
      <c r="B1899"/>
      <c r="C1899"/>
      <c r="D1899"/>
      <c r="E1899"/>
      <c r="F1899" s="61"/>
      <c r="G1899" s="196" t="e">
        <f>VLOOKUP(D1899,sku归属!A:B,2,0)</f>
        <v>#N/A</v>
      </c>
      <c r="K1899" s="193"/>
      <c r="L1899" s="194"/>
      <c r="M1899" s="195"/>
    </row>
    <row r="1900" spans="1:13" s="61" customFormat="1" customHeight="1">
      <c r="A1900"/>
      <c r="B1900"/>
      <c r="C1900"/>
      <c r="D1900"/>
      <c r="E1900"/>
      <c r="F1900" s="61"/>
      <c r="G1900" s="196" t="e">
        <f>VLOOKUP(D1900,sku归属!A:B,2,0)</f>
        <v>#N/A</v>
      </c>
      <c r="K1900" s="193"/>
      <c r="L1900" s="194"/>
      <c r="M1900" s="195"/>
    </row>
    <row r="1901" spans="1:13" s="61" customFormat="1" customHeight="1">
      <c r="A1901"/>
      <c r="B1901"/>
      <c r="C1901"/>
      <c r="D1901"/>
      <c r="E1901"/>
      <c r="F1901" s="61"/>
      <c r="G1901" s="196" t="e">
        <f>VLOOKUP(D1901,sku归属!A:B,2,0)</f>
        <v>#N/A</v>
      </c>
      <c r="K1901" s="193"/>
      <c r="L1901" s="194"/>
      <c r="M1901" s="195"/>
    </row>
    <row r="1902" spans="1:13" s="61" customFormat="1" customHeight="1">
      <c r="A1902"/>
      <c r="B1902"/>
      <c r="C1902"/>
      <c r="D1902"/>
      <c r="E1902"/>
      <c r="F1902" s="61"/>
      <c r="G1902" s="196" t="e">
        <f>VLOOKUP(D1902,sku归属!A:B,2,0)</f>
        <v>#N/A</v>
      </c>
      <c r="K1902" s="193"/>
      <c r="L1902" s="194"/>
      <c r="M1902" s="195"/>
    </row>
    <row r="1903" spans="1:13" s="61" customFormat="1" customHeight="1">
      <c r="A1903"/>
      <c r="B1903"/>
      <c r="C1903"/>
      <c r="D1903"/>
      <c r="E1903"/>
      <c r="F1903" s="61"/>
      <c r="G1903" s="196" t="e">
        <f>VLOOKUP(D1903,sku归属!A:B,2,0)</f>
        <v>#N/A</v>
      </c>
      <c r="K1903" s="193"/>
      <c r="L1903" s="194"/>
      <c r="M1903" s="195"/>
    </row>
    <row r="1904" spans="1:13" s="61" customFormat="1" customHeight="1">
      <c r="A1904"/>
      <c r="B1904"/>
      <c r="C1904"/>
      <c r="D1904"/>
      <c r="E1904"/>
      <c r="F1904" s="61"/>
      <c r="G1904" s="196" t="e">
        <f>VLOOKUP(D1904,sku归属!A:B,2,0)</f>
        <v>#N/A</v>
      </c>
      <c r="K1904" s="193"/>
      <c r="L1904" s="194"/>
      <c r="M1904" s="195"/>
    </row>
    <row r="1905" spans="1:13" s="61" customFormat="1" customHeight="1">
      <c r="A1905"/>
      <c r="B1905"/>
      <c r="C1905"/>
      <c r="D1905"/>
      <c r="E1905"/>
      <c r="F1905" s="61"/>
      <c r="G1905" s="196" t="e">
        <f>VLOOKUP(D1905,sku归属!A:B,2,0)</f>
        <v>#N/A</v>
      </c>
      <c r="K1905" s="193"/>
      <c r="L1905" s="194"/>
      <c r="M1905" s="195"/>
    </row>
    <row r="1906" spans="1:13" s="61" customFormat="1" customHeight="1">
      <c r="A1906"/>
      <c r="B1906"/>
      <c r="C1906"/>
      <c r="D1906"/>
      <c r="E1906"/>
      <c r="F1906" s="61"/>
      <c r="G1906" s="196" t="e">
        <f>VLOOKUP(D1906,sku归属!A:B,2,0)</f>
        <v>#N/A</v>
      </c>
      <c r="K1906" s="193"/>
      <c r="L1906" s="194"/>
      <c r="M1906" s="195"/>
    </row>
    <row r="1907" spans="1:13" s="61" customFormat="1" customHeight="1">
      <c r="A1907"/>
      <c r="B1907"/>
      <c r="C1907"/>
      <c r="D1907"/>
      <c r="E1907"/>
      <c r="F1907" s="61"/>
      <c r="G1907" s="196" t="e">
        <f>VLOOKUP(D1907,sku归属!A:B,2,0)</f>
        <v>#N/A</v>
      </c>
      <c r="K1907" s="193"/>
      <c r="L1907" s="194"/>
      <c r="M1907" s="195"/>
    </row>
    <row r="1908" spans="1:13" s="61" customFormat="1" customHeight="1">
      <c r="A1908"/>
      <c r="B1908"/>
      <c r="C1908"/>
      <c r="D1908"/>
      <c r="E1908"/>
      <c r="F1908" s="61"/>
      <c r="G1908" s="196" t="e">
        <f>VLOOKUP(D1908,sku归属!A:B,2,0)</f>
        <v>#N/A</v>
      </c>
      <c r="K1908" s="193"/>
      <c r="L1908" s="194"/>
      <c r="M1908" s="195"/>
    </row>
    <row r="1909" spans="1:13" s="61" customFormat="1" customHeight="1">
      <c r="A1909"/>
      <c r="B1909"/>
      <c r="C1909"/>
      <c r="D1909"/>
      <c r="E1909"/>
      <c r="F1909" s="61"/>
      <c r="G1909" s="196" t="e">
        <f>VLOOKUP(D1909,sku归属!A:B,2,0)</f>
        <v>#N/A</v>
      </c>
      <c r="K1909" s="193"/>
      <c r="L1909" s="194"/>
      <c r="M1909" s="195"/>
    </row>
    <row r="1910" spans="1:13" s="61" customFormat="1" customHeight="1">
      <c r="A1910"/>
      <c r="B1910"/>
      <c r="C1910"/>
      <c r="D1910"/>
      <c r="E1910"/>
      <c r="F1910" s="61"/>
      <c r="G1910" s="196" t="e">
        <f>VLOOKUP(D1910,sku归属!A:B,2,0)</f>
        <v>#N/A</v>
      </c>
      <c r="K1910" s="193"/>
      <c r="L1910" s="194"/>
      <c r="M1910" s="195"/>
    </row>
    <row r="1911" spans="1:13" s="61" customFormat="1" customHeight="1">
      <c r="A1911"/>
      <c r="B1911"/>
      <c r="C1911"/>
      <c r="D1911"/>
      <c r="E1911"/>
      <c r="F1911" s="61"/>
      <c r="G1911" s="196" t="e">
        <f>VLOOKUP(D1911,sku归属!A:B,2,0)</f>
        <v>#N/A</v>
      </c>
      <c r="K1911" s="193"/>
      <c r="L1911" s="194"/>
      <c r="M1911" s="195"/>
    </row>
    <row r="1912" spans="1:13" s="61" customFormat="1" customHeight="1">
      <c r="A1912"/>
      <c r="B1912"/>
      <c r="C1912"/>
      <c r="D1912"/>
      <c r="E1912"/>
      <c r="F1912" s="61"/>
      <c r="G1912" s="196" t="e">
        <f>VLOOKUP(D1912,sku归属!A:B,2,0)</f>
        <v>#N/A</v>
      </c>
      <c r="K1912" s="193"/>
      <c r="L1912" s="194"/>
      <c r="M1912" s="195"/>
    </row>
    <row r="1913" spans="1:13" s="61" customFormat="1" customHeight="1">
      <c r="A1913"/>
      <c r="B1913"/>
      <c r="C1913"/>
      <c r="D1913"/>
      <c r="E1913"/>
      <c r="F1913" s="61"/>
      <c r="G1913" s="196" t="e">
        <f>VLOOKUP(D1913,sku归属!A:B,2,0)</f>
        <v>#N/A</v>
      </c>
      <c r="K1913" s="193"/>
      <c r="L1913" s="194"/>
      <c r="M1913" s="195"/>
    </row>
    <row r="1914" spans="1:13" s="61" customFormat="1" customHeight="1">
      <c r="A1914"/>
      <c r="B1914"/>
      <c r="C1914"/>
      <c r="D1914"/>
      <c r="E1914"/>
      <c r="F1914" s="61"/>
      <c r="G1914" s="196" t="e">
        <f>VLOOKUP(D1914,sku归属!A:B,2,0)</f>
        <v>#N/A</v>
      </c>
      <c r="K1914" s="193"/>
      <c r="L1914" s="194"/>
      <c r="M1914" s="195"/>
    </row>
    <row r="1915" spans="1:13" s="61" customFormat="1" customHeight="1">
      <c r="A1915"/>
      <c r="B1915"/>
      <c r="C1915"/>
      <c r="D1915"/>
      <c r="E1915"/>
      <c r="F1915" s="61"/>
      <c r="G1915" s="196" t="e">
        <f>VLOOKUP(D1915,sku归属!A:B,2,0)</f>
        <v>#N/A</v>
      </c>
      <c r="K1915" s="193"/>
      <c r="L1915" s="194"/>
      <c r="M1915" s="195"/>
    </row>
    <row r="1916" spans="1:13" s="61" customFormat="1" customHeight="1">
      <c r="A1916"/>
      <c r="B1916"/>
      <c r="C1916"/>
      <c r="D1916"/>
      <c r="E1916"/>
      <c r="F1916" s="61"/>
      <c r="G1916" s="196" t="e">
        <f>VLOOKUP(D1916,sku归属!A:B,2,0)</f>
        <v>#N/A</v>
      </c>
      <c r="K1916" s="193"/>
      <c r="L1916" s="194"/>
      <c r="M1916" s="195"/>
    </row>
    <row r="1917" spans="1:13" s="61" customFormat="1" customHeight="1">
      <c r="A1917"/>
      <c r="B1917"/>
      <c r="C1917"/>
      <c r="D1917"/>
      <c r="E1917"/>
      <c r="F1917" s="61"/>
      <c r="G1917" s="196" t="e">
        <f>VLOOKUP(D1917,sku归属!A:B,2,0)</f>
        <v>#N/A</v>
      </c>
      <c r="K1917" s="193"/>
      <c r="L1917" s="194"/>
      <c r="M1917" s="195"/>
    </row>
    <row r="1918" spans="1:13" s="61" customFormat="1" customHeight="1">
      <c r="A1918"/>
      <c r="B1918"/>
      <c r="C1918"/>
      <c r="D1918"/>
      <c r="E1918"/>
      <c r="F1918" s="61"/>
      <c r="G1918" s="196" t="e">
        <f>VLOOKUP(D1918,sku归属!A:B,2,0)</f>
        <v>#N/A</v>
      </c>
      <c r="K1918" s="193"/>
      <c r="L1918" s="194"/>
      <c r="M1918" s="195"/>
    </row>
    <row r="1919" spans="1:13" s="61" customFormat="1" customHeight="1">
      <c r="A1919"/>
      <c r="B1919"/>
      <c r="C1919"/>
      <c r="D1919"/>
      <c r="E1919"/>
      <c r="F1919" s="61"/>
      <c r="G1919" s="196" t="e">
        <f>VLOOKUP(D1919,sku归属!A:B,2,0)</f>
        <v>#N/A</v>
      </c>
      <c r="K1919" s="193"/>
      <c r="L1919" s="194"/>
      <c r="M1919" s="195"/>
    </row>
    <row r="1920" spans="1:13" s="61" customFormat="1" customHeight="1">
      <c r="A1920"/>
      <c r="B1920"/>
      <c r="C1920"/>
      <c r="D1920"/>
      <c r="E1920"/>
      <c r="F1920" s="61"/>
      <c r="G1920" s="196" t="e">
        <f>VLOOKUP(D1920,sku归属!A:B,2,0)</f>
        <v>#N/A</v>
      </c>
      <c r="K1920" s="193"/>
      <c r="L1920" s="194"/>
      <c r="M1920" s="195"/>
    </row>
    <row r="1921" spans="1:13" s="61" customFormat="1" customHeight="1">
      <c r="A1921"/>
      <c r="B1921"/>
      <c r="C1921"/>
      <c r="D1921"/>
      <c r="E1921"/>
      <c r="F1921" s="61"/>
      <c r="G1921" s="196" t="e">
        <f>VLOOKUP(D1921,sku归属!A:B,2,0)</f>
        <v>#N/A</v>
      </c>
      <c r="K1921" s="193"/>
      <c r="L1921" s="194"/>
      <c r="M1921" s="195"/>
    </row>
    <row r="1922" spans="1:13" s="61" customFormat="1" customHeight="1">
      <c r="A1922"/>
      <c r="B1922"/>
      <c r="C1922"/>
      <c r="D1922"/>
      <c r="E1922"/>
      <c r="F1922" s="61"/>
      <c r="G1922" s="196" t="e">
        <f>VLOOKUP(D1922,sku归属!A:B,2,0)</f>
        <v>#N/A</v>
      </c>
      <c r="K1922" s="193"/>
      <c r="L1922" s="194"/>
      <c r="M1922" s="195"/>
    </row>
    <row r="1923" spans="1:13" s="61" customFormat="1" customHeight="1">
      <c r="A1923"/>
      <c r="B1923"/>
      <c r="C1923"/>
      <c r="D1923"/>
      <c r="E1923"/>
      <c r="F1923" s="61"/>
      <c r="G1923" s="196" t="e">
        <f>VLOOKUP(D1923,sku归属!A:B,2,0)</f>
        <v>#N/A</v>
      </c>
      <c r="K1923" s="193"/>
      <c r="L1923" s="194"/>
      <c r="M1923" s="195"/>
    </row>
    <row r="1924" spans="1:13" s="61" customFormat="1" customHeight="1">
      <c r="A1924"/>
      <c r="B1924"/>
      <c r="C1924"/>
      <c r="D1924"/>
      <c r="E1924"/>
      <c r="F1924" s="61"/>
      <c r="G1924" s="196" t="e">
        <f>VLOOKUP(D1924,sku归属!A:B,2,0)</f>
        <v>#N/A</v>
      </c>
      <c r="K1924" s="193"/>
      <c r="L1924" s="194"/>
      <c r="M1924" s="195"/>
    </row>
    <row r="1925" spans="1:13" s="61" customFormat="1" customHeight="1">
      <c r="A1925"/>
      <c r="B1925"/>
      <c r="C1925"/>
      <c r="D1925"/>
      <c r="E1925"/>
      <c r="F1925" s="61"/>
      <c r="G1925" s="196" t="e">
        <f>VLOOKUP(D1925,sku归属!A:B,2,0)</f>
        <v>#N/A</v>
      </c>
      <c r="K1925" s="193"/>
      <c r="L1925" s="194"/>
      <c r="M1925" s="195"/>
    </row>
    <row r="1926" spans="1:13" s="61" customFormat="1" customHeight="1">
      <c r="A1926"/>
      <c r="B1926"/>
      <c r="C1926"/>
      <c r="D1926"/>
      <c r="E1926"/>
      <c r="F1926" s="61"/>
      <c r="G1926" s="196" t="e">
        <f>VLOOKUP(D1926,sku归属!A:B,2,0)</f>
        <v>#N/A</v>
      </c>
      <c r="K1926" s="193"/>
      <c r="L1926" s="194"/>
      <c r="M1926" s="195"/>
    </row>
    <row r="1927" spans="1:13" s="61" customFormat="1" customHeight="1">
      <c r="A1927"/>
      <c r="B1927"/>
      <c r="C1927"/>
      <c r="D1927"/>
      <c r="E1927"/>
      <c r="F1927" s="61"/>
      <c r="G1927" s="196" t="e">
        <f>VLOOKUP(D1927,sku归属!A:B,2,0)</f>
        <v>#N/A</v>
      </c>
      <c r="K1927" s="193"/>
      <c r="L1927" s="194"/>
      <c r="M1927" s="195"/>
    </row>
    <row r="1928" spans="1:13" s="61" customFormat="1" customHeight="1">
      <c r="A1928"/>
      <c r="B1928"/>
      <c r="C1928"/>
      <c r="D1928"/>
      <c r="E1928"/>
      <c r="F1928" s="61"/>
      <c r="G1928" s="196" t="e">
        <f>VLOOKUP(D1928,sku归属!A:B,2,0)</f>
        <v>#N/A</v>
      </c>
      <c r="K1928" s="193"/>
      <c r="L1928" s="194"/>
      <c r="M1928" s="195"/>
    </row>
    <row r="1929" spans="1:13" s="61" customFormat="1" customHeight="1">
      <c r="A1929"/>
      <c r="B1929"/>
      <c r="C1929"/>
      <c r="D1929"/>
      <c r="E1929"/>
      <c r="F1929" s="61"/>
      <c r="G1929" s="196" t="e">
        <f>VLOOKUP(D1929,sku归属!A:B,2,0)</f>
        <v>#N/A</v>
      </c>
      <c r="K1929" s="193"/>
      <c r="L1929" s="194"/>
      <c r="M1929" s="195"/>
    </row>
    <row r="1930" spans="1:13" s="61" customFormat="1" customHeight="1">
      <c r="A1930"/>
      <c r="B1930"/>
      <c r="C1930"/>
      <c r="D1930"/>
      <c r="E1930"/>
      <c r="F1930" s="61"/>
      <c r="G1930" s="196" t="e">
        <f>VLOOKUP(D1930,sku归属!A:B,2,0)</f>
        <v>#N/A</v>
      </c>
      <c r="K1930" s="193"/>
      <c r="L1930" s="194"/>
      <c r="M1930" s="195"/>
    </row>
    <row r="1931" spans="1:13" s="61" customFormat="1" customHeight="1">
      <c r="A1931"/>
      <c r="B1931"/>
      <c r="C1931"/>
      <c r="D1931"/>
      <c r="E1931"/>
      <c r="F1931" s="61"/>
      <c r="G1931" s="196" t="e">
        <f>VLOOKUP(D1931,sku归属!A:B,2,0)</f>
        <v>#N/A</v>
      </c>
      <c r="K1931" s="193"/>
      <c r="L1931" s="194"/>
      <c r="M1931" s="195"/>
    </row>
    <row r="1932" spans="1:13" s="61" customFormat="1" customHeight="1">
      <c r="A1932"/>
      <c r="B1932"/>
      <c r="C1932"/>
      <c r="D1932"/>
      <c r="E1932"/>
      <c r="F1932" s="61"/>
      <c r="G1932" s="196" t="e">
        <f>VLOOKUP(D1932,sku归属!A:B,2,0)</f>
        <v>#N/A</v>
      </c>
      <c r="K1932" s="193"/>
      <c r="L1932" s="194"/>
      <c r="M1932" s="195"/>
    </row>
    <row r="1933" spans="1:13" s="61" customFormat="1" customHeight="1">
      <c r="A1933"/>
      <c r="B1933"/>
      <c r="C1933"/>
      <c r="D1933"/>
      <c r="E1933"/>
      <c r="F1933" s="61"/>
      <c r="G1933" s="196" t="e">
        <f>VLOOKUP(D1933,sku归属!A:B,2,0)</f>
        <v>#N/A</v>
      </c>
      <c r="K1933" s="193"/>
      <c r="L1933" s="194"/>
      <c r="M1933" s="195"/>
    </row>
    <row r="1934" spans="1:13" s="61" customFormat="1" customHeight="1">
      <c r="A1934"/>
      <c r="B1934"/>
      <c r="C1934"/>
      <c r="D1934"/>
      <c r="E1934"/>
      <c r="F1934" s="61"/>
      <c r="G1934" s="196" t="e">
        <f>VLOOKUP(D1934,sku归属!A:B,2,0)</f>
        <v>#N/A</v>
      </c>
      <c r="K1934" s="193"/>
      <c r="L1934" s="194"/>
      <c r="M1934" s="195"/>
    </row>
    <row r="1935" spans="1:13" s="61" customFormat="1" customHeight="1">
      <c r="A1935"/>
      <c r="B1935"/>
      <c r="C1935"/>
      <c r="D1935"/>
      <c r="E1935"/>
      <c r="F1935" s="61"/>
      <c r="G1935" s="196" t="e">
        <f>VLOOKUP(D1935,sku归属!A:B,2,0)</f>
        <v>#N/A</v>
      </c>
      <c r="K1935" s="193"/>
      <c r="L1935" s="194"/>
      <c r="M1935" s="195"/>
    </row>
    <row r="1936" spans="1:13" s="61" customFormat="1" customHeight="1">
      <c r="A1936"/>
      <c r="B1936"/>
      <c r="C1936"/>
      <c r="D1936"/>
      <c r="E1936"/>
      <c r="F1936" s="61"/>
      <c r="G1936" s="196" t="e">
        <f>VLOOKUP(D1936,sku归属!A:B,2,0)</f>
        <v>#N/A</v>
      </c>
      <c r="K1936" s="193"/>
      <c r="L1936" s="194"/>
      <c r="M1936" s="195"/>
    </row>
    <row r="1937" spans="1:13" s="61" customFormat="1" customHeight="1">
      <c r="A1937"/>
      <c r="B1937"/>
      <c r="C1937"/>
      <c r="D1937"/>
      <c r="E1937"/>
      <c r="F1937" s="61"/>
      <c r="G1937" s="196" t="e">
        <f>VLOOKUP(D1937,sku归属!A:B,2,0)</f>
        <v>#N/A</v>
      </c>
      <c r="K1937" s="193"/>
      <c r="L1937" s="194"/>
      <c r="M1937" s="195"/>
    </row>
    <row r="1938" spans="1:13" s="61" customFormat="1" customHeight="1">
      <c r="A1938"/>
      <c r="B1938"/>
      <c r="C1938"/>
      <c r="D1938"/>
      <c r="E1938"/>
      <c r="F1938" s="61"/>
      <c r="G1938" s="196" t="e">
        <f>VLOOKUP(D1938,sku归属!A:B,2,0)</f>
        <v>#N/A</v>
      </c>
      <c r="K1938" s="193"/>
      <c r="L1938" s="194"/>
      <c r="M1938" s="195"/>
    </row>
    <row r="1939" spans="1:13" s="61" customFormat="1" customHeight="1">
      <c r="A1939"/>
      <c r="B1939"/>
      <c r="C1939"/>
      <c r="D1939"/>
      <c r="E1939"/>
      <c r="F1939" s="61"/>
      <c r="G1939" s="196" t="e">
        <f>VLOOKUP(D1939,sku归属!A:B,2,0)</f>
        <v>#N/A</v>
      </c>
      <c r="K1939" s="193"/>
      <c r="L1939" s="194"/>
      <c r="M1939" s="195"/>
    </row>
    <row r="1940" spans="1:13" s="61" customFormat="1" customHeight="1">
      <c r="A1940"/>
      <c r="B1940"/>
      <c r="C1940"/>
      <c r="D1940"/>
      <c r="E1940"/>
      <c r="F1940" s="61"/>
      <c r="G1940" s="196" t="e">
        <f>VLOOKUP(D1940,sku归属!A:B,2,0)</f>
        <v>#N/A</v>
      </c>
      <c r="K1940" s="193"/>
      <c r="L1940" s="194"/>
      <c r="M1940" s="195"/>
    </row>
    <row r="1941" spans="1:13" s="61" customFormat="1" customHeight="1">
      <c r="A1941"/>
      <c r="B1941"/>
      <c r="C1941"/>
      <c r="D1941"/>
      <c r="E1941"/>
      <c r="F1941" s="61"/>
      <c r="G1941" s="196" t="e">
        <f>VLOOKUP(D1941,sku归属!A:B,2,0)</f>
        <v>#N/A</v>
      </c>
      <c r="K1941" s="193"/>
      <c r="L1941" s="194"/>
      <c r="M1941" s="195"/>
    </row>
    <row r="1942" spans="1:13" s="61" customFormat="1" customHeight="1">
      <c r="A1942"/>
      <c r="B1942"/>
      <c r="C1942"/>
      <c r="D1942"/>
      <c r="E1942"/>
      <c r="F1942" s="61"/>
      <c r="G1942" s="196" t="e">
        <f>VLOOKUP(D1942,sku归属!A:B,2,0)</f>
        <v>#N/A</v>
      </c>
      <c r="K1942" s="193"/>
      <c r="L1942" s="194"/>
      <c r="M1942" s="195"/>
    </row>
    <row r="1943" spans="1:13" s="61" customFormat="1" customHeight="1">
      <c r="A1943"/>
      <c r="B1943"/>
      <c r="C1943"/>
      <c r="D1943"/>
      <c r="E1943"/>
      <c r="F1943" s="61"/>
      <c r="G1943" s="196" t="e">
        <f>VLOOKUP(D1943,sku归属!A:B,2,0)</f>
        <v>#N/A</v>
      </c>
      <c r="K1943" s="193"/>
      <c r="L1943" s="194"/>
      <c r="M1943" s="195"/>
    </row>
    <row r="1944" spans="1:13" s="61" customFormat="1" customHeight="1">
      <c r="A1944"/>
      <c r="B1944"/>
      <c r="C1944"/>
      <c r="D1944"/>
      <c r="E1944"/>
      <c r="F1944" s="61"/>
      <c r="G1944" s="196" t="e">
        <f>VLOOKUP(D1944,sku归属!A:B,2,0)</f>
        <v>#N/A</v>
      </c>
      <c r="K1944" s="193"/>
      <c r="L1944" s="194"/>
      <c r="M1944" s="195"/>
    </row>
    <row r="1945" spans="1:13" s="61" customFormat="1" customHeight="1">
      <c r="A1945"/>
      <c r="B1945"/>
      <c r="C1945"/>
      <c r="D1945"/>
      <c r="E1945"/>
      <c r="F1945" s="61"/>
      <c r="G1945" s="196" t="e">
        <f>VLOOKUP(D1945,sku归属!A:B,2,0)</f>
        <v>#N/A</v>
      </c>
      <c r="K1945" s="193"/>
      <c r="L1945" s="194"/>
      <c r="M1945" s="195"/>
    </row>
    <row r="1946" spans="1:13" s="61" customFormat="1" customHeight="1">
      <c r="A1946"/>
      <c r="B1946"/>
      <c r="C1946"/>
      <c r="D1946"/>
      <c r="E1946"/>
      <c r="F1946" s="61"/>
      <c r="G1946" s="196" t="e">
        <f>VLOOKUP(D1946,sku归属!A:B,2,0)</f>
        <v>#N/A</v>
      </c>
      <c r="K1946" s="193"/>
      <c r="L1946" s="194"/>
      <c r="M1946" s="195"/>
    </row>
    <row r="1947" spans="1:13" s="61" customFormat="1" customHeight="1">
      <c r="A1947"/>
      <c r="B1947"/>
      <c r="C1947"/>
      <c r="D1947"/>
      <c r="E1947"/>
      <c r="F1947" s="61"/>
      <c r="G1947" s="196" t="e">
        <f>VLOOKUP(D1947,sku归属!A:B,2,0)</f>
        <v>#N/A</v>
      </c>
      <c r="K1947" s="193"/>
      <c r="L1947" s="194"/>
      <c r="M1947" s="195"/>
    </row>
    <row r="1948" spans="1:13" s="61" customFormat="1" customHeight="1">
      <c r="A1948"/>
      <c r="B1948"/>
      <c r="C1948"/>
      <c r="D1948"/>
      <c r="E1948"/>
      <c r="F1948" s="61"/>
      <c r="G1948" s="196" t="e">
        <f>VLOOKUP(D1948,sku归属!A:B,2,0)</f>
        <v>#N/A</v>
      </c>
      <c r="K1948" s="193"/>
      <c r="L1948" s="194"/>
      <c r="M1948" s="195"/>
    </row>
    <row r="1949" spans="1:13" s="61" customFormat="1" customHeight="1">
      <c r="A1949"/>
      <c r="B1949"/>
      <c r="C1949"/>
      <c r="D1949"/>
      <c r="E1949"/>
      <c r="F1949" s="61"/>
      <c r="G1949" s="196" t="e">
        <f>VLOOKUP(D1949,sku归属!A:B,2,0)</f>
        <v>#N/A</v>
      </c>
      <c r="K1949" s="193"/>
      <c r="L1949" s="194"/>
      <c r="M1949" s="195"/>
    </row>
    <row r="1950" spans="1:13" s="61" customFormat="1" customHeight="1">
      <c r="A1950"/>
      <c r="B1950"/>
      <c r="C1950"/>
      <c r="D1950"/>
      <c r="E1950"/>
      <c r="F1950" s="61"/>
      <c r="G1950" s="196" t="e">
        <f>VLOOKUP(D1950,sku归属!A:B,2,0)</f>
        <v>#N/A</v>
      </c>
      <c r="K1950" s="193"/>
      <c r="L1950" s="194"/>
      <c r="M1950" s="195"/>
    </row>
    <row r="1951" spans="1:13" s="61" customFormat="1" customHeight="1">
      <c r="A1951"/>
      <c r="B1951"/>
      <c r="C1951"/>
      <c r="D1951"/>
      <c r="E1951"/>
      <c r="F1951" s="61"/>
      <c r="G1951" s="196" t="e">
        <f>VLOOKUP(D1951,sku归属!A:B,2,0)</f>
        <v>#N/A</v>
      </c>
      <c r="K1951" s="193"/>
      <c r="L1951" s="194"/>
      <c r="M1951" s="195"/>
    </row>
    <row r="1952" spans="1:13" s="61" customFormat="1" customHeight="1">
      <c r="A1952"/>
      <c r="B1952"/>
      <c r="C1952"/>
      <c r="D1952"/>
      <c r="E1952"/>
      <c r="F1952" s="61"/>
      <c r="G1952" s="196" t="e">
        <f>VLOOKUP(D1952,sku归属!A:B,2,0)</f>
        <v>#N/A</v>
      </c>
      <c r="K1952" s="193"/>
      <c r="L1952" s="194"/>
      <c r="M1952" s="195"/>
    </row>
    <row r="1953" spans="1:13" s="61" customFormat="1" customHeight="1">
      <c r="A1953"/>
      <c r="B1953"/>
      <c r="C1953"/>
      <c r="D1953"/>
      <c r="E1953"/>
      <c r="F1953" s="61"/>
      <c r="G1953" s="196" t="e">
        <f>VLOOKUP(D1953,sku归属!A:B,2,0)</f>
        <v>#N/A</v>
      </c>
      <c r="K1953" s="193"/>
      <c r="L1953" s="194"/>
      <c r="M1953" s="195"/>
    </row>
    <row r="1954" spans="1:13" s="61" customFormat="1" customHeight="1">
      <c r="A1954"/>
      <c r="B1954"/>
      <c r="C1954"/>
      <c r="D1954"/>
      <c r="E1954"/>
      <c r="F1954" s="61"/>
      <c r="G1954" s="196" t="e">
        <f>VLOOKUP(D1954,sku归属!A:B,2,0)</f>
        <v>#N/A</v>
      </c>
      <c r="K1954" s="193"/>
      <c r="L1954" s="194"/>
      <c r="M1954" s="195"/>
    </row>
    <row r="1955" spans="1:13" s="61" customFormat="1" customHeight="1">
      <c r="A1955"/>
      <c r="B1955"/>
      <c r="C1955"/>
      <c r="D1955"/>
      <c r="E1955"/>
      <c r="F1955" s="61"/>
      <c r="G1955" s="196" t="e">
        <f>VLOOKUP(D1955,sku归属!A:B,2,0)</f>
        <v>#N/A</v>
      </c>
      <c r="K1955" s="193"/>
      <c r="L1955" s="194"/>
      <c r="M1955" s="195"/>
    </row>
    <row r="1956" spans="1:13" s="61" customFormat="1" customHeight="1">
      <c r="A1956"/>
      <c r="B1956"/>
      <c r="C1956"/>
      <c r="D1956"/>
      <c r="E1956"/>
      <c r="F1956" s="61"/>
      <c r="G1956" s="196" t="e">
        <f>VLOOKUP(D1956,sku归属!A:B,2,0)</f>
        <v>#N/A</v>
      </c>
      <c r="K1956" s="193"/>
      <c r="L1956" s="194"/>
      <c r="M1956" s="195"/>
    </row>
    <row r="1957" spans="1:13" s="61" customFormat="1" customHeight="1">
      <c r="A1957"/>
      <c r="B1957"/>
      <c r="C1957"/>
      <c r="D1957"/>
      <c r="E1957"/>
      <c r="F1957" s="61"/>
      <c r="G1957" s="196" t="e">
        <f>VLOOKUP(D1957,sku归属!A:B,2,0)</f>
        <v>#N/A</v>
      </c>
      <c r="K1957" s="193"/>
      <c r="L1957" s="194"/>
      <c r="M1957" s="195"/>
    </row>
    <row r="1958" spans="1:13" s="61" customFormat="1" customHeight="1">
      <c r="A1958"/>
      <c r="B1958"/>
      <c r="C1958"/>
      <c r="D1958"/>
      <c r="E1958"/>
      <c r="F1958" s="61"/>
      <c r="G1958" s="196" t="e">
        <f>VLOOKUP(D1958,sku归属!A:B,2,0)</f>
        <v>#N/A</v>
      </c>
      <c r="K1958" s="193"/>
      <c r="L1958" s="194"/>
      <c r="M1958" s="195"/>
    </row>
    <row r="1959" spans="1:13" s="61" customFormat="1" customHeight="1">
      <c r="A1959"/>
      <c r="B1959"/>
      <c r="C1959"/>
      <c r="D1959"/>
      <c r="E1959"/>
      <c r="F1959" s="61"/>
      <c r="G1959" s="196" t="e">
        <f>VLOOKUP(D1959,sku归属!A:B,2,0)</f>
        <v>#N/A</v>
      </c>
      <c r="K1959" s="193"/>
      <c r="L1959" s="194"/>
      <c r="M1959" s="195"/>
    </row>
    <row r="1960" spans="1:13" s="61" customFormat="1" customHeight="1">
      <c r="A1960"/>
      <c r="B1960"/>
      <c r="C1960"/>
      <c r="D1960"/>
      <c r="E1960"/>
      <c r="F1960" s="61"/>
      <c r="G1960" s="196" t="e">
        <f>VLOOKUP(D1960,sku归属!A:B,2,0)</f>
        <v>#N/A</v>
      </c>
      <c r="K1960" s="193"/>
      <c r="L1960" s="194"/>
      <c r="M1960" s="195"/>
    </row>
    <row r="1961" spans="1:13" s="61" customFormat="1" customHeight="1">
      <c r="A1961"/>
      <c r="B1961"/>
      <c r="C1961"/>
      <c r="D1961"/>
      <c r="E1961"/>
      <c r="F1961" s="61"/>
      <c r="G1961" s="196" t="e">
        <f>VLOOKUP(D1961,sku归属!A:B,2,0)</f>
        <v>#N/A</v>
      </c>
      <c r="K1961" s="193"/>
      <c r="L1961" s="194"/>
      <c r="M1961" s="195"/>
    </row>
    <row r="1962" spans="1:13" s="61" customFormat="1" customHeight="1">
      <c r="A1962"/>
      <c r="B1962"/>
      <c r="C1962"/>
      <c r="D1962"/>
      <c r="E1962"/>
      <c r="F1962" s="61"/>
      <c r="G1962" s="196" t="e">
        <f>VLOOKUP(D1962,sku归属!A:B,2,0)</f>
        <v>#N/A</v>
      </c>
      <c r="K1962" s="193"/>
      <c r="L1962" s="194"/>
      <c r="M1962" s="195"/>
    </row>
    <row r="1963" spans="1:13" s="61" customFormat="1" customHeight="1">
      <c r="A1963"/>
      <c r="B1963"/>
      <c r="C1963"/>
      <c r="D1963"/>
      <c r="E1963"/>
      <c r="F1963" s="61"/>
      <c r="G1963" s="196" t="e">
        <f>VLOOKUP(D1963,sku归属!A:B,2,0)</f>
        <v>#N/A</v>
      </c>
      <c r="K1963" s="193"/>
      <c r="L1963" s="194"/>
      <c r="M1963" s="195"/>
    </row>
    <row r="1964" spans="1:13" s="61" customFormat="1" customHeight="1">
      <c r="A1964"/>
      <c r="B1964"/>
      <c r="C1964"/>
      <c r="D1964"/>
      <c r="E1964"/>
      <c r="F1964" s="61"/>
      <c r="G1964" s="196" t="e">
        <f>VLOOKUP(D1964,sku归属!A:B,2,0)</f>
        <v>#N/A</v>
      </c>
      <c r="K1964" s="193"/>
      <c r="L1964" s="194"/>
      <c r="M1964" s="195"/>
    </row>
    <row r="1965" spans="1:13" s="61" customFormat="1" customHeight="1">
      <c r="A1965"/>
      <c r="B1965"/>
      <c r="C1965"/>
      <c r="D1965"/>
      <c r="E1965"/>
      <c r="F1965" s="61"/>
      <c r="G1965" s="196" t="e">
        <f>VLOOKUP(D1965,sku归属!A:B,2,0)</f>
        <v>#N/A</v>
      </c>
      <c r="K1965" s="193"/>
      <c r="L1965" s="194"/>
      <c r="M1965" s="195"/>
    </row>
    <row r="1966" spans="1:13" s="61" customFormat="1" customHeight="1">
      <c r="A1966"/>
      <c r="B1966"/>
      <c r="C1966"/>
      <c r="D1966"/>
      <c r="E1966"/>
      <c r="F1966" s="61"/>
      <c r="G1966" s="196" t="e">
        <f>VLOOKUP(D1966,sku归属!A:B,2,0)</f>
        <v>#N/A</v>
      </c>
      <c r="K1966" s="193"/>
      <c r="L1966" s="194"/>
      <c r="M1966" s="195"/>
    </row>
    <row r="1967" spans="1:13" s="61" customFormat="1" customHeight="1">
      <c r="A1967"/>
      <c r="B1967"/>
      <c r="C1967"/>
      <c r="D1967"/>
      <c r="E1967"/>
      <c r="F1967" s="61"/>
      <c r="G1967" s="196" t="e">
        <f>VLOOKUP(D1967,sku归属!A:B,2,0)</f>
        <v>#N/A</v>
      </c>
      <c r="K1967" s="193"/>
      <c r="L1967" s="194"/>
      <c r="M1967" s="195"/>
    </row>
    <row r="1968" spans="1:13" s="61" customFormat="1" customHeight="1">
      <c r="A1968"/>
      <c r="B1968"/>
      <c r="C1968"/>
      <c r="D1968"/>
      <c r="E1968"/>
      <c r="F1968" s="61"/>
      <c r="G1968" s="196" t="e">
        <f>VLOOKUP(D1968,sku归属!A:B,2,0)</f>
        <v>#N/A</v>
      </c>
      <c r="K1968" s="193"/>
      <c r="L1968" s="194"/>
      <c r="M1968" s="195"/>
    </row>
    <row r="1969" spans="1:13" s="61" customFormat="1" customHeight="1">
      <c r="A1969"/>
      <c r="B1969"/>
      <c r="C1969"/>
      <c r="D1969"/>
      <c r="E1969"/>
      <c r="F1969" s="61"/>
      <c r="G1969" s="196" t="e">
        <f>VLOOKUP(D1969,sku归属!A:B,2,0)</f>
        <v>#N/A</v>
      </c>
      <c r="K1969" s="193"/>
      <c r="L1969" s="194"/>
      <c r="M1969" s="195"/>
    </row>
    <row r="1970" spans="1:13" s="61" customFormat="1" customHeight="1">
      <c r="A1970"/>
      <c r="B1970"/>
      <c r="C1970"/>
      <c r="D1970"/>
      <c r="E1970"/>
      <c r="F1970" s="61"/>
      <c r="G1970" s="196" t="e">
        <f>VLOOKUP(D1970,sku归属!A:B,2,0)</f>
        <v>#N/A</v>
      </c>
      <c r="K1970" s="193"/>
      <c r="L1970" s="194"/>
      <c r="M1970" s="195"/>
    </row>
    <row r="1971" spans="1:13" s="61" customFormat="1" customHeight="1">
      <c r="A1971"/>
      <c r="B1971"/>
      <c r="C1971"/>
      <c r="D1971"/>
      <c r="E1971"/>
      <c r="F1971" s="61"/>
      <c r="G1971" s="196" t="e">
        <f>VLOOKUP(D1971,sku归属!A:B,2,0)</f>
        <v>#N/A</v>
      </c>
      <c r="K1971" s="193"/>
      <c r="L1971" s="194"/>
      <c r="M1971" s="195"/>
    </row>
    <row r="1972" spans="1:13" s="61" customFormat="1" customHeight="1">
      <c r="A1972"/>
      <c r="B1972"/>
      <c r="C1972"/>
      <c r="D1972"/>
      <c r="E1972"/>
      <c r="F1972" s="61"/>
      <c r="G1972" s="196" t="e">
        <f>VLOOKUP(D1972,sku归属!A:B,2,0)</f>
        <v>#N/A</v>
      </c>
      <c r="K1972" s="193"/>
      <c r="L1972" s="194"/>
      <c r="M1972" s="195"/>
    </row>
    <row r="1973" spans="1:13" s="61" customFormat="1" customHeight="1">
      <c r="A1973"/>
      <c r="B1973"/>
      <c r="C1973"/>
      <c r="D1973"/>
      <c r="E1973"/>
      <c r="F1973" s="61"/>
      <c r="G1973" s="196" t="e">
        <f>VLOOKUP(D1973,sku归属!A:B,2,0)</f>
        <v>#N/A</v>
      </c>
      <c r="K1973" s="193"/>
      <c r="L1973" s="194"/>
      <c r="M1973" s="195"/>
    </row>
    <row r="1974" spans="1:13" s="61" customFormat="1" customHeight="1">
      <c r="A1974"/>
      <c r="B1974"/>
      <c r="C1974"/>
      <c r="D1974"/>
      <c r="E1974"/>
      <c r="F1974" s="61"/>
      <c r="G1974" s="196" t="e">
        <f>VLOOKUP(D1974,sku归属!A:B,2,0)</f>
        <v>#N/A</v>
      </c>
      <c r="K1974" s="193"/>
      <c r="L1974" s="194"/>
      <c r="M1974" s="195"/>
    </row>
    <row r="1975" spans="1:13" s="61" customFormat="1" customHeight="1">
      <c r="A1975"/>
      <c r="B1975"/>
      <c r="C1975"/>
      <c r="D1975"/>
      <c r="E1975"/>
      <c r="F1975" s="61"/>
      <c r="G1975" s="196" t="e">
        <f>VLOOKUP(D1975,sku归属!A:B,2,0)</f>
        <v>#N/A</v>
      </c>
      <c r="K1975" s="193"/>
      <c r="L1975" s="194"/>
      <c r="M1975" s="195"/>
    </row>
    <row r="1976" spans="1:13" s="61" customFormat="1" customHeight="1">
      <c r="A1976"/>
      <c r="B1976"/>
      <c r="C1976"/>
      <c r="D1976"/>
      <c r="E1976"/>
      <c r="F1976" s="61"/>
      <c r="G1976" s="196" t="e">
        <f>VLOOKUP(D1976,sku归属!A:B,2,0)</f>
        <v>#N/A</v>
      </c>
      <c r="K1976" s="193"/>
      <c r="L1976" s="194"/>
      <c r="M1976" s="195"/>
    </row>
    <row r="1977" spans="1:13" s="61" customFormat="1" customHeight="1">
      <c r="A1977"/>
      <c r="B1977"/>
      <c r="C1977"/>
      <c r="D1977"/>
      <c r="E1977"/>
      <c r="F1977" s="61"/>
      <c r="G1977" s="196" t="e">
        <f>VLOOKUP(D1977,sku归属!A:B,2,0)</f>
        <v>#N/A</v>
      </c>
      <c r="K1977" s="193"/>
      <c r="L1977" s="194"/>
      <c r="M1977" s="195"/>
    </row>
    <row r="1978" spans="1:13" s="61" customFormat="1" customHeight="1">
      <c r="A1978"/>
      <c r="B1978"/>
      <c r="C1978"/>
      <c r="D1978"/>
      <c r="E1978"/>
      <c r="F1978" s="61"/>
      <c r="G1978" s="196" t="e">
        <f>VLOOKUP(D1978,sku归属!A:B,2,0)</f>
        <v>#N/A</v>
      </c>
      <c r="K1978" s="193"/>
      <c r="L1978" s="194"/>
      <c r="M1978" s="195"/>
    </row>
    <row r="1979" spans="1:13" s="61" customFormat="1" customHeight="1">
      <c r="A1979"/>
      <c r="B1979"/>
      <c r="C1979"/>
      <c r="D1979"/>
      <c r="E1979"/>
      <c r="F1979" s="61"/>
      <c r="G1979" s="196" t="e">
        <f>VLOOKUP(D1979,sku归属!A:B,2,0)</f>
        <v>#N/A</v>
      </c>
      <c r="K1979" s="193"/>
      <c r="L1979" s="194"/>
      <c r="M1979" s="195"/>
    </row>
    <row r="1980" spans="1:13" s="61" customFormat="1" customHeight="1">
      <c r="A1980"/>
      <c r="B1980"/>
      <c r="C1980"/>
      <c r="D1980"/>
      <c r="E1980"/>
      <c r="F1980" s="61"/>
      <c r="G1980" s="196" t="e">
        <f>VLOOKUP(D1980,sku归属!A:B,2,0)</f>
        <v>#N/A</v>
      </c>
      <c r="K1980" s="193"/>
      <c r="L1980" s="194"/>
      <c r="M1980" s="195"/>
    </row>
    <row r="1981" spans="1:13" s="61" customFormat="1" customHeight="1">
      <c r="A1981"/>
      <c r="B1981"/>
      <c r="C1981"/>
      <c r="D1981"/>
      <c r="E1981"/>
      <c r="F1981" s="61"/>
      <c r="G1981" s="196" t="e">
        <f>VLOOKUP(D1981,sku归属!A:B,2,0)</f>
        <v>#N/A</v>
      </c>
      <c r="K1981" s="193"/>
      <c r="L1981" s="194"/>
      <c r="M1981" s="195"/>
    </row>
    <row r="1982" spans="1:13" s="61" customFormat="1" customHeight="1">
      <c r="A1982"/>
      <c r="B1982"/>
      <c r="C1982"/>
      <c r="D1982"/>
      <c r="E1982"/>
      <c r="F1982" s="61"/>
      <c r="G1982" s="196" t="e">
        <f>VLOOKUP(D1982,sku归属!A:B,2,0)</f>
        <v>#N/A</v>
      </c>
      <c r="K1982" s="193"/>
      <c r="L1982" s="194"/>
      <c r="M1982" s="195"/>
    </row>
    <row r="1983" spans="1:13" s="61" customFormat="1" customHeight="1">
      <c r="A1983"/>
      <c r="B1983"/>
      <c r="C1983"/>
      <c r="D1983"/>
      <c r="E1983"/>
      <c r="F1983" s="61"/>
      <c r="G1983" s="196" t="e">
        <f>VLOOKUP(D1983,sku归属!A:B,2,0)</f>
        <v>#N/A</v>
      </c>
      <c r="K1983" s="193"/>
      <c r="L1983" s="194"/>
      <c r="M1983" s="195"/>
    </row>
    <row r="1984" spans="1:13" s="61" customFormat="1" customHeight="1">
      <c r="A1984"/>
      <c r="B1984"/>
      <c r="C1984"/>
      <c r="D1984"/>
      <c r="E1984"/>
      <c r="F1984" s="61"/>
      <c r="G1984" s="196" t="e">
        <f>VLOOKUP(D1984,sku归属!A:B,2,0)</f>
        <v>#N/A</v>
      </c>
      <c r="K1984" s="193"/>
      <c r="L1984" s="194"/>
      <c r="M1984" s="195"/>
    </row>
    <row r="1985" spans="1:13" s="61" customFormat="1" customHeight="1">
      <c r="A1985"/>
      <c r="B1985"/>
      <c r="C1985"/>
      <c r="D1985"/>
      <c r="E1985"/>
      <c r="F1985" s="61"/>
      <c r="G1985" s="196" t="e">
        <f>VLOOKUP(D1985,sku归属!A:B,2,0)</f>
        <v>#N/A</v>
      </c>
      <c r="K1985" s="193"/>
      <c r="L1985" s="194"/>
      <c r="M1985" s="195"/>
    </row>
    <row r="1986" spans="1:13" s="61" customFormat="1" customHeight="1">
      <c r="A1986"/>
      <c r="B1986"/>
      <c r="C1986"/>
      <c r="D1986"/>
      <c r="E1986"/>
      <c r="F1986" s="61"/>
      <c r="G1986" s="196" t="e">
        <f>VLOOKUP(D1986,sku归属!A:B,2,0)</f>
        <v>#N/A</v>
      </c>
      <c r="K1986" s="193"/>
      <c r="L1986" s="194"/>
      <c r="M1986" s="195"/>
    </row>
    <row r="1987" spans="1:13" s="61" customFormat="1" customHeight="1">
      <c r="A1987"/>
      <c r="B1987"/>
      <c r="C1987"/>
      <c r="D1987"/>
      <c r="E1987"/>
      <c r="F1987" s="61"/>
      <c r="G1987" s="196" t="e">
        <f>VLOOKUP(D1987,sku归属!A:B,2,0)</f>
        <v>#N/A</v>
      </c>
      <c r="K1987" s="193"/>
      <c r="L1987" s="194"/>
      <c r="M1987" s="195"/>
    </row>
    <row r="1988" spans="1:13" s="61" customFormat="1" customHeight="1">
      <c r="A1988"/>
      <c r="B1988"/>
      <c r="C1988"/>
      <c r="D1988"/>
      <c r="E1988"/>
      <c r="F1988" s="61"/>
      <c r="G1988" s="196" t="e">
        <f>VLOOKUP(D1988,sku归属!A:B,2,0)</f>
        <v>#N/A</v>
      </c>
      <c r="K1988" s="193"/>
      <c r="L1988" s="194"/>
      <c r="M1988" s="195"/>
    </row>
    <row r="1989" spans="1:13" s="61" customFormat="1" customHeight="1">
      <c r="A1989"/>
      <c r="B1989"/>
      <c r="C1989"/>
      <c r="D1989"/>
      <c r="E1989"/>
      <c r="F1989" s="61"/>
      <c r="G1989" s="196" t="e">
        <f>VLOOKUP(D1989,sku归属!A:B,2,0)</f>
        <v>#N/A</v>
      </c>
      <c r="K1989" s="193"/>
      <c r="L1989" s="194"/>
      <c r="M1989" s="195"/>
    </row>
    <row r="1990" spans="1:13" s="61" customFormat="1" customHeight="1">
      <c r="A1990"/>
      <c r="B1990"/>
      <c r="C1990"/>
      <c r="D1990"/>
      <c r="E1990"/>
      <c r="F1990" s="61"/>
      <c r="G1990" s="196" t="e">
        <f>VLOOKUP(D1990,sku归属!A:B,2,0)</f>
        <v>#N/A</v>
      </c>
      <c r="K1990" s="193"/>
      <c r="L1990" s="194"/>
      <c r="M1990" s="195"/>
    </row>
    <row r="1991" spans="1:13" s="61" customFormat="1" customHeight="1">
      <c r="A1991"/>
      <c r="B1991"/>
      <c r="C1991"/>
      <c r="D1991"/>
      <c r="E1991"/>
      <c r="F1991" s="61"/>
      <c r="G1991" s="196" t="e">
        <f>VLOOKUP(D1991,sku归属!A:B,2,0)</f>
        <v>#N/A</v>
      </c>
      <c r="K1991" s="193"/>
      <c r="L1991" s="194"/>
      <c r="M1991" s="195"/>
    </row>
    <row r="1992" spans="1:13" s="61" customFormat="1" customHeight="1">
      <c r="A1992"/>
      <c r="B1992"/>
      <c r="C1992"/>
      <c r="D1992"/>
      <c r="E1992"/>
      <c r="F1992" s="61"/>
      <c r="G1992" s="196" t="e">
        <f>VLOOKUP(D1992,sku归属!A:B,2,0)</f>
        <v>#N/A</v>
      </c>
      <c r="K1992" s="193"/>
      <c r="L1992" s="194"/>
      <c r="M1992" s="195"/>
    </row>
    <row r="1993" spans="1:13" s="61" customFormat="1" customHeight="1">
      <c r="A1993"/>
      <c r="B1993"/>
      <c r="C1993"/>
      <c r="D1993"/>
      <c r="E1993"/>
      <c r="F1993" s="61"/>
      <c r="G1993" s="196" t="e">
        <f>VLOOKUP(D1993,sku归属!A:B,2,0)</f>
        <v>#N/A</v>
      </c>
      <c r="K1993" s="193"/>
      <c r="L1993" s="194"/>
      <c r="M1993" s="195"/>
    </row>
    <row r="1994" spans="1:13" s="61" customFormat="1" customHeight="1">
      <c r="A1994"/>
      <c r="B1994"/>
      <c r="C1994"/>
      <c r="D1994"/>
      <c r="E1994"/>
      <c r="F1994" s="61"/>
      <c r="G1994" s="196" t="e">
        <f>VLOOKUP(D1994,sku归属!A:B,2,0)</f>
        <v>#N/A</v>
      </c>
      <c r="K1994" s="193"/>
      <c r="L1994" s="194"/>
      <c r="M1994" s="195"/>
    </row>
    <row r="1995" spans="1:13" s="61" customFormat="1" customHeight="1">
      <c r="A1995"/>
      <c r="B1995"/>
      <c r="C1995"/>
      <c r="D1995"/>
      <c r="E1995"/>
      <c r="F1995" s="61"/>
      <c r="G1995" s="196" t="e">
        <f>VLOOKUP(D1995,sku归属!A:B,2,0)</f>
        <v>#N/A</v>
      </c>
      <c r="K1995" s="193"/>
      <c r="L1995" s="194"/>
      <c r="M1995" s="195"/>
    </row>
    <row r="1996" spans="1:13" s="61" customFormat="1" customHeight="1">
      <c r="A1996"/>
      <c r="B1996"/>
      <c r="C1996"/>
      <c r="D1996"/>
      <c r="E1996"/>
      <c r="F1996" s="61"/>
      <c r="G1996" s="196" t="e">
        <f>VLOOKUP(D1996,sku归属!A:B,2,0)</f>
        <v>#N/A</v>
      </c>
      <c r="K1996" s="193"/>
      <c r="L1996" s="194"/>
      <c r="M1996" s="195"/>
    </row>
    <row r="1997" spans="1:13" s="61" customFormat="1" customHeight="1">
      <c r="A1997"/>
      <c r="B1997"/>
      <c r="C1997"/>
      <c r="D1997"/>
      <c r="E1997"/>
      <c r="F1997" s="61"/>
      <c r="G1997" s="196" t="e">
        <f>VLOOKUP(D1997,sku归属!A:B,2,0)</f>
        <v>#N/A</v>
      </c>
      <c r="K1997" s="193"/>
      <c r="L1997" s="194"/>
      <c r="M1997" s="195"/>
    </row>
    <row r="1998" spans="1:13" s="61" customFormat="1" customHeight="1">
      <c r="A1998"/>
      <c r="B1998"/>
      <c r="C1998"/>
      <c r="D1998"/>
      <c r="E1998"/>
      <c r="F1998" s="61"/>
      <c r="G1998" s="196" t="e">
        <f>VLOOKUP(D1998,sku归属!A:B,2,0)</f>
        <v>#N/A</v>
      </c>
      <c r="K1998" s="193"/>
      <c r="L1998" s="194"/>
      <c r="M1998" s="195"/>
    </row>
    <row r="1999" spans="1:13" s="61" customFormat="1" customHeight="1">
      <c r="A1999"/>
      <c r="B1999"/>
      <c r="C1999"/>
      <c r="D1999"/>
      <c r="E1999"/>
      <c r="F1999" s="61"/>
      <c r="G1999" s="196" t="e">
        <f>VLOOKUP(D1999,sku归属!A:B,2,0)</f>
        <v>#N/A</v>
      </c>
      <c r="K1999" s="193"/>
      <c r="L1999" s="194"/>
      <c r="M1999" s="195"/>
    </row>
    <row r="2000" spans="1:13" s="61" customFormat="1" customHeight="1">
      <c r="A2000"/>
      <c r="B2000"/>
      <c r="C2000"/>
      <c r="D2000"/>
      <c r="E2000"/>
      <c r="F2000" s="61"/>
      <c r="G2000" s="196" t="e">
        <f>VLOOKUP(D2000,sku归属!A:B,2,0)</f>
        <v>#N/A</v>
      </c>
      <c r="K2000" s="193"/>
      <c r="L2000" s="194"/>
      <c r="M2000" s="195"/>
    </row>
    <row r="2001" spans="1:13" s="61" customFormat="1" customHeight="1">
      <c r="A2001"/>
      <c r="B2001"/>
      <c r="C2001"/>
      <c r="D2001"/>
      <c r="E2001"/>
      <c r="F2001" s="61"/>
      <c r="G2001" s="196" t="e">
        <f>VLOOKUP(D2001,sku归属!A:B,2,0)</f>
        <v>#N/A</v>
      </c>
      <c r="K2001" s="193"/>
      <c r="L2001" s="194"/>
      <c r="M2001" s="195"/>
    </row>
    <row r="2002" spans="1:13" s="61" customFormat="1" customHeight="1">
      <c r="A2002"/>
      <c r="B2002"/>
      <c r="C2002"/>
      <c r="D2002"/>
      <c r="E2002"/>
      <c r="F2002" s="61"/>
      <c r="G2002" s="196" t="e">
        <f>VLOOKUP(D2002,sku归属!A:B,2,0)</f>
        <v>#N/A</v>
      </c>
      <c r="K2002" s="193"/>
      <c r="L2002" s="194"/>
      <c r="M2002" s="195"/>
    </row>
    <row r="2003" spans="1:13" s="61" customFormat="1" customHeight="1">
      <c r="A2003"/>
      <c r="B2003"/>
      <c r="C2003"/>
      <c r="D2003"/>
      <c r="E2003"/>
      <c r="F2003" s="61"/>
      <c r="G2003" s="196" t="e">
        <f>VLOOKUP(D2003,sku归属!A:B,2,0)</f>
        <v>#N/A</v>
      </c>
      <c r="K2003" s="193"/>
      <c r="L2003" s="194"/>
      <c r="M2003" s="195"/>
    </row>
    <row r="2004" spans="1:13" s="61" customFormat="1" customHeight="1">
      <c r="A2004"/>
      <c r="B2004"/>
      <c r="C2004"/>
      <c r="D2004"/>
      <c r="E2004"/>
      <c r="F2004" s="61"/>
      <c r="G2004" s="196" t="e">
        <f>VLOOKUP(D2004,sku归属!A:B,2,0)</f>
        <v>#N/A</v>
      </c>
      <c r="K2004" s="193"/>
      <c r="L2004" s="194"/>
      <c r="M2004" s="195"/>
    </row>
    <row r="2005" spans="1:13" s="61" customFormat="1" customHeight="1">
      <c r="A2005"/>
      <c r="B2005"/>
      <c r="C2005"/>
      <c r="D2005"/>
      <c r="E2005"/>
      <c r="F2005" s="61"/>
      <c r="G2005" s="196" t="e">
        <f>VLOOKUP(D2005,sku归属!A:B,2,0)</f>
        <v>#N/A</v>
      </c>
      <c r="K2005" s="193"/>
      <c r="L2005" s="194"/>
      <c r="M2005" s="195"/>
    </row>
    <row r="2006" spans="1:13" s="61" customFormat="1" customHeight="1">
      <c r="A2006"/>
      <c r="B2006"/>
      <c r="C2006"/>
      <c r="D2006"/>
      <c r="E2006"/>
      <c r="F2006" s="61"/>
      <c r="G2006" s="196" t="e">
        <f>VLOOKUP(D2006,sku归属!A:B,2,0)</f>
        <v>#N/A</v>
      </c>
      <c r="K2006" s="193"/>
      <c r="L2006" s="194"/>
      <c r="M2006" s="195"/>
    </row>
    <row r="2007" spans="1:13" s="61" customFormat="1" customHeight="1">
      <c r="A2007"/>
      <c r="B2007"/>
      <c r="C2007"/>
      <c r="D2007"/>
      <c r="E2007"/>
      <c r="F2007" s="61"/>
      <c r="G2007" s="196" t="e">
        <f>VLOOKUP(D2007,sku归属!A:B,2,0)</f>
        <v>#N/A</v>
      </c>
      <c r="K2007" s="193"/>
      <c r="L2007" s="194"/>
      <c r="M2007" s="195"/>
    </row>
    <row r="2008" spans="1:13" s="61" customFormat="1" customHeight="1">
      <c r="A2008"/>
      <c r="B2008"/>
      <c r="C2008"/>
      <c r="D2008"/>
      <c r="E2008"/>
      <c r="F2008" s="61"/>
      <c r="G2008" s="196" t="e">
        <f>VLOOKUP(D2008,sku归属!A:B,2,0)</f>
        <v>#N/A</v>
      </c>
      <c r="K2008" s="193"/>
      <c r="L2008" s="194"/>
      <c r="M2008" s="195"/>
    </row>
    <row r="2009" spans="1:13" s="61" customFormat="1" customHeight="1">
      <c r="A2009"/>
      <c r="B2009"/>
      <c r="C2009"/>
      <c r="D2009"/>
      <c r="E2009"/>
      <c r="F2009" s="61"/>
      <c r="G2009" s="196" t="e">
        <f>VLOOKUP(D2009,sku归属!A:B,2,0)</f>
        <v>#N/A</v>
      </c>
      <c r="K2009" s="193"/>
      <c r="L2009" s="194"/>
      <c r="M2009" s="195"/>
    </row>
    <row r="2010" spans="1:13" s="61" customFormat="1" customHeight="1">
      <c r="A2010"/>
      <c r="B2010"/>
      <c r="C2010"/>
      <c r="D2010"/>
      <c r="E2010"/>
      <c r="F2010" s="61"/>
      <c r="G2010" s="196" t="e">
        <f>VLOOKUP(D2010,sku归属!A:B,2,0)</f>
        <v>#N/A</v>
      </c>
      <c r="K2010" s="193"/>
      <c r="L2010" s="194"/>
      <c r="M2010" s="195"/>
    </row>
    <row r="2011" spans="1:13" s="61" customFormat="1" customHeight="1">
      <c r="A2011"/>
      <c r="B2011"/>
      <c r="C2011"/>
      <c r="D2011"/>
      <c r="E2011"/>
      <c r="F2011" s="61"/>
      <c r="G2011" s="196" t="e">
        <f>VLOOKUP(D2011,sku归属!A:B,2,0)</f>
        <v>#N/A</v>
      </c>
      <c r="K2011" s="193"/>
      <c r="L2011" s="194"/>
      <c r="M2011" s="195"/>
    </row>
    <row r="2012" spans="1:13" s="61" customFormat="1" customHeight="1">
      <c r="A2012"/>
      <c r="B2012"/>
      <c r="C2012"/>
      <c r="D2012"/>
      <c r="E2012"/>
      <c r="F2012" s="61"/>
      <c r="G2012" s="196" t="e">
        <f>VLOOKUP(D2012,sku归属!A:B,2,0)</f>
        <v>#N/A</v>
      </c>
      <c r="K2012" s="193"/>
      <c r="L2012" s="194"/>
      <c r="M2012" s="195"/>
    </row>
    <row r="2013" spans="1:13" s="61" customFormat="1" customHeight="1">
      <c r="A2013"/>
      <c r="B2013"/>
      <c r="C2013"/>
      <c r="D2013"/>
      <c r="E2013"/>
      <c r="F2013" s="61"/>
      <c r="G2013" s="196" t="e">
        <f>VLOOKUP(D2013,sku归属!A:B,2,0)</f>
        <v>#N/A</v>
      </c>
      <c r="K2013" s="193"/>
      <c r="L2013" s="194"/>
      <c r="M2013" s="195"/>
    </row>
    <row r="2014" spans="1:13" s="61" customFormat="1" customHeight="1">
      <c r="A2014"/>
      <c r="B2014"/>
      <c r="C2014"/>
      <c r="D2014"/>
      <c r="E2014"/>
      <c r="F2014" s="61"/>
      <c r="G2014" s="196" t="e">
        <f>VLOOKUP(D2014,sku归属!A:B,2,0)</f>
        <v>#N/A</v>
      </c>
      <c r="K2014" s="193"/>
      <c r="L2014" s="194"/>
      <c r="M2014" s="195"/>
    </row>
    <row r="2015" spans="1:13" s="61" customFormat="1" customHeight="1">
      <c r="A2015"/>
      <c r="B2015"/>
      <c r="C2015"/>
      <c r="D2015"/>
      <c r="E2015"/>
      <c r="F2015" s="61"/>
      <c r="G2015" s="196" t="e">
        <f>VLOOKUP(D2015,sku归属!A:B,2,0)</f>
        <v>#N/A</v>
      </c>
      <c r="K2015" s="193"/>
      <c r="L2015" s="194"/>
      <c r="M2015" s="195"/>
    </row>
    <row r="2016" spans="1:13" s="61" customFormat="1" customHeight="1">
      <c r="A2016"/>
      <c r="B2016"/>
      <c r="C2016"/>
      <c r="D2016"/>
      <c r="E2016"/>
      <c r="F2016" s="61"/>
      <c r="G2016" s="196" t="e">
        <f>VLOOKUP(D2016,sku归属!A:B,2,0)</f>
        <v>#N/A</v>
      </c>
      <c r="K2016" s="193"/>
      <c r="L2016" s="194"/>
      <c r="M2016" s="195"/>
    </row>
    <row r="2017" spans="1:13" s="61" customFormat="1" customHeight="1">
      <c r="A2017"/>
      <c r="B2017"/>
      <c r="C2017"/>
      <c r="D2017"/>
      <c r="E2017"/>
      <c r="F2017" s="61"/>
      <c r="G2017" s="196" t="e">
        <f>VLOOKUP(D2017,sku归属!A:B,2,0)</f>
        <v>#N/A</v>
      </c>
      <c r="K2017" s="193"/>
      <c r="L2017" s="194"/>
      <c r="M2017" s="195"/>
    </row>
    <row r="2018" spans="1:13" s="61" customFormat="1" customHeight="1">
      <c r="A2018"/>
      <c r="B2018"/>
      <c r="C2018"/>
      <c r="D2018"/>
      <c r="E2018"/>
      <c r="F2018" s="61"/>
      <c r="G2018" s="196" t="e">
        <f>VLOOKUP(D2018,sku归属!A:B,2,0)</f>
        <v>#N/A</v>
      </c>
      <c r="K2018" s="193"/>
      <c r="L2018" s="194"/>
      <c r="M2018" s="195"/>
    </row>
    <row r="2019" spans="1:13" s="61" customFormat="1" customHeight="1">
      <c r="A2019"/>
      <c r="B2019"/>
      <c r="C2019"/>
      <c r="D2019"/>
      <c r="E2019"/>
      <c r="F2019" s="61"/>
      <c r="G2019" s="196" t="e">
        <f>VLOOKUP(D2019,sku归属!A:B,2,0)</f>
        <v>#N/A</v>
      </c>
      <c r="K2019" s="193"/>
      <c r="L2019" s="194"/>
      <c r="M2019" s="195"/>
    </row>
    <row r="2020" spans="1:13" s="61" customFormat="1" customHeight="1">
      <c r="A2020"/>
      <c r="B2020"/>
      <c r="C2020"/>
      <c r="D2020"/>
      <c r="E2020"/>
      <c r="F2020" s="61"/>
      <c r="G2020" s="196" t="e">
        <f>VLOOKUP(D2020,sku归属!A:B,2,0)</f>
        <v>#N/A</v>
      </c>
      <c r="K2020" s="193"/>
      <c r="L2020" s="194"/>
      <c r="M2020" s="195"/>
    </row>
    <row r="2021" spans="1:13" s="61" customFormat="1" customHeight="1">
      <c r="A2021"/>
      <c r="B2021"/>
      <c r="C2021"/>
      <c r="D2021"/>
      <c r="E2021"/>
      <c r="F2021" s="61"/>
      <c r="G2021" s="196" t="e">
        <f>VLOOKUP(D2021,sku归属!A:B,2,0)</f>
        <v>#N/A</v>
      </c>
      <c r="K2021" s="193"/>
      <c r="L2021" s="194"/>
      <c r="M2021" s="195"/>
    </row>
    <row r="2022" spans="1:13" s="61" customFormat="1" customHeight="1">
      <c r="A2022"/>
      <c r="B2022"/>
      <c r="C2022"/>
      <c r="D2022"/>
      <c r="E2022"/>
      <c r="F2022" s="61"/>
      <c r="G2022" s="196" t="e">
        <f>VLOOKUP(D2022,sku归属!A:B,2,0)</f>
        <v>#N/A</v>
      </c>
      <c r="K2022" s="193"/>
      <c r="L2022" s="194"/>
      <c r="M2022" s="195"/>
    </row>
    <row r="2023" spans="1:13" s="61" customFormat="1" customHeight="1">
      <c r="A2023"/>
      <c r="B2023"/>
      <c r="C2023"/>
      <c r="D2023"/>
      <c r="E2023"/>
      <c r="F2023" s="61"/>
      <c r="G2023" s="196" t="e">
        <f>VLOOKUP(D2023,sku归属!A:B,2,0)</f>
        <v>#N/A</v>
      </c>
      <c r="K2023" s="193"/>
      <c r="L2023" s="194"/>
      <c r="M2023" s="195"/>
    </row>
    <row r="2024" spans="1:13" s="61" customFormat="1" customHeight="1">
      <c r="A2024"/>
      <c r="B2024"/>
      <c r="C2024"/>
      <c r="D2024"/>
      <c r="E2024"/>
      <c r="F2024" s="61"/>
      <c r="G2024" s="196" t="e">
        <f>VLOOKUP(D2024,sku归属!A:B,2,0)</f>
        <v>#N/A</v>
      </c>
      <c r="K2024" s="193"/>
      <c r="L2024" s="194"/>
      <c r="M2024" s="195"/>
    </row>
    <row r="2025" spans="1:13" s="61" customFormat="1" customHeight="1">
      <c r="A2025"/>
      <c r="B2025"/>
      <c r="C2025"/>
      <c r="D2025"/>
      <c r="E2025"/>
      <c r="F2025" s="61"/>
      <c r="G2025" s="196" t="e">
        <f>VLOOKUP(D2025,sku归属!A:B,2,0)</f>
        <v>#N/A</v>
      </c>
      <c r="K2025" s="193"/>
      <c r="L2025" s="194"/>
      <c r="M2025" s="195"/>
    </row>
    <row r="2026" spans="1:13" s="61" customFormat="1" customHeight="1">
      <c r="A2026"/>
      <c r="B2026"/>
      <c r="C2026"/>
      <c r="D2026"/>
      <c r="E2026"/>
      <c r="F2026" s="61"/>
      <c r="G2026" s="196" t="e">
        <f>VLOOKUP(D2026,sku归属!A:B,2,0)</f>
        <v>#N/A</v>
      </c>
      <c r="K2026" s="193"/>
      <c r="L2026" s="194"/>
      <c r="M2026" s="195"/>
    </row>
    <row r="2027" spans="1:13" s="61" customFormat="1" customHeight="1">
      <c r="A2027"/>
      <c r="B2027"/>
      <c r="C2027"/>
      <c r="D2027"/>
      <c r="E2027"/>
      <c r="F2027" s="61"/>
      <c r="G2027" s="196" t="e">
        <f>VLOOKUP(D2027,sku归属!A:B,2,0)</f>
        <v>#N/A</v>
      </c>
      <c r="K2027" s="193"/>
      <c r="L2027" s="194"/>
      <c r="M2027" s="195"/>
    </row>
    <row r="2028" spans="1:13" s="61" customFormat="1" customHeight="1">
      <c r="A2028"/>
      <c r="B2028"/>
      <c r="C2028"/>
      <c r="D2028"/>
      <c r="E2028"/>
      <c r="F2028" s="61"/>
      <c r="G2028" s="196" t="e">
        <f>VLOOKUP(D2028,sku归属!A:B,2,0)</f>
        <v>#N/A</v>
      </c>
      <c r="K2028" s="193"/>
      <c r="L2028" s="194"/>
      <c r="M2028" s="195"/>
    </row>
    <row r="2029" spans="1:13" s="61" customFormat="1" customHeight="1">
      <c r="A2029"/>
      <c r="B2029"/>
      <c r="C2029"/>
      <c r="D2029"/>
      <c r="E2029"/>
      <c r="F2029" s="61"/>
      <c r="G2029" s="196" t="e">
        <f>VLOOKUP(D2029,sku归属!A:B,2,0)</f>
        <v>#N/A</v>
      </c>
      <c r="K2029" s="193"/>
      <c r="L2029" s="194"/>
      <c r="M2029" s="195"/>
    </row>
    <row r="2030" spans="1:13" s="61" customFormat="1" customHeight="1">
      <c r="A2030"/>
      <c r="B2030"/>
      <c r="C2030"/>
      <c r="D2030"/>
      <c r="E2030"/>
      <c r="F2030" s="61"/>
      <c r="G2030" s="196" t="e">
        <f>VLOOKUP(D2030,sku归属!A:B,2,0)</f>
        <v>#N/A</v>
      </c>
      <c r="K2030" s="193"/>
      <c r="L2030" s="194"/>
      <c r="M2030" s="195"/>
    </row>
    <row r="2031" spans="1:13" s="61" customFormat="1" customHeight="1">
      <c r="A2031"/>
      <c r="B2031"/>
      <c r="C2031"/>
      <c r="D2031"/>
      <c r="E2031"/>
      <c r="F2031" s="61"/>
      <c r="G2031" s="196" t="e">
        <f>VLOOKUP(D2031,sku归属!A:B,2,0)</f>
        <v>#N/A</v>
      </c>
      <c r="K2031" s="193"/>
      <c r="L2031" s="194"/>
      <c r="M2031" s="195"/>
    </row>
    <row r="2032" spans="1:13" s="61" customFormat="1" customHeight="1">
      <c r="A2032"/>
      <c r="B2032"/>
      <c r="C2032"/>
      <c r="D2032"/>
      <c r="E2032"/>
      <c r="F2032" s="61"/>
      <c r="G2032" s="196" t="e">
        <f>VLOOKUP(D2032,sku归属!A:B,2,0)</f>
        <v>#N/A</v>
      </c>
      <c r="K2032" s="193"/>
      <c r="L2032" s="194"/>
      <c r="M2032" s="195"/>
    </row>
    <row r="2033" spans="1:13" s="61" customFormat="1" customHeight="1">
      <c r="A2033"/>
      <c r="B2033"/>
      <c r="C2033"/>
      <c r="D2033"/>
      <c r="E2033"/>
      <c r="F2033" s="61"/>
      <c r="G2033" s="196" t="e">
        <f>VLOOKUP(D2033,sku归属!A:B,2,0)</f>
        <v>#N/A</v>
      </c>
      <c r="K2033" s="193"/>
      <c r="L2033" s="194"/>
      <c r="M2033" s="195"/>
    </row>
    <row r="2034" spans="1:13" s="61" customFormat="1" customHeight="1">
      <c r="A2034"/>
      <c r="B2034"/>
      <c r="C2034"/>
      <c r="D2034"/>
      <c r="E2034"/>
      <c r="F2034" s="61"/>
      <c r="G2034" s="196" t="e">
        <f>VLOOKUP(D2034,sku归属!A:B,2,0)</f>
        <v>#N/A</v>
      </c>
      <c r="K2034" s="193"/>
      <c r="L2034" s="194"/>
      <c r="M2034" s="195"/>
    </row>
    <row r="2035" spans="1:13" s="61" customFormat="1" customHeight="1">
      <c r="A2035"/>
      <c r="B2035"/>
      <c r="C2035"/>
      <c r="D2035"/>
      <c r="E2035"/>
      <c r="F2035" s="61"/>
      <c r="G2035" s="196" t="e">
        <f>VLOOKUP(D2035,sku归属!A:B,2,0)</f>
        <v>#N/A</v>
      </c>
      <c r="K2035" s="193"/>
      <c r="L2035" s="194"/>
      <c r="M2035" s="195"/>
    </row>
    <row r="2036" spans="1:13" s="61" customFormat="1" customHeight="1">
      <c r="A2036"/>
      <c r="B2036"/>
      <c r="C2036"/>
      <c r="D2036"/>
      <c r="E2036"/>
      <c r="F2036" s="61"/>
      <c r="G2036" s="196" t="e">
        <f>VLOOKUP(D2036,sku归属!A:B,2,0)</f>
        <v>#N/A</v>
      </c>
      <c r="K2036" s="193"/>
      <c r="L2036" s="194"/>
      <c r="M2036" s="195"/>
    </row>
    <row r="2037" spans="1:13" s="61" customFormat="1" customHeight="1">
      <c r="A2037"/>
      <c r="B2037"/>
      <c r="C2037"/>
      <c r="D2037"/>
      <c r="E2037"/>
      <c r="F2037" s="61"/>
      <c r="G2037" s="196" t="e">
        <f>VLOOKUP(D2037,sku归属!A:B,2,0)</f>
        <v>#N/A</v>
      </c>
      <c r="K2037" s="193"/>
      <c r="L2037" s="194"/>
      <c r="M2037" s="195"/>
    </row>
    <row r="2038" spans="1:13" s="61" customFormat="1" customHeight="1">
      <c r="A2038"/>
      <c r="B2038"/>
      <c r="C2038"/>
      <c r="D2038"/>
      <c r="E2038"/>
      <c r="F2038" s="61"/>
      <c r="G2038" s="196" t="e">
        <f>VLOOKUP(D2038,sku归属!A:B,2,0)</f>
        <v>#N/A</v>
      </c>
      <c r="K2038" s="193"/>
      <c r="L2038" s="194"/>
      <c r="M2038" s="195"/>
    </row>
    <row r="2039" spans="1:13" s="61" customFormat="1" customHeight="1">
      <c r="A2039"/>
      <c r="B2039"/>
      <c r="C2039"/>
      <c r="D2039"/>
      <c r="E2039"/>
      <c r="F2039" s="61"/>
      <c r="G2039" s="196" t="e">
        <f>VLOOKUP(D2039,sku归属!A:B,2,0)</f>
        <v>#N/A</v>
      </c>
      <c r="K2039" s="193"/>
      <c r="L2039" s="194"/>
      <c r="M2039" s="195"/>
    </row>
    <row r="2040" spans="1:13" s="61" customFormat="1" customHeight="1">
      <c r="A2040"/>
      <c r="B2040"/>
      <c r="C2040"/>
      <c r="D2040"/>
      <c r="E2040"/>
      <c r="F2040" s="61"/>
      <c r="G2040" s="196" t="e">
        <f>VLOOKUP(D2040,sku归属!A:B,2,0)</f>
        <v>#N/A</v>
      </c>
      <c r="K2040" s="193"/>
      <c r="L2040" s="194"/>
      <c r="M2040" s="195"/>
    </row>
    <row r="2041" spans="1:13" s="61" customFormat="1" customHeight="1">
      <c r="A2041"/>
      <c r="B2041"/>
      <c r="C2041"/>
      <c r="D2041"/>
      <c r="E2041"/>
      <c r="F2041" s="61"/>
      <c r="G2041" s="196" t="e">
        <f>VLOOKUP(D2041,sku归属!A:B,2,0)</f>
        <v>#N/A</v>
      </c>
      <c r="K2041" s="193"/>
      <c r="L2041" s="194"/>
      <c r="M2041" s="195"/>
    </row>
    <row r="2042" spans="1:13" s="61" customFormat="1" customHeight="1">
      <c r="A2042"/>
      <c r="B2042"/>
      <c r="C2042"/>
      <c r="D2042"/>
      <c r="E2042"/>
      <c r="F2042" s="61"/>
      <c r="G2042" s="196" t="e">
        <f>VLOOKUP(D2042,sku归属!A:B,2,0)</f>
        <v>#N/A</v>
      </c>
      <c r="K2042" s="193"/>
      <c r="L2042" s="194"/>
      <c r="M2042" s="195"/>
    </row>
    <row r="2043" spans="1:13" s="61" customFormat="1" customHeight="1">
      <c r="A2043"/>
      <c r="B2043"/>
      <c r="C2043"/>
      <c r="D2043"/>
      <c r="E2043"/>
      <c r="F2043" s="61"/>
      <c r="G2043" s="196" t="e">
        <f>VLOOKUP(D2043,sku归属!A:B,2,0)</f>
        <v>#N/A</v>
      </c>
      <c r="K2043" s="193"/>
      <c r="L2043" s="194"/>
      <c r="M2043" s="195"/>
    </row>
    <row r="2044" spans="1:13" s="61" customFormat="1" customHeight="1">
      <c r="A2044"/>
      <c r="B2044"/>
      <c r="C2044"/>
      <c r="D2044"/>
      <c r="E2044"/>
      <c r="F2044" s="61"/>
      <c r="G2044" s="196" t="e">
        <f>VLOOKUP(D2044,sku归属!A:B,2,0)</f>
        <v>#N/A</v>
      </c>
      <c r="K2044" s="193"/>
      <c r="L2044" s="194"/>
      <c r="M2044" s="195"/>
    </row>
    <row r="2045" spans="1:13" s="61" customFormat="1" customHeight="1">
      <c r="A2045"/>
      <c r="B2045"/>
      <c r="C2045"/>
      <c r="D2045"/>
      <c r="E2045"/>
      <c r="F2045" s="61"/>
      <c r="G2045" s="196" t="e">
        <f>VLOOKUP(D2045,sku归属!A:B,2,0)</f>
        <v>#N/A</v>
      </c>
      <c r="K2045" s="193"/>
      <c r="L2045" s="194"/>
      <c r="M2045" s="195"/>
    </row>
    <row r="2046" spans="1:13" s="61" customFormat="1" customHeight="1">
      <c r="A2046"/>
      <c r="B2046"/>
      <c r="C2046"/>
      <c r="D2046"/>
      <c r="E2046"/>
      <c r="F2046" s="61"/>
      <c r="G2046" s="196" t="e">
        <f>VLOOKUP(D2046,sku归属!A:B,2,0)</f>
        <v>#N/A</v>
      </c>
      <c r="K2046" s="193"/>
      <c r="L2046" s="194"/>
      <c r="M2046" s="195"/>
    </row>
    <row r="2047" spans="1:13" s="61" customFormat="1" customHeight="1">
      <c r="A2047"/>
      <c r="B2047"/>
      <c r="C2047"/>
      <c r="D2047"/>
      <c r="E2047"/>
      <c r="F2047" s="61"/>
      <c r="G2047" s="196" t="e">
        <f>VLOOKUP(D2047,sku归属!A:B,2,0)</f>
        <v>#N/A</v>
      </c>
      <c r="K2047" s="193"/>
      <c r="L2047" s="194"/>
      <c r="M2047" s="195"/>
    </row>
    <row r="2048" spans="1:13" s="61" customFormat="1" customHeight="1">
      <c r="A2048"/>
      <c r="B2048"/>
      <c r="C2048"/>
      <c r="D2048"/>
      <c r="E2048"/>
      <c r="F2048" s="61"/>
      <c r="G2048" s="196" t="e">
        <f>VLOOKUP(D2048,sku归属!A:B,2,0)</f>
        <v>#N/A</v>
      </c>
      <c r="K2048" s="193"/>
      <c r="L2048" s="194"/>
      <c r="M2048" s="195"/>
    </row>
    <row r="2049" spans="1:13" s="61" customFormat="1" customHeight="1">
      <c r="A2049"/>
      <c r="B2049"/>
      <c r="C2049"/>
      <c r="D2049"/>
      <c r="E2049"/>
      <c r="F2049" s="61"/>
      <c r="G2049" s="196" t="e">
        <f>VLOOKUP(D2049,sku归属!A:B,2,0)</f>
        <v>#N/A</v>
      </c>
      <c r="K2049" s="193"/>
      <c r="L2049" s="194"/>
      <c r="M2049" s="195"/>
    </row>
    <row r="2050" spans="1:13" s="61" customFormat="1" customHeight="1">
      <c r="A2050"/>
      <c r="B2050"/>
      <c r="C2050"/>
      <c r="D2050"/>
      <c r="E2050"/>
      <c r="F2050" s="61"/>
      <c r="G2050" s="196" t="e">
        <f>VLOOKUP(D2050,sku归属!A:B,2,0)</f>
        <v>#N/A</v>
      </c>
      <c r="K2050" s="193"/>
      <c r="L2050" s="194"/>
      <c r="M2050" s="195"/>
    </row>
    <row r="2051" spans="1:13" s="61" customFormat="1" customHeight="1">
      <c r="A2051"/>
      <c r="B2051"/>
      <c r="C2051"/>
      <c r="D2051"/>
      <c r="E2051"/>
      <c r="F2051" s="61"/>
      <c r="G2051" s="196" t="e">
        <f>VLOOKUP(D2051,sku归属!A:B,2,0)</f>
        <v>#N/A</v>
      </c>
      <c r="K2051" s="193"/>
      <c r="L2051" s="194"/>
      <c r="M2051" s="195"/>
    </row>
    <row r="2052" spans="1:13" s="61" customFormat="1" customHeight="1">
      <c r="A2052"/>
      <c r="B2052"/>
      <c r="C2052"/>
      <c r="D2052"/>
      <c r="E2052"/>
      <c r="F2052" s="61"/>
      <c r="G2052" s="196" t="e">
        <f>VLOOKUP(D2052,sku归属!A:B,2,0)</f>
        <v>#N/A</v>
      </c>
      <c r="K2052" s="193"/>
      <c r="L2052" s="194"/>
      <c r="M2052" s="195"/>
    </row>
    <row r="2053" spans="1:13" s="61" customFormat="1" customHeight="1">
      <c r="A2053"/>
      <c r="B2053"/>
      <c r="C2053"/>
      <c r="D2053"/>
      <c r="E2053"/>
      <c r="F2053" s="61"/>
      <c r="G2053" s="196" t="e">
        <f>VLOOKUP(D2053,sku归属!A:B,2,0)</f>
        <v>#N/A</v>
      </c>
      <c r="K2053" s="193"/>
      <c r="L2053" s="194"/>
      <c r="M2053" s="195"/>
    </row>
    <row r="2054" spans="1:13" s="61" customFormat="1" customHeight="1">
      <c r="A2054"/>
      <c r="B2054"/>
      <c r="C2054"/>
      <c r="D2054"/>
      <c r="E2054"/>
      <c r="F2054" s="61"/>
      <c r="G2054" s="196" t="e">
        <f>VLOOKUP(D2054,sku归属!A:B,2,0)</f>
        <v>#N/A</v>
      </c>
      <c r="K2054" s="193"/>
      <c r="L2054" s="194"/>
      <c r="M2054" s="195"/>
    </row>
    <row r="2055" spans="1:13" s="61" customFormat="1" customHeight="1">
      <c r="A2055"/>
      <c r="B2055"/>
      <c r="C2055"/>
      <c r="D2055"/>
      <c r="E2055"/>
      <c r="F2055" s="61"/>
      <c r="G2055" s="196" t="e">
        <f>VLOOKUP(D2055,sku归属!A:B,2,0)</f>
        <v>#N/A</v>
      </c>
      <c r="K2055" s="193"/>
      <c r="L2055" s="194"/>
      <c r="M2055" s="195"/>
    </row>
    <row r="2056" spans="1:13" s="61" customFormat="1" customHeight="1">
      <c r="A2056"/>
      <c r="B2056"/>
      <c r="C2056"/>
      <c r="D2056"/>
      <c r="E2056"/>
      <c r="F2056" s="61"/>
      <c r="G2056" s="196" t="e">
        <f>VLOOKUP(D2056,sku归属!A:B,2,0)</f>
        <v>#N/A</v>
      </c>
      <c r="K2056" s="193"/>
      <c r="L2056" s="194"/>
      <c r="M2056" s="195"/>
    </row>
    <row r="2057" spans="1:13" s="61" customFormat="1" customHeight="1">
      <c r="A2057"/>
      <c r="B2057"/>
      <c r="C2057"/>
      <c r="D2057"/>
      <c r="E2057"/>
      <c r="F2057" s="61"/>
      <c r="G2057" s="196" t="e">
        <f>VLOOKUP(D2057,sku归属!A:B,2,0)</f>
        <v>#N/A</v>
      </c>
      <c r="K2057" s="193"/>
      <c r="L2057" s="194"/>
      <c r="M2057" s="195"/>
    </row>
    <row r="2058" spans="1:13" s="61" customFormat="1" customHeight="1">
      <c r="A2058"/>
      <c r="B2058"/>
      <c r="C2058"/>
      <c r="D2058"/>
      <c r="E2058"/>
      <c r="F2058" s="61"/>
      <c r="G2058" s="196" t="e">
        <f>VLOOKUP(D2058,sku归属!A:B,2,0)</f>
        <v>#N/A</v>
      </c>
      <c r="K2058" s="193"/>
      <c r="L2058" s="194"/>
      <c r="M2058" s="195"/>
    </row>
    <row r="2059" spans="1:13" s="61" customFormat="1" customHeight="1">
      <c r="A2059"/>
      <c r="B2059"/>
      <c r="C2059"/>
      <c r="D2059"/>
      <c r="E2059"/>
      <c r="F2059" s="61"/>
      <c r="G2059" s="196" t="e">
        <f>VLOOKUP(D2059,sku归属!A:B,2,0)</f>
        <v>#N/A</v>
      </c>
      <c r="K2059" s="193"/>
      <c r="L2059" s="194"/>
      <c r="M2059" s="195"/>
    </row>
    <row r="2060" spans="1:13" s="61" customFormat="1" customHeight="1">
      <c r="A2060"/>
      <c r="B2060"/>
      <c r="C2060"/>
      <c r="D2060"/>
      <c r="E2060"/>
      <c r="F2060" s="61"/>
      <c r="G2060" s="196" t="e">
        <f>VLOOKUP(D2060,sku归属!A:B,2,0)</f>
        <v>#N/A</v>
      </c>
      <c r="K2060" s="193"/>
      <c r="L2060" s="194"/>
      <c r="M2060" s="195"/>
    </row>
    <row r="2061" spans="1:13" s="61" customFormat="1" customHeight="1">
      <c r="A2061"/>
      <c r="B2061"/>
      <c r="C2061"/>
      <c r="D2061"/>
      <c r="E2061"/>
      <c r="F2061" s="61"/>
      <c r="G2061" s="196" t="e">
        <f>VLOOKUP(D2061,sku归属!A:B,2,0)</f>
        <v>#N/A</v>
      </c>
      <c r="K2061" s="193"/>
      <c r="L2061" s="194"/>
      <c r="M2061" s="195"/>
    </row>
    <row r="2062" spans="1:13" s="61" customFormat="1" customHeight="1">
      <c r="A2062"/>
      <c r="B2062"/>
      <c r="C2062"/>
      <c r="D2062"/>
      <c r="E2062"/>
      <c r="F2062" s="61"/>
      <c r="G2062" s="196" t="e">
        <f>VLOOKUP(D2062,sku归属!A:B,2,0)</f>
        <v>#N/A</v>
      </c>
      <c r="K2062" s="193"/>
      <c r="L2062" s="194"/>
      <c r="M2062" s="195"/>
    </row>
    <row r="2063" spans="1:13" s="61" customFormat="1" customHeight="1">
      <c r="A2063"/>
      <c r="B2063"/>
      <c r="C2063"/>
      <c r="D2063"/>
      <c r="E2063"/>
      <c r="F2063" s="61"/>
      <c r="G2063" s="196" t="e">
        <f>VLOOKUP(D2063,sku归属!A:B,2,0)</f>
        <v>#N/A</v>
      </c>
      <c r="K2063" s="193"/>
      <c r="L2063" s="194"/>
      <c r="M2063" s="195"/>
    </row>
    <row r="2064" spans="1:13" s="61" customFormat="1" customHeight="1">
      <c r="A2064"/>
      <c r="B2064"/>
      <c r="C2064"/>
      <c r="D2064"/>
      <c r="E2064"/>
      <c r="F2064" s="61"/>
      <c r="G2064" s="196" t="e">
        <f>VLOOKUP(D2064,sku归属!A:B,2,0)</f>
        <v>#N/A</v>
      </c>
      <c r="K2064" s="193"/>
      <c r="L2064" s="194"/>
      <c r="M2064" s="195"/>
    </row>
    <row r="2065" spans="1:13" s="61" customFormat="1" customHeight="1">
      <c r="A2065"/>
      <c r="B2065"/>
      <c r="C2065"/>
      <c r="D2065"/>
      <c r="E2065"/>
      <c r="F2065" s="61"/>
      <c r="G2065" s="196" t="e">
        <f>VLOOKUP(D2065,sku归属!A:B,2,0)</f>
        <v>#N/A</v>
      </c>
      <c r="K2065" s="193"/>
      <c r="L2065" s="194"/>
      <c r="M2065" s="195"/>
    </row>
    <row r="2066" spans="1:13" s="61" customFormat="1" customHeight="1">
      <c r="A2066"/>
      <c r="B2066"/>
      <c r="C2066"/>
      <c r="D2066"/>
      <c r="E2066"/>
      <c r="F2066" s="61"/>
      <c r="G2066" s="196" t="e">
        <f>VLOOKUP(D2066,sku归属!A:B,2,0)</f>
        <v>#N/A</v>
      </c>
      <c r="K2066" s="193"/>
      <c r="L2066" s="194"/>
      <c r="M2066" s="195"/>
    </row>
    <row r="2067" spans="1:13" s="61" customFormat="1" customHeight="1">
      <c r="A2067"/>
      <c r="B2067"/>
      <c r="C2067"/>
      <c r="D2067"/>
      <c r="E2067"/>
      <c r="F2067" s="61"/>
      <c r="G2067" s="196" t="e">
        <f>VLOOKUP(D2067,sku归属!A:B,2,0)</f>
        <v>#N/A</v>
      </c>
      <c r="K2067" s="193"/>
      <c r="L2067" s="194"/>
      <c r="M2067" s="195"/>
    </row>
    <row r="2068" spans="1:13" s="61" customFormat="1" customHeight="1">
      <c r="A2068"/>
      <c r="B2068"/>
      <c r="C2068"/>
      <c r="D2068"/>
      <c r="E2068"/>
      <c r="F2068" s="61"/>
      <c r="G2068" s="196" t="e">
        <f>VLOOKUP(D2068,sku归属!A:B,2,0)</f>
        <v>#N/A</v>
      </c>
      <c r="K2068" s="193"/>
      <c r="L2068" s="194"/>
      <c r="M2068" s="195"/>
    </row>
    <row r="2069" spans="1:13" s="61" customFormat="1" customHeight="1">
      <c r="A2069"/>
      <c r="B2069"/>
      <c r="C2069"/>
      <c r="D2069"/>
      <c r="E2069"/>
      <c r="F2069" s="61"/>
      <c r="G2069" s="196" t="e">
        <f>VLOOKUP(D2069,sku归属!A:B,2,0)</f>
        <v>#N/A</v>
      </c>
      <c r="K2069" s="193"/>
      <c r="L2069" s="194"/>
      <c r="M2069" s="195"/>
    </row>
    <row r="2070" spans="1:13" s="61" customFormat="1" customHeight="1">
      <c r="A2070"/>
      <c r="B2070"/>
      <c r="C2070"/>
      <c r="D2070"/>
      <c r="E2070"/>
      <c r="F2070" s="61"/>
      <c r="G2070" s="196" t="e">
        <f>VLOOKUP(D2070,sku归属!A:B,2,0)</f>
        <v>#N/A</v>
      </c>
      <c r="K2070" s="193"/>
      <c r="L2070" s="194"/>
      <c r="M2070" s="195"/>
    </row>
    <row r="2071" spans="1:13" s="61" customFormat="1" customHeight="1">
      <c r="A2071"/>
      <c r="B2071"/>
      <c r="C2071"/>
      <c r="D2071"/>
      <c r="E2071"/>
      <c r="F2071" s="61"/>
      <c r="G2071" s="196" t="e">
        <f>VLOOKUP(D2071,sku归属!A:B,2,0)</f>
        <v>#N/A</v>
      </c>
      <c r="K2071" s="193"/>
      <c r="L2071" s="194"/>
      <c r="M2071" s="195"/>
    </row>
    <row r="2072" spans="1:13" s="61" customFormat="1" customHeight="1">
      <c r="A2072"/>
      <c r="B2072"/>
      <c r="C2072"/>
      <c r="D2072"/>
      <c r="E2072"/>
      <c r="F2072" s="61"/>
      <c r="G2072" s="196" t="e">
        <f>VLOOKUP(D2072,sku归属!A:B,2,0)</f>
        <v>#N/A</v>
      </c>
      <c r="K2072" s="193"/>
      <c r="L2072" s="194"/>
      <c r="M2072" s="195"/>
    </row>
    <row r="2073" spans="1:13" s="61" customFormat="1" customHeight="1">
      <c r="A2073"/>
      <c r="B2073"/>
      <c r="C2073"/>
      <c r="D2073"/>
      <c r="E2073"/>
      <c r="F2073" s="61"/>
      <c r="G2073" s="196" t="e">
        <f>VLOOKUP(D2073,sku归属!A:B,2,0)</f>
        <v>#N/A</v>
      </c>
      <c r="K2073" s="193"/>
      <c r="L2073" s="194"/>
      <c r="M2073" s="195"/>
    </row>
    <row r="2074" spans="1:13" s="61" customFormat="1" customHeight="1">
      <c r="A2074"/>
      <c r="B2074"/>
      <c r="C2074"/>
      <c r="D2074"/>
      <c r="E2074"/>
      <c r="F2074" s="61"/>
      <c r="G2074" s="196" t="e">
        <f>VLOOKUP(D2074,sku归属!A:B,2,0)</f>
        <v>#N/A</v>
      </c>
      <c r="K2074" s="193"/>
      <c r="L2074" s="194"/>
      <c r="M2074" s="195"/>
    </row>
    <row r="2075" spans="1:13" s="61" customFormat="1" customHeight="1">
      <c r="A2075"/>
      <c r="B2075"/>
      <c r="C2075"/>
      <c r="D2075"/>
      <c r="E2075"/>
      <c r="F2075" s="61"/>
      <c r="G2075" s="196" t="e">
        <f>VLOOKUP(D2075,sku归属!A:B,2,0)</f>
        <v>#N/A</v>
      </c>
      <c r="K2075" s="193"/>
      <c r="L2075" s="194"/>
      <c r="M2075" s="195"/>
    </row>
    <row r="2076" spans="1:13" s="61" customFormat="1" customHeight="1">
      <c r="A2076"/>
      <c r="B2076"/>
      <c r="C2076"/>
      <c r="D2076"/>
      <c r="E2076"/>
      <c r="F2076" s="61"/>
      <c r="G2076" s="196" t="e">
        <f>VLOOKUP(D2076,sku归属!A:B,2,0)</f>
        <v>#N/A</v>
      </c>
      <c r="K2076" s="193"/>
      <c r="L2076" s="194"/>
      <c r="M2076" s="195"/>
    </row>
    <row r="2077" spans="1:13" s="61" customFormat="1" customHeight="1">
      <c r="A2077"/>
      <c r="B2077"/>
      <c r="C2077"/>
      <c r="D2077"/>
      <c r="E2077"/>
      <c r="F2077" s="61"/>
      <c r="G2077" s="196" t="e">
        <f>VLOOKUP(D2077,sku归属!A:B,2,0)</f>
        <v>#N/A</v>
      </c>
      <c r="K2077" s="193"/>
      <c r="L2077" s="194"/>
      <c r="M2077" s="195"/>
    </row>
    <row r="2078" spans="1:13" s="61" customFormat="1" customHeight="1">
      <c r="A2078"/>
      <c r="B2078"/>
      <c r="C2078"/>
      <c r="D2078"/>
      <c r="E2078"/>
      <c r="F2078" s="61"/>
      <c r="G2078" s="196" t="e">
        <f>VLOOKUP(D2078,sku归属!A:B,2,0)</f>
        <v>#N/A</v>
      </c>
      <c r="K2078" s="193"/>
      <c r="L2078" s="194"/>
      <c r="M2078" s="195"/>
    </row>
    <row r="2079" spans="1:13" s="61" customFormat="1" customHeight="1">
      <c r="A2079"/>
      <c r="B2079"/>
      <c r="C2079"/>
      <c r="D2079"/>
      <c r="E2079"/>
      <c r="F2079" s="61"/>
      <c r="G2079" s="196" t="e">
        <f>VLOOKUP(D2079,sku归属!A:B,2,0)</f>
        <v>#N/A</v>
      </c>
      <c r="K2079" s="193"/>
      <c r="L2079" s="194"/>
      <c r="M2079" s="195"/>
    </row>
    <row r="2080" spans="1:13" s="61" customFormat="1" customHeight="1">
      <c r="A2080"/>
      <c r="B2080"/>
      <c r="C2080"/>
      <c r="D2080"/>
      <c r="E2080"/>
      <c r="F2080" s="61"/>
      <c r="G2080" s="196" t="e">
        <f>VLOOKUP(D2080,sku归属!A:B,2,0)</f>
        <v>#N/A</v>
      </c>
      <c r="K2080" s="193"/>
      <c r="L2080" s="194"/>
      <c r="M2080" s="195"/>
    </row>
    <row r="2081" spans="1:13" s="61" customFormat="1" customHeight="1">
      <c r="A2081"/>
      <c r="B2081"/>
      <c r="C2081"/>
      <c r="D2081"/>
      <c r="E2081"/>
      <c r="F2081" s="61"/>
      <c r="G2081" s="196" t="e">
        <f>VLOOKUP(D2081,sku归属!A:B,2,0)</f>
        <v>#N/A</v>
      </c>
      <c r="K2081" s="193"/>
      <c r="L2081" s="194"/>
      <c r="M2081" s="195"/>
    </row>
    <row r="2082" spans="1:13" s="61" customFormat="1" customHeight="1">
      <c r="A2082"/>
      <c r="B2082"/>
      <c r="C2082"/>
      <c r="D2082"/>
      <c r="E2082"/>
      <c r="F2082" s="61"/>
      <c r="G2082" s="196" t="e">
        <f>VLOOKUP(D2082,sku归属!A:B,2,0)</f>
        <v>#N/A</v>
      </c>
      <c r="K2082" s="193"/>
      <c r="L2082" s="194"/>
      <c r="M2082" s="195"/>
    </row>
    <row r="2083" spans="1:13" s="61" customFormat="1" customHeight="1">
      <c r="A2083"/>
      <c r="B2083"/>
      <c r="C2083"/>
      <c r="D2083"/>
      <c r="E2083"/>
      <c r="F2083" s="61"/>
      <c r="G2083" s="196" t="e">
        <f>VLOOKUP(D2083,sku归属!A:B,2,0)</f>
        <v>#N/A</v>
      </c>
      <c r="K2083" s="193"/>
      <c r="L2083" s="194"/>
      <c r="M2083" s="195"/>
    </row>
    <row r="2084" spans="1:13" s="61" customFormat="1" customHeight="1">
      <c r="A2084"/>
      <c r="B2084"/>
      <c r="C2084"/>
      <c r="D2084"/>
      <c r="E2084"/>
      <c r="F2084" s="61"/>
      <c r="G2084" s="196" t="e">
        <f>VLOOKUP(D2084,sku归属!A:B,2,0)</f>
        <v>#N/A</v>
      </c>
      <c r="K2084" s="193"/>
      <c r="L2084" s="194"/>
      <c r="M2084" s="195"/>
    </row>
    <row r="2085" spans="1:13" s="61" customFormat="1" customHeight="1">
      <c r="A2085"/>
      <c r="B2085"/>
      <c r="C2085"/>
      <c r="D2085"/>
      <c r="E2085"/>
      <c r="F2085" s="61"/>
      <c r="G2085" s="196" t="e">
        <f>VLOOKUP(D2085,sku归属!A:B,2,0)</f>
        <v>#N/A</v>
      </c>
      <c r="K2085" s="193"/>
      <c r="L2085" s="194"/>
      <c r="M2085" s="195"/>
    </row>
    <row r="2086" spans="1:13" s="61" customFormat="1" customHeight="1">
      <c r="A2086"/>
      <c r="B2086"/>
      <c r="C2086"/>
      <c r="D2086"/>
      <c r="E2086"/>
      <c r="F2086" s="61"/>
      <c r="G2086" s="196" t="e">
        <f>VLOOKUP(D2086,sku归属!A:B,2,0)</f>
        <v>#N/A</v>
      </c>
      <c r="K2086" s="193"/>
      <c r="L2086" s="194"/>
      <c r="M2086" s="195"/>
    </row>
    <row r="2087" spans="1:13" s="61" customFormat="1" customHeight="1">
      <c r="A2087"/>
      <c r="B2087"/>
      <c r="C2087"/>
      <c r="D2087"/>
      <c r="E2087"/>
      <c r="F2087" s="61"/>
      <c r="G2087" s="196" t="e">
        <f>VLOOKUP(D2087,sku归属!A:B,2,0)</f>
        <v>#N/A</v>
      </c>
      <c r="K2087" s="193"/>
      <c r="L2087" s="194"/>
      <c r="M2087" s="195"/>
    </row>
    <row r="2088" spans="1:13" s="61" customFormat="1" customHeight="1">
      <c r="A2088"/>
      <c r="B2088"/>
      <c r="C2088"/>
      <c r="D2088"/>
      <c r="E2088"/>
      <c r="F2088" s="61"/>
      <c r="G2088" s="196" t="e">
        <f>VLOOKUP(D2088,sku归属!A:B,2,0)</f>
        <v>#N/A</v>
      </c>
      <c r="K2088" s="193"/>
      <c r="L2088" s="194"/>
      <c r="M2088" s="195"/>
    </row>
    <row r="2089" spans="1:13" s="61" customFormat="1" customHeight="1">
      <c r="A2089"/>
      <c r="B2089"/>
      <c r="C2089"/>
      <c r="D2089"/>
      <c r="E2089"/>
      <c r="F2089" s="61"/>
      <c r="G2089" s="196" t="e">
        <f>VLOOKUP(D2089,sku归属!A:B,2,0)</f>
        <v>#N/A</v>
      </c>
      <c r="K2089" s="193"/>
      <c r="L2089" s="194"/>
      <c r="M2089" s="195"/>
    </row>
    <row r="2090" spans="1:13" s="61" customFormat="1" customHeight="1">
      <c r="A2090"/>
      <c r="B2090"/>
      <c r="C2090"/>
      <c r="D2090"/>
      <c r="E2090"/>
      <c r="F2090" s="61"/>
      <c r="G2090" s="196" t="e">
        <f>VLOOKUP(D2090,sku归属!A:B,2,0)</f>
        <v>#N/A</v>
      </c>
      <c r="K2090" s="193"/>
      <c r="L2090" s="194"/>
      <c r="M2090" s="195"/>
    </row>
    <row r="2091" spans="1:13" s="61" customFormat="1" customHeight="1">
      <c r="A2091"/>
      <c r="B2091"/>
      <c r="C2091"/>
      <c r="D2091"/>
      <c r="E2091"/>
      <c r="F2091" s="61"/>
      <c r="G2091" s="196" t="e">
        <f>VLOOKUP(D2091,sku归属!A:B,2,0)</f>
        <v>#N/A</v>
      </c>
      <c r="K2091" s="193"/>
      <c r="L2091" s="194"/>
      <c r="M2091" s="195"/>
    </row>
    <row r="2092" spans="1:13" s="61" customFormat="1" customHeight="1">
      <c r="A2092"/>
      <c r="B2092"/>
      <c r="C2092"/>
      <c r="D2092"/>
      <c r="E2092"/>
      <c r="F2092" s="61"/>
      <c r="G2092" s="196" t="e">
        <f>VLOOKUP(D2092,sku归属!A:B,2,0)</f>
        <v>#N/A</v>
      </c>
      <c r="K2092" s="193"/>
      <c r="L2092" s="194"/>
      <c r="M2092" s="195"/>
    </row>
    <row r="2093" spans="1:13" s="61" customFormat="1" customHeight="1">
      <c r="A2093"/>
      <c r="B2093"/>
      <c r="C2093"/>
      <c r="D2093"/>
      <c r="E2093"/>
      <c r="F2093" s="61"/>
      <c r="G2093" s="196" t="e">
        <f>VLOOKUP(D2093,sku归属!A:B,2,0)</f>
        <v>#N/A</v>
      </c>
      <c r="K2093" s="193"/>
      <c r="L2093" s="194"/>
      <c r="M2093" s="195"/>
    </row>
    <row r="2094" spans="1:13" s="61" customFormat="1" customHeight="1">
      <c r="A2094"/>
      <c r="B2094"/>
      <c r="C2094"/>
      <c r="D2094"/>
      <c r="E2094"/>
      <c r="F2094" s="61"/>
      <c r="G2094" s="196" t="e">
        <f>VLOOKUP(D2094,sku归属!A:B,2,0)</f>
        <v>#N/A</v>
      </c>
      <c r="K2094" s="193"/>
      <c r="L2094" s="194"/>
      <c r="M2094" s="195"/>
    </row>
    <row r="2095" spans="1:13" s="61" customFormat="1" customHeight="1">
      <c r="A2095"/>
      <c r="B2095"/>
      <c r="C2095"/>
      <c r="D2095"/>
      <c r="E2095"/>
      <c r="F2095" s="61"/>
      <c r="G2095" s="196" t="e">
        <f>VLOOKUP(D2095,sku归属!A:B,2,0)</f>
        <v>#N/A</v>
      </c>
      <c r="K2095" s="193"/>
      <c r="L2095" s="194"/>
      <c r="M2095" s="195"/>
    </row>
    <row r="2096" spans="1:13" s="61" customFormat="1" customHeight="1">
      <c r="A2096"/>
      <c r="B2096"/>
      <c r="C2096"/>
      <c r="D2096"/>
      <c r="E2096"/>
      <c r="F2096" s="61"/>
      <c r="G2096" s="196" t="e">
        <f>VLOOKUP(D2096,sku归属!A:B,2,0)</f>
        <v>#N/A</v>
      </c>
      <c r="K2096" s="193"/>
      <c r="L2096" s="194"/>
      <c r="M2096" s="195"/>
    </row>
    <row r="2097" spans="1:13" s="61" customFormat="1" customHeight="1">
      <c r="A2097"/>
      <c r="B2097"/>
      <c r="C2097"/>
      <c r="D2097"/>
      <c r="E2097"/>
      <c r="F2097" s="61"/>
      <c r="G2097" s="196" t="e">
        <f>VLOOKUP(D2097,sku归属!A:B,2,0)</f>
        <v>#N/A</v>
      </c>
      <c r="K2097" s="193"/>
      <c r="L2097" s="194"/>
      <c r="M2097" s="195"/>
    </row>
    <row r="2098" spans="1:13" s="61" customFormat="1" customHeight="1">
      <c r="A2098"/>
      <c r="B2098"/>
      <c r="C2098"/>
      <c r="D2098"/>
      <c r="E2098"/>
      <c r="F2098" s="61"/>
      <c r="G2098" s="196" t="e">
        <f>VLOOKUP(D2098,sku归属!A:B,2,0)</f>
        <v>#N/A</v>
      </c>
      <c r="K2098" s="193"/>
      <c r="L2098" s="194"/>
      <c r="M2098" s="195"/>
    </row>
    <row r="2099" spans="1:13" s="61" customFormat="1" customHeight="1">
      <c r="A2099"/>
      <c r="B2099"/>
      <c r="C2099"/>
      <c r="D2099"/>
      <c r="E2099"/>
      <c r="F2099" s="61"/>
      <c r="G2099" s="196" t="e">
        <f>VLOOKUP(D2099,sku归属!A:B,2,0)</f>
        <v>#N/A</v>
      </c>
      <c r="K2099" s="193"/>
      <c r="L2099" s="194"/>
      <c r="M2099" s="195"/>
    </row>
    <row r="2100" spans="1:13" s="61" customFormat="1" customHeight="1">
      <c r="A2100"/>
      <c r="B2100"/>
      <c r="C2100"/>
      <c r="D2100"/>
      <c r="E2100"/>
      <c r="F2100" s="61"/>
      <c r="G2100" s="196" t="e">
        <f>VLOOKUP(D2100,sku归属!A:B,2,0)</f>
        <v>#N/A</v>
      </c>
      <c r="K2100" s="193"/>
      <c r="L2100" s="194"/>
      <c r="M2100" s="195"/>
    </row>
    <row r="2101" spans="1:13" s="61" customFormat="1" customHeight="1">
      <c r="A2101"/>
      <c r="B2101"/>
      <c r="C2101"/>
      <c r="D2101"/>
      <c r="E2101"/>
      <c r="F2101" s="61"/>
      <c r="G2101" s="196" t="e">
        <f>VLOOKUP(D2101,sku归属!A:B,2,0)</f>
        <v>#N/A</v>
      </c>
      <c r="K2101" s="193"/>
      <c r="L2101" s="194"/>
      <c r="M2101" s="195"/>
    </row>
    <row r="2102" spans="1:13" s="61" customFormat="1" customHeight="1">
      <c r="A2102"/>
      <c r="B2102"/>
      <c r="C2102"/>
      <c r="D2102"/>
      <c r="E2102"/>
      <c r="F2102" s="61"/>
      <c r="G2102" s="196" t="e">
        <f>VLOOKUP(D2102,sku归属!A:B,2,0)</f>
        <v>#N/A</v>
      </c>
      <c r="K2102" s="193"/>
      <c r="L2102" s="194"/>
      <c r="M2102" s="195"/>
    </row>
    <row r="2103" spans="1:13" s="61" customFormat="1" customHeight="1">
      <c r="A2103"/>
      <c r="B2103"/>
      <c r="C2103"/>
      <c r="D2103"/>
      <c r="E2103"/>
      <c r="F2103" s="61"/>
      <c r="G2103" s="196" t="e">
        <f>VLOOKUP(D2103,sku归属!A:B,2,0)</f>
        <v>#N/A</v>
      </c>
      <c r="K2103" s="193"/>
      <c r="L2103" s="194"/>
      <c r="M2103" s="195"/>
    </row>
    <row r="2104" spans="1:13" s="61" customFormat="1" customHeight="1">
      <c r="A2104"/>
      <c r="B2104"/>
      <c r="C2104"/>
      <c r="D2104"/>
      <c r="E2104"/>
      <c r="F2104" s="61"/>
      <c r="G2104" s="196" t="e">
        <f>VLOOKUP(D2104,sku归属!A:B,2,0)</f>
        <v>#N/A</v>
      </c>
      <c r="K2104" s="193"/>
      <c r="L2104" s="194"/>
      <c r="M2104" s="195"/>
    </row>
    <row r="2105" spans="1:13" s="61" customFormat="1" customHeight="1">
      <c r="A2105"/>
      <c r="B2105"/>
      <c r="C2105"/>
      <c r="D2105"/>
      <c r="E2105"/>
      <c r="F2105" s="61"/>
      <c r="G2105" s="196" t="e">
        <f>VLOOKUP(D2105,sku归属!A:B,2,0)</f>
        <v>#N/A</v>
      </c>
      <c r="K2105" s="193"/>
      <c r="L2105" s="194"/>
      <c r="M2105" s="195"/>
    </row>
    <row r="2106" spans="1:13" s="61" customFormat="1" customHeight="1">
      <c r="A2106"/>
      <c r="B2106"/>
      <c r="C2106"/>
      <c r="D2106"/>
      <c r="E2106"/>
      <c r="F2106" s="61"/>
      <c r="G2106" s="196" t="e">
        <f>VLOOKUP(D2106,sku归属!A:B,2,0)</f>
        <v>#N/A</v>
      </c>
      <c r="K2106" s="193"/>
      <c r="L2106" s="194"/>
      <c r="M2106" s="195"/>
    </row>
    <row r="2107" spans="1:13" s="61" customFormat="1" customHeight="1">
      <c r="A2107"/>
      <c r="B2107"/>
      <c r="C2107"/>
      <c r="D2107"/>
      <c r="E2107"/>
      <c r="F2107" s="61"/>
      <c r="G2107" s="196" t="e">
        <f>VLOOKUP(D2107,sku归属!A:B,2,0)</f>
        <v>#N/A</v>
      </c>
      <c r="K2107" s="193"/>
      <c r="L2107" s="194"/>
      <c r="M2107" s="195"/>
    </row>
    <row r="2108" spans="1:13" s="61" customFormat="1" customHeight="1">
      <c r="A2108"/>
      <c r="B2108"/>
      <c r="C2108"/>
      <c r="D2108"/>
      <c r="E2108"/>
      <c r="F2108" s="61"/>
      <c r="G2108" s="196" t="e">
        <f>VLOOKUP(D2108,sku归属!A:B,2,0)</f>
        <v>#N/A</v>
      </c>
      <c r="K2108" s="193"/>
      <c r="L2108" s="194"/>
      <c r="M2108" s="195"/>
    </row>
    <row r="2109" spans="1:13" s="61" customFormat="1" customHeight="1">
      <c r="A2109"/>
      <c r="B2109"/>
      <c r="C2109"/>
      <c r="D2109"/>
      <c r="E2109"/>
      <c r="F2109" s="61"/>
      <c r="G2109" s="196" t="e">
        <f>VLOOKUP(D2109,sku归属!A:B,2,0)</f>
        <v>#N/A</v>
      </c>
      <c r="K2109" s="193"/>
      <c r="L2109" s="194"/>
      <c r="M2109" s="195"/>
    </row>
    <row r="2110" spans="1:13" s="61" customFormat="1" customHeight="1">
      <c r="A2110"/>
      <c r="B2110"/>
      <c r="C2110"/>
      <c r="D2110"/>
      <c r="E2110"/>
      <c r="F2110" s="61"/>
      <c r="G2110" s="196" t="e">
        <f>VLOOKUP(D2110,sku归属!A:B,2,0)</f>
        <v>#N/A</v>
      </c>
      <c r="K2110" s="193"/>
      <c r="L2110" s="194"/>
      <c r="M2110" s="195"/>
    </row>
    <row r="2111" spans="1:13" s="61" customFormat="1" customHeight="1">
      <c r="A2111"/>
      <c r="B2111"/>
      <c r="C2111"/>
      <c r="D2111"/>
      <c r="E2111"/>
      <c r="F2111" s="61"/>
      <c r="G2111" s="196" t="e">
        <f>VLOOKUP(D2111,sku归属!A:B,2,0)</f>
        <v>#N/A</v>
      </c>
      <c r="K2111" s="193"/>
      <c r="L2111" s="194"/>
      <c r="M2111" s="195"/>
    </row>
    <row r="2112" spans="1:13" s="61" customFormat="1" customHeight="1">
      <c r="A2112"/>
      <c r="B2112"/>
      <c r="C2112"/>
      <c r="D2112"/>
      <c r="E2112"/>
      <c r="F2112" s="61"/>
      <c r="G2112" s="196" t="e">
        <f>VLOOKUP(D2112,sku归属!A:B,2,0)</f>
        <v>#N/A</v>
      </c>
      <c r="K2112" s="193"/>
      <c r="L2112" s="194"/>
      <c r="M2112" s="195"/>
    </row>
    <row r="2113" spans="1:13" s="61" customFormat="1" customHeight="1">
      <c r="A2113"/>
      <c r="B2113"/>
      <c r="C2113"/>
      <c r="D2113"/>
      <c r="E2113"/>
      <c r="F2113" s="61"/>
      <c r="G2113" s="196" t="e">
        <f>VLOOKUP(D2113,sku归属!A:B,2,0)</f>
        <v>#N/A</v>
      </c>
      <c r="K2113" s="193"/>
      <c r="L2113" s="194"/>
      <c r="M2113" s="195"/>
    </row>
    <row r="2114" spans="1:13" s="61" customFormat="1" customHeight="1">
      <c r="A2114"/>
      <c r="B2114"/>
      <c r="C2114"/>
      <c r="D2114"/>
      <c r="E2114"/>
      <c r="F2114" s="61"/>
      <c r="G2114" s="196" t="e">
        <f>VLOOKUP(D2114,sku归属!A:B,2,0)</f>
        <v>#N/A</v>
      </c>
      <c r="K2114" s="193"/>
      <c r="L2114" s="194"/>
      <c r="M2114" s="195"/>
    </row>
    <row r="2115" spans="1:13" s="61" customFormat="1" customHeight="1">
      <c r="A2115"/>
      <c r="B2115"/>
      <c r="C2115"/>
      <c r="D2115"/>
      <c r="E2115"/>
      <c r="F2115" s="61"/>
      <c r="G2115" s="196" t="e">
        <f>VLOOKUP(D2115,sku归属!A:B,2,0)</f>
        <v>#N/A</v>
      </c>
      <c r="K2115" s="193"/>
      <c r="L2115" s="194"/>
      <c r="M2115" s="195"/>
    </row>
    <row r="2116" spans="1:13" s="61" customFormat="1" customHeight="1">
      <c r="A2116"/>
      <c r="B2116"/>
      <c r="C2116"/>
      <c r="D2116"/>
      <c r="E2116"/>
      <c r="F2116" s="61"/>
      <c r="G2116" s="196" t="e">
        <f>VLOOKUP(D2116,sku归属!A:B,2,0)</f>
        <v>#N/A</v>
      </c>
      <c r="K2116" s="193"/>
      <c r="L2116" s="194"/>
      <c r="M2116" s="195"/>
    </row>
    <row r="2117" spans="1:13" s="61" customFormat="1" customHeight="1">
      <c r="A2117"/>
      <c r="B2117"/>
      <c r="C2117"/>
      <c r="D2117"/>
      <c r="E2117"/>
      <c r="F2117" s="61"/>
      <c r="G2117" s="196" t="e">
        <f>VLOOKUP(D2117,sku归属!A:B,2,0)</f>
        <v>#N/A</v>
      </c>
      <c r="K2117" s="193"/>
      <c r="L2117" s="194"/>
      <c r="M2117" s="195"/>
    </row>
    <row r="2118" spans="1:13" s="61" customFormat="1" customHeight="1">
      <c r="A2118"/>
      <c r="B2118"/>
      <c r="C2118"/>
      <c r="D2118"/>
      <c r="E2118"/>
      <c r="F2118" s="61"/>
      <c r="G2118" s="196" t="e">
        <f>VLOOKUP(D2118,sku归属!A:B,2,0)</f>
        <v>#N/A</v>
      </c>
      <c r="K2118" s="193"/>
      <c r="L2118" s="194"/>
      <c r="M2118" s="195"/>
    </row>
    <row r="2119" spans="1:13" s="61" customFormat="1" customHeight="1">
      <c r="A2119"/>
      <c r="B2119"/>
      <c r="C2119"/>
      <c r="D2119"/>
      <c r="E2119"/>
      <c r="F2119" s="61"/>
      <c r="G2119" s="196" t="e">
        <f>VLOOKUP(D2119,sku归属!A:B,2,0)</f>
        <v>#N/A</v>
      </c>
      <c r="K2119" s="193"/>
      <c r="L2119" s="194"/>
      <c r="M2119" s="195"/>
    </row>
    <row r="2120" spans="1:13" s="61" customFormat="1" customHeight="1">
      <c r="A2120"/>
      <c r="B2120"/>
      <c r="C2120"/>
      <c r="D2120"/>
      <c r="E2120"/>
      <c r="F2120" s="61"/>
      <c r="G2120" s="196" t="e">
        <f>VLOOKUP(D2120,sku归属!A:B,2,0)</f>
        <v>#N/A</v>
      </c>
      <c r="K2120" s="193"/>
      <c r="L2120" s="194"/>
      <c r="M2120" s="195"/>
    </row>
    <row r="2121" spans="1:13" s="61" customFormat="1" customHeight="1">
      <c r="A2121"/>
      <c r="B2121"/>
      <c r="C2121"/>
      <c r="D2121"/>
      <c r="E2121"/>
      <c r="F2121" s="61"/>
      <c r="G2121" s="196" t="e">
        <f>VLOOKUP(D2121,sku归属!A:B,2,0)</f>
        <v>#N/A</v>
      </c>
      <c r="K2121" s="193"/>
      <c r="L2121" s="194"/>
      <c r="M2121" s="195"/>
    </row>
    <row r="2122" spans="1:13" s="61" customFormat="1" customHeight="1">
      <c r="A2122"/>
      <c r="B2122"/>
      <c r="C2122"/>
      <c r="D2122"/>
      <c r="E2122"/>
      <c r="F2122" s="61"/>
      <c r="G2122" s="196" t="e">
        <f>VLOOKUP(D2122,sku归属!A:B,2,0)</f>
        <v>#N/A</v>
      </c>
      <c r="K2122" s="193"/>
      <c r="L2122" s="194"/>
      <c r="M2122" s="195"/>
    </row>
    <row r="2123" spans="1:13" s="61" customFormat="1" customHeight="1">
      <c r="A2123"/>
      <c r="B2123"/>
      <c r="C2123"/>
      <c r="D2123"/>
      <c r="E2123"/>
      <c r="F2123" s="61"/>
      <c r="G2123" s="196" t="e">
        <f>VLOOKUP(D2123,sku归属!A:B,2,0)</f>
        <v>#N/A</v>
      </c>
      <c r="K2123" s="193"/>
      <c r="L2123" s="194"/>
      <c r="M2123" s="195"/>
    </row>
    <row r="2124" spans="1:13" s="61" customFormat="1" customHeight="1">
      <c r="A2124"/>
      <c r="B2124"/>
      <c r="C2124"/>
      <c r="D2124"/>
      <c r="E2124"/>
      <c r="F2124" s="61"/>
      <c r="G2124" s="196" t="e">
        <f>VLOOKUP(D2124,sku归属!A:B,2,0)</f>
        <v>#N/A</v>
      </c>
      <c r="K2124" s="193"/>
      <c r="L2124" s="194"/>
      <c r="M2124" s="195"/>
    </row>
    <row r="2125" spans="1:13" s="61" customFormat="1" customHeight="1">
      <c r="A2125"/>
      <c r="B2125"/>
      <c r="C2125"/>
      <c r="D2125"/>
      <c r="E2125"/>
      <c r="F2125" s="61"/>
      <c r="G2125" s="196" t="e">
        <f>VLOOKUP(D2125,sku归属!A:B,2,0)</f>
        <v>#N/A</v>
      </c>
      <c r="K2125" s="193"/>
      <c r="L2125" s="194"/>
      <c r="M2125" s="195"/>
    </row>
    <row r="2126" spans="1:13" s="61" customFormat="1" customHeight="1">
      <c r="A2126"/>
      <c r="B2126"/>
      <c r="C2126"/>
      <c r="D2126"/>
      <c r="E2126"/>
      <c r="F2126" s="61"/>
      <c r="G2126" s="196" t="e">
        <f>VLOOKUP(D2126,sku归属!A:B,2,0)</f>
        <v>#N/A</v>
      </c>
      <c r="K2126" s="193"/>
      <c r="L2126" s="194"/>
      <c r="M2126" s="195"/>
    </row>
    <row r="2127" spans="1:13" s="61" customFormat="1" customHeight="1">
      <c r="A2127"/>
      <c r="B2127"/>
      <c r="C2127"/>
      <c r="D2127"/>
      <c r="E2127"/>
      <c r="F2127" s="61"/>
      <c r="G2127" s="196" t="e">
        <f>VLOOKUP(D2127,sku归属!A:B,2,0)</f>
        <v>#N/A</v>
      </c>
      <c r="K2127" s="193"/>
      <c r="L2127" s="194"/>
      <c r="M2127" s="195"/>
    </row>
    <row r="2128" spans="1:13" s="61" customFormat="1" customHeight="1">
      <c r="A2128"/>
      <c r="B2128"/>
      <c r="C2128"/>
      <c r="D2128"/>
      <c r="E2128"/>
      <c r="F2128" s="61"/>
      <c r="G2128" s="196" t="e">
        <f>VLOOKUP(D2128,sku归属!A:B,2,0)</f>
        <v>#N/A</v>
      </c>
      <c r="K2128" s="193"/>
      <c r="L2128" s="194"/>
      <c r="M2128" s="195"/>
    </row>
    <row r="2129" spans="1:13" s="61" customFormat="1" customHeight="1">
      <c r="A2129"/>
      <c r="B2129"/>
      <c r="C2129"/>
      <c r="D2129"/>
      <c r="E2129"/>
      <c r="F2129" s="61"/>
      <c r="G2129" s="196" t="e">
        <f>VLOOKUP(D2129,sku归属!A:B,2,0)</f>
        <v>#N/A</v>
      </c>
      <c r="K2129" s="193"/>
      <c r="L2129" s="194"/>
      <c r="M2129" s="195"/>
    </row>
    <row r="2130" spans="1:13" s="61" customFormat="1" customHeight="1">
      <c r="A2130"/>
      <c r="B2130"/>
      <c r="C2130"/>
      <c r="D2130"/>
      <c r="E2130"/>
      <c r="F2130" s="61"/>
      <c r="G2130" s="196" t="e">
        <f>VLOOKUP(D2130,sku归属!A:B,2,0)</f>
        <v>#N/A</v>
      </c>
      <c r="K2130" s="193"/>
      <c r="L2130" s="194"/>
      <c r="M2130" s="195"/>
    </row>
    <row r="2131" spans="1:13" s="61" customFormat="1" customHeight="1">
      <c r="A2131"/>
      <c r="B2131"/>
      <c r="C2131"/>
      <c r="D2131"/>
      <c r="E2131"/>
      <c r="F2131" s="61"/>
      <c r="G2131" s="196" t="e">
        <f>VLOOKUP(D2131,sku归属!A:B,2,0)</f>
        <v>#N/A</v>
      </c>
      <c r="K2131" s="193"/>
      <c r="L2131" s="194"/>
      <c r="M2131" s="195"/>
    </row>
    <row r="2132" spans="1:13" s="61" customFormat="1" customHeight="1">
      <c r="A2132"/>
      <c r="B2132"/>
      <c r="C2132"/>
      <c r="D2132"/>
      <c r="E2132"/>
      <c r="F2132" s="61"/>
      <c r="G2132" s="196" t="e">
        <f>VLOOKUP(D2132,sku归属!A:B,2,0)</f>
        <v>#N/A</v>
      </c>
      <c r="K2132" s="193"/>
      <c r="L2132" s="194"/>
      <c r="M2132" s="195"/>
    </row>
    <row r="2133" spans="1:13" s="61" customFormat="1" customHeight="1">
      <c r="A2133"/>
      <c r="B2133"/>
      <c r="C2133"/>
      <c r="D2133"/>
      <c r="E2133"/>
      <c r="F2133" s="61"/>
      <c r="G2133" s="196" t="e">
        <f>VLOOKUP(D2133,sku归属!A:B,2,0)</f>
        <v>#N/A</v>
      </c>
      <c r="K2133" s="193"/>
      <c r="L2133" s="194"/>
      <c r="M2133" s="195"/>
    </row>
    <row r="2134" spans="1:13" s="61" customFormat="1" customHeight="1">
      <c r="A2134"/>
      <c r="B2134"/>
      <c r="C2134"/>
      <c r="D2134"/>
      <c r="E2134"/>
      <c r="F2134" s="61"/>
      <c r="G2134" s="196" t="e">
        <f>VLOOKUP(D2134,sku归属!A:B,2,0)</f>
        <v>#N/A</v>
      </c>
      <c r="K2134" s="193"/>
      <c r="L2134" s="194"/>
      <c r="M2134" s="195"/>
    </row>
    <row r="2135" spans="1:13" s="61" customFormat="1" customHeight="1">
      <c r="A2135"/>
      <c r="B2135"/>
      <c r="C2135"/>
      <c r="D2135"/>
      <c r="E2135"/>
      <c r="F2135" s="61"/>
      <c r="G2135" s="196" t="e">
        <f>VLOOKUP(D2135,sku归属!A:B,2,0)</f>
        <v>#N/A</v>
      </c>
      <c r="K2135" s="193"/>
      <c r="L2135" s="194"/>
      <c r="M2135" s="195"/>
    </row>
    <row r="2136" spans="1:13" s="61" customFormat="1" customHeight="1">
      <c r="A2136"/>
      <c r="B2136"/>
      <c r="C2136"/>
      <c r="D2136"/>
      <c r="E2136"/>
      <c r="F2136" s="61"/>
      <c r="G2136" s="196" t="e">
        <f>VLOOKUP(D2136,sku归属!A:B,2,0)</f>
        <v>#N/A</v>
      </c>
      <c r="K2136" s="193"/>
      <c r="L2136" s="194"/>
      <c r="M2136" s="195"/>
    </row>
    <row r="2137" spans="1:13" s="61" customFormat="1" customHeight="1">
      <c r="A2137"/>
      <c r="B2137"/>
      <c r="C2137"/>
      <c r="D2137"/>
      <c r="E2137"/>
      <c r="F2137" s="61"/>
      <c r="G2137" s="196" t="e">
        <f>VLOOKUP(D2137,sku归属!A:B,2,0)</f>
        <v>#N/A</v>
      </c>
      <c r="K2137" s="193"/>
      <c r="L2137" s="194"/>
      <c r="M2137" s="195"/>
    </row>
    <row r="2138" spans="1:13" s="61" customFormat="1" customHeight="1">
      <c r="A2138"/>
      <c r="B2138"/>
      <c r="C2138"/>
      <c r="D2138"/>
      <c r="E2138"/>
      <c r="F2138" s="61"/>
      <c r="G2138" s="196" t="e">
        <f>VLOOKUP(D2138,sku归属!A:B,2,0)</f>
        <v>#N/A</v>
      </c>
      <c r="K2138" s="193"/>
      <c r="L2138" s="194"/>
      <c r="M2138" s="195"/>
    </row>
    <row r="2139" spans="1:13" s="61" customFormat="1" customHeight="1">
      <c r="A2139"/>
      <c r="B2139"/>
      <c r="C2139"/>
      <c r="D2139"/>
      <c r="E2139"/>
      <c r="F2139" s="61"/>
      <c r="G2139" s="196" t="e">
        <f>VLOOKUP(D2139,sku归属!A:B,2,0)</f>
        <v>#N/A</v>
      </c>
      <c r="K2139" s="193"/>
      <c r="L2139" s="194"/>
      <c r="M2139" s="195"/>
    </row>
    <row r="2140" spans="1:13" s="61" customFormat="1" customHeight="1">
      <c r="A2140"/>
      <c r="B2140"/>
      <c r="C2140"/>
      <c r="D2140"/>
      <c r="E2140"/>
      <c r="F2140" s="61"/>
      <c r="G2140" s="196" t="e">
        <f>VLOOKUP(D2140,sku归属!A:B,2,0)</f>
        <v>#N/A</v>
      </c>
      <c r="K2140" s="193"/>
      <c r="L2140" s="194"/>
      <c r="M2140" s="195"/>
    </row>
    <row r="2141" spans="1:13" s="61" customFormat="1" customHeight="1">
      <c r="A2141"/>
      <c r="B2141"/>
      <c r="C2141"/>
      <c r="D2141"/>
      <c r="E2141"/>
      <c r="F2141" s="61"/>
      <c r="G2141" s="196" t="e">
        <f>VLOOKUP(D2141,sku归属!A:B,2,0)</f>
        <v>#N/A</v>
      </c>
      <c r="K2141" s="193"/>
      <c r="L2141" s="194"/>
      <c r="M2141" s="195"/>
    </row>
    <row r="2142" spans="1:13" s="61" customFormat="1" customHeight="1">
      <c r="A2142"/>
      <c r="B2142"/>
      <c r="C2142"/>
      <c r="D2142"/>
      <c r="E2142"/>
      <c r="F2142" s="61"/>
      <c r="G2142" s="196" t="e">
        <f>VLOOKUP(D2142,sku归属!A:B,2,0)</f>
        <v>#N/A</v>
      </c>
      <c r="K2142" s="193"/>
      <c r="L2142" s="194"/>
      <c r="M2142" s="195"/>
    </row>
    <row r="2143" spans="1:13" s="61" customFormat="1" customHeight="1">
      <c r="A2143"/>
      <c r="B2143"/>
      <c r="C2143"/>
      <c r="D2143"/>
      <c r="E2143"/>
      <c r="F2143" s="61"/>
      <c r="G2143" s="196" t="e">
        <f>VLOOKUP(D2143,sku归属!A:B,2,0)</f>
        <v>#N/A</v>
      </c>
      <c r="K2143" s="193"/>
      <c r="L2143" s="194"/>
      <c r="M2143" s="195"/>
    </row>
    <row r="2144" spans="1:13" s="61" customFormat="1" customHeight="1">
      <c r="A2144"/>
      <c r="B2144"/>
      <c r="C2144"/>
      <c r="D2144"/>
      <c r="E2144"/>
      <c r="F2144" s="61"/>
      <c r="G2144" s="196" t="e">
        <f>VLOOKUP(D2144,sku归属!A:B,2,0)</f>
        <v>#N/A</v>
      </c>
      <c r="K2144" s="193"/>
      <c r="L2144" s="194"/>
      <c r="M2144" s="195"/>
    </row>
    <row r="2145" spans="1:13" s="61" customFormat="1" customHeight="1">
      <c r="A2145"/>
      <c r="B2145"/>
      <c r="C2145"/>
      <c r="D2145"/>
      <c r="E2145"/>
      <c r="F2145" s="61"/>
      <c r="G2145" s="196" t="e">
        <f>VLOOKUP(D2145,sku归属!A:B,2,0)</f>
        <v>#N/A</v>
      </c>
      <c r="K2145" s="193"/>
      <c r="L2145" s="194"/>
      <c r="M2145" s="195"/>
    </row>
    <row r="2146" spans="1:13" s="61" customFormat="1" customHeight="1">
      <c r="A2146"/>
      <c r="B2146"/>
      <c r="C2146"/>
      <c r="D2146"/>
      <c r="E2146"/>
      <c r="F2146" s="61"/>
      <c r="G2146" s="196" t="e">
        <f>VLOOKUP(D2146,sku归属!A:B,2,0)</f>
        <v>#N/A</v>
      </c>
      <c r="K2146" s="193"/>
      <c r="L2146" s="194"/>
      <c r="M2146" s="195"/>
    </row>
    <row r="2147" spans="1:13" s="61" customFormat="1" customHeight="1">
      <c r="A2147"/>
      <c r="B2147"/>
      <c r="C2147"/>
      <c r="D2147"/>
      <c r="E2147"/>
      <c r="F2147" s="61"/>
      <c r="G2147" s="196" t="e">
        <f>VLOOKUP(D2147,sku归属!A:B,2,0)</f>
        <v>#N/A</v>
      </c>
      <c r="K2147" s="193"/>
      <c r="L2147" s="194"/>
      <c r="M2147" s="195"/>
    </row>
    <row r="2148" spans="1:13" s="61" customFormat="1" customHeight="1">
      <c r="A2148"/>
      <c r="B2148"/>
      <c r="C2148"/>
      <c r="D2148"/>
      <c r="E2148"/>
      <c r="F2148" s="61"/>
      <c r="G2148" s="196" t="e">
        <f>VLOOKUP(D2148,sku归属!A:B,2,0)</f>
        <v>#N/A</v>
      </c>
      <c r="K2148" s="193"/>
      <c r="L2148" s="194"/>
      <c r="M2148" s="195"/>
    </row>
    <row r="2149" spans="1:13" s="61" customFormat="1" customHeight="1">
      <c r="A2149"/>
      <c r="B2149"/>
      <c r="C2149"/>
      <c r="D2149"/>
      <c r="E2149"/>
      <c r="F2149" s="61"/>
      <c r="G2149" s="196" t="e">
        <f>VLOOKUP(D2149,sku归属!A:B,2,0)</f>
        <v>#N/A</v>
      </c>
      <c r="K2149" s="193"/>
      <c r="L2149" s="194"/>
      <c r="M2149" s="195"/>
    </row>
    <row r="2150" spans="1:13" s="61" customFormat="1" customHeight="1">
      <c r="A2150"/>
      <c r="B2150"/>
      <c r="C2150"/>
      <c r="D2150"/>
      <c r="E2150"/>
      <c r="F2150" s="61"/>
      <c r="G2150" s="196" t="e">
        <f>VLOOKUP(D2150,sku归属!A:B,2,0)</f>
        <v>#N/A</v>
      </c>
      <c r="K2150" s="193"/>
      <c r="L2150" s="194"/>
      <c r="M2150" s="195"/>
    </row>
    <row r="2151" spans="1:13" s="61" customFormat="1" customHeight="1">
      <c r="A2151"/>
      <c r="B2151"/>
      <c r="C2151"/>
      <c r="D2151"/>
      <c r="E2151"/>
      <c r="F2151" s="61"/>
      <c r="G2151" s="196" t="e">
        <f>VLOOKUP(D2151,sku归属!A:B,2,0)</f>
        <v>#N/A</v>
      </c>
      <c r="K2151" s="193"/>
      <c r="L2151" s="194"/>
      <c r="M2151" s="195"/>
    </row>
    <row r="2152" spans="1:13" s="61" customFormat="1" customHeight="1">
      <c r="A2152"/>
      <c r="B2152"/>
      <c r="C2152"/>
      <c r="D2152"/>
      <c r="E2152"/>
      <c r="F2152" s="61"/>
      <c r="G2152" s="196" t="e">
        <f>VLOOKUP(D2152,sku归属!A:B,2,0)</f>
        <v>#N/A</v>
      </c>
      <c r="K2152" s="193"/>
      <c r="L2152" s="194"/>
      <c r="M2152" s="195"/>
    </row>
    <row r="2153" spans="1:13" s="61" customFormat="1" customHeight="1">
      <c r="A2153"/>
      <c r="B2153"/>
      <c r="C2153"/>
      <c r="D2153"/>
      <c r="E2153"/>
      <c r="F2153" s="61"/>
      <c r="G2153" s="196" t="e">
        <f>VLOOKUP(D2153,sku归属!A:B,2,0)</f>
        <v>#N/A</v>
      </c>
      <c r="K2153" s="193"/>
      <c r="L2153" s="194"/>
      <c r="M2153" s="195"/>
    </row>
    <row r="2154" spans="1:13" s="61" customFormat="1" customHeight="1">
      <c r="A2154"/>
      <c r="B2154"/>
      <c r="C2154"/>
      <c r="D2154"/>
      <c r="E2154"/>
      <c r="F2154" s="61"/>
      <c r="G2154" s="196" t="e">
        <f>VLOOKUP(D2154,sku归属!A:B,2,0)</f>
        <v>#N/A</v>
      </c>
      <c r="K2154" s="193"/>
      <c r="L2154" s="194"/>
      <c r="M2154" s="195"/>
    </row>
    <row r="2155" spans="1:13" s="61" customFormat="1" customHeight="1">
      <c r="A2155"/>
      <c r="B2155"/>
      <c r="C2155"/>
      <c r="D2155"/>
      <c r="E2155"/>
      <c r="F2155" s="61"/>
      <c r="G2155" s="196" t="e">
        <f>VLOOKUP(D2155,sku归属!A:B,2,0)</f>
        <v>#N/A</v>
      </c>
      <c r="K2155" s="193"/>
      <c r="L2155" s="194"/>
      <c r="M2155" s="195"/>
    </row>
    <row r="2156" spans="1:13" s="61" customFormat="1" customHeight="1">
      <c r="A2156"/>
      <c r="B2156"/>
      <c r="C2156"/>
      <c r="D2156"/>
      <c r="E2156"/>
      <c r="F2156" s="61"/>
      <c r="G2156" s="196" t="e">
        <f>VLOOKUP(D2156,sku归属!A:B,2,0)</f>
        <v>#N/A</v>
      </c>
      <c r="K2156" s="193"/>
      <c r="L2156" s="194"/>
      <c r="M2156" s="195"/>
    </row>
    <row r="2157" spans="1:13" s="61" customFormat="1" customHeight="1">
      <c r="A2157"/>
      <c r="B2157"/>
      <c r="C2157"/>
      <c r="D2157"/>
      <c r="E2157"/>
      <c r="F2157" s="61"/>
      <c r="G2157" s="196" t="e">
        <f>VLOOKUP(D2157,sku归属!A:B,2,0)</f>
        <v>#N/A</v>
      </c>
      <c r="K2157" s="193"/>
      <c r="L2157" s="194"/>
      <c r="M2157" s="195"/>
    </row>
    <row r="2158" spans="1:13" s="61" customFormat="1" customHeight="1">
      <c r="A2158"/>
      <c r="B2158"/>
      <c r="C2158"/>
      <c r="D2158"/>
      <c r="E2158"/>
      <c r="F2158" s="61"/>
      <c r="G2158" s="196" t="e">
        <f>VLOOKUP(D2158,sku归属!A:B,2,0)</f>
        <v>#N/A</v>
      </c>
      <c r="K2158" s="193"/>
      <c r="L2158" s="194"/>
      <c r="M2158" s="195"/>
    </row>
    <row r="2159" spans="1:13" s="61" customFormat="1" customHeight="1">
      <c r="A2159"/>
      <c r="B2159"/>
      <c r="C2159"/>
      <c r="D2159"/>
      <c r="E2159"/>
      <c r="F2159" s="61"/>
      <c r="G2159" s="196" t="e">
        <f>VLOOKUP(D2159,sku归属!A:B,2,0)</f>
        <v>#N/A</v>
      </c>
      <c r="K2159" s="193"/>
      <c r="L2159" s="194"/>
      <c r="M2159" s="195"/>
    </row>
    <row r="2160" spans="1:13" s="61" customFormat="1" customHeight="1">
      <c r="A2160"/>
      <c r="B2160"/>
      <c r="C2160"/>
      <c r="D2160"/>
      <c r="E2160"/>
      <c r="F2160" s="61"/>
      <c r="G2160" s="196" t="e">
        <f>VLOOKUP(D2160,sku归属!A:B,2,0)</f>
        <v>#N/A</v>
      </c>
      <c r="K2160" s="193"/>
      <c r="L2160" s="194"/>
      <c r="M2160" s="195"/>
    </row>
    <row r="2161" spans="1:13" s="61" customFormat="1" customHeight="1">
      <c r="A2161"/>
      <c r="B2161"/>
      <c r="C2161"/>
      <c r="D2161"/>
      <c r="E2161"/>
      <c r="F2161" s="61"/>
      <c r="G2161" s="196" t="e">
        <f>VLOOKUP(D2161,sku归属!A:B,2,0)</f>
        <v>#N/A</v>
      </c>
      <c r="K2161" s="193"/>
      <c r="L2161" s="194"/>
      <c r="M2161" s="195"/>
    </row>
    <row r="2162" spans="1:13" s="61" customFormat="1" customHeight="1">
      <c r="A2162"/>
      <c r="B2162"/>
      <c r="C2162"/>
      <c r="D2162"/>
      <c r="E2162"/>
      <c r="F2162" s="61"/>
      <c r="G2162" s="196" t="e">
        <f>VLOOKUP(D2162,sku归属!A:B,2,0)</f>
        <v>#N/A</v>
      </c>
      <c r="K2162" s="193"/>
      <c r="L2162" s="194"/>
      <c r="M2162" s="195"/>
    </row>
    <row r="2163" spans="1:13" s="61" customFormat="1" customHeight="1">
      <c r="A2163"/>
      <c r="B2163"/>
      <c r="C2163"/>
      <c r="D2163"/>
      <c r="E2163"/>
      <c r="F2163" s="61"/>
      <c r="G2163" s="196" t="e">
        <f>VLOOKUP(D2163,sku归属!A:B,2,0)</f>
        <v>#N/A</v>
      </c>
      <c r="K2163" s="193"/>
      <c r="L2163" s="194"/>
      <c r="M2163" s="195"/>
    </row>
    <row r="2164" spans="1:13" s="61" customFormat="1" customHeight="1">
      <c r="A2164"/>
      <c r="B2164"/>
      <c r="C2164"/>
      <c r="D2164"/>
      <c r="E2164"/>
      <c r="F2164" s="61"/>
      <c r="G2164" s="196" t="e">
        <f>VLOOKUP(D2164,sku归属!A:B,2,0)</f>
        <v>#N/A</v>
      </c>
      <c r="K2164" s="193"/>
      <c r="L2164" s="194"/>
      <c r="M2164" s="195"/>
    </row>
    <row r="2165" spans="1:13" s="61" customFormat="1" customHeight="1">
      <c r="A2165"/>
      <c r="B2165"/>
      <c r="C2165"/>
      <c r="D2165"/>
      <c r="E2165"/>
      <c r="F2165" s="61"/>
      <c r="G2165" s="196" t="e">
        <f>VLOOKUP(D2165,sku归属!A:B,2,0)</f>
        <v>#N/A</v>
      </c>
      <c r="K2165" s="193"/>
      <c r="L2165" s="194"/>
      <c r="M2165" s="195"/>
    </row>
    <row r="2166" spans="1:13" s="61" customFormat="1" customHeight="1">
      <c r="A2166"/>
      <c r="B2166"/>
      <c r="C2166"/>
      <c r="D2166"/>
      <c r="E2166"/>
      <c r="F2166" s="61"/>
      <c r="G2166" s="196" t="e">
        <f>VLOOKUP(D2166,sku归属!A:B,2,0)</f>
        <v>#N/A</v>
      </c>
      <c r="K2166" s="193"/>
      <c r="L2166" s="194"/>
      <c r="M2166" s="195"/>
    </row>
    <row r="2167" spans="1:13" s="61" customFormat="1" customHeight="1">
      <c r="A2167"/>
      <c r="B2167"/>
      <c r="C2167"/>
      <c r="D2167"/>
      <c r="E2167"/>
      <c r="F2167" s="61"/>
      <c r="G2167" s="196" t="e">
        <f>VLOOKUP(D2167,sku归属!A:B,2,0)</f>
        <v>#N/A</v>
      </c>
      <c r="K2167" s="193"/>
      <c r="L2167" s="194"/>
      <c r="M2167" s="195"/>
    </row>
    <row r="2168" spans="1:13" s="61" customFormat="1" customHeight="1">
      <c r="A2168"/>
      <c r="B2168"/>
      <c r="C2168"/>
      <c r="D2168"/>
      <c r="E2168"/>
      <c r="F2168" s="61"/>
      <c r="G2168" s="196" t="e">
        <f>VLOOKUP(D2168,sku归属!A:B,2,0)</f>
        <v>#N/A</v>
      </c>
      <c r="K2168" s="193"/>
      <c r="L2168" s="194"/>
      <c r="M2168" s="195"/>
    </row>
    <row r="2169" spans="1:13" s="61" customFormat="1" customHeight="1">
      <c r="A2169"/>
      <c r="B2169"/>
      <c r="C2169"/>
      <c r="D2169"/>
      <c r="E2169"/>
      <c r="F2169" s="61"/>
      <c r="G2169" s="196" t="e">
        <f>VLOOKUP(D2169,sku归属!A:B,2,0)</f>
        <v>#N/A</v>
      </c>
      <c r="K2169" s="193"/>
      <c r="L2169" s="194"/>
      <c r="M2169" s="195"/>
    </row>
    <row r="2170" spans="1:13" s="61" customFormat="1" customHeight="1">
      <c r="A2170"/>
      <c r="B2170"/>
      <c r="C2170"/>
      <c r="D2170"/>
      <c r="E2170"/>
      <c r="F2170" s="61"/>
      <c r="G2170" s="196" t="e">
        <f>VLOOKUP(D2170,sku归属!A:B,2,0)</f>
        <v>#N/A</v>
      </c>
      <c r="K2170" s="193"/>
      <c r="L2170" s="194"/>
      <c r="M2170" s="195"/>
    </row>
    <row r="2171" spans="1:13" s="61" customFormat="1" customHeight="1">
      <c r="A2171"/>
      <c r="B2171"/>
      <c r="C2171"/>
      <c r="D2171"/>
      <c r="E2171"/>
      <c r="F2171" s="61"/>
      <c r="G2171" s="196" t="e">
        <f>VLOOKUP(D2171,sku归属!A:B,2,0)</f>
        <v>#N/A</v>
      </c>
      <c r="K2171" s="193"/>
      <c r="L2171" s="194"/>
      <c r="M2171" s="195"/>
    </row>
    <row r="2172" spans="1:13" s="61" customFormat="1" customHeight="1">
      <c r="A2172"/>
      <c r="B2172"/>
      <c r="C2172"/>
      <c r="D2172"/>
      <c r="E2172"/>
      <c r="F2172" s="61"/>
      <c r="G2172" s="196" t="e">
        <f>VLOOKUP(D2172,sku归属!A:B,2,0)</f>
        <v>#N/A</v>
      </c>
      <c r="K2172" s="193"/>
      <c r="L2172" s="194"/>
      <c r="M2172" s="195"/>
    </row>
    <row r="2173" spans="1:13" s="61" customFormat="1" customHeight="1">
      <c r="A2173"/>
      <c r="B2173"/>
      <c r="C2173"/>
      <c r="D2173"/>
      <c r="E2173"/>
      <c r="F2173" s="61"/>
      <c r="G2173" s="196" t="e">
        <f>VLOOKUP(D2173,sku归属!A:B,2,0)</f>
        <v>#N/A</v>
      </c>
      <c r="K2173" s="193"/>
      <c r="L2173" s="194"/>
      <c r="M2173" s="195"/>
    </row>
    <row r="2174" spans="1:13" s="61" customFormat="1" customHeight="1">
      <c r="A2174"/>
      <c r="B2174"/>
      <c r="C2174"/>
      <c r="D2174"/>
      <c r="E2174"/>
      <c r="F2174" s="61"/>
      <c r="G2174" s="196" t="e">
        <f>VLOOKUP(D2174,sku归属!A:B,2,0)</f>
        <v>#N/A</v>
      </c>
      <c r="K2174" s="193"/>
      <c r="L2174" s="194"/>
      <c r="M2174" s="195"/>
    </row>
    <row r="2175" spans="1:13" s="61" customFormat="1" customHeight="1">
      <c r="A2175"/>
      <c r="B2175"/>
      <c r="C2175"/>
      <c r="D2175"/>
      <c r="E2175"/>
      <c r="F2175" s="61"/>
      <c r="G2175" s="196" t="e">
        <f>VLOOKUP(D2175,sku归属!A:B,2,0)</f>
        <v>#N/A</v>
      </c>
      <c r="K2175" s="193"/>
      <c r="L2175" s="194"/>
      <c r="M2175" s="195"/>
    </row>
    <row r="2176" spans="1:13" s="61" customFormat="1" customHeight="1">
      <c r="A2176"/>
      <c r="B2176"/>
      <c r="C2176"/>
      <c r="D2176"/>
      <c r="E2176"/>
      <c r="F2176" s="61"/>
      <c r="G2176" s="196" t="e">
        <f>VLOOKUP(D2176,sku归属!A:B,2,0)</f>
        <v>#N/A</v>
      </c>
      <c r="K2176" s="193"/>
      <c r="L2176" s="194"/>
      <c r="M2176" s="195"/>
    </row>
    <row r="2177" spans="1:13" s="61" customFormat="1" customHeight="1">
      <c r="A2177"/>
      <c r="B2177"/>
      <c r="C2177"/>
      <c r="D2177"/>
      <c r="E2177"/>
      <c r="F2177" s="61"/>
      <c r="G2177" s="196" t="e">
        <f>VLOOKUP(D2177,sku归属!A:B,2,0)</f>
        <v>#N/A</v>
      </c>
      <c r="K2177" s="193"/>
      <c r="L2177" s="194"/>
      <c r="M2177" s="195"/>
    </row>
    <row r="2178" spans="1:13" s="61" customFormat="1" customHeight="1">
      <c r="A2178"/>
      <c r="B2178"/>
      <c r="C2178"/>
      <c r="D2178"/>
      <c r="E2178"/>
      <c r="F2178" s="61"/>
      <c r="G2178" s="196" t="e">
        <f>VLOOKUP(D2178,sku归属!A:B,2,0)</f>
        <v>#N/A</v>
      </c>
      <c r="K2178" s="193"/>
      <c r="L2178" s="194"/>
      <c r="M2178" s="195"/>
    </row>
    <row r="2179" spans="1:13" s="61" customFormat="1" customHeight="1">
      <c r="A2179"/>
      <c r="B2179"/>
      <c r="C2179"/>
      <c r="D2179"/>
      <c r="E2179"/>
      <c r="F2179" s="61"/>
      <c r="G2179" s="196" t="e">
        <f>VLOOKUP(D2179,sku归属!A:B,2,0)</f>
        <v>#N/A</v>
      </c>
      <c r="K2179" s="193"/>
      <c r="L2179" s="194"/>
      <c r="M2179" s="195"/>
    </row>
    <row r="2180" spans="1:13" s="61" customFormat="1" customHeight="1">
      <c r="A2180"/>
      <c r="B2180"/>
      <c r="C2180"/>
      <c r="D2180"/>
      <c r="E2180"/>
      <c r="F2180" s="61"/>
      <c r="G2180" s="196" t="e">
        <f>VLOOKUP(D2180,sku归属!A:B,2,0)</f>
        <v>#N/A</v>
      </c>
      <c r="K2180" s="193"/>
      <c r="L2180" s="194"/>
      <c r="M2180" s="195"/>
    </row>
    <row r="2181" spans="1:13" s="61" customFormat="1" customHeight="1">
      <c r="A2181"/>
      <c r="B2181"/>
      <c r="C2181"/>
      <c r="D2181"/>
      <c r="E2181"/>
      <c r="F2181" s="61"/>
      <c r="G2181" s="196" t="e">
        <f>VLOOKUP(D2181,sku归属!A:B,2,0)</f>
        <v>#N/A</v>
      </c>
      <c r="K2181" s="193"/>
      <c r="L2181" s="194"/>
      <c r="M2181" s="195"/>
    </row>
    <row r="2182" spans="1:13" s="61" customFormat="1" customHeight="1">
      <c r="A2182"/>
      <c r="B2182"/>
      <c r="C2182"/>
      <c r="D2182"/>
      <c r="E2182"/>
      <c r="F2182" s="61"/>
      <c r="G2182" s="196" t="e">
        <f>VLOOKUP(D2182,sku归属!A:B,2,0)</f>
        <v>#N/A</v>
      </c>
      <c r="K2182" s="193"/>
      <c r="L2182" s="194"/>
      <c r="M2182" s="195"/>
    </row>
    <row r="2183" spans="1:13" s="61" customFormat="1" customHeight="1">
      <c r="A2183"/>
      <c r="B2183"/>
      <c r="C2183"/>
      <c r="D2183"/>
      <c r="E2183"/>
      <c r="F2183" s="61"/>
      <c r="G2183" s="196" t="e">
        <f>VLOOKUP(D2183,sku归属!A:B,2,0)</f>
        <v>#N/A</v>
      </c>
      <c r="K2183" s="193"/>
      <c r="L2183" s="194"/>
      <c r="M2183" s="195"/>
    </row>
    <row r="2184" spans="1:13" s="61" customFormat="1" customHeight="1">
      <c r="A2184"/>
      <c r="B2184"/>
      <c r="C2184"/>
      <c r="D2184"/>
      <c r="E2184"/>
      <c r="F2184" s="61"/>
      <c r="G2184" s="196" t="e">
        <f>VLOOKUP(D2184,sku归属!A:B,2,0)</f>
        <v>#N/A</v>
      </c>
      <c r="K2184" s="193"/>
      <c r="L2184" s="194"/>
      <c r="M2184" s="195"/>
    </row>
    <row r="2185" spans="1:13" s="61" customFormat="1" customHeight="1">
      <c r="A2185"/>
      <c r="B2185"/>
      <c r="C2185"/>
      <c r="D2185"/>
      <c r="E2185"/>
      <c r="F2185" s="61"/>
      <c r="G2185" s="196" t="e">
        <f>VLOOKUP(D2185,sku归属!A:B,2,0)</f>
        <v>#N/A</v>
      </c>
      <c r="K2185" s="193"/>
      <c r="L2185" s="194"/>
      <c r="M2185" s="195"/>
    </row>
    <row r="2186" spans="1:13" s="61" customFormat="1" customHeight="1">
      <c r="A2186"/>
      <c r="B2186"/>
      <c r="C2186"/>
      <c r="D2186"/>
      <c r="E2186"/>
      <c r="F2186" s="61"/>
      <c r="G2186" s="196" t="e">
        <f>VLOOKUP(D2186,sku归属!A:B,2,0)</f>
        <v>#N/A</v>
      </c>
      <c r="K2186" s="193"/>
      <c r="L2186" s="194"/>
      <c r="M2186" s="195"/>
    </row>
    <row r="2187" spans="1:13" s="61" customFormat="1" customHeight="1">
      <c r="A2187"/>
      <c r="B2187"/>
      <c r="C2187"/>
      <c r="D2187"/>
      <c r="E2187"/>
      <c r="F2187" s="61"/>
      <c r="G2187" s="196" t="e">
        <f>VLOOKUP(D2187,sku归属!A:B,2,0)</f>
        <v>#N/A</v>
      </c>
      <c r="K2187" s="193"/>
      <c r="L2187" s="194"/>
      <c r="M2187" s="195"/>
    </row>
    <row r="2188" spans="1:13" s="61" customFormat="1" customHeight="1">
      <c r="A2188"/>
      <c r="B2188"/>
      <c r="C2188"/>
      <c r="D2188"/>
      <c r="E2188"/>
      <c r="F2188" s="61"/>
      <c r="G2188" s="196" t="e">
        <f>VLOOKUP(D2188,sku归属!A:B,2,0)</f>
        <v>#N/A</v>
      </c>
      <c r="K2188" s="193"/>
      <c r="L2188" s="194"/>
      <c r="M2188" s="195"/>
    </row>
    <row r="2189" spans="1:13" s="61" customFormat="1" customHeight="1">
      <c r="A2189"/>
      <c r="B2189"/>
      <c r="C2189"/>
      <c r="D2189"/>
      <c r="E2189"/>
      <c r="F2189" s="61"/>
      <c r="G2189" s="196" t="e">
        <f>VLOOKUP(D2189,sku归属!A:B,2,0)</f>
        <v>#N/A</v>
      </c>
      <c r="K2189" s="193"/>
      <c r="L2189" s="194"/>
      <c r="M2189" s="195"/>
    </row>
    <row r="2190" spans="1:13" s="61" customFormat="1" customHeight="1">
      <c r="A2190"/>
      <c r="B2190"/>
      <c r="C2190"/>
      <c r="D2190"/>
      <c r="E2190"/>
      <c r="F2190" s="61"/>
      <c r="G2190" s="196" t="e">
        <f>VLOOKUP(D2190,sku归属!A:B,2,0)</f>
        <v>#N/A</v>
      </c>
      <c r="K2190" s="193"/>
      <c r="L2190" s="194"/>
      <c r="M2190" s="195"/>
    </row>
    <row r="2191" spans="1:13" s="61" customFormat="1" customHeight="1">
      <c r="A2191"/>
      <c r="B2191"/>
      <c r="C2191"/>
      <c r="D2191"/>
      <c r="E2191"/>
      <c r="F2191" s="61"/>
      <c r="G2191" s="196" t="e">
        <f>VLOOKUP(D2191,sku归属!A:B,2,0)</f>
        <v>#N/A</v>
      </c>
      <c r="K2191" s="193"/>
      <c r="L2191" s="194"/>
      <c r="M2191" s="195"/>
    </row>
    <row r="2192" spans="1:13" s="61" customFormat="1" customHeight="1">
      <c r="A2192"/>
      <c r="B2192"/>
      <c r="C2192"/>
      <c r="D2192"/>
      <c r="E2192"/>
      <c r="F2192" s="61"/>
      <c r="G2192" s="196" t="e">
        <f>VLOOKUP(D2192,sku归属!A:B,2,0)</f>
        <v>#N/A</v>
      </c>
      <c r="K2192" s="193"/>
      <c r="L2192" s="194"/>
      <c r="M2192" s="195"/>
    </row>
    <row r="2193" spans="1:13" s="61" customFormat="1" customHeight="1">
      <c r="A2193"/>
      <c r="B2193"/>
      <c r="C2193"/>
      <c r="D2193"/>
      <c r="E2193"/>
      <c r="F2193" s="61"/>
      <c r="G2193" s="196" t="e">
        <f>VLOOKUP(D2193,sku归属!A:B,2,0)</f>
        <v>#N/A</v>
      </c>
      <c r="K2193" s="193"/>
      <c r="L2193" s="194"/>
      <c r="M2193" s="195"/>
    </row>
    <row r="2194" spans="1:13" s="61" customFormat="1" customHeight="1">
      <c r="A2194"/>
      <c r="B2194"/>
      <c r="C2194"/>
      <c r="D2194"/>
      <c r="E2194"/>
      <c r="F2194" s="61"/>
      <c r="G2194" s="196" t="e">
        <f>VLOOKUP(D2194,sku归属!A:B,2,0)</f>
        <v>#N/A</v>
      </c>
      <c r="K2194" s="193"/>
      <c r="L2194" s="194"/>
      <c r="M2194" s="195"/>
    </row>
    <row r="2195" spans="1:13" s="61" customFormat="1" customHeight="1">
      <c r="A2195"/>
      <c r="B2195"/>
      <c r="C2195"/>
      <c r="D2195"/>
      <c r="E2195"/>
      <c r="F2195" s="61"/>
      <c r="G2195" s="196" t="e">
        <f>VLOOKUP(D2195,sku归属!A:B,2,0)</f>
        <v>#N/A</v>
      </c>
      <c r="K2195" s="193"/>
      <c r="L2195" s="194"/>
      <c r="M2195" s="195"/>
    </row>
    <row r="2196" spans="1:13" s="61" customFormat="1" customHeight="1">
      <c r="A2196"/>
      <c r="B2196"/>
      <c r="C2196"/>
      <c r="D2196"/>
      <c r="E2196"/>
      <c r="F2196" s="61"/>
      <c r="G2196" s="196" t="e">
        <f>VLOOKUP(D2196,sku归属!A:B,2,0)</f>
        <v>#N/A</v>
      </c>
      <c r="K2196" s="193"/>
      <c r="L2196" s="194"/>
      <c r="M2196" s="195"/>
    </row>
    <row r="2197" spans="1:13" s="61" customFormat="1" customHeight="1">
      <c r="A2197"/>
      <c r="B2197"/>
      <c r="C2197"/>
      <c r="D2197"/>
      <c r="E2197"/>
      <c r="F2197" s="61"/>
      <c r="G2197" s="196" t="e">
        <f>VLOOKUP(D2197,sku归属!A:B,2,0)</f>
        <v>#N/A</v>
      </c>
      <c r="K2197" s="193"/>
      <c r="L2197" s="194"/>
      <c r="M2197" s="195"/>
    </row>
    <row r="2198" spans="1:13" s="61" customFormat="1" customHeight="1">
      <c r="A2198"/>
      <c r="B2198"/>
      <c r="C2198"/>
      <c r="D2198"/>
      <c r="E2198"/>
      <c r="F2198" s="61"/>
      <c r="G2198" s="196" t="e">
        <f>VLOOKUP(D2198,sku归属!A:B,2,0)</f>
        <v>#N/A</v>
      </c>
      <c r="K2198" s="193"/>
      <c r="L2198" s="194"/>
      <c r="M2198" s="195"/>
    </row>
    <row r="2199" spans="1:13" s="61" customFormat="1" customHeight="1">
      <c r="A2199"/>
      <c r="B2199"/>
      <c r="C2199"/>
      <c r="D2199"/>
      <c r="E2199"/>
      <c r="F2199" s="61"/>
      <c r="G2199" s="196" t="e">
        <f>VLOOKUP(D2199,sku归属!A:B,2,0)</f>
        <v>#N/A</v>
      </c>
      <c r="K2199" s="193"/>
      <c r="L2199" s="194"/>
      <c r="M2199" s="195"/>
    </row>
    <row r="2200" spans="1:13" s="61" customFormat="1" customHeight="1">
      <c r="A2200"/>
      <c r="B2200"/>
      <c r="C2200"/>
      <c r="D2200"/>
      <c r="E2200"/>
      <c r="F2200" s="61"/>
      <c r="G2200" s="196" t="e">
        <f>VLOOKUP(D2200,sku归属!A:B,2,0)</f>
        <v>#N/A</v>
      </c>
      <c r="K2200" s="193"/>
      <c r="L2200" s="194"/>
      <c r="M2200" s="195"/>
    </row>
    <row r="2201" spans="1:13" s="61" customFormat="1" customHeight="1">
      <c r="A2201"/>
      <c r="B2201"/>
      <c r="C2201"/>
      <c r="D2201"/>
      <c r="E2201"/>
      <c r="F2201" s="61"/>
      <c r="G2201" s="196" t="e">
        <f>VLOOKUP(D2201,sku归属!A:B,2,0)</f>
        <v>#N/A</v>
      </c>
      <c r="K2201" s="193"/>
      <c r="L2201" s="194"/>
      <c r="M2201" s="195"/>
    </row>
    <row r="2202" spans="1:13" s="61" customFormat="1" customHeight="1">
      <c r="A2202"/>
      <c r="B2202"/>
      <c r="C2202"/>
      <c r="D2202"/>
      <c r="E2202"/>
      <c r="F2202" s="61"/>
      <c r="G2202" s="196" t="e">
        <f>VLOOKUP(D2202,sku归属!A:B,2,0)</f>
        <v>#N/A</v>
      </c>
      <c r="K2202" s="193"/>
      <c r="L2202" s="194"/>
      <c r="M2202" s="195"/>
    </row>
    <row r="2203" spans="1:13" s="61" customFormat="1" customHeight="1">
      <c r="A2203"/>
      <c r="B2203"/>
      <c r="C2203"/>
      <c r="D2203"/>
      <c r="E2203"/>
      <c r="F2203" s="61"/>
      <c r="G2203" s="196" t="e">
        <f>VLOOKUP(D2203,sku归属!A:B,2,0)</f>
        <v>#N/A</v>
      </c>
      <c r="K2203" s="193"/>
      <c r="L2203" s="194"/>
      <c r="M2203" s="195"/>
    </row>
    <row r="2204" spans="1:13" s="61" customFormat="1" customHeight="1">
      <c r="A2204"/>
      <c r="B2204"/>
      <c r="C2204"/>
      <c r="D2204"/>
      <c r="E2204"/>
      <c r="F2204" s="61"/>
      <c r="G2204" s="196" t="e">
        <f>VLOOKUP(D2204,sku归属!A:B,2,0)</f>
        <v>#N/A</v>
      </c>
      <c r="K2204" s="193"/>
      <c r="L2204" s="194"/>
      <c r="M2204" s="195"/>
    </row>
    <row r="2205" spans="1:13" s="61" customFormat="1" customHeight="1">
      <c r="A2205"/>
      <c r="B2205"/>
      <c r="C2205"/>
      <c r="D2205"/>
      <c r="E2205"/>
      <c r="F2205" s="61"/>
      <c r="G2205" s="196" t="e">
        <f>VLOOKUP(D2205,sku归属!A:B,2,0)</f>
        <v>#N/A</v>
      </c>
      <c r="K2205" s="193"/>
      <c r="L2205" s="194"/>
      <c r="M2205" s="195"/>
    </row>
    <row r="2206" spans="1:13" s="61" customFormat="1" customHeight="1">
      <c r="A2206"/>
      <c r="B2206"/>
      <c r="C2206"/>
      <c r="D2206"/>
      <c r="E2206"/>
      <c r="F2206" s="61"/>
      <c r="G2206" s="196" t="e">
        <f>VLOOKUP(D2206,sku归属!A:B,2,0)</f>
        <v>#N/A</v>
      </c>
      <c r="K2206" s="193"/>
      <c r="L2206" s="194"/>
      <c r="M2206" s="195"/>
    </row>
    <row r="2207" spans="1:13" s="61" customFormat="1" customHeight="1">
      <c r="A2207"/>
      <c r="B2207"/>
      <c r="C2207"/>
      <c r="D2207"/>
      <c r="E2207"/>
      <c r="F2207" s="61"/>
      <c r="G2207" s="196" t="e">
        <f>VLOOKUP(D2207,sku归属!A:B,2,0)</f>
        <v>#N/A</v>
      </c>
      <c r="K2207" s="193"/>
      <c r="L2207" s="194"/>
      <c r="M2207" s="195"/>
    </row>
    <row r="2208" spans="1:13" s="61" customFormat="1" customHeight="1">
      <c r="A2208"/>
      <c r="B2208"/>
      <c r="C2208"/>
      <c r="D2208"/>
      <c r="E2208"/>
      <c r="F2208" s="61"/>
      <c r="G2208" s="196" t="e">
        <f>VLOOKUP(D2208,sku归属!A:B,2,0)</f>
        <v>#N/A</v>
      </c>
      <c r="K2208" s="193"/>
      <c r="L2208" s="194"/>
      <c r="M2208" s="195"/>
    </row>
    <row r="2209" spans="1:13" s="61" customFormat="1" customHeight="1">
      <c r="A2209"/>
      <c r="B2209"/>
      <c r="C2209"/>
      <c r="D2209"/>
      <c r="E2209"/>
      <c r="F2209" s="61"/>
      <c r="G2209" s="196" t="e">
        <f>VLOOKUP(D2209,sku归属!A:B,2,0)</f>
        <v>#N/A</v>
      </c>
      <c r="K2209" s="193"/>
      <c r="L2209" s="194"/>
      <c r="M2209" s="195"/>
    </row>
    <row r="2210" spans="1:13" s="61" customFormat="1" customHeight="1">
      <c r="A2210"/>
      <c r="B2210"/>
      <c r="C2210"/>
      <c r="D2210"/>
      <c r="E2210"/>
      <c r="F2210" s="61"/>
      <c r="G2210" s="196" t="e">
        <f>VLOOKUP(D2210,sku归属!A:B,2,0)</f>
        <v>#N/A</v>
      </c>
      <c r="K2210" s="193"/>
      <c r="L2210" s="194"/>
      <c r="M2210" s="195"/>
    </row>
    <row r="2211" spans="1:13" s="61" customFormat="1" customHeight="1">
      <c r="A2211"/>
      <c r="B2211"/>
      <c r="C2211"/>
      <c r="D2211"/>
      <c r="E2211"/>
      <c r="F2211" s="61"/>
      <c r="G2211" s="196" t="e">
        <f>VLOOKUP(D2211,sku归属!A:B,2,0)</f>
        <v>#N/A</v>
      </c>
      <c r="K2211" s="193"/>
      <c r="L2211" s="194"/>
      <c r="M2211" s="195"/>
    </row>
    <row r="2212" spans="1:13" s="61" customFormat="1" customHeight="1">
      <c r="A2212"/>
      <c r="B2212"/>
      <c r="C2212"/>
      <c r="D2212"/>
      <c r="E2212"/>
      <c r="F2212" s="61"/>
      <c r="G2212" s="196" t="e">
        <f>VLOOKUP(D2212,sku归属!A:B,2,0)</f>
        <v>#N/A</v>
      </c>
      <c r="K2212" s="193"/>
      <c r="L2212" s="194"/>
      <c r="M2212" s="195"/>
    </row>
    <row r="2213" spans="1:13" s="61" customFormat="1" customHeight="1">
      <c r="A2213"/>
      <c r="B2213"/>
      <c r="C2213"/>
      <c r="D2213"/>
      <c r="E2213"/>
      <c r="F2213" s="61"/>
      <c r="G2213" s="196" t="e">
        <f>VLOOKUP(D2213,sku归属!A:B,2,0)</f>
        <v>#N/A</v>
      </c>
      <c r="K2213" s="193"/>
      <c r="L2213" s="194"/>
      <c r="M2213" s="195"/>
    </row>
    <row r="2214" spans="1:13" s="61" customFormat="1" customHeight="1">
      <c r="A2214"/>
      <c r="B2214"/>
      <c r="C2214"/>
      <c r="D2214"/>
      <c r="E2214"/>
      <c r="F2214" s="61"/>
      <c r="G2214" s="196" t="e">
        <f>VLOOKUP(D2214,sku归属!A:B,2,0)</f>
        <v>#N/A</v>
      </c>
      <c r="K2214" s="193"/>
      <c r="L2214" s="194"/>
      <c r="M2214" s="195"/>
    </row>
    <row r="2215" spans="1:13" s="61" customFormat="1" customHeight="1">
      <c r="A2215"/>
      <c r="B2215"/>
      <c r="C2215"/>
      <c r="D2215"/>
      <c r="E2215"/>
      <c r="F2215" s="61"/>
      <c r="G2215" s="196" t="e">
        <f>VLOOKUP(D2215,sku归属!A:B,2,0)</f>
        <v>#N/A</v>
      </c>
      <c r="K2215" s="193"/>
      <c r="L2215" s="194"/>
      <c r="M2215" s="195"/>
    </row>
    <row r="2216" spans="1:13" s="61" customFormat="1" customHeight="1">
      <c r="A2216"/>
      <c r="B2216"/>
      <c r="C2216"/>
      <c r="D2216"/>
      <c r="E2216"/>
      <c r="F2216" s="61"/>
      <c r="G2216" s="196" t="e">
        <f>VLOOKUP(D2216,sku归属!A:B,2,0)</f>
        <v>#N/A</v>
      </c>
      <c r="K2216" s="193"/>
      <c r="L2216" s="194"/>
      <c r="M2216" s="195"/>
    </row>
    <row r="2217" spans="1:13" s="61" customFormat="1" customHeight="1">
      <c r="A2217"/>
      <c r="B2217"/>
      <c r="C2217"/>
      <c r="D2217"/>
      <c r="E2217"/>
      <c r="F2217" s="61"/>
      <c r="G2217" s="196" t="e">
        <f>VLOOKUP(D2217,sku归属!A:B,2,0)</f>
        <v>#N/A</v>
      </c>
      <c r="K2217" s="193"/>
      <c r="L2217" s="194"/>
      <c r="M2217" s="195"/>
    </row>
    <row r="2218" spans="1:13" s="61" customFormat="1" customHeight="1">
      <c r="A2218"/>
      <c r="B2218"/>
      <c r="C2218"/>
      <c r="D2218"/>
      <c r="E2218"/>
      <c r="F2218" s="61"/>
      <c r="G2218" s="196" t="e">
        <f>VLOOKUP(D2218,sku归属!A:B,2,0)</f>
        <v>#N/A</v>
      </c>
      <c r="K2218" s="193"/>
      <c r="L2218" s="194"/>
      <c r="M2218" s="195"/>
    </row>
    <row r="2219" spans="1:13" s="61" customFormat="1" customHeight="1">
      <c r="A2219"/>
      <c r="B2219"/>
      <c r="C2219"/>
      <c r="D2219"/>
      <c r="E2219"/>
      <c r="F2219" s="61"/>
      <c r="G2219" s="196" t="e">
        <f>VLOOKUP(D2219,sku归属!A:B,2,0)</f>
        <v>#N/A</v>
      </c>
      <c r="K2219" s="193"/>
      <c r="L2219" s="194"/>
      <c r="M2219" s="195"/>
    </row>
    <row r="2220" spans="1:13" s="61" customFormat="1" customHeight="1">
      <c r="A2220"/>
      <c r="B2220"/>
      <c r="C2220"/>
      <c r="D2220"/>
      <c r="E2220"/>
      <c r="F2220" s="61"/>
      <c r="G2220" s="196" t="e">
        <f>VLOOKUP(D2220,sku归属!A:B,2,0)</f>
        <v>#N/A</v>
      </c>
      <c r="K2220" s="193"/>
      <c r="L2220" s="194"/>
      <c r="M2220" s="195"/>
    </row>
    <row r="2221" spans="1:13" s="61" customFormat="1" customHeight="1">
      <c r="A2221"/>
      <c r="B2221"/>
      <c r="C2221"/>
      <c r="D2221"/>
      <c r="E2221"/>
      <c r="F2221" s="61"/>
      <c r="G2221" s="196" t="e">
        <f>VLOOKUP(D2221,sku归属!A:B,2,0)</f>
        <v>#N/A</v>
      </c>
      <c r="K2221" s="193"/>
      <c r="L2221" s="194"/>
      <c r="M2221" s="195"/>
    </row>
    <row r="2222" spans="1:13" s="61" customFormat="1" customHeight="1">
      <c r="A2222"/>
      <c r="B2222"/>
      <c r="C2222"/>
      <c r="D2222"/>
      <c r="E2222"/>
      <c r="F2222" s="61"/>
      <c r="G2222" s="196" t="e">
        <f>VLOOKUP(D2222,sku归属!A:B,2,0)</f>
        <v>#N/A</v>
      </c>
      <c r="K2222" s="193"/>
      <c r="L2222" s="194"/>
      <c r="M2222" s="195"/>
    </row>
    <row r="2223" spans="1:13" s="61" customFormat="1" customHeight="1">
      <c r="A2223"/>
      <c r="B2223"/>
      <c r="C2223"/>
      <c r="D2223"/>
      <c r="E2223"/>
      <c r="F2223" s="61"/>
      <c r="G2223" s="196" t="e">
        <f>VLOOKUP(D2223,sku归属!A:B,2,0)</f>
        <v>#N/A</v>
      </c>
      <c r="K2223" s="193"/>
      <c r="L2223" s="194"/>
      <c r="M2223" s="195"/>
    </row>
    <row r="2224" spans="1:13" s="61" customFormat="1" customHeight="1">
      <c r="A2224"/>
      <c r="B2224"/>
      <c r="C2224"/>
      <c r="D2224"/>
      <c r="E2224"/>
      <c r="F2224" s="61"/>
      <c r="G2224" s="196" t="e">
        <f>VLOOKUP(D2224,sku归属!A:B,2,0)</f>
        <v>#N/A</v>
      </c>
      <c r="K2224" s="193"/>
      <c r="L2224" s="194"/>
      <c r="M2224" s="195"/>
    </row>
    <row r="2225" spans="1:13" s="61" customFormat="1" customHeight="1">
      <c r="A2225"/>
      <c r="B2225"/>
      <c r="C2225"/>
      <c r="D2225"/>
      <c r="E2225"/>
      <c r="F2225" s="61"/>
      <c r="G2225" s="196" t="e">
        <f>VLOOKUP(D2225,sku归属!A:B,2,0)</f>
        <v>#N/A</v>
      </c>
      <c r="K2225" s="193"/>
      <c r="L2225" s="194"/>
      <c r="M2225" s="195"/>
    </row>
    <row r="2226" spans="1:13" s="61" customFormat="1" customHeight="1">
      <c r="A2226"/>
      <c r="B2226"/>
      <c r="C2226"/>
      <c r="D2226"/>
      <c r="E2226"/>
      <c r="F2226" s="61"/>
      <c r="G2226" s="196" t="e">
        <f>VLOOKUP(D2226,sku归属!A:B,2,0)</f>
        <v>#N/A</v>
      </c>
      <c r="K2226" s="193"/>
      <c r="L2226" s="194"/>
      <c r="M2226" s="195"/>
    </row>
    <row r="2227" spans="1:13" s="61" customFormat="1" customHeight="1">
      <c r="A2227"/>
      <c r="B2227"/>
      <c r="C2227"/>
      <c r="D2227"/>
      <c r="E2227"/>
      <c r="F2227" s="61"/>
      <c r="G2227" s="196" t="e">
        <f>VLOOKUP(D2227,sku归属!A:B,2,0)</f>
        <v>#N/A</v>
      </c>
      <c r="K2227" s="193"/>
      <c r="L2227" s="194"/>
      <c r="M2227" s="195"/>
    </row>
    <row r="2228" spans="1:13" s="61" customFormat="1" customHeight="1">
      <c r="A2228"/>
      <c r="B2228"/>
      <c r="C2228"/>
      <c r="D2228"/>
      <c r="E2228"/>
      <c r="F2228" s="61"/>
      <c r="G2228" s="196" t="e">
        <f>VLOOKUP(D2228,sku归属!A:B,2,0)</f>
        <v>#N/A</v>
      </c>
      <c r="K2228" s="193"/>
      <c r="L2228" s="194"/>
      <c r="M2228" s="195"/>
    </row>
    <row r="2229" spans="1:13" s="61" customFormat="1" customHeight="1">
      <c r="A2229"/>
      <c r="B2229"/>
      <c r="C2229"/>
      <c r="D2229"/>
      <c r="E2229"/>
      <c r="F2229" s="61"/>
      <c r="G2229" s="196" t="e">
        <f>VLOOKUP(D2229,sku归属!A:B,2,0)</f>
        <v>#N/A</v>
      </c>
      <c r="K2229" s="193"/>
      <c r="L2229" s="194"/>
      <c r="M2229" s="195"/>
    </row>
    <row r="2230" spans="1:13" s="61" customFormat="1" customHeight="1">
      <c r="A2230"/>
      <c r="B2230"/>
      <c r="C2230"/>
      <c r="D2230"/>
      <c r="E2230"/>
      <c r="F2230" s="61"/>
      <c r="G2230" s="196" t="e">
        <f>VLOOKUP(D2230,sku归属!A:B,2,0)</f>
        <v>#N/A</v>
      </c>
      <c r="K2230" s="193"/>
      <c r="L2230" s="194"/>
      <c r="M2230" s="195"/>
    </row>
    <row r="2231" spans="1:13" s="61" customFormat="1" customHeight="1">
      <c r="A2231"/>
      <c r="B2231"/>
      <c r="C2231"/>
      <c r="D2231"/>
      <c r="E2231"/>
      <c r="F2231" s="61"/>
      <c r="G2231" s="196" t="e">
        <f>VLOOKUP(D2231,sku归属!A:B,2,0)</f>
        <v>#N/A</v>
      </c>
      <c r="K2231" s="193"/>
      <c r="L2231" s="194"/>
      <c r="M2231" s="195"/>
    </row>
    <row r="2232" spans="1:13" s="61" customFormat="1" customHeight="1">
      <c r="A2232"/>
      <c r="B2232"/>
      <c r="C2232"/>
      <c r="D2232"/>
      <c r="E2232"/>
      <c r="F2232" s="61"/>
      <c r="G2232" s="196" t="e">
        <f>VLOOKUP(D2232,sku归属!A:B,2,0)</f>
        <v>#N/A</v>
      </c>
      <c r="K2232" s="193"/>
      <c r="L2232" s="194"/>
      <c r="M2232" s="195"/>
    </row>
    <row r="2233" spans="1:13" s="61" customFormat="1" customHeight="1">
      <c r="A2233"/>
      <c r="B2233"/>
      <c r="C2233"/>
      <c r="D2233"/>
      <c r="E2233"/>
      <c r="F2233" s="61"/>
      <c r="G2233" s="196" t="e">
        <f>VLOOKUP(D2233,sku归属!A:B,2,0)</f>
        <v>#N/A</v>
      </c>
      <c r="K2233" s="193"/>
      <c r="L2233" s="194"/>
      <c r="M2233" s="195"/>
    </row>
    <row r="2234" spans="1:13" s="61" customFormat="1" customHeight="1">
      <c r="A2234"/>
      <c r="B2234"/>
      <c r="C2234"/>
      <c r="D2234"/>
      <c r="E2234"/>
      <c r="F2234" s="61"/>
      <c r="G2234" s="196" t="e">
        <f>VLOOKUP(D2234,sku归属!A:B,2,0)</f>
        <v>#N/A</v>
      </c>
      <c r="K2234" s="193"/>
      <c r="L2234" s="194"/>
      <c r="M2234" s="195"/>
    </row>
    <row r="2235" spans="1:13" s="61" customFormat="1" customHeight="1">
      <c r="A2235"/>
      <c r="B2235"/>
      <c r="C2235"/>
      <c r="D2235"/>
      <c r="E2235"/>
      <c r="F2235" s="61"/>
      <c r="G2235" s="196" t="e">
        <f>VLOOKUP(D2235,sku归属!A:B,2,0)</f>
        <v>#N/A</v>
      </c>
      <c r="K2235" s="193"/>
      <c r="L2235" s="194"/>
      <c r="M2235" s="195"/>
    </row>
    <row r="2236" spans="1:13" s="61" customFormat="1" customHeight="1">
      <c r="A2236"/>
      <c r="B2236"/>
      <c r="C2236"/>
      <c r="D2236"/>
      <c r="E2236"/>
      <c r="F2236" s="61"/>
      <c r="G2236" s="196" t="e">
        <f>VLOOKUP(D2236,sku归属!A:B,2,0)</f>
        <v>#N/A</v>
      </c>
      <c r="K2236" s="193"/>
      <c r="L2236" s="194"/>
      <c r="M2236" s="195"/>
    </row>
    <row r="2237" spans="1:13" s="61" customFormat="1" customHeight="1">
      <c r="A2237"/>
      <c r="B2237"/>
      <c r="C2237"/>
      <c r="D2237"/>
      <c r="E2237"/>
      <c r="F2237" s="61"/>
      <c r="G2237" s="196" t="e">
        <f>VLOOKUP(D2237,sku归属!A:B,2,0)</f>
        <v>#N/A</v>
      </c>
      <c r="K2237" s="193"/>
      <c r="L2237" s="194"/>
      <c r="M2237" s="195"/>
    </row>
    <row r="2238" spans="1:13" s="61" customFormat="1" customHeight="1">
      <c r="A2238"/>
      <c r="B2238"/>
      <c r="C2238"/>
      <c r="D2238"/>
      <c r="E2238"/>
      <c r="F2238" s="61"/>
      <c r="G2238" s="196" t="e">
        <f>VLOOKUP(D2238,sku归属!A:B,2,0)</f>
        <v>#N/A</v>
      </c>
      <c r="K2238" s="193"/>
      <c r="L2238" s="194"/>
      <c r="M2238" s="195"/>
    </row>
    <row r="2239" spans="1:13" s="61" customFormat="1" customHeight="1">
      <c r="A2239"/>
      <c r="B2239"/>
      <c r="C2239"/>
      <c r="D2239"/>
      <c r="E2239"/>
      <c r="F2239" s="61"/>
      <c r="G2239" s="196" t="e">
        <f>VLOOKUP(D2239,sku归属!A:B,2,0)</f>
        <v>#N/A</v>
      </c>
      <c r="K2239" s="193"/>
      <c r="L2239" s="194"/>
      <c r="M2239" s="195"/>
    </row>
    <row r="2240" spans="1:13" s="61" customFormat="1" customHeight="1">
      <c r="A2240"/>
      <c r="B2240"/>
      <c r="C2240"/>
      <c r="D2240"/>
      <c r="E2240"/>
      <c r="F2240" s="61"/>
      <c r="G2240" s="196" t="e">
        <f>VLOOKUP(D2240,sku归属!A:B,2,0)</f>
        <v>#N/A</v>
      </c>
      <c r="K2240" s="193"/>
      <c r="L2240" s="194"/>
      <c r="M2240" s="195"/>
    </row>
    <row r="2241" spans="1:13" s="61" customFormat="1" customHeight="1">
      <c r="A2241"/>
      <c r="B2241"/>
      <c r="C2241"/>
      <c r="D2241"/>
      <c r="E2241"/>
      <c r="F2241" s="61"/>
      <c r="G2241" s="196" t="e">
        <f>VLOOKUP(D2241,sku归属!A:B,2,0)</f>
        <v>#N/A</v>
      </c>
      <c r="K2241" s="193"/>
      <c r="L2241" s="194"/>
      <c r="M2241" s="195"/>
    </row>
    <row r="2242" spans="1:13" s="61" customFormat="1" customHeight="1">
      <c r="A2242"/>
      <c r="B2242"/>
      <c r="C2242"/>
      <c r="D2242"/>
      <c r="E2242"/>
      <c r="F2242" s="61"/>
      <c r="G2242" s="196" t="e">
        <f>VLOOKUP(D2242,sku归属!A:B,2,0)</f>
        <v>#N/A</v>
      </c>
      <c r="K2242" s="193"/>
      <c r="L2242" s="194"/>
      <c r="M2242" s="195"/>
    </row>
    <row r="2243" spans="1:13" s="61" customFormat="1" customHeight="1">
      <c r="A2243"/>
      <c r="B2243"/>
      <c r="C2243"/>
      <c r="D2243"/>
      <c r="E2243"/>
      <c r="F2243" s="61"/>
      <c r="G2243" s="196" t="e">
        <f>VLOOKUP(D2243,sku归属!A:B,2,0)</f>
        <v>#N/A</v>
      </c>
      <c r="K2243" s="193"/>
      <c r="L2243" s="194"/>
      <c r="M2243" s="195"/>
    </row>
    <row r="2244" spans="1:13" s="61" customFormat="1" customHeight="1">
      <c r="A2244"/>
      <c r="B2244"/>
      <c r="C2244"/>
      <c r="D2244"/>
      <c r="E2244"/>
      <c r="F2244" s="61"/>
      <c r="G2244" s="196" t="e">
        <f>VLOOKUP(D2244,sku归属!A:B,2,0)</f>
        <v>#N/A</v>
      </c>
      <c r="K2244" s="193"/>
      <c r="L2244" s="194"/>
      <c r="M2244" s="195"/>
    </row>
    <row r="2245" spans="1:13" s="61" customFormat="1" customHeight="1">
      <c r="A2245"/>
      <c r="B2245"/>
      <c r="C2245"/>
      <c r="D2245"/>
      <c r="E2245"/>
      <c r="F2245" s="61"/>
      <c r="G2245" s="196" t="e">
        <f>VLOOKUP(D2245,sku归属!A:B,2,0)</f>
        <v>#N/A</v>
      </c>
      <c r="K2245" s="193"/>
      <c r="L2245" s="194"/>
      <c r="M2245" s="195"/>
    </row>
    <row r="2246" spans="1:13" s="61" customFormat="1" customHeight="1">
      <c r="A2246"/>
      <c r="B2246"/>
      <c r="C2246"/>
      <c r="D2246"/>
      <c r="E2246"/>
      <c r="F2246" s="61"/>
      <c r="G2246" s="196" t="e">
        <f>VLOOKUP(D2246,sku归属!A:B,2,0)</f>
        <v>#N/A</v>
      </c>
      <c r="K2246" s="193"/>
      <c r="L2246" s="194"/>
      <c r="M2246" s="195"/>
    </row>
    <row r="2247" spans="1:13" s="61" customFormat="1" customHeight="1">
      <c r="A2247"/>
      <c r="B2247"/>
      <c r="C2247"/>
      <c r="D2247"/>
      <c r="E2247"/>
      <c r="F2247" s="61"/>
      <c r="G2247" s="196" t="e">
        <f>VLOOKUP(D2247,sku归属!A:B,2,0)</f>
        <v>#N/A</v>
      </c>
      <c r="K2247" s="193"/>
      <c r="L2247" s="194"/>
      <c r="M2247" s="195"/>
    </row>
    <row r="2248" spans="1:13" s="61" customFormat="1" customHeight="1">
      <c r="A2248"/>
      <c r="B2248"/>
      <c r="C2248"/>
      <c r="D2248"/>
      <c r="E2248"/>
      <c r="F2248" s="61"/>
      <c r="G2248" s="196" t="e">
        <f>VLOOKUP(D2248,sku归属!A:B,2,0)</f>
        <v>#N/A</v>
      </c>
      <c r="K2248" s="193"/>
      <c r="L2248" s="194"/>
      <c r="M2248" s="195"/>
    </row>
    <row r="2249" spans="1:13" s="61" customFormat="1" customHeight="1">
      <c r="A2249"/>
      <c r="B2249"/>
      <c r="C2249"/>
      <c r="D2249"/>
      <c r="E2249"/>
      <c r="F2249" s="61"/>
      <c r="G2249" s="196" t="e">
        <f>VLOOKUP(D2249,sku归属!A:B,2,0)</f>
        <v>#N/A</v>
      </c>
      <c r="K2249" s="193"/>
      <c r="L2249" s="194"/>
      <c r="M2249" s="195"/>
    </row>
    <row r="2250" spans="1:13" s="61" customFormat="1" customHeight="1">
      <c r="A2250"/>
      <c r="B2250"/>
      <c r="C2250"/>
      <c r="D2250"/>
      <c r="E2250"/>
      <c r="F2250" s="61"/>
      <c r="G2250" s="196" t="e">
        <f>VLOOKUP(D2250,sku归属!A:B,2,0)</f>
        <v>#N/A</v>
      </c>
      <c r="K2250" s="193"/>
      <c r="L2250" s="194"/>
      <c r="M2250" s="195"/>
    </row>
    <row r="2251" spans="1:13" s="61" customFormat="1" customHeight="1">
      <c r="A2251"/>
      <c r="B2251"/>
      <c r="C2251"/>
      <c r="D2251"/>
      <c r="E2251"/>
      <c r="F2251" s="61"/>
      <c r="G2251" s="196" t="e">
        <f>VLOOKUP(D2251,sku归属!A:B,2,0)</f>
        <v>#N/A</v>
      </c>
      <c r="K2251" s="193"/>
      <c r="L2251" s="194"/>
      <c r="M2251" s="195"/>
    </row>
    <row r="2252" spans="1:13" s="61" customFormat="1" customHeight="1">
      <c r="A2252"/>
      <c r="B2252"/>
      <c r="C2252"/>
      <c r="D2252"/>
      <c r="E2252"/>
      <c r="F2252" s="61"/>
      <c r="G2252" s="196" t="e">
        <f>VLOOKUP(D2252,sku归属!A:B,2,0)</f>
        <v>#N/A</v>
      </c>
      <c r="K2252" s="193"/>
      <c r="L2252" s="194"/>
      <c r="M2252" s="195"/>
    </row>
    <row r="2253" spans="1:13" s="61" customFormat="1" customHeight="1">
      <c r="A2253"/>
      <c r="B2253"/>
      <c r="C2253"/>
      <c r="D2253"/>
      <c r="E2253"/>
      <c r="F2253" s="61"/>
      <c r="G2253" s="196" t="e">
        <f>VLOOKUP(D2253,sku归属!A:B,2,0)</f>
        <v>#N/A</v>
      </c>
      <c r="K2253" s="193"/>
      <c r="L2253" s="194"/>
      <c r="M2253" s="195"/>
    </row>
    <row r="2254" spans="1:13" s="61" customFormat="1" customHeight="1">
      <c r="A2254"/>
      <c r="B2254"/>
      <c r="C2254"/>
      <c r="D2254"/>
      <c r="E2254"/>
      <c r="F2254" s="61"/>
      <c r="G2254" s="196" t="e">
        <f>VLOOKUP(D2254,sku归属!A:B,2,0)</f>
        <v>#N/A</v>
      </c>
      <c r="K2254" s="193"/>
      <c r="L2254" s="194"/>
      <c r="M2254" s="195"/>
    </row>
    <row r="2255" spans="1:13" s="61" customFormat="1" customHeight="1">
      <c r="A2255"/>
      <c r="B2255"/>
      <c r="C2255"/>
      <c r="D2255"/>
      <c r="E2255"/>
      <c r="F2255" s="61"/>
      <c r="G2255" s="196" t="e">
        <f>VLOOKUP(D2255,sku归属!A:B,2,0)</f>
        <v>#N/A</v>
      </c>
      <c r="K2255" s="193"/>
      <c r="L2255" s="194"/>
      <c r="M2255" s="195"/>
    </row>
    <row r="2256" spans="1:13" s="61" customFormat="1" customHeight="1">
      <c r="A2256"/>
      <c r="B2256"/>
      <c r="C2256"/>
      <c r="D2256"/>
      <c r="E2256"/>
      <c r="F2256" s="61"/>
      <c r="G2256" s="196" t="e">
        <f>VLOOKUP(D2256,sku归属!A:B,2,0)</f>
        <v>#N/A</v>
      </c>
      <c r="K2256" s="193"/>
      <c r="L2256" s="194"/>
      <c r="M2256" s="195"/>
    </row>
    <row r="2257" spans="1:13" s="61" customFormat="1" customHeight="1">
      <c r="A2257"/>
      <c r="B2257"/>
      <c r="C2257"/>
      <c r="D2257"/>
      <c r="E2257"/>
      <c r="F2257" s="61"/>
      <c r="G2257" s="196" t="e">
        <f>VLOOKUP(D2257,sku归属!A:B,2,0)</f>
        <v>#N/A</v>
      </c>
      <c r="K2257" s="193"/>
      <c r="L2257" s="194"/>
      <c r="M2257" s="195"/>
    </row>
    <row r="2258" spans="1:13" s="61" customFormat="1" customHeight="1">
      <c r="A2258"/>
      <c r="B2258"/>
      <c r="C2258"/>
      <c r="D2258"/>
      <c r="E2258"/>
      <c r="F2258" s="61"/>
      <c r="G2258" s="196" t="e">
        <f>VLOOKUP(D2258,sku归属!A:B,2,0)</f>
        <v>#N/A</v>
      </c>
      <c r="K2258" s="193"/>
      <c r="L2258" s="194"/>
      <c r="M2258" s="195"/>
    </row>
    <row r="2259" spans="1:13" s="61" customFormat="1" customHeight="1">
      <c r="A2259"/>
      <c r="B2259"/>
      <c r="C2259"/>
      <c r="D2259"/>
      <c r="E2259"/>
      <c r="F2259" s="61"/>
      <c r="G2259" s="196" t="e">
        <f>VLOOKUP(D2259,sku归属!A:B,2,0)</f>
        <v>#N/A</v>
      </c>
      <c r="K2259" s="193"/>
      <c r="L2259" s="194"/>
      <c r="M2259" s="195"/>
    </row>
    <row r="2260" spans="1:13" s="61" customFormat="1" customHeight="1">
      <c r="A2260"/>
      <c r="B2260"/>
      <c r="C2260"/>
      <c r="D2260"/>
      <c r="E2260"/>
      <c r="F2260" s="61"/>
      <c r="G2260" s="196" t="e">
        <f>VLOOKUP(D2260,sku归属!A:B,2,0)</f>
        <v>#N/A</v>
      </c>
      <c r="K2260" s="193"/>
      <c r="L2260" s="194"/>
      <c r="M2260" s="195"/>
    </row>
    <row r="2261" spans="1:13" s="61" customFormat="1" customHeight="1">
      <c r="A2261"/>
      <c r="B2261"/>
      <c r="C2261"/>
      <c r="D2261"/>
      <c r="E2261"/>
      <c r="F2261" s="61"/>
      <c r="G2261" s="196" t="e">
        <f>VLOOKUP(D2261,sku归属!A:B,2,0)</f>
        <v>#N/A</v>
      </c>
      <c r="K2261" s="193"/>
      <c r="L2261" s="194"/>
      <c r="M2261" s="195"/>
    </row>
    <row r="2262" spans="1:13" s="61" customFormat="1" customHeight="1">
      <c r="A2262"/>
      <c r="B2262"/>
      <c r="C2262"/>
      <c r="D2262"/>
      <c r="E2262"/>
      <c r="F2262" s="61"/>
      <c r="G2262" s="196" t="e">
        <f>VLOOKUP(D2262,sku归属!A:B,2,0)</f>
        <v>#N/A</v>
      </c>
      <c r="K2262" s="193"/>
      <c r="L2262" s="194"/>
      <c r="M2262" s="195"/>
    </row>
    <row r="2263" spans="1:13" s="61" customFormat="1" customHeight="1">
      <c r="A2263"/>
      <c r="B2263"/>
      <c r="C2263"/>
      <c r="D2263"/>
      <c r="E2263"/>
      <c r="F2263" s="61"/>
      <c r="G2263" s="196" t="e">
        <f>VLOOKUP(D2263,sku归属!A:B,2,0)</f>
        <v>#N/A</v>
      </c>
      <c r="K2263" s="193"/>
      <c r="L2263" s="194"/>
      <c r="M2263" s="195"/>
    </row>
    <row r="2264" spans="1:13" s="61" customFormat="1" customHeight="1">
      <c r="A2264"/>
      <c r="B2264"/>
      <c r="C2264"/>
      <c r="D2264"/>
      <c r="E2264"/>
      <c r="F2264" s="61"/>
      <c r="G2264" s="196" t="e">
        <f>VLOOKUP(D2264,sku归属!A:B,2,0)</f>
        <v>#N/A</v>
      </c>
      <c r="K2264" s="193"/>
      <c r="L2264" s="194"/>
      <c r="M2264" s="195"/>
    </row>
    <row r="2265" spans="1:13" s="61" customFormat="1" customHeight="1">
      <c r="A2265"/>
      <c r="B2265"/>
      <c r="C2265"/>
      <c r="D2265"/>
      <c r="E2265"/>
      <c r="F2265" s="61"/>
      <c r="G2265" s="196" t="e">
        <f>VLOOKUP(D2265,sku归属!A:B,2,0)</f>
        <v>#N/A</v>
      </c>
      <c r="K2265" s="193"/>
      <c r="L2265" s="194"/>
      <c r="M2265" s="195"/>
    </row>
    <row r="2266" spans="1:13" s="61" customFormat="1" customHeight="1">
      <c r="A2266"/>
      <c r="B2266"/>
      <c r="C2266"/>
      <c r="D2266"/>
      <c r="E2266"/>
      <c r="F2266" s="61"/>
      <c r="G2266" s="196" t="e">
        <f>VLOOKUP(D2266,sku归属!A:B,2,0)</f>
        <v>#N/A</v>
      </c>
      <c r="K2266" s="193"/>
      <c r="L2266" s="194"/>
      <c r="M2266" s="195"/>
    </row>
    <row r="2267" spans="1:13" s="61" customFormat="1" customHeight="1">
      <c r="A2267"/>
      <c r="B2267"/>
      <c r="C2267"/>
      <c r="D2267"/>
      <c r="E2267"/>
      <c r="F2267" s="61"/>
      <c r="G2267" s="196" t="e">
        <f>VLOOKUP(D2267,sku归属!A:B,2,0)</f>
        <v>#N/A</v>
      </c>
      <c r="K2267" s="193"/>
      <c r="L2267" s="194"/>
      <c r="M2267" s="195"/>
    </row>
    <row r="2268" spans="1:13" s="61" customFormat="1" customHeight="1">
      <c r="A2268"/>
      <c r="B2268"/>
      <c r="C2268"/>
      <c r="D2268"/>
      <c r="E2268"/>
      <c r="F2268" s="61"/>
      <c r="G2268" s="196" t="e">
        <f>VLOOKUP(D2268,sku归属!A:B,2,0)</f>
        <v>#N/A</v>
      </c>
      <c r="K2268" s="193"/>
      <c r="L2268" s="194"/>
      <c r="M2268" s="195"/>
    </row>
    <row r="2269" spans="1:13" s="61" customFormat="1" customHeight="1">
      <c r="A2269"/>
      <c r="B2269"/>
      <c r="C2269"/>
      <c r="D2269"/>
      <c r="E2269"/>
      <c r="F2269" s="61"/>
      <c r="G2269" s="196" t="e">
        <f>VLOOKUP(D2269,sku归属!A:B,2,0)</f>
        <v>#N/A</v>
      </c>
      <c r="K2269" s="193"/>
      <c r="L2269" s="194"/>
      <c r="M2269" s="195"/>
    </row>
    <row r="2270" spans="1:13" s="61" customFormat="1" customHeight="1">
      <c r="A2270"/>
      <c r="B2270"/>
      <c r="C2270"/>
      <c r="D2270"/>
      <c r="E2270"/>
      <c r="F2270" s="61"/>
      <c r="G2270" s="196" t="e">
        <f>VLOOKUP(D2270,sku归属!A:B,2,0)</f>
        <v>#N/A</v>
      </c>
      <c r="K2270" s="193"/>
      <c r="L2270" s="194"/>
      <c r="M2270" s="195"/>
    </row>
    <row r="2271" spans="1:13" s="61" customFormat="1" customHeight="1">
      <c r="A2271"/>
      <c r="B2271"/>
      <c r="C2271"/>
      <c r="D2271"/>
      <c r="E2271"/>
      <c r="F2271" s="61"/>
      <c r="G2271" s="196" t="e">
        <f>VLOOKUP(D2271,sku归属!A:B,2,0)</f>
        <v>#N/A</v>
      </c>
      <c r="K2271" s="193"/>
      <c r="L2271" s="194"/>
      <c r="M2271" s="195"/>
    </row>
    <row r="2272" spans="1:13" s="61" customFormat="1" customHeight="1">
      <c r="A2272"/>
      <c r="B2272"/>
      <c r="C2272"/>
      <c r="D2272"/>
      <c r="E2272"/>
      <c r="F2272" s="61"/>
      <c r="G2272" s="196" t="e">
        <f>VLOOKUP(D2272,sku归属!A:B,2,0)</f>
        <v>#N/A</v>
      </c>
      <c r="K2272" s="193"/>
      <c r="L2272" s="194"/>
      <c r="M2272" s="195"/>
    </row>
    <row r="2273" spans="1:13" s="61" customFormat="1" customHeight="1">
      <c r="A2273"/>
      <c r="B2273"/>
      <c r="C2273"/>
      <c r="D2273"/>
      <c r="E2273"/>
      <c r="F2273" s="61"/>
      <c r="G2273" s="196" t="e">
        <f>VLOOKUP(D2273,sku归属!A:B,2,0)</f>
        <v>#N/A</v>
      </c>
      <c r="K2273" s="193"/>
      <c r="L2273" s="194"/>
      <c r="M2273" s="195"/>
    </row>
    <row r="2274" spans="1:13" s="61" customFormat="1" customHeight="1">
      <c r="A2274"/>
      <c r="B2274"/>
      <c r="C2274"/>
      <c r="D2274"/>
      <c r="E2274"/>
      <c r="F2274" s="61"/>
      <c r="G2274" s="196" t="e">
        <f>VLOOKUP(D2274,sku归属!A:B,2,0)</f>
        <v>#N/A</v>
      </c>
      <c r="K2274" s="193"/>
      <c r="L2274" s="194"/>
      <c r="M2274" s="195"/>
    </row>
    <row r="2275" spans="1:13" s="61" customFormat="1" customHeight="1">
      <c r="A2275"/>
      <c r="B2275"/>
      <c r="C2275"/>
      <c r="D2275"/>
      <c r="E2275"/>
      <c r="F2275" s="61"/>
      <c r="G2275" s="196" t="e">
        <f>VLOOKUP(D2275,sku归属!A:B,2,0)</f>
        <v>#N/A</v>
      </c>
      <c r="K2275" s="193"/>
      <c r="L2275" s="194"/>
      <c r="M2275" s="195"/>
    </row>
    <row r="2276" spans="1:13" s="61" customFormat="1" customHeight="1">
      <c r="A2276"/>
      <c r="B2276"/>
      <c r="C2276"/>
      <c r="D2276"/>
      <c r="E2276"/>
      <c r="F2276" s="61"/>
      <c r="G2276" s="196" t="e">
        <f>VLOOKUP(D2276,sku归属!A:B,2,0)</f>
        <v>#N/A</v>
      </c>
      <c r="K2276" s="193"/>
      <c r="L2276" s="194"/>
      <c r="M2276" s="195"/>
    </row>
    <row r="2277" spans="1:13" s="61" customFormat="1" customHeight="1">
      <c r="A2277"/>
      <c r="B2277"/>
      <c r="C2277"/>
      <c r="D2277"/>
      <c r="E2277"/>
      <c r="F2277" s="61"/>
      <c r="G2277" s="196" t="e">
        <f>VLOOKUP(D2277,sku归属!A:B,2,0)</f>
        <v>#N/A</v>
      </c>
      <c r="K2277" s="193"/>
      <c r="L2277" s="194"/>
      <c r="M2277" s="195"/>
    </row>
    <row r="2278" spans="1:13" s="61" customFormat="1" customHeight="1">
      <c r="A2278"/>
      <c r="B2278"/>
      <c r="C2278"/>
      <c r="D2278"/>
      <c r="E2278"/>
      <c r="F2278" s="61"/>
      <c r="G2278" s="196" t="e">
        <f>VLOOKUP(D2278,sku归属!A:B,2,0)</f>
        <v>#N/A</v>
      </c>
      <c r="K2278" s="193"/>
      <c r="L2278" s="194"/>
      <c r="M2278" s="195"/>
    </row>
    <row r="2279" spans="1:13" s="61" customFormat="1" customHeight="1">
      <c r="A2279"/>
      <c r="B2279"/>
      <c r="C2279"/>
      <c r="D2279"/>
      <c r="E2279"/>
      <c r="F2279" s="61"/>
      <c r="G2279" s="196" t="e">
        <f>VLOOKUP(D2279,sku归属!A:B,2,0)</f>
        <v>#N/A</v>
      </c>
      <c r="K2279" s="193"/>
      <c r="L2279" s="194"/>
      <c r="M2279" s="195"/>
    </row>
    <row r="2280" spans="1:13" s="61" customFormat="1" customHeight="1">
      <c r="A2280"/>
      <c r="B2280"/>
      <c r="C2280"/>
      <c r="D2280"/>
      <c r="E2280"/>
      <c r="F2280" s="61"/>
      <c r="G2280" s="196" t="e">
        <f>VLOOKUP(D2280,sku归属!A:B,2,0)</f>
        <v>#N/A</v>
      </c>
      <c r="K2280" s="193"/>
      <c r="L2280" s="194"/>
      <c r="M2280" s="195"/>
    </row>
    <row r="2281" spans="1:13" s="61" customFormat="1" customHeight="1">
      <c r="A2281"/>
      <c r="B2281"/>
      <c r="C2281"/>
      <c r="D2281"/>
      <c r="E2281"/>
      <c r="F2281" s="61"/>
      <c r="G2281" s="196" t="e">
        <f>VLOOKUP(D2281,sku归属!A:B,2,0)</f>
        <v>#N/A</v>
      </c>
      <c r="K2281" s="193"/>
      <c r="L2281" s="194"/>
      <c r="M2281" s="195"/>
    </row>
    <row r="2282" spans="1:13" s="61" customFormat="1" customHeight="1">
      <c r="A2282"/>
      <c r="B2282"/>
      <c r="C2282"/>
      <c r="D2282"/>
      <c r="E2282"/>
      <c r="F2282" s="61"/>
      <c r="G2282" s="196" t="e">
        <f>VLOOKUP(D2282,sku归属!A:B,2,0)</f>
        <v>#N/A</v>
      </c>
      <c r="K2282" s="193"/>
      <c r="L2282" s="194"/>
      <c r="M2282" s="195"/>
    </row>
    <row r="2283" spans="1:13" s="61" customFormat="1" customHeight="1">
      <c r="A2283"/>
      <c r="B2283"/>
      <c r="C2283"/>
      <c r="D2283"/>
      <c r="E2283"/>
      <c r="F2283" s="61"/>
      <c r="G2283" s="196" t="e">
        <f>VLOOKUP(D2283,sku归属!A:B,2,0)</f>
        <v>#N/A</v>
      </c>
      <c r="K2283" s="193"/>
      <c r="L2283" s="194"/>
      <c r="M2283" s="195"/>
    </row>
    <row r="2284" spans="1:13" s="61" customFormat="1" customHeight="1">
      <c r="A2284"/>
      <c r="B2284"/>
      <c r="C2284"/>
      <c r="D2284"/>
      <c r="E2284"/>
      <c r="F2284" s="61"/>
      <c r="G2284" s="196" t="e">
        <f>VLOOKUP(D2284,sku归属!A:B,2,0)</f>
        <v>#N/A</v>
      </c>
      <c r="K2284" s="193"/>
      <c r="L2284" s="194"/>
      <c r="M2284" s="195"/>
    </row>
    <row r="2285" spans="1:13" s="61" customFormat="1" customHeight="1">
      <c r="A2285"/>
      <c r="B2285"/>
      <c r="C2285"/>
      <c r="D2285"/>
      <c r="E2285"/>
      <c r="F2285" s="61"/>
      <c r="G2285" s="196" t="e">
        <f>VLOOKUP(D2285,sku归属!A:B,2,0)</f>
        <v>#N/A</v>
      </c>
      <c r="K2285" s="193"/>
      <c r="L2285" s="194"/>
      <c r="M2285" s="195"/>
    </row>
    <row r="2286" spans="1:13" s="61" customFormat="1" customHeight="1">
      <c r="A2286"/>
      <c r="B2286"/>
      <c r="C2286"/>
      <c r="D2286"/>
      <c r="E2286"/>
      <c r="F2286" s="61"/>
      <c r="G2286" s="196" t="e">
        <f>VLOOKUP(D2286,sku归属!A:B,2,0)</f>
        <v>#N/A</v>
      </c>
      <c r="K2286" s="193"/>
      <c r="L2286" s="194"/>
      <c r="M2286" s="195"/>
    </row>
    <row r="2287" spans="1:13" s="61" customFormat="1" customHeight="1">
      <c r="A2287"/>
      <c r="B2287"/>
      <c r="C2287"/>
      <c r="D2287"/>
      <c r="E2287"/>
      <c r="F2287" s="61"/>
      <c r="G2287" s="196" t="e">
        <f>VLOOKUP(D2287,sku归属!A:B,2,0)</f>
        <v>#N/A</v>
      </c>
      <c r="K2287" s="193"/>
      <c r="L2287" s="194"/>
      <c r="M2287" s="195"/>
    </row>
    <row r="2288" spans="1:13" s="61" customFormat="1" customHeight="1">
      <c r="A2288"/>
      <c r="B2288"/>
      <c r="C2288"/>
      <c r="D2288"/>
      <c r="E2288"/>
      <c r="F2288" s="61"/>
      <c r="G2288" s="196" t="e">
        <f>VLOOKUP(D2288,sku归属!A:B,2,0)</f>
        <v>#N/A</v>
      </c>
      <c r="K2288" s="193"/>
      <c r="L2288" s="194"/>
      <c r="M2288" s="195"/>
    </row>
    <row r="2289" spans="1:13" s="61" customFormat="1" customHeight="1">
      <c r="A2289"/>
      <c r="B2289"/>
      <c r="C2289"/>
      <c r="D2289"/>
      <c r="E2289"/>
      <c r="F2289" s="61"/>
      <c r="G2289" s="196" t="e">
        <f>VLOOKUP(D2289,sku归属!A:B,2,0)</f>
        <v>#N/A</v>
      </c>
      <c r="K2289" s="193"/>
      <c r="L2289" s="194"/>
      <c r="M2289" s="195"/>
    </row>
    <row r="2290" spans="1:13" s="61" customFormat="1" customHeight="1">
      <c r="A2290"/>
      <c r="B2290"/>
      <c r="C2290"/>
      <c r="D2290"/>
      <c r="E2290"/>
      <c r="F2290" s="61"/>
      <c r="G2290" s="196" t="e">
        <f>VLOOKUP(D2290,sku归属!A:B,2,0)</f>
        <v>#N/A</v>
      </c>
      <c r="K2290" s="193"/>
      <c r="L2290" s="194"/>
      <c r="M2290" s="195"/>
    </row>
    <row r="2291" spans="1:13" s="61" customFormat="1" customHeight="1">
      <c r="A2291"/>
      <c r="B2291"/>
      <c r="C2291"/>
      <c r="D2291"/>
      <c r="E2291"/>
      <c r="F2291" s="61"/>
      <c r="G2291" s="196" t="e">
        <f>VLOOKUP(D2291,sku归属!A:B,2,0)</f>
        <v>#N/A</v>
      </c>
      <c r="K2291" s="193"/>
      <c r="L2291" s="194"/>
      <c r="M2291" s="195"/>
    </row>
    <row r="2292" spans="1:13" s="61" customFormat="1" customHeight="1">
      <c r="A2292"/>
      <c r="B2292"/>
      <c r="C2292"/>
      <c r="D2292"/>
      <c r="E2292"/>
      <c r="F2292" s="61"/>
      <c r="G2292" s="196" t="e">
        <f>VLOOKUP(D2292,sku归属!A:B,2,0)</f>
        <v>#N/A</v>
      </c>
      <c r="K2292" s="193"/>
      <c r="L2292" s="194"/>
      <c r="M2292" s="195"/>
    </row>
    <row r="2293" spans="1:13" s="61" customFormat="1" customHeight="1">
      <c r="A2293"/>
      <c r="B2293"/>
      <c r="C2293"/>
      <c r="D2293"/>
      <c r="E2293"/>
      <c r="F2293" s="61"/>
      <c r="G2293" s="196" t="e">
        <f>VLOOKUP(D2293,sku归属!A:B,2,0)</f>
        <v>#N/A</v>
      </c>
      <c r="K2293" s="193"/>
      <c r="L2293" s="194"/>
      <c r="M2293" s="195"/>
    </row>
    <row r="2294" spans="1:13" s="61" customFormat="1" customHeight="1">
      <c r="A2294"/>
      <c r="B2294"/>
      <c r="C2294"/>
      <c r="D2294"/>
      <c r="E2294"/>
      <c r="F2294" s="61"/>
      <c r="G2294" s="196" t="e">
        <f>VLOOKUP(D2294,sku归属!A:B,2,0)</f>
        <v>#N/A</v>
      </c>
      <c r="K2294" s="193"/>
      <c r="L2294" s="194"/>
      <c r="M2294" s="195"/>
    </row>
    <row r="2295" spans="1:13" s="61" customFormat="1" customHeight="1">
      <c r="A2295"/>
      <c r="B2295"/>
      <c r="C2295"/>
      <c r="D2295"/>
      <c r="E2295"/>
      <c r="F2295" s="61"/>
      <c r="G2295" s="196" t="e">
        <f>VLOOKUP(D2295,sku归属!A:B,2,0)</f>
        <v>#N/A</v>
      </c>
      <c r="K2295" s="193"/>
      <c r="L2295" s="194"/>
      <c r="M2295" s="195"/>
    </row>
    <row r="2296" spans="1:13" s="61" customFormat="1" customHeight="1">
      <c r="A2296"/>
      <c r="B2296"/>
      <c r="C2296"/>
      <c r="D2296"/>
      <c r="E2296"/>
      <c r="F2296" s="61"/>
      <c r="G2296" s="196" t="e">
        <f>VLOOKUP(D2296,sku归属!A:B,2,0)</f>
        <v>#N/A</v>
      </c>
      <c r="K2296" s="193"/>
      <c r="L2296" s="194"/>
      <c r="M2296" s="195"/>
    </row>
    <row r="2297" spans="1:13" s="61" customFormat="1" customHeight="1">
      <c r="A2297"/>
      <c r="B2297"/>
      <c r="C2297"/>
      <c r="D2297"/>
      <c r="E2297"/>
      <c r="F2297" s="61"/>
      <c r="G2297" s="196" t="e">
        <f>VLOOKUP(D2297,sku归属!A:B,2,0)</f>
        <v>#N/A</v>
      </c>
      <c r="K2297" s="193"/>
      <c r="L2297" s="194"/>
      <c r="M2297" s="195"/>
    </row>
    <row r="2298" spans="1:13" s="61" customFormat="1" customHeight="1">
      <c r="A2298"/>
      <c r="B2298"/>
      <c r="C2298"/>
      <c r="D2298"/>
      <c r="E2298"/>
      <c r="F2298" s="61"/>
      <c r="G2298" s="196" t="e">
        <f>VLOOKUP(D2298,sku归属!A:B,2,0)</f>
        <v>#N/A</v>
      </c>
      <c r="K2298" s="193"/>
      <c r="L2298" s="194"/>
      <c r="M2298" s="195"/>
    </row>
    <row r="2299" spans="1:13" s="61" customFormat="1" customHeight="1">
      <c r="A2299"/>
      <c r="B2299"/>
      <c r="C2299"/>
      <c r="D2299"/>
      <c r="E2299"/>
      <c r="F2299" s="61"/>
      <c r="G2299" s="196" t="e">
        <f>VLOOKUP(D2299,sku归属!A:B,2,0)</f>
        <v>#N/A</v>
      </c>
      <c r="K2299" s="193"/>
      <c r="L2299" s="194"/>
      <c r="M2299" s="195"/>
    </row>
    <row r="2300" spans="1:13" s="61" customFormat="1" customHeight="1">
      <c r="A2300"/>
      <c r="B2300"/>
      <c r="C2300"/>
      <c r="D2300"/>
      <c r="E2300"/>
      <c r="F2300" s="61"/>
      <c r="G2300" s="196" t="e">
        <f>VLOOKUP(D2300,sku归属!A:B,2,0)</f>
        <v>#N/A</v>
      </c>
      <c r="K2300" s="193"/>
      <c r="L2300" s="194"/>
      <c r="M2300" s="195"/>
    </row>
    <row r="2301" spans="1:13" s="61" customFormat="1" customHeight="1">
      <c r="A2301"/>
      <c r="B2301"/>
      <c r="C2301"/>
      <c r="D2301"/>
      <c r="E2301"/>
      <c r="F2301" s="61"/>
      <c r="G2301" s="196" t="e">
        <f>VLOOKUP(D2301,sku归属!A:B,2,0)</f>
        <v>#N/A</v>
      </c>
      <c r="K2301" s="193"/>
      <c r="L2301" s="194"/>
      <c r="M2301" s="195"/>
    </row>
    <row r="2302" spans="1:13" s="61" customFormat="1" customHeight="1">
      <c r="A2302"/>
      <c r="B2302"/>
      <c r="C2302"/>
      <c r="D2302"/>
      <c r="E2302"/>
      <c r="F2302" s="61"/>
      <c r="G2302" s="196" t="e">
        <f>VLOOKUP(D2302,sku归属!A:B,2,0)</f>
        <v>#N/A</v>
      </c>
      <c r="K2302" s="193"/>
      <c r="L2302" s="194"/>
      <c r="M2302" s="195"/>
    </row>
    <row r="2303" spans="1:13" s="61" customFormat="1" customHeight="1">
      <c r="A2303"/>
      <c r="B2303"/>
      <c r="C2303"/>
      <c r="D2303"/>
      <c r="E2303"/>
      <c r="F2303" s="61"/>
      <c r="G2303" s="196" t="e">
        <f>VLOOKUP(D2303,sku归属!A:B,2,0)</f>
        <v>#N/A</v>
      </c>
      <c r="K2303" s="193"/>
      <c r="L2303" s="194"/>
      <c r="M2303" s="195"/>
    </row>
    <row r="2304" spans="1:13" s="61" customFormat="1" customHeight="1">
      <c r="A2304"/>
      <c r="B2304"/>
      <c r="C2304"/>
      <c r="D2304"/>
      <c r="E2304"/>
      <c r="F2304" s="61"/>
      <c r="G2304" s="196" t="e">
        <f>VLOOKUP(D2304,sku归属!A:B,2,0)</f>
        <v>#N/A</v>
      </c>
      <c r="K2304" s="193"/>
      <c r="L2304" s="194"/>
      <c r="M2304" s="195"/>
    </row>
    <row r="2305" spans="1:13" s="61" customFormat="1" customHeight="1">
      <c r="A2305"/>
      <c r="B2305"/>
      <c r="C2305"/>
      <c r="D2305"/>
      <c r="E2305"/>
      <c r="F2305" s="61"/>
      <c r="G2305" s="196" t="e">
        <f>VLOOKUP(D2305,sku归属!A:B,2,0)</f>
        <v>#N/A</v>
      </c>
      <c r="K2305" s="193"/>
      <c r="L2305" s="194"/>
      <c r="M2305" s="195"/>
    </row>
    <row r="2306" spans="1:13" s="61" customFormat="1" customHeight="1">
      <c r="A2306"/>
      <c r="B2306"/>
      <c r="C2306"/>
      <c r="D2306"/>
      <c r="E2306"/>
      <c r="F2306" s="61"/>
      <c r="G2306" s="196" t="e">
        <f>VLOOKUP(D2306,sku归属!A:B,2,0)</f>
        <v>#N/A</v>
      </c>
      <c r="K2306" s="193"/>
      <c r="L2306" s="194"/>
      <c r="M2306" s="195"/>
    </row>
    <row r="2307" spans="1:13" s="61" customFormat="1" customHeight="1">
      <c r="A2307"/>
      <c r="B2307"/>
      <c r="C2307"/>
      <c r="D2307"/>
      <c r="E2307"/>
      <c r="F2307" s="61"/>
      <c r="G2307" s="196" t="e">
        <f>VLOOKUP(D2307,sku归属!A:B,2,0)</f>
        <v>#N/A</v>
      </c>
      <c r="K2307" s="193"/>
      <c r="L2307" s="194"/>
      <c r="M2307" s="195"/>
    </row>
    <row r="2308" spans="1:13" s="61" customFormat="1" customHeight="1">
      <c r="A2308"/>
      <c r="B2308"/>
      <c r="C2308"/>
      <c r="D2308"/>
      <c r="E2308"/>
      <c r="F2308" s="61"/>
      <c r="G2308" s="196" t="e">
        <f>VLOOKUP(D2308,sku归属!A:B,2,0)</f>
        <v>#N/A</v>
      </c>
      <c r="K2308" s="193"/>
      <c r="L2308" s="194"/>
      <c r="M2308" s="195"/>
    </row>
    <row r="2309" spans="1:13" s="61" customFormat="1" customHeight="1">
      <c r="A2309"/>
      <c r="B2309"/>
      <c r="C2309"/>
      <c r="D2309"/>
      <c r="E2309"/>
      <c r="F2309" s="61"/>
      <c r="G2309" s="196" t="e">
        <f>VLOOKUP(D2309,sku归属!A:B,2,0)</f>
        <v>#N/A</v>
      </c>
      <c r="K2309" s="193"/>
      <c r="L2309" s="194"/>
      <c r="M2309" s="195"/>
    </row>
    <row r="2310" spans="1:13" s="61" customFormat="1" customHeight="1">
      <c r="A2310"/>
      <c r="B2310"/>
      <c r="C2310"/>
      <c r="D2310"/>
      <c r="E2310"/>
      <c r="F2310" s="61"/>
      <c r="G2310" s="196" t="e">
        <f>VLOOKUP(D2310,sku归属!A:B,2,0)</f>
        <v>#N/A</v>
      </c>
      <c r="K2310" s="193"/>
      <c r="L2310" s="194"/>
      <c r="M2310" s="195"/>
    </row>
    <row r="2311" spans="1:13" s="61" customFormat="1" customHeight="1">
      <c r="A2311"/>
      <c r="B2311"/>
      <c r="C2311"/>
      <c r="D2311"/>
      <c r="E2311"/>
      <c r="F2311" s="61"/>
      <c r="G2311" s="196" t="e">
        <f>VLOOKUP(D2311,sku归属!A:B,2,0)</f>
        <v>#N/A</v>
      </c>
      <c r="K2311" s="193"/>
      <c r="L2311" s="194"/>
      <c r="M2311" s="195"/>
    </row>
    <row r="2312" spans="1:13" s="61" customFormat="1" customHeight="1">
      <c r="A2312"/>
      <c r="B2312"/>
      <c r="C2312"/>
      <c r="D2312"/>
      <c r="E2312"/>
      <c r="F2312" s="61"/>
      <c r="G2312" s="196" t="e">
        <f>VLOOKUP(D2312,sku归属!A:B,2,0)</f>
        <v>#N/A</v>
      </c>
      <c r="K2312" s="193"/>
      <c r="L2312" s="194"/>
      <c r="M2312" s="195"/>
    </row>
    <row r="2313" spans="1:13" s="61" customFormat="1" customHeight="1">
      <c r="A2313"/>
      <c r="B2313"/>
      <c r="C2313"/>
      <c r="D2313"/>
      <c r="E2313"/>
      <c r="F2313" s="61"/>
      <c r="G2313" s="196" t="e">
        <f>VLOOKUP(D2313,sku归属!A:B,2,0)</f>
        <v>#N/A</v>
      </c>
      <c r="K2313" s="193"/>
      <c r="L2313" s="194"/>
      <c r="M2313" s="195"/>
    </row>
    <row r="2314" spans="1:13" s="61" customFormat="1" customHeight="1">
      <c r="A2314"/>
      <c r="B2314"/>
      <c r="C2314"/>
      <c r="D2314"/>
      <c r="E2314"/>
      <c r="F2314" s="61"/>
      <c r="G2314" s="196" t="e">
        <f>VLOOKUP(D2314,sku归属!A:B,2,0)</f>
        <v>#N/A</v>
      </c>
      <c r="K2314" s="193"/>
      <c r="L2314" s="194"/>
      <c r="M2314" s="195"/>
    </row>
    <row r="2315" spans="1:13" s="61" customFormat="1" customHeight="1">
      <c r="A2315"/>
      <c r="B2315"/>
      <c r="C2315"/>
      <c r="D2315"/>
      <c r="E2315"/>
      <c r="F2315" s="61"/>
      <c r="G2315" s="196" t="e">
        <f>VLOOKUP(D2315,sku归属!A:B,2,0)</f>
        <v>#N/A</v>
      </c>
      <c r="K2315" s="193"/>
      <c r="L2315" s="194"/>
      <c r="M2315" s="195"/>
    </row>
    <row r="2316" spans="1:13" s="61" customFormat="1" customHeight="1">
      <c r="A2316"/>
      <c r="B2316"/>
      <c r="C2316"/>
      <c r="D2316"/>
      <c r="E2316"/>
      <c r="F2316" s="61"/>
      <c r="G2316" s="196" t="e">
        <f>VLOOKUP(D2316,sku归属!A:B,2,0)</f>
        <v>#N/A</v>
      </c>
      <c r="K2316" s="193"/>
      <c r="L2316" s="194"/>
      <c r="M2316" s="195"/>
    </row>
    <row r="2317" spans="1:13" s="61" customFormat="1" customHeight="1">
      <c r="A2317"/>
      <c r="B2317"/>
      <c r="C2317"/>
      <c r="D2317"/>
      <c r="E2317"/>
      <c r="F2317" s="61"/>
      <c r="G2317" s="196" t="e">
        <f>VLOOKUP(D2317,sku归属!A:B,2,0)</f>
        <v>#N/A</v>
      </c>
      <c r="K2317" s="193"/>
      <c r="L2317" s="194"/>
      <c r="M2317" s="195"/>
    </row>
    <row r="2318" spans="1:13" s="61" customFormat="1" customHeight="1">
      <c r="A2318"/>
      <c r="B2318"/>
      <c r="C2318"/>
      <c r="D2318"/>
      <c r="E2318"/>
      <c r="F2318" s="61"/>
      <c r="G2318" s="196" t="e">
        <f>VLOOKUP(D2318,sku归属!A:B,2,0)</f>
        <v>#N/A</v>
      </c>
      <c r="K2318" s="193"/>
      <c r="L2318" s="194"/>
      <c r="M2318" s="195"/>
    </row>
    <row r="2319" spans="1:13" s="61" customFormat="1" customHeight="1">
      <c r="A2319"/>
      <c r="B2319"/>
      <c r="C2319"/>
      <c r="D2319"/>
      <c r="E2319"/>
      <c r="F2319" s="61"/>
      <c r="G2319" s="196" t="e">
        <f>VLOOKUP(D2319,sku归属!A:B,2,0)</f>
        <v>#N/A</v>
      </c>
      <c r="K2319" s="193"/>
      <c r="L2319" s="194"/>
      <c r="M2319" s="195"/>
    </row>
    <row r="2320" spans="1:13" s="61" customFormat="1" customHeight="1">
      <c r="A2320"/>
      <c r="B2320"/>
      <c r="C2320"/>
      <c r="D2320"/>
      <c r="E2320"/>
      <c r="F2320" s="61"/>
      <c r="G2320" s="196" t="e">
        <f>VLOOKUP(D2320,sku归属!A:B,2,0)</f>
        <v>#N/A</v>
      </c>
      <c r="K2320" s="193"/>
      <c r="L2320" s="194"/>
      <c r="M2320" s="195"/>
    </row>
    <row r="2321" spans="1:13" s="61" customFormat="1" customHeight="1">
      <c r="A2321"/>
      <c r="B2321"/>
      <c r="C2321"/>
      <c r="D2321"/>
      <c r="E2321"/>
      <c r="F2321" s="61"/>
      <c r="G2321" s="196" t="e">
        <f>VLOOKUP(D2321,sku归属!A:B,2,0)</f>
        <v>#N/A</v>
      </c>
      <c r="K2321" s="193"/>
      <c r="L2321" s="194"/>
      <c r="M2321" s="195"/>
    </row>
    <row r="2322" spans="1:13" s="61" customFormat="1" customHeight="1">
      <c r="A2322"/>
      <c r="B2322"/>
      <c r="C2322"/>
      <c r="D2322"/>
      <c r="E2322"/>
      <c r="F2322" s="61"/>
      <c r="G2322" s="196" t="e">
        <f>VLOOKUP(D2322,sku归属!A:B,2,0)</f>
        <v>#N/A</v>
      </c>
      <c r="K2322" s="193"/>
      <c r="L2322" s="194"/>
      <c r="M2322" s="195"/>
    </row>
    <row r="2323" spans="1:13" s="61" customFormat="1" customHeight="1">
      <c r="A2323"/>
      <c r="B2323"/>
      <c r="C2323"/>
      <c r="D2323"/>
      <c r="E2323"/>
      <c r="F2323" s="61"/>
      <c r="G2323" s="196" t="e">
        <f>VLOOKUP(D2323,sku归属!A:B,2,0)</f>
        <v>#N/A</v>
      </c>
      <c r="K2323" s="193"/>
      <c r="L2323" s="194"/>
      <c r="M2323" s="195"/>
    </row>
    <row r="2324" spans="1:13" s="61" customFormat="1" customHeight="1">
      <c r="A2324"/>
      <c r="B2324"/>
      <c r="C2324"/>
      <c r="D2324"/>
      <c r="E2324"/>
      <c r="F2324" s="61"/>
      <c r="G2324" s="196" t="e">
        <f>VLOOKUP(D2324,sku归属!A:B,2,0)</f>
        <v>#N/A</v>
      </c>
      <c r="K2324" s="193"/>
      <c r="L2324" s="194"/>
      <c r="M2324" s="195"/>
    </row>
    <row r="2325" spans="1:13" s="61" customFormat="1" customHeight="1">
      <c r="A2325"/>
      <c r="B2325"/>
      <c r="C2325"/>
      <c r="D2325"/>
      <c r="E2325"/>
      <c r="F2325" s="61"/>
      <c r="G2325" s="196" t="e">
        <f>VLOOKUP(D2325,sku归属!A:B,2,0)</f>
        <v>#N/A</v>
      </c>
      <c r="K2325" s="193"/>
      <c r="L2325" s="194"/>
      <c r="M2325" s="195"/>
    </row>
    <row r="2326" spans="1:13" s="61" customFormat="1" customHeight="1">
      <c r="A2326"/>
      <c r="B2326"/>
      <c r="C2326"/>
      <c r="D2326"/>
      <c r="E2326"/>
      <c r="F2326" s="61"/>
      <c r="G2326" s="196" t="e">
        <f>VLOOKUP(D2326,sku归属!A:B,2,0)</f>
        <v>#N/A</v>
      </c>
      <c r="K2326" s="193"/>
      <c r="L2326" s="194"/>
      <c r="M2326" s="195"/>
    </row>
    <row r="2327" spans="1:13" s="61" customFormat="1" customHeight="1">
      <c r="A2327"/>
      <c r="B2327"/>
      <c r="C2327"/>
      <c r="D2327"/>
      <c r="E2327"/>
      <c r="F2327" s="61"/>
      <c r="G2327" s="196" t="e">
        <f>VLOOKUP(D2327,sku归属!A:B,2,0)</f>
        <v>#N/A</v>
      </c>
      <c r="K2327" s="193"/>
      <c r="L2327" s="194"/>
      <c r="M2327" s="195"/>
    </row>
    <row r="2328" spans="1:13" s="61" customFormat="1" customHeight="1">
      <c r="A2328"/>
      <c r="B2328"/>
      <c r="C2328"/>
      <c r="D2328"/>
      <c r="E2328"/>
      <c r="F2328" s="61"/>
      <c r="G2328" s="196" t="e">
        <f>VLOOKUP(D2328,sku归属!A:B,2,0)</f>
        <v>#N/A</v>
      </c>
      <c r="K2328" s="193"/>
      <c r="L2328" s="194"/>
      <c r="M2328" s="195"/>
    </row>
    <row r="2329" spans="1:13" s="61" customFormat="1" customHeight="1">
      <c r="A2329"/>
      <c r="B2329"/>
      <c r="C2329"/>
      <c r="D2329"/>
      <c r="E2329"/>
      <c r="F2329" s="61"/>
      <c r="G2329" s="196" t="e">
        <f>VLOOKUP(D2329,sku归属!A:B,2,0)</f>
        <v>#N/A</v>
      </c>
      <c r="K2329" s="193"/>
      <c r="L2329" s="194"/>
      <c r="M2329" s="195"/>
    </row>
    <row r="2330" spans="1:13" s="61" customFormat="1" customHeight="1">
      <c r="A2330"/>
      <c r="B2330"/>
      <c r="C2330"/>
      <c r="D2330"/>
      <c r="E2330"/>
      <c r="F2330" s="61"/>
      <c r="G2330" s="196" t="e">
        <f>VLOOKUP(D2330,sku归属!A:B,2,0)</f>
        <v>#N/A</v>
      </c>
      <c r="K2330" s="193"/>
      <c r="L2330" s="194"/>
      <c r="M2330" s="195"/>
    </row>
    <row r="2331" spans="1:13" s="61" customFormat="1" customHeight="1">
      <c r="A2331"/>
      <c r="B2331"/>
      <c r="C2331"/>
      <c r="D2331"/>
      <c r="E2331"/>
      <c r="F2331" s="61"/>
      <c r="G2331" s="196" t="e">
        <f>VLOOKUP(D2331,sku归属!A:B,2,0)</f>
        <v>#N/A</v>
      </c>
      <c r="K2331" s="193"/>
      <c r="L2331" s="194"/>
      <c r="M2331" s="195"/>
    </row>
    <row r="2332" spans="1:13" s="61" customFormat="1" customHeight="1">
      <c r="A2332"/>
      <c r="B2332"/>
      <c r="C2332"/>
      <c r="D2332"/>
      <c r="E2332"/>
      <c r="F2332" s="61"/>
      <c r="G2332" s="196" t="e">
        <f>VLOOKUP(D2332,sku归属!A:B,2,0)</f>
        <v>#N/A</v>
      </c>
      <c r="K2332" s="193"/>
      <c r="L2332" s="194"/>
      <c r="M2332" s="195"/>
    </row>
    <row r="2333" spans="1:13" s="61" customFormat="1" customHeight="1">
      <c r="A2333"/>
      <c r="B2333"/>
      <c r="C2333"/>
      <c r="D2333"/>
      <c r="E2333"/>
      <c r="F2333" s="61"/>
      <c r="G2333" s="196" t="e">
        <f>VLOOKUP(D2333,sku归属!A:B,2,0)</f>
        <v>#N/A</v>
      </c>
      <c r="K2333" s="193"/>
      <c r="L2333" s="194"/>
      <c r="M2333" s="195"/>
    </row>
    <row r="2334" spans="1:13" s="61" customFormat="1" customHeight="1">
      <c r="A2334"/>
      <c r="B2334"/>
      <c r="C2334"/>
      <c r="D2334"/>
      <c r="E2334"/>
      <c r="F2334" s="61"/>
      <c r="G2334" s="196" t="e">
        <f>VLOOKUP(D2334,sku归属!A:B,2,0)</f>
        <v>#N/A</v>
      </c>
      <c r="K2334" s="193"/>
      <c r="L2334" s="194"/>
      <c r="M2334" s="195"/>
    </row>
    <row r="2335" spans="1:13" s="61" customFormat="1" customHeight="1">
      <c r="A2335"/>
      <c r="B2335"/>
      <c r="C2335"/>
      <c r="D2335"/>
      <c r="E2335"/>
      <c r="F2335" s="61"/>
      <c r="G2335" s="196" t="e">
        <f>VLOOKUP(D2335,sku归属!A:B,2,0)</f>
        <v>#N/A</v>
      </c>
      <c r="K2335" s="193"/>
      <c r="L2335" s="194"/>
      <c r="M2335" s="195"/>
    </row>
    <row r="2336" spans="1:13" s="61" customFormat="1" customHeight="1">
      <c r="A2336"/>
      <c r="B2336"/>
      <c r="C2336"/>
      <c r="D2336"/>
      <c r="E2336"/>
      <c r="F2336" s="61"/>
      <c r="G2336" s="196" t="e">
        <f>VLOOKUP(D2336,sku归属!A:B,2,0)</f>
        <v>#N/A</v>
      </c>
      <c r="K2336" s="193"/>
      <c r="L2336" s="194"/>
      <c r="M2336" s="195"/>
    </row>
    <row r="2337" spans="1:13" s="61" customFormat="1" customHeight="1">
      <c r="A2337"/>
      <c r="B2337"/>
      <c r="C2337"/>
      <c r="D2337"/>
      <c r="E2337"/>
      <c r="F2337" s="61"/>
      <c r="G2337" s="196" t="e">
        <f>VLOOKUP(D2337,sku归属!A:B,2,0)</f>
        <v>#N/A</v>
      </c>
      <c r="K2337" s="193"/>
      <c r="L2337" s="194"/>
      <c r="M2337" s="195"/>
    </row>
    <row r="2338" spans="1:13" s="61" customFormat="1" customHeight="1">
      <c r="A2338"/>
      <c r="B2338"/>
      <c r="C2338"/>
      <c r="D2338"/>
      <c r="E2338"/>
      <c r="F2338" s="61"/>
      <c r="G2338" s="196" t="e">
        <f>VLOOKUP(D2338,sku归属!A:B,2,0)</f>
        <v>#N/A</v>
      </c>
      <c r="K2338" s="193"/>
      <c r="L2338" s="194"/>
      <c r="M2338" s="195"/>
    </row>
    <row r="2339" spans="1:13" s="61" customFormat="1" customHeight="1">
      <c r="A2339"/>
      <c r="B2339"/>
      <c r="C2339"/>
      <c r="D2339"/>
      <c r="E2339"/>
      <c r="F2339" s="61"/>
      <c r="G2339" s="196" t="e">
        <f>VLOOKUP(D2339,sku归属!A:B,2,0)</f>
        <v>#N/A</v>
      </c>
      <c r="K2339" s="193"/>
      <c r="L2339" s="194"/>
      <c r="M2339" s="195"/>
    </row>
    <row r="2340" spans="1:13" s="61" customFormat="1" customHeight="1">
      <c r="A2340"/>
      <c r="B2340"/>
      <c r="C2340"/>
      <c r="D2340"/>
      <c r="E2340"/>
      <c r="F2340" s="61"/>
      <c r="G2340" s="196" t="e">
        <f>VLOOKUP(D2340,sku归属!A:B,2,0)</f>
        <v>#N/A</v>
      </c>
      <c r="K2340" s="193"/>
      <c r="L2340" s="194"/>
      <c r="M2340" s="195"/>
    </row>
    <row r="2341" spans="1:13" s="61" customFormat="1" customHeight="1">
      <c r="A2341"/>
      <c r="B2341"/>
      <c r="C2341"/>
      <c r="D2341"/>
      <c r="E2341"/>
      <c r="F2341" s="61"/>
      <c r="G2341" s="196" t="e">
        <f>VLOOKUP(D2341,sku归属!A:B,2,0)</f>
        <v>#N/A</v>
      </c>
      <c r="K2341" s="193"/>
      <c r="L2341" s="194"/>
      <c r="M2341" s="195"/>
    </row>
    <row r="2342" spans="1:13" s="61" customFormat="1" customHeight="1">
      <c r="A2342"/>
      <c r="B2342"/>
      <c r="C2342"/>
      <c r="D2342"/>
      <c r="E2342"/>
      <c r="F2342" s="61"/>
      <c r="G2342" s="196" t="e">
        <f>VLOOKUP(D2342,sku归属!A:B,2,0)</f>
        <v>#N/A</v>
      </c>
      <c r="K2342" s="193"/>
      <c r="L2342" s="194"/>
      <c r="M2342" s="195"/>
    </row>
    <row r="2343" spans="1:13" s="61" customFormat="1" customHeight="1">
      <c r="A2343"/>
      <c r="B2343"/>
      <c r="C2343"/>
      <c r="D2343"/>
      <c r="E2343"/>
      <c r="F2343" s="61"/>
      <c r="G2343" s="196" t="e">
        <f>VLOOKUP(D2343,sku归属!A:B,2,0)</f>
        <v>#N/A</v>
      </c>
      <c r="K2343" s="193"/>
      <c r="L2343" s="194"/>
      <c r="M2343" s="195"/>
    </row>
    <row r="2344" spans="1:13" s="61" customFormat="1" customHeight="1">
      <c r="A2344"/>
      <c r="B2344"/>
      <c r="C2344"/>
      <c r="D2344"/>
      <c r="E2344"/>
      <c r="F2344" s="61"/>
      <c r="G2344" s="196" t="e">
        <f>VLOOKUP(D2344,sku归属!A:B,2,0)</f>
        <v>#N/A</v>
      </c>
      <c r="K2344" s="193"/>
      <c r="L2344" s="194"/>
      <c r="M2344" s="195"/>
    </row>
    <row r="2345" spans="1:13" s="61" customFormat="1" customHeight="1">
      <c r="A2345"/>
      <c r="B2345"/>
      <c r="C2345"/>
      <c r="D2345"/>
      <c r="E2345"/>
      <c r="F2345" s="61"/>
      <c r="G2345" s="196" t="e">
        <f>VLOOKUP(D2345,sku归属!A:B,2,0)</f>
        <v>#N/A</v>
      </c>
      <c r="K2345" s="193"/>
      <c r="L2345" s="194"/>
      <c r="M2345" s="195"/>
    </row>
    <row r="2346" spans="1:13" s="61" customFormat="1" customHeight="1">
      <c r="A2346"/>
      <c r="B2346"/>
      <c r="C2346"/>
      <c r="D2346"/>
      <c r="E2346"/>
      <c r="F2346" s="61"/>
      <c r="G2346" s="196" t="e">
        <f>VLOOKUP(D2346,sku归属!A:B,2,0)</f>
        <v>#N/A</v>
      </c>
      <c r="K2346" s="193"/>
      <c r="L2346" s="194"/>
      <c r="M2346" s="195"/>
    </row>
    <row r="2347" spans="1:13" s="61" customFormat="1" customHeight="1">
      <c r="A2347"/>
      <c r="B2347"/>
      <c r="C2347"/>
      <c r="D2347"/>
      <c r="E2347"/>
      <c r="F2347" s="61"/>
      <c r="G2347" s="196" t="e">
        <f>VLOOKUP(D2347,sku归属!A:B,2,0)</f>
        <v>#N/A</v>
      </c>
      <c r="K2347" s="193"/>
      <c r="L2347" s="194"/>
      <c r="M2347" s="195"/>
    </row>
    <row r="2348" spans="1:13" s="61" customFormat="1" customHeight="1">
      <c r="A2348"/>
      <c r="B2348"/>
      <c r="C2348"/>
      <c r="D2348"/>
      <c r="E2348"/>
      <c r="F2348" s="61"/>
      <c r="G2348" s="196" t="e">
        <f>VLOOKUP(D2348,sku归属!A:B,2,0)</f>
        <v>#N/A</v>
      </c>
      <c r="K2348" s="193"/>
      <c r="L2348" s="194"/>
      <c r="M2348" s="195"/>
    </row>
    <row r="2349" spans="1:13" s="61" customFormat="1" customHeight="1">
      <c r="A2349"/>
      <c r="B2349"/>
      <c r="C2349"/>
      <c r="D2349"/>
      <c r="E2349"/>
      <c r="F2349" s="61"/>
      <c r="G2349" s="196" t="e">
        <f>VLOOKUP(D2349,sku归属!A:B,2,0)</f>
        <v>#N/A</v>
      </c>
      <c r="K2349" s="193"/>
      <c r="L2349" s="194"/>
      <c r="M2349" s="195"/>
    </row>
    <row r="2350" spans="1:13" s="61" customFormat="1" customHeight="1">
      <c r="A2350"/>
      <c r="B2350"/>
      <c r="C2350"/>
      <c r="D2350"/>
      <c r="E2350"/>
      <c r="F2350" s="61"/>
      <c r="G2350" s="196" t="e">
        <f>VLOOKUP(D2350,sku归属!A:B,2,0)</f>
        <v>#N/A</v>
      </c>
      <c r="K2350" s="193"/>
      <c r="L2350" s="194"/>
      <c r="M2350" s="195"/>
    </row>
    <row r="2351" spans="1:13" s="61" customFormat="1" customHeight="1">
      <c r="A2351"/>
      <c r="B2351"/>
      <c r="C2351"/>
      <c r="D2351"/>
      <c r="E2351"/>
      <c r="F2351" s="61"/>
      <c r="G2351" s="196" t="e">
        <f>VLOOKUP(D2351,sku归属!A:B,2,0)</f>
        <v>#N/A</v>
      </c>
      <c r="K2351" s="193"/>
      <c r="L2351" s="194"/>
      <c r="M2351" s="195"/>
    </row>
    <row r="2352" spans="1:13" s="61" customFormat="1" customHeight="1">
      <c r="A2352"/>
      <c r="B2352"/>
      <c r="C2352"/>
      <c r="D2352"/>
      <c r="E2352"/>
      <c r="F2352" s="61"/>
      <c r="G2352" s="196" t="e">
        <f>VLOOKUP(D2352,sku归属!A:B,2,0)</f>
        <v>#N/A</v>
      </c>
      <c r="K2352" s="193"/>
      <c r="L2352" s="194"/>
      <c r="M2352" s="195"/>
    </row>
    <row r="2353" spans="1:13" s="61" customFormat="1" customHeight="1">
      <c r="A2353"/>
      <c r="B2353"/>
      <c r="C2353"/>
      <c r="D2353"/>
      <c r="E2353"/>
      <c r="F2353" s="61"/>
      <c r="G2353" s="196" t="e">
        <f>VLOOKUP(D2353,sku归属!A:B,2,0)</f>
        <v>#N/A</v>
      </c>
      <c r="K2353" s="193"/>
      <c r="L2353" s="194"/>
      <c r="M2353" s="195"/>
    </row>
    <row r="2354" spans="1:13" s="61" customFormat="1" customHeight="1">
      <c r="A2354"/>
      <c r="B2354"/>
      <c r="C2354"/>
      <c r="D2354"/>
      <c r="E2354"/>
      <c r="F2354" s="61"/>
      <c r="G2354" s="196" t="e">
        <f>VLOOKUP(D2354,sku归属!A:B,2,0)</f>
        <v>#N/A</v>
      </c>
      <c r="K2354" s="193"/>
      <c r="L2354" s="194"/>
      <c r="M2354" s="195"/>
    </row>
    <row r="2355" spans="1:13" s="61" customFormat="1" customHeight="1">
      <c r="A2355"/>
      <c r="B2355"/>
      <c r="C2355"/>
      <c r="D2355"/>
      <c r="E2355"/>
      <c r="F2355" s="61"/>
      <c r="G2355" s="196" t="e">
        <f>VLOOKUP(D2355,sku归属!A:B,2,0)</f>
        <v>#N/A</v>
      </c>
      <c r="K2355" s="193"/>
      <c r="L2355" s="194"/>
      <c r="M2355" s="195"/>
    </row>
    <row r="2356" spans="1:13" s="61" customFormat="1" customHeight="1">
      <c r="A2356"/>
      <c r="B2356"/>
      <c r="C2356"/>
      <c r="D2356"/>
      <c r="E2356"/>
      <c r="F2356" s="61"/>
      <c r="G2356" s="196" t="e">
        <f>VLOOKUP(D2356,sku归属!A:B,2,0)</f>
        <v>#N/A</v>
      </c>
      <c r="K2356" s="193"/>
      <c r="L2356" s="194"/>
      <c r="M2356" s="195"/>
    </row>
    <row r="2357" spans="1:13" s="61" customFormat="1" customHeight="1">
      <c r="A2357"/>
      <c r="B2357"/>
      <c r="C2357"/>
      <c r="D2357"/>
      <c r="E2357"/>
      <c r="F2357" s="61"/>
      <c r="G2357" s="196" t="e">
        <f>VLOOKUP(D2357,sku归属!A:B,2,0)</f>
        <v>#N/A</v>
      </c>
      <c r="K2357" s="193"/>
      <c r="L2357" s="194"/>
      <c r="M2357" s="195"/>
    </row>
    <row r="2358" spans="1:13" s="61" customFormat="1" customHeight="1">
      <c r="A2358"/>
      <c r="B2358"/>
      <c r="C2358"/>
      <c r="D2358"/>
      <c r="E2358"/>
      <c r="F2358" s="61"/>
      <c r="G2358" s="196" t="e">
        <f>VLOOKUP(D2358,sku归属!A:B,2,0)</f>
        <v>#N/A</v>
      </c>
      <c r="K2358" s="193"/>
      <c r="L2358" s="194"/>
      <c r="M2358" s="195"/>
    </row>
    <row r="2359" spans="1:13" s="61" customFormat="1" customHeight="1">
      <c r="A2359"/>
      <c r="B2359"/>
      <c r="C2359"/>
      <c r="D2359"/>
      <c r="E2359"/>
      <c r="F2359" s="61"/>
      <c r="G2359" s="196" t="e">
        <f>VLOOKUP(D2359,sku归属!A:B,2,0)</f>
        <v>#N/A</v>
      </c>
      <c r="K2359" s="193"/>
      <c r="L2359" s="194"/>
      <c r="M2359" s="195"/>
    </row>
    <row r="2360" spans="1:13" s="61" customFormat="1" customHeight="1">
      <c r="A2360"/>
      <c r="B2360"/>
      <c r="C2360"/>
      <c r="D2360"/>
      <c r="E2360"/>
      <c r="F2360" s="61"/>
      <c r="G2360" s="196" t="e">
        <f>VLOOKUP(D2360,sku归属!A:B,2,0)</f>
        <v>#N/A</v>
      </c>
      <c r="K2360" s="193"/>
      <c r="L2360" s="194"/>
      <c r="M2360" s="195"/>
    </row>
    <row r="2361" spans="1:13" s="61" customFormat="1" customHeight="1">
      <c r="A2361"/>
      <c r="B2361"/>
      <c r="C2361"/>
      <c r="D2361"/>
      <c r="E2361"/>
      <c r="F2361" s="61"/>
      <c r="G2361" s="196" t="e">
        <f>VLOOKUP(D2361,sku归属!A:B,2,0)</f>
        <v>#N/A</v>
      </c>
      <c r="K2361" s="193"/>
      <c r="L2361" s="194"/>
      <c r="M2361" s="195"/>
    </row>
    <row r="2362" spans="1:13" s="61" customFormat="1" customHeight="1">
      <c r="A2362"/>
      <c r="B2362"/>
      <c r="C2362"/>
      <c r="D2362"/>
      <c r="E2362"/>
      <c r="F2362" s="61"/>
      <c r="G2362" s="196" t="e">
        <f>VLOOKUP(D2362,sku归属!A:B,2,0)</f>
        <v>#N/A</v>
      </c>
      <c r="K2362" s="193"/>
      <c r="L2362" s="194"/>
      <c r="M2362" s="195"/>
    </row>
    <row r="2363" spans="1:13" s="61" customFormat="1" customHeight="1">
      <c r="A2363"/>
      <c r="B2363"/>
      <c r="C2363"/>
      <c r="D2363"/>
      <c r="E2363"/>
      <c r="F2363" s="61"/>
      <c r="G2363" s="196" t="e">
        <f>VLOOKUP(D2363,sku归属!A:B,2,0)</f>
        <v>#N/A</v>
      </c>
      <c r="K2363" s="193"/>
      <c r="L2363" s="194"/>
      <c r="M2363" s="195"/>
    </row>
    <row r="2364" spans="1:13" s="61" customFormat="1" customHeight="1">
      <c r="A2364"/>
      <c r="B2364"/>
      <c r="C2364"/>
      <c r="D2364"/>
      <c r="E2364"/>
      <c r="F2364" s="61"/>
      <c r="G2364" s="196" t="e">
        <f>VLOOKUP(D2364,sku归属!A:B,2,0)</f>
        <v>#N/A</v>
      </c>
      <c r="K2364" s="193"/>
      <c r="L2364" s="194"/>
      <c r="M2364" s="195"/>
    </row>
    <row r="2365" spans="1:13" s="61" customFormat="1" customHeight="1">
      <c r="A2365"/>
      <c r="B2365"/>
      <c r="C2365"/>
      <c r="D2365"/>
      <c r="E2365"/>
      <c r="F2365" s="61"/>
      <c r="G2365" s="196" t="e">
        <f>VLOOKUP(D2365,sku归属!A:B,2,0)</f>
        <v>#N/A</v>
      </c>
      <c r="K2365" s="193"/>
      <c r="L2365" s="194"/>
      <c r="M2365" s="195"/>
    </row>
    <row r="2366" spans="1:13" s="61" customFormat="1" customHeight="1">
      <c r="A2366"/>
      <c r="B2366"/>
      <c r="C2366"/>
      <c r="D2366"/>
      <c r="E2366"/>
      <c r="F2366" s="61"/>
      <c r="G2366" s="196" t="e">
        <f>VLOOKUP(D2366,sku归属!A:B,2,0)</f>
        <v>#N/A</v>
      </c>
      <c r="K2366" s="193"/>
      <c r="L2366" s="194"/>
      <c r="M2366" s="195"/>
    </row>
    <row r="2367" spans="1:13" s="61" customFormat="1" customHeight="1">
      <c r="A2367"/>
      <c r="B2367"/>
      <c r="C2367"/>
      <c r="D2367"/>
      <c r="E2367"/>
      <c r="F2367" s="61"/>
      <c r="G2367" s="196" t="e">
        <f>VLOOKUP(D2367,sku归属!A:B,2,0)</f>
        <v>#N/A</v>
      </c>
      <c r="K2367" s="193"/>
      <c r="L2367" s="194"/>
      <c r="M2367" s="195"/>
    </row>
    <row r="2368" spans="1:13" s="61" customFormat="1" customHeight="1">
      <c r="A2368"/>
      <c r="B2368"/>
      <c r="C2368"/>
      <c r="D2368"/>
      <c r="E2368"/>
      <c r="F2368" s="61"/>
      <c r="G2368" s="196" t="e">
        <f>VLOOKUP(D2368,sku归属!A:B,2,0)</f>
        <v>#N/A</v>
      </c>
      <c r="K2368" s="193"/>
      <c r="L2368" s="194"/>
      <c r="M2368" s="195"/>
    </row>
    <row r="2369" spans="1:13" s="61" customFormat="1" customHeight="1">
      <c r="A2369"/>
      <c r="B2369"/>
      <c r="C2369"/>
      <c r="D2369"/>
      <c r="E2369"/>
      <c r="F2369" s="61"/>
      <c r="G2369" s="196" t="e">
        <f>VLOOKUP(D2369,sku归属!A:B,2,0)</f>
        <v>#N/A</v>
      </c>
      <c r="K2369" s="193"/>
      <c r="L2369" s="194"/>
      <c r="M2369" s="195"/>
    </row>
    <row r="2370" spans="1:13" s="61" customFormat="1" customHeight="1">
      <c r="A2370"/>
      <c r="B2370"/>
      <c r="C2370"/>
      <c r="D2370"/>
      <c r="E2370"/>
      <c r="F2370" s="61"/>
      <c r="G2370" s="196" t="e">
        <f>VLOOKUP(D2370,sku归属!A:B,2,0)</f>
        <v>#N/A</v>
      </c>
      <c r="K2370" s="193"/>
      <c r="L2370" s="194"/>
      <c r="M2370" s="195"/>
    </row>
    <row r="2371" spans="1:13" s="61" customFormat="1" customHeight="1">
      <c r="A2371"/>
      <c r="B2371"/>
      <c r="C2371"/>
      <c r="D2371"/>
      <c r="E2371"/>
      <c r="F2371" s="61"/>
      <c r="G2371" s="196" t="e">
        <f>VLOOKUP(D2371,sku归属!A:B,2,0)</f>
        <v>#N/A</v>
      </c>
      <c r="K2371" s="193"/>
      <c r="L2371" s="194"/>
      <c r="M2371" s="195"/>
    </row>
    <row r="2372" spans="1:13" s="61" customFormat="1" customHeight="1">
      <c r="A2372"/>
      <c r="B2372"/>
      <c r="C2372"/>
      <c r="D2372"/>
      <c r="E2372"/>
      <c r="F2372" s="61"/>
      <c r="G2372" s="196" t="e">
        <f>VLOOKUP(D2372,sku归属!A:B,2,0)</f>
        <v>#N/A</v>
      </c>
      <c r="K2372" s="193"/>
      <c r="L2372" s="194"/>
      <c r="M2372" s="195"/>
    </row>
    <row r="2373" spans="1:13" s="61" customFormat="1" customHeight="1">
      <c r="A2373"/>
      <c r="B2373"/>
      <c r="C2373"/>
      <c r="D2373"/>
      <c r="E2373"/>
      <c r="F2373" s="61"/>
      <c r="G2373" s="196" t="e">
        <f>VLOOKUP(D2373,sku归属!A:B,2,0)</f>
        <v>#N/A</v>
      </c>
      <c r="K2373" s="193"/>
      <c r="L2373" s="194"/>
      <c r="M2373" s="195"/>
    </row>
    <row r="2374" spans="1:13" s="61" customFormat="1" customHeight="1">
      <c r="A2374"/>
      <c r="B2374"/>
      <c r="C2374"/>
      <c r="D2374"/>
      <c r="E2374"/>
      <c r="F2374" s="61"/>
      <c r="G2374" s="196" t="e">
        <f>VLOOKUP(D2374,sku归属!A:B,2,0)</f>
        <v>#N/A</v>
      </c>
      <c r="K2374" s="193"/>
      <c r="L2374" s="194"/>
      <c r="M2374" s="195"/>
    </row>
    <row r="2375" spans="1:13" s="61" customFormat="1" customHeight="1">
      <c r="A2375"/>
      <c r="B2375"/>
      <c r="C2375"/>
      <c r="D2375"/>
      <c r="E2375"/>
      <c r="F2375" s="61"/>
      <c r="G2375" s="196" t="e">
        <f>VLOOKUP(D2375,sku归属!A:B,2,0)</f>
        <v>#N/A</v>
      </c>
      <c r="K2375" s="193"/>
      <c r="L2375" s="194"/>
      <c r="M2375" s="195"/>
    </row>
    <row r="2376" spans="1:13" s="61" customFormat="1" customHeight="1">
      <c r="A2376"/>
      <c r="B2376"/>
      <c r="C2376"/>
      <c r="D2376"/>
      <c r="E2376"/>
      <c r="F2376" s="61"/>
      <c r="G2376" s="196" t="e">
        <f>VLOOKUP(D2376,sku归属!A:B,2,0)</f>
        <v>#N/A</v>
      </c>
      <c r="K2376" s="193"/>
      <c r="L2376" s="194"/>
      <c r="M2376" s="195"/>
    </row>
    <row r="2377" spans="1:13" s="61" customFormat="1" customHeight="1">
      <c r="A2377"/>
      <c r="B2377"/>
      <c r="C2377"/>
      <c r="D2377"/>
      <c r="E2377"/>
      <c r="F2377" s="61"/>
      <c r="G2377" s="196" t="e">
        <f>VLOOKUP(D2377,sku归属!A:B,2,0)</f>
        <v>#N/A</v>
      </c>
      <c r="K2377" s="193"/>
      <c r="L2377" s="194"/>
      <c r="M2377" s="195"/>
    </row>
    <row r="2378" spans="1:13" s="61" customFormat="1" customHeight="1">
      <c r="A2378"/>
      <c r="B2378"/>
      <c r="C2378"/>
      <c r="D2378"/>
      <c r="E2378"/>
      <c r="F2378" s="61"/>
      <c r="G2378" s="196" t="e">
        <f>VLOOKUP(D2378,sku归属!A:B,2,0)</f>
        <v>#N/A</v>
      </c>
      <c r="K2378" s="193"/>
      <c r="L2378" s="194"/>
      <c r="M2378" s="195"/>
    </row>
    <row r="2379" spans="1:13" s="61" customFormat="1" customHeight="1">
      <c r="A2379"/>
      <c r="B2379"/>
      <c r="C2379"/>
      <c r="D2379"/>
      <c r="E2379"/>
      <c r="F2379" s="61"/>
      <c r="G2379" s="196" t="e">
        <f>VLOOKUP(D2379,sku归属!A:B,2,0)</f>
        <v>#N/A</v>
      </c>
      <c r="K2379" s="193"/>
      <c r="L2379" s="194"/>
      <c r="M2379" s="195"/>
    </row>
    <row r="2380" spans="1:13" s="61" customFormat="1" customHeight="1">
      <c r="A2380"/>
      <c r="B2380"/>
      <c r="C2380"/>
      <c r="D2380"/>
      <c r="E2380"/>
      <c r="F2380" s="61"/>
      <c r="G2380" s="196" t="e">
        <f>VLOOKUP(D2380,sku归属!A:B,2,0)</f>
        <v>#N/A</v>
      </c>
      <c r="K2380" s="193"/>
      <c r="L2380" s="194"/>
      <c r="M2380" s="195"/>
    </row>
    <row r="2381" spans="1:13" s="61" customFormat="1" customHeight="1">
      <c r="A2381"/>
      <c r="B2381"/>
      <c r="C2381"/>
      <c r="D2381"/>
      <c r="E2381"/>
      <c r="F2381" s="61"/>
      <c r="G2381" s="196" t="e">
        <f>VLOOKUP(D2381,sku归属!A:B,2,0)</f>
        <v>#N/A</v>
      </c>
      <c r="K2381" s="193"/>
      <c r="L2381" s="194"/>
      <c r="M2381" s="195"/>
    </row>
    <row r="2382" spans="1:13" s="61" customFormat="1" customHeight="1">
      <c r="A2382"/>
      <c r="B2382"/>
      <c r="C2382"/>
      <c r="D2382"/>
      <c r="E2382"/>
      <c r="F2382" s="61"/>
      <c r="G2382" s="196" t="e">
        <f>VLOOKUP(D2382,sku归属!A:B,2,0)</f>
        <v>#N/A</v>
      </c>
      <c r="K2382" s="193"/>
      <c r="L2382" s="194"/>
      <c r="M2382" s="195"/>
    </row>
    <row r="2383" spans="1:13" s="61" customFormat="1" customHeight="1">
      <c r="A2383"/>
      <c r="B2383"/>
      <c r="C2383"/>
      <c r="D2383"/>
      <c r="E2383"/>
      <c r="F2383" s="61"/>
      <c r="G2383" s="196" t="e">
        <f>VLOOKUP(D2383,sku归属!A:B,2,0)</f>
        <v>#N/A</v>
      </c>
      <c r="K2383" s="193"/>
      <c r="L2383" s="194"/>
      <c r="M2383" s="195"/>
    </row>
    <row r="2384" spans="1:13" s="61" customFormat="1" customHeight="1">
      <c r="A2384"/>
      <c r="B2384"/>
      <c r="C2384"/>
      <c r="D2384"/>
      <c r="E2384"/>
      <c r="F2384" s="61"/>
      <c r="G2384" s="196" t="e">
        <f>VLOOKUP(D2384,sku归属!A:B,2,0)</f>
        <v>#N/A</v>
      </c>
      <c r="K2384" s="193"/>
      <c r="L2384" s="194"/>
      <c r="M2384" s="195"/>
    </row>
    <row r="2385" spans="1:13" s="61" customFormat="1" customHeight="1">
      <c r="A2385"/>
      <c r="B2385"/>
      <c r="C2385"/>
      <c r="D2385"/>
      <c r="E2385"/>
      <c r="F2385" s="61"/>
      <c r="G2385" s="196" t="e">
        <f>VLOOKUP(D2385,sku归属!A:B,2,0)</f>
        <v>#N/A</v>
      </c>
      <c r="K2385" s="193"/>
      <c r="L2385" s="194"/>
      <c r="M2385" s="195"/>
    </row>
    <row r="2386" spans="1:13" s="61" customFormat="1" customHeight="1">
      <c r="A2386"/>
      <c r="B2386"/>
      <c r="C2386"/>
      <c r="D2386"/>
      <c r="E2386"/>
      <c r="F2386" s="61"/>
      <c r="G2386" s="196" t="e">
        <f>VLOOKUP(D2386,sku归属!A:B,2,0)</f>
        <v>#N/A</v>
      </c>
      <c r="K2386" s="193"/>
      <c r="L2386" s="194"/>
      <c r="M2386" s="195"/>
    </row>
    <row r="2387" spans="1:13" s="61" customFormat="1" customHeight="1">
      <c r="A2387"/>
      <c r="B2387"/>
      <c r="C2387"/>
      <c r="D2387"/>
      <c r="E2387"/>
      <c r="F2387" s="61"/>
      <c r="G2387" s="196" t="e">
        <f>VLOOKUP(D2387,sku归属!A:B,2,0)</f>
        <v>#N/A</v>
      </c>
      <c r="K2387" s="193"/>
      <c r="L2387" s="194"/>
      <c r="M2387" s="195"/>
    </row>
    <row r="2388" spans="1:13" s="61" customFormat="1" customHeight="1">
      <c r="A2388"/>
      <c r="B2388"/>
      <c r="C2388"/>
      <c r="D2388"/>
      <c r="E2388"/>
      <c r="F2388" s="61"/>
      <c r="G2388" s="196" t="e">
        <f>VLOOKUP(D2388,sku归属!A:B,2,0)</f>
        <v>#N/A</v>
      </c>
      <c r="K2388" s="193"/>
      <c r="L2388" s="194"/>
      <c r="M2388" s="195"/>
    </row>
    <row r="2389" spans="1:13" s="61" customFormat="1" customHeight="1">
      <c r="A2389"/>
      <c r="B2389"/>
      <c r="C2389"/>
      <c r="D2389"/>
      <c r="E2389"/>
      <c r="F2389" s="61"/>
      <c r="G2389" s="196" t="e">
        <f>VLOOKUP(D2389,sku归属!A:B,2,0)</f>
        <v>#N/A</v>
      </c>
      <c r="K2389" s="193"/>
      <c r="L2389" s="194"/>
      <c r="M2389" s="195"/>
    </row>
    <row r="2390" spans="1:13" s="61" customFormat="1" customHeight="1">
      <c r="A2390"/>
      <c r="B2390"/>
      <c r="C2390"/>
      <c r="D2390"/>
      <c r="E2390"/>
      <c r="F2390" s="61"/>
      <c r="G2390" s="196" t="e">
        <f>VLOOKUP(D2390,sku归属!A:B,2,0)</f>
        <v>#N/A</v>
      </c>
      <c r="K2390" s="193"/>
      <c r="L2390" s="194"/>
      <c r="M2390" s="195"/>
    </row>
    <row r="2391" spans="1:13" s="61" customFormat="1" customHeight="1">
      <c r="A2391"/>
      <c r="B2391"/>
      <c r="C2391"/>
      <c r="D2391"/>
      <c r="E2391"/>
      <c r="F2391" s="61"/>
      <c r="G2391" s="196" t="e">
        <f>VLOOKUP(D2391,sku归属!A:B,2,0)</f>
        <v>#N/A</v>
      </c>
      <c r="K2391" s="193"/>
      <c r="L2391" s="194"/>
      <c r="M2391" s="195"/>
    </row>
    <row r="2392" spans="1:13" s="61" customFormat="1" customHeight="1">
      <c r="A2392"/>
      <c r="B2392"/>
      <c r="C2392"/>
      <c r="D2392"/>
      <c r="E2392"/>
      <c r="F2392" s="61"/>
      <c r="G2392" s="196" t="e">
        <f>VLOOKUP(D2392,sku归属!A:B,2,0)</f>
        <v>#N/A</v>
      </c>
      <c r="K2392" s="193"/>
      <c r="L2392" s="194"/>
      <c r="M2392" s="195"/>
    </row>
    <row r="2393" spans="1:13" s="61" customFormat="1" customHeight="1">
      <c r="A2393"/>
      <c r="B2393"/>
      <c r="C2393"/>
      <c r="D2393"/>
      <c r="E2393"/>
      <c r="F2393" s="61"/>
      <c r="G2393" s="196" t="e">
        <f>VLOOKUP(D2393,sku归属!A:B,2,0)</f>
        <v>#N/A</v>
      </c>
      <c r="K2393" s="193"/>
      <c r="L2393" s="194"/>
      <c r="M2393" s="195"/>
    </row>
    <row r="2394" spans="1:13" s="61" customFormat="1" customHeight="1">
      <c r="A2394"/>
      <c r="B2394"/>
      <c r="C2394"/>
      <c r="D2394"/>
      <c r="E2394"/>
      <c r="F2394" s="61"/>
      <c r="G2394" s="196" t="e">
        <f>VLOOKUP(D2394,sku归属!A:B,2,0)</f>
        <v>#N/A</v>
      </c>
      <c r="K2394" s="193"/>
      <c r="L2394" s="194"/>
      <c r="M2394" s="195"/>
    </row>
    <row r="2395" spans="1:13" s="61" customFormat="1" customHeight="1">
      <c r="A2395"/>
      <c r="B2395"/>
      <c r="C2395"/>
      <c r="D2395"/>
      <c r="E2395"/>
      <c r="F2395" s="61"/>
      <c r="G2395" s="196" t="e">
        <f>VLOOKUP(D2395,sku归属!A:B,2,0)</f>
        <v>#N/A</v>
      </c>
      <c r="K2395" s="193"/>
      <c r="L2395" s="194"/>
      <c r="M2395" s="195"/>
    </row>
    <row r="2396" spans="1:13" s="61" customFormat="1" customHeight="1">
      <c r="A2396"/>
      <c r="B2396"/>
      <c r="C2396"/>
      <c r="D2396"/>
      <c r="E2396"/>
      <c r="F2396" s="61"/>
      <c r="G2396" s="196" t="e">
        <f>VLOOKUP(D2396,sku归属!A:B,2,0)</f>
        <v>#N/A</v>
      </c>
      <c r="K2396" s="193"/>
      <c r="L2396" s="194"/>
      <c r="M2396" s="195"/>
    </row>
    <row r="2397" spans="1:13" s="61" customFormat="1" customHeight="1">
      <c r="A2397"/>
      <c r="B2397"/>
      <c r="C2397"/>
      <c r="D2397"/>
      <c r="E2397"/>
      <c r="F2397" s="61"/>
      <c r="G2397" s="196" t="e">
        <f>VLOOKUP(D2397,sku归属!A:B,2,0)</f>
        <v>#N/A</v>
      </c>
      <c r="K2397" s="193"/>
      <c r="L2397" s="194"/>
      <c r="M2397" s="195"/>
    </row>
    <row r="2398" spans="1:13" s="61" customFormat="1" customHeight="1">
      <c r="A2398"/>
      <c r="B2398"/>
      <c r="C2398"/>
      <c r="D2398"/>
      <c r="E2398"/>
      <c r="F2398" s="61"/>
      <c r="G2398" s="196" t="e">
        <f>VLOOKUP(D2398,sku归属!A:B,2,0)</f>
        <v>#N/A</v>
      </c>
      <c r="K2398" s="193"/>
      <c r="L2398" s="194"/>
      <c r="M2398" s="195"/>
    </row>
    <row r="2399" spans="1:13" s="61" customFormat="1" customHeight="1">
      <c r="A2399"/>
      <c r="B2399"/>
      <c r="C2399"/>
      <c r="D2399"/>
      <c r="E2399"/>
      <c r="F2399" s="61"/>
      <c r="G2399" s="196" t="e">
        <f>VLOOKUP(D2399,sku归属!A:B,2,0)</f>
        <v>#N/A</v>
      </c>
      <c r="K2399" s="193"/>
      <c r="L2399" s="194"/>
      <c r="M2399" s="195"/>
    </row>
    <row r="2400" spans="1:13" s="61" customFormat="1" customHeight="1">
      <c r="A2400"/>
      <c r="B2400"/>
      <c r="C2400"/>
      <c r="D2400"/>
      <c r="E2400"/>
      <c r="F2400" s="61"/>
      <c r="G2400" s="196" t="e">
        <f>VLOOKUP(D2400,sku归属!A:B,2,0)</f>
        <v>#N/A</v>
      </c>
      <c r="K2400" s="193"/>
      <c r="L2400" s="194"/>
      <c r="M2400" s="195"/>
    </row>
    <row r="2401" spans="1:13" s="61" customFormat="1" customHeight="1">
      <c r="A2401"/>
      <c r="B2401"/>
      <c r="C2401"/>
      <c r="D2401"/>
      <c r="E2401"/>
      <c r="F2401" s="61"/>
      <c r="G2401" s="196" t="e">
        <f>VLOOKUP(D2401,sku归属!A:B,2,0)</f>
        <v>#N/A</v>
      </c>
      <c r="K2401" s="193"/>
      <c r="L2401" s="194"/>
      <c r="M2401" s="195"/>
    </row>
    <row r="2402" spans="1:13" s="61" customFormat="1" customHeight="1">
      <c r="A2402"/>
      <c r="B2402"/>
      <c r="C2402"/>
      <c r="D2402"/>
      <c r="E2402"/>
      <c r="F2402" s="61"/>
      <c r="G2402" s="196" t="e">
        <f>VLOOKUP(D2402,sku归属!A:B,2,0)</f>
        <v>#N/A</v>
      </c>
      <c r="K2402" s="193"/>
      <c r="L2402" s="194"/>
      <c r="M2402" s="195"/>
    </row>
    <row r="2403" spans="1:13" s="61" customFormat="1" customHeight="1">
      <c r="A2403"/>
      <c r="B2403"/>
      <c r="C2403"/>
      <c r="D2403"/>
      <c r="E2403"/>
      <c r="F2403" s="61"/>
      <c r="G2403" s="196" t="e">
        <f>VLOOKUP(D2403,sku归属!A:B,2,0)</f>
        <v>#N/A</v>
      </c>
      <c r="K2403" s="193"/>
      <c r="L2403" s="194"/>
      <c r="M2403" s="195"/>
    </row>
    <row r="2404" spans="1:13" s="61" customFormat="1" customHeight="1">
      <c r="A2404"/>
      <c r="B2404"/>
      <c r="C2404"/>
      <c r="D2404"/>
      <c r="E2404"/>
      <c r="F2404" s="61"/>
      <c r="G2404" s="196" t="e">
        <f>VLOOKUP(D2404,sku归属!A:B,2,0)</f>
        <v>#N/A</v>
      </c>
      <c r="K2404" s="193"/>
      <c r="L2404" s="194"/>
      <c r="M2404" s="195"/>
    </row>
    <row r="2405" spans="1:13" s="61" customFormat="1" customHeight="1">
      <c r="A2405"/>
      <c r="B2405"/>
      <c r="C2405"/>
      <c r="D2405"/>
      <c r="E2405"/>
      <c r="F2405" s="61"/>
      <c r="G2405" s="196" t="e">
        <f>VLOOKUP(D2405,sku归属!A:B,2,0)</f>
        <v>#N/A</v>
      </c>
      <c r="K2405" s="193"/>
      <c r="L2405" s="194"/>
      <c r="M2405" s="195"/>
    </row>
    <row r="2406" spans="1:13" s="61" customFormat="1" customHeight="1">
      <c r="A2406"/>
      <c r="B2406"/>
      <c r="C2406"/>
      <c r="D2406"/>
      <c r="E2406"/>
      <c r="F2406" s="61"/>
      <c r="G2406" s="196" t="e">
        <f>VLOOKUP(D2406,sku归属!A:B,2,0)</f>
        <v>#N/A</v>
      </c>
      <c r="K2406" s="193"/>
      <c r="L2406" s="194"/>
      <c r="M2406" s="195"/>
    </row>
    <row r="2407" spans="1:13" s="61" customFormat="1" customHeight="1">
      <c r="A2407"/>
      <c r="B2407"/>
      <c r="C2407"/>
      <c r="D2407"/>
      <c r="E2407"/>
      <c r="F2407" s="61"/>
      <c r="G2407" s="196" t="e">
        <f>VLOOKUP(D2407,sku归属!A:B,2,0)</f>
        <v>#N/A</v>
      </c>
      <c r="K2407" s="193"/>
      <c r="L2407" s="194"/>
      <c r="M2407" s="195"/>
    </row>
    <row r="2408" spans="1:13" s="61" customFormat="1" customHeight="1">
      <c r="A2408"/>
      <c r="B2408"/>
      <c r="C2408"/>
      <c r="D2408"/>
      <c r="E2408"/>
      <c r="F2408" s="61"/>
      <c r="G2408" s="196" t="e">
        <f>VLOOKUP(D2408,sku归属!A:B,2,0)</f>
        <v>#N/A</v>
      </c>
      <c r="K2408" s="193"/>
      <c r="L2408" s="194"/>
      <c r="M2408" s="195"/>
    </row>
    <row r="2409" spans="1:13" s="61" customFormat="1" customHeight="1">
      <c r="A2409"/>
      <c r="B2409"/>
      <c r="C2409"/>
      <c r="D2409"/>
      <c r="E2409"/>
      <c r="F2409" s="61"/>
      <c r="G2409" s="196" t="e">
        <f>VLOOKUP(D2409,sku归属!A:B,2,0)</f>
        <v>#N/A</v>
      </c>
      <c r="K2409" s="193"/>
      <c r="L2409" s="194"/>
      <c r="M2409" s="195"/>
    </row>
    <row r="2410" spans="1:13" s="61" customFormat="1" customHeight="1">
      <c r="A2410"/>
      <c r="B2410"/>
      <c r="C2410"/>
      <c r="D2410"/>
      <c r="E2410"/>
      <c r="F2410" s="61"/>
      <c r="G2410" s="196" t="e">
        <f>VLOOKUP(D2410,sku归属!A:B,2,0)</f>
        <v>#N/A</v>
      </c>
      <c r="K2410" s="193"/>
      <c r="L2410" s="194"/>
      <c r="M2410" s="195"/>
    </row>
    <row r="2411" spans="1:13" s="61" customFormat="1" customHeight="1">
      <c r="A2411"/>
      <c r="B2411"/>
      <c r="C2411"/>
      <c r="D2411"/>
      <c r="E2411"/>
      <c r="F2411" s="61"/>
      <c r="G2411" s="196" t="e">
        <f>VLOOKUP(D2411,sku归属!A:B,2,0)</f>
        <v>#N/A</v>
      </c>
      <c r="K2411" s="193"/>
      <c r="L2411" s="194"/>
      <c r="M2411" s="195"/>
    </row>
    <row r="2412" spans="1:13" s="61" customFormat="1" customHeight="1">
      <c r="A2412"/>
      <c r="B2412"/>
      <c r="C2412"/>
      <c r="D2412"/>
      <c r="E2412"/>
      <c r="F2412" s="61"/>
      <c r="G2412" s="196" t="e">
        <f>VLOOKUP(D2412,sku归属!A:B,2,0)</f>
        <v>#N/A</v>
      </c>
      <c r="K2412" s="193"/>
      <c r="L2412" s="194"/>
      <c r="M2412" s="195"/>
    </row>
    <row r="2413" spans="1:13" s="61" customFormat="1" customHeight="1">
      <c r="A2413"/>
      <c r="B2413"/>
      <c r="C2413"/>
      <c r="D2413"/>
      <c r="E2413"/>
      <c r="F2413" s="61"/>
      <c r="G2413" s="196" t="e">
        <f>VLOOKUP(D2413,sku归属!A:B,2,0)</f>
        <v>#N/A</v>
      </c>
      <c r="K2413" s="193"/>
      <c r="L2413" s="194"/>
      <c r="M2413" s="195"/>
    </row>
    <row r="2414" spans="1:13" s="61" customFormat="1" customHeight="1">
      <c r="A2414"/>
      <c r="B2414"/>
      <c r="C2414"/>
      <c r="D2414"/>
      <c r="E2414"/>
      <c r="F2414" s="61"/>
      <c r="G2414" s="196" t="e">
        <f>VLOOKUP(D2414,sku归属!A:B,2,0)</f>
        <v>#N/A</v>
      </c>
      <c r="K2414" s="193"/>
      <c r="L2414" s="194"/>
      <c r="M2414" s="195"/>
    </row>
    <row r="2415" spans="1:13" s="61" customFormat="1" customHeight="1">
      <c r="A2415"/>
      <c r="B2415"/>
      <c r="C2415"/>
      <c r="D2415"/>
      <c r="E2415"/>
      <c r="F2415" s="61"/>
      <c r="G2415" s="196" t="e">
        <f>VLOOKUP(D2415,sku归属!A:B,2,0)</f>
        <v>#N/A</v>
      </c>
      <c r="K2415" s="193"/>
      <c r="L2415" s="194"/>
      <c r="M2415" s="195"/>
    </row>
    <row r="2416" spans="1:13" s="61" customFormat="1" customHeight="1">
      <c r="A2416"/>
      <c r="B2416"/>
      <c r="C2416"/>
      <c r="D2416"/>
      <c r="E2416"/>
      <c r="F2416" s="61"/>
      <c r="G2416" s="196" t="e">
        <f>VLOOKUP(D2416,sku归属!A:B,2,0)</f>
        <v>#N/A</v>
      </c>
      <c r="K2416" s="193"/>
      <c r="L2416" s="194"/>
      <c r="M2416" s="195"/>
    </row>
    <row r="2417" spans="1:13" s="61" customFormat="1" customHeight="1">
      <c r="A2417"/>
      <c r="B2417"/>
      <c r="C2417"/>
      <c r="D2417"/>
      <c r="E2417"/>
      <c r="F2417" s="61"/>
      <c r="G2417" s="196" t="e">
        <f>VLOOKUP(D2417,sku归属!A:B,2,0)</f>
        <v>#N/A</v>
      </c>
      <c r="K2417" s="193"/>
      <c r="L2417" s="194"/>
      <c r="M2417" s="195"/>
    </row>
    <row r="2418" spans="1:13" s="61" customFormat="1" customHeight="1">
      <c r="A2418"/>
      <c r="B2418"/>
      <c r="C2418"/>
      <c r="D2418"/>
      <c r="E2418"/>
      <c r="F2418" s="61"/>
      <c r="G2418" s="196" t="e">
        <f>VLOOKUP(D2418,sku归属!A:B,2,0)</f>
        <v>#N/A</v>
      </c>
      <c r="K2418" s="193"/>
      <c r="L2418" s="194"/>
      <c r="M2418" s="195"/>
    </row>
    <row r="2419" spans="1:13" s="61" customFormat="1" customHeight="1">
      <c r="A2419"/>
      <c r="B2419"/>
      <c r="C2419"/>
      <c r="D2419"/>
      <c r="E2419"/>
      <c r="F2419" s="61"/>
      <c r="G2419" s="196" t="e">
        <f>VLOOKUP(D2419,sku归属!A:B,2,0)</f>
        <v>#N/A</v>
      </c>
      <c r="K2419" s="193"/>
      <c r="L2419" s="194"/>
      <c r="M2419" s="195"/>
    </row>
    <row r="2420" spans="1:13" s="61" customFormat="1" customHeight="1">
      <c r="A2420"/>
      <c r="B2420"/>
      <c r="C2420"/>
      <c r="D2420"/>
      <c r="E2420"/>
      <c r="F2420" s="61"/>
      <c r="G2420" s="196" t="e">
        <f>VLOOKUP(D2420,sku归属!A:B,2,0)</f>
        <v>#N/A</v>
      </c>
      <c r="K2420" s="193"/>
      <c r="L2420" s="194"/>
      <c r="M2420" s="195"/>
    </row>
    <row r="2421" spans="1:13" s="61" customFormat="1" customHeight="1">
      <c r="A2421"/>
      <c r="B2421"/>
      <c r="C2421"/>
      <c r="D2421"/>
      <c r="E2421"/>
      <c r="F2421" s="61"/>
      <c r="G2421" s="196" t="e">
        <f>VLOOKUP(D2421,sku归属!A:B,2,0)</f>
        <v>#N/A</v>
      </c>
      <c r="K2421" s="193"/>
      <c r="L2421" s="194"/>
      <c r="M2421" s="195"/>
    </row>
    <row r="2422" spans="1:13" s="61" customFormat="1" customHeight="1">
      <c r="A2422"/>
      <c r="B2422"/>
      <c r="C2422"/>
      <c r="D2422"/>
      <c r="E2422"/>
      <c r="F2422" s="61"/>
      <c r="G2422" s="196" t="e">
        <f>VLOOKUP(D2422,sku归属!A:B,2,0)</f>
        <v>#N/A</v>
      </c>
      <c r="K2422" s="193"/>
      <c r="L2422" s="194"/>
      <c r="M2422" s="195"/>
    </row>
    <row r="2423" spans="1:13" s="61" customFormat="1" customHeight="1">
      <c r="A2423"/>
      <c r="B2423"/>
      <c r="C2423"/>
      <c r="D2423"/>
      <c r="E2423"/>
      <c r="F2423" s="61"/>
      <c r="G2423" s="196" t="e">
        <f>VLOOKUP(D2423,sku归属!A:B,2,0)</f>
        <v>#N/A</v>
      </c>
      <c r="K2423" s="193"/>
      <c r="L2423" s="194"/>
      <c r="M2423" s="195"/>
    </row>
    <row r="2424" spans="1:13" s="61" customFormat="1" customHeight="1">
      <c r="A2424"/>
      <c r="B2424"/>
      <c r="C2424"/>
      <c r="D2424"/>
      <c r="E2424"/>
      <c r="F2424" s="61"/>
      <c r="G2424" s="196" t="e">
        <f>VLOOKUP(D2424,sku归属!A:B,2,0)</f>
        <v>#N/A</v>
      </c>
      <c r="K2424" s="193"/>
      <c r="L2424" s="194"/>
      <c r="M2424" s="195"/>
    </row>
    <row r="2425" spans="1:13" s="61" customFormat="1" customHeight="1">
      <c r="A2425"/>
      <c r="B2425"/>
      <c r="C2425"/>
      <c r="D2425"/>
      <c r="E2425"/>
      <c r="F2425" s="61"/>
      <c r="G2425" s="196" t="e">
        <f>VLOOKUP(D2425,sku归属!A:B,2,0)</f>
        <v>#N/A</v>
      </c>
      <c r="K2425" s="193"/>
      <c r="L2425" s="194"/>
      <c r="M2425" s="195"/>
    </row>
    <row r="2426" spans="1:13" s="61" customFormat="1" customHeight="1">
      <c r="A2426"/>
      <c r="B2426"/>
      <c r="C2426"/>
      <c r="D2426"/>
      <c r="E2426"/>
      <c r="F2426" s="61"/>
      <c r="G2426" s="196" t="e">
        <f>VLOOKUP(D2426,sku归属!A:B,2,0)</f>
        <v>#N/A</v>
      </c>
      <c r="K2426" s="193"/>
      <c r="L2426" s="194"/>
      <c r="M2426" s="195"/>
    </row>
    <row r="2427" spans="1:13" s="61" customFormat="1" customHeight="1">
      <c r="A2427"/>
      <c r="B2427"/>
      <c r="C2427"/>
      <c r="D2427"/>
      <c r="E2427"/>
      <c r="F2427" s="61"/>
      <c r="G2427" s="196" t="e">
        <f>VLOOKUP(D2427,sku归属!A:B,2,0)</f>
        <v>#N/A</v>
      </c>
      <c r="K2427" s="193"/>
      <c r="L2427" s="194"/>
      <c r="M2427" s="195"/>
    </row>
    <row r="2428" spans="1:13" s="61" customFormat="1" customHeight="1">
      <c r="A2428"/>
      <c r="B2428"/>
      <c r="C2428"/>
      <c r="D2428"/>
      <c r="E2428"/>
      <c r="F2428" s="61"/>
      <c r="G2428" s="196" t="e">
        <f>VLOOKUP(D2428,sku归属!A:B,2,0)</f>
        <v>#N/A</v>
      </c>
      <c r="K2428" s="193"/>
      <c r="L2428" s="194"/>
      <c r="M2428" s="195"/>
    </row>
    <row r="2429" spans="1:13" s="61" customFormat="1" customHeight="1">
      <c r="A2429"/>
      <c r="B2429"/>
      <c r="C2429"/>
      <c r="D2429"/>
      <c r="E2429"/>
      <c r="F2429" s="61"/>
      <c r="G2429" s="196" t="e">
        <f>VLOOKUP(D2429,sku归属!A:B,2,0)</f>
        <v>#N/A</v>
      </c>
      <c r="K2429" s="193"/>
      <c r="L2429" s="194"/>
      <c r="M2429" s="195"/>
    </row>
    <row r="2430" spans="1:13" s="61" customFormat="1" customHeight="1">
      <c r="A2430"/>
      <c r="B2430"/>
      <c r="C2430"/>
      <c r="D2430"/>
      <c r="E2430"/>
      <c r="F2430" s="61"/>
      <c r="G2430" s="196" t="e">
        <f>VLOOKUP(D2430,sku归属!A:B,2,0)</f>
        <v>#N/A</v>
      </c>
      <c r="K2430" s="193"/>
      <c r="L2430" s="194"/>
      <c r="M2430" s="195"/>
    </row>
    <row r="2431" spans="1:13" s="61" customFormat="1" customHeight="1">
      <c r="A2431"/>
      <c r="B2431"/>
      <c r="C2431"/>
      <c r="D2431"/>
      <c r="E2431"/>
      <c r="F2431" s="61"/>
      <c r="G2431" s="196" t="e">
        <f>VLOOKUP(D2431,sku归属!A:B,2,0)</f>
        <v>#N/A</v>
      </c>
      <c r="K2431" s="193"/>
      <c r="L2431" s="194"/>
      <c r="M2431" s="195"/>
    </row>
    <row r="2432" spans="1:13" s="61" customFormat="1" customHeight="1">
      <c r="A2432"/>
      <c r="B2432"/>
      <c r="C2432"/>
      <c r="D2432"/>
      <c r="E2432"/>
      <c r="F2432" s="61"/>
      <c r="G2432" s="196" t="e">
        <f>VLOOKUP(D2432,sku归属!A:B,2,0)</f>
        <v>#N/A</v>
      </c>
      <c r="K2432" s="193"/>
      <c r="L2432" s="194"/>
      <c r="M2432" s="195"/>
    </row>
    <row r="2433" spans="1:13" s="61" customFormat="1" customHeight="1">
      <c r="A2433"/>
      <c r="B2433"/>
      <c r="C2433"/>
      <c r="D2433"/>
      <c r="E2433"/>
      <c r="F2433" s="61"/>
      <c r="G2433" s="196" t="e">
        <f>VLOOKUP(D2433,sku归属!A:B,2,0)</f>
        <v>#N/A</v>
      </c>
      <c r="K2433" s="193"/>
      <c r="L2433" s="194"/>
      <c r="M2433" s="195"/>
    </row>
    <row r="2434" spans="1:13" s="61" customFormat="1" customHeight="1">
      <c r="A2434"/>
      <c r="B2434"/>
      <c r="C2434"/>
      <c r="D2434"/>
      <c r="E2434"/>
      <c r="F2434" s="61"/>
      <c r="G2434" s="196" t="e">
        <f>VLOOKUP(D2434,sku归属!A:B,2,0)</f>
        <v>#N/A</v>
      </c>
      <c r="K2434" s="193"/>
      <c r="L2434" s="194"/>
      <c r="M2434" s="195"/>
    </row>
    <row r="2435" spans="1:13" s="61" customFormat="1" customHeight="1">
      <c r="A2435"/>
      <c r="B2435"/>
      <c r="C2435"/>
      <c r="D2435"/>
      <c r="E2435"/>
      <c r="F2435" s="61"/>
      <c r="G2435" s="196" t="e">
        <f>VLOOKUP(D2435,sku归属!A:B,2,0)</f>
        <v>#N/A</v>
      </c>
      <c r="K2435" s="193"/>
      <c r="L2435" s="194"/>
      <c r="M2435" s="195"/>
    </row>
    <row r="2436" spans="1:13" s="61" customFormat="1" customHeight="1">
      <c r="A2436"/>
      <c r="B2436"/>
      <c r="C2436"/>
      <c r="D2436"/>
      <c r="E2436"/>
      <c r="F2436" s="61"/>
      <c r="G2436" s="196" t="e">
        <f>VLOOKUP(D2436,sku归属!A:B,2,0)</f>
        <v>#N/A</v>
      </c>
      <c r="K2436" s="193"/>
      <c r="L2436" s="194"/>
      <c r="M2436" s="195"/>
    </row>
    <row r="2437" spans="1:13" s="61" customFormat="1" customHeight="1">
      <c r="A2437"/>
      <c r="B2437"/>
      <c r="C2437"/>
      <c r="D2437"/>
      <c r="E2437"/>
      <c r="F2437" s="61"/>
      <c r="G2437" s="196" t="e">
        <f>VLOOKUP(D2437,sku归属!A:B,2,0)</f>
        <v>#N/A</v>
      </c>
      <c r="K2437" s="193"/>
      <c r="L2437" s="194"/>
      <c r="M2437" s="195"/>
    </row>
    <row r="2438" spans="1:13" s="61" customFormat="1" customHeight="1">
      <c r="A2438"/>
      <c r="B2438"/>
      <c r="C2438"/>
      <c r="D2438"/>
      <c r="E2438"/>
      <c r="F2438" s="61"/>
      <c r="G2438" s="196" t="e">
        <f>VLOOKUP(D2438,sku归属!A:B,2,0)</f>
        <v>#N/A</v>
      </c>
      <c r="K2438" s="193"/>
      <c r="L2438" s="194"/>
      <c r="M2438" s="195"/>
    </row>
    <row r="2439" spans="1:13" s="61" customFormat="1" customHeight="1">
      <c r="A2439"/>
      <c r="B2439"/>
      <c r="C2439"/>
      <c r="D2439"/>
      <c r="E2439"/>
      <c r="F2439" s="61"/>
      <c r="G2439" s="196" t="e">
        <f>VLOOKUP(D2439,sku归属!A:B,2,0)</f>
        <v>#N/A</v>
      </c>
      <c r="K2439" s="193"/>
      <c r="L2439" s="194"/>
      <c r="M2439" s="195"/>
    </row>
    <row r="2440" spans="1:13" s="61" customFormat="1" customHeight="1">
      <c r="A2440"/>
      <c r="B2440"/>
      <c r="C2440"/>
      <c r="D2440"/>
      <c r="E2440"/>
      <c r="F2440" s="61"/>
      <c r="G2440" s="196" t="e">
        <f>VLOOKUP(D2440,sku归属!A:B,2,0)</f>
        <v>#N/A</v>
      </c>
      <c r="K2440" s="193"/>
      <c r="L2440" s="194"/>
      <c r="M2440" s="195"/>
    </row>
    <row r="2441" spans="1:13" s="61" customFormat="1" customHeight="1">
      <c r="A2441"/>
      <c r="B2441"/>
      <c r="C2441"/>
      <c r="D2441"/>
      <c r="E2441"/>
      <c r="F2441" s="61"/>
      <c r="G2441" s="196" t="e">
        <f>VLOOKUP(D2441,sku归属!A:B,2,0)</f>
        <v>#N/A</v>
      </c>
      <c r="K2441" s="193"/>
      <c r="L2441" s="194"/>
      <c r="M2441" s="195"/>
    </row>
    <row r="2442" spans="1:13" s="61" customFormat="1" customHeight="1">
      <c r="A2442"/>
      <c r="B2442"/>
      <c r="C2442"/>
      <c r="D2442"/>
      <c r="E2442"/>
      <c r="F2442" s="61"/>
      <c r="G2442" s="196" t="e">
        <f>VLOOKUP(D2442,sku归属!A:B,2,0)</f>
        <v>#N/A</v>
      </c>
      <c r="K2442" s="193"/>
      <c r="L2442" s="194"/>
      <c r="M2442" s="195"/>
    </row>
    <row r="2443" spans="1:13" s="61" customFormat="1" customHeight="1">
      <c r="A2443"/>
      <c r="B2443"/>
      <c r="C2443"/>
      <c r="D2443"/>
      <c r="E2443"/>
      <c r="F2443" s="61"/>
      <c r="G2443" s="196" t="e">
        <f>VLOOKUP(D2443,sku归属!A:B,2,0)</f>
        <v>#N/A</v>
      </c>
      <c r="K2443" s="193"/>
      <c r="L2443" s="194"/>
      <c r="M2443" s="195"/>
    </row>
    <row r="2444" spans="1:13" s="61" customFormat="1" customHeight="1">
      <c r="A2444"/>
      <c r="B2444"/>
      <c r="C2444"/>
      <c r="D2444"/>
      <c r="E2444"/>
      <c r="F2444" s="61"/>
      <c r="G2444" s="196" t="e">
        <f>VLOOKUP(D2444,sku归属!A:B,2,0)</f>
        <v>#N/A</v>
      </c>
      <c r="K2444" s="193"/>
      <c r="L2444" s="194"/>
      <c r="M2444" s="195"/>
    </row>
    <row r="2445" spans="1:13" s="61" customFormat="1" customHeight="1">
      <c r="A2445"/>
      <c r="B2445"/>
      <c r="C2445"/>
      <c r="D2445"/>
      <c r="E2445"/>
      <c r="F2445" s="61"/>
      <c r="G2445" s="196" t="e">
        <f>VLOOKUP(D2445,sku归属!A:B,2,0)</f>
        <v>#N/A</v>
      </c>
      <c r="K2445" s="193"/>
      <c r="L2445" s="194"/>
      <c r="M2445" s="195"/>
    </row>
    <row r="2446" spans="1:13" s="61" customFormat="1" customHeight="1">
      <c r="A2446"/>
      <c r="B2446"/>
      <c r="C2446"/>
      <c r="D2446"/>
      <c r="E2446"/>
      <c r="F2446" s="61"/>
      <c r="G2446" s="196" t="e">
        <f>VLOOKUP(D2446,sku归属!A:B,2,0)</f>
        <v>#N/A</v>
      </c>
      <c r="K2446" s="193"/>
      <c r="L2446" s="194"/>
      <c r="M2446" s="195"/>
    </row>
    <row r="2447" spans="1:13" s="61" customFormat="1" customHeight="1">
      <c r="A2447"/>
      <c r="B2447"/>
      <c r="C2447"/>
      <c r="D2447"/>
      <c r="E2447"/>
      <c r="F2447" s="61"/>
      <c r="G2447" s="196" t="e">
        <f>VLOOKUP(D2447,sku归属!A:B,2,0)</f>
        <v>#N/A</v>
      </c>
      <c r="K2447" s="193"/>
      <c r="L2447" s="194"/>
      <c r="M2447" s="195"/>
    </row>
    <row r="2448" spans="1:13" s="61" customFormat="1" customHeight="1">
      <c r="A2448"/>
      <c r="B2448"/>
      <c r="C2448"/>
      <c r="D2448"/>
      <c r="E2448"/>
      <c r="F2448" s="61"/>
      <c r="G2448" s="196" t="e">
        <f>VLOOKUP(D2448,sku归属!A:B,2,0)</f>
        <v>#N/A</v>
      </c>
      <c r="K2448" s="193"/>
      <c r="L2448" s="194"/>
      <c r="M2448" s="195"/>
    </row>
    <row r="2449" spans="1:13" s="61" customFormat="1" customHeight="1">
      <c r="A2449"/>
      <c r="B2449"/>
      <c r="C2449"/>
      <c r="D2449"/>
      <c r="E2449"/>
      <c r="F2449" s="61"/>
      <c r="G2449" s="196" t="e">
        <f>VLOOKUP(D2449,sku归属!A:B,2,0)</f>
        <v>#N/A</v>
      </c>
      <c r="K2449" s="193"/>
      <c r="L2449" s="194"/>
      <c r="M2449" s="195"/>
    </row>
    <row r="2450" spans="1:13" s="61" customFormat="1" customHeight="1">
      <c r="A2450"/>
      <c r="B2450"/>
      <c r="C2450"/>
      <c r="D2450"/>
      <c r="E2450"/>
      <c r="F2450" s="61"/>
      <c r="G2450" s="196" t="e">
        <f>VLOOKUP(D2450,sku归属!A:B,2,0)</f>
        <v>#N/A</v>
      </c>
      <c r="K2450" s="193"/>
      <c r="L2450" s="194"/>
      <c r="M2450" s="195"/>
    </row>
    <row r="2451" spans="1:13" s="61" customFormat="1" customHeight="1">
      <c r="A2451"/>
      <c r="B2451"/>
      <c r="C2451"/>
      <c r="D2451"/>
      <c r="E2451"/>
      <c r="F2451" s="61"/>
      <c r="G2451" s="196" t="e">
        <f>VLOOKUP(D2451,sku归属!A:B,2,0)</f>
        <v>#N/A</v>
      </c>
      <c r="K2451" s="193"/>
      <c r="L2451" s="194"/>
      <c r="M2451" s="195"/>
    </row>
    <row r="2452" spans="1:13" s="61" customFormat="1" customHeight="1">
      <c r="A2452"/>
      <c r="B2452"/>
      <c r="C2452"/>
      <c r="D2452"/>
      <c r="E2452"/>
      <c r="F2452" s="61"/>
      <c r="G2452" s="196" t="e">
        <f>VLOOKUP(D2452,sku归属!A:B,2,0)</f>
        <v>#N/A</v>
      </c>
      <c r="K2452" s="193"/>
      <c r="L2452" s="194"/>
      <c r="M2452" s="195"/>
    </row>
    <row r="2453" spans="1:13" s="61" customFormat="1" customHeight="1">
      <c r="A2453"/>
      <c r="B2453"/>
      <c r="C2453"/>
      <c r="D2453"/>
      <c r="E2453"/>
      <c r="F2453" s="61"/>
      <c r="G2453" s="196" t="e">
        <f>VLOOKUP(D2453,sku归属!A:B,2,0)</f>
        <v>#N/A</v>
      </c>
      <c r="K2453" s="193"/>
      <c r="L2453" s="194"/>
      <c r="M2453" s="195"/>
    </row>
    <row r="2454" spans="1:13" s="61" customFormat="1" customHeight="1">
      <c r="A2454"/>
      <c r="B2454"/>
      <c r="C2454"/>
      <c r="D2454"/>
      <c r="E2454"/>
      <c r="F2454" s="61"/>
      <c r="G2454" s="196" t="e">
        <f>VLOOKUP(D2454,sku归属!A:B,2,0)</f>
        <v>#N/A</v>
      </c>
      <c r="K2454" s="193"/>
      <c r="L2454" s="194"/>
      <c r="M2454" s="195"/>
    </row>
    <row r="2455" spans="1:13" s="61" customFormat="1" customHeight="1">
      <c r="A2455"/>
      <c r="B2455"/>
      <c r="C2455"/>
      <c r="D2455"/>
      <c r="E2455"/>
      <c r="F2455" s="61"/>
      <c r="G2455" s="196" t="e">
        <f>VLOOKUP(D2455,sku归属!A:B,2,0)</f>
        <v>#N/A</v>
      </c>
      <c r="K2455" s="193"/>
      <c r="L2455" s="194"/>
      <c r="M2455" s="195"/>
    </row>
    <row r="2456" spans="1:13" s="61" customFormat="1" customHeight="1">
      <c r="A2456"/>
      <c r="B2456"/>
      <c r="C2456"/>
      <c r="D2456"/>
      <c r="E2456"/>
      <c r="F2456" s="61"/>
      <c r="G2456" s="196" t="e">
        <f>VLOOKUP(D2456,sku归属!A:B,2,0)</f>
        <v>#N/A</v>
      </c>
      <c r="K2456" s="193"/>
      <c r="L2456" s="194"/>
      <c r="M2456" s="195"/>
    </row>
    <row r="2457" spans="1:13" s="61" customFormat="1" customHeight="1">
      <c r="A2457"/>
      <c r="B2457"/>
      <c r="C2457"/>
      <c r="D2457"/>
      <c r="E2457"/>
      <c r="F2457" s="61"/>
      <c r="G2457" s="196" t="e">
        <f>VLOOKUP(D2457,sku归属!A:B,2,0)</f>
        <v>#N/A</v>
      </c>
      <c r="K2457" s="193"/>
      <c r="L2457" s="194"/>
      <c r="M2457" s="195"/>
    </row>
    <row r="2458" spans="1:13" s="61" customFormat="1" customHeight="1">
      <c r="A2458"/>
      <c r="B2458"/>
      <c r="C2458"/>
      <c r="D2458"/>
      <c r="E2458"/>
      <c r="F2458" s="61"/>
      <c r="G2458" s="196" t="e">
        <f>VLOOKUP(D2458,sku归属!A:B,2,0)</f>
        <v>#N/A</v>
      </c>
      <c r="K2458" s="193"/>
      <c r="L2458" s="194"/>
      <c r="M2458" s="195"/>
    </row>
    <row r="2459" spans="1:13" s="61" customFormat="1" customHeight="1">
      <c r="A2459"/>
      <c r="B2459"/>
      <c r="C2459"/>
      <c r="D2459"/>
      <c r="E2459"/>
      <c r="F2459" s="61"/>
      <c r="G2459" s="196" t="e">
        <f>VLOOKUP(D2459,sku归属!A:B,2,0)</f>
        <v>#N/A</v>
      </c>
      <c r="K2459" s="193"/>
      <c r="L2459" s="194"/>
      <c r="M2459" s="195"/>
    </row>
    <row r="2460" spans="1:13" s="61" customFormat="1" customHeight="1">
      <c r="A2460"/>
      <c r="B2460"/>
      <c r="C2460"/>
      <c r="D2460"/>
      <c r="E2460"/>
      <c r="F2460" s="61"/>
      <c r="G2460" s="196" t="e">
        <f>VLOOKUP(D2460,sku归属!A:B,2,0)</f>
        <v>#N/A</v>
      </c>
      <c r="K2460" s="193"/>
      <c r="L2460" s="194"/>
      <c r="M2460" s="195"/>
    </row>
    <row r="2461" spans="1:13" s="61" customFormat="1" customHeight="1">
      <c r="A2461"/>
      <c r="B2461"/>
      <c r="C2461"/>
      <c r="D2461"/>
      <c r="E2461"/>
      <c r="F2461" s="61"/>
      <c r="G2461" s="196" t="e">
        <f>VLOOKUP(D2461,sku归属!A:B,2,0)</f>
        <v>#N/A</v>
      </c>
      <c r="K2461" s="193"/>
      <c r="L2461" s="194"/>
      <c r="M2461" s="195"/>
    </row>
    <row r="2462" spans="1:13" s="61" customFormat="1" customHeight="1">
      <c r="A2462"/>
      <c r="B2462"/>
      <c r="C2462"/>
      <c r="D2462"/>
      <c r="E2462"/>
      <c r="F2462" s="61"/>
      <c r="G2462" s="196" t="e">
        <f>VLOOKUP(D2462,sku归属!A:B,2,0)</f>
        <v>#N/A</v>
      </c>
      <c r="K2462" s="193"/>
      <c r="L2462" s="194"/>
      <c r="M2462" s="195"/>
    </row>
    <row r="2463" spans="1:13" s="61" customFormat="1" customHeight="1">
      <c r="A2463"/>
      <c r="B2463"/>
      <c r="C2463"/>
      <c r="D2463"/>
      <c r="E2463"/>
      <c r="F2463" s="61"/>
      <c r="G2463" s="196" t="e">
        <f>VLOOKUP(D2463,sku归属!A:B,2,0)</f>
        <v>#N/A</v>
      </c>
      <c r="K2463" s="193"/>
      <c r="L2463" s="194"/>
      <c r="M2463" s="195"/>
    </row>
    <row r="2464" spans="1:13" s="61" customFormat="1" customHeight="1">
      <c r="A2464"/>
      <c r="B2464"/>
      <c r="C2464"/>
      <c r="D2464"/>
      <c r="E2464"/>
      <c r="F2464" s="61"/>
      <c r="G2464" s="196" t="e">
        <f>VLOOKUP(D2464,sku归属!A:B,2,0)</f>
        <v>#N/A</v>
      </c>
      <c r="K2464" s="193"/>
      <c r="L2464" s="194"/>
      <c r="M2464" s="195"/>
    </row>
    <row r="2465" spans="1:13" s="61" customFormat="1" customHeight="1">
      <c r="A2465"/>
      <c r="B2465"/>
      <c r="C2465"/>
      <c r="D2465"/>
      <c r="E2465"/>
      <c r="F2465" s="61"/>
      <c r="G2465" s="196" t="e">
        <f>VLOOKUP(D2465,sku归属!A:B,2,0)</f>
        <v>#N/A</v>
      </c>
      <c r="K2465" s="193"/>
      <c r="L2465" s="194"/>
      <c r="M2465" s="195"/>
    </row>
    <row r="2466" spans="1:13" s="61" customFormat="1" customHeight="1">
      <c r="A2466"/>
      <c r="B2466"/>
      <c r="C2466"/>
      <c r="D2466"/>
      <c r="E2466"/>
      <c r="F2466" s="61"/>
      <c r="G2466" s="196" t="e">
        <f>VLOOKUP(D2466,sku归属!A:B,2,0)</f>
        <v>#N/A</v>
      </c>
      <c r="K2466" s="193"/>
      <c r="L2466" s="194"/>
      <c r="M2466" s="195"/>
    </row>
    <row r="2467" spans="1:13" s="61" customFormat="1" customHeight="1">
      <c r="A2467"/>
      <c r="B2467"/>
      <c r="C2467"/>
      <c r="D2467"/>
      <c r="E2467"/>
      <c r="F2467" s="61"/>
      <c r="G2467" s="196" t="e">
        <f>VLOOKUP(D2467,sku归属!A:B,2,0)</f>
        <v>#N/A</v>
      </c>
      <c r="K2467" s="193"/>
      <c r="L2467" s="194"/>
      <c r="M2467" s="195"/>
    </row>
    <row r="2468" spans="1:13" s="61" customFormat="1" customHeight="1">
      <c r="A2468"/>
      <c r="B2468"/>
      <c r="C2468"/>
      <c r="D2468"/>
      <c r="E2468"/>
      <c r="F2468" s="61"/>
      <c r="G2468" s="196" t="e">
        <f>VLOOKUP(D2468,sku归属!A:B,2,0)</f>
        <v>#N/A</v>
      </c>
      <c r="K2468" s="193"/>
      <c r="L2468" s="194"/>
      <c r="M2468" s="195"/>
    </row>
    <row r="2469" spans="1:13" s="61" customFormat="1" customHeight="1">
      <c r="A2469"/>
      <c r="B2469"/>
      <c r="C2469"/>
      <c r="D2469"/>
      <c r="E2469"/>
      <c r="F2469" s="61"/>
      <c r="G2469" s="196" t="e">
        <f>VLOOKUP(D2469,sku归属!A:B,2,0)</f>
        <v>#N/A</v>
      </c>
      <c r="K2469" s="193"/>
      <c r="L2469" s="194"/>
      <c r="M2469" s="195"/>
    </row>
    <row r="2470" spans="1:13" s="61" customFormat="1" customHeight="1">
      <c r="A2470"/>
      <c r="B2470"/>
      <c r="C2470"/>
      <c r="D2470"/>
      <c r="E2470"/>
      <c r="F2470" s="61"/>
      <c r="G2470" s="196" t="e">
        <f>VLOOKUP(D2470,sku归属!A:B,2,0)</f>
        <v>#N/A</v>
      </c>
      <c r="K2470" s="193"/>
      <c r="L2470" s="194"/>
      <c r="M2470" s="195"/>
    </row>
    <row r="2471" spans="1:13" s="61" customFormat="1" customHeight="1">
      <c r="A2471"/>
      <c r="B2471"/>
      <c r="C2471"/>
      <c r="D2471"/>
      <c r="E2471"/>
      <c r="F2471" s="61"/>
      <c r="G2471" s="196" t="e">
        <f>VLOOKUP(D2471,sku归属!A:B,2,0)</f>
        <v>#N/A</v>
      </c>
      <c r="K2471" s="193"/>
      <c r="L2471" s="194"/>
      <c r="M2471" s="195"/>
    </row>
    <row r="2472" spans="1:13" s="61" customFormat="1" customHeight="1">
      <c r="A2472"/>
      <c r="B2472"/>
      <c r="C2472"/>
      <c r="D2472"/>
      <c r="E2472"/>
      <c r="F2472" s="61"/>
      <c r="G2472" s="196" t="e">
        <f>VLOOKUP(D2472,sku归属!A:B,2,0)</f>
        <v>#N/A</v>
      </c>
      <c r="K2472" s="193"/>
      <c r="L2472" s="194"/>
      <c r="M2472" s="195"/>
    </row>
    <row r="2473" spans="1:13" s="61" customFormat="1" customHeight="1">
      <c r="A2473"/>
      <c r="B2473"/>
      <c r="C2473"/>
      <c r="D2473"/>
      <c r="E2473"/>
      <c r="F2473" s="61"/>
      <c r="G2473" s="196" t="e">
        <f>VLOOKUP(D2473,sku归属!A:B,2,0)</f>
        <v>#N/A</v>
      </c>
      <c r="K2473" s="193"/>
      <c r="L2473" s="194"/>
      <c r="M2473" s="195"/>
    </row>
    <row r="2474" spans="1:13" s="61" customFormat="1" customHeight="1">
      <c r="A2474"/>
      <c r="B2474"/>
      <c r="C2474"/>
      <c r="D2474"/>
      <c r="E2474"/>
      <c r="F2474" s="61"/>
      <c r="G2474" s="196" t="e">
        <f>VLOOKUP(D2474,sku归属!A:B,2,0)</f>
        <v>#N/A</v>
      </c>
      <c r="K2474" s="193"/>
      <c r="L2474" s="194"/>
      <c r="M2474" s="195"/>
    </row>
    <row r="2475" spans="1:13" s="61" customFormat="1" customHeight="1">
      <c r="A2475"/>
      <c r="B2475"/>
      <c r="C2475"/>
      <c r="D2475"/>
      <c r="E2475"/>
      <c r="F2475" s="61"/>
      <c r="G2475" s="196" t="e">
        <f>VLOOKUP(D2475,sku归属!A:B,2,0)</f>
        <v>#N/A</v>
      </c>
      <c r="K2475" s="193"/>
      <c r="L2475" s="194"/>
      <c r="M2475" s="195"/>
    </row>
    <row r="2476" spans="1:13" s="61" customFormat="1" customHeight="1">
      <c r="A2476"/>
      <c r="B2476"/>
      <c r="C2476"/>
      <c r="D2476"/>
      <c r="E2476"/>
      <c r="F2476" s="61"/>
      <c r="G2476" s="196" t="e">
        <f>VLOOKUP(D2476,sku归属!A:B,2,0)</f>
        <v>#N/A</v>
      </c>
      <c r="K2476" s="193"/>
      <c r="L2476" s="194"/>
      <c r="M2476" s="195"/>
    </row>
    <row r="2477" spans="1:13" s="61" customFormat="1" customHeight="1">
      <c r="A2477"/>
      <c r="B2477"/>
      <c r="C2477"/>
      <c r="D2477"/>
      <c r="E2477"/>
      <c r="F2477" s="61"/>
      <c r="G2477" s="196" t="e">
        <f>VLOOKUP(D2477,sku归属!A:B,2,0)</f>
        <v>#N/A</v>
      </c>
      <c r="K2477" s="193"/>
      <c r="L2477" s="194"/>
      <c r="M2477" s="195"/>
    </row>
    <row r="2478" spans="1:13" s="61" customFormat="1" customHeight="1">
      <c r="A2478"/>
      <c r="B2478"/>
      <c r="C2478"/>
      <c r="D2478"/>
      <c r="E2478"/>
      <c r="F2478" s="61"/>
      <c r="G2478" s="196" t="e">
        <f>VLOOKUP(D2478,sku归属!A:B,2,0)</f>
        <v>#N/A</v>
      </c>
      <c r="K2478" s="193"/>
      <c r="L2478" s="194"/>
      <c r="M2478" s="195"/>
    </row>
    <row r="2479" spans="1:13" s="61" customFormat="1" customHeight="1">
      <c r="A2479"/>
      <c r="B2479"/>
      <c r="C2479"/>
      <c r="D2479"/>
      <c r="E2479"/>
      <c r="F2479" s="61"/>
      <c r="G2479" s="196" t="e">
        <f>VLOOKUP(D2479,sku归属!A:B,2,0)</f>
        <v>#N/A</v>
      </c>
      <c r="K2479" s="193"/>
      <c r="L2479" s="194"/>
      <c r="M2479" s="195"/>
    </row>
    <row r="2480" spans="1:13" s="61" customFormat="1" customHeight="1">
      <c r="A2480"/>
      <c r="B2480"/>
      <c r="C2480"/>
      <c r="D2480"/>
      <c r="E2480"/>
      <c r="F2480" s="61"/>
      <c r="G2480" s="196" t="e">
        <f>VLOOKUP(D2480,sku归属!A:B,2,0)</f>
        <v>#N/A</v>
      </c>
      <c r="K2480" s="193"/>
      <c r="L2480" s="194"/>
      <c r="M2480" s="195"/>
    </row>
    <row r="2481" spans="1:13" s="61" customFormat="1" customHeight="1">
      <c r="A2481"/>
      <c r="B2481"/>
      <c r="C2481"/>
      <c r="D2481"/>
      <c r="E2481"/>
      <c r="F2481" s="61"/>
      <c r="G2481" s="196" t="e">
        <f>VLOOKUP(D2481,sku归属!A:B,2,0)</f>
        <v>#N/A</v>
      </c>
      <c r="K2481" s="193"/>
      <c r="L2481" s="194"/>
      <c r="M2481" s="195"/>
    </row>
    <row r="2482" spans="1:13" s="61" customFormat="1" customHeight="1">
      <c r="A2482"/>
      <c r="B2482"/>
      <c r="C2482"/>
      <c r="D2482"/>
      <c r="E2482"/>
      <c r="F2482" s="61"/>
      <c r="G2482" s="196" t="e">
        <f>VLOOKUP(D2482,sku归属!A:B,2,0)</f>
        <v>#N/A</v>
      </c>
      <c r="K2482" s="193"/>
      <c r="L2482" s="194"/>
      <c r="M2482" s="195"/>
    </row>
    <row r="2483" spans="1:13" s="61" customFormat="1" customHeight="1">
      <c r="A2483"/>
      <c r="B2483"/>
      <c r="C2483"/>
      <c r="D2483"/>
      <c r="E2483"/>
      <c r="F2483" s="61"/>
      <c r="G2483" s="196" t="e">
        <f>VLOOKUP(D2483,sku归属!A:B,2,0)</f>
        <v>#N/A</v>
      </c>
      <c r="K2483" s="193"/>
      <c r="L2483" s="194"/>
      <c r="M2483" s="195"/>
    </row>
    <row r="2484" spans="1:13" s="61" customFormat="1" customHeight="1">
      <c r="A2484"/>
      <c r="B2484"/>
      <c r="C2484"/>
      <c r="D2484"/>
      <c r="E2484"/>
      <c r="F2484" s="61"/>
      <c r="G2484" s="196" t="e">
        <f>VLOOKUP(D2484,sku归属!A:B,2,0)</f>
        <v>#N/A</v>
      </c>
      <c r="K2484" s="193"/>
      <c r="L2484" s="194"/>
      <c r="M2484" s="195"/>
    </row>
    <row r="2485" spans="1:13" s="61" customFormat="1" customHeight="1">
      <c r="A2485"/>
      <c r="B2485"/>
      <c r="C2485"/>
      <c r="D2485"/>
      <c r="E2485"/>
      <c r="F2485" s="61"/>
      <c r="G2485" s="196" t="e">
        <f>VLOOKUP(D2485,sku归属!A:B,2,0)</f>
        <v>#N/A</v>
      </c>
      <c r="K2485" s="193"/>
      <c r="L2485" s="194"/>
      <c r="M2485" s="195"/>
    </row>
    <row r="2486" spans="1:13" s="61" customFormat="1" customHeight="1">
      <c r="A2486"/>
      <c r="B2486"/>
      <c r="C2486"/>
      <c r="D2486"/>
      <c r="E2486"/>
      <c r="F2486" s="61"/>
      <c r="G2486" s="196" t="e">
        <f>VLOOKUP(D2486,sku归属!A:B,2,0)</f>
        <v>#N/A</v>
      </c>
      <c r="K2486" s="193"/>
      <c r="L2486" s="194"/>
      <c r="M2486" s="195"/>
    </row>
    <row r="2487" spans="1:13" s="61" customFormat="1" customHeight="1">
      <c r="A2487"/>
      <c r="B2487"/>
      <c r="C2487"/>
      <c r="D2487"/>
      <c r="E2487"/>
      <c r="F2487" s="61"/>
      <c r="G2487" s="196" t="e">
        <f>VLOOKUP(D2487,sku归属!A:B,2,0)</f>
        <v>#N/A</v>
      </c>
      <c r="K2487" s="193"/>
      <c r="L2487" s="194"/>
      <c r="M2487" s="195"/>
    </row>
    <row r="2488" spans="1:13" s="61" customFormat="1" customHeight="1">
      <c r="A2488"/>
      <c r="B2488"/>
      <c r="C2488"/>
      <c r="D2488"/>
      <c r="E2488"/>
      <c r="F2488" s="61"/>
      <c r="G2488" s="196" t="e">
        <f>VLOOKUP(D2488,sku归属!A:B,2,0)</f>
        <v>#N/A</v>
      </c>
      <c r="K2488" s="193"/>
      <c r="L2488" s="194"/>
      <c r="M2488" s="195"/>
    </row>
    <row r="2489" spans="1:13" s="61" customFormat="1" customHeight="1">
      <c r="A2489"/>
      <c r="B2489"/>
      <c r="C2489"/>
      <c r="D2489"/>
      <c r="E2489"/>
      <c r="F2489" s="61"/>
      <c r="G2489" s="196" t="e">
        <f>VLOOKUP(D2489,sku归属!A:B,2,0)</f>
        <v>#N/A</v>
      </c>
      <c r="K2489" s="193"/>
      <c r="L2489" s="194"/>
      <c r="M2489" s="195"/>
    </row>
    <row r="2490" spans="1:13" s="61" customFormat="1" customHeight="1">
      <c r="A2490"/>
      <c r="B2490"/>
      <c r="C2490"/>
      <c r="D2490"/>
      <c r="E2490"/>
      <c r="F2490" s="61"/>
      <c r="G2490" s="196" t="e">
        <f>VLOOKUP(D2490,sku归属!A:B,2,0)</f>
        <v>#N/A</v>
      </c>
      <c r="K2490" s="193"/>
      <c r="L2490" s="194"/>
      <c r="M2490" s="195"/>
    </row>
    <row r="2491" spans="1:13" s="61" customFormat="1" customHeight="1">
      <c r="A2491"/>
      <c r="B2491"/>
      <c r="C2491"/>
      <c r="D2491"/>
      <c r="E2491"/>
      <c r="F2491" s="61"/>
      <c r="G2491" s="196" t="e">
        <f>VLOOKUP(D2491,sku归属!A:B,2,0)</f>
        <v>#N/A</v>
      </c>
      <c r="K2491" s="193"/>
      <c r="L2491" s="194"/>
      <c r="M2491" s="195"/>
    </row>
    <row r="2492" spans="1:13" s="61" customFormat="1" customHeight="1">
      <c r="A2492"/>
      <c r="B2492"/>
      <c r="C2492"/>
      <c r="D2492"/>
      <c r="E2492"/>
      <c r="F2492" s="61"/>
      <c r="G2492" s="196" t="e">
        <f>VLOOKUP(D2492,sku归属!A:B,2,0)</f>
        <v>#N/A</v>
      </c>
      <c r="K2492" s="193"/>
      <c r="L2492" s="194"/>
      <c r="M2492" s="195"/>
    </row>
    <row r="2493" spans="1:13" s="61" customFormat="1" customHeight="1">
      <c r="A2493"/>
      <c r="B2493"/>
      <c r="C2493"/>
      <c r="D2493"/>
      <c r="E2493"/>
      <c r="F2493" s="61"/>
      <c r="G2493" s="196" t="e">
        <f>VLOOKUP(D2493,sku归属!A:B,2,0)</f>
        <v>#N/A</v>
      </c>
      <c r="K2493" s="193"/>
      <c r="L2493" s="194"/>
      <c r="M2493" s="195"/>
    </row>
    <row r="2494" spans="1:13" s="61" customFormat="1" customHeight="1">
      <c r="A2494"/>
      <c r="B2494"/>
      <c r="C2494"/>
      <c r="D2494"/>
      <c r="E2494"/>
      <c r="F2494" s="61"/>
      <c r="G2494" s="196" t="e">
        <f>VLOOKUP(D2494,sku归属!A:B,2,0)</f>
        <v>#N/A</v>
      </c>
      <c r="K2494" s="193"/>
      <c r="L2494" s="194"/>
      <c r="M2494" s="195"/>
    </row>
    <row r="2495" spans="1:13" s="61" customFormat="1" customHeight="1">
      <c r="A2495"/>
      <c r="B2495"/>
      <c r="C2495"/>
      <c r="D2495"/>
      <c r="E2495"/>
      <c r="F2495" s="61"/>
      <c r="G2495" s="196" t="e">
        <f>VLOOKUP(D2495,sku归属!A:B,2,0)</f>
        <v>#N/A</v>
      </c>
      <c r="K2495" s="193"/>
      <c r="L2495" s="194"/>
      <c r="M2495" s="195"/>
    </row>
    <row r="2496" spans="1:13" s="61" customFormat="1" customHeight="1">
      <c r="A2496"/>
      <c r="B2496"/>
      <c r="C2496"/>
      <c r="D2496"/>
      <c r="E2496"/>
      <c r="F2496" s="61"/>
      <c r="G2496" s="196" t="e">
        <f>VLOOKUP(D2496,sku归属!A:B,2,0)</f>
        <v>#N/A</v>
      </c>
      <c r="K2496" s="193"/>
      <c r="L2496" s="194"/>
      <c r="M2496" s="195"/>
    </row>
    <row r="2497" spans="1:13" s="61" customFormat="1" customHeight="1">
      <c r="A2497"/>
      <c r="B2497"/>
      <c r="C2497"/>
      <c r="D2497"/>
      <c r="E2497"/>
      <c r="F2497" s="61"/>
      <c r="G2497" s="196" t="e">
        <f>VLOOKUP(D2497,sku归属!A:B,2,0)</f>
        <v>#N/A</v>
      </c>
      <c r="K2497" s="193"/>
      <c r="L2497" s="194"/>
      <c r="M2497" s="195"/>
    </row>
    <row r="2498" spans="1:13" s="61" customFormat="1" customHeight="1">
      <c r="A2498"/>
      <c r="B2498"/>
      <c r="C2498"/>
      <c r="D2498"/>
      <c r="E2498"/>
      <c r="F2498" s="61"/>
      <c r="G2498" s="196" t="e">
        <f>VLOOKUP(D2498,sku归属!A:B,2,0)</f>
        <v>#N/A</v>
      </c>
      <c r="K2498" s="193"/>
      <c r="L2498" s="194"/>
      <c r="M2498" s="195"/>
    </row>
    <row r="2499" spans="1:13" s="61" customFormat="1" customHeight="1">
      <c r="A2499"/>
      <c r="B2499"/>
      <c r="C2499"/>
      <c r="D2499"/>
      <c r="E2499"/>
      <c r="F2499" s="61"/>
      <c r="G2499" s="196" t="e">
        <f>VLOOKUP(D2499,sku归属!A:B,2,0)</f>
        <v>#N/A</v>
      </c>
      <c r="K2499" s="193"/>
      <c r="L2499" s="194"/>
      <c r="M2499" s="195"/>
    </row>
    <row r="2500" spans="1:13" s="61" customFormat="1" customHeight="1">
      <c r="A2500"/>
      <c r="B2500"/>
      <c r="C2500"/>
      <c r="D2500"/>
      <c r="E2500"/>
      <c r="F2500" s="61"/>
      <c r="G2500" s="196" t="e">
        <f>VLOOKUP(D2500,sku归属!A:B,2,0)</f>
        <v>#N/A</v>
      </c>
      <c r="K2500" s="193"/>
      <c r="L2500" s="194"/>
      <c r="M2500" s="195"/>
    </row>
    <row r="2501" spans="1:13" s="61" customFormat="1" customHeight="1">
      <c r="A2501"/>
      <c r="B2501"/>
      <c r="C2501"/>
      <c r="D2501"/>
      <c r="E2501"/>
      <c r="F2501" s="61"/>
      <c r="G2501" s="196" t="e">
        <f>VLOOKUP(D2501,sku归属!A:B,2,0)</f>
        <v>#N/A</v>
      </c>
      <c r="K2501" s="193"/>
      <c r="L2501" s="194"/>
      <c r="M2501" s="195"/>
    </row>
    <row r="2502" spans="1:13" s="61" customFormat="1" customHeight="1">
      <c r="A2502"/>
      <c r="B2502"/>
      <c r="C2502"/>
      <c r="D2502"/>
      <c r="E2502"/>
      <c r="F2502" s="61"/>
      <c r="G2502" s="196" t="e">
        <f>VLOOKUP(D2502,sku归属!A:B,2,0)</f>
        <v>#N/A</v>
      </c>
      <c r="K2502" s="193"/>
      <c r="L2502" s="194"/>
      <c r="M2502" s="195"/>
    </row>
    <row r="2503" spans="1:13" s="61" customFormat="1" customHeight="1">
      <c r="A2503"/>
      <c r="B2503"/>
      <c r="C2503"/>
      <c r="D2503"/>
      <c r="E2503"/>
      <c r="F2503" s="61"/>
      <c r="G2503" s="196" t="e">
        <f>VLOOKUP(D2503,sku归属!A:B,2,0)</f>
        <v>#N/A</v>
      </c>
      <c r="K2503" s="193"/>
      <c r="L2503" s="194"/>
      <c r="M2503" s="195"/>
    </row>
    <row r="2504" spans="1:13" s="61" customFormat="1" customHeight="1">
      <c r="A2504"/>
      <c r="B2504"/>
      <c r="C2504"/>
      <c r="D2504"/>
      <c r="E2504"/>
      <c r="F2504" s="61"/>
      <c r="G2504" s="196" t="e">
        <f>VLOOKUP(D2504,sku归属!A:B,2,0)</f>
        <v>#N/A</v>
      </c>
      <c r="K2504" s="193"/>
      <c r="L2504" s="194"/>
      <c r="M2504" s="195"/>
    </row>
    <row r="2505" spans="1:13" s="61" customFormat="1" customHeight="1">
      <c r="A2505"/>
      <c r="B2505"/>
      <c r="C2505"/>
      <c r="D2505"/>
      <c r="E2505"/>
      <c r="F2505" s="61"/>
      <c r="G2505" s="196" t="e">
        <f>VLOOKUP(D2505,sku归属!A:B,2,0)</f>
        <v>#N/A</v>
      </c>
      <c r="K2505" s="193"/>
      <c r="L2505" s="194"/>
      <c r="M2505" s="195"/>
    </row>
    <row r="2506" spans="1:13" s="61" customFormat="1" customHeight="1">
      <c r="A2506"/>
      <c r="B2506"/>
      <c r="C2506"/>
      <c r="D2506"/>
      <c r="E2506"/>
      <c r="F2506" s="61"/>
      <c r="G2506" s="196" t="e">
        <f>VLOOKUP(D2506,sku归属!A:B,2,0)</f>
        <v>#N/A</v>
      </c>
      <c r="K2506" s="193"/>
      <c r="L2506" s="194"/>
      <c r="M2506" s="195"/>
    </row>
    <row r="2507" spans="1:13" s="61" customFormat="1" customHeight="1">
      <c r="A2507"/>
      <c r="B2507"/>
      <c r="C2507"/>
      <c r="D2507"/>
      <c r="E2507"/>
      <c r="F2507" s="61"/>
      <c r="G2507" s="196" t="e">
        <f>VLOOKUP(D2507,sku归属!A:B,2,0)</f>
        <v>#N/A</v>
      </c>
      <c r="K2507" s="193"/>
      <c r="L2507" s="194"/>
      <c r="M2507" s="195"/>
    </row>
    <row r="2508" spans="1:13" s="61" customFormat="1" customHeight="1">
      <c r="A2508"/>
      <c r="B2508"/>
      <c r="C2508"/>
      <c r="D2508"/>
      <c r="E2508"/>
      <c r="F2508" s="61"/>
      <c r="G2508" s="196" t="e">
        <f>VLOOKUP(D2508,sku归属!A:B,2,0)</f>
        <v>#N/A</v>
      </c>
      <c r="K2508" s="193"/>
      <c r="L2508" s="194"/>
      <c r="M2508" s="195"/>
    </row>
    <row r="2509" spans="1:13" s="61" customFormat="1" customHeight="1">
      <c r="A2509"/>
      <c r="B2509"/>
      <c r="C2509"/>
      <c r="D2509"/>
      <c r="E2509"/>
      <c r="F2509" s="61"/>
      <c r="G2509" s="196" t="e">
        <f>VLOOKUP(D2509,sku归属!A:B,2,0)</f>
        <v>#N/A</v>
      </c>
      <c r="K2509" s="193"/>
      <c r="L2509" s="194"/>
      <c r="M2509" s="195"/>
    </row>
    <row r="2510" spans="1:13" s="61" customFormat="1" customHeight="1">
      <c r="A2510"/>
      <c r="B2510"/>
      <c r="C2510"/>
      <c r="D2510"/>
      <c r="E2510"/>
      <c r="F2510" s="61"/>
      <c r="G2510" s="196" t="e">
        <f>VLOOKUP(D2510,sku归属!A:B,2,0)</f>
        <v>#N/A</v>
      </c>
      <c r="K2510" s="193"/>
      <c r="L2510" s="194"/>
      <c r="M2510" s="195"/>
    </row>
    <row r="2511" spans="1:13" s="61" customFormat="1" customHeight="1">
      <c r="A2511"/>
      <c r="B2511"/>
      <c r="C2511"/>
      <c r="D2511"/>
      <c r="E2511"/>
      <c r="F2511" s="61"/>
      <c r="G2511" s="196" t="e">
        <f>VLOOKUP(D2511,sku归属!A:B,2,0)</f>
        <v>#N/A</v>
      </c>
      <c r="K2511" s="193"/>
      <c r="L2511" s="194"/>
      <c r="M2511" s="195"/>
    </row>
    <row r="2512" spans="1:13" s="61" customFormat="1" customHeight="1">
      <c r="A2512"/>
      <c r="B2512"/>
      <c r="C2512"/>
      <c r="D2512"/>
      <c r="E2512"/>
      <c r="F2512" s="61"/>
      <c r="G2512" s="196" t="e">
        <f>VLOOKUP(D2512,sku归属!A:B,2,0)</f>
        <v>#N/A</v>
      </c>
      <c r="K2512" s="193"/>
      <c r="L2512" s="194"/>
      <c r="M2512" s="195"/>
    </row>
    <row r="2513" spans="1:13" s="61" customFormat="1" customHeight="1">
      <c r="A2513"/>
      <c r="B2513"/>
      <c r="C2513"/>
      <c r="D2513"/>
      <c r="E2513"/>
      <c r="F2513" s="61"/>
      <c r="G2513" s="196" t="e">
        <f>VLOOKUP(D2513,sku归属!A:B,2,0)</f>
        <v>#N/A</v>
      </c>
      <c r="K2513" s="193"/>
      <c r="L2513" s="194"/>
      <c r="M2513" s="195"/>
    </row>
    <row r="2514" spans="1:13" s="61" customFormat="1" customHeight="1">
      <c r="A2514"/>
      <c r="B2514"/>
      <c r="C2514"/>
      <c r="D2514"/>
      <c r="E2514"/>
      <c r="F2514" s="61"/>
      <c r="G2514" s="196" t="e">
        <f>VLOOKUP(D2514,sku归属!A:B,2,0)</f>
        <v>#N/A</v>
      </c>
      <c r="K2514" s="193"/>
      <c r="L2514" s="194"/>
      <c r="M2514" s="195"/>
    </row>
    <row r="2515" spans="1:13" s="61" customFormat="1" customHeight="1">
      <c r="A2515"/>
      <c r="B2515"/>
      <c r="C2515"/>
      <c r="D2515"/>
      <c r="E2515"/>
      <c r="F2515" s="61"/>
      <c r="G2515" s="196" t="e">
        <f>VLOOKUP(D2515,sku归属!A:B,2,0)</f>
        <v>#N/A</v>
      </c>
      <c r="K2515" s="193"/>
      <c r="L2515" s="194"/>
      <c r="M2515" s="195"/>
    </row>
    <row r="2516" spans="1:13" s="61" customFormat="1" customHeight="1">
      <c r="A2516"/>
      <c r="B2516"/>
      <c r="C2516"/>
      <c r="D2516"/>
      <c r="E2516"/>
      <c r="F2516" s="61"/>
      <c r="G2516" s="196" t="e">
        <f>VLOOKUP(D2516,sku归属!A:B,2,0)</f>
        <v>#N/A</v>
      </c>
      <c r="K2516" s="193"/>
      <c r="L2516" s="194"/>
      <c r="M2516" s="195"/>
    </row>
    <row r="2517" spans="1:13" s="61" customFormat="1" customHeight="1">
      <c r="A2517"/>
      <c r="B2517"/>
      <c r="C2517"/>
      <c r="D2517"/>
      <c r="E2517"/>
      <c r="F2517" s="61"/>
      <c r="G2517" s="196" t="e">
        <f>VLOOKUP(D2517,sku归属!A:B,2,0)</f>
        <v>#N/A</v>
      </c>
      <c r="K2517" s="193"/>
      <c r="L2517" s="194"/>
      <c r="M2517" s="195"/>
    </row>
    <row r="2518" spans="1:13" s="61" customFormat="1" customHeight="1">
      <c r="A2518"/>
      <c r="B2518"/>
      <c r="C2518"/>
      <c r="D2518"/>
      <c r="E2518"/>
      <c r="F2518" s="61"/>
      <c r="G2518" s="196" t="e">
        <f>VLOOKUP(D2518,sku归属!A:B,2,0)</f>
        <v>#N/A</v>
      </c>
      <c r="K2518" s="193"/>
      <c r="L2518" s="194"/>
      <c r="M2518" s="195"/>
    </row>
    <row r="2519" spans="1:13" s="61" customFormat="1" customHeight="1">
      <c r="A2519"/>
      <c r="B2519"/>
      <c r="C2519"/>
      <c r="D2519"/>
      <c r="E2519"/>
      <c r="F2519" s="61"/>
      <c r="G2519" s="196" t="e">
        <f>VLOOKUP(D2519,sku归属!A:B,2,0)</f>
        <v>#N/A</v>
      </c>
      <c r="K2519" s="193"/>
      <c r="L2519" s="194"/>
      <c r="M2519" s="195"/>
    </row>
    <row r="2520" spans="1:13" s="61" customFormat="1" customHeight="1">
      <c r="A2520"/>
      <c r="B2520"/>
      <c r="C2520"/>
      <c r="D2520"/>
      <c r="E2520"/>
      <c r="F2520" s="61"/>
      <c r="G2520" s="196" t="e">
        <f>VLOOKUP(D2520,sku归属!A:B,2,0)</f>
        <v>#N/A</v>
      </c>
      <c r="K2520" s="193"/>
      <c r="L2520" s="194"/>
      <c r="M2520" s="195"/>
    </row>
    <row r="2521" spans="1:13" s="61" customFormat="1" customHeight="1">
      <c r="A2521"/>
      <c r="B2521"/>
      <c r="C2521"/>
      <c r="D2521"/>
      <c r="E2521"/>
      <c r="F2521" s="61"/>
      <c r="G2521" s="196" t="e">
        <f>VLOOKUP(D2521,sku归属!A:B,2,0)</f>
        <v>#N/A</v>
      </c>
      <c r="K2521" s="193"/>
      <c r="L2521" s="194"/>
      <c r="M2521" s="195"/>
    </row>
    <row r="2522" spans="1:13" s="61" customFormat="1" customHeight="1">
      <c r="A2522"/>
      <c r="B2522"/>
      <c r="C2522"/>
      <c r="D2522"/>
      <c r="E2522"/>
      <c r="F2522" s="61"/>
      <c r="G2522" s="196" t="e">
        <f>VLOOKUP(D2522,sku归属!A:B,2,0)</f>
        <v>#N/A</v>
      </c>
      <c r="K2522" s="193"/>
      <c r="L2522" s="194"/>
      <c r="M2522" s="195"/>
    </row>
    <row r="2523" spans="1:13" s="61" customFormat="1" customHeight="1">
      <c r="A2523"/>
      <c r="B2523"/>
      <c r="C2523"/>
      <c r="D2523"/>
      <c r="E2523"/>
      <c r="F2523" s="61"/>
      <c r="G2523" s="196" t="e">
        <f>VLOOKUP(D2523,sku归属!A:B,2,0)</f>
        <v>#N/A</v>
      </c>
      <c r="K2523" s="193"/>
      <c r="L2523" s="194"/>
      <c r="M2523" s="195"/>
    </row>
    <row r="2524" spans="1:13" s="61" customFormat="1" customHeight="1">
      <c r="A2524"/>
      <c r="B2524"/>
      <c r="C2524"/>
      <c r="D2524"/>
      <c r="E2524"/>
      <c r="F2524" s="61"/>
      <c r="G2524" s="196" t="e">
        <f>VLOOKUP(D2524,sku归属!A:B,2,0)</f>
        <v>#N/A</v>
      </c>
      <c r="K2524" s="193"/>
      <c r="L2524" s="194"/>
      <c r="M2524" s="195"/>
    </row>
    <row r="2525" spans="1:13" s="61" customFormat="1" customHeight="1">
      <c r="A2525"/>
      <c r="B2525"/>
      <c r="C2525"/>
      <c r="D2525"/>
      <c r="E2525"/>
      <c r="F2525" s="61"/>
      <c r="G2525" s="196" t="e">
        <f>VLOOKUP(D2525,sku归属!A:B,2,0)</f>
        <v>#N/A</v>
      </c>
      <c r="K2525" s="193"/>
      <c r="L2525" s="194"/>
      <c r="M2525" s="195"/>
    </row>
    <row r="2526" spans="1:13" s="61" customFormat="1" customHeight="1">
      <c r="A2526"/>
      <c r="B2526"/>
      <c r="C2526"/>
      <c r="D2526"/>
      <c r="E2526"/>
      <c r="F2526" s="61"/>
      <c r="G2526" s="196" t="e">
        <f>VLOOKUP(D2526,sku归属!A:B,2,0)</f>
        <v>#N/A</v>
      </c>
      <c r="K2526" s="193"/>
      <c r="L2526" s="194"/>
      <c r="M2526" s="195"/>
    </row>
    <row r="2527" spans="1:13" s="61" customFormat="1" customHeight="1">
      <c r="A2527"/>
      <c r="B2527"/>
      <c r="C2527"/>
      <c r="D2527"/>
      <c r="E2527"/>
      <c r="F2527" s="61"/>
      <c r="G2527" s="196" t="e">
        <f>VLOOKUP(D2527,sku归属!A:B,2,0)</f>
        <v>#N/A</v>
      </c>
      <c r="K2527" s="193"/>
      <c r="L2527" s="194"/>
      <c r="M2527" s="195"/>
    </row>
    <row r="2528" spans="1:13" s="61" customFormat="1" customHeight="1">
      <c r="A2528"/>
      <c r="B2528"/>
      <c r="C2528"/>
      <c r="D2528"/>
      <c r="E2528"/>
      <c r="F2528" s="61"/>
      <c r="G2528" s="196" t="e">
        <f>VLOOKUP(D2528,sku归属!A:B,2,0)</f>
        <v>#N/A</v>
      </c>
      <c r="K2528" s="193"/>
      <c r="L2528" s="194"/>
      <c r="M2528" s="195"/>
    </row>
    <row r="2529" spans="1:13" s="61" customFormat="1" customHeight="1">
      <c r="A2529"/>
      <c r="B2529"/>
      <c r="C2529"/>
      <c r="D2529"/>
      <c r="E2529"/>
      <c r="F2529" s="61"/>
      <c r="G2529" s="196" t="e">
        <f>VLOOKUP(D2529,sku归属!A:B,2,0)</f>
        <v>#N/A</v>
      </c>
      <c r="K2529" s="193"/>
      <c r="L2529" s="194"/>
      <c r="M2529" s="195"/>
    </row>
    <row r="2530" spans="1:13" s="61" customFormat="1" customHeight="1">
      <c r="A2530"/>
      <c r="B2530"/>
      <c r="C2530"/>
      <c r="D2530"/>
      <c r="E2530"/>
      <c r="F2530" s="61"/>
      <c r="G2530" s="196" t="e">
        <f>VLOOKUP(D2530,sku归属!A:B,2,0)</f>
        <v>#N/A</v>
      </c>
      <c r="K2530" s="193"/>
      <c r="L2530" s="194"/>
      <c r="M2530" s="195"/>
    </row>
    <row r="2531" spans="1:13" s="61" customFormat="1" customHeight="1">
      <c r="A2531"/>
      <c r="B2531"/>
      <c r="C2531"/>
      <c r="D2531"/>
      <c r="E2531"/>
      <c r="F2531" s="61"/>
      <c r="G2531" s="196" t="e">
        <f>VLOOKUP(D2531,sku归属!A:B,2,0)</f>
        <v>#N/A</v>
      </c>
      <c r="K2531" s="193"/>
      <c r="L2531" s="194"/>
      <c r="M2531" s="195"/>
    </row>
    <row r="2532" spans="1:13" s="61" customFormat="1" customHeight="1">
      <c r="A2532"/>
      <c r="B2532"/>
      <c r="C2532"/>
      <c r="D2532"/>
      <c r="E2532"/>
      <c r="F2532" s="61"/>
      <c r="G2532" s="196" t="e">
        <f>VLOOKUP(D2532,sku归属!A:B,2,0)</f>
        <v>#N/A</v>
      </c>
      <c r="K2532" s="193"/>
      <c r="L2532" s="194"/>
      <c r="M2532" s="195"/>
    </row>
    <row r="2533" spans="1:13" s="61" customFormat="1" customHeight="1">
      <c r="A2533"/>
      <c r="B2533"/>
      <c r="C2533"/>
      <c r="D2533"/>
      <c r="E2533"/>
      <c r="F2533" s="61"/>
      <c r="G2533" s="196" t="e">
        <f>VLOOKUP(D2533,sku归属!A:B,2,0)</f>
        <v>#N/A</v>
      </c>
      <c r="K2533" s="193"/>
      <c r="L2533" s="194"/>
      <c r="M2533" s="195"/>
    </row>
    <row r="2534" spans="1:13" s="61" customFormat="1" customHeight="1">
      <c r="A2534"/>
      <c r="B2534"/>
      <c r="C2534"/>
      <c r="D2534"/>
      <c r="E2534"/>
      <c r="F2534" s="61"/>
      <c r="G2534" s="196" t="e">
        <f>VLOOKUP(D2534,sku归属!A:B,2,0)</f>
        <v>#N/A</v>
      </c>
      <c r="K2534" s="193"/>
      <c r="L2534" s="194"/>
      <c r="M2534" s="195"/>
    </row>
    <row r="2535" spans="1:13" s="61" customFormat="1" customHeight="1">
      <c r="A2535"/>
      <c r="B2535"/>
      <c r="C2535"/>
      <c r="D2535"/>
      <c r="E2535"/>
      <c r="F2535" s="61"/>
      <c r="G2535" s="196" t="e">
        <f>VLOOKUP(D2535,sku归属!A:B,2,0)</f>
        <v>#N/A</v>
      </c>
      <c r="K2535" s="193"/>
      <c r="L2535" s="194"/>
      <c r="M2535" s="195"/>
    </row>
    <row r="2536" spans="1:13" s="61" customFormat="1" customHeight="1">
      <c r="A2536"/>
      <c r="B2536"/>
      <c r="C2536"/>
      <c r="D2536"/>
      <c r="E2536"/>
      <c r="F2536" s="61"/>
      <c r="G2536" s="196" t="e">
        <f>VLOOKUP(D2536,sku归属!A:B,2,0)</f>
        <v>#N/A</v>
      </c>
      <c r="K2536" s="193"/>
      <c r="L2536" s="194"/>
      <c r="M2536" s="195"/>
    </row>
    <row r="2537" spans="1:13" s="61" customFormat="1" customHeight="1">
      <c r="A2537"/>
      <c r="B2537"/>
      <c r="C2537"/>
      <c r="D2537"/>
      <c r="E2537"/>
      <c r="F2537" s="61"/>
      <c r="G2537" s="196" t="e">
        <f>VLOOKUP(D2537,sku归属!A:B,2,0)</f>
        <v>#N/A</v>
      </c>
      <c r="K2537" s="193"/>
      <c r="L2537" s="194"/>
      <c r="M2537" s="195"/>
    </row>
    <row r="2538" spans="1:13" s="61" customFormat="1" customHeight="1">
      <c r="A2538"/>
      <c r="B2538"/>
      <c r="C2538"/>
      <c r="D2538"/>
      <c r="E2538"/>
      <c r="F2538" s="61"/>
      <c r="G2538" s="196" t="e">
        <f>VLOOKUP(D2538,sku归属!A:B,2,0)</f>
        <v>#N/A</v>
      </c>
      <c r="K2538" s="193"/>
      <c r="L2538" s="194"/>
      <c r="M2538" s="195"/>
    </row>
    <row r="2539" spans="1:13" s="61" customFormat="1" customHeight="1">
      <c r="A2539"/>
      <c r="B2539"/>
      <c r="C2539"/>
      <c r="D2539"/>
      <c r="E2539"/>
      <c r="F2539" s="61"/>
      <c r="G2539" s="196" t="e">
        <f>VLOOKUP(D2539,sku归属!A:B,2,0)</f>
        <v>#N/A</v>
      </c>
      <c r="K2539" s="193"/>
      <c r="L2539" s="194"/>
      <c r="M2539" s="195"/>
    </row>
    <row r="2540" spans="1:13" s="61" customFormat="1" customHeight="1">
      <c r="A2540"/>
      <c r="B2540"/>
      <c r="C2540"/>
      <c r="D2540"/>
      <c r="E2540"/>
      <c r="F2540" s="61"/>
      <c r="G2540" s="196" t="e">
        <f>VLOOKUP(D2540,sku归属!A:B,2,0)</f>
        <v>#N/A</v>
      </c>
      <c r="K2540" s="193"/>
      <c r="L2540" s="194"/>
      <c r="M2540" s="195"/>
    </row>
    <row r="2541" spans="1:13" s="61" customFormat="1" customHeight="1">
      <c r="A2541"/>
      <c r="B2541"/>
      <c r="C2541"/>
      <c r="D2541"/>
      <c r="E2541"/>
      <c r="F2541" s="61"/>
      <c r="G2541" s="196" t="e">
        <f>VLOOKUP(D2541,sku归属!A:B,2,0)</f>
        <v>#N/A</v>
      </c>
      <c r="K2541" s="193"/>
      <c r="L2541" s="194"/>
      <c r="M2541" s="195"/>
    </row>
    <row r="2542" spans="1:13" s="61" customFormat="1" customHeight="1">
      <c r="A2542"/>
      <c r="B2542"/>
      <c r="C2542"/>
      <c r="D2542"/>
      <c r="E2542"/>
      <c r="F2542" s="61"/>
      <c r="G2542" s="196" t="e">
        <f>VLOOKUP(D2542,sku归属!A:B,2,0)</f>
        <v>#N/A</v>
      </c>
      <c r="K2542" s="193"/>
      <c r="L2542" s="194"/>
      <c r="M2542" s="195"/>
    </row>
    <row r="2543" spans="1:13" s="61" customFormat="1" customHeight="1">
      <c r="A2543"/>
      <c r="B2543"/>
      <c r="C2543"/>
      <c r="D2543"/>
      <c r="E2543"/>
      <c r="F2543" s="61"/>
      <c r="G2543" s="196" t="e">
        <f>VLOOKUP(D2543,sku归属!A:B,2,0)</f>
        <v>#N/A</v>
      </c>
      <c r="K2543" s="193"/>
      <c r="L2543" s="194"/>
      <c r="M2543" s="195"/>
    </row>
    <row r="2544" spans="1:13" s="61" customFormat="1" customHeight="1">
      <c r="A2544"/>
      <c r="B2544"/>
      <c r="C2544"/>
      <c r="D2544"/>
      <c r="E2544"/>
      <c r="F2544" s="61"/>
      <c r="G2544" s="196" t="e">
        <f>VLOOKUP(D2544,sku归属!A:B,2,0)</f>
        <v>#N/A</v>
      </c>
      <c r="K2544" s="193"/>
      <c r="L2544" s="194"/>
      <c r="M2544" s="195"/>
    </row>
    <row r="2545" spans="1:13" s="61" customFormat="1" customHeight="1">
      <c r="A2545"/>
      <c r="B2545"/>
      <c r="C2545"/>
      <c r="D2545"/>
      <c r="E2545"/>
      <c r="F2545" s="61"/>
      <c r="G2545" s="196" t="e">
        <f>VLOOKUP(D2545,sku归属!A:B,2,0)</f>
        <v>#N/A</v>
      </c>
      <c r="K2545" s="193"/>
      <c r="L2545" s="194"/>
      <c r="M2545" s="195"/>
    </row>
    <row r="2546" spans="1:13" s="61" customFormat="1" customHeight="1">
      <c r="A2546"/>
      <c r="B2546"/>
      <c r="C2546"/>
      <c r="D2546"/>
      <c r="E2546"/>
      <c r="F2546" s="61"/>
      <c r="G2546" s="196" t="e">
        <f>VLOOKUP(D2546,sku归属!A:B,2,0)</f>
        <v>#N/A</v>
      </c>
      <c r="K2546" s="193"/>
      <c r="L2546" s="194"/>
      <c r="M2546" s="195"/>
    </row>
    <row r="2547" spans="1:13" s="61" customFormat="1" customHeight="1">
      <c r="A2547"/>
      <c r="B2547"/>
      <c r="C2547"/>
      <c r="D2547"/>
      <c r="E2547"/>
      <c r="F2547" s="61"/>
      <c r="G2547" s="196" t="e">
        <f>VLOOKUP(D2547,sku归属!A:B,2,0)</f>
        <v>#N/A</v>
      </c>
      <c r="K2547" s="193"/>
      <c r="L2547" s="194"/>
      <c r="M2547" s="195"/>
    </row>
    <row r="2548" spans="1:13" s="61" customFormat="1" customHeight="1">
      <c r="A2548"/>
      <c r="B2548"/>
      <c r="C2548"/>
      <c r="D2548"/>
      <c r="E2548"/>
      <c r="F2548" s="61"/>
      <c r="G2548" s="196" t="e">
        <f>VLOOKUP(D2548,sku归属!A:B,2,0)</f>
        <v>#N/A</v>
      </c>
      <c r="K2548" s="193"/>
      <c r="L2548" s="194"/>
      <c r="M2548" s="195"/>
    </row>
    <row r="2549" spans="1:13" s="61" customFormat="1" customHeight="1">
      <c r="A2549"/>
      <c r="B2549"/>
      <c r="C2549"/>
      <c r="D2549"/>
      <c r="E2549"/>
      <c r="F2549" s="61"/>
      <c r="G2549" s="196" t="e">
        <f>VLOOKUP(D2549,sku归属!A:B,2,0)</f>
        <v>#N/A</v>
      </c>
      <c r="K2549" s="193"/>
      <c r="L2549" s="194"/>
      <c r="M2549" s="195"/>
    </row>
    <row r="2550" spans="1:13" s="61" customFormat="1" customHeight="1">
      <c r="A2550"/>
      <c r="B2550"/>
      <c r="C2550"/>
      <c r="D2550"/>
      <c r="E2550"/>
      <c r="F2550" s="61"/>
      <c r="G2550" s="196" t="e">
        <f>VLOOKUP(D2550,sku归属!A:B,2,0)</f>
        <v>#N/A</v>
      </c>
      <c r="K2550" s="193"/>
      <c r="L2550" s="194"/>
      <c r="M2550" s="195"/>
    </row>
    <row r="2551" spans="1:13" s="61" customFormat="1" customHeight="1">
      <c r="A2551"/>
      <c r="B2551"/>
      <c r="C2551"/>
      <c r="D2551"/>
      <c r="E2551"/>
      <c r="F2551" s="61"/>
      <c r="G2551" s="196" t="e">
        <f>VLOOKUP(D2551,sku归属!A:B,2,0)</f>
        <v>#N/A</v>
      </c>
      <c r="K2551" s="193"/>
      <c r="L2551" s="194"/>
      <c r="M2551" s="195"/>
    </row>
    <row r="2552" spans="1:13" s="61" customFormat="1" customHeight="1">
      <c r="A2552"/>
      <c r="B2552"/>
      <c r="C2552"/>
      <c r="D2552"/>
      <c r="E2552"/>
      <c r="F2552" s="61"/>
      <c r="G2552" s="196" t="e">
        <f>VLOOKUP(D2552,sku归属!A:B,2,0)</f>
        <v>#N/A</v>
      </c>
      <c r="K2552" s="193"/>
      <c r="L2552" s="194"/>
      <c r="M2552" s="195"/>
    </row>
    <row r="2553" spans="1:13" s="61" customFormat="1" customHeight="1">
      <c r="A2553"/>
      <c r="B2553"/>
      <c r="C2553"/>
      <c r="D2553"/>
      <c r="E2553"/>
      <c r="F2553" s="61"/>
      <c r="G2553" s="196" t="e">
        <f>VLOOKUP(D2553,sku归属!A:B,2,0)</f>
        <v>#N/A</v>
      </c>
      <c r="K2553" s="193"/>
      <c r="L2553" s="194"/>
      <c r="M2553" s="195"/>
    </row>
    <row r="2554" spans="1:13" s="61" customFormat="1" customHeight="1">
      <c r="A2554"/>
      <c r="B2554"/>
      <c r="C2554"/>
      <c r="D2554"/>
      <c r="E2554"/>
      <c r="F2554" s="61"/>
      <c r="G2554" s="196" t="e">
        <f>VLOOKUP(D2554,sku归属!A:B,2,0)</f>
        <v>#N/A</v>
      </c>
      <c r="K2554" s="193"/>
      <c r="L2554" s="194"/>
      <c r="M2554" s="195"/>
    </row>
    <row r="2555" spans="1:13" s="61" customFormat="1" customHeight="1">
      <c r="A2555"/>
      <c r="B2555"/>
      <c r="C2555"/>
      <c r="D2555"/>
      <c r="E2555"/>
      <c r="F2555" s="61"/>
      <c r="G2555" s="196" t="e">
        <f>VLOOKUP(D2555,sku归属!A:B,2,0)</f>
        <v>#N/A</v>
      </c>
      <c r="K2555" s="193"/>
      <c r="L2555" s="194"/>
      <c r="M2555" s="195"/>
    </row>
    <row r="2556" spans="1:13" s="61" customFormat="1" customHeight="1">
      <c r="A2556"/>
      <c r="B2556"/>
      <c r="C2556"/>
      <c r="D2556"/>
      <c r="E2556"/>
      <c r="F2556" s="61"/>
      <c r="G2556" s="196" t="e">
        <f>VLOOKUP(D2556,sku归属!A:B,2,0)</f>
        <v>#N/A</v>
      </c>
      <c r="K2556" s="193"/>
      <c r="L2556" s="194"/>
      <c r="M2556" s="195"/>
    </row>
    <row r="2557" spans="1:13" s="61" customFormat="1" customHeight="1">
      <c r="A2557"/>
      <c r="B2557"/>
      <c r="C2557"/>
      <c r="D2557"/>
      <c r="E2557"/>
      <c r="F2557" s="61"/>
      <c r="G2557" s="196" t="e">
        <f>VLOOKUP(D2557,sku归属!A:B,2,0)</f>
        <v>#N/A</v>
      </c>
      <c r="K2557" s="193"/>
      <c r="L2557" s="194"/>
      <c r="M2557" s="195"/>
    </row>
    <row r="2558" spans="1:13" s="61" customFormat="1" customHeight="1">
      <c r="A2558"/>
      <c r="B2558"/>
      <c r="C2558"/>
      <c r="D2558"/>
      <c r="E2558"/>
      <c r="F2558" s="61"/>
      <c r="G2558" s="196" t="e">
        <f>VLOOKUP(D2558,sku归属!A:B,2,0)</f>
        <v>#N/A</v>
      </c>
      <c r="K2558" s="193"/>
      <c r="L2558" s="194"/>
      <c r="M2558" s="195"/>
    </row>
    <row r="2559" spans="1:13" s="61" customFormat="1" customHeight="1">
      <c r="A2559"/>
      <c r="B2559"/>
      <c r="C2559"/>
      <c r="D2559"/>
      <c r="E2559"/>
      <c r="F2559" s="61"/>
      <c r="G2559" s="196" t="e">
        <f>VLOOKUP(D2559,sku归属!A:B,2,0)</f>
        <v>#N/A</v>
      </c>
      <c r="K2559" s="193"/>
      <c r="L2559" s="194"/>
      <c r="M2559" s="195"/>
    </row>
    <row r="2560" spans="1:13" s="61" customFormat="1" customHeight="1">
      <c r="A2560"/>
      <c r="B2560"/>
      <c r="C2560"/>
      <c r="D2560"/>
      <c r="E2560"/>
      <c r="F2560" s="61"/>
      <c r="G2560" s="196" t="e">
        <f>VLOOKUP(D2560,sku归属!A:B,2,0)</f>
        <v>#N/A</v>
      </c>
      <c r="K2560" s="193"/>
      <c r="L2560" s="194"/>
      <c r="M2560" s="195"/>
    </row>
    <row r="2561" spans="1:13" s="61" customFormat="1" customHeight="1">
      <c r="A2561"/>
      <c r="B2561"/>
      <c r="C2561"/>
      <c r="D2561"/>
      <c r="E2561"/>
      <c r="F2561" s="61"/>
      <c r="G2561" s="196" t="e">
        <f>VLOOKUP(D2561,sku归属!A:B,2,0)</f>
        <v>#N/A</v>
      </c>
      <c r="K2561" s="193"/>
      <c r="L2561" s="194"/>
      <c r="M2561" s="195"/>
    </row>
    <row r="2562" spans="1:13" s="61" customFormat="1" customHeight="1">
      <c r="A2562"/>
      <c r="B2562"/>
      <c r="C2562"/>
      <c r="D2562"/>
      <c r="E2562"/>
      <c r="F2562" s="61"/>
      <c r="G2562" s="196" t="e">
        <f>VLOOKUP(D2562,sku归属!A:B,2,0)</f>
        <v>#N/A</v>
      </c>
      <c r="K2562" s="193"/>
      <c r="L2562" s="194"/>
      <c r="M2562" s="195"/>
    </row>
    <row r="2563" spans="1:13" s="61" customFormat="1" customHeight="1">
      <c r="A2563"/>
      <c r="B2563"/>
      <c r="C2563"/>
      <c r="D2563"/>
      <c r="E2563"/>
      <c r="F2563" s="61"/>
      <c r="G2563" s="196" t="e">
        <f>VLOOKUP(D2563,sku归属!A:B,2,0)</f>
        <v>#N/A</v>
      </c>
      <c r="K2563" s="193"/>
      <c r="L2563" s="194"/>
      <c r="M2563" s="195"/>
    </row>
    <row r="2564" spans="1:13" s="61" customFormat="1" customHeight="1">
      <c r="A2564"/>
      <c r="B2564"/>
      <c r="C2564"/>
      <c r="D2564"/>
      <c r="E2564"/>
      <c r="F2564" s="61"/>
      <c r="G2564" s="196" t="e">
        <f>VLOOKUP(D2564,sku归属!A:B,2,0)</f>
        <v>#N/A</v>
      </c>
      <c r="K2564" s="193"/>
      <c r="L2564" s="194"/>
      <c r="M2564" s="195"/>
    </row>
    <row r="2565" spans="1:13" s="61" customFormat="1" customHeight="1">
      <c r="A2565"/>
      <c r="B2565"/>
      <c r="C2565"/>
      <c r="D2565"/>
      <c r="E2565"/>
      <c r="F2565" s="61"/>
      <c r="G2565" s="196" t="e">
        <f>VLOOKUP(D2565,sku归属!A:B,2,0)</f>
        <v>#N/A</v>
      </c>
      <c r="K2565" s="193"/>
      <c r="L2565" s="194"/>
      <c r="M2565" s="195"/>
    </row>
    <row r="2566" spans="1:13" s="61" customFormat="1" customHeight="1">
      <c r="A2566"/>
      <c r="B2566"/>
      <c r="C2566"/>
      <c r="D2566"/>
      <c r="E2566"/>
      <c r="F2566" s="61"/>
      <c r="G2566" s="196" t="e">
        <f>VLOOKUP(D2566,sku归属!A:B,2,0)</f>
        <v>#N/A</v>
      </c>
      <c r="K2566" s="193"/>
      <c r="L2566" s="194"/>
      <c r="M2566" s="195"/>
    </row>
    <row r="2567" spans="1:13" s="61" customFormat="1" customHeight="1">
      <c r="A2567"/>
      <c r="B2567"/>
      <c r="C2567"/>
      <c r="D2567"/>
      <c r="E2567"/>
      <c r="F2567" s="61"/>
      <c r="G2567" s="196" t="e">
        <f>VLOOKUP(D2567,sku归属!A:B,2,0)</f>
        <v>#N/A</v>
      </c>
      <c r="K2567" s="193"/>
      <c r="L2567" s="194"/>
      <c r="M2567" s="195"/>
    </row>
    <row r="2568" spans="1:13" s="61" customFormat="1" customHeight="1">
      <c r="A2568"/>
      <c r="B2568"/>
      <c r="C2568"/>
      <c r="D2568"/>
      <c r="E2568"/>
      <c r="F2568" s="61"/>
      <c r="G2568" s="196" t="e">
        <f>VLOOKUP(D2568,sku归属!A:B,2,0)</f>
        <v>#N/A</v>
      </c>
      <c r="K2568" s="193"/>
      <c r="L2568" s="194"/>
      <c r="M2568" s="195"/>
    </row>
    <row r="2569" spans="1:13" s="61" customFormat="1" customHeight="1">
      <c r="A2569"/>
      <c r="B2569"/>
      <c r="C2569"/>
      <c r="D2569"/>
      <c r="E2569"/>
      <c r="F2569" s="61"/>
      <c r="G2569" s="196" t="e">
        <f>VLOOKUP(D2569,sku归属!A:B,2,0)</f>
        <v>#N/A</v>
      </c>
      <c r="K2569" s="193"/>
      <c r="L2569" s="194"/>
      <c r="M2569" s="195"/>
    </row>
    <row r="2570" spans="1:13" s="61" customFormat="1" customHeight="1">
      <c r="A2570"/>
      <c r="B2570"/>
      <c r="C2570"/>
      <c r="D2570"/>
      <c r="E2570"/>
      <c r="F2570" s="61"/>
      <c r="G2570" s="196" t="e">
        <f>VLOOKUP(D2570,sku归属!A:B,2,0)</f>
        <v>#N/A</v>
      </c>
      <c r="K2570" s="193"/>
      <c r="L2570" s="194"/>
      <c r="M2570" s="195"/>
    </row>
    <row r="2571" spans="1:13" s="61" customFormat="1" customHeight="1">
      <c r="A2571"/>
      <c r="B2571"/>
      <c r="C2571"/>
      <c r="D2571"/>
      <c r="E2571"/>
      <c r="F2571" s="61"/>
      <c r="G2571" s="196" t="e">
        <f>VLOOKUP(D2571,sku归属!A:B,2,0)</f>
        <v>#N/A</v>
      </c>
      <c r="K2571" s="193"/>
      <c r="L2571" s="194"/>
      <c r="M2571" s="195"/>
    </row>
    <row r="2572" spans="1:13" s="61" customFormat="1" customHeight="1">
      <c r="A2572"/>
      <c r="B2572"/>
      <c r="C2572"/>
      <c r="D2572"/>
      <c r="E2572"/>
      <c r="F2572" s="61"/>
      <c r="G2572" s="196" t="e">
        <f>VLOOKUP(D2572,sku归属!A:B,2,0)</f>
        <v>#N/A</v>
      </c>
      <c r="K2572" s="193"/>
      <c r="L2572" s="194"/>
      <c r="M2572" s="195"/>
    </row>
    <row r="2573" spans="1:13" s="61" customFormat="1" customHeight="1">
      <c r="A2573"/>
      <c r="B2573"/>
      <c r="C2573"/>
      <c r="D2573"/>
      <c r="E2573"/>
      <c r="F2573" s="61"/>
      <c r="G2573" s="196" t="e">
        <f>VLOOKUP(D2573,sku归属!A:B,2,0)</f>
        <v>#N/A</v>
      </c>
      <c r="K2573" s="193"/>
      <c r="L2573" s="194"/>
      <c r="M2573" s="195"/>
    </row>
    <row r="2574" spans="1:13" s="61" customFormat="1" customHeight="1">
      <c r="A2574"/>
      <c r="B2574"/>
      <c r="C2574"/>
      <c r="D2574"/>
      <c r="E2574"/>
      <c r="F2574" s="61"/>
      <c r="G2574" s="196" t="e">
        <f>VLOOKUP(D2574,sku归属!A:B,2,0)</f>
        <v>#N/A</v>
      </c>
      <c r="K2574" s="193"/>
      <c r="L2574" s="194"/>
      <c r="M2574" s="195"/>
    </row>
    <row r="2575" spans="1:13" s="61" customFormat="1" customHeight="1">
      <c r="A2575"/>
      <c r="B2575"/>
      <c r="C2575"/>
      <c r="D2575"/>
      <c r="E2575"/>
      <c r="F2575" s="61"/>
      <c r="G2575" s="196" t="e">
        <f>VLOOKUP(D2575,sku归属!A:B,2,0)</f>
        <v>#N/A</v>
      </c>
      <c r="K2575" s="193"/>
      <c r="L2575" s="194"/>
      <c r="M2575" s="195"/>
    </row>
    <row r="2576" spans="1:13" s="61" customFormat="1" customHeight="1">
      <c r="A2576"/>
      <c r="B2576"/>
      <c r="C2576"/>
      <c r="D2576"/>
      <c r="E2576"/>
      <c r="F2576" s="61"/>
      <c r="G2576" s="196" t="e">
        <f>VLOOKUP(D2576,sku归属!A:B,2,0)</f>
        <v>#N/A</v>
      </c>
      <c r="K2576" s="193"/>
      <c r="L2576" s="194"/>
      <c r="M2576" s="195"/>
    </row>
    <row r="2577" spans="1:13" s="61" customFormat="1" customHeight="1">
      <c r="A2577"/>
      <c r="B2577"/>
      <c r="C2577"/>
      <c r="D2577"/>
      <c r="E2577"/>
      <c r="F2577" s="61"/>
      <c r="G2577" s="196" t="e">
        <f>VLOOKUP(D2577,sku归属!A:B,2,0)</f>
        <v>#N/A</v>
      </c>
      <c r="K2577" s="193"/>
      <c r="L2577" s="194"/>
      <c r="M2577" s="195"/>
    </row>
    <row r="2578" spans="1:13" s="61" customFormat="1" customHeight="1">
      <c r="A2578"/>
      <c r="B2578"/>
      <c r="C2578"/>
      <c r="D2578"/>
      <c r="E2578"/>
      <c r="F2578" s="61"/>
      <c r="G2578" s="196" t="e">
        <f>VLOOKUP(D2578,sku归属!A:B,2,0)</f>
        <v>#N/A</v>
      </c>
      <c r="K2578" s="193"/>
      <c r="L2578" s="194"/>
      <c r="M2578" s="195"/>
    </row>
    <row r="2579" spans="1:13" s="61" customFormat="1" customHeight="1">
      <c r="A2579"/>
      <c r="B2579"/>
      <c r="C2579"/>
      <c r="D2579"/>
      <c r="E2579"/>
      <c r="F2579" s="61"/>
      <c r="G2579" s="196" t="e">
        <f>VLOOKUP(D2579,sku归属!A:B,2,0)</f>
        <v>#N/A</v>
      </c>
      <c r="K2579" s="193"/>
      <c r="L2579" s="194"/>
      <c r="M2579" s="195"/>
    </row>
    <row r="2580" spans="1:13" s="61" customFormat="1" customHeight="1">
      <c r="A2580"/>
      <c r="B2580"/>
      <c r="C2580"/>
      <c r="D2580"/>
      <c r="E2580"/>
      <c r="F2580" s="61"/>
      <c r="G2580" s="196" t="e">
        <f>VLOOKUP(D2580,sku归属!A:B,2,0)</f>
        <v>#N/A</v>
      </c>
      <c r="K2580" s="193"/>
      <c r="L2580" s="194"/>
      <c r="M2580" s="195"/>
    </row>
    <row r="2581" spans="1:13" s="61" customFormat="1" customHeight="1">
      <c r="A2581"/>
      <c r="B2581"/>
      <c r="C2581"/>
      <c r="D2581"/>
      <c r="E2581"/>
      <c r="F2581" s="61"/>
      <c r="G2581" s="196" t="e">
        <f>VLOOKUP(D2581,sku归属!A:B,2,0)</f>
        <v>#N/A</v>
      </c>
      <c r="K2581" s="193"/>
      <c r="L2581" s="194"/>
      <c r="M2581" s="195"/>
    </row>
    <row r="2582" spans="1:13" s="61" customFormat="1" customHeight="1">
      <c r="A2582"/>
      <c r="B2582"/>
      <c r="C2582"/>
      <c r="D2582"/>
      <c r="E2582"/>
      <c r="F2582" s="61"/>
      <c r="G2582" s="196" t="e">
        <f>VLOOKUP(D2582,sku归属!A:B,2,0)</f>
        <v>#N/A</v>
      </c>
      <c r="K2582" s="193"/>
      <c r="L2582" s="194"/>
      <c r="M2582" s="195"/>
    </row>
    <row r="2583" spans="1:13" s="61" customFormat="1" customHeight="1">
      <c r="A2583"/>
      <c r="B2583"/>
      <c r="C2583"/>
      <c r="D2583"/>
      <c r="E2583"/>
      <c r="F2583" s="61"/>
      <c r="G2583" s="196" t="e">
        <f>VLOOKUP(D2583,sku归属!A:B,2,0)</f>
        <v>#N/A</v>
      </c>
      <c r="K2583" s="193"/>
      <c r="L2583" s="194"/>
      <c r="M2583" s="195"/>
    </row>
    <row r="2584" spans="1:13" s="61" customFormat="1" customHeight="1">
      <c r="A2584"/>
      <c r="B2584"/>
      <c r="C2584"/>
      <c r="D2584"/>
      <c r="E2584"/>
      <c r="F2584" s="61"/>
      <c r="G2584" s="196" t="e">
        <f>VLOOKUP(D2584,sku归属!A:B,2,0)</f>
        <v>#N/A</v>
      </c>
      <c r="K2584" s="193"/>
      <c r="L2584" s="194"/>
      <c r="M2584" s="195"/>
    </row>
    <row r="2585" spans="1:13" s="61" customFormat="1" customHeight="1">
      <c r="A2585"/>
      <c r="B2585"/>
      <c r="C2585"/>
      <c r="D2585"/>
      <c r="E2585"/>
      <c r="F2585" s="61"/>
      <c r="G2585" s="196" t="e">
        <f>VLOOKUP(D2585,sku归属!A:B,2,0)</f>
        <v>#N/A</v>
      </c>
      <c r="K2585" s="193"/>
      <c r="L2585" s="194"/>
      <c r="M2585" s="195"/>
    </row>
    <row r="2586" spans="1:13" s="61" customFormat="1" customHeight="1">
      <c r="A2586"/>
      <c r="B2586"/>
      <c r="C2586"/>
      <c r="D2586"/>
      <c r="E2586"/>
      <c r="F2586" s="61"/>
      <c r="G2586" s="196" t="e">
        <f>VLOOKUP(D2586,sku归属!A:B,2,0)</f>
        <v>#N/A</v>
      </c>
      <c r="K2586" s="193"/>
      <c r="L2586" s="194"/>
      <c r="M2586" s="195"/>
    </row>
    <row r="2587" spans="1:13" s="61" customFormat="1" customHeight="1">
      <c r="A2587"/>
      <c r="B2587"/>
      <c r="C2587"/>
      <c r="D2587"/>
      <c r="E2587"/>
      <c r="F2587" s="61"/>
      <c r="G2587" s="196" t="e">
        <f>VLOOKUP(D2587,sku归属!A:B,2,0)</f>
        <v>#N/A</v>
      </c>
      <c r="K2587" s="193"/>
      <c r="L2587" s="194"/>
      <c r="M2587" s="195"/>
    </row>
    <row r="2588" spans="1:13" s="61" customFormat="1" customHeight="1">
      <c r="A2588"/>
      <c r="B2588"/>
      <c r="C2588"/>
      <c r="D2588"/>
      <c r="E2588"/>
      <c r="F2588" s="61"/>
      <c r="G2588" s="196" t="e">
        <f>VLOOKUP(D2588,sku归属!A:B,2,0)</f>
        <v>#N/A</v>
      </c>
      <c r="K2588" s="193"/>
      <c r="L2588" s="194"/>
      <c r="M2588" s="195"/>
    </row>
    <row r="2589" spans="1:13" s="61" customFormat="1" customHeight="1">
      <c r="A2589"/>
      <c r="B2589"/>
      <c r="C2589"/>
      <c r="D2589"/>
      <c r="E2589"/>
      <c r="F2589" s="61"/>
      <c r="G2589" s="196" t="e">
        <f>VLOOKUP(D2589,sku归属!A:B,2,0)</f>
        <v>#N/A</v>
      </c>
      <c r="K2589" s="193"/>
      <c r="L2589" s="194"/>
      <c r="M2589" s="195"/>
    </row>
    <row r="2590" spans="1:13" s="61" customFormat="1" customHeight="1">
      <c r="A2590"/>
      <c r="B2590"/>
      <c r="C2590"/>
      <c r="D2590"/>
      <c r="E2590"/>
      <c r="F2590" s="61"/>
      <c r="G2590" s="196" t="e">
        <f>VLOOKUP(D2590,sku归属!A:B,2,0)</f>
        <v>#N/A</v>
      </c>
      <c r="K2590" s="193"/>
      <c r="L2590" s="194"/>
      <c r="M2590" s="195"/>
    </row>
    <row r="2591" spans="1:13" s="61" customFormat="1" customHeight="1">
      <c r="A2591"/>
      <c r="B2591"/>
      <c r="C2591"/>
      <c r="D2591"/>
      <c r="E2591"/>
      <c r="F2591" s="61"/>
      <c r="G2591" s="196" t="e">
        <f>VLOOKUP(D2591,sku归属!A:B,2,0)</f>
        <v>#N/A</v>
      </c>
      <c r="K2591" s="193"/>
      <c r="L2591" s="194"/>
      <c r="M2591" s="195"/>
    </row>
    <row r="2592" spans="1:13" s="61" customFormat="1" customHeight="1">
      <c r="A2592"/>
      <c r="B2592"/>
      <c r="C2592"/>
      <c r="D2592"/>
      <c r="E2592"/>
      <c r="F2592" s="61"/>
      <c r="G2592" s="196" t="e">
        <f>VLOOKUP(D2592,sku归属!A:B,2,0)</f>
        <v>#N/A</v>
      </c>
      <c r="K2592" s="193"/>
      <c r="L2592" s="194"/>
      <c r="M2592" s="195"/>
    </row>
    <row r="2593" spans="1:13" s="61" customFormat="1" customHeight="1">
      <c r="A2593"/>
      <c r="B2593"/>
      <c r="C2593"/>
      <c r="D2593"/>
      <c r="E2593"/>
      <c r="F2593" s="61"/>
      <c r="G2593" s="196" t="e">
        <f>VLOOKUP(D2593,sku归属!A:B,2,0)</f>
        <v>#N/A</v>
      </c>
      <c r="K2593" s="193"/>
      <c r="L2593" s="194"/>
      <c r="M2593" s="195"/>
    </row>
    <row r="2594" spans="1:13" s="61" customFormat="1" customHeight="1">
      <c r="A2594"/>
      <c r="B2594"/>
      <c r="C2594"/>
      <c r="D2594"/>
      <c r="E2594"/>
      <c r="F2594" s="61"/>
      <c r="G2594" s="196" t="e">
        <f>VLOOKUP(D2594,sku归属!A:B,2,0)</f>
        <v>#N/A</v>
      </c>
      <c r="K2594" s="193"/>
      <c r="L2594" s="194"/>
      <c r="M2594" s="195"/>
    </row>
    <row r="2595" spans="1:13" s="61" customFormat="1" customHeight="1">
      <c r="A2595"/>
      <c r="B2595"/>
      <c r="C2595"/>
      <c r="D2595"/>
      <c r="E2595"/>
      <c r="F2595" s="61"/>
      <c r="G2595" s="196" t="e">
        <f>VLOOKUP(D2595,sku归属!A:B,2,0)</f>
        <v>#N/A</v>
      </c>
      <c r="K2595" s="193"/>
      <c r="L2595" s="194"/>
      <c r="M2595" s="195"/>
    </row>
    <row r="2596" spans="1:13" s="61" customFormat="1" customHeight="1">
      <c r="A2596"/>
      <c r="B2596"/>
      <c r="C2596"/>
      <c r="D2596"/>
      <c r="E2596"/>
      <c r="F2596" s="61"/>
      <c r="G2596" s="196" t="e">
        <f>VLOOKUP(D2596,sku归属!A:B,2,0)</f>
        <v>#N/A</v>
      </c>
      <c r="K2596" s="193"/>
      <c r="L2596" s="194"/>
      <c r="M2596" s="195"/>
    </row>
    <row r="2597" spans="1:13" s="61" customFormat="1" customHeight="1">
      <c r="A2597"/>
      <c r="B2597"/>
      <c r="C2597"/>
      <c r="D2597"/>
      <c r="E2597"/>
      <c r="F2597" s="61"/>
      <c r="G2597" s="196" t="e">
        <f>VLOOKUP(D2597,sku归属!A:B,2,0)</f>
        <v>#N/A</v>
      </c>
      <c r="K2597" s="193"/>
      <c r="L2597" s="194"/>
      <c r="M2597" s="195"/>
    </row>
    <row r="2598" spans="1:13" s="61" customFormat="1" customHeight="1">
      <c r="A2598"/>
      <c r="B2598"/>
      <c r="C2598"/>
      <c r="D2598"/>
      <c r="E2598"/>
      <c r="F2598" s="61"/>
      <c r="G2598" s="196" t="e">
        <f>VLOOKUP(D2598,sku归属!A:B,2,0)</f>
        <v>#N/A</v>
      </c>
      <c r="K2598" s="193"/>
      <c r="L2598" s="194"/>
      <c r="M2598" s="195"/>
    </row>
    <row r="2599" spans="1:13" s="61" customFormat="1" customHeight="1">
      <c r="A2599"/>
      <c r="B2599"/>
      <c r="C2599"/>
      <c r="D2599"/>
      <c r="E2599"/>
      <c r="F2599" s="61"/>
      <c r="G2599" s="196" t="e">
        <f>VLOOKUP(D2599,sku归属!A:B,2,0)</f>
        <v>#N/A</v>
      </c>
      <c r="K2599" s="193"/>
      <c r="L2599" s="194"/>
      <c r="M2599" s="195"/>
    </row>
    <row r="2600" spans="1:13" s="61" customFormat="1" customHeight="1">
      <c r="A2600"/>
      <c r="B2600"/>
      <c r="C2600"/>
      <c r="D2600"/>
      <c r="E2600"/>
      <c r="F2600" s="61"/>
      <c r="G2600" s="196" t="e">
        <f>VLOOKUP(D2600,sku归属!A:B,2,0)</f>
        <v>#N/A</v>
      </c>
      <c r="K2600" s="193"/>
      <c r="L2600" s="194"/>
      <c r="M2600" s="195"/>
    </row>
    <row r="2601" spans="1:13" s="61" customFormat="1" customHeight="1">
      <c r="A2601"/>
      <c r="B2601"/>
      <c r="C2601"/>
      <c r="D2601"/>
      <c r="E2601"/>
      <c r="F2601" s="61"/>
      <c r="G2601" s="196" t="e">
        <f>VLOOKUP(D2601,sku归属!A:B,2,0)</f>
        <v>#N/A</v>
      </c>
      <c r="K2601" s="193"/>
      <c r="L2601" s="194"/>
      <c r="M2601" s="195"/>
    </row>
    <row r="2602" spans="1:13" s="61" customFormat="1" customHeight="1">
      <c r="A2602"/>
      <c r="B2602"/>
      <c r="C2602"/>
      <c r="D2602"/>
      <c r="E2602"/>
      <c r="F2602" s="61"/>
      <c r="G2602" s="196" t="e">
        <f>VLOOKUP(D2602,sku归属!A:B,2,0)</f>
        <v>#N/A</v>
      </c>
      <c r="K2602" s="193"/>
      <c r="L2602" s="194"/>
      <c r="M2602" s="195"/>
    </row>
    <row r="2603" spans="1:13" s="61" customFormat="1" customHeight="1">
      <c r="A2603"/>
      <c r="B2603"/>
      <c r="C2603"/>
      <c r="D2603"/>
      <c r="E2603"/>
      <c r="F2603" s="61"/>
      <c r="G2603" s="196" t="e">
        <f>VLOOKUP(D2603,sku归属!A:B,2,0)</f>
        <v>#N/A</v>
      </c>
      <c r="K2603" s="193"/>
      <c r="L2603" s="194"/>
      <c r="M2603" s="195"/>
    </row>
    <row r="2604" spans="1:13" s="61" customFormat="1" customHeight="1">
      <c r="A2604"/>
      <c r="B2604"/>
      <c r="C2604"/>
      <c r="D2604"/>
      <c r="E2604"/>
      <c r="F2604" s="61"/>
      <c r="G2604" s="196" t="e">
        <f>VLOOKUP(D2604,sku归属!A:B,2,0)</f>
        <v>#N/A</v>
      </c>
      <c r="K2604" s="193"/>
      <c r="L2604" s="194"/>
      <c r="M2604" s="195"/>
    </row>
    <row r="2605" spans="1:13" s="61" customFormat="1" customHeight="1">
      <c r="A2605"/>
      <c r="B2605"/>
      <c r="C2605"/>
      <c r="D2605"/>
      <c r="E2605"/>
      <c r="F2605" s="61"/>
      <c r="G2605" s="196" t="e">
        <f>VLOOKUP(D2605,sku归属!A:B,2,0)</f>
        <v>#N/A</v>
      </c>
      <c r="K2605" s="193"/>
      <c r="L2605" s="194"/>
      <c r="M2605" s="195"/>
    </row>
    <row r="2606" spans="1:13" s="61" customFormat="1" customHeight="1">
      <c r="A2606"/>
      <c r="B2606"/>
      <c r="C2606"/>
      <c r="D2606"/>
      <c r="E2606"/>
      <c r="F2606" s="61"/>
      <c r="G2606" s="196" t="e">
        <f>VLOOKUP(D2606,sku归属!A:B,2,0)</f>
        <v>#N/A</v>
      </c>
      <c r="K2606" s="193"/>
      <c r="L2606" s="194"/>
      <c r="M2606" s="195"/>
    </row>
    <row r="2607" spans="1:13" s="61" customFormat="1" customHeight="1">
      <c r="A2607"/>
      <c r="B2607"/>
      <c r="C2607"/>
      <c r="D2607"/>
      <c r="E2607"/>
      <c r="F2607" s="61"/>
      <c r="G2607" s="196" t="e">
        <f>VLOOKUP(D2607,sku归属!A:B,2,0)</f>
        <v>#N/A</v>
      </c>
      <c r="K2607" s="193"/>
      <c r="L2607" s="194"/>
      <c r="M2607" s="195"/>
    </row>
    <row r="2608" spans="1:13" s="61" customFormat="1" customHeight="1">
      <c r="A2608"/>
      <c r="B2608"/>
      <c r="C2608"/>
      <c r="D2608"/>
      <c r="E2608"/>
      <c r="F2608" s="61"/>
      <c r="G2608" s="196" t="e">
        <f>VLOOKUP(D2608,sku归属!A:B,2,0)</f>
        <v>#N/A</v>
      </c>
      <c r="K2608" s="193"/>
      <c r="L2608" s="194"/>
      <c r="M2608" s="195"/>
    </row>
    <row r="2609" spans="1:13" s="61" customFormat="1" customHeight="1">
      <c r="A2609"/>
      <c r="B2609"/>
      <c r="C2609"/>
      <c r="D2609"/>
      <c r="E2609"/>
      <c r="F2609" s="61"/>
      <c r="G2609" s="196" t="e">
        <f>VLOOKUP(D2609,sku归属!A:B,2,0)</f>
        <v>#N/A</v>
      </c>
      <c r="K2609" s="193"/>
      <c r="L2609" s="194"/>
      <c r="M2609" s="195"/>
    </row>
    <row r="2610" spans="1:13" s="61" customFormat="1" customHeight="1">
      <c r="A2610"/>
      <c r="B2610"/>
      <c r="C2610"/>
      <c r="D2610"/>
      <c r="E2610"/>
      <c r="F2610" s="61"/>
      <c r="G2610" s="196" t="e">
        <f>VLOOKUP(D2610,sku归属!A:B,2,0)</f>
        <v>#N/A</v>
      </c>
      <c r="K2610" s="193"/>
      <c r="L2610" s="194"/>
      <c r="M2610" s="195"/>
    </row>
    <row r="2611" spans="1:13" s="61" customFormat="1" customHeight="1">
      <c r="A2611"/>
      <c r="B2611"/>
      <c r="C2611"/>
      <c r="D2611"/>
      <c r="E2611"/>
      <c r="F2611" s="61"/>
      <c r="G2611" s="196" t="e">
        <f>VLOOKUP(D2611,sku归属!A:B,2,0)</f>
        <v>#N/A</v>
      </c>
      <c r="K2611" s="193"/>
      <c r="L2611" s="194"/>
      <c r="M2611" s="195"/>
    </row>
    <row r="2612" spans="1:13" s="61" customFormat="1" customHeight="1">
      <c r="A2612"/>
      <c r="B2612"/>
      <c r="C2612"/>
      <c r="D2612"/>
      <c r="E2612"/>
      <c r="F2612" s="61"/>
      <c r="G2612" s="196" t="e">
        <f>VLOOKUP(D2612,sku归属!A:B,2,0)</f>
        <v>#N/A</v>
      </c>
      <c r="K2612" s="193"/>
      <c r="L2612" s="194"/>
      <c r="M2612" s="195"/>
    </row>
    <row r="2613" spans="1:13" s="61" customFormat="1" customHeight="1">
      <c r="A2613"/>
      <c r="B2613"/>
      <c r="C2613"/>
      <c r="D2613"/>
      <c r="E2613"/>
      <c r="F2613" s="61"/>
      <c r="G2613" s="196" t="e">
        <f>VLOOKUP(D2613,sku归属!A:B,2,0)</f>
        <v>#N/A</v>
      </c>
      <c r="K2613" s="193"/>
      <c r="L2613" s="194"/>
      <c r="M2613" s="195"/>
    </row>
    <row r="2614" spans="1:13" s="61" customFormat="1" customHeight="1">
      <c r="A2614"/>
      <c r="B2614"/>
      <c r="C2614"/>
      <c r="D2614"/>
      <c r="E2614"/>
      <c r="F2614" s="61"/>
      <c r="G2614" s="196" t="e">
        <f>VLOOKUP(D2614,sku归属!A:B,2,0)</f>
        <v>#N/A</v>
      </c>
      <c r="K2614" s="193"/>
      <c r="L2614" s="194"/>
      <c r="M2614" s="195"/>
    </row>
    <row r="2615" spans="1:13" s="61" customFormat="1" customHeight="1">
      <c r="A2615"/>
      <c r="B2615"/>
      <c r="C2615"/>
      <c r="D2615"/>
      <c r="E2615"/>
      <c r="F2615" s="61"/>
      <c r="G2615" s="196" t="e">
        <f>VLOOKUP(D2615,sku归属!A:B,2,0)</f>
        <v>#N/A</v>
      </c>
      <c r="K2615" s="193"/>
      <c r="L2615" s="194"/>
      <c r="M2615" s="195"/>
    </row>
    <row r="2616" spans="1:13" s="61" customFormat="1" customHeight="1">
      <c r="A2616"/>
      <c r="B2616"/>
      <c r="C2616"/>
      <c r="D2616"/>
      <c r="E2616"/>
      <c r="F2616" s="61"/>
      <c r="G2616" s="196" t="e">
        <f>VLOOKUP(D2616,sku归属!A:B,2,0)</f>
        <v>#N/A</v>
      </c>
      <c r="K2616" s="193"/>
      <c r="L2616" s="194"/>
      <c r="M2616" s="195"/>
    </row>
    <row r="2617" spans="1:13" s="61" customFormat="1" customHeight="1">
      <c r="A2617"/>
      <c r="B2617"/>
      <c r="C2617"/>
      <c r="D2617"/>
      <c r="E2617"/>
      <c r="F2617" s="61"/>
      <c r="G2617" s="196" t="e">
        <f>VLOOKUP(D2617,sku归属!A:B,2,0)</f>
        <v>#N/A</v>
      </c>
      <c r="K2617" s="193"/>
      <c r="L2617" s="194"/>
      <c r="M2617" s="195"/>
    </row>
    <row r="2618" spans="1:13" s="61" customFormat="1" customHeight="1">
      <c r="A2618"/>
      <c r="B2618"/>
      <c r="C2618"/>
      <c r="D2618"/>
      <c r="E2618"/>
      <c r="F2618" s="61"/>
      <c r="G2618" s="196" t="e">
        <f>VLOOKUP(D2618,sku归属!A:B,2,0)</f>
        <v>#N/A</v>
      </c>
      <c r="K2618" s="193"/>
      <c r="L2618" s="194"/>
      <c r="M2618" s="195"/>
    </row>
    <row r="2619" spans="1:13" s="61" customFormat="1" customHeight="1">
      <c r="A2619"/>
      <c r="B2619"/>
      <c r="C2619"/>
      <c r="D2619"/>
      <c r="E2619"/>
      <c r="F2619" s="61"/>
      <c r="G2619" s="196" t="e">
        <f>VLOOKUP(D2619,sku归属!A:B,2,0)</f>
        <v>#N/A</v>
      </c>
      <c r="K2619" s="193"/>
      <c r="L2619" s="194"/>
      <c r="M2619" s="195"/>
    </row>
    <row r="2620" spans="1:13" s="61" customFormat="1" customHeight="1">
      <c r="A2620"/>
      <c r="B2620"/>
      <c r="C2620"/>
      <c r="D2620"/>
      <c r="E2620"/>
      <c r="F2620" s="61"/>
      <c r="G2620" s="196" t="e">
        <f>VLOOKUP(D2620,sku归属!A:B,2,0)</f>
        <v>#N/A</v>
      </c>
      <c r="K2620" s="193"/>
      <c r="L2620" s="194"/>
      <c r="M2620" s="195"/>
    </row>
    <row r="2621" spans="1:13" s="61" customFormat="1" customHeight="1">
      <c r="A2621"/>
      <c r="B2621"/>
      <c r="C2621"/>
      <c r="D2621"/>
      <c r="E2621"/>
      <c r="F2621" s="61"/>
      <c r="G2621" s="196" t="e">
        <f>VLOOKUP(D2621,sku归属!A:B,2,0)</f>
        <v>#N/A</v>
      </c>
      <c r="K2621" s="193"/>
      <c r="L2621" s="194"/>
      <c r="M2621" s="195"/>
    </row>
    <row r="2622" spans="1:13" s="61" customFormat="1" customHeight="1">
      <c r="A2622"/>
      <c r="B2622"/>
      <c r="C2622"/>
      <c r="D2622"/>
      <c r="E2622"/>
      <c r="F2622" s="61"/>
      <c r="G2622" s="196" t="e">
        <f>VLOOKUP(D2622,sku归属!A:B,2,0)</f>
        <v>#N/A</v>
      </c>
      <c r="K2622" s="193"/>
      <c r="L2622" s="194"/>
      <c r="M2622" s="195"/>
    </row>
    <row r="2623" spans="1:13" s="61" customFormat="1" customHeight="1">
      <c r="A2623"/>
      <c r="B2623"/>
      <c r="C2623"/>
      <c r="D2623"/>
      <c r="E2623"/>
      <c r="F2623" s="61"/>
      <c r="G2623" s="196" t="e">
        <f>VLOOKUP(D2623,sku归属!A:B,2,0)</f>
        <v>#N/A</v>
      </c>
      <c r="K2623" s="193"/>
      <c r="L2623" s="194"/>
      <c r="M2623" s="195"/>
    </row>
    <row r="2624" spans="1:13" s="61" customFormat="1" customHeight="1">
      <c r="A2624"/>
      <c r="B2624"/>
      <c r="C2624"/>
      <c r="D2624"/>
      <c r="E2624"/>
      <c r="F2624" s="61"/>
      <c r="G2624" s="196" t="e">
        <f>VLOOKUP(D2624,sku归属!A:B,2,0)</f>
        <v>#N/A</v>
      </c>
      <c r="K2624" s="193"/>
      <c r="L2624" s="194"/>
      <c r="M2624" s="195"/>
    </row>
    <row r="2625" spans="1:13" s="61" customFormat="1" customHeight="1">
      <c r="A2625"/>
      <c r="B2625"/>
      <c r="C2625"/>
      <c r="D2625"/>
      <c r="E2625"/>
      <c r="F2625" s="61"/>
      <c r="G2625" s="196" t="e">
        <f>VLOOKUP(D2625,sku归属!A:B,2,0)</f>
        <v>#N/A</v>
      </c>
      <c r="K2625" s="193"/>
      <c r="L2625" s="194"/>
      <c r="M2625" s="195"/>
    </row>
    <row r="2626" spans="1:13" s="61" customFormat="1" customHeight="1">
      <c r="A2626"/>
      <c r="B2626"/>
      <c r="C2626"/>
      <c r="D2626"/>
      <c r="E2626"/>
      <c r="F2626" s="61"/>
      <c r="G2626" s="196" t="e">
        <f>VLOOKUP(D2626,sku归属!A:B,2,0)</f>
        <v>#N/A</v>
      </c>
      <c r="K2626" s="193"/>
      <c r="L2626" s="194"/>
      <c r="M2626" s="195"/>
    </row>
    <row r="2627" spans="1:13" s="61" customFormat="1" customHeight="1">
      <c r="A2627"/>
      <c r="B2627"/>
      <c r="C2627"/>
      <c r="D2627"/>
      <c r="E2627"/>
      <c r="F2627" s="61"/>
      <c r="G2627" s="196" t="e">
        <f>VLOOKUP(D2627,sku归属!A:B,2,0)</f>
        <v>#N/A</v>
      </c>
      <c r="K2627" s="193"/>
      <c r="L2627" s="194"/>
      <c r="M2627" s="195"/>
    </row>
    <row r="2628" spans="1:13" s="61" customFormat="1" customHeight="1">
      <c r="A2628"/>
      <c r="B2628"/>
      <c r="C2628"/>
      <c r="D2628"/>
      <c r="E2628"/>
      <c r="F2628" s="61"/>
      <c r="G2628" s="196" t="e">
        <f>VLOOKUP(D2628,sku归属!A:B,2,0)</f>
        <v>#N/A</v>
      </c>
      <c r="K2628" s="193"/>
      <c r="L2628" s="194"/>
      <c r="M2628" s="195"/>
    </row>
    <row r="2629" spans="1:13" s="61" customFormat="1" customHeight="1">
      <c r="A2629"/>
      <c r="B2629"/>
      <c r="C2629"/>
      <c r="D2629"/>
      <c r="E2629"/>
      <c r="F2629" s="61"/>
      <c r="G2629" s="196" t="e">
        <f>VLOOKUP(D2629,sku归属!A:B,2,0)</f>
        <v>#N/A</v>
      </c>
      <c r="K2629" s="193"/>
      <c r="L2629" s="194"/>
      <c r="M2629" s="195"/>
    </row>
    <row r="2630" spans="1:13" s="61" customFormat="1" customHeight="1">
      <c r="A2630"/>
      <c r="B2630"/>
      <c r="C2630"/>
      <c r="D2630"/>
      <c r="E2630"/>
      <c r="F2630" s="61"/>
      <c r="G2630" s="196" t="e">
        <f>VLOOKUP(D2630,sku归属!A:B,2,0)</f>
        <v>#N/A</v>
      </c>
      <c r="K2630" s="193"/>
      <c r="L2630" s="194"/>
      <c r="M2630" s="195"/>
    </row>
    <row r="2631" spans="1:13" s="61" customFormat="1" customHeight="1">
      <c r="A2631"/>
      <c r="B2631"/>
      <c r="C2631"/>
      <c r="D2631"/>
      <c r="E2631"/>
      <c r="F2631" s="61"/>
      <c r="G2631" s="196" t="e">
        <f>VLOOKUP(D2631,sku归属!A:B,2,0)</f>
        <v>#N/A</v>
      </c>
      <c r="K2631" s="193"/>
      <c r="L2631" s="194"/>
      <c r="M2631" s="195"/>
    </row>
    <row r="2632" spans="1:13" s="61" customFormat="1" customHeight="1">
      <c r="A2632"/>
      <c r="B2632"/>
      <c r="C2632"/>
      <c r="D2632"/>
      <c r="E2632"/>
      <c r="F2632" s="61"/>
      <c r="G2632" s="196" t="e">
        <f>VLOOKUP(D2632,sku归属!A:B,2,0)</f>
        <v>#N/A</v>
      </c>
      <c r="K2632" s="193"/>
      <c r="L2632" s="194"/>
      <c r="M2632" s="195"/>
    </row>
    <row r="2633" spans="1:13" s="61" customFormat="1" customHeight="1">
      <c r="A2633"/>
      <c r="B2633"/>
      <c r="C2633"/>
      <c r="D2633"/>
      <c r="E2633"/>
      <c r="F2633" s="61"/>
      <c r="G2633" s="196" t="e">
        <f>VLOOKUP(D2633,sku归属!A:B,2,0)</f>
        <v>#N/A</v>
      </c>
      <c r="K2633" s="193"/>
      <c r="L2633" s="194"/>
      <c r="M2633" s="195"/>
    </row>
    <row r="2634" spans="1:13" s="61" customFormat="1" customHeight="1">
      <c r="A2634"/>
      <c r="B2634"/>
      <c r="C2634"/>
      <c r="D2634"/>
      <c r="E2634"/>
      <c r="F2634" s="61"/>
      <c r="G2634" s="196" t="e">
        <f>VLOOKUP(D2634,sku归属!A:B,2,0)</f>
        <v>#N/A</v>
      </c>
      <c r="K2634" s="193"/>
      <c r="L2634" s="194"/>
      <c r="M2634" s="195"/>
    </row>
    <row r="2635" spans="1:13" s="61" customFormat="1" customHeight="1">
      <c r="A2635"/>
      <c r="B2635"/>
      <c r="C2635"/>
      <c r="D2635"/>
      <c r="E2635"/>
      <c r="F2635" s="61"/>
      <c r="G2635" s="196" t="e">
        <f>VLOOKUP(D2635,sku归属!A:B,2,0)</f>
        <v>#N/A</v>
      </c>
      <c r="K2635" s="193"/>
      <c r="L2635" s="194"/>
      <c r="M2635" s="195"/>
    </row>
    <row r="2636" spans="1:13" s="61" customFormat="1" customHeight="1">
      <c r="A2636"/>
      <c r="B2636"/>
      <c r="C2636"/>
      <c r="D2636"/>
      <c r="E2636"/>
      <c r="F2636" s="61"/>
      <c r="G2636" s="196" t="e">
        <f>VLOOKUP(D2636,sku归属!A:B,2,0)</f>
        <v>#N/A</v>
      </c>
      <c r="K2636" s="193"/>
      <c r="L2636" s="194"/>
      <c r="M2636" s="195"/>
    </row>
    <row r="2637" spans="1:13" s="61" customFormat="1" customHeight="1">
      <c r="A2637"/>
      <c r="B2637"/>
      <c r="C2637"/>
      <c r="D2637"/>
      <c r="E2637"/>
      <c r="F2637" s="61"/>
      <c r="G2637" s="196" t="e">
        <f>VLOOKUP(D2637,sku归属!A:B,2,0)</f>
        <v>#N/A</v>
      </c>
      <c r="K2637" s="193"/>
      <c r="L2637" s="194"/>
      <c r="M2637" s="195"/>
    </row>
    <row r="2638" spans="1:13" s="61" customFormat="1" customHeight="1">
      <c r="A2638"/>
      <c r="B2638"/>
      <c r="C2638"/>
      <c r="D2638"/>
      <c r="E2638"/>
      <c r="F2638" s="61"/>
      <c r="G2638" s="196" t="e">
        <f>VLOOKUP(D2638,sku归属!A:B,2,0)</f>
        <v>#N/A</v>
      </c>
      <c r="K2638" s="193"/>
      <c r="L2638" s="194"/>
      <c r="M2638" s="195"/>
    </row>
    <row r="2639" spans="1:13" s="61" customFormat="1" customHeight="1">
      <c r="A2639"/>
      <c r="B2639"/>
      <c r="C2639"/>
      <c r="D2639"/>
      <c r="E2639"/>
      <c r="F2639" s="61"/>
      <c r="G2639" s="196" t="e">
        <f>VLOOKUP(D2639,sku归属!A:B,2,0)</f>
        <v>#N/A</v>
      </c>
      <c r="K2639" s="193"/>
      <c r="L2639" s="194"/>
      <c r="M2639" s="195"/>
    </row>
    <row r="2640" spans="1:13" s="61" customFormat="1" customHeight="1">
      <c r="A2640"/>
      <c r="B2640"/>
      <c r="C2640"/>
      <c r="D2640"/>
      <c r="E2640"/>
      <c r="F2640" s="61"/>
      <c r="G2640" s="196" t="e">
        <f>VLOOKUP(D2640,sku归属!A:B,2,0)</f>
        <v>#N/A</v>
      </c>
      <c r="K2640" s="193"/>
      <c r="L2640" s="194"/>
      <c r="M2640" s="195"/>
    </row>
    <row r="2641" spans="1:13" s="61" customFormat="1" customHeight="1">
      <c r="A2641"/>
      <c r="B2641"/>
      <c r="C2641"/>
      <c r="D2641"/>
      <c r="E2641"/>
      <c r="F2641" s="61"/>
      <c r="G2641" s="196" t="e">
        <f>VLOOKUP(D2641,sku归属!A:B,2,0)</f>
        <v>#N/A</v>
      </c>
      <c r="K2641" s="193"/>
      <c r="L2641" s="194"/>
      <c r="M2641" s="195"/>
    </row>
    <row r="2642" spans="1:13" s="61" customFormat="1" customHeight="1">
      <c r="A2642"/>
      <c r="B2642"/>
      <c r="C2642"/>
      <c r="D2642"/>
      <c r="E2642"/>
      <c r="F2642" s="61"/>
      <c r="G2642" s="196" t="e">
        <f>VLOOKUP(D2642,sku归属!A:B,2,0)</f>
        <v>#N/A</v>
      </c>
      <c r="K2642" s="193"/>
      <c r="L2642" s="194"/>
      <c r="M2642" s="195"/>
    </row>
    <row r="2643" spans="1:13" s="61" customFormat="1" customHeight="1">
      <c r="A2643"/>
      <c r="B2643"/>
      <c r="C2643"/>
      <c r="D2643"/>
      <c r="E2643"/>
      <c r="F2643" s="61"/>
      <c r="G2643" s="196" t="e">
        <f>VLOOKUP(D2643,sku归属!A:B,2,0)</f>
        <v>#N/A</v>
      </c>
      <c r="K2643" s="193"/>
      <c r="L2643" s="194"/>
      <c r="M2643" s="195"/>
    </row>
    <row r="2644" spans="1:13" s="61" customFormat="1" customHeight="1">
      <c r="A2644"/>
      <c r="B2644"/>
      <c r="C2644"/>
      <c r="D2644"/>
      <c r="E2644"/>
      <c r="F2644" s="61"/>
      <c r="G2644" s="196" t="e">
        <f>VLOOKUP(D2644,sku归属!A:B,2,0)</f>
        <v>#N/A</v>
      </c>
      <c r="K2644" s="193"/>
      <c r="L2644" s="194"/>
      <c r="M2644" s="195"/>
    </row>
    <row r="2645" spans="1:13" s="61" customFormat="1" customHeight="1">
      <c r="A2645"/>
      <c r="B2645"/>
      <c r="C2645"/>
      <c r="D2645"/>
      <c r="E2645"/>
      <c r="F2645" s="61"/>
      <c r="G2645" s="196" t="e">
        <f>VLOOKUP(D2645,sku归属!A:B,2,0)</f>
        <v>#N/A</v>
      </c>
      <c r="K2645" s="193"/>
      <c r="L2645" s="194"/>
      <c r="M2645" s="195"/>
    </row>
    <row r="2646" spans="1:13" s="61" customFormat="1" customHeight="1">
      <c r="A2646"/>
      <c r="B2646"/>
      <c r="C2646"/>
      <c r="D2646"/>
      <c r="E2646"/>
      <c r="F2646" s="61"/>
      <c r="G2646" s="196" t="e">
        <f>VLOOKUP(D2646,sku归属!A:B,2,0)</f>
        <v>#N/A</v>
      </c>
      <c r="K2646" s="193"/>
      <c r="L2646" s="194"/>
      <c r="M2646" s="195"/>
    </row>
    <row r="2647" spans="1:13" s="61" customFormat="1" customHeight="1">
      <c r="A2647"/>
      <c r="B2647"/>
      <c r="C2647"/>
      <c r="D2647"/>
      <c r="E2647"/>
      <c r="F2647" s="61"/>
      <c r="G2647" s="196" t="e">
        <f>VLOOKUP(D2647,sku归属!A:B,2,0)</f>
        <v>#N/A</v>
      </c>
      <c r="K2647" s="193"/>
      <c r="L2647" s="194"/>
      <c r="M2647" s="195"/>
    </row>
    <row r="2648" spans="1:13" s="61" customFormat="1" customHeight="1">
      <c r="A2648"/>
      <c r="B2648"/>
      <c r="C2648"/>
      <c r="D2648"/>
      <c r="E2648"/>
      <c r="F2648" s="61"/>
      <c r="G2648" s="196" t="e">
        <f>VLOOKUP(D2648,sku归属!A:B,2,0)</f>
        <v>#N/A</v>
      </c>
      <c r="K2648" s="193"/>
      <c r="L2648" s="194"/>
      <c r="M2648" s="195"/>
    </row>
    <row r="2649" spans="1:13" s="61" customFormat="1" customHeight="1">
      <c r="A2649"/>
      <c r="B2649"/>
      <c r="C2649"/>
      <c r="D2649"/>
      <c r="E2649"/>
      <c r="F2649" s="61"/>
      <c r="G2649" s="196" t="e">
        <f>VLOOKUP(D2649,sku归属!A:B,2,0)</f>
        <v>#N/A</v>
      </c>
      <c r="K2649" s="193"/>
      <c r="L2649" s="194"/>
      <c r="M2649" s="195"/>
    </row>
    <row r="2650" spans="1:13" s="61" customFormat="1" customHeight="1">
      <c r="A2650"/>
      <c r="B2650"/>
      <c r="C2650"/>
      <c r="D2650"/>
      <c r="E2650"/>
      <c r="F2650" s="61"/>
      <c r="G2650" s="196" t="e">
        <f>VLOOKUP(D2650,sku归属!A:B,2,0)</f>
        <v>#N/A</v>
      </c>
      <c r="K2650" s="193"/>
      <c r="L2650" s="194"/>
      <c r="M2650" s="195"/>
    </row>
    <row r="2651" spans="1:13" s="61" customFormat="1" customHeight="1">
      <c r="A2651"/>
      <c r="B2651"/>
      <c r="C2651"/>
      <c r="D2651"/>
      <c r="E2651"/>
      <c r="F2651" s="61"/>
      <c r="G2651" s="196" t="e">
        <f>VLOOKUP(D2651,sku归属!A:B,2,0)</f>
        <v>#N/A</v>
      </c>
      <c r="K2651" s="193"/>
      <c r="L2651" s="194"/>
      <c r="M2651" s="195"/>
    </row>
    <row r="2652" spans="1:13" s="61" customFormat="1" customHeight="1">
      <c r="A2652"/>
      <c r="B2652"/>
      <c r="C2652"/>
      <c r="D2652"/>
      <c r="E2652"/>
      <c r="F2652" s="61"/>
      <c r="G2652" s="196" t="e">
        <f>VLOOKUP(D2652,sku归属!A:B,2,0)</f>
        <v>#N/A</v>
      </c>
      <c r="K2652" s="193"/>
      <c r="L2652" s="194"/>
      <c r="M2652" s="195"/>
    </row>
    <row r="2653" spans="1:13" s="61" customFormat="1" customHeight="1">
      <c r="A2653"/>
      <c r="B2653"/>
      <c r="C2653"/>
      <c r="D2653"/>
      <c r="E2653"/>
      <c r="F2653" s="61"/>
      <c r="G2653" s="196" t="e">
        <f>VLOOKUP(D2653,sku归属!A:B,2,0)</f>
        <v>#N/A</v>
      </c>
      <c r="K2653" s="193"/>
      <c r="L2653" s="194"/>
      <c r="M2653" s="195"/>
    </row>
    <row r="2654" spans="1:13" s="61" customFormat="1" customHeight="1">
      <c r="A2654"/>
      <c r="B2654"/>
      <c r="C2654"/>
      <c r="D2654"/>
      <c r="E2654"/>
      <c r="F2654" s="61"/>
      <c r="G2654" s="196" t="e">
        <f>VLOOKUP(D2654,sku归属!A:B,2,0)</f>
        <v>#N/A</v>
      </c>
      <c r="K2654" s="193"/>
      <c r="L2654" s="194"/>
      <c r="M2654" s="195"/>
    </row>
    <row r="2655" spans="1:13" s="61" customFormat="1" customHeight="1">
      <c r="A2655"/>
      <c r="B2655"/>
      <c r="C2655"/>
      <c r="D2655"/>
      <c r="E2655"/>
      <c r="F2655" s="61"/>
      <c r="G2655" s="196" t="e">
        <f>VLOOKUP(D2655,sku归属!A:B,2,0)</f>
        <v>#N/A</v>
      </c>
      <c r="K2655" s="193"/>
      <c r="L2655" s="194"/>
      <c r="M2655" s="195"/>
    </row>
    <row r="2656" spans="1:13" s="61" customFormat="1" customHeight="1">
      <c r="A2656"/>
      <c r="B2656"/>
      <c r="C2656"/>
      <c r="D2656"/>
      <c r="E2656"/>
      <c r="F2656" s="61"/>
      <c r="G2656" s="196" t="e">
        <f>VLOOKUP(D2656,sku归属!A:B,2,0)</f>
        <v>#N/A</v>
      </c>
      <c r="K2656" s="193"/>
      <c r="L2656" s="194"/>
      <c r="M2656" s="195"/>
    </row>
    <row r="2657" spans="1:13" s="61" customFormat="1" customHeight="1">
      <c r="A2657"/>
      <c r="B2657"/>
      <c r="C2657"/>
      <c r="D2657"/>
      <c r="E2657"/>
      <c r="F2657" s="61"/>
      <c r="G2657" s="196" t="e">
        <f>VLOOKUP(D2657,sku归属!A:B,2,0)</f>
        <v>#N/A</v>
      </c>
      <c r="K2657" s="193"/>
      <c r="L2657" s="194"/>
      <c r="M2657" s="195"/>
    </row>
    <row r="2658" spans="1:13" s="61" customFormat="1" customHeight="1">
      <c r="A2658"/>
      <c r="B2658"/>
      <c r="C2658"/>
      <c r="D2658"/>
      <c r="E2658"/>
      <c r="F2658" s="61"/>
      <c r="G2658" s="196" t="e">
        <f>VLOOKUP(D2658,sku归属!A:B,2,0)</f>
        <v>#N/A</v>
      </c>
      <c r="K2658" s="193"/>
      <c r="L2658" s="194"/>
      <c r="M2658" s="195"/>
    </row>
    <row r="2659" spans="1:13" s="61" customFormat="1" customHeight="1">
      <c r="A2659"/>
      <c r="B2659"/>
      <c r="C2659"/>
      <c r="D2659"/>
      <c r="E2659"/>
      <c r="F2659" s="61"/>
      <c r="G2659" s="196" t="e">
        <f>VLOOKUP(D2659,sku归属!A:B,2,0)</f>
        <v>#N/A</v>
      </c>
      <c r="K2659" s="193"/>
      <c r="L2659" s="194"/>
      <c r="M2659" s="195"/>
    </row>
    <row r="2660" spans="1:13" s="61" customFormat="1" customHeight="1">
      <c r="A2660"/>
      <c r="B2660"/>
      <c r="C2660"/>
      <c r="D2660"/>
      <c r="E2660"/>
      <c r="F2660" s="61"/>
      <c r="G2660" s="196" t="e">
        <f>VLOOKUP(D2660,sku归属!A:B,2,0)</f>
        <v>#N/A</v>
      </c>
      <c r="K2660" s="193"/>
      <c r="L2660" s="194"/>
      <c r="M2660" s="195"/>
    </row>
    <row r="2661" spans="1:13" s="61" customFormat="1" customHeight="1">
      <c r="A2661"/>
      <c r="B2661"/>
      <c r="C2661"/>
      <c r="D2661"/>
      <c r="E2661"/>
      <c r="F2661" s="61"/>
      <c r="G2661" s="196" t="e">
        <f>VLOOKUP(D2661,sku归属!A:B,2,0)</f>
        <v>#N/A</v>
      </c>
      <c r="K2661" s="193"/>
      <c r="L2661" s="194"/>
      <c r="M2661" s="195"/>
    </row>
    <row r="2662" spans="1:13" s="61" customFormat="1" customHeight="1">
      <c r="A2662"/>
      <c r="B2662"/>
      <c r="C2662"/>
      <c r="D2662"/>
      <c r="E2662"/>
      <c r="F2662" s="61"/>
      <c r="G2662" s="196" t="e">
        <f>VLOOKUP(D2662,sku归属!A:B,2,0)</f>
        <v>#N/A</v>
      </c>
      <c r="K2662" s="193"/>
      <c r="L2662" s="194"/>
      <c r="M2662" s="195"/>
    </row>
    <row r="2663" spans="1:13" s="61" customFormat="1" customHeight="1">
      <c r="A2663"/>
      <c r="B2663"/>
      <c r="C2663"/>
      <c r="D2663"/>
      <c r="E2663"/>
      <c r="F2663" s="61"/>
      <c r="G2663" s="196" t="e">
        <f>VLOOKUP(D2663,sku归属!A:B,2,0)</f>
        <v>#N/A</v>
      </c>
      <c r="K2663" s="193"/>
      <c r="L2663" s="194"/>
      <c r="M2663" s="195"/>
    </row>
    <row r="2664" spans="1:13" s="61" customFormat="1" customHeight="1">
      <c r="A2664"/>
      <c r="B2664"/>
      <c r="C2664"/>
      <c r="D2664"/>
      <c r="E2664"/>
      <c r="F2664" s="61"/>
      <c r="G2664" s="196" t="e">
        <f>VLOOKUP(D2664,sku归属!A:B,2,0)</f>
        <v>#N/A</v>
      </c>
      <c r="K2664" s="193"/>
      <c r="L2664" s="194"/>
      <c r="M2664" s="195"/>
    </row>
    <row r="2665" spans="1:13" s="61" customFormat="1" customHeight="1">
      <c r="A2665"/>
      <c r="B2665"/>
      <c r="C2665"/>
      <c r="D2665"/>
      <c r="E2665"/>
      <c r="F2665" s="61"/>
      <c r="G2665" s="196" t="e">
        <f>VLOOKUP(D2665,sku归属!A:B,2,0)</f>
        <v>#N/A</v>
      </c>
      <c r="K2665" s="193"/>
      <c r="L2665" s="194"/>
      <c r="M2665" s="195"/>
    </row>
    <row r="2666" spans="1:13" s="61" customFormat="1" customHeight="1">
      <c r="A2666"/>
      <c r="B2666"/>
      <c r="C2666"/>
      <c r="D2666"/>
      <c r="E2666"/>
      <c r="F2666" s="61"/>
      <c r="G2666" s="196" t="e">
        <f>VLOOKUP(D2666,sku归属!A:B,2,0)</f>
        <v>#N/A</v>
      </c>
      <c r="K2666" s="193"/>
      <c r="L2666" s="194"/>
      <c r="M2666" s="195"/>
    </row>
    <row r="2667" spans="1:13" s="61" customFormat="1" customHeight="1">
      <c r="A2667"/>
      <c r="B2667"/>
      <c r="C2667"/>
      <c r="D2667"/>
      <c r="E2667"/>
      <c r="F2667" s="61"/>
      <c r="G2667" s="196" t="e">
        <f>VLOOKUP(D2667,sku归属!A:B,2,0)</f>
        <v>#N/A</v>
      </c>
      <c r="K2667" s="193"/>
      <c r="L2667" s="194"/>
      <c r="M2667" s="195"/>
    </row>
    <row r="2668" spans="1:13" s="61" customFormat="1" customHeight="1">
      <c r="A2668"/>
      <c r="B2668"/>
      <c r="C2668"/>
      <c r="D2668"/>
      <c r="E2668"/>
      <c r="F2668" s="61"/>
      <c r="G2668" s="196" t="e">
        <f>VLOOKUP(D2668,sku归属!A:B,2,0)</f>
        <v>#N/A</v>
      </c>
      <c r="K2668" s="193"/>
      <c r="L2668" s="194"/>
      <c r="M2668" s="195"/>
    </row>
    <row r="2669" spans="1:13" s="61" customFormat="1" customHeight="1">
      <c r="A2669"/>
      <c r="B2669"/>
      <c r="C2669"/>
      <c r="D2669"/>
      <c r="E2669"/>
      <c r="F2669" s="61"/>
      <c r="G2669" s="196" t="e">
        <f>VLOOKUP(D2669,sku归属!A:B,2,0)</f>
        <v>#N/A</v>
      </c>
      <c r="K2669" s="193"/>
      <c r="L2669" s="194"/>
      <c r="M2669" s="195"/>
    </row>
    <row r="2670" spans="1:13" s="61" customFormat="1" customHeight="1">
      <c r="A2670"/>
      <c r="B2670"/>
      <c r="C2670"/>
      <c r="D2670"/>
      <c r="E2670"/>
      <c r="F2670" s="61"/>
      <c r="G2670" s="196" t="e">
        <f>VLOOKUP(D2670,sku归属!A:B,2,0)</f>
        <v>#N/A</v>
      </c>
      <c r="K2670" s="193"/>
      <c r="L2670" s="194"/>
      <c r="M2670" s="195"/>
    </row>
    <row r="2671" spans="1:13" s="61" customFormat="1" customHeight="1">
      <c r="A2671"/>
      <c r="B2671"/>
      <c r="C2671"/>
      <c r="D2671"/>
      <c r="E2671"/>
      <c r="F2671" s="61"/>
      <c r="G2671" s="196" t="e">
        <f>VLOOKUP(D2671,sku归属!A:B,2,0)</f>
        <v>#N/A</v>
      </c>
      <c r="K2671" s="193"/>
      <c r="L2671" s="194"/>
      <c r="M2671" s="195"/>
    </row>
    <row r="2672" spans="1:13" s="61" customFormat="1" customHeight="1">
      <c r="A2672"/>
      <c r="B2672"/>
      <c r="C2672"/>
      <c r="D2672"/>
      <c r="E2672"/>
      <c r="F2672" s="61"/>
      <c r="G2672" s="196" t="e">
        <f>VLOOKUP(D2672,sku归属!A:B,2,0)</f>
        <v>#N/A</v>
      </c>
      <c r="K2672" s="193"/>
      <c r="L2672" s="194"/>
      <c r="M2672" s="195"/>
    </row>
    <row r="2673" spans="1:13" s="61" customFormat="1" customHeight="1">
      <c r="A2673"/>
      <c r="B2673"/>
      <c r="C2673"/>
      <c r="D2673"/>
      <c r="E2673"/>
      <c r="F2673" s="61"/>
      <c r="G2673" s="196" t="e">
        <f>VLOOKUP(D2673,sku归属!A:B,2,0)</f>
        <v>#N/A</v>
      </c>
      <c r="K2673" s="193"/>
      <c r="L2673" s="194"/>
      <c r="M2673" s="195"/>
    </row>
    <row r="2674" spans="1:13" s="61" customFormat="1" customHeight="1">
      <c r="A2674"/>
      <c r="B2674"/>
      <c r="C2674"/>
      <c r="D2674"/>
      <c r="E2674"/>
      <c r="F2674" s="61"/>
      <c r="G2674" s="196" t="e">
        <f>VLOOKUP(D2674,sku归属!A:B,2,0)</f>
        <v>#N/A</v>
      </c>
      <c r="K2674" s="193"/>
      <c r="L2674" s="194"/>
      <c r="M2674" s="195"/>
    </row>
    <row r="2675" spans="1:13" s="61" customFormat="1" customHeight="1">
      <c r="A2675"/>
      <c r="B2675"/>
      <c r="C2675"/>
      <c r="D2675"/>
      <c r="E2675"/>
      <c r="F2675" s="61"/>
      <c r="G2675" s="196" t="e">
        <f>VLOOKUP(D2675,sku归属!A:B,2,0)</f>
        <v>#N/A</v>
      </c>
      <c r="K2675" s="193"/>
      <c r="L2675" s="194"/>
      <c r="M2675" s="195"/>
    </row>
    <row r="2676" spans="1:13" s="61" customFormat="1" customHeight="1">
      <c r="A2676"/>
      <c r="B2676"/>
      <c r="C2676"/>
      <c r="D2676"/>
      <c r="E2676"/>
      <c r="F2676" s="61"/>
      <c r="G2676" s="196" t="e">
        <f>VLOOKUP(D2676,sku归属!A:B,2,0)</f>
        <v>#N/A</v>
      </c>
      <c r="K2676" s="193"/>
      <c r="L2676" s="194"/>
      <c r="M2676" s="195"/>
    </row>
    <row r="2677" spans="1:13" s="61" customFormat="1" customHeight="1">
      <c r="A2677"/>
      <c r="B2677"/>
      <c r="C2677"/>
      <c r="D2677"/>
      <c r="E2677"/>
      <c r="F2677" s="61"/>
      <c r="G2677" s="196" t="e">
        <f>VLOOKUP(D2677,sku归属!A:B,2,0)</f>
        <v>#N/A</v>
      </c>
      <c r="K2677" s="193"/>
      <c r="L2677" s="194"/>
      <c r="M2677" s="195"/>
    </row>
    <row r="2678" spans="1:13" s="61" customFormat="1" customHeight="1">
      <c r="A2678"/>
      <c r="B2678"/>
      <c r="C2678"/>
      <c r="D2678"/>
      <c r="E2678"/>
      <c r="F2678" s="61"/>
      <c r="G2678" s="196" t="e">
        <f>VLOOKUP(D2678,sku归属!A:B,2,0)</f>
        <v>#N/A</v>
      </c>
      <c r="K2678" s="193"/>
      <c r="L2678" s="194"/>
      <c r="M2678" s="195"/>
    </row>
    <row r="2679" spans="1:13" s="61" customFormat="1" customHeight="1">
      <c r="A2679"/>
      <c r="B2679"/>
      <c r="C2679"/>
      <c r="D2679"/>
      <c r="E2679"/>
      <c r="F2679" s="61"/>
      <c r="G2679" s="196" t="e">
        <f>VLOOKUP(D2679,sku归属!A:B,2,0)</f>
        <v>#N/A</v>
      </c>
      <c r="K2679" s="193"/>
      <c r="L2679" s="194"/>
      <c r="M2679" s="195"/>
    </row>
    <row r="2680" spans="1:13" s="61" customFormat="1" customHeight="1">
      <c r="A2680"/>
      <c r="B2680"/>
      <c r="C2680"/>
      <c r="D2680"/>
      <c r="E2680"/>
      <c r="F2680" s="61"/>
      <c r="G2680" s="196" t="e">
        <f>VLOOKUP(D2680,sku归属!A:B,2,0)</f>
        <v>#N/A</v>
      </c>
      <c r="K2680" s="193"/>
      <c r="L2680" s="194"/>
      <c r="M2680" s="195"/>
    </row>
    <row r="2681" spans="1:13" s="61" customFormat="1" customHeight="1">
      <c r="A2681"/>
      <c r="B2681"/>
      <c r="C2681"/>
      <c r="D2681"/>
      <c r="E2681"/>
      <c r="F2681" s="61"/>
      <c r="G2681" s="196" t="e">
        <f>VLOOKUP(D2681,sku归属!A:B,2,0)</f>
        <v>#N/A</v>
      </c>
      <c r="K2681" s="193"/>
      <c r="L2681" s="194"/>
      <c r="M2681" s="195"/>
    </row>
    <row r="2682" spans="1:13" s="61" customFormat="1" customHeight="1">
      <c r="A2682"/>
      <c r="B2682"/>
      <c r="C2682"/>
      <c r="D2682"/>
      <c r="E2682"/>
      <c r="F2682" s="61"/>
      <c r="G2682" s="196" t="e">
        <f>VLOOKUP(D2682,sku归属!A:B,2,0)</f>
        <v>#N/A</v>
      </c>
      <c r="K2682" s="193"/>
      <c r="L2682" s="194"/>
      <c r="M2682" s="195"/>
    </row>
    <row r="2683" spans="1:13" s="61" customFormat="1" customHeight="1">
      <c r="A2683"/>
      <c r="B2683"/>
      <c r="C2683"/>
      <c r="D2683"/>
      <c r="E2683"/>
      <c r="F2683" s="61"/>
      <c r="G2683" s="196" t="e">
        <f>VLOOKUP(D2683,sku归属!A:B,2,0)</f>
        <v>#N/A</v>
      </c>
      <c r="K2683" s="193"/>
      <c r="L2683" s="194"/>
      <c r="M2683" s="195"/>
    </row>
    <row r="2684" spans="1:13" s="61" customFormat="1" customHeight="1">
      <c r="A2684"/>
      <c r="B2684"/>
      <c r="C2684"/>
      <c r="D2684"/>
      <c r="E2684"/>
      <c r="F2684" s="61"/>
      <c r="G2684" s="196" t="e">
        <f>VLOOKUP(D2684,sku归属!A:B,2,0)</f>
        <v>#N/A</v>
      </c>
      <c r="K2684" s="193"/>
      <c r="L2684" s="194"/>
      <c r="M2684" s="195"/>
    </row>
    <row r="2685" spans="1:13" s="61" customFormat="1" customHeight="1">
      <c r="A2685"/>
      <c r="B2685"/>
      <c r="C2685"/>
      <c r="D2685"/>
      <c r="E2685"/>
      <c r="F2685" s="61"/>
      <c r="G2685" s="196" t="e">
        <f>VLOOKUP(D2685,sku归属!A:B,2,0)</f>
        <v>#N/A</v>
      </c>
      <c r="K2685" s="193"/>
      <c r="L2685" s="194"/>
      <c r="M2685" s="195"/>
    </row>
    <row r="2686" spans="1:13" s="61" customFormat="1" customHeight="1">
      <c r="A2686"/>
      <c r="B2686"/>
      <c r="C2686"/>
      <c r="D2686"/>
      <c r="E2686"/>
      <c r="F2686" s="61"/>
      <c r="G2686" s="196" t="e">
        <f>VLOOKUP(D2686,sku归属!A:B,2,0)</f>
        <v>#N/A</v>
      </c>
      <c r="K2686" s="193"/>
      <c r="L2686" s="194"/>
      <c r="M2686" s="195"/>
    </row>
    <row r="2687" spans="1:13" s="61" customFormat="1" customHeight="1">
      <c r="A2687"/>
      <c r="B2687"/>
      <c r="C2687"/>
      <c r="D2687"/>
      <c r="E2687"/>
      <c r="F2687" s="61"/>
      <c r="G2687" s="196" t="e">
        <f>VLOOKUP(D2687,sku归属!A:B,2,0)</f>
        <v>#N/A</v>
      </c>
      <c r="K2687" s="193"/>
      <c r="L2687" s="194"/>
      <c r="M2687" s="195"/>
    </row>
    <row r="2688" spans="1:13" s="61" customFormat="1" customHeight="1">
      <c r="A2688"/>
      <c r="B2688"/>
      <c r="C2688"/>
      <c r="D2688"/>
      <c r="E2688"/>
      <c r="F2688" s="61"/>
      <c r="G2688" s="196" t="e">
        <f>VLOOKUP(D2688,sku归属!A:B,2,0)</f>
        <v>#N/A</v>
      </c>
      <c r="K2688" s="193"/>
      <c r="L2688" s="194"/>
      <c r="M2688" s="195"/>
    </row>
    <row r="2689" spans="1:13" s="61" customFormat="1" customHeight="1">
      <c r="A2689"/>
      <c r="B2689"/>
      <c r="C2689"/>
      <c r="D2689"/>
      <c r="E2689"/>
      <c r="F2689" s="61"/>
      <c r="G2689" s="196" t="e">
        <f>VLOOKUP(D2689,sku归属!A:B,2,0)</f>
        <v>#N/A</v>
      </c>
      <c r="K2689" s="193"/>
      <c r="L2689" s="194"/>
      <c r="M2689" s="195"/>
    </row>
    <row r="2690" spans="1:13" s="61" customFormat="1" customHeight="1">
      <c r="A2690"/>
      <c r="B2690"/>
      <c r="C2690"/>
      <c r="D2690"/>
      <c r="E2690"/>
      <c r="F2690" s="61"/>
      <c r="G2690" s="196" t="e">
        <f>VLOOKUP(D2690,sku归属!A:B,2,0)</f>
        <v>#N/A</v>
      </c>
      <c r="K2690" s="193"/>
      <c r="L2690" s="194"/>
      <c r="M2690" s="195"/>
    </row>
    <row r="2691" spans="1:13" s="61" customFormat="1" customHeight="1">
      <c r="A2691"/>
      <c r="B2691"/>
      <c r="C2691"/>
      <c r="D2691"/>
      <c r="E2691"/>
      <c r="F2691" s="61"/>
      <c r="G2691" s="196" t="e">
        <f>VLOOKUP(D2691,sku归属!A:B,2,0)</f>
        <v>#N/A</v>
      </c>
      <c r="K2691" s="193"/>
      <c r="L2691" s="194"/>
      <c r="M2691" s="195"/>
    </row>
    <row r="2692" spans="1:13" s="61" customFormat="1" customHeight="1">
      <c r="A2692"/>
      <c r="B2692"/>
      <c r="C2692"/>
      <c r="D2692"/>
      <c r="E2692"/>
      <c r="F2692" s="61"/>
      <c r="G2692" s="196" t="e">
        <f>VLOOKUP(D2692,sku归属!A:B,2,0)</f>
        <v>#N/A</v>
      </c>
      <c r="K2692" s="193"/>
      <c r="L2692" s="194"/>
      <c r="M2692" s="195"/>
    </row>
    <row r="2693" spans="1:13" s="61" customFormat="1" customHeight="1">
      <c r="A2693"/>
      <c r="B2693"/>
      <c r="C2693"/>
      <c r="D2693"/>
      <c r="E2693"/>
      <c r="F2693" s="61"/>
      <c r="G2693" s="196" t="e">
        <f>VLOOKUP(D2693,sku归属!A:B,2,0)</f>
        <v>#N/A</v>
      </c>
      <c r="K2693" s="193"/>
      <c r="L2693" s="194"/>
      <c r="M2693" s="195"/>
    </row>
    <row r="2694" spans="1:13" s="61" customFormat="1" customHeight="1">
      <c r="A2694"/>
      <c r="B2694"/>
      <c r="C2694"/>
      <c r="D2694"/>
      <c r="E2694"/>
      <c r="F2694" s="61"/>
      <c r="G2694" s="196" t="e">
        <f>VLOOKUP(D2694,sku归属!A:B,2,0)</f>
        <v>#N/A</v>
      </c>
      <c r="K2694" s="193"/>
      <c r="L2694" s="194"/>
      <c r="M2694" s="195"/>
    </row>
    <row r="2695" spans="1:13" s="61" customFormat="1" customHeight="1">
      <c r="A2695"/>
      <c r="B2695"/>
      <c r="C2695"/>
      <c r="D2695"/>
      <c r="E2695"/>
      <c r="F2695" s="61"/>
      <c r="G2695" s="196" t="e">
        <f>VLOOKUP(D2695,sku归属!A:B,2,0)</f>
        <v>#N/A</v>
      </c>
      <c r="K2695" s="193"/>
      <c r="L2695" s="194"/>
      <c r="M2695" s="195"/>
    </row>
    <row r="2696" spans="1:13" s="61" customFormat="1" customHeight="1">
      <c r="A2696"/>
      <c r="B2696"/>
      <c r="C2696"/>
      <c r="D2696"/>
      <c r="E2696"/>
      <c r="F2696" s="61"/>
      <c r="G2696" s="196" t="e">
        <f>VLOOKUP(D2696,sku归属!A:B,2,0)</f>
        <v>#N/A</v>
      </c>
      <c r="K2696" s="193"/>
      <c r="L2696" s="194"/>
      <c r="M2696" s="195"/>
    </row>
    <row r="2697" spans="1:13" s="61" customFormat="1" customHeight="1">
      <c r="A2697"/>
      <c r="B2697"/>
      <c r="C2697"/>
      <c r="D2697"/>
      <c r="E2697"/>
      <c r="F2697" s="61"/>
      <c r="G2697" s="196" t="e">
        <f>VLOOKUP(D2697,sku归属!A:B,2,0)</f>
        <v>#N/A</v>
      </c>
      <c r="K2697" s="193"/>
      <c r="L2697" s="194"/>
      <c r="M2697" s="195"/>
    </row>
    <row r="2698" spans="1:13" s="61" customFormat="1" customHeight="1">
      <c r="A2698"/>
      <c r="B2698"/>
      <c r="C2698"/>
      <c r="D2698"/>
      <c r="E2698"/>
      <c r="F2698" s="61"/>
      <c r="G2698" s="196" t="e">
        <f>VLOOKUP(D2698,sku归属!A:B,2,0)</f>
        <v>#N/A</v>
      </c>
      <c r="K2698" s="193"/>
      <c r="L2698" s="194"/>
      <c r="M2698" s="195"/>
    </row>
    <row r="2699" spans="1:13" s="61" customFormat="1" customHeight="1">
      <c r="A2699"/>
      <c r="B2699"/>
      <c r="C2699"/>
      <c r="D2699"/>
      <c r="E2699"/>
      <c r="F2699" s="61"/>
      <c r="G2699" s="196" t="e">
        <f>VLOOKUP(D2699,sku归属!A:B,2,0)</f>
        <v>#N/A</v>
      </c>
      <c r="K2699" s="193"/>
      <c r="L2699" s="194"/>
      <c r="M2699" s="195"/>
    </row>
    <row r="2700" spans="1:13" s="61" customFormat="1" customHeight="1">
      <c r="A2700"/>
      <c r="B2700"/>
      <c r="C2700"/>
      <c r="D2700"/>
      <c r="E2700"/>
      <c r="F2700" s="61"/>
      <c r="G2700" s="196" t="e">
        <f>VLOOKUP(D2700,sku归属!A:B,2,0)</f>
        <v>#N/A</v>
      </c>
      <c r="K2700" s="193"/>
      <c r="L2700" s="194"/>
      <c r="M2700" s="195"/>
    </row>
    <row r="2701" spans="1:13" s="61" customFormat="1" customHeight="1">
      <c r="A2701"/>
      <c r="B2701"/>
      <c r="C2701"/>
      <c r="D2701"/>
      <c r="E2701"/>
      <c r="F2701" s="61"/>
      <c r="G2701" s="196" t="e">
        <f>VLOOKUP(D2701,sku归属!A:B,2,0)</f>
        <v>#N/A</v>
      </c>
      <c r="K2701" s="193"/>
      <c r="L2701" s="194"/>
      <c r="M2701" s="195"/>
    </row>
    <row r="2702" spans="1:13" s="61" customFormat="1" customHeight="1">
      <c r="A2702"/>
      <c r="B2702"/>
      <c r="C2702"/>
      <c r="D2702"/>
      <c r="E2702"/>
      <c r="F2702" s="61"/>
      <c r="G2702" s="196" t="e">
        <f>VLOOKUP(D2702,sku归属!A:B,2,0)</f>
        <v>#N/A</v>
      </c>
      <c r="K2702" s="193"/>
      <c r="L2702" s="194"/>
      <c r="M2702" s="195"/>
    </row>
    <row r="2703" spans="1:13" s="61" customFormat="1" customHeight="1">
      <c r="A2703"/>
      <c r="B2703"/>
      <c r="C2703"/>
      <c r="D2703"/>
      <c r="E2703"/>
      <c r="F2703" s="61"/>
      <c r="G2703" s="196" t="e">
        <f>VLOOKUP(D2703,sku归属!A:B,2,0)</f>
        <v>#N/A</v>
      </c>
      <c r="K2703" s="193"/>
      <c r="L2703" s="194"/>
      <c r="M2703" s="195"/>
    </row>
    <row r="2704" spans="1:13" s="61" customFormat="1" customHeight="1">
      <c r="A2704"/>
      <c r="B2704"/>
      <c r="C2704"/>
      <c r="D2704"/>
      <c r="E2704"/>
      <c r="F2704" s="61"/>
      <c r="G2704" s="196" t="e">
        <f>VLOOKUP(D2704,sku归属!A:B,2,0)</f>
        <v>#N/A</v>
      </c>
      <c r="K2704" s="193"/>
      <c r="L2704" s="194"/>
      <c r="M2704" s="195"/>
    </row>
    <row r="2705" spans="1:13" s="61" customFormat="1" customHeight="1">
      <c r="A2705"/>
      <c r="B2705"/>
      <c r="C2705"/>
      <c r="D2705"/>
      <c r="E2705"/>
      <c r="F2705" s="61"/>
      <c r="G2705" s="196" t="e">
        <f>VLOOKUP(D2705,sku归属!A:B,2,0)</f>
        <v>#N/A</v>
      </c>
      <c r="K2705" s="193"/>
      <c r="L2705" s="194"/>
      <c r="M2705" s="195"/>
    </row>
    <row r="2706" spans="1:13" s="61" customFormat="1" customHeight="1">
      <c r="A2706"/>
      <c r="B2706"/>
      <c r="C2706"/>
      <c r="D2706"/>
      <c r="E2706"/>
      <c r="F2706" s="61"/>
      <c r="G2706" s="196" t="e">
        <f>VLOOKUP(D2706,sku归属!A:B,2,0)</f>
        <v>#N/A</v>
      </c>
      <c r="K2706" s="193"/>
      <c r="L2706" s="194"/>
      <c r="M2706" s="195"/>
    </row>
    <row r="2707" spans="1:13" s="61" customFormat="1" customHeight="1">
      <c r="A2707"/>
      <c r="B2707"/>
      <c r="C2707"/>
      <c r="D2707"/>
      <c r="E2707"/>
      <c r="F2707" s="61"/>
      <c r="G2707" s="196" t="e">
        <f>VLOOKUP(D2707,sku归属!A:B,2,0)</f>
        <v>#N/A</v>
      </c>
      <c r="K2707" s="193"/>
      <c r="L2707" s="194"/>
      <c r="M2707" s="195"/>
    </row>
    <row r="2708" spans="1:13" s="61" customFormat="1" customHeight="1">
      <c r="A2708"/>
      <c r="B2708"/>
      <c r="C2708"/>
      <c r="D2708"/>
      <c r="E2708"/>
      <c r="F2708" s="61"/>
      <c r="G2708" s="196" t="e">
        <f>VLOOKUP(D2708,sku归属!A:B,2,0)</f>
        <v>#N/A</v>
      </c>
      <c r="K2708" s="193"/>
      <c r="L2708" s="194"/>
      <c r="M2708" s="195"/>
    </row>
    <row r="2709" spans="1:13" s="61" customFormat="1" customHeight="1">
      <c r="A2709"/>
      <c r="B2709"/>
      <c r="C2709"/>
      <c r="D2709"/>
      <c r="E2709"/>
      <c r="F2709" s="61"/>
      <c r="G2709" s="196" t="e">
        <f>VLOOKUP(D2709,sku归属!A:B,2,0)</f>
        <v>#N/A</v>
      </c>
      <c r="K2709" s="193"/>
      <c r="L2709" s="194"/>
      <c r="M2709" s="195"/>
    </row>
    <row r="2710" spans="1:13" s="61" customFormat="1" customHeight="1">
      <c r="A2710"/>
      <c r="B2710"/>
      <c r="C2710"/>
      <c r="D2710"/>
      <c r="E2710"/>
      <c r="F2710" s="61"/>
      <c r="G2710" s="196" t="e">
        <f>VLOOKUP(D2710,sku归属!A:B,2,0)</f>
        <v>#N/A</v>
      </c>
      <c r="K2710" s="193"/>
      <c r="L2710" s="194"/>
      <c r="M2710" s="195"/>
    </row>
    <row r="2711" spans="1:13" s="61" customFormat="1" customHeight="1">
      <c r="A2711"/>
      <c r="B2711"/>
      <c r="C2711"/>
      <c r="D2711"/>
      <c r="E2711"/>
      <c r="F2711" s="61"/>
      <c r="G2711" s="196" t="e">
        <f>VLOOKUP(D2711,sku归属!A:B,2,0)</f>
        <v>#N/A</v>
      </c>
      <c r="K2711" s="193"/>
      <c r="L2711" s="194"/>
      <c r="M2711" s="195"/>
    </row>
    <row r="2712" spans="1:13" s="61" customFormat="1" customHeight="1">
      <c r="A2712"/>
      <c r="B2712"/>
      <c r="C2712"/>
      <c r="D2712"/>
      <c r="E2712"/>
      <c r="F2712" s="61"/>
      <c r="G2712" s="196" t="e">
        <f>VLOOKUP(D2712,sku归属!A:B,2,0)</f>
        <v>#N/A</v>
      </c>
      <c r="K2712" s="193"/>
      <c r="L2712" s="194"/>
      <c r="M2712" s="195"/>
    </row>
    <row r="2713" spans="1:13" s="61" customFormat="1" customHeight="1">
      <c r="A2713"/>
      <c r="B2713"/>
      <c r="C2713"/>
      <c r="D2713"/>
      <c r="E2713"/>
      <c r="F2713" s="61"/>
      <c r="G2713" s="196" t="e">
        <f>VLOOKUP(D2713,sku归属!A:B,2,0)</f>
        <v>#N/A</v>
      </c>
      <c r="K2713" s="193"/>
      <c r="L2713" s="194"/>
      <c r="M2713" s="195"/>
    </row>
    <row r="2714" spans="1:13" s="61" customFormat="1" customHeight="1">
      <c r="A2714"/>
      <c r="B2714"/>
      <c r="C2714"/>
      <c r="D2714"/>
      <c r="E2714"/>
      <c r="F2714" s="61"/>
      <c r="G2714" s="196" t="e">
        <f>VLOOKUP(D2714,sku归属!A:B,2,0)</f>
        <v>#N/A</v>
      </c>
      <c r="K2714" s="193"/>
      <c r="L2714" s="194"/>
      <c r="M2714" s="195"/>
    </row>
    <row r="2715" spans="1:13" s="61" customFormat="1" customHeight="1">
      <c r="A2715"/>
      <c r="B2715"/>
      <c r="C2715"/>
      <c r="D2715"/>
      <c r="E2715"/>
      <c r="F2715" s="61"/>
      <c r="G2715" s="196" t="e">
        <f>VLOOKUP(D2715,sku归属!A:B,2,0)</f>
        <v>#N/A</v>
      </c>
      <c r="K2715" s="193"/>
      <c r="L2715" s="194"/>
      <c r="M2715" s="195"/>
    </row>
    <row r="2716" spans="1:13" s="61" customFormat="1" customHeight="1">
      <c r="A2716"/>
      <c r="B2716"/>
      <c r="C2716"/>
      <c r="D2716"/>
      <c r="E2716"/>
      <c r="F2716" s="61"/>
      <c r="G2716" s="196" t="e">
        <f>VLOOKUP(D2716,sku归属!A:B,2,0)</f>
        <v>#N/A</v>
      </c>
      <c r="K2716" s="193"/>
      <c r="L2716" s="194"/>
      <c r="M2716" s="195"/>
    </row>
    <row r="2717" spans="1:13" s="61" customFormat="1" customHeight="1">
      <c r="A2717"/>
      <c r="B2717"/>
      <c r="C2717"/>
      <c r="D2717"/>
      <c r="E2717"/>
      <c r="F2717" s="61"/>
      <c r="G2717" s="196" t="e">
        <f>VLOOKUP(D2717,sku归属!A:B,2,0)</f>
        <v>#N/A</v>
      </c>
      <c r="K2717" s="193"/>
      <c r="L2717" s="194"/>
      <c r="M2717" s="195"/>
    </row>
    <row r="2718" spans="1:13" s="61" customFormat="1" customHeight="1">
      <c r="A2718"/>
      <c r="B2718"/>
      <c r="C2718"/>
      <c r="D2718"/>
      <c r="E2718"/>
      <c r="F2718" s="61"/>
      <c r="G2718" s="196" t="e">
        <f>VLOOKUP(D2718,sku归属!A:B,2,0)</f>
        <v>#N/A</v>
      </c>
      <c r="K2718" s="193"/>
      <c r="L2718" s="194"/>
      <c r="M2718" s="195"/>
    </row>
    <row r="2719" spans="1:13" s="61" customFormat="1" customHeight="1">
      <c r="A2719"/>
      <c r="B2719"/>
      <c r="C2719"/>
      <c r="D2719"/>
      <c r="E2719"/>
      <c r="F2719" s="61"/>
      <c r="G2719" s="196" t="e">
        <f>VLOOKUP(D2719,sku归属!A:B,2,0)</f>
        <v>#N/A</v>
      </c>
      <c r="K2719" s="193"/>
      <c r="L2719" s="194"/>
      <c r="M2719" s="195"/>
    </row>
    <row r="2720" spans="1:13" s="61" customFormat="1" customHeight="1">
      <c r="A2720"/>
      <c r="B2720"/>
      <c r="C2720"/>
      <c r="D2720"/>
      <c r="E2720"/>
      <c r="F2720" s="61"/>
      <c r="G2720" s="196" t="e">
        <f>VLOOKUP(D2720,sku归属!A:B,2,0)</f>
        <v>#N/A</v>
      </c>
      <c r="K2720" s="193"/>
      <c r="L2720" s="194"/>
      <c r="M2720" s="195"/>
    </row>
    <row r="2721" spans="1:13" s="61" customFormat="1" customHeight="1">
      <c r="A2721"/>
      <c r="B2721"/>
      <c r="C2721"/>
      <c r="D2721"/>
      <c r="E2721"/>
      <c r="F2721" s="61"/>
      <c r="G2721" s="196" t="e">
        <f>VLOOKUP(D2721,sku归属!A:B,2,0)</f>
        <v>#N/A</v>
      </c>
      <c r="K2721" s="193"/>
      <c r="L2721" s="194"/>
      <c r="M2721" s="195"/>
    </row>
    <row r="2722" spans="1:13" s="61" customFormat="1" customHeight="1">
      <c r="A2722"/>
      <c r="B2722"/>
      <c r="C2722"/>
      <c r="D2722"/>
      <c r="E2722"/>
      <c r="F2722" s="61"/>
      <c r="G2722" s="196" t="e">
        <f>VLOOKUP(D2722,sku归属!A:B,2,0)</f>
        <v>#N/A</v>
      </c>
      <c r="K2722" s="193"/>
      <c r="L2722" s="194"/>
      <c r="M2722" s="195"/>
    </row>
    <row r="2723" spans="1:13" s="61" customFormat="1" customHeight="1">
      <c r="A2723"/>
      <c r="B2723"/>
      <c r="C2723"/>
      <c r="D2723"/>
      <c r="E2723"/>
      <c r="F2723" s="61"/>
      <c r="G2723" s="196" t="e">
        <f>VLOOKUP(D2723,sku归属!A:B,2,0)</f>
        <v>#N/A</v>
      </c>
      <c r="K2723" s="193"/>
      <c r="L2723" s="194"/>
      <c r="M2723" s="195"/>
    </row>
    <row r="2724" spans="1:13" s="61" customFormat="1" customHeight="1">
      <c r="A2724"/>
      <c r="B2724"/>
      <c r="C2724"/>
      <c r="D2724"/>
      <c r="E2724"/>
      <c r="F2724" s="61"/>
      <c r="G2724" s="196" t="e">
        <f>VLOOKUP(D2724,sku归属!A:B,2,0)</f>
        <v>#N/A</v>
      </c>
      <c r="K2724" s="193"/>
      <c r="L2724" s="194"/>
      <c r="M2724" s="195"/>
    </row>
    <row r="2725" spans="1:13" s="61" customFormat="1" customHeight="1">
      <c r="A2725"/>
      <c r="B2725"/>
      <c r="C2725"/>
      <c r="D2725"/>
      <c r="E2725"/>
      <c r="F2725" s="61"/>
      <c r="G2725" s="196" t="e">
        <f>VLOOKUP(D2725,sku归属!A:B,2,0)</f>
        <v>#N/A</v>
      </c>
      <c r="K2725" s="193"/>
      <c r="L2725" s="194"/>
      <c r="M2725" s="195"/>
    </row>
    <row r="2726" spans="1:13" s="61" customFormat="1" customHeight="1">
      <c r="A2726"/>
      <c r="B2726"/>
      <c r="C2726"/>
      <c r="D2726"/>
      <c r="E2726"/>
      <c r="F2726" s="61"/>
      <c r="G2726" s="196" t="e">
        <f>VLOOKUP(D2726,sku归属!A:B,2,0)</f>
        <v>#N/A</v>
      </c>
      <c r="K2726" s="193"/>
      <c r="L2726" s="194"/>
      <c r="M2726" s="195"/>
    </row>
    <row r="2727" spans="1:13" s="61" customFormat="1" customHeight="1">
      <c r="A2727"/>
      <c r="B2727"/>
      <c r="C2727"/>
      <c r="D2727"/>
      <c r="E2727"/>
      <c r="F2727" s="61"/>
      <c r="G2727" s="196" t="e">
        <f>VLOOKUP(D2727,sku归属!A:B,2,0)</f>
        <v>#N/A</v>
      </c>
      <c r="K2727" s="193"/>
      <c r="L2727" s="194"/>
      <c r="M2727" s="195"/>
    </row>
    <row r="2728" spans="1:13" s="61" customFormat="1" customHeight="1">
      <c r="A2728"/>
      <c r="B2728"/>
      <c r="C2728"/>
      <c r="D2728"/>
      <c r="E2728"/>
      <c r="F2728" s="61"/>
      <c r="G2728" s="196" t="e">
        <f>VLOOKUP(D2728,sku归属!A:B,2,0)</f>
        <v>#N/A</v>
      </c>
      <c r="K2728" s="193"/>
      <c r="L2728" s="194"/>
      <c r="M2728" s="195"/>
    </row>
    <row r="2729" spans="1:13" s="61" customFormat="1" customHeight="1">
      <c r="A2729"/>
      <c r="B2729"/>
      <c r="C2729"/>
      <c r="D2729"/>
      <c r="E2729"/>
      <c r="F2729" s="61"/>
      <c r="G2729" s="196" t="e">
        <f>VLOOKUP(D2729,sku归属!A:B,2,0)</f>
        <v>#N/A</v>
      </c>
      <c r="K2729" s="193"/>
      <c r="L2729" s="194"/>
      <c r="M2729" s="195"/>
    </row>
    <row r="2730" spans="1:13" s="61" customFormat="1" customHeight="1">
      <c r="A2730"/>
      <c r="B2730"/>
      <c r="C2730"/>
      <c r="D2730"/>
      <c r="E2730"/>
      <c r="F2730" s="61"/>
      <c r="G2730" s="196" t="e">
        <f>VLOOKUP(D2730,sku归属!A:B,2,0)</f>
        <v>#N/A</v>
      </c>
      <c r="K2730" s="193"/>
      <c r="L2730" s="194"/>
      <c r="M2730" s="195"/>
    </row>
    <row r="2731" spans="1:13" s="61" customFormat="1" customHeight="1">
      <c r="A2731"/>
      <c r="B2731"/>
      <c r="C2731"/>
      <c r="D2731"/>
      <c r="E2731"/>
      <c r="F2731" s="61"/>
      <c r="G2731" s="196" t="e">
        <f>VLOOKUP(D2731,sku归属!A:B,2,0)</f>
        <v>#N/A</v>
      </c>
      <c r="K2731" s="193"/>
      <c r="L2731" s="194"/>
      <c r="M2731" s="195"/>
    </row>
    <row r="2732" spans="1:13" s="61" customFormat="1" customHeight="1">
      <c r="A2732"/>
      <c r="B2732"/>
      <c r="C2732"/>
      <c r="D2732"/>
      <c r="E2732"/>
      <c r="F2732" s="61"/>
      <c r="G2732" s="196" t="e">
        <f>VLOOKUP(D2732,sku归属!A:B,2,0)</f>
        <v>#N/A</v>
      </c>
      <c r="K2732" s="193"/>
      <c r="L2732" s="194"/>
      <c r="M2732" s="195"/>
    </row>
    <row r="2733" spans="1:13" s="61" customFormat="1" customHeight="1">
      <c r="A2733"/>
      <c r="B2733"/>
      <c r="C2733"/>
      <c r="D2733"/>
      <c r="E2733"/>
      <c r="F2733" s="61"/>
      <c r="G2733" s="196" t="e">
        <f>VLOOKUP(D2733,sku归属!A:B,2,0)</f>
        <v>#N/A</v>
      </c>
      <c r="K2733" s="193"/>
      <c r="L2733" s="194"/>
      <c r="M2733" s="195"/>
    </row>
    <row r="2734" spans="1:13" s="61" customFormat="1" customHeight="1">
      <c r="A2734"/>
      <c r="B2734"/>
      <c r="C2734"/>
      <c r="D2734"/>
      <c r="E2734"/>
      <c r="F2734" s="61"/>
      <c r="G2734" s="196" t="e">
        <f>VLOOKUP(D2734,sku归属!A:B,2,0)</f>
        <v>#N/A</v>
      </c>
      <c r="K2734" s="193"/>
      <c r="L2734" s="194"/>
      <c r="M2734" s="195"/>
    </row>
    <row r="2735" spans="1:13" s="61" customFormat="1" customHeight="1">
      <c r="A2735"/>
      <c r="B2735"/>
      <c r="C2735"/>
      <c r="D2735"/>
      <c r="E2735"/>
      <c r="F2735" s="61"/>
      <c r="G2735" s="196" t="e">
        <f>VLOOKUP(D2735,sku归属!A:B,2,0)</f>
        <v>#N/A</v>
      </c>
      <c r="K2735" s="193"/>
      <c r="L2735" s="194"/>
      <c r="M2735" s="195"/>
    </row>
    <row r="2736" spans="1:13" s="61" customFormat="1" customHeight="1">
      <c r="A2736"/>
      <c r="B2736"/>
      <c r="C2736"/>
      <c r="D2736"/>
      <c r="E2736"/>
      <c r="F2736" s="61"/>
      <c r="G2736" s="196" t="e">
        <f>VLOOKUP(D2736,sku归属!A:B,2,0)</f>
        <v>#N/A</v>
      </c>
      <c r="K2736" s="193"/>
      <c r="L2736" s="194"/>
      <c r="M2736" s="195"/>
    </row>
    <row r="2737" spans="1:13" s="61" customFormat="1" customHeight="1">
      <c r="A2737"/>
      <c r="B2737"/>
      <c r="C2737"/>
      <c r="D2737"/>
      <c r="E2737"/>
      <c r="F2737" s="61"/>
      <c r="G2737" s="196" t="e">
        <f>VLOOKUP(D2737,sku归属!A:B,2,0)</f>
        <v>#N/A</v>
      </c>
      <c r="K2737" s="193"/>
      <c r="L2737" s="194"/>
      <c r="M2737" s="195"/>
    </row>
    <row r="2738" spans="1:13" s="61" customFormat="1" customHeight="1">
      <c r="A2738"/>
      <c r="B2738"/>
      <c r="C2738"/>
      <c r="D2738"/>
      <c r="E2738"/>
      <c r="F2738" s="61"/>
      <c r="G2738" s="196" t="e">
        <f>VLOOKUP(D2738,sku归属!A:B,2,0)</f>
        <v>#N/A</v>
      </c>
      <c r="K2738" s="193"/>
      <c r="L2738" s="194"/>
      <c r="M2738" s="195"/>
    </row>
    <row r="2739" spans="1:13" s="61" customFormat="1" customHeight="1">
      <c r="A2739"/>
      <c r="B2739"/>
      <c r="C2739"/>
      <c r="D2739"/>
      <c r="E2739"/>
      <c r="F2739" s="61"/>
      <c r="G2739" s="196" t="e">
        <f>VLOOKUP(D2739,sku归属!A:B,2,0)</f>
        <v>#N/A</v>
      </c>
      <c r="K2739" s="193"/>
      <c r="L2739" s="194"/>
      <c r="M2739" s="195"/>
    </row>
    <row r="2740" spans="1:13" s="61" customFormat="1" customHeight="1">
      <c r="A2740"/>
      <c r="B2740"/>
      <c r="C2740"/>
      <c r="D2740"/>
      <c r="E2740"/>
      <c r="F2740" s="61"/>
      <c r="G2740" s="196" t="e">
        <f>VLOOKUP(D2740,sku归属!A:B,2,0)</f>
        <v>#N/A</v>
      </c>
      <c r="K2740" s="193"/>
      <c r="L2740" s="194"/>
      <c r="M2740" s="195"/>
    </row>
    <row r="2741" spans="1:13" s="61" customFormat="1" customHeight="1">
      <c r="A2741"/>
      <c r="B2741"/>
      <c r="C2741"/>
      <c r="D2741"/>
      <c r="E2741"/>
      <c r="F2741" s="61"/>
      <c r="G2741" s="196" t="e">
        <f>VLOOKUP(D2741,sku归属!A:B,2,0)</f>
        <v>#N/A</v>
      </c>
      <c r="K2741" s="193"/>
      <c r="L2741" s="194"/>
      <c r="M2741" s="195"/>
    </row>
    <row r="2742" spans="1:13" s="61" customFormat="1" customHeight="1">
      <c r="A2742"/>
      <c r="B2742"/>
      <c r="C2742"/>
      <c r="D2742"/>
      <c r="E2742"/>
      <c r="F2742" s="61"/>
      <c r="G2742" s="196" t="e">
        <f>VLOOKUP(D2742,sku归属!A:B,2,0)</f>
        <v>#N/A</v>
      </c>
      <c r="K2742" s="193"/>
      <c r="L2742" s="194"/>
      <c r="M2742" s="195"/>
    </row>
    <row r="2743" spans="1:13" s="61" customFormat="1" customHeight="1">
      <c r="A2743"/>
      <c r="B2743"/>
      <c r="C2743"/>
      <c r="D2743"/>
      <c r="E2743"/>
      <c r="F2743" s="61"/>
      <c r="G2743" s="196" t="e">
        <f>VLOOKUP(D2743,sku归属!A:B,2,0)</f>
        <v>#N/A</v>
      </c>
      <c r="K2743" s="193"/>
      <c r="L2743" s="194"/>
      <c r="M2743" s="195"/>
    </row>
    <row r="2744" spans="1:13" s="61" customFormat="1" customHeight="1">
      <c r="A2744"/>
      <c r="B2744"/>
      <c r="C2744"/>
      <c r="D2744"/>
      <c r="E2744"/>
      <c r="F2744" s="61"/>
      <c r="G2744" s="196" t="e">
        <f>VLOOKUP(D2744,sku归属!A:B,2,0)</f>
        <v>#N/A</v>
      </c>
      <c r="K2744" s="193"/>
      <c r="L2744" s="194"/>
      <c r="M2744" s="195"/>
    </row>
    <row r="2745" spans="1:13" s="61" customFormat="1" customHeight="1">
      <c r="A2745"/>
      <c r="B2745"/>
      <c r="C2745"/>
      <c r="D2745"/>
      <c r="E2745"/>
      <c r="F2745" s="61"/>
      <c r="G2745" s="196" t="e">
        <f>VLOOKUP(D2745,sku归属!A:B,2,0)</f>
        <v>#N/A</v>
      </c>
      <c r="K2745" s="193"/>
      <c r="L2745" s="194"/>
      <c r="M2745" s="195"/>
    </row>
    <row r="2746" spans="1:13" s="61" customFormat="1" customHeight="1">
      <c r="A2746"/>
      <c r="B2746"/>
      <c r="C2746"/>
      <c r="D2746"/>
      <c r="E2746"/>
      <c r="F2746" s="61"/>
      <c r="G2746" s="196" t="e">
        <f>VLOOKUP(D2746,sku归属!A:B,2,0)</f>
        <v>#N/A</v>
      </c>
      <c r="K2746" s="193"/>
      <c r="L2746" s="194"/>
      <c r="M2746" s="195"/>
    </row>
    <row r="2747" spans="1:13" s="61" customFormat="1" customHeight="1">
      <c r="A2747"/>
      <c r="B2747"/>
      <c r="C2747"/>
      <c r="D2747"/>
      <c r="E2747"/>
      <c r="F2747" s="61"/>
      <c r="G2747" s="196" t="e">
        <f>VLOOKUP(D2747,sku归属!A:B,2,0)</f>
        <v>#N/A</v>
      </c>
      <c r="K2747" s="193"/>
      <c r="L2747" s="194"/>
      <c r="M2747" s="195"/>
    </row>
    <row r="2748" spans="1:13" s="61" customFormat="1" customHeight="1">
      <c r="A2748"/>
      <c r="B2748"/>
      <c r="C2748"/>
      <c r="D2748"/>
      <c r="E2748"/>
      <c r="F2748" s="61"/>
      <c r="G2748" s="196" t="e">
        <f>VLOOKUP(D2748,sku归属!A:B,2,0)</f>
        <v>#N/A</v>
      </c>
      <c r="K2748" s="193"/>
      <c r="L2748" s="194"/>
      <c r="M2748" s="195"/>
    </row>
    <row r="2749" spans="1:13" s="61" customFormat="1" customHeight="1">
      <c r="A2749"/>
      <c r="B2749"/>
      <c r="C2749"/>
      <c r="D2749"/>
      <c r="E2749"/>
      <c r="F2749" s="61"/>
      <c r="G2749" s="196" t="e">
        <f>VLOOKUP(D2749,sku归属!A:B,2,0)</f>
        <v>#N/A</v>
      </c>
      <c r="K2749" s="193"/>
      <c r="L2749" s="194"/>
      <c r="M2749" s="195"/>
    </row>
    <row r="2750" spans="1:13" s="61" customFormat="1" customHeight="1">
      <c r="A2750"/>
      <c r="B2750"/>
      <c r="C2750"/>
      <c r="D2750"/>
      <c r="E2750"/>
      <c r="F2750" s="61"/>
      <c r="G2750" s="196" t="e">
        <f>VLOOKUP(D2750,sku归属!A:B,2,0)</f>
        <v>#N/A</v>
      </c>
      <c r="K2750" s="193"/>
      <c r="L2750" s="194"/>
      <c r="M2750" s="195"/>
    </row>
    <row r="2751" spans="1:13" s="61" customFormat="1" customHeight="1">
      <c r="A2751"/>
      <c r="B2751"/>
      <c r="C2751"/>
      <c r="D2751"/>
      <c r="E2751"/>
      <c r="F2751" s="61"/>
      <c r="G2751" s="196" t="e">
        <f>VLOOKUP(D2751,sku归属!A:B,2,0)</f>
        <v>#N/A</v>
      </c>
      <c r="K2751" s="193"/>
      <c r="L2751" s="194"/>
      <c r="M2751" s="195"/>
    </row>
    <row r="2752" spans="1:13" s="61" customFormat="1" customHeight="1">
      <c r="A2752"/>
      <c r="B2752"/>
      <c r="C2752"/>
      <c r="D2752"/>
      <c r="E2752"/>
      <c r="F2752" s="61"/>
      <c r="G2752" s="196" t="e">
        <f>VLOOKUP(D2752,sku归属!A:B,2,0)</f>
        <v>#N/A</v>
      </c>
      <c r="K2752" s="193"/>
      <c r="L2752" s="194"/>
      <c r="M2752" s="195"/>
    </row>
    <row r="2753" spans="1:13" s="61" customFormat="1" customHeight="1">
      <c r="A2753"/>
      <c r="B2753"/>
      <c r="C2753"/>
      <c r="D2753"/>
      <c r="E2753"/>
      <c r="F2753" s="61"/>
      <c r="G2753" s="196" t="e">
        <f>VLOOKUP(D2753,sku归属!A:B,2,0)</f>
        <v>#N/A</v>
      </c>
      <c r="K2753" s="193"/>
      <c r="L2753" s="194"/>
      <c r="M2753" s="195"/>
    </row>
    <row r="2754" spans="1:13" s="61" customFormat="1" customHeight="1">
      <c r="A2754"/>
      <c r="B2754"/>
      <c r="C2754"/>
      <c r="D2754"/>
      <c r="E2754"/>
      <c r="F2754" s="61"/>
      <c r="G2754" s="196" t="e">
        <f>VLOOKUP(D2754,sku归属!A:B,2,0)</f>
        <v>#N/A</v>
      </c>
      <c r="K2754" s="193"/>
      <c r="L2754" s="194"/>
      <c r="M2754" s="195"/>
    </row>
    <row r="2755" spans="1:13" s="61" customFormat="1" customHeight="1">
      <c r="A2755"/>
      <c r="B2755"/>
      <c r="C2755"/>
      <c r="D2755"/>
      <c r="E2755"/>
      <c r="F2755" s="61"/>
      <c r="G2755" s="196" t="e">
        <f>VLOOKUP(D2755,sku归属!A:B,2,0)</f>
        <v>#N/A</v>
      </c>
      <c r="K2755" s="193"/>
      <c r="L2755" s="194"/>
      <c r="M2755" s="195"/>
    </row>
    <row r="2756" spans="1:13" s="61" customFormat="1" customHeight="1">
      <c r="A2756"/>
      <c r="B2756"/>
      <c r="C2756"/>
      <c r="D2756"/>
      <c r="E2756"/>
      <c r="F2756" s="61"/>
      <c r="G2756" s="196" t="e">
        <f>VLOOKUP(D2756,sku归属!A:B,2,0)</f>
        <v>#N/A</v>
      </c>
      <c r="K2756" s="193"/>
      <c r="L2756" s="194"/>
      <c r="M2756" s="195"/>
    </row>
    <row r="2757" spans="1:13" s="61" customFormat="1" customHeight="1">
      <c r="A2757"/>
      <c r="B2757"/>
      <c r="C2757"/>
      <c r="D2757"/>
      <c r="E2757"/>
      <c r="F2757" s="61"/>
      <c r="G2757" s="196" t="e">
        <f>VLOOKUP(D2757,sku归属!A:B,2,0)</f>
        <v>#N/A</v>
      </c>
      <c r="K2757" s="193"/>
      <c r="L2757" s="194"/>
      <c r="M2757" s="195"/>
    </row>
    <row r="2758" spans="1:13" s="61" customFormat="1" customHeight="1">
      <c r="A2758"/>
      <c r="B2758"/>
      <c r="C2758"/>
      <c r="D2758"/>
      <c r="E2758"/>
      <c r="F2758" s="61"/>
      <c r="G2758" s="196" t="e">
        <f>VLOOKUP(D2758,sku归属!A:B,2,0)</f>
        <v>#N/A</v>
      </c>
      <c r="K2758" s="193"/>
      <c r="L2758" s="194"/>
      <c r="M2758" s="195"/>
    </row>
    <row r="2759" spans="1:13" s="61" customFormat="1" customHeight="1">
      <c r="A2759"/>
      <c r="B2759"/>
      <c r="C2759"/>
      <c r="D2759"/>
      <c r="E2759"/>
      <c r="F2759" s="61"/>
      <c r="G2759" s="196" t="e">
        <f>VLOOKUP(D2759,sku归属!A:B,2,0)</f>
        <v>#N/A</v>
      </c>
      <c r="K2759" s="193"/>
      <c r="L2759" s="194"/>
      <c r="M2759" s="195"/>
    </row>
    <row r="2760" spans="1:13" s="61" customFormat="1" customHeight="1">
      <c r="A2760"/>
      <c r="B2760"/>
      <c r="C2760"/>
      <c r="D2760"/>
      <c r="E2760"/>
      <c r="F2760" s="61"/>
      <c r="G2760" s="196" t="e">
        <f>VLOOKUP(D2760,sku归属!A:B,2,0)</f>
        <v>#N/A</v>
      </c>
      <c r="K2760" s="193"/>
      <c r="L2760" s="194"/>
      <c r="M2760" s="195"/>
    </row>
    <row r="2761" spans="1:13" s="61" customFormat="1" customHeight="1">
      <c r="A2761"/>
      <c r="B2761"/>
      <c r="C2761"/>
      <c r="D2761"/>
      <c r="E2761"/>
      <c r="F2761" s="61"/>
      <c r="G2761" s="196" t="e">
        <f>VLOOKUP(D2761,sku归属!A:B,2,0)</f>
        <v>#N/A</v>
      </c>
      <c r="K2761" s="193"/>
      <c r="L2761" s="194"/>
      <c r="M2761" s="195"/>
    </row>
    <row r="2762" spans="1:13" s="61" customFormat="1" customHeight="1">
      <c r="A2762"/>
      <c r="B2762"/>
      <c r="C2762"/>
      <c r="D2762"/>
      <c r="E2762"/>
      <c r="F2762" s="61"/>
      <c r="G2762" s="196" t="e">
        <f>VLOOKUP(D2762,sku归属!A:B,2,0)</f>
        <v>#N/A</v>
      </c>
      <c r="K2762" s="193"/>
      <c r="L2762" s="194"/>
      <c r="M2762" s="195"/>
    </row>
    <row r="2763" spans="1:13" s="61" customFormat="1" customHeight="1">
      <c r="A2763"/>
      <c r="B2763"/>
      <c r="C2763"/>
      <c r="D2763"/>
      <c r="E2763"/>
      <c r="F2763" s="61"/>
      <c r="G2763" s="196" t="e">
        <f>VLOOKUP(D2763,sku归属!A:B,2,0)</f>
        <v>#N/A</v>
      </c>
      <c r="K2763" s="193"/>
      <c r="L2763" s="194"/>
      <c r="M2763" s="195"/>
    </row>
    <row r="2764" spans="1:13" s="61" customFormat="1" customHeight="1">
      <c r="A2764"/>
      <c r="B2764"/>
      <c r="C2764"/>
      <c r="D2764"/>
      <c r="E2764"/>
      <c r="F2764" s="61"/>
      <c r="G2764" s="196" t="e">
        <f>VLOOKUP(D2764,sku归属!A:B,2,0)</f>
        <v>#N/A</v>
      </c>
      <c r="K2764" s="193"/>
      <c r="L2764" s="194"/>
      <c r="M2764" s="195"/>
    </row>
    <row r="2765" spans="1:13" s="61" customFormat="1" customHeight="1">
      <c r="A2765"/>
      <c r="B2765"/>
      <c r="C2765"/>
      <c r="D2765"/>
      <c r="E2765"/>
      <c r="F2765" s="61"/>
      <c r="G2765" s="196" t="e">
        <f>VLOOKUP(D2765,sku归属!A:B,2,0)</f>
        <v>#N/A</v>
      </c>
      <c r="K2765" s="193"/>
      <c r="L2765" s="194"/>
      <c r="M2765" s="195"/>
    </row>
    <row r="2766" spans="1:13" s="61" customFormat="1" customHeight="1">
      <c r="A2766"/>
      <c r="B2766"/>
      <c r="C2766"/>
      <c r="D2766"/>
      <c r="E2766"/>
      <c r="F2766" s="61"/>
      <c r="G2766" s="196" t="e">
        <f>VLOOKUP(D2766,sku归属!A:B,2,0)</f>
        <v>#N/A</v>
      </c>
      <c r="K2766" s="193"/>
      <c r="L2766" s="194"/>
      <c r="M2766" s="195"/>
    </row>
    <row r="2767" spans="1:13" s="61" customFormat="1" customHeight="1">
      <c r="A2767"/>
      <c r="B2767"/>
      <c r="C2767"/>
      <c r="D2767"/>
      <c r="E2767"/>
      <c r="F2767" s="61"/>
      <c r="G2767" s="196" t="e">
        <f>VLOOKUP(D2767,sku归属!A:B,2,0)</f>
        <v>#N/A</v>
      </c>
      <c r="K2767" s="193"/>
      <c r="L2767" s="194"/>
      <c r="M2767" s="195"/>
    </row>
    <row r="2768" spans="1:13" s="61" customFormat="1" customHeight="1">
      <c r="A2768"/>
      <c r="B2768"/>
      <c r="C2768"/>
      <c r="D2768"/>
      <c r="E2768"/>
      <c r="F2768" s="61"/>
      <c r="G2768" s="196" t="e">
        <f>VLOOKUP(D2768,sku归属!A:B,2,0)</f>
        <v>#N/A</v>
      </c>
      <c r="K2768" s="193"/>
      <c r="L2768" s="194"/>
      <c r="M2768" s="195"/>
    </row>
    <row r="2769" spans="1:13" s="61" customFormat="1" customHeight="1">
      <c r="A2769"/>
      <c r="B2769"/>
      <c r="C2769"/>
      <c r="D2769"/>
      <c r="E2769"/>
      <c r="F2769" s="61"/>
      <c r="G2769" s="196" t="e">
        <f>VLOOKUP(D2769,sku归属!A:B,2,0)</f>
        <v>#N/A</v>
      </c>
      <c r="K2769" s="193"/>
      <c r="L2769" s="194"/>
      <c r="M2769" s="195"/>
    </row>
    <row r="2770" spans="1:13" s="61" customFormat="1" customHeight="1">
      <c r="A2770"/>
      <c r="B2770"/>
      <c r="C2770"/>
      <c r="D2770"/>
      <c r="E2770"/>
      <c r="F2770" s="61"/>
      <c r="G2770" s="196" t="e">
        <f>VLOOKUP(D2770,sku归属!A:B,2,0)</f>
        <v>#N/A</v>
      </c>
      <c r="K2770" s="193"/>
      <c r="L2770" s="194"/>
      <c r="M2770" s="195"/>
    </row>
    <row r="2771" spans="1:13" s="61" customFormat="1" customHeight="1">
      <c r="A2771"/>
      <c r="B2771"/>
      <c r="C2771"/>
      <c r="D2771"/>
      <c r="E2771"/>
      <c r="F2771" s="61"/>
      <c r="G2771" s="196" t="e">
        <f>VLOOKUP(D2771,sku归属!A:B,2,0)</f>
        <v>#N/A</v>
      </c>
      <c r="K2771" s="193"/>
      <c r="L2771" s="194"/>
      <c r="M2771" s="195"/>
    </row>
    <row r="2772" spans="1:13" s="61" customFormat="1" customHeight="1">
      <c r="A2772"/>
      <c r="B2772"/>
      <c r="C2772"/>
      <c r="D2772"/>
      <c r="E2772"/>
      <c r="F2772" s="61"/>
      <c r="G2772" s="196" t="e">
        <f>VLOOKUP(D2772,sku归属!A:B,2,0)</f>
        <v>#N/A</v>
      </c>
      <c r="K2772" s="193"/>
      <c r="L2772" s="194"/>
      <c r="M2772" s="195"/>
    </row>
    <row r="2773" spans="1:13" s="61" customFormat="1" customHeight="1">
      <c r="A2773"/>
      <c r="B2773"/>
      <c r="C2773"/>
      <c r="D2773"/>
      <c r="E2773"/>
      <c r="F2773" s="61"/>
      <c r="G2773" s="196" t="e">
        <f>VLOOKUP(D2773,sku归属!A:B,2,0)</f>
        <v>#N/A</v>
      </c>
      <c r="K2773" s="193"/>
      <c r="L2773" s="194"/>
      <c r="M2773" s="195"/>
    </row>
    <row r="2774" spans="1:13" s="61" customFormat="1" customHeight="1">
      <c r="A2774"/>
      <c r="B2774"/>
      <c r="C2774"/>
      <c r="D2774"/>
      <c r="E2774"/>
      <c r="F2774" s="61"/>
      <c r="G2774" s="196" t="e">
        <f>VLOOKUP(D2774,sku归属!A:B,2,0)</f>
        <v>#N/A</v>
      </c>
      <c r="K2774" s="193"/>
      <c r="L2774" s="194"/>
      <c r="M2774" s="195"/>
    </row>
    <row r="2775" spans="1:13" s="61" customFormat="1" customHeight="1">
      <c r="A2775"/>
      <c r="B2775"/>
      <c r="C2775"/>
      <c r="D2775"/>
      <c r="E2775"/>
      <c r="F2775" s="61"/>
      <c r="G2775" s="196" t="e">
        <f>VLOOKUP(D2775,sku归属!A:B,2,0)</f>
        <v>#N/A</v>
      </c>
      <c r="K2775" s="193"/>
      <c r="L2775" s="194"/>
      <c r="M2775" s="195"/>
    </row>
    <row r="2776" spans="1:13" s="61" customFormat="1" customHeight="1">
      <c r="A2776"/>
      <c r="B2776"/>
      <c r="C2776"/>
      <c r="D2776"/>
      <c r="E2776"/>
      <c r="F2776" s="61"/>
      <c r="G2776" s="196" t="e">
        <f>VLOOKUP(D2776,sku归属!A:B,2,0)</f>
        <v>#N/A</v>
      </c>
      <c r="K2776" s="193"/>
      <c r="L2776" s="194"/>
      <c r="M2776" s="195"/>
    </row>
    <row r="2777" spans="1:13" s="61" customFormat="1" customHeight="1">
      <c r="A2777"/>
      <c r="B2777"/>
      <c r="C2777"/>
      <c r="D2777"/>
      <c r="E2777"/>
      <c r="F2777" s="61"/>
      <c r="G2777" s="196" t="e">
        <f>VLOOKUP(D2777,sku归属!A:B,2,0)</f>
        <v>#N/A</v>
      </c>
      <c r="K2777" s="193"/>
      <c r="L2777" s="194"/>
      <c r="M2777" s="195"/>
    </row>
    <row r="2778" spans="1:13" s="61" customFormat="1" customHeight="1">
      <c r="A2778"/>
      <c r="B2778"/>
      <c r="C2778"/>
      <c r="D2778"/>
      <c r="E2778"/>
      <c r="F2778" s="61"/>
      <c r="G2778" s="196" t="e">
        <f>VLOOKUP(D2778,sku归属!A:B,2,0)</f>
        <v>#N/A</v>
      </c>
      <c r="K2778" s="193"/>
      <c r="L2778" s="194"/>
      <c r="M2778" s="195"/>
    </row>
    <row r="2779" spans="1:13" s="61" customFormat="1" customHeight="1">
      <c r="A2779"/>
      <c r="B2779"/>
      <c r="C2779"/>
      <c r="D2779"/>
      <c r="E2779"/>
      <c r="F2779" s="61"/>
      <c r="G2779" s="196" t="e">
        <f>VLOOKUP(D2779,sku归属!A:B,2,0)</f>
        <v>#N/A</v>
      </c>
      <c r="K2779" s="193"/>
      <c r="L2779" s="194"/>
      <c r="M2779" s="195"/>
    </row>
    <row r="2780" spans="1:13" s="61" customFormat="1" customHeight="1">
      <c r="A2780"/>
      <c r="B2780"/>
      <c r="C2780"/>
      <c r="D2780"/>
      <c r="E2780"/>
      <c r="F2780" s="61"/>
      <c r="G2780" s="196" t="e">
        <f>VLOOKUP(D2780,sku归属!A:B,2,0)</f>
        <v>#N/A</v>
      </c>
      <c r="K2780" s="193"/>
      <c r="L2780" s="194"/>
      <c r="M2780" s="195"/>
    </row>
    <row r="2781" spans="1:13" s="61" customFormat="1" customHeight="1">
      <c r="A2781"/>
      <c r="B2781"/>
      <c r="C2781"/>
      <c r="D2781"/>
      <c r="E2781"/>
      <c r="F2781" s="61"/>
      <c r="G2781" s="196" t="e">
        <f>VLOOKUP(D2781,sku归属!A:B,2,0)</f>
        <v>#N/A</v>
      </c>
      <c r="K2781" s="193"/>
      <c r="L2781" s="194"/>
      <c r="M2781" s="195"/>
    </row>
    <row r="2782" spans="1:13" s="61" customFormat="1" customHeight="1">
      <c r="A2782"/>
      <c r="B2782"/>
      <c r="C2782"/>
      <c r="D2782"/>
      <c r="E2782"/>
      <c r="F2782" s="61"/>
      <c r="G2782" s="196" t="e">
        <f>VLOOKUP(D2782,sku归属!A:B,2,0)</f>
        <v>#N/A</v>
      </c>
      <c r="K2782" s="193"/>
      <c r="L2782" s="194"/>
      <c r="M2782" s="195"/>
    </row>
    <row r="2783" spans="1:13" s="61" customFormat="1" customHeight="1">
      <c r="A2783"/>
      <c r="B2783"/>
      <c r="C2783"/>
      <c r="D2783"/>
      <c r="E2783"/>
      <c r="F2783" s="61"/>
      <c r="G2783" s="196" t="e">
        <f>VLOOKUP(D2783,sku归属!A:B,2,0)</f>
        <v>#N/A</v>
      </c>
      <c r="K2783" s="193"/>
      <c r="L2783" s="194"/>
      <c r="M2783" s="195"/>
    </row>
    <row r="2784" spans="1:13" s="61" customFormat="1" customHeight="1">
      <c r="A2784"/>
      <c r="B2784"/>
      <c r="C2784"/>
      <c r="D2784"/>
      <c r="E2784"/>
      <c r="F2784" s="61"/>
      <c r="G2784" s="196" t="e">
        <f>VLOOKUP(D2784,sku归属!A:B,2,0)</f>
        <v>#N/A</v>
      </c>
      <c r="K2784" s="193"/>
      <c r="L2784" s="194"/>
      <c r="M2784" s="195"/>
    </row>
    <row r="2785" spans="1:13" s="61" customFormat="1" customHeight="1">
      <c r="A2785"/>
      <c r="B2785"/>
      <c r="C2785"/>
      <c r="D2785"/>
      <c r="E2785"/>
      <c r="F2785" s="61"/>
      <c r="G2785" s="196" t="e">
        <f>VLOOKUP(D2785,sku归属!A:B,2,0)</f>
        <v>#N/A</v>
      </c>
      <c r="K2785" s="193"/>
      <c r="L2785" s="194"/>
      <c r="M2785" s="195"/>
    </row>
    <row r="2786" spans="1:13" s="61" customFormat="1" customHeight="1">
      <c r="A2786"/>
      <c r="B2786"/>
      <c r="C2786"/>
      <c r="D2786"/>
      <c r="E2786"/>
      <c r="F2786" s="61"/>
      <c r="G2786" s="196" t="e">
        <f>VLOOKUP(D2786,sku归属!A:B,2,0)</f>
        <v>#N/A</v>
      </c>
      <c r="K2786" s="193"/>
      <c r="L2786" s="194"/>
      <c r="M2786" s="195"/>
    </row>
    <row r="2787" spans="1:13" s="61" customFormat="1" customHeight="1">
      <c r="A2787"/>
      <c r="B2787"/>
      <c r="C2787"/>
      <c r="D2787"/>
      <c r="E2787"/>
      <c r="F2787" s="61"/>
      <c r="G2787" s="196" t="e">
        <f>VLOOKUP(D2787,sku归属!A:B,2,0)</f>
        <v>#N/A</v>
      </c>
      <c r="K2787" s="193"/>
      <c r="L2787" s="194"/>
      <c r="M2787" s="195"/>
    </row>
    <row r="2788" spans="1:13" s="61" customFormat="1" customHeight="1">
      <c r="A2788"/>
      <c r="B2788"/>
      <c r="C2788"/>
      <c r="D2788"/>
      <c r="E2788"/>
      <c r="F2788" s="61"/>
      <c r="G2788" s="196" t="e">
        <f>VLOOKUP(D2788,sku归属!A:B,2,0)</f>
        <v>#N/A</v>
      </c>
      <c r="K2788" s="193"/>
      <c r="L2788" s="194"/>
      <c r="M2788" s="195"/>
    </row>
    <row r="2789" spans="1:13" s="61" customFormat="1" customHeight="1">
      <c r="A2789"/>
      <c r="B2789"/>
      <c r="C2789"/>
      <c r="D2789"/>
      <c r="E2789"/>
      <c r="F2789" s="61"/>
      <c r="G2789" s="196" t="e">
        <f>VLOOKUP(D2789,sku归属!A:B,2,0)</f>
        <v>#N/A</v>
      </c>
      <c r="K2789" s="193"/>
      <c r="L2789" s="194"/>
      <c r="M2789" s="195"/>
    </row>
    <row r="2790" spans="1:13" s="61" customFormat="1" customHeight="1">
      <c r="A2790"/>
      <c r="B2790"/>
      <c r="C2790"/>
      <c r="D2790"/>
      <c r="E2790"/>
      <c r="F2790" s="61"/>
      <c r="G2790" s="196" t="e">
        <f>VLOOKUP(D2790,sku归属!A:B,2,0)</f>
        <v>#N/A</v>
      </c>
      <c r="K2790" s="193"/>
      <c r="L2790" s="194"/>
      <c r="M2790" s="195"/>
    </row>
    <row r="2791" spans="1:13" s="61" customFormat="1" customHeight="1">
      <c r="A2791"/>
      <c r="B2791"/>
      <c r="C2791"/>
      <c r="D2791"/>
      <c r="E2791"/>
      <c r="F2791" s="61"/>
      <c r="G2791" s="196" t="e">
        <f>VLOOKUP(D2791,sku归属!A:B,2,0)</f>
        <v>#N/A</v>
      </c>
      <c r="K2791" s="193"/>
      <c r="L2791" s="194"/>
      <c r="M2791" s="195"/>
    </row>
    <row r="2792" spans="1:13" s="61" customFormat="1" customHeight="1">
      <c r="A2792"/>
      <c r="B2792"/>
      <c r="C2792"/>
      <c r="D2792"/>
      <c r="E2792"/>
      <c r="F2792" s="61"/>
      <c r="G2792" s="196" t="e">
        <f>VLOOKUP(D2792,sku归属!A:B,2,0)</f>
        <v>#N/A</v>
      </c>
      <c r="K2792" s="193"/>
      <c r="L2792" s="194"/>
      <c r="M2792" s="195"/>
    </row>
    <row r="2793" spans="1:13" s="61" customFormat="1" customHeight="1">
      <c r="A2793"/>
      <c r="B2793"/>
      <c r="C2793"/>
      <c r="D2793"/>
      <c r="E2793"/>
      <c r="F2793" s="61"/>
      <c r="G2793" s="196" t="e">
        <f>VLOOKUP(D2793,sku归属!A:B,2,0)</f>
        <v>#N/A</v>
      </c>
      <c r="K2793" s="193"/>
      <c r="L2793" s="194"/>
      <c r="M2793" s="195"/>
    </row>
    <row r="2794" spans="1:13" s="61" customFormat="1" customHeight="1">
      <c r="A2794"/>
      <c r="B2794"/>
      <c r="C2794"/>
      <c r="D2794"/>
      <c r="E2794"/>
      <c r="F2794" s="61"/>
      <c r="G2794" s="196" t="e">
        <f>VLOOKUP(D2794,sku归属!A:B,2,0)</f>
        <v>#N/A</v>
      </c>
      <c r="K2794" s="193"/>
      <c r="L2794" s="194"/>
      <c r="M2794" s="195"/>
    </row>
    <row r="2795" spans="1:13" s="61" customFormat="1" customHeight="1">
      <c r="A2795"/>
      <c r="B2795"/>
      <c r="C2795"/>
      <c r="D2795"/>
      <c r="E2795"/>
      <c r="F2795" s="61"/>
      <c r="G2795" s="196" t="e">
        <f>VLOOKUP(D2795,sku归属!A:B,2,0)</f>
        <v>#N/A</v>
      </c>
      <c r="K2795" s="193"/>
      <c r="L2795" s="194"/>
      <c r="M2795" s="195"/>
    </row>
    <row r="2796" spans="1:13" s="61" customFormat="1" customHeight="1">
      <c r="A2796"/>
      <c r="B2796"/>
      <c r="C2796"/>
      <c r="D2796"/>
      <c r="E2796"/>
      <c r="F2796" s="61"/>
      <c r="G2796" s="196" t="e">
        <f>VLOOKUP(D2796,sku归属!A:B,2,0)</f>
        <v>#N/A</v>
      </c>
      <c r="K2796" s="193"/>
      <c r="L2796" s="194"/>
      <c r="M2796" s="195"/>
    </row>
    <row r="2797" spans="1:13" s="61" customFormat="1" customHeight="1">
      <c r="A2797"/>
      <c r="B2797"/>
      <c r="C2797"/>
      <c r="D2797"/>
      <c r="E2797"/>
      <c r="F2797" s="61"/>
      <c r="G2797" s="196" t="e">
        <f>VLOOKUP(D2797,sku归属!A:B,2,0)</f>
        <v>#N/A</v>
      </c>
      <c r="K2797" s="193"/>
      <c r="L2797" s="194"/>
      <c r="M2797" s="195"/>
    </row>
    <row r="2798" spans="1:13" s="61" customFormat="1" customHeight="1">
      <c r="A2798"/>
      <c r="B2798"/>
      <c r="C2798"/>
      <c r="D2798"/>
      <c r="E2798"/>
      <c r="F2798" s="61"/>
      <c r="G2798" s="196" t="e">
        <f>VLOOKUP(D2798,sku归属!A:B,2,0)</f>
        <v>#N/A</v>
      </c>
      <c r="K2798" s="193"/>
      <c r="L2798" s="194"/>
      <c r="M2798" s="195"/>
    </row>
    <row r="2799" spans="1:13" s="61" customFormat="1" customHeight="1">
      <c r="A2799"/>
      <c r="B2799"/>
      <c r="C2799"/>
      <c r="D2799"/>
      <c r="E2799"/>
      <c r="F2799" s="61"/>
      <c r="G2799" s="196" t="e">
        <f>VLOOKUP(D2799,sku归属!A:B,2,0)</f>
        <v>#N/A</v>
      </c>
      <c r="K2799" s="193"/>
      <c r="L2799" s="194"/>
      <c r="M2799" s="195"/>
    </row>
    <row r="2800" spans="1:13" s="61" customFormat="1" customHeight="1">
      <c r="A2800"/>
      <c r="B2800"/>
      <c r="C2800"/>
      <c r="D2800"/>
      <c r="E2800"/>
      <c r="F2800" s="61"/>
      <c r="G2800" s="196" t="e">
        <f>VLOOKUP(D2800,sku归属!A:B,2,0)</f>
        <v>#N/A</v>
      </c>
      <c r="K2800" s="193"/>
      <c r="L2800" s="194"/>
      <c r="M2800" s="195"/>
    </row>
    <row r="2801" spans="1:13" s="61" customFormat="1" customHeight="1">
      <c r="A2801"/>
      <c r="B2801"/>
      <c r="C2801"/>
      <c r="D2801"/>
      <c r="E2801"/>
      <c r="F2801" s="61"/>
      <c r="G2801" s="196" t="e">
        <f>VLOOKUP(D2801,sku归属!A:B,2,0)</f>
        <v>#N/A</v>
      </c>
      <c r="K2801" s="193"/>
      <c r="L2801" s="194"/>
      <c r="M2801" s="195"/>
    </row>
    <row r="2802" spans="1:13" s="61" customFormat="1" customHeight="1">
      <c r="A2802"/>
      <c r="B2802"/>
      <c r="C2802"/>
      <c r="D2802"/>
      <c r="E2802"/>
      <c r="F2802" s="61"/>
      <c r="G2802" s="196" t="e">
        <f>VLOOKUP(D2802,sku归属!A:B,2,0)</f>
        <v>#N/A</v>
      </c>
      <c r="K2802" s="193"/>
      <c r="L2802" s="194"/>
      <c r="M2802" s="195"/>
    </row>
    <row r="2803" spans="1:13" s="61" customFormat="1" customHeight="1">
      <c r="A2803"/>
      <c r="B2803"/>
      <c r="C2803"/>
      <c r="D2803"/>
      <c r="E2803"/>
      <c r="F2803" s="61"/>
      <c r="G2803" s="196" t="e">
        <f>VLOOKUP(D2803,sku归属!A:B,2,0)</f>
        <v>#N/A</v>
      </c>
      <c r="K2803" s="193"/>
      <c r="L2803" s="194"/>
      <c r="M2803" s="195"/>
    </row>
    <row r="2804" spans="1:13" s="61" customFormat="1" customHeight="1">
      <c r="A2804"/>
      <c r="B2804"/>
      <c r="C2804"/>
      <c r="D2804"/>
      <c r="E2804"/>
      <c r="F2804" s="61"/>
      <c r="G2804" s="196" t="e">
        <f>VLOOKUP(D2804,sku归属!A:B,2,0)</f>
        <v>#N/A</v>
      </c>
      <c r="K2804" s="193"/>
      <c r="L2804" s="194"/>
      <c r="M2804" s="195"/>
    </row>
    <row r="2805" spans="1:13" s="61" customFormat="1" customHeight="1">
      <c r="A2805"/>
      <c r="B2805"/>
      <c r="C2805"/>
      <c r="D2805"/>
      <c r="E2805"/>
      <c r="F2805" s="61"/>
      <c r="G2805" s="196" t="e">
        <f>VLOOKUP(D2805,sku归属!A:B,2,0)</f>
        <v>#N/A</v>
      </c>
      <c r="K2805" s="193"/>
      <c r="L2805" s="194"/>
      <c r="M2805" s="195"/>
    </row>
    <row r="2806" spans="1:13" s="61" customFormat="1" customHeight="1">
      <c r="A2806"/>
      <c r="B2806"/>
      <c r="C2806"/>
      <c r="D2806"/>
      <c r="E2806"/>
      <c r="F2806" s="61"/>
      <c r="G2806" s="196" t="e">
        <f>VLOOKUP(D2806,sku归属!A:B,2,0)</f>
        <v>#N/A</v>
      </c>
      <c r="K2806" s="193"/>
      <c r="L2806" s="194"/>
      <c r="M2806" s="195"/>
    </row>
    <row r="2807" spans="1:13" s="61" customFormat="1" customHeight="1">
      <c r="A2807"/>
      <c r="B2807"/>
      <c r="C2807"/>
      <c r="D2807"/>
      <c r="E2807"/>
      <c r="F2807" s="61"/>
      <c r="G2807" s="196" t="e">
        <f>VLOOKUP(D2807,sku归属!A:B,2,0)</f>
        <v>#N/A</v>
      </c>
      <c r="K2807" s="193"/>
      <c r="L2807" s="194"/>
      <c r="M2807" s="195"/>
    </row>
    <row r="2808" spans="1:13" s="61" customFormat="1" customHeight="1">
      <c r="A2808"/>
      <c r="B2808"/>
      <c r="C2808"/>
      <c r="D2808"/>
      <c r="E2808"/>
      <c r="F2808" s="61"/>
      <c r="G2808" s="196" t="e">
        <f>VLOOKUP(D2808,sku归属!A:B,2,0)</f>
        <v>#N/A</v>
      </c>
      <c r="K2808" s="193"/>
      <c r="L2808" s="194"/>
      <c r="M2808" s="195"/>
    </row>
    <row r="2809" spans="1:13" s="61" customFormat="1" customHeight="1">
      <c r="A2809"/>
      <c r="B2809"/>
      <c r="C2809"/>
      <c r="D2809"/>
      <c r="E2809"/>
      <c r="F2809" s="61"/>
      <c r="G2809" s="196" t="e">
        <f>VLOOKUP(D2809,sku归属!A:B,2,0)</f>
        <v>#N/A</v>
      </c>
      <c r="K2809" s="193"/>
      <c r="L2809" s="194"/>
      <c r="M2809" s="195"/>
    </row>
    <row r="2810" spans="1:13" s="61" customFormat="1" customHeight="1">
      <c r="A2810"/>
      <c r="B2810"/>
      <c r="C2810"/>
      <c r="D2810"/>
      <c r="E2810"/>
      <c r="F2810" s="61"/>
      <c r="G2810" s="196" t="e">
        <f>VLOOKUP(D2810,sku归属!A:B,2,0)</f>
        <v>#N/A</v>
      </c>
      <c r="K2810" s="193"/>
      <c r="L2810" s="194"/>
      <c r="M2810" s="195"/>
    </row>
    <row r="2811" spans="1:13" s="61" customFormat="1" customHeight="1">
      <c r="A2811"/>
      <c r="B2811"/>
      <c r="C2811"/>
      <c r="D2811"/>
      <c r="E2811"/>
      <c r="F2811" s="61"/>
      <c r="G2811" s="196" t="e">
        <f>VLOOKUP(D2811,sku归属!A:B,2,0)</f>
        <v>#N/A</v>
      </c>
      <c r="K2811" s="193"/>
      <c r="L2811" s="194"/>
      <c r="M2811" s="195"/>
    </row>
    <row r="2812" spans="1:13" s="61" customFormat="1" customHeight="1">
      <c r="A2812"/>
      <c r="B2812"/>
      <c r="C2812"/>
      <c r="D2812"/>
      <c r="E2812"/>
      <c r="F2812" s="61"/>
      <c r="G2812" s="196" t="e">
        <f>VLOOKUP(D2812,sku归属!A:B,2,0)</f>
        <v>#N/A</v>
      </c>
      <c r="K2812" s="193"/>
      <c r="L2812" s="194"/>
      <c r="M2812" s="195"/>
    </row>
    <row r="2813" spans="1:13" s="61" customFormat="1" customHeight="1">
      <c r="A2813"/>
      <c r="B2813"/>
      <c r="C2813"/>
      <c r="D2813"/>
      <c r="E2813"/>
      <c r="F2813" s="61"/>
      <c r="G2813" s="196" t="e">
        <f>VLOOKUP(D2813,sku归属!A:B,2,0)</f>
        <v>#N/A</v>
      </c>
      <c r="K2813" s="193"/>
      <c r="L2813" s="194"/>
      <c r="M2813" s="195"/>
    </row>
    <row r="2814" spans="1:13" s="61" customFormat="1" customHeight="1">
      <c r="A2814"/>
      <c r="B2814"/>
      <c r="C2814"/>
      <c r="D2814"/>
      <c r="E2814"/>
      <c r="F2814" s="61"/>
      <c r="G2814" s="196" t="e">
        <f>VLOOKUP(D2814,sku归属!A:B,2,0)</f>
        <v>#N/A</v>
      </c>
      <c r="K2814" s="193"/>
      <c r="L2814" s="194"/>
      <c r="M2814" s="195"/>
    </row>
    <row r="2815" spans="1:13" s="61" customFormat="1" customHeight="1">
      <c r="A2815"/>
      <c r="B2815"/>
      <c r="C2815"/>
      <c r="D2815"/>
      <c r="E2815"/>
      <c r="F2815" s="61"/>
      <c r="G2815" s="196" t="e">
        <f>VLOOKUP(D2815,sku归属!A:B,2,0)</f>
        <v>#N/A</v>
      </c>
      <c r="K2815" s="193"/>
      <c r="L2815" s="194"/>
      <c r="M2815" s="195"/>
    </row>
    <row r="2816" spans="1:13" s="61" customFormat="1" customHeight="1">
      <c r="A2816"/>
      <c r="B2816"/>
      <c r="C2816"/>
      <c r="D2816"/>
      <c r="E2816"/>
      <c r="F2816" s="61"/>
      <c r="G2816" s="196" t="e">
        <f>VLOOKUP(D2816,sku归属!A:B,2,0)</f>
        <v>#N/A</v>
      </c>
      <c r="K2816" s="193"/>
      <c r="L2816" s="194"/>
      <c r="M2816" s="195"/>
    </row>
    <row r="2817" spans="1:13" s="61" customFormat="1" customHeight="1">
      <c r="A2817"/>
      <c r="B2817"/>
      <c r="C2817"/>
      <c r="D2817"/>
      <c r="E2817"/>
      <c r="F2817" s="61"/>
      <c r="G2817" s="196" t="e">
        <f>VLOOKUP(D2817,sku归属!A:B,2,0)</f>
        <v>#N/A</v>
      </c>
      <c r="K2817" s="193"/>
      <c r="L2817" s="194"/>
      <c r="M2817" s="195"/>
    </row>
    <row r="2818" spans="1:13" s="61" customFormat="1" customHeight="1">
      <c r="A2818"/>
      <c r="B2818"/>
      <c r="C2818"/>
      <c r="D2818"/>
      <c r="E2818"/>
      <c r="F2818" s="61"/>
      <c r="G2818" s="196" t="e">
        <f>VLOOKUP(D2818,sku归属!A:B,2,0)</f>
        <v>#N/A</v>
      </c>
      <c r="K2818" s="193"/>
      <c r="L2818" s="194"/>
      <c r="M2818" s="195"/>
    </row>
    <row r="2819" spans="1:13" s="61" customFormat="1" customHeight="1">
      <c r="A2819"/>
      <c r="B2819"/>
      <c r="C2819"/>
      <c r="D2819"/>
      <c r="E2819"/>
      <c r="F2819" s="61"/>
      <c r="G2819" s="196" t="e">
        <f>VLOOKUP(D2819,sku归属!A:B,2,0)</f>
        <v>#N/A</v>
      </c>
      <c r="K2819" s="193"/>
      <c r="L2819" s="194"/>
      <c r="M2819" s="195"/>
    </row>
    <row r="2820" spans="1:13" s="61" customFormat="1" customHeight="1">
      <c r="A2820"/>
      <c r="B2820"/>
      <c r="C2820"/>
      <c r="D2820"/>
      <c r="E2820"/>
      <c r="F2820" s="61"/>
      <c r="G2820" s="196" t="e">
        <f>VLOOKUP(D2820,sku归属!A:B,2,0)</f>
        <v>#N/A</v>
      </c>
      <c r="K2820" s="193"/>
      <c r="L2820" s="194"/>
      <c r="M2820" s="195"/>
    </row>
    <row r="2821" spans="1:13" s="61" customFormat="1" customHeight="1">
      <c r="A2821"/>
      <c r="B2821"/>
      <c r="C2821"/>
      <c r="D2821"/>
      <c r="E2821"/>
      <c r="F2821" s="61"/>
      <c r="G2821" s="196" t="e">
        <f>VLOOKUP(D2821,sku归属!A:B,2,0)</f>
        <v>#N/A</v>
      </c>
      <c r="K2821" s="193"/>
      <c r="L2821" s="194"/>
      <c r="M2821" s="195"/>
    </row>
    <row r="2822" spans="1:13" s="61" customFormat="1" customHeight="1">
      <c r="A2822"/>
      <c r="B2822"/>
      <c r="C2822"/>
      <c r="D2822"/>
      <c r="E2822"/>
      <c r="F2822" s="61"/>
      <c r="G2822" s="196" t="e">
        <f>VLOOKUP(D2822,sku归属!A:B,2,0)</f>
        <v>#N/A</v>
      </c>
      <c r="K2822" s="193"/>
      <c r="L2822" s="194"/>
      <c r="M2822" s="195"/>
    </row>
    <row r="2823" spans="1:13" s="61" customFormat="1" customHeight="1">
      <c r="A2823"/>
      <c r="B2823"/>
      <c r="C2823"/>
      <c r="D2823"/>
      <c r="E2823"/>
      <c r="F2823" s="61"/>
      <c r="G2823" s="196" t="e">
        <f>VLOOKUP(D2823,sku归属!A:B,2,0)</f>
        <v>#N/A</v>
      </c>
      <c r="K2823" s="193"/>
      <c r="L2823" s="194"/>
      <c r="M2823" s="195"/>
    </row>
    <row r="2824" spans="1:13" s="61" customFormat="1" customHeight="1">
      <c r="A2824"/>
      <c r="B2824"/>
      <c r="C2824"/>
      <c r="D2824"/>
      <c r="E2824"/>
      <c r="F2824" s="61"/>
      <c r="G2824" s="196" t="e">
        <f>VLOOKUP(D2824,sku归属!A:B,2,0)</f>
        <v>#N/A</v>
      </c>
      <c r="K2824" s="193"/>
      <c r="L2824" s="194"/>
      <c r="M2824" s="195"/>
    </row>
    <row r="2825" spans="1:13" s="61" customFormat="1" customHeight="1">
      <c r="A2825"/>
      <c r="B2825"/>
      <c r="C2825"/>
      <c r="D2825"/>
      <c r="E2825"/>
      <c r="F2825" s="61"/>
      <c r="G2825" s="196" t="e">
        <f>VLOOKUP(D2825,sku归属!A:B,2,0)</f>
        <v>#N/A</v>
      </c>
      <c r="K2825" s="193"/>
      <c r="L2825" s="194"/>
      <c r="M2825" s="195"/>
    </row>
    <row r="2826" spans="1:13" s="61" customFormat="1" customHeight="1">
      <c r="A2826"/>
      <c r="B2826"/>
      <c r="C2826"/>
      <c r="D2826"/>
      <c r="E2826"/>
      <c r="F2826" s="61"/>
      <c r="G2826" s="196" t="e">
        <f>VLOOKUP(D2826,sku归属!A:B,2,0)</f>
        <v>#N/A</v>
      </c>
      <c r="K2826" s="193"/>
      <c r="L2826" s="194"/>
      <c r="M2826" s="195"/>
    </row>
    <row r="2827" spans="1:13" s="61" customFormat="1" customHeight="1">
      <c r="A2827"/>
      <c r="B2827"/>
      <c r="C2827"/>
      <c r="D2827"/>
      <c r="E2827"/>
      <c r="F2827" s="61"/>
      <c r="G2827" s="196" t="e">
        <f>VLOOKUP(D2827,sku归属!A:B,2,0)</f>
        <v>#N/A</v>
      </c>
      <c r="K2827" s="193"/>
      <c r="L2827" s="194"/>
      <c r="M2827" s="195"/>
    </row>
    <row r="2828" spans="1:13" s="61" customFormat="1" customHeight="1">
      <c r="A2828"/>
      <c r="B2828"/>
      <c r="C2828"/>
      <c r="D2828"/>
      <c r="E2828"/>
      <c r="F2828" s="61"/>
      <c r="G2828" s="196" t="e">
        <f>VLOOKUP(D2828,sku归属!A:B,2,0)</f>
        <v>#N/A</v>
      </c>
      <c r="K2828" s="193"/>
      <c r="L2828" s="194"/>
      <c r="M2828" s="195"/>
    </row>
    <row r="2829" spans="1:13" s="61" customFormat="1" customHeight="1">
      <c r="A2829"/>
      <c r="B2829"/>
      <c r="C2829"/>
      <c r="D2829"/>
      <c r="E2829"/>
      <c r="F2829" s="61"/>
      <c r="G2829" s="196" t="e">
        <f>VLOOKUP(D2829,sku归属!A:B,2,0)</f>
        <v>#N/A</v>
      </c>
      <c r="K2829" s="193"/>
      <c r="L2829" s="194"/>
      <c r="M2829" s="195"/>
    </row>
    <row r="2830" spans="1:13" s="61" customFormat="1" customHeight="1">
      <c r="A2830"/>
      <c r="B2830"/>
      <c r="C2830"/>
      <c r="D2830"/>
      <c r="E2830"/>
      <c r="F2830" s="61"/>
      <c r="G2830" s="196" t="e">
        <f>VLOOKUP(D2830,sku归属!A:B,2,0)</f>
        <v>#N/A</v>
      </c>
      <c r="K2830" s="193"/>
      <c r="L2830" s="194"/>
      <c r="M2830" s="195"/>
    </row>
    <row r="2831" spans="1:13" s="61" customFormat="1" customHeight="1">
      <c r="A2831"/>
      <c r="B2831"/>
      <c r="C2831"/>
      <c r="D2831"/>
      <c r="E2831"/>
      <c r="F2831" s="61"/>
      <c r="G2831" s="196" t="e">
        <f>VLOOKUP(D2831,sku归属!A:B,2,0)</f>
        <v>#N/A</v>
      </c>
      <c r="K2831" s="193"/>
      <c r="L2831" s="194"/>
      <c r="M2831" s="195"/>
    </row>
    <row r="2832" spans="1:13" s="61" customFormat="1" customHeight="1">
      <c r="A2832"/>
      <c r="B2832"/>
      <c r="C2832"/>
      <c r="D2832"/>
      <c r="E2832"/>
      <c r="F2832" s="61"/>
      <c r="G2832" s="196" t="e">
        <f>VLOOKUP(D2832,sku归属!A:B,2,0)</f>
        <v>#N/A</v>
      </c>
      <c r="K2832" s="193"/>
      <c r="L2832" s="194"/>
      <c r="M2832" s="195"/>
    </row>
    <row r="2833" spans="1:13" s="61" customFormat="1" customHeight="1">
      <c r="A2833"/>
      <c r="B2833"/>
      <c r="C2833"/>
      <c r="D2833"/>
      <c r="E2833"/>
      <c r="F2833" s="61"/>
      <c r="G2833" s="196" t="e">
        <f>VLOOKUP(D2833,sku归属!A:B,2,0)</f>
        <v>#N/A</v>
      </c>
      <c r="K2833" s="193"/>
      <c r="L2833" s="194"/>
      <c r="M2833" s="195"/>
    </row>
    <row r="2834" spans="1:13" s="61" customFormat="1" customHeight="1">
      <c r="A2834"/>
      <c r="B2834"/>
      <c r="C2834"/>
      <c r="D2834"/>
      <c r="E2834"/>
      <c r="F2834" s="61"/>
      <c r="G2834" s="196" t="e">
        <f>VLOOKUP(D2834,sku归属!A:B,2,0)</f>
        <v>#N/A</v>
      </c>
      <c r="K2834" s="193"/>
      <c r="L2834" s="194"/>
      <c r="M2834" s="195"/>
    </row>
    <row r="2835" spans="1:13" s="61" customFormat="1" customHeight="1">
      <c r="A2835"/>
      <c r="B2835"/>
      <c r="C2835"/>
      <c r="D2835"/>
      <c r="E2835"/>
      <c r="F2835" s="61"/>
      <c r="G2835" s="196" t="e">
        <f>VLOOKUP(D2835,sku归属!A:B,2,0)</f>
        <v>#N/A</v>
      </c>
      <c r="K2835" s="193"/>
      <c r="L2835" s="194"/>
      <c r="M2835" s="195"/>
    </row>
    <row r="2836" spans="1:13" s="61" customFormat="1" customHeight="1">
      <c r="A2836"/>
      <c r="B2836"/>
      <c r="C2836"/>
      <c r="D2836"/>
      <c r="E2836"/>
      <c r="F2836" s="61"/>
      <c r="G2836" s="196" t="e">
        <f>VLOOKUP(D2836,sku归属!A:B,2,0)</f>
        <v>#N/A</v>
      </c>
      <c r="K2836" s="193"/>
      <c r="L2836" s="194"/>
      <c r="M2836" s="195"/>
    </row>
    <row r="2837" spans="1:13" s="61" customFormat="1" customHeight="1">
      <c r="A2837"/>
      <c r="B2837"/>
      <c r="C2837"/>
      <c r="D2837"/>
      <c r="E2837"/>
      <c r="F2837" s="61"/>
      <c r="G2837" s="196" t="e">
        <f>VLOOKUP(D2837,sku归属!A:B,2,0)</f>
        <v>#N/A</v>
      </c>
      <c r="K2837" s="193"/>
      <c r="L2837" s="194"/>
      <c r="M2837" s="195"/>
    </row>
    <row r="2838" spans="1:13" s="61" customFormat="1" customHeight="1">
      <c r="A2838"/>
      <c r="B2838"/>
      <c r="C2838"/>
      <c r="D2838"/>
      <c r="E2838"/>
      <c r="F2838" s="61"/>
      <c r="G2838" s="196" t="e">
        <f>VLOOKUP(D2838,sku归属!A:B,2,0)</f>
        <v>#N/A</v>
      </c>
      <c r="K2838" s="193"/>
      <c r="L2838" s="194"/>
      <c r="M2838" s="195"/>
    </row>
    <row r="2839" spans="1:13" s="61" customFormat="1" customHeight="1">
      <c r="A2839"/>
      <c r="B2839"/>
      <c r="C2839"/>
      <c r="D2839"/>
      <c r="E2839"/>
      <c r="F2839" s="61"/>
      <c r="G2839" s="196" t="e">
        <f>VLOOKUP(D2839,sku归属!A:B,2,0)</f>
        <v>#N/A</v>
      </c>
      <c r="K2839" s="193"/>
      <c r="L2839" s="194"/>
      <c r="M2839" s="195"/>
    </row>
    <row r="2840" spans="1:13" s="61" customFormat="1" customHeight="1">
      <c r="A2840"/>
      <c r="B2840"/>
      <c r="C2840"/>
      <c r="D2840"/>
      <c r="E2840"/>
      <c r="F2840" s="61"/>
      <c r="G2840" s="196" t="e">
        <f>VLOOKUP(D2840,sku归属!A:B,2,0)</f>
        <v>#N/A</v>
      </c>
      <c r="K2840" s="193"/>
      <c r="L2840" s="194"/>
      <c r="M2840" s="195"/>
    </row>
    <row r="2841" spans="1:13" s="61" customFormat="1" customHeight="1">
      <c r="A2841"/>
      <c r="B2841"/>
      <c r="C2841"/>
      <c r="D2841"/>
      <c r="E2841"/>
      <c r="F2841" s="61"/>
      <c r="G2841" s="196" t="e">
        <f>VLOOKUP(D2841,sku归属!A:B,2,0)</f>
        <v>#N/A</v>
      </c>
      <c r="K2841" s="193"/>
      <c r="L2841" s="194"/>
      <c r="M2841" s="195"/>
    </row>
    <row r="2842" spans="1:13" s="61" customFormat="1" customHeight="1">
      <c r="A2842"/>
      <c r="B2842"/>
      <c r="C2842"/>
      <c r="D2842"/>
      <c r="E2842"/>
      <c r="F2842" s="61"/>
      <c r="G2842" s="196" t="e">
        <f>VLOOKUP(D2842,sku归属!A:B,2,0)</f>
        <v>#N/A</v>
      </c>
      <c r="K2842" s="193"/>
      <c r="L2842" s="194"/>
      <c r="M2842" s="195"/>
    </row>
    <row r="2843" spans="1:13" s="61" customFormat="1" customHeight="1">
      <c r="A2843"/>
      <c r="B2843"/>
      <c r="C2843"/>
      <c r="D2843"/>
      <c r="E2843"/>
      <c r="F2843" s="61"/>
      <c r="G2843" s="196" t="e">
        <f>VLOOKUP(D2843,sku归属!A:B,2,0)</f>
        <v>#N/A</v>
      </c>
      <c r="K2843" s="193"/>
      <c r="L2843" s="194"/>
      <c r="M2843" s="195"/>
    </row>
    <row r="2844" spans="1:13" s="61" customFormat="1" customHeight="1">
      <c r="A2844"/>
      <c r="B2844"/>
      <c r="C2844"/>
      <c r="D2844"/>
      <c r="E2844"/>
      <c r="F2844" s="61"/>
      <c r="G2844" s="196" t="e">
        <f>VLOOKUP(D2844,sku归属!A:B,2,0)</f>
        <v>#N/A</v>
      </c>
      <c r="K2844" s="193"/>
      <c r="L2844" s="194"/>
      <c r="M2844" s="195"/>
    </row>
    <row r="2845" spans="1:13" s="61" customFormat="1" customHeight="1">
      <c r="A2845"/>
      <c r="B2845"/>
      <c r="C2845"/>
      <c r="D2845"/>
      <c r="E2845"/>
      <c r="F2845" s="61"/>
      <c r="G2845" s="196" t="e">
        <f>VLOOKUP(D2845,sku归属!A:B,2,0)</f>
        <v>#N/A</v>
      </c>
      <c r="K2845" s="193"/>
      <c r="L2845" s="194"/>
      <c r="M2845" s="195"/>
    </row>
    <row r="2846" spans="1:13" s="61" customFormat="1" customHeight="1">
      <c r="A2846"/>
      <c r="B2846"/>
      <c r="C2846"/>
      <c r="D2846"/>
      <c r="E2846"/>
      <c r="F2846" s="61"/>
      <c r="G2846" s="196" t="e">
        <f>VLOOKUP(D2846,sku归属!A:B,2,0)</f>
        <v>#N/A</v>
      </c>
      <c r="K2846" s="193"/>
      <c r="L2846" s="194"/>
      <c r="M2846" s="195"/>
    </row>
    <row r="2847" spans="1:13" s="61" customFormat="1" customHeight="1">
      <c r="A2847"/>
      <c r="B2847"/>
      <c r="C2847"/>
      <c r="D2847"/>
      <c r="E2847"/>
      <c r="F2847" s="61"/>
      <c r="G2847" s="196" t="e">
        <f>VLOOKUP(D2847,sku归属!A:B,2,0)</f>
        <v>#N/A</v>
      </c>
      <c r="K2847" s="193"/>
      <c r="L2847" s="194"/>
      <c r="M2847" s="195"/>
    </row>
    <row r="2848" spans="1:13" s="61" customFormat="1" customHeight="1">
      <c r="A2848"/>
      <c r="B2848"/>
      <c r="C2848"/>
      <c r="D2848"/>
      <c r="E2848"/>
      <c r="F2848" s="61"/>
      <c r="G2848" s="196" t="e">
        <f>VLOOKUP(D2848,sku归属!A:B,2,0)</f>
        <v>#N/A</v>
      </c>
      <c r="K2848" s="193"/>
      <c r="L2848" s="194"/>
      <c r="M2848" s="195"/>
    </row>
    <row r="2849" spans="1:13" s="61" customFormat="1" customHeight="1">
      <c r="A2849"/>
      <c r="B2849"/>
      <c r="C2849"/>
      <c r="D2849"/>
      <c r="E2849"/>
      <c r="F2849" s="61"/>
      <c r="G2849" s="196" t="e">
        <f>VLOOKUP(D2849,sku归属!A:B,2,0)</f>
        <v>#N/A</v>
      </c>
      <c r="K2849" s="193"/>
      <c r="L2849" s="194"/>
      <c r="M2849" s="195"/>
    </row>
    <row r="2850" spans="1:13" s="61" customFormat="1" customHeight="1">
      <c r="A2850"/>
      <c r="B2850"/>
      <c r="C2850"/>
      <c r="D2850"/>
      <c r="E2850"/>
      <c r="F2850" s="61"/>
      <c r="G2850" s="196" t="e">
        <f>VLOOKUP(D2850,sku归属!A:B,2,0)</f>
        <v>#N/A</v>
      </c>
      <c r="K2850" s="193"/>
      <c r="L2850" s="194"/>
      <c r="M2850" s="195"/>
    </row>
    <row r="2851" spans="1:13" s="61" customFormat="1" customHeight="1">
      <c r="A2851"/>
      <c r="B2851"/>
      <c r="C2851"/>
      <c r="D2851"/>
      <c r="E2851"/>
      <c r="F2851" s="61"/>
      <c r="G2851" s="196" t="e">
        <f>VLOOKUP(D2851,sku归属!A:B,2,0)</f>
        <v>#N/A</v>
      </c>
      <c r="K2851" s="193"/>
      <c r="L2851" s="194"/>
      <c r="M2851" s="195"/>
    </row>
    <row r="2852" spans="1:13" s="61" customFormat="1" customHeight="1">
      <c r="A2852"/>
      <c r="B2852"/>
      <c r="C2852"/>
      <c r="D2852"/>
      <c r="E2852"/>
      <c r="F2852" s="61"/>
      <c r="G2852" s="196" t="e">
        <f>VLOOKUP(D2852,sku归属!A:B,2,0)</f>
        <v>#N/A</v>
      </c>
      <c r="K2852" s="193"/>
      <c r="L2852" s="194"/>
      <c r="M2852" s="195"/>
    </row>
    <row r="2853" spans="1:13" s="61" customFormat="1" customHeight="1">
      <c r="A2853"/>
      <c r="B2853"/>
      <c r="C2853"/>
      <c r="D2853"/>
      <c r="E2853"/>
      <c r="F2853" s="61"/>
      <c r="G2853" s="196" t="e">
        <f>VLOOKUP(D2853,sku归属!A:B,2,0)</f>
        <v>#N/A</v>
      </c>
      <c r="K2853" s="193"/>
      <c r="L2853" s="194"/>
      <c r="M2853" s="195"/>
    </row>
    <row r="2854" spans="1:13" s="61" customFormat="1" customHeight="1">
      <c r="A2854"/>
      <c r="B2854"/>
      <c r="C2854"/>
      <c r="D2854"/>
      <c r="E2854"/>
      <c r="F2854" s="61"/>
      <c r="G2854" s="196" t="e">
        <f>VLOOKUP(D2854,sku归属!A:B,2,0)</f>
        <v>#N/A</v>
      </c>
      <c r="K2854" s="193"/>
      <c r="L2854" s="194"/>
      <c r="M2854" s="195"/>
    </row>
    <row r="2855" spans="1:13" s="61" customFormat="1" customHeight="1">
      <c r="A2855"/>
      <c r="B2855"/>
      <c r="C2855"/>
      <c r="D2855"/>
      <c r="E2855"/>
      <c r="F2855" s="61"/>
      <c r="G2855" s="196" t="e">
        <f>VLOOKUP(D2855,sku归属!A:B,2,0)</f>
        <v>#N/A</v>
      </c>
      <c r="K2855" s="193"/>
      <c r="L2855" s="194"/>
      <c r="M2855" s="195"/>
    </row>
    <row r="2856" spans="1:13" s="61" customFormat="1" customHeight="1">
      <c r="A2856"/>
      <c r="B2856"/>
      <c r="C2856"/>
      <c r="D2856"/>
      <c r="E2856"/>
      <c r="F2856" s="61"/>
      <c r="G2856" s="196" t="e">
        <f>VLOOKUP(D2856,sku归属!A:B,2,0)</f>
        <v>#N/A</v>
      </c>
      <c r="K2856" s="193"/>
      <c r="L2856" s="194"/>
      <c r="M2856" s="195"/>
    </row>
    <row r="2857" spans="1:13" s="61" customFormat="1" customHeight="1">
      <c r="A2857"/>
      <c r="B2857"/>
      <c r="C2857"/>
      <c r="D2857"/>
      <c r="E2857"/>
      <c r="F2857" s="61"/>
      <c r="G2857" s="196" t="e">
        <f>VLOOKUP(D2857,sku归属!A:B,2,0)</f>
        <v>#N/A</v>
      </c>
      <c r="K2857" s="193"/>
      <c r="L2857" s="194"/>
      <c r="M2857" s="195"/>
    </row>
    <row r="2858" spans="1:13" s="61" customFormat="1" customHeight="1">
      <c r="A2858"/>
      <c r="B2858"/>
      <c r="C2858"/>
      <c r="D2858"/>
      <c r="E2858"/>
      <c r="F2858" s="61"/>
      <c r="G2858" s="196" t="e">
        <f>VLOOKUP(D2858,sku归属!A:B,2,0)</f>
        <v>#N/A</v>
      </c>
      <c r="K2858" s="193"/>
      <c r="L2858" s="194"/>
      <c r="M2858" s="195"/>
    </row>
    <row r="2859" spans="1:13" s="61" customFormat="1" customHeight="1">
      <c r="A2859"/>
      <c r="B2859"/>
      <c r="C2859"/>
      <c r="D2859"/>
      <c r="E2859"/>
      <c r="F2859" s="61"/>
      <c r="G2859" s="196" t="e">
        <f>VLOOKUP(D2859,sku归属!A:B,2,0)</f>
        <v>#N/A</v>
      </c>
      <c r="K2859" s="193"/>
      <c r="L2859" s="194"/>
      <c r="M2859" s="195"/>
    </row>
    <row r="2860" spans="1:13" s="61" customFormat="1" customHeight="1">
      <c r="A2860"/>
      <c r="B2860"/>
      <c r="C2860"/>
      <c r="D2860"/>
      <c r="E2860"/>
      <c r="F2860" s="61"/>
      <c r="G2860" s="196" t="e">
        <f>VLOOKUP(D2860,sku归属!A:B,2,0)</f>
        <v>#N/A</v>
      </c>
      <c r="K2860" s="193"/>
      <c r="L2860" s="194"/>
      <c r="M2860" s="195"/>
    </row>
    <row r="2861" spans="1:13" s="61" customFormat="1" customHeight="1">
      <c r="A2861"/>
      <c r="B2861"/>
      <c r="C2861"/>
      <c r="D2861"/>
      <c r="E2861"/>
      <c r="F2861" s="61"/>
      <c r="G2861" s="196" t="e">
        <f>VLOOKUP(D2861,sku归属!A:B,2,0)</f>
        <v>#N/A</v>
      </c>
      <c r="K2861" s="193"/>
      <c r="L2861" s="194"/>
      <c r="M2861" s="195"/>
    </row>
    <row r="2862" spans="1:13" s="61" customFormat="1" customHeight="1">
      <c r="A2862"/>
      <c r="B2862"/>
      <c r="C2862"/>
      <c r="D2862"/>
      <c r="E2862"/>
      <c r="F2862" s="61"/>
      <c r="G2862" s="196" t="e">
        <f>VLOOKUP(D2862,sku归属!A:B,2,0)</f>
        <v>#N/A</v>
      </c>
      <c r="K2862" s="193"/>
      <c r="L2862" s="194"/>
      <c r="M2862" s="195"/>
    </row>
    <row r="2863" spans="1:13" s="61" customFormat="1" customHeight="1">
      <c r="A2863"/>
      <c r="B2863"/>
      <c r="C2863"/>
      <c r="D2863"/>
      <c r="E2863"/>
      <c r="F2863" s="61"/>
      <c r="G2863" s="196" t="e">
        <f>VLOOKUP(D2863,sku归属!A:B,2,0)</f>
        <v>#N/A</v>
      </c>
      <c r="K2863" s="193"/>
      <c r="L2863" s="194"/>
      <c r="M2863" s="195"/>
    </row>
    <row r="2864" spans="1:13" s="61" customFormat="1" customHeight="1">
      <c r="A2864"/>
      <c r="B2864"/>
      <c r="C2864"/>
      <c r="D2864"/>
      <c r="E2864"/>
      <c r="F2864" s="61"/>
      <c r="G2864" s="196" t="e">
        <f>VLOOKUP(D2864,sku归属!A:B,2,0)</f>
        <v>#N/A</v>
      </c>
      <c r="K2864" s="193"/>
      <c r="L2864" s="194"/>
      <c r="M2864" s="195"/>
    </row>
    <row r="2865" spans="1:13" s="61" customFormat="1" customHeight="1">
      <c r="A2865"/>
      <c r="B2865"/>
      <c r="C2865"/>
      <c r="D2865"/>
      <c r="E2865"/>
      <c r="F2865" s="61"/>
      <c r="G2865" s="196" t="e">
        <f>VLOOKUP(D2865,sku归属!A:B,2,0)</f>
        <v>#N/A</v>
      </c>
      <c r="K2865" s="193"/>
      <c r="L2865" s="194"/>
      <c r="M2865" s="195"/>
    </row>
    <row r="2866" spans="1:13" s="61" customFormat="1" customHeight="1">
      <c r="A2866"/>
      <c r="B2866"/>
      <c r="C2866"/>
      <c r="D2866"/>
      <c r="E2866"/>
      <c r="F2866" s="61"/>
      <c r="G2866" s="196" t="e">
        <f>VLOOKUP(D2866,sku归属!A:B,2,0)</f>
        <v>#N/A</v>
      </c>
      <c r="K2866" s="193"/>
      <c r="L2866" s="194"/>
      <c r="M2866" s="195"/>
    </row>
    <row r="2867" spans="1:13" s="61" customFormat="1" customHeight="1">
      <c r="A2867"/>
      <c r="B2867"/>
      <c r="C2867"/>
      <c r="D2867"/>
      <c r="E2867"/>
      <c r="F2867" s="61"/>
      <c r="G2867" s="196" t="e">
        <f>VLOOKUP(D2867,sku归属!A:B,2,0)</f>
        <v>#N/A</v>
      </c>
      <c r="K2867" s="193"/>
      <c r="L2867" s="194"/>
      <c r="M2867" s="195"/>
    </row>
    <row r="2868" spans="1:13" s="61" customFormat="1" customHeight="1">
      <c r="A2868"/>
      <c r="B2868"/>
      <c r="C2868"/>
      <c r="D2868"/>
      <c r="E2868"/>
      <c r="F2868" s="61"/>
      <c r="G2868" s="196" t="e">
        <f>VLOOKUP(D2868,sku归属!A:B,2,0)</f>
        <v>#N/A</v>
      </c>
      <c r="K2868" s="193"/>
      <c r="L2868" s="194"/>
      <c r="M2868" s="195"/>
    </row>
    <row r="2869" spans="1:13" s="61" customFormat="1" customHeight="1">
      <c r="A2869"/>
      <c r="B2869"/>
      <c r="C2869"/>
      <c r="D2869"/>
      <c r="E2869"/>
      <c r="F2869" s="61"/>
      <c r="G2869" s="196" t="e">
        <f>VLOOKUP(D2869,sku归属!A:B,2,0)</f>
        <v>#N/A</v>
      </c>
      <c r="K2869" s="193"/>
      <c r="L2869" s="194"/>
      <c r="M2869" s="195"/>
    </row>
    <row r="2870" spans="1:13" s="61" customFormat="1" customHeight="1">
      <c r="A2870"/>
      <c r="B2870"/>
      <c r="C2870"/>
      <c r="D2870"/>
      <c r="E2870"/>
      <c r="F2870" s="61"/>
      <c r="G2870" s="196" t="e">
        <f>VLOOKUP(D2870,sku归属!A:B,2,0)</f>
        <v>#N/A</v>
      </c>
      <c r="K2870" s="193"/>
      <c r="L2870" s="194"/>
      <c r="M2870" s="195"/>
    </row>
    <row r="2871" spans="1:13" s="61" customFormat="1" customHeight="1">
      <c r="A2871"/>
      <c r="B2871"/>
      <c r="C2871"/>
      <c r="D2871"/>
      <c r="E2871"/>
      <c r="F2871" s="61"/>
      <c r="G2871" s="196" t="e">
        <f>VLOOKUP(D2871,sku归属!A:B,2,0)</f>
        <v>#N/A</v>
      </c>
      <c r="K2871" s="193"/>
      <c r="L2871" s="194"/>
      <c r="M2871" s="195"/>
    </row>
    <row r="2872" spans="1:13" s="61" customFormat="1" customHeight="1">
      <c r="A2872"/>
      <c r="B2872"/>
      <c r="C2872"/>
      <c r="D2872"/>
      <c r="E2872"/>
      <c r="F2872" s="61"/>
      <c r="G2872" s="196" t="e">
        <f>VLOOKUP(D2872,sku归属!A:B,2,0)</f>
        <v>#N/A</v>
      </c>
      <c r="K2872" s="193"/>
      <c r="L2872" s="194"/>
      <c r="M2872" s="195"/>
    </row>
    <row r="2873" spans="1:13" s="61" customFormat="1" customHeight="1">
      <c r="A2873"/>
      <c r="B2873"/>
      <c r="C2873"/>
      <c r="D2873"/>
      <c r="E2873"/>
      <c r="F2873" s="61"/>
      <c r="G2873" s="196" t="e">
        <f>VLOOKUP(D2873,sku归属!A:B,2,0)</f>
        <v>#N/A</v>
      </c>
      <c r="K2873" s="193"/>
      <c r="L2873" s="194"/>
      <c r="M2873" s="195"/>
    </row>
    <row r="2874" spans="1:13" s="61" customFormat="1" customHeight="1">
      <c r="A2874"/>
      <c r="B2874"/>
      <c r="C2874"/>
      <c r="D2874"/>
      <c r="E2874"/>
      <c r="F2874" s="61"/>
      <c r="G2874" s="196" t="e">
        <f>VLOOKUP(D2874,sku归属!A:B,2,0)</f>
        <v>#N/A</v>
      </c>
      <c r="K2874" s="193"/>
      <c r="L2874" s="194"/>
      <c r="M2874" s="195"/>
    </row>
    <row r="2875" spans="1:13" s="61" customFormat="1" customHeight="1">
      <c r="A2875"/>
      <c r="B2875"/>
      <c r="C2875"/>
      <c r="D2875"/>
      <c r="E2875"/>
      <c r="F2875" s="61"/>
      <c r="G2875" s="196" t="e">
        <f>VLOOKUP(D2875,sku归属!A:B,2,0)</f>
        <v>#N/A</v>
      </c>
      <c r="K2875" s="193"/>
      <c r="L2875" s="194"/>
      <c r="M2875" s="195"/>
    </row>
    <row r="2876" spans="1:13" s="61" customFormat="1" customHeight="1">
      <c r="A2876"/>
      <c r="B2876"/>
      <c r="C2876"/>
      <c r="D2876"/>
      <c r="E2876"/>
      <c r="F2876" s="61"/>
      <c r="G2876" s="196" t="e">
        <f>VLOOKUP(D2876,sku归属!A:B,2,0)</f>
        <v>#N/A</v>
      </c>
      <c r="K2876" s="193"/>
      <c r="L2876" s="194"/>
      <c r="M2876" s="195"/>
    </row>
    <row r="2877" spans="1:13" s="61" customFormat="1" customHeight="1">
      <c r="A2877"/>
      <c r="B2877"/>
      <c r="C2877"/>
      <c r="D2877"/>
      <c r="E2877"/>
      <c r="F2877" s="61"/>
      <c r="G2877" s="196" t="e">
        <f>VLOOKUP(D2877,sku归属!A:B,2,0)</f>
        <v>#N/A</v>
      </c>
      <c r="K2877" s="193"/>
      <c r="L2877" s="194"/>
      <c r="M2877" s="195"/>
    </row>
    <row r="2878" spans="1:13" s="61" customFormat="1" customHeight="1">
      <c r="A2878"/>
      <c r="B2878"/>
      <c r="C2878"/>
      <c r="D2878"/>
      <c r="E2878"/>
      <c r="F2878" s="61"/>
      <c r="G2878" s="196" t="e">
        <f>VLOOKUP(D2878,sku归属!A:B,2,0)</f>
        <v>#N/A</v>
      </c>
      <c r="K2878" s="193"/>
      <c r="L2878" s="194"/>
      <c r="M2878" s="195"/>
    </row>
    <row r="2879" spans="1:13" s="61" customFormat="1" customHeight="1">
      <c r="A2879"/>
      <c r="B2879"/>
      <c r="C2879"/>
      <c r="D2879"/>
      <c r="E2879"/>
      <c r="F2879" s="61"/>
      <c r="G2879" s="196" t="e">
        <f>VLOOKUP(D2879,sku归属!A:B,2,0)</f>
        <v>#N/A</v>
      </c>
      <c r="K2879" s="193"/>
      <c r="L2879" s="194"/>
      <c r="M2879" s="195"/>
    </row>
    <row r="2880" spans="1:13" s="61" customFormat="1" customHeight="1">
      <c r="A2880"/>
      <c r="B2880"/>
      <c r="C2880"/>
      <c r="D2880"/>
      <c r="E2880"/>
      <c r="F2880" s="61"/>
      <c r="G2880" s="196" t="e">
        <f>VLOOKUP(D2880,sku归属!A:B,2,0)</f>
        <v>#N/A</v>
      </c>
      <c r="K2880" s="193"/>
      <c r="L2880" s="194"/>
      <c r="M2880" s="195"/>
    </row>
    <row r="2881" spans="1:13" s="61" customFormat="1" customHeight="1">
      <c r="A2881"/>
      <c r="B2881"/>
      <c r="C2881"/>
      <c r="D2881"/>
      <c r="E2881"/>
      <c r="F2881" s="61"/>
      <c r="G2881" s="196" t="e">
        <f>VLOOKUP(D2881,sku归属!A:B,2,0)</f>
        <v>#N/A</v>
      </c>
      <c r="K2881" s="193"/>
      <c r="L2881" s="194"/>
      <c r="M2881" s="195"/>
    </row>
    <row r="2882" spans="1:13" s="61" customFormat="1" customHeight="1">
      <c r="A2882"/>
      <c r="B2882"/>
      <c r="C2882"/>
      <c r="D2882"/>
      <c r="E2882"/>
      <c r="F2882" s="61"/>
      <c r="G2882" s="196" t="e">
        <f>VLOOKUP(D2882,sku归属!A:B,2,0)</f>
        <v>#N/A</v>
      </c>
      <c r="K2882" s="193"/>
      <c r="L2882" s="194"/>
      <c r="M2882" s="195"/>
    </row>
    <row r="2883" spans="1:13" s="61" customFormat="1" customHeight="1">
      <c r="A2883"/>
      <c r="B2883"/>
      <c r="C2883"/>
      <c r="D2883"/>
      <c r="E2883"/>
      <c r="F2883" s="61"/>
      <c r="G2883" s="196" t="e">
        <f>VLOOKUP(D2883,sku归属!A:B,2,0)</f>
        <v>#N/A</v>
      </c>
      <c r="K2883" s="193"/>
      <c r="L2883" s="194"/>
      <c r="M2883" s="195"/>
    </row>
    <row r="2884" spans="1:13" s="61" customFormat="1" customHeight="1">
      <c r="A2884"/>
      <c r="B2884"/>
      <c r="C2884"/>
      <c r="D2884"/>
      <c r="E2884"/>
      <c r="F2884" s="61"/>
      <c r="G2884" s="196" t="e">
        <f>VLOOKUP(D2884,sku归属!A:B,2,0)</f>
        <v>#N/A</v>
      </c>
      <c r="K2884" s="193"/>
      <c r="L2884" s="194"/>
      <c r="M2884" s="195"/>
    </row>
    <row r="2885" spans="1:13" s="61" customFormat="1" customHeight="1">
      <c r="A2885"/>
      <c r="B2885"/>
      <c r="C2885"/>
      <c r="D2885"/>
      <c r="E2885"/>
      <c r="F2885" s="61"/>
      <c r="G2885" s="196" t="e">
        <f>VLOOKUP(D2885,sku归属!A:B,2,0)</f>
        <v>#N/A</v>
      </c>
      <c r="K2885" s="193"/>
      <c r="L2885" s="194"/>
      <c r="M2885" s="195"/>
    </row>
    <row r="2886" spans="1:13" s="61" customFormat="1" customHeight="1">
      <c r="A2886"/>
      <c r="B2886"/>
      <c r="C2886"/>
      <c r="D2886"/>
      <c r="E2886"/>
      <c r="F2886" s="61"/>
      <c r="G2886" s="196" t="e">
        <f>VLOOKUP(D2886,sku归属!A:B,2,0)</f>
        <v>#N/A</v>
      </c>
      <c r="K2886" s="193"/>
      <c r="L2886" s="194"/>
      <c r="M2886" s="195"/>
    </row>
    <row r="2887" spans="1:13" s="61" customFormat="1" customHeight="1">
      <c r="A2887"/>
      <c r="B2887"/>
      <c r="C2887"/>
      <c r="D2887"/>
      <c r="E2887"/>
      <c r="F2887" s="61"/>
      <c r="G2887" s="196" t="e">
        <f>VLOOKUP(D2887,sku归属!A:B,2,0)</f>
        <v>#N/A</v>
      </c>
      <c r="K2887" s="193"/>
      <c r="L2887" s="194"/>
      <c r="M2887" s="195"/>
    </row>
    <row r="2888" spans="1:13" s="61" customFormat="1" customHeight="1">
      <c r="A2888"/>
      <c r="B2888"/>
      <c r="C2888"/>
      <c r="D2888"/>
      <c r="E2888"/>
      <c r="F2888" s="61"/>
      <c r="G2888" s="196" t="e">
        <f>VLOOKUP(D2888,sku归属!A:B,2,0)</f>
        <v>#N/A</v>
      </c>
      <c r="K2888" s="193"/>
      <c r="L2888" s="194"/>
      <c r="M2888" s="195"/>
    </row>
    <row r="2889" spans="1:13" s="61" customFormat="1" customHeight="1">
      <c r="A2889"/>
      <c r="B2889"/>
      <c r="C2889"/>
      <c r="D2889"/>
      <c r="E2889"/>
      <c r="F2889" s="61"/>
      <c r="G2889" s="196" t="e">
        <f>VLOOKUP(D2889,sku归属!A:B,2,0)</f>
        <v>#N/A</v>
      </c>
      <c r="K2889" s="193"/>
      <c r="L2889" s="194"/>
      <c r="M2889" s="195"/>
    </row>
    <row r="2890" spans="1:13" s="61" customFormat="1" customHeight="1">
      <c r="A2890"/>
      <c r="B2890"/>
      <c r="C2890"/>
      <c r="D2890"/>
      <c r="E2890"/>
      <c r="F2890" s="61"/>
      <c r="G2890" s="196" t="e">
        <f>VLOOKUP(D2890,sku归属!A:B,2,0)</f>
        <v>#N/A</v>
      </c>
      <c r="K2890" s="193"/>
      <c r="L2890" s="194"/>
      <c r="M2890" s="195"/>
    </row>
    <row r="2891" spans="1:13" s="61" customFormat="1" customHeight="1">
      <c r="A2891"/>
      <c r="B2891"/>
      <c r="C2891"/>
      <c r="D2891"/>
      <c r="E2891"/>
      <c r="F2891" s="61"/>
      <c r="G2891" s="196" t="e">
        <f>VLOOKUP(D2891,sku归属!A:B,2,0)</f>
        <v>#N/A</v>
      </c>
      <c r="K2891" s="193"/>
      <c r="L2891" s="194"/>
      <c r="M2891" s="195"/>
    </row>
    <row r="2892" spans="1:13" s="61" customFormat="1" customHeight="1">
      <c r="A2892"/>
      <c r="B2892"/>
      <c r="C2892"/>
      <c r="D2892"/>
      <c r="E2892"/>
      <c r="F2892" s="61"/>
      <c r="G2892" s="196" t="e">
        <f>VLOOKUP(D2892,sku归属!A:B,2,0)</f>
        <v>#N/A</v>
      </c>
      <c r="K2892" s="193"/>
      <c r="L2892" s="194"/>
      <c r="M2892" s="195"/>
    </row>
    <row r="2893" spans="1:13" s="61" customFormat="1" customHeight="1">
      <c r="A2893"/>
      <c r="B2893"/>
      <c r="C2893"/>
      <c r="D2893"/>
      <c r="E2893"/>
      <c r="F2893" s="61"/>
      <c r="G2893" s="196" t="e">
        <f>VLOOKUP(D2893,sku归属!A:B,2,0)</f>
        <v>#N/A</v>
      </c>
      <c r="K2893" s="193"/>
      <c r="L2893" s="194"/>
      <c r="M2893" s="195"/>
    </row>
    <row r="2894" spans="1:13" s="61" customFormat="1" customHeight="1">
      <c r="A2894"/>
      <c r="B2894"/>
      <c r="C2894"/>
      <c r="D2894"/>
      <c r="E2894"/>
      <c r="F2894" s="61"/>
      <c r="G2894" s="196" t="e">
        <f>VLOOKUP(D2894,sku归属!A:B,2,0)</f>
        <v>#N/A</v>
      </c>
      <c r="K2894" s="193"/>
      <c r="L2894" s="194"/>
      <c r="M2894" s="195"/>
    </row>
    <row r="2895" spans="1:13" s="61" customFormat="1" customHeight="1">
      <c r="A2895"/>
      <c r="B2895"/>
      <c r="C2895"/>
      <c r="D2895"/>
      <c r="E2895"/>
      <c r="F2895" s="61"/>
      <c r="G2895" s="196" t="e">
        <f>VLOOKUP(D2895,sku归属!A:B,2,0)</f>
        <v>#N/A</v>
      </c>
      <c r="K2895" s="193"/>
      <c r="L2895" s="194"/>
      <c r="M2895" s="195"/>
    </row>
    <row r="2896" spans="1:13" s="61" customFormat="1" customHeight="1">
      <c r="A2896"/>
      <c r="B2896"/>
      <c r="C2896"/>
      <c r="D2896"/>
      <c r="E2896"/>
      <c r="F2896" s="61"/>
      <c r="G2896" s="196" t="e">
        <f>VLOOKUP(D2896,sku归属!A:B,2,0)</f>
        <v>#N/A</v>
      </c>
      <c r="K2896" s="193"/>
      <c r="L2896" s="194"/>
      <c r="M2896" s="195"/>
    </row>
    <row r="2897" spans="1:13" s="61" customFormat="1" customHeight="1">
      <c r="A2897"/>
      <c r="B2897"/>
      <c r="C2897"/>
      <c r="D2897"/>
      <c r="E2897"/>
      <c r="F2897" s="61"/>
      <c r="G2897" s="196" t="e">
        <f>VLOOKUP(D2897,sku归属!A:B,2,0)</f>
        <v>#N/A</v>
      </c>
      <c r="K2897" s="193"/>
      <c r="L2897" s="194"/>
      <c r="M2897" s="195"/>
    </row>
    <row r="2898" spans="1:13" s="61" customFormat="1" customHeight="1">
      <c r="A2898"/>
      <c r="B2898"/>
      <c r="C2898"/>
      <c r="D2898"/>
      <c r="E2898"/>
      <c r="F2898" s="61"/>
      <c r="G2898" s="196" t="e">
        <f>VLOOKUP(D2898,sku归属!A:B,2,0)</f>
        <v>#N/A</v>
      </c>
      <c r="K2898" s="193"/>
      <c r="L2898" s="194"/>
      <c r="M2898" s="195"/>
    </row>
    <row r="2899" spans="1:13" s="61" customFormat="1" customHeight="1">
      <c r="A2899"/>
      <c r="B2899"/>
      <c r="C2899"/>
      <c r="D2899"/>
      <c r="E2899"/>
      <c r="F2899" s="61"/>
      <c r="G2899" s="196" t="e">
        <f>VLOOKUP(D2899,sku归属!A:B,2,0)</f>
        <v>#N/A</v>
      </c>
      <c r="K2899" s="193"/>
      <c r="L2899" s="194"/>
      <c r="M2899" s="195"/>
    </row>
    <row r="2900" spans="1:13" s="61" customFormat="1" customHeight="1">
      <c r="A2900"/>
      <c r="B2900"/>
      <c r="C2900"/>
      <c r="D2900"/>
      <c r="E2900"/>
      <c r="F2900" s="61"/>
      <c r="G2900" s="196" t="e">
        <f>VLOOKUP(D2900,sku归属!A:B,2,0)</f>
        <v>#N/A</v>
      </c>
      <c r="K2900" s="193"/>
      <c r="L2900" s="194"/>
      <c r="M2900" s="195"/>
    </row>
    <row r="2901" spans="1:13" s="61" customFormat="1" customHeight="1">
      <c r="A2901"/>
      <c r="B2901"/>
      <c r="C2901"/>
      <c r="D2901"/>
      <c r="E2901"/>
      <c r="F2901" s="61"/>
      <c r="G2901" s="196" t="e">
        <f>VLOOKUP(D2901,sku归属!A:B,2,0)</f>
        <v>#N/A</v>
      </c>
      <c r="K2901" s="193"/>
      <c r="L2901" s="194"/>
      <c r="M2901" s="195"/>
    </row>
    <row r="2902" spans="1:13" s="61" customFormat="1" customHeight="1">
      <c r="A2902"/>
      <c r="B2902"/>
      <c r="C2902"/>
      <c r="D2902"/>
      <c r="E2902"/>
      <c r="F2902" s="61"/>
      <c r="G2902" s="196" t="e">
        <f>VLOOKUP(D2902,sku归属!A:B,2,0)</f>
        <v>#N/A</v>
      </c>
      <c r="K2902" s="193"/>
      <c r="L2902" s="194"/>
      <c r="M2902" s="195"/>
    </row>
    <row r="2903" spans="1:13" s="61" customFormat="1" customHeight="1">
      <c r="A2903"/>
      <c r="B2903"/>
      <c r="C2903"/>
      <c r="D2903"/>
      <c r="E2903"/>
      <c r="F2903" s="61"/>
      <c r="G2903" s="196" t="e">
        <f>VLOOKUP(D2903,sku归属!A:B,2,0)</f>
        <v>#N/A</v>
      </c>
      <c r="K2903" s="193"/>
      <c r="L2903" s="194"/>
      <c r="M2903" s="195"/>
    </row>
    <row r="2904" spans="1:13" s="61" customFormat="1" customHeight="1">
      <c r="A2904"/>
      <c r="B2904"/>
      <c r="C2904"/>
      <c r="D2904"/>
      <c r="E2904"/>
      <c r="F2904" s="61"/>
      <c r="G2904" s="196" t="e">
        <f>VLOOKUP(D2904,sku归属!A:B,2,0)</f>
        <v>#N/A</v>
      </c>
      <c r="K2904" s="193"/>
      <c r="L2904" s="194"/>
      <c r="M2904" s="195"/>
    </row>
    <row r="2905" spans="1:13" s="61" customFormat="1" customHeight="1">
      <c r="A2905"/>
      <c r="B2905"/>
      <c r="C2905"/>
      <c r="D2905"/>
      <c r="E2905"/>
      <c r="F2905" s="61"/>
      <c r="G2905" s="196" t="e">
        <f>VLOOKUP(D2905,sku归属!A:B,2,0)</f>
        <v>#N/A</v>
      </c>
      <c r="K2905" s="193"/>
      <c r="L2905" s="194"/>
      <c r="M2905" s="195"/>
    </row>
    <row r="2906" spans="1:13" s="61" customFormat="1" customHeight="1">
      <c r="A2906"/>
      <c r="B2906"/>
      <c r="C2906"/>
      <c r="D2906"/>
      <c r="E2906"/>
      <c r="F2906" s="61"/>
      <c r="G2906" s="196" t="e">
        <f>VLOOKUP(D2906,sku归属!A:B,2,0)</f>
        <v>#N/A</v>
      </c>
      <c r="K2906" s="193"/>
      <c r="L2906" s="194"/>
      <c r="M2906" s="195"/>
    </row>
    <row r="2907" spans="1:13" s="61" customFormat="1" customHeight="1">
      <c r="A2907"/>
      <c r="B2907"/>
      <c r="C2907"/>
      <c r="D2907"/>
      <c r="E2907"/>
      <c r="F2907" s="61"/>
      <c r="G2907" s="196" t="e">
        <f>VLOOKUP(D2907,sku归属!A:B,2,0)</f>
        <v>#N/A</v>
      </c>
      <c r="K2907" s="193"/>
      <c r="L2907" s="194"/>
      <c r="M2907" s="195"/>
    </row>
    <row r="2908" spans="1:13" s="61" customFormat="1" customHeight="1">
      <c r="A2908"/>
      <c r="B2908"/>
      <c r="C2908"/>
      <c r="D2908"/>
      <c r="E2908"/>
      <c r="F2908" s="61"/>
      <c r="G2908" s="196" t="e">
        <f>VLOOKUP(D2908,sku归属!A:B,2,0)</f>
        <v>#N/A</v>
      </c>
      <c r="K2908" s="193"/>
      <c r="L2908" s="194"/>
      <c r="M2908" s="195"/>
    </row>
    <row r="2909" spans="1:13" s="61" customFormat="1" customHeight="1">
      <c r="A2909"/>
      <c r="B2909"/>
      <c r="C2909"/>
      <c r="D2909"/>
      <c r="E2909"/>
      <c r="F2909" s="61"/>
      <c r="G2909" s="196" t="e">
        <f>VLOOKUP(D2909,sku归属!A:B,2,0)</f>
        <v>#N/A</v>
      </c>
      <c r="K2909" s="193"/>
      <c r="L2909" s="194"/>
      <c r="M2909" s="195"/>
    </row>
    <row r="2910" spans="1:13" s="61" customFormat="1" customHeight="1">
      <c r="A2910"/>
      <c r="B2910"/>
      <c r="C2910"/>
      <c r="D2910"/>
      <c r="E2910"/>
      <c r="F2910" s="61"/>
      <c r="G2910" s="196" t="e">
        <f>VLOOKUP(D2910,sku归属!A:B,2,0)</f>
        <v>#N/A</v>
      </c>
      <c r="K2910" s="193"/>
      <c r="L2910" s="194"/>
      <c r="M2910" s="195"/>
    </row>
    <row r="2911" spans="1:13" s="61" customFormat="1" customHeight="1">
      <c r="A2911"/>
      <c r="B2911"/>
      <c r="C2911"/>
      <c r="D2911"/>
      <c r="E2911"/>
      <c r="F2911" s="61"/>
      <c r="G2911" s="196" t="e">
        <f>VLOOKUP(D2911,sku归属!A:B,2,0)</f>
        <v>#N/A</v>
      </c>
      <c r="K2911" s="193"/>
      <c r="L2911" s="194"/>
      <c r="M2911" s="195"/>
    </row>
    <row r="2912" spans="1:13" s="61" customFormat="1" customHeight="1">
      <c r="A2912"/>
      <c r="B2912"/>
      <c r="C2912"/>
      <c r="D2912"/>
      <c r="E2912"/>
      <c r="F2912" s="61"/>
      <c r="G2912" s="196" t="e">
        <f>VLOOKUP(D2912,sku归属!A:B,2,0)</f>
        <v>#N/A</v>
      </c>
      <c r="K2912" s="193"/>
      <c r="L2912" s="194"/>
      <c r="M2912" s="195"/>
    </row>
    <row r="2913" spans="1:13" s="61" customFormat="1" customHeight="1">
      <c r="A2913"/>
      <c r="B2913"/>
      <c r="C2913"/>
      <c r="D2913"/>
      <c r="E2913"/>
      <c r="F2913" s="61"/>
      <c r="G2913" s="196" t="e">
        <f>VLOOKUP(D2913,sku归属!A:B,2,0)</f>
        <v>#N/A</v>
      </c>
      <c r="K2913" s="193"/>
      <c r="L2913" s="194"/>
      <c r="M2913" s="195"/>
    </row>
    <row r="2914" spans="1:13" s="61" customFormat="1" customHeight="1">
      <c r="A2914"/>
      <c r="B2914"/>
      <c r="C2914"/>
      <c r="D2914"/>
      <c r="E2914"/>
      <c r="F2914" s="61"/>
      <c r="G2914" s="196" t="e">
        <f>VLOOKUP(D2914,sku归属!A:B,2,0)</f>
        <v>#N/A</v>
      </c>
      <c r="K2914" s="193"/>
      <c r="L2914" s="194"/>
      <c r="M2914" s="195"/>
    </row>
    <row r="2915" spans="1:13" s="61" customFormat="1" customHeight="1">
      <c r="A2915"/>
      <c r="B2915"/>
      <c r="C2915"/>
      <c r="D2915"/>
      <c r="E2915"/>
      <c r="F2915" s="61"/>
      <c r="G2915" s="196" t="e">
        <f>VLOOKUP(D2915,sku归属!A:B,2,0)</f>
        <v>#N/A</v>
      </c>
      <c r="K2915" s="193"/>
      <c r="L2915" s="194"/>
      <c r="M2915" s="195"/>
    </row>
    <row r="2916" spans="1:13" s="61" customFormat="1" customHeight="1">
      <c r="A2916"/>
      <c r="B2916"/>
      <c r="C2916"/>
      <c r="D2916"/>
      <c r="E2916"/>
      <c r="F2916" s="61"/>
      <c r="G2916" s="196" t="e">
        <f>VLOOKUP(D2916,sku归属!A:B,2,0)</f>
        <v>#N/A</v>
      </c>
      <c r="K2916" s="193"/>
      <c r="L2916" s="194"/>
      <c r="M2916" s="195"/>
    </row>
    <row r="2917" spans="1:13" s="61" customFormat="1" customHeight="1">
      <c r="A2917"/>
      <c r="B2917"/>
      <c r="C2917"/>
      <c r="D2917"/>
      <c r="E2917"/>
      <c r="F2917" s="61"/>
      <c r="G2917" s="196" t="e">
        <f>VLOOKUP(D2917,sku归属!A:B,2,0)</f>
        <v>#N/A</v>
      </c>
      <c r="K2917" s="193"/>
      <c r="L2917" s="194"/>
      <c r="M2917" s="195"/>
    </row>
    <row r="2918" spans="1:13" s="61" customFormat="1" customHeight="1">
      <c r="A2918"/>
      <c r="B2918"/>
      <c r="C2918"/>
      <c r="D2918"/>
      <c r="E2918"/>
      <c r="F2918" s="61"/>
      <c r="G2918" s="196" t="e">
        <f>VLOOKUP(D2918,sku归属!A:B,2,0)</f>
        <v>#N/A</v>
      </c>
      <c r="K2918" s="193"/>
      <c r="L2918" s="194"/>
      <c r="M2918" s="195"/>
    </row>
    <row r="2919" spans="1:13" s="61" customFormat="1" customHeight="1">
      <c r="A2919"/>
      <c r="B2919"/>
      <c r="C2919"/>
      <c r="D2919"/>
      <c r="E2919"/>
      <c r="F2919" s="61"/>
      <c r="G2919" s="196" t="e">
        <f>VLOOKUP(D2919,sku归属!A:B,2,0)</f>
        <v>#N/A</v>
      </c>
      <c r="K2919" s="193"/>
      <c r="L2919" s="194"/>
      <c r="M2919" s="195"/>
    </row>
    <row r="2920" spans="1:13" s="61" customFormat="1" customHeight="1">
      <c r="A2920"/>
      <c r="B2920"/>
      <c r="C2920"/>
      <c r="D2920"/>
      <c r="E2920"/>
      <c r="F2920" s="61"/>
      <c r="G2920" s="196" t="e">
        <f>VLOOKUP(D2920,sku归属!A:B,2,0)</f>
        <v>#N/A</v>
      </c>
      <c r="K2920" s="193"/>
      <c r="L2920" s="194"/>
      <c r="M2920" s="195"/>
    </row>
    <row r="2921" spans="1:13" s="61" customFormat="1" customHeight="1">
      <c r="A2921"/>
      <c r="B2921"/>
      <c r="C2921"/>
      <c r="D2921"/>
      <c r="E2921"/>
      <c r="F2921" s="61"/>
      <c r="G2921" s="196" t="e">
        <f>VLOOKUP(D2921,sku归属!A:B,2,0)</f>
        <v>#N/A</v>
      </c>
      <c r="K2921" s="193"/>
      <c r="L2921" s="194"/>
      <c r="M2921" s="195"/>
    </row>
    <row r="2922" spans="1:13" s="61" customFormat="1" customHeight="1">
      <c r="A2922"/>
      <c r="B2922"/>
      <c r="C2922"/>
      <c r="D2922"/>
      <c r="E2922"/>
      <c r="F2922" s="61"/>
      <c r="G2922" s="196" t="e">
        <f>VLOOKUP(D2922,sku归属!A:B,2,0)</f>
        <v>#N/A</v>
      </c>
      <c r="K2922" s="193"/>
      <c r="L2922" s="194"/>
      <c r="M2922" s="195"/>
    </row>
    <row r="2923" spans="1:13" s="61" customFormat="1" customHeight="1">
      <c r="A2923"/>
      <c r="B2923"/>
      <c r="C2923"/>
      <c r="D2923"/>
      <c r="E2923"/>
      <c r="F2923" s="61"/>
      <c r="G2923" s="196" t="e">
        <f>VLOOKUP(D2923,sku归属!A:B,2,0)</f>
        <v>#N/A</v>
      </c>
      <c r="K2923" s="193"/>
      <c r="L2923" s="194"/>
      <c r="M2923" s="195"/>
    </row>
    <row r="2924" spans="1:13" s="61" customFormat="1" customHeight="1">
      <c r="A2924"/>
      <c r="B2924"/>
      <c r="C2924"/>
      <c r="D2924"/>
      <c r="E2924"/>
      <c r="F2924" s="61"/>
      <c r="G2924" s="196" t="e">
        <f>VLOOKUP(D2924,sku归属!A:B,2,0)</f>
        <v>#N/A</v>
      </c>
      <c r="K2924" s="193"/>
      <c r="L2924" s="194"/>
      <c r="M2924" s="195"/>
    </row>
    <row r="2925" spans="1:13" s="61" customFormat="1" customHeight="1">
      <c r="A2925"/>
      <c r="B2925"/>
      <c r="C2925"/>
      <c r="D2925"/>
      <c r="E2925"/>
      <c r="F2925" s="61"/>
      <c r="G2925" s="196" t="e">
        <f>VLOOKUP(D2925,sku归属!A:B,2,0)</f>
        <v>#N/A</v>
      </c>
      <c r="K2925" s="193"/>
      <c r="L2925" s="194"/>
      <c r="M2925" s="195"/>
    </row>
    <row r="2926" spans="1:13" s="61" customFormat="1" customHeight="1">
      <c r="A2926"/>
      <c r="B2926"/>
      <c r="C2926"/>
      <c r="D2926"/>
      <c r="E2926"/>
      <c r="F2926" s="61"/>
      <c r="G2926" s="196" t="e">
        <f>VLOOKUP(D2926,sku归属!A:B,2,0)</f>
        <v>#N/A</v>
      </c>
      <c r="K2926" s="193"/>
      <c r="L2926" s="194"/>
      <c r="M2926" s="195"/>
    </row>
    <row r="2927" spans="1:13" s="61" customFormat="1" customHeight="1">
      <c r="A2927"/>
      <c r="B2927"/>
      <c r="C2927"/>
      <c r="D2927"/>
      <c r="E2927"/>
      <c r="F2927" s="61"/>
      <c r="G2927" s="196" t="e">
        <f>VLOOKUP(D2927,sku归属!A:B,2,0)</f>
        <v>#N/A</v>
      </c>
      <c r="K2927" s="193"/>
      <c r="L2927" s="194"/>
      <c r="M2927" s="195"/>
    </row>
    <row r="2928" spans="1:13" s="61" customFormat="1" customHeight="1">
      <c r="A2928"/>
      <c r="B2928"/>
      <c r="C2928"/>
      <c r="D2928"/>
      <c r="E2928"/>
      <c r="F2928" s="61"/>
      <c r="G2928" s="196" t="e">
        <f>VLOOKUP(D2928,sku归属!A:B,2,0)</f>
        <v>#N/A</v>
      </c>
      <c r="K2928" s="193"/>
      <c r="L2928" s="194"/>
      <c r="M2928" s="195"/>
    </row>
    <row r="2929" spans="1:13" s="61" customFormat="1" customHeight="1">
      <c r="A2929"/>
      <c r="B2929"/>
      <c r="C2929"/>
      <c r="D2929"/>
      <c r="E2929"/>
      <c r="F2929" s="61"/>
      <c r="G2929" s="196" t="e">
        <f>VLOOKUP(D2929,sku归属!A:B,2,0)</f>
        <v>#N/A</v>
      </c>
      <c r="K2929" s="193"/>
      <c r="L2929" s="194"/>
      <c r="M2929" s="195"/>
    </row>
    <row r="2930" spans="1:13" s="61" customFormat="1" customHeight="1">
      <c r="A2930"/>
      <c r="B2930"/>
      <c r="C2930"/>
      <c r="D2930"/>
      <c r="E2930"/>
      <c r="F2930" s="61"/>
      <c r="G2930" s="196" t="e">
        <f>VLOOKUP(D2930,sku归属!A:B,2,0)</f>
        <v>#N/A</v>
      </c>
      <c r="K2930" s="193"/>
      <c r="L2930" s="194"/>
      <c r="M2930" s="195"/>
    </row>
    <row r="2931" spans="1:13" s="61" customFormat="1" customHeight="1">
      <c r="A2931"/>
      <c r="B2931"/>
      <c r="C2931"/>
      <c r="D2931"/>
      <c r="E2931"/>
      <c r="F2931" s="61"/>
      <c r="G2931" s="196" t="e">
        <f>VLOOKUP(D2931,sku归属!A:B,2,0)</f>
        <v>#N/A</v>
      </c>
      <c r="K2931" s="193"/>
      <c r="L2931" s="194"/>
      <c r="M2931" s="195"/>
    </row>
    <row r="2932" spans="1:13" s="61" customFormat="1" customHeight="1">
      <c r="A2932"/>
      <c r="B2932"/>
      <c r="C2932"/>
      <c r="D2932"/>
      <c r="E2932"/>
      <c r="F2932" s="61"/>
      <c r="G2932" s="196" t="e">
        <f>VLOOKUP(D2932,sku归属!A:B,2,0)</f>
        <v>#N/A</v>
      </c>
      <c r="K2932" s="193"/>
      <c r="L2932" s="194"/>
      <c r="M2932" s="195"/>
    </row>
    <row r="2933" spans="1:13" s="61" customFormat="1" customHeight="1">
      <c r="A2933"/>
      <c r="B2933"/>
      <c r="C2933"/>
      <c r="D2933"/>
      <c r="E2933"/>
      <c r="F2933" s="61"/>
      <c r="G2933" s="196" t="e">
        <f>VLOOKUP(D2933,sku归属!A:B,2,0)</f>
        <v>#N/A</v>
      </c>
      <c r="K2933" s="193"/>
      <c r="L2933" s="194"/>
      <c r="M2933" s="195"/>
    </row>
    <row r="2934" spans="1:13" s="61" customFormat="1" customHeight="1">
      <c r="A2934"/>
      <c r="B2934"/>
      <c r="C2934"/>
      <c r="D2934"/>
      <c r="E2934"/>
      <c r="F2934" s="61"/>
      <c r="G2934" s="196" t="e">
        <f>VLOOKUP(D2934,sku归属!A:B,2,0)</f>
        <v>#N/A</v>
      </c>
      <c r="K2934" s="193"/>
      <c r="L2934" s="194"/>
      <c r="M2934" s="195"/>
    </row>
    <row r="2935" spans="1:13" s="61" customFormat="1" customHeight="1">
      <c r="A2935"/>
      <c r="B2935"/>
      <c r="C2935"/>
      <c r="D2935"/>
      <c r="E2935"/>
      <c r="F2935" s="61"/>
      <c r="G2935" s="196" t="e">
        <f>VLOOKUP(D2935,sku归属!A:B,2,0)</f>
        <v>#N/A</v>
      </c>
      <c r="K2935" s="193"/>
      <c r="L2935" s="194"/>
      <c r="M2935" s="195"/>
    </row>
    <row r="2936" spans="1:13" s="61" customFormat="1" customHeight="1">
      <c r="A2936"/>
      <c r="B2936"/>
      <c r="C2936"/>
      <c r="D2936"/>
      <c r="E2936"/>
      <c r="F2936" s="61"/>
      <c r="G2936" s="196" t="e">
        <f>VLOOKUP(D2936,sku归属!A:B,2,0)</f>
        <v>#N/A</v>
      </c>
      <c r="K2936" s="193"/>
      <c r="L2936" s="194"/>
      <c r="M2936" s="195"/>
    </row>
    <row r="2937" spans="1:13" s="61" customFormat="1" customHeight="1">
      <c r="A2937"/>
      <c r="B2937"/>
      <c r="C2937"/>
      <c r="D2937"/>
      <c r="E2937"/>
      <c r="F2937" s="61"/>
      <c r="G2937" s="196" t="e">
        <f>VLOOKUP(D2937,sku归属!A:B,2,0)</f>
        <v>#N/A</v>
      </c>
      <c r="K2937" s="193"/>
      <c r="L2937" s="194"/>
      <c r="M2937" s="195"/>
    </row>
    <row r="2938" spans="1:13" s="61" customFormat="1" customHeight="1">
      <c r="A2938"/>
      <c r="B2938"/>
      <c r="C2938"/>
      <c r="D2938"/>
      <c r="E2938"/>
      <c r="F2938" s="61"/>
      <c r="G2938" s="196" t="e">
        <f>VLOOKUP(D2938,sku归属!A:B,2,0)</f>
        <v>#N/A</v>
      </c>
      <c r="K2938" s="193"/>
      <c r="L2938" s="194"/>
      <c r="M2938" s="195"/>
    </row>
    <row r="2939" spans="1:13" s="61" customFormat="1" customHeight="1">
      <c r="A2939"/>
      <c r="B2939"/>
      <c r="C2939"/>
      <c r="D2939"/>
      <c r="E2939"/>
      <c r="F2939" s="61"/>
      <c r="G2939" s="196" t="e">
        <f>VLOOKUP(D2939,sku归属!A:B,2,0)</f>
        <v>#N/A</v>
      </c>
      <c r="K2939" s="193"/>
      <c r="L2939" s="194"/>
      <c r="M2939" s="195"/>
    </row>
    <row r="2940" spans="1:13" s="61" customFormat="1" customHeight="1">
      <c r="A2940"/>
      <c r="B2940"/>
      <c r="C2940"/>
      <c r="D2940"/>
      <c r="E2940"/>
      <c r="F2940" s="61"/>
      <c r="G2940" s="196" t="e">
        <f>VLOOKUP(D2940,sku归属!A:B,2,0)</f>
        <v>#N/A</v>
      </c>
      <c r="K2940" s="193"/>
      <c r="L2940" s="194"/>
      <c r="M2940" s="195"/>
    </row>
    <row r="2941" spans="1:13" s="61" customFormat="1" customHeight="1">
      <c r="A2941"/>
      <c r="B2941"/>
      <c r="C2941"/>
      <c r="D2941"/>
      <c r="E2941"/>
      <c r="F2941" s="61"/>
      <c r="G2941" s="196" t="e">
        <f>VLOOKUP(D2941,sku归属!A:B,2,0)</f>
        <v>#N/A</v>
      </c>
      <c r="K2941" s="193"/>
      <c r="L2941" s="194"/>
      <c r="M2941" s="195"/>
    </row>
    <row r="2942" spans="1:13" s="61" customFormat="1" customHeight="1">
      <c r="A2942"/>
      <c r="B2942"/>
      <c r="C2942"/>
      <c r="D2942"/>
      <c r="E2942"/>
      <c r="F2942" s="61"/>
      <c r="G2942" s="196" t="e">
        <f>VLOOKUP(D2942,sku归属!A:B,2,0)</f>
        <v>#N/A</v>
      </c>
      <c r="K2942" s="193"/>
      <c r="L2942" s="194"/>
      <c r="M2942" s="195"/>
    </row>
    <row r="2943" spans="1:13" s="61" customFormat="1" customHeight="1">
      <c r="A2943"/>
      <c r="B2943"/>
      <c r="C2943"/>
      <c r="D2943"/>
      <c r="E2943"/>
      <c r="F2943" s="61"/>
      <c r="G2943" s="196" t="e">
        <f>VLOOKUP(D2943,sku归属!A:B,2,0)</f>
        <v>#N/A</v>
      </c>
      <c r="K2943" s="193"/>
      <c r="L2943" s="194"/>
      <c r="M2943" s="195"/>
    </row>
    <row r="2944" spans="1:13" s="61" customFormat="1" customHeight="1">
      <c r="A2944"/>
      <c r="B2944"/>
      <c r="C2944"/>
      <c r="D2944"/>
      <c r="E2944"/>
      <c r="F2944" s="61"/>
      <c r="G2944" s="196" t="e">
        <f>VLOOKUP(D2944,sku归属!A:B,2,0)</f>
        <v>#N/A</v>
      </c>
      <c r="K2944" s="193"/>
      <c r="L2944" s="194"/>
      <c r="M2944" s="195"/>
    </row>
    <row r="2945" spans="1:13" s="61" customFormat="1" customHeight="1">
      <c r="A2945"/>
      <c r="B2945"/>
      <c r="C2945"/>
      <c r="D2945"/>
      <c r="E2945"/>
      <c r="F2945" s="61"/>
      <c r="G2945" s="196" t="e">
        <f>VLOOKUP(D2945,sku归属!A:B,2,0)</f>
        <v>#N/A</v>
      </c>
      <c r="K2945" s="193"/>
      <c r="L2945" s="194"/>
      <c r="M2945" s="195"/>
    </row>
    <row r="2946" spans="1:13" s="61" customFormat="1" customHeight="1">
      <c r="A2946"/>
      <c r="B2946"/>
      <c r="C2946"/>
      <c r="D2946"/>
      <c r="E2946"/>
      <c r="F2946" s="61"/>
      <c r="G2946" s="196" t="e">
        <f>VLOOKUP(D2946,sku归属!A:B,2,0)</f>
        <v>#N/A</v>
      </c>
      <c r="K2946" s="193"/>
      <c r="L2946" s="194"/>
      <c r="M2946" s="195"/>
    </row>
    <row r="2947" spans="1:13" s="61" customFormat="1" customHeight="1">
      <c r="A2947"/>
      <c r="B2947"/>
      <c r="C2947"/>
      <c r="D2947"/>
      <c r="E2947"/>
      <c r="F2947" s="61"/>
      <c r="G2947" s="196" t="e">
        <f>VLOOKUP(D2947,sku归属!A:B,2,0)</f>
        <v>#N/A</v>
      </c>
      <c r="K2947" s="193"/>
      <c r="L2947" s="194"/>
      <c r="M2947" s="195"/>
    </row>
    <row r="2948" spans="1:13" s="61" customFormat="1" customHeight="1">
      <c r="A2948"/>
      <c r="B2948"/>
      <c r="C2948"/>
      <c r="D2948"/>
      <c r="E2948"/>
      <c r="F2948" s="61"/>
      <c r="G2948" s="196" t="e">
        <f>VLOOKUP(D2948,sku归属!A:B,2,0)</f>
        <v>#N/A</v>
      </c>
      <c r="K2948" s="193"/>
      <c r="L2948" s="194"/>
      <c r="M2948" s="195"/>
    </row>
    <row r="2949" spans="1:13" s="61" customFormat="1" customHeight="1">
      <c r="A2949"/>
      <c r="B2949"/>
      <c r="C2949"/>
      <c r="D2949"/>
      <c r="E2949"/>
      <c r="F2949" s="61"/>
      <c r="G2949" s="196" t="e">
        <f>VLOOKUP(D2949,sku归属!A:B,2,0)</f>
        <v>#N/A</v>
      </c>
      <c r="K2949" s="193"/>
      <c r="L2949" s="194"/>
      <c r="M2949" s="195"/>
    </row>
    <row r="2950" spans="1:13" s="61" customFormat="1" customHeight="1">
      <c r="A2950"/>
      <c r="B2950"/>
      <c r="C2950"/>
      <c r="D2950"/>
      <c r="E2950"/>
      <c r="F2950" s="61"/>
      <c r="G2950" s="196" t="e">
        <f>VLOOKUP(D2950,sku归属!A:B,2,0)</f>
        <v>#N/A</v>
      </c>
      <c r="K2950" s="193"/>
      <c r="L2950" s="194"/>
      <c r="M2950" s="195"/>
    </row>
    <row r="2951" spans="1:13" s="61" customFormat="1" customHeight="1">
      <c r="A2951"/>
      <c r="B2951"/>
      <c r="C2951"/>
      <c r="D2951"/>
      <c r="E2951"/>
      <c r="F2951" s="61"/>
      <c r="G2951" s="196" t="e">
        <f>VLOOKUP(D2951,sku归属!A:B,2,0)</f>
        <v>#N/A</v>
      </c>
      <c r="K2951" s="193"/>
      <c r="L2951" s="194"/>
      <c r="M2951" s="195"/>
    </row>
    <row r="2952" spans="1:13" s="61" customFormat="1" customHeight="1">
      <c r="A2952"/>
      <c r="B2952"/>
      <c r="C2952"/>
      <c r="D2952"/>
      <c r="E2952"/>
      <c r="F2952" s="61"/>
      <c r="G2952" s="196" t="e">
        <f>VLOOKUP(D2952,sku归属!A:B,2,0)</f>
        <v>#N/A</v>
      </c>
      <c r="K2952" s="193"/>
      <c r="L2952" s="194"/>
      <c r="M2952" s="195"/>
    </row>
    <row r="2953" spans="1:13" s="61" customFormat="1" customHeight="1">
      <c r="A2953"/>
      <c r="B2953"/>
      <c r="C2953"/>
      <c r="D2953"/>
      <c r="E2953"/>
      <c r="F2953" s="61"/>
      <c r="G2953" s="196" t="e">
        <f>VLOOKUP(D2953,sku归属!A:B,2,0)</f>
        <v>#N/A</v>
      </c>
      <c r="K2953" s="193"/>
      <c r="L2953" s="194"/>
      <c r="M2953" s="195"/>
    </row>
    <row r="2954" spans="1:13" s="61" customFormat="1" customHeight="1">
      <c r="A2954"/>
      <c r="B2954"/>
      <c r="C2954"/>
      <c r="D2954"/>
      <c r="E2954"/>
      <c r="F2954" s="61"/>
      <c r="G2954" s="196" t="e">
        <f>VLOOKUP(D2954,sku归属!A:B,2,0)</f>
        <v>#N/A</v>
      </c>
      <c r="K2954" s="193"/>
      <c r="L2954" s="194"/>
      <c r="M2954" s="195"/>
    </row>
    <row r="2955" spans="1:13" s="61" customFormat="1" customHeight="1">
      <c r="A2955"/>
      <c r="B2955"/>
      <c r="C2955"/>
      <c r="D2955"/>
      <c r="E2955"/>
      <c r="F2955" s="61"/>
      <c r="G2955" s="196" t="e">
        <f>VLOOKUP(D2955,sku归属!A:B,2,0)</f>
        <v>#N/A</v>
      </c>
      <c r="K2955" s="193"/>
      <c r="L2955" s="194"/>
      <c r="M2955" s="195"/>
    </row>
    <row r="2956" spans="1:13" s="61" customFormat="1" customHeight="1">
      <c r="A2956"/>
      <c r="B2956"/>
      <c r="C2956"/>
      <c r="D2956"/>
      <c r="E2956"/>
      <c r="F2956" s="61"/>
      <c r="G2956" s="196" t="e">
        <f>VLOOKUP(D2956,sku归属!A:B,2,0)</f>
        <v>#N/A</v>
      </c>
      <c r="K2956" s="193"/>
      <c r="L2956" s="194"/>
      <c r="M2956" s="195"/>
    </row>
    <row r="2957" spans="1:13" s="61" customFormat="1" customHeight="1">
      <c r="A2957"/>
      <c r="B2957"/>
      <c r="C2957"/>
      <c r="D2957"/>
      <c r="E2957"/>
      <c r="F2957" s="61"/>
      <c r="G2957" s="196" t="e">
        <f>VLOOKUP(D2957,sku归属!A:B,2,0)</f>
        <v>#N/A</v>
      </c>
      <c r="K2957" s="193"/>
      <c r="L2957" s="194"/>
      <c r="M2957" s="195"/>
    </row>
    <row r="2958" spans="1:13" s="61" customFormat="1" customHeight="1">
      <c r="A2958"/>
      <c r="B2958"/>
      <c r="C2958"/>
      <c r="D2958"/>
      <c r="E2958"/>
      <c r="F2958" s="61"/>
      <c r="G2958" s="196" t="e">
        <f>VLOOKUP(D2958,sku归属!A:B,2,0)</f>
        <v>#N/A</v>
      </c>
      <c r="K2958" s="193"/>
      <c r="L2958" s="194"/>
      <c r="M2958" s="195"/>
    </row>
    <row r="2959" spans="1:13" s="61" customFormat="1" customHeight="1">
      <c r="A2959"/>
      <c r="B2959"/>
      <c r="C2959"/>
      <c r="D2959"/>
      <c r="E2959"/>
      <c r="F2959" s="61"/>
      <c r="G2959" s="196" t="e">
        <f>VLOOKUP(D2959,sku归属!A:B,2,0)</f>
        <v>#N/A</v>
      </c>
      <c r="K2959" s="193"/>
      <c r="L2959" s="194"/>
      <c r="M2959" s="195"/>
    </row>
    <row r="2960" spans="1:13" s="61" customFormat="1" customHeight="1">
      <c r="A2960"/>
      <c r="B2960"/>
      <c r="C2960"/>
      <c r="D2960"/>
      <c r="E2960"/>
      <c r="F2960" s="61"/>
      <c r="G2960" s="196" t="e">
        <f>VLOOKUP(D2960,sku归属!A:B,2,0)</f>
        <v>#N/A</v>
      </c>
      <c r="K2960" s="193"/>
      <c r="L2960" s="194"/>
      <c r="M2960" s="195"/>
    </row>
    <row r="2961" spans="1:13" s="61" customFormat="1" customHeight="1">
      <c r="A2961"/>
      <c r="B2961"/>
      <c r="C2961"/>
      <c r="D2961"/>
      <c r="E2961"/>
      <c r="F2961" s="61"/>
      <c r="G2961" s="196" t="e">
        <f>VLOOKUP(D2961,sku归属!A:B,2,0)</f>
        <v>#N/A</v>
      </c>
      <c r="K2961" s="193"/>
      <c r="L2961" s="194"/>
      <c r="M2961" s="195"/>
    </row>
    <row r="2962" spans="1:13" s="61" customFormat="1" customHeight="1">
      <c r="A2962"/>
      <c r="B2962"/>
      <c r="C2962"/>
      <c r="D2962"/>
      <c r="E2962"/>
      <c r="F2962" s="61"/>
      <c r="G2962" s="196" t="e">
        <f>VLOOKUP(D2962,sku归属!A:B,2,0)</f>
        <v>#N/A</v>
      </c>
      <c r="K2962" s="193"/>
      <c r="L2962" s="194"/>
      <c r="M2962" s="195"/>
    </row>
    <row r="2963" spans="1:13" s="61" customFormat="1" customHeight="1">
      <c r="A2963"/>
      <c r="B2963"/>
      <c r="C2963"/>
      <c r="D2963"/>
      <c r="E2963"/>
      <c r="F2963" s="61"/>
      <c r="G2963" s="196" t="e">
        <f>VLOOKUP(D2963,sku归属!A:B,2,0)</f>
        <v>#N/A</v>
      </c>
      <c r="K2963" s="193"/>
      <c r="L2963" s="194"/>
      <c r="M2963" s="195"/>
    </row>
    <row r="2964" spans="1:13" s="61" customFormat="1" customHeight="1">
      <c r="A2964"/>
      <c r="B2964"/>
      <c r="C2964"/>
      <c r="D2964"/>
      <c r="E2964"/>
      <c r="F2964" s="61"/>
      <c r="G2964" s="196" t="e">
        <f>VLOOKUP(D2964,sku归属!A:B,2,0)</f>
        <v>#N/A</v>
      </c>
      <c r="K2964" s="193"/>
      <c r="L2964" s="194"/>
      <c r="M2964" s="195"/>
    </row>
    <row r="2965" spans="1:13" s="61" customFormat="1" customHeight="1">
      <c r="A2965"/>
      <c r="B2965"/>
      <c r="C2965"/>
      <c r="D2965"/>
      <c r="E2965"/>
      <c r="F2965" s="61"/>
      <c r="G2965" s="196" t="e">
        <f>VLOOKUP(D2965,sku归属!A:B,2,0)</f>
        <v>#N/A</v>
      </c>
      <c r="K2965" s="193"/>
      <c r="L2965" s="194"/>
      <c r="M2965" s="195"/>
    </row>
    <row r="2966" spans="1:13" s="61" customFormat="1" customHeight="1">
      <c r="A2966"/>
      <c r="B2966"/>
      <c r="C2966"/>
      <c r="D2966"/>
      <c r="E2966"/>
      <c r="F2966" s="61"/>
      <c r="G2966" s="196" t="e">
        <f>VLOOKUP(D2966,sku归属!A:B,2,0)</f>
        <v>#N/A</v>
      </c>
      <c r="K2966" s="193"/>
      <c r="L2966" s="194"/>
      <c r="M2966" s="195"/>
    </row>
    <row r="2967" spans="1:13" s="61" customFormat="1" customHeight="1">
      <c r="A2967"/>
      <c r="B2967"/>
      <c r="C2967"/>
      <c r="D2967"/>
      <c r="E2967"/>
      <c r="F2967" s="61"/>
      <c r="G2967" s="196" t="e">
        <f>VLOOKUP(D2967,sku归属!A:B,2,0)</f>
        <v>#N/A</v>
      </c>
      <c r="K2967" s="193"/>
      <c r="L2967" s="194"/>
      <c r="M2967" s="195"/>
    </row>
    <row r="2968" spans="1:13" s="61" customFormat="1" customHeight="1">
      <c r="A2968"/>
      <c r="B2968"/>
      <c r="C2968"/>
      <c r="D2968"/>
      <c r="E2968"/>
      <c r="F2968" s="61"/>
      <c r="G2968" s="196" t="e">
        <f>VLOOKUP(D2968,sku归属!A:B,2,0)</f>
        <v>#N/A</v>
      </c>
      <c r="K2968" s="193"/>
      <c r="L2968" s="194"/>
      <c r="M2968" s="195"/>
    </row>
    <row r="2969" spans="1:13" s="61" customFormat="1" customHeight="1">
      <c r="A2969"/>
      <c r="B2969"/>
      <c r="C2969"/>
      <c r="D2969"/>
      <c r="E2969"/>
      <c r="F2969" s="61"/>
      <c r="G2969" s="196" t="e">
        <f>VLOOKUP(D2969,sku归属!A:B,2,0)</f>
        <v>#N/A</v>
      </c>
      <c r="K2969" s="193"/>
      <c r="L2969" s="194"/>
      <c r="M2969" s="195"/>
    </row>
    <row r="2970" spans="1:13" s="61" customFormat="1" customHeight="1">
      <c r="A2970"/>
      <c r="B2970"/>
      <c r="C2970"/>
      <c r="D2970"/>
      <c r="E2970"/>
      <c r="F2970" s="61"/>
      <c r="G2970" s="196" t="e">
        <f>VLOOKUP(D2970,sku归属!A:B,2,0)</f>
        <v>#N/A</v>
      </c>
      <c r="K2970" s="193"/>
      <c r="L2970" s="194"/>
      <c r="M2970" s="195"/>
    </row>
    <row r="2971" spans="1:13" s="61" customFormat="1" customHeight="1">
      <c r="A2971"/>
      <c r="B2971"/>
      <c r="C2971"/>
      <c r="D2971"/>
      <c r="E2971"/>
      <c r="F2971" s="61"/>
      <c r="G2971" s="196" t="e">
        <f>VLOOKUP(D2971,sku归属!A:B,2,0)</f>
        <v>#N/A</v>
      </c>
      <c r="K2971" s="193"/>
      <c r="L2971" s="194"/>
      <c r="M2971" s="195"/>
    </row>
    <row r="2972" spans="1:13" s="61" customFormat="1" customHeight="1">
      <c r="A2972"/>
      <c r="B2972"/>
      <c r="C2972"/>
      <c r="D2972"/>
      <c r="E2972"/>
      <c r="F2972" s="61"/>
      <c r="G2972" s="196" t="e">
        <f>VLOOKUP(D2972,sku归属!A:B,2,0)</f>
        <v>#N/A</v>
      </c>
      <c r="K2972" s="193"/>
      <c r="L2972" s="194"/>
      <c r="M2972" s="195"/>
    </row>
    <row r="2973" spans="1:13" s="61" customFormat="1" customHeight="1">
      <c r="A2973"/>
      <c r="B2973"/>
      <c r="C2973"/>
      <c r="D2973"/>
      <c r="E2973"/>
      <c r="F2973" s="61"/>
      <c r="G2973" s="196" t="e">
        <f>VLOOKUP(D2973,sku归属!A:B,2,0)</f>
        <v>#N/A</v>
      </c>
      <c r="K2973" s="193"/>
      <c r="L2973" s="194"/>
      <c r="M2973" s="195"/>
    </row>
    <row r="2974" spans="1:13" s="61" customFormat="1" customHeight="1">
      <c r="A2974"/>
      <c r="B2974"/>
      <c r="C2974"/>
      <c r="D2974"/>
      <c r="E2974"/>
      <c r="F2974" s="61"/>
      <c r="G2974" s="196" t="e">
        <f>VLOOKUP(D2974,sku归属!A:B,2,0)</f>
        <v>#N/A</v>
      </c>
      <c r="K2974" s="193"/>
      <c r="L2974" s="194"/>
      <c r="M2974" s="195"/>
    </row>
    <row r="2975" spans="1:13" s="61" customFormat="1" customHeight="1">
      <c r="A2975"/>
      <c r="B2975"/>
      <c r="C2975"/>
      <c r="D2975"/>
      <c r="E2975"/>
      <c r="F2975" s="61"/>
      <c r="G2975" s="196" t="e">
        <f>VLOOKUP(D2975,sku归属!A:B,2,0)</f>
        <v>#N/A</v>
      </c>
      <c r="K2975" s="193"/>
      <c r="L2975" s="194"/>
      <c r="M2975" s="195"/>
    </row>
    <row r="2976" spans="1:13" s="61" customFormat="1" customHeight="1">
      <c r="A2976"/>
      <c r="B2976"/>
      <c r="C2976"/>
      <c r="D2976"/>
      <c r="E2976"/>
      <c r="F2976" s="61"/>
      <c r="G2976" s="196" t="e">
        <f>VLOOKUP(D2976,sku归属!A:B,2,0)</f>
        <v>#N/A</v>
      </c>
      <c r="K2976" s="193"/>
      <c r="L2976" s="194"/>
      <c r="M2976" s="195"/>
    </row>
    <row r="2977" spans="1:13" s="61" customFormat="1" customHeight="1">
      <c r="A2977"/>
      <c r="B2977"/>
      <c r="C2977"/>
      <c r="D2977"/>
      <c r="E2977"/>
      <c r="F2977" s="61"/>
      <c r="G2977" s="196" t="e">
        <f>VLOOKUP(D2977,sku归属!A:B,2,0)</f>
        <v>#N/A</v>
      </c>
      <c r="K2977" s="193"/>
      <c r="L2977" s="194"/>
      <c r="M2977" s="195"/>
    </row>
    <row r="2978" spans="1:13" s="61" customFormat="1" customHeight="1">
      <c r="A2978"/>
      <c r="B2978"/>
      <c r="C2978"/>
      <c r="D2978"/>
      <c r="E2978"/>
      <c r="F2978" s="61"/>
      <c r="G2978" s="196" t="e">
        <f>VLOOKUP(D2978,sku归属!A:B,2,0)</f>
        <v>#N/A</v>
      </c>
      <c r="K2978" s="193"/>
      <c r="L2978" s="194"/>
      <c r="M2978" s="195"/>
    </row>
    <row r="2979" spans="1:13" s="61" customFormat="1" customHeight="1">
      <c r="A2979"/>
      <c r="B2979"/>
      <c r="C2979"/>
      <c r="D2979"/>
      <c r="E2979"/>
      <c r="F2979" s="61"/>
      <c r="G2979" s="196" t="e">
        <f>VLOOKUP(D2979,sku归属!A:B,2,0)</f>
        <v>#N/A</v>
      </c>
      <c r="K2979" s="193"/>
      <c r="L2979" s="194"/>
      <c r="M2979" s="195"/>
    </row>
    <row r="2980" spans="1:13" s="61" customFormat="1" customHeight="1">
      <c r="A2980"/>
      <c r="B2980"/>
      <c r="C2980"/>
      <c r="D2980"/>
      <c r="E2980"/>
      <c r="F2980" s="61"/>
      <c r="G2980" s="196" t="e">
        <f>VLOOKUP(D2980,sku归属!A:B,2,0)</f>
        <v>#N/A</v>
      </c>
      <c r="K2980" s="193"/>
      <c r="L2980" s="194"/>
      <c r="M2980" s="195"/>
    </row>
    <row r="2981" spans="1:13" s="61" customFormat="1" customHeight="1">
      <c r="A2981"/>
      <c r="B2981"/>
      <c r="C2981"/>
      <c r="D2981"/>
      <c r="E2981"/>
      <c r="F2981" s="61"/>
      <c r="G2981" s="196" t="e">
        <f>VLOOKUP(D2981,sku归属!A:B,2,0)</f>
        <v>#N/A</v>
      </c>
      <c r="K2981" s="193"/>
      <c r="L2981" s="194"/>
      <c r="M2981" s="195"/>
    </row>
    <row r="2982" spans="1:13" s="61" customFormat="1" customHeight="1">
      <c r="A2982"/>
      <c r="B2982"/>
      <c r="C2982"/>
      <c r="D2982"/>
      <c r="E2982"/>
      <c r="F2982" s="61"/>
      <c r="G2982" s="196" t="e">
        <f>VLOOKUP(D2982,sku归属!A:B,2,0)</f>
        <v>#N/A</v>
      </c>
      <c r="K2982" s="193"/>
      <c r="L2982" s="194"/>
      <c r="M2982" s="195"/>
    </row>
    <row r="2983" spans="1:13" s="61" customFormat="1" customHeight="1">
      <c r="A2983"/>
      <c r="B2983"/>
      <c r="C2983"/>
      <c r="D2983"/>
      <c r="E2983"/>
      <c r="F2983" s="61"/>
      <c r="G2983" s="196" t="e">
        <f>VLOOKUP(D2983,sku归属!A:B,2,0)</f>
        <v>#N/A</v>
      </c>
      <c r="K2983" s="193"/>
      <c r="L2983" s="194"/>
      <c r="M2983" s="195"/>
    </row>
    <row r="2984" spans="1:13" s="61" customFormat="1" customHeight="1">
      <c r="A2984"/>
      <c r="B2984"/>
      <c r="C2984"/>
      <c r="D2984"/>
      <c r="E2984"/>
      <c r="F2984" s="61"/>
      <c r="G2984" s="196" t="e">
        <f>VLOOKUP(D2984,sku归属!A:B,2,0)</f>
        <v>#N/A</v>
      </c>
      <c r="K2984" s="193"/>
      <c r="L2984" s="194"/>
      <c r="M2984" s="195"/>
    </row>
    <row r="2985" spans="1:13" s="61" customFormat="1" customHeight="1">
      <c r="A2985"/>
      <c r="B2985"/>
      <c r="C2985"/>
      <c r="D2985"/>
      <c r="E2985"/>
      <c r="F2985" s="61"/>
      <c r="G2985" s="196" t="e">
        <f>VLOOKUP(D2985,sku归属!A:B,2,0)</f>
        <v>#N/A</v>
      </c>
      <c r="K2985" s="193"/>
      <c r="L2985" s="194"/>
      <c r="M2985" s="195"/>
    </row>
    <row r="2986" spans="1:13" s="61" customFormat="1" customHeight="1">
      <c r="A2986"/>
      <c r="B2986"/>
      <c r="C2986"/>
      <c r="D2986"/>
      <c r="E2986"/>
      <c r="F2986" s="61"/>
      <c r="G2986" s="196" t="e">
        <f>VLOOKUP(D2986,sku归属!A:B,2,0)</f>
        <v>#N/A</v>
      </c>
      <c r="K2986" s="193"/>
      <c r="L2986" s="194"/>
      <c r="M2986" s="195"/>
    </row>
    <row r="2987" spans="1:13" s="61" customFormat="1" customHeight="1">
      <c r="A2987"/>
      <c r="B2987"/>
      <c r="C2987"/>
      <c r="D2987"/>
      <c r="E2987"/>
      <c r="F2987" s="61"/>
      <c r="G2987" s="196" t="e">
        <f>VLOOKUP(D2987,sku归属!A:B,2,0)</f>
        <v>#N/A</v>
      </c>
      <c r="K2987" s="193"/>
      <c r="L2987" s="194"/>
      <c r="M2987" s="195"/>
    </row>
    <row r="2988" spans="1:13" s="61" customFormat="1" customHeight="1">
      <c r="A2988"/>
      <c r="B2988"/>
      <c r="C2988"/>
      <c r="D2988"/>
      <c r="E2988"/>
      <c r="F2988" s="61"/>
      <c r="G2988" s="196" t="e">
        <f>VLOOKUP(D2988,sku归属!A:B,2,0)</f>
        <v>#N/A</v>
      </c>
      <c r="K2988" s="193"/>
      <c r="L2988" s="194"/>
      <c r="M2988" s="195"/>
    </row>
    <row r="2989" spans="1:13" s="61" customFormat="1" customHeight="1">
      <c r="A2989"/>
      <c r="B2989"/>
      <c r="C2989"/>
      <c r="D2989"/>
      <c r="E2989"/>
      <c r="F2989" s="61"/>
      <c r="G2989" s="196" t="e">
        <f>VLOOKUP(D2989,sku归属!A:B,2,0)</f>
        <v>#N/A</v>
      </c>
      <c r="K2989" s="193"/>
      <c r="L2989" s="194"/>
      <c r="M2989" s="195"/>
    </row>
    <row r="2990" spans="1:13" s="61" customFormat="1" customHeight="1">
      <c r="A2990"/>
      <c r="B2990"/>
      <c r="C2990"/>
      <c r="D2990"/>
      <c r="E2990"/>
      <c r="F2990" s="61"/>
      <c r="G2990" s="196" t="e">
        <f>VLOOKUP(D2990,sku归属!A:B,2,0)</f>
        <v>#N/A</v>
      </c>
      <c r="K2990" s="193"/>
      <c r="L2990" s="194"/>
      <c r="M2990" s="195"/>
    </row>
    <row r="2991" spans="1:13" s="61" customFormat="1" customHeight="1">
      <c r="A2991"/>
      <c r="B2991"/>
      <c r="C2991"/>
      <c r="D2991"/>
      <c r="E2991"/>
      <c r="F2991" s="61"/>
      <c r="G2991" s="196" t="e">
        <f>VLOOKUP(D2991,sku归属!A:B,2,0)</f>
        <v>#N/A</v>
      </c>
      <c r="K2991" s="193"/>
      <c r="L2991" s="194"/>
      <c r="M2991" s="195"/>
    </row>
    <row r="2992" spans="1:13" s="61" customFormat="1" customHeight="1">
      <c r="A2992"/>
      <c r="B2992"/>
      <c r="C2992"/>
      <c r="D2992"/>
      <c r="E2992"/>
      <c r="F2992" s="61"/>
      <c r="G2992" s="196" t="e">
        <f>VLOOKUP(D2992,sku归属!A:B,2,0)</f>
        <v>#N/A</v>
      </c>
      <c r="K2992" s="193"/>
      <c r="L2992" s="194"/>
      <c r="M2992" s="195"/>
    </row>
    <row r="2993" spans="1:13" s="61" customFormat="1" customHeight="1">
      <c r="A2993"/>
      <c r="B2993"/>
      <c r="C2993"/>
      <c r="D2993"/>
      <c r="E2993"/>
      <c r="F2993" s="61"/>
      <c r="G2993" s="196" t="e">
        <f>VLOOKUP(D2993,sku归属!A:B,2,0)</f>
        <v>#N/A</v>
      </c>
      <c r="K2993" s="193"/>
      <c r="L2993" s="194"/>
      <c r="M2993" s="195"/>
    </row>
    <row r="2994" spans="1:13" s="61" customFormat="1" customHeight="1">
      <c r="A2994"/>
      <c r="B2994"/>
      <c r="C2994"/>
      <c r="D2994"/>
      <c r="E2994"/>
      <c r="F2994" s="61"/>
      <c r="G2994" s="196" t="e">
        <f>VLOOKUP(D2994,sku归属!A:B,2,0)</f>
        <v>#N/A</v>
      </c>
      <c r="K2994" s="193"/>
      <c r="L2994" s="194"/>
      <c r="M2994" s="195"/>
    </row>
    <row r="2995" spans="1:13" s="61" customFormat="1" customHeight="1">
      <c r="A2995"/>
      <c r="B2995"/>
      <c r="C2995"/>
      <c r="D2995"/>
      <c r="E2995"/>
      <c r="F2995" s="61"/>
      <c r="G2995" s="196" t="e">
        <f>VLOOKUP(D2995,sku归属!A:B,2,0)</f>
        <v>#N/A</v>
      </c>
      <c r="K2995" s="193"/>
      <c r="L2995" s="194"/>
      <c r="M2995" s="195"/>
    </row>
    <row r="2996" spans="1:13" s="61" customFormat="1" customHeight="1">
      <c r="A2996"/>
      <c r="B2996"/>
      <c r="C2996"/>
      <c r="D2996"/>
      <c r="E2996"/>
      <c r="F2996" s="61"/>
      <c r="G2996" s="196" t="e">
        <f>VLOOKUP(D2996,sku归属!A:B,2,0)</f>
        <v>#N/A</v>
      </c>
      <c r="K2996" s="193"/>
      <c r="L2996" s="194"/>
      <c r="M2996" s="195"/>
    </row>
    <row r="2997" spans="1:13" s="61" customFormat="1" customHeight="1">
      <c r="A2997"/>
      <c r="B2997"/>
      <c r="C2997"/>
      <c r="D2997"/>
      <c r="E2997"/>
      <c r="F2997" s="61"/>
      <c r="G2997" s="196" t="e">
        <f>VLOOKUP(D2997,sku归属!A:B,2,0)</f>
        <v>#N/A</v>
      </c>
      <c r="K2997" s="193"/>
      <c r="L2997" s="194"/>
      <c r="M2997" s="195"/>
    </row>
    <row r="2998" spans="1:13" s="61" customFormat="1" customHeight="1">
      <c r="A2998"/>
      <c r="B2998"/>
      <c r="C2998"/>
      <c r="D2998"/>
      <c r="E2998"/>
      <c r="F2998" s="61"/>
      <c r="G2998" s="196" t="e">
        <f>VLOOKUP(D2998,sku归属!A:B,2,0)</f>
        <v>#N/A</v>
      </c>
      <c r="K2998" s="193"/>
      <c r="L2998" s="194"/>
      <c r="M2998" s="195"/>
    </row>
    <row r="2999" spans="1:13" s="61" customFormat="1" customHeight="1">
      <c r="A2999"/>
      <c r="B2999"/>
      <c r="C2999"/>
      <c r="D2999"/>
      <c r="E2999"/>
      <c r="F2999" s="61"/>
      <c r="G2999" s="196" t="e">
        <f>VLOOKUP(D2999,sku归属!A:B,2,0)</f>
        <v>#N/A</v>
      </c>
      <c r="K2999" s="193"/>
      <c r="L2999" s="194"/>
      <c r="M2999" s="195"/>
    </row>
    <row r="3000" spans="1:13" s="61" customFormat="1" customHeight="1">
      <c r="A3000"/>
      <c r="B3000"/>
      <c r="C3000"/>
      <c r="D3000"/>
      <c r="E3000"/>
      <c r="F3000" s="61"/>
      <c r="G3000" s="196" t="e">
        <f>VLOOKUP(D3000,sku归属!A:B,2,0)</f>
        <v>#N/A</v>
      </c>
      <c r="K3000" s="193"/>
      <c r="L3000" s="194"/>
      <c r="M3000" s="195"/>
    </row>
    <row r="3001" spans="1:13" s="61" customFormat="1" customHeight="1">
      <c r="A3001"/>
      <c r="B3001"/>
      <c r="C3001"/>
      <c r="D3001"/>
      <c r="E3001"/>
      <c r="F3001" s="61"/>
      <c r="G3001" s="196" t="e">
        <f>VLOOKUP(D3001,sku归属!A:B,2,0)</f>
        <v>#N/A</v>
      </c>
      <c r="K3001" s="193"/>
      <c r="L3001" s="194"/>
      <c r="M3001" s="195"/>
    </row>
    <row r="3002" spans="1:13" s="61" customFormat="1" customHeight="1">
      <c r="A3002"/>
      <c r="B3002"/>
      <c r="C3002"/>
      <c r="D3002"/>
      <c r="E3002"/>
      <c r="F3002" s="61"/>
      <c r="G3002" s="196" t="e">
        <f>VLOOKUP(D3002,sku归属!A:B,2,0)</f>
        <v>#N/A</v>
      </c>
      <c r="K3002" s="193"/>
      <c r="L3002" s="194"/>
      <c r="M3002" s="195"/>
    </row>
    <row r="3003" spans="1:13" s="61" customFormat="1" customHeight="1">
      <c r="A3003"/>
      <c r="B3003"/>
      <c r="C3003"/>
      <c r="D3003"/>
      <c r="E3003"/>
      <c r="F3003" s="61"/>
      <c r="G3003" s="196" t="e">
        <f>VLOOKUP(D3003,sku归属!A:B,2,0)</f>
        <v>#N/A</v>
      </c>
      <c r="K3003" s="193"/>
      <c r="L3003" s="194"/>
      <c r="M3003" s="195"/>
    </row>
    <row r="3004" spans="1:13" s="61" customFormat="1" customHeight="1">
      <c r="A3004"/>
      <c r="B3004"/>
      <c r="C3004"/>
      <c r="D3004"/>
      <c r="E3004"/>
      <c r="F3004" s="61"/>
      <c r="G3004" s="196" t="e">
        <f>VLOOKUP(D3004,sku归属!A:B,2,0)</f>
        <v>#N/A</v>
      </c>
      <c r="K3004" s="193"/>
      <c r="L3004" s="194"/>
      <c r="M3004" s="195"/>
    </row>
    <row r="3005" spans="1:13" s="61" customFormat="1" customHeight="1">
      <c r="A3005"/>
      <c r="B3005"/>
      <c r="C3005"/>
      <c r="D3005"/>
      <c r="E3005"/>
      <c r="F3005" s="61"/>
      <c r="G3005" s="196" t="e">
        <f>VLOOKUP(D3005,sku归属!A:B,2,0)</f>
        <v>#N/A</v>
      </c>
      <c r="K3005" s="193"/>
      <c r="L3005" s="194"/>
      <c r="M3005" s="195"/>
    </row>
    <row r="3006" spans="1:13" s="61" customFormat="1" customHeight="1">
      <c r="A3006"/>
      <c r="B3006"/>
      <c r="C3006"/>
      <c r="D3006"/>
      <c r="E3006"/>
      <c r="F3006" s="61"/>
      <c r="G3006" s="196" t="e">
        <f>VLOOKUP(D3006,sku归属!A:B,2,0)</f>
        <v>#N/A</v>
      </c>
      <c r="K3006" s="193"/>
      <c r="L3006" s="194"/>
      <c r="M3006" s="195"/>
    </row>
    <row r="3007" spans="1:13" s="61" customFormat="1" customHeight="1">
      <c r="A3007"/>
      <c r="B3007"/>
      <c r="C3007"/>
      <c r="D3007"/>
      <c r="E3007"/>
      <c r="F3007" s="61"/>
      <c r="G3007" s="196" t="e">
        <f>VLOOKUP(D3007,sku归属!A:B,2,0)</f>
        <v>#N/A</v>
      </c>
      <c r="K3007" s="193"/>
      <c r="L3007" s="194"/>
      <c r="M3007" s="195"/>
    </row>
    <row r="3008" spans="1:13" s="61" customFormat="1" customHeight="1">
      <c r="A3008"/>
      <c r="B3008"/>
      <c r="C3008"/>
      <c r="D3008"/>
      <c r="E3008"/>
      <c r="F3008" s="61"/>
      <c r="G3008" s="196" t="e">
        <f>VLOOKUP(D3008,sku归属!A:B,2,0)</f>
        <v>#N/A</v>
      </c>
      <c r="K3008" s="193"/>
      <c r="L3008" s="194"/>
      <c r="M3008" s="195"/>
    </row>
    <row r="3009" spans="1:13" s="61" customFormat="1" customHeight="1">
      <c r="A3009"/>
      <c r="B3009"/>
      <c r="C3009"/>
      <c r="D3009"/>
      <c r="E3009"/>
      <c r="F3009" s="61"/>
      <c r="G3009" s="196" t="e">
        <f>VLOOKUP(D3009,sku归属!A:B,2,0)</f>
        <v>#N/A</v>
      </c>
      <c r="K3009" s="193"/>
      <c r="L3009" s="194"/>
      <c r="M3009" s="195"/>
    </row>
    <row r="3010" spans="1:13" s="61" customFormat="1" customHeight="1">
      <c r="A3010"/>
      <c r="B3010"/>
      <c r="C3010"/>
      <c r="D3010"/>
      <c r="E3010"/>
      <c r="F3010" s="61"/>
      <c r="G3010" s="196" t="e">
        <f>VLOOKUP(D3010,sku归属!A:B,2,0)</f>
        <v>#N/A</v>
      </c>
      <c r="K3010" s="193"/>
      <c r="L3010" s="194"/>
      <c r="M3010" s="195"/>
    </row>
    <row r="3011" spans="1:13" s="61" customFormat="1" customHeight="1">
      <c r="A3011"/>
      <c r="B3011"/>
      <c r="C3011"/>
      <c r="D3011"/>
      <c r="E3011"/>
      <c r="F3011" s="61"/>
      <c r="G3011" s="196" t="e">
        <f>VLOOKUP(D3011,sku归属!A:B,2,0)</f>
        <v>#N/A</v>
      </c>
      <c r="K3011" s="193"/>
      <c r="L3011" s="194"/>
      <c r="M3011" s="195"/>
    </row>
    <row r="3012" spans="1:13" s="61" customFormat="1" customHeight="1">
      <c r="A3012"/>
      <c r="B3012"/>
      <c r="C3012"/>
      <c r="D3012"/>
      <c r="E3012"/>
      <c r="F3012" s="61"/>
      <c r="G3012" s="196" t="e">
        <f>VLOOKUP(D3012,sku归属!A:B,2,0)</f>
        <v>#N/A</v>
      </c>
      <c r="K3012" s="193"/>
      <c r="L3012" s="194"/>
      <c r="M3012" s="195"/>
    </row>
    <row r="3013" spans="1:13" s="61" customFormat="1" customHeight="1">
      <c r="A3013"/>
      <c r="B3013"/>
      <c r="C3013"/>
      <c r="D3013"/>
      <c r="E3013"/>
      <c r="F3013" s="61"/>
      <c r="G3013" s="196" t="e">
        <f>VLOOKUP(D3013,sku归属!A:B,2,0)</f>
        <v>#N/A</v>
      </c>
      <c r="K3013" s="193"/>
      <c r="L3013" s="194"/>
      <c r="M3013" s="195"/>
    </row>
    <row r="3014" spans="1:13" s="61" customFormat="1" customHeight="1">
      <c r="A3014"/>
      <c r="B3014"/>
      <c r="C3014"/>
      <c r="D3014"/>
      <c r="E3014"/>
      <c r="F3014" s="61"/>
      <c r="G3014" s="196" t="e">
        <f>VLOOKUP(D3014,sku归属!A:B,2,0)</f>
        <v>#N/A</v>
      </c>
      <c r="K3014" s="193"/>
      <c r="L3014" s="194"/>
      <c r="M3014" s="195"/>
    </row>
    <row r="3015" spans="1:13" s="61" customFormat="1" customHeight="1">
      <c r="A3015"/>
      <c r="B3015"/>
      <c r="C3015"/>
      <c r="D3015"/>
      <c r="E3015"/>
      <c r="F3015" s="61"/>
      <c r="G3015" s="196" t="e">
        <f>VLOOKUP(D3015,sku归属!A:B,2,0)</f>
        <v>#N/A</v>
      </c>
      <c r="K3015" s="193"/>
      <c r="L3015" s="194"/>
      <c r="M3015" s="195"/>
    </row>
    <row r="3016" spans="1:13" s="61" customFormat="1" customHeight="1">
      <c r="A3016"/>
      <c r="B3016"/>
      <c r="C3016"/>
      <c r="D3016"/>
      <c r="E3016"/>
      <c r="F3016" s="61"/>
      <c r="G3016" s="196" t="e">
        <f>VLOOKUP(D3016,sku归属!A:B,2,0)</f>
        <v>#N/A</v>
      </c>
      <c r="K3016" s="193"/>
      <c r="L3016" s="194"/>
      <c r="M3016" s="195"/>
    </row>
    <row r="3017" spans="1:13" s="61" customFormat="1" customHeight="1">
      <c r="A3017"/>
      <c r="B3017"/>
      <c r="C3017"/>
      <c r="D3017"/>
      <c r="E3017"/>
      <c r="F3017" s="61"/>
      <c r="G3017" s="196" t="e">
        <f>VLOOKUP(D3017,sku归属!A:B,2,0)</f>
        <v>#N/A</v>
      </c>
      <c r="K3017" s="193"/>
      <c r="L3017" s="194"/>
      <c r="M3017" s="195"/>
    </row>
    <row r="3018" spans="1:13" s="61" customFormat="1" customHeight="1">
      <c r="A3018"/>
      <c r="B3018"/>
      <c r="C3018"/>
      <c r="D3018"/>
      <c r="E3018"/>
      <c r="F3018" s="61"/>
      <c r="G3018" s="196" t="e">
        <f>VLOOKUP(D3018,sku归属!A:B,2,0)</f>
        <v>#N/A</v>
      </c>
      <c r="K3018" s="193"/>
      <c r="L3018" s="194"/>
      <c r="M3018" s="195"/>
    </row>
    <row r="3019" spans="1:13" s="61" customFormat="1" customHeight="1">
      <c r="A3019"/>
      <c r="B3019"/>
      <c r="C3019"/>
      <c r="D3019"/>
      <c r="E3019"/>
      <c r="F3019" s="61"/>
      <c r="G3019" s="196" t="e">
        <f>VLOOKUP(D3019,sku归属!A:B,2,0)</f>
        <v>#N/A</v>
      </c>
      <c r="K3019" s="193"/>
      <c r="L3019" s="194"/>
      <c r="M3019" s="195"/>
    </row>
    <row r="3020" spans="1:13" s="61" customFormat="1" customHeight="1">
      <c r="A3020"/>
      <c r="B3020"/>
      <c r="C3020"/>
      <c r="D3020"/>
      <c r="E3020"/>
      <c r="F3020" s="61"/>
      <c r="G3020" s="196" t="e">
        <f>VLOOKUP(D3020,sku归属!A:B,2,0)</f>
        <v>#N/A</v>
      </c>
      <c r="K3020" s="193"/>
      <c r="L3020" s="194"/>
      <c r="M3020" s="195"/>
    </row>
    <row r="3021" spans="1:13" s="61" customFormat="1" customHeight="1">
      <c r="A3021"/>
      <c r="B3021"/>
      <c r="C3021"/>
      <c r="D3021"/>
      <c r="E3021"/>
      <c r="F3021" s="61"/>
      <c r="G3021" s="196" t="e">
        <f>VLOOKUP(D3021,sku归属!A:B,2,0)</f>
        <v>#N/A</v>
      </c>
      <c r="K3021" s="193"/>
      <c r="L3021" s="194"/>
      <c r="M3021" s="195"/>
    </row>
    <row r="3022" spans="1:13" s="61" customFormat="1" customHeight="1">
      <c r="A3022"/>
      <c r="B3022"/>
      <c r="C3022"/>
      <c r="D3022"/>
      <c r="E3022"/>
      <c r="F3022" s="61"/>
      <c r="G3022" s="196" t="e">
        <f>VLOOKUP(D3022,sku归属!A:B,2,0)</f>
        <v>#N/A</v>
      </c>
      <c r="K3022" s="193"/>
      <c r="L3022" s="194"/>
      <c r="M3022" s="195"/>
    </row>
    <row r="3023" spans="1:13" s="61" customFormat="1" customHeight="1">
      <c r="A3023"/>
      <c r="B3023"/>
      <c r="C3023"/>
      <c r="D3023"/>
      <c r="E3023"/>
      <c r="F3023" s="61"/>
      <c r="G3023" s="196" t="e">
        <f>VLOOKUP(D3023,sku归属!A:B,2,0)</f>
        <v>#N/A</v>
      </c>
      <c r="K3023" s="193"/>
      <c r="L3023" s="194"/>
      <c r="M3023" s="195"/>
    </row>
    <row r="3024" spans="1:13" s="61" customFormat="1" customHeight="1">
      <c r="A3024"/>
      <c r="B3024"/>
      <c r="C3024"/>
      <c r="D3024"/>
      <c r="E3024"/>
      <c r="F3024" s="61"/>
      <c r="G3024" s="196" t="e">
        <f>VLOOKUP(D3024,sku归属!A:B,2,0)</f>
        <v>#N/A</v>
      </c>
      <c r="K3024" s="193"/>
      <c r="L3024" s="194"/>
      <c r="M3024" s="195"/>
    </row>
    <row r="3025" spans="1:13" s="61" customFormat="1" customHeight="1">
      <c r="A3025"/>
      <c r="B3025"/>
      <c r="C3025"/>
      <c r="D3025"/>
      <c r="E3025"/>
      <c r="F3025" s="61"/>
      <c r="G3025" s="196" t="e">
        <f>VLOOKUP(D3025,sku归属!A:B,2,0)</f>
        <v>#N/A</v>
      </c>
      <c r="K3025" s="193"/>
      <c r="L3025" s="194"/>
      <c r="M3025" s="195"/>
    </row>
    <row r="3026" spans="1:13" s="61" customFormat="1" customHeight="1">
      <c r="A3026"/>
      <c r="B3026"/>
      <c r="C3026"/>
      <c r="D3026"/>
      <c r="E3026"/>
      <c r="F3026" s="61"/>
      <c r="G3026" s="196" t="e">
        <f>VLOOKUP(D3026,sku归属!A:B,2,0)</f>
        <v>#N/A</v>
      </c>
      <c r="K3026" s="193"/>
      <c r="L3026" s="194"/>
      <c r="M3026" s="195"/>
    </row>
    <row r="3027" spans="1:13" s="61" customFormat="1" customHeight="1">
      <c r="A3027"/>
      <c r="B3027"/>
      <c r="C3027"/>
      <c r="D3027"/>
      <c r="E3027"/>
      <c r="F3027" s="61"/>
      <c r="G3027" s="196" t="e">
        <f>VLOOKUP(D3027,sku归属!A:B,2,0)</f>
        <v>#N/A</v>
      </c>
      <c r="K3027" s="193"/>
      <c r="L3027" s="194"/>
      <c r="M3027" s="195"/>
    </row>
    <row r="3028" spans="1:13" s="61" customFormat="1" customHeight="1">
      <c r="A3028"/>
      <c r="B3028"/>
      <c r="C3028"/>
      <c r="D3028"/>
      <c r="E3028"/>
      <c r="F3028" s="61"/>
      <c r="G3028" s="196" t="e">
        <f>VLOOKUP(D3028,sku归属!A:B,2,0)</f>
        <v>#N/A</v>
      </c>
      <c r="K3028" s="193"/>
      <c r="L3028" s="194"/>
      <c r="M3028" s="195"/>
    </row>
    <row r="3029" spans="1:13" s="61" customFormat="1" customHeight="1">
      <c r="A3029"/>
      <c r="B3029"/>
      <c r="C3029"/>
      <c r="D3029"/>
      <c r="E3029"/>
      <c r="F3029" s="61"/>
      <c r="G3029" s="196" t="e">
        <f>VLOOKUP(D3029,sku归属!A:B,2,0)</f>
        <v>#N/A</v>
      </c>
      <c r="K3029" s="193"/>
      <c r="L3029" s="194"/>
      <c r="M3029" s="195"/>
    </row>
    <row r="3030" spans="1:13" s="61" customFormat="1" customHeight="1">
      <c r="A3030"/>
      <c r="B3030"/>
      <c r="C3030"/>
      <c r="D3030"/>
      <c r="E3030"/>
      <c r="F3030" s="61"/>
      <c r="G3030" s="196" t="e">
        <f>VLOOKUP(D3030,sku归属!A:B,2,0)</f>
        <v>#N/A</v>
      </c>
      <c r="K3030" s="193"/>
      <c r="L3030" s="194"/>
      <c r="M3030" s="195"/>
    </row>
    <row r="3031" spans="1:13" s="61" customFormat="1" customHeight="1">
      <c r="A3031"/>
      <c r="B3031"/>
      <c r="C3031"/>
      <c r="D3031"/>
      <c r="E3031"/>
      <c r="F3031" s="61"/>
      <c r="G3031" s="196" t="e">
        <f>VLOOKUP(D3031,sku归属!A:B,2,0)</f>
        <v>#N/A</v>
      </c>
      <c r="K3031" s="193"/>
      <c r="L3031" s="194"/>
      <c r="M3031" s="195"/>
    </row>
    <row r="3032" spans="1:13" s="61" customFormat="1" customHeight="1">
      <c r="A3032"/>
      <c r="B3032"/>
      <c r="C3032"/>
      <c r="D3032"/>
      <c r="E3032"/>
      <c r="F3032" s="61"/>
      <c r="G3032" s="196" t="e">
        <f>VLOOKUP(D3032,sku归属!A:B,2,0)</f>
        <v>#N/A</v>
      </c>
      <c r="K3032" s="193"/>
      <c r="L3032" s="194"/>
      <c r="M3032" s="195"/>
    </row>
    <row r="3033" spans="1:13" s="61" customFormat="1" customHeight="1">
      <c r="A3033"/>
      <c r="B3033"/>
      <c r="C3033"/>
      <c r="D3033"/>
      <c r="E3033"/>
      <c r="F3033" s="61"/>
      <c r="G3033" s="196" t="e">
        <f>VLOOKUP(D3033,sku归属!A:B,2,0)</f>
        <v>#N/A</v>
      </c>
      <c r="K3033" s="193"/>
      <c r="L3033" s="194"/>
      <c r="M3033" s="195"/>
    </row>
    <row r="3034" spans="1:13" s="61" customFormat="1" customHeight="1">
      <c r="A3034"/>
      <c r="B3034"/>
      <c r="C3034"/>
      <c r="D3034"/>
      <c r="E3034"/>
      <c r="F3034" s="61"/>
      <c r="G3034" s="196" t="e">
        <f>VLOOKUP(D3034,sku归属!A:B,2,0)</f>
        <v>#N/A</v>
      </c>
      <c r="K3034" s="193"/>
      <c r="L3034" s="194"/>
      <c r="M3034" s="195"/>
    </row>
    <row r="3035" spans="1:13" s="61" customFormat="1" customHeight="1">
      <c r="A3035"/>
      <c r="B3035"/>
      <c r="C3035"/>
      <c r="D3035"/>
      <c r="E3035"/>
      <c r="F3035" s="61"/>
      <c r="G3035" s="196" t="e">
        <f>VLOOKUP(D3035,sku归属!A:B,2,0)</f>
        <v>#N/A</v>
      </c>
      <c r="K3035" s="193"/>
      <c r="L3035" s="194"/>
      <c r="M3035" s="195"/>
    </row>
    <row r="3036" spans="1:13" s="61" customFormat="1" customHeight="1">
      <c r="A3036"/>
      <c r="B3036"/>
      <c r="C3036"/>
      <c r="D3036"/>
      <c r="E3036"/>
      <c r="F3036" s="61"/>
      <c r="G3036" s="196" t="e">
        <f>VLOOKUP(D3036,sku归属!A:B,2,0)</f>
        <v>#N/A</v>
      </c>
      <c r="K3036" s="193"/>
      <c r="L3036" s="194"/>
      <c r="M3036" s="195"/>
    </row>
    <row r="3037" spans="1:13" s="61" customFormat="1" customHeight="1">
      <c r="A3037"/>
      <c r="B3037"/>
      <c r="C3037"/>
      <c r="D3037"/>
      <c r="E3037"/>
      <c r="F3037" s="61"/>
      <c r="G3037" s="196" t="e">
        <f>VLOOKUP(D3037,sku归属!A:B,2,0)</f>
        <v>#N/A</v>
      </c>
      <c r="K3037" s="193"/>
      <c r="L3037" s="194"/>
      <c r="M3037" s="195"/>
    </row>
    <row r="3038" spans="1:13" s="61" customFormat="1" customHeight="1">
      <c r="A3038"/>
      <c r="B3038"/>
      <c r="C3038"/>
      <c r="D3038"/>
      <c r="E3038"/>
      <c r="F3038" s="61"/>
      <c r="G3038" s="196" t="e">
        <f>VLOOKUP(D3038,sku归属!A:B,2,0)</f>
        <v>#N/A</v>
      </c>
      <c r="K3038" s="193"/>
      <c r="L3038" s="194"/>
      <c r="M3038" s="195"/>
    </row>
    <row r="3039" spans="1:13" s="61" customFormat="1" customHeight="1">
      <c r="A3039"/>
      <c r="B3039"/>
      <c r="C3039"/>
      <c r="D3039"/>
      <c r="E3039"/>
      <c r="F3039" s="61"/>
      <c r="G3039" s="196" t="e">
        <f>VLOOKUP(D3039,sku归属!A:B,2,0)</f>
        <v>#N/A</v>
      </c>
      <c r="K3039" s="193"/>
      <c r="L3039" s="194"/>
      <c r="M3039" s="195"/>
    </row>
    <row r="3040" spans="1:13" s="61" customFormat="1" customHeight="1">
      <c r="A3040"/>
      <c r="B3040"/>
      <c r="C3040"/>
      <c r="D3040"/>
      <c r="E3040"/>
      <c r="F3040" s="61"/>
      <c r="G3040" s="196" t="e">
        <f>VLOOKUP(D3040,sku归属!A:B,2,0)</f>
        <v>#N/A</v>
      </c>
      <c r="K3040" s="193"/>
      <c r="L3040" s="194"/>
      <c r="M3040" s="195"/>
    </row>
    <row r="3041" spans="1:13" s="61" customFormat="1" customHeight="1">
      <c r="A3041"/>
      <c r="B3041"/>
      <c r="C3041"/>
      <c r="D3041"/>
      <c r="E3041"/>
      <c r="F3041" s="61"/>
      <c r="G3041" s="196" t="e">
        <f>VLOOKUP(D3041,sku归属!A:B,2,0)</f>
        <v>#N/A</v>
      </c>
      <c r="K3041" s="193"/>
      <c r="L3041" s="194"/>
      <c r="M3041" s="195"/>
    </row>
    <row r="3042" spans="1:13" s="61" customFormat="1" customHeight="1">
      <c r="A3042"/>
      <c r="B3042"/>
      <c r="C3042"/>
      <c r="D3042"/>
      <c r="E3042"/>
      <c r="F3042" s="61"/>
      <c r="G3042" s="196" t="e">
        <f>VLOOKUP(D3042,sku归属!A:B,2,0)</f>
        <v>#N/A</v>
      </c>
      <c r="K3042" s="193"/>
      <c r="L3042" s="194"/>
      <c r="M3042" s="195"/>
    </row>
    <row r="3043" spans="1:13" s="61" customFormat="1" customHeight="1">
      <c r="A3043"/>
      <c r="B3043"/>
      <c r="C3043"/>
      <c r="D3043"/>
      <c r="E3043"/>
      <c r="F3043" s="61"/>
      <c r="G3043" s="196" t="e">
        <f>VLOOKUP(D3043,sku归属!A:B,2,0)</f>
        <v>#N/A</v>
      </c>
      <c r="K3043" s="193"/>
      <c r="L3043" s="194"/>
      <c r="M3043" s="195"/>
    </row>
    <row r="3044" spans="1:13" s="61" customFormat="1" customHeight="1">
      <c r="A3044"/>
      <c r="B3044"/>
      <c r="C3044"/>
      <c r="D3044"/>
      <c r="E3044"/>
      <c r="F3044" s="61"/>
      <c r="G3044" s="196" t="e">
        <f>VLOOKUP(D3044,sku归属!A:B,2,0)</f>
        <v>#N/A</v>
      </c>
      <c r="K3044" s="193"/>
      <c r="L3044" s="194"/>
      <c r="M3044" s="195"/>
    </row>
    <row r="3045" spans="1:13" s="61" customFormat="1" customHeight="1">
      <c r="A3045"/>
      <c r="B3045"/>
      <c r="C3045"/>
      <c r="D3045"/>
      <c r="E3045"/>
      <c r="F3045" s="61"/>
      <c r="G3045" s="196" t="e">
        <f>VLOOKUP(D3045,sku归属!A:B,2,0)</f>
        <v>#N/A</v>
      </c>
      <c r="K3045" s="193"/>
      <c r="L3045" s="194"/>
      <c r="M3045" s="195"/>
    </row>
    <row r="3046" spans="1:13" s="61" customFormat="1" customHeight="1">
      <c r="A3046"/>
      <c r="B3046"/>
      <c r="C3046"/>
      <c r="D3046"/>
      <c r="E3046"/>
      <c r="F3046" s="61"/>
      <c r="G3046" s="196" t="e">
        <f>VLOOKUP(D3046,sku归属!A:B,2,0)</f>
        <v>#N/A</v>
      </c>
      <c r="K3046" s="193"/>
      <c r="L3046" s="194"/>
      <c r="M3046" s="195"/>
    </row>
    <row r="3047" spans="1:13" s="61" customFormat="1" customHeight="1">
      <c r="A3047"/>
      <c r="B3047"/>
      <c r="C3047"/>
      <c r="D3047"/>
      <c r="E3047"/>
      <c r="F3047" s="61"/>
      <c r="G3047" s="196" t="e">
        <f>VLOOKUP(D3047,sku归属!A:B,2,0)</f>
        <v>#N/A</v>
      </c>
      <c r="K3047" s="193"/>
      <c r="L3047" s="194"/>
      <c r="M3047" s="195"/>
    </row>
    <row r="3048" spans="1:13" s="61" customFormat="1" customHeight="1">
      <c r="A3048"/>
      <c r="B3048"/>
      <c r="C3048"/>
      <c r="D3048"/>
      <c r="E3048"/>
      <c r="F3048" s="61"/>
      <c r="G3048" s="196" t="e">
        <f>VLOOKUP(D3048,sku归属!A:B,2,0)</f>
        <v>#N/A</v>
      </c>
      <c r="K3048" s="193"/>
      <c r="L3048" s="194"/>
      <c r="M3048" s="195"/>
    </row>
    <row r="3049" spans="1:13" s="61" customFormat="1" customHeight="1">
      <c r="A3049"/>
      <c r="B3049"/>
      <c r="C3049"/>
      <c r="D3049"/>
      <c r="E3049"/>
      <c r="F3049" s="61"/>
      <c r="G3049" s="196" t="e">
        <f>VLOOKUP(D3049,sku归属!A:B,2,0)</f>
        <v>#N/A</v>
      </c>
      <c r="K3049" s="193"/>
      <c r="L3049" s="194"/>
      <c r="M3049" s="195"/>
    </row>
    <row r="3050" spans="1:13" s="61" customFormat="1" customHeight="1">
      <c r="A3050"/>
      <c r="B3050"/>
      <c r="C3050"/>
      <c r="D3050"/>
      <c r="E3050"/>
      <c r="F3050" s="61"/>
      <c r="G3050" s="196" t="e">
        <f>VLOOKUP(D3050,sku归属!A:B,2,0)</f>
        <v>#N/A</v>
      </c>
      <c r="K3050" s="193"/>
      <c r="L3050" s="194"/>
      <c r="M3050" s="195"/>
    </row>
    <row r="3051" spans="1:13" s="61" customFormat="1" customHeight="1">
      <c r="A3051"/>
      <c r="B3051"/>
      <c r="C3051"/>
      <c r="D3051"/>
      <c r="E3051"/>
      <c r="F3051" s="61"/>
      <c r="G3051" s="196" t="e">
        <f>VLOOKUP(D3051,sku归属!A:B,2,0)</f>
        <v>#N/A</v>
      </c>
      <c r="K3051" s="193"/>
      <c r="L3051" s="194"/>
      <c r="M3051" s="195"/>
    </row>
    <row r="3052" spans="1:13" s="61" customFormat="1" customHeight="1">
      <c r="A3052"/>
      <c r="B3052"/>
      <c r="C3052"/>
      <c r="D3052"/>
      <c r="E3052"/>
      <c r="F3052" s="61"/>
      <c r="G3052" s="196" t="e">
        <f>VLOOKUP(D3052,sku归属!A:B,2,0)</f>
        <v>#N/A</v>
      </c>
      <c r="K3052" s="193"/>
      <c r="L3052" s="194"/>
      <c r="M3052" s="195"/>
    </row>
    <row r="3053" spans="1:13" s="61" customFormat="1" customHeight="1">
      <c r="A3053"/>
      <c r="B3053"/>
      <c r="C3053"/>
      <c r="D3053"/>
      <c r="E3053"/>
      <c r="F3053" s="61"/>
      <c r="G3053" s="196" t="e">
        <f>VLOOKUP(D3053,sku归属!A:B,2,0)</f>
        <v>#N/A</v>
      </c>
      <c r="K3053" s="193"/>
      <c r="L3053" s="194"/>
      <c r="M3053" s="195"/>
    </row>
    <row r="3054" spans="1:13" s="61" customFormat="1" customHeight="1">
      <c r="A3054"/>
      <c r="B3054"/>
      <c r="C3054"/>
      <c r="D3054"/>
      <c r="E3054"/>
      <c r="F3054" s="61"/>
      <c r="G3054" s="196" t="e">
        <f>VLOOKUP(D3054,sku归属!A:B,2,0)</f>
        <v>#N/A</v>
      </c>
      <c r="K3054" s="193"/>
      <c r="L3054" s="194"/>
      <c r="M3054" s="195"/>
    </row>
    <row r="3055" spans="1:13" s="61" customFormat="1" customHeight="1">
      <c r="A3055"/>
      <c r="B3055"/>
      <c r="C3055"/>
      <c r="D3055"/>
      <c r="E3055"/>
      <c r="F3055" s="61"/>
      <c r="G3055" s="196" t="e">
        <f>VLOOKUP(D3055,sku归属!A:B,2,0)</f>
        <v>#N/A</v>
      </c>
      <c r="K3055" s="193"/>
      <c r="L3055" s="194"/>
      <c r="M3055" s="195"/>
    </row>
    <row r="3056" spans="1:13" s="61" customFormat="1" customHeight="1">
      <c r="A3056"/>
      <c r="B3056"/>
      <c r="C3056"/>
      <c r="D3056"/>
      <c r="E3056"/>
      <c r="F3056" s="61"/>
      <c r="G3056" s="196" t="e">
        <f>VLOOKUP(D3056,sku归属!A:B,2,0)</f>
        <v>#N/A</v>
      </c>
      <c r="K3056" s="193"/>
      <c r="L3056" s="194"/>
      <c r="M3056" s="195"/>
    </row>
    <row r="3057" spans="1:13" s="61" customFormat="1" customHeight="1">
      <c r="A3057"/>
      <c r="B3057"/>
      <c r="C3057"/>
      <c r="D3057"/>
      <c r="E3057"/>
      <c r="F3057" s="61"/>
      <c r="G3057" s="196" t="e">
        <f>VLOOKUP(D3057,sku归属!A:B,2,0)</f>
        <v>#N/A</v>
      </c>
      <c r="K3057" s="193"/>
      <c r="L3057" s="194"/>
      <c r="M3057" s="195"/>
    </row>
    <row r="3058" spans="1:13" s="61" customFormat="1" customHeight="1">
      <c r="A3058"/>
      <c r="B3058"/>
      <c r="C3058"/>
      <c r="D3058"/>
      <c r="E3058"/>
      <c r="F3058" s="61"/>
      <c r="G3058" s="196" t="e">
        <f>VLOOKUP(D3058,sku归属!A:B,2,0)</f>
        <v>#N/A</v>
      </c>
      <c r="K3058" s="193"/>
      <c r="L3058" s="194"/>
      <c r="M3058" s="195"/>
    </row>
    <row r="3059" spans="1:13" s="61" customFormat="1" customHeight="1">
      <c r="A3059"/>
      <c r="B3059"/>
      <c r="C3059"/>
      <c r="D3059"/>
      <c r="E3059"/>
      <c r="F3059" s="61"/>
      <c r="G3059" s="196" t="e">
        <f>VLOOKUP(D3059,sku归属!A:B,2,0)</f>
        <v>#N/A</v>
      </c>
      <c r="K3059" s="193"/>
      <c r="L3059" s="194"/>
      <c r="M3059" s="195"/>
    </row>
    <row r="3060" spans="1:13" s="61" customFormat="1" customHeight="1">
      <c r="A3060"/>
      <c r="B3060"/>
      <c r="C3060"/>
      <c r="D3060"/>
      <c r="E3060"/>
      <c r="F3060" s="61"/>
      <c r="G3060" s="196" t="e">
        <f>VLOOKUP(D3060,sku归属!A:B,2,0)</f>
        <v>#N/A</v>
      </c>
      <c r="K3060" s="193"/>
      <c r="L3060" s="194"/>
      <c r="M3060" s="195"/>
    </row>
    <row r="3061" spans="1:13" s="61" customFormat="1" customHeight="1">
      <c r="A3061"/>
      <c r="B3061"/>
      <c r="C3061"/>
      <c r="D3061"/>
      <c r="E3061"/>
      <c r="F3061" s="61"/>
      <c r="G3061" s="196" t="e">
        <f>VLOOKUP(D3061,sku归属!A:B,2,0)</f>
        <v>#N/A</v>
      </c>
      <c r="K3061" s="193"/>
      <c r="L3061" s="194"/>
      <c r="M3061" s="195"/>
    </row>
    <row r="3062" spans="1:13" s="61" customFormat="1" customHeight="1">
      <c r="A3062"/>
      <c r="B3062"/>
      <c r="C3062"/>
      <c r="D3062"/>
      <c r="E3062"/>
      <c r="F3062" s="61"/>
      <c r="G3062" s="196" t="e">
        <f>VLOOKUP(D3062,sku归属!A:B,2,0)</f>
        <v>#N/A</v>
      </c>
      <c r="K3062" s="193"/>
      <c r="L3062" s="194"/>
      <c r="M3062" s="195"/>
    </row>
    <row r="3063" spans="1:13" s="61" customFormat="1" customHeight="1">
      <c r="A3063"/>
      <c r="B3063"/>
      <c r="C3063"/>
      <c r="D3063"/>
      <c r="E3063"/>
      <c r="F3063" s="61"/>
      <c r="G3063" s="196" t="e">
        <f>VLOOKUP(D3063,sku归属!A:B,2,0)</f>
        <v>#N/A</v>
      </c>
      <c r="K3063" s="193"/>
      <c r="L3063" s="194"/>
      <c r="M3063" s="195"/>
    </row>
    <row r="3064" spans="1:13" s="61" customFormat="1" customHeight="1">
      <c r="A3064"/>
      <c r="B3064"/>
      <c r="C3064"/>
      <c r="D3064"/>
      <c r="E3064"/>
      <c r="F3064" s="61"/>
      <c r="G3064" s="196" t="e">
        <f>VLOOKUP(D3064,sku归属!A:B,2,0)</f>
        <v>#N/A</v>
      </c>
      <c r="K3064" s="193"/>
      <c r="L3064" s="194"/>
      <c r="M3064" s="195"/>
    </row>
    <row r="3065" spans="1:13" s="61" customFormat="1" customHeight="1">
      <c r="A3065"/>
      <c r="B3065"/>
      <c r="C3065"/>
      <c r="D3065"/>
      <c r="E3065"/>
      <c r="F3065" s="61"/>
      <c r="G3065" s="196" t="e">
        <f>VLOOKUP(D3065,sku归属!A:B,2,0)</f>
        <v>#N/A</v>
      </c>
      <c r="K3065" s="193"/>
      <c r="L3065" s="194"/>
      <c r="M3065" s="195"/>
    </row>
    <row r="3066" spans="1:13" s="61" customFormat="1" customHeight="1">
      <c r="A3066"/>
      <c r="B3066"/>
      <c r="C3066"/>
      <c r="D3066"/>
      <c r="E3066"/>
      <c r="F3066" s="61"/>
      <c r="G3066" s="196" t="e">
        <f>VLOOKUP(D3066,sku归属!A:B,2,0)</f>
        <v>#N/A</v>
      </c>
      <c r="K3066" s="193"/>
      <c r="L3066" s="194"/>
      <c r="M3066" s="195"/>
    </row>
    <row r="3067" spans="1:13" s="61" customFormat="1" customHeight="1">
      <c r="A3067"/>
      <c r="B3067"/>
      <c r="C3067"/>
      <c r="D3067"/>
      <c r="E3067"/>
      <c r="F3067" s="61"/>
      <c r="G3067" s="196" t="e">
        <f>VLOOKUP(D3067,sku归属!A:B,2,0)</f>
        <v>#N/A</v>
      </c>
      <c r="K3067" s="193"/>
      <c r="L3067" s="194"/>
      <c r="M3067" s="195"/>
    </row>
    <row r="3068" spans="1:13" s="61" customFormat="1" customHeight="1">
      <c r="A3068"/>
      <c r="B3068"/>
      <c r="C3068"/>
      <c r="D3068"/>
      <c r="E3068"/>
      <c r="F3068" s="61"/>
      <c r="G3068" s="196" t="e">
        <f>VLOOKUP(D3068,sku归属!A:B,2,0)</f>
        <v>#N/A</v>
      </c>
      <c r="K3068" s="193"/>
      <c r="L3068" s="194"/>
      <c r="M3068" s="195"/>
    </row>
    <row r="3069" spans="1:13" s="61" customFormat="1" customHeight="1">
      <c r="A3069"/>
      <c r="B3069"/>
      <c r="C3069"/>
      <c r="D3069"/>
      <c r="E3069"/>
      <c r="F3069" s="61"/>
      <c r="G3069" s="196" t="e">
        <f>VLOOKUP(D3069,sku归属!A:B,2,0)</f>
        <v>#N/A</v>
      </c>
      <c r="K3069" s="193"/>
      <c r="L3069" s="194"/>
      <c r="M3069" s="195"/>
    </row>
    <row r="3070" spans="1:13" s="61" customFormat="1" customHeight="1">
      <c r="A3070"/>
      <c r="B3070"/>
      <c r="C3070"/>
      <c r="D3070"/>
      <c r="E3070"/>
      <c r="F3070" s="61"/>
      <c r="G3070" s="196" t="e">
        <f>VLOOKUP(D3070,sku归属!A:B,2,0)</f>
        <v>#N/A</v>
      </c>
      <c r="K3070" s="193"/>
      <c r="L3070" s="194"/>
      <c r="M3070" s="195"/>
    </row>
    <row r="3071" spans="1:13" s="61" customFormat="1" customHeight="1">
      <c r="A3071"/>
      <c r="B3071"/>
      <c r="C3071"/>
      <c r="D3071"/>
      <c r="E3071"/>
      <c r="F3071" s="61"/>
      <c r="G3071" s="196" t="e">
        <f>VLOOKUP(D3071,sku归属!A:B,2,0)</f>
        <v>#N/A</v>
      </c>
      <c r="K3071" s="193"/>
      <c r="L3071" s="194"/>
      <c r="M3071" s="195"/>
    </row>
    <row r="3072" spans="1:13" s="61" customFormat="1" customHeight="1">
      <c r="A3072"/>
      <c r="B3072"/>
      <c r="C3072"/>
      <c r="D3072"/>
      <c r="E3072"/>
      <c r="F3072" s="61"/>
      <c r="G3072" s="196" t="e">
        <f>VLOOKUP(D3072,sku归属!A:B,2,0)</f>
        <v>#N/A</v>
      </c>
      <c r="K3072" s="193"/>
      <c r="L3072" s="194"/>
      <c r="M3072" s="195"/>
    </row>
    <row r="3073" spans="1:13" s="61" customFormat="1" customHeight="1">
      <c r="A3073"/>
      <c r="B3073"/>
      <c r="C3073"/>
      <c r="D3073"/>
      <c r="E3073"/>
      <c r="F3073" s="61"/>
      <c r="G3073" s="196" t="e">
        <f>VLOOKUP(D3073,sku归属!A:B,2,0)</f>
        <v>#N/A</v>
      </c>
      <c r="K3073" s="193"/>
      <c r="L3073" s="194"/>
      <c r="M3073" s="195"/>
    </row>
    <row r="3074" spans="1:13" s="61" customFormat="1" customHeight="1">
      <c r="A3074"/>
      <c r="B3074"/>
      <c r="C3074"/>
      <c r="D3074"/>
      <c r="E3074"/>
      <c r="F3074" s="61"/>
      <c r="G3074" s="196" t="e">
        <f>VLOOKUP(D3074,sku归属!A:B,2,0)</f>
        <v>#N/A</v>
      </c>
      <c r="K3074" s="193"/>
      <c r="L3074" s="194"/>
      <c r="M3074" s="195"/>
    </row>
    <row r="3075" spans="1:13" s="61" customFormat="1" customHeight="1">
      <c r="A3075"/>
      <c r="B3075"/>
      <c r="C3075"/>
      <c r="D3075"/>
      <c r="E3075"/>
      <c r="F3075" s="61"/>
      <c r="G3075" s="196" t="e">
        <f>VLOOKUP(D3075,sku归属!A:B,2,0)</f>
        <v>#N/A</v>
      </c>
      <c r="K3075" s="193"/>
      <c r="L3075" s="194"/>
      <c r="M3075" s="195"/>
    </row>
    <row r="3076" spans="1:13" s="61" customFormat="1" customHeight="1">
      <c r="A3076"/>
      <c r="B3076"/>
      <c r="C3076"/>
      <c r="D3076"/>
      <c r="E3076"/>
      <c r="F3076" s="61"/>
      <c r="G3076" s="196" t="e">
        <f>VLOOKUP(D3076,sku归属!A:B,2,0)</f>
        <v>#N/A</v>
      </c>
      <c r="K3076" s="193"/>
      <c r="L3076" s="194"/>
      <c r="M3076" s="195"/>
    </row>
    <row r="3077" spans="1:13" s="61" customFormat="1" customHeight="1">
      <c r="A3077"/>
      <c r="B3077"/>
      <c r="C3077"/>
      <c r="D3077"/>
      <c r="E3077"/>
      <c r="F3077" s="61"/>
      <c r="G3077" s="196" t="e">
        <f>VLOOKUP(D3077,sku归属!A:B,2,0)</f>
        <v>#N/A</v>
      </c>
      <c r="K3077" s="193"/>
      <c r="L3077" s="194"/>
      <c r="M3077" s="195"/>
    </row>
    <row r="3078" spans="1:13" s="61" customFormat="1" customHeight="1">
      <c r="A3078"/>
      <c r="B3078"/>
      <c r="C3078"/>
      <c r="D3078"/>
      <c r="E3078"/>
      <c r="F3078" s="61"/>
      <c r="G3078" s="196" t="e">
        <f>VLOOKUP(D3078,sku归属!A:B,2,0)</f>
        <v>#N/A</v>
      </c>
      <c r="K3078" s="193"/>
      <c r="L3078" s="194"/>
      <c r="M3078" s="195"/>
    </row>
    <row r="3079" spans="1:13" s="61" customFormat="1" customHeight="1">
      <c r="A3079"/>
      <c r="B3079"/>
      <c r="C3079"/>
      <c r="D3079"/>
      <c r="E3079"/>
      <c r="F3079" s="61"/>
      <c r="G3079" s="196" t="e">
        <f>VLOOKUP(D3079,sku归属!A:B,2,0)</f>
        <v>#N/A</v>
      </c>
      <c r="K3079" s="193"/>
      <c r="L3079" s="194"/>
      <c r="M3079" s="195"/>
    </row>
    <row r="3080" spans="1:13" s="61" customFormat="1" customHeight="1">
      <c r="A3080"/>
      <c r="B3080"/>
      <c r="C3080"/>
      <c r="D3080"/>
      <c r="E3080"/>
      <c r="F3080" s="61"/>
      <c r="G3080" s="196" t="e">
        <f>VLOOKUP(D3080,sku归属!A:B,2,0)</f>
        <v>#N/A</v>
      </c>
      <c r="K3080" s="193"/>
      <c r="L3080" s="194"/>
      <c r="M3080" s="195"/>
    </row>
    <row r="3081" spans="1:13" s="61" customFormat="1" customHeight="1">
      <c r="A3081"/>
      <c r="B3081"/>
      <c r="C3081"/>
      <c r="D3081"/>
      <c r="E3081"/>
      <c r="F3081" s="61"/>
      <c r="G3081" s="196" t="e">
        <f>VLOOKUP(D3081,sku归属!A:B,2,0)</f>
        <v>#N/A</v>
      </c>
      <c r="K3081" s="193"/>
      <c r="L3081" s="194"/>
      <c r="M3081" s="195"/>
    </row>
    <row r="3082" spans="1:13" s="61" customFormat="1" customHeight="1">
      <c r="A3082"/>
      <c r="B3082"/>
      <c r="C3082"/>
      <c r="D3082"/>
      <c r="E3082"/>
      <c r="F3082" s="61"/>
      <c r="G3082" s="196" t="e">
        <f>VLOOKUP(D3082,sku归属!A:B,2,0)</f>
        <v>#N/A</v>
      </c>
      <c r="K3082" s="193"/>
      <c r="L3082" s="194"/>
      <c r="M3082" s="195"/>
    </row>
    <row r="3083" spans="1:13" s="61" customFormat="1" customHeight="1">
      <c r="A3083"/>
      <c r="B3083"/>
      <c r="C3083"/>
      <c r="D3083"/>
      <c r="E3083"/>
      <c r="F3083" s="61"/>
      <c r="G3083" s="196" t="e">
        <f>VLOOKUP(D3083,sku归属!A:B,2,0)</f>
        <v>#N/A</v>
      </c>
      <c r="K3083" s="193"/>
      <c r="L3083" s="194"/>
      <c r="M3083" s="195"/>
    </row>
    <row r="3084" spans="1:13" s="61" customFormat="1" customHeight="1">
      <c r="A3084"/>
      <c r="B3084"/>
      <c r="C3084"/>
      <c r="D3084"/>
      <c r="E3084"/>
      <c r="F3084" s="61"/>
      <c r="G3084" s="196" t="e">
        <f>VLOOKUP(D3084,sku归属!A:B,2,0)</f>
        <v>#N/A</v>
      </c>
      <c r="K3084" s="193"/>
      <c r="L3084" s="194"/>
      <c r="M3084" s="195"/>
    </row>
    <row r="3085" spans="1:13" s="61" customFormat="1" customHeight="1">
      <c r="A3085"/>
      <c r="B3085"/>
      <c r="C3085"/>
      <c r="D3085"/>
      <c r="E3085"/>
      <c r="F3085" s="61"/>
      <c r="G3085" s="196" t="e">
        <f>VLOOKUP(D3085,sku归属!A:B,2,0)</f>
        <v>#N/A</v>
      </c>
      <c r="K3085" s="193"/>
      <c r="L3085" s="194"/>
      <c r="M3085" s="195"/>
    </row>
    <row r="3086" spans="1:13" s="61" customFormat="1" customHeight="1">
      <c r="A3086"/>
      <c r="B3086"/>
      <c r="C3086"/>
      <c r="D3086"/>
      <c r="E3086"/>
      <c r="F3086" s="61"/>
      <c r="G3086" s="196" t="e">
        <f>VLOOKUP(D3086,sku归属!A:B,2,0)</f>
        <v>#N/A</v>
      </c>
      <c r="K3086" s="193"/>
      <c r="L3086" s="194"/>
      <c r="M3086" s="195"/>
    </row>
    <row r="3087" spans="1:13" s="61" customFormat="1" customHeight="1">
      <c r="A3087"/>
      <c r="B3087"/>
      <c r="C3087"/>
      <c r="D3087"/>
      <c r="E3087"/>
      <c r="F3087" s="61"/>
      <c r="G3087" s="196" t="e">
        <f>VLOOKUP(D3087,sku归属!A:B,2,0)</f>
        <v>#N/A</v>
      </c>
      <c r="K3087" s="193"/>
      <c r="L3087" s="194"/>
      <c r="M3087" s="195"/>
    </row>
    <row r="3088" spans="1:13" s="61" customFormat="1" customHeight="1">
      <c r="A3088"/>
      <c r="B3088"/>
      <c r="C3088"/>
      <c r="D3088"/>
      <c r="E3088"/>
      <c r="F3088" s="61"/>
      <c r="G3088" s="196" t="e">
        <f>VLOOKUP(D3088,sku归属!A:B,2,0)</f>
        <v>#N/A</v>
      </c>
      <c r="K3088" s="193"/>
      <c r="L3088" s="194"/>
      <c r="M3088" s="195"/>
    </row>
    <row r="3089" spans="1:13" s="61" customFormat="1" customHeight="1">
      <c r="A3089"/>
      <c r="B3089"/>
      <c r="C3089"/>
      <c r="D3089"/>
      <c r="E3089"/>
      <c r="F3089" s="61"/>
      <c r="G3089" s="196" t="e">
        <f>VLOOKUP(D3089,sku归属!A:B,2,0)</f>
        <v>#N/A</v>
      </c>
      <c r="K3089" s="193"/>
      <c r="L3089" s="194"/>
      <c r="M3089" s="195"/>
    </row>
    <row r="3090" spans="1:13" s="61" customFormat="1" customHeight="1">
      <c r="A3090"/>
      <c r="B3090"/>
      <c r="C3090"/>
      <c r="D3090"/>
      <c r="E3090"/>
      <c r="F3090" s="61"/>
      <c r="G3090" s="196" t="e">
        <f>VLOOKUP(D3090,sku归属!A:B,2,0)</f>
        <v>#N/A</v>
      </c>
      <c r="K3090" s="193"/>
      <c r="L3090" s="194"/>
      <c r="M3090" s="195"/>
    </row>
    <row r="3091" spans="1:13" s="61" customFormat="1" customHeight="1">
      <c r="A3091"/>
      <c r="B3091"/>
      <c r="C3091"/>
      <c r="D3091"/>
      <c r="E3091"/>
      <c r="F3091" s="61"/>
      <c r="G3091" s="196" t="e">
        <f>VLOOKUP(D3091,sku归属!A:B,2,0)</f>
        <v>#N/A</v>
      </c>
      <c r="K3091" s="193"/>
      <c r="L3091" s="194"/>
      <c r="M3091" s="195"/>
    </row>
    <row r="3092" spans="1:13" s="61" customFormat="1" customHeight="1">
      <c r="A3092"/>
      <c r="B3092"/>
      <c r="C3092"/>
      <c r="D3092"/>
      <c r="E3092"/>
      <c r="F3092" s="61"/>
      <c r="G3092" s="196" t="e">
        <f>VLOOKUP(D3092,sku归属!A:B,2,0)</f>
        <v>#N/A</v>
      </c>
      <c r="K3092" s="193"/>
      <c r="L3092" s="194"/>
      <c r="M3092" s="195"/>
    </row>
    <row r="3093" spans="1:13" s="61" customFormat="1" customHeight="1">
      <c r="A3093"/>
      <c r="B3093"/>
      <c r="C3093"/>
      <c r="D3093"/>
      <c r="E3093"/>
      <c r="F3093" s="61"/>
      <c r="G3093" s="196" t="e">
        <f>VLOOKUP(D3093,sku归属!A:B,2,0)</f>
        <v>#N/A</v>
      </c>
      <c r="K3093" s="193"/>
      <c r="L3093" s="194"/>
      <c r="M3093" s="195"/>
    </row>
    <row r="3094" spans="1:13" s="61" customFormat="1" customHeight="1">
      <c r="A3094"/>
      <c r="B3094"/>
      <c r="C3094"/>
      <c r="D3094"/>
      <c r="E3094"/>
      <c r="F3094" s="61"/>
      <c r="G3094" s="196" t="e">
        <f>VLOOKUP(D3094,sku归属!A:B,2,0)</f>
        <v>#N/A</v>
      </c>
      <c r="K3094" s="193"/>
      <c r="L3094" s="194"/>
      <c r="M3094" s="195"/>
    </row>
    <row r="3095" spans="1:13" s="61" customFormat="1" customHeight="1">
      <c r="A3095"/>
      <c r="B3095"/>
      <c r="C3095"/>
      <c r="D3095"/>
      <c r="E3095"/>
      <c r="F3095" s="61"/>
      <c r="G3095" s="196" t="e">
        <f>VLOOKUP(D3095,sku归属!A:B,2,0)</f>
        <v>#N/A</v>
      </c>
      <c r="K3095" s="193"/>
      <c r="L3095" s="194"/>
      <c r="M3095" s="195"/>
    </row>
    <row r="3096" spans="1:13" s="61" customFormat="1" customHeight="1">
      <c r="A3096"/>
      <c r="B3096"/>
      <c r="C3096"/>
      <c r="D3096"/>
      <c r="E3096"/>
      <c r="F3096" s="61"/>
      <c r="G3096" s="196" t="e">
        <f>VLOOKUP(D3096,sku归属!A:B,2,0)</f>
        <v>#N/A</v>
      </c>
      <c r="K3096" s="193"/>
      <c r="L3096" s="194"/>
      <c r="M3096" s="195"/>
    </row>
    <row r="3097" spans="1:13" s="61" customFormat="1" customHeight="1">
      <c r="A3097"/>
      <c r="B3097"/>
      <c r="C3097"/>
      <c r="D3097"/>
      <c r="E3097"/>
      <c r="F3097" s="61"/>
      <c r="G3097" s="196" t="e">
        <f>VLOOKUP(D3097,sku归属!A:B,2,0)</f>
        <v>#N/A</v>
      </c>
      <c r="K3097" s="193"/>
      <c r="L3097" s="194"/>
      <c r="M3097" s="195"/>
    </row>
    <row r="3098" spans="1:13" s="61" customFormat="1" customHeight="1">
      <c r="A3098"/>
      <c r="B3098"/>
      <c r="C3098"/>
      <c r="D3098"/>
      <c r="E3098"/>
      <c r="F3098" s="61"/>
      <c r="G3098" s="196" t="e">
        <f>VLOOKUP(D3098,sku归属!A:B,2,0)</f>
        <v>#N/A</v>
      </c>
      <c r="K3098" s="193"/>
      <c r="L3098" s="194"/>
      <c r="M3098" s="195"/>
    </row>
    <row r="3099" spans="1:13" s="61" customFormat="1" customHeight="1">
      <c r="A3099"/>
      <c r="B3099"/>
      <c r="C3099"/>
      <c r="D3099"/>
      <c r="E3099"/>
      <c r="F3099" s="61"/>
      <c r="G3099" s="196" t="e">
        <f>VLOOKUP(D3099,sku归属!A:B,2,0)</f>
        <v>#N/A</v>
      </c>
      <c r="K3099" s="193"/>
      <c r="L3099" s="194"/>
      <c r="M3099" s="195"/>
    </row>
    <row r="3100" spans="1:13" s="61" customFormat="1" customHeight="1">
      <c r="A3100"/>
      <c r="B3100"/>
      <c r="C3100"/>
      <c r="D3100"/>
      <c r="E3100"/>
      <c r="F3100" s="61"/>
      <c r="G3100" s="196" t="e">
        <f>VLOOKUP(D3100,sku归属!A:B,2,0)</f>
        <v>#N/A</v>
      </c>
      <c r="K3100" s="193"/>
      <c r="L3100" s="194"/>
      <c r="M3100" s="195"/>
    </row>
    <row r="3101" spans="1:13" s="61" customFormat="1" customHeight="1">
      <c r="A3101"/>
      <c r="B3101"/>
      <c r="C3101"/>
      <c r="D3101"/>
      <c r="E3101"/>
      <c r="F3101" s="61"/>
      <c r="G3101" s="196" t="e">
        <f>VLOOKUP(D3101,sku归属!A:B,2,0)</f>
        <v>#N/A</v>
      </c>
      <c r="K3101" s="193"/>
      <c r="L3101" s="194"/>
      <c r="M3101" s="195"/>
    </row>
    <row r="3102" spans="1:13" s="61" customFormat="1" customHeight="1">
      <c r="A3102"/>
      <c r="B3102"/>
      <c r="C3102"/>
      <c r="D3102"/>
      <c r="E3102"/>
      <c r="F3102" s="61"/>
      <c r="G3102" s="196" t="e">
        <f>VLOOKUP(D3102,sku归属!A:B,2,0)</f>
        <v>#N/A</v>
      </c>
      <c r="K3102" s="193"/>
      <c r="L3102" s="194"/>
      <c r="M3102" s="195"/>
    </row>
    <row r="3103" spans="1:13" s="61" customFormat="1" customHeight="1">
      <c r="A3103"/>
      <c r="B3103"/>
      <c r="C3103"/>
      <c r="D3103"/>
      <c r="E3103"/>
      <c r="F3103" s="61"/>
      <c r="G3103" s="196" t="e">
        <f>VLOOKUP(D3103,sku归属!A:B,2,0)</f>
        <v>#N/A</v>
      </c>
      <c r="K3103" s="193"/>
      <c r="L3103" s="194"/>
      <c r="M3103" s="195"/>
    </row>
    <row r="3104" spans="1:13" s="61" customFormat="1" customHeight="1">
      <c r="A3104"/>
      <c r="B3104"/>
      <c r="C3104"/>
      <c r="D3104"/>
      <c r="E3104"/>
      <c r="F3104" s="61"/>
      <c r="G3104" s="196" t="e">
        <f>VLOOKUP(D3104,sku归属!A:B,2,0)</f>
        <v>#N/A</v>
      </c>
      <c r="K3104" s="193"/>
      <c r="L3104" s="194"/>
      <c r="M3104" s="195"/>
    </row>
    <row r="3105" spans="1:13" s="61" customFormat="1" customHeight="1">
      <c r="A3105"/>
      <c r="B3105"/>
      <c r="C3105"/>
      <c r="D3105"/>
      <c r="E3105"/>
      <c r="F3105" s="61"/>
      <c r="G3105" s="196" t="e">
        <f>VLOOKUP(D3105,sku归属!A:B,2,0)</f>
        <v>#N/A</v>
      </c>
      <c r="K3105" s="193"/>
      <c r="L3105" s="194"/>
      <c r="M3105" s="195"/>
    </row>
    <row r="3106" spans="1:13" s="61" customFormat="1" customHeight="1">
      <c r="A3106"/>
      <c r="B3106"/>
      <c r="C3106"/>
      <c r="D3106"/>
      <c r="E3106"/>
      <c r="F3106" s="61"/>
      <c r="G3106" s="196" t="e">
        <f>VLOOKUP(D3106,sku归属!A:B,2,0)</f>
        <v>#N/A</v>
      </c>
      <c r="K3106" s="193"/>
      <c r="L3106" s="194"/>
      <c r="M3106" s="195"/>
    </row>
    <row r="3107" spans="1:13" s="61" customFormat="1" customHeight="1">
      <c r="A3107"/>
      <c r="B3107"/>
      <c r="C3107"/>
      <c r="D3107"/>
      <c r="E3107"/>
      <c r="F3107" s="61"/>
      <c r="G3107" s="196" t="e">
        <f>VLOOKUP(D3107,sku归属!A:B,2,0)</f>
        <v>#N/A</v>
      </c>
      <c r="K3107" s="193"/>
      <c r="L3107" s="194"/>
      <c r="M3107" s="195"/>
    </row>
    <row r="3108" spans="1:13" s="61" customFormat="1" customHeight="1">
      <c r="A3108"/>
      <c r="B3108"/>
      <c r="C3108"/>
      <c r="D3108"/>
      <c r="E3108"/>
      <c r="F3108" s="61"/>
      <c r="G3108" s="196" t="e">
        <f>VLOOKUP(D3108,sku归属!A:B,2,0)</f>
        <v>#N/A</v>
      </c>
      <c r="K3108" s="193"/>
      <c r="L3108" s="194"/>
      <c r="M3108" s="195"/>
    </row>
    <row r="3109" spans="1:13" s="61" customFormat="1" customHeight="1">
      <c r="A3109"/>
      <c r="B3109"/>
      <c r="C3109"/>
      <c r="D3109"/>
      <c r="E3109"/>
      <c r="F3109" s="61"/>
      <c r="G3109" s="196" t="e">
        <f>VLOOKUP(D3109,sku归属!A:B,2,0)</f>
        <v>#N/A</v>
      </c>
      <c r="K3109" s="193"/>
      <c r="L3109" s="194"/>
      <c r="M3109" s="195"/>
    </row>
    <row r="3110" spans="1:13" s="61" customFormat="1" customHeight="1">
      <c r="A3110"/>
      <c r="B3110"/>
      <c r="C3110"/>
      <c r="D3110"/>
      <c r="E3110"/>
      <c r="F3110" s="61"/>
      <c r="G3110" s="196" t="e">
        <f>VLOOKUP(D3110,sku归属!A:B,2,0)</f>
        <v>#N/A</v>
      </c>
      <c r="K3110" s="193"/>
      <c r="L3110" s="194"/>
      <c r="M3110" s="195"/>
    </row>
    <row r="3111" spans="1:13" s="61" customFormat="1" customHeight="1">
      <c r="A3111"/>
      <c r="B3111"/>
      <c r="C3111"/>
      <c r="D3111"/>
      <c r="E3111"/>
      <c r="F3111" s="61"/>
      <c r="G3111" s="196" t="e">
        <f>VLOOKUP(D3111,sku归属!A:B,2,0)</f>
        <v>#N/A</v>
      </c>
      <c r="K3111" s="193"/>
      <c r="L3111" s="194"/>
      <c r="M3111" s="195"/>
    </row>
    <row r="3112" spans="1:13" s="61" customFormat="1" customHeight="1">
      <c r="A3112"/>
      <c r="B3112"/>
      <c r="C3112"/>
      <c r="D3112"/>
      <c r="E3112"/>
      <c r="F3112" s="61"/>
      <c r="G3112" s="196" t="e">
        <f>VLOOKUP(D3112,sku归属!A:B,2,0)</f>
        <v>#N/A</v>
      </c>
      <c r="K3112" s="193"/>
      <c r="L3112" s="194"/>
      <c r="M3112" s="195"/>
    </row>
    <row r="3113" spans="1:13" s="61" customFormat="1" customHeight="1">
      <c r="A3113"/>
      <c r="B3113"/>
      <c r="C3113"/>
      <c r="D3113"/>
      <c r="E3113"/>
      <c r="F3113" s="61"/>
      <c r="G3113" s="196" t="e">
        <f>VLOOKUP(D3113,sku归属!A:B,2,0)</f>
        <v>#N/A</v>
      </c>
      <c r="K3113" s="193"/>
      <c r="L3113" s="194"/>
      <c r="M3113" s="195"/>
    </row>
    <row r="3114" spans="1:13" s="61" customFormat="1" customHeight="1">
      <c r="A3114"/>
      <c r="B3114"/>
      <c r="C3114"/>
      <c r="D3114"/>
      <c r="E3114"/>
      <c r="F3114" s="61"/>
      <c r="G3114" s="196" t="e">
        <f>VLOOKUP(D3114,sku归属!A:B,2,0)</f>
        <v>#N/A</v>
      </c>
      <c r="K3114" s="193"/>
      <c r="L3114" s="194"/>
      <c r="M3114" s="195"/>
    </row>
    <row r="3115" spans="1:13" s="61" customFormat="1" customHeight="1">
      <c r="A3115"/>
      <c r="B3115"/>
      <c r="C3115"/>
      <c r="D3115"/>
      <c r="E3115"/>
      <c r="F3115" s="61"/>
      <c r="G3115" s="196" t="e">
        <f>VLOOKUP(D3115,sku归属!A:B,2,0)</f>
        <v>#N/A</v>
      </c>
      <c r="K3115" s="193"/>
      <c r="L3115" s="194"/>
      <c r="M3115" s="195"/>
    </row>
    <row r="3116" spans="1:13" s="61" customFormat="1" customHeight="1">
      <c r="A3116"/>
      <c r="B3116"/>
      <c r="C3116"/>
      <c r="D3116"/>
      <c r="E3116"/>
      <c r="F3116" s="61"/>
      <c r="G3116" s="196" t="e">
        <f>VLOOKUP(D3116,sku归属!A:B,2,0)</f>
        <v>#N/A</v>
      </c>
      <c r="K3116" s="193"/>
      <c r="L3116" s="194"/>
      <c r="M3116" s="195"/>
    </row>
    <row r="3117" spans="1:13" s="61" customFormat="1" customHeight="1">
      <c r="A3117"/>
      <c r="B3117"/>
      <c r="C3117"/>
      <c r="D3117"/>
      <c r="E3117"/>
      <c r="F3117" s="61"/>
      <c r="G3117" s="196" t="e">
        <f>VLOOKUP(D3117,sku归属!A:B,2,0)</f>
        <v>#N/A</v>
      </c>
      <c r="K3117" s="193"/>
      <c r="L3117" s="194"/>
      <c r="M3117" s="195"/>
    </row>
    <row r="3118" spans="1:13" s="61" customFormat="1" customHeight="1">
      <c r="A3118"/>
      <c r="B3118"/>
      <c r="C3118"/>
      <c r="D3118"/>
      <c r="E3118"/>
      <c r="F3118" s="61"/>
      <c r="G3118" s="196" t="e">
        <f>VLOOKUP(D3118,sku归属!A:B,2,0)</f>
        <v>#N/A</v>
      </c>
      <c r="K3118" s="193"/>
      <c r="L3118" s="194"/>
      <c r="M3118" s="195"/>
    </row>
    <row r="3119" spans="1:13" s="61" customFormat="1" customHeight="1">
      <c r="A3119"/>
      <c r="B3119"/>
      <c r="C3119"/>
      <c r="D3119"/>
      <c r="E3119"/>
      <c r="F3119" s="61"/>
      <c r="G3119" s="196" t="e">
        <f>VLOOKUP(D3119,sku归属!A:B,2,0)</f>
        <v>#N/A</v>
      </c>
      <c r="K3119" s="193"/>
      <c r="L3119" s="194"/>
      <c r="M3119" s="195"/>
    </row>
    <row r="3120" spans="1:13" s="61" customFormat="1" customHeight="1">
      <c r="A3120"/>
      <c r="B3120"/>
      <c r="C3120"/>
      <c r="D3120"/>
      <c r="E3120"/>
      <c r="F3120" s="61"/>
      <c r="G3120" s="196" t="e">
        <f>VLOOKUP(D3120,sku归属!A:B,2,0)</f>
        <v>#N/A</v>
      </c>
      <c r="K3120" s="193"/>
      <c r="L3120" s="194"/>
      <c r="M3120" s="195"/>
    </row>
    <row r="3121" spans="1:13" s="61" customFormat="1" customHeight="1">
      <c r="A3121"/>
      <c r="B3121"/>
      <c r="C3121"/>
      <c r="D3121"/>
      <c r="E3121"/>
      <c r="F3121" s="61"/>
      <c r="G3121" s="196" t="e">
        <f>VLOOKUP(D3121,sku归属!A:B,2,0)</f>
        <v>#N/A</v>
      </c>
      <c r="K3121" s="193"/>
      <c r="L3121" s="194"/>
      <c r="M3121" s="195"/>
    </row>
    <row r="3122" spans="1:13" s="61" customFormat="1" customHeight="1">
      <c r="A3122"/>
      <c r="B3122"/>
      <c r="C3122"/>
      <c r="D3122"/>
      <c r="E3122"/>
      <c r="F3122" s="61"/>
      <c r="G3122" s="196" t="e">
        <f>VLOOKUP(D3122,sku归属!A:B,2,0)</f>
        <v>#N/A</v>
      </c>
      <c r="K3122" s="193"/>
      <c r="L3122" s="194"/>
      <c r="M3122" s="195"/>
    </row>
    <row r="3123" spans="1:13" s="61" customFormat="1" customHeight="1">
      <c r="A3123"/>
      <c r="B3123"/>
      <c r="C3123"/>
      <c r="D3123"/>
      <c r="E3123"/>
      <c r="F3123" s="61"/>
      <c r="G3123" s="196" t="e">
        <f>VLOOKUP(D3123,sku归属!A:B,2,0)</f>
        <v>#N/A</v>
      </c>
      <c r="K3123" s="193"/>
      <c r="L3123" s="194"/>
      <c r="M3123" s="195"/>
    </row>
    <row r="3124" spans="1:13" s="61" customFormat="1" customHeight="1">
      <c r="A3124"/>
      <c r="B3124"/>
      <c r="C3124"/>
      <c r="D3124"/>
      <c r="E3124"/>
      <c r="F3124" s="61"/>
      <c r="G3124" s="196" t="e">
        <f>VLOOKUP(D3124,sku归属!A:B,2,0)</f>
        <v>#N/A</v>
      </c>
      <c r="K3124" s="193"/>
      <c r="L3124" s="194"/>
      <c r="M3124" s="195"/>
    </row>
    <row r="3125" spans="1:13" s="61" customFormat="1" customHeight="1">
      <c r="A3125"/>
      <c r="B3125"/>
      <c r="C3125"/>
      <c r="D3125"/>
      <c r="E3125"/>
      <c r="F3125" s="61"/>
      <c r="G3125" s="196" t="e">
        <f>VLOOKUP(D3125,sku归属!A:B,2,0)</f>
        <v>#N/A</v>
      </c>
      <c r="K3125" s="193"/>
      <c r="L3125" s="194"/>
      <c r="M3125" s="195"/>
    </row>
    <row r="3126" spans="1:13" s="61" customFormat="1" customHeight="1">
      <c r="A3126"/>
      <c r="B3126"/>
      <c r="C3126"/>
      <c r="D3126"/>
      <c r="E3126"/>
      <c r="F3126" s="61"/>
      <c r="G3126" s="196" t="e">
        <f>VLOOKUP(D3126,sku归属!A:B,2,0)</f>
        <v>#N/A</v>
      </c>
      <c r="K3126" s="193"/>
      <c r="L3126" s="194"/>
      <c r="M3126" s="195"/>
    </row>
    <row r="3127" spans="1:13" s="61" customFormat="1" customHeight="1">
      <c r="A3127"/>
      <c r="B3127"/>
      <c r="C3127"/>
      <c r="D3127"/>
      <c r="E3127"/>
      <c r="F3127" s="61"/>
      <c r="G3127" s="196" t="e">
        <f>VLOOKUP(D3127,sku归属!A:B,2,0)</f>
        <v>#N/A</v>
      </c>
      <c r="K3127" s="193"/>
      <c r="L3127" s="194"/>
      <c r="M3127" s="195"/>
    </row>
    <row r="3128" spans="1:13" s="61" customFormat="1" customHeight="1">
      <c r="A3128"/>
      <c r="B3128"/>
      <c r="C3128"/>
      <c r="D3128"/>
      <c r="E3128"/>
      <c r="F3128" s="61"/>
      <c r="G3128" s="196" t="e">
        <f>VLOOKUP(D3128,sku归属!A:B,2,0)</f>
        <v>#N/A</v>
      </c>
      <c r="K3128" s="193"/>
      <c r="L3128" s="194"/>
      <c r="M3128" s="195"/>
    </row>
    <row r="3129" spans="1:13" s="61" customFormat="1" customHeight="1">
      <c r="A3129"/>
      <c r="B3129"/>
      <c r="C3129"/>
      <c r="D3129"/>
      <c r="E3129"/>
      <c r="F3129" s="61"/>
      <c r="G3129" s="196" t="e">
        <f>VLOOKUP(D3129,sku归属!A:B,2,0)</f>
        <v>#N/A</v>
      </c>
      <c r="K3129" s="193"/>
      <c r="L3129" s="194"/>
      <c r="M3129" s="195"/>
    </row>
    <row r="3130" spans="1:13" s="61" customFormat="1" customHeight="1">
      <c r="A3130"/>
      <c r="B3130"/>
      <c r="C3130"/>
      <c r="D3130"/>
      <c r="E3130"/>
      <c r="F3130" s="61"/>
      <c r="G3130" s="196" t="e">
        <f>VLOOKUP(D3130,sku归属!A:B,2,0)</f>
        <v>#N/A</v>
      </c>
      <c r="K3130" s="193"/>
      <c r="L3130" s="194"/>
      <c r="M3130" s="195"/>
    </row>
    <row r="3131" spans="1:13" s="61" customFormat="1" customHeight="1">
      <c r="A3131"/>
      <c r="B3131"/>
      <c r="C3131"/>
      <c r="D3131"/>
      <c r="E3131"/>
      <c r="F3131" s="61"/>
      <c r="G3131" s="196" t="e">
        <f>VLOOKUP(D3131,sku归属!A:B,2,0)</f>
        <v>#N/A</v>
      </c>
      <c r="K3131" s="193"/>
      <c r="L3131" s="194"/>
      <c r="M3131" s="195"/>
    </row>
    <row r="3132" spans="1:13" s="61" customFormat="1" customHeight="1">
      <c r="A3132"/>
      <c r="B3132"/>
      <c r="C3132"/>
      <c r="D3132"/>
      <c r="E3132"/>
      <c r="F3132" s="61"/>
      <c r="G3132" s="196" t="e">
        <f>VLOOKUP(D3132,sku归属!A:B,2,0)</f>
        <v>#N/A</v>
      </c>
      <c r="K3132" s="193"/>
      <c r="L3132" s="194"/>
      <c r="M3132" s="195"/>
    </row>
    <row r="3133" spans="1:13" s="61" customFormat="1" customHeight="1">
      <c r="A3133"/>
      <c r="B3133"/>
      <c r="C3133"/>
      <c r="D3133"/>
      <c r="E3133"/>
      <c r="F3133" s="61"/>
      <c r="G3133" s="196" t="e">
        <f>VLOOKUP(D3133,sku归属!A:B,2,0)</f>
        <v>#N/A</v>
      </c>
      <c r="K3133" s="193"/>
      <c r="L3133" s="194"/>
      <c r="M3133" s="195"/>
    </row>
    <row r="3134" spans="1:13" s="61" customFormat="1" customHeight="1">
      <c r="A3134"/>
      <c r="B3134"/>
      <c r="C3134"/>
      <c r="D3134"/>
      <c r="E3134"/>
      <c r="F3134" s="61"/>
      <c r="G3134" s="196" t="e">
        <f>VLOOKUP(D3134,sku归属!A:B,2,0)</f>
        <v>#N/A</v>
      </c>
      <c r="K3134" s="193"/>
      <c r="L3134" s="194"/>
      <c r="M3134" s="195"/>
    </row>
    <row r="3135" spans="1:13" s="61" customFormat="1" customHeight="1">
      <c r="A3135"/>
      <c r="B3135"/>
      <c r="C3135"/>
      <c r="D3135"/>
      <c r="E3135"/>
      <c r="F3135" s="61"/>
      <c r="G3135" s="196" t="e">
        <f>VLOOKUP(D3135,sku归属!A:B,2,0)</f>
        <v>#N/A</v>
      </c>
      <c r="K3135" s="193"/>
      <c r="L3135" s="194"/>
      <c r="M3135" s="195"/>
    </row>
    <row r="3136" spans="1:13" s="61" customFormat="1" customHeight="1">
      <c r="A3136"/>
      <c r="B3136"/>
      <c r="C3136"/>
      <c r="D3136"/>
      <c r="E3136"/>
      <c r="F3136" s="61"/>
      <c r="G3136" s="196" t="e">
        <f>VLOOKUP(D3136,sku归属!A:B,2,0)</f>
        <v>#N/A</v>
      </c>
      <c r="K3136" s="193"/>
      <c r="L3136" s="194"/>
      <c r="M3136" s="195"/>
    </row>
    <row r="3137" spans="1:13" s="61" customFormat="1" customHeight="1">
      <c r="A3137"/>
      <c r="B3137"/>
      <c r="C3137"/>
      <c r="D3137"/>
      <c r="E3137"/>
      <c r="F3137" s="61"/>
      <c r="G3137" s="196" t="e">
        <f>VLOOKUP(D3137,sku归属!A:B,2,0)</f>
        <v>#N/A</v>
      </c>
      <c r="K3137" s="193"/>
      <c r="L3137" s="194"/>
      <c r="M3137" s="195"/>
    </row>
    <row r="3138" spans="1:13" s="61" customFormat="1" customHeight="1">
      <c r="A3138"/>
      <c r="B3138"/>
      <c r="C3138"/>
      <c r="D3138"/>
      <c r="E3138"/>
      <c r="F3138" s="61"/>
      <c r="G3138" s="196" t="e">
        <f>VLOOKUP(D3138,sku归属!A:B,2,0)</f>
        <v>#N/A</v>
      </c>
      <c r="K3138" s="193"/>
      <c r="L3138" s="194"/>
      <c r="M3138" s="195"/>
    </row>
    <row r="3139" spans="1:13" s="61" customFormat="1" customHeight="1">
      <c r="A3139"/>
      <c r="B3139"/>
      <c r="C3139"/>
      <c r="D3139"/>
      <c r="E3139"/>
      <c r="F3139" s="61"/>
      <c r="G3139" s="196" t="e">
        <f>VLOOKUP(D3139,sku归属!A:B,2,0)</f>
        <v>#N/A</v>
      </c>
      <c r="K3139" s="193"/>
      <c r="L3139" s="194"/>
      <c r="M3139" s="195"/>
    </row>
    <row r="3140" spans="1:13" s="61" customFormat="1" customHeight="1">
      <c r="A3140"/>
      <c r="B3140"/>
      <c r="C3140"/>
      <c r="D3140"/>
      <c r="E3140"/>
      <c r="F3140" s="61"/>
      <c r="G3140" s="196" t="e">
        <f>VLOOKUP(D3140,sku归属!A:B,2,0)</f>
        <v>#N/A</v>
      </c>
      <c r="K3140" s="193"/>
      <c r="L3140" s="194"/>
      <c r="M3140" s="195"/>
    </row>
    <row r="3141" spans="1:13" s="61" customFormat="1" customHeight="1">
      <c r="A3141"/>
      <c r="B3141"/>
      <c r="C3141"/>
      <c r="D3141"/>
      <c r="E3141"/>
      <c r="F3141" s="61"/>
      <c r="G3141" s="196" t="e">
        <f>VLOOKUP(D3141,sku归属!A:B,2,0)</f>
        <v>#N/A</v>
      </c>
      <c r="K3141" s="193"/>
      <c r="L3141" s="194"/>
      <c r="M3141" s="195"/>
    </row>
    <row r="3142" spans="1:13" s="61" customFormat="1" customHeight="1">
      <c r="A3142"/>
      <c r="B3142"/>
      <c r="C3142"/>
      <c r="D3142"/>
      <c r="E3142"/>
      <c r="F3142" s="61"/>
      <c r="G3142" s="196" t="e">
        <f>VLOOKUP(D3142,sku归属!A:B,2,0)</f>
        <v>#N/A</v>
      </c>
      <c r="K3142" s="193"/>
      <c r="L3142" s="194"/>
      <c r="M3142" s="195"/>
    </row>
    <row r="3143" spans="1:13" s="61" customFormat="1" customHeight="1">
      <c r="A3143"/>
      <c r="B3143"/>
      <c r="C3143"/>
      <c r="D3143"/>
      <c r="E3143"/>
      <c r="F3143" s="61"/>
      <c r="G3143" s="196" t="e">
        <f>VLOOKUP(D3143,sku归属!A:B,2,0)</f>
        <v>#N/A</v>
      </c>
      <c r="K3143" s="193"/>
      <c r="L3143" s="194"/>
      <c r="M3143" s="195"/>
    </row>
    <row r="3144" spans="1:13" s="61" customFormat="1" customHeight="1">
      <c r="A3144"/>
      <c r="B3144"/>
      <c r="C3144"/>
      <c r="D3144"/>
      <c r="E3144"/>
      <c r="F3144" s="61"/>
      <c r="G3144" s="196" t="e">
        <f>VLOOKUP(D3144,sku归属!A:B,2,0)</f>
        <v>#N/A</v>
      </c>
      <c r="K3144" s="193"/>
      <c r="L3144" s="194"/>
      <c r="M3144" s="195"/>
    </row>
    <row r="3145" spans="1:13" s="61" customFormat="1" customHeight="1">
      <c r="A3145"/>
      <c r="B3145"/>
      <c r="C3145"/>
      <c r="D3145"/>
      <c r="E3145"/>
      <c r="F3145" s="61"/>
      <c r="G3145" s="196" t="e">
        <f>VLOOKUP(D3145,sku归属!A:B,2,0)</f>
        <v>#N/A</v>
      </c>
      <c r="K3145" s="193"/>
      <c r="L3145" s="194"/>
      <c r="M3145" s="195"/>
    </row>
    <row r="3146" spans="1:13" s="61" customFormat="1" customHeight="1">
      <c r="A3146"/>
      <c r="B3146"/>
      <c r="C3146"/>
      <c r="D3146"/>
      <c r="E3146"/>
      <c r="F3146" s="61"/>
      <c r="G3146" s="196" t="e">
        <f>VLOOKUP(D3146,sku归属!A:B,2,0)</f>
        <v>#N/A</v>
      </c>
      <c r="K3146" s="193"/>
      <c r="L3146" s="194"/>
      <c r="M3146" s="195"/>
    </row>
    <row r="3147" spans="1:13" s="61" customFormat="1" customHeight="1">
      <c r="A3147"/>
      <c r="B3147"/>
      <c r="C3147"/>
      <c r="D3147"/>
      <c r="E3147"/>
      <c r="F3147" s="61"/>
      <c r="G3147" s="196" t="e">
        <f>VLOOKUP(D3147,sku归属!A:B,2,0)</f>
        <v>#N/A</v>
      </c>
      <c r="K3147" s="193"/>
      <c r="L3147" s="194"/>
      <c r="M3147" s="195"/>
    </row>
    <row r="3148" spans="1:13" s="61" customFormat="1" customHeight="1">
      <c r="A3148"/>
      <c r="B3148"/>
      <c r="C3148"/>
      <c r="D3148"/>
      <c r="E3148"/>
      <c r="F3148" s="61"/>
      <c r="G3148" s="196" t="e">
        <f>VLOOKUP(D3148,sku归属!A:B,2,0)</f>
        <v>#N/A</v>
      </c>
      <c r="K3148" s="193"/>
      <c r="L3148" s="194"/>
      <c r="M3148" s="195"/>
    </row>
    <row r="3149" spans="1:13" s="61" customFormat="1" customHeight="1">
      <c r="A3149"/>
      <c r="B3149"/>
      <c r="C3149"/>
      <c r="D3149"/>
      <c r="E3149"/>
      <c r="F3149" s="61"/>
      <c r="G3149" s="196" t="e">
        <f>VLOOKUP(D3149,sku归属!A:B,2,0)</f>
        <v>#N/A</v>
      </c>
      <c r="K3149" s="193"/>
      <c r="L3149" s="194"/>
      <c r="M3149" s="195"/>
    </row>
    <row r="3150" spans="1:13" s="61" customFormat="1" customHeight="1">
      <c r="A3150"/>
      <c r="B3150"/>
      <c r="C3150"/>
      <c r="D3150"/>
      <c r="E3150"/>
      <c r="F3150" s="61"/>
      <c r="G3150" s="196" t="e">
        <f>VLOOKUP(D3150,sku归属!A:B,2,0)</f>
        <v>#N/A</v>
      </c>
      <c r="K3150" s="193"/>
      <c r="L3150" s="194"/>
      <c r="M3150" s="195"/>
    </row>
    <row r="3151" spans="1:13" s="61" customFormat="1" customHeight="1">
      <c r="A3151"/>
      <c r="B3151"/>
      <c r="C3151"/>
      <c r="D3151"/>
      <c r="E3151"/>
      <c r="F3151" s="61"/>
      <c r="G3151" s="196" t="e">
        <f>VLOOKUP(D3151,sku归属!A:B,2,0)</f>
        <v>#N/A</v>
      </c>
      <c r="K3151" s="193"/>
      <c r="L3151" s="194"/>
      <c r="M3151" s="195"/>
    </row>
    <row r="3152" spans="1:13" s="61" customFormat="1" customHeight="1">
      <c r="A3152"/>
      <c r="B3152"/>
      <c r="C3152"/>
      <c r="D3152"/>
      <c r="E3152"/>
      <c r="F3152" s="61"/>
      <c r="G3152" s="196" t="e">
        <f>VLOOKUP(D3152,sku归属!A:B,2,0)</f>
        <v>#N/A</v>
      </c>
      <c r="K3152" s="193"/>
      <c r="L3152" s="194"/>
      <c r="M3152" s="195"/>
    </row>
    <row r="3153" spans="1:13" s="61" customFormat="1" customHeight="1">
      <c r="A3153"/>
      <c r="B3153"/>
      <c r="C3153"/>
      <c r="D3153"/>
      <c r="E3153"/>
      <c r="F3153" s="61"/>
      <c r="G3153" s="196" t="e">
        <f>VLOOKUP(D3153,sku归属!A:B,2,0)</f>
        <v>#N/A</v>
      </c>
      <c r="K3153" s="193"/>
      <c r="L3153" s="194"/>
      <c r="M3153" s="195"/>
    </row>
    <row r="3154" spans="1:13" s="61" customFormat="1" customHeight="1">
      <c r="A3154"/>
      <c r="B3154"/>
      <c r="C3154"/>
      <c r="D3154"/>
      <c r="E3154"/>
      <c r="F3154" s="61"/>
      <c r="G3154" s="196" t="e">
        <f>VLOOKUP(D3154,sku归属!A:B,2,0)</f>
        <v>#N/A</v>
      </c>
      <c r="K3154" s="193"/>
      <c r="L3154" s="194"/>
      <c r="M3154" s="195"/>
    </row>
    <row r="3155" spans="1:13" s="61" customFormat="1" customHeight="1">
      <c r="A3155"/>
      <c r="B3155"/>
      <c r="C3155"/>
      <c r="D3155"/>
      <c r="E3155"/>
      <c r="F3155" s="61"/>
      <c r="G3155" s="196" t="e">
        <f>VLOOKUP(D3155,sku归属!A:B,2,0)</f>
        <v>#N/A</v>
      </c>
      <c r="K3155" s="193"/>
      <c r="L3155" s="194"/>
      <c r="M3155" s="195"/>
    </row>
    <row r="3156" spans="1:13" s="61" customFormat="1" customHeight="1">
      <c r="A3156"/>
      <c r="B3156"/>
      <c r="C3156"/>
      <c r="D3156"/>
      <c r="E3156"/>
      <c r="F3156" s="61"/>
      <c r="G3156" s="196" t="e">
        <f>VLOOKUP(D3156,sku归属!A:B,2,0)</f>
        <v>#N/A</v>
      </c>
      <c r="K3156" s="193"/>
      <c r="L3156" s="194"/>
      <c r="M3156" s="195"/>
    </row>
    <row r="3157" spans="1:13" s="61" customFormat="1" customHeight="1">
      <c r="A3157"/>
      <c r="B3157"/>
      <c r="C3157"/>
      <c r="D3157"/>
      <c r="E3157"/>
      <c r="F3157" s="61"/>
      <c r="G3157" s="196" t="e">
        <f>VLOOKUP(D3157,sku归属!A:B,2,0)</f>
        <v>#N/A</v>
      </c>
      <c r="K3157" s="193"/>
      <c r="L3157" s="194"/>
      <c r="M3157" s="195"/>
    </row>
    <row r="3158" spans="1:13" s="61" customFormat="1" customHeight="1">
      <c r="A3158"/>
      <c r="B3158"/>
      <c r="C3158"/>
      <c r="D3158"/>
      <c r="E3158"/>
      <c r="F3158" s="61"/>
      <c r="G3158" s="196" t="e">
        <f>VLOOKUP(D3158,sku归属!A:B,2,0)</f>
        <v>#N/A</v>
      </c>
      <c r="K3158" s="193"/>
      <c r="L3158" s="194"/>
      <c r="M3158" s="195"/>
    </row>
    <row r="3159" spans="1:13" s="61" customFormat="1" customHeight="1">
      <c r="A3159"/>
      <c r="B3159"/>
      <c r="C3159"/>
      <c r="D3159"/>
      <c r="E3159"/>
      <c r="F3159" s="61"/>
      <c r="G3159" s="196" t="e">
        <f>VLOOKUP(D3159,sku归属!A:B,2,0)</f>
        <v>#N/A</v>
      </c>
      <c r="K3159" s="193"/>
      <c r="L3159" s="194"/>
      <c r="M3159" s="195"/>
    </row>
    <row r="3160" spans="1:13" s="61" customFormat="1" customHeight="1">
      <c r="A3160"/>
      <c r="B3160"/>
      <c r="C3160"/>
      <c r="D3160"/>
      <c r="E3160"/>
      <c r="F3160" s="61"/>
      <c r="G3160" s="196" t="e">
        <f>VLOOKUP(D3160,sku归属!A:B,2,0)</f>
        <v>#N/A</v>
      </c>
      <c r="K3160" s="193"/>
      <c r="L3160" s="194"/>
      <c r="M3160" s="195"/>
    </row>
    <row r="3161" spans="1:13" s="61" customFormat="1" customHeight="1">
      <c r="A3161"/>
      <c r="B3161"/>
      <c r="C3161"/>
      <c r="D3161"/>
      <c r="E3161"/>
      <c r="F3161" s="61"/>
      <c r="G3161" s="196" t="e">
        <f>VLOOKUP(D3161,sku归属!A:B,2,0)</f>
        <v>#N/A</v>
      </c>
      <c r="K3161" s="193"/>
      <c r="L3161" s="194"/>
      <c r="M3161" s="195"/>
    </row>
    <row r="3162" spans="1:13" s="61" customFormat="1" customHeight="1">
      <c r="A3162"/>
      <c r="B3162"/>
      <c r="C3162"/>
      <c r="D3162"/>
      <c r="E3162"/>
      <c r="F3162" s="61"/>
      <c r="G3162" s="196" t="e">
        <f>VLOOKUP(D3162,sku归属!A:B,2,0)</f>
        <v>#N/A</v>
      </c>
      <c r="K3162" s="193"/>
      <c r="L3162" s="194"/>
      <c r="M3162" s="195"/>
    </row>
    <row r="3163" spans="1:13" s="61" customFormat="1" customHeight="1">
      <c r="A3163"/>
      <c r="B3163"/>
      <c r="C3163"/>
      <c r="D3163"/>
      <c r="E3163"/>
      <c r="F3163" s="61"/>
      <c r="G3163" s="196" t="e">
        <f>VLOOKUP(D3163,sku归属!A:B,2,0)</f>
        <v>#N/A</v>
      </c>
      <c r="K3163" s="193"/>
      <c r="L3163" s="194"/>
      <c r="M3163" s="195"/>
    </row>
    <row r="3164" spans="1:13" s="61" customFormat="1" customHeight="1">
      <c r="A3164"/>
      <c r="B3164"/>
      <c r="C3164"/>
      <c r="D3164"/>
      <c r="E3164"/>
      <c r="F3164" s="61"/>
      <c r="G3164" s="196" t="e">
        <f>VLOOKUP(D3164,sku归属!A:B,2,0)</f>
        <v>#N/A</v>
      </c>
      <c r="K3164" s="193"/>
      <c r="L3164" s="194"/>
      <c r="M3164" s="195"/>
    </row>
    <row r="3165" spans="1:13" s="61" customFormat="1" customHeight="1">
      <c r="A3165"/>
      <c r="B3165"/>
      <c r="C3165"/>
      <c r="D3165"/>
      <c r="E3165"/>
      <c r="F3165" s="61"/>
      <c r="G3165" s="196" t="e">
        <f>VLOOKUP(D3165,sku归属!A:B,2,0)</f>
        <v>#N/A</v>
      </c>
      <c r="K3165" s="193"/>
      <c r="L3165" s="194"/>
      <c r="M3165" s="195"/>
    </row>
    <row r="3166" spans="1:13" s="61" customFormat="1" customHeight="1">
      <c r="A3166"/>
      <c r="B3166"/>
      <c r="C3166"/>
      <c r="D3166"/>
      <c r="E3166"/>
      <c r="F3166" s="61"/>
      <c r="G3166" s="196" t="e">
        <f>VLOOKUP(D3166,sku归属!A:B,2,0)</f>
        <v>#N/A</v>
      </c>
      <c r="K3166" s="193"/>
      <c r="L3166" s="194"/>
      <c r="M3166" s="195"/>
    </row>
    <row r="3167" spans="1:13" s="61" customFormat="1" customHeight="1">
      <c r="A3167"/>
      <c r="B3167"/>
      <c r="C3167"/>
      <c r="D3167"/>
      <c r="E3167"/>
      <c r="F3167" s="61"/>
      <c r="G3167" s="196" t="e">
        <f>VLOOKUP(D3167,sku归属!A:B,2,0)</f>
        <v>#N/A</v>
      </c>
      <c r="K3167" s="193"/>
      <c r="L3167" s="194"/>
      <c r="M3167" s="195"/>
    </row>
    <row r="3168" spans="1:13" s="61" customFormat="1" customHeight="1">
      <c r="A3168"/>
      <c r="B3168"/>
      <c r="C3168"/>
      <c r="D3168"/>
      <c r="E3168"/>
      <c r="F3168" s="61"/>
      <c r="G3168" s="196" t="e">
        <f>VLOOKUP(D3168,sku归属!A:B,2,0)</f>
        <v>#N/A</v>
      </c>
      <c r="K3168" s="193"/>
      <c r="L3168" s="194"/>
      <c r="M3168" s="195"/>
    </row>
    <row r="3169" spans="1:13" s="61" customFormat="1" customHeight="1">
      <c r="A3169"/>
      <c r="B3169"/>
      <c r="C3169"/>
      <c r="D3169"/>
      <c r="E3169"/>
      <c r="F3169" s="61"/>
      <c r="G3169" s="196" t="e">
        <f>VLOOKUP(D3169,sku归属!A:B,2,0)</f>
        <v>#N/A</v>
      </c>
      <c r="K3169" s="193"/>
      <c r="L3169" s="194"/>
      <c r="M3169" s="195"/>
    </row>
    <row r="3170" spans="1:13" s="61" customFormat="1" customHeight="1">
      <c r="A3170"/>
      <c r="B3170"/>
      <c r="C3170"/>
      <c r="D3170"/>
      <c r="E3170"/>
      <c r="F3170" s="61"/>
      <c r="G3170" s="196" t="e">
        <f>VLOOKUP(D3170,sku归属!A:B,2,0)</f>
        <v>#N/A</v>
      </c>
      <c r="K3170" s="193"/>
      <c r="L3170" s="194"/>
      <c r="M3170" s="195"/>
    </row>
    <row r="3171" spans="1:13" s="61" customFormat="1" customHeight="1">
      <c r="A3171"/>
      <c r="B3171"/>
      <c r="C3171"/>
      <c r="D3171"/>
      <c r="E3171"/>
      <c r="F3171" s="61"/>
      <c r="G3171" s="196" t="e">
        <f>VLOOKUP(D3171,sku归属!A:B,2,0)</f>
        <v>#N/A</v>
      </c>
      <c r="K3171" s="193"/>
      <c r="L3171" s="194"/>
      <c r="M3171" s="195"/>
    </row>
    <row r="3172" spans="1:13" s="61" customFormat="1" customHeight="1">
      <c r="A3172"/>
      <c r="B3172"/>
      <c r="C3172"/>
      <c r="D3172"/>
      <c r="E3172"/>
      <c r="F3172" s="61"/>
      <c r="G3172" s="196" t="e">
        <f>VLOOKUP(D3172,sku归属!A:B,2,0)</f>
        <v>#N/A</v>
      </c>
      <c r="K3172" s="193"/>
      <c r="L3172" s="194"/>
      <c r="M3172" s="195"/>
    </row>
    <row r="3173" spans="1:13" s="61" customFormat="1" customHeight="1">
      <c r="A3173"/>
      <c r="B3173"/>
      <c r="C3173"/>
      <c r="D3173"/>
      <c r="E3173"/>
      <c r="F3173" s="61"/>
      <c r="G3173" s="196" t="e">
        <f>VLOOKUP(D3173,sku归属!A:B,2,0)</f>
        <v>#N/A</v>
      </c>
      <c r="K3173" s="193"/>
      <c r="L3173" s="194"/>
      <c r="M3173" s="195"/>
    </row>
    <row r="3174" spans="1:13" s="61" customFormat="1" customHeight="1">
      <c r="A3174"/>
      <c r="B3174"/>
      <c r="C3174"/>
      <c r="D3174"/>
      <c r="E3174"/>
      <c r="F3174" s="61"/>
      <c r="G3174" s="196" t="e">
        <f>VLOOKUP(D3174,sku归属!A:B,2,0)</f>
        <v>#N/A</v>
      </c>
      <c r="K3174" s="193"/>
      <c r="L3174" s="194"/>
      <c r="M3174" s="195"/>
    </row>
    <row r="3175" spans="1:13" s="61" customFormat="1" customHeight="1">
      <c r="A3175"/>
      <c r="B3175"/>
      <c r="C3175"/>
      <c r="D3175"/>
      <c r="E3175"/>
      <c r="F3175" s="61"/>
      <c r="G3175" s="196" t="e">
        <f>VLOOKUP(D3175,sku归属!A:B,2,0)</f>
        <v>#N/A</v>
      </c>
      <c r="K3175" s="193"/>
      <c r="L3175" s="194"/>
      <c r="M3175" s="195"/>
    </row>
    <row r="3176" spans="1:13" s="61" customFormat="1" customHeight="1">
      <c r="A3176"/>
      <c r="B3176"/>
      <c r="C3176"/>
      <c r="D3176"/>
      <c r="E3176"/>
      <c r="F3176" s="61"/>
      <c r="G3176" s="196" t="e">
        <f>VLOOKUP(D3176,sku归属!A:B,2,0)</f>
        <v>#N/A</v>
      </c>
      <c r="K3176" s="193"/>
      <c r="L3176" s="194"/>
      <c r="M3176" s="195"/>
    </row>
    <row r="3177" spans="1:13" s="61" customFormat="1" customHeight="1">
      <c r="A3177"/>
      <c r="B3177"/>
      <c r="C3177"/>
      <c r="D3177"/>
      <c r="E3177"/>
      <c r="F3177" s="61"/>
      <c r="G3177" s="196" t="e">
        <f>VLOOKUP(D3177,sku归属!A:B,2,0)</f>
        <v>#N/A</v>
      </c>
      <c r="K3177" s="193"/>
      <c r="L3177" s="194"/>
      <c r="M3177" s="195"/>
    </row>
    <row r="3178" spans="1:13" s="61" customFormat="1" customHeight="1">
      <c r="A3178"/>
      <c r="B3178"/>
      <c r="C3178"/>
      <c r="D3178"/>
      <c r="E3178"/>
      <c r="F3178" s="61"/>
      <c r="G3178" s="196" t="e">
        <f>VLOOKUP(D3178,sku归属!A:B,2,0)</f>
        <v>#N/A</v>
      </c>
      <c r="K3178" s="193"/>
      <c r="L3178" s="194"/>
      <c r="M3178" s="195"/>
    </row>
    <row r="3179" spans="1:13" s="61" customFormat="1" customHeight="1">
      <c r="A3179"/>
      <c r="B3179"/>
      <c r="C3179"/>
      <c r="D3179"/>
      <c r="E3179"/>
      <c r="F3179" s="61"/>
      <c r="G3179" s="196" t="e">
        <f>VLOOKUP(D3179,sku归属!A:B,2,0)</f>
        <v>#N/A</v>
      </c>
      <c r="K3179" s="193"/>
      <c r="L3179" s="194"/>
      <c r="M3179" s="195"/>
    </row>
    <row r="3180" spans="1:13" s="61" customFormat="1" customHeight="1">
      <c r="A3180"/>
      <c r="B3180"/>
      <c r="C3180"/>
      <c r="D3180"/>
      <c r="E3180"/>
      <c r="F3180" s="61"/>
      <c r="G3180" s="196" t="e">
        <f>VLOOKUP(D3180,sku归属!A:B,2,0)</f>
        <v>#N/A</v>
      </c>
      <c r="K3180" s="193"/>
      <c r="L3180" s="194"/>
      <c r="M3180" s="195"/>
    </row>
    <row r="3181" spans="1:13" s="61" customFormat="1" customHeight="1">
      <c r="A3181"/>
      <c r="B3181"/>
      <c r="C3181"/>
      <c r="D3181"/>
      <c r="E3181"/>
      <c r="F3181" s="61"/>
      <c r="G3181" s="196" t="e">
        <f>VLOOKUP(D3181,sku归属!A:B,2,0)</f>
        <v>#N/A</v>
      </c>
      <c r="K3181" s="193"/>
      <c r="L3181" s="194"/>
      <c r="M3181" s="195"/>
    </row>
    <row r="3182" spans="1:13" s="61" customFormat="1" customHeight="1">
      <c r="A3182"/>
      <c r="B3182"/>
      <c r="C3182"/>
      <c r="D3182"/>
      <c r="E3182"/>
      <c r="F3182" s="61"/>
      <c r="G3182" s="196" t="e">
        <f>VLOOKUP(D3182,sku归属!A:B,2,0)</f>
        <v>#N/A</v>
      </c>
      <c r="K3182" s="193"/>
      <c r="L3182" s="194"/>
      <c r="M3182" s="195"/>
    </row>
    <row r="3183" spans="1:13" s="61" customFormat="1" customHeight="1">
      <c r="A3183"/>
      <c r="B3183"/>
      <c r="C3183"/>
      <c r="D3183"/>
      <c r="E3183"/>
      <c r="F3183" s="61"/>
      <c r="G3183" s="196" t="e">
        <f>VLOOKUP(D3183,sku归属!A:B,2,0)</f>
        <v>#N/A</v>
      </c>
      <c r="K3183" s="193"/>
      <c r="L3183" s="194"/>
      <c r="M3183" s="195"/>
    </row>
    <row r="3184" spans="1:13" s="61" customFormat="1" customHeight="1">
      <c r="A3184"/>
      <c r="B3184"/>
      <c r="C3184"/>
      <c r="D3184"/>
      <c r="E3184"/>
      <c r="F3184" s="61"/>
      <c r="G3184" s="196" t="e">
        <f>VLOOKUP(D3184,sku归属!A:B,2,0)</f>
        <v>#N/A</v>
      </c>
      <c r="K3184" s="193"/>
      <c r="L3184" s="194"/>
      <c r="M3184" s="195"/>
    </row>
    <row r="3185" spans="1:13" s="61" customFormat="1" customHeight="1">
      <c r="A3185"/>
      <c r="B3185"/>
      <c r="C3185"/>
      <c r="D3185"/>
      <c r="E3185"/>
      <c r="F3185" s="61"/>
      <c r="G3185" s="196" t="e">
        <f>VLOOKUP(D3185,sku归属!A:B,2,0)</f>
        <v>#N/A</v>
      </c>
      <c r="K3185" s="193"/>
      <c r="L3185" s="194"/>
      <c r="M3185" s="195"/>
    </row>
    <row r="3186" spans="1:13" s="61" customFormat="1" customHeight="1">
      <c r="A3186"/>
      <c r="B3186"/>
      <c r="C3186"/>
      <c r="D3186"/>
      <c r="E3186"/>
      <c r="F3186" s="61"/>
      <c r="G3186" s="196" t="e">
        <f>VLOOKUP(D3186,sku归属!A:B,2,0)</f>
        <v>#N/A</v>
      </c>
      <c r="K3186" s="193"/>
      <c r="L3186" s="194"/>
      <c r="M3186" s="195"/>
    </row>
    <row r="3187" spans="1:13" s="61" customFormat="1" customHeight="1">
      <c r="A3187"/>
      <c r="B3187"/>
      <c r="C3187"/>
      <c r="D3187"/>
      <c r="E3187"/>
      <c r="F3187" s="61"/>
      <c r="G3187" s="196" t="e">
        <f>VLOOKUP(D3187,sku归属!A:B,2,0)</f>
        <v>#N/A</v>
      </c>
      <c r="K3187" s="193"/>
      <c r="L3187" s="194"/>
      <c r="M3187" s="195"/>
    </row>
    <row r="3188" spans="1:13" s="61" customFormat="1" customHeight="1">
      <c r="A3188"/>
      <c r="B3188"/>
      <c r="C3188"/>
      <c r="D3188"/>
      <c r="E3188"/>
      <c r="F3188" s="61"/>
      <c r="G3188" s="196" t="e">
        <f>VLOOKUP(D3188,sku归属!A:B,2,0)</f>
        <v>#N/A</v>
      </c>
      <c r="K3188" s="193"/>
      <c r="L3188" s="194"/>
      <c r="M3188" s="195"/>
    </row>
    <row r="3189" spans="1:13" s="61" customFormat="1" customHeight="1">
      <c r="A3189"/>
      <c r="B3189"/>
      <c r="C3189"/>
      <c r="D3189"/>
      <c r="E3189"/>
      <c r="F3189" s="61"/>
      <c r="G3189" s="196" t="e">
        <f>VLOOKUP(D3189,sku归属!A:B,2,0)</f>
        <v>#N/A</v>
      </c>
      <c r="K3189" s="193"/>
      <c r="L3189" s="194"/>
      <c r="M3189" s="195"/>
    </row>
    <row r="3190" spans="1:13" s="61" customFormat="1" customHeight="1">
      <c r="A3190"/>
      <c r="B3190"/>
      <c r="C3190"/>
      <c r="D3190"/>
      <c r="E3190"/>
      <c r="F3190" s="61"/>
      <c r="G3190" s="196" t="e">
        <f>VLOOKUP(D3190,sku归属!A:B,2,0)</f>
        <v>#N/A</v>
      </c>
      <c r="K3190" s="193"/>
      <c r="L3190" s="194"/>
      <c r="M3190" s="195"/>
    </row>
    <row r="3191" spans="1:13" s="61" customFormat="1" customHeight="1">
      <c r="A3191"/>
      <c r="B3191"/>
      <c r="C3191"/>
      <c r="D3191"/>
      <c r="E3191"/>
      <c r="F3191" s="61"/>
      <c r="G3191" s="196" t="e">
        <f>VLOOKUP(D3191,sku归属!A:B,2,0)</f>
        <v>#N/A</v>
      </c>
      <c r="K3191" s="193"/>
      <c r="L3191" s="194"/>
      <c r="M3191" s="195"/>
    </row>
    <row r="3192" spans="1:13" s="61" customFormat="1" customHeight="1">
      <c r="A3192"/>
      <c r="B3192"/>
      <c r="C3192"/>
      <c r="D3192"/>
      <c r="E3192"/>
      <c r="F3192" s="61"/>
      <c r="G3192" s="196" t="e">
        <f>VLOOKUP(D3192,sku归属!A:B,2,0)</f>
        <v>#N/A</v>
      </c>
      <c r="K3192" s="193"/>
      <c r="L3192" s="194"/>
      <c r="M3192" s="195"/>
    </row>
    <row r="3193" spans="1:13" s="61" customFormat="1" customHeight="1">
      <c r="A3193"/>
      <c r="B3193"/>
      <c r="C3193"/>
      <c r="D3193"/>
      <c r="E3193"/>
      <c r="F3193" s="61"/>
      <c r="G3193" s="196" t="e">
        <f>VLOOKUP(D3193,sku归属!A:B,2,0)</f>
        <v>#N/A</v>
      </c>
      <c r="K3193" s="193"/>
      <c r="L3193" s="194"/>
      <c r="M3193" s="195"/>
    </row>
    <row r="3194" spans="1:13" s="61" customFormat="1" customHeight="1">
      <c r="A3194"/>
      <c r="B3194"/>
      <c r="C3194"/>
      <c r="D3194"/>
      <c r="E3194"/>
      <c r="F3194" s="61"/>
      <c r="G3194" s="196" t="e">
        <f>VLOOKUP(D3194,sku归属!A:B,2,0)</f>
        <v>#N/A</v>
      </c>
      <c r="K3194" s="193"/>
      <c r="L3194" s="194"/>
      <c r="M3194" s="195"/>
    </row>
    <row r="3195" spans="1:13" s="61" customFormat="1" customHeight="1">
      <c r="A3195"/>
      <c r="B3195"/>
      <c r="C3195"/>
      <c r="D3195"/>
      <c r="E3195"/>
      <c r="F3195" s="61"/>
      <c r="G3195" s="196" t="e">
        <f>VLOOKUP(D3195,sku归属!A:B,2,0)</f>
        <v>#N/A</v>
      </c>
      <c r="K3195" s="193"/>
      <c r="L3195" s="194"/>
      <c r="M3195" s="195"/>
    </row>
    <row r="3196" spans="1:13" s="61" customFormat="1" customHeight="1">
      <c r="A3196"/>
      <c r="B3196"/>
      <c r="C3196"/>
      <c r="D3196"/>
      <c r="E3196"/>
      <c r="F3196" s="61"/>
      <c r="G3196" s="196" t="e">
        <f>VLOOKUP(D3196,sku归属!A:B,2,0)</f>
        <v>#N/A</v>
      </c>
      <c r="K3196" s="193"/>
      <c r="L3196" s="194"/>
      <c r="M3196" s="195"/>
    </row>
    <row r="3197" spans="1:13" s="61" customFormat="1" customHeight="1">
      <c r="A3197"/>
      <c r="B3197"/>
      <c r="C3197"/>
      <c r="D3197"/>
      <c r="E3197"/>
      <c r="F3197" s="61"/>
      <c r="G3197" s="196" t="e">
        <f>VLOOKUP(D3197,sku归属!A:B,2,0)</f>
        <v>#N/A</v>
      </c>
      <c r="K3197" s="193"/>
      <c r="L3197" s="194"/>
      <c r="M3197" s="195"/>
    </row>
    <row r="3198" spans="1:13" s="61" customFormat="1" customHeight="1">
      <c r="A3198"/>
      <c r="B3198"/>
      <c r="C3198"/>
      <c r="D3198"/>
      <c r="E3198"/>
      <c r="F3198" s="61"/>
      <c r="G3198" s="196" t="e">
        <f>VLOOKUP(D3198,sku归属!A:B,2,0)</f>
        <v>#N/A</v>
      </c>
      <c r="K3198" s="193"/>
      <c r="L3198" s="194"/>
      <c r="M3198" s="195"/>
    </row>
    <row r="3199" spans="1:13" s="61" customFormat="1" customHeight="1">
      <c r="A3199"/>
      <c r="B3199"/>
      <c r="C3199"/>
      <c r="D3199"/>
      <c r="E3199"/>
      <c r="F3199" s="61"/>
      <c r="G3199" s="196" t="e">
        <f>VLOOKUP(D3199,sku归属!A:B,2,0)</f>
        <v>#N/A</v>
      </c>
      <c r="K3199" s="193"/>
      <c r="L3199" s="194"/>
      <c r="M3199" s="195"/>
    </row>
    <row r="3200" spans="1:13" s="61" customFormat="1" customHeight="1">
      <c r="A3200"/>
      <c r="B3200"/>
      <c r="C3200"/>
      <c r="D3200"/>
      <c r="E3200"/>
      <c r="F3200" s="61"/>
      <c r="G3200" s="196" t="e">
        <f>VLOOKUP(D3200,sku归属!A:B,2,0)</f>
        <v>#N/A</v>
      </c>
      <c r="K3200" s="193"/>
      <c r="L3200" s="194"/>
      <c r="M3200" s="195"/>
    </row>
    <row r="3201" spans="1:13" s="61" customFormat="1" customHeight="1">
      <c r="A3201"/>
      <c r="B3201"/>
      <c r="C3201"/>
      <c r="D3201"/>
      <c r="E3201"/>
      <c r="F3201" s="61"/>
      <c r="G3201" s="196" t="e">
        <f>VLOOKUP(D3201,sku归属!A:B,2,0)</f>
        <v>#N/A</v>
      </c>
      <c r="K3201" s="193"/>
      <c r="L3201" s="194"/>
      <c r="M3201" s="195"/>
    </row>
    <row r="3202" spans="1:13" s="61" customFormat="1" customHeight="1">
      <c r="A3202"/>
      <c r="B3202"/>
      <c r="C3202"/>
      <c r="D3202"/>
      <c r="E3202"/>
      <c r="F3202" s="61"/>
      <c r="G3202" s="196" t="e">
        <f>VLOOKUP(D3202,sku归属!A:B,2,0)</f>
        <v>#N/A</v>
      </c>
      <c r="K3202" s="193"/>
      <c r="L3202" s="194"/>
      <c r="M3202" s="195"/>
    </row>
    <row r="3203" spans="1:13" s="61" customFormat="1" customHeight="1">
      <c r="A3203"/>
      <c r="B3203"/>
      <c r="C3203"/>
      <c r="D3203"/>
      <c r="E3203"/>
      <c r="F3203" s="61"/>
      <c r="G3203" s="196" t="e">
        <f>VLOOKUP(D3203,sku归属!A:B,2,0)</f>
        <v>#N/A</v>
      </c>
      <c r="K3203" s="193"/>
      <c r="L3203" s="194"/>
      <c r="M3203" s="195"/>
    </row>
    <row r="3204" spans="1:13" s="61" customFormat="1" customHeight="1">
      <c r="A3204"/>
      <c r="B3204"/>
      <c r="C3204"/>
      <c r="D3204"/>
      <c r="E3204"/>
      <c r="F3204" s="61"/>
      <c r="G3204" s="196" t="e">
        <f>VLOOKUP(D3204,sku归属!A:B,2,0)</f>
        <v>#N/A</v>
      </c>
      <c r="K3204" s="193"/>
      <c r="L3204" s="194"/>
      <c r="M3204" s="195"/>
    </row>
    <row r="3205" spans="1:13" s="61" customFormat="1" customHeight="1">
      <c r="A3205"/>
      <c r="B3205"/>
      <c r="C3205"/>
      <c r="D3205"/>
      <c r="E3205"/>
      <c r="F3205" s="61"/>
      <c r="G3205" s="196" t="e">
        <f>VLOOKUP(D3205,sku归属!A:B,2,0)</f>
        <v>#N/A</v>
      </c>
      <c r="K3205" s="193"/>
      <c r="L3205" s="194"/>
      <c r="M3205" s="195"/>
    </row>
    <row r="3206" spans="1:13" s="61" customFormat="1" customHeight="1">
      <c r="A3206"/>
      <c r="B3206"/>
      <c r="C3206"/>
      <c r="D3206"/>
      <c r="E3206"/>
      <c r="F3206" s="61"/>
      <c r="G3206" s="196" t="e">
        <f>VLOOKUP(D3206,sku归属!A:B,2,0)</f>
        <v>#N/A</v>
      </c>
      <c r="K3206" s="193"/>
      <c r="L3206" s="194"/>
      <c r="M3206" s="195"/>
    </row>
    <row r="3207" spans="1:13" s="61" customFormat="1" customHeight="1">
      <c r="A3207"/>
      <c r="B3207"/>
      <c r="C3207"/>
      <c r="D3207"/>
      <c r="E3207"/>
      <c r="F3207" s="61"/>
      <c r="G3207" s="196" t="e">
        <f>VLOOKUP(D3207,sku归属!A:B,2,0)</f>
        <v>#N/A</v>
      </c>
      <c r="K3207" s="193"/>
      <c r="L3207" s="194"/>
      <c r="M3207" s="195"/>
    </row>
    <row r="3208" spans="1:13" s="61" customFormat="1" customHeight="1">
      <c r="A3208"/>
      <c r="B3208"/>
      <c r="C3208"/>
      <c r="D3208"/>
      <c r="E3208"/>
      <c r="F3208" s="61"/>
      <c r="G3208" s="196" t="e">
        <f>VLOOKUP(D3208,sku归属!A:B,2,0)</f>
        <v>#N/A</v>
      </c>
      <c r="K3208" s="193"/>
      <c r="L3208" s="194"/>
      <c r="M3208" s="195"/>
    </row>
    <row r="3209" spans="1:13" s="61" customFormat="1" customHeight="1">
      <c r="A3209"/>
      <c r="B3209"/>
      <c r="C3209"/>
      <c r="D3209"/>
      <c r="E3209"/>
      <c r="F3209" s="61"/>
      <c r="G3209" s="196" t="e">
        <f>VLOOKUP(D3209,sku归属!A:B,2,0)</f>
        <v>#N/A</v>
      </c>
      <c r="K3209" s="193"/>
      <c r="L3209" s="194"/>
      <c r="M3209" s="195"/>
    </row>
    <row r="3210" spans="1:13" s="61" customFormat="1" customHeight="1">
      <c r="A3210"/>
      <c r="B3210"/>
      <c r="C3210"/>
      <c r="D3210"/>
      <c r="E3210"/>
      <c r="F3210" s="61"/>
      <c r="G3210" s="196" t="e">
        <f>VLOOKUP(D3210,sku归属!A:B,2,0)</f>
        <v>#N/A</v>
      </c>
      <c r="K3210" s="193"/>
      <c r="L3210" s="194"/>
      <c r="M3210" s="195"/>
    </row>
    <row r="3211" spans="1:13" s="61" customFormat="1" customHeight="1">
      <c r="A3211"/>
      <c r="B3211"/>
      <c r="C3211"/>
      <c r="D3211"/>
      <c r="E3211"/>
      <c r="F3211" s="61"/>
      <c r="G3211" s="196" t="e">
        <f>VLOOKUP(D3211,sku归属!A:B,2,0)</f>
        <v>#N/A</v>
      </c>
      <c r="K3211" s="193"/>
      <c r="L3211" s="194"/>
      <c r="M3211" s="195"/>
    </row>
    <row r="3212" spans="1:13" s="61" customFormat="1" customHeight="1">
      <c r="A3212"/>
      <c r="B3212"/>
      <c r="C3212"/>
      <c r="D3212"/>
      <c r="E3212"/>
      <c r="F3212" s="61"/>
      <c r="G3212" s="196" t="e">
        <f>VLOOKUP(D3212,sku归属!A:B,2,0)</f>
        <v>#N/A</v>
      </c>
      <c r="K3212" s="193"/>
      <c r="L3212" s="194"/>
      <c r="M3212" s="195"/>
    </row>
    <row r="3213" spans="1:13" s="61" customFormat="1" customHeight="1">
      <c r="A3213"/>
      <c r="B3213"/>
      <c r="C3213"/>
      <c r="D3213"/>
      <c r="E3213"/>
      <c r="F3213" s="61"/>
      <c r="G3213" s="196" t="e">
        <f>VLOOKUP(D3213,sku归属!A:B,2,0)</f>
        <v>#N/A</v>
      </c>
      <c r="K3213" s="193"/>
      <c r="L3213" s="194"/>
      <c r="M3213" s="195"/>
    </row>
    <row r="3214" spans="1:13" s="61" customFormat="1" customHeight="1">
      <c r="A3214"/>
      <c r="B3214"/>
      <c r="C3214"/>
      <c r="D3214"/>
      <c r="E3214"/>
      <c r="F3214" s="61"/>
      <c r="G3214" s="196" t="e">
        <f>VLOOKUP(D3214,sku归属!A:B,2,0)</f>
        <v>#N/A</v>
      </c>
      <c r="K3214" s="193"/>
      <c r="L3214" s="194"/>
      <c r="M3214" s="195"/>
    </row>
    <row r="3215" spans="1:13" s="61" customFormat="1" customHeight="1">
      <c r="A3215"/>
      <c r="B3215"/>
      <c r="C3215"/>
      <c r="D3215"/>
      <c r="E3215"/>
      <c r="F3215" s="61"/>
      <c r="G3215" s="196" t="e">
        <f>VLOOKUP(D3215,sku归属!A:B,2,0)</f>
        <v>#N/A</v>
      </c>
      <c r="K3215" s="193"/>
      <c r="L3215" s="194"/>
      <c r="M3215" s="195"/>
    </row>
    <row r="3216" spans="1:13" s="61" customFormat="1" customHeight="1">
      <c r="A3216"/>
      <c r="B3216"/>
      <c r="C3216"/>
      <c r="D3216"/>
      <c r="E3216"/>
      <c r="F3216" s="61"/>
      <c r="G3216" s="196" t="e">
        <f>VLOOKUP(D3216,sku归属!A:B,2,0)</f>
        <v>#N/A</v>
      </c>
      <c r="K3216" s="193"/>
      <c r="L3216" s="194"/>
      <c r="M3216" s="195"/>
    </row>
    <row r="3217" spans="1:13" s="61" customFormat="1" customHeight="1">
      <c r="A3217"/>
      <c r="B3217"/>
      <c r="C3217"/>
      <c r="D3217"/>
      <c r="E3217"/>
      <c r="F3217" s="61"/>
      <c r="G3217" s="196" t="e">
        <f>VLOOKUP(D3217,sku归属!A:B,2,0)</f>
        <v>#N/A</v>
      </c>
      <c r="K3217" s="193"/>
      <c r="L3217" s="194"/>
      <c r="M3217" s="195"/>
    </row>
    <row r="3218" spans="1:13" s="61" customFormat="1" customHeight="1">
      <c r="A3218"/>
      <c r="B3218"/>
      <c r="C3218"/>
      <c r="D3218"/>
      <c r="E3218"/>
      <c r="F3218" s="61"/>
      <c r="G3218" s="196" t="e">
        <f>VLOOKUP(D3218,sku归属!A:B,2,0)</f>
        <v>#N/A</v>
      </c>
      <c r="K3218" s="193"/>
      <c r="L3218" s="194"/>
      <c r="M3218" s="195"/>
    </row>
    <row r="3219" spans="1:13" s="61" customFormat="1" customHeight="1">
      <c r="A3219"/>
      <c r="B3219"/>
      <c r="C3219"/>
      <c r="D3219"/>
      <c r="E3219"/>
      <c r="F3219" s="61"/>
      <c r="G3219" s="196" t="e">
        <f>VLOOKUP(D3219,sku归属!A:B,2,0)</f>
        <v>#N/A</v>
      </c>
      <c r="K3219" s="193"/>
      <c r="L3219" s="194"/>
      <c r="M3219" s="195"/>
    </row>
    <row r="3220" spans="1:13" s="61" customFormat="1" customHeight="1">
      <c r="A3220"/>
      <c r="B3220"/>
      <c r="C3220"/>
      <c r="D3220"/>
      <c r="E3220"/>
      <c r="F3220" s="61"/>
      <c r="G3220" s="196" t="e">
        <f>VLOOKUP(D3220,sku归属!A:B,2,0)</f>
        <v>#N/A</v>
      </c>
      <c r="K3220" s="193"/>
      <c r="L3220" s="194"/>
      <c r="M3220" s="195"/>
    </row>
    <row r="3221" spans="1:13" s="61" customFormat="1" customHeight="1">
      <c r="A3221"/>
      <c r="B3221"/>
      <c r="C3221"/>
      <c r="D3221"/>
      <c r="E3221"/>
      <c r="F3221" s="61"/>
      <c r="G3221" s="196" t="e">
        <f>VLOOKUP(D3221,sku归属!A:B,2,0)</f>
        <v>#N/A</v>
      </c>
      <c r="K3221" s="193"/>
      <c r="L3221" s="194"/>
      <c r="M3221" s="195"/>
    </row>
    <row r="3222" spans="1:13" s="61" customFormat="1" customHeight="1">
      <c r="A3222"/>
      <c r="B3222"/>
      <c r="C3222"/>
      <c r="D3222"/>
      <c r="E3222"/>
      <c r="F3222" s="61"/>
      <c r="G3222" s="196" t="e">
        <f>VLOOKUP(D3222,sku归属!A:B,2,0)</f>
        <v>#N/A</v>
      </c>
      <c r="K3222" s="193"/>
      <c r="L3222" s="194"/>
      <c r="M3222" s="195"/>
    </row>
    <row r="3223" spans="1:13" s="61" customFormat="1" customHeight="1">
      <c r="A3223"/>
      <c r="B3223"/>
      <c r="C3223"/>
      <c r="D3223"/>
      <c r="E3223"/>
      <c r="F3223" s="61"/>
      <c r="G3223" s="196" t="e">
        <f>VLOOKUP(D3223,sku归属!A:B,2,0)</f>
        <v>#N/A</v>
      </c>
      <c r="K3223" s="193"/>
      <c r="L3223" s="194"/>
      <c r="M3223" s="195"/>
    </row>
    <row r="3224" spans="1:13" s="61" customFormat="1" customHeight="1">
      <c r="A3224"/>
      <c r="B3224"/>
      <c r="C3224"/>
      <c r="D3224"/>
      <c r="E3224"/>
      <c r="F3224" s="61"/>
      <c r="G3224" s="196" t="e">
        <f>VLOOKUP(D3224,sku归属!A:B,2,0)</f>
        <v>#N/A</v>
      </c>
      <c r="K3224" s="193"/>
      <c r="L3224" s="194"/>
      <c r="M3224" s="195"/>
    </row>
    <row r="3225" spans="1:13" s="61" customFormat="1" customHeight="1">
      <c r="A3225"/>
      <c r="B3225"/>
      <c r="C3225"/>
      <c r="D3225"/>
      <c r="E3225"/>
      <c r="F3225" s="61"/>
      <c r="G3225" s="196" t="e">
        <f>VLOOKUP(D3225,sku归属!A:B,2,0)</f>
        <v>#N/A</v>
      </c>
      <c r="K3225" s="193"/>
      <c r="L3225" s="194"/>
      <c r="M3225" s="195"/>
    </row>
    <row r="3226" spans="1:13" s="61" customFormat="1" customHeight="1">
      <c r="A3226"/>
      <c r="B3226"/>
      <c r="C3226"/>
      <c r="D3226"/>
      <c r="E3226"/>
      <c r="F3226" s="61"/>
      <c r="G3226" s="196" t="e">
        <f>VLOOKUP(D3226,sku归属!A:B,2,0)</f>
        <v>#N/A</v>
      </c>
      <c r="K3226" s="193"/>
      <c r="L3226" s="194"/>
      <c r="M3226" s="195"/>
    </row>
    <row r="3227" spans="1:13" s="61" customFormat="1" customHeight="1">
      <c r="A3227"/>
      <c r="B3227"/>
      <c r="C3227"/>
      <c r="D3227"/>
      <c r="E3227"/>
      <c r="F3227" s="61"/>
      <c r="G3227" s="196" t="e">
        <f>VLOOKUP(D3227,sku归属!A:B,2,0)</f>
        <v>#N/A</v>
      </c>
      <c r="K3227" s="193"/>
      <c r="L3227" s="194"/>
      <c r="M3227" s="195"/>
    </row>
    <row r="3228" spans="1:13" s="61" customFormat="1" customHeight="1">
      <c r="A3228"/>
      <c r="B3228"/>
      <c r="C3228"/>
      <c r="D3228"/>
      <c r="E3228"/>
      <c r="F3228" s="61"/>
      <c r="G3228" s="196" t="e">
        <f>VLOOKUP(D3228,sku归属!A:B,2,0)</f>
        <v>#N/A</v>
      </c>
      <c r="K3228" s="193"/>
      <c r="L3228" s="194"/>
      <c r="M3228" s="195"/>
    </row>
    <row r="3229" spans="1:13" s="61" customFormat="1" customHeight="1">
      <c r="A3229"/>
      <c r="B3229"/>
      <c r="C3229"/>
      <c r="D3229"/>
      <c r="E3229"/>
      <c r="F3229" s="61"/>
      <c r="G3229" s="196" t="e">
        <f>VLOOKUP(D3229,sku归属!A:B,2,0)</f>
        <v>#N/A</v>
      </c>
      <c r="K3229" s="193"/>
      <c r="L3229" s="194"/>
      <c r="M3229" s="195"/>
    </row>
    <row r="3230" spans="1:13" s="61" customFormat="1" customHeight="1">
      <c r="A3230"/>
      <c r="B3230"/>
      <c r="C3230"/>
      <c r="D3230"/>
      <c r="E3230"/>
      <c r="F3230" s="61"/>
      <c r="G3230" s="196" t="e">
        <f>VLOOKUP(D3230,sku归属!A:B,2,0)</f>
        <v>#N/A</v>
      </c>
      <c r="K3230" s="193"/>
      <c r="L3230" s="194"/>
      <c r="M3230" s="195"/>
    </row>
    <row r="3231" spans="1:13" s="61" customFormat="1" customHeight="1">
      <c r="A3231"/>
      <c r="B3231"/>
      <c r="C3231"/>
      <c r="D3231"/>
      <c r="E3231"/>
      <c r="F3231" s="61"/>
      <c r="G3231" s="196" t="e">
        <f>VLOOKUP(D3231,sku归属!A:B,2,0)</f>
        <v>#N/A</v>
      </c>
      <c r="K3231" s="193"/>
      <c r="L3231" s="194"/>
      <c r="M3231" s="195"/>
    </row>
    <row r="3232" spans="1:13" s="61" customFormat="1" customHeight="1">
      <c r="A3232"/>
      <c r="B3232"/>
      <c r="C3232"/>
      <c r="D3232"/>
      <c r="E3232"/>
      <c r="F3232" s="61"/>
      <c r="G3232" s="196" t="e">
        <f>VLOOKUP(D3232,sku归属!A:B,2,0)</f>
        <v>#N/A</v>
      </c>
      <c r="K3232" s="193"/>
      <c r="L3232" s="194"/>
      <c r="M3232" s="195"/>
    </row>
    <row r="3233" spans="1:13" s="61" customFormat="1" customHeight="1">
      <c r="A3233"/>
      <c r="B3233"/>
      <c r="C3233"/>
      <c r="D3233"/>
      <c r="E3233"/>
      <c r="F3233" s="61"/>
      <c r="G3233" s="196" t="e">
        <f>VLOOKUP(D3233,sku归属!A:B,2,0)</f>
        <v>#N/A</v>
      </c>
      <c r="K3233" s="193"/>
      <c r="L3233" s="194"/>
      <c r="M3233" s="195"/>
    </row>
    <row r="3234" spans="1:13" s="61" customFormat="1" customHeight="1">
      <c r="A3234"/>
      <c r="B3234"/>
      <c r="C3234"/>
      <c r="D3234"/>
      <c r="E3234"/>
      <c r="F3234" s="61"/>
      <c r="G3234" s="196" t="e">
        <f>VLOOKUP(D3234,sku归属!A:B,2,0)</f>
        <v>#N/A</v>
      </c>
      <c r="K3234" s="193"/>
      <c r="L3234" s="194"/>
      <c r="M3234" s="195"/>
    </row>
    <row r="3235" spans="1:13" s="61" customFormat="1" customHeight="1">
      <c r="A3235"/>
      <c r="B3235"/>
      <c r="C3235"/>
      <c r="D3235"/>
      <c r="E3235"/>
      <c r="F3235" s="61"/>
      <c r="G3235" s="196" t="e">
        <f>VLOOKUP(D3235,sku归属!A:B,2,0)</f>
        <v>#N/A</v>
      </c>
      <c r="K3235" s="193"/>
      <c r="L3235" s="194"/>
      <c r="M3235" s="195"/>
    </row>
    <row r="3236" spans="1:13" s="61" customFormat="1" customHeight="1">
      <c r="A3236"/>
      <c r="B3236"/>
      <c r="C3236"/>
      <c r="D3236"/>
      <c r="E3236"/>
      <c r="F3236" s="61"/>
      <c r="G3236" s="196" t="e">
        <f>VLOOKUP(D3236,sku归属!A:B,2,0)</f>
        <v>#N/A</v>
      </c>
      <c r="K3236" s="193"/>
      <c r="L3236" s="194"/>
      <c r="M3236" s="195"/>
    </row>
    <row r="3237" spans="1:13" s="61" customFormat="1" customHeight="1">
      <c r="A3237"/>
      <c r="B3237"/>
      <c r="C3237"/>
      <c r="D3237"/>
      <c r="E3237"/>
      <c r="F3237" s="61"/>
      <c r="G3237" s="196" t="e">
        <f>VLOOKUP(D3237,sku归属!A:B,2,0)</f>
        <v>#N/A</v>
      </c>
      <c r="K3237" s="193"/>
      <c r="L3237" s="194"/>
      <c r="M3237" s="195"/>
    </row>
    <row r="3238" spans="1:13" s="61" customFormat="1" customHeight="1">
      <c r="A3238"/>
      <c r="B3238"/>
      <c r="C3238"/>
      <c r="D3238"/>
      <c r="E3238"/>
      <c r="F3238" s="61"/>
      <c r="G3238" s="196" t="e">
        <f>VLOOKUP(D3238,sku归属!A:B,2,0)</f>
        <v>#N/A</v>
      </c>
      <c r="K3238" s="193"/>
      <c r="L3238" s="194"/>
      <c r="M3238" s="195"/>
    </row>
    <row r="3239" spans="1:13" s="61" customFormat="1" customHeight="1">
      <c r="A3239"/>
      <c r="B3239"/>
      <c r="C3239"/>
      <c r="D3239"/>
      <c r="E3239"/>
      <c r="F3239" s="61"/>
      <c r="G3239" s="196" t="e">
        <f>VLOOKUP(D3239,sku归属!A:B,2,0)</f>
        <v>#N/A</v>
      </c>
      <c r="K3239" s="193"/>
      <c r="L3239" s="194"/>
      <c r="M3239" s="195"/>
    </row>
    <row r="3240" spans="1:13" s="61" customFormat="1" customHeight="1">
      <c r="A3240"/>
      <c r="B3240"/>
      <c r="C3240"/>
      <c r="D3240"/>
      <c r="E3240"/>
      <c r="F3240" s="61"/>
      <c r="G3240" s="196" t="e">
        <f>VLOOKUP(D3240,sku归属!A:B,2,0)</f>
        <v>#N/A</v>
      </c>
      <c r="K3240" s="193"/>
      <c r="L3240" s="194"/>
      <c r="M3240" s="195"/>
    </row>
    <row r="3241" spans="1:13" s="61" customFormat="1" customHeight="1">
      <c r="A3241"/>
      <c r="B3241"/>
      <c r="C3241"/>
      <c r="D3241"/>
      <c r="E3241"/>
      <c r="F3241" s="61"/>
      <c r="G3241" s="196" t="e">
        <f>VLOOKUP(D3241,sku归属!A:B,2,0)</f>
        <v>#N/A</v>
      </c>
      <c r="K3241" s="193"/>
      <c r="L3241" s="194"/>
      <c r="M3241" s="195"/>
    </row>
    <row r="3242" spans="1:13" s="61" customFormat="1" customHeight="1">
      <c r="A3242"/>
      <c r="B3242"/>
      <c r="C3242"/>
      <c r="D3242"/>
      <c r="E3242"/>
      <c r="F3242" s="61"/>
      <c r="G3242" s="196" t="e">
        <f>VLOOKUP(D3242,sku归属!A:B,2,0)</f>
        <v>#N/A</v>
      </c>
      <c r="K3242" s="193"/>
      <c r="L3242" s="194"/>
      <c r="M3242" s="195"/>
    </row>
    <row r="3243" spans="1:13" s="61" customFormat="1" customHeight="1">
      <c r="A3243"/>
      <c r="B3243"/>
      <c r="C3243"/>
      <c r="D3243"/>
      <c r="E3243"/>
      <c r="F3243" s="61"/>
      <c r="G3243" s="196" t="e">
        <f>VLOOKUP(D3243,sku归属!A:B,2,0)</f>
        <v>#N/A</v>
      </c>
      <c r="K3243" s="193"/>
      <c r="L3243" s="194"/>
      <c r="M3243" s="195"/>
    </row>
    <row r="3244" spans="1:13" s="61" customFormat="1" customHeight="1">
      <c r="A3244"/>
      <c r="B3244"/>
      <c r="C3244"/>
      <c r="D3244"/>
      <c r="E3244"/>
      <c r="F3244" s="61"/>
      <c r="G3244" s="196" t="e">
        <f>VLOOKUP(D3244,sku归属!A:B,2,0)</f>
        <v>#N/A</v>
      </c>
      <c r="K3244" s="193"/>
      <c r="L3244" s="194"/>
      <c r="M3244" s="195"/>
    </row>
    <row r="3245" spans="1:13" s="61" customFormat="1" customHeight="1">
      <c r="A3245"/>
      <c r="B3245"/>
      <c r="C3245"/>
      <c r="D3245"/>
      <c r="E3245"/>
      <c r="F3245" s="61"/>
      <c r="G3245" s="196" t="e">
        <f>VLOOKUP(D3245,sku归属!A:B,2,0)</f>
        <v>#N/A</v>
      </c>
      <c r="K3245" s="193"/>
      <c r="L3245" s="194"/>
      <c r="M3245" s="195"/>
    </row>
    <row r="3246" spans="1:13" s="61" customFormat="1" customHeight="1">
      <c r="A3246"/>
      <c r="B3246"/>
      <c r="C3246"/>
      <c r="D3246"/>
      <c r="E3246"/>
      <c r="F3246" s="61"/>
      <c r="G3246" s="196" t="e">
        <f>VLOOKUP(D3246,sku归属!A:B,2,0)</f>
        <v>#N/A</v>
      </c>
      <c r="K3246" s="193"/>
      <c r="L3246" s="194"/>
      <c r="M3246" s="195"/>
    </row>
    <row r="3247" spans="1:13" s="61" customFormat="1" customHeight="1">
      <c r="A3247"/>
      <c r="B3247"/>
      <c r="C3247"/>
      <c r="D3247"/>
      <c r="E3247"/>
      <c r="F3247" s="61"/>
      <c r="G3247" s="196" t="e">
        <f>VLOOKUP(D3247,sku归属!A:B,2,0)</f>
        <v>#N/A</v>
      </c>
      <c r="K3247" s="193"/>
      <c r="L3247" s="194"/>
      <c r="M3247" s="195"/>
    </row>
    <row r="3248" spans="1:13" s="61" customFormat="1" customHeight="1">
      <c r="A3248"/>
      <c r="B3248"/>
      <c r="C3248"/>
      <c r="D3248"/>
      <c r="E3248"/>
      <c r="F3248" s="61"/>
      <c r="G3248" s="196" t="e">
        <f>VLOOKUP(D3248,sku归属!A:B,2,0)</f>
        <v>#N/A</v>
      </c>
      <c r="K3248" s="193"/>
      <c r="L3248" s="194"/>
      <c r="M3248" s="195"/>
    </row>
    <row r="3249" spans="1:13" s="61" customFormat="1" customHeight="1">
      <c r="A3249"/>
      <c r="B3249"/>
      <c r="C3249"/>
      <c r="D3249"/>
      <c r="E3249"/>
      <c r="F3249" s="61"/>
      <c r="G3249" s="196" t="e">
        <f>VLOOKUP(D3249,sku归属!A:B,2,0)</f>
        <v>#N/A</v>
      </c>
      <c r="K3249" s="193"/>
      <c r="L3249" s="194"/>
      <c r="M3249" s="195"/>
    </row>
    <row r="3250" spans="1:13" s="61" customFormat="1" customHeight="1">
      <c r="A3250"/>
      <c r="B3250"/>
      <c r="C3250"/>
      <c r="D3250"/>
      <c r="E3250"/>
      <c r="F3250" s="61"/>
      <c r="G3250" s="196" t="e">
        <f>VLOOKUP(D3250,sku归属!A:B,2,0)</f>
        <v>#N/A</v>
      </c>
      <c r="K3250" s="193"/>
      <c r="L3250" s="194"/>
      <c r="M3250" s="195"/>
    </row>
    <row r="3251" spans="1:13" s="61" customFormat="1" customHeight="1">
      <c r="A3251"/>
      <c r="B3251"/>
      <c r="C3251"/>
      <c r="D3251"/>
      <c r="E3251"/>
      <c r="F3251" s="61"/>
      <c r="G3251" s="196" t="e">
        <f>VLOOKUP(D3251,sku归属!A:B,2,0)</f>
        <v>#N/A</v>
      </c>
      <c r="K3251" s="193"/>
      <c r="L3251" s="194"/>
      <c r="M3251" s="195"/>
    </row>
    <row r="3252" spans="1:13" s="61" customFormat="1" customHeight="1">
      <c r="A3252"/>
      <c r="B3252"/>
      <c r="C3252"/>
      <c r="D3252"/>
      <c r="E3252"/>
      <c r="F3252" s="61"/>
      <c r="G3252" s="196" t="e">
        <f>VLOOKUP(D3252,sku归属!A:B,2,0)</f>
        <v>#N/A</v>
      </c>
      <c r="K3252" s="193"/>
      <c r="L3252" s="194"/>
      <c r="M3252" s="195"/>
    </row>
    <row r="3253" spans="1:13" s="61" customFormat="1" customHeight="1">
      <c r="A3253"/>
      <c r="B3253"/>
      <c r="C3253"/>
      <c r="D3253"/>
      <c r="E3253"/>
      <c r="F3253" s="61"/>
      <c r="G3253" s="196" t="e">
        <f>VLOOKUP(D3253,sku归属!A:B,2,0)</f>
        <v>#N/A</v>
      </c>
      <c r="K3253" s="193"/>
      <c r="L3253" s="194"/>
      <c r="M3253" s="195"/>
    </row>
    <row r="3254" spans="1:13" s="61" customFormat="1" customHeight="1">
      <c r="A3254"/>
      <c r="B3254"/>
      <c r="C3254"/>
      <c r="D3254"/>
      <c r="E3254"/>
      <c r="F3254" s="61"/>
      <c r="G3254" s="196" t="e">
        <f>VLOOKUP(D3254,sku归属!A:B,2,0)</f>
        <v>#N/A</v>
      </c>
      <c r="K3254" s="193"/>
      <c r="L3254" s="194"/>
      <c r="M3254" s="195"/>
    </row>
    <row r="3255" spans="1:13" s="61" customFormat="1" customHeight="1">
      <c r="A3255"/>
      <c r="B3255"/>
      <c r="C3255"/>
      <c r="D3255"/>
      <c r="E3255"/>
      <c r="F3255" s="61"/>
      <c r="G3255" s="196" t="e">
        <f>VLOOKUP(D3255,sku归属!A:B,2,0)</f>
        <v>#N/A</v>
      </c>
      <c r="K3255" s="193"/>
      <c r="L3255" s="194"/>
      <c r="M3255" s="195"/>
    </row>
    <row r="3256" spans="1:13" s="61" customFormat="1" customHeight="1">
      <c r="A3256"/>
      <c r="B3256"/>
      <c r="C3256"/>
      <c r="D3256"/>
      <c r="E3256"/>
      <c r="F3256" s="61"/>
      <c r="G3256" s="196" t="e">
        <f>VLOOKUP(D3256,sku归属!A:B,2,0)</f>
        <v>#N/A</v>
      </c>
      <c r="K3256" s="193"/>
      <c r="L3256" s="194"/>
      <c r="M3256" s="195"/>
    </row>
    <row r="3257" spans="1:13" s="61" customFormat="1" customHeight="1">
      <c r="A3257"/>
      <c r="B3257"/>
      <c r="C3257"/>
      <c r="D3257"/>
      <c r="E3257"/>
      <c r="F3257" s="61"/>
      <c r="G3257" s="196" t="e">
        <f>VLOOKUP(D3257,sku归属!A:B,2,0)</f>
        <v>#N/A</v>
      </c>
      <c r="K3257" s="193"/>
      <c r="L3257" s="194"/>
      <c r="M3257" s="195"/>
    </row>
    <row r="3258" spans="1:13" s="61" customFormat="1" customHeight="1">
      <c r="A3258"/>
      <c r="B3258"/>
      <c r="C3258"/>
      <c r="D3258"/>
      <c r="E3258"/>
      <c r="F3258" s="61"/>
      <c r="G3258" s="196" t="e">
        <f>VLOOKUP(D3258,sku归属!A:B,2,0)</f>
        <v>#N/A</v>
      </c>
      <c r="K3258" s="193"/>
      <c r="L3258" s="194"/>
      <c r="M3258" s="195"/>
    </row>
    <row r="3259" spans="1:13" s="61" customFormat="1" customHeight="1">
      <c r="A3259"/>
      <c r="B3259"/>
      <c r="C3259"/>
      <c r="D3259"/>
      <c r="E3259"/>
      <c r="F3259" s="61"/>
      <c r="G3259" s="196" t="e">
        <f>VLOOKUP(D3259,sku归属!A:B,2,0)</f>
        <v>#N/A</v>
      </c>
      <c r="K3259" s="193"/>
      <c r="L3259" s="194"/>
      <c r="M3259" s="195"/>
    </row>
    <row r="3260" spans="1:13" s="61" customFormat="1" customHeight="1">
      <c r="A3260"/>
      <c r="B3260"/>
      <c r="C3260"/>
      <c r="D3260"/>
      <c r="E3260"/>
      <c r="F3260" s="61"/>
      <c r="G3260" s="196" t="e">
        <f>VLOOKUP(D3260,sku归属!A:B,2,0)</f>
        <v>#N/A</v>
      </c>
      <c r="K3260" s="193"/>
      <c r="L3260" s="194"/>
      <c r="M3260" s="195"/>
    </row>
    <row r="3261" spans="1:13" s="61" customFormat="1" customHeight="1">
      <c r="A3261"/>
      <c r="B3261"/>
      <c r="C3261"/>
      <c r="D3261"/>
      <c r="E3261"/>
      <c r="F3261" s="61"/>
      <c r="G3261" s="196" t="e">
        <f>VLOOKUP(D3261,sku归属!A:B,2,0)</f>
        <v>#N/A</v>
      </c>
      <c r="K3261" s="193"/>
      <c r="L3261" s="194"/>
      <c r="M3261" s="195"/>
    </row>
    <row r="3262" spans="1:13" s="61" customFormat="1" customHeight="1">
      <c r="A3262"/>
      <c r="B3262"/>
      <c r="C3262"/>
      <c r="D3262"/>
      <c r="E3262"/>
      <c r="F3262" s="61"/>
      <c r="G3262" s="196" t="e">
        <f>VLOOKUP(D3262,sku归属!A:B,2,0)</f>
        <v>#N/A</v>
      </c>
      <c r="K3262" s="193"/>
      <c r="L3262" s="194"/>
      <c r="M3262" s="195"/>
    </row>
    <row r="3263" spans="1:13" s="61" customFormat="1" customHeight="1">
      <c r="A3263"/>
      <c r="B3263"/>
      <c r="C3263"/>
      <c r="D3263"/>
      <c r="E3263"/>
      <c r="F3263" s="61"/>
      <c r="G3263" s="196" t="e">
        <f>VLOOKUP(D3263,sku归属!A:B,2,0)</f>
        <v>#N/A</v>
      </c>
      <c r="K3263" s="193"/>
      <c r="L3263" s="194"/>
      <c r="M3263" s="195"/>
    </row>
    <row r="3264" spans="1:13" s="61" customFormat="1" customHeight="1">
      <c r="A3264"/>
      <c r="B3264"/>
      <c r="C3264"/>
      <c r="D3264"/>
      <c r="E3264"/>
      <c r="F3264" s="61"/>
      <c r="G3264" s="196" t="e">
        <f>VLOOKUP(D3264,sku归属!A:B,2,0)</f>
        <v>#N/A</v>
      </c>
      <c r="K3264" s="193"/>
      <c r="L3264" s="194"/>
      <c r="M3264" s="195"/>
    </row>
    <row r="3265" spans="1:13" s="61" customFormat="1" customHeight="1">
      <c r="A3265"/>
      <c r="B3265"/>
      <c r="C3265"/>
      <c r="D3265"/>
      <c r="E3265"/>
      <c r="F3265" s="61"/>
      <c r="G3265" s="196" t="e">
        <f>VLOOKUP(D3265,sku归属!A:B,2,0)</f>
        <v>#N/A</v>
      </c>
      <c r="K3265" s="193"/>
      <c r="L3265" s="194"/>
      <c r="M3265" s="195"/>
    </row>
    <row r="3266" spans="1:13" s="61" customFormat="1" customHeight="1">
      <c r="A3266"/>
      <c r="B3266"/>
      <c r="C3266"/>
      <c r="D3266"/>
      <c r="E3266"/>
      <c r="F3266" s="61"/>
      <c r="G3266" s="196" t="e">
        <f>VLOOKUP(D3266,sku归属!A:B,2,0)</f>
        <v>#N/A</v>
      </c>
      <c r="K3266" s="193"/>
      <c r="L3266" s="194"/>
      <c r="M3266" s="195"/>
    </row>
    <row r="3267" spans="1:13" s="61" customFormat="1" customHeight="1">
      <c r="A3267"/>
      <c r="B3267"/>
      <c r="C3267"/>
      <c r="D3267"/>
      <c r="E3267"/>
      <c r="F3267" s="61"/>
      <c r="G3267" s="196" t="e">
        <f>VLOOKUP(D3267,sku归属!A:B,2,0)</f>
        <v>#N/A</v>
      </c>
      <c r="K3267" s="193"/>
      <c r="L3267" s="194"/>
      <c r="M3267" s="195"/>
    </row>
    <row r="3268" spans="1:13" s="61" customFormat="1" customHeight="1">
      <c r="A3268"/>
      <c r="B3268"/>
      <c r="C3268"/>
      <c r="D3268"/>
      <c r="E3268"/>
      <c r="F3268" s="61"/>
      <c r="G3268" s="196" t="e">
        <f>VLOOKUP(D3268,sku归属!A:B,2,0)</f>
        <v>#N/A</v>
      </c>
      <c r="K3268" s="193"/>
      <c r="L3268" s="194"/>
      <c r="M3268" s="195"/>
    </row>
    <row r="3269" spans="1:13" s="61" customFormat="1" customHeight="1">
      <c r="A3269"/>
      <c r="B3269"/>
      <c r="C3269"/>
      <c r="D3269"/>
      <c r="E3269"/>
      <c r="F3269" s="61"/>
      <c r="G3269" s="196" t="e">
        <f>VLOOKUP(D3269,sku归属!A:B,2,0)</f>
        <v>#N/A</v>
      </c>
      <c r="K3269" s="193"/>
      <c r="L3269" s="194"/>
      <c r="M3269" s="195"/>
    </row>
    <row r="3270" spans="1:13" s="61" customFormat="1" customHeight="1">
      <c r="A3270"/>
      <c r="B3270"/>
      <c r="C3270"/>
      <c r="D3270"/>
      <c r="E3270"/>
      <c r="F3270" s="61"/>
      <c r="G3270" s="196" t="e">
        <f>VLOOKUP(D3270,sku归属!A:B,2,0)</f>
        <v>#N/A</v>
      </c>
      <c r="K3270" s="193"/>
      <c r="L3270" s="194"/>
      <c r="M3270" s="195"/>
    </row>
    <row r="3271" spans="1:13" s="61" customFormat="1" customHeight="1">
      <c r="A3271"/>
      <c r="B3271"/>
      <c r="C3271"/>
      <c r="D3271"/>
      <c r="E3271"/>
      <c r="F3271" s="61"/>
      <c r="G3271" s="196" t="e">
        <f>VLOOKUP(D3271,sku归属!A:B,2,0)</f>
        <v>#N/A</v>
      </c>
      <c r="K3271" s="193"/>
      <c r="L3271" s="194"/>
      <c r="M3271" s="195"/>
    </row>
    <row r="3272" spans="1:13" s="61" customFormat="1" customHeight="1">
      <c r="A3272"/>
      <c r="B3272"/>
      <c r="C3272"/>
      <c r="D3272"/>
      <c r="E3272"/>
      <c r="F3272" s="61"/>
      <c r="G3272" s="196" t="e">
        <f>VLOOKUP(D3272,sku归属!A:B,2,0)</f>
        <v>#N/A</v>
      </c>
      <c r="K3272" s="193"/>
      <c r="L3272" s="194"/>
      <c r="M3272" s="195"/>
    </row>
    <row r="3273" spans="1:13" s="61" customFormat="1" customHeight="1">
      <c r="A3273"/>
      <c r="B3273"/>
      <c r="C3273"/>
      <c r="D3273"/>
      <c r="E3273"/>
      <c r="F3273" s="61"/>
      <c r="G3273" s="196" t="e">
        <f>VLOOKUP(D3273,sku归属!A:B,2,0)</f>
        <v>#N/A</v>
      </c>
      <c r="K3273" s="193"/>
      <c r="L3273" s="194"/>
      <c r="M3273" s="195"/>
    </row>
    <row r="3274" spans="1:13" s="61" customFormat="1" customHeight="1">
      <c r="A3274"/>
      <c r="B3274"/>
      <c r="C3274"/>
      <c r="D3274"/>
      <c r="E3274"/>
      <c r="F3274" s="61"/>
      <c r="G3274" s="196" t="e">
        <f>VLOOKUP(D3274,sku归属!A:B,2,0)</f>
        <v>#N/A</v>
      </c>
      <c r="K3274" s="193"/>
      <c r="L3274" s="194"/>
      <c r="M3274" s="195"/>
    </row>
    <row r="3275" spans="1:13" s="61" customFormat="1" customHeight="1">
      <c r="A3275"/>
      <c r="B3275"/>
      <c r="C3275"/>
      <c r="D3275"/>
      <c r="E3275"/>
      <c r="F3275" s="61"/>
      <c r="G3275" s="196" t="e">
        <f>VLOOKUP(D3275,sku归属!A:B,2,0)</f>
        <v>#N/A</v>
      </c>
      <c r="K3275" s="193"/>
      <c r="L3275" s="194"/>
      <c r="M3275" s="195"/>
    </row>
    <row r="3276" spans="1:13" s="61" customFormat="1" customHeight="1">
      <c r="A3276"/>
      <c r="B3276"/>
      <c r="C3276"/>
      <c r="D3276"/>
      <c r="E3276"/>
      <c r="F3276" s="61"/>
      <c r="G3276" s="196" t="e">
        <f>VLOOKUP(D3276,sku归属!A:B,2,0)</f>
        <v>#N/A</v>
      </c>
      <c r="K3276" s="193"/>
      <c r="L3276" s="194"/>
      <c r="M3276" s="195"/>
    </row>
    <row r="3277" spans="1:13" s="61" customFormat="1" customHeight="1">
      <c r="A3277"/>
      <c r="B3277"/>
      <c r="C3277"/>
      <c r="D3277"/>
      <c r="E3277"/>
      <c r="F3277" s="61"/>
      <c r="G3277" s="196" t="e">
        <f>VLOOKUP(D3277,sku归属!A:B,2,0)</f>
        <v>#N/A</v>
      </c>
      <c r="K3277" s="193"/>
      <c r="L3277" s="194"/>
      <c r="M3277" s="195"/>
    </row>
    <row r="3278" spans="1:13" s="61" customFormat="1" customHeight="1">
      <c r="A3278"/>
      <c r="B3278"/>
      <c r="C3278"/>
      <c r="D3278"/>
      <c r="E3278"/>
      <c r="F3278" s="61"/>
      <c r="G3278" s="196" t="e">
        <f>VLOOKUP(D3278,sku归属!A:B,2,0)</f>
        <v>#N/A</v>
      </c>
      <c r="K3278" s="193"/>
      <c r="L3278" s="194"/>
      <c r="M3278" s="195"/>
    </row>
    <row r="3279" spans="1:13" s="61" customFormat="1" customHeight="1">
      <c r="A3279"/>
      <c r="B3279"/>
      <c r="C3279"/>
      <c r="D3279"/>
      <c r="E3279"/>
      <c r="F3279" s="61"/>
      <c r="G3279" s="196" t="e">
        <f>VLOOKUP(D3279,sku归属!A:B,2,0)</f>
        <v>#N/A</v>
      </c>
      <c r="K3279" s="193"/>
      <c r="L3279" s="194"/>
      <c r="M3279" s="195"/>
    </row>
    <row r="3280" spans="1:13" s="61" customFormat="1" customHeight="1">
      <c r="A3280"/>
      <c r="B3280"/>
      <c r="C3280"/>
      <c r="D3280"/>
      <c r="E3280"/>
      <c r="F3280" s="61"/>
      <c r="G3280" s="196" t="e">
        <f>VLOOKUP(D3280,sku归属!A:B,2,0)</f>
        <v>#N/A</v>
      </c>
      <c r="K3280" s="193"/>
      <c r="L3280" s="194"/>
      <c r="M3280" s="195"/>
    </row>
    <row r="3281" spans="1:13" s="61" customFormat="1" customHeight="1">
      <c r="A3281"/>
      <c r="B3281"/>
      <c r="C3281"/>
      <c r="D3281"/>
      <c r="E3281"/>
      <c r="F3281" s="61"/>
      <c r="G3281" s="196" t="e">
        <f>VLOOKUP(D3281,sku归属!A:B,2,0)</f>
        <v>#N/A</v>
      </c>
      <c r="K3281" s="193"/>
      <c r="L3281" s="194"/>
      <c r="M3281" s="195"/>
    </row>
    <row r="3282" spans="1:13" s="61" customFormat="1" customHeight="1">
      <c r="A3282"/>
      <c r="B3282"/>
      <c r="C3282"/>
      <c r="D3282"/>
      <c r="E3282"/>
      <c r="F3282" s="61"/>
      <c r="G3282" s="196" t="e">
        <f>VLOOKUP(D3282,sku归属!A:B,2,0)</f>
        <v>#N/A</v>
      </c>
      <c r="K3282" s="193"/>
      <c r="L3282" s="194"/>
      <c r="M3282" s="195"/>
    </row>
    <row r="3283" spans="1:13" s="61" customFormat="1" customHeight="1">
      <c r="A3283"/>
      <c r="B3283"/>
      <c r="C3283"/>
      <c r="D3283"/>
      <c r="E3283"/>
      <c r="F3283" s="61"/>
      <c r="G3283" s="196" t="e">
        <f>VLOOKUP(D3283,sku归属!A:B,2,0)</f>
        <v>#N/A</v>
      </c>
      <c r="K3283" s="193"/>
      <c r="L3283" s="194"/>
      <c r="M3283" s="195"/>
    </row>
    <row r="3284" spans="1:13" s="61" customFormat="1" customHeight="1">
      <c r="A3284"/>
      <c r="B3284"/>
      <c r="C3284"/>
      <c r="D3284"/>
      <c r="E3284"/>
      <c r="F3284" s="61"/>
      <c r="G3284" s="196" t="e">
        <f>VLOOKUP(D3284,sku归属!A:B,2,0)</f>
        <v>#N/A</v>
      </c>
      <c r="K3284" s="193"/>
      <c r="L3284" s="194"/>
      <c r="M3284" s="195"/>
    </row>
    <row r="3285" spans="1:13" s="61" customFormat="1" customHeight="1">
      <c r="A3285"/>
      <c r="B3285"/>
      <c r="C3285"/>
      <c r="D3285"/>
      <c r="E3285"/>
      <c r="F3285" s="61"/>
      <c r="G3285" s="196" t="e">
        <f>VLOOKUP(D3285,sku归属!A:B,2,0)</f>
        <v>#N/A</v>
      </c>
      <c r="K3285" s="193"/>
      <c r="L3285" s="194"/>
      <c r="M3285" s="195"/>
    </row>
    <row r="3286" spans="1:13" s="61" customFormat="1" customHeight="1">
      <c r="A3286"/>
      <c r="B3286"/>
      <c r="C3286"/>
      <c r="D3286"/>
      <c r="E3286"/>
      <c r="F3286" s="61"/>
      <c r="G3286" s="196" t="e">
        <f>VLOOKUP(D3286,sku归属!A:B,2,0)</f>
        <v>#N/A</v>
      </c>
      <c r="K3286" s="193"/>
      <c r="L3286" s="194"/>
      <c r="M3286" s="195"/>
    </row>
    <row r="3287" spans="1:13" s="61" customFormat="1" customHeight="1">
      <c r="A3287"/>
      <c r="B3287"/>
      <c r="C3287"/>
      <c r="D3287"/>
      <c r="E3287"/>
      <c r="F3287" s="61"/>
      <c r="G3287" s="196" t="e">
        <f>VLOOKUP(D3287,sku归属!A:B,2,0)</f>
        <v>#N/A</v>
      </c>
      <c r="K3287" s="193"/>
      <c r="L3287" s="194"/>
      <c r="M3287" s="195"/>
    </row>
    <row r="3288" spans="1:13" s="61" customFormat="1" customHeight="1">
      <c r="A3288"/>
      <c r="B3288"/>
      <c r="C3288"/>
      <c r="D3288"/>
      <c r="E3288"/>
      <c r="F3288" s="61"/>
      <c r="G3288" s="196" t="e">
        <f>VLOOKUP(D3288,sku归属!A:B,2,0)</f>
        <v>#N/A</v>
      </c>
      <c r="K3288" s="193"/>
      <c r="L3288" s="194"/>
      <c r="M3288" s="195"/>
    </row>
    <row r="3289" spans="1:13" s="61" customFormat="1" customHeight="1">
      <c r="A3289"/>
      <c r="B3289"/>
      <c r="C3289"/>
      <c r="D3289"/>
      <c r="E3289"/>
      <c r="F3289" s="61"/>
      <c r="G3289" s="196" t="e">
        <f>VLOOKUP(D3289,sku归属!A:B,2,0)</f>
        <v>#N/A</v>
      </c>
      <c r="K3289" s="193"/>
      <c r="L3289" s="194"/>
      <c r="M3289" s="195"/>
    </row>
    <row r="3290" spans="1:13" s="61" customFormat="1" customHeight="1">
      <c r="A3290"/>
      <c r="B3290"/>
      <c r="C3290"/>
      <c r="D3290"/>
      <c r="E3290"/>
      <c r="F3290" s="61"/>
      <c r="G3290" s="196" t="e">
        <f>VLOOKUP(D3290,sku归属!A:B,2,0)</f>
        <v>#N/A</v>
      </c>
      <c r="K3290" s="193"/>
      <c r="L3290" s="194"/>
      <c r="M3290" s="195"/>
    </row>
    <row r="3291" spans="1:13" s="61" customFormat="1" customHeight="1">
      <c r="A3291"/>
      <c r="B3291"/>
      <c r="C3291"/>
      <c r="D3291"/>
      <c r="E3291"/>
      <c r="F3291" s="61"/>
      <c r="G3291" s="196" t="e">
        <f>VLOOKUP(D3291,sku归属!A:B,2,0)</f>
        <v>#N/A</v>
      </c>
      <c r="K3291" s="193"/>
      <c r="L3291" s="194"/>
      <c r="M3291" s="195"/>
    </row>
    <row r="3292" spans="1:13" s="61" customFormat="1" customHeight="1">
      <c r="A3292"/>
      <c r="B3292"/>
      <c r="C3292"/>
      <c r="D3292"/>
      <c r="E3292"/>
      <c r="F3292" s="61"/>
      <c r="G3292" s="196" t="e">
        <f>VLOOKUP(D3292,sku归属!A:B,2,0)</f>
        <v>#N/A</v>
      </c>
      <c r="K3292" s="193"/>
      <c r="L3292" s="194"/>
      <c r="M3292" s="195"/>
    </row>
    <row r="3293" spans="1:13" s="61" customFormat="1" customHeight="1">
      <c r="A3293"/>
      <c r="B3293"/>
      <c r="C3293"/>
      <c r="D3293"/>
      <c r="E3293"/>
      <c r="F3293" s="61"/>
      <c r="G3293" s="196" t="e">
        <f>VLOOKUP(D3293,sku归属!A:B,2,0)</f>
        <v>#N/A</v>
      </c>
      <c r="K3293" s="193"/>
      <c r="L3293" s="194"/>
      <c r="M3293" s="195"/>
    </row>
    <row r="3294" spans="1:13" s="61" customFormat="1" customHeight="1">
      <c r="A3294"/>
      <c r="B3294"/>
      <c r="C3294"/>
      <c r="D3294"/>
      <c r="E3294"/>
      <c r="F3294" s="61"/>
      <c r="G3294" s="196" t="e">
        <f>VLOOKUP(D3294,sku归属!A:B,2,0)</f>
        <v>#N/A</v>
      </c>
      <c r="K3294" s="193"/>
      <c r="L3294" s="194"/>
      <c r="M3294" s="195"/>
    </row>
    <row r="3295" spans="1:13" s="61" customFormat="1" customHeight="1">
      <c r="A3295"/>
      <c r="B3295"/>
      <c r="C3295"/>
      <c r="D3295"/>
      <c r="E3295"/>
      <c r="F3295" s="61"/>
      <c r="G3295" s="196" t="e">
        <f>VLOOKUP(D3295,sku归属!A:B,2,0)</f>
        <v>#N/A</v>
      </c>
      <c r="K3295" s="193"/>
      <c r="L3295" s="194"/>
      <c r="M3295" s="195"/>
    </row>
    <row r="3296" spans="1:13" s="61" customFormat="1" customHeight="1">
      <c r="A3296"/>
      <c r="B3296"/>
      <c r="C3296"/>
      <c r="D3296"/>
      <c r="E3296"/>
      <c r="F3296" s="61"/>
      <c r="G3296" s="196" t="e">
        <f>VLOOKUP(D3296,sku归属!A:B,2,0)</f>
        <v>#N/A</v>
      </c>
      <c r="K3296" s="193"/>
      <c r="L3296" s="194"/>
      <c r="M3296" s="195"/>
    </row>
    <row r="3297" spans="1:13" s="61" customFormat="1" customHeight="1">
      <c r="A3297"/>
      <c r="B3297"/>
      <c r="C3297"/>
      <c r="D3297"/>
      <c r="E3297"/>
      <c r="F3297" s="61"/>
      <c r="G3297" s="196" t="e">
        <f>VLOOKUP(D3297,sku归属!A:B,2,0)</f>
        <v>#N/A</v>
      </c>
      <c r="K3297" s="193"/>
      <c r="L3297" s="194"/>
      <c r="M3297" s="195"/>
    </row>
    <row r="3298" spans="1:13" s="61" customFormat="1" customHeight="1">
      <c r="A3298"/>
      <c r="B3298"/>
      <c r="C3298"/>
      <c r="D3298"/>
      <c r="E3298"/>
      <c r="F3298" s="61"/>
      <c r="G3298" s="196" t="e">
        <f>VLOOKUP(D3298,sku归属!A:B,2,0)</f>
        <v>#N/A</v>
      </c>
      <c r="K3298" s="193"/>
      <c r="L3298" s="194"/>
      <c r="M3298" s="195"/>
    </row>
    <row r="3299" spans="1:13" s="61" customFormat="1" customHeight="1">
      <c r="A3299"/>
      <c r="B3299"/>
      <c r="C3299"/>
      <c r="D3299"/>
      <c r="E3299"/>
      <c r="F3299" s="61"/>
      <c r="G3299" s="196" t="e">
        <f>VLOOKUP(D3299,sku归属!A:B,2,0)</f>
        <v>#N/A</v>
      </c>
      <c r="K3299" s="193"/>
      <c r="L3299" s="194"/>
      <c r="M3299" s="195"/>
    </row>
    <row r="3300" spans="1:13" s="61" customFormat="1" customHeight="1">
      <c r="A3300"/>
      <c r="B3300"/>
      <c r="C3300"/>
      <c r="D3300"/>
      <c r="E3300"/>
      <c r="F3300" s="61"/>
      <c r="G3300" s="196" t="e">
        <f>VLOOKUP(D3300,sku归属!A:B,2,0)</f>
        <v>#N/A</v>
      </c>
      <c r="K3300" s="193"/>
      <c r="L3300" s="194"/>
      <c r="M3300" s="195"/>
    </row>
    <row r="3301" spans="1:13" s="61" customFormat="1" customHeight="1">
      <c r="A3301"/>
      <c r="B3301"/>
      <c r="C3301"/>
      <c r="D3301"/>
      <c r="E3301"/>
      <c r="F3301" s="61"/>
      <c r="G3301" s="196" t="e">
        <f>VLOOKUP(D3301,sku归属!A:B,2,0)</f>
        <v>#N/A</v>
      </c>
      <c r="K3301" s="193"/>
      <c r="L3301" s="194"/>
      <c r="M3301" s="195"/>
    </row>
    <row r="3302" spans="1:13" s="61" customFormat="1" customHeight="1">
      <c r="A3302"/>
      <c r="B3302"/>
      <c r="C3302"/>
      <c r="D3302"/>
      <c r="E3302"/>
      <c r="F3302" s="61"/>
      <c r="G3302" s="196" t="e">
        <f>VLOOKUP(D3302,sku归属!A:B,2,0)</f>
        <v>#N/A</v>
      </c>
      <c r="K3302" s="193"/>
      <c r="L3302" s="194"/>
      <c r="M3302" s="195"/>
    </row>
    <row r="3303" spans="1:13" s="61" customFormat="1" customHeight="1">
      <c r="A3303"/>
      <c r="B3303"/>
      <c r="C3303"/>
      <c r="D3303"/>
      <c r="E3303"/>
      <c r="F3303" s="61"/>
      <c r="G3303" s="196" t="e">
        <f>VLOOKUP(D3303,sku归属!A:B,2,0)</f>
        <v>#N/A</v>
      </c>
      <c r="K3303" s="193"/>
      <c r="L3303" s="194"/>
      <c r="M3303" s="195"/>
    </row>
    <row r="3304" spans="1:13" s="61" customFormat="1" customHeight="1">
      <c r="A3304"/>
      <c r="B3304"/>
      <c r="C3304"/>
      <c r="D3304"/>
      <c r="E3304"/>
      <c r="F3304" s="61"/>
      <c r="G3304" s="196" t="e">
        <f>VLOOKUP(D3304,sku归属!A:B,2,0)</f>
        <v>#N/A</v>
      </c>
      <c r="K3304" s="193"/>
      <c r="L3304" s="194"/>
      <c r="M3304" s="195"/>
    </row>
    <row r="3305" spans="1:13" s="61" customFormat="1" customHeight="1">
      <c r="A3305"/>
      <c r="B3305"/>
      <c r="C3305"/>
      <c r="D3305"/>
      <c r="E3305"/>
      <c r="F3305" s="61"/>
      <c r="G3305" s="196" t="e">
        <f>VLOOKUP(D3305,sku归属!A:B,2,0)</f>
        <v>#N/A</v>
      </c>
      <c r="K3305" s="193"/>
      <c r="L3305" s="194"/>
      <c r="M3305" s="195"/>
    </row>
    <row r="3306" spans="1:13" s="61" customFormat="1" customHeight="1">
      <c r="A3306"/>
      <c r="B3306"/>
      <c r="C3306"/>
      <c r="D3306"/>
      <c r="E3306"/>
      <c r="F3306" s="61"/>
      <c r="G3306" s="196" t="e">
        <f>VLOOKUP(D3306,sku归属!A:B,2,0)</f>
        <v>#N/A</v>
      </c>
      <c r="K3306" s="193"/>
      <c r="L3306" s="194"/>
      <c r="M3306" s="195"/>
    </row>
    <row r="3307" spans="1:13" s="61" customFormat="1" customHeight="1">
      <c r="A3307"/>
      <c r="B3307"/>
      <c r="C3307"/>
      <c r="D3307"/>
      <c r="E3307"/>
      <c r="F3307" s="61"/>
      <c r="G3307" s="196" t="e">
        <f>VLOOKUP(D3307,sku归属!A:B,2,0)</f>
        <v>#N/A</v>
      </c>
      <c r="K3307" s="193"/>
      <c r="L3307" s="194"/>
      <c r="M3307" s="195"/>
    </row>
    <row r="3308" spans="1:13" s="61" customFormat="1" customHeight="1">
      <c r="A3308"/>
      <c r="B3308"/>
      <c r="C3308"/>
      <c r="D3308"/>
      <c r="E3308"/>
      <c r="F3308" s="61"/>
      <c r="G3308" s="196" t="e">
        <f>VLOOKUP(D3308,sku归属!A:B,2,0)</f>
        <v>#N/A</v>
      </c>
      <c r="K3308" s="193"/>
      <c r="L3308" s="194"/>
      <c r="M3308" s="195"/>
    </row>
    <row r="3309" spans="1:13" s="61" customFormat="1" customHeight="1">
      <c r="A3309"/>
      <c r="B3309"/>
      <c r="C3309"/>
      <c r="D3309"/>
      <c r="E3309"/>
      <c r="F3309" s="61"/>
      <c r="G3309" s="196" t="e">
        <f>VLOOKUP(D3309,sku归属!A:B,2,0)</f>
        <v>#N/A</v>
      </c>
      <c r="K3309" s="193"/>
      <c r="L3309" s="194"/>
      <c r="M3309" s="195"/>
    </row>
    <row r="3310" spans="1:13" s="61" customFormat="1" customHeight="1">
      <c r="A3310"/>
      <c r="B3310"/>
      <c r="C3310"/>
      <c r="D3310"/>
      <c r="E3310"/>
      <c r="F3310" s="61"/>
      <c r="G3310" s="196" t="e">
        <f>VLOOKUP(D3310,sku归属!A:B,2,0)</f>
        <v>#N/A</v>
      </c>
      <c r="K3310" s="193"/>
      <c r="L3310" s="194"/>
      <c r="M3310" s="195"/>
    </row>
    <row r="3311" spans="1:13" s="61" customFormat="1" customHeight="1">
      <c r="A3311"/>
      <c r="B3311"/>
      <c r="C3311"/>
      <c r="D3311"/>
      <c r="E3311"/>
      <c r="F3311" s="61"/>
      <c r="G3311" s="196" t="e">
        <f>VLOOKUP(D3311,sku归属!A:B,2,0)</f>
        <v>#N/A</v>
      </c>
      <c r="K3311" s="193"/>
      <c r="L3311" s="194"/>
      <c r="M3311" s="195"/>
    </row>
    <row r="3312" spans="1:13" s="61" customFormat="1" customHeight="1">
      <c r="A3312"/>
      <c r="B3312"/>
      <c r="C3312"/>
      <c r="D3312"/>
      <c r="E3312"/>
      <c r="F3312" s="61"/>
      <c r="G3312" s="196" t="e">
        <f>VLOOKUP(D3312,sku归属!A:B,2,0)</f>
        <v>#N/A</v>
      </c>
      <c r="K3312" s="193"/>
      <c r="L3312" s="194"/>
      <c r="M3312" s="195"/>
    </row>
    <row r="3313" spans="1:13" s="61" customFormat="1" customHeight="1">
      <c r="A3313"/>
      <c r="B3313"/>
      <c r="C3313"/>
      <c r="D3313"/>
      <c r="E3313"/>
      <c r="F3313" s="61"/>
      <c r="G3313" s="196" t="e">
        <f>VLOOKUP(D3313,sku归属!A:B,2,0)</f>
        <v>#N/A</v>
      </c>
      <c r="K3313" s="193"/>
      <c r="L3313" s="194"/>
      <c r="M3313" s="195"/>
    </row>
    <row r="3314" spans="1:13" s="61" customFormat="1" customHeight="1">
      <c r="A3314"/>
      <c r="B3314"/>
      <c r="C3314"/>
      <c r="D3314"/>
      <c r="E3314"/>
      <c r="F3314" s="61"/>
      <c r="G3314" s="196" t="e">
        <f>VLOOKUP(D3314,sku归属!A:B,2,0)</f>
        <v>#N/A</v>
      </c>
      <c r="K3314" s="193"/>
      <c r="L3314" s="194"/>
      <c r="M3314" s="195"/>
    </row>
    <row r="3315" spans="1:13" s="61" customFormat="1" customHeight="1">
      <c r="A3315"/>
      <c r="B3315"/>
      <c r="C3315"/>
      <c r="D3315"/>
      <c r="E3315"/>
      <c r="F3315" s="61"/>
      <c r="G3315" s="196" t="e">
        <f>VLOOKUP(D3315,sku归属!A:B,2,0)</f>
        <v>#N/A</v>
      </c>
      <c r="K3315" s="193"/>
      <c r="L3315" s="194"/>
      <c r="M3315" s="195"/>
    </row>
    <row r="3316" spans="1:13" s="61" customFormat="1" customHeight="1">
      <c r="A3316"/>
      <c r="B3316"/>
      <c r="C3316"/>
      <c r="D3316"/>
      <c r="E3316"/>
      <c r="F3316" s="61"/>
      <c r="G3316" s="196" t="e">
        <f>VLOOKUP(D3316,sku归属!A:B,2,0)</f>
        <v>#N/A</v>
      </c>
      <c r="K3316" s="193"/>
      <c r="L3316" s="194"/>
      <c r="M3316" s="195"/>
    </row>
    <row r="3317" spans="1:13" s="61" customFormat="1" customHeight="1">
      <c r="A3317"/>
      <c r="B3317"/>
      <c r="C3317"/>
      <c r="D3317"/>
      <c r="E3317"/>
      <c r="F3317" s="61"/>
      <c r="G3317" s="196" t="e">
        <f>VLOOKUP(D3317,sku归属!A:B,2,0)</f>
        <v>#N/A</v>
      </c>
      <c r="K3317" s="193"/>
      <c r="L3317" s="194"/>
      <c r="M3317" s="195"/>
    </row>
    <row r="3318" spans="1:13" s="61" customFormat="1" customHeight="1">
      <c r="A3318"/>
      <c r="B3318"/>
      <c r="C3318"/>
      <c r="D3318"/>
      <c r="E3318"/>
      <c r="F3318" s="61"/>
      <c r="G3318" s="196" t="e">
        <f>VLOOKUP(D3318,sku归属!A:B,2,0)</f>
        <v>#N/A</v>
      </c>
      <c r="K3318" s="193"/>
      <c r="L3318" s="194"/>
      <c r="M3318" s="195"/>
    </row>
    <row r="3319" spans="1:13" s="61" customFormat="1" customHeight="1">
      <c r="A3319"/>
      <c r="B3319"/>
      <c r="C3319"/>
      <c r="D3319"/>
      <c r="E3319"/>
      <c r="F3319" s="61"/>
      <c r="G3319" s="196" t="e">
        <f>VLOOKUP(D3319,sku归属!A:B,2,0)</f>
        <v>#N/A</v>
      </c>
      <c r="K3319" s="193"/>
      <c r="L3319" s="194"/>
      <c r="M3319" s="195"/>
    </row>
    <row r="3320" spans="1:13" s="61" customFormat="1" customHeight="1">
      <c r="A3320"/>
      <c r="B3320"/>
      <c r="C3320"/>
      <c r="D3320"/>
      <c r="E3320"/>
      <c r="F3320" s="61"/>
      <c r="G3320" s="196" t="e">
        <f>VLOOKUP(D3320,sku归属!A:B,2,0)</f>
        <v>#N/A</v>
      </c>
      <c r="K3320" s="193"/>
      <c r="L3320" s="194"/>
      <c r="M3320" s="195"/>
    </row>
    <row r="3321" spans="1:13" s="61" customFormat="1" customHeight="1">
      <c r="A3321"/>
      <c r="B3321"/>
      <c r="C3321"/>
      <c r="D3321"/>
      <c r="E3321"/>
      <c r="F3321" s="61"/>
      <c r="G3321" s="196" t="e">
        <f>VLOOKUP(D3321,sku归属!A:B,2,0)</f>
        <v>#N/A</v>
      </c>
      <c r="K3321" s="193"/>
      <c r="L3321" s="194"/>
      <c r="M3321" s="195"/>
    </row>
    <row r="3322" spans="1:13" s="61" customFormat="1" customHeight="1">
      <c r="A3322"/>
      <c r="B3322"/>
      <c r="C3322"/>
      <c r="D3322"/>
      <c r="E3322"/>
      <c r="F3322" s="61"/>
      <c r="G3322" s="196" t="e">
        <f>VLOOKUP(D3322,sku归属!A:B,2,0)</f>
        <v>#N/A</v>
      </c>
      <c r="K3322" s="193"/>
      <c r="L3322" s="194"/>
      <c r="M3322" s="195"/>
    </row>
    <row r="3323" spans="1:13" s="61" customFormat="1" customHeight="1">
      <c r="A3323"/>
      <c r="B3323"/>
      <c r="C3323"/>
      <c r="D3323"/>
      <c r="E3323"/>
      <c r="F3323" s="61"/>
      <c r="G3323" s="196" t="e">
        <f>VLOOKUP(D3323,sku归属!A:B,2,0)</f>
        <v>#N/A</v>
      </c>
      <c r="K3323" s="193"/>
      <c r="L3323" s="194"/>
      <c r="M3323" s="195"/>
    </row>
    <row r="3324" spans="1:13" s="61" customFormat="1" customHeight="1">
      <c r="A3324"/>
      <c r="B3324"/>
      <c r="C3324"/>
      <c r="D3324"/>
      <c r="E3324"/>
      <c r="F3324" s="61"/>
      <c r="G3324" s="196" t="e">
        <f>VLOOKUP(D3324,sku归属!A:B,2,0)</f>
        <v>#N/A</v>
      </c>
      <c r="K3324" s="193"/>
      <c r="L3324" s="194"/>
      <c r="M3324" s="195"/>
    </row>
    <row r="3325" spans="1:13" s="61" customFormat="1" customHeight="1">
      <c r="A3325"/>
      <c r="B3325"/>
      <c r="C3325"/>
      <c r="D3325"/>
      <c r="E3325"/>
      <c r="F3325" s="61"/>
      <c r="G3325" s="196" t="e">
        <f>VLOOKUP(D3325,sku归属!A:B,2,0)</f>
        <v>#N/A</v>
      </c>
      <c r="K3325" s="193"/>
      <c r="L3325" s="194"/>
      <c r="M3325" s="195"/>
    </row>
    <row r="3326" spans="1:13" s="61" customFormat="1" customHeight="1">
      <c r="A3326"/>
      <c r="B3326"/>
      <c r="C3326"/>
      <c r="D3326"/>
      <c r="E3326"/>
      <c r="F3326" s="61"/>
      <c r="G3326" s="196" t="e">
        <f>VLOOKUP(D3326,sku归属!A:B,2,0)</f>
        <v>#N/A</v>
      </c>
      <c r="K3326" s="193"/>
      <c r="L3326" s="194"/>
      <c r="M3326" s="195"/>
    </row>
    <row r="3327" spans="1:13" s="61" customFormat="1" customHeight="1">
      <c r="A3327"/>
      <c r="B3327"/>
      <c r="C3327"/>
      <c r="D3327"/>
      <c r="E3327"/>
      <c r="F3327" s="61"/>
      <c r="G3327" s="196" t="e">
        <f>VLOOKUP(D3327,sku归属!A:B,2,0)</f>
        <v>#N/A</v>
      </c>
      <c r="K3327" s="193"/>
      <c r="L3327" s="194"/>
      <c r="M3327" s="195"/>
    </row>
    <row r="3328" spans="1:13" s="61" customFormat="1" customHeight="1">
      <c r="A3328"/>
      <c r="B3328"/>
      <c r="C3328"/>
      <c r="D3328"/>
      <c r="E3328"/>
      <c r="F3328" s="61"/>
      <c r="G3328" s="196" t="e">
        <f>VLOOKUP(D3328,sku归属!A:B,2,0)</f>
        <v>#N/A</v>
      </c>
      <c r="K3328" s="193"/>
      <c r="L3328" s="194"/>
      <c r="M3328" s="195"/>
    </row>
    <row r="3329" spans="1:13" s="61" customFormat="1" customHeight="1">
      <c r="A3329"/>
      <c r="B3329"/>
      <c r="C3329"/>
      <c r="D3329"/>
      <c r="E3329"/>
      <c r="F3329" s="61"/>
      <c r="G3329" s="196" t="e">
        <f>VLOOKUP(D3329,sku归属!A:B,2,0)</f>
        <v>#N/A</v>
      </c>
      <c r="K3329" s="193"/>
      <c r="L3329" s="194"/>
      <c r="M3329" s="195"/>
    </row>
    <row r="3330" spans="1:13" s="61" customFormat="1" customHeight="1">
      <c r="A3330"/>
      <c r="B3330"/>
      <c r="C3330"/>
      <c r="D3330"/>
      <c r="E3330"/>
      <c r="F3330" s="61"/>
      <c r="G3330" s="196" t="e">
        <f>VLOOKUP(D3330,sku归属!A:B,2,0)</f>
        <v>#N/A</v>
      </c>
      <c r="K3330" s="193"/>
      <c r="L3330" s="194"/>
      <c r="M3330" s="195"/>
    </row>
    <row r="3331" spans="1:13" s="61" customFormat="1" customHeight="1">
      <c r="A3331"/>
      <c r="B3331"/>
      <c r="C3331"/>
      <c r="D3331"/>
      <c r="E3331"/>
      <c r="F3331" s="61"/>
      <c r="G3331" s="196" t="e">
        <f>VLOOKUP(D3331,sku归属!A:B,2,0)</f>
        <v>#N/A</v>
      </c>
      <c r="K3331" s="193"/>
      <c r="L3331" s="194"/>
      <c r="M3331" s="195"/>
    </row>
    <row r="3332" spans="1:13" s="61" customFormat="1" customHeight="1">
      <c r="A3332"/>
      <c r="B3332"/>
      <c r="C3332"/>
      <c r="D3332"/>
      <c r="E3332"/>
      <c r="F3332" s="61"/>
      <c r="G3332" s="196" t="e">
        <f>VLOOKUP(D3332,sku归属!A:B,2,0)</f>
        <v>#N/A</v>
      </c>
      <c r="K3332" s="193"/>
      <c r="L3332" s="194"/>
      <c r="M3332" s="195"/>
    </row>
    <row r="3333" spans="1:13" s="61" customFormat="1" customHeight="1">
      <c r="A3333"/>
      <c r="B3333"/>
      <c r="C3333"/>
      <c r="D3333"/>
      <c r="E3333"/>
      <c r="F3333" s="61"/>
      <c r="G3333" s="196" t="e">
        <f>VLOOKUP(D3333,sku归属!A:B,2,0)</f>
        <v>#N/A</v>
      </c>
      <c r="K3333" s="193"/>
      <c r="L3333" s="194"/>
      <c r="M3333" s="195"/>
    </row>
    <row r="3334" spans="1:13" s="61" customFormat="1" customHeight="1">
      <c r="A3334"/>
      <c r="B3334"/>
      <c r="C3334"/>
      <c r="D3334"/>
      <c r="E3334"/>
      <c r="F3334" s="61"/>
      <c r="G3334" s="196" t="e">
        <f>VLOOKUP(D3334,sku归属!A:B,2,0)</f>
        <v>#N/A</v>
      </c>
      <c r="K3334" s="193"/>
      <c r="L3334" s="194"/>
      <c r="M3334" s="195"/>
    </row>
    <row r="3335" spans="1:13" s="61" customFormat="1" customHeight="1">
      <c r="A3335"/>
      <c r="B3335"/>
      <c r="C3335"/>
      <c r="D3335"/>
      <c r="E3335"/>
      <c r="F3335" s="61"/>
      <c r="G3335" s="196" t="e">
        <f>VLOOKUP(D3335,sku归属!A:B,2,0)</f>
        <v>#N/A</v>
      </c>
      <c r="K3335" s="193"/>
      <c r="L3335" s="194"/>
      <c r="M3335" s="195"/>
    </row>
    <row r="3336" spans="1:13" s="61" customFormat="1" customHeight="1">
      <c r="A3336"/>
      <c r="B3336"/>
      <c r="C3336"/>
      <c r="D3336"/>
      <c r="E3336"/>
      <c r="F3336" s="61"/>
      <c r="G3336" s="196" t="e">
        <f>VLOOKUP(D3336,sku归属!A:B,2,0)</f>
        <v>#N/A</v>
      </c>
      <c r="K3336" s="193"/>
      <c r="L3336" s="194"/>
      <c r="M3336" s="195"/>
    </row>
    <row r="3337" spans="1:13" s="61" customFormat="1" customHeight="1">
      <c r="A3337"/>
      <c r="B3337"/>
      <c r="C3337"/>
      <c r="D3337"/>
      <c r="E3337"/>
      <c r="F3337" s="61"/>
      <c r="G3337" s="196" t="e">
        <f>VLOOKUP(D3337,sku归属!A:B,2,0)</f>
        <v>#N/A</v>
      </c>
      <c r="K3337" s="193"/>
      <c r="L3337" s="194"/>
      <c r="M3337" s="195"/>
    </row>
    <row r="3338" spans="1:13" s="61" customFormat="1" customHeight="1">
      <c r="A3338"/>
      <c r="B3338"/>
      <c r="C3338"/>
      <c r="D3338"/>
      <c r="E3338"/>
      <c r="F3338" s="61"/>
      <c r="G3338" s="196" t="e">
        <f>VLOOKUP(D3338,sku归属!A:B,2,0)</f>
        <v>#N/A</v>
      </c>
      <c r="K3338" s="193"/>
      <c r="L3338" s="194"/>
      <c r="M3338" s="195"/>
    </row>
    <row r="3339" spans="1:13" s="61" customFormat="1" customHeight="1">
      <c r="A3339"/>
      <c r="B3339"/>
      <c r="C3339"/>
      <c r="D3339"/>
      <c r="E3339"/>
      <c r="F3339" s="61"/>
      <c r="G3339" s="196" t="e">
        <f>VLOOKUP(D3339,sku归属!A:B,2,0)</f>
        <v>#N/A</v>
      </c>
      <c r="K3339" s="193"/>
      <c r="L3339" s="194"/>
      <c r="M3339" s="195"/>
    </row>
    <row r="3340" spans="1:13" s="61" customFormat="1" customHeight="1">
      <c r="A3340"/>
      <c r="B3340"/>
      <c r="C3340"/>
      <c r="D3340"/>
      <c r="E3340"/>
      <c r="F3340" s="61"/>
      <c r="G3340" s="196" t="e">
        <f>VLOOKUP(D3340,sku归属!A:B,2,0)</f>
        <v>#N/A</v>
      </c>
      <c r="K3340" s="193"/>
      <c r="L3340" s="194"/>
      <c r="M3340" s="195"/>
    </row>
    <row r="3341" spans="1:13" s="61" customFormat="1" customHeight="1">
      <c r="A3341"/>
      <c r="B3341"/>
      <c r="C3341"/>
      <c r="D3341"/>
      <c r="E3341"/>
      <c r="F3341" s="61"/>
      <c r="G3341" s="196" t="e">
        <f>VLOOKUP(D3341,sku归属!A:B,2,0)</f>
        <v>#N/A</v>
      </c>
      <c r="K3341" s="193"/>
      <c r="L3341" s="194"/>
      <c r="M3341" s="195"/>
    </row>
    <row r="3342" spans="1:13" s="61" customFormat="1" customHeight="1">
      <c r="A3342"/>
      <c r="B3342"/>
      <c r="C3342"/>
      <c r="D3342"/>
      <c r="E3342"/>
      <c r="F3342" s="61"/>
      <c r="G3342" s="196" t="e">
        <f>VLOOKUP(D3342,sku归属!A:B,2,0)</f>
        <v>#N/A</v>
      </c>
      <c r="K3342" s="193"/>
      <c r="L3342" s="194"/>
      <c r="M3342" s="195"/>
    </row>
    <row r="3343" spans="1:13" s="61" customFormat="1" customHeight="1">
      <c r="A3343"/>
      <c r="B3343"/>
      <c r="C3343"/>
      <c r="D3343"/>
      <c r="E3343"/>
      <c r="F3343" s="61"/>
      <c r="G3343" s="196" t="e">
        <f>VLOOKUP(D3343,sku归属!A:B,2,0)</f>
        <v>#N/A</v>
      </c>
      <c r="K3343" s="193"/>
      <c r="L3343" s="194"/>
      <c r="M3343" s="195"/>
    </row>
    <row r="3344" spans="1:13" s="61" customFormat="1" customHeight="1">
      <c r="A3344"/>
      <c r="B3344"/>
      <c r="C3344"/>
      <c r="D3344"/>
      <c r="E3344"/>
      <c r="F3344" s="61"/>
      <c r="G3344" s="196" t="e">
        <f>VLOOKUP(D3344,sku归属!A:B,2,0)</f>
        <v>#N/A</v>
      </c>
      <c r="K3344" s="193"/>
      <c r="L3344" s="194"/>
      <c r="M3344" s="195"/>
    </row>
    <row r="3345" spans="1:13" s="61" customFormat="1" customHeight="1">
      <c r="A3345"/>
      <c r="B3345"/>
      <c r="C3345"/>
      <c r="D3345"/>
      <c r="E3345"/>
      <c r="F3345" s="61"/>
      <c r="G3345" s="196" t="e">
        <f>VLOOKUP(D3345,sku归属!A:B,2,0)</f>
        <v>#N/A</v>
      </c>
      <c r="K3345" s="193"/>
      <c r="L3345" s="194"/>
      <c r="M3345" s="195"/>
    </row>
    <row r="3346" spans="1:13" s="61" customFormat="1" customHeight="1">
      <c r="A3346"/>
      <c r="B3346"/>
      <c r="C3346"/>
      <c r="D3346"/>
      <c r="E3346"/>
      <c r="F3346" s="61"/>
      <c r="G3346" s="196" t="e">
        <f>VLOOKUP(D3346,sku归属!A:B,2,0)</f>
        <v>#N/A</v>
      </c>
      <c r="K3346" s="193"/>
      <c r="L3346" s="194"/>
      <c r="M3346" s="195"/>
    </row>
    <row r="3347" spans="1:13" s="61" customFormat="1" customHeight="1">
      <c r="A3347"/>
      <c r="B3347"/>
      <c r="C3347"/>
      <c r="D3347"/>
      <c r="E3347"/>
      <c r="F3347" s="61"/>
      <c r="G3347" s="196" t="e">
        <f>VLOOKUP(D3347,sku归属!A:B,2,0)</f>
        <v>#N/A</v>
      </c>
      <c r="K3347" s="193"/>
      <c r="L3347" s="194"/>
      <c r="M3347" s="195"/>
    </row>
    <row r="3348" spans="1:13" s="61" customFormat="1" customHeight="1">
      <c r="A3348"/>
      <c r="B3348"/>
      <c r="C3348"/>
      <c r="D3348"/>
      <c r="E3348"/>
      <c r="F3348" s="61"/>
      <c r="G3348" s="196" t="e">
        <f>VLOOKUP(D3348,sku归属!A:B,2,0)</f>
        <v>#N/A</v>
      </c>
      <c r="K3348" s="193"/>
      <c r="L3348" s="194"/>
      <c r="M3348" s="195"/>
    </row>
    <row r="3349" spans="1:13" s="61" customFormat="1" customHeight="1">
      <c r="A3349"/>
      <c r="B3349"/>
      <c r="C3349"/>
      <c r="D3349"/>
      <c r="E3349"/>
      <c r="F3349" s="61"/>
      <c r="G3349" s="196" t="e">
        <f>VLOOKUP(D3349,sku归属!A:B,2,0)</f>
        <v>#N/A</v>
      </c>
      <c r="K3349" s="193"/>
      <c r="L3349" s="194"/>
      <c r="M3349" s="195"/>
    </row>
    <row r="3350" spans="1:13" s="61" customFormat="1" customHeight="1">
      <c r="A3350"/>
      <c r="B3350"/>
      <c r="C3350"/>
      <c r="D3350"/>
      <c r="E3350"/>
      <c r="F3350" s="61"/>
      <c r="G3350" s="196" t="e">
        <f>VLOOKUP(D3350,sku归属!A:B,2,0)</f>
        <v>#N/A</v>
      </c>
      <c r="K3350" s="193"/>
      <c r="L3350" s="194"/>
      <c r="M3350" s="195"/>
    </row>
    <row r="3351" spans="1:13" s="61" customFormat="1" customHeight="1">
      <c r="A3351"/>
      <c r="B3351"/>
      <c r="C3351"/>
      <c r="D3351"/>
      <c r="E3351"/>
      <c r="F3351" s="61"/>
      <c r="G3351" s="196" t="e">
        <f>VLOOKUP(D3351,sku归属!A:B,2,0)</f>
        <v>#N/A</v>
      </c>
      <c r="K3351" s="193"/>
      <c r="L3351" s="194"/>
      <c r="M3351" s="195"/>
    </row>
    <row r="3352" spans="1:13" s="61" customFormat="1" customHeight="1">
      <c r="A3352"/>
      <c r="B3352"/>
      <c r="C3352"/>
      <c r="D3352"/>
      <c r="E3352"/>
      <c r="F3352" s="61"/>
      <c r="G3352" s="196" t="e">
        <f>VLOOKUP(D3352,sku归属!A:B,2,0)</f>
        <v>#N/A</v>
      </c>
      <c r="K3352" s="193"/>
      <c r="L3352" s="194"/>
      <c r="M3352" s="195"/>
    </row>
    <row r="3353" spans="1:13" s="61" customFormat="1" customHeight="1">
      <c r="A3353"/>
      <c r="B3353"/>
      <c r="C3353"/>
      <c r="D3353"/>
      <c r="E3353"/>
      <c r="F3353" s="61"/>
      <c r="G3353" s="196" t="e">
        <f>VLOOKUP(D3353,sku归属!A:B,2,0)</f>
        <v>#N/A</v>
      </c>
      <c r="K3353" s="193"/>
      <c r="L3353" s="194"/>
      <c r="M3353" s="195"/>
    </row>
    <row r="3354" spans="1:13" s="61" customFormat="1" customHeight="1">
      <c r="A3354"/>
      <c r="B3354"/>
      <c r="C3354"/>
      <c r="D3354"/>
      <c r="E3354"/>
      <c r="F3354" s="61"/>
      <c r="G3354" s="196" t="e">
        <f>VLOOKUP(D3354,sku归属!A:B,2,0)</f>
        <v>#N/A</v>
      </c>
      <c r="K3354" s="193"/>
      <c r="L3354" s="194"/>
      <c r="M3354" s="195"/>
    </row>
    <row r="3355" spans="1:13" s="61" customFormat="1" customHeight="1">
      <c r="A3355"/>
      <c r="B3355"/>
      <c r="C3355"/>
      <c r="D3355"/>
      <c r="E3355"/>
      <c r="F3355" s="61"/>
      <c r="G3355" s="196" t="e">
        <f>VLOOKUP(D3355,sku归属!A:B,2,0)</f>
        <v>#N/A</v>
      </c>
      <c r="K3355" s="193"/>
      <c r="L3355" s="194"/>
      <c r="M3355" s="195"/>
    </row>
    <row r="3356" spans="1:13" s="61" customFormat="1" customHeight="1">
      <c r="A3356"/>
      <c r="B3356"/>
      <c r="C3356"/>
      <c r="D3356"/>
      <c r="E3356"/>
      <c r="F3356" s="61"/>
      <c r="G3356" s="196" t="e">
        <f>VLOOKUP(D3356,sku归属!A:B,2,0)</f>
        <v>#N/A</v>
      </c>
      <c r="K3356" s="193"/>
      <c r="L3356" s="194"/>
      <c r="M3356" s="195"/>
    </row>
    <row r="3357" spans="1:13" s="61" customFormat="1" customHeight="1">
      <c r="A3357"/>
      <c r="B3357"/>
      <c r="C3357"/>
      <c r="D3357"/>
      <c r="E3357"/>
      <c r="F3357" s="61"/>
      <c r="G3357" s="196" t="e">
        <f>VLOOKUP(D3357,sku归属!A:B,2,0)</f>
        <v>#N/A</v>
      </c>
      <c r="K3357" s="193"/>
      <c r="L3357" s="194"/>
      <c r="M3357" s="195"/>
    </row>
    <row r="3358" spans="1:13" s="61" customFormat="1" customHeight="1">
      <c r="A3358"/>
      <c r="B3358"/>
      <c r="C3358"/>
      <c r="D3358"/>
      <c r="E3358"/>
      <c r="F3358" s="61"/>
      <c r="G3358" s="196" t="e">
        <f>VLOOKUP(D3358,sku归属!A:B,2,0)</f>
        <v>#N/A</v>
      </c>
      <c r="K3358" s="193"/>
      <c r="L3358" s="194"/>
      <c r="M3358" s="195"/>
    </row>
    <row r="3359" spans="1:13" s="61" customFormat="1" customHeight="1">
      <c r="A3359"/>
      <c r="B3359"/>
      <c r="C3359"/>
      <c r="D3359"/>
      <c r="E3359"/>
      <c r="F3359" s="61"/>
      <c r="G3359" s="196" t="e">
        <f>VLOOKUP(D3359,sku归属!A:B,2,0)</f>
        <v>#N/A</v>
      </c>
      <c r="K3359" s="193"/>
      <c r="L3359" s="194"/>
      <c r="M3359" s="195"/>
    </row>
    <row r="3360" spans="1:13" s="61" customFormat="1" customHeight="1">
      <c r="A3360"/>
      <c r="B3360"/>
      <c r="C3360"/>
      <c r="D3360"/>
      <c r="E3360"/>
      <c r="F3360" s="61"/>
      <c r="G3360" s="196" t="e">
        <f>VLOOKUP(D3360,sku归属!A:B,2,0)</f>
        <v>#N/A</v>
      </c>
      <c r="K3360" s="193"/>
      <c r="L3360" s="194"/>
      <c r="M3360" s="195"/>
    </row>
    <row r="3361" spans="1:13" s="61" customFormat="1" customHeight="1">
      <c r="A3361"/>
      <c r="B3361"/>
      <c r="C3361"/>
      <c r="D3361"/>
      <c r="E3361"/>
      <c r="F3361" s="61"/>
      <c r="G3361" s="196" t="e">
        <f>VLOOKUP(D3361,sku归属!A:B,2,0)</f>
        <v>#N/A</v>
      </c>
      <c r="K3361" s="193"/>
      <c r="L3361" s="194"/>
      <c r="M3361" s="195"/>
    </row>
    <row r="3362" spans="1:13" s="61" customFormat="1" customHeight="1">
      <c r="A3362"/>
      <c r="B3362"/>
      <c r="C3362"/>
      <c r="D3362"/>
      <c r="E3362"/>
      <c r="F3362" s="61"/>
      <c r="G3362" s="196" t="e">
        <f>VLOOKUP(D3362,sku归属!A:B,2,0)</f>
        <v>#N/A</v>
      </c>
      <c r="K3362" s="193"/>
      <c r="L3362" s="194"/>
      <c r="M3362" s="195"/>
    </row>
    <row r="3363" spans="1:13" s="61" customFormat="1" customHeight="1">
      <c r="A3363"/>
      <c r="B3363"/>
      <c r="C3363"/>
      <c r="D3363"/>
      <c r="E3363"/>
      <c r="F3363" s="61"/>
      <c r="G3363" s="196" t="e">
        <f>VLOOKUP(D3363,sku归属!A:B,2,0)</f>
        <v>#N/A</v>
      </c>
      <c r="K3363" s="193"/>
      <c r="L3363" s="194"/>
      <c r="M3363" s="195"/>
    </row>
    <row r="3364" spans="1:13" s="61" customFormat="1" customHeight="1">
      <c r="A3364"/>
      <c r="B3364"/>
      <c r="C3364"/>
      <c r="D3364"/>
      <c r="E3364"/>
      <c r="F3364" s="61"/>
      <c r="G3364" s="196" t="e">
        <f>VLOOKUP(D3364,sku归属!A:B,2,0)</f>
        <v>#N/A</v>
      </c>
      <c r="K3364" s="193"/>
      <c r="L3364" s="194"/>
      <c r="M3364" s="195"/>
    </row>
    <row r="3365" spans="1:13" s="61" customFormat="1" customHeight="1">
      <c r="A3365"/>
      <c r="B3365"/>
      <c r="C3365"/>
      <c r="D3365"/>
      <c r="E3365"/>
      <c r="F3365" s="61"/>
      <c r="G3365" s="196" t="e">
        <f>VLOOKUP(D3365,sku归属!A:B,2,0)</f>
        <v>#N/A</v>
      </c>
      <c r="K3365" s="193"/>
      <c r="L3365" s="194"/>
      <c r="M3365" s="195"/>
    </row>
    <row r="3366" spans="1:13" s="61" customFormat="1" customHeight="1">
      <c r="A3366"/>
      <c r="B3366"/>
      <c r="C3366"/>
      <c r="D3366"/>
      <c r="E3366"/>
      <c r="F3366" s="61"/>
      <c r="G3366" s="196" t="e">
        <f>VLOOKUP(D3366,sku归属!A:B,2,0)</f>
        <v>#N/A</v>
      </c>
      <c r="K3366" s="193"/>
      <c r="L3366" s="194"/>
      <c r="M3366" s="195"/>
    </row>
    <row r="3367" spans="1:13" s="61" customFormat="1" customHeight="1">
      <c r="A3367"/>
      <c r="B3367"/>
      <c r="C3367"/>
      <c r="D3367"/>
      <c r="E3367"/>
      <c r="F3367" s="61"/>
      <c r="G3367" s="196" t="e">
        <f>VLOOKUP(D3367,sku归属!A:B,2,0)</f>
        <v>#N/A</v>
      </c>
      <c r="K3367" s="193"/>
      <c r="L3367" s="194"/>
      <c r="M3367" s="195"/>
    </row>
    <row r="3368" spans="1:13" s="61" customFormat="1" customHeight="1">
      <c r="A3368"/>
      <c r="B3368"/>
      <c r="C3368"/>
      <c r="D3368"/>
      <c r="E3368"/>
      <c r="F3368" s="61"/>
      <c r="G3368" s="196" t="e">
        <f>VLOOKUP(D3368,sku归属!A:B,2,0)</f>
        <v>#N/A</v>
      </c>
      <c r="K3368" s="193"/>
      <c r="L3368" s="194"/>
      <c r="M3368" s="195"/>
    </row>
    <row r="3369" spans="1:13" s="61" customFormat="1" customHeight="1">
      <c r="A3369"/>
      <c r="B3369"/>
      <c r="C3369"/>
      <c r="D3369"/>
      <c r="E3369"/>
      <c r="F3369" s="61"/>
      <c r="G3369" s="196" t="e">
        <f>VLOOKUP(D3369,sku归属!A:B,2,0)</f>
        <v>#N/A</v>
      </c>
      <c r="K3369" s="193"/>
      <c r="L3369" s="194"/>
      <c r="M3369" s="195"/>
    </row>
    <row r="3370" spans="1:13" s="61" customFormat="1" customHeight="1">
      <c r="A3370"/>
      <c r="B3370"/>
      <c r="C3370"/>
      <c r="D3370"/>
      <c r="E3370"/>
      <c r="F3370" s="61"/>
      <c r="G3370" s="196" t="e">
        <f>VLOOKUP(D3370,sku归属!A:B,2,0)</f>
        <v>#N/A</v>
      </c>
      <c r="K3370" s="193"/>
      <c r="L3370" s="194"/>
      <c r="M3370" s="195"/>
    </row>
    <row r="3371" spans="1:13" s="61" customFormat="1" customHeight="1">
      <c r="A3371"/>
      <c r="B3371"/>
      <c r="C3371"/>
      <c r="D3371"/>
      <c r="E3371"/>
      <c r="F3371" s="61"/>
      <c r="G3371" s="196" t="e">
        <f>VLOOKUP(D3371,sku归属!A:B,2,0)</f>
        <v>#N/A</v>
      </c>
      <c r="K3371" s="193"/>
      <c r="L3371" s="194"/>
      <c r="M3371" s="195"/>
    </row>
    <row r="3372" spans="1:13" s="61" customFormat="1" customHeight="1">
      <c r="A3372"/>
      <c r="B3372"/>
      <c r="C3372"/>
      <c r="D3372"/>
      <c r="E3372"/>
      <c r="F3372" s="61"/>
      <c r="G3372" s="196" t="e">
        <f>VLOOKUP(D3372,sku归属!A:B,2,0)</f>
        <v>#N/A</v>
      </c>
      <c r="K3372" s="193"/>
      <c r="L3372" s="194"/>
      <c r="M3372" s="195"/>
    </row>
    <row r="3373" spans="1:13" s="61" customFormat="1" customHeight="1">
      <c r="A3373"/>
      <c r="B3373"/>
      <c r="C3373"/>
      <c r="D3373"/>
      <c r="E3373"/>
      <c r="F3373" s="61"/>
      <c r="G3373" s="196" t="e">
        <f>VLOOKUP(D3373,sku归属!A:B,2,0)</f>
        <v>#N/A</v>
      </c>
      <c r="K3373" s="193"/>
      <c r="L3373" s="194"/>
      <c r="M3373" s="195"/>
    </row>
    <row r="3374" spans="1:13" s="61" customFormat="1" customHeight="1">
      <c r="A3374"/>
      <c r="B3374"/>
      <c r="C3374"/>
      <c r="D3374"/>
      <c r="E3374"/>
      <c r="F3374" s="61"/>
      <c r="G3374" s="196" t="e">
        <f>VLOOKUP(D3374,sku归属!A:B,2,0)</f>
        <v>#N/A</v>
      </c>
      <c r="K3374" s="193"/>
      <c r="L3374" s="194"/>
      <c r="M3374" s="195"/>
    </row>
    <row r="3375" spans="1:13" s="61" customFormat="1" customHeight="1">
      <c r="A3375"/>
      <c r="B3375"/>
      <c r="C3375"/>
      <c r="D3375"/>
      <c r="E3375"/>
      <c r="F3375" s="61"/>
      <c r="G3375" s="196" t="e">
        <f>VLOOKUP(D3375,sku归属!A:B,2,0)</f>
        <v>#N/A</v>
      </c>
      <c r="K3375" s="193"/>
      <c r="L3375" s="194"/>
      <c r="M3375" s="195"/>
    </row>
    <row r="3376" spans="1:13" s="61" customFormat="1" customHeight="1">
      <c r="A3376"/>
      <c r="B3376"/>
      <c r="C3376"/>
      <c r="D3376"/>
      <c r="E3376"/>
      <c r="F3376" s="61"/>
      <c r="G3376" s="196" t="e">
        <f>VLOOKUP(D3376,sku归属!A:B,2,0)</f>
        <v>#N/A</v>
      </c>
      <c r="K3376" s="193"/>
      <c r="L3376" s="194"/>
      <c r="M3376" s="195"/>
    </row>
    <row r="3377" spans="1:13" s="61" customFormat="1" customHeight="1">
      <c r="A3377"/>
      <c r="B3377"/>
      <c r="C3377"/>
      <c r="D3377"/>
      <c r="E3377"/>
      <c r="F3377" s="61"/>
      <c r="G3377" s="196" t="e">
        <f>VLOOKUP(D3377,sku归属!A:B,2,0)</f>
        <v>#N/A</v>
      </c>
      <c r="K3377" s="193"/>
      <c r="L3377" s="194"/>
      <c r="M3377" s="195"/>
    </row>
    <row r="3378" spans="1:13" s="61" customFormat="1" customHeight="1">
      <c r="A3378"/>
      <c r="B3378"/>
      <c r="C3378"/>
      <c r="D3378"/>
      <c r="E3378"/>
      <c r="F3378" s="61"/>
      <c r="G3378" s="196" t="e">
        <f>VLOOKUP(D3378,sku归属!A:B,2,0)</f>
        <v>#N/A</v>
      </c>
      <c r="K3378" s="193"/>
      <c r="L3378" s="194"/>
      <c r="M3378" s="195"/>
    </row>
    <row r="3379" spans="1:13" s="61" customFormat="1" customHeight="1">
      <c r="A3379"/>
      <c r="B3379"/>
      <c r="C3379"/>
      <c r="D3379"/>
      <c r="E3379"/>
      <c r="F3379" s="61"/>
      <c r="G3379" s="196" t="e">
        <f>VLOOKUP(D3379,sku归属!A:B,2,0)</f>
        <v>#N/A</v>
      </c>
      <c r="K3379" s="193"/>
      <c r="L3379" s="194"/>
      <c r="M3379" s="195"/>
    </row>
    <row r="3380" spans="1:13" s="61" customFormat="1" customHeight="1">
      <c r="A3380"/>
      <c r="B3380"/>
      <c r="C3380"/>
      <c r="D3380"/>
      <c r="E3380"/>
      <c r="F3380" s="61"/>
      <c r="G3380" s="196" t="e">
        <f>VLOOKUP(D3380,sku归属!A:B,2,0)</f>
        <v>#N/A</v>
      </c>
      <c r="K3380" s="193"/>
      <c r="L3380" s="194"/>
      <c r="M3380" s="195"/>
    </row>
    <row r="3381" spans="1:13" s="61" customFormat="1" customHeight="1">
      <c r="A3381"/>
      <c r="B3381"/>
      <c r="C3381"/>
      <c r="D3381"/>
      <c r="E3381"/>
      <c r="F3381" s="61"/>
      <c r="G3381" s="196" t="e">
        <f>VLOOKUP(D3381,sku归属!A:B,2,0)</f>
        <v>#N/A</v>
      </c>
      <c r="K3381" s="193"/>
      <c r="L3381" s="194"/>
      <c r="M3381" s="195"/>
    </row>
    <row r="3382" spans="1:13" s="61" customFormat="1" customHeight="1">
      <c r="A3382"/>
      <c r="B3382"/>
      <c r="C3382"/>
      <c r="D3382"/>
      <c r="E3382"/>
      <c r="F3382" s="61"/>
      <c r="G3382" s="196" t="e">
        <f>VLOOKUP(D3382,sku归属!A:B,2,0)</f>
        <v>#N/A</v>
      </c>
      <c r="K3382" s="193"/>
      <c r="L3382" s="194"/>
      <c r="M3382" s="195"/>
    </row>
    <row r="3383" spans="1:13" s="61" customFormat="1" customHeight="1">
      <c r="A3383"/>
      <c r="B3383"/>
      <c r="C3383"/>
      <c r="D3383"/>
      <c r="E3383"/>
      <c r="F3383" s="61"/>
      <c r="G3383" s="196" t="e">
        <f>VLOOKUP(D3383,sku归属!A:B,2,0)</f>
        <v>#N/A</v>
      </c>
      <c r="K3383" s="193"/>
      <c r="L3383" s="194"/>
      <c r="M3383" s="195"/>
    </row>
    <row r="3384" spans="1:13" s="61" customFormat="1" customHeight="1">
      <c r="A3384"/>
      <c r="B3384"/>
      <c r="C3384"/>
      <c r="D3384"/>
      <c r="E3384"/>
      <c r="F3384" s="61"/>
      <c r="G3384" s="196" t="e">
        <f>VLOOKUP(D3384,sku归属!A:B,2,0)</f>
        <v>#N/A</v>
      </c>
      <c r="K3384" s="193"/>
      <c r="L3384" s="194"/>
      <c r="M3384" s="195"/>
    </row>
    <row r="3385" spans="1:13" s="61" customFormat="1" customHeight="1">
      <c r="A3385"/>
      <c r="B3385"/>
      <c r="C3385"/>
      <c r="D3385"/>
      <c r="E3385"/>
      <c r="F3385" s="61"/>
      <c r="G3385" s="196" t="e">
        <f>VLOOKUP(D3385,sku归属!A:B,2,0)</f>
        <v>#N/A</v>
      </c>
      <c r="K3385" s="193"/>
      <c r="L3385" s="194"/>
      <c r="M3385" s="195"/>
    </row>
    <row r="3386" spans="1:13" s="61" customFormat="1" customHeight="1">
      <c r="A3386"/>
      <c r="B3386"/>
      <c r="C3386"/>
      <c r="D3386"/>
      <c r="E3386"/>
      <c r="F3386" s="61"/>
      <c r="G3386" s="196" t="e">
        <f>VLOOKUP(D3386,sku归属!A:B,2,0)</f>
        <v>#N/A</v>
      </c>
      <c r="K3386" s="193"/>
      <c r="L3386" s="194"/>
      <c r="M3386" s="195"/>
    </row>
    <row r="3387" spans="1:13" s="61" customFormat="1" customHeight="1">
      <c r="A3387"/>
      <c r="B3387"/>
      <c r="C3387"/>
      <c r="D3387"/>
      <c r="E3387"/>
      <c r="F3387" s="61"/>
      <c r="G3387" s="196" t="e">
        <f>VLOOKUP(D3387,sku归属!A:B,2,0)</f>
        <v>#N/A</v>
      </c>
      <c r="K3387" s="193"/>
      <c r="L3387" s="194"/>
      <c r="M3387" s="195"/>
    </row>
    <row r="3388" spans="1:13" s="61" customFormat="1" customHeight="1">
      <c r="A3388"/>
      <c r="B3388"/>
      <c r="C3388"/>
      <c r="D3388"/>
      <c r="E3388"/>
      <c r="F3388" s="61"/>
      <c r="G3388" s="196" t="e">
        <f>VLOOKUP(D3388,sku归属!A:B,2,0)</f>
        <v>#N/A</v>
      </c>
      <c r="K3388" s="193"/>
      <c r="L3388" s="194"/>
      <c r="M3388" s="195"/>
    </row>
    <row r="3389" spans="1:13" s="61" customFormat="1" customHeight="1">
      <c r="A3389"/>
      <c r="B3389"/>
      <c r="C3389"/>
      <c r="D3389"/>
      <c r="E3389"/>
      <c r="F3389" s="61"/>
      <c r="G3389" s="196" t="e">
        <f>VLOOKUP(D3389,sku归属!A:B,2,0)</f>
        <v>#N/A</v>
      </c>
      <c r="K3389" s="193"/>
      <c r="L3389" s="194"/>
      <c r="M3389" s="195"/>
    </row>
    <row r="3390" spans="1:13" s="61" customFormat="1" customHeight="1">
      <c r="A3390"/>
      <c r="B3390"/>
      <c r="C3390"/>
      <c r="D3390"/>
      <c r="E3390"/>
      <c r="F3390" s="61"/>
      <c r="G3390" s="196" t="e">
        <f>VLOOKUP(D3390,sku归属!A:B,2,0)</f>
        <v>#N/A</v>
      </c>
      <c r="K3390" s="193"/>
      <c r="L3390" s="194"/>
      <c r="M3390" s="195"/>
    </row>
    <row r="3391" spans="1:13" s="61" customFormat="1" customHeight="1">
      <c r="A3391"/>
      <c r="B3391"/>
      <c r="C3391"/>
      <c r="D3391"/>
      <c r="E3391"/>
      <c r="F3391" s="61"/>
      <c r="G3391" s="196" t="e">
        <f>VLOOKUP(D3391,sku归属!A:B,2,0)</f>
        <v>#N/A</v>
      </c>
      <c r="K3391" s="193"/>
      <c r="L3391" s="194"/>
      <c r="M3391" s="195"/>
    </row>
    <row r="3392" spans="1:13" s="61" customFormat="1" customHeight="1">
      <c r="A3392"/>
      <c r="B3392"/>
      <c r="C3392"/>
      <c r="D3392"/>
      <c r="E3392"/>
      <c r="F3392" s="61"/>
      <c r="G3392" s="196" t="e">
        <f>VLOOKUP(D3392,sku归属!A:B,2,0)</f>
        <v>#N/A</v>
      </c>
      <c r="K3392" s="193"/>
      <c r="L3392" s="194"/>
      <c r="M3392" s="195"/>
    </row>
    <row r="3393" spans="1:13" s="61" customFormat="1" customHeight="1">
      <c r="A3393"/>
      <c r="B3393"/>
      <c r="C3393"/>
      <c r="D3393"/>
      <c r="E3393"/>
      <c r="F3393" s="61"/>
      <c r="G3393" s="196" t="e">
        <f>VLOOKUP(D3393,sku归属!A:B,2,0)</f>
        <v>#N/A</v>
      </c>
      <c r="K3393" s="193"/>
      <c r="L3393" s="194"/>
      <c r="M3393" s="195"/>
    </row>
    <row r="3394" spans="1:13" s="61" customFormat="1" customHeight="1">
      <c r="A3394"/>
      <c r="B3394"/>
      <c r="C3394"/>
      <c r="D3394"/>
      <c r="E3394"/>
      <c r="F3394" s="61"/>
      <c r="G3394" s="196" t="e">
        <f>VLOOKUP(D3394,sku归属!A:B,2,0)</f>
        <v>#N/A</v>
      </c>
      <c r="K3394" s="193"/>
      <c r="L3394" s="194"/>
      <c r="M3394" s="195"/>
    </row>
    <row r="3395" spans="1:13" s="61" customFormat="1" customHeight="1">
      <c r="A3395"/>
      <c r="B3395"/>
      <c r="C3395"/>
      <c r="D3395"/>
      <c r="E3395"/>
      <c r="F3395" s="61"/>
      <c r="G3395" s="196" t="e">
        <f>VLOOKUP(D3395,sku归属!A:B,2,0)</f>
        <v>#N/A</v>
      </c>
      <c r="K3395" s="193"/>
      <c r="L3395" s="194"/>
      <c r="M3395" s="195"/>
    </row>
    <row r="3396" spans="1:13" s="61" customFormat="1" customHeight="1">
      <c r="A3396"/>
      <c r="B3396"/>
      <c r="C3396"/>
      <c r="D3396"/>
      <c r="E3396"/>
      <c r="F3396" s="61"/>
      <c r="G3396" s="196" t="e">
        <f>VLOOKUP(D3396,sku归属!A:B,2,0)</f>
        <v>#N/A</v>
      </c>
      <c r="K3396" s="193"/>
      <c r="L3396" s="194"/>
      <c r="M3396" s="195"/>
    </row>
    <row r="3397" spans="1:13" s="61" customFormat="1" customHeight="1">
      <c r="A3397"/>
      <c r="B3397"/>
      <c r="C3397"/>
      <c r="D3397"/>
      <c r="E3397"/>
      <c r="F3397" s="61"/>
      <c r="G3397" s="196" t="e">
        <f>VLOOKUP(D3397,sku归属!A:B,2,0)</f>
        <v>#N/A</v>
      </c>
      <c r="K3397" s="193"/>
      <c r="L3397" s="194"/>
      <c r="M3397" s="195"/>
    </row>
    <row r="3398" spans="1:13" s="61" customFormat="1" customHeight="1">
      <c r="A3398"/>
      <c r="B3398"/>
      <c r="C3398"/>
      <c r="D3398"/>
      <c r="E3398"/>
      <c r="F3398" s="61"/>
      <c r="G3398" s="196" t="e">
        <f>VLOOKUP(D3398,sku归属!A:B,2,0)</f>
        <v>#N/A</v>
      </c>
      <c r="K3398" s="193"/>
      <c r="L3398" s="194"/>
      <c r="M3398" s="195"/>
    </row>
    <row r="3399" spans="1:13" s="61" customFormat="1" customHeight="1">
      <c r="A3399"/>
      <c r="B3399"/>
      <c r="C3399"/>
      <c r="D3399"/>
      <c r="E3399"/>
      <c r="F3399" s="61"/>
      <c r="G3399" s="196" t="e">
        <f>VLOOKUP(D3399,sku归属!A:B,2,0)</f>
        <v>#N/A</v>
      </c>
      <c r="K3399" s="193"/>
      <c r="L3399" s="194"/>
      <c r="M3399" s="195"/>
    </row>
    <row r="3400" spans="1:13" s="61" customFormat="1" customHeight="1">
      <c r="A3400"/>
      <c r="B3400"/>
      <c r="C3400"/>
      <c r="D3400"/>
      <c r="E3400"/>
      <c r="F3400" s="61"/>
      <c r="G3400" s="196" t="e">
        <f>VLOOKUP(D3400,sku归属!A:B,2,0)</f>
        <v>#N/A</v>
      </c>
      <c r="K3400" s="193"/>
      <c r="L3400" s="194"/>
      <c r="M3400" s="195"/>
    </row>
    <row r="3401" spans="1:13" s="61" customFormat="1" customHeight="1">
      <c r="A3401"/>
      <c r="B3401"/>
      <c r="C3401"/>
      <c r="D3401"/>
      <c r="E3401"/>
      <c r="F3401" s="61"/>
      <c r="G3401" s="196" t="e">
        <f>VLOOKUP(D3401,sku归属!A:B,2,0)</f>
        <v>#N/A</v>
      </c>
      <c r="K3401" s="193"/>
      <c r="L3401" s="194"/>
      <c r="M3401" s="195"/>
    </row>
    <row r="3402" spans="1:13" s="61" customFormat="1" customHeight="1">
      <c r="A3402"/>
      <c r="B3402"/>
      <c r="C3402"/>
      <c r="D3402"/>
      <c r="E3402"/>
      <c r="F3402" s="61"/>
      <c r="G3402" s="196" t="e">
        <f>VLOOKUP(D3402,sku归属!A:B,2,0)</f>
        <v>#N/A</v>
      </c>
      <c r="K3402" s="193"/>
      <c r="L3402" s="194"/>
      <c r="M3402" s="195"/>
    </row>
    <row r="3403" spans="1:13" s="61" customFormat="1" customHeight="1">
      <c r="A3403"/>
      <c r="B3403"/>
      <c r="C3403"/>
      <c r="D3403"/>
      <c r="E3403"/>
      <c r="F3403" s="61"/>
      <c r="G3403" s="196" t="e">
        <f>VLOOKUP(D3403,sku归属!A:B,2,0)</f>
        <v>#N/A</v>
      </c>
      <c r="K3403" s="193"/>
      <c r="L3403" s="194"/>
      <c r="M3403" s="195"/>
    </row>
    <row r="3404" spans="1:13" s="61" customFormat="1" customHeight="1">
      <c r="A3404"/>
      <c r="B3404"/>
      <c r="C3404"/>
      <c r="D3404"/>
      <c r="E3404"/>
      <c r="F3404" s="61"/>
      <c r="G3404" s="196" t="e">
        <f>VLOOKUP(D3404,sku归属!A:B,2,0)</f>
        <v>#N/A</v>
      </c>
      <c r="K3404" s="193"/>
      <c r="L3404" s="194"/>
      <c r="M3404" s="195"/>
    </row>
    <row r="3405" spans="1:13" s="61" customFormat="1" customHeight="1">
      <c r="A3405"/>
      <c r="B3405"/>
      <c r="C3405"/>
      <c r="D3405"/>
      <c r="E3405"/>
      <c r="F3405" s="61"/>
      <c r="G3405" s="196" t="e">
        <f>VLOOKUP(D3405,sku归属!A:B,2,0)</f>
        <v>#N/A</v>
      </c>
      <c r="K3405" s="193"/>
      <c r="L3405" s="194"/>
      <c r="M3405" s="195"/>
    </row>
    <row r="3406" spans="1:13" s="61" customFormat="1" customHeight="1">
      <c r="A3406"/>
      <c r="B3406"/>
      <c r="C3406"/>
      <c r="D3406"/>
      <c r="E3406"/>
      <c r="F3406" s="61"/>
      <c r="G3406" s="196" t="e">
        <f>VLOOKUP(D3406,sku归属!A:B,2,0)</f>
        <v>#N/A</v>
      </c>
      <c r="K3406" s="193"/>
      <c r="L3406" s="194"/>
      <c r="M3406" s="195"/>
    </row>
    <row r="3407" spans="1:13" s="61" customFormat="1" customHeight="1">
      <c r="A3407"/>
      <c r="B3407"/>
      <c r="C3407"/>
      <c r="D3407"/>
      <c r="E3407"/>
      <c r="F3407" s="61"/>
      <c r="G3407" s="196" t="e">
        <f>VLOOKUP(D3407,sku归属!A:B,2,0)</f>
        <v>#N/A</v>
      </c>
      <c r="K3407" s="193"/>
      <c r="L3407" s="194"/>
      <c r="M3407" s="195"/>
    </row>
    <row r="3408" spans="1:13" s="61" customFormat="1" customHeight="1">
      <c r="A3408"/>
      <c r="B3408"/>
      <c r="C3408"/>
      <c r="D3408"/>
      <c r="E3408"/>
      <c r="F3408" s="61"/>
      <c r="G3408" s="196" t="e">
        <f>VLOOKUP(D3408,sku归属!A:B,2,0)</f>
        <v>#N/A</v>
      </c>
      <c r="K3408" s="193"/>
      <c r="L3408" s="194"/>
      <c r="M3408" s="195"/>
    </row>
    <row r="3409" spans="1:13" s="61" customFormat="1" customHeight="1">
      <c r="A3409"/>
      <c r="B3409"/>
      <c r="C3409"/>
      <c r="D3409"/>
      <c r="E3409"/>
      <c r="F3409" s="61"/>
      <c r="G3409" s="196" t="e">
        <f>VLOOKUP(D3409,sku归属!A:B,2,0)</f>
        <v>#N/A</v>
      </c>
      <c r="K3409" s="193"/>
      <c r="L3409" s="194"/>
      <c r="M3409" s="195"/>
    </row>
    <row r="3410" spans="1:13" s="61" customFormat="1" customHeight="1">
      <c r="A3410"/>
      <c r="B3410"/>
      <c r="C3410"/>
      <c r="D3410"/>
      <c r="E3410"/>
      <c r="F3410" s="61"/>
      <c r="G3410" s="196" t="e">
        <f>VLOOKUP(D3410,sku归属!A:B,2,0)</f>
        <v>#N/A</v>
      </c>
      <c r="K3410" s="193"/>
      <c r="L3410" s="194"/>
      <c r="M3410" s="195"/>
    </row>
    <row r="3411" spans="1:13" s="61" customFormat="1" customHeight="1">
      <c r="A3411"/>
      <c r="B3411"/>
      <c r="C3411"/>
      <c r="D3411"/>
      <c r="E3411"/>
      <c r="F3411" s="61"/>
      <c r="G3411" s="196" t="e">
        <f>VLOOKUP(D3411,sku归属!A:B,2,0)</f>
        <v>#N/A</v>
      </c>
      <c r="K3411" s="193"/>
      <c r="L3411" s="194"/>
      <c r="M3411" s="195"/>
    </row>
    <row r="3412" spans="1:13" s="61" customFormat="1" customHeight="1">
      <c r="A3412"/>
      <c r="B3412"/>
      <c r="C3412"/>
      <c r="D3412"/>
      <c r="E3412"/>
      <c r="F3412" s="61"/>
      <c r="G3412" s="196" t="e">
        <f>VLOOKUP(D3412,sku归属!A:B,2,0)</f>
        <v>#N/A</v>
      </c>
      <c r="K3412" s="193"/>
      <c r="L3412" s="194"/>
      <c r="M3412" s="195"/>
    </row>
    <row r="3413" spans="1:13" s="61" customFormat="1" customHeight="1">
      <c r="A3413"/>
      <c r="B3413"/>
      <c r="C3413"/>
      <c r="D3413"/>
      <c r="E3413"/>
      <c r="F3413" s="61"/>
      <c r="G3413" s="196" t="e">
        <f>VLOOKUP(D3413,sku归属!A:B,2,0)</f>
        <v>#N/A</v>
      </c>
      <c r="K3413" s="193"/>
      <c r="L3413" s="194"/>
      <c r="M3413" s="195"/>
    </row>
    <row r="3414" spans="1:13" s="61" customFormat="1" customHeight="1">
      <c r="A3414"/>
      <c r="B3414"/>
      <c r="C3414"/>
      <c r="D3414"/>
      <c r="E3414"/>
      <c r="F3414" s="61"/>
      <c r="G3414" s="196" t="e">
        <f>VLOOKUP(D3414,sku归属!A:B,2,0)</f>
        <v>#N/A</v>
      </c>
      <c r="K3414" s="193"/>
      <c r="L3414" s="194"/>
      <c r="M3414" s="195"/>
    </row>
    <row r="3415" spans="1:13" s="61" customFormat="1" customHeight="1">
      <c r="A3415"/>
      <c r="B3415"/>
      <c r="C3415"/>
      <c r="D3415"/>
      <c r="E3415"/>
      <c r="F3415" s="61"/>
      <c r="G3415" s="196" t="e">
        <f>VLOOKUP(D3415,sku归属!A:B,2,0)</f>
        <v>#N/A</v>
      </c>
      <c r="K3415" s="193"/>
      <c r="L3415" s="194"/>
      <c r="M3415" s="195"/>
    </row>
    <row r="3416" spans="1:13" s="61" customFormat="1" customHeight="1">
      <c r="A3416"/>
      <c r="B3416"/>
      <c r="C3416"/>
      <c r="D3416"/>
      <c r="E3416"/>
      <c r="F3416" s="61"/>
      <c r="G3416" s="196" t="e">
        <f>VLOOKUP(D3416,sku归属!A:B,2,0)</f>
        <v>#N/A</v>
      </c>
      <c r="K3416" s="193"/>
      <c r="L3416" s="194"/>
      <c r="M3416" s="195"/>
    </row>
    <row r="3417" spans="1:13" s="61" customFormat="1" customHeight="1">
      <c r="A3417"/>
      <c r="B3417"/>
      <c r="C3417"/>
      <c r="D3417"/>
      <c r="E3417"/>
      <c r="F3417" s="61"/>
      <c r="G3417" s="196" t="e">
        <f>VLOOKUP(D3417,sku归属!A:B,2,0)</f>
        <v>#N/A</v>
      </c>
      <c r="K3417" s="193"/>
      <c r="L3417" s="194"/>
      <c r="M3417" s="195"/>
    </row>
    <row r="3418" spans="1:13" s="61" customFormat="1" customHeight="1">
      <c r="A3418"/>
      <c r="B3418"/>
      <c r="C3418"/>
      <c r="D3418"/>
      <c r="E3418"/>
      <c r="F3418" s="61"/>
      <c r="G3418" s="196" t="e">
        <f>VLOOKUP(D3418,sku归属!A:B,2,0)</f>
        <v>#N/A</v>
      </c>
      <c r="K3418" s="193"/>
      <c r="L3418" s="194"/>
      <c r="M3418" s="195"/>
    </row>
    <row r="3419" spans="1:13" s="61" customFormat="1" customHeight="1">
      <c r="A3419"/>
      <c r="B3419"/>
      <c r="C3419"/>
      <c r="D3419"/>
      <c r="E3419"/>
      <c r="F3419" s="61"/>
      <c r="G3419" s="196" t="e">
        <f>VLOOKUP(D3419,sku归属!A:B,2,0)</f>
        <v>#N/A</v>
      </c>
      <c r="K3419" s="193"/>
      <c r="L3419" s="194"/>
      <c r="M3419" s="195"/>
    </row>
    <row r="3420" spans="1:13" s="61" customFormat="1" customHeight="1">
      <c r="A3420"/>
      <c r="B3420"/>
      <c r="C3420"/>
      <c r="D3420"/>
      <c r="E3420"/>
      <c r="F3420" s="61"/>
      <c r="G3420" s="196" t="e">
        <f>VLOOKUP(D3420,sku归属!A:B,2,0)</f>
        <v>#N/A</v>
      </c>
      <c r="K3420" s="193"/>
      <c r="L3420" s="194"/>
      <c r="M3420" s="195"/>
    </row>
    <row r="3421" spans="1:13" s="61" customFormat="1" customHeight="1">
      <c r="A3421"/>
      <c r="B3421"/>
      <c r="C3421"/>
      <c r="D3421"/>
      <c r="E3421"/>
      <c r="F3421" s="61"/>
      <c r="G3421" s="196" t="e">
        <f>VLOOKUP(D3421,sku归属!A:B,2,0)</f>
        <v>#N/A</v>
      </c>
      <c r="K3421" s="193"/>
      <c r="L3421" s="194"/>
      <c r="M3421" s="195"/>
    </row>
    <row r="3422" spans="1:13" s="61" customFormat="1" customHeight="1">
      <c r="A3422"/>
      <c r="B3422"/>
      <c r="C3422"/>
      <c r="D3422"/>
      <c r="E3422"/>
      <c r="F3422" s="61"/>
      <c r="G3422" s="196" t="e">
        <f>VLOOKUP(D3422,sku归属!A:B,2,0)</f>
        <v>#N/A</v>
      </c>
      <c r="K3422" s="193"/>
      <c r="L3422" s="194"/>
      <c r="M3422" s="195"/>
    </row>
    <row r="3423" spans="1:13" s="61" customFormat="1" customHeight="1">
      <c r="A3423"/>
      <c r="B3423"/>
      <c r="C3423"/>
      <c r="D3423"/>
      <c r="E3423"/>
      <c r="F3423" s="61"/>
      <c r="G3423" s="196" t="e">
        <f>VLOOKUP(D3423,sku归属!A:B,2,0)</f>
        <v>#N/A</v>
      </c>
      <c r="K3423" s="193"/>
      <c r="L3423" s="194"/>
      <c r="M3423" s="195"/>
    </row>
    <row r="3424" spans="1:13" s="61" customFormat="1" customHeight="1">
      <c r="A3424"/>
      <c r="B3424"/>
      <c r="C3424"/>
      <c r="D3424"/>
      <c r="E3424"/>
      <c r="F3424" s="61"/>
      <c r="G3424" s="196" t="e">
        <f>VLOOKUP(D3424,sku归属!A:B,2,0)</f>
        <v>#N/A</v>
      </c>
      <c r="K3424" s="193"/>
      <c r="L3424" s="194"/>
      <c r="M3424" s="195"/>
    </row>
    <row r="3425" spans="1:13" s="61" customFormat="1" customHeight="1">
      <c r="A3425"/>
      <c r="B3425"/>
      <c r="C3425"/>
      <c r="D3425"/>
      <c r="E3425"/>
      <c r="F3425" s="61"/>
      <c r="G3425" s="196" t="e">
        <f>VLOOKUP(D3425,sku归属!A:B,2,0)</f>
        <v>#N/A</v>
      </c>
      <c r="K3425" s="193"/>
      <c r="L3425" s="194"/>
      <c r="M3425" s="195"/>
    </row>
    <row r="3426" spans="1:13" s="61" customFormat="1" customHeight="1">
      <c r="A3426"/>
      <c r="B3426"/>
      <c r="C3426"/>
      <c r="D3426"/>
      <c r="E3426"/>
      <c r="F3426" s="61"/>
      <c r="G3426" s="196" t="e">
        <f>VLOOKUP(D3426,sku归属!A:B,2,0)</f>
        <v>#N/A</v>
      </c>
      <c r="K3426" s="193"/>
      <c r="L3426" s="194"/>
      <c r="M3426" s="195"/>
    </row>
    <row r="3427" spans="1:13" s="61" customFormat="1" customHeight="1">
      <c r="A3427"/>
      <c r="B3427"/>
      <c r="C3427"/>
      <c r="D3427"/>
      <c r="E3427"/>
      <c r="F3427" s="61"/>
      <c r="G3427" s="196" t="e">
        <f>VLOOKUP(D3427,sku归属!A:B,2,0)</f>
        <v>#N/A</v>
      </c>
      <c r="K3427" s="193"/>
      <c r="L3427" s="194"/>
      <c r="M3427" s="195"/>
    </row>
    <row r="3428" spans="1:13" s="61" customFormat="1" customHeight="1">
      <c r="A3428"/>
      <c r="B3428"/>
      <c r="C3428"/>
      <c r="D3428"/>
      <c r="E3428"/>
      <c r="F3428" s="61"/>
      <c r="G3428" s="196" t="e">
        <f>VLOOKUP(D3428,sku归属!A:B,2,0)</f>
        <v>#N/A</v>
      </c>
      <c r="K3428" s="193"/>
      <c r="L3428" s="194"/>
      <c r="M3428" s="195"/>
    </row>
    <row r="3429" spans="1:13" s="61" customFormat="1" customHeight="1">
      <c r="A3429"/>
      <c r="B3429"/>
      <c r="C3429"/>
      <c r="D3429"/>
      <c r="E3429"/>
      <c r="F3429" s="61"/>
      <c r="G3429" s="196" t="e">
        <f>VLOOKUP(D3429,sku归属!A:B,2,0)</f>
        <v>#N/A</v>
      </c>
      <c r="K3429" s="193"/>
      <c r="L3429" s="194"/>
      <c r="M3429" s="195"/>
    </row>
    <row r="3430" spans="1:13" s="61" customFormat="1" customHeight="1">
      <c r="A3430"/>
      <c r="B3430"/>
      <c r="C3430"/>
      <c r="D3430"/>
      <c r="E3430"/>
      <c r="F3430" s="61"/>
      <c r="G3430" s="196" t="e">
        <f>VLOOKUP(D3430,sku归属!A:B,2,0)</f>
        <v>#N/A</v>
      </c>
      <c r="K3430" s="193"/>
      <c r="L3430" s="194"/>
      <c r="M3430" s="195"/>
    </row>
    <row r="3431" spans="1:13" s="61" customFormat="1" customHeight="1">
      <c r="A3431"/>
      <c r="B3431"/>
      <c r="C3431"/>
      <c r="D3431"/>
      <c r="E3431"/>
      <c r="F3431" s="61"/>
      <c r="G3431" s="196" t="e">
        <f>VLOOKUP(D3431,sku归属!A:B,2,0)</f>
        <v>#N/A</v>
      </c>
      <c r="K3431" s="193"/>
      <c r="L3431" s="194"/>
      <c r="M3431" s="195"/>
    </row>
    <row r="3432" spans="1:13" s="61" customFormat="1" customHeight="1">
      <c r="A3432"/>
      <c r="B3432"/>
      <c r="C3432"/>
      <c r="D3432"/>
      <c r="E3432"/>
      <c r="F3432" s="61"/>
      <c r="G3432" s="196" t="e">
        <f>VLOOKUP(D3432,sku归属!A:B,2,0)</f>
        <v>#N/A</v>
      </c>
      <c r="K3432" s="193"/>
      <c r="L3432" s="194"/>
      <c r="M3432" s="195"/>
    </row>
    <row r="3433" spans="1:13" s="61" customFormat="1" customHeight="1">
      <c r="A3433"/>
      <c r="B3433"/>
      <c r="C3433"/>
      <c r="D3433"/>
      <c r="E3433"/>
      <c r="F3433" s="61"/>
      <c r="G3433" s="196" t="e">
        <f>VLOOKUP(D3433,sku归属!A:B,2,0)</f>
        <v>#N/A</v>
      </c>
      <c r="K3433" s="193"/>
      <c r="L3433" s="194"/>
      <c r="M3433" s="195"/>
    </row>
    <row r="3434" spans="1:13" s="61" customFormat="1" customHeight="1">
      <c r="A3434"/>
      <c r="B3434"/>
      <c r="C3434"/>
      <c r="D3434"/>
      <c r="E3434"/>
      <c r="F3434" s="61"/>
      <c r="G3434" s="196" t="e">
        <f>VLOOKUP(D3434,sku归属!A:B,2,0)</f>
        <v>#N/A</v>
      </c>
      <c r="K3434" s="193"/>
      <c r="L3434" s="194"/>
      <c r="M3434" s="195"/>
    </row>
    <row r="3435" spans="1:13" s="61" customFormat="1" customHeight="1">
      <c r="A3435"/>
      <c r="B3435"/>
      <c r="C3435"/>
      <c r="D3435"/>
      <c r="E3435"/>
      <c r="F3435" s="61"/>
      <c r="G3435" s="196" t="e">
        <f>VLOOKUP(D3435,sku归属!A:B,2,0)</f>
        <v>#N/A</v>
      </c>
      <c r="K3435" s="193"/>
      <c r="L3435" s="194"/>
      <c r="M3435" s="195"/>
    </row>
    <row r="3436" spans="1:13" s="61" customFormat="1" customHeight="1">
      <c r="A3436"/>
      <c r="B3436"/>
      <c r="C3436"/>
      <c r="D3436"/>
      <c r="E3436"/>
      <c r="F3436" s="61"/>
      <c r="G3436" s="196" t="e">
        <f>VLOOKUP(D3436,sku归属!A:B,2,0)</f>
        <v>#N/A</v>
      </c>
      <c r="K3436" s="193"/>
      <c r="L3436" s="194"/>
      <c r="M3436" s="195"/>
    </row>
    <row r="3437" spans="1:13" s="61" customFormat="1" customHeight="1">
      <c r="A3437"/>
      <c r="B3437"/>
      <c r="C3437"/>
      <c r="D3437"/>
      <c r="E3437"/>
      <c r="F3437" s="61"/>
      <c r="G3437" s="196" t="e">
        <f>VLOOKUP(D3437,sku归属!A:B,2,0)</f>
        <v>#N/A</v>
      </c>
      <c r="K3437" s="193"/>
      <c r="L3437" s="194"/>
      <c r="M3437" s="195"/>
    </row>
    <row r="3438" spans="1:13" s="61" customFormat="1" customHeight="1">
      <c r="A3438"/>
      <c r="B3438"/>
      <c r="C3438"/>
      <c r="D3438"/>
      <c r="E3438"/>
      <c r="F3438" s="61"/>
      <c r="G3438" s="196" t="e">
        <f>VLOOKUP(D3438,sku归属!A:B,2,0)</f>
        <v>#N/A</v>
      </c>
      <c r="K3438" s="193"/>
      <c r="L3438" s="194"/>
      <c r="M3438" s="195"/>
    </row>
    <row r="3439" spans="1:13" s="61" customFormat="1" customHeight="1">
      <c r="A3439"/>
      <c r="B3439"/>
      <c r="C3439"/>
      <c r="D3439"/>
      <c r="E3439"/>
      <c r="F3439" s="61"/>
      <c r="G3439" s="196" t="e">
        <f>VLOOKUP(D3439,sku归属!A:B,2,0)</f>
        <v>#N/A</v>
      </c>
      <c r="K3439" s="193"/>
      <c r="L3439" s="194"/>
      <c r="M3439" s="195"/>
    </row>
    <row r="3440" spans="1:13" s="61" customFormat="1" customHeight="1">
      <c r="A3440"/>
      <c r="B3440"/>
      <c r="C3440"/>
      <c r="D3440"/>
      <c r="E3440"/>
      <c r="F3440" s="61"/>
      <c r="G3440" s="196" t="e">
        <f>VLOOKUP(D3440,sku归属!A:B,2,0)</f>
        <v>#N/A</v>
      </c>
      <c r="K3440" s="193"/>
      <c r="L3440" s="194"/>
      <c r="M3440" s="195"/>
    </row>
    <row r="3441" spans="1:13" s="61" customFormat="1" customHeight="1">
      <c r="A3441"/>
      <c r="B3441"/>
      <c r="C3441"/>
      <c r="D3441"/>
      <c r="E3441"/>
      <c r="F3441" s="61"/>
      <c r="G3441" s="196" t="e">
        <f>VLOOKUP(D3441,sku归属!A:B,2,0)</f>
        <v>#N/A</v>
      </c>
      <c r="K3441" s="193"/>
      <c r="L3441" s="194"/>
      <c r="M3441" s="195"/>
    </row>
    <row r="3442" spans="1:13" s="61" customFormat="1" customHeight="1">
      <c r="A3442"/>
      <c r="B3442"/>
      <c r="C3442"/>
      <c r="D3442"/>
      <c r="E3442"/>
      <c r="F3442" s="61"/>
      <c r="G3442" s="196" t="e">
        <f>VLOOKUP(D3442,sku归属!A:B,2,0)</f>
        <v>#N/A</v>
      </c>
      <c r="K3442" s="193"/>
      <c r="L3442" s="194"/>
      <c r="M3442" s="195"/>
    </row>
    <row r="3443" spans="1:13" s="61" customFormat="1" customHeight="1">
      <c r="A3443"/>
      <c r="B3443"/>
      <c r="C3443"/>
      <c r="D3443"/>
      <c r="E3443"/>
      <c r="F3443" s="61"/>
      <c r="G3443" s="196" t="e">
        <f>VLOOKUP(D3443,sku归属!A:B,2,0)</f>
        <v>#N/A</v>
      </c>
      <c r="K3443" s="193"/>
      <c r="L3443" s="194"/>
      <c r="M3443" s="195"/>
    </row>
    <row r="3444" spans="1:13" s="61" customFormat="1" customHeight="1">
      <c r="A3444"/>
      <c r="B3444"/>
      <c r="C3444"/>
      <c r="D3444"/>
      <c r="E3444"/>
      <c r="F3444" s="61"/>
      <c r="G3444" s="196" t="e">
        <f>VLOOKUP(D3444,sku归属!A:B,2,0)</f>
        <v>#N/A</v>
      </c>
      <c r="K3444" s="193"/>
      <c r="L3444" s="194"/>
      <c r="M3444" s="195"/>
    </row>
    <row r="3445" spans="1:13" s="61" customFormat="1" customHeight="1">
      <c r="A3445"/>
      <c r="B3445"/>
      <c r="C3445"/>
      <c r="D3445"/>
      <c r="E3445"/>
      <c r="F3445" s="61"/>
      <c r="G3445" s="196" t="e">
        <f>VLOOKUP(D3445,sku归属!A:B,2,0)</f>
        <v>#N/A</v>
      </c>
      <c r="K3445" s="193"/>
      <c r="L3445" s="194"/>
      <c r="M3445" s="195"/>
    </row>
    <row r="3446" spans="1:13" s="61" customFormat="1" customHeight="1">
      <c r="A3446"/>
      <c r="B3446"/>
      <c r="C3446"/>
      <c r="D3446"/>
      <c r="E3446"/>
      <c r="F3446" s="61"/>
      <c r="G3446" s="196" t="e">
        <f>VLOOKUP(D3446,sku归属!A:B,2,0)</f>
        <v>#N/A</v>
      </c>
      <c r="K3446" s="193"/>
      <c r="L3446" s="194"/>
      <c r="M3446" s="195"/>
    </row>
    <row r="3447" spans="1:13" s="61" customFormat="1" customHeight="1">
      <c r="A3447"/>
      <c r="B3447"/>
      <c r="C3447"/>
      <c r="D3447"/>
      <c r="E3447"/>
      <c r="F3447" s="61"/>
      <c r="G3447" s="196" t="e">
        <f>VLOOKUP(D3447,sku归属!A:B,2,0)</f>
        <v>#N/A</v>
      </c>
      <c r="K3447" s="193"/>
      <c r="L3447" s="194"/>
      <c r="M3447" s="195"/>
    </row>
    <row r="3448" spans="1:13" s="61" customFormat="1" customHeight="1">
      <c r="A3448"/>
      <c r="B3448"/>
      <c r="C3448"/>
      <c r="D3448"/>
      <c r="E3448"/>
      <c r="F3448" s="61"/>
      <c r="G3448" s="196" t="e">
        <f>VLOOKUP(D3448,sku归属!A:B,2,0)</f>
        <v>#N/A</v>
      </c>
      <c r="K3448" s="193"/>
      <c r="L3448" s="194"/>
      <c r="M3448" s="195"/>
    </row>
    <row r="3449" spans="1:13" s="61" customFormat="1" customHeight="1">
      <c r="A3449"/>
      <c r="B3449"/>
      <c r="C3449"/>
      <c r="D3449"/>
      <c r="E3449"/>
      <c r="F3449" s="61"/>
      <c r="G3449" s="196" t="e">
        <f>VLOOKUP(D3449,sku归属!A:B,2,0)</f>
        <v>#N/A</v>
      </c>
      <c r="K3449" s="193"/>
      <c r="L3449" s="194"/>
      <c r="M3449" s="195"/>
    </row>
    <row r="3450" spans="1:13" s="61" customFormat="1" customHeight="1">
      <c r="A3450"/>
      <c r="B3450"/>
      <c r="C3450"/>
      <c r="D3450"/>
      <c r="E3450"/>
      <c r="F3450" s="61"/>
      <c r="G3450" s="196" t="e">
        <f>VLOOKUP(D3450,sku归属!A:B,2,0)</f>
        <v>#N/A</v>
      </c>
      <c r="K3450" s="193"/>
      <c r="L3450" s="194"/>
      <c r="M3450" s="195"/>
    </row>
    <row r="3451" spans="1:13" s="61" customFormat="1" customHeight="1">
      <c r="A3451"/>
      <c r="B3451"/>
      <c r="C3451"/>
      <c r="D3451"/>
      <c r="E3451"/>
      <c r="F3451" s="61"/>
      <c r="G3451" s="196" t="e">
        <f>VLOOKUP(D3451,sku归属!A:B,2,0)</f>
        <v>#N/A</v>
      </c>
      <c r="K3451" s="193"/>
      <c r="L3451" s="194"/>
      <c r="M3451" s="195"/>
    </row>
    <row r="3452" spans="1:13" s="61" customFormat="1" customHeight="1">
      <c r="A3452"/>
      <c r="B3452"/>
      <c r="C3452"/>
      <c r="D3452"/>
      <c r="E3452"/>
      <c r="F3452" s="61"/>
      <c r="G3452" s="196" t="e">
        <f>VLOOKUP(D3452,sku归属!A:B,2,0)</f>
        <v>#N/A</v>
      </c>
      <c r="K3452" s="193"/>
      <c r="L3452" s="194"/>
      <c r="M3452" s="195"/>
    </row>
    <row r="3453" spans="1:13" s="61" customFormat="1" customHeight="1">
      <c r="A3453"/>
      <c r="B3453"/>
      <c r="C3453"/>
      <c r="D3453"/>
      <c r="E3453"/>
      <c r="F3453" s="61"/>
      <c r="G3453" s="196" t="e">
        <f>VLOOKUP(D3453,sku归属!A:B,2,0)</f>
        <v>#N/A</v>
      </c>
      <c r="K3453" s="193"/>
      <c r="L3453" s="194"/>
      <c r="M3453" s="195"/>
    </row>
    <row r="3454" spans="1:13" s="61" customFormat="1" customHeight="1">
      <c r="A3454"/>
      <c r="B3454"/>
      <c r="C3454"/>
      <c r="D3454"/>
      <c r="E3454"/>
      <c r="F3454" s="61"/>
      <c r="G3454" s="196" t="e">
        <f>VLOOKUP(D3454,sku归属!A:B,2,0)</f>
        <v>#N/A</v>
      </c>
      <c r="K3454" s="193"/>
      <c r="L3454" s="194"/>
      <c r="M3454" s="195"/>
    </row>
    <row r="3455" spans="1:13" s="61" customFormat="1" customHeight="1">
      <c r="A3455"/>
      <c r="B3455"/>
      <c r="C3455"/>
      <c r="D3455"/>
      <c r="E3455"/>
      <c r="F3455" s="61"/>
      <c r="G3455" s="196" t="e">
        <f>VLOOKUP(D3455,sku归属!A:B,2,0)</f>
        <v>#N/A</v>
      </c>
      <c r="K3455" s="193"/>
      <c r="L3455" s="194"/>
      <c r="M3455" s="195"/>
    </row>
    <row r="3456" spans="1:13" s="61" customFormat="1" customHeight="1">
      <c r="A3456"/>
      <c r="B3456"/>
      <c r="C3456"/>
      <c r="D3456"/>
      <c r="E3456"/>
      <c r="F3456" s="61"/>
      <c r="G3456" s="196" t="e">
        <f>VLOOKUP(D3456,sku归属!A:B,2,0)</f>
        <v>#N/A</v>
      </c>
      <c r="K3456" s="193"/>
      <c r="L3456" s="194"/>
      <c r="M3456" s="195"/>
    </row>
    <row r="3457" spans="1:13" s="61" customFormat="1" customHeight="1">
      <c r="A3457"/>
      <c r="B3457"/>
      <c r="C3457"/>
      <c r="D3457"/>
      <c r="E3457"/>
      <c r="F3457" s="61"/>
      <c r="G3457" s="196" t="e">
        <f>VLOOKUP(D3457,sku归属!A:B,2,0)</f>
        <v>#N/A</v>
      </c>
      <c r="K3457" s="193"/>
      <c r="L3457" s="194"/>
      <c r="M3457" s="195"/>
    </row>
    <row r="3458" spans="1:13" s="61" customFormat="1" customHeight="1">
      <c r="A3458"/>
      <c r="B3458"/>
      <c r="C3458"/>
      <c r="D3458"/>
      <c r="E3458"/>
      <c r="F3458" s="61"/>
      <c r="G3458" s="196" t="e">
        <f>VLOOKUP(D3458,sku归属!A:B,2,0)</f>
        <v>#N/A</v>
      </c>
      <c r="K3458" s="193"/>
      <c r="L3458" s="194"/>
      <c r="M3458" s="195"/>
    </row>
    <row r="3459" spans="1:13" s="61" customFormat="1" customHeight="1">
      <c r="A3459"/>
      <c r="B3459"/>
      <c r="C3459"/>
      <c r="D3459"/>
      <c r="E3459"/>
      <c r="F3459" s="61"/>
      <c r="G3459" s="196" t="e">
        <f>VLOOKUP(D3459,sku归属!A:B,2,0)</f>
        <v>#N/A</v>
      </c>
      <c r="K3459" s="193"/>
      <c r="L3459" s="194"/>
      <c r="M3459" s="195"/>
    </row>
    <row r="3460" spans="1:13" s="61" customFormat="1" customHeight="1">
      <c r="A3460"/>
      <c r="B3460"/>
      <c r="C3460"/>
      <c r="D3460"/>
      <c r="E3460"/>
      <c r="F3460" s="61"/>
      <c r="G3460" s="196" t="e">
        <f>VLOOKUP(D3460,sku归属!A:B,2,0)</f>
        <v>#N/A</v>
      </c>
      <c r="K3460" s="193"/>
      <c r="L3460" s="194"/>
      <c r="M3460" s="195"/>
    </row>
    <row r="3461" spans="1:13" s="61" customFormat="1" customHeight="1">
      <c r="A3461"/>
      <c r="B3461"/>
      <c r="C3461"/>
      <c r="D3461"/>
      <c r="E3461"/>
      <c r="F3461" s="61"/>
      <c r="G3461" s="196" t="e">
        <f>VLOOKUP(D3461,sku归属!A:B,2,0)</f>
        <v>#N/A</v>
      </c>
      <c r="K3461" s="193"/>
      <c r="L3461" s="194"/>
      <c r="M3461" s="195"/>
    </row>
    <row r="3462" spans="1:13" s="61" customFormat="1" customHeight="1">
      <c r="A3462"/>
      <c r="B3462"/>
      <c r="C3462"/>
      <c r="D3462"/>
      <c r="E3462"/>
      <c r="F3462" s="61"/>
      <c r="G3462" s="196" t="e">
        <f>VLOOKUP(D3462,sku归属!A:B,2,0)</f>
        <v>#N/A</v>
      </c>
      <c r="K3462" s="193"/>
      <c r="L3462" s="194"/>
      <c r="M3462" s="195"/>
    </row>
    <row r="3463" spans="1:13" s="61" customFormat="1" customHeight="1">
      <c r="A3463"/>
      <c r="B3463"/>
      <c r="C3463"/>
      <c r="D3463"/>
      <c r="E3463"/>
      <c r="F3463" s="61"/>
      <c r="G3463" s="196" t="e">
        <f>VLOOKUP(D3463,sku归属!A:B,2,0)</f>
        <v>#N/A</v>
      </c>
      <c r="K3463" s="193"/>
      <c r="L3463" s="194"/>
      <c r="M3463" s="195"/>
    </row>
    <row r="3464" spans="1:13" s="61" customFormat="1" customHeight="1">
      <c r="A3464"/>
      <c r="B3464"/>
      <c r="C3464"/>
      <c r="D3464"/>
      <c r="E3464"/>
      <c r="F3464" s="61"/>
      <c r="G3464" s="196" t="e">
        <f>VLOOKUP(D3464,sku归属!A:B,2,0)</f>
        <v>#N/A</v>
      </c>
      <c r="K3464" s="193"/>
      <c r="L3464" s="194"/>
      <c r="M3464" s="195"/>
    </row>
    <row r="3465" spans="1:13" s="61" customFormat="1" customHeight="1">
      <c r="A3465"/>
      <c r="B3465"/>
      <c r="C3465"/>
      <c r="D3465"/>
      <c r="E3465"/>
      <c r="F3465" s="61"/>
      <c r="G3465" s="196" t="e">
        <f>VLOOKUP(D3465,sku归属!A:B,2,0)</f>
        <v>#N/A</v>
      </c>
      <c r="K3465" s="193"/>
      <c r="L3465" s="194"/>
      <c r="M3465" s="195"/>
    </row>
    <row r="3466" spans="1:13" s="61" customFormat="1" customHeight="1">
      <c r="A3466"/>
      <c r="B3466"/>
      <c r="C3466"/>
      <c r="D3466"/>
      <c r="E3466"/>
      <c r="F3466" s="61"/>
      <c r="G3466" s="196" t="e">
        <f>VLOOKUP(D3466,sku归属!A:B,2,0)</f>
        <v>#N/A</v>
      </c>
      <c r="K3466" s="193"/>
      <c r="L3466" s="194"/>
      <c r="M3466" s="195"/>
    </row>
    <row r="3467" spans="1:13" s="61" customFormat="1" customHeight="1">
      <c r="A3467"/>
      <c r="B3467"/>
      <c r="C3467"/>
      <c r="D3467"/>
      <c r="E3467"/>
      <c r="F3467" s="61"/>
      <c r="G3467" s="196" t="e">
        <f>VLOOKUP(D3467,sku归属!A:B,2,0)</f>
        <v>#N/A</v>
      </c>
      <c r="K3467" s="193"/>
      <c r="L3467" s="194"/>
      <c r="M3467" s="195"/>
    </row>
    <row r="3468" spans="1:13" s="61" customFormat="1" customHeight="1">
      <c r="A3468"/>
      <c r="B3468"/>
      <c r="C3468"/>
      <c r="D3468"/>
      <c r="E3468"/>
      <c r="F3468" s="61"/>
      <c r="G3468" s="196" t="e">
        <f>VLOOKUP(D3468,sku归属!A:B,2,0)</f>
        <v>#N/A</v>
      </c>
      <c r="K3468" s="193"/>
      <c r="L3468" s="194"/>
      <c r="M3468" s="195"/>
    </row>
    <row r="3469" spans="1:13" s="61" customFormat="1" customHeight="1">
      <c r="A3469"/>
      <c r="B3469"/>
      <c r="C3469"/>
      <c r="D3469"/>
      <c r="E3469"/>
      <c r="F3469" s="61"/>
      <c r="G3469" s="196" t="e">
        <f>VLOOKUP(D3469,sku归属!A:B,2,0)</f>
        <v>#N/A</v>
      </c>
      <c r="K3469" s="193"/>
      <c r="L3469" s="194"/>
      <c r="M3469" s="195"/>
    </row>
    <row r="3470" spans="1:13" s="61" customFormat="1" customHeight="1">
      <c r="A3470"/>
      <c r="B3470"/>
      <c r="C3470"/>
      <c r="D3470"/>
      <c r="E3470"/>
      <c r="F3470" s="61"/>
      <c r="G3470" s="196" t="e">
        <f>VLOOKUP(D3470,sku归属!A:B,2,0)</f>
        <v>#N/A</v>
      </c>
      <c r="K3470" s="193"/>
      <c r="L3470" s="194"/>
      <c r="M3470" s="195"/>
    </row>
    <row r="3471" spans="1:13" s="61" customFormat="1" customHeight="1">
      <c r="A3471"/>
      <c r="B3471"/>
      <c r="C3471"/>
      <c r="D3471"/>
      <c r="E3471"/>
      <c r="F3471" s="61"/>
      <c r="G3471" s="196" t="e">
        <f>VLOOKUP(D3471,sku归属!A:B,2,0)</f>
        <v>#N/A</v>
      </c>
      <c r="K3471" s="193"/>
      <c r="L3471" s="194"/>
      <c r="M3471" s="195"/>
    </row>
    <row r="3472" spans="1:13" s="61" customFormat="1" customHeight="1">
      <c r="A3472"/>
      <c r="B3472"/>
      <c r="C3472"/>
      <c r="D3472"/>
      <c r="E3472"/>
      <c r="F3472" s="61"/>
      <c r="G3472" s="196" t="e">
        <f>VLOOKUP(D3472,sku归属!A:B,2,0)</f>
        <v>#N/A</v>
      </c>
      <c r="K3472" s="193"/>
      <c r="L3472" s="194"/>
      <c r="M3472" s="195"/>
    </row>
    <row r="3473" spans="1:13" s="61" customFormat="1" customHeight="1">
      <c r="A3473"/>
      <c r="B3473"/>
      <c r="C3473"/>
      <c r="D3473"/>
      <c r="E3473"/>
      <c r="F3473" s="61"/>
      <c r="G3473" s="196" t="e">
        <f>VLOOKUP(D3473,sku归属!A:B,2,0)</f>
        <v>#N/A</v>
      </c>
      <c r="K3473" s="193"/>
      <c r="L3473" s="194"/>
      <c r="M3473" s="195"/>
    </row>
    <row r="3474" spans="1:13" s="61" customFormat="1" customHeight="1">
      <c r="A3474"/>
      <c r="B3474"/>
      <c r="C3474"/>
      <c r="D3474"/>
      <c r="E3474"/>
      <c r="F3474" s="61"/>
      <c r="G3474" s="196" t="e">
        <f>VLOOKUP(D3474,sku归属!A:B,2,0)</f>
        <v>#N/A</v>
      </c>
      <c r="K3474" s="193"/>
      <c r="L3474" s="194"/>
      <c r="M3474" s="195"/>
    </row>
    <row r="3475" spans="1:13" s="61" customFormat="1" customHeight="1">
      <c r="A3475"/>
      <c r="B3475"/>
      <c r="C3475"/>
      <c r="D3475"/>
      <c r="E3475"/>
      <c r="F3475" s="61"/>
      <c r="G3475" s="196" t="e">
        <f>VLOOKUP(D3475,sku归属!A:B,2,0)</f>
        <v>#N/A</v>
      </c>
      <c r="K3475" s="193"/>
      <c r="L3475" s="194"/>
      <c r="M3475" s="195"/>
    </row>
    <row r="3476" spans="1:13" s="61" customFormat="1" customHeight="1">
      <c r="A3476"/>
      <c r="B3476"/>
      <c r="C3476"/>
      <c r="D3476"/>
      <c r="E3476"/>
      <c r="F3476" s="61"/>
      <c r="G3476" s="196" t="e">
        <f>VLOOKUP(D3476,sku归属!A:B,2,0)</f>
        <v>#N/A</v>
      </c>
      <c r="K3476" s="193"/>
      <c r="L3476" s="194"/>
      <c r="M3476" s="195"/>
    </row>
    <row r="3477" spans="1:13" s="61" customFormat="1" customHeight="1">
      <c r="A3477"/>
      <c r="B3477"/>
      <c r="C3477"/>
      <c r="D3477"/>
      <c r="E3477"/>
      <c r="F3477" s="61"/>
      <c r="G3477" s="196" t="e">
        <f>VLOOKUP(D3477,sku归属!A:B,2,0)</f>
        <v>#N/A</v>
      </c>
      <c r="K3477" s="193"/>
      <c r="L3477" s="194"/>
      <c r="M3477" s="195"/>
    </row>
    <row r="3478" spans="1:13" s="61" customFormat="1" customHeight="1">
      <c r="A3478"/>
      <c r="B3478"/>
      <c r="C3478"/>
      <c r="D3478"/>
      <c r="E3478"/>
      <c r="F3478" s="61"/>
      <c r="G3478" s="196" t="e">
        <f>VLOOKUP(D3478,sku归属!A:B,2,0)</f>
        <v>#N/A</v>
      </c>
      <c r="K3478" s="193"/>
      <c r="L3478" s="194"/>
      <c r="M3478" s="195"/>
    </row>
    <row r="3479" spans="1:13" s="61" customFormat="1" customHeight="1">
      <c r="A3479"/>
      <c r="B3479"/>
      <c r="C3479"/>
      <c r="D3479"/>
      <c r="E3479"/>
      <c r="F3479" s="61"/>
      <c r="G3479" s="196" t="e">
        <f>VLOOKUP(D3479,sku归属!A:B,2,0)</f>
        <v>#N/A</v>
      </c>
      <c r="K3479" s="193"/>
      <c r="L3479" s="194"/>
      <c r="M3479" s="195"/>
    </row>
    <row r="3480" spans="1:13" s="61" customFormat="1" customHeight="1">
      <c r="A3480"/>
      <c r="B3480"/>
      <c r="C3480"/>
      <c r="D3480"/>
      <c r="E3480"/>
      <c r="F3480" s="61"/>
      <c r="G3480" s="196" t="e">
        <f>VLOOKUP(D3480,sku归属!A:B,2,0)</f>
        <v>#N/A</v>
      </c>
      <c r="K3480" s="193"/>
      <c r="L3480" s="194"/>
      <c r="M3480" s="195"/>
    </row>
    <row r="3481" spans="1:13" s="61" customFormat="1" customHeight="1">
      <c r="A3481"/>
      <c r="B3481"/>
      <c r="C3481"/>
      <c r="D3481"/>
      <c r="E3481"/>
      <c r="F3481" s="61"/>
      <c r="G3481" s="196" t="e">
        <f>VLOOKUP(D3481,sku归属!A:B,2,0)</f>
        <v>#N/A</v>
      </c>
      <c r="K3481" s="193"/>
      <c r="L3481" s="194"/>
      <c r="M3481" s="195"/>
    </row>
    <row r="3482" spans="1:13" s="61" customFormat="1" customHeight="1">
      <c r="A3482"/>
      <c r="B3482"/>
      <c r="C3482"/>
      <c r="D3482"/>
      <c r="E3482"/>
      <c r="F3482" s="61"/>
      <c r="G3482" s="196" t="e">
        <f>VLOOKUP(D3482,sku归属!A:B,2,0)</f>
        <v>#N/A</v>
      </c>
      <c r="K3482" s="193"/>
      <c r="L3482" s="194"/>
      <c r="M3482" s="195"/>
    </row>
    <row r="3483" spans="1:13" s="61" customFormat="1" customHeight="1">
      <c r="A3483"/>
      <c r="B3483"/>
      <c r="C3483"/>
      <c r="D3483"/>
      <c r="E3483"/>
      <c r="F3483" s="61"/>
      <c r="G3483" s="196" t="e">
        <f>VLOOKUP(D3483,sku归属!A:B,2,0)</f>
        <v>#N/A</v>
      </c>
      <c r="K3483" s="193"/>
      <c r="L3483" s="194"/>
      <c r="M3483" s="195"/>
    </row>
    <row r="3484" spans="1:13" s="61" customFormat="1" customHeight="1">
      <c r="A3484"/>
      <c r="B3484"/>
      <c r="C3484"/>
      <c r="D3484"/>
      <c r="E3484"/>
      <c r="F3484" s="61"/>
      <c r="G3484" s="196" t="e">
        <f>VLOOKUP(D3484,sku归属!A:B,2,0)</f>
        <v>#N/A</v>
      </c>
      <c r="K3484" s="193"/>
      <c r="L3484" s="194"/>
      <c r="M3484" s="195"/>
    </row>
    <row r="3485" spans="1:13" s="61" customFormat="1" customHeight="1">
      <c r="A3485"/>
      <c r="B3485"/>
      <c r="C3485"/>
      <c r="D3485"/>
      <c r="E3485"/>
      <c r="F3485" s="61"/>
      <c r="G3485" s="196" t="e">
        <f>VLOOKUP(D3485,sku归属!A:B,2,0)</f>
        <v>#N/A</v>
      </c>
      <c r="K3485" s="193"/>
      <c r="L3485" s="194"/>
      <c r="M3485" s="195"/>
    </row>
    <row r="3486" spans="1:13" s="61" customFormat="1" customHeight="1">
      <c r="A3486"/>
      <c r="B3486"/>
      <c r="C3486"/>
      <c r="D3486"/>
      <c r="E3486"/>
      <c r="F3486" s="61"/>
      <c r="G3486" s="196" t="e">
        <f>VLOOKUP(D3486,sku归属!A:B,2,0)</f>
        <v>#N/A</v>
      </c>
      <c r="K3486" s="193"/>
      <c r="L3486" s="194"/>
      <c r="M3486" s="195"/>
    </row>
    <row r="3487" spans="1:13" s="61" customFormat="1" customHeight="1">
      <c r="A3487"/>
      <c r="B3487"/>
      <c r="C3487"/>
      <c r="D3487"/>
      <c r="E3487"/>
      <c r="F3487" s="61"/>
      <c r="G3487" s="196" t="e">
        <f>VLOOKUP(D3487,sku归属!A:B,2,0)</f>
        <v>#N/A</v>
      </c>
      <c r="K3487" s="193"/>
      <c r="L3487" s="194"/>
      <c r="M3487" s="195"/>
    </row>
    <row r="3488" spans="1:13" s="61" customFormat="1" customHeight="1">
      <c r="A3488"/>
      <c r="B3488"/>
      <c r="C3488"/>
      <c r="D3488"/>
      <c r="E3488"/>
      <c r="F3488" s="61"/>
      <c r="G3488" s="196" t="e">
        <f>VLOOKUP(D3488,sku归属!A:B,2,0)</f>
        <v>#N/A</v>
      </c>
      <c r="K3488" s="193"/>
      <c r="L3488" s="194"/>
      <c r="M3488" s="195"/>
    </row>
    <row r="3489" spans="1:13" s="61" customFormat="1" customHeight="1">
      <c r="A3489"/>
      <c r="B3489"/>
      <c r="C3489"/>
      <c r="D3489"/>
      <c r="E3489"/>
      <c r="F3489" s="61"/>
      <c r="G3489" s="196" t="e">
        <f>VLOOKUP(D3489,sku归属!A:B,2,0)</f>
        <v>#N/A</v>
      </c>
      <c r="K3489" s="193"/>
      <c r="L3489" s="194"/>
      <c r="M3489" s="195"/>
    </row>
    <row r="3490" spans="1:13" s="61" customFormat="1" customHeight="1">
      <c r="A3490"/>
      <c r="B3490"/>
      <c r="C3490"/>
      <c r="D3490"/>
      <c r="E3490"/>
      <c r="F3490" s="61"/>
      <c r="G3490" s="196" t="e">
        <f>VLOOKUP(D3490,sku归属!A:B,2,0)</f>
        <v>#N/A</v>
      </c>
      <c r="K3490" s="193"/>
      <c r="L3490" s="194"/>
      <c r="M3490" s="195"/>
    </row>
    <row r="3491" spans="1:13" s="61" customFormat="1" customHeight="1">
      <c r="A3491"/>
      <c r="B3491"/>
      <c r="C3491"/>
      <c r="D3491"/>
      <c r="E3491"/>
      <c r="F3491" s="61"/>
      <c r="G3491" s="196" t="e">
        <f>VLOOKUP(D3491,sku归属!A:B,2,0)</f>
        <v>#N/A</v>
      </c>
      <c r="K3491" s="193"/>
      <c r="L3491" s="194"/>
      <c r="M3491" s="195"/>
    </row>
    <row r="3492" spans="1:13" s="61" customFormat="1" customHeight="1">
      <c r="A3492"/>
      <c r="B3492"/>
      <c r="C3492"/>
      <c r="D3492"/>
      <c r="E3492"/>
      <c r="F3492" s="61"/>
      <c r="G3492" s="196" t="e">
        <f>VLOOKUP(D3492,sku归属!A:B,2,0)</f>
        <v>#N/A</v>
      </c>
      <c r="K3492" s="193"/>
      <c r="L3492" s="194"/>
      <c r="M3492" s="195"/>
    </row>
    <row r="3493" spans="1:13" s="61" customFormat="1" customHeight="1">
      <c r="A3493"/>
      <c r="B3493"/>
      <c r="C3493"/>
      <c r="D3493"/>
      <c r="E3493"/>
      <c r="F3493" s="61"/>
      <c r="G3493" s="196" t="e">
        <f>VLOOKUP(D3493,sku归属!A:B,2,0)</f>
        <v>#N/A</v>
      </c>
      <c r="K3493" s="193"/>
      <c r="L3493" s="194"/>
      <c r="M3493" s="195"/>
    </row>
    <row r="3494" spans="1:13" s="61" customFormat="1" customHeight="1">
      <c r="A3494"/>
      <c r="B3494"/>
      <c r="C3494"/>
      <c r="D3494"/>
      <c r="E3494"/>
      <c r="F3494" s="61"/>
      <c r="G3494" s="196" t="e">
        <f>VLOOKUP(D3494,sku归属!A:B,2,0)</f>
        <v>#N/A</v>
      </c>
      <c r="K3494" s="193"/>
      <c r="L3494" s="194"/>
      <c r="M3494" s="195"/>
    </row>
    <row r="3495" spans="1:13" s="61" customFormat="1" customHeight="1">
      <c r="A3495"/>
      <c r="B3495"/>
      <c r="C3495"/>
      <c r="D3495"/>
      <c r="E3495"/>
      <c r="F3495" s="61"/>
      <c r="G3495" s="196" t="e">
        <f>VLOOKUP(D3495,sku归属!A:B,2,0)</f>
        <v>#N/A</v>
      </c>
      <c r="K3495" s="193"/>
      <c r="L3495" s="194"/>
      <c r="M3495" s="195"/>
    </row>
    <row r="3496" spans="1:13" s="61" customFormat="1" customHeight="1">
      <c r="A3496"/>
      <c r="B3496"/>
      <c r="C3496"/>
      <c r="D3496"/>
      <c r="E3496"/>
      <c r="F3496" s="61"/>
      <c r="G3496" s="196" t="e">
        <f>VLOOKUP(D3496,sku归属!A:B,2,0)</f>
        <v>#N/A</v>
      </c>
      <c r="K3496" s="193"/>
      <c r="L3496" s="194"/>
      <c r="M3496" s="195"/>
    </row>
    <row r="3497" spans="1:13" s="61" customFormat="1" customHeight="1">
      <c r="A3497"/>
      <c r="B3497"/>
      <c r="C3497"/>
      <c r="D3497"/>
      <c r="E3497"/>
      <c r="F3497" s="61"/>
      <c r="G3497" s="196" t="e">
        <f>VLOOKUP(D3497,sku归属!A:B,2,0)</f>
        <v>#N/A</v>
      </c>
      <c r="K3497" s="193"/>
      <c r="L3497" s="194"/>
      <c r="M3497" s="195"/>
    </row>
    <row r="3498" spans="1:13" s="61" customFormat="1" customHeight="1">
      <c r="A3498"/>
      <c r="B3498"/>
      <c r="C3498"/>
      <c r="D3498"/>
      <c r="E3498"/>
      <c r="F3498" s="61"/>
      <c r="G3498" s="196" t="e">
        <f>VLOOKUP(D3498,sku归属!A:B,2,0)</f>
        <v>#N/A</v>
      </c>
      <c r="K3498" s="193"/>
      <c r="L3498" s="194"/>
      <c r="M3498" s="195"/>
    </row>
    <row r="3499" spans="1:13" s="61" customFormat="1" customHeight="1">
      <c r="A3499"/>
      <c r="B3499"/>
      <c r="C3499"/>
      <c r="D3499"/>
      <c r="E3499"/>
      <c r="F3499" s="61"/>
      <c r="G3499" s="196" t="e">
        <f>VLOOKUP(D3499,sku归属!A:B,2,0)</f>
        <v>#N/A</v>
      </c>
      <c r="K3499" s="193"/>
      <c r="L3499" s="194"/>
      <c r="M3499" s="195"/>
    </row>
    <row r="3500" spans="1:13" s="61" customFormat="1" customHeight="1">
      <c r="A3500"/>
      <c r="B3500"/>
      <c r="C3500"/>
      <c r="D3500"/>
      <c r="E3500"/>
      <c r="F3500" s="61"/>
      <c r="G3500" s="196" t="e">
        <f>VLOOKUP(D3500,sku归属!A:B,2,0)</f>
        <v>#N/A</v>
      </c>
      <c r="K3500" s="193"/>
      <c r="L3500" s="194"/>
      <c r="M3500" s="195"/>
    </row>
    <row r="3501" spans="1:13" s="61" customFormat="1" customHeight="1">
      <c r="A3501"/>
      <c r="B3501"/>
      <c r="C3501"/>
      <c r="D3501"/>
      <c r="E3501"/>
      <c r="F3501" s="61"/>
      <c r="G3501" s="196" t="e">
        <f>VLOOKUP(D3501,sku归属!A:B,2,0)</f>
        <v>#N/A</v>
      </c>
      <c r="K3501" s="193"/>
      <c r="L3501" s="194"/>
      <c r="M3501" s="195"/>
    </row>
    <row r="3502" spans="1:13" s="61" customFormat="1" customHeight="1">
      <c r="A3502"/>
      <c r="B3502"/>
      <c r="C3502"/>
      <c r="D3502"/>
      <c r="E3502"/>
      <c r="F3502" s="61"/>
      <c r="G3502" s="196" t="e">
        <f>VLOOKUP(D3502,sku归属!A:B,2,0)</f>
        <v>#N/A</v>
      </c>
      <c r="K3502" s="193"/>
      <c r="L3502" s="194"/>
      <c r="M3502" s="195"/>
    </row>
    <row r="3503" spans="1:13" s="61" customFormat="1" customHeight="1">
      <c r="A3503"/>
      <c r="B3503"/>
      <c r="C3503"/>
      <c r="D3503"/>
      <c r="E3503"/>
      <c r="F3503" s="61"/>
      <c r="G3503" s="196" t="e">
        <f>VLOOKUP(D3503,sku归属!A:B,2,0)</f>
        <v>#N/A</v>
      </c>
      <c r="K3503" s="193"/>
      <c r="L3503" s="194"/>
      <c r="M3503" s="195"/>
    </row>
    <row r="3504" spans="1:13" s="61" customFormat="1" customHeight="1">
      <c r="A3504"/>
      <c r="B3504"/>
      <c r="C3504"/>
      <c r="D3504"/>
      <c r="E3504"/>
      <c r="F3504" s="61"/>
      <c r="G3504" s="196" t="e">
        <f>VLOOKUP(D3504,sku归属!A:B,2,0)</f>
        <v>#N/A</v>
      </c>
      <c r="K3504" s="193"/>
      <c r="L3504" s="194"/>
      <c r="M3504" s="195"/>
    </row>
    <row r="3505" spans="1:13" s="61" customFormat="1" customHeight="1">
      <c r="A3505"/>
      <c r="B3505"/>
      <c r="C3505"/>
      <c r="D3505"/>
      <c r="E3505"/>
      <c r="F3505" s="61"/>
      <c r="G3505" s="196" t="e">
        <f>VLOOKUP(D3505,sku归属!A:B,2,0)</f>
        <v>#N/A</v>
      </c>
      <c r="K3505" s="193"/>
      <c r="L3505" s="194"/>
      <c r="M3505" s="195"/>
    </row>
    <row r="3506" spans="1:13" s="61" customFormat="1" customHeight="1">
      <c r="A3506"/>
      <c r="B3506"/>
      <c r="C3506"/>
      <c r="D3506"/>
      <c r="E3506"/>
      <c r="F3506" s="61"/>
      <c r="G3506" s="196" t="e">
        <f>VLOOKUP(D3506,sku归属!A:B,2,0)</f>
        <v>#N/A</v>
      </c>
      <c r="K3506" s="193"/>
      <c r="L3506" s="194"/>
      <c r="M3506" s="195"/>
    </row>
    <row r="3507" spans="1:13" s="61" customFormat="1" customHeight="1">
      <c r="A3507"/>
      <c r="B3507"/>
      <c r="C3507"/>
      <c r="D3507"/>
      <c r="E3507"/>
      <c r="F3507" s="61"/>
      <c r="G3507" s="196" t="e">
        <f>VLOOKUP(D3507,sku归属!A:B,2,0)</f>
        <v>#N/A</v>
      </c>
      <c r="K3507" s="193"/>
      <c r="L3507" s="194"/>
      <c r="M3507" s="195"/>
    </row>
    <row r="3508" spans="1:13" s="61" customFormat="1" customHeight="1">
      <c r="A3508"/>
      <c r="B3508"/>
      <c r="C3508"/>
      <c r="D3508"/>
      <c r="E3508"/>
      <c r="F3508" s="61"/>
      <c r="G3508" s="196" t="e">
        <f>VLOOKUP(D3508,sku归属!A:B,2,0)</f>
        <v>#N/A</v>
      </c>
      <c r="K3508" s="193"/>
      <c r="L3508" s="194"/>
      <c r="M3508" s="195"/>
    </row>
    <row r="3509" spans="1:13" s="61" customFormat="1" customHeight="1">
      <c r="A3509"/>
      <c r="B3509"/>
      <c r="C3509"/>
      <c r="D3509"/>
      <c r="E3509"/>
      <c r="F3509" s="61"/>
      <c r="G3509" s="196" t="e">
        <f>VLOOKUP(D3509,sku归属!A:B,2,0)</f>
        <v>#N/A</v>
      </c>
      <c r="K3509" s="193"/>
      <c r="L3509" s="194"/>
      <c r="M3509" s="195"/>
    </row>
    <row r="3510" spans="1:13" s="61" customFormat="1" customHeight="1">
      <c r="A3510"/>
      <c r="B3510"/>
      <c r="C3510"/>
      <c r="D3510"/>
      <c r="E3510"/>
      <c r="F3510" s="61"/>
      <c r="G3510" s="196" t="e">
        <f>VLOOKUP(D3510,sku归属!A:B,2,0)</f>
        <v>#N/A</v>
      </c>
      <c r="K3510" s="193"/>
      <c r="L3510" s="194"/>
      <c r="M3510" s="195"/>
    </row>
    <row r="3511" spans="1:13" s="61" customFormat="1" customHeight="1">
      <c r="A3511"/>
      <c r="B3511"/>
      <c r="C3511"/>
      <c r="D3511"/>
      <c r="E3511"/>
      <c r="F3511" s="61"/>
      <c r="G3511" s="196" t="e">
        <f>VLOOKUP(D3511,sku归属!A:B,2,0)</f>
        <v>#N/A</v>
      </c>
      <c r="K3511" s="193"/>
      <c r="L3511" s="194"/>
      <c r="M3511" s="195"/>
    </row>
    <row r="3512" spans="1:13" s="61" customFormat="1" customHeight="1">
      <c r="A3512"/>
      <c r="B3512"/>
      <c r="C3512"/>
      <c r="D3512"/>
      <c r="E3512"/>
      <c r="F3512" s="61"/>
      <c r="G3512" s="196" t="e">
        <f>VLOOKUP(D3512,sku归属!A:B,2,0)</f>
        <v>#N/A</v>
      </c>
      <c r="K3512" s="193"/>
      <c r="L3512" s="194"/>
      <c r="M3512" s="195"/>
    </row>
    <row r="3513" spans="1:13" s="61" customFormat="1" customHeight="1">
      <c r="A3513"/>
      <c r="B3513"/>
      <c r="C3513"/>
      <c r="D3513"/>
      <c r="E3513"/>
      <c r="F3513" s="61"/>
      <c r="G3513" s="196" t="e">
        <f>VLOOKUP(D3513,sku归属!A:B,2,0)</f>
        <v>#N/A</v>
      </c>
      <c r="K3513" s="193"/>
      <c r="L3513" s="194"/>
      <c r="M3513" s="195"/>
    </row>
    <row r="3514" spans="1:13" s="61" customFormat="1" customHeight="1">
      <c r="A3514"/>
      <c r="B3514"/>
      <c r="C3514"/>
      <c r="D3514"/>
      <c r="E3514"/>
      <c r="F3514" s="61"/>
      <c r="G3514" s="196" t="e">
        <f>VLOOKUP(D3514,sku归属!A:B,2,0)</f>
        <v>#N/A</v>
      </c>
      <c r="K3514" s="193"/>
      <c r="L3514" s="194"/>
      <c r="M3514" s="195"/>
    </row>
    <row r="3515" spans="1:13" s="61" customFormat="1" customHeight="1">
      <c r="A3515"/>
      <c r="B3515"/>
      <c r="C3515"/>
      <c r="D3515"/>
      <c r="E3515"/>
      <c r="F3515" s="61"/>
      <c r="G3515" s="196" t="e">
        <f>VLOOKUP(D3515,sku归属!A:B,2,0)</f>
        <v>#N/A</v>
      </c>
      <c r="K3515" s="193"/>
      <c r="L3515" s="194"/>
      <c r="M3515" s="195"/>
    </row>
    <row r="3516" spans="1:13" s="61" customFormat="1" customHeight="1">
      <c r="A3516"/>
      <c r="B3516"/>
      <c r="C3516"/>
      <c r="D3516"/>
      <c r="E3516"/>
      <c r="F3516" s="61"/>
      <c r="G3516" s="196" t="e">
        <f>VLOOKUP(D3516,sku归属!A:B,2,0)</f>
        <v>#N/A</v>
      </c>
      <c r="K3516" s="193"/>
      <c r="L3516" s="194"/>
      <c r="M3516" s="195"/>
    </row>
    <row r="3517" spans="1:13" s="61" customFormat="1" customHeight="1">
      <c r="A3517"/>
      <c r="B3517"/>
      <c r="C3517"/>
      <c r="D3517"/>
      <c r="E3517"/>
      <c r="F3517" s="61"/>
      <c r="G3517" s="196" t="e">
        <f>VLOOKUP(D3517,sku归属!A:B,2,0)</f>
        <v>#N/A</v>
      </c>
      <c r="K3517" s="193"/>
      <c r="L3517" s="194"/>
      <c r="M3517" s="195"/>
    </row>
    <row r="3518" spans="1:13" s="61" customFormat="1" customHeight="1">
      <c r="A3518"/>
      <c r="B3518"/>
      <c r="C3518"/>
      <c r="D3518"/>
      <c r="E3518"/>
      <c r="F3518" s="61"/>
      <c r="G3518" s="196" t="e">
        <f>VLOOKUP(D3518,sku归属!A:B,2,0)</f>
        <v>#N/A</v>
      </c>
      <c r="K3518" s="193"/>
      <c r="L3518" s="194"/>
      <c r="M3518" s="195"/>
    </row>
    <row r="3519" spans="1:13" s="61" customFormat="1" customHeight="1">
      <c r="A3519"/>
      <c r="B3519"/>
      <c r="C3519"/>
      <c r="D3519"/>
      <c r="E3519"/>
      <c r="F3519" s="61"/>
      <c r="G3519" s="196" t="e">
        <f>VLOOKUP(D3519,sku归属!A:B,2,0)</f>
        <v>#N/A</v>
      </c>
      <c r="K3519" s="193"/>
      <c r="L3519" s="194"/>
      <c r="M3519" s="195"/>
    </row>
    <row r="3520" spans="1:13" s="61" customFormat="1" customHeight="1">
      <c r="A3520"/>
      <c r="B3520"/>
      <c r="C3520"/>
      <c r="D3520"/>
      <c r="E3520"/>
      <c r="F3520" s="61"/>
      <c r="G3520" s="196" t="e">
        <f>VLOOKUP(D3520,sku归属!A:B,2,0)</f>
        <v>#N/A</v>
      </c>
      <c r="K3520" s="193"/>
      <c r="L3520" s="194"/>
      <c r="M3520" s="195"/>
    </row>
    <row r="3521" spans="1:13" s="61" customFormat="1" customHeight="1">
      <c r="A3521"/>
      <c r="B3521"/>
      <c r="C3521"/>
      <c r="D3521"/>
      <c r="E3521"/>
      <c r="F3521" s="61"/>
      <c r="G3521" s="196" t="e">
        <f>VLOOKUP(D3521,sku归属!A:B,2,0)</f>
        <v>#N/A</v>
      </c>
      <c r="K3521" s="193"/>
      <c r="L3521" s="194"/>
      <c r="M3521" s="195"/>
    </row>
    <row r="3522" spans="1:13" s="61" customFormat="1" customHeight="1">
      <c r="A3522"/>
      <c r="B3522"/>
      <c r="C3522"/>
      <c r="D3522"/>
      <c r="E3522"/>
      <c r="F3522" s="61"/>
      <c r="G3522" s="196" t="e">
        <f>VLOOKUP(D3522,sku归属!A:B,2,0)</f>
        <v>#N/A</v>
      </c>
      <c r="K3522" s="193"/>
      <c r="L3522" s="194"/>
      <c r="M3522" s="195"/>
    </row>
    <row r="3523" spans="1:13" s="61" customFormat="1" customHeight="1">
      <c r="A3523"/>
      <c r="B3523"/>
      <c r="C3523"/>
      <c r="D3523"/>
      <c r="E3523"/>
      <c r="F3523" s="61"/>
      <c r="G3523" s="196" t="e">
        <f>VLOOKUP(D3523,sku归属!A:B,2,0)</f>
        <v>#N/A</v>
      </c>
      <c r="K3523" s="193"/>
      <c r="L3523" s="194"/>
      <c r="M3523" s="195"/>
    </row>
    <row r="3524" spans="1:13" s="61" customFormat="1" customHeight="1">
      <c r="A3524"/>
      <c r="B3524"/>
      <c r="C3524"/>
      <c r="D3524"/>
      <c r="E3524"/>
      <c r="F3524" s="61"/>
      <c r="G3524" s="196" t="e">
        <f>VLOOKUP(D3524,sku归属!A:B,2,0)</f>
        <v>#N/A</v>
      </c>
      <c r="K3524" s="193"/>
      <c r="L3524" s="194"/>
      <c r="M3524" s="195"/>
    </row>
    <row r="3525" spans="1:13" s="61" customFormat="1" customHeight="1">
      <c r="A3525"/>
      <c r="B3525"/>
      <c r="C3525"/>
      <c r="D3525"/>
      <c r="E3525"/>
      <c r="F3525" s="61"/>
      <c r="G3525" s="196" t="e">
        <f>VLOOKUP(D3525,sku归属!A:B,2,0)</f>
        <v>#N/A</v>
      </c>
      <c r="K3525" s="193"/>
      <c r="L3525" s="194"/>
      <c r="M3525" s="195"/>
    </row>
    <row r="3526" spans="1:13" s="61" customFormat="1" customHeight="1">
      <c r="A3526"/>
      <c r="B3526"/>
      <c r="C3526"/>
      <c r="D3526"/>
      <c r="E3526"/>
      <c r="F3526" s="61"/>
      <c r="G3526" s="196" t="e">
        <f>VLOOKUP(D3526,sku归属!A:B,2,0)</f>
        <v>#N/A</v>
      </c>
      <c r="K3526" s="193"/>
      <c r="L3526" s="194"/>
      <c r="M3526" s="195"/>
    </row>
    <row r="3527" spans="1:13" s="61" customFormat="1" customHeight="1">
      <c r="A3527"/>
      <c r="B3527"/>
      <c r="C3527"/>
      <c r="D3527"/>
      <c r="E3527"/>
      <c r="F3527" s="61"/>
      <c r="G3527" s="196" t="e">
        <f>VLOOKUP(D3527,sku归属!A:B,2,0)</f>
        <v>#N/A</v>
      </c>
      <c r="K3527" s="193"/>
      <c r="L3527" s="194"/>
      <c r="M3527" s="195"/>
    </row>
    <row r="3528" spans="1:13" s="61" customFormat="1" customHeight="1">
      <c r="A3528"/>
      <c r="B3528"/>
      <c r="C3528"/>
      <c r="D3528"/>
      <c r="E3528"/>
      <c r="F3528" s="61"/>
      <c r="G3528" s="196" t="e">
        <f>VLOOKUP(D3528,sku归属!A:B,2,0)</f>
        <v>#N/A</v>
      </c>
      <c r="K3528" s="193"/>
      <c r="L3528" s="194"/>
      <c r="M3528" s="195"/>
    </row>
    <row r="3529" spans="1:13" s="61" customFormat="1" customHeight="1">
      <c r="A3529"/>
      <c r="B3529"/>
      <c r="C3529"/>
      <c r="D3529"/>
      <c r="E3529"/>
      <c r="F3529" s="61"/>
      <c r="G3529" s="196" t="e">
        <f>VLOOKUP(D3529,sku归属!A:B,2,0)</f>
        <v>#N/A</v>
      </c>
      <c r="K3529" s="193"/>
      <c r="L3529" s="194"/>
      <c r="M3529" s="195"/>
    </row>
    <row r="3530" spans="1:13" s="61" customFormat="1" customHeight="1">
      <c r="A3530"/>
      <c r="B3530"/>
      <c r="C3530"/>
      <c r="D3530"/>
      <c r="E3530"/>
      <c r="F3530" s="61"/>
      <c r="G3530" s="196" t="e">
        <f>VLOOKUP(D3530,sku归属!A:B,2,0)</f>
        <v>#N/A</v>
      </c>
      <c r="K3530" s="193"/>
      <c r="L3530" s="194"/>
      <c r="M3530" s="195"/>
    </row>
    <row r="3531" spans="1:13" s="61" customFormat="1" customHeight="1">
      <c r="A3531"/>
      <c r="B3531"/>
      <c r="C3531"/>
      <c r="D3531"/>
      <c r="E3531"/>
      <c r="F3531" s="61"/>
      <c r="G3531" s="196" t="e">
        <f>VLOOKUP(D3531,sku归属!A:B,2,0)</f>
        <v>#N/A</v>
      </c>
      <c r="K3531" s="193"/>
      <c r="L3531" s="194"/>
      <c r="M3531" s="195"/>
    </row>
    <row r="3532" spans="1:13" s="61" customFormat="1" customHeight="1">
      <c r="A3532"/>
      <c r="B3532"/>
      <c r="C3532"/>
      <c r="D3532"/>
      <c r="E3532"/>
      <c r="F3532" s="61"/>
      <c r="G3532" s="196" t="e">
        <f>VLOOKUP(D3532,sku归属!A:B,2,0)</f>
        <v>#N/A</v>
      </c>
      <c r="K3532" s="193"/>
      <c r="L3532" s="194"/>
      <c r="M3532" s="195"/>
    </row>
    <row r="3533" spans="1:13" s="61" customFormat="1" customHeight="1">
      <c r="A3533"/>
      <c r="B3533"/>
      <c r="C3533"/>
      <c r="D3533"/>
      <c r="E3533"/>
      <c r="F3533" s="61"/>
      <c r="G3533" s="196" t="e">
        <f>VLOOKUP(D3533,sku归属!A:B,2,0)</f>
        <v>#N/A</v>
      </c>
      <c r="K3533" s="193"/>
      <c r="L3533" s="194"/>
      <c r="M3533" s="195"/>
    </row>
    <row r="3534" spans="1:13" s="61" customFormat="1" customHeight="1">
      <c r="A3534"/>
      <c r="B3534"/>
      <c r="C3534"/>
      <c r="D3534"/>
      <c r="E3534"/>
      <c r="F3534" s="61"/>
      <c r="G3534" s="196" t="e">
        <f>VLOOKUP(D3534,sku归属!A:B,2,0)</f>
        <v>#N/A</v>
      </c>
      <c r="K3534" s="193"/>
      <c r="L3534" s="194"/>
      <c r="M3534" s="195"/>
    </row>
    <row r="3535" spans="1:13" s="61" customFormat="1" customHeight="1">
      <c r="A3535"/>
      <c r="B3535"/>
      <c r="C3535"/>
      <c r="D3535"/>
      <c r="E3535"/>
      <c r="F3535" s="61"/>
      <c r="G3535" s="196" t="e">
        <f>VLOOKUP(D3535,sku归属!A:B,2,0)</f>
        <v>#N/A</v>
      </c>
      <c r="K3535" s="193"/>
      <c r="L3535" s="194"/>
      <c r="M3535" s="195"/>
    </row>
    <row r="3536" spans="1:13" s="61" customFormat="1" customHeight="1">
      <c r="A3536"/>
      <c r="B3536"/>
      <c r="C3536"/>
      <c r="D3536"/>
      <c r="E3536"/>
      <c r="F3536" s="61"/>
      <c r="G3536" s="196" t="e">
        <f>VLOOKUP(D3536,sku归属!A:B,2,0)</f>
        <v>#N/A</v>
      </c>
      <c r="K3536" s="193"/>
      <c r="L3536" s="194"/>
      <c r="M3536" s="195"/>
    </row>
    <row r="3537" spans="1:13" s="61" customFormat="1" customHeight="1">
      <c r="A3537"/>
      <c r="B3537"/>
      <c r="C3537"/>
      <c r="D3537"/>
      <c r="E3537"/>
      <c r="F3537" s="61"/>
      <c r="G3537" s="196" t="e">
        <f>VLOOKUP(D3537,sku归属!A:B,2,0)</f>
        <v>#N/A</v>
      </c>
      <c r="K3537" s="193"/>
      <c r="L3537" s="194"/>
      <c r="M3537" s="195"/>
    </row>
    <row r="3538" spans="1:13" s="61" customFormat="1" customHeight="1">
      <c r="A3538"/>
      <c r="B3538"/>
      <c r="C3538"/>
      <c r="D3538"/>
      <c r="E3538"/>
      <c r="F3538" s="61"/>
      <c r="G3538" s="196" t="e">
        <f>VLOOKUP(D3538,sku归属!A:B,2,0)</f>
        <v>#N/A</v>
      </c>
      <c r="K3538" s="193"/>
      <c r="L3538" s="194"/>
      <c r="M3538" s="195"/>
    </row>
    <row r="3539" spans="1:13" s="61" customFormat="1" customHeight="1">
      <c r="A3539"/>
      <c r="B3539"/>
      <c r="C3539"/>
      <c r="D3539"/>
      <c r="E3539"/>
      <c r="F3539" s="61"/>
      <c r="G3539" s="196" t="e">
        <f>VLOOKUP(D3539,sku归属!A:B,2,0)</f>
        <v>#N/A</v>
      </c>
      <c r="K3539" s="193"/>
      <c r="L3539" s="194"/>
      <c r="M3539" s="195"/>
    </row>
    <row r="3540" spans="1:13" s="61" customFormat="1" customHeight="1">
      <c r="A3540"/>
      <c r="B3540"/>
      <c r="C3540"/>
      <c r="D3540"/>
      <c r="E3540"/>
      <c r="F3540" s="61"/>
      <c r="G3540" s="196" t="e">
        <f>VLOOKUP(D3540,sku归属!A:B,2,0)</f>
        <v>#N/A</v>
      </c>
      <c r="K3540" s="193"/>
      <c r="L3540" s="194"/>
      <c r="M3540" s="195"/>
    </row>
    <row r="3541" spans="1:13" s="61" customFormat="1" customHeight="1">
      <c r="A3541"/>
      <c r="B3541"/>
      <c r="C3541"/>
      <c r="D3541"/>
      <c r="E3541"/>
      <c r="F3541" s="61"/>
      <c r="G3541" s="196" t="e">
        <f>VLOOKUP(D3541,sku归属!A:B,2,0)</f>
        <v>#N/A</v>
      </c>
      <c r="K3541" s="193"/>
      <c r="L3541" s="194"/>
      <c r="M3541" s="195"/>
    </row>
    <row r="3542" spans="1:13" s="61" customFormat="1" customHeight="1">
      <c r="A3542"/>
      <c r="B3542"/>
      <c r="C3542"/>
      <c r="D3542"/>
      <c r="E3542"/>
      <c r="F3542" s="61"/>
      <c r="G3542" s="196" t="e">
        <f>VLOOKUP(D3542,sku归属!A:B,2,0)</f>
        <v>#N/A</v>
      </c>
      <c r="K3542" s="193"/>
      <c r="L3542" s="194"/>
      <c r="M3542" s="195"/>
    </row>
    <row r="3543" spans="1:13" s="61" customFormat="1" customHeight="1">
      <c r="A3543"/>
      <c r="B3543"/>
      <c r="C3543"/>
      <c r="D3543"/>
      <c r="E3543"/>
      <c r="F3543" s="61"/>
      <c r="G3543" s="196" t="e">
        <f>VLOOKUP(D3543,sku归属!A:B,2,0)</f>
        <v>#N/A</v>
      </c>
      <c r="K3543" s="193"/>
      <c r="L3543" s="194"/>
      <c r="M3543" s="195"/>
    </row>
    <row r="3544" spans="1:13" s="61" customFormat="1" customHeight="1">
      <c r="A3544"/>
      <c r="B3544"/>
      <c r="C3544"/>
      <c r="D3544"/>
      <c r="E3544"/>
      <c r="F3544" s="61"/>
      <c r="G3544" s="196" t="e">
        <f>VLOOKUP(D3544,sku归属!A:B,2,0)</f>
        <v>#N/A</v>
      </c>
      <c r="K3544" s="193"/>
      <c r="L3544" s="194"/>
      <c r="M3544" s="195"/>
    </row>
    <row r="3545" spans="1:13" s="61" customFormat="1" customHeight="1">
      <c r="A3545"/>
      <c r="B3545"/>
      <c r="C3545"/>
      <c r="D3545"/>
      <c r="E3545"/>
      <c r="F3545" s="61"/>
      <c r="G3545" s="196" t="e">
        <f>VLOOKUP(D3545,sku归属!A:B,2,0)</f>
        <v>#N/A</v>
      </c>
      <c r="K3545" s="193"/>
      <c r="L3545" s="194"/>
      <c r="M3545" s="195"/>
    </row>
    <row r="3546" spans="1:13" s="61" customFormat="1" customHeight="1">
      <c r="A3546"/>
      <c r="B3546"/>
      <c r="C3546"/>
      <c r="D3546"/>
      <c r="E3546"/>
      <c r="F3546" s="61"/>
      <c r="G3546" s="196" t="e">
        <f>VLOOKUP(D3546,sku归属!A:B,2,0)</f>
        <v>#N/A</v>
      </c>
      <c r="K3546" s="193"/>
      <c r="L3546" s="194"/>
      <c r="M3546" s="195"/>
    </row>
    <row r="3547" spans="1:13" s="61" customFormat="1" customHeight="1">
      <c r="A3547"/>
      <c r="B3547"/>
      <c r="C3547"/>
      <c r="D3547"/>
      <c r="E3547"/>
      <c r="F3547" s="61"/>
      <c r="G3547" s="196" t="e">
        <f>VLOOKUP(D3547,sku归属!A:B,2,0)</f>
        <v>#N/A</v>
      </c>
      <c r="K3547" s="193"/>
      <c r="L3547" s="194"/>
      <c r="M3547" s="195"/>
    </row>
    <row r="3548" spans="1:13" s="61" customFormat="1" customHeight="1">
      <c r="A3548"/>
      <c r="B3548"/>
      <c r="C3548"/>
      <c r="D3548"/>
      <c r="E3548"/>
      <c r="F3548" s="61"/>
      <c r="G3548" s="196" t="e">
        <f>VLOOKUP(D3548,sku归属!A:B,2,0)</f>
        <v>#N/A</v>
      </c>
      <c r="K3548" s="193"/>
      <c r="L3548" s="194"/>
      <c r="M3548" s="195"/>
    </row>
    <row r="3549" spans="1:13" s="61" customFormat="1" customHeight="1">
      <c r="A3549"/>
      <c r="B3549"/>
      <c r="C3549"/>
      <c r="D3549"/>
      <c r="E3549"/>
      <c r="F3549" s="61"/>
      <c r="G3549" s="196" t="e">
        <f>VLOOKUP(D3549,sku归属!A:B,2,0)</f>
        <v>#N/A</v>
      </c>
      <c r="K3549" s="193"/>
      <c r="L3549" s="194"/>
      <c r="M3549" s="195"/>
    </row>
    <row r="3550" spans="1:13" s="61" customFormat="1" customHeight="1">
      <c r="A3550"/>
      <c r="B3550"/>
      <c r="C3550"/>
      <c r="D3550"/>
      <c r="E3550"/>
      <c r="F3550" s="61"/>
      <c r="G3550" s="196" t="e">
        <f>VLOOKUP(D3550,sku归属!A:B,2,0)</f>
        <v>#N/A</v>
      </c>
      <c r="K3550" s="193"/>
      <c r="L3550" s="194"/>
      <c r="M3550" s="195"/>
    </row>
    <row r="3551" spans="1:13" s="61" customFormat="1" customHeight="1">
      <c r="A3551"/>
      <c r="B3551"/>
      <c r="C3551"/>
      <c r="D3551"/>
      <c r="E3551"/>
      <c r="F3551" s="61"/>
      <c r="G3551" s="196" t="e">
        <f>VLOOKUP(D3551,sku归属!A:B,2,0)</f>
        <v>#N/A</v>
      </c>
      <c r="K3551" s="193"/>
      <c r="L3551" s="194"/>
      <c r="M3551" s="195"/>
    </row>
    <row r="3552" spans="1:13" s="61" customFormat="1" customHeight="1">
      <c r="A3552"/>
      <c r="B3552"/>
      <c r="C3552"/>
      <c r="D3552"/>
      <c r="E3552"/>
      <c r="F3552" s="61"/>
      <c r="G3552" s="196" t="e">
        <f>VLOOKUP(D3552,sku归属!A:B,2,0)</f>
        <v>#N/A</v>
      </c>
      <c r="K3552" s="193"/>
      <c r="L3552" s="194"/>
      <c r="M3552" s="195"/>
    </row>
    <row r="3553" spans="1:13" s="61" customFormat="1" customHeight="1">
      <c r="A3553"/>
      <c r="B3553"/>
      <c r="C3553"/>
      <c r="D3553"/>
      <c r="E3553"/>
      <c r="F3553" s="61"/>
      <c r="G3553" s="196" t="e">
        <f>VLOOKUP(D3553,sku归属!A:B,2,0)</f>
        <v>#N/A</v>
      </c>
      <c r="K3553" s="193"/>
      <c r="L3553" s="194"/>
      <c r="M3553" s="195"/>
    </row>
    <row r="3554" spans="1:13" s="61" customFormat="1" customHeight="1">
      <c r="A3554"/>
      <c r="B3554"/>
      <c r="C3554"/>
      <c r="D3554"/>
      <c r="E3554"/>
      <c r="F3554" s="61"/>
      <c r="G3554" s="196" t="e">
        <f>VLOOKUP(D3554,sku归属!A:B,2,0)</f>
        <v>#N/A</v>
      </c>
      <c r="K3554" s="193"/>
      <c r="L3554" s="194"/>
      <c r="M3554" s="195"/>
    </row>
    <row r="3555" spans="1:13" s="61" customFormat="1" customHeight="1">
      <c r="A3555"/>
      <c r="B3555"/>
      <c r="C3555"/>
      <c r="D3555"/>
      <c r="E3555"/>
      <c r="F3555" s="61"/>
      <c r="G3555" s="196" t="e">
        <f>VLOOKUP(D3555,sku归属!A:B,2,0)</f>
        <v>#N/A</v>
      </c>
      <c r="K3555" s="193"/>
      <c r="L3555" s="194"/>
      <c r="M3555" s="195"/>
    </row>
    <row r="3556" spans="1:13" s="61" customFormat="1" customHeight="1">
      <c r="A3556"/>
      <c r="B3556"/>
      <c r="C3556"/>
      <c r="D3556"/>
      <c r="E3556"/>
      <c r="F3556" s="61"/>
      <c r="G3556" s="196" t="e">
        <f>VLOOKUP(D3556,sku归属!A:B,2,0)</f>
        <v>#N/A</v>
      </c>
      <c r="K3556" s="193"/>
      <c r="L3556" s="194"/>
      <c r="M3556" s="195"/>
    </row>
    <row r="3557" spans="1:13" s="61" customFormat="1" customHeight="1">
      <c r="A3557"/>
      <c r="B3557"/>
      <c r="C3557"/>
      <c r="D3557"/>
      <c r="E3557"/>
      <c r="F3557" s="61"/>
      <c r="G3557" s="196" t="e">
        <f>VLOOKUP(D3557,sku归属!A:B,2,0)</f>
        <v>#N/A</v>
      </c>
      <c r="K3557" s="193"/>
      <c r="L3557" s="194"/>
      <c r="M3557" s="195"/>
    </row>
    <row r="3558" spans="1:13" s="61" customFormat="1" customHeight="1">
      <c r="A3558"/>
      <c r="B3558"/>
      <c r="C3558"/>
      <c r="D3558"/>
      <c r="E3558"/>
      <c r="F3558" s="61"/>
      <c r="G3558" s="196" t="e">
        <f>VLOOKUP(D3558,sku归属!A:B,2,0)</f>
        <v>#N/A</v>
      </c>
      <c r="K3558" s="193"/>
      <c r="L3558" s="194"/>
      <c r="M3558" s="195"/>
    </row>
    <row r="3559" spans="1:13" s="61" customFormat="1" customHeight="1">
      <c r="A3559"/>
      <c r="B3559"/>
      <c r="C3559"/>
      <c r="D3559"/>
      <c r="E3559"/>
      <c r="F3559" s="61"/>
      <c r="G3559" s="196" t="e">
        <f>VLOOKUP(D3559,sku归属!A:B,2,0)</f>
        <v>#N/A</v>
      </c>
      <c r="K3559" s="193"/>
      <c r="L3559" s="194"/>
      <c r="M3559" s="195"/>
    </row>
    <row r="3560" spans="1:13" s="61" customFormat="1" customHeight="1">
      <c r="A3560"/>
      <c r="B3560"/>
      <c r="C3560"/>
      <c r="D3560"/>
      <c r="E3560"/>
      <c r="F3560" s="61"/>
      <c r="G3560" s="196" t="e">
        <f>VLOOKUP(D3560,sku归属!A:B,2,0)</f>
        <v>#N/A</v>
      </c>
      <c r="K3560" s="193"/>
      <c r="L3560" s="194"/>
      <c r="M3560" s="195"/>
    </row>
    <row r="3561" spans="1:13" s="61" customFormat="1" customHeight="1">
      <c r="A3561"/>
      <c r="B3561"/>
      <c r="C3561"/>
      <c r="D3561"/>
      <c r="E3561"/>
      <c r="F3561" s="61"/>
      <c r="G3561" s="196" t="e">
        <f>VLOOKUP(D3561,sku归属!A:B,2,0)</f>
        <v>#N/A</v>
      </c>
      <c r="K3561" s="193"/>
      <c r="L3561" s="194"/>
      <c r="M3561" s="195"/>
    </row>
    <row r="3562" spans="1:13" s="61" customFormat="1" customHeight="1">
      <c r="A3562"/>
      <c r="B3562"/>
      <c r="C3562"/>
      <c r="D3562"/>
      <c r="E3562"/>
      <c r="F3562" s="61"/>
      <c r="G3562" s="196" t="e">
        <f>VLOOKUP(D3562,sku归属!A:B,2,0)</f>
        <v>#N/A</v>
      </c>
      <c r="K3562" s="193"/>
      <c r="L3562" s="194"/>
      <c r="M3562" s="195"/>
    </row>
    <row r="3563" spans="1:13" s="61" customFormat="1" customHeight="1">
      <c r="A3563"/>
      <c r="B3563"/>
      <c r="C3563"/>
      <c r="D3563"/>
      <c r="E3563"/>
      <c r="F3563" s="61"/>
      <c r="G3563" s="196" t="e">
        <f>VLOOKUP(D3563,sku归属!A:B,2,0)</f>
        <v>#N/A</v>
      </c>
      <c r="K3563" s="193"/>
      <c r="L3563" s="194"/>
      <c r="M3563" s="195"/>
    </row>
    <row r="3564" spans="1:13" s="61" customFormat="1" customHeight="1">
      <c r="A3564"/>
      <c r="B3564"/>
      <c r="C3564"/>
      <c r="D3564"/>
      <c r="E3564"/>
      <c r="F3564" s="61"/>
      <c r="G3564" s="196" t="e">
        <f>VLOOKUP(D3564,sku归属!A:B,2,0)</f>
        <v>#N/A</v>
      </c>
      <c r="K3564" s="193"/>
      <c r="L3564" s="194"/>
      <c r="M3564" s="195"/>
    </row>
    <row r="3565" spans="1:13" s="61" customFormat="1" customHeight="1">
      <c r="A3565"/>
      <c r="B3565"/>
      <c r="C3565"/>
      <c r="D3565"/>
      <c r="E3565"/>
      <c r="F3565" s="61"/>
      <c r="G3565" s="196" t="e">
        <f>VLOOKUP(D3565,sku归属!A:B,2,0)</f>
        <v>#N/A</v>
      </c>
      <c r="K3565" s="193"/>
      <c r="L3565" s="194"/>
      <c r="M3565" s="195"/>
    </row>
    <row r="3566" spans="1:13" s="61" customFormat="1" customHeight="1">
      <c r="A3566"/>
      <c r="B3566"/>
      <c r="C3566"/>
      <c r="D3566"/>
      <c r="E3566"/>
      <c r="F3566" s="61"/>
      <c r="G3566" s="196" t="e">
        <f>VLOOKUP(D3566,sku归属!A:B,2,0)</f>
        <v>#N/A</v>
      </c>
      <c r="K3566" s="193"/>
      <c r="L3566" s="194"/>
      <c r="M3566" s="195"/>
    </row>
    <row r="3567" spans="1:13" s="61" customFormat="1" customHeight="1">
      <c r="A3567"/>
      <c r="B3567"/>
      <c r="C3567"/>
      <c r="D3567"/>
      <c r="E3567"/>
      <c r="F3567" s="61"/>
      <c r="G3567" s="196" t="e">
        <f>VLOOKUP(D3567,sku归属!A:B,2,0)</f>
        <v>#N/A</v>
      </c>
      <c r="K3567" s="193"/>
      <c r="L3567" s="194"/>
      <c r="M3567" s="195"/>
    </row>
    <row r="3568" spans="1:13" s="61" customFormat="1" customHeight="1">
      <c r="A3568"/>
      <c r="B3568"/>
      <c r="C3568"/>
      <c r="D3568"/>
      <c r="E3568"/>
      <c r="F3568" s="61"/>
      <c r="G3568" s="196" t="e">
        <f>VLOOKUP(D3568,sku归属!A:B,2,0)</f>
        <v>#N/A</v>
      </c>
      <c r="K3568" s="193"/>
      <c r="L3568" s="194"/>
      <c r="M3568" s="195"/>
    </row>
    <row r="3569" spans="1:13" s="61" customFormat="1" customHeight="1">
      <c r="A3569"/>
      <c r="B3569"/>
      <c r="C3569"/>
      <c r="D3569"/>
      <c r="E3569"/>
      <c r="F3569" s="61"/>
      <c r="G3569" s="196" t="e">
        <f>VLOOKUP(D3569,sku归属!A:B,2,0)</f>
        <v>#N/A</v>
      </c>
      <c r="K3569" s="193"/>
      <c r="L3569" s="194"/>
      <c r="M3569" s="195"/>
    </row>
    <row r="3570" spans="1:13" s="61" customFormat="1" customHeight="1">
      <c r="A3570"/>
      <c r="B3570"/>
      <c r="C3570"/>
      <c r="D3570"/>
      <c r="E3570"/>
      <c r="F3570" s="61"/>
      <c r="G3570" s="196" t="e">
        <f>VLOOKUP(D3570,sku归属!A:B,2,0)</f>
        <v>#N/A</v>
      </c>
      <c r="K3570" s="193"/>
      <c r="L3570" s="194"/>
      <c r="M3570" s="195"/>
    </row>
    <row r="3571" spans="1:13" s="61" customFormat="1" customHeight="1">
      <c r="A3571"/>
      <c r="B3571"/>
      <c r="C3571"/>
      <c r="D3571"/>
      <c r="E3571"/>
      <c r="F3571" s="61"/>
      <c r="G3571" s="196" t="e">
        <f>VLOOKUP(D3571,sku归属!A:B,2,0)</f>
        <v>#N/A</v>
      </c>
      <c r="K3571" s="193"/>
      <c r="L3571" s="194"/>
      <c r="M3571" s="195"/>
    </row>
    <row r="3572" spans="1:13" s="61" customFormat="1" customHeight="1">
      <c r="A3572"/>
      <c r="B3572"/>
      <c r="C3572"/>
      <c r="D3572"/>
      <c r="E3572"/>
      <c r="F3572" s="61"/>
      <c r="G3572" s="196" t="e">
        <f>VLOOKUP(D3572,sku归属!A:B,2,0)</f>
        <v>#N/A</v>
      </c>
      <c r="K3572" s="193"/>
      <c r="L3572" s="194"/>
      <c r="M3572" s="195"/>
    </row>
    <row r="3573" spans="1:13" s="61" customFormat="1" customHeight="1">
      <c r="A3573"/>
      <c r="B3573"/>
      <c r="C3573"/>
      <c r="D3573"/>
      <c r="E3573"/>
      <c r="F3573" s="61"/>
      <c r="G3573" s="196" t="e">
        <f>VLOOKUP(D3573,sku归属!A:B,2,0)</f>
        <v>#N/A</v>
      </c>
      <c r="K3573" s="193"/>
      <c r="L3573" s="194"/>
      <c r="M3573" s="195"/>
    </row>
    <row r="3574" spans="1:13" s="61" customFormat="1" customHeight="1">
      <c r="A3574"/>
      <c r="B3574"/>
      <c r="C3574"/>
      <c r="D3574"/>
      <c r="E3574"/>
      <c r="F3574" s="61"/>
      <c r="G3574" s="196" t="e">
        <f>VLOOKUP(D3574,sku归属!A:B,2,0)</f>
        <v>#N/A</v>
      </c>
      <c r="K3574" s="193"/>
      <c r="L3574" s="194"/>
      <c r="M3574" s="195"/>
    </row>
    <row r="3575" spans="1:13" s="61" customFormat="1" customHeight="1">
      <c r="A3575"/>
      <c r="B3575"/>
      <c r="C3575"/>
      <c r="D3575"/>
      <c r="E3575"/>
      <c r="F3575" s="61"/>
      <c r="G3575" s="196" t="e">
        <f>VLOOKUP(D3575,sku归属!A:B,2,0)</f>
        <v>#N/A</v>
      </c>
      <c r="K3575" s="193"/>
      <c r="L3575" s="194"/>
      <c r="M3575" s="195"/>
    </row>
    <row r="3576" spans="1:13" s="61" customFormat="1" customHeight="1">
      <c r="A3576"/>
      <c r="B3576"/>
      <c r="C3576"/>
      <c r="D3576"/>
      <c r="E3576"/>
      <c r="F3576" s="61"/>
      <c r="G3576" s="196" t="e">
        <f>VLOOKUP(D3576,sku归属!A:B,2,0)</f>
        <v>#N/A</v>
      </c>
      <c r="K3576" s="193"/>
      <c r="L3576" s="194"/>
      <c r="M3576" s="195"/>
    </row>
    <row r="3577" spans="1:13" s="61" customFormat="1" customHeight="1">
      <c r="A3577"/>
      <c r="B3577"/>
      <c r="C3577"/>
      <c r="D3577"/>
      <c r="E3577"/>
      <c r="F3577" s="61"/>
      <c r="G3577" s="196" t="e">
        <f>VLOOKUP(D3577,sku归属!A:B,2,0)</f>
        <v>#N/A</v>
      </c>
      <c r="K3577" s="193"/>
      <c r="L3577" s="194"/>
      <c r="M3577" s="195"/>
    </row>
    <row r="3578" spans="1:13" s="61" customFormat="1" customHeight="1">
      <c r="A3578"/>
      <c r="B3578"/>
      <c r="C3578"/>
      <c r="D3578"/>
      <c r="E3578"/>
      <c r="F3578" s="61"/>
      <c r="G3578" s="196" t="e">
        <f>VLOOKUP(D3578,sku归属!A:B,2,0)</f>
        <v>#N/A</v>
      </c>
      <c r="K3578" s="193"/>
      <c r="L3578" s="194"/>
      <c r="M3578" s="195"/>
    </row>
    <row r="3579" spans="1:13" s="61" customFormat="1" customHeight="1">
      <c r="A3579"/>
      <c r="B3579"/>
      <c r="C3579"/>
      <c r="D3579"/>
      <c r="E3579"/>
      <c r="F3579" s="61"/>
      <c r="G3579" s="196" t="e">
        <f>VLOOKUP(D3579,sku归属!A:B,2,0)</f>
        <v>#N/A</v>
      </c>
      <c r="K3579" s="193"/>
      <c r="L3579" s="194"/>
      <c r="M3579" s="195"/>
    </row>
    <row r="3580" spans="1:13" s="61" customFormat="1" customHeight="1">
      <c r="A3580"/>
      <c r="B3580"/>
      <c r="C3580"/>
      <c r="D3580"/>
      <c r="E3580"/>
      <c r="F3580" s="61"/>
      <c r="G3580" s="196" t="e">
        <f>VLOOKUP(D3580,sku归属!A:B,2,0)</f>
        <v>#N/A</v>
      </c>
      <c r="K3580" s="193"/>
      <c r="L3580" s="194"/>
      <c r="M3580" s="195"/>
    </row>
    <row r="3581" spans="1:13" s="61" customFormat="1" customHeight="1">
      <c r="A3581"/>
      <c r="B3581"/>
      <c r="C3581"/>
      <c r="D3581"/>
      <c r="E3581"/>
      <c r="F3581" s="61"/>
      <c r="G3581" s="196" t="e">
        <f>VLOOKUP(D3581,sku归属!A:B,2,0)</f>
        <v>#N/A</v>
      </c>
      <c r="K3581" s="193"/>
      <c r="L3581" s="194"/>
      <c r="M3581" s="195"/>
    </row>
    <row r="3582" spans="1:13" s="61" customFormat="1" customHeight="1">
      <c r="A3582"/>
      <c r="B3582"/>
      <c r="C3582"/>
      <c r="D3582"/>
      <c r="E3582"/>
      <c r="F3582" s="61"/>
      <c r="G3582" s="196" t="e">
        <f>VLOOKUP(D3582,sku归属!A:B,2,0)</f>
        <v>#N/A</v>
      </c>
      <c r="K3582" s="193"/>
      <c r="L3582" s="194"/>
      <c r="M3582" s="195"/>
    </row>
    <row r="3583" spans="1:13" s="61" customFormat="1" customHeight="1">
      <c r="A3583"/>
      <c r="B3583"/>
      <c r="C3583"/>
      <c r="D3583"/>
      <c r="E3583"/>
      <c r="F3583" s="61"/>
      <c r="G3583" s="196" t="e">
        <f>VLOOKUP(D3583,sku归属!A:B,2,0)</f>
        <v>#N/A</v>
      </c>
      <c r="K3583" s="193"/>
      <c r="L3583" s="194"/>
      <c r="M3583" s="195"/>
    </row>
    <row r="3584" spans="1:13" s="61" customFormat="1" customHeight="1">
      <c r="A3584"/>
      <c r="B3584"/>
      <c r="C3584"/>
      <c r="D3584"/>
      <c r="E3584"/>
      <c r="F3584" s="61"/>
      <c r="G3584" s="196" t="e">
        <f>VLOOKUP(D3584,sku归属!A:B,2,0)</f>
        <v>#N/A</v>
      </c>
      <c r="K3584" s="193"/>
      <c r="L3584" s="194"/>
      <c r="M3584" s="195"/>
    </row>
    <row r="3585" spans="1:13" s="61" customFormat="1" customHeight="1">
      <c r="A3585"/>
      <c r="B3585"/>
      <c r="C3585"/>
      <c r="D3585"/>
      <c r="E3585"/>
      <c r="F3585" s="61"/>
      <c r="G3585" s="196" t="e">
        <f>VLOOKUP(D3585,sku归属!A:B,2,0)</f>
        <v>#N/A</v>
      </c>
      <c r="K3585" s="193"/>
      <c r="L3585" s="194"/>
      <c r="M3585" s="195"/>
    </row>
    <row r="3586" spans="1:13" s="61" customFormat="1" customHeight="1">
      <c r="A3586"/>
      <c r="B3586"/>
      <c r="C3586"/>
      <c r="D3586"/>
      <c r="E3586"/>
      <c r="F3586" s="61"/>
      <c r="G3586" s="196" t="e">
        <f>VLOOKUP(D3586,sku归属!A:B,2,0)</f>
        <v>#N/A</v>
      </c>
      <c r="K3586" s="193"/>
      <c r="L3586" s="194"/>
      <c r="M3586" s="195"/>
    </row>
    <row r="3587" spans="1:13" s="61" customFormat="1" customHeight="1">
      <c r="A3587"/>
      <c r="B3587"/>
      <c r="C3587"/>
      <c r="D3587"/>
      <c r="E3587"/>
      <c r="F3587" s="61"/>
      <c r="G3587" s="196" t="e">
        <f>VLOOKUP(D3587,sku归属!A:B,2,0)</f>
        <v>#N/A</v>
      </c>
      <c r="K3587" s="193"/>
      <c r="L3587" s="194"/>
      <c r="M3587" s="195"/>
    </row>
    <row r="3588" spans="1:13" s="61" customFormat="1" customHeight="1">
      <c r="A3588"/>
      <c r="B3588"/>
      <c r="C3588"/>
      <c r="D3588"/>
      <c r="E3588"/>
      <c r="F3588" s="61"/>
      <c r="G3588" s="196" t="e">
        <f>VLOOKUP(D3588,sku归属!A:B,2,0)</f>
        <v>#N/A</v>
      </c>
      <c r="K3588" s="193"/>
      <c r="L3588" s="194"/>
      <c r="M3588" s="195"/>
    </row>
    <row r="3589" spans="1:13" s="61" customFormat="1" customHeight="1">
      <c r="A3589"/>
      <c r="B3589"/>
      <c r="C3589"/>
      <c r="D3589"/>
      <c r="E3589"/>
      <c r="F3589" s="61"/>
      <c r="G3589" s="196" t="e">
        <f>VLOOKUP(D3589,sku归属!A:B,2,0)</f>
        <v>#N/A</v>
      </c>
      <c r="K3589" s="193"/>
      <c r="L3589" s="194"/>
      <c r="M3589" s="195"/>
    </row>
    <row r="3590" spans="1:13" s="61" customFormat="1" customHeight="1">
      <c r="A3590"/>
      <c r="B3590"/>
      <c r="C3590"/>
      <c r="D3590"/>
      <c r="E3590"/>
      <c r="F3590" s="61"/>
      <c r="G3590" s="196" t="e">
        <f>VLOOKUP(D3590,sku归属!A:B,2,0)</f>
        <v>#N/A</v>
      </c>
      <c r="K3590" s="193"/>
      <c r="L3590" s="194"/>
      <c r="M3590" s="195"/>
    </row>
    <row r="3591" spans="1:13" s="61" customFormat="1" customHeight="1">
      <c r="A3591"/>
      <c r="B3591"/>
      <c r="C3591"/>
      <c r="D3591"/>
      <c r="E3591"/>
      <c r="F3591" s="61"/>
      <c r="G3591" s="196" t="e">
        <f>VLOOKUP(D3591,sku归属!A:B,2,0)</f>
        <v>#N/A</v>
      </c>
      <c r="K3591" s="193"/>
      <c r="L3591" s="194"/>
      <c r="M3591" s="195"/>
    </row>
    <row r="3592" spans="1:13" s="61" customFormat="1" customHeight="1">
      <c r="A3592"/>
      <c r="B3592"/>
      <c r="C3592"/>
      <c r="D3592"/>
      <c r="E3592"/>
      <c r="F3592" s="61"/>
      <c r="G3592" s="196" t="e">
        <f>VLOOKUP(D3592,sku归属!A:B,2,0)</f>
        <v>#N/A</v>
      </c>
      <c r="K3592" s="193"/>
      <c r="L3592" s="194"/>
      <c r="M3592" s="195"/>
    </row>
    <row r="3593" spans="1:13" s="61" customFormat="1" customHeight="1">
      <c r="A3593"/>
      <c r="B3593"/>
      <c r="C3593"/>
      <c r="D3593"/>
      <c r="E3593"/>
      <c r="F3593" s="61"/>
      <c r="G3593" s="196" t="e">
        <f>VLOOKUP(D3593,sku归属!A:B,2,0)</f>
        <v>#N/A</v>
      </c>
      <c r="K3593" s="193"/>
      <c r="L3593" s="194"/>
      <c r="M3593" s="195"/>
    </row>
    <row r="3594" spans="1:13" s="61" customFormat="1" customHeight="1">
      <c r="A3594"/>
      <c r="B3594"/>
      <c r="C3594"/>
      <c r="D3594"/>
      <c r="E3594"/>
      <c r="F3594" s="61"/>
      <c r="G3594" s="196" t="e">
        <f>VLOOKUP(D3594,sku归属!A:B,2,0)</f>
        <v>#N/A</v>
      </c>
      <c r="K3594" s="193"/>
      <c r="L3594" s="194"/>
      <c r="M3594" s="195"/>
    </row>
    <row r="3595" spans="1:13" s="61" customFormat="1" customHeight="1">
      <c r="A3595"/>
      <c r="B3595"/>
      <c r="C3595"/>
      <c r="D3595"/>
      <c r="E3595"/>
      <c r="F3595" s="61"/>
      <c r="G3595" s="196" t="e">
        <f>VLOOKUP(D3595,sku归属!A:B,2,0)</f>
        <v>#N/A</v>
      </c>
      <c r="K3595" s="193"/>
      <c r="L3595" s="194"/>
      <c r="M3595" s="195"/>
    </row>
    <row r="3596" spans="1:13" s="61" customFormat="1" customHeight="1">
      <c r="A3596"/>
      <c r="B3596"/>
      <c r="C3596"/>
      <c r="D3596"/>
      <c r="E3596"/>
      <c r="F3596" s="61"/>
      <c r="G3596" s="196" t="e">
        <f>VLOOKUP(D3596,sku归属!A:B,2,0)</f>
        <v>#N/A</v>
      </c>
      <c r="K3596" s="193"/>
      <c r="L3596" s="194"/>
      <c r="M3596" s="195"/>
    </row>
    <row r="3597" spans="1:13" s="61" customFormat="1" customHeight="1">
      <c r="A3597"/>
      <c r="B3597"/>
      <c r="C3597"/>
      <c r="D3597"/>
      <c r="E3597"/>
      <c r="F3597" s="61"/>
      <c r="G3597" s="196" t="e">
        <f>VLOOKUP(D3597,sku归属!A:B,2,0)</f>
        <v>#N/A</v>
      </c>
      <c r="K3597" s="193"/>
      <c r="L3597" s="194"/>
      <c r="M3597" s="195"/>
    </row>
    <row r="3598" spans="1:13" s="61" customFormat="1" customHeight="1">
      <c r="A3598"/>
      <c r="B3598"/>
      <c r="C3598"/>
      <c r="D3598"/>
      <c r="E3598"/>
      <c r="F3598" s="61"/>
      <c r="G3598" s="196" t="e">
        <f>VLOOKUP(D3598,sku归属!A:B,2,0)</f>
        <v>#N/A</v>
      </c>
      <c r="K3598" s="193"/>
      <c r="L3598" s="194"/>
      <c r="M3598" s="195"/>
    </row>
    <row r="3599" spans="1:13" s="61" customFormat="1" customHeight="1">
      <c r="A3599"/>
      <c r="B3599"/>
      <c r="C3599"/>
      <c r="D3599"/>
      <c r="E3599"/>
      <c r="F3599" s="61"/>
      <c r="G3599" s="196" t="e">
        <f>VLOOKUP(D3599,sku归属!A:B,2,0)</f>
        <v>#N/A</v>
      </c>
      <c r="K3599" s="193"/>
      <c r="L3599" s="194"/>
      <c r="M3599" s="195"/>
    </row>
    <row r="3600" spans="1:13" s="61" customFormat="1" customHeight="1">
      <c r="A3600"/>
      <c r="B3600"/>
      <c r="C3600"/>
      <c r="D3600"/>
      <c r="E3600"/>
      <c r="F3600" s="61"/>
      <c r="G3600" s="196" t="e">
        <f>VLOOKUP(D3600,sku归属!A:B,2,0)</f>
        <v>#N/A</v>
      </c>
      <c r="K3600" s="193"/>
      <c r="L3600" s="194"/>
      <c r="M3600" s="195"/>
    </row>
    <row r="3601" spans="1:13" s="61" customFormat="1" customHeight="1">
      <c r="A3601"/>
      <c r="B3601"/>
      <c r="C3601"/>
      <c r="D3601"/>
      <c r="E3601"/>
      <c r="F3601" s="61"/>
      <c r="G3601" s="196" t="e">
        <f>VLOOKUP(D3601,sku归属!A:B,2,0)</f>
        <v>#N/A</v>
      </c>
      <c r="K3601" s="193"/>
      <c r="L3601" s="194"/>
      <c r="M3601" s="195"/>
    </row>
    <row r="3602" spans="1:13" s="61" customFormat="1" customHeight="1">
      <c r="A3602"/>
      <c r="B3602"/>
      <c r="C3602"/>
      <c r="D3602"/>
      <c r="E3602"/>
      <c r="F3602" s="61"/>
      <c r="G3602" s="196" t="e">
        <f>VLOOKUP(D3602,sku归属!A:B,2,0)</f>
        <v>#N/A</v>
      </c>
      <c r="K3602" s="193"/>
      <c r="L3602" s="194"/>
      <c r="M3602" s="195"/>
    </row>
    <row r="3603" spans="1:13" s="61" customFormat="1" customHeight="1">
      <c r="A3603"/>
      <c r="B3603"/>
      <c r="C3603"/>
      <c r="D3603"/>
      <c r="E3603"/>
      <c r="F3603" s="61"/>
      <c r="G3603" s="196" t="e">
        <f>VLOOKUP(D3603,sku归属!A:B,2,0)</f>
        <v>#N/A</v>
      </c>
      <c r="K3603" s="193"/>
      <c r="L3603" s="194"/>
      <c r="M3603" s="195"/>
    </row>
    <row r="3604" spans="1:13" s="61" customFormat="1" customHeight="1">
      <c r="A3604"/>
      <c r="B3604"/>
      <c r="C3604"/>
      <c r="D3604"/>
      <c r="E3604"/>
      <c r="F3604" s="61"/>
      <c r="G3604" s="196" t="e">
        <f>VLOOKUP(D3604,sku归属!A:B,2,0)</f>
        <v>#N/A</v>
      </c>
      <c r="K3604" s="193"/>
      <c r="L3604" s="194"/>
      <c r="M3604" s="195"/>
    </row>
    <row r="3605" spans="1:13" s="61" customFormat="1" customHeight="1">
      <c r="A3605"/>
      <c r="B3605"/>
      <c r="C3605"/>
      <c r="D3605"/>
      <c r="E3605"/>
      <c r="F3605" s="61"/>
      <c r="G3605" s="196" t="e">
        <f>VLOOKUP(D3605,sku归属!A:B,2,0)</f>
        <v>#N/A</v>
      </c>
      <c r="K3605" s="193"/>
      <c r="L3605" s="194"/>
      <c r="M3605" s="195"/>
    </row>
    <row r="3606" spans="1:13" s="61" customFormat="1" customHeight="1">
      <c r="A3606"/>
      <c r="B3606"/>
      <c r="C3606"/>
      <c r="D3606"/>
      <c r="E3606"/>
      <c r="F3606" s="61"/>
      <c r="G3606" s="196" t="e">
        <f>VLOOKUP(D3606,sku归属!A:B,2,0)</f>
        <v>#N/A</v>
      </c>
      <c r="K3606" s="193"/>
      <c r="L3606" s="194"/>
      <c r="M3606" s="195"/>
    </row>
    <row r="3607" spans="1:13" s="61" customFormat="1" customHeight="1">
      <c r="A3607"/>
      <c r="B3607"/>
      <c r="C3607"/>
      <c r="D3607"/>
      <c r="E3607"/>
      <c r="F3607" s="61"/>
      <c r="G3607" s="196" t="e">
        <f>VLOOKUP(D3607,sku归属!A:B,2,0)</f>
        <v>#N/A</v>
      </c>
      <c r="K3607" s="193"/>
      <c r="L3607" s="194"/>
      <c r="M3607" s="195"/>
    </row>
    <row r="3608" spans="1:13" s="61" customFormat="1" customHeight="1">
      <c r="A3608"/>
      <c r="B3608"/>
      <c r="C3608"/>
      <c r="D3608"/>
      <c r="E3608"/>
      <c r="F3608" s="61"/>
      <c r="G3608" s="196" t="e">
        <f>VLOOKUP(D3608,sku归属!A:B,2,0)</f>
        <v>#N/A</v>
      </c>
      <c r="K3608" s="193"/>
      <c r="L3608" s="194"/>
      <c r="M3608" s="195"/>
    </row>
    <row r="3609" spans="1:13" s="61" customFormat="1" customHeight="1">
      <c r="A3609"/>
      <c r="B3609"/>
      <c r="C3609"/>
      <c r="D3609"/>
      <c r="E3609"/>
      <c r="F3609" s="61"/>
      <c r="G3609" s="196" t="e">
        <f>VLOOKUP(D3609,sku归属!A:B,2,0)</f>
        <v>#N/A</v>
      </c>
      <c r="K3609" s="193"/>
      <c r="L3609" s="194"/>
      <c r="M3609" s="195"/>
    </row>
    <row r="3610" spans="1:13" s="61" customFormat="1" customHeight="1">
      <c r="A3610"/>
      <c r="B3610"/>
      <c r="C3610"/>
      <c r="D3610"/>
      <c r="E3610"/>
      <c r="F3610" s="61"/>
      <c r="G3610" s="196" t="e">
        <f>VLOOKUP(D3610,sku归属!A:B,2,0)</f>
        <v>#N/A</v>
      </c>
      <c r="K3610" s="193"/>
      <c r="L3610" s="194"/>
      <c r="M3610" s="195"/>
    </row>
    <row r="3611" spans="1:13" s="61" customFormat="1" customHeight="1">
      <c r="A3611"/>
      <c r="B3611"/>
      <c r="C3611"/>
      <c r="D3611"/>
      <c r="E3611"/>
      <c r="F3611" s="61"/>
      <c r="G3611" s="196" t="e">
        <f>VLOOKUP(D3611,sku归属!A:B,2,0)</f>
        <v>#N/A</v>
      </c>
      <c r="K3611" s="193"/>
      <c r="L3611" s="194"/>
      <c r="M3611" s="195"/>
    </row>
    <row r="3612" spans="1:13" s="61" customFormat="1" customHeight="1">
      <c r="A3612"/>
      <c r="B3612"/>
      <c r="C3612"/>
      <c r="D3612"/>
      <c r="E3612"/>
      <c r="F3612" s="61"/>
      <c r="G3612" s="196" t="e">
        <f>VLOOKUP(D3612,sku归属!A:B,2,0)</f>
        <v>#N/A</v>
      </c>
      <c r="K3612" s="193"/>
      <c r="L3612" s="194"/>
      <c r="M3612" s="195"/>
    </row>
    <row r="3613" spans="1:13" s="61" customFormat="1" customHeight="1">
      <c r="A3613"/>
      <c r="B3613"/>
      <c r="C3613"/>
      <c r="D3613"/>
      <c r="E3613"/>
      <c r="F3613" s="61"/>
      <c r="G3613" s="196" t="e">
        <f>VLOOKUP(D3613,sku归属!A:B,2,0)</f>
        <v>#N/A</v>
      </c>
      <c r="K3613" s="193"/>
      <c r="L3613" s="194"/>
      <c r="M3613" s="195"/>
    </row>
    <row r="3614" spans="1:13" s="61" customFormat="1" customHeight="1">
      <c r="A3614"/>
      <c r="B3614"/>
      <c r="C3614"/>
      <c r="D3614"/>
      <c r="E3614"/>
      <c r="F3614" s="61"/>
      <c r="G3614" s="196" t="e">
        <f>VLOOKUP(D3614,sku归属!A:B,2,0)</f>
        <v>#N/A</v>
      </c>
      <c r="K3614" s="193"/>
      <c r="L3614" s="194"/>
      <c r="M3614" s="195"/>
    </row>
    <row r="3615" spans="1:13" s="61" customFormat="1" customHeight="1">
      <c r="A3615"/>
      <c r="B3615"/>
      <c r="C3615"/>
      <c r="D3615"/>
      <c r="E3615"/>
      <c r="F3615" s="61"/>
      <c r="G3615" s="196" t="e">
        <f>VLOOKUP(D3615,sku归属!A:B,2,0)</f>
        <v>#N/A</v>
      </c>
      <c r="K3615" s="193"/>
      <c r="L3615" s="194"/>
      <c r="M3615" s="195"/>
    </row>
    <row r="3616" spans="1:13" s="61" customFormat="1" customHeight="1">
      <c r="A3616"/>
      <c r="B3616"/>
      <c r="C3616"/>
      <c r="D3616"/>
      <c r="E3616"/>
      <c r="F3616" s="61"/>
      <c r="G3616" s="196" t="e">
        <f>VLOOKUP(D3616,sku归属!A:B,2,0)</f>
        <v>#N/A</v>
      </c>
      <c r="K3616" s="193"/>
      <c r="L3616" s="194"/>
      <c r="M3616" s="195"/>
    </row>
    <row r="3617" spans="1:13" s="61" customFormat="1" customHeight="1">
      <c r="A3617"/>
      <c r="B3617"/>
      <c r="C3617"/>
      <c r="D3617"/>
      <c r="E3617"/>
      <c r="F3617" s="61"/>
      <c r="G3617" s="196" t="e">
        <f>VLOOKUP(D3617,sku归属!A:B,2,0)</f>
        <v>#N/A</v>
      </c>
      <c r="K3617" s="193"/>
      <c r="L3617" s="194"/>
      <c r="M3617" s="195"/>
    </row>
    <row r="3618" spans="1:13" s="61" customFormat="1" customHeight="1">
      <c r="A3618"/>
      <c r="B3618"/>
      <c r="C3618"/>
      <c r="D3618"/>
      <c r="E3618"/>
      <c r="F3618" s="61"/>
      <c r="G3618" s="196" t="e">
        <f>VLOOKUP(D3618,sku归属!A:B,2,0)</f>
        <v>#N/A</v>
      </c>
      <c r="K3618" s="193"/>
      <c r="L3618" s="194"/>
      <c r="M3618" s="195"/>
    </row>
    <row r="3619" spans="1:13" s="61" customFormat="1" customHeight="1">
      <c r="A3619"/>
      <c r="B3619"/>
      <c r="C3619"/>
      <c r="D3619"/>
      <c r="E3619"/>
      <c r="F3619" s="61"/>
      <c r="G3619" s="196" t="e">
        <f>VLOOKUP(D3619,sku归属!A:B,2,0)</f>
        <v>#N/A</v>
      </c>
      <c r="K3619" s="193"/>
      <c r="L3619" s="194"/>
      <c r="M3619" s="195"/>
    </row>
    <row r="3620" spans="1:13" s="61" customFormat="1" customHeight="1">
      <c r="A3620"/>
      <c r="B3620"/>
      <c r="C3620"/>
      <c r="D3620"/>
      <c r="E3620"/>
      <c r="F3620" s="61"/>
      <c r="G3620" s="196" t="e">
        <f>VLOOKUP(D3620,sku归属!A:B,2,0)</f>
        <v>#N/A</v>
      </c>
      <c r="K3620" s="193"/>
      <c r="L3620" s="194"/>
      <c r="M3620" s="195"/>
    </row>
    <row r="3621" spans="1:13" s="61" customFormat="1" customHeight="1">
      <c r="A3621"/>
      <c r="B3621"/>
      <c r="C3621"/>
      <c r="D3621"/>
      <c r="E3621"/>
      <c r="F3621" s="61"/>
      <c r="G3621" s="196" t="e">
        <f>VLOOKUP(D3621,sku归属!A:B,2,0)</f>
        <v>#N/A</v>
      </c>
      <c r="K3621" s="193"/>
      <c r="L3621" s="194"/>
      <c r="M3621" s="195"/>
    </row>
    <row r="3622" spans="1:13" s="61" customFormat="1" customHeight="1">
      <c r="A3622"/>
      <c r="B3622"/>
      <c r="C3622"/>
      <c r="D3622"/>
      <c r="E3622"/>
      <c r="F3622" s="61"/>
      <c r="G3622" s="196" t="e">
        <f>VLOOKUP(D3622,sku归属!A:B,2,0)</f>
        <v>#N/A</v>
      </c>
      <c r="K3622" s="193"/>
      <c r="L3622" s="194"/>
      <c r="M3622" s="195"/>
    </row>
    <row r="3623" spans="1:13" s="61" customFormat="1" customHeight="1">
      <c r="A3623"/>
      <c r="B3623"/>
      <c r="C3623"/>
      <c r="D3623"/>
      <c r="E3623"/>
      <c r="F3623" s="61"/>
      <c r="G3623" s="196" t="e">
        <f>VLOOKUP(D3623,sku归属!A:B,2,0)</f>
        <v>#N/A</v>
      </c>
      <c r="K3623" s="193"/>
      <c r="L3623" s="194"/>
      <c r="M3623" s="195"/>
    </row>
    <row r="3624" spans="1:13" s="61" customFormat="1" customHeight="1">
      <c r="A3624"/>
      <c r="B3624"/>
      <c r="C3624"/>
      <c r="D3624"/>
      <c r="E3624"/>
      <c r="F3624" s="61"/>
      <c r="G3624" s="196" t="e">
        <f>VLOOKUP(D3624,sku归属!A:B,2,0)</f>
        <v>#N/A</v>
      </c>
      <c r="K3624" s="193"/>
      <c r="L3624" s="194"/>
      <c r="M3624" s="195"/>
    </row>
    <row r="3625" spans="1:13" s="61" customFormat="1" customHeight="1">
      <c r="A3625"/>
      <c r="B3625"/>
      <c r="C3625"/>
      <c r="D3625"/>
      <c r="E3625"/>
      <c r="F3625" s="61"/>
      <c r="G3625" s="196" t="e">
        <f>VLOOKUP(D3625,sku归属!A:B,2,0)</f>
        <v>#N/A</v>
      </c>
      <c r="K3625" s="193"/>
      <c r="L3625" s="194"/>
      <c r="M3625" s="195"/>
    </row>
    <row r="3626" spans="1:13" s="61" customFormat="1" customHeight="1">
      <c r="A3626"/>
      <c r="B3626"/>
      <c r="C3626"/>
      <c r="D3626"/>
      <c r="E3626"/>
      <c r="F3626" s="61"/>
      <c r="G3626" s="196" t="e">
        <f>VLOOKUP(D3626,sku归属!A:B,2,0)</f>
        <v>#N/A</v>
      </c>
      <c r="K3626" s="193"/>
      <c r="L3626" s="194"/>
      <c r="M3626" s="195"/>
    </row>
    <row r="3627" spans="1:13" s="61" customFormat="1" customHeight="1">
      <c r="A3627"/>
      <c r="B3627"/>
      <c r="C3627"/>
      <c r="D3627"/>
      <c r="E3627"/>
      <c r="F3627" s="61"/>
      <c r="G3627" s="196" t="e">
        <f>VLOOKUP(D3627,sku归属!A:B,2,0)</f>
        <v>#N/A</v>
      </c>
      <c r="K3627" s="193"/>
      <c r="L3627" s="194"/>
      <c r="M3627" s="195"/>
    </row>
    <row r="3628" spans="1:13" s="61" customFormat="1" customHeight="1">
      <c r="A3628"/>
      <c r="B3628"/>
      <c r="C3628"/>
      <c r="D3628"/>
      <c r="E3628"/>
      <c r="F3628" s="61"/>
      <c r="G3628" s="196" t="e">
        <f>VLOOKUP(D3628,sku归属!A:B,2,0)</f>
        <v>#N/A</v>
      </c>
      <c r="K3628" s="193"/>
      <c r="L3628" s="194"/>
      <c r="M3628" s="195"/>
    </row>
    <row r="3629" spans="1:13" s="61" customFormat="1" customHeight="1">
      <c r="A3629"/>
      <c r="B3629"/>
      <c r="C3629"/>
      <c r="D3629"/>
      <c r="E3629"/>
      <c r="F3629" s="61"/>
      <c r="G3629" s="196" t="e">
        <f>VLOOKUP(D3629,sku归属!A:B,2,0)</f>
        <v>#N/A</v>
      </c>
      <c r="K3629" s="193"/>
      <c r="L3629" s="194"/>
      <c r="M3629" s="195"/>
    </row>
    <row r="3630" spans="1:13" s="61" customFormat="1" customHeight="1">
      <c r="A3630"/>
      <c r="B3630"/>
      <c r="C3630"/>
      <c r="D3630"/>
      <c r="E3630"/>
      <c r="F3630" s="61"/>
      <c r="G3630" s="196" t="e">
        <f>VLOOKUP(D3630,sku归属!A:B,2,0)</f>
        <v>#N/A</v>
      </c>
      <c r="K3630" s="193"/>
      <c r="L3630" s="194"/>
      <c r="M3630" s="195"/>
    </row>
    <row r="3631" spans="1:13" s="61" customFormat="1" customHeight="1">
      <c r="A3631"/>
      <c r="B3631"/>
      <c r="C3631"/>
      <c r="D3631"/>
      <c r="E3631"/>
      <c r="F3631" s="61"/>
      <c r="G3631" s="196" t="e">
        <f>VLOOKUP(D3631,sku归属!A:B,2,0)</f>
        <v>#N/A</v>
      </c>
      <c r="K3631" s="193"/>
      <c r="L3631" s="194"/>
      <c r="M3631" s="195"/>
    </row>
    <row r="3632" spans="1:13" s="61" customFormat="1" customHeight="1">
      <c r="A3632"/>
      <c r="B3632"/>
      <c r="C3632"/>
      <c r="D3632"/>
      <c r="E3632"/>
      <c r="F3632" s="61"/>
      <c r="G3632" s="196" t="e">
        <f>VLOOKUP(D3632,sku归属!A:B,2,0)</f>
        <v>#N/A</v>
      </c>
      <c r="K3632" s="193"/>
      <c r="L3632" s="194"/>
      <c r="M3632" s="195"/>
    </row>
    <row r="3633" spans="1:13" s="61" customFormat="1" customHeight="1">
      <c r="A3633"/>
      <c r="B3633"/>
      <c r="C3633"/>
      <c r="D3633"/>
      <c r="E3633"/>
      <c r="F3633" s="61"/>
      <c r="G3633" s="196" t="e">
        <f>VLOOKUP(D3633,sku归属!A:B,2,0)</f>
        <v>#N/A</v>
      </c>
      <c r="K3633" s="193"/>
      <c r="L3633" s="194"/>
      <c r="M3633" s="195"/>
    </row>
    <row r="3634" spans="1:13" s="61" customFormat="1" customHeight="1">
      <c r="A3634"/>
      <c r="B3634"/>
      <c r="C3634"/>
      <c r="D3634"/>
      <c r="E3634"/>
      <c r="F3634" s="61"/>
      <c r="G3634" s="196" t="e">
        <f>VLOOKUP(D3634,sku归属!A:B,2,0)</f>
        <v>#N/A</v>
      </c>
      <c r="K3634" s="193"/>
      <c r="L3634" s="194"/>
      <c r="M3634" s="195"/>
    </row>
    <row r="3635" spans="1:13" s="61" customFormat="1" customHeight="1">
      <c r="A3635"/>
      <c r="B3635"/>
      <c r="C3635"/>
      <c r="D3635"/>
      <c r="E3635"/>
      <c r="F3635" s="61"/>
      <c r="G3635" s="196" t="e">
        <f>VLOOKUP(D3635,sku归属!A:B,2,0)</f>
        <v>#N/A</v>
      </c>
      <c r="K3635" s="193"/>
      <c r="L3635" s="194"/>
      <c r="M3635" s="195"/>
    </row>
    <row r="3636" spans="1:13" s="61" customFormat="1" customHeight="1">
      <c r="A3636"/>
      <c r="B3636"/>
      <c r="C3636"/>
      <c r="D3636"/>
      <c r="E3636"/>
      <c r="F3636" s="61"/>
      <c r="G3636" s="196" t="e">
        <f>VLOOKUP(D3636,sku归属!A:B,2,0)</f>
        <v>#N/A</v>
      </c>
      <c r="K3636" s="193"/>
      <c r="L3636" s="194"/>
      <c r="M3636" s="195"/>
    </row>
    <row r="3637" spans="1:13" s="61" customFormat="1" customHeight="1">
      <c r="A3637"/>
      <c r="B3637"/>
      <c r="C3637"/>
      <c r="D3637"/>
      <c r="E3637"/>
      <c r="F3637" s="61"/>
      <c r="G3637" s="196" t="e">
        <f>VLOOKUP(D3637,sku归属!A:B,2,0)</f>
        <v>#N/A</v>
      </c>
      <c r="K3637" s="193"/>
      <c r="L3637" s="194"/>
      <c r="M3637" s="195"/>
    </row>
    <row r="3638" spans="1:13" s="61" customFormat="1" customHeight="1">
      <c r="A3638"/>
      <c r="B3638"/>
      <c r="C3638"/>
      <c r="D3638"/>
      <c r="E3638"/>
      <c r="F3638" s="61"/>
      <c r="G3638" s="196" t="e">
        <f>VLOOKUP(D3638,sku归属!A:B,2,0)</f>
        <v>#N/A</v>
      </c>
      <c r="K3638" s="193"/>
      <c r="L3638" s="194"/>
      <c r="M3638" s="195"/>
    </row>
    <row r="3639" spans="1:13" s="61" customFormat="1" customHeight="1">
      <c r="A3639"/>
      <c r="B3639"/>
      <c r="C3639"/>
      <c r="D3639"/>
      <c r="E3639"/>
      <c r="F3639" s="61"/>
      <c r="G3639" s="196" t="e">
        <f>VLOOKUP(D3639,sku归属!A:B,2,0)</f>
        <v>#N/A</v>
      </c>
      <c r="K3639" s="193"/>
      <c r="L3639" s="194"/>
      <c r="M3639" s="195"/>
    </row>
    <row r="3640" spans="1:13" s="61" customFormat="1" customHeight="1">
      <c r="A3640"/>
      <c r="B3640"/>
      <c r="C3640"/>
      <c r="D3640"/>
      <c r="E3640"/>
      <c r="F3640" s="61"/>
      <c r="G3640" s="196" t="e">
        <f>VLOOKUP(D3640,sku归属!A:B,2,0)</f>
        <v>#N/A</v>
      </c>
      <c r="K3640" s="193"/>
      <c r="L3640" s="194"/>
      <c r="M3640" s="195"/>
    </row>
    <row r="3641" spans="1:13" s="61" customFormat="1" customHeight="1">
      <c r="A3641"/>
      <c r="B3641"/>
      <c r="C3641"/>
      <c r="D3641"/>
      <c r="E3641"/>
      <c r="F3641" s="61"/>
      <c r="G3641" s="196" t="e">
        <f>VLOOKUP(D3641,sku归属!A:B,2,0)</f>
        <v>#N/A</v>
      </c>
      <c r="K3641" s="193"/>
      <c r="L3641" s="194"/>
      <c r="M3641" s="195"/>
    </row>
    <row r="3642" spans="1:13" s="61" customFormat="1" customHeight="1">
      <c r="A3642"/>
      <c r="B3642"/>
      <c r="C3642"/>
      <c r="D3642"/>
      <c r="E3642"/>
      <c r="F3642" s="61"/>
      <c r="G3642" s="196" t="e">
        <f>VLOOKUP(D3642,sku归属!A:B,2,0)</f>
        <v>#N/A</v>
      </c>
      <c r="K3642" s="193"/>
      <c r="L3642" s="194"/>
      <c r="M3642" s="195"/>
    </row>
    <row r="3643" spans="1:13" s="61" customFormat="1" customHeight="1">
      <c r="A3643"/>
      <c r="B3643"/>
      <c r="C3643"/>
      <c r="D3643"/>
      <c r="E3643"/>
      <c r="F3643" s="61"/>
      <c r="G3643" s="196" t="e">
        <f>VLOOKUP(D3643,sku归属!A:B,2,0)</f>
        <v>#N/A</v>
      </c>
      <c r="K3643" s="193"/>
      <c r="L3643" s="194"/>
      <c r="M3643" s="195"/>
    </row>
    <row r="3644" spans="1:13" s="61" customFormat="1" customHeight="1">
      <c r="A3644"/>
      <c r="B3644"/>
      <c r="C3644"/>
      <c r="D3644"/>
      <c r="E3644"/>
      <c r="F3644" s="61"/>
      <c r="G3644" s="196" t="e">
        <f>VLOOKUP(D3644,sku归属!A:B,2,0)</f>
        <v>#N/A</v>
      </c>
      <c r="K3644" s="193"/>
      <c r="L3644" s="194"/>
      <c r="M3644" s="195"/>
    </row>
    <row r="3645" spans="1:13" s="61" customFormat="1" customHeight="1">
      <c r="A3645"/>
      <c r="B3645"/>
      <c r="C3645"/>
      <c r="D3645"/>
      <c r="E3645"/>
      <c r="F3645" s="61"/>
      <c r="G3645" s="196" t="e">
        <f>VLOOKUP(D3645,sku归属!A:B,2,0)</f>
        <v>#N/A</v>
      </c>
      <c r="K3645" s="193"/>
      <c r="L3645" s="194"/>
      <c r="M3645" s="195"/>
    </row>
    <row r="3646" spans="1:13" s="61" customFormat="1" customHeight="1">
      <c r="A3646"/>
      <c r="B3646"/>
      <c r="C3646"/>
      <c r="D3646"/>
      <c r="E3646"/>
      <c r="F3646" s="61"/>
      <c r="G3646" s="196" t="e">
        <f>VLOOKUP(D3646,sku归属!A:B,2,0)</f>
        <v>#N/A</v>
      </c>
      <c r="K3646" s="193"/>
      <c r="L3646" s="194"/>
      <c r="M3646" s="195"/>
    </row>
    <row r="3647" spans="1:13" s="61" customFormat="1" customHeight="1">
      <c r="A3647"/>
      <c r="B3647"/>
      <c r="C3647"/>
      <c r="D3647"/>
      <c r="E3647"/>
      <c r="F3647" s="61"/>
      <c r="G3647" s="196" t="e">
        <f>VLOOKUP(D3647,sku归属!A:B,2,0)</f>
        <v>#N/A</v>
      </c>
      <c r="K3647" s="193"/>
      <c r="L3647" s="194"/>
      <c r="M3647" s="195"/>
    </row>
    <row r="3648" spans="1:13" s="61" customFormat="1" customHeight="1">
      <c r="A3648"/>
      <c r="B3648"/>
      <c r="C3648"/>
      <c r="D3648"/>
      <c r="E3648"/>
      <c r="F3648" s="61"/>
      <c r="G3648" s="196" t="e">
        <f>VLOOKUP(D3648,sku归属!A:B,2,0)</f>
        <v>#N/A</v>
      </c>
      <c r="K3648" s="193"/>
      <c r="L3648" s="194"/>
      <c r="M3648" s="195"/>
    </row>
    <row r="3649" spans="1:13" s="61" customFormat="1" customHeight="1">
      <c r="A3649"/>
      <c r="B3649"/>
      <c r="C3649"/>
      <c r="D3649"/>
      <c r="E3649"/>
      <c r="F3649" s="61"/>
      <c r="G3649" s="196" t="e">
        <f>VLOOKUP(D3649,sku归属!A:B,2,0)</f>
        <v>#N/A</v>
      </c>
      <c r="K3649" s="193"/>
      <c r="L3649" s="194"/>
      <c r="M3649" s="195"/>
    </row>
    <row r="3650" spans="1:13" s="61" customFormat="1" customHeight="1">
      <c r="A3650"/>
      <c r="B3650"/>
      <c r="C3650"/>
      <c r="D3650"/>
      <c r="E3650"/>
      <c r="F3650" s="61"/>
      <c r="G3650" s="196" t="e">
        <f>VLOOKUP(D3650,sku归属!A:B,2,0)</f>
        <v>#N/A</v>
      </c>
      <c r="K3650" s="193"/>
      <c r="L3650" s="194"/>
      <c r="M3650" s="195"/>
    </row>
    <row r="3651" spans="1:13" s="61" customFormat="1" customHeight="1">
      <c r="A3651"/>
      <c r="B3651"/>
      <c r="C3651"/>
      <c r="D3651"/>
      <c r="E3651"/>
      <c r="F3651" s="61"/>
      <c r="G3651" s="196" t="e">
        <f>VLOOKUP(D3651,sku归属!A:B,2,0)</f>
        <v>#N/A</v>
      </c>
      <c r="K3651" s="193"/>
      <c r="L3651" s="194"/>
      <c r="M3651" s="195"/>
    </row>
    <row r="3652" spans="1:13" s="61" customFormat="1" customHeight="1">
      <c r="A3652"/>
      <c r="B3652"/>
      <c r="C3652"/>
      <c r="D3652"/>
      <c r="E3652"/>
      <c r="F3652" s="61"/>
      <c r="G3652" s="196" t="e">
        <f>VLOOKUP(D3652,sku归属!A:B,2,0)</f>
        <v>#N/A</v>
      </c>
      <c r="K3652" s="193"/>
      <c r="L3652" s="194"/>
      <c r="M3652" s="195"/>
    </row>
    <row r="3653" spans="1:13" s="61" customFormat="1" customHeight="1">
      <c r="A3653"/>
      <c r="B3653"/>
      <c r="C3653"/>
      <c r="D3653"/>
      <c r="E3653"/>
      <c r="F3653" s="61"/>
      <c r="G3653" s="196" t="e">
        <f>VLOOKUP(D3653,sku归属!A:B,2,0)</f>
        <v>#N/A</v>
      </c>
      <c r="K3653" s="193"/>
      <c r="L3653" s="194"/>
      <c r="M3653" s="195"/>
    </row>
    <row r="3654" spans="1:13" s="61" customFormat="1" customHeight="1">
      <c r="A3654"/>
      <c r="B3654"/>
      <c r="C3654"/>
      <c r="D3654"/>
      <c r="E3654"/>
      <c r="F3654" s="61"/>
      <c r="G3654" s="196" t="e">
        <f>VLOOKUP(D3654,sku归属!A:B,2,0)</f>
        <v>#N/A</v>
      </c>
      <c r="K3654" s="193"/>
      <c r="L3654" s="194"/>
      <c r="M3654" s="195"/>
    </row>
    <row r="3655" spans="1:13" s="61" customFormat="1" customHeight="1">
      <c r="A3655"/>
      <c r="B3655"/>
      <c r="C3655"/>
      <c r="D3655"/>
      <c r="E3655"/>
      <c r="F3655" s="61"/>
      <c r="G3655" s="196" t="e">
        <f>VLOOKUP(D3655,sku归属!A:B,2,0)</f>
        <v>#N/A</v>
      </c>
      <c r="K3655" s="193"/>
      <c r="L3655" s="194"/>
      <c r="M3655" s="195"/>
    </row>
    <row r="3656" spans="1:13" s="61" customFormat="1" customHeight="1">
      <c r="A3656"/>
      <c r="B3656"/>
      <c r="C3656"/>
      <c r="D3656"/>
      <c r="E3656"/>
      <c r="F3656" s="61"/>
      <c r="G3656" s="196" t="e">
        <f>VLOOKUP(D3656,sku归属!A:B,2,0)</f>
        <v>#N/A</v>
      </c>
      <c r="K3656" s="193"/>
      <c r="L3656" s="194"/>
      <c r="M3656" s="195"/>
    </row>
    <row r="3657" spans="1:13" s="61" customFormat="1" customHeight="1">
      <c r="A3657"/>
      <c r="B3657"/>
      <c r="C3657"/>
      <c r="D3657"/>
      <c r="E3657"/>
      <c r="F3657" s="61"/>
      <c r="G3657" s="196" t="e">
        <f>VLOOKUP(D3657,sku归属!A:B,2,0)</f>
        <v>#N/A</v>
      </c>
      <c r="K3657" s="193"/>
      <c r="L3657" s="194"/>
      <c r="M3657" s="195"/>
    </row>
    <row r="3658" spans="1:13" s="61" customFormat="1" customHeight="1">
      <c r="A3658"/>
      <c r="B3658"/>
      <c r="C3658"/>
      <c r="D3658"/>
      <c r="E3658"/>
      <c r="F3658" s="61"/>
      <c r="G3658" s="196" t="e">
        <f>VLOOKUP(D3658,sku归属!A:B,2,0)</f>
        <v>#N/A</v>
      </c>
      <c r="K3658" s="193"/>
      <c r="L3658" s="194"/>
      <c r="M3658" s="195"/>
    </row>
    <row r="3659" spans="1:13" s="61" customFormat="1" customHeight="1">
      <c r="A3659"/>
      <c r="B3659"/>
      <c r="C3659"/>
      <c r="D3659"/>
      <c r="E3659"/>
      <c r="F3659" s="61"/>
      <c r="G3659" s="196" t="e">
        <f>VLOOKUP(D3659,sku归属!A:B,2,0)</f>
        <v>#N/A</v>
      </c>
      <c r="K3659" s="193"/>
      <c r="L3659" s="194"/>
      <c r="M3659" s="195"/>
    </row>
    <row r="3660" spans="1:13" s="61" customFormat="1" customHeight="1">
      <c r="A3660"/>
      <c r="B3660"/>
      <c r="C3660"/>
      <c r="D3660"/>
      <c r="E3660"/>
      <c r="F3660" s="61"/>
      <c r="G3660" s="196" t="e">
        <f>VLOOKUP(D3660,sku归属!A:B,2,0)</f>
        <v>#N/A</v>
      </c>
      <c r="K3660" s="193"/>
      <c r="L3660" s="194"/>
      <c r="M3660" s="195"/>
    </row>
    <row r="3661" spans="1:13" s="61" customFormat="1" customHeight="1">
      <c r="A3661"/>
      <c r="B3661"/>
      <c r="C3661"/>
      <c r="D3661"/>
      <c r="E3661"/>
      <c r="F3661" s="61"/>
      <c r="G3661" s="196" t="e">
        <f>VLOOKUP(D3661,sku归属!A:B,2,0)</f>
        <v>#N/A</v>
      </c>
      <c r="K3661" s="193"/>
      <c r="L3661" s="194"/>
      <c r="M3661" s="195"/>
    </row>
    <row r="3662" spans="1:13" s="61" customFormat="1" customHeight="1">
      <c r="A3662"/>
      <c r="B3662"/>
      <c r="C3662"/>
      <c r="D3662"/>
      <c r="E3662"/>
      <c r="F3662" s="61"/>
      <c r="G3662" s="196" t="e">
        <f>VLOOKUP(D3662,sku归属!A:B,2,0)</f>
        <v>#N/A</v>
      </c>
      <c r="K3662" s="193"/>
      <c r="L3662" s="194"/>
      <c r="M3662" s="195"/>
    </row>
    <row r="3663" spans="1:13" s="61" customFormat="1" customHeight="1">
      <c r="A3663"/>
      <c r="B3663"/>
      <c r="C3663"/>
      <c r="D3663"/>
      <c r="E3663"/>
      <c r="F3663" s="61"/>
      <c r="G3663" s="196" t="e">
        <f>VLOOKUP(D3663,sku归属!A:B,2,0)</f>
        <v>#N/A</v>
      </c>
      <c r="K3663" s="193"/>
      <c r="L3663" s="194"/>
      <c r="M3663" s="195"/>
    </row>
    <row r="3664" spans="1:13" s="61" customFormat="1" customHeight="1">
      <c r="A3664"/>
      <c r="B3664"/>
      <c r="C3664"/>
      <c r="D3664"/>
      <c r="E3664"/>
      <c r="F3664" s="61"/>
      <c r="G3664" s="196" t="e">
        <f>VLOOKUP(D3664,sku归属!A:B,2,0)</f>
        <v>#N/A</v>
      </c>
      <c r="K3664" s="193"/>
      <c r="L3664" s="194"/>
      <c r="M3664" s="195"/>
    </row>
    <row r="3665" spans="1:13" s="61" customFormat="1" customHeight="1">
      <c r="A3665"/>
      <c r="B3665"/>
      <c r="C3665"/>
      <c r="D3665"/>
      <c r="E3665"/>
      <c r="F3665" s="61"/>
      <c r="G3665" s="196" t="e">
        <f>VLOOKUP(D3665,sku归属!A:B,2,0)</f>
        <v>#N/A</v>
      </c>
      <c r="K3665" s="193"/>
      <c r="L3665" s="194"/>
      <c r="M3665" s="195"/>
    </row>
    <row r="3666" spans="1:13" s="61" customFormat="1" customHeight="1">
      <c r="A3666"/>
      <c r="B3666"/>
      <c r="C3666"/>
      <c r="D3666"/>
      <c r="E3666"/>
      <c r="F3666" s="61"/>
      <c r="G3666" s="196" t="e">
        <f>VLOOKUP(D3666,sku归属!A:B,2,0)</f>
        <v>#N/A</v>
      </c>
      <c r="K3666" s="193"/>
      <c r="L3666" s="194"/>
      <c r="M3666" s="195"/>
    </row>
    <row r="3667" spans="1:13" s="61" customFormat="1" customHeight="1">
      <c r="A3667"/>
      <c r="B3667"/>
      <c r="C3667"/>
      <c r="D3667"/>
      <c r="E3667"/>
      <c r="F3667" s="61"/>
      <c r="G3667" s="196" t="e">
        <f>VLOOKUP(D3667,sku归属!A:B,2,0)</f>
        <v>#N/A</v>
      </c>
      <c r="K3667" s="193"/>
      <c r="L3667" s="194"/>
      <c r="M3667" s="195"/>
    </row>
    <row r="3668" spans="1:13" s="61" customFormat="1" customHeight="1">
      <c r="A3668"/>
      <c r="B3668"/>
      <c r="C3668"/>
      <c r="D3668"/>
      <c r="E3668"/>
      <c r="F3668" s="61"/>
      <c r="G3668" s="196" t="e">
        <f>VLOOKUP(D3668,sku归属!A:B,2,0)</f>
        <v>#N/A</v>
      </c>
      <c r="K3668" s="193"/>
      <c r="L3668" s="194"/>
      <c r="M3668" s="195"/>
    </row>
    <row r="3669" spans="1:13" s="61" customFormat="1" customHeight="1">
      <c r="A3669"/>
      <c r="B3669"/>
      <c r="C3669"/>
      <c r="D3669"/>
      <c r="E3669"/>
      <c r="F3669" s="61"/>
      <c r="G3669" s="196" t="e">
        <f>VLOOKUP(D3669,sku归属!A:B,2,0)</f>
        <v>#N/A</v>
      </c>
      <c r="K3669" s="193"/>
      <c r="L3669" s="194"/>
      <c r="M3669" s="195"/>
    </row>
    <row r="3670" spans="1:13" s="61" customFormat="1" customHeight="1">
      <c r="A3670"/>
      <c r="B3670"/>
      <c r="C3670"/>
      <c r="D3670"/>
      <c r="E3670"/>
      <c r="F3670" s="61"/>
      <c r="G3670" s="196" t="e">
        <f>VLOOKUP(D3670,sku归属!A:B,2,0)</f>
        <v>#N/A</v>
      </c>
      <c r="K3670" s="193"/>
      <c r="L3670" s="194"/>
      <c r="M3670" s="195"/>
    </row>
    <row r="3671" spans="1:13" s="61" customFormat="1" customHeight="1">
      <c r="A3671"/>
      <c r="B3671"/>
      <c r="C3671"/>
      <c r="D3671"/>
      <c r="E3671"/>
      <c r="F3671" s="61"/>
      <c r="G3671" s="196" t="e">
        <f>VLOOKUP(D3671,sku归属!A:B,2,0)</f>
        <v>#N/A</v>
      </c>
      <c r="K3671" s="193"/>
      <c r="L3671" s="194"/>
      <c r="M3671" s="195"/>
    </row>
    <row r="3672" spans="1:13" s="61" customFormat="1" customHeight="1">
      <c r="A3672"/>
      <c r="B3672"/>
      <c r="C3672"/>
      <c r="D3672"/>
      <c r="E3672"/>
      <c r="F3672" s="61"/>
      <c r="G3672" s="196" t="e">
        <f>VLOOKUP(D3672,sku归属!A:B,2,0)</f>
        <v>#N/A</v>
      </c>
      <c r="K3672" s="193"/>
      <c r="L3672" s="194"/>
      <c r="M3672" s="195"/>
    </row>
    <row r="3673" spans="1:13" s="61" customFormat="1" customHeight="1">
      <c r="A3673"/>
      <c r="B3673"/>
      <c r="C3673"/>
      <c r="D3673"/>
      <c r="E3673"/>
      <c r="F3673" s="61"/>
      <c r="G3673" s="196" t="e">
        <f>VLOOKUP(D3673,sku归属!A:B,2,0)</f>
        <v>#N/A</v>
      </c>
      <c r="K3673" s="193"/>
      <c r="L3673" s="194"/>
      <c r="M3673" s="195"/>
    </row>
    <row r="3674" spans="1:13" s="61" customFormat="1" customHeight="1">
      <c r="A3674"/>
      <c r="B3674"/>
      <c r="C3674"/>
      <c r="D3674"/>
      <c r="E3674"/>
      <c r="F3674" s="61"/>
      <c r="G3674" s="196" t="e">
        <f>VLOOKUP(D3674,sku归属!A:B,2,0)</f>
        <v>#N/A</v>
      </c>
      <c r="K3674" s="193"/>
      <c r="L3674" s="194"/>
      <c r="M3674" s="195"/>
    </row>
    <row r="3675" spans="1:13" s="61" customFormat="1" customHeight="1">
      <c r="A3675"/>
      <c r="B3675"/>
      <c r="C3675"/>
      <c r="D3675"/>
      <c r="E3675"/>
      <c r="F3675" s="61"/>
      <c r="G3675" s="196" t="e">
        <f>VLOOKUP(D3675,sku归属!A:B,2,0)</f>
        <v>#N/A</v>
      </c>
      <c r="K3675" s="193"/>
      <c r="L3675" s="194"/>
      <c r="M3675" s="195"/>
    </row>
    <row r="3676" spans="1:13" s="61" customFormat="1" customHeight="1">
      <c r="A3676"/>
      <c r="B3676"/>
      <c r="C3676"/>
      <c r="D3676"/>
      <c r="E3676"/>
      <c r="F3676" s="61"/>
      <c r="G3676" s="196" t="e">
        <f>VLOOKUP(D3676,sku归属!A:B,2,0)</f>
        <v>#N/A</v>
      </c>
      <c r="K3676" s="193"/>
      <c r="L3676" s="194"/>
      <c r="M3676" s="195"/>
    </row>
    <row r="3677" spans="1:13" s="61" customFormat="1" customHeight="1">
      <c r="A3677"/>
      <c r="B3677"/>
      <c r="C3677"/>
      <c r="D3677"/>
      <c r="E3677"/>
      <c r="F3677" s="61"/>
      <c r="G3677" s="196" t="e">
        <f>VLOOKUP(D3677,sku归属!A:B,2,0)</f>
        <v>#N/A</v>
      </c>
      <c r="K3677" s="193"/>
      <c r="L3677" s="194"/>
      <c r="M3677" s="195"/>
    </row>
    <row r="3678" spans="1:13" s="61" customFormat="1" customHeight="1">
      <c r="A3678"/>
      <c r="B3678"/>
      <c r="C3678"/>
      <c r="D3678"/>
      <c r="E3678"/>
      <c r="F3678" s="61"/>
      <c r="G3678" s="196" t="e">
        <f>VLOOKUP(D3678,sku归属!A:B,2,0)</f>
        <v>#N/A</v>
      </c>
      <c r="K3678" s="193"/>
      <c r="L3678" s="194"/>
      <c r="M3678" s="195"/>
    </row>
    <row r="3679" spans="1:13" s="61" customFormat="1" customHeight="1">
      <c r="A3679"/>
      <c r="B3679"/>
      <c r="C3679"/>
      <c r="D3679"/>
      <c r="E3679"/>
      <c r="F3679" s="61"/>
      <c r="G3679" s="196" t="e">
        <f>VLOOKUP(D3679,sku归属!A:B,2,0)</f>
        <v>#N/A</v>
      </c>
      <c r="K3679" s="193"/>
      <c r="L3679" s="194"/>
      <c r="M3679" s="195"/>
    </row>
    <row r="3680" spans="1:13" s="61" customFormat="1" customHeight="1">
      <c r="A3680"/>
      <c r="B3680"/>
      <c r="C3680"/>
      <c r="D3680"/>
      <c r="E3680"/>
      <c r="F3680" s="61"/>
      <c r="G3680" s="196" t="e">
        <f>VLOOKUP(D3680,sku归属!A:B,2,0)</f>
        <v>#N/A</v>
      </c>
      <c r="K3680" s="193"/>
      <c r="L3680" s="194"/>
      <c r="M3680" s="195"/>
    </row>
    <row r="3681" spans="1:13" s="61" customFormat="1" customHeight="1">
      <c r="A3681"/>
      <c r="B3681"/>
      <c r="C3681"/>
      <c r="D3681"/>
      <c r="E3681"/>
      <c r="F3681" s="61"/>
      <c r="G3681" s="196" t="e">
        <f>VLOOKUP(D3681,sku归属!A:B,2,0)</f>
        <v>#N/A</v>
      </c>
      <c r="K3681" s="193"/>
      <c r="L3681" s="194"/>
      <c r="M3681" s="195"/>
    </row>
    <row r="3682" spans="1:13" s="61" customFormat="1" customHeight="1">
      <c r="A3682"/>
      <c r="B3682"/>
      <c r="C3682"/>
      <c r="D3682"/>
      <c r="E3682"/>
      <c r="F3682" s="61"/>
      <c r="G3682" s="196" t="e">
        <f>VLOOKUP(D3682,sku归属!A:B,2,0)</f>
        <v>#N/A</v>
      </c>
      <c r="K3682" s="193"/>
      <c r="L3682" s="194"/>
      <c r="M3682" s="195"/>
    </row>
    <row r="3683" spans="1:13" s="61" customFormat="1" customHeight="1">
      <c r="A3683"/>
      <c r="B3683"/>
      <c r="C3683"/>
      <c r="D3683"/>
      <c r="E3683"/>
      <c r="F3683" s="61"/>
      <c r="G3683" s="196" t="e">
        <f>VLOOKUP(D3683,sku归属!A:B,2,0)</f>
        <v>#N/A</v>
      </c>
      <c r="K3683" s="193"/>
      <c r="L3683" s="194"/>
      <c r="M3683" s="195"/>
    </row>
    <row r="3684" spans="1:13" s="61" customFormat="1" customHeight="1">
      <c r="A3684"/>
      <c r="B3684"/>
      <c r="C3684"/>
      <c r="D3684"/>
      <c r="E3684"/>
      <c r="F3684" s="61"/>
      <c r="G3684" s="196" t="e">
        <f>VLOOKUP(D3684,sku归属!A:B,2,0)</f>
        <v>#N/A</v>
      </c>
      <c r="K3684" s="193"/>
      <c r="L3684" s="194"/>
      <c r="M3684" s="195"/>
    </row>
    <row r="3685" spans="1:13" s="61" customFormat="1" customHeight="1">
      <c r="A3685"/>
      <c r="B3685"/>
      <c r="C3685"/>
      <c r="D3685"/>
      <c r="E3685"/>
      <c r="F3685" s="61"/>
      <c r="G3685" s="196" t="e">
        <f>VLOOKUP(D3685,sku归属!A:B,2,0)</f>
        <v>#N/A</v>
      </c>
      <c r="K3685" s="193"/>
      <c r="L3685" s="194"/>
      <c r="M3685" s="195"/>
    </row>
    <row r="3686" spans="1:13" s="61" customFormat="1" customHeight="1">
      <c r="A3686"/>
      <c r="B3686"/>
      <c r="C3686"/>
      <c r="D3686"/>
      <c r="E3686"/>
      <c r="F3686" s="61"/>
      <c r="G3686" s="196" t="e">
        <f>VLOOKUP(D3686,sku归属!A:B,2,0)</f>
        <v>#N/A</v>
      </c>
      <c r="K3686" s="193"/>
      <c r="L3686" s="194"/>
      <c r="M3686" s="195"/>
    </row>
    <row r="3687" spans="1:13" s="61" customFormat="1" customHeight="1">
      <c r="A3687"/>
      <c r="B3687"/>
      <c r="C3687"/>
      <c r="D3687"/>
      <c r="E3687"/>
      <c r="F3687" s="61"/>
      <c r="G3687" s="196" t="e">
        <f>VLOOKUP(D3687,sku归属!A:B,2,0)</f>
        <v>#N/A</v>
      </c>
      <c r="K3687" s="193"/>
      <c r="L3687" s="194"/>
      <c r="M3687" s="195"/>
    </row>
    <row r="3688" spans="1:13" s="61" customFormat="1" customHeight="1">
      <c r="A3688"/>
      <c r="B3688"/>
      <c r="C3688"/>
      <c r="D3688"/>
      <c r="E3688"/>
      <c r="F3688" s="61"/>
      <c r="G3688" s="196" t="e">
        <f>VLOOKUP(D3688,sku归属!A:B,2,0)</f>
        <v>#N/A</v>
      </c>
      <c r="K3688" s="193"/>
      <c r="L3688" s="194"/>
      <c r="M3688" s="195"/>
    </row>
    <row r="3689" spans="1:13" s="61" customFormat="1" customHeight="1">
      <c r="A3689"/>
      <c r="B3689"/>
      <c r="C3689"/>
      <c r="D3689"/>
      <c r="E3689"/>
      <c r="F3689" s="61"/>
      <c r="G3689" s="196" t="e">
        <f>VLOOKUP(D3689,sku归属!A:B,2,0)</f>
        <v>#N/A</v>
      </c>
      <c r="K3689" s="193"/>
      <c r="L3689" s="194"/>
      <c r="M3689" s="195"/>
    </row>
    <row r="3690" spans="1:13" s="61" customFormat="1" customHeight="1">
      <c r="A3690"/>
      <c r="B3690"/>
      <c r="C3690"/>
      <c r="D3690"/>
      <c r="E3690"/>
      <c r="F3690" s="61"/>
      <c r="G3690" s="196" t="e">
        <f>VLOOKUP(D3690,sku归属!A:B,2,0)</f>
        <v>#N/A</v>
      </c>
      <c r="K3690" s="193"/>
      <c r="L3690" s="194"/>
      <c r="M3690" s="195"/>
    </row>
    <row r="3691" spans="1:13" s="61" customFormat="1" customHeight="1">
      <c r="A3691"/>
      <c r="B3691"/>
      <c r="C3691"/>
      <c r="D3691"/>
      <c r="E3691"/>
      <c r="F3691" s="61"/>
      <c r="G3691" s="196" t="e">
        <f>VLOOKUP(D3691,sku归属!A:B,2,0)</f>
        <v>#N/A</v>
      </c>
      <c r="K3691" s="193"/>
      <c r="L3691" s="194"/>
      <c r="M3691" s="195"/>
    </row>
    <row r="3692" spans="1:13" s="61" customFormat="1" customHeight="1">
      <c r="A3692"/>
      <c r="B3692"/>
      <c r="C3692"/>
      <c r="D3692"/>
      <c r="E3692"/>
      <c r="F3692" s="61"/>
      <c r="G3692" s="196" t="e">
        <f>VLOOKUP(D3692,sku归属!A:B,2,0)</f>
        <v>#N/A</v>
      </c>
      <c r="K3692" s="193"/>
      <c r="L3692" s="194"/>
      <c r="M3692" s="195"/>
    </row>
    <row r="3693" spans="1:13" s="61" customFormat="1" customHeight="1">
      <c r="A3693"/>
      <c r="B3693"/>
      <c r="C3693"/>
      <c r="D3693"/>
      <c r="E3693"/>
      <c r="F3693" s="61"/>
      <c r="G3693" s="196" t="e">
        <f>VLOOKUP(D3693,sku归属!A:B,2,0)</f>
        <v>#N/A</v>
      </c>
      <c r="K3693" s="193"/>
      <c r="L3693" s="194"/>
      <c r="M3693" s="195"/>
    </row>
    <row r="3694" spans="1:13" s="61" customFormat="1" customHeight="1">
      <c r="A3694"/>
      <c r="B3694"/>
      <c r="C3694"/>
      <c r="D3694"/>
      <c r="E3694"/>
      <c r="F3694" s="61"/>
      <c r="G3694" s="196" t="e">
        <f>VLOOKUP(D3694,sku归属!A:B,2,0)</f>
        <v>#N/A</v>
      </c>
      <c r="K3694" s="193"/>
      <c r="L3694" s="194"/>
      <c r="M3694" s="195"/>
    </row>
    <row r="3695" spans="1:13" s="61" customFormat="1" customHeight="1">
      <c r="A3695"/>
      <c r="B3695"/>
      <c r="C3695"/>
      <c r="D3695"/>
      <c r="E3695"/>
      <c r="F3695" s="61"/>
      <c r="G3695" s="196" t="e">
        <f>VLOOKUP(D3695,sku归属!A:B,2,0)</f>
        <v>#N/A</v>
      </c>
      <c r="K3695" s="193"/>
      <c r="L3695" s="194"/>
      <c r="M3695" s="195"/>
    </row>
    <row r="3696" spans="1:13" s="61" customFormat="1" customHeight="1">
      <c r="A3696"/>
      <c r="B3696"/>
      <c r="C3696"/>
      <c r="D3696"/>
      <c r="E3696"/>
      <c r="F3696" s="61"/>
      <c r="G3696" s="196" t="e">
        <f>VLOOKUP(D3696,sku归属!A:B,2,0)</f>
        <v>#N/A</v>
      </c>
      <c r="K3696" s="193"/>
      <c r="L3696" s="194"/>
      <c r="M3696" s="195"/>
    </row>
    <row r="3697" spans="1:13" s="61" customFormat="1" customHeight="1">
      <c r="A3697"/>
      <c r="B3697"/>
      <c r="C3697"/>
      <c r="D3697"/>
      <c r="E3697"/>
      <c r="F3697" s="61"/>
      <c r="G3697" s="196" t="e">
        <f>VLOOKUP(D3697,sku归属!A:B,2,0)</f>
        <v>#N/A</v>
      </c>
      <c r="K3697" s="193"/>
      <c r="L3697" s="194"/>
      <c r="M3697" s="195"/>
    </row>
    <row r="3698" spans="1:13" s="61" customFormat="1" customHeight="1">
      <c r="A3698"/>
      <c r="B3698"/>
      <c r="C3698"/>
      <c r="D3698"/>
      <c r="E3698"/>
      <c r="F3698" s="61"/>
      <c r="G3698" s="196" t="e">
        <f>VLOOKUP(D3698,sku归属!A:B,2,0)</f>
        <v>#N/A</v>
      </c>
      <c r="K3698" s="193"/>
      <c r="L3698" s="194"/>
      <c r="M3698" s="195"/>
    </row>
    <row r="3699" spans="1:13" s="61" customFormat="1" customHeight="1">
      <c r="A3699"/>
      <c r="B3699"/>
      <c r="C3699"/>
      <c r="D3699"/>
      <c r="E3699"/>
      <c r="F3699" s="61"/>
      <c r="G3699" s="196" t="e">
        <f>VLOOKUP(D3699,sku归属!A:B,2,0)</f>
        <v>#N/A</v>
      </c>
      <c r="K3699" s="193"/>
      <c r="L3699" s="194"/>
      <c r="M3699" s="195"/>
    </row>
    <row r="3700" spans="1:13" s="61" customFormat="1" customHeight="1">
      <c r="A3700"/>
      <c r="B3700"/>
      <c r="C3700"/>
      <c r="D3700"/>
      <c r="E3700"/>
      <c r="F3700" s="61"/>
      <c r="G3700" s="196" t="e">
        <f>VLOOKUP(D3700,sku归属!A:B,2,0)</f>
        <v>#N/A</v>
      </c>
      <c r="K3700" s="193"/>
      <c r="L3700" s="194"/>
      <c r="M3700" s="195"/>
    </row>
    <row r="3701" spans="1:13" s="61" customFormat="1" customHeight="1">
      <c r="A3701"/>
      <c r="B3701"/>
      <c r="C3701"/>
      <c r="D3701"/>
      <c r="E3701"/>
      <c r="F3701" s="61"/>
      <c r="G3701" s="196" t="e">
        <f>VLOOKUP(D3701,sku归属!A:B,2,0)</f>
        <v>#N/A</v>
      </c>
      <c r="K3701" s="193"/>
      <c r="L3701" s="194"/>
      <c r="M3701" s="195"/>
    </row>
    <row r="3702" spans="1:13" s="61" customFormat="1" customHeight="1">
      <c r="A3702"/>
      <c r="B3702"/>
      <c r="C3702"/>
      <c r="D3702"/>
      <c r="E3702"/>
      <c r="F3702" s="61"/>
      <c r="G3702" s="196" t="e">
        <f>VLOOKUP(D3702,sku归属!A:B,2,0)</f>
        <v>#N/A</v>
      </c>
      <c r="K3702" s="193"/>
      <c r="L3702" s="194"/>
      <c r="M3702" s="195"/>
    </row>
    <row r="3703" spans="1:13" s="61" customFormat="1" customHeight="1">
      <c r="A3703"/>
      <c r="B3703"/>
      <c r="C3703"/>
      <c r="D3703"/>
      <c r="E3703"/>
      <c r="F3703" s="61"/>
      <c r="G3703" s="196" t="e">
        <f>VLOOKUP(D3703,sku归属!A:B,2,0)</f>
        <v>#N/A</v>
      </c>
      <c r="K3703" s="193"/>
      <c r="L3703" s="194"/>
      <c r="M3703" s="195"/>
    </row>
    <row r="3704" spans="1:13" s="61" customFormat="1" customHeight="1">
      <c r="A3704"/>
      <c r="B3704"/>
      <c r="C3704"/>
      <c r="D3704"/>
      <c r="E3704"/>
      <c r="F3704" s="61"/>
      <c r="G3704" s="196" t="e">
        <f>VLOOKUP(D3704,sku归属!A:B,2,0)</f>
        <v>#N/A</v>
      </c>
      <c r="K3704" s="193"/>
      <c r="L3704" s="194"/>
      <c r="M3704" s="195"/>
    </row>
    <row r="3705" spans="1:13" s="61" customFormat="1" customHeight="1">
      <c r="A3705"/>
      <c r="B3705"/>
      <c r="C3705"/>
      <c r="D3705"/>
      <c r="E3705"/>
      <c r="F3705" s="61"/>
      <c r="G3705" s="196" t="e">
        <f>VLOOKUP(D3705,sku归属!A:B,2,0)</f>
        <v>#N/A</v>
      </c>
      <c r="K3705" s="193"/>
      <c r="L3705" s="194"/>
      <c r="M3705" s="195"/>
    </row>
    <row r="3706" spans="1:13" s="61" customFormat="1" customHeight="1">
      <c r="A3706"/>
      <c r="B3706"/>
      <c r="C3706"/>
      <c r="D3706"/>
      <c r="E3706"/>
      <c r="F3706" s="61"/>
      <c r="G3706" s="196" t="e">
        <f>VLOOKUP(D3706,sku归属!A:B,2,0)</f>
        <v>#N/A</v>
      </c>
      <c r="K3706" s="193"/>
      <c r="L3706" s="194"/>
      <c r="M3706" s="195"/>
    </row>
    <row r="3707" spans="1:13" s="61" customFormat="1" customHeight="1">
      <c r="A3707"/>
      <c r="B3707"/>
      <c r="C3707"/>
      <c r="D3707"/>
      <c r="E3707"/>
      <c r="F3707" s="61"/>
      <c r="G3707" s="196" t="e">
        <f>VLOOKUP(D3707,sku归属!A:B,2,0)</f>
        <v>#N/A</v>
      </c>
      <c r="K3707" s="193"/>
      <c r="L3707" s="194"/>
      <c r="M3707" s="195"/>
    </row>
    <row r="3708" spans="1:13" s="61" customFormat="1" customHeight="1">
      <c r="A3708"/>
      <c r="B3708"/>
      <c r="C3708"/>
      <c r="D3708"/>
      <c r="E3708"/>
      <c r="F3708" s="61"/>
      <c r="G3708" s="196" t="e">
        <f>VLOOKUP(D3708,sku归属!A:B,2,0)</f>
        <v>#N/A</v>
      </c>
      <c r="K3708" s="193"/>
      <c r="L3708" s="194"/>
      <c r="M3708" s="195"/>
    </row>
    <row r="3709" spans="1:13" s="61" customFormat="1" customHeight="1">
      <c r="A3709"/>
      <c r="B3709"/>
      <c r="C3709"/>
      <c r="D3709"/>
      <c r="E3709"/>
      <c r="F3709" s="61"/>
      <c r="G3709" s="196" t="e">
        <f>VLOOKUP(D3709,sku归属!A:B,2,0)</f>
        <v>#N/A</v>
      </c>
      <c r="K3709" s="193"/>
      <c r="L3709" s="194"/>
      <c r="M3709" s="195"/>
    </row>
    <row r="3710" spans="1:13" s="61" customFormat="1" customHeight="1">
      <c r="A3710"/>
      <c r="B3710"/>
      <c r="C3710"/>
      <c r="D3710"/>
      <c r="E3710"/>
      <c r="F3710" s="61"/>
      <c r="G3710" s="196" t="e">
        <f>VLOOKUP(D3710,sku归属!A:B,2,0)</f>
        <v>#N/A</v>
      </c>
      <c r="K3710" s="193"/>
      <c r="L3710" s="194"/>
      <c r="M3710" s="195"/>
    </row>
    <row r="3711" spans="1:13" s="61" customFormat="1" customHeight="1">
      <c r="A3711"/>
      <c r="B3711"/>
      <c r="C3711"/>
      <c r="D3711"/>
      <c r="E3711"/>
      <c r="F3711" s="61"/>
      <c r="G3711" s="196" t="e">
        <f>VLOOKUP(D3711,sku归属!A:B,2,0)</f>
        <v>#N/A</v>
      </c>
      <c r="K3711" s="193"/>
      <c r="L3711" s="194"/>
      <c r="M3711" s="195"/>
    </row>
    <row r="3712" spans="1:13" s="61" customFormat="1" customHeight="1">
      <c r="A3712"/>
      <c r="B3712"/>
      <c r="C3712"/>
      <c r="D3712"/>
      <c r="E3712"/>
      <c r="F3712" s="61"/>
      <c r="G3712" s="196" t="e">
        <f>VLOOKUP(D3712,sku归属!A:B,2,0)</f>
        <v>#N/A</v>
      </c>
      <c r="K3712" s="193"/>
      <c r="L3712" s="194"/>
      <c r="M3712" s="195"/>
    </row>
    <row r="3713" spans="1:13" s="61" customFormat="1" customHeight="1">
      <c r="A3713"/>
      <c r="B3713"/>
      <c r="C3713"/>
      <c r="D3713"/>
      <c r="E3713"/>
      <c r="F3713" s="61"/>
      <c r="G3713" s="196" t="e">
        <f>VLOOKUP(D3713,sku归属!A:B,2,0)</f>
        <v>#N/A</v>
      </c>
      <c r="K3713" s="193"/>
      <c r="L3713" s="194"/>
      <c r="M3713" s="195"/>
    </row>
    <row r="3714" spans="1:13" s="61" customFormat="1" customHeight="1">
      <c r="A3714"/>
      <c r="B3714"/>
      <c r="C3714"/>
      <c r="D3714"/>
      <c r="E3714"/>
      <c r="F3714" s="61"/>
      <c r="G3714" s="196" t="e">
        <f>VLOOKUP(D3714,sku归属!A:B,2,0)</f>
        <v>#N/A</v>
      </c>
      <c r="K3714" s="193"/>
      <c r="L3714" s="194"/>
      <c r="M3714" s="195"/>
    </row>
    <row r="3715" spans="1:13" s="61" customFormat="1" customHeight="1">
      <c r="A3715"/>
      <c r="B3715"/>
      <c r="C3715"/>
      <c r="D3715"/>
      <c r="E3715"/>
      <c r="F3715" s="61"/>
      <c r="G3715" s="196" t="e">
        <f>VLOOKUP(D3715,sku归属!A:B,2,0)</f>
        <v>#N/A</v>
      </c>
      <c r="K3715" s="193"/>
      <c r="L3715" s="194"/>
      <c r="M3715" s="195"/>
    </row>
    <row r="3716" spans="1:13" s="61" customFormat="1" customHeight="1">
      <c r="A3716"/>
      <c r="B3716"/>
      <c r="C3716"/>
      <c r="D3716"/>
      <c r="E3716"/>
      <c r="F3716" s="61"/>
      <c r="G3716" s="196" t="e">
        <f>VLOOKUP(D3716,sku归属!A:B,2,0)</f>
        <v>#N/A</v>
      </c>
      <c r="K3716" s="193"/>
      <c r="L3716" s="194"/>
      <c r="M3716" s="195"/>
    </row>
    <row r="3717" spans="1:13" s="61" customFormat="1" customHeight="1">
      <c r="A3717"/>
      <c r="B3717"/>
      <c r="C3717"/>
      <c r="D3717"/>
      <c r="E3717"/>
      <c r="F3717" s="61"/>
      <c r="G3717" s="196" t="e">
        <f>VLOOKUP(D3717,sku归属!A:B,2,0)</f>
        <v>#N/A</v>
      </c>
      <c r="K3717" s="193"/>
      <c r="L3717" s="194"/>
      <c r="M3717" s="195"/>
    </row>
    <row r="3718" spans="1:13" s="61" customFormat="1" customHeight="1">
      <c r="A3718"/>
      <c r="B3718"/>
      <c r="C3718"/>
      <c r="D3718"/>
      <c r="E3718"/>
      <c r="F3718" s="61"/>
      <c r="G3718" s="196" t="e">
        <f>VLOOKUP(D3718,sku归属!A:B,2,0)</f>
        <v>#N/A</v>
      </c>
      <c r="K3718" s="193"/>
      <c r="L3718" s="194"/>
      <c r="M3718" s="195"/>
    </row>
    <row r="3719" spans="1:13" s="61" customFormat="1" customHeight="1">
      <c r="A3719"/>
      <c r="B3719"/>
      <c r="C3719"/>
      <c r="D3719"/>
      <c r="E3719"/>
      <c r="F3719" s="61"/>
      <c r="G3719" s="196" t="e">
        <f>VLOOKUP(D3719,sku归属!A:B,2,0)</f>
        <v>#N/A</v>
      </c>
      <c r="K3719" s="193"/>
      <c r="L3719" s="194"/>
      <c r="M3719" s="195"/>
    </row>
    <row r="3720" spans="1:13" s="61" customFormat="1" customHeight="1">
      <c r="A3720"/>
      <c r="B3720"/>
      <c r="C3720"/>
      <c r="D3720"/>
      <c r="E3720"/>
      <c r="F3720" s="61"/>
      <c r="G3720" s="196" t="e">
        <f>VLOOKUP(D3720,sku归属!A:B,2,0)</f>
        <v>#N/A</v>
      </c>
      <c r="K3720" s="193"/>
      <c r="L3720" s="194"/>
      <c r="M3720" s="195"/>
    </row>
    <row r="3721" spans="1:13" s="61" customFormat="1" customHeight="1">
      <c r="A3721"/>
      <c r="B3721"/>
      <c r="C3721"/>
      <c r="D3721"/>
      <c r="E3721"/>
      <c r="F3721" s="61"/>
      <c r="G3721" s="196" t="e">
        <f>VLOOKUP(D3721,sku归属!A:B,2,0)</f>
        <v>#N/A</v>
      </c>
      <c r="K3721" s="193"/>
      <c r="L3721" s="194"/>
      <c r="M3721" s="195"/>
    </row>
    <row r="3722" spans="1:13" s="61" customFormat="1" customHeight="1">
      <c r="A3722"/>
      <c r="B3722"/>
      <c r="C3722"/>
      <c r="D3722"/>
      <c r="E3722"/>
      <c r="F3722" s="61"/>
      <c r="G3722" s="196" t="e">
        <f>VLOOKUP(D3722,sku归属!A:B,2,0)</f>
        <v>#N/A</v>
      </c>
      <c r="K3722" s="193"/>
      <c r="L3722" s="194"/>
      <c r="M3722" s="195"/>
    </row>
    <row r="3723" spans="1:13" s="61" customFormat="1" customHeight="1">
      <c r="A3723"/>
      <c r="B3723"/>
      <c r="C3723"/>
      <c r="D3723"/>
      <c r="E3723"/>
      <c r="F3723" s="61"/>
      <c r="G3723" s="196" t="e">
        <f>VLOOKUP(D3723,sku归属!A:B,2,0)</f>
        <v>#N/A</v>
      </c>
      <c r="K3723" s="193"/>
      <c r="L3723" s="194"/>
      <c r="M3723" s="195"/>
    </row>
    <row r="3724" spans="1:13" s="61" customFormat="1" customHeight="1">
      <c r="A3724"/>
      <c r="B3724"/>
      <c r="C3724"/>
      <c r="D3724"/>
      <c r="E3724"/>
      <c r="F3724" s="61"/>
      <c r="G3724" s="196" t="e">
        <f>VLOOKUP(D3724,sku归属!A:B,2,0)</f>
        <v>#N/A</v>
      </c>
      <c r="K3724" s="193"/>
      <c r="L3724" s="194"/>
      <c r="M3724" s="195"/>
    </row>
    <row r="3725" spans="1:13" s="61" customFormat="1" customHeight="1">
      <c r="A3725"/>
      <c r="B3725"/>
      <c r="C3725"/>
      <c r="D3725"/>
      <c r="E3725"/>
      <c r="F3725" s="61"/>
      <c r="G3725" s="196" t="e">
        <f>VLOOKUP(D3725,sku归属!A:B,2,0)</f>
        <v>#N/A</v>
      </c>
      <c r="K3725" s="193"/>
      <c r="L3725" s="194"/>
      <c r="M3725" s="195"/>
    </row>
    <row r="3726" spans="1:13" s="61" customFormat="1" customHeight="1">
      <c r="A3726"/>
      <c r="B3726"/>
      <c r="C3726"/>
      <c r="D3726"/>
      <c r="E3726"/>
      <c r="F3726" s="61"/>
      <c r="G3726" s="196" t="e">
        <f>VLOOKUP(D3726,sku归属!A:B,2,0)</f>
        <v>#N/A</v>
      </c>
      <c r="K3726" s="193"/>
      <c r="L3726" s="194"/>
      <c r="M3726" s="195"/>
    </row>
    <row r="3727" spans="1:13" s="61" customFormat="1" customHeight="1">
      <c r="A3727"/>
      <c r="B3727"/>
      <c r="C3727"/>
      <c r="D3727"/>
      <c r="E3727"/>
      <c r="F3727" s="61"/>
      <c r="G3727" s="196" t="e">
        <f>VLOOKUP(D3727,sku归属!A:B,2,0)</f>
        <v>#N/A</v>
      </c>
      <c r="K3727" s="193"/>
      <c r="L3727" s="194"/>
      <c r="M3727" s="195"/>
    </row>
    <row r="3728" spans="1:13" s="61" customFormat="1" customHeight="1">
      <c r="A3728"/>
      <c r="B3728"/>
      <c r="C3728"/>
      <c r="D3728"/>
      <c r="E3728"/>
      <c r="F3728" s="61"/>
      <c r="G3728" s="196" t="e">
        <f>VLOOKUP(D3728,sku归属!A:B,2,0)</f>
        <v>#N/A</v>
      </c>
      <c r="K3728" s="193"/>
      <c r="L3728" s="194"/>
      <c r="M3728" s="195"/>
    </row>
    <row r="3729" spans="1:13" s="61" customFormat="1" customHeight="1">
      <c r="A3729"/>
      <c r="B3729"/>
      <c r="C3729"/>
      <c r="D3729"/>
      <c r="E3729"/>
      <c r="F3729" s="61"/>
      <c r="G3729" s="196" t="e">
        <f>VLOOKUP(D3729,sku归属!A:B,2,0)</f>
        <v>#N/A</v>
      </c>
      <c r="K3729" s="193"/>
      <c r="L3729" s="194"/>
      <c r="M3729" s="195"/>
    </row>
    <row r="3730" spans="1:13" s="61" customFormat="1" customHeight="1">
      <c r="A3730"/>
      <c r="B3730"/>
      <c r="C3730"/>
      <c r="D3730"/>
      <c r="E3730"/>
      <c r="F3730" s="61"/>
      <c r="G3730" s="196" t="e">
        <f>VLOOKUP(D3730,sku归属!A:B,2,0)</f>
        <v>#N/A</v>
      </c>
      <c r="K3730" s="193"/>
      <c r="L3730" s="194"/>
      <c r="M3730" s="195"/>
    </row>
    <row r="3731" spans="1:13" s="61" customFormat="1" customHeight="1">
      <c r="A3731"/>
      <c r="B3731"/>
      <c r="C3731"/>
      <c r="D3731"/>
      <c r="E3731"/>
      <c r="F3731" s="61"/>
      <c r="G3731" s="196" t="e">
        <f>VLOOKUP(D3731,sku归属!A:B,2,0)</f>
        <v>#N/A</v>
      </c>
      <c r="K3731" s="193"/>
      <c r="L3731" s="194"/>
      <c r="M3731" s="195"/>
    </row>
    <row r="3732" spans="1:13" s="61" customFormat="1" customHeight="1">
      <c r="A3732"/>
      <c r="B3732"/>
      <c r="C3732"/>
      <c r="D3732"/>
      <c r="E3732"/>
      <c r="F3732" s="61"/>
      <c r="G3732" s="196" t="e">
        <f>VLOOKUP(D3732,sku归属!A:B,2,0)</f>
        <v>#N/A</v>
      </c>
      <c r="K3732" s="193"/>
      <c r="L3732" s="194"/>
      <c r="M3732" s="195"/>
    </row>
    <row r="3733" spans="1:13" s="61" customFormat="1" customHeight="1">
      <c r="A3733"/>
      <c r="B3733"/>
      <c r="C3733"/>
      <c r="D3733"/>
      <c r="E3733"/>
      <c r="F3733" s="61"/>
      <c r="G3733" s="196" t="e">
        <f>VLOOKUP(D3733,sku归属!A:B,2,0)</f>
        <v>#N/A</v>
      </c>
      <c r="K3733" s="193"/>
      <c r="L3733" s="194"/>
      <c r="M3733" s="195"/>
    </row>
    <row r="3734" spans="1:13" s="61" customFormat="1" customHeight="1">
      <c r="A3734"/>
      <c r="B3734"/>
      <c r="C3734"/>
      <c r="D3734"/>
      <c r="E3734"/>
      <c r="F3734" s="61"/>
      <c r="G3734" s="196" t="e">
        <f>VLOOKUP(D3734,sku归属!A:B,2,0)</f>
        <v>#N/A</v>
      </c>
      <c r="K3734" s="193"/>
      <c r="L3734" s="194"/>
      <c r="M3734" s="195"/>
    </row>
    <row r="3735" spans="1:13" s="61" customFormat="1" customHeight="1">
      <c r="A3735"/>
      <c r="B3735"/>
      <c r="C3735"/>
      <c r="D3735"/>
      <c r="E3735"/>
      <c r="F3735" s="61"/>
      <c r="G3735" s="196" t="e">
        <f>VLOOKUP(D3735,sku归属!A:B,2,0)</f>
        <v>#N/A</v>
      </c>
      <c r="K3735" s="193"/>
      <c r="L3735" s="194"/>
      <c r="M3735" s="195"/>
    </row>
    <row r="3736" spans="1:13" s="61" customFormat="1" customHeight="1">
      <c r="A3736"/>
      <c r="B3736"/>
      <c r="C3736"/>
      <c r="D3736"/>
      <c r="E3736"/>
      <c r="F3736" s="61"/>
      <c r="G3736" s="196" t="e">
        <f>VLOOKUP(D3736,sku归属!A:B,2,0)</f>
        <v>#N/A</v>
      </c>
      <c r="K3736" s="193"/>
      <c r="L3736" s="194"/>
      <c r="M3736" s="195"/>
    </row>
    <row r="3737" spans="1:13" s="61" customFormat="1" customHeight="1">
      <c r="A3737"/>
      <c r="B3737"/>
      <c r="C3737"/>
      <c r="D3737"/>
      <c r="E3737"/>
      <c r="F3737" s="61"/>
      <c r="G3737" s="196" t="e">
        <f>VLOOKUP(D3737,sku归属!A:B,2,0)</f>
        <v>#N/A</v>
      </c>
      <c r="K3737" s="193"/>
      <c r="L3737" s="194"/>
      <c r="M3737" s="195"/>
    </row>
    <row r="3738" spans="1:13" s="61" customFormat="1" customHeight="1">
      <c r="A3738"/>
      <c r="B3738"/>
      <c r="C3738"/>
      <c r="D3738"/>
      <c r="E3738"/>
      <c r="F3738" s="61"/>
      <c r="G3738" s="196" t="e">
        <f>VLOOKUP(D3738,sku归属!A:B,2,0)</f>
        <v>#N/A</v>
      </c>
      <c r="K3738" s="193"/>
      <c r="L3738" s="194"/>
      <c r="M3738" s="195"/>
    </row>
    <row r="3739" spans="1:13" s="61" customFormat="1" customHeight="1">
      <c r="A3739"/>
      <c r="B3739"/>
      <c r="C3739"/>
      <c r="D3739"/>
      <c r="E3739"/>
      <c r="F3739" s="61"/>
      <c r="G3739" s="196" t="e">
        <f>VLOOKUP(D3739,sku归属!A:B,2,0)</f>
        <v>#N/A</v>
      </c>
      <c r="K3739" s="193"/>
      <c r="L3739" s="194"/>
      <c r="M3739" s="195"/>
    </row>
    <row r="3740" spans="1:13" s="61" customFormat="1" customHeight="1">
      <c r="A3740"/>
      <c r="B3740"/>
      <c r="C3740"/>
      <c r="D3740"/>
      <c r="E3740"/>
      <c r="F3740" s="61"/>
      <c r="G3740" s="196" t="e">
        <f>VLOOKUP(D3740,sku归属!A:B,2,0)</f>
        <v>#N/A</v>
      </c>
      <c r="K3740" s="193"/>
      <c r="L3740" s="194"/>
      <c r="M3740" s="195"/>
    </row>
    <row r="3741" spans="1:13" s="61" customFormat="1" customHeight="1">
      <c r="A3741"/>
      <c r="B3741"/>
      <c r="C3741"/>
      <c r="D3741"/>
      <c r="E3741"/>
      <c r="F3741" s="61"/>
      <c r="G3741" s="196" t="e">
        <f>VLOOKUP(D3741,sku归属!A:B,2,0)</f>
        <v>#N/A</v>
      </c>
      <c r="K3741" s="193"/>
      <c r="L3741" s="194"/>
      <c r="M3741" s="195"/>
    </row>
    <row r="3742" spans="1:13" s="61" customFormat="1" customHeight="1">
      <c r="A3742"/>
      <c r="B3742"/>
      <c r="C3742"/>
      <c r="D3742"/>
      <c r="E3742"/>
      <c r="F3742" s="61"/>
      <c r="G3742" s="196" t="e">
        <f>VLOOKUP(D3742,sku归属!A:B,2,0)</f>
        <v>#N/A</v>
      </c>
      <c r="K3742" s="193"/>
      <c r="L3742" s="194"/>
      <c r="M3742" s="195"/>
    </row>
    <row r="3743" spans="1:13" s="61" customFormat="1" customHeight="1">
      <c r="A3743"/>
      <c r="B3743"/>
      <c r="C3743"/>
      <c r="D3743"/>
      <c r="E3743"/>
      <c r="F3743" s="61"/>
      <c r="G3743" s="196" t="e">
        <f>VLOOKUP(D3743,sku归属!A:B,2,0)</f>
        <v>#N/A</v>
      </c>
      <c r="K3743" s="193"/>
      <c r="L3743" s="194"/>
      <c r="M3743" s="195"/>
    </row>
    <row r="3744" spans="1:13" s="61" customFormat="1" customHeight="1">
      <c r="A3744"/>
      <c r="B3744"/>
      <c r="C3744"/>
      <c r="D3744"/>
      <c r="E3744"/>
      <c r="F3744" s="61"/>
      <c r="G3744" s="196" t="e">
        <f>VLOOKUP(D3744,sku归属!A:B,2,0)</f>
        <v>#N/A</v>
      </c>
      <c r="K3744" s="193"/>
      <c r="L3744" s="194"/>
      <c r="M3744" s="195"/>
    </row>
    <row r="3745" spans="1:13" s="61" customFormat="1" customHeight="1">
      <c r="A3745"/>
      <c r="B3745"/>
      <c r="C3745"/>
      <c r="D3745"/>
      <c r="E3745"/>
      <c r="F3745" s="61"/>
      <c r="G3745" s="196" t="e">
        <f>VLOOKUP(D3745,sku归属!A:B,2,0)</f>
        <v>#N/A</v>
      </c>
      <c r="K3745" s="193"/>
      <c r="L3745" s="194"/>
      <c r="M3745" s="195"/>
    </row>
    <row r="3746" spans="1:13" s="61" customFormat="1" customHeight="1">
      <c r="A3746"/>
      <c r="B3746"/>
      <c r="C3746"/>
      <c r="D3746"/>
      <c r="E3746"/>
      <c r="F3746" s="61"/>
      <c r="G3746" s="196" t="e">
        <f>VLOOKUP(D3746,sku归属!A:B,2,0)</f>
        <v>#N/A</v>
      </c>
      <c r="K3746" s="193"/>
      <c r="L3746" s="194"/>
      <c r="M3746" s="195"/>
    </row>
    <row r="3747" spans="1:13" s="61" customFormat="1" customHeight="1">
      <c r="A3747"/>
      <c r="B3747"/>
      <c r="C3747"/>
      <c r="D3747"/>
      <c r="E3747"/>
      <c r="F3747" s="61"/>
      <c r="G3747" s="196" t="e">
        <f>VLOOKUP(D3747,sku归属!A:B,2,0)</f>
        <v>#N/A</v>
      </c>
      <c r="K3747" s="193"/>
      <c r="L3747" s="194"/>
      <c r="M3747" s="195"/>
    </row>
    <row r="3748" spans="1:13" s="61" customFormat="1" customHeight="1">
      <c r="A3748"/>
      <c r="B3748"/>
      <c r="C3748"/>
      <c r="D3748"/>
      <c r="E3748"/>
      <c r="F3748" s="61"/>
      <c r="G3748" s="196" t="e">
        <f>VLOOKUP(D3748,sku归属!A:B,2,0)</f>
        <v>#N/A</v>
      </c>
      <c r="K3748" s="193"/>
      <c r="L3748" s="194"/>
      <c r="M3748" s="195"/>
    </row>
    <row r="3749" spans="1:13" s="61" customFormat="1" customHeight="1">
      <c r="A3749"/>
      <c r="B3749"/>
      <c r="C3749"/>
      <c r="D3749"/>
      <c r="E3749"/>
      <c r="F3749" s="61"/>
      <c r="G3749" s="196" t="e">
        <f>VLOOKUP(D3749,sku归属!A:B,2,0)</f>
        <v>#N/A</v>
      </c>
      <c r="K3749" s="193"/>
      <c r="L3749" s="194"/>
      <c r="M3749" s="195"/>
    </row>
    <row r="3750" spans="1:13" s="61" customFormat="1" customHeight="1">
      <c r="A3750"/>
      <c r="B3750"/>
      <c r="C3750"/>
      <c r="D3750"/>
      <c r="E3750"/>
      <c r="F3750" s="61"/>
      <c r="G3750" s="196" t="e">
        <f>VLOOKUP(D3750,sku归属!A:B,2,0)</f>
        <v>#N/A</v>
      </c>
      <c r="K3750" s="193"/>
      <c r="L3750" s="194"/>
      <c r="M3750" s="195"/>
    </row>
    <row r="3751" spans="1:13" s="61" customFormat="1" customHeight="1">
      <c r="A3751"/>
      <c r="B3751"/>
      <c r="C3751"/>
      <c r="D3751"/>
      <c r="E3751"/>
      <c r="F3751" s="61"/>
      <c r="G3751" s="196" t="e">
        <f>VLOOKUP(D3751,sku归属!A:B,2,0)</f>
        <v>#N/A</v>
      </c>
      <c r="K3751" s="193"/>
      <c r="L3751" s="194"/>
      <c r="M3751" s="195"/>
    </row>
    <row r="3752" spans="1:13" s="61" customFormat="1" customHeight="1">
      <c r="A3752"/>
      <c r="B3752"/>
      <c r="C3752"/>
      <c r="D3752"/>
      <c r="E3752"/>
      <c r="F3752" s="61"/>
      <c r="G3752" s="196" t="e">
        <f>VLOOKUP(D3752,sku归属!A:B,2,0)</f>
        <v>#N/A</v>
      </c>
      <c r="K3752" s="193"/>
      <c r="L3752" s="194"/>
      <c r="M3752" s="195"/>
    </row>
    <row r="3753" spans="1:13" s="61" customFormat="1" customHeight="1">
      <c r="A3753"/>
      <c r="B3753"/>
      <c r="C3753"/>
      <c r="D3753"/>
      <c r="E3753"/>
      <c r="F3753" s="61"/>
      <c r="G3753" s="196" t="e">
        <f>VLOOKUP(D3753,sku归属!A:B,2,0)</f>
        <v>#N/A</v>
      </c>
      <c r="K3753" s="193"/>
      <c r="L3753" s="194"/>
      <c r="M3753" s="195"/>
    </row>
    <row r="3754" spans="1:13" s="61" customFormat="1" customHeight="1">
      <c r="A3754"/>
      <c r="B3754"/>
      <c r="C3754"/>
      <c r="D3754"/>
      <c r="E3754"/>
      <c r="F3754" s="61"/>
      <c r="G3754" s="196" t="e">
        <f>VLOOKUP(D3754,sku归属!A:B,2,0)</f>
        <v>#N/A</v>
      </c>
      <c r="K3754" s="193"/>
      <c r="L3754" s="194"/>
      <c r="M3754" s="195"/>
    </row>
    <row r="3755" spans="1:13" s="61" customFormat="1" customHeight="1">
      <c r="A3755"/>
      <c r="B3755"/>
      <c r="C3755"/>
      <c r="D3755"/>
      <c r="E3755"/>
      <c r="F3755" s="61"/>
      <c r="G3755" s="196" t="e">
        <f>VLOOKUP(D3755,sku归属!A:B,2,0)</f>
        <v>#N/A</v>
      </c>
      <c r="K3755" s="193"/>
      <c r="L3755" s="194"/>
      <c r="M3755" s="195"/>
    </row>
    <row r="3756" spans="1:13" s="61" customFormat="1" customHeight="1">
      <c r="A3756"/>
      <c r="B3756"/>
      <c r="C3756"/>
      <c r="D3756"/>
      <c r="E3756"/>
      <c r="F3756" s="61"/>
      <c r="G3756" s="196" t="e">
        <f>VLOOKUP(D3756,sku归属!A:B,2,0)</f>
        <v>#N/A</v>
      </c>
      <c r="K3756" s="193"/>
      <c r="L3756" s="194"/>
      <c r="M3756" s="195"/>
    </row>
    <row r="3757" spans="1:13" s="61" customFormat="1" customHeight="1">
      <c r="A3757"/>
      <c r="B3757"/>
      <c r="C3757"/>
      <c r="D3757"/>
      <c r="E3757"/>
      <c r="F3757" s="61"/>
      <c r="G3757" s="196" t="e">
        <f>VLOOKUP(D3757,sku归属!A:B,2,0)</f>
        <v>#N/A</v>
      </c>
      <c r="K3757" s="193"/>
      <c r="L3757" s="194"/>
      <c r="M3757" s="195"/>
    </row>
    <row r="3758" spans="1:13" s="61" customFormat="1" customHeight="1">
      <c r="A3758"/>
      <c r="B3758"/>
      <c r="C3758"/>
      <c r="D3758"/>
      <c r="E3758"/>
      <c r="F3758" s="61"/>
      <c r="G3758" s="196" t="e">
        <f>VLOOKUP(D3758,sku归属!A:B,2,0)</f>
        <v>#N/A</v>
      </c>
      <c r="K3758" s="193"/>
      <c r="L3758" s="194"/>
      <c r="M3758" s="195"/>
    </row>
    <row r="3759" spans="1:13" s="61" customFormat="1" customHeight="1">
      <c r="A3759"/>
      <c r="B3759"/>
      <c r="C3759"/>
      <c r="D3759"/>
      <c r="E3759"/>
      <c r="F3759" s="61"/>
      <c r="G3759" s="196" t="e">
        <f>VLOOKUP(D3759,sku归属!A:B,2,0)</f>
        <v>#N/A</v>
      </c>
      <c r="K3759" s="193"/>
      <c r="L3759" s="194"/>
      <c r="M3759" s="195"/>
    </row>
    <row r="3760" spans="1:13" s="61" customFormat="1" customHeight="1">
      <c r="A3760"/>
      <c r="B3760"/>
      <c r="C3760"/>
      <c r="D3760"/>
      <c r="E3760"/>
      <c r="F3760" s="61"/>
      <c r="G3760" s="196" t="e">
        <f>VLOOKUP(D3760,sku归属!A:B,2,0)</f>
        <v>#N/A</v>
      </c>
      <c r="K3760" s="193"/>
      <c r="L3760" s="194"/>
      <c r="M3760" s="195"/>
    </row>
    <row r="3761" spans="1:13" s="61" customFormat="1" customHeight="1">
      <c r="A3761"/>
      <c r="B3761"/>
      <c r="C3761"/>
      <c r="D3761"/>
      <c r="E3761"/>
      <c r="F3761" s="61"/>
      <c r="G3761" s="196" t="e">
        <f>VLOOKUP(D3761,sku归属!A:B,2,0)</f>
        <v>#N/A</v>
      </c>
      <c r="K3761" s="193"/>
      <c r="L3761" s="194"/>
      <c r="M3761" s="195"/>
    </row>
    <row r="3762" spans="1:13" s="61" customFormat="1" customHeight="1">
      <c r="A3762"/>
      <c r="B3762"/>
      <c r="C3762"/>
      <c r="D3762"/>
      <c r="E3762"/>
      <c r="F3762" s="61"/>
      <c r="G3762" s="196" t="e">
        <f>VLOOKUP(D3762,sku归属!A:B,2,0)</f>
        <v>#N/A</v>
      </c>
      <c r="K3762" s="193"/>
      <c r="L3762" s="194"/>
      <c r="M3762" s="195"/>
    </row>
    <row r="3763" spans="1:13" s="61" customFormat="1" customHeight="1">
      <c r="A3763"/>
      <c r="B3763"/>
      <c r="C3763"/>
      <c r="D3763"/>
      <c r="E3763"/>
      <c r="F3763" s="61"/>
      <c r="G3763" s="196" t="e">
        <f>VLOOKUP(D3763,sku归属!A:B,2,0)</f>
        <v>#N/A</v>
      </c>
      <c r="K3763" s="193"/>
      <c r="L3763" s="194"/>
      <c r="M3763" s="195"/>
    </row>
    <row r="3764" spans="1:13" s="61" customFormat="1" customHeight="1">
      <c r="A3764"/>
      <c r="B3764"/>
      <c r="C3764"/>
      <c r="D3764"/>
      <c r="E3764"/>
      <c r="F3764" s="61"/>
      <c r="G3764" s="196" t="e">
        <f>VLOOKUP(D3764,sku归属!A:B,2,0)</f>
        <v>#N/A</v>
      </c>
      <c r="K3764" s="193"/>
      <c r="L3764" s="194"/>
      <c r="M3764" s="195"/>
    </row>
    <row r="3765" spans="1:13" s="61" customFormat="1" customHeight="1">
      <c r="A3765"/>
      <c r="B3765"/>
      <c r="C3765"/>
      <c r="D3765"/>
      <c r="E3765"/>
      <c r="F3765" s="61"/>
      <c r="G3765" s="196" t="e">
        <f>VLOOKUP(D3765,sku归属!A:B,2,0)</f>
        <v>#N/A</v>
      </c>
      <c r="K3765" s="193"/>
      <c r="L3765" s="194"/>
      <c r="M3765" s="195"/>
    </row>
    <row r="3766" spans="1:13" s="61" customFormat="1" customHeight="1">
      <c r="A3766"/>
      <c r="B3766"/>
      <c r="C3766"/>
      <c r="D3766"/>
      <c r="E3766"/>
      <c r="F3766" s="61"/>
      <c r="G3766" s="196" t="e">
        <f>VLOOKUP(D3766,sku归属!A:B,2,0)</f>
        <v>#N/A</v>
      </c>
      <c r="K3766" s="193"/>
      <c r="L3766" s="194"/>
      <c r="M3766" s="195"/>
    </row>
    <row r="3767" spans="1:13" s="61" customFormat="1" customHeight="1">
      <c r="A3767"/>
      <c r="B3767"/>
      <c r="C3767"/>
      <c r="D3767"/>
      <c r="E3767"/>
      <c r="F3767" s="61"/>
      <c r="G3767" s="196" t="e">
        <f>VLOOKUP(D3767,sku归属!A:B,2,0)</f>
        <v>#N/A</v>
      </c>
      <c r="K3767" s="193"/>
      <c r="L3767" s="194"/>
      <c r="M3767" s="195"/>
    </row>
    <row r="3768" spans="1:13" s="61" customFormat="1" customHeight="1">
      <c r="A3768"/>
      <c r="B3768"/>
      <c r="C3768"/>
      <c r="D3768"/>
      <c r="E3768"/>
      <c r="F3768" s="61"/>
      <c r="G3768" s="196" t="e">
        <f>VLOOKUP(D3768,sku归属!A:B,2,0)</f>
        <v>#N/A</v>
      </c>
      <c r="K3768" s="193"/>
      <c r="L3768" s="194"/>
      <c r="M3768" s="195"/>
    </row>
    <row r="3769" spans="1:13" s="61" customFormat="1" customHeight="1">
      <c r="A3769"/>
      <c r="B3769"/>
      <c r="C3769"/>
      <c r="D3769"/>
      <c r="E3769"/>
      <c r="F3769" s="61"/>
      <c r="G3769" s="196" t="e">
        <f>VLOOKUP(D3769,sku归属!A:B,2,0)</f>
        <v>#N/A</v>
      </c>
      <c r="K3769" s="193"/>
      <c r="L3769" s="194"/>
      <c r="M3769" s="195"/>
    </row>
    <row r="3770" spans="1:13" s="61" customFormat="1" customHeight="1">
      <c r="A3770"/>
      <c r="B3770"/>
      <c r="C3770"/>
      <c r="D3770"/>
      <c r="E3770"/>
      <c r="F3770" s="61"/>
      <c r="G3770" s="196" t="e">
        <f>VLOOKUP(D3770,sku归属!A:B,2,0)</f>
        <v>#N/A</v>
      </c>
      <c r="K3770" s="193"/>
      <c r="L3770" s="194"/>
      <c r="M3770" s="195"/>
    </row>
    <row r="3771" spans="1:13" s="61" customFormat="1" customHeight="1">
      <c r="A3771"/>
      <c r="B3771"/>
      <c r="C3771"/>
      <c r="D3771"/>
      <c r="E3771"/>
      <c r="F3771" s="61"/>
      <c r="G3771" s="196" t="e">
        <f>VLOOKUP(D3771,sku归属!A:B,2,0)</f>
        <v>#N/A</v>
      </c>
      <c r="K3771" s="193"/>
      <c r="L3771" s="194"/>
      <c r="M3771" s="195"/>
    </row>
    <row r="3772" spans="1:13" s="61" customFormat="1" customHeight="1">
      <c r="A3772"/>
      <c r="B3772"/>
      <c r="C3772"/>
      <c r="D3772"/>
      <c r="E3772"/>
      <c r="F3772" s="61"/>
      <c r="G3772" s="196" t="e">
        <f>VLOOKUP(D3772,sku归属!A:B,2,0)</f>
        <v>#N/A</v>
      </c>
      <c r="K3772" s="193"/>
      <c r="L3772" s="194"/>
      <c r="M3772" s="195"/>
    </row>
    <row r="3773" spans="1:13" s="61" customFormat="1" customHeight="1">
      <c r="A3773"/>
      <c r="B3773"/>
      <c r="C3773"/>
      <c r="D3773"/>
      <c r="E3773"/>
      <c r="F3773" s="61"/>
      <c r="G3773" s="196" t="e">
        <f>VLOOKUP(D3773,sku归属!A:B,2,0)</f>
        <v>#N/A</v>
      </c>
      <c r="K3773" s="193"/>
      <c r="L3773" s="194"/>
      <c r="M3773" s="195"/>
    </row>
    <row r="3774" spans="1:13" s="61" customFormat="1" customHeight="1">
      <c r="A3774"/>
      <c r="B3774"/>
      <c r="C3774"/>
      <c r="D3774"/>
      <c r="E3774"/>
      <c r="F3774" s="61"/>
      <c r="G3774" s="196" t="e">
        <f>VLOOKUP(D3774,sku归属!A:B,2,0)</f>
        <v>#N/A</v>
      </c>
      <c r="K3774" s="193"/>
      <c r="L3774" s="194"/>
      <c r="M3774" s="195"/>
    </row>
    <row r="3775" spans="1:13" s="61" customFormat="1" customHeight="1">
      <c r="A3775"/>
      <c r="B3775"/>
      <c r="C3775"/>
      <c r="D3775"/>
      <c r="E3775"/>
      <c r="F3775" s="61"/>
      <c r="G3775" s="196" t="e">
        <f>VLOOKUP(D3775,sku归属!A:B,2,0)</f>
        <v>#N/A</v>
      </c>
      <c r="K3775" s="193"/>
      <c r="L3775" s="194"/>
      <c r="M3775" s="195"/>
    </row>
    <row r="3776" spans="1:13" s="61" customFormat="1" customHeight="1">
      <c r="A3776"/>
      <c r="B3776"/>
      <c r="C3776"/>
      <c r="D3776"/>
      <c r="E3776"/>
      <c r="F3776" s="61"/>
      <c r="G3776" s="196" t="e">
        <f>VLOOKUP(D3776,sku归属!A:B,2,0)</f>
        <v>#N/A</v>
      </c>
      <c r="K3776" s="193"/>
      <c r="L3776" s="194"/>
      <c r="M3776" s="195"/>
    </row>
    <row r="3777" spans="1:13" s="61" customFormat="1" customHeight="1">
      <c r="A3777"/>
      <c r="B3777"/>
      <c r="C3777"/>
      <c r="D3777"/>
      <c r="E3777"/>
      <c r="F3777" s="61"/>
      <c r="G3777" s="196" t="e">
        <f>VLOOKUP(D3777,sku归属!A:B,2,0)</f>
        <v>#N/A</v>
      </c>
      <c r="K3777" s="193"/>
      <c r="L3777" s="194"/>
      <c r="M3777" s="195"/>
    </row>
    <row r="3778" spans="1:13" s="61" customFormat="1" customHeight="1">
      <c r="A3778"/>
      <c r="B3778"/>
      <c r="C3778"/>
      <c r="D3778"/>
      <c r="E3778"/>
      <c r="F3778" s="61"/>
      <c r="G3778" s="196" t="e">
        <f>VLOOKUP(D3778,sku归属!A:B,2,0)</f>
        <v>#N/A</v>
      </c>
      <c r="K3778" s="193"/>
      <c r="L3778" s="194"/>
      <c r="M3778" s="195"/>
    </row>
    <row r="3779" spans="1:13" s="61" customFormat="1" customHeight="1">
      <c r="A3779"/>
      <c r="B3779"/>
      <c r="C3779"/>
      <c r="D3779"/>
      <c r="E3779"/>
      <c r="F3779" s="61"/>
      <c r="G3779" s="196" t="e">
        <f>VLOOKUP(D3779,sku归属!A:B,2,0)</f>
        <v>#N/A</v>
      </c>
      <c r="K3779" s="193"/>
      <c r="L3779" s="194"/>
      <c r="M3779" s="195"/>
    </row>
    <row r="3780" spans="1:13" s="61" customFormat="1" customHeight="1">
      <c r="A3780"/>
      <c r="B3780"/>
      <c r="C3780"/>
      <c r="D3780"/>
      <c r="E3780"/>
      <c r="F3780" s="61"/>
      <c r="G3780" s="196" t="e">
        <f>VLOOKUP(D3780,sku归属!A:B,2,0)</f>
        <v>#N/A</v>
      </c>
      <c r="K3780" s="193"/>
      <c r="L3780" s="194"/>
      <c r="M3780" s="195"/>
    </row>
    <row r="3781" spans="1:13" s="61" customFormat="1" customHeight="1">
      <c r="A3781"/>
      <c r="B3781"/>
      <c r="C3781"/>
      <c r="D3781"/>
      <c r="E3781"/>
      <c r="F3781" s="61"/>
      <c r="G3781" s="196" t="e">
        <f>VLOOKUP(D3781,sku归属!A:B,2,0)</f>
        <v>#N/A</v>
      </c>
      <c r="K3781" s="193"/>
      <c r="L3781" s="194"/>
      <c r="M3781" s="195"/>
    </row>
    <row r="3782" spans="1:13" s="61" customFormat="1" customHeight="1">
      <c r="A3782"/>
      <c r="B3782"/>
      <c r="C3782"/>
      <c r="D3782"/>
      <c r="E3782"/>
      <c r="F3782" s="61"/>
      <c r="G3782" s="196" t="e">
        <f>VLOOKUP(D3782,sku归属!A:B,2,0)</f>
        <v>#N/A</v>
      </c>
      <c r="K3782" s="193"/>
      <c r="L3782" s="194"/>
      <c r="M3782" s="195"/>
    </row>
    <row r="3783" spans="1:13" s="61" customFormat="1" customHeight="1">
      <c r="A3783"/>
      <c r="B3783"/>
      <c r="C3783"/>
      <c r="D3783"/>
      <c r="E3783"/>
      <c r="F3783" s="61"/>
      <c r="G3783" s="196" t="e">
        <f>VLOOKUP(D3783,sku归属!A:B,2,0)</f>
        <v>#N/A</v>
      </c>
      <c r="K3783" s="193"/>
      <c r="L3783" s="194"/>
      <c r="M3783" s="195"/>
    </row>
    <row r="3784" spans="1:13" s="61" customFormat="1" customHeight="1">
      <c r="A3784"/>
      <c r="B3784"/>
      <c r="C3784"/>
      <c r="D3784"/>
      <c r="E3784"/>
      <c r="F3784" s="61"/>
      <c r="G3784" s="196" t="e">
        <f>VLOOKUP(D3784,sku归属!A:B,2,0)</f>
        <v>#N/A</v>
      </c>
      <c r="K3784" s="193"/>
      <c r="L3784" s="194"/>
      <c r="M3784" s="195"/>
    </row>
    <row r="3785" spans="1:13" s="61" customFormat="1" customHeight="1">
      <c r="A3785"/>
      <c r="B3785"/>
      <c r="C3785"/>
      <c r="D3785"/>
      <c r="E3785"/>
      <c r="F3785" s="61"/>
      <c r="G3785" s="196" t="e">
        <f>VLOOKUP(D3785,sku归属!A:B,2,0)</f>
        <v>#N/A</v>
      </c>
      <c r="K3785" s="193"/>
      <c r="L3785" s="194"/>
      <c r="M3785" s="195"/>
    </row>
    <row r="3786" spans="1:13" s="61" customFormat="1" customHeight="1">
      <c r="A3786"/>
      <c r="B3786"/>
      <c r="C3786"/>
      <c r="D3786"/>
      <c r="E3786"/>
      <c r="F3786" s="61"/>
      <c r="G3786" s="196" t="e">
        <f>VLOOKUP(D3786,sku归属!A:B,2,0)</f>
        <v>#N/A</v>
      </c>
      <c r="K3786" s="193"/>
      <c r="L3786" s="194"/>
      <c r="M3786" s="195"/>
    </row>
    <row r="3787" spans="1:13" s="61" customFormat="1" customHeight="1">
      <c r="A3787"/>
      <c r="B3787"/>
      <c r="C3787"/>
      <c r="D3787"/>
      <c r="E3787"/>
      <c r="F3787" s="61"/>
      <c r="G3787" s="196" t="e">
        <f>VLOOKUP(D3787,sku归属!A:B,2,0)</f>
        <v>#N/A</v>
      </c>
      <c r="K3787" s="193"/>
      <c r="L3787" s="194"/>
      <c r="M3787" s="195"/>
    </row>
    <row r="3788" spans="1:13" s="61" customFormat="1" customHeight="1">
      <c r="A3788"/>
      <c r="B3788"/>
      <c r="C3788"/>
      <c r="D3788"/>
      <c r="E3788"/>
      <c r="F3788" s="61"/>
      <c r="G3788" s="196" t="e">
        <f>VLOOKUP(D3788,sku归属!A:B,2,0)</f>
        <v>#N/A</v>
      </c>
      <c r="K3788" s="193"/>
      <c r="L3788" s="194"/>
      <c r="M3788" s="195"/>
    </row>
    <row r="3789" spans="1:13" s="61" customFormat="1" customHeight="1">
      <c r="A3789"/>
      <c r="B3789"/>
      <c r="C3789"/>
      <c r="D3789"/>
      <c r="E3789"/>
      <c r="F3789" s="61"/>
      <c r="G3789" s="196" t="e">
        <f>VLOOKUP(D3789,sku归属!A:B,2,0)</f>
        <v>#N/A</v>
      </c>
      <c r="K3789" s="193"/>
      <c r="L3789" s="194"/>
      <c r="M3789" s="195"/>
    </row>
    <row r="3790" spans="1:13" s="61" customFormat="1" customHeight="1">
      <c r="A3790"/>
      <c r="B3790"/>
      <c r="C3790"/>
      <c r="D3790"/>
      <c r="E3790"/>
      <c r="F3790" s="61"/>
      <c r="G3790" s="196" t="e">
        <f>VLOOKUP(D3790,sku归属!A:B,2,0)</f>
        <v>#N/A</v>
      </c>
      <c r="K3790" s="193"/>
      <c r="L3790" s="194"/>
      <c r="M3790" s="195"/>
    </row>
    <row r="3791" spans="1:13" s="61" customFormat="1" customHeight="1">
      <c r="A3791"/>
      <c r="B3791"/>
      <c r="C3791"/>
      <c r="D3791"/>
      <c r="E3791"/>
      <c r="F3791" s="61"/>
      <c r="G3791" s="196" t="e">
        <f>VLOOKUP(D3791,sku归属!A:B,2,0)</f>
        <v>#N/A</v>
      </c>
      <c r="K3791" s="193"/>
      <c r="L3791" s="194"/>
      <c r="M3791" s="195"/>
    </row>
    <row r="3792" spans="1:13" s="61" customFormat="1" customHeight="1">
      <c r="A3792"/>
      <c r="B3792"/>
      <c r="C3792"/>
      <c r="D3792"/>
      <c r="E3792"/>
      <c r="F3792" s="61"/>
      <c r="G3792" s="196" t="e">
        <f>VLOOKUP(D3792,sku归属!A:B,2,0)</f>
        <v>#N/A</v>
      </c>
      <c r="K3792" s="193"/>
      <c r="L3792" s="194"/>
      <c r="M3792" s="195"/>
    </row>
    <row r="3793" spans="1:13" s="61" customFormat="1" customHeight="1">
      <c r="A3793"/>
      <c r="B3793"/>
      <c r="C3793"/>
      <c r="D3793"/>
      <c r="E3793"/>
      <c r="F3793" s="61"/>
      <c r="G3793" s="196" t="e">
        <f>VLOOKUP(D3793,sku归属!A:B,2,0)</f>
        <v>#N/A</v>
      </c>
      <c r="K3793" s="193"/>
      <c r="L3793" s="194"/>
      <c r="M3793" s="195"/>
    </row>
    <row r="3794" spans="1:13" s="61" customFormat="1" customHeight="1">
      <c r="A3794"/>
      <c r="B3794"/>
      <c r="C3794"/>
      <c r="D3794"/>
      <c r="E3794"/>
      <c r="F3794" s="61"/>
      <c r="G3794" s="196" t="e">
        <f>VLOOKUP(D3794,sku归属!A:B,2,0)</f>
        <v>#N/A</v>
      </c>
      <c r="K3794" s="193"/>
      <c r="L3794" s="194"/>
      <c r="M3794" s="195"/>
    </row>
    <row r="3795" spans="1:13" s="61" customFormat="1" customHeight="1">
      <c r="A3795"/>
      <c r="B3795"/>
      <c r="C3795"/>
      <c r="D3795"/>
      <c r="E3795"/>
      <c r="F3795" s="61"/>
      <c r="G3795" s="196" t="e">
        <f>VLOOKUP(D3795,sku归属!A:B,2,0)</f>
        <v>#N/A</v>
      </c>
      <c r="K3795" s="193"/>
      <c r="L3795" s="194"/>
      <c r="M3795" s="195"/>
    </row>
    <row r="3796" spans="1:13" s="61" customFormat="1" customHeight="1">
      <c r="A3796"/>
      <c r="B3796"/>
      <c r="C3796"/>
      <c r="D3796"/>
      <c r="E3796"/>
      <c r="F3796" s="61"/>
      <c r="G3796" s="196" t="e">
        <f>VLOOKUP(D3796,sku归属!A:B,2,0)</f>
        <v>#N/A</v>
      </c>
      <c r="K3796" s="193"/>
      <c r="L3796" s="194"/>
      <c r="M3796" s="195"/>
    </row>
    <row r="3797" spans="1:13" s="61" customFormat="1" customHeight="1">
      <c r="A3797"/>
      <c r="B3797"/>
      <c r="C3797"/>
      <c r="D3797"/>
      <c r="E3797"/>
      <c r="F3797" s="61"/>
      <c r="G3797" s="196" t="e">
        <f>VLOOKUP(D3797,sku归属!A:B,2,0)</f>
        <v>#N/A</v>
      </c>
      <c r="K3797" s="193"/>
      <c r="L3797" s="194"/>
      <c r="M3797" s="195"/>
    </row>
    <row r="3798" spans="1:13" s="61" customFormat="1" customHeight="1">
      <c r="A3798"/>
      <c r="B3798"/>
      <c r="C3798"/>
      <c r="D3798"/>
      <c r="E3798"/>
      <c r="F3798" s="61"/>
      <c r="G3798" s="196" t="e">
        <f>VLOOKUP(D3798,sku归属!A:B,2,0)</f>
        <v>#N/A</v>
      </c>
      <c r="K3798" s="193"/>
      <c r="L3798" s="194"/>
      <c r="M3798" s="195"/>
    </row>
    <row r="3799" spans="1:13" s="61" customFormat="1" customHeight="1">
      <c r="A3799"/>
      <c r="B3799"/>
      <c r="C3799"/>
      <c r="D3799"/>
      <c r="E3799"/>
      <c r="F3799" s="61"/>
      <c r="G3799" s="196" t="e">
        <f>VLOOKUP(D3799,sku归属!A:B,2,0)</f>
        <v>#N/A</v>
      </c>
      <c r="K3799" s="193"/>
      <c r="L3799" s="194"/>
      <c r="M3799" s="195"/>
    </row>
    <row r="3800" spans="1:13" s="61" customFormat="1" customHeight="1">
      <c r="A3800"/>
      <c r="B3800"/>
      <c r="C3800"/>
      <c r="D3800"/>
      <c r="E3800"/>
      <c r="F3800" s="61"/>
      <c r="G3800" s="196" t="e">
        <f>VLOOKUP(D3800,sku归属!A:B,2,0)</f>
        <v>#N/A</v>
      </c>
      <c r="K3800" s="193"/>
      <c r="L3800" s="194"/>
      <c r="M3800" s="195"/>
    </row>
    <row r="3801" spans="1:13" s="61" customFormat="1" customHeight="1">
      <c r="A3801"/>
      <c r="B3801"/>
      <c r="C3801"/>
      <c r="D3801"/>
      <c r="E3801"/>
      <c r="F3801" s="61"/>
      <c r="G3801" s="196" t="e">
        <f>VLOOKUP(D3801,sku归属!A:B,2,0)</f>
        <v>#N/A</v>
      </c>
      <c r="K3801" s="193"/>
      <c r="L3801" s="194"/>
      <c r="M3801" s="195"/>
    </row>
    <row r="3802" spans="1:13" s="61" customFormat="1" customHeight="1">
      <c r="A3802"/>
      <c r="B3802"/>
      <c r="C3802"/>
      <c r="D3802"/>
      <c r="E3802"/>
      <c r="F3802" s="61"/>
      <c r="G3802" s="196" t="e">
        <f>VLOOKUP(D3802,sku归属!A:B,2,0)</f>
        <v>#N/A</v>
      </c>
      <c r="K3802" s="193"/>
      <c r="L3802" s="194"/>
      <c r="M3802" s="195"/>
    </row>
    <row r="3803" spans="1:13" s="61" customFormat="1" customHeight="1">
      <c r="A3803"/>
      <c r="B3803"/>
      <c r="C3803"/>
      <c r="D3803"/>
      <c r="E3803"/>
      <c r="F3803" s="61"/>
      <c r="G3803" s="196" t="e">
        <f>VLOOKUP(D3803,sku归属!A:B,2,0)</f>
        <v>#N/A</v>
      </c>
      <c r="K3803" s="193"/>
      <c r="L3803" s="194"/>
      <c r="M3803" s="195"/>
    </row>
    <row r="3804" spans="1:13" s="61" customFormat="1" customHeight="1">
      <c r="A3804"/>
      <c r="B3804"/>
      <c r="C3804"/>
      <c r="D3804"/>
      <c r="E3804"/>
      <c r="F3804" s="61"/>
      <c r="G3804" s="196" t="e">
        <f>VLOOKUP(D3804,sku归属!A:B,2,0)</f>
        <v>#N/A</v>
      </c>
      <c r="K3804" s="193"/>
      <c r="L3804" s="194"/>
      <c r="M3804" s="195"/>
    </row>
    <row r="3805" spans="1:13" s="61" customFormat="1" customHeight="1">
      <c r="A3805"/>
      <c r="B3805"/>
      <c r="C3805"/>
      <c r="D3805"/>
      <c r="E3805"/>
      <c r="F3805" s="61"/>
      <c r="G3805" s="196" t="e">
        <f>VLOOKUP(D3805,sku归属!A:B,2,0)</f>
        <v>#N/A</v>
      </c>
      <c r="K3805" s="193"/>
      <c r="L3805" s="194"/>
      <c r="M3805" s="195"/>
    </row>
    <row r="3806" spans="1:13" s="61" customFormat="1" customHeight="1">
      <c r="A3806"/>
      <c r="B3806"/>
      <c r="C3806"/>
      <c r="D3806"/>
      <c r="E3806"/>
      <c r="F3806" s="61"/>
      <c r="G3806" s="196" t="e">
        <f>VLOOKUP(D3806,sku归属!A:B,2,0)</f>
        <v>#N/A</v>
      </c>
      <c r="K3806" s="193"/>
      <c r="L3806" s="194"/>
      <c r="M3806" s="195"/>
    </row>
    <row r="3807" spans="1:13" s="61" customFormat="1" customHeight="1">
      <c r="A3807"/>
      <c r="B3807"/>
      <c r="C3807"/>
      <c r="D3807"/>
      <c r="E3807"/>
      <c r="F3807" s="61"/>
      <c r="G3807" s="196" t="e">
        <f>VLOOKUP(D3807,sku归属!A:B,2,0)</f>
        <v>#N/A</v>
      </c>
      <c r="K3807" s="193"/>
      <c r="L3807" s="194"/>
      <c r="M3807" s="195"/>
    </row>
    <row r="3808" spans="1:13" s="61" customFormat="1" customHeight="1">
      <c r="A3808"/>
      <c r="B3808"/>
      <c r="C3808"/>
      <c r="D3808"/>
      <c r="E3808"/>
      <c r="F3808" s="61"/>
      <c r="G3808" s="196" t="e">
        <f>VLOOKUP(D3808,sku归属!A:B,2,0)</f>
        <v>#N/A</v>
      </c>
      <c r="K3808" s="193"/>
      <c r="L3808" s="194"/>
      <c r="M3808" s="195"/>
    </row>
    <row r="3809" spans="1:13" s="61" customFormat="1" customHeight="1">
      <c r="A3809"/>
      <c r="B3809"/>
      <c r="C3809"/>
      <c r="D3809"/>
      <c r="E3809"/>
      <c r="F3809" s="61"/>
      <c r="G3809" s="196" t="e">
        <f>VLOOKUP(D3809,sku归属!A:B,2,0)</f>
        <v>#N/A</v>
      </c>
      <c r="K3809" s="193"/>
      <c r="L3809" s="194"/>
      <c r="M3809" s="195"/>
    </row>
    <row r="3810" spans="1:13" s="61" customFormat="1" customHeight="1">
      <c r="A3810"/>
      <c r="B3810"/>
      <c r="C3810"/>
      <c r="D3810"/>
      <c r="E3810"/>
      <c r="F3810" s="61"/>
      <c r="G3810" s="196" t="e">
        <f>VLOOKUP(D3810,sku归属!A:B,2,0)</f>
        <v>#N/A</v>
      </c>
      <c r="K3810" s="193"/>
      <c r="L3810" s="194"/>
      <c r="M3810" s="195"/>
    </row>
    <row r="3811" spans="1:13" s="61" customFormat="1" customHeight="1">
      <c r="A3811"/>
      <c r="B3811"/>
      <c r="C3811"/>
      <c r="D3811"/>
      <c r="E3811"/>
      <c r="F3811" s="61"/>
      <c r="G3811" s="196" t="e">
        <f>VLOOKUP(D3811,sku归属!A:B,2,0)</f>
        <v>#N/A</v>
      </c>
      <c r="K3811" s="193"/>
      <c r="L3811" s="194"/>
      <c r="M3811" s="195"/>
    </row>
    <row r="3812" spans="1:13" s="61" customFormat="1" customHeight="1">
      <c r="A3812"/>
      <c r="B3812"/>
      <c r="C3812"/>
      <c r="D3812"/>
      <c r="E3812"/>
      <c r="F3812" s="61"/>
      <c r="G3812" s="196" t="e">
        <f>VLOOKUP(D3812,sku归属!A:B,2,0)</f>
        <v>#N/A</v>
      </c>
      <c r="K3812" s="193"/>
      <c r="L3812" s="194"/>
      <c r="M3812" s="195"/>
    </row>
    <row r="3813" spans="1:13" s="61" customFormat="1" customHeight="1">
      <c r="A3813"/>
      <c r="B3813"/>
      <c r="C3813"/>
      <c r="D3813"/>
      <c r="E3813"/>
      <c r="F3813" s="61"/>
      <c r="G3813" s="196" t="e">
        <f>VLOOKUP(D3813,sku归属!A:B,2,0)</f>
        <v>#N/A</v>
      </c>
      <c r="K3813" s="193"/>
      <c r="L3813" s="194"/>
      <c r="M3813" s="195"/>
    </row>
    <row r="3814" spans="1:13" s="61" customFormat="1" customHeight="1">
      <c r="A3814"/>
      <c r="B3814"/>
      <c r="C3814"/>
      <c r="D3814"/>
      <c r="E3814"/>
      <c r="F3814" s="61"/>
      <c r="G3814" s="196" t="e">
        <f>VLOOKUP(D3814,sku归属!A:B,2,0)</f>
        <v>#N/A</v>
      </c>
      <c r="K3814" s="193"/>
      <c r="L3814" s="194"/>
      <c r="M3814" s="195"/>
    </row>
    <row r="3815" spans="1:13" s="61" customFormat="1" customHeight="1">
      <c r="A3815"/>
      <c r="B3815"/>
      <c r="C3815"/>
      <c r="D3815"/>
      <c r="E3815"/>
      <c r="F3815" s="61"/>
      <c r="G3815" s="196" t="e">
        <f>VLOOKUP(D3815,sku归属!A:B,2,0)</f>
        <v>#N/A</v>
      </c>
      <c r="K3815" s="193"/>
      <c r="L3815" s="194"/>
      <c r="M3815" s="195"/>
    </row>
    <row r="3816" spans="1:13" s="61" customFormat="1" customHeight="1">
      <c r="A3816"/>
      <c r="B3816"/>
      <c r="C3816"/>
      <c r="D3816"/>
      <c r="E3816"/>
      <c r="F3816" s="61"/>
      <c r="G3816" s="196" t="e">
        <f>VLOOKUP(D3816,sku归属!A:B,2,0)</f>
        <v>#N/A</v>
      </c>
      <c r="K3816" s="193"/>
      <c r="L3816" s="194"/>
      <c r="M3816" s="195"/>
    </row>
    <row r="3817" spans="1:13" s="61" customFormat="1" customHeight="1">
      <c r="A3817"/>
      <c r="B3817"/>
      <c r="C3817"/>
      <c r="D3817"/>
      <c r="E3817"/>
      <c r="F3817" s="61"/>
      <c r="G3817" s="196" t="e">
        <f>VLOOKUP(D3817,sku归属!A:B,2,0)</f>
        <v>#N/A</v>
      </c>
      <c r="K3817" s="193"/>
      <c r="L3817" s="194"/>
      <c r="M3817" s="195"/>
    </row>
    <row r="3818" spans="1:13" s="61" customFormat="1" customHeight="1">
      <c r="A3818"/>
      <c r="B3818"/>
      <c r="C3818"/>
      <c r="D3818"/>
      <c r="E3818"/>
      <c r="F3818" s="61"/>
      <c r="G3818" s="196" t="e">
        <f>VLOOKUP(D3818,sku归属!A:B,2,0)</f>
        <v>#N/A</v>
      </c>
      <c r="K3818" s="193"/>
      <c r="L3818" s="194"/>
      <c r="M3818" s="195"/>
    </row>
    <row r="3819" spans="1:13" s="61" customFormat="1" customHeight="1">
      <c r="A3819"/>
      <c r="B3819"/>
      <c r="C3819"/>
      <c r="D3819"/>
      <c r="E3819"/>
      <c r="F3819" s="61"/>
      <c r="G3819" s="196" t="e">
        <f>VLOOKUP(D3819,sku归属!A:B,2,0)</f>
        <v>#N/A</v>
      </c>
      <c r="K3819" s="193"/>
      <c r="L3819" s="194"/>
      <c r="M3819" s="195"/>
    </row>
    <row r="3820" spans="1:13" s="61" customFormat="1" customHeight="1">
      <c r="A3820"/>
      <c r="B3820"/>
      <c r="C3820"/>
      <c r="D3820"/>
      <c r="E3820"/>
      <c r="F3820" s="61"/>
      <c r="G3820" s="196" t="e">
        <f>VLOOKUP(D3820,sku归属!A:B,2,0)</f>
        <v>#N/A</v>
      </c>
      <c r="K3820" s="193"/>
      <c r="L3820" s="194"/>
      <c r="M3820" s="195"/>
    </row>
    <row r="3821" spans="1:13" s="61" customFormat="1" customHeight="1">
      <c r="A3821"/>
      <c r="B3821"/>
      <c r="C3821"/>
      <c r="D3821"/>
      <c r="E3821"/>
      <c r="F3821" s="61"/>
      <c r="G3821" s="196" t="e">
        <f>VLOOKUP(D3821,sku归属!A:B,2,0)</f>
        <v>#N/A</v>
      </c>
      <c r="K3821" s="193"/>
      <c r="L3821" s="194"/>
      <c r="M3821" s="195"/>
    </row>
    <row r="3822" spans="1:13" s="61" customFormat="1" customHeight="1">
      <c r="A3822"/>
      <c r="B3822"/>
      <c r="C3822"/>
      <c r="D3822"/>
      <c r="E3822"/>
      <c r="F3822" s="61"/>
      <c r="G3822" s="196" t="e">
        <f>VLOOKUP(D3822,sku归属!A:B,2,0)</f>
        <v>#N/A</v>
      </c>
      <c r="K3822" s="193"/>
      <c r="L3822" s="194"/>
      <c r="M3822" s="195"/>
    </row>
    <row r="3823" spans="1:13" s="61" customFormat="1" customHeight="1">
      <c r="A3823"/>
      <c r="B3823"/>
      <c r="C3823"/>
      <c r="D3823"/>
      <c r="E3823"/>
      <c r="F3823" s="61"/>
      <c r="G3823" s="196" t="e">
        <f>VLOOKUP(D3823,sku归属!A:B,2,0)</f>
        <v>#N/A</v>
      </c>
      <c r="K3823" s="193"/>
      <c r="L3823" s="194"/>
      <c r="M3823" s="195"/>
    </row>
    <row r="3824" spans="1:13" s="61" customFormat="1" customHeight="1">
      <c r="A3824"/>
      <c r="B3824"/>
      <c r="C3824"/>
      <c r="D3824"/>
      <c r="E3824"/>
      <c r="F3824" s="61"/>
      <c r="G3824" s="196" t="e">
        <f>VLOOKUP(D3824,sku归属!A:B,2,0)</f>
        <v>#N/A</v>
      </c>
      <c r="K3824" s="193"/>
      <c r="L3824" s="194"/>
      <c r="M3824" s="195"/>
    </row>
    <row r="3825" spans="1:13" s="61" customFormat="1" customHeight="1">
      <c r="A3825"/>
      <c r="B3825"/>
      <c r="C3825"/>
      <c r="D3825"/>
      <c r="E3825"/>
      <c r="F3825" s="61"/>
      <c r="G3825" s="196" t="e">
        <f>VLOOKUP(D3825,sku归属!A:B,2,0)</f>
        <v>#N/A</v>
      </c>
      <c r="K3825" s="193"/>
      <c r="L3825" s="194"/>
      <c r="M3825" s="195"/>
    </row>
    <row r="3826" spans="1:13" s="61" customFormat="1" customHeight="1">
      <c r="A3826"/>
      <c r="B3826"/>
      <c r="C3826"/>
      <c r="D3826"/>
      <c r="E3826"/>
      <c r="F3826" s="61"/>
      <c r="G3826" s="196" t="e">
        <f>VLOOKUP(D3826,sku归属!A:B,2,0)</f>
        <v>#N/A</v>
      </c>
      <c r="K3826" s="193"/>
      <c r="L3826" s="194"/>
      <c r="M3826" s="195"/>
    </row>
    <row r="3827" spans="1:13" s="61" customFormat="1" customHeight="1">
      <c r="A3827"/>
      <c r="B3827"/>
      <c r="C3827"/>
      <c r="D3827"/>
      <c r="E3827"/>
      <c r="F3827" s="61"/>
      <c r="G3827" s="196" t="e">
        <f>VLOOKUP(D3827,sku归属!A:B,2,0)</f>
        <v>#N/A</v>
      </c>
      <c r="K3827" s="193"/>
      <c r="L3827" s="194"/>
      <c r="M3827" s="195"/>
    </row>
    <row r="3828" spans="1:13" s="61" customFormat="1" customHeight="1">
      <c r="A3828"/>
      <c r="B3828"/>
      <c r="C3828"/>
      <c r="D3828"/>
      <c r="E3828"/>
      <c r="F3828" s="61"/>
      <c r="G3828" s="196" t="e">
        <f>VLOOKUP(D3828,sku归属!A:B,2,0)</f>
        <v>#N/A</v>
      </c>
      <c r="K3828" s="193"/>
      <c r="L3828" s="194"/>
      <c r="M3828" s="195"/>
    </row>
    <row r="3829" spans="1:13" s="61" customFormat="1" customHeight="1">
      <c r="A3829"/>
      <c r="B3829"/>
      <c r="C3829"/>
      <c r="D3829"/>
      <c r="E3829"/>
      <c r="F3829" s="61"/>
      <c r="G3829" s="196" t="e">
        <f>VLOOKUP(D3829,sku归属!A:B,2,0)</f>
        <v>#N/A</v>
      </c>
      <c r="K3829" s="193"/>
      <c r="L3829" s="194"/>
      <c r="M3829" s="195"/>
    </row>
    <row r="3830" spans="1:13" s="61" customFormat="1" customHeight="1">
      <c r="A3830"/>
      <c r="B3830"/>
      <c r="C3830"/>
      <c r="D3830"/>
      <c r="E3830"/>
      <c r="F3830" s="61"/>
      <c r="G3830" s="196" t="e">
        <f>VLOOKUP(D3830,sku归属!A:B,2,0)</f>
        <v>#N/A</v>
      </c>
      <c r="K3830" s="193"/>
      <c r="L3830" s="194"/>
      <c r="M3830" s="195"/>
    </row>
    <row r="3831" spans="1:13" s="61" customFormat="1" customHeight="1">
      <c r="A3831"/>
      <c r="B3831"/>
      <c r="C3831"/>
      <c r="D3831"/>
      <c r="E3831"/>
      <c r="F3831" s="61"/>
      <c r="G3831" s="196" t="e">
        <f>VLOOKUP(D3831,sku归属!A:B,2,0)</f>
        <v>#N/A</v>
      </c>
      <c r="K3831" s="193"/>
      <c r="L3831" s="194"/>
      <c r="M3831" s="195"/>
    </row>
    <row r="3832" spans="1:13" s="61" customFormat="1" customHeight="1">
      <c r="A3832"/>
      <c r="B3832"/>
      <c r="C3832"/>
      <c r="D3832"/>
      <c r="E3832"/>
      <c r="F3832" s="61"/>
      <c r="G3832" s="196" t="e">
        <f>VLOOKUP(D3832,sku归属!A:B,2,0)</f>
        <v>#N/A</v>
      </c>
      <c r="K3832" s="193"/>
      <c r="L3832" s="194"/>
      <c r="M3832" s="195"/>
    </row>
    <row r="3833" spans="1:13" s="61" customFormat="1" customHeight="1">
      <c r="A3833"/>
      <c r="B3833"/>
      <c r="C3833"/>
      <c r="D3833"/>
      <c r="E3833"/>
      <c r="F3833" s="61"/>
      <c r="G3833" s="196" t="e">
        <f>VLOOKUP(D3833,sku归属!A:B,2,0)</f>
        <v>#N/A</v>
      </c>
      <c r="K3833" s="193"/>
      <c r="L3833" s="194"/>
      <c r="M3833" s="195"/>
    </row>
    <row r="3834" spans="1:13" s="61" customFormat="1" customHeight="1">
      <c r="A3834"/>
      <c r="B3834"/>
      <c r="C3834"/>
      <c r="D3834"/>
      <c r="E3834"/>
      <c r="F3834" s="61"/>
      <c r="G3834" s="196" t="e">
        <f>VLOOKUP(D3834,sku归属!A:B,2,0)</f>
        <v>#N/A</v>
      </c>
      <c r="K3834" s="193"/>
      <c r="L3834" s="194"/>
      <c r="M3834" s="195"/>
    </row>
    <row r="3835" spans="1:13" s="61" customFormat="1" customHeight="1">
      <c r="A3835"/>
      <c r="B3835"/>
      <c r="C3835"/>
      <c r="D3835"/>
      <c r="E3835"/>
      <c r="F3835" s="61"/>
      <c r="G3835" s="196" t="e">
        <f>VLOOKUP(D3835,sku归属!A:B,2,0)</f>
        <v>#N/A</v>
      </c>
      <c r="K3835" s="193"/>
      <c r="L3835" s="194"/>
      <c r="M3835" s="195"/>
    </row>
    <row r="3836" spans="1:13" s="61" customFormat="1" customHeight="1">
      <c r="A3836"/>
      <c r="B3836"/>
      <c r="C3836"/>
      <c r="D3836"/>
      <c r="E3836"/>
      <c r="F3836" s="61"/>
      <c r="G3836" s="196" t="e">
        <f>VLOOKUP(D3836,sku归属!A:B,2,0)</f>
        <v>#N/A</v>
      </c>
      <c r="K3836" s="193"/>
      <c r="L3836" s="194"/>
      <c r="M3836" s="195"/>
    </row>
    <row r="3837" spans="1:13" s="61" customFormat="1" customHeight="1">
      <c r="A3837"/>
      <c r="B3837"/>
      <c r="C3837"/>
      <c r="D3837"/>
      <c r="E3837"/>
      <c r="F3837" s="61"/>
      <c r="G3837" s="196" t="e">
        <f>VLOOKUP(D3837,sku归属!A:B,2,0)</f>
        <v>#N/A</v>
      </c>
      <c r="K3837" s="193"/>
      <c r="L3837" s="194"/>
      <c r="M3837" s="195"/>
    </row>
    <row r="3838" spans="1:13" s="61" customFormat="1" customHeight="1">
      <c r="A3838"/>
      <c r="B3838"/>
      <c r="C3838"/>
      <c r="D3838"/>
      <c r="E3838"/>
      <c r="F3838" s="61"/>
      <c r="G3838" s="196" t="e">
        <f>VLOOKUP(D3838,sku归属!A:B,2,0)</f>
        <v>#N/A</v>
      </c>
      <c r="K3838" s="193"/>
      <c r="L3838" s="194"/>
      <c r="M3838" s="195"/>
    </row>
    <row r="3839" spans="1:13" s="61" customFormat="1" customHeight="1">
      <c r="A3839"/>
      <c r="B3839"/>
      <c r="C3839"/>
      <c r="D3839"/>
      <c r="E3839"/>
      <c r="F3839" s="61"/>
      <c r="G3839" s="196" t="e">
        <f>VLOOKUP(D3839,sku归属!A:B,2,0)</f>
        <v>#N/A</v>
      </c>
      <c r="K3839" s="193"/>
      <c r="L3839" s="194"/>
      <c r="M3839" s="195"/>
    </row>
    <row r="3840" spans="1:13" s="61" customFormat="1" customHeight="1">
      <c r="A3840"/>
      <c r="B3840"/>
      <c r="C3840"/>
      <c r="D3840"/>
      <c r="E3840"/>
      <c r="F3840" s="61"/>
      <c r="G3840" s="196" t="e">
        <f>VLOOKUP(D3840,sku归属!A:B,2,0)</f>
        <v>#N/A</v>
      </c>
      <c r="K3840" s="193"/>
      <c r="L3840" s="194"/>
      <c r="M3840" s="195"/>
    </row>
    <row r="3841" spans="1:13" s="61" customFormat="1" customHeight="1">
      <c r="A3841"/>
      <c r="B3841"/>
      <c r="C3841"/>
      <c r="D3841"/>
      <c r="E3841"/>
      <c r="F3841" s="61"/>
      <c r="G3841" s="196" t="e">
        <f>VLOOKUP(D3841,sku归属!A:B,2,0)</f>
        <v>#N/A</v>
      </c>
      <c r="K3841" s="193"/>
      <c r="L3841" s="194"/>
      <c r="M3841" s="195"/>
    </row>
    <row r="3842" spans="1:13" s="61" customFormat="1" customHeight="1">
      <c r="A3842"/>
      <c r="B3842"/>
      <c r="C3842"/>
      <c r="D3842"/>
      <c r="E3842"/>
      <c r="F3842" s="61"/>
      <c r="G3842" s="196" t="e">
        <f>VLOOKUP(D3842,sku归属!A:B,2,0)</f>
        <v>#N/A</v>
      </c>
      <c r="K3842" s="193"/>
      <c r="L3842" s="194"/>
      <c r="M3842" s="195"/>
    </row>
    <row r="3843" spans="1:13" s="61" customFormat="1" customHeight="1">
      <c r="A3843"/>
      <c r="B3843"/>
      <c r="C3843"/>
      <c r="D3843"/>
      <c r="E3843"/>
      <c r="F3843" s="61"/>
      <c r="G3843" s="196" t="e">
        <f>VLOOKUP(D3843,sku归属!A:B,2,0)</f>
        <v>#N/A</v>
      </c>
      <c r="K3843" s="193"/>
      <c r="L3843" s="194"/>
      <c r="M3843" s="195"/>
    </row>
    <row r="3844" spans="1:13" s="61" customFormat="1" customHeight="1">
      <c r="A3844"/>
      <c r="B3844"/>
      <c r="C3844"/>
      <c r="D3844"/>
      <c r="E3844"/>
      <c r="F3844" s="61"/>
      <c r="G3844" s="196" t="e">
        <f>VLOOKUP(D3844,sku归属!A:B,2,0)</f>
        <v>#N/A</v>
      </c>
      <c r="K3844" s="193"/>
      <c r="L3844" s="194"/>
      <c r="M3844" s="195"/>
    </row>
    <row r="3845" spans="1:13" s="61" customFormat="1" customHeight="1">
      <c r="A3845"/>
      <c r="B3845"/>
      <c r="C3845"/>
      <c r="D3845"/>
      <c r="E3845"/>
      <c r="F3845" s="61"/>
      <c r="G3845" s="196" t="e">
        <f>VLOOKUP(D3845,sku归属!A:B,2,0)</f>
        <v>#N/A</v>
      </c>
      <c r="K3845" s="193"/>
      <c r="L3845" s="194"/>
      <c r="M3845" s="195"/>
    </row>
    <row r="3846" spans="1:13" s="61" customFormat="1" customHeight="1">
      <c r="A3846"/>
      <c r="B3846"/>
      <c r="C3846"/>
      <c r="D3846"/>
      <c r="E3846"/>
      <c r="F3846" s="61"/>
      <c r="G3846" s="196" t="e">
        <f>VLOOKUP(D3846,sku归属!A:B,2,0)</f>
        <v>#N/A</v>
      </c>
      <c r="K3846" s="193"/>
      <c r="L3846" s="194"/>
      <c r="M3846" s="195"/>
    </row>
    <row r="3847" spans="1:13" s="61" customFormat="1" customHeight="1">
      <c r="A3847"/>
      <c r="B3847"/>
      <c r="C3847"/>
      <c r="D3847"/>
      <c r="E3847"/>
      <c r="F3847" s="61"/>
      <c r="G3847" s="196" t="e">
        <f>VLOOKUP(D3847,sku归属!A:B,2,0)</f>
        <v>#N/A</v>
      </c>
      <c r="K3847" s="193"/>
      <c r="L3847" s="194"/>
      <c r="M3847" s="195"/>
    </row>
    <row r="3848" spans="1:13" s="61" customFormat="1" customHeight="1">
      <c r="A3848"/>
      <c r="B3848"/>
      <c r="C3848"/>
      <c r="D3848"/>
      <c r="E3848"/>
      <c r="F3848" s="61"/>
      <c r="G3848" s="196" t="e">
        <f>VLOOKUP(D3848,sku归属!A:B,2,0)</f>
        <v>#N/A</v>
      </c>
      <c r="K3848" s="193"/>
      <c r="L3848" s="194"/>
      <c r="M3848" s="195"/>
    </row>
    <row r="3849" spans="1:13" s="61" customFormat="1" customHeight="1">
      <c r="A3849"/>
      <c r="B3849"/>
      <c r="C3849"/>
      <c r="D3849"/>
      <c r="E3849"/>
      <c r="F3849" s="61"/>
      <c r="G3849" s="196" t="e">
        <f>VLOOKUP(D3849,sku归属!A:B,2,0)</f>
        <v>#N/A</v>
      </c>
      <c r="K3849" s="193"/>
      <c r="L3849" s="194"/>
      <c r="M3849" s="195"/>
    </row>
    <row r="3850" spans="1:13" s="61" customFormat="1" customHeight="1">
      <c r="A3850"/>
      <c r="B3850"/>
      <c r="C3850"/>
      <c r="D3850"/>
      <c r="E3850"/>
      <c r="F3850" s="61"/>
      <c r="G3850" s="196" t="e">
        <f>VLOOKUP(D3850,sku归属!A:B,2,0)</f>
        <v>#N/A</v>
      </c>
      <c r="K3850" s="193"/>
      <c r="L3850" s="194"/>
      <c r="M3850" s="195"/>
    </row>
    <row r="3851" spans="1:13" s="61" customFormat="1" customHeight="1">
      <c r="A3851"/>
      <c r="B3851"/>
      <c r="C3851"/>
      <c r="D3851"/>
      <c r="E3851"/>
      <c r="F3851" s="61"/>
      <c r="G3851" s="196" t="e">
        <f>VLOOKUP(D3851,sku归属!A:B,2,0)</f>
        <v>#N/A</v>
      </c>
      <c r="K3851" s="193"/>
      <c r="L3851" s="194"/>
      <c r="M3851" s="195"/>
    </row>
    <row r="3852" spans="1:13" s="61" customFormat="1" customHeight="1">
      <c r="A3852"/>
      <c r="B3852"/>
      <c r="C3852"/>
      <c r="D3852"/>
      <c r="E3852"/>
      <c r="F3852" s="61"/>
      <c r="G3852" s="196" t="e">
        <f>VLOOKUP(D3852,sku归属!A:B,2,0)</f>
        <v>#N/A</v>
      </c>
      <c r="K3852" s="193"/>
      <c r="L3852" s="194"/>
      <c r="M3852" s="195"/>
    </row>
    <row r="3853" spans="1:13" s="61" customFormat="1" customHeight="1">
      <c r="A3853"/>
      <c r="B3853"/>
      <c r="C3853"/>
      <c r="D3853"/>
      <c r="E3853"/>
      <c r="F3853" s="61"/>
      <c r="G3853" s="196" t="e">
        <f>VLOOKUP(D3853,sku归属!A:B,2,0)</f>
        <v>#N/A</v>
      </c>
      <c r="K3853" s="193"/>
      <c r="L3853" s="194"/>
      <c r="M3853" s="195"/>
    </row>
    <row r="3854" spans="1:13" s="61" customFormat="1" customHeight="1">
      <c r="A3854"/>
      <c r="B3854"/>
      <c r="C3854"/>
      <c r="D3854"/>
      <c r="E3854"/>
      <c r="F3854" s="61"/>
      <c r="G3854" s="196" t="e">
        <f>VLOOKUP(D3854,sku归属!A:B,2,0)</f>
        <v>#N/A</v>
      </c>
      <c r="K3854" s="193"/>
      <c r="L3854" s="194"/>
      <c r="M3854" s="195"/>
    </row>
    <row r="3855" spans="1:13" s="61" customFormat="1" customHeight="1">
      <c r="A3855"/>
      <c r="B3855"/>
      <c r="C3855"/>
      <c r="D3855"/>
      <c r="E3855"/>
      <c r="F3855" s="61"/>
      <c r="G3855" s="196" t="e">
        <f>VLOOKUP(D3855,sku归属!A:B,2,0)</f>
        <v>#N/A</v>
      </c>
      <c r="K3855" s="193"/>
      <c r="L3855" s="194"/>
      <c r="M3855" s="195"/>
    </row>
    <row r="3856" spans="1:13" s="61" customFormat="1" customHeight="1">
      <c r="A3856"/>
      <c r="B3856"/>
      <c r="C3856"/>
      <c r="D3856"/>
      <c r="E3856"/>
      <c r="F3856" s="61"/>
      <c r="G3856" s="196" t="e">
        <f>VLOOKUP(D3856,sku归属!A:B,2,0)</f>
        <v>#N/A</v>
      </c>
      <c r="K3856" s="193"/>
      <c r="L3856" s="194"/>
      <c r="M3856" s="195"/>
    </row>
    <row r="3857" spans="1:13" s="61" customFormat="1" customHeight="1">
      <c r="A3857"/>
      <c r="B3857"/>
      <c r="C3857"/>
      <c r="D3857"/>
      <c r="E3857"/>
      <c r="F3857" s="61"/>
      <c r="G3857" s="196" t="e">
        <f>VLOOKUP(D3857,sku归属!A:B,2,0)</f>
        <v>#N/A</v>
      </c>
      <c r="K3857" s="193"/>
      <c r="L3857" s="194"/>
      <c r="M3857" s="195"/>
    </row>
    <row r="3858" spans="1:13" s="61" customFormat="1" customHeight="1">
      <c r="A3858"/>
      <c r="B3858"/>
      <c r="C3858"/>
      <c r="D3858"/>
      <c r="E3858"/>
      <c r="F3858" s="61"/>
      <c r="G3858" s="196" t="e">
        <f>VLOOKUP(D3858,sku归属!A:B,2,0)</f>
        <v>#N/A</v>
      </c>
      <c r="K3858" s="193"/>
      <c r="L3858" s="194"/>
      <c r="M3858" s="195"/>
    </row>
    <row r="3859" spans="1:13" s="61" customFormat="1" customHeight="1">
      <c r="A3859"/>
      <c r="B3859"/>
      <c r="C3859"/>
      <c r="D3859"/>
      <c r="E3859"/>
      <c r="F3859" s="61"/>
      <c r="G3859" s="196" t="e">
        <f>VLOOKUP(D3859,sku归属!A:B,2,0)</f>
        <v>#N/A</v>
      </c>
      <c r="K3859" s="193"/>
      <c r="L3859" s="194"/>
      <c r="M3859" s="195"/>
    </row>
    <row r="3860" spans="1:13" s="61" customFormat="1" customHeight="1">
      <c r="A3860"/>
      <c r="B3860"/>
      <c r="C3860"/>
      <c r="D3860"/>
      <c r="E3860"/>
      <c r="F3860" s="61"/>
      <c r="G3860" s="196" t="e">
        <f>VLOOKUP(D3860,sku归属!A:B,2,0)</f>
        <v>#N/A</v>
      </c>
      <c r="K3860" s="193"/>
      <c r="L3860" s="194"/>
      <c r="M3860" s="195"/>
    </row>
    <row r="3861" spans="1:13" s="61" customFormat="1" customHeight="1">
      <c r="A3861"/>
      <c r="B3861"/>
      <c r="C3861"/>
      <c r="D3861"/>
      <c r="E3861"/>
      <c r="F3861" s="61"/>
      <c r="G3861" s="196" t="e">
        <f>VLOOKUP(D3861,sku归属!A:B,2,0)</f>
        <v>#N/A</v>
      </c>
      <c r="K3861" s="193"/>
      <c r="L3861" s="194"/>
      <c r="M3861" s="195"/>
    </row>
    <row r="3862" spans="1:13" s="61" customFormat="1" customHeight="1">
      <c r="A3862"/>
      <c r="B3862"/>
      <c r="C3862"/>
      <c r="D3862"/>
      <c r="E3862"/>
      <c r="F3862" s="61"/>
      <c r="G3862" s="196" t="e">
        <f>VLOOKUP(D3862,sku归属!A:B,2,0)</f>
        <v>#N/A</v>
      </c>
      <c r="K3862" s="193"/>
      <c r="L3862" s="194"/>
      <c r="M3862" s="195"/>
    </row>
    <row r="3863" spans="1:13" s="61" customFormat="1" customHeight="1">
      <c r="A3863"/>
      <c r="B3863"/>
      <c r="C3863"/>
      <c r="D3863"/>
      <c r="E3863"/>
      <c r="F3863" s="61"/>
      <c r="G3863" s="196" t="e">
        <f>VLOOKUP(D3863,sku归属!A:B,2,0)</f>
        <v>#N/A</v>
      </c>
      <c r="K3863" s="193"/>
      <c r="L3863" s="194"/>
      <c r="M3863" s="195"/>
    </row>
    <row r="3864" spans="1:13" s="61" customFormat="1" customHeight="1">
      <c r="A3864"/>
      <c r="B3864"/>
      <c r="C3864"/>
      <c r="D3864"/>
      <c r="E3864"/>
      <c r="F3864" s="61"/>
      <c r="G3864" s="196" t="e">
        <f>VLOOKUP(D3864,sku归属!A:B,2,0)</f>
        <v>#N/A</v>
      </c>
      <c r="K3864" s="193"/>
      <c r="L3864" s="194"/>
      <c r="M3864" s="195"/>
    </row>
    <row r="3865" spans="1:13" s="61" customFormat="1" customHeight="1">
      <c r="A3865"/>
      <c r="B3865"/>
      <c r="C3865"/>
      <c r="D3865"/>
      <c r="E3865"/>
      <c r="F3865" s="61"/>
      <c r="G3865" s="196" t="e">
        <f>VLOOKUP(D3865,sku归属!A:B,2,0)</f>
        <v>#N/A</v>
      </c>
      <c r="K3865" s="193"/>
      <c r="L3865" s="194"/>
      <c r="M3865" s="195"/>
    </row>
    <row r="3866" spans="1:13" s="61" customFormat="1" customHeight="1">
      <c r="A3866"/>
      <c r="B3866"/>
      <c r="C3866"/>
      <c r="D3866"/>
      <c r="E3866"/>
      <c r="F3866" s="61"/>
      <c r="G3866" s="196" t="e">
        <f>VLOOKUP(D3866,sku归属!A:B,2,0)</f>
        <v>#N/A</v>
      </c>
      <c r="K3866" s="193"/>
      <c r="L3866" s="194"/>
      <c r="M3866" s="195"/>
    </row>
    <row r="3867" spans="1:13" s="61" customFormat="1" customHeight="1">
      <c r="A3867"/>
      <c r="B3867"/>
      <c r="C3867"/>
      <c r="D3867"/>
      <c r="E3867"/>
      <c r="F3867" s="61"/>
      <c r="G3867" s="196" t="e">
        <f>VLOOKUP(D3867,sku归属!A:B,2,0)</f>
        <v>#N/A</v>
      </c>
      <c r="K3867" s="193"/>
      <c r="L3867" s="194"/>
      <c r="M3867" s="195"/>
    </row>
    <row r="3868" spans="1:13" s="61" customFormat="1" customHeight="1">
      <c r="A3868"/>
      <c r="B3868"/>
      <c r="C3868"/>
      <c r="D3868"/>
      <c r="E3868"/>
      <c r="F3868" s="61"/>
      <c r="G3868" s="196" t="e">
        <f>VLOOKUP(D3868,sku归属!A:B,2,0)</f>
        <v>#N/A</v>
      </c>
      <c r="K3868" s="193"/>
      <c r="L3868" s="194"/>
      <c r="M3868" s="195"/>
    </row>
    <row r="3869" spans="1:13" s="61" customFormat="1" customHeight="1">
      <c r="A3869"/>
      <c r="B3869"/>
      <c r="C3869"/>
      <c r="D3869"/>
      <c r="E3869"/>
      <c r="F3869" s="61"/>
      <c r="G3869" s="196" t="e">
        <f>VLOOKUP(D3869,sku归属!A:B,2,0)</f>
        <v>#N/A</v>
      </c>
      <c r="K3869" s="193"/>
      <c r="L3869" s="194"/>
      <c r="M3869" s="195"/>
    </row>
    <row r="3870" spans="1:13" s="61" customFormat="1" customHeight="1">
      <c r="A3870"/>
      <c r="B3870"/>
      <c r="C3870"/>
      <c r="D3870"/>
      <c r="E3870"/>
      <c r="F3870" s="61"/>
      <c r="G3870" s="196" t="e">
        <f>VLOOKUP(D3870,sku归属!A:B,2,0)</f>
        <v>#N/A</v>
      </c>
      <c r="K3870" s="193"/>
      <c r="L3870" s="194"/>
      <c r="M3870" s="195"/>
    </row>
    <row r="3871" spans="1:13" s="61" customFormat="1" customHeight="1">
      <c r="A3871"/>
      <c r="B3871"/>
      <c r="C3871"/>
      <c r="D3871"/>
      <c r="E3871"/>
      <c r="F3871" s="61"/>
      <c r="G3871" s="196" t="e">
        <f>VLOOKUP(D3871,sku归属!A:B,2,0)</f>
        <v>#N/A</v>
      </c>
      <c r="K3871" s="193"/>
      <c r="L3871" s="194"/>
      <c r="M3871" s="195"/>
    </row>
    <row r="3872" spans="1:13" s="61" customFormat="1" customHeight="1">
      <c r="A3872"/>
      <c r="B3872"/>
      <c r="C3872"/>
      <c r="D3872"/>
      <c r="E3872"/>
      <c r="F3872" s="61"/>
      <c r="G3872" s="196" t="e">
        <f>VLOOKUP(D3872,sku归属!A:B,2,0)</f>
        <v>#N/A</v>
      </c>
      <c r="K3872" s="193"/>
      <c r="L3872" s="194"/>
      <c r="M3872" s="195"/>
    </row>
    <row r="3873" spans="1:13" s="61" customFormat="1" customHeight="1">
      <c r="A3873"/>
      <c r="B3873"/>
      <c r="C3873"/>
      <c r="D3873"/>
      <c r="E3873"/>
      <c r="F3873" s="61"/>
      <c r="G3873" s="196" t="e">
        <f>VLOOKUP(D3873,sku归属!A:B,2,0)</f>
        <v>#N/A</v>
      </c>
      <c r="K3873" s="193"/>
      <c r="L3873" s="194"/>
      <c r="M3873" s="195"/>
    </row>
    <row r="3874" spans="1:13" s="61" customFormat="1" customHeight="1">
      <c r="A3874"/>
      <c r="B3874"/>
      <c r="C3874"/>
      <c r="D3874"/>
      <c r="E3874"/>
      <c r="F3874" s="61"/>
      <c r="G3874" s="196" t="e">
        <f>VLOOKUP(D3874,sku归属!A:B,2,0)</f>
        <v>#N/A</v>
      </c>
      <c r="K3874" s="193"/>
      <c r="L3874" s="194"/>
      <c r="M3874" s="195"/>
    </row>
    <row r="3875" spans="1:13" s="61" customFormat="1" customHeight="1">
      <c r="A3875"/>
      <c r="B3875"/>
      <c r="C3875"/>
      <c r="D3875"/>
      <c r="E3875"/>
      <c r="F3875" s="61"/>
      <c r="G3875" s="196" t="e">
        <f>VLOOKUP(D3875,sku归属!A:B,2,0)</f>
        <v>#N/A</v>
      </c>
      <c r="K3875" s="193"/>
      <c r="L3875" s="194"/>
      <c r="M3875" s="195"/>
    </row>
    <row r="3876" spans="1:13" s="61" customFormat="1" customHeight="1">
      <c r="A3876"/>
      <c r="B3876"/>
      <c r="C3876"/>
      <c r="D3876"/>
      <c r="E3876"/>
      <c r="F3876" s="61"/>
      <c r="G3876" s="196" t="e">
        <f>VLOOKUP(D3876,sku归属!A:B,2,0)</f>
        <v>#N/A</v>
      </c>
      <c r="K3876" s="193"/>
      <c r="L3876" s="194"/>
      <c r="M3876" s="195"/>
    </row>
    <row r="3877" spans="1:13" s="61" customFormat="1" customHeight="1">
      <c r="A3877"/>
      <c r="B3877"/>
      <c r="C3877"/>
      <c r="D3877"/>
      <c r="E3877"/>
      <c r="F3877" s="61"/>
      <c r="G3877" s="196" t="e">
        <f>VLOOKUP(D3877,sku归属!A:B,2,0)</f>
        <v>#N/A</v>
      </c>
      <c r="K3877" s="193"/>
      <c r="L3877" s="194"/>
      <c r="M3877" s="195"/>
    </row>
    <row r="3878" spans="1:13" s="61" customFormat="1" customHeight="1">
      <c r="A3878"/>
      <c r="B3878"/>
      <c r="C3878"/>
      <c r="D3878"/>
      <c r="E3878"/>
      <c r="F3878" s="61"/>
      <c r="G3878" s="196" t="e">
        <f>VLOOKUP(D3878,sku归属!A:B,2,0)</f>
        <v>#N/A</v>
      </c>
      <c r="K3878" s="193"/>
      <c r="L3878" s="194"/>
      <c r="M3878" s="195"/>
    </row>
    <row r="3879" spans="1:13" s="61" customFormat="1" customHeight="1">
      <c r="A3879"/>
      <c r="B3879"/>
      <c r="C3879"/>
      <c r="D3879"/>
      <c r="E3879"/>
      <c r="F3879" s="61"/>
      <c r="G3879" s="196" t="e">
        <f>VLOOKUP(D3879,sku归属!A:B,2,0)</f>
        <v>#N/A</v>
      </c>
      <c r="K3879" s="193"/>
      <c r="L3879" s="194"/>
      <c r="M3879" s="195"/>
    </row>
    <row r="3880" spans="1:13" s="61" customFormat="1" customHeight="1">
      <c r="A3880"/>
      <c r="B3880"/>
      <c r="C3880"/>
      <c r="D3880"/>
      <c r="E3880"/>
      <c r="F3880" s="61"/>
      <c r="G3880" s="196" t="e">
        <f>VLOOKUP(D3880,sku归属!A:B,2,0)</f>
        <v>#N/A</v>
      </c>
      <c r="K3880" s="193"/>
      <c r="L3880" s="194"/>
      <c r="M3880" s="195"/>
    </row>
    <row r="3881" spans="1:13" s="61" customFormat="1" customHeight="1">
      <c r="A3881"/>
      <c r="B3881"/>
      <c r="C3881"/>
      <c r="D3881"/>
      <c r="E3881"/>
      <c r="F3881" s="61"/>
      <c r="G3881" s="196" t="e">
        <f>VLOOKUP(D3881,sku归属!A:B,2,0)</f>
        <v>#N/A</v>
      </c>
      <c r="K3881" s="193"/>
      <c r="L3881" s="194"/>
      <c r="M3881" s="195"/>
    </row>
    <row r="3882" spans="1:13" s="61" customFormat="1" customHeight="1">
      <c r="A3882"/>
      <c r="B3882"/>
      <c r="C3882"/>
      <c r="D3882"/>
      <c r="E3882"/>
      <c r="F3882" s="61"/>
      <c r="G3882" s="196" t="e">
        <f>VLOOKUP(D3882,sku归属!A:B,2,0)</f>
        <v>#N/A</v>
      </c>
      <c r="K3882" s="193"/>
      <c r="L3882" s="194"/>
      <c r="M3882" s="195"/>
    </row>
    <row r="3883" spans="1:13" s="61" customFormat="1" customHeight="1">
      <c r="A3883"/>
      <c r="B3883"/>
      <c r="C3883"/>
      <c r="D3883"/>
      <c r="E3883"/>
      <c r="F3883" s="61"/>
      <c r="G3883" s="196" t="e">
        <f>VLOOKUP(D3883,sku归属!A:B,2,0)</f>
        <v>#N/A</v>
      </c>
      <c r="K3883" s="193"/>
      <c r="L3883" s="194"/>
      <c r="M3883" s="195"/>
    </row>
    <row r="3884" spans="1:13" s="61" customFormat="1" customHeight="1">
      <c r="A3884"/>
      <c r="B3884"/>
      <c r="C3884"/>
      <c r="D3884"/>
      <c r="E3884"/>
      <c r="F3884" s="61"/>
      <c r="G3884" s="196" t="e">
        <f>VLOOKUP(D3884,sku归属!A:B,2,0)</f>
        <v>#N/A</v>
      </c>
      <c r="K3884" s="193"/>
      <c r="L3884" s="194"/>
      <c r="M3884" s="195"/>
    </row>
    <row r="3885" spans="1:13" s="61" customFormat="1" customHeight="1">
      <c r="A3885"/>
      <c r="B3885"/>
      <c r="C3885"/>
      <c r="D3885"/>
      <c r="E3885"/>
      <c r="F3885" s="61"/>
      <c r="G3885" s="196" t="e">
        <f>VLOOKUP(D3885,sku归属!A:B,2,0)</f>
        <v>#N/A</v>
      </c>
      <c r="K3885" s="193"/>
      <c r="L3885" s="194"/>
      <c r="M3885" s="195"/>
    </row>
    <row r="3886" spans="1:13" s="61" customFormat="1" customHeight="1">
      <c r="A3886"/>
      <c r="B3886"/>
      <c r="C3886"/>
      <c r="D3886"/>
      <c r="E3886"/>
      <c r="F3886" s="61"/>
      <c r="G3886" s="196" t="e">
        <f>VLOOKUP(D3886,sku归属!A:B,2,0)</f>
        <v>#N/A</v>
      </c>
      <c r="K3886" s="193"/>
      <c r="L3886" s="194"/>
      <c r="M3886" s="195"/>
    </row>
    <row r="3887" spans="1:13" s="61" customFormat="1" customHeight="1">
      <c r="A3887"/>
      <c r="B3887"/>
      <c r="C3887"/>
      <c r="D3887"/>
      <c r="E3887"/>
      <c r="F3887" s="61"/>
      <c r="G3887" s="196" t="e">
        <f>VLOOKUP(D3887,sku归属!A:B,2,0)</f>
        <v>#N/A</v>
      </c>
      <c r="K3887" s="193"/>
      <c r="L3887" s="194"/>
      <c r="M3887" s="195"/>
    </row>
    <row r="3888" spans="1:13" s="61" customFormat="1" customHeight="1">
      <c r="A3888"/>
      <c r="B3888"/>
      <c r="C3888"/>
      <c r="D3888"/>
      <c r="E3888"/>
      <c r="F3888" s="61"/>
      <c r="G3888" s="196" t="e">
        <f>VLOOKUP(D3888,sku归属!A:B,2,0)</f>
        <v>#N/A</v>
      </c>
      <c r="K3888" s="193"/>
      <c r="L3888" s="194"/>
      <c r="M3888" s="195"/>
    </row>
    <row r="3889" spans="1:13" s="61" customFormat="1" customHeight="1">
      <c r="A3889"/>
      <c r="B3889"/>
      <c r="C3889"/>
      <c r="D3889"/>
      <c r="E3889"/>
      <c r="F3889" s="61"/>
      <c r="G3889" s="196" t="e">
        <f>VLOOKUP(D3889,sku归属!A:B,2,0)</f>
        <v>#N/A</v>
      </c>
      <c r="K3889" s="193"/>
      <c r="L3889" s="194"/>
      <c r="M3889" s="195"/>
    </row>
    <row r="3890" spans="1:13" s="61" customFormat="1" customHeight="1">
      <c r="A3890"/>
      <c r="B3890"/>
      <c r="C3890"/>
      <c r="D3890"/>
      <c r="E3890"/>
      <c r="F3890" s="61"/>
      <c r="G3890" s="196" t="e">
        <f>VLOOKUP(D3890,sku归属!A:B,2,0)</f>
        <v>#N/A</v>
      </c>
      <c r="K3890" s="193"/>
      <c r="L3890" s="194"/>
      <c r="M3890" s="195"/>
    </row>
    <row r="3891" spans="1:13" s="61" customFormat="1" customHeight="1">
      <c r="A3891"/>
      <c r="B3891"/>
      <c r="C3891"/>
      <c r="D3891"/>
      <c r="E3891"/>
      <c r="F3891" s="61"/>
      <c r="G3891" s="196" t="e">
        <f>VLOOKUP(D3891,sku归属!A:B,2,0)</f>
        <v>#N/A</v>
      </c>
      <c r="K3891" s="193"/>
      <c r="L3891" s="194"/>
      <c r="M3891" s="195"/>
    </row>
    <row r="3892" spans="1:13" s="61" customFormat="1" customHeight="1">
      <c r="A3892"/>
      <c r="B3892"/>
      <c r="C3892"/>
      <c r="D3892"/>
      <c r="E3892"/>
      <c r="F3892" s="61"/>
      <c r="G3892" s="196" t="e">
        <f>VLOOKUP(D3892,sku归属!A:B,2,0)</f>
        <v>#N/A</v>
      </c>
      <c r="K3892" s="193"/>
      <c r="L3892" s="194"/>
      <c r="M3892" s="195"/>
    </row>
    <row r="3893" spans="1:13" s="61" customFormat="1" customHeight="1">
      <c r="A3893"/>
      <c r="B3893"/>
      <c r="C3893"/>
      <c r="D3893"/>
      <c r="E3893"/>
      <c r="F3893" s="61"/>
      <c r="G3893" s="196" t="e">
        <f>VLOOKUP(D3893,sku归属!A:B,2,0)</f>
        <v>#N/A</v>
      </c>
      <c r="K3893" s="193"/>
      <c r="L3893" s="194"/>
      <c r="M3893" s="195"/>
    </row>
    <row r="3894" spans="1:13" s="61" customFormat="1" customHeight="1">
      <c r="A3894"/>
      <c r="B3894"/>
      <c r="C3894"/>
      <c r="D3894"/>
      <c r="E3894"/>
      <c r="F3894" s="61"/>
      <c r="G3894" s="196" t="e">
        <f>VLOOKUP(D3894,sku归属!A:B,2,0)</f>
        <v>#N/A</v>
      </c>
      <c r="K3894" s="193"/>
      <c r="L3894" s="194"/>
      <c r="M3894" s="195"/>
    </row>
    <row r="3895" spans="1:13" s="61" customFormat="1" customHeight="1">
      <c r="A3895"/>
      <c r="B3895"/>
      <c r="C3895"/>
      <c r="D3895"/>
      <c r="E3895"/>
      <c r="F3895" s="61"/>
      <c r="G3895" s="196" t="e">
        <f>VLOOKUP(D3895,sku归属!A:B,2,0)</f>
        <v>#N/A</v>
      </c>
      <c r="K3895" s="193"/>
      <c r="L3895" s="194"/>
      <c r="M3895" s="195"/>
    </row>
    <row r="3896" spans="1:13" s="61" customFormat="1" customHeight="1">
      <c r="A3896"/>
      <c r="B3896"/>
      <c r="C3896"/>
      <c r="D3896"/>
      <c r="E3896"/>
      <c r="F3896" s="61"/>
      <c r="G3896" s="196" t="e">
        <f>VLOOKUP(D3896,sku归属!A:B,2,0)</f>
        <v>#N/A</v>
      </c>
      <c r="K3896" s="193"/>
      <c r="L3896" s="194"/>
      <c r="M3896" s="195"/>
    </row>
    <row r="3897" spans="1:13" s="61" customFormat="1" customHeight="1">
      <c r="A3897"/>
      <c r="B3897"/>
      <c r="C3897"/>
      <c r="D3897"/>
      <c r="E3897"/>
      <c r="F3897" s="61"/>
      <c r="G3897" s="196" t="e">
        <f>VLOOKUP(D3897,sku归属!A:B,2,0)</f>
        <v>#N/A</v>
      </c>
      <c r="K3897" s="193"/>
      <c r="L3897" s="194"/>
      <c r="M3897" s="195"/>
    </row>
    <row r="3898" spans="1:13" s="61" customFormat="1" customHeight="1">
      <c r="A3898"/>
      <c r="B3898"/>
      <c r="C3898"/>
      <c r="D3898"/>
      <c r="E3898"/>
      <c r="F3898" s="61"/>
      <c r="G3898" s="196" t="e">
        <f>VLOOKUP(D3898,sku归属!A:B,2,0)</f>
        <v>#N/A</v>
      </c>
      <c r="K3898" s="193"/>
      <c r="L3898" s="194"/>
      <c r="M3898" s="195"/>
    </row>
    <row r="3899" spans="1:13" s="61" customFormat="1" customHeight="1">
      <c r="A3899"/>
      <c r="B3899"/>
      <c r="C3899"/>
      <c r="D3899"/>
      <c r="E3899"/>
      <c r="F3899" s="61"/>
      <c r="G3899" s="196" t="e">
        <f>VLOOKUP(D3899,sku归属!A:B,2,0)</f>
        <v>#N/A</v>
      </c>
      <c r="K3899" s="193"/>
      <c r="L3899" s="194"/>
      <c r="M3899" s="195"/>
    </row>
    <row r="3900" spans="1:13" s="61" customFormat="1" customHeight="1">
      <c r="A3900"/>
      <c r="B3900"/>
      <c r="C3900"/>
      <c r="D3900"/>
      <c r="E3900"/>
      <c r="F3900" s="61"/>
      <c r="G3900" s="196" t="e">
        <f>VLOOKUP(D3900,sku归属!A:B,2,0)</f>
        <v>#N/A</v>
      </c>
      <c r="K3900" s="193"/>
      <c r="L3900" s="194"/>
      <c r="M3900" s="195"/>
    </row>
    <row r="3901" spans="1:13" s="61" customFormat="1" customHeight="1">
      <c r="A3901"/>
      <c r="B3901"/>
      <c r="C3901"/>
      <c r="D3901"/>
      <c r="E3901"/>
      <c r="F3901" s="61"/>
      <c r="G3901" s="196" t="e">
        <f>VLOOKUP(D3901,sku归属!A:B,2,0)</f>
        <v>#N/A</v>
      </c>
      <c r="K3901" s="193"/>
      <c r="L3901" s="194"/>
      <c r="M3901" s="195"/>
    </row>
    <row r="3902" spans="1:13" s="61" customFormat="1" customHeight="1">
      <c r="A3902"/>
      <c r="B3902"/>
      <c r="C3902"/>
      <c r="D3902"/>
      <c r="E3902"/>
      <c r="F3902" s="61"/>
      <c r="G3902" s="196" t="e">
        <f>VLOOKUP(D3902,sku归属!A:B,2,0)</f>
        <v>#N/A</v>
      </c>
      <c r="K3902" s="193"/>
      <c r="L3902" s="194"/>
      <c r="M3902" s="195"/>
    </row>
    <row r="3903" spans="1:13" s="61" customFormat="1" customHeight="1">
      <c r="A3903"/>
      <c r="B3903"/>
      <c r="C3903"/>
      <c r="D3903"/>
      <c r="E3903"/>
      <c r="F3903" s="61"/>
      <c r="G3903" s="196" t="e">
        <f>VLOOKUP(D3903,sku归属!A:B,2,0)</f>
        <v>#N/A</v>
      </c>
      <c r="K3903" s="193"/>
      <c r="L3903" s="194"/>
      <c r="M3903" s="195"/>
    </row>
    <row r="3904" spans="1:13" s="61" customFormat="1" customHeight="1">
      <c r="A3904"/>
      <c r="B3904"/>
      <c r="C3904"/>
      <c r="D3904"/>
      <c r="E3904"/>
      <c r="F3904" s="61"/>
      <c r="G3904" s="196" t="e">
        <f>VLOOKUP(D3904,sku归属!A:B,2,0)</f>
        <v>#N/A</v>
      </c>
      <c r="K3904" s="193"/>
      <c r="L3904" s="194"/>
      <c r="M3904" s="195"/>
    </row>
    <row r="3905" spans="1:13" s="61" customFormat="1" customHeight="1">
      <c r="A3905"/>
      <c r="B3905"/>
      <c r="C3905"/>
      <c r="D3905"/>
      <c r="E3905"/>
      <c r="F3905" s="61"/>
      <c r="G3905" s="196" t="e">
        <f>VLOOKUP(D3905,sku归属!A:B,2,0)</f>
        <v>#N/A</v>
      </c>
      <c r="K3905" s="193"/>
      <c r="L3905" s="194"/>
      <c r="M3905" s="195"/>
    </row>
    <row r="3906" spans="1:13" s="61" customFormat="1" customHeight="1">
      <c r="A3906"/>
      <c r="B3906"/>
      <c r="C3906"/>
      <c r="D3906"/>
      <c r="E3906"/>
      <c r="F3906" s="61"/>
      <c r="G3906" s="196" t="e">
        <f>VLOOKUP(D3906,sku归属!A:B,2,0)</f>
        <v>#N/A</v>
      </c>
      <c r="K3906" s="193"/>
      <c r="L3906" s="194"/>
      <c r="M3906" s="195"/>
    </row>
    <row r="3907" spans="1:13" s="61" customFormat="1" customHeight="1">
      <c r="A3907"/>
      <c r="B3907"/>
      <c r="C3907"/>
      <c r="D3907"/>
      <c r="E3907"/>
      <c r="F3907" s="61"/>
      <c r="G3907" s="196" t="e">
        <f>VLOOKUP(D3907,sku归属!A:B,2,0)</f>
        <v>#N/A</v>
      </c>
      <c r="K3907" s="193"/>
      <c r="L3907" s="194"/>
      <c r="M3907" s="195"/>
    </row>
    <row r="3908" spans="1:13" s="61" customFormat="1" customHeight="1">
      <c r="A3908"/>
      <c r="B3908"/>
      <c r="C3908"/>
      <c r="D3908"/>
      <c r="E3908"/>
      <c r="F3908" s="61"/>
      <c r="G3908" s="196" t="e">
        <f>VLOOKUP(D3908,sku归属!A:B,2,0)</f>
        <v>#N/A</v>
      </c>
      <c r="K3908" s="193"/>
      <c r="L3908" s="194"/>
      <c r="M3908" s="195"/>
    </row>
    <row r="3909" spans="1:13" s="61" customFormat="1" customHeight="1">
      <c r="A3909"/>
      <c r="B3909"/>
      <c r="C3909"/>
      <c r="D3909"/>
      <c r="E3909"/>
      <c r="F3909" s="61"/>
      <c r="G3909" s="196" t="e">
        <f>VLOOKUP(D3909,sku归属!A:B,2,0)</f>
        <v>#N/A</v>
      </c>
      <c r="K3909" s="193"/>
      <c r="L3909" s="194"/>
      <c r="M3909" s="195"/>
    </row>
    <row r="3910" spans="1:13" s="61" customFormat="1" customHeight="1">
      <c r="A3910"/>
      <c r="B3910"/>
      <c r="C3910"/>
      <c r="D3910"/>
      <c r="E3910"/>
      <c r="F3910" s="61"/>
      <c r="G3910" s="196" t="e">
        <f>VLOOKUP(D3910,sku归属!A:B,2,0)</f>
        <v>#N/A</v>
      </c>
      <c r="K3910" s="193"/>
      <c r="L3910" s="194"/>
      <c r="M3910" s="195"/>
    </row>
    <row r="3911" spans="1:13" s="61" customFormat="1" customHeight="1">
      <c r="A3911"/>
      <c r="B3911"/>
      <c r="C3911"/>
      <c r="D3911"/>
      <c r="E3911"/>
      <c r="F3911" s="61"/>
      <c r="G3911" s="196" t="e">
        <f>VLOOKUP(D3911,sku归属!A:B,2,0)</f>
        <v>#N/A</v>
      </c>
      <c r="K3911" s="193"/>
      <c r="L3911" s="194"/>
      <c r="M3911" s="195"/>
    </row>
    <row r="3912" spans="1:13" s="61" customFormat="1" customHeight="1">
      <c r="A3912"/>
      <c r="B3912"/>
      <c r="C3912"/>
      <c r="D3912"/>
      <c r="E3912"/>
      <c r="F3912" s="61"/>
      <c r="G3912" s="196" t="e">
        <f>VLOOKUP(D3912,sku归属!A:B,2,0)</f>
        <v>#N/A</v>
      </c>
      <c r="K3912" s="193"/>
      <c r="L3912" s="194"/>
      <c r="M3912" s="195"/>
    </row>
    <row r="3913" spans="1:13" s="61" customFormat="1" customHeight="1">
      <c r="A3913"/>
      <c r="B3913"/>
      <c r="C3913"/>
      <c r="D3913"/>
      <c r="E3913"/>
      <c r="F3913" s="61"/>
      <c r="G3913" s="196" t="e">
        <f>VLOOKUP(D3913,sku归属!A:B,2,0)</f>
        <v>#N/A</v>
      </c>
      <c r="K3913" s="193"/>
      <c r="L3913" s="194"/>
      <c r="M3913" s="195"/>
    </row>
    <row r="3914" spans="1:13" s="61" customFormat="1" customHeight="1">
      <c r="A3914"/>
      <c r="B3914"/>
      <c r="C3914"/>
      <c r="D3914"/>
      <c r="E3914"/>
      <c r="F3914" s="61"/>
      <c r="G3914" s="196" t="e">
        <f>VLOOKUP(D3914,sku归属!A:B,2,0)</f>
        <v>#N/A</v>
      </c>
      <c r="K3914" s="193"/>
      <c r="L3914" s="194"/>
      <c r="M3914" s="195"/>
    </row>
    <row r="3915" spans="1:13" s="61" customFormat="1" customHeight="1">
      <c r="A3915"/>
      <c r="B3915"/>
      <c r="C3915"/>
      <c r="D3915"/>
      <c r="E3915"/>
      <c r="F3915" s="61"/>
      <c r="G3915" s="196" t="e">
        <f>VLOOKUP(D3915,sku归属!A:B,2,0)</f>
        <v>#N/A</v>
      </c>
      <c r="K3915" s="193"/>
      <c r="L3915" s="194"/>
      <c r="M3915" s="195"/>
    </row>
    <row r="3916" spans="1:13" s="61" customFormat="1" customHeight="1">
      <c r="A3916"/>
      <c r="B3916"/>
      <c r="C3916"/>
      <c r="D3916"/>
      <c r="E3916"/>
      <c r="F3916" s="61"/>
      <c r="G3916" s="196" t="e">
        <f>VLOOKUP(D3916,sku归属!A:B,2,0)</f>
        <v>#N/A</v>
      </c>
      <c r="K3916" s="193"/>
      <c r="L3916" s="194"/>
      <c r="M3916" s="195"/>
    </row>
    <row r="3917" spans="1:13" s="61" customFormat="1" customHeight="1">
      <c r="A3917"/>
      <c r="B3917"/>
      <c r="C3917"/>
      <c r="D3917"/>
      <c r="E3917"/>
      <c r="F3917" s="61"/>
      <c r="G3917" s="196" t="e">
        <f>VLOOKUP(D3917,sku归属!A:B,2,0)</f>
        <v>#N/A</v>
      </c>
      <c r="K3917" s="193"/>
      <c r="L3917" s="194"/>
      <c r="M3917" s="195"/>
    </row>
    <row r="3918" spans="1:13" s="61" customFormat="1" customHeight="1">
      <c r="A3918"/>
      <c r="B3918"/>
      <c r="C3918"/>
      <c r="D3918"/>
      <c r="E3918"/>
      <c r="F3918" s="61"/>
      <c r="G3918" s="196" t="e">
        <f>VLOOKUP(D3918,sku归属!A:B,2,0)</f>
        <v>#N/A</v>
      </c>
      <c r="K3918" s="193"/>
      <c r="L3918" s="194"/>
      <c r="M3918" s="195"/>
    </row>
    <row r="3919" spans="1:13" s="61" customFormat="1" customHeight="1">
      <c r="A3919"/>
      <c r="B3919"/>
      <c r="C3919"/>
      <c r="D3919"/>
      <c r="E3919"/>
      <c r="F3919" s="61"/>
      <c r="G3919" s="196" t="e">
        <f>VLOOKUP(D3919,sku归属!A:B,2,0)</f>
        <v>#N/A</v>
      </c>
      <c r="K3919" s="193"/>
      <c r="L3919" s="194"/>
      <c r="M3919" s="195"/>
    </row>
    <row r="3920" spans="1:13" s="61" customFormat="1" customHeight="1">
      <c r="A3920"/>
      <c r="B3920"/>
      <c r="C3920"/>
      <c r="D3920"/>
      <c r="E3920"/>
      <c r="F3920" s="61"/>
      <c r="G3920" s="196" t="e">
        <f>VLOOKUP(D3920,sku归属!A:B,2,0)</f>
        <v>#N/A</v>
      </c>
      <c r="K3920" s="193"/>
      <c r="L3920" s="194"/>
      <c r="M3920" s="195"/>
    </row>
    <row r="3921" spans="1:13" s="61" customFormat="1" customHeight="1">
      <c r="A3921"/>
      <c r="B3921"/>
      <c r="C3921"/>
      <c r="D3921"/>
      <c r="E3921"/>
      <c r="F3921" s="61"/>
      <c r="G3921" s="196" t="e">
        <f>VLOOKUP(D3921,sku归属!A:B,2,0)</f>
        <v>#N/A</v>
      </c>
      <c r="K3921" s="193"/>
      <c r="L3921" s="194"/>
      <c r="M3921" s="195"/>
    </row>
    <row r="3922" spans="1:13" s="61" customFormat="1" customHeight="1">
      <c r="A3922"/>
      <c r="B3922"/>
      <c r="C3922"/>
      <c r="D3922"/>
      <c r="E3922"/>
      <c r="F3922" s="61"/>
      <c r="G3922" s="196" t="e">
        <f>VLOOKUP(D3922,sku归属!A:B,2,0)</f>
        <v>#N/A</v>
      </c>
      <c r="K3922" s="193"/>
      <c r="L3922" s="194"/>
      <c r="M3922" s="195"/>
    </row>
    <row r="3923" spans="1:13" s="61" customFormat="1" customHeight="1">
      <c r="A3923"/>
      <c r="B3923"/>
      <c r="C3923"/>
      <c r="D3923"/>
      <c r="E3923"/>
      <c r="F3923" s="61"/>
      <c r="G3923" s="196" t="e">
        <f>VLOOKUP(D3923,sku归属!A:B,2,0)</f>
        <v>#N/A</v>
      </c>
      <c r="K3923" s="193"/>
      <c r="L3923" s="194"/>
      <c r="M3923" s="195"/>
    </row>
    <row r="3924" spans="1:13" s="61" customFormat="1" customHeight="1">
      <c r="A3924"/>
      <c r="B3924"/>
      <c r="C3924"/>
      <c r="D3924"/>
      <c r="E3924"/>
      <c r="F3924" s="61"/>
      <c r="G3924" s="196" t="e">
        <f>VLOOKUP(D3924,sku归属!A:B,2,0)</f>
        <v>#N/A</v>
      </c>
      <c r="K3924" s="193"/>
      <c r="L3924" s="194"/>
      <c r="M3924" s="195"/>
    </row>
    <row r="3925" spans="1:13" s="61" customFormat="1" customHeight="1">
      <c r="A3925"/>
      <c r="B3925"/>
      <c r="C3925"/>
      <c r="D3925"/>
      <c r="E3925"/>
      <c r="F3925" s="61"/>
      <c r="G3925" s="196" t="e">
        <f>VLOOKUP(D3925,sku归属!A:B,2,0)</f>
        <v>#N/A</v>
      </c>
      <c r="K3925" s="193"/>
      <c r="L3925" s="194"/>
      <c r="M3925" s="195"/>
    </row>
    <row r="3926" spans="1:13" s="61" customFormat="1" customHeight="1">
      <c r="A3926"/>
      <c r="B3926"/>
      <c r="C3926"/>
      <c r="D3926"/>
      <c r="E3926"/>
      <c r="F3926" s="61"/>
      <c r="G3926" s="196" t="e">
        <f>VLOOKUP(D3926,sku归属!A:B,2,0)</f>
        <v>#N/A</v>
      </c>
      <c r="K3926" s="193"/>
      <c r="L3926" s="194"/>
      <c r="M3926" s="195"/>
    </row>
    <row r="3927" spans="1:13" s="61" customFormat="1" customHeight="1">
      <c r="A3927"/>
      <c r="B3927"/>
      <c r="C3927"/>
      <c r="D3927"/>
      <c r="E3927"/>
      <c r="F3927" s="61"/>
      <c r="G3927" s="196" t="e">
        <f>VLOOKUP(D3927,sku归属!A:B,2,0)</f>
        <v>#N/A</v>
      </c>
      <c r="K3927" s="193"/>
      <c r="L3927" s="194"/>
      <c r="M3927" s="195"/>
    </row>
    <row r="3928" spans="1:13" s="61" customFormat="1" customHeight="1">
      <c r="A3928"/>
      <c r="B3928"/>
      <c r="C3928"/>
      <c r="D3928"/>
      <c r="E3928"/>
      <c r="F3928" s="61"/>
      <c r="G3928" s="196" t="e">
        <f>VLOOKUP(D3928,sku归属!A:B,2,0)</f>
        <v>#N/A</v>
      </c>
      <c r="K3928" s="193"/>
      <c r="L3928" s="194"/>
      <c r="M3928" s="195"/>
    </row>
    <row r="3929" spans="1:13" s="61" customFormat="1" customHeight="1">
      <c r="A3929"/>
      <c r="B3929"/>
      <c r="C3929"/>
      <c r="D3929"/>
      <c r="E3929"/>
      <c r="F3929" s="61"/>
      <c r="G3929" s="196" t="e">
        <f>VLOOKUP(D3929,sku归属!A:B,2,0)</f>
        <v>#N/A</v>
      </c>
      <c r="K3929" s="193"/>
      <c r="L3929" s="194"/>
      <c r="M3929" s="195"/>
    </row>
    <row r="3930" spans="1:13" s="61" customFormat="1" customHeight="1">
      <c r="A3930"/>
      <c r="B3930"/>
      <c r="C3930"/>
      <c r="D3930"/>
      <c r="E3930"/>
      <c r="F3930" s="61"/>
      <c r="G3930" s="196" t="e">
        <f>VLOOKUP(D3930,sku归属!A:B,2,0)</f>
        <v>#N/A</v>
      </c>
      <c r="K3930" s="193"/>
      <c r="L3930" s="194"/>
      <c r="M3930" s="195"/>
    </row>
    <row r="3931" spans="1:13" s="61" customFormat="1" customHeight="1">
      <c r="A3931"/>
      <c r="B3931"/>
      <c r="C3931"/>
      <c r="D3931"/>
      <c r="E3931"/>
      <c r="F3931" s="61"/>
      <c r="G3931" s="196" t="e">
        <f>VLOOKUP(D3931,sku归属!A:B,2,0)</f>
        <v>#N/A</v>
      </c>
      <c r="K3931" s="193"/>
      <c r="L3931" s="194"/>
      <c r="M3931" s="195"/>
    </row>
    <row r="3932" spans="1:13" s="61" customFormat="1" customHeight="1">
      <c r="A3932"/>
      <c r="B3932"/>
      <c r="C3932"/>
      <c r="D3932"/>
      <c r="E3932"/>
      <c r="F3932" s="61"/>
      <c r="G3932" s="196" t="e">
        <f>VLOOKUP(D3932,sku归属!A:B,2,0)</f>
        <v>#N/A</v>
      </c>
      <c r="K3932" s="193"/>
      <c r="L3932" s="194"/>
      <c r="M3932" s="195"/>
    </row>
    <row r="3933" spans="1:13" s="61" customFormat="1" customHeight="1">
      <c r="A3933"/>
      <c r="B3933"/>
      <c r="C3933"/>
      <c r="D3933"/>
      <c r="E3933"/>
      <c r="F3933" s="61"/>
      <c r="G3933" s="196" t="e">
        <f>VLOOKUP(D3933,sku归属!A:B,2,0)</f>
        <v>#N/A</v>
      </c>
      <c r="K3933" s="193"/>
      <c r="L3933" s="194"/>
      <c r="M3933" s="195"/>
    </row>
    <row r="3934" spans="1:13" s="61" customFormat="1" customHeight="1">
      <c r="A3934"/>
      <c r="B3934"/>
      <c r="C3934"/>
      <c r="D3934"/>
      <c r="E3934"/>
      <c r="F3934" s="61"/>
      <c r="G3934" s="196" t="e">
        <f>VLOOKUP(D3934,sku归属!A:B,2,0)</f>
        <v>#N/A</v>
      </c>
      <c r="K3934" s="193"/>
      <c r="L3934" s="194"/>
      <c r="M3934" s="195"/>
    </row>
    <row r="3935" spans="1:13" s="61" customFormat="1" customHeight="1">
      <c r="A3935"/>
      <c r="B3935"/>
      <c r="C3935"/>
      <c r="D3935"/>
      <c r="E3935"/>
      <c r="F3935" s="61"/>
      <c r="G3935" s="196" t="e">
        <f>VLOOKUP(D3935,sku归属!A:B,2,0)</f>
        <v>#N/A</v>
      </c>
      <c r="K3935" s="193"/>
      <c r="L3935" s="194"/>
      <c r="M3935" s="195"/>
    </row>
    <row r="3936" spans="1:13" s="61" customFormat="1" customHeight="1">
      <c r="A3936"/>
      <c r="B3936"/>
      <c r="C3936"/>
      <c r="D3936"/>
      <c r="E3936"/>
      <c r="F3936" s="61"/>
      <c r="G3936" s="196" t="e">
        <f>VLOOKUP(D3936,sku归属!A:B,2,0)</f>
        <v>#N/A</v>
      </c>
      <c r="K3936" s="193"/>
      <c r="L3936" s="194"/>
      <c r="M3936" s="195"/>
    </row>
    <row r="3937" spans="1:13" s="61" customFormat="1" customHeight="1">
      <c r="A3937"/>
      <c r="B3937"/>
      <c r="C3937"/>
      <c r="D3937"/>
      <c r="E3937"/>
      <c r="F3937" s="61"/>
      <c r="G3937" s="196" t="e">
        <f>VLOOKUP(D3937,sku归属!A:B,2,0)</f>
        <v>#N/A</v>
      </c>
      <c r="K3937" s="193"/>
      <c r="L3937" s="194"/>
      <c r="M3937" s="195"/>
    </row>
    <row r="3938" spans="1:13" s="61" customFormat="1" customHeight="1">
      <c r="A3938"/>
      <c r="B3938"/>
      <c r="C3938"/>
      <c r="D3938"/>
      <c r="E3938"/>
      <c r="F3938" s="61"/>
      <c r="G3938" s="196" t="e">
        <f>VLOOKUP(D3938,sku归属!A:B,2,0)</f>
        <v>#N/A</v>
      </c>
      <c r="K3938" s="193"/>
      <c r="L3938" s="194"/>
      <c r="M3938" s="195"/>
    </row>
    <row r="3939" spans="1:13" s="61" customFormat="1" customHeight="1">
      <c r="A3939"/>
      <c r="B3939"/>
      <c r="C3939"/>
      <c r="D3939"/>
      <c r="E3939"/>
      <c r="F3939" s="61"/>
      <c r="G3939" s="196" t="e">
        <f>VLOOKUP(D3939,sku归属!A:B,2,0)</f>
        <v>#N/A</v>
      </c>
      <c r="K3939" s="193"/>
      <c r="L3939" s="194"/>
      <c r="M3939" s="195"/>
    </row>
    <row r="3940" spans="1:13" s="61" customFormat="1" customHeight="1">
      <c r="A3940"/>
      <c r="B3940"/>
      <c r="C3940"/>
      <c r="D3940"/>
      <c r="E3940"/>
      <c r="F3940" s="61"/>
      <c r="G3940" s="196" t="e">
        <f>VLOOKUP(D3940,sku归属!A:B,2,0)</f>
        <v>#N/A</v>
      </c>
      <c r="K3940" s="193"/>
      <c r="L3940" s="194"/>
      <c r="M3940" s="195"/>
    </row>
    <row r="3941" spans="1:13" s="61" customFormat="1" customHeight="1">
      <c r="A3941"/>
      <c r="B3941"/>
      <c r="C3941"/>
      <c r="D3941"/>
      <c r="E3941"/>
      <c r="F3941" s="61"/>
      <c r="G3941" s="196" t="e">
        <f>VLOOKUP(D3941,sku归属!A:B,2,0)</f>
        <v>#N/A</v>
      </c>
      <c r="K3941" s="193"/>
      <c r="L3941" s="194"/>
      <c r="M3941" s="195"/>
    </row>
    <row r="3942" spans="1:13" s="61" customFormat="1" customHeight="1">
      <c r="A3942"/>
      <c r="B3942"/>
      <c r="C3942"/>
      <c r="D3942"/>
      <c r="E3942"/>
      <c r="F3942" s="61"/>
      <c r="G3942" s="196" t="e">
        <f>VLOOKUP(D3942,sku归属!A:B,2,0)</f>
        <v>#N/A</v>
      </c>
      <c r="K3942" s="193"/>
      <c r="L3942" s="194"/>
      <c r="M3942" s="195"/>
    </row>
    <row r="3943" spans="1:13" s="61" customFormat="1" customHeight="1">
      <c r="A3943"/>
      <c r="B3943"/>
      <c r="C3943"/>
      <c r="D3943"/>
      <c r="E3943"/>
      <c r="F3943" s="61"/>
      <c r="G3943" s="196" t="e">
        <f>VLOOKUP(D3943,sku归属!A:B,2,0)</f>
        <v>#N/A</v>
      </c>
      <c r="K3943" s="193"/>
      <c r="L3943" s="194"/>
      <c r="M3943" s="195"/>
    </row>
    <row r="3944" spans="1:13" s="61" customFormat="1" customHeight="1">
      <c r="A3944"/>
      <c r="B3944"/>
      <c r="C3944"/>
      <c r="D3944"/>
      <c r="E3944"/>
      <c r="F3944" s="61"/>
      <c r="G3944" s="196" t="e">
        <f>VLOOKUP(D3944,sku归属!A:B,2,0)</f>
        <v>#N/A</v>
      </c>
      <c r="K3944" s="193"/>
      <c r="L3944" s="194"/>
      <c r="M3944" s="195"/>
    </row>
    <row r="3945" spans="1:13" s="61" customFormat="1" customHeight="1">
      <c r="A3945"/>
      <c r="B3945"/>
      <c r="C3945"/>
      <c r="D3945"/>
      <c r="E3945"/>
      <c r="F3945" s="61"/>
      <c r="G3945" s="196" t="e">
        <f>VLOOKUP(D3945,sku归属!A:B,2,0)</f>
        <v>#N/A</v>
      </c>
      <c r="K3945" s="193"/>
      <c r="L3945" s="194"/>
      <c r="M3945" s="195"/>
    </row>
    <row r="3946" spans="1:13" s="61" customFormat="1" customHeight="1">
      <c r="A3946"/>
      <c r="B3946"/>
      <c r="C3946"/>
      <c r="D3946"/>
      <c r="E3946"/>
      <c r="F3946" s="61"/>
      <c r="G3946" s="196" t="e">
        <f>VLOOKUP(D3946,sku归属!A:B,2,0)</f>
        <v>#N/A</v>
      </c>
      <c r="K3946" s="193"/>
      <c r="L3946" s="194"/>
      <c r="M3946" s="195"/>
    </row>
    <row r="3947" spans="1:13" s="61" customFormat="1" customHeight="1">
      <c r="A3947"/>
      <c r="B3947"/>
      <c r="C3947"/>
      <c r="D3947"/>
      <c r="E3947"/>
      <c r="F3947" s="61"/>
      <c r="G3947" s="196" t="e">
        <f>VLOOKUP(D3947,sku归属!A:B,2,0)</f>
        <v>#N/A</v>
      </c>
      <c r="K3947" s="193"/>
      <c r="L3947" s="194"/>
      <c r="M3947" s="195"/>
    </row>
    <row r="3948" spans="1:13" s="61" customFormat="1" customHeight="1">
      <c r="A3948"/>
      <c r="B3948"/>
      <c r="C3948"/>
      <c r="D3948"/>
      <c r="E3948"/>
      <c r="F3948" s="61"/>
      <c r="G3948" s="196" t="e">
        <f>VLOOKUP(D3948,sku归属!A:B,2,0)</f>
        <v>#N/A</v>
      </c>
      <c r="K3948" s="193"/>
      <c r="L3948" s="194"/>
      <c r="M3948" s="195"/>
    </row>
    <row r="3949" spans="1:13" s="61" customFormat="1" customHeight="1">
      <c r="A3949"/>
      <c r="B3949"/>
      <c r="C3949"/>
      <c r="D3949"/>
      <c r="E3949"/>
      <c r="F3949" s="61"/>
      <c r="G3949" s="196" t="e">
        <f>VLOOKUP(D3949,sku归属!A:B,2,0)</f>
        <v>#N/A</v>
      </c>
      <c r="K3949" s="193"/>
      <c r="L3949" s="194"/>
      <c r="M3949" s="195"/>
    </row>
    <row r="3950" spans="1:13" s="61" customFormat="1" customHeight="1">
      <c r="A3950"/>
      <c r="B3950"/>
      <c r="C3950"/>
      <c r="D3950"/>
      <c r="E3950"/>
      <c r="F3950" s="61"/>
      <c r="G3950" s="196" t="e">
        <f>VLOOKUP(D3950,sku归属!A:B,2,0)</f>
        <v>#N/A</v>
      </c>
      <c r="K3950" s="193"/>
      <c r="L3950" s="194"/>
      <c r="M3950" s="195"/>
    </row>
    <row r="3951" spans="1:13" s="61" customFormat="1" customHeight="1">
      <c r="A3951"/>
      <c r="B3951"/>
      <c r="C3951"/>
      <c r="D3951"/>
      <c r="E3951"/>
      <c r="F3951" s="61"/>
      <c r="G3951" s="196" t="e">
        <f>VLOOKUP(D3951,sku归属!A:B,2,0)</f>
        <v>#N/A</v>
      </c>
      <c r="K3951" s="193"/>
      <c r="L3951" s="194"/>
      <c r="M3951" s="195"/>
    </row>
    <row r="3952" spans="1:13" s="61" customFormat="1" customHeight="1">
      <c r="A3952"/>
      <c r="B3952"/>
      <c r="C3952"/>
      <c r="D3952"/>
      <c r="E3952"/>
      <c r="F3952" s="61"/>
      <c r="G3952" s="196" t="e">
        <f>VLOOKUP(D3952,sku归属!A:B,2,0)</f>
        <v>#N/A</v>
      </c>
      <c r="K3952" s="193"/>
      <c r="L3952" s="194"/>
      <c r="M3952" s="195"/>
    </row>
    <row r="3953" spans="1:13" s="61" customFormat="1" customHeight="1">
      <c r="A3953"/>
      <c r="B3953"/>
      <c r="C3953"/>
      <c r="D3953"/>
      <c r="E3953"/>
      <c r="F3953" s="61"/>
      <c r="G3953" s="196" t="e">
        <f>VLOOKUP(D3953,sku归属!A:B,2,0)</f>
        <v>#N/A</v>
      </c>
      <c r="K3953" s="193"/>
      <c r="L3953" s="194"/>
      <c r="M3953" s="195"/>
    </row>
    <row r="3954" spans="1:13" s="61" customFormat="1" customHeight="1">
      <c r="A3954"/>
      <c r="B3954"/>
      <c r="C3954"/>
      <c r="D3954"/>
      <c r="E3954"/>
      <c r="F3954" s="61"/>
      <c r="G3954" s="196" t="e">
        <f>VLOOKUP(D3954,sku归属!A:B,2,0)</f>
        <v>#N/A</v>
      </c>
      <c r="K3954" s="193"/>
      <c r="L3954" s="194"/>
      <c r="M3954" s="195"/>
    </row>
    <row r="3955" spans="1:13" s="61" customFormat="1" customHeight="1">
      <c r="A3955"/>
      <c r="B3955"/>
      <c r="C3955"/>
      <c r="D3955"/>
      <c r="E3955"/>
      <c r="F3955" s="61"/>
      <c r="G3955" s="196" t="e">
        <f>VLOOKUP(D3955,sku归属!A:B,2,0)</f>
        <v>#N/A</v>
      </c>
      <c r="K3955" s="193"/>
      <c r="L3955" s="194"/>
      <c r="M3955" s="195"/>
    </row>
    <row r="3956" spans="1:13" s="61" customFormat="1" customHeight="1">
      <c r="A3956"/>
      <c r="B3956"/>
      <c r="C3956"/>
      <c r="D3956"/>
      <c r="E3956"/>
      <c r="F3956" s="61"/>
      <c r="G3956" s="196" t="e">
        <f>VLOOKUP(D3956,sku归属!A:B,2,0)</f>
        <v>#N/A</v>
      </c>
      <c r="K3956" s="193"/>
      <c r="L3956" s="194"/>
      <c r="M3956" s="195"/>
    </row>
    <row r="3957" spans="1:13" s="61" customFormat="1" customHeight="1">
      <c r="A3957"/>
      <c r="B3957"/>
      <c r="C3957"/>
      <c r="D3957"/>
      <c r="E3957"/>
      <c r="F3957" s="61"/>
      <c r="G3957" s="196" t="e">
        <f>VLOOKUP(D3957,sku归属!A:B,2,0)</f>
        <v>#N/A</v>
      </c>
      <c r="K3957" s="193"/>
      <c r="L3957" s="194"/>
      <c r="M3957" s="195"/>
    </row>
    <row r="3958" spans="1:13" s="61" customFormat="1" customHeight="1">
      <c r="A3958"/>
      <c r="B3958"/>
      <c r="C3958"/>
      <c r="D3958"/>
      <c r="E3958"/>
      <c r="F3958" s="61"/>
      <c r="G3958" s="196" t="e">
        <f>VLOOKUP(D3958,sku归属!A:B,2,0)</f>
        <v>#N/A</v>
      </c>
      <c r="K3958" s="193"/>
      <c r="L3958" s="194"/>
      <c r="M3958" s="195"/>
    </row>
    <row r="3959" spans="1:13" s="61" customFormat="1" customHeight="1">
      <c r="A3959"/>
      <c r="B3959"/>
      <c r="C3959"/>
      <c r="D3959"/>
      <c r="E3959"/>
      <c r="F3959" s="61"/>
      <c r="G3959" s="196" t="e">
        <f>VLOOKUP(D3959,sku归属!A:B,2,0)</f>
        <v>#N/A</v>
      </c>
      <c r="K3959" s="193"/>
      <c r="L3959" s="194"/>
      <c r="M3959" s="195"/>
    </row>
    <row r="3960" spans="1:13" s="61" customFormat="1" customHeight="1">
      <c r="A3960"/>
      <c r="B3960"/>
      <c r="C3960"/>
      <c r="D3960"/>
      <c r="E3960"/>
      <c r="F3960" s="61"/>
      <c r="G3960" s="196" t="e">
        <f>VLOOKUP(D3960,sku归属!A:B,2,0)</f>
        <v>#N/A</v>
      </c>
      <c r="K3960" s="193"/>
      <c r="L3960" s="194"/>
      <c r="M3960" s="195"/>
    </row>
    <row r="3961" spans="1:13" s="61" customFormat="1" customHeight="1">
      <c r="A3961"/>
      <c r="B3961"/>
      <c r="C3961"/>
      <c r="D3961"/>
      <c r="E3961"/>
      <c r="F3961" s="61"/>
      <c r="G3961" s="196" t="e">
        <f>VLOOKUP(D3961,sku归属!A:B,2,0)</f>
        <v>#N/A</v>
      </c>
      <c r="K3961" s="193"/>
      <c r="L3961" s="194"/>
      <c r="M3961" s="195"/>
    </row>
    <row r="3962" spans="1:13" s="61" customFormat="1" customHeight="1">
      <c r="A3962"/>
      <c r="B3962"/>
      <c r="C3962"/>
      <c r="D3962"/>
      <c r="E3962"/>
      <c r="F3962" s="61"/>
      <c r="G3962" s="196" t="e">
        <f>VLOOKUP(D3962,sku归属!A:B,2,0)</f>
        <v>#N/A</v>
      </c>
      <c r="K3962" s="193"/>
      <c r="L3962" s="194"/>
      <c r="M3962" s="195"/>
    </row>
    <row r="3963" spans="1:13" s="61" customFormat="1" customHeight="1">
      <c r="A3963"/>
      <c r="B3963"/>
      <c r="C3963"/>
      <c r="D3963"/>
      <c r="E3963"/>
      <c r="F3963" s="61"/>
      <c r="G3963" s="196" t="e">
        <f>VLOOKUP(D3963,sku归属!A:B,2,0)</f>
        <v>#N/A</v>
      </c>
      <c r="K3963" s="193"/>
      <c r="L3963" s="194"/>
      <c r="M3963" s="195"/>
    </row>
    <row r="3964" spans="1:13" s="61" customFormat="1" customHeight="1">
      <c r="A3964"/>
      <c r="B3964"/>
      <c r="C3964"/>
      <c r="D3964"/>
      <c r="E3964"/>
      <c r="F3964" s="61"/>
      <c r="G3964" s="196" t="e">
        <f>VLOOKUP(D3964,sku归属!A:B,2,0)</f>
        <v>#N/A</v>
      </c>
      <c r="K3964" s="193"/>
      <c r="L3964" s="194"/>
      <c r="M3964" s="195"/>
    </row>
    <row r="3965" spans="1:13" s="61" customFormat="1" customHeight="1">
      <c r="A3965"/>
      <c r="B3965"/>
      <c r="C3965"/>
      <c r="D3965"/>
      <c r="E3965"/>
      <c r="F3965" s="61"/>
      <c r="G3965" s="196" t="e">
        <f>VLOOKUP(D3965,sku归属!A:B,2,0)</f>
        <v>#N/A</v>
      </c>
      <c r="K3965" s="193"/>
      <c r="L3965" s="194"/>
      <c r="M3965" s="195"/>
    </row>
    <row r="3966" spans="1:13" s="61" customFormat="1" customHeight="1">
      <c r="A3966"/>
      <c r="B3966"/>
      <c r="C3966"/>
      <c r="D3966"/>
      <c r="E3966"/>
      <c r="F3966" s="61"/>
      <c r="G3966" s="196" t="e">
        <f>VLOOKUP(D3966,sku归属!A:B,2,0)</f>
        <v>#N/A</v>
      </c>
      <c r="K3966" s="193"/>
      <c r="L3966" s="194"/>
      <c r="M3966" s="195"/>
    </row>
    <row r="3967" spans="1:13" s="61" customFormat="1" customHeight="1">
      <c r="A3967"/>
      <c r="B3967"/>
      <c r="C3967"/>
      <c r="D3967"/>
      <c r="E3967"/>
      <c r="F3967" s="61"/>
      <c r="G3967" s="196" t="e">
        <f>VLOOKUP(D3967,sku归属!A:B,2,0)</f>
        <v>#N/A</v>
      </c>
      <c r="K3967" s="193"/>
      <c r="L3967" s="194"/>
      <c r="M3967" s="195"/>
    </row>
    <row r="3968" spans="1:13" s="61" customFormat="1" customHeight="1">
      <c r="A3968"/>
      <c r="B3968"/>
      <c r="C3968"/>
      <c r="D3968"/>
      <c r="E3968"/>
      <c r="F3968" s="61"/>
      <c r="G3968" s="196" t="e">
        <f>VLOOKUP(D3968,sku归属!A:B,2,0)</f>
        <v>#N/A</v>
      </c>
      <c r="K3968" s="193"/>
      <c r="L3968" s="194"/>
      <c r="M3968" s="195"/>
    </row>
    <row r="3969" spans="1:13" s="61" customFormat="1" customHeight="1">
      <c r="A3969"/>
      <c r="B3969"/>
      <c r="C3969"/>
      <c r="D3969"/>
      <c r="E3969"/>
      <c r="F3969" s="61"/>
      <c r="G3969" s="196" t="e">
        <f>VLOOKUP(D3969,sku归属!A:B,2,0)</f>
        <v>#N/A</v>
      </c>
      <c r="K3969" s="193"/>
      <c r="L3969" s="194"/>
      <c r="M3969" s="195"/>
    </row>
    <row r="3970" spans="1:13" s="61" customFormat="1" customHeight="1">
      <c r="A3970"/>
      <c r="B3970"/>
      <c r="C3970"/>
      <c r="D3970"/>
      <c r="E3970"/>
      <c r="F3970" s="61"/>
      <c r="G3970" s="196" t="e">
        <f>VLOOKUP(D3970,sku归属!A:B,2,0)</f>
        <v>#N/A</v>
      </c>
      <c r="K3970" s="193"/>
      <c r="L3970" s="194"/>
      <c r="M3970" s="195"/>
    </row>
    <row r="3971" spans="1:13" s="61" customFormat="1" customHeight="1">
      <c r="A3971"/>
      <c r="B3971"/>
      <c r="C3971"/>
      <c r="D3971"/>
      <c r="E3971"/>
      <c r="F3971" s="61"/>
      <c r="G3971" s="196" t="e">
        <f>VLOOKUP(D3971,sku归属!A:B,2,0)</f>
        <v>#N/A</v>
      </c>
      <c r="K3971" s="193"/>
      <c r="L3971" s="194"/>
      <c r="M3971" s="195"/>
    </row>
    <row r="3972" spans="1:13" s="61" customFormat="1" customHeight="1">
      <c r="A3972"/>
      <c r="B3972"/>
      <c r="C3972"/>
      <c r="D3972"/>
      <c r="E3972"/>
      <c r="F3972" s="61"/>
      <c r="G3972" s="196" t="e">
        <f>VLOOKUP(D3972,sku归属!A:B,2,0)</f>
        <v>#N/A</v>
      </c>
      <c r="K3972" s="193"/>
      <c r="L3972" s="194"/>
      <c r="M3972" s="195"/>
    </row>
    <row r="3973" spans="1:13" s="61" customFormat="1" customHeight="1">
      <c r="A3973"/>
      <c r="B3973"/>
      <c r="C3973"/>
      <c r="D3973"/>
      <c r="E3973"/>
      <c r="F3973" s="61"/>
      <c r="G3973" s="196" t="e">
        <f>VLOOKUP(D3973,sku归属!A:B,2,0)</f>
        <v>#N/A</v>
      </c>
      <c r="K3973" s="193"/>
      <c r="L3973" s="194"/>
      <c r="M3973" s="195"/>
    </row>
    <row r="3974" spans="1:13" s="61" customFormat="1" customHeight="1">
      <c r="A3974"/>
      <c r="B3974"/>
      <c r="C3974"/>
      <c r="D3974"/>
      <c r="E3974"/>
      <c r="F3974" s="61"/>
      <c r="G3974" s="196" t="e">
        <f>VLOOKUP(D3974,sku归属!A:B,2,0)</f>
        <v>#N/A</v>
      </c>
      <c r="K3974" s="193"/>
      <c r="L3974" s="194"/>
      <c r="M3974" s="195"/>
    </row>
    <row r="3975" spans="1:13" s="61" customFormat="1" customHeight="1">
      <c r="A3975"/>
      <c r="B3975"/>
      <c r="C3975"/>
      <c r="D3975"/>
      <c r="E3975"/>
      <c r="F3975" s="61"/>
      <c r="G3975" s="196" t="e">
        <f>VLOOKUP(D3975,sku归属!A:B,2,0)</f>
        <v>#N/A</v>
      </c>
      <c r="K3975" s="193"/>
      <c r="L3975" s="194"/>
      <c r="M3975" s="195"/>
    </row>
    <row r="3976" spans="1:13" s="61" customFormat="1" customHeight="1">
      <c r="A3976"/>
      <c r="B3976"/>
      <c r="C3976"/>
      <c r="D3976"/>
      <c r="E3976"/>
      <c r="F3976" s="61"/>
      <c r="G3976" s="196" t="e">
        <f>VLOOKUP(D3976,sku归属!A:B,2,0)</f>
        <v>#N/A</v>
      </c>
      <c r="K3976" s="193"/>
      <c r="L3976" s="194"/>
      <c r="M3976" s="195"/>
    </row>
    <row r="3977" spans="1:13" s="61" customFormat="1" customHeight="1">
      <c r="A3977"/>
      <c r="B3977"/>
      <c r="C3977"/>
      <c r="D3977"/>
      <c r="E3977"/>
      <c r="F3977" s="61"/>
      <c r="G3977" s="196" t="e">
        <f>VLOOKUP(D3977,sku归属!A:B,2,0)</f>
        <v>#N/A</v>
      </c>
      <c r="K3977" s="193"/>
      <c r="L3977" s="194"/>
      <c r="M3977" s="195"/>
    </row>
    <row r="3978" spans="1:13" s="61" customFormat="1" customHeight="1">
      <c r="A3978"/>
      <c r="B3978"/>
      <c r="C3978"/>
      <c r="D3978"/>
      <c r="E3978"/>
      <c r="F3978" s="61"/>
      <c r="G3978" s="196" t="e">
        <f>VLOOKUP(D3978,sku归属!A:B,2,0)</f>
        <v>#N/A</v>
      </c>
      <c r="K3978" s="193"/>
      <c r="L3978" s="194"/>
      <c r="M3978" s="195"/>
    </row>
    <row r="3979" spans="1:13" s="61" customFormat="1" customHeight="1">
      <c r="A3979"/>
      <c r="B3979"/>
      <c r="C3979"/>
      <c r="D3979"/>
      <c r="E3979"/>
      <c r="F3979" s="61"/>
      <c r="G3979" s="196" t="e">
        <f>VLOOKUP(D3979,sku归属!A:B,2,0)</f>
        <v>#N/A</v>
      </c>
      <c r="K3979" s="193"/>
      <c r="L3979" s="194"/>
      <c r="M3979" s="195"/>
    </row>
    <row r="3980" spans="1:13" s="61" customFormat="1" customHeight="1">
      <c r="A3980"/>
      <c r="B3980"/>
      <c r="C3980"/>
      <c r="D3980"/>
      <c r="E3980"/>
      <c r="F3980" s="61"/>
      <c r="G3980" s="196" t="e">
        <f>VLOOKUP(D3980,sku归属!A:B,2,0)</f>
        <v>#N/A</v>
      </c>
      <c r="K3980" s="193"/>
      <c r="L3980" s="194"/>
      <c r="M3980" s="195"/>
    </row>
    <row r="3981" spans="1:13" s="61" customFormat="1" customHeight="1">
      <c r="A3981"/>
      <c r="B3981"/>
      <c r="C3981"/>
      <c r="D3981"/>
      <c r="E3981"/>
      <c r="F3981" s="61"/>
      <c r="G3981" s="196" t="e">
        <f>VLOOKUP(D3981,sku归属!A:B,2,0)</f>
        <v>#N/A</v>
      </c>
      <c r="K3981" s="193"/>
      <c r="L3981" s="194"/>
      <c r="M3981" s="195"/>
    </row>
    <row r="3982" spans="1:13" s="61" customFormat="1" customHeight="1">
      <c r="A3982"/>
      <c r="B3982"/>
      <c r="C3982"/>
      <c r="D3982"/>
      <c r="E3982"/>
      <c r="F3982" s="61"/>
      <c r="G3982" s="196" t="e">
        <f>VLOOKUP(D3982,sku归属!A:B,2,0)</f>
        <v>#N/A</v>
      </c>
      <c r="K3982" s="193"/>
      <c r="L3982" s="194"/>
      <c r="M3982" s="195"/>
    </row>
    <row r="3983" spans="1:13" s="61" customFormat="1" customHeight="1">
      <c r="A3983"/>
      <c r="B3983"/>
      <c r="C3983"/>
      <c r="D3983"/>
      <c r="E3983"/>
      <c r="F3983" s="61"/>
      <c r="G3983" s="196" t="e">
        <f>VLOOKUP(D3983,sku归属!A:B,2,0)</f>
        <v>#N/A</v>
      </c>
      <c r="K3983" s="193"/>
      <c r="L3983" s="194"/>
      <c r="M3983" s="195"/>
    </row>
    <row r="3984" spans="1:13" s="61" customFormat="1" customHeight="1">
      <c r="A3984"/>
      <c r="B3984"/>
      <c r="C3984"/>
      <c r="D3984"/>
      <c r="E3984"/>
      <c r="F3984" s="61"/>
      <c r="G3984" s="196" t="e">
        <f>VLOOKUP(D3984,sku归属!A:B,2,0)</f>
        <v>#N/A</v>
      </c>
      <c r="K3984" s="193"/>
      <c r="L3984" s="194"/>
      <c r="M3984" s="195"/>
    </row>
    <row r="3985" spans="1:13" s="61" customFormat="1" customHeight="1">
      <c r="A3985"/>
      <c r="B3985"/>
      <c r="C3985"/>
      <c r="D3985"/>
      <c r="E3985"/>
      <c r="F3985" s="61"/>
      <c r="G3985" s="196" t="e">
        <f>VLOOKUP(D3985,sku归属!A:B,2,0)</f>
        <v>#N/A</v>
      </c>
      <c r="K3985" s="193"/>
      <c r="L3985" s="194"/>
      <c r="M3985" s="195"/>
    </row>
    <row r="3986" spans="1:13" s="61" customFormat="1" customHeight="1">
      <c r="A3986"/>
      <c r="B3986"/>
      <c r="C3986"/>
      <c r="D3986"/>
      <c r="E3986"/>
      <c r="F3986" s="61"/>
      <c r="G3986" s="196" t="e">
        <f>VLOOKUP(D3986,sku归属!A:B,2,0)</f>
        <v>#N/A</v>
      </c>
      <c r="K3986" s="193"/>
      <c r="L3986" s="194"/>
      <c r="M3986" s="195"/>
    </row>
    <row r="3987" spans="1:13" s="61" customFormat="1" customHeight="1">
      <c r="A3987"/>
      <c r="B3987"/>
      <c r="C3987"/>
      <c r="D3987"/>
      <c r="E3987"/>
      <c r="F3987" s="61"/>
      <c r="G3987" s="196" t="e">
        <f>VLOOKUP(D3987,sku归属!A:B,2,0)</f>
        <v>#N/A</v>
      </c>
      <c r="K3987" s="193"/>
      <c r="L3987" s="194"/>
      <c r="M3987" s="195"/>
    </row>
    <row r="3988" spans="1:13" s="61" customFormat="1" customHeight="1">
      <c r="A3988"/>
      <c r="B3988"/>
      <c r="C3988"/>
      <c r="D3988"/>
      <c r="E3988"/>
      <c r="F3988" s="61"/>
      <c r="G3988" s="196" t="e">
        <f>VLOOKUP(D3988,sku归属!A:B,2,0)</f>
        <v>#N/A</v>
      </c>
      <c r="K3988" s="193"/>
      <c r="L3988" s="194"/>
      <c r="M3988" s="195"/>
    </row>
    <row r="3989" spans="1:13" s="61" customFormat="1" customHeight="1">
      <c r="A3989"/>
      <c r="B3989"/>
      <c r="C3989"/>
      <c r="D3989"/>
      <c r="E3989"/>
      <c r="F3989" s="61"/>
      <c r="G3989" s="196" t="e">
        <f>VLOOKUP(D3989,sku归属!A:B,2,0)</f>
        <v>#N/A</v>
      </c>
      <c r="K3989" s="193"/>
      <c r="L3989" s="194"/>
      <c r="M3989" s="195"/>
    </row>
    <row r="3990" spans="1:13" s="61" customFormat="1" customHeight="1">
      <c r="A3990"/>
      <c r="B3990"/>
      <c r="C3990"/>
      <c r="D3990"/>
      <c r="E3990"/>
      <c r="F3990" s="61"/>
      <c r="G3990" s="196" t="e">
        <f>VLOOKUP(D3990,sku归属!A:B,2,0)</f>
        <v>#N/A</v>
      </c>
      <c r="K3990" s="193"/>
      <c r="L3990" s="194"/>
      <c r="M3990" s="195"/>
    </row>
    <row r="3991" spans="1:13" s="61" customFormat="1" customHeight="1">
      <c r="A3991"/>
      <c r="B3991"/>
      <c r="C3991"/>
      <c r="D3991"/>
      <c r="E3991"/>
      <c r="F3991" s="61"/>
      <c r="G3991" s="196" t="e">
        <f>VLOOKUP(D3991,sku归属!A:B,2,0)</f>
        <v>#N/A</v>
      </c>
      <c r="K3991" s="193"/>
      <c r="L3991" s="194"/>
      <c r="M3991" s="195"/>
    </row>
    <row r="3992" spans="1:13" s="61" customFormat="1" customHeight="1">
      <c r="A3992"/>
      <c r="B3992"/>
      <c r="C3992"/>
      <c r="D3992"/>
      <c r="E3992"/>
      <c r="F3992" s="61"/>
      <c r="G3992" s="196" t="e">
        <f>VLOOKUP(D3992,sku归属!A:B,2,0)</f>
        <v>#N/A</v>
      </c>
      <c r="K3992" s="193"/>
      <c r="L3992" s="194"/>
      <c r="M3992" s="195"/>
    </row>
    <row r="3993" spans="1:13" s="61" customFormat="1" customHeight="1">
      <c r="A3993"/>
      <c r="B3993"/>
      <c r="C3993"/>
      <c r="D3993"/>
      <c r="E3993"/>
      <c r="F3993" s="61"/>
      <c r="G3993" s="196" t="e">
        <f>VLOOKUP(D3993,sku归属!A:B,2,0)</f>
        <v>#N/A</v>
      </c>
      <c r="K3993" s="193"/>
      <c r="L3993" s="194"/>
      <c r="M3993" s="195"/>
    </row>
    <row r="3994" spans="1:13" s="61" customFormat="1" customHeight="1">
      <c r="A3994"/>
      <c r="B3994"/>
      <c r="C3994"/>
      <c r="D3994"/>
      <c r="E3994"/>
      <c r="F3994" s="61"/>
      <c r="G3994" s="196" t="e">
        <f>VLOOKUP(D3994,sku归属!A:B,2,0)</f>
        <v>#N/A</v>
      </c>
      <c r="K3994" s="193"/>
      <c r="L3994" s="194"/>
      <c r="M3994" s="195"/>
    </row>
    <row r="3995" spans="1:13" s="61" customFormat="1" customHeight="1">
      <c r="A3995"/>
      <c r="B3995"/>
      <c r="C3995"/>
      <c r="D3995"/>
      <c r="E3995"/>
      <c r="F3995" s="61"/>
      <c r="G3995" s="196" t="e">
        <f>VLOOKUP(D3995,sku归属!A:B,2,0)</f>
        <v>#N/A</v>
      </c>
      <c r="K3995" s="193"/>
      <c r="L3995" s="194"/>
      <c r="M3995" s="195"/>
    </row>
    <row r="3996" spans="1:13" s="61" customFormat="1" customHeight="1">
      <c r="A3996"/>
      <c r="B3996"/>
      <c r="C3996"/>
      <c r="D3996"/>
      <c r="E3996"/>
      <c r="F3996" s="61"/>
      <c r="G3996" s="196" t="e">
        <f>VLOOKUP(D3996,sku归属!A:B,2,0)</f>
        <v>#N/A</v>
      </c>
      <c r="K3996" s="193"/>
      <c r="L3996" s="194"/>
      <c r="M3996" s="195"/>
    </row>
    <row r="3997" spans="1:13" s="61" customFormat="1" customHeight="1">
      <c r="A3997"/>
      <c r="B3997"/>
      <c r="C3997"/>
      <c r="D3997"/>
      <c r="E3997"/>
      <c r="F3997" s="61"/>
      <c r="G3997" s="196" t="e">
        <f>VLOOKUP(D3997,sku归属!A:B,2,0)</f>
        <v>#N/A</v>
      </c>
      <c r="K3997" s="193"/>
      <c r="L3997" s="194"/>
      <c r="M3997" s="195"/>
    </row>
    <row r="3998" spans="1:13" s="61" customFormat="1" customHeight="1">
      <c r="A3998"/>
      <c r="B3998"/>
      <c r="C3998"/>
      <c r="D3998"/>
      <c r="E3998"/>
      <c r="F3998" s="61"/>
      <c r="G3998" s="196" t="e">
        <f>VLOOKUP(D3998,sku归属!A:B,2,0)</f>
        <v>#N/A</v>
      </c>
      <c r="K3998" s="193"/>
      <c r="L3998" s="194"/>
      <c r="M3998" s="195"/>
    </row>
    <row r="3999" spans="1:13" s="61" customFormat="1" customHeight="1">
      <c r="A3999"/>
      <c r="B3999"/>
      <c r="C3999"/>
      <c r="D3999"/>
      <c r="E3999"/>
      <c r="F3999" s="61"/>
      <c r="G3999" s="196" t="e">
        <f>VLOOKUP(D3999,sku归属!A:B,2,0)</f>
        <v>#N/A</v>
      </c>
      <c r="K3999" s="193"/>
      <c r="L3999" s="194"/>
      <c r="M3999" s="195"/>
    </row>
    <row r="4000" spans="1:13" s="61" customFormat="1" customHeight="1">
      <c r="A4000"/>
      <c r="B4000"/>
      <c r="C4000"/>
      <c r="D4000"/>
      <c r="E4000"/>
      <c r="F4000" s="61"/>
      <c r="G4000" s="196" t="e">
        <f>VLOOKUP(D4000,sku归属!A:B,2,0)</f>
        <v>#N/A</v>
      </c>
      <c r="K4000" s="193"/>
      <c r="L4000" s="194"/>
      <c r="M4000" s="195"/>
    </row>
    <row r="4001" spans="1:13" s="61" customFormat="1" customHeight="1">
      <c r="A4001"/>
      <c r="B4001"/>
      <c r="C4001"/>
      <c r="D4001"/>
      <c r="E4001"/>
      <c r="F4001" s="61"/>
      <c r="G4001" s="196" t="e">
        <f>VLOOKUP(D4001,sku归属!A:B,2,0)</f>
        <v>#N/A</v>
      </c>
      <c r="K4001" s="193"/>
      <c r="L4001" s="194"/>
      <c r="M4001" s="195"/>
    </row>
    <row r="4002" spans="1:13" s="61" customFormat="1" customHeight="1">
      <c r="A4002"/>
      <c r="B4002"/>
      <c r="C4002"/>
      <c r="D4002"/>
      <c r="E4002"/>
      <c r="F4002" s="61"/>
      <c r="G4002" s="196" t="e">
        <f>VLOOKUP(D4002,sku归属!A:B,2,0)</f>
        <v>#N/A</v>
      </c>
      <c r="K4002" s="193"/>
      <c r="L4002" s="194"/>
      <c r="M4002" s="195"/>
    </row>
    <row r="4003" spans="1:13" s="61" customFormat="1" customHeight="1">
      <c r="A4003"/>
      <c r="B4003"/>
      <c r="C4003"/>
      <c r="D4003"/>
      <c r="E4003"/>
      <c r="F4003" s="61"/>
      <c r="G4003" s="196" t="e">
        <f>VLOOKUP(D4003,sku归属!A:B,2,0)</f>
        <v>#N/A</v>
      </c>
      <c r="K4003" s="193"/>
      <c r="L4003" s="194"/>
      <c r="M4003" s="195"/>
    </row>
    <row r="4004" spans="1:13" s="61" customFormat="1" customHeight="1">
      <c r="A4004"/>
      <c r="B4004"/>
      <c r="C4004"/>
      <c r="D4004"/>
      <c r="E4004"/>
      <c r="F4004" s="61"/>
      <c r="G4004" s="196" t="e">
        <f>VLOOKUP(D4004,sku归属!A:B,2,0)</f>
        <v>#N/A</v>
      </c>
      <c r="K4004" s="193"/>
      <c r="L4004" s="194"/>
      <c r="M4004" s="195"/>
    </row>
    <row r="4005" spans="1:13" s="61" customFormat="1" customHeight="1">
      <c r="A4005"/>
      <c r="B4005"/>
      <c r="C4005"/>
      <c r="D4005"/>
      <c r="E4005"/>
      <c r="F4005" s="61"/>
      <c r="G4005" s="196" t="e">
        <f>VLOOKUP(D4005,sku归属!A:B,2,0)</f>
        <v>#N/A</v>
      </c>
      <c r="K4005" s="193"/>
      <c r="L4005" s="194"/>
      <c r="M4005" s="195"/>
    </row>
    <row r="4006" spans="1:13" s="61" customFormat="1" customHeight="1">
      <c r="A4006"/>
      <c r="B4006"/>
      <c r="C4006"/>
      <c r="D4006"/>
      <c r="E4006"/>
      <c r="F4006" s="61"/>
      <c r="G4006" s="196" t="e">
        <f>VLOOKUP(D4006,sku归属!A:B,2,0)</f>
        <v>#N/A</v>
      </c>
      <c r="K4006" s="193"/>
      <c r="L4006" s="194"/>
      <c r="M4006" s="195"/>
    </row>
    <row r="4007" spans="1:13" s="61" customFormat="1" customHeight="1">
      <c r="A4007"/>
      <c r="B4007"/>
      <c r="C4007"/>
      <c r="D4007"/>
      <c r="E4007"/>
      <c r="F4007" s="61"/>
      <c r="G4007" s="196" t="e">
        <f>VLOOKUP(D4007,sku归属!A:B,2,0)</f>
        <v>#N/A</v>
      </c>
      <c r="K4007" s="193"/>
      <c r="L4007" s="194"/>
      <c r="M4007" s="195"/>
    </row>
    <row r="4008" spans="1:13" s="61" customFormat="1" customHeight="1">
      <c r="A4008"/>
      <c r="B4008"/>
      <c r="C4008"/>
      <c r="D4008"/>
      <c r="E4008"/>
      <c r="F4008" s="61"/>
      <c r="G4008" s="196" t="e">
        <f>VLOOKUP(D4008,sku归属!A:B,2,0)</f>
        <v>#N/A</v>
      </c>
      <c r="K4008" s="193"/>
      <c r="L4008" s="194"/>
      <c r="M4008" s="195"/>
    </row>
    <row r="4009" spans="1:13" s="61" customFormat="1" customHeight="1">
      <c r="A4009"/>
      <c r="B4009"/>
      <c r="C4009"/>
      <c r="D4009"/>
      <c r="E4009"/>
      <c r="F4009" s="61"/>
      <c r="G4009" s="196" t="e">
        <f>VLOOKUP(D4009,sku归属!A:B,2,0)</f>
        <v>#N/A</v>
      </c>
      <c r="K4009" s="193"/>
      <c r="L4009" s="194"/>
      <c r="M4009" s="195"/>
    </row>
    <row r="4010" spans="1:13" s="61" customFormat="1" customHeight="1">
      <c r="A4010"/>
      <c r="B4010"/>
      <c r="C4010"/>
      <c r="D4010"/>
      <c r="E4010"/>
      <c r="F4010" s="61"/>
      <c r="G4010" s="196" t="e">
        <f>VLOOKUP(D4010,sku归属!A:B,2,0)</f>
        <v>#N/A</v>
      </c>
      <c r="K4010" s="193"/>
      <c r="L4010" s="194"/>
      <c r="M4010" s="195"/>
    </row>
    <row r="4011" spans="1:13" s="61" customFormat="1" customHeight="1">
      <c r="A4011"/>
      <c r="B4011"/>
      <c r="C4011"/>
      <c r="D4011"/>
      <c r="E4011"/>
      <c r="F4011" s="61"/>
      <c r="G4011" s="196" t="e">
        <f>VLOOKUP(D4011,sku归属!A:B,2,0)</f>
        <v>#N/A</v>
      </c>
      <c r="K4011" s="193"/>
      <c r="L4011" s="194"/>
      <c r="M4011" s="195"/>
    </row>
    <row r="4012" spans="1:13" s="61" customFormat="1" customHeight="1">
      <c r="A4012"/>
      <c r="B4012"/>
      <c r="C4012"/>
      <c r="D4012"/>
      <c r="E4012"/>
      <c r="F4012" s="61"/>
      <c r="G4012" s="196" t="e">
        <f>VLOOKUP(D4012,sku归属!A:B,2,0)</f>
        <v>#N/A</v>
      </c>
      <c r="K4012" s="193"/>
      <c r="L4012" s="194"/>
      <c r="M4012" s="195"/>
    </row>
    <row r="4013" spans="1:13" s="61" customFormat="1" customHeight="1">
      <c r="A4013"/>
      <c r="B4013"/>
      <c r="C4013"/>
      <c r="D4013"/>
      <c r="E4013"/>
      <c r="F4013" s="61"/>
      <c r="G4013" s="196" t="e">
        <f>VLOOKUP(D4013,sku归属!A:B,2,0)</f>
        <v>#N/A</v>
      </c>
      <c r="K4013" s="193"/>
      <c r="L4013" s="194"/>
      <c r="M4013" s="195"/>
    </row>
    <row r="4014" spans="1:13" s="61" customFormat="1" customHeight="1">
      <c r="A4014"/>
      <c r="B4014"/>
      <c r="C4014"/>
      <c r="D4014"/>
      <c r="E4014"/>
      <c r="F4014" s="61"/>
      <c r="G4014" s="196" t="e">
        <f>VLOOKUP(D4014,sku归属!A:B,2,0)</f>
        <v>#N/A</v>
      </c>
      <c r="K4014" s="193"/>
      <c r="L4014" s="194"/>
      <c r="M4014" s="195"/>
    </row>
    <row r="4015" spans="1:13" s="61" customFormat="1" customHeight="1">
      <c r="A4015"/>
      <c r="B4015"/>
      <c r="C4015"/>
      <c r="D4015"/>
      <c r="E4015"/>
      <c r="F4015" s="61"/>
      <c r="G4015" s="196" t="e">
        <f>VLOOKUP(D4015,sku归属!A:B,2,0)</f>
        <v>#N/A</v>
      </c>
      <c r="K4015" s="193"/>
      <c r="L4015" s="194"/>
      <c r="M4015" s="195"/>
    </row>
    <row r="4016" spans="1:13" s="61" customFormat="1" customHeight="1">
      <c r="A4016"/>
      <c r="B4016"/>
      <c r="C4016"/>
      <c r="D4016"/>
      <c r="E4016"/>
      <c r="F4016" s="61"/>
      <c r="G4016" s="196" t="e">
        <f>VLOOKUP(D4016,sku归属!A:B,2,0)</f>
        <v>#N/A</v>
      </c>
      <c r="K4016" s="193"/>
      <c r="L4016" s="194"/>
      <c r="M4016" s="195"/>
    </row>
    <row r="4017" spans="1:13" s="61" customFormat="1" customHeight="1">
      <c r="A4017"/>
      <c r="B4017"/>
      <c r="C4017"/>
      <c r="D4017"/>
      <c r="E4017"/>
      <c r="F4017" s="61"/>
      <c r="G4017" s="196" t="e">
        <f>VLOOKUP(D4017,sku归属!A:B,2,0)</f>
        <v>#N/A</v>
      </c>
      <c r="K4017" s="193"/>
      <c r="L4017" s="194"/>
      <c r="M4017" s="195"/>
    </row>
    <row r="4018" spans="1:13" s="61" customFormat="1" customHeight="1">
      <c r="A4018"/>
      <c r="B4018"/>
      <c r="C4018"/>
      <c r="D4018"/>
      <c r="E4018"/>
      <c r="F4018" s="61"/>
      <c r="G4018" s="196" t="e">
        <f>VLOOKUP(D4018,sku归属!A:B,2,0)</f>
        <v>#N/A</v>
      </c>
      <c r="K4018" s="193"/>
      <c r="L4018" s="194"/>
      <c r="M4018" s="195"/>
    </row>
    <row r="4019" spans="1:13" s="61" customFormat="1" customHeight="1">
      <c r="A4019"/>
      <c r="B4019"/>
      <c r="C4019"/>
      <c r="D4019"/>
      <c r="E4019"/>
      <c r="F4019" s="61"/>
      <c r="G4019" s="196" t="e">
        <f>VLOOKUP(D4019,sku归属!A:B,2,0)</f>
        <v>#N/A</v>
      </c>
      <c r="K4019" s="193"/>
      <c r="L4019" s="194"/>
      <c r="M4019" s="195"/>
    </row>
    <row r="4020" spans="1:13" s="61" customFormat="1" customHeight="1">
      <c r="A4020"/>
      <c r="B4020"/>
      <c r="C4020"/>
      <c r="D4020"/>
      <c r="E4020"/>
      <c r="F4020" s="61"/>
      <c r="G4020" s="196" t="e">
        <f>VLOOKUP(D4020,sku归属!A:B,2,0)</f>
        <v>#N/A</v>
      </c>
      <c r="K4020" s="193"/>
      <c r="L4020" s="194"/>
      <c r="M4020" s="195"/>
    </row>
    <row r="4021" spans="1:13" s="61" customFormat="1" customHeight="1">
      <c r="A4021"/>
      <c r="B4021"/>
      <c r="C4021"/>
      <c r="D4021"/>
      <c r="E4021"/>
      <c r="F4021" s="61"/>
      <c r="G4021" s="196" t="e">
        <f>VLOOKUP(D4021,sku归属!A:B,2,0)</f>
        <v>#N/A</v>
      </c>
      <c r="K4021" s="193"/>
      <c r="L4021" s="194"/>
      <c r="M4021" s="195"/>
    </row>
    <row r="4022" spans="1:13" s="61" customFormat="1" customHeight="1">
      <c r="A4022"/>
      <c r="B4022"/>
      <c r="C4022"/>
      <c r="D4022"/>
      <c r="E4022"/>
      <c r="F4022" s="61"/>
      <c r="G4022" s="196" t="e">
        <f>VLOOKUP(D4022,sku归属!A:B,2,0)</f>
        <v>#N/A</v>
      </c>
      <c r="K4022" s="193"/>
      <c r="L4022" s="194"/>
      <c r="M4022" s="195"/>
    </row>
    <row r="4023" spans="1:13" s="61" customFormat="1" customHeight="1">
      <c r="A4023"/>
      <c r="B4023"/>
      <c r="C4023"/>
      <c r="D4023"/>
      <c r="E4023"/>
      <c r="F4023" s="61"/>
      <c r="G4023" s="196" t="e">
        <f>VLOOKUP(D4023,sku归属!A:B,2,0)</f>
        <v>#N/A</v>
      </c>
      <c r="K4023" s="193"/>
      <c r="L4023" s="194"/>
      <c r="M4023" s="195"/>
    </row>
    <row r="4024" spans="1:13" s="61" customFormat="1" customHeight="1">
      <c r="A4024"/>
      <c r="B4024"/>
      <c r="C4024"/>
      <c r="D4024"/>
      <c r="E4024"/>
      <c r="F4024" s="61"/>
      <c r="G4024" s="196" t="e">
        <f>VLOOKUP(D4024,sku归属!A:B,2,0)</f>
        <v>#N/A</v>
      </c>
      <c r="K4024" s="193"/>
      <c r="L4024" s="194"/>
      <c r="M4024" s="195"/>
    </row>
    <row r="4025" spans="1:13" s="61" customFormat="1" customHeight="1">
      <c r="A4025"/>
      <c r="B4025"/>
      <c r="C4025"/>
      <c r="D4025"/>
      <c r="E4025"/>
      <c r="F4025" s="61"/>
      <c r="G4025" s="196" t="e">
        <f>VLOOKUP(D4025,sku归属!A:B,2,0)</f>
        <v>#N/A</v>
      </c>
      <c r="K4025" s="193"/>
      <c r="L4025" s="194"/>
      <c r="M4025" s="195"/>
    </row>
    <row r="4026" spans="1:13" s="61" customFormat="1" customHeight="1">
      <c r="A4026"/>
      <c r="B4026"/>
      <c r="C4026"/>
      <c r="D4026"/>
      <c r="E4026"/>
      <c r="F4026" s="61"/>
      <c r="G4026" s="196" t="e">
        <f>VLOOKUP(D4026,sku归属!A:B,2,0)</f>
        <v>#N/A</v>
      </c>
      <c r="K4026" s="193"/>
      <c r="L4026" s="194"/>
      <c r="M4026" s="195"/>
    </row>
    <row r="4027" spans="1:13" s="61" customFormat="1" customHeight="1">
      <c r="A4027"/>
      <c r="B4027"/>
      <c r="C4027"/>
      <c r="D4027"/>
      <c r="E4027"/>
      <c r="F4027" s="61"/>
      <c r="G4027" s="196" t="e">
        <f>VLOOKUP(D4027,sku归属!A:B,2,0)</f>
        <v>#N/A</v>
      </c>
      <c r="K4027" s="193"/>
      <c r="L4027" s="194"/>
      <c r="M4027" s="195"/>
    </row>
    <row r="4028" spans="1:13" s="61" customFormat="1" customHeight="1">
      <c r="A4028"/>
      <c r="B4028"/>
      <c r="C4028"/>
      <c r="D4028"/>
      <c r="E4028"/>
      <c r="F4028" s="61"/>
      <c r="G4028" s="196" t="e">
        <f>VLOOKUP(D4028,sku归属!A:B,2,0)</f>
        <v>#N/A</v>
      </c>
      <c r="K4028" s="193"/>
      <c r="L4028" s="194"/>
      <c r="M4028" s="195"/>
    </row>
    <row r="4029" spans="1:13" s="61" customFormat="1" customHeight="1">
      <c r="A4029"/>
      <c r="B4029"/>
      <c r="C4029"/>
      <c r="D4029"/>
      <c r="E4029"/>
      <c r="F4029" s="61"/>
      <c r="G4029" s="196" t="e">
        <f>VLOOKUP(D4029,sku归属!A:B,2,0)</f>
        <v>#N/A</v>
      </c>
      <c r="K4029" s="193"/>
      <c r="L4029" s="194"/>
      <c r="M4029" s="195"/>
    </row>
    <row r="4030" spans="1:13" s="61" customFormat="1" customHeight="1">
      <c r="A4030"/>
      <c r="B4030"/>
      <c r="C4030"/>
      <c r="D4030"/>
      <c r="E4030"/>
      <c r="F4030" s="61"/>
      <c r="G4030" s="196" t="e">
        <f>VLOOKUP(D4030,sku归属!A:B,2,0)</f>
        <v>#N/A</v>
      </c>
      <c r="K4030" s="193"/>
      <c r="L4030" s="194"/>
      <c r="M4030" s="195"/>
    </row>
    <row r="4031" spans="1:13" s="61" customFormat="1" customHeight="1">
      <c r="A4031"/>
      <c r="B4031"/>
      <c r="C4031"/>
      <c r="D4031"/>
      <c r="E4031"/>
      <c r="F4031" s="61"/>
      <c r="G4031" s="196" t="e">
        <f>VLOOKUP(D4031,sku归属!A:B,2,0)</f>
        <v>#N/A</v>
      </c>
      <c r="K4031" s="193"/>
      <c r="L4031" s="194"/>
      <c r="M4031" s="195"/>
    </row>
    <row r="4032" spans="1:13" s="61" customFormat="1" customHeight="1">
      <c r="A4032"/>
      <c r="B4032"/>
      <c r="C4032"/>
      <c r="D4032"/>
      <c r="E4032"/>
      <c r="F4032" s="61"/>
      <c r="G4032" s="196" t="e">
        <f>VLOOKUP(D4032,sku归属!A:B,2,0)</f>
        <v>#N/A</v>
      </c>
      <c r="K4032" s="193"/>
      <c r="L4032" s="194"/>
      <c r="M4032" s="195"/>
    </row>
    <row r="4033" spans="1:13" s="61" customFormat="1" customHeight="1">
      <c r="A4033"/>
      <c r="B4033"/>
      <c r="C4033"/>
      <c r="D4033"/>
      <c r="E4033"/>
      <c r="F4033" s="61"/>
      <c r="G4033" s="196" t="e">
        <f>VLOOKUP(D4033,sku归属!A:B,2,0)</f>
        <v>#N/A</v>
      </c>
      <c r="K4033" s="193"/>
      <c r="L4033" s="194"/>
      <c r="M4033" s="195"/>
    </row>
    <row r="4034" spans="1:13" s="61" customFormat="1" customHeight="1">
      <c r="A4034"/>
      <c r="B4034"/>
      <c r="C4034"/>
      <c r="D4034"/>
      <c r="E4034"/>
      <c r="F4034" s="61"/>
      <c r="G4034" s="196" t="e">
        <f>VLOOKUP(D4034,sku归属!A:B,2,0)</f>
        <v>#N/A</v>
      </c>
      <c r="K4034" s="193"/>
      <c r="L4034" s="194"/>
      <c r="M4034" s="195"/>
    </row>
    <row r="4035" spans="1:13" s="61" customFormat="1" customHeight="1">
      <c r="A4035"/>
      <c r="B4035"/>
      <c r="C4035"/>
      <c r="D4035"/>
      <c r="E4035"/>
      <c r="F4035" s="61"/>
      <c r="G4035" s="196" t="e">
        <f>VLOOKUP(D4035,sku归属!A:B,2,0)</f>
        <v>#N/A</v>
      </c>
      <c r="K4035" s="193"/>
      <c r="L4035" s="194"/>
      <c r="M4035" s="195"/>
    </row>
    <row r="4036" spans="1:13" s="61" customFormat="1" customHeight="1">
      <c r="A4036"/>
      <c r="B4036"/>
      <c r="C4036"/>
      <c r="D4036"/>
      <c r="E4036"/>
      <c r="F4036" s="61"/>
      <c r="G4036" s="196" t="e">
        <f>VLOOKUP(D4036,sku归属!A:B,2,0)</f>
        <v>#N/A</v>
      </c>
      <c r="K4036" s="193"/>
      <c r="L4036" s="194"/>
      <c r="M4036" s="195"/>
    </row>
    <row r="4037" spans="1:13" s="61" customFormat="1" customHeight="1">
      <c r="A4037"/>
      <c r="B4037"/>
      <c r="C4037"/>
      <c r="D4037"/>
      <c r="E4037"/>
      <c r="F4037" s="61"/>
      <c r="G4037" s="196" t="e">
        <f>VLOOKUP(D4037,sku归属!A:B,2,0)</f>
        <v>#N/A</v>
      </c>
      <c r="K4037" s="193"/>
      <c r="L4037" s="194"/>
      <c r="M4037" s="195"/>
    </row>
    <row r="4038" spans="1:13" s="61" customFormat="1" customHeight="1">
      <c r="A4038"/>
      <c r="B4038"/>
      <c r="C4038"/>
      <c r="D4038"/>
      <c r="E4038"/>
      <c r="F4038" s="61"/>
      <c r="G4038" s="196" t="e">
        <f>VLOOKUP(D4038,sku归属!A:B,2,0)</f>
        <v>#N/A</v>
      </c>
      <c r="K4038" s="193"/>
      <c r="L4038" s="194"/>
      <c r="M4038" s="195"/>
    </row>
    <row r="4039" spans="1:13" s="61" customFormat="1" customHeight="1">
      <c r="A4039"/>
      <c r="B4039"/>
      <c r="C4039"/>
      <c r="D4039"/>
      <c r="E4039"/>
      <c r="F4039" s="61"/>
      <c r="G4039" s="196" t="e">
        <f>VLOOKUP(D4039,sku归属!A:B,2,0)</f>
        <v>#N/A</v>
      </c>
      <c r="K4039" s="193"/>
      <c r="L4039" s="194"/>
      <c r="M4039" s="195"/>
    </row>
    <row r="4040" spans="1:13" s="61" customFormat="1" customHeight="1">
      <c r="A4040"/>
      <c r="B4040"/>
      <c r="C4040"/>
      <c r="D4040"/>
      <c r="E4040"/>
      <c r="F4040" s="61"/>
      <c r="G4040" s="196" t="e">
        <f>VLOOKUP(D4040,sku归属!A:B,2,0)</f>
        <v>#N/A</v>
      </c>
      <c r="K4040" s="193"/>
      <c r="L4040" s="194"/>
      <c r="M4040" s="195"/>
    </row>
    <row r="4041" spans="1:13" s="61" customFormat="1" customHeight="1">
      <c r="A4041"/>
      <c r="B4041"/>
      <c r="C4041"/>
      <c r="D4041"/>
      <c r="E4041"/>
      <c r="F4041" s="61"/>
      <c r="G4041" s="196" t="e">
        <f>VLOOKUP(D4041,sku归属!A:B,2,0)</f>
        <v>#N/A</v>
      </c>
      <c r="K4041" s="193"/>
      <c r="L4041" s="194"/>
      <c r="M4041" s="195"/>
    </row>
    <row r="4042" spans="1:13" s="61" customFormat="1" customHeight="1">
      <c r="A4042"/>
      <c r="B4042"/>
      <c r="C4042"/>
      <c r="D4042"/>
      <c r="E4042"/>
      <c r="F4042" s="61"/>
      <c r="G4042" s="196" t="e">
        <f>VLOOKUP(D4042,sku归属!A:B,2,0)</f>
        <v>#N/A</v>
      </c>
      <c r="K4042" s="193"/>
      <c r="L4042" s="194"/>
      <c r="M4042" s="195"/>
    </row>
    <row r="4043" spans="1:13" s="61" customFormat="1" customHeight="1">
      <c r="A4043"/>
      <c r="B4043"/>
      <c r="C4043"/>
      <c r="D4043"/>
      <c r="E4043"/>
      <c r="F4043" s="61"/>
      <c r="G4043" s="196" t="e">
        <f>VLOOKUP(D4043,sku归属!A:B,2,0)</f>
        <v>#N/A</v>
      </c>
      <c r="K4043" s="193"/>
      <c r="L4043" s="194"/>
      <c r="M4043" s="195"/>
    </row>
    <row r="4044" spans="1:13" s="61" customFormat="1" customHeight="1">
      <c r="A4044"/>
      <c r="B4044"/>
      <c r="C4044"/>
      <c r="D4044"/>
      <c r="E4044"/>
      <c r="F4044" s="61"/>
      <c r="G4044" s="196" t="e">
        <f>VLOOKUP(D4044,sku归属!A:B,2,0)</f>
        <v>#N/A</v>
      </c>
      <c r="K4044" s="193"/>
      <c r="L4044" s="194"/>
      <c r="M4044" s="195"/>
    </row>
    <row r="4045" spans="1:13" s="61" customFormat="1" customHeight="1">
      <c r="A4045"/>
      <c r="B4045"/>
      <c r="C4045"/>
      <c r="D4045"/>
      <c r="E4045"/>
      <c r="F4045" s="61"/>
      <c r="G4045" s="196" t="e">
        <f>VLOOKUP(D4045,sku归属!A:B,2,0)</f>
        <v>#N/A</v>
      </c>
      <c r="K4045" s="193"/>
      <c r="L4045" s="194"/>
      <c r="M4045" s="195"/>
    </row>
    <row r="4046" spans="1:13" s="61" customFormat="1" customHeight="1">
      <c r="A4046"/>
      <c r="B4046"/>
      <c r="C4046"/>
      <c r="D4046"/>
      <c r="E4046"/>
      <c r="F4046" s="61"/>
      <c r="G4046" s="196" t="e">
        <f>VLOOKUP(D4046,sku归属!A:B,2,0)</f>
        <v>#N/A</v>
      </c>
      <c r="K4046" s="193"/>
      <c r="L4046" s="194"/>
      <c r="M4046" s="195"/>
    </row>
    <row r="4047" spans="1:13" s="61" customFormat="1" customHeight="1">
      <c r="A4047"/>
      <c r="B4047"/>
      <c r="C4047"/>
      <c r="D4047"/>
      <c r="E4047"/>
      <c r="F4047" s="61"/>
      <c r="G4047" s="196" t="e">
        <f>VLOOKUP(D4047,sku归属!A:B,2,0)</f>
        <v>#N/A</v>
      </c>
      <c r="K4047" s="193"/>
      <c r="L4047" s="194"/>
      <c r="M4047" s="195"/>
    </row>
    <row r="4048" spans="1:13" s="61" customFormat="1" customHeight="1">
      <c r="A4048"/>
      <c r="B4048"/>
      <c r="C4048"/>
      <c r="D4048"/>
      <c r="E4048"/>
      <c r="F4048" s="61"/>
      <c r="G4048" s="196" t="e">
        <f>VLOOKUP(D4048,sku归属!A:B,2,0)</f>
        <v>#N/A</v>
      </c>
      <c r="K4048" s="193"/>
      <c r="L4048" s="194"/>
      <c r="M4048" s="195"/>
    </row>
    <row r="4049" spans="1:13" s="61" customFormat="1" customHeight="1">
      <c r="A4049"/>
      <c r="B4049"/>
      <c r="C4049"/>
      <c r="D4049"/>
      <c r="E4049"/>
      <c r="F4049" s="61"/>
      <c r="G4049" s="196" t="e">
        <f>VLOOKUP(D4049,sku归属!A:B,2,0)</f>
        <v>#N/A</v>
      </c>
      <c r="K4049" s="193"/>
      <c r="L4049" s="194"/>
      <c r="M4049" s="195"/>
    </row>
    <row r="4050" spans="1:13" s="61" customFormat="1" customHeight="1">
      <c r="A4050"/>
      <c r="B4050"/>
      <c r="C4050"/>
      <c r="D4050"/>
      <c r="E4050"/>
      <c r="F4050" s="61"/>
      <c r="G4050" s="196" t="e">
        <f>VLOOKUP(D4050,sku归属!A:B,2,0)</f>
        <v>#N/A</v>
      </c>
      <c r="K4050" s="193"/>
      <c r="L4050" s="194"/>
      <c r="M4050" s="195"/>
    </row>
    <row r="4051" spans="1:13" s="61" customFormat="1" customHeight="1">
      <c r="A4051"/>
      <c r="B4051"/>
      <c r="C4051"/>
      <c r="D4051"/>
      <c r="E4051"/>
      <c r="F4051" s="61"/>
      <c r="G4051" s="196" t="e">
        <f>VLOOKUP(D4051,sku归属!A:B,2,0)</f>
        <v>#N/A</v>
      </c>
      <c r="K4051" s="193"/>
      <c r="L4051" s="194"/>
      <c r="M4051" s="195"/>
    </row>
    <row r="4052" spans="1:13" s="61" customFormat="1" customHeight="1">
      <c r="A4052"/>
      <c r="B4052"/>
      <c r="C4052"/>
      <c r="D4052"/>
      <c r="E4052"/>
      <c r="F4052" s="61"/>
      <c r="G4052" s="196" t="e">
        <f>VLOOKUP(D4052,sku归属!A:B,2,0)</f>
        <v>#N/A</v>
      </c>
      <c r="K4052" s="193"/>
      <c r="L4052" s="194"/>
      <c r="M4052" s="195"/>
    </row>
    <row r="4053" spans="1:13" s="61" customFormat="1" customHeight="1">
      <c r="A4053"/>
      <c r="B4053"/>
      <c r="C4053"/>
      <c r="D4053"/>
      <c r="E4053"/>
      <c r="F4053" s="61"/>
      <c r="G4053" s="196" t="e">
        <f>VLOOKUP(D4053,sku归属!A:B,2,0)</f>
        <v>#N/A</v>
      </c>
      <c r="K4053" s="193"/>
      <c r="L4053" s="194"/>
      <c r="M4053" s="195"/>
    </row>
    <row r="4054" spans="1:13" s="61" customFormat="1" customHeight="1">
      <c r="A4054"/>
      <c r="B4054"/>
      <c r="C4054"/>
      <c r="D4054"/>
      <c r="E4054"/>
      <c r="F4054" s="61"/>
      <c r="G4054" s="196" t="e">
        <f>VLOOKUP(D4054,sku归属!A:B,2,0)</f>
        <v>#N/A</v>
      </c>
      <c r="K4054" s="193"/>
      <c r="L4054" s="194"/>
      <c r="M4054" s="195"/>
    </row>
    <row r="4055" spans="1:13" s="61" customFormat="1" customHeight="1">
      <c r="A4055"/>
      <c r="B4055"/>
      <c r="C4055"/>
      <c r="D4055"/>
      <c r="E4055"/>
      <c r="F4055" s="61"/>
      <c r="G4055" s="196" t="e">
        <f>VLOOKUP(D4055,sku归属!A:B,2,0)</f>
        <v>#N/A</v>
      </c>
      <c r="K4055" s="193"/>
      <c r="L4055" s="194"/>
      <c r="M4055" s="195"/>
    </row>
    <row r="4056" spans="1:13" s="61" customFormat="1" customHeight="1">
      <c r="A4056"/>
      <c r="B4056"/>
      <c r="C4056"/>
      <c r="D4056"/>
      <c r="E4056"/>
      <c r="F4056" s="61"/>
      <c r="G4056" s="196" t="e">
        <f>VLOOKUP(D4056,sku归属!A:B,2,0)</f>
        <v>#N/A</v>
      </c>
      <c r="K4056" s="193"/>
      <c r="L4056" s="194"/>
      <c r="M4056" s="195"/>
    </row>
    <row r="4057" spans="1:13" s="61" customFormat="1" customHeight="1">
      <c r="A4057"/>
      <c r="B4057"/>
      <c r="C4057"/>
      <c r="D4057"/>
      <c r="E4057"/>
      <c r="F4057" s="61"/>
      <c r="G4057" s="196" t="e">
        <f>VLOOKUP(D4057,sku归属!A:B,2,0)</f>
        <v>#N/A</v>
      </c>
      <c r="K4057" s="193"/>
      <c r="L4057" s="194"/>
      <c r="M4057" s="195"/>
    </row>
    <row r="4058" spans="1:13" s="61" customFormat="1" customHeight="1">
      <c r="A4058"/>
      <c r="B4058"/>
      <c r="C4058"/>
      <c r="D4058"/>
      <c r="E4058"/>
      <c r="F4058" s="61"/>
      <c r="G4058" s="196" t="e">
        <f>VLOOKUP(D4058,sku归属!A:B,2,0)</f>
        <v>#N/A</v>
      </c>
      <c r="K4058" s="193"/>
      <c r="L4058" s="194"/>
      <c r="M4058" s="195"/>
    </row>
    <row r="4059" spans="1:13" s="61" customFormat="1" customHeight="1">
      <c r="A4059"/>
      <c r="B4059"/>
      <c r="C4059"/>
      <c r="D4059"/>
      <c r="E4059"/>
      <c r="F4059" s="61"/>
      <c r="G4059" s="196" t="e">
        <f>VLOOKUP(D4059,sku归属!A:B,2,0)</f>
        <v>#N/A</v>
      </c>
      <c r="K4059" s="193"/>
      <c r="L4059" s="194"/>
      <c r="M4059" s="195"/>
    </row>
    <row r="4060" spans="1:13" s="61" customFormat="1" customHeight="1">
      <c r="A4060"/>
      <c r="B4060"/>
      <c r="C4060"/>
      <c r="D4060"/>
      <c r="E4060"/>
      <c r="F4060" s="61"/>
      <c r="G4060" s="196" t="e">
        <f>VLOOKUP(D4060,sku归属!A:B,2,0)</f>
        <v>#N/A</v>
      </c>
      <c r="K4060" s="193"/>
      <c r="L4060" s="194"/>
      <c r="M4060" s="195"/>
    </row>
    <row r="4061" spans="1:13" s="61" customFormat="1" customHeight="1">
      <c r="A4061"/>
      <c r="B4061"/>
      <c r="C4061"/>
      <c r="D4061"/>
      <c r="E4061"/>
      <c r="F4061" s="61"/>
      <c r="G4061" s="196" t="e">
        <f>VLOOKUP(D4061,sku归属!A:B,2,0)</f>
        <v>#N/A</v>
      </c>
      <c r="K4061" s="193"/>
      <c r="L4061" s="194"/>
      <c r="M4061" s="195"/>
    </row>
    <row r="4062" spans="1:13" s="61" customFormat="1" customHeight="1">
      <c r="A4062"/>
      <c r="B4062"/>
      <c r="C4062"/>
      <c r="D4062"/>
      <c r="E4062"/>
      <c r="F4062" s="61"/>
      <c r="G4062" s="196" t="e">
        <f>VLOOKUP(D4062,sku归属!A:B,2,0)</f>
        <v>#N/A</v>
      </c>
      <c r="K4062" s="193"/>
      <c r="L4062" s="194"/>
      <c r="M4062" s="195"/>
    </row>
    <row r="4063" spans="1:13" s="61" customFormat="1" customHeight="1">
      <c r="A4063"/>
      <c r="B4063"/>
      <c r="C4063"/>
      <c r="D4063"/>
      <c r="E4063"/>
      <c r="F4063" s="61"/>
      <c r="G4063" s="196" t="e">
        <f>VLOOKUP(D4063,sku归属!A:B,2,0)</f>
        <v>#N/A</v>
      </c>
      <c r="K4063" s="193"/>
      <c r="L4063" s="194"/>
      <c r="M4063" s="195"/>
    </row>
    <row r="4064" spans="1:13" s="61" customFormat="1" customHeight="1">
      <c r="A4064"/>
      <c r="B4064"/>
      <c r="C4064"/>
      <c r="D4064"/>
      <c r="E4064"/>
      <c r="F4064" s="61"/>
      <c r="G4064" s="196" t="e">
        <f>VLOOKUP(D4064,sku归属!A:B,2,0)</f>
        <v>#N/A</v>
      </c>
      <c r="K4064" s="193"/>
      <c r="L4064" s="194"/>
      <c r="M4064" s="195"/>
    </row>
    <row r="4065" spans="1:13" s="61" customFormat="1" customHeight="1">
      <c r="A4065"/>
      <c r="B4065"/>
      <c r="C4065"/>
      <c r="D4065"/>
      <c r="E4065"/>
      <c r="F4065" s="61"/>
      <c r="G4065" s="196" t="e">
        <f>VLOOKUP(D4065,sku归属!A:B,2,0)</f>
        <v>#N/A</v>
      </c>
      <c r="K4065" s="193"/>
      <c r="L4065" s="194"/>
      <c r="M4065" s="195"/>
    </row>
    <row r="4066" spans="1:13" s="61" customFormat="1" customHeight="1">
      <c r="A4066"/>
      <c r="B4066"/>
      <c r="C4066"/>
      <c r="D4066"/>
      <c r="E4066"/>
      <c r="F4066" s="61"/>
      <c r="G4066" s="196" t="e">
        <f>VLOOKUP(D4066,sku归属!A:B,2,0)</f>
        <v>#N/A</v>
      </c>
      <c r="K4066" s="193"/>
      <c r="L4066" s="194"/>
      <c r="M4066" s="195"/>
    </row>
    <row r="4067" spans="1:13" s="61" customFormat="1" customHeight="1">
      <c r="A4067"/>
      <c r="B4067"/>
      <c r="C4067"/>
      <c r="D4067"/>
      <c r="E4067"/>
      <c r="F4067" s="61"/>
      <c r="G4067" s="196" t="e">
        <f>VLOOKUP(D4067,sku归属!A:B,2,0)</f>
        <v>#N/A</v>
      </c>
      <c r="K4067" s="193"/>
      <c r="L4067" s="194"/>
      <c r="M4067" s="195"/>
    </row>
    <row r="4068" spans="1:13" s="61" customFormat="1" customHeight="1">
      <c r="A4068"/>
      <c r="B4068"/>
      <c r="C4068"/>
      <c r="D4068"/>
      <c r="E4068"/>
      <c r="F4068" s="61"/>
      <c r="G4068" s="196" t="e">
        <f>VLOOKUP(D4068,sku归属!A:B,2,0)</f>
        <v>#N/A</v>
      </c>
      <c r="K4068" s="193"/>
      <c r="L4068" s="194"/>
      <c r="M4068" s="195"/>
    </row>
    <row r="4069" spans="1:13" s="61" customFormat="1" customHeight="1">
      <c r="A4069"/>
      <c r="B4069"/>
      <c r="C4069"/>
      <c r="D4069"/>
      <c r="E4069"/>
      <c r="F4069" s="61"/>
      <c r="G4069" s="196" t="e">
        <f>VLOOKUP(D4069,sku归属!A:B,2,0)</f>
        <v>#N/A</v>
      </c>
      <c r="K4069" s="193"/>
      <c r="L4069" s="194"/>
      <c r="M4069" s="195"/>
    </row>
    <row r="4070" spans="1:13" s="61" customFormat="1" customHeight="1">
      <c r="A4070"/>
      <c r="B4070"/>
      <c r="C4070"/>
      <c r="D4070"/>
      <c r="E4070"/>
      <c r="F4070" s="61"/>
      <c r="G4070" s="196" t="e">
        <f>VLOOKUP(D4070,sku归属!A:B,2,0)</f>
        <v>#N/A</v>
      </c>
      <c r="K4070" s="193"/>
      <c r="L4070" s="194"/>
      <c r="M4070" s="195"/>
    </row>
    <row r="4071" spans="1:13" s="61" customFormat="1" customHeight="1">
      <c r="A4071"/>
      <c r="B4071"/>
      <c r="C4071"/>
      <c r="D4071"/>
      <c r="E4071"/>
      <c r="F4071" s="61"/>
      <c r="G4071" s="196" t="e">
        <f>VLOOKUP(D4071,sku归属!A:B,2,0)</f>
        <v>#N/A</v>
      </c>
      <c r="K4071" s="193"/>
      <c r="L4071" s="194"/>
      <c r="M4071" s="195"/>
    </row>
    <row r="4072" spans="1:13" s="61" customFormat="1" customHeight="1">
      <c r="A4072"/>
      <c r="B4072"/>
      <c r="C4072"/>
      <c r="D4072"/>
      <c r="E4072"/>
      <c r="F4072" s="61"/>
      <c r="G4072" s="196" t="e">
        <f>VLOOKUP(D4072,sku归属!A:B,2,0)</f>
        <v>#N/A</v>
      </c>
      <c r="K4072" s="193"/>
      <c r="L4072" s="194"/>
      <c r="M4072" s="195"/>
    </row>
    <row r="4073" spans="1:13" s="61" customFormat="1" customHeight="1">
      <c r="A4073"/>
      <c r="B4073"/>
      <c r="C4073"/>
      <c r="D4073"/>
      <c r="E4073"/>
      <c r="F4073" s="61"/>
      <c r="G4073" s="196" t="e">
        <f>VLOOKUP(D4073,sku归属!A:B,2,0)</f>
        <v>#N/A</v>
      </c>
      <c r="K4073" s="193"/>
      <c r="L4073" s="194"/>
      <c r="M4073" s="195"/>
    </row>
    <row r="4074" spans="1:13" s="61" customFormat="1" customHeight="1">
      <c r="A4074"/>
      <c r="B4074"/>
      <c r="C4074"/>
      <c r="D4074"/>
      <c r="E4074"/>
      <c r="F4074" s="61"/>
      <c r="G4074" s="196" t="e">
        <f>VLOOKUP(D4074,sku归属!A:B,2,0)</f>
        <v>#N/A</v>
      </c>
      <c r="K4074" s="193"/>
      <c r="L4074" s="194"/>
      <c r="M4074" s="195"/>
    </row>
    <row r="4075" spans="1:13" s="61" customFormat="1" customHeight="1">
      <c r="A4075"/>
      <c r="B4075"/>
      <c r="C4075"/>
      <c r="D4075"/>
      <c r="E4075"/>
      <c r="F4075" s="61"/>
      <c r="G4075" s="196" t="e">
        <f>VLOOKUP(D4075,sku归属!A:B,2,0)</f>
        <v>#N/A</v>
      </c>
      <c r="K4075" s="193"/>
      <c r="L4075" s="194"/>
      <c r="M4075" s="195"/>
    </row>
    <row r="4076" spans="1:13" s="61" customFormat="1" customHeight="1">
      <c r="A4076"/>
      <c r="B4076"/>
      <c r="C4076"/>
      <c r="D4076"/>
      <c r="E4076"/>
      <c r="F4076" s="61"/>
      <c r="G4076" s="196" t="e">
        <f>VLOOKUP(D4076,sku归属!A:B,2,0)</f>
        <v>#N/A</v>
      </c>
      <c r="K4076" s="193"/>
      <c r="L4076" s="194"/>
      <c r="M4076" s="195"/>
    </row>
    <row r="4077" spans="1:13" s="61" customFormat="1" customHeight="1">
      <c r="A4077"/>
      <c r="B4077"/>
      <c r="C4077"/>
      <c r="D4077"/>
      <c r="E4077"/>
      <c r="F4077" s="61"/>
      <c r="G4077" s="196" t="e">
        <f>VLOOKUP(D4077,sku归属!A:B,2,0)</f>
        <v>#N/A</v>
      </c>
      <c r="K4077" s="193"/>
      <c r="L4077" s="194"/>
      <c r="M4077" s="195"/>
    </row>
    <row r="4078" spans="1:13" s="61" customFormat="1" customHeight="1">
      <c r="A4078"/>
      <c r="B4078"/>
      <c r="C4078"/>
      <c r="D4078"/>
      <c r="E4078"/>
      <c r="F4078" s="61"/>
      <c r="G4078" s="196" t="e">
        <f>VLOOKUP(D4078,sku归属!A:B,2,0)</f>
        <v>#N/A</v>
      </c>
      <c r="K4078" s="193"/>
      <c r="L4078" s="194"/>
      <c r="M4078" s="195"/>
    </row>
    <row r="4079" spans="1:13" s="61" customFormat="1" customHeight="1">
      <c r="A4079"/>
      <c r="B4079"/>
      <c r="C4079"/>
      <c r="D4079"/>
      <c r="E4079"/>
      <c r="F4079" s="61"/>
      <c r="G4079" s="196" t="e">
        <f>VLOOKUP(D4079,sku归属!A:B,2,0)</f>
        <v>#N/A</v>
      </c>
      <c r="K4079" s="193"/>
      <c r="L4079" s="194"/>
      <c r="M4079" s="195"/>
    </row>
    <row r="4080" spans="1:13" s="61" customFormat="1" customHeight="1">
      <c r="A4080"/>
      <c r="B4080"/>
      <c r="C4080"/>
      <c r="D4080"/>
      <c r="E4080"/>
      <c r="F4080" s="61"/>
      <c r="G4080" s="196" t="e">
        <f>VLOOKUP(D4080,sku归属!A:B,2,0)</f>
        <v>#N/A</v>
      </c>
      <c r="K4080" s="193"/>
      <c r="L4080" s="194"/>
      <c r="M4080" s="195"/>
    </row>
    <row r="4081" spans="1:13" s="61" customFormat="1" customHeight="1">
      <c r="A4081"/>
      <c r="B4081"/>
      <c r="C4081"/>
      <c r="D4081"/>
      <c r="E4081"/>
      <c r="F4081" s="61"/>
      <c r="G4081" s="196" t="e">
        <f>VLOOKUP(D4081,sku归属!A:B,2,0)</f>
        <v>#N/A</v>
      </c>
      <c r="K4081" s="193"/>
      <c r="L4081" s="194"/>
      <c r="M4081" s="195"/>
    </row>
    <row r="4082" spans="1:13" s="61" customFormat="1" customHeight="1">
      <c r="A4082"/>
      <c r="B4082"/>
      <c r="C4082"/>
      <c r="D4082"/>
      <c r="E4082"/>
      <c r="F4082" s="61"/>
      <c r="G4082" s="196" t="e">
        <f>VLOOKUP(D4082,sku归属!A:B,2,0)</f>
        <v>#N/A</v>
      </c>
      <c r="K4082" s="193"/>
      <c r="L4082" s="194"/>
      <c r="M4082" s="195"/>
    </row>
    <row r="4083" spans="1:13" s="61" customFormat="1" customHeight="1">
      <c r="A4083"/>
      <c r="B4083"/>
      <c r="C4083"/>
      <c r="D4083"/>
      <c r="E4083"/>
      <c r="F4083" s="61"/>
      <c r="G4083" s="196" t="e">
        <f>VLOOKUP(D4083,sku归属!A:B,2,0)</f>
        <v>#N/A</v>
      </c>
      <c r="K4083" s="193"/>
      <c r="L4083" s="194"/>
      <c r="M4083" s="195"/>
    </row>
    <row r="4084" spans="1:13" s="61" customFormat="1" customHeight="1">
      <c r="A4084"/>
      <c r="B4084"/>
      <c r="C4084"/>
      <c r="D4084"/>
      <c r="E4084"/>
      <c r="F4084" s="61"/>
      <c r="G4084" s="196" t="e">
        <f>VLOOKUP(D4084,sku归属!A:B,2,0)</f>
        <v>#N/A</v>
      </c>
      <c r="K4084" s="193"/>
      <c r="L4084" s="194"/>
      <c r="M4084" s="195"/>
    </row>
    <row r="4085" spans="1:13" s="61" customFormat="1" customHeight="1">
      <c r="A4085"/>
      <c r="B4085"/>
      <c r="C4085"/>
      <c r="D4085"/>
      <c r="E4085"/>
      <c r="F4085" s="61"/>
      <c r="G4085" s="196" t="e">
        <f>VLOOKUP(D4085,sku归属!A:B,2,0)</f>
        <v>#N/A</v>
      </c>
      <c r="K4085" s="193"/>
      <c r="L4085" s="194"/>
      <c r="M4085" s="195"/>
    </row>
    <row r="4086" spans="1:13" s="61" customFormat="1" customHeight="1">
      <c r="A4086"/>
      <c r="B4086"/>
      <c r="C4086"/>
      <c r="D4086"/>
      <c r="E4086"/>
      <c r="F4086" s="61"/>
      <c r="G4086" s="196" t="e">
        <f>VLOOKUP(D4086,sku归属!A:B,2,0)</f>
        <v>#N/A</v>
      </c>
      <c r="K4086" s="193"/>
      <c r="L4086" s="194"/>
      <c r="M4086" s="195"/>
    </row>
    <row r="4087" spans="1:13" s="61" customFormat="1" customHeight="1">
      <c r="A4087"/>
      <c r="B4087"/>
      <c r="C4087"/>
      <c r="D4087"/>
      <c r="E4087"/>
      <c r="F4087" s="61"/>
      <c r="G4087" s="196" t="e">
        <f>VLOOKUP(D4087,sku归属!A:B,2,0)</f>
        <v>#N/A</v>
      </c>
      <c r="K4087" s="193"/>
      <c r="L4087" s="194"/>
      <c r="M4087" s="195"/>
    </row>
    <row r="4088" spans="1:13" s="61" customFormat="1" customHeight="1">
      <c r="A4088"/>
      <c r="B4088"/>
      <c r="C4088"/>
      <c r="D4088"/>
      <c r="E4088"/>
      <c r="F4088" s="61"/>
      <c r="G4088" s="196" t="e">
        <f>VLOOKUP(D4088,sku归属!A:B,2,0)</f>
        <v>#N/A</v>
      </c>
      <c r="K4088" s="193"/>
      <c r="L4088" s="194"/>
      <c r="M4088" s="195"/>
    </row>
    <row r="4089" spans="1:13" s="61" customFormat="1" customHeight="1">
      <c r="A4089"/>
      <c r="B4089"/>
      <c r="C4089"/>
      <c r="D4089"/>
      <c r="E4089"/>
      <c r="F4089" s="61"/>
      <c r="G4089" s="196" t="e">
        <f>VLOOKUP(D4089,sku归属!A:B,2,0)</f>
        <v>#N/A</v>
      </c>
      <c r="K4089" s="193"/>
      <c r="L4089" s="194"/>
      <c r="M4089" s="195"/>
    </row>
    <row r="4090" spans="1:13" s="61" customFormat="1" customHeight="1">
      <c r="A4090"/>
      <c r="B4090"/>
      <c r="C4090"/>
      <c r="D4090"/>
      <c r="E4090"/>
      <c r="F4090" s="61"/>
      <c r="G4090" s="196" t="e">
        <f>VLOOKUP(D4090,sku归属!A:B,2,0)</f>
        <v>#N/A</v>
      </c>
      <c r="K4090" s="193"/>
      <c r="L4090" s="194"/>
      <c r="M4090" s="195"/>
    </row>
    <row r="4091" spans="1:13" s="61" customFormat="1" customHeight="1">
      <c r="A4091"/>
      <c r="B4091"/>
      <c r="C4091"/>
      <c r="D4091"/>
      <c r="E4091"/>
      <c r="F4091" s="61"/>
      <c r="G4091" s="196" t="e">
        <f>VLOOKUP(D4091,sku归属!A:B,2,0)</f>
        <v>#N/A</v>
      </c>
      <c r="K4091" s="193"/>
      <c r="L4091" s="194"/>
      <c r="M4091" s="195"/>
    </row>
    <row r="4092" spans="1:13" s="61" customFormat="1" customHeight="1">
      <c r="A4092"/>
      <c r="B4092"/>
      <c r="C4092"/>
      <c r="D4092"/>
      <c r="E4092"/>
      <c r="F4092" s="61"/>
      <c r="G4092" s="196" t="e">
        <f>VLOOKUP(D4092,sku归属!A:B,2,0)</f>
        <v>#N/A</v>
      </c>
      <c r="K4092" s="193"/>
      <c r="L4092" s="194"/>
      <c r="M4092" s="195"/>
    </row>
    <row r="4093" spans="1:13" s="61" customFormat="1" customHeight="1">
      <c r="A4093"/>
      <c r="B4093"/>
      <c r="C4093"/>
      <c r="D4093"/>
      <c r="E4093"/>
      <c r="F4093" s="61"/>
      <c r="G4093" s="196" t="e">
        <f>VLOOKUP(D4093,sku归属!A:B,2,0)</f>
        <v>#N/A</v>
      </c>
      <c r="K4093" s="193"/>
      <c r="L4093" s="194"/>
      <c r="M4093" s="195"/>
    </row>
    <row r="4094" spans="1:13" s="61" customFormat="1" customHeight="1">
      <c r="A4094"/>
      <c r="B4094"/>
      <c r="C4094"/>
      <c r="D4094"/>
      <c r="E4094"/>
      <c r="F4094" s="61"/>
      <c r="G4094" s="196" t="e">
        <f>VLOOKUP(D4094,sku归属!A:B,2,0)</f>
        <v>#N/A</v>
      </c>
      <c r="K4094" s="193"/>
      <c r="L4094" s="194"/>
      <c r="M4094" s="195"/>
    </row>
    <row r="4095" spans="1:13" s="61" customFormat="1" customHeight="1">
      <c r="A4095"/>
      <c r="B4095"/>
      <c r="C4095"/>
      <c r="D4095"/>
      <c r="E4095"/>
      <c r="F4095" s="61"/>
      <c r="G4095" s="196" t="e">
        <f>VLOOKUP(D4095,sku归属!A:B,2,0)</f>
        <v>#N/A</v>
      </c>
      <c r="K4095" s="193"/>
      <c r="L4095" s="194"/>
      <c r="M4095" s="195"/>
    </row>
    <row r="4096" spans="1:13" s="61" customFormat="1" customHeight="1">
      <c r="A4096"/>
      <c r="B4096"/>
      <c r="C4096"/>
      <c r="D4096"/>
      <c r="E4096"/>
      <c r="F4096" s="61"/>
      <c r="G4096" s="196" t="e">
        <f>VLOOKUP(D4096,sku归属!A:B,2,0)</f>
        <v>#N/A</v>
      </c>
      <c r="K4096" s="193"/>
      <c r="L4096" s="194"/>
      <c r="M4096" s="195"/>
    </row>
    <row r="4097" spans="1:13" s="61" customFormat="1" customHeight="1">
      <c r="A4097"/>
      <c r="B4097"/>
      <c r="C4097"/>
      <c r="D4097"/>
      <c r="E4097"/>
      <c r="F4097" s="61"/>
      <c r="G4097" s="196" t="e">
        <f>VLOOKUP(D4097,sku归属!A:B,2,0)</f>
        <v>#N/A</v>
      </c>
      <c r="K4097" s="193"/>
      <c r="L4097" s="194"/>
      <c r="M4097" s="195"/>
    </row>
    <row r="4098" spans="1:13" s="61" customFormat="1" customHeight="1">
      <c r="A4098"/>
      <c r="B4098"/>
      <c r="C4098"/>
      <c r="D4098"/>
      <c r="E4098"/>
      <c r="F4098" s="61"/>
      <c r="G4098" s="196" t="e">
        <f>VLOOKUP(D4098,sku归属!A:B,2,0)</f>
        <v>#N/A</v>
      </c>
      <c r="K4098" s="193"/>
      <c r="L4098" s="194"/>
      <c r="M4098" s="195"/>
    </row>
    <row r="4099" spans="1:13" s="61" customFormat="1" customHeight="1">
      <c r="A4099"/>
      <c r="B4099"/>
      <c r="C4099"/>
      <c r="D4099"/>
      <c r="E4099"/>
      <c r="F4099" s="61"/>
      <c r="G4099" s="196" t="e">
        <f>VLOOKUP(D4099,sku归属!A:B,2,0)</f>
        <v>#N/A</v>
      </c>
      <c r="K4099" s="193"/>
      <c r="L4099" s="194"/>
      <c r="M4099" s="195"/>
    </row>
    <row r="4100" spans="1:13" s="61" customFormat="1" customHeight="1">
      <c r="A4100"/>
      <c r="B4100"/>
      <c r="C4100"/>
      <c r="D4100"/>
      <c r="E4100"/>
      <c r="F4100" s="61"/>
      <c r="G4100" s="196" t="e">
        <f>VLOOKUP(D4100,sku归属!A:B,2,0)</f>
        <v>#N/A</v>
      </c>
      <c r="K4100" s="193"/>
      <c r="L4100" s="194"/>
      <c r="M4100" s="195"/>
    </row>
    <row r="4101" spans="1:13" s="61" customFormat="1" customHeight="1">
      <c r="A4101"/>
      <c r="B4101"/>
      <c r="C4101"/>
      <c r="D4101"/>
      <c r="E4101"/>
      <c r="F4101" s="61"/>
      <c r="G4101" s="196" t="e">
        <f>VLOOKUP(D4101,sku归属!A:B,2,0)</f>
        <v>#N/A</v>
      </c>
      <c r="K4101" s="193"/>
      <c r="L4101" s="194"/>
      <c r="M4101" s="195"/>
    </row>
    <row r="4102" spans="1:13" s="61" customFormat="1" customHeight="1">
      <c r="A4102"/>
      <c r="B4102"/>
      <c r="C4102"/>
      <c r="D4102"/>
      <c r="E4102"/>
      <c r="F4102" s="61"/>
      <c r="G4102" s="196" t="e">
        <f>VLOOKUP(D4102,sku归属!A:B,2,0)</f>
        <v>#N/A</v>
      </c>
      <c r="K4102" s="193"/>
      <c r="L4102" s="194"/>
      <c r="M4102" s="195"/>
    </row>
    <row r="4103" spans="1:13" s="61" customFormat="1" customHeight="1">
      <c r="A4103"/>
      <c r="B4103"/>
      <c r="C4103"/>
      <c r="D4103"/>
      <c r="E4103"/>
      <c r="F4103" s="61"/>
      <c r="G4103" s="196" t="e">
        <f>VLOOKUP(D4103,sku归属!A:B,2,0)</f>
        <v>#N/A</v>
      </c>
      <c r="K4103" s="193"/>
      <c r="L4103" s="194"/>
      <c r="M4103" s="195"/>
    </row>
    <row r="4104" spans="1:13" s="61" customFormat="1" customHeight="1">
      <c r="A4104"/>
      <c r="B4104"/>
      <c r="C4104"/>
      <c r="D4104"/>
      <c r="E4104"/>
      <c r="F4104" s="61"/>
      <c r="G4104" s="196" t="e">
        <f>VLOOKUP(D4104,sku归属!A:B,2,0)</f>
        <v>#N/A</v>
      </c>
      <c r="K4104" s="193"/>
      <c r="L4104" s="194"/>
      <c r="M4104" s="195"/>
    </row>
    <row r="4105" spans="1:13" s="61" customFormat="1" customHeight="1">
      <c r="A4105"/>
      <c r="B4105"/>
      <c r="C4105"/>
      <c r="D4105"/>
      <c r="E4105"/>
      <c r="F4105" s="61"/>
      <c r="G4105" s="196" t="e">
        <f>VLOOKUP(D4105,sku归属!A:B,2,0)</f>
        <v>#N/A</v>
      </c>
      <c r="K4105" s="193"/>
      <c r="L4105" s="194"/>
      <c r="M4105" s="195"/>
    </row>
    <row r="4106" spans="1:13" s="61" customFormat="1" customHeight="1">
      <c r="A4106"/>
      <c r="B4106"/>
      <c r="C4106"/>
      <c r="D4106"/>
      <c r="E4106"/>
      <c r="F4106" s="61"/>
      <c r="G4106" s="196" t="e">
        <f>VLOOKUP(D4106,sku归属!A:B,2,0)</f>
        <v>#N/A</v>
      </c>
      <c r="K4106" s="193"/>
      <c r="L4106" s="194"/>
      <c r="M4106" s="195"/>
    </row>
    <row r="4107" spans="1:13" s="61" customFormat="1" customHeight="1">
      <c r="A4107"/>
      <c r="B4107"/>
      <c r="C4107"/>
      <c r="D4107"/>
      <c r="E4107"/>
      <c r="F4107" s="61"/>
      <c r="G4107" s="196" t="e">
        <f>VLOOKUP(D4107,sku归属!A:B,2,0)</f>
        <v>#N/A</v>
      </c>
      <c r="K4107" s="193"/>
      <c r="L4107" s="194"/>
      <c r="M4107" s="195"/>
    </row>
    <row r="4108" spans="1:13" s="61" customFormat="1" customHeight="1">
      <c r="A4108"/>
      <c r="B4108"/>
      <c r="C4108"/>
      <c r="D4108"/>
      <c r="E4108"/>
      <c r="F4108" s="61"/>
      <c r="G4108" s="196" t="e">
        <f>VLOOKUP(D4108,sku归属!A:B,2,0)</f>
        <v>#N/A</v>
      </c>
      <c r="K4108" s="193"/>
      <c r="L4108" s="194"/>
      <c r="M4108" s="195"/>
    </row>
    <row r="4109" spans="1:13" s="61" customFormat="1" customHeight="1">
      <c r="A4109"/>
      <c r="B4109"/>
      <c r="C4109"/>
      <c r="D4109"/>
      <c r="E4109"/>
      <c r="F4109" s="61"/>
      <c r="G4109" s="196" t="e">
        <f>VLOOKUP(D4109,sku归属!A:B,2,0)</f>
        <v>#N/A</v>
      </c>
      <c r="K4109" s="193"/>
      <c r="L4109" s="194"/>
      <c r="M4109" s="195"/>
    </row>
    <row r="4110" spans="1:13" s="61" customFormat="1" customHeight="1">
      <c r="A4110"/>
      <c r="B4110"/>
      <c r="C4110"/>
      <c r="D4110"/>
      <c r="E4110"/>
      <c r="F4110" s="61"/>
      <c r="G4110" s="196" t="e">
        <f>VLOOKUP(D4110,sku归属!A:B,2,0)</f>
        <v>#N/A</v>
      </c>
      <c r="K4110" s="193"/>
      <c r="L4110" s="194"/>
      <c r="M4110" s="195"/>
    </row>
    <row r="4111" spans="1:13" s="61" customFormat="1" customHeight="1">
      <c r="A4111"/>
      <c r="B4111"/>
      <c r="C4111"/>
      <c r="D4111"/>
      <c r="E4111"/>
      <c r="F4111" s="61"/>
      <c r="G4111" s="196" t="e">
        <f>VLOOKUP(D4111,sku归属!A:B,2,0)</f>
        <v>#N/A</v>
      </c>
      <c r="K4111" s="193"/>
      <c r="L4111" s="194"/>
      <c r="M4111" s="195"/>
    </row>
    <row r="4112" spans="1:13" s="61" customFormat="1" customHeight="1">
      <c r="A4112"/>
      <c r="B4112"/>
      <c r="C4112"/>
      <c r="D4112"/>
      <c r="E4112"/>
      <c r="F4112" s="61"/>
      <c r="G4112" s="196" t="e">
        <f>VLOOKUP(D4112,sku归属!A:B,2,0)</f>
        <v>#N/A</v>
      </c>
      <c r="K4112" s="193"/>
      <c r="L4112" s="194"/>
      <c r="M4112" s="195"/>
    </row>
    <row r="4113" spans="1:13" s="61" customFormat="1" customHeight="1">
      <c r="A4113"/>
      <c r="B4113"/>
      <c r="C4113"/>
      <c r="D4113"/>
      <c r="E4113"/>
      <c r="F4113" s="61"/>
      <c r="G4113" s="196" t="e">
        <f>VLOOKUP(D4113,sku归属!A:B,2,0)</f>
        <v>#N/A</v>
      </c>
      <c r="K4113" s="193"/>
      <c r="L4113" s="194"/>
      <c r="M4113" s="195"/>
    </row>
    <row r="4114" spans="1:13" s="61" customFormat="1" customHeight="1">
      <c r="A4114"/>
      <c r="B4114"/>
      <c r="C4114"/>
      <c r="D4114"/>
      <c r="E4114"/>
      <c r="F4114" s="61"/>
      <c r="G4114" s="196" t="e">
        <f>VLOOKUP(D4114,sku归属!A:B,2,0)</f>
        <v>#N/A</v>
      </c>
      <c r="K4114" s="193"/>
      <c r="L4114" s="194"/>
      <c r="M4114" s="195"/>
    </row>
    <row r="4115" spans="1:13" s="61" customFormat="1" customHeight="1">
      <c r="A4115"/>
      <c r="B4115"/>
      <c r="C4115"/>
      <c r="D4115"/>
      <c r="E4115"/>
      <c r="F4115" s="61"/>
      <c r="G4115" s="196" t="e">
        <f>VLOOKUP(D4115,sku归属!A:B,2,0)</f>
        <v>#N/A</v>
      </c>
      <c r="K4115" s="193"/>
      <c r="L4115" s="194"/>
      <c r="M4115" s="195"/>
    </row>
    <row r="4116" spans="1:13" s="61" customFormat="1" customHeight="1">
      <c r="A4116"/>
      <c r="B4116"/>
      <c r="C4116"/>
      <c r="D4116"/>
      <c r="E4116"/>
      <c r="F4116" s="61"/>
      <c r="G4116" s="196" t="e">
        <f>VLOOKUP(D4116,sku归属!A:B,2,0)</f>
        <v>#N/A</v>
      </c>
      <c r="K4116" s="193"/>
      <c r="L4116" s="194"/>
      <c r="M4116" s="195"/>
    </row>
    <row r="4117" spans="1:13" s="61" customFormat="1" customHeight="1">
      <c r="A4117"/>
      <c r="B4117"/>
      <c r="C4117"/>
      <c r="D4117"/>
      <c r="E4117"/>
      <c r="F4117" s="61"/>
      <c r="G4117" s="196" t="e">
        <f>VLOOKUP(D4117,sku归属!A:B,2,0)</f>
        <v>#N/A</v>
      </c>
      <c r="K4117" s="193"/>
      <c r="L4117" s="194"/>
      <c r="M4117" s="195"/>
    </row>
    <row r="4118" spans="1:13" s="61" customFormat="1" customHeight="1">
      <c r="A4118"/>
      <c r="B4118"/>
      <c r="C4118"/>
      <c r="D4118"/>
      <c r="E4118"/>
      <c r="F4118" s="61"/>
      <c r="G4118" s="196" t="e">
        <f>VLOOKUP(D4118,sku归属!A:B,2,0)</f>
        <v>#N/A</v>
      </c>
      <c r="K4118" s="193"/>
      <c r="L4118" s="194"/>
      <c r="M4118" s="195"/>
    </row>
    <row r="4119" spans="1:13" s="61" customFormat="1" customHeight="1">
      <c r="A4119"/>
      <c r="B4119"/>
      <c r="C4119"/>
      <c r="D4119"/>
      <c r="E4119"/>
      <c r="F4119" s="61"/>
      <c r="G4119" s="196" t="e">
        <f>VLOOKUP(D4119,sku归属!A:B,2,0)</f>
        <v>#N/A</v>
      </c>
      <c r="K4119" s="193"/>
      <c r="L4119" s="194"/>
      <c r="M4119" s="195"/>
    </row>
    <row r="4120" spans="1:13" s="61" customFormat="1" customHeight="1">
      <c r="A4120"/>
      <c r="B4120"/>
      <c r="C4120"/>
      <c r="D4120"/>
      <c r="E4120"/>
      <c r="F4120" s="61"/>
      <c r="G4120" s="196" t="e">
        <f>VLOOKUP(D4120,sku归属!A:B,2,0)</f>
        <v>#N/A</v>
      </c>
      <c r="K4120" s="193"/>
      <c r="L4120" s="194"/>
      <c r="M4120" s="195"/>
    </row>
    <row r="4121" spans="1:13" s="61" customFormat="1" customHeight="1">
      <c r="A4121"/>
      <c r="B4121"/>
      <c r="C4121"/>
      <c r="D4121"/>
      <c r="E4121"/>
      <c r="F4121" s="61"/>
      <c r="G4121" s="196" t="e">
        <f>VLOOKUP(D4121,sku归属!A:B,2,0)</f>
        <v>#N/A</v>
      </c>
      <c r="K4121" s="193"/>
      <c r="L4121" s="194"/>
      <c r="M4121" s="195"/>
    </row>
    <row r="4122" spans="1:13" s="61" customFormat="1" customHeight="1">
      <c r="A4122"/>
      <c r="B4122"/>
      <c r="C4122"/>
      <c r="D4122"/>
      <c r="E4122"/>
      <c r="F4122" s="61"/>
      <c r="G4122" s="196" t="e">
        <f>VLOOKUP(D4122,sku归属!A:B,2,0)</f>
        <v>#N/A</v>
      </c>
      <c r="K4122" s="193"/>
      <c r="L4122" s="194"/>
      <c r="M4122" s="195"/>
    </row>
    <row r="4123" spans="1:13" s="61" customFormat="1" customHeight="1">
      <c r="A4123"/>
      <c r="B4123"/>
      <c r="C4123"/>
      <c r="D4123"/>
      <c r="E4123"/>
      <c r="F4123" s="61"/>
      <c r="G4123" s="196" t="e">
        <f>VLOOKUP(D4123,sku归属!A:B,2,0)</f>
        <v>#N/A</v>
      </c>
      <c r="K4123" s="193"/>
      <c r="L4123" s="194"/>
      <c r="M4123" s="195"/>
    </row>
    <row r="4124" spans="1:13" s="61" customFormat="1" customHeight="1">
      <c r="A4124"/>
      <c r="B4124"/>
      <c r="C4124"/>
      <c r="D4124"/>
      <c r="E4124"/>
      <c r="F4124" s="61"/>
      <c r="G4124" s="196" t="e">
        <f>VLOOKUP(D4124,sku归属!A:B,2,0)</f>
        <v>#N/A</v>
      </c>
      <c r="K4124" s="193"/>
      <c r="L4124" s="194"/>
      <c r="M4124" s="195"/>
    </row>
    <row r="4125" spans="1:13" s="61" customFormat="1" customHeight="1">
      <c r="A4125"/>
      <c r="B4125"/>
      <c r="C4125"/>
      <c r="D4125"/>
      <c r="E4125"/>
      <c r="F4125" s="61"/>
      <c r="G4125" s="196" t="e">
        <f>VLOOKUP(D4125,sku归属!A:B,2,0)</f>
        <v>#N/A</v>
      </c>
      <c r="K4125" s="193"/>
      <c r="L4125" s="194"/>
      <c r="M4125" s="195"/>
    </row>
    <row r="4126" spans="1:13" s="61" customFormat="1" customHeight="1">
      <c r="A4126"/>
      <c r="B4126"/>
      <c r="C4126"/>
      <c r="D4126"/>
      <c r="E4126"/>
      <c r="F4126" s="61"/>
      <c r="G4126" s="196" t="e">
        <f>VLOOKUP(D4126,sku归属!A:B,2,0)</f>
        <v>#N/A</v>
      </c>
      <c r="K4126" s="193"/>
      <c r="L4126" s="194"/>
      <c r="M4126" s="195"/>
    </row>
    <row r="4127" spans="1:13" s="61" customFormat="1" customHeight="1">
      <c r="A4127"/>
      <c r="B4127"/>
      <c r="C4127"/>
      <c r="D4127"/>
      <c r="E4127"/>
      <c r="F4127" s="61"/>
      <c r="G4127" s="196" t="e">
        <f>VLOOKUP(D4127,sku归属!A:B,2,0)</f>
        <v>#N/A</v>
      </c>
      <c r="K4127" s="193"/>
      <c r="L4127" s="194"/>
      <c r="M4127" s="195"/>
    </row>
    <row r="4128" spans="1:13" s="61" customFormat="1" customHeight="1">
      <c r="A4128"/>
      <c r="B4128"/>
      <c r="C4128"/>
      <c r="D4128"/>
      <c r="E4128"/>
      <c r="F4128" s="61"/>
      <c r="G4128" s="196" t="e">
        <f>VLOOKUP(D4128,sku归属!A:B,2,0)</f>
        <v>#N/A</v>
      </c>
      <c r="K4128" s="193"/>
      <c r="L4128" s="194"/>
      <c r="M4128" s="195"/>
    </row>
    <row r="4129" spans="1:13" s="61" customFormat="1" customHeight="1">
      <c r="A4129"/>
      <c r="B4129"/>
      <c r="C4129"/>
      <c r="D4129"/>
      <c r="E4129"/>
      <c r="F4129" s="61"/>
      <c r="G4129" s="196" t="e">
        <f>VLOOKUP(D4129,sku归属!A:B,2,0)</f>
        <v>#N/A</v>
      </c>
      <c r="K4129" s="193"/>
      <c r="L4129" s="194"/>
      <c r="M4129" s="195"/>
    </row>
    <row r="4130" spans="1:13" s="61" customFormat="1" customHeight="1">
      <c r="A4130"/>
      <c r="B4130"/>
      <c r="C4130"/>
      <c r="D4130"/>
      <c r="E4130"/>
      <c r="F4130" s="61"/>
      <c r="G4130" s="196" t="e">
        <f>VLOOKUP(D4130,sku归属!A:B,2,0)</f>
        <v>#N/A</v>
      </c>
      <c r="K4130" s="193"/>
      <c r="L4130" s="194"/>
      <c r="M4130" s="195"/>
    </row>
    <row r="4131" spans="1:13" s="61" customFormat="1" customHeight="1">
      <c r="A4131"/>
      <c r="B4131"/>
      <c r="C4131"/>
      <c r="D4131"/>
      <c r="E4131"/>
      <c r="F4131" s="61"/>
      <c r="G4131" s="196" t="e">
        <f>VLOOKUP(D4131,sku归属!A:B,2,0)</f>
        <v>#N/A</v>
      </c>
      <c r="K4131" s="193"/>
      <c r="L4131" s="194"/>
      <c r="M4131" s="195"/>
    </row>
    <row r="4132" spans="1:13" s="61" customFormat="1" customHeight="1">
      <c r="A4132"/>
      <c r="B4132"/>
      <c r="C4132"/>
      <c r="D4132"/>
      <c r="E4132"/>
      <c r="F4132" s="61"/>
      <c r="G4132" s="196" t="e">
        <f>VLOOKUP(D4132,sku归属!A:B,2,0)</f>
        <v>#N/A</v>
      </c>
      <c r="K4132" s="193"/>
      <c r="L4132" s="194"/>
      <c r="M4132" s="195"/>
    </row>
    <row r="4133" spans="1:13" s="61" customFormat="1" customHeight="1">
      <c r="A4133"/>
      <c r="B4133"/>
      <c r="C4133"/>
      <c r="D4133"/>
      <c r="E4133"/>
      <c r="F4133" s="61"/>
      <c r="G4133" s="196" t="e">
        <f>VLOOKUP(D4133,sku归属!A:B,2,0)</f>
        <v>#N/A</v>
      </c>
      <c r="K4133" s="193"/>
      <c r="L4133" s="194"/>
      <c r="M4133" s="195"/>
    </row>
    <row r="4134" spans="1:13" s="61" customFormat="1" customHeight="1">
      <c r="A4134"/>
      <c r="B4134"/>
      <c r="C4134"/>
      <c r="D4134"/>
      <c r="E4134"/>
      <c r="F4134" s="61"/>
      <c r="G4134" s="196" t="e">
        <f>VLOOKUP(D4134,sku归属!A:B,2,0)</f>
        <v>#N/A</v>
      </c>
      <c r="K4134" s="193"/>
      <c r="L4134" s="194"/>
      <c r="M4134" s="195"/>
    </row>
    <row r="4135" spans="1:13" s="61" customFormat="1" customHeight="1">
      <c r="A4135"/>
      <c r="B4135"/>
      <c r="C4135"/>
      <c r="D4135"/>
      <c r="E4135"/>
      <c r="F4135" s="61"/>
      <c r="G4135" s="196" t="e">
        <f>VLOOKUP(D4135,sku归属!A:B,2,0)</f>
        <v>#N/A</v>
      </c>
      <c r="K4135" s="193"/>
      <c r="L4135" s="194"/>
      <c r="M4135" s="195"/>
    </row>
    <row r="4136" spans="1:13" s="61" customFormat="1" customHeight="1">
      <c r="A4136"/>
      <c r="B4136"/>
      <c r="C4136"/>
      <c r="D4136"/>
      <c r="E4136"/>
      <c r="F4136" s="61"/>
      <c r="G4136" s="196" t="e">
        <f>VLOOKUP(D4136,sku归属!A:B,2,0)</f>
        <v>#N/A</v>
      </c>
      <c r="K4136" s="193"/>
      <c r="L4136" s="194"/>
      <c r="M4136" s="195"/>
    </row>
    <row r="4137" spans="1:13" s="61" customFormat="1" customHeight="1">
      <c r="A4137"/>
      <c r="B4137"/>
      <c r="C4137"/>
      <c r="D4137"/>
      <c r="E4137"/>
      <c r="F4137" s="61"/>
      <c r="G4137" s="196" t="e">
        <f>VLOOKUP(D4137,sku归属!A:B,2,0)</f>
        <v>#N/A</v>
      </c>
      <c r="K4137" s="193"/>
      <c r="L4137" s="194"/>
      <c r="M4137" s="195"/>
    </row>
    <row r="4138" spans="1:13" s="61" customFormat="1" customHeight="1">
      <c r="A4138"/>
      <c r="B4138"/>
      <c r="C4138"/>
      <c r="D4138"/>
      <c r="E4138"/>
      <c r="F4138" s="61"/>
      <c r="G4138" s="196" t="e">
        <f>VLOOKUP(D4138,sku归属!A:B,2,0)</f>
        <v>#N/A</v>
      </c>
      <c r="K4138" s="193"/>
      <c r="L4138" s="194"/>
      <c r="M4138" s="195"/>
    </row>
    <row r="4139" spans="1:13" s="61" customFormat="1" customHeight="1">
      <c r="A4139"/>
      <c r="B4139"/>
      <c r="C4139"/>
      <c r="D4139"/>
      <c r="E4139"/>
      <c r="F4139" s="61"/>
      <c r="G4139" s="196" t="e">
        <f>VLOOKUP(D4139,sku归属!A:B,2,0)</f>
        <v>#N/A</v>
      </c>
      <c r="K4139" s="193"/>
      <c r="L4139" s="194"/>
      <c r="M4139" s="195"/>
    </row>
    <row r="4140" spans="1:13" s="61" customFormat="1" customHeight="1">
      <c r="A4140"/>
      <c r="B4140"/>
      <c r="C4140"/>
      <c r="D4140"/>
      <c r="E4140"/>
      <c r="F4140" s="61"/>
      <c r="G4140" s="196" t="e">
        <f>VLOOKUP(D4140,sku归属!A:B,2,0)</f>
        <v>#N/A</v>
      </c>
      <c r="K4140" s="193"/>
      <c r="L4140" s="194"/>
      <c r="M4140" s="195"/>
    </row>
    <row r="4141" spans="1:13" s="61" customFormat="1" customHeight="1">
      <c r="A4141"/>
      <c r="B4141"/>
      <c r="C4141"/>
      <c r="D4141"/>
      <c r="E4141"/>
      <c r="F4141" s="61"/>
      <c r="G4141" s="196" t="e">
        <f>VLOOKUP(D4141,sku归属!A:B,2,0)</f>
        <v>#N/A</v>
      </c>
      <c r="K4141" s="193"/>
      <c r="L4141" s="194"/>
      <c r="M4141" s="195"/>
    </row>
    <row r="4142" spans="1:13" s="61" customFormat="1" customHeight="1">
      <c r="A4142"/>
      <c r="B4142"/>
      <c r="C4142"/>
      <c r="D4142"/>
      <c r="E4142"/>
      <c r="F4142" s="61"/>
      <c r="G4142" s="196" t="e">
        <f>VLOOKUP(D4142,sku归属!A:B,2,0)</f>
        <v>#N/A</v>
      </c>
      <c r="K4142" s="193"/>
      <c r="L4142" s="194"/>
      <c r="M4142" s="195"/>
    </row>
    <row r="4143" spans="1:13" s="61" customFormat="1" customHeight="1">
      <c r="A4143"/>
      <c r="B4143"/>
      <c r="C4143"/>
      <c r="D4143"/>
      <c r="E4143"/>
      <c r="F4143" s="61"/>
      <c r="G4143" s="196" t="e">
        <f>VLOOKUP(D4143,sku归属!A:B,2,0)</f>
        <v>#N/A</v>
      </c>
      <c r="K4143" s="193"/>
      <c r="L4143" s="194"/>
      <c r="M4143" s="195"/>
    </row>
    <row r="4144" spans="1:13" s="61" customFormat="1" customHeight="1">
      <c r="A4144"/>
      <c r="B4144"/>
      <c r="C4144"/>
      <c r="D4144"/>
      <c r="E4144"/>
      <c r="F4144" s="61"/>
      <c r="G4144" s="196" t="e">
        <f>VLOOKUP(D4144,sku归属!A:B,2,0)</f>
        <v>#N/A</v>
      </c>
      <c r="K4144" s="193"/>
      <c r="L4144" s="194"/>
      <c r="M4144" s="195"/>
    </row>
    <row r="4145" spans="1:13" s="61" customFormat="1" customHeight="1">
      <c r="A4145"/>
      <c r="B4145"/>
      <c r="C4145"/>
      <c r="D4145"/>
      <c r="E4145"/>
      <c r="F4145" s="61"/>
      <c r="G4145" s="196" t="e">
        <f>VLOOKUP(D4145,sku归属!A:B,2,0)</f>
        <v>#N/A</v>
      </c>
      <c r="K4145" s="193"/>
      <c r="L4145" s="194"/>
      <c r="M4145" s="195"/>
    </row>
    <row r="4146" spans="1:13" s="61" customFormat="1" customHeight="1">
      <c r="A4146"/>
      <c r="B4146"/>
      <c r="C4146"/>
      <c r="D4146"/>
      <c r="E4146"/>
      <c r="F4146" s="61"/>
      <c r="G4146" s="196" t="e">
        <f>VLOOKUP(D4146,sku归属!A:B,2,0)</f>
        <v>#N/A</v>
      </c>
      <c r="K4146" s="193"/>
      <c r="L4146" s="194"/>
      <c r="M4146" s="195"/>
    </row>
    <row r="4147" spans="1:13" s="61" customFormat="1" customHeight="1">
      <c r="A4147"/>
      <c r="B4147"/>
      <c r="C4147"/>
      <c r="D4147"/>
      <c r="E4147"/>
      <c r="F4147" s="61"/>
      <c r="G4147" s="196" t="e">
        <f>VLOOKUP(D4147,sku归属!A:B,2,0)</f>
        <v>#N/A</v>
      </c>
      <c r="K4147" s="193"/>
      <c r="L4147" s="194"/>
      <c r="M4147" s="195"/>
    </row>
    <row r="4148" spans="1:13" s="61" customFormat="1" customHeight="1">
      <c r="A4148"/>
      <c r="B4148"/>
      <c r="C4148"/>
      <c r="D4148"/>
      <c r="E4148"/>
      <c r="F4148" s="61"/>
      <c r="G4148" s="196" t="e">
        <f>VLOOKUP(D4148,sku归属!A:B,2,0)</f>
        <v>#N/A</v>
      </c>
      <c r="K4148" s="193"/>
      <c r="L4148" s="194"/>
      <c r="M4148" s="195"/>
    </row>
    <row r="4149" spans="1:13" s="61" customFormat="1" customHeight="1">
      <c r="A4149"/>
      <c r="B4149"/>
      <c r="C4149"/>
      <c r="D4149"/>
      <c r="E4149"/>
      <c r="F4149" s="61"/>
      <c r="G4149" s="196" t="e">
        <f>VLOOKUP(D4149,sku归属!A:B,2,0)</f>
        <v>#N/A</v>
      </c>
      <c r="K4149" s="193"/>
      <c r="L4149" s="194"/>
      <c r="M4149" s="195"/>
    </row>
    <row r="4150" spans="1:13" s="61" customFormat="1" customHeight="1">
      <c r="A4150"/>
      <c r="B4150"/>
      <c r="C4150"/>
      <c r="D4150"/>
      <c r="E4150"/>
      <c r="F4150" s="61"/>
      <c r="G4150" s="196" t="e">
        <f>VLOOKUP(D4150,sku归属!A:B,2,0)</f>
        <v>#N/A</v>
      </c>
      <c r="K4150" s="193"/>
      <c r="L4150" s="194"/>
      <c r="M4150" s="195"/>
    </row>
    <row r="4151" spans="1:13" s="61" customFormat="1" customHeight="1">
      <c r="A4151"/>
      <c r="B4151"/>
      <c r="C4151"/>
      <c r="D4151"/>
      <c r="E4151"/>
      <c r="F4151" s="61"/>
      <c r="G4151" s="196" t="e">
        <f>VLOOKUP(D4151,sku归属!A:B,2,0)</f>
        <v>#N/A</v>
      </c>
      <c r="K4151" s="193"/>
      <c r="L4151" s="194"/>
      <c r="M4151" s="195"/>
    </row>
    <row r="4152" spans="1:13" s="61" customFormat="1" customHeight="1">
      <c r="A4152"/>
      <c r="B4152"/>
      <c r="C4152"/>
      <c r="D4152"/>
      <c r="E4152"/>
      <c r="F4152" s="61"/>
      <c r="G4152" s="196" t="e">
        <f>VLOOKUP(D4152,sku归属!A:B,2,0)</f>
        <v>#N/A</v>
      </c>
      <c r="K4152" s="193"/>
      <c r="L4152" s="194"/>
      <c r="M4152" s="195"/>
    </row>
    <row r="4153" spans="1:13" s="61" customFormat="1" customHeight="1">
      <c r="A4153"/>
      <c r="B4153"/>
      <c r="C4153"/>
      <c r="D4153"/>
      <c r="E4153"/>
      <c r="F4153" s="61"/>
      <c r="G4153" s="196" t="e">
        <f>VLOOKUP(D4153,sku归属!A:B,2,0)</f>
        <v>#N/A</v>
      </c>
      <c r="K4153" s="193"/>
      <c r="L4153" s="194"/>
      <c r="M4153" s="195"/>
    </row>
    <row r="4154" spans="1:13" s="61" customFormat="1" customHeight="1">
      <c r="A4154"/>
      <c r="B4154"/>
      <c r="C4154"/>
      <c r="D4154"/>
      <c r="E4154"/>
      <c r="F4154" s="61"/>
      <c r="G4154" s="196" t="e">
        <f>VLOOKUP(D4154,sku归属!A:B,2,0)</f>
        <v>#N/A</v>
      </c>
      <c r="K4154" s="193"/>
      <c r="L4154" s="194"/>
      <c r="M4154" s="195"/>
    </row>
    <row r="4155" spans="1:13" s="61" customFormat="1" customHeight="1">
      <c r="A4155"/>
      <c r="B4155"/>
      <c r="C4155"/>
      <c r="D4155"/>
      <c r="E4155"/>
      <c r="F4155" s="61"/>
      <c r="G4155" s="196" t="e">
        <f>VLOOKUP(D4155,sku归属!A:B,2,0)</f>
        <v>#N/A</v>
      </c>
      <c r="K4155" s="193"/>
      <c r="L4155" s="194"/>
      <c r="M4155" s="195"/>
    </row>
    <row r="4156" spans="1:13" s="61" customFormat="1" customHeight="1">
      <c r="A4156"/>
      <c r="B4156"/>
      <c r="C4156"/>
      <c r="D4156"/>
      <c r="E4156"/>
      <c r="F4156" s="61"/>
      <c r="G4156" s="196" t="e">
        <f>VLOOKUP(D4156,sku归属!A:B,2,0)</f>
        <v>#N/A</v>
      </c>
      <c r="K4156" s="193"/>
      <c r="L4156" s="194"/>
      <c r="M4156" s="195"/>
    </row>
    <row r="4157" spans="1:13" s="61" customFormat="1" customHeight="1">
      <c r="A4157"/>
      <c r="B4157"/>
      <c r="C4157"/>
      <c r="D4157"/>
      <c r="E4157"/>
      <c r="F4157" s="61"/>
      <c r="G4157" s="196" t="e">
        <f>VLOOKUP(D4157,sku归属!A:B,2,0)</f>
        <v>#N/A</v>
      </c>
      <c r="K4157" s="193"/>
      <c r="L4157" s="194"/>
      <c r="M4157" s="195"/>
    </row>
    <row r="4158" spans="1:13" s="61" customFormat="1" customHeight="1">
      <c r="A4158"/>
      <c r="B4158"/>
      <c r="C4158"/>
      <c r="D4158"/>
      <c r="E4158"/>
      <c r="F4158" s="61"/>
      <c r="G4158" s="196" t="e">
        <f>VLOOKUP(D4158,sku归属!A:B,2,0)</f>
        <v>#N/A</v>
      </c>
      <c r="K4158" s="193"/>
      <c r="L4158" s="194"/>
      <c r="M4158" s="195"/>
    </row>
    <row r="4159" spans="1:13" s="61" customFormat="1" customHeight="1">
      <c r="A4159"/>
      <c r="B4159"/>
      <c r="C4159"/>
      <c r="D4159"/>
      <c r="E4159"/>
      <c r="F4159" s="61"/>
      <c r="G4159" s="196" t="e">
        <f>VLOOKUP(D4159,sku归属!A:B,2,0)</f>
        <v>#N/A</v>
      </c>
      <c r="K4159" s="193"/>
      <c r="L4159" s="194"/>
      <c r="M4159" s="195"/>
    </row>
    <row r="4160" spans="1:13" s="61" customFormat="1" customHeight="1">
      <c r="A4160"/>
      <c r="B4160"/>
      <c r="C4160"/>
      <c r="D4160"/>
      <c r="E4160"/>
      <c r="F4160" s="61"/>
      <c r="G4160" s="196" t="e">
        <f>VLOOKUP(D4160,sku归属!A:B,2,0)</f>
        <v>#N/A</v>
      </c>
      <c r="K4160" s="193"/>
      <c r="L4160" s="194"/>
      <c r="M4160" s="195"/>
    </row>
    <row r="4161" spans="1:13" s="61" customFormat="1" customHeight="1">
      <c r="A4161"/>
      <c r="B4161"/>
      <c r="C4161"/>
      <c r="D4161"/>
      <c r="E4161"/>
      <c r="F4161" s="61"/>
      <c r="G4161" s="196" t="e">
        <f>VLOOKUP(D4161,sku归属!A:B,2,0)</f>
        <v>#N/A</v>
      </c>
      <c r="K4161" s="193"/>
      <c r="L4161" s="194"/>
      <c r="M4161" s="195"/>
    </row>
    <row r="4162" spans="1:13" s="61" customFormat="1" customHeight="1">
      <c r="A4162"/>
      <c r="B4162"/>
      <c r="C4162"/>
      <c r="D4162"/>
      <c r="E4162"/>
      <c r="F4162" s="61"/>
      <c r="G4162" s="196" t="e">
        <f>VLOOKUP(D4162,sku归属!A:B,2,0)</f>
        <v>#N/A</v>
      </c>
      <c r="K4162" s="193"/>
      <c r="L4162" s="194"/>
      <c r="M4162" s="195"/>
    </row>
    <row r="4163" spans="1:13" s="61" customFormat="1" customHeight="1">
      <c r="A4163"/>
      <c r="B4163"/>
      <c r="C4163"/>
      <c r="D4163"/>
      <c r="E4163"/>
      <c r="F4163" s="61"/>
      <c r="G4163" s="196" t="e">
        <f>VLOOKUP(D4163,sku归属!A:B,2,0)</f>
        <v>#N/A</v>
      </c>
      <c r="K4163" s="193"/>
      <c r="L4163" s="194"/>
      <c r="M4163" s="195"/>
    </row>
    <row r="4164" spans="1:13" s="61" customFormat="1" customHeight="1">
      <c r="A4164"/>
      <c r="B4164"/>
      <c r="C4164"/>
      <c r="D4164"/>
      <c r="E4164"/>
      <c r="F4164" s="61"/>
      <c r="G4164" s="196" t="e">
        <f>VLOOKUP(D4164,sku归属!A:B,2,0)</f>
        <v>#N/A</v>
      </c>
      <c r="K4164" s="193"/>
      <c r="L4164" s="194"/>
      <c r="M4164" s="195"/>
    </row>
    <row r="4165" spans="1:13" s="61" customFormat="1" customHeight="1">
      <c r="A4165"/>
      <c r="B4165"/>
      <c r="C4165"/>
      <c r="D4165"/>
      <c r="E4165"/>
      <c r="F4165" s="61"/>
      <c r="G4165" s="196" t="e">
        <f>VLOOKUP(D4165,sku归属!A:B,2,0)</f>
        <v>#N/A</v>
      </c>
      <c r="K4165" s="193"/>
      <c r="L4165" s="194"/>
      <c r="M4165" s="195"/>
    </row>
    <row r="4166" spans="1:13" s="61" customFormat="1" customHeight="1">
      <c r="A4166"/>
      <c r="B4166"/>
      <c r="C4166"/>
      <c r="D4166"/>
      <c r="E4166"/>
      <c r="F4166" s="61"/>
      <c r="G4166" s="196" t="e">
        <f>VLOOKUP(D4166,sku归属!A:B,2,0)</f>
        <v>#N/A</v>
      </c>
      <c r="K4166" s="193"/>
      <c r="L4166" s="194"/>
      <c r="M4166" s="195"/>
    </row>
    <row r="4167" spans="1:13" s="61" customFormat="1" customHeight="1">
      <c r="A4167"/>
      <c r="B4167"/>
      <c r="C4167"/>
      <c r="D4167"/>
      <c r="E4167"/>
      <c r="F4167" s="61"/>
      <c r="G4167" s="196" t="e">
        <f>VLOOKUP(D4167,sku归属!A:B,2,0)</f>
        <v>#N/A</v>
      </c>
      <c r="K4167" s="193"/>
      <c r="L4167" s="194"/>
      <c r="M4167" s="195"/>
    </row>
    <row r="4168" spans="1:13" s="61" customFormat="1" customHeight="1">
      <c r="A4168"/>
      <c r="B4168"/>
      <c r="C4168"/>
      <c r="D4168"/>
      <c r="E4168"/>
      <c r="F4168" s="61"/>
      <c r="G4168" s="196" t="e">
        <f>VLOOKUP(D4168,sku归属!A:B,2,0)</f>
        <v>#N/A</v>
      </c>
      <c r="K4168" s="193"/>
      <c r="L4168" s="194"/>
      <c r="M4168" s="195"/>
    </row>
    <row r="4169" spans="1:13" s="61" customFormat="1" customHeight="1">
      <c r="A4169"/>
      <c r="B4169"/>
      <c r="C4169"/>
      <c r="D4169"/>
      <c r="E4169"/>
      <c r="F4169" s="61"/>
      <c r="G4169" s="196" t="e">
        <f>VLOOKUP(D4169,sku归属!A:B,2,0)</f>
        <v>#N/A</v>
      </c>
      <c r="K4169" s="193"/>
      <c r="L4169" s="194"/>
      <c r="M4169" s="195"/>
    </row>
    <row r="4170" spans="1:13" s="61" customFormat="1" customHeight="1">
      <c r="A4170"/>
      <c r="B4170"/>
      <c r="C4170"/>
      <c r="D4170"/>
      <c r="E4170"/>
      <c r="F4170" s="61"/>
      <c r="G4170" s="196" t="e">
        <f>VLOOKUP(D4170,sku归属!A:B,2,0)</f>
        <v>#N/A</v>
      </c>
      <c r="K4170" s="193"/>
      <c r="L4170" s="194"/>
      <c r="M4170" s="195"/>
    </row>
    <row r="4171" spans="1:13" s="61" customFormat="1" customHeight="1">
      <c r="A4171"/>
      <c r="B4171"/>
      <c r="C4171"/>
      <c r="D4171"/>
      <c r="E4171"/>
      <c r="F4171" s="61"/>
      <c r="G4171" s="196" t="e">
        <f>VLOOKUP(D4171,sku归属!A:B,2,0)</f>
        <v>#N/A</v>
      </c>
      <c r="K4171" s="193"/>
      <c r="L4171" s="194"/>
      <c r="M4171" s="195"/>
    </row>
    <row r="4172" spans="1:13" s="61" customFormat="1" customHeight="1">
      <c r="A4172"/>
      <c r="B4172"/>
      <c r="C4172"/>
      <c r="D4172"/>
      <c r="E4172"/>
      <c r="F4172" s="61"/>
      <c r="G4172" s="196" t="e">
        <f>VLOOKUP(D4172,sku归属!A:B,2,0)</f>
        <v>#N/A</v>
      </c>
      <c r="K4172" s="193"/>
      <c r="L4172" s="194"/>
      <c r="M4172" s="195"/>
    </row>
    <row r="4173" spans="1:13" s="61" customFormat="1" customHeight="1">
      <c r="A4173"/>
      <c r="B4173"/>
      <c r="C4173"/>
      <c r="D4173"/>
      <c r="E4173"/>
      <c r="F4173" s="61"/>
      <c r="G4173" s="196" t="e">
        <f>VLOOKUP(D4173,sku归属!A:B,2,0)</f>
        <v>#N/A</v>
      </c>
      <c r="K4173" s="193"/>
      <c r="L4173" s="194"/>
      <c r="M4173" s="195"/>
    </row>
    <row r="4174" spans="1:13" s="61" customFormat="1" customHeight="1">
      <c r="A4174"/>
      <c r="B4174"/>
      <c r="C4174"/>
      <c r="D4174"/>
      <c r="E4174"/>
      <c r="F4174" s="61"/>
      <c r="G4174" s="196" t="e">
        <f>VLOOKUP(D4174,sku归属!A:B,2,0)</f>
        <v>#N/A</v>
      </c>
      <c r="K4174" s="193"/>
      <c r="L4174" s="194"/>
      <c r="M4174" s="195"/>
    </row>
    <row r="4175" spans="1:13" s="61" customFormat="1" customHeight="1">
      <c r="A4175"/>
      <c r="B4175"/>
      <c r="C4175"/>
      <c r="D4175"/>
      <c r="E4175"/>
      <c r="F4175" s="61"/>
      <c r="G4175" s="196" t="e">
        <f>VLOOKUP(D4175,sku归属!A:B,2,0)</f>
        <v>#N/A</v>
      </c>
      <c r="K4175" s="193"/>
      <c r="L4175" s="194"/>
      <c r="M4175" s="195"/>
    </row>
    <row r="4176" spans="1:13" s="61" customFormat="1" customHeight="1">
      <c r="A4176"/>
      <c r="B4176"/>
      <c r="C4176"/>
      <c r="D4176"/>
      <c r="E4176"/>
      <c r="F4176" s="61"/>
      <c r="G4176" s="196" t="e">
        <f>VLOOKUP(D4176,sku归属!A:B,2,0)</f>
        <v>#N/A</v>
      </c>
      <c r="K4176" s="193"/>
      <c r="L4176" s="194"/>
      <c r="M4176" s="195"/>
    </row>
    <row r="4177" spans="1:13" s="61" customFormat="1" customHeight="1">
      <c r="A4177"/>
      <c r="B4177"/>
      <c r="C4177"/>
      <c r="D4177"/>
      <c r="E4177"/>
      <c r="F4177" s="61"/>
      <c r="G4177" s="196" t="e">
        <f>VLOOKUP(D4177,sku归属!A:B,2,0)</f>
        <v>#N/A</v>
      </c>
      <c r="K4177" s="193"/>
      <c r="L4177" s="194"/>
      <c r="M4177" s="195"/>
    </row>
    <row r="4178" spans="1:13" s="61" customFormat="1" customHeight="1">
      <c r="A4178"/>
      <c r="B4178"/>
      <c r="C4178"/>
      <c r="D4178"/>
      <c r="E4178"/>
      <c r="F4178" s="61"/>
      <c r="G4178" s="196" t="e">
        <f>VLOOKUP(D4178,sku归属!A:B,2,0)</f>
        <v>#N/A</v>
      </c>
      <c r="K4178" s="193"/>
      <c r="L4178" s="194"/>
      <c r="M4178" s="195"/>
    </row>
    <row r="4179" spans="1:13" s="61" customFormat="1" customHeight="1">
      <c r="A4179"/>
      <c r="B4179"/>
      <c r="C4179"/>
      <c r="D4179"/>
      <c r="E4179"/>
      <c r="F4179" s="61"/>
      <c r="G4179" s="196" t="e">
        <f>VLOOKUP(D4179,sku归属!A:B,2,0)</f>
        <v>#N/A</v>
      </c>
      <c r="K4179" s="193"/>
      <c r="L4179" s="194"/>
      <c r="M4179" s="195"/>
    </row>
    <row r="4180" spans="1:13" s="61" customFormat="1" customHeight="1">
      <c r="A4180"/>
      <c r="B4180"/>
      <c r="C4180"/>
      <c r="D4180"/>
      <c r="E4180"/>
      <c r="F4180" s="61"/>
      <c r="G4180" s="196" t="e">
        <f>VLOOKUP(D4180,sku归属!A:B,2,0)</f>
        <v>#N/A</v>
      </c>
      <c r="K4180" s="193"/>
      <c r="L4180" s="194"/>
      <c r="M4180" s="195"/>
    </row>
    <row r="4181" spans="1:13" s="61" customFormat="1" customHeight="1">
      <c r="A4181"/>
      <c r="B4181"/>
      <c r="C4181"/>
      <c r="D4181"/>
      <c r="E4181"/>
      <c r="F4181" s="61"/>
      <c r="G4181" s="196" t="e">
        <f>VLOOKUP(D4181,sku归属!A:B,2,0)</f>
        <v>#N/A</v>
      </c>
      <c r="K4181" s="193"/>
      <c r="L4181" s="194"/>
      <c r="M4181" s="195"/>
    </row>
    <row r="4182" spans="1:13" s="61" customFormat="1" customHeight="1">
      <c r="A4182"/>
      <c r="B4182"/>
      <c r="C4182"/>
      <c r="D4182"/>
      <c r="E4182"/>
      <c r="F4182" s="61"/>
      <c r="G4182" s="196" t="e">
        <f>VLOOKUP(D4182,sku归属!A:B,2,0)</f>
        <v>#N/A</v>
      </c>
      <c r="K4182" s="193"/>
      <c r="L4182" s="194"/>
      <c r="M4182" s="195"/>
    </row>
    <row r="4183" spans="1:13" s="61" customFormat="1" customHeight="1">
      <c r="A4183"/>
      <c r="B4183"/>
      <c r="C4183"/>
      <c r="D4183"/>
      <c r="E4183"/>
      <c r="F4183" s="61"/>
      <c r="G4183" s="196" t="e">
        <f>VLOOKUP(D4183,sku归属!A:B,2,0)</f>
        <v>#N/A</v>
      </c>
      <c r="K4183" s="193"/>
      <c r="L4183" s="194"/>
      <c r="M4183" s="195"/>
    </row>
    <row r="4184" spans="1:13" s="61" customFormat="1" customHeight="1">
      <c r="A4184"/>
      <c r="B4184"/>
      <c r="C4184"/>
      <c r="D4184"/>
      <c r="E4184"/>
      <c r="F4184" s="61"/>
      <c r="G4184" s="196" t="e">
        <f>VLOOKUP(D4184,sku归属!A:B,2,0)</f>
        <v>#N/A</v>
      </c>
      <c r="K4184" s="193"/>
      <c r="L4184" s="194"/>
      <c r="M4184" s="195"/>
    </row>
    <row r="4185" spans="1:13" s="61" customFormat="1" customHeight="1">
      <c r="A4185"/>
      <c r="B4185"/>
      <c r="C4185"/>
      <c r="D4185"/>
      <c r="E4185"/>
      <c r="F4185" s="61"/>
      <c r="G4185" s="196" t="e">
        <f>VLOOKUP(D4185,sku归属!A:B,2,0)</f>
        <v>#N/A</v>
      </c>
      <c r="K4185" s="193"/>
      <c r="L4185" s="194"/>
      <c r="M4185" s="195"/>
    </row>
    <row r="4186" spans="1:13" s="61" customFormat="1" customHeight="1">
      <c r="A4186"/>
      <c r="B4186"/>
      <c r="C4186"/>
      <c r="D4186"/>
      <c r="E4186"/>
      <c r="F4186" s="61"/>
      <c r="G4186" s="196" t="e">
        <f>VLOOKUP(D4186,sku归属!A:B,2,0)</f>
        <v>#N/A</v>
      </c>
      <c r="K4186" s="193"/>
      <c r="L4186" s="194"/>
      <c r="M4186" s="195"/>
    </row>
    <row r="4187" spans="1:13" s="61" customFormat="1" customHeight="1">
      <c r="A4187"/>
      <c r="B4187"/>
      <c r="C4187"/>
      <c r="D4187"/>
      <c r="E4187"/>
      <c r="F4187" s="61"/>
      <c r="G4187" s="196" t="e">
        <f>VLOOKUP(D4187,sku归属!A:B,2,0)</f>
        <v>#N/A</v>
      </c>
      <c r="K4187" s="193"/>
      <c r="L4187" s="194"/>
      <c r="M4187" s="195"/>
    </row>
    <row r="4188" spans="1:13" s="61" customFormat="1" customHeight="1">
      <c r="A4188"/>
      <c r="B4188"/>
      <c r="C4188"/>
      <c r="D4188"/>
      <c r="E4188"/>
      <c r="F4188" s="61"/>
      <c r="G4188" s="196" t="e">
        <f>VLOOKUP(D4188,sku归属!A:B,2,0)</f>
        <v>#N/A</v>
      </c>
      <c r="K4188" s="193"/>
      <c r="L4188" s="194"/>
      <c r="M4188" s="195"/>
    </row>
    <row r="4189" spans="1:13" s="61" customFormat="1" customHeight="1">
      <c r="A4189"/>
      <c r="B4189"/>
      <c r="C4189"/>
      <c r="D4189"/>
      <c r="E4189"/>
      <c r="F4189" s="61"/>
      <c r="G4189" s="196" t="e">
        <f>VLOOKUP(D4189,sku归属!A:B,2,0)</f>
        <v>#N/A</v>
      </c>
      <c r="K4189" s="193"/>
      <c r="L4189" s="194"/>
      <c r="M4189" s="195"/>
    </row>
    <row r="4190" spans="1:13" s="61" customFormat="1" customHeight="1">
      <c r="A4190"/>
      <c r="B4190"/>
      <c r="C4190"/>
      <c r="D4190"/>
      <c r="E4190"/>
      <c r="F4190" s="61"/>
      <c r="G4190" s="196" t="e">
        <f>VLOOKUP(D4190,sku归属!A:B,2,0)</f>
        <v>#N/A</v>
      </c>
      <c r="K4190" s="193"/>
      <c r="L4190" s="194"/>
      <c r="M4190" s="195"/>
    </row>
    <row r="4191" spans="1:13" s="61" customFormat="1" customHeight="1">
      <c r="A4191"/>
      <c r="B4191"/>
      <c r="C4191"/>
      <c r="D4191"/>
      <c r="E4191"/>
      <c r="F4191" s="61"/>
      <c r="G4191" s="196" t="e">
        <f>VLOOKUP(D4191,sku归属!A:B,2,0)</f>
        <v>#N/A</v>
      </c>
      <c r="K4191" s="193"/>
      <c r="L4191" s="194"/>
      <c r="M4191" s="195"/>
    </row>
    <row r="4192" spans="1:13" s="61" customFormat="1" customHeight="1">
      <c r="A4192"/>
      <c r="B4192"/>
      <c r="C4192"/>
      <c r="D4192"/>
      <c r="E4192"/>
      <c r="F4192" s="61"/>
      <c r="G4192" s="196" t="e">
        <f>VLOOKUP(D4192,sku归属!A:B,2,0)</f>
        <v>#N/A</v>
      </c>
      <c r="K4192" s="193"/>
      <c r="L4192" s="194"/>
      <c r="M4192" s="195"/>
    </row>
    <row r="4193" spans="1:13" s="61" customFormat="1" customHeight="1">
      <c r="A4193"/>
      <c r="B4193"/>
      <c r="C4193"/>
      <c r="D4193"/>
      <c r="E4193"/>
      <c r="F4193" s="61"/>
      <c r="G4193" s="196" t="e">
        <f>VLOOKUP(D4193,sku归属!A:B,2,0)</f>
        <v>#N/A</v>
      </c>
      <c r="K4193" s="193"/>
      <c r="L4193" s="194"/>
      <c r="M4193" s="195"/>
    </row>
    <row r="4194" spans="1:13" s="61" customFormat="1" customHeight="1">
      <c r="A4194"/>
      <c r="B4194"/>
      <c r="C4194"/>
      <c r="D4194"/>
      <c r="E4194"/>
      <c r="F4194" s="61"/>
      <c r="G4194" s="196" t="e">
        <f>VLOOKUP(D4194,sku归属!A:B,2,0)</f>
        <v>#N/A</v>
      </c>
      <c r="K4194" s="193"/>
      <c r="L4194" s="194"/>
      <c r="M4194" s="195"/>
    </row>
    <row r="4195" spans="1:13" s="61" customFormat="1" customHeight="1">
      <c r="A4195"/>
      <c r="B4195"/>
      <c r="C4195"/>
      <c r="D4195"/>
      <c r="E4195"/>
      <c r="F4195" s="61"/>
      <c r="G4195" s="196" t="e">
        <f>VLOOKUP(D4195,sku归属!A:B,2,0)</f>
        <v>#N/A</v>
      </c>
      <c r="K4195" s="193"/>
      <c r="L4195" s="194"/>
      <c r="M4195" s="195"/>
    </row>
    <row r="4196" spans="1:13" s="61" customFormat="1" customHeight="1">
      <c r="A4196"/>
      <c r="B4196"/>
      <c r="C4196"/>
      <c r="D4196"/>
      <c r="E4196"/>
      <c r="F4196" s="61"/>
      <c r="G4196" s="196" t="e">
        <f>VLOOKUP(D4196,sku归属!A:B,2,0)</f>
        <v>#N/A</v>
      </c>
      <c r="K4196" s="193"/>
      <c r="L4196" s="194"/>
      <c r="M4196" s="195"/>
    </row>
    <row r="4197" spans="1:13" s="61" customFormat="1" customHeight="1">
      <c r="A4197"/>
      <c r="B4197"/>
      <c r="C4197"/>
      <c r="D4197"/>
      <c r="E4197"/>
      <c r="F4197" s="61"/>
      <c r="G4197" s="196" t="e">
        <f>VLOOKUP(D4197,sku归属!A:B,2,0)</f>
        <v>#N/A</v>
      </c>
      <c r="K4197" s="193"/>
      <c r="L4197" s="194"/>
      <c r="M4197" s="195"/>
    </row>
    <row r="4198" spans="1:13" s="61" customFormat="1" customHeight="1">
      <c r="A4198"/>
      <c r="B4198"/>
      <c r="C4198"/>
      <c r="D4198"/>
      <c r="E4198"/>
      <c r="F4198" s="61"/>
      <c r="G4198" s="196" t="e">
        <f>VLOOKUP(D4198,sku归属!A:B,2,0)</f>
        <v>#N/A</v>
      </c>
      <c r="K4198" s="193"/>
      <c r="L4198" s="194"/>
      <c r="M4198" s="195"/>
    </row>
    <row r="4199" spans="1:13" s="61" customFormat="1" customHeight="1">
      <c r="A4199"/>
      <c r="B4199"/>
      <c r="C4199"/>
      <c r="D4199"/>
      <c r="E4199"/>
      <c r="F4199" s="61"/>
      <c r="G4199" s="196" t="e">
        <f>VLOOKUP(D4199,sku归属!A:B,2,0)</f>
        <v>#N/A</v>
      </c>
      <c r="K4199" s="193"/>
      <c r="L4199" s="194"/>
      <c r="M4199" s="195"/>
    </row>
    <row r="4200" spans="1:13" s="61" customFormat="1" customHeight="1">
      <c r="A4200"/>
      <c r="B4200"/>
      <c r="C4200"/>
      <c r="D4200"/>
      <c r="E4200"/>
      <c r="F4200" s="61"/>
      <c r="G4200" s="196" t="e">
        <f>VLOOKUP(D4200,sku归属!A:B,2,0)</f>
        <v>#N/A</v>
      </c>
      <c r="K4200" s="193"/>
      <c r="L4200" s="194"/>
      <c r="M4200" s="195"/>
    </row>
    <row r="4201" spans="1:13" s="61" customFormat="1" customHeight="1">
      <c r="A4201"/>
      <c r="B4201"/>
      <c r="C4201"/>
      <c r="D4201"/>
      <c r="E4201"/>
      <c r="F4201" s="61"/>
      <c r="G4201" s="196" t="e">
        <f>VLOOKUP(D4201,sku归属!A:B,2,0)</f>
        <v>#N/A</v>
      </c>
      <c r="K4201" s="193"/>
      <c r="L4201" s="194"/>
      <c r="M4201" s="195"/>
    </row>
    <row r="4202" spans="1:13" s="61" customFormat="1" customHeight="1">
      <c r="A4202"/>
      <c r="B4202"/>
      <c r="C4202"/>
      <c r="D4202"/>
      <c r="E4202"/>
      <c r="F4202" s="61"/>
      <c r="G4202" s="196" t="e">
        <f>VLOOKUP(D4202,sku归属!A:B,2,0)</f>
        <v>#N/A</v>
      </c>
      <c r="K4202" s="193"/>
      <c r="L4202" s="194"/>
      <c r="M4202" s="195"/>
    </row>
    <row r="4203" spans="1:13" s="61" customFormat="1" customHeight="1">
      <c r="A4203"/>
      <c r="B4203"/>
      <c r="C4203"/>
      <c r="D4203"/>
      <c r="E4203"/>
      <c r="F4203" s="61"/>
      <c r="G4203" s="196" t="e">
        <f>VLOOKUP(D4203,sku归属!A:B,2,0)</f>
        <v>#N/A</v>
      </c>
      <c r="K4203" s="193"/>
      <c r="L4203" s="194"/>
      <c r="M4203" s="195"/>
    </row>
    <row r="4204" spans="1:13" s="61" customFormat="1" customHeight="1">
      <c r="A4204"/>
      <c r="B4204"/>
      <c r="C4204"/>
      <c r="D4204"/>
      <c r="E4204"/>
      <c r="F4204" s="61"/>
      <c r="G4204" s="196" t="e">
        <f>VLOOKUP(D4204,sku归属!A:B,2,0)</f>
        <v>#N/A</v>
      </c>
      <c r="K4204" s="193"/>
      <c r="L4204" s="194"/>
      <c r="M4204" s="195"/>
    </row>
    <row r="4205" spans="1:13" s="61" customFormat="1" customHeight="1">
      <c r="A4205"/>
      <c r="B4205"/>
      <c r="C4205"/>
      <c r="D4205"/>
      <c r="E4205"/>
      <c r="F4205" s="61"/>
      <c r="G4205" s="196" t="e">
        <f>VLOOKUP(D4205,sku归属!A:B,2,0)</f>
        <v>#N/A</v>
      </c>
      <c r="K4205" s="193"/>
      <c r="L4205" s="194"/>
      <c r="M4205" s="195"/>
    </row>
    <row r="4206" spans="1:13" s="61" customFormat="1" customHeight="1">
      <c r="A4206"/>
      <c r="B4206"/>
      <c r="C4206"/>
      <c r="D4206"/>
      <c r="E4206"/>
      <c r="F4206" s="61"/>
      <c r="G4206" s="196" t="e">
        <f>VLOOKUP(D4206,sku归属!A:B,2,0)</f>
        <v>#N/A</v>
      </c>
      <c r="K4206" s="193"/>
      <c r="L4206" s="194"/>
      <c r="M4206" s="195"/>
    </row>
    <row r="4207" spans="1:13" s="61" customFormat="1" customHeight="1">
      <c r="A4207"/>
      <c r="B4207"/>
      <c r="C4207"/>
      <c r="D4207"/>
      <c r="E4207"/>
      <c r="F4207" s="61"/>
      <c r="G4207" s="196" t="e">
        <f>VLOOKUP(D4207,sku归属!A:B,2,0)</f>
        <v>#N/A</v>
      </c>
      <c r="K4207" s="193"/>
      <c r="L4207" s="194"/>
      <c r="M4207" s="195"/>
    </row>
    <row r="4208" spans="1:13" s="61" customFormat="1" customHeight="1">
      <c r="A4208"/>
      <c r="B4208"/>
      <c r="C4208"/>
      <c r="D4208"/>
      <c r="E4208"/>
      <c r="F4208" s="61"/>
      <c r="G4208" s="196" t="e">
        <f>VLOOKUP(D4208,sku归属!A:B,2,0)</f>
        <v>#N/A</v>
      </c>
      <c r="K4208" s="193"/>
      <c r="L4208" s="194"/>
      <c r="M4208" s="195"/>
    </row>
    <row r="4209" spans="1:13" s="61" customFormat="1" customHeight="1">
      <c r="A4209"/>
      <c r="B4209"/>
      <c r="C4209"/>
      <c r="D4209"/>
      <c r="E4209"/>
      <c r="F4209" s="61"/>
      <c r="G4209" s="196" t="e">
        <f>VLOOKUP(D4209,sku归属!A:B,2,0)</f>
        <v>#N/A</v>
      </c>
      <c r="K4209" s="193"/>
      <c r="L4209" s="194"/>
      <c r="M4209" s="195"/>
    </row>
    <row r="4210" spans="1:13" s="61" customFormat="1" customHeight="1">
      <c r="A4210"/>
      <c r="B4210"/>
      <c r="C4210"/>
      <c r="D4210"/>
      <c r="E4210"/>
      <c r="F4210" s="61"/>
      <c r="G4210" s="196" t="e">
        <f>VLOOKUP(D4210,sku归属!A:B,2,0)</f>
        <v>#N/A</v>
      </c>
      <c r="K4210" s="193"/>
      <c r="L4210" s="194"/>
      <c r="M4210" s="195"/>
    </row>
    <row r="4211" spans="1:13" s="61" customFormat="1" customHeight="1">
      <c r="A4211"/>
      <c r="B4211"/>
      <c r="C4211"/>
      <c r="D4211"/>
      <c r="E4211"/>
      <c r="F4211" s="61"/>
      <c r="G4211" s="196" t="e">
        <f>VLOOKUP(D4211,sku归属!A:B,2,0)</f>
        <v>#N/A</v>
      </c>
      <c r="K4211" s="193"/>
      <c r="L4211" s="194"/>
      <c r="M4211" s="195"/>
    </row>
    <row r="4212" spans="1:13" s="61" customFormat="1" customHeight="1">
      <c r="A4212"/>
      <c r="B4212"/>
      <c r="C4212"/>
      <c r="D4212"/>
      <c r="E4212"/>
      <c r="F4212" s="61"/>
      <c r="G4212" s="196" t="e">
        <f>VLOOKUP(D4212,sku归属!A:B,2,0)</f>
        <v>#N/A</v>
      </c>
      <c r="K4212" s="193"/>
      <c r="L4212" s="194"/>
      <c r="M4212" s="195"/>
    </row>
    <row r="4213" spans="1:13" s="61" customFormat="1" customHeight="1">
      <c r="A4213"/>
      <c r="B4213"/>
      <c r="C4213"/>
      <c r="D4213"/>
      <c r="E4213"/>
      <c r="F4213" s="61"/>
      <c r="G4213" s="196" t="e">
        <f>VLOOKUP(D4213,sku归属!A:B,2,0)</f>
        <v>#N/A</v>
      </c>
      <c r="K4213" s="193"/>
      <c r="L4213" s="194"/>
      <c r="M4213" s="195"/>
    </row>
    <row r="4214" spans="1:13" s="61" customFormat="1" customHeight="1">
      <c r="A4214"/>
      <c r="B4214"/>
      <c r="C4214"/>
      <c r="D4214"/>
      <c r="E4214"/>
      <c r="F4214" s="61"/>
      <c r="G4214" s="196" t="e">
        <f>VLOOKUP(D4214,sku归属!A:B,2,0)</f>
        <v>#N/A</v>
      </c>
      <c r="K4214" s="193"/>
      <c r="L4214" s="194"/>
      <c r="M4214" s="195"/>
    </row>
    <row r="4215" spans="1:13" s="61" customFormat="1" customHeight="1">
      <c r="A4215"/>
      <c r="B4215"/>
      <c r="C4215"/>
      <c r="D4215"/>
      <c r="E4215"/>
      <c r="F4215" s="61"/>
      <c r="G4215" s="196" t="e">
        <f>VLOOKUP(D4215,sku归属!A:B,2,0)</f>
        <v>#N/A</v>
      </c>
      <c r="K4215" s="193"/>
      <c r="L4215" s="194"/>
      <c r="M4215" s="195"/>
    </row>
    <row r="4216" spans="1:13" s="61" customFormat="1" customHeight="1">
      <c r="A4216"/>
      <c r="B4216"/>
      <c r="C4216"/>
      <c r="D4216"/>
      <c r="E4216"/>
      <c r="F4216" s="61"/>
      <c r="G4216" s="196" t="e">
        <f>VLOOKUP(D4216,sku归属!A:B,2,0)</f>
        <v>#N/A</v>
      </c>
      <c r="K4216" s="193"/>
      <c r="L4216" s="194"/>
      <c r="M4216" s="195"/>
    </row>
    <row r="4217" spans="1:13" s="61" customFormat="1" customHeight="1">
      <c r="A4217"/>
      <c r="B4217"/>
      <c r="C4217"/>
      <c r="D4217"/>
      <c r="E4217"/>
      <c r="F4217" s="61"/>
      <c r="G4217" s="196" t="e">
        <f>VLOOKUP(D4217,sku归属!A:B,2,0)</f>
        <v>#N/A</v>
      </c>
      <c r="K4217" s="193"/>
      <c r="L4217" s="194"/>
      <c r="M4217" s="195"/>
    </row>
    <row r="4218" spans="1:13" s="61" customFormat="1" customHeight="1">
      <c r="A4218"/>
      <c r="B4218"/>
      <c r="C4218"/>
      <c r="D4218"/>
      <c r="E4218"/>
      <c r="F4218" s="61"/>
      <c r="G4218" s="196" t="e">
        <f>VLOOKUP(D4218,sku归属!A:B,2,0)</f>
        <v>#N/A</v>
      </c>
      <c r="K4218" s="193"/>
      <c r="L4218" s="194"/>
      <c r="M4218" s="195"/>
    </row>
    <row r="4219" spans="1:13" s="61" customFormat="1" customHeight="1">
      <c r="A4219"/>
      <c r="B4219"/>
      <c r="C4219"/>
      <c r="D4219"/>
      <c r="E4219"/>
      <c r="F4219" s="61"/>
      <c r="G4219" s="196" t="e">
        <f>VLOOKUP(D4219,sku归属!A:B,2,0)</f>
        <v>#N/A</v>
      </c>
      <c r="K4219" s="193"/>
      <c r="L4219" s="194"/>
      <c r="M4219" s="195"/>
    </row>
    <row r="4220" spans="1:13" s="61" customFormat="1" customHeight="1">
      <c r="A4220"/>
      <c r="B4220"/>
      <c r="C4220"/>
      <c r="D4220"/>
      <c r="E4220"/>
      <c r="F4220" s="61"/>
      <c r="G4220" s="196" t="e">
        <f>VLOOKUP(D4220,sku归属!A:B,2,0)</f>
        <v>#N/A</v>
      </c>
      <c r="K4220" s="193"/>
      <c r="L4220" s="194"/>
      <c r="M4220" s="195"/>
    </row>
    <row r="4221" spans="1:13" s="61" customFormat="1" customHeight="1">
      <c r="A4221"/>
      <c r="B4221"/>
      <c r="C4221"/>
      <c r="D4221"/>
      <c r="E4221"/>
      <c r="F4221" s="61"/>
      <c r="G4221" s="196" t="e">
        <f>VLOOKUP(D4221,sku归属!A:B,2,0)</f>
        <v>#N/A</v>
      </c>
      <c r="K4221" s="193"/>
      <c r="L4221" s="194"/>
      <c r="M4221" s="195"/>
    </row>
    <row r="4222" spans="1:13" s="61" customFormat="1" customHeight="1">
      <c r="A4222"/>
      <c r="B4222"/>
      <c r="C4222"/>
      <c r="D4222"/>
      <c r="E4222"/>
      <c r="F4222" s="61"/>
      <c r="G4222" s="196" t="e">
        <f>VLOOKUP(D4222,sku归属!A:B,2,0)</f>
        <v>#N/A</v>
      </c>
      <c r="K4222" s="193"/>
      <c r="L4222" s="194"/>
      <c r="M4222" s="195"/>
    </row>
    <row r="4223" spans="1:13" s="61" customFormat="1" customHeight="1">
      <c r="A4223"/>
      <c r="B4223"/>
      <c r="C4223"/>
      <c r="D4223"/>
      <c r="E4223"/>
      <c r="F4223" s="61"/>
      <c r="G4223" s="196" t="e">
        <f>VLOOKUP(D4223,sku归属!A:B,2,0)</f>
        <v>#N/A</v>
      </c>
      <c r="K4223" s="193"/>
      <c r="L4223" s="194"/>
      <c r="M4223" s="195"/>
    </row>
    <row r="4224" spans="1:13" s="61" customFormat="1" customHeight="1">
      <c r="A4224"/>
      <c r="B4224"/>
      <c r="C4224"/>
      <c r="D4224"/>
      <c r="E4224"/>
      <c r="F4224" s="61"/>
      <c r="G4224" s="196" t="e">
        <f>VLOOKUP(D4224,sku归属!A:B,2,0)</f>
        <v>#N/A</v>
      </c>
      <c r="K4224" s="193"/>
      <c r="L4224" s="194"/>
      <c r="M4224" s="195"/>
    </row>
    <row r="4225" spans="1:13" s="61" customFormat="1" customHeight="1">
      <c r="A4225"/>
      <c r="B4225"/>
      <c r="C4225"/>
      <c r="D4225"/>
      <c r="E4225"/>
      <c r="F4225" s="61"/>
      <c r="G4225" s="196" t="e">
        <f>VLOOKUP(D4225,sku归属!A:B,2,0)</f>
        <v>#N/A</v>
      </c>
      <c r="K4225" s="193"/>
      <c r="L4225" s="194"/>
      <c r="M4225" s="195"/>
    </row>
    <row r="4226" spans="1:13" s="61" customFormat="1" customHeight="1">
      <c r="A4226"/>
      <c r="B4226"/>
      <c r="C4226"/>
      <c r="D4226"/>
      <c r="E4226"/>
      <c r="F4226" s="61"/>
      <c r="G4226" s="196" t="e">
        <f>VLOOKUP(D4226,sku归属!A:B,2,0)</f>
        <v>#N/A</v>
      </c>
      <c r="K4226" s="193"/>
      <c r="L4226" s="194"/>
      <c r="M4226" s="195"/>
    </row>
    <row r="4227" spans="1:13" s="61" customFormat="1" customHeight="1">
      <c r="A4227"/>
      <c r="B4227"/>
      <c r="C4227"/>
      <c r="D4227"/>
      <c r="E4227"/>
      <c r="F4227" s="61"/>
      <c r="G4227" s="196" t="e">
        <f>VLOOKUP(D4227,sku归属!A:B,2,0)</f>
        <v>#N/A</v>
      </c>
      <c r="K4227" s="193"/>
      <c r="L4227" s="194"/>
      <c r="M4227" s="195"/>
    </row>
    <row r="4228" spans="1:13" s="61" customFormat="1" customHeight="1">
      <c r="A4228"/>
      <c r="B4228"/>
      <c r="C4228"/>
      <c r="D4228"/>
      <c r="E4228"/>
      <c r="F4228" s="61"/>
      <c r="G4228" s="196" t="e">
        <f>VLOOKUP(D4228,sku归属!A:B,2,0)</f>
        <v>#N/A</v>
      </c>
      <c r="K4228" s="193"/>
      <c r="L4228" s="194"/>
      <c r="M4228" s="195"/>
    </row>
    <row r="4229" spans="1:13" s="61" customFormat="1" customHeight="1">
      <c r="A4229"/>
      <c r="B4229"/>
      <c r="C4229"/>
      <c r="D4229"/>
      <c r="E4229"/>
      <c r="F4229" s="61"/>
      <c r="G4229" s="196" t="e">
        <f>VLOOKUP(D4229,sku归属!A:B,2,0)</f>
        <v>#N/A</v>
      </c>
      <c r="K4229" s="193"/>
      <c r="L4229" s="194"/>
      <c r="M4229" s="195"/>
    </row>
    <row r="4230" spans="1:13" s="61" customFormat="1" customHeight="1">
      <c r="A4230"/>
      <c r="B4230"/>
      <c r="C4230"/>
      <c r="D4230"/>
      <c r="E4230"/>
      <c r="F4230" s="61"/>
      <c r="G4230" s="196" t="e">
        <f>VLOOKUP(D4230,sku归属!A:B,2,0)</f>
        <v>#N/A</v>
      </c>
      <c r="K4230" s="193"/>
      <c r="L4230" s="194"/>
      <c r="M4230" s="195"/>
    </row>
    <row r="4231" spans="1:13" s="61" customFormat="1" customHeight="1">
      <c r="A4231"/>
      <c r="B4231"/>
      <c r="C4231"/>
      <c r="D4231"/>
      <c r="E4231"/>
      <c r="F4231" s="61"/>
      <c r="G4231" s="196" t="e">
        <f>VLOOKUP(D4231,sku归属!A:B,2,0)</f>
        <v>#N/A</v>
      </c>
      <c r="K4231" s="193"/>
      <c r="L4231" s="194"/>
      <c r="M4231" s="195"/>
    </row>
    <row r="4232" spans="1:13" s="61" customFormat="1" customHeight="1">
      <c r="A4232"/>
      <c r="B4232"/>
      <c r="C4232"/>
      <c r="D4232"/>
      <c r="E4232"/>
      <c r="F4232" s="61"/>
      <c r="G4232" s="196" t="e">
        <f>VLOOKUP(D4232,sku归属!A:B,2,0)</f>
        <v>#N/A</v>
      </c>
      <c r="K4232" s="193"/>
      <c r="L4232" s="194"/>
      <c r="M4232" s="195"/>
    </row>
    <row r="4233" spans="1:13" s="61" customFormat="1" customHeight="1">
      <c r="A4233"/>
      <c r="B4233"/>
      <c r="C4233"/>
      <c r="D4233"/>
      <c r="E4233"/>
      <c r="F4233" s="61"/>
      <c r="G4233" s="196" t="e">
        <f>VLOOKUP(D4233,sku归属!A:B,2,0)</f>
        <v>#N/A</v>
      </c>
      <c r="K4233" s="193"/>
      <c r="L4233" s="194"/>
      <c r="M4233" s="195"/>
    </row>
    <row r="4234" spans="1:13" s="61" customFormat="1" customHeight="1">
      <c r="A4234"/>
      <c r="B4234"/>
      <c r="C4234"/>
      <c r="D4234"/>
      <c r="E4234"/>
      <c r="F4234" s="61"/>
      <c r="G4234" s="196" t="e">
        <f>VLOOKUP(D4234,sku归属!A:B,2,0)</f>
        <v>#N/A</v>
      </c>
      <c r="K4234" s="193"/>
      <c r="L4234" s="194"/>
      <c r="M4234" s="195"/>
    </row>
    <row r="4235" spans="1:13" s="61" customFormat="1" customHeight="1">
      <c r="A4235"/>
      <c r="B4235"/>
      <c r="C4235"/>
      <c r="D4235"/>
      <c r="E4235"/>
      <c r="F4235" s="61"/>
      <c r="G4235" s="196" t="e">
        <f>VLOOKUP(D4235,sku归属!A:B,2,0)</f>
        <v>#N/A</v>
      </c>
      <c r="K4235" s="193"/>
      <c r="L4235" s="194"/>
      <c r="M4235" s="195"/>
    </row>
    <row r="4236" spans="1:13" s="61" customFormat="1" customHeight="1">
      <c r="A4236"/>
      <c r="B4236"/>
      <c r="C4236"/>
      <c r="D4236"/>
      <c r="E4236"/>
      <c r="F4236" s="61"/>
      <c r="G4236" s="196" t="e">
        <f>VLOOKUP(D4236,sku归属!A:B,2,0)</f>
        <v>#N/A</v>
      </c>
      <c r="K4236" s="193"/>
      <c r="L4236" s="194"/>
      <c r="M4236" s="195"/>
    </row>
    <row r="4237" spans="1:13" s="61" customFormat="1" customHeight="1">
      <c r="A4237"/>
      <c r="B4237"/>
      <c r="C4237"/>
      <c r="D4237"/>
      <c r="E4237"/>
      <c r="F4237" s="61"/>
      <c r="G4237" s="196" t="e">
        <f>VLOOKUP(D4237,sku归属!A:B,2,0)</f>
        <v>#N/A</v>
      </c>
      <c r="K4237" s="193"/>
      <c r="L4237" s="194"/>
      <c r="M4237" s="195"/>
    </row>
    <row r="4238" spans="1:13" s="61" customFormat="1" customHeight="1">
      <c r="A4238"/>
      <c r="B4238"/>
      <c r="C4238"/>
      <c r="D4238"/>
      <c r="E4238"/>
      <c r="F4238" s="61"/>
      <c r="G4238" s="196" t="e">
        <f>VLOOKUP(D4238,sku归属!A:B,2,0)</f>
        <v>#N/A</v>
      </c>
      <c r="K4238" s="193"/>
      <c r="L4238" s="194"/>
      <c r="M4238" s="195"/>
    </row>
    <row r="4239" spans="1:13" s="61" customFormat="1" customHeight="1">
      <c r="A4239"/>
      <c r="B4239"/>
      <c r="C4239"/>
      <c r="D4239"/>
      <c r="E4239"/>
      <c r="F4239" s="61"/>
      <c r="G4239" s="196" t="e">
        <f>VLOOKUP(D4239,sku归属!A:B,2,0)</f>
        <v>#N/A</v>
      </c>
      <c r="K4239" s="193"/>
      <c r="L4239" s="194"/>
      <c r="M4239" s="195"/>
    </row>
    <row r="4240" spans="1:13" s="61" customFormat="1" customHeight="1">
      <c r="A4240"/>
      <c r="B4240"/>
      <c r="C4240"/>
      <c r="D4240"/>
      <c r="E4240"/>
      <c r="F4240" s="61"/>
      <c r="G4240" s="196" t="e">
        <f>VLOOKUP(D4240,sku归属!A:B,2,0)</f>
        <v>#N/A</v>
      </c>
      <c r="K4240" s="193"/>
      <c r="L4240" s="194"/>
      <c r="M4240" s="195"/>
    </row>
    <row r="4241" spans="1:13" s="61" customFormat="1" customHeight="1">
      <c r="A4241"/>
      <c r="B4241"/>
      <c r="C4241"/>
      <c r="D4241"/>
      <c r="E4241"/>
      <c r="F4241" s="61"/>
      <c r="G4241" s="196" t="e">
        <f>VLOOKUP(D4241,sku归属!A:B,2,0)</f>
        <v>#N/A</v>
      </c>
      <c r="K4241" s="193"/>
      <c r="L4241" s="194"/>
      <c r="M4241" s="195"/>
    </row>
    <row r="4242" spans="1:13" s="61" customFormat="1" customHeight="1">
      <c r="A4242"/>
      <c r="B4242"/>
      <c r="C4242"/>
      <c r="D4242"/>
      <c r="E4242"/>
      <c r="F4242" s="61"/>
      <c r="G4242" s="196" t="e">
        <f>VLOOKUP(D4242,sku归属!A:B,2,0)</f>
        <v>#N/A</v>
      </c>
      <c r="K4242" s="193"/>
      <c r="L4242" s="194"/>
      <c r="M4242" s="195"/>
    </row>
    <row r="4243" spans="1:13" s="61" customFormat="1" customHeight="1">
      <c r="A4243"/>
      <c r="B4243"/>
      <c r="C4243"/>
      <c r="D4243"/>
      <c r="E4243"/>
      <c r="F4243" s="61"/>
      <c r="G4243" s="196" t="e">
        <f>VLOOKUP(D4243,sku归属!A:B,2,0)</f>
        <v>#N/A</v>
      </c>
      <c r="K4243" s="193"/>
      <c r="L4243" s="194"/>
      <c r="M4243" s="195"/>
    </row>
    <row r="4244" spans="1:13" s="61" customFormat="1" customHeight="1">
      <c r="A4244"/>
      <c r="B4244"/>
      <c r="C4244"/>
      <c r="D4244"/>
      <c r="E4244"/>
      <c r="F4244" s="61"/>
      <c r="G4244" s="196" t="e">
        <f>VLOOKUP(D4244,sku归属!A:B,2,0)</f>
        <v>#N/A</v>
      </c>
      <c r="K4244" s="193"/>
      <c r="L4244" s="194"/>
      <c r="M4244" s="195"/>
    </row>
    <row r="4245" spans="1:13" s="61" customFormat="1" customHeight="1">
      <c r="A4245"/>
      <c r="B4245"/>
      <c r="C4245"/>
      <c r="D4245"/>
      <c r="E4245"/>
      <c r="F4245" s="61"/>
      <c r="G4245" s="196" t="e">
        <f>VLOOKUP(D4245,sku归属!A:B,2,0)</f>
        <v>#N/A</v>
      </c>
      <c r="K4245" s="193"/>
      <c r="L4245" s="194"/>
      <c r="M4245" s="195"/>
    </row>
    <row r="4246" spans="1:13" s="61" customFormat="1" customHeight="1">
      <c r="A4246"/>
      <c r="B4246"/>
      <c r="C4246"/>
      <c r="D4246"/>
      <c r="E4246"/>
      <c r="F4246" s="61"/>
      <c r="G4246" s="196" t="e">
        <f>VLOOKUP(D4246,sku归属!A:B,2,0)</f>
        <v>#N/A</v>
      </c>
      <c r="K4246" s="193"/>
      <c r="L4246" s="194"/>
      <c r="M4246" s="195"/>
    </row>
    <row r="4247" spans="1:13" s="61" customFormat="1" customHeight="1">
      <c r="A4247"/>
      <c r="B4247"/>
      <c r="C4247"/>
      <c r="D4247"/>
      <c r="E4247"/>
      <c r="F4247" s="61"/>
      <c r="G4247" s="196" t="e">
        <f>VLOOKUP(D4247,sku归属!A:B,2,0)</f>
        <v>#N/A</v>
      </c>
      <c r="K4247" s="193"/>
      <c r="L4247" s="194"/>
      <c r="M4247" s="195"/>
    </row>
    <row r="4248" spans="1:13" s="61" customFormat="1" customHeight="1">
      <c r="A4248"/>
      <c r="B4248"/>
      <c r="C4248"/>
      <c r="D4248"/>
      <c r="E4248"/>
      <c r="F4248" s="61"/>
      <c r="G4248" s="196" t="e">
        <f>VLOOKUP(D4248,sku归属!A:B,2,0)</f>
        <v>#N/A</v>
      </c>
      <c r="K4248" s="193"/>
      <c r="L4248" s="194"/>
      <c r="M4248" s="195"/>
    </row>
    <row r="4249" spans="1:13" s="61" customFormat="1" customHeight="1">
      <c r="A4249"/>
      <c r="B4249"/>
      <c r="C4249"/>
      <c r="D4249"/>
      <c r="E4249"/>
      <c r="F4249" s="61"/>
      <c r="G4249" s="196" t="e">
        <f>VLOOKUP(D4249,sku归属!A:B,2,0)</f>
        <v>#N/A</v>
      </c>
      <c r="K4249" s="193"/>
      <c r="L4249" s="194"/>
      <c r="M4249" s="195"/>
    </row>
    <row r="4250" spans="1:13" s="61" customFormat="1" customHeight="1">
      <c r="A4250"/>
      <c r="B4250"/>
      <c r="C4250"/>
      <c r="D4250"/>
      <c r="E4250"/>
      <c r="F4250" s="61"/>
      <c r="G4250" s="196" t="e">
        <f>VLOOKUP(D4250,sku归属!A:B,2,0)</f>
        <v>#N/A</v>
      </c>
      <c r="K4250" s="193"/>
      <c r="L4250" s="194"/>
      <c r="M4250" s="195"/>
    </row>
    <row r="4251" spans="1:13" s="61" customFormat="1" customHeight="1">
      <c r="A4251"/>
      <c r="B4251"/>
      <c r="C4251"/>
      <c r="D4251"/>
      <c r="E4251"/>
      <c r="F4251" s="61"/>
      <c r="G4251" s="196" t="e">
        <f>VLOOKUP(D4251,sku归属!A:B,2,0)</f>
        <v>#N/A</v>
      </c>
      <c r="K4251" s="193"/>
      <c r="L4251" s="194"/>
      <c r="M4251" s="195"/>
    </row>
    <row r="4252" spans="1:13" s="61" customFormat="1" customHeight="1">
      <c r="A4252"/>
      <c r="B4252"/>
      <c r="C4252"/>
      <c r="D4252"/>
      <c r="E4252"/>
      <c r="F4252" s="61"/>
      <c r="G4252" s="196" t="e">
        <f>VLOOKUP(D4252,sku归属!A:B,2,0)</f>
        <v>#N/A</v>
      </c>
      <c r="K4252" s="193"/>
      <c r="L4252" s="194"/>
      <c r="M4252" s="195"/>
    </row>
    <row r="4253" spans="1:13" s="61" customFormat="1" customHeight="1">
      <c r="A4253"/>
      <c r="B4253"/>
      <c r="C4253"/>
      <c r="D4253"/>
      <c r="E4253"/>
      <c r="F4253" s="61"/>
      <c r="G4253" s="196" t="e">
        <f>VLOOKUP(D4253,sku归属!A:B,2,0)</f>
        <v>#N/A</v>
      </c>
      <c r="K4253" s="193"/>
      <c r="L4253" s="194"/>
      <c r="M4253" s="195"/>
    </row>
    <row r="4254" spans="1:13" s="61" customFormat="1" customHeight="1">
      <c r="A4254"/>
      <c r="B4254"/>
      <c r="C4254"/>
      <c r="D4254"/>
      <c r="E4254"/>
      <c r="F4254" s="61"/>
      <c r="G4254" s="196" t="e">
        <f>VLOOKUP(D4254,sku归属!A:B,2,0)</f>
        <v>#N/A</v>
      </c>
      <c r="K4254" s="193"/>
      <c r="L4254" s="194"/>
      <c r="M4254" s="195"/>
    </row>
    <row r="4255" spans="1:13" s="61" customFormat="1" customHeight="1">
      <c r="A4255"/>
      <c r="B4255"/>
      <c r="C4255"/>
      <c r="D4255"/>
      <c r="E4255"/>
      <c r="F4255" s="61"/>
      <c r="G4255" s="196" t="e">
        <f>VLOOKUP(D4255,sku归属!A:B,2,0)</f>
        <v>#N/A</v>
      </c>
      <c r="K4255" s="193"/>
      <c r="L4255" s="194"/>
      <c r="M4255" s="195"/>
    </row>
    <row r="4256" spans="1:13" s="61" customFormat="1" customHeight="1">
      <c r="A4256"/>
      <c r="B4256"/>
      <c r="C4256"/>
      <c r="D4256"/>
      <c r="E4256"/>
      <c r="F4256" s="61"/>
      <c r="G4256" s="196" t="e">
        <f>VLOOKUP(D4256,sku归属!A:B,2,0)</f>
        <v>#N/A</v>
      </c>
      <c r="K4256" s="193"/>
      <c r="L4256" s="194"/>
      <c r="M4256" s="195"/>
    </row>
    <row r="4257" spans="1:13" s="61" customFormat="1" customHeight="1">
      <c r="A4257"/>
      <c r="B4257"/>
      <c r="C4257"/>
      <c r="D4257"/>
      <c r="E4257"/>
      <c r="F4257" s="61"/>
      <c r="G4257" s="196" t="e">
        <f>VLOOKUP(D4257,sku归属!A:B,2,0)</f>
        <v>#N/A</v>
      </c>
      <c r="K4257" s="193"/>
      <c r="L4257" s="194"/>
      <c r="M4257" s="195"/>
    </row>
    <row r="4258" spans="1:13" s="61" customFormat="1" customHeight="1">
      <c r="A4258"/>
      <c r="B4258"/>
      <c r="C4258"/>
      <c r="D4258"/>
      <c r="E4258"/>
      <c r="F4258" s="61"/>
      <c r="G4258" s="196" t="e">
        <f>VLOOKUP(D4258,sku归属!A:B,2,0)</f>
        <v>#N/A</v>
      </c>
      <c r="K4258" s="193"/>
      <c r="L4258" s="194"/>
      <c r="M4258" s="195"/>
    </row>
    <row r="4259" spans="1:13" s="61" customFormat="1" customHeight="1">
      <c r="A4259"/>
      <c r="B4259"/>
      <c r="C4259"/>
      <c r="D4259"/>
      <c r="E4259"/>
      <c r="F4259" s="61"/>
      <c r="G4259" s="196" t="e">
        <f>VLOOKUP(D4259,sku归属!A:B,2,0)</f>
        <v>#N/A</v>
      </c>
      <c r="K4259" s="193"/>
      <c r="L4259" s="194"/>
      <c r="M4259" s="195"/>
    </row>
    <row r="4260" spans="1:13" s="61" customFormat="1" customHeight="1">
      <c r="A4260"/>
      <c r="B4260"/>
      <c r="C4260"/>
      <c r="D4260"/>
      <c r="E4260"/>
      <c r="F4260" s="61"/>
      <c r="G4260" s="196" t="e">
        <f>VLOOKUP(D4260,sku归属!A:B,2,0)</f>
        <v>#N/A</v>
      </c>
      <c r="K4260" s="193"/>
      <c r="L4260" s="194"/>
      <c r="M4260" s="195"/>
    </row>
    <row r="4261" spans="1:13" s="61" customFormat="1" customHeight="1">
      <c r="A4261"/>
      <c r="B4261"/>
      <c r="C4261"/>
      <c r="D4261"/>
      <c r="E4261"/>
      <c r="F4261" s="61"/>
      <c r="G4261" s="196" t="e">
        <f>VLOOKUP(D4261,sku归属!A:B,2,0)</f>
        <v>#N/A</v>
      </c>
      <c r="K4261" s="193"/>
      <c r="L4261" s="194"/>
      <c r="M4261" s="195"/>
    </row>
    <row r="4262" spans="1:13" s="61" customFormat="1" customHeight="1">
      <c r="A4262"/>
      <c r="B4262"/>
      <c r="C4262"/>
      <c r="D4262"/>
      <c r="E4262"/>
      <c r="F4262" s="61"/>
      <c r="G4262" s="196" t="e">
        <f>VLOOKUP(D4262,sku归属!A:B,2,0)</f>
        <v>#N/A</v>
      </c>
      <c r="K4262" s="193"/>
      <c r="L4262" s="194"/>
      <c r="M4262" s="195"/>
    </row>
    <row r="4263" spans="1:13" s="61" customFormat="1" customHeight="1">
      <c r="A4263"/>
      <c r="B4263"/>
      <c r="C4263"/>
      <c r="D4263"/>
      <c r="E4263"/>
      <c r="F4263" s="61"/>
      <c r="G4263" s="196" t="e">
        <f>VLOOKUP(D4263,sku归属!A:B,2,0)</f>
        <v>#N/A</v>
      </c>
      <c r="K4263" s="193"/>
      <c r="L4263" s="194"/>
      <c r="M4263" s="195"/>
    </row>
    <row r="4264" spans="1:13" s="61" customFormat="1" customHeight="1">
      <c r="A4264"/>
      <c r="B4264"/>
      <c r="C4264"/>
      <c r="D4264"/>
      <c r="E4264"/>
      <c r="F4264" s="61"/>
      <c r="G4264" s="196" t="e">
        <f>VLOOKUP(D4264,sku归属!A:B,2,0)</f>
        <v>#N/A</v>
      </c>
      <c r="K4264" s="193"/>
      <c r="L4264" s="194"/>
      <c r="M4264" s="195"/>
    </row>
    <row r="4265" spans="1:13" s="61" customFormat="1" customHeight="1">
      <c r="A4265"/>
      <c r="B4265"/>
      <c r="C4265"/>
      <c r="D4265"/>
      <c r="E4265"/>
      <c r="F4265" s="61"/>
      <c r="G4265" s="196" t="e">
        <f>VLOOKUP(D4265,sku归属!A:B,2,0)</f>
        <v>#N/A</v>
      </c>
      <c r="K4265" s="193"/>
      <c r="L4265" s="194"/>
      <c r="M4265" s="195"/>
    </row>
    <row r="4266" spans="1:13" s="61" customFormat="1" customHeight="1">
      <c r="A4266"/>
      <c r="B4266"/>
      <c r="C4266"/>
      <c r="D4266"/>
      <c r="E4266"/>
      <c r="F4266" s="61"/>
      <c r="G4266" s="196" t="e">
        <f>VLOOKUP(D4266,sku归属!A:B,2,0)</f>
        <v>#N/A</v>
      </c>
      <c r="K4266" s="193"/>
      <c r="L4266" s="194"/>
      <c r="M4266" s="195"/>
    </row>
    <row r="4267" spans="1:13" s="61" customFormat="1" customHeight="1">
      <c r="A4267"/>
      <c r="B4267"/>
      <c r="C4267"/>
      <c r="D4267"/>
      <c r="E4267"/>
      <c r="F4267" s="61"/>
      <c r="G4267" s="196" t="e">
        <f>VLOOKUP(D4267,sku归属!A:B,2,0)</f>
        <v>#N/A</v>
      </c>
      <c r="K4267" s="193"/>
      <c r="L4267" s="194"/>
      <c r="M4267" s="195"/>
    </row>
    <row r="4268" spans="1:13" s="61" customFormat="1" customHeight="1">
      <c r="A4268"/>
      <c r="B4268"/>
      <c r="C4268"/>
      <c r="D4268"/>
      <c r="E4268"/>
      <c r="F4268" s="61"/>
      <c r="G4268" s="196" t="e">
        <f>VLOOKUP(D4268,sku归属!A:B,2,0)</f>
        <v>#N/A</v>
      </c>
      <c r="K4268" s="193"/>
      <c r="L4268" s="194"/>
      <c r="M4268" s="195"/>
    </row>
    <row r="4269" spans="1:13" s="61" customFormat="1" customHeight="1">
      <c r="A4269"/>
      <c r="B4269"/>
      <c r="C4269"/>
      <c r="D4269"/>
      <c r="E4269"/>
      <c r="F4269" s="61"/>
      <c r="G4269" s="196" t="e">
        <f>VLOOKUP(D4269,sku归属!A:B,2,0)</f>
        <v>#N/A</v>
      </c>
      <c r="K4269" s="193"/>
      <c r="L4269" s="194"/>
      <c r="M4269" s="195"/>
    </row>
    <row r="4270" spans="1:13" s="61" customFormat="1" customHeight="1">
      <c r="A4270"/>
      <c r="B4270"/>
      <c r="C4270"/>
      <c r="D4270"/>
      <c r="E4270"/>
      <c r="F4270" s="61"/>
      <c r="G4270" s="196" t="e">
        <f>VLOOKUP(D4270,sku归属!A:B,2,0)</f>
        <v>#N/A</v>
      </c>
      <c r="K4270" s="193"/>
      <c r="L4270" s="194"/>
      <c r="M4270" s="195"/>
    </row>
    <row r="4271" spans="1:13" s="61" customFormat="1" customHeight="1">
      <c r="A4271"/>
      <c r="B4271"/>
      <c r="C4271"/>
      <c r="D4271"/>
      <c r="E4271"/>
      <c r="F4271" s="61"/>
      <c r="G4271" s="196" t="e">
        <f>VLOOKUP(D4271,sku归属!A:B,2,0)</f>
        <v>#N/A</v>
      </c>
      <c r="K4271" s="193"/>
      <c r="L4271" s="194"/>
      <c r="M4271" s="195"/>
    </row>
    <row r="4272" spans="1:13" s="61" customFormat="1" customHeight="1">
      <c r="A4272"/>
      <c r="B4272"/>
      <c r="C4272"/>
      <c r="D4272"/>
      <c r="E4272"/>
      <c r="F4272" s="61"/>
      <c r="G4272" s="196" t="e">
        <f>VLOOKUP(D4272,sku归属!A:B,2,0)</f>
        <v>#N/A</v>
      </c>
      <c r="K4272" s="193"/>
      <c r="L4272" s="194"/>
      <c r="M4272" s="195"/>
    </row>
    <row r="4273" spans="1:13" s="61" customFormat="1" customHeight="1">
      <c r="A4273"/>
      <c r="B4273"/>
      <c r="C4273"/>
      <c r="D4273"/>
      <c r="E4273"/>
      <c r="F4273" s="61"/>
      <c r="G4273" s="196" t="e">
        <f>VLOOKUP(D4273,sku归属!A:B,2,0)</f>
        <v>#N/A</v>
      </c>
      <c r="K4273" s="193"/>
      <c r="L4273" s="194"/>
      <c r="M4273" s="195"/>
    </row>
    <row r="4274" spans="1:13" s="61" customFormat="1" customHeight="1">
      <c r="A4274"/>
      <c r="B4274"/>
      <c r="C4274"/>
      <c r="D4274"/>
      <c r="E4274"/>
      <c r="F4274" s="61"/>
      <c r="G4274" s="196" t="e">
        <f>VLOOKUP(D4274,sku归属!A:B,2,0)</f>
        <v>#N/A</v>
      </c>
      <c r="K4274" s="193"/>
      <c r="L4274" s="194"/>
      <c r="M4274" s="195"/>
    </row>
    <row r="4275" spans="1:13" s="61" customFormat="1" customHeight="1">
      <c r="A4275"/>
      <c r="B4275"/>
      <c r="C4275"/>
      <c r="D4275"/>
      <c r="E4275"/>
      <c r="F4275" s="61"/>
      <c r="G4275" s="196" t="e">
        <f>VLOOKUP(D4275,sku归属!A:B,2,0)</f>
        <v>#N/A</v>
      </c>
      <c r="K4275" s="193"/>
      <c r="L4275" s="194"/>
      <c r="M4275" s="195"/>
    </row>
    <row r="4276" spans="1:13" s="61" customFormat="1" customHeight="1">
      <c r="A4276"/>
      <c r="B4276"/>
      <c r="C4276"/>
      <c r="D4276"/>
      <c r="E4276"/>
      <c r="F4276" s="61"/>
      <c r="G4276" s="196" t="e">
        <f>VLOOKUP(D4276,sku归属!A:B,2,0)</f>
        <v>#N/A</v>
      </c>
      <c r="K4276" s="193"/>
      <c r="L4276" s="194"/>
      <c r="M4276" s="195"/>
    </row>
    <row r="4277" spans="1:13" s="61" customFormat="1" customHeight="1">
      <c r="A4277"/>
      <c r="B4277"/>
      <c r="C4277"/>
      <c r="D4277"/>
      <c r="E4277"/>
      <c r="F4277" s="61"/>
      <c r="G4277" s="196" t="e">
        <f>VLOOKUP(D4277,sku归属!A:B,2,0)</f>
        <v>#N/A</v>
      </c>
      <c r="K4277" s="193"/>
      <c r="L4277" s="194"/>
      <c r="M4277" s="195"/>
    </row>
    <row r="4278" spans="1:13" s="61" customFormat="1" customHeight="1">
      <c r="A4278"/>
      <c r="B4278"/>
      <c r="C4278"/>
      <c r="D4278"/>
      <c r="E4278"/>
      <c r="F4278" s="61"/>
      <c r="G4278" s="196" t="e">
        <f>VLOOKUP(D4278,sku归属!A:B,2,0)</f>
        <v>#N/A</v>
      </c>
      <c r="K4278" s="193"/>
      <c r="L4278" s="194"/>
      <c r="M4278" s="195"/>
    </row>
    <row r="4279" spans="1:13" s="61" customFormat="1" customHeight="1">
      <c r="A4279"/>
      <c r="B4279"/>
      <c r="C4279"/>
      <c r="D4279"/>
      <c r="E4279"/>
      <c r="F4279" s="61"/>
      <c r="G4279" s="196" t="e">
        <f>VLOOKUP(D4279,sku归属!A:B,2,0)</f>
        <v>#N/A</v>
      </c>
      <c r="K4279" s="193"/>
      <c r="L4279" s="194"/>
      <c r="M4279" s="195"/>
    </row>
    <row r="4280" spans="1:13" s="61" customFormat="1" customHeight="1">
      <c r="A4280"/>
      <c r="B4280"/>
      <c r="C4280"/>
      <c r="D4280"/>
      <c r="E4280"/>
      <c r="F4280" s="61"/>
      <c r="G4280" s="196" t="e">
        <f>VLOOKUP(D4280,sku归属!A:B,2,0)</f>
        <v>#N/A</v>
      </c>
      <c r="K4280" s="193"/>
      <c r="L4280" s="194"/>
      <c r="M4280" s="195"/>
    </row>
    <row r="4281" spans="1:13" s="61" customFormat="1" customHeight="1">
      <c r="A4281"/>
      <c r="B4281"/>
      <c r="C4281"/>
      <c r="D4281"/>
      <c r="E4281"/>
      <c r="F4281" s="61"/>
      <c r="G4281" s="196" t="e">
        <f>VLOOKUP(D4281,sku归属!A:B,2,0)</f>
        <v>#N/A</v>
      </c>
      <c r="K4281" s="193"/>
      <c r="L4281" s="194"/>
      <c r="M4281" s="195"/>
    </row>
    <row r="4282" spans="1:13" s="61" customFormat="1" customHeight="1">
      <c r="A4282"/>
      <c r="B4282"/>
      <c r="C4282"/>
      <c r="D4282"/>
      <c r="E4282"/>
      <c r="F4282" s="61"/>
      <c r="G4282" s="196" t="e">
        <f>VLOOKUP(D4282,sku归属!A:B,2,0)</f>
        <v>#N/A</v>
      </c>
      <c r="K4282" s="193"/>
      <c r="L4282" s="194"/>
      <c r="M4282" s="195"/>
    </row>
    <row r="4283" spans="1:13" s="61" customFormat="1" customHeight="1">
      <c r="A4283"/>
      <c r="B4283"/>
      <c r="C4283"/>
      <c r="D4283"/>
      <c r="E4283"/>
      <c r="F4283" s="61"/>
      <c r="G4283" s="196" t="e">
        <f>VLOOKUP(D4283,sku归属!A:B,2,0)</f>
        <v>#N/A</v>
      </c>
      <c r="K4283" s="193"/>
      <c r="L4283" s="194"/>
      <c r="M4283" s="195"/>
    </row>
    <row r="4284" spans="1:13" s="61" customFormat="1" customHeight="1">
      <c r="A4284"/>
      <c r="B4284"/>
      <c r="C4284"/>
      <c r="D4284"/>
      <c r="E4284"/>
      <c r="F4284" s="61"/>
      <c r="G4284" s="196" t="e">
        <f>VLOOKUP(D4284,sku归属!A:B,2,0)</f>
        <v>#N/A</v>
      </c>
      <c r="K4284" s="193"/>
      <c r="L4284" s="194"/>
      <c r="M4284" s="195"/>
    </row>
    <row r="4285" spans="1:13" s="61" customFormat="1" customHeight="1">
      <c r="A4285"/>
      <c r="B4285"/>
      <c r="C4285"/>
      <c r="D4285"/>
      <c r="E4285"/>
      <c r="F4285" s="61"/>
      <c r="G4285" s="196" t="e">
        <f>VLOOKUP(D4285,sku归属!A:B,2,0)</f>
        <v>#N/A</v>
      </c>
      <c r="K4285" s="193"/>
      <c r="L4285" s="194"/>
      <c r="M4285" s="195"/>
    </row>
    <row r="4286" spans="1:13" s="61" customFormat="1" customHeight="1">
      <c r="A4286"/>
      <c r="B4286"/>
      <c r="C4286"/>
      <c r="D4286"/>
      <c r="E4286"/>
      <c r="F4286" s="61"/>
      <c r="G4286" s="196" t="e">
        <f>VLOOKUP(D4286,sku归属!A:B,2,0)</f>
        <v>#N/A</v>
      </c>
      <c r="K4286" s="193"/>
      <c r="L4286" s="194"/>
      <c r="M4286" s="195"/>
    </row>
    <row r="4287" spans="1:13" s="61" customFormat="1" customHeight="1">
      <c r="A4287"/>
      <c r="B4287"/>
      <c r="C4287"/>
      <c r="D4287"/>
      <c r="E4287"/>
      <c r="F4287" s="61"/>
      <c r="G4287" s="196" t="e">
        <f>VLOOKUP(D4287,sku归属!A:B,2,0)</f>
        <v>#N/A</v>
      </c>
      <c r="K4287" s="193"/>
      <c r="L4287" s="194"/>
      <c r="M4287" s="195"/>
    </row>
    <row r="4288" spans="1:13" s="61" customFormat="1" customHeight="1">
      <c r="A4288"/>
      <c r="B4288"/>
      <c r="C4288"/>
      <c r="D4288"/>
      <c r="E4288"/>
      <c r="F4288" s="61"/>
      <c r="G4288" s="196" t="e">
        <f>VLOOKUP(D4288,sku归属!A:B,2,0)</f>
        <v>#N/A</v>
      </c>
      <c r="K4288" s="193"/>
      <c r="L4288" s="194"/>
      <c r="M4288" s="195"/>
    </row>
    <row r="4289" spans="1:13" s="61" customFormat="1" customHeight="1">
      <c r="A4289"/>
      <c r="B4289"/>
      <c r="C4289"/>
      <c r="D4289"/>
      <c r="E4289"/>
      <c r="F4289" s="61"/>
      <c r="G4289" s="196" t="e">
        <f>VLOOKUP(D4289,sku归属!A:B,2,0)</f>
        <v>#N/A</v>
      </c>
      <c r="K4289" s="193"/>
      <c r="L4289" s="194"/>
      <c r="M4289" s="195"/>
    </row>
    <row r="4290" spans="1:13" s="61" customFormat="1" customHeight="1">
      <c r="A4290"/>
      <c r="B4290"/>
      <c r="C4290"/>
      <c r="D4290"/>
      <c r="E4290"/>
      <c r="F4290" s="61"/>
      <c r="G4290" s="196" t="e">
        <f>VLOOKUP(D4290,sku归属!A:B,2,0)</f>
        <v>#N/A</v>
      </c>
      <c r="K4290" s="193"/>
      <c r="L4290" s="194"/>
      <c r="M4290" s="195"/>
    </row>
    <row r="4291" spans="1:13" s="61" customFormat="1" customHeight="1">
      <c r="A4291"/>
      <c r="B4291"/>
      <c r="C4291"/>
      <c r="D4291"/>
      <c r="E4291"/>
      <c r="F4291" s="61"/>
      <c r="G4291" s="196" t="e">
        <f>VLOOKUP(D4291,sku归属!A:B,2,0)</f>
        <v>#N/A</v>
      </c>
      <c r="K4291" s="193"/>
      <c r="L4291" s="194"/>
      <c r="M4291" s="195"/>
    </row>
    <row r="4292" spans="1:13" s="61" customFormat="1" customHeight="1">
      <c r="A4292"/>
      <c r="B4292"/>
      <c r="C4292"/>
      <c r="D4292"/>
      <c r="E4292"/>
      <c r="F4292" s="61"/>
      <c r="G4292" s="196" t="e">
        <f>VLOOKUP(D4292,sku归属!A:B,2,0)</f>
        <v>#N/A</v>
      </c>
      <c r="K4292" s="193"/>
      <c r="L4292" s="194"/>
      <c r="M4292" s="195"/>
    </row>
    <row r="4293" spans="1:13" s="61" customFormat="1" customHeight="1">
      <c r="A4293"/>
      <c r="B4293"/>
      <c r="C4293"/>
      <c r="D4293"/>
      <c r="E4293"/>
      <c r="F4293" s="61"/>
      <c r="G4293" s="196" t="e">
        <f>VLOOKUP(D4293,sku归属!A:B,2,0)</f>
        <v>#N/A</v>
      </c>
      <c r="K4293" s="193"/>
      <c r="L4293" s="194"/>
      <c r="M4293" s="195"/>
    </row>
    <row r="4294" spans="1:13" s="61" customFormat="1" customHeight="1">
      <c r="A4294"/>
      <c r="B4294"/>
      <c r="C4294"/>
      <c r="D4294"/>
      <c r="E4294"/>
      <c r="F4294" s="61"/>
      <c r="G4294" s="196" t="e">
        <f>VLOOKUP(D4294,sku归属!A:B,2,0)</f>
        <v>#N/A</v>
      </c>
      <c r="K4294" s="193"/>
      <c r="L4294" s="194"/>
      <c r="M4294" s="195"/>
    </row>
    <row r="4295" spans="1:13" s="61" customFormat="1" customHeight="1">
      <c r="A4295"/>
      <c r="B4295"/>
      <c r="C4295"/>
      <c r="D4295"/>
      <c r="E4295"/>
      <c r="F4295" s="61"/>
      <c r="G4295" s="196" t="e">
        <f>VLOOKUP(D4295,sku归属!A:B,2,0)</f>
        <v>#N/A</v>
      </c>
      <c r="K4295" s="193"/>
      <c r="L4295" s="194"/>
      <c r="M4295" s="195"/>
    </row>
    <row r="4296" spans="1:13" s="61" customFormat="1" customHeight="1">
      <c r="A4296"/>
      <c r="B4296"/>
      <c r="C4296"/>
      <c r="D4296"/>
      <c r="E4296"/>
      <c r="F4296" s="61"/>
      <c r="G4296" s="196" t="e">
        <f>VLOOKUP(D4296,sku归属!A:B,2,0)</f>
        <v>#N/A</v>
      </c>
      <c r="K4296" s="193"/>
      <c r="L4296" s="194"/>
      <c r="M4296" s="195"/>
    </row>
    <row r="4297" spans="1:13" s="61" customFormat="1" customHeight="1">
      <c r="A4297"/>
      <c r="B4297"/>
      <c r="C4297"/>
      <c r="D4297"/>
      <c r="E4297"/>
      <c r="F4297" s="61"/>
      <c r="G4297" s="196" t="e">
        <f>VLOOKUP(D4297,sku归属!A:B,2,0)</f>
        <v>#N/A</v>
      </c>
      <c r="K4297" s="193"/>
      <c r="L4297" s="194"/>
      <c r="M4297" s="195"/>
    </row>
    <row r="4298" spans="1:13" s="61" customFormat="1" customHeight="1">
      <c r="A4298"/>
      <c r="B4298"/>
      <c r="C4298"/>
      <c r="D4298"/>
      <c r="E4298"/>
      <c r="F4298" s="61"/>
      <c r="G4298" s="196" t="e">
        <f>VLOOKUP(D4298,sku归属!A:B,2,0)</f>
        <v>#N/A</v>
      </c>
      <c r="K4298" s="193"/>
      <c r="L4298" s="194"/>
      <c r="M4298" s="195"/>
    </row>
    <row r="4299" spans="1:13" s="61" customFormat="1" customHeight="1">
      <c r="A4299"/>
      <c r="B4299"/>
      <c r="C4299"/>
      <c r="D4299"/>
      <c r="E4299"/>
      <c r="F4299" s="61"/>
      <c r="G4299" s="196" t="e">
        <f>VLOOKUP(D4299,sku归属!A:B,2,0)</f>
        <v>#N/A</v>
      </c>
      <c r="K4299" s="193"/>
      <c r="L4299" s="194"/>
      <c r="M4299" s="195"/>
    </row>
    <row r="4300" spans="1:13" s="61" customFormat="1" customHeight="1">
      <c r="A4300"/>
      <c r="B4300"/>
      <c r="C4300"/>
      <c r="D4300"/>
      <c r="E4300"/>
      <c r="F4300" s="61"/>
      <c r="G4300" s="196" t="e">
        <f>VLOOKUP(D4300,sku归属!A:B,2,0)</f>
        <v>#N/A</v>
      </c>
      <c r="K4300" s="193"/>
      <c r="L4300" s="194"/>
      <c r="M4300" s="195"/>
    </row>
    <row r="4301" spans="1:13" s="61" customFormat="1" customHeight="1">
      <c r="A4301"/>
      <c r="B4301"/>
      <c r="C4301"/>
      <c r="D4301"/>
      <c r="E4301"/>
      <c r="F4301" s="61"/>
      <c r="G4301" s="196" t="e">
        <f>VLOOKUP(D4301,sku归属!A:B,2,0)</f>
        <v>#N/A</v>
      </c>
      <c r="K4301" s="193"/>
      <c r="L4301" s="194"/>
      <c r="M4301" s="195"/>
    </row>
    <row r="4302" spans="1:13" s="61" customFormat="1" customHeight="1">
      <c r="A4302"/>
      <c r="B4302"/>
      <c r="C4302"/>
      <c r="D4302"/>
      <c r="E4302"/>
      <c r="F4302" s="61"/>
      <c r="G4302" s="196" t="e">
        <f>VLOOKUP(D4302,sku归属!A:B,2,0)</f>
        <v>#N/A</v>
      </c>
      <c r="K4302" s="193"/>
      <c r="L4302" s="194"/>
      <c r="M4302" s="195"/>
    </row>
    <row r="4303" spans="1:13" s="61" customFormat="1" customHeight="1">
      <c r="A4303"/>
      <c r="B4303"/>
      <c r="C4303"/>
      <c r="D4303"/>
      <c r="E4303"/>
      <c r="F4303" s="61"/>
      <c r="G4303" s="196" t="e">
        <f>VLOOKUP(D4303,sku归属!A:B,2,0)</f>
        <v>#N/A</v>
      </c>
      <c r="K4303" s="193"/>
      <c r="L4303" s="194"/>
      <c r="M4303" s="195"/>
    </row>
    <row r="4304" spans="1:13" s="61" customFormat="1" customHeight="1">
      <c r="A4304"/>
      <c r="B4304"/>
      <c r="C4304"/>
      <c r="D4304"/>
      <c r="E4304"/>
      <c r="F4304" s="61"/>
      <c r="G4304" s="196" t="e">
        <f>VLOOKUP(D4304,sku归属!A:B,2,0)</f>
        <v>#N/A</v>
      </c>
      <c r="K4304" s="193"/>
      <c r="L4304" s="194"/>
      <c r="M4304" s="195"/>
    </row>
    <row r="4305" spans="1:13" s="61" customFormat="1" customHeight="1">
      <c r="A4305"/>
      <c r="B4305"/>
      <c r="C4305"/>
      <c r="D4305"/>
      <c r="E4305"/>
      <c r="F4305" s="61"/>
      <c r="G4305" s="196" t="e">
        <f>VLOOKUP(D4305,sku归属!A:B,2,0)</f>
        <v>#N/A</v>
      </c>
      <c r="K4305" s="193"/>
      <c r="L4305" s="194"/>
      <c r="M4305" s="195"/>
    </row>
    <row r="4306" spans="1:13" s="61" customFormat="1" customHeight="1">
      <c r="A4306"/>
      <c r="B4306"/>
      <c r="C4306"/>
      <c r="D4306"/>
      <c r="E4306"/>
      <c r="F4306" s="61"/>
      <c r="G4306" s="196" t="e">
        <f>VLOOKUP(D4306,sku归属!A:B,2,0)</f>
        <v>#N/A</v>
      </c>
      <c r="K4306" s="193"/>
      <c r="L4306" s="194"/>
      <c r="M4306" s="195"/>
    </row>
    <row r="4307" spans="1:13" s="61" customFormat="1" customHeight="1">
      <c r="A4307"/>
      <c r="B4307"/>
      <c r="C4307"/>
      <c r="D4307"/>
      <c r="E4307"/>
      <c r="F4307" s="61"/>
      <c r="G4307" s="196" t="e">
        <f>VLOOKUP(D4307,sku归属!A:B,2,0)</f>
        <v>#N/A</v>
      </c>
      <c r="K4307" s="193"/>
      <c r="L4307" s="194"/>
      <c r="M4307" s="195"/>
    </row>
    <row r="4308" spans="1:13" s="61" customFormat="1" customHeight="1">
      <c r="A4308"/>
      <c r="B4308"/>
      <c r="C4308"/>
      <c r="D4308"/>
      <c r="E4308"/>
      <c r="F4308" s="61"/>
      <c r="G4308" s="196" t="e">
        <f>VLOOKUP(D4308,sku归属!A:B,2,0)</f>
        <v>#N/A</v>
      </c>
      <c r="K4308" s="193"/>
      <c r="L4308" s="194"/>
      <c r="M4308" s="195"/>
    </row>
    <row r="4309" spans="1:13" s="61" customFormat="1" customHeight="1">
      <c r="A4309"/>
      <c r="B4309"/>
      <c r="C4309"/>
      <c r="D4309"/>
      <c r="E4309"/>
      <c r="F4309" s="61"/>
      <c r="G4309" s="196" t="e">
        <f>VLOOKUP(D4309,sku归属!A:B,2,0)</f>
        <v>#N/A</v>
      </c>
      <c r="K4309" s="193"/>
      <c r="L4309" s="194"/>
      <c r="M4309" s="195"/>
    </row>
    <row r="4310" spans="1:13" s="61" customFormat="1" customHeight="1">
      <c r="A4310"/>
      <c r="B4310"/>
      <c r="C4310"/>
      <c r="D4310"/>
      <c r="E4310"/>
      <c r="F4310" s="61"/>
      <c r="G4310" s="196" t="e">
        <f>VLOOKUP(D4310,sku归属!A:B,2,0)</f>
        <v>#N/A</v>
      </c>
      <c r="K4310" s="193"/>
      <c r="L4310" s="194"/>
      <c r="M4310" s="195"/>
    </row>
    <row r="4311" spans="1:13" s="61" customFormat="1" customHeight="1">
      <c r="A4311"/>
      <c r="B4311"/>
      <c r="C4311"/>
      <c r="D4311"/>
      <c r="E4311"/>
      <c r="F4311" s="61"/>
      <c r="G4311" s="196" t="e">
        <f>VLOOKUP(D4311,sku归属!A:B,2,0)</f>
        <v>#N/A</v>
      </c>
      <c r="K4311" s="193"/>
      <c r="L4311" s="194"/>
      <c r="M4311" s="195"/>
    </row>
    <row r="4312" spans="1:13" s="61" customFormat="1" customHeight="1">
      <c r="A4312"/>
      <c r="B4312"/>
      <c r="C4312"/>
      <c r="D4312"/>
      <c r="E4312"/>
      <c r="F4312" s="61"/>
      <c r="G4312" s="196" t="e">
        <f>VLOOKUP(D4312,sku归属!A:B,2,0)</f>
        <v>#N/A</v>
      </c>
      <c r="K4312" s="193"/>
      <c r="L4312" s="194"/>
      <c r="M4312" s="195"/>
    </row>
    <row r="4313" spans="1:13" s="61" customFormat="1" customHeight="1">
      <c r="A4313"/>
      <c r="B4313"/>
      <c r="C4313"/>
      <c r="D4313"/>
      <c r="E4313"/>
      <c r="F4313" s="61"/>
      <c r="G4313" s="196" t="e">
        <f>VLOOKUP(D4313,sku归属!A:B,2,0)</f>
        <v>#N/A</v>
      </c>
      <c r="K4313" s="193"/>
      <c r="L4313" s="194"/>
      <c r="M4313" s="195"/>
    </row>
    <row r="4314" spans="1:13" s="61" customFormat="1" customHeight="1">
      <c r="A4314"/>
      <c r="B4314"/>
      <c r="C4314"/>
      <c r="D4314"/>
      <c r="E4314"/>
      <c r="F4314" s="61"/>
      <c r="G4314" s="196" t="e">
        <f>VLOOKUP(D4314,sku归属!A:B,2,0)</f>
        <v>#N/A</v>
      </c>
      <c r="K4314" s="193"/>
      <c r="L4314" s="194"/>
      <c r="M4314" s="195"/>
    </row>
    <row r="4315" spans="1:13" s="61" customFormat="1" customHeight="1">
      <c r="A4315"/>
      <c r="B4315"/>
      <c r="C4315"/>
      <c r="D4315"/>
      <c r="E4315"/>
      <c r="F4315" s="61"/>
      <c r="G4315" s="196" t="e">
        <f>VLOOKUP(D4315,sku归属!A:B,2,0)</f>
        <v>#N/A</v>
      </c>
      <c r="K4315" s="193"/>
      <c r="L4315" s="194"/>
      <c r="M4315" s="195"/>
    </row>
    <row r="4316" spans="1:13" s="61" customFormat="1" customHeight="1">
      <c r="A4316"/>
      <c r="B4316"/>
      <c r="C4316"/>
      <c r="D4316"/>
      <c r="E4316"/>
      <c r="F4316" s="61"/>
      <c r="G4316" s="196" t="e">
        <f>VLOOKUP(D4316,sku归属!A:B,2,0)</f>
        <v>#N/A</v>
      </c>
      <c r="K4316" s="193"/>
      <c r="L4316" s="194"/>
      <c r="M4316" s="195"/>
    </row>
    <row r="4317" spans="1:13" s="61" customFormat="1" customHeight="1">
      <c r="A4317"/>
      <c r="B4317"/>
      <c r="C4317"/>
      <c r="D4317"/>
      <c r="E4317"/>
      <c r="F4317" s="61"/>
      <c r="G4317" s="196" t="e">
        <f>VLOOKUP(D4317,sku归属!A:B,2,0)</f>
        <v>#N/A</v>
      </c>
      <c r="K4317" s="193"/>
      <c r="L4317" s="194"/>
      <c r="M4317" s="195"/>
    </row>
    <row r="4318" spans="1:13" s="61" customFormat="1" customHeight="1">
      <c r="A4318"/>
      <c r="B4318"/>
      <c r="C4318"/>
      <c r="D4318"/>
      <c r="E4318"/>
      <c r="F4318" s="61"/>
      <c r="G4318" s="196" t="e">
        <f>VLOOKUP(D4318,sku归属!A:B,2,0)</f>
        <v>#N/A</v>
      </c>
      <c r="K4318" s="193"/>
      <c r="L4318" s="194"/>
      <c r="M4318" s="195"/>
    </row>
    <row r="4319" spans="1:13" s="61" customFormat="1" customHeight="1">
      <c r="A4319"/>
      <c r="B4319"/>
      <c r="C4319"/>
      <c r="D4319"/>
      <c r="E4319"/>
      <c r="F4319" s="61"/>
      <c r="G4319" s="196" t="e">
        <f>VLOOKUP(D4319,sku归属!A:B,2,0)</f>
        <v>#N/A</v>
      </c>
      <c r="K4319" s="193"/>
      <c r="L4319" s="194"/>
      <c r="M4319" s="195"/>
    </row>
    <row r="4320" spans="1:13" s="61" customFormat="1" customHeight="1">
      <c r="A4320"/>
      <c r="B4320"/>
      <c r="C4320"/>
      <c r="D4320"/>
      <c r="E4320"/>
      <c r="F4320" s="61"/>
      <c r="G4320" s="196" t="e">
        <f>VLOOKUP(D4320,sku归属!A:B,2,0)</f>
        <v>#N/A</v>
      </c>
      <c r="K4320" s="193"/>
      <c r="L4320" s="194"/>
      <c r="M4320" s="195"/>
    </row>
    <row r="4321" spans="1:13" s="61" customFormat="1" customHeight="1">
      <c r="A4321"/>
      <c r="B4321"/>
      <c r="C4321"/>
      <c r="D4321"/>
      <c r="E4321"/>
      <c r="F4321" s="61"/>
      <c r="G4321" s="196" t="e">
        <f>VLOOKUP(D4321,sku归属!A:B,2,0)</f>
        <v>#N/A</v>
      </c>
      <c r="K4321" s="193"/>
      <c r="L4321" s="194"/>
      <c r="M4321" s="195"/>
    </row>
    <row r="4322" spans="1:13" s="61" customFormat="1" customHeight="1">
      <c r="A4322"/>
      <c r="B4322"/>
      <c r="C4322"/>
      <c r="D4322"/>
      <c r="E4322"/>
      <c r="F4322" s="61"/>
      <c r="G4322" s="196" t="e">
        <f>VLOOKUP(D4322,sku归属!A:B,2,0)</f>
        <v>#N/A</v>
      </c>
      <c r="K4322" s="193"/>
      <c r="L4322" s="194"/>
      <c r="M4322" s="195"/>
    </row>
    <row r="4323" spans="1:13" s="61" customFormat="1" customHeight="1">
      <c r="A4323"/>
      <c r="B4323"/>
      <c r="C4323"/>
      <c r="D4323"/>
      <c r="E4323"/>
      <c r="F4323" s="61"/>
      <c r="G4323" s="196" t="e">
        <f>VLOOKUP(D4323,sku归属!A:B,2,0)</f>
        <v>#N/A</v>
      </c>
      <c r="K4323" s="193"/>
      <c r="L4323" s="194"/>
      <c r="M4323" s="195"/>
    </row>
    <row r="4324" spans="1:13" s="61" customFormat="1" customHeight="1">
      <c r="A4324"/>
      <c r="B4324"/>
      <c r="C4324"/>
      <c r="D4324"/>
      <c r="E4324"/>
      <c r="F4324" s="61"/>
      <c r="G4324" s="196" t="e">
        <f>VLOOKUP(D4324,sku归属!A:B,2,0)</f>
        <v>#N/A</v>
      </c>
      <c r="K4324" s="193"/>
      <c r="L4324" s="194"/>
      <c r="M4324" s="195"/>
    </row>
    <row r="4325" spans="1:13" s="61" customFormat="1" customHeight="1">
      <c r="A4325"/>
      <c r="B4325"/>
      <c r="C4325"/>
      <c r="D4325"/>
      <c r="E4325"/>
      <c r="F4325" s="61"/>
      <c r="G4325" s="196" t="e">
        <f>VLOOKUP(D4325,sku归属!A:B,2,0)</f>
        <v>#N/A</v>
      </c>
      <c r="K4325" s="193"/>
      <c r="L4325" s="194"/>
      <c r="M4325" s="195"/>
    </row>
    <row r="4326" spans="1:13" s="61" customFormat="1" customHeight="1">
      <c r="A4326"/>
      <c r="B4326"/>
      <c r="C4326"/>
      <c r="D4326"/>
      <c r="E4326"/>
      <c r="F4326" s="61"/>
      <c r="G4326" s="196" t="e">
        <f>VLOOKUP(D4326,sku归属!A:B,2,0)</f>
        <v>#N/A</v>
      </c>
      <c r="K4326" s="193"/>
      <c r="L4326" s="194"/>
      <c r="M4326" s="195"/>
    </row>
    <row r="4327" spans="1:13" s="61" customFormat="1" customHeight="1">
      <c r="A4327"/>
      <c r="B4327"/>
      <c r="C4327"/>
      <c r="D4327"/>
      <c r="E4327"/>
      <c r="F4327" s="61"/>
      <c r="G4327" s="196" t="e">
        <f>VLOOKUP(D4327,sku归属!A:B,2,0)</f>
        <v>#N/A</v>
      </c>
      <c r="K4327" s="193"/>
      <c r="L4327" s="194"/>
      <c r="M4327" s="195"/>
    </row>
    <row r="4328" spans="1:13" s="61" customFormat="1" customHeight="1">
      <c r="A4328"/>
      <c r="B4328"/>
      <c r="C4328"/>
      <c r="D4328"/>
      <c r="E4328"/>
      <c r="F4328" s="61"/>
      <c r="G4328" s="196" t="e">
        <f>VLOOKUP(D4328,sku归属!A:B,2,0)</f>
        <v>#N/A</v>
      </c>
      <c r="K4328" s="193"/>
      <c r="L4328" s="194"/>
      <c r="M4328" s="195"/>
    </row>
    <row r="4329" spans="1:13" s="61" customFormat="1" customHeight="1">
      <c r="A4329"/>
      <c r="B4329"/>
      <c r="C4329"/>
      <c r="D4329"/>
      <c r="E4329"/>
      <c r="F4329" s="61"/>
      <c r="G4329" s="196" t="e">
        <f>VLOOKUP(D4329,sku归属!A:B,2,0)</f>
        <v>#N/A</v>
      </c>
      <c r="K4329" s="193"/>
      <c r="L4329" s="194"/>
      <c r="M4329" s="195"/>
    </row>
    <row r="4330" spans="1:13" s="61" customFormat="1" customHeight="1">
      <c r="A4330"/>
      <c r="B4330"/>
      <c r="C4330"/>
      <c r="D4330"/>
      <c r="E4330"/>
      <c r="F4330" s="61"/>
      <c r="G4330" s="196" t="e">
        <f>VLOOKUP(D4330,sku归属!A:B,2,0)</f>
        <v>#N/A</v>
      </c>
      <c r="K4330" s="193"/>
      <c r="L4330" s="194"/>
      <c r="M4330" s="195"/>
    </row>
    <row r="4331" spans="1:13" s="61" customFormat="1" customHeight="1">
      <c r="A4331"/>
      <c r="B4331"/>
      <c r="C4331"/>
      <c r="D4331"/>
      <c r="E4331"/>
      <c r="F4331" s="61"/>
      <c r="G4331" s="196" t="e">
        <f>VLOOKUP(D4331,sku归属!A:B,2,0)</f>
        <v>#N/A</v>
      </c>
      <c r="K4331" s="193"/>
      <c r="L4331" s="194"/>
      <c r="M4331" s="195"/>
    </row>
    <row r="4332" spans="1:13" s="61" customFormat="1" customHeight="1">
      <c r="A4332"/>
      <c r="B4332"/>
      <c r="C4332"/>
      <c r="D4332"/>
      <c r="E4332"/>
      <c r="F4332" s="61"/>
      <c r="G4332" s="196" t="e">
        <f>VLOOKUP(D4332,sku归属!A:B,2,0)</f>
        <v>#N/A</v>
      </c>
      <c r="K4332" s="193"/>
      <c r="L4332" s="194"/>
      <c r="M4332" s="195"/>
    </row>
    <row r="4333" spans="1:13" s="61" customFormat="1" customHeight="1">
      <c r="A4333"/>
      <c r="B4333"/>
      <c r="C4333"/>
      <c r="D4333"/>
      <c r="E4333"/>
      <c r="F4333" s="61"/>
      <c r="G4333" s="196" t="e">
        <f>VLOOKUP(D4333,sku归属!A:B,2,0)</f>
        <v>#N/A</v>
      </c>
      <c r="K4333" s="193"/>
      <c r="L4333" s="194"/>
      <c r="M4333" s="195"/>
    </row>
    <row r="4334" spans="1:13" s="61" customFormat="1" customHeight="1">
      <c r="A4334"/>
      <c r="B4334"/>
      <c r="C4334"/>
      <c r="D4334"/>
      <c r="E4334"/>
      <c r="F4334" s="61"/>
      <c r="G4334" s="196" t="e">
        <f>VLOOKUP(D4334,sku归属!A:B,2,0)</f>
        <v>#N/A</v>
      </c>
      <c r="K4334" s="193"/>
      <c r="L4334" s="194"/>
      <c r="M4334" s="195"/>
    </row>
    <row r="4335" spans="1:13" s="61" customFormat="1" customHeight="1">
      <c r="A4335"/>
      <c r="B4335"/>
      <c r="C4335"/>
      <c r="D4335"/>
      <c r="E4335"/>
      <c r="F4335" s="61"/>
      <c r="G4335" s="196" t="e">
        <f>VLOOKUP(D4335,sku归属!A:B,2,0)</f>
        <v>#N/A</v>
      </c>
      <c r="K4335" s="193"/>
      <c r="L4335" s="194"/>
      <c r="M4335" s="195"/>
    </row>
    <row r="4336" spans="1:13" s="61" customFormat="1" customHeight="1">
      <c r="A4336"/>
      <c r="B4336"/>
      <c r="C4336"/>
      <c r="D4336"/>
      <c r="E4336"/>
      <c r="F4336" s="61"/>
      <c r="G4336" s="196" t="e">
        <f>VLOOKUP(D4336,sku归属!A:B,2,0)</f>
        <v>#N/A</v>
      </c>
      <c r="K4336" s="193"/>
      <c r="L4336" s="194"/>
      <c r="M4336" s="195"/>
    </row>
    <row r="4337" spans="1:13" s="61" customFormat="1" customHeight="1">
      <c r="A4337"/>
      <c r="B4337"/>
      <c r="C4337"/>
      <c r="D4337"/>
      <c r="E4337"/>
      <c r="F4337" s="61"/>
      <c r="G4337" s="196" t="e">
        <f>VLOOKUP(D4337,sku归属!A:B,2,0)</f>
        <v>#N/A</v>
      </c>
      <c r="K4337" s="193"/>
      <c r="L4337" s="194"/>
      <c r="M4337" s="195"/>
    </row>
    <row r="4338" spans="1:13" s="61" customFormat="1" customHeight="1">
      <c r="A4338"/>
      <c r="B4338"/>
      <c r="C4338"/>
      <c r="D4338"/>
      <c r="E4338"/>
      <c r="F4338" s="61"/>
      <c r="G4338" s="196" t="e">
        <f>VLOOKUP(D4338,sku归属!A:B,2,0)</f>
        <v>#N/A</v>
      </c>
      <c r="K4338" s="193"/>
      <c r="L4338" s="194"/>
      <c r="M4338" s="195"/>
    </row>
    <row r="4339" spans="1:13" s="61" customFormat="1" customHeight="1">
      <c r="A4339"/>
      <c r="B4339"/>
      <c r="C4339"/>
      <c r="D4339"/>
      <c r="E4339"/>
      <c r="F4339" s="61"/>
      <c r="G4339" s="196" t="e">
        <f>VLOOKUP(D4339,sku归属!A:B,2,0)</f>
        <v>#N/A</v>
      </c>
      <c r="K4339" s="193"/>
      <c r="L4339" s="194"/>
      <c r="M4339" s="195"/>
    </row>
    <row r="4340" spans="1:13" s="61" customFormat="1" customHeight="1">
      <c r="A4340"/>
      <c r="B4340"/>
      <c r="C4340"/>
      <c r="D4340"/>
      <c r="E4340"/>
      <c r="F4340" s="61"/>
      <c r="G4340" s="196" t="e">
        <f>VLOOKUP(D4340,sku归属!A:B,2,0)</f>
        <v>#N/A</v>
      </c>
      <c r="K4340" s="193"/>
      <c r="L4340" s="194"/>
      <c r="M4340" s="195"/>
    </row>
    <row r="4341" spans="1:13" s="61" customFormat="1" customHeight="1">
      <c r="A4341"/>
      <c r="B4341"/>
      <c r="C4341"/>
      <c r="D4341"/>
      <c r="E4341"/>
      <c r="F4341" s="61"/>
      <c r="G4341" s="196" t="e">
        <f>VLOOKUP(D4341,sku归属!A:B,2,0)</f>
        <v>#N/A</v>
      </c>
      <c r="K4341" s="193"/>
      <c r="L4341" s="194"/>
      <c r="M4341" s="195"/>
    </row>
    <row r="4342" spans="1:13" s="61" customFormat="1" customHeight="1">
      <c r="A4342"/>
      <c r="B4342"/>
      <c r="C4342"/>
      <c r="D4342"/>
      <c r="E4342"/>
      <c r="F4342" s="61"/>
      <c r="G4342" s="196" t="e">
        <f>VLOOKUP(D4342,sku归属!A:B,2,0)</f>
        <v>#N/A</v>
      </c>
      <c r="K4342" s="193"/>
      <c r="L4342" s="194"/>
      <c r="M4342" s="195"/>
    </row>
    <row r="4343" spans="1:13" s="61" customFormat="1" customHeight="1">
      <c r="A4343"/>
      <c r="B4343"/>
      <c r="C4343"/>
      <c r="D4343"/>
      <c r="E4343"/>
      <c r="F4343" s="61"/>
      <c r="G4343" s="196" t="e">
        <f>VLOOKUP(D4343,sku归属!A:B,2,0)</f>
        <v>#N/A</v>
      </c>
      <c r="K4343" s="193"/>
      <c r="L4343" s="194"/>
      <c r="M4343" s="195"/>
    </row>
    <row r="4344" spans="1:13" s="61" customFormat="1" customHeight="1">
      <c r="A4344"/>
      <c r="B4344"/>
      <c r="C4344"/>
      <c r="D4344"/>
      <c r="E4344"/>
      <c r="F4344" s="61"/>
      <c r="G4344" s="196" t="e">
        <f>VLOOKUP(D4344,sku归属!A:B,2,0)</f>
        <v>#N/A</v>
      </c>
      <c r="K4344" s="193"/>
      <c r="L4344" s="194"/>
      <c r="M4344" s="195"/>
    </row>
    <row r="4345" spans="1:13" s="61" customFormat="1" customHeight="1">
      <c r="A4345"/>
      <c r="B4345"/>
      <c r="C4345"/>
      <c r="D4345"/>
      <c r="E4345"/>
      <c r="F4345" s="61"/>
      <c r="G4345" s="196" t="e">
        <f>VLOOKUP(D4345,sku归属!A:B,2,0)</f>
        <v>#N/A</v>
      </c>
      <c r="K4345" s="193"/>
      <c r="L4345" s="194"/>
      <c r="M4345" s="195"/>
    </row>
    <row r="4346" spans="1:13" s="61" customFormat="1" customHeight="1">
      <c r="A4346"/>
      <c r="B4346"/>
      <c r="C4346"/>
      <c r="D4346"/>
      <c r="E4346"/>
      <c r="F4346" s="61"/>
      <c r="G4346" s="196" t="e">
        <f>VLOOKUP(D4346,sku归属!A:B,2,0)</f>
        <v>#N/A</v>
      </c>
      <c r="K4346" s="193"/>
      <c r="L4346" s="194"/>
      <c r="M4346" s="195"/>
    </row>
    <row r="4347" spans="1:13" s="61" customFormat="1" customHeight="1">
      <c r="A4347"/>
      <c r="B4347"/>
      <c r="C4347"/>
      <c r="D4347"/>
      <c r="E4347"/>
      <c r="F4347" s="61"/>
      <c r="G4347" s="196" t="e">
        <f>VLOOKUP(D4347,sku归属!A:B,2,0)</f>
        <v>#N/A</v>
      </c>
      <c r="K4347" s="193"/>
      <c r="L4347" s="194"/>
      <c r="M4347" s="195"/>
    </row>
    <row r="4348" spans="1:13" s="61" customFormat="1" customHeight="1">
      <c r="A4348"/>
      <c r="B4348"/>
      <c r="C4348"/>
      <c r="D4348"/>
      <c r="E4348"/>
      <c r="F4348" s="61"/>
      <c r="G4348" s="196" t="e">
        <f>VLOOKUP(D4348,sku归属!A:B,2,0)</f>
        <v>#N/A</v>
      </c>
      <c r="K4348" s="193"/>
      <c r="L4348" s="194"/>
      <c r="M4348" s="195"/>
    </row>
    <row r="4349" spans="1:13" s="61" customFormat="1" customHeight="1">
      <c r="A4349"/>
      <c r="B4349"/>
      <c r="C4349"/>
      <c r="D4349"/>
      <c r="E4349"/>
      <c r="F4349" s="61"/>
      <c r="G4349" s="196" t="e">
        <f>VLOOKUP(D4349,sku归属!A:B,2,0)</f>
        <v>#N/A</v>
      </c>
      <c r="K4349" s="193"/>
      <c r="L4349" s="194"/>
      <c r="M4349" s="195"/>
    </row>
    <row r="4350" spans="1:13" s="61" customFormat="1" customHeight="1">
      <c r="A4350"/>
      <c r="B4350"/>
      <c r="C4350"/>
      <c r="D4350"/>
      <c r="E4350"/>
      <c r="F4350" s="61"/>
      <c r="G4350" s="196" t="e">
        <f>VLOOKUP(D4350,sku归属!A:B,2,0)</f>
        <v>#N/A</v>
      </c>
      <c r="K4350" s="193"/>
      <c r="L4350" s="194"/>
      <c r="M4350" s="195"/>
    </row>
    <row r="4351" spans="1:13" s="61" customFormat="1" customHeight="1">
      <c r="A4351"/>
      <c r="B4351"/>
      <c r="C4351"/>
      <c r="D4351"/>
      <c r="E4351"/>
      <c r="F4351" s="61"/>
      <c r="G4351" s="196" t="e">
        <f>VLOOKUP(D4351,sku归属!A:B,2,0)</f>
        <v>#N/A</v>
      </c>
      <c r="K4351" s="193"/>
      <c r="L4351" s="194"/>
      <c r="M4351" s="195"/>
    </row>
    <row r="4352" spans="1:13" s="61" customFormat="1" customHeight="1">
      <c r="A4352"/>
      <c r="B4352"/>
      <c r="C4352"/>
      <c r="D4352"/>
      <c r="E4352"/>
      <c r="F4352" s="61"/>
      <c r="G4352" s="196" t="e">
        <f>VLOOKUP(D4352,sku归属!A:B,2,0)</f>
        <v>#N/A</v>
      </c>
      <c r="K4352" s="193"/>
      <c r="L4352" s="194"/>
      <c r="M4352" s="195"/>
    </row>
    <row r="4353" spans="1:13" s="61" customFormat="1" customHeight="1">
      <c r="A4353"/>
      <c r="B4353"/>
      <c r="C4353"/>
      <c r="D4353"/>
      <c r="E4353"/>
      <c r="F4353" s="61"/>
      <c r="G4353" s="196" t="e">
        <f>VLOOKUP(D4353,sku归属!A:B,2,0)</f>
        <v>#N/A</v>
      </c>
      <c r="K4353" s="193"/>
      <c r="L4353" s="194"/>
      <c r="M4353" s="195"/>
    </row>
    <row r="4354" spans="1:13" s="61" customFormat="1" customHeight="1">
      <c r="A4354"/>
      <c r="B4354"/>
      <c r="C4354"/>
      <c r="D4354"/>
      <c r="E4354"/>
      <c r="F4354" s="61"/>
      <c r="G4354" s="196" t="e">
        <f>VLOOKUP(D4354,sku归属!A:B,2,0)</f>
        <v>#N/A</v>
      </c>
      <c r="K4354" s="193"/>
      <c r="L4354" s="194"/>
      <c r="M4354" s="195"/>
    </row>
    <row r="4355" spans="1:13" s="61" customFormat="1" customHeight="1">
      <c r="A4355"/>
      <c r="B4355"/>
      <c r="C4355"/>
      <c r="D4355"/>
      <c r="E4355"/>
      <c r="F4355" s="61"/>
      <c r="G4355" s="196" t="e">
        <f>VLOOKUP(D4355,sku归属!A:B,2,0)</f>
        <v>#N/A</v>
      </c>
      <c r="K4355" s="193"/>
      <c r="L4355" s="194"/>
      <c r="M4355" s="195"/>
    </row>
    <row r="4356" spans="1:13" s="61" customFormat="1" customHeight="1">
      <c r="A4356"/>
      <c r="B4356"/>
      <c r="C4356"/>
      <c r="D4356"/>
      <c r="E4356"/>
      <c r="F4356" s="61"/>
      <c r="G4356" s="196" t="e">
        <f>VLOOKUP(D4356,sku归属!A:B,2,0)</f>
        <v>#N/A</v>
      </c>
      <c r="K4356" s="193"/>
      <c r="L4356" s="194"/>
      <c r="M4356" s="195"/>
    </row>
    <row r="4357" spans="1:13" s="61" customFormat="1" customHeight="1">
      <c r="A4357"/>
      <c r="B4357"/>
      <c r="C4357"/>
      <c r="D4357"/>
      <c r="E4357"/>
      <c r="F4357" s="61"/>
      <c r="G4357" s="196" t="e">
        <f>VLOOKUP(D4357,sku归属!A:B,2,0)</f>
        <v>#N/A</v>
      </c>
      <c r="K4357" s="193"/>
      <c r="L4357" s="194"/>
      <c r="M4357" s="195"/>
    </row>
    <row r="4358" spans="1:13" s="61" customFormat="1" customHeight="1">
      <c r="A4358"/>
      <c r="B4358"/>
      <c r="C4358"/>
      <c r="D4358"/>
      <c r="E4358"/>
      <c r="F4358" s="61"/>
      <c r="G4358" s="196" t="e">
        <f>VLOOKUP(D4358,sku归属!A:B,2,0)</f>
        <v>#N/A</v>
      </c>
      <c r="K4358" s="193"/>
      <c r="L4358" s="194"/>
      <c r="M4358" s="195"/>
    </row>
    <row r="4359" spans="1:13" s="61" customFormat="1" customHeight="1">
      <c r="A4359"/>
      <c r="B4359"/>
      <c r="C4359"/>
      <c r="D4359"/>
      <c r="E4359"/>
      <c r="F4359" s="61"/>
      <c r="G4359" s="196" t="e">
        <f>VLOOKUP(D4359,sku归属!A:B,2,0)</f>
        <v>#N/A</v>
      </c>
      <c r="K4359" s="193"/>
      <c r="L4359" s="194"/>
      <c r="M4359" s="195"/>
    </row>
    <row r="4360" spans="1:13" s="61" customFormat="1" customHeight="1">
      <c r="A4360"/>
      <c r="B4360"/>
      <c r="C4360"/>
      <c r="D4360"/>
      <c r="E4360"/>
      <c r="F4360" s="61"/>
      <c r="G4360" s="196" t="e">
        <f>VLOOKUP(D4360,sku归属!A:B,2,0)</f>
        <v>#N/A</v>
      </c>
      <c r="K4360" s="193"/>
      <c r="L4360" s="194"/>
      <c r="M4360" s="195"/>
    </row>
    <row r="4361" spans="1:13" s="61" customFormat="1" customHeight="1">
      <c r="A4361"/>
      <c r="B4361"/>
      <c r="C4361"/>
      <c r="D4361"/>
      <c r="E4361"/>
      <c r="F4361" s="61"/>
      <c r="G4361" s="196" t="e">
        <f>VLOOKUP(D4361,sku归属!A:B,2,0)</f>
        <v>#N/A</v>
      </c>
      <c r="K4361" s="193"/>
      <c r="L4361" s="194"/>
      <c r="M4361" s="195"/>
    </row>
    <row r="4362" spans="1:13" s="61" customFormat="1" customHeight="1">
      <c r="A4362"/>
      <c r="B4362"/>
      <c r="C4362"/>
      <c r="D4362"/>
      <c r="E4362"/>
      <c r="F4362" s="61"/>
      <c r="G4362" s="196" t="e">
        <f>VLOOKUP(D4362,sku归属!A:B,2,0)</f>
        <v>#N/A</v>
      </c>
      <c r="K4362" s="193"/>
      <c r="L4362" s="194"/>
      <c r="M4362" s="195"/>
    </row>
    <row r="4363" spans="1:13" s="61" customFormat="1" customHeight="1">
      <c r="A4363"/>
      <c r="B4363"/>
      <c r="C4363"/>
      <c r="D4363"/>
      <c r="E4363"/>
      <c r="F4363" s="61"/>
      <c r="G4363" s="196" t="e">
        <f>VLOOKUP(D4363,sku归属!A:B,2,0)</f>
        <v>#N/A</v>
      </c>
      <c r="K4363" s="193"/>
      <c r="L4363" s="194"/>
      <c r="M4363" s="195"/>
    </row>
    <row r="4364" spans="1:13" s="61" customFormat="1" customHeight="1">
      <c r="A4364"/>
      <c r="B4364"/>
      <c r="C4364"/>
      <c r="D4364"/>
      <c r="E4364"/>
      <c r="F4364" s="61"/>
      <c r="G4364" s="196" t="e">
        <f>VLOOKUP(D4364,sku归属!A:B,2,0)</f>
        <v>#N/A</v>
      </c>
      <c r="K4364" s="193"/>
      <c r="L4364" s="194"/>
      <c r="M4364" s="195"/>
    </row>
    <row r="4365" spans="1:13" s="61" customFormat="1" customHeight="1">
      <c r="A4365"/>
      <c r="B4365"/>
      <c r="C4365"/>
      <c r="D4365"/>
      <c r="E4365"/>
      <c r="F4365" s="61"/>
      <c r="G4365" s="196" t="e">
        <f>VLOOKUP(D4365,sku归属!A:B,2,0)</f>
        <v>#N/A</v>
      </c>
      <c r="K4365" s="193"/>
      <c r="L4365" s="194"/>
      <c r="M4365" s="195"/>
    </row>
    <row r="4366" spans="1:13" s="61" customFormat="1" customHeight="1">
      <c r="A4366"/>
      <c r="B4366"/>
      <c r="C4366"/>
      <c r="D4366"/>
      <c r="E4366"/>
      <c r="F4366" s="61"/>
      <c r="G4366" s="196" t="e">
        <f>VLOOKUP(D4366,sku归属!A:B,2,0)</f>
        <v>#N/A</v>
      </c>
      <c r="K4366" s="193"/>
      <c r="L4366" s="194"/>
      <c r="M4366" s="195"/>
    </row>
    <row r="4367" spans="1:13" s="61" customFormat="1" customHeight="1">
      <c r="A4367"/>
      <c r="B4367"/>
      <c r="C4367"/>
      <c r="D4367"/>
      <c r="E4367"/>
      <c r="F4367" s="61"/>
      <c r="G4367" s="196" t="e">
        <f>VLOOKUP(D4367,sku归属!A:B,2,0)</f>
        <v>#N/A</v>
      </c>
      <c r="K4367" s="193"/>
      <c r="L4367" s="194"/>
      <c r="M4367" s="195"/>
    </row>
    <row r="4368" spans="1:13" s="61" customFormat="1" customHeight="1">
      <c r="A4368"/>
      <c r="B4368"/>
      <c r="C4368"/>
      <c r="D4368"/>
      <c r="E4368"/>
      <c r="F4368" s="61"/>
      <c r="G4368" s="196" t="e">
        <f>VLOOKUP(D4368,sku归属!A:B,2,0)</f>
        <v>#N/A</v>
      </c>
      <c r="K4368" s="193"/>
      <c r="L4368" s="194"/>
      <c r="M4368" s="195"/>
    </row>
    <row r="4369" spans="1:13" s="61" customFormat="1" customHeight="1">
      <c r="A4369"/>
      <c r="B4369"/>
      <c r="C4369"/>
      <c r="D4369"/>
      <c r="E4369"/>
      <c r="F4369" s="61"/>
      <c r="G4369" s="196" t="e">
        <f>VLOOKUP(D4369,sku归属!A:B,2,0)</f>
        <v>#N/A</v>
      </c>
      <c r="K4369" s="193"/>
      <c r="L4369" s="194"/>
      <c r="M4369" s="195"/>
    </row>
    <row r="4370" spans="1:13" s="61" customFormat="1" customHeight="1">
      <c r="A4370"/>
      <c r="B4370"/>
      <c r="C4370"/>
      <c r="D4370"/>
      <c r="E4370"/>
      <c r="F4370" s="61"/>
      <c r="G4370" s="196" t="e">
        <f>VLOOKUP(D4370,sku归属!A:B,2,0)</f>
        <v>#N/A</v>
      </c>
      <c r="K4370" s="193"/>
      <c r="L4370" s="194"/>
      <c r="M4370" s="195"/>
    </row>
    <row r="4371" spans="1:13" s="61" customFormat="1" customHeight="1">
      <c r="A4371"/>
      <c r="B4371"/>
      <c r="C4371"/>
      <c r="D4371"/>
      <c r="E4371"/>
      <c r="F4371" s="61"/>
      <c r="G4371" s="196" t="e">
        <f>VLOOKUP(D4371,sku归属!A:B,2,0)</f>
        <v>#N/A</v>
      </c>
      <c r="K4371" s="193"/>
      <c r="L4371" s="194"/>
      <c r="M4371" s="195"/>
    </row>
    <row r="4372" spans="1:13" s="61" customFormat="1" customHeight="1">
      <c r="A4372"/>
      <c r="B4372"/>
      <c r="C4372"/>
      <c r="D4372"/>
      <c r="E4372"/>
      <c r="F4372" s="61"/>
      <c r="G4372" s="196" t="e">
        <f>VLOOKUP(D4372,sku归属!A:B,2,0)</f>
        <v>#N/A</v>
      </c>
      <c r="K4372" s="193"/>
      <c r="L4372" s="194"/>
      <c r="M4372" s="195"/>
    </row>
    <row r="4373" spans="1:13" s="61" customFormat="1" customHeight="1">
      <c r="A4373"/>
      <c r="B4373"/>
      <c r="C4373"/>
      <c r="D4373"/>
      <c r="E4373"/>
      <c r="F4373" s="61"/>
      <c r="G4373" s="196" t="e">
        <f>VLOOKUP(D4373,sku归属!A:B,2,0)</f>
        <v>#N/A</v>
      </c>
      <c r="K4373" s="193"/>
      <c r="L4373" s="194"/>
      <c r="M4373" s="195"/>
    </row>
    <row r="4374" spans="1:13" s="61" customFormat="1" customHeight="1">
      <c r="A4374"/>
      <c r="B4374"/>
      <c r="C4374"/>
      <c r="D4374"/>
      <c r="E4374"/>
      <c r="F4374" s="61"/>
      <c r="G4374" s="196" t="e">
        <f>VLOOKUP(D4374,sku归属!A:B,2,0)</f>
        <v>#N/A</v>
      </c>
      <c r="K4374" s="193"/>
      <c r="L4374" s="194"/>
      <c r="M4374" s="195"/>
    </row>
    <row r="4375" spans="1:13" s="61" customFormat="1" customHeight="1">
      <c r="A4375"/>
      <c r="B4375"/>
      <c r="C4375"/>
      <c r="D4375"/>
      <c r="E4375"/>
      <c r="F4375" s="61"/>
      <c r="G4375" s="196" t="e">
        <f>VLOOKUP(D4375,sku归属!A:B,2,0)</f>
        <v>#N/A</v>
      </c>
      <c r="K4375" s="193"/>
      <c r="L4375" s="194"/>
      <c r="M4375" s="195"/>
    </row>
    <row r="4376" spans="1:13" s="61" customFormat="1" customHeight="1">
      <c r="A4376"/>
      <c r="B4376"/>
      <c r="C4376"/>
      <c r="D4376"/>
      <c r="E4376"/>
      <c r="F4376" s="61"/>
      <c r="G4376" s="196" t="e">
        <f>VLOOKUP(D4376,sku归属!A:B,2,0)</f>
        <v>#N/A</v>
      </c>
      <c r="K4376" s="193"/>
      <c r="L4376" s="194"/>
      <c r="M4376" s="195"/>
    </row>
    <row r="4377" spans="1:13" s="61" customFormat="1" customHeight="1">
      <c r="A4377"/>
      <c r="B4377"/>
      <c r="C4377"/>
      <c r="D4377"/>
      <c r="E4377"/>
      <c r="F4377" s="61"/>
      <c r="G4377" s="196" t="e">
        <f>VLOOKUP(D4377,sku归属!A:B,2,0)</f>
        <v>#N/A</v>
      </c>
      <c r="K4377" s="193"/>
      <c r="L4377" s="194"/>
      <c r="M4377" s="195"/>
    </row>
    <row r="4378" spans="1:13" s="61" customFormat="1" customHeight="1">
      <c r="A4378"/>
      <c r="B4378"/>
      <c r="C4378"/>
      <c r="D4378"/>
      <c r="E4378"/>
      <c r="F4378" s="61"/>
      <c r="G4378" s="196" t="e">
        <f>VLOOKUP(D4378,sku归属!A:B,2,0)</f>
        <v>#N/A</v>
      </c>
      <c r="K4378" s="193"/>
      <c r="L4378" s="194"/>
      <c r="M4378" s="195"/>
    </row>
    <row r="4379" spans="1:13" s="61" customFormat="1" customHeight="1">
      <c r="A4379"/>
      <c r="B4379"/>
      <c r="C4379"/>
      <c r="D4379"/>
      <c r="E4379"/>
      <c r="F4379" s="61"/>
      <c r="G4379" s="196" t="e">
        <f>VLOOKUP(D4379,sku归属!A:B,2,0)</f>
        <v>#N/A</v>
      </c>
      <c r="K4379" s="193"/>
      <c r="L4379" s="194"/>
      <c r="M4379" s="195"/>
    </row>
    <row r="4380" spans="1:13" s="61" customFormat="1" customHeight="1">
      <c r="A4380"/>
      <c r="B4380"/>
      <c r="C4380"/>
      <c r="D4380"/>
      <c r="E4380"/>
      <c r="F4380" s="61"/>
      <c r="G4380" s="196" t="e">
        <f>VLOOKUP(D4380,sku归属!A:B,2,0)</f>
        <v>#N/A</v>
      </c>
      <c r="K4380" s="193"/>
      <c r="L4380" s="194"/>
      <c r="M4380" s="195"/>
    </row>
    <row r="4381" spans="1:13" s="61" customFormat="1" customHeight="1">
      <c r="A4381"/>
      <c r="B4381"/>
      <c r="C4381"/>
      <c r="D4381"/>
      <c r="E4381"/>
      <c r="F4381" s="61"/>
      <c r="G4381" s="196" t="e">
        <f>VLOOKUP(D4381,sku归属!A:B,2,0)</f>
        <v>#N/A</v>
      </c>
      <c r="K4381" s="193"/>
      <c r="L4381" s="194"/>
      <c r="M4381" s="195"/>
    </row>
    <row r="4382" spans="1:13" s="61" customFormat="1" customHeight="1">
      <c r="A4382"/>
      <c r="B4382"/>
      <c r="C4382"/>
      <c r="D4382"/>
      <c r="E4382"/>
      <c r="F4382" s="61"/>
      <c r="G4382" s="196" t="e">
        <f>VLOOKUP(D4382,sku归属!A:B,2,0)</f>
        <v>#N/A</v>
      </c>
      <c r="K4382" s="193"/>
      <c r="L4382" s="194"/>
      <c r="M4382" s="195"/>
    </row>
    <row r="4383" spans="1:13" s="61" customFormat="1" customHeight="1">
      <c r="A4383"/>
      <c r="B4383"/>
      <c r="C4383"/>
      <c r="D4383"/>
      <c r="E4383"/>
      <c r="F4383" s="61"/>
      <c r="G4383" s="196" t="e">
        <f>VLOOKUP(D4383,sku归属!A:B,2,0)</f>
        <v>#N/A</v>
      </c>
      <c r="K4383" s="193"/>
      <c r="L4383" s="194"/>
      <c r="M4383" s="195"/>
    </row>
    <row r="4384" spans="1:13" s="61" customFormat="1" customHeight="1">
      <c r="A4384"/>
      <c r="B4384"/>
      <c r="C4384"/>
      <c r="D4384"/>
      <c r="E4384"/>
      <c r="F4384" s="61"/>
      <c r="G4384" s="196" t="e">
        <f>VLOOKUP(D4384,sku归属!A:B,2,0)</f>
        <v>#N/A</v>
      </c>
      <c r="K4384" s="193"/>
      <c r="L4384" s="194"/>
      <c r="M4384" s="195"/>
    </row>
    <row r="4385" spans="1:13" s="61" customFormat="1" customHeight="1">
      <c r="A4385"/>
      <c r="B4385"/>
      <c r="C4385"/>
      <c r="D4385"/>
      <c r="E4385"/>
      <c r="F4385" s="61"/>
      <c r="G4385" s="196" t="e">
        <f>VLOOKUP(D4385,sku归属!A:B,2,0)</f>
        <v>#N/A</v>
      </c>
      <c r="K4385" s="193"/>
      <c r="L4385" s="194"/>
      <c r="M4385" s="195"/>
    </row>
    <row r="4386" spans="1:13" s="61" customFormat="1" customHeight="1">
      <c r="A4386"/>
      <c r="B4386"/>
      <c r="C4386"/>
      <c r="D4386"/>
      <c r="E4386"/>
      <c r="F4386" s="61"/>
      <c r="G4386" s="196" t="e">
        <f>VLOOKUP(D4386,sku归属!A:B,2,0)</f>
        <v>#N/A</v>
      </c>
      <c r="K4386" s="193"/>
      <c r="L4386" s="194"/>
      <c r="M4386" s="195"/>
    </row>
    <row r="4387" spans="1:13" s="61" customFormat="1" customHeight="1">
      <c r="A4387"/>
      <c r="B4387"/>
      <c r="C4387"/>
      <c r="D4387"/>
      <c r="E4387"/>
      <c r="F4387" s="61"/>
      <c r="G4387" s="196" t="e">
        <f>VLOOKUP(D4387,sku归属!A:B,2,0)</f>
        <v>#N/A</v>
      </c>
      <c r="K4387" s="193"/>
      <c r="L4387" s="194"/>
      <c r="M4387" s="195"/>
    </row>
    <row r="4388" spans="1:13" s="61" customFormat="1" customHeight="1">
      <c r="A4388"/>
      <c r="B4388"/>
      <c r="C4388"/>
      <c r="D4388"/>
      <c r="E4388"/>
      <c r="F4388" s="61"/>
      <c r="G4388" s="196" t="e">
        <f>VLOOKUP(D4388,sku归属!A:B,2,0)</f>
        <v>#N/A</v>
      </c>
      <c r="K4388" s="193"/>
      <c r="L4388" s="194"/>
      <c r="M4388" s="195"/>
    </row>
    <row r="4389" spans="1:13" s="61" customFormat="1" customHeight="1">
      <c r="A4389"/>
      <c r="B4389"/>
      <c r="C4389"/>
      <c r="D4389"/>
      <c r="E4389"/>
      <c r="F4389" s="61"/>
      <c r="G4389" s="196" t="e">
        <f>VLOOKUP(D4389,sku归属!A:B,2,0)</f>
        <v>#N/A</v>
      </c>
      <c r="K4389" s="193"/>
      <c r="L4389" s="194"/>
      <c r="M4389" s="195"/>
    </row>
    <row r="4390" spans="1:13" s="61" customFormat="1" customHeight="1">
      <c r="A4390"/>
      <c r="B4390"/>
      <c r="C4390"/>
      <c r="D4390"/>
      <c r="E4390"/>
      <c r="F4390" s="61"/>
      <c r="G4390" s="196" t="e">
        <f>VLOOKUP(D4390,sku归属!A:B,2,0)</f>
        <v>#N/A</v>
      </c>
      <c r="K4390" s="193"/>
      <c r="L4390" s="194"/>
      <c r="M4390" s="195"/>
    </row>
    <row r="4391" spans="1:13" s="61" customFormat="1" customHeight="1">
      <c r="A4391"/>
      <c r="B4391"/>
      <c r="C4391"/>
      <c r="D4391"/>
      <c r="E4391"/>
      <c r="F4391" s="61"/>
      <c r="G4391" s="196" t="e">
        <f>VLOOKUP(D4391,sku归属!A:B,2,0)</f>
        <v>#N/A</v>
      </c>
      <c r="K4391" s="193"/>
      <c r="L4391" s="194"/>
      <c r="M4391" s="195"/>
    </row>
    <row r="4392" spans="1:13" s="61" customFormat="1" customHeight="1">
      <c r="A4392"/>
      <c r="B4392"/>
      <c r="C4392"/>
      <c r="D4392"/>
      <c r="E4392"/>
      <c r="F4392" s="61"/>
      <c r="G4392" s="196" t="e">
        <f>VLOOKUP(D4392,sku归属!A:B,2,0)</f>
        <v>#N/A</v>
      </c>
      <c r="K4392" s="193"/>
      <c r="L4392" s="194"/>
      <c r="M4392" s="195"/>
    </row>
    <row r="4393" spans="1:13" s="61" customFormat="1" customHeight="1">
      <c r="A4393"/>
      <c r="B4393"/>
      <c r="C4393"/>
      <c r="D4393"/>
      <c r="E4393"/>
      <c r="F4393" s="61"/>
      <c r="G4393" s="196" t="e">
        <f>VLOOKUP(D4393,sku归属!A:B,2,0)</f>
        <v>#N/A</v>
      </c>
      <c r="K4393" s="193"/>
      <c r="L4393" s="194"/>
      <c r="M4393" s="195"/>
    </row>
    <row r="4394" spans="1:13" s="61" customFormat="1" customHeight="1">
      <c r="A4394"/>
      <c r="B4394"/>
      <c r="C4394"/>
      <c r="D4394"/>
      <c r="E4394"/>
      <c r="F4394" s="61"/>
      <c r="G4394" s="196" t="e">
        <f>VLOOKUP(D4394,sku归属!A:B,2,0)</f>
        <v>#N/A</v>
      </c>
      <c r="K4394" s="193"/>
      <c r="L4394" s="194"/>
      <c r="M4394" s="195"/>
    </row>
    <row r="4395" spans="1:13" s="61" customFormat="1" customHeight="1">
      <c r="A4395"/>
      <c r="B4395"/>
      <c r="C4395"/>
      <c r="D4395"/>
      <c r="E4395"/>
      <c r="F4395" s="61"/>
      <c r="G4395" s="196" t="e">
        <f>VLOOKUP(D4395,sku归属!A:B,2,0)</f>
        <v>#N/A</v>
      </c>
      <c r="K4395" s="193"/>
      <c r="L4395" s="194"/>
      <c r="M4395" s="195"/>
    </row>
    <row r="4396" spans="1:13" s="61" customFormat="1" customHeight="1">
      <c r="A4396"/>
      <c r="B4396"/>
      <c r="C4396"/>
      <c r="D4396"/>
      <c r="E4396"/>
      <c r="F4396" s="61"/>
      <c r="G4396" s="196" t="e">
        <f>VLOOKUP(D4396,sku归属!A:B,2,0)</f>
        <v>#N/A</v>
      </c>
      <c r="K4396" s="193"/>
      <c r="L4396" s="194"/>
      <c r="M4396" s="195"/>
    </row>
    <row r="4397" spans="1:13" s="61" customFormat="1" customHeight="1">
      <c r="A4397"/>
      <c r="B4397"/>
      <c r="C4397"/>
      <c r="D4397"/>
      <c r="E4397"/>
      <c r="F4397" s="61"/>
      <c r="G4397" s="196" t="e">
        <f>VLOOKUP(D4397,sku归属!A:B,2,0)</f>
        <v>#N/A</v>
      </c>
      <c r="K4397" s="193"/>
      <c r="L4397" s="194"/>
      <c r="M4397" s="195"/>
    </row>
    <row r="4398" spans="1:13" s="61" customFormat="1" customHeight="1">
      <c r="A4398"/>
      <c r="B4398"/>
      <c r="C4398"/>
      <c r="D4398"/>
      <c r="E4398"/>
      <c r="F4398" s="61"/>
      <c r="G4398" s="196" t="e">
        <f>VLOOKUP(D4398,sku归属!A:B,2,0)</f>
        <v>#N/A</v>
      </c>
      <c r="K4398" s="193"/>
      <c r="L4398" s="194"/>
      <c r="M4398" s="195"/>
    </row>
    <row r="4399" spans="1:13" s="61" customFormat="1" customHeight="1">
      <c r="A4399"/>
      <c r="B4399"/>
      <c r="C4399"/>
      <c r="D4399"/>
      <c r="E4399"/>
      <c r="F4399" s="61"/>
      <c r="G4399" s="196" t="e">
        <f>VLOOKUP(D4399,sku归属!A:B,2,0)</f>
        <v>#N/A</v>
      </c>
      <c r="K4399" s="193"/>
      <c r="L4399" s="194"/>
      <c r="M4399" s="195"/>
    </row>
    <row r="4400" spans="1:13" s="61" customFormat="1" customHeight="1">
      <c r="A4400"/>
      <c r="B4400"/>
      <c r="C4400"/>
      <c r="D4400"/>
      <c r="E4400"/>
      <c r="F4400" s="61"/>
      <c r="G4400" s="196" t="e">
        <f>VLOOKUP(D4400,sku归属!A:B,2,0)</f>
        <v>#N/A</v>
      </c>
      <c r="K4400" s="193"/>
      <c r="L4400" s="194"/>
      <c r="M4400" s="195"/>
    </row>
    <row r="4401" spans="1:13" s="61" customFormat="1" customHeight="1">
      <c r="A4401"/>
      <c r="B4401"/>
      <c r="C4401"/>
      <c r="D4401"/>
      <c r="E4401"/>
      <c r="F4401" s="61"/>
      <c r="G4401" s="196" t="e">
        <f>VLOOKUP(D4401,sku归属!A:B,2,0)</f>
        <v>#N/A</v>
      </c>
      <c r="K4401" s="193"/>
      <c r="L4401" s="194"/>
      <c r="M4401" s="195"/>
    </row>
    <row r="4402" spans="1:13" s="61" customFormat="1" customHeight="1">
      <c r="A4402"/>
      <c r="B4402"/>
      <c r="C4402"/>
      <c r="D4402"/>
      <c r="E4402"/>
      <c r="F4402" s="61"/>
      <c r="G4402" s="196" t="e">
        <f>VLOOKUP(D4402,sku归属!A:B,2,0)</f>
        <v>#N/A</v>
      </c>
      <c r="K4402" s="193"/>
      <c r="L4402" s="194"/>
      <c r="M4402" s="195"/>
    </row>
    <row r="4403" spans="1:13" s="61" customFormat="1" customHeight="1">
      <c r="A4403"/>
      <c r="B4403"/>
      <c r="C4403"/>
      <c r="D4403"/>
      <c r="E4403"/>
      <c r="F4403" s="61"/>
      <c r="G4403" s="196" t="e">
        <f>VLOOKUP(D4403,sku归属!A:B,2,0)</f>
        <v>#N/A</v>
      </c>
      <c r="K4403" s="193"/>
      <c r="L4403" s="194"/>
      <c r="M4403" s="195"/>
    </row>
    <row r="4404" spans="1:13" s="61" customFormat="1" customHeight="1">
      <c r="A4404"/>
      <c r="B4404"/>
      <c r="C4404"/>
      <c r="D4404"/>
      <c r="E4404"/>
      <c r="F4404" s="61"/>
      <c r="G4404" s="196" t="e">
        <f>VLOOKUP(D4404,sku归属!A:B,2,0)</f>
        <v>#N/A</v>
      </c>
      <c r="K4404" s="193"/>
      <c r="L4404" s="194"/>
      <c r="M4404" s="195"/>
    </row>
    <row r="4405" spans="1:13" s="61" customFormat="1" customHeight="1">
      <c r="A4405"/>
      <c r="B4405"/>
      <c r="C4405"/>
      <c r="D4405"/>
      <c r="E4405"/>
      <c r="F4405" s="61"/>
      <c r="G4405" s="196" t="e">
        <f>VLOOKUP(D4405,sku归属!A:B,2,0)</f>
        <v>#N/A</v>
      </c>
      <c r="K4405" s="193"/>
      <c r="L4405" s="194"/>
      <c r="M4405" s="195"/>
    </row>
    <row r="4406" spans="1:13" s="61" customFormat="1" customHeight="1">
      <c r="A4406"/>
      <c r="B4406"/>
      <c r="C4406"/>
      <c r="D4406"/>
      <c r="E4406"/>
      <c r="F4406" s="61"/>
      <c r="G4406" s="196" t="e">
        <f>VLOOKUP(D4406,sku归属!A:B,2,0)</f>
        <v>#N/A</v>
      </c>
      <c r="K4406" s="193"/>
      <c r="L4406" s="194"/>
      <c r="M4406" s="195"/>
    </row>
    <row r="4407" spans="1:13" s="61" customFormat="1" customHeight="1">
      <c r="A4407"/>
      <c r="B4407"/>
      <c r="C4407"/>
      <c r="D4407"/>
      <c r="E4407"/>
      <c r="F4407" s="61"/>
      <c r="G4407" s="196" t="e">
        <f>VLOOKUP(D4407,sku归属!A:B,2,0)</f>
        <v>#N/A</v>
      </c>
      <c r="K4407" s="193"/>
      <c r="L4407" s="194"/>
      <c r="M4407" s="195"/>
    </row>
    <row r="4408" spans="1:13" s="61" customFormat="1" customHeight="1">
      <c r="A4408"/>
      <c r="B4408"/>
      <c r="C4408"/>
      <c r="D4408"/>
      <c r="E4408"/>
      <c r="F4408" s="61"/>
      <c r="G4408" s="196" t="e">
        <f>VLOOKUP(D4408,sku归属!A:B,2,0)</f>
        <v>#N/A</v>
      </c>
      <c r="K4408" s="193"/>
      <c r="L4408" s="194"/>
      <c r="M4408" s="195"/>
    </row>
    <row r="4409" spans="1:13" s="61" customFormat="1" customHeight="1">
      <c r="A4409"/>
      <c r="B4409"/>
      <c r="C4409"/>
      <c r="D4409"/>
      <c r="E4409"/>
      <c r="F4409" s="61"/>
      <c r="G4409" s="196" t="e">
        <f>VLOOKUP(D4409,sku归属!A:B,2,0)</f>
        <v>#N/A</v>
      </c>
      <c r="K4409" s="193"/>
      <c r="L4409" s="194"/>
      <c r="M4409" s="195"/>
    </row>
    <row r="4410" spans="1:13" s="61" customFormat="1" customHeight="1">
      <c r="A4410"/>
      <c r="B4410"/>
      <c r="C4410"/>
      <c r="D4410"/>
      <c r="E4410"/>
      <c r="F4410" s="61"/>
      <c r="G4410" s="196" t="e">
        <f>VLOOKUP(D4410,sku归属!A:B,2,0)</f>
        <v>#N/A</v>
      </c>
      <c r="K4410" s="193"/>
      <c r="L4410" s="194"/>
      <c r="M4410" s="195"/>
    </row>
    <row r="4411" spans="1:13" s="61" customFormat="1" customHeight="1">
      <c r="A4411"/>
      <c r="B4411"/>
      <c r="C4411"/>
      <c r="D4411"/>
      <c r="E4411"/>
      <c r="F4411" s="61"/>
      <c r="G4411" s="196" t="e">
        <f>VLOOKUP(D4411,sku归属!A:B,2,0)</f>
        <v>#N/A</v>
      </c>
      <c r="K4411" s="193"/>
      <c r="L4411" s="194"/>
      <c r="M4411" s="195"/>
    </row>
    <row r="4412" spans="1:13" s="61" customFormat="1" customHeight="1">
      <c r="A4412"/>
      <c r="B4412"/>
      <c r="C4412"/>
      <c r="D4412"/>
      <c r="E4412"/>
      <c r="F4412" s="61"/>
      <c r="G4412" s="196" t="e">
        <f>VLOOKUP(D4412,sku归属!A:B,2,0)</f>
        <v>#N/A</v>
      </c>
      <c r="K4412" s="193"/>
      <c r="L4412" s="194"/>
      <c r="M4412" s="195"/>
    </row>
    <row r="4413" spans="1:13" s="61" customFormat="1" customHeight="1">
      <c r="A4413"/>
      <c r="B4413"/>
      <c r="C4413"/>
      <c r="D4413"/>
      <c r="E4413"/>
      <c r="F4413" s="61"/>
      <c r="G4413" s="196" t="e">
        <f>VLOOKUP(D4413,sku归属!A:B,2,0)</f>
        <v>#N/A</v>
      </c>
      <c r="K4413" s="193"/>
      <c r="L4413" s="194"/>
      <c r="M4413" s="195"/>
    </row>
    <row r="4414" spans="1:13" s="61" customFormat="1" customHeight="1">
      <c r="A4414"/>
      <c r="B4414"/>
      <c r="C4414"/>
      <c r="D4414"/>
      <c r="E4414"/>
      <c r="F4414" s="61"/>
      <c r="G4414" s="196" t="e">
        <f>VLOOKUP(D4414,sku归属!A:B,2,0)</f>
        <v>#N/A</v>
      </c>
      <c r="K4414" s="193"/>
      <c r="L4414" s="194"/>
      <c r="M4414" s="195"/>
    </row>
    <row r="4415" spans="1:13" s="61" customFormat="1" customHeight="1">
      <c r="A4415"/>
      <c r="B4415"/>
      <c r="C4415"/>
      <c r="D4415"/>
      <c r="E4415"/>
      <c r="F4415" s="61"/>
      <c r="G4415" s="196" t="e">
        <f>VLOOKUP(D4415,sku归属!A:B,2,0)</f>
        <v>#N/A</v>
      </c>
      <c r="K4415" s="193"/>
      <c r="L4415" s="194"/>
      <c r="M4415" s="195"/>
    </row>
    <row r="4416" spans="1:13" s="61" customFormat="1" customHeight="1">
      <c r="A4416"/>
      <c r="B4416"/>
      <c r="C4416"/>
      <c r="D4416"/>
      <c r="E4416"/>
      <c r="F4416" s="61"/>
      <c r="G4416" s="196" t="e">
        <f>VLOOKUP(D4416,sku归属!A:B,2,0)</f>
        <v>#N/A</v>
      </c>
      <c r="K4416" s="193"/>
      <c r="L4416" s="194"/>
      <c r="M4416" s="195"/>
    </row>
    <row r="4417" spans="1:13" s="61" customFormat="1" customHeight="1">
      <c r="A4417"/>
      <c r="B4417"/>
      <c r="C4417"/>
      <c r="D4417"/>
      <c r="E4417"/>
      <c r="F4417" s="61"/>
      <c r="G4417" s="196" t="e">
        <f>VLOOKUP(D4417,sku归属!A:B,2,0)</f>
        <v>#N/A</v>
      </c>
      <c r="K4417" s="193"/>
      <c r="L4417" s="194"/>
      <c r="M4417" s="195"/>
    </row>
    <row r="4418" spans="1:13" s="61" customFormat="1" customHeight="1">
      <c r="A4418"/>
      <c r="B4418"/>
      <c r="C4418"/>
      <c r="D4418"/>
      <c r="E4418"/>
      <c r="F4418" s="61"/>
      <c r="G4418" s="196" t="e">
        <f>VLOOKUP(D4418,sku归属!A:B,2,0)</f>
        <v>#N/A</v>
      </c>
      <c r="K4418" s="193"/>
      <c r="L4418" s="194"/>
      <c r="M4418" s="195"/>
    </row>
    <row r="4419" spans="1:13" s="61" customFormat="1" customHeight="1">
      <c r="A4419"/>
      <c r="B4419"/>
      <c r="C4419"/>
      <c r="D4419"/>
      <c r="E4419"/>
      <c r="F4419" s="61"/>
      <c r="G4419" s="196" t="e">
        <f>VLOOKUP(D4419,sku归属!A:B,2,0)</f>
        <v>#N/A</v>
      </c>
      <c r="K4419" s="193"/>
      <c r="L4419" s="194"/>
      <c r="M4419" s="195"/>
    </row>
    <row r="4420" spans="1:13" s="61" customFormat="1" customHeight="1">
      <c r="A4420"/>
      <c r="B4420"/>
      <c r="C4420"/>
      <c r="D4420"/>
      <c r="E4420"/>
      <c r="F4420" s="61"/>
      <c r="G4420" s="196" t="e">
        <f>VLOOKUP(D4420,sku归属!A:B,2,0)</f>
        <v>#N/A</v>
      </c>
      <c r="K4420" s="193"/>
      <c r="L4420" s="194"/>
      <c r="M4420" s="195"/>
    </row>
    <row r="4421" spans="1:13" s="61" customFormat="1" customHeight="1">
      <c r="A4421"/>
      <c r="B4421"/>
      <c r="C4421"/>
      <c r="D4421"/>
      <c r="E4421"/>
      <c r="F4421" s="61"/>
      <c r="G4421" s="196" t="e">
        <f>VLOOKUP(D4421,sku归属!A:B,2,0)</f>
        <v>#N/A</v>
      </c>
      <c r="K4421" s="193"/>
      <c r="L4421" s="194"/>
      <c r="M4421" s="195"/>
    </row>
    <row r="4422" spans="1:13" s="61" customFormat="1" customHeight="1">
      <c r="A4422"/>
      <c r="B4422"/>
      <c r="C4422"/>
      <c r="D4422"/>
      <c r="E4422"/>
      <c r="F4422" s="61"/>
      <c r="G4422" s="196" t="e">
        <f>VLOOKUP(D4422,sku归属!A:B,2,0)</f>
        <v>#N/A</v>
      </c>
      <c r="K4422" s="193"/>
      <c r="L4422" s="194"/>
      <c r="M4422" s="195"/>
    </row>
    <row r="4423" spans="1:13" s="61" customFormat="1" customHeight="1">
      <c r="A4423"/>
      <c r="B4423"/>
      <c r="C4423"/>
      <c r="D4423"/>
      <c r="E4423"/>
      <c r="F4423" s="61"/>
      <c r="G4423" s="196" t="e">
        <f>VLOOKUP(D4423,sku归属!A:B,2,0)</f>
        <v>#N/A</v>
      </c>
      <c r="K4423" s="193"/>
      <c r="L4423" s="194"/>
      <c r="M4423" s="195"/>
    </row>
    <row r="4424" spans="1:13" s="61" customFormat="1" customHeight="1">
      <c r="A4424"/>
      <c r="B4424"/>
      <c r="C4424"/>
      <c r="D4424"/>
      <c r="E4424"/>
      <c r="F4424" s="61"/>
      <c r="G4424" s="196" t="e">
        <f>VLOOKUP(D4424,sku归属!A:B,2,0)</f>
        <v>#N/A</v>
      </c>
      <c r="K4424" s="193"/>
      <c r="L4424" s="194"/>
      <c r="M4424" s="195"/>
    </row>
    <row r="4425" spans="1:13" s="61" customFormat="1" customHeight="1">
      <c r="A4425"/>
      <c r="B4425"/>
      <c r="C4425"/>
      <c r="D4425"/>
      <c r="E4425"/>
      <c r="F4425" s="61"/>
      <c r="G4425" s="196" t="e">
        <f>VLOOKUP(D4425,sku归属!A:B,2,0)</f>
        <v>#N/A</v>
      </c>
      <c r="K4425" s="193"/>
      <c r="L4425" s="194"/>
      <c r="M4425" s="195"/>
    </row>
    <row r="4426" spans="1:13" s="61" customFormat="1" customHeight="1">
      <c r="A4426"/>
      <c r="B4426"/>
      <c r="C4426"/>
      <c r="D4426"/>
      <c r="E4426"/>
      <c r="F4426" s="61"/>
      <c r="G4426" s="196" t="e">
        <f>VLOOKUP(D4426,sku归属!A:B,2,0)</f>
        <v>#N/A</v>
      </c>
      <c r="K4426" s="193"/>
      <c r="L4426" s="194"/>
      <c r="M4426" s="195"/>
    </row>
    <row r="4427" spans="1:13" s="61" customFormat="1" customHeight="1">
      <c r="A4427"/>
      <c r="B4427"/>
      <c r="C4427"/>
      <c r="D4427"/>
      <c r="E4427"/>
      <c r="F4427" s="61"/>
      <c r="G4427" s="196" t="e">
        <f>VLOOKUP(D4427,sku归属!A:B,2,0)</f>
        <v>#N/A</v>
      </c>
      <c r="K4427" s="193"/>
      <c r="L4427" s="194"/>
      <c r="M4427" s="195"/>
    </row>
    <row r="4428" spans="1:13" s="61" customFormat="1" customHeight="1">
      <c r="A4428"/>
      <c r="B4428"/>
      <c r="C4428"/>
      <c r="D4428"/>
      <c r="E4428"/>
      <c r="F4428" s="61"/>
      <c r="G4428" s="196" t="e">
        <f>VLOOKUP(D4428,sku归属!A:B,2,0)</f>
        <v>#N/A</v>
      </c>
      <c r="K4428" s="193"/>
      <c r="L4428" s="194"/>
      <c r="M4428" s="195"/>
    </row>
    <row r="4429" spans="1:13" s="61" customFormat="1" customHeight="1">
      <c r="A4429"/>
      <c r="B4429"/>
      <c r="C4429"/>
      <c r="D4429"/>
      <c r="E4429"/>
      <c r="F4429" s="61"/>
      <c r="G4429" s="196" t="e">
        <f>VLOOKUP(D4429,sku归属!A:B,2,0)</f>
        <v>#N/A</v>
      </c>
      <c r="K4429" s="193"/>
      <c r="L4429" s="194"/>
      <c r="M4429" s="195"/>
    </row>
    <row r="4430" spans="1:13" s="61" customFormat="1" customHeight="1">
      <c r="A4430"/>
      <c r="B4430"/>
      <c r="C4430"/>
      <c r="D4430"/>
      <c r="E4430"/>
      <c r="F4430" s="61"/>
      <c r="G4430" s="196" t="e">
        <f>VLOOKUP(D4430,sku归属!A:B,2,0)</f>
        <v>#N/A</v>
      </c>
      <c r="K4430" s="193"/>
      <c r="L4430" s="194"/>
      <c r="M4430" s="195"/>
    </row>
    <row r="4431" spans="1:13" s="61" customFormat="1" customHeight="1">
      <c r="A4431"/>
      <c r="B4431"/>
      <c r="C4431"/>
      <c r="D4431"/>
      <c r="E4431"/>
      <c r="F4431" s="61"/>
      <c r="G4431" s="196" t="e">
        <f>VLOOKUP(D4431,sku归属!A:B,2,0)</f>
        <v>#N/A</v>
      </c>
      <c r="K4431" s="193"/>
      <c r="L4431" s="194"/>
      <c r="M4431" s="195"/>
    </row>
    <row r="4432" spans="1:13" s="61" customFormat="1" customHeight="1">
      <c r="A4432"/>
      <c r="B4432"/>
      <c r="C4432"/>
      <c r="D4432"/>
      <c r="E4432"/>
      <c r="F4432" s="61"/>
      <c r="G4432" s="196" t="e">
        <f>VLOOKUP(D4432,sku归属!A:B,2,0)</f>
        <v>#N/A</v>
      </c>
      <c r="K4432" s="193"/>
      <c r="L4432" s="194"/>
      <c r="M4432" s="195"/>
    </row>
    <row r="4433" spans="1:13" s="61" customFormat="1" customHeight="1">
      <c r="A4433"/>
      <c r="B4433"/>
      <c r="C4433"/>
      <c r="D4433"/>
      <c r="E4433"/>
      <c r="F4433" s="61"/>
      <c r="G4433" s="196" t="e">
        <f>VLOOKUP(D4433,sku归属!A:B,2,0)</f>
        <v>#N/A</v>
      </c>
      <c r="K4433" s="193"/>
      <c r="L4433" s="194"/>
      <c r="M4433" s="195"/>
    </row>
    <row r="4434" spans="1:13" s="61" customFormat="1" customHeight="1">
      <c r="A4434"/>
      <c r="B4434"/>
      <c r="C4434"/>
      <c r="D4434"/>
      <c r="E4434"/>
      <c r="F4434" s="61"/>
      <c r="G4434" s="196" t="e">
        <f>VLOOKUP(D4434,sku归属!A:B,2,0)</f>
        <v>#N/A</v>
      </c>
      <c r="K4434" s="193"/>
      <c r="L4434" s="194"/>
      <c r="M4434" s="195"/>
    </row>
    <row r="4435" spans="1:13" s="61" customFormat="1" customHeight="1">
      <c r="A4435"/>
      <c r="B4435"/>
      <c r="C4435"/>
      <c r="D4435"/>
      <c r="E4435"/>
      <c r="F4435" s="61"/>
      <c r="G4435" s="196" t="e">
        <f>VLOOKUP(D4435,sku归属!A:B,2,0)</f>
        <v>#N/A</v>
      </c>
      <c r="K4435" s="193"/>
      <c r="L4435" s="194"/>
      <c r="M4435" s="195"/>
    </row>
    <row r="4436" spans="1:13" s="61" customFormat="1" customHeight="1">
      <c r="A4436"/>
      <c r="B4436"/>
      <c r="C4436"/>
      <c r="D4436"/>
      <c r="E4436"/>
      <c r="F4436" s="61"/>
      <c r="G4436" s="196" t="e">
        <f>VLOOKUP(D4436,sku归属!A:B,2,0)</f>
        <v>#N/A</v>
      </c>
      <c r="K4436" s="193"/>
      <c r="L4436" s="194"/>
      <c r="M4436" s="195"/>
    </row>
    <row r="4437" spans="1:13" s="61" customFormat="1" customHeight="1">
      <c r="A4437"/>
      <c r="B4437"/>
      <c r="C4437"/>
      <c r="D4437"/>
      <c r="E4437"/>
      <c r="F4437" s="61"/>
      <c r="G4437" s="196" t="e">
        <f>VLOOKUP(D4437,sku归属!A:B,2,0)</f>
        <v>#N/A</v>
      </c>
      <c r="K4437" s="193"/>
      <c r="L4437" s="194"/>
      <c r="M4437" s="195"/>
    </row>
    <row r="4438" spans="1:13" s="61" customFormat="1" customHeight="1">
      <c r="A4438"/>
      <c r="B4438"/>
      <c r="C4438"/>
      <c r="D4438"/>
      <c r="E4438"/>
      <c r="F4438" s="61"/>
      <c r="G4438" s="196" t="e">
        <f>VLOOKUP(D4438,sku归属!A:B,2,0)</f>
        <v>#N/A</v>
      </c>
      <c r="K4438" s="193"/>
      <c r="L4438" s="194"/>
      <c r="M4438" s="195"/>
    </row>
    <row r="4439" spans="1:13" s="61" customFormat="1" customHeight="1">
      <c r="A4439"/>
      <c r="B4439"/>
      <c r="C4439"/>
      <c r="D4439"/>
      <c r="E4439"/>
      <c r="F4439" s="61"/>
      <c r="G4439" s="196" t="e">
        <f>VLOOKUP(D4439,sku归属!A:B,2,0)</f>
        <v>#N/A</v>
      </c>
      <c r="K4439" s="193"/>
      <c r="L4439" s="194"/>
      <c r="M4439" s="195"/>
    </row>
    <row r="4440" spans="1:13" s="61" customFormat="1" customHeight="1">
      <c r="A4440"/>
      <c r="B4440"/>
      <c r="C4440"/>
      <c r="D4440"/>
      <c r="E4440"/>
      <c r="F4440" s="61"/>
      <c r="G4440" s="196" t="e">
        <f>VLOOKUP(D4440,sku归属!A:B,2,0)</f>
        <v>#N/A</v>
      </c>
      <c r="K4440" s="193"/>
      <c r="L4440" s="194"/>
      <c r="M4440" s="195"/>
    </row>
    <row r="4441" spans="1:13" s="61" customFormat="1" customHeight="1">
      <c r="A4441"/>
      <c r="B4441"/>
      <c r="C4441"/>
      <c r="D4441"/>
      <c r="E4441"/>
      <c r="F4441" s="61"/>
      <c r="G4441" s="196" t="e">
        <f>VLOOKUP(D4441,sku归属!A:B,2,0)</f>
        <v>#N/A</v>
      </c>
      <c r="K4441" s="193"/>
      <c r="L4441" s="194"/>
      <c r="M4441" s="195"/>
    </row>
    <row r="4442" spans="1:13" s="61" customFormat="1" customHeight="1">
      <c r="A4442"/>
      <c r="B4442"/>
      <c r="C4442"/>
      <c r="D4442"/>
      <c r="E4442"/>
      <c r="F4442" s="61"/>
      <c r="G4442" s="196" t="e">
        <f>VLOOKUP(D4442,sku归属!A:B,2,0)</f>
        <v>#N/A</v>
      </c>
      <c r="K4442" s="193"/>
      <c r="L4442" s="194"/>
      <c r="M4442" s="195"/>
    </row>
    <row r="4443" spans="1:13" s="61" customFormat="1" customHeight="1">
      <c r="A4443"/>
      <c r="B4443"/>
      <c r="C4443"/>
      <c r="D4443"/>
      <c r="E4443"/>
      <c r="F4443" s="61"/>
      <c r="G4443" s="196" t="e">
        <f>VLOOKUP(D4443,sku归属!A:B,2,0)</f>
        <v>#N/A</v>
      </c>
      <c r="K4443" s="193"/>
      <c r="L4443" s="194"/>
      <c r="M4443" s="195"/>
    </row>
    <row r="4444" spans="1:13" s="61" customFormat="1" customHeight="1">
      <c r="A4444"/>
      <c r="B4444"/>
      <c r="C4444"/>
      <c r="D4444"/>
      <c r="E4444"/>
      <c r="F4444" s="61"/>
      <c r="G4444" s="196" t="e">
        <f>VLOOKUP(D4444,sku归属!A:B,2,0)</f>
        <v>#N/A</v>
      </c>
      <c r="K4444" s="193"/>
      <c r="L4444" s="194"/>
      <c r="M4444" s="195"/>
    </row>
    <row r="4445" spans="1:13" s="61" customFormat="1" customHeight="1">
      <c r="A4445"/>
      <c r="B4445"/>
      <c r="C4445"/>
      <c r="D4445"/>
      <c r="E4445"/>
      <c r="F4445" s="61"/>
      <c r="G4445" s="196" t="e">
        <f>VLOOKUP(D4445,sku归属!A:B,2,0)</f>
        <v>#N/A</v>
      </c>
      <c r="K4445" s="193"/>
      <c r="L4445" s="194"/>
      <c r="M4445" s="195"/>
    </row>
    <row r="4446" spans="1:13" s="61" customFormat="1" customHeight="1">
      <c r="A4446"/>
      <c r="B4446"/>
      <c r="C4446"/>
      <c r="D4446"/>
      <c r="E4446"/>
      <c r="F4446" s="61"/>
      <c r="G4446" s="196" t="e">
        <f>VLOOKUP(D4446,sku归属!A:B,2,0)</f>
        <v>#N/A</v>
      </c>
      <c r="K4446" s="193"/>
      <c r="L4446" s="194"/>
      <c r="M4446" s="195"/>
    </row>
    <row r="4447" spans="1:13" s="61" customFormat="1" customHeight="1">
      <c r="A4447"/>
      <c r="B4447"/>
      <c r="C4447"/>
      <c r="D4447"/>
      <c r="E4447"/>
      <c r="F4447" s="61"/>
      <c r="G4447" s="196" t="e">
        <f>VLOOKUP(D4447,sku归属!A:B,2,0)</f>
        <v>#N/A</v>
      </c>
      <c r="K4447" s="193"/>
      <c r="L4447" s="194"/>
      <c r="M4447" s="195"/>
    </row>
    <row r="4448" spans="1:13" s="61" customFormat="1" customHeight="1">
      <c r="A4448"/>
      <c r="B4448"/>
      <c r="C4448"/>
      <c r="D4448"/>
      <c r="E4448"/>
      <c r="F4448" s="61"/>
      <c r="G4448" s="196" t="e">
        <f>VLOOKUP(D4448,sku归属!A:B,2,0)</f>
        <v>#N/A</v>
      </c>
      <c r="K4448" s="193"/>
      <c r="L4448" s="194"/>
      <c r="M4448" s="195"/>
    </row>
    <row r="4449" spans="1:13" s="61" customFormat="1" customHeight="1">
      <c r="A4449"/>
      <c r="B4449"/>
      <c r="C4449"/>
      <c r="D4449"/>
      <c r="E4449"/>
      <c r="F4449" s="61"/>
      <c r="G4449" s="196" t="e">
        <f>VLOOKUP(D4449,sku归属!A:B,2,0)</f>
        <v>#N/A</v>
      </c>
      <c r="K4449" s="193"/>
      <c r="L4449" s="194"/>
      <c r="M4449" s="195"/>
    </row>
    <row r="4450" spans="1:13" s="61" customFormat="1" customHeight="1">
      <c r="A4450"/>
      <c r="B4450"/>
      <c r="C4450"/>
      <c r="D4450"/>
      <c r="E4450"/>
      <c r="F4450" s="61"/>
      <c r="G4450" s="196" t="e">
        <f>VLOOKUP(D4450,sku归属!A:B,2,0)</f>
        <v>#N/A</v>
      </c>
      <c r="K4450" s="193"/>
      <c r="L4450" s="194"/>
      <c r="M4450" s="195"/>
    </row>
    <row r="4451" spans="1:13" s="61" customFormat="1" customHeight="1">
      <c r="A4451"/>
      <c r="B4451"/>
      <c r="C4451"/>
      <c r="D4451"/>
      <c r="E4451"/>
      <c r="F4451" s="61"/>
      <c r="G4451" s="196" t="e">
        <f>VLOOKUP(D4451,sku归属!A:B,2,0)</f>
        <v>#N/A</v>
      </c>
      <c r="K4451" s="193"/>
      <c r="L4451" s="194"/>
      <c r="M4451" s="195"/>
    </row>
    <row r="4452" spans="1:13" s="61" customFormat="1" customHeight="1">
      <c r="A4452"/>
      <c r="B4452"/>
      <c r="C4452"/>
      <c r="D4452"/>
      <c r="E4452"/>
      <c r="F4452" s="61"/>
      <c r="G4452" s="196" t="e">
        <f>VLOOKUP(D4452,sku归属!A:B,2,0)</f>
        <v>#N/A</v>
      </c>
      <c r="K4452" s="193"/>
      <c r="L4452" s="194"/>
      <c r="M4452" s="195"/>
    </row>
    <row r="4453" spans="1:13" s="61" customFormat="1" customHeight="1">
      <c r="A4453"/>
      <c r="B4453"/>
      <c r="C4453"/>
      <c r="D4453"/>
      <c r="E4453"/>
      <c r="F4453" s="61"/>
      <c r="G4453" s="196" t="e">
        <f>VLOOKUP(D4453,sku归属!A:B,2,0)</f>
        <v>#N/A</v>
      </c>
      <c r="K4453" s="193"/>
      <c r="L4453" s="194"/>
      <c r="M4453" s="195"/>
    </row>
    <row r="4454" spans="1:13" s="61" customFormat="1" customHeight="1">
      <c r="A4454"/>
      <c r="B4454"/>
      <c r="C4454"/>
      <c r="D4454"/>
      <c r="E4454"/>
      <c r="F4454" s="61"/>
      <c r="G4454" s="196" t="e">
        <f>VLOOKUP(D4454,sku归属!A:B,2,0)</f>
        <v>#N/A</v>
      </c>
      <c r="K4454" s="193"/>
      <c r="L4454" s="194"/>
      <c r="M4454" s="195"/>
    </row>
    <row r="4455" spans="1:13" s="61" customFormat="1" customHeight="1">
      <c r="A4455"/>
      <c r="B4455"/>
      <c r="C4455"/>
      <c r="D4455"/>
      <c r="E4455"/>
      <c r="F4455" s="61"/>
      <c r="G4455" s="196" t="e">
        <f>VLOOKUP(D4455,sku归属!A:B,2,0)</f>
        <v>#N/A</v>
      </c>
      <c r="K4455" s="193"/>
      <c r="L4455" s="194"/>
      <c r="M4455" s="195"/>
    </row>
    <row r="4456" spans="1:13" s="61" customFormat="1" customHeight="1">
      <c r="A4456"/>
      <c r="B4456"/>
      <c r="C4456"/>
      <c r="D4456"/>
      <c r="E4456"/>
      <c r="F4456" s="61"/>
      <c r="G4456" s="196" t="e">
        <f>VLOOKUP(D4456,sku归属!A:B,2,0)</f>
        <v>#N/A</v>
      </c>
      <c r="K4456" s="193"/>
      <c r="L4456" s="194"/>
      <c r="M4456" s="195"/>
    </row>
    <row r="4457" spans="1:13" s="61" customFormat="1" customHeight="1">
      <c r="A4457"/>
      <c r="B4457"/>
      <c r="C4457"/>
      <c r="D4457"/>
      <c r="E4457"/>
      <c r="F4457" s="61"/>
      <c r="G4457" s="196" t="e">
        <f>VLOOKUP(D4457,sku归属!A:B,2,0)</f>
        <v>#N/A</v>
      </c>
      <c r="K4457" s="193"/>
      <c r="L4457" s="194"/>
      <c r="M4457" s="195"/>
    </row>
    <row r="4458" spans="1:13" s="61" customFormat="1" customHeight="1">
      <c r="A4458"/>
      <c r="B4458"/>
      <c r="C4458"/>
      <c r="D4458"/>
      <c r="E4458"/>
      <c r="F4458" s="61"/>
      <c r="G4458" s="196" t="e">
        <f>VLOOKUP(D4458,sku归属!A:B,2,0)</f>
        <v>#N/A</v>
      </c>
      <c r="K4458" s="193"/>
      <c r="L4458" s="194"/>
      <c r="M4458" s="195"/>
    </row>
    <row r="4459" spans="1:13" s="61" customFormat="1" customHeight="1">
      <c r="A4459"/>
      <c r="B4459"/>
      <c r="C4459"/>
      <c r="D4459"/>
      <c r="E4459"/>
      <c r="F4459" s="61"/>
      <c r="G4459" s="196" t="e">
        <f>VLOOKUP(D4459,sku归属!A:B,2,0)</f>
        <v>#N/A</v>
      </c>
      <c r="K4459" s="193"/>
      <c r="L4459" s="194"/>
      <c r="M4459" s="195"/>
    </row>
    <row r="4460" spans="1:13" s="61" customFormat="1" customHeight="1">
      <c r="A4460"/>
      <c r="B4460"/>
      <c r="C4460"/>
      <c r="D4460"/>
      <c r="E4460"/>
      <c r="F4460" s="61"/>
      <c r="G4460" s="196" t="e">
        <f>VLOOKUP(D4460,sku归属!A:B,2,0)</f>
        <v>#N/A</v>
      </c>
      <c r="K4460" s="193"/>
      <c r="L4460" s="194"/>
      <c r="M4460" s="195"/>
    </row>
    <row r="4461" spans="1:13" s="61" customFormat="1" customHeight="1">
      <c r="A4461"/>
      <c r="B4461"/>
      <c r="C4461"/>
      <c r="D4461"/>
      <c r="E4461"/>
      <c r="F4461" s="61"/>
      <c r="G4461" s="196" t="e">
        <f>VLOOKUP(D4461,sku归属!A:B,2,0)</f>
        <v>#N/A</v>
      </c>
      <c r="K4461" s="193"/>
      <c r="L4461" s="194"/>
      <c r="M4461" s="195"/>
    </row>
    <row r="4462" spans="1:13" s="61" customFormat="1" customHeight="1">
      <c r="A4462"/>
      <c r="B4462"/>
      <c r="C4462"/>
      <c r="D4462"/>
      <c r="E4462"/>
      <c r="F4462" s="61"/>
      <c r="G4462" s="196" t="e">
        <f>VLOOKUP(D4462,sku归属!A:B,2,0)</f>
        <v>#N/A</v>
      </c>
      <c r="K4462" s="193"/>
      <c r="L4462" s="194"/>
      <c r="M4462" s="195"/>
    </row>
    <row r="4463" spans="1:13" s="61" customFormat="1" customHeight="1">
      <c r="A4463"/>
      <c r="B4463"/>
      <c r="C4463"/>
      <c r="D4463"/>
      <c r="E4463"/>
      <c r="F4463" s="61"/>
      <c r="G4463" s="196" t="e">
        <f>VLOOKUP(D4463,sku归属!A:B,2,0)</f>
        <v>#N/A</v>
      </c>
      <c r="K4463" s="193"/>
      <c r="L4463" s="194"/>
      <c r="M4463" s="195"/>
    </row>
    <row r="4464" spans="1:13" s="61" customFormat="1" customHeight="1">
      <c r="A4464"/>
      <c r="B4464"/>
      <c r="C4464"/>
      <c r="D4464"/>
      <c r="E4464"/>
      <c r="F4464" s="61"/>
      <c r="G4464" s="196" t="e">
        <f>VLOOKUP(D4464,sku归属!A:B,2,0)</f>
        <v>#N/A</v>
      </c>
      <c r="K4464" s="193"/>
      <c r="L4464" s="194"/>
      <c r="M4464" s="195"/>
    </row>
    <row r="4465" spans="1:13" s="61" customFormat="1" customHeight="1">
      <c r="A4465"/>
      <c r="B4465"/>
      <c r="C4465"/>
      <c r="D4465"/>
      <c r="E4465"/>
      <c r="F4465" s="61"/>
      <c r="G4465" s="196" t="e">
        <f>VLOOKUP(D4465,sku归属!A:B,2,0)</f>
        <v>#N/A</v>
      </c>
      <c r="K4465" s="193"/>
      <c r="L4465" s="194"/>
      <c r="M4465" s="195"/>
    </row>
    <row r="4466" spans="1:13" s="61" customFormat="1" customHeight="1">
      <c r="A4466"/>
      <c r="B4466"/>
      <c r="C4466"/>
      <c r="D4466"/>
      <c r="E4466"/>
      <c r="F4466" s="61"/>
      <c r="G4466" s="196" t="e">
        <f>VLOOKUP(D4466,sku归属!A:B,2,0)</f>
        <v>#N/A</v>
      </c>
      <c r="K4466" s="193"/>
      <c r="L4466" s="194"/>
      <c r="M4466" s="195"/>
    </row>
    <row r="4467" spans="1:13" s="61" customFormat="1" customHeight="1">
      <c r="A4467"/>
      <c r="B4467"/>
      <c r="C4467"/>
      <c r="D4467"/>
      <c r="E4467"/>
      <c r="F4467" s="61"/>
      <c r="G4467" s="196" t="e">
        <f>VLOOKUP(D4467,sku归属!A:B,2,0)</f>
        <v>#N/A</v>
      </c>
      <c r="K4467" s="193"/>
      <c r="L4467" s="194"/>
      <c r="M4467" s="195"/>
    </row>
    <row r="4468" spans="1:13" s="61" customFormat="1" customHeight="1">
      <c r="A4468"/>
      <c r="B4468"/>
      <c r="C4468"/>
      <c r="D4468"/>
      <c r="E4468"/>
      <c r="F4468" s="61"/>
      <c r="G4468" s="196" t="e">
        <f>VLOOKUP(D4468,sku归属!A:B,2,0)</f>
        <v>#N/A</v>
      </c>
      <c r="K4468" s="193"/>
      <c r="L4468" s="194"/>
      <c r="M4468" s="195"/>
    </row>
    <row r="4469" spans="1:13" s="61" customFormat="1" customHeight="1">
      <c r="A4469"/>
      <c r="B4469"/>
      <c r="C4469"/>
      <c r="D4469"/>
      <c r="E4469"/>
      <c r="F4469" s="61"/>
      <c r="G4469" s="196" t="e">
        <f>VLOOKUP(D4469,sku归属!A:B,2,0)</f>
        <v>#N/A</v>
      </c>
      <c r="K4469" s="193"/>
      <c r="L4469" s="194"/>
      <c r="M4469" s="195"/>
    </row>
    <row r="4470" spans="1:13" s="61" customFormat="1" customHeight="1">
      <c r="A4470"/>
      <c r="B4470"/>
      <c r="C4470"/>
      <c r="D4470"/>
      <c r="E4470"/>
      <c r="F4470" s="61"/>
      <c r="G4470" s="196" t="e">
        <f>VLOOKUP(D4470,sku归属!A:B,2,0)</f>
        <v>#N/A</v>
      </c>
      <c r="K4470" s="193"/>
      <c r="L4470" s="194"/>
      <c r="M4470" s="195"/>
    </row>
    <row r="4471" spans="1:13" s="61" customFormat="1" customHeight="1">
      <c r="A4471"/>
      <c r="B4471"/>
      <c r="C4471"/>
      <c r="D4471"/>
      <c r="E4471"/>
      <c r="F4471" s="61"/>
      <c r="G4471" s="196" t="e">
        <f>VLOOKUP(D4471,sku归属!A:B,2,0)</f>
        <v>#N/A</v>
      </c>
      <c r="K4471" s="193"/>
      <c r="L4471" s="194"/>
      <c r="M4471" s="195"/>
    </row>
    <row r="4472" spans="1:13" s="61" customFormat="1" customHeight="1">
      <c r="A4472"/>
      <c r="B4472"/>
      <c r="C4472"/>
      <c r="D4472"/>
      <c r="E4472"/>
      <c r="F4472" s="61"/>
      <c r="G4472" s="196" t="e">
        <f>VLOOKUP(D4472,sku归属!A:B,2,0)</f>
        <v>#N/A</v>
      </c>
      <c r="K4472" s="193"/>
      <c r="L4472" s="194"/>
      <c r="M4472" s="195"/>
    </row>
    <row r="4473" spans="1:13" s="61" customFormat="1" customHeight="1">
      <c r="A4473"/>
      <c r="B4473"/>
      <c r="C4473"/>
      <c r="D4473"/>
      <c r="E4473"/>
      <c r="F4473" s="61"/>
      <c r="G4473" s="196" t="e">
        <f>VLOOKUP(D4473,sku归属!A:B,2,0)</f>
        <v>#N/A</v>
      </c>
      <c r="K4473" s="193"/>
      <c r="L4473" s="194"/>
      <c r="M4473" s="195"/>
    </row>
    <row r="4474" spans="1:13" s="61" customFormat="1" customHeight="1">
      <c r="A4474"/>
      <c r="B4474"/>
      <c r="C4474"/>
      <c r="D4474"/>
      <c r="E4474"/>
      <c r="F4474" s="61"/>
      <c r="G4474" s="196" t="e">
        <f>VLOOKUP(D4474,sku归属!A:B,2,0)</f>
        <v>#N/A</v>
      </c>
      <c r="K4474" s="193"/>
      <c r="L4474" s="194"/>
      <c r="M4474" s="195"/>
    </row>
    <row r="4475" spans="1:13" s="61" customFormat="1" customHeight="1">
      <c r="A4475"/>
      <c r="B4475"/>
      <c r="C4475"/>
      <c r="D4475"/>
      <c r="E4475"/>
      <c r="F4475" s="61"/>
      <c r="G4475" s="196" t="e">
        <f>VLOOKUP(D4475,sku归属!A:B,2,0)</f>
        <v>#N/A</v>
      </c>
      <c r="K4475" s="193"/>
      <c r="L4475" s="194"/>
      <c r="M4475" s="195"/>
    </row>
    <row r="4476" spans="1:13" s="61" customFormat="1" customHeight="1">
      <c r="A4476"/>
      <c r="B4476"/>
      <c r="C4476"/>
      <c r="D4476"/>
      <c r="E4476"/>
      <c r="F4476" s="61"/>
      <c r="G4476" s="196" t="e">
        <f>VLOOKUP(D4476,sku归属!A:B,2,0)</f>
        <v>#N/A</v>
      </c>
      <c r="K4476" s="193"/>
      <c r="L4476" s="194"/>
      <c r="M4476" s="195"/>
    </row>
    <row r="4477" spans="1:13" s="61" customFormat="1" customHeight="1">
      <c r="A4477"/>
      <c r="B4477"/>
      <c r="C4477"/>
      <c r="D4477"/>
      <c r="E4477"/>
      <c r="F4477" s="61"/>
      <c r="G4477" s="196" t="e">
        <f>VLOOKUP(D4477,sku归属!A:B,2,0)</f>
        <v>#N/A</v>
      </c>
      <c r="K4477" s="193"/>
      <c r="L4477" s="194"/>
      <c r="M4477" s="195"/>
    </row>
    <row r="4478" spans="1:13" s="61" customFormat="1" customHeight="1">
      <c r="A4478"/>
      <c r="B4478"/>
      <c r="C4478"/>
      <c r="D4478"/>
      <c r="E4478"/>
      <c r="F4478" s="61"/>
      <c r="G4478" s="196" t="e">
        <f>VLOOKUP(D4478,sku归属!A:B,2,0)</f>
        <v>#N/A</v>
      </c>
      <c r="K4478" s="193"/>
      <c r="L4478" s="194"/>
      <c r="M4478" s="195"/>
    </row>
    <row r="4479" spans="1:13" s="61" customFormat="1" customHeight="1">
      <c r="A4479"/>
      <c r="B4479"/>
      <c r="C4479"/>
      <c r="D4479"/>
      <c r="E4479"/>
      <c r="F4479" s="61"/>
      <c r="G4479" s="196" t="e">
        <f>VLOOKUP(D4479,sku归属!A:B,2,0)</f>
        <v>#N/A</v>
      </c>
      <c r="K4479" s="193"/>
      <c r="L4479" s="194"/>
      <c r="M4479" s="195"/>
    </row>
    <row r="4480" spans="1:13" s="61" customFormat="1" customHeight="1">
      <c r="A4480"/>
      <c r="B4480"/>
      <c r="C4480"/>
      <c r="D4480"/>
      <c r="E4480"/>
      <c r="F4480" s="61"/>
      <c r="G4480" s="196" t="e">
        <f>VLOOKUP(D4480,sku归属!A:B,2,0)</f>
        <v>#N/A</v>
      </c>
      <c r="K4480" s="193"/>
      <c r="L4480" s="194"/>
      <c r="M4480" s="195"/>
    </row>
    <row r="4481" spans="1:13" s="61" customFormat="1" customHeight="1">
      <c r="A4481"/>
      <c r="B4481"/>
      <c r="C4481"/>
      <c r="D4481"/>
      <c r="E4481"/>
      <c r="F4481" s="61"/>
      <c r="G4481" s="196" t="e">
        <f>VLOOKUP(D4481,sku归属!A:B,2,0)</f>
        <v>#N/A</v>
      </c>
      <c r="K4481" s="193"/>
      <c r="L4481" s="194"/>
      <c r="M4481" s="195"/>
    </row>
    <row r="4482" spans="1:13" s="61" customFormat="1" customHeight="1">
      <c r="A4482"/>
      <c r="B4482"/>
      <c r="C4482"/>
      <c r="D4482"/>
      <c r="E4482"/>
      <c r="F4482" s="61"/>
      <c r="G4482" s="196" t="e">
        <f>VLOOKUP(D4482,sku归属!A:B,2,0)</f>
        <v>#N/A</v>
      </c>
      <c r="K4482" s="193"/>
      <c r="L4482" s="194"/>
      <c r="M4482" s="195"/>
    </row>
    <row r="4483" spans="1:13" s="61" customFormat="1" customHeight="1">
      <c r="A4483"/>
      <c r="B4483"/>
      <c r="C4483"/>
      <c r="D4483"/>
      <c r="E4483"/>
      <c r="F4483" s="61"/>
      <c r="G4483" s="196" t="e">
        <f>VLOOKUP(D4483,sku归属!A:B,2,0)</f>
        <v>#N/A</v>
      </c>
      <c r="K4483" s="193"/>
      <c r="L4483" s="194"/>
      <c r="M4483" s="195"/>
    </row>
    <row r="4484" spans="1:13" s="61" customFormat="1" customHeight="1">
      <c r="A4484"/>
      <c r="B4484"/>
      <c r="C4484"/>
      <c r="D4484"/>
      <c r="E4484"/>
      <c r="F4484" s="61"/>
      <c r="G4484" s="196" t="e">
        <f>VLOOKUP(D4484,sku归属!A:B,2,0)</f>
        <v>#N/A</v>
      </c>
      <c r="K4484" s="193"/>
      <c r="L4484" s="194"/>
      <c r="M4484" s="195"/>
    </row>
    <row r="4485" spans="1:13" s="61" customFormat="1" customHeight="1">
      <c r="A4485"/>
      <c r="B4485"/>
      <c r="C4485"/>
      <c r="D4485"/>
      <c r="E4485"/>
      <c r="F4485" s="61"/>
      <c r="G4485" s="196" t="e">
        <f>VLOOKUP(D4485,sku归属!A:B,2,0)</f>
        <v>#N/A</v>
      </c>
      <c r="K4485" s="193"/>
      <c r="L4485" s="194"/>
      <c r="M4485" s="195"/>
    </row>
    <row r="4486" spans="1:13" s="61" customFormat="1" customHeight="1">
      <c r="A4486"/>
      <c r="B4486"/>
      <c r="C4486"/>
      <c r="D4486"/>
      <c r="E4486"/>
      <c r="F4486" s="61"/>
      <c r="G4486" s="196" t="e">
        <f>VLOOKUP(D4486,sku归属!A:B,2,0)</f>
        <v>#N/A</v>
      </c>
      <c r="K4486" s="193"/>
      <c r="L4486" s="194"/>
      <c r="M4486" s="195"/>
    </row>
    <row r="4487" spans="1:13" s="61" customFormat="1" customHeight="1">
      <c r="A4487"/>
      <c r="B4487"/>
      <c r="C4487"/>
      <c r="D4487"/>
      <c r="E4487"/>
      <c r="F4487" s="61"/>
      <c r="G4487" s="196" t="e">
        <f>VLOOKUP(D4487,sku归属!A:B,2,0)</f>
        <v>#N/A</v>
      </c>
      <c r="K4487" s="193"/>
      <c r="L4487" s="194"/>
      <c r="M4487" s="195"/>
    </row>
    <row r="4488" spans="1:13" s="61" customFormat="1" customHeight="1">
      <c r="A4488"/>
      <c r="B4488"/>
      <c r="C4488"/>
      <c r="D4488"/>
      <c r="E4488"/>
      <c r="F4488" s="61"/>
      <c r="G4488" s="196" t="e">
        <f>VLOOKUP(D4488,sku归属!A:B,2,0)</f>
        <v>#N/A</v>
      </c>
      <c r="K4488" s="193"/>
      <c r="L4488" s="194"/>
      <c r="M4488" s="195"/>
    </row>
    <row r="4489" spans="1:13" s="61" customFormat="1" customHeight="1">
      <c r="A4489"/>
      <c r="B4489"/>
      <c r="C4489"/>
      <c r="D4489"/>
      <c r="E4489"/>
      <c r="F4489" s="61"/>
      <c r="G4489" s="196" t="e">
        <f>VLOOKUP(D4489,sku归属!A:B,2,0)</f>
        <v>#N/A</v>
      </c>
      <c r="K4489" s="193"/>
      <c r="L4489" s="194"/>
      <c r="M4489" s="195"/>
    </row>
    <row r="4490" spans="1:13" s="61" customFormat="1" customHeight="1">
      <c r="A4490"/>
      <c r="B4490"/>
      <c r="C4490"/>
      <c r="D4490"/>
      <c r="E4490"/>
      <c r="F4490" s="61"/>
      <c r="G4490" s="196" t="e">
        <f>VLOOKUP(D4490,sku归属!A:B,2,0)</f>
        <v>#N/A</v>
      </c>
      <c r="K4490" s="193"/>
      <c r="L4490" s="194"/>
      <c r="M4490" s="195"/>
    </row>
    <row r="4491" spans="1:13" s="61" customFormat="1" customHeight="1">
      <c r="A4491"/>
      <c r="B4491"/>
      <c r="C4491"/>
      <c r="D4491"/>
      <c r="E4491"/>
      <c r="F4491" s="61"/>
      <c r="G4491" s="196" t="e">
        <f>VLOOKUP(D4491,sku归属!A:B,2,0)</f>
        <v>#N/A</v>
      </c>
      <c r="K4491" s="193"/>
      <c r="L4491" s="194"/>
      <c r="M4491" s="195"/>
    </row>
    <row r="4492" spans="1:13" s="61" customFormat="1" customHeight="1">
      <c r="A4492"/>
      <c r="B4492"/>
      <c r="C4492"/>
      <c r="D4492"/>
      <c r="E4492"/>
      <c r="F4492" s="61"/>
      <c r="G4492" s="196" t="e">
        <f>VLOOKUP(D4492,sku归属!A:B,2,0)</f>
        <v>#N/A</v>
      </c>
      <c r="K4492" s="193"/>
      <c r="L4492" s="194"/>
      <c r="M4492" s="195"/>
    </row>
    <row r="4493" spans="1:13" s="61" customFormat="1" customHeight="1">
      <c r="A4493"/>
      <c r="B4493"/>
      <c r="C4493"/>
      <c r="D4493"/>
      <c r="E4493"/>
      <c r="F4493" s="61"/>
      <c r="G4493" s="196" t="e">
        <f>VLOOKUP(D4493,sku归属!A:B,2,0)</f>
        <v>#N/A</v>
      </c>
      <c r="K4493" s="193"/>
      <c r="L4493" s="194"/>
      <c r="M4493" s="195"/>
    </row>
    <row r="4494" spans="1:13" s="61" customFormat="1" customHeight="1">
      <c r="A4494"/>
      <c r="B4494"/>
      <c r="C4494"/>
      <c r="D4494"/>
      <c r="E4494"/>
      <c r="F4494" s="61"/>
      <c r="G4494" s="196" t="e">
        <f>VLOOKUP(D4494,sku归属!A:B,2,0)</f>
        <v>#N/A</v>
      </c>
      <c r="K4494" s="193"/>
      <c r="L4494" s="194"/>
      <c r="M4494" s="195"/>
    </row>
    <row r="4495" spans="1:13" s="61" customFormat="1" customHeight="1">
      <c r="A4495"/>
      <c r="B4495"/>
      <c r="C4495"/>
      <c r="D4495"/>
      <c r="E4495"/>
      <c r="F4495" s="61"/>
      <c r="G4495" s="196" t="e">
        <f>VLOOKUP(D4495,sku归属!A:B,2,0)</f>
        <v>#N/A</v>
      </c>
      <c r="K4495" s="193"/>
      <c r="L4495" s="194"/>
      <c r="M4495" s="195"/>
    </row>
    <row r="4496" spans="1:13" s="61" customFormat="1" customHeight="1">
      <c r="A4496"/>
      <c r="B4496"/>
      <c r="C4496"/>
      <c r="D4496"/>
      <c r="E4496"/>
      <c r="F4496" s="61"/>
      <c r="G4496" s="196" t="e">
        <f>VLOOKUP(D4496,sku归属!A:B,2,0)</f>
        <v>#N/A</v>
      </c>
      <c r="K4496" s="193"/>
      <c r="L4496" s="194"/>
      <c r="M4496" s="195"/>
    </row>
    <row r="4497" spans="1:13" s="61" customFormat="1" customHeight="1">
      <c r="A4497"/>
      <c r="B4497"/>
      <c r="C4497"/>
      <c r="D4497"/>
      <c r="E4497"/>
      <c r="F4497" s="61"/>
      <c r="G4497" s="196" t="e">
        <f>VLOOKUP(D4497,sku归属!A:B,2,0)</f>
        <v>#N/A</v>
      </c>
      <c r="K4497" s="193"/>
      <c r="L4497" s="194"/>
      <c r="M4497" s="195"/>
    </row>
    <row r="4498" spans="1:13" s="61" customFormat="1" customHeight="1">
      <c r="A4498"/>
      <c r="B4498"/>
      <c r="C4498"/>
      <c r="D4498"/>
      <c r="E4498"/>
      <c r="F4498" s="61"/>
      <c r="G4498" s="196" t="e">
        <f>VLOOKUP(D4498,sku归属!A:B,2,0)</f>
        <v>#N/A</v>
      </c>
      <c r="K4498" s="193"/>
      <c r="L4498" s="194"/>
      <c r="M4498" s="195"/>
    </row>
    <row r="4499" spans="1:13" s="61" customFormat="1" customHeight="1">
      <c r="A4499"/>
      <c r="B4499"/>
      <c r="C4499"/>
      <c r="D4499"/>
      <c r="E4499"/>
      <c r="F4499" s="61"/>
      <c r="G4499" s="196" t="e">
        <f>VLOOKUP(D4499,sku归属!A:B,2,0)</f>
        <v>#N/A</v>
      </c>
      <c r="K4499" s="193"/>
      <c r="L4499" s="194"/>
      <c r="M4499" s="195"/>
    </row>
    <row r="4500" spans="1:13" s="61" customFormat="1" customHeight="1">
      <c r="A4500"/>
      <c r="B4500"/>
      <c r="C4500"/>
      <c r="D4500"/>
      <c r="E4500"/>
      <c r="F4500" s="61"/>
      <c r="G4500" s="196" t="e">
        <f>VLOOKUP(D4500,sku归属!A:B,2,0)</f>
        <v>#N/A</v>
      </c>
      <c r="K4500" s="193"/>
      <c r="L4500" s="194"/>
      <c r="M4500" s="195"/>
    </row>
    <row r="4501" spans="1:13" s="61" customFormat="1" customHeight="1">
      <c r="A4501"/>
      <c r="B4501"/>
      <c r="C4501"/>
      <c r="D4501"/>
      <c r="E4501"/>
      <c r="F4501" s="61"/>
      <c r="G4501" s="196" t="e">
        <f>VLOOKUP(D4501,sku归属!A:B,2,0)</f>
        <v>#N/A</v>
      </c>
      <c r="K4501" s="193"/>
      <c r="L4501" s="194"/>
      <c r="M4501" s="195"/>
    </row>
    <row r="4502" spans="1:13" s="61" customFormat="1" customHeight="1">
      <c r="A4502"/>
      <c r="B4502"/>
      <c r="C4502"/>
      <c r="D4502"/>
      <c r="E4502"/>
      <c r="F4502" s="61"/>
      <c r="G4502" s="196" t="e">
        <f>VLOOKUP(D4502,sku归属!A:B,2,0)</f>
        <v>#N/A</v>
      </c>
      <c r="K4502" s="193"/>
      <c r="L4502" s="194"/>
      <c r="M4502" s="195"/>
    </row>
    <row r="4503" spans="1:13" s="61" customFormat="1" customHeight="1">
      <c r="A4503"/>
      <c r="B4503"/>
      <c r="C4503"/>
      <c r="D4503"/>
      <c r="E4503"/>
      <c r="F4503" s="61"/>
      <c r="G4503" s="196" t="e">
        <f>VLOOKUP(D4503,sku归属!A:B,2,0)</f>
        <v>#N/A</v>
      </c>
      <c r="K4503" s="193"/>
      <c r="L4503" s="194"/>
      <c r="M4503" s="195"/>
    </row>
    <row r="4504" spans="1:13" s="61" customFormat="1" customHeight="1">
      <c r="A4504"/>
      <c r="B4504"/>
      <c r="C4504"/>
      <c r="D4504"/>
      <c r="E4504"/>
      <c r="F4504" s="61"/>
      <c r="G4504" s="196" t="e">
        <f>VLOOKUP(D4504,sku归属!A:B,2,0)</f>
        <v>#N/A</v>
      </c>
      <c r="K4504" s="193"/>
      <c r="L4504" s="194"/>
      <c r="M4504" s="195"/>
    </row>
    <row r="4505" spans="1:13" s="61" customFormat="1" customHeight="1">
      <c r="A4505"/>
      <c r="B4505"/>
      <c r="C4505"/>
      <c r="D4505"/>
      <c r="E4505"/>
      <c r="F4505" s="61"/>
      <c r="G4505" s="196" t="e">
        <f>VLOOKUP(D4505,sku归属!A:B,2,0)</f>
        <v>#N/A</v>
      </c>
      <c r="K4505" s="193"/>
      <c r="L4505" s="194"/>
      <c r="M4505" s="195"/>
    </row>
    <row r="4506" spans="1:13" s="61" customFormat="1" customHeight="1">
      <c r="A4506"/>
      <c r="B4506"/>
      <c r="C4506"/>
      <c r="D4506"/>
      <c r="E4506"/>
      <c r="F4506" s="61"/>
      <c r="G4506" s="196" t="e">
        <f>VLOOKUP(D4506,sku归属!A:B,2,0)</f>
        <v>#N/A</v>
      </c>
      <c r="K4506" s="193"/>
      <c r="L4506" s="194"/>
      <c r="M4506" s="195"/>
    </row>
    <row r="4507" spans="1:13" s="61" customFormat="1" customHeight="1">
      <c r="A4507"/>
      <c r="B4507"/>
      <c r="C4507"/>
      <c r="D4507"/>
      <c r="E4507"/>
      <c r="F4507" s="61"/>
      <c r="G4507" s="196" t="e">
        <f>VLOOKUP(D4507,sku归属!A:B,2,0)</f>
        <v>#N/A</v>
      </c>
      <c r="K4507" s="193"/>
      <c r="L4507" s="194"/>
      <c r="M4507" s="195"/>
    </row>
    <row r="4508" spans="1:13" s="61" customFormat="1" customHeight="1">
      <c r="A4508"/>
      <c r="B4508"/>
      <c r="C4508"/>
      <c r="D4508"/>
      <c r="E4508"/>
      <c r="F4508" s="61"/>
      <c r="G4508" s="196" t="e">
        <f>VLOOKUP(D4508,sku归属!A:B,2,0)</f>
        <v>#N/A</v>
      </c>
      <c r="K4508" s="193"/>
      <c r="L4508" s="194"/>
      <c r="M4508" s="195"/>
    </row>
    <row r="4509" spans="1:13" s="61" customFormat="1" customHeight="1">
      <c r="A4509"/>
      <c r="B4509"/>
      <c r="C4509"/>
      <c r="D4509"/>
      <c r="E4509"/>
      <c r="F4509" s="61"/>
      <c r="G4509" s="196" t="e">
        <f>VLOOKUP(D4509,sku归属!A:B,2,0)</f>
        <v>#N/A</v>
      </c>
      <c r="K4509" s="193"/>
      <c r="L4509" s="194"/>
      <c r="M4509" s="195"/>
    </row>
    <row r="4510" spans="1:13" s="61" customFormat="1" customHeight="1">
      <c r="A4510"/>
      <c r="B4510"/>
      <c r="C4510"/>
      <c r="D4510"/>
      <c r="E4510"/>
      <c r="F4510" s="61"/>
      <c r="G4510" s="196" t="e">
        <f>VLOOKUP(D4510,sku归属!A:B,2,0)</f>
        <v>#N/A</v>
      </c>
      <c r="K4510" s="193"/>
      <c r="L4510" s="194"/>
      <c r="M4510" s="195"/>
    </row>
    <row r="4511" spans="1:13" s="61" customFormat="1" customHeight="1">
      <c r="A4511"/>
      <c r="B4511"/>
      <c r="C4511"/>
      <c r="D4511"/>
      <c r="E4511"/>
      <c r="F4511" s="61"/>
      <c r="G4511" s="196" t="e">
        <f>VLOOKUP(D4511,sku归属!A:B,2,0)</f>
        <v>#N/A</v>
      </c>
      <c r="K4511" s="193"/>
      <c r="L4511" s="194"/>
      <c r="M4511" s="195"/>
    </row>
    <row r="4512" spans="1:13" s="61" customFormat="1" customHeight="1">
      <c r="A4512"/>
      <c r="B4512"/>
      <c r="C4512"/>
      <c r="D4512"/>
      <c r="E4512"/>
      <c r="F4512" s="61"/>
      <c r="G4512" s="196" t="e">
        <f>VLOOKUP(D4512,sku归属!A:B,2,0)</f>
        <v>#N/A</v>
      </c>
      <c r="K4512" s="193"/>
      <c r="L4512" s="194"/>
      <c r="M4512" s="195"/>
    </row>
    <row r="4513" spans="1:13" s="61" customFormat="1" customHeight="1">
      <c r="A4513"/>
      <c r="B4513"/>
      <c r="C4513"/>
      <c r="D4513"/>
      <c r="E4513"/>
      <c r="F4513" s="61"/>
      <c r="G4513" s="196" t="e">
        <f>VLOOKUP(D4513,sku归属!A:B,2,0)</f>
        <v>#N/A</v>
      </c>
      <c r="K4513" s="193"/>
      <c r="L4513" s="194"/>
      <c r="M4513" s="195"/>
    </row>
    <row r="4514" spans="1:13" s="61" customFormat="1" customHeight="1">
      <c r="A4514"/>
      <c r="B4514"/>
      <c r="C4514"/>
      <c r="D4514"/>
      <c r="E4514"/>
      <c r="F4514" s="61"/>
      <c r="G4514" s="196" t="e">
        <f>VLOOKUP(D4514,sku归属!A:B,2,0)</f>
        <v>#N/A</v>
      </c>
      <c r="K4514" s="193"/>
      <c r="L4514" s="194"/>
      <c r="M4514" s="195"/>
    </row>
    <row r="4515" spans="1:13" s="61" customFormat="1" customHeight="1">
      <c r="A4515"/>
      <c r="B4515"/>
      <c r="C4515"/>
      <c r="D4515"/>
      <c r="E4515"/>
      <c r="F4515" s="61"/>
      <c r="G4515" s="196" t="e">
        <f>VLOOKUP(D4515,sku归属!A:B,2,0)</f>
        <v>#N/A</v>
      </c>
      <c r="K4515" s="193"/>
      <c r="L4515" s="194"/>
      <c r="M4515" s="195"/>
    </row>
    <row r="4516" spans="1:13" s="61" customFormat="1" customHeight="1">
      <c r="A4516"/>
      <c r="B4516"/>
      <c r="C4516"/>
      <c r="D4516"/>
      <c r="E4516"/>
      <c r="F4516" s="61"/>
      <c r="G4516" s="196" t="e">
        <f>VLOOKUP(D4516,sku归属!A:B,2,0)</f>
        <v>#N/A</v>
      </c>
      <c r="K4516" s="193"/>
      <c r="L4516" s="194"/>
      <c r="M4516" s="195"/>
    </row>
    <row r="4517" spans="1:13" s="61" customFormat="1" customHeight="1">
      <c r="A4517"/>
      <c r="B4517"/>
      <c r="C4517"/>
      <c r="D4517"/>
      <c r="E4517"/>
      <c r="F4517" s="61"/>
      <c r="G4517" s="196" t="e">
        <f>VLOOKUP(D4517,sku归属!A:B,2,0)</f>
        <v>#N/A</v>
      </c>
      <c r="K4517" s="193"/>
      <c r="L4517" s="194"/>
      <c r="M4517" s="195"/>
    </row>
    <row r="4518" spans="1:13" s="61" customFormat="1" customHeight="1">
      <c r="A4518"/>
      <c r="B4518"/>
      <c r="C4518"/>
      <c r="D4518"/>
      <c r="E4518"/>
      <c r="F4518" s="61"/>
      <c r="G4518" s="196" t="e">
        <f>VLOOKUP(D4518,sku归属!A:B,2,0)</f>
        <v>#N/A</v>
      </c>
      <c r="K4518" s="193"/>
      <c r="L4518" s="194"/>
      <c r="M4518" s="195"/>
    </row>
    <row r="4519" spans="1:13" s="61" customFormat="1" customHeight="1">
      <c r="A4519"/>
      <c r="B4519"/>
      <c r="C4519"/>
      <c r="D4519"/>
      <c r="E4519"/>
      <c r="F4519" s="61"/>
      <c r="G4519" s="196" t="e">
        <f>VLOOKUP(D4519,sku归属!A:B,2,0)</f>
        <v>#N/A</v>
      </c>
      <c r="K4519" s="193"/>
      <c r="L4519" s="194"/>
      <c r="M4519" s="195"/>
    </row>
    <row r="4520" spans="1:13" s="61" customFormat="1" customHeight="1">
      <c r="A4520"/>
      <c r="B4520"/>
      <c r="C4520"/>
      <c r="D4520"/>
      <c r="E4520"/>
      <c r="F4520" s="61"/>
      <c r="G4520" s="196" t="e">
        <f>VLOOKUP(D4520,sku归属!A:B,2,0)</f>
        <v>#N/A</v>
      </c>
      <c r="K4520" s="193"/>
      <c r="L4520" s="194"/>
      <c r="M4520" s="195"/>
    </row>
    <row r="4521" spans="1:13" s="61" customFormat="1" customHeight="1">
      <c r="A4521"/>
      <c r="B4521"/>
      <c r="C4521"/>
      <c r="D4521"/>
      <c r="E4521"/>
      <c r="F4521" s="61"/>
      <c r="G4521" s="196" t="e">
        <f>VLOOKUP(D4521,sku归属!A:B,2,0)</f>
        <v>#N/A</v>
      </c>
      <c r="K4521" s="193"/>
      <c r="L4521" s="194"/>
      <c r="M4521" s="195"/>
    </row>
    <row r="4522" spans="1:13" s="61" customFormat="1" customHeight="1">
      <c r="A4522"/>
      <c r="B4522"/>
      <c r="C4522"/>
      <c r="D4522"/>
      <c r="E4522"/>
      <c r="F4522" s="61"/>
      <c r="G4522" s="196" t="e">
        <f>VLOOKUP(D4522,sku归属!A:B,2,0)</f>
        <v>#N/A</v>
      </c>
      <c r="K4522" s="193"/>
      <c r="L4522" s="194"/>
      <c r="M4522" s="195"/>
    </row>
    <row r="4523" spans="1:13" s="61" customFormat="1" customHeight="1">
      <c r="A4523"/>
      <c r="B4523"/>
      <c r="C4523"/>
      <c r="D4523"/>
      <c r="E4523"/>
      <c r="F4523" s="61"/>
      <c r="G4523" s="196" t="e">
        <f>VLOOKUP(D4523,sku归属!A:B,2,0)</f>
        <v>#N/A</v>
      </c>
      <c r="K4523" s="193"/>
      <c r="L4523" s="194"/>
      <c r="M4523" s="195"/>
    </row>
    <row r="4524" spans="1:13" s="61" customFormat="1" customHeight="1">
      <c r="A4524"/>
      <c r="B4524"/>
      <c r="C4524"/>
      <c r="D4524"/>
      <c r="E4524"/>
      <c r="F4524" s="61"/>
      <c r="G4524" s="196" t="e">
        <f>VLOOKUP(D4524,sku归属!A:B,2,0)</f>
        <v>#N/A</v>
      </c>
      <c r="K4524" s="193"/>
      <c r="L4524" s="194"/>
      <c r="M4524" s="195"/>
    </row>
    <row r="4525" spans="1:13" s="61" customFormat="1" customHeight="1">
      <c r="A4525"/>
      <c r="B4525"/>
      <c r="C4525"/>
      <c r="D4525"/>
      <c r="E4525"/>
      <c r="F4525" s="61"/>
      <c r="G4525" s="196" t="e">
        <f>VLOOKUP(D4525,sku归属!A:B,2,0)</f>
        <v>#N/A</v>
      </c>
      <c r="K4525" s="193"/>
      <c r="L4525" s="194"/>
      <c r="M4525" s="195"/>
    </row>
    <row r="4526" spans="1:13" s="61" customFormat="1" customHeight="1">
      <c r="A4526"/>
      <c r="B4526"/>
      <c r="C4526"/>
      <c r="D4526"/>
      <c r="E4526"/>
      <c r="F4526" s="61"/>
      <c r="G4526" s="196" t="e">
        <f>VLOOKUP(D4526,sku归属!A:B,2,0)</f>
        <v>#N/A</v>
      </c>
      <c r="K4526" s="193"/>
      <c r="L4526" s="194"/>
      <c r="M4526" s="195"/>
    </row>
    <row r="4527" spans="1:13" s="61" customFormat="1" customHeight="1">
      <c r="A4527"/>
      <c r="B4527"/>
      <c r="C4527"/>
      <c r="D4527"/>
      <c r="E4527"/>
      <c r="F4527" s="61"/>
      <c r="G4527" s="196" t="e">
        <f>VLOOKUP(D4527,sku归属!A:B,2,0)</f>
        <v>#N/A</v>
      </c>
      <c r="K4527" s="193"/>
      <c r="L4527" s="194"/>
      <c r="M4527" s="195"/>
    </row>
    <row r="4528" spans="1:13" s="61" customFormat="1" customHeight="1">
      <c r="A4528"/>
      <c r="B4528"/>
      <c r="C4528"/>
      <c r="D4528"/>
      <c r="E4528"/>
      <c r="F4528" s="61"/>
      <c r="G4528" s="196" t="e">
        <f>VLOOKUP(D4528,sku归属!A:B,2,0)</f>
        <v>#N/A</v>
      </c>
      <c r="K4528" s="193"/>
      <c r="L4528" s="194"/>
      <c r="M4528" s="195"/>
    </row>
    <row r="4529" spans="1:13" s="61" customFormat="1" customHeight="1">
      <c r="A4529"/>
      <c r="B4529"/>
      <c r="C4529"/>
      <c r="D4529"/>
      <c r="E4529"/>
      <c r="F4529" s="61"/>
      <c r="G4529" s="196" t="e">
        <f>VLOOKUP(D4529,sku归属!A:B,2,0)</f>
        <v>#N/A</v>
      </c>
      <c r="K4529" s="193"/>
      <c r="L4529" s="194"/>
      <c r="M4529" s="195"/>
    </row>
    <row r="4530" spans="1:13" s="61" customFormat="1" customHeight="1">
      <c r="A4530"/>
      <c r="B4530"/>
      <c r="C4530"/>
      <c r="D4530"/>
      <c r="E4530"/>
      <c r="F4530" s="61"/>
      <c r="G4530" s="196" t="e">
        <f>VLOOKUP(D4530,sku归属!A:B,2,0)</f>
        <v>#N/A</v>
      </c>
      <c r="K4530" s="193"/>
      <c r="L4530" s="194"/>
      <c r="M4530" s="195"/>
    </row>
    <row r="4531" spans="1:13" s="61" customFormat="1" customHeight="1">
      <c r="A4531"/>
      <c r="B4531"/>
      <c r="C4531"/>
      <c r="D4531"/>
      <c r="E4531"/>
      <c r="F4531" s="61"/>
      <c r="G4531" s="196" t="e">
        <f>VLOOKUP(D4531,sku归属!A:B,2,0)</f>
        <v>#N/A</v>
      </c>
      <c r="K4531" s="193"/>
      <c r="L4531" s="194"/>
      <c r="M4531" s="195"/>
    </row>
    <row r="4532" spans="1:13" s="61" customFormat="1" customHeight="1">
      <c r="A4532"/>
      <c r="B4532"/>
      <c r="C4532"/>
      <c r="D4532"/>
      <c r="E4532"/>
      <c r="F4532" s="61"/>
      <c r="G4532" s="196" t="e">
        <f>VLOOKUP(D4532,sku归属!A:B,2,0)</f>
        <v>#N/A</v>
      </c>
      <c r="K4532" s="193"/>
      <c r="L4532" s="194"/>
      <c r="M4532" s="195"/>
    </row>
    <row r="4533" spans="1:13" s="61" customFormat="1" customHeight="1">
      <c r="A4533"/>
      <c r="B4533"/>
      <c r="C4533"/>
      <c r="D4533"/>
      <c r="E4533"/>
      <c r="F4533" s="61"/>
      <c r="G4533" s="196" t="e">
        <f>VLOOKUP(D4533,sku归属!A:B,2,0)</f>
        <v>#N/A</v>
      </c>
      <c r="K4533" s="193"/>
      <c r="L4533" s="194"/>
      <c r="M4533" s="195"/>
    </row>
    <row r="4534" spans="1:13" s="61" customFormat="1" customHeight="1">
      <c r="A4534"/>
      <c r="B4534"/>
      <c r="C4534"/>
      <c r="D4534"/>
      <c r="E4534"/>
      <c r="F4534" s="61"/>
      <c r="G4534" s="196" t="e">
        <f>VLOOKUP(D4534,sku归属!A:B,2,0)</f>
        <v>#N/A</v>
      </c>
      <c r="K4534" s="193"/>
      <c r="L4534" s="194"/>
      <c r="M4534" s="195"/>
    </row>
    <row r="4535" spans="1:13" s="61" customFormat="1" customHeight="1">
      <c r="A4535"/>
      <c r="B4535"/>
      <c r="C4535"/>
      <c r="D4535"/>
      <c r="E4535"/>
      <c r="F4535" s="61"/>
      <c r="G4535" s="196" t="e">
        <f>VLOOKUP(D4535,sku归属!A:B,2,0)</f>
        <v>#N/A</v>
      </c>
      <c r="K4535" s="193"/>
      <c r="L4535" s="194"/>
      <c r="M4535" s="195"/>
    </row>
    <row r="4536" spans="1:13" s="61" customFormat="1" customHeight="1">
      <c r="A4536"/>
      <c r="B4536"/>
      <c r="C4536"/>
      <c r="D4536"/>
      <c r="E4536"/>
      <c r="F4536" s="61"/>
      <c r="G4536" s="196" t="e">
        <f>VLOOKUP(D4536,sku归属!A:B,2,0)</f>
        <v>#N/A</v>
      </c>
      <c r="K4536" s="193"/>
      <c r="L4536" s="194"/>
      <c r="M4536" s="195"/>
    </row>
    <row r="4537" spans="1:13" s="61" customFormat="1" customHeight="1">
      <c r="A4537"/>
      <c r="B4537"/>
      <c r="C4537"/>
      <c r="D4537"/>
      <c r="E4537"/>
      <c r="F4537" s="61"/>
      <c r="G4537" s="196" t="e">
        <f>VLOOKUP(D4537,sku归属!A:B,2,0)</f>
        <v>#N/A</v>
      </c>
      <c r="K4537" s="193"/>
      <c r="L4537" s="194"/>
      <c r="M4537" s="195"/>
    </row>
    <row r="4538" spans="1:13" s="61" customFormat="1" customHeight="1">
      <c r="A4538"/>
      <c r="B4538"/>
      <c r="C4538"/>
      <c r="D4538"/>
      <c r="E4538"/>
      <c r="F4538" s="61"/>
      <c r="G4538" s="196" t="e">
        <f>VLOOKUP(D4538,sku归属!A:B,2,0)</f>
        <v>#N/A</v>
      </c>
      <c r="K4538" s="193"/>
      <c r="L4538" s="194"/>
      <c r="M4538" s="195"/>
    </row>
    <row r="4539" spans="1:13" s="61" customFormat="1" customHeight="1">
      <c r="A4539"/>
      <c r="B4539"/>
      <c r="C4539"/>
      <c r="D4539"/>
      <c r="E4539"/>
      <c r="F4539" s="61"/>
      <c r="G4539" s="196" t="e">
        <f>VLOOKUP(D4539,sku归属!A:B,2,0)</f>
        <v>#N/A</v>
      </c>
      <c r="K4539" s="193"/>
      <c r="L4539" s="194"/>
      <c r="M4539" s="195"/>
    </row>
    <row r="4540" spans="1:13" s="61" customFormat="1" customHeight="1">
      <c r="A4540"/>
      <c r="B4540"/>
      <c r="C4540"/>
      <c r="D4540"/>
      <c r="E4540"/>
      <c r="F4540" s="61"/>
      <c r="G4540" s="196" t="e">
        <f>VLOOKUP(D4540,sku归属!A:B,2,0)</f>
        <v>#N/A</v>
      </c>
      <c r="K4540" s="193"/>
      <c r="L4540" s="194"/>
      <c r="M4540" s="195"/>
    </row>
    <row r="4541" spans="1:13" s="61" customFormat="1" customHeight="1">
      <c r="A4541"/>
      <c r="B4541"/>
      <c r="C4541"/>
      <c r="D4541"/>
      <c r="E4541"/>
      <c r="F4541" s="61"/>
      <c r="G4541" s="196" t="e">
        <f>VLOOKUP(D4541,sku归属!A:B,2,0)</f>
        <v>#N/A</v>
      </c>
      <c r="K4541" s="193"/>
      <c r="L4541" s="194"/>
      <c r="M4541" s="195"/>
    </row>
    <row r="4542" spans="1:13" s="61" customFormat="1" customHeight="1">
      <c r="A4542"/>
      <c r="B4542"/>
      <c r="C4542"/>
      <c r="D4542"/>
      <c r="E4542"/>
      <c r="F4542" s="61"/>
      <c r="G4542" s="196" t="e">
        <f>VLOOKUP(D4542,sku归属!A:B,2,0)</f>
        <v>#N/A</v>
      </c>
      <c r="K4542" s="193"/>
      <c r="L4542" s="194"/>
      <c r="M4542" s="195"/>
    </row>
    <row r="4543" spans="1:13" s="61" customFormat="1" customHeight="1">
      <c r="A4543"/>
      <c r="B4543"/>
      <c r="C4543"/>
      <c r="D4543"/>
      <c r="E4543"/>
      <c r="F4543" s="61"/>
      <c r="G4543" s="196" t="e">
        <f>VLOOKUP(D4543,sku归属!A:B,2,0)</f>
        <v>#N/A</v>
      </c>
      <c r="K4543" s="193"/>
      <c r="L4543" s="194"/>
      <c r="M4543" s="195"/>
    </row>
    <row r="4544" spans="1:13" s="61" customFormat="1" customHeight="1">
      <c r="A4544"/>
      <c r="B4544"/>
      <c r="C4544"/>
      <c r="D4544"/>
      <c r="E4544"/>
      <c r="F4544" s="61"/>
      <c r="G4544" s="196" t="e">
        <f>VLOOKUP(D4544,sku归属!A:B,2,0)</f>
        <v>#N/A</v>
      </c>
      <c r="K4544" s="193"/>
      <c r="L4544" s="194"/>
      <c r="M4544" s="195"/>
    </row>
    <row r="4545" spans="1:13" s="61" customFormat="1" customHeight="1">
      <c r="A4545"/>
      <c r="B4545"/>
      <c r="C4545"/>
      <c r="D4545"/>
      <c r="E4545"/>
      <c r="F4545" s="61"/>
      <c r="G4545" s="196" t="e">
        <f>VLOOKUP(D4545,sku归属!A:B,2,0)</f>
        <v>#N/A</v>
      </c>
      <c r="K4545" s="193"/>
      <c r="L4545" s="194"/>
      <c r="M4545" s="195"/>
    </row>
    <row r="4546" spans="1:13" s="61" customFormat="1" customHeight="1">
      <c r="A4546"/>
      <c r="B4546"/>
      <c r="C4546"/>
      <c r="D4546"/>
      <c r="E4546"/>
      <c r="F4546" s="61"/>
      <c r="G4546" s="196" t="e">
        <f>VLOOKUP(D4546,sku归属!A:B,2,0)</f>
        <v>#N/A</v>
      </c>
      <c r="K4546" s="193"/>
      <c r="L4546" s="194"/>
      <c r="M4546" s="195"/>
    </row>
    <row r="4547" spans="1:13" s="61" customFormat="1" customHeight="1">
      <c r="A4547"/>
      <c r="B4547"/>
      <c r="C4547"/>
      <c r="D4547"/>
      <c r="E4547"/>
      <c r="F4547" s="61"/>
      <c r="G4547" s="196" t="e">
        <f>VLOOKUP(D4547,sku归属!A:B,2,0)</f>
        <v>#N/A</v>
      </c>
      <c r="K4547" s="193"/>
      <c r="L4547" s="194"/>
      <c r="M4547" s="195"/>
    </row>
    <row r="4548" spans="1:13" s="61" customFormat="1" customHeight="1">
      <c r="A4548"/>
      <c r="B4548"/>
      <c r="C4548"/>
      <c r="D4548"/>
      <c r="E4548"/>
      <c r="F4548" s="61"/>
      <c r="G4548" s="196" t="e">
        <f>VLOOKUP(D4548,sku归属!A:B,2,0)</f>
        <v>#N/A</v>
      </c>
      <c r="K4548" s="193"/>
      <c r="L4548" s="194"/>
      <c r="M4548" s="195"/>
    </row>
    <row r="4549" spans="1:13" s="61" customFormat="1" customHeight="1">
      <c r="A4549"/>
      <c r="B4549"/>
      <c r="C4549"/>
      <c r="D4549"/>
      <c r="E4549"/>
      <c r="F4549" s="61"/>
      <c r="G4549" s="196" t="e">
        <f>VLOOKUP(D4549,sku归属!A:B,2,0)</f>
        <v>#N/A</v>
      </c>
      <c r="K4549" s="193"/>
      <c r="L4549" s="194"/>
      <c r="M4549" s="195"/>
    </row>
    <row r="4550" spans="1:13" s="61" customFormat="1" customHeight="1">
      <c r="A4550"/>
      <c r="B4550"/>
      <c r="C4550"/>
      <c r="D4550"/>
      <c r="E4550"/>
      <c r="F4550" s="61"/>
      <c r="G4550" s="196" t="e">
        <f>VLOOKUP(D4550,sku归属!A:B,2,0)</f>
        <v>#N/A</v>
      </c>
      <c r="K4550" s="193"/>
      <c r="L4550" s="194"/>
      <c r="M4550" s="195"/>
    </row>
    <row r="4551" spans="1:13" s="61" customFormat="1" customHeight="1">
      <c r="A4551"/>
      <c r="B4551"/>
      <c r="C4551"/>
      <c r="D4551"/>
      <c r="E4551"/>
      <c r="F4551" s="61"/>
      <c r="G4551" s="196" t="e">
        <f>VLOOKUP(D4551,sku归属!A:B,2,0)</f>
        <v>#N/A</v>
      </c>
      <c r="K4551" s="193"/>
      <c r="L4551" s="194"/>
      <c r="M4551" s="195"/>
    </row>
    <row r="4552" spans="1:13" s="61" customFormat="1" customHeight="1">
      <c r="A4552"/>
      <c r="B4552"/>
      <c r="C4552"/>
      <c r="D4552"/>
      <c r="E4552"/>
      <c r="F4552" s="61"/>
      <c r="G4552" s="196" t="e">
        <f>VLOOKUP(D4552,sku归属!A:B,2,0)</f>
        <v>#N/A</v>
      </c>
      <c r="K4552" s="193"/>
      <c r="L4552" s="194"/>
      <c r="M4552" s="195"/>
    </row>
    <row r="4553" spans="1:13" s="61" customFormat="1" customHeight="1">
      <c r="A4553"/>
      <c r="B4553"/>
      <c r="C4553"/>
      <c r="D4553"/>
      <c r="E4553"/>
      <c r="F4553" s="61"/>
      <c r="G4553" s="196" t="e">
        <f>VLOOKUP(D4553,sku归属!A:B,2,0)</f>
        <v>#N/A</v>
      </c>
      <c r="K4553" s="193"/>
      <c r="L4553" s="194"/>
      <c r="M4553" s="195"/>
    </row>
    <row r="4554" spans="1:13" s="61" customFormat="1" customHeight="1">
      <c r="A4554"/>
      <c r="B4554"/>
      <c r="C4554"/>
      <c r="D4554"/>
      <c r="E4554"/>
      <c r="F4554" s="61"/>
      <c r="G4554" s="196" t="e">
        <f>VLOOKUP(D4554,sku归属!A:B,2,0)</f>
        <v>#N/A</v>
      </c>
      <c r="K4554" s="193"/>
      <c r="L4554" s="194"/>
      <c r="M4554" s="195"/>
    </row>
    <row r="4555" spans="1:13" s="61" customFormat="1" customHeight="1">
      <c r="A4555"/>
      <c r="B4555"/>
      <c r="C4555"/>
      <c r="D4555"/>
      <c r="E4555"/>
      <c r="F4555" s="61"/>
      <c r="G4555" s="196" t="e">
        <f>VLOOKUP(D4555,sku归属!A:B,2,0)</f>
        <v>#N/A</v>
      </c>
      <c r="K4555" s="193"/>
      <c r="L4555" s="194"/>
      <c r="M4555" s="195"/>
    </row>
    <row r="4556" spans="1:13" s="61" customFormat="1" customHeight="1">
      <c r="A4556"/>
      <c r="B4556"/>
      <c r="C4556"/>
      <c r="D4556"/>
      <c r="E4556"/>
      <c r="F4556" s="61"/>
      <c r="G4556" s="196" t="e">
        <f>VLOOKUP(D4556,sku归属!A:B,2,0)</f>
        <v>#N/A</v>
      </c>
      <c r="K4556" s="193"/>
      <c r="L4556" s="194"/>
      <c r="M4556" s="195"/>
    </row>
    <row r="4557" spans="1:13" s="61" customFormat="1" customHeight="1">
      <c r="A4557"/>
      <c r="B4557"/>
      <c r="C4557"/>
      <c r="D4557"/>
      <c r="E4557"/>
      <c r="F4557" s="61"/>
      <c r="G4557" s="196" t="e">
        <f>VLOOKUP(D4557,sku归属!A:B,2,0)</f>
        <v>#N/A</v>
      </c>
      <c r="K4557" s="193"/>
      <c r="L4557" s="194"/>
      <c r="M4557" s="195"/>
    </row>
    <row r="4558" spans="1:13" s="61" customFormat="1" customHeight="1">
      <c r="A4558"/>
      <c r="B4558"/>
      <c r="C4558"/>
      <c r="D4558"/>
      <c r="E4558"/>
      <c r="F4558" s="61"/>
      <c r="G4558" s="196" t="e">
        <f>VLOOKUP(D4558,sku归属!A:B,2,0)</f>
        <v>#N/A</v>
      </c>
      <c r="K4558" s="193"/>
      <c r="L4558" s="194"/>
      <c r="M4558" s="195"/>
    </row>
    <row r="4559" spans="1:13" s="61" customFormat="1" customHeight="1">
      <c r="A4559"/>
      <c r="B4559"/>
      <c r="C4559"/>
      <c r="D4559"/>
      <c r="E4559"/>
      <c r="F4559" s="61"/>
      <c r="G4559" s="196" t="e">
        <f>VLOOKUP(D4559,sku归属!A:B,2,0)</f>
        <v>#N/A</v>
      </c>
      <c r="K4559" s="193"/>
      <c r="L4559" s="194"/>
      <c r="M4559" s="195"/>
    </row>
    <row r="4560" spans="1:13" s="61" customFormat="1" customHeight="1">
      <c r="A4560"/>
      <c r="B4560"/>
      <c r="C4560"/>
      <c r="D4560"/>
      <c r="E4560"/>
      <c r="F4560" s="61"/>
      <c r="G4560" s="196" t="e">
        <f>VLOOKUP(D4560,sku归属!A:B,2,0)</f>
        <v>#N/A</v>
      </c>
      <c r="K4560" s="193"/>
      <c r="L4560" s="194"/>
      <c r="M4560" s="195"/>
    </row>
    <row r="4561" spans="1:13" s="61" customFormat="1" customHeight="1">
      <c r="A4561"/>
      <c r="B4561"/>
      <c r="C4561"/>
      <c r="D4561"/>
      <c r="E4561"/>
      <c r="F4561" s="61"/>
      <c r="G4561" s="196" t="e">
        <f>VLOOKUP(D4561,sku归属!A:B,2,0)</f>
        <v>#N/A</v>
      </c>
      <c r="K4561" s="193"/>
      <c r="L4561" s="194"/>
      <c r="M4561" s="195"/>
    </row>
    <row r="4562" spans="1:13" s="61" customFormat="1" customHeight="1">
      <c r="A4562"/>
      <c r="B4562"/>
      <c r="C4562"/>
      <c r="D4562"/>
      <c r="E4562"/>
      <c r="F4562" s="61"/>
      <c r="G4562" s="196" t="e">
        <f>VLOOKUP(D4562,sku归属!A:B,2,0)</f>
        <v>#N/A</v>
      </c>
      <c r="K4562" s="193"/>
      <c r="L4562" s="194"/>
      <c r="M4562" s="195"/>
    </row>
    <row r="4563" spans="1:13" s="61" customFormat="1" customHeight="1">
      <c r="A4563"/>
      <c r="B4563"/>
      <c r="C4563"/>
      <c r="D4563"/>
      <c r="E4563"/>
      <c r="F4563" s="61"/>
      <c r="G4563" s="196" t="e">
        <f>VLOOKUP(D4563,sku归属!A:B,2,0)</f>
        <v>#N/A</v>
      </c>
      <c r="K4563" s="193"/>
      <c r="L4563" s="194"/>
      <c r="M4563" s="195"/>
    </row>
    <row r="4564" spans="1:13" s="61" customFormat="1" customHeight="1">
      <c r="A4564"/>
      <c r="B4564"/>
      <c r="C4564"/>
      <c r="D4564"/>
      <c r="E4564"/>
      <c r="F4564" s="61"/>
      <c r="G4564" s="196" t="e">
        <f>VLOOKUP(D4564,sku归属!A:B,2,0)</f>
        <v>#N/A</v>
      </c>
      <c r="K4564" s="193"/>
      <c r="L4564" s="194"/>
      <c r="M4564" s="195"/>
    </row>
    <row r="4565" spans="1:13" s="61" customFormat="1" customHeight="1">
      <c r="A4565"/>
      <c r="B4565"/>
      <c r="C4565"/>
      <c r="D4565"/>
      <c r="E4565"/>
      <c r="F4565" s="61"/>
      <c r="G4565" s="196" t="e">
        <f>VLOOKUP(D4565,sku归属!A:B,2,0)</f>
        <v>#N/A</v>
      </c>
      <c r="K4565" s="193"/>
      <c r="L4565" s="194"/>
      <c r="M4565" s="195"/>
    </row>
    <row r="4566" spans="1:13" s="61" customFormat="1" customHeight="1">
      <c r="A4566"/>
      <c r="B4566"/>
      <c r="C4566"/>
      <c r="D4566"/>
      <c r="E4566"/>
      <c r="F4566" s="61"/>
      <c r="G4566" s="196" t="e">
        <f>VLOOKUP(D4566,sku归属!A:B,2,0)</f>
        <v>#N/A</v>
      </c>
      <c r="K4566" s="193"/>
      <c r="L4566" s="194"/>
      <c r="M4566" s="195"/>
    </row>
    <row r="4567" spans="1:13" s="61" customFormat="1" customHeight="1">
      <c r="A4567"/>
      <c r="B4567"/>
      <c r="C4567"/>
      <c r="D4567"/>
      <c r="E4567"/>
      <c r="F4567" s="61"/>
      <c r="G4567" s="196" t="e">
        <f>VLOOKUP(D4567,sku归属!A:B,2,0)</f>
        <v>#N/A</v>
      </c>
      <c r="K4567" s="193"/>
      <c r="L4567" s="194"/>
      <c r="M4567" s="195"/>
    </row>
    <row r="4568" spans="1:13" s="61" customFormat="1" customHeight="1">
      <c r="A4568"/>
      <c r="B4568"/>
      <c r="C4568"/>
      <c r="D4568"/>
      <c r="E4568"/>
      <c r="F4568" s="61"/>
      <c r="G4568" s="196" t="e">
        <f>VLOOKUP(D4568,sku归属!A:B,2,0)</f>
        <v>#N/A</v>
      </c>
      <c r="K4568" s="193"/>
      <c r="L4568" s="194"/>
      <c r="M4568" s="195"/>
    </row>
    <row r="4569" spans="1:13" s="61" customFormat="1" customHeight="1">
      <c r="A4569"/>
      <c r="B4569"/>
      <c r="C4569"/>
      <c r="D4569"/>
      <c r="E4569"/>
      <c r="F4569" s="61"/>
      <c r="G4569" s="196" t="e">
        <f>VLOOKUP(D4569,sku归属!A:B,2,0)</f>
        <v>#N/A</v>
      </c>
      <c r="K4569" s="193"/>
      <c r="L4569" s="194"/>
      <c r="M4569" s="195"/>
    </row>
    <row r="4570" spans="1:13" s="61" customFormat="1" customHeight="1">
      <c r="A4570"/>
      <c r="B4570"/>
      <c r="C4570"/>
      <c r="D4570"/>
      <c r="E4570"/>
      <c r="F4570" s="61"/>
      <c r="G4570" s="196" t="e">
        <f>VLOOKUP(D4570,sku归属!A:B,2,0)</f>
        <v>#N/A</v>
      </c>
      <c r="K4570" s="193"/>
      <c r="L4570" s="194"/>
      <c r="M4570" s="195"/>
    </row>
    <row r="4571" spans="1:13" s="61" customFormat="1" customHeight="1">
      <c r="A4571"/>
      <c r="B4571"/>
      <c r="C4571"/>
      <c r="D4571"/>
      <c r="E4571"/>
      <c r="F4571" s="61"/>
      <c r="G4571" s="196" t="e">
        <f>VLOOKUP(D4571,sku归属!A:B,2,0)</f>
        <v>#N/A</v>
      </c>
      <c r="K4571" s="193"/>
      <c r="L4571" s="194"/>
      <c r="M4571" s="195"/>
    </row>
    <row r="4572" spans="1:13" s="61" customFormat="1" customHeight="1">
      <c r="A4572"/>
      <c r="B4572"/>
      <c r="C4572"/>
      <c r="D4572"/>
      <c r="E4572"/>
      <c r="F4572" s="61"/>
      <c r="G4572" s="196" t="e">
        <f>VLOOKUP(D4572,sku归属!A:B,2,0)</f>
        <v>#N/A</v>
      </c>
      <c r="K4572" s="193"/>
      <c r="L4572" s="194"/>
      <c r="M4572" s="195"/>
    </row>
    <row r="4573" spans="1:13" s="61" customFormat="1" customHeight="1">
      <c r="A4573"/>
      <c r="B4573"/>
      <c r="C4573"/>
      <c r="D4573"/>
      <c r="E4573"/>
      <c r="F4573" s="61"/>
      <c r="G4573" s="196" t="e">
        <f>VLOOKUP(D4573,sku归属!A:B,2,0)</f>
        <v>#N/A</v>
      </c>
      <c r="K4573" s="193"/>
      <c r="L4573" s="194"/>
      <c r="M4573" s="195"/>
    </row>
    <row r="4574" spans="1:13" s="61" customFormat="1" customHeight="1">
      <c r="A4574"/>
      <c r="B4574"/>
      <c r="C4574"/>
      <c r="D4574"/>
      <c r="E4574"/>
      <c r="F4574" s="61"/>
      <c r="G4574" s="196" t="e">
        <f>VLOOKUP(D4574,sku归属!A:B,2,0)</f>
        <v>#N/A</v>
      </c>
      <c r="K4574" s="193"/>
      <c r="L4574" s="194"/>
      <c r="M4574" s="195"/>
    </row>
    <row r="4575" spans="1:13" s="61" customFormat="1" customHeight="1">
      <c r="A4575"/>
      <c r="B4575"/>
      <c r="C4575"/>
      <c r="D4575"/>
      <c r="E4575"/>
      <c r="F4575" s="61"/>
      <c r="G4575" s="196" t="e">
        <f>VLOOKUP(D4575,sku归属!A:B,2,0)</f>
        <v>#N/A</v>
      </c>
      <c r="K4575" s="193"/>
      <c r="L4575" s="194"/>
      <c r="M4575" s="195"/>
    </row>
    <row r="4576" spans="1:13" s="61" customFormat="1" customHeight="1">
      <c r="A4576"/>
      <c r="B4576"/>
      <c r="C4576"/>
      <c r="D4576"/>
      <c r="E4576"/>
      <c r="F4576" s="61"/>
      <c r="G4576" s="196" t="e">
        <f>VLOOKUP(D4576,sku归属!A:B,2,0)</f>
        <v>#N/A</v>
      </c>
      <c r="K4576" s="193"/>
      <c r="L4576" s="194"/>
      <c r="M4576" s="195"/>
    </row>
    <row r="4577" spans="1:13" s="61" customFormat="1" customHeight="1">
      <c r="A4577"/>
      <c r="B4577"/>
      <c r="C4577"/>
      <c r="D4577"/>
      <c r="E4577"/>
      <c r="F4577" s="61"/>
      <c r="G4577" s="196" t="e">
        <f>VLOOKUP(D4577,sku归属!A:B,2,0)</f>
        <v>#N/A</v>
      </c>
      <c r="K4577" s="193"/>
      <c r="L4577" s="194"/>
      <c r="M4577" s="195"/>
    </row>
    <row r="4578" spans="1:13" s="61" customFormat="1" customHeight="1">
      <c r="A4578"/>
      <c r="B4578"/>
      <c r="C4578"/>
      <c r="D4578"/>
      <c r="E4578"/>
      <c r="F4578" s="61"/>
      <c r="G4578" s="196" t="e">
        <f>VLOOKUP(D4578,sku归属!A:B,2,0)</f>
        <v>#N/A</v>
      </c>
      <c r="K4578" s="193"/>
      <c r="L4578" s="194"/>
      <c r="M4578" s="195"/>
    </row>
    <row r="4579" spans="1:13" s="61" customFormat="1" customHeight="1">
      <c r="A4579"/>
      <c r="B4579"/>
      <c r="C4579"/>
      <c r="D4579"/>
      <c r="E4579"/>
      <c r="F4579" s="61"/>
      <c r="G4579" s="196" t="e">
        <f>VLOOKUP(D4579,sku归属!A:B,2,0)</f>
        <v>#N/A</v>
      </c>
      <c r="K4579" s="193"/>
      <c r="L4579" s="194"/>
      <c r="M4579" s="195"/>
    </row>
    <row r="4580" spans="1:13" s="61" customFormat="1" customHeight="1">
      <c r="A4580"/>
      <c r="B4580"/>
      <c r="C4580"/>
      <c r="D4580"/>
      <c r="E4580"/>
      <c r="F4580" s="61"/>
      <c r="G4580" s="196" t="e">
        <f>VLOOKUP(D4580,sku归属!A:B,2,0)</f>
        <v>#N/A</v>
      </c>
      <c r="K4580" s="193"/>
      <c r="L4580" s="194"/>
      <c r="M4580" s="195"/>
    </row>
    <row r="4581" spans="1:13" s="61" customFormat="1" customHeight="1">
      <c r="A4581"/>
      <c r="B4581"/>
      <c r="C4581"/>
      <c r="D4581"/>
      <c r="E4581"/>
      <c r="F4581" s="61"/>
      <c r="G4581" s="196" t="e">
        <f>VLOOKUP(D4581,sku归属!A:B,2,0)</f>
        <v>#N/A</v>
      </c>
      <c r="K4581" s="193"/>
      <c r="L4581" s="194"/>
      <c r="M4581" s="195"/>
    </row>
    <row r="4582" spans="1:13" s="61" customFormat="1" customHeight="1">
      <c r="A4582"/>
      <c r="B4582"/>
      <c r="C4582"/>
      <c r="D4582"/>
      <c r="E4582"/>
      <c r="F4582" s="61"/>
      <c r="G4582" s="196" t="e">
        <f>VLOOKUP(D4582,sku归属!A:B,2,0)</f>
        <v>#N/A</v>
      </c>
      <c r="K4582" s="193"/>
      <c r="L4582" s="194"/>
      <c r="M4582" s="195"/>
    </row>
    <row r="4583" spans="1:13" s="61" customFormat="1" customHeight="1">
      <c r="A4583"/>
      <c r="B4583"/>
      <c r="C4583"/>
      <c r="D4583"/>
      <c r="E4583"/>
      <c r="F4583" s="61"/>
      <c r="G4583" s="196" t="e">
        <f>VLOOKUP(D4583,sku归属!A:B,2,0)</f>
        <v>#N/A</v>
      </c>
      <c r="K4583" s="193"/>
      <c r="L4583" s="194"/>
      <c r="M4583" s="195"/>
    </row>
    <row r="4584" spans="1:13" s="61" customFormat="1" customHeight="1">
      <c r="A4584"/>
      <c r="B4584"/>
      <c r="C4584"/>
      <c r="D4584"/>
      <c r="E4584"/>
      <c r="F4584" s="61"/>
      <c r="G4584" s="196" t="e">
        <f>VLOOKUP(D4584,sku归属!A:B,2,0)</f>
        <v>#N/A</v>
      </c>
      <c r="K4584" s="193"/>
      <c r="L4584" s="194"/>
      <c r="M4584" s="195"/>
    </row>
    <row r="4585" spans="1:13" s="61" customFormat="1" customHeight="1">
      <c r="A4585"/>
      <c r="B4585"/>
      <c r="C4585"/>
      <c r="D4585"/>
      <c r="E4585"/>
      <c r="F4585" s="61"/>
      <c r="G4585" s="196" t="e">
        <f>VLOOKUP(D4585,sku归属!A:B,2,0)</f>
        <v>#N/A</v>
      </c>
      <c r="K4585" s="193"/>
      <c r="L4585" s="194"/>
      <c r="M4585" s="195"/>
    </row>
    <row r="4586" spans="1:13" s="61" customFormat="1" customHeight="1">
      <c r="A4586"/>
      <c r="B4586"/>
      <c r="C4586"/>
      <c r="D4586"/>
      <c r="E4586"/>
      <c r="F4586" s="61"/>
      <c r="G4586" s="196" t="e">
        <f>VLOOKUP(D4586,sku归属!A:B,2,0)</f>
        <v>#N/A</v>
      </c>
      <c r="K4586" s="193"/>
      <c r="L4586" s="194"/>
      <c r="M4586" s="195"/>
    </row>
    <row r="4587" spans="1:13" s="61" customFormat="1" customHeight="1">
      <c r="A4587"/>
      <c r="B4587"/>
      <c r="C4587"/>
      <c r="D4587"/>
      <c r="E4587"/>
      <c r="F4587" s="61"/>
      <c r="G4587" s="196" t="e">
        <f>VLOOKUP(D4587,sku归属!A:B,2,0)</f>
        <v>#N/A</v>
      </c>
      <c r="K4587" s="193"/>
      <c r="L4587" s="194"/>
      <c r="M4587" s="195"/>
    </row>
    <row r="4588" spans="1:13" s="61" customFormat="1" customHeight="1">
      <c r="A4588"/>
      <c r="B4588"/>
      <c r="C4588"/>
      <c r="D4588"/>
      <c r="E4588"/>
      <c r="F4588" s="61"/>
      <c r="G4588" s="196" t="e">
        <f>VLOOKUP(D4588,sku归属!A:B,2,0)</f>
        <v>#N/A</v>
      </c>
      <c r="K4588" s="193"/>
      <c r="L4588" s="194"/>
      <c r="M4588" s="195"/>
    </row>
    <row r="4589" spans="1:13" s="61" customFormat="1" customHeight="1">
      <c r="A4589"/>
      <c r="B4589"/>
      <c r="C4589"/>
      <c r="D4589"/>
      <c r="E4589"/>
      <c r="F4589" s="61"/>
      <c r="G4589" s="196" t="e">
        <f>VLOOKUP(D4589,sku归属!A:B,2,0)</f>
        <v>#N/A</v>
      </c>
      <c r="K4589" s="193"/>
      <c r="L4589" s="194"/>
      <c r="M4589" s="195"/>
    </row>
    <row r="4590" spans="1:13" s="61" customFormat="1" customHeight="1">
      <c r="A4590"/>
      <c r="B4590"/>
      <c r="C4590"/>
      <c r="D4590"/>
      <c r="E4590"/>
      <c r="F4590" s="61"/>
      <c r="G4590" s="196" t="e">
        <f>VLOOKUP(D4590,sku归属!A:B,2,0)</f>
        <v>#N/A</v>
      </c>
      <c r="K4590" s="193"/>
      <c r="L4590" s="194"/>
      <c r="M4590" s="195"/>
    </row>
    <row r="4591" spans="1:13" s="61" customFormat="1" customHeight="1">
      <c r="A4591"/>
      <c r="B4591"/>
      <c r="C4591"/>
      <c r="D4591"/>
      <c r="E4591"/>
      <c r="F4591" s="61"/>
      <c r="G4591" s="196" t="e">
        <f>VLOOKUP(D4591,sku归属!A:B,2,0)</f>
        <v>#N/A</v>
      </c>
      <c r="K4591" s="193"/>
      <c r="L4591" s="194"/>
      <c r="M4591" s="195"/>
    </row>
    <row r="4592" spans="1:13" s="61" customFormat="1" customHeight="1">
      <c r="A4592"/>
      <c r="B4592"/>
      <c r="C4592"/>
      <c r="D4592"/>
      <c r="E4592"/>
      <c r="F4592" s="61"/>
      <c r="G4592" s="196" t="e">
        <f>VLOOKUP(D4592,sku归属!A:B,2,0)</f>
        <v>#N/A</v>
      </c>
      <c r="K4592" s="193"/>
      <c r="L4592" s="194"/>
      <c r="M4592" s="195"/>
    </row>
    <row r="4593" spans="1:13" s="61" customFormat="1" customHeight="1">
      <c r="A4593"/>
      <c r="B4593"/>
      <c r="C4593"/>
      <c r="D4593"/>
      <c r="E4593"/>
      <c r="F4593" s="61"/>
      <c r="G4593" s="196" t="e">
        <f>VLOOKUP(D4593,sku归属!A:B,2,0)</f>
        <v>#N/A</v>
      </c>
      <c r="K4593" s="193"/>
      <c r="L4593" s="194"/>
      <c r="M4593" s="195"/>
    </row>
    <row r="4594" spans="1:13" s="61" customFormat="1" customHeight="1">
      <c r="A4594"/>
      <c r="B4594"/>
      <c r="C4594"/>
      <c r="D4594"/>
      <c r="E4594"/>
      <c r="F4594" s="61"/>
      <c r="G4594" s="196" t="e">
        <f>VLOOKUP(D4594,sku归属!A:B,2,0)</f>
        <v>#N/A</v>
      </c>
      <c r="K4594" s="193"/>
      <c r="L4594" s="194"/>
      <c r="M4594" s="195"/>
    </row>
    <row r="4595" spans="1:13" s="61" customFormat="1" customHeight="1">
      <c r="A4595"/>
      <c r="B4595"/>
      <c r="C4595"/>
      <c r="D4595"/>
      <c r="E4595"/>
      <c r="F4595" s="61"/>
      <c r="G4595" s="196" t="e">
        <f>VLOOKUP(D4595,sku归属!A:B,2,0)</f>
        <v>#N/A</v>
      </c>
      <c r="K4595" s="193"/>
      <c r="L4595" s="194"/>
      <c r="M4595" s="195"/>
    </row>
    <row r="4596" spans="1:13" s="61" customFormat="1" customHeight="1">
      <c r="A4596"/>
      <c r="B4596"/>
      <c r="C4596"/>
      <c r="D4596"/>
      <c r="E4596"/>
      <c r="F4596" s="61"/>
      <c r="G4596" s="196" t="e">
        <f>VLOOKUP(D4596,sku归属!A:B,2,0)</f>
        <v>#N/A</v>
      </c>
      <c r="K4596" s="193"/>
      <c r="L4596" s="194"/>
      <c r="M4596" s="195"/>
    </row>
    <row r="4597" spans="1:13" s="61" customFormat="1" customHeight="1">
      <c r="A4597"/>
      <c r="B4597"/>
      <c r="C4597"/>
      <c r="D4597"/>
      <c r="E4597"/>
      <c r="F4597" s="61"/>
      <c r="G4597" s="196" t="e">
        <f>VLOOKUP(D4597,sku归属!A:B,2,0)</f>
        <v>#N/A</v>
      </c>
      <c r="K4597" s="193"/>
      <c r="L4597" s="194"/>
      <c r="M4597" s="195"/>
    </row>
    <row r="4598" spans="1:13" s="61" customFormat="1" customHeight="1">
      <c r="A4598"/>
      <c r="B4598"/>
      <c r="C4598"/>
      <c r="D4598"/>
      <c r="E4598"/>
      <c r="F4598" s="61"/>
      <c r="G4598" s="196" t="e">
        <f>VLOOKUP(D4598,sku归属!A:B,2,0)</f>
        <v>#N/A</v>
      </c>
      <c r="K4598" s="193"/>
      <c r="L4598" s="194"/>
      <c r="M4598" s="195"/>
    </row>
    <row r="4599" spans="1:13" s="61" customFormat="1" customHeight="1">
      <c r="A4599"/>
      <c r="B4599"/>
      <c r="C4599"/>
      <c r="D4599"/>
      <c r="E4599"/>
      <c r="F4599" s="61"/>
      <c r="G4599" s="196" t="e">
        <f>VLOOKUP(D4599,sku归属!A:B,2,0)</f>
        <v>#N/A</v>
      </c>
      <c r="K4599" s="193"/>
      <c r="L4599" s="194"/>
      <c r="M4599" s="195"/>
    </row>
    <row r="4600" spans="1:13" s="61" customFormat="1" customHeight="1">
      <c r="A4600"/>
      <c r="B4600"/>
      <c r="C4600"/>
      <c r="D4600"/>
      <c r="E4600"/>
      <c r="F4600" s="61"/>
      <c r="G4600" s="196" t="e">
        <f>VLOOKUP(D4600,sku归属!A:B,2,0)</f>
        <v>#N/A</v>
      </c>
      <c r="K4600" s="193"/>
      <c r="L4600" s="194"/>
      <c r="M4600" s="195"/>
    </row>
    <row r="4601" spans="1:13" s="61" customFormat="1" customHeight="1">
      <c r="A4601"/>
      <c r="B4601"/>
      <c r="C4601"/>
      <c r="D4601"/>
      <c r="E4601"/>
      <c r="F4601" s="61"/>
      <c r="G4601" s="196" t="e">
        <f>VLOOKUP(D4601,sku归属!A:B,2,0)</f>
        <v>#N/A</v>
      </c>
      <c r="K4601" s="193"/>
      <c r="L4601" s="194"/>
      <c r="M4601" s="195"/>
    </row>
    <row r="4602" spans="1:13" s="61" customFormat="1" customHeight="1">
      <c r="A4602"/>
      <c r="B4602"/>
      <c r="C4602"/>
      <c r="D4602"/>
      <c r="E4602"/>
      <c r="F4602" s="61"/>
      <c r="G4602" s="196" t="e">
        <f>VLOOKUP(D4602,sku归属!A:B,2,0)</f>
        <v>#N/A</v>
      </c>
      <c r="K4602" s="193"/>
      <c r="L4602" s="194"/>
      <c r="M4602" s="195"/>
    </row>
    <row r="4603" spans="1:13" s="61" customFormat="1" customHeight="1">
      <c r="A4603"/>
      <c r="B4603"/>
      <c r="C4603"/>
      <c r="D4603"/>
      <c r="E4603"/>
      <c r="F4603" s="61"/>
      <c r="G4603" s="196" t="e">
        <f>VLOOKUP(D4603,sku归属!A:B,2,0)</f>
        <v>#N/A</v>
      </c>
      <c r="K4603" s="193"/>
      <c r="L4603" s="194"/>
      <c r="M4603" s="195"/>
    </row>
    <row r="4604" spans="1:13" s="61" customFormat="1" customHeight="1">
      <c r="A4604"/>
      <c r="B4604"/>
      <c r="C4604"/>
      <c r="D4604"/>
      <c r="E4604"/>
      <c r="F4604" s="61"/>
      <c r="G4604" s="196" t="e">
        <f>VLOOKUP(D4604,sku归属!A:B,2,0)</f>
        <v>#N/A</v>
      </c>
      <c r="K4604" s="193"/>
      <c r="L4604" s="194"/>
      <c r="M4604" s="195"/>
    </row>
    <row r="4605" spans="1:13" s="61" customFormat="1" customHeight="1">
      <c r="A4605"/>
      <c r="B4605"/>
      <c r="C4605"/>
      <c r="D4605"/>
      <c r="E4605"/>
      <c r="F4605" s="61"/>
      <c r="G4605" s="196" t="e">
        <f>VLOOKUP(D4605,sku归属!A:B,2,0)</f>
        <v>#N/A</v>
      </c>
      <c r="K4605" s="193"/>
      <c r="L4605" s="194"/>
      <c r="M4605" s="195"/>
    </row>
    <row r="4606" spans="1:13" s="61" customFormat="1" customHeight="1">
      <c r="A4606"/>
      <c r="B4606"/>
      <c r="C4606"/>
      <c r="D4606"/>
      <c r="E4606"/>
      <c r="F4606" s="61"/>
      <c r="G4606" s="196" t="e">
        <f>VLOOKUP(D4606,sku归属!A:B,2,0)</f>
        <v>#N/A</v>
      </c>
      <c r="K4606" s="193"/>
      <c r="L4606" s="194"/>
      <c r="M4606" s="195"/>
    </row>
    <row r="4607" spans="1:13" s="61" customFormat="1" customHeight="1">
      <c r="A4607"/>
      <c r="B4607"/>
      <c r="C4607"/>
      <c r="D4607"/>
      <c r="E4607"/>
      <c r="F4607" s="61"/>
      <c r="G4607" s="196" t="e">
        <f>VLOOKUP(D4607,sku归属!A:B,2,0)</f>
        <v>#N/A</v>
      </c>
      <c r="K4607" s="193"/>
      <c r="L4607" s="194"/>
      <c r="M4607" s="195"/>
    </row>
    <row r="4608" spans="1:13" s="61" customFormat="1" customHeight="1">
      <c r="A4608"/>
      <c r="B4608"/>
      <c r="C4608"/>
      <c r="D4608"/>
      <c r="E4608"/>
      <c r="F4608" s="61"/>
      <c r="G4608" s="196" t="e">
        <f>VLOOKUP(D4608,sku归属!A:B,2,0)</f>
        <v>#N/A</v>
      </c>
      <c r="K4608" s="193"/>
      <c r="L4608" s="194"/>
      <c r="M4608" s="195"/>
    </row>
    <row r="4609" spans="1:13" s="61" customFormat="1" customHeight="1">
      <c r="A4609"/>
      <c r="B4609"/>
      <c r="C4609"/>
      <c r="D4609"/>
      <c r="E4609"/>
      <c r="F4609" s="61"/>
      <c r="G4609" s="196" t="e">
        <f>VLOOKUP(D4609,sku归属!A:B,2,0)</f>
        <v>#N/A</v>
      </c>
      <c r="K4609" s="193"/>
      <c r="L4609" s="194"/>
      <c r="M4609" s="195"/>
    </row>
    <row r="4610" spans="1:13" s="61" customFormat="1" customHeight="1">
      <c r="A4610"/>
      <c r="B4610"/>
      <c r="C4610"/>
      <c r="D4610"/>
      <c r="E4610"/>
      <c r="F4610" s="61"/>
      <c r="G4610" s="196" t="e">
        <f>VLOOKUP(D4610,sku归属!A:B,2,0)</f>
        <v>#N/A</v>
      </c>
      <c r="K4610" s="193"/>
      <c r="L4610" s="194"/>
      <c r="M4610" s="195"/>
    </row>
    <row r="4611" spans="1:13" s="61" customFormat="1" customHeight="1">
      <c r="A4611"/>
      <c r="B4611"/>
      <c r="C4611"/>
      <c r="D4611"/>
      <c r="E4611"/>
      <c r="F4611" s="61"/>
      <c r="G4611" s="196" t="e">
        <f>VLOOKUP(D4611,sku归属!A:B,2,0)</f>
        <v>#N/A</v>
      </c>
      <c r="K4611" s="193"/>
      <c r="L4611" s="194"/>
      <c r="M4611" s="195"/>
    </row>
    <row r="4612" spans="1:13" s="61" customFormat="1" customHeight="1">
      <c r="A4612"/>
      <c r="B4612"/>
      <c r="C4612"/>
      <c r="D4612"/>
      <c r="E4612"/>
      <c r="F4612" s="61"/>
      <c r="G4612" s="196" t="e">
        <f>VLOOKUP(D4612,sku归属!A:B,2,0)</f>
        <v>#N/A</v>
      </c>
      <c r="K4612" s="193"/>
      <c r="L4612" s="194"/>
      <c r="M4612" s="195"/>
    </row>
    <row r="4613" spans="1:13" s="61" customFormat="1" customHeight="1">
      <c r="A4613"/>
      <c r="B4613"/>
      <c r="C4613"/>
      <c r="D4613"/>
      <c r="E4613"/>
      <c r="F4613" s="61"/>
      <c r="G4613" s="196" t="e">
        <f>VLOOKUP(D4613,sku归属!A:B,2,0)</f>
        <v>#N/A</v>
      </c>
      <c r="K4613" s="193"/>
      <c r="L4613" s="194"/>
      <c r="M4613" s="195"/>
    </row>
    <row r="4614" spans="1:13" s="61" customFormat="1" customHeight="1">
      <c r="A4614"/>
      <c r="B4614"/>
      <c r="C4614"/>
      <c r="D4614"/>
      <c r="E4614"/>
      <c r="F4614" s="61"/>
      <c r="G4614" s="196" t="e">
        <f>VLOOKUP(D4614,sku归属!A:B,2,0)</f>
        <v>#N/A</v>
      </c>
      <c r="K4614" s="193"/>
      <c r="L4614" s="194"/>
      <c r="M4614" s="195"/>
    </row>
    <row r="4615" spans="1:13" s="61" customFormat="1" customHeight="1">
      <c r="A4615"/>
      <c r="B4615"/>
      <c r="C4615"/>
      <c r="D4615"/>
      <c r="E4615"/>
      <c r="F4615" s="61"/>
      <c r="G4615" s="196" t="e">
        <f>VLOOKUP(D4615,sku归属!A:B,2,0)</f>
        <v>#N/A</v>
      </c>
      <c r="K4615" s="193"/>
      <c r="L4615" s="194"/>
      <c r="M4615" s="195"/>
    </row>
    <row r="4616" spans="1:13" s="61" customFormat="1" customHeight="1">
      <c r="A4616"/>
      <c r="B4616"/>
      <c r="C4616"/>
      <c r="D4616"/>
      <c r="E4616"/>
      <c r="F4616" s="61"/>
      <c r="G4616" s="196" t="e">
        <f>VLOOKUP(D4616,sku归属!A:B,2,0)</f>
        <v>#N/A</v>
      </c>
      <c r="K4616" s="193"/>
      <c r="L4616" s="194"/>
      <c r="M4616" s="195"/>
    </row>
    <row r="4617" spans="1:13" s="61" customFormat="1" customHeight="1">
      <c r="A4617"/>
      <c r="B4617"/>
      <c r="C4617"/>
      <c r="D4617"/>
      <c r="E4617"/>
      <c r="F4617" s="61"/>
      <c r="G4617" s="196" t="e">
        <f>VLOOKUP(D4617,sku归属!A:B,2,0)</f>
        <v>#N/A</v>
      </c>
      <c r="K4617" s="193"/>
      <c r="L4617" s="194"/>
      <c r="M4617" s="195"/>
    </row>
    <row r="4618" spans="1:13" s="61" customFormat="1" customHeight="1">
      <c r="A4618"/>
      <c r="B4618"/>
      <c r="C4618"/>
      <c r="D4618"/>
      <c r="E4618"/>
      <c r="F4618" s="61"/>
      <c r="G4618" s="196" t="e">
        <f>VLOOKUP(D4618,sku归属!A:B,2,0)</f>
        <v>#N/A</v>
      </c>
      <c r="K4618" s="193"/>
      <c r="L4618" s="194"/>
      <c r="M4618" s="195"/>
    </row>
    <row r="4619" spans="1:13" s="61" customFormat="1" customHeight="1">
      <c r="A4619"/>
      <c r="B4619"/>
      <c r="C4619"/>
      <c r="D4619"/>
      <c r="E4619"/>
      <c r="F4619" s="61"/>
      <c r="G4619" s="196" t="e">
        <f>VLOOKUP(D4619,sku归属!A:B,2,0)</f>
        <v>#N/A</v>
      </c>
      <c r="K4619" s="193"/>
      <c r="L4619" s="194"/>
      <c r="M4619" s="195"/>
    </row>
    <row r="4620" spans="1:13" s="61" customFormat="1" customHeight="1">
      <c r="A4620"/>
      <c r="B4620"/>
      <c r="C4620"/>
      <c r="D4620"/>
      <c r="E4620"/>
      <c r="F4620" s="61"/>
      <c r="G4620" s="196" t="e">
        <f>VLOOKUP(D4620,sku归属!A:B,2,0)</f>
        <v>#N/A</v>
      </c>
      <c r="K4620" s="193"/>
      <c r="L4620" s="194"/>
      <c r="M4620" s="195"/>
    </row>
    <row r="4621" spans="1:13" s="61" customFormat="1" customHeight="1">
      <c r="A4621"/>
      <c r="B4621"/>
      <c r="C4621"/>
      <c r="D4621"/>
      <c r="E4621"/>
      <c r="F4621" s="61"/>
      <c r="G4621" s="196" t="e">
        <f>VLOOKUP(D4621,sku归属!A:B,2,0)</f>
        <v>#N/A</v>
      </c>
      <c r="K4621" s="193"/>
      <c r="L4621" s="194"/>
      <c r="M4621" s="195"/>
    </row>
    <row r="4622" spans="1:13" s="61" customFormat="1" customHeight="1">
      <c r="A4622"/>
      <c r="B4622"/>
      <c r="C4622"/>
      <c r="D4622"/>
      <c r="E4622"/>
      <c r="F4622" s="61"/>
      <c r="G4622" s="196" t="e">
        <f>VLOOKUP(D4622,sku归属!A:B,2,0)</f>
        <v>#N/A</v>
      </c>
      <c r="K4622" s="193"/>
      <c r="L4622" s="194"/>
      <c r="M4622" s="195"/>
    </row>
    <row r="4623" spans="1:13" s="61" customFormat="1" customHeight="1">
      <c r="A4623"/>
      <c r="B4623"/>
      <c r="C4623"/>
      <c r="D4623"/>
      <c r="E4623"/>
      <c r="F4623" s="61"/>
      <c r="G4623" s="196" t="e">
        <f>VLOOKUP(D4623,sku归属!A:B,2,0)</f>
        <v>#N/A</v>
      </c>
      <c r="K4623" s="193"/>
      <c r="L4623" s="194"/>
      <c r="M4623" s="195"/>
    </row>
    <row r="4624" spans="1:13" s="61" customFormat="1" customHeight="1">
      <c r="A4624"/>
      <c r="B4624"/>
      <c r="C4624"/>
      <c r="D4624"/>
      <c r="E4624"/>
      <c r="F4624" s="61"/>
      <c r="G4624" s="196" t="e">
        <f>VLOOKUP(D4624,sku归属!A:B,2,0)</f>
        <v>#N/A</v>
      </c>
      <c r="K4624" s="193"/>
      <c r="L4624" s="194"/>
      <c r="M4624" s="195"/>
    </row>
    <row r="4625" spans="1:13" s="61" customFormat="1" customHeight="1">
      <c r="A4625"/>
      <c r="B4625"/>
      <c r="C4625"/>
      <c r="D4625"/>
      <c r="E4625"/>
      <c r="F4625" s="61"/>
      <c r="G4625" s="196" t="e">
        <f>VLOOKUP(D4625,sku归属!A:B,2,0)</f>
        <v>#N/A</v>
      </c>
      <c r="K4625" s="193"/>
      <c r="L4625" s="194"/>
      <c r="M4625" s="195"/>
    </row>
    <row r="4626" spans="1:13" s="61" customFormat="1" customHeight="1">
      <c r="A4626"/>
      <c r="B4626"/>
      <c r="C4626"/>
      <c r="D4626"/>
      <c r="E4626"/>
      <c r="F4626" s="61"/>
      <c r="G4626" s="196" t="e">
        <f>VLOOKUP(D4626,sku归属!A:B,2,0)</f>
        <v>#N/A</v>
      </c>
      <c r="K4626" s="193"/>
      <c r="L4626" s="194"/>
      <c r="M4626" s="195"/>
    </row>
    <row r="4627" spans="1:13" s="61" customFormat="1" customHeight="1">
      <c r="A4627"/>
      <c r="B4627"/>
      <c r="C4627"/>
      <c r="D4627"/>
      <c r="E4627"/>
      <c r="F4627" s="61"/>
      <c r="G4627" s="196" t="e">
        <f>VLOOKUP(D4627,sku归属!A:B,2,0)</f>
        <v>#N/A</v>
      </c>
      <c r="K4627" s="193"/>
      <c r="L4627" s="194"/>
      <c r="M4627" s="195"/>
    </row>
    <row r="4628" spans="1:13" s="61" customFormat="1" customHeight="1">
      <c r="A4628"/>
      <c r="B4628"/>
      <c r="C4628"/>
      <c r="D4628"/>
      <c r="E4628"/>
      <c r="F4628" s="61"/>
      <c r="G4628" s="196" t="e">
        <f>VLOOKUP(D4628,sku归属!A:B,2,0)</f>
        <v>#N/A</v>
      </c>
      <c r="K4628" s="193"/>
      <c r="L4628" s="194"/>
      <c r="M4628" s="195"/>
    </row>
    <row r="4629" spans="1:13" s="61" customFormat="1" customHeight="1">
      <c r="A4629"/>
      <c r="B4629"/>
      <c r="C4629"/>
      <c r="D4629"/>
      <c r="E4629"/>
      <c r="F4629" s="61"/>
      <c r="G4629" s="196" t="e">
        <f>VLOOKUP(D4629,sku归属!A:B,2,0)</f>
        <v>#N/A</v>
      </c>
      <c r="K4629" s="193"/>
      <c r="L4629" s="194"/>
      <c r="M4629" s="195"/>
    </row>
    <row r="4630" spans="1:13" s="61" customFormat="1" customHeight="1">
      <c r="A4630"/>
      <c r="B4630"/>
      <c r="C4630"/>
      <c r="D4630"/>
      <c r="E4630"/>
      <c r="F4630" s="61"/>
      <c r="G4630" s="196" t="e">
        <f>VLOOKUP(D4630,sku归属!A:B,2,0)</f>
        <v>#N/A</v>
      </c>
      <c r="K4630" s="193"/>
      <c r="L4630" s="194"/>
      <c r="M4630" s="195"/>
    </row>
    <row r="4631" spans="1:13" s="61" customFormat="1" customHeight="1">
      <c r="A4631"/>
      <c r="B4631"/>
      <c r="C4631"/>
      <c r="D4631"/>
      <c r="E4631"/>
      <c r="F4631" s="61"/>
      <c r="G4631" s="196" t="e">
        <f>VLOOKUP(D4631,sku归属!A:B,2,0)</f>
        <v>#N/A</v>
      </c>
      <c r="K4631" s="193"/>
      <c r="L4631" s="194"/>
      <c r="M4631" s="195"/>
    </row>
    <row r="4632" spans="1:13" s="61" customFormat="1" customHeight="1">
      <c r="A4632"/>
      <c r="B4632"/>
      <c r="C4632"/>
      <c r="D4632"/>
      <c r="E4632"/>
      <c r="F4632" s="61"/>
      <c r="G4632" s="196" t="e">
        <f>VLOOKUP(D4632,sku归属!A:B,2,0)</f>
        <v>#N/A</v>
      </c>
      <c r="K4632" s="193"/>
      <c r="L4632" s="194"/>
      <c r="M4632" s="195"/>
    </row>
    <row r="4633" spans="1:13" s="61" customFormat="1" customHeight="1">
      <c r="A4633"/>
      <c r="B4633"/>
      <c r="C4633"/>
      <c r="D4633"/>
      <c r="E4633"/>
      <c r="F4633" s="61"/>
      <c r="G4633" s="196" t="e">
        <f>VLOOKUP(D4633,sku归属!A:B,2,0)</f>
        <v>#N/A</v>
      </c>
      <c r="K4633" s="193"/>
      <c r="L4633" s="194"/>
      <c r="M4633" s="195"/>
    </row>
    <row r="4634" spans="1:13" s="61" customFormat="1" customHeight="1">
      <c r="A4634"/>
      <c r="B4634"/>
      <c r="C4634"/>
      <c r="D4634"/>
      <c r="E4634"/>
      <c r="F4634" s="61"/>
      <c r="G4634" s="196" t="e">
        <f>VLOOKUP(D4634,sku归属!A:B,2,0)</f>
        <v>#N/A</v>
      </c>
      <c r="K4634" s="193"/>
      <c r="L4634" s="194"/>
      <c r="M4634" s="195"/>
    </row>
    <row r="4635" spans="1:13" s="61" customFormat="1" customHeight="1">
      <c r="A4635"/>
      <c r="B4635"/>
      <c r="C4635"/>
      <c r="D4635"/>
      <c r="E4635"/>
      <c r="F4635" s="61"/>
      <c r="G4635" s="196" t="e">
        <f>VLOOKUP(D4635,sku归属!A:B,2,0)</f>
        <v>#N/A</v>
      </c>
      <c r="K4635" s="193"/>
      <c r="L4635" s="194"/>
      <c r="M4635" s="195"/>
    </row>
    <row r="4636" spans="1:13" s="61" customFormat="1" customHeight="1">
      <c r="A4636"/>
      <c r="B4636"/>
      <c r="C4636"/>
      <c r="D4636"/>
      <c r="E4636"/>
      <c r="F4636" s="61"/>
      <c r="G4636" s="196" t="e">
        <f>VLOOKUP(D4636,sku归属!A:B,2,0)</f>
        <v>#N/A</v>
      </c>
      <c r="K4636" s="193"/>
      <c r="L4636" s="194"/>
      <c r="M4636" s="195"/>
    </row>
    <row r="4637" spans="1:13" s="61" customFormat="1" customHeight="1">
      <c r="A4637"/>
      <c r="B4637"/>
      <c r="C4637"/>
      <c r="D4637"/>
      <c r="E4637"/>
      <c r="F4637" s="61"/>
      <c r="G4637" s="196" t="e">
        <f>VLOOKUP(D4637,sku归属!A:B,2,0)</f>
        <v>#N/A</v>
      </c>
      <c r="K4637" s="193"/>
      <c r="L4637" s="194"/>
      <c r="M4637" s="195"/>
    </row>
    <row r="4638" spans="1:13" s="61" customFormat="1" customHeight="1">
      <c r="A4638"/>
      <c r="B4638"/>
      <c r="C4638"/>
      <c r="D4638"/>
      <c r="E4638"/>
      <c r="F4638" s="61"/>
      <c r="G4638" s="196" t="e">
        <f>VLOOKUP(D4638,sku归属!A:B,2,0)</f>
        <v>#N/A</v>
      </c>
      <c r="K4638" s="193"/>
      <c r="L4638" s="194"/>
      <c r="M4638" s="195"/>
    </row>
    <row r="4639" spans="1:13" s="61" customFormat="1" customHeight="1">
      <c r="A4639"/>
      <c r="B4639"/>
      <c r="C4639"/>
      <c r="D4639"/>
      <c r="E4639"/>
      <c r="F4639" s="61"/>
      <c r="G4639" s="196" t="e">
        <f>VLOOKUP(D4639,sku归属!A:B,2,0)</f>
        <v>#N/A</v>
      </c>
      <c r="K4639" s="193"/>
      <c r="L4639" s="194"/>
      <c r="M4639" s="195"/>
    </row>
    <row r="4640" spans="1:13" s="61" customFormat="1" customHeight="1">
      <c r="A4640"/>
      <c r="B4640"/>
      <c r="C4640"/>
      <c r="D4640"/>
      <c r="E4640"/>
      <c r="F4640" s="61"/>
      <c r="G4640" s="196" t="e">
        <f>VLOOKUP(D4640,sku归属!A:B,2,0)</f>
        <v>#N/A</v>
      </c>
      <c r="K4640" s="193"/>
      <c r="L4640" s="194"/>
      <c r="M4640" s="195"/>
    </row>
    <row r="4641" spans="1:13" s="61" customFormat="1" customHeight="1">
      <c r="A4641"/>
      <c r="B4641"/>
      <c r="C4641"/>
      <c r="D4641"/>
      <c r="E4641"/>
      <c r="F4641" s="61"/>
      <c r="G4641" s="196" t="e">
        <f>VLOOKUP(D4641,sku归属!A:B,2,0)</f>
        <v>#N/A</v>
      </c>
      <c r="K4641" s="193"/>
      <c r="L4641" s="194"/>
      <c r="M4641" s="195"/>
    </row>
    <row r="4642" spans="1:13" s="61" customFormat="1" customHeight="1">
      <c r="A4642"/>
      <c r="B4642"/>
      <c r="C4642"/>
      <c r="D4642"/>
      <c r="E4642"/>
      <c r="F4642" s="61"/>
      <c r="G4642" s="196" t="e">
        <f>VLOOKUP(D4642,sku归属!A:B,2,0)</f>
        <v>#N/A</v>
      </c>
      <c r="K4642" s="193"/>
      <c r="L4642" s="194"/>
      <c r="M4642" s="195"/>
    </row>
    <row r="4643" spans="1:13" s="61" customFormat="1" customHeight="1">
      <c r="A4643"/>
      <c r="B4643"/>
      <c r="C4643"/>
      <c r="D4643"/>
      <c r="E4643"/>
      <c r="F4643" s="61"/>
      <c r="G4643" s="196" t="e">
        <f>VLOOKUP(D4643,sku归属!A:B,2,0)</f>
        <v>#N/A</v>
      </c>
      <c r="K4643" s="193"/>
      <c r="L4643" s="194"/>
      <c r="M4643" s="195"/>
    </row>
    <row r="4644" spans="1:13" s="61" customFormat="1" customHeight="1">
      <c r="A4644"/>
      <c r="B4644"/>
      <c r="C4644"/>
      <c r="D4644"/>
      <c r="E4644"/>
      <c r="F4644" s="61"/>
      <c r="G4644" s="196" t="e">
        <f>VLOOKUP(D4644,sku归属!A:B,2,0)</f>
        <v>#N/A</v>
      </c>
      <c r="K4644" s="193"/>
      <c r="L4644" s="194"/>
      <c r="M4644" s="195"/>
    </row>
    <row r="4645" spans="1:13" s="61" customFormat="1" customHeight="1">
      <c r="A4645"/>
      <c r="B4645"/>
      <c r="C4645"/>
      <c r="D4645"/>
      <c r="E4645"/>
      <c r="F4645" s="61"/>
      <c r="G4645" s="196" t="e">
        <f>VLOOKUP(D4645,sku归属!A:B,2,0)</f>
        <v>#N/A</v>
      </c>
      <c r="K4645" s="193"/>
      <c r="L4645" s="194"/>
      <c r="M4645" s="195"/>
    </row>
    <row r="4646" spans="1:13" s="61" customFormat="1" customHeight="1">
      <c r="A4646"/>
      <c r="B4646"/>
      <c r="C4646"/>
      <c r="D4646"/>
      <c r="E4646"/>
      <c r="F4646" s="61"/>
      <c r="G4646" s="196" t="e">
        <f>VLOOKUP(D4646,sku归属!A:B,2,0)</f>
        <v>#N/A</v>
      </c>
      <c r="K4646" s="193"/>
      <c r="L4646" s="194"/>
      <c r="M4646" s="195"/>
    </row>
    <row r="4647" spans="1:13" s="61" customFormat="1" customHeight="1">
      <c r="A4647"/>
      <c r="B4647"/>
      <c r="C4647"/>
      <c r="D4647"/>
      <c r="E4647"/>
      <c r="F4647" s="61"/>
      <c r="G4647" s="196" t="e">
        <f>VLOOKUP(D4647,sku归属!A:B,2,0)</f>
        <v>#N/A</v>
      </c>
      <c r="K4647" s="193"/>
      <c r="L4647" s="194"/>
      <c r="M4647" s="195"/>
    </row>
    <row r="4648" spans="1:13" s="61" customFormat="1" customHeight="1">
      <c r="A4648"/>
      <c r="B4648"/>
      <c r="C4648"/>
      <c r="D4648"/>
      <c r="E4648"/>
      <c r="F4648" s="61"/>
      <c r="G4648" s="196" t="e">
        <f>VLOOKUP(D4648,sku归属!A:B,2,0)</f>
        <v>#N/A</v>
      </c>
      <c r="K4648" s="193"/>
      <c r="L4648" s="194"/>
      <c r="M4648" s="195"/>
    </row>
    <row r="4649" spans="1:13" s="61" customFormat="1" customHeight="1">
      <c r="A4649"/>
      <c r="B4649"/>
      <c r="C4649"/>
      <c r="D4649"/>
      <c r="E4649"/>
      <c r="F4649" s="61"/>
      <c r="G4649" s="196" t="e">
        <f>VLOOKUP(D4649,sku归属!A:B,2,0)</f>
        <v>#N/A</v>
      </c>
      <c r="K4649" s="193"/>
      <c r="L4649" s="194"/>
      <c r="M4649" s="195"/>
    </row>
    <row r="4650" spans="1:13" s="61" customFormat="1" customHeight="1">
      <c r="A4650"/>
      <c r="B4650"/>
      <c r="C4650"/>
      <c r="D4650"/>
      <c r="E4650"/>
      <c r="F4650" s="61"/>
      <c r="G4650" s="196" t="e">
        <f>VLOOKUP(D4650,sku归属!A:B,2,0)</f>
        <v>#N/A</v>
      </c>
      <c r="K4650" s="193"/>
      <c r="L4650" s="194"/>
      <c r="M4650" s="195"/>
    </row>
    <row r="4651" spans="1:13" s="61" customFormat="1" customHeight="1">
      <c r="A4651"/>
      <c r="B4651"/>
      <c r="C4651"/>
      <c r="D4651"/>
      <c r="E4651"/>
      <c r="F4651" s="61"/>
      <c r="G4651" s="196" t="e">
        <f>VLOOKUP(D4651,sku归属!A:B,2,0)</f>
        <v>#N/A</v>
      </c>
      <c r="K4651" s="193"/>
      <c r="L4651" s="194"/>
      <c r="M4651" s="195"/>
    </row>
    <row r="4652" spans="1:13" s="61" customFormat="1" customHeight="1">
      <c r="A4652"/>
      <c r="B4652"/>
      <c r="C4652"/>
      <c r="D4652"/>
      <c r="E4652"/>
      <c r="F4652" s="61"/>
      <c r="G4652" s="196" t="e">
        <f>VLOOKUP(D4652,sku归属!A:B,2,0)</f>
        <v>#N/A</v>
      </c>
      <c r="K4652" s="193"/>
      <c r="L4652" s="194"/>
      <c r="M4652" s="195"/>
    </row>
    <row r="4653" spans="1:13" s="61" customFormat="1" customHeight="1">
      <c r="A4653"/>
      <c r="B4653"/>
      <c r="C4653"/>
      <c r="D4653"/>
      <c r="E4653"/>
      <c r="F4653" s="61"/>
      <c r="G4653" s="196" t="e">
        <f>VLOOKUP(D4653,sku归属!A:B,2,0)</f>
        <v>#N/A</v>
      </c>
      <c r="K4653" s="193"/>
      <c r="L4653" s="194"/>
      <c r="M4653" s="195"/>
    </row>
    <row r="4654" spans="1:13" s="61" customFormat="1" customHeight="1">
      <c r="A4654"/>
      <c r="B4654"/>
      <c r="C4654"/>
      <c r="D4654"/>
      <c r="E4654"/>
      <c r="F4654" s="61"/>
      <c r="G4654" s="196" t="e">
        <f>VLOOKUP(D4654,sku归属!A:B,2,0)</f>
        <v>#N/A</v>
      </c>
      <c r="K4654" s="193"/>
      <c r="L4654" s="194"/>
      <c r="M4654" s="195"/>
    </row>
    <row r="4655" spans="1:13" s="61" customFormat="1" customHeight="1">
      <c r="A4655"/>
      <c r="B4655"/>
      <c r="C4655"/>
      <c r="D4655"/>
      <c r="E4655"/>
      <c r="F4655" s="61"/>
      <c r="G4655" s="196" t="e">
        <f>VLOOKUP(D4655,sku归属!A:B,2,0)</f>
        <v>#N/A</v>
      </c>
      <c r="K4655" s="193"/>
      <c r="L4655" s="194"/>
      <c r="M4655" s="195"/>
    </row>
    <row r="4656" spans="1:13" s="61" customFormat="1" customHeight="1">
      <c r="A4656"/>
      <c r="B4656"/>
      <c r="C4656"/>
      <c r="D4656"/>
      <c r="E4656"/>
      <c r="F4656" s="61"/>
      <c r="G4656" s="196" t="e">
        <f>VLOOKUP(D4656,sku归属!A:B,2,0)</f>
        <v>#N/A</v>
      </c>
      <c r="K4656" s="193"/>
      <c r="L4656" s="194"/>
      <c r="M4656" s="195"/>
    </row>
    <row r="4657" spans="1:13" s="61" customFormat="1" customHeight="1">
      <c r="A4657"/>
      <c r="B4657"/>
      <c r="C4657"/>
      <c r="D4657"/>
      <c r="E4657"/>
      <c r="F4657" s="61"/>
      <c r="G4657" s="196" t="e">
        <f>VLOOKUP(D4657,sku归属!A:B,2,0)</f>
        <v>#N/A</v>
      </c>
      <c r="K4657" s="193"/>
      <c r="L4657" s="194"/>
      <c r="M4657" s="195"/>
    </row>
    <row r="4658" spans="1:13" s="61" customFormat="1" customHeight="1">
      <c r="A4658"/>
      <c r="B4658"/>
      <c r="C4658"/>
      <c r="D4658"/>
      <c r="E4658"/>
      <c r="F4658" s="61"/>
      <c r="G4658" s="196" t="e">
        <f>VLOOKUP(D4658,sku归属!A:B,2,0)</f>
        <v>#N/A</v>
      </c>
      <c r="K4658" s="193"/>
      <c r="L4658" s="194"/>
      <c r="M4658" s="195"/>
    </row>
    <row r="4659" spans="1:13" s="61" customFormat="1" customHeight="1">
      <c r="A4659"/>
      <c r="B4659"/>
      <c r="C4659"/>
      <c r="D4659"/>
      <c r="E4659"/>
      <c r="F4659" s="61"/>
      <c r="G4659" s="196" t="e">
        <f>VLOOKUP(D4659,sku归属!A:B,2,0)</f>
        <v>#N/A</v>
      </c>
      <c r="K4659" s="193"/>
      <c r="L4659" s="194"/>
      <c r="M4659" s="195"/>
    </row>
    <row r="4660" spans="1:13" s="61" customFormat="1" customHeight="1">
      <c r="A4660"/>
      <c r="B4660"/>
      <c r="C4660"/>
      <c r="D4660"/>
      <c r="E4660"/>
      <c r="F4660" s="61"/>
      <c r="G4660" s="196" t="e">
        <f>VLOOKUP(D4660,sku归属!A:B,2,0)</f>
        <v>#N/A</v>
      </c>
      <c r="K4660" s="193"/>
      <c r="L4660" s="194"/>
      <c r="M4660" s="195"/>
    </row>
    <row r="4661" spans="1:13" s="61" customFormat="1" customHeight="1">
      <c r="A4661"/>
      <c r="B4661"/>
      <c r="C4661"/>
      <c r="D4661"/>
      <c r="E4661"/>
      <c r="F4661" s="61"/>
      <c r="G4661" s="196" t="e">
        <f>VLOOKUP(D4661,sku归属!A:B,2,0)</f>
        <v>#N/A</v>
      </c>
      <c r="K4661" s="193"/>
      <c r="L4661" s="194"/>
      <c r="M4661" s="195"/>
    </row>
    <row r="4662" spans="1:13" s="61" customFormat="1" customHeight="1">
      <c r="A4662"/>
      <c r="B4662"/>
      <c r="C4662"/>
      <c r="D4662"/>
      <c r="E4662"/>
      <c r="F4662" s="61"/>
      <c r="G4662" s="196" t="e">
        <f>VLOOKUP(D4662,sku归属!A:B,2,0)</f>
        <v>#N/A</v>
      </c>
      <c r="K4662" s="193"/>
      <c r="L4662" s="194"/>
      <c r="M4662" s="195"/>
    </row>
    <row r="4663" spans="1:13" s="61" customFormat="1" customHeight="1">
      <c r="A4663"/>
      <c r="B4663"/>
      <c r="C4663"/>
      <c r="D4663"/>
      <c r="E4663"/>
      <c r="F4663" s="61"/>
      <c r="G4663" s="196" t="e">
        <f>VLOOKUP(D4663,sku归属!A:B,2,0)</f>
        <v>#N/A</v>
      </c>
      <c r="K4663" s="193"/>
      <c r="L4663" s="194"/>
      <c r="M4663" s="195"/>
    </row>
    <row r="4664" spans="1:13" s="61" customFormat="1" customHeight="1">
      <c r="A4664"/>
      <c r="B4664"/>
      <c r="C4664"/>
      <c r="D4664"/>
      <c r="E4664"/>
      <c r="F4664" s="61"/>
      <c r="G4664" s="196" t="e">
        <f>VLOOKUP(D4664,sku归属!A:B,2,0)</f>
        <v>#N/A</v>
      </c>
      <c r="K4664" s="193"/>
      <c r="L4664" s="194"/>
      <c r="M4664" s="195"/>
    </row>
    <row r="4665" spans="1:13" s="61" customFormat="1" customHeight="1">
      <c r="A4665"/>
      <c r="B4665"/>
      <c r="C4665"/>
      <c r="D4665"/>
      <c r="E4665"/>
      <c r="F4665" s="61"/>
      <c r="G4665" s="196" t="e">
        <f>VLOOKUP(D4665,sku归属!A:B,2,0)</f>
        <v>#N/A</v>
      </c>
      <c r="K4665" s="193"/>
      <c r="L4665" s="194"/>
      <c r="M4665" s="195"/>
    </row>
    <row r="4666" spans="1:13" s="61" customFormat="1" customHeight="1">
      <c r="A4666"/>
      <c r="B4666"/>
      <c r="C4666"/>
      <c r="D4666"/>
      <c r="E4666"/>
      <c r="F4666" s="61"/>
      <c r="G4666" s="196" t="e">
        <f>VLOOKUP(D4666,sku归属!A:B,2,0)</f>
        <v>#N/A</v>
      </c>
      <c r="K4666" s="193"/>
      <c r="L4666" s="194"/>
      <c r="M4666" s="195"/>
    </row>
    <row r="4667" spans="1:13" s="61" customFormat="1" customHeight="1">
      <c r="A4667"/>
      <c r="B4667"/>
      <c r="C4667"/>
      <c r="D4667"/>
      <c r="E4667"/>
      <c r="F4667" s="61"/>
      <c r="G4667" s="196" t="e">
        <f>VLOOKUP(D4667,sku归属!A:B,2,0)</f>
        <v>#N/A</v>
      </c>
      <c r="K4667" s="193"/>
      <c r="L4667" s="194"/>
      <c r="M4667" s="195"/>
    </row>
    <row r="4668" spans="1:13" s="61" customFormat="1" customHeight="1">
      <c r="A4668"/>
      <c r="B4668"/>
      <c r="C4668"/>
      <c r="D4668"/>
      <c r="E4668"/>
      <c r="F4668" s="61"/>
      <c r="G4668" s="196" t="e">
        <f>VLOOKUP(D4668,sku归属!A:B,2,0)</f>
        <v>#N/A</v>
      </c>
      <c r="K4668" s="193"/>
      <c r="L4668" s="194"/>
      <c r="M4668" s="195"/>
    </row>
    <row r="4669" spans="1:13" s="61" customFormat="1" customHeight="1">
      <c r="A4669"/>
      <c r="B4669"/>
      <c r="C4669"/>
      <c r="D4669"/>
      <c r="E4669"/>
      <c r="F4669" s="61"/>
      <c r="G4669" s="196" t="e">
        <f>VLOOKUP(D4669,sku归属!A:B,2,0)</f>
        <v>#N/A</v>
      </c>
      <c r="K4669" s="193"/>
      <c r="L4669" s="194"/>
      <c r="M4669" s="195"/>
    </row>
    <row r="4670" spans="1:13" s="61" customFormat="1" customHeight="1">
      <c r="A4670"/>
      <c r="B4670"/>
      <c r="C4670"/>
      <c r="D4670"/>
      <c r="E4670"/>
      <c r="F4670" s="61"/>
      <c r="G4670" s="196" t="e">
        <f>VLOOKUP(D4670,sku归属!A:B,2,0)</f>
        <v>#N/A</v>
      </c>
      <c r="K4670" s="193"/>
      <c r="L4670" s="194"/>
      <c r="M4670" s="195"/>
    </row>
    <row r="4671" spans="1:13" s="61" customFormat="1" customHeight="1">
      <c r="A4671"/>
      <c r="B4671"/>
      <c r="C4671"/>
      <c r="D4671"/>
      <c r="E4671"/>
      <c r="F4671" s="61"/>
      <c r="G4671" s="196" t="e">
        <f>VLOOKUP(D4671,sku归属!A:B,2,0)</f>
        <v>#N/A</v>
      </c>
      <c r="K4671" s="193"/>
      <c r="L4671" s="194"/>
      <c r="M4671" s="195"/>
    </row>
    <row r="4672" spans="1:13" s="61" customFormat="1" customHeight="1">
      <c r="A4672"/>
      <c r="B4672"/>
      <c r="C4672"/>
      <c r="D4672"/>
      <c r="E4672"/>
      <c r="F4672" s="61"/>
      <c r="G4672" s="196" t="e">
        <f>VLOOKUP(D4672,sku归属!A:B,2,0)</f>
        <v>#N/A</v>
      </c>
      <c r="K4672" s="193"/>
      <c r="L4672" s="194"/>
      <c r="M4672" s="195"/>
    </row>
    <row r="4673" spans="1:13" s="61" customFormat="1" customHeight="1">
      <c r="A4673"/>
      <c r="B4673"/>
      <c r="C4673"/>
      <c r="D4673"/>
      <c r="E4673"/>
      <c r="F4673" s="61"/>
      <c r="G4673" s="196" t="e">
        <f>VLOOKUP(D4673,sku归属!A:B,2,0)</f>
        <v>#N/A</v>
      </c>
      <c r="K4673" s="193"/>
      <c r="L4673" s="194"/>
      <c r="M4673" s="195"/>
    </row>
    <row r="4674" spans="1:13" s="61" customFormat="1" customHeight="1">
      <c r="A4674"/>
      <c r="B4674"/>
      <c r="C4674"/>
      <c r="D4674"/>
      <c r="E4674"/>
      <c r="F4674" s="61"/>
      <c r="G4674" s="196" t="e">
        <f>VLOOKUP(D4674,sku归属!A:B,2,0)</f>
        <v>#N/A</v>
      </c>
      <c r="K4674" s="193"/>
      <c r="L4674" s="194"/>
      <c r="M4674" s="195"/>
    </row>
    <row r="4675" spans="1:13" s="61" customFormat="1" customHeight="1">
      <c r="A4675"/>
      <c r="B4675"/>
      <c r="C4675"/>
      <c r="D4675"/>
      <c r="E4675"/>
      <c r="F4675" s="61"/>
      <c r="G4675" s="196" t="e">
        <f>VLOOKUP(D4675,sku归属!A:B,2,0)</f>
        <v>#N/A</v>
      </c>
      <c r="K4675" s="193"/>
      <c r="L4675" s="194"/>
      <c r="M4675" s="195"/>
    </row>
    <row r="4676" spans="1:13" s="61" customFormat="1" customHeight="1">
      <c r="A4676"/>
      <c r="B4676"/>
      <c r="C4676"/>
      <c r="D4676"/>
      <c r="E4676"/>
      <c r="F4676" s="61"/>
      <c r="G4676" s="196" t="e">
        <f>VLOOKUP(D4676,sku归属!A:B,2,0)</f>
        <v>#N/A</v>
      </c>
      <c r="K4676" s="193"/>
      <c r="L4676" s="194"/>
      <c r="M4676" s="195"/>
    </row>
    <row r="4677" spans="1:13" s="61" customFormat="1" customHeight="1">
      <c r="A4677"/>
      <c r="B4677"/>
      <c r="C4677"/>
      <c r="D4677"/>
      <c r="E4677"/>
      <c r="F4677" s="61"/>
      <c r="G4677" s="196" t="e">
        <f>VLOOKUP(D4677,sku归属!A:B,2,0)</f>
        <v>#N/A</v>
      </c>
      <c r="K4677" s="193"/>
      <c r="L4677" s="194"/>
      <c r="M4677" s="195"/>
    </row>
    <row r="4678" spans="1:13" s="61" customFormat="1" customHeight="1">
      <c r="A4678"/>
      <c r="B4678"/>
      <c r="C4678"/>
      <c r="D4678"/>
      <c r="E4678"/>
      <c r="F4678" s="61"/>
      <c r="G4678" s="196" t="e">
        <f>VLOOKUP(D4678,sku归属!A:B,2,0)</f>
        <v>#N/A</v>
      </c>
      <c r="K4678" s="193"/>
      <c r="L4678" s="194"/>
      <c r="M4678" s="195"/>
    </row>
    <row r="4679" spans="1:13" s="61" customFormat="1" customHeight="1">
      <c r="A4679"/>
      <c r="B4679"/>
      <c r="C4679"/>
      <c r="D4679"/>
      <c r="E4679"/>
      <c r="F4679" s="61"/>
      <c r="G4679" s="196" t="e">
        <f>VLOOKUP(D4679,sku归属!A:B,2,0)</f>
        <v>#N/A</v>
      </c>
      <c r="K4679" s="193"/>
      <c r="L4679" s="194"/>
      <c r="M4679" s="195"/>
    </row>
    <row r="4680" spans="1:13" s="61" customFormat="1" customHeight="1">
      <c r="A4680"/>
      <c r="B4680"/>
      <c r="C4680"/>
      <c r="D4680"/>
      <c r="E4680"/>
      <c r="F4680" s="61"/>
      <c r="G4680" s="196" t="e">
        <f>VLOOKUP(D4680,sku归属!A:B,2,0)</f>
        <v>#N/A</v>
      </c>
      <c r="K4680" s="193"/>
      <c r="L4680" s="194"/>
      <c r="M4680" s="195"/>
    </row>
    <row r="4681" spans="1:13" s="61" customFormat="1" customHeight="1">
      <c r="A4681"/>
      <c r="B4681"/>
      <c r="C4681"/>
      <c r="D4681"/>
      <c r="E4681"/>
      <c r="F4681" s="61"/>
      <c r="G4681" s="196" t="e">
        <f>VLOOKUP(D4681,sku归属!A:B,2,0)</f>
        <v>#N/A</v>
      </c>
      <c r="K4681" s="193"/>
      <c r="L4681" s="194"/>
      <c r="M4681" s="195"/>
    </row>
    <row r="4682" spans="1:13" s="61" customFormat="1" customHeight="1">
      <c r="A4682"/>
      <c r="B4682"/>
      <c r="C4682"/>
      <c r="D4682"/>
      <c r="E4682"/>
      <c r="F4682" s="61"/>
      <c r="G4682" s="196" t="e">
        <f>VLOOKUP(D4682,sku归属!A:B,2,0)</f>
        <v>#N/A</v>
      </c>
      <c r="K4682" s="193"/>
      <c r="L4682" s="194"/>
      <c r="M4682" s="195"/>
    </row>
    <row r="4683" spans="1:13" s="61" customFormat="1" customHeight="1">
      <c r="A4683"/>
      <c r="B4683"/>
      <c r="C4683"/>
      <c r="D4683"/>
      <c r="E4683"/>
      <c r="F4683" s="61"/>
      <c r="G4683" s="196" t="e">
        <f>VLOOKUP(D4683,sku归属!A:B,2,0)</f>
        <v>#N/A</v>
      </c>
      <c r="K4683" s="193"/>
      <c r="L4683" s="194"/>
      <c r="M4683" s="195"/>
    </row>
    <row r="4684" spans="1:13" s="61" customFormat="1" customHeight="1">
      <c r="A4684"/>
      <c r="B4684"/>
      <c r="C4684"/>
      <c r="D4684"/>
      <c r="E4684"/>
      <c r="F4684" s="61"/>
      <c r="G4684" s="196" t="e">
        <f>VLOOKUP(D4684,sku归属!A:B,2,0)</f>
        <v>#N/A</v>
      </c>
      <c r="K4684" s="193"/>
      <c r="L4684" s="194"/>
      <c r="M4684" s="195"/>
    </row>
    <row r="4685" spans="1:13" s="61" customFormat="1" customHeight="1">
      <c r="A4685"/>
      <c r="B4685"/>
      <c r="C4685"/>
      <c r="D4685"/>
      <c r="E4685"/>
      <c r="F4685" s="61"/>
      <c r="G4685" s="196" t="e">
        <f>VLOOKUP(D4685,sku归属!A:B,2,0)</f>
        <v>#N/A</v>
      </c>
      <c r="K4685" s="193"/>
      <c r="L4685" s="194"/>
      <c r="M4685" s="195"/>
    </row>
    <row r="4686" spans="1:13" s="61" customFormat="1" customHeight="1">
      <c r="A4686"/>
      <c r="B4686"/>
      <c r="C4686"/>
      <c r="D4686"/>
      <c r="E4686"/>
      <c r="F4686" s="61"/>
      <c r="G4686" s="196" t="e">
        <f>VLOOKUP(D4686,sku归属!A:B,2,0)</f>
        <v>#N/A</v>
      </c>
      <c r="K4686" s="193"/>
      <c r="L4686" s="194"/>
      <c r="M4686" s="195"/>
    </row>
    <row r="4687" spans="1:13" s="61" customFormat="1" customHeight="1">
      <c r="A4687"/>
      <c r="B4687"/>
      <c r="C4687"/>
      <c r="D4687"/>
      <c r="E4687"/>
      <c r="F4687" s="61"/>
      <c r="G4687" s="196" t="e">
        <f>VLOOKUP(D4687,sku归属!A:B,2,0)</f>
        <v>#N/A</v>
      </c>
      <c r="K4687" s="193"/>
      <c r="L4687" s="194"/>
      <c r="M4687" s="195"/>
    </row>
    <row r="4688" spans="1:13" s="61" customFormat="1" customHeight="1">
      <c r="A4688"/>
      <c r="B4688"/>
      <c r="C4688"/>
      <c r="D4688"/>
      <c r="E4688"/>
      <c r="F4688" s="61"/>
      <c r="G4688" s="196" t="e">
        <f>VLOOKUP(D4688,sku归属!A:B,2,0)</f>
        <v>#N/A</v>
      </c>
      <c r="K4688" s="193"/>
      <c r="L4688" s="194"/>
      <c r="M4688" s="195"/>
    </row>
    <row r="4689" spans="1:13" s="61" customFormat="1" customHeight="1">
      <c r="A4689"/>
      <c r="B4689"/>
      <c r="C4689"/>
      <c r="D4689"/>
      <c r="E4689"/>
      <c r="F4689" s="61"/>
      <c r="G4689" s="196" t="e">
        <f>VLOOKUP(D4689,sku归属!A:B,2,0)</f>
        <v>#N/A</v>
      </c>
      <c r="K4689" s="193"/>
      <c r="L4689" s="194"/>
      <c r="M4689" s="195"/>
    </row>
    <row r="4690" spans="1:13" s="61" customFormat="1" customHeight="1">
      <c r="A4690"/>
      <c r="B4690"/>
      <c r="C4690"/>
      <c r="D4690"/>
      <c r="E4690"/>
      <c r="F4690" s="61"/>
      <c r="G4690" s="196" t="e">
        <f>VLOOKUP(D4690,sku归属!A:B,2,0)</f>
        <v>#N/A</v>
      </c>
      <c r="K4690" s="193"/>
      <c r="L4690" s="194"/>
      <c r="M4690" s="195"/>
    </row>
    <row r="4691" spans="1:13" s="61" customFormat="1" customHeight="1">
      <c r="A4691"/>
      <c r="B4691"/>
      <c r="C4691"/>
      <c r="D4691"/>
      <c r="E4691"/>
      <c r="F4691" s="61"/>
      <c r="G4691" s="196" t="e">
        <f>VLOOKUP(D4691,sku归属!A:B,2,0)</f>
        <v>#N/A</v>
      </c>
      <c r="K4691" s="193"/>
      <c r="L4691" s="194"/>
      <c r="M4691" s="195"/>
    </row>
    <row r="4692" spans="1:13" s="61" customFormat="1" customHeight="1">
      <c r="A4692"/>
      <c r="B4692"/>
      <c r="C4692"/>
      <c r="D4692"/>
      <c r="E4692"/>
      <c r="F4692" s="61"/>
      <c r="G4692" s="196" t="e">
        <f>VLOOKUP(D4692,sku归属!A:B,2,0)</f>
        <v>#N/A</v>
      </c>
      <c r="K4692" s="193"/>
      <c r="L4692" s="194"/>
      <c r="M4692" s="195"/>
    </row>
    <row r="4693" spans="1:13" s="61" customFormat="1" customHeight="1">
      <c r="A4693"/>
      <c r="B4693"/>
      <c r="C4693"/>
      <c r="D4693"/>
      <c r="E4693"/>
      <c r="F4693" s="61"/>
      <c r="G4693" s="196" t="e">
        <f>VLOOKUP(D4693,sku归属!A:B,2,0)</f>
        <v>#N/A</v>
      </c>
      <c r="K4693" s="193"/>
      <c r="L4693" s="194"/>
      <c r="M4693" s="195"/>
    </row>
    <row r="4694" spans="1:13" s="61" customFormat="1" customHeight="1">
      <c r="A4694"/>
      <c r="B4694"/>
      <c r="C4694"/>
      <c r="D4694"/>
      <c r="E4694"/>
      <c r="F4694" s="61"/>
      <c r="G4694" s="196" t="e">
        <f>VLOOKUP(D4694,sku归属!A:B,2,0)</f>
        <v>#N/A</v>
      </c>
      <c r="K4694" s="193"/>
      <c r="L4694" s="194"/>
      <c r="M4694" s="195"/>
    </row>
    <row r="4695" spans="1:13" s="61" customFormat="1" customHeight="1">
      <c r="A4695"/>
      <c r="B4695"/>
      <c r="C4695"/>
      <c r="D4695"/>
      <c r="E4695"/>
      <c r="F4695" s="61"/>
      <c r="G4695" s="196" t="e">
        <f>VLOOKUP(D4695,sku归属!A:B,2,0)</f>
        <v>#N/A</v>
      </c>
      <c r="K4695" s="193"/>
      <c r="L4695" s="194"/>
      <c r="M4695" s="195"/>
    </row>
    <row r="4696" spans="1:13" s="61" customFormat="1" customHeight="1">
      <c r="A4696"/>
      <c r="B4696"/>
      <c r="C4696"/>
      <c r="D4696"/>
      <c r="E4696"/>
      <c r="F4696" s="61"/>
      <c r="G4696" s="196" t="e">
        <f>VLOOKUP(D4696,sku归属!A:B,2,0)</f>
        <v>#N/A</v>
      </c>
      <c r="K4696" s="193"/>
      <c r="L4696" s="194"/>
      <c r="M4696" s="195"/>
    </row>
    <row r="4697" spans="1:13" s="61" customFormat="1" customHeight="1">
      <c r="A4697"/>
      <c r="B4697"/>
      <c r="C4697"/>
      <c r="D4697"/>
      <c r="E4697"/>
      <c r="F4697" s="61"/>
      <c r="G4697" s="196" t="e">
        <f>VLOOKUP(D4697,sku归属!A:B,2,0)</f>
        <v>#N/A</v>
      </c>
      <c r="K4697" s="193"/>
      <c r="L4697" s="194"/>
      <c r="M4697" s="195"/>
    </row>
    <row r="4698" spans="1:13" s="61" customFormat="1" customHeight="1">
      <c r="A4698"/>
      <c r="B4698"/>
      <c r="C4698"/>
      <c r="D4698"/>
      <c r="E4698"/>
      <c r="F4698" s="61"/>
      <c r="G4698" s="196" t="e">
        <f>VLOOKUP(D4698,sku归属!A:B,2,0)</f>
        <v>#N/A</v>
      </c>
      <c r="K4698" s="193"/>
      <c r="L4698" s="194"/>
      <c r="M4698" s="195"/>
    </row>
    <row r="4699" spans="1:13" s="61" customFormat="1" customHeight="1">
      <c r="A4699"/>
      <c r="B4699"/>
      <c r="C4699"/>
      <c r="D4699"/>
      <c r="E4699"/>
      <c r="F4699" s="61"/>
      <c r="G4699" s="196" t="e">
        <f>VLOOKUP(D4699,sku归属!A:B,2,0)</f>
        <v>#N/A</v>
      </c>
      <c r="K4699" s="193"/>
      <c r="L4699" s="194"/>
      <c r="M4699" s="195"/>
    </row>
    <row r="4700" spans="1:13" s="61" customFormat="1" customHeight="1">
      <c r="A4700"/>
      <c r="B4700"/>
      <c r="C4700"/>
      <c r="D4700"/>
      <c r="E4700"/>
      <c r="F4700" s="61"/>
      <c r="G4700" s="196" t="e">
        <f>VLOOKUP(D4700,sku归属!A:B,2,0)</f>
        <v>#N/A</v>
      </c>
      <c r="K4700" s="193"/>
      <c r="L4700" s="194"/>
      <c r="M4700" s="195"/>
    </row>
    <row r="4701" spans="1:13" s="61" customFormat="1" customHeight="1">
      <c r="A4701"/>
      <c r="B4701"/>
      <c r="C4701"/>
      <c r="D4701"/>
      <c r="E4701"/>
      <c r="F4701" s="61"/>
      <c r="G4701" s="196" t="e">
        <f>VLOOKUP(D4701,sku归属!A:B,2,0)</f>
        <v>#N/A</v>
      </c>
      <c r="K4701" s="193"/>
      <c r="L4701" s="194"/>
      <c r="M4701" s="195"/>
    </row>
    <row r="4702" spans="1:13" s="61" customFormat="1" customHeight="1">
      <c r="A4702"/>
      <c r="B4702"/>
      <c r="C4702"/>
      <c r="D4702"/>
      <c r="E4702"/>
      <c r="F4702" s="61"/>
      <c r="G4702" s="196" t="e">
        <f>VLOOKUP(D4702,sku归属!A:B,2,0)</f>
        <v>#N/A</v>
      </c>
      <c r="K4702" s="193"/>
      <c r="L4702" s="194"/>
      <c r="M4702" s="195"/>
    </row>
    <row r="4703" spans="1:13" s="61" customFormat="1" customHeight="1">
      <c r="A4703"/>
      <c r="B4703"/>
      <c r="C4703"/>
      <c r="D4703"/>
      <c r="E4703"/>
      <c r="F4703" s="61"/>
      <c r="G4703" s="196" t="e">
        <f>VLOOKUP(D4703,sku归属!A:B,2,0)</f>
        <v>#N/A</v>
      </c>
      <c r="K4703" s="193"/>
      <c r="L4703" s="194"/>
      <c r="M4703" s="195"/>
    </row>
    <row r="4704" spans="1:13" s="61" customFormat="1" customHeight="1">
      <c r="A4704"/>
      <c r="B4704"/>
      <c r="C4704"/>
      <c r="D4704"/>
      <c r="E4704"/>
      <c r="F4704" s="61"/>
      <c r="G4704" s="196" t="e">
        <f>VLOOKUP(D4704,sku归属!A:B,2,0)</f>
        <v>#N/A</v>
      </c>
      <c r="K4704" s="193"/>
      <c r="L4704" s="194"/>
      <c r="M4704" s="195"/>
    </row>
    <row r="4705" spans="1:13" s="61" customFormat="1" customHeight="1">
      <c r="A4705"/>
      <c r="B4705"/>
      <c r="C4705"/>
      <c r="D4705"/>
      <c r="E4705"/>
      <c r="F4705" s="61"/>
      <c r="G4705" s="196" t="e">
        <f>VLOOKUP(D4705,sku归属!A:B,2,0)</f>
        <v>#N/A</v>
      </c>
      <c r="K4705" s="193"/>
      <c r="L4705" s="194"/>
      <c r="M4705" s="195"/>
    </row>
    <row r="4706" spans="1:13" s="61" customFormat="1" customHeight="1">
      <c r="A4706"/>
      <c r="B4706"/>
      <c r="C4706"/>
      <c r="D4706"/>
      <c r="E4706"/>
      <c r="F4706" s="61"/>
      <c r="G4706" s="196" t="e">
        <f>VLOOKUP(D4706,sku归属!A:B,2,0)</f>
        <v>#N/A</v>
      </c>
      <c r="K4706" s="193"/>
      <c r="L4706" s="194"/>
      <c r="M4706" s="195"/>
    </row>
    <row r="4707" spans="1:13" s="61" customFormat="1" customHeight="1">
      <c r="A4707"/>
      <c r="B4707"/>
      <c r="C4707"/>
      <c r="D4707"/>
      <c r="E4707"/>
      <c r="F4707" s="61"/>
      <c r="G4707" s="196" t="e">
        <f>VLOOKUP(D4707,sku归属!A:B,2,0)</f>
        <v>#N/A</v>
      </c>
      <c r="K4707" s="193"/>
      <c r="L4707" s="194"/>
      <c r="M4707" s="195"/>
    </row>
    <row r="4708" spans="1:13" s="61" customFormat="1" customHeight="1">
      <c r="A4708"/>
      <c r="B4708"/>
      <c r="C4708"/>
      <c r="D4708"/>
      <c r="E4708"/>
      <c r="F4708" s="61"/>
      <c r="G4708" s="196" t="e">
        <f>VLOOKUP(D4708,sku归属!A:B,2,0)</f>
        <v>#N/A</v>
      </c>
      <c r="K4708" s="193"/>
      <c r="L4708" s="194"/>
      <c r="M4708" s="195"/>
    </row>
    <row r="4709" spans="1:13" s="61" customFormat="1" customHeight="1">
      <c r="A4709"/>
      <c r="B4709"/>
      <c r="C4709"/>
      <c r="D4709"/>
      <c r="E4709"/>
      <c r="F4709" s="61"/>
      <c r="G4709" s="196" t="e">
        <f>VLOOKUP(D4709,sku归属!A:B,2,0)</f>
        <v>#N/A</v>
      </c>
      <c r="K4709" s="193"/>
      <c r="L4709" s="194"/>
      <c r="M4709" s="195"/>
    </row>
    <row r="4710" spans="1:13" s="61" customFormat="1" customHeight="1">
      <c r="A4710"/>
      <c r="B4710"/>
      <c r="C4710"/>
      <c r="D4710"/>
      <c r="E4710"/>
      <c r="F4710" s="61"/>
      <c r="G4710" s="196" t="e">
        <f>VLOOKUP(D4710,sku归属!A:B,2,0)</f>
        <v>#N/A</v>
      </c>
      <c r="K4710" s="193"/>
      <c r="L4710" s="194"/>
      <c r="M4710" s="195"/>
    </row>
    <row r="4711" spans="1:13" s="61" customFormat="1" customHeight="1">
      <c r="A4711"/>
      <c r="B4711"/>
      <c r="C4711"/>
      <c r="D4711"/>
      <c r="E4711"/>
      <c r="F4711" s="61"/>
      <c r="G4711" s="196" t="e">
        <f>VLOOKUP(D4711,sku归属!A:B,2,0)</f>
        <v>#N/A</v>
      </c>
      <c r="K4711" s="193"/>
      <c r="L4711" s="194"/>
      <c r="M4711" s="195"/>
    </row>
    <row r="4712" spans="1:13" s="61" customFormat="1" customHeight="1">
      <c r="A4712"/>
      <c r="B4712"/>
      <c r="C4712"/>
      <c r="D4712"/>
      <c r="E4712"/>
      <c r="F4712" s="61"/>
      <c r="G4712" s="196" t="e">
        <f>VLOOKUP(D4712,sku归属!A:B,2,0)</f>
        <v>#N/A</v>
      </c>
      <c r="K4712" s="193"/>
      <c r="L4712" s="194"/>
      <c r="M4712" s="195"/>
    </row>
    <row r="4713" spans="1:13" s="61" customFormat="1" customHeight="1">
      <c r="A4713"/>
      <c r="B4713"/>
      <c r="C4713"/>
      <c r="D4713"/>
      <c r="E4713"/>
      <c r="F4713" s="61"/>
      <c r="G4713" s="196" t="e">
        <f>VLOOKUP(D4713,sku归属!A:B,2,0)</f>
        <v>#N/A</v>
      </c>
      <c r="K4713" s="193"/>
      <c r="L4713" s="194"/>
      <c r="M4713" s="195"/>
    </row>
    <row r="4714" spans="1:13" s="61" customFormat="1" customHeight="1">
      <c r="A4714"/>
      <c r="B4714"/>
      <c r="C4714"/>
      <c r="D4714"/>
      <c r="E4714"/>
      <c r="F4714" s="61"/>
      <c r="G4714" s="196" t="e">
        <f>VLOOKUP(D4714,sku归属!A:B,2,0)</f>
        <v>#N/A</v>
      </c>
      <c r="K4714" s="193"/>
      <c r="L4714" s="194"/>
      <c r="M4714" s="195"/>
    </row>
    <row r="4715" spans="1:13" s="61" customFormat="1" customHeight="1">
      <c r="A4715"/>
      <c r="B4715"/>
      <c r="C4715"/>
      <c r="D4715"/>
      <c r="E4715"/>
      <c r="F4715" s="61"/>
      <c r="G4715" s="196" t="e">
        <f>VLOOKUP(D4715,sku归属!A:B,2,0)</f>
        <v>#N/A</v>
      </c>
      <c r="K4715" s="193"/>
      <c r="L4715" s="194"/>
      <c r="M4715" s="195"/>
    </row>
    <row r="4716" spans="1:13" s="61" customFormat="1" customHeight="1">
      <c r="A4716"/>
      <c r="B4716"/>
      <c r="C4716"/>
      <c r="D4716"/>
      <c r="E4716"/>
      <c r="F4716" s="61"/>
      <c r="G4716" s="196" t="e">
        <f>VLOOKUP(D4716,sku归属!A:B,2,0)</f>
        <v>#N/A</v>
      </c>
      <c r="K4716" s="193"/>
      <c r="L4716" s="194"/>
      <c r="M4716" s="195"/>
    </row>
    <row r="4717" spans="1:13" s="61" customFormat="1" customHeight="1">
      <c r="A4717"/>
      <c r="B4717"/>
      <c r="C4717"/>
      <c r="D4717"/>
      <c r="E4717"/>
      <c r="F4717" s="61"/>
      <c r="G4717" s="196" t="e">
        <f>VLOOKUP(D4717,sku归属!A:B,2,0)</f>
        <v>#N/A</v>
      </c>
      <c r="K4717" s="193"/>
      <c r="L4717" s="194"/>
      <c r="M4717" s="195"/>
    </row>
    <row r="4718" spans="1:13" s="61" customFormat="1" customHeight="1">
      <c r="A4718"/>
      <c r="B4718"/>
      <c r="C4718"/>
      <c r="D4718"/>
      <c r="E4718"/>
      <c r="F4718" s="61"/>
      <c r="G4718" s="196" t="e">
        <f>VLOOKUP(D4718,sku归属!A:B,2,0)</f>
        <v>#N/A</v>
      </c>
      <c r="K4718" s="193"/>
      <c r="L4718" s="194"/>
      <c r="M4718" s="195"/>
    </row>
    <row r="4719" spans="1:13" s="61" customFormat="1" customHeight="1">
      <c r="A4719"/>
      <c r="B4719"/>
      <c r="C4719"/>
      <c r="D4719"/>
      <c r="E4719"/>
      <c r="F4719" s="61"/>
      <c r="G4719" s="196" t="e">
        <f>VLOOKUP(D4719,sku归属!A:B,2,0)</f>
        <v>#N/A</v>
      </c>
      <c r="K4719" s="193"/>
      <c r="L4719" s="194"/>
      <c r="M4719" s="195"/>
    </row>
    <row r="4720" spans="1:13" s="61" customFormat="1" customHeight="1">
      <c r="A4720"/>
      <c r="B4720"/>
      <c r="C4720"/>
      <c r="D4720"/>
      <c r="E4720"/>
      <c r="F4720" s="61"/>
      <c r="G4720" s="196" t="e">
        <f>VLOOKUP(D4720,sku归属!A:B,2,0)</f>
        <v>#N/A</v>
      </c>
      <c r="K4720" s="193"/>
      <c r="L4720" s="194"/>
      <c r="M4720" s="195"/>
    </row>
    <row r="4721" spans="1:13" s="61" customFormat="1" customHeight="1">
      <c r="A4721"/>
      <c r="B4721"/>
      <c r="C4721"/>
      <c r="D4721"/>
      <c r="E4721"/>
      <c r="F4721" s="61"/>
      <c r="G4721" s="196" t="e">
        <f>VLOOKUP(D4721,sku归属!A:B,2,0)</f>
        <v>#N/A</v>
      </c>
      <c r="K4721" s="193"/>
      <c r="L4721" s="194"/>
      <c r="M4721" s="195"/>
    </row>
    <row r="4722" spans="1:13" s="61" customFormat="1" customHeight="1">
      <c r="A4722"/>
      <c r="B4722"/>
      <c r="C4722"/>
      <c r="D4722"/>
      <c r="E4722"/>
      <c r="F4722" s="61"/>
      <c r="G4722" s="196" t="e">
        <f>VLOOKUP(D4722,sku归属!A:B,2,0)</f>
        <v>#N/A</v>
      </c>
      <c r="K4722" s="193"/>
      <c r="L4722" s="194"/>
      <c r="M4722" s="195"/>
    </row>
    <row r="4723" spans="1:13" s="61" customFormat="1" customHeight="1">
      <c r="A4723"/>
      <c r="B4723"/>
      <c r="C4723"/>
      <c r="D4723"/>
      <c r="E4723"/>
      <c r="F4723" s="61"/>
      <c r="G4723" s="196" t="e">
        <f>VLOOKUP(D4723,sku归属!A:B,2,0)</f>
        <v>#N/A</v>
      </c>
      <c r="K4723" s="193"/>
      <c r="L4723" s="194"/>
      <c r="M4723" s="195"/>
    </row>
    <row r="4724" spans="1:13" s="61" customFormat="1" customHeight="1">
      <c r="A4724"/>
      <c r="B4724"/>
      <c r="C4724"/>
      <c r="D4724"/>
      <c r="E4724"/>
      <c r="F4724" s="61"/>
      <c r="G4724" s="196" t="e">
        <f>VLOOKUP(D4724,sku归属!A:B,2,0)</f>
        <v>#N/A</v>
      </c>
      <c r="K4724" s="193"/>
      <c r="L4724" s="194"/>
      <c r="M4724" s="195"/>
    </row>
    <row r="4725" spans="1:13" s="61" customFormat="1" customHeight="1">
      <c r="A4725"/>
      <c r="B4725"/>
      <c r="C4725"/>
      <c r="D4725"/>
      <c r="E4725"/>
      <c r="F4725" s="61"/>
      <c r="G4725" s="196" t="e">
        <f>VLOOKUP(D4725,sku归属!A:B,2,0)</f>
        <v>#N/A</v>
      </c>
      <c r="K4725" s="193"/>
      <c r="L4725" s="194"/>
      <c r="M4725" s="195"/>
    </row>
    <row r="4726" spans="1:13" s="61" customFormat="1" customHeight="1">
      <c r="A4726"/>
      <c r="B4726"/>
      <c r="C4726"/>
      <c r="D4726"/>
      <c r="E4726"/>
      <c r="F4726" s="61"/>
      <c r="G4726" s="196" t="e">
        <f>VLOOKUP(D4726,sku归属!A:B,2,0)</f>
        <v>#N/A</v>
      </c>
      <c r="K4726" s="193"/>
      <c r="L4726" s="194"/>
      <c r="M4726" s="195"/>
    </row>
    <row r="4727" spans="1:13" s="61" customFormat="1" customHeight="1">
      <c r="A4727"/>
      <c r="B4727"/>
      <c r="C4727"/>
      <c r="D4727"/>
      <c r="E4727"/>
      <c r="F4727" s="61"/>
      <c r="G4727" s="196" t="e">
        <f>VLOOKUP(D4727,sku归属!A:B,2,0)</f>
        <v>#N/A</v>
      </c>
      <c r="K4727" s="193"/>
      <c r="L4727" s="194"/>
      <c r="M4727" s="195"/>
    </row>
    <row r="4728" spans="1:13" s="61" customFormat="1" customHeight="1">
      <c r="A4728"/>
      <c r="B4728"/>
      <c r="C4728"/>
      <c r="D4728"/>
      <c r="E4728"/>
      <c r="F4728" s="61"/>
      <c r="G4728" s="196" t="e">
        <f>VLOOKUP(D4728,sku归属!A:B,2,0)</f>
        <v>#N/A</v>
      </c>
      <c r="K4728" s="193"/>
      <c r="L4728" s="194"/>
      <c r="M4728" s="195"/>
    </row>
    <row r="4729" spans="1:13" s="61" customFormat="1" customHeight="1">
      <c r="A4729"/>
      <c r="B4729"/>
      <c r="C4729"/>
      <c r="D4729"/>
      <c r="E4729"/>
      <c r="F4729" s="61"/>
      <c r="G4729" s="196" t="e">
        <f>VLOOKUP(D4729,sku归属!A:B,2,0)</f>
        <v>#N/A</v>
      </c>
      <c r="K4729" s="193"/>
      <c r="L4729" s="194"/>
      <c r="M4729" s="195"/>
    </row>
    <row r="4730" spans="1:13" s="61" customFormat="1" customHeight="1">
      <c r="A4730"/>
      <c r="B4730"/>
      <c r="C4730"/>
      <c r="D4730"/>
      <c r="E4730"/>
      <c r="F4730" s="61"/>
      <c r="G4730" s="196" t="e">
        <f>VLOOKUP(D4730,sku归属!A:B,2,0)</f>
        <v>#N/A</v>
      </c>
      <c r="K4730" s="193"/>
      <c r="L4730" s="194"/>
      <c r="M4730" s="195"/>
    </row>
    <row r="4731" spans="1:13" s="61" customFormat="1" customHeight="1">
      <c r="A4731"/>
      <c r="B4731"/>
      <c r="C4731"/>
      <c r="D4731"/>
      <c r="E4731"/>
      <c r="F4731" s="61"/>
      <c r="G4731" s="196" t="e">
        <f>VLOOKUP(D4731,sku归属!A:B,2,0)</f>
        <v>#N/A</v>
      </c>
      <c r="K4731" s="193"/>
      <c r="L4731" s="194"/>
      <c r="M4731" s="195"/>
    </row>
    <row r="4732" spans="1:13" s="61" customFormat="1" customHeight="1">
      <c r="A4732"/>
      <c r="B4732"/>
      <c r="C4732"/>
      <c r="D4732"/>
      <c r="E4732"/>
      <c r="F4732" s="61"/>
      <c r="G4732" s="196" t="e">
        <f>VLOOKUP(D4732,sku归属!A:B,2,0)</f>
        <v>#N/A</v>
      </c>
      <c r="K4732" s="193"/>
      <c r="L4732" s="194"/>
      <c r="M4732" s="195"/>
    </row>
    <row r="4733" spans="1:13" s="61" customFormat="1" customHeight="1">
      <c r="A4733"/>
      <c r="B4733"/>
      <c r="C4733"/>
      <c r="D4733"/>
      <c r="E4733"/>
      <c r="F4733" s="61"/>
      <c r="G4733" s="196" t="e">
        <f>VLOOKUP(D4733,sku归属!A:B,2,0)</f>
        <v>#N/A</v>
      </c>
      <c r="K4733" s="193"/>
      <c r="L4733" s="194"/>
      <c r="M4733" s="195"/>
    </row>
    <row r="4734" spans="1:13" s="61" customFormat="1" customHeight="1">
      <c r="A4734"/>
      <c r="B4734"/>
      <c r="C4734"/>
      <c r="D4734"/>
      <c r="E4734"/>
      <c r="F4734" s="61"/>
      <c r="G4734" s="196" t="e">
        <f>VLOOKUP(D4734,sku归属!A:B,2,0)</f>
        <v>#N/A</v>
      </c>
      <c r="K4734" s="193"/>
      <c r="L4734" s="194"/>
      <c r="M4734" s="195"/>
    </row>
    <row r="4735" spans="1:13" s="61" customFormat="1" customHeight="1">
      <c r="A4735"/>
      <c r="B4735"/>
      <c r="C4735"/>
      <c r="D4735"/>
      <c r="E4735"/>
      <c r="F4735" s="61"/>
      <c r="G4735" s="196" t="e">
        <f>VLOOKUP(D4735,sku归属!A:B,2,0)</f>
        <v>#N/A</v>
      </c>
      <c r="K4735" s="193"/>
      <c r="L4735" s="194"/>
      <c r="M4735" s="195"/>
    </row>
    <row r="4736" spans="1:13" s="61" customFormat="1" customHeight="1">
      <c r="A4736"/>
      <c r="B4736"/>
      <c r="C4736"/>
      <c r="D4736"/>
      <c r="E4736"/>
      <c r="F4736" s="61"/>
      <c r="G4736" s="196" t="e">
        <f>VLOOKUP(D4736,sku归属!A:B,2,0)</f>
        <v>#N/A</v>
      </c>
      <c r="K4736" s="193"/>
      <c r="L4736" s="194"/>
      <c r="M4736" s="195"/>
    </row>
    <row r="4737" spans="1:13" s="61" customFormat="1" customHeight="1">
      <c r="A4737"/>
      <c r="B4737"/>
      <c r="C4737"/>
      <c r="D4737"/>
      <c r="E4737"/>
      <c r="F4737" s="61"/>
      <c r="G4737" s="196" t="e">
        <f>VLOOKUP(D4737,sku归属!A:B,2,0)</f>
        <v>#N/A</v>
      </c>
      <c r="K4737" s="193"/>
      <c r="L4737" s="194"/>
      <c r="M4737" s="195"/>
    </row>
    <row r="4738" spans="1:13" s="61" customFormat="1" customHeight="1">
      <c r="A4738"/>
      <c r="B4738"/>
      <c r="C4738"/>
      <c r="D4738"/>
      <c r="E4738"/>
      <c r="F4738" s="61"/>
      <c r="G4738" s="196" t="e">
        <f>VLOOKUP(D4738,sku归属!A:B,2,0)</f>
        <v>#N/A</v>
      </c>
      <c r="K4738" s="193"/>
      <c r="L4738" s="194"/>
      <c r="M4738" s="195"/>
    </row>
    <row r="4739" spans="1:13" s="61" customFormat="1" customHeight="1">
      <c r="A4739"/>
      <c r="B4739"/>
      <c r="C4739"/>
      <c r="D4739"/>
      <c r="E4739"/>
      <c r="F4739" s="61"/>
      <c r="G4739" s="196" t="e">
        <f>VLOOKUP(D4739,sku归属!A:B,2,0)</f>
        <v>#N/A</v>
      </c>
      <c r="K4739" s="193"/>
      <c r="L4739" s="194"/>
      <c r="M4739" s="195"/>
    </row>
    <row r="4740" spans="1:13" s="61" customFormat="1" customHeight="1">
      <c r="A4740"/>
      <c r="B4740"/>
      <c r="C4740"/>
      <c r="D4740"/>
      <c r="E4740"/>
      <c r="F4740" s="61"/>
      <c r="G4740" s="196" t="e">
        <f>VLOOKUP(D4740,sku归属!A:B,2,0)</f>
        <v>#N/A</v>
      </c>
      <c r="K4740" s="193"/>
      <c r="L4740" s="194"/>
      <c r="M4740" s="195"/>
    </row>
    <row r="4741" spans="1:13" s="61" customFormat="1" customHeight="1">
      <c r="A4741"/>
      <c r="B4741"/>
      <c r="C4741"/>
      <c r="D4741"/>
      <c r="E4741"/>
      <c r="F4741" s="61"/>
      <c r="G4741" s="196" t="e">
        <f>VLOOKUP(D4741,sku归属!A:B,2,0)</f>
        <v>#N/A</v>
      </c>
      <c r="K4741" s="193"/>
      <c r="L4741" s="194"/>
      <c r="M4741" s="195"/>
    </row>
    <row r="4742" spans="1:13" s="61" customFormat="1" customHeight="1">
      <c r="A4742"/>
      <c r="B4742"/>
      <c r="C4742"/>
      <c r="D4742"/>
      <c r="E4742"/>
      <c r="F4742" s="61"/>
      <c r="G4742" s="196" t="e">
        <f>VLOOKUP(D4742,sku归属!A:B,2,0)</f>
        <v>#N/A</v>
      </c>
      <c r="K4742" s="193"/>
      <c r="L4742" s="194"/>
      <c r="M4742" s="195"/>
    </row>
    <row r="4743" spans="1:13" s="61" customFormat="1" customHeight="1">
      <c r="A4743"/>
      <c r="B4743"/>
      <c r="C4743"/>
      <c r="D4743"/>
      <c r="E4743"/>
      <c r="F4743" s="61"/>
      <c r="G4743" s="196" t="e">
        <f>VLOOKUP(D4743,sku归属!A:B,2,0)</f>
        <v>#N/A</v>
      </c>
      <c r="K4743" s="193"/>
      <c r="L4743" s="194"/>
      <c r="M4743" s="195"/>
    </row>
    <row r="4744" spans="1:13" s="61" customFormat="1" customHeight="1">
      <c r="A4744"/>
      <c r="B4744"/>
      <c r="C4744"/>
      <c r="D4744"/>
      <c r="E4744"/>
      <c r="F4744" s="61"/>
      <c r="G4744" s="196" t="e">
        <f>VLOOKUP(D4744,sku归属!A:B,2,0)</f>
        <v>#N/A</v>
      </c>
      <c r="K4744" s="193"/>
      <c r="L4744" s="194"/>
      <c r="M4744" s="195"/>
    </row>
    <row r="4745" spans="1:13" s="61" customFormat="1" customHeight="1">
      <c r="A4745"/>
      <c r="B4745"/>
      <c r="C4745"/>
      <c r="D4745"/>
      <c r="E4745"/>
      <c r="F4745" s="61"/>
      <c r="G4745" s="196" t="e">
        <f>VLOOKUP(D4745,sku归属!A:B,2,0)</f>
        <v>#N/A</v>
      </c>
      <c r="K4745" s="193"/>
      <c r="L4745" s="194"/>
      <c r="M4745" s="195"/>
    </row>
    <row r="4746" spans="1:13" s="61" customFormat="1" customHeight="1">
      <c r="A4746"/>
      <c r="B4746"/>
      <c r="C4746"/>
      <c r="D4746"/>
      <c r="E4746"/>
      <c r="F4746" s="61"/>
      <c r="G4746" s="196" t="e">
        <f>VLOOKUP(D4746,sku归属!A:B,2,0)</f>
        <v>#N/A</v>
      </c>
      <c r="K4746" s="193"/>
      <c r="L4746" s="194"/>
      <c r="M4746" s="195"/>
    </row>
    <row r="4747" spans="1:13" s="61" customFormat="1" customHeight="1">
      <c r="A4747"/>
      <c r="B4747"/>
      <c r="C4747"/>
      <c r="D4747"/>
      <c r="E4747"/>
      <c r="F4747" s="61"/>
      <c r="G4747" s="196" t="e">
        <f>VLOOKUP(D4747,sku归属!A:B,2,0)</f>
        <v>#N/A</v>
      </c>
      <c r="K4747" s="193"/>
      <c r="L4747" s="194"/>
      <c r="M4747" s="195"/>
    </row>
    <row r="4748" spans="1:13" s="61" customFormat="1" customHeight="1">
      <c r="A4748"/>
      <c r="B4748"/>
      <c r="C4748"/>
      <c r="D4748"/>
      <c r="E4748"/>
      <c r="F4748" s="61"/>
      <c r="G4748" s="196" t="e">
        <f>VLOOKUP(D4748,sku归属!A:B,2,0)</f>
        <v>#N/A</v>
      </c>
      <c r="K4748" s="193"/>
      <c r="L4748" s="194"/>
      <c r="M4748" s="195"/>
    </row>
    <row r="4749" spans="1:13" s="61" customFormat="1" customHeight="1">
      <c r="A4749"/>
      <c r="B4749"/>
      <c r="C4749"/>
      <c r="D4749"/>
      <c r="E4749"/>
      <c r="F4749" s="61"/>
      <c r="G4749" s="196" t="e">
        <f>VLOOKUP(D4749,sku归属!A:B,2,0)</f>
        <v>#N/A</v>
      </c>
      <c r="K4749" s="193"/>
      <c r="L4749" s="194"/>
      <c r="M4749" s="195"/>
    </row>
    <row r="4750" spans="1:13" s="61" customFormat="1" customHeight="1">
      <c r="A4750"/>
      <c r="B4750"/>
      <c r="C4750"/>
      <c r="D4750"/>
      <c r="E4750"/>
      <c r="F4750" s="61"/>
      <c r="G4750" s="196" t="e">
        <f>VLOOKUP(D4750,sku归属!A:B,2,0)</f>
        <v>#N/A</v>
      </c>
      <c r="K4750" s="193"/>
      <c r="L4750" s="194"/>
      <c r="M4750" s="195"/>
    </row>
    <row r="4751" spans="1:13" s="61" customFormat="1" customHeight="1">
      <c r="A4751"/>
      <c r="B4751"/>
      <c r="C4751"/>
      <c r="D4751"/>
      <c r="E4751"/>
      <c r="F4751" s="61"/>
      <c r="G4751" s="196" t="e">
        <f>VLOOKUP(D4751,sku归属!A:B,2,0)</f>
        <v>#N/A</v>
      </c>
      <c r="K4751" s="193"/>
      <c r="L4751" s="194"/>
      <c r="M4751" s="195"/>
    </row>
    <row r="4752" spans="1:13" s="61" customFormat="1" customHeight="1">
      <c r="A4752"/>
      <c r="B4752"/>
      <c r="C4752"/>
      <c r="D4752"/>
      <c r="E4752"/>
      <c r="F4752" s="61"/>
      <c r="G4752" s="196" t="e">
        <f>VLOOKUP(D4752,sku归属!A:B,2,0)</f>
        <v>#N/A</v>
      </c>
      <c r="K4752" s="193"/>
      <c r="L4752" s="194"/>
      <c r="M4752" s="195"/>
    </row>
    <row r="4753" spans="1:13" s="61" customFormat="1" customHeight="1">
      <c r="A4753"/>
      <c r="B4753"/>
      <c r="C4753"/>
      <c r="D4753"/>
      <c r="E4753"/>
      <c r="F4753" s="61"/>
      <c r="G4753" s="196" t="e">
        <f>VLOOKUP(D4753,sku归属!A:B,2,0)</f>
        <v>#N/A</v>
      </c>
      <c r="K4753" s="193"/>
      <c r="L4753" s="194"/>
      <c r="M4753" s="195"/>
    </row>
    <row r="4754" spans="1:13" s="61" customFormat="1" customHeight="1">
      <c r="A4754"/>
      <c r="B4754"/>
      <c r="C4754"/>
      <c r="D4754"/>
      <c r="E4754"/>
      <c r="F4754" s="61"/>
      <c r="G4754" s="196" t="e">
        <f>VLOOKUP(D4754,sku归属!A:B,2,0)</f>
        <v>#N/A</v>
      </c>
      <c r="K4754" s="193"/>
      <c r="L4754" s="194"/>
      <c r="M4754" s="195"/>
    </row>
    <row r="4755" spans="1:13" s="61" customFormat="1" customHeight="1">
      <c r="A4755"/>
      <c r="B4755"/>
      <c r="C4755"/>
      <c r="D4755"/>
      <c r="E4755"/>
      <c r="F4755" s="61"/>
      <c r="G4755" s="196" t="e">
        <f>VLOOKUP(D4755,sku归属!A:B,2,0)</f>
        <v>#N/A</v>
      </c>
      <c r="K4755" s="193"/>
      <c r="L4755" s="194"/>
      <c r="M4755" s="195"/>
    </row>
    <row r="4756" spans="1:13" s="61" customFormat="1" customHeight="1">
      <c r="A4756"/>
      <c r="B4756"/>
      <c r="C4756"/>
      <c r="D4756"/>
      <c r="E4756"/>
      <c r="F4756" s="61"/>
      <c r="G4756" s="196" t="e">
        <f>VLOOKUP(D4756,sku归属!A:B,2,0)</f>
        <v>#N/A</v>
      </c>
      <c r="K4756" s="193"/>
      <c r="L4756" s="194"/>
      <c r="M4756" s="195"/>
    </row>
    <row r="4757" spans="1:13" s="61" customFormat="1" customHeight="1">
      <c r="A4757"/>
      <c r="B4757"/>
      <c r="C4757"/>
      <c r="D4757"/>
      <c r="E4757"/>
      <c r="F4757" s="61"/>
      <c r="G4757" s="196" t="e">
        <f>VLOOKUP(D4757,sku归属!A:B,2,0)</f>
        <v>#N/A</v>
      </c>
      <c r="K4757" s="193"/>
      <c r="L4757" s="194"/>
      <c r="M4757" s="195"/>
    </row>
    <row r="4758" spans="1:13" s="61" customFormat="1" customHeight="1">
      <c r="A4758"/>
      <c r="B4758"/>
      <c r="C4758"/>
      <c r="D4758"/>
      <c r="E4758"/>
      <c r="F4758" s="61"/>
      <c r="G4758" s="196" t="e">
        <f>VLOOKUP(D4758,sku归属!A:B,2,0)</f>
        <v>#N/A</v>
      </c>
      <c r="K4758" s="193"/>
      <c r="L4758" s="194"/>
      <c r="M4758" s="195"/>
    </row>
    <row r="4759" spans="1:13" s="61" customFormat="1" customHeight="1">
      <c r="A4759"/>
      <c r="B4759"/>
      <c r="C4759"/>
      <c r="D4759"/>
      <c r="E4759"/>
      <c r="F4759" s="61"/>
      <c r="G4759" s="196" t="e">
        <f>VLOOKUP(D4759,sku归属!A:B,2,0)</f>
        <v>#N/A</v>
      </c>
      <c r="K4759" s="193"/>
      <c r="L4759" s="194"/>
      <c r="M4759" s="195"/>
    </row>
    <row r="4760" spans="1:13" s="61" customFormat="1" customHeight="1">
      <c r="A4760"/>
      <c r="B4760"/>
      <c r="C4760"/>
      <c r="D4760"/>
      <c r="E4760"/>
      <c r="F4760" s="61"/>
      <c r="G4760" s="196" t="e">
        <f>VLOOKUP(D4760,sku归属!A:B,2,0)</f>
        <v>#N/A</v>
      </c>
      <c r="K4760" s="193"/>
      <c r="L4760" s="194"/>
      <c r="M4760" s="195"/>
    </row>
    <row r="4761" spans="1:13" s="61" customFormat="1" customHeight="1">
      <c r="A4761"/>
      <c r="B4761"/>
      <c r="C4761"/>
      <c r="D4761"/>
      <c r="E4761"/>
      <c r="F4761" s="61"/>
      <c r="G4761" s="196" t="e">
        <f>VLOOKUP(D4761,sku归属!A:B,2,0)</f>
        <v>#N/A</v>
      </c>
      <c r="K4761" s="193"/>
      <c r="L4761" s="194"/>
      <c r="M4761" s="195"/>
    </row>
    <row r="4762" spans="1:13" s="61" customFormat="1" customHeight="1">
      <c r="A4762"/>
      <c r="B4762"/>
      <c r="C4762"/>
      <c r="D4762"/>
      <c r="E4762"/>
      <c r="F4762" s="61"/>
      <c r="G4762" s="196" t="e">
        <f>VLOOKUP(D4762,sku归属!A:B,2,0)</f>
        <v>#N/A</v>
      </c>
      <c r="K4762" s="193"/>
      <c r="L4762" s="194"/>
      <c r="M4762" s="195"/>
    </row>
    <row r="4763" spans="1:13" s="61" customFormat="1" customHeight="1">
      <c r="A4763"/>
      <c r="B4763"/>
      <c r="C4763"/>
      <c r="D4763"/>
      <c r="E4763"/>
      <c r="F4763" s="61"/>
      <c r="G4763" s="196" t="e">
        <f>VLOOKUP(D4763,sku归属!A:B,2,0)</f>
        <v>#N/A</v>
      </c>
      <c r="K4763" s="193"/>
      <c r="L4763" s="194"/>
      <c r="M4763" s="195"/>
    </row>
    <row r="4764" spans="1:13" s="61" customFormat="1" customHeight="1">
      <c r="A4764"/>
      <c r="B4764"/>
      <c r="C4764"/>
      <c r="D4764"/>
      <c r="E4764"/>
      <c r="F4764" s="61"/>
      <c r="G4764" s="196" t="e">
        <f>VLOOKUP(D4764,sku归属!A:B,2,0)</f>
        <v>#N/A</v>
      </c>
      <c r="K4764" s="193"/>
      <c r="L4764" s="194"/>
      <c r="M4764" s="195"/>
    </row>
    <row r="4765" spans="1:13" s="61" customFormat="1" customHeight="1">
      <c r="A4765"/>
      <c r="B4765"/>
      <c r="C4765"/>
      <c r="D4765"/>
      <c r="E4765"/>
      <c r="F4765" s="61"/>
      <c r="G4765" s="196" t="e">
        <f>VLOOKUP(D4765,sku归属!A:B,2,0)</f>
        <v>#N/A</v>
      </c>
      <c r="K4765" s="193"/>
      <c r="L4765" s="194"/>
      <c r="M4765" s="195"/>
    </row>
    <row r="4766" spans="1:13" s="61" customFormat="1" customHeight="1">
      <c r="A4766"/>
      <c r="B4766"/>
      <c r="C4766"/>
      <c r="D4766"/>
      <c r="E4766"/>
      <c r="F4766" s="61"/>
      <c r="G4766" s="196" t="e">
        <f>VLOOKUP(D4766,sku归属!A:B,2,0)</f>
        <v>#N/A</v>
      </c>
      <c r="K4766" s="193"/>
      <c r="L4766" s="194"/>
      <c r="M4766" s="195"/>
    </row>
    <row r="4767" spans="1:13" s="61" customFormat="1" customHeight="1">
      <c r="A4767"/>
      <c r="B4767"/>
      <c r="C4767"/>
      <c r="D4767"/>
      <c r="E4767"/>
      <c r="F4767" s="61"/>
      <c r="G4767" s="196" t="e">
        <f>VLOOKUP(D4767,sku归属!A:B,2,0)</f>
        <v>#N/A</v>
      </c>
      <c r="K4767" s="193"/>
      <c r="L4767" s="194"/>
      <c r="M4767" s="195"/>
    </row>
    <row r="4768" spans="1:13" s="61" customFormat="1" customHeight="1">
      <c r="A4768"/>
      <c r="B4768"/>
      <c r="C4768"/>
      <c r="D4768"/>
      <c r="E4768"/>
      <c r="F4768" s="61"/>
      <c r="G4768" s="196" t="e">
        <f>VLOOKUP(D4768,sku归属!A:B,2,0)</f>
        <v>#N/A</v>
      </c>
      <c r="K4768" s="193"/>
      <c r="L4768" s="194"/>
      <c r="M4768" s="195"/>
    </row>
    <row r="4769" spans="1:13" s="61" customFormat="1" customHeight="1">
      <c r="A4769"/>
      <c r="B4769"/>
      <c r="C4769"/>
      <c r="D4769"/>
      <c r="E4769"/>
      <c r="F4769" s="61"/>
      <c r="G4769" s="196" t="e">
        <f>VLOOKUP(D4769,sku归属!A:B,2,0)</f>
        <v>#N/A</v>
      </c>
      <c r="K4769" s="193"/>
      <c r="L4769" s="194"/>
      <c r="M4769" s="195"/>
    </row>
    <row r="4770" spans="1:13" s="61" customFormat="1" customHeight="1">
      <c r="A4770"/>
      <c r="B4770"/>
      <c r="C4770"/>
      <c r="D4770"/>
      <c r="E4770"/>
      <c r="F4770" s="61"/>
      <c r="G4770" s="196" t="e">
        <f>VLOOKUP(D4770,sku归属!A:B,2,0)</f>
        <v>#N/A</v>
      </c>
      <c r="K4770" s="193"/>
      <c r="L4770" s="194"/>
      <c r="M4770" s="195"/>
    </row>
    <row r="4771" spans="1:13" s="61" customFormat="1" customHeight="1">
      <c r="A4771"/>
      <c r="B4771"/>
      <c r="C4771"/>
      <c r="D4771"/>
      <c r="E4771"/>
      <c r="F4771" s="61"/>
      <c r="G4771" s="196" t="e">
        <f>VLOOKUP(D4771,sku归属!A:B,2,0)</f>
        <v>#N/A</v>
      </c>
      <c r="K4771" s="193"/>
      <c r="L4771" s="194"/>
      <c r="M4771" s="195"/>
    </row>
    <row r="4772" spans="1:13" s="61" customFormat="1" customHeight="1">
      <c r="A4772"/>
      <c r="B4772"/>
      <c r="C4772"/>
      <c r="D4772"/>
      <c r="E4772"/>
      <c r="F4772" s="61"/>
      <c r="G4772" s="196" t="e">
        <f>VLOOKUP(D4772,sku归属!A:B,2,0)</f>
        <v>#N/A</v>
      </c>
      <c r="K4772" s="193"/>
      <c r="L4772" s="194"/>
      <c r="M4772" s="195"/>
    </row>
    <row r="4773" spans="1:13" s="61" customFormat="1" customHeight="1">
      <c r="A4773"/>
      <c r="B4773"/>
      <c r="C4773"/>
      <c r="D4773"/>
      <c r="E4773"/>
      <c r="F4773" s="61"/>
      <c r="G4773" s="196" t="e">
        <f>VLOOKUP(D4773,sku归属!A:B,2,0)</f>
        <v>#N/A</v>
      </c>
      <c r="K4773" s="193"/>
      <c r="L4773" s="194"/>
      <c r="M4773" s="195"/>
    </row>
    <row r="4774" spans="1:13" s="61" customFormat="1" customHeight="1">
      <c r="A4774"/>
      <c r="B4774"/>
      <c r="C4774"/>
      <c r="D4774"/>
      <c r="E4774"/>
      <c r="F4774" s="61"/>
      <c r="G4774" s="196" t="e">
        <f>VLOOKUP(D4774,sku归属!A:B,2,0)</f>
        <v>#N/A</v>
      </c>
      <c r="K4774" s="193"/>
      <c r="L4774" s="194"/>
      <c r="M4774" s="195"/>
    </row>
    <row r="4775" spans="1:13" s="61" customFormat="1" customHeight="1">
      <c r="A4775"/>
      <c r="B4775"/>
      <c r="C4775"/>
      <c r="D4775"/>
      <c r="E4775"/>
      <c r="F4775" s="61"/>
      <c r="G4775" s="196" t="e">
        <f>VLOOKUP(D4775,sku归属!A:B,2,0)</f>
        <v>#N/A</v>
      </c>
      <c r="K4775" s="193"/>
      <c r="L4775" s="194"/>
      <c r="M4775" s="195"/>
    </row>
    <row r="4776" spans="1:13" s="61" customFormat="1" customHeight="1">
      <c r="A4776"/>
      <c r="B4776"/>
      <c r="C4776"/>
      <c r="D4776"/>
      <c r="E4776"/>
      <c r="F4776" s="61"/>
      <c r="G4776" s="196" t="e">
        <f>VLOOKUP(D4776,sku归属!A:B,2,0)</f>
        <v>#N/A</v>
      </c>
      <c r="K4776" s="193"/>
      <c r="L4776" s="194"/>
      <c r="M4776" s="195"/>
    </row>
    <row r="4777" spans="1:13" s="61" customFormat="1" customHeight="1">
      <c r="A4777"/>
      <c r="B4777"/>
      <c r="C4777"/>
      <c r="D4777"/>
      <c r="E4777"/>
      <c r="F4777" s="61"/>
      <c r="G4777" s="196" t="e">
        <f>VLOOKUP(D4777,sku归属!A:B,2,0)</f>
        <v>#N/A</v>
      </c>
      <c r="K4777" s="193"/>
      <c r="L4777" s="194"/>
      <c r="M4777" s="195"/>
    </row>
    <row r="4778" spans="1:13" s="61" customFormat="1" customHeight="1">
      <c r="A4778"/>
      <c r="B4778"/>
      <c r="C4778"/>
      <c r="D4778"/>
      <c r="E4778"/>
      <c r="F4778" s="61"/>
      <c r="G4778" s="196" t="e">
        <f>VLOOKUP(D4778,sku归属!A:B,2,0)</f>
        <v>#N/A</v>
      </c>
      <c r="K4778" s="193"/>
      <c r="L4778" s="194"/>
      <c r="M4778" s="195"/>
    </row>
    <row r="4779" spans="1:13" s="61" customFormat="1" customHeight="1">
      <c r="A4779"/>
      <c r="B4779"/>
      <c r="C4779"/>
      <c r="D4779"/>
      <c r="E4779"/>
      <c r="F4779" s="61"/>
      <c r="G4779" s="196" t="e">
        <f>VLOOKUP(D4779,sku归属!A:B,2,0)</f>
        <v>#N/A</v>
      </c>
      <c r="K4779" s="193"/>
      <c r="L4779" s="194"/>
      <c r="M4779" s="195"/>
    </row>
    <row r="4780" spans="1:13" s="61" customFormat="1" customHeight="1">
      <c r="A4780"/>
      <c r="B4780"/>
      <c r="C4780"/>
      <c r="D4780"/>
      <c r="E4780"/>
      <c r="F4780" s="61"/>
      <c r="G4780" s="196" t="e">
        <f>VLOOKUP(D4780,sku归属!A:B,2,0)</f>
        <v>#N/A</v>
      </c>
      <c r="K4780" s="193"/>
      <c r="L4780" s="194"/>
      <c r="M4780" s="195"/>
    </row>
    <row r="4781" spans="1:13" s="61" customFormat="1" customHeight="1">
      <c r="A4781"/>
      <c r="B4781"/>
      <c r="C4781"/>
      <c r="D4781"/>
      <c r="E4781"/>
      <c r="F4781" s="61"/>
      <c r="G4781" s="196" t="e">
        <f>VLOOKUP(D4781,sku归属!A:B,2,0)</f>
        <v>#N/A</v>
      </c>
      <c r="K4781" s="193"/>
      <c r="L4781" s="194"/>
      <c r="M4781" s="195"/>
    </row>
    <row r="4782" spans="1:13" s="61" customFormat="1" customHeight="1">
      <c r="A4782"/>
      <c r="B4782"/>
      <c r="C4782"/>
      <c r="D4782"/>
      <c r="E4782"/>
      <c r="F4782" s="61"/>
      <c r="G4782" s="196" t="e">
        <f>VLOOKUP(D4782,sku归属!A:B,2,0)</f>
        <v>#N/A</v>
      </c>
      <c r="K4782" s="193"/>
      <c r="L4782" s="194"/>
      <c r="M4782" s="195"/>
    </row>
    <row r="4783" spans="1:13" s="61" customFormat="1" customHeight="1">
      <c r="A4783"/>
      <c r="B4783"/>
      <c r="C4783"/>
      <c r="D4783"/>
      <c r="E4783"/>
      <c r="F4783" s="61"/>
      <c r="G4783" s="196" t="e">
        <f>VLOOKUP(D4783,sku归属!A:B,2,0)</f>
        <v>#N/A</v>
      </c>
      <c r="K4783" s="193"/>
      <c r="L4783" s="194"/>
      <c r="M4783" s="195"/>
    </row>
    <row r="4784" spans="1:13" s="61" customFormat="1" customHeight="1">
      <c r="A4784"/>
      <c r="B4784"/>
      <c r="C4784"/>
      <c r="D4784"/>
      <c r="E4784"/>
      <c r="F4784" s="61"/>
      <c r="G4784" s="196" t="e">
        <f>VLOOKUP(D4784,sku归属!A:B,2,0)</f>
        <v>#N/A</v>
      </c>
      <c r="K4784" s="193"/>
      <c r="L4784" s="194"/>
      <c r="M4784" s="195"/>
    </row>
    <row r="4785" spans="1:13" s="61" customFormat="1" customHeight="1">
      <c r="A4785"/>
      <c r="B4785"/>
      <c r="C4785"/>
      <c r="D4785"/>
      <c r="E4785"/>
      <c r="F4785" s="61"/>
      <c r="G4785" s="196" t="e">
        <f>VLOOKUP(D4785,sku归属!A:B,2,0)</f>
        <v>#N/A</v>
      </c>
      <c r="K4785" s="193"/>
      <c r="L4785" s="194"/>
      <c r="M4785" s="195"/>
    </row>
    <row r="4786" spans="1:13" s="61" customFormat="1" customHeight="1">
      <c r="A4786"/>
      <c r="B4786"/>
      <c r="C4786"/>
      <c r="D4786"/>
      <c r="E4786"/>
      <c r="F4786" s="61"/>
      <c r="G4786" s="196" t="e">
        <f>VLOOKUP(D4786,sku归属!A:B,2,0)</f>
        <v>#N/A</v>
      </c>
      <c r="K4786" s="193"/>
      <c r="L4786" s="194"/>
      <c r="M4786" s="195"/>
    </row>
    <row r="4787" spans="1:13" s="61" customFormat="1" customHeight="1">
      <c r="A4787"/>
      <c r="B4787"/>
      <c r="C4787"/>
      <c r="D4787"/>
      <c r="E4787"/>
      <c r="F4787" s="61"/>
      <c r="G4787" s="196" t="e">
        <f>VLOOKUP(D4787,sku归属!A:B,2,0)</f>
        <v>#N/A</v>
      </c>
      <c r="K4787" s="193"/>
      <c r="L4787" s="194"/>
      <c r="M4787" s="195"/>
    </row>
    <row r="4788" spans="1:13" s="61" customFormat="1" customHeight="1">
      <c r="A4788"/>
      <c r="B4788"/>
      <c r="C4788"/>
      <c r="D4788"/>
      <c r="E4788"/>
      <c r="F4788" s="61"/>
      <c r="G4788" s="196" t="e">
        <f>VLOOKUP(D4788,sku归属!A:B,2,0)</f>
        <v>#N/A</v>
      </c>
      <c r="K4788" s="193"/>
      <c r="L4788" s="194"/>
      <c r="M4788" s="195"/>
    </row>
    <row r="4789" spans="1:13" s="61" customFormat="1" customHeight="1">
      <c r="A4789"/>
      <c r="B4789"/>
      <c r="C4789"/>
      <c r="D4789"/>
      <c r="E4789"/>
      <c r="F4789" s="61"/>
      <c r="G4789" s="196" t="e">
        <f>VLOOKUP(D4789,sku归属!A:B,2,0)</f>
        <v>#N/A</v>
      </c>
      <c r="K4789" s="193"/>
      <c r="L4789" s="194"/>
      <c r="M4789" s="195"/>
    </row>
    <row r="4790" spans="1:13" s="61" customFormat="1" customHeight="1">
      <c r="A4790"/>
      <c r="B4790"/>
      <c r="C4790"/>
      <c r="D4790"/>
      <c r="E4790"/>
      <c r="F4790" s="61"/>
      <c r="G4790" s="196" t="e">
        <f>VLOOKUP(D4790,sku归属!A:B,2,0)</f>
        <v>#N/A</v>
      </c>
      <c r="K4790" s="193"/>
      <c r="L4790" s="194"/>
      <c r="M4790" s="195"/>
    </row>
    <row r="4791" spans="1:13" s="61" customFormat="1" customHeight="1">
      <c r="A4791"/>
      <c r="B4791"/>
      <c r="C4791"/>
      <c r="D4791"/>
      <c r="E4791"/>
      <c r="F4791" s="61"/>
      <c r="G4791" s="196" t="e">
        <f>VLOOKUP(D4791,sku归属!A:B,2,0)</f>
        <v>#N/A</v>
      </c>
      <c r="K4791" s="193"/>
      <c r="L4791" s="194"/>
      <c r="M4791" s="195"/>
    </row>
    <row r="4792" spans="1:13" s="61" customFormat="1" customHeight="1">
      <c r="A4792"/>
      <c r="B4792"/>
      <c r="C4792"/>
      <c r="D4792"/>
      <c r="E4792"/>
      <c r="F4792" s="61"/>
      <c r="G4792" s="196" t="e">
        <f>VLOOKUP(D4792,sku归属!A:B,2,0)</f>
        <v>#N/A</v>
      </c>
      <c r="K4792" s="193"/>
      <c r="L4792" s="194"/>
      <c r="M4792" s="195"/>
    </row>
    <row r="4793" spans="1:13" s="61" customFormat="1" customHeight="1">
      <c r="A4793"/>
      <c r="B4793"/>
      <c r="C4793"/>
      <c r="D4793"/>
      <c r="E4793"/>
      <c r="F4793" s="61"/>
      <c r="G4793" s="196" t="e">
        <f>VLOOKUP(D4793,sku归属!A:B,2,0)</f>
        <v>#N/A</v>
      </c>
      <c r="K4793" s="193"/>
      <c r="L4793" s="194"/>
      <c r="M4793" s="195"/>
    </row>
    <row r="4794" spans="1:13" s="61" customFormat="1" customHeight="1">
      <c r="A4794"/>
      <c r="B4794"/>
      <c r="C4794"/>
      <c r="D4794"/>
      <c r="E4794"/>
      <c r="F4794" s="61"/>
      <c r="G4794" s="196" t="e">
        <f>VLOOKUP(D4794,sku归属!A:B,2,0)</f>
        <v>#N/A</v>
      </c>
      <c r="K4794" s="193"/>
      <c r="L4794" s="194"/>
      <c r="M4794" s="195"/>
    </row>
    <row r="4795" spans="1:13" s="61" customFormat="1" customHeight="1">
      <c r="A4795"/>
      <c r="B4795"/>
      <c r="C4795"/>
      <c r="D4795"/>
      <c r="E4795"/>
      <c r="F4795" s="61"/>
      <c r="G4795" s="196" t="e">
        <f>VLOOKUP(D4795,sku归属!A:B,2,0)</f>
        <v>#N/A</v>
      </c>
      <c r="K4795" s="193"/>
      <c r="L4795" s="194"/>
      <c r="M4795" s="195"/>
    </row>
    <row r="4796" spans="1:13" s="61" customFormat="1" customHeight="1">
      <c r="A4796"/>
      <c r="B4796"/>
      <c r="C4796"/>
      <c r="D4796"/>
      <c r="E4796"/>
      <c r="F4796" s="61"/>
      <c r="G4796" s="196" t="e">
        <f>VLOOKUP(D4796,sku归属!A:B,2,0)</f>
        <v>#N/A</v>
      </c>
      <c r="K4796" s="193"/>
      <c r="L4796" s="194"/>
      <c r="M4796" s="195"/>
    </row>
    <row r="4797" spans="1:13" s="61" customFormat="1" customHeight="1">
      <c r="A4797"/>
      <c r="B4797"/>
      <c r="C4797"/>
      <c r="D4797"/>
      <c r="E4797"/>
      <c r="F4797" s="61"/>
      <c r="G4797" s="196" t="e">
        <f>VLOOKUP(D4797,sku归属!A:B,2,0)</f>
        <v>#N/A</v>
      </c>
      <c r="K4797" s="193"/>
      <c r="L4797" s="194"/>
      <c r="M4797" s="195"/>
    </row>
    <row r="4798" spans="1:13" s="61" customFormat="1" customHeight="1">
      <c r="A4798"/>
      <c r="B4798"/>
      <c r="C4798"/>
      <c r="D4798"/>
      <c r="E4798"/>
      <c r="F4798" s="61"/>
      <c r="G4798" s="196" t="e">
        <f>VLOOKUP(D4798,sku归属!A:B,2,0)</f>
        <v>#N/A</v>
      </c>
      <c r="K4798" s="193"/>
      <c r="L4798" s="194"/>
      <c r="M4798" s="195"/>
    </row>
    <row r="4799" spans="1:13" s="61" customFormat="1" customHeight="1">
      <c r="A4799"/>
      <c r="B4799"/>
      <c r="C4799"/>
      <c r="D4799"/>
      <c r="E4799"/>
      <c r="F4799" s="61"/>
      <c r="G4799" s="196" t="e">
        <f>VLOOKUP(D4799,sku归属!A:B,2,0)</f>
        <v>#N/A</v>
      </c>
      <c r="K4799" s="193"/>
      <c r="L4799" s="194"/>
      <c r="M4799" s="195"/>
    </row>
    <row r="4800" spans="1:13" s="61" customFormat="1" customHeight="1">
      <c r="A4800"/>
      <c r="B4800"/>
      <c r="C4800"/>
      <c r="D4800"/>
      <c r="E4800"/>
      <c r="F4800" s="61"/>
      <c r="G4800" s="196" t="e">
        <f>VLOOKUP(D4800,sku归属!A:B,2,0)</f>
        <v>#N/A</v>
      </c>
      <c r="K4800" s="193"/>
      <c r="L4800" s="194"/>
      <c r="M4800" s="195"/>
    </row>
    <row r="4801" spans="1:13" s="61" customFormat="1" customHeight="1">
      <c r="A4801"/>
      <c r="B4801"/>
      <c r="C4801"/>
      <c r="D4801"/>
      <c r="E4801"/>
      <c r="F4801" s="61"/>
      <c r="G4801" s="196" t="e">
        <f>VLOOKUP(D4801,sku归属!A:B,2,0)</f>
        <v>#N/A</v>
      </c>
      <c r="K4801" s="193"/>
      <c r="L4801" s="194"/>
      <c r="M4801" s="195"/>
    </row>
    <row r="4802" spans="1:13" s="61" customFormat="1" customHeight="1">
      <c r="A4802"/>
      <c r="B4802"/>
      <c r="C4802"/>
      <c r="D4802"/>
      <c r="E4802"/>
      <c r="F4802" s="61"/>
      <c r="G4802" s="196" t="e">
        <f>VLOOKUP(D4802,sku归属!A:B,2,0)</f>
        <v>#N/A</v>
      </c>
      <c r="K4802" s="193"/>
      <c r="L4802" s="194"/>
      <c r="M4802" s="195"/>
    </row>
    <row r="4803" spans="1:13" s="61" customFormat="1" customHeight="1">
      <c r="A4803"/>
      <c r="B4803"/>
      <c r="C4803"/>
      <c r="D4803"/>
      <c r="E4803"/>
      <c r="F4803" s="61"/>
      <c r="G4803" s="196" t="e">
        <f>VLOOKUP(D4803,sku归属!A:B,2,0)</f>
        <v>#N/A</v>
      </c>
      <c r="K4803" s="193"/>
      <c r="L4803" s="194"/>
      <c r="M4803" s="195"/>
    </row>
    <row r="4804" spans="1:13" s="61" customFormat="1" customHeight="1">
      <c r="A4804"/>
      <c r="B4804"/>
      <c r="C4804"/>
      <c r="D4804"/>
      <c r="E4804"/>
      <c r="F4804" s="61"/>
      <c r="G4804" s="196" t="e">
        <f>VLOOKUP(D4804,sku归属!A:B,2,0)</f>
        <v>#N/A</v>
      </c>
      <c r="K4804" s="193"/>
      <c r="L4804" s="194"/>
      <c r="M4804" s="195"/>
    </row>
    <row r="4805" spans="1:13" s="61" customFormat="1" customHeight="1">
      <c r="A4805"/>
      <c r="B4805"/>
      <c r="C4805"/>
      <c r="D4805"/>
      <c r="E4805"/>
      <c r="F4805" s="61"/>
      <c r="G4805" s="196" t="e">
        <f>VLOOKUP(D4805,sku归属!A:B,2,0)</f>
        <v>#N/A</v>
      </c>
      <c r="K4805" s="193"/>
      <c r="L4805" s="194"/>
      <c r="M4805" s="195"/>
    </row>
    <row r="4806" spans="1:13" s="61" customFormat="1" customHeight="1">
      <c r="A4806"/>
      <c r="B4806"/>
      <c r="C4806"/>
      <c r="D4806"/>
      <c r="E4806"/>
      <c r="F4806" s="61"/>
      <c r="G4806" s="196" t="e">
        <f>VLOOKUP(D4806,sku归属!A:B,2,0)</f>
        <v>#N/A</v>
      </c>
      <c r="K4806" s="193"/>
      <c r="L4806" s="194"/>
      <c r="M4806" s="195"/>
    </row>
    <row r="4807" spans="1:13" s="61" customFormat="1" customHeight="1">
      <c r="A4807"/>
      <c r="B4807"/>
      <c r="C4807"/>
      <c r="D4807"/>
      <c r="E4807"/>
      <c r="F4807" s="61"/>
      <c r="G4807" s="196" t="e">
        <f>VLOOKUP(D4807,sku归属!A:B,2,0)</f>
        <v>#N/A</v>
      </c>
      <c r="K4807" s="193"/>
      <c r="L4807" s="194"/>
      <c r="M4807" s="195"/>
    </row>
    <row r="4808" spans="1:13" s="61" customFormat="1" customHeight="1">
      <c r="A4808"/>
      <c r="B4808"/>
      <c r="C4808"/>
      <c r="D4808"/>
      <c r="E4808"/>
      <c r="F4808" s="61"/>
      <c r="G4808" s="196" t="e">
        <f>VLOOKUP(D4808,sku归属!A:B,2,0)</f>
        <v>#N/A</v>
      </c>
      <c r="K4808" s="193"/>
      <c r="L4808" s="194"/>
      <c r="M4808" s="195"/>
    </row>
    <row r="4809" spans="1:13" s="61" customFormat="1" customHeight="1">
      <c r="A4809"/>
      <c r="B4809"/>
      <c r="C4809"/>
      <c r="D4809"/>
      <c r="E4809"/>
      <c r="F4809" s="61"/>
      <c r="G4809" s="196" t="e">
        <f>VLOOKUP(D4809,sku归属!A:B,2,0)</f>
        <v>#N/A</v>
      </c>
      <c r="K4809" s="193"/>
      <c r="L4809" s="194"/>
      <c r="M4809" s="195"/>
    </row>
    <row r="4810" spans="1:13" s="61" customFormat="1" customHeight="1">
      <c r="A4810"/>
      <c r="B4810"/>
      <c r="C4810"/>
      <c r="D4810"/>
      <c r="E4810"/>
      <c r="F4810" s="61"/>
      <c r="G4810" s="196" t="e">
        <f>VLOOKUP(D4810,sku归属!A:B,2,0)</f>
        <v>#N/A</v>
      </c>
      <c r="K4810" s="193"/>
      <c r="L4810" s="194"/>
      <c r="M4810" s="195"/>
    </row>
    <row r="4811" spans="1:13" s="61" customFormat="1" customHeight="1">
      <c r="A4811"/>
      <c r="B4811"/>
      <c r="C4811"/>
      <c r="D4811"/>
      <c r="E4811"/>
      <c r="F4811" s="61"/>
      <c r="G4811" s="196" t="e">
        <f>VLOOKUP(D4811,sku归属!A:B,2,0)</f>
        <v>#N/A</v>
      </c>
      <c r="K4811" s="193"/>
      <c r="L4811" s="194"/>
      <c r="M4811" s="195"/>
    </row>
    <row r="4812" spans="1:13" s="61" customFormat="1" customHeight="1">
      <c r="A4812"/>
      <c r="B4812"/>
      <c r="C4812"/>
      <c r="D4812"/>
      <c r="E4812"/>
      <c r="F4812" s="61"/>
      <c r="G4812" s="196" t="e">
        <f>VLOOKUP(D4812,sku归属!A:B,2,0)</f>
        <v>#N/A</v>
      </c>
      <c r="K4812" s="193"/>
      <c r="L4812" s="194"/>
      <c r="M4812" s="195"/>
    </row>
    <row r="4813" spans="1:13" s="61" customFormat="1" customHeight="1">
      <c r="A4813"/>
      <c r="B4813"/>
      <c r="C4813"/>
      <c r="D4813"/>
      <c r="E4813"/>
      <c r="F4813" s="61"/>
      <c r="G4813" s="196" t="e">
        <f>VLOOKUP(D4813,sku归属!A:B,2,0)</f>
        <v>#N/A</v>
      </c>
      <c r="K4813" s="193"/>
      <c r="L4813" s="194"/>
      <c r="M4813" s="195"/>
    </row>
    <row r="4814" spans="1:13" s="61" customFormat="1" customHeight="1">
      <c r="A4814"/>
      <c r="B4814"/>
      <c r="C4814"/>
      <c r="D4814"/>
      <c r="E4814"/>
      <c r="F4814" s="61"/>
      <c r="G4814" s="196" t="e">
        <f>VLOOKUP(D4814,sku归属!A:B,2,0)</f>
        <v>#N/A</v>
      </c>
      <c r="K4814" s="193"/>
      <c r="L4814" s="194"/>
      <c r="M4814" s="195"/>
    </row>
    <row r="4815" spans="1:13" s="61" customFormat="1" customHeight="1">
      <c r="A4815"/>
      <c r="B4815"/>
      <c r="C4815"/>
      <c r="D4815"/>
      <c r="E4815"/>
      <c r="F4815" s="61"/>
      <c r="G4815" s="196" t="e">
        <f>VLOOKUP(D4815,sku归属!A:B,2,0)</f>
        <v>#N/A</v>
      </c>
      <c r="K4815" s="193"/>
      <c r="L4815" s="194"/>
      <c r="M4815" s="195"/>
    </row>
    <row r="4816" spans="1:13" s="61" customFormat="1" customHeight="1">
      <c r="A4816"/>
      <c r="B4816"/>
      <c r="C4816"/>
      <c r="D4816"/>
      <c r="E4816"/>
      <c r="F4816" s="61"/>
      <c r="G4816" s="196" t="e">
        <f>VLOOKUP(D4816,sku归属!A:B,2,0)</f>
        <v>#N/A</v>
      </c>
      <c r="K4816" s="193"/>
      <c r="L4816" s="194"/>
      <c r="M4816" s="195"/>
    </row>
    <row r="4817" spans="1:13" s="61" customFormat="1" customHeight="1">
      <c r="A4817"/>
      <c r="B4817"/>
      <c r="C4817"/>
      <c r="D4817"/>
      <c r="E4817"/>
      <c r="F4817" s="61"/>
      <c r="G4817" s="196" t="e">
        <f>VLOOKUP(D4817,sku归属!A:B,2,0)</f>
        <v>#N/A</v>
      </c>
      <c r="K4817" s="193"/>
      <c r="L4817" s="194"/>
      <c r="M4817" s="195"/>
    </row>
    <row r="4818" spans="1:13" s="61" customFormat="1" customHeight="1">
      <c r="A4818"/>
      <c r="B4818"/>
      <c r="C4818"/>
      <c r="D4818"/>
      <c r="E4818"/>
      <c r="F4818" s="61"/>
      <c r="G4818" s="196" t="e">
        <f>VLOOKUP(D4818,sku归属!A:B,2,0)</f>
        <v>#N/A</v>
      </c>
      <c r="K4818" s="193"/>
      <c r="L4818" s="194"/>
      <c r="M4818" s="195"/>
    </row>
    <row r="4819" spans="1:13" s="61" customFormat="1" customHeight="1">
      <c r="A4819"/>
      <c r="B4819"/>
      <c r="C4819"/>
      <c r="D4819"/>
      <c r="E4819"/>
      <c r="F4819" s="61"/>
      <c r="G4819" s="196" t="e">
        <f>VLOOKUP(D4819,sku归属!A:B,2,0)</f>
        <v>#N/A</v>
      </c>
      <c r="K4819" s="193"/>
      <c r="L4819" s="194"/>
      <c r="M4819" s="195"/>
    </row>
    <row r="4820" spans="1:13" s="61" customFormat="1" customHeight="1">
      <c r="A4820"/>
      <c r="B4820"/>
      <c r="C4820"/>
      <c r="D4820"/>
      <c r="E4820"/>
      <c r="F4820" s="61"/>
      <c r="G4820" s="196" t="e">
        <f>VLOOKUP(D4820,sku归属!A:B,2,0)</f>
        <v>#N/A</v>
      </c>
      <c r="K4820" s="193"/>
      <c r="L4820" s="194"/>
      <c r="M4820" s="195"/>
    </row>
    <row r="4821" spans="1:13" s="61" customFormat="1" customHeight="1">
      <c r="A4821"/>
      <c r="B4821"/>
      <c r="C4821"/>
      <c r="D4821"/>
      <c r="E4821"/>
      <c r="F4821" s="61"/>
      <c r="G4821" s="196" t="e">
        <f>VLOOKUP(D4821,sku归属!A:B,2,0)</f>
        <v>#N/A</v>
      </c>
      <c r="K4821" s="193"/>
      <c r="L4821" s="194"/>
      <c r="M4821" s="195"/>
    </row>
    <row r="4822" spans="1:13" s="61" customFormat="1" customHeight="1">
      <c r="A4822"/>
      <c r="B4822"/>
      <c r="C4822"/>
      <c r="D4822"/>
      <c r="E4822"/>
      <c r="F4822" s="61"/>
      <c r="G4822" s="196" t="e">
        <f>VLOOKUP(D4822,sku归属!A:B,2,0)</f>
        <v>#N/A</v>
      </c>
      <c r="K4822" s="193"/>
      <c r="L4822" s="194"/>
      <c r="M4822" s="195"/>
    </row>
    <row r="4823" spans="1:13" s="61" customFormat="1" customHeight="1">
      <c r="A4823"/>
      <c r="B4823"/>
      <c r="C4823"/>
      <c r="D4823"/>
      <c r="E4823"/>
      <c r="F4823" s="61"/>
      <c r="G4823" s="196" t="e">
        <f>VLOOKUP(D4823,sku归属!A:B,2,0)</f>
        <v>#N/A</v>
      </c>
      <c r="K4823" s="193"/>
      <c r="L4823" s="194"/>
      <c r="M4823" s="195"/>
    </row>
    <row r="4824" spans="1:13" s="61" customFormat="1" customHeight="1">
      <c r="A4824"/>
      <c r="B4824"/>
      <c r="C4824"/>
      <c r="D4824"/>
      <c r="E4824"/>
      <c r="F4824" s="61"/>
      <c r="G4824" s="196" t="e">
        <f>VLOOKUP(D4824,sku归属!A:B,2,0)</f>
        <v>#N/A</v>
      </c>
      <c r="K4824" s="193"/>
      <c r="L4824" s="194"/>
      <c r="M4824" s="195"/>
    </row>
    <row r="4825" spans="1:13" s="61" customFormat="1" customHeight="1">
      <c r="A4825"/>
      <c r="B4825"/>
      <c r="C4825"/>
      <c r="D4825"/>
      <c r="E4825"/>
      <c r="F4825" s="61"/>
      <c r="G4825" s="196" t="e">
        <f>VLOOKUP(D4825,sku归属!A:B,2,0)</f>
        <v>#N/A</v>
      </c>
      <c r="K4825" s="193"/>
      <c r="L4825" s="194"/>
      <c r="M4825" s="195"/>
    </row>
    <row r="4826" spans="1:13" s="61" customFormat="1" customHeight="1">
      <c r="A4826"/>
      <c r="B4826"/>
      <c r="C4826"/>
      <c r="D4826"/>
      <c r="E4826"/>
      <c r="F4826" s="61"/>
      <c r="G4826" s="196" t="e">
        <f>VLOOKUP(D4826,sku归属!A:B,2,0)</f>
        <v>#N/A</v>
      </c>
      <c r="K4826" s="193"/>
      <c r="L4826" s="194"/>
      <c r="M4826" s="195"/>
    </row>
    <row r="4827" spans="1:13" s="61" customFormat="1" customHeight="1">
      <c r="A4827"/>
      <c r="B4827"/>
      <c r="C4827"/>
      <c r="D4827"/>
      <c r="E4827"/>
      <c r="F4827" s="61"/>
      <c r="G4827" s="196" t="e">
        <f>VLOOKUP(D4827,sku归属!A:B,2,0)</f>
        <v>#N/A</v>
      </c>
      <c r="K4827" s="193"/>
      <c r="L4827" s="194"/>
      <c r="M4827" s="195"/>
    </row>
    <row r="4828" spans="1:13" s="61" customFormat="1" customHeight="1">
      <c r="A4828"/>
      <c r="B4828"/>
      <c r="C4828"/>
      <c r="D4828"/>
      <c r="E4828"/>
      <c r="F4828" s="61"/>
      <c r="G4828" s="196" t="e">
        <f>VLOOKUP(D4828,sku归属!A:B,2,0)</f>
        <v>#N/A</v>
      </c>
      <c r="K4828" s="193"/>
      <c r="L4828" s="194"/>
      <c r="M4828" s="195"/>
    </row>
    <row r="4829" spans="1:13" s="61" customFormat="1" customHeight="1">
      <c r="A4829"/>
      <c r="B4829"/>
      <c r="C4829"/>
      <c r="D4829"/>
      <c r="E4829"/>
      <c r="F4829" s="61"/>
      <c r="G4829" s="196" t="e">
        <f>VLOOKUP(D4829,sku归属!A:B,2,0)</f>
        <v>#N/A</v>
      </c>
      <c r="K4829" s="193"/>
      <c r="L4829" s="194"/>
      <c r="M4829" s="195"/>
    </row>
    <row r="4830" spans="1:13" s="61" customFormat="1" customHeight="1">
      <c r="A4830"/>
      <c r="B4830"/>
      <c r="C4830"/>
      <c r="D4830"/>
      <c r="E4830"/>
      <c r="F4830" s="61"/>
      <c r="G4830" s="196" t="e">
        <f>VLOOKUP(D4830,sku归属!A:B,2,0)</f>
        <v>#N/A</v>
      </c>
      <c r="K4830" s="193"/>
      <c r="L4830" s="194"/>
      <c r="M4830" s="195"/>
    </row>
    <row r="4831" spans="1:13" s="61" customFormat="1" customHeight="1">
      <c r="A4831"/>
      <c r="B4831"/>
      <c r="C4831"/>
      <c r="D4831"/>
      <c r="E4831"/>
      <c r="F4831" s="61"/>
      <c r="G4831" s="196" t="e">
        <f>VLOOKUP(D4831,sku归属!A:B,2,0)</f>
        <v>#N/A</v>
      </c>
      <c r="K4831" s="193"/>
      <c r="L4831" s="194"/>
      <c r="M4831" s="195"/>
    </row>
    <row r="4832" spans="1:13" s="61" customFormat="1" customHeight="1">
      <c r="A4832"/>
      <c r="B4832"/>
      <c r="C4832"/>
      <c r="D4832"/>
      <c r="E4832"/>
      <c r="F4832" s="61"/>
      <c r="G4832" s="196" t="e">
        <f>VLOOKUP(D4832,sku归属!A:B,2,0)</f>
        <v>#N/A</v>
      </c>
      <c r="K4832" s="193"/>
      <c r="L4832" s="194"/>
      <c r="M4832" s="195"/>
    </row>
    <row r="4833" spans="1:13" s="61" customFormat="1" customHeight="1">
      <c r="A4833"/>
      <c r="B4833"/>
      <c r="C4833"/>
      <c r="D4833"/>
      <c r="E4833"/>
      <c r="F4833" s="61"/>
      <c r="G4833" s="196" t="e">
        <f>VLOOKUP(D4833,sku归属!A:B,2,0)</f>
        <v>#N/A</v>
      </c>
      <c r="K4833" s="193"/>
      <c r="L4833" s="194"/>
      <c r="M4833" s="195"/>
    </row>
    <row r="4834" spans="1:13" s="61" customFormat="1" customHeight="1">
      <c r="A4834"/>
      <c r="B4834"/>
      <c r="C4834"/>
      <c r="D4834"/>
      <c r="E4834"/>
      <c r="F4834" s="61"/>
      <c r="G4834" s="196" t="e">
        <f>VLOOKUP(D4834,sku归属!A:B,2,0)</f>
        <v>#N/A</v>
      </c>
      <c r="K4834" s="193"/>
      <c r="L4834" s="194"/>
      <c r="M4834" s="195"/>
    </row>
    <row r="4835" spans="1:13" s="61" customFormat="1" customHeight="1">
      <c r="A4835"/>
      <c r="B4835"/>
      <c r="C4835"/>
      <c r="D4835"/>
      <c r="E4835"/>
      <c r="F4835" s="61"/>
      <c r="G4835" s="196" t="e">
        <f>VLOOKUP(D4835,sku归属!A:B,2,0)</f>
        <v>#N/A</v>
      </c>
      <c r="K4835" s="193"/>
      <c r="L4835" s="194"/>
      <c r="M4835" s="195"/>
    </row>
    <row r="4836" spans="1:13" s="61" customFormat="1" customHeight="1">
      <c r="A4836"/>
      <c r="B4836"/>
      <c r="C4836"/>
      <c r="D4836"/>
      <c r="E4836"/>
      <c r="F4836" s="61"/>
      <c r="G4836" s="196" t="e">
        <f>VLOOKUP(D4836,sku归属!A:B,2,0)</f>
        <v>#N/A</v>
      </c>
      <c r="K4836" s="193"/>
      <c r="L4836" s="194"/>
      <c r="M4836" s="195"/>
    </row>
    <row r="4837" spans="1:13" s="61" customFormat="1" customHeight="1">
      <c r="A4837"/>
      <c r="B4837"/>
      <c r="C4837"/>
      <c r="D4837"/>
      <c r="E4837"/>
      <c r="F4837" s="61"/>
      <c r="G4837" s="196" t="e">
        <f>VLOOKUP(D4837,sku归属!A:B,2,0)</f>
        <v>#N/A</v>
      </c>
      <c r="K4837" s="193"/>
      <c r="L4837" s="194"/>
      <c r="M4837" s="195"/>
    </row>
    <row r="4838" spans="1:13" s="61" customFormat="1" customHeight="1">
      <c r="A4838"/>
      <c r="B4838"/>
      <c r="C4838"/>
      <c r="D4838"/>
      <c r="E4838"/>
      <c r="F4838" s="61"/>
      <c r="G4838" s="196" t="e">
        <f>VLOOKUP(D4838,sku归属!A:B,2,0)</f>
        <v>#N/A</v>
      </c>
      <c r="K4838" s="193"/>
      <c r="L4838" s="194"/>
      <c r="M4838" s="195"/>
    </row>
    <row r="4839" spans="1:13" s="61" customFormat="1" customHeight="1">
      <c r="A4839"/>
      <c r="B4839"/>
      <c r="C4839"/>
      <c r="D4839"/>
      <c r="E4839"/>
      <c r="F4839" s="61"/>
      <c r="G4839" s="196" t="e">
        <f>VLOOKUP(D4839,sku归属!A:B,2,0)</f>
        <v>#N/A</v>
      </c>
      <c r="K4839" s="193"/>
      <c r="L4839" s="194"/>
      <c r="M4839" s="195"/>
    </row>
    <row r="4840" spans="1:13" s="61" customFormat="1" customHeight="1">
      <c r="A4840"/>
      <c r="B4840"/>
      <c r="C4840"/>
      <c r="D4840"/>
      <c r="E4840"/>
      <c r="F4840" s="61"/>
      <c r="G4840" s="196" t="e">
        <f>VLOOKUP(D4840,sku归属!A:B,2,0)</f>
        <v>#N/A</v>
      </c>
      <c r="K4840" s="193"/>
      <c r="L4840" s="194"/>
      <c r="M4840" s="195"/>
    </row>
    <row r="4841" spans="1:13" s="61" customFormat="1" customHeight="1">
      <c r="A4841"/>
      <c r="B4841"/>
      <c r="C4841"/>
      <c r="D4841"/>
      <c r="E4841"/>
      <c r="F4841" s="61"/>
      <c r="G4841" s="196" t="e">
        <f>VLOOKUP(D4841,sku归属!A:B,2,0)</f>
        <v>#N/A</v>
      </c>
      <c r="K4841" s="193"/>
      <c r="L4841" s="194"/>
      <c r="M4841" s="195"/>
    </row>
    <row r="4842" spans="1:13" s="61" customFormat="1" customHeight="1">
      <c r="A4842"/>
      <c r="B4842"/>
      <c r="C4842"/>
      <c r="D4842"/>
      <c r="E4842"/>
      <c r="F4842" s="61"/>
      <c r="G4842" s="196" t="e">
        <f>VLOOKUP(D4842,sku归属!A:B,2,0)</f>
        <v>#N/A</v>
      </c>
      <c r="K4842" s="193"/>
      <c r="L4842" s="194"/>
      <c r="M4842" s="195"/>
    </row>
    <row r="4843" spans="1:13" s="61" customFormat="1" customHeight="1">
      <c r="A4843"/>
      <c r="B4843"/>
      <c r="C4843"/>
      <c r="D4843"/>
      <c r="E4843"/>
      <c r="F4843" s="61"/>
      <c r="G4843" s="196" t="e">
        <f>VLOOKUP(D4843,sku归属!A:B,2,0)</f>
        <v>#N/A</v>
      </c>
      <c r="K4843" s="193"/>
      <c r="L4843" s="194"/>
      <c r="M4843" s="195"/>
    </row>
    <row r="4844" spans="1:13" s="61" customFormat="1" customHeight="1">
      <c r="A4844"/>
      <c r="B4844"/>
      <c r="C4844"/>
      <c r="D4844"/>
      <c r="E4844"/>
      <c r="F4844" s="61"/>
      <c r="G4844" s="196" t="e">
        <f>VLOOKUP(D4844,sku归属!A:B,2,0)</f>
        <v>#N/A</v>
      </c>
      <c r="K4844" s="193"/>
      <c r="L4844" s="194"/>
      <c r="M4844" s="195"/>
    </row>
    <row r="4845" spans="1:13" s="61" customFormat="1" customHeight="1">
      <c r="A4845"/>
      <c r="B4845"/>
      <c r="C4845"/>
      <c r="D4845"/>
      <c r="E4845"/>
      <c r="F4845" s="61"/>
      <c r="G4845" s="196" t="e">
        <f>VLOOKUP(D4845,sku归属!A:B,2,0)</f>
        <v>#N/A</v>
      </c>
      <c r="K4845" s="193"/>
      <c r="L4845" s="194"/>
      <c r="M4845" s="195"/>
    </row>
    <row r="4846" spans="1:13" s="61" customFormat="1" customHeight="1">
      <c r="A4846"/>
      <c r="B4846"/>
      <c r="C4846"/>
      <c r="D4846"/>
      <c r="E4846"/>
      <c r="F4846" s="61"/>
      <c r="G4846" s="196" t="e">
        <f>VLOOKUP(D4846,sku归属!A:B,2,0)</f>
        <v>#N/A</v>
      </c>
      <c r="K4846" s="193"/>
      <c r="L4846" s="194"/>
      <c r="M4846" s="195"/>
    </row>
    <row r="4847" spans="1:13" s="61" customFormat="1" customHeight="1">
      <c r="A4847"/>
      <c r="B4847"/>
      <c r="C4847"/>
      <c r="D4847"/>
      <c r="E4847"/>
      <c r="F4847" s="61"/>
      <c r="G4847" s="196" t="e">
        <f>VLOOKUP(D4847,sku归属!A:B,2,0)</f>
        <v>#N/A</v>
      </c>
      <c r="K4847" s="193"/>
      <c r="L4847" s="194"/>
      <c r="M4847" s="195"/>
    </row>
    <row r="4848" spans="1:13" s="61" customFormat="1" customHeight="1">
      <c r="A4848"/>
      <c r="B4848"/>
      <c r="C4848"/>
      <c r="D4848"/>
      <c r="E4848"/>
      <c r="F4848" s="61"/>
      <c r="G4848" s="196" t="e">
        <f>VLOOKUP(D4848,sku归属!A:B,2,0)</f>
        <v>#N/A</v>
      </c>
      <c r="K4848" s="193"/>
      <c r="L4848" s="194"/>
      <c r="M4848" s="195"/>
    </row>
    <row r="4849" spans="1:13" s="61" customFormat="1" customHeight="1">
      <c r="A4849"/>
      <c r="B4849"/>
      <c r="C4849"/>
      <c r="D4849"/>
      <c r="E4849"/>
      <c r="F4849" s="61"/>
      <c r="G4849" s="196" t="e">
        <f>VLOOKUP(D4849,sku归属!A:B,2,0)</f>
        <v>#N/A</v>
      </c>
      <c r="K4849" s="193"/>
      <c r="L4849" s="194"/>
      <c r="M4849" s="195"/>
    </row>
    <row r="4850" spans="1:13" s="61" customFormat="1" customHeight="1">
      <c r="A4850"/>
      <c r="B4850"/>
      <c r="C4850"/>
      <c r="D4850"/>
      <c r="E4850"/>
      <c r="F4850" s="61"/>
      <c r="G4850" s="196" t="e">
        <f>VLOOKUP(D4850,sku归属!A:B,2,0)</f>
        <v>#N/A</v>
      </c>
      <c r="K4850" s="193"/>
      <c r="L4850" s="194"/>
      <c r="M4850" s="195"/>
    </row>
    <row r="4851" spans="1:13" s="61" customFormat="1" customHeight="1">
      <c r="A4851"/>
      <c r="B4851"/>
      <c r="C4851"/>
      <c r="D4851"/>
      <c r="E4851"/>
      <c r="F4851" s="61"/>
      <c r="G4851" s="196" t="e">
        <f>VLOOKUP(D4851,sku归属!A:B,2,0)</f>
        <v>#N/A</v>
      </c>
      <c r="K4851" s="193"/>
      <c r="L4851" s="194"/>
      <c r="M4851" s="195"/>
    </row>
    <row r="4852" spans="1:13" s="61" customFormat="1" customHeight="1">
      <c r="A4852"/>
      <c r="B4852"/>
      <c r="C4852"/>
      <c r="D4852"/>
      <c r="E4852"/>
      <c r="F4852" s="61"/>
      <c r="G4852" s="196" t="e">
        <f>VLOOKUP(D4852,sku归属!A:B,2,0)</f>
        <v>#N/A</v>
      </c>
      <c r="K4852" s="193"/>
      <c r="L4852" s="194"/>
      <c r="M4852" s="195"/>
    </row>
    <row r="4853" spans="1:13" s="61" customFormat="1" customHeight="1">
      <c r="A4853"/>
      <c r="B4853"/>
      <c r="C4853"/>
      <c r="D4853"/>
      <c r="E4853"/>
      <c r="F4853" s="61"/>
      <c r="G4853" s="196" t="e">
        <f>VLOOKUP(D4853,sku归属!A:B,2,0)</f>
        <v>#N/A</v>
      </c>
      <c r="K4853" s="193"/>
      <c r="L4853" s="194"/>
      <c r="M4853" s="195"/>
    </row>
    <row r="4854" spans="1:13" s="61" customFormat="1" customHeight="1">
      <c r="A4854"/>
      <c r="B4854"/>
      <c r="C4854"/>
      <c r="D4854"/>
      <c r="E4854"/>
      <c r="F4854" s="61"/>
      <c r="G4854" s="196" t="e">
        <f>VLOOKUP(D4854,sku归属!A:B,2,0)</f>
        <v>#N/A</v>
      </c>
      <c r="K4854" s="193"/>
      <c r="L4854" s="194"/>
      <c r="M4854" s="195"/>
    </row>
    <row r="4855" spans="1:13" s="61" customFormat="1" customHeight="1">
      <c r="A4855"/>
      <c r="B4855"/>
      <c r="C4855"/>
      <c r="D4855"/>
      <c r="E4855"/>
      <c r="F4855" s="61"/>
      <c r="G4855" s="196" t="e">
        <f>VLOOKUP(D4855,sku归属!A:B,2,0)</f>
        <v>#N/A</v>
      </c>
      <c r="K4855" s="193"/>
      <c r="L4855" s="194"/>
      <c r="M4855" s="195"/>
    </row>
    <row r="4856" spans="1:13" s="61" customFormat="1" customHeight="1">
      <c r="A4856"/>
      <c r="B4856"/>
      <c r="C4856"/>
      <c r="D4856"/>
      <c r="E4856"/>
      <c r="F4856" s="61"/>
      <c r="G4856" s="196" t="e">
        <f>VLOOKUP(D4856,sku归属!A:B,2,0)</f>
        <v>#N/A</v>
      </c>
      <c r="K4856" s="193"/>
      <c r="L4856" s="194"/>
      <c r="M4856" s="195"/>
    </row>
    <row r="4857" spans="1:13" s="61" customFormat="1" customHeight="1">
      <c r="A4857"/>
      <c r="B4857"/>
      <c r="C4857"/>
      <c r="D4857"/>
      <c r="E4857"/>
      <c r="F4857" s="61"/>
      <c r="G4857" s="196" t="e">
        <f>VLOOKUP(D4857,sku归属!A:B,2,0)</f>
        <v>#N/A</v>
      </c>
      <c r="K4857" s="193"/>
      <c r="L4857" s="194"/>
      <c r="M4857" s="195"/>
    </row>
    <row r="4858" spans="1:13" s="61" customFormat="1" customHeight="1">
      <c r="A4858"/>
      <c r="B4858"/>
      <c r="C4858"/>
      <c r="D4858"/>
      <c r="E4858"/>
      <c r="F4858" s="61"/>
      <c r="G4858" s="196" t="e">
        <f>VLOOKUP(D4858,sku归属!A:B,2,0)</f>
        <v>#N/A</v>
      </c>
      <c r="K4858" s="193"/>
      <c r="L4858" s="194"/>
      <c r="M4858" s="195"/>
    </row>
    <row r="4859" spans="1:13" s="61" customFormat="1" customHeight="1">
      <c r="A4859"/>
      <c r="B4859"/>
      <c r="C4859"/>
      <c r="D4859"/>
      <c r="E4859"/>
      <c r="F4859" s="61"/>
      <c r="G4859" s="196" t="e">
        <f>VLOOKUP(D4859,sku归属!A:B,2,0)</f>
        <v>#N/A</v>
      </c>
      <c r="K4859" s="193"/>
      <c r="L4859" s="194"/>
      <c r="M4859" s="195"/>
    </row>
    <row r="4860" spans="1:13" s="61" customFormat="1" customHeight="1">
      <c r="A4860"/>
      <c r="B4860"/>
      <c r="C4860"/>
      <c r="D4860"/>
      <c r="E4860"/>
      <c r="F4860" s="61"/>
      <c r="G4860" s="196" t="e">
        <f>VLOOKUP(D4860,sku归属!A:B,2,0)</f>
        <v>#N/A</v>
      </c>
      <c r="K4860" s="193"/>
      <c r="L4860" s="194"/>
      <c r="M4860" s="195"/>
    </row>
    <row r="4861" spans="1:13" s="61" customFormat="1" customHeight="1">
      <c r="A4861"/>
      <c r="B4861"/>
      <c r="C4861"/>
      <c r="D4861"/>
      <c r="E4861"/>
      <c r="F4861" s="61"/>
      <c r="G4861" s="196" t="e">
        <f>VLOOKUP(D4861,sku归属!A:B,2,0)</f>
        <v>#N/A</v>
      </c>
      <c r="K4861" s="193"/>
      <c r="L4861" s="194"/>
      <c r="M4861" s="195"/>
    </row>
    <row r="4862" spans="1:13" s="61" customFormat="1" customHeight="1">
      <c r="A4862"/>
      <c r="B4862"/>
      <c r="C4862"/>
      <c r="D4862"/>
      <c r="E4862"/>
      <c r="F4862" s="61"/>
      <c r="G4862" s="196" t="e">
        <f>VLOOKUP(D4862,sku归属!A:B,2,0)</f>
        <v>#N/A</v>
      </c>
      <c r="K4862" s="193"/>
      <c r="L4862" s="194"/>
      <c r="M4862" s="195"/>
    </row>
    <row r="4863" spans="1:13" s="61" customFormat="1" customHeight="1">
      <c r="A4863"/>
      <c r="B4863"/>
      <c r="C4863"/>
      <c r="D4863"/>
      <c r="E4863"/>
      <c r="F4863" s="61"/>
      <c r="G4863" s="196" t="e">
        <f>VLOOKUP(D4863,sku归属!A:B,2,0)</f>
        <v>#N/A</v>
      </c>
      <c r="K4863" s="193"/>
      <c r="L4863" s="194"/>
      <c r="M4863" s="195"/>
    </row>
    <row r="4864" spans="1:13" s="61" customFormat="1" customHeight="1">
      <c r="A4864"/>
      <c r="B4864"/>
      <c r="C4864"/>
      <c r="D4864"/>
      <c r="E4864"/>
      <c r="F4864" s="61"/>
      <c r="G4864" s="196" t="e">
        <f>VLOOKUP(D4864,sku归属!A:B,2,0)</f>
        <v>#N/A</v>
      </c>
      <c r="K4864" s="193"/>
      <c r="L4864" s="194"/>
      <c r="M4864" s="195"/>
    </row>
    <row r="4865" spans="1:13" s="61" customFormat="1" customHeight="1">
      <c r="A4865"/>
      <c r="B4865"/>
      <c r="C4865"/>
      <c r="D4865"/>
      <c r="E4865"/>
      <c r="F4865" s="61"/>
      <c r="G4865" s="196" t="e">
        <f>VLOOKUP(D4865,sku归属!A:B,2,0)</f>
        <v>#N/A</v>
      </c>
      <c r="K4865" s="193"/>
      <c r="L4865" s="194"/>
      <c r="M4865" s="195"/>
    </row>
    <row r="4866" spans="1:13" s="61" customFormat="1" customHeight="1">
      <c r="A4866"/>
      <c r="B4866"/>
      <c r="C4866"/>
      <c r="D4866"/>
      <c r="E4866"/>
      <c r="F4866" s="61"/>
      <c r="G4866" s="196" t="e">
        <f>VLOOKUP(D4866,sku归属!A:B,2,0)</f>
        <v>#N/A</v>
      </c>
      <c r="K4866" s="193"/>
      <c r="L4866" s="194"/>
      <c r="M4866" s="195"/>
    </row>
    <row r="4867" spans="1:13" s="61" customFormat="1" customHeight="1">
      <c r="A4867"/>
      <c r="B4867"/>
      <c r="C4867"/>
      <c r="D4867"/>
      <c r="E4867"/>
      <c r="F4867" s="61"/>
      <c r="G4867" s="196" t="e">
        <f>VLOOKUP(D4867,sku归属!A:B,2,0)</f>
        <v>#N/A</v>
      </c>
      <c r="K4867" s="193"/>
      <c r="L4867" s="194"/>
      <c r="M4867" s="195"/>
    </row>
    <row r="4868" spans="1:13" s="61" customFormat="1" customHeight="1">
      <c r="A4868"/>
      <c r="B4868"/>
      <c r="C4868"/>
      <c r="D4868"/>
      <c r="E4868"/>
      <c r="F4868" s="61"/>
      <c r="G4868" s="196" t="e">
        <f>VLOOKUP(D4868,sku归属!A:B,2,0)</f>
        <v>#N/A</v>
      </c>
      <c r="K4868" s="193"/>
      <c r="L4868" s="194"/>
      <c r="M4868" s="195"/>
    </row>
    <row r="4869" spans="1:13" s="61" customFormat="1" customHeight="1">
      <c r="A4869"/>
      <c r="B4869"/>
      <c r="C4869"/>
      <c r="D4869"/>
      <c r="E4869"/>
      <c r="F4869" s="61"/>
      <c r="G4869" s="196" t="e">
        <f>VLOOKUP(D4869,sku归属!A:B,2,0)</f>
        <v>#N/A</v>
      </c>
      <c r="K4869" s="193"/>
      <c r="L4869" s="194"/>
      <c r="M4869" s="195"/>
    </row>
    <row r="4870" spans="1:13" s="61" customFormat="1" customHeight="1">
      <c r="A4870"/>
      <c r="B4870"/>
      <c r="C4870"/>
      <c r="D4870"/>
      <c r="E4870"/>
      <c r="F4870" s="61"/>
      <c r="G4870" s="196" t="e">
        <f>VLOOKUP(D4870,sku归属!A:B,2,0)</f>
        <v>#N/A</v>
      </c>
      <c r="K4870" s="193"/>
      <c r="L4870" s="194"/>
      <c r="M4870" s="195"/>
    </row>
    <row r="4871" spans="1:13" s="61" customFormat="1" customHeight="1">
      <c r="A4871"/>
      <c r="B4871"/>
      <c r="C4871"/>
      <c r="D4871"/>
      <c r="E4871"/>
      <c r="F4871" s="61"/>
      <c r="G4871" s="196" t="e">
        <f>VLOOKUP(D4871,sku归属!A:B,2,0)</f>
        <v>#N/A</v>
      </c>
      <c r="K4871" s="193"/>
      <c r="L4871" s="194"/>
      <c r="M4871" s="195"/>
    </row>
    <row r="4872" spans="1:13" s="61" customFormat="1" customHeight="1">
      <c r="A4872"/>
      <c r="B4872"/>
      <c r="C4872"/>
      <c r="D4872"/>
      <c r="E4872"/>
      <c r="F4872" s="61"/>
      <c r="G4872" s="196" t="e">
        <f>VLOOKUP(D4872,sku归属!A:B,2,0)</f>
        <v>#N/A</v>
      </c>
      <c r="K4872" s="193"/>
      <c r="L4872" s="194"/>
      <c r="M4872" s="195"/>
    </row>
    <row r="4873" spans="1:13" s="61" customFormat="1" customHeight="1">
      <c r="A4873"/>
      <c r="B4873"/>
      <c r="C4873"/>
      <c r="D4873"/>
      <c r="E4873"/>
      <c r="F4873" s="61"/>
      <c r="G4873" s="196" t="e">
        <f>VLOOKUP(D4873,sku归属!A:B,2,0)</f>
        <v>#N/A</v>
      </c>
      <c r="K4873" s="193"/>
      <c r="L4873" s="194"/>
      <c r="M4873" s="195"/>
    </row>
    <row r="4874" spans="1:13" s="61" customFormat="1" customHeight="1">
      <c r="A4874"/>
      <c r="B4874"/>
      <c r="C4874"/>
      <c r="D4874"/>
      <c r="E4874"/>
      <c r="F4874" s="61"/>
      <c r="G4874" s="196" t="e">
        <f>VLOOKUP(D4874,sku归属!A:B,2,0)</f>
        <v>#N/A</v>
      </c>
      <c r="K4874" s="193"/>
      <c r="L4874" s="194"/>
      <c r="M4874" s="195"/>
    </row>
    <row r="4875" spans="1:13" s="61" customFormat="1" customHeight="1">
      <c r="A4875"/>
      <c r="B4875"/>
      <c r="C4875"/>
      <c r="D4875"/>
      <c r="E4875"/>
      <c r="F4875" s="61"/>
      <c r="G4875" s="196" t="e">
        <f>VLOOKUP(D4875,sku归属!A:B,2,0)</f>
        <v>#N/A</v>
      </c>
      <c r="K4875" s="193"/>
      <c r="L4875" s="194"/>
      <c r="M4875" s="195"/>
    </row>
    <row r="4876" spans="1:13" s="61" customFormat="1" customHeight="1">
      <c r="A4876"/>
      <c r="B4876"/>
      <c r="C4876"/>
      <c r="D4876"/>
      <c r="E4876"/>
      <c r="F4876" s="61"/>
      <c r="G4876" s="196" t="e">
        <f>VLOOKUP(D4876,sku归属!A:B,2,0)</f>
        <v>#N/A</v>
      </c>
      <c r="K4876" s="193"/>
      <c r="L4876" s="194"/>
      <c r="M4876" s="195"/>
    </row>
    <row r="4877" spans="1:13" s="61" customFormat="1" customHeight="1">
      <c r="A4877"/>
      <c r="B4877"/>
      <c r="C4877"/>
      <c r="D4877"/>
      <c r="E4877"/>
      <c r="F4877" s="61"/>
      <c r="G4877" s="196" t="e">
        <f>VLOOKUP(D4877,sku归属!A:B,2,0)</f>
        <v>#N/A</v>
      </c>
      <c r="K4877" s="193"/>
      <c r="L4877" s="194"/>
      <c r="M4877" s="195"/>
    </row>
    <row r="4878" spans="1:13" s="61" customFormat="1" customHeight="1">
      <c r="A4878"/>
      <c r="B4878"/>
      <c r="C4878"/>
      <c r="D4878"/>
      <c r="E4878"/>
      <c r="F4878" s="61"/>
      <c r="G4878" s="196" t="e">
        <f>VLOOKUP(D4878,sku归属!A:B,2,0)</f>
        <v>#N/A</v>
      </c>
      <c r="K4878" s="193"/>
      <c r="L4878" s="194"/>
      <c r="M4878" s="195"/>
    </row>
    <row r="4879" spans="1:13" s="61" customFormat="1" customHeight="1">
      <c r="A4879"/>
      <c r="B4879"/>
      <c r="C4879"/>
      <c r="D4879"/>
      <c r="E4879"/>
      <c r="F4879" s="61"/>
      <c r="G4879" s="196" t="e">
        <f>VLOOKUP(D4879,sku归属!A:B,2,0)</f>
        <v>#N/A</v>
      </c>
      <c r="K4879" s="193"/>
      <c r="L4879" s="194"/>
      <c r="M4879" s="195"/>
    </row>
    <row r="4880" spans="1:13" s="61" customFormat="1" customHeight="1">
      <c r="A4880"/>
      <c r="B4880"/>
      <c r="C4880"/>
      <c r="D4880"/>
      <c r="E4880"/>
      <c r="F4880" s="61"/>
      <c r="G4880" s="196" t="e">
        <f>VLOOKUP(D4880,sku归属!A:B,2,0)</f>
        <v>#N/A</v>
      </c>
      <c r="K4880" s="193"/>
      <c r="L4880" s="194"/>
      <c r="M4880" s="195"/>
    </row>
    <row r="4881" spans="1:13" s="61" customFormat="1" customHeight="1">
      <c r="A4881"/>
      <c r="B4881"/>
      <c r="C4881"/>
      <c r="D4881"/>
      <c r="E4881"/>
      <c r="F4881" s="61"/>
      <c r="G4881" s="196" t="e">
        <f>VLOOKUP(D4881,sku归属!A:B,2,0)</f>
        <v>#N/A</v>
      </c>
      <c r="K4881" s="193"/>
      <c r="L4881" s="194"/>
      <c r="M4881" s="195"/>
    </row>
    <row r="4882" spans="1:13" s="61" customFormat="1" customHeight="1">
      <c r="A4882"/>
      <c r="B4882"/>
      <c r="C4882"/>
      <c r="D4882"/>
      <c r="E4882"/>
      <c r="F4882" s="61"/>
      <c r="G4882" s="196" t="e">
        <f>VLOOKUP(D4882,sku归属!A:B,2,0)</f>
        <v>#N/A</v>
      </c>
      <c r="K4882" s="193"/>
      <c r="L4882" s="194"/>
      <c r="M4882" s="195"/>
    </row>
    <row r="4883" spans="1:13" s="61" customFormat="1" customHeight="1">
      <c r="A4883"/>
      <c r="B4883"/>
      <c r="C4883"/>
      <c r="D4883"/>
      <c r="E4883"/>
      <c r="F4883" s="61"/>
      <c r="G4883" s="196" t="e">
        <f>VLOOKUP(D4883,sku归属!A:B,2,0)</f>
        <v>#N/A</v>
      </c>
      <c r="K4883" s="193"/>
      <c r="L4883" s="194"/>
      <c r="M4883" s="195"/>
    </row>
    <row r="4884" spans="1:13" s="61" customFormat="1" customHeight="1">
      <c r="A4884"/>
      <c r="B4884"/>
      <c r="C4884"/>
      <c r="D4884"/>
      <c r="E4884"/>
      <c r="F4884" s="61"/>
      <c r="G4884" s="196" t="e">
        <f>VLOOKUP(D4884,sku归属!A:B,2,0)</f>
        <v>#N/A</v>
      </c>
      <c r="K4884" s="193"/>
      <c r="L4884" s="194"/>
      <c r="M4884" s="195"/>
    </row>
    <row r="4885" spans="1:13" s="61" customFormat="1" customHeight="1">
      <c r="A4885"/>
      <c r="B4885"/>
      <c r="C4885"/>
      <c r="D4885"/>
      <c r="E4885"/>
      <c r="F4885" s="61"/>
      <c r="G4885" s="196" t="e">
        <f>VLOOKUP(D4885,sku归属!A:B,2,0)</f>
        <v>#N/A</v>
      </c>
      <c r="K4885" s="193"/>
      <c r="L4885" s="194"/>
      <c r="M4885" s="195"/>
    </row>
    <row r="4886" spans="1:13" s="61" customFormat="1" customHeight="1">
      <c r="A4886"/>
      <c r="B4886"/>
      <c r="C4886"/>
      <c r="D4886"/>
      <c r="E4886"/>
      <c r="F4886" s="61"/>
      <c r="G4886" s="196" t="e">
        <f>VLOOKUP(D4886,sku归属!A:B,2,0)</f>
        <v>#N/A</v>
      </c>
      <c r="K4886" s="193"/>
      <c r="L4886" s="194"/>
      <c r="M4886" s="195"/>
    </row>
    <row r="4887" spans="1:13" s="61" customFormat="1" customHeight="1">
      <c r="A4887"/>
      <c r="B4887"/>
      <c r="C4887"/>
      <c r="D4887"/>
      <c r="E4887"/>
      <c r="F4887" s="61"/>
      <c r="G4887" s="196" t="e">
        <f>VLOOKUP(D4887,sku归属!A:B,2,0)</f>
        <v>#N/A</v>
      </c>
      <c r="K4887" s="193"/>
      <c r="L4887" s="194"/>
      <c r="M4887" s="195"/>
    </row>
    <row r="4888" spans="1:13" s="61" customFormat="1" customHeight="1">
      <c r="A4888"/>
      <c r="B4888"/>
      <c r="C4888"/>
      <c r="D4888"/>
      <c r="E4888"/>
      <c r="F4888" s="61"/>
      <c r="G4888" s="196" t="e">
        <f>VLOOKUP(D4888,sku归属!A:B,2,0)</f>
        <v>#N/A</v>
      </c>
      <c r="K4888" s="193"/>
      <c r="L4888" s="194"/>
      <c r="M4888" s="195"/>
    </row>
    <row r="4889" spans="1:13" s="61" customFormat="1" customHeight="1">
      <c r="A4889"/>
      <c r="B4889"/>
      <c r="C4889"/>
      <c r="D4889"/>
      <c r="E4889"/>
      <c r="F4889" s="61"/>
      <c r="G4889" s="196" t="e">
        <f>VLOOKUP(D4889,sku归属!A:B,2,0)</f>
        <v>#N/A</v>
      </c>
      <c r="K4889" s="193"/>
      <c r="L4889" s="194"/>
      <c r="M4889" s="195"/>
    </row>
    <row r="4890" spans="1:13" s="61" customFormat="1" customHeight="1">
      <c r="A4890"/>
      <c r="B4890"/>
      <c r="C4890"/>
      <c r="D4890"/>
      <c r="E4890"/>
      <c r="F4890" s="61"/>
      <c r="G4890" s="196" t="e">
        <f>VLOOKUP(D4890,sku归属!A:B,2,0)</f>
        <v>#N/A</v>
      </c>
      <c r="K4890" s="193"/>
      <c r="L4890" s="194"/>
      <c r="M4890" s="195"/>
    </row>
    <row r="4891" spans="1:13" s="61" customFormat="1" customHeight="1">
      <c r="A4891"/>
      <c r="B4891"/>
      <c r="C4891"/>
      <c r="D4891"/>
      <c r="E4891"/>
      <c r="F4891" s="61"/>
      <c r="G4891" s="196" t="e">
        <f>VLOOKUP(D4891,sku归属!A:B,2,0)</f>
        <v>#N/A</v>
      </c>
      <c r="K4891" s="193"/>
      <c r="L4891" s="194"/>
      <c r="M4891" s="195"/>
    </row>
    <row r="4892" spans="1:13" s="61" customFormat="1" customHeight="1">
      <c r="A4892"/>
      <c r="B4892"/>
      <c r="C4892"/>
      <c r="D4892"/>
      <c r="E4892"/>
      <c r="F4892" s="61"/>
      <c r="G4892" s="196" t="e">
        <f>VLOOKUP(D4892,sku归属!A:B,2,0)</f>
        <v>#N/A</v>
      </c>
      <c r="K4892" s="193"/>
      <c r="L4892" s="194"/>
      <c r="M4892" s="195"/>
    </row>
    <row r="4893" spans="1:13" s="61" customFormat="1" customHeight="1">
      <c r="A4893"/>
      <c r="B4893"/>
      <c r="C4893"/>
      <c r="D4893"/>
      <c r="E4893"/>
      <c r="F4893" s="61"/>
      <c r="G4893" s="196" t="e">
        <f>VLOOKUP(D4893,sku归属!A:B,2,0)</f>
        <v>#N/A</v>
      </c>
      <c r="K4893" s="193"/>
      <c r="L4893" s="194"/>
      <c r="M4893" s="195"/>
    </row>
    <row r="4894" spans="1:13" s="61" customFormat="1" customHeight="1">
      <c r="A4894"/>
      <c r="B4894"/>
      <c r="C4894"/>
      <c r="D4894"/>
      <c r="E4894"/>
      <c r="F4894" s="61"/>
      <c r="G4894" s="196" t="e">
        <f>VLOOKUP(D4894,sku归属!A:B,2,0)</f>
        <v>#N/A</v>
      </c>
      <c r="K4894" s="193"/>
      <c r="L4894" s="194"/>
      <c r="M4894" s="195"/>
    </row>
    <row r="4895" spans="1:13" s="61" customFormat="1" customHeight="1">
      <c r="A4895"/>
      <c r="B4895"/>
      <c r="C4895"/>
      <c r="D4895"/>
      <c r="E4895"/>
      <c r="F4895" s="61"/>
      <c r="G4895" s="196" t="e">
        <f>VLOOKUP(D4895,sku归属!A:B,2,0)</f>
        <v>#N/A</v>
      </c>
      <c r="K4895" s="193"/>
      <c r="L4895" s="194"/>
      <c r="M4895" s="195"/>
    </row>
    <row r="4896" spans="1:13" s="61" customFormat="1" customHeight="1">
      <c r="A4896"/>
      <c r="B4896"/>
      <c r="C4896"/>
      <c r="D4896"/>
      <c r="E4896"/>
      <c r="F4896" s="61"/>
      <c r="G4896" s="196" t="e">
        <f>VLOOKUP(D4896,sku归属!A:B,2,0)</f>
        <v>#N/A</v>
      </c>
      <c r="K4896" s="193"/>
      <c r="L4896" s="194"/>
      <c r="M4896" s="195"/>
    </row>
    <row r="4897" spans="1:13" s="61" customFormat="1" customHeight="1">
      <c r="A4897"/>
      <c r="B4897"/>
      <c r="C4897"/>
      <c r="D4897"/>
      <c r="E4897"/>
      <c r="F4897" s="61"/>
      <c r="G4897" s="196" t="e">
        <f>VLOOKUP(D4897,sku归属!A:B,2,0)</f>
        <v>#N/A</v>
      </c>
      <c r="K4897" s="193"/>
      <c r="L4897" s="194"/>
      <c r="M4897" s="195"/>
    </row>
    <row r="4898" spans="1:13" s="61" customFormat="1" customHeight="1">
      <c r="A4898"/>
      <c r="B4898"/>
      <c r="C4898"/>
      <c r="D4898"/>
      <c r="E4898"/>
      <c r="F4898" s="61"/>
      <c r="G4898" s="196" t="e">
        <f>VLOOKUP(D4898,sku归属!A:B,2,0)</f>
        <v>#N/A</v>
      </c>
      <c r="K4898" s="193"/>
      <c r="L4898" s="194"/>
      <c r="M4898" s="195"/>
    </row>
    <row r="4899" spans="1:13" s="61" customFormat="1" customHeight="1">
      <c r="A4899"/>
      <c r="B4899"/>
      <c r="C4899"/>
      <c r="D4899"/>
      <c r="E4899"/>
      <c r="F4899" s="61"/>
      <c r="G4899" s="196" t="e">
        <f>VLOOKUP(D4899,sku归属!A:B,2,0)</f>
        <v>#N/A</v>
      </c>
      <c r="K4899" s="193"/>
      <c r="L4899" s="194"/>
      <c r="M4899" s="195"/>
    </row>
    <row r="4900" spans="1:13" s="61" customFormat="1" customHeight="1">
      <c r="A4900"/>
      <c r="B4900"/>
      <c r="C4900"/>
      <c r="D4900"/>
      <c r="E4900"/>
      <c r="F4900" s="61"/>
      <c r="G4900" s="196" t="e">
        <f>VLOOKUP(D4900,sku归属!A:B,2,0)</f>
        <v>#N/A</v>
      </c>
      <c r="K4900" s="193"/>
      <c r="L4900" s="194"/>
      <c r="M4900" s="195"/>
    </row>
    <row r="4901" spans="1:13" s="61" customFormat="1" customHeight="1">
      <c r="A4901"/>
      <c r="B4901"/>
      <c r="C4901"/>
      <c r="D4901"/>
      <c r="E4901"/>
      <c r="F4901" s="61"/>
      <c r="G4901" s="196" t="e">
        <f>VLOOKUP(D4901,sku归属!A:B,2,0)</f>
        <v>#N/A</v>
      </c>
      <c r="K4901" s="193"/>
      <c r="L4901" s="194"/>
      <c r="M4901" s="195"/>
    </row>
    <row r="4902" spans="1:13" s="61" customFormat="1" customHeight="1">
      <c r="A4902"/>
      <c r="B4902"/>
      <c r="C4902"/>
      <c r="D4902"/>
      <c r="E4902"/>
      <c r="F4902" s="61"/>
      <c r="G4902" s="196" t="e">
        <f>VLOOKUP(D4902,sku归属!A:B,2,0)</f>
        <v>#N/A</v>
      </c>
      <c r="K4902" s="193"/>
      <c r="L4902" s="194"/>
      <c r="M4902" s="195"/>
    </row>
    <row r="4903" spans="1:13" s="61" customFormat="1" customHeight="1">
      <c r="A4903"/>
      <c r="B4903"/>
      <c r="C4903"/>
      <c r="D4903"/>
      <c r="E4903"/>
      <c r="F4903" s="61"/>
      <c r="G4903" s="196" t="e">
        <f>VLOOKUP(D4903,sku归属!A:B,2,0)</f>
        <v>#N/A</v>
      </c>
      <c r="K4903" s="193"/>
      <c r="L4903" s="194"/>
      <c r="M4903" s="195"/>
    </row>
    <row r="4904" spans="1:13" s="61" customFormat="1" customHeight="1">
      <c r="A4904"/>
      <c r="B4904"/>
      <c r="C4904"/>
      <c r="D4904"/>
      <c r="E4904"/>
      <c r="F4904" s="61"/>
      <c r="G4904" s="196" t="e">
        <f>VLOOKUP(D4904,sku归属!A:B,2,0)</f>
        <v>#N/A</v>
      </c>
      <c r="K4904" s="193"/>
      <c r="L4904" s="194"/>
      <c r="M4904" s="195"/>
    </row>
    <row r="4905" spans="1:13" s="61" customFormat="1" customHeight="1">
      <c r="A4905"/>
      <c r="B4905"/>
      <c r="C4905"/>
      <c r="D4905"/>
      <c r="E4905"/>
      <c r="F4905" s="61"/>
      <c r="G4905" s="196" t="e">
        <f>VLOOKUP(D4905,sku归属!A:B,2,0)</f>
        <v>#N/A</v>
      </c>
      <c r="K4905" s="193"/>
      <c r="L4905" s="194"/>
      <c r="M4905" s="195"/>
    </row>
    <row r="4906" spans="1:13" s="61" customFormat="1" customHeight="1">
      <c r="A4906"/>
      <c r="B4906"/>
      <c r="C4906"/>
      <c r="D4906"/>
      <c r="E4906"/>
      <c r="F4906" s="61"/>
      <c r="G4906" s="196" t="e">
        <f>VLOOKUP(D4906,sku归属!A:B,2,0)</f>
        <v>#N/A</v>
      </c>
      <c r="K4906" s="193"/>
      <c r="L4906" s="194"/>
      <c r="M4906" s="195"/>
    </row>
    <row r="4907" spans="1:13" s="61" customFormat="1" customHeight="1">
      <c r="A4907"/>
      <c r="B4907"/>
      <c r="C4907"/>
      <c r="D4907"/>
      <c r="E4907"/>
      <c r="F4907" s="61"/>
      <c r="G4907" s="196" t="e">
        <f>VLOOKUP(D4907,sku归属!A:B,2,0)</f>
        <v>#N/A</v>
      </c>
      <c r="K4907" s="193"/>
      <c r="L4907" s="194"/>
      <c r="M4907" s="195"/>
    </row>
    <row r="4908" spans="1:13" s="61" customFormat="1" customHeight="1">
      <c r="A4908"/>
      <c r="B4908"/>
      <c r="C4908"/>
      <c r="D4908"/>
      <c r="E4908"/>
      <c r="F4908" s="61"/>
      <c r="G4908" s="196" t="e">
        <f>VLOOKUP(D4908,sku归属!A:B,2,0)</f>
        <v>#N/A</v>
      </c>
      <c r="K4908" s="193"/>
      <c r="L4908" s="194"/>
      <c r="M4908" s="195"/>
    </row>
    <row r="4909" spans="1:13" s="61" customFormat="1" customHeight="1">
      <c r="A4909"/>
      <c r="B4909"/>
      <c r="C4909"/>
      <c r="D4909"/>
      <c r="E4909"/>
      <c r="F4909" s="61"/>
      <c r="G4909" s="196" t="e">
        <f>VLOOKUP(D4909,sku归属!A:B,2,0)</f>
        <v>#N/A</v>
      </c>
      <c r="K4909" s="193"/>
      <c r="L4909" s="194"/>
      <c r="M4909" s="195"/>
    </row>
    <row r="4910" spans="1:13" s="61" customFormat="1" customHeight="1">
      <c r="A4910"/>
      <c r="B4910"/>
      <c r="C4910"/>
      <c r="D4910"/>
      <c r="E4910"/>
      <c r="F4910" s="61"/>
      <c r="G4910" s="196" t="e">
        <f>VLOOKUP(D4910,sku归属!A:B,2,0)</f>
        <v>#N/A</v>
      </c>
      <c r="K4910" s="193"/>
      <c r="L4910" s="194"/>
      <c r="M4910" s="195"/>
    </row>
    <row r="4911" spans="1:13" s="61" customFormat="1" customHeight="1">
      <c r="A4911"/>
      <c r="B4911"/>
      <c r="C4911"/>
      <c r="D4911"/>
      <c r="E4911"/>
      <c r="F4911" s="61"/>
      <c r="G4911" s="196" t="e">
        <f>VLOOKUP(D4911,sku归属!A:B,2,0)</f>
        <v>#N/A</v>
      </c>
      <c r="K4911" s="193"/>
      <c r="L4911" s="194"/>
      <c r="M4911" s="195"/>
    </row>
    <row r="4912" spans="1:13" s="61" customFormat="1" customHeight="1">
      <c r="A4912"/>
      <c r="B4912"/>
      <c r="C4912"/>
      <c r="D4912"/>
      <c r="E4912"/>
      <c r="F4912" s="61"/>
      <c r="G4912" s="196" t="e">
        <f>VLOOKUP(D4912,sku归属!A:B,2,0)</f>
        <v>#N/A</v>
      </c>
      <c r="K4912" s="193"/>
      <c r="L4912" s="194"/>
      <c r="M4912" s="195"/>
    </row>
    <row r="4913" spans="1:13" s="61" customFormat="1" customHeight="1">
      <c r="A4913"/>
      <c r="B4913"/>
      <c r="C4913"/>
      <c r="D4913"/>
      <c r="E4913"/>
      <c r="F4913" s="61"/>
      <c r="G4913" s="196" t="e">
        <f>VLOOKUP(D4913,sku归属!A:B,2,0)</f>
        <v>#N/A</v>
      </c>
      <c r="K4913" s="193"/>
      <c r="L4913" s="194"/>
      <c r="M4913" s="195"/>
    </row>
    <row r="4914" spans="1:13" s="61" customFormat="1" customHeight="1">
      <c r="A4914"/>
      <c r="B4914"/>
      <c r="C4914"/>
      <c r="D4914"/>
      <c r="E4914"/>
      <c r="F4914" s="61"/>
      <c r="G4914" s="196" t="e">
        <f>VLOOKUP(D4914,sku归属!A:B,2,0)</f>
        <v>#N/A</v>
      </c>
      <c r="K4914" s="193"/>
      <c r="L4914" s="194"/>
      <c r="M4914" s="195"/>
    </row>
    <row r="4915" spans="1:13" s="61" customFormat="1" customHeight="1">
      <c r="A4915"/>
      <c r="B4915"/>
      <c r="C4915"/>
      <c r="D4915"/>
      <c r="E4915"/>
      <c r="F4915" s="61"/>
      <c r="G4915" s="196" t="e">
        <f>VLOOKUP(D4915,sku归属!A:B,2,0)</f>
        <v>#N/A</v>
      </c>
      <c r="K4915" s="193"/>
      <c r="L4915" s="194"/>
      <c r="M4915" s="195"/>
    </row>
    <row r="4916" spans="1:13" s="61" customFormat="1" customHeight="1">
      <c r="A4916"/>
      <c r="B4916"/>
      <c r="C4916"/>
      <c r="D4916"/>
      <c r="E4916"/>
      <c r="F4916" s="61"/>
      <c r="G4916" s="196" t="e">
        <f>VLOOKUP(D4916,sku归属!A:B,2,0)</f>
        <v>#N/A</v>
      </c>
      <c r="K4916" s="193"/>
      <c r="L4916" s="194"/>
      <c r="M4916" s="195"/>
    </row>
    <row r="4917" spans="1:13" s="61" customFormat="1" customHeight="1">
      <c r="A4917"/>
      <c r="B4917"/>
      <c r="C4917"/>
      <c r="D4917"/>
      <c r="E4917"/>
      <c r="F4917" s="61"/>
      <c r="G4917" s="196" t="e">
        <f>VLOOKUP(D4917,sku归属!A:B,2,0)</f>
        <v>#N/A</v>
      </c>
      <c r="K4917" s="193"/>
      <c r="L4917" s="194"/>
      <c r="M4917" s="195"/>
    </row>
    <row r="4918" spans="1:13" s="61" customFormat="1" customHeight="1">
      <c r="A4918"/>
      <c r="B4918"/>
      <c r="C4918"/>
      <c r="D4918"/>
      <c r="E4918"/>
      <c r="F4918" s="61"/>
      <c r="G4918" s="196" t="e">
        <f>VLOOKUP(D4918,sku归属!A:B,2,0)</f>
        <v>#N/A</v>
      </c>
      <c r="K4918" s="193"/>
      <c r="L4918" s="194"/>
      <c r="M4918" s="195"/>
    </row>
    <row r="4919" spans="1:13" s="61" customFormat="1" customHeight="1">
      <c r="A4919"/>
      <c r="B4919"/>
      <c r="C4919"/>
      <c r="D4919"/>
      <c r="E4919"/>
      <c r="F4919" s="61"/>
      <c r="G4919" s="196" t="e">
        <f>VLOOKUP(D4919,sku归属!A:B,2,0)</f>
        <v>#N/A</v>
      </c>
      <c r="K4919" s="193"/>
      <c r="L4919" s="194"/>
      <c r="M4919" s="195"/>
    </row>
    <row r="4920" spans="1:13" s="61" customFormat="1" customHeight="1">
      <c r="A4920"/>
      <c r="B4920"/>
      <c r="C4920"/>
      <c r="D4920"/>
      <c r="E4920"/>
      <c r="F4920" s="61"/>
      <c r="G4920" s="196" t="e">
        <f>VLOOKUP(D4920,sku归属!A:B,2,0)</f>
        <v>#N/A</v>
      </c>
      <c r="K4920" s="193"/>
      <c r="L4920" s="194"/>
      <c r="M4920" s="195"/>
    </row>
    <row r="4921" spans="1:13" s="61" customFormat="1" customHeight="1">
      <c r="A4921"/>
      <c r="B4921"/>
      <c r="C4921"/>
      <c r="D4921"/>
      <c r="E4921"/>
      <c r="F4921" s="61"/>
      <c r="G4921" s="196" t="e">
        <f>VLOOKUP(D4921,sku归属!A:B,2,0)</f>
        <v>#N/A</v>
      </c>
      <c r="K4921" s="193"/>
      <c r="L4921" s="194"/>
      <c r="M4921" s="195"/>
    </row>
    <row r="4922" spans="1:13" s="61" customFormat="1" customHeight="1">
      <c r="A4922"/>
      <c r="B4922"/>
      <c r="C4922"/>
      <c r="D4922"/>
      <c r="E4922"/>
      <c r="F4922" s="61"/>
      <c r="G4922" s="196" t="e">
        <f>VLOOKUP(D4922,sku归属!A:B,2,0)</f>
        <v>#N/A</v>
      </c>
      <c r="K4922" s="193"/>
      <c r="L4922" s="194"/>
      <c r="M4922" s="195"/>
    </row>
    <row r="4923" spans="1:13" s="61" customFormat="1" customHeight="1">
      <c r="A4923"/>
      <c r="B4923"/>
      <c r="C4923"/>
      <c r="D4923"/>
      <c r="E4923"/>
      <c r="F4923" s="61"/>
      <c r="G4923" s="196" t="e">
        <f>VLOOKUP(D4923,sku归属!A:B,2,0)</f>
        <v>#N/A</v>
      </c>
      <c r="K4923" s="193"/>
      <c r="L4923" s="194"/>
      <c r="M4923" s="195"/>
    </row>
    <row r="4924" spans="1:13" s="61" customFormat="1" customHeight="1">
      <c r="A4924"/>
      <c r="B4924"/>
      <c r="C4924"/>
      <c r="D4924"/>
      <c r="E4924"/>
      <c r="F4924" s="61"/>
      <c r="G4924" s="196" t="e">
        <f>VLOOKUP(D4924,sku归属!A:B,2,0)</f>
        <v>#N/A</v>
      </c>
      <c r="K4924" s="193"/>
      <c r="L4924" s="194"/>
      <c r="M4924" s="195"/>
    </row>
    <row r="4925" spans="1:13" s="61" customFormat="1" customHeight="1">
      <c r="A4925"/>
      <c r="B4925"/>
      <c r="C4925"/>
      <c r="D4925"/>
      <c r="E4925"/>
      <c r="F4925" s="61"/>
      <c r="G4925" s="196" t="e">
        <f>VLOOKUP(D4925,sku归属!A:B,2,0)</f>
        <v>#N/A</v>
      </c>
      <c r="K4925" s="193"/>
      <c r="L4925" s="194"/>
      <c r="M4925" s="195"/>
    </row>
    <row r="4926" spans="1:13" s="61" customFormat="1" customHeight="1">
      <c r="A4926"/>
      <c r="B4926"/>
      <c r="C4926"/>
      <c r="D4926"/>
      <c r="E4926"/>
      <c r="F4926" s="61"/>
      <c r="G4926" s="196" t="e">
        <f>VLOOKUP(D4926,sku归属!A:B,2,0)</f>
        <v>#N/A</v>
      </c>
      <c r="K4926" s="193"/>
      <c r="L4926" s="194"/>
      <c r="M4926" s="195"/>
    </row>
    <row r="4927" spans="1:13" s="61" customFormat="1" customHeight="1">
      <c r="A4927"/>
      <c r="B4927"/>
      <c r="C4927"/>
      <c r="D4927"/>
      <c r="E4927"/>
      <c r="F4927" s="61"/>
      <c r="G4927" s="196" t="e">
        <f>VLOOKUP(D4927,sku归属!A:B,2,0)</f>
        <v>#N/A</v>
      </c>
      <c r="K4927" s="193"/>
      <c r="L4927" s="194"/>
      <c r="M4927" s="195"/>
    </row>
    <row r="4928" spans="1:13" s="61" customFormat="1" customHeight="1">
      <c r="A4928"/>
      <c r="B4928"/>
      <c r="C4928"/>
      <c r="D4928"/>
      <c r="E4928"/>
      <c r="F4928" s="61"/>
      <c r="G4928" s="196" t="e">
        <f>VLOOKUP(D4928,sku归属!A:B,2,0)</f>
        <v>#N/A</v>
      </c>
      <c r="K4928" s="193"/>
      <c r="L4928" s="194"/>
      <c r="M4928" s="195"/>
    </row>
    <row r="4929" spans="1:13" s="61" customFormat="1" customHeight="1">
      <c r="A4929"/>
      <c r="B4929"/>
      <c r="C4929"/>
      <c r="D4929"/>
      <c r="E4929"/>
      <c r="F4929" s="61"/>
      <c r="G4929" s="196" t="e">
        <f>VLOOKUP(D4929,sku归属!A:B,2,0)</f>
        <v>#N/A</v>
      </c>
      <c r="K4929" s="193"/>
      <c r="L4929" s="194"/>
      <c r="M4929" s="195"/>
    </row>
    <row r="4930" spans="1:13" s="61" customFormat="1" customHeight="1">
      <c r="A4930"/>
      <c r="B4930"/>
      <c r="C4930"/>
      <c r="D4930"/>
      <c r="E4930"/>
      <c r="F4930" s="61"/>
      <c r="G4930" s="196" t="e">
        <f>VLOOKUP(D4930,sku归属!A:B,2,0)</f>
        <v>#N/A</v>
      </c>
      <c r="K4930" s="193"/>
      <c r="L4930" s="194"/>
      <c r="M4930" s="195"/>
    </row>
    <row r="4931" spans="1:13" s="61" customFormat="1" customHeight="1">
      <c r="A4931"/>
      <c r="B4931"/>
      <c r="C4931"/>
      <c r="D4931"/>
      <c r="E4931"/>
      <c r="F4931" s="61"/>
      <c r="G4931" s="196" t="e">
        <f>VLOOKUP(D4931,sku归属!A:B,2,0)</f>
        <v>#N/A</v>
      </c>
      <c r="K4931" s="193"/>
      <c r="L4931" s="194"/>
      <c r="M4931" s="195"/>
    </row>
    <row r="4932" spans="1:13" s="61" customFormat="1" customHeight="1">
      <c r="A4932"/>
      <c r="B4932"/>
      <c r="C4932"/>
      <c r="D4932"/>
      <c r="E4932"/>
      <c r="F4932" s="61"/>
      <c r="G4932" s="196" t="e">
        <f>VLOOKUP(D4932,sku归属!A:B,2,0)</f>
        <v>#N/A</v>
      </c>
      <c r="K4932" s="193"/>
      <c r="L4932" s="194"/>
      <c r="M4932" s="195"/>
    </row>
    <row r="4933" spans="1:13" s="61" customFormat="1" customHeight="1">
      <c r="A4933"/>
      <c r="B4933"/>
      <c r="C4933"/>
      <c r="D4933"/>
      <c r="E4933"/>
      <c r="F4933" s="61"/>
      <c r="G4933" s="196" t="e">
        <f>VLOOKUP(D4933,sku归属!A:B,2,0)</f>
        <v>#N/A</v>
      </c>
      <c r="K4933" s="193"/>
      <c r="L4933" s="194"/>
      <c r="M4933" s="195"/>
    </row>
    <row r="4934" spans="1:13" s="61" customFormat="1" customHeight="1">
      <c r="A4934"/>
      <c r="B4934"/>
      <c r="C4934"/>
      <c r="D4934"/>
      <c r="E4934"/>
      <c r="F4934" s="61"/>
      <c r="G4934" s="196" t="e">
        <f>VLOOKUP(D4934,sku归属!A:B,2,0)</f>
        <v>#N/A</v>
      </c>
      <c r="K4934" s="193"/>
      <c r="L4934" s="194"/>
      <c r="M4934" s="195"/>
    </row>
    <row r="4935" spans="1:13" s="61" customFormat="1" customHeight="1">
      <c r="A4935"/>
      <c r="B4935"/>
      <c r="C4935"/>
      <c r="D4935"/>
      <c r="E4935"/>
      <c r="F4935" s="61"/>
      <c r="G4935" s="196" t="e">
        <f>VLOOKUP(D4935,sku归属!A:B,2,0)</f>
        <v>#N/A</v>
      </c>
      <c r="K4935" s="193"/>
      <c r="L4935" s="194"/>
      <c r="M4935" s="195"/>
    </row>
    <row r="4936" spans="1:13" s="61" customFormat="1" customHeight="1">
      <c r="A4936"/>
      <c r="B4936"/>
      <c r="C4936"/>
      <c r="D4936"/>
      <c r="E4936"/>
      <c r="F4936" s="61"/>
      <c r="G4936" s="196" t="e">
        <f>VLOOKUP(D4936,sku归属!A:B,2,0)</f>
        <v>#N/A</v>
      </c>
      <c r="K4936" s="193"/>
      <c r="L4936" s="194"/>
      <c r="M4936" s="195"/>
    </row>
    <row r="4937" spans="1:13" s="61" customFormat="1" customHeight="1">
      <c r="A4937"/>
      <c r="B4937"/>
      <c r="C4937"/>
      <c r="D4937"/>
      <c r="E4937"/>
      <c r="F4937" s="61"/>
      <c r="G4937" s="196" t="e">
        <f>VLOOKUP(D4937,sku归属!A:B,2,0)</f>
        <v>#N/A</v>
      </c>
      <c r="K4937" s="193"/>
      <c r="L4937" s="194"/>
      <c r="M4937" s="195"/>
    </row>
    <row r="4938" spans="1:13" s="61" customFormat="1" customHeight="1">
      <c r="A4938"/>
      <c r="B4938"/>
      <c r="C4938"/>
      <c r="D4938"/>
      <c r="E4938"/>
      <c r="F4938" s="61"/>
      <c r="G4938" s="196" t="e">
        <f>VLOOKUP(D4938,sku归属!A:B,2,0)</f>
        <v>#N/A</v>
      </c>
      <c r="K4938" s="193"/>
      <c r="L4938" s="194"/>
      <c r="M4938" s="195"/>
    </row>
    <row r="4939" spans="1:13" s="61" customFormat="1" customHeight="1">
      <c r="A4939"/>
      <c r="B4939"/>
      <c r="C4939"/>
      <c r="D4939"/>
      <c r="E4939"/>
      <c r="F4939" s="61"/>
      <c r="G4939" s="196" t="e">
        <f>VLOOKUP(D4939,sku归属!A:B,2,0)</f>
        <v>#N/A</v>
      </c>
      <c r="K4939" s="193"/>
      <c r="L4939" s="194"/>
      <c r="M4939" s="195"/>
    </row>
    <row r="4940" spans="1:13" s="61" customFormat="1" customHeight="1">
      <c r="A4940"/>
      <c r="B4940"/>
      <c r="C4940"/>
      <c r="D4940"/>
      <c r="E4940"/>
      <c r="F4940" s="61"/>
      <c r="G4940" s="196" t="e">
        <f>VLOOKUP(D4940,sku归属!A:B,2,0)</f>
        <v>#N/A</v>
      </c>
      <c r="K4940" s="193"/>
      <c r="L4940" s="194"/>
      <c r="M4940" s="195"/>
    </row>
    <row r="4941" spans="1:13" s="61" customFormat="1" customHeight="1">
      <c r="A4941"/>
      <c r="B4941"/>
      <c r="C4941"/>
      <c r="D4941"/>
      <c r="E4941"/>
      <c r="F4941" s="61"/>
      <c r="G4941" s="196" t="e">
        <f>VLOOKUP(D4941,sku归属!A:B,2,0)</f>
        <v>#N/A</v>
      </c>
      <c r="K4941" s="193"/>
      <c r="L4941" s="194"/>
      <c r="M4941" s="195"/>
    </row>
    <row r="4942" spans="1:13" s="61" customFormat="1" customHeight="1">
      <c r="A4942"/>
      <c r="B4942"/>
      <c r="C4942"/>
      <c r="D4942"/>
      <c r="E4942"/>
      <c r="F4942" s="61"/>
      <c r="G4942" s="196" t="e">
        <f>VLOOKUP(D4942,sku归属!A:B,2,0)</f>
        <v>#N/A</v>
      </c>
      <c r="K4942" s="193"/>
      <c r="L4942" s="194"/>
      <c r="M4942" s="195"/>
    </row>
    <row r="4943" spans="1:13" s="61" customFormat="1" customHeight="1">
      <c r="A4943"/>
      <c r="B4943"/>
      <c r="C4943"/>
      <c r="D4943"/>
      <c r="E4943"/>
      <c r="F4943" s="61"/>
      <c r="G4943" s="196" t="e">
        <f>VLOOKUP(D4943,sku归属!A:B,2,0)</f>
        <v>#N/A</v>
      </c>
      <c r="K4943" s="193"/>
      <c r="L4943" s="194"/>
      <c r="M4943" s="195"/>
    </row>
    <row r="4944" spans="1:13" s="61" customFormat="1" customHeight="1">
      <c r="A4944"/>
      <c r="B4944"/>
      <c r="C4944"/>
      <c r="D4944"/>
      <c r="E4944"/>
      <c r="F4944" s="61"/>
      <c r="G4944" s="196" t="e">
        <f>VLOOKUP(D4944,sku归属!A:B,2,0)</f>
        <v>#N/A</v>
      </c>
      <c r="K4944" s="193"/>
      <c r="L4944" s="194"/>
      <c r="M4944" s="195"/>
    </row>
    <row r="4945" spans="1:13" s="61" customFormat="1" customHeight="1">
      <c r="A4945"/>
      <c r="B4945"/>
      <c r="C4945"/>
      <c r="D4945"/>
      <c r="E4945"/>
      <c r="F4945" s="61"/>
      <c r="G4945" s="196" t="e">
        <f>VLOOKUP(D4945,sku归属!A:B,2,0)</f>
        <v>#N/A</v>
      </c>
      <c r="K4945" s="193"/>
      <c r="L4945" s="194"/>
      <c r="M4945" s="195"/>
    </row>
    <row r="4946" spans="1:13" s="61" customFormat="1" customHeight="1">
      <c r="A4946"/>
      <c r="B4946"/>
      <c r="C4946"/>
      <c r="D4946"/>
      <c r="E4946"/>
      <c r="F4946" s="61"/>
      <c r="G4946" s="196" t="e">
        <f>VLOOKUP(D4946,sku归属!A:B,2,0)</f>
        <v>#N/A</v>
      </c>
      <c r="K4946" s="193"/>
      <c r="L4946" s="194"/>
      <c r="M4946" s="195"/>
    </row>
    <row r="4947" spans="1:13" s="61" customFormat="1" customHeight="1">
      <c r="A4947"/>
      <c r="B4947"/>
      <c r="C4947"/>
      <c r="D4947"/>
      <c r="E4947"/>
      <c r="F4947" s="61"/>
      <c r="G4947" s="196" t="e">
        <f>VLOOKUP(D4947,sku归属!A:B,2,0)</f>
        <v>#N/A</v>
      </c>
      <c r="K4947" s="193"/>
      <c r="L4947" s="194"/>
      <c r="M4947" s="195"/>
    </row>
    <row r="4948" spans="1:13" s="61" customFormat="1" customHeight="1">
      <c r="A4948"/>
      <c r="B4948"/>
      <c r="C4948"/>
      <c r="D4948"/>
      <c r="E4948"/>
      <c r="F4948" s="61"/>
      <c r="G4948" s="196" t="e">
        <f>VLOOKUP(D4948,sku归属!A:B,2,0)</f>
        <v>#N/A</v>
      </c>
      <c r="K4948" s="193"/>
      <c r="L4948" s="194"/>
      <c r="M4948" s="195"/>
    </row>
    <row r="4949" spans="1:13" s="61" customFormat="1" customHeight="1">
      <c r="A4949"/>
      <c r="B4949"/>
      <c r="C4949"/>
      <c r="D4949"/>
      <c r="E4949"/>
      <c r="F4949" s="61"/>
      <c r="G4949" s="196" t="e">
        <f>VLOOKUP(D4949,sku归属!A:B,2,0)</f>
        <v>#N/A</v>
      </c>
      <c r="K4949" s="193"/>
      <c r="L4949" s="194"/>
      <c r="M4949" s="195"/>
    </row>
    <row r="4950" spans="1:13" s="61" customFormat="1" customHeight="1">
      <c r="A4950"/>
      <c r="B4950"/>
      <c r="C4950"/>
      <c r="D4950"/>
      <c r="E4950"/>
      <c r="F4950" s="61"/>
      <c r="G4950" s="196" t="e">
        <f>VLOOKUP(D4950,sku归属!A:B,2,0)</f>
        <v>#N/A</v>
      </c>
      <c r="K4950" s="193"/>
      <c r="L4950" s="194"/>
      <c r="M4950" s="195"/>
    </row>
    <row r="4951" spans="1:13" s="61" customFormat="1" customHeight="1">
      <c r="A4951"/>
      <c r="B4951"/>
      <c r="C4951"/>
      <c r="D4951"/>
      <c r="E4951"/>
      <c r="F4951" s="61"/>
      <c r="G4951" s="196" t="e">
        <f>VLOOKUP(D4951,sku归属!A:B,2,0)</f>
        <v>#N/A</v>
      </c>
      <c r="K4951" s="193"/>
      <c r="L4951" s="194"/>
      <c r="M4951" s="195"/>
    </row>
    <row r="4952" spans="1:13" s="61" customFormat="1" customHeight="1">
      <c r="A4952"/>
      <c r="B4952"/>
      <c r="C4952"/>
      <c r="D4952"/>
      <c r="E4952"/>
      <c r="F4952" s="61"/>
      <c r="G4952" s="196" t="e">
        <f>VLOOKUP(D4952,sku归属!A:B,2,0)</f>
        <v>#N/A</v>
      </c>
      <c r="K4952" s="193"/>
      <c r="L4952" s="194"/>
      <c r="M4952" s="195"/>
    </row>
    <row r="4953" spans="1:13" s="61" customFormat="1" customHeight="1">
      <c r="A4953"/>
      <c r="B4953"/>
      <c r="C4953"/>
      <c r="D4953"/>
      <c r="E4953"/>
      <c r="F4953" s="61"/>
      <c r="G4953" s="196" t="e">
        <f>VLOOKUP(D4953,sku归属!A:B,2,0)</f>
        <v>#N/A</v>
      </c>
      <c r="K4953" s="193"/>
      <c r="L4953" s="194"/>
      <c r="M4953" s="195"/>
    </row>
    <row r="4954" spans="1:13" s="61" customFormat="1" customHeight="1">
      <c r="A4954"/>
      <c r="B4954"/>
      <c r="C4954"/>
      <c r="D4954"/>
      <c r="E4954"/>
      <c r="F4954" s="61"/>
      <c r="G4954" s="196" t="e">
        <f>VLOOKUP(D4954,sku归属!A:B,2,0)</f>
        <v>#N/A</v>
      </c>
      <c r="K4954" s="193"/>
      <c r="L4954" s="194"/>
      <c r="M4954" s="195"/>
    </row>
    <row r="4955" spans="1:13" s="61" customFormat="1" customHeight="1">
      <c r="A4955"/>
      <c r="B4955"/>
      <c r="C4955"/>
      <c r="D4955"/>
      <c r="E4955"/>
      <c r="F4955" s="61"/>
      <c r="G4955" s="196" t="e">
        <f>VLOOKUP(D4955,sku归属!A:B,2,0)</f>
        <v>#N/A</v>
      </c>
      <c r="K4955" s="193"/>
      <c r="L4955" s="194"/>
      <c r="M4955" s="195"/>
    </row>
    <row r="4956" spans="1:13" s="61" customFormat="1" customHeight="1">
      <c r="A4956"/>
      <c r="B4956"/>
      <c r="C4956"/>
      <c r="D4956"/>
      <c r="E4956"/>
      <c r="F4956" s="61"/>
      <c r="G4956" s="196" t="e">
        <f>VLOOKUP(D4956,sku归属!A:B,2,0)</f>
        <v>#N/A</v>
      </c>
      <c r="K4956" s="193"/>
      <c r="L4956" s="194"/>
      <c r="M4956" s="195"/>
    </row>
    <row r="4957" spans="1:13" s="61" customFormat="1" customHeight="1">
      <c r="A4957"/>
      <c r="B4957"/>
      <c r="C4957"/>
      <c r="D4957"/>
      <c r="E4957"/>
      <c r="F4957" s="61"/>
      <c r="G4957" s="196" t="e">
        <f>VLOOKUP(D4957,sku归属!A:B,2,0)</f>
        <v>#N/A</v>
      </c>
      <c r="K4957" s="193"/>
      <c r="L4957" s="194"/>
      <c r="M4957" s="195"/>
    </row>
    <row r="4958" spans="1:13" s="61" customFormat="1" customHeight="1">
      <c r="A4958"/>
      <c r="B4958"/>
      <c r="C4958"/>
      <c r="D4958"/>
      <c r="E4958"/>
      <c r="F4958" s="61"/>
      <c r="G4958" s="196" t="e">
        <f>VLOOKUP(D4958,sku归属!A:B,2,0)</f>
        <v>#N/A</v>
      </c>
      <c r="K4958" s="193"/>
      <c r="L4958" s="194"/>
      <c r="M4958" s="195"/>
    </row>
    <row r="4959" spans="1:13" s="61" customFormat="1" customHeight="1">
      <c r="A4959"/>
      <c r="B4959"/>
      <c r="C4959"/>
      <c r="D4959"/>
      <c r="E4959"/>
      <c r="F4959" s="61"/>
      <c r="G4959" s="196" t="e">
        <f>VLOOKUP(D4959,sku归属!A:B,2,0)</f>
        <v>#N/A</v>
      </c>
      <c r="K4959" s="193"/>
      <c r="L4959" s="194"/>
      <c r="M4959" s="195"/>
    </row>
    <row r="4960" spans="1:13" s="61" customFormat="1" customHeight="1">
      <c r="A4960"/>
      <c r="B4960"/>
      <c r="C4960"/>
      <c r="D4960"/>
      <c r="E4960"/>
      <c r="F4960" s="61"/>
      <c r="G4960" s="196" t="e">
        <f>VLOOKUP(D4960,sku归属!A:B,2,0)</f>
        <v>#N/A</v>
      </c>
      <c r="K4960" s="193"/>
      <c r="L4960" s="194"/>
      <c r="M4960" s="195"/>
    </row>
    <row r="4961" spans="1:13" s="61" customFormat="1" customHeight="1">
      <c r="A4961"/>
      <c r="B4961"/>
      <c r="C4961"/>
      <c r="D4961"/>
      <c r="E4961"/>
      <c r="F4961" s="61"/>
      <c r="G4961" s="196" t="e">
        <f>VLOOKUP(D4961,sku归属!A:B,2,0)</f>
        <v>#N/A</v>
      </c>
      <c r="K4961" s="193"/>
      <c r="L4961" s="194"/>
      <c r="M4961" s="195"/>
    </row>
    <row r="4962" spans="1:13" s="61" customFormat="1" customHeight="1">
      <c r="A4962"/>
      <c r="B4962"/>
      <c r="C4962"/>
      <c r="D4962"/>
      <c r="E4962"/>
      <c r="F4962" s="61"/>
      <c r="G4962" s="196" t="e">
        <f>VLOOKUP(D4962,sku归属!A:B,2,0)</f>
        <v>#N/A</v>
      </c>
      <c r="K4962" s="193"/>
      <c r="L4962" s="194"/>
      <c r="M4962" s="195"/>
    </row>
    <row r="4963" spans="1:13" s="61" customFormat="1" customHeight="1">
      <c r="A4963"/>
      <c r="B4963"/>
      <c r="C4963"/>
      <c r="D4963"/>
      <c r="E4963"/>
      <c r="F4963" s="61"/>
      <c r="G4963" s="196" t="e">
        <f>VLOOKUP(D4963,sku归属!A:B,2,0)</f>
        <v>#N/A</v>
      </c>
      <c r="K4963" s="193"/>
      <c r="L4963" s="194"/>
      <c r="M4963" s="195"/>
    </row>
    <row r="4964" spans="1:13" s="61" customFormat="1" customHeight="1">
      <c r="A4964"/>
      <c r="B4964"/>
      <c r="C4964"/>
      <c r="D4964"/>
      <c r="E4964"/>
      <c r="F4964" s="61"/>
      <c r="G4964" s="196" t="e">
        <f>VLOOKUP(D4964,sku归属!A:B,2,0)</f>
        <v>#N/A</v>
      </c>
      <c r="K4964" s="193"/>
      <c r="L4964" s="194"/>
      <c r="M4964" s="195"/>
    </row>
    <row r="4965" spans="1:13" s="61" customFormat="1" customHeight="1">
      <c r="A4965"/>
      <c r="B4965"/>
      <c r="C4965"/>
      <c r="D4965"/>
      <c r="E4965"/>
      <c r="F4965" s="61"/>
      <c r="G4965" s="196" t="e">
        <f>VLOOKUP(D4965,sku归属!A:B,2,0)</f>
        <v>#N/A</v>
      </c>
      <c r="K4965" s="193"/>
      <c r="L4965" s="194"/>
      <c r="M4965" s="195"/>
    </row>
    <row r="4966" spans="1:13" s="61" customFormat="1" customHeight="1">
      <c r="A4966"/>
      <c r="B4966"/>
      <c r="C4966"/>
      <c r="D4966"/>
      <c r="E4966"/>
      <c r="F4966" s="61"/>
      <c r="G4966" s="196" t="e">
        <f>VLOOKUP(D4966,sku归属!A:B,2,0)</f>
        <v>#N/A</v>
      </c>
      <c r="K4966" s="193"/>
      <c r="L4966" s="194"/>
      <c r="M4966" s="195"/>
    </row>
    <row r="4967" spans="1:13" s="61" customFormat="1" customHeight="1">
      <c r="A4967"/>
      <c r="B4967"/>
      <c r="C4967"/>
      <c r="D4967"/>
      <c r="E4967"/>
      <c r="F4967" s="61"/>
      <c r="G4967" s="196" t="e">
        <f>VLOOKUP(D4967,sku归属!A:B,2,0)</f>
        <v>#N/A</v>
      </c>
      <c r="K4967" s="193"/>
      <c r="L4967" s="194"/>
      <c r="M4967" s="195"/>
    </row>
    <row r="4968" spans="1:13" s="61" customFormat="1" customHeight="1">
      <c r="A4968"/>
      <c r="B4968"/>
      <c r="C4968"/>
      <c r="D4968"/>
      <c r="E4968"/>
      <c r="F4968" s="61"/>
      <c r="G4968" s="196" t="e">
        <f>VLOOKUP(D4968,sku归属!A:B,2,0)</f>
        <v>#N/A</v>
      </c>
      <c r="K4968" s="193"/>
      <c r="L4968" s="194"/>
      <c r="M4968" s="195"/>
    </row>
    <row r="4969" spans="1:13" s="61" customFormat="1" customHeight="1">
      <c r="A4969"/>
      <c r="B4969"/>
      <c r="C4969"/>
      <c r="D4969"/>
      <c r="E4969"/>
      <c r="F4969" s="61"/>
      <c r="G4969" s="196" t="e">
        <f>VLOOKUP(D4969,sku归属!A:B,2,0)</f>
        <v>#N/A</v>
      </c>
      <c r="K4969" s="193"/>
      <c r="L4969" s="194"/>
      <c r="M4969" s="195"/>
    </row>
    <row r="4970" spans="1:13" s="61" customFormat="1" customHeight="1">
      <c r="A4970"/>
      <c r="B4970"/>
      <c r="C4970"/>
      <c r="D4970"/>
      <c r="E4970"/>
      <c r="F4970" s="61"/>
      <c r="G4970" s="196" t="e">
        <f>VLOOKUP(D4970,sku归属!A:B,2,0)</f>
        <v>#N/A</v>
      </c>
      <c r="K4970" s="193"/>
      <c r="L4970" s="194"/>
      <c r="M4970" s="195"/>
    </row>
    <row r="4971" spans="1:13" s="61" customFormat="1" customHeight="1">
      <c r="A4971"/>
      <c r="B4971"/>
      <c r="C4971"/>
      <c r="D4971"/>
      <c r="E4971"/>
      <c r="F4971" s="61"/>
      <c r="G4971" s="196" t="e">
        <f>VLOOKUP(D4971,sku归属!A:B,2,0)</f>
        <v>#N/A</v>
      </c>
      <c r="K4971" s="193"/>
      <c r="L4971" s="194"/>
      <c r="M4971" s="195"/>
    </row>
    <row r="4972" spans="1:13" s="61" customFormat="1" customHeight="1">
      <c r="A4972"/>
      <c r="B4972"/>
      <c r="C4972"/>
      <c r="D4972"/>
      <c r="E4972"/>
      <c r="F4972" s="61"/>
      <c r="G4972" s="196" t="e">
        <f>VLOOKUP(D4972,sku归属!A:B,2,0)</f>
        <v>#N/A</v>
      </c>
      <c r="K4972" s="193"/>
      <c r="L4972" s="194"/>
      <c r="M4972" s="195"/>
    </row>
    <row r="4973" spans="1:13" s="61" customFormat="1" customHeight="1">
      <c r="A4973"/>
      <c r="B4973"/>
      <c r="C4973"/>
      <c r="D4973"/>
      <c r="E4973"/>
      <c r="F4973" s="61"/>
      <c r="G4973" s="196" t="e">
        <f>VLOOKUP(D4973,sku归属!A:B,2,0)</f>
        <v>#N/A</v>
      </c>
      <c r="K4973" s="193"/>
      <c r="L4973" s="194"/>
      <c r="M4973" s="195"/>
    </row>
    <row r="4974" spans="1:13" s="61" customFormat="1" customHeight="1">
      <c r="A4974"/>
      <c r="B4974"/>
      <c r="C4974"/>
      <c r="D4974"/>
      <c r="E4974"/>
      <c r="F4974" s="61"/>
      <c r="G4974" s="196" t="e">
        <f>VLOOKUP(D4974,sku归属!A:B,2,0)</f>
        <v>#N/A</v>
      </c>
      <c r="K4974" s="193"/>
      <c r="L4974" s="194"/>
      <c r="M4974" s="195"/>
    </row>
    <row r="4975" spans="1:13" s="61" customFormat="1" customHeight="1">
      <c r="A4975"/>
      <c r="B4975"/>
      <c r="C4975"/>
      <c r="D4975"/>
      <c r="E4975"/>
      <c r="F4975" s="61"/>
      <c r="G4975" s="196" t="e">
        <f>VLOOKUP(D4975,sku归属!A:B,2,0)</f>
        <v>#N/A</v>
      </c>
      <c r="K4975" s="193"/>
      <c r="L4975" s="194"/>
      <c r="M4975" s="195"/>
    </row>
    <row r="4976" spans="1:13" s="61" customFormat="1" customHeight="1">
      <c r="A4976"/>
      <c r="B4976"/>
      <c r="C4976"/>
      <c r="D4976"/>
      <c r="E4976"/>
      <c r="F4976" s="61"/>
      <c r="G4976" s="196" t="e">
        <f>VLOOKUP(D4976,sku归属!A:B,2,0)</f>
        <v>#N/A</v>
      </c>
      <c r="K4976" s="193"/>
      <c r="L4976" s="194"/>
      <c r="M4976" s="195"/>
    </row>
    <row r="4977" spans="1:13" s="61" customFormat="1" customHeight="1">
      <c r="A4977"/>
      <c r="B4977"/>
      <c r="C4977"/>
      <c r="D4977"/>
      <c r="E4977"/>
      <c r="F4977" s="61"/>
      <c r="G4977" s="196" t="e">
        <f>VLOOKUP(D4977,sku归属!A:B,2,0)</f>
        <v>#N/A</v>
      </c>
      <c r="K4977" s="193"/>
      <c r="L4977" s="194"/>
      <c r="M4977" s="195"/>
    </row>
    <row r="4978" spans="1:13" s="61" customFormat="1" customHeight="1">
      <c r="A4978"/>
      <c r="B4978"/>
      <c r="C4978"/>
      <c r="D4978"/>
      <c r="E4978"/>
      <c r="F4978" s="61"/>
      <c r="G4978" s="196" t="e">
        <f>VLOOKUP(D4978,sku归属!A:B,2,0)</f>
        <v>#N/A</v>
      </c>
      <c r="K4978" s="193"/>
      <c r="L4978" s="194"/>
      <c r="M4978" s="195"/>
    </row>
    <row r="4979" spans="1:13" s="61" customFormat="1" customHeight="1">
      <c r="A4979"/>
      <c r="B4979"/>
      <c r="C4979"/>
      <c r="D4979"/>
      <c r="E4979"/>
      <c r="F4979" s="61"/>
      <c r="G4979" s="196" t="e">
        <f>VLOOKUP(D4979,sku归属!A:B,2,0)</f>
        <v>#N/A</v>
      </c>
      <c r="K4979" s="193"/>
      <c r="L4979" s="194"/>
      <c r="M4979" s="195"/>
    </row>
    <row r="4980" spans="1:13" s="61" customFormat="1" customHeight="1">
      <c r="A4980"/>
      <c r="B4980"/>
      <c r="C4980"/>
      <c r="D4980"/>
      <c r="E4980"/>
      <c r="F4980" s="61"/>
      <c r="G4980" s="196" t="e">
        <f>VLOOKUP(D4980,sku归属!A:B,2,0)</f>
        <v>#N/A</v>
      </c>
      <c r="K4980" s="193"/>
      <c r="L4980" s="194"/>
      <c r="M4980" s="195"/>
    </row>
    <row r="4981" spans="1:13" s="61" customFormat="1" customHeight="1">
      <c r="A4981"/>
      <c r="B4981"/>
      <c r="C4981"/>
      <c r="D4981"/>
      <c r="E4981"/>
      <c r="F4981" s="61"/>
      <c r="G4981" s="196" t="e">
        <f>VLOOKUP(D4981,sku归属!A:B,2,0)</f>
        <v>#N/A</v>
      </c>
      <c r="K4981" s="193"/>
      <c r="L4981" s="194"/>
      <c r="M4981" s="195"/>
    </row>
    <row r="4982" spans="1:13" s="61" customFormat="1" customHeight="1">
      <c r="A4982"/>
      <c r="B4982"/>
      <c r="C4982"/>
      <c r="D4982"/>
      <c r="E4982"/>
      <c r="F4982" s="61"/>
      <c r="G4982" s="196" t="e">
        <f>VLOOKUP(D4982,sku归属!A:B,2,0)</f>
        <v>#N/A</v>
      </c>
      <c r="K4982" s="193"/>
      <c r="L4982" s="194"/>
      <c r="M4982" s="195"/>
    </row>
    <row r="4983" spans="1:13" s="61" customFormat="1" customHeight="1">
      <c r="A4983"/>
      <c r="B4983"/>
      <c r="C4983"/>
      <c r="D4983"/>
      <c r="E4983"/>
      <c r="F4983" s="61"/>
      <c r="G4983" s="196" t="e">
        <f>VLOOKUP(D4983,sku归属!A:B,2,0)</f>
        <v>#N/A</v>
      </c>
      <c r="K4983" s="193"/>
      <c r="L4983" s="194"/>
      <c r="M4983" s="195"/>
    </row>
    <row r="4984" spans="1:13" s="61" customFormat="1" customHeight="1">
      <c r="A4984"/>
      <c r="B4984"/>
      <c r="C4984"/>
      <c r="D4984"/>
      <c r="E4984"/>
      <c r="F4984" s="61"/>
      <c r="G4984" s="196" t="e">
        <f>VLOOKUP(D4984,sku归属!A:B,2,0)</f>
        <v>#N/A</v>
      </c>
      <c r="K4984" s="193"/>
      <c r="L4984" s="194"/>
      <c r="M4984" s="195"/>
    </row>
    <row r="4985" spans="1:13" s="61" customFormat="1" customHeight="1">
      <c r="A4985"/>
      <c r="B4985"/>
      <c r="C4985"/>
      <c r="D4985"/>
      <c r="E4985"/>
      <c r="F4985" s="61"/>
      <c r="G4985" s="196" t="e">
        <f>VLOOKUP(D4985,sku归属!A:B,2,0)</f>
        <v>#N/A</v>
      </c>
      <c r="K4985" s="193"/>
      <c r="L4985" s="194"/>
      <c r="M4985" s="195"/>
    </row>
    <row r="4986" spans="1:13" s="61" customFormat="1" customHeight="1">
      <c r="A4986"/>
      <c r="B4986"/>
      <c r="C4986"/>
      <c r="D4986"/>
      <c r="E4986"/>
      <c r="F4986" s="61"/>
      <c r="G4986" s="196" t="e">
        <f>VLOOKUP(D4986,sku归属!A:B,2,0)</f>
        <v>#N/A</v>
      </c>
      <c r="K4986" s="193"/>
      <c r="L4986" s="194"/>
      <c r="M4986" s="195"/>
    </row>
    <row r="4987" spans="1:13" s="61" customFormat="1" customHeight="1">
      <c r="A4987"/>
      <c r="B4987"/>
      <c r="C4987"/>
      <c r="D4987"/>
      <c r="E4987"/>
      <c r="F4987" s="61"/>
      <c r="G4987" s="196" t="e">
        <f>VLOOKUP(D4987,sku归属!A:B,2,0)</f>
        <v>#N/A</v>
      </c>
      <c r="K4987" s="193"/>
      <c r="L4987" s="194"/>
      <c r="M4987" s="195"/>
    </row>
    <row r="4988" spans="1:13" s="61" customFormat="1" customHeight="1">
      <c r="A4988"/>
      <c r="B4988"/>
      <c r="C4988"/>
      <c r="D4988"/>
      <c r="E4988"/>
      <c r="F4988" s="61"/>
      <c r="G4988" s="196" t="e">
        <f>VLOOKUP(D4988,sku归属!A:B,2,0)</f>
        <v>#N/A</v>
      </c>
      <c r="K4988" s="193"/>
      <c r="L4988" s="194"/>
      <c r="M4988" s="195"/>
    </row>
    <row r="4989" spans="1:13" s="61" customFormat="1" customHeight="1">
      <c r="A4989"/>
      <c r="B4989"/>
      <c r="C4989"/>
      <c r="D4989"/>
      <c r="E4989"/>
      <c r="F4989" s="61"/>
      <c r="G4989" s="196" t="e">
        <f>VLOOKUP(D4989,sku归属!A:B,2,0)</f>
        <v>#N/A</v>
      </c>
      <c r="K4989" s="193"/>
      <c r="L4989" s="194"/>
      <c r="M4989" s="195"/>
    </row>
    <row r="4990" spans="1:13" s="61" customFormat="1" customHeight="1">
      <c r="A4990"/>
      <c r="B4990"/>
      <c r="C4990"/>
      <c r="D4990"/>
      <c r="E4990"/>
      <c r="F4990" s="61"/>
      <c r="G4990" s="196" t="e">
        <f>VLOOKUP(D4990,sku归属!A:B,2,0)</f>
        <v>#N/A</v>
      </c>
      <c r="K4990" s="193"/>
      <c r="L4990" s="194"/>
      <c r="M4990" s="195"/>
    </row>
    <row r="4991" spans="1:13" s="61" customFormat="1" customHeight="1">
      <c r="A4991"/>
      <c r="B4991"/>
      <c r="C4991"/>
      <c r="D4991"/>
      <c r="E4991"/>
      <c r="F4991" s="61"/>
      <c r="G4991" s="196" t="e">
        <f>VLOOKUP(D4991,sku归属!A:B,2,0)</f>
        <v>#N/A</v>
      </c>
      <c r="K4991" s="193"/>
      <c r="L4991" s="194"/>
      <c r="M4991" s="195"/>
    </row>
    <row r="4992" spans="1:13" s="61" customFormat="1" customHeight="1">
      <c r="A4992"/>
      <c r="B4992"/>
      <c r="C4992"/>
      <c r="D4992"/>
      <c r="E4992"/>
      <c r="F4992" s="61"/>
      <c r="G4992" s="196" t="e">
        <f>VLOOKUP(D4992,sku归属!A:B,2,0)</f>
        <v>#N/A</v>
      </c>
      <c r="K4992" s="193"/>
      <c r="L4992" s="194"/>
      <c r="M4992" s="195"/>
    </row>
    <row r="4993" spans="1:13" s="61" customFormat="1" customHeight="1">
      <c r="A4993"/>
      <c r="B4993"/>
      <c r="C4993"/>
      <c r="D4993"/>
      <c r="E4993"/>
      <c r="F4993" s="61"/>
      <c r="G4993" s="196" t="e">
        <f>VLOOKUP(D4993,sku归属!A:B,2,0)</f>
        <v>#N/A</v>
      </c>
      <c r="K4993" s="193"/>
      <c r="L4993" s="194"/>
      <c r="M4993" s="195"/>
    </row>
    <row r="4994" spans="1:13" s="61" customFormat="1" customHeight="1">
      <c r="A4994"/>
      <c r="B4994"/>
      <c r="C4994"/>
      <c r="D4994"/>
      <c r="E4994"/>
      <c r="F4994" s="61"/>
      <c r="G4994" s="196" t="e">
        <f>VLOOKUP(D4994,sku归属!A:B,2,0)</f>
        <v>#N/A</v>
      </c>
      <c r="K4994" s="193"/>
      <c r="L4994" s="194"/>
      <c r="M4994" s="195"/>
    </row>
    <row r="4995" spans="1:13" s="61" customFormat="1" customHeight="1">
      <c r="A4995"/>
      <c r="B4995"/>
      <c r="C4995"/>
      <c r="D4995"/>
      <c r="E4995"/>
      <c r="F4995" s="61"/>
      <c r="G4995" s="196" t="e">
        <f>VLOOKUP(D4995,sku归属!A:B,2,0)</f>
        <v>#N/A</v>
      </c>
      <c r="K4995" s="193"/>
      <c r="L4995" s="194"/>
      <c r="M4995" s="195"/>
    </row>
    <row r="4996" spans="1:13" s="61" customFormat="1" customHeight="1">
      <c r="A4996"/>
      <c r="B4996"/>
      <c r="C4996"/>
      <c r="D4996"/>
      <c r="E4996"/>
      <c r="F4996" s="61"/>
      <c r="G4996" s="196" t="e">
        <f>VLOOKUP(D4996,sku归属!A:B,2,0)</f>
        <v>#N/A</v>
      </c>
      <c r="K4996" s="193"/>
      <c r="L4996" s="194"/>
      <c r="M4996" s="195"/>
    </row>
    <row r="4997" spans="1:13" s="61" customFormat="1" customHeight="1">
      <c r="A4997"/>
      <c r="B4997"/>
      <c r="C4997"/>
      <c r="D4997"/>
      <c r="E4997"/>
      <c r="F4997" s="61"/>
      <c r="G4997" s="196" t="e">
        <f>VLOOKUP(D4997,sku归属!A:B,2,0)</f>
        <v>#N/A</v>
      </c>
      <c r="K4997" s="193"/>
      <c r="L4997" s="194"/>
      <c r="M4997" s="195"/>
    </row>
    <row r="4998" spans="1:13" s="61" customFormat="1" customHeight="1">
      <c r="A4998"/>
      <c r="B4998"/>
      <c r="C4998"/>
      <c r="D4998"/>
      <c r="E4998"/>
      <c r="F4998" s="61"/>
      <c r="G4998" s="196" t="e">
        <f>VLOOKUP(D4998,sku归属!A:B,2,0)</f>
        <v>#N/A</v>
      </c>
      <c r="K4998" s="193"/>
      <c r="L4998" s="194"/>
      <c r="M4998" s="195"/>
    </row>
    <row r="4999" spans="1:13" s="61" customFormat="1" customHeight="1">
      <c r="A4999"/>
      <c r="B4999"/>
      <c r="C4999"/>
      <c r="D4999"/>
      <c r="E4999"/>
      <c r="F4999" s="61"/>
      <c r="G4999" s="196" t="e">
        <f>VLOOKUP(D4999,sku归属!A:B,2,0)</f>
        <v>#N/A</v>
      </c>
      <c r="K4999" s="193"/>
      <c r="L4999" s="194"/>
      <c r="M4999" s="195"/>
    </row>
    <row r="5000" spans="1:13" s="61" customFormat="1" customHeight="1">
      <c r="A5000"/>
      <c r="B5000"/>
      <c r="C5000"/>
      <c r="D5000"/>
      <c r="E5000"/>
      <c r="F5000" s="61"/>
      <c r="G5000" s="196" t="e">
        <f>VLOOKUP(D5000,sku归属!A:B,2,0)</f>
        <v>#N/A</v>
      </c>
      <c r="K5000" s="193"/>
      <c r="L5000" s="194"/>
      <c r="M5000" s="195"/>
    </row>
    <row r="5001" spans="1:13" s="61" customFormat="1" customHeight="1">
      <c r="A5001"/>
      <c r="B5001"/>
      <c r="C5001"/>
      <c r="D5001"/>
      <c r="E5001"/>
      <c r="F5001" s="61"/>
      <c r="G5001" s="196" t="e">
        <f>VLOOKUP(D5001,sku归属!A:B,2,0)</f>
        <v>#N/A</v>
      </c>
      <c r="K5001" s="193"/>
      <c r="L5001" s="194"/>
      <c r="M5001" s="195"/>
    </row>
    <row r="5002" spans="1:13" s="61" customFormat="1" customHeight="1">
      <c r="A5002"/>
      <c r="B5002"/>
      <c r="C5002"/>
      <c r="D5002"/>
      <c r="E5002"/>
      <c r="F5002" s="61"/>
      <c r="G5002" s="196" t="e">
        <f>VLOOKUP(D5002,sku归属!A:B,2,0)</f>
        <v>#N/A</v>
      </c>
      <c r="K5002" s="193"/>
      <c r="L5002" s="194"/>
      <c r="M5002" s="195"/>
    </row>
    <row r="5003" spans="1:13" s="61" customFormat="1" customHeight="1">
      <c r="A5003"/>
      <c r="B5003"/>
      <c r="C5003"/>
      <c r="D5003"/>
      <c r="E5003"/>
      <c r="F5003" s="61"/>
      <c r="G5003" s="196" t="e">
        <f>VLOOKUP(D5003,sku归属!A:B,2,0)</f>
        <v>#N/A</v>
      </c>
      <c r="K5003" s="193"/>
      <c r="L5003" s="194"/>
      <c r="M5003" s="195"/>
    </row>
    <row r="5004" spans="1:13" s="61" customFormat="1" customHeight="1">
      <c r="A5004"/>
      <c r="B5004"/>
      <c r="C5004"/>
      <c r="D5004"/>
      <c r="E5004"/>
      <c r="F5004" s="61"/>
      <c r="G5004" s="196" t="e">
        <f>VLOOKUP(D5004,sku归属!A:B,2,0)</f>
        <v>#N/A</v>
      </c>
      <c r="K5004" s="193"/>
      <c r="L5004" s="194"/>
      <c r="M5004" s="195"/>
    </row>
    <row r="5005" spans="1:13" s="61" customFormat="1" customHeight="1">
      <c r="A5005"/>
      <c r="B5005"/>
      <c r="C5005"/>
      <c r="D5005"/>
      <c r="E5005"/>
      <c r="F5005" s="61"/>
      <c r="G5005" s="196" t="e">
        <f>VLOOKUP(D5005,sku归属!A:B,2,0)</f>
        <v>#N/A</v>
      </c>
      <c r="K5005" s="193"/>
      <c r="L5005" s="194"/>
      <c r="M5005" s="195"/>
    </row>
    <row r="5006" spans="1:13" s="61" customFormat="1" customHeight="1">
      <c r="A5006"/>
      <c r="B5006"/>
      <c r="C5006"/>
      <c r="D5006"/>
      <c r="E5006"/>
      <c r="F5006" s="61"/>
      <c r="G5006" s="196" t="e">
        <f>VLOOKUP(D5006,sku归属!A:B,2,0)</f>
        <v>#N/A</v>
      </c>
      <c r="K5006" s="193"/>
      <c r="L5006" s="194"/>
      <c r="M5006" s="195"/>
    </row>
    <row r="5007" spans="1:13" s="61" customFormat="1" customHeight="1">
      <c r="A5007"/>
      <c r="B5007"/>
      <c r="C5007"/>
      <c r="D5007"/>
      <c r="E5007"/>
      <c r="F5007" s="61"/>
      <c r="G5007" s="196" t="e">
        <f>VLOOKUP(D5007,sku归属!A:B,2,0)</f>
        <v>#N/A</v>
      </c>
      <c r="K5007" s="193"/>
      <c r="L5007" s="194"/>
      <c r="M5007" s="195"/>
    </row>
    <row r="5008" spans="1:13" s="61" customFormat="1" customHeight="1">
      <c r="A5008"/>
      <c r="B5008"/>
      <c r="C5008"/>
      <c r="D5008"/>
      <c r="E5008"/>
      <c r="F5008" s="61"/>
      <c r="G5008" s="196" t="e">
        <f>VLOOKUP(D5008,sku归属!A:B,2,0)</f>
        <v>#N/A</v>
      </c>
      <c r="K5008" s="193"/>
      <c r="L5008" s="194"/>
      <c r="M5008" s="195"/>
    </row>
    <row r="5009" spans="1:13" s="61" customFormat="1" customHeight="1">
      <c r="A5009"/>
      <c r="B5009"/>
      <c r="C5009"/>
      <c r="D5009"/>
      <c r="E5009"/>
      <c r="F5009" s="61"/>
      <c r="G5009" s="196" t="e">
        <f>VLOOKUP(D5009,sku归属!A:B,2,0)</f>
        <v>#N/A</v>
      </c>
      <c r="K5009" s="193"/>
      <c r="L5009" s="194"/>
      <c r="M5009" s="195"/>
    </row>
    <row r="5010" spans="1:13" s="61" customFormat="1" customHeight="1">
      <c r="A5010"/>
      <c r="B5010"/>
      <c r="C5010"/>
      <c r="D5010"/>
      <c r="E5010"/>
      <c r="F5010" s="61"/>
      <c r="G5010" s="196" t="e">
        <f>VLOOKUP(D5010,sku归属!A:B,2,0)</f>
        <v>#N/A</v>
      </c>
      <c r="K5010" s="193"/>
      <c r="L5010" s="194"/>
      <c r="M5010" s="195"/>
    </row>
    <row r="5011" spans="1:13" s="61" customFormat="1" customHeight="1">
      <c r="A5011"/>
      <c r="B5011"/>
      <c r="C5011"/>
      <c r="D5011"/>
      <c r="E5011"/>
      <c r="F5011" s="61"/>
      <c r="G5011" s="196" t="e">
        <f>VLOOKUP(D5011,sku归属!A:B,2,0)</f>
        <v>#N/A</v>
      </c>
      <c r="K5011" s="193"/>
      <c r="L5011" s="194"/>
      <c r="M5011" s="195"/>
    </row>
    <row r="5012" spans="1:13" s="61" customFormat="1" customHeight="1">
      <c r="A5012"/>
      <c r="B5012"/>
      <c r="C5012"/>
      <c r="D5012"/>
      <c r="E5012"/>
      <c r="F5012" s="61"/>
      <c r="G5012" s="196" t="e">
        <f>VLOOKUP(D5012,sku归属!A:B,2,0)</f>
        <v>#N/A</v>
      </c>
      <c r="K5012" s="193"/>
      <c r="L5012" s="194"/>
      <c r="M5012" s="195"/>
    </row>
    <row r="5013" spans="1:13" s="61" customFormat="1" customHeight="1">
      <c r="A5013"/>
      <c r="B5013"/>
      <c r="C5013"/>
      <c r="D5013"/>
      <c r="E5013"/>
      <c r="F5013" s="61"/>
      <c r="G5013" s="196" t="e">
        <f>VLOOKUP(D5013,sku归属!A:B,2,0)</f>
        <v>#N/A</v>
      </c>
      <c r="K5013" s="193"/>
      <c r="L5013" s="194"/>
      <c r="M5013" s="195"/>
    </row>
    <row r="5014" spans="1:13" s="61" customFormat="1" customHeight="1">
      <c r="A5014"/>
      <c r="B5014"/>
      <c r="C5014"/>
      <c r="D5014"/>
      <c r="E5014"/>
      <c r="F5014" s="61"/>
      <c r="G5014" s="196" t="e">
        <f>VLOOKUP(D5014,sku归属!A:B,2,0)</f>
        <v>#N/A</v>
      </c>
      <c r="K5014" s="193"/>
      <c r="L5014" s="194"/>
      <c r="M5014" s="195"/>
    </row>
    <row r="5015" spans="1:13" s="61" customFormat="1" customHeight="1">
      <c r="A5015"/>
      <c r="B5015"/>
      <c r="C5015"/>
      <c r="D5015"/>
      <c r="E5015"/>
      <c r="F5015" s="61"/>
      <c r="G5015" s="196" t="e">
        <f>VLOOKUP(D5015,sku归属!A:B,2,0)</f>
        <v>#N/A</v>
      </c>
      <c r="K5015" s="193"/>
      <c r="L5015" s="194"/>
      <c r="M5015" s="195"/>
    </row>
    <row r="5016" spans="1:13" s="61" customFormat="1" customHeight="1">
      <c r="A5016"/>
      <c r="B5016"/>
      <c r="C5016"/>
      <c r="D5016"/>
      <c r="E5016"/>
      <c r="F5016" s="61"/>
      <c r="G5016" s="196" t="e">
        <f>VLOOKUP(D5016,sku归属!A:B,2,0)</f>
        <v>#N/A</v>
      </c>
      <c r="K5016" s="193"/>
      <c r="L5016" s="194"/>
      <c r="M5016" s="195"/>
    </row>
    <row r="5017" spans="1:13" s="61" customFormat="1" customHeight="1">
      <c r="A5017"/>
      <c r="B5017"/>
      <c r="C5017"/>
      <c r="D5017"/>
      <c r="E5017"/>
      <c r="F5017" s="61"/>
      <c r="G5017" s="196" t="e">
        <f>VLOOKUP(D5017,sku归属!A:B,2,0)</f>
        <v>#N/A</v>
      </c>
      <c r="K5017" s="193"/>
      <c r="L5017" s="194"/>
      <c r="M5017" s="195"/>
    </row>
    <row r="5018" spans="1:13" s="61" customFormat="1" customHeight="1">
      <c r="A5018"/>
      <c r="B5018"/>
      <c r="C5018"/>
      <c r="D5018"/>
      <c r="E5018"/>
      <c r="F5018" s="61"/>
      <c r="G5018" s="196" t="e">
        <f>VLOOKUP(D5018,sku归属!A:B,2,0)</f>
        <v>#N/A</v>
      </c>
      <c r="K5018" s="193"/>
      <c r="L5018" s="194"/>
      <c r="M5018" s="195"/>
    </row>
    <row r="5019" spans="1:13" s="61" customFormat="1" customHeight="1">
      <c r="A5019"/>
      <c r="B5019"/>
      <c r="C5019"/>
      <c r="D5019"/>
      <c r="E5019"/>
      <c r="F5019" s="61"/>
      <c r="G5019" s="196" t="e">
        <f>VLOOKUP(D5019,sku归属!A:B,2,0)</f>
        <v>#N/A</v>
      </c>
      <c r="K5019" s="193"/>
      <c r="L5019" s="194"/>
      <c r="M5019" s="195"/>
    </row>
    <row r="5020" spans="1:13" s="61" customFormat="1" customHeight="1">
      <c r="A5020"/>
      <c r="B5020"/>
      <c r="C5020"/>
      <c r="D5020"/>
      <c r="E5020"/>
      <c r="F5020" s="61"/>
      <c r="G5020" s="196" t="e">
        <f>VLOOKUP(D5020,sku归属!A:B,2,0)</f>
        <v>#N/A</v>
      </c>
      <c r="K5020" s="193"/>
      <c r="L5020" s="194"/>
      <c r="M5020" s="195"/>
    </row>
    <row r="5021" spans="1:13" s="61" customFormat="1" customHeight="1">
      <c r="A5021"/>
      <c r="B5021"/>
      <c r="C5021"/>
      <c r="D5021"/>
      <c r="E5021"/>
      <c r="F5021" s="61"/>
      <c r="G5021" s="196" t="e">
        <f>VLOOKUP(D5021,sku归属!A:B,2,0)</f>
        <v>#N/A</v>
      </c>
      <c r="K5021" s="193"/>
      <c r="L5021" s="194"/>
      <c r="M5021" s="195"/>
    </row>
    <row r="5022" spans="1:13" s="61" customFormat="1" customHeight="1">
      <c r="A5022"/>
      <c r="B5022"/>
      <c r="C5022"/>
      <c r="D5022"/>
      <c r="E5022"/>
      <c r="F5022" s="61"/>
      <c r="G5022" s="196" t="e">
        <f>VLOOKUP(D5022,sku归属!A:B,2,0)</f>
        <v>#N/A</v>
      </c>
      <c r="K5022" s="193"/>
      <c r="L5022" s="194"/>
      <c r="M5022" s="195"/>
    </row>
    <row r="5023" spans="1:13" s="61" customFormat="1" customHeight="1">
      <c r="A5023"/>
      <c r="B5023"/>
      <c r="C5023"/>
      <c r="D5023"/>
      <c r="E5023"/>
      <c r="F5023" s="61"/>
      <c r="G5023" s="196" t="e">
        <f>VLOOKUP(D5023,sku归属!A:B,2,0)</f>
        <v>#N/A</v>
      </c>
      <c r="K5023" s="193"/>
      <c r="L5023" s="194"/>
      <c r="M5023" s="195"/>
    </row>
    <row r="5024" spans="1:13" s="61" customFormat="1" customHeight="1">
      <c r="A5024"/>
      <c r="B5024"/>
      <c r="C5024"/>
      <c r="D5024"/>
      <c r="E5024"/>
      <c r="F5024" s="61"/>
      <c r="G5024" s="196" t="e">
        <f>VLOOKUP(D5024,sku归属!A:B,2,0)</f>
        <v>#N/A</v>
      </c>
      <c r="K5024" s="193"/>
      <c r="L5024" s="194"/>
      <c r="M5024" s="195"/>
    </row>
    <row r="5025" spans="1:13" s="61" customFormat="1" customHeight="1">
      <c r="A5025"/>
      <c r="B5025"/>
      <c r="C5025"/>
      <c r="D5025"/>
      <c r="E5025"/>
      <c r="F5025" s="61"/>
      <c r="G5025" s="196" t="e">
        <f>VLOOKUP(D5025,sku归属!A:B,2,0)</f>
        <v>#N/A</v>
      </c>
      <c r="K5025" s="193"/>
      <c r="L5025" s="194"/>
      <c r="M5025" s="195"/>
    </row>
    <row r="5026" spans="1:13" s="61" customFormat="1" customHeight="1">
      <c r="A5026"/>
      <c r="B5026"/>
      <c r="C5026"/>
      <c r="D5026"/>
      <c r="E5026"/>
      <c r="F5026" s="61"/>
      <c r="G5026" s="196" t="e">
        <f>VLOOKUP(D5026,sku归属!A:B,2,0)</f>
        <v>#N/A</v>
      </c>
      <c r="K5026" s="193"/>
      <c r="L5026" s="194"/>
      <c r="M5026" s="195"/>
    </row>
    <row r="5027" spans="1:13" s="61" customFormat="1" customHeight="1">
      <c r="A5027"/>
      <c r="B5027"/>
      <c r="C5027"/>
      <c r="D5027"/>
      <c r="E5027"/>
      <c r="F5027" s="61"/>
      <c r="G5027" s="196" t="e">
        <f>VLOOKUP(D5027,sku归属!A:B,2,0)</f>
        <v>#N/A</v>
      </c>
      <c r="K5027" s="193"/>
      <c r="L5027" s="194"/>
      <c r="M5027" s="195"/>
    </row>
    <row r="5028" spans="1:13" s="61" customFormat="1" customHeight="1">
      <c r="A5028"/>
      <c r="B5028"/>
      <c r="C5028"/>
      <c r="D5028"/>
      <c r="E5028"/>
      <c r="F5028" s="61"/>
      <c r="G5028" s="196" t="e">
        <f>VLOOKUP(D5028,sku归属!A:B,2,0)</f>
        <v>#N/A</v>
      </c>
      <c r="K5028" s="193"/>
      <c r="L5028" s="194"/>
      <c r="M5028" s="195"/>
    </row>
    <row r="5029" spans="1:13" s="61" customFormat="1" customHeight="1">
      <c r="A5029"/>
      <c r="B5029"/>
      <c r="C5029"/>
      <c r="D5029"/>
      <c r="E5029"/>
      <c r="F5029" s="61"/>
      <c r="G5029" s="196" t="e">
        <f>VLOOKUP(D5029,sku归属!A:B,2,0)</f>
        <v>#N/A</v>
      </c>
      <c r="K5029" s="193"/>
      <c r="L5029" s="194"/>
      <c r="M5029" s="195"/>
    </row>
    <row r="5030" spans="1:13" s="61" customFormat="1" customHeight="1">
      <c r="A5030"/>
      <c r="B5030"/>
      <c r="C5030"/>
      <c r="D5030"/>
      <c r="E5030"/>
      <c r="F5030" s="61"/>
      <c r="G5030" s="196" t="e">
        <f>VLOOKUP(D5030,sku归属!A:B,2,0)</f>
        <v>#N/A</v>
      </c>
      <c r="K5030" s="193"/>
      <c r="L5030" s="194"/>
      <c r="M5030" s="195"/>
    </row>
    <row r="5031" spans="1:13" s="61" customFormat="1" customHeight="1">
      <c r="A5031"/>
      <c r="B5031"/>
      <c r="C5031"/>
      <c r="D5031"/>
      <c r="E5031"/>
      <c r="F5031" s="61"/>
      <c r="G5031" s="196" t="e">
        <f>VLOOKUP(D5031,sku归属!A:B,2,0)</f>
        <v>#N/A</v>
      </c>
      <c r="K5031" s="193"/>
      <c r="L5031" s="194"/>
      <c r="M5031" s="195"/>
    </row>
    <row r="5032" spans="1:13" s="61" customFormat="1" customHeight="1">
      <c r="A5032"/>
      <c r="B5032"/>
      <c r="C5032"/>
      <c r="D5032"/>
      <c r="E5032"/>
      <c r="F5032" s="61"/>
      <c r="G5032" s="196" t="e">
        <f>VLOOKUP(D5032,sku归属!A:B,2,0)</f>
        <v>#N/A</v>
      </c>
      <c r="K5032" s="193"/>
      <c r="L5032" s="194"/>
      <c r="M5032" s="195"/>
    </row>
    <row r="5033" spans="1:13" s="61" customFormat="1" customHeight="1">
      <c r="A5033"/>
      <c r="B5033"/>
      <c r="C5033"/>
      <c r="D5033"/>
      <c r="E5033"/>
      <c r="F5033" s="61"/>
      <c r="G5033" s="196" t="e">
        <f>VLOOKUP(D5033,sku归属!A:B,2,0)</f>
        <v>#N/A</v>
      </c>
      <c r="K5033" s="193"/>
      <c r="L5033" s="194"/>
      <c r="M5033" s="195"/>
    </row>
    <row r="5034" spans="1:13" s="61" customFormat="1" customHeight="1">
      <c r="A5034"/>
      <c r="B5034"/>
      <c r="C5034"/>
      <c r="D5034"/>
      <c r="E5034"/>
      <c r="F5034" s="61"/>
      <c r="G5034" s="196" t="e">
        <f>VLOOKUP(D5034,sku归属!A:B,2,0)</f>
        <v>#N/A</v>
      </c>
      <c r="K5034" s="193"/>
      <c r="L5034" s="194"/>
      <c r="M5034" s="195"/>
    </row>
    <row r="5035" spans="1:13" s="61" customFormat="1" customHeight="1">
      <c r="A5035"/>
      <c r="B5035"/>
      <c r="C5035"/>
      <c r="D5035"/>
      <c r="E5035"/>
      <c r="F5035" s="61"/>
      <c r="G5035" s="196" t="e">
        <f>VLOOKUP(D5035,sku归属!A:B,2,0)</f>
        <v>#N/A</v>
      </c>
      <c r="K5035" s="193"/>
      <c r="L5035" s="194"/>
      <c r="M5035" s="195"/>
    </row>
    <row r="5036" spans="1:13" s="61" customFormat="1" customHeight="1">
      <c r="A5036"/>
      <c r="B5036"/>
      <c r="C5036"/>
      <c r="D5036"/>
      <c r="E5036"/>
      <c r="F5036" s="61"/>
      <c r="G5036" s="196" t="e">
        <f>VLOOKUP(D5036,sku归属!A:B,2,0)</f>
        <v>#N/A</v>
      </c>
      <c r="K5036" s="193"/>
      <c r="L5036" s="194"/>
      <c r="M5036" s="195"/>
    </row>
    <row r="5037" spans="1:13" s="61" customFormat="1" customHeight="1">
      <c r="A5037"/>
      <c r="B5037"/>
      <c r="C5037"/>
      <c r="D5037"/>
      <c r="E5037"/>
      <c r="F5037" s="61"/>
      <c r="G5037" s="196" t="e">
        <f>VLOOKUP(D5037,sku归属!A:B,2,0)</f>
        <v>#N/A</v>
      </c>
      <c r="K5037" s="193"/>
      <c r="L5037" s="194"/>
      <c r="M5037" s="195"/>
    </row>
    <row r="5038" spans="1:13" s="61" customFormat="1" customHeight="1">
      <c r="A5038"/>
      <c r="B5038"/>
      <c r="C5038"/>
      <c r="D5038"/>
      <c r="E5038"/>
      <c r="F5038" s="61"/>
      <c r="G5038" s="196" t="e">
        <f>VLOOKUP(D5038,sku归属!A:B,2,0)</f>
        <v>#N/A</v>
      </c>
      <c r="K5038" s="193"/>
      <c r="L5038" s="194"/>
      <c r="M5038" s="195"/>
    </row>
    <row r="5039" spans="1:13" s="61" customFormat="1" customHeight="1">
      <c r="A5039"/>
      <c r="B5039"/>
      <c r="C5039"/>
      <c r="D5039"/>
      <c r="E5039"/>
      <c r="F5039" s="61"/>
      <c r="G5039" s="196" t="e">
        <f>VLOOKUP(D5039,sku归属!A:B,2,0)</f>
        <v>#N/A</v>
      </c>
      <c r="K5039" s="193"/>
      <c r="L5039" s="194"/>
      <c r="M5039" s="195"/>
    </row>
    <row r="5040" spans="1:13" s="61" customFormat="1" customHeight="1">
      <c r="A5040"/>
      <c r="B5040"/>
      <c r="C5040"/>
      <c r="D5040"/>
      <c r="E5040"/>
      <c r="F5040" s="61"/>
      <c r="G5040" s="196" t="e">
        <f>VLOOKUP(D5040,sku归属!A:B,2,0)</f>
        <v>#N/A</v>
      </c>
      <c r="K5040" s="193"/>
      <c r="L5040" s="194"/>
      <c r="M5040" s="195"/>
    </row>
    <row r="5041" spans="1:13" s="61" customFormat="1" customHeight="1">
      <c r="A5041"/>
      <c r="B5041"/>
      <c r="C5041"/>
      <c r="D5041"/>
      <c r="E5041"/>
      <c r="F5041" s="61"/>
      <c r="G5041" s="196" t="e">
        <f>VLOOKUP(D5041,sku归属!A:B,2,0)</f>
        <v>#N/A</v>
      </c>
      <c r="K5041" s="193"/>
      <c r="L5041" s="194"/>
      <c r="M5041" s="195"/>
    </row>
    <row r="5042" spans="1:13" s="61" customFormat="1" customHeight="1">
      <c r="A5042"/>
      <c r="B5042"/>
      <c r="C5042"/>
      <c r="D5042"/>
      <c r="E5042"/>
      <c r="F5042" s="61"/>
      <c r="G5042" s="196" t="e">
        <f>VLOOKUP(D5042,sku归属!A:B,2,0)</f>
        <v>#N/A</v>
      </c>
      <c r="K5042" s="193"/>
      <c r="L5042" s="194"/>
      <c r="M5042" s="195"/>
    </row>
    <row r="5043" spans="1:13" s="61" customFormat="1" customHeight="1">
      <c r="A5043"/>
      <c r="B5043"/>
      <c r="C5043"/>
      <c r="D5043"/>
      <c r="E5043"/>
      <c r="F5043" s="61"/>
      <c r="G5043" s="196" t="e">
        <f>VLOOKUP(D5043,sku归属!A:B,2,0)</f>
        <v>#N/A</v>
      </c>
      <c r="K5043" s="193"/>
      <c r="L5043" s="194"/>
      <c r="M5043" s="195"/>
    </row>
    <row r="5044" spans="1:13" s="61" customFormat="1" customHeight="1">
      <c r="A5044"/>
      <c r="B5044"/>
      <c r="C5044"/>
      <c r="D5044"/>
      <c r="E5044"/>
      <c r="F5044" s="61"/>
      <c r="G5044" s="196" t="e">
        <f>VLOOKUP(D5044,sku归属!A:B,2,0)</f>
        <v>#N/A</v>
      </c>
      <c r="K5044" s="193"/>
      <c r="L5044" s="194"/>
      <c r="M5044" s="195"/>
    </row>
    <row r="5045" spans="1:13" s="61" customFormat="1" customHeight="1">
      <c r="A5045"/>
      <c r="B5045"/>
      <c r="C5045"/>
      <c r="D5045"/>
      <c r="E5045"/>
      <c r="F5045" s="61"/>
      <c r="G5045" s="196" t="e">
        <f>VLOOKUP(D5045,sku归属!A:B,2,0)</f>
        <v>#N/A</v>
      </c>
      <c r="K5045" s="193"/>
      <c r="L5045" s="194"/>
      <c r="M5045" s="195"/>
    </row>
    <row r="5046" spans="1:13" s="61" customFormat="1" customHeight="1">
      <c r="A5046"/>
      <c r="B5046"/>
      <c r="C5046"/>
      <c r="D5046"/>
      <c r="E5046"/>
      <c r="F5046" s="61"/>
      <c r="G5046" s="196" t="e">
        <f>VLOOKUP(D5046,sku归属!A:B,2,0)</f>
        <v>#N/A</v>
      </c>
      <c r="K5046" s="193"/>
      <c r="L5046" s="194"/>
      <c r="M5046" s="195"/>
    </row>
    <row r="5047" spans="1:13" s="61" customFormat="1" customHeight="1">
      <c r="A5047"/>
      <c r="B5047"/>
      <c r="C5047"/>
      <c r="D5047"/>
      <c r="E5047"/>
      <c r="F5047" s="61"/>
      <c r="G5047" s="196" t="e">
        <f>VLOOKUP(D5047,sku归属!A:B,2,0)</f>
        <v>#N/A</v>
      </c>
      <c r="K5047" s="193"/>
      <c r="L5047" s="194"/>
      <c r="M5047" s="195"/>
    </row>
    <row r="5048" spans="1:13" s="61" customFormat="1" customHeight="1">
      <c r="A5048"/>
      <c r="B5048"/>
      <c r="C5048"/>
      <c r="D5048"/>
      <c r="E5048"/>
      <c r="F5048" s="61"/>
      <c r="G5048" s="196" t="e">
        <f>VLOOKUP(D5048,sku归属!A:B,2,0)</f>
        <v>#N/A</v>
      </c>
      <c r="K5048" s="193"/>
      <c r="L5048" s="194"/>
      <c r="M5048" s="195"/>
    </row>
    <row r="5049" spans="1:13" s="61" customFormat="1" customHeight="1">
      <c r="A5049"/>
      <c r="B5049"/>
      <c r="C5049"/>
      <c r="D5049"/>
      <c r="E5049"/>
      <c r="F5049" s="61"/>
      <c r="G5049" s="196" t="e">
        <f>VLOOKUP(D5049,sku归属!A:B,2,0)</f>
        <v>#N/A</v>
      </c>
      <c r="K5049" s="193"/>
      <c r="L5049" s="194"/>
      <c r="M5049" s="195"/>
    </row>
    <row r="5050" spans="1:13" s="61" customFormat="1" customHeight="1">
      <c r="A5050"/>
      <c r="B5050"/>
      <c r="C5050"/>
      <c r="D5050"/>
      <c r="E5050"/>
      <c r="F5050" s="61"/>
      <c r="G5050" s="196" t="e">
        <f>VLOOKUP(D5050,sku归属!A:B,2,0)</f>
        <v>#N/A</v>
      </c>
      <c r="K5050" s="193"/>
      <c r="L5050" s="194"/>
      <c r="M5050" s="195"/>
    </row>
    <row r="5051" spans="1:13" s="61" customFormat="1" customHeight="1">
      <c r="A5051"/>
      <c r="B5051"/>
      <c r="C5051"/>
      <c r="D5051"/>
      <c r="E5051"/>
      <c r="F5051" s="61"/>
      <c r="G5051" s="196" t="e">
        <f>VLOOKUP(D5051,sku归属!A:B,2,0)</f>
        <v>#N/A</v>
      </c>
      <c r="K5051" s="193"/>
      <c r="L5051" s="194"/>
      <c r="M5051" s="195"/>
    </row>
    <row r="5052" spans="1:13" s="61" customFormat="1" customHeight="1">
      <c r="A5052"/>
      <c r="B5052"/>
      <c r="C5052"/>
      <c r="D5052"/>
      <c r="E5052"/>
      <c r="F5052" s="61"/>
      <c r="G5052" s="196" t="e">
        <f>VLOOKUP(D5052,sku归属!A:B,2,0)</f>
        <v>#N/A</v>
      </c>
      <c r="K5052" s="193"/>
      <c r="L5052" s="194"/>
      <c r="M5052" s="195"/>
    </row>
    <row r="5053" spans="1:13" s="61" customFormat="1" customHeight="1">
      <c r="A5053"/>
      <c r="B5053"/>
      <c r="C5053"/>
      <c r="D5053"/>
      <c r="E5053"/>
      <c r="F5053" s="61"/>
      <c r="G5053" s="196" t="e">
        <f>VLOOKUP(D5053,sku归属!A:B,2,0)</f>
        <v>#N/A</v>
      </c>
      <c r="K5053" s="193"/>
      <c r="L5053" s="194"/>
      <c r="M5053" s="195"/>
    </row>
    <row r="5054" spans="1:13" s="61" customFormat="1" customHeight="1">
      <c r="A5054"/>
      <c r="B5054"/>
      <c r="C5054"/>
      <c r="D5054"/>
      <c r="E5054"/>
      <c r="F5054" s="61"/>
      <c r="G5054" s="196" t="e">
        <f>VLOOKUP(D5054,sku归属!A:B,2,0)</f>
        <v>#N/A</v>
      </c>
      <c r="K5054" s="193"/>
      <c r="L5054" s="194"/>
      <c r="M5054" s="195"/>
    </row>
    <row r="5055" spans="1:13" s="61" customFormat="1" customHeight="1">
      <c r="A5055"/>
      <c r="B5055"/>
      <c r="C5055"/>
      <c r="D5055"/>
      <c r="E5055"/>
      <c r="F5055" s="61"/>
      <c r="G5055" s="196" t="e">
        <f>VLOOKUP(D5055,sku归属!A:B,2,0)</f>
        <v>#N/A</v>
      </c>
      <c r="K5055" s="193"/>
      <c r="L5055" s="194"/>
      <c r="M5055" s="195"/>
    </row>
    <row r="5056" spans="1:13" s="61" customFormat="1" customHeight="1">
      <c r="A5056"/>
      <c r="B5056"/>
      <c r="C5056"/>
      <c r="D5056"/>
      <c r="E5056"/>
      <c r="F5056" s="61"/>
      <c r="G5056" s="196" t="e">
        <f>VLOOKUP(D5056,sku归属!A:B,2,0)</f>
        <v>#N/A</v>
      </c>
      <c r="K5056" s="193"/>
      <c r="L5056" s="194"/>
      <c r="M5056" s="195"/>
    </row>
    <row r="5057" spans="1:13" s="61" customFormat="1" customHeight="1">
      <c r="A5057"/>
      <c r="B5057"/>
      <c r="C5057"/>
      <c r="D5057"/>
      <c r="E5057"/>
      <c r="F5057" s="61"/>
      <c r="G5057" s="196" t="e">
        <f>VLOOKUP(D5057,sku归属!A:B,2,0)</f>
        <v>#N/A</v>
      </c>
      <c r="K5057" s="193"/>
      <c r="L5057" s="194"/>
      <c r="M5057" s="195"/>
    </row>
    <row r="5058" spans="1:13" s="61" customFormat="1" customHeight="1">
      <c r="A5058"/>
      <c r="B5058"/>
      <c r="C5058"/>
      <c r="D5058"/>
      <c r="E5058"/>
      <c r="F5058" s="61"/>
      <c r="G5058" s="196" t="e">
        <f>VLOOKUP(D5058,sku归属!A:B,2,0)</f>
        <v>#N/A</v>
      </c>
      <c r="K5058" s="193"/>
      <c r="L5058" s="194"/>
      <c r="M5058" s="195"/>
    </row>
    <row r="5059" spans="1:13" s="61" customFormat="1" customHeight="1">
      <c r="A5059"/>
      <c r="B5059"/>
      <c r="C5059"/>
      <c r="D5059"/>
      <c r="E5059"/>
      <c r="F5059" s="61"/>
      <c r="G5059" s="196" t="e">
        <f>VLOOKUP(D5059,sku归属!A:B,2,0)</f>
        <v>#N/A</v>
      </c>
      <c r="K5059" s="193"/>
      <c r="L5059" s="194"/>
      <c r="M5059" s="195"/>
    </row>
    <row r="5060" spans="1:13" s="61" customFormat="1" customHeight="1">
      <c r="A5060"/>
      <c r="B5060"/>
      <c r="C5060"/>
      <c r="D5060"/>
      <c r="E5060"/>
      <c r="F5060" s="61"/>
      <c r="G5060" s="196" t="e">
        <f>VLOOKUP(D5060,sku归属!A:B,2,0)</f>
        <v>#N/A</v>
      </c>
      <c r="K5060" s="193"/>
      <c r="L5060" s="194"/>
      <c r="M5060" s="195"/>
    </row>
    <row r="5061" spans="1:13" s="61" customFormat="1" customHeight="1">
      <c r="A5061"/>
      <c r="B5061"/>
      <c r="C5061"/>
      <c r="D5061"/>
      <c r="E5061"/>
      <c r="F5061" s="61"/>
      <c r="G5061" s="196" t="e">
        <f>VLOOKUP(D5061,sku归属!A:B,2,0)</f>
        <v>#N/A</v>
      </c>
      <c r="K5061" s="193"/>
      <c r="L5061" s="194"/>
      <c r="M5061" s="195"/>
    </row>
    <row r="5062" spans="1:13" s="61" customFormat="1" customHeight="1">
      <c r="A5062"/>
      <c r="B5062"/>
      <c r="C5062"/>
      <c r="D5062"/>
      <c r="E5062"/>
      <c r="F5062" s="61"/>
      <c r="G5062" s="196" t="e">
        <f>VLOOKUP(D5062,sku归属!A:B,2,0)</f>
        <v>#N/A</v>
      </c>
      <c r="K5062" s="193"/>
      <c r="L5062" s="194"/>
      <c r="M5062" s="195"/>
    </row>
    <row r="5063" spans="1:13" s="61" customFormat="1" customHeight="1">
      <c r="A5063"/>
      <c r="B5063"/>
      <c r="C5063"/>
      <c r="D5063"/>
      <c r="E5063"/>
      <c r="F5063" s="61"/>
      <c r="G5063" s="196" t="e">
        <f>VLOOKUP(D5063,sku归属!A:B,2,0)</f>
        <v>#N/A</v>
      </c>
      <c r="K5063" s="193"/>
      <c r="L5063" s="194"/>
      <c r="M5063" s="195"/>
    </row>
    <row r="5064" spans="1:13" s="61" customFormat="1" customHeight="1">
      <c r="A5064"/>
      <c r="B5064"/>
      <c r="C5064"/>
      <c r="D5064"/>
      <c r="E5064"/>
      <c r="F5064" s="61"/>
      <c r="G5064" s="196" t="e">
        <f>VLOOKUP(D5064,sku归属!A:B,2,0)</f>
        <v>#N/A</v>
      </c>
      <c r="K5064" s="193"/>
      <c r="L5064" s="194"/>
      <c r="M5064" s="195"/>
    </row>
    <row r="5065" spans="1:13" s="61" customFormat="1" customHeight="1">
      <c r="A5065"/>
      <c r="B5065"/>
      <c r="C5065"/>
      <c r="D5065"/>
      <c r="E5065"/>
      <c r="F5065" s="61"/>
      <c r="G5065" s="196" t="e">
        <f>VLOOKUP(D5065,sku归属!A:B,2,0)</f>
        <v>#N/A</v>
      </c>
      <c r="K5065" s="193"/>
      <c r="L5065" s="194"/>
      <c r="M5065" s="195"/>
    </row>
    <row r="5066" spans="1:13" s="61" customFormat="1" customHeight="1">
      <c r="A5066"/>
      <c r="B5066"/>
      <c r="C5066"/>
      <c r="D5066"/>
      <c r="E5066"/>
      <c r="F5066" s="61"/>
      <c r="G5066" s="196" t="e">
        <f>VLOOKUP(D5066,sku归属!A:B,2,0)</f>
        <v>#N/A</v>
      </c>
      <c r="K5066" s="193"/>
      <c r="L5066" s="194"/>
      <c r="M5066" s="195"/>
    </row>
    <row r="5067" spans="1:13" s="61" customFormat="1" customHeight="1">
      <c r="A5067"/>
      <c r="B5067"/>
      <c r="C5067"/>
      <c r="D5067"/>
      <c r="E5067"/>
      <c r="F5067" s="61"/>
      <c r="G5067" s="196" t="e">
        <f>VLOOKUP(D5067,sku归属!A:B,2,0)</f>
        <v>#N/A</v>
      </c>
      <c r="K5067" s="193"/>
      <c r="L5067" s="194"/>
      <c r="M5067" s="195"/>
    </row>
    <row r="5068" spans="1:13" s="61" customFormat="1" customHeight="1">
      <c r="A5068"/>
      <c r="B5068"/>
      <c r="C5068"/>
      <c r="D5068"/>
      <c r="E5068"/>
      <c r="F5068" s="61"/>
      <c r="G5068" s="196" t="e">
        <f>VLOOKUP(D5068,sku归属!A:B,2,0)</f>
        <v>#N/A</v>
      </c>
      <c r="K5068" s="193"/>
      <c r="L5068" s="194"/>
      <c r="M5068" s="195"/>
    </row>
    <row r="5069" spans="1:13" s="61" customFormat="1" customHeight="1">
      <c r="A5069"/>
      <c r="B5069"/>
      <c r="C5069"/>
      <c r="D5069"/>
      <c r="E5069"/>
      <c r="F5069" s="61"/>
      <c r="G5069" s="196" t="e">
        <f>VLOOKUP(D5069,sku归属!A:B,2,0)</f>
        <v>#N/A</v>
      </c>
      <c r="K5069" s="193"/>
      <c r="L5069" s="194"/>
      <c r="M5069" s="195"/>
    </row>
    <row r="5070" spans="1:13" s="61" customFormat="1" customHeight="1">
      <c r="A5070"/>
      <c r="B5070"/>
      <c r="C5070"/>
      <c r="D5070"/>
      <c r="E5070"/>
      <c r="F5070" s="61"/>
      <c r="G5070" s="196" t="e">
        <f>VLOOKUP(D5070,sku归属!A:B,2,0)</f>
        <v>#N/A</v>
      </c>
      <c r="K5070" s="193"/>
      <c r="L5070" s="194"/>
      <c r="M5070" s="195"/>
    </row>
    <row r="5071" spans="1:13" s="61" customFormat="1" customHeight="1">
      <c r="A5071"/>
      <c r="B5071"/>
      <c r="C5071"/>
      <c r="D5071"/>
      <c r="E5071"/>
      <c r="F5071" s="61"/>
      <c r="G5071" s="196" t="e">
        <f>VLOOKUP(D5071,sku归属!A:B,2,0)</f>
        <v>#N/A</v>
      </c>
      <c r="K5071" s="193"/>
      <c r="L5071" s="194"/>
      <c r="M5071" s="195"/>
    </row>
    <row r="5072" spans="1:13" s="61" customFormat="1" customHeight="1">
      <c r="A5072"/>
      <c r="B5072"/>
      <c r="C5072"/>
      <c r="D5072"/>
      <c r="E5072"/>
      <c r="F5072" s="61"/>
      <c r="G5072" s="196" t="e">
        <f>VLOOKUP(D5072,sku归属!A:B,2,0)</f>
        <v>#N/A</v>
      </c>
      <c r="K5072" s="193"/>
      <c r="L5072" s="194"/>
      <c r="M5072" s="195"/>
    </row>
    <row r="5073" spans="1:13" s="61" customFormat="1" customHeight="1">
      <c r="A5073"/>
      <c r="B5073"/>
      <c r="C5073"/>
      <c r="D5073"/>
      <c r="E5073"/>
      <c r="F5073" s="61"/>
      <c r="G5073" s="196" t="e">
        <f>VLOOKUP(D5073,sku归属!A:B,2,0)</f>
        <v>#N/A</v>
      </c>
      <c r="K5073" s="193"/>
      <c r="L5073" s="194"/>
      <c r="M5073" s="195"/>
    </row>
    <row r="5074" spans="1:13" s="61" customFormat="1" customHeight="1">
      <c r="A5074"/>
      <c r="B5074"/>
      <c r="C5074"/>
      <c r="D5074"/>
      <c r="E5074"/>
      <c r="F5074" s="61"/>
      <c r="G5074" s="196" t="e">
        <f>VLOOKUP(D5074,sku归属!A:B,2,0)</f>
        <v>#N/A</v>
      </c>
      <c r="K5074" s="193"/>
      <c r="L5074" s="194"/>
      <c r="M5074" s="195"/>
    </row>
    <row r="5075" spans="1:13" s="61" customFormat="1" customHeight="1">
      <c r="A5075"/>
      <c r="B5075"/>
      <c r="C5075"/>
      <c r="D5075"/>
      <c r="E5075"/>
      <c r="F5075" s="61"/>
      <c r="G5075" s="196" t="e">
        <f>VLOOKUP(D5075,sku归属!A:B,2,0)</f>
        <v>#N/A</v>
      </c>
      <c r="K5075" s="193"/>
      <c r="L5075" s="194"/>
      <c r="M5075" s="195"/>
    </row>
    <row r="5076" spans="1:13" s="61" customFormat="1" customHeight="1">
      <c r="A5076"/>
      <c r="B5076"/>
      <c r="C5076"/>
      <c r="D5076"/>
      <c r="E5076"/>
      <c r="F5076" s="61"/>
      <c r="G5076" s="196" t="e">
        <f>VLOOKUP(D5076,sku归属!A:B,2,0)</f>
        <v>#N/A</v>
      </c>
      <c r="K5076" s="193"/>
      <c r="L5076" s="194"/>
      <c r="M5076" s="195"/>
    </row>
    <row r="5077" spans="1:13" s="61" customFormat="1" customHeight="1">
      <c r="A5077"/>
      <c r="B5077"/>
      <c r="C5077"/>
      <c r="D5077"/>
      <c r="E5077"/>
      <c r="F5077" s="61"/>
      <c r="G5077" s="196" t="e">
        <f>VLOOKUP(D5077,sku归属!A:B,2,0)</f>
        <v>#N/A</v>
      </c>
      <c r="K5077" s="193"/>
      <c r="L5077" s="194"/>
      <c r="M5077" s="195"/>
    </row>
    <row r="5078" spans="1:13" s="61" customFormat="1" customHeight="1">
      <c r="A5078"/>
      <c r="B5078"/>
      <c r="C5078"/>
      <c r="D5078"/>
      <c r="E5078"/>
      <c r="F5078" s="61"/>
      <c r="G5078" s="196" t="e">
        <f>VLOOKUP(D5078,sku归属!A:B,2,0)</f>
        <v>#N/A</v>
      </c>
      <c r="K5078" s="193"/>
      <c r="L5078" s="194"/>
      <c r="M5078" s="195"/>
    </row>
    <row r="5079" spans="1:13" s="61" customFormat="1" customHeight="1">
      <c r="A5079"/>
      <c r="B5079"/>
      <c r="C5079"/>
      <c r="D5079"/>
      <c r="E5079"/>
      <c r="F5079" s="61"/>
      <c r="G5079" s="196" t="e">
        <f>VLOOKUP(D5079,sku归属!A:B,2,0)</f>
        <v>#N/A</v>
      </c>
      <c r="K5079" s="193"/>
      <c r="L5079" s="194"/>
      <c r="M5079" s="195"/>
    </row>
    <row r="5080" spans="1:13" s="61" customFormat="1" customHeight="1">
      <c r="A5080"/>
      <c r="B5080"/>
      <c r="C5080"/>
      <c r="D5080"/>
      <c r="E5080"/>
      <c r="F5080" s="61"/>
      <c r="G5080" s="196" t="e">
        <f>VLOOKUP(D5080,sku归属!A:B,2,0)</f>
        <v>#N/A</v>
      </c>
      <c r="K5080" s="193"/>
      <c r="L5080" s="194"/>
      <c r="M5080" s="195"/>
    </row>
    <row r="5081" spans="1:13" s="61" customFormat="1" customHeight="1">
      <c r="A5081"/>
      <c r="B5081"/>
      <c r="C5081"/>
      <c r="D5081"/>
      <c r="E5081"/>
      <c r="F5081" s="61"/>
      <c r="G5081" s="196" t="e">
        <f>VLOOKUP(D5081,sku归属!A:B,2,0)</f>
        <v>#N/A</v>
      </c>
      <c r="K5081" s="193"/>
      <c r="L5081" s="194"/>
      <c r="M5081" s="195"/>
    </row>
    <row r="5082" spans="1:13" s="61" customFormat="1" customHeight="1">
      <c r="A5082"/>
      <c r="B5082"/>
      <c r="C5082"/>
      <c r="D5082"/>
      <c r="E5082"/>
      <c r="F5082" s="61"/>
      <c r="G5082" s="196" t="e">
        <f>VLOOKUP(D5082,sku归属!A:B,2,0)</f>
        <v>#N/A</v>
      </c>
      <c r="K5082" s="193"/>
      <c r="L5082" s="194"/>
      <c r="M5082" s="195"/>
    </row>
    <row r="5083" spans="1:13" s="61" customFormat="1" customHeight="1">
      <c r="A5083"/>
      <c r="B5083"/>
      <c r="C5083"/>
      <c r="D5083"/>
      <c r="E5083"/>
      <c r="F5083" s="61"/>
      <c r="G5083" s="196" t="e">
        <f>VLOOKUP(D5083,sku归属!A:B,2,0)</f>
        <v>#N/A</v>
      </c>
      <c r="K5083" s="193"/>
      <c r="L5083" s="194"/>
      <c r="M5083" s="195"/>
    </row>
    <row r="5084" spans="1:13" s="61" customFormat="1" customHeight="1">
      <c r="A5084"/>
      <c r="B5084"/>
      <c r="C5084"/>
      <c r="D5084"/>
      <c r="E5084"/>
      <c r="F5084" s="61"/>
      <c r="G5084" s="196" t="e">
        <f>VLOOKUP(D5084,sku归属!A:B,2,0)</f>
        <v>#N/A</v>
      </c>
      <c r="K5084" s="193"/>
      <c r="L5084" s="194"/>
      <c r="M5084" s="195"/>
    </row>
    <row r="5085" spans="1:13" s="61" customFormat="1" customHeight="1">
      <c r="A5085"/>
      <c r="B5085"/>
      <c r="C5085"/>
      <c r="D5085"/>
      <c r="E5085"/>
      <c r="F5085" s="61"/>
      <c r="G5085" s="196" t="e">
        <f>VLOOKUP(D5085,sku归属!A:B,2,0)</f>
        <v>#N/A</v>
      </c>
      <c r="K5085" s="193"/>
      <c r="L5085" s="194"/>
      <c r="M5085" s="195"/>
    </row>
    <row r="5086" spans="1:13" s="61" customFormat="1" customHeight="1">
      <c r="A5086"/>
      <c r="B5086"/>
      <c r="C5086"/>
      <c r="D5086"/>
      <c r="E5086"/>
      <c r="F5086" s="61"/>
      <c r="G5086" s="196" t="e">
        <f>VLOOKUP(D5086,sku归属!A:B,2,0)</f>
        <v>#N/A</v>
      </c>
      <c r="K5086" s="193"/>
      <c r="L5086" s="194"/>
      <c r="M5086" s="195"/>
    </row>
    <row r="5087" spans="1:13" s="61" customFormat="1" customHeight="1">
      <c r="A5087"/>
      <c r="B5087"/>
      <c r="C5087"/>
      <c r="D5087"/>
      <c r="E5087"/>
      <c r="F5087" s="61"/>
      <c r="G5087" s="196" t="e">
        <f>VLOOKUP(D5087,sku归属!A:B,2,0)</f>
        <v>#N/A</v>
      </c>
      <c r="K5087" s="193"/>
      <c r="L5087" s="194"/>
      <c r="M5087" s="195"/>
    </row>
    <row r="5088" spans="1:13" s="61" customFormat="1" customHeight="1">
      <c r="A5088"/>
      <c r="B5088"/>
      <c r="C5088"/>
      <c r="D5088"/>
      <c r="E5088"/>
      <c r="F5088" s="61"/>
      <c r="G5088" s="196" t="e">
        <f>VLOOKUP(D5088,sku归属!A:B,2,0)</f>
        <v>#N/A</v>
      </c>
      <c r="K5088" s="193"/>
      <c r="L5088" s="194"/>
      <c r="M5088" s="195"/>
    </row>
    <row r="5089" spans="1:13" s="61" customFormat="1" customHeight="1">
      <c r="A5089"/>
      <c r="B5089"/>
      <c r="C5089"/>
      <c r="D5089"/>
      <c r="E5089"/>
      <c r="F5089" s="61"/>
      <c r="G5089" s="196" t="e">
        <f>VLOOKUP(D5089,sku归属!A:B,2,0)</f>
        <v>#N/A</v>
      </c>
      <c r="K5089" s="193"/>
      <c r="L5089" s="194"/>
      <c r="M5089" s="195"/>
    </row>
    <row r="5090" spans="1:13" s="61" customFormat="1" customHeight="1">
      <c r="A5090"/>
      <c r="B5090"/>
      <c r="C5090"/>
      <c r="D5090"/>
      <c r="E5090"/>
      <c r="F5090" s="61"/>
      <c r="G5090" s="196" t="e">
        <f>VLOOKUP(D5090,sku归属!A:B,2,0)</f>
        <v>#N/A</v>
      </c>
      <c r="K5090" s="193"/>
      <c r="L5090" s="194"/>
      <c r="M5090" s="195"/>
    </row>
    <row r="5091" spans="1:13" s="61" customFormat="1" customHeight="1">
      <c r="A5091"/>
      <c r="B5091"/>
      <c r="C5091"/>
      <c r="D5091"/>
      <c r="E5091"/>
      <c r="F5091" s="61"/>
      <c r="G5091" s="196" t="e">
        <f>VLOOKUP(D5091,sku归属!A:B,2,0)</f>
        <v>#N/A</v>
      </c>
      <c r="K5091" s="193"/>
      <c r="L5091" s="194"/>
      <c r="M5091" s="195"/>
    </row>
    <row r="5092" spans="1:13" s="61" customFormat="1" customHeight="1">
      <c r="A5092"/>
      <c r="B5092"/>
      <c r="C5092"/>
      <c r="D5092"/>
      <c r="E5092"/>
      <c r="F5092" s="61"/>
      <c r="G5092" s="196" t="e">
        <f>VLOOKUP(D5092,sku归属!A:B,2,0)</f>
        <v>#N/A</v>
      </c>
      <c r="K5092" s="193"/>
      <c r="L5092" s="194"/>
      <c r="M5092" s="195"/>
    </row>
    <row r="5093" spans="1:13" s="61" customFormat="1" customHeight="1">
      <c r="A5093"/>
      <c r="B5093"/>
      <c r="C5093"/>
      <c r="D5093"/>
      <c r="E5093"/>
      <c r="F5093" s="61"/>
      <c r="G5093" s="196" t="e">
        <f>VLOOKUP(D5093,sku归属!A:B,2,0)</f>
        <v>#N/A</v>
      </c>
      <c r="K5093" s="193"/>
      <c r="L5093" s="194"/>
      <c r="M5093" s="195"/>
    </row>
    <row r="5094" spans="1:13" s="61" customFormat="1" customHeight="1">
      <c r="A5094"/>
      <c r="B5094"/>
      <c r="C5094"/>
      <c r="D5094"/>
      <c r="E5094"/>
      <c r="F5094" s="61"/>
      <c r="G5094" s="196" t="e">
        <f>VLOOKUP(D5094,sku归属!A:B,2,0)</f>
        <v>#N/A</v>
      </c>
      <c r="K5094" s="193"/>
      <c r="L5094" s="194"/>
      <c r="M5094" s="195"/>
    </row>
    <row r="5095" spans="1:13" s="61" customFormat="1" customHeight="1">
      <c r="A5095"/>
      <c r="B5095"/>
      <c r="C5095"/>
      <c r="D5095"/>
      <c r="E5095"/>
      <c r="F5095" s="61"/>
      <c r="G5095" s="196" t="e">
        <f>VLOOKUP(D5095,sku归属!A:B,2,0)</f>
        <v>#N/A</v>
      </c>
      <c r="K5095" s="193"/>
      <c r="L5095" s="194"/>
      <c r="M5095" s="195"/>
    </row>
    <row r="5096" spans="1:13" s="61" customFormat="1" customHeight="1">
      <c r="A5096"/>
      <c r="B5096"/>
      <c r="C5096"/>
      <c r="D5096"/>
      <c r="E5096"/>
      <c r="F5096" s="61"/>
      <c r="G5096" s="196" t="e">
        <f>VLOOKUP(D5096,sku归属!A:B,2,0)</f>
        <v>#N/A</v>
      </c>
      <c r="K5096" s="193"/>
      <c r="L5096" s="194"/>
      <c r="M5096" s="195"/>
    </row>
    <row r="5097" spans="1:13" s="61" customFormat="1" customHeight="1">
      <c r="A5097"/>
      <c r="B5097"/>
      <c r="C5097"/>
      <c r="D5097"/>
      <c r="E5097"/>
      <c r="F5097" s="61"/>
      <c r="G5097" s="196" t="e">
        <f>VLOOKUP(D5097,sku归属!A:B,2,0)</f>
        <v>#N/A</v>
      </c>
      <c r="K5097" s="193"/>
      <c r="L5097" s="194"/>
      <c r="M5097" s="195"/>
    </row>
    <row r="5098" spans="1:13" s="61" customFormat="1" customHeight="1">
      <c r="A5098"/>
      <c r="B5098"/>
      <c r="C5098"/>
      <c r="D5098"/>
      <c r="E5098"/>
      <c r="F5098" s="61"/>
      <c r="G5098" s="196" t="e">
        <f>VLOOKUP(D5098,sku归属!A:B,2,0)</f>
        <v>#N/A</v>
      </c>
      <c r="K5098" s="193"/>
      <c r="L5098" s="194"/>
      <c r="M5098" s="195"/>
    </row>
    <row r="5099" spans="1:13" s="61" customFormat="1" customHeight="1">
      <c r="A5099"/>
      <c r="B5099"/>
      <c r="C5099"/>
      <c r="D5099"/>
      <c r="E5099"/>
      <c r="F5099" s="61"/>
      <c r="G5099" s="196" t="e">
        <f>VLOOKUP(D5099,sku归属!A:B,2,0)</f>
        <v>#N/A</v>
      </c>
      <c r="K5099" s="193"/>
      <c r="L5099" s="194"/>
      <c r="M5099" s="195"/>
    </row>
    <row r="5100" spans="1:13" s="61" customFormat="1" customHeight="1">
      <c r="A5100"/>
      <c r="B5100"/>
      <c r="C5100"/>
      <c r="D5100"/>
      <c r="E5100"/>
      <c r="F5100" s="61"/>
      <c r="G5100" s="196" t="e">
        <f>VLOOKUP(D5100,sku归属!A:B,2,0)</f>
        <v>#N/A</v>
      </c>
      <c r="K5100" s="193"/>
      <c r="L5100" s="194"/>
      <c r="M5100" s="195"/>
    </row>
    <row r="5101" spans="1:13" s="61" customFormat="1" customHeight="1">
      <c r="A5101"/>
      <c r="B5101"/>
      <c r="C5101"/>
      <c r="D5101"/>
      <c r="E5101"/>
      <c r="F5101" s="61"/>
      <c r="G5101" s="196" t="e">
        <f>VLOOKUP(D5101,sku归属!A:B,2,0)</f>
        <v>#N/A</v>
      </c>
      <c r="K5101" s="193"/>
      <c r="L5101" s="194"/>
      <c r="M5101" s="195"/>
    </row>
    <row r="5102" spans="1:13" s="61" customFormat="1" customHeight="1">
      <c r="A5102"/>
      <c r="B5102"/>
      <c r="C5102"/>
      <c r="D5102"/>
      <c r="E5102"/>
      <c r="F5102" s="61"/>
      <c r="G5102" s="196" t="e">
        <f>VLOOKUP(D5102,sku归属!A:B,2,0)</f>
        <v>#N/A</v>
      </c>
      <c r="K5102" s="193"/>
      <c r="L5102" s="194"/>
      <c r="M5102" s="195"/>
    </row>
    <row r="5103" spans="1:13" s="61" customFormat="1" customHeight="1">
      <c r="A5103"/>
      <c r="B5103"/>
      <c r="C5103"/>
      <c r="D5103"/>
      <c r="E5103"/>
      <c r="F5103" s="61"/>
      <c r="G5103" s="196" t="e">
        <f>VLOOKUP(D5103,sku归属!A:B,2,0)</f>
        <v>#N/A</v>
      </c>
      <c r="K5103" s="193"/>
      <c r="L5103" s="194"/>
      <c r="M5103" s="195"/>
    </row>
    <row r="5104" spans="1:13" s="61" customFormat="1" customHeight="1">
      <c r="A5104"/>
      <c r="B5104"/>
      <c r="C5104"/>
      <c r="D5104"/>
      <c r="E5104"/>
      <c r="F5104" s="61"/>
      <c r="G5104" s="196" t="e">
        <f>VLOOKUP(D5104,sku归属!A:B,2,0)</f>
        <v>#N/A</v>
      </c>
      <c r="K5104" s="193"/>
      <c r="L5104" s="194"/>
      <c r="M5104" s="195"/>
    </row>
    <row r="5105" spans="1:13" s="61" customFormat="1" customHeight="1">
      <c r="A5105"/>
      <c r="B5105"/>
      <c r="C5105"/>
      <c r="D5105"/>
      <c r="E5105"/>
      <c r="F5105" s="61"/>
      <c r="G5105" s="196" t="e">
        <f>VLOOKUP(D5105,sku归属!A:B,2,0)</f>
        <v>#N/A</v>
      </c>
      <c r="K5105" s="193"/>
      <c r="L5105" s="194"/>
      <c r="M5105" s="195"/>
    </row>
    <row r="5106" spans="1:13" s="61" customFormat="1" customHeight="1">
      <c r="A5106"/>
      <c r="B5106"/>
      <c r="C5106"/>
      <c r="D5106"/>
      <c r="E5106"/>
      <c r="F5106" s="61"/>
      <c r="G5106" s="196" t="e">
        <f>VLOOKUP(D5106,sku归属!A:B,2,0)</f>
        <v>#N/A</v>
      </c>
      <c r="K5106" s="193"/>
      <c r="L5106" s="194"/>
      <c r="M5106" s="195"/>
    </row>
    <row r="5107" spans="1:13" s="61" customFormat="1" customHeight="1">
      <c r="A5107"/>
      <c r="B5107"/>
      <c r="C5107"/>
      <c r="D5107"/>
      <c r="E5107"/>
      <c r="F5107" s="61"/>
      <c r="G5107" s="196" t="e">
        <f>VLOOKUP(D5107,sku归属!A:B,2,0)</f>
        <v>#N/A</v>
      </c>
      <c r="K5107" s="193"/>
      <c r="L5107" s="194"/>
      <c r="M5107" s="195"/>
    </row>
    <row r="5108" spans="1:13" s="61" customFormat="1" customHeight="1">
      <c r="A5108"/>
      <c r="B5108"/>
      <c r="C5108"/>
      <c r="D5108"/>
      <c r="E5108"/>
      <c r="F5108" s="61"/>
      <c r="G5108" s="196" t="e">
        <f>VLOOKUP(D5108,sku归属!A:B,2,0)</f>
        <v>#N/A</v>
      </c>
      <c r="K5108" s="193"/>
      <c r="L5108" s="194"/>
      <c r="M5108" s="195"/>
    </row>
    <row r="5109" spans="1:13" s="61" customFormat="1" customHeight="1">
      <c r="A5109"/>
      <c r="B5109"/>
      <c r="C5109"/>
      <c r="D5109"/>
      <c r="E5109"/>
      <c r="F5109" s="61"/>
      <c r="G5109" s="196" t="e">
        <f>VLOOKUP(D5109,sku归属!A:B,2,0)</f>
        <v>#N/A</v>
      </c>
      <c r="K5109" s="193"/>
      <c r="L5109" s="194"/>
      <c r="M5109" s="195"/>
    </row>
    <row r="5110" spans="1:13" s="61" customFormat="1" customHeight="1">
      <c r="A5110"/>
      <c r="B5110"/>
      <c r="C5110"/>
      <c r="D5110"/>
      <c r="E5110"/>
      <c r="F5110" s="61"/>
      <c r="G5110" s="196" t="e">
        <f>VLOOKUP(D5110,sku归属!A:B,2,0)</f>
        <v>#N/A</v>
      </c>
      <c r="K5110" s="193"/>
      <c r="L5110" s="194"/>
      <c r="M5110" s="195"/>
    </row>
    <row r="5111" spans="1:13" s="61" customFormat="1" customHeight="1">
      <c r="A5111"/>
      <c r="B5111"/>
      <c r="C5111"/>
      <c r="D5111"/>
      <c r="E5111"/>
      <c r="F5111" s="61"/>
      <c r="G5111" s="196" t="e">
        <f>VLOOKUP(D5111,sku归属!A:B,2,0)</f>
        <v>#N/A</v>
      </c>
      <c r="K5111" s="193"/>
      <c r="L5111" s="194"/>
      <c r="M5111" s="195"/>
    </row>
    <row r="5112" spans="1:13" s="61" customFormat="1" customHeight="1">
      <c r="A5112"/>
      <c r="B5112"/>
      <c r="C5112"/>
      <c r="D5112"/>
      <c r="E5112"/>
      <c r="F5112" s="61"/>
      <c r="G5112" s="196" t="e">
        <f>VLOOKUP(D5112,sku归属!A:B,2,0)</f>
        <v>#N/A</v>
      </c>
      <c r="K5112" s="193"/>
      <c r="L5112" s="194"/>
      <c r="M5112" s="195"/>
    </row>
    <row r="5113" spans="1:13" s="61" customFormat="1" customHeight="1">
      <c r="A5113"/>
      <c r="B5113"/>
      <c r="C5113"/>
      <c r="D5113"/>
      <c r="E5113"/>
      <c r="F5113" s="61"/>
      <c r="G5113" s="196" t="e">
        <f>VLOOKUP(D5113,sku归属!A:B,2,0)</f>
        <v>#N/A</v>
      </c>
      <c r="K5113" s="193"/>
      <c r="L5113" s="194"/>
      <c r="M5113" s="195"/>
    </row>
    <row r="5114" spans="1:13" s="61" customFormat="1" customHeight="1">
      <c r="A5114"/>
      <c r="B5114"/>
      <c r="C5114"/>
      <c r="D5114"/>
      <c r="E5114"/>
      <c r="F5114" s="61"/>
      <c r="G5114" s="196" t="e">
        <f>VLOOKUP(D5114,sku归属!A:B,2,0)</f>
        <v>#N/A</v>
      </c>
      <c r="K5114" s="193"/>
      <c r="L5114" s="194"/>
      <c r="M5114" s="195"/>
    </row>
    <row r="5115" spans="1:13" s="61" customFormat="1" customHeight="1">
      <c r="A5115"/>
      <c r="B5115"/>
      <c r="C5115"/>
      <c r="D5115"/>
      <c r="E5115"/>
      <c r="F5115" s="61"/>
      <c r="G5115" s="196" t="e">
        <f>VLOOKUP(D5115,sku归属!A:B,2,0)</f>
        <v>#N/A</v>
      </c>
      <c r="K5115" s="193"/>
      <c r="L5115" s="194"/>
      <c r="M5115" s="195"/>
    </row>
    <row r="5116" spans="1:13" s="61" customFormat="1" customHeight="1">
      <c r="A5116"/>
      <c r="B5116"/>
      <c r="C5116"/>
      <c r="D5116"/>
      <c r="E5116"/>
      <c r="F5116" s="61"/>
      <c r="G5116" s="196" t="e">
        <f>VLOOKUP(D5116,sku归属!A:B,2,0)</f>
        <v>#N/A</v>
      </c>
      <c r="K5116" s="193"/>
      <c r="L5116" s="194"/>
      <c r="M5116" s="195"/>
    </row>
    <row r="5117" spans="1:13" s="61" customFormat="1" customHeight="1">
      <c r="A5117"/>
      <c r="B5117"/>
      <c r="C5117"/>
      <c r="D5117"/>
      <c r="E5117"/>
      <c r="F5117" s="61"/>
      <c r="G5117" s="196" t="e">
        <f>VLOOKUP(D5117,sku归属!A:B,2,0)</f>
        <v>#N/A</v>
      </c>
      <c r="K5117" s="193"/>
      <c r="L5117" s="194"/>
      <c r="M5117" s="195"/>
    </row>
    <row r="5118" spans="1:13" s="61" customFormat="1" customHeight="1">
      <c r="A5118"/>
      <c r="B5118"/>
      <c r="C5118"/>
      <c r="D5118"/>
      <c r="E5118"/>
      <c r="F5118" s="61"/>
      <c r="G5118" s="196" t="e">
        <f>VLOOKUP(D5118,sku归属!A:B,2,0)</f>
        <v>#N/A</v>
      </c>
      <c r="K5118" s="193"/>
      <c r="L5118" s="194"/>
      <c r="M5118" s="195"/>
    </row>
    <row r="5119" spans="1:13" s="61" customFormat="1" customHeight="1">
      <c r="A5119"/>
      <c r="B5119"/>
      <c r="C5119"/>
      <c r="D5119"/>
      <c r="E5119"/>
      <c r="F5119" s="61"/>
      <c r="G5119" s="196" t="e">
        <f>VLOOKUP(D5119,sku归属!A:B,2,0)</f>
        <v>#N/A</v>
      </c>
      <c r="K5119" s="193"/>
      <c r="L5119" s="194"/>
      <c r="M5119" s="195"/>
    </row>
    <row r="5120" spans="1:13" s="61" customFormat="1" customHeight="1">
      <c r="A5120"/>
      <c r="B5120"/>
      <c r="C5120"/>
      <c r="D5120"/>
      <c r="E5120"/>
      <c r="F5120" s="61"/>
      <c r="G5120" s="196" t="e">
        <f>VLOOKUP(D5120,sku归属!A:B,2,0)</f>
        <v>#N/A</v>
      </c>
      <c r="K5120" s="193"/>
      <c r="L5120" s="194"/>
      <c r="M5120" s="195"/>
    </row>
    <row r="5121" spans="1:13" s="61" customFormat="1" customHeight="1">
      <c r="A5121"/>
      <c r="B5121"/>
      <c r="C5121"/>
      <c r="D5121"/>
      <c r="E5121"/>
      <c r="F5121" s="61"/>
      <c r="G5121" s="196" t="e">
        <f>VLOOKUP(D5121,sku归属!A:B,2,0)</f>
        <v>#N/A</v>
      </c>
      <c r="K5121" s="193"/>
      <c r="L5121" s="194"/>
      <c r="M5121" s="195"/>
    </row>
    <row r="5122" spans="1:13" s="61" customFormat="1" customHeight="1">
      <c r="A5122"/>
      <c r="B5122"/>
      <c r="C5122"/>
      <c r="D5122"/>
      <c r="E5122"/>
      <c r="F5122" s="61"/>
      <c r="G5122" s="196" t="e">
        <f>VLOOKUP(D5122,sku归属!A:B,2,0)</f>
        <v>#N/A</v>
      </c>
      <c r="K5122" s="193"/>
      <c r="L5122" s="194"/>
      <c r="M5122" s="195"/>
    </row>
    <row r="5123" spans="1:13" s="61" customFormat="1" customHeight="1">
      <c r="A5123"/>
      <c r="B5123"/>
      <c r="C5123"/>
      <c r="D5123"/>
      <c r="E5123"/>
      <c r="F5123" s="61"/>
      <c r="G5123" s="196" t="e">
        <f>VLOOKUP(D5123,sku归属!A:B,2,0)</f>
        <v>#N/A</v>
      </c>
      <c r="K5123" s="193"/>
      <c r="L5123" s="194"/>
      <c r="M5123" s="195"/>
    </row>
    <row r="5124" spans="1:13" s="61" customFormat="1" customHeight="1">
      <c r="A5124"/>
      <c r="B5124"/>
      <c r="C5124"/>
      <c r="D5124"/>
      <c r="E5124"/>
      <c r="F5124" s="61"/>
      <c r="G5124" s="196" t="e">
        <f>VLOOKUP(D5124,sku归属!A:B,2,0)</f>
        <v>#N/A</v>
      </c>
      <c r="K5124" s="193"/>
      <c r="L5124" s="194"/>
      <c r="M5124" s="195"/>
    </row>
    <row r="5125" spans="1:13" s="61" customFormat="1" customHeight="1">
      <c r="A5125"/>
      <c r="B5125"/>
      <c r="C5125"/>
      <c r="D5125"/>
      <c r="E5125"/>
      <c r="F5125" s="61"/>
      <c r="G5125" s="196" t="e">
        <f>VLOOKUP(D5125,sku归属!A:B,2,0)</f>
        <v>#N/A</v>
      </c>
      <c r="K5125" s="193"/>
      <c r="L5125" s="194"/>
      <c r="M5125" s="195"/>
    </row>
    <row r="5126" spans="1:13" s="61" customFormat="1" customHeight="1">
      <c r="A5126"/>
      <c r="B5126"/>
      <c r="C5126"/>
      <c r="D5126"/>
      <c r="E5126"/>
      <c r="F5126" s="61"/>
      <c r="G5126" s="196" t="e">
        <f>VLOOKUP(D5126,sku归属!A:B,2,0)</f>
        <v>#N/A</v>
      </c>
      <c r="K5126" s="193"/>
      <c r="L5126" s="194"/>
      <c r="M5126" s="195"/>
    </row>
    <row r="5127" spans="1:13" s="61" customFormat="1" customHeight="1">
      <c r="A5127"/>
      <c r="B5127"/>
      <c r="C5127"/>
      <c r="D5127"/>
      <c r="E5127"/>
      <c r="F5127" s="61"/>
      <c r="G5127" s="196" t="e">
        <f>VLOOKUP(D5127,sku归属!A:B,2,0)</f>
        <v>#N/A</v>
      </c>
      <c r="K5127" s="193"/>
      <c r="L5127" s="194"/>
      <c r="M5127" s="195"/>
    </row>
    <row r="5128" spans="1:13" s="61" customFormat="1" customHeight="1">
      <c r="A5128"/>
      <c r="B5128"/>
      <c r="C5128"/>
      <c r="D5128"/>
      <c r="E5128"/>
      <c r="F5128" s="61"/>
      <c r="G5128" s="196" t="e">
        <f>VLOOKUP(D5128,sku归属!A:B,2,0)</f>
        <v>#N/A</v>
      </c>
      <c r="K5128" s="193"/>
      <c r="L5128" s="194"/>
      <c r="M5128" s="195"/>
    </row>
    <row r="5129" spans="1:13" s="61" customFormat="1" customHeight="1">
      <c r="A5129"/>
      <c r="B5129"/>
      <c r="C5129"/>
      <c r="D5129"/>
      <c r="E5129"/>
      <c r="F5129" s="61"/>
      <c r="G5129" s="196" t="e">
        <f>VLOOKUP(D5129,sku归属!A:B,2,0)</f>
        <v>#N/A</v>
      </c>
      <c r="K5129" s="193"/>
      <c r="L5129" s="194"/>
      <c r="M5129" s="195"/>
    </row>
    <row r="5130" spans="1:13" s="61" customFormat="1" customHeight="1">
      <c r="A5130"/>
      <c r="B5130"/>
      <c r="C5130"/>
      <c r="D5130"/>
      <c r="E5130"/>
      <c r="F5130" s="61"/>
      <c r="G5130" s="196" t="e">
        <f>VLOOKUP(D5130,sku归属!A:B,2,0)</f>
        <v>#N/A</v>
      </c>
      <c r="K5130" s="193"/>
      <c r="L5130" s="194"/>
      <c r="M5130" s="195"/>
    </row>
    <row r="5131" spans="1:13" s="61" customFormat="1" customHeight="1">
      <c r="A5131"/>
      <c r="B5131"/>
      <c r="C5131"/>
      <c r="D5131"/>
      <c r="E5131"/>
      <c r="F5131" s="61"/>
      <c r="G5131" s="196" t="e">
        <f>VLOOKUP(D5131,sku归属!A:B,2,0)</f>
        <v>#N/A</v>
      </c>
      <c r="K5131" s="193"/>
      <c r="L5131" s="194"/>
      <c r="M5131" s="195"/>
    </row>
    <row r="5132" spans="1:13" s="61" customFormat="1" customHeight="1">
      <c r="A5132"/>
      <c r="B5132"/>
      <c r="C5132"/>
      <c r="D5132"/>
      <c r="E5132"/>
      <c r="F5132" s="61"/>
      <c r="G5132" s="196" t="e">
        <f>VLOOKUP(D5132,sku归属!A:B,2,0)</f>
        <v>#N/A</v>
      </c>
      <c r="K5132" s="193"/>
      <c r="L5132" s="194"/>
      <c r="M5132" s="195"/>
    </row>
    <row r="5133" spans="1:13" s="61" customFormat="1" customHeight="1">
      <c r="A5133"/>
      <c r="B5133"/>
      <c r="C5133"/>
      <c r="D5133"/>
      <c r="E5133"/>
      <c r="F5133" s="61"/>
      <c r="G5133" s="196" t="e">
        <f>VLOOKUP(D5133,sku归属!A:B,2,0)</f>
        <v>#N/A</v>
      </c>
      <c r="K5133" s="193"/>
      <c r="L5133" s="194"/>
      <c r="M5133" s="195"/>
    </row>
    <row r="5134" spans="1:13" s="61" customFormat="1" customHeight="1">
      <c r="A5134"/>
      <c r="B5134"/>
      <c r="C5134"/>
      <c r="D5134"/>
      <c r="E5134"/>
      <c r="F5134" s="61"/>
      <c r="G5134" s="196" t="e">
        <f>VLOOKUP(D5134,sku归属!A:B,2,0)</f>
        <v>#N/A</v>
      </c>
      <c r="K5134" s="193"/>
      <c r="L5134" s="194"/>
      <c r="M5134" s="195"/>
    </row>
    <row r="5135" spans="1:13" s="61" customFormat="1" customHeight="1">
      <c r="A5135"/>
      <c r="B5135"/>
      <c r="C5135"/>
      <c r="D5135"/>
      <c r="E5135"/>
      <c r="F5135" s="61"/>
      <c r="G5135" s="196" t="e">
        <f>VLOOKUP(D5135,sku归属!A:B,2,0)</f>
        <v>#N/A</v>
      </c>
      <c r="K5135" s="193"/>
      <c r="L5135" s="194"/>
      <c r="M5135" s="195"/>
    </row>
    <row r="5136" spans="1:13" s="61" customFormat="1" customHeight="1">
      <c r="A5136"/>
      <c r="B5136"/>
      <c r="C5136"/>
      <c r="D5136"/>
      <c r="E5136"/>
      <c r="F5136" s="61"/>
      <c r="G5136" s="196" t="e">
        <f>VLOOKUP(D5136,sku归属!A:B,2,0)</f>
        <v>#N/A</v>
      </c>
      <c r="K5136" s="193"/>
      <c r="L5136" s="194"/>
      <c r="M5136" s="195"/>
    </row>
    <row r="5137" spans="1:13" s="61" customFormat="1" customHeight="1">
      <c r="A5137"/>
      <c r="B5137"/>
      <c r="C5137"/>
      <c r="D5137"/>
      <c r="E5137"/>
      <c r="F5137" s="61"/>
      <c r="G5137" s="196" t="e">
        <f>VLOOKUP(D5137,sku归属!A:B,2,0)</f>
        <v>#N/A</v>
      </c>
      <c r="K5137" s="193"/>
      <c r="L5137" s="194"/>
      <c r="M5137" s="195"/>
    </row>
    <row r="5138" spans="1:13" s="61" customFormat="1" customHeight="1">
      <c r="A5138"/>
      <c r="B5138"/>
      <c r="C5138"/>
      <c r="D5138"/>
      <c r="E5138"/>
      <c r="F5138" s="61"/>
      <c r="G5138" s="196" t="e">
        <f>VLOOKUP(D5138,sku归属!A:B,2,0)</f>
        <v>#N/A</v>
      </c>
      <c r="K5138" s="193"/>
      <c r="L5138" s="194"/>
      <c r="M5138" s="195"/>
    </row>
    <row r="5139" spans="1:13" s="61" customFormat="1" customHeight="1">
      <c r="A5139"/>
      <c r="B5139"/>
      <c r="C5139"/>
      <c r="D5139"/>
      <c r="E5139"/>
      <c r="F5139" s="61"/>
      <c r="G5139" s="196" t="e">
        <f>VLOOKUP(D5139,sku归属!A:B,2,0)</f>
        <v>#N/A</v>
      </c>
      <c r="K5139" s="193"/>
      <c r="L5139" s="194"/>
      <c r="M5139" s="195"/>
    </row>
    <row r="5140" spans="1:13" s="61" customFormat="1" customHeight="1">
      <c r="A5140"/>
      <c r="B5140"/>
      <c r="C5140"/>
      <c r="D5140"/>
      <c r="E5140"/>
      <c r="F5140" s="61"/>
      <c r="G5140" s="196" t="e">
        <f>VLOOKUP(D5140,sku归属!A:B,2,0)</f>
        <v>#N/A</v>
      </c>
      <c r="K5140" s="193"/>
      <c r="L5140" s="194"/>
      <c r="M5140" s="195"/>
    </row>
    <row r="5141" spans="1:13" s="61" customFormat="1" customHeight="1">
      <c r="A5141"/>
      <c r="B5141"/>
      <c r="C5141"/>
      <c r="D5141"/>
      <c r="E5141"/>
      <c r="F5141" s="61"/>
      <c r="G5141" s="196" t="e">
        <f>VLOOKUP(D5141,sku归属!A:B,2,0)</f>
        <v>#N/A</v>
      </c>
      <c r="K5141" s="193"/>
      <c r="L5141" s="194"/>
      <c r="M5141" s="195"/>
    </row>
    <row r="5142" spans="1:13" s="61" customFormat="1" customHeight="1">
      <c r="A5142"/>
      <c r="B5142"/>
      <c r="C5142"/>
      <c r="D5142"/>
      <c r="E5142"/>
      <c r="F5142" s="61"/>
      <c r="G5142" s="196" t="e">
        <f>VLOOKUP(D5142,sku归属!A:B,2,0)</f>
        <v>#N/A</v>
      </c>
      <c r="K5142" s="193"/>
      <c r="L5142" s="194"/>
      <c r="M5142" s="195"/>
    </row>
    <row r="5143" spans="1:13" s="61" customFormat="1" customHeight="1">
      <c r="A5143"/>
      <c r="B5143"/>
      <c r="C5143"/>
      <c r="D5143"/>
      <c r="E5143"/>
      <c r="F5143" s="61"/>
      <c r="G5143" s="196" t="e">
        <f>VLOOKUP(D5143,sku归属!A:B,2,0)</f>
        <v>#N/A</v>
      </c>
      <c r="K5143" s="193"/>
      <c r="L5143" s="194"/>
      <c r="M5143" s="195"/>
    </row>
    <row r="5144" spans="1:13" s="61" customFormat="1" customHeight="1">
      <c r="A5144"/>
      <c r="B5144"/>
      <c r="C5144"/>
      <c r="D5144"/>
      <c r="E5144"/>
      <c r="F5144" s="61"/>
      <c r="G5144" s="196" t="e">
        <f>VLOOKUP(D5144,sku归属!A:B,2,0)</f>
        <v>#N/A</v>
      </c>
      <c r="K5144" s="193"/>
      <c r="L5144" s="194"/>
      <c r="M5144" s="195"/>
    </row>
    <row r="5145" spans="1:13" s="61" customFormat="1" customHeight="1">
      <c r="A5145"/>
      <c r="B5145"/>
      <c r="C5145"/>
      <c r="D5145"/>
      <c r="E5145"/>
      <c r="F5145" s="61"/>
      <c r="G5145" s="196" t="e">
        <f>VLOOKUP(D5145,sku归属!A:B,2,0)</f>
        <v>#N/A</v>
      </c>
      <c r="K5145" s="193"/>
      <c r="L5145" s="194"/>
      <c r="M5145" s="195"/>
    </row>
    <row r="5146" spans="1:13" s="61" customFormat="1" customHeight="1">
      <c r="A5146"/>
      <c r="B5146"/>
      <c r="C5146"/>
      <c r="D5146"/>
      <c r="E5146"/>
      <c r="F5146" s="61"/>
      <c r="G5146" s="196" t="e">
        <f>VLOOKUP(D5146,sku归属!A:B,2,0)</f>
        <v>#N/A</v>
      </c>
      <c r="K5146" s="193"/>
      <c r="L5146" s="194"/>
      <c r="M5146" s="195"/>
    </row>
    <row r="5147" spans="1:13" s="61" customFormat="1" customHeight="1">
      <c r="A5147"/>
      <c r="B5147"/>
      <c r="C5147"/>
      <c r="D5147"/>
      <c r="E5147"/>
      <c r="F5147" s="61"/>
      <c r="G5147" s="196" t="e">
        <f>VLOOKUP(D5147,sku归属!A:B,2,0)</f>
        <v>#N/A</v>
      </c>
      <c r="K5147" s="193"/>
      <c r="L5147" s="194"/>
      <c r="M5147" s="195"/>
    </row>
    <row r="5148" spans="1:13" s="61" customFormat="1" customHeight="1">
      <c r="A5148"/>
      <c r="B5148"/>
      <c r="C5148"/>
      <c r="D5148"/>
      <c r="E5148"/>
      <c r="F5148" s="61"/>
      <c r="G5148" s="196" t="e">
        <f>VLOOKUP(D5148,sku归属!A:B,2,0)</f>
        <v>#N/A</v>
      </c>
      <c r="K5148" s="193"/>
      <c r="L5148" s="194"/>
      <c r="M5148" s="195"/>
    </row>
    <row r="5149" spans="1:13" s="61" customFormat="1" customHeight="1">
      <c r="A5149"/>
      <c r="B5149"/>
      <c r="C5149"/>
      <c r="D5149"/>
      <c r="E5149"/>
      <c r="F5149" s="61"/>
      <c r="G5149" s="196" t="e">
        <f>VLOOKUP(D5149,sku归属!A:B,2,0)</f>
        <v>#N/A</v>
      </c>
      <c r="K5149" s="193"/>
      <c r="L5149" s="194"/>
      <c r="M5149" s="195"/>
    </row>
    <row r="5150" spans="1:13" s="61" customFormat="1" customHeight="1">
      <c r="A5150"/>
      <c r="B5150"/>
      <c r="C5150"/>
      <c r="D5150"/>
      <c r="E5150"/>
      <c r="F5150" s="61"/>
      <c r="G5150" s="196" t="e">
        <f>VLOOKUP(D5150,sku归属!A:B,2,0)</f>
        <v>#N/A</v>
      </c>
      <c r="K5150" s="193"/>
      <c r="L5150" s="194"/>
      <c r="M5150" s="195"/>
    </row>
    <row r="5151" spans="1:13" s="61" customFormat="1" customHeight="1">
      <c r="A5151"/>
      <c r="B5151"/>
      <c r="C5151"/>
      <c r="D5151"/>
      <c r="E5151"/>
      <c r="F5151" s="61"/>
      <c r="G5151" s="196" t="e">
        <f>VLOOKUP(D5151,sku归属!A:B,2,0)</f>
        <v>#N/A</v>
      </c>
      <c r="K5151" s="193"/>
      <c r="L5151" s="194"/>
      <c r="M5151" s="195"/>
    </row>
    <row r="5152" spans="1:13" s="61" customFormat="1" customHeight="1">
      <c r="A5152"/>
      <c r="B5152"/>
      <c r="C5152"/>
      <c r="D5152"/>
      <c r="E5152"/>
      <c r="F5152" s="61"/>
      <c r="G5152" s="196" t="e">
        <f>VLOOKUP(D5152,sku归属!A:B,2,0)</f>
        <v>#N/A</v>
      </c>
      <c r="K5152" s="193"/>
      <c r="L5152" s="194"/>
      <c r="M5152" s="195"/>
    </row>
    <row r="5153" spans="1:13" s="61" customFormat="1" customHeight="1">
      <c r="A5153"/>
      <c r="B5153"/>
      <c r="C5153"/>
      <c r="D5153"/>
      <c r="E5153"/>
      <c r="F5153" s="61"/>
      <c r="G5153" s="196" t="e">
        <f>VLOOKUP(D5153,sku归属!A:B,2,0)</f>
        <v>#N/A</v>
      </c>
      <c r="K5153" s="193"/>
      <c r="L5153" s="194"/>
      <c r="M5153" s="195"/>
    </row>
    <row r="5154" spans="1:13" s="61" customFormat="1" customHeight="1">
      <c r="A5154"/>
      <c r="B5154"/>
      <c r="C5154"/>
      <c r="D5154"/>
      <c r="E5154"/>
      <c r="F5154" s="61"/>
      <c r="G5154" s="196" t="e">
        <f>VLOOKUP(D5154,sku归属!A:B,2,0)</f>
        <v>#N/A</v>
      </c>
      <c r="K5154" s="193"/>
      <c r="L5154" s="194"/>
      <c r="M5154" s="195"/>
    </row>
    <row r="5155" spans="1:13" s="61" customFormat="1" customHeight="1">
      <c r="A5155"/>
      <c r="B5155"/>
      <c r="C5155"/>
      <c r="D5155"/>
      <c r="E5155"/>
      <c r="F5155" s="61"/>
      <c r="G5155" s="196" t="e">
        <f>VLOOKUP(D5155,sku归属!A:B,2,0)</f>
        <v>#N/A</v>
      </c>
      <c r="K5155" s="193"/>
      <c r="L5155" s="194"/>
      <c r="M5155" s="195"/>
    </row>
    <row r="5156" spans="1:13" s="61" customFormat="1" customHeight="1">
      <c r="A5156"/>
      <c r="B5156"/>
      <c r="C5156"/>
      <c r="D5156"/>
      <c r="E5156"/>
      <c r="F5156" s="61"/>
      <c r="G5156" s="196" t="e">
        <f>VLOOKUP(D5156,sku归属!A:B,2,0)</f>
        <v>#N/A</v>
      </c>
      <c r="K5156" s="193"/>
      <c r="L5156" s="194"/>
      <c r="M5156" s="195"/>
    </row>
    <row r="5157" spans="1:13" s="61" customFormat="1" customHeight="1">
      <c r="A5157"/>
      <c r="B5157"/>
      <c r="C5157"/>
      <c r="D5157"/>
      <c r="E5157"/>
      <c r="F5157" s="61"/>
      <c r="G5157" s="196" t="e">
        <f>VLOOKUP(D5157,sku归属!A:B,2,0)</f>
        <v>#N/A</v>
      </c>
      <c r="K5157" s="193"/>
      <c r="L5157" s="194"/>
      <c r="M5157" s="195"/>
    </row>
    <row r="5158" spans="1:13" s="61" customFormat="1" customHeight="1">
      <c r="A5158"/>
      <c r="B5158"/>
      <c r="C5158"/>
      <c r="D5158"/>
      <c r="E5158"/>
      <c r="F5158" s="61"/>
      <c r="G5158" s="196" t="e">
        <f>VLOOKUP(D5158,sku归属!A:B,2,0)</f>
        <v>#N/A</v>
      </c>
      <c r="K5158" s="193"/>
      <c r="L5158" s="194"/>
      <c r="M5158" s="195"/>
    </row>
    <row r="5159" spans="1:13" s="61" customFormat="1" customHeight="1">
      <c r="A5159"/>
      <c r="B5159"/>
      <c r="C5159"/>
      <c r="D5159"/>
      <c r="E5159"/>
      <c r="F5159" s="61"/>
      <c r="G5159" s="196" t="e">
        <f>VLOOKUP(D5159,sku归属!A:B,2,0)</f>
        <v>#N/A</v>
      </c>
      <c r="K5159" s="193"/>
      <c r="L5159" s="194"/>
      <c r="M5159" s="195"/>
    </row>
    <row r="5160" spans="1:13" s="61" customFormat="1" customHeight="1">
      <c r="A5160"/>
      <c r="B5160"/>
      <c r="C5160"/>
      <c r="D5160"/>
      <c r="E5160"/>
      <c r="F5160" s="61"/>
      <c r="G5160" s="196" t="e">
        <f>VLOOKUP(D5160,sku归属!A:B,2,0)</f>
        <v>#N/A</v>
      </c>
      <c r="K5160" s="193"/>
      <c r="L5160" s="194"/>
      <c r="M5160" s="195"/>
    </row>
    <row r="5161" spans="1:13" s="61" customFormat="1" customHeight="1">
      <c r="A5161"/>
      <c r="B5161"/>
      <c r="C5161"/>
      <c r="D5161"/>
      <c r="E5161"/>
      <c r="F5161" s="61"/>
      <c r="G5161" s="196" t="e">
        <f>VLOOKUP(D5161,sku归属!A:B,2,0)</f>
        <v>#N/A</v>
      </c>
      <c r="K5161" s="193"/>
      <c r="L5161" s="194"/>
      <c r="M5161" s="195"/>
    </row>
    <row r="5162" spans="1:13" s="61" customFormat="1" customHeight="1">
      <c r="A5162"/>
      <c r="B5162"/>
      <c r="C5162"/>
      <c r="D5162"/>
      <c r="E5162"/>
      <c r="F5162" s="61"/>
      <c r="G5162" s="196" t="e">
        <f>VLOOKUP(D5162,sku归属!A:B,2,0)</f>
        <v>#N/A</v>
      </c>
      <c r="K5162" s="193"/>
      <c r="L5162" s="194"/>
      <c r="M5162" s="195"/>
    </row>
    <row r="5163" spans="1:13" s="61" customFormat="1" customHeight="1">
      <c r="A5163"/>
      <c r="B5163"/>
      <c r="C5163"/>
      <c r="D5163"/>
      <c r="E5163"/>
      <c r="F5163" s="61"/>
      <c r="G5163" s="196" t="e">
        <f>VLOOKUP(D5163,sku归属!A:B,2,0)</f>
        <v>#N/A</v>
      </c>
      <c r="K5163" s="193"/>
      <c r="L5163" s="194"/>
      <c r="M5163" s="195"/>
    </row>
    <row r="5164" spans="1:13" s="61" customFormat="1" customHeight="1">
      <c r="A5164"/>
      <c r="B5164"/>
      <c r="C5164"/>
      <c r="D5164"/>
      <c r="E5164"/>
      <c r="F5164" s="61"/>
      <c r="G5164" s="196" t="e">
        <f>VLOOKUP(D5164,sku归属!A:B,2,0)</f>
        <v>#N/A</v>
      </c>
      <c r="K5164" s="193"/>
      <c r="L5164" s="194"/>
      <c r="M5164" s="195"/>
    </row>
    <row r="5165" spans="1:13" s="61" customFormat="1" customHeight="1">
      <c r="A5165"/>
      <c r="B5165"/>
      <c r="C5165"/>
      <c r="D5165"/>
      <c r="E5165"/>
      <c r="F5165" s="61"/>
      <c r="G5165" s="196" t="e">
        <f>VLOOKUP(D5165,sku归属!A:B,2,0)</f>
        <v>#N/A</v>
      </c>
      <c r="K5165" s="193"/>
      <c r="L5165" s="194"/>
      <c r="M5165" s="195"/>
    </row>
    <row r="5166" spans="1:13" s="61" customFormat="1" customHeight="1">
      <c r="A5166"/>
      <c r="B5166"/>
      <c r="C5166"/>
      <c r="D5166"/>
      <c r="E5166"/>
      <c r="F5166" s="61"/>
      <c r="G5166" s="196" t="e">
        <f>VLOOKUP(D5166,sku归属!A:B,2,0)</f>
        <v>#N/A</v>
      </c>
      <c r="K5166" s="193"/>
      <c r="L5166" s="194"/>
      <c r="M5166" s="195"/>
    </row>
    <row r="5167" spans="1:13" s="61" customFormat="1" customHeight="1">
      <c r="A5167"/>
      <c r="B5167"/>
      <c r="C5167"/>
      <c r="D5167"/>
      <c r="E5167"/>
      <c r="F5167" s="61"/>
      <c r="G5167" s="196" t="e">
        <f>VLOOKUP(D5167,sku归属!A:B,2,0)</f>
        <v>#N/A</v>
      </c>
      <c r="K5167" s="193"/>
      <c r="L5167" s="194"/>
      <c r="M5167" s="195"/>
    </row>
    <row r="5168" spans="1:13" s="61" customFormat="1" customHeight="1">
      <c r="A5168"/>
      <c r="B5168"/>
      <c r="C5168"/>
      <c r="D5168"/>
      <c r="E5168"/>
      <c r="F5168" s="61"/>
      <c r="G5168" s="196" t="e">
        <f>VLOOKUP(D5168,sku归属!A:B,2,0)</f>
        <v>#N/A</v>
      </c>
      <c r="K5168" s="193"/>
      <c r="L5168" s="194"/>
      <c r="M5168" s="195"/>
    </row>
    <row r="5169" spans="1:13" s="61" customFormat="1" customHeight="1">
      <c r="A5169"/>
      <c r="B5169"/>
      <c r="C5169"/>
      <c r="D5169"/>
      <c r="E5169"/>
      <c r="F5169" s="61"/>
      <c r="G5169" s="196" t="e">
        <f>VLOOKUP(D5169,sku归属!A:B,2,0)</f>
        <v>#N/A</v>
      </c>
      <c r="K5169" s="193"/>
      <c r="L5169" s="194"/>
      <c r="M5169" s="195"/>
    </row>
    <row r="5170" spans="1:13" s="61" customFormat="1" customHeight="1">
      <c r="A5170"/>
      <c r="B5170"/>
      <c r="C5170"/>
      <c r="D5170"/>
      <c r="E5170"/>
      <c r="F5170" s="61"/>
      <c r="G5170" s="196" t="e">
        <f>VLOOKUP(D5170,sku归属!A:B,2,0)</f>
        <v>#N/A</v>
      </c>
      <c r="K5170" s="193"/>
      <c r="L5170" s="194"/>
      <c r="M5170" s="195"/>
    </row>
    <row r="5171" spans="1:13" s="61" customFormat="1" customHeight="1">
      <c r="A5171"/>
      <c r="B5171"/>
      <c r="C5171"/>
      <c r="D5171"/>
      <c r="E5171"/>
      <c r="F5171" s="61"/>
      <c r="G5171" s="196" t="e">
        <f>VLOOKUP(D5171,sku归属!A:B,2,0)</f>
        <v>#N/A</v>
      </c>
      <c r="K5171" s="193"/>
      <c r="L5171" s="194"/>
      <c r="M5171" s="195"/>
    </row>
    <row r="5172" spans="1:13" s="61" customFormat="1" customHeight="1">
      <c r="A5172"/>
      <c r="B5172"/>
      <c r="C5172"/>
      <c r="D5172"/>
      <c r="E5172"/>
      <c r="F5172" s="61"/>
      <c r="G5172" s="196" t="e">
        <f>VLOOKUP(D5172,sku归属!A:B,2,0)</f>
        <v>#N/A</v>
      </c>
      <c r="K5172" s="193"/>
      <c r="L5172" s="194"/>
      <c r="M5172" s="195"/>
    </row>
    <row r="5173" spans="1:13" s="61" customFormat="1" customHeight="1">
      <c r="A5173"/>
      <c r="B5173"/>
      <c r="C5173"/>
      <c r="D5173"/>
      <c r="E5173"/>
      <c r="F5173" s="61"/>
      <c r="G5173" s="196" t="e">
        <f>VLOOKUP(D5173,sku归属!A:B,2,0)</f>
        <v>#N/A</v>
      </c>
      <c r="K5173" s="193"/>
      <c r="L5173" s="194"/>
      <c r="M5173" s="195"/>
    </row>
    <row r="5174" spans="1:13" s="61" customFormat="1" customHeight="1">
      <c r="A5174"/>
      <c r="B5174"/>
      <c r="C5174"/>
      <c r="D5174"/>
      <c r="E5174"/>
      <c r="F5174" s="61"/>
      <c r="G5174" s="196" t="e">
        <f>VLOOKUP(D5174,sku归属!A:B,2,0)</f>
        <v>#N/A</v>
      </c>
      <c r="K5174" s="193"/>
      <c r="L5174" s="194"/>
      <c r="M5174" s="195"/>
    </row>
    <row r="5175" spans="1:13" s="61" customFormat="1" customHeight="1">
      <c r="A5175"/>
      <c r="B5175"/>
      <c r="C5175"/>
      <c r="D5175"/>
      <c r="E5175"/>
      <c r="F5175" s="61"/>
      <c r="G5175" s="196" t="e">
        <f>VLOOKUP(D5175,sku归属!A:B,2,0)</f>
        <v>#N/A</v>
      </c>
      <c r="K5175" s="193"/>
      <c r="L5175" s="194"/>
      <c r="M5175" s="195"/>
    </row>
    <row r="5176" spans="1:13" s="61" customFormat="1" customHeight="1">
      <c r="A5176"/>
      <c r="B5176"/>
      <c r="C5176"/>
      <c r="D5176"/>
      <c r="E5176"/>
      <c r="F5176" s="61"/>
      <c r="G5176" s="196" t="e">
        <f>VLOOKUP(D5176,sku归属!A:B,2,0)</f>
        <v>#N/A</v>
      </c>
      <c r="K5176" s="193"/>
      <c r="L5176" s="194"/>
      <c r="M5176" s="195"/>
    </row>
    <row r="5177" spans="1:13" s="61" customFormat="1" customHeight="1">
      <c r="A5177"/>
      <c r="B5177"/>
      <c r="C5177"/>
      <c r="D5177"/>
      <c r="E5177"/>
      <c r="F5177" s="61"/>
      <c r="G5177" s="196" t="e">
        <f>VLOOKUP(D5177,sku归属!A:B,2,0)</f>
        <v>#N/A</v>
      </c>
      <c r="K5177" s="193"/>
      <c r="L5177" s="194"/>
      <c r="M5177" s="195"/>
    </row>
    <row r="5178" spans="1:13" s="61" customFormat="1" customHeight="1">
      <c r="A5178"/>
      <c r="B5178"/>
      <c r="C5178"/>
      <c r="D5178"/>
      <c r="E5178"/>
      <c r="F5178" s="61"/>
      <c r="G5178" s="196" t="e">
        <f>VLOOKUP(D5178,sku归属!A:B,2,0)</f>
        <v>#N/A</v>
      </c>
      <c r="K5178" s="193"/>
      <c r="L5178" s="194"/>
      <c r="M5178" s="195"/>
    </row>
    <row r="5179" spans="1:13" s="61" customFormat="1" customHeight="1">
      <c r="A5179"/>
      <c r="B5179"/>
      <c r="C5179"/>
      <c r="D5179"/>
      <c r="E5179"/>
      <c r="F5179" s="61"/>
      <c r="G5179" s="196" t="e">
        <f>VLOOKUP(D5179,sku归属!A:B,2,0)</f>
        <v>#N/A</v>
      </c>
      <c r="K5179" s="193"/>
      <c r="L5179" s="194"/>
      <c r="M5179" s="195"/>
    </row>
    <row r="5180" spans="1:13" s="61" customFormat="1" customHeight="1">
      <c r="A5180"/>
      <c r="B5180"/>
      <c r="C5180"/>
      <c r="D5180"/>
      <c r="E5180"/>
      <c r="F5180" s="61"/>
      <c r="G5180" s="196" t="e">
        <f>VLOOKUP(D5180,sku归属!A:B,2,0)</f>
        <v>#N/A</v>
      </c>
      <c r="K5180" s="193"/>
      <c r="L5180" s="194"/>
      <c r="M5180" s="195"/>
    </row>
    <row r="5181" spans="1:13" s="61" customFormat="1" customHeight="1">
      <c r="A5181"/>
      <c r="B5181"/>
      <c r="C5181"/>
      <c r="D5181"/>
      <c r="E5181"/>
      <c r="F5181" s="61"/>
      <c r="G5181" s="196" t="e">
        <f>VLOOKUP(D5181,sku归属!A:B,2,0)</f>
        <v>#N/A</v>
      </c>
      <c r="K5181" s="193"/>
      <c r="L5181" s="194"/>
      <c r="M5181" s="195"/>
    </row>
    <row r="5182" spans="1:13" s="61" customFormat="1" customHeight="1">
      <c r="A5182"/>
      <c r="B5182"/>
      <c r="C5182"/>
      <c r="D5182"/>
      <c r="E5182"/>
      <c r="F5182" s="61"/>
      <c r="G5182" s="196" t="e">
        <f>VLOOKUP(D5182,sku归属!A:B,2,0)</f>
        <v>#N/A</v>
      </c>
      <c r="K5182" s="193"/>
      <c r="L5182" s="194"/>
      <c r="M5182" s="195"/>
    </row>
    <row r="5183" spans="1:13" s="61" customFormat="1" customHeight="1">
      <c r="A5183"/>
      <c r="B5183"/>
      <c r="C5183"/>
      <c r="D5183"/>
      <c r="E5183"/>
      <c r="F5183" s="61"/>
      <c r="G5183" s="196" t="e">
        <f>VLOOKUP(D5183,sku归属!A:B,2,0)</f>
        <v>#N/A</v>
      </c>
      <c r="K5183" s="193"/>
      <c r="L5183" s="194"/>
      <c r="M5183" s="195"/>
    </row>
    <row r="5184" spans="1:13" s="61" customFormat="1" customHeight="1">
      <c r="A5184"/>
      <c r="B5184"/>
      <c r="C5184"/>
      <c r="D5184"/>
      <c r="E5184"/>
      <c r="F5184" s="61"/>
      <c r="G5184" s="196" t="e">
        <f>VLOOKUP(D5184,sku归属!A:B,2,0)</f>
        <v>#N/A</v>
      </c>
      <c r="K5184" s="193"/>
      <c r="L5184" s="194"/>
      <c r="M5184" s="195"/>
    </row>
    <row r="5185" spans="1:13" s="61" customFormat="1" customHeight="1">
      <c r="A5185"/>
      <c r="B5185"/>
      <c r="C5185"/>
      <c r="D5185"/>
      <c r="E5185"/>
      <c r="F5185" s="61"/>
      <c r="G5185" s="196" t="e">
        <f>VLOOKUP(D5185,sku归属!A:B,2,0)</f>
        <v>#N/A</v>
      </c>
      <c r="K5185" s="193"/>
      <c r="L5185" s="194"/>
      <c r="M5185" s="195"/>
    </row>
    <row r="5186" spans="1:13" s="61" customFormat="1" customHeight="1">
      <c r="A5186"/>
      <c r="B5186"/>
      <c r="C5186"/>
      <c r="D5186"/>
      <c r="E5186"/>
      <c r="F5186" s="61"/>
      <c r="G5186" s="196" t="e">
        <f>VLOOKUP(D5186,sku归属!A:B,2,0)</f>
        <v>#N/A</v>
      </c>
      <c r="K5186" s="193"/>
      <c r="L5186" s="194"/>
      <c r="M5186" s="195"/>
    </row>
    <row r="5187" spans="1:13" s="61" customFormat="1" customHeight="1">
      <c r="A5187"/>
      <c r="B5187"/>
      <c r="C5187"/>
      <c r="D5187"/>
      <c r="E5187"/>
      <c r="F5187" s="61"/>
      <c r="G5187" s="196" t="e">
        <f>VLOOKUP(D5187,sku归属!A:B,2,0)</f>
        <v>#N/A</v>
      </c>
      <c r="K5187" s="193"/>
      <c r="L5187" s="194"/>
      <c r="M5187" s="195"/>
    </row>
    <row r="5188" spans="1:13" s="61" customFormat="1" customHeight="1">
      <c r="A5188"/>
      <c r="B5188"/>
      <c r="C5188"/>
      <c r="D5188"/>
      <c r="E5188"/>
      <c r="F5188" s="61"/>
      <c r="G5188" s="196" t="e">
        <f>VLOOKUP(D5188,sku归属!A:B,2,0)</f>
        <v>#N/A</v>
      </c>
      <c r="K5188" s="193"/>
      <c r="L5188" s="194"/>
      <c r="M5188" s="195"/>
    </row>
    <row r="5189" spans="1:13" s="61" customFormat="1" customHeight="1">
      <c r="A5189"/>
      <c r="B5189"/>
      <c r="C5189"/>
      <c r="D5189"/>
      <c r="E5189"/>
      <c r="F5189" s="61"/>
      <c r="G5189" s="196" t="e">
        <f>VLOOKUP(D5189,sku归属!A:B,2,0)</f>
        <v>#N/A</v>
      </c>
      <c r="K5189" s="193"/>
      <c r="L5189" s="194"/>
      <c r="M5189" s="195"/>
    </row>
    <row r="5190" spans="1:13" s="61" customFormat="1" customHeight="1">
      <c r="A5190"/>
      <c r="B5190"/>
      <c r="C5190"/>
      <c r="D5190"/>
      <c r="E5190"/>
      <c r="F5190" s="61"/>
      <c r="G5190" s="196" t="e">
        <f>VLOOKUP(D5190,sku归属!A:B,2,0)</f>
        <v>#N/A</v>
      </c>
      <c r="K5190" s="193"/>
      <c r="L5190" s="194"/>
      <c r="M5190" s="195"/>
    </row>
    <row r="5191" spans="1:13" s="61" customFormat="1" customHeight="1">
      <c r="A5191"/>
      <c r="B5191"/>
      <c r="C5191"/>
      <c r="D5191"/>
      <c r="E5191"/>
      <c r="F5191" s="61"/>
      <c r="G5191" s="196" t="e">
        <f>VLOOKUP(D5191,sku归属!A:B,2,0)</f>
        <v>#N/A</v>
      </c>
      <c r="K5191" s="193"/>
      <c r="L5191" s="194"/>
      <c r="M5191" s="195"/>
    </row>
    <row r="5192" spans="1:13" s="61" customFormat="1" customHeight="1">
      <c r="A5192"/>
      <c r="B5192"/>
      <c r="C5192"/>
      <c r="D5192"/>
      <c r="E5192"/>
      <c r="F5192" s="61"/>
      <c r="G5192" s="196" t="e">
        <f>VLOOKUP(D5192,sku归属!A:B,2,0)</f>
        <v>#N/A</v>
      </c>
      <c r="K5192" s="193"/>
      <c r="L5192" s="194"/>
      <c r="M5192" s="195"/>
    </row>
    <row r="5193" spans="1:13" s="61" customFormat="1" customHeight="1">
      <c r="A5193"/>
      <c r="B5193"/>
      <c r="C5193"/>
      <c r="D5193"/>
      <c r="E5193"/>
      <c r="F5193" s="61"/>
      <c r="G5193" s="196" t="e">
        <f>VLOOKUP(D5193,sku归属!A:B,2,0)</f>
        <v>#N/A</v>
      </c>
      <c r="K5193" s="193"/>
      <c r="L5193" s="194"/>
      <c r="M5193" s="195"/>
    </row>
    <row r="5194" spans="1:13" s="61" customFormat="1" customHeight="1">
      <c r="A5194"/>
      <c r="B5194"/>
      <c r="C5194"/>
      <c r="D5194"/>
      <c r="E5194"/>
      <c r="F5194" s="61"/>
      <c r="G5194" s="196" t="e">
        <f>VLOOKUP(D5194,sku归属!A:B,2,0)</f>
        <v>#N/A</v>
      </c>
      <c r="K5194" s="193"/>
      <c r="L5194" s="194"/>
      <c r="M5194" s="195"/>
    </row>
    <row r="5195" spans="1:13" s="61" customFormat="1" customHeight="1">
      <c r="A5195"/>
      <c r="B5195"/>
      <c r="C5195"/>
      <c r="D5195"/>
      <c r="E5195"/>
      <c r="F5195" s="61"/>
      <c r="G5195" s="196" t="e">
        <f>VLOOKUP(D5195,sku归属!A:B,2,0)</f>
        <v>#N/A</v>
      </c>
      <c r="K5195" s="193"/>
      <c r="L5195" s="194"/>
      <c r="M5195" s="195"/>
    </row>
    <row r="5196" spans="1:13" s="61" customFormat="1" customHeight="1">
      <c r="A5196"/>
      <c r="B5196"/>
      <c r="C5196"/>
      <c r="D5196"/>
      <c r="E5196"/>
      <c r="F5196" s="61"/>
      <c r="G5196" s="196" t="e">
        <f>VLOOKUP(D5196,sku归属!A:B,2,0)</f>
        <v>#N/A</v>
      </c>
      <c r="K5196" s="193"/>
      <c r="L5196" s="194"/>
      <c r="M5196" s="195"/>
    </row>
    <row r="5197" spans="1:13" s="61" customFormat="1" customHeight="1">
      <c r="A5197"/>
      <c r="B5197"/>
      <c r="C5197"/>
      <c r="D5197"/>
      <c r="E5197"/>
      <c r="F5197" s="61"/>
      <c r="G5197" s="196" t="e">
        <f>VLOOKUP(D5197,sku归属!A:B,2,0)</f>
        <v>#N/A</v>
      </c>
      <c r="K5197" s="193"/>
      <c r="L5197" s="194"/>
      <c r="M5197" s="195"/>
    </row>
    <row r="5198" spans="1:13" s="61" customFormat="1" customHeight="1">
      <c r="A5198"/>
      <c r="B5198"/>
      <c r="C5198"/>
      <c r="D5198"/>
      <c r="E5198"/>
      <c r="F5198" s="61"/>
      <c r="G5198" s="196" t="e">
        <f>VLOOKUP(D5198,sku归属!A:B,2,0)</f>
        <v>#N/A</v>
      </c>
      <c r="K5198" s="193"/>
      <c r="L5198" s="194"/>
      <c r="M5198" s="195"/>
    </row>
    <row r="5199" spans="1:13" s="61" customFormat="1" customHeight="1">
      <c r="A5199"/>
      <c r="B5199"/>
      <c r="C5199"/>
      <c r="D5199"/>
      <c r="E5199"/>
      <c r="F5199" s="61"/>
      <c r="G5199" s="196" t="e">
        <f>VLOOKUP(D5199,sku归属!A:B,2,0)</f>
        <v>#N/A</v>
      </c>
      <c r="K5199" s="193"/>
      <c r="L5199" s="194"/>
      <c r="M5199" s="195"/>
    </row>
    <row r="5200" spans="1:13" s="61" customFormat="1" customHeight="1">
      <c r="A5200"/>
      <c r="B5200"/>
      <c r="C5200"/>
      <c r="D5200"/>
      <c r="E5200"/>
      <c r="F5200" s="61"/>
      <c r="G5200" s="196" t="e">
        <f>VLOOKUP(D5200,sku归属!A:B,2,0)</f>
        <v>#N/A</v>
      </c>
      <c r="K5200" s="193"/>
      <c r="L5200" s="194"/>
      <c r="M5200" s="195"/>
    </row>
    <row r="5201" spans="1:13" s="61" customFormat="1" customHeight="1">
      <c r="A5201"/>
      <c r="B5201"/>
      <c r="C5201"/>
      <c r="D5201"/>
      <c r="E5201"/>
      <c r="F5201" s="61"/>
      <c r="G5201" s="196" t="e">
        <f>VLOOKUP(D5201,sku归属!A:B,2,0)</f>
        <v>#N/A</v>
      </c>
      <c r="K5201" s="193"/>
      <c r="L5201" s="194"/>
      <c r="M5201" s="195"/>
    </row>
    <row r="5202" spans="1:13" s="61" customFormat="1" customHeight="1">
      <c r="A5202"/>
      <c r="B5202"/>
      <c r="C5202"/>
      <c r="D5202"/>
      <c r="E5202"/>
      <c r="F5202" s="61"/>
      <c r="G5202" s="196" t="e">
        <f>VLOOKUP(D5202,sku归属!A:B,2,0)</f>
        <v>#N/A</v>
      </c>
      <c r="K5202" s="193"/>
      <c r="L5202" s="194"/>
      <c r="M5202" s="195"/>
    </row>
    <row r="5203" spans="1:13" s="61" customFormat="1" customHeight="1">
      <c r="A5203"/>
      <c r="B5203"/>
      <c r="C5203"/>
      <c r="D5203"/>
      <c r="E5203"/>
      <c r="F5203" s="61"/>
      <c r="G5203" s="196" t="e">
        <f>VLOOKUP(D5203,sku归属!A:B,2,0)</f>
        <v>#N/A</v>
      </c>
      <c r="K5203" s="193"/>
      <c r="L5203" s="194"/>
      <c r="M5203" s="195"/>
    </row>
    <row r="5204" spans="1:13" s="61" customFormat="1" customHeight="1">
      <c r="A5204"/>
      <c r="B5204"/>
      <c r="C5204"/>
      <c r="D5204"/>
      <c r="E5204"/>
      <c r="F5204" s="61"/>
      <c r="G5204" s="196" t="e">
        <f>VLOOKUP(D5204,sku归属!A:B,2,0)</f>
        <v>#N/A</v>
      </c>
      <c r="K5204" s="193"/>
      <c r="L5204" s="194"/>
      <c r="M5204" s="195"/>
    </row>
    <row r="5205" spans="1:13" s="61" customFormat="1" customHeight="1">
      <c r="A5205"/>
      <c r="B5205"/>
      <c r="C5205"/>
      <c r="D5205"/>
      <c r="E5205"/>
      <c r="F5205" s="61"/>
      <c r="G5205" s="196" t="e">
        <f>VLOOKUP(D5205,sku归属!A:B,2,0)</f>
        <v>#N/A</v>
      </c>
      <c r="K5205" s="193"/>
      <c r="L5205" s="194"/>
      <c r="M5205" s="195"/>
    </row>
    <row r="5206" spans="1:13" s="61" customFormat="1" customHeight="1">
      <c r="A5206"/>
      <c r="B5206"/>
      <c r="C5206"/>
      <c r="D5206"/>
      <c r="E5206"/>
      <c r="F5206" s="61"/>
      <c r="G5206" s="196" t="e">
        <f>VLOOKUP(D5206,sku归属!A:B,2,0)</f>
        <v>#N/A</v>
      </c>
      <c r="K5206" s="193"/>
      <c r="L5206" s="194"/>
      <c r="M5206" s="195"/>
    </row>
    <row r="5207" spans="1:13" s="61" customFormat="1" customHeight="1">
      <c r="A5207"/>
      <c r="B5207"/>
      <c r="C5207"/>
      <c r="D5207"/>
      <c r="E5207"/>
      <c r="F5207" s="61"/>
      <c r="G5207" s="196" t="e">
        <f>VLOOKUP(D5207,sku归属!A:B,2,0)</f>
        <v>#N/A</v>
      </c>
      <c r="K5207" s="193"/>
      <c r="L5207" s="194"/>
      <c r="M5207" s="195"/>
    </row>
    <row r="5208" spans="1:13" s="61" customFormat="1" customHeight="1">
      <c r="A5208"/>
      <c r="B5208"/>
      <c r="C5208"/>
      <c r="D5208"/>
      <c r="E5208"/>
      <c r="F5208" s="61"/>
      <c r="G5208" s="196" t="e">
        <f>VLOOKUP(D5208,sku归属!A:B,2,0)</f>
        <v>#N/A</v>
      </c>
      <c r="K5208" s="193"/>
      <c r="L5208" s="194"/>
      <c r="M5208" s="195"/>
    </row>
    <row r="5209" spans="1:13" s="61" customFormat="1" customHeight="1">
      <c r="A5209"/>
      <c r="B5209"/>
      <c r="C5209"/>
      <c r="D5209"/>
      <c r="E5209"/>
      <c r="F5209" s="61"/>
      <c r="G5209" s="196" t="e">
        <f>VLOOKUP(D5209,sku归属!A:B,2,0)</f>
        <v>#N/A</v>
      </c>
      <c r="K5209" s="193"/>
      <c r="L5209" s="194"/>
      <c r="M5209" s="195"/>
    </row>
    <row r="5210" spans="1:13" s="61" customFormat="1" customHeight="1">
      <c r="A5210"/>
      <c r="B5210"/>
      <c r="C5210"/>
      <c r="D5210"/>
      <c r="E5210"/>
      <c r="F5210" s="61"/>
      <c r="G5210" s="196" t="e">
        <f>VLOOKUP(D5210,sku归属!A:B,2,0)</f>
        <v>#N/A</v>
      </c>
      <c r="K5210" s="193"/>
      <c r="L5210" s="194"/>
      <c r="M5210" s="195"/>
    </row>
    <row r="5211" spans="1:13" s="61" customFormat="1" customHeight="1">
      <c r="A5211"/>
      <c r="B5211"/>
      <c r="C5211"/>
      <c r="D5211"/>
      <c r="E5211"/>
      <c r="F5211" s="61"/>
      <c r="G5211" s="196" t="e">
        <f>VLOOKUP(D5211,sku归属!A:B,2,0)</f>
        <v>#N/A</v>
      </c>
      <c r="K5211" s="193"/>
      <c r="L5211" s="194"/>
      <c r="M5211" s="195"/>
    </row>
    <row r="5212" spans="1:13" s="61" customFormat="1" customHeight="1">
      <c r="A5212"/>
      <c r="B5212"/>
      <c r="C5212"/>
      <c r="D5212"/>
      <c r="E5212"/>
      <c r="F5212" s="61"/>
      <c r="G5212" s="196" t="e">
        <f>VLOOKUP(D5212,sku归属!A:B,2,0)</f>
        <v>#N/A</v>
      </c>
      <c r="K5212" s="193"/>
      <c r="L5212" s="194"/>
      <c r="M5212" s="195"/>
    </row>
    <row r="5213" spans="1:13" s="61" customFormat="1" customHeight="1">
      <c r="A5213"/>
      <c r="B5213"/>
      <c r="C5213"/>
      <c r="D5213"/>
      <c r="E5213"/>
      <c r="F5213" s="61"/>
      <c r="G5213" s="196" t="e">
        <f>VLOOKUP(D5213,sku归属!A:B,2,0)</f>
        <v>#N/A</v>
      </c>
      <c r="K5213" s="193"/>
      <c r="L5213" s="194"/>
      <c r="M5213" s="195"/>
    </row>
    <row r="5214" spans="1:13" s="61" customFormat="1" customHeight="1">
      <c r="A5214"/>
      <c r="B5214"/>
      <c r="C5214"/>
      <c r="D5214"/>
      <c r="E5214"/>
      <c r="F5214" s="61"/>
      <c r="G5214" s="196" t="e">
        <f>VLOOKUP(D5214,sku归属!A:B,2,0)</f>
        <v>#N/A</v>
      </c>
      <c r="K5214" s="193"/>
      <c r="L5214" s="194"/>
      <c r="M5214" s="195"/>
    </row>
    <row r="5215" spans="1:13" s="61" customFormat="1" customHeight="1">
      <c r="A5215"/>
      <c r="B5215"/>
      <c r="C5215"/>
      <c r="D5215"/>
      <c r="E5215"/>
      <c r="F5215" s="61"/>
      <c r="G5215" s="196" t="e">
        <f>VLOOKUP(D5215,sku归属!A:B,2,0)</f>
        <v>#N/A</v>
      </c>
      <c r="K5215" s="193"/>
      <c r="L5215" s="194"/>
      <c r="M5215" s="195"/>
    </row>
    <row r="5216" spans="1:13" s="61" customFormat="1" customHeight="1">
      <c r="A5216"/>
      <c r="B5216"/>
      <c r="C5216"/>
      <c r="D5216"/>
      <c r="E5216"/>
      <c r="F5216" s="61"/>
      <c r="G5216" s="196" t="e">
        <f>VLOOKUP(D5216,sku归属!A:B,2,0)</f>
        <v>#N/A</v>
      </c>
      <c r="K5216" s="193"/>
      <c r="L5216" s="194"/>
      <c r="M5216" s="195"/>
    </row>
    <row r="5217" spans="1:13" s="61" customFormat="1" customHeight="1">
      <c r="A5217"/>
      <c r="B5217"/>
      <c r="C5217"/>
      <c r="D5217"/>
      <c r="E5217"/>
      <c r="F5217" s="61"/>
      <c r="G5217" s="196" t="e">
        <f>VLOOKUP(D5217,sku归属!A:B,2,0)</f>
        <v>#N/A</v>
      </c>
      <c r="K5217" s="193"/>
      <c r="L5217" s="194"/>
      <c r="M5217" s="195"/>
    </row>
    <row r="5218" spans="1:13" s="61" customFormat="1" customHeight="1">
      <c r="A5218"/>
      <c r="B5218"/>
      <c r="C5218"/>
      <c r="D5218"/>
      <c r="E5218"/>
      <c r="F5218" s="61"/>
      <c r="G5218" s="196" t="e">
        <f>VLOOKUP(D5218,sku归属!A:B,2,0)</f>
        <v>#N/A</v>
      </c>
      <c r="K5218" s="193"/>
      <c r="L5218" s="194"/>
      <c r="M5218" s="195"/>
    </row>
    <row r="5219" spans="1:13" s="61" customFormat="1" customHeight="1">
      <c r="A5219"/>
      <c r="B5219"/>
      <c r="C5219"/>
      <c r="D5219"/>
      <c r="E5219"/>
      <c r="F5219" s="61"/>
      <c r="G5219" s="196" t="e">
        <f>VLOOKUP(D5219,sku归属!A:B,2,0)</f>
        <v>#N/A</v>
      </c>
      <c r="K5219" s="193"/>
      <c r="L5219" s="194"/>
      <c r="M5219" s="195"/>
    </row>
    <row r="5220" spans="1:13" s="61" customFormat="1" customHeight="1">
      <c r="A5220"/>
      <c r="B5220"/>
      <c r="C5220"/>
      <c r="D5220"/>
      <c r="E5220"/>
      <c r="F5220" s="61"/>
      <c r="G5220" s="196" t="e">
        <f>VLOOKUP(D5220,sku归属!A:B,2,0)</f>
        <v>#N/A</v>
      </c>
      <c r="K5220" s="193"/>
      <c r="L5220" s="194"/>
      <c r="M5220" s="195"/>
    </row>
    <row r="5221" spans="1:13" s="61" customFormat="1" customHeight="1">
      <c r="A5221"/>
      <c r="B5221"/>
      <c r="C5221"/>
      <c r="D5221"/>
      <c r="E5221"/>
      <c r="F5221" s="61"/>
      <c r="G5221" s="196" t="e">
        <f>VLOOKUP(D5221,sku归属!A:B,2,0)</f>
        <v>#N/A</v>
      </c>
      <c r="K5221" s="193"/>
      <c r="L5221" s="194"/>
      <c r="M5221" s="195"/>
    </row>
    <row r="5222" spans="1:13" s="61" customFormat="1" customHeight="1">
      <c r="A5222"/>
      <c r="B5222"/>
      <c r="C5222"/>
      <c r="D5222"/>
      <c r="E5222"/>
      <c r="F5222" s="61"/>
      <c r="G5222" s="196" t="e">
        <f>VLOOKUP(D5222,sku归属!A:B,2,0)</f>
        <v>#N/A</v>
      </c>
      <c r="K5222" s="193"/>
      <c r="L5222" s="194"/>
      <c r="M5222" s="195"/>
    </row>
    <row r="5223" spans="1:13" s="61" customFormat="1" customHeight="1">
      <c r="A5223"/>
      <c r="B5223"/>
      <c r="C5223"/>
      <c r="D5223"/>
      <c r="E5223"/>
      <c r="F5223" s="61"/>
      <c r="G5223" s="196" t="e">
        <f>VLOOKUP(D5223,sku归属!A:B,2,0)</f>
        <v>#N/A</v>
      </c>
      <c r="K5223" s="193"/>
      <c r="L5223" s="194"/>
      <c r="M5223" s="195"/>
    </row>
    <row r="5224" spans="1:13" s="61" customFormat="1" customHeight="1">
      <c r="A5224"/>
      <c r="B5224"/>
      <c r="C5224"/>
      <c r="D5224"/>
      <c r="E5224"/>
      <c r="F5224" s="61"/>
      <c r="G5224" s="196" t="e">
        <f>VLOOKUP(D5224,sku归属!A:B,2,0)</f>
        <v>#N/A</v>
      </c>
      <c r="K5224" s="193"/>
      <c r="L5224" s="194"/>
      <c r="M5224" s="195"/>
    </row>
    <row r="5225" spans="1:13" s="61" customFormat="1" customHeight="1">
      <c r="A5225"/>
      <c r="B5225"/>
      <c r="C5225"/>
      <c r="D5225"/>
      <c r="E5225"/>
      <c r="F5225" s="61"/>
      <c r="G5225" s="196" t="e">
        <f>VLOOKUP(D5225,sku归属!A:B,2,0)</f>
        <v>#N/A</v>
      </c>
      <c r="K5225" s="193"/>
      <c r="L5225" s="194"/>
      <c r="M5225" s="195"/>
    </row>
    <row r="5226" spans="1:13" s="61" customFormat="1" customHeight="1">
      <c r="A5226"/>
      <c r="B5226"/>
      <c r="C5226"/>
      <c r="D5226"/>
      <c r="E5226"/>
      <c r="F5226" s="61"/>
      <c r="G5226" s="196" t="e">
        <f>VLOOKUP(D5226,sku归属!A:B,2,0)</f>
        <v>#N/A</v>
      </c>
      <c r="K5226" s="193"/>
      <c r="L5226" s="194"/>
      <c r="M5226" s="195"/>
    </row>
    <row r="5227" spans="1:13" s="61" customFormat="1" customHeight="1">
      <c r="A5227"/>
      <c r="B5227"/>
      <c r="C5227"/>
      <c r="D5227"/>
      <c r="E5227"/>
      <c r="F5227" s="61"/>
      <c r="G5227" s="196" t="e">
        <f>VLOOKUP(D5227,sku归属!A:B,2,0)</f>
        <v>#N/A</v>
      </c>
      <c r="K5227" s="193"/>
      <c r="L5227" s="194"/>
      <c r="M5227" s="195"/>
    </row>
    <row r="5228" spans="1:13" s="61" customFormat="1" customHeight="1">
      <c r="A5228"/>
      <c r="B5228"/>
      <c r="C5228"/>
      <c r="D5228"/>
      <c r="E5228"/>
      <c r="F5228" s="61"/>
      <c r="G5228" s="196" t="e">
        <f>VLOOKUP(D5228,sku归属!A:B,2,0)</f>
        <v>#N/A</v>
      </c>
      <c r="K5228" s="193"/>
      <c r="L5228" s="194"/>
      <c r="M5228" s="195"/>
    </row>
    <row r="5229" spans="1:13" s="61" customFormat="1" customHeight="1">
      <c r="A5229"/>
      <c r="B5229"/>
      <c r="C5229"/>
      <c r="D5229"/>
      <c r="E5229"/>
      <c r="F5229" s="61"/>
      <c r="G5229" s="196" t="e">
        <f>VLOOKUP(D5229,sku归属!A:B,2,0)</f>
        <v>#N/A</v>
      </c>
      <c r="K5229" s="193"/>
      <c r="L5229" s="194"/>
      <c r="M5229" s="195"/>
    </row>
    <row r="5230" spans="1:13" s="61" customFormat="1" customHeight="1">
      <c r="A5230"/>
      <c r="B5230"/>
      <c r="C5230"/>
      <c r="D5230"/>
      <c r="E5230"/>
      <c r="F5230" s="61"/>
      <c r="G5230" s="196" t="e">
        <f>VLOOKUP(D5230,sku归属!A:B,2,0)</f>
        <v>#N/A</v>
      </c>
      <c r="K5230" s="193"/>
      <c r="L5230" s="194"/>
      <c r="M5230" s="195"/>
    </row>
    <row r="5231" spans="1:13" s="61" customFormat="1" customHeight="1">
      <c r="A5231"/>
      <c r="B5231"/>
      <c r="C5231"/>
      <c r="D5231"/>
      <c r="E5231"/>
      <c r="F5231" s="61"/>
      <c r="G5231" s="196" t="e">
        <f>VLOOKUP(D5231,sku归属!A:B,2,0)</f>
        <v>#N/A</v>
      </c>
      <c r="K5231" s="193"/>
      <c r="L5231" s="194"/>
      <c r="M5231" s="195"/>
    </row>
    <row r="5232" spans="1:13" s="61" customFormat="1" customHeight="1">
      <c r="A5232"/>
      <c r="B5232"/>
      <c r="C5232"/>
      <c r="D5232"/>
      <c r="E5232"/>
      <c r="F5232" s="61"/>
      <c r="G5232" s="196" t="e">
        <f>VLOOKUP(D5232,sku归属!A:B,2,0)</f>
        <v>#N/A</v>
      </c>
      <c r="K5232" s="193"/>
      <c r="L5232" s="194"/>
      <c r="M5232" s="195"/>
    </row>
    <row r="5233" spans="1:13" s="61" customFormat="1" customHeight="1">
      <c r="A5233"/>
      <c r="B5233"/>
      <c r="C5233"/>
      <c r="D5233"/>
      <c r="E5233"/>
      <c r="F5233" s="61"/>
      <c r="G5233" s="196" t="e">
        <f>VLOOKUP(D5233,sku归属!A:B,2,0)</f>
        <v>#N/A</v>
      </c>
      <c r="K5233" s="193"/>
      <c r="L5233" s="194"/>
      <c r="M5233" s="195"/>
    </row>
    <row r="5234" spans="1:13" s="61" customFormat="1" customHeight="1">
      <c r="A5234"/>
      <c r="B5234"/>
      <c r="C5234"/>
      <c r="D5234"/>
      <c r="E5234"/>
      <c r="F5234" s="61"/>
      <c r="G5234" s="196" t="e">
        <f>VLOOKUP(D5234,sku归属!A:B,2,0)</f>
        <v>#N/A</v>
      </c>
      <c r="K5234" s="193"/>
      <c r="L5234" s="194"/>
      <c r="M5234" s="195"/>
    </row>
    <row r="5235" spans="1:13" s="61" customFormat="1" customHeight="1">
      <c r="A5235"/>
      <c r="B5235"/>
      <c r="C5235"/>
      <c r="D5235"/>
      <c r="E5235"/>
      <c r="F5235" s="61"/>
      <c r="G5235" s="196" t="e">
        <f>VLOOKUP(D5235,sku归属!A:B,2,0)</f>
        <v>#N/A</v>
      </c>
      <c r="K5235" s="193"/>
      <c r="L5235" s="194"/>
      <c r="M5235" s="195"/>
    </row>
    <row r="5236" spans="1:13" s="61" customFormat="1" customHeight="1">
      <c r="A5236"/>
      <c r="B5236"/>
      <c r="C5236"/>
      <c r="D5236"/>
      <c r="E5236"/>
      <c r="F5236" s="61"/>
      <c r="G5236" s="196" t="e">
        <f>VLOOKUP(D5236,sku归属!A:B,2,0)</f>
        <v>#N/A</v>
      </c>
      <c r="K5236" s="193"/>
      <c r="L5236" s="194"/>
      <c r="M5236" s="195"/>
    </row>
    <row r="5237" spans="1:13" s="61" customFormat="1" customHeight="1">
      <c r="A5237"/>
      <c r="B5237"/>
      <c r="C5237"/>
      <c r="D5237"/>
      <c r="E5237"/>
      <c r="F5237" s="61"/>
      <c r="G5237" s="196" t="e">
        <f>VLOOKUP(D5237,sku归属!A:B,2,0)</f>
        <v>#N/A</v>
      </c>
      <c r="K5237" s="193"/>
      <c r="L5237" s="194"/>
      <c r="M5237" s="195"/>
    </row>
    <row r="5238" spans="1:13" s="61" customFormat="1" customHeight="1">
      <c r="A5238"/>
      <c r="B5238"/>
      <c r="C5238"/>
      <c r="D5238"/>
      <c r="E5238"/>
      <c r="F5238" s="61"/>
      <c r="G5238" s="196" t="e">
        <f>VLOOKUP(D5238,sku归属!A:B,2,0)</f>
        <v>#N/A</v>
      </c>
      <c r="K5238" s="193"/>
      <c r="L5238" s="194"/>
      <c r="M5238" s="195"/>
    </row>
    <row r="5239" spans="1:13" s="61" customFormat="1" customHeight="1">
      <c r="A5239"/>
      <c r="B5239"/>
      <c r="C5239"/>
      <c r="D5239"/>
      <c r="E5239"/>
      <c r="F5239" s="61"/>
      <c r="G5239" s="196" t="e">
        <f>VLOOKUP(D5239,sku归属!A:B,2,0)</f>
        <v>#N/A</v>
      </c>
      <c r="K5239" s="193"/>
      <c r="L5239" s="194"/>
      <c r="M5239" s="195"/>
    </row>
    <row r="5240" spans="1:13" s="61" customFormat="1" customHeight="1">
      <c r="A5240"/>
      <c r="B5240"/>
      <c r="C5240"/>
      <c r="D5240"/>
      <c r="E5240"/>
      <c r="F5240" s="61"/>
      <c r="G5240" s="196" t="e">
        <f>VLOOKUP(D5240,sku归属!A:B,2,0)</f>
        <v>#N/A</v>
      </c>
      <c r="K5240" s="193"/>
      <c r="L5240" s="194"/>
      <c r="M5240" s="195"/>
    </row>
    <row r="5241" spans="1:13" s="61" customFormat="1" customHeight="1">
      <c r="A5241"/>
      <c r="B5241"/>
      <c r="C5241"/>
      <c r="D5241"/>
      <c r="E5241"/>
      <c r="F5241" s="61"/>
      <c r="G5241" s="196" t="e">
        <f>VLOOKUP(D5241,sku归属!A:B,2,0)</f>
        <v>#N/A</v>
      </c>
      <c r="K5241" s="193"/>
      <c r="L5241" s="194"/>
      <c r="M5241" s="195"/>
    </row>
    <row r="5242" spans="1:13" s="61" customFormat="1" customHeight="1">
      <c r="A5242"/>
      <c r="B5242"/>
      <c r="C5242"/>
      <c r="D5242"/>
      <c r="E5242"/>
      <c r="F5242" s="61"/>
      <c r="G5242" s="196" t="e">
        <f>VLOOKUP(D5242,sku归属!A:B,2,0)</f>
        <v>#N/A</v>
      </c>
      <c r="K5242" s="193"/>
      <c r="L5242" s="194"/>
      <c r="M5242" s="195"/>
    </row>
    <row r="5243" spans="1:13" s="61" customFormat="1" customHeight="1">
      <c r="A5243"/>
      <c r="B5243"/>
      <c r="C5243"/>
      <c r="D5243"/>
      <c r="E5243"/>
      <c r="F5243" s="61"/>
      <c r="G5243" s="196" t="e">
        <f>VLOOKUP(D5243,sku归属!A:B,2,0)</f>
        <v>#N/A</v>
      </c>
      <c r="K5243" s="193"/>
      <c r="L5243" s="194"/>
      <c r="M5243" s="195"/>
    </row>
    <row r="5244" spans="1:13" s="61" customFormat="1" customHeight="1">
      <c r="A5244"/>
      <c r="B5244"/>
      <c r="C5244"/>
      <c r="D5244"/>
      <c r="E5244"/>
      <c r="F5244" s="61"/>
      <c r="G5244" s="196" t="e">
        <f>VLOOKUP(D5244,sku归属!A:B,2,0)</f>
        <v>#N/A</v>
      </c>
      <c r="K5244" s="193"/>
      <c r="L5244" s="194"/>
      <c r="M5244" s="195"/>
    </row>
    <row r="5245" spans="1:13" s="61" customFormat="1" customHeight="1">
      <c r="A5245"/>
      <c r="B5245"/>
      <c r="C5245"/>
      <c r="D5245"/>
      <c r="E5245"/>
      <c r="F5245" s="61"/>
      <c r="G5245" s="196" t="e">
        <f>VLOOKUP(D5245,sku归属!A:B,2,0)</f>
        <v>#N/A</v>
      </c>
      <c r="K5245" s="193"/>
      <c r="L5245" s="194"/>
      <c r="M5245" s="195"/>
    </row>
    <row r="5246" spans="1:13" s="61" customFormat="1" customHeight="1">
      <c r="A5246"/>
      <c r="B5246"/>
      <c r="C5246"/>
      <c r="D5246"/>
      <c r="E5246"/>
      <c r="F5246" s="61"/>
      <c r="G5246" s="196" t="e">
        <f>VLOOKUP(D5246,sku归属!A:B,2,0)</f>
        <v>#N/A</v>
      </c>
      <c r="K5246" s="193"/>
      <c r="L5246" s="194"/>
      <c r="M5246" s="195"/>
    </row>
    <row r="5247" spans="1:13" s="61" customFormat="1" customHeight="1">
      <c r="A5247"/>
      <c r="B5247"/>
      <c r="C5247"/>
      <c r="D5247"/>
      <c r="E5247"/>
      <c r="F5247" s="61"/>
      <c r="G5247" s="196" t="e">
        <f>VLOOKUP(D5247,sku归属!A:B,2,0)</f>
        <v>#N/A</v>
      </c>
      <c r="K5247" s="193"/>
      <c r="L5247" s="194"/>
      <c r="M5247" s="195"/>
    </row>
    <row r="5248" spans="1:13" s="61" customFormat="1" customHeight="1">
      <c r="A5248"/>
      <c r="B5248"/>
      <c r="C5248"/>
      <c r="D5248"/>
      <c r="E5248"/>
      <c r="F5248" s="61"/>
      <c r="G5248" s="196" t="e">
        <f>VLOOKUP(D5248,sku归属!A:B,2,0)</f>
        <v>#N/A</v>
      </c>
      <c r="K5248" s="193"/>
      <c r="L5248" s="194"/>
      <c r="M5248" s="195"/>
    </row>
    <row r="5249" spans="1:13" s="61" customFormat="1" customHeight="1">
      <c r="A5249"/>
      <c r="B5249"/>
      <c r="C5249"/>
      <c r="D5249"/>
      <c r="E5249"/>
      <c r="F5249" s="61"/>
      <c r="G5249" s="196" t="e">
        <f>VLOOKUP(D5249,sku归属!A:B,2,0)</f>
        <v>#N/A</v>
      </c>
      <c r="K5249" s="193"/>
      <c r="L5249" s="194"/>
      <c r="M5249" s="195"/>
    </row>
    <row r="5250" spans="1:13" s="61" customFormat="1" customHeight="1">
      <c r="A5250"/>
      <c r="B5250"/>
      <c r="C5250"/>
      <c r="D5250"/>
      <c r="E5250"/>
      <c r="F5250" s="61"/>
      <c r="G5250" s="196" t="e">
        <f>VLOOKUP(D5250,sku归属!A:B,2,0)</f>
        <v>#N/A</v>
      </c>
      <c r="K5250" s="193"/>
      <c r="L5250" s="194"/>
      <c r="M5250" s="195"/>
    </row>
    <row r="5251" spans="1:13" s="61" customFormat="1" customHeight="1">
      <c r="A5251"/>
      <c r="B5251"/>
      <c r="C5251"/>
      <c r="D5251"/>
      <c r="E5251"/>
      <c r="F5251" s="61"/>
      <c r="G5251" s="196" t="e">
        <f>VLOOKUP(D5251,sku归属!A:B,2,0)</f>
        <v>#N/A</v>
      </c>
      <c r="K5251" s="193"/>
      <c r="L5251" s="194"/>
      <c r="M5251" s="195"/>
    </row>
    <row r="5252" spans="1:13" s="61" customFormat="1" customHeight="1">
      <c r="A5252"/>
      <c r="B5252"/>
      <c r="C5252"/>
      <c r="D5252"/>
      <c r="E5252"/>
      <c r="F5252" s="61"/>
      <c r="G5252" s="196" t="e">
        <f>VLOOKUP(D5252,sku归属!A:B,2,0)</f>
        <v>#N/A</v>
      </c>
      <c r="K5252" s="193"/>
      <c r="L5252" s="194"/>
      <c r="M5252" s="195"/>
    </row>
    <row r="5253" spans="1:13" s="61" customFormat="1" customHeight="1">
      <c r="A5253"/>
      <c r="B5253"/>
      <c r="C5253"/>
      <c r="D5253"/>
      <c r="E5253"/>
      <c r="F5253" s="61"/>
      <c r="G5253" s="196" t="e">
        <f>VLOOKUP(D5253,sku归属!A:B,2,0)</f>
        <v>#N/A</v>
      </c>
      <c r="K5253" s="193"/>
      <c r="L5253" s="194"/>
      <c r="M5253" s="195"/>
    </row>
    <row r="5254" spans="1:13" s="61" customFormat="1" customHeight="1">
      <c r="A5254"/>
      <c r="B5254"/>
      <c r="C5254"/>
      <c r="D5254"/>
      <c r="E5254"/>
      <c r="F5254" s="61"/>
      <c r="G5254" s="196" t="e">
        <f>VLOOKUP(D5254,sku归属!A:B,2,0)</f>
        <v>#N/A</v>
      </c>
      <c r="K5254" s="193"/>
      <c r="L5254" s="194"/>
      <c r="M5254" s="195"/>
    </row>
    <row r="5255" spans="1:13" s="61" customFormat="1" customHeight="1">
      <c r="A5255"/>
      <c r="B5255"/>
      <c r="C5255"/>
      <c r="D5255"/>
      <c r="E5255"/>
      <c r="F5255" s="61"/>
      <c r="G5255" s="196" t="e">
        <f>VLOOKUP(D5255,sku归属!A:B,2,0)</f>
        <v>#N/A</v>
      </c>
      <c r="K5255" s="193"/>
      <c r="L5255" s="194"/>
      <c r="M5255" s="195"/>
    </row>
    <row r="5256" spans="1:13" s="61" customFormat="1" customHeight="1">
      <c r="A5256"/>
      <c r="B5256"/>
      <c r="C5256"/>
      <c r="D5256"/>
      <c r="E5256"/>
      <c r="F5256" s="61"/>
      <c r="G5256" s="196" t="e">
        <f>VLOOKUP(D5256,sku归属!A:B,2,0)</f>
        <v>#N/A</v>
      </c>
      <c r="K5256" s="193"/>
      <c r="L5256" s="194"/>
      <c r="M5256" s="195"/>
    </row>
    <row r="5257" spans="1:13" s="61" customFormat="1" customHeight="1">
      <c r="A5257"/>
      <c r="B5257"/>
      <c r="C5257"/>
      <c r="D5257"/>
      <c r="E5257"/>
      <c r="F5257" s="61"/>
      <c r="G5257" s="196" t="e">
        <f>VLOOKUP(D5257,sku归属!A:B,2,0)</f>
        <v>#N/A</v>
      </c>
      <c r="K5257" s="193"/>
      <c r="L5257" s="194"/>
      <c r="M5257" s="195"/>
    </row>
    <row r="5258" spans="1:13" s="61" customFormat="1" customHeight="1">
      <c r="A5258"/>
      <c r="B5258"/>
      <c r="C5258"/>
      <c r="D5258"/>
      <c r="E5258"/>
      <c r="F5258" s="61"/>
      <c r="G5258" s="196" t="e">
        <f>VLOOKUP(D5258,sku归属!A:B,2,0)</f>
        <v>#N/A</v>
      </c>
      <c r="K5258" s="193"/>
      <c r="L5258" s="194"/>
      <c r="M5258" s="195"/>
    </row>
    <row r="5259" spans="1:13" s="61" customFormat="1" customHeight="1">
      <c r="A5259"/>
      <c r="B5259"/>
      <c r="C5259"/>
      <c r="D5259"/>
      <c r="E5259"/>
      <c r="F5259" s="61"/>
      <c r="G5259" s="196" t="e">
        <f>VLOOKUP(D5259,sku归属!A:B,2,0)</f>
        <v>#N/A</v>
      </c>
      <c r="K5259" s="193"/>
      <c r="L5259" s="194"/>
      <c r="M5259" s="195"/>
    </row>
    <row r="5260" spans="1:13" s="61" customFormat="1" customHeight="1">
      <c r="A5260"/>
      <c r="B5260"/>
      <c r="C5260"/>
      <c r="D5260"/>
      <c r="E5260"/>
      <c r="F5260" s="61"/>
      <c r="G5260" s="196" t="e">
        <f>VLOOKUP(D5260,sku归属!A:B,2,0)</f>
        <v>#N/A</v>
      </c>
      <c r="K5260" s="193"/>
      <c r="L5260" s="194"/>
      <c r="M5260" s="195"/>
    </row>
    <row r="5261" spans="1:13" s="61" customFormat="1" customHeight="1">
      <c r="A5261"/>
      <c r="B5261"/>
      <c r="C5261"/>
      <c r="D5261"/>
      <c r="E5261"/>
      <c r="F5261" s="61"/>
      <c r="G5261" s="196" t="e">
        <f>VLOOKUP(D5261,sku归属!A:B,2,0)</f>
        <v>#N/A</v>
      </c>
      <c r="K5261" s="193"/>
      <c r="L5261" s="194"/>
      <c r="M5261" s="195"/>
    </row>
    <row r="5262" spans="1:13" s="61" customFormat="1" customHeight="1">
      <c r="A5262"/>
      <c r="B5262"/>
      <c r="C5262"/>
      <c r="D5262"/>
      <c r="E5262"/>
      <c r="F5262" s="61"/>
      <c r="G5262" s="196" t="e">
        <f>VLOOKUP(D5262,sku归属!A:B,2,0)</f>
        <v>#N/A</v>
      </c>
      <c r="K5262" s="193"/>
      <c r="L5262" s="194"/>
      <c r="M5262" s="195"/>
    </row>
    <row r="5263" spans="1:13" s="61" customFormat="1" customHeight="1">
      <c r="A5263"/>
      <c r="B5263"/>
      <c r="C5263"/>
      <c r="D5263"/>
      <c r="E5263"/>
      <c r="F5263" s="61"/>
      <c r="G5263" s="196" t="e">
        <f>VLOOKUP(D5263,sku归属!A:B,2,0)</f>
        <v>#N/A</v>
      </c>
      <c r="K5263" s="193"/>
      <c r="L5263" s="194"/>
      <c r="M5263" s="195"/>
    </row>
    <row r="5264" spans="1:13" s="61" customFormat="1" customHeight="1">
      <c r="A5264"/>
      <c r="B5264"/>
      <c r="C5264"/>
      <c r="D5264"/>
      <c r="E5264"/>
      <c r="F5264" s="61"/>
      <c r="G5264" s="196" t="e">
        <f>VLOOKUP(D5264,sku归属!A:B,2,0)</f>
        <v>#N/A</v>
      </c>
      <c r="K5264" s="193"/>
      <c r="L5264" s="194"/>
      <c r="M5264" s="195"/>
    </row>
    <row r="5265" spans="1:13" s="61" customFormat="1" customHeight="1">
      <c r="A5265"/>
      <c r="B5265"/>
      <c r="C5265"/>
      <c r="D5265"/>
      <c r="E5265"/>
      <c r="F5265" s="61"/>
      <c r="G5265" s="196" t="e">
        <f>VLOOKUP(D5265,sku归属!A:B,2,0)</f>
        <v>#N/A</v>
      </c>
      <c r="K5265" s="193"/>
      <c r="L5265" s="194"/>
      <c r="M5265" s="195"/>
    </row>
    <row r="5266" spans="1:13" s="61" customFormat="1" customHeight="1">
      <c r="A5266"/>
      <c r="B5266"/>
      <c r="C5266"/>
      <c r="D5266"/>
      <c r="E5266"/>
      <c r="F5266" s="61"/>
      <c r="G5266" s="196" t="e">
        <f>VLOOKUP(D5266,sku归属!A:B,2,0)</f>
        <v>#N/A</v>
      </c>
      <c r="K5266" s="193"/>
      <c r="L5266" s="194"/>
      <c r="M5266" s="195"/>
    </row>
    <row r="5267" spans="1:13" s="61" customFormat="1" customHeight="1">
      <c r="A5267"/>
      <c r="B5267"/>
      <c r="C5267"/>
      <c r="D5267"/>
      <c r="E5267"/>
      <c r="F5267" s="61"/>
      <c r="G5267" s="196" t="e">
        <f>VLOOKUP(D5267,sku归属!A:B,2,0)</f>
        <v>#N/A</v>
      </c>
      <c r="K5267" s="193"/>
      <c r="L5267" s="194"/>
      <c r="M5267" s="195"/>
    </row>
    <row r="5268" spans="1:13" s="61" customFormat="1" customHeight="1">
      <c r="A5268"/>
      <c r="B5268"/>
      <c r="C5268"/>
      <c r="D5268"/>
      <c r="E5268"/>
      <c r="F5268" s="61"/>
      <c r="G5268" s="196" t="e">
        <f>VLOOKUP(D5268,sku归属!A:B,2,0)</f>
        <v>#N/A</v>
      </c>
      <c r="K5268" s="193"/>
      <c r="L5268" s="194"/>
      <c r="M5268" s="195"/>
    </row>
    <row r="5269" spans="1:13" s="61" customFormat="1" customHeight="1">
      <c r="A5269"/>
      <c r="B5269"/>
      <c r="C5269"/>
      <c r="D5269"/>
      <c r="E5269"/>
      <c r="F5269" s="61"/>
      <c r="G5269" s="196" t="e">
        <f>VLOOKUP(D5269,sku归属!A:B,2,0)</f>
        <v>#N/A</v>
      </c>
      <c r="K5269" s="193"/>
      <c r="L5269" s="194"/>
      <c r="M5269" s="195"/>
    </row>
    <row r="5270" spans="1:13" s="61" customFormat="1" customHeight="1">
      <c r="A5270"/>
      <c r="B5270"/>
      <c r="C5270"/>
      <c r="D5270"/>
      <c r="E5270"/>
      <c r="F5270" s="61"/>
      <c r="G5270" s="196" t="e">
        <f>VLOOKUP(D5270,sku归属!A:B,2,0)</f>
        <v>#N/A</v>
      </c>
      <c r="K5270" s="193"/>
      <c r="L5270" s="194"/>
      <c r="M5270" s="195"/>
    </row>
    <row r="5271" spans="1:13" s="61" customFormat="1" customHeight="1">
      <c r="A5271"/>
      <c r="B5271"/>
      <c r="C5271"/>
      <c r="D5271"/>
      <c r="E5271"/>
      <c r="F5271" s="61"/>
      <c r="G5271" s="196" t="e">
        <f>VLOOKUP(D5271,sku归属!A:B,2,0)</f>
        <v>#N/A</v>
      </c>
      <c r="K5271" s="193"/>
      <c r="L5271" s="194"/>
      <c r="M5271" s="195"/>
    </row>
    <row r="5272" spans="1:13" s="61" customFormat="1" customHeight="1">
      <c r="A5272"/>
      <c r="B5272"/>
      <c r="C5272"/>
      <c r="D5272"/>
      <c r="E5272"/>
      <c r="F5272" s="61"/>
      <c r="G5272" s="196" t="e">
        <f>VLOOKUP(D5272,sku归属!A:B,2,0)</f>
        <v>#N/A</v>
      </c>
      <c r="K5272" s="193"/>
      <c r="L5272" s="194"/>
      <c r="M5272" s="195"/>
    </row>
    <row r="5273" spans="1:13" s="61" customFormat="1" customHeight="1">
      <c r="A5273"/>
      <c r="B5273"/>
      <c r="C5273"/>
      <c r="D5273"/>
      <c r="E5273"/>
      <c r="F5273" s="61"/>
      <c r="G5273" s="196" t="e">
        <f>VLOOKUP(D5273,sku归属!A:B,2,0)</f>
        <v>#N/A</v>
      </c>
      <c r="K5273" s="193"/>
      <c r="L5273" s="194"/>
      <c r="M5273" s="195"/>
    </row>
    <row r="5274" spans="1:13" s="61" customFormat="1" customHeight="1">
      <c r="A5274"/>
      <c r="B5274"/>
      <c r="C5274"/>
      <c r="D5274"/>
      <c r="E5274"/>
      <c r="F5274" s="61"/>
      <c r="G5274" s="196" t="e">
        <f>VLOOKUP(D5274,sku归属!A:B,2,0)</f>
        <v>#N/A</v>
      </c>
      <c r="K5274" s="193"/>
      <c r="L5274" s="194"/>
      <c r="M5274" s="195"/>
    </row>
    <row r="5275" spans="1:13" s="61" customFormat="1" customHeight="1">
      <c r="A5275"/>
      <c r="B5275"/>
      <c r="C5275"/>
      <c r="D5275"/>
      <c r="E5275"/>
      <c r="F5275" s="61"/>
      <c r="G5275" s="196" t="e">
        <f>VLOOKUP(D5275,sku归属!A:B,2,0)</f>
        <v>#N/A</v>
      </c>
      <c r="K5275" s="193"/>
      <c r="L5275" s="194"/>
      <c r="M5275" s="195"/>
    </row>
    <row r="5276" spans="1:13" s="61" customFormat="1" customHeight="1">
      <c r="A5276"/>
      <c r="B5276"/>
      <c r="C5276"/>
      <c r="D5276"/>
      <c r="E5276"/>
      <c r="F5276" s="61"/>
      <c r="G5276" s="196" t="e">
        <f>VLOOKUP(D5276,sku归属!A:B,2,0)</f>
        <v>#N/A</v>
      </c>
      <c r="K5276" s="193"/>
      <c r="L5276" s="194"/>
      <c r="M5276" s="195"/>
    </row>
    <row r="5277" spans="1:13" s="61" customFormat="1" customHeight="1">
      <c r="A5277"/>
      <c r="B5277"/>
      <c r="C5277"/>
      <c r="D5277"/>
      <c r="E5277"/>
      <c r="F5277" s="61"/>
      <c r="G5277" s="196" t="e">
        <f>VLOOKUP(D5277,sku归属!A:B,2,0)</f>
        <v>#N/A</v>
      </c>
      <c r="K5277" s="193"/>
      <c r="L5277" s="194"/>
      <c r="M5277" s="195"/>
    </row>
    <row r="5278" spans="1:13" s="61" customFormat="1" customHeight="1">
      <c r="A5278"/>
      <c r="B5278"/>
      <c r="C5278"/>
      <c r="D5278"/>
      <c r="E5278"/>
      <c r="F5278" s="61"/>
      <c r="G5278" s="196" t="e">
        <f>VLOOKUP(D5278,sku归属!A:B,2,0)</f>
        <v>#N/A</v>
      </c>
      <c r="K5278" s="193"/>
      <c r="L5278" s="194"/>
      <c r="M5278" s="195"/>
    </row>
    <row r="5279" spans="1:13" s="61" customFormat="1" customHeight="1">
      <c r="A5279"/>
      <c r="B5279"/>
      <c r="C5279"/>
      <c r="D5279"/>
      <c r="E5279"/>
      <c r="F5279" s="61"/>
      <c r="G5279" s="196" t="e">
        <f>VLOOKUP(D5279,sku归属!A:B,2,0)</f>
        <v>#N/A</v>
      </c>
      <c r="K5279" s="193"/>
      <c r="L5279" s="194"/>
      <c r="M5279" s="195"/>
    </row>
    <row r="5280" spans="1:13" s="61" customFormat="1" customHeight="1">
      <c r="A5280"/>
      <c r="B5280"/>
      <c r="C5280"/>
      <c r="D5280"/>
      <c r="E5280"/>
      <c r="F5280" s="61"/>
      <c r="G5280" s="196" t="e">
        <f>VLOOKUP(D5280,sku归属!A:B,2,0)</f>
        <v>#N/A</v>
      </c>
      <c r="K5280" s="193"/>
      <c r="L5280" s="194"/>
      <c r="M5280" s="195"/>
    </row>
    <row r="5281" spans="1:13" s="61" customFormat="1" customHeight="1">
      <c r="A5281"/>
      <c r="B5281"/>
      <c r="C5281"/>
      <c r="D5281"/>
      <c r="E5281"/>
      <c r="F5281" s="61"/>
      <c r="G5281" s="196" t="e">
        <f>VLOOKUP(D5281,sku归属!A:B,2,0)</f>
        <v>#N/A</v>
      </c>
      <c r="K5281" s="193"/>
      <c r="L5281" s="194"/>
      <c r="M5281" s="195"/>
    </row>
    <row r="5282" spans="1:13" s="61" customFormat="1" customHeight="1">
      <c r="A5282"/>
      <c r="B5282"/>
      <c r="C5282"/>
      <c r="D5282"/>
      <c r="E5282"/>
      <c r="F5282" s="61"/>
      <c r="G5282" s="196" t="e">
        <f>VLOOKUP(D5282,sku归属!A:B,2,0)</f>
        <v>#N/A</v>
      </c>
      <c r="K5282" s="193"/>
      <c r="L5282" s="194"/>
      <c r="M5282" s="195"/>
    </row>
    <row r="5283" spans="1:13" s="61" customFormat="1" customHeight="1">
      <c r="A5283"/>
      <c r="B5283"/>
      <c r="C5283"/>
      <c r="D5283"/>
      <c r="E5283"/>
      <c r="F5283" s="61"/>
      <c r="G5283" s="196" t="e">
        <f>VLOOKUP(D5283,sku归属!A:B,2,0)</f>
        <v>#N/A</v>
      </c>
      <c r="K5283" s="193"/>
      <c r="L5283" s="194"/>
      <c r="M5283" s="195"/>
    </row>
    <row r="5284" spans="1:13" s="61" customFormat="1" customHeight="1">
      <c r="A5284"/>
      <c r="B5284"/>
      <c r="C5284"/>
      <c r="D5284"/>
      <c r="E5284"/>
      <c r="F5284" s="61"/>
      <c r="G5284" s="196" t="e">
        <f>VLOOKUP(D5284,sku归属!A:B,2,0)</f>
        <v>#N/A</v>
      </c>
      <c r="K5284" s="193"/>
      <c r="L5284" s="194"/>
      <c r="M5284" s="195"/>
    </row>
    <row r="5285" spans="1:13" s="61" customFormat="1" customHeight="1">
      <c r="A5285"/>
      <c r="B5285"/>
      <c r="C5285"/>
      <c r="D5285"/>
      <c r="E5285"/>
      <c r="F5285" s="61"/>
      <c r="G5285" s="196" t="e">
        <f>VLOOKUP(D5285,sku归属!A:B,2,0)</f>
        <v>#N/A</v>
      </c>
      <c r="K5285" s="193"/>
      <c r="L5285" s="194"/>
      <c r="M5285" s="195"/>
    </row>
    <row r="5286" spans="1:13" s="61" customFormat="1" customHeight="1">
      <c r="A5286"/>
      <c r="B5286"/>
      <c r="C5286"/>
      <c r="D5286"/>
      <c r="E5286"/>
      <c r="F5286" s="61"/>
      <c r="G5286" s="196" t="e">
        <f>VLOOKUP(D5286,sku归属!A:B,2,0)</f>
        <v>#N/A</v>
      </c>
      <c r="K5286" s="193"/>
      <c r="L5286" s="194"/>
      <c r="M5286" s="195"/>
    </row>
    <row r="5287" spans="1:13" s="61" customFormat="1" customHeight="1">
      <c r="A5287"/>
      <c r="B5287"/>
      <c r="C5287"/>
      <c r="D5287"/>
      <c r="E5287"/>
      <c r="F5287" s="61"/>
      <c r="G5287" s="196" t="e">
        <f>VLOOKUP(D5287,sku归属!A:B,2,0)</f>
        <v>#N/A</v>
      </c>
      <c r="K5287" s="193"/>
      <c r="L5287" s="194"/>
      <c r="M5287" s="195"/>
    </row>
    <row r="5288" spans="1:13" s="61" customFormat="1" customHeight="1">
      <c r="A5288"/>
      <c r="B5288"/>
      <c r="C5288"/>
      <c r="D5288"/>
      <c r="E5288"/>
      <c r="F5288" s="61"/>
      <c r="G5288" s="196" t="e">
        <f>VLOOKUP(D5288,sku归属!A:B,2,0)</f>
        <v>#N/A</v>
      </c>
      <c r="K5288" s="193"/>
      <c r="L5288" s="194"/>
      <c r="M5288" s="195"/>
    </row>
    <row r="5289" spans="1:13" s="61" customFormat="1" customHeight="1">
      <c r="A5289"/>
      <c r="B5289"/>
      <c r="C5289"/>
      <c r="D5289"/>
      <c r="E5289"/>
      <c r="F5289" s="61"/>
      <c r="G5289" s="196" t="e">
        <f>VLOOKUP(D5289,sku归属!A:B,2,0)</f>
        <v>#N/A</v>
      </c>
      <c r="K5289" s="193"/>
      <c r="L5289" s="194"/>
      <c r="M5289" s="195"/>
    </row>
    <row r="5290" spans="1:13" s="61" customFormat="1" customHeight="1">
      <c r="A5290"/>
      <c r="B5290"/>
      <c r="C5290"/>
      <c r="D5290"/>
      <c r="E5290"/>
      <c r="F5290" s="61"/>
      <c r="G5290" s="196" t="e">
        <f>VLOOKUP(D5290,sku归属!A:B,2,0)</f>
        <v>#N/A</v>
      </c>
      <c r="K5290" s="193"/>
      <c r="L5290" s="194"/>
      <c r="M5290" s="195"/>
    </row>
    <row r="5291" spans="1:13" s="61" customFormat="1" customHeight="1">
      <c r="A5291"/>
      <c r="B5291"/>
      <c r="C5291"/>
      <c r="D5291"/>
      <c r="E5291"/>
      <c r="F5291" s="61"/>
      <c r="G5291" s="196" t="e">
        <f>VLOOKUP(D5291,sku归属!A:B,2,0)</f>
        <v>#N/A</v>
      </c>
      <c r="K5291" s="193"/>
      <c r="L5291" s="194"/>
      <c r="M5291" s="195"/>
    </row>
    <row r="5292" spans="1:13" s="61" customFormat="1" customHeight="1">
      <c r="A5292"/>
      <c r="B5292"/>
      <c r="C5292"/>
      <c r="D5292"/>
      <c r="E5292"/>
      <c r="F5292" s="61"/>
      <c r="G5292" s="196" t="e">
        <f>VLOOKUP(D5292,sku归属!A:B,2,0)</f>
        <v>#N/A</v>
      </c>
      <c r="K5292" s="193"/>
      <c r="L5292" s="194"/>
      <c r="M5292" s="195"/>
    </row>
    <row r="5293" spans="1:13" s="61" customFormat="1" customHeight="1">
      <c r="A5293"/>
      <c r="B5293"/>
      <c r="C5293"/>
      <c r="D5293"/>
      <c r="E5293"/>
      <c r="F5293" s="61"/>
      <c r="G5293" s="196" t="e">
        <f>VLOOKUP(D5293,sku归属!A:B,2,0)</f>
        <v>#N/A</v>
      </c>
      <c r="K5293" s="193"/>
      <c r="L5293" s="194"/>
      <c r="M5293" s="195"/>
    </row>
    <row r="5294" spans="1:13" s="61" customFormat="1" customHeight="1">
      <c r="A5294"/>
      <c r="B5294"/>
      <c r="C5294"/>
      <c r="D5294"/>
      <c r="E5294"/>
      <c r="F5294" s="61"/>
      <c r="G5294" s="196" t="e">
        <f>VLOOKUP(D5294,sku归属!A:B,2,0)</f>
        <v>#N/A</v>
      </c>
      <c r="K5294" s="193"/>
      <c r="L5294" s="194"/>
      <c r="M5294" s="195"/>
    </row>
    <row r="5295" spans="1:13" s="61" customFormat="1" customHeight="1">
      <c r="A5295"/>
      <c r="B5295"/>
      <c r="C5295"/>
      <c r="D5295"/>
      <c r="E5295"/>
      <c r="F5295" s="61"/>
      <c r="G5295" s="196" t="e">
        <f>VLOOKUP(D5295,sku归属!A:B,2,0)</f>
        <v>#N/A</v>
      </c>
      <c r="K5295" s="193"/>
      <c r="L5295" s="194"/>
      <c r="M5295" s="195"/>
    </row>
    <row r="5296" spans="1:13" s="61" customFormat="1" customHeight="1">
      <c r="A5296"/>
      <c r="B5296"/>
      <c r="C5296"/>
      <c r="D5296"/>
      <c r="E5296"/>
      <c r="F5296" s="61"/>
      <c r="G5296" s="196" t="e">
        <f>VLOOKUP(D5296,sku归属!A:B,2,0)</f>
        <v>#N/A</v>
      </c>
      <c r="K5296" s="193"/>
      <c r="L5296" s="194"/>
      <c r="M5296" s="195"/>
    </row>
    <row r="5297" spans="1:13" s="61" customFormat="1" customHeight="1">
      <c r="A5297"/>
      <c r="B5297"/>
      <c r="C5297"/>
      <c r="D5297"/>
      <c r="E5297"/>
      <c r="F5297" s="61"/>
      <c r="G5297" s="196" t="e">
        <f>VLOOKUP(D5297,sku归属!A:B,2,0)</f>
        <v>#N/A</v>
      </c>
      <c r="K5297" s="193"/>
      <c r="L5297" s="194"/>
      <c r="M5297" s="195"/>
    </row>
    <row r="5298" spans="1:13" s="61" customFormat="1" customHeight="1">
      <c r="A5298"/>
      <c r="B5298"/>
      <c r="C5298"/>
      <c r="D5298"/>
      <c r="E5298"/>
      <c r="F5298" s="61"/>
      <c r="G5298" s="196" t="e">
        <f>VLOOKUP(D5298,sku归属!A:B,2,0)</f>
        <v>#N/A</v>
      </c>
      <c r="K5298" s="193"/>
      <c r="L5298" s="194"/>
      <c r="M5298" s="195"/>
    </row>
    <row r="5299" spans="1:13" s="61" customFormat="1" customHeight="1">
      <c r="A5299"/>
      <c r="B5299"/>
      <c r="C5299"/>
      <c r="D5299"/>
      <c r="E5299"/>
      <c r="F5299" s="61"/>
      <c r="G5299" s="196" t="e">
        <f>VLOOKUP(D5299,sku归属!A:B,2,0)</f>
        <v>#N/A</v>
      </c>
      <c r="K5299" s="193"/>
      <c r="L5299" s="194"/>
      <c r="M5299" s="195"/>
    </row>
    <row r="5300" spans="1:13" s="61" customFormat="1" customHeight="1">
      <c r="A5300"/>
      <c r="B5300"/>
      <c r="C5300"/>
      <c r="D5300"/>
      <c r="E5300"/>
      <c r="F5300" s="61"/>
      <c r="G5300" s="196" t="e">
        <f>VLOOKUP(D5300,sku归属!A:B,2,0)</f>
        <v>#N/A</v>
      </c>
      <c r="K5300" s="193"/>
      <c r="L5300" s="194"/>
      <c r="M5300" s="195"/>
    </row>
    <row r="5301" spans="1:13" s="61" customFormat="1" customHeight="1">
      <c r="A5301"/>
      <c r="B5301"/>
      <c r="C5301"/>
      <c r="D5301"/>
      <c r="E5301"/>
      <c r="F5301" s="61"/>
      <c r="G5301" s="196" t="e">
        <f>VLOOKUP(D5301,sku归属!A:B,2,0)</f>
        <v>#N/A</v>
      </c>
      <c r="K5301" s="193"/>
      <c r="L5301" s="194"/>
      <c r="M5301" s="195"/>
    </row>
    <row r="5302" spans="1:13" s="61" customFormat="1" customHeight="1">
      <c r="A5302"/>
      <c r="B5302"/>
      <c r="C5302"/>
      <c r="D5302"/>
      <c r="E5302"/>
      <c r="F5302" s="61"/>
      <c r="G5302" s="196" t="e">
        <f>VLOOKUP(D5302,sku归属!A:B,2,0)</f>
        <v>#N/A</v>
      </c>
      <c r="K5302" s="193"/>
      <c r="L5302" s="194"/>
      <c r="M5302" s="195"/>
    </row>
    <row r="5303" spans="1:13" s="61" customFormat="1" customHeight="1">
      <c r="A5303"/>
      <c r="B5303"/>
      <c r="C5303"/>
      <c r="D5303"/>
      <c r="E5303"/>
      <c r="F5303" s="61"/>
      <c r="G5303" s="196" t="e">
        <f>VLOOKUP(D5303,sku归属!A:B,2,0)</f>
        <v>#N/A</v>
      </c>
      <c r="K5303" s="193"/>
      <c r="L5303" s="194"/>
      <c r="M5303" s="195"/>
    </row>
    <row r="5304" spans="1:13" s="61" customFormat="1" customHeight="1">
      <c r="A5304"/>
      <c r="B5304"/>
      <c r="C5304"/>
      <c r="D5304"/>
      <c r="E5304"/>
      <c r="F5304" s="61"/>
      <c r="G5304" s="196" t="e">
        <f>VLOOKUP(D5304,sku归属!A:B,2,0)</f>
        <v>#N/A</v>
      </c>
      <c r="K5304" s="193"/>
      <c r="L5304" s="194"/>
      <c r="M5304" s="195"/>
    </row>
    <row r="5305" spans="1:13" s="61" customFormat="1" customHeight="1">
      <c r="A5305"/>
      <c r="B5305"/>
      <c r="C5305"/>
      <c r="D5305"/>
      <c r="E5305"/>
      <c r="F5305" s="61"/>
      <c r="G5305" s="196" t="e">
        <f>VLOOKUP(D5305,sku归属!A:B,2,0)</f>
        <v>#N/A</v>
      </c>
      <c r="K5305" s="193"/>
      <c r="L5305" s="194"/>
      <c r="M5305" s="195"/>
    </row>
    <row r="5306" spans="1:13" s="61" customFormat="1" customHeight="1">
      <c r="A5306"/>
      <c r="B5306"/>
      <c r="C5306"/>
      <c r="D5306"/>
      <c r="E5306"/>
      <c r="F5306" s="61"/>
      <c r="G5306" s="196" t="e">
        <f>VLOOKUP(D5306,sku归属!A:B,2,0)</f>
        <v>#N/A</v>
      </c>
      <c r="K5306" s="193"/>
      <c r="L5306" s="194"/>
      <c r="M5306" s="195"/>
    </row>
    <row r="5307" spans="1:13" s="61" customFormat="1" customHeight="1">
      <c r="A5307"/>
      <c r="B5307"/>
      <c r="C5307"/>
      <c r="D5307"/>
      <c r="E5307"/>
      <c r="F5307" s="61"/>
      <c r="G5307" s="196" t="e">
        <f>VLOOKUP(D5307,sku归属!A:B,2,0)</f>
        <v>#N/A</v>
      </c>
      <c r="K5307" s="193"/>
      <c r="L5307" s="194"/>
      <c r="M5307" s="195"/>
    </row>
    <row r="5308" spans="1:13" s="61" customFormat="1" customHeight="1">
      <c r="A5308"/>
      <c r="B5308"/>
      <c r="C5308"/>
      <c r="D5308"/>
      <c r="E5308"/>
      <c r="F5308" s="61"/>
      <c r="G5308" s="196" t="e">
        <f>VLOOKUP(D5308,sku归属!A:B,2,0)</f>
        <v>#N/A</v>
      </c>
      <c r="K5308" s="193"/>
      <c r="L5308" s="194"/>
      <c r="M5308" s="195"/>
    </row>
    <row r="5309" spans="1:13" s="61" customFormat="1" customHeight="1">
      <c r="A5309"/>
      <c r="B5309"/>
      <c r="C5309"/>
      <c r="D5309"/>
      <c r="E5309"/>
      <c r="F5309" s="61"/>
      <c r="G5309" s="196" t="e">
        <f>VLOOKUP(D5309,sku归属!A:B,2,0)</f>
        <v>#N/A</v>
      </c>
      <c r="K5309" s="193"/>
      <c r="L5309" s="194"/>
      <c r="M5309" s="195"/>
    </row>
    <row r="5310" spans="1:13" s="61" customFormat="1" customHeight="1">
      <c r="A5310"/>
      <c r="B5310"/>
      <c r="C5310"/>
      <c r="D5310"/>
      <c r="E5310"/>
      <c r="F5310" s="61"/>
      <c r="G5310" s="196" t="e">
        <f>VLOOKUP(D5310,sku归属!A:B,2,0)</f>
        <v>#N/A</v>
      </c>
      <c r="K5310" s="193"/>
      <c r="L5310" s="194"/>
      <c r="M5310" s="195"/>
    </row>
    <row r="5311" spans="1:13" s="61" customFormat="1" customHeight="1">
      <c r="A5311"/>
      <c r="B5311"/>
      <c r="C5311"/>
      <c r="D5311"/>
      <c r="E5311"/>
      <c r="F5311" s="61"/>
      <c r="G5311" s="196" t="e">
        <f>VLOOKUP(D5311,sku归属!A:B,2,0)</f>
        <v>#N/A</v>
      </c>
      <c r="K5311" s="193"/>
      <c r="L5311" s="194"/>
      <c r="M5311" s="195"/>
    </row>
    <row r="5312" spans="1:13" s="61" customFormat="1" customHeight="1">
      <c r="A5312"/>
      <c r="B5312"/>
      <c r="C5312"/>
      <c r="D5312"/>
      <c r="E5312"/>
      <c r="F5312" s="61"/>
      <c r="G5312" s="196" t="e">
        <f>VLOOKUP(D5312,sku归属!A:B,2,0)</f>
        <v>#N/A</v>
      </c>
      <c r="K5312" s="193"/>
      <c r="L5312" s="194"/>
      <c r="M5312" s="195"/>
    </row>
    <row r="5313" spans="1:13" s="61" customFormat="1" customHeight="1">
      <c r="A5313"/>
      <c r="B5313"/>
      <c r="C5313"/>
      <c r="D5313"/>
      <c r="E5313"/>
      <c r="F5313" s="61"/>
      <c r="G5313" s="196" t="e">
        <f>VLOOKUP(D5313,sku归属!A:B,2,0)</f>
        <v>#N/A</v>
      </c>
      <c r="K5313" s="193"/>
      <c r="L5313" s="194"/>
      <c r="M5313" s="195"/>
    </row>
    <row r="5314" spans="1:13" s="61" customFormat="1" customHeight="1">
      <c r="A5314"/>
      <c r="B5314"/>
      <c r="C5314"/>
      <c r="D5314"/>
      <c r="E5314"/>
      <c r="F5314" s="61"/>
      <c r="G5314" s="196" t="e">
        <f>VLOOKUP(D5314,sku归属!A:B,2,0)</f>
        <v>#N/A</v>
      </c>
      <c r="K5314" s="193"/>
      <c r="L5314" s="194"/>
      <c r="M5314" s="195"/>
    </row>
    <row r="5315" spans="1:13" s="61" customFormat="1" customHeight="1">
      <c r="A5315"/>
      <c r="B5315"/>
      <c r="C5315"/>
      <c r="D5315"/>
      <c r="E5315"/>
      <c r="F5315" s="61"/>
      <c r="G5315" s="196" t="e">
        <f>VLOOKUP(D5315,sku归属!A:B,2,0)</f>
        <v>#N/A</v>
      </c>
      <c r="K5315" s="193"/>
      <c r="L5315" s="194"/>
      <c r="M5315" s="195"/>
    </row>
    <row r="5316" spans="1:13" s="61" customFormat="1" customHeight="1">
      <c r="A5316"/>
      <c r="B5316"/>
      <c r="C5316"/>
      <c r="D5316"/>
      <c r="E5316"/>
      <c r="F5316" s="61"/>
      <c r="G5316" s="196" t="e">
        <f>VLOOKUP(D5316,sku归属!A:B,2,0)</f>
        <v>#N/A</v>
      </c>
      <c r="K5316" s="193"/>
      <c r="L5316" s="194"/>
      <c r="M5316" s="195"/>
    </row>
    <row r="5317" spans="1:13" s="61" customFormat="1" customHeight="1">
      <c r="A5317"/>
      <c r="B5317"/>
      <c r="C5317"/>
      <c r="D5317"/>
      <c r="E5317"/>
      <c r="F5317" s="61"/>
      <c r="G5317" s="196" t="e">
        <f>VLOOKUP(D5317,sku归属!A:B,2,0)</f>
        <v>#N/A</v>
      </c>
      <c r="K5317" s="193"/>
      <c r="L5317" s="194"/>
      <c r="M5317" s="195"/>
    </row>
    <row r="5318" spans="1:13" s="61" customFormat="1" customHeight="1">
      <c r="A5318"/>
      <c r="B5318"/>
      <c r="C5318"/>
      <c r="D5318"/>
      <c r="E5318"/>
      <c r="F5318" s="61"/>
      <c r="G5318" s="196" t="e">
        <f>VLOOKUP(D5318,sku归属!A:B,2,0)</f>
        <v>#N/A</v>
      </c>
      <c r="K5318" s="193"/>
      <c r="L5318" s="194"/>
      <c r="M5318" s="195"/>
    </row>
    <row r="5319" spans="1:13" s="61" customFormat="1" customHeight="1">
      <c r="A5319"/>
      <c r="B5319"/>
      <c r="C5319"/>
      <c r="D5319"/>
      <c r="E5319"/>
      <c r="F5319" s="61"/>
      <c r="G5319" s="196" t="e">
        <f>VLOOKUP(D5319,sku归属!A:B,2,0)</f>
        <v>#N/A</v>
      </c>
      <c r="K5319" s="193"/>
      <c r="L5319" s="194"/>
      <c r="M5319" s="195"/>
    </row>
    <row r="5320" spans="1:13" s="61" customFormat="1" customHeight="1">
      <c r="A5320"/>
      <c r="B5320"/>
      <c r="C5320"/>
      <c r="D5320"/>
      <c r="E5320"/>
      <c r="F5320" s="61"/>
      <c r="G5320" s="196" t="e">
        <f>VLOOKUP(D5320,sku归属!A:B,2,0)</f>
        <v>#N/A</v>
      </c>
      <c r="K5320" s="193"/>
      <c r="L5320" s="194"/>
      <c r="M5320" s="195"/>
    </row>
    <row r="5321" spans="1:13" s="61" customFormat="1" customHeight="1">
      <c r="A5321"/>
      <c r="B5321"/>
      <c r="C5321"/>
      <c r="D5321"/>
      <c r="E5321"/>
      <c r="F5321" s="61"/>
      <c r="G5321" s="196" t="e">
        <f>VLOOKUP(D5321,sku归属!A:B,2,0)</f>
        <v>#N/A</v>
      </c>
      <c r="K5321" s="193"/>
      <c r="L5321" s="194"/>
      <c r="M5321" s="195"/>
    </row>
    <row r="5322" spans="1:13" s="61" customFormat="1" customHeight="1">
      <c r="A5322"/>
      <c r="B5322"/>
      <c r="C5322"/>
      <c r="D5322"/>
      <c r="E5322"/>
      <c r="F5322" s="61"/>
      <c r="G5322" s="196" t="e">
        <f>VLOOKUP(D5322,sku归属!A:B,2,0)</f>
        <v>#N/A</v>
      </c>
      <c r="K5322" s="193"/>
      <c r="L5322" s="194"/>
      <c r="M5322" s="195"/>
    </row>
    <row r="5323" spans="1:13" s="61" customFormat="1" customHeight="1">
      <c r="A5323"/>
      <c r="B5323"/>
      <c r="C5323"/>
      <c r="D5323"/>
      <c r="E5323"/>
      <c r="F5323" s="61"/>
      <c r="G5323" s="196" t="e">
        <f>VLOOKUP(D5323,sku归属!A:B,2,0)</f>
        <v>#N/A</v>
      </c>
      <c r="K5323" s="193"/>
      <c r="L5323" s="194"/>
      <c r="M5323" s="195"/>
    </row>
    <row r="5324" spans="1:13" s="61" customFormat="1" customHeight="1">
      <c r="A5324"/>
      <c r="B5324"/>
      <c r="C5324"/>
      <c r="D5324"/>
      <c r="E5324"/>
      <c r="F5324" s="61"/>
      <c r="G5324" s="196" t="e">
        <f>VLOOKUP(D5324,sku归属!A:B,2,0)</f>
        <v>#N/A</v>
      </c>
      <c r="K5324" s="193"/>
      <c r="L5324" s="194"/>
      <c r="M5324" s="195"/>
    </row>
    <row r="5325" spans="1:13" s="61" customFormat="1" customHeight="1">
      <c r="A5325"/>
      <c r="B5325"/>
      <c r="C5325"/>
      <c r="D5325"/>
      <c r="E5325"/>
      <c r="F5325" s="61"/>
      <c r="G5325" s="196" t="e">
        <f>VLOOKUP(D5325,sku归属!A:B,2,0)</f>
        <v>#N/A</v>
      </c>
      <c r="K5325" s="193"/>
      <c r="L5325" s="194"/>
      <c r="M5325" s="195"/>
    </row>
    <row r="5326" spans="1:13" s="61" customFormat="1" customHeight="1">
      <c r="A5326"/>
      <c r="B5326"/>
      <c r="C5326"/>
      <c r="D5326"/>
      <c r="E5326"/>
      <c r="F5326" s="61"/>
      <c r="G5326" s="196" t="e">
        <f>VLOOKUP(D5326,sku归属!A:B,2,0)</f>
        <v>#N/A</v>
      </c>
      <c r="K5326" s="193"/>
      <c r="L5326" s="194"/>
      <c r="M5326" s="195"/>
    </row>
    <row r="5327" spans="1:13" s="61" customFormat="1" customHeight="1">
      <c r="A5327"/>
      <c r="B5327"/>
      <c r="C5327"/>
      <c r="D5327"/>
      <c r="E5327"/>
      <c r="F5327" s="61"/>
      <c r="G5327" s="196" t="e">
        <f>VLOOKUP(D5327,sku归属!A:B,2,0)</f>
        <v>#N/A</v>
      </c>
      <c r="K5327" s="193"/>
      <c r="L5327" s="194"/>
      <c r="M5327" s="195"/>
    </row>
    <row r="5328" spans="1:13" s="61" customFormat="1" customHeight="1">
      <c r="A5328"/>
      <c r="B5328"/>
      <c r="C5328"/>
      <c r="D5328"/>
      <c r="E5328"/>
      <c r="F5328" s="61"/>
      <c r="G5328" s="196" t="e">
        <f>VLOOKUP(D5328,sku归属!A:B,2,0)</f>
        <v>#N/A</v>
      </c>
      <c r="K5328" s="193"/>
      <c r="L5328" s="194"/>
      <c r="M5328" s="195"/>
    </row>
    <row r="5329" spans="1:13" s="61" customFormat="1" customHeight="1">
      <c r="A5329"/>
      <c r="B5329"/>
      <c r="C5329"/>
      <c r="D5329"/>
      <c r="E5329"/>
      <c r="F5329" s="61"/>
      <c r="G5329" s="196" t="e">
        <f>VLOOKUP(D5329,sku归属!A:B,2,0)</f>
        <v>#N/A</v>
      </c>
      <c r="K5329" s="193"/>
      <c r="L5329" s="194"/>
      <c r="M5329" s="195"/>
    </row>
    <row r="5330" spans="1:13" s="61" customFormat="1" customHeight="1">
      <c r="A5330"/>
      <c r="B5330"/>
      <c r="C5330"/>
      <c r="D5330"/>
      <c r="E5330"/>
      <c r="F5330" s="61"/>
      <c r="G5330" s="196" t="e">
        <f>VLOOKUP(D5330,sku归属!A:B,2,0)</f>
        <v>#N/A</v>
      </c>
      <c r="K5330" s="193"/>
      <c r="L5330" s="194"/>
      <c r="M5330" s="195"/>
    </row>
    <row r="5331" spans="1:13" s="61" customFormat="1" customHeight="1">
      <c r="A5331"/>
      <c r="B5331"/>
      <c r="C5331"/>
      <c r="D5331"/>
      <c r="E5331"/>
      <c r="F5331" s="61"/>
      <c r="G5331" s="196" t="e">
        <f>VLOOKUP(D5331,sku归属!A:B,2,0)</f>
        <v>#N/A</v>
      </c>
      <c r="K5331" s="193"/>
      <c r="L5331" s="194"/>
      <c r="M5331" s="195"/>
    </row>
    <row r="5332" spans="1:13" s="61" customFormat="1" customHeight="1">
      <c r="A5332"/>
      <c r="B5332"/>
      <c r="C5332"/>
      <c r="D5332"/>
      <c r="E5332"/>
      <c r="F5332" s="61"/>
      <c r="G5332" s="196" t="e">
        <f>VLOOKUP(D5332,sku归属!A:B,2,0)</f>
        <v>#N/A</v>
      </c>
      <c r="K5332" s="193"/>
      <c r="L5332" s="194"/>
      <c r="M5332" s="195"/>
    </row>
    <row r="5333" spans="1:13" s="61" customFormat="1" customHeight="1">
      <c r="A5333"/>
      <c r="B5333"/>
      <c r="C5333"/>
      <c r="D5333"/>
      <c r="E5333"/>
      <c r="F5333" s="61"/>
      <c r="G5333" s="196" t="e">
        <f>VLOOKUP(D5333,sku归属!A:B,2,0)</f>
        <v>#N/A</v>
      </c>
      <c r="K5333" s="193"/>
      <c r="L5333" s="194"/>
      <c r="M5333" s="195"/>
    </row>
    <row r="5334" spans="1:13" s="61" customFormat="1" customHeight="1">
      <c r="A5334"/>
      <c r="B5334"/>
      <c r="C5334"/>
      <c r="D5334"/>
      <c r="E5334"/>
      <c r="F5334" s="61"/>
      <c r="G5334" s="196" t="e">
        <f>VLOOKUP(D5334,sku归属!A:B,2,0)</f>
        <v>#N/A</v>
      </c>
      <c r="K5334" s="193"/>
      <c r="L5334" s="194"/>
      <c r="M5334" s="195"/>
    </row>
    <row r="5335" spans="1:13" s="61" customFormat="1" customHeight="1">
      <c r="A5335"/>
      <c r="B5335"/>
      <c r="C5335"/>
      <c r="D5335"/>
      <c r="E5335"/>
      <c r="F5335" s="61"/>
      <c r="G5335" s="196" t="e">
        <f>VLOOKUP(D5335,sku归属!A:B,2,0)</f>
        <v>#N/A</v>
      </c>
      <c r="K5335" s="193"/>
      <c r="L5335" s="194"/>
      <c r="M5335" s="195"/>
    </row>
    <row r="5336" spans="1:13" s="61" customFormat="1" customHeight="1">
      <c r="A5336"/>
      <c r="B5336"/>
      <c r="C5336"/>
      <c r="D5336"/>
      <c r="E5336"/>
      <c r="F5336" s="61"/>
      <c r="G5336" s="196" t="e">
        <f>VLOOKUP(D5336,sku归属!A:B,2,0)</f>
        <v>#N/A</v>
      </c>
      <c r="K5336" s="193"/>
      <c r="L5336" s="194"/>
      <c r="M5336" s="195"/>
    </row>
    <row r="5337" spans="1:13" s="61" customFormat="1" customHeight="1">
      <c r="A5337"/>
      <c r="B5337"/>
      <c r="C5337"/>
      <c r="D5337"/>
      <c r="E5337"/>
      <c r="F5337" s="61"/>
      <c r="G5337" s="196" t="e">
        <f>VLOOKUP(D5337,sku归属!A:B,2,0)</f>
        <v>#N/A</v>
      </c>
      <c r="K5337" s="193"/>
      <c r="L5337" s="194"/>
      <c r="M5337" s="195"/>
    </row>
    <row r="5338" spans="1:13" s="61" customFormat="1" customHeight="1">
      <c r="A5338"/>
      <c r="B5338"/>
      <c r="C5338"/>
      <c r="D5338"/>
      <c r="E5338"/>
      <c r="F5338" s="61"/>
      <c r="G5338" s="196" t="e">
        <f>VLOOKUP(D5338,sku归属!A:B,2,0)</f>
        <v>#N/A</v>
      </c>
      <c r="K5338" s="193"/>
      <c r="L5338" s="194"/>
      <c r="M5338" s="195"/>
    </row>
    <row r="5339" spans="1:13" s="61" customFormat="1" customHeight="1">
      <c r="A5339"/>
      <c r="B5339"/>
      <c r="C5339"/>
      <c r="D5339"/>
      <c r="E5339"/>
      <c r="F5339" s="61"/>
      <c r="G5339" s="196" t="e">
        <f>VLOOKUP(D5339,sku归属!A:B,2,0)</f>
        <v>#N/A</v>
      </c>
      <c r="K5339" s="193"/>
      <c r="L5339" s="194"/>
      <c r="M5339" s="195"/>
    </row>
    <row r="5340" spans="1:13" s="61" customFormat="1" customHeight="1">
      <c r="A5340"/>
      <c r="B5340"/>
      <c r="C5340"/>
      <c r="D5340"/>
      <c r="E5340"/>
      <c r="F5340" s="61"/>
      <c r="G5340" s="196" t="e">
        <f>VLOOKUP(D5340,sku归属!A:B,2,0)</f>
        <v>#N/A</v>
      </c>
      <c r="K5340" s="193"/>
      <c r="L5340" s="194"/>
      <c r="M5340" s="195"/>
    </row>
    <row r="5341" spans="1:13" s="61" customFormat="1" customHeight="1">
      <c r="A5341"/>
      <c r="B5341"/>
      <c r="C5341"/>
      <c r="D5341"/>
      <c r="E5341"/>
      <c r="F5341" s="61"/>
      <c r="G5341" s="196" t="e">
        <f>VLOOKUP(D5341,sku归属!A:B,2,0)</f>
        <v>#N/A</v>
      </c>
      <c r="K5341" s="193"/>
      <c r="L5341" s="194"/>
      <c r="M5341" s="195"/>
    </row>
    <row r="5342" spans="1:13" s="61" customFormat="1" customHeight="1">
      <c r="A5342"/>
      <c r="B5342"/>
      <c r="C5342"/>
      <c r="D5342"/>
      <c r="E5342"/>
      <c r="F5342" s="61"/>
      <c r="G5342" s="196" t="e">
        <f>VLOOKUP(D5342,sku归属!A:B,2,0)</f>
        <v>#N/A</v>
      </c>
      <c r="K5342" s="193"/>
      <c r="L5342" s="194"/>
      <c r="M5342" s="195"/>
    </row>
    <row r="5343" spans="1:13" s="61" customFormat="1" customHeight="1">
      <c r="A5343"/>
      <c r="B5343"/>
      <c r="C5343"/>
      <c r="D5343"/>
      <c r="E5343"/>
      <c r="F5343" s="61"/>
      <c r="G5343" s="196" t="e">
        <f>VLOOKUP(D5343,sku归属!A:B,2,0)</f>
        <v>#N/A</v>
      </c>
      <c r="K5343" s="193"/>
      <c r="L5343" s="194"/>
      <c r="M5343" s="195"/>
    </row>
    <row r="5344" spans="1:13" s="61" customFormat="1" customHeight="1">
      <c r="A5344"/>
      <c r="B5344"/>
      <c r="C5344"/>
      <c r="D5344"/>
      <c r="E5344"/>
      <c r="F5344" s="61"/>
      <c r="G5344" s="196" t="e">
        <f>VLOOKUP(D5344,sku归属!A:B,2,0)</f>
        <v>#N/A</v>
      </c>
      <c r="K5344" s="193"/>
      <c r="L5344" s="194"/>
      <c r="M5344" s="195"/>
    </row>
    <row r="5345" spans="1:13" s="61" customFormat="1" customHeight="1">
      <c r="A5345"/>
      <c r="B5345"/>
      <c r="C5345"/>
      <c r="D5345"/>
      <c r="E5345"/>
      <c r="F5345" s="61"/>
      <c r="G5345" s="196" t="e">
        <f>VLOOKUP(D5345,sku归属!A:B,2,0)</f>
        <v>#N/A</v>
      </c>
      <c r="K5345" s="193"/>
      <c r="L5345" s="194"/>
      <c r="M5345" s="195"/>
    </row>
    <row r="5346" spans="1:13" s="61" customFormat="1" customHeight="1">
      <c r="A5346"/>
      <c r="B5346"/>
      <c r="C5346"/>
      <c r="D5346"/>
      <c r="E5346"/>
      <c r="F5346" s="61"/>
      <c r="G5346" s="196" t="e">
        <f>VLOOKUP(D5346,sku归属!A:B,2,0)</f>
        <v>#N/A</v>
      </c>
      <c r="K5346" s="193"/>
      <c r="L5346" s="194"/>
      <c r="M5346" s="195"/>
    </row>
    <row r="5347" spans="1:13" s="61" customFormat="1" customHeight="1">
      <c r="A5347"/>
      <c r="B5347"/>
      <c r="C5347"/>
      <c r="D5347"/>
      <c r="E5347"/>
      <c r="F5347" s="61"/>
      <c r="G5347" s="196" t="e">
        <f>VLOOKUP(D5347,sku归属!A:B,2,0)</f>
        <v>#N/A</v>
      </c>
      <c r="K5347" s="193"/>
      <c r="L5347" s="194"/>
      <c r="M5347" s="195"/>
    </row>
    <row r="5348" spans="1:13" s="61" customFormat="1" customHeight="1">
      <c r="A5348"/>
      <c r="B5348"/>
      <c r="C5348"/>
      <c r="D5348"/>
      <c r="E5348"/>
      <c r="F5348" s="61"/>
      <c r="G5348" s="196" t="e">
        <f>VLOOKUP(D5348,sku归属!A:B,2,0)</f>
        <v>#N/A</v>
      </c>
      <c r="K5348" s="193"/>
      <c r="L5348" s="194"/>
      <c r="M5348" s="195"/>
    </row>
    <row r="5349" spans="1:13" s="61" customFormat="1" customHeight="1">
      <c r="A5349"/>
      <c r="B5349"/>
      <c r="C5349"/>
      <c r="D5349"/>
      <c r="E5349"/>
      <c r="F5349" s="61"/>
      <c r="G5349" s="196" t="e">
        <f>VLOOKUP(D5349,sku归属!A:B,2,0)</f>
        <v>#N/A</v>
      </c>
      <c r="K5349" s="193"/>
      <c r="L5349" s="194"/>
      <c r="M5349" s="195"/>
    </row>
    <row r="5350" spans="1:13" s="61" customFormat="1" customHeight="1">
      <c r="A5350"/>
      <c r="B5350"/>
      <c r="C5350"/>
      <c r="D5350"/>
      <c r="E5350"/>
      <c r="F5350" s="61"/>
      <c r="G5350" s="196" t="e">
        <f>VLOOKUP(D5350,sku归属!A:B,2,0)</f>
        <v>#N/A</v>
      </c>
      <c r="K5350" s="193"/>
      <c r="L5350" s="194"/>
      <c r="M5350" s="195"/>
    </row>
    <row r="5351" spans="1:13" s="61" customFormat="1" customHeight="1">
      <c r="A5351"/>
      <c r="B5351"/>
      <c r="C5351"/>
      <c r="D5351"/>
      <c r="E5351"/>
      <c r="F5351" s="61"/>
      <c r="G5351" s="196" t="e">
        <f>VLOOKUP(D5351,sku归属!A:B,2,0)</f>
        <v>#N/A</v>
      </c>
      <c r="K5351" s="193"/>
      <c r="L5351" s="194"/>
      <c r="M5351" s="195"/>
    </row>
    <row r="5352" spans="1:13" s="61" customFormat="1" customHeight="1">
      <c r="A5352"/>
      <c r="B5352"/>
      <c r="C5352"/>
      <c r="D5352"/>
      <c r="E5352"/>
      <c r="F5352" s="61"/>
      <c r="G5352" s="196" t="e">
        <f>VLOOKUP(D5352,sku归属!A:B,2,0)</f>
        <v>#N/A</v>
      </c>
      <c r="K5352" s="193"/>
      <c r="L5352" s="194"/>
      <c r="M5352" s="195"/>
    </row>
    <row r="5353" spans="1:13" s="61" customFormat="1" customHeight="1">
      <c r="A5353"/>
      <c r="B5353"/>
      <c r="C5353"/>
      <c r="D5353"/>
      <c r="E5353"/>
      <c r="F5353" s="61"/>
      <c r="G5353" s="196" t="e">
        <f>VLOOKUP(D5353,sku归属!A:B,2,0)</f>
        <v>#N/A</v>
      </c>
      <c r="K5353" s="193"/>
      <c r="L5353" s="194"/>
      <c r="M5353" s="195"/>
    </row>
    <row r="5354" spans="1:13" s="61" customFormat="1" customHeight="1">
      <c r="A5354"/>
      <c r="B5354"/>
      <c r="C5354"/>
      <c r="D5354"/>
      <c r="E5354"/>
      <c r="F5354" s="61"/>
      <c r="G5354" s="196" t="e">
        <f>VLOOKUP(D5354,sku归属!A:B,2,0)</f>
        <v>#N/A</v>
      </c>
      <c r="K5354" s="193"/>
      <c r="L5354" s="194"/>
      <c r="M5354" s="195"/>
    </row>
    <row r="5355" spans="1:13" s="61" customFormat="1" customHeight="1">
      <c r="A5355"/>
      <c r="B5355"/>
      <c r="C5355"/>
      <c r="D5355"/>
      <c r="E5355"/>
      <c r="F5355" s="61"/>
      <c r="G5355" s="196" t="e">
        <f>VLOOKUP(D5355,sku归属!A:B,2,0)</f>
        <v>#N/A</v>
      </c>
      <c r="K5355" s="193"/>
      <c r="L5355" s="194"/>
      <c r="M5355" s="195"/>
    </row>
    <row r="5356" spans="1:13" s="61" customFormat="1" customHeight="1">
      <c r="A5356"/>
      <c r="B5356"/>
      <c r="C5356"/>
      <c r="D5356"/>
      <c r="E5356"/>
      <c r="F5356" s="61"/>
      <c r="G5356" s="196" t="e">
        <f>VLOOKUP(D5356,sku归属!A:B,2,0)</f>
        <v>#N/A</v>
      </c>
      <c r="K5356" s="193"/>
      <c r="L5356" s="194"/>
      <c r="M5356" s="195"/>
    </row>
    <row r="5357" spans="1:13" s="61" customFormat="1" customHeight="1">
      <c r="A5357"/>
      <c r="B5357"/>
      <c r="C5357"/>
      <c r="D5357"/>
      <c r="E5357"/>
      <c r="F5357" s="61"/>
      <c r="G5357" s="196" t="e">
        <f>VLOOKUP(D5357,sku归属!A:B,2,0)</f>
        <v>#N/A</v>
      </c>
      <c r="K5357" s="193"/>
      <c r="L5357" s="194"/>
      <c r="M5357" s="195"/>
    </row>
    <row r="5358" spans="1:13" s="61" customFormat="1" customHeight="1">
      <c r="A5358"/>
      <c r="B5358"/>
      <c r="C5358"/>
      <c r="D5358"/>
      <c r="E5358"/>
      <c r="F5358" s="61"/>
      <c r="G5358" s="196" t="e">
        <f>VLOOKUP(D5358,sku归属!A:B,2,0)</f>
        <v>#N/A</v>
      </c>
      <c r="K5358" s="193"/>
      <c r="L5358" s="194"/>
      <c r="M5358" s="195"/>
    </row>
    <row r="5359" spans="1:13" s="61" customFormat="1" customHeight="1">
      <c r="A5359"/>
      <c r="B5359"/>
      <c r="C5359"/>
      <c r="D5359"/>
      <c r="E5359"/>
      <c r="F5359" s="61"/>
      <c r="G5359" s="196" t="e">
        <f>VLOOKUP(D5359,sku归属!A:B,2,0)</f>
        <v>#N/A</v>
      </c>
      <c r="K5359" s="193"/>
      <c r="L5359" s="194"/>
      <c r="M5359" s="195"/>
    </row>
    <row r="5360" spans="1:13" s="61" customFormat="1" customHeight="1">
      <c r="A5360"/>
      <c r="B5360"/>
      <c r="C5360"/>
      <c r="D5360"/>
      <c r="E5360"/>
      <c r="F5360" s="61"/>
      <c r="G5360" s="196" t="e">
        <f>VLOOKUP(D5360,sku归属!A:B,2,0)</f>
        <v>#N/A</v>
      </c>
      <c r="K5360" s="193"/>
      <c r="L5360" s="194"/>
      <c r="M5360" s="195"/>
    </row>
    <row r="5361" spans="1:13" s="61" customFormat="1" customHeight="1">
      <c r="A5361"/>
      <c r="B5361"/>
      <c r="C5361"/>
      <c r="D5361"/>
      <c r="E5361"/>
      <c r="F5361" s="61"/>
      <c r="G5361" s="196" t="e">
        <f>VLOOKUP(D5361,sku归属!A:B,2,0)</f>
        <v>#N/A</v>
      </c>
      <c r="K5361" s="193"/>
      <c r="L5361" s="194"/>
      <c r="M5361" s="195"/>
    </row>
    <row r="5362" spans="1:13" s="61" customFormat="1" customHeight="1">
      <c r="A5362"/>
      <c r="B5362"/>
      <c r="C5362"/>
      <c r="D5362"/>
      <c r="E5362"/>
      <c r="F5362" s="61"/>
      <c r="G5362" s="196" t="e">
        <f>VLOOKUP(D5362,sku归属!A:B,2,0)</f>
        <v>#N/A</v>
      </c>
      <c r="K5362" s="193"/>
      <c r="L5362" s="194"/>
      <c r="M5362" s="195"/>
    </row>
    <row r="5363" spans="1:13" s="61" customFormat="1" customHeight="1">
      <c r="A5363"/>
      <c r="B5363"/>
      <c r="C5363"/>
      <c r="D5363"/>
      <c r="E5363"/>
      <c r="F5363" s="61"/>
      <c r="G5363" s="196" t="e">
        <f>VLOOKUP(D5363,sku归属!A:B,2,0)</f>
        <v>#N/A</v>
      </c>
      <c r="K5363" s="193"/>
      <c r="L5363" s="194"/>
      <c r="M5363" s="195"/>
    </row>
    <row r="5364" spans="1:13" s="61" customFormat="1" customHeight="1">
      <c r="A5364"/>
      <c r="B5364"/>
      <c r="C5364"/>
      <c r="D5364"/>
      <c r="E5364"/>
      <c r="F5364" s="61"/>
      <c r="G5364" s="196" t="e">
        <f>VLOOKUP(D5364,sku归属!A:B,2,0)</f>
        <v>#N/A</v>
      </c>
      <c r="K5364" s="193"/>
      <c r="L5364" s="194"/>
      <c r="M5364" s="195"/>
    </row>
    <row r="5365" spans="1:13" s="61" customFormat="1" customHeight="1">
      <c r="A5365"/>
      <c r="B5365"/>
      <c r="C5365"/>
      <c r="D5365"/>
      <c r="E5365"/>
      <c r="F5365" s="61"/>
      <c r="G5365" s="196" t="e">
        <f>VLOOKUP(D5365,sku归属!A:B,2,0)</f>
        <v>#N/A</v>
      </c>
      <c r="K5365" s="193"/>
      <c r="L5365" s="194"/>
      <c r="M5365" s="195"/>
    </row>
    <row r="5366" spans="1:13" s="61" customFormat="1" customHeight="1">
      <c r="A5366"/>
      <c r="B5366"/>
      <c r="C5366"/>
      <c r="D5366"/>
      <c r="E5366"/>
      <c r="F5366" s="61"/>
      <c r="G5366" s="196" t="e">
        <f>VLOOKUP(D5366,sku归属!A:B,2,0)</f>
        <v>#N/A</v>
      </c>
      <c r="K5366" s="193"/>
      <c r="L5366" s="194"/>
      <c r="M5366" s="195"/>
    </row>
    <row r="5367" spans="1:13" s="61" customFormat="1" customHeight="1">
      <c r="A5367"/>
      <c r="B5367"/>
      <c r="C5367"/>
      <c r="D5367"/>
      <c r="E5367"/>
      <c r="F5367" s="61"/>
      <c r="G5367" s="196" t="e">
        <f>VLOOKUP(D5367,sku归属!A:B,2,0)</f>
        <v>#N/A</v>
      </c>
      <c r="K5367" s="193"/>
      <c r="L5367" s="194"/>
      <c r="M5367" s="195"/>
    </row>
    <row r="5368" spans="1:13" s="61" customFormat="1" customHeight="1">
      <c r="A5368"/>
      <c r="B5368"/>
      <c r="C5368"/>
      <c r="D5368"/>
      <c r="E5368"/>
      <c r="F5368" s="61"/>
      <c r="G5368" s="196" t="e">
        <f>VLOOKUP(D5368,sku归属!A:B,2,0)</f>
        <v>#N/A</v>
      </c>
      <c r="K5368" s="193"/>
      <c r="L5368" s="194"/>
      <c r="M5368" s="195"/>
    </row>
    <row r="5369" spans="1:13" s="61" customFormat="1" customHeight="1">
      <c r="A5369"/>
      <c r="B5369"/>
      <c r="C5369"/>
      <c r="D5369"/>
      <c r="E5369"/>
      <c r="F5369" s="61"/>
      <c r="G5369" s="196" t="e">
        <f>VLOOKUP(D5369,sku归属!A:B,2,0)</f>
        <v>#N/A</v>
      </c>
      <c r="K5369" s="193"/>
      <c r="L5369" s="194"/>
      <c r="M5369" s="195"/>
    </row>
    <row r="5370" spans="1:13" s="61" customFormat="1" customHeight="1">
      <c r="A5370"/>
      <c r="B5370"/>
      <c r="C5370"/>
      <c r="D5370"/>
      <c r="E5370"/>
      <c r="F5370" s="61"/>
      <c r="G5370" s="196" t="e">
        <f>VLOOKUP(D5370,sku归属!A:B,2,0)</f>
        <v>#N/A</v>
      </c>
      <c r="K5370" s="193"/>
      <c r="L5370" s="194"/>
      <c r="M5370" s="195"/>
    </row>
    <row r="5371" spans="1:13" s="61" customFormat="1" customHeight="1">
      <c r="A5371"/>
      <c r="B5371"/>
      <c r="C5371"/>
      <c r="D5371"/>
      <c r="E5371"/>
      <c r="F5371" s="61"/>
      <c r="G5371" s="196" t="e">
        <f>VLOOKUP(D5371,sku归属!A:B,2,0)</f>
        <v>#N/A</v>
      </c>
      <c r="K5371" s="193"/>
      <c r="L5371" s="194"/>
      <c r="M5371" s="195"/>
    </row>
    <row r="5372" spans="1:13" s="61" customFormat="1" customHeight="1">
      <c r="A5372"/>
      <c r="B5372"/>
      <c r="C5372"/>
      <c r="D5372"/>
      <c r="E5372"/>
      <c r="F5372" s="61"/>
      <c r="G5372" s="196" t="e">
        <f>VLOOKUP(D5372,sku归属!A:B,2,0)</f>
        <v>#N/A</v>
      </c>
      <c r="K5372" s="193"/>
      <c r="L5372" s="194"/>
      <c r="M5372" s="195"/>
    </row>
    <row r="5373" spans="1:13" s="61" customFormat="1" customHeight="1">
      <c r="A5373"/>
      <c r="B5373"/>
      <c r="C5373"/>
      <c r="D5373"/>
      <c r="E5373"/>
      <c r="F5373" s="61"/>
      <c r="G5373" s="196" t="e">
        <f>VLOOKUP(D5373,sku归属!A:B,2,0)</f>
        <v>#N/A</v>
      </c>
      <c r="K5373" s="193"/>
      <c r="L5373" s="194"/>
      <c r="M5373" s="195"/>
    </row>
    <row r="5374" spans="1:13" s="61" customFormat="1" customHeight="1">
      <c r="A5374"/>
      <c r="B5374"/>
      <c r="C5374"/>
      <c r="D5374"/>
      <c r="E5374"/>
      <c r="F5374" s="61"/>
      <c r="G5374" s="196" t="e">
        <f>VLOOKUP(D5374,sku归属!A:B,2,0)</f>
        <v>#N/A</v>
      </c>
      <c r="K5374" s="193"/>
      <c r="L5374" s="194"/>
      <c r="M5374" s="195"/>
    </row>
    <row r="5375" spans="1:13" s="61" customFormat="1" customHeight="1">
      <c r="A5375"/>
      <c r="B5375"/>
      <c r="C5375"/>
      <c r="D5375"/>
      <c r="E5375"/>
      <c r="F5375" s="61"/>
      <c r="G5375" s="196" t="e">
        <f>VLOOKUP(D5375,sku归属!A:B,2,0)</f>
        <v>#N/A</v>
      </c>
      <c r="K5375" s="193"/>
      <c r="L5375" s="194"/>
      <c r="M5375" s="195"/>
    </row>
    <row r="5376" spans="1:13" s="61" customFormat="1" customHeight="1">
      <c r="A5376"/>
      <c r="B5376"/>
      <c r="C5376"/>
      <c r="D5376"/>
      <c r="E5376"/>
      <c r="F5376" s="61"/>
      <c r="G5376" s="196" t="e">
        <f>VLOOKUP(D5376,sku归属!A:B,2,0)</f>
        <v>#N/A</v>
      </c>
      <c r="K5376" s="193"/>
      <c r="L5376" s="194"/>
      <c r="M5376" s="195"/>
    </row>
    <row r="5377" spans="1:13" s="61" customFormat="1" customHeight="1">
      <c r="A5377"/>
      <c r="B5377"/>
      <c r="C5377"/>
      <c r="D5377"/>
      <c r="E5377"/>
      <c r="F5377" s="61"/>
      <c r="G5377" s="196" t="e">
        <f>VLOOKUP(D5377,sku归属!A:B,2,0)</f>
        <v>#N/A</v>
      </c>
      <c r="K5377" s="193"/>
      <c r="L5377" s="194"/>
      <c r="M5377" s="195"/>
    </row>
    <row r="5378" spans="1:13" s="61" customFormat="1" customHeight="1">
      <c r="A5378"/>
      <c r="B5378"/>
      <c r="C5378"/>
      <c r="D5378"/>
      <c r="E5378"/>
      <c r="F5378" s="61"/>
      <c r="G5378" s="196" t="e">
        <f>VLOOKUP(D5378,sku归属!A:B,2,0)</f>
        <v>#N/A</v>
      </c>
      <c r="K5378" s="193"/>
      <c r="L5378" s="194"/>
      <c r="M5378" s="195"/>
    </row>
    <row r="5379" spans="1:13" s="61" customFormat="1" customHeight="1">
      <c r="A5379"/>
      <c r="B5379"/>
      <c r="C5379"/>
      <c r="D5379"/>
      <c r="E5379"/>
      <c r="F5379" s="61"/>
      <c r="G5379" s="196" t="e">
        <f>VLOOKUP(D5379,sku归属!A:B,2,0)</f>
        <v>#N/A</v>
      </c>
      <c r="K5379" s="193"/>
      <c r="L5379" s="194"/>
      <c r="M5379" s="195"/>
    </row>
    <row r="5380" spans="1:13" s="61" customFormat="1" customHeight="1">
      <c r="A5380"/>
      <c r="B5380"/>
      <c r="C5380"/>
      <c r="D5380"/>
      <c r="E5380"/>
      <c r="F5380" s="61"/>
      <c r="G5380" s="196" t="e">
        <f>VLOOKUP(D5380,sku归属!A:B,2,0)</f>
        <v>#N/A</v>
      </c>
      <c r="K5380" s="193"/>
      <c r="L5380" s="194"/>
      <c r="M5380" s="195"/>
    </row>
    <row r="5381" spans="1:13" s="61" customFormat="1" customHeight="1">
      <c r="A5381"/>
      <c r="B5381"/>
      <c r="C5381"/>
      <c r="D5381"/>
      <c r="E5381"/>
      <c r="F5381" s="61"/>
      <c r="G5381" s="196" t="e">
        <f>VLOOKUP(D5381,sku归属!A:B,2,0)</f>
        <v>#N/A</v>
      </c>
      <c r="K5381" s="193"/>
      <c r="L5381" s="194"/>
      <c r="M5381" s="195"/>
    </row>
    <row r="5382" spans="1:13" s="61" customFormat="1" customHeight="1">
      <c r="A5382"/>
      <c r="B5382"/>
      <c r="C5382"/>
      <c r="D5382"/>
      <c r="E5382"/>
      <c r="F5382" s="61"/>
      <c r="G5382" s="196" t="e">
        <f>VLOOKUP(D5382,sku归属!A:B,2,0)</f>
        <v>#N/A</v>
      </c>
      <c r="K5382" s="193"/>
      <c r="L5382" s="194"/>
      <c r="M5382" s="195"/>
    </row>
    <row r="5383" spans="1:13" s="61" customFormat="1" customHeight="1">
      <c r="A5383"/>
      <c r="B5383"/>
      <c r="C5383"/>
      <c r="D5383"/>
      <c r="E5383"/>
      <c r="F5383" s="61"/>
      <c r="G5383" s="196" t="e">
        <f>VLOOKUP(D5383,sku归属!A:B,2,0)</f>
        <v>#N/A</v>
      </c>
      <c r="K5383" s="193"/>
      <c r="L5383" s="194"/>
      <c r="M5383" s="195"/>
    </row>
    <row r="5384" spans="1:13" s="61" customFormat="1" customHeight="1">
      <c r="A5384"/>
      <c r="B5384"/>
      <c r="C5384"/>
      <c r="D5384"/>
      <c r="E5384"/>
      <c r="F5384" s="61"/>
      <c r="G5384" s="196" t="e">
        <f>VLOOKUP(D5384,sku归属!A:B,2,0)</f>
        <v>#N/A</v>
      </c>
      <c r="K5384" s="193"/>
      <c r="L5384" s="194"/>
      <c r="M5384" s="195"/>
    </row>
    <row r="5385" spans="1:13" s="61" customFormat="1" customHeight="1">
      <c r="A5385"/>
      <c r="B5385"/>
      <c r="C5385"/>
      <c r="D5385"/>
      <c r="E5385"/>
      <c r="F5385" s="61"/>
      <c r="G5385" s="196" t="e">
        <f>VLOOKUP(D5385,sku归属!A:B,2,0)</f>
        <v>#N/A</v>
      </c>
      <c r="K5385" s="193"/>
      <c r="L5385" s="194"/>
      <c r="M5385" s="195"/>
    </row>
    <row r="5386" spans="1:13" s="61" customFormat="1" customHeight="1">
      <c r="A5386"/>
      <c r="B5386"/>
      <c r="C5386"/>
      <c r="D5386"/>
      <c r="E5386"/>
      <c r="F5386" s="61"/>
      <c r="G5386" s="196" t="e">
        <f>VLOOKUP(D5386,sku归属!A:B,2,0)</f>
        <v>#N/A</v>
      </c>
      <c r="K5386" s="193"/>
      <c r="L5386" s="194"/>
      <c r="M5386" s="195"/>
    </row>
    <row r="5387" spans="1:13" s="61" customFormat="1" customHeight="1">
      <c r="A5387"/>
      <c r="B5387"/>
      <c r="C5387"/>
      <c r="D5387"/>
      <c r="E5387"/>
      <c r="F5387" s="61"/>
      <c r="G5387" s="196" t="e">
        <f>VLOOKUP(D5387,sku归属!A:B,2,0)</f>
        <v>#N/A</v>
      </c>
      <c r="K5387" s="193"/>
      <c r="L5387" s="194"/>
      <c r="M5387" s="195"/>
    </row>
    <row r="5388" spans="1:13" s="61" customFormat="1" customHeight="1">
      <c r="A5388"/>
      <c r="B5388"/>
      <c r="C5388"/>
      <c r="D5388"/>
      <c r="E5388"/>
      <c r="F5388" s="61"/>
      <c r="G5388" s="196" t="e">
        <f>VLOOKUP(D5388,sku归属!A:B,2,0)</f>
        <v>#N/A</v>
      </c>
      <c r="K5388" s="193"/>
      <c r="L5388" s="194"/>
      <c r="M5388" s="195"/>
    </row>
    <row r="5389" spans="1:13" s="61" customFormat="1" customHeight="1">
      <c r="A5389"/>
      <c r="B5389"/>
      <c r="C5389"/>
      <c r="D5389"/>
      <c r="E5389"/>
      <c r="F5389" s="61"/>
      <c r="G5389" s="196" t="e">
        <f>VLOOKUP(D5389,sku归属!A:B,2,0)</f>
        <v>#N/A</v>
      </c>
      <c r="K5389" s="193"/>
      <c r="L5389" s="194"/>
      <c r="M5389" s="195"/>
    </row>
    <row r="5390" spans="1:13" s="61" customFormat="1" customHeight="1">
      <c r="A5390"/>
      <c r="B5390"/>
      <c r="C5390"/>
      <c r="D5390"/>
      <c r="E5390"/>
      <c r="F5390" s="61"/>
      <c r="G5390" s="196" t="e">
        <f>VLOOKUP(D5390,sku归属!A:B,2,0)</f>
        <v>#N/A</v>
      </c>
      <c r="K5390" s="193"/>
      <c r="L5390" s="194"/>
      <c r="M5390" s="195"/>
    </row>
    <row r="5391" spans="1:13" s="61" customFormat="1" customHeight="1">
      <c r="A5391"/>
      <c r="B5391"/>
      <c r="C5391"/>
      <c r="D5391"/>
      <c r="E5391"/>
      <c r="F5391" s="61"/>
      <c r="G5391" s="196" t="e">
        <f>VLOOKUP(D5391,sku归属!A:B,2,0)</f>
        <v>#N/A</v>
      </c>
      <c r="K5391" s="193"/>
      <c r="L5391" s="194"/>
      <c r="M5391" s="195"/>
    </row>
    <row r="5392" spans="1:13" s="61" customFormat="1" customHeight="1">
      <c r="A5392"/>
      <c r="B5392"/>
      <c r="C5392"/>
      <c r="D5392"/>
      <c r="E5392"/>
      <c r="F5392" s="61"/>
      <c r="G5392" s="196" t="e">
        <f>VLOOKUP(D5392,sku归属!A:B,2,0)</f>
        <v>#N/A</v>
      </c>
      <c r="K5392" s="193"/>
      <c r="L5392" s="194"/>
      <c r="M5392" s="195"/>
    </row>
    <row r="5393" spans="1:13" s="61" customFormat="1" customHeight="1">
      <c r="A5393"/>
      <c r="B5393"/>
      <c r="C5393"/>
      <c r="D5393"/>
      <c r="E5393"/>
      <c r="F5393" s="61"/>
      <c r="G5393" s="196" t="e">
        <f>VLOOKUP(D5393,sku归属!A:B,2,0)</f>
        <v>#N/A</v>
      </c>
      <c r="K5393" s="193"/>
      <c r="L5393" s="194"/>
      <c r="M5393" s="195"/>
    </row>
    <row r="5394" spans="1:13" s="61" customFormat="1" customHeight="1">
      <c r="A5394"/>
      <c r="B5394"/>
      <c r="C5394"/>
      <c r="D5394"/>
      <c r="E5394"/>
      <c r="F5394" s="61"/>
      <c r="G5394" s="196" t="e">
        <f>VLOOKUP(D5394,sku归属!A:B,2,0)</f>
        <v>#N/A</v>
      </c>
      <c r="K5394" s="193"/>
      <c r="L5394" s="194"/>
      <c r="M5394" s="195"/>
    </row>
    <row r="5395" spans="1:13" s="61" customFormat="1" customHeight="1">
      <c r="A5395"/>
      <c r="B5395"/>
      <c r="C5395"/>
      <c r="D5395"/>
      <c r="E5395"/>
      <c r="F5395" s="61"/>
      <c r="G5395" s="196" t="e">
        <f>VLOOKUP(D5395,sku归属!A:B,2,0)</f>
        <v>#N/A</v>
      </c>
      <c r="K5395" s="193"/>
      <c r="L5395" s="194"/>
      <c r="M5395" s="195"/>
    </row>
    <row r="5396" spans="1:13" s="61" customFormat="1" customHeight="1">
      <c r="A5396"/>
      <c r="B5396"/>
      <c r="C5396"/>
      <c r="D5396"/>
      <c r="E5396"/>
      <c r="F5396" s="61"/>
      <c r="G5396" s="196" t="e">
        <f>VLOOKUP(D5396,sku归属!A:B,2,0)</f>
        <v>#N/A</v>
      </c>
      <c r="K5396" s="193"/>
      <c r="L5396" s="194"/>
      <c r="M5396" s="195"/>
    </row>
    <row r="5397" spans="1:13" s="61" customFormat="1" customHeight="1">
      <c r="A5397"/>
      <c r="B5397"/>
      <c r="C5397"/>
      <c r="D5397"/>
      <c r="E5397"/>
      <c r="F5397" s="61"/>
      <c r="G5397" s="196" t="e">
        <f>VLOOKUP(D5397,sku归属!A:B,2,0)</f>
        <v>#N/A</v>
      </c>
      <c r="K5397" s="193"/>
      <c r="L5397" s="194"/>
      <c r="M5397" s="195"/>
    </row>
    <row r="5398" spans="1:13" s="61" customFormat="1" customHeight="1">
      <c r="A5398"/>
      <c r="B5398"/>
      <c r="C5398"/>
      <c r="D5398"/>
      <c r="E5398"/>
      <c r="F5398" s="61"/>
      <c r="G5398" s="196" t="e">
        <f>VLOOKUP(D5398,sku归属!A:B,2,0)</f>
        <v>#N/A</v>
      </c>
      <c r="K5398" s="193"/>
      <c r="L5398" s="194"/>
      <c r="M5398" s="195"/>
    </row>
    <row r="5399" spans="1:13" s="61" customFormat="1" customHeight="1">
      <c r="A5399"/>
      <c r="B5399"/>
      <c r="C5399"/>
      <c r="D5399"/>
      <c r="E5399"/>
      <c r="F5399" s="61"/>
      <c r="G5399" s="196" t="e">
        <f>VLOOKUP(D5399,sku归属!A:B,2,0)</f>
        <v>#N/A</v>
      </c>
      <c r="K5399" s="193"/>
      <c r="L5399" s="194"/>
      <c r="M5399" s="195"/>
    </row>
    <row r="5400" spans="1:13" s="61" customFormat="1" customHeight="1">
      <c r="A5400"/>
      <c r="B5400"/>
      <c r="C5400"/>
      <c r="D5400"/>
      <c r="E5400"/>
      <c r="F5400" s="61"/>
      <c r="G5400" s="196" t="e">
        <f>VLOOKUP(D5400,sku归属!A:B,2,0)</f>
        <v>#N/A</v>
      </c>
      <c r="K5400" s="193"/>
      <c r="L5400" s="194"/>
      <c r="M5400" s="195"/>
    </row>
    <row r="5401" spans="1:13" s="61" customFormat="1" customHeight="1">
      <c r="A5401"/>
      <c r="B5401"/>
      <c r="C5401"/>
      <c r="D5401"/>
      <c r="E5401"/>
      <c r="F5401" s="61"/>
      <c r="G5401" s="196" t="e">
        <f>VLOOKUP(D5401,sku归属!A:B,2,0)</f>
        <v>#N/A</v>
      </c>
      <c r="K5401" s="193"/>
      <c r="L5401" s="194"/>
      <c r="M5401" s="195"/>
    </row>
    <row r="5402" spans="1:13" s="61" customFormat="1" customHeight="1">
      <c r="A5402"/>
      <c r="B5402"/>
      <c r="C5402"/>
      <c r="D5402"/>
      <c r="E5402"/>
      <c r="F5402" s="61"/>
      <c r="G5402" s="196" t="e">
        <f>VLOOKUP(D5402,sku归属!A:B,2,0)</f>
        <v>#N/A</v>
      </c>
      <c r="K5402" s="193"/>
      <c r="L5402" s="194"/>
      <c r="M5402" s="195"/>
    </row>
    <row r="5403" spans="1:13" s="61" customFormat="1" customHeight="1">
      <c r="A5403"/>
      <c r="B5403"/>
      <c r="C5403"/>
      <c r="D5403"/>
      <c r="E5403"/>
      <c r="F5403" s="61"/>
      <c r="G5403" s="196" t="e">
        <f>VLOOKUP(D5403,sku归属!A:B,2,0)</f>
        <v>#N/A</v>
      </c>
      <c r="K5403" s="193"/>
      <c r="L5403" s="194"/>
      <c r="M5403" s="195"/>
    </row>
    <row r="5404" spans="1:13" s="61" customFormat="1" customHeight="1">
      <c r="A5404"/>
      <c r="B5404"/>
      <c r="C5404"/>
      <c r="D5404"/>
      <c r="E5404"/>
      <c r="F5404" s="61"/>
      <c r="G5404" s="196" t="e">
        <f>VLOOKUP(D5404,sku归属!A:B,2,0)</f>
        <v>#N/A</v>
      </c>
      <c r="K5404" s="193"/>
      <c r="L5404" s="194"/>
      <c r="M5404" s="195"/>
    </row>
    <row r="5405" spans="1:13" s="61" customFormat="1" customHeight="1">
      <c r="A5405"/>
      <c r="B5405"/>
      <c r="C5405"/>
      <c r="D5405"/>
      <c r="E5405"/>
      <c r="F5405" s="61"/>
      <c r="G5405" s="196" t="e">
        <f>VLOOKUP(D5405,sku归属!A:B,2,0)</f>
        <v>#N/A</v>
      </c>
      <c r="K5405" s="193"/>
      <c r="L5405" s="194"/>
      <c r="M5405" s="195"/>
    </row>
    <row r="5406" spans="1:13" s="61" customFormat="1" customHeight="1">
      <c r="A5406"/>
      <c r="B5406"/>
      <c r="C5406"/>
      <c r="D5406"/>
      <c r="E5406"/>
      <c r="F5406" s="61"/>
      <c r="G5406" s="196" t="e">
        <f>VLOOKUP(D5406,sku归属!A:B,2,0)</f>
        <v>#N/A</v>
      </c>
      <c r="K5406" s="193"/>
      <c r="L5406" s="194"/>
      <c r="M5406" s="195"/>
    </row>
    <row r="5407" spans="1:13" s="61" customFormat="1" customHeight="1">
      <c r="A5407"/>
      <c r="B5407"/>
      <c r="C5407"/>
      <c r="D5407"/>
      <c r="E5407"/>
      <c r="F5407" s="61"/>
      <c r="G5407" s="196" t="e">
        <f>VLOOKUP(D5407,sku归属!A:B,2,0)</f>
        <v>#N/A</v>
      </c>
      <c r="K5407" s="193"/>
      <c r="L5407" s="194"/>
      <c r="M5407" s="195"/>
    </row>
    <row r="5408" spans="1:13" s="61" customFormat="1" customHeight="1">
      <c r="A5408"/>
      <c r="B5408"/>
      <c r="C5408"/>
      <c r="D5408"/>
      <c r="E5408"/>
      <c r="F5408" s="61"/>
      <c r="G5408" s="196" t="e">
        <f>VLOOKUP(D5408,sku归属!A:B,2,0)</f>
        <v>#N/A</v>
      </c>
      <c r="K5408" s="193"/>
      <c r="L5408" s="194"/>
      <c r="M5408" s="195"/>
    </row>
    <row r="5409" spans="1:13" s="61" customFormat="1" customHeight="1">
      <c r="A5409"/>
      <c r="B5409"/>
      <c r="C5409"/>
      <c r="D5409"/>
      <c r="E5409"/>
      <c r="F5409" s="61"/>
      <c r="G5409" s="196" t="e">
        <f>VLOOKUP(D5409,sku归属!A:B,2,0)</f>
        <v>#N/A</v>
      </c>
      <c r="K5409" s="193"/>
      <c r="L5409" s="194"/>
      <c r="M5409" s="195"/>
    </row>
    <row r="5410" spans="1:13" s="61" customFormat="1" customHeight="1">
      <c r="A5410"/>
      <c r="B5410"/>
      <c r="C5410"/>
      <c r="D5410"/>
      <c r="E5410"/>
      <c r="F5410" s="61"/>
      <c r="G5410" s="196" t="e">
        <f>VLOOKUP(D5410,sku归属!A:B,2,0)</f>
        <v>#N/A</v>
      </c>
      <c r="K5410" s="193"/>
      <c r="L5410" s="194"/>
      <c r="M5410" s="195"/>
    </row>
    <row r="5411" spans="1:13" s="61" customFormat="1" customHeight="1">
      <c r="A5411"/>
      <c r="B5411"/>
      <c r="C5411"/>
      <c r="D5411"/>
      <c r="E5411"/>
      <c r="F5411" s="61"/>
      <c r="G5411" s="196" t="e">
        <f>VLOOKUP(D5411,sku归属!A:B,2,0)</f>
        <v>#N/A</v>
      </c>
      <c r="K5411" s="193"/>
      <c r="L5411" s="194"/>
      <c r="M5411" s="195"/>
    </row>
    <row r="5412" spans="1:13" s="61" customFormat="1" customHeight="1">
      <c r="A5412"/>
      <c r="B5412"/>
      <c r="C5412"/>
      <c r="D5412"/>
      <c r="E5412"/>
      <c r="F5412" s="61"/>
      <c r="G5412" s="196" t="e">
        <f>VLOOKUP(D5412,sku归属!A:B,2,0)</f>
        <v>#N/A</v>
      </c>
      <c r="K5412" s="193"/>
      <c r="L5412" s="194"/>
      <c r="M5412" s="195"/>
    </row>
    <row r="5413" spans="1:13" s="61" customFormat="1" customHeight="1">
      <c r="A5413"/>
      <c r="B5413"/>
      <c r="C5413"/>
      <c r="D5413"/>
      <c r="E5413"/>
      <c r="F5413" s="61"/>
      <c r="G5413" s="196" t="e">
        <f>VLOOKUP(D5413,sku归属!A:B,2,0)</f>
        <v>#N/A</v>
      </c>
      <c r="K5413" s="193"/>
      <c r="L5413" s="194"/>
      <c r="M5413" s="195"/>
    </row>
    <row r="5414" spans="1:13" s="61" customFormat="1" customHeight="1">
      <c r="A5414"/>
      <c r="B5414"/>
      <c r="C5414"/>
      <c r="D5414"/>
      <c r="E5414"/>
      <c r="F5414" s="61"/>
      <c r="G5414" s="196" t="e">
        <f>VLOOKUP(D5414,sku归属!A:B,2,0)</f>
        <v>#N/A</v>
      </c>
      <c r="K5414" s="193"/>
      <c r="L5414" s="194"/>
      <c r="M5414" s="195"/>
    </row>
    <row r="5415" spans="1:13" s="61" customFormat="1" customHeight="1">
      <c r="A5415"/>
      <c r="B5415"/>
      <c r="C5415"/>
      <c r="D5415"/>
      <c r="E5415"/>
      <c r="F5415" s="61"/>
      <c r="G5415" s="196" t="e">
        <f>VLOOKUP(D5415,sku归属!A:B,2,0)</f>
        <v>#N/A</v>
      </c>
      <c r="K5415" s="193"/>
      <c r="L5415" s="194"/>
      <c r="M5415" s="195"/>
    </row>
    <row r="5416" spans="1:13" s="61" customFormat="1" customHeight="1">
      <c r="A5416"/>
      <c r="B5416"/>
      <c r="C5416"/>
      <c r="D5416"/>
      <c r="E5416"/>
      <c r="F5416" s="61"/>
      <c r="G5416" s="196" t="e">
        <f>VLOOKUP(D5416,sku归属!A:B,2,0)</f>
        <v>#N/A</v>
      </c>
      <c r="K5416" s="193"/>
      <c r="L5416" s="194"/>
      <c r="M5416" s="195"/>
    </row>
    <row r="5417" spans="1:13" s="61" customFormat="1" customHeight="1">
      <c r="A5417"/>
      <c r="B5417"/>
      <c r="C5417"/>
      <c r="D5417"/>
      <c r="E5417"/>
      <c r="F5417" s="61"/>
      <c r="G5417" s="196" t="e">
        <f>VLOOKUP(D5417,sku归属!A:B,2,0)</f>
        <v>#N/A</v>
      </c>
      <c r="K5417" s="193"/>
      <c r="L5417" s="194"/>
      <c r="M5417" s="195"/>
    </row>
    <row r="5418" spans="1:13" s="61" customFormat="1" customHeight="1">
      <c r="A5418"/>
      <c r="B5418"/>
      <c r="C5418"/>
      <c r="D5418"/>
      <c r="E5418"/>
      <c r="F5418" s="61"/>
      <c r="G5418" s="196" t="e">
        <f>VLOOKUP(D5418,sku归属!A:B,2,0)</f>
        <v>#N/A</v>
      </c>
      <c r="K5418" s="193"/>
      <c r="L5418" s="194"/>
      <c r="M5418" s="195"/>
    </row>
    <row r="5419" spans="1:13" s="61" customFormat="1" customHeight="1">
      <c r="A5419"/>
      <c r="B5419"/>
      <c r="C5419"/>
      <c r="D5419"/>
      <c r="E5419"/>
      <c r="F5419" s="61"/>
      <c r="G5419" s="196" t="e">
        <f>VLOOKUP(D5419,sku归属!A:B,2,0)</f>
        <v>#N/A</v>
      </c>
      <c r="K5419" s="193"/>
      <c r="L5419" s="194"/>
      <c r="M5419" s="195"/>
    </row>
    <row r="5420" spans="1:13" s="61" customFormat="1" customHeight="1">
      <c r="A5420"/>
      <c r="B5420"/>
      <c r="C5420"/>
      <c r="D5420"/>
      <c r="E5420"/>
      <c r="F5420" s="61"/>
      <c r="G5420" s="196" t="e">
        <f>VLOOKUP(D5420,sku归属!A:B,2,0)</f>
        <v>#N/A</v>
      </c>
      <c r="K5420" s="193"/>
      <c r="L5420" s="194"/>
      <c r="M5420" s="195"/>
    </row>
    <row r="5421" spans="1:13" s="61" customFormat="1" customHeight="1">
      <c r="A5421"/>
      <c r="B5421"/>
      <c r="C5421"/>
      <c r="D5421"/>
      <c r="E5421"/>
      <c r="F5421" s="61"/>
      <c r="G5421" s="196" t="e">
        <f>VLOOKUP(D5421,sku归属!A:B,2,0)</f>
        <v>#N/A</v>
      </c>
      <c r="K5421" s="193"/>
      <c r="L5421" s="194"/>
      <c r="M5421" s="195"/>
    </row>
    <row r="5422" spans="1:13" s="61" customFormat="1" customHeight="1">
      <c r="A5422"/>
      <c r="B5422"/>
      <c r="C5422"/>
      <c r="D5422"/>
      <c r="E5422"/>
      <c r="F5422" s="61"/>
      <c r="G5422" s="196" t="e">
        <f>VLOOKUP(D5422,sku归属!A:B,2,0)</f>
        <v>#N/A</v>
      </c>
      <c r="K5422" s="193"/>
      <c r="L5422" s="194"/>
      <c r="M5422" s="195"/>
    </row>
    <row r="5423" spans="1:13" s="61" customFormat="1" customHeight="1">
      <c r="A5423"/>
      <c r="B5423"/>
      <c r="C5423"/>
      <c r="D5423"/>
      <c r="E5423"/>
      <c r="F5423" s="61"/>
      <c r="G5423" s="196" t="e">
        <f>VLOOKUP(D5423,sku归属!A:B,2,0)</f>
        <v>#N/A</v>
      </c>
      <c r="K5423" s="193"/>
      <c r="L5423" s="194"/>
      <c r="M5423" s="195"/>
    </row>
    <row r="5424" spans="1:13" s="61" customFormat="1" customHeight="1">
      <c r="A5424"/>
      <c r="B5424"/>
      <c r="C5424"/>
      <c r="D5424"/>
      <c r="E5424"/>
      <c r="F5424" s="61"/>
      <c r="G5424" s="196" t="e">
        <f>VLOOKUP(D5424,sku归属!A:B,2,0)</f>
        <v>#N/A</v>
      </c>
      <c r="K5424" s="193"/>
      <c r="L5424" s="194"/>
      <c r="M5424" s="195"/>
    </row>
    <row r="5425" spans="1:13" s="61" customFormat="1" customHeight="1">
      <c r="A5425"/>
      <c r="B5425"/>
      <c r="C5425"/>
      <c r="D5425"/>
      <c r="E5425"/>
      <c r="F5425" s="61"/>
      <c r="G5425" s="196" t="e">
        <f>VLOOKUP(D5425,sku归属!A:B,2,0)</f>
        <v>#N/A</v>
      </c>
      <c r="K5425" s="193"/>
      <c r="L5425" s="194"/>
      <c r="M5425" s="195"/>
    </row>
    <row r="5426" spans="1:13" s="61" customFormat="1" customHeight="1">
      <c r="A5426"/>
      <c r="B5426"/>
      <c r="C5426"/>
      <c r="D5426"/>
      <c r="E5426"/>
      <c r="F5426" s="61"/>
      <c r="G5426" s="196" t="e">
        <f>VLOOKUP(D5426,sku归属!A:B,2,0)</f>
        <v>#N/A</v>
      </c>
      <c r="K5426" s="193"/>
      <c r="L5426" s="194"/>
      <c r="M5426" s="195"/>
    </row>
    <row r="5427" spans="1:13" s="61" customFormat="1" customHeight="1">
      <c r="A5427"/>
      <c r="B5427"/>
      <c r="C5427"/>
      <c r="D5427"/>
      <c r="E5427"/>
      <c r="F5427" s="61"/>
      <c r="G5427" s="196" t="e">
        <f>VLOOKUP(D5427,sku归属!A:B,2,0)</f>
        <v>#N/A</v>
      </c>
      <c r="K5427" s="193"/>
      <c r="L5427" s="194"/>
      <c r="M5427" s="195"/>
    </row>
    <row r="5428" spans="1:13" s="61" customFormat="1" customHeight="1">
      <c r="A5428"/>
      <c r="B5428"/>
      <c r="C5428"/>
      <c r="D5428"/>
      <c r="E5428"/>
      <c r="F5428" s="61"/>
      <c r="G5428" s="196" t="e">
        <f>VLOOKUP(D5428,sku归属!A:B,2,0)</f>
        <v>#N/A</v>
      </c>
      <c r="K5428" s="193"/>
      <c r="L5428" s="194"/>
      <c r="M5428" s="195"/>
    </row>
    <row r="5429" spans="1:13" s="61" customFormat="1" customHeight="1">
      <c r="A5429"/>
      <c r="B5429"/>
      <c r="C5429"/>
      <c r="D5429"/>
      <c r="E5429"/>
      <c r="F5429" s="61"/>
      <c r="G5429" s="196" t="e">
        <f>VLOOKUP(D5429,sku归属!A:B,2,0)</f>
        <v>#N/A</v>
      </c>
      <c r="K5429" s="193"/>
      <c r="L5429" s="194"/>
      <c r="M5429" s="195"/>
    </row>
    <row r="5430" spans="1:13" s="61" customFormat="1" customHeight="1">
      <c r="A5430"/>
      <c r="B5430"/>
      <c r="C5430"/>
      <c r="D5430"/>
      <c r="E5430"/>
      <c r="F5430" s="61"/>
      <c r="G5430" s="196" t="e">
        <f>VLOOKUP(D5430,sku归属!A:B,2,0)</f>
        <v>#N/A</v>
      </c>
      <c r="K5430" s="193"/>
      <c r="L5430" s="194"/>
      <c r="M5430" s="195"/>
    </row>
    <row r="5431" spans="1:13" s="61" customFormat="1" customHeight="1">
      <c r="A5431"/>
      <c r="B5431"/>
      <c r="C5431"/>
      <c r="D5431"/>
      <c r="E5431"/>
      <c r="F5431" s="61"/>
      <c r="G5431" s="196" t="e">
        <f>VLOOKUP(D5431,sku归属!A:B,2,0)</f>
        <v>#N/A</v>
      </c>
      <c r="K5431" s="193"/>
      <c r="L5431" s="194"/>
      <c r="M5431" s="195"/>
    </row>
    <row r="5432" spans="1:13" s="61" customFormat="1" customHeight="1">
      <c r="A5432"/>
      <c r="B5432"/>
      <c r="C5432"/>
      <c r="D5432"/>
      <c r="E5432"/>
      <c r="F5432" s="61"/>
      <c r="G5432" s="196" t="e">
        <f>VLOOKUP(D5432,sku归属!A:B,2,0)</f>
        <v>#N/A</v>
      </c>
      <c r="K5432" s="193"/>
      <c r="L5432" s="194"/>
      <c r="M5432" s="195"/>
    </row>
    <row r="5433" spans="1:13" s="61" customFormat="1" customHeight="1">
      <c r="A5433"/>
      <c r="B5433"/>
      <c r="C5433"/>
      <c r="D5433"/>
      <c r="E5433"/>
      <c r="F5433" s="61"/>
      <c r="G5433" s="196" t="e">
        <f>VLOOKUP(D5433,sku归属!A:B,2,0)</f>
        <v>#N/A</v>
      </c>
      <c r="K5433" s="193"/>
      <c r="L5433" s="194"/>
      <c r="M5433" s="195"/>
    </row>
    <row r="5434" spans="1:13" s="61" customFormat="1" customHeight="1">
      <c r="A5434"/>
      <c r="B5434"/>
      <c r="C5434"/>
      <c r="D5434"/>
      <c r="E5434"/>
      <c r="F5434" s="61"/>
      <c r="G5434" s="196" t="e">
        <f>VLOOKUP(D5434,sku归属!A:B,2,0)</f>
        <v>#N/A</v>
      </c>
      <c r="K5434" s="193"/>
      <c r="L5434" s="194"/>
      <c r="M5434" s="195"/>
    </row>
    <row r="5435" spans="1:13" s="61" customFormat="1" customHeight="1">
      <c r="A5435"/>
      <c r="B5435"/>
      <c r="C5435"/>
      <c r="D5435"/>
      <c r="E5435"/>
      <c r="F5435" s="61"/>
      <c r="G5435" s="196" t="e">
        <f>VLOOKUP(D5435,sku归属!A:B,2,0)</f>
        <v>#N/A</v>
      </c>
      <c r="K5435" s="193"/>
      <c r="L5435" s="194"/>
      <c r="M5435" s="195"/>
    </row>
    <row r="5436" spans="1:13" s="61" customFormat="1" customHeight="1">
      <c r="A5436"/>
      <c r="B5436"/>
      <c r="C5436"/>
      <c r="D5436"/>
      <c r="E5436"/>
      <c r="F5436" s="61"/>
      <c r="G5436" s="196" t="e">
        <f>VLOOKUP(D5436,sku归属!A:B,2,0)</f>
        <v>#N/A</v>
      </c>
      <c r="K5436" s="193"/>
      <c r="L5436" s="194"/>
      <c r="M5436" s="195"/>
    </row>
    <row r="5437" spans="1:13" s="61" customFormat="1" customHeight="1">
      <c r="A5437"/>
      <c r="B5437"/>
      <c r="C5437"/>
      <c r="D5437"/>
      <c r="E5437"/>
      <c r="F5437" s="61"/>
      <c r="G5437" s="196" t="e">
        <f>VLOOKUP(D5437,sku归属!A:B,2,0)</f>
        <v>#N/A</v>
      </c>
      <c r="K5437" s="193"/>
      <c r="L5437" s="194"/>
      <c r="M5437" s="195"/>
    </row>
    <row r="5438" spans="1:13" s="61" customFormat="1" customHeight="1">
      <c r="A5438"/>
      <c r="B5438"/>
      <c r="C5438"/>
      <c r="D5438"/>
      <c r="E5438"/>
      <c r="F5438" s="61"/>
      <c r="G5438" s="196" t="e">
        <f>VLOOKUP(D5438,sku归属!A:B,2,0)</f>
        <v>#N/A</v>
      </c>
      <c r="K5438" s="193"/>
      <c r="L5438" s="194"/>
      <c r="M5438" s="195"/>
    </row>
    <row r="5439" spans="1:13" s="61" customFormat="1" customHeight="1">
      <c r="A5439"/>
      <c r="B5439"/>
      <c r="C5439"/>
      <c r="D5439"/>
      <c r="E5439"/>
      <c r="F5439" s="61"/>
      <c r="G5439" s="196" t="e">
        <f>VLOOKUP(D5439,sku归属!A:B,2,0)</f>
        <v>#N/A</v>
      </c>
      <c r="K5439" s="193"/>
      <c r="L5439" s="194"/>
      <c r="M5439" s="195"/>
    </row>
    <row r="5440" spans="1:13" s="61" customFormat="1" customHeight="1">
      <c r="A5440"/>
      <c r="B5440"/>
      <c r="C5440"/>
      <c r="D5440"/>
      <c r="E5440"/>
      <c r="F5440" s="61"/>
      <c r="G5440" s="196" t="e">
        <f>VLOOKUP(D5440,sku归属!A:B,2,0)</f>
        <v>#N/A</v>
      </c>
      <c r="K5440" s="193"/>
      <c r="L5440" s="194"/>
      <c r="M5440" s="195"/>
    </row>
    <row r="5441" spans="1:13" s="61" customFormat="1" customHeight="1">
      <c r="A5441"/>
      <c r="B5441"/>
      <c r="C5441"/>
      <c r="D5441"/>
      <c r="E5441"/>
      <c r="F5441" s="61"/>
      <c r="G5441" s="196" t="e">
        <f>VLOOKUP(D5441,sku归属!A:B,2,0)</f>
        <v>#N/A</v>
      </c>
      <c r="K5441" s="193"/>
      <c r="L5441" s="194"/>
      <c r="M5441" s="195"/>
    </row>
    <row r="5442" spans="1:13" s="61" customFormat="1" customHeight="1">
      <c r="A5442"/>
      <c r="B5442"/>
      <c r="C5442"/>
      <c r="D5442"/>
      <c r="E5442"/>
      <c r="F5442" s="61"/>
      <c r="G5442" s="196" t="e">
        <f>VLOOKUP(D5442,sku归属!A:B,2,0)</f>
        <v>#N/A</v>
      </c>
      <c r="K5442" s="193"/>
      <c r="L5442" s="194"/>
      <c r="M5442" s="195"/>
    </row>
    <row r="5443" spans="1:13" s="61" customFormat="1" customHeight="1">
      <c r="A5443"/>
      <c r="B5443"/>
      <c r="C5443"/>
      <c r="D5443"/>
      <c r="E5443"/>
      <c r="F5443" s="61"/>
      <c r="G5443" s="196" t="e">
        <f>VLOOKUP(D5443,sku归属!A:B,2,0)</f>
        <v>#N/A</v>
      </c>
      <c r="K5443" s="193"/>
      <c r="L5443" s="194"/>
      <c r="M5443" s="195"/>
    </row>
    <row r="5444" spans="1:13" s="61" customFormat="1" customHeight="1">
      <c r="A5444"/>
      <c r="B5444"/>
      <c r="C5444"/>
      <c r="D5444"/>
      <c r="E5444"/>
      <c r="F5444" s="61"/>
      <c r="G5444" s="196" t="e">
        <f>VLOOKUP(D5444,sku归属!A:B,2,0)</f>
        <v>#N/A</v>
      </c>
      <c r="K5444" s="193"/>
      <c r="L5444" s="194"/>
      <c r="M5444" s="195"/>
    </row>
    <row r="5445" spans="1:13" s="61" customFormat="1" customHeight="1">
      <c r="A5445"/>
      <c r="B5445"/>
      <c r="C5445"/>
      <c r="D5445"/>
      <c r="E5445"/>
      <c r="F5445" s="61"/>
      <c r="G5445" s="196" t="e">
        <f>VLOOKUP(D5445,sku归属!A:B,2,0)</f>
        <v>#N/A</v>
      </c>
      <c r="K5445" s="193"/>
      <c r="L5445" s="194"/>
      <c r="M5445" s="195"/>
    </row>
    <row r="5446" spans="1:13" s="61" customFormat="1" customHeight="1">
      <c r="A5446"/>
      <c r="B5446"/>
      <c r="C5446"/>
      <c r="D5446"/>
      <c r="E5446"/>
      <c r="F5446" s="61"/>
      <c r="G5446" s="196" t="e">
        <f>VLOOKUP(D5446,sku归属!A:B,2,0)</f>
        <v>#N/A</v>
      </c>
      <c r="K5446" s="193"/>
      <c r="L5446" s="194"/>
      <c r="M5446" s="195"/>
    </row>
    <row r="5447" spans="1:13" s="61" customFormat="1" customHeight="1">
      <c r="A5447"/>
      <c r="B5447"/>
      <c r="C5447"/>
      <c r="D5447"/>
      <c r="E5447"/>
      <c r="F5447" s="61"/>
      <c r="G5447" s="196" t="e">
        <f>VLOOKUP(D5447,sku归属!A:B,2,0)</f>
        <v>#N/A</v>
      </c>
      <c r="K5447" s="193"/>
      <c r="L5447" s="194"/>
      <c r="M5447" s="195"/>
    </row>
    <row r="5448" spans="1:13" s="61" customFormat="1" customHeight="1">
      <c r="A5448"/>
      <c r="B5448"/>
      <c r="C5448"/>
      <c r="D5448"/>
      <c r="E5448"/>
      <c r="F5448" s="61"/>
      <c r="G5448" s="196" t="e">
        <f>VLOOKUP(D5448,sku归属!A:B,2,0)</f>
        <v>#N/A</v>
      </c>
      <c r="K5448" s="193"/>
      <c r="L5448" s="194"/>
      <c r="M5448" s="195"/>
    </row>
    <row r="5449" spans="1:13" s="61" customFormat="1" customHeight="1">
      <c r="A5449"/>
      <c r="B5449"/>
      <c r="C5449"/>
      <c r="D5449"/>
      <c r="E5449"/>
      <c r="F5449" s="61"/>
      <c r="G5449" s="196" t="e">
        <f>VLOOKUP(D5449,sku归属!A:B,2,0)</f>
        <v>#N/A</v>
      </c>
      <c r="K5449" s="193"/>
      <c r="L5449" s="194"/>
      <c r="M5449" s="195"/>
    </row>
    <row r="5450" spans="1:13" s="61" customFormat="1" customHeight="1">
      <c r="A5450"/>
      <c r="B5450"/>
      <c r="C5450"/>
      <c r="D5450"/>
      <c r="E5450"/>
      <c r="F5450" s="61"/>
      <c r="G5450" s="196" t="e">
        <f>VLOOKUP(D5450,sku归属!A:B,2,0)</f>
        <v>#N/A</v>
      </c>
      <c r="K5450" s="193"/>
      <c r="L5450" s="194"/>
      <c r="M5450" s="195"/>
    </row>
    <row r="5451" spans="1:13" s="61" customFormat="1" customHeight="1">
      <c r="A5451"/>
      <c r="B5451"/>
      <c r="C5451"/>
      <c r="D5451"/>
      <c r="E5451"/>
      <c r="F5451" s="61"/>
      <c r="G5451" s="196" t="e">
        <f>VLOOKUP(D5451,sku归属!A:B,2,0)</f>
        <v>#N/A</v>
      </c>
      <c r="K5451" s="193"/>
      <c r="L5451" s="194"/>
      <c r="M5451" s="195"/>
    </row>
    <row r="5452" spans="1:13" s="61" customFormat="1" customHeight="1">
      <c r="A5452"/>
      <c r="B5452"/>
      <c r="C5452"/>
      <c r="D5452"/>
      <c r="E5452"/>
      <c r="F5452" s="61"/>
      <c r="G5452" s="196" t="e">
        <f>VLOOKUP(D5452,sku归属!A:B,2,0)</f>
        <v>#N/A</v>
      </c>
      <c r="K5452" s="193"/>
      <c r="L5452" s="194"/>
      <c r="M5452" s="195"/>
    </row>
    <row r="5453" spans="1:13" s="61" customFormat="1" customHeight="1">
      <c r="A5453"/>
      <c r="B5453"/>
      <c r="C5453"/>
      <c r="D5453"/>
      <c r="E5453"/>
      <c r="F5453" s="61"/>
      <c r="G5453" s="196" t="e">
        <f>VLOOKUP(D5453,sku归属!A:B,2,0)</f>
        <v>#N/A</v>
      </c>
      <c r="K5453" s="193"/>
      <c r="L5453" s="194"/>
      <c r="M5453" s="195"/>
    </row>
    <row r="5454" spans="1:13" s="61" customFormat="1" customHeight="1">
      <c r="A5454"/>
      <c r="B5454"/>
      <c r="C5454"/>
      <c r="D5454"/>
      <c r="E5454"/>
      <c r="F5454" s="61"/>
      <c r="G5454" s="196" t="e">
        <f>VLOOKUP(D5454,sku归属!A:B,2,0)</f>
        <v>#N/A</v>
      </c>
      <c r="K5454" s="193"/>
      <c r="L5454" s="194"/>
      <c r="M5454" s="195"/>
    </row>
    <row r="5455" spans="1:13" s="61" customFormat="1" customHeight="1">
      <c r="A5455"/>
      <c r="B5455"/>
      <c r="C5455"/>
      <c r="D5455"/>
      <c r="E5455"/>
      <c r="F5455" s="61"/>
      <c r="G5455" s="196" t="e">
        <f>VLOOKUP(D5455,sku归属!A:B,2,0)</f>
        <v>#N/A</v>
      </c>
      <c r="K5455" s="193"/>
      <c r="L5455" s="194"/>
      <c r="M5455" s="195"/>
    </row>
    <row r="5456" spans="1:13" s="61" customFormat="1" customHeight="1">
      <c r="A5456"/>
      <c r="B5456"/>
      <c r="C5456"/>
      <c r="D5456"/>
      <c r="E5456"/>
      <c r="F5456" s="61"/>
      <c r="G5456" s="196" t="e">
        <f>VLOOKUP(D5456,sku归属!A:B,2,0)</f>
        <v>#N/A</v>
      </c>
      <c r="K5456" s="193"/>
      <c r="L5456" s="194"/>
      <c r="M5456" s="195"/>
    </row>
    <row r="5457" spans="1:13" s="61" customFormat="1" customHeight="1">
      <c r="A5457"/>
      <c r="B5457"/>
      <c r="C5457"/>
      <c r="D5457"/>
      <c r="E5457"/>
      <c r="F5457" s="61"/>
      <c r="G5457" s="196" t="e">
        <f>VLOOKUP(D5457,sku归属!A:B,2,0)</f>
        <v>#N/A</v>
      </c>
      <c r="K5457" s="193"/>
      <c r="L5457" s="194"/>
      <c r="M5457" s="195"/>
    </row>
    <row r="5458" spans="1:13" s="61" customFormat="1" customHeight="1">
      <c r="A5458"/>
      <c r="B5458"/>
      <c r="C5458"/>
      <c r="D5458"/>
      <c r="E5458"/>
      <c r="F5458" s="61"/>
      <c r="G5458" s="196" t="e">
        <f>VLOOKUP(D5458,sku归属!A:B,2,0)</f>
        <v>#N/A</v>
      </c>
      <c r="K5458" s="193"/>
      <c r="L5458" s="194"/>
      <c r="M5458" s="195"/>
    </row>
    <row r="5459" spans="1:13" s="61" customFormat="1" customHeight="1">
      <c r="A5459"/>
      <c r="B5459"/>
      <c r="C5459"/>
      <c r="D5459"/>
      <c r="E5459"/>
      <c r="F5459" s="61"/>
      <c r="G5459" s="196" t="e">
        <f>VLOOKUP(D5459,sku归属!A:B,2,0)</f>
        <v>#N/A</v>
      </c>
      <c r="K5459" s="193"/>
      <c r="L5459" s="194"/>
      <c r="M5459" s="195"/>
    </row>
    <row r="5460" spans="1:13" s="61" customFormat="1" customHeight="1">
      <c r="A5460"/>
      <c r="B5460"/>
      <c r="C5460"/>
      <c r="D5460"/>
      <c r="E5460"/>
      <c r="F5460" s="61"/>
      <c r="G5460" s="196" t="e">
        <f>VLOOKUP(D5460,sku归属!A:B,2,0)</f>
        <v>#N/A</v>
      </c>
      <c r="K5460" s="193"/>
      <c r="L5460" s="194"/>
      <c r="M5460" s="195"/>
    </row>
    <row r="5461" spans="1:13" s="61" customFormat="1" customHeight="1">
      <c r="A5461"/>
      <c r="B5461"/>
      <c r="C5461"/>
      <c r="D5461"/>
      <c r="E5461"/>
      <c r="F5461" s="61"/>
      <c r="G5461" s="196" t="e">
        <f>VLOOKUP(D5461,sku归属!A:B,2,0)</f>
        <v>#N/A</v>
      </c>
      <c r="K5461" s="193"/>
      <c r="L5461" s="194"/>
      <c r="M5461" s="195"/>
    </row>
    <row r="5462" spans="1:13" s="61" customFormat="1" customHeight="1">
      <c r="A5462"/>
      <c r="B5462"/>
      <c r="C5462"/>
      <c r="D5462"/>
      <c r="E5462"/>
      <c r="F5462" s="61"/>
      <c r="G5462" s="196" t="e">
        <f>VLOOKUP(D5462,sku归属!A:B,2,0)</f>
        <v>#N/A</v>
      </c>
      <c r="K5462" s="193"/>
      <c r="L5462" s="194"/>
      <c r="M5462" s="195"/>
    </row>
    <row r="5463" spans="1:13" s="61" customFormat="1" customHeight="1">
      <c r="A5463"/>
      <c r="B5463"/>
      <c r="C5463"/>
      <c r="D5463"/>
      <c r="E5463"/>
      <c r="F5463" s="61"/>
      <c r="G5463" s="196" t="e">
        <f>VLOOKUP(D5463,sku归属!A:B,2,0)</f>
        <v>#N/A</v>
      </c>
      <c r="K5463" s="193"/>
      <c r="L5463" s="194"/>
      <c r="M5463" s="195"/>
    </row>
    <row r="5464" spans="1:13" s="61" customFormat="1" customHeight="1">
      <c r="A5464"/>
      <c r="B5464"/>
      <c r="C5464"/>
      <c r="D5464"/>
      <c r="E5464"/>
      <c r="F5464" s="61"/>
      <c r="G5464" s="196" t="e">
        <f>VLOOKUP(D5464,sku归属!A:B,2,0)</f>
        <v>#N/A</v>
      </c>
      <c r="K5464" s="193"/>
      <c r="L5464" s="194"/>
      <c r="M5464" s="195"/>
    </row>
    <row r="5465" spans="1:13" s="61" customFormat="1" customHeight="1">
      <c r="A5465"/>
      <c r="B5465"/>
      <c r="C5465"/>
      <c r="D5465"/>
      <c r="E5465"/>
      <c r="F5465" s="61"/>
      <c r="G5465" s="196" t="e">
        <f>VLOOKUP(D5465,sku归属!A:B,2,0)</f>
        <v>#N/A</v>
      </c>
      <c r="K5465" s="193"/>
      <c r="L5465" s="194"/>
      <c r="M5465" s="195"/>
    </row>
    <row r="5466" spans="1:13" s="61" customFormat="1" customHeight="1">
      <c r="A5466"/>
      <c r="B5466"/>
      <c r="C5466"/>
      <c r="D5466"/>
      <c r="E5466"/>
      <c r="F5466" s="61"/>
      <c r="G5466" s="196" t="e">
        <f>VLOOKUP(D5466,sku归属!A:B,2,0)</f>
        <v>#N/A</v>
      </c>
      <c r="K5466" s="193"/>
      <c r="L5466" s="194"/>
      <c r="M5466" s="195"/>
    </row>
    <row r="5467" spans="1:13" s="61" customFormat="1" customHeight="1">
      <c r="A5467"/>
      <c r="B5467"/>
      <c r="C5467"/>
      <c r="D5467"/>
      <c r="E5467"/>
      <c r="F5467" s="61"/>
      <c r="G5467" s="196" t="e">
        <f>VLOOKUP(D5467,sku归属!A:B,2,0)</f>
        <v>#N/A</v>
      </c>
      <c r="K5467" s="193"/>
      <c r="L5467" s="194"/>
      <c r="M5467" s="195"/>
    </row>
    <row r="5468" spans="1:13" s="61" customFormat="1" customHeight="1">
      <c r="A5468"/>
      <c r="B5468"/>
      <c r="C5468"/>
      <c r="D5468"/>
      <c r="E5468"/>
      <c r="F5468" s="61"/>
      <c r="G5468" s="196" t="e">
        <f>VLOOKUP(D5468,sku归属!A:B,2,0)</f>
        <v>#N/A</v>
      </c>
      <c r="K5468" s="193"/>
      <c r="L5468" s="194"/>
      <c r="M5468" s="195"/>
    </row>
    <row r="5469" spans="1:13" s="61" customFormat="1" customHeight="1">
      <c r="A5469"/>
      <c r="B5469"/>
      <c r="C5469"/>
      <c r="D5469"/>
      <c r="E5469"/>
      <c r="F5469" s="61"/>
      <c r="G5469" s="196" t="e">
        <f>VLOOKUP(D5469,sku归属!A:B,2,0)</f>
        <v>#N/A</v>
      </c>
      <c r="K5469" s="193"/>
      <c r="L5469" s="194"/>
      <c r="M5469" s="195"/>
    </row>
    <row r="5470" spans="1:13" s="61" customFormat="1" customHeight="1">
      <c r="A5470"/>
      <c r="B5470"/>
      <c r="C5470"/>
      <c r="D5470"/>
      <c r="E5470"/>
      <c r="F5470" s="61"/>
      <c r="G5470" s="196" t="e">
        <f>VLOOKUP(D5470,sku归属!A:B,2,0)</f>
        <v>#N/A</v>
      </c>
      <c r="K5470" s="193"/>
      <c r="L5470" s="194"/>
      <c r="M5470" s="195"/>
    </row>
    <row r="5471" spans="1:13" s="61" customFormat="1" customHeight="1">
      <c r="A5471"/>
      <c r="B5471"/>
      <c r="C5471"/>
      <c r="D5471"/>
      <c r="E5471"/>
      <c r="F5471" s="61"/>
      <c r="G5471" s="196" t="e">
        <f>VLOOKUP(D5471,sku归属!A:B,2,0)</f>
        <v>#N/A</v>
      </c>
      <c r="K5471" s="193"/>
      <c r="L5471" s="194"/>
      <c r="M5471" s="195"/>
    </row>
    <row r="5472" spans="1:13" s="61" customFormat="1" customHeight="1">
      <c r="A5472"/>
      <c r="B5472"/>
      <c r="C5472"/>
      <c r="D5472"/>
      <c r="E5472"/>
      <c r="F5472" s="61"/>
      <c r="G5472" s="196" t="e">
        <f>VLOOKUP(D5472,sku归属!A:B,2,0)</f>
        <v>#N/A</v>
      </c>
      <c r="K5472" s="193"/>
      <c r="L5472" s="194"/>
      <c r="M5472" s="195"/>
    </row>
    <row r="5473" spans="1:13" s="61" customFormat="1" customHeight="1">
      <c r="A5473"/>
      <c r="B5473"/>
      <c r="C5473"/>
      <c r="D5473"/>
      <c r="E5473"/>
      <c r="F5473" s="61"/>
      <c r="G5473" s="196" t="e">
        <f>VLOOKUP(D5473,sku归属!A:B,2,0)</f>
        <v>#N/A</v>
      </c>
      <c r="K5473" s="193"/>
      <c r="L5473" s="194"/>
      <c r="M5473" s="195"/>
    </row>
    <row r="5474" spans="1:13" s="61" customFormat="1" customHeight="1">
      <c r="A5474"/>
      <c r="B5474"/>
      <c r="C5474"/>
      <c r="D5474"/>
      <c r="E5474"/>
      <c r="F5474" s="61"/>
      <c r="G5474" s="196" t="e">
        <f>VLOOKUP(D5474,sku归属!A:B,2,0)</f>
        <v>#N/A</v>
      </c>
      <c r="K5474" s="193"/>
      <c r="L5474" s="194"/>
      <c r="M5474" s="195"/>
    </row>
    <row r="5475" spans="1:13" s="61" customFormat="1" customHeight="1">
      <c r="A5475"/>
      <c r="B5475"/>
      <c r="C5475"/>
      <c r="D5475"/>
      <c r="E5475"/>
      <c r="F5475" s="61"/>
      <c r="G5475" s="196" t="e">
        <f>VLOOKUP(D5475,sku归属!A:B,2,0)</f>
        <v>#N/A</v>
      </c>
      <c r="K5475" s="193"/>
      <c r="L5475" s="194"/>
      <c r="M5475" s="195"/>
    </row>
    <row r="5476" spans="1:13" s="61" customFormat="1" customHeight="1">
      <c r="A5476"/>
      <c r="B5476"/>
      <c r="C5476"/>
      <c r="D5476"/>
      <c r="E5476"/>
      <c r="F5476" s="61"/>
      <c r="G5476" s="196" t="e">
        <f>VLOOKUP(D5476,sku归属!A:B,2,0)</f>
        <v>#N/A</v>
      </c>
      <c r="K5476" s="193"/>
      <c r="L5476" s="194"/>
      <c r="M5476" s="195"/>
    </row>
    <row r="5477" spans="1:13" s="61" customFormat="1" customHeight="1">
      <c r="A5477"/>
      <c r="B5477"/>
      <c r="C5477"/>
      <c r="D5477"/>
      <c r="E5477"/>
      <c r="F5477" s="61"/>
      <c r="G5477" s="196" t="e">
        <f>VLOOKUP(D5477,sku归属!A:B,2,0)</f>
        <v>#N/A</v>
      </c>
      <c r="K5477" s="193"/>
      <c r="L5477" s="194"/>
      <c r="M5477" s="195"/>
    </row>
    <row r="5478" spans="1:13" s="61" customFormat="1" customHeight="1">
      <c r="A5478"/>
      <c r="B5478"/>
      <c r="C5478"/>
      <c r="D5478"/>
      <c r="E5478"/>
      <c r="F5478" s="61"/>
      <c r="G5478" s="196" t="e">
        <f>VLOOKUP(D5478,sku归属!A:B,2,0)</f>
        <v>#N/A</v>
      </c>
      <c r="K5478" s="193"/>
      <c r="L5478" s="194"/>
      <c r="M5478" s="195"/>
    </row>
    <row r="5479" spans="1:13" s="61" customFormat="1" customHeight="1">
      <c r="A5479"/>
      <c r="B5479"/>
      <c r="C5479"/>
      <c r="D5479"/>
      <c r="E5479"/>
      <c r="F5479" s="61"/>
      <c r="G5479" s="196" t="e">
        <f>VLOOKUP(D5479,sku归属!A:B,2,0)</f>
        <v>#N/A</v>
      </c>
      <c r="K5479" s="193"/>
      <c r="L5479" s="194"/>
      <c r="M5479" s="195"/>
    </row>
    <row r="5480" spans="1:13" s="61" customFormat="1" customHeight="1">
      <c r="A5480"/>
      <c r="B5480"/>
      <c r="C5480"/>
      <c r="D5480"/>
      <c r="E5480"/>
      <c r="F5480" s="61"/>
      <c r="G5480" s="196" t="e">
        <f>VLOOKUP(D5480,sku归属!A:B,2,0)</f>
        <v>#N/A</v>
      </c>
      <c r="K5480" s="193"/>
      <c r="L5480" s="194"/>
      <c r="M5480" s="195"/>
    </row>
    <row r="5481" spans="1:13" s="61" customFormat="1" customHeight="1">
      <c r="A5481"/>
      <c r="B5481"/>
      <c r="C5481"/>
      <c r="D5481"/>
      <c r="E5481"/>
      <c r="F5481" s="61"/>
      <c r="G5481" s="196" t="e">
        <f>VLOOKUP(D5481,sku归属!A:B,2,0)</f>
        <v>#N/A</v>
      </c>
      <c r="K5481" s="193"/>
      <c r="L5481" s="194"/>
      <c r="M5481" s="195"/>
    </row>
    <row r="5482" spans="1:13" s="61" customFormat="1" customHeight="1">
      <c r="A5482"/>
      <c r="B5482"/>
      <c r="C5482"/>
      <c r="D5482"/>
      <c r="E5482"/>
      <c r="F5482" s="61"/>
      <c r="G5482" s="196" t="e">
        <f>VLOOKUP(D5482,sku归属!A:B,2,0)</f>
        <v>#N/A</v>
      </c>
      <c r="K5482" s="193"/>
      <c r="L5482" s="194"/>
      <c r="M5482" s="195"/>
    </row>
    <row r="5483" spans="1:13" s="61" customFormat="1" customHeight="1">
      <c r="A5483"/>
      <c r="B5483"/>
      <c r="C5483"/>
      <c r="D5483"/>
      <c r="E5483"/>
      <c r="F5483" s="61"/>
      <c r="G5483" s="196" t="e">
        <f>VLOOKUP(D5483,sku归属!A:B,2,0)</f>
        <v>#N/A</v>
      </c>
      <c r="K5483" s="193"/>
      <c r="L5483" s="194"/>
      <c r="M5483" s="195"/>
    </row>
    <row r="5484" spans="1:13" s="61" customFormat="1" customHeight="1">
      <c r="A5484"/>
      <c r="B5484"/>
      <c r="C5484"/>
      <c r="D5484"/>
      <c r="E5484"/>
      <c r="F5484" s="61"/>
      <c r="G5484" s="196" t="e">
        <f>VLOOKUP(D5484,sku归属!A:B,2,0)</f>
        <v>#N/A</v>
      </c>
      <c r="K5484" s="193"/>
      <c r="L5484" s="194"/>
      <c r="M5484" s="195"/>
    </row>
    <row r="5485" spans="1:13" s="61" customFormat="1" customHeight="1">
      <c r="A5485"/>
      <c r="B5485"/>
      <c r="C5485"/>
      <c r="D5485"/>
      <c r="E5485"/>
      <c r="F5485" s="61"/>
      <c r="G5485" s="196" t="e">
        <f>VLOOKUP(D5485,sku归属!A:B,2,0)</f>
        <v>#N/A</v>
      </c>
      <c r="K5485" s="193"/>
      <c r="L5485" s="194"/>
      <c r="M5485" s="195"/>
    </row>
    <row r="5486" spans="1:13" s="61" customFormat="1" customHeight="1">
      <c r="A5486"/>
      <c r="B5486"/>
      <c r="C5486"/>
      <c r="D5486"/>
      <c r="E5486"/>
      <c r="F5486" s="61"/>
      <c r="G5486" s="196" t="e">
        <f>VLOOKUP(D5486,sku归属!A:B,2,0)</f>
        <v>#N/A</v>
      </c>
      <c r="K5486" s="193"/>
      <c r="L5486" s="194"/>
      <c r="M5486" s="195"/>
    </row>
    <row r="5487" spans="1:13" s="61" customFormat="1" customHeight="1">
      <c r="A5487"/>
      <c r="B5487"/>
      <c r="C5487"/>
      <c r="D5487"/>
      <c r="E5487"/>
      <c r="F5487" s="61"/>
      <c r="G5487" s="196" t="e">
        <f>VLOOKUP(D5487,sku归属!A:B,2,0)</f>
        <v>#N/A</v>
      </c>
      <c r="K5487" s="193"/>
      <c r="L5487" s="194"/>
      <c r="M5487" s="195"/>
    </row>
    <row r="5488" spans="1:13" s="61" customFormat="1" customHeight="1">
      <c r="A5488"/>
      <c r="B5488"/>
      <c r="C5488"/>
      <c r="D5488"/>
      <c r="E5488"/>
      <c r="F5488" s="61"/>
      <c r="G5488" s="196" t="e">
        <f>VLOOKUP(D5488,sku归属!A:B,2,0)</f>
        <v>#N/A</v>
      </c>
      <c r="K5488" s="193"/>
      <c r="L5488" s="194"/>
      <c r="M5488" s="195"/>
    </row>
    <row r="5489" spans="1:13" s="61" customFormat="1" customHeight="1">
      <c r="A5489"/>
      <c r="B5489"/>
      <c r="C5489"/>
      <c r="D5489"/>
      <c r="E5489"/>
      <c r="F5489" s="61"/>
      <c r="G5489" s="196" t="e">
        <f>VLOOKUP(D5489,sku归属!A:B,2,0)</f>
        <v>#N/A</v>
      </c>
      <c r="K5489" s="193"/>
      <c r="L5489" s="194"/>
      <c r="M5489" s="195"/>
    </row>
    <row r="5490" spans="1:13" s="61" customFormat="1" customHeight="1">
      <c r="A5490"/>
      <c r="B5490"/>
      <c r="C5490"/>
      <c r="D5490"/>
      <c r="E5490"/>
      <c r="F5490" s="61"/>
      <c r="G5490" s="196" t="e">
        <f>VLOOKUP(D5490,sku归属!A:B,2,0)</f>
        <v>#N/A</v>
      </c>
      <c r="K5490" s="193"/>
      <c r="L5490" s="194"/>
      <c r="M5490" s="195"/>
    </row>
    <row r="5491" spans="1:13" s="61" customFormat="1" customHeight="1">
      <c r="A5491"/>
      <c r="B5491"/>
      <c r="C5491"/>
      <c r="D5491"/>
      <c r="E5491"/>
      <c r="F5491" s="61"/>
      <c r="G5491" s="196" t="e">
        <f>VLOOKUP(D5491,sku归属!A:B,2,0)</f>
        <v>#N/A</v>
      </c>
      <c r="K5491" s="193"/>
      <c r="L5491" s="194"/>
      <c r="M5491" s="195"/>
    </row>
    <row r="5492" spans="1:13" s="61" customFormat="1" customHeight="1">
      <c r="A5492"/>
      <c r="B5492"/>
      <c r="C5492"/>
      <c r="D5492"/>
      <c r="E5492"/>
      <c r="F5492" s="61"/>
      <c r="G5492" s="196" t="e">
        <f>VLOOKUP(D5492,sku归属!A:B,2,0)</f>
        <v>#N/A</v>
      </c>
      <c r="K5492" s="193"/>
      <c r="L5492" s="194"/>
      <c r="M5492" s="195"/>
    </row>
    <row r="5493" spans="1:13" s="61" customFormat="1" customHeight="1">
      <c r="A5493"/>
      <c r="B5493"/>
      <c r="C5493"/>
      <c r="D5493"/>
      <c r="E5493"/>
      <c r="F5493" s="61"/>
      <c r="G5493" s="196" t="e">
        <f>VLOOKUP(D5493,sku归属!A:B,2,0)</f>
        <v>#N/A</v>
      </c>
      <c r="K5493" s="193"/>
      <c r="L5493" s="194"/>
      <c r="M5493" s="195"/>
    </row>
    <row r="5494" spans="1:13" s="61" customFormat="1" customHeight="1">
      <c r="A5494"/>
      <c r="B5494"/>
      <c r="C5494"/>
      <c r="D5494"/>
      <c r="E5494"/>
      <c r="F5494" s="61"/>
      <c r="G5494" s="196" t="e">
        <f>VLOOKUP(D5494,sku归属!A:B,2,0)</f>
        <v>#N/A</v>
      </c>
      <c r="K5494" s="193"/>
      <c r="L5494" s="194"/>
      <c r="M5494" s="195"/>
    </row>
    <row r="5495" spans="1:13" s="61" customFormat="1" customHeight="1">
      <c r="A5495"/>
      <c r="B5495"/>
      <c r="C5495"/>
      <c r="D5495"/>
      <c r="E5495"/>
      <c r="F5495" s="61"/>
      <c r="G5495" s="196" t="e">
        <f>VLOOKUP(D5495,sku归属!A:B,2,0)</f>
        <v>#N/A</v>
      </c>
      <c r="K5495" s="193"/>
      <c r="L5495" s="194"/>
      <c r="M5495" s="195"/>
    </row>
    <row r="5496" spans="1:13" s="61" customFormat="1" customHeight="1">
      <c r="A5496"/>
      <c r="B5496"/>
      <c r="C5496"/>
      <c r="D5496"/>
      <c r="E5496"/>
      <c r="F5496" s="61"/>
      <c r="G5496" s="196" t="e">
        <f>VLOOKUP(D5496,sku归属!A:B,2,0)</f>
        <v>#N/A</v>
      </c>
      <c r="K5496" s="193"/>
      <c r="L5496" s="194"/>
      <c r="M5496" s="195"/>
    </row>
    <row r="5497" spans="1:13" s="61" customFormat="1" customHeight="1">
      <c r="A5497"/>
      <c r="B5497"/>
      <c r="C5497"/>
      <c r="D5497"/>
      <c r="E5497"/>
      <c r="F5497" s="61"/>
      <c r="G5497" s="196" t="e">
        <f>VLOOKUP(D5497,sku归属!A:B,2,0)</f>
        <v>#N/A</v>
      </c>
      <c r="K5497" s="193"/>
      <c r="L5497" s="194"/>
      <c r="M5497" s="195"/>
    </row>
    <row r="5498" spans="1:13" s="61" customFormat="1" customHeight="1">
      <c r="A5498"/>
      <c r="B5498"/>
      <c r="C5498"/>
      <c r="D5498"/>
      <c r="E5498"/>
      <c r="F5498" s="61"/>
      <c r="G5498" s="196" t="e">
        <f>VLOOKUP(D5498,sku归属!A:B,2,0)</f>
        <v>#N/A</v>
      </c>
      <c r="K5498" s="193"/>
      <c r="L5498" s="194"/>
      <c r="M5498" s="195"/>
    </row>
    <row r="5499" spans="1:13" s="61" customFormat="1" customHeight="1">
      <c r="A5499"/>
      <c r="B5499"/>
      <c r="C5499"/>
      <c r="D5499"/>
      <c r="E5499"/>
      <c r="F5499" s="61"/>
      <c r="G5499" s="196" t="e">
        <f>VLOOKUP(D5499,sku归属!A:B,2,0)</f>
        <v>#N/A</v>
      </c>
      <c r="K5499" s="193"/>
      <c r="L5499" s="194"/>
      <c r="M5499" s="195"/>
    </row>
    <row r="5500" spans="1:13" s="61" customFormat="1" customHeight="1">
      <c r="A5500"/>
      <c r="B5500"/>
      <c r="C5500"/>
      <c r="D5500"/>
      <c r="E5500"/>
      <c r="F5500" s="61"/>
      <c r="G5500" s="196" t="e">
        <f>VLOOKUP(D5500,sku归属!A:B,2,0)</f>
        <v>#N/A</v>
      </c>
      <c r="K5500" s="193"/>
      <c r="L5500" s="194"/>
      <c r="M5500" s="195"/>
    </row>
    <row r="5501" spans="1:13" s="61" customFormat="1" customHeight="1">
      <c r="A5501"/>
      <c r="B5501"/>
      <c r="C5501"/>
      <c r="D5501"/>
      <c r="E5501"/>
      <c r="F5501" s="61"/>
      <c r="G5501" s="196" t="e">
        <f>VLOOKUP(D5501,sku归属!A:B,2,0)</f>
        <v>#N/A</v>
      </c>
      <c r="K5501" s="193"/>
      <c r="L5501" s="194"/>
      <c r="M5501" s="195"/>
    </row>
    <row r="5502" spans="1:13" s="61" customFormat="1" customHeight="1">
      <c r="A5502"/>
      <c r="B5502"/>
      <c r="C5502"/>
      <c r="D5502"/>
      <c r="E5502"/>
      <c r="F5502" s="61"/>
      <c r="G5502" s="196" t="e">
        <f>VLOOKUP(D5502,sku归属!A:B,2,0)</f>
        <v>#N/A</v>
      </c>
      <c r="K5502" s="193"/>
      <c r="L5502" s="194"/>
      <c r="M5502" s="195"/>
    </row>
    <row r="5503" spans="1:13" s="61" customFormat="1" customHeight="1">
      <c r="A5503"/>
      <c r="B5503"/>
      <c r="C5503"/>
      <c r="D5503"/>
      <c r="E5503"/>
      <c r="F5503" s="61"/>
      <c r="G5503" s="196" t="e">
        <f>VLOOKUP(D5503,sku归属!A:B,2,0)</f>
        <v>#N/A</v>
      </c>
      <c r="K5503" s="193"/>
      <c r="L5503" s="194"/>
      <c r="M5503" s="195"/>
    </row>
    <row r="5504" spans="1:13" s="61" customFormat="1" customHeight="1">
      <c r="A5504"/>
      <c r="B5504"/>
      <c r="C5504"/>
      <c r="D5504"/>
      <c r="E5504"/>
      <c r="F5504" s="61"/>
      <c r="G5504" s="196" t="e">
        <f>VLOOKUP(D5504,sku归属!A:B,2,0)</f>
        <v>#N/A</v>
      </c>
      <c r="K5504" s="193"/>
      <c r="L5504" s="194"/>
      <c r="M5504" s="195"/>
    </row>
    <row r="5505" spans="1:13" s="61" customFormat="1" customHeight="1">
      <c r="A5505"/>
      <c r="B5505"/>
      <c r="C5505"/>
      <c r="D5505"/>
      <c r="E5505"/>
      <c r="F5505" s="61"/>
      <c r="G5505" s="196" t="e">
        <f>VLOOKUP(D5505,sku归属!A:B,2,0)</f>
        <v>#N/A</v>
      </c>
      <c r="K5505" s="193"/>
      <c r="L5505" s="194"/>
      <c r="M5505" s="195"/>
    </row>
    <row r="5506" spans="1:13" s="61" customFormat="1" customHeight="1">
      <c r="A5506"/>
      <c r="B5506"/>
      <c r="C5506"/>
      <c r="D5506"/>
      <c r="E5506"/>
      <c r="F5506" s="61"/>
      <c r="G5506" s="196" t="e">
        <f>VLOOKUP(D5506,sku归属!A:B,2,0)</f>
        <v>#N/A</v>
      </c>
      <c r="K5506" s="193"/>
      <c r="L5506" s="194"/>
      <c r="M5506" s="195"/>
    </row>
    <row r="5507" spans="1:13" s="61" customFormat="1" customHeight="1">
      <c r="A5507"/>
      <c r="B5507"/>
      <c r="C5507"/>
      <c r="D5507"/>
      <c r="E5507"/>
      <c r="F5507" s="61"/>
      <c r="G5507" s="196" t="e">
        <f>VLOOKUP(D5507,sku归属!A:B,2,0)</f>
        <v>#N/A</v>
      </c>
      <c r="K5507" s="193"/>
      <c r="L5507" s="194"/>
      <c r="M5507" s="195"/>
    </row>
    <row r="5508" spans="1:13" s="61" customFormat="1" customHeight="1">
      <c r="A5508"/>
      <c r="B5508"/>
      <c r="C5508"/>
      <c r="D5508"/>
      <c r="E5508"/>
      <c r="F5508" s="61"/>
      <c r="G5508" s="196" t="e">
        <f>VLOOKUP(D5508,sku归属!A:B,2,0)</f>
        <v>#N/A</v>
      </c>
      <c r="K5508" s="193"/>
      <c r="L5508" s="194"/>
      <c r="M5508" s="195"/>
    </row>
    <row r="5509" spans="1:13" s="61" customFormat="1" customHeight="1">
      <c r="A5509"/>
      <c r="B5509"/>
      <c r="C5509"/>
      <c r="D5509"/>
      <c r="E5509"/>
      <c r="F5509" s="61"/>
      <c r="G5509" s="196" t="e">
        <f>VLOOKUP(D5509,sku归属!A:B,2,0)</f>
        <v>#N/A</v>
      </c>
      <c r="K5509" s="193"/>
      <c r="L5509" s="194"/>
      <c r="M5509" s="195"/>
    </row>
    <row r="5510" spans="1:13" s="61" customFormat="1" customHeight="1">
      <c r="A5510"/>
      <c r="B5510"/>
      <c r="C5510"/>
      <c r="D5510"/>
      <c r="E5510"/>
      <c r="F5510" s="61"/>
      <c r="G5510" s="196" t="e">
        <f>VLOOKUP(D5510,sku归属!A:B,2,0)</f>
        <v>#N/A</v>
      </c>
      <c r="K5510" s="193"/>
      <c r="L5510" s="194"/>
      <c r="M5510" s="195"/>
    </row>
    <row r="5511" spans="1:13" s="61" customFormat="1" customHeight="1">
      <c r="A5511"/>
      <c r="B5511"/>
      <c r="C5511"/>
      <c r="D5511"/>
      <c r="E5511"/>
      <c r="F5511" s="61"/>
      <c r="G5511" s="196" t="e">
        <f>VLOOKUP(D5511,sku归属!A:B,2,0)</f>
        <v>#N/A</v>
      </c>
      <c r="K5511" s="193"/>
      <c r="L5511" s="194"/>
      <c r="M5511" s="195"/>
    </row>
    <row r="5512" spans="1:13" s="61" customFormat="1" customHeight="1">
      <c r="A5512"/>
      <c r="B5512"/>
      <c r="C5512"/>
      <c r="D5512"/>
      <c r="E5512"/>
      <c r="F5512" s="61"/>
      <c r="G5512" s="196" t="e">
        <f>VLOOKUP(D5512,sku归属!A:B,2,0)</f>
        <v>#N/A</v>
      </c>
      <c r="K5512" s="193"/>
      <c r="L5512" s="194"/>
      <c r="M5512" s="195"/>
    </row>
    <row r="5513" spans="1:13" s="61" customFormat="1" customHeight="1">
      <c r="A5513"/>
      <c r="B5513"/>
      <c r="C5513"/>
      <c r="D5513"/>
      <c r="E5513"/>
      <c r="F5513" s="61"/>
      <c r="G5513" s="196" t="e">
        <f>VLOOKUP(D5513,sku归属!A:B,2,0)</f>
        <v>#N/A</v>
      </c>
      <c r="K5513" s="193"/>
      <c r="L5513" s="194"/>
      <c r="M5513" s="195"/>
    </row>
    <row r="5514" spans="1:13" s="61" customFormat="1" customHeight="1">
      <c r="A5514"/>
      <c r="B5514"/>
      <c r="C5514"/>
      <c r="D5514"/>
      <c r="E5514"/>
      <c r="F5514" s="61"/>
      <c r="G5514" s="196" t="e">
        <f>VLOOKUP(D5514,sku归属!A:B,2,0)</f>
        <v>#N/A</v>
      </c>
      <c r="K5514" s="193"/>
      <c r="L5514" s="194"/>
      <c r="M5514" s="195"/>
    </row>
    <row r="5515" spans="1:13" s="61" customFormat="1" customHeight="1">
      <c r="A5515"/>
      <c r="B5515"/>
      <c r="C5515"/>
      <c r="D5515"/>
      <c r="E5515"/>
      <c r="F5515" s="61"/>
      <c r="G5515" s="196" t="e">
        <f>VLOOKUP(D5515,sku归属!A:B,2,0)</f>
        <v>#N/A</v>
      </c>
      <c r="K5515" s="193"/>
      <c r="L5515" s="194"/>
      <c r="M5515" s="195"/>
    </row>
    <row r="5516" spans="1:13" s="61" customFormat="1" customHeight="1">
      <c r="A5516"/>
      <c r="B5516"/>
      <c r="C5516"/>
      <c r="D5516"/>
      <c r="E5516"/>
      <c r="F5516" s="61"/>
      <c r="G5516" s="196" t="e">
        <f>VLOOKUP(D5516,sku归属!A:B,2,0)</f>
        <v>#N/A</v>
      </c>
      <c r="K5516" s="193"/>
      <c r="L5516" s="194"/>
      <c r="M5516" s="195"/>
    </row>
    <row r="5517" spans="1:13" s="61" customFormat="1" customHeight="1">
      <c r="A5517"/>
      <c r="B5517"/>
      <c r="C5517"/>
      <c r="D5517"/>
      <c r="E5517"/>
      <c r="F5517" s="61"/>
      <c r="G5517" s="196" t="e">
        <f>VLOOKUP(D5517,sku归属!A:B,2,0)</f>
        <v>#N/A</v>
      </c>
      <c r="K5517" s="193"/>
      <c r="L5517" s="194"/>
      <c r="M5517" s="195"/>
    </row>
    <row r="5518" spans="1:13" s="61" customFormat="1" customHeight="1">
      <c r="A5518"/>
      <c r="B5518"/>
      <c r="C5518"/>
      <c r="D5518"/>
      <c r="E5518"/>
      <c r="F5518" s="61"/>
      <c r="G5518" s="196" t="e">
        <f>VLOOKUP(D5518,sku归属!A:B,2,0)</f>
        <v>#N/A</v>
      </c>
      <c r="K5518" s="193"/>
      <c r="L5518" s="194"/>
      <c r="M5518" s="195"/>
    </row>
    <row r="5519" spans="1:13" s="61" customFormat="1" customHeight="1">
      <c r="A5519"/>
      <c r="B5519"/>
      <c r="C5519"/>
      <c r="D5519"/>
      <c r="E5519"/>
      <c r="F5519" s="61"/>
      <c r="G5519" s="196" t="e">
        <f>VLOOKUP(D5519,sku归属!A:B,2,0)</f>
        <v>#N/A</v>
      </c>
      <c r="K5519" s="193"/>
      <c r="L5519" s="194"/>
      <c r="M5519" s="195"/>
    </row>
    <row r="5520" spans="1:13" s="61" customFormat="1" customHeight="1">
      <c r="A5520"/>
      <c r="B5520"/>
      <c r="C5520"/>
      <c r="D5520"/>
      <c r="E5520"/>
      <c r="F5520" s="61"/>
      <c r="G5520" s="196" t="e">
        <f>VLOOKUP(D5520,sku归属!A:B,2,0)</f>
        <v>#N/A</v>
      </c>
      <c r="K5520" s="193"/>
      <c r="L5520" s="194"/>
      <c r="M5520" s="195"/>
    </row>
    <row r="5521" spans="1:13" s="61" customFormat="1" customHeight="1">
      <c r="A5521"/>
      <c r="B5521"/>
      <c r="C5521"/>
      <c r="D5521"/>
      <c r="E5521"/>
      <c r="F5521" s="61"/>
      <c r="G5521" s="196" t="e">
        <f>VLOOKUP(D5521,sku归属!A:B,2,0)</f>
        <v>#N/A</v>
      </c>
      <c r="K5521" s="193"/>
      <c r="L5521" s="194"/>
      <c r="M5521" s="195"/>
    </row>
    <row r="5522" spans="1:13" s="61" customFormat="1" customHeight="1">
      <c r="A5522"/>
      <c r="B5522"/>
      <c r="C5522"/>
      <c r="D5522"/>
      <c r="E5522"/>
      <c r="F5522" s="61"/>
      <c r="G5522" s="196" t="e">
        <f>VLOOKUP(D5522,sku归属!A:B,2,0)</f>
        <v>#N/A</v>
      </c>
      <c r="K5522" s="193"/>
      <c r="L5522" s="194"/>
      <c r="M5522" s="195"/>
    </row>
    <row r="5523" spans="1:13" s="61" customFormat="1" customHeight="1">
      <c r="A5523"/>
      <c r="B5523"/>
      <c r="C5523"/>
      <c r="D5523"/>
      <c r="E5523"/>
      <c r="F5523" s="61"/>
      <c r="G5523" s="196" t="e">
        <f>VLOOKUP(D5523,sku归属!A:B,2,0)</f>
        <v>#N/A</v>
      </c>
      <c r="K5523" s="193"/>
      <c r="L5523" s="194"/>
      <c r="M5523" s="195"/>
    </row>
    <row r="5524" spans="1:13" s="61" customFormat="1" customHeight="1">
      <c r="A5524"/>
      <c r="B5524"/>
      <c r="C5524"/>
      <c r="D5524"/>
      <c r="E5524"/>
      <c r="F5524" s="61"/>
      <c r="G5524" s="196" t="e">
        <f>VLOOKUP(D5524,sku归属!A:B,2,0)</f>
        <v>#N/A</v>
      </c>
      <c r="K5524" s="193"/>
      <c r="L5524" s="194"/>
      <c r="M5524" s="195"/>
    </row>
    <row r="5525" spans="1:13" s="61" customFormat="1" customHeight="1">
      <c r="A5525"/>
      <c r="B5525"/>
      <c r="C5525"/>
      <c r="D5525"/>
      <c r="E5525"/>
      <c r="F5525" s="61"/>
      <c r="G5525" s="196" t="e">
        <f>VLOOKUP(D5525,sku归属!A:B,2,0)</f>
        <v>#N/A</v>
      </c>
      <c r="K5525" s="193"/>
      <c r="L5525" s="194"/>
      <c r="M5525" s="195"/>
    </row>
    <row r="5526" spans="1:13" s="61" customFormat="1" customHeight="1">
      <c r="A5526"/>
      <c r="B5526"/>
      <c r="C5526"/>
      <c r="D5526"/>
      <c r="E5526"/>
      <c r="F5526" s="61"/>
      <c r="G5526" s="196" t="e">
        <f>VLOOKUP(D5526,sku归属!A:B,2,0)</f>
        <v>#N/A</v>
      </c>
      <c r="K5526" s="193"/>
      <c r="L5526" s="194"/>
      <c r="M5526" s="195"/>
    </row>
    <row r="5527" spans="1:13" s="61" customFormat="1" customHeight="1">
      <c r="A5527"/>
      <c r="B5527"/>
      <c r="C5527"/>
      <c r="D5527"/>
      <c r="E5527"/>
      <c r="F5527" s="61"/>
      <c r="G5527" s="196" t="e">
        <f>VLOOKUP(D5527,sku归属!A:B,2,0)</f>
        <v>#N/A</v>
      </c>
      <c r="K5527" s="193"/>
      <c r="L5527" s="194"/>
      <c r="M5527" s="195"/>
    </row>
    <row r="5528" spans="1:13" s="61" customFormat="1" customHeight="1">
      <c r="A5528"/>
      <c r="B5528"/>
      <c r="C5528"/>
      <c r="D5528"/>
      <c r="E5528"/>
      <c r="F5528" s="61"/>
      <c r="G5528" s="196" t="e">
        <f>VLOOKUP(D5528,sku归属!A:B,2,0)</f>
        <v>#N/A</v>
      </c>
      <c r="K5528" s="193"/>
      <c r="L5528" s="194"/>
      <c r="M5528" s="195"/>
    </row>
    <row r="5529" spans="1:13" s="61" customFormat="1" customHeight="1">
      <c r="A5529"/>
      <c r="B5529"/>
      <c r="C5529"/>
      <c r="D5529"/>
      <c r="E5529"/>
      <c r="F5529" s="61"/>
      <c r="G5529" s="196" t="e">
        <f>VLOOKUP(D5529,sku归属!A:B,2,0)</f>
        <v>#N/A</v>
      </c>
      <c r="K5529" s="193"/>
      <c r="L5529" s="194"/>
      <c r="M5529" s="195"/>
    </row>
    <row r="5530" spans="1:13" s="61" customFormat="1" customHeight="1">
      <c r="A5530"/>
      <c r="B5530"/>
      <c r="C5530"/>
      <c r="D5530"/>
      <c r="E5530"/>
      <c r="F5530" s="61"/>
      <c r="G5530" s="196" t="e">
        <f>VLOOKUP(D5530,sku归属!A:B,2,0)</f>
        <v>#N/A</v>
      </c>
      <c r="K5530" s="193"/>
      <c r="L5530" s="194"/>
      <c r="M5530" s="195"/>
    </row>
    <row r="5531" spans="1:13" s="61" customFormat="1" customHeight="1">
      <c r="A5531"/>
      <c r="B5531"/>
      <c r="C5531"/>
      <c r="D5531"/>
      <c r="E5531"/>
      <c r="F5531" s="61"/>
      <c r="G5531" s="196" t="e">
        <f>VLOOKUP(D5531,sku归属!A:B,2,0)</f>
        <v>#N/A</v>
      </c>
      <c r="K5531" s="193"/>
      <c r="L5531" s="194"/>
      <c r="M5531" s="195"/>
    </row>
    <row r="5532" spans="1:13" s="61" customFormat="1" customHeight="1">
      <c r="A5532"/>
      <c r="B5532"/>
      <c r="C5532"/>
      <c r="D5532"/>
      <c r="E5532"/>
      <c r="F5532" s="61"/>
      <c r="G5532" s="196" t="e">
        <f>VLOOKUP(D5532,sku归属!A:B,2,0)</f>
        <v>#N/A</v>
      </c>
      <c r="K5532" s="193"/>
      <c r="L5532" s="194"/>
      <c r="M5532" s="195"/>
    </row>
    <row r="5533" spans="1:13" s="61" customFormat="1" customHeight="1">
      <c r="A5533"/>
      <c r="B5533"/>
      <c r="C5533"/>
      <c r="D5533"/>
      <c r="E5533"/>
      <c r="F5533" s="61"/>
      <c r="G5533" s="196" t="e">
        <f>VLOOKUP(D5533,sku归属!A:B,2,0)</f>
        <v>#N/A</v>
      </c>
      <c r="K5533" s="193"/>
      <c r="L5533" s="194"/>
      <c r="M5533" s="195"/>
    </row>
    <row r="5534" spans="1:13" s="61" customFormat="1" customHeight="1">
      <c r="A5534"/>
      <c r="B5534"/>
      <c r="C5534"/>
      <c r="D5534"/>
      <c r="E5534"/>
      <c r="F5534" s="61"/>
      <c r="G5534" s="196" t="e">
        <f>VLOOKUP(D5534,sku归属!A:B,2,0)</f>
        <v>#N/A</v>
      </c>
      <c r="K5534" s="193"/>
      <c r="L5534" s="194"/>
      <c r="M5534" s="195"/>
    </row>
    <row r="5535" spans="1:13" s="61" customFormat="1" customHeight="1">
      <c r="A5535"/>
      <c r="B5535"/>
      <c r="C5535"/>
      <c r="D5535"/>
      <c r="E5535"/>
      <c r="F5535" s="61"/>
      <c r="G5535" s="196" t="e">
        <f>VLOOKUP(D5535,sku归属!A:B,2,0)</f>
        <v>#N/A</v>
      </c>
      <c r="K5535" s="193"/>
      <c r="L5535" s="194"/>
      <c r="M5535" s="195"/>
    </row>
    <row r="5536" spans="1:13" s="61" customFormat="1" customHeight="1">
      <c r="A5536"/>
      <c r="B5536"/>
      <c r="C5536"/>
      <c r="D5536"/>
      <c r="E5536"/>
      <c r="F5536" s="61"/>
      <c r="G5536" s="196" t="e">
        <f>VLOOKUP(D5536,sku归属!A:B,2,0)</f>
        <v>#N/A</v>
      </c>
      <c r="K5536" s="193"/>
      <c r="L5536" s="194"/>
      <c r="M5536" s="195"/>
    </row>
    <row r="5537" spans="1:13" s="61" customFormat="1" customHeight="1">
      <c r="A5537"/>
      <c r="B5537"/>
      <c r="C5537"/>
      <c r="D5537"/>
      <c r="E5537"/>
      <c r="F5537" s="61"/>
      <c r="G5537" s="196" t="e">
        <f>VLOOKUP(D5537,sku归属!A:B,2,0)</f>
        <v>#N/A</v>
      </c>
      <c r="K5537" s="193"/>
      <c r="L5537" s="194"/>
      <c r="M5537" s="195"/>
    </row>
    <row r="5538" spans="1:13" s="61" customFormat="1" customHeight="1">
      <c r="A5538"/>
      <c r="B5538"/>
      <c r="C5538"/>
      <c r="D5538"/>
      <c r="E5538"/>
      <c r="F5538" s="61"/>
      <c r="G5538" s="196" t="e">
        <f>VLOOKUP(D5538,sku归属!A:B,2,0)</f>
        <v>#N/A</v>
      </c>
      <c r="K5538" s="193"/>
      <c r="L5538" s="194"/>
      <c r="M5538" s="195"/>
    </row>
    <row r="5539" spans="1:13" s="61" customFormat="1" customHeight="1">
      <c r="A5539"/>
      <c r="B5539"/>
      <c r="C5539"/>
      <c r="D5539"/>
      <c r="E5539"/>
      <c r="F5539" s="61"/>
      <c r="G5539" s="196" t="e">
        <f>VLOOKUP(D5539,sku归属!A:B,2,0)</f>
        <v>#N/A</v>
      </c>
      <c r="K5539" s="193"/>
      <c r="L5539" s="194"/>
      <c r="M5539" s="195"/>
    </row>
    <row r="5540" spans="1:13" s="61" customFormat="1" customHeight="1">
      <c r="A5540"/>
      <c r="B5540"/>
      <c r="C5540"/>
      <c r="D5540"/>
      <c r="E5540"/>
      <c r="F5540" s="61"/>
      <c r="G5540" s="196" t="e">
        <f>VLOOKUP(D5540,sku归属!A:B,2,0)</f>
        <v>#N/A</v>
      </c>
      <c r="K5540" s="193"/>
      <c r="L5540" s="194"/>
      <c r="M5540" s="195"/>
    </row>
    <row r="5541" spans="1:13" s="61" customFormat="1" customHeight="1">
      <c r="A5541"/>
      <c r="B5541"/>
      <c r="C5541"/>
      <c r="D5541"/>
      <c r="E5541"/>
      <c r="F5541" s="61"/>
      <c r="G5541" s="196" t="e">
        <f>VLOOKUP(D5541,sku归属!A:B,2,0)</f>
        <v>#N/A</v>
      </c>
      <c r="K5541" s="193"/>
      <c r="L5541" s="194"/>
      <c r="M5541" s="195"/>
    </row>
    <row r="5542" spans="1:13" s="61" customFormat="1" customHeight="1">
      <c r="A5542"/>
      <c r="B5542"/>
      <c r="C5542"/>
      <c r="D5542"/>
      <c r="E5542"/>
      <c r="F5542" s="61"/>
      <c r="G5542" s="196" t="e">
        <f>VLOOKUP(D5542,sku归属!A:B,2,0)</f>
        <v>#N/A</v>
      </c>
      <c r="K5542" s="193"/>
      <c r="L5542" s="194"/>
      <c r="M5542" s="195"/>
    </row>
    <row r="5543" spans="1:13" s="61" customFormat="1" customHeight="1">
      <c r="A5543"/>
      <c r="B5543"/>
      <c r="C5543"/>
      <c r="D5543"/>
      <c r="E5543"/>
      <c r="F5543" s="61"/>
      <c r="G5543" s="196" t="e">
        <f>VLOOKUP(D5543,sku归属!A:B,2,0)</f>
        <v>#N/A</v>
      </c>
      <c r="K5543" s="193"/>
      <c r="L5543" s="194"/>
      <c r="M5543" s="195"/>
    </row>
    <row r="5544" spans="1:13" s="61" customFormat="1" customHeight="1">
      <c r="A5544"/>
      <c r="B5544"/>
      <c r="C5544"/>
      <c r="D5544"/>
      <c r="E5544"/>
      <c r="F5544" s="61"/>
      <c r="G5544" s="196" t="e">
        <f>VLOOKUP(D5544,sku归属!A:B,2,0)</f>
        <v>#N/A</v>
      </c>
      <c r="K5544" s="193"/>
      <c r="L5544" s="194"/>
      <c r="M5544" s="195"/>
    </row>
    <row r="5545" spans="1:13" s="61" customFormat="1" customHeight="1">
      <c r="A5545"/>
      <c r="B5545"/>
      <c r="C5545"/>
      <c r="D5545"/>
      <c r="E5545"/>
      <c r="F5545" s="61"/>
      <c r="G5545" s="196" t="e">
        <f>VLOOKUP(D5545,sku归属!A:B,2,0)</f>
        <v>#N/A</v>
      </c>
      <c r="K5545" s="193"/>
      <c r="L5545" s="194"/>
      <c r="M5545" s="195"/>
    </row>
    <row r="5546" spans="1:13" s="61" customFormat="1" customHeight="1">
      <c r="A5546"/>
      <c r="B5546"/>
      <c r="C5546"/>
      <c r="D5546"/>
      <c r="E5546"/>
      <c r="F5546" s="61"/>
      <c r="G5546" s="196" t="e">
        <f>VLOOKUP(D5546,sku归属!A:B,2,0)</f>
        <v>#N/A</v>
      </c>
      <c r="K5546" s="193"/>
      <c r="L5546" s="194"/>
      <c r="M5546" s="195"/>
    </row>
    <row r="5547" spans="1:13" s="61" customFormat="1" customHeight="1">
      <c r="A5547"/>
      <c r="B5547"/>
      <c r="C5547"/>
      <c r="D5547"/>
      <c r="E5547"/>
      <c r="F5547" s="61"/>
      <c r="G5547" s="196" t="e">
        <f>VLOOKUP(D5547,sku归属!A:B,2,0)</f>
        <v>#N/A</v>
      </c>
      <c r="K5547" s="193"/>
      <c r="L5547" s="194"/>
      <c r="M5547" s="195"/>
    </row>
    <row r="5548" spans="1:13" s="61" customFormat="1" customHeight="1">
      <c r="A5548"/>
      <c r="B5548"/>
      <c r="C5548"/>
      <c r="D5548"/>
      <c r="E5548"/>
      <c r="F5548" s="61"/>
      <c r="G5548" s="196" t="e">
        <f>VLOOKUP(D5548,sku归属!A:B,2,0)</f>
        <v>#N/A</v>
      </c>
      <c r="K5548" s="193"/>
      <c r="L5548" s="194"/>
      <c r="M5548" s="195"/>
    </row>
    <row r="5549" spans="1:13" s="61" customFormat="1" customHeight="1">
      <c r="A5549"/>
      <c r="B5549"/>
      <c r="C5549"/>
      <c r="D5549"/>
      <c r="E5549"/>
      <c r="F5549" s="61"/>
      <c r="G5549" s="196" t="e">
        <f>VLOOKUP(D5549,sku归属!A:B,2,0)</f>
        <v>#N/A</v>
      </c>
      <c r="K5549" s="193"/>
      <c r="L5549" s="194"/>
      <c r="M5549" s="195"/>
    </row>
    <row r="5550" spans="1:13" s="61" customFormat="1" customHeight="1">
      <c r="A5550"/>
      <c r="B5550"/>
      <c r="C5550"/>
      <c r="D5550"/>
      <c r="E5550"/>
      <c r="F5550" s="61"/>
      <c r="G5550" s="196" t="e">
        <f>VLOOKUP(D5550,sku归属!A:B,2,0)</f>
        <v>#N/A</v>
      </c>
      <c r="K5550" s="193"/>
      <c r="L5550" s="194"/>
      <c r="M5550" s="195"/>
    </row>
    <row r="5551" spans="1:13" s="61" customFormat="1" customHeight="1">
      <c r="A5551"/>
      <c r="B5551"/>
      <c r="C5551"/>
      <c r="D5551"/>
      <c r="E5551"/>
      <c r="F5551" s="61"/>
      <c r="G5551" s="196" t="e">
        <f>VLOOKUP(D5551,sku归属!A:B,2,0)</f>
        <v>#N/A</v>
      </c>
      <c r="K5551" s="193"/>
      <c r="L5551" s="194"/>
      <c r="M5551" s="195"/>
    </row>
    <row r="5552" spans="1:13" s="61" customFormat="1" customHeight="1">
      <c r="A5552"/>
      <c r="B5552"/>
      <c r="C5552"/>
      <c r="D5552"/>
      <c r="E5552"/>
      <c r="F5552" s="61"/>
      <c r="G5552" s="196" t="e">
        <f>VLOOKUP(D5552,sku归属!A:B,2,0)</f>
        <v>#N/A</v>
      </c>
      <c r="K5552" s="193"/>
      <c r="L5552" s="194"/>
      <c r="M5552" s="195"/>
    </row>
    <row r="5553" spans="1:13" s="61" customFormat="1" customHeight="1">
      <c r="A5553"/>
      <c r="B5553"/>
      <c r="C5553"/>
      <c r="D5553"/>
      <c r="E5553"/>
      <c r="F5553" s="61"/>
      <c r="G5553" s="196" t="e">
        <f>VLOOKUP(D5553,sku归属!A:B,2,0)</f>
        <v>#N/A</v>
      </c>
      <c r="K5553" s="193"/>
      <c r="L5553" s="194"/>
      <c r="M5553" s="195"/>
    </row>
    <row r="5554" spans="1:13" s="61" customFormat="1" customHeight="1">
      <c r="A5554"/>
      <c r="B5554"/>
      <c r="C5554"/>
      <c r="D5554"/>
      <c r="E5554"/>
      <c r="F5554" s="61"/>
      <c r="G5554" s="196" t="e">
        <f>VLOOKUP(D5554,sku归属!A:B,2,0)</f>
        <v>#N/A</v>
      </c>
      <c r="K5554" s="193"/>
      <c r="L5554" s="194"/>
      <c r="M5554" s="195"/>
    </row>
    <row r="5555" spans="1:13" s="61" customFormat="1" customHeight="1">
      <c r="A5555"/>
      <c r="B5555"/>
      <c r="C5555"/>
      <c r="D5555"/>
      <c r="E5555"/>
      <c r="F5555" s="61"/>
      <c r="G5555" s="196" t="e">
        <f>VLOOKUP(D5555,sku归属!A:B,2,0)</f>
        <v>#N/A</v>
      </c>
      <c r="K5555" s="193"/>
      <c r="L5555" s="194"/>
      <c r="M5555" s="195"/>
    </row>
    <row r="5556" spans="1:13" s="61" customFormat="1" customHeight="1">
      <c r="A5556"/>
      <c r="B5556"/>
      <c r="C5556"/>
      <c r="D5556"/>
      <c r="E5556"/>
      <c r="F5556" s="61"/>
      <c r="G5556" s="196" t="e">
        <f>VLOOKUP(D5556,sku归属!A:B,2,0)</f>
        <v>#N/A</v>
      </c>
      <c r="K5556" s="193"/>
      <c r="L5556" s="194"/>
      <c r="M5556" s="195"/>
    </row>
    <row r="5557" spans="1:13" s="61" customFormat="1" customHeight="1">
      <c r="A5557"/>
      <c r="B5557"/>
      <c r="C5557"/>
      <c r="D5557"/>
      <c r="E5557"/>
      <c r="F5557" s="61"/>
      <c r="G5557" s="196" t="e">
        <f>VLOOKUP(D5557,sku归属!A:B,2,0)</f>
        <v>#N/A</v>
      </c>
      <c r="K5557" s="193"/>
      <c r="L5557" s="194"/>
      <c r="M5557" s="195"/>
    </row>
    <row r="5558" spans="1:13" s="61" customFormat="1" customHeight="1">
      <c r="A5558"/>
      <c r="B5558"/>
      <c r="C5558"/>
      <c r="D5558"/>
      <c r="E5558"/>
      <c r="F5558" s="61"/>
      <c r="G5558" s="196" t="e">
        <f>VLOOKUP(D5558,sku归属!A:B,2,0)</f>
        <v>#N/A</v>
      </c>
      <c r="K5558" s="193"/>
      <c r="L5558" s="194"/>
      <c r="M5558" s="195"/>
    </row>
    <row r="5559" spans="1:13" s="61" customFormat="1" customHeight="1">
      <c r="A5559"/>
      <c r="B5559"/>
      <c r="C5559"/>
      <c r="D5559"/>
      <c r="E5559"/>
      <c r="F5559" s="61"/>
      <c r="G5559" s="196" t="e">
        <f>VLOOKUP(D5559,sku归属!A:B,2,0)</f>
        <v>#N/A</v>
      </c>
      <c r="K5559" s="193"/>
      <c r="L5559" s="194"/>
      <c r="M5559" s="195"/>
    </row>
    <row r="5560" spans="1:13" s="61" customFormat="1" customHeight="1">
      <c r="A5560"/>
      <c r="B5560"/>
      <c r="C5560"/>
      <c r="D5560"/>
      <c r="E5560"/>
      <c r="F5560" s="61"/>
      <c r="G5560" s="196" t="e">
        <f>VLOOKUP(D5560,sku归属!A:B,2,0)</f>
        <v>#N/A</v>
      </c>
      <c r="K5560" s="193"/>
      <c r="L5560" s="194"/>
      <c r="M5560" s="195"/>
    </row>
    <row r="5561" spans="1:13" s="61" customFormat="1" customHeight="1">
      <c r="A5561"/>
      <c r="B5561"/>
      <c r="C5561"/>
      <c r="D5561"/>
      <c r="E5561"/>
      <c r="F5561" s="61"/>
      <c r="G5561" s="196" t="e">
        <f>VLOOKUP(D5561,sku归属!A:B,2,0)</f>
        <v>#N/A</v>
      </c>
      <c r="K5561" s="193"/>
      <c r="L5561" s="194"/>
      <c r="M5561" s="195"/>
    </row>
    <row r="5562" spans="1:13" s="61" customFormat="1" customHeight="1">
      <c r="A5562"/>
      <c r="B5562"/>
      <c r="C5562"/>
      <c r="D5562"/>
      <c r="E5562"/>
      <c r="F5562" s="61"/>
      <c r="G5562" s="196" t="e">
        <f>VLOOKUP(D5562,sku归属!A:B,2,0)</f>
        <v>#N/A</v>
      </c>
      <c r="K5562" s="193"/>
      <c r="L5562" s="194"/>
      <c r="M5562" s="195"/>
    </row>
    <row r="5563" spans="1:13" s="61" customFormat="1" customHeight="1">
      <c r="A5563"/>
      <c r="B5563"/>
      <c r="C5563"/>
      <c r="D5563"/>
      <c r="E5563"/>
      <c r="F5563" s="61"/>
      <c r="G5563" s="196" t="e">
        <f>VLOOKUP(D5563,sku归属!A:B,2,0)</f>
        <v>#N/A</v>
      </c>
      <c r="K5563" s="193"/>
      <c r="L5563" s="194"/>
      <c r="M5563" s="195"/>
    </row>
    <row r="5564" spans="1:13" s="61" customFormat="1" customHeight="1">
      <c r="A5564"/>
      <c r="B5564"/>
      <c r="C5564"/>
      <c r="D5564"/>
      <c r="E5564"/>
      <c r="F5564" s="61"/>
      <c r="G5564" s="196" t="e">
        <f>VLOOKUP(D5564,sku归属!A:B,2,0)</f>
        <v>#N/A</v>
      </c>
      <c r="K5564" s="193"/>
      <c r="L5564" s="194"/>
      <c r="M5564" s="195"/>
    </row>
    <row r="5565" spans="1:13" s="61" customFormat="1" customHeight="1">
      <c r="A5565"/>
      <c r="B5565"/>
      <c r="C5565"/>
      <c r="D5565"/>
      <c r="E5565"/>
      <c r="F5565" s="61"/>
      <c r="G5565" s="196" t="e">
        <f>VLOOKUP(D5565,sku归属!A:B,2,0)</f>
        <v>#N/A</v>
      </c>
      <c r="K5565" s="193"/>
      <c r="L5565" s="194"/>
      <c r="M5565" s="195"/>
    </row>
    <row r="5566" spans="1:13" s="61" customFormat="1" customHeight="1">
      <c r="A5566"/>
      <c r="B5566"/>
      <c r="C5566"/>
      <c r="D5566"/>
      <c r="E5566"/>
      <c r="F5566" s="61"/>
      <c r="G5566" s="196" t="e">
        <f>VLOOKUP(D5566,sku归属!A:B,2,0)</f>
        <v>#N/A</v>
      </c>
      <c r="K5566" s="193"/>
      <c r="L5566" s="194"/>
      <c r="M5566" s="195"/>
    </row>
    <row r="5567" spans="1:13" s="61" customFormat="1" customHeight="1">
      <c r="A5567"/>
      <c r="B5567"/>
      <c r="C5567"/>
      <c r="D5567"/>
      <c r="E5567"/>
      <c r="F5567" s="61"/>
      <c r="G5567" s="196" t="e">
        <f>VLOOKUP(D5567,sku归属!A:B,2,0)</f>
        <v>#N/A</v>
      </c>
      <c r="K5567" s="193"/>
      <c r="L5567" s="194"/>
      <c r="M5567" s="195"/>
    </row>
    <row r="5568" spans="1:13" s="61" customFormat="1" customHeight="1">
      <c r="A5568"/>
      <c r="B5568"/>
      <c r="C5568"/>
      <c r="D5568"/>
      <c r="E5568"/>
      <c r="F5568" s="61"/>
      <c r="G5568" s="196" t="e">
        <f>VLOOKUP(D5568,sku归属!A:B,2,0)</f>
        <v>#N/A</v>
      </c>
      <c r="K5568" s="193"/>
      <c r="L5568" s="194"/>
      <c r="M5568" s="195"/>
    </row>
    <row r="5569" spans="1:13" s="61" customFormat="1" customHeight="1">
      <c r="A5569"/>
      <c r="B5569"/>
      <c r="C5569"/>
      <c r="D5569"/>
      <c r="E5569"/>
      <c r="F5569" s="61"/>
      <c r="G5569" s="196" t="e">
        <f>VLOOKUP(D5569,sku归属!A:B,2,0)</f>
        <v>#N/A</v>
      </c>
      <c r="K5569" s="193"/>
      <c r="L5569" s="194"/>
      <c r="M5569" s="195"/>
    </row>
    <row r="5570" spans="1:13" s="61" customFormat="1" customHeight="1">
      <c r="A5570"/>
      <c r="B5570"/>
      <c r="C5570"/>
      <c r="D5570"/>
      <c r="E5570"/>
      <c r="F5570" s="61"/>
      <c r="G5570" s="196" t="e">
        <f>VLOOKUP(D5570,sku归属!A:B,2,0)</f>
        <v>#N/A</v>
      </c>
      <c r="K5570" s="193"/>
      <c r="L5570" s="194"/>
      <c r="M5570" s="195"/>
    </row>
    <row r="5571" spans="1:13" s="61" customFormat="1" customHeight="1">
      <c r="A5571"/>
      <c r="B5571"/>
      <c r="C5571"/>
      <c r="D5571"/>
      <c r="E5571"/>
      <c r="F5571" s="61"/>
      <c r="G5571" s="196" t="e">
        <f>VLOOKUP(D5571,sku归属!A:B,2,0)</f>
        <v>#N/A</v>
      </c>
      <c r="K5571" s="193"/>
      <c r="L5571" s="194"/>
      <c r="M5571" s="195"/>
    </row>
    <row r="5572" spans="1:13" s="61" customFormat="1" customHeight="1">
      <c r="A5572"/>
      <c r="B5572"/>
      <c r="C5572"/>
      <c r="D5572"/>
      <c r="E5572"/>
      <c r="F5572" s="61"/>
      <c r="G5572" s="196" t="e">
        <f>VLOOKUP(D5572,sku归属!A:B,2,0)</f>
        <v>#N/A</v>
      </c>
      <c r="K5572" s="193"/>
      <c r="L5572" s="194"/>
      <c r="M5572" s="195"/>
    </row>
    <row r="5573" spans="1:13" s="61" customFormat="1" customHeight="1">
      <c r="A5573"/>
      <c r="B5573"/>
      <c r="C5573"/>
      <c r="D5573"/>
      <c r="E5573"/>
      <c r="F5573" s="61"/>
      <c r="G5573" s="196" t="e">
        <f>VLOOKUP(D5573,sku归属!A:B,2,0)</f>
        <v>#N/A</v>
      </c>
      <c r="K5573" s="193"/>
      <c r="L5573" s="194"/>
      <c r="M5573" s="195"/>
    </row>
    <row r="5574" spans="1:13" s="61" customFormat="1" customHeight="1">
      <c r="A5574"/>
      <c r="B5574"/>
      <c r="C5574"/>
      <c r="D5574"/>
      <c r="E5574"/>
      <c r="F5574" s="61"/>
      <c r="G5574" s="196" t="e">
        <f>VLOOKUP(D5574,sku归属!A:B,2,0)</f>
        <v>#N/A</v>
      </c>
      <c r="K5574" s="193"/>
      <c r="L5574" s="194"/>
      <c r="M5574" s="195"/>
    </row>
    <row r="5575" spans="1:13" s="61" customFormat="1" customHeight="1">
      <c r="A5575"/>
      <c r="B5575"/>
      <c r="C5575"/>
      <c r="D5575"/>
      <c r="E5575"/>
      <c r="F5575" s="61"/>
      <c r="G5575" s="196" t="e">
        <f>VLOOKUP(D5575,sku归属!A:B,2,0)</f>
        <v>#N/A</v>
      </c>
      <c r="K5575" s="193"/>
      <c r="L5575" s="194"/>
      <c r="M5575" s="195"/>
    </row>
    <row r="5576" spans="1:13" s="61" customFormat="1" customHeight="1">
      <c r="A5576"/>
      <c r="B5576"/>
      <c r="C5576"/>
      <c r="D5576"/>
      <c r="E5576"/>
      <c r="F5576" s="61"/>
      <c r="G5576" s="196" t="e">
        <f>VLOOKUP(D5576,sku归属!A:B,2,0)</f>
        <v>#N/A</v>
      </c>
      <c r="K5576" s="193"/>
      <c r="L5576" s="194"/>
      <c r="M5576" s="195"/>
    </row>
    <row r="5577" spans="1:13" s="61" customFormat="1" customHeight="1">
      <c r="A5577"/>
      <c r="B5577"/>
      <c r="C5577"/>
      <c r="D5577"/>
      <c r="E5577"/>
      <c r="F5577" s="61"/>
      <c r="G5577" s="196" t="e">
        <f>VLOOKUP(D5577,sku归属!A:B,2,0)</f>
        <v>#N/A</v>
      </c>
      <c r="K5577" s="193"/>
      <c r="L5577" s="194"/>
      <c r="M5577" s="195"/>
    </row>
    <row r="5578" spans="1:13" s="61" customFormat="1" customHeight="1">
      <c r="A5578"/>
      <c r="B5578"/>
      <c r="C5578"/>
      <c r="D5578"/>
      <c r="E5578"/>
      <c r="F5578" s="61"/>
      <c r="G5578" s="196" t="e">
        <f>VLOOKUP(D5578,sku归属!A:B,2,0)</f>
        <v>#N/A</v>
      </c>
      <c r="K5578" s="193"/>
      <c r="L5578" s="194"/>
      <c r="M5578" s="195"/>
    </row>
    <row r="5579" spans="1:13" s="61" customFormat="1" customHeight="1">
      <c r="A5579"/>
      <c r="B5579"/>
      <c r="C5579"/>
      <c r="D5579"/>
      <c r="E5579"/>
      <c r="F5579" s="61"/>
      <c r="G5579" s="196" t="e">
        <f>VLOOKUP(D5579,sku归属!A:B,2,0)</f>
        <v>#N/A</v>
      </c>
      <c r="K5579" s="193"/>
      <c r="L5579" s="194"/>
      <c r="M5579" s="195"/>
    </row>
    <row r="5580" spans="1:13" s="61" customFormat="1" customHeight="1">
      <c r="A5580"/>
      <c r="B5580"/>
      <c r="C5580"/>
      <c r="D5580"/>
      <c r="E5580"/>
      <c r="F5580" s="61"/>
      <c r="G5580" s="196" t="e">
        <f>VLOOKUP(D5580,sku归属!A:B,2,0)</f>
        <v>#N/A</v>
      </c>
      <c r="K5580" s="193"/>
      <c r="L5580" s="194"/>
      <c r="M5580" s="195"/>
    </row>
    <row r="5581" spans="1:13" s="61" customFormat="1" customHeight="1">
      <c r="A5581"/>
      <c r="B5581"/>
      <c r="C5581"/>
      <c r="D5581"/>
      <c r="E5581"/>
      <c r="F5581" s="61"/>
      <c r="G5581" s="196" t="e">
        <f>VLOOKUP(D5581,sku归属!A:B,2,0)</f>
        <v>#N/A</v>
      </c>
      <c r="K5581" s="193"/>
      <c r="L5581" s="194"/>
      <c r="M5581" s="195"/>
    </row>
    <row r="5582" spans="1:13" s="61" customFormat="1" customHeight="1">
      <c r="A5582"/>
      <c r="B5582"/>
      <c r="C5582"/>
      <c r="D5582"/>
      <c r="E5582"/>
      <c r="F5582" s="61"/>
      <c r="G5582" s="196" t="e">
        <f>VLOOKUP(D5582,sku归属!A:B,2,0)</f>
        <v>#N/A</v>
      </c>
      <c r="K5582" s="193"/>
      <c r="L5582" s="194"/>
      <c r="M5582" s="195"/>
    </row>
    <row r="5583" spans="1:13" s="61" customFormat="1" customHeight="1">
      <c r="A5583"/>
      <c r="B5583"/>
      <c r="C5583"/>
      <c r="D5583"/>
      <c r="E5583"/>
      <c r="F5583" s="61"/>
      <c r="G5583" s="196" t="e">
        <f>VLOOKUP(D5583,sku归属!A:B,2,0)</f>
        <v>#N/A</v>
      </c>
      <c r="K5583" s="193"/>
      <c r="L5583" s="194"/>
      <c r="M5583" s="195"/>
    </row>
    <row r="5584" spans="1:13" s="61" customFormat="1" customHeight="1">
      <c r="A5584"/>
      <c r="B5584"/>
      <c r="C5584"/>
      <c r="D5584"/>
      <c r="E5584"/>
      <c r="F5584" s="61"/>
      <c r="G5584" s="196" t="e">
        <f>VLOOKUP(D5584,sku归属!A:B,2,0)</f>
        <v>#N/A</v>
      </c>
      <c r="K5584" s="193"/>
      <c r="L5584" s="194"/>
      <c r="M5584" s="195"/>
    </row>
    <row r="5585" spans="1:13" s="61" customFormat="1" customHeight="1">
      <c r="A5585"/>
      <c r="B5585"/>
      <c r="C5585"/>
      <c r="D5585"/>
      <c r="E5585"/>
      <c r="F5585" s="61"/>
      <c r="G5585" s="196" t="e">
        <f>VLOOKUP(D5585,sku归属!A:B,2,0)</f>
        <v>#N/A</v>
      </c>
      <c r="K5585" s="193"/>
      <c r="L5585" s="194"/>
      <c r="M5585" s="195"/>
    </row>
    <row r="5586" spans="1:13" s="61" customFormat="1" customHeight="1">
      <c r="A5586"/>
      <c r="B5586"/>
      <c r="C5586"/>
      <c r="D5586"/>
      <c r="E5586"/>
      <c r="F5586" s="61"/>
      <c r="G5586" s="196" t="e">
        <f>VLOOKUP(D5586,sku归属!A:B,2,0)</f>
        <v>#N/A</v>
      </c>
      <c r="K5586" s="193"/>
      <c r="L5586" s="194"/>
      <c r="M5586" s="195"/>
    </row>
    <row r="5587" spans="1:13" s="61" customFormat="1" customHeight="1">
      <c r="A5587"/>
      <c r="B5587"/>
      <c r="C5587"/>
      <c r="D5587"/>
      <c r="E5587"/>
      <c r="F5587" s="61"/>
      <c r="G5587" s="196" t="e">
        <f>VLOOKUP(D5587,sku归属!A:B,2,0)</f>
        <v>#N/A</v>
      </c>
      <c r="K5587" s="193"/>
      <c r="L5587" s="194"/>
      <c r="M5587" s="195"/>
    </row>
    <row r="5588" spans="1:13" s="61" customFormat="1" customHeight="1">
      <c r="A5588"/>
      <c r="B5588"/>
      <c r="C5588"/>
      <c r="D5588"/>
      <c r="E5588"/>
      <c r="F5588" s="61"/>
      <c r="G5588" s="196" t="e">
        <f>VLOOKUP(D5588,sku归属!A:B,2,0)</f>
        <v>#N/A</v>
      </c>
      <c r="K5588" s="193"/>
      <c r="L5588" s="194"/>
      <c r="M5588" s="195"/>
    </row>
    <row r="5589" spans="1:13" s="61" customFormat="1" customHeight="1">
      <c r="A5589"/>
      <c r="B5589"/>
      <c r="C5589"/>
      <c r="D5589"/>
      <c r="E5589"/>
      <c r="F5589" s="61"/>
      <c r="G5589" s="196" t="e">
        <f>VLOOKUP(D5589,sku归属!A:B,2,0)</f>
        <v>#N/A</v>
      </c>
      <c r="K5589" s="193"/>
      <c r="L5589" s="194"/>
      <c r="M5589" s="195"/>
    </row>
    <row r="5590" spans="1:13" s="61" customFormat="1" customHeight="1">
      <c r="A5590"/>
      <c r="B5590"/>
      <c r="C5590"/>
      <c r="D5590"/>
      <c r="E5590"/>
      <c r="F5590" s="61"/>
      <c r="G5590" s="196" t="e">
        <f>VLOOKUP(D5590,sku归属!A:B,2,0)</f>
        <v>#N/A</v>
      </c>
      <c r="K5590" s="193"/>
      <c r="L5590" s="194"/>
      <c r="M5590" s="195"/>
    </row>
    <row r="5591" spans="1:13" s="61" customFormat="1" customHeight="1">
      <c r="A5591"/>
      <c r="B5591"/>
      <c r="C5591"/>
      <c r="D5591"/>
      <c r="E5591"/>
      <c r="F5591" s="61"/>
      <c r="G5591" s="196" t="e">
        <f>VLOOKUP(D5591,sku归属!A:B,2,0)</f>
        <v>#N/A</v>
      </c>
      <c r="K5591" s="193"/>
      <c r="L5591" s="194"/>
      <c r="M5591" s="195"/>
    </row>
    <row r="5592" spans="1:13" s="61" customFormat="1" customHeight="1">
      <c r="A5592"/>
      <c r="B5592"/>
      <c r="C5592"/>
      <c r="D5592"/>
      <c r="E5592"/>
      <c r="F5592" s="61"/>
      <c r="G5592" s="196" t="e">
        <f>VLOOKUP(D5592,sku归属!A:B,2,0)</f>
        <v>#N/A</v>
      </c>
      <c r="K5592" s="193"/>
      <c r="L5592" s="194"/>
      <c r="M5592" s="195"/>
    </row>
    <row r="5593" spans="1:13" s="61" customFormat="1" customHeight="1">
      <c r="A5593"/>
      <c r="B5593"/>
      <c r="C5593"/>
      <c r="D5593"/>
      <c r="E5593"/>
      <c r="F5593" s="61"/>
      <c r="G5593" s="196" t="e">
        <f>VLOOKUP(D5593,sku归属!A:B,2,0)</f>
        <v>#N/A</v>
      </c>
      <c r="K5593" s="193"/>
      <c r="L5593" s="194"/>
      <c r="M5593" s="195"/>
    </row>
    <row r="5594" spans="1:13" s="61" customFormat="1" customHeight="1">
      <c r="A5594"/>
      <c r="B5594"/>
      <c r="C5594"/>
      <c r="D5594"/>
      <c r="E5594"/>
      <c r="F5594" s="61"/>
      <c r="G5594" s="196" t="e">
        <f>VLOOKUP(D5594,sku归属!A:B,2,0)</f>
        <v>#N/A</v>
      </c>
      <c r="K5594" s="193"/>
      <c r="L5594" s="194"/>
      <c r="M5594" s="195"/>
    </row>
    <row r="5595" spans="1:13" s="61" customFormat="1" customHeight="1">
      <c r="A5595"/>
      <c r="B5595"/>
      <c r="C5595"/>
      <c r="D5595"/>
      <c r="E5595"/>
      <c r="F5595" s="61"/>
      <c r="G5595" s="196" t="e">
        <f>VLOOKUP(D5595,sku归属!A:B,2,0)</f>
        <v>#N/A</v>
      </c>
      <c r="K5595" s="193"/>
      <c r="L5595" s="194"/>
      <c r="M5595" s="195"/>
    </row>
    <row r="5596" spans="1:13" s="61" customFormat="1" customHeight="1">
      <c r="A5596"/>
      <c r="B5596"/>
      <c r="C5596"/>
      <c r="D5596"/>
      <c r="E5596"/>
      <c r="F5596" s="61"/>
      <c r="G5596" s="196" t="e">
        <f>VLOOKUP(D5596,sku归属!A:B,2,0)</f>
        <v>#N/A</v>
      </c>
      <c r="K5596" s="193"/>
      <c r="L5596" s="194"/>
      <c r="M5596" s="195"/>
    </row>
    <row r="5597" spans="1:13" s="61" customFormat="1" customHeight="1">
      <c r="A5597"/>
      <c r="B5597"/>
      <c r="C5597"/>
      <c r="D5597"/>
      <c r="E5597"/>
      <c r="F5597" s="61"/>
      <c r="G5597" s="196" t="e">
        <f>VLOOKUP(D5597,sku归属!A:B,2,0)</f>
        <v>#N/A</v>
      </c>
      <c r="K5597" s="193"/>
      <c r="L5597" s="194"/>
      <c r="M5597" s="195"/>
    </row>
    <row r="5598" spans="1:13" s="61" customFormat="1" customHeight="1">
      <c r="A5598"/>
      <c r="B5598"/>
      <c r="C5598"/>
      <c r="D5598"/>
      <c r="E5598"/>
      <c r="F5598" s="61"/>
      <c r="G5598" s="196" t="e">
        <f>VLOOKUP(D5598,sku归属!A:B,2,0)</f>
        <v>#N/A</v>
      </c>
      <c r="K5598" s="193"/>
      <c r="L5598" s="194"/>
      <c r="M5598" s="195"/>
    </row>
    <row r="5599" spans="1:13" s="61" customFormat="1" customHeight="1">
      <c r="A5599"/>
      <c r="B5599"/>
      <c r="C5599"/>
      <c r="D5599"/>
      <c r="E5599"/>
      <c r="F5599" s="61"/>
      <c r="G5599" s="196" t="e">
        <f>VLOOKUP(D5599,sku归属!A:B,2,0)</f>
        <v>#N/A</v>
      </c>
      <c r="K5599" s="193"/>
      <c r="L5599" s="194"/>
      <c r="M5599" s="195"/>
    </row>
    <row r="5600" spans="1:13" s="61" customFormat="1" customHeight="1">
      <c r="A5600"/>
      <c r="B5600"/>
      <c r="C5600"/>
      <c r="D5600"/>
      <c r="E5600"/>
      <c r="F5600" s="61"/>
      <c r="G5600" s="196" t="e">
        <f>VLOOKUP(D5600,sku归属!A:B,2,0)</f>
        <v>#N/A</v>
      </c>
      <c r="K5600" s="193"/>
      <c r="L5600" s="194"/>
      <c r="M5600" s="195"/>
    </row>
    <row r="5601" spans="1:13" s="61" customFormat="1" customHeight="1">
      <c r="A5601"/>
      <c r="B5601"/>
      <c r="C5601"/>
      <c r="D5601"/>
      <c r="E5601"/>
      <c r="F5601" s="61"/>
      <c r="G5601" s="196" t="e">
        <f>VLOOKUP(D5601,sku归属!A:B,2,0)</f>
        <v>#N/A</v>
      </c>
      <c r="K5601" s="193"/>
      <c r="L5601" s="194"/>
      <c r="M5601" s="195"/>
    </row>
    <row r="5602" spans="1:13" s="61" customFormat="1" customHeight="1">
      <c r="A5602"/>
      <c r="B5602"/>
      <c r="C5602"/>
      <c r="D5602"/>
      <c r="E5602"/>
      <c r="F5602" s="61"/>
      <c r="G5602" s="196" t="e">
        <f>VLOOKUP(D5602,sku归属!A:B,2,0)</f>
        <v>#N/A</v>
      </c>
      <c r="K5602" s="193"/>
      <c r="L5602" s="194"/>
      <c r="M5602" s="195"/>
    </row>
    <row r="5603" spans="1:13" s="61" customFormat="1" customHeight="1">
      <c r="A5603"/>
      <c r="B5603"/>
      <c r="C5603"/>
      <c r="D5603"/>
      <c r="E5603"/>
      <c r="F5603" s="61"/>
      <c r="G5603" s="196" t="e">
        <f>VLOOKUP(D5603,sku归属!A:B,2,0)</f>
        <v>#N/A</v>
      </c>
      <c r="K5603" s="193"/>
      <c r="L5603" s="194"/>
      <c r="M5603" s="195"/>
    </row>
    <row r="5604" spans="1:13" s="61" customFormat="1" customHeight="1">
      <c r="A5604"/>
      <c r="B5604"/>
      <c r="C5604"/>
      <c r="D5604"/>
      <c r="E5604"/>
      <c r="F5604" s="61"/>
      <c r="G5604" s="196" t="e">
        <f>VLOOKUP(D5604,sku归属!A:B,2,0)</f>
        <v>#N/A</v>
      </c>
      <c r="K5604" s="193"/>
      <c r="L5604" s="194"/>
      <c r="M5604" s="195"/>
    </row>
    <row r="5605" spans="1:13" s="61" customFormat="1" customHeight="1">
      <c r="A5605"/>
      <c r="B5605"/>
      <c r="C5605"/>
      <c r="D5605"/>
      <c r="E5605"/>
      <c r="F5605" s="61"/>
      <c r="G5605" s="196" t="e">
        <f>VLOOKUP(D5605,sku归属!A:B,2,0)</f>
        <v>#N/A</v>
      </c>
      <c r="K5605" s="193"/>
      <c r="L5605" s="194"/>
      <c r="M5605" s="195"/>
    </row>
    <row r="5606" spans="1:13" s="61" customFormat="1" customHeight="1">
      <c r="A5606"/>
      <c r="B5606"/>
      <c r="C5606"/>
      <c r="D5606"/>
      <c r="E5606"/>
      <c r="F5606" s="61"/>
      <c r="G5606" s="196" t="e">
        <f>VLOOKUP(D5606,sku归属!A:B,2,0)</f>
        <v>#N/A</v>
      </c>
      <c r="K5606" s="193"/>
      <c r="L5606" s="194"/>
      <c r="M5606" s="195"/>
    </row>
    <row r="5607" spans="1:13" s="61" customFormat="1" customHeight="1">
      <c r="A5607"/>
      <c r="B5607"/>
      <c r="C5607"/>
      <c r="D5607"/>
      <c r="E5607"/>
      <c r="F5607" s="61"/>
      <c r="G5607" s="196" t="e">
        <f>VLOOKUP(D5607,sku归属!A:B,2,0)</f>
        <v>#N/A</v>
      </c>
      <c r="K5607" s="193"/>
      <c r="L5607" s="194"/>
      <c r="M5607" s="195"/>
    </row>
    <row r="5608" spans="1:13" s="61" customFormat="1" customHeight="1">
      <c r="A5608"/>
      <c r="B5608"/>
      <c r="C5608"/>
      <c r="D5608"/>
      <c r="E5608"/>
      <c r="F5608" s="61"/>
      <c r="G5608" s="196" t="e">
        <f>VLOOKUP(D5608,sku归属!A:B,2,0)</f>
        <v>#N/A</v>
      </c>
      <c r="K5608" s="193"/>
      <c r="L5608" s="194"/>
      <c r="M5608" s="195"/>
    </row>
    <row r="5609" spans="1:13" s="61" customFormat="1" customHeight="1">
      <c r="A5609"/>
      <c r="B5609"/>
      <c r="C5609"/>
      <c r="D5609"/>
      <c r="E5609"/>
      <c r="F5609" s="61"/>
      <c r="G5609" s="196" t="e">
        <f>VLOOKUP(D5609,sku归属!A:B,2,0)</f>
        <v>#N/A</v>
      </c>
      <c r="K5609" s="193"/>
      <c r="L5609" s="194"/>
      <c r="M5609" s="195"/>
    </row>
    <row r="5610" spans="1:13" s="61" customFormat="1" customHeight="1">
      <c r="A5610"/>
      <c r="B5610"/>
      <c r="C5610"/>
      <c r="D5610"/>
      <c r="E5610"/>
      <c r="F5610" s="61"/>
      <c r="G5610" s="196" t="e">
        <f>VLOOKUP(D5610,sku归属!A:B,2,0)</f>
        <v>#N/A</v>
      </c>
      <c r="K5610" s="193"/>
      <c r="L5610" s="194"/>
      <c r="M5610" s="195"/>
    </row>
    <row r="5611" spans="1:13" s="61" customFormat="1" customHeight="1">
      <c r="A5611"/>
      <c r="B5611"/>
      <c r="C5611"/>
      <c r="D5611"/>
      <c r="E5611"/>
      <c r="F5611" s="61"/>
      <c r="G5611" s="196" t="e">
        <f>VLOOKUP(D5611,sku归属!A:B,2,0)</f>
        <v>#N/A</v>
      </c>
      <c r="K5611" s="193"/>
      <c r="L5611" s="194"/>
      <c r="M5611" s="195"/>
    </row>
    <row r="5612" spans="1:13" s="61" customFormat="1" customHeight="1">
      <c r="A5612"/>
      <c r="B5612"/>
      <c r="C5612"/>
      <c r="D5612"/>
      <c r="E5612"/>
      <c r="F5612" s="61"/>
      <c r="G5612" s="196" t="e">
        <f>VLOOKUP(D5612,sku归属!A:B,2,0)</f>
        <v>#N/A</v>
      </c>
      <c r="K5612" s="193"/>
      <c r="L5612" s="194"/>
      <c r="M5612" s="195"/>
    </row>
    <row r="5613" spans="1:13" s="61" customFormat="1" customHeight="1">
      <c r="A5613"/>
      <c r="B5613"/>
      <c r="C5613"/>
      <c r="D5613"/>
      <c r="E5613"/>
      <c r="F5613" s="61"/>
      <c r="G5613" s="196" t="e">
        <f>VLOOKUP(D5613,sku归属!A:B,2,0)</f>
        <v>#N/A</v>
      </c>
      <c r="K5613" s="193"/>
      <c r="L5613" s="194"/>
      <c r="M5613" s="195"/>
    </row>
    <row r="5614" spans="1:13" s="61" customFormat="1" customHeight="1">
      <c r="A5614"/>
      <c r="B5614"/>
      <c r="C5614"/>
      <c r="D5614"/>
      <c r="E5614"/>
      <c r="F5614" s="61"/>
      <c r="G5614" s="196" t="e">
        <f>VLOOKUP(D5614,sku归属!A:B,2,0)</f>
        <v>#N/A</v>
      </c>
      <c r="K5614" s="193"/>
      <c r="L5614" s="194"/>
      <c r="M5614" s="195"/>
    </row>
    <row r="5615" spans="1:13" s="61" customFormat="1" customHeight="1">
      <c r="A5615"/>
      <c r="B5615"/>
      <c r="C5615"/>
      <c r="D5615"/>
      <c r="E5615"/>
      <c r="F5615" s="61"/>
      <c r="G5615" s="196" t="e">
        <f>VLOOKUP(D5615,sku归属!A:B,2,0)</f>
        <v>#N/A</v>
      </c>
      <c r="K5615" s="193"/>
      <c r="L5615" s="194"/>
      <c r="M5615" s="195"/>
    </row>
    <row r="5616" spans="1:13" s="61" customFormat="1" customHeight="1">
      <c r="A5616"/>
      <c r="B5616"/>
      <c r="C5616"/>
      <c r="D5616"/>
      <c r="E5616"/>
      <c r="F5616" s="61"/>
      <c r="G5616" s="196" t="e">
        <f>VLOOKUP(D5616,sku归属!A:B,2,0)</f>
        <v>#N/A</v>
      </c>
      <c r="K5616" s="193"/>
      <c r="L5616" s="194"/>
      <c r="M5616" s="195"/>
    </row>
    <row r="5617" spans="1:13" s="61" customFormat="1" customHeight="1">
      <c r="A5617"/>
      <c r="B5617"/>
      <c r="C5617"/>
      <c r="D5617"/>
      <c r="E5617"/>
      <c r="F5617" s="61"/>
      <c r="G5617" s="196" t="e">
        <f>VLOOKUP(D5617,sku归属!A:B,2,0)</f>
        <v>#N/A</v>
      </c>
      <c r="K5617" s="193"/>
      <c r="L5617" s="194"/>
      <c r="M5617" s="195"/>
    </row>
    <row r="5618" spans="1:13" s="61" customFormat="1" customHeight="1">
      <c r="A5618"/>
      <c r="B5618"/>
      <c r="C5618"/>
      <c r="D5618"/>
      <c r="E5618"/>
      <c r="F5618" s="61"/>
      <c r="G5618" s="196" t="e">
        <f>VLOOKUP(D5618,sku归属!A:B,2,0)</f>
        <v>#N/A</v>
      </c>
      <c r="K5618" s="193"/>
      <c r="L5618" s="194"/>
      <c r="M5618" s="195"/>
    </row>
    <row r="5619" spans="1:13" s="61" customFormat="1" customHeight="1">
      <c r="A5619"/>
      <c r="B5619"/>
      <c r="C5619"/>
      <c r="D5619"/>
      <c r="E5619"/>
      <c r="F5619" s="61"/>
      <c r="G5619" s="196" t="e">
        <f>VLOOKUP(D5619,sku归属!A:B,2,0)</f>
        <v>#N/A</v>
      </c>
      <c r="K5619" s="193"/>
      <c r="L5619" s="194"/>
      <c r="M5619" s="195"/>
    </row>
    <row r="5620" spans="1:13" s="61" customFormat="1" customHeight="1">
      <c r="A5620"/>
      <c r="B5620"/>
      <c r="C5620"/>
      <c r="D5620"/>
      <c r="E5620"/>
      <c r="F5620" s="61"/>
      <c r="G5620" s="196" t="e">
        <f>VLOOKUP(D5620,sku归属!A:B,2,0)</f>
        <v>#N/A</v>
      </c>
      <c r="K5620" s="193"/>
      <c r="L5620" s="194"/>
      <c r="M5620" s="195"/>
    </row>
    <row r="5621" spans="1:13" s="61" customFormat="1" customHeight="1">
      <c r="A5621"/>
      <c r="B5621"/>
      <c r="C5621"/>
      <c r="D5621"/>
      <c r="E5621"/>
      <c r="F5621" s="61"/>
      <c r="G5621" s="196" t="e">
        <f>VLOOKUP(D5621,sku归属!A:B,2,0)</f>
        <v>#N/A</v>
      </c>
      <c r="K5621" s="193"/>
      <c r="L5621" s="194"/>
      <c r="M5621" s="195"/>
    </row>
    <row r="5622" spans="1:13" s="61" customFormat="1" customHeight="1">
      <c r="A5622"/>
      <c r="B5622"/>
      <c r="C5622"/>
      <c r="D5622"/>
      <c r="E5622"/>
      <c r="F5622" s="61"/>
      <c r="G5622" s="196" t="e">
        <f>VLOOKUP(D5622,sku归属!A:B,2,0)</f>
        <v>#N/A</v>
      </c>
      <c r="K5622" s="193"/>
      <c r="L5622" s="194"/>
      <c r="M5622" s="195"/>
    </row>
    <row r="5623" spans="1:13" s="61" customFormat="1" customHeight="1">
      <c r="A5623"/>
      <c r="B5623"/>
      <c r="C5623"/>
      <c r="D5623"/>
      <c r="E5623"/>
      <c r="F5623" s="61"/>
      <c r="G5623" s="196" t="e">
        <f>VLOOKUP(D5623,sku归属!A:B,2,0)</f>
        <v>#N/A</v>
      </c>
      <c r="K5623" s="193"/>
      <c r="L5623" s="194"/>
      <c r="M5623" s="195"/>
    </row>
    <row r="5624" spans="1:13" s="61" customFormat="1" customHeight="1">
      <c r="A5624"/>
      <c r="B5624"/>
      <c r="C5624"/>
      <c r="D5624"/>
      <c r="E5624"/>
      <c r="F5624" s="61"/>
      <c r="G5624" s="196" t="e">
        <f>VLOOKUP(D5624,sku归属!A:B,2,0)</f>
        <v>#N/A</v>
      </c>
      <c r="K5624" s="193"/>
      <c r="L5624" s="194"/>
      <c r="M5624" s="195"/>
    </row>
    <row r="5625" spans="1:13" s="61" customFormat="1" customHeight="1">
      <c r="A5625"/>
      <c r="B5625"/>
      <c r="C5625"/>
      <c r="D5625"/>
      <c r="E5625"/>
      <c r="F5625" s="61"/>
      <c r="G5625" s="196" t="e">
        <f>VLOOKUP(D5625,sku归属!A:B,2,0)</f>
        <v>#N/A</v>
      </c>
      <c r="K5625" s="193"/>
      <c r="L5625" s="194"/>
      <c r="M5625" s="195"/>
    </row>
    <row r="5626" spans="1:13" s="61" customFormat="1" customHeight="1">
      <c r="A5626"/>
      <c r="B5626"/>
      <c r="C5626"/>
      <c r="D5626"/>
      <c r="E5626"/>
      <c r="F5626" s="61"/>
      <c r="G5626" s="196" t="e">
        <f>VLOOKUP(D5626,sku归属!A:B,2,0)</f>
        <v>#N/A</v>
      </c>
      <c r="K5626" s="193"/>
      <c r="L5626" s="194"/>
      <c r="M5626" s="195"/>
    </row>
    <row r="5627" spans="1:13" s="61" customFormat="1" customHeight="1">
      <c r="A5627"/>
      <c r="B5627"/>
      <c r="C5627"/>
      <c r="D5627"/>
      <c r="E5627"/>
      <c r="F5627" s="61"/>
      <c r="G5627" s="196" t="e">
        <f>VLOOKUP(D5627,sku归属!A:B,2,0)</f>
        <v>#N/A</v>
      </c>
      <c r="K5627" s="193"/>
      <c r="L5627" s="194"/>
      <c r="M5627" s="195"/>
    </row>
    <row r="5628" spans="1:13" s="61" customFormat="1" customHeight="1">
      <c r="A5628"/>
      <c r="B5628"/>
      <c r="C5628"/>
      <c r="D5628"/>
      <c r="E5628"/>
      <c r="F5628" s="61"/>
      <c r="G5628" s="196" t="e">
        <f>VLOOKUP(D5628,sku归属!A:B,2,0)</f>
        <v>#N/A</v>
      </c>
      <c r="K5628" s="193"/>
      <c r="L5628" s="194"/>
      <c r="M5628" s="195"/>
    </row>
    <row r="5629" spans="1:13" s="61" customFormat="1" customHeight="1">
      <c r="A5629"/>
      <c r="B5629"/>
      <c r="C5629"/>
      <c r="D5629"/>
      <c r="E5629"/>
      <c r="F5629" s="61"/>
      <c r="G5629" s="196" t="e">
        <f>VLOOKUP(D5629,sku归属!A:B,2,0)</f>
        <v>#N/A</v>
      </c>
      <c r="K5629" s="193"/>
      <c r="L5629" s="194"/>
      <c r="M5629" s="195"/>
    </row>
    <row r="5630" spans="1:13" s="61" customFormat="1" customHeight="1">
      <c r="A5630"/>
      <c r="B5630"/>
      <c r="C5630"/>
      <c r="D5630"/>
      <c r="E5630"/>
      <c r="F5630" s="61"/>
      <c r="G5630" s="196" t="e">
        <f>VLOOKUP(D5630,sku归属!A:B,2,0)</f>
        <v>#N/A</v>
      </c>
      <c r="K5630" s="193"/>
      <c r="L5630" s="194"/>
      <c r="M5630" s="195"/>
    </row>
    <row r="5631" spans="1:13" s="61" customFormat="1" customHeight="1">
      <c r="A5631"/>
      <c r="B5631"/>
      <c r="C5631"/>
      <c r="D5631"/>
      <c r="E5631"/>
      <c r="F5631" s="61"/>
      <c r="G5631" s="196" t="e">
        <f>VLOOKUP(D5631,sku归属!A:B,2,0)</f>
        <v>#N/A</v>
      </c>
      <c r="K5631" s="193"/>
      <c r="L5631" s="194"/>
      <c r="M5631" s="195"/>
    </row>
    <row r="5632" spans="1:13" s="61" customFormat="1" customHeight="1">
      <c r="A5632"/>
      <c r="B5632"/>
      <c r="C5632"/>
      <c r="D5632"/>
      <c r="E5632"/>
      <c r="F5632" s="61"/>
      <c r="G5632" s="196" t="e">
        <f>VLOOKUP(D5632,sku归属!A:B,2,0)</f>
        <v>#N/A</v>
      </c>
      <c r="K5632" s="193"/>
      <c r="L5632" s="194"/>
      <c r="M5632" s="195"/>
    </row>
    <row r="5633" spans="1:13" s="61" customFormat="1" customHeight="1">
      <c r="A5633"/>
      <c r="B5633"/>
      <c r="C5633"/>
      <c r="D5633"/>
      <c r="E5633"/>
      <c r="F5633" s="61"/>
      <c r="G5633" s="196" t="e">
        <f>VLOOKUP(D5633,sku归属!A:B,2,0)</f>
        <v>#N/A</v>
      </c>
      <c r="K5633" s="193"/>
      <c r="L5633" s="194"/>
      <c r="M5633" s="195"/>
    </row>
    <row r="5634" spans="1:13" s="61" customFormat="1" customHeight="1">
      <c r="A5634"/>
      <c r="B5634"/>
      <c r="C5634"/>
      <c r="D5634"/>
      <c r="E5634"/>
      <c r="F5634" s="61"/>
      <c r="G5634" s="196" t="e">
        <f>VLOOKUP(D5634,sku归属!A:B,2,0)</f>
        <v>#N/A</v>
      </c>
      <c r="K5634" s="193"/>
      <c r="L5634" s="194"/>
      <c r="M5634" s="195"/>
    </row>
    <row r="5635" spans="1:13" s="61" customFormat="1" customHeight="1">
      <c r="A5635"/>
      <c r="B5635"/>
      <c r="C5635"/>
      <c r="D5635"/>
      <c r="E5635"/>
      <c r="F5635" s="61"/>
      <c r="G5635" s="196" t="e">
        <f>VLOOKUP(D5635,sku归属!A:B,2,0)</f>
        <v>#N/A</v>
      </c>
      <c r="K5635" s="193"/>
      <c r="L5635" s="194"/>
      <c r="M5635" s="195"/>
    </row>
    <row r="5636" spans="1:13" s="61" customFormat="1" customHeight="1">
      <c r="A5636"/>
      <c r="B5636"/>
      <c r="C5636"/>
      <c r="D5636"/>
      <c r="E5636"/>
      <c r="F5636" s="61"/>
      <c r="G5636" s="196" t="e">
        <f>VLOOKUP(D5636,sku归属!A:B,2,0)</f>
        <v>#N/A</v>
      </c>
      <c r="K5636" s="193"/>
      <c r="L5636" s="194"/>
      <c r="M5636" s="195"/>
    </row>
    <row r="5637" spans="1:13" s="61" customFormat="1" customHeight="1">
      <c r="A5637"/>
      <c r="B5637"/>
      <c r="C5637"/>
      <c r="D5637"/>
      <c r="E5637"/>
      <c r="F5637" s="61"/>
      <c r="G5637" s="196" t="e">
        <f>VLOOKUP(D5637,sku归属!A:B,2,0)</f>
        <v>#N/A</v>
      </c>
      <c r="K5637" s="193"/>
      <c r="L5637" s="194"/>
      <c r="M5637" s="195"/>
    </row>
    <row r="5638" spans="1:13" s="61" customFormat="1" customHeight="1">
      <c r="A5638"/>
      <c r="B5638"/>
      <c r="C5638"/>
      <c r="D5638"/>
      <c r="E5638"/>
      <c r="F5638" s="61"/>
      <c r="G5638" s="196" t="e">
        <f>VLOOKUP(D5638,sku归属!A:B,2,0)</f>
        <v>#N/A</v>
      </c>
      <c r="K5638" s="193"/>
      <c r="L5638" s="194"/>
      <c r="M5638" s="195"/>
    </row>
    <row r="5639" spans="1:13" s="61" customFormat="1" customHeight="1">
      <c r="A5639"/>
      <c r="B5639"/>
      <c r="C5639"/>
      <c r="D5639"/>
      <c r="E5639"/>
      <c r="F5639" s="61"/>
      <c r="G5639" s="196" t="e">
        <f>VLOOKUP(D5639,sku归属!A:B,2,0)</f>
        <v>#N/A</v>
      </c>
      <c r="K5639" s="193"/>
      <c r="L5639" s="194"/>
      <c r="M5639" s="195"/>
    </row>
    <row r="5640" spans="1:13" s="61" customFormat="1" customHeight="1">
      <c r="A5640"/>
      <c r="B5640"/>
      <c r="C5640"/>
      <c r="D5640"/>
      <c r="E5640"/>
      <c r="F5640" s="61"/>
      <c r="G5640" s="196" t="e">
        <f>VLOOKUP(D5640,sku归属!A:B,2,0)</f>
        <v>#N/A</v>
      </c>
      <c r="K5640" s="193"/>
      <c r="L5640" s="194"/>
      <c r="M5640" s="195"/>
    </row>
    <row r="5641" spans="1:13" s="61" customFormat="1" customHeight="1">
      <c r="A5641"/>
      <c r="B5641"/>
      <c r="C5641"/>
      <c r="D5641"/>
      <c r="E5641"/>
      <c r="F5641" s="61"/>
      <c r="G5641" s="196" t="e">
        <f>VLOOKUP(D5641,sku归属!A:B,2,0)</f>
        <v>#N/A</v>
      </c>
      <c r="K5641" s="193"/>
      <c r="L5641" s="194"/>
      <c r="M5641" s="195"/>
    </row>
    <row r="5642" spans="1:13" s="61" customFormat="1" customHeight="1">
      <c r="A5642"/>
      <c r="B5642"/>
      <c r="C5642"/>
      <c r="D5642"/>
      <c r="E5642"/>
      <c r="F5642" s="61"/>
      <c r="G5642" s="196" t="e">
        <f>VLOOKUP(D5642,sku归属!A:B,2,0)</f>
        <v>#N/A</v>
      </c>
      <c r="K5642" s="193"/>
      <c r="L5642" s="194"/>
      <c r="M5642" s="195"/>
    </row>
    <row r="5643" spans="1:13" s="61" customFormat="1" customHeight="1">
      <c r="A5643"/>
      <c r="B5643"/>
      <c r="C5643"/>
      <c r="D5643"/>
      <c r="E5643"/>
      <c r="F5643" s="61"/>
      <c r="G5643" s="196" t="e">
        <f>VLOOKUP(D5643,sku归属!A:B,2,0)</f>
        <v>#N/A</v>
      </c>
      <c r="K5643" s="193"/>
      <c r="L5643" s="194"/>
      <c r="M5643" s="195"/>
    </row>
    <row r="5644" spans="1:13" s="61" customFormat="1" customHeight="1">
      <c r="A5644"/>
      <c r="B5644"/>
      <c r="C5644"/>
      <c r="D5644"/>
      <c r="E5644"/>
      <c r="F5644" s="61"/>
      <c r="G5644" s="196" t="e">
        <f>VLOOKUP(D5644,sku归属!A:B,2,0)</f>
        <v>#N/A</v>
      </c>
      <c r="K5644" s="193"/>
      <c r="L5644" s="194"/>
      <c r="M5644" s="195"/>
    </row>
    <row r="5645" spans="1:13" s="61" customFormat="1" customHeight="1">
      <c r="A5645"/>
      <c r="B5645"/>
      <c r="C5645"/>
      <c r="D5645"/>
      <c r="E5645"/>
      <c r="F5645" s="61"/>
      <c r="G5645" s="196" t="e">
        <f>VLOOKUP(D5645,sku归属!A:B,2,0)</f>
        <v>#N/A</v>
      </c>
      <c r="K5645" s="193"/>
      <c r="L5645" s="194"/>
      <c r="M5645" s="195"/>
    </row>
    <row r="5646" spans="1:13" s="61" customFormat="1" customHeight="1">
      <c r="A5646"/>
      <c r="B5646"/>
      <c r="C5646"/>
      <c r="D5646"/>
      <c r="E5646"/>
      <c r="F5646" s="61"/>
      <c r="G5646" s="196" t="e">
        <f>VLOOKUP(D5646,sku归属!A:B,2,0)</f>
        <v>#N/A</v>
      </c>
      <c r="K5646" s="193"/>
      <c r="L5646" s="194"/>
      <c r="M5646" s="195"/>
    </row>
    <row r="5647" spans="1:13" s="61" customFormat="1" customHeight="1">
      <c r="A5647"/>
      <c r="B5647"/>
      <c r="C5647"/>
      <c r="D5647"/>
      <c r="E5647"/>
      <c r="F5647" s="61"/>
      <c r="G5647" s="196" t="e">
        <f>VLOOKUP(D5647,sku归属!A:B,2,0)</f>
        <v>#N/A</v>
      </c>
      <c r="K5647" s="193"/>
      <c r="L5647" s="194"/>
      <c r="M5647" s="195"/>
    </row>
    <row r="5648" spans="1:13" s="61" customFormat="1" customHeight="1">
      <c r="A5648"/>
      <c r="B5648"/>
      <c r="C5648"/>
      <c r="D5648"/>
      <c r="E5648"/>
      <c r="F5648" s="61"/>
      <c r="G5648" s="196" t="e">
        <f>VLOOKUP(D5648,sku归属!A:B,2,0)</f>
        <v>#N/A</v>
      </c>
      <c r="K5648" s="193"/>
      <c r="L5648" s="194"/>
      <c r="M5648" s="195"/>
    </row>
    <row r="5649" spans="1:13" s="61" customFormat="1" customHeight="1">
      <c r="A5649"/>
      <c r="B5649"/>
      <c r="C5649"/>
      <c r="D5649"/>
      <c r="E5649"/>
      <c r="F5649" s="61"/>
      <c r="G5649" s="196" t="e">
        <f>VLOOKUP(D5649,sku归属!A:B,2,0)</f>
        <v>#N/A</v>
      </c>
      <c r="K5649" s="193"/>
      <c r="L5649" s="194"/>
      <c r="M5649" s="195"/>
    </row>
    <row r="5650" spans="1:13" s="61" customFormat="1" customHeight="1">
      <c r="A5650"/>
      <c r="B5650"/>
      <c r="C5650"/>
      <c r="D5650"/>
      <c r="E5650"/>
      <c r="F5650" s="61"/>
      <c r="G5650" s="196" t="e">
        <f>VLOOKUP(D5650,sku归属!A:B,2,0)</f>
        <v>#N/A</v>
      </c>
      <c r="K5650" s="193"/>
      <c r="L5650" s="194"/>
      <c r="M5650" s="195"/>
    </row>
    <row r="5651" spans="1:13" s="61" customFormat="1" customHeight="1">
      <c r="A5651"/>
      <c r="B5651"/>
      <c r="C5651"/>
      <c r="D5651"/>
      <c r="E5651"/>
      <c r="F5651" s="61"/>
      <c r="G5651" s="196" t="e">
        <f>VLOOKUP(D5651,sku归属!A:B,2,0)</f>
        <v>#N/A</v>
      </c>
      <c r="K5651" s="193"/>
      <c r="L5651" s="194"/>
      <c r="M5651" s="195"/>
    </row>
    <row r="5652" spans="1:13" s="61" customFormat="1" customHeight="1">
      <c r="A5652"/>
      <c r="B5652"/>
      <c r="C5652"/>
      <c r="D5652"/>
      <c r="E5652"/>
      <c r="F5652" s="61"/>
      <c r="G5652" s="196" t="e">
        <f>VLOOKUP(D5652,sku归属!A:B,2,0)</f>
        <v>#N/A</v>
      </c>
      <c r="K5652" s="193"/>
      <c r="L5652" s="194"/>
      <c r="M5652" s="195"/>
    </row>
    <row r="5653" spans="1:13" s="61" customFormat="1" customHeight="1">
      <c r="A5653"/>
      <c r="B5653"/>
      <c r="C5653"/>
      <c r="D5653"/>
      <c r="E5653"/>
      <c r="F5653" s="61"/>
      <c r="G5653" s="196" t="e">
        <f>VLOOKUP(D5653,sku归属!A:B,2,0)</f>
        <v>#N/A</v>
      </c>
      <c r="K5653" s="193"/>
      <c r="L5653" s="194"/>
      <c r="M5653" s="195"/>
    </row>
    <row r="5654" spans="1:13" s="61" customFormat="1" customHeight="1">
      <c r="A5654"/>
      <c r="B5654"/>
      <c r="C5654"/>
      <c r="D5654"/>
      <c r="E5654"/>
      <c r="F5654" s="61"/>
      <c r="G5654" s="196" t="e">
        <f>VLOOKUP(D5654,sku归属!A:B,2,0)</f>
        <v>#N/A</v>
      </c>
      <c r="K5654" s="193"/>
      <c r="L5654" s="194"/>
      <c r="M5654" s="195"/>
    </row>
    <row r="5655" spans="1:13" s="61" customFormat="1" customHeight="1">
      <c r="A5655"/>
      <c r="B5655"/>
      <c r="C5655"/>
      <c r="D5655"/>
      <c r="E5655"/>
      <c r="F5655" s="61"/>
      <c r="G5655" s="196" t="e">
        <f>VLOOKUP(D5655,sku归属!A:B,2,0)</f>
        <v>#N/A</v>
      </c>
      <c r="K5655" s="193"/>
      <c r="L5655" s="194"/>
      <c r="M5655" s="195"/>
    </row>
    <row r="5656" spans="1:13" s="61" customFormat="1" customHeight="1">
      <c r="A5656"/>
      <c r="B5656"/>
      <c r="C5656"/>
      <c r="D5656"/>
      <c r="E5656"/>
      <c r="F5656" s="61"/>
      <c r="G5656" s="196" t="e">
        <f>VLOOKUP(D5656,sku归属!A:B,2,0)</f>
        <v>#N/A</v>
      </c>
      <c r="K5656" s="193"/>
      <c r="L5656" s="194"/>
      <c r="M5656" s="195"/>
    </row>
    <row r="5657" spans="1:13" s="61" customFormat="1" customHeight="1">
      <c r="A5657"/>
      <c r="B5657"/>
      <c r="C5657"/>
      <c r="D5657"/>
      <c r="E5657"/>
      <c r="F5657" s="61"/>
      <c r="G5657" s="196" t="e">
        <f>VLOOKUP(D5657,sku归属!A:B,2,0)</f>
        <v>#N/A</v>
      </c>
      <c r="K5657" s="193"/>
      <c r="L5657" s="194"/>
      <c r="M5657" s="195"/>
    </row>
    <row r="5658" spans="1:13" s="61" customFormat="1" customHeight="1">
      <c r="A5658"/>
      <c r="B5658"/>
      <c r="C5658"/>
      <c r="D5658"/>
      <c r="E5658"/>
      <c r="F5658" s="61"/>
      <c r="G5658" s="196" t="e">
        <f>VLOOKUP(D5658,sku归属!A:B,2,0)</f>
        <v>#N/A</v>
      </c>
      <c r="K5658" s="193"/>
      <c r="L5658" s="194"/>
      <c r="M5658" s="195"/>
    </row>
    <row r="5659" spans="1:13" s="61" customFormat="1" customHeight="1">
      <c r="A5659"/>
      <c r="B5659"/>
      <c r="C5659"/>
      <c r="D5659"/>
      <c r="E5659"/>
      <c r="F5659" s="61"/>
      <c r="G5659" s="196" t="e">
        <f>VLOOKUP(D5659,sku归属!A:B,2,0)</f>
        <v>#N/A</v>
      </c>
      <c r="K5659" s="193"/>
      <c r="L5659" s="194"/>
      <c r="M5659" s="195"/>
    </row>
    <row r="5660" spans="1:13" s="61" customFormat="1" customHeight="1">
      <c r="A5660"/>
      <c r="B5660"/>
      <c r="C5660"/>
      <c r="D5660"/>
      <c r="E5660"/>
      <c r="F5660" s="61"/>
      <c r="G5660" s="196" t="e">
        <f>VLOOKUP(D5660,sku归属!A:B,2,0)</f>
        <v>#N/A</v>
      </c>
      <c r="K5660" s="193"/>
      <c r="L5660" s="194"/>
      <c r="M5660" s="195"/>
    </row>
    <row r="5661" spans="1:13" s="61" customFormat="1" customHeight="1">
      <c r="A5661"/>
      <c r="B5661"/>
      <c r="C5661"/>
      <c r="D5661"/>
      <c r="E5661"/>
      <c r="F5661" s="61"/>
      <c r="G5661" s="196" t="e">
        <f>VLOOKUP(D5661,sku归属!A:B,2,0)</f>
        <v>#N/A</v>
      </c>
      <c r="K5661" s="193"/>
      <c r="L5661" s="194"/>
      <c r="M5661" s="195"/>
    </row>
    <row r="5662" spans="1:13" s="61" customFormat="1" customHeight="1">
      <c r="A5662"/>
      <c r="B5662"/>
      <c r="C5662"/>
      <c r="D5662"/>
      <c r="E5662"/>
      <c r="F5662" s="61"/>
      <c r="G5662" s="196" t="e">
        <f>VLOOKUP(D5662,sku归属!A:B,2,0)</f>
        <v>#N/A</v>
      </c>
      <c r="K5662" s="193"/>
      <c r="L5662" s="194"/>
      <c r="M5662" s="195"/>
    </row>
    <row r="5663" spans="1:13" s="61" customFormat="1" customHeight="1">
      <c r="A5663"/>
      <c r="B5663"/>
      <c r="C5663"/>
      <c r="D5663"/>
      <c r="E5663"/>
      <c r="F5663" s="61"/>
      <c r="G5663" s="196" t="e">
        <f>VLOOKUP(D5663,sku归属!A:B,2,0)</f>
        <v>#N/A</v>
      </c>
      <c r="K5663" s="193"/>
      <c r="L5663" s="194"/>
      <c r="M5663" s="195"/>
    </row>
    <row r="5664" spans="1:13" s="61" customFormat="1" customHeight="1">
      <c r="A5664"/>
      <c r="B5664"/>
      <c r="C5664"/>
      <c r="D5664"/>
      <c r="E5664"/>
      <c r="F5664" s="61"/>
      <c r="G5664" s="196" t="e">
        <f>VLOOKUP(D5664,sku归属!A:B,2,0)</f>
        <v>#N/A</v>
      </c>
      <c r="K5664" s="193"/>
      <c r="L5664" s="194"/>
      <c r="M5664" s="195"/>
    </row>
    <row r="5665" spans="1:13" s="61" customFormat="1" customHeight="1">
      <c r="A5665"/>
      <c r="B5665"/>
      <c r="C5665"/>
      <c r="D5665"/>
      <c r="E5665"/>
      <c r="F5665" s="61"/>
      <c r="G5665" s="196" t="e">
        <f>VLOOKUP(D5665,sku归属!A:B,2,0)</f>
        <v>#N/A</v>
      </c>
      <c r="K5665" s="193"/>
      <c r="L5665" s="194"/>
      <c r="M5665" s="195"/>
    </row>
    <row r="5666" spans="1:13" s="61" customFormat="1" customHeight="1">
      <c r="A5666"/>
      <c r="B5666"/>
      <c r="C5666"/>
      <c r="D5666"/>
      <c r="E5666"/>
      <c r="F5666" s="61"/>
      <c r="G5666" s="196" t="e">
        <f>VLOOKUP(D5666,sku归属!A:B,2,0)</f>
        <v>#N/A</v>
      </c>
      <c r="K5666" s="193"/>
      <c r="L5666" s="194"/>
      <c r="M5666" s="195"/>
    </row>
    <row r="5667" spans="1:13" s="61" customFormat="1" customHeight="1">
      <c r="A5667"/>
      <c r="B5667"/>
      <c r="C5667"/>
      <c r="D5667"/>
      <c r="E5667"/>
      <c r="F5667" s="61"/>
      <c r="G5667" s="196" t="e">
        <f>VLOOKUP(D5667,sku归属!A:B,2,0)</f>
        <v>#N/A</v>
      </c>
      <c r="K5667" s="193"/>
      <c r="L5667" s="194"/>
      <c r="M5667" s="195"/>
    </row>
    <row r="5668" spans="1:13" s="61" customFormat="1" customHeight="1">
      <c r="A5668"/>
      <c r="B5668"/>
      <c r="C5668"/>
      <c r="D5668"/>
      <c r="E5668"/>
      <c r="F5668" s="61"/>
      <c r="G5668" s="196" t="e">
        <f>VLOOKUP(D5668,sku归属!A:B,2,0)</f>
        <v>#N/A</v>
      </c>
      <c r="K5668" s="193"/>
      <c r="L5668" s="194"/>
      <c r="M5668" s="195"/>
    </row>
    <row r="5669" spans="1:13" s="61" customFormat="1" customHeight="1">
      <c r="A5669"/>
      <c r="B5669"/>
      <c r="C5669"/>
      <c r="D5669"/>
      <c r="E5669"/>
      <c r="F5669" s="61"/>
      <c r="G5669" s="196" t="e">
        <f>VLOOKUP(D5669,sku归属!A:B,2,0)</f>
        <v>#N/A</v>
      </c>
      <c r="K5669" s="193"/>
      <c r="L5669" s="194"/>
      <c r="M5669" s="195"/>
    </row>
    <row r="5670" spans="1:13" s="61" customFormat="1" customHeight="1">
      <c r="A5670"/>
      <c r="B5670"/>
      <c r="C5670"/>
      <c r="D5670"/>
      <c r="E5670"/>
      <c r="F5670" s="61"/>
      <c r="G5670" s="196" t="e">
        <f>VLOOKUP(D5670,sku归属!A:B,2,0)</f>
        <v>#N/A</v>
      </c>
      <c r="K5670" s="193"/>
      <c r="L5670" s="194"/>
      <c r="M5670" s="195"/>
    </row>
    <row r="5671" spans="1:13" s="61" customFormat="1" customHeight="1">
      <c r="A5671"/>
      <c r="B5671"/>
      <c r="C5671"/>
      <c r="D5671"/>
      <c r="E5671"/>
      <c r="F5671" s="61"/>
      <c r="G5671" s="196" t="e">
        <f>VLOOKUP(D5671,sku归属!A:B,2,0)</f>
        <v>#N/A</v>
      </c>
      <c r="K5671" s="193"/>
      <c r="L5671" s="194"/>
      <c r="M5671" s="195"/>
    </row>
    <row r="5672" spans="1:13" s="61" customFormat="1" customHeight="1">
      <c r="A5672"/>
      <c r="B5672"/>
      <c r="C5672"/>
      <c r="D5672"/>
      <c r="E5672"/>
      <c r="F5672" s="61"/>
      <c r="G5672" s="196" t="e">
        <f>VLOOKUP(D5672,sku归属!A:B,2,0)</f>
        <v>#N/A</v>
      </c>
      <c r="K5672" s="193"/>
      <c r="L5672" s="194"/>
      <c r="M5672" s="195"/>
    </row>
    <row r="5673" spans="1:13" s="61" customFormat="1" customHeight="1">
      <c r="A5673"/>
      <c r="B5673"/>
      <c r="C5673"/>
      <c r="D5673"/>
      <c r="E5673"/>
      <c r="F5673" s="61"/>
      <c r="G5673" s="196" t="e">
        <f>VLOOKUP(D5673,sku归属!A:B,2,0)</f>
        <v>#N/A</v>
      </c>
      <c r="K5673" s="193"/>
      <c r="L5673" s="194"/>
      <c r="M5673" s="195"/>
    </row>
    <row r="5674" spans="1:13" s="61" customFormat="1" customHeight="1">
      <c r="A5674"/>
      <c r="B5674"/>
      <c r="C5674"/>
      <c r="D5674"/>
      <c r="E5674"/>
      <c r="F5674" s="61"/>
      <c r="G5674" s="196" t="e">
        <f>VLOOKUP(D5674,sku归属!A:B,2,0)</f>
        <v>#N/A</v>
      </c>
      <c r="K5674" s="193"/>
      <c r="L5674" s="194"/>
      <c r="M5674" s="195"/>
    </row>
    <row r="5675" spans="1:13" s="61" customFormat="1" customHeight="1">
      <c r="A5675"/>
      <c r="B5675"/>
      <c r="C5675"/>
      <c r="D5675"/>
      <c r="E5675"/>
      <c r="F5675" s="61"/>
      <c r="G5675" s="196" t="e">
        <f>VLOOKUP(D5675,sku归属!A:B,2,0)</f>
        <v>#N/A</v>
      </c>
      <c r="K5675" s="193"/>
      <c r="L5675" s="194"/>
      <c r="M5675" s="195"/>
    </row>
    <row r="5676" spans="1:13" s="61" customFormat="1" customHeight="1">
      <c r="A5676"/>
      <c r="B5676"/>
      <c r="C5676"/>
      <c r="D5676"/>
      <c r="E5676"/>
      <c r="F5676" s="61"/>
      <c r="G5676" s="196" t="e">
        <f>VLOOKUP(D5676,sku归属!A:B,2,0)</f>
        <v>#N/A</v>
      </c>
      <c r="K5676" s="193"/>
      <c r="L5676" s="194"/>
      <c r="M5676" s="195"/>
    </row>
    <row r="5677" spans="1:13" s="61" customFormat="1" customHeight="1">
      <c r="A5677"/>
      <c r="B5677"/>
      <c r="C5677"/>
      <c r="D5677"/>
      <c r="E5677"/>
      <c r="F5677" s="61"/>
      <c r="G5677" s="196" t="e">
        <f>VLOOKUP(D5677,sku归属!A:B,2,0)</f>
        <v>#N/A</v>
      </c>
      <c r="K5677" s="193"/>
      <c r="L5677" s="194"/>
      <c r="M5677" s="195"/>
    </row>
    <row r="5678" spans="1:13" s="61" customFormat="1" customHeight="1">
      <c r="A5678"/>
      <c r="B5678"/>
      <c r="C5678"/>
      <c r="D5678"/>
      <c r="E5678"/>
      <c r="F5678" s="61"/>
      <c r="G5678" s="196" t="e">
        <f>VLOOKUP(D5678,sku归属!A:B,2,0)</f>
        <v>#N/A</v>
      </c>
      <c r="K5678" s="193"/>
      <c r="L5678" s="194"/>
      <c r="M5678" s="195"/>
    </row>
    <row r="5679" spans="1:13" s="61" customFormat="1" customHeight="1">
      <c r="A5679"/>
      <c r="B5679"/>
      <c r="C5679"/>
      <c r="D5679"/>
      <c r="E5679"/>
      <c r="F5679" s="61"/>
      <c r="G5679" s="196" t="e">
        <f>VLOOKUP(D5679,sku归属!A:B,2,0)</f>
        <v>#N/A</v>
      </c>
      <c r="K5679" s="193"/>
      <c r="L5679" s="194"/>
      <c r="M5679" s="195"/>
    </row>
    <row r="5680" spans="1:13" s="61" customFormat="1" customHeight="1">
      <c r="A5680"/>
      <c r="B5680"/>
      <c r="C5680"/>
      <c r="D5680"/>
      <c r="E5680"/>
      <c r="F5680" s="61"/>
      <c r="G5680" s="196" t="e">
        <f>VLOOKUP(D5680,sku归属!A:B,2,0)</f>
        <v>#N/A</v>
      </c>
      <c r="K5680" s="193"/>
      <c r="L5680" s="194"/>
      <c r="M5680" s="195"/>
    </row>
    <row r="5681" spans="1:13" s="61" customFormat="1" customHeight="1">
      <c r="A5681"/>
      <c r="B5681"/>
      <c r="C5681"/>
      <c r="D5681"/>
      <c r="E5681"/>
      <c r="F5681" s="61"/>
      <c r="G5681" s="196" t="e">
        <f>VLOOKUP(D5681,sku归属!A:B,2,0)</f>
        <v>#N/A</v>
      </c>
      <c r="K5681" s="193"/>
      <c r="L5681" s="194"/>
      <c r="M5681" s="195"/>
    </row>
    <row r="5682" spans="1:13" s="61" customFormat="1" customHeight="1">
      <c r="A5682"/>
      <c r="B5682"/>
      <c r="C5682"/>
      <c r="D5682"/>
      <c r="E5682"/>
      <c r="F5682" s="61"/>
      <c r="G5682" s="196" t="e">
        <f>VLOOKUP(D5682,sku归属!A:B,2,0)</f>
        <v>#N/A</v>
      </c>
      <c r="K5682" s="193"/>
      <c r="L5682" s="194"/>
      <c r="M5682" s="195"/>
    </row>
    <row r="5683" spans="1:13" s="61" customFormat="1" customHeight="1">
      <c r="A5683"/>
      <c r="B5683"/>
      <c r="C5683"/>
      <c r="D5683"/>
      <c r="E5683"/>
      <c r="F5683" s="61"/>
      <c r="G5683" s="196" t="e">
        <f>VLOOKUP(D5683,sku归属!A:B,2,0)</f>
        <v>#N/A</v>
      </c>
      <c r="K5683" s="193"/>
      <c r="L5683" s="194"/>
      <c r="M5683" s="195"/>
    </row>
    <row r="5684" spans="1:13" s="61" customFormat="1" customHeight="1">
      <c r="A5684"/>
      <c r="B5684"/>
      <c r="C5684"/>
      <c r="D5684"/>
      <c r="E5684"/>
      <c r="F5684" s="61"/>
      <c r="G5684" s="196" t="e">
        <f>VLOOKUP(D5684,sku归属!A:B,2,0)</f>
        <v>#N/A</v>
      </c>
      <c r="K5684" s="193"/>
      <c r="L5684" s="194"/>
      <c r="M5684" s="195"/>
    </row>
    <row r="5685" spans="1:13" s="61" customFormat="1" customHeight="1">
      <c r="A5685"/>
      <c r="B5685"/>
      <c r="C5685"/>
      <c r="D5685"/>
      <c r="E5685"/>
      <c r="F5685" s="61"/>
      <c r="G5685" s="196" t="e">
        <f>VLOOKUP(D5685,sku归属!A:B,2,0)</f>
        <v>#N/A</v>
      </c>
      <c r="K5685" s="193"/>
      <c r="L5685" s="194"/>
      <c r="M5685" s="195"/>
    </row>
    <row r="5686" spans="1:13" s="61" customFormat="1" customHeight="1">
      <c r="A5686"/>
      <c r="B5686"/>
      <c r="C5686"/>
      <c r="D5686"/>
      <c r="E5686"/>
      <c r="F5686" s="61"/>
      <c r="G5686" s="196" t="e">
        <f>VLOOKUP(D5686,sku归属!A:B,2,0)</f>
        <v>#N/A</v>
      </c>
      <c r="K5686" s="193"/>
      <c r="L5686" s="194"/>
      <c r="M5686" s="195"/>
    </row>
    <row r="5687" spans="1:13" s="61" customFormat="1" customHeight="1">
      <c r="A5687"/>
      <c r="B5687"/>
      <c r="C5687"/>
      <c r="D5687"/>
      <c r="E5687"/>
      <c r="F5687" s="61"/>
      <c r="G5687" s="196" t="e">
        <f>VLOOKUP(D5687,sku归属!A:B,2,0)</f>
        <v>#N/A</v>
      </c>
      <c r="K5687" s="193"/>
      <c r="L5687" s="194"/>
      <c r="M5687" s="195"/>
    </row>
    <row r="5688" spans="1:13" s="61" customFormat="1" customHeight="1">
      <c r="A5688"/>
      <c r="B5688"/>
      <c r="C5688"/>
      <c r="D5688"/>
      <c r="E5688"/>
      <c r="F5688" s="61"/>
      <c r="G5688" s="196" t="e">
        <f>VLOOKUP(D5688,sku归属!A:B,2,0)</f>
        <v>#N/A</v>
      </c>
      <c r="K5688" s="193"/>
      <c r="L5688" s="194"/>
      <c r="M5688" s="195"/>
    </row>
    <row r="5689" spans="1:13" s="61" customFormat="1" customHeight="1">
      <c r="A5689"/>
      <c r="B5689"/>
      <c r="C5689"/>
      <c r="D5689"/>
      <c r="E5689"/>
      <c r="F5689" s="61"/>
      <c r="G5689" s="196" t="e">
        <f>VLOOKUP(D5689,sku归属!A:B,2,0)</f>
        <v>#N/A</v>
      </c>
      <c r="K5689" s="193"/>
      <c r="L5689" s="194"/>
      <c r="M5689" s="195"/>
    </row>
    <row r="5690" spans="1:13" s="61" customFormat="1" customHeight="1">
      <c r="A5690"/>
      <c r="B5690"/>
      <c r="C5690"/>
      <c r="D5690"/>
      <c r="E5690"/>
      <c r="F5690" s="61"/>
      <c r="G5690" s="196" t="e">
        <f>VLOOKUP(D5690,sku归属!A:B,2,0)</f>
        <v>#N/A</v>
      </c>
      <c r="K5690" s="193"/>
      <c r="L5690" s="194"/>
      <c r="M5690" s="195"/>
    </row>
    <row r="5691" spans="1:13" s="61" customFormat="1" customHeight="1">
      <c r="A5691"/>
      <c r="B5691"/>
      <c r="C5691"/>
      <c r="D5691"/>
      <c r="E5691"/>
      <c r="F5691" s="61"/>
      <c r="G5691" s="196" t="e">
        <f>VLOOKUP(D5691,sku归属!A:B,2,0)</f>
        <v>#N/A</v>
      </c>
      <c r="K5691" s="193"/>
      <c r="L5691" s="194"/>
      <c r="M5691" s="195"/>
    </row>
    <row r="5692" spans="1:13" s="61" customFormat="1" customHeight="1">
      <c r="A5692"/>
      <c r="B5692"/>
      <c r="C5692"/>
      <c r="D5692"/>
      <c r="E5692"/>
      <c r="F5692" s="61"/>
      <c r="G5692" s="196" t="e">
        <f>VLOOKUP(D5692,sku归属!A:B,2,0)</f>
        <v>#N/A</v>
      </c>
      <c r="K5692" s="193"/>
      <c r="L5692" s="194"/>
      <c r="M5692" s="195"/>
    </row>
    <row r="5693" spans="1:13" s="61" customFormat="1" customHeight="1">
      <c r="A5693"/>
      <c r="B5693"/>
      <c r="C5693"/>
      <c r="D5693"/>
      <c r="E5693"/>
      <c r="F5693" s="61"/>
      <c r="G5693" s="196" t="e">
        <f>VLOOKUP(D5693,sku归属!A:B,2,0)</f>
        <v>#N/A</v>
      </c>
      <c r="K5693" s="193"/>
      <c r="L5693" s="194"/>
      <c r="M5693" s="195"/>
    </row>
    <row r="5694" spans="1:13" s="61" customFormat="1" customHeight="1">
      <c r="A5694"/>
      <c r="B5694"/>
      <c r="C5694"/>
      <c r="D5694"/>
      <c r="E5694"/>
      <c r="F5694" s="61"/>
      <c r="G5694" s="196" t="e">
        <f>VLOOKUP(D5694,sku归属!A:B,2,0)</f>
        <v>#N/A</v>
      </c>
      <c r="K5694" s="193"/>
      <c r="L5694" s="194"/>
      <c r="M5694" s="195"/>
    </row>
    <row r="5695" spans="1:13" s="61" customFormat="1" customHeight="1">
      <c r="A5695"/>
      <c r="B5695"/>
      <c r="C5695"/>
      <c r="D5695"/>
      <c r="E5695"/>
      <c r="F5695" s="61"/>
      <c r="G5695" s="196" t="e">
        <f>VLOOKUP(D5695,sku归属!A:B,2,0)</f>
        <v>#N/A</v>
      </c>
      <c r="K5695" s="193"/>
      <c r="L5695" s="194"/>
      <c r="M5695" s="195"/>
    </row>
    <row r="5696" spans="1:13" s="61" customFormat="1" customHeight="1">
      <c r="A5696"/>
      <c r="B5696"/>
      <c r="C5696"/>
      <c r="D5696"/>
      <c r="E5696"/>
      <c r="F5696" s="61"/>
      <c r="G5696" s="196" t="e">
        <f>VLOOKUP(D5696,sku归属!A:B,2,0)</f>
        <v>#N/A</v>
      </c>
      <c r="K5696" s="193"/>
      <c r="L5696" s="194"/>
      <c r="M5696" s="195"/>
    </row>
    <row r="5697" spans="1:13" s="61" customFormat="1" customHeight="1">
      <c r="A5697"/>
      <c r="B5697"/>
      <c r="C5697"/>
      <c r="D5697"/>
      <c r="E5697"/>
      <c r="F5697" s="61"/>
      <c r="G5697" s="196" t="e">
        <f>VLOOKUP(D5697,sku归属!A:B,2,0)</f>
        <v>#N/A</v>
      </c>
      <c r="K5697" s="193"/>
      <c r="L5697" s="194"/>
      <c r="M5697" s="195"/>
    </row>
    <row r="5698" spans="1:13" s="61" customFormat="1" customHeight="1">
      <c r="A5698"/>
      <c r="B5698"/>
      <c r="C5698"/>
      <c r="D5698"/>
      <c r="E5698"/>
      <c r="F5698" s="61"/>
      <c r="G5698" s="196" t="e">
        <f>VLOOKUP(D5698,sku归属!A:B,2,0)</f>
        <v>#N/A</v>
      </c>
      <c r="K5698" s="193"/>
      <c r="L5698" s="194"/>
      <c r="M5698" s="195"/>
    </row>
    <row r="5699" spans="1:13" s="61" customFormat="1" customHeight="1">
      <c r="A5699"/>
      <c r="B5699"/>
      <c r="C5699"/>
      <c r="D5699"/>
      <c r="E5699"/>
      <c r="F5699" s="61"/>
      <c r="G5699" s="196" t="e">
        <f>VLOOKUP(D5699,sku归属!A:B,2,0)</f>
        <v>#N/A</v>
      </c>
      <c r="K5699" s="193"/>
      <c r="L5699" s="194"/>
      <c r="M5699" s="195"/>
    </row>
    <row r="5700" spans="1:13" s="61" customFormat="1" customHeight="1">
      <c r="A5700"/>
      <c r="B5700"/>
      <c r="C5700"/>
      <c r="D5700"/>
      <c r="E5700"/>
      <c r="F5700" s="61"/>
      <c r="G5700" s="196" t="e">
        <f>VLOOKUP(D5700,sku归属!A:B,2,0)</f>
        <v>#N/A</v>
      </c>
      <c r="K5700" s="193"/>
      <c r="L5700" s="194"/>
      <c r="M5700" s="195"/>
    </row>
    <row r="5701" spans="1:13" s="61" customFormat="1" customHeight="1">
      <c r="A5701"/>
      <c r="B5701"/>
      <c r="C5701"/>
      <c r="D5701"/>
      <c r="E5701"/>
      <c r="F5701" s="61"/>
      <c r="G5701" s="196" t="e">
        <f>VLOOKUP(D5701,sku归属!A:B,2,0)</f>
        <v>#N/A</v>
      </c>
      <c r="K5701" s="193"/>
      <c r="L5701" s="194"/>
      <c r="M5701" s="195"/>
    </row>
    <row r="5702" spans="1:13" s="61" customFormat="1" customHeight="1">
      <c r="A5702"/>
      <c r="B5702"/>
      <c r="C5702"/>
      <c r="D5702"/>
      <c r="E5702"/>
      <c r="F5702" s="61"/>
      <c r="G5702" s="196" t="e">
        <f>VLOOKUP(D5702,sku归属!A:B,2,0)</f>
        <v>#N/A</v>
      </c>
      <c r="K5702" s="193"/>
      <c r="L5702" s="194"/>
      <c r="M5702" s="195"/>
    </row>
    <row r="5703" spans="1:13" s="61" customFormat="1" customHeight="1">
      <c r="A5703"/>
      <c r="B5703"/>
      <c r="C5703"/>
      <c r="D5703"/>
      <c r="E5703"/>
      <c r="F5703" s="61"/>
      <c r="G5703" s="196" t="e">
        <f>VLOOKUP(D5703,sku归属!A:B,2,0)</f>
        <v>#N/A</v>
      </c>
      <c r="K5703" s="193"/>
      <c r="L5703" s="194"/>
      <c r="M5703" s="195"/>
    </row>
    <row r="5704" spans="1:13" s="61" customFormat="1" customHeight="1">
      <c r="A5704"/>
      <c r="B5704"/>
      <c r="C5704"/>
      <c r="D5704"/>
      <c r="E5704"/>
      <c r="F5704" s="61"/>
      <c r="G5704" s="196" t="e">
        <f>VLOOKUP(D5704,sku归属!A:B,2,0)</f>
        <v>#N/A</v>
      </c>
      <c r="K5704" s="193"/>
      <c r="L5704" s="194"/>
      <c r="M5704" s="195"/>
    </row>
    <row r="5705" spans="1:13" s="61" customFormat="1" customHeight="1">
      <c r="A5705"/>
      <c r="B5705"/>
      <c r="C5705"/>
      <c r="D5705"/>
      <c r="E5705"/>
      <c r="F5705" s="61"/>
      <c r="G5705" s="196" t="e">
        <f>VLOOKUP(D5705,sku归属!A:B,2,0)</f>
        <v>#N/A</v>
      </c>
      <c r="K5705" s="193"/>
      <c r="L5705" s="194"/>
      <c r="M5705" s="195"/>
    </row>
    <row r="5706" spans="1:13" s="61" customFormat="1" customHeight="1">
      <c r="A5706"/>
      <c r="B5706"/>
      <c r="C5706"/>
      <c r="D5706"/>
      <c r="E5706"/>
      <c r="F5706" s="61"/>
      <c r="G5706" s="196" t="e">
        <f>VLOOKUP(D5706,sku归属!A:B,2,0)</f>
        <v>#N/A</v>
      </c>
      <c r="K5706" s="193"/>
      <c r="L5706" s="194"/>
      <c r="M5706" s="195"/>
    </row>
    <row r="5707" spans="1:13" s="61" customFormat="1" customHeight="1">
      <c r="A5707"/>
      <c r="B5707"/>
      <c r="C5707"/>
      <c r="D5707"/>
      <c r="E5707"/>
      <c r="F5707" s="61"/>
      <c r="G5707" s="196" t="e">
        <f>VLOOKUP(D5707,sku归属!A:B,2,0)</f>
        <v>#N/A</v>
      </c>
      <c r="K5707" s="193"/>
      <c r="L5707" s="194"/>
      <c r="M5707" s="195"/>
    </row>
    <row r="5708" spans="1:13" s="61" customFormat="1" customHeight="1">
      <c r="A5708"/>
      <c r="B5708"/>
      <c r="C5708"/>
      <c r="D5708"/>
      <c r="E5708"/>
      <c r="F5708" s="61"/>
      <c r="G5708" s="196" t="e">
        <f>VLOOKUP(D5708,sku归属!A:B,2,0)</f>
        <v>#N/A</v>
      </c>
      <c r="K5708" s="193"/>
      <c r="L5708" s="194"/>
      <c r="M5708" s="195"/>
    </row>
    <row r="5709" spans="1:13" s="61" customFormat="1" customHeight="1">
      <c r="A5709"/>
      <c r="B5709"/>
      <c r="C5709"/>
      <c r="D5709"/>
      <c r="E5709"/>
      <c r="F5709" s="61"/>
      <c r="G5709" s="196" t="e">
        <f>VLOOKUP(D5709,sku归属!A:B,2,0)</f>
        <v>#N/A</v>
      </c>
      <c r="K5709" s="193"/>
      <c r="L5709" s="194"/>
      <c r="M5709" s="195"/>
    </row>
    <row r="5710" spans="1:13" s="61" customFormat="1" customHeight="1">
      <c r="A5710"/>
      <c r="B5710"/>
      <c r="C5710"/>
      <c r="D5710"/>
      <c r="E5710"/>
      <c r="F5710" s="61"/>
      <c r="G5710" s="196" t="e">
        <f>VLOOKUP(D5710,sku归属!A:B,2,0)</f>
        <v>#N/A</v>
      </c>
      <c r="K5710" s="193"/>
      <c r="L5710" s="194"/>
      <c r="M5710" s="195"/>
    </row>
    <row r="5711" spans="1:13" s="61" customFormat="1" customHeight="1">
      <c r="A5711"/>
      <c r="B5711"/>
      <c r="C5711"/>
      <c r="D5711"/>
      <c r="E5711"/>
      <c r="F5711" s="61"/>
      <c r="G5711" s="196" t="e">
        <f>VLOOKUP(D5711,sku归属!A:B,2,0)</f>
        <v>#N/A</v>
      </c>
      <c r="K5711" s="193"/>
      <c r="L5711" s="194"/>
      <c r="M5711" s="195"/>
    </row>
    <row r="5712" spans="1:13" s="61" customFormat="1" customHeight="1">
      <c r="A5712"/>
      <c r="B5712"/>
      <c r="C5712"/>
      <c r="D5712"/>
      <c r="E5712"/>
      <c r="F5712" s="61"/>
      <c r="G5712" s="196" t="e">
        <f>VLOOKUP(D5712,sku归属!A:B,2,0)</f>
        <v>#N/A</v>
      </c>
      <c r="K5712" s="193"/>
      <c r="L5712" s="194"/>
      <c r="M5712" s="195"/>
    </row>
    <row r="5713" spans="1:13" s="61" customFormat="1" customHeight="1">
      <c r="A5713"/>
      <c r="B5713"/>
      <c r="C5713"/>
      <c r="D5713"/>
      <c r="E5713"/>
      <c r="F5713" s="61"/>
      <c r="G5713" s="196" t="e">
        <f>VLOOKUP(D5713,sku归属!A:B,2,0)</f>
        <v>#N/A</v>
      </c>
      <c r="K5713" s="193"/>
      <c r="L5713" s="194"/>
      <c r="M5713" s="195"/>
    </row>
    <row r="5714" spans="1:13" s="61" customFormat="1" customHeight="1">
      <c r="A5714"/>
      <c r="B5714"/>
      <c r="C5714"/>
      <c r="D5714"/>
      <c r="E5714"/>
      <c r="F5714" s="61"/>
      <c r="G5714" s="196" t="e">
        <f>VLOOKUP(D5714,sku归属!A:B,2,0)</f>
        <v>#N/A</v>
      </c>
      <c r="K5714" s="193"/>
      <c r="L5714" s="194"/>
      <c r="M5714" s="195"/>
    </row>
    <row r="5715" spans="1:13" s="61" customFormat="1" customHeight="1">
      <c r="A5715"/>
      <c r="B5715"/>
      <c r="C5715"/>
      <c r="D5715"/>
      <c r="E5715"/>
      <c r="F5715" s="61"/>
      <c r="G5715" s="196" t="e">
        <f>VLOOKUP(D5715,sku归属!A:B,2,0)</f>
        <v>#N/A</v>
      </c>
      <c r="K5715" s="193"/>
      <c r="L5715" s="194"/>
      <c r="M5715" s="195"/>
    </row>
    <row r="5716" spans="1:13" s="61" customFormat="1" customHeight="1">
      <c r="A5716"/>
      <c r="B5716"/>
      <c r="C5716"/>
      <c r="D5716"/>
      <c r="E5716"/>
      <c r="F5716" s="61"/>
      <c r="G5716" s="196" t="e">
        <f>VLOOKUP(D5716,sku归属!A:B,2,0)</f>
        <v>#N/A</v>
      </c>
      <c r="K5716" s="193"/>
      <c r="L5716" s="194"/>
      <c r="M5716" s="195"/>
    </row>
    <row r="5717" spans="1:13" s="61" customFormat="1" customHeight="1">
      <c r="A5717"/>
      <c r="B5717"/>
      <c r="C5717"/>
      <c r="D5717"/>
      <c r="E5717"/>
      <c r="F5717" s="61"/>
      <c r="G5717" s="196" t="e">
        <f>VLOOKUP(D5717,sku归属!A:B,2,0)</f>
        <v>#N/A</v>
      </c>
      <c r="K5717" s="193"/>
      <c r="L5717" s="194"/>
      <c r="M5717" s="195"/>
    </row>
    <row r="5718" spans="1:13" s="61" customFormat="1" customHeight="1">
      <c r="A5718"/>
      <c r="B5718"/>
      <c r="C5718"/>
      <c r="D5718"/>
      <c r="E5718"/>
      <c r="F5718" s="61"/>
      <c r="G5718" s="196" t="e">
        <f>VLOOKUP(D5718,sku归属!A:B,2,0)</f>
        <v>#N/A</v>
      </c>
      <c r="K5718" s="193"/>
      <c r="L5718" s="194"/>
      <c r="M5718" s="195"/>
    </row>
    <row r="5719" spans="1:13" s="61" customFormat="1" customHeight="1">
      <c r="A5719"/>
      <c r="B5719"/>
      <c r="C5719"/>
      <c r="D5719"/>
      <c r="E5719"/>
      <c r="F5719" s="61"/>
      <c r="G5719" s="196" t="e">
        <f>VLOOKUP(D5719,sku归属!A:B,2,0)</f>
        <v>#N/A</v>
      </c>
      <c r="K5719" s="193"/>
      <c r="L5719" s="194"/>
      <c r="M5719" s="195"/>
    </row>
    <row r="5720" spans="1:13" s="61" customFormat="1" customHeight="1">
      <c r="A5720"/>
      <c r="B5720"/>
      <c r="C5720"/>
      <c r="D5720"/>
      <c r="E5720"/>
      <c r="F5720" s="61"/>
      <c r="G5720" s="196" t="e">
        <f>VLOOKUP(D5720,sku归属!A:B,2,0)</f>
        <v>#N/A</v>
      </c>
      <c r="K5720" s="193"/>
      <c r="L5720" s="194"/>
      <c r="M5720" s="195"/>
    </row>
    <row r="5721" spans="1:13" s="61" customFormat="1" customHeight="1">
      <c r="A5721"/>
      <c r="B5721"/>
      <c r="C5721"/>
      <c r="D5721"/>
      <c r="E5721"/>
      <c r="F5721" s="61"/>
      <c r="G5721" s="196" t="e">
        <f>VLOOKUP(D5721,sku归属!A:B,2,0)</f>
        <v>#N/A</v>
      </c>
      <c r="K5721" s="193"/>
      <c r="L5721" s="194"/>
      <c r="M5721" s="195"/>
    </row>
    <row r="5722" spans="1:13" s="61" customFormat="1" customHeight="1">
      <c r="A5722"/>
      <c r="B5722"/>
      <c r="C5722"/>
      <c r="D5722"/>
      <c r="E5722"/>
      <c r="F5722" s="61"/>
      <c r="G5722" s="196" t="e">
        <f>VLOOKUP(D5722,sku归属!A:B,2,0)</f>
        <v>#N/A</v>
      </c>
      <c r="K5722" s="193"/>
      <c r="L5722" s="194"/>
      <c r="M5722" s="195"/>
    </row>
    <row r="5723" spans="1:13" s="61" customFormat="1" customHeight="1">
      <c r="A5723"/>
      <c r="B5723"/>
      <c r="C5723"/>
      <c r="D5723"/>
      <c r="E5723"/>
      <c r="F5723" s="61"/>
      <c r="G5723" s="196" t="e">
        <f>VLOOKUP(D5723,sku归属!A:B,2,0)</f>
        <v>#N/A</v>
      </c>
      <c r="K5723" s="193"/>
      <c r="L5723" s="194"/>
      <c r="M5723" s="195"/>
    </row>
    <row r="5724" spans="1:13" s="61" customFormat="1" customHeight="1">
      <c r="A5724"/>
      <c r="B5724"/>
      <c r="C5724"/>
      <c r="D5724"/>
      <c r="E5724"/>
      <c r="F5724" s="61"/>
      <c r="G5724" s="196" t="e">
        <f>VLOOKUP(D5724,sku归属!A:B,2,0)</f>
        <v>#N/A</v>
      </c>
      <c r="K5724" s="193"/>
      <c r="L5724" s="194"/>
      <c r="M5724" s="195"/>
    </row>
    <row r="5725" spans="1:13" s="61" customFormat="1" customHeight="1">
      <c r="A5725"/>
      <c r="B5725"/>
      <c r="C5725"/>
      <c r="D5725"/>
      <c r="E5725"/>
      <c r="F5725" s="61"/>
      <c r="G5725" s="196" t="e">
        <f>VLOOKUP(D5725,sku归属!A:B,2,0)</f>
        <v>#N/A</v>
      </c>
      <c r="K5725" s="193"/>
      <c r="L5725" s="194"/>
      <c r="M5725" s="195"/>
    </row>
    <row r="5726" spans="1:13" s="61" customFormat="1" customHeight="1">
      <c r="A5726"/>
      <c r="B5726"/>
      <c r="C5726"/>
      <c r="D5726"/>
      <c r="E5726"/>
      <c r="F5726" s="61"/>
      <c r="G5726" s="196" t="e">
        <f>VLOOKUP(D5726,sku归属!A:B,2,0)</f>
        <v>#N/A</v>
      </c>
      <c r="K5726" s="193"/>
      <c r="L5726" s="194"/>
      <c r="M5726" s="195"/>
    </row>
    <row r="5727" spans="1:13" s="61" customFormat="1" customHeight="1">
      <c r="A5727"/>
      <c r="B5727"/>
      <c r="C5727"/>
      <c r="D5727"/>
      <c r="E5727"/>
      <c r="F5727" s="61"/>
      <c r="G5727" s="196" t="e">
        <f>VLOOKUP(D5727,sku归属!A:B,2,0)</f>
        <v>#N/A</v>
      </c>
      <c r="K5727" s="193"/>
      <c r="L5727" s="194"/>
      <c r="M5727" s="195"/>
    </row>
    <row r="5728" spans="1:13" s="61" customFormat="1" customHeight="1">
      <c r="A5728"/>
      <c r="B5728"/>
      <c r="C5728"/>
      <c r="D5728"/>
      <c r="E5728"/>
      <c r="F5728" s="61"/>
      <c r="G5728" s="196" t="e">
        <f>VLOOKUP(D5728,sku归属!A:B,2,0)</f>
        <v>#N/A</v>
      </c>
      <c r="K5728" s="193"/>
      <c r="L5728" s="194"/>
      <c r="M5728" s="195"/>
    </row>
    <row r="5729" spans="1:13" s="61" customFormat="1" customHeight="1">
      <c r="A5729"/>
      <c r="B5729"/>
      <c r="C5729"/>
      <c r="D5729"/>
      <c r="E5729"/>
      <c r="F5729" s="61"/>
      <c r="G5729" s="196" t="e">
        <f>VLOOKUP(D5729,sku归属!A:B,2,0)</f>
        <v>#N/A</v>
      </c>
      <c r="K5729" s="193"/>
      <c r="L5729" s="194"/>
      <c r="M5729" s="195"/>
    </row>
    <row r="5730" spans="1:13" s="61" customFormat="1" customHeight="1">
      <c r="A5730"/>
      <c r="B5730"/>
      <c r="C5730"/>
      <c r="D5730"/>
      <c r="E5730"/>
      <c r="F5730" s="61"/>
      <c r="G5730" s="196" t="e">
        <f>VLOOKUP(D5730,sku归属!A:B,2,0)</f>
        <v>#N/A</v>
      </c>
      <c r="K5730" s="193"/>
      <c r="L5730" s="194"/>
      <c r="M5730" s="195"/>
    </row>
    <row r="5731" spans="1:13" s="61" customFormat="1" customHeight="1">
      <c r="A5731"/>
      <c r="B5731"/>
      <c r="C5731"/>
      <c r="D5731"/>
      <c r="E5731"/>
      <c r="F5731" s="61"/>
      <c r="G5731" s="196" t="e">
        <f>VLOOKUP(D5731,sku归属!A:B,2,0)</f>
        <v>#N/A</v>
      </c>
      <c r="K5731" s="193"/>
      <c r="L5731" s="194"/>
      <c r="M5731" s="195"/>
    </row>
    <row r="5732" spans="1:13" s="61" customFormat="1" customHeight="1">
      <c r="A5732"/>
      <c r="B5732"/>
      <c r="C5732"/>
      <c r="D5732"/>
      <c r="E5732"/>
      <c r="F5732" s="61"/>
      <c r="G5732" s="196" t="e">
        <f>VLOOKUP(D5732,sku归属!A:B,2,0)</f>
        <v>#N/A</v>
      </c>
      <c r="K5732" s="193"/>
      <c r="L5732" s="194"/>
      <c r="M5732" s="195"/>
    </row>
    <row r="5733" spans="1:13" s="61" customFormat="1" customHeight="1">
      <c r="A5733"/>
      <c r="B5733"/>
      <c r="C5733"/>
      <c r="D5733"/>
      <c r="E5733"/>
      <c r="F5733" s="61"/>
      <c r="G5733" s="196" t="e">
        <f>VLOOKUP(D5733,sku归属!A:B,2,0)</f>
        <v>#N/A</v>
      </c>
      <c r="K5733" s="193"/>
      <c r="L5733" s="194"/>
      <c r="M5733" s="195"/>
    </row>
    <row r="5734" spans="1:13" s="61" customFormat="1" customHeight="1">
      <c r="A5734"/>
      <c r="B5734"/>
      <c r="C5734"/>
      <c r="D5734"/>
      <c r="E5734"/>
      <c r="F5734" s="61"/>
      <c r="G5734" s="196" t="e">
        <f>VLOOKUP(D5734,sku归属!A:B,2,0)</f>
        <v>#N/A</v>
      </c>
      <c r="K5734" s="193"/>
      <c r="L5734" s="194"/>
      <c r="M5734" s="195"/>
    </row>
    <row r="5735" spans="1:13" s="61" customFormat="1" customHeight="1">
      <c r="A5735"/>
      <c r="B5735"/>
      <c r="C5735"/>
      <c r="D5735"/>
      <c r="E5735"/>
      <c r="F5735" s="61"/>
      <c r="G5735" s="196" t="e">
        <f>VLOOKUP(D5735,sku归属!A:B,2,0)</f>
        <v>#N/A</v>
      </c>
      <c r="K5735" s="193"/>
      <c r="L5735" s="194"/>
      <c r="M5735" s="195"/>
    </row>
    <row r="5736" spans="1:13" s="61" customFormat="1" customHeight="1">
      <c r="A5736"/>
      <c r="B5736"/>
      <c r="C5736"/>
      <c r="D5736"/>
      <c r="E5736"/>
      <c r="F5736" s="61"/>
      <c r="G5736" s="196" t="e">
        <f>VLOOKUP(D5736,sku归属!A:B,2,0)</f>
        <v>#N/A</v>
      </c>
      <c r="K5736" s="193"/>
      <c r="L5736" s="194"/>
      <c r="M5736" s="195"/>
    </row>
    <row r="5737" spans="1:13" s="61" customFormat="1" customHeight="1">
      <c r="A5737"/>
      <c r="B5737"/>
      <c r="C5737"/>
      <c r="D5737"/>
      <c r="E5737"/>
      <c r="F5737" s="61"/>
      <c r="G5737" s="196" t="e">
        <f>VLOOKUP(D5737,sku归属!A:B,2,0)</f>
        <v>#N/A</v>
      </c>
      <c r="K5737" s="193"/>
      <c r="L5737" s="194"/>
      <c r="M5737" s="195"/>
    </row>
    <row r="5738" spans="1:13" s="61" customFormat="1" customHeight="1">
      <c r="A5738"/>
      <c r="B5738"/>
      <c r="C5738"/>
      <c r="D5738"/>
      <c r="E5738"/>
      <c r="F5738" s="61"/>
      <c r="G5738" s="196" t="e">
        <f>VLOOKUP(D5738,sku归属!A:B,2,0)</f>
        <v>#N/A</v>
      </c>
      <c r="K5738" s="193"/>
      <c r="L5738" s="194"/>
      <c r="M5738" s="195"/>
    </row>
    <row r="5739" spans="1:13" s="61" customFormat="1" customHeight="1">
      <c r="A5739"/>
      <c r="B5739"/>
      <c r="C5739"/>
      <c r="D5739"/>
      <c r="E5739"/>
      <c r="F5739" s="61"/>
      <c r="G5739" s="196" t="e">
        <f>VLOOKUP(D5739,sku归属!A:B,2,0)</f>
        <v>#N/A</v>
      </c>
      <c r="K5739" s="193"/>
      <c r="L5739" s="194"/>
      <c r="M5739" s="195"/>
    </row>
    <row r="5740" spans="1:13" s="61" customFormat="1" customHeight="1">
      <c r="A5740"/>
      <c r="B5740"/>
      <c r="C5740"/>
      <c r="D5740"/>
      <c r="E5740"/>
      <c r="F5740" s="61"/>
      <c r="G5740" s="196" t="e">
        <f>VLOOKUP(D5740,sku归属!A:B,2,0)</f>
        <v>#N/A</v>
      </c>
      <c r="K5740" s="193"/>
      <c r="L5740" s="194"/>
      <c r="M5740" s="195"/>
    </row>
    <row r="5741" spans="1:13" s="61" customFormat="1" customHeight="1">
      <c r="A5741"/>
      <c r="B5741"/>
      <c r="C5741"/>
      <c r="D5741"/>
      <c r="E5741"/>
      <c r="F5741" s="61"/>
      <c r="G5741" s="196" t="e">
        <f>VLOOKUP(D5741,sku归属!A:B,2,0)</f>
        <v>#N/A</v>
      </c>
      <c r="K5741" s="193"/>
      <c r="L5741" s="194"/>
      <c r="M5741" s="195"/>
    </row>
    <row r="5742" spans="1:13" s="61" customFormat="1" customHeight="1">
      <c r="A5742"/>
      <c r="B5742"/>
      <c r="C5742"/>
      <c r="D5742"/>
      <c r="E5742"/>
      <c r="F5742" s="61"/>
      <c r="G5742" s="196" t="e">
        <f>VLOOKUP(D5742,sku归属!A:B,2,0)</f>
        <v>#N/A</v>
      </c>
      <c r="K5742" s="193"/>
      <c r="L5742" s="194"/>
      <c r="M5742" s="195"/>
    </row>
    <row r="5743" spans="1:13" s="61" customFormat="1" customHeight="1">
      <c r="A5743"/>
      <c r="B5743"/>
      <c r="C5743"/>
      <c r="D5743"/>
      <c r="E5743"/>
      <c r="F5743" s="61"/>
      <c r="G5743" s="196" t="e">
        <f>VLOOKUP(D5743,sku归属!A:B,2,0)</f>
        <v>#N/A</v>
      </c>
      <c r="K5743" s="193"/>
      <c r="L5743" s="194"/>
      <c r="M5743" s="195"/>
    </row>
    <row r="5744" spans="1:13" s="61" customFormat="1" customHeight="1">
      <c r="A5744"/>
      <c r="B5744"/>
      <c r="C5744"/>
      <c r="D5744"/>
      <c r="E5744"/>
      <c r="F5744" s="61"/>
      <c r="G5744" s="196" t="e">
        <f>VLOOKUP(D5744,sku归属!A:B,2,0)</f>
        <v>#N/A</v>
      </c>
      <c r="K5744" s="193"/>
      <c r="L5744" s="194"/>
      <c r="M5744" s="195"/>
    </row>
    <row r="5745" spans="1:13" s="61" customFormat="1" customHeight="1">
      <c r="A5745"/>
      <c r="B5745"/>
      <c r="C5745"/>
      <c r="D5745"/>
      <c r="E5745"/>
      <c r="F5745" s="61"/>
      <c r="G5745" s="196" t="e">
        <f>VLOOKUP(D5745,sku归属!A:B,2,0)</f>
        <v>#N/A</v>
      </c>
      <c r="K5745" s="193"/>
      <c r="L5745" s="194"/>
      <c r="M5745" s="195"/>
    </row>
    <row r="5746" spans="1:13" s="61" customFormat="1" customHeight="1">
      <c r="A5746"/>
      <c r="B5746"/>
      <c r="C5746"/>
      <c r="D5746"/>
      <c r="E5746"/>
      <c r="F5746" s="61"/>
      <c r="G5746" s="196" t="e">
        <f>VLOOKUP(D5746,sku归属!A:B,2,0)</f>
        <v>#N/A</v>
      </c>
      <c r="K5746" s="193"/>
      <c r="L5746" s="194"/>
      <c r="M5746" s="195"/>
    </row>
    <row r="5747" spans="1:13" s="61" customFormat="1" customHeight="1">
      <c r="A5747"/>
      <c r="B5747"/>
      <c r="C5747"/>
      <c r="D5747"/>
      <c r="E5747"/>
      <c r="F5747" s="61"/>
      <c r="G5747" s="196" t="e">
        <f>VLOOKUP(D5747,sku归属!A:B,2,0)</f>
        <v>#N/A</v>
      </c>
      <c r="K5747" s="193"/>
      <c r="L5747" s="194"/>
      <c r="M5747" s="195"/>
    </row>
    <row r="5748" spans="1:13" s="61" customFormat="1" customHeight="1">
      <c r="A5748"/>
      <c r="B5748"/>
      <c r="C5748"/>
      <c r="D5748"/>
      <c r="E5748"/>
      <c r="F5748" s="61"/>
      <c r="G5748" s="196" t="e">
        <f>VLOOKUP(D5748,sku归属!A:B,2,0)</f>
        <v>#N/A</v>
      </c>
      <c r="K5748" s="193"/>
      <c r="L5748" s="194"/>
      <c r="M5748" s="195"/>
    </row>
    <row r="5749" spans="1:13" s="61" customFormat="1" customHeight="1">
      <c r="A5749"/>
      <c r="B5749"/>
      <c r="C5749"/>
      <c r="D5749"/>
      <c r="E5749"/>
      <c r="F5749" s="61"/>
      <c r="G5749" s="196" t="e">
        <f>VLOOKUP(D5749,sku归属!A:B,2,0)</f>
        <v>#N/A</v>
      </c>
      <c r="K5749" s="193"/>
      <c r="L5749" s="194"/>
      <c r="M5749" s="195"/>
    </row>
    <row r="5750" spans="1:13" s="61" customFormat="1" customHeight="1">
      <c r="A5750"/>
      <c r="B5750"/>
      <c r="C5750"/>
      <c r="D5750"/>
      <c r="E5750"/>
      <c r="F5750" s="61"/>
      <c r="G5750" s="196" t="e">
        <f>VLOOKUP(D5750,sku归属!A:B,2,0)</f>
        <v>#N/A</v>
      </c>
      <c r="K5750" s="193"/>
      <c r="L5750" s="194"/>
      <c r="M5750" s="195"/>
    </row>
    <row r="5751" spans="1:13" s="61" customFormat="1" customHeight="1">
      <c r="A5751"/>
      <c r="B5751"/>
      <c r="C5751"/>
      <c r="D5751"/>
      <c r="E5751"/>
      <c r="F5751" s="61"/>
      <c r="G5751" s="196" t="e">
        <f>VLOOKUP(D5751,sku归属!A:B,2,0)</f>
        <v>#N/A</v>
      </c>
      <c r="K5751" s="193"/>
      <c r="L5751" s="194"/>
      <c r="M5751" s="195"/>
    </row>
    <row r="5752" spans="1:13" s="61" customFormat="1" customHeight="1">
      <c r="A5752"/>
      <c r="B5752"/>
      <c r="C5752"/>
      <c r="D5752"/>
      <c r="E5752"/>
      <c r="F5752" s="61"/>
      <c r="G5752" s="196" t="e">
        <f>VLOOKUP(D5752,sku归属!A:B,2,0)</f>
        <v>#N/A</v>
      </c>
      <c r="K5752" s="193"/>
      <c r="L5752" s="194"/>
      <c r="M5752" s="195"/>
    </row>
    <row r="5753" spans="1:13" s="61" customFormat="1" customHeight="1">
      <c r="A5753"/>
      <c r="B5753"/>
      <c r="C5753"/>
      <c r="D5753"/>
      <c r="E5753"/>
      <c r="F5753" s="61"/>
      <c r="G5753" s="196" t="e">
        <f>VLOOKUP(D5753,sku归属!A:B,2,0)</f>
        <v>#N/A</v>
      </c>
      <c r="K5753" s="193"/>
      <c r="L5753" s="194"/>
      <c r="M5753" s="195"/>
    </row>
    <row r="5754" spans="1:13" s="61" customFormat="1" customHeight="1">
      <c r="A5754"/>
      <c r="B5754"/>
      <c r="C5754"/>
      <c r="D5754"/>
      <c r="E5754"/>
      <c r="F5754" s="61"/>
      <c r="G5754" s="196" t="e">
        <f>VLOOKUP(D5754,sku归属!A:B,2,0)</f>
        <v>#N/A</v>
      </c>
      <c r="K5754" s="193"/>
      <c r="L5754" s="194"/>
      <c r="M5754" s="195"/>
    </row>
    <row r="5755" spans="1:13" s="61" customFormat="1" customHeight="1">
      <c r="A5755"/>
      <c r="B5755"/>
      <c r="C5755"/>
      <c r="D5755"/>
      <c r="E5755"/>
      <c r="F5755" s="61"/>
      <c r="G5755" s="196" t="e">
        <f>VLOOKUP(D5755,sku归属!A:B,2,0)</f>
        <v>#N/A</v>
      </c>
      <c r="K5755" s="193"/>
      <c r="L5755" s="194"/>
      <c r="M5755" s="195"/>
    </row>
    <row r="5756" spans="1:13" s="61" customFormat="1" customHeight="1">
      <c r="A5756"/>
      <c r="B5756"/>
      <c r="C5756"/>
      <c r="D5756"/>
      <c r="E5756"/>
      <c r="F5756" s="61"/>
      <c r="G5756" s="196" t="e">
        <f>VLOOKUP(D5756,sku归属!A:B,2,0)</f>
        <v>#N/A</v>
      </c>
      <c r="K5756" s="193"/>
      <c r="L5756" s="194"/>
      <c r="M5756" s="195"/>
    </row>
    <row r="5757" spans="1:13" s="61" customFormat="1" customHeight="1">
      <c r="A5757"/>
      <c r="B5757"/>
      <c r="C5757"/>
      <c r="D5757"/>
      <c r="E5757"/>
      <c r="F5757" s="61"/>
      <c r="G5757" s="196" t="e">
        <f>VLOOKUP(D5757,sku归属!A:B,2,0)</f>
        <v>#N/A</v>
      </c>
      <c r="K5757" s="193"/>
      <c r="L5757" s="194"/>
      <c r="M5757" s="195"/>
    </row>
    <row r="5758" spans="1:13" s="61" customFormat="1" customHeight="1">
      <c r="A5758"/>
      <c r="B5758"/>
      <c r="C5758"/>
      <c r="D5758"/>
      <c r="E5758"/>
      <c r="F5758" s="61"/>
      <c r="G5758" s="196" t="e">
        <f>VLOOKUP(D5758,sku归属!A:B,2,0)</f>
        <v>#N/A</v>
      </c>
      <c r="K5758" s="193"/>
      <c r="L5758" s="194"/>
      <c r="M5758" s="195"/>
    </row>
    <row r="5759" spans="1:13" s="61" customFormat="1" customHeight="1">
      <c r="A5759"/>
      <c r="B5759"/>
      <c r="C5759"/>
      <c r="D5759"/>
      <c r="E5759"/>
      <c r="F5759" s="61"/>
      <c r="G5759" s="196" t="e">
        <f>VLOOKUP(D5759,sku归属!A:B,2,0)</f>
        <v>#N/A</v>
      </c>
      <c r="K5759" s="193"/>
      <c r="L5759" s="194"/>
      <c r="M5759" s="195"/>
    </row>
    <row r="5760" spans="1:13" s="61" customFormat="1" customHeight="1">
      <c r="A5760"/>
      <c r="B5760"/>
      <c r="C5760"/>
      <c r="D5760"/>
      <c r="E5760"/>
      <c r="F5760" s="61"/>
      <c r="G5760" s="196" t="e">
        <f>VLOOKUP(D5760,sku归属!A:B,2,0)</f>
        <v>#N/A</v>
      </c>
      <c r="K5760" s="193"/>
      <c r="L5760" s="194"/>
      <c r="M5760" s="195"/>
    </row>
    <row r="5761" spans="1:13" s="61" customFormat="1" customHeight="1">
      <c r="A5761"/>
      <c r="B5761"/>
      <c r="C5761"/>
      <c r="D5761"/>
      <c r="E5761"/>
      <c r="F5761" s="61"/>
      <c r="G5761" s="196" t="e">
        <f>VLOOKUP(D5761,sku归属!A:B,2,0)</f>
        <v>#N/A</v>
      </c>
      <c r="K5761" s="193"/>
      <c r="L5761" s="194"/>
      <c r="M5761" s="195"/>
    </row>
    <row r="5762" spans="1:13" s="61" customFormat="1" customHeight="1">
      <c r="A5762"/>
      <c r="B5762"/>
      <c r="C5762"/>
      <c r="D5762"/>
      <c r="E5762"/>
      <c r="F5762" s="61"/>
      <c r="G5762" s="196" t="e">
        <f>VLOOKUP(D5762,sku归属!A:B,2,0)</f>
        <v>#N/A</v>
      </c>
      <c r="K5762" s="193"/>
      <c r="L5762" s="194"/>
      <c r="M5762" s="195"/>
    </row>
    <row r="5763" spans="1:13" s="61" customFormat="1" customHeight="1">
      <c r="A5763"/>
      <c r="B5763"/>
      <c r="C5763"/>
      <c r="D5763"/>
      <c r="E5763"/>
      <c r="F5763" s="61"/>
      <c r="G5763" s="196" t="e">
        <f>VLOOKUP(D5763,sku归属!A:B,2,0)</f>
        <v>#N/A</v>
      </c>
      <c r="K5763" s="193"/>
      <c r="L5763" s="194"/>
      <c r="M5763" s="195"/>
    </row>
    <row r="5764" spans="1:13" s="61" customFormat="1" customHeight="1">
      <c r="A5764"/>
      <c r="B5764"/>
      <c r="C5764"/>
      <c r="D5764"/>
      <c r="E5764"/>
      <c r="F5764" s="61"/>
      <c r="G5764" s="196" t="e">
        <f>VLOOKUP(D5764,sku归属!A:B,2,0)</f>
        <v>#N/A</v>
      </c>
      <c r="K5764" s="193"/>
      <c r="L5764" s="194"/>
      <c r="M5764" s="195"/>
    </row>
    <row r="5765" spans="1:13" s="61" customFormat="1" customHeight="1">
      <c r="A5765"/>
      <c r="B5765"/>
      <c r="C5765"/>
      <c r="D5765"/>
      <c r="E5765"/>
      <c r="F5765" s="61"/>
      <c r="G5765" s="196" t="e">
        <f>VLOOKUP(D5765,sku归属!A:B,2,0)</f>
        <v>#N/A</v>
      </c>
      <c r="K5765" s="193"/>
      <c r="L5765" s="194"/>
      <c r="M5765" s="195"/>
    </row>
    <row r="5766" spans="1:13" s="61" customFormat="1" customHeight="1">
      <c r="A5766"/>
      <c r="B5766"/>
      <c r="C5766"/>
      <c r="D5766"/>
      <c r="E5766"/>
      <c r="F5766" s="61"/>
      <c r="G5766" s="196" t="e">
        <f>VLOOKUP(D5766,sku归属!A:B,2,0)</f>
        <v>#N/A</v>
      </c>
      <c r="K5766" s="193"/>
      <c r="L5766" s="194"/>
      <c r="M5766" s="195"/>
    </row>
    <row r="5767" spans="1:13" s="61" customFormat="1" customHeight="1">
      <c r="A5767"/>
      <c r="B5767"/>
      <c r="C5767"/>
      <c r="D5767"/>
      <c r="E5767"/>
      <c r="F5767" s="61"/>
      <c r="G5767" s="196" t="e">
        <f>VLOOKUP(D5767,sku归属!A:B,2,0)</f>
        <v>#N/A</v>
      </c>
      <c r="K5767" s="193"/>
      <c r="L5767" s="194"/>
      <c r="M5767" s="195"/>
    </row>
    <row r="5768" spans="1:13" s="61" customFormat="1" customHeight="1">
      <c r="A5768"/>
      <c r="B5768"/>
      <c r="C5768"/>
      <c r="D5768"/>
      <c r="E5768"/>
      <c r="F5768" s="61"/>
      <c r="G5768" s="196" t="e">
        <f>VLOOKUP(D5768,sku归属!A:B,2,0)</f>
        <v>#N/A</v>
      </c>
      <c r="K5768" s="193"/>
      <c r="L5768" s="194"/>
      <c r="M5768" s="195"/>
    </row>
    <row r="5769" spans="1:13" s="61" customFormat="1" customHeight="1">
      <c r="A5769"/>
      <c r="B5769"/>
      <c r="C5769"/>
      <c r="D5769"/>
      <c r="E5769"/>
      <c r="F5769" s="61"/>
      <c r="G5769" s="196" t="e">
        <f>VLOOKUP(D5769,sku归属!A:B,2,0)</f>
        <v>#N/A</v>
      </c>
      <c r="K5769" s="193"/>
      <c r="L5769" s="194"/>
      <c r="M5769" s="195"/>
    </row>
    <row r="5770" spans="1:13" s="61" customFormat="1" customHeight="1">
      <c r="A5770"/>
      <c r="B5770"/>
      <c r="C5770"/>
      <c r="D5770"/>
      <c r="E5770"/>
      <c r="F5770" s="61"/>
      <c r="G5770" s="196" t="e">
        <f>VLOOKUP(D5770,sku归属!A:B,2,0)</f>
        <v>#N/A</v>
      </c>
      <c r="K5770" s="193"/>
      <c r="L5770" s="194"/>
      <c r="M5770" s="195"/>
    </row>
    <row r="5771" spans="1:13" s="61" customFormat="1" customHeight="1">
      <c r="A5771"/>
      <c r="B5771"/>
      <c r="C5771"/>
      <c r="D5771"/>
      <c r="E5771"/>
      <c r="F5771" s="61"/>
      <c r="G5771" s="196" t="e">
        <f>VLOOKUP(D5771,sku归属!A:B,2,0)</f>
        <v>#N/A</v>
      </c>
      <c r="K5771" s="193"/>
      <c r="L5771" s="194"/>
      <c r="M5771" s="195"/>
    </row>
    <row r="5772" spans="1:13" s="61" customFormat="1" customHeight="1">
      <c r="A5772"/>
      <c r="B5772"/>
      <c r="C5772"/>
      <c r="D5772"/>
      <c r="E5772"/>
      <c r="F5772" s="61"/>
      <c r="G5772" s="196" t="e">
        <f>VLOOKUP(D5772,sku归属!A:B,2,0)</f>
        <v>#N/A</v>
      </c>
      <c r="K5772" s="193"/>
      <c r="L5772" s="194"/>
      <c r="M5772" s="195"/>
    </row>
    <row r="5773" spans="1:13" s="61" customFormat="1" customHeight="1">
      <c r="A5773"/>
      <c r="B5773"/>
      <c r="C5773"/>
      <c r="D5773"/>
      <c r="E5773"/>
      <c r="F5773" s="61"/>
      <c r="G5773" s="196" t="e">
        <f>VLOOKUP(D5773,sku归属!A:B,2,0)</f>
        <v>#N/A</v>
      </c>
      <c r="K5773" s="193"/>
      <c r="L5773" s="194"/>
      <c r="M5773" s="195"/>
    </row>
    <row r="5774" spans="1:13" s="61" customFormat="1" customHeight="1">
      <c r="A5774"/>
      <c r="B5774"/>
      <c r="C5774"/>
      <c r="D5774"/>
      <c r="E5774"/>
      <c r="F5774" s="61"/>
      <c r="G5774" s="196" t="e">
        <f>VLOOKUP(D5774,sku归属!A:B,2,0)</f>
        <v>#N/A</v>
      </c>
      <c r="K5774" s="193"/>
      <c r="L5774" s="194"/>
      <c r="M5774" s="195"/>
    </row>
    <row r="5775" spans="1:13" s="61" customFormat="1" customHeight="1">
      <c r="A5775"/>
      <c r="B5775"/>
      <c r="C5775"/>
      <c r="D5775"/>
      <c r="E5775"/>
      <c r="F5775" s="61"/>
      <c r="G5775" s="196" t="e">
        <f>VLOOKUP(D5775,sku归属!A:B,2,0)</f>
        <v>#N/A</v>
      </c>
      <c r="K5775" s="193"/>
      <c r="L5775" s="194"/>
      <c r="M5775" s="195"/>
    </row>
    <row r="5776" spans="1:13" s="61" customFormat="1" customHeight="1">
      <c r="A5776"/>
      <c r="B5776"/>
      <c r="C5776"/>
      <c r="D5776"/>
      <c r="E5776"/>
      <c r="F5776" s="61"/>
      <c r="G5776" s="196" t="e">
        <f>VLOOKUP(D5776,sku归属!A:B,2,0)</f>
        <v>#N/A</v>
      </c>
      <c r="K5776" s="193"/>
      <c r="L5776" s="194"/>
      <c r="M5776" s="195"/>
    </row>
    <row r="5777" spans="1:13" s="61" customFormat="1" customHeight="1">
      <c r="A5777"/>
      <c r="B5777"/>
      <c r="C5777"/>
      <c r="D5777"/>
      <c r="E5777"/>
      <c r="F5777" s="61"/>
      <c r="G5777" s="196" t="e">
        <f>VLOOKUP(D5777,sku归属!A:B,2,0)</f>
        <v>#N/A</v>
      </c>
      <c r="K5777" s="193"/>
      <c r="L5777" s="194"/>
      <c r="M5777" s="195"/>
    </row>
    <row r="5778" spans="1:13" s="61" customFormat="1" customHeight="1">
      <c r="A5778"/>
      <c r="B5778"/>
      <c r="C5778"/>
      <c r="D5778"/>
      <c r="E5778"/>
      <c r="F5778" s="61"/>
      <c r="G5778" s="196" t="e">
        <f>VLOOKUP(D5778,sku归属!A:B,2,0)</f>
        <v>#N/A</v>
      </c>
      <c r="K5778" s="193"/>
      <c r="L5778" s="194"/>
      <c r="M5778" s="195"/>
    </row>
    <row r="5779" spans="1:13" s="61" customFormat="1" customHeight="1">
      <c r="A5779"/>
      <c r="B5779"/>
      <c r="C5779"/>
      <c r="D5779"/>
      <c r="E5779"/>
      <c r="F5779" s="61"/>
      <c r="G5779" s="196" t="e">
        <f>VLOOKUP(D5779,sku归属!A:B,2,0)</f>
        <v>#N/A</v>
      </c>
      <c r="K5779" s="193"/>
      <c r="L5779" s="194"/>
      <c r="M5779" s="195"/>
    </row>
    <row r="5780" spans="1:13" s="61" customFormat="1" customHeight="1">
      <c r="A5780"/>
      <c r="B5780"/>
      <c r="C5780"/>
      <c r="D5780"/>
      <c r="E5780"/>
      <c r="F5780" s="61"/>
      <c r="G5780" s="196" t="e">
        <f>VLOOKUP(D5780,sku归属!A:B,2,0)</f>
        <v>#N/A</v>
      </c>
      <c r="K5780" s="193"/>
      <c r="L5780" s="194"/>
      <c r="M5780" s="195"/>
    </row>
    <row r="5781" spans="1:13" s="61" customFormat="1" customHeight="1">
      <c r="A5781"/>
      <c r="B5781"/>
      <c r="C5781"/>
      <c r="D5781"/>
      <c r="E5781"/>
      <c r="F5781" s="61"/>
      <c r="G5781" s="196" t="e">
        <f>VLOOKUP(D5781,sku归属!A:B,2,0)</f>
        <v>#N/A</v>
      </c>
      <c r="K5781" s="193"/>
      <c r="L5781" s="194"/>
      <c r="M5781" s="195"/>
    </row>
    <row r="5782" spans="1:13" s="61" customFormat="1" customHeight="1">
      <c r="A5782"/>
      <c r="B5782"/>
      <c r="C5782"/>
      <c r="D5782"/>
      <c r="E5782"/>
      <c r="F5782" s="61"/>
      <c r="G5782" s="196" t="e">
        <f>VLOOKUP(D5782,sku归属!A:B,2,0)</f>
        <v>#N/A</v>
      </c>
      <c r="K5782" s="193"/>
      <c r="L5782" s="194"/>
      <c r="M5782" s="195"/>
    </row>
    <row r="5783" spans="1:13" s="61" customFormat="1" customHeight="1">
      <c r="A5783"/>
      <c r="B5783"/>
      <c r="C5783"/>
      <c r="D5783"/>
      <c r="E5783"/>
      <c r="F5783" s="61"/>
      <c r="G5783" s="196" t="e">
        <f>VLOOKUP(D5783,sku归属!A:B,2,0)</f>
        <v>#N/A</v>
      </c>
      <c r="K5783" s="193"/>
      <c r="L5783" s="194"/>
      <c r="M5783" s="195"/>
    </row>
    <row r="5784" spans="1:13" s="61" customFormat="1" customHeight="1">
      <c r="A5784"/>
      <c r="B5784"/>
      <c r="C5784"/>
      <c r="D5784"/>
      <c r="E5784"/>
      <c r="F5784" s="61"/>
      <c r="G5784" s="196" t="e">
        <f>VLOOKUP(D5784,sku归属!A:B,2,0)</f>
        <v>#N/A</v>
      </c>
      <c r="K5784" s="193"/>
      <c r="L5784" s="194"/>
      <c r="M5784" s="195"/>
    </row>
    <row r="5785" spans="1:13" s="61" customFormat="1" customHeight="1">
      <c r="A5785"/>
      <c r="B5785"/>
      <c r="C5785"/>
      <c r="D5785"/>
      <c r="E5785"/>
      <c r="F5785" s="61"/>
      <c r="G5785" s="196" t="e">
        <f>VLOOKUP(D5785,sku归属!A:B,2,0)</f>
        <v>#N/A</v>
      </c>
      <c r="K5785" s="193"/>
      <c r="L5785" s="194"/>
      <c r="M5785" s="195"/>
    </row>
    <row r="5786" spans="1:13" s="61" customFormat="1" customHeight="1">
      <c r="A5786"/>
      <c r="B5786"/>
      <c r="C5786"/>
      <c r="D5786"/>
      <c r="E5786"/>
      <c r="F5786" s="61"/>
      <c r="G5786" s="196" t="e">
        <f>VLOOKUP(D5786,sku归属!A:B,2,0)</f>
        <v>#N/A</v>
      </c>
      <c r="K5786" s="193"/>
      <c r="L5786" s="194"/>
      <c r="M5786" s="195"/>
    </row>
    <row r="5787" spans="1:13" s="61" customFormat="1" customHeight="1">
      <c r="A5787"/>
      <c r="B5787"/>
      <c r="C5787"/>
      <c r="D5787"/>
      <c r="E5787"/>
      <c r="F5787" s="61"/>
      <c r="G5787" s="196" t="e">
        <f>VLOOKUP(D5787,sku归属!A:B,2,0)</f>
        <v>#N/A</v>
      </c>
      <c r="K5787" s="193"/>
      <c r="L5787" s="194"/>
      <c r="M5787" s="195"/>
    </row>
    <row r="5788" spans="1:13" s="61" customFormat="1" customHeight="1">
      <c r="A5788"/>
      <c r="B5788"/>
      <c r="C5788"/>
      <c r="D5788"/>
      <c r="E5788"/>
      <c r="F5788" s="61"/>
      <c r="G5788" s="196" t="e">
        <f>VLOOKUP(D5788,sku归属!A:B,2,0)</f>
        <v>#N/A</v>
      </c>
      <c r="K5788" s="193"/>
      <c r="L5788" s="194"/>
      <c r="M5788" s="195"/>
    </row>
    <row r="5789" spans="1:13" s="61" customFormat="1" customHeight="1">
      <c r="A5789"/>
      <c r="B5789"/>
      <c r="C5789"/>
      <c r="D5789"/>
      <c r="E5789"/>
      <c r="F5789" s="61"/>
      <c r="G5789" s="196" t="e">
        <f>VLOOKUP(D5789,sku归属!A:B,2,0)</f>
        <v>#N/A</v>
      </c>
      <c r="K5789" s="193"/>
      <c r="L5789" s="194"/>
      <c r="M5789" s="195"/>
    </row>
    <row r="5790" spans="1:13" s="61" customFormat="1" customHeight="1">
      <c r="A5790"/>
      <c r="B5790"/>
      <c r="C5790"/>
      <c r="D5790"/>
      <c r="E5790"/>
      <c r="F5790" s="61"/>
      <c r="G5790" s="196" t="e">
        <f>VLOOKUP(D5790,sku归属!A:B,2,0)</f>
        <v>#N/A</v>
      </c>
      <c r="K5790" s="193"/>
      <c r="L5790" s="194"/>
      <c r="M5790" s="195"/>
    </row>
    <row r="5791" spans="1:13" s="61" customFormat="1" customHeight="1">
      <c r="A5791"/>
      <c r="B5791"/>
      <c r="C5791"/>
      <c r="D5791"/>
      <c r="E5791"/>
      <c r="F5791" s="61"/>
      <c r="G5791" s="196" t="e">
        <f>VLOOKUP(D5791,sku归属!A:B,2,0)</f>
        <v>#N/A</v>
      </c>
      <c r="K5791" s="193"/>
      <c r="L5791" s="194"/>
      <c r="M5791" s="195"/>
    </row>
    <row r="5792" spans="1:13" s="61" customFormat="1" customHeight="1">
      <c r="A5792"/>
      <c r="B5792"/>
      <c r="C5792"/>
      <c r="D5792"/>
      <c r="E5792"/>
      <c r="F5792" s="61"/>
      <c r="G5792" s="196" t="e">
        <f>VLOOKUP(D5792,sku归属!A:B,2,0)</f>
        <v>#N/A</v>
      </c>
      <c r="K5792" s="193"/>
      <c r="L5792" s="194"/>
      <c r="M5792" s="195"/>
    </row>
    <row r="5793" spans="1:13" s="61" customFormat="1" customHeight="1">
      <c r="A5793"/>
      <c r="B5793"/>
      <c r="C5793"/>
      <c r="D5793"/>
      <c r="E5793"/>
      <c r="F5793" s="61"/>
      <c r="G5793" s="196" t="e">
        <f>VLOOKUP(D5793,sku归属!A:B,2,0)</f>
        <v>#N/A</v>
      </c>
      <c r="K5793" s="193"/>
      <c r="L5793" s="194"/>
      <c r="M5793" s="195"/>
    </row>
    <row r="5794" spans="1:13" s="61" customFormat="1" customHeight="1">
      <c r="A5794"/>
      <c r="B5794"/>
      <c r="C5794"/>
      <c r="D5794"/>
      <c r="E5794"/>
      <c r="F5794" s="61"/>
      <c r="G5794" s="196" t="e">
        <f>VLOOKUP(D5794,sku归属!A:B,2,0)</f>
        <v>#N/A</v>
      </c>
      <c r="K5794" s="193"/>
      <c r="L5794" s="194"/>
      <c r="M5794" s="195"/>
    </row>
    <row r="5795" spans="1:13" s="61" customFormat="1" customHeight="1">
      <c r="A5795"/>
      <c r="B5795"/>
      <c r="C5795"/>
      <c r="D5795"/>
      <c r="E5795"/>
      <c r="F5795" s="61"/>
      <c r="G5795" s="196" t="e">
        <f>VLOOKUP(D5795,sku归属!A:B,2,0)</f>
        <v>#N/A</v>
      </c>
      <c r="K5795" s="193"/>
      <c r="L5795" s="194"/>
      <c r="M5795" s="195"/>
    </row>
    <row r="5796" spans="1:13" s="61" customFormat="1" customHeight="1">
      <c r="A5796"/>
      <c r="B5796"/>
      <c r="C5796"/>
      <c r="D5796"/>
      <c r="E5796"/>
      <c r="F5796" s="61"/>
      <c r="G5796" s="196" t="e">
        <f>VLOOKUP(D5796,sku归属!A:B,2,0)</f>
        <v>#N/A</v>
      </c>
      <c r="K5796" s="193"/>
      <c r="L5796" s="194"/>
      <c r="M5796" s="195"/>
    </row>
    <row r="5797" spans="1:13" s="61" customFormat="1" customHeight="1">
      <c r="A5797"/>
      <c r="B5797"/>
      <c r="C5797"/>
      <c r="D5797"/>
      <c r="E5797"/>
      <c r="F5797" s="61"/>
      <c r="G5797" s="196" t="e">
        <f>VLOOKUP(D5797,sku归属!A:B,2,0)</f>
        <v>#N/A</v>
      </c>
      <c r="K5797" s="193"/>
      <c r="L5797" s="194"/>
      <c r="M5797" s="195"/>
    </row>
    <row r="5798" spans="1:13" s="61" customFormat="1" customHeight="1">
      <c r="A5798"/>
      <c r="B5798"/>
      <c r="C5798"/>
      <c r="D5798"/>
      <c r="E5798"/>
      <c r="F5798" s="61"/>
      <c r="G5798" s="196" t="e">
        <f>VLOOKUP(D5798,sku归属!A:B,2,0)</f>
        <v>#N/A</v>
      </c>
      <c r="K5798" s="193"/>
      <c r="L5798" s="194"/>
      <c r="M5798" s="195"/>
    </row>
    <row r="5799" spans="1:13" s="61" customFormat="1" customHeight="1">
      <c r="A5799"/>
      <c r="B5799"/>
      <c r="C5799"/>
      <c r="D5799"/>
      <c r="E5799"/>
      <c r="F5799" s="61"/>
      <c r="G5799" s="196" t="e">
        <f>VLOOKUP(D5799,sku归属!A:B,2,0)</f>
        <v>#N/A</v>
      </c>
      <c r="K5799" s="193"/>
      <c r="L5799" s="194"/>
      <c r="M5799" s="195"/>
    </row>
    <row r="5800" spans="1:13" s="61" customFormat="1" customHeight="1">
      <c r="A5800"/>
      <c r="B5800"/>
      <c r="C5800"/>
      <c r="D5800"/>
      <c r="E5800"/>
      <c r="F5800" s="61"/>
      <c r="G5800" s="196" t="e">
        <f>VLOOKUP(D5800,sku归属!A:B,2,0)</f>
        <v>#N/A</v>
      </c>
      <c r="K5800" s="193"/>
      <c r="L5800" s="194"/>
      <c r="M5800" s="195"/>
    </row>
    <row r="5801" spans="1:13" s="61" customFormat="1" customHeight="1">
      <c r="A5801"/>
      <c r="B5801"/>
      <c r="C5801"/>
      <c r="D5801"/>
      <c r="E5801"/>
      <c r="F5801" s="61"/>
      <c r="G5801" s="196" t="e">
        <f>VLOOKUP(D5801,sku归属!A:B,2,0)</f>
        <v>#N/A</v>
      </c>
      <c r="K5801" s="193"/>
      <c r="L5801" s="194"/>
      <c r="M5801" s="195"/>
    </row>
    <row r="5802" spans="1:13" s="61" customFormat="1" customHeight="1">
      <c r="A5802"/>
      <c r="B5802"/>
      <c r="C5802"/>
      <c r="D5802"/>
      <c r="E5802"/>
      <c r="F5802" s="61"/>
      <c r="G5802" s="196" t="e">
        <f>VLOOKUP(D5802,sku归属!A:B,2,0)</f>
        <v>#N/A</v>
      </c>
      <c r="K5802" s="193"/>
      <c r="L5802" s="194"/>
      <c r="M5802" s="195"/>
    </row>
    <row r="5803" spans="1:13" s="61" customFormat="1" customHeight="1">
      <c r="A5803"/>
      <c r="B5803"/>
      <c r="C5803"/>
      <c r="D5803"/>
      <c r="E5803"/>
      <c r="F5803" s="61"/>
      <c r="G5803" s="196" t="e">
        <f>VLOOKUP(D5803,sku归属!A:B,2,0)</f>
        <v>#N/A</v>
      </c>
      <c r="K5803" s="193"/>
      <c r="L5803" s="194"/>
      <c r="M5803" s="195"/>
    </row>
    <row r="5804" spans="1:13" s="61" customFormat="1" customHeight="1">
      <c r="A5804"/>
      <c r="B5804"/>
      <c r="C5804"/>
      <c r="D5804"/>
      <c r="E5804"/>
      <c r="F5804" s="61"/>
      <c r="G5804" s="196" t="e">
        <f>VLOOKUP(D5804,sku归属!A:B,2,0)</f>
        <v>#N/A</v>
      </c>
      <c r="K5804" s="193"/>
      <c r="L5804" s="194"/>
      <c r="M5804" s="195"/>
    </row>
    <row r="5805" spans="1:13" s="61" customFormat="1" customHeight="1">
      <c r="A5805"/>
      <c r="B5805"/>
      <c r="C5805"/>
      <c r="D5805"/>
      <c r="E5805"/>
      <c r="F5805" s="61"/>
      <c r="G5805" s="196" t="e">
        <f>VLOOKUP(D5805,sku归属!A:B,2,0)</f>
        <v>#N/A</v>
      </c>
      <c r="K5805" s="193"/>
      <c r="L5805" s="194"/>
      <c r="M5805" s="195"/>
    </row>
    <row r="5806" spans="1:13" s="61" customFormat="1" customHeight="1">
      <c r="A5806"/>
      <c r="B5806"/>
      <c r="C5806"/>
      <c r="D5806"/>
      <c r="E5806"/>
      <c r="F5806" s="61"/>
      <c r="G5806" s="196" t="e">
        <f>VLOOKUP(D5806,sku归属!A:B,2,0)</f>
        <v>#N/A</v>
      </c>
      <c r="K5806" s="193"/>
      <c r="L5806" s="194"/>
      <c r="M5806" s="195"/>
    </row>
    <row r="5807" spans="1:13" s="61" customFormat="1" customHeight="1">
      <c r="A5807"/>
      <c r="B5807"/>
      <c r="C5807"/>
      <c r="D5807"/>
      <c r="E5807"/>
      <c r="F5807" s="61"/>
      <c r="G5807" s="196" t="e">
        <f>VLOOKUP(D5807,sku归属!A:B,2,0)</f>
        <v>#N/A</v>
      </c>
      <c r="K5807" s="193"/>
      <c r="L5807" s="194"/>
      <c r="M5807" s="195"/>
    </row>
    <row r="5808" spans="1:13" s="61" customFormat="1" customHeight="1">
      <c r="A5808"/>
      <c r="B5808"/>
      <c r="C5808"/>
      <c r="D5808"/>
      <c r="E5808"/>
      <c r="F5808" s="61"/>
      <c r="G5808" s="196" t="e">
        <f>VLOOKUP(D5808,sku归属!A:B,2,0)</f>
        <v>#N/A</v>
      </c>
      <c r="K5808" s="193"/>
      <c r="L5808" s="194"/>
      <c r="M5808" s="195"/>
    </row>
    <row r="5809" spans="1:13" s="61" customFormat="1" customHeight="1">
      <c r="A5809"/>
      <c r="B5809"/>
      <c r="C5809"/>
      <c r="D5809"/>
      <c r="E5809"/>
      <c r="F5809" s="61"/>
      <c r="G5809" s="196" t="e">
        <f>VLOOKUP(D5809,sku归属!A:B,2,0)</f>
        <v>#N/A</v>
      </c>
      <c r="K5809" s="193"/>
      <c r="L5809" s="194"/>
      <c r="M5809" s="195"/>
    </row>
    <row r="5810" spans="1:13" s="61" customFormat="1" customHeight="1">
      <c r="A5810"/>
      <c r="B5810"/>
      <c r="C5810"/>
      <c r="D5810"/>
      <c r="E5810"/>
      <c r="F5810" s="61"/>
      <c r="G5810" s="196" t="e">
        <f>VLOOKUP(D5810,sku归属!A:B,2,0)</f>
        <v>#N/A</v>
      </c>
      <c r="K5810" s="193"/>
      <c r="L5810" s="194"/>
      <c r="M5810" s="195"/>
    </row>
    <row r="5811" spans="1:13" s="61" customFormat="1" customHeight="1">
      <c r="A5811"/>
      <c r="B5811"/>
      <c r="C5811"/>
      <c r="D5811"/>
      <c r="E5811"/>
      <c r="F5811" s="61"/>
      <c r="G5811" s="196" t="e">
        <f>VLOOKUP(D5811,sku归属!A:B,2,0)</f>
        <v>#N/A</v>
      </c>
      <c r="K5811" s="193"/>
      <c r="L5811" s="194"/>
      <c r="M5811" s="195"/>
    </row>
    <row r="5812" spans="1:13" s="61" customFormat="1" customHeight="1">
      <c r="A5812"/>
      <c r="B5812"/>
      <c r="C5812"/>
      <c r="D5812"/>
      <c r="E5812"/>
      <c r="F5812" s="61"/>
      <c r="G5812" s="196" t="e">
        <f>VLOOKUP(D5812,sku归属!A:B,2,0)</f>
        <v>#N/A</v>
      </c>
      <c r="K5812" s="193"/>
      <c r="L5812" s="194"/>
      <c r="M5812" s="195"/>
    </row>
    <row r="5813" spans="1:13" s="61" customFormat="1" customHeight="1">
      <c r="A5813"/>
      <c r="B5813"/>
      <c r="C5813"/>
      <c r="D5813"/>
      <c r="E5813"/>
      <c r="F5813" s="61"/>
      <c r="G5813" s="196" t="e">
        <f>VLOOKUP(D5813,sku归属!A:B,2,0)</f>
        <v>#N/A</v>
      </c>
      <c r="K5813" s="193"/>
      <c r="L5813" s="194"/>
      <c r="M5813" s="195"/>
    </row>
    <row r="5814" spans="1:13" s="61" customFormat="1" customHeight="1">
      <c r="A5814"/>
      <c r="B5814"/>
      <c r="C5814"/>
      <c r="D5814"/>
      <c r="E5814"/>
      <c r="F5814" s="61"/>
      <c r="G5814" s="196" t="e">
        <f>VLOOKUP(D5814,sku归属!A:B,2,0)</f>
        <v>#N/A</v>
      </c>
      <c r="K5814" s="193"/>
      <c r="L5814" s="194"/>
      <c r="M5814" s="195"/>
    </row>
    <row r="5815" spans="1:13" s="61" customFormat="1" customHeight="1">
      <c r="A5815"/>
      <c r="B5815"/>
      <c r="C5815"/>
      <c r="D5815"/>
      <c r="E5815"/>
      <c r="F5815" s="61"/>
      <c r="G5815" s="196" t="e">
        <f>VLOOKUP(D5815,sku归属!A:B,2,0)</f>
        <v>#N/A</v>
      </c>
      <c r="K5815" s="193"/>
      <c r="L5815" s="194"/>
      <c r="M5815" s="195"/>
    </row>
    <row r="5816" spans="1:13" s="61" customFormat="1" customHeight="1">
      <c r="A5816"/>
      <c r="B5816"/>
      <c r="C5816"/>
      <c r="D5816"/>
      <c r="E5816"/>
      <c r="F5816" s="61"/>
      <c r="G5816" s="196" t="e">
        <f>VLOOKUP(D5816,sku归属!A:B,2,0)</f>
        <v>#N/A</v>
      </c>
      <c r="K5816" s="193"/>
      <c r="L5816" s="194"/>
      <c r="M5816" s="195"/>
    </row>
    <row r="5817" spans="1:13" s="61" customFormat="1" customHeight="1">
      <c r="A5817"/>
      <c r="B5817"/>
      <c r="C5817"/>
      <c r="D5817"/>
      <c r="E5817"/>
      <c r="F5817" s="61"/>
      <c r="G5817" s="196" t="e">
        <f>VLOOKUP(D5817,sku归属!A:B,2,0)</f>
        <v>#N/A</v>
      </c>
      <c r="K5817" s="193"/>
      <c r="L5817" s="194"/>
      <c r="M5817" s="195"/>
    </row>
    <row r="5818" spans="1:13" s="61" customFormat="1" customHeight="1">
      <c r="A5818"/>
      <c r="B5818"/>
      <c r="C5818"/>
      <c r="D5818"/>
      <c r="E5818"/>
      <c r="F5818" s="61"/>
      <c r="G5818" s="196" t="e">
        <f>VLOOKUP(D5818,sku归属!A:B,2,0)</f>
        <v>#N/A</v>
      </c>
      <c r="K5818" s="193"/>
      <c r="L5818" s="194"/>
      <c r="M5818" s="195"/>
    </row>
    <row r="5819" spans="1:13" s="61" customFormat="1" customHeight="1">
      <c r="A5819"/>
      <c r="B5819"/>
      <c r="C5819"/>
      <c r="D5819"/>
      <c r="E5819"/>
      <c r="F5819" s="61"/>
      <c r="G5819" s="196" t="e">
        <f>VLOOKUP(D5819,sku归属!A:B,2,0)</f>
        <v>#N/A</v>
      </c>
      <c r="K5819" s="193"/>
      <c r="L5819" s="194"/>
      <c r="M5819" s="195"/>
    </row>
    <row r="5820" spans="1:13" s="61" customFormat="1" customHeight="1">
      <c r="A5820"/>
      <c r="B5820"/>
      <c r="C5820"/>
      <c r="D5820"/>
      <c r="E5820"/>
      <c r="F5820" s="61"/>
      <c r="G5820" s="196" t="e">
        <f>VLOOKUP(D5820,sku归属!A:B,2,0)</f>
        <v>#N/A</v>
      </c>
      <c r="K5820" s="193"/>
      <c r="L5820" s="194"/>
      <c r="M5820" s="195"/>
    </row>
    <row r="5821" spans="1:13" s="61" customFormat="1" customHeight="1">
      <c r="A5821"/>
      <c r="B5821"/>
      <c r="C5821"/>
      <c r="D5821"/>
      <c r="E5821"/>
      <c r="F5821" s="61"/>
      <c r="G5821" s="196" t="e">
        <f>VLOOKUP(D5821,sku归属!A:B,2,0)</f>
        <v>#N/A</v>
      </c>
      <c r="K5821" s="193"/>
      <c r="L5821" s="194"/>
      <c r="M5821" s="195"/>
    </row>
    <row r="5822" spans="1:13" s="61" customFormat="1" customHeight="1">
      <c r="A5822"/>
      <c r="B5822"/>
      <c r="C5822"/>
      <c r="D5822"/>
      <c r="E5822"/>
      <c r="F5822" s="61"/>
      <c r="G5822" s="196" t="e">
        <f>VLOOKUP(D5822,sku归属!A:B,2,0)</f>
        <v>#N/A</v>
      </c>
      <c r="K5822" s="193"/>
      <c r="L5822" s="194"/>
      <c r="M5822" s="195"/>
    </row>
    <row r="5823" spans="1:13" s="61" customFormat="1" customHeight="1">
      <c r="A5823"/>
      <c r="B5823"/>
      <c r="C5823"/>
      <c r="D5823"/>
      <c r="E5823"/>
      <c r="F5823" s="61"/>
      <c r="G5823" s="196" t="e">
        <f>VLOOKUP(D5823,sku归属!A:B,2,0)</f>
        <v>#N/A</v>
      </c>
      <c r="K5823" s="193"/>
      <c r="L5823" s="194"/>
      <c r="M5823" s="195"/>
    </row>
    <row r="5824" spans="1:13" s="61" customFormat="1" customHeight="1">
      <c r="A5824"/>
      <c r="B5824"/>
      <c r="C5824"/>
      <c r="D5824"/>
      <c r="E5824"/>
      <c r="F5824" s="61"/>
      <c r="G5824" s="196" t="e">
        <f>VLOOKUP(D5824,sku归属!A:B,2,0)</f>
        <v>#N/A</v>
      </c>
      <c r="K5824" s="193"/>
      <c r="L5824" s="194"/>
      <c r="M5824" s="195"/>
    </row>
    <row r="5825" spans="1:13" s="61" customFormat="1" customHeight="1">
      <c r="A5825"/>
      <c r="B5825"/>
      <c r="C5825"/>
      <c r="D5825"/>
      <c r="E5825"/>
      <c r="F5825" s="61"/>
      <c r="G5825" s="196" t="e">
        <f>VLOOKUP(D5825,sku归属!A:B,2,0)</f>
        <v>#N/A</v>
      </c>
      <c r="K5825" s="193"/>
      <c r="L5825" s="194"/>
      <c r="M5825" s="195"/>
    </row>
    <row r="5826" spans="1:13" s="61" customFormat="1" customHeight="1">
      <c r="A5826"/>
      <c r="B5826"/>
      <c r="C5826"/>
      <c r="D5826"/>
      <c r="E5826"/>
      <c r="F5826" s="61"/>
      <c r="G5826" s="196" t="e">
        <f>VLOOKUP(D5826,sku归属!A:B,2,0)</f>
        <v>#N/A</v>
      </c>
      <c r="K5826" s="193"/>
      <c r="L5826" s="194"/>
      <c r="M5826" s="195"/>
    </row>
    <row r="5827" spans="1:13" s="61" customFormat="1" customHeight="1">
      <c r="A5827"/>
      <c r="B5827"/>
      <c r="C5827"/>
      <c r="D5827"/>
      <c r="E5827"/>
      <c r="F5827" s="61"/>
      <c r="G5827" s="196" t="e">
        <f>VLOOKUP(D5827,sku归属!A:B,2,0)</f>
        <v>#N/A</v>
      </c>
      <c r="K5827" s="193"/>
      <c r="L5827" s="194"/>
      <c r="M5827" s="195"/>
    </row>
    <row r="5828" spans="1:13" s="61" customFormat="1" customHeight="1">
      <c r="A5828"/>
      <c r="B5828"/>
      <c r="C5828"/>
      <c r="D5828"/>
      <c r="E5828"/>
      <c r="F5828" s="61"/>
      <c r="G5828" s="196" t="e">
        <f>VLOOKUP(D5828,sku归属!A:B,2,0)</f>
        <v>#N/A</v>
      </c>
      <c r="K5828" s="193"/>
      <c r="L5828" s="194"/>
      <c r="M5828" s="195"/>
    </row>
    <row r="5829" spans="1:13" s="61" customFormat="1" customHeight="1">
      <c r="A5829"/>
      <c r="B5829"/>
      <c r="C5829"/>
      <c r="D5829"/>
      <c r="E5829"/>
      <c r="F5829" s="61"/>
      <c r="G5829" s="196" t="e">
        <f>VLOOKUP(D5829,sku归属!A:B,2,0)</f>
        <v>#N/A</v>
      </c>
      <c r="K5829" s="193"/>
      <c r="L5829" s="194"/>
      <c r="M5829" s="195"/>
    </row>
    <row r="5830" spans="1:13" s="61" customFormat="1" customHeight="1">
      <c r="A5830"/>
      <c r="B5830"/>
      <c r="C5830"/>
      <c r="D5830"/>
      <c r="E5830"/>
      <c r="F5830" s="61"/>
      <c r="G5830" s="196" t="e">
        <f>VLOOKUP(D5830,sku归属!A:B,2,0)</f>
        <v>#N/A</v>
      </c>
      <c r="K5830" s="193"/>
      <c r="L5830" s="194"/>
      <c r="M5830" s="195"/>
    </row>
    <row r="5831" spans="1:13" s="61" customFormat="1" customHeight="1">
      <c r="A5831"/>
      <c r="B5831"/>
      <c r="C5831"/>
      <c r="D5831"/>
      <c r="E5831"/>
      <c r="F5831" s="61"/>
      <c r="G5831" s="196" t="e">
        <f>VLOOKUP(D5831,sku归属!A:B,2,0)</f>
        <v>#N/A</v>
      </c>
      <c r="K5831" s="193"/>
      <c r="L5831" s="194"/>
      <c r="M5831" s="195"/>
    </row>
    <row r="5832" spans="1:13" s="61" customFormat="1" customHeight="1">
      <c r="A5832"/>
      <c r="B5832"/>
      <c r="C5832"/>
      <c r="D5832"/>
      <c r="E5832"/>
      <c r="F5832" s="61"/>
      <c r="G5832" s="196" t="e">
        <f>VLOOKUP(D5832,sku归属!A:B,2,0)</f>
        <v>#N/A</v>
      </c>
      <c r="K5832" s="193"/>
      <c r="L5832" s="194"/>
      <c r="M5832" s="195"/>
    </row>
    <row r="5833" spans="1:13" s="61" customFormat="1" customHeight="1">
      <c r="A5833"/>
      <c r="B5833"/>
      <c r="C5833"/>
      <c r="D5833"/>
      <c r="E5833"/>
      <c r="F5833" s="61"/>
      <c r="G5833" s="196" t="e">
        <f>VLOOKUP(D5833,sku归属!A:B,2,0)</f>
        <v>#N/A</v>
      </c>
      <c r="K5833" s="193"/>
      <c r="L5833" s="194"/>
      <c r="M5833" s="195"/>
    </row>
    <row r="5834" spans="1:13" s="61" customFormat="1" customHeight="1">
      <c r="A5834"/>
      <c r="B5834"/>
      <c r="C5834"/>
      <c r="D5834"/>
      <c r="E5834"/>
      <c r="F5834" s="61"/>
      <c r="G5834" s="196" t="e">
        <f>VLOOKUP(D5834,sku归属!A:B,2,0)</f>
        <v>#N/A</v>
      </c>
      <c r="K5834" s="193"/>
      <c r="L5834" s="194"/>
      <c r="M5834" s="195"/>
    </row>
    <row r="5835" spans="1:13" s="61" customFormat="1" customHeight="1">
      <c r="A5835"/>
      <c r="B5835"/>
      <c r="C5835"/>
      <c r="D5835"/>
      <c r="E5835"/>
      <c r="F5835" s="61"/>
      <c r="G5835" s="196" t="e">
        <f>VLOOKUP(D5835,sku归属!A:B,2,0)</f>
        <v>#N/A</v>
      </c>
      <c r="K5835" s="193"/>
      <c r="L5835" s="194"/>
      <c r="M5835" s="195"/>
    </row>
    <row r="5836" spans="1:13" s="61" customFormat="1" customHeight="1">
      <c r="A5836"/>
      <c r="B5836"/>
      <c r="C5836"/>
      <c r="D5836"/>
      <c r="E5836"/>
      <c r="F5836" s="61"/>
      <c r="G5836" s="196" t="e">
        <f>VLOOKUP(D5836,sku归属!A:B,2,0)</f>
        <v>#N/A</v>
      </c>
      <c r="K5836" s="193"/>
      <c r="L5836" s="194"/>
      <c r="M5836" s="195"/>
    </row>
    <row r="5837" spans="1:13" s="61" customFormat="1" customHeight="1">
      <c r="A5837"/>
      <c r="B5837"/>
      <c r="C5837"/>
      <c r="D5837"/>
      <c r="E5837"/>
      <c r="F5837" s="61"/>
      <c r="G5837" s="196" t="e">
        <f>VLOOKUP(D5837,sku归属!A:B,2,0)</f>
        <v>#N/A</v>
      </c>
      <c r="K5837" s="193"/>
      <c r="L5837" s="194"/>
      <c r="M5837" s="195"/>
    </row>
    <row r="5838" spans="1:13" s="61" customFormat="1" customHeight="1">
      <c r="A5838"/>
      <c r="B5838"/>
      <c r="C5838"/>
      <c r="D5838"/>
      <c r="E5838"/>
      <c r="F5838" s="61"/>
      <c r="G5838" s="196" t="e">
        <f>VLOOKUP(D5838,sku归属!A:B,2,0)</f>
        <v>#N/A</v>
      </c>
      <c r="K5838" s="193"/>
      <c r="L5838" s="194"/>
      <c r="M5838" s="195"/>
    </row>
    <row r="5839" spans="1:13" s="61" customFormat="1" customHeight="1">
      <c r="A5839"/>
      <c r="B5839"/>
      <c r="C5839"/>
      <c r="D5839"/>
      <c r="E5839"/>
      <c r="F5839" s="61"/>
      <c r="G5839" s="196" t="e">
        <f>VLOOKUP(D5839,sku归属!A:B,2,0)</f>
        <v>#N/A</v>
      </c>
      <c r="K5839" s="193"/>
      <c r="L5839" s="194"/>
      <c r="M5839" s="195"/>
    </row>
    <row r="5840" spans="1:13" s="61" customFormat="1" customHeight="1">
      <c r="A5840"/>
      <c r="B5840"/>
      <c r="C5840"/>
      <c r="D5840"/>
      <c r="E5840"/>
      <c r="F5840" s="61"/>
      <c r="G5840" s="196" t="e">
        <f>VLOOKUP(D5840,sku归属!A:B,2,0)</f>
        <v>#N/A</v>
      </c>
      <c r="K5840" s="193"/>
      <c r="L5840" s="194"/>
      <c r="M5840" s="195"/>
    </row>
    <row r="5841" spans="1:13" s="61" customFormat="1" customHeight="1">
      <c r="A5841"/>
      <c r="B5841"/>
      <c r="C5841"/>
      <c r="D5841"/>
      <c r="E5841"/>
      <c r="F5841" s="61"/>
      <c r="G5841" s="196" t="e">
        <f>VLOOKUP(D5841,sku归属!A:B,2,0)</f>
        <v>#N/A</v>
      </c>
      <c r="K5841" s="193"/>
      <c r="L5841" s="194"/>
      <c r="M5841" s="195"/>
    </row>
    <row r="5842" spans="1:13" s="61" customFormat="1" customHeight="1">
      <c r="A5842"/>
      <c r="B5842"/>
      <c r="C5842"/>
      <c r="D5842"/>
      <c r="E5842"/>
      <c r="F5842" s="61"/>
      <c r="G5842" s="196" t="e">
        <f>VLOOKUP(D5842,sku归属!A:B,2,0)</f>
        <v>#N/A</v>
      </c>
      <c r="K5842" s="193"/>
      <c r="L5842" s="194"/>
      <c r="M5842" s="195"/>
    </row>
    <row r="5843" spans="1:13" s="61" customFormat="1" customHeight="1">
      <c r="A5843"/>
      <c r="B5843"/>
      <c r="C5843"/>
      <c r="D5843"/>
      <c r="E5843"/>
      <c r="F5843" s="61"/>
      <c r="G5843" s="196" t="e">
        <f>VLOOKUP(D5843,sku归属!A:B,2,0)</f>
        <v>#N/A</v>
      </c>
      <c r="K5843" s="193"/>
      <c r="L5843" s="194"/>
      <c r="M5843" s="195"/>
    </row>
    <row r="5844" spans="1:13" s="61" customFormat="1" customHeight="1">
      <c r="A5844"/>
      <c r="B5844"/>
      <c r="C5844"/>
      <c r="D5844"/>
      <c r="E5844"/>
      <c r="F5844" s="61"/>
      <c r="G5844" s="196" t="e">
        <f>VLOOKUP(D5844,sku归属!A:B,2,0)</f>
        <v>#N/A</v>
      </c>
      <c r="K5844" s="193"/>
      <c r="L5844" s="194"/>
      <c r="M5844" s="195"/>
    </row>
    <row r="5845" spans="1:13" s="61" customFormat="1" customHeight="1">
      <c r="A5845"/>
      <c r="B5845"/>
      <c r="C5845"/>
      <c r="D5845"/>
      <c r="E5845"/>
      <c r="F5845" s="61"/>
      <c r="G5845" s="196" t="e">
        <f>VLOOKUP(D5845,sku归属!A:B,2,0)</f>
        <v>#N/A</v>
      </c>
      <c r="K5845" s="193"/>
      <c r="L5845" s="194"/>
      <c r="M5845" s="195"/>
    </row>
    <row r="5846" spans="1:13" s="61" customFormat="1" customHeight="1">
      <c r="A5846"/>
      <c r="B5846"/>
      <c r="C5846"/>
      <c r="D5846"/>
      <c r="E5846"/>
      <c r="F5846" s="61"/>
      <c r="G5846" s="196" t="e">
        <f>VLOOKUP(D5846,sku归属!A:B,2,0)</f>
        <v>#N/A</v>
      </c>
      <c r="K5846" s="193"/>
      <c r="L5846" s="194"/>
      <c r="M5846" s="195"/>
    </row>
    <row r="5847" spans="1:13" s="61" customFormat="1" customHeight="1">
      <c r="A5847"/>
      <c r="B5847"/>
      <c r="C5847"/>
      <c r="D5847"/>
      <c r="E5847"/>
      <c r="F5847" s="61"/>
      <c r="G5847" s="196" t="e">
        <f>VLOOKUP(D5847,sku归属!A:B,2,0)</f>
        <v>#N/A</v>
      </c>
      <c r="K5847" s="193"/>
      <c r="L5847" s="194"/>
      <c r="M5847" s="195"/>
    </row>
    <row r="5848" spans="1:13" s="61" customFormat="1" customHeight="1">
      <c r="A5848"/>
      <c r="B5848"/>
      <c r="C5848"/>
      <c r="D5848"/>
      <c r="E5848"/>
      <c r="F5848" s="61"/>
      <c r="G5848" s="196" t="e">
        <f>VLOOKUP(D5848,sku归属!A:B,2,0)</f>
        <v>#N/A</v>
      </c>
      <c r="K5848" s="193"/>
      <c r="L5848" s="194"/>
      <c r="M5848" s="195"/>
    </row>
    <row r="5849" spans="1:13" s="61" customFormat="1" customHeight="1">
      <c r="A5849"/>
      <c r="B5849"/>
      <c r="C5849"/>
      <c r="D5849"/>
      <c r="E5849"/>
      <c r="F5849" s="61"/>
      <c r="G5849" s="196" t="e">
        <f>VLOOKUP(D5849,sku归属!A:B,2,0)</f>
        <v>#N/A</v>
      </c>
      <c r="K5849" s="193"/>
      <c r="L5849" s="194"/>
      <c r="M5849" s="195"/>
    </row>
    <row r="5850" spans="1:13" s="61" customFormat="1" customHeight="1">
      <c r="A5850"/>
      <c r="B5850"/>
      <c r="C5850"/>
      <c r="D5850"/>
      <c r="E5850"/>
      <c r="F5850" s="61"/>
      <c r="G5850" s="196" t="e">
        <f>VLOOKUP(D5850,sku归属!A:B,2,0)</f>
        <v>#N/A</v>
      </c>
      <c r="K5850" s="193"/>
      <c r="L5850" s="194"/>
      <c r="M5850" s="195"/>
    </row>
    <row r="5851" spans="1:13" s="61" customFormat="1" customHeight="1">
      <c r="A5851"/>
      <c r="B5851"/>
      <c r="C5851"/>
      <c r="D5851"/>
      <c r="E5851"/>
      <c r="F5851" s="61"/>
      <c r="G5851" s="196" t="e">
        <f>VLOOKUP(D5851,sku归属!A:B,2,0)</f>
        <v>#N/A</v>
      </c>
      <c r="K5851" s="193"/>
      <c r="L5851" s="194"/>
      <c r="M5851" s="195"/>
    </row>
    <row r="5852" spans="1:13" s="61" customFormat="1" customHeight="1">
      <c r="A5852"/>
      <c r="B5852"/>
      <c r="C5852"/>
      <c r="D5852"/>
      <c r="E5852"/>
      <c r="F5852" s="61"/>
      <c r="G5852" s="196" t="e">
        <f>VLOOKUP(D5852,sku归属!A:B,2,0)</f>
        <v>#N/A</v>
      </c>
      <c r="K5852" s="193"/>
      <c r="L5852" s="194"/>
      <c r="M5852" s="195"/>
    </row>
    <row r="5853" spans="1:13" s="61" customFormat="1" customHeight="1">
      <c r="A5853"/>
      <c r="B5853"/>
      <c r="C5853"/>
      <c r="D5853"/>
      <c r="E5853"/>
      <c r="F5853" s="61"/>
      <c r="G5853" s="196" t="e">
        <f>VLOOKUP(D5853,sku归属!A:B,2,0)</f>
        <v>#N/A</v>
      </c>
      <c r="K5853" s="193"/>
      <c r="L5853" s="194"/>
      <c r="M5853" s="195"/>
    </row>
    <row r="5854" spans="1:13" s="61" customFormat="1" customHeight="1">
      <c r="A5854"/>
      <c r="B5854"/>
      <c r="C5854"/>
      <c r="D5854"/>
      <c r="E5854"/>
      <c r="F5854" s="61"/>
      <c r="G5854" s="196" t="e">
        <f>VLOOKUP(D5854,sku归属!A:B,2,0)</f>
        <v>#N/A</v>
      </c>
      <c r="K5854" s="193"/>
      <c r="L5854" s="194"/>
      <c r="M5854" s="195"/>
    </row>
    <row r="5855" spans="1:13" s="61" customFormat="1" customHeight="1">
      <c r="A5855"/>
      <c r="B5855"/>
      <c r="C5855"/>
      <c r="D5855"/>
      <c r="E5855"/>
      <c r="F5855" s="61"/>
      <c r="G5855" s="196" t="e">
        <f>VLOOKUP(D5855,sku归属!A:B,2,0)</f>
        <v>#N/A</v>
      </c>
      <c r="K5855" s="193"/>
      <c r="L5855" s="194"/>
      <c r="M5855" s="195"/>
    </row>
    <row r="5856" spans="1:13" s="61" customFormat="1" customHeight="1">
      <c r="A5856"/>
      <c r="B5856"/>
      <c r="C5856"/>
      <c r="D5856"/>
      <c r="E5856"/>
      <c r="F5856" s="61"/>
      <c r="G5856" s="196" t="e">
        <f>VLOOKUP(D5856,sku归属!A:B,2,0)</f>
        <v>#N/A</v>
      </c>
      <c r="K5856" s="193"/>
      <c r="L5856" s="194"/>
      <c r="M5856" s="195"/>
    </row>
    <row r="5857" spans="1:13" s="61" customFormat="1" customHeight="1">
      <c r="A5857"/>
      <c r="B5857"/>
      <c r="C5857"/>
      <c r="D5857"/>
      <c r="E5857"/>
      <c r="F5857" s="61"/>
      <c r="G5857" s="196" t="e">
        <f>VLOOKUP(D5857,sku归属!A:B,2,0)</f>
        <v>#N/A</v>
      </c>
      <c r="K5857" s="193"/>
      <c r="L5857" s="194"/>
      <c r="M5857" s="195"/>
    </row>
    <row r="5858" spans="1:13" s="61" customFormat="1" customHeight="1">
      <c r="A5858"/>
      <c r="B5858"/>
      <c r="C5858"/>
      <c r="D5858"/>
      <c r="E5858"/>
      <c r="F5858" s="61"/>
      <c r="G5858" s="196" t="e">
        <f>VLOOKUP(D5858,sku归属!A:B,2,0)</f>
        <v>#N/A</v>
      </c>
      <c r="K5858" s="193"/>
      <c r="L5858" s="194"/>
      <c r="M5858" s="195"/>
    </row>
    <row r="5859" spans="1:13" s="61" customFormat="1" customHeight="1">
      <c r="A5859"/>
      <c r="B5859"/>
      <c r="C5859"/>
      <c r="D5859"/>
      <c r="E5859"/>
      <c r="F5859" s="61"/>
      <c r="G5859" s="196" t="e">
        <f>VLOOKUP(D5859,sku归属!A:B,2,0)</f>
        <v>#N/A</v>
      </c>
      <c r="K5859" s="193"/>
      <c r="L5859" s="194"/>
      <c r="M5859" s="195"/>
    </row>
    <row r="5860" spans="1:13" s="61" customFormat="1" customHeight="1">
      <c r="A5860"/>
      <c r="B5860"/>
      <c r="C5860"/>
      <c r="D5860"/>
      <c r="E5860"/>
      <c r="F5860" s="61"/>
      <c r="G5860" s="196" t="e">
        <f>VLOOKUP(D5860,sku归属!A:B,2,0)</f>
        <v>#N/A</v>
      </c>
      <c r="K5860" s="193"/>
      <c r="L5860" s="194"/>
      <c r="M5860" s="195"/>
    </row>
    <row r="5861" spans="1:13" s="61" customFormat="1" customHeight="1">
      <c r="A5861"/>
      <c r="B5861"/>
      <c r="C5861"/>
      <c r="D5861"/>
      <c r="E5861"/>
      <c r="F5861" s="61"/>
      <c r="G5861" s="196" t="e">
        <f>VLOOKUP(D5861,sku归属!A:B,2,0)</f>
        <v>#N/A</v>
      </c>
      <c r="K5861" s="193"/>
      <c r="L5861" s="194"/>
      <c r="M5861" s="195"/>
    </row>
    <row r="5862" spans="1:13" s="61" customFormat="1" customHeight="1">
      <c r="A5862"/>
      <c r="B5862"/>
      <c r="C5862"/>
      <c r="D5862"/>
      <c r="E5862"/>
      <c r="F5862" s="61"/>
      <c r="G5862" s="196" t="e">
        <f>VLOOKUP(D5862,sku归属!A:B,2,0)</f>
        <v>#N/A</v>
      </c>
      <c r="K5862" s="193"/>
      <c r="L5862" s="194"/>
      <c r="M5862" s="195"/>
    </row>
    <row r="5863" spans="1:13" s="61" customFormat="1" customHeight="1">
      <c r="A5863"/>
      <c r="B5863"/>
      <c r="C5863"/>
      <c r="D5863"/>
      <c r="E5863"/>
      <c r="F5863" s="61"/>
      <c r="G5863" s="196" t="e">
        <f>VLOOKUP(D5863,sku归属!A:B,2,0)</f>
        <v>#N/A</v>
      </c>
      <c r="K5863" s="193"/>
      <c r="L5863" s="194"/>
      <c r="M5863" s="195"/>
    </row>
    <row r="5864" spans="1:13" s="61" customFormat="1" customHeight="1">
      <c r="A5864"/>
      <c r="B5864"/>
      <c r="C5864"/>
      <c r="D5864"/>
      <c r="E5864"/>
      <c r="F5864" s="61"/>
      <c r="G5864" s="196" t="e">
        <f>VLOOKUP(D5864,sku归属!A:B,2,0)</f>
        <v>#N/A</v>
      </c>
      <c r="K5864" s="193"/>
      <c r="L5864" s="194"/>
      <c r="M5864" s="195"/>
    </row>
    <row r="5865" spans="1:13" s="61" customFormat="1" customHeight="1">
      <c r="A5865"/>
      <c r="B5865"/>
      <c r="C5865"/>
      <c r="D5865"/>
      <c r="E5865"/>
      <c r="F5865" s="61"/>
      <c r="G5865" s="196" t="e">
        <f>VLOOKUP(D5865,sku归属!A:B,2,0)</f>
        <v>#N/A</v>
      </c>
      <c r="K5865" s="193"/>
      <c r="L5865" s="194"/>
      <c r="M5865" s="195"/>
    </row>
    <row r="5866" spans="1:13" s="61" customFormat="1" customHeight="1">
      <c r="A5866"/>
      <c r="B5866"/>
      <c r="C5866"/>
      <c r="D5866"/>
      <c r="E5866"/>
      <c r="F5866" s="61"/>
      <c r="G5866" s="196" t="e">
        <f>VLOOKUP(D5866,sku归属!A:B,2,0)</f>
        <v>#N/A</v>
      </c>
      <c r="K5866" s="193"/>
      <c r="L5866" s="194"/>
      <c r="M5866" s="195"/>
    </row>
    <row r="5867" spans="1:13" s="61" customFormat="1" customHeight="1">
      <c r="A5867"/>
      <c r="B5867"/>
      <c r="C5867"/>
      <c r="D5867"/>
      <c r="E5867"/>
      <c r="F5867" s="61"/>
      <c r="G5867" s="196" t="e">
        <f>VLOOKUP(D5867,sku归属!A:B,2,0)</f>
        <v>#N/A</v>
      </c>
      <c r="K5867" s="193"/>
      <c r="L5867" s="194"/>
      <c r="M5867" s="195"/>
    </row>
    <row r="5868" spans="1:13" s="61" customFormat="1" customHeight="1">
      <c r="A5868"/>
      <c r="B5868"/>
      <c r="C5868"/>
      <c r="D5868"/>
      <c r="E5868"/>
      <c r="F5868" s="61"/>
      <c r="G5868" s="196" t="e">
        <f>VLOOKUP(D5868,sku归属!A:B,2,0)</f>
        <v>#N/A</v>
      </c>
      <c r="K5868" s="193"/>
      <c r="L5868" s="194"/>
      <c r="M5868" s="195"/>
    </row>
    <row r="5869" spans="1:13" s="61" customFormat="1" customHeight="1">
      <c r="A5869"/>
      <c r="B5869"/>
      <c r="C5869"/>
      <c r="D5869"/>
      <c r="E5869"/>
      <c r="F5869" s="61"/>
      <c r="G5869" s="196" t="e">
        <f>VLOOKUP(D5869,sku归属!A:B,2,0)</f>
        <v>#N/A</v>
      </c>
      <c r="K5869" s="193"/>
      <c r="L5869" s="194"/>
      <c r="M5869" s="195"/>
    </row>
    <row r="5870" spans="1:13" s="61" customFormat="1" customHeight="1">
      <c r="A5870"/>
      <c r="B5870"/>
      <c r="C5870"/>
      <c r="D5870"/>
      <c r="E5870"/>
      <c r="F5870" s="61"/>
      <c r="G5870" s="196" t="e">
        <f>VLOOKUP(D5870,sku归属!A:B,2,0)</f>
        <v>#N/A</v>
      </c>
      <c r="K5870" s="193"/>
      <c r="L5870" s="194"/>
      <c r="M5870" s="195"/>
    </row>
    <row r="5871" spans="1:13" s="61" customFormat="1" customHeight="1">
      <c r="A5871"/>
      <c r="B5871"/>
      <c r="C5871"/>
      <c r="D5871"/>
      <c r="E5871"/>
      <c r="F5871" s="61"/>
      <c r="G5871" s="196" t="e">
        <f>VLOOKUP(D5871,sku归属!A:B,2,0)</f>
        <v>#N/A</v>
      </c>
      <c r="K5871" s="193"/>
      <c r="L5871" s="194"/>
      <c r="M5871" s="195"/>
    </row>
    <row r="5872" spans="1:13" s="61" customFormat="1" customHeight="1">
      <c r="A5872"/>
      <c r="B5872"/>
      <c r="C5872"/>
      <c r="D5872"/>
      <c r="E5872"/>
      <c r="F5872" s="61"/>
      <c r="G5872" s="196" t="e">
        <f>VLOOKUP(D5872,sku归属!A:B,2,0)</f>
        <v>#N/A</v>
      </c>
      <c r="K5872" s="193"/>
      <c r="L5872" s="194"/>
      <c r="M5872" s="195"/>
    </row>
    <row r="5873" spans="1:13" s="61" customFormat="1" customHeight="1">
      <c r="A5873"/>
      <c r="B5873"/>
      <c r="C5873"/>
      <c r="D5873"/>
      <c r="E5873"/>
      <c r="F5873" s="61"/>
      <c r="G5873" s="196" t="e">
        <f>VLOOKUP(D5873,sku归属!A:B,2,0)</f>
        <v>#N/A</v>
      </c>
      <c r="K5873" s="193"/>
      <c r="L5873" s="194"/>
      <c r="M5873" s="195"/>
    </row>
    <row r="5874" spans="1:13" s="61" customFormat="1" customHeight="1">
      <c r="A5874"/>
      <c r="B5874"/>
      <c r="C5874"/>
      <c r="D5874"/>
      <c r="E5874"/>
      <c r="F5874" s="61"/>
      <c r="G5874" s="196" t="e">
        <f>VLOOKUP(D5874,sku归属!A:B,2,0)</f>
        <v>#N/A</v>
      </c>
      <c r="K5874" s="193"/>
      <c r="L5874" s="194"/>
      <c r="M5874" s="195"/>
    </row>
    <row r="5875" spans="1:13" s="61" customFormat="1" customHeight="1">
      <c r="A5875"/>
      <c r="B5875"/>
      <c r="C5875"/>
      <c r="D5875"/>
      <c r="E5875"/>
      <c r="F5875" s="61"/>
      <c r="G5875" s="196" t="e">
        <f>VLOOKUP(D5875,sku归属!A:B,2,0)</f>
        <v>#N/A</v>
      </c>
      <c r="K5875" s="193"/>
      <c r="L5875" s="194"/>
      <c r="M5875" s="195"/>
    </row>
    <row r="5876" spans="1:13" s="61" customFormat="1" customHeight="1">
      <c r="A5876"/>
      <c r="B5876"/>
      <c r="C5876"/>
      <c r="D5876"/>
      <c r="E5876"/>
      <c r="F5876" s="61"/>
      <c r="G5876" s="196" t="e">
        <f>VLOOKUP(D5876,sku归属!A:B,2,0)</f>
        <v>#N/A</v>
      </c>
      <c r="K5876" s="193"/>
      <c r="L5876" s="194"/>
      <c r="M5876" s="195"/>
    </row>
    <row r="5877" spans="1:13" s="61" customFormat="1" customHeight="1">
      <c r="A5877"/>
      <c r="B5877"/>
      <c r="C5877"/>
      <c r="D5877"/>
      <c r="E5877"/>
      <c r="F5877" s="61"/>
      <c r="G5877" s="196" t="e">
        <f>VLOOKUP(D5877,sku归属!A:B,2,0)</f>
        <v>#N/A</v>
      </c>
      <c r="K5877" s="193"/>
      <c r="L5877" s="194"/>
      <c r="M5877" s="195"/>
    </row>
    <row r="5878" spans="1:13" s="61" customFormat="1" customHeight="1">
      <c r="A5878"/>
      <c r="B5878"/>
      <c r="C5878"/>
      <c r="D5878"/>
      <c r="E5878"/>
      <c r="F5878" s="61"/>
      <c r="G5878" s="196" t="e">
        <f>VLOOKUP(D5878,sku归属!A:B,2,0)</f>
        <v>#N/A</v>
      </c>
      <c r="K5878" s="193"/>
      <c r="L5878" s="194"/>
      <c r="M5878" s="195"/>
    </row>
    <row r="5879" spans="1:13" s="61" customFormat="1" customHeight="1">
      <c r="A5879"/>
      <c r="B5879"/>
      <c r="C5879"/>
      <c r="D5879"/>
      <c r="E5879"/>
      <c r="F5879" s="61"/>
      <c r="G5879" s="196" t="e">
        <f>VLOOKUP(D5879,sku归属!A:B,2,0)</f>
        <v>#N/A</v>
      </c>
      <c r="K5879" s="193"/>
      <c r="L5879" s="194"/>
      <c r="M5879" s="195"/>
    </row>
    <row r="5880" spans="1:13" s="61" customFormat="1" customHeight="1">
      <c r="A5880"/>
      <c r="B5880"/>
      <c r="C5880"/>
      <c r="D5880"/>
      <c r="E5880"/>
      <c r="F5880" s="61"/>
      <c r="G5880" s="196" t="e">
        <f>VLOOKUP(D5880,sku归属!A:B,2,0)</f>
        <v>#N/A</v>
      </c>
      <c r="K5880" s="193"/>
      <c r="L5880" s="194"/>
      <c r="M5880" s="195"/>
    </row>
    <row r="5881" spans="1:13" s="61" customFormat="1" customHeight="1">
      <c r="A5881"/>
      <c r="B5881"/>
      <c r="C5881"/>
      <c r="D5881"/>
      <c r="E5881"/>
      <c r="F5881" s="61"/>
      <c r="G5881" s="196" t="e">
        <f>VLOOKUP(D5881,sku归属!A:B,2,0)</f>
        <v>#N/A</v>
      </c>
      <c r="K5881" s="193"/>
      <c r="L5881" s="194"/>
      <c r="M5881" s="195"/>
    </row>
    <row r="5882" spans="1:13" s="61" customFormat="1" customHeight="1">
      <c r="A5882"/>
      <c r="B5882"/>
      <c r="C5882"/>
      <c r="D5882"/>
      <c r="E5882"/>
      <c r="F5882" s="61"/>
      <c r="G5882" s="196" t="e">
        <f>VLOOKUP(D5882,sku归属!A:B,2,0)</f>
        <v>#N/A</v>
      </c>
      <c r="K5882" s="193"/>
      <c r="L5882" s="194"/>
      <c r="M5882" s="195"/>
    </row>
    <row r="5883" spans="1:13" s="61" customFormat="1" customHeight="1">
      <c r="A5883"/>
      <c r="B5883"/>
      <c r="C5883"/>
      <c r="D5883"/>
      <c r="E5883"/>
      <c r="F5883" s="61"/>
      <c r="G5883" s="196" t="e">
        <f>VLOOKUP(D5883,sku归属!A:B,2,0)</f>
        <v>#N/A</v>
      </c>
      <c r="K5883" s="193"/>
      <c r="L5883" s="194"/>
      <c r="M5883" s="195"/>
    </row>
    <row r="5884" spans="1:13" s="61" customFormat="1" customHeight="1">
      <c r="A5884"/>
      <c r="B5884"/>
      <c r="C5884"/>
      <c r="D5884"/>
      <c r="E5884"/>
      <c r="F5884" s="61"/>
      <c r="G5884" s="196" t="e">
        <f>VLOOKUP(D5884,sku归属!A:B,2,0)</f>
        <v>#N/A</v>
      </c>
      <c r="K5884" s="193"/>
      <c r="L5884" s="194"/>
      <c r="M5884" s="195"/>
    </row>
    <row r="5885" spans="1:13" s="61" customFormat="1" customHeight="1">
      <c r="A5885"/>
      <c r="B5885"/>
      <c r="C5885"/>
      <c r="D5885"/>
      <c r="E5885"/>
      <c r="F5885" s="61"/>
      <c r="G5885" s="196" t="e">
        <f>VLOOKUP(D5885,sku归属!A:B,2,0)</f>
        <v>#N/A</v>
      </c>
      <c r="K5885" s="193"/>
      <c r="L5885" s="194"/>
      <c r="M5885" s="195"/>
    </row>
    <row r="5886" spans="1:13" s="61" customFormat="1" customHeight="1">
      <c r="A5886"/>
      <c r="B5886"/>
      <c r="C5886"/>
      <c r="D5886"/>
      <c r="E5886"/>
      <c r="F5886" s="61"/>
      <c r="G5886" s="196" t="e">
        <f>VLOOKUP(D5886,sku归属!A:B,2,0)</f>
        <v>#N/A</v>
      </c>
      <c r="K5886" s="193"/>
      <c r="L5886" s="194"/>
      <c r="M5886" s="195"/>
    </row>
    <row r="5887" spans="1:13" s="61" customFormat="1" customHeight="1">
      <c r="A5887"/>
      <c r="B5887"/>
      <c r="C5887"/>
      <c r="D5887"/>
      <c r="E5887"/>
      <c r="F5887" s="61"/>
      <c r="G5887" s="196" t="e">
        <f>VLOOKUP(D5887,sku归属!A:B,2,0)</f>
        <v>#N/A</v>
      </c>
      <c r="K5887" s="193"/>
      <c r="L5887" s="194"/>
      <c r="M5887" s="195"/>
    </row>
    <row r="5888" spans="1:13" s="61" customFormat="1" customHeight="1">
      <c r="A5888"/>
      <c r="B5888"/>
      <c r="C5888"/>
      <c r="D5888"/>
      <c r="E5888"/>
      <c r="F5888" s="61"/>
      <c r="G5888" s="196" t="e">
        <f>VLOOKUP(D5888,sku归属!A:B,2,0)</f>
        <v>#N/A</v>
      </c>
      <c r="K5888" s="193"/>
      <c r="L5888" s="194"/>
      <c r="M5888" s="195"/>
    </row>
    <row r="5889" spans="1:13" s="61" customFormat="1" customHeight="1">
      <c r="A5889"/>
      <c r="B5889"/>
      <c r="C5889"/>
      <c r="D5889"/>
      <c r="E5889"/>
      <c r="F5889" s="61"/>
      <c r="G5889" s="196" t="e">
        <f>VLOOKUP(D5889,sku归属!A:B,2,0)</f>
        <v>#N/A</v>
      </c>
      <c r="K5889" s="193"/>
      <c r="L5889" s="194"/>
      <c r="M5889" s="195"/>
    </row>
    <row r="5890" spans="1:13" s="61" customFormat="1" customHeight="1">
      <c r="A5890"/>
      <c r="B5890"/>
      <c r="C5890"/>
      <c r="D5890"/>
      <c r="E5890"/>
      <c r="F5890" s="61"/>
      <c r="G5890" s="196" t="e">
        <f>VLOOKUP(D5890,sku归属!A:B,2,0)</f>
        <v>#N/A</v>
      </c>
      <c r="K5890" s="193"/>
      <c r="L5890" s="194"/>
      <c r="M5890" s="195"/>
    </row>
    <row r="5891" spans="1:13" s="61" customFormat="1" customHeight="1">
      <c r="A5891"/>
      <c r="B5891"/>
      <c r="C5891"/>
      <c r="D5891"/>
      <c r="E5891"/>
      <c r="F5891" s="61"/>
      <c r="G5891" s="196" t="e">
        <f>VLOOKUP(D5891,sku归属!A:B,2,0)</f>
        <v>#N/A</v>
      </c>
      <c r="K5891" s="193"/>
      <c r="L5891" s="194"/>
      <c r="M5891" s="195"/>
    </row>
    <row r="5892" spans="1:13" s="61" customFormat="1" customHeight="1">
      <c r="A5892"/>
      <c r="B5892"/>
      <c r="C5892"/>
      <c r="D5892"/>
      <c r="E5892"/>
      <c r="F5892" s="61"/>
      <c r="G5892" s="196" t="e">
        <f>VLOOKUP(D5892,sku归属!A:B,2,0)</f>
        <v>#N/A</v>
      </c>
      <c r="K5892" s="193"/>
      <c r="L5892" s="194"/>
      <c r="M5892" s="195"/>
    </row>
    <row r="5893" spans="1:13" s="61" customFormat="1" customHeight="1">
      <c r="A5893"/>
      <c r="B5893"/>
      <c r="C5893"/>
      <c r="D5893"/>
      <c r="E5893"/>
      <c r="F5893" s="61"/>
      <c r="G5893" s="196" t="e">
        <f>VLOOKUP(D5893,sku归属!A:B,2,0)</f>
        <v>#N/A</v>
      </c>
      <c r="K5893" s="193"/>
      <c r="L5893" s="194"/>
      <c r="M5893" s="195"/>
    </row>
    <row r="5894" spans="1:13" s="61" customFormat="1" customHeight="1">
      <c r="A5894"/>
      <c r="B5894"/>
      <c r="C5894"/>
      <c r="D5894"/>
      <c r="E5894"/>
      <c r="F5894" s="61"/>
      <c r="G5894" s="196" t="e">
        <f>VLOOKUP(D5894,sku归属!A:B,2,0)</f>
        <v>#N/A</v>
      </c>
      <c r="K5894" s="193"/>
      <c r="L5894" s="194"/>
      <c r="M5894" s="195"/>
    </row>
    <row r="5895" spans="1:13" s="61" customFormat="1" customHeight="1">
      <c r="A5895"/>
      <c r="B5895"/>
      <c r="C5895"/>
      <c r="D5895"/>
      <c r="E5895"/>
      <c r="F5895" s="61"/>
      <c r="G5895" s="196" t="e">
        <f>VLOOKUP(D5895,sku归属!A:B,2,0)</f>
        <v>#N/A</v>
      </c>
      <c r="K5895" s="193"/>
      <c r="L5895" s="194"/>
      <c r="M5895" s="195"/>
    </row>
    <row r="5896" spans="1:13" s="61" customFormat="1" customHeight="1">
      <c r="A5896"/>
      <c r="B5896"/>
      <c r="C5896"/>
      <c r="D5896"/>
      <c r="E5896"/>
      <c r="F5896" s="61"/>
      <c r="G5896" s="196" t="e">
        <f>VLOOKUP(D5896,sku归属!A:B,2,0)</f>
        <v>#N/A</v>
      </c>
      <c r="K5896" s="193"/>
      <c r="L5896" s="194"/>
      <c r="M5896" s="195"/>
    </row>
    <row r="5897" spans="1:13" s="61" customFormat="1" customHeight="1">
      <c r="A5897"/>
      <c r="B5897"/>
      <c r="C5897"/>
      <c r="D5897"/>
      <c r="E5897"/>
      <c r="F5897" s="61"/>
      <c r="G5897" s="196" t="e">
        <f>VLOOKUP(D5897,sku归属!A:B,2,0)</f>
        <v>#N/A</v>
      </c>
      <c r="K5897" s="193"/>
      <c r="L5897" s="194"/>
      <c r="M5897" s="195"/>
    </row>
    <row r="5898" spans="1:13" s="61" customFormat="1" customHeight="1">
      <c r="A5898"/>
      <c r="B5898"/>
      <c r="C5898"/>
      <c r="D5898"/>
      <c r="E5898"/>
      <c r="F5898" s="61"/>
      <c r="G5898" s="196" t="e">
        <f>VLOOKUP(D5898,sku归属!A:B,2,0)</f>
        <v>#N/A</v>
      </c>
      <c r="K5898" s="193"/>
      <c r="L5898" s="194"/>
      <c r="M5898" s="195"/>
    </row>
    <row r="5899" spans="1:13" s="61" customFormat="1" customHeight="1">
      <c r="A5899"/>
      <c r="B5899"/>
      <c r="C5899"/>
      <c r="D5899"/>
      <c r="E5899"/>
      <c r="F5899" s="61"/>
      <c r="G5899" s="196" t="e">
        <f>VLOOKUP(D5899,sku归属!A:B,2,0)</f>
        <v>#N/A</v>
      </c>
      <c r="K5899" s="193"/>
      <c r="L5899" s="194"/>
      <c r="M5899" s="195"/>
    </row>
    <row r="5900" spans="1:13" s="61" customFormat="1" customHeight="1">
      <c r="A5900"/>
      <c r="B5900"/>
      <c r="C5900"/>
      <c r="D5900"/>
      <c r="E5900"/>
      <c r="F5900" s="61"/>
      <c r="G5900" s="196" t="e">
        <f>VLOOKUP(D5900,sku归属!A:B,2,0)</f>
        <v>#N/A</v>
      </c>
      <c r="K5900" s="193"/>
      <c r="L5900" s="194"/>
      <c r="M5900" s="195"/>
    </row>
    <row r="5901" spans="1:13" s="61" customFormat="1" customHeight="1">
      <c r="A5901"/>
      <c r="B5901"/>
      <c r="C5901"/>
      <c r="D5901"/>
      <c r="E5901"/>
      <c r="F5901" s="61"/>
      <c r="G5901" s="196" t="e">
        <f>VLOOKUP(D5901,sku归属!A:B,2,0)</f>
        <v>#N/A</v>
      </c>
      <c r="K5901" s="193"/>
      <c r="L5901" s="194"/>
      <c r="M5901" s="195"/>
    </row>
    <row r="5902" spans="1:13" s="61" customFormat="1" customHeight="1">
      <c r="A5902"/>
      <c r="B5902"/>
      <c r="C5902"/>
      <c r="D5902"/>
      <c r="E5902"/>
      <c r="F5902" s="61"/>
      <c r="G5902" s="196" t="e">
        <f>VLOOKUP(D5902,sku归属!A:B,2,0)</f>
        <v>#N/A</v>
      </c>
      <c r="K5902" s="193"/>
      <c r="L5902" s="194"/>
      <c r="M5902" s="195"/>
    </row>
    <row r="5903" spans="1:13" s="61" customFormat="1" customHeight="1">
      <c r="A5903"/>
      <c r="B5903"/>
      <c r="C5903"/>
      <c r="D5903"/>
      <c r="E5903"/>
      <c r="F5903" s="61"/>
      <c r="G5903" s="196" t="e">
        <f>VLOOKUP(D5903,sku归属!A:B,2,0)</f>
        <v>#N/A</v>
      </c>
      <c r="K5903" s="193"/>
      <c r="L5903" s="194"/>
      <c r="M5903" s="195"/>
    </row>
    <row r="5904" spans="1:13" s="61" customFormat="1" customHeight="1">
      <c r="A5904"/>
      <c r="B5904"/>
      <c r="C5904"/>
      <c r="D5904"/>
      <c r="E5904"/>
      <c r="F5904" s="61"/>
      <c r="G5904" s="196" t="e">
        <f>VLOOKUP(D5904,sku归属!A:B,2,0)</f>
        <v>#N/A</v>
      </c>
      <c r="K5904" s="193"/>
      <c r="L5904" s="194"/>
      <c r="M5904" s="195"/>
    </row>
    <row r="5905" spans="1:13" s="61" customFormat="1" customHeight="1">
      <c r="A5905"/>
      <c r="B5905"/>
      <c r="C5905"/>
      <c r="D5905"/>
      <c r="E5905"/>
      <c r="F5905" s="61"/>
      <c r="G5905" s="196" t="e">
        <f>VLOOKUP(D5905,sku归属!A:B,2,0)</f>
        <v>#N/A</v>
      </c>
      <c r="K5905" s="193"/>
      <c r="L5905" s="194"/>
      <c r="M5905" s="195"/>
    </row>
    <row r="5906" spans="1:13" s="61" customFormat="1" customHeight="1">
      <c r="A5906"/>
      <c r="B5906"/>
      <c r="C5906"/>
      <c r="D5906"/>
      <c r="E5906"/>
      <c r="F5906" s="61"/>
      <c r="G5906" s="196" t="e">
        <f>VLOOKUP(D5906,sku归属!A:B,2,0)</f>
        <v>#N/A</v>
      </c>
      <c r="K5906" s="193"/>
      <c r="L5906" s="194"/>
      <c r="M5906" s="195"/>
    </row>
    <row r="5907" spans="1:13" s="61" customFormat="1" customHeight="1">
      <c r="A5907"/>
      <c r="B5907"/>
      <c r="C5907"/>
      <c r="D5907"/>
      <c r="E5907"/>
      <c r="F5907" s="61"/>
      <c r="G5907" s="196" t="e">
        <f>VLOOKUP(D5907,sku归属!A:B,2,0)</f>
        <v>#N/A</v>
      </c>
      <c r="K5907" s="193"/>
      <c r="L5907" s="194"/>
      <c r="M5907" s="195"/>
    </row>
    <row r="5908" spans="1:13" s="61" customFormat="1" customHeight="1">
      <c r="A5908"/>
      <c r="B5908"/>
      <c r="C5908"/>
      <c r="D5908"/>
      <c r="E5908"/>
      <c r="F5908" s="61"/>
      <c r="G5908" s="196" t="e">
        <f>VLOOKUP(D5908,sku归属!A:B,2,0)</f>
        <v>#N/A</v>
      </c>
      <c r="K5908" s="193"/>
      <c r="L5908" s="194"/>
      <c r="M5908" s="195"/>
    </row>
    <row r="5909" spans="1:13" s="61" customFormat="1" customHeight="1">
      <c r="A5909"/>
      <c r="B5909"/>
      <c r="C5909"/>
      <c r="D5909"/>
      <c r="E5909"/>
      <c r="F5909" s="61"/>
      <c r="G5909" s="196" t="e">
        <f>VLOOKUP(D5909,sku归属!A:B,2,0)</f>
        <v>#N/A</v>
      </c>
      <c r="K5909" s="193"/>
      <c r="L5909" s="194"/>
      <c r="M5909" s="195"/>
    </row>
    <row r="5910" spans="1:13" s="61" customFormat="1" customHeight="1">
      <c r="A5910"/>
      <c r="B5910"/>
      <c r="C5910"/>
      <c r="D5910"/>
      <c r="E5910"/>
      <c r="F5910" s="61"/>
      <c r="G5910" s="196" t="e">
        <f>VLOOKUP(D5910,sku归属!A:B,2,0)</f>
        <v>#N/A</v>
      </c>
      <c r="K5910" s="193"/>
      <c r="L5910" s="194"/>
      <c r="M5910" s="195"/>
    </row>
    <row r="5911" spans="1:13" s="61" customFormat="1" customHeight="1">
      <c r="A5911"/>
      <c r="B5911"/>
      <c r="C5911"/>
      <c r="D5911"/>
      <c r="E5911"/>
      <c r="F5911" s="61"/>
      <c r="G5911" s="196" t="e">
        <f>VLOOKUP(D5911,sku归属!A:B,2,0)</f>
        <v>#N/A</v>
      </c>
      <c r="K5911" s="193"/>
      <c r="L5911" s="194"/>
      <c r="M5911" s="195"/>
    </row>
    <row r="5912" spans="1:13" s="61" customFormat="1" customHeight="1">
      <c r="A5912"/>
      <c r="B5912"/>
      <c r="C5912"/>
      <c r="D5912"/>
      <c r="E5912"/>
      <c r="F5912" s="61"/>
      <c r="G5912" s="196" t="e">
        <f>VLOOKUP(D5912,sku归属!A:B,2,0)</f>
        <v>#N/A</v>
      </c>
      <c r="K5912" s="193"/>
      <c r="L5912" s="194"/>
      <c r="M5912" s="195"/>
    </row>
    <row r="5913" spans="1:13" s="61" customFormat="1" customHeight="1">
      <c r="A5913"/>
      <c r="B5913"/>
      <c r="C5913"/>
      <c r="D5913"/>
      <c r="E5913"/>
      <c r="F5913" s="61"/>
      <c r="G5913" s="196" t="e">
        <f>VLOOKUP(D5913,sku归属!A:B,2,0)</f>
        <v>#N/A</v>
      </c>
      <c r="K5913" s="193"/>
      <c r="L5913" s="194"/>
      <c r="M5913" s="195"/>
    </row>
    <row r="5914" spans="1:13" s="61" customFormat="1" customHeight="1">
      <c r="A5914"/>
      <c r="B5914"/>
      <c r="C5914"/>
      <c r="D5914"/>
      <c r="E5914"/>
      <c r="F5914" s="61"/>
      <c r="G5914" s="196" t="e">
        <f>VLOOKUP(D5914,sku归属!A:B,2,0)</f>
        <v>#N/A</v>
      </c>
      <c r="K5914" s="193"/>
      <c r="L5914" s="194"/>
      <c r="M5914" s="195"/>
    </row>
    <row r="5915" spans="1:13" s="61" customFormat="1" customHeight="1">
      <c r="A5915"/>
      <c r="B5915"/>
      <c r="C5915"/>
      <c r="D5915"/>
      <c r="E5915"/>
      <c r="F5915" s="61"/>
      <c r="G5915" s="196" t="e">
        <f>VLOOKUP(D5915,sku归属!A:B,2,0)</f>
        <v>#N/A</v>
      </c>
      <c r="K5915" s="193"/>
      <c r="L5915" s="194"/>
      <c r="M5915" s="195"/>
    </row>
    <row r="5916" spans="1:13" s="61" customFormat="1" customHeight="1">
      <c r="A5916"/>
      <c r="B5916"/>
      <c r="C5916"/>
      <c r="D5916"/>
      <c r="E5916"/>
      <c r="F5916" s="61"/>
      <c r="G5916" s="196" t="e">
        <f>VLOOKUP(D5916,sku归属!A:B,2,0)</f>
        <v>#N/A</v>
      </c>
      <c r="K5916" s="193"/>
      <c r="L5916" s="194"/>
      <c r="M5916" s="195"/>
    </row>
    <row r="5917" spans="1:13" s="61" customFormat="1" customHeight="1">
      <c r="A5917"/>
      <c r="B5917"/>
      <c r="C5917"/>
      <c r="D5917"/>
      <c r="E5917"/>
      <c r="F5917" s="61"/>
      <c r="G5917" s="196" t="e">
        <f>VLOOKUP(D5917,sku归属!A:B,2,0)</f>
        <v>#N/A</v>
      </c>
      <c r="K5917" s="193"/>
      <c r="L5917" s="194"/>
      <c r="M5917" s="195"/>
    </row>
    <row r="5918" spans="1:13" s="61" customFormat="1" customHeight="1">
      <c r="A5918"/>
      <c r="B5918"/>
      <c r="C5918"/>
      <c r="D5918"/>
      <c r="E5918"/>
      <c r="F5918" s="61"/>
      <c r="G5918" s="196" t="e">
        <f>VLOOKUP(D5918,sku归属!A:B,2,0)</f>
        <v>#N/A</v>
      </c>
      <c r="K5918" s="193"/>
      <c r="L5918" s="194"/>
      <c r="M5918" s="195"/>
    </row>
    <row r="5919" spans="1:13" s="61" customFormat="1" customHeight="1">
      <c r="A5919"/>
      <c r="B5919"/>
      <c r="C5919"/>
      <c r="D5919"/>
      <c r="E5919"/>
      <c r="F5919" s="61"/>
      <c r="G5919" s="196" t="e">
        <f>VLOOKUP(D5919,sku归属!A:B,2,0)</f>
        <v>#N/A</v>
      </c>
      <c r="K5919" s="193"/>
      <c r="L5919" s="194"/>
      <c r="M5919" s="195"/>
    </row>
    <row r="5920" spans="1:13" s="61" customFormat="1" customHeight="1">
      <c r="A5920"/>
      <c r="B5920"/>
      <c r="C5920"/>
      <c r="D5920"/>
      <c r="E5920"/>
      <c r="F5920" s="61"/>
      <c r="G5920" s="196" t="e">
        <f>VLOOKUP(D5920,sku归属!A:B,2,0)</f>
        <v>#N/A</v>
      </c>
      <c r="K5920" s="193"/>
      <c r="L5920" s="194"/>
      <c r="M5920" s="195"/>
    </row>
    <row r="5921" spans="1:13" s="61" customFormat="1" customHeight="1">
      <c r="A5921"/>
      <c r="B5921"/>
      <c r="C5921"/>
      <c r="D5921"/>
      <c r="E5921"/>
      <c r="F5921" s="61"/>
      <c r="G5921" s="196" t="e">
        <f>VLOOKUP(D5921,sku归属!A:B,2,0)</f>
        <v>#N/A</v>
      </c>
      <c r="K5921" s="193"/>
      <c r="L5921" s="194"/>
      <c r="M5921" s="195"/>
    </row>
    <row r="5922" spans="1:13" s="61" customFormat="1" customHeight="1">
      <c r="A5922"/>
      <c r="B5922"/>
      <c r="C5922"/>
      <c r="D5922"/>
      <c r="E5922"/>
      <c r="F5922" s="61"/>
      <c r="G5922" s="196" t="e">
        <f>VLOOKUP(D5922,sku归属!A:B,2,0)</f>
        <v>#N/A</v>
      </c>
      <c r="K5922" s="193"/>
      <c r="L5922" s="194"/>
      <c r="M5922" s="195"/>
    </row>
    <row r="5923" spans="1:13" s="61" customFormat="1" customHeight="1">
      <c r="A5923"/>
      <c r="B5923"/>
      <c r="C5923"/>
      <c r="D5923"/>
      <c r="E5923"/>
      <c r="F5923" s="61"/>
      <c r="G5923" s="196" t="e">
        <f>VLOOKUP(D5923,sku归属!A:B,2,0)</f>
        <v>#N/A</v>
      </c>
      <c r="K5923" s="193"/>
      <c r="L5923" s="194"/>
      <c r="M5923" s="195"/>
    </row>
    <row r="5924" spans="1:13" s="61" customFormat="1" customHeight="1">
      <c r="A5924"/>
      <c r="B5924"/>
      <c r="C5924"/>
      <c r="D5924"/>
      <c r="E5924"/>
      <c r="F5924" s="61"/>
      <c r="G5924" s="196" t="e">
        <f>VLOOKUP(D5924,sku归属!A:B,2,0)</f>
        <v>#N/A</v>
      </c>
      <c r="K5924" s="193"/>
      <c r="L5924" s="194"/>
      <c r="M5924" s="195"/>
    </row>
    <row r="5925" spans="1:13" s="61" customFormat="1" customHeight="1">
      <c r="A5925"/>
      <c r="B5925"/>
      <c r="C5925"/>
      <c r="D5925"/>
      <c r="E5925"/>
      <c r="F5925" s="61"/>
      <c r="G5925" s="196" t="e">
        <f>VLOOKUP(D5925,sku归属!A:B,2,0)</f>
        <v>#N/A</v>
      </c>
      <c r="K5925" s="193"/>
      <c r="L5925" s="194"/>
      <c r="M5925" s="195"/>
    </row>
    <row r="5926" spans="1:13" s="61" customFormat="1" customHeight="1">
      <c r="A5926"/>
      <c r="B5926"/>
      <c r="C5926"/>
      <c r="D5926"/>
      <c r="E5926"/>
      <c r="F5926" s="61"/>
      <c r="G5926" s="196" t="e">
        <f>VLOOKUP(D5926,sku归属!A:B,2,0)</f>
        <v>#N/A</v>
      </c>
      <c r="K5926" s="193"/>
      <c r="L5926" s="194"/>
      <c r="M5926" s="195"/>
    </row>
    <row r="5927" spans="1:13" s="61" customFormat="1" customHeight="1">
      <c r="A5927"/>
      <c r="B5927"/>
      <c r="C5927"/>
      <c r="D5927"/>
      <c r="E5927"/>
      <c r="F5927" s="61"/>
      <c r="G5927" s="196" t="e">
        <f>VLOOKUP(D5927,sku归属!A:B,2,0)</f>
        <v>#N/A</v>
      </c>
      <c r="K5927" s="193"/>
      <c r="L5927" s="194"/>
      <c r="M5927" s="195"/>
    </row>
    <row r="5928" spans="1:13" s="61" customFormat="1" customHeight="1">
      <c r="A5928"/>
      <c r="B5928"/>
      <c r="C5928"/>
      <c r="D5928"/>
      <c r="E5928"/>
      <c r="F5928" s="61"/>
      <c r="G5928" s="196" t="e">
        <f>VLOOKUP(D5928,sku归属!A:B,2,0)</f>
        <v>#N/A</v>
      </c>
      <c r="K5928" s="193"/>
      <c r="L5928" s="194"/>
      <c r="M5928" s="195"/>
    </row>
    <row r="5929" spans="1:13" s="61" customFormat="1" customHeight="1">
      <c r="A5929"/>
      <c r="B5929"/>
      <c r="C5929"/>
      <c r="D5929"/>
      <c r="E5929"/>
      <c r="F5929" s="61"/>
      <c r="G5929" s="196" t="e">
        <f>VLOOKUP(D5929,sku归属!A:B,2,0)</f>
        <v>#N/A</v>
      </c>
      <c r="K5929" s="193"/>
      <c r="L5929" s="194"/>
      <c r="M5929" s="195"/>
    </row>
    <row r="5930" spans="1:13" s="61" customFormat="1" customHeight="1">
      <c r="A5930"/>
      <c r="B5930"/>
      <c r="C5930"/>
      <c r="D5930"/>
      <c r="E5930"/>
      <c r="F5930" s="61"/>
      <c r="G5930" s="196" t="e">
        <f>VLOOKUP(D5930,sku归属!A:B,2,0)</f>
        <v>#N/A</v>
      </c>
      <c r="K5930" s="193"/>
      <c r="L5930" s="194"/>
      <c r="M5930" s="195"/>
    </row>
    <row r="5931" spans="1:13" s="61" customFormat="1" customHeight="1">
      <c r="A5931"/>
      <c r="B5931"/>
      <c r="C5931"/>
      <c r="D5931"/>
      <c r="E5931"/>
      <c r="F5931" s="61"/>
      <c r="G5931" s="196" t="e">
        <f>VLOOKUP(D5931,sku归属!A:B,2,0)</f>
        <v>#N/A</v>
      </c>
      <c r="K5931" s="193"/>
      <c r="L5931" s="194"/>
      <c r="M5931" s="195"/>
    </row>
    <row r="5932" spans="1:13" s="61" customFormat="1" customHeight="1">
      <c r="A5932"/>
      <c r="B5932"/>
      <c r="C5932"/>
      <c r="D5932"/>
      <c r="E5932"/>
      <c r="F5932" s="61"/>
      <c r="G5932" s="196" t="e">
        <f>VLOOKUP(D5932,sku归属!A:B,2,0)</f>
        <v>#N/A</v>
      </c>
      <c r="K5932" s="193"/>
      <c r="L5932" s="194"/>
      <c r="M5932" s="195"/>
    </row>
    <row r="5933" spans="1:13" s="61" customFormat="1" customHeight="1">
      <c r="A5933"/>
      <c r="B5933"/>
      <c r="C5933"/>
      <c r="D5933"/>
      <c r="E5933"/>
      <c r="F5933" s="61"/>
      <c r="G5933" s="196" t="e">
        <f>VLOOKUP(D5933,sku归属!A:B,2,0)</f>
        <v>#N/A</v>
      </c>
      <c r="K5933" s="193"/>
      <c r="L5933" s="194"/>
      <c r="M5933" s="195"/>
    </row>
    <row r="5934" spans="1:13" s="61" customFormat="1" customHeight="1">
      <c r="A5934"/>
      <c r="B5934"/>
      <c r="C5934"/>
      <c r="D5934"/>
      <c r="E5934"/>
      <c r="F5934" s="61"/>
      <c r="G5934" s="196" t="e">
        <f>VLOOKUP(D5934,sku归属!A:B,2,0)</f>
        <v>#N/A</v>
      </c>
      <c r="K5934" s="193"/>
      <c r="L5934" s="194"/>
      <c r="M5934" s="195"/>
    </row>
    <row r="5935" spans="1:13" s="61" customFormat="1" customHeight="1">
      <c r="A5935"/>
      <c r="B5935"/>
      <c r="C5935"/>
      <c r="D5935"/>
      <c r="E5935"/>
      <c r="F5935" s="61"/>
      <c r="G5935" s="196" t="e">
        <f>VLOOKUP(D5935,sku归属!A:B,2,0)</f>
        <v>#N/A</v>
      </c>
      <c r="K5935" s="193"/>
      <c r="L5935" s="194"/>
      <c r="M5935" s="195"/>
    </row>
    <row r="5936" spans="1:13" s="61" customFormat="1" customHeight="1">
      <c r="A5936"/>
      <c r="B5936"/>
      <c r="C5936"/>
      <c r="D5936"/>
      <c r="E5936"/>
      <c r="F5936" s="61"/>
      <c r="G5936" s="196" t="e">
        <f>VLOOKUP(D5936,sku归属!A:B,2,0)</f>
        <v>#N/A</v>
      </c>
      <c r="K5936" s="193"/>
      <c r="L5936" s="194"/>
      <c r="M5936" s="195"/>
    </row>
    <row r="5937" spans="1:13" s="61" customFormat="1" customHeight="1">
      <c r="A5937"/>
      <c r="B5937"/>
      <c r="C5937"/>
      <c r="D5937"/>
      <c r="E5937"/>
      <c r="F5937" s="61"/>
      <c r="G5937" s="196" t="e">
        <f>VLOOKUP(D5937,sku归属!A:B,2,0)</f>
        <v>#N/A</v>
      </c>
      <c r="K5937" s="193"/>
      <c r="L5937" s="194"/>
      <c r="M5937" s="195"/>
    </row>
    <row r="5938" spans="1:13" s="61" customFormat="1" customHeight="1">
      <c r="A5938"/>
      <c r="B5938"/>
      <c r="C5938"/>
      <c r="D5938"/>
      <c r="E5938"/>
      <c r="F5938" s="61"/>
      <c r="G5938" s="196" t="e">
        <f>VLOOKUP(D5938,sku归属!A:B,2,0)</f>
        <v>#N/A</v>
      </c>
      <c r="K5938" s="193"/>
      <c r="L5938" s="194"/>
      <c r="M5938" s="195"/>
    </row>
    <row r="5939" spans="1:13" s="61" customFormat="1" customHeight="1">
      <c r="A5939"/>
      <c r="B5939"/>
      <c r="C5939"/>
      <c r="D5939"/>
      <c r="E5939"/>
      <c r="F5939" s="61"/>
      <c r="G5939" s="196" t="e">
        <f>VLOOKUP(D5939,sku归属!A:B,2,0)</f>
        <v>#N/A</v>
      </c>
      <c r="K5939" s="193"/>
      <c r="L5939" s="194"/>
      <c r="M5939" s="195"/>
    </row>
    <row r="5940" spans="1:13" s="61" customFormat="1" customHeight="1">
      <c r="A5940"/>
      <c r="B5940"/>
      <c r="C5940"/>
      <c r="D5940"/>
      <c r="E5940"/>
      <c r="F5940" s="61"/>
      <c r="G5940" s="196" t="e">
        <f>VLOOKUP(D5940,sku归属!A:B,2,0)</f>
        <v>#N/A</v>
      </c>
      <c r="K5940" s="193"/>
      <c r="L5940" s="194"/>
      <c r="M5940" s="195"/>
    </row>
    <row r="5941" spans="1:13" s="61" customFormat="1" customHeight="1">
      <c r="A5941"/>
      <c r="B5941"/>
      <c r="C5941"/>
      <c r="D5941"/>
      <c r="E5941"/>
      <c r="F5941" s="61"/>
      <c r="G5941" s="196" t="e">
        <f>VLOOKUP(D5941,sku归属!A:B,2,0)</f>
        <v>#N/A</v>
      </c>
      <c r="K5941" s="193"/>
      <c r="L5941" s="194"/>
      <c r="M5941" s="195"/>
    </row>
    <row r="5942" spans="1:13" s="61" customFormat="1" customHeight="1">
      <c r="A5942"/>
      <c r="B5942"/>
      <c r="C5942"/>
      <c r="D5942"/>
      <c r="E5942"/>
      <c r="F5942" s="61"/>
      <c r="G5942" s="196" t="e">
        <f>VLOOKUP(D5942,sku归属!A:B,2,0)</f>
        <v>#N/A</v>
      </c>
      <c r="K5942" s="193"/>
      <c r="L5942" s="194"/>
      <c r="M5942" s="195"/>
    </row>
    <row r="5943" spans="1:13" s="61" customFormat="1" customHeight="1">
      <c r="A5943"/>
      <c r="B5943"/>
      <c r="C5943"/>
      <c r="D5943"/>
      <c r="E5943"/>
      <c r="F5943" s="61"/>
      <c r="G5943" s="196" t="e">
        <f>VLOOKUP(D5943,sku归属!A:B,2,0)</f>
        <v>#N/A</v>
      </c>
      <c r="K5943" s="193"/>
      <c r="L5943" s="194"/>
      <c r="M5943" s="195"/>
    </row>
    <row r="5944" spans="1:13" s="61" customFormat="1" customHeight="1">
      <c r="A5944"/>
      <c r="B5944"/>
      <c r="C5944"/>
      <c r="D5944"/>
      <c r="E5944"/>
      <c r="F5944" s="61"/>
      <c r="G5944" s="196" t="e">
        <f>VLOOKUP(D5944,sku归属!A:B,2,0)</f>
        <v>#N/A</v>
      </c>
      <c r="K5944" s="193"/>
      <c r="L5944" s="194"/>
      <c r="M5944" s="195"/>
    </row>
    <row r="5945" spans="1:13" s="61" customFormat="1" customHeight="1">
      <c r="A5945"/>
      <c r="B5945"/>
      <c r="C5945"/>
      <c r="D5945"/>
      <c r="E5945"/>
      <c r="F5945" s="61"/>
      <c r="G5945" s="196" t="e">
        <f>VLOOKUP(D5945,sku归属!A:B,2,0)</f>
        <v>#N/A</v>
      </c>
      <c r="K5945" s="193"/>
      <c r="L5945" s="194"/>
      <c r="M5945" s="195"/>
    </row>
    <row r="5946" spans="1:13" s="61" customFormat="1" customHeight="1">
      <c r="A5946"/>
      <c r="B5946"/>
      <c r="C5946"/>
      <c r="D5946"/>
      <c r="E5946"/>
      <c r="F5946" s="61"/>
      <c r="G5946" s="196" t="e">
        <f>VLOOKUP(D5946,sku归属!A:B,2,0)</f>
        <v>#N/A</v>
      </c>
      <c r="K5946" s="193"/>
      <c r="L5946" s="194"/>
      <c r="M5946" s="195"/>
    </row>
    <row r="5947" spans="1:13" s="61" customFormat="1" customHeight="1">
      <c r="A5947"/>
      <c r="B5947"/>
      <c r="C5947"/>
      <c r="D5947"/>
      <c r="E5947"/>
      <c r="F5947" s="61"/>
      <c r="G5947" s="196" t="e">
        <f>VLOOKUP(D5947,sku归属!A:B,2,0)</f>
        <v>#N/A</v>
      </c>
      <c r="K5947" s="193"/>
      <c r="L5947" s="194"/>
      <c r="M5947" s="195"/>
    </row>
    <row r="5948" spans="1:13" s="61" customFormat="1" customHeight="1">
      <c r="A5948"/>
      <c r="B5948"/>
      <c r="C5948"/>
      <c r="D5948"/>
      <c r="E5948"/>
      <c r="F5948" s="61"/>
      <c r="G5948" s="196" t="e">
        <f>VLOOKUP(D5948,sku归属!A:B,2,0)</f>
        <v>#N/A</v>
      </c>
      <c r="K5948" s="193"/>
      <c r="L5948" s="194"/>
      <c r="M5948" s="195"/>
    </row>
    <row r="5949" spans="1:13" s="61" customFormat="1" customHeight="1">
      <c r="A5949"/>
      <c r="B5949"/>
      <c r="C5949"/>
      <c r="D5949"/>
      <c r="E5949"/>
      <c r="F5949" s="61"/>
      <c r="G5949" s="196" t="e">
        <f>VLOOKUP(D5949,sku归属!A:B,2,0)</f>
        <v>#N/A</v>
      </c>
      <c r="K5949" s="193"/>
      <c r="L5949" s="194"/>
      <c r="M5949" s="195"/>
    </row>
    <row r="5950" spans="1:13" s="61" customFormat="1" customHeight="1">
      <c r="A5950"/>
      <c r="B5950"/>
      <c r="C5950"/>
      <c r="D5950"/>
      <c r="E5950"/>
      <c r="F5950" s="61"/>
      <c r="G5950" s="196" t="e">
        <f>VLOOKUP(D5950,sku归属!A:B,2,0)</f>
        <v>#N/A</v>
      </c>
      <c r="K5950" s="193"/>
      <c r="L5950" s="194"/>
      <c r="M5950" s="195"/>
    </row>
    <row r="5951" spans="1:13" s="61" customFormat="1" customHeight="1">
      <c r="A5951"/>
      <c r="B5951"/>
      <c r="C5951"/>
      <c r="D5951"/>
      <c r="E5951"/>
      <c r="F5951" s="61"/>
      <c r="G5951" s="196" t="e">
        <f>VLOOKUP(D5951,sku归属!A:B,2,0)</f>
        <v>#N/A</v>
      </c>
      <c r="K5951" s="193"/>
      <c r="L5951" s="194"/>
      <c r="M5951" s="195"/>
    </row>
    <row r="5952" spans="1:13" s="61" customFormat="1" customHeight="1">
      <c r="A5952"/>
      <c r="B5952"/>
      <c r="C5952"/>
      <c r="D5952"/>
      <c r="E5952"/>
      <c r="F5952" s="61"/>
      <c r="G5952" s="196" t="e">
        <f>VLOOKUP(D5952,sku归属!A:B,2,0)</f>
        <v>#N/A</v>
      </c>
      <c r="K5952" s="193"/>
      <c r="L5952" s="194"/>
      <c r="M5952" s="195"/>
    </row>
    <row r="5953" spans="1:13" s="61" customFormat="1" customHeight="1">
      <c r="A5953"/>
      <c r="B5953"/>
      <c r="C5953"/>
      <c r="D5953"/>
      <c r="E5953"/>
      <c r="F5953" s="61"/>
      <c r="G5953" s="196" t="e">
        <f>VLOOKUP(D5953,sku归属!A:B,2,0)</f>
        <v>#N/A</v>
      </c>
      <c r="K5953" s="193"/>
      <c r="L5953" s="194"/>
      <c r="M5953" s="195"/>
    </row>
    <row r="5954" spans="1:13" s="61" customFormat="1" customHeight="1">
      <c r="A5954"/>
      <c r="B5954"/>
      <c r="C5954"/>
      <c r="D5954"/>
      <c r="E5954"/>
      <c r="F5954" s="61"/>
      <c r="G5954" s="196" t="e">
        <f>VLOOKUP(D5954,sku归属!A:B,2,0)</f>
        <v>#N/A</v>
      </c>
      <c r="K5954" s="193"/>
      <c r="L5954" s="194"/>
      <c r="M5954" s="195"/>
    </row>
    <row r="5955" spans="1:13" s="61" customFormat="1" customHeight="1">
      <c r="A5955"/>
      <c r="B5955"/>
      <c r="C5955"/>
      <c r="D5955"/>
      <c r="E5955"/>
      <c r="F5955" s="61"/>
      <c r="G5955" s="196" t="e">
        <f>VLOOKUP(D5955,sku归属!A:B,2,0)</f>
        <v>#N/A</v>
      </c>
      <c r="K5955" s="193"/>
      <c r="L5955" s="194"/>
      <c r="M5955" s="195"/>
    </row>
    <row r="5956" spans="1:13" s="61" customFormat="1" customHeight="1">
      <c r="A5956"/>
      <c r="B5956"/>
      <c r="C5956"/>
      <c r="D5956"/>
      <c r="E5956"/>
      <c r="F5956" s="61"/>
      <c r="G5956" s="196" t="e">
        <f>VLOOKUP(D5956,sku归属!A:B,2,0)</f>
        <v>#N/A</v>
      </c>
      <c r="K5956" s="193"/>
      <c r="L5956" s="194"/>
      <c r="M5956" s="195"/>
    </row>
    <row r="5957" spans="1:13" s="61" customFormat="1" customHeight="1">
      <c r="A5957"/>
      <c r="B5957"/>
      <c r="C5957"/>
      <c r="D5957"/>
      <c r="E5957"/>
      <c r="F5957" s="61"/>
      <c r="G5957" s="196" t="e">
        <f>VLOOKUP(D5957,sku归属!A:B,2,0)</f>
        <v>#N/A</v>
      </c>
      <c r="K5957" s="193"/>
      <c r="L5957" s="194"/>
      <c r="M5957" s="195"/>
    </row>
    <row r="5958" spans="1:13" s="61" customFormat="1" customHeight="1">
      <c r="A5958"/>
      <c r="B5958"/>
      <c r="C5958"/>
      <c r="D5958"/>
      <c r="E5958"/>
      <c r="F5958" s="61"/>
      <c r="G5958" s="196" t="e">
        <f>VLOOKUP(D5958,sku归属!A:B,2,0)</f>
        <v>#N/A</v>
      </c>
      <c r="K5958" s="193"/>
      <c r="L5958" s="194"/>
      <c r="M5958" s="195"/>
    </row>
    <row r="5959" spans="1:13" s="61" customFormat="1" customHeight="1">
      <c r="A5959"/>
      <c r="B5959"/>
      <c r="C5959"/>
      <c r="D5959"/>
      <c r="E5959"/>
      <c r="F5959" s="61"/>
      <c r="G5959" s="196" t="e">
        <f>VLOOKUP(D5959,sku归属!A:B,2,0)</f>
        <v>#N/A</v>
      </c>
      <c r="K5959" s="193"/>
      <c r="L5959" s="194"/>
      <c r="M5959" s="195"/>
    </row>
    <row r="5960" spans="1:13" s="61" customFormat="1" customHeight="1">
      <c r="A5960"/>
      <c r="B5960"/>
      <c r="C5960"/>
      <c r="D5960"/>
      <c r="E5960"/>
      <c r="F5960" s="61"/>
      <c r="G5960" s="196" t="e">
        <f>VLOOKUP(D5960,sku归属!A:B,2,0)</f>
        <v>#N/A</v>
      </c>
      <c r="K5960" s="193"/>
      <c r="L5960" s="194"/>
      <c r="M5960" s="195"/>
    </row>
    <row r="5961" spans="1:13" s="61" customFormat="1" customHeight="1">
      <c r="A5961"/>
      <c r="B5961"/>
      <c r="C5961"/>
      <c r="D5961"/>
      <c r="E5961"/>
      <c r="F5961" s="61"/>
      <c r="G5961" s="196" t="e">
        <f>VLOOKUP(D5961,sku归属!A:B,2,0)</f>
        <v>#N/A</v>
      </c>
      <c r="K5961" s="193"/>
      <c r="L5961" s="194"/>
      <c r="M5961" s="195"/>
    </row>
    <row r="5962" spans="1:13" s="61" customFormat="1" customHeight="1">
      <c r="A5962"/>
      <c r="B5962"/>
      <c r="C5962"/>
      <c r="D5962"/>
      <c r="E5962"/>
      <c r="F5962" s="61"/>
      <c r="G5962" s="196" t="e">
        <f>VLOOKUP(D5962,sku归属!A:B,2,0)</f>
        <v>#N/A</v>
      </c>
      <c r="K5962" s="193"/>
      <c r="L5962" s="194"/>
      <c r="M5962" s="195"/>
    </row>
    <row r="5963" spans="1:13" s="61" customFormat="1" customHeight="1">
      <c r="A5963"/>
      <c r="B5963"/>
      <c r="C5963"/>
      <c r="D5963"/>
      <c r="E5963"/>
      <c r="F5963" s="61"/>
      <c r="G5963" s="196" t="e">
        <f>VLOOKUP(D5963,sku归属!A:B,2,0)</f>
        <v>#N/A</v>
      </c>
      <c r="K5963" s="193"/>
      <c r="L5963" s="194"/>
      <c r="M5963" s="195"/>
    </row>
    <row r="5964" spans="1:13" s="61" customFormat="1" customHeight="1">
      <c r="A5964"/>
      <c r="B5964"/>
      <c r="C5964"/>
      <c r="D5964"/>
      <c r="E5964"/>
      <c r="F5964" s="61"/>
      <c r="G5964" s="196" t="e">
        <f>VLOOKUP(D5964,sku归属!A:B,2,0)</f>
        <v>#N/A</v>
      </c>
      <c r="K5964" s="193"/>
      <c r="L5964" s="194"/>
      <c r="M5964" s="195"/>
    </row>
    <row r="5965" spans="1:13" s="61" customFormat="1" customHeight="1">
      <c r="A5965"/>
      <c r="B5965"/>
      <c r="C5965"/>
      <c r="D5965"/>
      <c r="E5965"/>
      <c r="F5965" s="61"/>
      <c r="G5965" s="196" t="e">
        <f>VLOOKUP(D5965,sku归属!A:B,2,0)</f>
        <v>#N/A</v>
      </c>
      <c r="K5965" s="193"/>
      <c r="L5965" s="194"/>
      <c r="M5965" s="195"/>
    </row>
    <row r="5966" spans="1:13" s="61" customFormat="1" customHeight="1">
      <c r="A5966"/>
      <c r="B5966"/>
      <c r="C5966"/>
      <c r="D5966"/>
      <c r="E5966"/>
      <c r="F5966" s="61"/>
      <c r="G5966" s="196" t="e">
        <f>VLOOKUP(D5966,sku归属!A:B,2,0)</f>
        <v>#N/A</v>
      </c>
      <c r="K5966" s="193"/>
      <c r="L5966" s="194"/>
      <c r="M5966" s="195"/>
    </row>
    <row r="5967" spans="1:13" s="61" customFormat="1" customHeight="1">
      <c r="A5967"/>
      <c r="B5967"/>
      <c r="C5967"/>
      <c r="D5967"/>
      <c r="E5967"/>
      <c r="F5967" s="61"/>
      <c r="G5967" s="196" t="e">
        <f>VLOOKUP(D5967,sku归属!A:B,2,0)</f>
        <v>#N/A</v>
      </c>
      <c r="K5967" s="193"/>
      <c r="L5967" s="194"/>
      <c r="M5967" s="195"/>
    </row>
    <row r="5968" spans="1:13" s="61" customFormat="1" customHeight="1">
      <c r="A5968"/>
      <c r="B5968"/>
      <c r="C5968"/>
      <c r="D5968"/>
      <c r="E5968"/>
      <c r="F5968" s="61"/>
      <c r="G5968" s="196" t="e">
        <f>VLOOKUP(D5968,sku归属!A:B,2,0)</f>
        <v>#N/A</v>
      </c>
      <c r="K5968" s="193"/>
      <c r="L5968" s="194"/>
      <c r="M5968" s="195"/>
    </row>
    <row r="5969" spans="1:13" s="61" customFormat="1" customHeight="1">
      <c r="A5969"/>
      <c r="B5969"/>
      <c r="C5969"/>
      <c r="D5969"/>
      <c r="E5969"/>
      <c r="F5969" s="61"/>
      <c r="G5969" s="196" t="e">
        <f>VLOOKUP(D5969,sku归属!A:B,2,0)</f>
        <v>#N/A</v>
      </c>
      <c r="K5969" s="193"/>
      <c r="L5969" s="194"/>
      <c r="M5969" s="195"/>
    </row>
    <row r="5970" spans="1:13" s="61" customFormat="1" customHeight="1">
      <c r="A5970"/>
      <c r="B5970"/>
      <c r="C5970"/>
      <c r="D5970"/>
      <c r="E5970"/>
      <c r="F5970" s="61"/>
      <c r="G5970" s="196" t="e">
        <f>VLOOKUP(D5970,sku归属!A:B,2,0)</f>
        <v>#N/A</v>
      </c>
      <c r="K5970" s="193"/>
      <c r="L5970" s="194"/>
      <c r="M5970" s="195"/>
    </row>
    <row r="5971" spans="1:13" s="61" customFormat="1" customHeight="1">
      <c r="A5971"/>
      <c r="B5971"/>
      <c r="C5971"/>
      <c r="D5971"/>
      <c r="E5971"/>
      <c r="F5971" s="61"/>
      <c r="G5971" s="196" t="e">
        <f>VLOOKUP(D5971,sku归属!A:B,2,0)</f>
        <v>#N/A</v>
      </c>
      <c r="K5971" s="193"/>
      <c r="L5971" s="194"/>
      <c r="M5971" s="195"/>
    </row>
    <row r="5972" spans="1:13" s="61" customFormat="1" customHeight="1">
      <c r="A5972"/>
      <c r="B5972"/>
      <c r="C5972"/>
      <c r="D5972"/>
      <c r="E5972"/>
      <c r="F5972" s="61"/>
      <c r="G5972" s="196" t="e">
        <f>VLOOKUP(D5972,sku归属!A:B,2,0)</f>
        <v>#N/A</v>
      </c>
      <c r="K5972" s="193"/>
      <c r="L5972" s="194"/>
      <c r="M5972" s="195"/>
    </row>
    <row r="5973" spans="1:13" s="61" customFormat="1" customHeight="1">
      <c r="A5973"/>
      <c r="B5973"/>
      <c r="C5973"/>
      <c r="D5973"/>
      <c r="E5973"/>
      <c r="F5973" s="61"/>
      <c r="G5973" s="196" t="e">
        <f>VLOOKUP(D5973,sku归属!A:B,2,0)</f>
        <v>#N/A</v>
      </c>
      <c r="K5973" s="193"/>
      <c r="L5973" s="194"/>
      <c r="M5973" s="195"/>
    </row>
    <row r="5974" spans="1:13" s="61" customFormat="1" customHeight="1">
      <c r="A5974"/>
      <c r="B5974"/>
      <c r="C5974"/>
      <c r="D5974"/>
      <c r="E5974"/>
      <c r="F5974" s="61"/>
      <c r="G5974" s="196" t="e">
        <f>VLOOKUP(D5974,sku归属!A:B,2,0)</f>
        <v>#N/A</v>
      </c>
      <c r="K5974" s="193"/>
      <c r="L5974" s="194"/>
      <c r="M5974" s="195"/>
    </row>
    <row r="5975" spans="1:13" s="61" customFormat="1" customHeight="1">
      <c r="A5975"/>
      <c r="B5975"/>
      <c r="C5975"/>
      <c r="D5975"/>
      <c r="E5975"/>
      <c r="F5975" s="61"/>
      <c r="G5975" s="196" t="e">
        <f>VLOOKUP(D5975,sku归属!A:B,2,0)</f>
        <v>#N/A</v>
      </c>
      <c r="K5975" s="193"/>
      <c r="L5975" s="194"/>
      <c r="M5975" s="195"/>
    </row>
    <row r="5976" spans="1:13" s="61" customFormat="1" customHeight="1">
      <c r="A5976"/>
      <c r="B5976"/>
      <c r="C5976"/>
      <c r="D5976"/>
      <c r="E5976"/>
      <c r="F5976" s="61"/>
      <c r="G5976" s="196" t="e">
        <f>VLOOKUP(D5976,sku归属!A:B,2,0)</f>
        <v>#N/A</v>
      </c>
      <c r="K5976" s="193"/>
      <c r="L5976" s="194"/>
      <c r="M5976" s="195"/>
    </row>
    <row r="5977" spans="1:13" s="61" customFormat="1" customHeight="1">
      <c r="A5977"/>
      <c r="B5977"/>
      <c r="C5977"/>
      <c r="D5977"/>
      <c r="E5977"/>
      <c r="F5977" s="61"/>
      <c r="G5977" s="196" t="e">
        <f>VLOOKUP(D5977,sku归属!A:B,2,0)</f>
        <v>#N/A</v>
      </c>
      <c r="K5977" s="193"/>
      <c r="L5977" s="194"/>
      <c r="M5977" s="195"/>
    </row>
    <row r="5978" spans="1:13" s="61" customFormat="1" customHeight="1">
      <c r="A5978"/>
      <c r="B5978"/>
      <c r="C5978"/>
      <c r="D5978"/>
      <c r="E5978"/>
      <c r="F5978" s="61"/>
      <c r="G5978" s="196" t="e">
        <f>VLOOKUP(D5978,sku归属!A:B,2,0)</f>
        <v>#N/A</v>
      </c>
      <c r="K5978" s="193"/>
      <c r="L5978" s="194"/>
      <c r="M5978" s="195"/>
    </row>
    <row r="5979" spans="1:13" s="61" customFormat="1" customHeight="1">
      <c r="A5979"/>
      <c r="B5979"/>
      <c r="C5979"/>
      <c r="D5979"/>
      <c r="E5979"/>
      <c r="F5979" s="61"/>
      <c r="G5979" s="196" t="e">
        <f>VLOOKUP(D5979,sku归属!A:B,2,0)</f>
        <v>#N/A</v>
      </c>
      <c r="K5979" s="193"/>
      <c r="L5979" s="194"/>
      <c r="M5979" s="195"/>
    </row>
    <row r="5980" spans="1:13" s="61" customFormat="1" customHeight="1">
      <c r="A5980"/>
      <c r="B5980"/>
      <c r="C5980"/>
      <c r="D5980"/>
      <c r="E5980"/>
      <c r="F5980" s="61"/>
      <c r="G5980" s="196" t="e">
        <f>VLOOKUP(D5980,sku归属!A:B,2,0)</f>
        <v>#N/A</v>
      </c>
      <c r="K5980" s="193"/>
      <c r="L5980" s="194"/>
      <c r="M5980" s="195"/>
    </row>
    <row r="5981" spans="1:13" s="61" customFormat="1" customHeight="1">
      <c r="A5981"/>
      <c r="B5981"/>
      <c r="C5981"/>
      <c r="D5981"/>
      <c r="E5981"/>
      <c r="F5981" s="61"/>
      <c r="G5981" s="196" t="e">
        <f>VLOOKUP(D5981,sku归属!A:B,2,0)</f>
        <v>#N/A</v>
      </c>
      <c r="K5981" s="193"/>
      <c r="L5981" s="194"/>
      <c r="M5981" s="195"/>
    </row>
    <row r="5982" spans="1:13" s="61" customFormat="1" customHeight="1">
      <c r="A5982"/>
      <c r="B5982"/>
      <c r="C5982"/>
      <c r="D5982"/>
      <c r="E5982"/>
      <c r="F5982" s="61"/>
      <c r="G5982" s="196" t="e">
        <f>VLOOKUP(D5982,sku归属!A:B,2,0)</f>
        <v>#N/A</v>
      </c>
      <c r="K5982" s="193"/>
      <c r="L5982" s="194"/>
      <c r="M5982" s="195"/>
    </row>
    <row r="5983" spans="1:13" s="61" customFormat="1" customHeight="1">
      <c r="A5983"/>
      <c r="B5983"/>
      <c r="C5983"/>
      <c r="D5983"/>
      <c r="E5983"/>
      <c r="F5983" s="61"/>
      <c r="G5983" s="196" t="e">
        <f>VLOOKUP(D5983,sku归属!A:B,2,0)</f>
        <v>#N/A</v>
      </c>
      <c r="K5983" s="193"/>
      <c r="L5983" s="194"/>
      <c r="M5983" s="195"/>
    </row>
    <row r="5984" spans="1:13" s="61" customFormat="1" customHeight="1">
      <c r="A5984"/>
      <c r="B5984"/>
      <c r="C5984"/>
      <c r="D5984"/>
      <c r="E5984"/>
      <c r="F5984" s="61"/>
      <c r="G5984" s="196" t="e">
        <f>VLOOKUP(D5984,sku归属!A:B,2,0)</f>
        <v>#N/A</v>
      </c>
      <c r="K5984" s="193"/>
      <c r="L5984" s="194"/>
      <c r="M5984" s="195"/>
    </row>
    <row r="5985" spans="1:13" s="61" customFormat="1" customHeight="1">
      <c r="A5985"/>
      <c r="B5985"/>
      <c r="C5985"/>
      <c r="D5985"/>
      <c r="E5985"/>
      <c r="F5985" s="61"/>
      <c r="G5985" s="196" t="e">
        <f>VLOOKUP(D5985,sku归属!A:B,2,0)</f>
        <v>#N/A</v>
      </c>
      <c r="K5985" s="193"/>
      <c r="L5985" s="194"/>
      <c r="M5985" s="195"/>
    </row>
    <row r="5986" spans="1:13" s="61" customFormat="1" customHeight="1">
      <c r="A5986"/>
      <c r="B5986"/>
      <c r="C5986"/>
      <c r="D5986"/>
      <c r="E5986"/>
      <c r="F5986" s="61"/>
      <c r="G5986" s="196" t="e">
        <f>VLOOKUP(D5986,sku归属!A:B,2,0)</f>
        <v>#N/A</v>
      </c>
      <c r="K5986" s="193"/>
      <c r="L5986" s="194"/>
      <c r="M5986" s="195"/>
    </row>
    <row r="5987" spans="1:13" s="61" customFormat="1" customHeight="1">
      <c r="A5987"/>
      <c r="B5987"/>
      <c r="C5987"/>
      <c r="D5987"/>
      <c r="E5987"/>
      <c r="F5987" s="61"/>
      <c r="G5987" s="196" t="e">
        <f>VLOOKUP(D5987,sku归属!A:B,2,0)</f>
        <v>#N/A</v>
      </c>
      <c r="K5987" s="193"/>
      <c r="L5987" s="194"/>
      <c r="M5987" s="195"/>
    </row>
    <row r="5988" spans="1:13" s="61" customFormat="1" customHeight="1">
      <c r="A5988"/>
      <c r="B5988"/>
      <c r="C5988"/>
      <c r="D5988"/>
      <c r="E5988"/>
      <c r="F5988" s="61"/>
      <c r="G5988" s="196" t="e">
        <f>VLOOKUP(D5988,sku归属!A:B,2,0)</f>
        <v>#N/A</v>
      </c>
      <c r="K5988" s="193"/>
      <c r="L5988" s="194"/>
      <c r="M5988" s="195"/>
    </row>
    <row r="5989" spans="1:13" s="61" customFormat="1" customHeight="1">
      <c r="A5989"/>
      <c r="B5989"/>
      <c r="C5989"/>
      <c r="D5989"/>
      <c r="E5989"/>
      <c r="F5989" s="61"/>
      <c r="G5989" s="196" t="e">
        <f>VLOOKUP(D5989,sku归属!A:B,2,0)</f>
        <v>#N/A</v>
      </c>
      <c r="K5989" s="193"/>
      <c r="L5989" s="194"/>
      <c r="M5989" s="195"/>
    </row>
    <row r="5990" spans="1:13" s="61" customFormat="1" customHeight="1">
      <c r="A5990"/>
      <c r="B5990"/>
      <c r="C5990"/>
      <c r="D5990"/>
      <c r="E5990"/>
      <c r="F5990" s="61"/>
      <c r="G5990" s="196" t="e">
        <f>VLOOKUP(D5990,sku归属!A:B,2,0)</f>
        <v>#N/A</v>
      </c>
      <c r="K5990" s="193"/>
      <c r="L5990" s="194"/>
      <c r="M5990" s="195"/>
    </row>
    <row r="5991" spans="1:13" s="61" customFormat="1" customHeight="1">
      <c r="A5991"/>
      <c r="B5991"/>
      <c r="C5991"/>
      <c r="D5991"/>
      <c r="E5991"/>
      <c r="F5991" s="61"/>
      <c r="G5991" s="196" t="e">
        <f>VLOOKUP(D5991,sku归属!A:B,2,0)</f>
        <v>#N/A</v>
      </c>
      <c r="K5991" s="193"/>
      <c r="L5991" s="194"/>
      <c r="M5991" s="195"/>
    </row>
    <row r="5992" spans="1:13" s="61" customFormat="1" customHeight="1">
      <c r="A5992"/>
      <c r="B5992"/>
      <c r="C5992"/>
      <c r="D5992"/>
      <c r="E5992"/>
      <c r="F5992" s="61"/>
      <c r="G5992" s="196" t="e">
        <f>VLOOKUP(D5992,sku归属!A:B,2,0)</f>
        <v>#N/A</v>
      </c>
      <c r="K5992" s="193"/>
      <c r="L5992" s="194"/>
      <c r="M5992" s="195"/>
    </row>
    <row r="5993" spans="1:13" s="61" customFormat="1" customHeight="1">
      <c r="A5993"/>
      <c r="B5993"/>
      <c r="C5993"/>
      <c r="D5993"/>
      <c r="E5993"/>
      <c r="F5993" s="61"/>
      <c r="G5993" s="196" t="e">
        <f>VLOOKUP(D5993,sku归属!A:B,2,0)</f>
        <v>#N/A</v>
      </c>
      <c r="K5993" s="193"/>
      <c r="L5993" s="194"/>
      <c r="M5993" s="195"/>
    </row>
    <row r="5994" spans="1:13" s="61" customFormat="1" customHeight="1">
      <c r="A5994"/>
      <c r="B5994"/>
      <c r="C5994"/>
      <c r="D5994"/>
      <c r="E5994"/>
      <c r="F5994" s="61"/>
      <c r="G5994" s="196" t="e">
        <f>VLOOKUP(D5994,sku归属!A:B,2,0)</f>
        <v>#N/A</v>
      </c>
      <c r="K5994" s="193"/>
      <c r="L5994" s="194"/>
      <c r="M5994" s="195"/>
    </row>
    <row r="5995" spans="1:13" s="61" customFormat="1" customHeight="1">
      <c r="A5995"/>
      <c r="B5995"/>
      <c r="C5995"/>
      <c r="D5995"/>
      <c r="E5995"/>
      <c r="F5995" s="61"/>
      <c r="G5995" s="196" t="e">
        <f>VLOOKUP(D5995,sku归属!A:B,2,0)</f>
        <v>#N/A</v>
      </c>
      <c r="K5995" s="193"/>
      <c r="L5995" s="194"/>
      <c r="M5995" s="195"/>
    </row>
    <row r="5996" spans="1:13" s="61" customFormat="1" customHeight="1">
      <c r="A5996"/>
      <c r="B5996"/>
      <c r="C5996"/>
      <c r="D5996"/>
      <c r="E5996"/>
      <c r="F5996" s="61"/>
      <c r="G5996" s="196" t="e">
        <f>VLOOKUP(D5996,sku归属!A:B,2,0)</f>
        <v>#N/A</v>
      </c>
      <c r="K5996" s="193"/>
      <c r="L5996" s="194"/>
      <c r="M5996" s="195"/>
    </row>
    <row r="5997" spans="1:13" s="61" customFormat="1" customHeight="1">
      <c r="A5997"/>
      <c r="B5997"/>
      <c r="C5997"/>
      <c r="D5997"/>
      <c r="E5997"/>
      <c r="F5997" s="61"/>
      <c r="G5997" s="196" t="e">
        <f>VLOOKUP(D5997,sku归属!A:B,2,0)</f>
        <v>#N/A</v>
      </c>
      <c r="K5997" s="193"/>
      <c r="L5997" s="194"/>
      <c r="M5997" s="195"/>
    </row>
    <row r="5998" spans="1:13" s="61" customFormat="1" customHeight="1">
      <c r="A5998"/>
      <c r="B5998"/>
      <c r="C5998"/>
      <c r="D5998"/>
      <c r="E5998"/>
      <c r="F5998" s="61"/>
      <c r="G5998" s="196" t="e">
        <f>VLOOKUP(D5998,sku归属!A:B,2,0)</f>
        <v>#N/A</v>
      </c>
      <c r="K5998" s="193"/>
      <c r="L5998" s="194"/>
      <c r="M5998" s="195"/>
    </row>
    <row r="5999" spans="1:13" s="61" customFormat="1" customHeight="1">
      <c r="A5999"/>
      <c r="B5999"/>
      <c r="C5999"/>
      <c r="D5999"/>
      <c r="E5999"/>
      <c r="F5999" s="61"/>
      <c r="G5999" s="196" t="e">
        <f>VLOOKUP(D5999,sku归属!A:B,2,0)</f>
        <v>#N/A</v>
      </c>
      <c r="K5999" s="193"/>
      <c r="L5999" s="194"/>
      <c r="M5999" s="195"/>
    </row>
    <row r="6000" spans="1:13" s="61" customFormat="1" customHeight="1">
      <c r="A6000"/>
      <c r="B6000"/>
      <c r="C6000"/>
      <c r="D6000"/>
      <c r="E6000"/>
      <c r="F6000" s="61"/>
      <c r="G6000" s="196" t="e">
        <f>VLOOKUP(D6000,sku归属!A:B,2,0)</f>
        <v>#N/A</v>
      </c>
      <c r="K6000" s="193"/>
      <c r="L6000" s="194"/>
      <c r="M6000" s="195"/>
    </row>
    <row r="6001" spans="1:13" s="61" customFormat="1" customHeight="1">
      <c r="A6001"/>
      <c r="B6001"/>
      <c r="C6001"/>
      <c r="D6001"/>
      <c r="E6001"/>
      <c r="F6001" s="61"/>
      <c r="G6001" s="196" t="e">
        <f>VLOOKUP(D6001,sku归属!A:B,2,0)</f>
        <v>#N/A</v>
      </c>
      <c r="K6001" s="193"/>
      <c r="L6001" s="194"/>
      <c r="M6001" s="195"/>
    </row>
    <row r="6002" spans="1:13" s="61" customFormat="1" customHeight="1">
      <c r="A6002"/>
      <c r="B6002"/>
      <c r="C6002"/>
      <c r="D6002"/>
      <c r="E6002"/>
      <c r="F6002" s="61"/>
      <c r="G6002" s="196" t="e">
        <f>VLOOKUP(D6002,sku归属!A:B,2,0)</f>
        <v>#N/A</v>
      </c>
      <c r="K6002" s="193"/>
      <c r="L6002" s="194"/>
      <c r="M6002" s="195"/>
    </row>
    <row r="6003" spans="1:13" s="61" customFormat="1" customHeight="1">
      <c r="A6003"/>
      <c r="B6003"/>
      <c r="C6003"/>
      <c r="D6003"/>
      <c r="E6003"/>
      <c r="F6003" s="61"/>
      <c r="G6003" s="196" t="e">
        <f>VLOOKUP(D6003,sku归属!A:B,2,0)</f>
        <v>#N/A</v>
      </c>
      <c r="K6003" s="193"/>
      <c r="L6003" s="194"/>
      <c r="M6003" s="195"/>
    </row>
    <row r="6004" spans="1:13" s="61" customFormat="1" customHeight="1">
      <c r="A6004"/>
      <c r="B6004"/>
      <c r="C6004"/>
      <c r="D6004"/>
      <c r="E6004"/>
      <c r="F6004" s="61"/>
      <c r="G6004" s="196" t="e">
        <f>VLOOKUP(D6004,sku归属!A:B,2,0)</f>
        <v>#N/A</v>
      </c>
      <c r="K6004" s="193"/>
      <c r="L6004" s="194"/>
      <c r="M6004" s="195"/>
    </row>
    <row r="6005" spans="1:13" s="61" customFormat="1" customHeight="1">
      <c r="A6005"/>
      <c r="B6005"/>
      <c r="C6005"/>
      <c r="D6005"/>
      <c r="E6005"/>
      <c r="F6005" s="61"/>
      <c r="G6005" s="196" t="e">
        <f>VLOOKUP(D6005,sku归属!A:B,2,0)</f>
        <v>#N/A</v>
      </c>
      <c r="K6005" s="193"/>
      <c r="L6005" s="194"/>
      <c r="M6005" s="195"/>
    </row>
    <row r="6006" spans="1:13" s="61" customFormat="1" customHeight="1">
      <c r="A6006"/>
      <c r="B6006"/>
      <c r="C6006"/>
      <c r="D6006"/>
      <c r="E6006"/>
      <c r="F6006" s="61"/>
      <c r="G6006" s="196" t="e">
        <f>VLOOKUP(D6006,sku归属!A:B,2,0)</f>
        <v>#N/A</v>
      </c>
      <c r="K6006" s="193"/>
      <c r="L6006" s="194"/>
      <c r="M6006" s="195"/>
    </row>
    <row r="6007" spans="1:13" s="61" customFormat="1" customHeight="1">
      <c r="A6007"/>
      <c r="B6007"/>
      <c r="C6007"/>
      <c r="D6007"/>
      <c r="E6007"/>
      <c r="F6007" s="61"/>
      <c r="G6007" s="196" t="e">
        <f>VLOOKUP(D6007,sku归属!A:B,2,0)</f>
        <v>#N/A</v>
      </c>
      <c r="K6007" s="193"/>
      <c r="L6007" s="194"/>
      <c r="M6007" s="195"/>
    </row>
    <row r="6008" spans="1:13" s="61" customFormat="1" customHeight="1">
      <c r="A6008"/>
      <c r="B6008"/>
      <c r="C6008"/>
      <c r="D6008"/>
      <c r="E6008"/>
      <c r="F6008" s="61"/>
      <c r="G6008" s="196" t="e">
        <f>VLOOKUP(D6008,sku归属!A:B,2,0)</f>
        <v>#N/A</v>
      </c>
      <c r="K6008" s="193"/>
      <c r="L6008" s="194"/>
      <c r="M6008" s="195"/>
    </row>
    <row r="6009" spans="1:13" s="61" customFormat="1" customHeight="1">
      <c r="A6009"/>
      <c r="B6009"/>
      <c r="C6009"/>
      <c r="D6009"/>
      <c r="E6009"/>
      <c r="F6009" s="61"/>
      <c r="G6009" s="196" t="e">
        <f>VLOOKUP(D6009,sku归属!A:B,2,0)</f>
        <v>#N/A</v>
      </c>
      <c r="K6009" s="193"/>
      <c r="L6009" s="194"/>
      <c r="M6009" s="195"/>
    </row>
    <row r="6010" spans="1:13" s="61" customFormat="1" customHeight="1">
      <c r="A6010"/>
      <c r="B6010"/>
      <c r="C6010"/>
      <c r="D6010"/>
      <c r="E6010"/>
      <c r="F6010" s="61"/>
      <c r="G6010" s="196" t="e">
        <f>VLOOKUP(D6010,sku归属!A:B,2,0)</f>
        <v>#N/A</v>
      </c>
      <c r="K6010" s="193"/>
      <c r="L6010" s="194"/>
      <c r="M6010" s="195"/>
    </row>
    <row r="6011" spans="1:13" s="61" customFormat="1" customHeight="1">
      <c r="A6011"/>
      <c r="B6011"/>
      <c r="C6011"/>
      <c r="D6011"/>
      <c r="E6011"/>
      <c r="F6011" s="61"/>
      <c r="G6011" s="196" t="e">
        <f>VLOOKUP(D6011,sku归属!A:B,2,0)</f>
        <v>#N/A</v>
      </c>
      <c r="K6011" s="193"/>
      <c r="L6011" s="194"/>
      <c r="M6011" s="195"/>
    </row>
    <row r="6012" spans="1:13" s="61" customFormat="1" customHeight="1">
      <c r="A6012"/>
      <c r="B6012"/>
      <c r="C6012"/>
      <c r="D6012"/>
      <c r="E6012"/>
      <c r="F6012" s="61"/>
      <c r="G6012" s="196" t="e">
        <f>VLOOKUP(D6012,sku归属!A:B,2,0)</f>
        <v>#N/A</v>
      </c>
      <c r="K6012" s="193"/>
      <c r="L6012" s="194"/>
      <c r="M6012" s="195"/>
    </row>
    <row r="6013" spans="1:13" s="61" customFormat="1" customHeight="1">
      <c r="A6013"/>
      <c r="B6013"/>
      <c r="C6013"/>
      <c r="D6013"/>
      <c r="E6013"/>
      <c r="F6013" s="61"/>
      <c r="G6013" s="196" t="e">
        <f>VLOOKUP(D6013,sku归属!A:B,2,0)</f>
        <v>#N/A</v>
      </c>
      <c r="K6013" s="193"/>
      <c r="L6013" s="194"/>
      <c r="M6013" s="195"/>
    </row>
    <row r="6014" spans="1:13" s="61" customFormat="1" customHeight="1">
      <c r="A6014"/>
      <c r="B6014"/>
      <c r="C6014"/>
      <c r="D6014"/>
      <c r="E6014"/>
      <c r="F6014" s="61"/>
      <c r="G6014" s="196" t="e">
        <f>VLOOKUP(D6014,sku归属!A:B,2,0)</f>
        <v>#N/A</v>
      </c>
      <c r="K6014" s="193"/>
      <c r="L6014" s="194"/>
      <c r="M6014" s="195"/>
    </row>
    <row r="6015" spans="1:13" s="61" customFormat="1" customHeight="1">
      <c r="A6015"/>
      <c r="B6015"/>
      <c r="C6015"/>
      <c r="D6015"/>
      <c r="E6015"/>
      <c r="F6015" s="61"/>
      <c r="G6015" s="196" t="e">
        <f>VLOOKUP(D6015,sku归属!A:B,2,0)</f>
        <v>#N/A</v>
      </c>
      <c r="K6015" s="193"/>
      <c r="L6015" s="194"/>
      <c r="M6015" s="195"/>
    </row>
    <row r="6016" spans="1:13" s="61" customFormat="1" customHeight="1">
      <c r="A6016"/>
      <c r="B6016"/>
      <c r="C6016"/>
      <c r="D6016"/>
      <c r="E6016"/>
      <c r="F6016" s="61"/>
      <c r="G6016" s="196" t="e">
        <f>VLOOKUP(D6016,sku归属!A:B,2,0)</f>
        <v>#N/A</v>
      </c>
      <c r="K6016" s="193"/>
      <c r="L6016" s="194"/>
      <c r="M6016" s="195"/>
    </row>
    <row r="6017" spans="1:13" s="61" customFormat="1" customHeight="1">
      <c r="A6017"/>
      <c r="B6017"/>
      <c r="C6017"/>
      <c r="D6017"/>
      <c r="E6017"/>
      <c r="F6017" s="61"/>
      <c r="G6017" s="196" t="e">
        <f>VLOOKUP(D6017,sku归属!A:B,2,0)</f>
        <v>#N/A</v>
      </c>
      <c r="K6017" s="193"/>
      <c r="L6017" s="194"/>
      <c r="M6017" s="195"/>
    </row>
    <row r="6018" spans="1:13" s="61" customFormat="1" customHeight="1">
      <c r="A6018"/>
      <c r="B6018"/>
      <c r="C6018"/>
      <c r="D6018"/>
      <c r="E6018"/>
      <c r="F6018" s="61"/>
      <c r="G6018" s="196" t="e">
        <f>VLOOKUP(D6018,sku归属!A:B,2,0)</f>
        <v>#N/A</v>
      </c>
      <c r="K6018" s="193"/>
      <c r="L6018" s="194"/>
      <c r="M6018" s="195"/>
    </row>
    <row r="6019" spans="1:13" s="61" customFormat="1" customHeight="1">
      <c r="A6019"/>
      <c r="B6019"/>
      <c r="C6019"/>
      <c r="D6019"/>
      <c r="E6019"/>
      <c r="F6019" s="61"/>
      <c r="G6019" s="196" t="e">
        <f>VLOOKUP(D6019,sku归属!A:B,2,0)</f>
        <v>#N/A</v>
      </c>
      <c r="K6019" s="193"/>
      <c r="L6019" s="194"/>
      <c r="M6019" s="195"/>
    </row>
    <row r="6020" spans="1:13" s="61" customFormat="1" customHeight="1">
      <c r="A6020"/>
      <c r="B6020"/>
      <c r="C6020"/>
      <c r="D6020"/>
      <c r="E6020"/>
      <c r="F6020" s="61"/>
      <c r="G6020" s="196" t="e">
        <f>VLOOKUP(D6020,sku归属!A:B,2,0)</f>
        <v>#N/A</v>
      </c>
      <c r="K6020" s="193"/>
      <c r="L6020" s="194"/>
      <c r="M6020" s="195"/>
    </row>
    <row r="6021" spans="1:13" s="61" customFormat="1" customHeight="1">
      <c r="A6021"/>
      <c r="B6021"/>
      <c r="C6021"/>
      <c r="D6021"/>
      <c r="E6021"/>
      <c r="F6021" s="61"/>
      <c r="G6021" s="196" t="e">
        <f>VLOOKUP(D6021,sku归属!A:B,2,0)</f>
        <v>#N/A</v>
      </c>
      <c r="K6021" s="193"/>
      <c r="L6021" s="194"/>
      <c r="M6021" s="195"/>
    </row>
    <row r="6022" spans="1:13" s="61" customFormat="1" customHeight="1">
      <c r="A6022"/>
      <c r="B6022"/>
      <c r="C6022"/>
      <c r="D6022"/>
      <c r="E6022"/>
      <c r="F6022" s="61"/>
      <c r="G6022" s="196" t="e">
        <f>VLOOKUP(D6022,sku归属!A:B,2,0)</f>
        <v>#N/A</v>
      </c>
      <c r="K6022" s="193"/>
      <c r="L6022" s="194"/>
      <c r="M6022" s="195"/>
    </row>
    <row r="6023" spans="1:13" s="61" customFormat="1" customHeight="1">
      <c r="A6023"/>
      <c r="B6023"/>
      <c r="C6023"/>
      <c r="D6023"/>
      <c r="E6023"/>
      <c r="F6023" s="61"/>
      <c r="G6023" s="196" t="e">
        <f>VLOOKUP(D6023,sku归属!A:B,2,0)</f>
        <v>#N/A</v>
      </c>
      <c r="K6023" s="193"/>
      <c r="L6023" s="194"/>
      <c r="M6023" s="195"/>
    </row>
    <row r="6024" spans="1:13" s="61" customFormat="1" customHeight="1">
      <c r="A6024"/>
      <c r="B6024"/>
      <c r="C6024"/>
      <c r="D6024"/>
      <c r="E6024"/>
      <c r="F6024" s="61"/>
      <c r="G6024" s="196" t="e">
        <f>VLOOKUP(D6024,sku归属!A:B,2,0)</f>
        <v>#N/A</v>
      </c>
      <c r="K6024" s="193"/>
      <c r="L6024" s="194"/>
      <c r="M6024" s="195"/>
    </row>
    <row r="6025" spans="1:13" s="61" customFormat="1" customHeight="1">
      <c r="A6025"/>
      <c r="B6025"/>
      <c r="C6025"/>
      <c r="D6025"/>
      <c r="E6025"/>
      <c r="F6025" s="61"/>
      <c r="G6025" s="196" t="e">
        <f>VLOOKUP(D6025,sku归属!A:B,2,0)</f>
        <v>#N/A</v>
      </c>
      <c r="K6025" s="193"/>
      <c r="L6025" s="194"/>
      <c r="M6025" s="195"/>
    </row>
    <row r="6026" spans="1:13" s="61" customFormat="1" customHeight="1">
      <c r="A6026"/>
      <c r="B6026"/>
      <c r="C6026"/>
      <c r="D6026"/>
      <c r="E6026"/>
      <c r="F6026" s="61"/>
      <c r="G6026" s="196" t="e">
        <f>VLOOKUP(D6026,sku归属!A:B,2,0)</f>
        <v>#N/A</v>
      </c>
      <c r="K6026" s="193"/>
      <c r="L6026" s="194"/>
      <c r="M6026" s="195"/>
    </row>
    <row r="6027" spans="1:13" s="61" customFormat="1" customHeight="1">
      <c r="A6027"/>
      <c r="B6027"/>
      <c r="C6027"/>
      <c r="D6027"/>
      <c r="E6027"/>
      <c r="F6027" s="61"/>
      <c r="G6027" s="196" t="e">
        <f>VLOOKUP(D6027,sku归属!A:B,2,0)</f>
        <v>#N/A</v>
      </c>
      <c r="K6027" s="193"/>
      <c r="L6027" s="194"/>
      <c r="M6027" s="195"/>
    </row>
    <row r="6028" spans="1:13" s="61" customFormat="1" customHeight="1">
      <c r="A6028"/>
      <c r="B6028"/>
      <c r="C6028"/>
      <c r="D6028"/>
      <c r="E6028"/>
      <c r="F6028" s="61"/>
      <c r="G6028" s="196" t="e">
        <f>VLOOKUP(D6028,sku归属!A:B,2,0)</f>
        <v>#N/A</v>
      </c>
      <c r="K6028" s="193"/>
      <c r="L6028" s="194"/>
      <c r="M6028" s="195"/>
    </row>
    <row r="6029" spans="1:13" s="61" customFormat="1" customHeight="1">
      <c r="A6029"/>
      <c r="B6029"/>
      <c r="C6029"/>
      <c r="D6029"/>
      <c r="E6029"/>
      <c r="F6029" s="61"/>
      <c r="G6029" s="196" t="e">
        <f>VLOOKUP(D6029,sku归属!A:B,2,0)</f>
        <v>#N/A</v>
      </c>
      <c r="K6029" s="193"/>
      <c r="L6029" s="194"/>
      <c r="M6029" s="195"/>
    </row>
    <row r="6030" spans="1:13" s="61" customFormat="1" customHeight="1">
      <c r="A6030"/>
      <c r="B6030"/>
      <c r="C6030"/>
      <c r="D6030"/>
      <c r="E6030"/>
      <c r="F6030" s="61"/>
      <c r="G6030" s="196" t="e">
        <f>VLOOKUP(D6030,sku归属!A:B,2,0)</f>
        <v>#N/A</v>
      </c>
      <c r="K6030" s="193"/>
      <c r="L6030" s="194"/>
      <c r="M6030" s="195"/>
    </row>
    <row r="6031" spans="1:13" s="61" customFormat="1" customHeight="1">
      <c r="A6031"/>
      <c r="B6031"/>
      <c r="C6031"/>
      <c r="D6031"/>
      <c r="E6031"/>
      <c r="F6031" s="61"/>
      <c r="G6031" s="196" t="e">
        <f>VLOOKUP(D6031,sku归属!A:B,2,0)</f>
        <v>#N/A</v>
      </c>
      <c r="K6031" s="193"/>
      <c r="L6031" s="194"/>
      <c r="M6031" s="195"/>
    </row>
    <row r="6032" spans="1:13" s="61" customFormat="1" customHeight="1">
      <c r="A6032"/>
      <c r="B6032"/>
      <c r="C6032"/>
      <c r="D6032"/>
      <c r="E6032"/>
      <c r="F6032" s="61"/>
      <c r="G6032" s="196" t="e">
        <f>VLOOKUP(D6032,sku归属!A:B,2,0)</f>
        <v>#N/A</v>
      </c>
      <c r="K6032" s="193"/>
      <c r="L6032" s="194"/>
      <c r="M6032" s="195"/>
    </row>
    <row r="6033" spans="1:13" s="61" customFormat="1" customHeight="1">
      <c r="A6033"/>
      <c r="B6033"/>
      <c r="C6033"/>
      <c r="D6033"/>
      <c r="E6033"/>
      <c r="F6033" s="61"/>
      <c r="G6033" s="196" t="e">
        <f>VLOOKUP(D6033,sku归属!A:B,2,0)</f>
        <v>#N/A</v>
      </c>
      <c r="K6033" s="193"/>
      <c r="L6033" s="194"/>
      <c r="M6033" s="195"/>
    </row>
    <row r="6034" spans="1:13" s="61" customFormat="1" customHeight="1">
      <c r="A6034"/>
      <c r="B6034"/>
      <c r="C6034"/>
      <c r="D6034"/>
      <c r="E6034"/>
      <c r="F6034" s="61"/>
      <c r="G6034" s="196" t="e">
        <f>VLOOKUP(D6034,sku归属!A:B,2,0)</f>
        <v>#N/A</v>
      </c>
      <c r="K6034" s="193"/>
      <c r="L6034" s="194"/>
      <c r="M6034" s="195"/>
    </row>
    <row r="6035" spans="1:13" s="61" customFormat="1" customHeight="1">
      <c r="A6035"/>
      <c r="B6035"/>
      <c r="C6035"/>
      <c r="D6035"/>
      <c r="E6035"/>
      <c r="F6035" s="61"/>
      <c r="G6035" s="196" t="e">
        <f>VLOOKUP(D6035,sku归属!A:B,2,0)</f>
        <v>#N/A</v>
      </c>
      <c r="K6035" s="193"/>
      <c r="L6035" s="194"/>
      <c r="M6035" s="195"/>
    </row>
    <row r="6036" spans="1:13" s="61" customFormat="1" customHeight="1">
      <c r="A6036"/>
      <c r="B6036"/>
      <c r="C6036"/>
      <c r="D6036"/>
      <c r="E6036"/>
      <c r="F6036" s="61"/>
      <c r="G6036" s="196" t="e">
        <f>VLOOKUP(D6036,sku归属!A:B,2,0)</f>
        <v>#N/A</v>
      </c>
      <c r="K6036" s="193"/>
      <c r="L6036" s="194"/>
      <c r="M6036" s="195"/>
    </row>
    <row r="6037" spans="1:13" s="61" customFormat="1" customHeight="1">
      <c r="A6037"/>
      <c r="B6037"/>
      <c r="C6037"/>
      <c r="D6037"/>
      <c r="E6037"/>
      <c r="F6037" s="61"/>
      <c r="G6037" s="196" t="e">
        <f>VLOOKUP(D6037,sku归属!A:B,2,0)</f>
        <v>#N/A</v>
      </c>
      <c r="K6037" s="193"/>
      <c r="L6037" s="194"/>
      <c r="M6037" s="195"/>
    </row>
    <row r="6038" spans="1:13" s="61" customFormat="1" customHeight="1">
      <c r="A6038"/>
      <c r="B6038"/>
      <c r="C6038"/>
      <c r="D6038"/>
      <c r="E6038"/>
      <c r="F6038" s="61"/>
      <c r="G6038" s="196" t="e">
        <f>VLOOKUP(D6038,sku归属!A:B,2,0)</f>
        <v>#N/A</v>
      </c>
      <c r="K6038" s="193"/>
      <c r="L6038" s="194"/>
      <c r="M6038" s="195"/>
    </row>
    <row r="6039" spans="1:13" s="61" customFormat="1" customHeight="1">
      <c r="A6039"/>
      <c r="B6039"/>
      <c r="C6039"/>
      <c r="D6039"/>
      <c r="E6039"/>
      <c r="F6039" s="61"/>
      <c r="G6039" s="196" t="e">
        <f>VLOOKUP(D6039,sku归属!A:B,2,0)</f>
        <v>#N/A</v>
      </c>
      <c r="K6039" s="193"/>
      <c r="L6039" s="194"/>
      <c r="M6039" s="195"/>
    </row>
    <row r="6040" spans="1:13" s="61" customFormat="1" customHeight="1">
      <c r="A6040"/>
      <c r="B6040"/>
      <c r="C6040"/>
      <c r="D6040"/>
      <c r="E6040"/>
      <c r="F6040" s="61"/>
      <c r="G6040" s="196" t="e">
        <f>VLOOKUP(D6040,sku归属!A:B,2,0)</f>
        <v>#N/A</v>
      </c>
      <c r="K6040" s="193"/>
      <c r="L6040" s="194"/>
      <c r="M6040" s="195"/>
    </row>
    <row r="6041" spans="1:13" s="61" customFormat="1" customHeight="1">
      <c r="A6041"/>
      <c r="B6041"/>
      <c r="C6041"/>
      <c r="D6041"/>
      <c r="E6041"/>
      <c r="F6041" s="61"/>
      <c r="G6041" s="196" t="e">
        <f>VLOOKUP(D6041,sku归属!A:B,2,0)</f>
        <v>#N/A</v>
      </c>
      <c r="K6041" s="193"/>
      <c r="L6041" s="194"/>
      <c r="M6041" s="195"/>
    </row>
    <row r="6042" spans="1:13" s="61" customFormat="1" customHeight="1">
      <c r="A6042"/>
      <c r="B6042"/>
      <c r="C6042"/>
      <c r="D6042"/>
      <c r="E6042"/>
      <c r="F6042" s="61"/>
      <c r="G6042" s="196" t="e">
        <f>VLOOKUP(D6042,sku归属!A:B,2,0)</f>
        <v>#N/A</v>
      </c>
      <c r="K6042" s="193"/>
      <c r="L6042" s="194"/>
      <c r="M6042" s="195"/>
    </row>
    <row r="6043" spans="1:13" s="61" customFormat="1" customHeight="1">
      <c r="A6043"/>
      <c r="B6043"/>
      <c r="C6043"/>
      <c r="D6043"/>
      <c r="E6043"/>
      <c r="F6043" s="61"/>
      <c r="G6043" s="196" t="e">
        <f>VLOOKUP(D6043,sku归属!A:B,2,0)</f>
        <v>#N/A</v>
      </c>
      <c r="K6043" s="193"/>
      <c r="L6043" s="194"/>
      <c r="M6043" s="195"/>
    </row>
    <row r="6044" spans="1:13" s="61" customFormat="1" customHeight="1">
      <c r="A6044"/>
      <c r="B6044"/>
      <c r="C6044"/>
      <c r="D6044"/>
      <c r="E6044"/>
      <c r="F6044" s="61"/>
      <c r="G6044" s="196" t="e">
        <f>VLOOKUP(D6044,sku归属!A:B,2,0)</f>
        <v>#N/A</v>
      </c>
      <c r="K6044" s="193"/>
      <c r="L6044" s="194"/>
      <c r="M6044" s="195"/>
    </row>
    <row r="6045" spans="1:13" s="61" customFormat="1" customHeight="1">
      <c r="A6045"/>
      <c r="B6045"/>
      <c r="C6045"/>
      <c r="D6045"/>
      <c r="E6045"/>
      <c r="F6045" s="61"/>
      <c r="G6045" s="196" t="e">
        <f>VLOOKUP(D6045,sku归属!A:B,2,0)</f>
        <v>#N/A</v>
      </c>
      <c r="K6045" s="193"/>
      <c r="L6045" s="194"/>
      <c r="M6045" s="195"/>
    </row>
    <row r="6046" spans="1:13" s="61" customFormat="1" customHeight="1">
      <c r="A6046"/>
      <c r="B6046"/>
      <c r="C6046"/>
      <c r="D6046"/>
      <c r="E6046"/>
      <c r="F6046" s="61"/>
      <c r="G6046" s="196" t="e">
        <f>VLOOKUP(D6046,sku归属!A:B,2,0)</f>
        <v>#N/A</v>
      </c>
      <c r="K6046" s="193"/>
      <c r="L6046" s="194"/>
      <c r="M6046" s="195"/>
    </row>
    <row r="6047" spans="1:13" s="61" customFormat="1" customHeight="1">
      <c r="A6047"/>
      <c r="B6047"/>
      <c r="C6047"/>
      <c r="D6047"/>
      <c r="E6047"/>
      <c r="F6047" s="61"/>
      <c r="G6047" s="196" t="e">
        <f>VLOOKUP(D6047,sku归属!A:B,2,0)</f>
        <v>#N/A</v>
      </c>
      <c r="K6047" s="193"/>
      <c r="L6047" s="194"/>
      <c r="M6047" s="195"/>
    </row>
    <row r="6048" spans="1:13" s="61" customFormat="1" customHeight="1">
      <c r="A6048"/>
      <c r="B6048"/>
      <c r="C6048"/>
      <c r="D6048"/>
      <c r="E6048"/>
      <c r="F6048" s="61"/>
      <c r="G6048" s="196" t="e">
        <f>VLOOKUP(D6048,sku归属!A:B,2,0)</f>
        <v>#N/A</v>
      </c>
      <c r="K6048" s="193"/>
      <c r="L6048" s="194"/>
      <c r="M6048" s="195"/>
    </row>
    <row r="6049" spans="1:13" s="61" customFormat="1" customHeight="1">
      <c r="A6049"/>
      <c r="B6049"/>
      <c r="C6049"/>
      <c r="D6049"/>
      <c r="E6049"/>
      <c r="F6049" s="61"/>
      <c r="G6049" s="196" t="e">
        <f>VLOOKUP(D6049,sku归属!A:B,2,0)</f>
        <v>#N/A</v>
      </c>
      <c r="K6049" s="193"/>
      <c r="L6049" s="194"/>
      <c r="M6049" s="195"/>
    </row>
    <row r="6050" spans="1:13" s="61" customFormat="1" customHeight="1">
      <c r="A6050"/>
      <c r="B6050"/>
      <c r="C6050"/>
      <c r="D6050"/>
      <c r="E6050"/>
      <c r="F6050" s="61"/>
      <c r="G6050" s="196" t="e">
        <f>VLOOKUP(D6050,sku归属!A:B,2,0)</f>
        <v>#N/A</v>
      </c>
      <c r="K6050" s="193"/>
      <c r="L6050" s="194"/>
      <c r="M6050" s="195"/>
    </row>
    <row r="6051" spans="1:13" s="61" customFormat="1" customHeight="1">
      <c r="A6051"/>
      <c r="B6051"/>
      <c r="C6051"/>
      <c r="D6051"/>
      <c r="E6051"/>
      <c r="F6051" s="61"/>
      <c r="G6051" s="196" t="e">
        <f>VLOOKUP(D6051,sku归属!A:B,2,0)</f>
        <v>#N/A</v>
      </c>
      <c r="K6051" s="193"/>
      <c r="L6051" s="194"/>
      <c r="M6051" s="195"/>
    </row>
    <row r="6052" spans="1:13" s="61" customFormat="1" customHeight="1">
      <c r="A6052"/>
      <c r="B6052"/>
      <c r="C6052"/>
      <c r="D6052"/>
      <c r="E6052"/>
      <c r="F6052" s="61"/>
      <c r="G6052" s="196" t="e">
        <f>VLOOKUP(D6052,sku归属!A:B,2,0)</f>
        <v>#N/A</v>
      </c>
      <c r="K6052" s="193"/>
      <c r="L6052" s="194"/>
      <c r="M6052" s="195"/>
    </row>
    <row r="6053" spans="1:13" s="61" customFormat="1" customHeight="1">
      <c r="A6053"/>
      <c r="B6053"/>
      <c r="C6053"/>
      <c r="D6053"/>
      <c r="E6053"/>
      <c r="F6053" s="61"/>
      <c r="G6053" s="196" t="e">
        <f>VLOOKUP(D6053,sku归属!A:B,2,0)</f>
        <v>#N/A</v>
      </c>
      <c r="K6053" s="193"/>
      <c r="L6053" s="194"/>
      <c r="M6053" s="195"/>
    </row>
    <row r="6054" spans="1:13" s="61" customFormat="1" customHeight="1">
      <c r="A6054"/>
      <c r="B6054"/>
      <c r="C6054"/>
      <c r="D6054"/>
      <c r="E6054"/>
      <c r="F6054" s="61"/>
      <c r="G6054" s="196" t="e">
        <f>VLOOKUP(D6054,sku归属!A:B,2,0)</f>
        <v>#N/A</v>
      </c>
      <c r="K6054" s="193"/>
      <c r="L6054" s="194"/>
      <c r="M6054" s="195"/>
    </row>
    <row r="6055" spans="1:13" s="61" customFormat="1" customHeight="1">
      <c r="A6055"/>
      <c r="B6055"/>
      <c r="C6055"/>
      <c r="D6055"/>
      <c r="E6055"/>
      <c r="F6055" s="61"/>
      <c r="G6055" s="196" t="e">
        <f>VLOOKUP(D6055,sku归属!A:B,2,0)</f>
        <v>#N/A</v>
      </c>
      <c r="K6055" s="193"/>
      <c r="L6055" s="194"/>
      <c r="M6055" s="195"/>
    </row>
    <row r="6056" spans="1:13" s="61" customFormat="1" customHeight="1">
      <c r="A6056"/>
      <c r="B6056"/>
      <c r="C6056"/>
      <c r="D6056"/>
      <c r="E6056"/>
      <c r="F6056" s="61"/>
      <c r="G6056" s="196" t="e">
        <f>VLOOKUP(D6056,sku归属!A:B,2,0)</f>
        <v>#N/A</v>
      </c>
      <c r="K6056" s="193"/>
      <c r="L6056" s="194"/>
      <c r="M6056" s="195"/>
    </row>
    <row r="6057" spans="1:13" s="61" customFormat="1" customHeight="1">
      <c r="A6057"/>
      <c r="B6057"/>
      <c r="C6057"/>
      <c r="D6057"/>
      <c r="E6057"/>
      <c r="F6057" s="61"/>
      <c r="G6057" s="196" t="e">
        <f>VLOOKUP(D6057,sku归属!A:B,2,0)</f>
        <v>#N/A</v>
      </c>
      <c r="K6057" s="193"/>
      <c r="L6057" s="194"/>
      <c r="M6057" s="195"/>
    </row>
    <row r="6058" spans="1:13" s="61" customFormat="1" customHeight="1">
      <c r="A6058"/>
      <c r="B6058"/>
      <c r="C6058"/>
      <c r="D6058"/>
      <c r="E6058"/>
      <c r="F6058" s="61"/>
      <c r="G6058" s="196" t="e">
        <f>VLOOKUP(D6058,sku归属!A:B,2,0)</f>
        <v>#N/A</v>
      </c>
      <c r="K6058" s="193"/>
      <c r="L6058" s="194"/>
      <c r="M6058" s="195"/>
    </row>
    <row r="6059" spans="1:13" s="61" customFormat="1" customHeight="1">
      <c r="A6059"/>
      <c r="B6059"/>
      <c r="C6059"/>
      <c r="D6059"/>
      <c r="E6059"/>
      <c r="F6059" s="61"/>
      <c r="G6059" s="196" t="e">
        <f>VLOOKUP(D6059,sku归属!A:B,2,0)</f>
        <v>#N/A</v>
      </c>
      <c r="K6059" s="193"/>
      <c r="L6059" s="194"/>
      <c r="M6059" s="195"/>
    </row>
    <row r="6060" spans="1:13" s="61" customFormat="1" customHeight="1">
      <c r="A6060"/>
      <c r="B6060"/>
      <c r="C6060"/>
      <c r="D6060"/>
      <c r="E6060"/>
      <c r="F6060" s="61"/>
      <c r="G6060" s="196" t="e">
        <f>VLOOKUP(D6060,sku归属!A:B,2,0)</f>
        <v>#N/A</v>
      </c>
      <c r="K6060" s="193"/>
      <c r="L6060" s="194"/>
      <c r="M6060" s="195"/>
    </row>
    <row r="6061" spans="1:13" s="61" customFormat="1" customHeight="1">
      <c r="A6061"/>
      <c r="B6061"/>
      <c r="C6061"/>
      <c r="D6061"/>
      <c r="E6061"/>
      <c r="F6061" s="61"/>
      <c r="G6061" s="196" t="e">
        <f>VLOOKUP(D6061,sku归属!A:B,2,0)</f>
        <v>#N/A</v>
      </c>
      <c r="K6061" s="193"/>
      <c r="L6061" s="194"/>
      <c r="M6061" s="195"/>
    </row>
    <row r="6062" spans="1:13" s="61" customFormat="1" customHeight="1">
      <c r="A6062"/>
      <c r="B6062"/>
      <c r="C6062"/>
      <c r="D6062"/>
      <c r="E6062"/>
      <c r="F6062" s="61"/>
      <c r="G6062" s="196" t="e">
        <f>VLOOKUP(D6062,sku归属!A:B,2,0)</f>
        <v>#N/A</v>
      </c>
      <c r="K6062" s="193"/>
      <c r="L6062" s="194"/>
      <c r="M6062" s="195"/>
    </row>
    <row r="6063" spans="1:13" s="61" customFormat="1" customHeight="1">
      <c r="A6063"/>
      <c r="B6063"/>
      <c r="C6063"/>
      <c r="D6063"/>
      <c r="E6063"/>
      <c r="F6063" s="61"/>
      <c r="G6063" s="196" t="e">
        <f>VLOOKUP(D6063,sku归属!A:B,2,0)</f>
        <v>#N/A</v>
      </c>
      <c r="K6063" s="193"/>
      <c r="L6063" s="194"/>
      <c r="M6063" s="195"/>
    </row>
    <row r="6064" spans="1:13" s="61" customFormat="1" customHeight="1">
      <c r="A6064"/>
      <c r="B6064"/>
      <c r="C6064"/>
      <c r="D6064"/>
      <c r="E6064"/>
      <c r="F6064" s="61"/>
      <c r="G6064" s="196" t="e">
        <f>VLOOKUP(D6064,sku归属!A:B,2,0)</f>
        <v>#N/A</v>
      </c>
      <c r="K6064" s="193"/>
      <c r="L6064" s="194"/>
      <c r="M6064" s="195"/>
    </row>
    <row r="6065" spans="1:13" s="61" customFormat="1" customHeight="1">
      <c r="A6065"/>
      <c r="B6065"/>
      <c r="C6065"/>
      <c r="D6065"/>
      <c r="E6065"/>
      <c r="F6065" s="61"/>
      <c r="G6065" s="196" t="e">
        <f>VLOOKUP(D6065,sku归属!A:B,2,0)</f>
        <v>#N/A</v>
      </c>
      <c r="K6065" s="193"/>
      <c r="L6065" s="194"/>
      <c r="M6065" s="195"/>
    </row>
    <row r="6066" spans="1:13" s="61" customFormat="1" customHeight="1">
      <c r="A6066"/>
      <c r="B6066"/>
      <c r="C6066"/>
      <c r="D6066"/>
      <c r="E6066"/>
      <c r="F6066" s="61"/>
      <c r="G6066" s="196" t="e">
        <f>VLOOKUP(D6066,sku归属!A:B,2,0)</f>
        <v>#N/A</v>
      </c>
      <c r="K6066" s="193"/>
      <c r="L6066" s="194"/>
      <c r="M6066" s="195"/>
    </row>
    <row r="6067" spans="1:13" s="61" customFormat="1" customHeight="1">
      <c r="A6067"/>
      <c r="B6067"/>
      <c r="C6067"/>
      <c r="D6067"/>
      <c r="E6067"/>
      <c r="F6067" s="61"/>
      <c r="G6067" s="196" t="e">
        <f>VLOOKUP(D6067,sku归属!A:B,2,0)</f>
        <v>#N/A</v>
      </c>
      <c r="K6067" s="193"/>
      <c r="L6067" s="194"/>
      <c r="M6067" s="195"/>
    </row>
    <row r="6068" spans="1:13" s="61" customFormat="1" customHeight="1">
      <c r="A6068"/>
      <c r="B6068"/>
      <c r="C6068"/>
      <c r="D6068"/>
      <c r="E6068"/>
      <c r="F6068" s="61"/>
      <c r="G6068" s="196" t="e">
        <f>VLOOKUP(D6068,sku归属!A:B,2,0)</f>
        <v>#N/A</v>
      </c>
      <c r="K6068" s="193"/>
      <c r="L6068" s="194"/>
      <c r="M6068" s="195"/>
    </row>
    <row r="6069" spans="1:13" s="61" customFormat="1" customHeight="1">
      <c r="A6069"/>
      <c r="B6069"/>
      <c r="C6069"/>
      <c r="D6069"/>
      <c r="E6069"/>
      <c r="F6069" s="61"/>
      <c r="G6069" s="196" t="e">
        <f>VLOOKUP(D6069,sku归属!A:B,2,0)</f>
        <v>#N/A</v>
      </c>
      <c r="K6069" s="193"/>
      <c r="L6069" s="194"/>
      <c r="M6069" s="195"/>
    </row>
    <row r="6070" spans="1:13" s="61" customFormat="1" customHeight="1">
      <c r="A6070"/>
      <c r="B6070"/>
      <c r="C6070"/>
      <c r="D6070"/>
      <c r="E6070"/>
      <c r="F6070" s="61"/>
      <c r="G6070" s="196" t="e">
        <f>VLOOKUP(D6070,sku归属!A:B,2,0)</f>
        <v>#N/A</v>
      </c>
      <c r="K6070" s="193"/>
      <c r="L6070" s="194"/>
      <c r="M6070" s="195"/>
    </row>
    <row r="6071" spans="1:13" s="61" customFormat="1" customHeight="1">
      <c r="A6071"/>
      <c r="B6071"/>
      <c r="C6071"/>
      <c r="D6071"/>
      <c r="E6071"/>
      <c r="F6071" s="61"/>
      <c r="G6071" s="196" t="e">
        <f>VLOOKUP(D6071,sku归属!A:B,2,0)</f>
        <v>#N/A</v>
      </c>
      <c r="K6071" s="193"/>
      <c r="L6071" s="194"/>
      <c r="M6071" s="195"/>
    </row>
    <row r="6072" spans="1:13" s="61" customFormat="1" customHeight="1">
      <c r="A6072"/>
      <c r="B6072"/>
      <c r="C6072"/>
      <c r="D6072"/>
      <c r="E6072"/>
      <c r="F6072" s="61"/>
      <c r="G6072" s="196" t="e">
        <f>VLOOKUP(D6072,sku归属!A:B,2,0)</f>
        <v>#N/A</v>
      </c>
      <c r="K6072" s="193"/>
      <c r="L6072" s="194"/>
      <c r="M6072" s="195"/>
    </row>
    <row r="6073" spans="1:13" s="61" customFormat="1" customHeight="1">
      <c r="A6073"/>
      <c r="B6073"/>
      <c r="C6073"/>
      <c r="D6073"/>
      <c r="E6073"/>
      <c r="F6073" s="61"/>
      <c r="G6073" s="196" t="e">
        <f>VLOOKUP(D6073,sku归属!A:B,2,0)</f>
        <v>#N/A</v>
      </c>
      <c r="K6073" s="193"/>
      <c r="L6073" s="194"/>
      <c r="M6073" s="195"/>
    </row>
    <row r="6074" spans="1:13" s="61" customFormat="1" customHeight="1">
      <c r="A6074"/>
      <c r="B6074"/>
      <c r="C6074"/>
      <c r="D6074"/>
      <c r="E6074"/>
      <c r="F6074" s="61"/>
      <c r="G6074" s="196" t="e">
        <f>VLOOKUP(D6074,sku归属!A:B,2,0)</f>
        <v>#N/A</v>
      </c>
      <c r="K6074" s="193"/>
      <c r="L6074" s="194"/>
      <c r="M6074" s="195"/>
    </row>
    <row r="6075" spans="1:13" s="61" customFormat="1" customHeight="1">
      <c r="A6075"/>
      <c r="B6075"/>
      <c r="C6075"/>
      <c r="D6075"/>
      <c r="E6075"/>
      <c r="F6075" s="61"/>
      <c r="G6075" s="196" t="e">
        <f>VLOOKUP(D6075,sku归属!A:B,2,0)</f>
        <v>#N/A</v>
      </c>
      <c r="K6075" s="193"/>
      <c r="L6075" s="194"/>
      <c r="M6075" s="195"/>
    </row>
    <row r="6076" spans="1:13" s="61" customFormat="1" customHeight="1">
      <c r="A6076"/>
      <c r="B6076"/>
      <c r="C6076"/>
      <c r="D6076"/>
      <c r="E6076"/>
      <c r="F6076" s="61"/>
      <c r="G6076" s="196" t="e">
        <f>VLOOKUP(D6076,sku归属!A:B,2,0)</f>
        <v>#N/A</v>
      </c>
      <c r="K6076" s="193"/>
      <c r="L6076" s="194"/>
      <c r="M6076" s="195"/>
    </row>
    <row r="6077" spans="1:13" s="61" customFormat="1" customHeight="1">
      <c r="A6077"/>
      <c r="B6077"/>
      <c r="C6077"/>
      <c r="D6077"/>
      <c r="E6077"/>
      <c r="F6077" s="61"/>
      <c r="G6077" s="196" t="e">
        <f>VLOOKUP(D6077,sku归属!A:B,2,0)</f>
        <v>#N/A</v>
      </c>
      <c r="K6077" s="193"/>
      <c r="L6077" s="194"/>
      <c r="M6077" s="195"/>
    </row>
    <row r="6078" spans="1:13" s="61" customFormat="1" customHeight="1">
      <c r="A6078"/>
      <c r="B6078"/>
      <c r="C6078"/>
      <c r="D6078"/>
      <c r="E6078"/>
      <c r="F6078" s="61"/>
      <c r="G6078" s="196" t="e">
        <f>VLOOKUP(D6078,sku归属!A:B,2,0)</f>
        <v>#N/A</v>
      </c>
      <c r="K6078" s="193"/>
      <c r="L6078" s="194"/>
      <c r="M6078" s="195"/>
    </row>
    <row r="6079" spans="1:13" s="61" customFormat="1" customHeight="1">
      <c r="A6079"/>
      <c r="B6079"/>
      <c r="C6079"/>
      <c r="D6079"/>
      <c r="E6079"/>
      <c r="F6079" s="61"/>
      <c r="G6079" s="196" t="e">
        <f>VLOOKUP(D6079,sku归属!A:B,2,0)</f>
        <v>#N/A</v>
      </c>
      <c r="K6079" s="193"/>
      <c r="L6079" s="194"/>
      <c r="M6079" s="195"/>
    </row>
    <row r="6080" spans="1:13" s="61" customFormat="1" customHeight="1">
      <c r="A6080"/>
      <c r="B6080"/>
      <c r="C6080"/>
      <c r="D6080"/>
      <c r="E6080"/>
      <c r="F6080" s="61"/>
      <c r="G6080" s="196" t="e">
        <f>VLOOKUP(D6080,sku归属!A:B,2,0)</f>
        <v>#N/A</v>
      </c>
      <c r="K6080" s="193"/>
      <c r="L6080" s="194"/>
      <c r="M6080" s="195"/>
    </row>
    <row r="6081" spans="1:13" s="61" customFormat="1" customHeight="1">
      <c r="A6081"/>
      <c r="B6081"/>
      <c r="C6081"/>
      <c r="D6081"/>
      <c r="E6081"/>
      <c r="F6081" s="61"/>
      <c r="G6081" s="196" t="e">
        <f>VLOOKUP(D6081,sku归属!A:B,2,0)</f>
        <v>#N/A</v>
      </c>
      <c r="K6081" s="193"/>
      <c r="L6081" s="194"/>
      <c r="M6081" s="195"/>
    </row>
    <row r="6082" spans="1:13" s="61" customFormat="1" customHeight="1">
      <c r="A6082"/>
      <c r="B6082"/>
      <c r="C6082"/>
      <c r="D6082"/>
      <c r="E6082"/>
      <c r="F6082" s="61"/>
      <c r="G6082" s="196" t="e">
        <f>VLOOKUP(D6082,sku归属!A:B,2,0)</f>
        <v>#N/A</v>
      </c>
      <c r="K6082" s="193"/>
      <c r="L6082" s="194"/>
      <c r="M6082" s="195"/>
    </row>
    <row r="6083" spans="1:13" s="61" customFormat="1" customHeight="1">
      <c r="A6083"/>
      <c r="B6083"/>
      <c r="C6083"/>
      <c r="D6083"/>
      <c r="E6083"/>
      <c r="F6083" s="61"/>
      <c r="G6083" s="196" t="e">
        <f>VLOOKUP(D6083,sku归属!A:B,2,0)</f>
        <v>#N/A</v>
      </c>
      <c r="K6083" s="193"/>
      <c r="L6083" s="194"/>
      <c r="M6083" s="195"/>
    </row>
    <row r="6084" spans="1:13" s="61" customFormat="1" customHeight="1">
      <c r="A6084"/>
      <c r="B6084"/>
      <c r="C6084"/>
      <c r="D6084"/>
      <c r="E6084"/>
      <c r="F6084" s="61"/>
      <c r="G6084" s="196" t="e">
        <f>VLOOKUP(D6084,sku归属!A:B,2,0)</f>
        <v>#N/A</v>
      </c>
      <c r="K6084" s="193"/>
      <c r="L6084" s="194"/>
      <c r="M6084" s="195"/>
    </row>
    <row r="6085" spans="1:13" s="61" customFormat="1" customHeight="1">
      <c r="A6085"/>
      <c r="B6085"/>
      <c r="C6085"/>
      <c r="D6085"/>
      <c r="E6085"/>
      <c r="F6085" s="61"/>
      <c r="G6085" s="196" t="e">
        <f>VLOOKUP(D6085,sku归属!A:B,2,0)</f>
        <v>#N/A</v>
      </c>
      <c r="K6085" s="193"/>
      <c r="L6085" s="194"/>
      <c r="M6085" s="195"/>
    </row>
    <row r="6086" spans="1:13" s="61" customFormat="1" customHeight="1">
      <c r="A6086"/>
      <c r="B6086"/>
      <c r="C6086"/>
      <c r="D6086"/>
      <c r="E6086"/>
      <c r="F6086" s="61"/>
      <c r="G6086" s="196" t="e">
        <f>VLOOKUP(D6086,sku归属!A:B,2,0)</f>
        <v>#N/A</v>
      </c>
      <c r="K6086" s="193"/>
      <c r="L6086" s="194"/>
      <c r="M6086" s="195"/>
    </row>
    <row r="6087" spans="1:13" s="61" customFormat="1" customHeight="1">
      <c r="A6087"/>
      <c r="B6087"/>
      <c r="C6087"/>
      <c r="D6087"/>
      <c r="E6087"/>
      <c r="F6087" s="61"/>
      <c r="G6087" s="196" t="e">
        <f>VLOOKUP(D6087,sku归属!A:B,2,0)</f>
        <v>#N/A</v>
      </c>
      <c r="K6087" s="193"/>
      <c r="L6087" s="194"/>
      <c r="M6087" s="195"/>
    </row>
    <row r="6088" spans="1:13" s="61" customFormat="1" customHeight="1">
      <c r="A6088"/>
      <c r="B6088"/>
      <c r="C6088"/>
      <c r="D6088"/>
      <c r="E6088"/>
      <c r="F6088" s="61"/>
      <c r="G6088" s="196" t="e">
        <f>VLOOKUP(D6088,sku归属!A:B,2,0)</f>
        <v>#N/A</v>
      </c>
      <c r="K6088" s="193"/>
      <c r="L6088" s="194"/>
      <c r="M6088" s="195"/>
    </row>
    <row r="6089" spans="1:13" s="61" customFormat="1" customHeight="1">
      <c r="A6089"/>
      <c r="B6089"/>
      <c r="C6089"/>
      <c r="D6089"/>
      <c r="E6089"/>
      <c r="F6089" s="61"/>
      <c r="G6089" s="196" t="e">
        <f>VLOOKUP(D6089,sku归属!A:B,2,0)</f>
        <v>#N/A</v>
      </c>
      <c r="K6089" s="193"/>
      <c r="L6089" s="194"/>
      <c r="M6089" s="195"/>
    </row>
    <row r="6090" spans="1:13" s="61" customFormat="1" customHeight="1">
      <c r="A6090"/>
      <c r="B6090"/>
      <c r="C6090"/>
      <c r="D6090"/>
      <c r="E6090"/>
      <c r="F6090" s="61"/>
      <c r="G6090" s="196" t="e">
        <f>VLOOKUP(D6090,sku归属!A:B,2,0)</f>
        <v>#N/A</v>
      </c>
      <c r="K6090" s="193"/>
      <c r="L6090" s="194"/>
      <c r="M6090" s="195"/>
    </row>
    <row r="6091" spans="1:13" s="61" customFormat="1" customHeight="1">
      <c r="A6091"/>
      <c r="B6091"/>
      <c r="C6091"/>
      <c r="D6091"/>
      <c r="E6091"/>
      <c r="F6091" s="61"/>
      <c r="G6091" s="196" t="e">
        <f>VLOOKUP(D6091,sku归属!A:B,2,0)</f>
        <v>#N/A</v>
      </c>
      <c r="K6091" s="193"/>
      <c r="L6091" s="194"/>
      <c r="M6091" s="195"/>
    </row>
    <row r="6092" spans="1:13" s="61" customFormat="1" customHeight="1">
      <c r="A6092"/>
      <c r="B6092"/>
      <c r="C6092"/>
      <c r="D6092"/>
      <c r="E6092"/>
      <c r="F6092" s="61"/>
      <c r="G6092" s="196" t="e">
        <f>VLOOKUP(D6092,sku归属!A:B,2,0)</f>
        <v>#N/A</v>
      </c>
      <c r="K6092" s="193"/>
      <c r="L6092" s="194"/>
      <c r="M6092" s="195"/>
    </row>
    <row r="6093" spans="1:13" s="61" customFormat="1" customHeight="1">
      <c r="A6093"/>
      <c r="B6093"/>
      <c r="C6093"/>
      <c r="D6093"/>
      <c r="E6093"/>
      <c r="F6093" s="61"/>
      <c r="G6093" s="196" t="e">
        <f>VLOOKUP(D6093,sku归属!A:B,2,0)</f>
        <v>#N/A</v>
      </c>
      <c r="K6093" s="193"/>
      <c r="L6093" s="194"/>
      <c r="M6093" s="195"/>
    </row>
    <row r="6094" spans="1:13" s="61" customFormat="1" customHeight="1">
      <c r="A6094"/>
      <c r="B6094"/>
      <c r="C6094"/>
      <c r="D6094"/>
      <c r="E6094"/>
      <c r="F6094" s="61"/>
      <c r="G6094" s="196" t="e">
        <f>VLOOKUP(D6094,sku归属!A:B,2,0)</f>
        <v>#N/A</v>
      </c>
      <c r="K6094" s="193"/>
      <c r="L6094" s="194"/>
      <c r="M6094" s="195"/>
    </row>
    <row r="6095" spans="1:13" s="61" customFormat="1" customHeight="1">
      <c r="A6095"/>
      <c r="B6095"/>
      <c r="C6095"/>
      <c r="D6095"/>
      <c r="E6095"/>
      <c r="F6095" s="61"/>
      <c r="G6095" s="196" t="e">
        <f>VLOOKUP(D6095,sku归属!A:B,2,0)</f>
        <v>#N/A</v>
      </c>
      <c r="K6095" s="193"/>
      <c r="L6095" s="194"/>
      <c r="M6095" s="195"/>
    </row>
    <row r="6096" spans="1:13" s="61" customFormat="1" customHeight="1">
      <c r="A6096"/>
      <c r="B6096"/>
      <c r="C6096"/>
      <c r="D6096"/>
      <c r="E6096"/>
      <c r="F6096" s="61"/>
      <c r="G6096" s="196" t="e">
        <f>VLOOKUP(D6096,sku归属!A:B,2,0)</f>
        <v>#N/A</v>
      </c>
      <c r="K6096" s="193"/>
      <c r="L6096" s="194"/>
      <c r="M6096" s="195"/>
    </row>
    <row r="6097" spans="1:13" s="61" customFormat="1" customHeight="1">
      <c r="A6097"/>
      <c r="B6097"/>
      <c r="C6097"/>
      <c r="D6097"/>
      <c r="E6097"/>
      <c r="F6097" s="61"/>
      <c r="G6097" s="196" t="e">
        <f>VLOOKUP(D6097,sku归属!A:B,2,0)</f>
        <v>#N/A</v>
      </c>
      <c r="K6097" s="193"/>
      <c r="L6097" s="194"/>
      <c r="M6097" s="195"/>
    </row>
    <row r="6098" spans="1:13" s="61" customFormat="1" customHeight="1">
      <c r="A6098"/>
      <c r="B6098"/>
      <c r="C6098"/>
      <c r="D6098"/>
      <c r="E6098"/>
      <c r="F6098" s="61"/>
      <c r="G6098" s="196" t="e">
        <f>VLOOKUP(D6098,sku归属!A:B,2,0)</f>
        <v>#N/A</v>
      </c>
      <c r="K6098" s="193"/>
      <c r="L6098" s="194"/>
      <c r="M6098" s="195"/>
    </row>
    <row r="6099" spans="1:13" s="61" customFormat="1" customHeight="1">
      <c r="A6099"/>
      <c r="B6099"/>
      <c r="C6099"/>
      <c r="D6099"/>
      <c r="E6099"/>
      <c r="F6099" s="61"/>
      <c r="G6099" s="196" t="e">
        <f>VLOOKUP(D6099,sku归属!A:B,2,0)</f>
        <v>#N/A</v>
      </c>
      <c r="K6099" s="193"/>
      <c r="L6099" s="194"/>
      <c r="M6099" s="195"/>
    </row>
    <row r="6100" spans="1:13" s="61" customFormat="1" customHeight="1">
      <c r="A6100"/>
      <c r="B6100"/>
      <c r="C6100"/>
      <c r="D6100"/>
      <c r="E6100"/>
      <c r="F6100" s="61"/>
      <c r="G6100" s="196" t="e">
        <f>VLOOKUP(D6100,sku归属!A:B,2,0)</f>
        <v>#N/A</v>
      </c>
      <c r="K6100" s="193"/>
      <c r="L6100" s="194"/>
      <c r="M6100" s="195"/>
    </row>
    <row r="6101" spans="1:13" s="61" customFormat="1" customHeight="1">
      <c r="A6101"/>
      <c r="B6101"/>
      <c r="C6101"/>
      <c r="D6101"/>
      <c r="E6101"/>
      <c r="F6101" s="61"/>
      <c r="G6101" s="196" t="e">
        <f>VLOOKUP(D6101,sku归属!A:B,2,0)</f>
        <v>#N/A</v>
      </c>
      <c r="K6101" s="193"/>
      <c r="L6101" s="194"/>
      <c r="M6101" s="195"/>
    </row>
    <row r="6102" spans="1:13" s="61" customFormat="1" customHeight="1">
      <c r="A6102"/>
      <c r="B6102"/>
      <c r="C6102"/>
      <c r="D6102"/>
      <c r="E6102"/>
      <c r="F6102" s="61"/>
      <c r="G6102" s="196" t="e">
        <f>VLOOKUP(D6102,sku归属!A:B,2,0)</f>
        <v>#N/A</v>
      </c>
      <c r="K6102" s="193"/>
      <c r="L6102" s="194"/>
      <c r="M6102" s="195"/>
    </row>
    <row r="6103" spans="1:13" s="61" customFormat="1" customHeight="1">
      <c r="A6103"/>
      <c r="B6103"/>
      <c r="C6103"/>
      <c r="D6103"/>
      <c r="E6103"/>
      <c r="F6103" s="61"/>
      <c r="G6103" s="196" t="e">
        <f>VLOOKUP(D6103,sku归属!A:B,2,0)</f>
        <v>#N/A</v>
      </c>
      <c r="K6103" s="193"/>
      <c r="L6103" s="194"/>
      <c r="M6103" s="195"/>
    </row>
    <row r="6104" spans="1:13" s="61" customFormat="1" customHeight="1">
      <c r="A6104"/>
      <c r="B6104"/>
      <c r="C6104"/>
      <c r="D6104"/>
      <c r="E6104"/>
      <c r="F6104" s="61"/>
      <c r="G6104" s="196" t="e">
        <f>VLOOKUP(D6104,sku归属!A:B,2,0)</f>
        <v>#N/A</v>
      </c>
      <c r="K6104" s="193"/>
      <c r="L6104" s="194"/>
      <c r="M6104" s="195"/>
    </row>
    <row r="6105" spans="1:13" s="61" customFormat="1" customHeight="1">
      <c r="A6105"/>
      <c r="B6105"/>
      <c r="C6105"/>
      <c r="D6105"/>
      <c r="E6105"/>
      <c r="F6105" s="61"/>
      <c r="G6105" s="196" t="e">
        <f>VLOOKUP(D6105,sku归属!A:B,2,0)</f>
        <v>#N/A</v>
      </c>
      <c r="K6105" s="193"/>
      <c r="L6105" s="194"/>
      <c r="M6105" s="195"/>
    </row>
    <row r="6106" spans="1:13" s="61" customFormat="1" customHeight="1">
      <c r="A6106"/>
      <c r="B6106"/>
      <c r="C6106"/>
      <c r="D6106"/>
      <c r="E6106"/>
      <c r="F6106" s="61"/>
      <c r="G6106" s="196" t="e">
        <f>VLOOKUP(D6106,sku归属!A:B,2,0)</f>
        <v>#N/A</v>
      </c>
      <c r="K6106" s="193"/>
      <c r="L6106" s="194"/>
      <c r="M6106" s="195"/>
    </row>
    <row r="6107" spans="1:13" s="61" customFormat="1" customHeight="1">
      <c r="A6107"/>
      <c r="B6107"/>
      <c r="C6107"/>
      <c r="D6107"/>
      <c r="E6107"/>
      <c r="F6107" s="61"/>
      <c r="G6107" s="196" t="e">
        <f>VLOOKUP(D6107,sku归属!A:B,2,0)</f>
        <v>#N/A</v>
      </c>
      <c r="K6107" s="193"/>
      <c r="L6107" s="194"/>
      <c r="M6107" s="195"/>
    </row>
    <row r="6108" spans="1:13" s="61" customFormat="1" customHeight="1">
      <c r="A6108"/>
      <c r="B6108"/>
      <c r="C6108"/>
      <c r="D6108"/>
      <c r="E6108"/>
      <c r="F6108" s="61"/>
      <c r="G6108" s="196" t="e">
        <f>VLOOKUP(D6108,sku归属!A:B,2,0)</f>
        <v>#N/A</v>
      </c>
      <c r="K6108" s="193"/>
      <c r="L6108" s="194"/>
      <c r="M6108" s="195"/>
    </row>
    <row r="6109" spans="1:13" s="61" customFormat="1" customHeight="1">
      <c r="A6109"/>
      <c r="B6109"/>
      <c r="C6109"/>
      <c r="D6109"/>
      <c r="E6109"/>
      <c r="F6109" s="61"/>
      <c r="G6109" s="196" t="e">
        <f>VLOOKUP(D6109,sku归属!A:B,2,0)</f>
        <v>#N/A</v>
      </c>
      <c r="K6109" s="193"/>
      <c r="L6109" s="194"/>
      <c r="M6109" s="195"/>
    </row>
    <row r="6110" spans="1:13" s="61" customFormat="1" customHeight="1">
      <c r="A6110"/>
      <c r="B6110"/>
      <c r="C6110"/>
      <c r="D6110"/>
      <c r="E6110"/>
      <c r="F6110" s="61"/>
      <c r="G6110" s="196" t="e">
        <f>VLOOKUP(D6110,sku归属!A:B,2,0)</f>
        <v>#N/A</v>
      </c>
      <c r="K6110" s="193"/>
      <c r="L6110" s="194"/>
      <c r="M6110" s="195"/>
    </row>
    <row r="6111" spans="1:13" s="61" customFormat="1" customHeight="1">
      <c r="A6111"/>
      <c r="B6111"/>
      <c r="C6111"/>
      <c r="D6111"/>
      <c r="E6111"/>
      <c r="F6111" s="61"/>
      <c r="G6111" s="196" t="e">
        <f>VLOOKUP(D6111,sku归属!A:B,2,0)</f>
        <v>#N/A</v>
      </c>
      <c r="K6111" s="193"/>
      <c r="L6111" s="194"/>
      <c r="M6111" s="195"/>
    </row>
    <row r="6112" spans="1:13" s="61" customFormat="1" customHeight="1">
      <c r="A6112"/>
      <c r="B6112"/>
      <c r="C6112"/>
      <c r="D6112"/>
      <c r="E6112"/>
      <c r="F6112" s="61"/>
      <c r="G6112" s="196" t="e">
        <f>VLOOKUP(D6112,sku归属!A:B,2,0)</f>
        <v>#N/A</v>
      </c>
      <c r="K6112" s="193"/>
      <c r="L6112" s="194"/>
      <c r="M6112" s="195"/>
    </row>
    <row r="6113" spans="1:13" s="61" customFormat="1" customHeight="1">
      <c r="A6113"/>
      <c r="B6113"/>
      <c r="C6113"/>
      <c r="D6113"/>
      <c r="E6113"/>
      <c r="F6113" s="61"/>
      <c r="G6113" s="196" t="e">
        <f>VLOOKUP(D6113,sku归属!A:B,2,0)</f>
        <v>#N/A</v>
      </c>
      <c r="K6113" s="193"/>
      <c r="L6113" s="194"/>
      <c r="M6113" s="195"/>
    </row>
    <row r="6114" spans="1:13" s="61" customFormat="1" customHeight="1">
      <c r="A6114"/>
      <c r="B6114"/>
      <c r="C6114"/>
      <c r="D6114"/>
      <c r="E6114"/>
      <c r="F6114" s="61"/>
      <c r="G6114" s="196" t="e">
        <f>VLOOKUP(D6114,sku归属!A:B,2,0)</f>
        <v>#N/A</v>
      </c>
      <c r="K6114" s="193"/>
      <c r="L6114" s="194"/>
      <c r="M6114" s="195"/>
    </row>
    <row r="6115" spans="1:13" s="61" customFormat="1" customHeight="1">
      <c r="A6115"/>
      <c r="B6115"/>
      <c r="C6115"/>
      <c r="D6115"/>
      <c r="E6115"/>
      <c r="F6115" s="61"/>
      <c r="G6115" s="196" t="e">
        <f>VLOOKUP(D6115,sku归属!A:B,2,0)</f>
        <v>#N/A</v>
      </c>
      <c r="K6115" s="193"/>
      <c r="L6115" s="194"/>
      <c r="M6115" s="195"/>
    </row>
    <row r="6116" spans="1:13" s="61" customFormat="1" customHeight="1">
      <c r="A6116"/>
      <c r="B6116"/>
      <c r="C6116"/>
      <c r="D6116"/>
      <c r="E6116"/>
      <c r="F6116" s="61"/>
      <c r="G6116" s="196" t="e">
        <f>VLOOKUP(D6116,sku归属!A:B,2,0)</f>
        <v>#N/A</v>
      </c>
      <c r="K6116" s="193"/>
      <c r="L6116" s="194"/>
      <c r="M6116" s="195"/>
    </row>
    <row r="6117" spans="1:13" s="61" customFormat="1" customHeight="1">
      <c r="A6117"/>
      <c r="B6117"/>
      <c r="C6117"/>
      <c r="D6117"/>
      <c r="E6117"/>
      <c r="F6117" s="61"/>
      <c r="G6117" s="196" t="e">
        <f>VLOOKUP(D6117,sku归属!A:B,2,0)</f>
        <v>#N/A</v>
      </c>
      <c r="K6117" s="193"/>
      <c r="L6117" s="194"/>
      <c r="M6117" s="195"/>
    </row>
    <row r="6118" spans="1:13" s="61" customFormat="1" customHeight="1">
      <c r="A6118"/>
      <c r="B6118"/>
      <c r="C6118"/>
      <c r="D6118"/>
      <c r="E6118"/>
      <c r="F6118" s="61"/>
      <c r="G6118" s="196" t="e">
        <f>VLOOKUP(D6118,sku归属!A:B,2,0)</f>
        <v>#N/A</v>
      </c>
      <c r="K6118" s="193"/>
      <c r="L6118" s="194"/>
      <c r="M6118" s="195"/>
    </row>
    <row r="6119" spans="1:13" s="61" customFormat="1" customHeight="1">
      <c r="A6119"/>
      <c r="B6119"/>
      <c r="C6119"/>
      <c r="D6119"/>
      <c r="E6119"/>
      <c r="F6119" s="61"/>
      <c r="G6119" s="196" t="e">
        <f>VLOOKUP(D6119,sku归属!A:B,2,0)</f>
        <v>#N/A</v>
      </c>
      <c r="K6119" s="193"/>
      <c r="L6119" s="194"/>
      <c r="M6119" s="195"/>
    </row>
    <row r="6120" spans="1:13" s="61" customFormat="1" customHeight="1">
      <c r="A6120"/>
      <c r="B6120"/>
      <c r="C6120"/>
      <c r="D6120"/>
      <c r="E6120"/>
      <c r="F6120" s="61"/>
      <c r="G6120" s="196" t="e">
        <f>VLOOKUP(D6120,sku归属!A:B,2,0)</f>
        <v>#N/A</v>
      </c>
      <c r="K6120" s="193"/>
      <c r="L6120" s="194"/>
      <c r="M6120" s="195"/>
    </row>
    <row r="6121" spans="1:13" s="61" customFormat="1" customHeight="1">
      <c r="A6121"/>
      <c r="B6121"/>
      <c r="C6121"/>
      <c r="D6121"/>
      <c r="E6121"/>
      <c r="F6121" s="61"/>
      <c r="G6121" s="196" t="e">
        <f>VLOOKUP(D6121,sku归属!A:B,2,0)</f>
        <v>#N/A</v>
      </c>
      <c r="K6121" s="193"/>
      <c r="L6121" s="194"/>
      <c r="M6121" s="195"/>
    </row>
    <row r="6122" spans="1:13" s="61" customFormat="1" customHeight="1">
      <c r="A6122"/>
      <c r="B6122"/>
      <c r="C6122"/>
      <c r="D6122"/>
      <c r="E6122"/>
      <c r="F6122" s="61"/>
      <c r="G6122" s="196" t="e">
        <f>VLOOKUP(D6122,sku归属!A:B,2,0)</f>
        <v>#N/A</v>
      </c>
      <c r="K6122" s="193"/>
      <c r="L6122" s="194"/>
      <c r="M6122" s="195"/>
    </row>
    <row r="6123" spans="1:13" s="61" customFormat="1" customHeight="1">
      <c r="A6123"/>
      <c r="B6123"/>
      <c r="C6123"/>
      <c r="D6123"/>
      <c r="E6123"/>
      <c r="F6123" s="61"/>
      <c r="G6123" s="196" t="e">
        <f>VLOOKUP(D6123,sku归属!A:B,2,0)</f>
        <v>#N/A</v>
      </c>
      <c r="K6123" s="193"/>
      <c r="L6123" s="194"/>
      <c r="M6123" s="195"/>
    </row>
    <row r="6124" spans="1:13" s="61" customFormat="1" customHeight="1">
      <c r="A6124"/>
      <c r="B6124"/>
      <c r="C6124"/>
      <c r="D6124"/>
      <c r="E6124"/>
      <c r="F6124" s="61"/>
      <c r="G6124" s="196" t="e">
        <f>VLOOKUP(D6124,sku归属!A:B,2,0)</f>
        <v>#N/A</v>
      </c>
      <c r="K6124" s="193"/>
      <c r="L6124" s="194"/>
      <c r="M6124" s="195"/>
    </row>
    <row r="6125" spans="1:13" s="61" customFormat="1" customHeight="1">
      <c r="A6125"/>
      <c r="B6125"/>
      <c r="C6125"/>
      <c r="D6125"/>
      <c r="E6125"/>
      <c r="F6125" s="61"/>
      <c r="G6125" s="196" t="e">
        <f>VLOOKUP(D6125,sku归属!A:B,2,0)</f>
        <v>#N/A</v>
      </c>
      <c r="K6125" s="193"/>
      <c r="L6125" s="194"/>
      <c r="M6125" s="195"/>
    </row>
    <row r="6126" spans="1:13" s="61" customFormat="1" customHeight="1">
      <c r="A6126"/>
      <c r="B6126"/>
      <c r="C6126"/>
      <c r="D6126"/>
      <c r="E6126"/>
      <c r="F6126" s="61"/>
      <c r="G6126" s="196" t="e">
        <f>VLOOKUP(D6126,sku归属!A:B,2,0)</f>
        <v>#N/A</v>
      </c>
      <c r="K6126" s="193"/>
      <c r="L6126" s="194"/>
      <c r="M6126" s="195"/>
    </row>
    <row r="6127" spans="1:13" s="61" customFormat="1" customHeight="1">
      <c r="A6127"/>
      <c r="B6127"/>
      <c r="C6127"/>
      <c r="D6127"/>
      <c r="E6127"/>
      <c r="F6127" s="61"/>
      <c r="G6127" s="196" t="e">
        <f>VLOOKUP(D6127,sku归属!A:B,2,0)</f>
        <v>#N/A</v>
      </c>
      <c r="K6127" s="193"/>
      <c r="L6127" s="194"/>
      <c r="M6127" s="195"/>
    </row>
    <row r="6128" spans="1:13" s="61" customFormat="1" customHeight="1">
      <c r="A6128"/>
      <c r="B6128"/>
      <c r="C6128"/>
      <c r="D6128"/>
      <c r="E6128"/>
      <c r="F6128" s="61"/>
      <c r="G6128" s="196" t="e">
        <f>VLOOKUP(D6128,sku归属!A:B,2,0)</f>
        <v>#N/A</v>
      </c>
      <c r="K6128" s="193"/>
      <c r="L6128" s="194"/>
      <c r="M6128" s="195"/>
    </row>
    <row r="6129" spans="1:13" s="61" customFormat="1" customHeight="1">
      <c r="A6129"/>
      <c r="B6129"/>
      <c r="C6129"/>
      <c r="D6129"/>
      <c r="E6129"/>
      <c r="F6129" s="61"/>
      <c r="G6129" s="196" t="e">
        <f>VLOOKUP(D6129,sku归属!A:B,2,0)</f>
        <v>#N/A</v>
      </c>
      <c r="K6129" s="193"/>
      <c r="L6129" s="194"/>
      <c r="M6129" s="195"/>
    </row>
    <row r="6130" spans="1:13" s="61" customFormat="1" customHeight="1">
      <c r="A6130"/>
      <c r="B6130"/>
      <c r="C6130"/>
      <c r="D6130"/>
      <c r="E6130"/>
      <c r="F6130" s="61"/>
      <c r="G6130" s="196" t="e">
        <f>VLOOKUP(D6130,sku归属!A:B,2,0)</f>
        <v>#N/A</v>
      </c>
      <c r="K6130" s="193"/>
      <c r="L6130" s="194"/>
      <c r="M6130" s="195"/>
    </row>
    <row r="6131" spans="1:13" s="61" customFormat="1" customHeight="1">
      <c r="A6131"/>
      <c r="B6131"/>
      <c r="C6131"/>
      <c r="D6131"/>
      <c r="E6131"/>
      <c r="F6131" s="61"/>
      <c r="G6131" s="196" t="e">
        <f>VLOOKUP(D6131,sku归属!A:B,2,0)</f>
        <v>#N/A</v>
      </c>
      <c r="K6131" s="193"/>
      <c r="L6131" s="194"/>
      <c r="M6131" s="195"/>
    </row>
    <row r="6132" spans="1:13" s="61" customFormat="1" customHeight="1">
      <c r="A6132"/>
      <c r="B6132"/>
      <c r="C6132"/>
      <c r="D6132"/>
      <c r="E6132"/>
      <c r="F6132" s="61"/>
      <c r="G6132" s="196" t="e">
        <f>VLOOKUP(D6132,sku归属!A:B,2,0)</f>
        <v>#N/A</v>
      </c>
      <c r="K6132" s="193"/>
      <c r="L6132" s="194"/>
      <c r="M6132" s="195"/>
    </row>
    <row r="6133" spans="1:13" s="61" customFormat="1" customHeight="1">
      <c r="A6133"/>
      <c r="B6133"/>
      <c r="C6133"/>
      <c r="D6133"/>
      <c r="E6133"/>
      <c r="F6133" s="61"/>
      <c r="G6133" s="196" t="e">
        <f>VLOOKUP(D6133,sku归属!A:B,2,0)</f>
        <v>#N/A</v>
      </c>
      <c r="K6133" s="193"/>
      <c r="L6133" s="194"/>
      <c r="M6133" s="195"/>
    </row>
    <row r="6134" spans="1:13" s="61" customFormat="1" customHeight="1">
      <c r="A6134"/>
      <c r="B6134"/>
      <c r="C6134"/>
      <c r="D6134"/>
      <c r="E6134"/>
      <c r="F6134" s="61"/>
      <c r="G6134" s="196" t="e">
        <f>VLOOKUP(D6134,sku归属!A:B,2,0)</f>
        <v>#N/A</v>
      </c>
      <c r="K6134" s="193"/>
      <c r="L6134" s="194"/>
      <c r="M6134" s="195"/>
    </row>
    <row r="6135" spans="1:13" s="61" customFormat="1" customHeight="1">
      <c r="A6135"/>
      <c r="B6135"/>
      <c r="C6135"/>
      <c r="D6135"/>
      <c r="E6135"/>
      <c r="F6135" s="61"/>
      <c r="G6135" s="196" t="e">
        <f>VLOOKUP(D6135,sku归属!A:B,2,0)</f>
        <v>#N/A</v>
      </c>
      <c r="K6135" s="193"/>
      <c r="L6135" s="194"/>
      <c r="M6135" s="195"/>
    </row>
    <row r="6136" spans="1:13" s="61" customFormat="1" customHeight="1">
      <c r="A6136"/>
      <c r="B6136"/>
      <c r="C6136"/>
      <c r="D6136"/>
      <c r="E6136"/>
      <c r="F6136" s="61"/>
      <c r="G6136" s="196" t="e">
        <f>VLOOKUP(D6136,sku归属!A:B,2,0)</f>
        <v>#N/A</v>
      </c>
      <c r="K6136" s="193"/>
      <c r="L6136" s="194"/>
      <c r="M6136" s="195"/>
    </row>
    <row r="6137" spans="1:13" s="61" customFormat="1" customHeight="1">
      <c r="A6137"/>
      <c r="B6137"/>
      <c r="C6137"/>
      <c r="D6137"/>
      <c r="E6137"/>
      <c r="F6137" s="61"/>
      <c r="G6137" s="196" t="e">
        <f>VLOOKUP(D6137,sku归属!A:B,2,0)</f>
        <v>#N/A</v>
      </c>
      <c r="K6137" s="193"/>
      <c r="L6137" s="194"/>
      <c r="M6137" s="195"/>
    </row>
    <row r="6138" spans="1:13" s="61" customFormat="1" customHeight="1">
      <c r="A6138"/>
      <c r="B6138"/>
      <c r="C6138"/>
      <c r="D6138"/>
      <c r="E6138"/>
      <c r="F6138" s="61"/>
      <c r="G6138" s="196" t="e">
        <f>VLOOKUP(D6138,sku归属!A:B,2,0)</f>
        <v>#N/A</v>
      </c>
      <c r="K6138" s="193"/>
      <c r="L6138" s="194"/>
      <c r="M6138" s="195"/>
    </row>
    <row r="6139" spans="1:13" s="61" customFormat="1" customHeight="1">
      <c r="A6139"/>
      <c r="B6139"/>
      <c r="C6139"/>
      <c r="D6139"/>
      <c r="E6139"/>
      <c r="F6139" s="61"/>
      <c r="G6139" s="196" t="e">
        <f>VLOOKUP(D6139,sku归属!A:B,2,0)</f>
        <v>#N/A</v>
      </c>
      <c r="K6139" s="193"/>
      <c r="L6139" s="194"/>
      <c r="M6139" s="195"/>
    </row>
    <row r="6140" spans="1:13" s="61" customFormat="1" customHeight="1">
      <c r="A6140"/>
      <c r="B6140"/>
      <c r="C6140"/>
      <c r="D6140"/>
      <c r="E6140"/>
      <c r="F6140" s="61"/>
      <c r="G6140" s="196" t="e">
        <f>VLOOKUP(D6140,sku归属!A:B,2,0)</f>
        <v>#N/A</v>
      </c>
      <c r="K6140" s="193"/>
      <c r="L6140" s="194"/>
      <c r="M6140" s="195"/>
    </row>
    <row r="6141" spans="1:13" s="61" customFormat="1" customHeight="1">
      <c r="A6141"/>
      <c r="B6141"/>
      <c r="C6141"/>
      <c r="D6141"/>
      <c r="E6141"/>
      <c r="F6141" s="61"/>
      <c r="G6141" s="196" t="e">
        <f>VLOOKUP(D6141,sku归属!A:B,2,0)</f>
        <v>#N/A</v>
      </c>
      <c r="K6141" s="193"/>
      <c r="L6141" s="194"/>
      <c r="M6141" s="195"/>
    </row>
    <row r="6142" spans="1:13" s="61" customFormat="1" customHeight="1">
      <c r="A6142"/>
      <c r="B6142"/>
      <c r="C6142"/>
      <c r="D6142"/>
      <c r="E6142"/>
      <c r="F6142" s="61"/>
      <c r="G6142" s="196" t="e">
        <f>VLOOKUP(D6142,sku归属!A:B,2,0)</f>
        <v>#N/A</v>
      </c>
      <c r="K6142" s="193"/>
      <c r="L6142" s="194"/>
      <c r="M6142" s="195"/>
    </row>
    <row r="6143" spans="1:13" s="61" customFormat="1" customHeight="1">
      <c r="A6143"/>
      <c r="B6143"/>
      <c r="C6143"/>
      <c r="D6143"/>
      <c r="E6143"/>
      <c r="F6143" s="61"/>
      <c r="G6143" s="196" t="e">
        <f>VLOOKUP(D6143,sku归属!A:B,2,0)</f>
        <v>#N/A</v>
      </c>
      <c r="K6143" s="193"/>
      <c r="L6143" s="194"/>
      <c r="M6143" s="195"/>
    </row>
    <row r="6144" spans="1:13" s="61" customFormat="1" customHeight="1">
      <c r="A6144"/>
      <c r="B6144"/>
      <c r="C6144"/>
      <c r="D6144"/>
      <c r="E6144"/>
      <c r="F6144" s="61"/>
      <c r="G6144" s="196" t="e">
        <f>VLOOKUP(D6144,sku归属!A:B,2,0)</f>
        <v>#N/A</v>
      </c>
      <c r="K6144" s="193"/>
      <c r="L6144" s="194"/>
      <c r="M6144" s="195"/>
    </row>
    <row r="6145" spans="1:13" s="61" customFormat="1" customHeight="1">
      <c r="A6145"/>
      <c r="B6145"/>
      <c r="C6145"/>
      <c r="D6145"/>
      <c r="E6145"/>
      <c r="F6145" s="61"/>
      <c r="G6145" s="196" t="e">
        <f>VLOOKUP(D6145,sku归属!A:B,2,0)</f>
        <v>#N/A</v>
      </c>
      <c r="K6145" s="193"/>
      <c r="L6145" s="194"/>
      <c r="M6145" s="195"/>
    </row>
    <row r="6146" spans="1:13" s="61" customFormat="1" customHeight="1">
      <c r="A6146"/>
      <c r="B6146"/>
      <c r="C6146"/>
      <c r="D6146"/>
      <c r="E6146"/>
      <c r="F6146" s="61"/>
      <c r="G6146" s="196" t="e">
        <f>VLOOKUP(D6146,sku归属!A:B,2,0)</f>
        <v>#N/A</v>
      </c>
      <c r="K6146" s="193"/>
      <c r="L6146" s="194"/>
      <c r="M6146" s="195"/>
    </row>
    <row r="6147" spans="1:13" s="61" customFormat="1" customHeight="1">
      <c r="A6147"/>
      <c r="B6147"/>
      <c r="C6147"/>
      <c r="D6147"/>
      <c r="E6147"/>
      <c r="F6147" s="61"/>
      <c r="G6147" s="196" t="e">
        <f>VLOOKUP(D6147,sku归属!A:B,2,0)</f>
        <v>#N/A</v>
      </c>
      <c r="K6147" s="193"/>
      <c r="L6147" s="194"/>
      <c r="M6147" s="195"/>
    </row>
    <row r="6148" spans="1:13" s="61" customFormat="1" customHeight="1">
      <c r="A6148"/>
      <c r="B6148"/>
      <c r="C6148"/>
      <c r="D6148"/>
      <c r="E6148"/>
      <c r="F6148" s="61"/>
      <c r="G6148" s="196" t="e">
        <f>VLOOKUP(D6148,sku归属!A:B,2,0)</f>
        <v>#N/A</v>
      </c>
      <c r="K6148" s="193"/>
      <c r="L6148" s="194"/>
      <c r="M6148" s="195"/>
    </row>
    <row r="6149" spans="1:13" s="61" customFormat="1" customHeight="1">
      <c r="A6149"/>
      <c r="B6149"/>
      <c r="C6149"/>
      <c r="D6149"/>
      <c r="E6149"/>
      <c r="F6149" s="61"/>
      <c r="G6149" s="196" t="e">
        <f>VLOOKUP(D6149,sku归属!A:B,2,0)</f>
        <v>#N/A</v>
      </c>
      <c r="K6149" s="193"/>
      <c r="L6149" s="194"/>
      <c r="M6149" s="195"/>
    </row>
    <row r="6150" spans="1:13" s="61" customFormat="1" customHeight="1">
      <c r="A6150"/>
      <c r="B6150"/>
      <c r="C6150"/>
      <c r="D6150"/>
      <c r="E6150"/>
      <c r="F6150" s="61"/>
      <c r="G6150" s="196" t="e">
        <f>VLOOKUP(D6150,sku归属!A:B,2,0)</f>
        <v>#N/A</v>
      </c>
      <c r="K6150" s="193"/>
      <c r="L6150" s="194"/>
      <c r="M6150" s="195"/>
    </row>
    <row r="6151" spans="1:13" s="61" customFormat="1" customHeight="1">
      <c r="A6151"/>
      <c r="B6151"/>
      <c r="C6151"/>
      <c r="D6151"/>
      <c r="E6151"/>
      <c r="F6151" s="61"/>
      <c r="G6151" s="196" t="e">
        <f>VLOOKUP(D6151,sku归属!A:B,2,0)</f>
        <v>#N/A</v>
      </c>
      <c r="K6151" s="193"/>
      <c r="L6151" s="194"/>
      <c r="M6151" s="195"/>
    </row>
    <row r="6152" spans="1:13" s="61" customFormat="1" customHeight="1">
      <c r="A6152"/>
      <c r="B6152"/>
      <c r="C6152"/>
      <c r="D6152"/>
      <c r="E6152"/>
      <c r="F6152" s="61"/>
      <c r="G6152" s="196" t="e">
        <f>VLOOKUP(D6152,sku归属!A:B,2,0)</f>
        <v>#N/A</v>
      </c>
      <c r="K6152" s="193"/>
      <c r="L6152" s="194"/>
      <c r="M6152" s="195"/>
    </row>
    <row r="6153" spans="1:13" s="61" customFormat="1" customHeight="1">
      <c r="A6153"/>
      <c r="B6153"/>
      <c r="C6153"/>
      <c r="D6153"/>
      <c r="E6153"/>
      <c r="F6153" s="61"/>
      <c r="G6153" s="196" t="e">
        <f>VLOOKUP(D6153,sku归属!A:B,2,0)</f>
        <v>#N/A</v>
      </c>
      <c r="K6153" s="193"/>
      <c r="L6153" s="194"/>
      <c r="M6153" s="195"/>
    </row>
    <row r="6154" spans="1:13" s="61" customFormat="1" customHeight="1">
      <c r="A6154"/>
      <c r="B6154"/>
      <c r="C6154"/>
      <c r="D6154"/>
      <c r="E6154"/>
      <c r="F6154" s="61"/>
      <c r="G6154" s="196" t="e">
        <f>VLOOKUP(D6154,sku归属!A:B,2,0)</f>
        <v>#N/A</v>
      </c>
      <c r="K6154" s="193"/>
      <c r="L6154" s="194"/>
      <c r="M6154" s="195"/>
    </row>
    <row r="6155" spans="1:13" s="61" customFormat="1" customHeight="1">
      <c r="A6155"/>
      <c r="B6155"/>
      <c r="C6155"/>
      <c r="D6155"/>
      <c r="E6155"/>
      <c r="F6155" s="61"/>
      <c r="G6155" s="196" t="e">
        <f>VLOOKUP(D6155,sku归属!A:B,2,0)</f>
        <v>#N/A</v>
      </c>
      <c r="K6155" s="193"/>
      <c r="L6155" s="194"/>
      <c r="M6155" s="195"/>
    </row>
    <row r="6156" spans="1:13" s="61" customFormat="1" customHeight="1">
      <c r="A6156"/>
      <c r="B6156"/>
      <c r="C6156"/>
      <c r="D6156"/>
      <c r="E6156"/>
      <c r="F6156" s="61"/>
      <c r="G6156" s="196" t="e">
        <f>VLOOKUP(D6156,sku归属!A:B,2,0)</f>
        <v>#N/A</v>
      </c>
      <c r="K6156" s="193"/>
      <c r="L6156" s="194"/>
      <c r="M6156" s="195"/>
    </row>
    <row r="6157" spans="1:13" s="61" customFormat="1" customHeight="1">
      <c r="A6157"/>
      <c r="B6157"/>
      <c r="C6157"/>
      <c r="D6157"/>
      <c r="E6157"/>
      <c r="F6157" s="61"/>
      <c r="G6157" s="196" t="e">
        <f>VLOOKUP(D6157,sku归属!A:B,2,0)</f>
        <v>#N/A</v>
      </c>
      <c r="K6157" s="193"/>
      <c r="L6157" s="194"/>
      <c r="M6157" s="195"/>
    </row>
    <row r="6158" spans="1:13" s="61" customFormat="1" customHeight="1">
      <c r="A6158"/>
      <c r="B6158"/>
      <c r="C6158"/>
      <c r="D6158"/>
      <c r="E6158"/>
      <c r="F6158" s="61"/>
      <c r="G6158" s="196" t="e">
        <f>VLOOKUP(D6158,sku归属!A:B,2,0)</f>
        <v>#N/A</v>
      </c>
      <c r="K6158" s="193"/>
      <c r="L6158" s="194"/>
      <c r="M6158" s="195"/>
    </row>
    <row r="6159" spans="1:13" s="61" customFormat="1" customHeight="1">
      <c r="A6159"/>
      <c r="B6159"/>
      <c r="C6159"/>
      <c r="D6159"/>
      <c r="E6159"/>
      <c r="F6159" s="61"/>
      <c r="G6159" s="196" t="e">
        <f>VLOOKUP(D6159,sku归属!A:B,2,0)</f>
        <v>#N/A</v>
      </c>
      <c r="K6159" s="193"/>
      <c r="L6159" s="194"/>
      <c r="M6159" s="195"/>
    </row>
    <row r="6160" spans="1:13" s="61" customFormat="1" customHeight="1">
      <c r="A6160"/>
      <c r="B6160"/>
      <c r="C6160"/>
      <c r="D6160"/>
      <c r="E6160"/>
      <c r="F6160" s="61"/>
      <c r="G6160" s="196" t="e">
        <f>VLOOKUP(D6160,sku归属!A:B,2,0)</f>
        <v>#N/A</v>
      </c>
      <c r="K6160" s="193"/>
      <c r="L6160" s="194"/>
      <c r="M6160" s="195"/>
    </row>
    <row r="6161" spans="1:13" s="61" customFormat="1" customHeight="1">
      <c r="A6161"/>
      <c r="B6161"/>
      <c r="C6161"/>
      <c r="D6161"/>
      <c r="E6161"/>
      <c r="F6161" s="61"/>
      <c r="G6161" s="196" t="e">
        <f>VLOOKUP(D6161,sku归属!A:B,2,0)</f>
        <v>#N/A</v>
      </c>
      <c r="K6161" s="193"/>
      <c r="L6161" s="194"/>
      <c r="M6161" s="195"/>
    </row>
    <row r="6162" spans="1:13" s="61" customFormat="1" customHeight="1">
      <c r="A6162"/>
      <c r="B6162"/>
      <c r="C6162"/>
      <c r="D6162"/>
      <c r="E6162"/>
      <c r="F6162" s="61"/>
      <c r="G6162" s="196" t="e">
        <f>VLOOKUP(D6162,sku归属!A:B,2,0)</f>
        <v>#N/A</v>
      </c>
      <c r="K6162" s="193"/>
      <c r="L6162" s="194"/>
      <c r="M6162" s="195"/>
    </row>
    <row r="6163" spans="1:13" s="61" customFormat="1" customHeight="1">
      <c r="A6163"/>
      <c r="B6163"/>
      <c r="C6163"/>
      <c r="D6163"/>
      <c r="E6163"/>
      <c r="F6163" s="61"/>
      <c r="G6163" s="196" t="e">
        <f>VLOOKUP(D6163,sku归属!A:B,2,0)</f>
        <v>#N/A</v>
      </c>
      <c r="K6163" s="193"/>
      <c r="L6163" s="194"/>
      <c r="M6163" s="195"/>
    </row>
    <row r="6164" spans="1:13" s="61" customFormat="1" customHeight="1">
      <c r="A6164"/>
      <c r="B6164"/>
      <c r="C6164"/>
      <c r="D6164"/>
      <c r="E6164"/>
      <c r="F6164" s="61"/>
      <c r="G6164" s="196" t="e">
        <f>VLOOKUP(D6164,sku归属!A:B,2,0)</f>
        <v>#N/A</v>
      </c>
      <c r="K6164" s="193"/>
      <c r="L6164" s="194"/>
      <c r="M6164" s="195"/>
    </row>
    <row r="6165" spans="1:13" s="61" customFormat="1" customHeight="1">
      <c r="A6165"/>
      <c r="B6165"/>
      <c r="C6165"/>
      <c r="D6165"/>
      <c r="E6165"/>
      <c r="F6165" s="61"/>
      <c r="G6165" s="196" t="e">
        <f>VLOOKUP(D6165,sku归属!A:B,2,0)</f>
        <v>#N/A</v>
      </c>
      <c r="K6165" s="193"/>
      <c r="L6165" s="194"/>
      <c r="M6165" s="195"/>
    </row>
    <row r="6166" spans="1:13" s="61" customFormat="1" customHeight="1">
      <c r="A6166"/>
      <c r="B6166"/>
      <c r="C6166"/>
      <c r="D6166"/>
      <c r="E6166"/>
      <c r="F6166" s="61"/>
      <c r="G6166" s="196" t="e">
        <f>VLOOKUP(D6166,sku归属!A:B,2,0)</f>
        <v>#N/A</v>
      </c>
      <c r="K6166" s="193"/>
      <c r="L6166" s="194"/>
      <c r="M6166" s="195"/>
    </row>
    <row r="6167" spans="1:13" s="61" customFormat="1" customHeight="1">
      <c r="A6167"/>
      <c r="B6167"/>
      <c r="C6167"/>
      <c r="D6167"/>
      <c r="E6167"/>
      <c r="F6167" s="61"/>
      <c r="G6167" s="196" t="e">
        <f>VLOOKUP(D6167,sku归属!A:B,2,0)</f>
        <v>#N/A</v>
      </c>
      <c r="K6167" s="193"/>
      <c r="L6167" s="194"/>
      <c r="M6167" s="195"/>
    </row>
    <row r="6168" spans="1:13" s="61" customFormat="1" customHeight="1">
      <c r="A6168"/>
      <c r="B6168"/>
      <c r="C6168"/>
      <c r="D6168"/>
      <c r="E6168"/>
      <c r="F6168" s="61"/>
      <c r="G6168" s="196" t="e">
        <f>VLOOKUP(D6168,sku归属!A:B,2,0)</f>
        <v>#N/A</v>
      </c>
      <c r="K6168" s="193"/>
      <c r="L6168" s="194"/>
      <c r="M6168" s="195"/>
    </row>
    <row r="6169" spans="1:13" s="61" customFormat="1" customHeight="1">
      <c r="A6169"/>
      <c r="B6169"/>
      <c r="C6169"/>
      <c r="D6169"/>
      <c r="E6169"/>
      <c r="F6169" s="61"/>
      <c r="G6169" s="196" t="e">
        <f>VLOOKUP(D6169,sku归属!A:B,2,0)</f>
        <v>#N/A</v>
      </c>
      <c r="K6169" s="193"/>
      <c r="L6169" s="194"/>
      <c r="M6169" s="195"/>
    </row>
    <row r="6170" spans="1:13" s="61" customFormat="1" customHeight="1">
      <c r="A6170"/>
      <c r="B6170"/>
      <c r="C6170"/>
      <c r="D6170"/>
      <c r="E6170"/>
      <c r="F6170" s="61"/>
      <c r="G6170" s="196" t="e">
        <f>VLOOKUP(D6170,sku归属!A:B,2,0)</f>
        <v>#N/A</v>
      </c>
      <c r="K6170" s="193"/>
      <c r="L6170" s="194"/>
      <c r="M6170" s="195"/>
    </row>
    <row r="6171" spans="1:13" s="61" customFormat="1" customHeight="1">
      <c r="A6171"/>
      <c r="B6171"/>
      <c r="C6171"/>
      <c r="D6171"/>
      <c r="E6171"/>
      <c r="F6171" s="61"/>
      <c r="G6171" s="196" t="e">
        <f>VLOOKUP(D6171,sku归属!A:B,2,0)</f>
        <v>#N/A</v>
      </c>
      <c r="K6171" s="193"/>
      <c r="L6171" s="194"/>
      <c r="M6171" s="195"/>
    </row>
    <row r="6172" spans="1:13" s="61" customFormat="1" customHeight="1">
      <c r="A6172"/>
      <c r="B6172"/>
      <c r="C6172"/>
      <c r="D6172"/>
      <c r="E6172"/>
      <c r="F6172" s="61"/>
      <c r="G6172" s="196" t="e">
        <f>VLOOKUP(D6172,sku归属!A:B,2,0)</f>
        <v>#N/A</v>
      </c>
      <c r="K6172" s="193"/>
      <c r="L6172" s="194"/>
      <c r="M6172" s="195"/>
    </row>
    <row r="6173" spans="1:13" s="61" customFormat="1" customHeight="1">
      <c r="A6173"/>
      <c r="B6173"/>
      <c r="C6173"/>
      <c r="D6173"/>
      <c r="E6173"/>
      <c r="F6173" s="61"/>
      <c r="G6173" s="196" t="e">
        <f>VLOOKUP(D6173,sku归属!A:B,2,0)</f>
        <v>#N/A</v>
      </c>
      <c r="K6173" s="193"/>
      <c r="L6173" s="194"/>
      <c r="M6173" s="195"/>
    </row>
    <row r="6174" spans="1:13" s="61" customFormat="1" customHeight="1">
      <c r="A6174"/>
      <c r="B6174"/>
      <c r="C6174"/>
      <c r="D6174"/>
      <c r="E6174"/>
      <c r="F6174" s="61"/>
      <c r="G6174" s="196" t="e">
        <f>VLOOKUP(D6174,sku归属!A:B,2,0)</f>
        <v>#N/A</v>
      </c>
      <c r="K6174" s="193"/>
      <c r="L6174" s="194"/>
      <c r="M6174" s="195"/>
    </row>
    <row r="6175" spans="1:13" s="61" customFormat="1" customHeight="1">
      <c r="A6175"/>
      <c r="B6175"/>
      <c r="C6175"/>
      <c r="D6175"/>
      <c r="E6175"/>
      <c r="F6175" s="61"/>
      <c r="G6175" s="196" t="e">
        <f>VLOOKUP(D6175,sku归属!A:B,2,0)</f>
        <v>#N/A</v>
      </c>
      <c r="K6175" s="193"/>
      <c r="L6175" s="194"/>
      <c r="M6175" s="195"/>
    </row>
    <row r="6176" spans="1:13" s="61" customFormat="1" customHeight="1">
      <c r="A6176"/>
      <c r="B6176"/>
      <c r="C6176"/>
      <c r="D6176"/>
      <c r="E6176"/>
      <c r="F6176" s="61"/>
      <c r="G6176" s="196" t="e">
        <f>VLOOKUP(D6176,sku归属!A:B,2,0)</f>
        <v>#N/A</v>
      </c>
      <c r="K6176" s="193"/>
      <c r="L6176" s="194"/>
      <c r="M6176" s="195"/>
    </row>
    <row r="6177" spans="1:13" s="61" customFormat="1" customHeight="1">
      <c r="A6177"/>
      <c r="B6177"/>
      <c r="C6177"/>
      <c r="D6177"/>
      <c r="E6177"/>
      <c r="F6177" s="61"/>
      <c r="G6177" s="196" t="e">
        <f>VLOOKUP(D6177,sku归属!A:B,2,0)</f>
        <v>#N/A</v>
      </c>
      <c r="K6177" s="193"/>
      <c r="L6177" s="194"/>
      <c r="M6177" s="195"/>
    </row>
    <row r="6178" spans="1:13" s="61" customFormat="1" customHeight="1">
      <c r="A6178"/>
      <c r="B6178"/>
      <c r="C6178"/>
      <c r="D6178"/>
      <c r="E6178"/>
      <c r="F6178" s="61"/>
      <c r="G6178" s="196" t="e">
        <f>VLOOKUP(D6178,sku归属!A:B,2,0)</f>
        <v>#N/A</v>
      </c>
      <c r="K6178" s="193"/>
      <c r="L6178" s="194"/>
      <c r="M6178" s="195"/>
    </row>
    <row r="6179" spans="1:13" s="61" customFormat="1" customHeight="1">
      <c r="A6179"/>
      <c r="B6179"/>
      <c r="C6179"/>
      <c r="D6179"/>
      <c r="E6179"/>
      <c r="F6179" s="61"/>
      <c r="G6179" s="196" t="e">
        <f>VLOOKUP(D6179,sku归属!A:B,2,0)</f>
        <v>#N/A</v>
      </c>
      <c r="K6179" s="193"/>
      <c r="L6179" s="194"/>
      <c r="M6179" s="195"/>
    </row>
    <row r="6180" spans="1:13" s="61" customFormat="1" customHeight="1">
      <c r="A6180"/>
      <c r="B6180"/>
      <c r="C6180"/>
      <c r="D6180"/>
      <c r="E6180"/>
      <c r="F6180" s="61"/>
      <c r="G6180" s="196" t="e">
        <f>VLOOKUP(D6180,sku归属!A:B,2,0)</f>
        <v>#N/A</v>
      </c>
      <c r="K6180" s="193"/>
      <c r="L6180" s="194"/>
      <c r="M6180" s="195"/>
    </row>
    <row r="6181" spans="1:13" s="61" customFormat="1" customHeight="1">
      <c r="A6181"/>
      <c r="B6181"/>
      <c r="C6181"/>
      <c r="D6181"/>
      <c r="E6181"/>
      <c r="F6181" s="61"/>
      <c r="G6181" s="196" t="e">
        <f>VLOOKUP(D6181,sku归属!A:B,2,0)</f>
        <v>#N/A</v>
      </c>
      <c r="K6181" s="193"/>
      <c r="L6181" s="194"/>
      <c r="M6181" s="195"/>
    </row>
    <row r="6182" spans="1:13" s="61" customFormat="1" customHeight="1">
      <c r="A6182"/>
      <c r="B6182"/>
      <c r="C6182"/>
      <c r="D6182"/>
      <c r="E6182"/>
      <c r="F6182" s="61"/>
      <c r="G6182" s="196" t="e">
        <f>VLOOKUP(D6182,sku归属!A:B,2,0)</f>
        <v>#N/A</v>
      </c>
      <c r="K6182" s="193"/>
      <c r="L6182" s="194"/>
      <c r="M6182" s="195"/>
    </row>
    <row r="6183" spans="1:13" s="61" customFormat="1" customHeight="1">
      <c r="A6183"/>
      <c r="B6183"/>
      <c r="C6183"/>
      <c r="D6183"/>
      <c r="E6183"/>
      <c r="F6183" s="61"/>
      <c r="G6183" s="196" t="e">
        <f>VLOOKUP(D6183,sku归属!A:B,2,0)</f>
        <v>#N/A</v>
      </c>
      <c r="K6183" s="193"/>
      <c r="L6183" s="194"/>
      <c r="M6183" s="195"/>
    </row>
    <row r="6184" spans="1:13" s="61" customFormat="1" customHeight="1">
      <c r="A6184"/>
      <c r="B6184"/>
      <c r="C6184"/>
      <c r="D6184"/>
      <c r="E6184"/>
      <c r="F6184" s="61"/>
      <c r="G6184" s="196" t="e">
        <f>VLOOKUP(D6184,sku归属!A:B,2,0)</f>
        <v>#N/A</v>
      </c>
      <c r="K6184" s="193"/>
      <c r="L6184" s="194"/>
      <c r="M6184" s="195"/>
    </row>
    <row r="6185" spans="1:13" s="61" customFormat="1" customHeight="1">
      <c r="A6185"/>
      <c r="B6185"/>
      <c r="C6185"/>
      <c r="D6185"/>
      <c r="E6185"/>
      <c r="F6185" s="61"/>
      <c r="G6185" s="196" t="e">
        <f>VLOOKUP(D6185,sku归属!A:B,2,0)</f>
        <v>#N/A</v>
      </c>
      <c r="K6185" s="193"/>
      <c r="L6185" s="194"/>
      <c r="M6185" s="195"/>
    </row>
    <row r="6186" spans="1:13" s="61" customFormat="1" customHeight="1">
      <c r="A6186"/>
      <c r="B6186"/>
      <c r="C6186"/>
      <c r="D6186"/>
      <c r="E6186"/>
      <c r="F6186" s="61"/>
      <c r="G6186" s="196" t="e">
        <f>VLOOKUP(D6186,sku归属!A:B,2,0)</f>
        <v>#N/A</v>
      </c>
      <c r="K6186" s="193"/>
      <c r="L6186" s="194"/>
      <c r="M6186" s="195"/>
    </row>
    <row r="6187" spans="1:13" s="61" customFormat="1" customHeight="1">
      <c r="A6187"/>
      <c r="B6187"/>
      <c r="C6187"/>
      <c r="D6187"/>
      <c r="E6187"/>
      <c r="F6187" s="61"/>
      <c r="G6187" s="196" t="e">
        <f>VLOOKUP(D6187,sku归属!A:B,2,0)</f>
        <v>#N/A</v>
      </c>
      <c r="K6187" s="193"/>
      <c r="L6187" s="194"/>
      <c r="M6187" s="195"/>
    </row>
    <row r="6188" spans="1:13" s="61" customFormat="1" customHeight="1">
      <c r="A6188"/>
      <c r="B6188"/>
      <c r="C6188"/>
      <c r="D6188"/>
      <c r="E6188"/>
      <c r="F6188" s="61"/>
      <c r="G6188" s="196" t="e">
        <f>VLOOKUP(D6188,sku归属!A:B,2,0)</f>
        <v>#N/A</v>
      </c>
      <c r="K6188" s="193"/>
      <c r="L6188" s="194"/>
      <c r="M6188" s="195"/>
    </row>
    <row r="6189" spans="1:13" s="61" customFormat="1" customHeight="1">
      <c r="A6189"/>
      <c r="B6189"/>
      <c r="C6189"/>
      <c r="D6189"/>
      <c r="E6189"/>
      <c r="F6189" s="61"/>
      <c r="G6189" s="196" t="e">
        <f>VLOOKUP(D6189,sku归属!A:B,2,0)</f>
        <v>#N/A</v>
      </c>
      <c r="K6189" s="193"/>
      <c r="L6189" s="194"/>
      <c r="M6189" s="195"/>
    </row>
    <row r="6190" spans="1:13" s="61" customFormat="1" customHeight="1">
      <c r="A6190"/>
      <c r="B6190"/>
      <c r="C6190"/>
      <c r="D6190"/>
      <c r="E6190"/>
      <c r="F6190" s="61"/>
      <c r="G6190" s="196" t="e">
        <f>VLOOKUP(D6190,sku归属!A:B,2,0)</f>
        <v>#N/A</v>
      </c>
      <c r="K6190" s="193"/>
      <c r="L6190" s="194"/>
      <c r="M6190" s="195"/>
    </row>
    <row r="6191" spans="1:13" s="61" customFormat="1" customHeight="1">
      <c r="A6191"/>
      <c r="B6191"/>
      <c r="C6191"/>
      <c r="D6191"/>
      <c r="E6191"/>
      <c r="F6191" s="61"/>
      <c r="G6191" s="196" t="e">
        <f>VLOOKUP(D6191,sku归属!A:B,2,0)</f>
        <v>#N/A</v>
      </c>
      <c r="K6191" s="193"/>
      <c r="L6191" s="194"/>
      <c r="M6191" s="195"/>
    </row>
    <row r="6192" spans="1:13" s="61" customFormat="1" customHeight="1">
      <c r="A6192"/>
      <c r="B6192"/>
      <c r="C6192"/>
      <c r="D6192"/>
      <c r="E6192"/>
      <c r="F6192" s="61"/>
      <c r="G6192" s="196" t="e">
        <f>VLOOKUP(D6192,sku归属!A:B,2,0)</f>
        <v>#N/A</v>
      </c>
      <c r="K6192" s="193"/>
      <c r="L6192" s="194"/>
      <c r="M6192" s="195"/>
    </row>
    <row r="6193" spans="1:13" s="61" customFormat="1" customHeight="1">
      <c r="A6193"/>
      <c r="B6193"/>
      <c r="C6193"/>
      <c r="D6193"/>
      <c r="E6193"/>
      <c r="F6193" s="61"/>
      <c r="G6193" s="196" t="e">
        <f>VLOOKUP(D6193,sku归属!A:B,2,0)</f>
        <v>#N/A</v>
      </c>
      <c r="K6193" s="193"/>
      <c r="L6193" s="194"/>
      <c r="M6193" s="195"/>
    </row>
    <row r="6194" spans="1:13" s="61" customFormat="1" customHeight="1">
      <c r="A6194"/>
      <c r="B6194"/>
      <c r="C6194"/>
      <c r="D6194"/>
      <c r="E6194"/>
      <c r="F6194" s="61"/>
      <c r="G6194" s="196" t="e">
        <f>VLOOKUP(D6194,sku归属!A:B,2,0)</f>
        <v>#N/A</v>
      </c>
      <c r="K6194" s="193"/>
      <c r="L6194" s="194"/>
      <c r="M6194" s="195"/>
    </row>
    <row r="6195" spans="1:13" s="61" customFormat="1" customHeight="1">
      <c r="A6195"/>
      <c r="B6195"/>
      <c r="C6195"/>
      <c r="D6195"/>
      <c r="E6195"/>
      <c r="F6195" s="61"/>
      <c r="G6195" s="196" t="e">
        <f>VLOOKUP(D6195,sku归属!A:B,2,0)</f>
        <v>#N/A</v>
      </c>
      <c r="K6195" s="193"/>
      <c r="L6195" s="194"/>
      <c r="M6195" s="195"/>
    </row>
    <row r="6196" spans="1:13" s="61" customFormat="1" customHeight="1">
      <c r="A6196"/>
      <c r="B6196"/>
      <c r="C6196"/>
      <c r="D6196"/>
      <c r="E6196"/>
      <c r="F6196" s="61"/>
      <c r="G6196" s="196" t="e">
        <f>VLOOKUP(D6196,sku归属!A:B,2,0)</f>
        <v>#N/A</v>
      </c>
      <c r="K6196" s="193"/>
      <c r="L6196" s="194"/>
      <c r="M6196" s="195"/>
    </row>
    <row r="6197" spans="1:13" s="61" customFormat="1" customHeight="1">
      <c r="A6197"/>
      <c r="B6197"/>
      <c r="C6197"/>
      <c r="D6197"/>
      <c r="E6197"/>
      <c r="F6197" s="61"/>
      <c r="G6197" s="196" t="e">
        <f>VLOOKUP(D6197,sku归属!A:B,2,0)</f>
        <v>#N/A</v>
      </c>
      <c r="K6197" s="193"/>
      <c r="L6197" s="194"/>
      <c r="M6197" s="195"/>
    </row>
    <row r="6198" spans="1:13" s="61" customFormat="1" customHeight="1">
      <c r="A6198"/>
      <c r="B6198"/>
      <c r="C6198"/>
      <c r="D6198"/>
      <c r="E6198"/>
      <c r="F6198" s="61"/>
      <c r="G6198" s="196" t="e">
        <f>VLOOKUP(D6198,sku归属!A:B,2,0)</f>
        <v>#N/A</v>
      </c>
      <c r="K6198" s="193"/>
      <c r="L6198" s="194"/>
      <c r="M6198" s="195"/>
    </row>
    <row r="6199" spans="1:13" s="61" customFormat="1" customHeight="1">
      <c r="A6199"/>
      <c r="B6199"/>
      <c r="C6199"/>
      <c r="D6199"/>
      <c r="E6199"/>
      <c r="F6199" s="61"/>
      <c r="G6199" s="196" t="e">
        <f>VLOOKUP(D6199,sku归属!A:B,2,0)</f>
        <v>#N/A</v>
      </c>
      <c r="K6199" s="193"/>
      <c r="L6199" s="194"/>
      <c r="M6199" s="195"/>
    </row>
    <row r="6200" spans="1:13" s="61" customFormat="1" customHeight="1">
      <c r="A6200"/>
      <c r="B6200"/>
      <c r="C6200"/>
      <c r="D6200"/>
      <c r="E6200"/>
      <c r="F6200" s="61"/>
      <c r="G6200" s="196" t="e">
        <f>VLOOKUP(D6200,sku归属!A:B,2,0)</f>
        <v>#N/A</v>
      </c>
      <c r="K6200" s="193"/>
      <c r="L6200" s="194"/>
      <c r="M6200" s="195"/>
    </row>
    <row r="6201" spans="1:13" s="61" customFormat="1" customHeight="1">
      <c r="A6201"/>
      <c r="B6201"/>
      <c r="C6201"/>
      <c r="D6201"/>
      <c r="E6201"/>
      <c r="F6201" s="61"/>
      <c r="G6201" s="196" t="e">
        <f>VLOOKUP(D6201,sku归属!A:B,2,0)</f>
        <v>#N/A</v>
      </c>
      <c r="K6201" s="193"/>
      <c r="L6201" s="194"/>
      <c r="M6201" s="195"/>
    </row>
    <row r="6202" spans="1:13" s="61" customFormat="1" customHeight="1">
      <c r="A6202"/>
      <c r="B6202"/>
      <c r="C6202"/>
      <c r="D6202"/>
      <c r="E6202"/>
      <c r="F6202" s="61"/>
      <c r="G6202" s="196" t="e">
        <f>VLOOKUP(D6202,sku归属!A:B,2,0)</f>
        <v>#N/A</v>
      </c>
      <c r="K6202" s="193"/>
      <c r="L6202" s="194"/>
      <c r="M6202" s="195"/>
    </row>
    <row r="6203" spans="1:13" s="61" customFormat="1" customHeight="1">
      <c r="A6203"/>
      <c r="B6203"/>
      <c r="C6203"/>
      <c r="D6203"/>
      <c r="E6203"/>
      <c r="F6203" s="61"/>
      <c r="G6203" s="196" t="e">
        <f>VLOOKUP(D6203,sku归属!A:B,2,0)</f>
        <v>#N/A</v>
      </c>
      <c r="K6203" s="193"/>
      <c r="L6203" s="194"/>
      <c r="M6203" s="195"/>
    </row>
    <row r="6204" spans="1:13" s="61" customFormat="1" customHeight="1">
      <c r="A6204"/>
      <c r="B6204"/>
      <c r="C6204"/>
      <c r="D6204"/>
      <c r="E6204"/>
      <c r="F6204" s="61"/>
      <c r="G6204" s="196" t="e">
        <f>VLOOKUP(D6204,sku归属!A:B,2,0)</f>
        <v>#N/A</v>
      </c>
      <c r="K6204" s="193"/>
      <c r="L6204" s="194"/>
      <c r="M6204" s="195"/>
    </row>
    <row r="6205" spans="1:13" s="61" customFormat="1" customHeight="1">
      <c r="A6205"/>
      <c r="B6205"/>
      <c r="C6205"/>
      <c r="D6205"/>
      <c r="E6205"/>
      <c r="F6205" s="61"/>
      <c r="G6205" s="196" t="e">
        <f>VLOOKUP(D6205,sku归属!A:B,2,0)</f>
        <v>#N/A</v>
      </c>
      <c r="K6205" s="193"/>
      <c r="L6205" s="194"/>
      <c r="M6205" s="195"/>
    </row>
    <row r="6206" spans="1:13" s="61" customFormat="1" customHeight="1">
      <c r="A6206"/>
      <c r="B6206"/>
      <c r="C6206"/>
      <c r="D6206"/>
      <c r="E6206"/>
      <c r="F6206" s="61"/>
      <c r="G6206" s="196" t="e">
        <f>VLOOKUP(D6206,sku归属!A:B,2,0)</f>
        <v>#N/A</v>
      </c>
      <c r="K6206" s="193"/>
      <c r="L6206" s="194"/>
      <c r="M6206" s="195"/>
    </row>
    <row r="6207" spans="1:13" s="61" customFormat="1" customHeight="1">
      <c r="A6207"/>
      <c r="B6207"/>
      <c r="C6207"/>
      <c r="D6207"/>
      <c r="E6207"/>
      <c r="F6207" s="61"/>
      <c r="G6207" s="196" t="e">
        <f>VLOOKUP(D6207,sku归属!A:B,2,0)</f>
        <v>#N/A</v>
      </c>
      <c r="K6207" s="193"/>
      <c r="L6207" s="194"/>
      <c r="M6207" s="195"/>
    </row>
    <row r="6208" spans="1:13" s="61" customFormat="1" customHeight="1">
      <c r="A6208"/>
      <c r="B6208"/>
      <c r="C6208"/>
      <c r="D6208"/>
      <c r="E6208"/>
      <c r="F6208" s="61"/>
      <c r="G6208" s="196" t="e">
        <f>VLOOKUP(D6208,sku归属!A:B,2,0)</f>
        <v>#N/A</v>
      </c>
      <c r="K6208" s="193"/>
      <c r="L6208" s="194"/>
      <c r="M6208" s="195"/>
    </row>
    <row r="6209" spans="1:13" s="61" customFormat="1" customHeight="1">
      <c r="A6209"/>
      <c r="B6209"/>
      <c r="C6209"/>
      <c r="D6209"/>
      <c r="E6209"/>
      <c r="F6209" s="61"/>
      <c r="G6209" s="196" t="e">
        <f>VLOOKUP(D6209,sku归属!A:B,2,0)</f>
        <v>#N/A</v>
      </c>
      <c r="K6209" s="193"/>
      <c r="L6209" s="194"/>
      <c r="M6209" s="195"/>
    </row>
    <row r="6210" spans="1:13" s="61" customFormat="1" customHeight="1">
      <c r="A6210"/>
      <c r="B6210"/>
      <c r="C6210"/>
      <c r="D6210"/>
      <c r="E6210"/>
      <c r="F6210" s="61"/>
      <c r="G6210" s="196" t="e">
        <f>VLOOKUP(D6210,sku归属!A:B,2,0)</f>
        <v>#N/A</v>
      </c>
      <c r="K6210" s="193"/>
      <c r="L6210" s="194"/>
      <c r="M6210" s="195"/>
    </row>
    <row r="6211" spans="1:13" s="61" customFormat="1" customHeight="1">
      <c r="A6211"/>
      <c r="B6211"/>
      <c r="C6211"/>
      <c r="D6211"/>
      <c r="E6211"/>
      <c r="F6211" s="61"/>
      <c r="G6211" s="196" t="e">
        <f>VLOOKUP(D6211,sku归属!A:B,2,0)</f>
        <v>#N/A</v>
      </c>
      <c r="K6211" s="193"/>
      <c r="L6211" s="194"/>
      <c r="M6211" s="195"/>
    </row>
    <row r="6212" spans="1:13" s="61" customFormat="1" customHeight="1">
      <c r="A6212"/>
      <c r="B6212"/>
      <c r="C6212"/>
      <c r="D6212"/>
      <c r="E6212"/>
      <c r="F6212" s="61"/>
      <c r="G6212" s="196" t="e">
        <f>VLOOKUP(D6212,sku归属!A:B,2,0)</f>
        <v>#N/A</v>
      </c>
      <c r="K6212" s="193"/>
      <c r="L6212" s="194"/>
      <c r="M6212" s="195"/>
    </row>
    <row r="6213" spans="1:13" s="61" customFormat="1" customHeight="1">
      <c r="A6213"/>
      <c r="B6213"/>
      <c r="C6213"/>
      <c r="D6213"/>
      <c r="E6213"/>
      <c r="F6213" s="61"/>
      <c r="G6213" s="196" t="e">
        <f>VLOOKUP(D6213,sku归属!A:B,2,0)</f>
        <v>#N/A</v>
      </c>
      <c r="K6213" s="193"/>
      <c r="L6213" s="194"/>
      <c r="M6213" s="195"/>
    </row>
    <row r="6214" spans="1:13" s="61" customFormat="1" customHeight="1">
      <c r="A6214"/>
      <c r="B6214"/>
      <c r="C6214"/>
      <c r="D6214"/>
      <c r="E6214"/>
      <c r="F6214" s="61"/>
      <c r="G6214" s="196" t="e">
        <f>VLOOKUP(D6214,sku归属!A:B,2,0)</f>
        <v>#N/A</v>
      </c>
      <c r="K6214" s="193"/>
      <c r="L6214" s="194"/>
      <c r="M6214" s="195"/>
    </row>
    <row r="6215" spans="1:13" s="61" customFormat="1" customHeight="1">
      <c r="A6215"/>
      <c r="B6215"/>
      <c r="C6215"/>
      <c r="D6215"/>
      <c r="E6215"/>
      <c r="F6215" s="61"/>
      <c r="G6215" s="196" t="e">
        <f>VLOOKUP(D6215,sku归属!A:B,2,0)</f>
        <v>#N/A</v>
      </c>
      <c r="K6215" s="193"/>
      <c r="L6215" s="194"/>
      <c r="M6215" s="195"/>
    </row>
    <row r="6216" spans="1:13" s="61" customFormat="1" customHeight="1">
      <c r="A6216"/>
      <c r="B6216"/>
      <c r="C6216"/>
      <c r="D6216"/>
      <c r="E6216"/>
      <c r="F6216" s="61"/>
      <c r="G6216" s="196" t="e">
        <f>VLOOKUP(D6216,sku归属!A:B,2,0)</f>
        <v>#N/A</v>
      </c>
      <c r="K6216" s="193"/>
      <c r="L6216" s="194"/>
      <c r="M6216" s="195"/>
    </row>
    <row r="6217" spans="1:13" s="61" customFormat="1" customHeight="1">
      <c r="A6217"/>
      <c r="B6217"/>
      <c r="C6217"/>
      <c r="D6217"/>
      <c r="E6217"/>
      <c r="F6217" s="61"/>
      <c r="G6217" s="196" t="e">
        <f>VLOOKUP(D6217,sku归属!A:B,2,0)</f>
        <v>#N/A</v>
      </c>
      <c r="K6217" s="193"/>
      <c r="L6217" s="194"/>
      <c r="M6217" s="195"/>
    </row>
    <row r="6218" spans="1:13" s="61" customFormat="1" customHeight="1">
      <c r="A6218"/>
      <c r="B6218"/>
      <c r="C6218"/>
      <c r="D6218"/>
      <c r="E6218"/>
      <c r="F6218" s="61"/>
      <c r="G6218" s="196" t="e">
        <f>VLOOKUP(D6218,sku归属!A:B,2,0)</f>
        <v>#N/A</v>
      </c>
      <c r="K6218" s="193"/>
      <c r="L6218" s="194"/>
      <c r="M6218" s="195"/>
    </row>
    <row r="6219" spans="1:13" s="61" customFormat="1" customHeight="1">
      <c r="A6219"/>
      <c r="B6219"/>
      <c r="C6219"/>
      <c r="D6219"/>
      <c r="E6219"/>
      <c r="F6219" s="61"/>
      <c r="G6219" s="196" t="e">
        <f>VLOOKUP(D6219,sku归属!A:B,2,0)</f>
        <v>#N/A</v>
      </c>
      <c r="K6219" s="193"/>
      <c r="L6219" s="194"/>
      <c r="M6219" s="195"/>
    </row>
    <row r="6220" spans="1:13" s="61" customFormat="1" customHeight="1">
      <c r="A6220"/>
      <c r="B6220"/>
      <c r="C6220"/>
      <c r="D6220"/>
      <c r="E6220"/>
      <c r="F6220" s="61"/>
      <c r="G6220" s="196" t="e">
        <f>VLOOKUP(D6220,sku归属!A:B,2,0)</f>
        <v>#N/A</v>
      </c>
      <c r="K6220" s="193"/>
      <c r="L6220" s="194"/>
      <c r="M6220" s="195"/>
    </row>
    <row r="6221" spans="1:13" s="61" customFormat="1" customHeight="1">
      <c r="A6221"/>
      <c r="B6221"/>
      <c r="C6221"/>
      <c r="D6221"/>
      <c r="E6221"/>
      <c r="F6221" s="61"/>
      <c r="G6221" s="196" t="e">
        <f>VLOOKUP(D6221,sku归属!A:B,2,0)</f>
        <v>#N/A</v>
      </c>
      <c r="K6221" s="193"/>
      <c r="L6221" s="194"/>
      <c r="M6221" s="195"/>
    </row>
    <row r="6222" spans="1:13" s="61" customFormat="1" customHeight="1">
      <c r="A6222"/>
      <c r="B6222"/>
      <c r="C6222"/>
      <c r="D6222"/>
      <c r="E6222"/>
      <c r="F6222" s="61"/>
      <c r="G6222" s="196" t="e">
        <f>VLOOKUP(D6222,sku归属!A:B,2,0)</f>
        <v>#N/A</v>
      </c>
      <c r="K6222" s="193"/>
      <c r="L6222" s="194"/>
      <c r="M6222" s="195"/>
    </row>
    <row r="6223" spans="1:13" s="61" customFormat="1" customHeight="1">
      <c r="A6223"/>
      <c r="B6223"/>
      <c r="C6223"/>
      <c r="D6223"/>
      <c r="E6223"/>
      <c r="F6223" s="61"/>
      <c r="G6223" s="196" t="e">
        <f>VLOOKUP(D6223,sku归属!A:B,2,0)</f>
        <v>#N/A</v>
      </c>
      <c r="K6223" s="193"/>
      <c r="L6223" s="194"/>
      <c r="M6223" s="195"/>
    </row>
    <row r="6224" spans="1:13" s="61" customFormat="1" customHeight="1">
      <c r="A6224"/>
      <c r="B6224"/>
      <c r="C6224"/>
      <c r="D6224"/>
      <c r="E6224"/>
      <c r="F6224" s="61"/>
      <c r="G6224" s="196" t="e">
        <f>VLOOKUP(D6224,sku归属!A:B,2,0)</f>
        <v>#N/A</v>
      </c>
      <c r="K6224" s="193"/>
      <c r="L6224" s="194"/>
      <c r="M6224" s="195"/>
    </row>
    <row r="6225" spans="1:13" s="61" customFormat="1" customHeight="1">
      <c r="A6225"/>
      <c r="B6225"/>
      <c r="C6225"/>
      <c r="D6225"/>
      <c r="E6225"/>
      <c r="F6225" s="61"/>
      <c r="G6225" s="196" t="e">
        <f>VLOOKUP(D6225,sku归属!A:B,2,0)</f>
        <v>#N/A</v>
      </c>
      <c r="K6225" s="193"/>
      <c r="L6225" s="194"/>
      <c r="M6225" s="195"/>
    </row>
    <row r="6226" spans="1:13" s="61" customFormat="1" customHeight="1">
      <c r="A6226"/>
      <c r="B6226"/>
      <c r="C6226"/>
      <c r="D6226"/>
      <c r="E6226"/>
      <c r="F6226" s="61"/>
      <c r="G6226" s="196" t="e">
        <f>VLOOKUP(D6226,sku归属!A:B,2,0)</f>
        <v>#N/A</v>
      </c>
      <c r="K6226" s="193"/>
      <c r="L6226" s="194"/>
      <c r="M6226" s="195"/>
    </row>
    <row r="6227" spans="1:13" s="61" customFormat="1" customHeight="1">
      <c r="A6227"/>
      <c r="B6227"/>
      <c r="C6227"/>
      <c r="D6227"/>
      <c r="E6227"/>
      <c r="F6227" s="61"/>
      <c r="G6227" s="196" t="e">
        <f>VLOOKUP(D6227,sku归属!A:B,2,0)</f>
        <v>#N/A</v>
      </c>
      <c r="K6227" s="193"/>
      <c r="L6227" s="194"/>
      <c r="M6227" s="195"/>
    </row>
    <row r="6228" spans="1:13" s="61" customFormat="1" customHeight="1">
      <c r="A6228"/>
      <c r="B6228"/>
      <c r="C6228"/>
      <c r="D6228"/>
      <c r="E6228"/>
      <c r="F6228" s="61"/>
      <c r="G6228" s="196" t="e">
        <f>VLOOKUP(D6228,sku归属!A:B,2,0)</f>
        <v>#N/A</v>
      </c>
      <c r="K6228" s="193"/>
      <c r="L6228" s="194"/>
      <c r="M6228" s="195"/>
    </row>
    <row r="6229" spans="1:13" s="61" customFormat="1" customHeight="1">
      <c r="A6229"/>
      <c r="B6229"/>
      <c r="C6229"/>
      <c r="D6229"/>
      <c r="E6229"/>
      <c r="F6229" s="61"/>
      <c r="G6229" s="196" t="e">
        <f>VLOOKUP(D6229,sku归属!A:B,2,0)</f>
        <v>#N/A</v>
      </c>
      <c r="K6229" s="193"/>
      <c r="L6229" s="194"/>
      <c r="M6229" s="195"/>
    </row>
    <row r="6230" spans="1:13" s="61" customFormat="1" customHeight="1">
      <c r="A6230"/>
      <c r="B6230"/>
      <c r="C6230"/>
      <c r="D6230"/>
      <c r="E6230"/>
      <c r="F6230" s="61"/>
      <c r="G6230" s="196" t="e">
        <f>VLOOKUP(D6230,sku归属!A:B,2,0)</f>
        <v>#N/A</v>
      </c>
      <c r="K6230" s="193"/>
      <c r="L6230" s="194"/>
      <c r="M6230" s="195"/>
    </row>
    <row r="6231" spans="1:13" s="61" customFormat="1" customHeight="1">
      <c r="A6231"/>
      <c r="B6231"/>
      <c r="C6231"/>
      <c r="D6231"/>
      <c r="E6231"/>
      <c r="F6231" s="61"/>
      <c r="G6231" s="196" t="e">
        <f>VLOOKUP(D6231,sku归属!A:B,2,0)</f>
        <v>#N/A</v>
      </c>
      <c r="K6231" s="193"/>
      <c r="L6231" s="194"/>
      <c r="M6231" s="195"/>
    </row>
    <row r="6232" spans="1:13" s="61" customFormat="1" customHeight="1">
      <c r="A6232"/>
      <c r="B6232"/>
      <c r="C6232"/>
      <c r="D6232"/>
      <c r="E6232"/>
      <c r="F6232" s="61"/>
      <c r="G6232" s="196" t="e">
        <f>VLOOKUP(D6232,sku归属!A:B,2,0)</f>
        <v>#N/A</v>
      </c>
      <c r="K6232" s="193"/>
      <c r="L6232" s="194"/>
      <c r="M6232" s="195"/>
    </row>
    <row r="6233" spans="1:13" s="61" customFormat="1" customHeight="1">
      <c r="A6233"/>
      <c r="B6233"/>
      <c r="C6233"/>
      <c r="D6233"/>
      <c r="E6233"/>
      <c r="F6233" s="61"/>
      <c r="G6233" s="196" t="e">
        <f>VLOOKUP(D6233,sku归属!A:B,2,0)</f>
        <v>#N/A</v>
      </c>
      <c r="K6233" s="193"/>
      <c r="L6233" s="194"/>
      <c r="M6233" s="195"/>
    </row>
    <row r="6234" spans="1:13" s="61" customFormat="1" customHeight="1">
      <c r="A6234"/>
      <c r="B6234"/>
      <c r="C6234"/>
      <c r="D6234"/>
      <c r="E6234"/>
      <c r="F6234" s="61"/>
      <c r="G6234" s="196" t="e">
        <f>VLOOKUP(D6234,sku归属!A:B,2,0)</f>
        <v>#N/A</v>
      </c>
      <c r="K6234" s="193"/>
      <c r="L6234" s="194"/>
      <c r="M6234" s="195"/>
    </row>
    <row r="6235" spans="1:13" s="61" customFormat="1" customHeight="1">
      <c r="A6235"/>
      <c r="B6235"/>
      <c r="C6235"/>
      <c r="D6235"/>
      <c r="E6235"/>
      <c r="F6235" s="61"/>
      <c r="G6235" s="196" t="e">
        <f>VLOOKUP(D6235,sku归属!A:B,2,0)</f>
        <v>#N/A</v>
      </c>
      <c r="K6235" s="193"/>
      <c r="L6235" s="194"/>
      <c r="M6235" s="195"/>
    </row>
    <row r="6236" spans="1:13" s="61" customFormat="1" customHeight="1">
      <c r="A6236"/>
      <c r="B6236"/>
      <c r="C6236"/>
      <c r="D6236"/>
      <c r="E6236"/>
      <c r="F6236" s="61"/>
      <c r="G6236" s="196" t="e">
        <f>VLOOKUP(D6236,sku归属!A:B,2,0)</f>
        <v>#N/A</v>
      </c>
      <c r="K6236" s="193"/>
      <c r="L6236" s="194"/>
      <c r="M6236" s="195"/>
    </row>
    <row r="6237" spans="1:13" s="61" customFormat="1" customHeight="1">
      <c r="A6237"/>
      <c r="B6237"/>
      <c r="C6237"/>
      <c r="D6237"/>
      <c r="E6237"/>
      <c r="F6237" s="61"/>
      <c r="G6237" s="196" t="e">
        <f>VLOOKUP(D6237,sku归属!A:B,2,0)</f>
        <v>#N/A</v>
      </c>
      <c r="K6237" s="193"/>
      <c r="L6237" s="194"/>
      <c r="M6237" s="195"/>
    </row>
    <row r="6238" spans="1:13" s="61" customFormat="1" customHeight="1">
      <c r="A6238"/>
      <c r="B6238"/>
      <c r="C6238"/>
      <c r="D6238"/>
      <c r="E6238"/>
      <c r="F6238" s="61"/>
      <c r="G6238" s="196" t="e">
        <f>VLOOKUP(D6238,sku归属!A:B,2,0)</f>
        <v>#N/A</v>
      </c>
      <c r="K6238" s="193"/>
      <c r="L6238" s="194"/>
      <c r="M6238" s="195"/>
    </row>
    <row r="6239" spans="1:13" s="61" customFormat="1" customHeight="1">
      <c r="A6239"/>
      <c r="B6239"/>
      <c r="C6239"/>
      <c r="D6239"/>
      <c r="E6239"/>
      <c r="F6239" s="61"/>
      <c r="G6239" s="196" t="e">
        <f>VLOOKUP(D6239,sku归属!A:B,2,0)</f>
        <v>#N/A</v>
      </c>
      <c r="K6239" s="193"/>
      <c r="L6239" s="194"/>
      <c r="M6239" s="195"/>
    </row>
    <row r="6240" spans="1:13" s="61" customFormat="1" customHeight="1">
      <c r="A6240"/>
      <c r="B6240"/>
      <c r="C6240"/>
      <c r="D6240"/>
      <c r="E6240"/>
      <c r="F6240" s="61"/>
      <c r="G6240" s="196" t="e">
        <f>VLOOKUP(D6240,sku归属!A:B,2,0)</f>
        <v>#N/A</v>
      </c>
      <c r="K6240" s="193"/>
      <c r="L6240" s="194"/>
      <c r="M6240" s="195"/>
    </row>
    <row r="6241" spans="1:13" s="61" customFormat="1" customHeight="1">
      <c r="A6241"/>
      <c r="B6241"/>
      <c r="C6241"/>
      <c r="D6241"/>
      <c r="E6241"/>
      <c r="F6241" s="61"/>
      <c r="G6241" s="196" t="e">
        <f>VLOOKUP(D6241,sku归属!A:B,2,0)</f>
        <v>#N/A</v>
      </c>
      <c r="K6241" s="193"/>
      <c r="L6241" s="194"/>
      <c r="M6241" s="195"/>
    </row>
    <row r="6242" spans="1:13" s="61" customFormat="1" customHeight="1">
      <c r="A6242"/>
      <c r="B6242"/>
      <c r="C6242"/>
      <c r="D6242"/>
      <c r="E6242"/>
      <c r="F6242" s="61"/>
      <c r="G6242" s="196" t="e">
        <f>VLOOKUP(D6242,sku归属!A:B,2,0)</f>
        <v>#N/A</v>
      </c>
      <c r="K6242" s="193"/>
      <c r="L6242" s="194"/>
      <c r="M6242" s="195"/>
    </row>
    <row r="6243" spans="1:13" s="61" customFormat="1" customHeight="1">
      <c r="A6243"/>
      <c r="B6243"/>
      <c r="C6243"/>
      <c r="D6243"/>
      <c r="E6243"/>
      <c r="F6243" s="61"/>
      <c r="G6243" s="196" t="e">
        <f>VLOOKUP(D6243,sku归属!A:B,2,0)</f>
        <v>#N/A</v>
      </c>
      <c r="K6243" s="193"/>
      <c r="L6243" s="194"/>
      <c r="M6243" s="195"/>
    </row>
    <row r="6244" spans="1:13" s="61" customFormat="1" customHeight="1">
      <c r="A6244"/>
      <c r="B6244"/>
      <c r="C6244"/>
      <c r="D6244"/>
      <c r="E6244"/>
      <c r="F6244" s="61"/>
      <c r="G6244" s="196" t="e">
        <f>VLOOKUP(D6244,sku归属!A:B,2,0)</f>
        <v>#N/A</v>
      </c>
      <c r="K6244" s="193"/>
      <c r="L6244" s="194"/>
      <c r="M6244" s="195"/>
    </row>
    <row r="6245" spans="1:13" s="61" customFormat="1" customHeight="1">
      <c r="A6245"/>
      <c r="B6245"/>
      <c r="C6245"/>
      <c r="D6245"/>
      <c r="E6245"/>
      <c r="F6245" s="61"/>
      <c r="G6245" s="196" t="e">
        <f>VLOOKUP(D6245,sku归属!A:B,2,0)</f>
        <v>#N/A</v>
      </c>
      <c r="K6245" s="193"/>
      <c r="L6245" s="194"/>
      <c r="M6245" s="195"/>
    </row>
    <row r="6246" spans="1:13" s="61" customFormat="1" customHeight="1">
      <c r="A6246"/>
      <c r="B6246"/>
      <c r="C6246"/>
      <c r="D6246"/>
      <c r="E6246"/>
      <c r="F6246" s="61"/>
      <c r="G6246" s="196" t="e">
        <f>VLOOKUP(D6246,sku归属!A:B,2,0)</f>
        <v>#N/A</v>
      </c>
      <c r="K6246" s="193"/>
      <c r="L6246" s="194"/>
      <c r="M6246" s="195"/>
    </row>
    <row r="6247" spans="1:13" s="61" customFormat="1" customHeight="1">
      <c r="A6247"/>
      <c r="B6247"/>
      <c r="C6247"/>
      <c r="D6247"/>
      <c r="E6247"/>
      <c r="F6247" s="61"/>
      <c r="G6247" s="196" t="e">
        <f>VLOOKUP(D6247,sku归属!A:B,2,0)</f>
        <v>#N/A</v>
      </c>
      <c r="K6247" s="193"/>
      <c r="L6247" s="194"/>
      <c r="M6247" s="195"/>
    </row>
    <row r="6248" spans="1:13" s="61" customFormat="1" customHeight="1">
      <c r="A6248"/>
      <c r="B6248"/>
      <c r="C6248"/>
      <c r="D6248"/>
      <c r="E6248"/>
      <c r="F6248" s="61"/>
      <c r="G6248" s="196" t="e">
        <f>VLOOKUP(D6248,sku归属!A:B,2,0)</f>
        <v>#N/A</v>
      </c>
      <c r="K6248" s="193"/>
      <c r="L6248" s="194"/>
      <c r="M6248" s="195"/>
    </row>
    <row r="6249" spans="1:13" s="61" customFormat="1" customHeight="1">
      <c r="A6249"/>
      <c r="B6249"/>
      <c r="C6249"/>
      <c r="D6249"/>
      <c r="E6249"/>
      <c r="F6249" s="61"/>
      <c r="G6249" s="196" t="e">
        <f>VLOOKUP(D6249,sku归属!A:B,2,0)</f>
        <v>#N/A</v>
      </c>
      <c r="K6249" s="193"/>
      <c r="L6249" s="194"/>
      <c r="M6249" s="195"/>
    </row>
    <row r="6250" spans="1:13" s="61" customFormat="1" customHeight="1">
      <c r="A6250"/>
      <c r="B6250"/>
      <c r="C6250"/>
      <c r="D6250"/>
      <c r="E6250"/>
      <c r="F6250" s="61"/>
      <c r="G6250" s="196" t="e">
        <f>VLOOKUP(D6250,sku归属!A:B,2,0)</f>
        <v>#N/A</v>
      </c>
      <c r="K6250" s="193"/>
      <c r="L6250" s="194"/>
      <c r="M6250" s="195"/>
    </row>
    <row r="6251" spans="1:13" s="61" customFormat="1" customHeight="1">
      <c r="A6251"/>
      <c r="B6251"/>
      <c r="C6251"/>
      <c r="D6251"/>
      <c r="E6251"/>
      <c r="F6251" s="61"/>
      <c r="G6251" s="196" t="e">
        <f>VLOOKUP(D6251,sku归属!A:B,2,0)</f>
        <v>#N/A</v>
      </c>
      <c r="K6251" s="193"/>
      <c r="L6251" s="194"/>
      <c r="M6251" s="195"/>
    </row>
    <row r="6252" spans="1:13" s="61" customFormat="1" customHeight="1">
      <c r="A6252"/>
      <c r="B6252"/>
      <c r="C6252"/>
      <c r="D6252"/>
      <c r="E6252"/>
      <c r="F6252" s="61"/>
      <c r="G6252" s="196" t="e">
        <f>VLOOKUP(D6252,sku归属!A:B,2,0)</f>
        <v>#N/A</v>
      </c>
      <c r="K6252" s="193"/>
      <c r="L6252" s="194"/>
      <c r="M6252" s="195"/>
    </row>
    <row r="6253" spans="1:13" s="61" customFormat="1" customHeight="1">
      <c r="A6253"/>
      <c r="B6253"/>
      <c r="C6253"/>
      <c r="D6253"/>
      <c r="E6253"/>
      <c r="F6253" s="61"/>
      <c r="G6253" s="196" t="e">
        <f>VLOOKUP(D6253,sku归属!A:B,2,0)</f>
        <v>#N/A</v>
      </c>
      <c r="K6253" s="193"/>
      <c r="L6253" s="194"/>
      <c r="M6253" s="195"/>
    </row>
    <row r="6254" spans="1:13" s="61" customFormat="1" customHeight="1">
      <c r="A6254"/>
      <c r="B6254"/>
      <c r="C6254"/>
      <c r="D6254"/>
      <c r="E6254"/>
      <c r="F6254" s="61"/>
      <c r="G6254" s="196" t="e">
        <f>VLOOKUP(D6254,sku归属!A:B,2,0)</f>
        <v>#N/A</v>
      </c>
      <c r="K6254" s="193"/>
      <c r="L6254" s="194"/>
      <c r="M6254" s="195"/>
    </row>
    <row r="6255" spans="1:13" s="61" customFormat="1" customHeight="1">
      <c r="A6255"/>
      <c r="B6255"/>
      <c r="C6255"/>
      <c r="D6255"/>
      <c r="E6255"/>
      <c r="F6255" s="61"/>
      <c r="G6255" s="196" t="e">
        <f>VLOOKUP(D6255,sku归属!A:B,2,0)</f>
        <v>#N/A</v>
      </c>
      <c r="K6255" s="193"/>
      <c r="L6255" s="194"/>
      <c r="M6255" s="195"/>
    </row>
    <row r="6256" spans="1:13" s="61" customFormat="1" customHeight="1">
      <c r="A6256"/>
      <c r="B6256"/>
      <c r="C6256"/>
      <c r="D6256"/>
      <c r="E6256"/>
      <c r="F6256" s="61"/>
      <c r="G6256" s="196" t="e">
        <f>VLOOKUP(D6256,sku归属!A:B,2,0)</f>
        <v>#N/A</v>
      </c>
      <c r="K6256" s="193"/>
      <c r="L6256" s="194"/>
      <c r="M6256" s="195"/>
    </row>
    <row r="6257" spans="1:13" s="61" customFormat="1" customHeight="1">
      <c r="A6257"/>
      <c r="B6257"/>
      <c r="C6257"/>
      <c r="D6257"/>
      <c r="E6257"/>
      <c r="F6257" s="61"/>
      <c r="G6257" s="196" t="e">
        <f>VLOOKUP(D6257,sku归属!A:B,2,0)</f>
        <v>#N/A</v>
      </c>
      <c r="K6257" s="193"/>
      <c r="L6257" s="194"/>
      <c r="M6257" s="195"/>
    </row>
    <row r="6258" spans="1:13" s="61" customFormat="1" customHeight="1">
      <c r="A6258"/>
      <c r="B6258"/>
      <c r="C6258"/>
      <c r="D6258"/>
      <c r="E6258"/>
      <c r="F6258" s="61"/>
      <c r="G6258" s="196" t="e">
        <f>VLOOKUP(D6258,sku归属!A:B,2,0)</f>
        <v>#N/A</v>
      </c>
      <c r="K6258" s="193"/>
      <c r="L6258" s="194"/>
      <c r="M6258" s="195"/>
    </row>
    <row r="6259" spans="1:13" s="61" customFormat="1" customHeight="1">
      <c r="A6259"/>
      <c r="B6259"/>
      <c r="C6259"/>
      <c r="D6259"/>
      <c r="E6259"/>
      <c r="F6259" s="61"/>
      <c r="G6259" s="196" t="e">
        <f>VLOOKUP(D6259,sku归属!A:B,2,0)</f>
        <v>#N/A</v>
      </c>
      <c r="K6259" s="193"/>
      <c r="L6259" s="194"/>
      <c r="M6259" s="195"/>
    </row>
    <row r="6260" spans="1:13" s="61" customFormat="1" customHeight="1">
      <c r="A6260"/>
      <c r="B6260"/>
      <c r="C6260"/>
      <c r="D6260"/>
      <c r="E6260"/>
      <c r="F6260" s="61"/>
      <c r="G6260" s="196" t="e">
        <f>VLOOKUP(D6260,sku归属!A:B,2,0)</f>
        <v>#N/A</v>
      </c>
      <c r="K6260" s="193"/>
      <c r="L6260" s="194"/>
      <c r="M6260" s="195"/>
    </row>
    <row r="6261" spans="1:13" s="61" customFormat="1" customHeight="1">
      <c r="A6261"/>
      <c r="B6261"/>
      <c r="C6261"/>
      <c r="D6261"/>
      <c r="E6261"/>
      <c r="F6261" s="61"/>
      <c r="G6261" s="196" t="e">
        <f>VLOOKUP(D6261,sku归属!A:B,2,0)</f>
        <v>#N/A</v>
      </c>
      <c r="K6261" s="193"/>
      <c r="L6261" s="194"/>
      <c r="M6261" s="195"/>
    </row>
    <row r="6262" spans="1:13" s="61" customFormat="1" customHeight="1">
      <c r="A6262"/>
      <c r="B6262"/>
      <c r="C6262"/>
      <c r="D6262"/>
      <c r="E6262"/>
      <c r="F6262" s="61"/>
      <c r="G6262" s="196" t="e">
        <f>VLOOKUP(D6262,sku归属!A:B,2,0)</f>
        <v>#N/A</v>
      </c>
      <c r="K6262" s="193"/>
      <c r="L6262" s="194"/>
      <c r="M6262" s="195"/>
    </row>
    <row r="6263" spans="1:13" s="61" customFormat="1" customHeight="1">
      <c r="A6263"/>
      <c r="B6263"/>
      <c r="C6263"/>
      <c r="D6263"/>
      <c r="E6263"/>
      <c r="F6263" s="61"/>
      <c r="G6263" s="196" t="e">
        <f>VLOOKUP(D6263,sku归属!A:B,2,0)</f>
        <v>#N/A</v>
      </c>
      <c r="K6263" s="193"/>
      <c r="L6263" s="194"/>
      <c r="M6263" s="195"/>
    </row>
    <row r="6264" spans="1:13" s="61" customFormat="1" customHeight="1">
      <c r="A6264"/>
      <c r="B6264"/>
      <c r="C6264"/>
      <c r="D6264"/>
      <c r="E6264"/>
      <c r="F6264" s="61"/>
      <c r="G6264" s="196" t="e">
        <f>VLOOKUP(D6264,sku归属!A:B,2,0)</f>
        <v>#N/A</v>
      </c>
      <c r="K6264" s="193"/>
      <c r="L6264" s="194"/>
      <c r="M6264" s="195"/>
    </row>
    <row r="6265" spans="1:13" s="61" customFormat="1" customHeight="1">
      <c r="A6265"/>
      <c r="B6265"/>
      <c r="C6265"/>
      <c r="D6265"/>
      <c r="E6265"/>
      <c r="F6265" s="61"/>
      <c r="G6265" s="196" t="e">
        <f>VLOOKUP(D6265,sku归属!A:B,2,0)</f>
        <v>#N/A</v>
      </c>
      <c r="K6265" s="193"/>
      <c r="L6265" s="194"/>
      <c r="M6265" s="195"/>
    </row>
    <row r="6266" spans="1:13" s="61" customFormat="1" customHeight="1">
      <c r="A6266"/>
      <c r="B6266"/>
      <c r="C6266"/>
      <c r="D6266"/>
      <c r="E6266"/>
      <c r="F6266" s="61"/>
      <c r="G6266" s="196" t="e">
        <f>VLOOKUP(D6266,sku归属!A:B,2,0)</f>
        <v>#N/A</v>
      </c>
      <c r="K6266" s="193"/>
      <c r="L6266" s="194"/>
      <c r="M6266" s="195"/>
    </row>
    <row r="6267" spans="1:13" s="61" customFormat="1" customHeight="1">
      <c r="A6267"/>
      <c r="B6267"/>
      <c r="C6267"/>
      <c r="D6267"/>
      <c r="E6267"/>
      <c r="F6267" s="61"/>
      <c r="G6267" s="196" t="e">
        <f>VLOOKUP(D6267,sku归属!A:B,2,0)</f>
        <v>#N/A</v>
      </c>
      <c r="K6267" s="193"/>
      <c r="L6267" s="194"/>
      <c r="M6267" s="195"/>
    </row>
    <row r="6268" spans="1:13" s="61" customFormat="1" customHeight="1">
      <c r="A6268"/>
      <c r="B6268"/>
      <c r="C6268"/>
      <c r="D6268"/>
      <c r="E6268"/>
      <c r="F6268" s="61"/>
      <c r="G6268" s="196" t="e">
        <f>VLOOKUP(D6268,sku归属!A:B,2,0)</f>
        <v>#N/A</v>
      </c>
      <c r="K6268" s="193"/>
      <c r="L6268" s="194"/>
      <c r="M6268" s="195"/>
    </row>
    <row r="6269" spans="1:13" s="61" customFormat="1" customHeight="1">
      <c r="A6269"/>
      <c r="B6269"/>
      <c r="C6269"/>
      <c r="D6269"/>
      <c r="E6269"/>
      <c r="F6269" s="61"/>
      <c r="G6269" s="196" t="e">
        <f>VLOOKUP(D6269,sku归属!A:B,2,0)</f>
        <v>#N/A</v>
      </c>
      <c r="K6269" s="193"/>
      <c r="L6269" s="194"/>
      <c r="M6269" s="195"/>
    </row>
    <row r="6270" spans="1:13" s="61" customFormat="1" customHeight="1">
      <c r="A6270"/>
      <c r="B6270"/>
      <c r="C6270"/>
      <c r="D6270"/>
      <c r="E6270"/>
      <c r="F6270" s="61"/>
      <c r="G6270" s="196" t="e">
        <f>VLOOKUP(D6270,sku归属!A:B,2,0)</f>
        <v>#N/A</v>
      </c>
      <c r="K6270" s="193"/>
      <c r="L6270" s="194"/>
      <c r="M6270" s="195"/>
    </row>
    <row r="6271" spans="1:13" s="61" customFormat="1" customHeight="1">
      <c r="A6271"/>
      <c r="B6271"/>
      <c r="C6271"/>
      <c r="D6271"/>
      <c r="E6271"/>
      <c r="F6271" s="61"/>
      <c r="G6271" s="196" t="e">
        <f>VLOOKUP(D6271,sku归属!A:B,2,0)</f>
        <v>#N/A</v>
      </c>
      <c r="K6271" s="193"/>
      <c r="L6271" s="194"/>
      <c r="M6271" s="195"/>
    </row>
    <row r="6272" spans="1:13" s="61" customFormat="1" customHeight="1">
      <c r="A6272"/>
      <c r="B6272"/>
      <c r="C6272"/>
      <c r="D6272"/>
      <c r="E6272"/>
      <c r="F6272" s="61"/>
      <c r="G6272" s="196" t="e">
        <f>VLOOKUP(D6272,sku归属!A:B,2,0)</f>
        <v>#N/A</v>
      </c>
      <c r="K6272" s="193"/>
      <c r="L6272" s="194"/>
      <c r="M6272" s="195"/>
    </row>
    <row r="6273" spans="1:13" s="61" customFormat="1" customHeight="1">
      <c r="A6273"/>
      <c r="B6273"/>
      <c r="C6273"/>
      <c r="D6273"/>
      <c r="E6273"/>
      <c r="F6273" s="61"/>
      <c r="G6273" s="196" t="e">
        <f>VLOOKUP(D6273,sku归属!A:B,2,0)</f>
        <v>#N/A</v>
      </c>
      <c r="K6273" s="193"/>
      <c r="L6273" s="194"/>
      <c r="M6273" s="195"/>
    </row>
    <row r="6274" spans="1:13" s="61" customFormat="1" customHeight="1">
      <c r="A6274"/>
      <c r="B6274"/>
      <c r="C6274"/>
      <c r="D6274"/>
      <c r="E6274"/>
      <c r="F6274" s="61"/>
      <c r="G6274" s="196" t="e">
        <f>VLOOKUP(D6274,sku归属!A:B,2,0)</f>
        <v>#N/A</v>
      </c>
      <c r="K6274" s="193"/>
      <c r="L6274" s="194"/>
      <c r="M6274" s="195"/>
    </row>
    <row r="6275" spans="1:13" s="61" customFormat="1" customHeight="1">
      <c r="A6275"/>
      <c r="B6275"/>
      <c r="C6275"/>
      <c r="D6275"/>
      <c r="E6275"/>
      <c r="F6275" s="61"/>
      <c r="G6275" s="196" t="e">
        <f>VLOOKUP(D6275,sku归属!A:B,2,0)</f>
        <v>#N/A</v>
      </c>
      <c r="K6275" s="193"/>
      <c r="L6275" s="194"/>
      <c r="M6275" s="195"/>
    </row>
    <row r="6276" spans="1:13" s="61" customFormat="1" customHeight="1">
      <c r="A6276"/>
      <c r="B6276"/>
      <c r="C6276"/>
      <c r="D6276"/>
      <c r="E6276"/>
      <c r="F6276" s="61"/>
      <c r="G6276" s="196" t="e">
        <f>VLOOKUP(D6276,sku归属!A:B,2,0)</f>
        <v>#N/A</v>
      </c>
      <c r="K6276" s="193"/>
      <c r="L6276" s="194"/>
      <c r="M6276" s="195"/>
    </row>
    <row r="6277" spans="1:13" s="61" customFormat="1" customHeight="1">
      <c r="A6277"/>
      <c r="B6277"/>
      <c r="C6277"/>
      <c r="D6277"/>
      <c r="E6277"/>
      <c r="F6277" s="61"/>
      <c r="G6277" s="196" t="e">
        <f>VLOOKUP(D6277,sku归属!A:B,2,0)</f>
        <v>#N/A</v>
      </c>
      <c r="K6277" s="193"/>
      <c r="L6277" s="194"/>
      <c r="M6277" s="195"/>
    </row>
    <row r="6278" spans="1:13" s="61" customFormat="1" customHeight="1">
      <c r="A6278"/>
      <c r="B6278"/>
      <c r="C6278"/>
      <c r="D6278"/>
      <c r="E6278"/>
      <c r="F6278" s="61"/>
      <c r="G6278" s="196" t="e">
        <f>VLOOKUP(D6278,sku归属!A:B,2,0)</f>
        <v>#N/A</v>
      </c>
      <c r="K6278" s="193"/>
      <c r="L6278" s="194"/>
      <c r="M6278" s="195"/>
    </row>
    <row r="6279" spans="1:13" s="61" customFormat="1" customHeight="1">
      <c r="A6279"/>
      <c r="B6279"/>
      <c r="C6279"/>
      <c r="D6279"/>
      <c r="E6279"/>
      <c r="F6279" s="61"/>
      <c r="G6279" s="196" t="e">
        <f>VLOOKUP(D6279,sku归属!A:B,2,0)</f>
        <v>#N/A</v>
      </c>
      <c r="K6279" s="193"/>
      <c r="L6279" s="194"/>
      <c r="M6279" s="195"/>
    </row>
    <row r="6280" spans="1:13" s="61" customFormat="1" customHeight="1">
      <c r="A6280"/>
      <c r="B6280"/>
      <c r="C6280"/>
      <c r="D6280"/>
      <c r="E6280"/>
      <c r="F6280" s="61"/>
      <c r="G6280" s="196" t="e">
        <f>VLOOKUP(D6280,sku归属!A:B,2,0)</f>
        <v>#N/A</v>
      </c>
      <c r="K6280" s="193"/>
      <c r="L6280" s="194"/>
      <c r="M6280" s="195"/>
    </row>
    <row r="6281" spans="1:13" s="61" customFormat="1" customHeight="1">
      <c r="A6281"/>
      <c r="B6281"/>
      <c r="C6281"/>
      <c r="D6281"/>
      <c r="E6281"/>
      <c r="F6281" s="61"/>
      <c r="G6281" s="196" t="e">
        <f>VLOOKUP(D6281,sku归属!A:B,2,0)</f>
        <v>#N/A</v>
      </c>
      <c r="K6281" s="193"/>
      <c r="L6281" s="194"/>
      <c r="M6281" s="195"/>
    </row>
    <row r="6282" spans="1:13" s="61" customFormat="1" customHeight="1">
      <c r="A6282"/>
      <c r="B6282"/>
      <c r="C6282"/>
      <c r="D6282"/>
      <c r="E6282"/>
      <c r="F6282" s="61"/>
      <c r="G6282" s="196" t="e">
        <f>VLOOKUP(D6282,sku归属!A:B,2,0)</f>
        <v>#N/A</v>
      </c>
      <c r="K6282" s="193"/>
      <c r="L6282" s="194"/>
      <c r="M6282" s="195"/>
    </row>
    <row r="6283" spans="1:13" s="61" customFormat="1" customHeight="1">
      <c r="A6283"/>
      <c r="B6283"/>
      <c r="C6283"/>
      <c r="D6283"/>
      <c r="E6283"/>
      <c r="F6283" s="61"/>
      <c r="G6283" s="196" t="e">
        <f>VLOOKUP(D6283,sku归属!A:B,2,0)</f>
        <v>#N/A</v>
      </c>
      <c r="K6283" s="193"/>
      <c r="L6283" s="194"/>
      <c r="M6283" s="195"/>
    </row>
    <row r="6284" spans="1:13" s="61" customFormat="1" customHeight="1">
      <c r="A6284"/>
      <c r="B6284"/>
      <c r="C6284"/>
      <c r="D6284"/>
      <c r="E6284"/>
      <c r="F6284" s="61"/>
      <c r="G6284" s="196" t="e">
        <f>VLOOKUP(D6284,sku归属!A:B,2,0)</f>
        <v>#N/A</v>
      </c>
      <c r="K6284" s="193"/>
      <c r="L6284" s="194"/>
      <c r="M6284" s="195"/>
    </row>
    <row r="6285" spans="1:13" s="61" customFormat="1" customHeight="1">
      <c r="A6285"/>
      <c r="B6285"/>
      <c r="C6285"/>
      <c r="D6285"/>
      <c r="E6285"/>
      <c r="F6285" s="61"/>
      <c r="G6285" s="196" t="e">
        <f>VLOOKUP(D6285,sku归属!A:B,2,0)</f>
        <v>#N/A</v>
      </c>
      <c r="K6285" s="193"/>
      <c r="L6285" s="194"/>
      <c r="M6285" s="195"/>
    </row>
    <row r="6286" spans="1:13" s="61" customFormat="1" customHeight="1">
      <c r="A6286"/>
      <c r="B6286"/>
      <c r="C6286"/>
      <c r="D6286"/>
      <c r="E6286"/>
      <c r="F6286" s="61"/>
      <c r="G6286" s="196" t="e">
        <f>VLOOKUP(D6286,sku归属!A:B,2,0)</f>
        <v>#N/A</v>
      </c>
      <c r="K6286" s="193"/>
      <c r="L6286" s="194"/>
      <c r="M6286" s="195"/>
    </row>
    <row r="6287" spans="1:13" s="61" customFormat="1" customHeight="1">
      <c r="A6287"/>
      <c r="B6287"/>
      <c r="C6287"/>
      <c r="D6287"/>
      <c r="E6287"/>
      <c r="F6287" s="61"/>
      <c r="G6287" s="196" t="e">
        <f>VLOOKUP(D6287,sku归属!A:B,2,0)</f>
        <v>#N/A</v>
      </c>
      <c r="K6287" s="193"/>
      <c r="L6287" s="194"/>
      <c r="M6287" s="195"/>
    </row>
    <row r="6288" spans="1:13" s="61" customFormat="1" customHeight="1">
      <c r="A6288"/>
      <c r="B6288"/>
      <c r="C6288"/>
      <c r="D6288"/>
      <c r="E6288"/>
      <c r="F6288" s="61"/>
      <c r="G6288" s="196" t="e">
        <f>VLOOKUP(D6288,sku归属!A:B,2,0)</f>
        <v>#N/A</v>
      </c>
      <c r="K6288" s="193"/>
      <c r="L6288" s="194"/>
      <c r="M6288" s="195"/>
    </row>
    <row r="6289" spans="1:13" s="61" customFormat="1" customHeight="1">
      <c r="A6289"/>
      <c r="B6289"/>
      <c r="C6289"/>
      <c r="D6289"/>
      <c r="E6289"/>
      <c r="F6289" s="61"/>
      <c r="G6289" s="196" t="e">
        <f>VLOOKUP(D6289,sku归属!A:B,2,0)</f>
        <v>#N/A</v>
      </c>
      <c r="K6289" s="193"/>
      <c r="L6289" s="194"/>
      <c r="M6289" s="195"/>
    </row>
    <row r="6290" spans="1:13" s="61" customFormat="1" customHeight="1">
      <c r="A6290"/>
      <c r="B6290"/>
      <c r="C6290"/>
      <c r="D6290"/>
      <c r="E6290"/>
      <c r="F6290" s="61"/>
      <c r="G6290" s="196" t="e">
        <f>VLOOKUP(D6290,sku归属!A:B,2,0)</f>
        <v>#N/A</v>
      </c>
      <c r="K6290" s="193"/>
      <c r="L6290" s="194"/>
      <c r="M6290" s="195"/>
    </row>
    <row r="6291" spans="1:13" s="61" customFormat="1" customHeight="1">
      <c r="A6291"/>
      <c r="B6291"/>
      <c r="C6291"/>
      <c r="D6291"/>
      <c r="E6291"/>
      <c r="F6291" s="61"/>
      <c r="G6291" s="196" t="e">
        <f>VLOOKUP(D6291,sku归属!A:B,2,0)</f>
        <v>#N/A</v>
      </c>
      <c r="K6291" s="193"/>
      <c r="L6291" s="194"/>
      <c r="M6291" s="195"/>
    </row>
    <row r="6292" spans="1:13" s="61" customFormat="1" customHeight="1">
      <c r="A6292"/>
      <c r="B6292"/>
      <c r="C6292"/>
      <c r="D6292"/>
      <c r="E6292"/>
      <c r="F6292" s="61"/>
      <c r="G6292" s="196" t="e">
        <f>VLOOKUP(D6292,sku归属!A:B,2,0)</f>
        <v>#N/A</v>
      </c>
      <c r="K6292" s="193"/>
      <c r="L6292" s="194"/>
      <c r="M6292" s="195"/>
    </row>
    <row r="6293" spans="1:13" s="61" customFormat="1" customHeight="1">
      <c r="A6293"/>
      <c r="B6293"/>
      <c r="C6293"/>
      <c r="D6293"/>
      <c r="E6293"/>
      <c r="F6293" s="61"/>
      <c r="G6293" s="196" t="e">
        <f>VLOOKUP(D6293,sku归属!A:B,2,0)</f>
        <v>#N/A</v>
      </c>
      <c r="K6293" s="193"/>
      <c r="L6293" s="194"/>
      <c r="M6293" s="195"/>
    </row>
    <row r="6294" spans="1:13" s="61" customFormat="1" customHeight="1">
      <c r="A6294"/>
      <c r="B6294"/>
      <c r="C6294"/>
      <c r="D6294"/>
      <c r="E6294"/>
      <c r="F6294" s="61"/>
      <c r="G6294" s="196" t="e">
        <f>VLOOKUP(D6294,sku归属!A:B,2,0)</f>
        <v>#N/A</v>
      </c>
      <c r="K6294" s="193"/>
      <c r="L6294" s="194"/>
      <c r="M6294" s="195"/>
    </row>
    <row r="6295" spans="1:13" s="61" customFormat="1" customHeight="1">
      <c r="A6295"/>
      <c r="B6295"/>
      <c r="C6295"/>
      <c r="D6295"/>
      <c r="E6295"/>
      <c r="F6295" s="61"/>
      <c r="G6295" s="196" t="e">
        <f>VLOOKUP(D6295,sku归属!A:B,2,0)</f>
        <v>#N/A</v>
      </c>
      <c r="K6295" s="193"/>
      <c r="L6295" s="194"/>
      <c r="M6295" s="195"/>
    </row>
    <row r="6296" spans="1:13" s="61" customFormat="1" customHeight="1">
      <c r="A6296"/>
      <c r="B6296"/>
      <c r="C6296"/>
      <c r="D6296"/>
      <c r="E6296"/>
      <c r="F6296" s="61"/>
      <c r="G6296" s="196" t="e">
        <f>VLOOKUP(D6296,sku归属!A:B,2,0)</f>
        <v>#N/A</v>
      </c>
      <c r="K6296" s="193"/>
      <c r="L6296" s="194"/>
      <c r="M6296" s="195"/>
    </row>
    <row r="6297" spans="1:13" s="61" customFormat="1" customHeight="1">
      <c r="A6297"/>
      <c r="B6297"/>
      <c r="C6297"/>
      <c r="D6297"/>
      <c r="E6297"/>
      <c r="F6297" s="61"/>
      <c r="G6297" s="196" t="e">
        <f>VLOOKUP(D6297,sku归属!A:B,2,0)</f>
        <v>#N/A</v>
      </c>
      <c r="K6297" s="193"/>
      <c r="L6297" s="194"/>
      <c r="M6297" s="195"/>
    </row>
    <row r="6298" spans="1:13" s="61" customFormat="1" customHeight="1">
      <c r="A6298"/>
      <c r="B6298"/>
      <c r="C6298"/>
      <c r="D6298"/>
      <c r="E6298"/>
      <c r="F6298" s="61"/>
      <c r="G6298" s="196" t="e">
        <f>VLOOKUP(D6298,sku归属!A:B,2,0)</f>
        <v>#N/A</v>
      </c>
      <c r="K6298" s="193"/>
      <c r="L6298" s="194"/>
      <c r="M6298" s="195"/>
    </row>
    <row r="6299" spans="1:13" s="61" customFormat="1" customHeight="1">
      <c r="A6299"/>
      <c r="B6299"/>
      <c r="C6299"/>
      <c r="D6299"/>
      <c r="E6299"/>
      <c r="F6299" s="61"/>
      <c r="G6299" s="196" t="e">
        <f>VLOOKUP(D6299,sku归属!A:B,2,0)</f>
        <v>#N/A</v>
      </c>
      <c r="K6299" s="193"/>
      <c r="L6299" s="194"/>
      <c r="M6299" s="195"/>
    </row>
    <row r="6300" spans="1:13" s="61" customFormat="1" customHeight="1">
      <c r="A6300"/>
      <c r="B6300"/>
      <c r="C6300"/>
      <c r="D6300"/>
      <c r="E6300"/>
      <c r="F6300" s="61"/>
      <c r="G6300" s="196" t="e">
        <f>VLOOKUP(D6300,sku归属!A:B,2,0)</f>
        <v>#N/A</v>
      </c>
      <c r="K6300" s="193"/>
      <c r="L6300" s="194"/>
      <c r="M6300" s="195"/>
    </row>
    <row r="6301" spans="1:13" s="61" customFormat="1" customHeight="1">
      <c r="A6301"/>
      <c r="B6301"/>
      <c r="C6301"/>
      <c r="D6301"/>
      <c r="E6301"/>
      <c r="F6301" s="61"/>
      <c r="G6301" s="196" t="e">
        <f>VLOOKUP(D6301,sku归属!A:B,2,0)</f>
        <v>#N/A</v>
      </c>
      <c r="K6301" s="193"/>
      <c r="L6301" s="194"/>
      <c r="M6301" s="195"/>
    </row>
    <row r="6302" spans="1:13" s="61" customFormat="1" customHeight="1">
      <c r="A6302"/>
      <c r="B6302"/>
      <c r="C6302"/>
      <c r="D6302"/>
      <c r="E6302"/>
      <c r="F6302" s="61"/>
      <c r="G6302" s="196" t="e">
        <f>VLOOKUP(D6302,sku归属!A:B,2,0)</f>
        <v>#N/A</v>
      </c>
      <c r="K6302" s="193"/>
      <c r="L6302" s="194"/>
      <c r="M6302" s="195"/>
    </row>
    <row r="6303" spans="1:13" s="61" customFormat="1" customHeight="1">
      <c r="A6303"/>
      <c r="B6303"/>
      <c r="C6303"/>
      <c r="D6303"/>
      <c r="E6303"/>
      <c r="F6303" s="61"/>
      <c r="G6303" s="196" t="e">
        <f>VLOOKUP(D6303,sku归属!A:B,2,0)</f>
        <v>#N/A</v>
      </c>
      <c r="K6303" s="193"/>
      <c r="L6303" s="194"/>
      <c r="M6303" s="195"/>
    </row>
    <row r="6304" spans="1:13" s="61" customFormat="1" customHeight="1">
      <c r="A6304"/>
      <c r="B6304"/>
      <c r="C6304"/>
      <c r="D6304"/>
      <c r="E6304"/>
      <c r="F6304" s="61"/>
      <c r="G6304" s="196" t="e">
        <f>VLOOKUP(D6304,sku归属!A:B,2,0)</f>
        <v>#N/A</v>
      </c>
      <c r="K6304" s="193"/>
      <c r="L6304" s="194"/>
      <c r="M6304" s="195"/>
    </row>
    <row r="6305" spans="1:13" s="61" customFormat="1" customHeight="1">
      <c r="A6305"/>
      <c r="B6305"/>
      <c r="C6305"/>
      <c r="D6305"/>
      <c r="E6305"/>
      <c r="F6305" s="61"/>
      <c r="G6305" s="196" t="e">
        <f>VLOOKUP(D6305,sku归属!A:B,2,0)</f>
        <v>#N/A</v>
      </c>
      <c r="K6305" s="193"/>
      <c r="L6305" s="194"/>
      <c r="M6305" s="195"/>
    </row>
    <row r="6306" spans="1:13" s="61" customFormat="1" customHeight="1">
      <c r="A6306"/>
      <c r="B6306"/>
      <c r="C6306"/>
      <c r="D6306"/>
      <c r="E6306"/>
      <c r="F6306" s="61"/>
      <c r="G6306" s="196" t="e">
        <f>VLOOKUP(D6306,sku归属!A:B,2,0)</f>
        <v>#N/A</v>
      </c>
      <c r="K6306" s="193"/>
      <c r="L6306" s="194"/>
      <c r="M6306" s="195"/>
    </row>
    <row r="6307" spans="1:13" s="61" customFormat="1" customHeight="1">
      <c r="A6307"/>
      <c r="B6307"/>
      <c r="C6307"/>
      <c r="D6307"/>
      <c r="E6307"/>
      <c r="F6307" s="61"/>
      <c r="G6307" s="196" t="e">
        <f>VLOOKUP(D6307,sku归属!A:B,2,0)</f>
        <v>#N/A</v>
      </c>
      <c r="K6307" s="193"/>
      <c r="L6307" s="194"/>
      <c r="M6307" s="195"/>
    </row>
    <row r="6308" spans="1:13" s="61" customFormat="1" customHeight="1">
      <c r="A6308"/>
      <c r="B6308"/>
      <c r="C6308"/>
      <c r="D6308"/>
      <c r="E6308"/>
      <c r="F6308" s="61"/>
      <c r="G6308" s="196" t="e">
        <f>VLOOKUP(D6308,sku归属!A:B,2,0)</f>
        <v>#N/A</v>
      </c>
      <c r="K6308" s="193"/>
      <c r="L6308" s="194"/>
      <c r="M6308" s="195"/>
    </row>
    <row r="6309" spans="1:13" s="61" customFormat="1" customHeight="1">
      <c r="A6309"/>
      <c r="B6309"/>
      <c r="C6309"/>
      <c r="D6309"/>
      <c r="E6309"/>
      <c r="F6309" s="61"/>
      <c r="G6309" s="196" t="e">
        <f>VLOOKUP(D6309,sku归属!A:B,2,0)</f>
        <v>#N/A</v>
      </c>
      <c r="K6309" s="193"/>
      <c r="L6309" s="194"/>
      <c r="M6309" s="195"/>
    </row>
    <row r="6310" spans="1:13" s="61" customFormat="1" customHeight="1">
      <c r="A6310"/>
      <c r="B6310"/>
      <c r="C6310"/>
      <c r="D6310"/>
      <c r="E6310"/>
      <c r="F6310" s="61"/>
      <c r="G6310" s="196" t="e">
        <f>VLOOKUP(D6310,sku归属!A:B,2,0)</f>
        <v>#N/A</v>
      </c>
      <c r="K6310" s="193"/>
      <c r="L6310" s="194"/>
      <c r="M6310" s="195"/>
    </row>
    <row r="6311" spans="1:13" s="61" customFormat="1" customHeight="1">
      <c r="A6311"/>
      <c r="B6311"/>
      <c r="C6311"/>
      <c r="D6311"/>
      <c r="E6311"/>
      <c r="F6311" s="61"/>
      <c r="G6311" s="196" t="e">
        <f>VLOOKUP(D6311,sku归属!A:B,2,0)</f>
        <v>#N/A</v>
      </c>
      <c r="K6311" s="193"/>
      <c r="L6311" s="194"/>
      <c r="M6311" s="195"/>
    </row>
    <row r="6312" spans="1:13" s="61" customFormat="1" customHeight="1">
      <c r="A6312"/>
      <c r="B6312"/>
      <c r="C6312"/>
      <c r="D6312"/>
      <c r="E6312"/>
      <c r="F6312" s="61"/>
      <c r="G6312" s="196" t="e">
        <f>VLOOKUP(D6312,sku归属!A:B,2,0)</f>
        <v>#N/A</v>
      </c>
      <c r="K6312" s="193"/>
      <c r="L6312" s="194"/>
      <c r="M6312" s="195"/>
    </row>
    <row r="6313" spans="1:13" s="61" customFormat="1" customHeight="1">
      <c r="A6313"/>
      <c r="B6313"/>
      <c r="C6313"/>
      <c r="D6313"/>
      <c r="E6313"/>
      <c r="F6313" s="61"/>
      <c r="G6313" s="196" t="e">
        <f>VLOOKUP(D6313,sku归属!A:B,2,0)</f>
        <v>#N/A</v>
      </c>
      <c r="K6313" s="193"/>
      <c r="L6313" s="194"/>
      <c r="M6313" s="195"/>
    </row>
    <row r="6314" spans="1:13" s="61" customFormat="1" customHeight="1">
      <c r="A6314"/>
      <c r="B6314"/>
      <c r="C6314"/>
      <c r="D6314"/>
      <c r="E6314"/>
      <c r="F6314" s="61"/>
      <c r="G6314" s="196" t="e">
        <f>VLOOKUP(D6314,sku归属!A:B,2,0)</f>
        <v>#N/A</v>
      </c>
      <c r="K6314" s="193"/>
      <c r="L6314" s="194"/>
      <c r="M6314" s="195"/>
    </row>
    <row r="6315" spans="1:13" s="61" customFormat="1" customHeight="1">
      <c r="A6315"/>
      <c r="B6315"/>
      <c r="C6315"/>
      <c r="D6315"/>
      <c r="E6315"/>
      <c r="F6315" s="61"/>
      <c r="G6315" s="196" t="e">
        <f>VLOOKUP(D6315,sku归属!A:B,2,0)</f>
        <v>#N/A</v>
      </c>
      <c r="K6315" s="193"/>
      <c r="L6315" s="194"/>
      <c r="M6315" s="195"/>
    </row>
    <row r="6316" spans="1:13" s="61" customFormat="1" customHeight="1">
      <c r="A6316"/>
      <c r="B6316"/>
      <c r="C6316"/>
      <c r="D6316"/>
      <c r="E6316"/>
      <c r="F6316" s="61"/>
      <c r="G6316" s="196" t="e">
        <f>VLOOKUP(D6316,sku归属!A:B,2,0)</f>
        <v>#N/A</v>
      </c>
      <c r="K6316" s="193"/>
      <c r="L6316" s="194"/>
      <c r="M6316" s="195"/>
    </row>
    <row r="6317" spans="1:13" s="61" customFormat="1" customHeight="1">
      <c r="A6317"/>
      <c r="B6317"/>
      <c r="C6317"/>
      <c r="D6317"/>
      <c r="E6317"/>
      <c r="F6317" s="61"/>
      <c r="G6317" s="196" t="e">
        <f>VLOOKUP(D6317,sku归属!A:B,2,0)</f>
        <v>#N/A</v>
      </c>
      <c r="K6317" s="193"/>
      <c r="L6317" s="194"/>
      <c r="M6317" s="195"/>
    </row>
    <row r="6318" spans="1:13" s="61" customFormat="1" customHeight="1">
      <c r="A6318"/>
      <c r="B6318"/>
      <c r="C6318"/>
      <c r="D6318"/>
      <c r="E6318"/>
      <c r="F6318" s="61"/>
      <c r="G6318" s="196" t="e">
        <f>VLOOKUP(D6318,sku归属!A:B,2,0)</f>
        <v>#N/A</v>
      </c>
      <c r="K6318" s="193"/>
      <c r="L6318" s="194"/>
      <c r="M6318" s="195"/>
    </row>
    <row r="6319" spans="1:13" s="61" customFormat="1" customHeight="1">
      <c r="A6319"/>
      <c r="B6319"/>
      <c r="C6319"/>
      <c r="D6319"/>
      <c r="E6319"/>
      <c r="F6319" s="61"/>
      <c r="G6319" s="196" t="e">
        <f>VLOOKUP(D6319,sku归属!A:B,2,0)</f>
        <v>#N/A</v>
      </c>
      <c r="K6319" s="193"/>
      <c r="L6319" s="194"/>
      <c r="M6319" s="195"/>
    </row>
    <row r="6320" spans="1:13" s="61" customFormat="1" customHeight="1">
      <c r="A6320"/>
      <c r="B6320"/>
      <c r="C6320"/>
      <c r="D6320"/>
      <c r="E6320"/>
      <c r="F6320" s="61"/>
      <c r="G6320" s="196" t="e">
        <f>VLOOKUP(D6320,sku归属!A:B,2,0)</f>
        <v>#N/A</v>
      </c>
      <c r="K6320" s="193"/>
      <c r="L6320" s="194"/>
      <c r="M6320" s="195"/>
    </row>
    <row r="6321" spans="1:13" s="61" customFormat="1" customHeight="1">
      <c r="A6321"/>
      <c r="B6321"/>
      <c r="C6321"/>
      <c r="D6321"/>
      <c r="E6321"/>
      <c r="F6321" s="61"/>
      <c r="G6321" s="196" t="e">
        <f>VLOOKUP(D6321,sku归属!A:B,2,0)</f>
        <v>#N/A</v>
      </c>
      <c r="K6321" s="193"/>
      <c r="L6321" s="194"/>
      <c r="M6321" s="195"/>
    </row>
    <row r="6322" spans="1:13" s="61" customFormat="1" customHeight="1">
      <c r="A6322"/>
      <c r="B6322"/>
      <c r="C6322"/>
      <c r="D6322"/>
      <c r="E6322"/>
      <c r="F6322" s="61"/>
      <c r="G6322" s="196" t="e">
        <f>VLOOKUP(D6322,sku归属!A:B,2,0)</f>
        <v>#N/A</v>
      </c>
      <c r="K6322" s="193"/>
      <c r="L6322" s="194"/>
      <c r="M6322" s="195"/>
    </row>
    <row r="6323" spans="1:13" s="61" customFormat="1" customHeight="1">
      <c r="A6323"/>
      <c r="B6323"/>
      <c r="C6323"/>
      <c r="D6323"/>
      <c r="E6323"/>
      <c r="F6323" s="61"/>
      <c r="G6323" s="196" t="e">
        <f>VLOOKUP(D6323,sku归属!A:B,2,0)</f>
        <v>#N/A</v>
      </c>
      <c r="K6323" s="193"/>
      <c r="L6323" s="194"/>
      <c r="M6323" s="195"/>
    </row>
    <row r="6324" spans="1:13" s="61" customFormat="1" customHeight="1">
      <c r="A6324"/>
      <c r="B6324"/>
      <c r="C6324"/>
      <c r="D6324"/>
      <c r="E6324"/>
      <c r="F6324" s="61"/>
      <c r="G6324" s="196" t="e">
        <f>VLOOKUP(D6324,sku归属!A:B,2,0)</f>
        <v>#N/A</v>
      </c>
      <c r="K6324" s="193"/>
      <c r="L6324" s="194"/>
      <c r="M6324" s="195"/>
    </row>
    <row r="6325" spans="1:13" s="61" customFormat="1" customHeight="1">
      <c r="A6325"/>
      <c r="B6325"/>
      <c r="C6325"/>
      <c r="D6325"/>
      <c r="E6325"/>
      <c r="F6325" s="61"/>
      <c r="G6325" s="196" t="e">
        <f>VLOOKUP(D6325,sku归属!A:B,2,0)</f>
        <v>#N/A</v>
      </c>
      <c r="K6325" s="193"/>
      <c r="L6325" s="194"/>
      <c r="M6325" s="195"/>
    </row>
    <row r="6326" spans="1:13" s="61" customFormat="1" customHeight="1">
      <c r="A6326"/>
      <c r="B6326"/>
      <c r="C6326"/>
      <c r="D6326"/>
      <c r="E6326"/>
      <c r="F6326" s="61"/>
      <c r="G6326" s="196" t="e">
        <f>VLOOKUP(D6326,sku归属!A:B,2,0)</f>
        <v>#N/A</v>
      </c>
      <c r="K6326" s="193"/>
      <c r="L6326" s="194"/>
      <c r="M6326" s="195"/>
    </row>
    <row r="6327" spans="1:13" s="61" customFormat="1" customHeight="1">
      <c r="A6327"/>
      <c r="B6327"/>
      <c r="C6327"/>
      <c r="D6327"/>
      <c r="E6327"/>
      <c r="F6327" s="61"/>
      <c r="G6327" s="196" t="e">
        <f>VLOOKUP(D6327,sku归属!A:B,2,0)</f>
        <v>#N/A</v>
      </c>
      <c r="K6327" s="193"/>
      <c r="L6327" s="194"/>
      <c r="M6327" s="195"/>
    </row>
    <row r="6328" spans="1:13" s="61" customFormat="1" customHeight="1">
      <c r="A6328"/>
      <c r="B6328"/>
      <c r="C6328"/>
      <c r="D6328"/>
      <c r="E6328"/>
      <c r="F6328" s="61"/>
      <c r="G6328" s="196" t="e">
        <f>VLOOKUP(D6328,sku归属!A:B,2,0)</f>
        <v>#N/A</v>
      </c>
      <c r="K6328" s="193"/>
      <c r="L6328" s="194"/>
      <c r="M6328" s="195"/>
    </row>
    <row r="6329" spans="1:13" s="61" customFormat="1" customHeight="1">
      <c r="A6329"/>
      <c r="B6329"/>
      <c r="C6329"/>
      <c r="D6329"/>
      <c r="E6329"/>
      <c r="F6329" s="61"/>
      <c r="G6329" s="196" t="e">
        <f>VLOOKUP(D6329,sku归属!A:B,2,0)</f>
        <v>#N/A</v>
      </c>
      <c r="K6329" s="193"/>
      <c r="L6329" s="194"/>
      <c r="M6329" s="195"/>
    </row>
    <row r="6330" spans="1:13" s="61" customFormat="1" customHeight="1">
      <c r="A6330"/>
      <c r="B6330"/>
      <c r="C6330"/>
      <c r="D6330"/>
      <c r="E6330"/>
      <c r="F6330" s="61"/>
      <c r="G6330" s="196" t="e">
        <f>VLOOKUP(D6330,sku归属!A:B,2,0)</f>
        <v>#N/A</v>
      </c>
      <c r="K6330" s="193"/>
      <c r="L6330" s="194"/>
      <c r="M6330" s="195"/>
    </row>
    <row r="6331" spans="1:13" s="61" customFormat="1" customHeight="1">
      <c r="A6331"/>
      <c r="B6331"/>
      <c r="C6331"/>
      <c r="D6331"/>
      <c r="E6331"/>
      <c r="F6331" s="61"/>
      <c r="G6331" s="196" t="e">
        <f>VLOOKUP(D6331,sku归属!A:B,2,0)</f>
        <v>#N/A</v>
      </c>
      <c r="K6331" s="193"/>
      <c r="L6331" s="194"/>
      <c r="M6331" s="195"/>
    </row>
    <row r="6332" spans="1:13" s="61" customFormat="1" customHeight="1">
      <c r="A6332"/>
      <c r="B6332"/>
      <c r="C6332"/>
      <c r="D6332"/>
      <c r="E6332"/>
      <c r="F6332" s="61"/>
      <c r="G6332" s="196" t="e">
        <f>VLOOKUP(D6332,sku归属!A:B,2,0)</f>
        <v>#N/A</v>
      </c>
      <c r="K6332" s="193"/>
      <c r="L6332" s="194"/>
      <c r="M6332" s="195"/>
    </row>
    <row r="6333" spans="1:13" s="61" customFormat="1" customHeight="1">
      <c r="A6333"/>
      <c r="B6333"/>
      <c r="C6333"/>
      <c r="D6333"/>
      <c r="E6333"/>
      <c r="F6333" s="61"/>
      <c r="G6333" s="196" t="e">
        <f>VLOOKUP(D6333,sku归属!A:B,2,0)</f>
        <v>#N/A</v>
      </c>
      <c r="K6333" s="193"/>
      <c r="L6333" s="194"/>
      <c r="M6333" s="195"/>
    </row>
    <row r="6334" spans="1:13" s="61" customFormat="1" customHeight="1">
      <c r="A6334"/>
      <c r="B6334"/>
      <c r="C6334"/>
      <c r="D6334"/>
      <c r="E6334"/>
      <c r="F6334" s="61"/>
      <c r="G6334" s="196" t="e">
        <f>VLOOKUP(D6334,sku归属!A:B,2,0)</f>
        <v>#N/A</v>
      </c>
      <c r="K6334" s="193"/>
      <c r="L6334" s="194"/>
      <c r="M6334" s="195"/>
    </row>
    <row r="6335" spans="1:13" s="61" customFormat="1" customHeight="1">
      <c r="A6335"/>
      <c r="B6335"/>
      <c r="C6335"/>
      <c r="D6335"/>
      <c r="E6335"/>
      <c r="F6335" s="61"/>
      <c r="G6335" s="196" t="e">
        <f>VLOOKUP(D6335,sku归属!A:B,2,0)</f>
        <v>#N/A</v>
      </c>
      <c r="K6335" s="193"/>
      <c r="L6335" s="194"/>
      <c r="M6335" s="195"/>
    </row>
    <row r="6336" spans="1:13" s="61" customFormat="1" customHeight="1">
      <c r="A6336"/>
      <c r="B6336"/>
      <c r="C6336"/>
      <c r="D6336"/>
      <c r="E6336"/>
      <c r="F6336" s="61"/>
      <c r="G6336" s="196" t="e">
        <f>VLOOKUP(D6336,sku归属!A:B,2,0)</f>
        <v>#N/A</v>
      </c>
      <c r="K6336" s="193"/>
      <c r="L6336" s="194"/>
      <c r="M6336" s="195"/>
    </row>
    <row r="6337" spans="1:13" s="61" customFormat="1" customHeight="1">
      <c r="A6337"/>
      <c r="B6337"/>
      <c r="C6337"/>
      <c r="D6337"/>
      <c r="E6337"/>
      <c r="F6337" s="61"/>
      <c r="G6337" s="196" t="e">
        <f>VLOOKUP(D6337,sku归属!A:B,2,0)</f>
        <v>#N/A</v>
      </c>
      <c r="K6337" s="193"/>
      <c r="L6337" s="194"/>
      <c r="M6337" s="195"/>
    </row>
    <row r="6338" spans="1:13" s="61" customFormat="1" customHeight="1">
      <c r="A6338"/>
      <c r="B6338"/>
      <c r="C6338"/>
      <c r="D6338"/>
      <c r="E6338"/>
      <c r="F6338" s="61"/>
      <c r="G6338" s="196" t="e">
        <f>VLOOKUP(D6338,sku归属!A:B,2,0)</f>
        <v>#N/A</v>
      </c>
      <c r="K6338" s="193"/>
      <c r="L6338" s="194"/>
      <c r="M6338" s="195"/>
    </row>
    <row r="6339" spans="1:13" s="61" customFormat="1" customHeight="1">
      <c r="A6339"/>
      <c r="B6339"/>
      <c r="C6339"/>
      <c r="D6339"/>
      <c r="E6339"/>
      <c r="F6339" s="61"/>
      <c r="G6339" s="196" t="e">
        <f>VLOOKUP(D6339,sku归属!A:B,2,0)</f>
        <v>#N/A</v>
      </c>
      <c r="K6339" s="193"/>
      <c r="L6339" s="194"/>
      <c r="M6339" s="195"/>
    </row>
    <row r="6340" spans="1:13" s="61" customFormat="1" customHeight="1">
      <c r="A6340"/>
      <c r="B6340"/>
      <c r="C6340"/>
      <c r="D6340"/>
      <c r="E6340"/>
      <c r="F6340" s="61"/>
      <c r="G6340" s="196" t="e">
        <f>VLOOKUP(D6340,sku归属!A:B,2,0)</f>
        <v>#N/A</v>
      </c>
      <c r="K6340" s="193"/>
      <c r="L6340" s="194"/>
      <c r="M6340" s="195"/>
    </row>
    <row r="6341" spans="1:13" s="61" customFormat="1" customHeight="1">
      <c r="A6341"/>
      <c r="B6341"/>
      <c r="C6341"/>
      <c r="D6341"/>
      <c r="E6341"/>
      <c r="F6341" s="61"/>
      <c r="G6341" s="196" t="e">
        <f>VLOOKUP(D6341,sku归属!A:B,2,0)</f>
        <v>#N/A</v>
      </c>
      <c r="K6341" s="193"/>
      <c r="L6341" s="194"/>
      <c r="M6341" s="195"/>
    </row>
    <row r="6342" spans="1:13" s="61" customFormat="1" customHeight="1">
      <c r="A6342"/>
      <c r="B6342"/>
      <c r="C6342"/>
      <c r="D6342"/>
      <c r="E6342"/>
      <c r="F6342" s="61"/>
      <c r="G6342" s="196" t="e">
        <f>VLOOKUP(D6342,sku归属!A:B,2,0)</f>
        <v>#N/A</v>
      </c>
      <c r="K6342" s="193"/>
      <c r="L6342" s="194"/>
      <c r="M6342" s="195"/>
    </row>
    <row r="6343" spans="1:13" s="61" customFormat="1" customHeight="1">
      <c r="A6343"/>
      <c r="B6343"/>
      <c r="C6343"/>
      <c r="D6343"/>
      <c r="E6343"/>
      <c r="F6343" s="61"/>
      <c r="G6343" s="196" t="e">
        <f>VLOOKUP(D6343,sku归属!A:B,2,0)</f>
        <v>#N/A</v>
      </c>
      <c r="K6343" s="193"/>
      <c r="L6343" s="194"/>
      <c r="M6343" s="195"/>
    </row>
    <row r="6344" spans="1:13" s="61" customFormat="1" customHeight="1">
      <c r="A6344"/>
      <c r="B6344"/>
      <c r="C6344"/>
      <c r="D6344"/>
      <c r="E6344"/>
      <c r="F6344" s="61"/>
      <c r="G6344" s="196" t="e">
        <f>VLOOKUP(D6344,sku归属!A:B,2,0)</f>
        <v>#N/A</v>
      </c>
      <c r="K6344" s="193"/>
      <c r="L6344" s="194"/>
      <c r="M6344" s="195"/>
    </row>
    <row r="6345" spans="1:13" s="61" customFormat="1" customHeight="1">
      <c r="A6345"/>
      <c r="B6345"/>
      <c r="C6345"/>
      <c r="D6345"/>
      <c r="E6345"/>
      <c r="F6345" s="61"/>
      <c r="G6345" s="196" t="e">
        <f>VLOOKUP(D6345,sku归属!A:B,2,0)</f>
        <v>#N/A</v>
      </c>
      <c r="K6345" s="193"/>
      <c r="L6345" s="194"/>
      <c r="M6345" s="195"/>
    </row>
    <row r="6346" spans="1:13" s="61" customFormat="1" customHeight="1">
      <c r="A6346"/>
      <c r="B6346"/>
      <c r="C6346"/>
      <c r="D6346"/>
      <c r="E6346"/>
      <c r="F6346" s="61"/>
      <c r="G6346" s="196" t="e">
        <f>VLOOKUP(D6346,sku归属!A:B,2,0)</f>
        <v>#N/A</v>
      </c>
      <c r="K6346" s="193"/>
      <c r="L6346" s="194"/>
      <c r="M6346" s="195"/>
    </row>
    <row r="6347" spans="1:13" s="61" customFormat="1" customHeight="1">
      <c r="A6347"/>
      <c r="B6347"/>
      <c r="C6347"/>
      <c r="D6347"/>
      <c r="E6347"/>
      <c r="F6347" s="61"/>
      <c r="G6347" s="196" t="e">
        <f>VLOOKUP(D6347,sku归属!A:B,2,0)</f>
        <v>#N/A</v>
      </c>
      <c r="K6347" s="193"/>
      <c r="L6347" s="194"/>
      <c r="M6347" s="195"/>
    </row>
    <row r="6348" spans="1:13" s="61" customFormat="1" customHeight="1">
      <c r="A6348"/>
      <c r="B6348"/>
      <c r="C6348"/>
      <c r="D6348"/>
      <c r="E6348"/>
      <c r="F6348" s="61"/>
      <c r="G6348" s="196" t="e">
        <f>VLOOKUP(D6348,sku归属!A:B,2,0)</f>
        <v>#N/A</v>
      </c>
      <c r="K6348" s="193"/>
      <c r="L6348" s="194"/>
      <c r="M6348" s="195"/>
    </row>
    <row r="6349" spans="1:13" s="61" customFormat="1" customHeight="1">
      <c r="A6349"/>
      <c r="B6349"/>
      <c r="C6349"/>
      <c r="D6349"/>
      <c r="E6349"/>
      <c r="F6349" s="61"/>
      <c r="G6349" s="196" t="e">
        <f>VLOOKUP(D6349,sku归属!A:B,2,0)</f>
        <v>#N/A</v>
      </c>
      <c r="K6349" s="193"/>
      <c r="L6349" s="194"/>
      <c r="M6349" s="195"/>
    </row>
    <row r="6350" spans="1:13" s="61" customFormat="1" customHeight="1">
      <c r="A6350"/>
      <c r="B6350"/>
      <c r="C6350"/>
      <c r="D6350"/>
      <c r="E6350"/>
      <c r="F6350" s="61"/>
      <c r="G6350" s="196" t="e">
        <f>VLOOKUP(D6350,sku归属!A:B,2,0)</f>
        <v>#N/A</v>
      </c>
      <c r="K6350" s="193"/>
      <c r="L6350" s="194"/>
      <c r="M6350" s="195"/>
    </row>
    <row r="6351" spans="1:13" s="61" customFormat="1" customHeight="1">
      <c r="A6351"/>
      <c r="B6351"/>
      <c r="C6351"/>
      <c r="D6351"/>
      <c r="E6351"/>
      <c r="F6351" s="61"/>
      <c r="G6351" s="196" t="e">
        <f>VLOOKUP(D6351,sku归属!A:B,2,0)</f>
        <v>#N/A</v>
      </c>
      <c r="K6351" s="193"/>
      <c r="L6351" s="194"/>
      <c r="M6351" s="195"/>
    </row>
    <row r="6352" spans="1:13" s="61" customFormat="1" customHeight="1">
      <c r="A6352"/>
      <c r="B6352"/>
      <c r="C6352"/>
      <c r="D6352"/>
      <c r="E6352"/>
      <c r="F6352" s="61"/>
      <c r="G6352" s="196" t="e">
        <f>VLOOKUP(D6352,sku归属!A:B,2,0)</f>
        <v>#N/A</v>
      </c>
      <c r="K6352" s="193"/>
      <c r="L6352" s="194"/>
      <c r="M6352" s="195"/>
    </row>
    <row r="6353" spans="1:13" s="61" customFormat="1" customHeight="1">
      <c r="A6353"/>
      <c r="B6353"/>
      <c r="C6353"/>
      <c r="D6353"/>
      <c r="E6353"/>
      <c r="F6353" s="61"/>
      <c r="G6353" s="196" t="e">
        <f>VLOOKUP(D6353,sku归属!A:B,2,0)</f>
        <v>#N/A</v>
      </c>
      <c r="K6353" s="193"/>
      <c r="L6353" s="194"/>
      <c r="M6353" s="195"/>
    </row>
    <row r="6354" spans="1:13" s="61" customFormat="1" customHeight="1">
      <c r="A6354"/>
      <c r="B6354"/>
      <c r="C6354"/>
      <c r="D6354"/>
      <c r="E6354"/>
      <c r="F6354" s="61"/>
      <c r="G6354" s="196" t="e">
        <f>VLOOKUP(D6354,sku归属!A:B,2,0)</f>
        <v>#N/A</v>
      </c>
      <c r="K6354" s="193"/>
      <c r="L6354" s="194"/>
      <c r="M6354" s="195"/>
    </row>
    <row r="6355" spans="1:13" s="61" customFormat="1" customHeight="1">
      <c r="A6355"/>
      <c r="B6355"/>
      <c r="C6355"/>
      <c r="D6355"/>
      <c r="E6355"/>
      <c r="F6355" s="61"/>
      <c r="G6355" s="196" t="e">
        <f>VLOOKUP(D6355,sku归属!A:B,2,0)</f>
        <v>#N/A</v>
      </c>
      <c r="K6355" s="193"/>
      <c r="L6355" s="194"/>
      <c r="M6355" s="195"/>
    </row>
    <row r="6356" spans="1:13" s="61" customFormat="1" customHeight="1">
      <c r="A6356"/>
      <c r="B6356"/>
      <c r="C6356"/>
      <c r="D6356"/>
      <c r="E6356"/>
      <c r="F6356" s="61"/>
      <c r="G6356" s="196" t="e">
        <f>VLOOKUP(D6356,sku归属!A:B,2,0)</f>
        <v>#N/A</v>
      </c>
      <c r="K6356" s="193"/>
      <c r="L6356" s="194"/>
      <c r="M6356" s="195"/>
    </row>
    <row r="6357" spans="1:13" s="61" customFormat="1" customHeight="1">
      <c r="A6357"/>
      <c r="B6357"/>
      <c r="C6357"/>
      <c r="D6357"/>
      <c r="E6357"/>
      <c r="F6357" s="61"/>
      <c r="G6357" s="196" t="e">
        <f>VLOOKUP(D6357,sku归属!A:B,2,0)</f>
        <v>#N/A</v>
      </c>
      <c r="K6357" s="193"/>
      <c r="L6357" s="194"/>
      <c r="M6357" s="195"/>
    </row>
    <row r="6358" spans="1:13" s="61" customFormat="1" customHeight="1">
      <c r="A6358"/>
      <c r="B6358"/>
      <c r="C6358"/>
      <c r="D6358"/>
      <c r="E6358"/>
      <c r="F6358" s="61"/>
      <c r="G6358" s="196" t="e">
        <f>VLOOKUP(D6358,sku归属!A:B,2,0)</f>
        <v>#N/A</v>
      </c>
      <c r="K6358" s="193"/>
      <c r="L6358" s="194"/>
      <c r="M6358" s="195"/>
    </row>
    <row r="6359" spans="1:13" s="61" customFormat="1" customHeight="1">
      <c r="A6359"/>
      <c r="B6359"/>
      <c r="C6359"/>
      <c r="D6359"/>
      <c r="E6359"/>
      <c r="F6359" s="61"/>
      <c r="G6359" s="196" t="e">
        <f>VLOOKUP(D6359,sku归属!A:B,2,0)</f>
        <v>#N/A</v>
      </c>
      <c r="K6359" s="193"/>
      <c r="L6359" s="194"/>
      <c r="M6359" s="195"/>
    </row>
    <row r="6360" spans="1:13" s="61" customFormat="1" customHeight="1">
      <c r="A6360"/>
      <c r="B6360"/>
      <c r="C6360"/>
      <c r="D6360"/>
      <c r="E6360"/>
      <c r="F6360" s="61"/>
      <c r="G6360" s="196" t="e">
        <f>VLOOKUP(D6360,sku归属!A:B,2,0)</f>
        <v>#N/A</v>
      </c>
      <c r="K6360" s="193"/>
      <c r="L6360" s="194"/>
      <c r="M6360" s="195"/>
    </row>
    <row r="6361" spans="1:13" s="61" customFormat="1" customHeight="1">
      <c r="A6361"/>
      <c r="B6361"/>
      <c r="C6361"/>
      <c r="D6361"/>
      <c r="E6361"/>
      <c r="F6361" s="61"/>
      <c r="G6361" s="196" t="e">
        <f>VLOOKUP(D6361,sku归属!A:B,2,0)</f>
        <v>#N/A</v>
      </c>
      <c r="K6361" s="193"/>
      <c r="L6361" s="194"/>
      <c r="M6361" s="195"/>
    </row>
    <row r="6362" spans="1:13" s="61" customFormat="1" customHeight="1">
      <c r="A6362"/>
      <c r="B6362"/>
      <c r="C6362"/>
      <c r="D6362"/>
      <c r="E6362"/>
      <c r="F6362" s="61"/>
      <c r="G6362" s="196" t="e">
        <f>VLOOKUP(D6362,sku归属!A:B,2,0)</f>
        <v>#N/A</v>
      </c>
      <c r="K6362" s="193"/>
      <c r="L6362" s="194"/>
      <c r="M6362" s="195"/>
    </row>
    <row r="6363" spans="1:13" s="61" customFormat="1" customHeight="1">
      <c r="A6363"/>
      <c r="B6363"/>
      <c r="C6363"/>
      <c r="D6363"/>
      <c r="E6363"/>
      <c r="F6363" s="61"/>
      <c r="G6363" s="196" t="e">
        <f>VLOOKUP(D6363,sku归属!A:B,2,0)</f>
        <v>#N/A</v>
      </c>
      <c r="K6363" s="193"/>
      <c r="L6363" s="194"/>
      <c r="M6363" s="195"/>
    </row>
    <row r="6364" spans="1:13" s="61" customFormat="1" customHeight="1">
      <c r="A6364"/>
      <c r="B6364"/>
      <c r="C6364"/>
      <c r="D6364"/>
      <c r="E6364"/>
      <c r="F6364" s="61"/>
      <c r="G6364" s="196" t="e">
        <f>VLOOKUP(D6364,sku归属!A:B,2,0)</f>
        <v>#N/A</v>
      </c>
      <c r="K6364" s="193"/>
      <c r="L6364" s="194"/>
      <c r="M6364" s="195"/>
    </row>
    <row r="6365" spans="1:13" s="61" customFormat="1" customHeight="1">
      <c r="A6365"/>
      <c r="B6365"/>
      <c r="C6365"/>
      <c r="D6365"/>
      <c r="E6365"/>
      <c r="F6365" s="61"/>
      <c r="G6365" s="196" t="e">
        <f>VLOOKUP(D6365,sku归属!A:B,2,0)</f>
        <v>#N/A</v>
      </c>
      <c r="K6365" s="193"/>
      <c r="L6365" s="194"/>
      <c r="M6365" s="195"/>
    </row>
    <row r="6366" spans="1:13" s="61" customFormat="1" customHeight="1">
      <c r="A6366"/>
      <c r="B6366"/>
      <c r="C6366"/>
      <c r="D6366"/>
      <c r="E6366"/>
      <c r="F6366" s="61"/>
      <c r="G6366" s="196" t="e">
        <f>VLOOKUP(D6366,sku归属!A:B,2,0)</f>
        <v>#N/A</v>
      </c>
      <c r="K6366" s="193"/>
      <c r="L6366" s="194"/>
      <c r="M6366" s="195"/>
    </row>
    <row r="6367" spans="1:13" s="61" customFormat="1" customHeight="1">
      <c r="A6367"/>
      <c r="B6367"/>
      <c r="C6367"/>
      <c r="D6367"/>
      <c r="E6367"/>
      <c r="F6367" s="61"/>
      <c r="G6367" s="196" t="e">
        <f>VLOOKUP(D6367,sku归属!A:B,2,0)</f>
        <v>#N/A</v>
      </c>
      <c r="K6367" s="193"/>
      <c r="L6367" s="194"/>
      <c r="M6367" s="195"/>
    </row>
    <row r="6368" spans="1:13" s="61" customFormat="1" customHeight="1">
      <c r="A6368"/>
      <c r="B6368"/>
      <c r="C6368"/>
      <c r="D6368"/>
      <c r="E6368"/>
      <c r="F6368" s="61"/>
      <c r="G6368" s="196" t="e">
        <f>VLOOKUP(D6368,sku归属!A:B,2,0)</f>
        <v>#N/A</v>
      </c>
      <c r="K6368" s="193"/>
      <c r="L6368" s="194"/>
      <c r="M6368" s="195"/>
    </row>
    <row r="6369" spans="1:13" s="61" customFormat="1" customHeight="1">
      <c r="A6369"/>
      <c r="B6369"/>
      <c r="C6369"/>
      <c r="D6369"/>
      <c r="E6369"/>
      <c r="F6369" s="61"/>
      <c r="G6369" s="196" t="e">
        <f>VLOOKUP(D6369,sku归属!A:B,2,0)</f>
        <v>#N/A</v>
      </c>
      <c r="K6369" s="193"/>
      <c r="L6369" s="194"/>
      <c r="M6369" s="195"/>
    </row>
    <row r="6370" spans="1:13" s="61" customFormat="1" customHeight="1">
      <c r="A6370"/>
      <c r="B6370"/>
      <c r="C6370"/>
      <c r="D6370"/>
      <c r="E6370"/>
      <c r="F6370" s="61"/>
      <c r="G6370" s="196" t="e">
        <f>VLOOKUP(D6370,sku归属!A:B,2,0)</f>
        <v>#N/A</v>
      </c>
      <c r="K6370" s="193"/>
      <c r="L6370" s="194"/>
      <c r="M6370" s="195"/>
    </row>
    <row r="6371" spans="1:13" s="61" customFormat="1" customHeight="1">
      <c r="A6371"/>
      <c r="B6371"/>
      <c r="C6371"/>
      <c r="D6371"/>
      <c r="E6371"/>
      <c r="F6371" s="61"/>
      <c r="G6371" s="196" t="e">
        <f>VLOOKUP(D6371,sku归属!A:B,2,0)</f>
        <v>#N/A</v>
      </c>
      <c r="K6371" s="193"/>
      <c r="L6371" s="194"/>
      <c r="M6371" s="195"/>
    </row>
    <row r="6372" spans="1:13" s="61" customFormat="1" customHeight="1">
      <c r="A6372"/>
      <c r="B6372"/>
      <c r="C6372"/>
      <c r="D6372"/>
      <c r="E6372"/>
      <c r="F6372" s="61"/>
      <c r="G6372" s="196" t="e">
        <f>VLOOKUP(D6372,sku归属!A:B,2,0)</f>
        <v>#N/A</v>
      </c>
      <c r="K6372" s="193"/>
      <c r="L6372" s="194"/>
      <c r="M6372" s="195"/>
    </row>
    <row r="6373" spans="1:13" s="61" customFormat="1" customHeight="1">
      <c r="A6373"/>
      <c r="B6373"/>
      <c r="C6373"/>
      <c r="D6373"/>
      <c r="E6373"/>
      <c r="F6373" s="61"/>
      <c r="G6373" s="196" t="e">
        <f>VLOOKUP(D6373,sku归属!A:B,2,0)</f>
        <v>#N/A</v>
      </c>
      <c r="K6373" s="193"/>
      <c r="L6373" s="194"/>
      <c r="M6373" s="195"/>
    </row>
    <row r="6374" spans="1:13" s="61" customFormat="1" customHeight="1">
      <c r="A6374"/>
      <c r="B6374"/>
      <c r="C6374"/>
      <c r="D6374"/>
      <c r="E6374"/>
      <c r="F6374" s="61"/>
      <c r="G6374" s="196" t="e">
        <f>VLOOKUP(D6374,sku归属!A:B,2,0)</f>
        <v>#N/A</v>
      </c>
      <c r="K6374" s="193"/>
      <c r="L6374" s="194"/>
      <c r="M6374" s="195"/>
    </row>
    <row r="6375" spans="1:13" s="61" customFormat="1" customHeight="1">
      <c r="A6375"/>
      <c r="B6375"/>
      <c r="C6375"/>
      <c r="D6375"/>
      <c r="E6375"/>
      <c r="F6375" s="61"/>
      <c r="G6375" s="196" t="e">
        <f>VLOOKUP(D6375,sku归属!A:B,2,0)</f>
        <v>#N/A</v>
      </c>
      <c r="K6375" s="193"/>
      <c r="L6375" s="194"/>
      <c r="M6375" s="195"/>
    </row>
    <row r="6376" spans="1:13" s="61" customFormat="1" customHeight="1">
      <c r="A6376"/>
      <c r="B6376"/>
      <c r="C6376"/>
      <c r="D6376"/>
      <c r="E6376"/>
      <c r="F6376" s="61"/>
      <c r="G6376" s="196" t="e">
        <f>VLOOKUP(D6376,sku归属!A:B,2,0)</f>
        <v>#N/A</v>
      </c>
      <c r="K6376" s="193"/>
      <c r="L6376" s="194"/>
      <c r="M6376" s="195"/>
    </row>
    <row r="6377" spans="1:13" s="61" customFormat="1" customHeight="1">
      <c r="A6377"/>
      <c r="B6377"/>
      <c r="C6377"/>
      <c r="D6377"/>
      <c r="E6377"/>
      <c r="F6377" s="61"/>
      <c r="G6377" s="196" t="e">
        <f>VLOOKUP(D6377,sku归属!A:B,2,0)</f>
        <v>#N/A</v>
      </c>
      <c r="K6377" s="193"/>
      <c r="L6377" s="194"/>
      <c r="M6377" s="195"/>
    </row>
    <row r="6378" spans="1:13" s="61" customFormat="1" customHeight="1">
      <c r="A6378"/>
      <c r="B6378"/>
      <c r="C6378"/>
      <c r="D6378"/>
      <c r="E6378"/>
      <c r="F6378" s="61"/>
      <c r="G6378" s="196" t="e">
        <f>VLOOKUP(D6378,sku归属!A:B,2,0)</f>
        <v>#N/A</v>
      </c>
      <c r="K6378" s="193"/>
      <c r="L6378" s="194"/>
      <c r="M6378" s="195"/>
    </row>
    <row r="6379" spans="1:13" s="61" customFormat="1" customHeight="1">
      <c r="A6379"/>
      <c r="B6379"/>
      <c r="C6379"/>
      <c r="D6379"/>
      <c r="E6379"/>
      <c r="F6379" s="61"/>
      <c r="G6379" s="196" t="e">
        <f>VLOOKUP(D6379,sku归属!A:B,2,0)</f>
        <v>#N/A</v>
      </c>
      <c r="K6379" s="193"/>
      <c r="L6379" s="194"/>
      <c r="M6379" s="195"/>
    </row>
    <row r="6380" spans="1:13" s="61" customFormat="1" customHeight="1">
      <c r="A6380"/>
      <c r="B6380"/>
      <c r="C6380"/>
      <c r="D6380"/>
      <c r="E6380"/>
      <c r="F6380" s="61"/>
      <c r="G6380" s="196" t="e">
        <f>VLOOKUP(D6380,sku归属!A:B,2,0)</f>
        <v>#N/A</v>
      </c>
      <c r="K6380" s="193"/>
      <c r="L6380" s="194"/>
      <c r="M6380" s="195"/>
    </row>
    <row r="6381" spans="1:13" s="61" customFormat="1" customHeight="1">
      <c r="A6381"/>
      <c r="B6381"/>
      <c r="C6381"/>
      <c r="D6381"/>
      <c r="E6381"/>
      <c r="F6381" s="61"/>
      <c r="G6381" s="196" t="e">
        <f>VLOOKUP(D6381,sku归属!A:B,2,0)</f>
        <v>#N/A</v>
      </c>
      <c r="K6381" s="193"/>
      <c r="L6381" s="194"/>
      <c r="M6381" s="195"/>
    </row>
    <row r="6382" spans="1:13" s="61" customFormat="1" customHeight="1">
      <c r="A6382"/>
      <c r="B6382"/>
      <c r="C6382"/>
      <c r="D6382"/>
      <c r="E6382"/>
      <c r="F6382" s="61"/>
      <c r="G6382" s="196" t="e">
        <f>VLOOKUP(D6382,sku归属!A:B,2,0)</f>
        <v>#N/A</v>
      </c>
      <c r="K6382" s="193"/>
      <c r="L6382" s="194"/>
      <c r="M6382" s="195"/>
    </row>
    <row r="6383" spans="1:13" s="61" customFormat="1" customHeight="1">
      <c r="A6383"/>
      <c r="B6383"/>
      <c r="C6383"/>
      <c r="D6383"/>
      <c r="E6383"/>
      <c r="F6383" s="61"/>
      <c r="G6383" s="196" t="e">
        <f>VLOOKUP(D6383,sku归属!A:B,2,0)</f>
        <v>#N/A</v>
      </c>
      <c r="K6383" s="193"/>
      <c r="L6383" s="194"/>
      <c r="M6383" s="195"/>
    </row>
    <row r="6384" spans="1:13" s="61" customFormat="1" customHeight="1">
      <c r="A6384"/>
      <c r="B6384"/>
      <c r="C6384"/>
      <c r="D6384"/>
      <c r="E6384"/>
      <c r="F6384" s="61"/>
      <c r="G6384" s="196" t="e">
        <f>VLOOKUP(D6384,sku归属!A:B,2,0)</f>
        <v>#N/A</v>
      </c>
      <c r="K6384" s="193"/>
      <c r="L6384" s="194"/>
      <c r="M6384" s="195"/>
    </row>
    <row r="6385" spans="1:13" s="61" customFormat="1" customHeight="1">
      <c r="A6385"/>
      <c r="B6385"/>
      <c r="C6385"/>
      <c r="D6385"/>
      <c r="E6385"/>
      <c r="F6385" s="61"/>
      <c r="G6385" s="196" t="e">
        <f>VLOOKUP(D6385,sku归属!A:B,2,0)</f>
        <v>#N/A</v>
      </c>
      <c r="K6385" s="193"/>
      <c r="L6385" s="194"/>
      <c r="M6385" s="195"/>
    </row>
    <row r="6386" spans="1:13" s="61" customFormat="1" customHeight="1">
      <c r="A6386"/>
      <c r="B6386"/>
      <c r="C6386"/>
      <c r="D6386"/>
      <c r="E6386"/>
      <c r="F6386" s="61"/>
      <c r="G6386" s="196" t="e">
        <f>VLOOKUP(D6386,sku归属!A:B,2,0)</f>
        <v>#N/A</v>
      </c>
      <c r="K6386" s="193"/>
      <c r="L6386" s="194"/>
      <c r="M6386" s="195"/>
    </row>
    <row r="6387" spans="1:13" s="61" customFormat="1" customHeight="1">
      <c r="A6387"/>
      <c r="B6387"/>
      <c r="C6387"/>
      <c r="D6387"/>
      <c r="E6387"/>
      <c r="F6387" s="61"/>
      <c r="G6387" s="196" t="e">
        <f>VLOOKUP(D6387,sku归属!A:B,2,0)</f>
        <v>#N/A</v>
      </c>
      <c r="K6387" s="193"/>
      <c r="L6387" s="194"/>
      <c r="M6387" s="195"/>
    </row>
    <row r="6388" spans="1:13" s="61" customFormat="1" customHeight="1">
      <c r="A6388"/>
      <c r="B6388"/>
      <c r="C6388"/>
      <c r="D6388"/>
      <c r="E6388"/>
      <c r="F6388" s="61"/>
      <c r="G6388" s="196" t="e">
        <f>VLOOKUP(D6388,sku归属!A:B,2,0)</f>
        <v>#N/A</v>
      </c>
      <c r="K6388" s="193"/>
      <c r="L6388" s="194"/>
      <c r="M6388" s="195"/>
    </row>
    <row r="6389" spans="1:13" s="61" customFormat="1" customHeight="1">
      <c r="A6389"/>
      <c r="B6389"/>
      <c r="C6389"/>
      <c r="D6389"/>
      <c r="E6389"/>
      <c r="F6389" s="61"/>
      <c r="G6389" s="196" t="e">
        <f>VLOOKUP(D6389,sku归属!A:B,2,0)</f>
        <v>#N/A</v>
      </c>
      <c r="K6389" s="193"/>
      <c r="L6389" s="194"/>
      <c r="M6389" s="195"/>
    </row>
    <row r="6390" spans="1:13" s="61" customFormat="1" customHeight="1">
      <c r="A6390"/>
      <c r="B6390"/>
      <c r="C6390"/>
      <c r="D6390"/>
      <c r="E6390"/>
      <c r="F6390" s="61"/>
      <c r="G6390" s="196" t="e">
        <f>VLOOKUP(D6390,sku归属!A:B,2,0)</f>
        <v>#N/A</v>
      </c>
      <c r="K6390" s="193"/>
      <c r="L6390" s="194"/>
      <c r="M6390" s="195"/>
    </row>
    <row r="6391" spans="1:13" s="61" customFormat="1" customHeight="1">
      <c r="A6391"/>
      <c r="B6391"/>
      <c r="C6391"/>
      <c r="D6391"/>
      <c r="E6391"/>
      <c r="F6391" s="61"/>
      <c r="G6391" s="196" t="e">
        <f>VLOOKUP(D6391,sku归属!A:B,2,0)</f>
        <v>#N/A</v>
      </c>
      <c r="K6391" s="193"/>
      <c r="L6391" s="194"/>
      <c r="M6391" s="195"/>
    </row>
    <row r="6392" spans="1:13" s="61" customFormat="1" customHeight="1">
      <c r="A6392"/>
      <c r="B6392"/>
      <c r="C6392"/>
      <c r="D6392"/>
      <c r="E6392"/>
      <c r="F6392" s="61"/>
      <c r="G6392" s="196" t="e">
        <f>VLOOKUP(D6392,sku归属!A:B,2,0)</f>
        <v>#N/A</v>
      </c>
      <c r="K6392" s="193"/>
      <c r="L6392" s="194"/>
      <c r="M6392" s="195"/>
    </row>
    <row r="6393" spans="1:13" s="61" customFormat="1" customHeight="1">
      <c r="A6393"/>
      <c r="B6393"/>
      <c r="C6393"/>
      <c r="D6393"/>
      <c r="E6393"/>
      <c r="F6393" s="61"/>
      <c r="G6393" s="196" t="e">
        <f>VLOOKUP(D6393,sku归属!A:B,2,0)</f>
        <v>#N/A</v>
      </c>
      <c r="K6393" s="193"/>
      <c r="L6393" s="194"/>
      <c r="M6393" s="195"/>
    </row>
    <row r="6394" spans="1:13" s="61" customFormat="1" customHeight="1">
      <c r="A6394"/>
      <c r="B6394"/>
      <c r="C6394"/>
      <c r="D6394"/>
      <c r="E6394"/>
      <c r="F6394" s="61"/>
      <c r="G6394" s="196" t="e">
        <f>VLOOKUP(D6394,sku归属!A:B,2,0)</f>
        <v>#N/A</v>
      </c>
      <c r="K6394" s="193"/>
      <c r="L6394" s="194"/>
      <c r="M6394" s="195"/>
    </row>
    <row r="6395" spans="1:13" s="61" customFormat="1" customHeight="1">
      <c r="A6395"/>
      <c r="B6395"/>
      <c r="C6395"/>
      <c r="D6395"/>
      <c r="E6395"/>
      <c r="F6395" s="61"/>
      <c r="G6395" s="196" t="e">
        <f>VLOOKUP(D6395,sku归属!A:B,2,0)</f>
        <v>#N/A</v>
      </c>
      <c r="K6395" s="193"/>
      <c r="L6395" s="194"/>
      <c r="M6395" s="195"/>
    </row>
    <row r="6396" spans="1:13" s="61" customFormat="1" customHeight="1">
      <c r="A6396"/>
      <c r="B6396"/>
      <c r="C6396"/>
      <c r="D6396"/>
      <c r="E6396"/>
      <c r="F6396" s="61"/>
      <c r="G6396" s="196" t="e">
        <f>VLOOKUP(D6396,sku归属!A:B,2,0)</f>
        <v>#N/A</v>
      </c>
      <c r="K6396" s="193"/>
      <c r="L6396" s="194"/>
      <c r="M6396" s="195"/>
    </row>
    <row r="6397" spans="1:13" s="61" customFormat="1" customHeight="1">
      <c r="A6397"/>
      <c r="B6397"/>
      <c r="C6397"/>
      <c r="D6397"/>
      <c r="E6397"/>
      <c r="F6397" s="61"/>
      <c r="G6397" s="196" t="e">
        <f>VLOOKUP(D6397,sku归属!A:B,2,0)</f>
        <v>#N/A</v>
      </c>
      <c r="K6397" s="193"/>
      <c r="L6397" s="194"/>
      <c r="M6397" s="195"/>
    </row>
    <row r="6398" spans="1:13" s="61" customFormat="1" customHeight="1">
      <c r="A6398"/>
      <c r="B6398"/>
      <c r="C6398"/>
      <c r="D6398"/>
      <c r="E6398"/>
      <c r="F6398" s="61"/>
      <c r="G6398" s="196" t="e">
        <f>VLOOKUP(D6398,sku归属!A:B,2,0)</f>
        <v>#N/A</v>
      </c>
      <c r="K6398" s="193"/>
      <c r="L6398" s="194"/>
      <c r="M6398" s="195"/>
    </row>
    <row r="6399" spans="1:13" s="61" customFormat="1" customHeight="1">
      <c r="A6399"/>
      <c r="B6399"/>
      <c r="C6399"/>
      <c r="D6399"/>
      <c r="E6399"/>
      <c r="F6399" s="61"/>
      <c r="G6399" s="196" t="e">
        <f>VLOOKUP(D6399,sku归属!A:B,2,0)</f>
        <v>#N/A</v>
      </c>
      <c r="K6399" s="193"/>
      <c r="L6399" s="194"/>
      <c r="M6399" s="195"/>
    </row>
    <row r="6400" spans="1:13" s="61" customFormat="1" customHeight="1">
      <c r="A6400"/>
      <c r="B6400"/>
      <c r="C6400"/>
      <c r="D6400"/>
      <c r="E6400"/>
      <c r="F6400" s="61"/>
      <c r="G6400" s="196" t="e">
        <f>VLOOKUP(D6400,sku归属!A:B,2,0)</f>
        <v>#N/A</v>
      </c>
      <c r="K6400" s="193"/>
      <c r="L6400" s="194"/>
      <c r="M6400" s="195"/>
    </row>
    <row r="6401" spans="1:13" s="61" customFormat="1" customHeight="1">
      <c r="A6401"/>
      <c r="B6401"/>
      <c r="C6401"/>
      <c r="D6401"/>
      <c r="E6401"/>
      <c r="F6401" s="61"/>
      <c r="G6401" s="196" t="e">
        <f>VLOOKUP(D6401,sku归属!A:B,2,0)</f>
        <v>#N/A</v>
      </c>
      <c r="K6401" s="193"/>
      <c r="L6401" s="194"/>
      <c r="M6401" s="195"/>
    </row>
    <row r="6402" spans="1:13" s="61" customFormat="1" customHeight="1">
      <c r="A6402"/>
      <c r="B6402"/>
      <c r="C6402"/>
      <c r="D6402"/>
      <c r="E6402"/>
      <c r="F6402" s="61"/>
      <c r="G6402" s="196" t="e">
        <f>VLOOKUP(D6402,sku归属!A:B,2,0)</f>
        <v>#N/A</v>
      </c>
      <c r="K6402" s="193"/>
      <c r="L6402" s="194"/>
      <c r="M6402" s="195"/>
    </row>
    <row r="6403" spans="1:13" s="61" customFormat="1" customHeight="1">
      <c r="A6403"/>
      <c r="B6403"/>
      <c r="C6403"/>
      <c r="D6403"/>
      <c r="E6403"/>
      <c r="F6403" s="61"/>
      <c r="G6403" s="196" t="e">
        <f>VLOOKUP(D6403,sku归属!A:B,2,0)</f>
        <v>#N/A</v>
      </c>
      <c r="K6403" s="193"/>
      <c r="L6403" s="194"/>
      <c r="M6403" s="195"/>
    </row>
    <row r="6404" spans="1:13" s="61" customFormat="1" customHeight="1">
      <c r="A6404"/>
      <c r="B6404"/>
      <c r="C6404"/>
      <c r="D6404"/>
      <c r="E6404"/>
      <c r="F6404" s="61"/>
      <c r="G6404" s="196" t="e">
        <f>VLOOKUP(D6404,sku归属!A:B,2,0)</f>
        <v>#N/A</v>
      </c>
      <c r="K6404" s="193"/>
      <c r="L6404" s="194"/>
      <c r="M6404" s="195"/>
    </row>
    <row r="6405" spans="1:13" s="61" customFormat="1" customHeight="1">
      <c r="A6405"/>
      <c r="B6405"/>
      <c r="C6405"/>
      <c r="D6405"/>
      <c r="E6405"/>
      <c r="F6405" s="61"/>
      <c r="G6405" s="196" t="e">
        <f>VLOOKUP(D6405,sku归属!A:B,2,0)</f>
        <v>#N/A</v>
      </c>
      <c r="K6405" s="193"/>
      <c r="L6405" s="194"/>
      <c r="M6405" s="195"/>
    </row>
    <row r="6406" spans="1:13" s="61" customFormat="1" customHeight="1">
      <c r="A6406"/>
      <c r="B6406"/>
      <c r="C6406"/>
      <c r="D6406"/>
      <c r="E6406"/>
      <c r="F6406" s="61"/>
      <c r="G6406" s="196" t="e">
        <f>VLOOKUP(D6406,sku归属!A:B,2,0)</f>
        <v>#N/A</v>
      </c>
      <c r="K6406" s="193"/>
      <c r="L6406" s="194"/>
      <c r="M6406" s="195"/>
    </row>
    <row r="6407" spans="1:13" s="61" customFormat="1" customHeight="1">
      <c r="A6407"/>
      <c r="B6407"/>
      <c r="C6407"/>
      <c r="D6407"/>
      <c r="E6407"/>
      <c r="F6407" s="61"/>
      <c r="G6407" s="196" t="e">
        <f>VLOOKUP(D6407,sku归属!A:B,2,0)</f>
        <v>#N/A</v>
      </c>
      <c r="K6407" s="193"/>
      <c r="L6407" s="194"/>
      <c r="M6407" s="195"/>
    </row>
    <row r="6408" spans="1:13" s="61" customFormat="1" customHeight="1">
      <c r="A6408"/>
      <c r="B6408"/>
      <c r="C6408"/>
      <c r="D6408"/>
      <c r="E6408"/>
      <c r="F6408" s="61"/>
      <c r="G6408" s="196" t="e">
        <f>VLOOKUP(D6408,sku归属!A:B,2,0)</f>
        <v>#N/A</v>
      </c>
      <c r="K6408" s="193"/>
      <c r="L6408" s="194"/>
      <c r="M6408" s="195"/>
    </row>
    <row r="6409" spans="1:13" s="61" customFormat="1" customHeight="1">
      <c r="A6409"/>
      <c r="B6409"/>
      <c r="C6409"/>
      <c r="D6409"/>
      <c r="E6409"/>
      <c r="F6409" s="61"/>
      <c r="G6409" s="196" t="e">
        <f>VLOOKUP(D6409,sku归属!A:B,2,0)</f>
        <v>#N/A</v>
      </c>
      <c r="K6409" s="193"/>
      <c r="L6409" s="194"/>
      <c r="M6409" s="195"/>
    </row>
    <row r="6410" spans="1:13" s="61" customFormat="1" customHeight="1">
      <c r="A6410"/>
      <c r="B6410"/>
      <c r="C6410"/>
      <c r="D6410"/>
      <c r="E6410"/>
      <c r="F6410" s="61"/>
      <c r="G6410" s="196" t="e">
        <f>VLOOKUP(D6410,sku归属!A:B,2,0)</f>
        <v>#N/A</v>
      </c>
      <c r="K6410" s="193"/>
      <c r="L6410" s="194"/>
      <c r="M6410" s="195"/>
    </row>
    <row r="6411" spans="1:13" s="61" customFormat="1" customHeight="1">
      <c r="A6411"/>
      <c r="B6411"/>
      <c r="C6411"/>
      <c r="D6411"/>
      <c r="E6411"/>
      <c r="F6411" s="61"/>
      <c r="G6411" s="196" t="e">
        <f>VLOOKUP(D6411,sku归属!A:B,2,0)</f>
        <v>#N/A</v>
      </c>
      <c r="K6411" s="193"/>
      <c r="L6411" s="194"/>
      <c r="M6411" s="195"/>
    </row>
    <row r="6412" spans="1:13" s="61" customFormat="1" customHeight="1">
      <c r="A6412"/>
      <c r="B6412"/>
      <c r="C6412"/>
      <c r="D6412"/>
      <c r="E6412"/>
      <c r="F6412" s="61"/>
      <c r="G6412" s="196" t="e">
        <f>VLOOKUP(D6412,sku归属!A:B,2,0)</f>
        <v>#N/A</v>
      </c>
      <c r="K6412" s="193"/>
      <c r="L6412" s="194"/>
      <c r="M6412" s="195"/>
    </row>
    <row r="6413" spans="1:13" s="61" customFormat="1" customHeight="1">
      <c r="A6413"/>
      <c r="B6413"/>
      <c r="C6413"/>
      <c r="D6413"/>
      <c r="E6413"/>
      <c r="F6413" s="61"/>
      <c r="G6413" s="196" t="e">
        <f>VLOOKUP(D6413,sku归属!A:B,2,0)</f>
        <v>#N/A</v>
      </c>
      <c r="K6413" s="193"/>
      <c r="L6413" s="194"/>
      <c r="M6413" s="195"/>
    </row>
    <row r="6414" spans="1:13" s="61" customFormat="1" customHeight="1">
      <c r="A6414"/>
      <c r="B6414"/>
      <c r="C6414"/>
      <c r="D6414"/>
      <c r="E6414"/>
      <c r="F6414" s="61"/>
      <c r="G6414" s="196" t="e">
        <f>VLOOKUP(D6414,sku归属!A:B,2,0)</f>
        <v>#N/A</v>
      </c>
      <c r="K6414" s="193"/>
      <c r="L6414" s="194"/>
      <c r="M6414" s="195"/>
    </row>
    <row r="6415" spans="1:13" s="61" customFormat="1" customHeight="1">
      <c r="A6415"/>
      <c r="B6415"/>
      <c r="C6415"/>
      <c r="D6415"/>
      <c r="E6415"/>
      <c r="F6415" s="61"/>
      <c r="G6415" s="196" t="e">
        <f>VLOOKUP(D6415,sku归属!A:B,2,0)</f>
        <v>#N/A</v>
      </c>
      <c r="K6415" s="193"/>
      <c r="L6415" s="194"/>
      <c r="M6415" s="195"/>
    </row>
    <row r="6416" spans="1:13" s="61" customFormat="1" customHeight="1">
      <c r="A6416"/>
      <c r="B6416"/>
      <c r="C6416"/>
      <c r="D6416"/>
      <c r="E6416"/>
      <c r="F6416" s="61"/>
      <c r="G6416" s="196" t="e">
        <f>VLOOKUP(D6416,sku归属!A:B,2,0)</f>
        <v>#N/A</v>
      </c>
      <c r="K6416" s="193"/>
      <c r="L6416" s="194"/>
      <c r="M6416" s="195"/>
    </row>
    <row r="6417" spans="1:13" s="61" customFormat="1" customHeight="1">
      <c r="A6417"/>
      <c r="B6417"/>
      <c r="C6417"/>
      <c r="D6417"/>
      <c r="E6417"/>
      <c r="F6417" s="61"/>
      <c r="G6417" s="196" t="e">
        <f>VLOOKUP(D6417,sku归属!A:B,2,0)</f>
        <v>#N/A</v>
      </c>
      <c r="K6417" s="193"/>
      <c r="L6417" s="194"/>
      <c r="M6417" s="195"/>
    </row>
    <row r="6418" spans="1:13" s="61" customFormat="1" customHeight="1">
      <c r="A6418"/>
      <c r="B6418"/>
      <c r="C6418"/>
      <c r="D6418"/>
      <c r="E6418"/>
      <c r="F6418" s="61"/>
      <c r="G6418" s="196" t="e">
        <f>VLOOKUP(D6418,sku归属!A:B,2,0)</f>
        <v>#N/A</v>
      </c>
      <c r="K6418" s="193"/>
      <c r="L6418" s="194"/>
      <c r="M6418" s="195"/>
    </row>
    <row r="6419" spans="1:13" s="61" customFormat="1" customHeight="1">
      <c r="A6419"/>
      <c r="B6419"/>
      <c r="C6419"/>
      <c r="D6419"/>
      <c r="E6419"/>
      <c r="F6419" s="61"/>
      <c r="G6419" s="196" t="e">
        <f>VLOOKUP(D6419,sku归属!A:B,2,0)</f>
        <v>#N/A</v>
      </c>
      <c r="K6419" s="193"/>
      <c r="L6419" s="194"/>
      <c r="M6419" s="195"/>
    </row>
    <row r="6420" spans="1:13" s="61" customFormat="1" customHeight="1">
      <c r="A6420"/>
      <c r="B6420"/>
      <c r="C6420"/>
      <c r="D6420"/>
      <c r="E6420"/>
      <c r="F6420" s="61"/>
      <c r="G6420" s="196" t="e">
        <f>VLOOKUP(D6420,sku归属!A:B,2,0)</f>
        <v>#N/A</v>
      </c>
      <c r="K6420" s="193"/>
      <c r="L6420" s="194"/>
      <c r="M6420" s="195"/>
    </row>
    <row r="6421" spans="1:13" s="61" customFormat="1" customHeight="1">
      <c r="A6421"/>
      <c r="B6421"/>
      <c r="C6421"/>
      <c r="D6421"/>
      <c r="E6421"/>
      <c r="F6421" s="61"/>
      <c r="G6421" s="196" t="e">
        <f>VLOOKUP(D6421,sku归属!A:B,2,0)</f>
        <v>#N/A</v>
      </c>
      <c r="K6421" s="193"/>
      <c r="L6421" s="194"/>
      <c r="M6421" s="195"/>
    </row>
    <row r="6422" spans="1:13" s="61" customFormat="1" customHeight="1">
      <c r="A6422"/>
      <c r="B6422"/>
      <c r="C6422"/>
      <c r="D6422"/>
      <c r="E6422"/>
      <c r="F6422" s="61"/>
      <c r="G6422" s="196" t="e">
        <f>VLOOKUP(D6422,sku归属!A:B,2,0)</f>
        <v>#N/A</v>
      </c>
      <c r="K6422" s="193"/>
      <c r="L6422" s="194"/>
      <c r="M6422" s="195"/>
    </row>
    <row r="6423" spans="1:13" s="61" customFormat="1" customHeight="1">
      <c r="A6423"/>
      <c r="B6423"/>
      <c r="C6423"/>
      <c r="D6423"/>
      <c r="E6423"/>
      <c r="F6423" s="61"/>
      <c r="G6423" s="196" t="e">
        <f>VLOOKUP(D6423,sku归属!A:B,2,0)</f>
        <v>#N/A</v>
      </c>
      <c r="K6423" s="193"/>
      <c r="L6423" s="194"/>
      <c r="M6423" s="195"/>
    </row>
    <row r="6424" spans="1:13" s="61" customFormat="1" customHeight="1">
      <c r="A6424"/>
      <c r="B6424"/>
      <c r="C6424"/>
      <c r="D6424"/>
      <c r="E6424"/>
      <c r="F6424" s="61"/>
      <c r="G6424" s="196" t="e">
        <f>VLOOKUP(D6424,sku归属!A:B,2,0)</f>
        <v>#N/A</v>
      </c>
      <c r="K6424" s="193"/>
      <c r="L6424" s="194"/>
      <c r="M6424" s="195"/>
    </row>
    <row r="6425" spans="1:13" s="61" customFormat="1" customHeight="1">
      <c r="A6425"/>
      <c r="B6425"/>
      <c r="C6425"/>
      <c r="D6425"/>
      <c r="E6425"/>
      <c r="F6425" s="61"/>
      <c r="G6425" s="196" t="e">
        <f>VLOOKUP(D6425,sku归属!A:B,2,0)</f>
        <v>#N/A</v>
      </c>
      <c r="K6425" s="193"/>
      <c r="L6425" s="194"/>
      <c r="M6425" s="195"/>
    </row>
    <row r="6426" spans="1:13" s="61" customFormat="1" customHeight="1">
      <c r="A6426"/>
      <c r="B6426"/>
      <c r="C6426"/>
      <c r="D6426"/>
      <c r="E6426"/>
      <c r="F6426" s="61"/>
      <c r="G6426" s="196" t="e">
        <f>VLOOKUP(D6426,sku归属!A:B,2,0)</f>
        <v>#N/A</v>
      </c>
      <c r="K6426" s="193"/>
      <c r="L6426" s="194"/>
      <c r="M6426" s="195"/>
    </row>
    <row r="6427" spans="1:13" s="61" customFormat="1" customHeight="1">
      <c r="A6427"/>
      <c r="B6427"/>
      <c r="C6427"/>
      <c r="D6427"/>
      <c r="E6427"/>
      <c r="F6427" s="61"/>
      <c r="G6427" s="196" t="e">
        <f>VLOOKUP(D6427,sku归属!A:B,2,0)</f>
        <v>#N/A</v>
      </c>
      <c r="K6427" s="193"/>
      <c r="L6427" s="194"/>
      <c r="M6427" s="195"/>
    </row>
    <row r="6428" spans="1:13" s="61" customFormat="1" customHeight="1">
      <c r="A6428"/>
      <c r="B6428"/>
      <c r="C6428"/>
      <c r="D6428"/>
      <c r="E6428"/>
      <c r="F6428" s="61"/>
      <c r="G6428" s="196" t="e">
        <f>VLOOKUP(D6428,sku归属!A:B,2,0)</f>
        <v>#N/A</v>
      </c>
      <c r="K6428" s="193"/>
      <c r="L6428" s="194"/>
      <c r="M6428" s="195"/>
    </row>
    <row r="6429" spans="1:13" s="61" customFormat="1" customHeight="1">
      <c r="A6429"/>
      <c r="B6429"/>
      <c r="C6429"/>
      <c r="D6429"/>
      <c r="E6429"/>
      <c r="F6429" s="61"/>
      <c r="G6429" s="196" t="e">
        <f>VLOOKUP(D6429,sku归属!A:B,2,0)</f>
        <v>#N/A</v>
      </c>
      <c r="K6429" s="193"/>
      <c r="L6429" s="194"/>
      <c r="M6429" s="195"/>
    </row>
    <row r="6430" spans="1:13" s="61" customFormat="1" customHeight="1">
      <c r="A6430"/>
      <c r="B6430"/>
      <c r="C6430"/>
      <c r="D6430"/>
      <c r="E6430"/>
      <c r="F6430" s="61"/>
      <c r="G6430" s="196" t="e">
        <f>VLOOKUP(D6430,sku归属!A:B,2,0)</f>
        <v>#N/A</v>
      </c>
      <c r="K6430" s="193"/>
      <c r="L6430" s="194"/>
      <c r="M6430" s="195"/>
    </row>
    <row r="6431" spans="1:13" s="61" customFormat="1" customHeight="1">
      <c r="A6431"/>
      <c r="B6431"/>
      <c r="C6431"/>
      <c r="D6431"/>
      <c r="E6431"/>
      <c r="F6431" s="61"/>
      <c r="G6431" s="196" t="e">
        <f>VLOOKUP(D6431,sku归属!A:B,2,0)</f>
        <v>#N/A</v>
      </c>
      <c r="K6431" s="193"/>
      <c r="L6431" s="194"/>
      <c r="M6431" s="195"/>
    </row>
    <row r="6432" spans="1:13" s="61" customFormat="1" customHeight="1">
      <c r="A6432"/>
      <c r="B6432"/>
      <c r="C6432"/>
      <c r="D6432"/>
      <c r="E6432"/>
      <c r="F6432" s="61"/>
      <c r="G6432" s="196" t="e">
        <f>VLOOKUP(D6432,sku归属!A:B,2,0)</f>
        <v>#N/A</v>
      </c>
      <c r="K6432" s="193"/>
      <c r="L6432" s="194"/>
      <c r="M6432" s="195"/>
    </row>
    <row r="6433" spans="1:13" s="61" customFormat="1" customHeight="1">
      <c r="A6433"/>
      <c r="B6433"/>
      <c r="C6433"/>
      <c r="D6433"/>
      <c r="E6433"/>
      <c r="F6433" s="61"/>
      <c r="G6433" s="196" t="e">
        <f>VLOOKUP(D6433,sku归属!A:B,2,0)</f>
        <v>#N/A</v>
      </c>
      <c r="K6433" s="193"/>
      <c r="L6433" s="194"/>
      <c r="M6433" s="195"/>
    </row>
    <row r="6434" spans="1:13" s="61" customFormat="1" customHeight="1">
      <c r="A6434"/>
      <c r="B6434"/>
      <c r="C6434"/>
      <c r="D6434"/>
      <c r="E6434"/>
      <c r="F6434" s="61"/>
      <c r="G6434" s="196" t="e">
        <f>VLOOKUP(D6434,sku归属!A:B,2,0)</f>
        <v>#N/A</v>
      </c>
      <c r="K6434" s="193"/>
      <c r="L6434" s="194"/>
      <c r="M6434" s="195"/>
    </row>
    <row r="6435" spans="1:13" s="61" customFormat="1" customHeight="1">
      <c r="A6435"/>
      <c r="B6435"/>
      <c r="C6435"/>
      <c r="D6435"/>
      <c r="E6435"/>
      <c r="F6435" s="61"/>
      <c r="G6435" s="196" t="e">
        <f>VLOOKUP(D6435,sku归属!A:B,2,0)</f>
        <v>#N/A</v>
      </c>
      <c r="K6435" s="193"/>
      <c r="L6435" s="194"/>
      <c r="M6435" s="195"/>
    </row>
    <row r="6436" spans="1:13" s="61" customFormat="1" customHeight="1">
      <c r="A6436"/>
      <c r="B6436"/>
      <c r="C6436"/>
      <c r="D6436"/>
      <c r="E6436"/>
      <c r="F6436" s="61"/>
      <c r="G6436" s="196" t="e">
        <f>VLOOKUP(D6436,sku归属!A:B,2,0)</f>
        <v>#N/A</v>
      </c>
      <c r="K6436" s="193"/>
      <c r="L6436" s="194"/>
      <c r="M6436" s="195"/>
    </row>
    <row r="6437" spans="1:13" s="61" customFormat="1" customHeight="1">
      <c r="A6437"/>
      <c r="B6437"/>
      <c r="C6437"/>
      <c r="D6437"/>
      <c r="E6437"/>
      <c r="F6437" s="61"/>
      <c r="G6437" s="196" t="e">
        <f>VLOOKUP(D6437,sku归属!A:B,2,0)</f>
        <v>#N/A</v>
      </c>
      <c r="K6437" s="193"/>
      <c r="L6437" s="194"/>
      <c r="M6437" s="195"/>
    </row>
    <row r="6438" spans="1:13" s="61" customFormat="1" customHeight="1">
      <c r="A6438"/>
      <c r="B6438"/>
      <c r="C6438"/>
      <c r="D6438"/>
      <c r="E6438"/>
      <c r="F6438" s="61"/>
      <c r="G6438" s="196" t="e">
        <f>VLOOKUP(D6438,sku归属!A:B,2,0)</f>
        <v>#N/A</v>
      </c>
      <c r="K6438" s="193"/>
      <c r="L6438" s="194"/>
      <c r="M6438" s="195"/>
    </row>
    <row r="6439" spans="1:13" s="61" customFormat="1" customHeight="1">
      <c r="A6439"/>
      <c r="B6439"/>
      <c r="C6439"/>
      <c r="D6439"/>
      <c r="E6439"/>
      <c r="F6439" s="61"/>
      <c r="G6439" s="196" t="e">
        <f>VLOOKUP(D6439,sku归属!A:B,2,0)</f>
        <v>#N/A</v>
      </c>
      <c r="K6439" s="193"/>
      <c r="L6439" s="194"/>
      <c r="M6439" s="195"/>
    </row>
    <row r="6440" spans="1:13" s="61" customFormat="1" customHeight="1">
      <c r="A6440"/>
      <c r="B6440"/>
      <c r="C6440"/>
      <c r="D6440"/>
      <c r="E6440"/>
      <c r="F6440" s="61"/>
      <c r="G6440" s="196" t="e">
        <f>VLOOKUP(D6440,sku归属!A:B,2,0)</f>
        <v>#N/A</v>
      </c>
      <c r="K6440" s="193"/>
      <c r="L6440" s="194"/>
      <c r="M6440" s="195"/>
    </row>
    <row r="6441" spans="1:13" s="61" customFormat="1" customHeight="1">
      <c r="A6441"/>
      <c r="B6441"/>
      <c r="C6441"/>
      <c r="D6441"/>
      <c r="E6441"/>
      <c r="F6441" s="61"/>
      <c r="G6441" s="196" t="e">
        <f>VLOOKUP(D6441,sku归属!A:B,2,0)</f>
        <v>#N/A</v>
      </c>
      <c r="K6441" s="193"/>
      <c r="L6441" s="194"/>
      <c r="M6441" s="195"/>
    </row>
    <row r="6442" spans="1:13" s="61" customFormat="1" customHeight="1">
      <c r="A6442"/>
      <c r="B6442"/>
      <c r="C6442"/>
      <c r="D6442"/>
      <c r="E6442"/>
      <c r="F6442" s="61"/>
      <c r="G6442" s="196" t="e">
        <f>VLOOKUP(D6442,sku归属!A:B,2,0)</f>
        <v>#N/A</v>
      </c>
      <c r="K6442" s="193"/>
      <c r="L6442" s="194"/>
      <c r="M6442" s="195"/>
    </row>
    <row r="6443" spans="1:13" s="61" customFormat="1" customHeight="1">
      <c r="A6443"/>
      <c r="B6443"/>
      <c r="C6443"/>
      <c r="D6443"/>
      <c r="E6443"/>
      <c r="F6443" s="61"/>
      <c r="G6443" s="196" t="e">
        <f>VLOOKUP(D6443,sku归属!A:B,2,0)</f>
        <v>#N/A</v>
      </c>
      <c r="K6443" s="193"/>
      <c r="L6443" s="194"/>
      <c r="M6443" s="195"/>
    </row>
    <row r="6444" spans="1:13" s="61" customFormat="1" customHeight="1">
      <c r="A6444"/>
      <c r="B6444"/>
      <c r="C6444"/>
      <c r="D6444"/>
      <c r="E6444"/>
      <c r="F6444" s="61"/>
      <c r="G6444" s="196" t="e">
        <f>VLOOKUP(D6444,sku归属!A:B,2,0)</f>
        <v>#N/A</v>
      </c>
      <c r="K6444" s="193"/>
      <c r="L6444" s="194"/>
      <c r="M6444" s="195"/>
    </row>
    <row r="6445" spans="1:13" s="61" customFormat="1" customHeight="1">
      <c r="A6445"/>
      <c r="B6445"/>
      <c r="C6445"/>
      <c r="D6445"/>
      <c r="E6445"/>
      <c r="F6445" s="61"/>
      <c r="G6445" s="196" t="e">
        <f>VLOOKUP(D6445,sku归属!A:B,2,0)</f>
        <v>#N/A</v>
      </c>
      <c r="K6445" s="193"/>
      <c r="L6445" s="194"/>
      <c r="M6445" s="195"/>
    </row>
    <row r="6446" spans="1:13" s="61" customFormat="1" customHeight="1">
      <c r="A6446"/>
      <c r="B6446"/>
      <c r="C6446"/>
      <c r="D6446"/>
      <c r="E6446"/>
      <c r="F6446" s="61"/>
      <c r="G6446" s="196" t="e">
        <f>VLOOKUP(D6446,sku归属!A:B,2,0)</f>
        <v>#N/A</v>
      </c>
      <c r="K6446" s="193"/>
      <c r="L6446" s="194"/>
      <c r="M6446" s="195"/>
    </row>
    <row r="6447" spans="1:13" s="61" customFormat="1" customHeight="1">
      <c r="A6447"/>
      <c r="B6447"/>
      <c r="C6447"/>
      <c r="D6447"/>
      <c r="E6447"/>
      <c r="F6447" s="61"/>
      <c r="G6447" s="196" t="e">
        <f>VLOOKUP(D6447,sku归属!A:B,2,0)</f>
        <v>#N/A</v>
      </c>
      <c r="K6447" s="193"/>
      <c r="L6447" s="194"/>
      <c r="M6447" s="195"/>
    </row>
    <row r="6448" spans="1:13" s="61" customFormat="1" customHeight="1">
      <c r="A6448"/>
      <c r="B6448"/>
      <c r="C6448"/>
      <c r="D6448"/>
      <c r="E6448"/>
      <c r="F6448" s="61"/>
      <c r="G6448" s="196" t="e">
        <f>VLOOKUP(D6448,sku归属!A:B,2,0)</f>
        <v>#N/A</v>
      </c>
      <c r="K6448" s="193"/>
      <c r="L6448" s="194"/>
      <c r="M6448" s="195"/>
    </row>
    <row r="6449" spans="1:13" s="61" customFormat="1" customHeight="1">
      <c r="A6449"/>
      <c r="B6449"/>
      <c r="C6449"/>
      <c r="D6449"/>
      <c r="E6449"/>
      <c r="F6449" s="61"/>
      <c r="G6449" s="196" t="e">
        <f>VLOOKUP(D6449,sku归属!A:B,2,0)</f>
        <v>#N/A</v>
      </c>
      <c r="K6449" s="193"/>
      <c r="L6449" s="194"/>
      <c r="M6449" s="195"/>
    </row>
    <row r="6450" spans="1:13" s="61" customFormat="1" customHeight="1">
      <c r="A6450"/>
      <c r="B6450"/>
      <c r="C6450"/>
      <c r="D6450"/>
      <c r="E6450"/>
      <c r="F6450" s="61"/>
      <c r="G6450" s="196" t="e">
        <f>VLOOKUP(D6450,sku归属!A:B,2,0)</f>
        <v>#N/A</v>
      </c>
      <c r="K6450" s="193"/>
      <c r="L6450" s="194"/>
      <c r="M6450" s="195"/>
    </row>
    <row r="6451" spans="1:13" s="61" customFormat="1" customHeight="1">
      <c r="A6451"/>
      <c r="B6451"/>
      <c r="C6451"/>
      <c r="D6451"/>
      <c r="E6451"/>
      <c r="F6451" s="61"/>
      <c r="G6451" s="196" t="e">
        <f>VLOOKUP(D6451,sku归属!A:B,2,0)</f>
        <v>#N/A</v>
      </c>
      <c r="K6451" s="193"/>
      <c r="L6451" s="194"/>
      <c r="M6451" s="195"/>
    </row>
    <row r="6452" spans="1:13" s="61" customFormat="1" customHeight="1">
      <c r="A6452"/>
      <c r="B6452"/>
      <c r="C6452"/>
      <c r="D6452"/>
      <c r="E6452"/>
      <c r="F6452" s="61"/>
      <c r="G6452" s="196" t="e">
        <f>VLOOKUP(D6452,sku归属!A:B,2,0)</f>
        <v>#N/A</v>
      </c>
      <c r="K6452" s="193"/>
      <c r="L6452" s="194"/>
      <c r="M6452" s="195"/>
    </row>
    <row r="6453" spans="1:13" s="61" customFormat="1" customHeight="1">
      <c r="A6453"/>
      <c r="B6453"/>
      <c r="C6453"/>
      <c r="D6453"/>
      <c r="E6453"/>
      <c r="F6453" s="61"/>
      <c r="G6453" s="196" t="e">
        <f>VLOOKUP(D6453,sku归属!A:B,2,0)</f>
        <v>#N/A</v>
      </c>
      <c r="K6453" s="193"/>
      <c r="L6453" s="194"/>
      <c r="M6453" s="195"/>
    </row>
    <row r="6454" spans="1:13" s="61" customFormat="1" customHeight="1">
      <c r="A6454"/>
      <c r="B6454"/>
      <c r="C6454"/>
      <c r="D6454"/>
      <c r="E6454"/>
      <c r="F6454" s="61"/>
      <c r="G6454" s="196" t="e">
        <f>VLOOKUP(D6454,sku归属!A:B,2,0)</f>
        <v>#N/A</v>
      </c>
      <c r="K6454" s="193"/>
      <c r="L6454" s="194"/>
      <c r="M6454" s="195"/>
    </row>
    <row r="6455" spans="1:13" s="61" customFormat="1" customHeight="1">
      <c r="A6455"/>
      <c r="B6455"/>
      <c r="C6455"/>
      <c r="D6455"/>
      <c r="E6455"/>
      <c r="F6455" s="61"/>
      <c r="G6455" s="196" t="e">
        <f>VLOOKUP(D6455,sku归属!A:B,2,0)</f>
        <v>#N/A</v>
      </c>
      <c r="K6455" s="193"/>
      <c r="L6455" s="194"/>
      <c r="M6455" s="195"/>
    </row>
    <row r="6456" spans="1:13" s="61" customFormat="1" customHeight="1">
      <c r="A6456"/>
      <c r="B6456"/>
      <c r="C6456"/>
      <c r="D6456"/>
      <c r="E6456"/>
      <c r="F6456" s="61"/>
      <c r="G6456" s="196" t="e">
        <f>VLOOKUP(D6456,sku归属!A:B,2,0)</f>
        <v>#N/A</v>
      </c>
      <c r="K6456" s="193"/>
      <c r="L6456" s="194"/>
      <c r="M6456" s="195"/>
    </row>
    <row r="6457" spans="1:13" s="61" customFormat="1" customHeight="1">
      <c r="A6457"/>
      <c r="B6457"/>
      <c r="C6457"/>
      <c r="D6457"/>
      <c r="E6457"/>
      <c r="F6457" s="61"/>
      <c r="G6457" s="196" t="e">
        <f>VLOOKUP(D6457,sku归属!A:B,2,0)</f>
        <v>#N/A</v>
      </c>
      <c r="K6457" s="193"/>
      <c r="L6457" s="194"/>
      <c r="M6457" s="195"/>
    </row>
    <row r="6458" spans="1:13" s="61" customFormat="1" customHeight="1">
      <c r="A6458"/>
      <c r="B6458"/>
      <c r="C6458"/>
      <c r="D6458"/>
      <c r="E6458"/>
      <c r="F6458" s="61"/>
      <c r="G6458" s="196" t="e">
        <f>VLOOKUP(D6458,sku归属!A:B,2,0)</f>
        <v>#N/A</v>
      </c>
      <c r="K6458" s="193"/>
      <c r="L6458" s="194"/>
      <c r="M6458" s="195"/>
    </row>
    <row r="6459" spans="1:13" s="61" customFormat="1" customHeight="1">
      <c r="A6459"/>
      <c r="B6459"/>
      <c r="C6459"/>
      <c r="D6459"/>
      <c r="E6459"/>
      <c r="F6459" s="61"/>
      <c r="G6459" s="196" t="e">
        <f>VLOOKUP(D6459,sku归属!A:B,2,0)</f>
        <v>#N/A</v>
      </c>
      <c r="K6459" s="193"/>
      <c r="L6459" s="194"/>
      <c r="M6459" s="195"/>
    </row>
    <row r="6460" spans="1:13" s="61" customFormat="1" customHeight="1">
      <c r="A6460"/>
      <c r="B6460"/>
      <c r="C6460"/>
      <c r="D6460"/>
      <c r="E6460"/>
      <c r="F6460" s="61"/>
      <c r="G6460" s="196" t="e">
        <f>VLOOKUP(D6460,sku归属!A:B,2,0)</f>
        <v>#N/A</v>
      </c>
      <c r="K6460" s="193"/>
      <c r="L6460" s="194"/>
      <c r="M6460" s="195"/>
    </row>
    <row r="6461" spans="1:13" s="61" customFormat="1" customHeight="1">
      <c r="A6461"/>
      <c r="B6461"/>
      <c r="C6461"/>
      <c r="D6461"/>
      <c r="E6461"/>
      <c r="F6461" s="61"/>
      <c r="G6461" s="196" t="e">
        <f>VLOOKUP(D6461,sku归属!A:B,2,0)</f>
        <v>#N/A</v>
      </c>
      <c r="K6461" s="193"/>
      <c r="L6461" s="194"/>
      <c r="M6461" s="195"/>
    </row>
    <row r="6462" spans="1:13" s="61" customFormat="1" customHeight="1">
      <c r="A6462"/>
      <c r="B6462"/>
      <c r="C6462"/>
      <c r="D6462"/>
      <c r="E6462"/>
      <c r="F6462" s="61"/>
      <c r="G6462" s="196" t="e">
        <f>VLOOKUP(D6462,sku归属!A:B,2,0)</f>
        <v>#N/A</v>
      </c>
      <c r="K6462" s="193"/>
      <c r="L6462" s="194"/>
      <c r="M6462" s="195"/>
    </row>
    <row r="6463" spans="1:13" s="61" customFormat="1" customHeight="1">
      <c r="A6463"/>
      <c r="B6463"/>
      <c r="C6463"/>
      <c r="D6463"/>
      <c r="E6463"/>
      <c r="F6463" s="61"/>
      <c r="G6463" s="196" t="e">
        <f>VLOOKUP(D6463,sku归属!A:B,2,0)</f>
        <v>#N/A</v>
      </c>
      <c r="K6463" s="193"/>
      <c r="L6463" s="194"/>
      <c r="M6463" s="195"/>
    </row>
    <row r="6464" spans="1:13" s="61" customFormat="1" customHeight="1">
      <c r="A6464"/>
      <c r="B6464"/>
      <c r="C6464"/>
      <c r="D6464"/>
      <c r="E6464"/>
      <c r="F6464" s="61"/>
      <c r="G6464" s="196" t="e">
        <f>VLOOKUP(D6464,sku归属!A:B,2,0)</f>
        <v>#N/A</v>
      </c>
      <c r="K6464" s="193"/>
      <c r="L6464" s="194"/>
      <c r="M6464" s="195"/>
    </row>
    <row r="6465" spans="1:13" s="61" customFormat="1" customHeight="1">
      <c r="A6465"/>
      <c r="B6465"/>
      <c r="C6465"/>
      <c r="D6465"/>
      <c r="E6465"/>
      <c r="F6465" s="61"/>
      <c r="G6465" s="196" t="e">
        <f>VLOOKUP(D6465,sku归属!A:B,2,0)</f>
        <v>#N/A</v>
      </c>
      <c r="K6465" s="193"/>
      <c r="L6465" s="194"/>
      <c r="M6465" s="195"/>
    </row>
    <row r="6466" spans="1:13" s="61" customFormat="1" customHeight="1">
      <c r="A6466"/>
      <c r="B6466"/>
      <c r="C6466"/>
      <c r="D6466"/>
      <c r="E6466"/>
      <c r="F6466" s="61"/>
      <c r="G6466" s="196" t="e">
        <f>VLOOKUP(D6466,sku归属!A:B,2,0)</f>
        <v>#N/A</v>
      </c>
      <c r="K6466" s="193"/>
      <c r="L6466" s="194"/>
      <c r="M6466" s="195"/>
    </row>
    <row r="6467" spans="1:13" s="61" customFormat="1" customHeight="1">
      <c r="A6467"/>
      <c r="B6467"/>
      <c r="C6467"/>
      <c r="D6467"/>
      <c r="E6467"/>
      <c r="F6467" s="61"/>
      <c r="G6467" s="196" t="e">
        <f>VLOOKUP(D6467,sku归属!A:B,2,0)</f>
        <v>#N/A</v>
      </c>
      <c r="K6467" s="193"/>
      <c r="L6467" s="194"/>
      <c r="M6467" s="195"/>
    </row>
    <row r="6468" spans="1:13" s="61" customFormat="1" customHeight="1">
      <c r="A6468"/>
      <c r="B6468"/>
      <c r="C6468"/>
      <c r="D6468"/>
      <c r="E6468"/>
      <c r="F6468" s="61"/>
      <c r="G6468" s="196" t="e">
        <f>VLOOKUP(D6468,sku归属!A:B,2,0)</f>
        <v>#N/A</v>
      </c>
      <c r="K6468" s="193"/>
      <c r="L6468" s="194"/>
      <c r="M6468" s="195"/>
    </row>
    <row r="6469" spans="1:13" s="61" customFormat="1" customHeight="1">
      <c r="A6469"/>
      <c r="B6469"/>
      <c r="C6469"/>
      <c r="D6469"/>
      <c r="E6469"/>
      <c r="F6469" s="61"/>
      <c r="G6469" s="196" t="e">
        <f>VLOOKUP(D6469,sku归属!A:B,2,0)</f>
        <v>#N/A</v>
      </c>
      <c r="K6469" s="193"/>
      <c r="L6469" s="194"/>
      <c r="M6469" s="195"/>
    </row>
    <row r="6470" spans="1:13" s="61" customFormat="1" customHeight="1">
      <c r="A6470"/>
      <c r="B6470"/>
      <c r="C6470"/>
      <c r="D6470"/>
      <c r="E6470"/>
      <c r="F6470" s="61"/>
      <c r="G6470" s="196" t="e">
        <f>VLOOKUP(D6470,sku归属!A:B,2,0)</f>
        <v>#N/A</v>
      </c>
      <c r="K6470" s="193"/>
      <c r="L6470" s="194"/>
      <c r="M6470" s="195"/>
    </row>
    <row r="6471" spans="1:13" s="61" customFormat="1" customHeight="1">
      <c r="A6471"/>
      <c r="B6471"/>
      <c r="C6471"/>
      <c r="D6471"/>
      <c r="E6471"/>
      <c r="F6471" s="61"/>
      <c r="G6471" s="196" t="e">
        <f>VLOOKUP(D6471,sku归属!A:B,2,0)</f>
        <v>#N/A</v>
      </c>
      <c r="K6471" s="193"/>
      <c r="L6471" s="194"/>
      <c r="M6471" s="195"/>
    </row>
    <row r="6472" spans="1:13" s="61" customFormat="1" customHeight="1">
      <c r="A6472"/>
      <c r="B6472"/>
      <c r="C6472"/>
      <c r="D6472"/>
      <c r="E6472"/>
      <c r="F6472" s="61"/>
      <c r="G6472" s="196" t="e">
        <f>VLOOKUP(D6472,sku归属!A:B,2,0)</f>
        <v>#N/A</v>
      </c>
      <c r="K6472" s="193"/>
      <c r="L6472" s="194"/>
      <c r="M6472" s="195"/>
    </row>
    <row r="6473" spans="1:13" s="61" customFormat="1" customHeight="1">
      <c r="A6473"/>
      <c r="B6473"/>
      <c r="C6473"/>
      <c r="D6473"/>
      <c r="E6473"/>
      <c r="F6473" s="61"/>
      <c r="G6473" s="196" t="e">
        <f>VLOOKUP(D6473,sku归属!A:B,2,0)</f>
        <v>#N/A</v>
      </c>
      <c r="K6473" s="193"/>
      <c r="L6473" s="194"/>
      <c r="M6473" s="195"/>
    </row>
    <row r="6474" spans="1:13" s="61" customFormat="1" customHeight="1">
      <c r="A6474"/>
      <c r="B6474"/>
      <c r="C6474"/>
      <c r="D6474"/>
      <c r="E6474"/>
      <c r="F6474" s="61"/>
      <c r="G6474" s="196" t="e">
        <f>VLOOKUP(D6474,sku归属!A:B,2,0)</f>
        <v>#N/A</v>
      </c>
      <c r="K6474" s="193"/>
      <c r="L6474" s="194"/>
      <c r="M6474" s="195"/>
    </row>
    <row r="6475" spans="1:13" s="61" customFormat="1" customHeight="1">
      <c r="A6475"/>
      <c r="B6475"/>
      <c r="C6475"/>
      <c r="D6475"/>
      <c r="E6475"/>
      <c r="F6475" s="61"/>
      <c r="G6475" s="196" t="e">
        <f>VLOOKUP(D6475,sku归属!A:B,2,0)</f>
        <v>#N/A</v>
      </c>
      <c r="K6475" s="193"/>
      <c r="L6475" s="194"/>
      <c r="M6475" s="195"/>
    </row>
    <row r="6476" spans="1:13" s="61" customFormat="1" customHeight="1">
      <c r="A6476"/>
      <c r="B6476"/>
      <c r="C6476"/>
      <c r="D6476"/>
      <c r="E6476"/>
      <c r="F6476" s="61"/>
      <c r="G6476" s="196" t="e">
        <f>VLOOKUP(D6476,sku归属!A:B,2,0)</f>
        <v>#N/A</v>
      </c>
      <c r="K6476" s="193"/>
      <c r="L6476" s="194"/>
      <c r="M6476" s="195"/>
    </row>
    <row r="6477" spans="1:13" s="61" customFormat="1" customHeight="1">
      <c r="A6477"/>
      <c r="B6477"/>
      <c r="C6477"/>
      <c r="D6477"/>
      <c r="E6477"/>
      <c r="F6477" s="61"/>
      <c r="G6477" s="196" t="e">
        <f>VLOOKUP(D6477,sku归属!A:B,2,0)</f>
        <v>#N/A</v>
      </c>
      <c r="K6477" s="193"/>
      <c r="L6477" s="194"/>
      <c r="M6477" s="195"/>
    </row>
    <row r="6478" spans="1:13" s="61" customFormat="1" customHeight="1">
      <c r="A6478"/>
      <c r="B6478"/>
      <c r="C6478"/>
      <c r="D6478"/>
      <c r="E6478"/>
      <c r="F6478" s="61"/>
      <c r="G6478" s="196" t="e">
        <f>VLOOKUP(D6478,sku归属!A:B,2,0)</f>
        <v>#N/A</v>
      </c>
      <c r="K6478" s="193"/>
      <c r="L6478" s="194"/>
      <c r="M6478" s="195"/>
    </row>
    <row r="6479" spans="1:13" s="61" customFormat="1" customHeight="1">
      <c r="A6479"/>
      <c r="B6479"/>
      <c r="C6479"/>
      <c r="D6479"/>
      <c r="E6479"/>
      <c r="F6479" s="61"/>
      <c r="G6479" s="196" t="e">
        <f>VLOOKUP(D6479,sku归属!A:B,2,0)</f>
        <v>#N/A</v>
      </c>
      <c r="K6479" s="193"/>
      <c r="L6479" s="194"/>
      <c r="M6479" s="195"/>
    </row>
    <row r="6480" spans="1:13" s="61" customFormat="1" customHeight="1">
      <c r="A6480"/>
      <c r="B6480"/>
      <c r="C6480"/>
      <c r="D6480"/>
      <c r="E6480"/>
      <c r="F6480" s="61"/>
      <c r="G6480" s="196" t="e">
        <f>VLOOKUP(D6480,sku归属!A:B,2,0)</f>
        <v>#N/A</v>
      </c>
      <c r="K6480" s="193"/>
      <c r="L6480" s="194"/>
      <c r="M6480" s="195"/>
    </row>
    <row r="6481" spans="1:13" s="61" customFormat="1" customHeight="1">
      <c r="A6481"/>
      <c r="B6481"/>
      <c r="C6481"/>
      <c r="D6481"/>
      <c r="E6481"/>
      <c r="F6481" s="61"/>
      <c r="G6481" s="196" t="e">
        <f>VLOOKUP(D6481,sku归属!A:B,2,0)</f>
        <v>#N/A</v>
      </c>
      <c r="K6481" s="193"/>
      <c r="L6481" s="194"/>
      <c r="M6481" s="195"/>
    </row>
    <row r="6482" spans="1:13" s="61" customFormat="1" customHeight="1">
      <c r="A6482"/>
      <c r="B6482"/>
      <c r="C6482"/>
      <c r="D6482"/>
      <c r="E6482"/>
      <c r="F6482" s="61"/>
      <c r="G6482" s="196" t="e">
        <f>VLOOKUP(D6482,sku归属!A:B,2,0)</f>
        <v>#N/A</v>
      </c>
      <c r="K6482" s="193"/>
      <c r="L6482" s="194"/>
      <c r="M6482" s="195"/>
    </row>
    <row r="6483" spans="1:13" s="61" customFormat="1" customHeight="1">
      <c r="A6483"/>
      <c r="B6483"/>
      <c r="C6483"/>
      <c r="D6483"/>
      <c r="E6483"/>
      <c r="F6483" s="61"/>
      <c r="G6483" s="196" t="e">
        <f>VLOOKUP(D6483,sku归属!A:B,2,0)</f>
        <v>#N/A</v>
      </c>
      <c r="K6483" s="193"/>
      <c r="L6483" s="194"/>
      <c r="M6483" s="195"/>
    </row>
    <row r="6484" spans="1:13" s="61" customFormat="1" customHeight="1">
      <c r="A6484"/>
      <c r="B6484"/>
      <c r="C6484"/>
      <c r="D6484"/>
      <c r="E6484"/>
      <c r="F6484" s="61"/>
      <c r="G6484" s="196" t="e">
        <f>VLOOKUP(D6484,sku归属!A:B,2,0)</f>
        <v>#N/A</v>
      </c>
      <c r="K6484" s="193"/>
      <c r="L6484" s="194"/>
      <c r="M6484" s="195"/>
    </row>
    <row r="6485" spans="1:13" s="61" customFormat="1" customHeight="1">
      <c r="A6485"/>
      <c r="B6485"/>
      <c r="C6485"/>
      <c r="D6485"/>
      <c r="E6485"/>
      <c r="F6485" s="61"/>
      <c r="G6485" s="196" t="e">
        <f>VLOOKUP(D6485,sku归属!A:B,2,0)</f>
        <v>#N/A</v>
      </c>
      <c r="K6485" s="193"/>
      <c r="L6485" s="194"/>
      <c r="M6485" s="195"/>
    </row>
    <row r="6486" spans="1:13" s="61" customFormat="1" customHeight="1">
      <c r="A6486"/>
      <c r="B6486"/>
      <c r="C6486"/>
      <c r="D6486"/>
      <c r="E6486"/>
      <c r="F6486" s="61"/>
      <c r="G6486" s="196" t="e">
        <f>VLOOKUP(D6486,sku归属!A:B,2,0)</f>
        <v>#N/A</v>
      </c>
      <c r="K6486" s="193"/>
      <c r="L6486" s="194"/>
      <c r="M6486" s="195"/>
    </row>
    <row r="6487" spans="1:13" s="61" customFormat="1" customHeight="1">
      <c r="A6487"/>
      <c r="B6487"/>
      <c r="C6487"/>
      <c r="D6487"/>
      <c r="E6487"/>
      <c r="F6487" s="61"/>
      <c r="G6487" s="196" t="e">
        <f>VLOOKUP(D6487,sku归属!A:B,2,0)</f>
        <v>#N/A</v>
      </c>
      <c r="K6487" s="193"/>
      <c r="L6487" s="194"/>
      <c r="M6487" s="195"/>
    </row>
    <row r="6488" spans="1:13" s="61" customFormat="1" customHeight="1">
      <c r="A6488"/>
      <c r="B6488"/>
      <c r="C6488"/>
      <c r="D6488"/>
      <c r="E6488"/>
      <c r="F6488" s="61"/>
      <c r="G6488" s="196" t="e">
        <f>VLOOKUP(D6488,sku归属!A:B,2,0)</f>
        <v>#N/A</v>
      </c>
      <c r="K6488" s="193"/>
      <c r="L6488" s="194"/>
      <c r="M6488" s="195"/>
    </row>
    <row r="6489" spans="1:13" s="61" customFormat="1" customHeight="1">
      <c r="A6489"/>
      <c r="B6489"/>
      <c r="C6489"/>
      <c r="D6489"/>
      <c r="E6489"/>
      <c r="F6489" s="61"/>
      <c r="G6489" s="196" t="e">
        <f>VLOOKUP(D6489,sku归属!A:B,2,0)</f>
        <v>#N/A</v>
      </c>
      <c r="K6489" s="193"/>
      <c r="L6489" s="194"/>
      <c r="M6489" s="195"/>
    </row>
    <row r="6490" spans="1:13" s="61" customFormat="1" customHeight="1">
      <c r="A6490"/>
      <c r="B6490"/>
      <c r="C6490"/>
      <c r="D6490"/>
      <c r="E6490"/>
      <c r="F6490" s="61"/>
      <c r="G6490" s="196" t="e">
        <f>VLOOKUP(D6490,sku归属!A:B,2,0)</f>
        <v>#N/A</v>
      </c>
      <c r="K6490" s="193"/>
      <c r="L6490" s="194"/>
      <c r="M6490" s="195"/>
    </row>
    <row r="6491" spans="1:13" s="61" customFormat="1" customHeight="1">
      <c r="A6491"/>
      <c r="B6491"/>
      <c r="C6491"/>
      <c r="D6491"/>
      <c r="E6491"/>
      <c r="F6491" s="61"/>
      <c r="G6491" s="196" t="e">
        <f>VLOOKUP(D6491,sku归属!A:B,2,0)</f>
        <v>#N/A</v>
      </c>
      <c r="K6491" s="193"/>
      <c r="L6491" s="194"/>
      <c r="M6491" s="195"/>
    </row>
    <row r="6492" spans="1:13" s="61" customFormat="1" customHeight="1">
      <c r="A6492"/>
      <c r="B6492"/>
      <c r="C6492"/>
      <c r="D6492"/>
      <c r="E6492"/>
      <c r="F6492" s="61"/>
      <c r="G6492" s="196" t="e">
        <f>VLOOKUP(D6492,sku归属!A:B,2,0)</f>
        <v>#N/A</v>
      </c>
      <c r="K6492" s="193"/>
      <c r="L6492" s="194"/>
      <c r="M6492" s="195"/>
    </row>
    <row r="6493" spans="1:13" s="61" customFormat="1" customHeight="1">
      <c r="A6493"/>
      <c r="B6493"/>
      <c r="C6493"/>
      <c r="D6493"/>
      <c r="E6493"/>
      <c r="F6493" s="61"/>
      <c r="G6493" s="196" t="e">
        <f>VLOOKUP(D6493,sku归属!A:B,2,0)</f>
        <v>#N/A</v>
      </c>
      <c r="K6493" s="193"/>
      <c r="L6493" s="194"/>
      <c r="M6493" s="195"/>
    </row>
    <row r="6494" spans="1:13" s="61" customFormat="1" customHeight="1">
      <c r="A6494"/>
      <c r="B6494"/>
      <c r="C6494"/>
      <c r="D6494"/>
      <c r="E6494"/>
      <c r="F6494" s="61"/>
      <c r="G6494" s="196" t="e">
        <f>VLOOKUP(D6494,sku归属!A:B,2,0)</f>
        <v>#N/A</v>
      </c>
      <c r="K6494" s="193"/>
      <c r="L6494" s="194"/>
      <c r="M6494" s="195"/>
    </row>
    <row r="6495" spans="1:13" s="61" customFormat="1" customHeight="1">
      <c r="A6495"/>
      <c r="B6495"/>
      <c r="C6495"/>
      <c r="D6495"/>
      <c r="E6495"/>
      <c r="F6495" s="61"/>
      <c r="G6495" s="196" t="e">
        <f>VLOOKUP(D6495,sku归属!A:B,2,0)</f>
        <v>#N/A</v>
      </c>
      <c r="K6495" s="193"/>
      <c r="L6495" s="194"/>
      <c r="M6495" s="195"/>
    </row>
    <row r="6496" spans="1:13" s="61" customFormat="1" customHeight="1">
      <c r="A6496"/>
      <c r="B6496"/>
      <c r="C6496"/>
      <c r="D6496"/>
      <c r="E6496"/>
      <c r="F6496" s="61"/>
      <c r="G6496" s="196" t="e">
        <f>VLOOKUP(D6496,sku归属!A:B,2,0)</f>
        <v>#N/A</v>
      </c>
      <c r="K6496" s="193"/>
      <c r="L6496" s="194"/>
      <c r="M6496" s="195"/>
    </row>
    <row r="6497" spans="1:13" s="61" customFormat="1" customHeight="1">
      <c r="A6497"/>
      <c r="B6497"/>
      <c r="C6497"/>
      <c r="D6497"/>
      <c r="E6497"/>
      <c r="F6497" s="61"/>
      <c r="G6497" s="196" t="e">
        <f>VLOOKUP(D6497,sku归属!A:B,2,0)</f>
        <v>#N/A</v>
      </c>
      <c r="K6497" s="193"/>
      <c r="L6497" s="194"/>
      <c r="M6497" s="195"/>
    </row>
    <row r="6498" spans="1:13" s="61" customFormat="1" customHeight="1">
      <c r="A6498"/>
      <c r="B6498"/>
      <c r="C6498"/>
      <c r="D6498"/>
      <c r="E6498"/>
      <c r="F6498" s="61"/>
      <c r="G6498" s="196" t="e">
        <f>VLOOKUP(D6498,sku归属!A:B,2,0)</f>
        <v>#N/A</v>
      </c>
      <c r="K6498" s="193"/>
      <c r="L6498" s="194"/>
      <c r="M6498" s="195"/>
    </row>
    <row r="6499" spans="1:13" s="61" customFormat="1" customHeight="1">
      <c r="A6499"/>
      <c r="B6499"/>
      <c r="C6499"/>
      <c r="D6499"/>
      <c r="E6499"/>
      <c r="F6499" s="61"/>
      <c r="G6499" s="196" t="e">
        <f>VLOOKUP(D6499,sku归属!A:B,2,0)</f>
        <v>#N/A</v>
      </c>
      <c r="K6499" s="193"/>
      <c r="L6499" s="194"/>
      <c r="M6499" s="195"/>
    </row>
    <row r="6500" spans="1:13" s="61" customFormat="1" customHeight="1">
      <c r="A6500"/>
      <c r="B6500"/>
      <c r="C6500"/>
      <c r="D6500"/>
      <c r="E6500"/>
      <c r="F6500" s="61"/>
      <c r="G6500" s="196" t="e">
        <f>VLOOKUP(D6500,sku归属!A:B,2,0)</f>
        <v>#N/A</v>
      </c>
      <c r="K6500" s="193"/>
      <c r="L6500" s="194"/>
      <c r="M6500" s="195"/>
    </row>
    <row r="6501" spans="1:13" s="61" customFormat="1" customHeight="1">
      <c r="A6501"/>
      <c r="B6501"/>
      <c r="C6501"/>
      <c r="D6501"/>
      <c r="E6501"/>
      <c r="F6501" s="61"/>
      <c r="G6501" s="196" t="e">
        <f>VLOOKUP(D6501,sku归属!A:B,2,0)</f>
        <v>#N/A</v>
      </c>
      <c r="K6501" s="193"/>
      <c r="L6501" s="194"/>
      <c r="M6501" s="195"/>
    </row>
    <row r="6502" spans="1:13" s="61" customFormat="1" customHeight="1">
      <c r="A6502"/>
      <c r="B6502"/>
      <c r="C6502"/>
      <c r="D6502"/>
      <c r="E6502"/>
      <c r="F6502" s="61"/>
      <c r="G6502" s="196" t="e">
        <f>VLOOKUP(D6502,sku归属!A:B,2,0)</f>
        <v>#N/A</v>
      </c>
      <c r="K6502" s="193"/>
      <c r="L6502" s="194"/>
      <c r="M6502" s="195"/>
    </row>
    <row r="6503" spans="1:13" s="61" customFormat="1" customHeight="1">
      <c r="A6503"/>
      <c r="B6503"/>
      <c r="C6503"/>
      <c r="D6503"/>
      <c r="E6503"/>
      <c r="F6503" s="61"/>
      <c r="G6503" s="196" t="e">
        <f>VLOOKUP(D6503,sku归属!A:B,2,0)</f>
        <v>#N/A</v>
      </c>
      <c r="K6503" s="193"/>
      <c r="L6503" s="194"/>
      <c r="M6503" s="195"/>
    </row>
    <row r="6504" spans="1:13" s="61" customFormat="1" customHeight="1">
      <c r="A6504"/>
      <c r="B6504"/>
      <c r="C6504"/>
      <c r="D6504"/>
      <c r="E6504"/>
      <c r="F6504" s="61"/>
      <c r="G6504" s="196" t="e">
        <f>VLOOKUP(D6504,sku归属!A:B,2,0)</f>
        <v>#N/A</v>
      </c>
      <c r="K6504" s="193"/>
      <c r="L6504" s="194"/>
      <c r="M6504" s="195"/>
    </row>
    <row r="6505" spans="1:13" s="61" customFormat="1" customHeight="1">
      <c r="A6505"/>
      <c r="B6505"/>
      <c r="C6505"/>
      <c r="D6505"/>
      <c r="E6505"/>
      <c r="F6505" s="61"/>
      <c r="G6505" s="196" t="e">
        <f>VLOOKUP(D6505,sku归属!A:B,2,0)</f>
        <v>#N/A</v>
      </c>
      <c r="K6505" s="193"/>
      <c r="L6505" s="194"/>
      <c r="M6505" s="195"/>
    </row>
    <row r="6506" spans="1:13" s="61" customFormat="1" customHeight="1">
      <c r="A6506"/>
      <c r="B6506"/>
      <c r="C6506"/>
      <c r="D6506"/>
      <c r="E6506"/>
      <c r="F6506" s="61"/>
      <c r="G6506" s="196" t="e">
        <f>VLOOKUP(D6506,sku归属!A:B,2,0)</f>
        <v>#N/A</v>
      </c>
      <c r="K6506" s="193"/>
      <c r="L6506" s="194"/>
      <c r="M6506" s="195"/>
    </row>
    <row r="6507" spans="1:13" s="61" customFormat="1" customHeight="1">
      <c r="A6507"/>
      <c r="B6507"/>
      <c r="C6507"/>
      <c r="D6507"/>
      <c r="E6507"/>
      <c r="F6507" s="61"/>
      <c r="G6507" s="196" t="e">
        <f>VLOOKUP(D6507,sku归属!A:B,2,0)</f>
        <v>#N/A</v>
      </c>
      <c r="K6507" s="193"/>
      <c r="L6507" s="194"/>
      <c r="M6507" s="195"/>
    </row>
    <row r="6508" spans="1:13" s="61" customFormat="1" customHeight="1">
      <c r="A6508"/>
      <c r="B6508"/>
      <c r="C6508"/>
      <c r="D6508"/>
      <c r="E6508"/>
      <c r="F6508" s="61"/>
      <c r="G6508" s="196" t="e">
        <f>VLOOKUP(D6508,sku归属!A:B,2,0)</f>
        <v>#N/A</v>
      </c>
      <c r="K6508" s="193"/>
      <c r="L6508" s="194"/>
      <c r="M6508" s="195"/>
    </row>
    <row r="6509" spans="1:13" s="61" customFormat="1" customHeight="1">
      <c r="A6509"/>
      <c r="B6509"/>
      <c r="C6509"/>
      <c r="D6509"/>
      <c r="E6509"/>
      <c r="F6509" s="61"/>
      <c r="G6509" s="196" t="e">
        <f>VLOOKUP(D6509,sku归属!A:B,2,0)</f>
        <v>#N/A</v>
      </c>
      <c r="K6509" s="193"/>
      <c r="L6509" s="194"/>
      <c r="M6509" s="195"/>
    </row>
    <row r="6510" spans="1:13" s="61" customFormat="1" customHeight="1">
      <c r="A6510"/>
      <c r="B6510"/>
      <c r="C6510"/>
      <c r="D6510"/>
      <c r="E6510"/>
      <c r="F6510" s="61"/>
      <c r="G6510" s="196" t="e">
        <f>VLOOKUP(D6510,sku归属!A:B,2,0)</f>
        <v>#N/A</v>
      </c>
      <c r="K6510" s="193"/>
      <c r="L6510" s="194"/>
      <c r="M6510" s="195"/>
    </row>
    <row r="6511" spans="1:13" s="61" customFormat="1" customHeight="1">
      <c r="A6511"/>
      <c r="B6511"/>
      <c r="C6511"/>
      <c r="D6511"/>
      <c r="E6511"/>
      <c r="F6511" s="61"/>
      <c r="G6511" s="196" t="e">
        <f>VLOOKUP(D6511,sku归属!A:B,2,0)</f>
        <v>#N/A</v>
      </c>
      <c r="K6511" s="193"/>
      <c r="L6511" s="194"/>
      <c r="M6511" s="195"/>
    </row>
    <row r="6512" spans="1:13" s="61" customFormat="1" customHeight="1">
      <c r="A6512"/>
      <c r="B6512"/>
      <c r="C6512"/>
      <c r="D6512"/>
      <c r="E6512"/>
      <c r="F6512" s="61"/>
      <c r="G6512" s="196" t="e">
        <f>VLOOKUP(D6512,sku归属!A:B,2,0)</f>
        <v>#N/A</v>
      </c>
      <c r="K6512" s="193"/>
      <c r="L6512" s="194"/>
      <c r="M6512" s="195"/>
    </row>
    <row r="6513" spans="1:13" s="61" customFormat="1" customHeight="1">
      <c r="A6513"/>
      <c r="B6513"/>
      <c r="C6513"/>
      <c r="D6513"/>
      <c r="E6513"/>
      <c r="F6513" s="61"/>
      <c r="G6513" s="196" t="e">
        <f>VLOOKUP(D6513,sku归属!A:B,2,0)</f>
        <v>#N/A</v>
      </c>
      <c r="K6513" s="193"/>
      <c r="L6513" s="194"/>
      <c r="M6513" s="195"/>
    </row>
    <row r="6514" spans="1:13" s="61" customFormat="1" customHeight="1">
      <c r="A6514"/>
      <c r="B6514"/>
      <c r="C6514"/>
      <c r="D6514"/>
      <c r="E6514"/>
      <c r="F6514" s="61"/>
      <c r="G6514" s="196" t="e">
        <f>VLOOKUP(D6514,sku归属!A:B,2,0)</f>
        <v>#N/A</v>
      </c>
      <c r="K6514" s="193"/>
      <c r="L6514" s="194"/>
      <c r="M6514" s="195"/>
    </row>
    <row r="6515" spans="1:13" s="61" customFormat="1" customHeight="1">
      <c r="A6515"/>
      <c r="B6515"/>
      <c r="C6515"/>
      <c r="D6515"/>
      <c r="E6515"/>
      <c r="F6515" s="61"/>
      <c r="G6515" s="196" t="e">
        <f>VLOOKUP(D6515,sku归属!A:B,2,0)</f>
        <v>#N/A</v>
      </c>
      <c r="K6515" s="193"/>
      <c r="L6515" s="194"/>
      <c r="M6515" s="195"/>
    </row>
    <row r="6516" spans="1:13" s="61" customFormat="1" customHeight="1">
      <c r="A6516"/>
      <c r="B6516"/>
      <c r="C6516"/>
      <c r="D6516"/>
      <c r="E6516"/>
      <c r="F6516" s="61"/>
      <c r="G6516" s="196" t="e">
        <f>VLOOKUP(D6516,sku归属!A:B,2,0)</f>
        <v>#N/A</v>
      </c>
      <c r="K6516" s="193"/>
      <c r="L6516" s="194"/>
      <c r="M6516" s="195"/>
    </row>
    <row r="6517" spans="1:13" s="61" customFormat="1" customHeight="1">
      <c r="A6517"/>
      <c r="B6517"/>
      <c r="C6517"/>
      <c r="D6517"/>
      <c r="E6517"/>
      <c r="F6517" s="61"/>
      <c r="G6517" s="196" t="e">
        <f>VLOOKUP(D6517,sku归属!A:B,2,0)</f>
        <v>#N/A</v>
      </c>
      <c r="K6517" s="193"/>
      <c r="L6517" s="194"/>
      <c r="M6517" s="195"/>
    </row>
    <row r="6518" spans="1:13" s="61" customFormat="1" customHeight="1">
      <c r="A6518"/>
      <c r="B6518"/>
      <c r="C6518"/>
      <c r="D6518"/>
      <c r="E6518"/>
      <c r="F6518" s="61"/>
      <c r="G6518" s="196" t="e">
        <f>VLOOKUP(D6518,sku归属!A:B,2,0)</f>
        <v>#N/A</v>
      </c>
      <c r="K6518" s="193"/>
      <c r="L6518" s="194"/>
      <c r="M6518" s="195"/>
    </row>
    <row r="6519" spans="1:13" s="61" customFormat="1" customHeight="1">
      <c r="A6519"/>
      <c r="B6519"/>
      <c r="C6519"/>
      <c r="D6519"/>
      <c r="E6519"/>
      <c r="F6519" s="61"/>
      <c r="G6519" s="196" t="e">
        <f>VLOOKUP(D6519,sku归属!A:B,2,0)</f>
        <v>#N/A</v>
      </c>
      <c r="K6519" s="193"/>
      <c r="L6519" s="194"/>
      <c r="M6519" s="195"/>
    </row>
    <row r="6520" spans="1:13" s="61" customFormat="1" customHeight="1">
      <c r="A6520"/>
      <c r="B6520"/>
      <c r="C6520"/>
      <c r="D6520"/>
      <c r="E6520"/>
      <c r="F6520" s="61"/>
      <c r="G6520" s="196" t="e">
        <f>VLOOKUP(D6520,sku归属!A:B,2,0)</f>
        <v>#N/A</v>
      </c>
      <c r="K6520" s="193"/>
      <c r="L6520" s="194"/>
      <c r="M6520" s="195"/>
    </row>
    <row r="6521" spans="1:13" s="61" customFormat="1" customHeight="1">
      <c r="A6521"/>
      <c r="B6521"/>
      <c r="C6521"/>
      <c r="D6521"/>
      <c r="E6521"/>
      <c r="F6521" s="61"/>
      <c r="G6521" s="196" t="e">
        <f>VLOOKUP(D6521,sku归属!A:B,2,0)</f>
        <v>#N/A</v>
      </c>
      <c r="K6521" s="193"/>
      <c r="L6521" s="194"/>
      <c r="M6521" s="195"/>
    </row>
    <row r="6522" spans="1:13" s="61" customFormat="1" customHeight="1">
      <c r="A6522"/>
      <c r="B6522"/>
      <c r="C6522"/>
      <c r="D6522"/>
      <c r="E6522"/>
      <c r="F6522" s="61"/>
      <c r="G6522" s="196" t="e">
        <f>VLOOKUP(D6522,sku归属!A:B,2,0)</f>
        <v>#N/A</v>
      </c>
      <c r="K6522" s="193"/>
      <c r="L6522" s="194"/>
      <c r="M6522" s="195"/>
    </row>
    <row r="6523" spans="1:13" s="61" customFormat="1" customHeight="1">
      <c r="A6523"/>
      <c r="B6523"/>
      <c r="C6523"/>
      <c r="D6523"/>
      <c r="E6523"/>
      <c r="F6523" s="61"/>
      <c r="G6523" s="196" t="e">
        <f>VLOOKUP(D6523,sku归属!A:B,2,0)</f>
        <v>#N/A</v>
      </c>
      <c r="K6523" s="193"/>
      <c r="L6523" s="194"/>
      <c r="M6523" s="195"/>
    </row>
    <row r="6524" spans="1:13" s="61" customFormat="1" customHeight="1">
      <c r="A6524"/>
      <c r="B6524"/>
      <c r="C6524"/>
      <c r="D6524"/>
      <c r="E6524"/>
      <c r="F6524" s="61"/>
      <c r="G6524" s="196" t="e">
        <f>VLOOKUP(D6524,sku归属!A:B,2,0)</f>
        <v>#N/A</v>
      </c>
      <c r="K6524" s="193"/>
      <c r="L6524" s="194"/>
      <c r="M6524" s="195"/>
    </row>
    <row r="6525" spans="1:13" s="61" customFormat="1" customHeight="1">
      <c r="A6525"/>
      <c r="B6525"/>
      <c r="C6525"/>
      <c r="D6525"/>
      <c r="E6525"/>
      <c r="F6525" s="61"/>
      <c r="G6525" s="196" t="e">
        <f>VLOOKUP(D6525,sku归属!A:B,2,0)</f>
        <v>#N/A</v>
      </c>
      <c r="K6525" s="193"/>
      <c r="L6525" s="194"/>
      <c r="M6525" s="195"/>
    </row>
    <row r="6526" spans="1:13" s="61" customFormat="1" customHeight="1">
      <c r="A6526"/>
      <c r="B6526"/>
      <c r="C6526"/>
      <c r="D6526"/>
      <c r="E6526"/>
      <c r="F6526" s="61"/>
      <c r="G6526" s="196" t="e">
        <f>VLOOKUP(D6526,sku归属!A:B,2,0)</f>
        <v>#N/A</v>
      </c>
      <c r="K6526" s="193"/>
      <c r="L6526" s="194"/>
      <c r="M6526" s="195"/>
    </row>
    <row r="6527" spans="1:13" s="61" customFormat="1" customHeight="1">
      <c r="A6527"/>
      <c r="B6527"/>
      <c r="C6527"/>
      <c r="D6527"/>
      <c r="E6527"/>
      <c r="F6527" s="61"/>
      <c r="G6527" s="196" t="e">
        <f>VLOOKUP(D6527,sku归属!A:B,2,0)</f>
        <v>#N/A</v>
      </c>
      <c r="K6527" s="193"/>
      <c r="L6527" s="194"/>
      <c r="M6527" s="195"/>
    </row>
    <row r="6528" spans="1:13" s="61" customFormat="1" customHeight="1">
      <c r="A6528"/>
      <c r="B6528"/>
      <c r="C6528"/>
      <c r="D6528"/>
      <c r="E6528"/>
      <c r="F6528" s="61"/>
      <c r="G6528" s="196" t="e">
        <f>VLOOKUP(D6528,sku归属!A:B,2,0)</f>
        <v>#N/A</v>
      </c>
      <c r="K6528" s="193"/>
      <c r="L6528" s="194"/>
      <c r="M6528" s="195"/>
    </row>
    <row r="6529" spans="1:13" s="61" customFormat="1" customHeight="1">
      <c r="A6529"/>
      <c r="B6529"/>
      <c r="C6529"/>
      <c r="D6529"/>
      <c r="E6529"/>
      <c r="F6529" s="61"/>
      <c r="G6529" s="196" t="e">
        <f>VLOOKUP(D6529,sku归属!A:B,2,0)</f>
        <v>#N/A</v>
      </c>
      <c r="K6529" s="193"/>
      <c r="L6529" s="194"/>
      <c r="M6529" s="195"/>
    </row>
    <row r="6530" spans="1:13" s="61" customFormat="1" customHeight="1">
      <c r="A6530"/>
      <c r="B6530"/>
      <c r="C6530"/>
      <c r="D6530"/>
      <c r="E6530"/>
      <c r="F6530" s="61"/>
      <c r="G6530" s="196" t="e">
        <f>VLOOKUP(D6530,sku归属!A:B,2,0)</f>
        <v>#N/A</v>
      </c>
      <c r="K6530" s="193"/>
      <c r="L6530" s="194"/>
      <c r="M6530" s="195"/>
    </row>
    <row r="6531" spans="1:13" s="61" customFormat="1" customHeight="1">
      <c r="A6531"/>
      <c r="B6531"/>
      <c r="C6531"/>
      <c r="D6531"/>
      <c r="E6531"/>
      <c r="F6531" s="61"/>
      <c r="G6531" s="196" t="e">
        <f>VLOOKUP(D6531,sku归属!A:B,2,0)</f>
        <v>#N/A</v>
      </c>
      <c r="K6531" s="193"/>
      <c r="L6531" s="194"/>
      <c r="M6531" s="195"/>
    </row>
    <row r="6532" spans="1:13" s="61" customFormat="1" customHeight="1">
      <c r="A6532"/>
      <c r="B6532"/>
      <c r="C6532"/>
      <c r="D6532"/>
      <c r="E6532"/>
      <c r="F6532" s="61"/>
      <c r="G6532" s="196" t="e">
        <f>VLOOKUP(D6532,sku归属!A:B,2,0)</f>
        <v>#N/A</v>
      </c>
      <c r="K6532" s="193"/>
      <c r="L6532" s="194"/>
      <c r="M6532" s="195"/>
    </row>
    <row r="6533" spans="1:13" s="61" customFormat="1" customHeight="1">
      <c r="A6533"/>
      <c r="B6533"/>
      <c r="C6533"/>
      <c r="D6533"/>
      <c r="E6533"/>
      <c r="F6533" s="61"/>
      <c r="G6533" s="196" t="e">
        <f>VLOOKUP(D6533,sku归属!A:B,2,0)</f>
        <v>#N/A</v>
      </c>
      <c r="K6533" s="193"/>
      <c r="L6533" s="194"/>
      <c r="M6533" s="195"/>
    </row>
    <row r="6534" spans="1:13" s="61" customFormat="1" customHeight="1">
      <c r="A6534"/>
      <c r="B6534"/>
      <c r="C6534"/>
      <c r="D6534"/>
      <c r="E6534"/>
      <c r="F6534" s="61"/>
      <c r="G6534" s="196" t="e">
        <f>VLOOKUP(D6534,sku归属!A:B,2,0)</f>
        <v>#N/A</v>
      </c>
      <c r="K6534" s="193"/>
      <c r="L6534" s="194"/>
      <c r="M6534" s="195"/>
    </row>
    <row r="6535" spans="1:13" s="61" customFormat="1" customHeight="1">
      <c r="A6535"/>
      <c r="B6535"/>
      <c r="C6535"/>
      <c r="D6535"/>
      <c r="E6535"/>
      <c r="F6535" s="61"/>
      <c r="G6535" s="196" t="e">
        <f>VLOOKUP(D6535,sku归属!A:B,2,0)</f>
        <v>#N/A</v>
      </c>
      <c r="K6535" s="193"/>
      <c r="L6535" s="194"/>
      <c r="M6535" s="195"/>
    </row>
    <row r="6536" spans="1:13" s="61" customFormat="1" customHeight="1">
      <c r="A6536"/>
      <c r="B6536"/>
      <c r="C6536"/>
      <c r="D6536"/>
      <c r="E6536"/>
      <c r="F6536" s="61"/>
      <c r="G6536" s="196" t="e">
        <f>VLOOKUP(D6536,sku归属!A:B,2,0)</f>
        <v>#N/A</v>
      </c>
      <c r="K6536" s="193"/>
      <c r="L6536" s="194"/>
      <c r="M6536" s="195"/>
    </row>
    <row r="6537" spans="1:13" s="61" customFormat="1" customHeight="1">
      <c r="A6537"/>
      <c r="B6537"/>
      <c r="C6537"/>
      <c r="D6537"/>
      <c r="E6537"/>
      <c r="F6537" s="61"/>
      <c r="G6537" s="196" t="e">
        <f>VLOOKUP(D6537,sku归属!A:B,2,0)</f>
        <v>#N/A</v>
      </c>
      <c r="K6537" s="193"/>
      <c r="L6537" s="194"/>
      <c r="M6537" s="195"/>
    </row>
    <row r="6538" spans="1:13" s="61" customFormat="1" customHeight="1">
      <c r="A6538"/>
      <c r="B6538"/>
      <c r="C6538"/>
      <c r="D6538"/>
      <c r="E6538"/>
      <c r="F6538" s="61"/>
      <c r="G6538" s="196" t="e">
        <f>VLOOKUP(D6538,sku归属!A:B,2,0)</f>
        <v>#N/A</v>
      </c>
      <c r="K6538" s="193"/>
      <c r="L6538" s="194"/>
      <c r="M6538" s="195"/>
    </row>
    <row r="6539" spans="1:13" s="61" customFormat="1" customHeight="1">
      <c r="A6539"/>
      <c r="B6539"/>
      <c r="C6539"/>
      <c r="D6539"/>
      <c r="E6539"/>
      <c r="F6539" s="61"/>
      <c r="G6539" s="196" t="e">
        <f>VLOOKUP(D6539,sku归属!A:B,2,0)</f>
        <v>#N/A</v>
      </c>
      <c r="K6539" s="193"/>
      <c r="L6539" s="194"/>
      <c r="M6539" s="195"/>
    </row>
    <row r="6540" spans="1:13" s="61" customFormat="1" customHeight="1">
      <c r="A6540"/>
      <c r="B6540"/>
      <c r="C6540"/>
      <c r="D6540"/>
      <c r="E6540"/>
      <c r="F6540" s="61"/>
      <c r="G6540" s="196" t="e">
        <f>VLOOKUP(D6540,sku归属!A:B,2,0)</f>
        <v>#N/A</v>
      </c>
      <c r="K6540" s="193"/>
      <c r="L6540" s="194"/>
      <c r="M6540" s="195"/>
    </row>
    <row r="6541" spans="1:13" s="61" customFormat="1" customHeight="1">
      <c r="A6541"/>
      <c r="B6541"/>
      <c r="C6541"/>
      <c r="D6541"/>
      <c r="E6541"/>
      <c r="F6541" s="61"/>
      <c r="G6541" s="196" t="e">
        <f>VLOOKUP(D6541,sku归属!A:B,2,0)</f>
        <v>#N/A</v>
      </c>
      <c r="K6541" s="193"/>
      <c r="L6541" s="194"/>
      <c r="M6541" s="195"/>
    </row>
    <row r="6542" spans="1:13" s="61" customFormat="1" customHeight="1">
      <c r="A6542"/>
      <c r="B6542"/>
      <c r="C6542"/>
      <c r="D6542"/>
      <c r="E6542"/>
      <c r="F6542" s="61"/>
      <c r="G6542" s="196" t="e">
        <f>VLOOKUP(D6542,sku归属!A:B,2,0)</f>
        <v>#N/A</v>
      </c>
      <c r="K6542" s="193"/>
      <c r="L6542" s="194"/>
      <c r="M6542" s="195"/>
    </row>
    <row r="6543" spans="1:13" s="61" customFormat="1" customHeight="1">
      <c r="A6543"/>
      <c r="B6543"/>
      <c r="C6543"/>
      <c r="D6543"/>
      <c r="E6543"/>
      <c r="F6543" s="61"/>
      <c r="G6543" s="196" t="e">
        <f>VLOOKUP(D6543,sku归属!A:B,2,0)</f>
        <v>#N/A</v>
      </c>
      <c r="K6543" s="193"/>
      <c r="L6543" s="194"/>
      <c r="M6543" s="195"/>
    </row>
    <row r="6544" spans="1:13" s="61" customFormat="1" customHeight="1">
      <c r="A6544"/>
      <c r="B6544"/>
      <c r="C6544"/>
      <c r="D6544"/>
      <c r="E6544"/>
      <c r="F6544" s="61"/>
      <c r="G6544" s="196" t="e">
        <f>VLOOKUP(D6544,sku归属!A:B,2,0)</f>
        <v>#N/A</v>
      </c>
      <c r="K6544" s="193"/>
      <c r="L6544" s="194"/>
      <c r="M6544" s="195"/>
    </row>
    <row r="6545" spans="1:13" s="61" customFormat="1" customHeight="1">
      <c r="A6545"/>
      <c r="B6545"/>
      <c r="C6545"/>
      <c r="D6545"/>
      <c r="E6545"/>
      <c r="F6545" s="61"/>
      <c r="G6545" s="196" t="e">
        <f>VLOOKUP(D6545,sku归属!A:B,2,0)</f>
        <v>#N/A</v>
      </c>
      <c r="K6545" s="193"/>
      <c r="L6545" s="194"/>
      <c r="M6545" s="195"/>
    </row>
    <row r="6546" spans="1:13" s="61" customFormat="1" customHeight="1">
      <c r="A6546"/>
      <c r="B6546"/>
      <c r="C6546"/>
      <c r="D6546"/>
      <c r="E6546"/>
      <c r="F6546" s="61"/>
      <c r="G6546" s="196" t="e">
        <f>VLOOKUP(D6546,sku归属!A:B,2,0)</f>
        <v>#N/A</v>
      </c>
      <c r="K6546" s="193"/>
      <c r="L6546" s="194"/>
      <c r="M6546" s="195"/>
    </row>
    <row r="6547" spans="1:13" s="61" customFormat="1" customHeight="1">
      <c r="A6547"/>
      <c r="B6547"/>
      <c r="C6547"/>
      <c r="D6547"/>
      <c r="E6547"/>
      <c r="F6547" s="61"/>
      <c r="G6547" s="196" t="e">
        <f>VLOOKUP(D6547,sku归属!A:B,2,0)</f>
        <v>#N/A</v>
      </c>
      <c r="K6547" s="193"/>
      <c r="L6547" s="194"/>
      <c r="M6547" s="195"/>
    </row>
    <row r="6548" spans="1:13" s="61" customFormat="1" customHeight="1">
      <c r="A6548"/>
      <c r="B6548"/>
      <c r="C6548"/>
      <c r="D6548"/>
      <c r="E6548"/>
      <c r="F6548" s="61"/>
      <c r="G6548" s="196" t="e">
        <f>VLOOKUP(D6548,sku归属!A:B,2,0)</f>
        <v>#N/A</v>
      </c>
      <c r="K6548" s="193"/>
      <c r="L6548" s="194"/>
      <c r="M6548" s="195"/>
    </row>
    <row r="6549" spans="1:13" s="61" customFormat="1" customHeight="1">
      <c r="A6549"/>
      <c r="B6549"/>
      <c r="C6549"/>
      <c r="D6549"/>
      <c r="E6549"/>
      <c r="F6549" s="61"/>
      <c r="G6549" s="196" t="e">
        <f>VLOOKUP(D6549,sku归属!A:B,2,0)</f>
        <v>#N/A</v>
      </c>
      <c r="K6549" s="193"/>
      <c r="L6549" s="194"/>
      <c r="M6549" s="195"/>
    </row>
    <row r="6550" spans="1:13" s="61" customFormat="1" customHeight="1">
      <c r="A6550"/>
      <c r="B6550"/>
      <c r="C6550"/>
      <c r="D6550"/>
      <c r="E6550"/>
      <c r="F6550" s="61"/>
      <c r="G6550" s="196" t="e">
        <f>VLOOKUP(D6550,sku归属!A:B,2,0)</f>
        <v>#N/A</v>
      </c>
      <c r="K6550" s="193"/>
      <c r="L6550" s="194"/>
      <c r="M6550" s="195"/>
    </row>
    <row r="6551" spans="1:13" s="61" customFormat="1" customHeight="1">
      <c r="A6551"/>
      <c r="B6551"/>
      <c r="C6551"/>
      <c r="D6551"/>
      <c r="E6551"/>
      <c r="F6551" s="61"/>
      <c r="G6551" s="196" t="e">
        <f>VLOOKUP(D6551,sku归属!A:B,2,0)</f>
        <v>#N/A</v>
      </c>
      <c r="K6551" s="193"/>
      <c r="L6551" s="194"/>
      <c r="M6551" s="195"/>
    </row>
    <row r="6552" spans="1:13" s="61" customFormat="1" customHeight="1">
      <c r="A6552"/>
      <c r="B6552"/>
      <c r="C6552"/>
      <c r="D6552"/>
      <c r="E6552"/>
      <c r="F6552" s="61"/>
      <c r="G6552" s="196" t="e">
        <f>VLOOKUP(D6552,sku归属!A:B,2,0)</f>
        <v>#N/A</v>
      </c>
      <c r="K6552" s="193"/>
      <c r="L6552" s="194"/>
      <c r="M6552" s="195"/>
    </row>
    <row r="6553" spans="1:13" s="61" customFormat="1" customHeight="1">
      <c r="A6553"/>
      <c r="B6553"/>
      <c r="C6553"/>
      <c r="D6553"/>
      <c r="E6553"/>
      <c r="F6553" s="61"/>
      <c r="G6553" s="196" t="e">
        <f>VLOOKUP(D6553,sku归属!A:B,2,0)</f>
        <v>#N/A</v>
      </c>
      <c r="K6553" s="193"/>
      <c r="L6553" s="194"/>
      <c r="M6553" s="195"/>
    </row>
    <row r="6554" spans="1:13" s="61" customFormat="1" customHeight="1">
      <c r="A6554"/>
      <c r="B6554"/>
      <c r="C6554"/>
      <c r="D6554"/>
      <c r="E6554"/>
      <c r="F6554" s="61"/>
      <c r="G6554" s="196" t="e">
        <f>VLOOKUP(D6554,sku归属!A:B,2,0)</f>
        <v>#N/A</v>
      </c>
      <c r="K6554" s="193"/>
      <c r="L6554" s="194"/>
      <c r="M6554" s="195"/>
    </row>
    <row r="6555" spans="1:13" s="61" customFormat="1" customHeight="1">
      <c r="A6555"/>
      <c r="B6555"/>
      <c r="C6555"/>
      <c r="D6555"/>
      <c r="E6555"/>
      <c r="F6555" s="61"/>
      <c r="G6555" s="196" t="e">
        <f>VLOOKUP(D6555,sku归属!A:B,2,0)</f>
        <v>#N/A</v>
      </c>
      <c r="K6555" s="193"/>
      <c r="L6555" s="194"/>
      <c r="M6555" s="195"/>
    </row>
    <row r="6556" spans="1:13" s="61" customFormat="1" customHeight="1">
      <c r="A6556"/>
      <c r="B6556"/>
      <c r="C6556"/>
      <c r="D6556"/>
      <c r="E6556"/>
      <c r="F6556" s="61"/>
      <c r="G6556" s="196" t="e">
        <f>VLOOKUP(D6556,sku归属!A:B,2,0)</f>
        <v>#N/A</v>
      </c>
      <c r="K6556" s="193"/>
      <c r="L6556" s="194"/>
      <c r="M6556" s="195"/>
    </row>
    <row r="6557" spans="1:13" s="61" customFormat="1" customHeight="1">
      <c r="A6557"/>
      <c r="B6557"/>
      <c r="C6557"/>
      <c r="D6557"/>
      <c r="E6557"/>
      <c r="F6557" s="61"/>
      <c r="G6557" s="196" t="e">
        <f>VLOOKUP(D6557,sku归属!A:B,2,0)</f>
        <v>#N/A</v>
      </c>
      <c r="K6557" s="193"/>
      <c r="L6557" s="194"/>
      <c r="M6557" s="195"/>
    </row>
    <row r="6558" spans="1:13" s="61" customFormat="1" customHeight="1">
      <c r="A6558"/>
      <c r="B6558"/>
      <c r="C6558"/>
      <c r="D6558"/>
      <c r="E6558"/>
      <c r="F6558" s="61"/>
      <c r="G6558" s="196" t="e">
        <f>VLOOKUP(D6558,sku归属!A:B,2,0)</f>
        <v>#N/A</v>
      </c>
      <c r="K6558" s="193"/>
      <c r="L6558" s="194"/>
      <c r="M6558" s="195"/>
    </row>
    <row r="6559" spans="1:13" s="61" customFormat="1" customHeight="1">
      <c r="A6559"/>
      <c r="B6559"/>
      <c r="C6559"/>
      <c r="D6559"/>
      <c r="E6559"/>
      <c r="F6559" s="61"/>
      <c r="G6559" s="196" t="e">
        <f>VLOOKUP(D6559,sku归属!A:B,2,0)</f>
        <v>#N/A</v>
      </c>
      <c r="K6559" s="193"/>
      <c r="L6559" s="194"/>
      <c r="M6559" s="195"/>
    </row>
    <row r="6560" spans="1:13" s="61" customFormat="1" customHeight="1">
      <c r="A6560"/>
      <c r="B6560"/>
      <c r="C6560"/>
      <c r="D6560"/>
      <c r="E6560"/>
      <c r="F6560" s="61"/>
      <c r="G6560" s="196" t="e">
        <f>VLOOKUP(D6560,sku归属!A:B,2,0)</f>
        <v>#N/A</v>
      </c>
      <c r="K6560" s="193"/>
      <c r="L6560" s="194"/>
      <c r="M6560" s="195"/>
    </row>
    <row r="6561" spans="1:13" s="61" customFormat="1" customHeight="1">
      <c r="A6561"/>
      <c r="B6561"/>
      <c r="C6561"/>
      <c r="D6561"/>
      <c r="E6561"/>
      <c r="F6561" s="61"/>
      <c r="G6561" s="196" t="e">
        <f>VLOOKUP(D6561,sku归属!A:B,2,0)</f>
        <v>#N/A</v>
      </c>
      <c r="K6561" s="193"/>
      <c r="L6561" s="194"/>
      <c r="M6561" s="195"/>
    </row>
    <row r="6562" spans="1:13" s="61" customFormat="1" customHeight="1">
      <c r="A6562"/>
      <c r="B6562"/>
      <c r="C6562"/>
      <c r="D6562"/>
      <c r="E6562"/>
      <c r="F6562" s="61"/>
      <c r="G6562" s="196" t="e">
        <f>VLOOKUP(D6562,sku归属!A:B,2,0)</f>
        <v>#N/A</v>
      </c>
      <c r="K6562" s="193"/>
      <c r="L6562" s="194"/>
      <c r="M6562" s="195"/>
    </row>
    <row r="6563" spans="1:13" s="61" customFormat="1" customHeight="1">
      <c r="A6563"/>
      <c r="B6563"/>
      <c r="C6563"/>
      <c r="D6563"/>
      <c r="E6563"/>
      <c r="F6563" s="61"/>
      <c r="G6563" s="196" t="e">
        <f>VLOOKUP(D6563,sku归属!A:B,2,0)</f>
        <v>#N/A</v>
      </c>
      <c r="K6563" s="193"/>
      <c r="L6563" s="194"/>
      <c r="M6563" s="195"/>
    </row>
    <row r="6564" spans="1:13" s="61" customFormat="1" customHeight="1">
      <c r="A6564"/>
      <c r="B6564"/>
      <c r="C6564"/>
      <c r="D6564"/>
      <c r="E6564"/>
      <c r="F6564" s="61"/>
      <c r="G6564" s="196" t="e">
        <f>VLOOKUP(D6564,sku归属!A:B,2,0)</f>
        <v>#N/A</v>
      </c>
      <c r="K6564" s="193"/>
      <c r="L6564" s="194"/>
      <c r="M6564" s="195"/>
    </row>
    <row r="6565" spans="1:13" s="61" customFormat="1" customHeight="1">
      <c r="A6565"/>
      <c r="B6565"/>
      <c r="C6565"/>
      <c r="D6565"/>
      <c r="E6565"/>
      <c r="F6565" s="61"/>
      <c r="G6565" s="196" t="e">
        <f>VLOOKUP(D6565,sku归属!A:B,2,0)</f>
        <v>#N/A</v>
      </c>
      <c r="K6565" s="193"/>
      <c r="L6565" s="194"/>
      <c r="M6565" s="195"/>
    </row>
    <row r="6566" spans="1:13" s="61" customFormat="1" customHeight="1">
      <c r="A6566"/>
      <c r="B6566"/>
      <c r="C6566"/>
      <c r="D6566"/>
      <c r="E6566"/>
      <c r="F6566" s="61"/>
      <c r="G6566" s="196" t="e">
        <f>VLOOKUP(D6566,sku归属!A:B,2,0)</f>
        <v>#N/A</v>
      </c>
      <c r="K6566" s="193"/>
      <c r="L6566" s="194"/>
      <c r="M6566" s="195"/>
    </row>
    <row r="6567" spans="1:13" s="61" customFormat="1" customHeight="1">
      <c r="A6567"/>
      <c r="B6567"/>
      <c r="C6567"/>
      <c r="D6567"/>
      <c r="E6567"/>
      <c r="F6567" s="61"/>
      <c r="G6567" s="196" t="e">
        <f>VLOOKUP(D6567,sku归属!A:B,2,0)</f>
        <v>#N/A</v>
      </c>
      <c r="K6567" s="193"/>
      <c r="L6567" s="194"/>
      <c r="M6567" s="195"/>
    </row>
    <row r="6568" spans="1:13" s="61" customFormat="1" customHeight="1">
      <c r="A6568"/>
      <c r="B6568"/>
      <c r="C6568"/>
      <c r="D6568"/>
      <c r="E6568"/>
      <c r="F6568" s="61"/>
      <c r="G6568" s="196" t="e">
        <f>VLOOKUP(D6568,sku归属!A:B,2,0)</f>
        <v>#N/A</v>
      </c>
      <c r="K6568" s="193"/>
      <c r="L6568" s="194"/>
      <c r="M6568" s="195"/>
    </row>
    <row r="6569" spans="1:13" s="61" customFormat="1" customHeight="1">
      <c r="A6569"/>
      <c r="B6569"/>
      <c r="C6569"/>
      <c r="D6569"/>
      <c r="E6569"/>
      <c r="F6569" s="61"/>
      <c r="G6569" s="196" t="e">
        <f>VLOOKUP(D6569,sku归属!A:B,2,0)</f>
        <v>#N/A</v>
      </c>
      <c r="K6569" s="193"/>
      <c r="L6569" s="194"/>
      <c r="M6569" s="195"/>
    </row>
    <row r="6570" spans="1:13" s="61" customFormat="1" customHeight="1">
      <c r="A6570"/>
      <c r="B6570"/>
      <c r="C6570"/>
      <c r="D6570"/>
      <c r="E6570"/>
      <c r="F6570" s="61"/>
      <c r="G6570" s="196" t="e">
        <f>VLOOKUP(D6570,sku归属!A:B,2,0)</f>
        <v>#N/A</v>
      </c>
      <c r="K6570" s="193"/>
      <c r="L6570" s="194"/>
      <c r="M6570" s="195"/>
    </row>
    <row r="6571" spans="1:13" s="61" customFormat="1" customHeight="1">
      <c r="A6571"/>
      <c r="B6571"/>
      <c r="C6571"/>
      <c r="D6571"/>
      <c r="E6571"/>
      <c r="F6571" s="61"/>
      <c r="G6571" s="196" t="e">
        <f>VLOOKUP(D6571,sku归属!A:B,2,0)</f>
        <v>#N/A</v>
      </c>
      <c r="K6571" s="193"/>
      <c r="L6571" s="194"/>
      <c r="M6571" s="195"/>
    </row>
    <row r="6572" spans="1:13" s="61" customFormat="1" customHeight="1">
      <c r="A6572"/>
      <c r="B6572"/>
      <c r="C6572"/>
      <c r="D6572"/>
      <c r="E6572"/>
      <c r="F6572" s="61"/>
      <c r="G6572" s="196" t="e">
        <f>VLOOKUP(D6572,sku归属!A:B,2,0)</f>
        <v>#N/A</v>
      </c>
      <c r="K6572" s="193"/>
      <c r="L6572" s="194"/>
      <c r="M6572" s="195"/>
    </row>
    <row r="6573" spans="1:13" s="61" customFormat="1" customHeight="1">
      <c r="A6573"/>
      <c r="B6573"/>
      <c r="C6573"/>
      <c r="D6573"/>
      <c r="E6573"/>
      <c r="F6573" s="61"/>
      <c r="G6573" s="196" t="e">
        <f>VLOOKUP(D6573,sku归属!A:B,2,0)</f>
        <v>#N/A</v>
      </c>
      <c r="K6573" s="193"/>
      <c r="L6573" s="194"/>
      <c r="M6573" s="195"/>
    </row>
    <row r="6574" spans="1:13" s="61" customFormat="1" customHeight="1">
      <c r="A6574"/>
      <c r="B6574"/>
      <c r="C6574"/>
      <c r="D6574"/>
      <c r="E6574"/>
      <c r="F6574" s="61"/>
      <c r="G6574" s="196" t="e">
        <f>VLOOKUP(D6574,sku归属!A:B,2,0)</f>
        <v>#N/A</v>
      </c>
      <c r="K6574" s="193"/>
      <c r="L6574" s="194"/>
      <c r="M6574" s="195"/>
    </row>
    <row r="6575" spans="1:13" s="61" customFormat="1" customHeight="1">
      <c r="A6575"/>
      <c r="B6575"/>
      <c r="C6575"/>
      <c r="D6575"/>
      <c r="E6575"/>
      <c r="F6575" s="61"/>
      <c r="G6575" s="196" t="e">
        <f>VLOOKUP(D6575,sku归属!A:B,2,0)</f>
        <v>#N/A</v>
      </c>
      <c r="K6575" s="193"/>
      <c r="L6575" s="194"/>
      <c r="M6575" s="195"/>
    </row>
    <row r="6576" spans="1:13" s="61" customFormat="1" customHeight="1">
      <c r="A6576"/>
      <c r="B6576"/>
      <c r="C6576"/>
      <c r="D6576"/>
      <c r="E6576"/>
      <c r="F6576" s="61"/>
      <c r="G6576" s="196" t="e">
        <f>VLOOKUP(D6576,sku归属!A:B,2,0)</f>
        <v>#N/A</v>
      </c>
      <c r="K6576" s="193"/>
      <c r="L6576" s="194"/>
      <c r="M6576" s="195"/>
    </row>
    <row r="6577" spans="1:13" s="61" customFormat="1" customHeight="1">
      <c r="A6577"/>
      <c r="B6577"/>
      <c r="C6577"/>
      <c r="D6577"/>
      <c r="E6577"/>
      <c r="F6577" s="61"/>
      <c r="G6577" s="196" t="e">
        <f>VLOOKUP(D6577,sku归属!A:B,2,0)</f>
        <v>#N/A</v>
      </c>
      <c r="K6577" s="193"/>
      <c r="L6577" s="194"/>
      <c r="M6577" s="195"/>
    </row>
    <row r="6578" spans="1:13" s="61" customFormat="1" customHeight="1">
      <c r="A6578"/>
      <c r="B6578"/>
      <c r="C6578"/>
      <c r="D6578"/>
      <c r="E6578"/>
      <c r="F6578" s="61"/>
      <c r="G6578" s="196" t="e">
        <f>VLOOKUP(D6578,sku归属!A:B,2,0)</f>
        <v>#N/A</v>
      </c>
      <c r="K6578" s="193"/>
      <c r="L6578" s="194"/>
      <c r="M6578" s="195"/>
    </row>
    <row r="6579" spans="1:13" s="61" customFormat="1" customHeight="1">
      <c r="A6579"/>
      <c r="B6579"/>
      <c r="C6579"/>
      <c r="D6579"/>
      <c r="E6579"/>
      <c r="F6579" s="61"/>
      <c r="G6579" s="196" t="e">
        <f>VLOOKUP(D6579,sku归属!A:B,2,0)</f>
        <v>#N/A</v>
      </c>
      <c r="K6579" s="193"/>
      <c r="L6579" s="194"/>
      <c r="M6579" s="195"/>
    </row>
    <row r="6580" spans="1:13" s="61" customFormat="1" customHeight="1">
      <c r="A6580"/>
      <c r="B6580"/>
      <c r="C6580"/>
      <c r="D6580"/>
      <c r="E6580"/>
      <c r="F6580" s="61"/>
      <c r="G6580" s="196" t="e">
        <f>VLOOKUP(D6580,sku归属!A:B,2,0)</f>
        <v>#N/A</v>
      </c>
      <c r="K6580" s="193"/>
      <c r="L6580" s="194"/>
      <c r="M6580" s="195"/>
    </row>
    <row r="6581" spans="1:13" s="61" customFormat="1" customHeight="1">
      <c r="A6581"/>
      <c r="B6581"/>
      <c r="C6581"/>
      <c r="D6581"/>
      <c r="E6581"/>
      <c r="F6581" s="61"/>
      <c r="G6581" s="196" t="e">
        <f>VLOOKUP(D6581,sku归属!A:B,2,0)</f>
        <v>#N/A</v>
      </c>
      <c r="K6581" s="193"/>
      <c r="L6581" s="194"/>
      <c r="M6581" s="195"/>
    </row>
    <row r="6582" spans="1:13" s="61" customFormat="1" customHeight="1">
      <c r="A6582"/>
      <c r="B6582"/>
      <c r="C6582"/>
      <c r="D6582"/>
      <c r="E6582"/>
      <c r="F6582" s="61"/>
      <c r="G6582" s="196" t="e">
        <f>VLOOKUP(D6582,sku归属!A:B,2,0)</f>
        <v>#N/A</v>
      </c>
      <c r="K6582" s="193"/>
      <c r="L6582" s="194"/>
      <c r="M6582" s="195"/>
    </row>
    <row r="6583" spans="1:13" s="61" customFormat="1" customHeight="1">
      <c r="A6583"/>
      <c r="B6583"/>
      <c r="C6583"/>
      <c r="D6583"/>
      <c r="E6583"/>
      <c r="F6583" s="61"/>
      <c r="G6583" s="196" t="e">
        <f>VLOOKUP(D6583,sku归属!A:B,2,0)</f>
        <v>#N/A</v>
      </c>
      <c r="K6583" s="193"/>
      <c r="L6583" s="194"/>
      <c r="M6583" s="195"/>
    </row>
    <row r="6584" spans="1:13" s="61" customFormat="1" customHeight="1">
      <c r="A6584"/>
      <c r="B6584"/>
      <c r="C6584"/>
      <c r="D6584"/>
      <c r="E6584"/>
      <c r="F6584" s="61"/>
      <c r="G6584" s="196" t="e">
        <f>VLOOKUP(D6584,sku归属!A:B,2,0)</f>
        <v>#N/A</v>
      </c>
      <c r="K6584" s="193"/>
      <c r="L6584" s="194"/>
      <c r="M6584" s="195"/>
    </row>
    <row r="6585" spans="1:13" s="61" customFormat="1" customHeight="1">
      <c r="A6585"/>
      <c r="B6585"/>
      <c r="C6585"/>
      <c r="D6585"/>
      <c r="E6585"/>
      <c r="F6585" s="61"/>
      <c r="G6585" s="196" t="e">
        <f>VLOOKUP(D6585,sku归属!A:B,2,0)</f>
        <v>#N/A</v>
      </c>
      <c r="K6585" s="193"/>
      <c r="L6585" s="194"/>
      <c r="M6585" s="195"/>
    </row>
    <row r="6586" spans="1:13" s="61" customFormat="1" customHeight="1">
      <c r="A6586"/>
      <c r="B6586"/>
      <c r="C6586"/>
      <c r="D6586"/>
      <c r="E6586"/>
      <c r="F6586" s="61"/>
      <c r="G6586" s="196" t="e">
        <f>VLOOKUP(D6586,sku归属!A:B,2,0)</f>
        <v>#N/A</v>
      </c>
      <c r="K6586" s="193"/>
      <c r="L6586" s="194"/>
      <c r="M6586" s="195"/>
    </row>
    <row r="6587" spans="1:13" s="61" customFormat="1" customHeight="1">
      <c r="A6587"/>
      <c r="B6587"/>
      <c r="C6587"/>
      <c r="D6587"/>
      <c r="E6587"/>
      <c r="F6587" s="61"/>
      <c r="G6587" s="196" t="e">
        <f>VLOOKUP(D6587,sku归属!A:B,2,0)</f>
        <v>#N/A</v>
      </c>
      <c r="K6587" s="193"/>
      <c r="L6587" s="194"/>
      <c r="M6587" s="195"/>
    </row>
    <row r="6588" spans="1:13" s="61" customFormat="1" customHeight="1">
      <c r="A6588"/>
      <c r="B6588"/>
      <c r="C6588"/>
      <c r="D6588"/>
      <c r="E6588"/>
      <c r="F6588" s="61"/>
      <c r="G6588" s="196" t="e">
        <f>VLOOKUP(D6588,sku归属!A:B,2,0)</f>
        <v>#N/A</v>
      </c>
      <c r="K6588" s="193"/>
      <c r="L6588" s="194"/>
      <c r="M6588" s="195"/>
    </row>
    <row r="6589" spans="1:13" s="61" customFormat="1" customHeight="1">
      <c r="A6589"/>
      <c r="B6589"/>
      <c r="C6589"/>
      <c r="D6589"/>
      <c r="E6589"/>
      <c r="F6589" s="61"/>
      <c r="G6589" s="196" t="e">
        <f>VLOOKUP(D6589,sku归属!A:B,2,0)</f>
        <v>#N/A</v>
      </c>
      <c r="K6589" s="193"/>
      <c r="L6589" s="194"/>
      <c r="M6589" s="195"/>
    </row>
    <row r="6590" spans="1:13" s="61" customFormat="1" customHeight="1">
      <c r="A6590"/>
      <c r="B6590"/>
      <c r="C6590"/>
      <c r="D6590"/>
      <c r="E6590"/>
      <c r="F6590" s="61"/>
      <c r="G6590" s="196" t="e">
        <f>VLOOKUP(D6590,sku归属!A:B,2,0)</f>
        <v>#N/A</v>
      </c>
      <c r="K6590" s="193"/>
      <c r="L6590" s="194"/>
      <c r="M6590" s="195"/>
    </row>
    <row r="6591" spans="1:13" s="61" customFormat="1" customHeight="1">
      <c r="A6591"/>
      <c r="B6591"/>
      <c r="C6591"/>
      <c r="D6591"/>
      <c r="E6591"/>
      <c r="F6591" s="61"/>
      <c r="G6591" s="196" t="e">
        <f>VLOOKUP(D6591,sku归属!A:B,2,0)</f>
        <v>#N/A</v>
      </c>
      <c r="K6591" s="193"/>
      <c r="L6591" s="194"/>
      <c r="M6591" s="195"/>
    </row>
    <row r="6592" spans="1:13" s="61" customFormat="1" customHeight="1">
      <c r="A6592"/>
      <c r="B6592"/>
      <c r="C6592"/>
      <c r="D6592"/>
      <c r="E6592"/>
      <c r="F6592" s="61"/>
      <c r="G6592" s="196" t="e">
        <f>VLOOKUP(D6592,sku归属!A:B,2,0)</f>
        <v>#N/A</v>
      </c>
      <c r="K6592" s="193"/>
      <c r="L6592" s="194"/>
      <c r="M6592" s="195"/>
    </row>
    <row r="6593" spans="1:13" s="61" customFormat="1" customHeight="1">
      <c r="A6593"/>
      <c r="B6593"/>
      <c r="C6593"/>
      <c r="D6593"/>
      <c r="E6593"/>
      <c r="F6593" s="61"/>
      <c r="G6593" s="196" t="e">
        <f>VLOOKUP(D6593,sku归属!A:B,2,0)</f>
        <v>#N/A</v>
      </c>
      <c r="K6593" s="193"/>
      <c r="L6593" s="194"/>
      <c r="M6593" s="195"/>
    </row>
    <row r="6594" spans="1:13" s="61" customFormat="1" customHeight="1">
      <c r="A6594"/>
      <c r="B6594"/>
      <c r="C6594"/>
      <c r="D6594"/>
      <c r="E6594"/>
      <c r="F6594" s="61"/>
      <c r="G6594" s="196" t="e">
        <f>VLOOKUP(D6594,sku归属!A:B,2,0)</f>
        <v>#N/A</v>
      </c>
      <c r="K6594" s="193"/>
      <c r="L6594" s="194"/>
      <c r="M6594" s="195"/>
    </row>
    <row r="6595" spans="1:13" s="61" customFormat="1" customHeight="1">
      <c r="A6595"/>
      <c r="B6595"/>
      <c r="C6595"/>
      <c r="D6595"/>
      <c r="E6595"/>
      <c r="F6595" s="61"/>
      <c r="G6595" s="196" t="e">
        <f>VLOOKUP(D6595,sku归属!A:B,2,0)</f>
        <v>#N/A</v>
      </c>
      <c r="K6595" s="193"/>
      <c r="L6595" s="194"/>
      <c r="M6595" s="195"/>
    </row>
    <row r="6596" spans="1:13" s="61" customFormat="1" customHeight="1">
      <c r="A6596"/>
      <c r="B6596"/>
      <c r="C6596"/>
      <c r="D6596"/>
      <c r="E6596"/>
      <c r="F6596" s="61"/>
      <c r="G6596" s="196" t="e">
        <f>VLOOKUP(D6596,sku归属!A:B,2,0)</f>
        <v>#N/A</v>
      </c>
      <c r="K6596" s="193"/>
      <c r="L6596" s="194"/>
      <c r="M6596" s="195"/>
    </row>
    <row r="6597" spans="1:13" s="61" customFormat="1" customHeight="1">
      <c r="A6597"/>
      <c r="B6597"/>
      <c r="C6597"/>
      <c r="D6597"/>
      <c r="E6597"/>
      <c r="F6597" s="61"/>
      <c r="G6597" s="196" t="e">
        <f>VLOOKUP(D6597,sku归属!A:B,2,0)</f>
        <v>#N/A</v>
      </c>
      <c r="K6597" s="193"/>
      <c r="L6597" s="194"/>
      <c r="M6597" s="195"/>
    </row>
    <row r="6598" spans="1:13" s="61" customFormat="1" customHeight="1">
      <c r="A6598"/>
      <c r="B6598"/>
      <c r="C6598"/>
      <c r="D6598"/>
      <c r="E6598"/>
      <c r="F6598" s="61"/>
      <c r="G6598" s="196" t="e">
        <f>VLOOKUP(D6598,sku归属!A:B,2,0)</f>
        <v>#N/A</v>
      </c>
      <c r="K6598" s="193"/>
      <c r="L6598" s="194"/>
      <c r="M6598" s="195"/>
    </row>
    <row r="6599" spans="1:13" s="61" customFormat="1" customHeight="1">
      <c r="A6599"/>
      <c r="B6599"/>
      <c r="C6599"/>
      <c r="D6599"/>
      <c r="E6599"/>
      <c r="F6599" s="61"/>
      <c r="G6599" s="196" t="e">
        <f>VLOOKUP(D6599,sku归属!A:B,2,0)</f>
        <v>#N/A</v>
      </c>
      <c r="K6599" s="193"/>
      <c r="L6599" s="194"/>
      <c r="M6599" s="195"/>
    </row>
    <row r="6600" spans="1:13" s="61" customFormat="1" customHeight="1">
      <c r="A6600"/>
      <c r="B6600"/>
      <c r="C6600"/>
      <c r="D6600"/>
      <c r="E6600"/>
      <c r="F6600" s="61"/>
      <c r="G6600" s="196" t="e">
        <f>VLOOKUP(D6600,sku归属!A:B,2,0)</f>
        <v>#N/A</v>
      </c>
      <c r="K6600" s="193"/>
      <c r="L6600" s="194"/>
      <c r="M6600" s="195"/>
    </row>
    <row r="6601" spans="1:13" s="61" customFormat="1" customHeight="1">
      <c r="A6601"/>
      <c r="B6601"/>
      <c r="C6601"/>
      <c r="D6601"/>
      <c r="E6601"/>
      <c r="F6601" s="61"/>
      <c r="G6601" s="196" t="e">
        <f>VLOOKUP(D6601,sku归属!A:B,2,0)</f>
        <v>#N/A</v>
      </c>
      <c r="K6601" s="193"/>
      <c r="L6601" s="194"/>
      <c r="M6601" s="195"/>
    </row>
    <row r="6602" spans="1:13" s="61" customFormat="1" customHeight="1">
      <c r="A6602"/>
      <c r="B6602"/>
      <c r="C6602"/>
      <c r="D6602"/>
      <c r="E6602"/>
      <c r="F6602" s="61"/>
      <c r="G6602" s="196" t="e">
        <f>VLOOKUP(D6602,sku归属!A:B,2,0)</f>
        <v>#N/A</v>
      </c>
      <c r="K6602" s="193"/>
      <c r="L6602" s="194"/>
      <c r="M6602" s="195"/>
    </row>
    <row r="6603" spans="1:13" s="61" customFormat="1" customHeight="1">
      <c r="A6603"/>
      <c r="B6603"/>
      <c r="C6603"/>
      <c r="D6603"/>
      <c r="E6603"/>
      <c r="F6603" s="61"/>
      <c r="G6603" s="196" t="e">
        <f>VLOOKUP(D6603,sku归属!A:B,2,0)</f>
        <v>#N/A</v>
      </c>
      <c r="K6603" s="193"/>
      <c r="L6603" s="194"/>
      <c r="M6603" s="195"/>
    </row>
    <row r="6604" spans="1:13" s="61" customFormat="1" customHeight="1">
      <c r="A6604"/>
      <c r="B6604"/>
      <c r="C6604"/>
      <c r="D6604"/>
      <c r="E6604"/>
      <c r="F6604" s="61"/>
      <c r="G6604" s="196" t="e">
        <f>VLOOKUP(D6604,sku归属!A:B,2,0)</f>
        <v>#N/A</v>
      </c>
      <c r="K6604" s="193"/>
      <c r="L6604" s="194"/>
      <c r="M6604" s="195"/>
    </row>
    <row r="6605" spans="1:13" s="61" customFormat="1" customHeight="1">
      <c r="A6605"/>
      <c r="B6605"/>
      <c r="C6605"/>
      <c r="D6605"/>
      <c r="E6605"/>
      <c r="F6605" s="61"/>
      <c r="G6605" s="196" t="e">
        <f>VLOOKUP(D6605,sku归属!A:B,2,0)</f>
        <v>#N/A</v>
      </c>
      <c r="K6605" s="193"/>
      <c r="L6605" s="194"/>
      <c r="M6605" s="195"/>
    </row>
    <row r="6606" spans="1:13" s="61" customFormat="1" customHeight="1">
      <c r="A6606"/>
      <c r="B6606"/>
      <c r="C6606"/>
      <c r="D6606"/>
      <c r="E6606"/>
      <c r="F6606" s="61"/>
      <c r="G6606" s="196" t="e">
        <f>VLOOKUP(D6606,sku归属!A:B,2,0)</f>
        <v>#N/A</v>
      </c>
      <c r="K6606" s="193"/>
      <c r="L6606" s="194"/>
      <c r="M6606" s="195"/>
    </row>
    <row r="6607" spans="1:13" s="61" customFormat="1" customHeight="1">
      <c r="A6607"/>
      <c r="B6607"/>
      <c r="C6607"/>
      <c r="D6607"/>
      <c r="E6607"/>
      <c r="F6607" s="61"/>
      <c r="G6607" s="196" t="e">
        <f>VLOOKUP(D6607,sku归属!A:B,2,0)</f>
        <v>#N/A</v>
      </c>
      <c r="K6607" s="193"/>
      <c r="L6607" s="194"/>
      <c r="M6607" s="195"/>
    </row>
    <row r="6608" spans="1:13" s="61" customFormat="1" customHeight="1">
      <c r="A6608"/>
      <c r="B6608"/>
      <c r="C6608"/>
      <c r="D6608"/>
      <c r="E6608"/>
      <c r="F6608" s="61"/>
      <c r="G6608" s="196" t="e">
        <f>VLOOKUP(D6608,sku归属!A:B,2,0)</f>
        <v>#N/A</v>
      </c>
      <c r="K6608" s="193"/>
      <c r="L6608" s="194"/>
      <c r="M6608" s="195"/>
    </row>
    <row r="6609" spans="1:13" s="61" customFormat="1" customHeight="1">
      <c r="A6609"/>
      <c r="B6609"/>
      <c r="C6609"/>
      <c r="D6609"/>
      <c r="E6609"/>
      <c r="F6609" s="61"/>
      <c r="G6609" s="196" t="e">
        <f>VLOOKUP(D6609,sku归属!A:B,2,0)</f>
        <v>#N/A</v>
      </c>
      <c r="K6609" s="193"/>
      <c r="L6609" s="194"/>
      <c r="M6609" s="195"/>
    </row>
    <row r="6610" spans="1:13" s="61" customFormat="1" customHeight="1">
      <c r="A6610"/>
      <c r="B6610"/>
      <c r="C6610"/>
      <c r="D6610"/>
      <c r="E6610"/>
      <c r="F6610" s="61"/>
      <c r="G6610" s="196" t="e">
        <f>VLOOKUP(D6610,sku归属!A:B,2,0)</f>
        <v>#N/A</v>
      </c>
      <c r="K6610" s="193"/>
      <c r="L6610" s="194"/>
      <c r="M6610" s="195"/>
    </row>
    <row r="6611" spans="1:13" s="61" customFormat="1" customHeight="1">
      <c r="A6611"/>
      <c r="B6611"/>
      <c r="C6611"/>
      <c r="D6611"/>
      <c r="E6611"/>
      <c r="F6611" s="61"/>
      <c r="G6611" s="196" t="e">
        <f>VLOOKUP(D6611,sku归属!A:B,2,0)</f>
        <v>#N/A</v>
      </c>
      <c r="K6611" s="193"/>
      <c r="L6611" s="194"/>
      <c r="M6611" s="195"/>
    </row>
    <row r="6612" spans="1:13" s="61" customFormat="1" customHeight="1">
      <c r="A6612"/>
      <c r="B6612"/>
      <c r="C6612"/>
      <c r="D6612"/>
      <c r="E6612"/>
      <c r="F6612" s="61"/>
      <c r="G6612" s="196" t="e">
        <f>VLOOKUP(D6612,sku归属!A:B,2,0)</f>
        <v>#N/A</v>
      </c>
      <c r="K6612" s="193"/>
      <c r="L6612" s="194"/>
      <c r="M6612" s="195"/>
    </row>
    <row r="6613" spans="1:13" s="61" customFormat="1" customHeight="1">
      <c r="A6613"/>
      <c r="B6613"/>
      <c r="C6613"/>
      <c r="D6613"/>
      <c r="E6613"/>
      <c r="F6613" s="61"/>
      <c r="G6613" s="196" t="e">
        <f>VLOOKUP(D6613,sku归属!A:B,2,0)</f>
        <v>#N/A</v>
      </c>
      <c r="K6613" s="193"/>
      <c r="L6613" s="194"/>
      <c r="M6613" s="195"/>
    </row>
    <row r="6614" spans="1:13" s="61" customFormat="1" customHeight="1">
      <c r="A6614"/>
      <c r="B6614"/>
      <c r="C6614"/>
      <c r="D6614"/>
      <c r="E6614"/>
      <c r="F6614" s="61"/>
      <c r="G6614" s="196" t="e">
        <f>VLOOKUP(D6614,sku归属!A:B,2,0)</f>
        <v>#N/A</v>
      </c>
      <c r="K6614" s="193"/>
      <c r="L6614" s="194"/>
      <c r="M6614" s="195"/>
    </row>
    <row r="6615" spans="1:13" s="61" customFormat="1" customHeight="1">
      <c r="A6615"/>
      <c r="B6615"/>
      <c r="C6615"/>
      <c r="D6615"/>
      <c r="E6615"/>
      <c r="F6615" s="61"/>
      <c r="G6615" s="196" t="e">
        <f>VLOOKUP(D6615,sku归属!A:B,2,0)</f>
        <v>#N/A</v>
      </c>
      <c r="K6615" s="193"/>
      <c r="L6615" s="194"/>
      <c r="M6615" s="195"/>
    </row>
    <row r="6616" spans="1:13" s="61" customFormat="1" customHeight="1">
      <c r="A6616"/>
      <c r="B6616"/>
      <c r="C6616"/>
      <c r="D6616"/>
      <c r="E6616"/>
      <c r="F6616" s="61"/>
      <c r="G6616" s="196" t="e">
        <f>VLOOKUP(D6616,sku归属!A:B,2,0)</f>
        <v>#N/A</v>
      </c>
      <c r="K6616" s="193"/>
      <c r="L6616" s="194"/>
      <c r="M6616" s="195"/>
    </row>
    <row r="6617" spans="1:13" s="61" customFormat="1" customHeight="1">
      <c r="A6617"/>
      <c r="B6617"/>
      <c r="C6617"/>
      <c r="D6617"/>
      <c r="E6617"/>
      <c r="F6617" s="61"/>
      <c r="G6617" s="196" t="e">
        <f>VLOOKUP(D6617,sku归属!A:B,2,0)</f>
        <v>#N/A</v>
      </c>
      <c r="K6617" s="193"/>
      <c r="L6617" s="194"/>
      <c r="M6617" s="195"/>
    </row>
    <row r="6618" spans="1:13" s="61" customFormat="1" customHeight="1">
      <c r="A6618"/>
      <c r="B6618"/>
      <c r="C6618"/>
      <c r="D6618"/>
      <c r="E6618"/>
      <c r="F6618" s="61"/>
      <c r="G6618" s="196" t="e">
        <f>VLOOKUP(D6618,sku归属!A:B,2,0)</f>
        <v>#N/A</v>
      </c>
      <c r="K6618" s="193"/>
      <c r="L6618" s="194"/>
      <c r="M6618" s="195"/>
    </row>
    <row r="6619" spans="1:13" s="61" customFormat="1" customHeight="1">
      <c r="A6619"/>
      <c r="B6619"/>
      <c r="C6619"/>
      <c r="D6619"/>
      <c r="E6619"/>
      <c r="F6619" s="61"/>
      <c r="G6619" s="196" t="e">
        <f>VLOOKUP(D6619,sku归属!A:B,2,0)</f>
        <v>#N/A</v>
      </c>
      <c r="K6619" s="193"/>
      <c r="L6619" s="194"/>
      <c r="M6619" s="195"/>
    </row>
    <row r="6620" spans="1:13" s="61" customFormat="1" customHeight="1">
      <c r="A6620"/>
      <c r="B6620"/>
      <c r="C6620"/>
      <c r="D6620"/>
      <c r="E6620"/>
      <c r="F6620" s="61"/>
      <c r="G6620" s="196" t="e">
        <f>VLOOKUP(D6620,sku归属!A:B,2,0)</f>
        <v>#N/A</v>
      </c>
      <c r="K6620" s="193"/>
      <c r="L6620" s="194"/>
      <c r="M6620" s="195"/>
    </row>
    <row r="6621" spans="1:13" s="61" customFormat="1" customHeight="1">
      <c r="A6621"/>
      <c r="B6621"/>
      <c r="C6621"/>
      <c r="D6621"/>
      <c r="E6621"/>
      <c r="F6621" s="61"/>
      <c r="G6621" s="196" t="e">
        <f>VLOOKUP(D6621,sku归属!A:B,2,0)</f>
        <v>#N/A</v>
      </c>
      <c r="K6621" s="193"/>
      <c r="L6621" s="194"/>
      <c r="M6621" s="195"/>
    </row>
    <row r="6622" spans="1:13" s="61" customFormat="1" customHeight="1">
      <c r="A6622"/>
      <c r="B6622"/>
      <c r="C6622"/>
      <c r="D6622"/>
      <c r="E6622"/>
      <c r="F6622" s="61"/>
      <c r="G6622" s="196" t="e">
        <f>VLOOKUP(D6622,sku归属!A:B,2,0)</f>
        <v>#N/A</v>
      </c>
      <c r="K6622" s="193"/>
      <c r="L6622" s="194"/>
      <c r="M6622" s="195"/>
    </row>
    <row r="6623" spans="1:13" s="61" customFormat="1" customHeight="1">
      <c r="A6623"/>
      <c r="B6623"/>
      <c r="C6623"/>
      <c r="D6623"/>
      <c r="E6623"/>
      <c r="F6623" s="61"/>
      <c r="G6623" s="196" t="e">
        <f>VLOOKUP(D6623,sku归属!A:B,2,0)</f>
        <v>#N/A</v>
      </c>
      <c r="K6623" s="193"/>
      <c r="L6623" s="194"/>
      <c r="M6623" s="195"/>
    </row>
    <row r="6624" spans="1:13" s="61" customFormat="1" customHeight="1">
      <c r="A6624"/>
      <c r="B6624"/>
      <c r="C6624"/>
      <c r="D6624"/>
      <c r="E6624"/>
      <c r="F6624" s="61"/>
      <c r="G6624" s="196" t="e">
        <f>VLOOKUP(D6624,sku归属!A:B,2,0)</f>
        <v>#N/A</v>
      </c>
      <c r="K6624" s="193"/>
      <c r="L6624" s="194"/>
      <c r="M6624" s="195"/>
    </row>
    <row r="6625" spans="1:13" s="61" customFormat="1" customHeight="1">
      <c r="A6625"/>
      <c r="B6625"/>
      <c r="C6625"/>
      <c r="D6625"/>
      <c r="E6625"/>
      <c r="F6625" s="61"/>
      <c r="G6625" s="196" t="e">
        <f>VLOOKUP(D6625,sku归属!A:B,2,0)</f>
        <v>#N/A</v>
      </c>
      <c r="K6625" s="193"/>
      <c r="L6625" s="194"/>
      <c r="M6625" s="195"/>
    </row>
    <row r="6626" spans="1:13" s="61" customFormat="1" customHeight="1">
      <c r="A6626"/>
      <c r="B6626"/>
      <c r="C6626"/>
      <c r="D6626"/>
      <c r="E6626"/>
      <c r="F6626" s="61"/>
      <c r="G6626" s="196" t="e">
        <f>VLOOKUP(D6626,sku归属!A:B,2,0)</f>
        <v>#N/A</v>
      </c>
      <c r="K6626" s="193"/>
      <c r="L6626" s="194"/>
      <c r="M6626" s="195"/>
    </row>
    <row r="6627" spans="1:13" s="61" customFormat="1" customHeight="1">
      <c r="A6627"/>
      <c r="B6627"/>
      <c r="C6627"/>
      <c r="D6627"/>
      <c r="E6627"/>
      <c r="F6627" s="61"/>
      <c r="G6627" s="196" t="e">
        <f>VLOOKUP(D6627,sku归属!A:B,2,0)</f>
        <v>#N/A</v>
      </c>
      <c r="K6627" s="193"/>
      <c r="L6627" s="194"/>
      <c r="M6627" s="195"/>
    </row>
    <row r="6628" spans="1:13" s="61" customFormat="1" customHeight="1">
      <c r="A6628"/>
      <c r="B6628"/>
      <c r="C6628"/>
      <c r="D6628"/>
      <c r="E6628"/>
      <c r="F6628" s="61"/>
      <c r="G6628" s="196" t="e">
        <f>VLOOKUP(D6628,sku归属!A:B,2,0)</f>
        <v>#N/A</v>
      </c>
      <c r="K6628" s="193"/>
      <c r="L6628" s="194"/>
      <c r="M6628" s="195"/>
    </row>
    <row r="6629" spans="1:13" s="61" customFormat="1" customHeight="1">
      <c r="A6629"/>
      <c r="B6629"/>
      <c r="C6629"/>
      <c r="D6629"/>
      <c r="E6629"/>
      <c r="F6629" s="61"/>
      <c r="G6629" s="196" t="e">
        <f>VLOOKUP(D6629,sku归属!A:B,2,0)</f>
        <v>#N/A</v>
      </c>
      <c r="K6629" s="193"/>
      <c r="L6629" s="194"/>
      <c r="M6629" s="195"/>
    </row>
    <row r="6630" spans="1:13" s="61" customFormat="1" customHeight="1">
      <c r="A6630"/>
      <c r="B6630"/>
      <c r="C6630"/>
      <c r="D6630"/>
      <c r="E6630"/>
      <c r="F6630" s="61"/>
      <c r="G6630" s="196" t="e">
        <f>VLOOKUP(D6630,sku归属!A:B,2,0)</f>
        <v>#N/A</v>
      </c>
      <c r="K6630" s="193"/>
      <c r="L6630" s="194"/>
      <c r="M6630" s="195"/>
    </row>
    <row r="6631" spans="1:13" s="61" customFormat="1" customHeight="1">
      <c r="A6631"/>
      <c r="B6631"/>
      <c r="C6631"/>
      <c r="D6631"/>
      <c r="E6631"/>
      <c r="F6631" s="61"/>
      <c r="G6631" s="196" t="e">
        <f>VLOOKUP(D6631,sku归属!A:B,2,0)</f>
        <v>#N/A</v>
      </c>
      <c r="K6631" s="193"/>
      <c r="L6631" s="194"/>
      <c r="M6631" s="195"/>
    </row>
    <row r="6632" spans="1:13" s="61" customFormat="1" customHeight="1">
      <c r="A6632"/>
      <c r="B6632"/>
      <c r="C6632"/>
      <c r="D6632"/>
      <c r="E6632"/>
      <c r="F6632" s="61"/>
      <c r="G6632" s="196" t="e">
        <f>VLOOKUP(D6632,sku归属!A:B,2,0)</f>
        <v>#N/A</v>
      </c>
      <c r="K6632" s="193"/>
      <c r="L6632" s="194"/>
      <c r="M6632" s="195"/>
    </row>
    <row r="6633" spans="1:13" s="61" customFormat="1" customHeight="1">
      <c r="A6633"/>
      <c r="B6633"/>
      <c r="C6633"/>
      <c r="D6633"/>
      <c r="E6633"/>
      <c r="F6633" s="61"/>
      <c r="G6633" s="196" t="e">
        <f>VLOOKUP(D6633,sku归属!A:B,2,0)</f>
        <v>#N/A</v>
      </c>
      <c r="K6633" s="193"/>
      <c r="L6633" s="194"/>
      <c r="M6633" s="195"/>
    </row>
    <row r="6634" spans="1:13" s="61" customFormat="1" customHeight="1">
      <c r="A6634"/>
      <c r="B6634"/>
      <c r="C6634"/>
      <c r="D6634"/>
      <c r="E6634"/>
      <c r="F6634" s="61"/>
      <c r="G6634" s="196" t="e">
        <f>VLOOKUP(D6634,sku归属!A:B,2,0)</f>
        <v>#N/A</v>
      </c>
      <c r="K6634" s="193"/>
      <c r="L6634" s="194"/>
      <c r="M6634" s="195"/>
    </row>
    <row r="6635" spans="1:13" s="61" customFormat="1" customHeight="1">
      <c r="A6635"/>
      <c r="B6635"/>
      <c r="C6635"/>
      <c r="D6635"/>
      <c r="E6635"/>
      <c r="F6635" s="61"/>
      <c r="G6635" s="196" t="e">
        <f>VLOOKUP(D6635,sku归属!A:B,2,0)</f>
        <v>#N/A</v>
      </c>
      <c r="K6635" s="193"/>
      <c r="L6635" s="194"/>
      <c r="M6635" s="195"/>
    </row>
    <row r="6636" spans="1:13" s="61" customFormat="1" customHeight="1">
      <c r="A6636"/>
      <c r="B6636"/>
      <c r="C6636"/>
      <c r="D6636"/>
      <c r="E6636"/>
      <c r="F6636" s="61"/>
      <c r="G6636" s="196" t="e">
        <f>VLOOKUP(D6636,sku归属!A:B,2,0)</f>
        <v>#N/A</v>
      </c>
      <c r="K6636" s="193"/>
      <c r="L6636" s="194"/>
      <c r="M6636" s="195"/>
    </row>
    <row r="6637" spans="1:13" s="61" customFormat="1" customHeight="1">
      <c r="A6637"/>
      <c r="B6637"/>
      <c r="C6637"/>
      <c r="D6637"/>
      <c r="E6637"/>
      <c r="F6637" s="61"/>
      <c r="G6637" s="196" t="e">
        <f>VLOOKUP(D6637,sku归属!A:B,2,0)</f>
        <v>#N/A</v>
      </c>
      <c r="K6637" s="193"/>
      <c r="L6637" s="194"/>
      <c r="M6637" s="195"/>
    </row>
    <row r="6638" spans="1:13" s="61" customFormat="1" customHeight="1">
      <c r="A6638"/>
      <c r="B6638"/>
      <c r="C6638"/>
      <c r="D6638"/>
      <c r="E6638"/>
      <c r="F6638" s="61"/>
      <c r="G6638" s="196" t="e">
        <f>VLOOKUP(D6638,sku归属!A:B,2,0)</f>
        <v>#N/A</v>
      </c>
      <c r="K6638" s="193"/>
      <c r="L6638" s="194"/>
      <c r="M6638" s="195"/>
    </row>
    <row r="6639" spans="1:13" s="61" customFormat="1" customHeight="1">
      <c r="A6639"/>
      <c r="B6639"/>
      <c r="C6639"/>
      <c r="D6639"/>
      <c r="E6639"/>
      <c r="F6639" s="61"/>
      <c r="G6639" s="196" t="e">
        <f>VLOOKUP(D6639,sku归属!A:B,2,0)</f>
        <v>#N/A</v>
      </c>
      <c r="K6639" s="193"/>
      <c r="L6639" s="194"/>
      <c r="M6639" s="195"/>
    </row>
    <row r="6640" spans="1:13" s="61" customFormat="1" customHeight="1">
      <c r="A6640"/>
      <c r="B6640"/>
      <c r="C6640"/>
      <c r="D6640"/>
      <c r="E6640"/>
      <c r="F6640" s="61"/>
      <c r="G6640" s="196" t="e">
        <f>VLOOKUP(D6640,sku归属!A:B,2,0)</f>
        <v>#N/A</v>
      </c>
      <c r="K6640" s="193"/>
      <c r="L6640" s="194"/>
      <c r="M6640" s="195"/>
    </row>
    <row r="6641" spans="1:13" s="61" customFormat="1" customHeight="1">
      <c r="A6641"/>
      <c r="B6641"/>
      <c r="C6641"/>
      <c r="D6641"/>
      <c r="E6641"/>
      <c r="F6641" s="61"/>
      <c r="G6641" s="196" t="e">
        <f>VLOOKUP(D6641,sku归属!A:B,2,0)</f>
        <v>#N/A</v>
      </c>
      <c r="K6641" s="193"/>
      <c r="L6641" s="194"/>
      <c r="M6641" s="195"/>
    </row>
    <row r="6642" spans="1:13" s="61" customFormat="1" customHeight="1">
      <c r="A6642"/>
      <c r="B6642"/>
      <c r="C6642"/>
      <c r="D6642"/>
      <c r="E6642"/>
      <c r="F6642" s="61"/>
      <c r="G6642" s="196" t="e">
        <f>VLOOKUP(D6642,sku归属!A:B,2,0)</f>
        <v>#N/A</v>
      </c>
      <c r="K6642" s="193"/>
      <c r="L6642" s="194"/>
      <c r="M6642" s="195"/>
    </row>
    <row r="6643" spans="1:13" s="61" customFormat="1" customHeight="1">
      <c r="A6643"/>
      <c r="B6643"/>
      <c r="C6643"/>
      <c r="D6643"/>
      <c r="E6643"/>
      <c r="F6643" s="61"/>
      <c r="G6643" s="196" t="e">
        <f>VLOOKUP(D6643,sku归属!A:B,2,0)</f>
        <v>#N/A</v>
      </c>
      <c r="K6643" s="193"/>
      <c r="L6643" s="194"/>
      <c r="M6643" s="195"/>
    </row>
    <row r="6644" spans="1:13" s="61" customFormat="1" customHeight="1">
      <c r="A6644"/>
      <c r="B6644"/>
      <c r="C6644"/>
      <c r="D6644"/>
      <c r="E6644"/>
      <c r="F6644" s="61"/>
      <c r="G6644" s="196" t="e">
        <f>VLOOKUP(D6644,sku归属!A:B,2,0)</f>
        <v>#N/A</v>
      </c>
      <c r="K6644" s="193"/>
      <c r="L6644" s="194"/>
      <c r="M6644" s="195"/>
    </row>
    <row r="6645" spans="1:13" s="61" customFormat="1" customHeight="1">
      <c r="A6645"/>
      <c r="B6645"/>
      <c r="C6645"/>
      <c r="D6645"/>
      <c r="E6645"/>
      <c r="F6645" s="61"/>
      <c r="G6645" s="196" t="e">
        <f>VLOOKUP(D6645,sku归属!A:B,2,0)</f>
        <v>#N/A</v>
      </c>
      <c r="K6645" s="193"/>
      <c r="L6645" s="194"/>
      <c r="M6645" s="195"/>
    </row>
    <row r="6646" spans="1:13" s="61" customFormat="1" customHeight="1">
      <c r="A6646"/>
      <c r="B6646"/>
      <c r="C6646"/>
      <c r="D6646"/>
      <c r="E6646"/>
      <c r="F6646" s="61"/>
      <c r="G6646" s="196" t="e">
        <f>VLOOKUP(D6646,sku归属!A:B,2,0)</f>
        <v>#N/A</v>
      </c>
      <c r="K6646" s="193"/>
      <c r="L6646" s="194"/>
      <c r="M6646" s="195"/>
    </row>
    <row r="6647" spans="1:13" s="61" customFormat="1" customHeight="1">
      <c r="A6647"/>
      <c r="B6647"/>
      <c r="C6647"/>
      <c r="D6647"/>
      <c r="E6647"/>
      <c r="F6647" s="61"/>
      <c r="G6647" s="196" t="e">
        <f>VLOOKUP(D6647,sku归属!A:B,2,0)</f>
        <v>#N/A</v>
      </c>
      <c r="K6647" s="193"/>
      <c r="L6647" s="194"/>
      <c r="M6647" s="195"/>
    </row>
    <row r="6648" spans="1:13" s="61" customFormat="1" customHeight="1">
      <c r="A6648"/>
      <c r="B6648"/>
      <c r="C6648"/>
      <c r="D6648"/>
      <c r="E6648"/>
      <c r="F6648" s="61"/>
      <c r="G6648" s="196" t="e">
        <f>VLOOKUP(D6648,sku归属!A:B,2,0)</f>
        <v>#N/A</v>
      </c>
      <c r="K6648" s="193"/>
      <c r="L6648" s="194"/>
      <c r="M6648" s="195"/>
    </row>
    <row r="6649" spans="1:13" s="61" customFormat="1" customHeight="1">
      <c r="A6649"/>
      <c r="B6649"/>
      <c r="C6649"/>
      <c r="D6649"/>
      <c r="E6649"/>
      <c r="F6649" s="61"/>
      <c r="G6649" s="196" t="e">
        <f>VLOOKUP(D6649,sku归属!A:B,2,0)</f>
        <v>#N/A</v>
      </c>
      <c r="K6649" s="193"/>
      <c r="L6649" s="194"/>
      <c r="M6649" s="195"/>
    </row>
    <row r="6650" spans="1:13" s="61" customFormat="1" customHeight="1">
      <c r="A6650"/>
      <c r="B6650"/>
      <c r="C6650"/>
      <c r="D6650"/>
      <c r="E6650"/>
      <c r="F6650" s="61"/>
      <c r="G6650" s="196" t="e">
        <f>VLOOKUP(D6650,sku归属!A:B,2,0)</f>
        <v>#N/A</v>
      </c>
      <c r="K6650" s="193"/>
      <c r="L6650" s="194"/>
      <c r="M6650" s="195"/>
    </row>
    <row r="6651" spans="1:13" s="61" customFormat="1" customHeight="1">
      <c r="A6651"/>
      <c r="B6651"/>
      <c r="C6651"/>
      <c r="D6651"/>
      <c r="E6651"/>
      <c r="F6651" s="61"/>
      <c r="G6651" s="196" t="e">
        <f>VLOOKUP(D6651,sku归属!A:B,2,0)</f>
        <v>#N/A</v>
      </c>
      <c r="K6651" s="193"/>
      <c r="L6651" s="194"/>
      <c r="M6651" s="195"/>
    </row>
    <row r="6652" spans="1:13" s="61" customFormat="1" customHeight="1">
      <c r="A6652"/>
      <c r="B6652"/>
      <c r="C6652"/>
      <c r="D6652"/>
      <c r="E6652"/>
      <c r="F6652" s="61"/>
      <c r="G6652" s="196" t="e">
        <f>VLOOKUP(D6652,sku归属!A:B,2,0)</f>
        <v>#N/A</v>
      </c>
      <c r="K6652" s="193"/>
      <c r="L6652" s="194"/>
      <c r="M6652" s="195"/>
    </row>
    <row r="6653" spans="1:13" s="61" customFormat="1" customHeight="1">
      <c r="A6653"/>
      <c r="B6653"/>
      <c r="C6653"/>
      <c r="D6653"/>
      <c r="E6653"/>
      <c r="F6653" s="61"/>
      <c r="G6653" s="196" t="e">
        <f>VLOOKUP(D6653,sku归属!A:B,2,0)</f>
        <v>#N/A</v>
      </c>
      <c r="K6653" s="193"/>
      <c r="L6653" s="194"/>
      <c r="M6653" s="195"/>
    </row>
    <row r="6654" spans="1:13" s="61" customFormat="1" customHeight="1">
      <c r="A6654"/>
      <c r="B6654"/>
      <c r="C6654"/>
      <c r="D6654"/>
      <c r="E6654"/>
      <c r="F6654" s="61"/>
      <c r="G6654" s="196" t="e">
        <f>VLOOKUP(D6654,sku归属!A:B,2,0)</f>
        <v>#N/A</v>
      </c>
      <c r="K6654" s="193"/>
      <c r="L6654" s="194"/>
      <c r="M6654" s="195"/>
    </row>
    <row r="6655" spans="1:13" s="61" customFormat="1" customHeight="1">
      <c r="A6655"/>
      <c r="B6655"/>
      <c r="C6655"/>
      <c r="D6655"/>
      <c r="E6655"/>
      <c r="F6655" s="61"/>
      <c r="G6655" s="196" t="e">
        <f>VLOOKUP(D6655,sku归属!A:B,2,0)</f>
        <v>#N/A</v>
      </c>
      <c r="K6655" s="193"/>
      <c r="L6655" s="194"/>
      <c r="M6655" s="195"/>
    </row>
    <row r="6656" spans="1:13" s="61" customFormat="1" customHeight="1">
      <c r="A6656"/>
      <c r="B6656"/>
      <c r="C6656"/>
      <c r="D6656"/>
      <c r="E6656"/>
      <c r="F6656" s="61"/>
      <c r="G6656" s="196" t="e">
        <f>VLOOKUP(D6656,sku归属!A:B,2,0)</f>
        <v>#N/A</v>
      </c>
      <c r="K6656" s="193"/>
      <c r="L6656" s="194"/>
      <c r="M6656" s="195"/>
    </row>
    <row r="6657" spans="1:13" s="61" customFormat="1" customHeight="1">
      <c r="A6657"/>
      <c r="B6657"/>
      <c r="C6657"/>
      <c r="D6657"/>
      <c r="E6657"/>
      <c r="F6657" s="61"/>
      <c r="G6657" s="196" t="e">
        <f>VLOOKUP(D6657,sku归属!A:B,2,0)</f>
        <v>#N/A</v>
      </c>
      <c r="K6657" s="193"/>
      <c r="L6657" s="194"/>
      <c r="M6657" s="195"/>
    </row>
    <row r="6658" spans="1:13" s="61" customFormat="1" customHeight="1">
      <c r="A6658"/>
      <c r="B6658"/>
      <c r="C6658"/>
      <c r="D6658"/>
      <c r="E6658"/>
      <c r="F6658" s="61"/>
      <c r="G6658" s="196" t="e">
        <f>VLOOKUP(D6658,sku归属!A:B,2,0)</f>
        <v>#N/A</v>
      </c>
      <c r="K6658" s="193"/>
      <c r="L6658" s="194"/>
      <c r="M6658" s="195"/>
    </row>
    <row r="6659" spans="1:13" s="61" customFormat="1" customHeight="1">
      <c r="A6659"/>
      <c r="B6659"/>
      <c r="C6659"/>
      <c r="D6659"/>
      <c r="E6659"/>
      <c r="F6659" s="61"/>
      <c r="G6659" s="196" t="e">
        <f>VLOOKUP(D6659,sku归属!A:B,2,0)</f>
        <v>#N/A</v>
      </c>
      <c r="K6659" s="193"/>
      <c r="L6659" s="194"/>
      <c r="M6659" s="195"/>
    </row>
    <row r="6660" spans="1:13" s="61" customFormat="1" customHeight="1">
      <c r="A6660"/>
      <c r="B6660"/>
      <c r="C6660"/>
      <c r="D6660"/>
      <c r="E6660"/>
      <c r="F6660" s="61"/>
      <c r="G6660" s="196" t="e">
        <f>VLOOKUP(D6660,sku归属!A:B,2,0)</f>
        <v>#N/A</v>
      </c>
      <c r="K6660" s="193"/>
      <c r="L6660" s="194"/>
      <c r="M6660" s="195"/>
    </row>
    <row r="6661" spans="1:13" s="61" customFormat="1" customHeight="1">
      <c r="A6661"/>
      <c r="B6661"/>
      <c r="C6661"/>
      <c r="D6661"/>
      <c r="E6661"/>
      <c r="F6661" s="61"/>
      <c r="G6661" s="196" t="e">
        <f>VLOOKUP(D6661,sku归属!A:B,2,0)</f>
        <v>#N/A</v>
      </c>
      <c r="K6661" s="193"/>
      <c r="L6661" s="194"/>
      <c r="M6661" s="195"/>
    </row>
    <row r="6662" spans="1:13" s="61" customFormat="1" customHeight="1">
      <c r="A6662"/>
      <c r="B6662"/>
      <c r="C6662"/>
      <c r="D6662"/>
      <c r="E6662"/>
      <c r="F6662" s="61"/>
      <c r="G6662" s="196" t="e">
        <f>VLOOKUP(D6662,sku归属!A:B,2,0)</f>
        <v>#N/A</v>
      </c>
      <c r="K6662" s="193"/>
      <c r="L6662" s="194"/>
      <c r="M6662" s="195"/>
    </row>
    <row r="6663" spans="1:13" s="61" customFormat="1" customHeight="1">
      <c r="A6663"/>
      <c r="B6663"/>
      <c r="C6663"/>
      <c r="D6663"/>
      <c r="E6663"/>
      <c r="F6663" s="61"/>
      <c r="G6663" s="196" t="e">
        <f>VLOOKUP(D6663,sku归属!A:B,2,0)</f>
        <v>#N/A</v>
      </c>
      <c r="K6663" s="193"/>
      <c r="L6663" s="194"/>
      <c r="M6663" s="195"/>
    </row>
    <row r="6664" spans="1:13" s="61" customFormat="1" customHeight="1">
      <c r="A6664"/>
      <c r="B6664"/>
      <c r="C6664"/>
      <c r="D6664"/>
      <c r="E6664"/>
      <c r="F6664" s="61"/>
      <c r="G6664" s="196" t="e">
        <f>VLOOKUP(D6664,sku归属!A:B,2,0)</f>
        <v>#N/A</v>
      </c>
      <c r="K6664" s="193"/>
      <c r="L6664" s="194"/>
      <c r="M6664" s="195"/>
    </row>
    <row r="6665" spans="1:13" s="61" customFormat="1" customHeight="1">
      <c r="A6665"/>
      <c r="B6665"/>
      <c r="C6665"/>
      <c r="D6665"/>
      <c r="E6665"/>
      <c r="F6665" s="61"/>
      <c r="G6665" s="196" t="e">
        <f>VLOOKUP(D6665,sku归属!A:B,2,0)</f>
        <v>#N/A</v>
      </c>
      <c r="K6665" s="193"/>
      <c r="L6665" s="194"/>
      <c r="M6665" s="195"/>
    </row>
    <row r="6666" spans="1:13" s="61" customFormat="1" customHeight="1">
      <c r="A6666"/>
      <c r="B6666"/>
      <c r="C6666"/>
      <c r="D6666"/>
      <c r="E6666"/>
      <c r="F6666" s="61"/>
      <c r="G6666" s="196" t="e">
        <f>VLOOKUP(D6666,sku归属!A:B,2,0)</f>
        <v>#N/A</v>
      </c>
      <c r="K6666" s="193"/>
      <c r="L6666" s="194"/>
      <c r="M6666" s="195"/>
    </row>
    <row r="6667" spans="1:13" s="61" customFormat="1" customHeight="1">
      <c r="A6667"/>
      <c r="B6667"/>
      <c r="C6667"/>
      <c r="D6667"/>
      <c r="E6667"/>
      <c r="F6667" s="61"/>
      <c r="G6667" s="196" t="e">
        <f>VLOOKUP(D6667,sku归属!A:B,2,0)</f>
        <v>#N/A</v>
      </c>
      <c r="K6667" s="193"/>
      <c r="L6667" s="194"/>
      <c r="M6667" s="195"/>
    </row>
    <row r="6668" spans="1:13" s="61" customFormat="1" customHeight="1">
      <c r="A6668"/>
      <c r="B6668"/>
      <c r="C6668"/>
      <c r="D6668"/>
      <c r="E6668"/>
      <c r="F6668" s="61"/>
      <c r="G6668" s="196" t="e">
        <f>VLOOKUP(D6668,sku归属!A:B,2,0)</f>
        <v>#N/A</v>
      </c>
      <c r="K6668" s="193"/>
      <c r="L6668" s="194"/>
      <c r="M6668" s="195"/>
    </row>
    <row r="6669" spans="1:13" s="61" customFormat="1" customHeight="1">
      <c r="A6669"/>
      <c r="B6669"/>
      <c r="C6669"/>
      <c r="D6669"/>
      <c r="E6669"/>
      <c r="F6669" s="61"/>
      <c r="G6669" s="196" t="e">
        <f>VLOOKUP(D6669,sku归属!A:B,2,0)</f>
        <v>#N/A</v>
      </c>
      <c r="K6669" s="193"/>
      <c r="L6669" s="194"/>
      <c r="M6669" s="195"/>
    </row>
    <row r="6670" spans="1:13" s="61" customFormat="1" customHeight="1">
      <c r="A6670"/>
      <c r="B6670"/>
      <c r="C6670"/>
      <c r="D6670"/>
      <c r="E6670"/>
      <c r="F6670" s="61"/>
      <c r="G6670" s="196" t="e">
        <f>VLOOKUP(D6670,sku归属!A:B,2,0)</f>
        <v>#N/A</v>
      </c>
      <c r="K6670" s="193"/>
      <c r="L6670" s="194"/>
      <c r="M6670" s="195"/>
    </row>
    <row r="6671" spans="1:13" s="61" customFormat="1" customHeight="1">
      <c r="A6671"/>
      <c r="B6671"/>
      <c r="C6671"/>
      <c r="D6671"/>
      <c r="E6671"/>
      <c r="F6671" s="61"/>
      <c r="G6671" s="196" t="e">
        <f>VLOOKUP(D6671,sku归属!A:B,2,0)</f>
        <v>#N/A</v>
      </c>
      <c r="K6671" s="193"/>
      <c r="L6671" s="194"/>
      <c r="M6671" s="195"/>
    </row>
    <row r="6672" spans="1:13" s="61" customFormat="1" customHeight="1">
      <c r="A6672"/>
      <c r="B6672"/>
      <c r="C6672"/>
      <c r="D6672"/>
      <c r="E6672"/>
      <c r="F6672" s="61"/>
      <c r="G6672" s="196" t="e">
        <f>VLOOKUP(D6672,sku归属!A:B,2,0)</f>
        <v>#N/A</v>
      </c>
      <c r="K6672" s="193"/>
      <c r="L6672" s="194"/>
      <c r="M6672" s="195"/>
    </row>
    <row r="6673" spans="1:13" s="61" customFormat="1" customHeight="1">
      <c r="A6673"/>
      <c r="B6673"/>
      <c r="C6673"/>
      <c r="D6673"/>
      <c r="E6673"/>
      <c r="F6673" s="61"/>
      <c r="G6673" s="196" t="e">
        <f>VLOOKUP(D6673,sku归属!A:B,2,0)</f>
        <v>#N/A</v>
      </c>
      <c r="K6673" s="193"/>
      <c r="L6673" s="194"/>
      <c r="M6673" s="195"/>
    </row>
    <row r="6674" spans="1:13" s="61" customFormat="1" customHeight="1">
      <c r="A6674"/>
      <c r="B6674"/>
      <c r="C6674"/>
      <c r="D6674"/>
      <c r="E6674"/>
      <c r="F6674" s="61"/>
      <c r="G6674" s="196" t="e">
        <f>VLOOKUP(D6674,sku归属!A:B,2,0)</f>
        <v>#N/A</v>
      </c>
      <c r="K6674" s="193"/>
      <c r="L6674" s="194"/>
      <c r="M6674" s="195"/>
    </row>
    <row r="6675" spans="1:13" s="61" customFormat="1" customHeight="1">
      <c r="A6675"/>
      <c r="B6675"/>
      <c r="C6675"/>
      <c r="D6675"/>
      <c r="E6675"/>
      <c r="F6675" s="61"/>
      <c r="G6675" s="196" t="e">
        <f>VLOOKUP(D6675,sku归属!A:B,2,0)</f>
        <v>#N/A</v>
      </c>
      <c r="K6675" s="193"/>
      <c r="L6675" s="194"/>
      <c r="M6675" s="195"/>
    </row>
    <row r="6676" spans="1:13" s="61" customFormat="1" customHeight="1">
      <c r="A6676"/>
      <c r="B6676"/>
      <c r="C6676"/>
      <c r="D6676"/>
      <c r="E6676"/>
      <c r="F6676" s="61"/>
      <c r="G6676" s="196" t="e">
        <f>VLOOKUP(D6676,sku归属!A:B,2,0)</f>
        <v>#N/A</v>
      </c>
      <c r="K6676" s="193"/>
      <c r="L6676" s="194"/>
      <c r="M6676" s="195"/>
    </row>
    <row r="6677" spans="1:13" s="61" customFormat="1" customHeight="1">
      <c r="A6677"/>
      <c r="B6677"/>
      <c r="C6677"/>
      <c r="D6677"/>
      <c r="E6677"/>
      <c r="F6677" s="61"/>
      <c r="G6677" s="196" t="e">
        <f>VLOOKUP(D6677,sku归属!A:B,2,0)</f>
        <v>#N/A</v>
      </c>
      <c r="K6677" s="193"/>
      <c r="L6677" s="194"/>
      <c r="M6677" s="195"/>
    </row>
    <row r="6678" spans="1:13" s="61" customFormat="1" customHeight="1">
      <c r="A6678"/>
      <c r="B6678"/>
      <c r="C6678"/>
      <c r="D6678"/>
      <c r="E6678"/>
      <c r="F6678" s="61"/>
      <c r="G6678" s="196" t="e">
        <f>VLOOKUP(D6678,sku归属!A:B,2,0)</f>
        <v>#N/A</v>
      </c>
      <c r="K6678" s="193"/>
      <c r="L6678" s="194"/>
      <c r="M6678" s="195"/>
    </row>
    <row r="6679" spans="1:13" s="61" customFormat="1" customHeight="1">
      <c r="A6679"/>
      <c r="B6679"/>
      <c r="C6679"/>
      <c r="D6679"/>
      <c r="E6679"/>
      <c r="F6679" s="61"/>
      <c r="G6679" s="196" t="e">
        <f>VLOOKUP(D6679,sku归属!A:B,2,0)</f>
        <v>#N/A</v>
      </c>
      <c r="K6679" s="193"/>
      <c r="L6679" s="194"/>
      <c r="M6679" s="195"/>
    </row>
    <row r="6680" spans="1:13" s="61" customFormat="1" customHeight="1">
      <c r="A6680"/>
      <c r="B6680"/>
      <c r="C6680"/>
      <c r="D6680"/>
      <c r="E6680"/>
      <c r="F6680" s="61"/>
      <c r="G6680" s="196" t="e">
        <f>VLOOKUP(D6680,sku归属!A:B,2,0)</f>
        <v>#N/A</v>
      </c>
      <c r="K6680" s="193"/>
      <c r="L6680" s="194"/>
      <c r="M6680" s="195"/>
    </row>
    <row r="6681" spans="1:13" s="61" customFormat="1" customHeight="1">
      <c r="A6681"/>
      <c r="B6681"/>
      <c r="C6681"/>
      <c r="D6681"/>
      <c r="E6681"/>
      <c r="F6681" s="61"/>
      <c r="G6681" s="196" t="e">
        <f>VLOOKUP(D6681,sku归属!A:B,2,0)</f>
        <v>#N/A</v>
      </c>
      <c r="K6681" s="193"/>
      <c r="L6681" s="194"/>
      <c r="M6681" s="195"/>
    </row>
    <row r="6682" spans="1:13" s="61" customFormat="1" customHeight="1">
      <c r="A6682"/>
      <c r="B6682"/>
      <c r="C6682"/>
      <c r="D6682"/>
      <c r="E6682"/>
      <c r="F6682" s="61"/>
      <c r="G6682" s="196" t="e">
        <f>VLOOKUP(D6682,sku归属!A:B,2,0)</f>
        <v>#N/A</v>
      </c>
      <c r="K6682" s="193"/>
      <c r="L6682" s="194"/>
      <c r="M6682" s="195"/>
    </row>
    <row r="6683" spans="1:13" s="61" customFormat="1" customHeight="1">
      <c r="A6683"/>
      <c r="B6683"/>
      <c r="C6683"/>
      <c r="D6683"/>
      <c r="E6683"/>
      <c r="F6683" s="61"/>
      <c r="G6683" s="196" t="e">
        <f>VLOOKUP(D6683,sku归属!A:B,2,0)</f>
        <v>#N/A</v>
      </c>
      <c r="K6683" s="193"/>
      <c r="L6683" s="194"/>
      <c r="M6683" s="195"/>
    </row>
    <row r="6684" spans="1:13" s="61" customFormat="1" customHeight="1">
      <c r="A6684"/>
      <c r="B6684"/>
      <c r="C6684"/>
      <c r="D6684"/>
      <c r="E6684"/>
      <c r="F6684" s="61"/>
      <c r="G6684" s="196" t="e">
        <f>VLOOKUP(D6684,sku归属!A:B,2,0)</f>
        <v>#N/A</v>
      </c>
      <c r="K6684" s="193"/>
      <c r="L6684" s="194"/>
      <c r="M6684" s="195"/>
    </row>
    <row r="6685" spans="1:13" s="61" customFormat="1" customHeight="1">
      <c r="A6685"/>
      <c r="B6685"/>
      <c r="C6685"/>
      <c r="D6685"/>
      <c r="E6685"/>
      <c r="F6685" s="61"/>
      <c r="G6685" s="196" t="e">
        <f>VLOOKUP(D6685,sku归属!A:B,2,0)</f>
        <v>#N/A</v>
      </c>
      <c r="K6685" s="193"/>
      <c r="L6685" s="194"/>
      <c r="M6685" s="195"/>
    </row>
    <row r="6686" spans="1:13" s="61" customFormat="1" customHeight="1">
      <c r="A6686"/>
      <c r="B6686"/>
      <c r="C6686"/>
      <c r="D6686"/>
      <c r="E6686"/>
      <c r="F6686" s="61"/>
      <c r="G6686" s="196" t="e">
        <f>VLOOKUP(D6686,sku归属!A:B,2,0)</f>
        <v>#N/A</v>
      </c>
      <c r="K6686" s="193"/>
      <c r="L6686" s="194"/>
      <c r="M6686" s="195"/>
    </row>
    <row r="6687" spans="1:13" s="61" customFormat="1" customHeight="1">
      <c r="A6687"/>
      <c r="B6687"/>
      <c r="C6687"/>
      <c r="D6687"/>
      <c r="E6687"/>
      <c r="F6687" s="61"/>
      <c r="G6687" s="196" t="e">
        <f>VLOOKUP(D6687,sku归属!A:B,2,0)</f>
        <v>#N/A</v>
      </c>
      <c r="K6687" s="193"/>
      <c r="L6687" s="194"/>
      <c r="M6687" s="195"/>
    </row>
    <row r="6688" spans="1:13" s="61" customFormat="1" customHeight="1">
      <c r="A6688"/>
      <c r="B6688"/>
      <c r="C6688"/>
      <c r="D6688"/>
      <c r="E6688"/>
      <c r="F6688" s="61"/>
      <c r="G6688" s="196" t="e">
        <f>VLOOKUP(D6688,sku归属!A:B,2,0)</f>
        <v>#N/A</v>
      </c>
      <c r="K6688" s="193"/>
      <c r="L6688" s="194"/>
      <c r="M6688" s="195"/>
    </row>
    <row r="6689" spans="1:13" s="61" customFormat="1" customHeight="1">
      <c r="A6689"/>
      <c r="B6689"/>
      <c r="C6689"/>
      <c r="D6689"/>
      <c r="E6689"/>
      <c r="F6689" s="61"/>
      <c r="G6689" s="196" t="e">
        <f>VLOOKUP(D6689,sku归属!A:B,2,0)</f>
        <v>#N/A</v>
      </c>
      <c r="K6689" s="193"/>
      <c r="L6689" s="194"/>
      <c r="M6689" s="195"/>
    </row>
    <row r="6690" spans="1:13" s="61" customFormat="1" customHeight="1">
      <c r="A6690"/>
      <c r="B6690"/>
      <c r="C6690"/>
      <c r="D6690"/>
      <c r="E6690"/>
      <c r="F6690" s="61"/>
      <c r="G6690" s="196" t="e">
        <f>VLOOKUP(D6690,sku归属!A:B,2,0)</f>
        <v>#N/A</v>
      </c>
      <c r="K6690" s="193"/>
      <c r="L6690" s="194"/>
      <c r="M6690" s="195"/>
    </row>
    <row r="6691" spans="1:13" s="61" customFormat="1" customHeight="1">
      <c r="A6691"/>
      <c r="B6691"/>
      <c r="C6691"/>
      <c r="D6691"/>
      <c r="E6691"/>
      <c r="F6691" s="61"/>
      <c r="G6691" s="196" t="e">
        <f>VLOOKUP(D6691,sku归属!A:B,2,0)</f>
        <v>#N/A</v>
      </c>
      <c r="K6691" s="193"/>
      <c r="L6691" s="194"/>
      <c r="M6691" s="195"/>
    </row>
    <row r="6692" spans="1:13" s="61" customFormat="1" customHeight="1">
      <c r="A6692"/>
      <c r="B6692"/>
      <c r="C6692"/>
      <c r="D6692"/>
      <c r="E6692"/>
      <c r="F6692" s="61"/>
      <c r="G6692" s="196" t="e">
        <f>VLOOKUP(D6692,sku归属!A:B,2,0)</f>
        <v>#N/A</v>
      </c>
      <c r="K6692" s="193"/>
      <c r="L6692" s="194"/>
      <c r="M6692" s="195"/>
    </row>
    <row r="6693" spans="1:13" s="61" customFormat="1" customHeight="1">
      <c r="A6693"/>
      <c r="B6693"/>
      <c r="C6693"/>
      <c r="D6693"/>
      <c r="E6693"/>
      <c r="F6693" s="61"/>
      <c r="G6693" s="196" t="e">
        <f>VLOOKUP(D6693,sku归属!A:B,2,0)</f>
        <v>#N/A</v>
      </c>
      <c r="K6693" s="193"/>
      <c r="L6693" s="194"/>
      <c r="M6693" s="195"/>
    </row>
    <row r="6694" spans="1:13" s="61" customFormat="1" customHeight="1">
      <c r="A6694"/>
      <c r="B6694"/>
      <c r="C6694"/>
      <c r="D6694"/>
      <c r="E6694"/>
      <c r="F6694" s="61"/>
      <c r="G6694" s="196" t="e">
        <f>VLOOKUP(D6694,sku归属!A:B,2,0)</f>
        <v>#N/A</v>
      </c>
      <c r="K6694" s="193"/>
      <c r="L6694" s="194"/>
      <c r="M6694" s="195"/>
    </row>
    <row r="6695" spans="1:13" s="61" customFormat="1" customHeight="1">
      <c r="A6695"/>
      <c r="B6695"/>
      <c r="C6695"/>
      <c r="D6695"/>
      <c r="E6695"/>
      <c r="F6695" s="61"/>
      <c r="G6695" s="196" t="e">
        <f>VLOOKUP(D6695,sku归属!A:B,2,0)</f>
        <v>#N/A</v>
      </c>
      <c r="K6695" s="193"/>
      <c r="L6695" s="194"/>
      <c r="M6695" s="195"/>
    </row>
    <row r="6696" spans="1:13" s="61" customFormat="1" customHeight="1">
      <c r="A6696"/>
      <c r="B6696"/>
      <c r="C6696"/>
      <c r="D6696"/>
      <c r="E6696"/>
      <c r="F6696" s="61"/>
      <c r="G6696" s="196" t="e">
        <f>VLOOKUP(D6696,sku归属!A:B,2,0)</f>
        <v>#N/A</v>
      </c>
      <c r="K6696" s="193"/>
      <c r="L6696" s="194"/>
      <c r="M6696" s="195"/>
    </row>
    <row r="6697" spans="1:13" s="61" customFormat="1" customHeight="1">
      <c r="A6697"/>
      <c r="B6697"/>
      <c r="C6697"/>
      <c r="D6697"/>
      <c r="E6697"/>
      <c r="F6697" s="61"/>
      <c r="G6697" s="196" t="e">
        <f>VLOOKUP(D6697,sku归属!A:B,2,0)</f>
        <v>#N/A</v>
      </c>
      <c r="K6697" s="193"/>
      <c r="L6697" s="194"/>
      <c r="M6697" s="195"/>
    </row>
    <row r="6698" spans="1:13" s="61" customFormat="1" customHeight="1">
      <c r="A6698"/>
      <c r="B6698"/>
      <c r="C6698"/>
      <c r="D6698"/>
      <c r="E6698"/>
      <c r="F6698" s="61"/>
      <c r="G6698" s="196" t="e">
        <f>VLOOKUP(D6698,sku归属!A:B,2,0)</f>
        <v>#N/A</v>
      </c>
      <c r="K6698" s="193"/>
      <c r="L6698" s="194"/>
      <c r="M6698" s="195"/>
    </row>
    <row r="6699" spans="1:13" s="61" customFormat="1" customHeight="1">
      <c r="A6699"/>
      <c r="B6699"/>
      <c r="C6699"/>
      <c r="D6699"/>
      <c r="E6699"/>
      <c r="F6699" s="61"/>
      <c r="G6699" s="196" t="e">
        <f>VLOOKUP(D6699,sku归属!A:B,2,0)</f>
        <v>#N/A</v>
      </c>
      <c r="K6699" s="193"/>
      <c r="L6699" s="194"/>
      <c r="M6699" s="195"/>
    </row>
    <row r="6700" spans="1:13" s="61" customFormat="1" customHeight="1">
      <c r="A6700"/>
      <c r="B6700"/>
      <c r="C6700"/>
      <c r="D6700"/>
      <c r="E6700"/>
      <c r="F6700" s="61"/>
      <c r="G6700" s="196" t="e">
        <f>VLOOKUP(D6700,sku归属!A:B,2,0)</f>
        <v>#N/A</v>
      </c>
      <c r="K6700" s="193"/>
      <c r="L6700" s="194"/>
      <c r="M6700" s="195"/>
    </row>
    <row r="6701" spans="1:13" s="61" customFormat="1" customHeight="1">
      <c r="A6701"/>
      <c r="B6701"/>
      <c r="C6701"/>
      <c r="D6701"/>
      <c r="E6701"/>
      <c r="F6701" s="61"/>
      <c r="G6701" s="196" t="e">
        <f>VLOOKUP(D6701,sku归属!A:B,2,0)</f>
        <v>#N/A</v>
      </c>
      <c r="K6701" s="193"/>
      <c r="L6701" s="194"/>
      <c r="M6701" s="195"/>
    </row>
    <row r="6702" spans="1:13" s="61" customFormat="1" customHeight="1">
      <c r="A6702"/>
      <c r="B6702"/>
      <c r="C6702"/>
      <c r="D6702"/>
      <c r="E6702"/>
      <c r="F6702" s="61"/>
      <c r="G6702" s="196" t="e">
        <f>VLOOKUP(D6702,sku归属!A:B,2,0)</f>
        <v>#N/A</v>
      </c>
      <c r="K6702" s="193"/>
      <c r="L6702" s="194"/>
      <c r="M6702" s="195"/>
    </row>
    <row r="6703" spans="1:13" s="61" customFormat="1" customHeight="1">
      <c r="A6703"/>
      <c r="B6703"/>
      <c r="C6703"/>
      <c r="D6703"/>
      <c r="E6703"/>
      <c r="F6703" s="61"/>
      <c r="G6703" s="196" t="e">
        <f>VLOOKUP(D6703,sku归属!A:B,2,0)</f>
        <v>#N/A</v>
      </c>
      <c r="K6703" s="193"/>
      <c r="L6703" s="194"/>
      <c r="M6703" s="195"/>
    </row>
    <row r="6704" spans="1:13" s="61" customFormat="1" customHeight="1">
      <c r="A6704"/>
      <c r="B6704"/>
      <c r="C6704"/>
      <c r="D6704"/>
      <c r="E6704"/>
      <c r="F6704" s="61"/>
      <c r="G6704" s="196" t="e">
        <f>VLOOKUP(D6704,sku归属!A:B,2,0)</f>
        <v>#N/A</v>
      </c>
      <c r="K6704" s="193"/>
      <c r="L6704" s="194"/>
      <c r="M6704" s="195"/>
    </row>
    <row r="6705" spans="1:13" s="61" customFormat="1" customHeight="1">
      <c r="A6705"/>
      <c r="B6705"/>
      <c r="C6705"/>
      <c r="D6705"/>
      <c r="E6705"/>
      <c r="F6705" s="61"/>
      <c r="G6705" s="196" t="e">
        <f>VLOOKUP(D6705,sku归属!A:B,2,0)</f>
        <v>#N/A</v>
      </c>
      <c r="K6705" s="193"/>
      <c r="L6705" s="194"/>
      <c r="M6705" s="195"/>
    </row>
    <row r="6706" spans="1:13" s="61" customFormat="1" customHeight="1">
      <c r="A6706"/>
      <c r="B6706"/>
      <c r="C6706"/>
      <c r="D6706"/>
      <c r="E6706"/>
      <c r="F6706" s="61"/>
      <c r="G6706" s="196" t="e">
        <f>VLOOKUP(D6706,sku归属!A:B,2,0)</f>
        <v>#N/A</v>
      </c>
      <c r="K6706" s="193"/>
      <c r="L6706" s="194"/>
      <c r="M6706" s="195"/>
    </row>
    <row r="6707" spans="1:13" s="61" customFormat="1" customHeight="1">
      <c r="A6707"/>
      <c r="B6707"/>
      <c r="C6707"/>
      <c r="D6707"/>
      <c r="E6707"/>
      <c r="F6707" s="61"/>
      <c r="G6707" s="196" t="e">
        <f>VLOOKUP(D6707,sku归属!A:B,2,0)</f>
        <v>#N/A</v>
      </c>
      <c r="K6707" s="193"/>
      <c r="L6707" s="194"/>
      <c r="M6707" s="195"/>
    </row>
    <row r="6708" spans="1:13" s="61" customFormat="1" customHeight="1">
      <c r="A6708"/>
      <c r="B6708"/>
      <c r="C6708"/>
      <c r="D6708"/>
      <c r="E6708"/>
      <c r="F6708" s="61"/>
      <c r="G6708" s="196" t="e">
        <f>VLOOKUP(D6708,sku归属!A:B,2,0)</f>
        <v>#N/A</v>
      </c>
      <c r="K6708" s="193"/>
      <c r="L6708" s="194"/>
      <c r="M6708" s="195"/>
    </row>
    <row r="6709" spans="1:13" s="61" customFormat="1" customHeight="1">
      <c r="A6709"/>
      <c r="B6709"/>
      <c r="C6709"/>
      <c r="D6709"/>
      <c r="E6709"/>
      <c r="F6709" s="61"/>
      <c r="G6709" s="196" t="e">
        <f>VLOOKUP(D6709,sku归属!A:B,2,0)</f>
        <v>#N/A</v>
      </c>
      <c r="K6709" s="193"/>
      <c r="L6709" s="194"/>
      <c r="M6709" s="195"/>
    </row>
    <row r="6710" spans="1:13" s="61" customFormat="1" customHeight="1">
      <c r="A6710"/>
      <c r="B6710"/>
      <c r="C6710"/>
      <c r="D6710"/>
      <c r="E6710"/>
      <c r="F6710" s="61"/>
      <c r="G6710" s="196" t="e">
        <f>VLOOKUP(D6710,sku归属!A:B,2,0)</f>
        <v>#N/A</v>
      </c>
      <c r="K6710" s="193"/>
      <c r="L6710" s="194"/>
      <c r="M6710" s="195"/>
    </row>
    <row r="6711" spans="1:13" s="61" customFormat="1" customHeight="1">
      <c r="A6711"/>
      <c r="B6711"/>
      <c r="C6711"/>
      <c r="D6711"/>
      <c r="E6711"/>
      <c r="F6711" s="61"/>
      <c r="G6711" s="196" t="e">
        <f>VLOOKUP(D6711,sku归属!A:B,2,0)</f>
        <v>#N/A</v>
      </c>
      <c r="K6711" s="193"/>
      <c r="L6711" s="194"/>
      <c r="M6711" s="195"/>
    </row>
    <row r="6712" spans="1:13" s="61" customFormat="1" customHeight="1">
      <c r="A6712"/>
      <c r="B6712"/>
      <c r="C6712"/>
      <c r="D6712"/>
      <c r="E6712"/>
      <c r="F6712" s="61"/>
      <c r="G6712" s="196" t="e">
        <f>VLOOKUP(D6712,sku归属!A:B,2,0)</f>
        <v>#N/A</v>
      </c>
      <c r="K6712" s="193"/>
      <c r="L6712" s="194"/>
      <c r="M6712" s="195"/>
    </row>
    <row r="6713" spans="1:13" s="61" customFormat="1" customHeight="1">
      <c r="A6713"/>
      <c r="B6713"/>
      <c r="C6713"/>
      <c r="D6713"/>
      <c r="E6713"/>
      <c r="F6713" s="61"/>
      <c r="G6713" s="196" t="e">
        <f>VLOOKUP(D6713,sku归属!A:B,2,0)</f>
        <v>#N/A</v>
      </c>
      <c r="K6713" s="193"/>
      <c r="L6713" s="194"/>
      <c r="M6713" s="195"/>
    </row>
    <row r="6714" spans="1:13" s="61" customFormat="1" customHeight="1">
      <c r="A6714"/>
      <c r="B6714"/>
      <c r="C6714"/>
      <c r="D6714"/>
      <c r="E6714"/>
      <c r="F6714" s="61"/>
      <c r="G6714" s="196" t="e">
        <f>VLOOKUP(D6714,sku归属!A:B,2,0)</f>
        <v>#N/A</v>
      </c>
      <c r="K6714" s="193"/>
      <c r="L6714" s="194"/>
      <c r="M6714" s="195"/>
    </row>
    <row r="6715" spans="1:13" s="61" customFormat="1" customHeight="1">
      <c r="A6715"/>
      <c r="B6715"/>
      <c r="C6715"/>
      <c r="D6715"/>
      <c r="E6715"/>
      <c r="F6715" s="61"/>
      <c r="G6715" s="196" t="e">
        <f>VLOOKUP(D6715,sku归属!A:B,2,0)</f>
        <v>#N/A</v>
      </c>
      <c r="K6715" s="193"/>
      <c r="L6715" s="194"/>
      <c r="M6715" s="195"/>
    </row>
    <row r="6716" spans="1:13" s="61" customFormat="1" customHeight="1">
      <c r="A6716"/>
      <c r="B6716"/>
      <c r="C6716"/>
      <c r="D6716"/>
      <c r="E6716"/>
      <c r="F6716" s="61"/>
      <c r="G6716" s="196" t="e">
        <f>VLOOKUP(D6716,sku归属!A:B,2,0)</f>
        <v>#N/A</v>
      </c>
      <c r="K6716" s="193"/>
      <c r="L6716" s="194"/>
      <c r="M6716" s="195"/>
    </row>
    <row r="6717" spans="1:13" s="61" customFormat="1" customHeight="1">
      <c r="A6717"/>
      <c r="B6717"/>
      <c r="C6717"/>
      <c r="D6717"/>
      <c r="E6717"/>
      <c r="F6717" s="61"/>
      <c r="G6717" s="196" t="e">
        <f>VLOOKUP(D6717,sku归属!A:B,2,0)</f>
        <v>#N/A</v>
      </c>
      <c r="K6717" s="193"/>
      <c r="L6717" s="194"/>
      <c r="M6717" s="195"/>
    </row>
    <row r="6718" spans="1:13" s="61" customFormat="1" customHeight="1">
      <c r="A6718"/>
      <c r="B6718"/>
      <c r="C6718"/>
      <c r="D6718"/>
      <c r="E6718"/>
      <c r="F6718" s="61"/>
      <c r="G6718" s="196" t="e">
        <f>VLOOKUP(D6718,sku归属!A:B,2,0)</f>
        <v>#N/A</v>
      </c>
      <c r="K6718" s="193"/>
      <c r="L6718" s="194"/>
      <c r="M6718" s="195"/>
    </row>
    <row r="6719" spans="1:13" s="61" customFormat="1" customHeight="1">
      <c r="A6719"/>
      <c r="B6719"/>
      <c r="C6719"/>
      <c r="D6719"/>
      <c r="E6719"/>
      <c r="F6719" s="61"/>
      <c r="G6719" s="196" t="e">
        <f>VLOOKUP(D6719,sku归属!A:B,2,0)</f>
        <v>#N/A</v>
      </c>
      <c r="K6719" s="193"/>
      <c r="L6719" s="194"/>
      <c r="M6719" s="195"/>
    </row>
    <row r="6720" spans="1:13" s="61" customFormat="1" customHeight="1">
      <c r="A6720"/>
      <c r="B6720"/>
      <c r="C6720"/>
      <c r="D6720"/>
      <c r="E6720"/>
      <c r="F6720" s="61"/>
      <c r="G6720" s="196" t="e">
        <f>VLOOKUP(D6720,sku归属!A:B,2,0)</f>
        <v>#N/A</v>
      </c>
      <c r="K6720" s="193"/>
      <c r="L6720" s="194"/>
      <c r="M6720" s="195"/>
    </row>
    <row r="6721" spans="1:13" s="61" customFormat="1" customHeight="1">
      <c r="A6721"/>
      <c r="B6721"/>
      <c r="C6721"/>
      <c r="D6721"/>
      <c r="E6721"/>
      <c r="F6721" s="61"/>
      <c r="G6721" s="196" t="e">
        <f>VLOOKUP(D6721,sku归属!A:B,2,0)</f>
        <v>#N/A</v>
      </c>
      <c r="K6721" s="193"/>
      <c r="L6721" s="194"/>
      <c r="M6721" s="195"/>
    </row>
    <row r="6722" spans="1:13" s="61" customFormat="1" customHeight="1">
      <c r="A6722"/>
      <c r="B6722"/>
      <c r="C6722"/>
      <c r="D6722"/>
      <c r="E6722"/>
      <c r="F6722" s="61"/>
      <c r="G6722" s="196" t="e">
        <f>VLOOKUP(D6722,sku归属!A:B,2,0)</f>
        <v>#N/A</v>
      </c>
      <c r="K6722" s="193"/>
      <c r="L6722" s="194"/>
      <c r="M6722" s="195"/>
    </row>
    <row r="6723" spans="1:13" s="61" customFormat="1" customHeight="1">
      <c r="A6723"/>
      <c r="B6723"/>
      <c r="C6723"/>
      <c r="D6723"/>
      <c r="E6723"/>
      <c r="F6723" s="61"/>
      <c r="G6723" s="196" t="e">
        <f>VLOOKUP(D6723,sku归属!A:B,2,0)</f>
        <v>#N/A</v>
      </c>
      <c r="K6723" s="193"/>
      <c r="L6723" s="194"/>
      <c r="M6723" s="195"/>
    </row>
    <row r="6724" spans="1:13" s="61" customFormat="1" customHeight="1">
      <c r="A6724"/>
      <c r="B6724"/>
      <c r="C6724"/>
      <c r="D6724"/>
      <c r="E6724"/>
      <c r="F6724" s="61"/>
      <c r="G6724" s="196" t="e">
        <f>VLOOKUP(D6724,sku归属!A:B,2,0)</f>
        <v>#N/A</v>
      </c>
      <c r="K6724" s="193"/>
      <c r="L6724" s="194"/>
      <c r="M6724" s="195"/>
    </row>
    <row r="6725" spans="1:13" s="61" customFormat="1" customHeight="1">
      <c r="A6725"/>
      <c r="B6725"/>
      <c r="C6725"/>
      <c r="D6725"/>
      <c r="E6725"/>
      <c r="F6725" s="61"/>
      <c r="G6725" s="196" t="e">
        <f>VLOOKUP(D6725,sku归属!A:B,2,0)</f>
        <v>#N/A</v>
      </c>
      <c r="K6725" s="193"/>
      <c r="L6725" s="194"/>
      <c r="M6725" s="195"/>
    </row>
    <row r="6726" spans="1:13" s="61" customFormat="1" customHeight="1">
      <c r="A6726"/>
      <c r="B6726"/>
      <c r="C6726"/>
      <c r="D6726"/>
      <c r="E6726"/>
      <c r="F6726" s="61"/>
      <c r="G6726" s="196" t="e">
        <f>VLOOKUP(D6726,sku归属!A:B,2,0)</f>
        <v>#N/A</v>
      </c>
      <c r="K6726" s="193"/>
      <c r="L6726" s="194"/>
      <c r="M6726" s="195"/>
    </row>
    <row r="6727" spans="1:13" s="61" customFormat="1" customHeight="1">
      <c r="A6727"/>
      <c r="B6727"/>
      <c r="C6727"/>
      <c r="D6727"/>
      <c r="E6727"/>
      <c r="F6727" s="61"/>
      <c r="G6727" s="196" t="e">
        <f>VLOOKUP(D6727,sku归属!A:B,2,0)</f>
        <v>#N/A</v>
      </c>
      <c r="K6727" s="193"/>
      <c r="L6727" s="194"/>
      <c r="M6727" s="195"/>
    </row>
    <row r="6728" spans="1:13" s="61" customFormat="1" customHeight="1">
      <c r="A6728"/>
      <c r="B6728"/>
      <c r="C6728"/>
      <c r="D6728"/>
      <c r="E6728"/>
      <c r="F6728" s="61"/>
      <c r="G6728" s="196" t="e">
        <f>VLOOKUP(D6728,sku归属!A:B,2,0)</f>
        <v>#N/A</v>
      </c>
      <c r="K6728" s="193"/>
      <c r="L6728" s="194"/>
      <c r="M6728" s="195"/>
    </row>
    <row r="6729" spans="1:13" s="61" customFormat="1" customHeight="1">
      <c r="A6729"/>
      <c r="B6729"/>
      <c r="C6729"/>
      <c r="D6729"/>
      <c r="E6729"/>
      <c r="F6729" s="61"/>
      <c r="G6729" s="196" t="e">
        <f>VLOOKUP(D6729,sku归属!A:B,2,0)</f>
        <v>#N/A</v>
      </c>
      <c r="K6729" s="193"/>
      <c r="L6729" s="194"/>
      <c r="M6729" s="195"/>
    </row>
    <row r="6730" spans="1:13" s="61" customFormat="1" customHeight="1">
      <c r="A6730"/>
      <c r="B6730"/>
      <c r="C6730"/>
      <c r="D6730"/>
      <c r="E6730"/>
      <c r="F6730" s="61"/>
      <c r="G6730" s="196" t="e">
        <f>VLOOKUP(D6730,sku归属!A:B,2,0)</f>
        <v>#N/A</v>
      </c>
      <c r="K6730" s="193"/>
      <c r="L6730" s="194"/>
      <c r="M6730" s="195"/>
    </row>
    <row r="6731" spans="1:13" s="61" customFormat="1" customHeight="1">
      <c r="A6731"/>
      <c r="B6731"/>
      <c r="C6731"/>
      <c r="D6731"/>
      <c r="E6731"/>
      <c r="F6731" s="61"/>
      <c r="G6731" s="196" t="e">
        <f>VLOOKUP(D6731,sku归属!A:B,2,0)</f>
        <v>#N/A</v>
      </c>
      <c r="K6731" s="193"/>
      <c r="L6731" s="194"/>
      <c r="M6731" s="195"/>
    </row>
    <row r="6732" spans="1:13" s="61" customFormat="1" customHeight="1">
      <c r="A6732"/>
      <c r="B6732"/>
      <c r="C6732"/>
      <c r="D6732"/>
      <c r="E6732"/>
      <c r="F6732" s="61"/>
      <c r="G6732" s="196" t="e">
        <f>VLOOKUP(D6732,sku归属!A:B,2,0)</f>
        <v>#N/A</v>
      </c>
      <c r="K6732" s="193"/>
      <c r="L6732" s="194"/>
      <c r="M6732" s="195"/>
    </row>
    <row r="6733" spans="1:13" s="61" customFormat="1" customHeight="1">
      <c r="A6733"/>
      <c r="B6733"/>
      <c r="C6733"/>
      <c r="D6733"/>
      <c r="E6733"/>
      <c r="F6733" s="61"/>
      <c r="G6733" s="196" t="e">
        <f>VLOOKUP(D6733,sku归属!A:B,2,0)</f>
        <v>#N/A</v>
      </c>
      <c r="K6733" s="193"/>
      <c r="L6733" s="194"/>
      <c r="M6733" s="195"/>
    </row>
    <row r="6734" spans="1:13" s="61" customFormat="1" customHeight="1">
      <c r="A6734"/>
      <c r="B6734"/>
      <c r="C6734"/>
      <c r="D6734"/>
      <c r="E6734"/>
      <c r="F6734" s="61"/>
      <c r="G6734" s="196" t="e">
        <f>VLOOKUP(D6734,sku归属!A:B,2,0)</f>
        <v>#N/A</v>
      </c>
      <c r="K6734" s="193"/>
      <c r="L6734" s="194"/>
      <c r="M6734" s="195"/>
    </row>
    <row r="6735" spans="1:13" s="61" customFormat="1" customHeight="1">
      <c r="A6735"/>
      <c r="B6735"/>
      <c r="C6735"/>
      <c r="D6735"/>
      <c r="E6735"/>
      <c r="F6735" s="61"/>
      <c r="G6735" s="196" t="e">
        <f>VLOOKUP(D6735,sku归属!A:B,2,0)</f>
        <v>#N/A</v>
      </c>
      <c r="K6735" s="193"/>
      <c r="L6735" s="194"/>
      <c r="M6735" s="195"/>
    </row>
    <row r="6736" spans="1:13" s="61" customFormat="1" customHeight="1">
      <c r="A6736"/>
      <c r="B6736"/>
      <c r="C6736"/>
      <c r="D6736"/>
      <c r="E6736"/>
      <c r="F6736" s="61"/>
      <c r="G6736" s="196" t="e">
        <f>VLOOKUP(D6736,sku归属!A:B,2,0)</f>
        <v>#N/A</v>
      </c>
      <c r="K6736" s="193"/>
      <c r="L6736" s="194"/>
      <c r="M6736" s="195"/>
    </row>
    <row r="6737" spans="1:13" s="61" customFormat="1" customHeight="1">
      <c r="A6737"/>
      <c r="B6737"/>
      <c r="C6737"/>
      <c r="D6737"/>
      <c r="E6737"/>
      <c r="F6737" s="61"/>
      <c r="G6737" s="196" t="e">
        <f>VLOOKUP(D6737,sku归属!A:B,2,0)</f>
        <v>#N/A</v>
      </c>
      <c r="K6737" s="193"/>
      <c r="L6737" s="194"/>
      <c r="M6737" s="195"/>
    </row>
    <row r="6738" spans="1:13" s="61" customFormat="1" customHeight="1">
      <c r="A6738"/>
      <c r="B6738"/>
      <c r="C6738"/>
      <c r="D6738"/>
      <c r="E6738"/>
      <c r="F6738" s="61"/>
      <c r="G6738" s="196" t="e">
        <f>VLOOKUP(D6738,sku归属!A:B,2,0)</f>
        <v>#N/A</v>
      </c>
      <c r="K6738" s="193"/>
      <c r="L6738" s="194"/>
      <c r="M6738" s="195"/>
    </row>
    <row r="6739" spans="1:13" s="61" customFormat="1" customHeight="1">
      <c r="A6739"/>
      <c r="B6739"/>
      <c r="C6739"/>
      <c r="D6739"/>
      <c r="E6739"/>
      <c r="F6739" s="61"/>
      <c r="G6739" s="196" t="e">
        <f>VLOOKUP(D6739,sku归属!A:B,2,0)</f>
        <v>#N/A</v>
      </c>
      <c r="K6739" s="193"/>
      <c r="L6739" s="194"/>
      <c r="M6739" s="195"/>
    </row>
    <row r="6740" spans="1:13" s="61" customFormat="1" customHeight="1">
      <c r="A6740"/>
      <c r="B6740"/>
      <c r="C6740"/>
      <c r="D6740"/>
      <c r="E6740"/>
      <c r="F6740" s="61"/>
      <c r="G6740" s="196" t="e">
        <f>VLOOKUP(D6740,sku归属!A:B,2,0)</f>
        <v>#N/A</v>
      </c>
      <c r="K6740" s="193"/>
      <c r="L6740" s="194"/>
      <c r="M6740" s="195"/>
    </row>
    <row r="6741" spans="1:13" s="61" customFormat="1" customHeight="1">
      <c r="A6741"/>
      <c r="B6741"/>
      <c r="C6741"/>
      <c r="D6741"/>
      <c r="E6741"/>
      <c r="F6741" s="61"/>
      <c r="G6741" s="196" t="e">
        <f>VLOOKUP(D6741,sku归属!A:B,2,0)</f>
        <v>#N/A</v>
      </c>
      <c r="K6741" s="193"/>
      <c r="L6741" s="194"/>
      <c r="M6741" s="195"/>
    </row>
    <row r="6742" spans="1:13" s="61" customFormat="1" customHeight="1">
      <c r="A6742"/>
      <c r="B6742"/>
      <c r="C6742"/>
      <c r="D6742"/>
      <c r="E6742"/>
      <c r="F6742" s="61"/>
      <c r="G6742" s="196" t="e">
        <f>VLOOKUP(D6742,sku归属!A:B,2,0)</f>
        <v>#N/A</v>
      </c>
      <c r="K6742" s="193"/>
      <c r="L6742" s="194"/>
      <c r="M6742" s="195"/>
    </row>
    <row r="6743" spans="1:13" s="61" customFormat="1" customHeight="1">
      <c r="A6743"/>
      <c r="B6743"/>
      <c r="C6743"/>
      <c r="D6743"/>
      <c r="E6743"/>
      <c r="F6743" s="61"/>
      <c r="G6743" s="196" t="e">
        <f>VLOOKUP(D6743,sku归属!A:B,2,0)</f>
        <v>#N/A</v>
      </c>
      <c r="K6743" s="193"/>
      <c r="L6743" s="194"/>
      <c r="M6743" s="195"/>
    </row>
    <row r="6744" spans="1:13" s="61" customFormat="1" customHeight="1">
      <c r="A6744"/>
      <c r="B6744"/>
      <c r="C6744"/>
      <c r="D6744"/>
      <c r="E6744"/>
      <c r="F6744" s="61"/>
      <c r="G6744" s="196" t="e">
        <f>VLOOKUP(D6744,sku归属!A:B,2,0)</f>
        <v>#N/A</v>
      </c>
      <c r="K6744" s="193"/>
      <c r="L6744" s="194"/>
      <c r="M6744" s="195"/>
    </row>
    <row r="6745" spans="1:13" s="61" customFormat="1" customHeight="1">
      <c r="A6745"/>
      <c r="B6745"/>
      <c r="C6745"/>
      <c r="D6745"/>
      <c r="E6745"/>
      <c r="F6745" s="61"/>
      <c r="G6745" s="196" t="e">
        <f>VLOOKUP(D6745,sku归属!A:B,2,0)</f>
        <v>#N/A</v>
      </c>
      <c r="K6745" s="193"/>
      <c r="L6745" s="194"/>
      <c r="M6745" s="195"/>
    </row>
    <row r="6746" spans="1:13" s="61" customFormat="1" customHeight="1">
      <c r="A6746"/>
      <c r="B6746"/>
      <c r="C6746"/>
      <c r="D6746"/>
      <c r="E6746"/>
      <c r="F6746" s="61"/>
      <c r="G6746" s="196" t="e">
        <f>VLOOKUP(D6746,sku归属!A:B,2,0)</f>
        <v>#N/A</v>
      </c>
      <c r="K6746" s="193"/>
      <c r="L6746" s="194"/>
      <c r="M6746" s="195"/>
    </row>
    <row r="6747" spans="1:13" s="61" customFormat="1" customHeight="1">
      <c r="A6747"/>
      <c r="B6747"/>
      <c r="C6747"/>
      <c r="D6747"/>
      <c r="E6747"/>
      <c r="F6747" s="61"/>
      <c r="G6747" s="196" t="e">
        <f>VLOOKUP(D6747,sku归属!A:B,2,0)</f>
        <v>#N/A</v>
      </c>
      <c r="K6747" s="193"/>
      <c r="L6747" s="194"/>
      <c r="M6747" s="195"/>
    </row>
    <row r="6748" spans="1:13" s="61" customFormat="1" customHeight="1">
      <c r="A6748"/>
      <c r="B6748"/>
      <c r="C6748"/>
      <c r="D6748"/>
      <c r="E6748"/>
      <c r="F6748" s="61"/>
      <c r="G6748" s="196" t="e">
        <f>VLOOKUP(D6748,sku归属!A:B,2,0)</f>
        <v>#N/A</v>
      </c>
      <c r="K6748" s="193"/>
      <c r="L6748" s="194"/>
      <c r="M6748" s="195"/>
    </row>
    <row r="6749" spans="1:13" s="61" customFormat="1" customHeight="1">
      <c r="A6749"/>
      <c r="B6749"/>
      <c r="C6749"/>
      <c r="D6749"/>
      <c r="E6749"/>
      <c r="F6749" s="61"/>
      <c r="G6749" s="196" t="e">
        <f>VLOOKUP(D6749,sku归属!A:B,2,0)</f>
        <v>#N/A</v>
      </c>
      <c r="K6749" s="193"/>
      <c r="L6749" s="194"/>
      <c r="M6749" s="195"/>
    </row>
    <row r="6750" spans="1:13" s="61" customFormat="1" customHeight="1">
      <c r="A6750"/>
      <c r="B6750"/>
      <c r="C6750"/>
      <c r="D6750"/>
      <c r="E6750"/>
      <c r="F6750" s="61"/>
      <c r="G6750" s="196" t="e">
        <f>VLOOKUP(D6750,sku归属!A:B,2,0)</f>
        <v>#N/A</v>
      </c>
      <c r="K6750" s="193"/>
      <c r="L6750" s="194"/>
      <c r="M6750" s="195"/>
    </row>
    <row r="6751" spans="1:13" s="61" customFormat="1" customHeight="1">
      <c r="A6751"/>
      <c r="B6751"/>
      <c r="C6751"/>
      <c r="D6751"/>
      <c r="E6751"/>
      <c r="F6751" s="61"/>
      <c r="G6751" s="196" t="e">
        <f>VLOOKUP(D6751,sku归属!A:B,2,0)</f>
        <v>#N/A</v>
      </c>
      <c r="K6751" s="193"/>
      <c r="L6751" s="194"/>
      <c r="M6751" s="195"/>
    </row>
    <row r="6752" spans="1:13" s="61" customFormat="1" customHeight="1">
      <c r="A6752"/>
      <c r="B6752"/>
      <c r="C6752"/>
      <c r="D6752"/>
      <c r="E6752"/>
      <c r="F6752" s="61"/>
      <c r="G6752" s="196" t="e">
        <f>VLOOKUP(D6752,sku归属!A:B,2,0)</f>
        <v>#N/A</v>
      </c>
      <c r="K6752" s="193"/>
      <c r="L6752" s="194"/>
      <c r="M6752" s="195"/>
    </row>
    <row r="6753" spans="1:13" s="61" customFormat="1" customHeight="1">
      <c r="A6753"/>
      <c r="B6753"/>
      <c r="C6753"/>
      <c r="D6753"/>
      <c r="E6753"/>
      <c r="F6753" s="61"/>
      <c r="G6753" s="196" t="e">
        <f>VLOOKUP(D6753,sku归属!A:B,2,0)</f>
        <v>#N/A</v>
      </c>
      <c r="K6753" s="193"/>
      <c r="L6753" s="194"/>
      <c r="M6753" s="195"/>
    </row>
    <row r="6754" spans="1:13" s="61" customFormat="1" customHeight="1">
      <c r="A6754"/>
      <c r="B6754"/>
      <c r="C6754"/>
      <c r="D6754"/>
      <c r="E6754"/>
      <c r="F6754" s="61"/>
      <c r="G6754" s="196" t="e">
        <f>VLOOKUP(D6754,sku归属!A:B,2,0)</f>
        <v>#N/A</v>
      </c>
      <c r="K6754" s="193"/>
      <c r="L6754" s="194"/>
      <c r="M6754" s="195"/>
    </row>
    <row r="6755" spans="1:13" s="61" customFormat="1" customHeight="1">
      <c r="A6755"/>
      <c r="B6755"/>
      <c r="C6755"/>
      <c r="D6755"/>
      <c r="E6755"/>
      <c r="F6755" s="61"/>
      <c r="G6755" s="196" t="e">
        <f>VLOOKUP(D6755,sku归属!A:B,2,0)</f>
        <v>#N/A</v>
      </c>
      <c r="K6755" s="193"/>
      <c r="L6755" s="194"/>
      <c r="M6755" s="195"/>
    </row>
    <row r="6756" spans="1:13" s="61" customFormat="1" customHeight="1">
      <c r="A6756"/>
      <c r="B6756"/>
      <c r="C6756"/>
      <c r="D6756"/>
      <c r="E6756"/>
      <c r="F6756" s="61"/>
      <c r="G6756" s="196" t="e">
        <f>VLOOKUP(D6756,sku归属!A:B,2,0)</f>
        <v>#N/A</v>
      </c>
      <c r="K6756" s="193"/>
      <c r="L6756" s="194"/>
      <c r="M6756" s="195"/>
    </row>
    <row r="6757" spans="1:13" s="61" customFormat="1" customHeight="1">
      <c r="A6757"/>
      <c r="B6757"/>
      <c r="C6757"/>
      <c r="D6757"/>
      <c r="E6757"/>
      <c r="F6757" s="61"/>
      <c r="G6757" s="196" t="e">
        <f>VLOOKUP(D6757,sku归属!A:B,2,0)</f>
        <v>#N/A</v>
      </c>
      <c r="K6757" s="193"/>
      <c r="L6757" s="194"/>
      <c r="M6757" s="195"/>
    </row>
    <row r="6758" spans="1:13" s="61" customFormat="1" customHeight="1">
      <c r="A6758"/>
      <c r="B6758"/>
      <c r="C6758"/>
      <c r="D6758"/>
      <c r="E6758"/>
      <c r="F6758" s="61"/>
      <c r="G6758" s="196" t="e">
        <f>VLOOKUP(D6758,sku归属!A:B,2,0)</f>
        <v>#N/A</v>
      </c>
      <c r="K6758" s="193"/>
      <c r="L6758" s="194"/>
      <c r="M6758" s="195"/>
    </row>
    <row r="6759" spans="1:13" s="61" customFormat="1" customHeight="1">
      <c r="A6759"/>
      <c r="B6759"/>
      <c r="C6759"/>
      <c r="D6759"/>
      <c r="E6759"/>
      <c r="F6759" s="61"/>
      <c r="G6759" s="196" t="e">
        <f>VLOOKUP(D6759,sku归属!A:B,2,0)</f>
        <v>#N/A</v>
      </c>
      <c r="K6759" s="193"/>
      <c r="L6759" s="194"/>
      <c r="M6759" s="195"/>
    </row>
    <row r="6760" spans="1:13" s="61" customFormat="1" customHeight="1">
      <c r="A6760"/>
      <c r="B6760"/>
      <c r="C6760"/>
      <c r="D6760"/>
      <c r="E6760"/>
      <c r="F6760" s="61"/>
      <c r="G6760" s="196" t="e">
        <f>VLOOKUP(D6760,sku归属!A:B,2,0)</f>
        <v>#N/A</v>
      </c>
      <c r="K6760" s="193"/>
      <c r="L6760" s="194"/>
      <c r="M6760" s="195"/>
    </row>
    <row r="6761" spans="1:13" s="61" customFormat="1" customHeight="1">
      <c r="A6761"/>
      <c r="B6761"/>
      <c r="C6761"/>
      <c r="D6761"/>
      <c r="E6761"/>
      <c r="F6761" s="61"/>
      <c r="G6761" s="196" t="e">
        <f>VLOOKUP(D6761,sku归属!A:B,2,0)</f>
        <v>#N/A</v>
      </c>
      <c r="K6761" s="193"/>
      <c r="L6761" s="194"/>
      <c r="M6761" s="195"/>
    </row>
    <row r="6762" spans="1:13" s="61" customFormat="1" customHeight="1">
      <c r="A6762"/>
      <c r="B6762"/>
      <c r="C6762"/>
      <c r="D6762"/>
      <c r="E6762"/>
      <c r="F6762" s="61"/>
      <c r="G6762" s="196" t="e">
        <f>VLOOKUP(D6762,sku归属!A:B,2,0)</f>
        <v>#N/A</v>
      </c>
      <c r="K6762" s="193"/>
      <c r="L6762" s="194"/>
      <c r="M6762" s="195"/>
    </row>
    <row r="6763" spans="1:13" s="61" customFormat="1" customHeight="1">
      <c r="A6763"/>
      <c r="B6763"/>
      <c r="C6763"/>
      <c r="D6763"/>
      <c r="E6763"/>
      <c r="F6763" s="61"/>
      <c r="G6763" s="196" t="e">
        <f>VLOOKUP(D6763,sku归属!A:B,2,0)</f>
        <v>#N/A</v>
      </c>
      <c r="K6763" s="193"/>
      <c r="L6763" s="194"/>
      <c r="M6763" s="195"/>
    </row>
    <row r="6764" spans="1:13" s="61" customFormat="1" customHeight="1">
      <c r="A6764"/>
      <c r="B6764"/>
      <c r="C6764"/>
      <c r="D6764"/>
      <c r="E6764"/>
      <c r="F6764" s="61"/>
      <c r="G6764" s="196" t="e">
        <f>VLOOKUP(D6764,sku归属!A:B,2,0)</f>
        <v>#N/A</v>
      </c>
      <c r="K6764" s="193"/>
      <c r="L6764" s="194"/>
      <c r="M6764" s="195"/>
    </row>
    <row r="6765" spans="1:13" s="61" customFormat="1" customHeight="1">
      <c r="A6765"/>
      <c r="B6765"/>
      <c r="C6765"/>
      <c r="D6765"/>
      <c r="E6765"/>
      <c r="F6765" s="61"/>
      <c r="G6765" s="196" t="e">
        <f>VLOOKUP(D6765,sku归属!A:B,2,0)</f>
        <v>#N/A</v>
      </c>
      <c r="K6765" s="193"/>
      <c r="L6765" s="194"/>
      <c r="M6765" s="195"/>
    </row>
    <row r="6766" spans="1:13" s="61" customFormat="1" customHeight="1">
      <c r="A6766"/>
      <c r="B6766"/>
      <c r="C6766"/>
      <c r="D6766"/>
      <c r="E6766"/>
      <c r="F6766" s="61"/>
      <c r="G6766" s="196" t="e">
        <f>VLOOKUP(D6766,sku归属!A:B,2,0)</f>
        <v>#N/A</v>
      </c>
      <c r="K6766" s="193"/>
      <c r="L6766" s="194"/>
      <c r="M6766" s="195"/>
    </row>
    <row r="6767" spans="1:13" s="61" customFormat="1" customHeight="1">
      <c r="A6767"/>
      <c r="B6767"/>
      <c r="C6767"/>
      <c r="D6767"/>
      <c r="E6767"/>
      <c r="F6767" s="61"/>
      <c r="G6767" s="196" t="e">
        <f>VLOOKUP(D6767,sku归属!A:B,2,0)</f>
        <v>#N/A</v>
      </c>
      <c r="K6767" s="193"/>
      <c r="L6767" s="194"/>
      <c r="M6767" s="195"/>
    </row>
    <row r="6768" spans="1:13" s="61" customFormat="1" customHeight="1">
      <c r="A6768"/>
      <c r="B6768"/>
      <c r="C6768"/>
      <c r="D6768"/>
      <c r="E6768"/>
      <c r="F6768" s="61"/>
      <c r="G6768" s="196" t="e">
        <f>VLOOKUP(D6768,sku归属!A:B,2,0)</f>
        <v>#N/A</v>
      </c>
      <c r="K6768" s="193"/>
      <c r="L6768" s="194"/>
      <c r="M6768" s="195"/>
    </row>
    <row r="6769" spans="1:13" s="61" customFormat="1" customHeight="1">
      <c r="A6769"/>
      <c r="B6769"/>
      <c r="C6769"/>
      <c r="D6769"/>
      <c r="E6769"/>
      <c r="F6769" s="61"/>
      <c r="G6769" s="196" t="e">
        <f>VLOOKUP(D6769,sku归属!A:B,2,0)</f>
        <v>#N/A</v>
      </c>
      <c r="K6769" s="193"/>
      <c r="L6769" s="194"/>
      <c r="M6769" s="195"/>
    </row>
    <row r="6770" spans="1:13" s="61" customFormat="1" customHeight="1">
      <c r="A6770"/>
      <c r="B6770"/>
      <c r="C6770"/>
      <c r="D6770"/>
      <c r="E6770"/>
      <c r="F6770" s="61"/>
      <c r="G6770" s="196" t="e">
        <f>VLOOKUP(D6770,sku归属!A:B,2,0)</f>
        <v>#N/A</v>
      </c>
      <c r="K6770" s="193"/>
      <c r="L6770" s="194"/>
      <c r="M6770" s="195"/>
    </row>
    <row r="6771" spans="1:13" s="61" customFormat="1" customHeight="1">
      <c r="A6771"/>
      <c r="B6771"/>
      <c r="C6771"/>
      <c r="D6771"/>
      <c r="E6771"/>
      <c r="F6771" s="61"/>
      <c r="G6771" s="196" t="e">
        <f>VLOOKUP(D6771,sku归属!A:B,2,0)</f>
        <v>#N/A</v>
      </c>
      <c r="K6771" s="193"/>
      <c r="L6771" s="194"/>
      <c r="M6771" s="195"/>
    </row>
    <row r="6772" spans="1:13" s="61" customFormat="1" customHeight="1">
      <c r="A6772"/>
      <c r="B6772"/>
      <c r="C6772"/>
      <c r="D6772"/>
      <c r="E6772"/>
      <c r="F6772" s="61"/>
      <c r="G6772" s="196" t="e">
        <f>VLOOKUP(D6772,sku归属!A:B,2,0)</f>
        <v>#N/A</v>
      </c>
      <c r="K6772" s="193"/>
      <c r="L6772" s="194"/>
      <c r="M6772" s="195"/>
    </row>
    <row r="6773" spans="1:13" s="61" customFormat="1" customHeight="1">
      <c r="A6773"/>
      <c r="B6773"/>
      <c r="C6773"/>
      <c r="D6773"/>
      <c r="E6773"/>
      <c r="F6773" s="61"/>
      <c r="G6773" s="196" t="e">
        <f>VLOOKUP(D6773,sku归属!A:B,2,0)</f>
        <v>#N/A</v>
      </c>
      <c r="K6773" s="193"/>
      <c r="L6773" s="194"/>
      <c r="M6773" s="195"/>
    </row>
    <row r="6774" spans="1:13" s="61" customFormat="1" customHeight="1">
      <c r="A6774"/>
      <c r="B6774"/>
      <c r="C6774"/>
      <c r="D6774"/>
      <c r="E6774"/>
      <c r="F6774" s="61"/>
      <c r="G6774" s="196" t="e">
        <f>VLOOKUP(D6774,sku归属!A:B,2,0)</f>
        <v>#N/A</v>
      </c>
      <c r="K6774" s="193"/>
      <c r="L6774" s="194"/>
      <c r="M6774" s="195"/>
    </row>
    <row r="6775" spans="1:13" s="61" customFormat="1" customHeight="1">
      <c r="A6775"/>
      <c r="B6775"/>
      <c r="C6775"/>
      <c r="D6775"/>
      <c r="E6775"/>
      <c r="F6775" s="61"/>
      <c r="G6775" s="196" t="e">
        <f>VLOOKUP(D6775,sku归属!A:B,2,0)</f>
        <v>#N/A</v>
      </c>
      <c r="K6775" s="193"/>
      <c r="L6775" s="194"/>
      <c r="M6775" s="195"/>
    </row>
    <row r="6776" spans="1:13" s="61" customFormat="1" customHeight="1">
      <c r="A6776"/>
      <c r="B6776"/>
      <c r="C6776"/>
      <c r="D6776"/>
      <c r="E6776"/>
      <c r="F6776" s="61"/>
      <c r="G6776" s="196" t="e">
        <f>VLOOKUP(D6776,sku归属!A:B,2,0)</f>
        <v>#N/A</v>
      </c>
      <c r="K6776" s="193"/>
      <c r="L6776" s="194"/>
      <c r="M6776" s="195"/>
    </row>
    <row r="6777" spans="1:13" s="61" customFormat="1" customHeight="1">
      <c r="A6777"/>
      <c r="B6777"/>
      <c r="C6777"/>
      <c r="D6777"/>
      <c r="E6777"/>
      <c r="F6777" s="61"/>
      <c r="G6777" s="196" t="e">
        <f>VLOOKUP(D6777,sku归属!A:B,2,0)</f>
        <v>#N/A</v>
      </c>
      <c r="K6777" s="193"/>
      <c r="L6777" s="194"/>
      <c r="M6777" s="195"/>
    </row>
    <row r="6778" spans="1:13" s="61" customFormat="1" customHeight="1">
      <c r="A6778"/>
      <c r="B6778"/>
      <c r="C6778"/>
      <c r="D6778"/>
      <c r="E6778"/>
      <c r="F6778" s="61"/>
      <c r="G6778" s="196" t="e">
        <f>VLOOKUP(D6778,sku归属!A:B,2,0)</f>
        <v>#N/A</v>
      </c>
      <c r="K6778" s="193"/>
      <c r="L6778" s="194"/>
      <c r="M6778" s="195"/>
    </row>
    <row r="6779" spans="1:13" s="61" customFormat="1" customHeight="1">
      <c r="A6779"/>
      <c r="B6779"/>
      <c r="C6779"/>
      <c r="D6779"/>
      <c r="E6779"/>
      <c r="F6779" s="61"/>
      <c r="G6779" s="196" t="e">
        <f>VLOOKUP(D6779,sku归属!A:B,2,0)</f>
        <v>#N/A</v>
      </c>
      <c r="K6779" s="193"/>
      <c r="L6779" s="194"/>
      <c r="M6779" s="195"/>
    </row>
    <row r="6780" spans="1:13" s="61" customFormat="1" customHeight="1">
      <c r="A6780"/>
      <c r="B6780"/>
      <c r="C6780"/>
      <c r="D6780"/>
      <c r="E6780"/>
      <c r="F6780" s="61"/>
      <c r="G6780" s="196" t="e">
        <f>VLOOKUP(D6780,sku归属!A:B,2,0)</f>
        <v>#N/A</v>
      </c>
      <c r="K6780" s="193"/>
      <c r="L6780" s="194"/>
      <c r="M6780" s="195"/>
    </row>
    <row r="6781" spans="1:13" s="61" customFormat="1" customHeight="1">
      <c r="A6781"/>
      <c r="B6781"/>
      <c r="C6781"/>
      <c r="D6781"/>
      <c r="E6781"/>
      <c r="F6781" s="61"/>
      <c r="G6781" s="196" t="e">
        <f>VLOOKUP(D6781,sku归属!A:B,2,0)</f>
        <v>#N/A</v>
      </c>
      <c r="K6781" s="193"/>
      <c r="L6781" s="194"/>
      <c r="M6781" s="195"/>
    </row>
    <row r="6782" spans="1:13" s="61" customFormat="1" customHeight="1">
      <c r="A6782"/>
      <c r="B6782"/>
      <c r="C6782"/>
      <c r="D6782"/>
      <c r="E6782"/>
      <c r="F6782" s="61"/>
      <c r="G6782" s="196" t="e">
        <f>VLOOKUP(D6782,sku归属!A:B,2,0)</f>
        <v>#N/A</v>
      </c>
      <c r="K6782" s="193"/>
      <c r="L6782" s="194"/>
      <c r="M6782" s="195"/>
    </row>
    <row r="6783" spans="1:13" s="61" customFormat="1" customHeight="1">
      <c r="A6783"/>
      <c r="B6783"/>
      <c r="C6783"/>
      <c r="D6783"/>
      <c r="E6783"/>
      <c r="F6783" s="61"/>
      <c r="G6783" s="196" t="e">
        <f>VLOOKUP(D6783,sku归属!A:B,2,0)</f>
        <v>#N/A</v>
      </c>
      <c r="K6783" s="193"/>
      <c r="L6783" s="194"/>
      <c r="M6783" s="195"/>
    </row>
    <row r="6784" spans="1:13" s="61" customFormat="1" customHeight="1">
      <c r="A6784"/>
      <c r="B6784"/>
      <c r="C6784"/>
      <c r="D6784"/>
      <c r="E6784"/>
      <c r="F6784" s="61"/>
      <c r="G6784" s="196" t="e">
        <f>VLOOKUP(D6784,sku归属!A:B,2,0)</f>
        <v>#N/A</v>
      </c>
      <c r="K6784" s="193"/>
      <c r="L6784" s="194"/>
      <c r="M6784" s="195"/>
    </row>
    <row r="6785" spans="1:13" s="61" customFormat="1" customHeight="1">
      <c r="A6785"/>
      <c r="B6785"/>
      <c r="C6785"/>
      <c r="D6785"/>
      <c r="E6785"/>
      <c r="F6785" s="61"/>
      <c r="G6785" s="196" t="e">
        <f>VLOOKUP(D6785,sku归属!A:B,2,0)</f>
        <v>#N/A</v>
      </c>
      <c r="K6785" s="193"/>
      <c r="L6785" s="194"/>
      <c r="M6785" s="195"/>
    </row>
    <row r="6786" spans="1:13" s="61" customFormat="1" customHeight="1">
      <c r="A6786"/>
      <c r="B6786"/>
      <c r="C6786"/>
      <c r="D6786"/>
      <c r="E6786"/>
      <c r="F6786" s="61"/>
      <c r="G6786" s="196" t="e">
        <f>VLOOKUP(D6786,sku归属!A:B,2,0)</f>
        <v>#N/A</v>
      </c>
      <c r="K6786" s="193"/>
      <c r="L6786" s="194"/>
      <c r="M6786" s="195"/>
    </row>
    <row r="6787" spans="1:13" s="61" customFormat="1" customHeight="1">
      <c r="A6787"/>
      <c r="B6787"/>
      <c r="C6787"/>
      <c r="D6787"/>
      <c r="E6787"/>
      <c r="F6787" s="61"/>
      <c r="G6787" s="196" t="e">
        <f>VLOOKUP(D6787,sku归属!A:B,2,0)</f>
        <v>#N/A</v>
      </c>
      <c r="K6787" s="193"/>
      <c r="L6787" s="194"/>
      <c r="M6787" s="195"/>
    </row>
    <row r="6788" spans="1:13" s="61" customFormat="1" customHeight="1">
      <c r="A6788"/>
      <c r="B6788"/>
      <c r="C6788"/>
      <c r="D6788"/>
      <c r="E6788"/>
      <c r="F6788" s="61"/>
      <c r="G6788" s="196" t="e">
        <f>VLOOKUP(D6788,sku归属!A:B,2,0)</f>
        <v>#N/A</v>
      </c>
      <c r="K6788" s="193"/>
      <c r="L6788" s="194"/>
      <c r="M6788" s="195"/>
    </row>
    <row r="6789" spans="1:13" s="61" customFormat="1" customHeight="1">
      <c r="A6789"/>
      <c r="B6789"/>
      <c r="C6789"/>
      <c r="D6789"/>
      <c r="E6789"/>
      <c r="F6789" s="61"/>
      <c r="G6789" s="196" t="e">
        <f>VLOOKUP(D6789,sku归属!A:B,2,0)</f>
        <v>#N/A</v>
      </c>
      <c r="K6789" s="193"/>
      <c r="L6789" s="194"/>
      <c r="M6789" s="195"/>
    </row>
    <row r="6790" spans="1:13" s="61" customFormat="1" customHeight="1">
      <c r="A6790"/>
      <c r="B6790"/>
      <c r="C6790"/>
      <c r="D6790"/>
      <c r="E6790"/>
      <c r="F6790" s="61"/>
      <c r="G6790" s="196" t="e">
        <f>VLOOKUP(D6790,sku归属!A:B,2,0)</f>
        <v>#N/A</v>
      </c>
      <c r="K6790" s="193"/>
      <c r="L6790" s="194"/>
      <c r="M6790" s="195"/>
    </row>
    <row r="6791" spans="1:13" s="61" customFormat="1" customHeight="1">
      <c r="A6791"/>
      <c r="B6791"/>
      <c r="C6791"/>
      <c r="D6791"/>
      <c r="E6791"/>
      <c r="F6791" s="61"/>
      <c r="G6791" s="196" t="e">
        <f>VLOOKUP(D6791,sku归属!A:B,2,0)</f>
        <v>#N/A</v>
      </c>
      <c r="K6791" s="193"/>
      <c r="L6791" s="194"/>
      <c r="M6791" s="195"/>
    </row>
    <row r="6792" spans="1:13" s="61" customFormat="1" customHeight="1">
      <c r="A6792"/>
      <c r="B6792"/>
      <c r="C6792"/>
      <c r="D6792"/>
      <c r="E6792"/>
      <c r="F6792" s="61"/>
      <c r="G6792" s="196" t="e">
        <f>VLOOKUP(D6792,sku归属!A:B,2,0)</f>
        <v>#N/A</v>
      </c>
      <c r="K6792" s="193"/>
      <c r="L6792" s="194"/>
      <c r="M6792" s="195"/>
    </row>
    <row r="6793" spans="1:13" s="61" customFormat="1" customHeight="1">
      <c r="A6793"/>
      <c r="B6793"/>
      <c r="C6793"/>
      <c r="D6793"/>
      <c r="E6793"/>
      <c r="F6793" s="61"/>
      <c r="G6793" s="196" t="e">
        <f>VLOOKUP(D6793,sku归属!A:B,2,0)</f>
        <v>#N/A</v>
      </c>
      <c r="K6793" s="193"/>
      <c r="L6793" s="194"/>
      <c r="M6793" s="195"/>
    </row>
    <row r="6794" spans="1:13" s="61" customFormat="1" customHeight="1">
      <c r="A6794"/>
      <c r="B6794"/>
      <c r="C6794"/>
      <c r="D6794"/>
      <c r="E6794"/>
      <c r="F6794" s="61"/>
      <c r="G6794" s="196" t="e">
        <f>VLOOKUP(D6794,sku归属!A:B,2,0)</f>
        <v>#N/A</v>
      </c>
      <c r="K6794" s="193"/>
      <c r="L6794" s="194"/>
      <c r="M6794" s="195"/>
    </row>
    <row r="6795" spans="1:13" s="61" customFormat="1" customHeight="1">
      <c r="A6795"/>
      <c r="B6795"/>
      <c r="C6795"/>
      <c r="D6795"/>
      <c r="E6795"/>
      <c r="F6795" s="61"/>
      <c r="G6795" s="196" t="e">
        <f>VLOOKUP(D6795,sku归属!A:B,2,0)</f>
        <v>#N/A</v>
      </c>
      <c r="K6795" s="193"/>
      <c r="L6795" s="194"/>
      <c r="M6795" s="195"/>
    </row>
    <row r="6796" spans="1:13" s="61" customFormat="1" customHeight="1">
      <c r="A6796"/>
      <c r="B6796"/>
      <c r="C6796"/>
      <c r="D6796"/>
      <c r="E6796"/>
      <c r="F6796" s="61"/>
      <c r="G6796" s="196" t="e">
        <f>VLOOKUP(D6796,sku归属!A:B,2,0)</f>
        <v>#N/A</v>
      </c>
      <c r="K6796" s="193"/>
      <c r="L6796" s="194"/>
      <c r="M6796" s="195"/>
    </row>
    <row r="6797" spans="1:13" s="61" customFormat="1" customHeight="1">
      <c r="A6797"/>
      <c r="B6797"/>
      <c r="C6797"/>
      <c r="D6797"/>
      <c r="E6797"/>
      <c r="F6797" s="61"/>
      <c r="G6797" s="196" t="e">
        <f>VLOOKUP(D6797,sku归属!A:B,2,0)</f>
        <v>#N/A</v>
      </c>
      <c r="K6797" s="193"/>
      <c r="L6797" s="194"/>
      <c r="M6797" s="195"/>
    </row>
    <row r="6798" spans="1:13" s="61" customFormat="1" customHeight="1">
      <c r="A6798"/>
      <c r="B6798"/>
      <c r="C6798"/>
      <c r="D6798"/>
      <c r="E6798"/>
      <c r="F6798" s="61"/>
      <c r="G6798" s="196" t="e">
        <f>VLOOKUP(D6798,sku归属!A:B,2,0)</f>
        <v>#N/A</v>
      </c>
      <c r="K6798" s="193"/>
      <c r="L6798" s="194"/>
      <c r="M6798" s="195"/>
    </row>
    <row r="6799" spans="1:13" s="61" customFormat="1" customHeight="1">
      <c r="A6799"/>
      <c r="B6799"/>
      <c r="C6799"/>
      <c r="D6799"/>
      <c r="E6799"/>
      <c r="F6799" s="61"/>
      <c r="G6799" s="196" t="e">
        <f>VLOOKUP(D6799,sku归属!A:B,2,0)</f>
        <v>#N/A</v>
      </c>
      <c r="K6799" s="193"/>
      <c r="L6799" s="194"/>
      <c r="M6799" s="195"/>
    </row>
    <row r="6800" spans="1:13" s="61" customFormat="1" customHeight="1">
      <c r="A6800"/>
      <c r="B6800"/>
      <c r="C6800"/>
      <c r="D6800"/>
      <c r="E6800"/>
      <c r="F6800" s="61"/>
      <c r="G6800" s="196" t="e">
        <f>VLOOKUP(D6800,sku归属!A:B,2,0)</f>
        <v>#N/A</v>
      </c>
      <c r="K6800" s="193"/>
      <c r="L6800" s="194"/>
      <c r="M6800" s="195"/>
    </row>
    <row r="6801" spans="1:13" s="61" customFormat="1" customHeight="1">
      <c r="A6801"/>
      <c r="B6801"/>
      <c r="C6801"/>
      <c r="D6801"/>
      <c r="E6801"/>
      <c r="F6801" s="61"/>
      <c r="G6801" s="196" t="e">
        <f>VLOOKUP(D6801,sku归属!A:B,2,0)</f>
        <v>#N/A</v>
      </c>
      <c r="K6801" s="193"/>
      <c r="L6801" s="194"/>
      <c r="M6801" s="195"/>
    </row>
    <row r="6802" spans="1:13" s="61" customFormat="1" customHeight="1">
      <c r="A6802"/>
      <c r="B6802"/>
      <c r="C6802"/>
      <c r="D6802"/>
      <c r="E6802"/>
      <c r="F6802" s="61"/>
      <c r="G6802" s="196" t="e">
        <f>VLOOKUP(D6802,sku归属!A:B,2,0)</f>
        <v>#N/A</v>
      </c>
      <c r="K6802" s="193"/>
      <c r="L6802" s="194"/>
      <c r="M6802" s="195"/>
    </row>
    <row r="6803" spans="1:13" s="61" customFormat="1" customHeight="1">
      <c r="A6803"/>
      <c r="B6803"/>
      <c r="C6803"/>
      <c r="D6803"/>
      <c r="E6803"/>
      <c r="F6803" s="61"/>
      <c r="G6803" s="196" t="e">
        <f>VLOOKUP(D6803,sku归属!A:B,2,0)</f>
        <v>#N/A</v>
      </c>
      <c r="K6803" s="193"/>
      <c r="L6803" s="194"/>
      <c r="M6803" s="195"/>
    </row>
    <row r="6804" spans="1:13" s="61" customFormat="1" customHeight="1">
      <c r="A6804"/>
      <c r="B6804"/>
      <c r="C6804"/>
      <c r="D6804"/>
      <c r="E6804"/>
      <c r="F6804" s="61"/>
      <c r="G6804" s="196" t="e">
        <f>VLOOKUP(D6804,sku归属!A:B,2,0)</f>
        <v>#N/A</v>
      </c>
      <c r="K6804" s="193"/>
      <c r="L6804" s="194"/>
      <c r="M6804" s="195"/>
    </row>
    <row r="6805" spans="1:13" s="61" customFormat="1" customHeight="1">
      <c r="A6805"/>
      <c r="B6805"/>
      <c r="C6805"/>
      <c r="D6805"/>
      <c r="E6805"/>
      <c r="F6805" s="61"/>
      <c r="G6805" s="196" t="e">
        <f>VLOOKUP(D6805,sku归属!A:B,2,0)</f>
        <v>#N/A</v>
      </c>
      <c r="K6805" s="193"/>
      <c r="L6805" s="194"/>
      <c r="M6805" s="195"/>
    </row>
    <row r="6806" spans="1:13" s="61" customFormat="1" customHeight="1">
      <c r="A6806"/>
      <c r="B6806"/>
      <c r="C6806"/>
      <c r="D6806"/>
      <c r="E6806"/>
      <c r="F6806" s="61"/>
      <c r="G6806" s="196" t="e">
        <f>VLOOKUP(D6806,sku归属!A:B,2,0)</f>
        <v>#N/A</v>
      </c>
      <c r="K6806" s="193"/>
      <c r="L6806" s="194"/>
      <c r="M6806" s="195"/>
    </row>
    <row r="6807" spans="1:13" s="61" customFormat="1" customHeight="1">
      <c r="A6807"/>
      <c r="B6807"/>
      <c r="C6807"/>
      <c r="D6807"/>
      <c r="E6807"/>
      <c r="F6807" s="61"/>
      <c r="G6807" s="196" t="e">
        <f>VLOOKUP(D6807,sku归属!A:B,2,0)</f>
        <v>#N/A</v>
      </c>
      <c r="K6807" s="193"/>
      <c r="L6807" s="194"/>
      <c r="M6807" s="195"/>
    </row>
    <row r="6808" spans="1:13" s="61" customFormat="1" customHeight="1">
      <c r="A6808"/>
      <c r="B6808"/>
      <c r="C6808"/>
      <c r="D6808"/>
      <c r="E6808"/>
      <c r="F6808" s="61"/>
      <c r="G6808" s="196" t="e">
        <f>VLOOKUP(D6808,sku归属!A:B,2,0)</f>
        <v>#N/A</v>
      </c>
      <c r="K6808" s="193"/>
      <c r="L6808" s="194"/>
      <c r="M6808" s="195"/>
    </row>
    <row r="6809" spans="1:13" s="61" customFormat="1" customHeight="1">
      <c r="A6809"/>
      <c r="B6809"/>
      <c r="C6809"/>
      <c r="D6809"/>
      <c r="E6809"/>
      <c r="F6809" s="61"/>
      <c r="G6809" s="196" t="e">
        <f>VLOOKUP(D6809,sku归属!A:B,2,0)</f>
        <v>#N/A</v>
      </c>
      <c r="K6809" s="193"/>
      <c r="L6809" s="194"/>
      <c r="M6809" s="195"/>
    </row>
    <row r="6810" spans="1:13" s="61" customFormat="1" customHeight="1">
      <c r="A6810"/>
      <c r="B6810"/>
      <c r="C6810"/>
      <c r="D6810"/>
      <c r="E6810"/>
      <c r="F6810" s="61"/>
      <c r="G6810" s="196" t="e">
        <f>VLOOKUP(D6810,sku归属!A:B,2,0)</f>
        <v>#N/A</v>
      </c>
      <c r="K6810" s="193"/>
      <c r="L6810" s="194"/>
      <c r="M6810" s="195"/>
    </row>
    <row r="6811" spans="1:13" s="61" customFormat="1" customHeight="1">
      <c r="A6811"/>
      <c r="B6811"/>
      <c r="C6811"/>
      <c r="D6811"/>
      <c r="E6811"/>
      <c r="F6811" s="61"/>
      <c r="G6811" s="196" t="e">
        <f>VLOOKUP(D6811,sku归属!A:B,2,0)</f>
        <v>#N/A</v>
      </c>
      <c r="K6811" s="193"/>
      <c r="L6811" s="194"/>
      <c r="M6811" s="195"/>
    </row>
    <row r="6812" spans="1:13" s="61" customFormat="1" customHeight="1">
      <c r="A6812"/>
      <c r="B6812"/>
      <c r="C6812"/>
      <c r="D6812"/>
      <c r="E6812"/>
      <c r="F6812" s="61"/>
      <c r="G6812" s="196" t="e">
        <f>VLOOKUP(D6812,sku归属!A:B,2,0)</f>
        <v>#N/A</v>
      </c>
      <c r="K6812" s="193"/>
      <c r="L6812" s="194"/>
      <c r="M6812" s="195"/>
    </row>
    <row r="6813" spans="1:13" s="61" customFormat="1" customHeight="1">
      <c r="A6813"/>
      <c r="B6813"/>
      <c r="C6813"/>
      <c r="D6813"/>
      <c r="E6813"/>
      <c r="F6813" s="61"/>
      <c r="G6813" s="196" t="e">
        <f>VLOOKUP(D6813,sku归属!A:B,2,0)</f>
        <v>#N/A</v>
      </c>
      <c r="K6813" s="193"/>
      <c r="L6813" s="194"/>
      <c r="M6813" s="195"/>
    </row>
    <row r="6814" spans="1:13" s="61" customFormat="1" customHeight="1">
      <c r="A6814"/>
      <c r="B6814"/>
      <c r="C6814"/>
      <c r="D6814"/>
      <c r="E6814"/>
      <c r="F6814" s="61"/>
      <c r="G6814" s="196" t="e">
        <f>VLOOKUP(D6814,sku归属!A:B,2,0)</f>
        <v>#N/A</v>
      </c>
      <c r="K6814" s="193"/>
      <c r="L6814" s="194"/>
      <c r="M6814" s="195"/>
    </row>
    <row r="6815" spans="1:13" s="61" customFormat="1" customHeight="1">
      <c r="A6815"/>
      <c r="B6815"/>
      <c r="C6815"/>
      <c r="D6815"/>
      <c r="E6815"/>
      <c r="F6815" s="61"/>
      <c r="G6815" s="196" t="e">
        <f>VLOOKUP(D6815,sku归属!A:B,2,0)</f>
        <v>#N/A</v>
      </c>
      <c r="K6815" s="193"/>
      <c r="L6815" s="194"/>
      <c r="M6815" s="195"/>
    </row>
    <row r="6816" spans="1:13" s="61" customFormat="1" customHeight="1">
      <c r="A6816"/>
      <c r="B6816"/>
      <c r="C6816"/>
      <c r="D6816"/>
      <c r="E6816"/>
      <c r="F6816" s="61"/>
      <c r="G6816" s="196" t="e">
        <f>VLOOKUP(D6816,sku归属!A:B,2,0)</f>
        <v>#N/A</v>
      </c>
      <c r="K6816" s="193"/>
      <c r="L6816" s="194"/>
      <c r="M6816" s="195"/>
    </row>
    <row r="6817" spans="1:13" s="61" customFormat="1" customHeight="1">
      <c r="A6817"/>
      <c r="B6817"/>
      <c r="C6817"/>
      <c r="D6817"/>
      <c r="E6817"/>
      <c r="F6817" s="61"/>
      <c r="G6817" s="196" t="e">
        <f>VLOOKUP(D6817,sku归属!A:B,2,0)</f>
        <v>#N/A</v>
      </c>
      <c r="K6817" s="193"/>
      <c r="L6817" s="194"/>
      <c r="M6817" s="195"/>
    </row>
    <row r="6818" spans="1:13" s="61" customFormat="1" customHeight="1">
      <c r="A6818"/>
      <c r="B6818"/>
      <c r="C6818"/>
      <c r="D6818"/>
      <c r="E6818"/>
      <c r="F6818" s="61"/>
      <c r="G6818" s="196" t="e">
        <f>VLOOKUP(D6818,sku归属!A:B,2,0)</f>
        <v>#N/A</v>
      </c>
      <c r="K6818" s="193"/>
      <c r="L6818" s="194"/>
      <c r="M6818" s="195"/>
    </row>
    <row r="6819" spans="1:13" s="61" customFormat="1" customHeight="1">
      <c r="A6819"/>
      <c r="B6819"/>
      <c r="C6819"/>
      <c r="D6819"/>
      <c r="E6819"/>
      <c r="F6819" s="61"/>
      <c r="G6819" s="196" t="e">
        <f>VLOOKUP(D6819,sku归属!A:B,2,0)</f>
        <v>#N/A</v>
      </c>
      <c r="K6819" s="193"/>
      <c r="L6819" s="194"/>
      <c r="M6819" s="195"/>
    </row>
    <row r="6820" spans="1:13" s="61" customFormat="1" customHeight="1">
      <c r="A6820"/>
      <c r="B6820"/>
      <c r="C6820"/>
      <c r="D6820"/>
      <c r="E6820"/>
      <c r="F6820" s="61"/>
      <c r="G6820" s="196" t="e">
        <f>VLOOKUP(D6820,sku归属!A:B,2,0)</f>
        <v>#N/A</v>
      </c>
      <c r="K6820" s="193"/>
      <c r="L6820" s="194"/>
      <c r="M6820" s="195"/>
    </row>
    <row r="6821" spans="1:13" s="61" customFormat="1" customHeight="1">
      <c r="A6821"/>
      <c r="B6821"/>
      <c r="C6821"/>
      <c r="D6821"/>
      <c r="E6821"/>
      <c r="F6821" s="61"/>
      <c r="G6821" s="196" t="e">
        <f>VLOOKUP(D6821,sku归属!A:B,2,0)</f>
        <v>#N/A</v>
      </c>
      <c r="K6821" s="193"/>
      <c r="L6821" s="194"/>
      <c r="M6821" s="195"/>
    </row>
    <row r="6822" spans="1:13" s="61" customFormat="1" customHeight="1">
      <c r="A6822"/>
      <c r="B6822"/>
      <c r="C6822"/>
      <c r="D6822"/>
      <c r="E6822"/>
      <c r="F6822" s="61"/>
      <c r="G6822" s="196" t="e">
        <f>VLOOKUP(D6822,sku归属!A:B,2,0)</f>
        <v>#N/A</v>
      </c>
      <c r="K6822" s="193"/>
      <c r="L6822" s="194"/>
      <c r="M6822" s="195"/>
    </row>
    <row r="6823" spans="1:13" s="61" customFormat="1" customHeight="1">
      <c r="A6823"/>
      <c r="B6823"/>
      <c r="C6823"/>
      <c r="D6823"/>
      <c r="E6823"/>
      <c r="F6823" s="61"/>
      <c r="G6823" s="196" t="e">
        <f>VLOOKUP(D6823,sku归属!A:B,2,0)</f>
        <v>#N/A</v>
      </c>
      <c r="K6823" s="193"/>
      <c r="L6823" s="194"/>
      <c r="M6823" s="195"/>
    </row>
    <row r="6824" spans="1:13" s="61" customFormat="1" customHeight="1">
      <c r="A6824"/>
      <c r="B6824"/>
      <c r="C6824"/>
      <c r="D6824"/>
      <c r="E6824"/>
      <c r="F6824" s="61"/>
      <c r="G6824" s="196" t="e">
        <f>VLOOKUP(D6824,sku归属!A:B,2,0)</f>
        <v>#N/A</v>
      </c>
      <c r="K6824" s="193"/>
      <c r="L6824" s="194"/>
      <c r="M6824" s="195"/>
    </row>
    <row r="6825" spans="1:13" s="61" customFormat="1" customHeight="1">
      <c r="A6825"/>
      <c r="B6825"/>
      <c r="C6825"/>
      <c r="D6825"/>
      <c r="E6825"/>
      <c r="F6825" s="61"/>
      <c r="G6825" s="196" t="e">
        <f>VLOOKUP(D6825,sku归属!A:B,2,0)</f>
        <v>#N/A</v>
      </c>
      <c r="K6825" s="193"/>
      <c r="L6825" s="194"/>
      <c r="M6825" s="195"/>
    </row>
    <row r="6826" spans="1:13" s="61" customFormat="1" customHeight="1">
      <c r="A6826"/>
      <c r="B6826"/>
      <c r="C6826"/>
      <c r="D6826"/>
      <c r="E6826"/>
      <c r="F6826" s="61"/>
      <c r="G6826" s="196" t="e">
        <f>VLOOKUP(D6826,sku归属!A:B,2,0)</f>
        <v>#N/A</v>
      </c>
      <c r="K6826" s="193"/>
      <c r="L6826" s="194"/>
      <c r="M6826" s="195"/>
    </row>
    <row r="6827" spans="1:13" s="61" customFormat="1" customHeight="1">
      <c r="A6827"/>
      <c r="B6827"/>
      <c r="C6827"/>
      <c r="D6827"/>
      <c r="E6827"/>
      <c r="F6827" s="61"/>
      <c r="G6827" s="196" t="e">
        <f>VLOOKUP(D6827,sku归属!A:B,2,0)</f>
        <v>#N/A</v>
      </c>
      <c r="K6827" s="193"/>
      <c r="L6827" s="194"/>
      <c r="M6827" s="195"/>
    </row>
    <row r="6828" spans="1:13" s="61" customFormat="1" customHeight="1">
      <c r="A6828"/>
      <c r="B6828"/>
      <c r="C6828"/>
      <c r="D6828"/>
      <c r="E6828"/>
      <c r="F6828" s="61"/>
      <c r="G6828" s="196" t="e">
        <f>VLOOKUP(D6828,sku归属!A:B,2,0)</f>
        <v>#N/A</v>
      </c>
      <c r="K6828" s="193"/>
      <c r="L6828" s="194"/>
      <c r="M6828" s="195"/>
    </row>
    <row r="6829" spans="1:13" s="61" customFormat="1" customHeight="1">
      <c r="A6829"/>
      <c r="B6829"/>
      <c r="C6829"/>
      <c r="D6829"/>
      <c r="E6829"/>
      <c r="F6829" s="61"/>
      <c r="G6829" s="196" t="e">
        <f>VLOOKUP(D6829,sku归属!A:B,2,0)</f>
        <v>#N/A</v>
      </c>
      <c r="K6829" s="193"/>
      <c r="L6829" s="194"/>
      <c r="M6829" s="195"/>
    </row>
    <row r="6830" spans="1:13" s="61" customFormat="1" customHeight="1">
      <c r="A6830"/>
      <c r="B6830"/>
      <c r="C6830"/>
      <c r="D6830"/>
      <c r="E6830"/>
      <c r="F6830" s="61"/>
      <c r="G6830" s="196" t="e">
        <f>VLOOKUP(D6830,sku归属!A:B,2,0)</f>
        <v>#N/A</v>
      </c>
      <c r="K6830" s="193"/>
      <c r="L6830" s="194"/>
      <c r="M6830" s="195"/>
    </row>
    <row r="6831" spans="1:13" s="61" customFormat="1" customHeight="1">
      <c r="A6831"/>
      <c r="B6831"/>
      <c r="C6831"/>
      <c r="D6831"/>
      <c r="E6831"/>
      <c r="F6831" s="61"/>
      <c r="G6831" s="196" t="e">
        <f>VLOOKUP(D6831,sku归属!A:B,2,0)</f>
        <v>#N/A</v>
      </c>
      <c r="K6831" s="193"/>
      <c r="L6831" s="194"/>
      <c r="M6831" s="195"/>
    </row>
    <row r="6832" spans="1:13" s="61" customFormat="1" customHeight="1">
      <c r="A6832"/>
      <c r="B6832"/>
      <c r="C6832"/>
      <c r="D6832"/>
      <c r="E6832"/>
      <c r="F6832" s="61"/>
      <c r="G6832" s="196" t="e">
        <f>VLOOKUP(D6832,sku归属!A:B,2,0)</f>
        <v>#N/A</v>
      </c>
      <c r="K6832" s="193"/>
      <c r="L6832" s="194"/>
      <c r="M6832" s="195"/>
    </row>
    <row r="6833" spans="1:13" s="61" customFormat="1" customHeight="1">
      <c r="A6833"/>
      <c r="B6833"/>
      <c r="C6833"/>
      <c r="D6833"/>
      <c r="E6833"/>
      <c r="F6833" s="61"/>
      <c r="G6833" s="196" t="e">
        <f>VLOOKUP(D6833,sku归属!A:B,2,0)</f>
        <v>#N/A</v>
      </c>
      <c r="K6833" s="193"/>
      <c r="L6833" s="194"/>
      <c r="M6833" s="195"/>
    </row>
    <row r="6834" spans="1:13" s="61" customFormat="1" customHeight="1">
      <c r="A6834"/>
      <c r="B6834"/>
      <c r="C6834"/>
      <c r="D6834"/>
      <c r="E6834"/>
      <c r="F6834" s="61"/>
      <c r="G6834" s="196" t="e">
        <f>VLOOKUP(D6834,sku归属!A:B,2,0)</f>
        <v>#N/A</v>
      </c>
      <c r="K6834" s="193"/>
      <c r="L6834" s="194"/>
      <c r="M6834" s="195"/>
    </row>
    <row r="6835" spans="1:13" s="61" customFormat="1" customHeight="1">
      <c r="A6835"/>
      <c r="B6835"/>
      <c r="C6835"/>
      <c r="D6835"/>
      <c r="E6835"/>
      <c r="F6835" s="61"/>
      <c r="G6835" s="196" t="e">
        <f>VLOOKUP(D6835,sku归属!A:B,2,0)</f>
        <v>#N/A</v>
      </c>
      <c r="K6835" s="193"/>
      <c r="L6835" s="194"/>
      <c r="M6835" s="195"/>
    </row>
    <row r="6836" spans="1:13" s="61" customFormat="1" customHeight="1">
      <c r="A6836"/>
      <c r="B6836"/>
      <c r="C6836"/>
      <c r="D6836"/>
      <c r="E6836"/>
      <c r="F6836" s="61"/>
      <c r="G6836" s="196" t="e">
        <f>VLOOKUP(D6836,sku归属!A:B,2,0)</f>
        <v>#N/A</v>
      </c>
      <c r="K6836" s="193"/>
      <c r="L6836" s="194"/>
      <c r="M6836" s="195"/>
    </row>
    <row r="6837" spans="1:13" s="61" customFormat="1" customHeight="1">
      <c r="A6837"/>
      <c r="B6837"/>
      <c r="C6837"/>
      <c r="D6837"/>
      <c r="E6837"/>
      <c r="F6837" s="61"/>
      <c r="G6837" s="196" t="e">
        <f>VLOOKUP(D6837,sku归属!A:B,2,0)</f>
        <v>#N/A</v>
      </c>
      <c r="K6837" s="193"/>
      <c r="L6837" s="194"/>
      <c r="M6837" s="195"/>
    </row>
    <row r="6838" spans="1:13" s="61" customFormat="1" customHeight="1">
      <c r="A6838"/>
      <c r="B6838"/>
      <c r="C6838"/>
      <c r="D6838"/>
      <c r="E6838"/>
      <c r="F6838" s="61"/>
      <c r="G6838" s="196" t="e">
        <f>VLOOKUP(D6838,sku归属!A:B,2,0)</f>
        <v>#N/A</v>
      </c>
      <c r="K6838" s="193"/>
      <c r="L6838" s="194"/>
      <c r="M6838" s="195"/>
    </row>
    <row r="6839" spans="1:13" s="61" customFormat="1" customHeight="1">
      <c r="A6839"/>
      <c r="B6839"/>
      <c r="C6839"/>
      <c r="D6839"/>
      <c r="E6839"/>
      <c r="F6839" s="61"/>
      <c r="G6839" s="196" t="e">
        <f>VLOOKUP(D6839,sku归属!A:B,2,0)</f>
        <v>#N/A</v>
      </c>
      <c r="K6839" s="193"/>
      <c r="L6839" s="194"/>
      <c r="M6839" s="195"/>
    </row>
    <row r="6840" spans="1:13" s="61" customFormat="1" customHeight="1">
      <c r="A6840"/>
      <c r="B6840"/>
      <c r="C6840"/>
      <c r="D6840"/>
      <c r="E6840"/>
      <c r="F6840" s="61"/>
      <c r="G6840" s="196" t="e">
        <f>VLOOKUP(D6840,sku归属!A:B,2,0)</f>
        <v>#N/A</v>
      </c>
      <c r="K6840" s="193"/>
      <c r="L6840" s="194"/>
      <c r="M6840" s="195"/>
    </row>
    <row r="6841" spans="1:13" s="61" customFormat="1" customHeight="1">
      <c r="A6841"/>
      <c r="B6841"/>
      <c r="C6841"/>
      <c r="D6841"/>
      <c r="E6841"/>
      <c r="F6841" s="61"/>
      <c r="G6841" s="196" t="e">
        <f>VLOOKUP(D6841,sku归属!A:B,2,0)</f>
        <v>#N/A</v>
      </c>
      <c r="K6841" s="193"/>
      <c r="L6841" s="194"/>
      <c r="M6841" s="195"/>
    </row>
    <row r="6842" spans="1:13" s="61" customFormat="1" customHeight="1">
      <c r="A6842"/>
      <c r="B6842"/>
      <c r="C6842"/>
      <c r="D6842"/>
      <c r="E6842"/>
      <c r="F6842" s="61"/>
      <c r="G6842" s="196" t="e">
        <f>VLOOKUP(D6842,sku归属!A:B,2,0)</f>
        <v>#N/A</v>
      </c>
      <c r="K6842" s="193"/>
      <c r="L6842" s="194"/>
      <c r="M6842" s="195"/>
    </row>
    <row r="6843" spans="1:13" s="61" customFormat="1" customHeight="1">
      <c r="A6843"/>
      <c r="B6843"/>
      <c r="C6843"/>
      <c r="D6843"/>
      <c r="E6843"/>
      <c r="F6843" s="61"/>
      <c r="G6843" s="196" t="e">
        <f>VLOOKUP(D6843,sku归属!A:B,2,0)</f>
        <v>#N/A</v>
      </c>
      <c r="K6843" s="193"/>
      <c r="L6843" s="194"/>
      <c r="M6843" s="195"/>
    </row>
    <row r="6844" spans="1:13" s="61" customFormat="1" customHeight="1">
      <c r="A6844"/>
      <c r="B6844"/>
      <c r="C6844"/>
      <c r="D6844"/>
      <c r="E6844"/>
      <c r="F6844" s="61"/>
      <c r="G6844" s="196" t="e">
        <f>VLOOKUP(D6844,sku归属!A:B,2,0)</f>
        <v>#N/A</v>
      </c>
      <c r="K6844" s="193"/>
      <c r="L6844" s="194"/>
      <c r="M6844" s="195"/>
    </row>
    <row r="6845" spans="1:13" s="61" customFormat="1" customHeight="1">
      <c r="A6845"/>
      <c r="B6845"/>
      <c r="C6845"/>
      <c r="D6845"/>
      <c r="E6845"/>
      <c r="F6845" s="61"/>
      <c r="G6845" s="196" t="e">
        <f>VLOOKUP(D6845,sku归属!A:B,2,0)</f>
        <v>#N/A</v>
      </c>
      <c r="K6845" s="193"/>
      <c r="L6845" s="194"/>
      <c r="M6845" s="195"/>
    </row>
    <row r="6846" spans="1:13" s="61" customFormat="1" customHeight="1">
      <c r="A6846"/>
      <c r="B6846"/>
      <c r="C6846"/>
      <c r="D6846"/>
      <c r="E6846"/>
      <c r="F6846" s="61"/>
      <c r="G6846" s="196" t="e">
        <f>VLOOKUP(D6846,sku归属!A:B,2,0)</f>
        <v>#N/A</v>
      </c>
      <c r="K6846" s="193"/>
      <c r="L6846" s="194"/>
      <c r="M6846" s="195"/>
    </row>
    <row r="6847" spans="1:13" s="61" customFormat="1" customHeight="1">
      <c r="A6847"/>
      <c r="B6847"/>
      <c r="C6847"/>
      <c r="D6847"/>
      <c r="E6847"/>
      <c r="F6847" s="61"/>
      <c r="G6847" s="196" t="e">
        <f>VLOOKUP(D6847,sku归属!A:B,2,0)</f>
        <v>#N/A</v>
      </c>
      <c r="K6847" s="193"/>
      <c r="L6847" s="194"/>
      <c r="M6847" s="195"/>
    </row>
    <row r="6848" spans="1:13" s="61" customFormat="1" customHeight="1">
      <c r="A6848"/>
      <c r="B6848"/>
      <c r="C6848"/>
      <c r="D6848"/>
      <c r="E6848"/>
      <c r="F6848" s="61"/>
      <c r="G6848" s="196" t="e">
        <f>VLOOKUP(D6848,sku归属!A:B,2,0)</f>
        <v>#N/A</v>
      </c>
      <c r="K6848" s="193"/>
      <c r="L6848" s="194"/>
      <c r="M6848" s="195"/>
    </row>
    <row r="6849" spans="1:13" s="61" customFormat="1" customHeight="1">
      <c r="A6849"/>
      <c r="B6849"/>
      <c r="C6849"/>
      <c r="D6849"/>
      <c r="E6849"/>
      <c r="F6849" s="61"/>
      <c r="G6849" s="196" t="e">
        <f>VLOOKUP(D6849,sku归属!A:B,2,0)</f>
        <v>#N/A</v>
      </c>
      <c r="K6849" s="193"/>
      <c r="L6849" s="194"/>
      <c r="M6849" s="195"/>
    </row>
    <row r="6850" spans="1:13" s="61" customFormat="1" customHeight="1">
      <c r="A6850"/>
      <c r="B6850"/>
      <c r="C6850"/>
      <c r="D6850"/>
      <c r="E6850"/>
      <c r="F6850" s="61"/>
      <c r="G6850" s="196" t="e">
        <f>VLOOKUP(D6850,sku归属!A:B,2,0)</f>
        <v>#N/A</v>
      </c>
      <c r="K6850" s="193"/>
      <c r="L6850" s="194"/>
      <c r="M6850" s="195"/>
    </row>
    <row r="6851" spans="1:13" s="61" customFormat="1" customHeight="1">
      <c r="A6851"/>
      <c r="B6851"/>
      <c r="C6851"/>
      <c r="D6851"/>
      <c r="E6851"/>
      <c r="F6851" s="61"/>
      <c r="G6851" s="196" t="e">
        <f>VLOOKUP(D6851,sku归属!A:B,2,0)</f>
        <v>#N/A</v>
      </c>
      <c r="K6851" s="193"/>
      <c r="L6851" s="194"/>
      <c r="M6851" s="195"/>
    </row>
    <row r="6852" spans="1:13" s="61" customFormat="1" customHeight="1">
      <c r="A6852"/>
      <c r="B6852"/>
      <c r="C6852"/>
      <c r="D6852"/>
      <c r="E6852"/>
      <c r="F6852" s="61"/>
      <c r="G6852" s="196" t="e">
        <f>VLOOKUP(D6852,sku归属!A:B,2,0)</f>
        <v>#N/A</v>
      </c>
      <c r="K6852" s="193"/>
      <c r="L6852" s="194"/>
      <c r="M6852" s="195"/>
    </row>
    <row r="6853" spans="1:13" s="61" customFormat="1" customHeight="1">
      <c r="A6853"/>
      <c r="B6853"/>
      <c r="C6853"/>
      <c r="D6853"/>
      <c r="E6853"/>
      <c r="F6853" s="61"/>
      <c r="G6853" s="196" t="e">
        <f>VLOOKUP(D6853,sku归属!A:B,2,0)</f>
        <v>#N/A</v>
      </c>
      <c r="K6853" s="193"/>
      <c r="L6853" s="194"/>
      <c r="M6853" s="195"/>
    </row>
    <row r="6854" spans="1:13" s="61" customFormat="1" customHeight="1">
      <c r="A6854"/>
      <c r="B6854"/>
      <c r="C6854"/>
      <c r="D6854"/>
      <c r="E6854"/>
      <c r="F6854" s="61"/>
      <c r="G6854" s="196" t="e">
        <f>VLOOKUP(D6854,sku归属!A:B,2,0)</f>
        <v>#N/A</v>
      </c>
      <c r="K6854" s="193"/>
      <c r="L6854" s="194"/>
      <c r="M6854" s="195"/>
    </row>
    <row r="6855" spans="1:13" s="61" customFormat="1" customHeight="1">
      <c r="A6855"/>
      <c r="B6855"/>
      <c r="C6855"/>
      <c r="D6855"/>
      <c r="E6855"/>
      <c r="F6855" s="61"/>
      <c r="G6855" s="196" t="e">
        <f>VLOOKUP(D6855,sku归属!A:B,2,0)</f>
        <v>#N/A</v>
      </c>
      <c r="K6855" s="193"/>
      <c r="L6855" s="194"/>
      <c r="M6855" s="195"/>
    </row>
    <row r="6856" spans="1:13" s="61" customFormat="1" customHeight="1">
      <c r="A6856"/>
      <c r="B6856"/>
      <c r="C6856"/>
      <c r="D6856"/>
      <c r="E6856"/>
      <c r="F6856" s="61"/>
      <c r="G6856" s="196" t="e">
        <f>VLOOKUP(D6856,sku归属!A:B,2,0)</f>
        <v>#N/A</v>
      </c>
      <c r="K6856" s="193"/>
      <c r="L6856" s="194"/>
      <c r="M6856" s="195"/>
    </row>
    <row r="6857" spans="1:13" s="61" customFormat="1" customHeight="1">
      <c r="A6857"/>
      <c r="B6857"/>
      <c r="C6857"/>
      <c r="D6857"/>
      <c r="E6857"/>
      <c r="F6857" s="61"/>
      <c r="G6857" s="196" t="e">
        <f>VLOOKUP(D6857,sku归属!A:B,2,0)</f>
        <v>#N/A</v>
      </c>
      <c r="K6857" s="193"/>
      <c r="L6857" s="194"/>
      <c r="M6857" s="195"/>
    </row>
    <row r="6858" spans="1:13" s="61" customFormat="1" customHeight="1">
      <c r="A6858"/>
      <c r="B6858"/>
      <c r="C6858"/>
      <c r="D6858"/>
      <c r="E6858"/>
      <c r="F6858" s="61"/>
      <c r="G6858" s="196" t="e">
        <f>VLOOKUP(D6858,sku归属!A:B,2,0)</f>
        <v>#N/A</v>
      </c>
      <c r="K6858" s="193"/>
      <c r="L6858" s="194"/>
      <c r="M6858" s="195"/>
    </row>
    <row r="6859" spans="1:13" s="61" customFormat="1" customHeight="1">
      <c r="A6859"/>
      <c r="B6859"/>
      <c r="C6859"/>
      <c r="D6859"/>
      <c r="E6859"/>
      <c r="F6859" s="61"/>
      <c r="G6859" s="196" t="e">
        <f>VLOOKUP(D6859,sku归属!A:B,2,0)</f>
        <v>#N/A</v>
      </c>
      <c r="K6859" s="193"/>
      <c r="L6859" s="194"/>
      <c r="M6859" s="195"/>
    </row>
    <row r="6860" spans="1:13" s="61" customFormat="1" customHeight="1">
      <c r="A6860"/>
      <c r="B6860"/>
      <c r="C6860"/>
      <c r="D6860"/>
      <c r="E6860"/>
      <c r="F6860" s="61"/>
      <c r="G6860" s="196" t="e">
        <f>VLOOKUP(D6860,sku归属!A:B,2,0)</f>
        <v>#N/A</v>
      </c>
      <c r="K6860" s="193"/>
      <c r="L6860" s="194"/>
      <c r="M6860" s="195"/>
    </row>
    <row r="6861" spans="1:13" s="61" customFormat="1" customHeight="1">
      <c r="A6861"/>
      <c r="B6861"/>
      <c r="C6861"/>
      <c r="D6861"/>
      <c r="E6861"/>
      <c r="F6861" s="61"/>
      <c r="G6861" s="196" t="e">
        <f>VLOOKUP(D6861,sku归属!A:B,2,0)</f>
        <v>#N/A</v>
      </c>
      <c r="K6861" s="193"/>
      <c r="L6861" s="194"/>
      <c r="M6861" s="195"/>
    </row>
    <row r="6862" spans="1:13" s="61" customFormat="1" customHeight="1">
      <c r="A6862"/>
      <c r="B6862"/>
      <c r="C6862"/>
      <c r="D6862"/>
      <c r="E6862"/>
      <c r="F6862" s="61"/>
      <c r="G6862" s="196" t="e">
        <f>VLOOKUP(D6862,sku归属!A:B,2,0)</f>
        <v>#N/A</v>
      </c>
      <c r="K6862" s="193"/>
      <c r="L6862" s="194"/>
      <c r="M6862" s="195"/>
    </row>
    <row r="6863" spans="1:13" s="61" customFormat="1" customHeight="1">
      <c r="A6863"/>
      <c r="B6863"/>
      <c r="C6863"/>
      <c r="D6863"/>
      <c r="E6863"/>
      <c r="F6863" s="61"/>
      <c r="G6863" s="196" t="e">
        <f>VLOOKUP(D6863,sku归属!A:B,2,0)</f>
        <v>#N/A</v>
      </c>
      <c r="K6863" s="193"/>
      <c r="L6863" s="194"/>
      <c r="M6863" s="195"/>
    </row>
    <row r="6864" spans="1:13" s="61" customFormat="1" customHeight="1">
      <c r="A6864"/>
      <c r="B6864"/>
      <c r="C6864"/>
      <c r="D6864"/>
      <c r="E6864"/>
      <c r="F6864" s="61"/>
      <c r="G6864" s="196" t="e">
        <f>VLOOKUP(D6864,sku归属!A:B,2,0)</f>
        <v>#N/A</v>
      </c>
      <c r="K6864" s="193"/>
      <c r="L6864" s="194"/>
      <c r="M6864" s="195"/>
    </row>
    <row r="6865" spans="1:13" s="61" customFormat="1" customHeight="1">
      <c r="A6865"/>
      <c r="B6865"/>
      <c r="C6865"/>
      <c r="D6865"/>
      <c r="E6865"/>
      <c r="F6865" s="61"/>
      <c r="G6865" s="196" t="e">
        <f>VLOOKUP(D6865,sku归属!A:B,2,0)</f>
        <v>#N/A</v>
      </c>
      <c r="K6865" s="193"/>
      <c r="L6865" s="194"/>
      <c r="M6865" s="195"/>
    </row>
    <row r="6866" spans="1:13" s="61" customFormat="1" customHeight="1">
      <c r="A6866"/>
      <c r="B6866"/>
      <c r="C6866"/>
      <c r="D6866"/>
      <c r="E6866"/>
      <c r="F6866" s="61"/>
      <c r="G6866" s="196" t="e">
        <f>VLOOKUP(D6866,sku归属!A:B,2,0)</f>
        <v>#N/A</v>
      </c>
      <c r="K6866" s="193"/>
      <c r="L6866" s="194"/>
      <c r="M6866" s="195"/>
    </row>
    <row r="6867" spans="1:13" s="61" customFormat="1" customHeight="1">
      <c r="A6867"/>
      <c r="B6867"/>
      <c r="C6867"/>
      <c r="D6867"/>
      <c r="E6867"/>
      <c r="F6867" s="61"/>
      <c r="G6867" s="196" t="e">
        <f>VLOOKUP(D6867,sku归属!A:B,2,0)</f>
        <v>#N/A</v>
      </c>
      <c r="K6867" s="193"/>
      <c r="L6867" s="194"/>
      <c r="M6867" s="195"/>
    </row>
    <row r="6868" spans="1:13" s="61" customFormat="1" customHeight="1">
      <c r="A6868"/>
      <c r="B6868"/>
      <c r="C6868"/>
      <c r="D6868"/>
      <c r="E6868"/>
      <c r="F6868" s="61"/>
      <c r="G6868" s="196" t="e">
        <f>VLOOKUP(D6868,sku归属!A:B,2,0)</f>
        <v>#N/A</v>
      </c>
      <c r="K6868" s="193"/>
      <c r="L6868" s="194"/>
      <c r="M6868" s="195"/>
    </row>
    <row r="6869" spans="1:13" s="61" customFormat="1" customHeight="1">
      <c r="A6869"/>
      <c r="B6869"/>
      <c r="C6869"/>
      <c r="D6869"/>
      <c r="E6869"/>
      <c r="F6869" s="61"/>
      <c r="G6869" s="196" t="e">
        <f>VLOOKUP(D6869,sku归属!A:B,2,0)</f>
        <v>#N/A</v>
      </c>
      <c r="K6869" s="193"/>
      <c r="L6869" s="194"/>
      <c r="M6869" s="195"/>
    </row>
    <row r="6870" spans="1:13" s="61" customFormat="1" customHeight="1">
      <c r="A6870"/>
      <c r="B6870"/>
      <c r="C6870"/>
      <c r="D6870"/>
      <c r="E6870"/>
      <c r="F6870" s="61"/>
      <c r="G6870" s="196" t="e">
        <f>VLOOKUP(D6870,sku归属!A:B,2,0)</f>
        <v>#N/A</v>
      </c>
      <c r="K6870" s="193"/>
      <c r="L6870" s="194"/>
      <c r="M6870" s="195"/>
    </row>
    <row r="6871" spans="1:13" s="61" customFormat="1" customHeight="1">
      <c r="A6871"/>
      <c r="B6871"/>
      <c r="C6871"/>
      <c r="D6871"/>
      <c r="E6871"/>
      <c r="F6871" s="61"/>
      <c r="G6871" s="196" t="e">
        <f>VLOOKUP(D6871,sku归属!A:B,2,0)</f>
        <v>#N/A</v>
      </c>
      <c r="K6871" s="193"/>
      <c r="L6871" s="194"/>
      <c r="M6871" s="195"/>
    </row>
    <row r="6872" spans="1:13" s="61" customFormat="1" customHeight="1">
      <c r="A6872"/>
      <c r="B6872"/>
      <c r="C6872"/>
      <c r="D6872"/>
      <c r="E6872"/>
      <c r="F6872" s="61"/>
      <c r="G6872" s="196" t="e">
        <f>VLOOKUP(D6872,sku归属!A:B,2,0)</f>
        <v>#N/A</v>
      </c>
      <c r="K6872" s="193"/>
      <c r="L6872" s="194"/>
      <c r="M6872" s="195"/>
    </row>
    <row r="6873" spans="1:13" s="61" customFormat="1" customHeight="1">
      <c r="A6873"/>
      <c r="B6873"/>
      <c r="C6873"/>
      <c r="D6873"/>
      <c r="E6873"/>
      <c r="F6873" s="61"/>
      <c r="G6873" s="196" t="e">
        <f>VLOOKUP(D6873,sku归属!A:B,2,0)</f>
        <v>#N/A</v>
      </c>
      <c r="K6873" s="193"/>
      <c r="L6873" s="194"/>
      <c r="M6873" s="195"/>
    </row>
    <row r="6874" spans="1:13" s="61" customFormat="1" customHeight="1">
      <c r="A6874"/>
      <c r="B6874"/>
      <c r="C6874"/>
      <c r="D6874"/>
      <c r="E6874"/>
      <c r="F6874" s="61"/>
      <c r="G6874" s="196" t="e">
        <f>VLOOKUP(D6874,sku归属!A:B,2,0)</f>
        <v>#N/A</v>
      </c>
      <c r="K6874" s="193"/>
      <c r="L6874" s="194"/>
      <c r="M6874" s="195"/>
    </row>
    <row r="6875" spans="1:13" s="61" customFormat="1" customHeight="1">
      <c r="A6875"/>
      <c r="B6875"/>
      <c r="C6875"/>
      <c r="D6875"/>
      <c r="E6875"/>
      <c r="F6875" s="61"/>
      <c r="G6875" s="196" t="e">
        <f>VLOOKUP(D6875,sku归属!A:B,2,0)</f>
        <v>#N/A</v>
      </c>
      <c r="K6875" s="193"/>
      <c r="L6875" s="194"/>
      <c r="M6875" s="195"/>
    </row>
    <row r="6876" spans="1:13" s="61" customFormat="1" customHeight="1">
      <c r="A6876"/>
      <c r="B6876"/>
      <c r="C6876"/>
      <c r="D6876"/>
      <c r="E6876"/>
      <c r="F6876" s="61"/>
      <c r="G6876" s="196" t="e">
        <f>VLOOKUP(D6876,sku归属!A:B,2,0)</f>
        <v>#N/A</v>
      </c>
      <c r="K6876" s="193"/>
      <c r="L6876" s="194"/>
      <c r="M6876" s="195"/>
    </row>
    <row r="6877" spans="1:13" s="61" customFormat="1" customHeight="1">
      <c r="A6877"/>
      <c r="B6877"/>
      <c r="C6877"/>
      <c r="D6877"/>
      <c r="E6877"/>
      <c r="F6877" s="61"/>
      <c r="G6877" s="196" t="e">
        <f>VLOOKUP(D6877,sku归属!A:B,2,0)</f>
        <v>#N/A</v>
      </c>
      <c r="K6877" s="193"/>
      <c r="L6877" s="194"/>
      <c r="M6877" s="195"/>
    </row>
    <row r="6878" spans="1:13" s="61" customFormat="1" customHeight="1">
      <c r="A6878"/>
      <c r="B6878"/>
      <c r="C6878"/>
      <c r="D6878"/>
      <c r="E6878"/>
      <c r="F6878" s="61"/>
      <c r="G6878" s="196" t="e">
        <f>VLOOKUP(D6878,sku归属!A:B,2,0)</f>
        <v>#N/A</v>
      </c>
      <c r="K6878" s="193"/>
      <c r="L6878" s="194"/>
      <c r="M6878" s="195"/>
    </row>
    <row r="6879" spans="1:13" s="61" customFormat="1" customHeight="1">
      <c r="A6879"/>
      <c r="B6879"/>
      <c r="C6879"/>
      <c r="D6879"/>
      <c r="E6879"/>
      <c r="F6879" s="61"/>
      <c r="G6879" s="196" t="e">
        <f>VLOOKUP(D6879,sku归属!A:B,2,0)</f>
        <v>#N/A</v>
      </c>
      <c r="K6879" s="193"/>
      <c r="L6879" s="194"/>
      <c r="M6879" s="195"/>
    </row>
    <row r="6880" spans="1:13" s="61" customFormat="1" customHeight="1">
      <c r="A6880"/>
      <c r="B6880"/>
      <c r="C6880"/>
      <c r="D6880"/>
      <c r="E6880"/>
      <c r="F6880" s="61"/>
      <c r="G6880" s="196" t="e">
        <f>VLOOKUP(D6880,sku归属!A:B,2,0)</f>
        <v>#N/A</v>
      </c>
      <c r="K6880" s="193"/>
      <c r="L6880" s="194"/>
      <c r="M6880" s="195"/>
    </row>
    <row r="6881" spans="1:13" s="61" customFormat="1" customHeight="1">
      <c r="A6881"/>
      <c r="B6881"/>
      <c r="C6881"/>
      <c r="D6881"/>
      <c r="E6881"/>
      <c r="F6881" s="61"/>
      <c r="G6881" s="196" t="e">
        <f>VLOOKUP(D6881,sku归属!A:B,2,0)</f>
        <v>#N/A</v>
      </c>
      <c r="K6881" s="193"/>
      <c r="L6881" s="194"/>
      <c r="M6881" s="195"/>
    </row>
    <row r="6882" spans="1:13" s="61" customFormat="1" customHeight="1">
      <c r="A6882"/>
      <c r="B6882"/>
      <c r="C6882"/>
      <c r="D6882"/>
      <c r="E6882"/>
      <c r="F6882" s="61"/>
      <c r="G6882" s="196" t="e">
        <f>VLOOKUP(D6882,sku归属!A:B,2,0)</f>
        <v>#N/A</v>
      </c>
      <c r="K6882" s="193"/>
      <c r="L6882" s="194"/>
      <c r="M6882" s="195"/>
    </row>
    <row r="6883" spans="1:13" s="61" customFormat="1" customHeight="1">
      <c r="A6883"/>
      <c r="B6883"/>
      <c r="C6883"/>
      <c r="D6883"/>
      <c r="E6883"/>
      <c r="F6883" s="61"/>
      <c r="G6883" s="196" t="e">
        <f>VLOOKUP(D6883,sku归属!A:B,2,0)</f>
        <v>#N/A</v>
      </c>
      <c r="K6883" s="193"/>
      <c r="L6883" s="194"/>
      <c r="M6883" s="195"/>
    </row>
    <row r="6884" spans="1:13" s="61" customFormat="1" customHeight="1">
      <c r="A6884"/>
      <c r="B6884"/>
      <c r="C6884"/>
      <c r="D6884"/>
      <c r="E6884"/>
      <c r="F6884" s="61"/>
      <c r="G6884" s="196" t="e">
        <f>VLOOKUP(D6884,sku归属!A:B,2,0)</f>
        <v>#N/A</v>
      </c>
      <c r="K6884" s="193"/>
      <c r="L6884" s="194"/>
      <c r="M6884" s="195"/>
    </row>
    <row r="6885" spans="1:13" s="61" customFormat="1" customHeight="1">
      <c r="A6885"/>
      <c r="B6885"/>
      <c r="C6885"/>
      <c r="D6885"/>
      <c r="E6885"/>
      <c r="F6885" s="61"/>
      <c r="G6885" s="196" t="e">
        <f>VLOOKUP(D6885,sku归属!A:B,2,0)</f>
        <v>#N/A</v>
      </c>
      <c r="K6885" s="193"/>
      <c r="L6885" s="194"/>
      <c r="M6885" s="195"/>
    </row>
    <row r="6886" spans="1:13" s="61" customFormat="1" customHeight="1">
      <c r="A6886"/>
      <c r="B6886"/>
      <c r="C6886"/>
      <c r="D6886"/>
      <c r="E6886"/>
      <c r="F6886" s="61"/>
      <c r="G6886" s="196" t="e">
        <f>VLOOKUP(D6886,sku归属!A:B,2,0)</f>
        <v>#N/A</v>
      </c>
      <c r="K6886" s="193"/>
      <c r="L6886" s="194"/>
      <c r="M6886" s="195"/>
    </row>
    <row r="6887" spans="1:13" s="61" customFormat="1" customHeight="1">
      <c r="A6887"/>
      <c r="B6887"/>
      <c r="C6887"/>
      <c r="D6887"/>
      <c r="E6887"/>
      <c r="F6887" s="61"/>
      <c r="G6887" s="196" t="e">
        <f>VLOOKUP(D6887,sku归属!A:B,2,0)</f>
        <v>#N/A</v>
      </c>
      <c r="K6887" s="193"/>
      <c r="L6887" s="194"/>
      <c r="M6887" s="195"/>
    </row>
    <row r="6888" spans="1:13" s="61" customFormat="1" customHeight="1">
      <c r="A6888"/>
      <c r="B6888"/>
      <c r="C6888"/>
      <c r="D6888"/>
      <c r="E6888"/>
      <c r="F6888" s="61"/>
      <c r="G6888" s="196" t="e">
        <f>VLOOKUP(D6888,sku归属!A:B,2,0)</f>
        <v>#N/A</v>
      </c>
      <c r="K6888" s="193"/>
      <c r="L6888" s="194"/>
      <c r="M6888" s="195"/>
    </row>
    <row r="6889" spans="1:13" s="61" customFormat="1" customHeight="1">
      <c r="A6889"/>
      <c r="B6889"/>
      <c r="C6889"/>
      <c r="D6889"/>
      <c r="E6889"/>
      <c r="F6889" s="61"/>
      <c r="G6889" s="196" t="e">
        <f>VLOOKUP(D6889,sku归属!A:B,2,0)</f>
        <v>#N/A</v>
      </c>
      <c r="K6889" s="193"/>
      <c r="L6889" s="194"/>
      <c r="M6889" s="195"/>
    </row>
    <row r="6890" spans="1:13" s="61" customFormat="1" customHeight="1">
      <c r="A6890"/>
      <c r="B6890"/>
      <c r="C6890"/>
      <c r="D6890"/>
      <c r="E6890"/>
      <c r="F6890" s="61"/>
      <c r="G6890" s="196" t="e">
        <f>VLOOKUP(D6890,sku归属!A:B,2,0)</f>
        <v>#N/A</v>
      </c>
      <c r="K6890" s="193"/>
      <c r="L6890" s="194"/>
      <c r="M6890" s="195"/>
    </row>
    <row r="6891" spans="1:13" s="61" customFormat="1" customHeight="1">
      <c r="A6891"/>
      <c r="B6891"/>
      <c r="C6891"/>
      <c r="D6891"/>
      <c r="E6891"/>
      <c r="F6891" s="61"/>
      <c r="G6891" s="196" t="e">
        <f>VLOOKUP(D6891,sku归属!A:B,2,0)</f>
        <v>#N/A</v>
      </c>
      <c r="K6891" s="193"/>
      <c r="L6891" s="194"/>
      <c r="M6891" s="195"/>
    </row>
    <row r="6892" spans="1:13" s="61" customFormat="1" customHeight="1">
      <c r="A6892"/>
      <c r="B6892"/>
      <c r="C6892"/>
      <c r="D6892"/>
      <c r="E6892"/>
      <c r="F6892" s="61"/>
      <c r="G6892" s="196" t="e">
        <f>VLOOKUP(D6892,sku归属!A:B,2,0)</f>
        <v>#N/A</v>
      </c>
      <c r="K6892" s="193"/>
      <c r="L6892" s="194"/>
      <c r="M6892" s="195"/>
    </row>
    <row r="6893" spans="1:13" s="61" customFormat="1" customHeight="1">
      <c r="A6893"/>
      <c r="B6893"/>
      <c r="C6893"/>
      <c r="D6893"/>
      <c r="E6893"/>
      <c r="F6893" s="61"/>
      <c r="G6893" s="196" t="e">
        <f>VLOOKUP(D6893,sku归属!A:B,2,0)</f>
        <v>#N/A</v>
      </c>
      <c r="K6893" s="193"/>
      <c r="L6893" s="194"/>
      <c r="M6893" s="195"/>
    </row>
    <row r="6894" spans="1:13" s="61" customFormat="1" customHeight="1">
      <c r="A6894"/>
      <c r="B6894"/>
      <c r="C6894"/>
      <c r="D6894"/>
      <c r="E6894"/>
      <c r="F6894" s="61"/>
      <c r="G6894" s="196" t="e">
        <f>VLOOKUP(D6894,sku归属!A:B,2,0)</f>
        <v>#N/A</v>
      </c>
      <c r="K6894" s="193"/>
      <c r="L6894" s="194"/>
      <c r="M6894" s="195"/>
    </row>
    <row r="6895" spans="1:13" s="61" customFormat="1" customHeight="1">
      <c r="A6895"/>
      <c r="B6895"/>
      <c r="C6895"/>
      <c r="D6895"/>
      <c r="E6895"/>
      <c r="F6895" s="61"/>
      <c r="G6895" s="196" t="e">
        <f>VLOOKUP(D6895,sku归属!A:B,2,0)</f>
        <v>#N/A</v>
      </c>
      <c r="K6895" s="193"/>
      <c r="L6895" s="194"/>
      <c r="M6895" s="195"/>
    </row>
    <row r="6896" spans="1:13" s="61" customFormat="1" customHeight="1">
      <c r="A6896"/>
      <c r="B6896"/>
      <c r="C6896"/>
      <c r="D6896"/>
      <c r="E6896"/>
      <c r="F6896" s="61"/>
      <c r="G6896" s="196" t="e">
        <f>VLOOKUP(D6896,sku归属!A:B,2,0)</f>
        <v>#N/A</v>
      </c>
      <c r="K6896" s="193"/>
      <c r="L6896" s="194"/>
      <c r="M6896" s="195"/>
    </row>
    <row r="6897" spans="1:13" s="61" customFormat="1" customHeight="1">
      <c r="A6897"/>
      <c r="B6897"/>
      <c r="C6897"/>
      <c r="D6897"/>
      <c r="E6897"/>
      <c r="F6897" s="61"/>
      <c r="G6897" s="196" t="e">
        <f>VLOOKUP(D6897,sku归属!A:B,2,0)</f>
        <v>#N/A</v>
      </c>
      <c r="K6897" s="193"/>
      <c r="L6897" s="194"/>
      <c r="M6897" s="195"/>
    </row>
    <row r="6898" spans="1:13" s="61" customFormat="1" customHeight="1">
      <c r="A6898"/>
      <c r="B6898"/>
      <c r="C6898"/>
      <c r="D6898"/>
      <c r="E6898"/>
      <c r="F6898" s="61"/>
      <c r="G6898" s="196" t="e">
        <f>VLOOKUP(D6898,sku归属!A:B,2,0)</f>
        <v>#N/A</v>
      </c>
      <c r="K6898" s="193"/>
      <c r="L6898" s="194"/>
      <c r="M6898" s="195"/>
    </row>
    <row r="6899" spans="1:13" s="61" customFormat="1" customHeight="1">
      <c r="A6899"/>
      <c r="B6899"/>
      <c r="C6899"/>
      <c r="D6899"/>
      <c r="E6899"/>
      <c r="F6899" s="61"/>
      <c r="G6899" s="196" t="e">
        <f>VLOOKUP(D6899,sku归属!A:B,2,0)</f>
        <v>#N/A</v>
      </c>
      <c r="K6899" s="193"/>
      <c r="L6899" s="194"/>
      <c r="M6899" s="195"/>
    </row>
    <row r="6900" spans="1:13" s="61" customFormat="1" customHeight="1">
      <c r="A6900"/>
      <c r="B6900"/>
      <c r="C6900"/>
      <c r="D6900"/>
      <c r="E6900"/>
      <c r="F6900" s="61"/>
      <c r="G6900" s="196" t="e">
        <f>VLOOKUP(D6900,sku归属!A:B,2,0)</f>
        <v>#N/A</v>
      </c>
      <c r="K6900" s="193"/>
      <c r="L6900" s="194"/>
      <c r="M6900" s="195"/>
    </row>
    <row r="6901" spans="1:13" s="61" customFormat="1" customHeight="1">
      <c r="A6901"/>
      <c r="B6901"/>
      <c r="C6901"/>
      <c r="D6901"/>
      <c r="E6901"/>
      <c r="F6901" s="61"/>
      <c r="G6901" s="196" t="e">
        <f>VLOOKUP(D6901,sku归属!A:B,2,0)</f>
        <v>#N/A</v>
      </c>
      <c r="K6901" s="193"/>
      <c r="L6901" s="194"/>
      <c r="M6901" s="195"/>
    </row>
    <row r="6902" spans="1:13" s="61" customFormat="1" customHeight="1">
      <c r="A6902"/>
      <c r="B6902"/>
      <c r="C6902"/>
      <c r="D6902"/>
      <c r="E6902"/>
      <c r="F6902" s="61"/>
      <c r="G6902" s="196" t="e">
        <f>VLOOKUP(D6902,sku归属!A:B,2,0)</f>
        <v>#N/A</v>
      </c>
      <c r="K6902" s="193"/>
      <c r="L6902" s="194"/>
      <c r="M6902" s="195"/>
    </row>
    <row r="6903" spans="1:13" s="61" customFormat="1" customHeight="1">
      <c r="A6903"/>
      <c r="B6903"/>
      <c r="C6903"/>
      <c r="D6903"/>
      <c r="E6903"/>
      <c r="F6903" s="61"/>
      <c r="G6903" s="196" t="e">
        <f>VLOOKUP(D6903,sku归属!A:B,2,0)</f>
        <v>#N/A</v>
      </c>
      <c r="K6903" s="193"/>
      <c r="L6903" s="194"/>
      <c r="M6903" s="195"/>
    </row>
    <row r="6904" spans="1:13" s="61" customFormat="1" customHeight="1">
      <c r="A6904"/>
      <c r="B6904"/>
      <c r="C6904"/>
      <c r="D6904"/>
      <c r="E6904"/>
      <c r="F6904" s="61"/>
      <c r="G6904" s="196" t="e">
        <f>VLOOKUP(D6904,sku归属!A:B,2,0)</f>
        <v>#N/A</v>
      </c>
      <c r="K6904" s="193"/>
      <c r="L6904" s="194"/>
      <c r="M6904" s="195"/>
    </row>
    <row r="6905" spans="1:13" s="61" customFormat="1" customHeight="1">
      <c r="A6905"/>
      <c r="B6905"/>
      <c r="C6905"/>
      <c r="D6905"/>
      <c r="E6905"/>
      <c r="F6905" s="61"/>
      <c r="G6905" s="196" t="e">
        <f>VLOOKUP(D6905,sku归属!A:B,2,0)</f>
        <v>#N/A</v>
      </c>
      <c r="K6905" s="193"/>
      <c r="L6905" s="194"/>
      <c r="M6905" s="195"/>
    </row>
    <row r="6906" spans="1:13" s="61" customFormat="1" customHeight="1">
      <c r="A6906"/>
      <c r="B6906"/>
      <c r="C6906"/>
      <c r="D6906"/>
      <c r="E6906"/>
      <c r="F6906" s="61"/>
      <c r="G6906" s="196" t="e">
        <f>VLOOKUP(D6906,sku归属!A:B,2,0)</f>
        <v>#N/A</v>
      </c>
      <c r="K6906" s="193"/>
      <c r="L6906" s="194"/>
      <c r="M6906" s="195"/>
    </row>
    <row r="6907" spans="1:13" s="61" customFormat="1" customHeight="1">
      <c r="A6907"/>
      <c r="B6907"/>
      <c r="C6907"/>
      <c r="D6907"/>
      <c r="E6907"/>
      <c r="F6907" s="61"/>
      <c r="G6907" s="196" t="e">
        <f>VLOOKUP(D6907,sku归属!A:B,2,0)</f>
        <v>#N/A</v>
      </c>
      <c r="K6907" s="193"/>
      <c r="L6907" s="194"/>
      <c r="M6907" s="195"/>
    </row>
    <row r="6908" spans="1:13" s="61" customFormat="1" customHeight="1">
      <c r="A6908"/>
      <c r="B6908"/>
      <c r="C6908"/>
      <c r="D6908"/>
      <c r="E6908"/>
      <c r="F6908" s="61"/>
      <c r="G6908" s="196" t="e">
        <f>VLOOKUP(D6908,sku归属!A:B,2,0)</f>
        <v>#N/A</v>
      </c>
      <c r="K6908" s="193"/>
      <c r="L6908" s="194"/>
      <c r="M6908" s="195"/>
    </row>
    <row r="6909" spans="1:13" s="61" customFormat="1" customHeight="1">
      <c r="A6909"/>
      <c r="B6909"/>
      <c r="C6909"/>
      <c r="D6909"/>
      <c r="E6909"/>
      <c r="F6909" s="61"/>
      <c r="G6909" s="196" t="e">
        <f>VLOOKUP(D6909,sku归属!A:B,2,0)</f>
        <v>#N/A</v>
      </c>
      <c r="K6909" s="193"/>
      <c r="L6909" s="194"/>
      <c r="M6909" s="195"/>
    </row>
    <row r="6910" spans="1:13" s="61" customFormat="1" customHeight="1">
      <c r="A6910"/>
      <c r="B6910"/>
      <c r="C6910"/>
      <c r="D6910"/>
      <c r="E6910"/>
      <c r="F6910" s="61"/>
      <c r="G6910" s="196" t="e">
        <f>VLOOKUP(D6910,sku归属!A:B,2,0)</f>
        <v>#N/A</v>
      </c>
      <c r="K6910" s="193"/>
      <c r="L6910" s="194"/>
      <c r="M6910" s="195"/>
    </row>
    <row r="6911" spans="1:13" s="61" customFormat="1" customHeight="1">
      <c r="A6911"/>
      <c r="B6911"/>
      <c r="C6911"/>
      <c r="D6911"/>
      <c r="E6911"/>
      <c r="F6911" s="61"/>
      <c r="G6911" s="196" t="e">
        <f>VLOOKUP(D6911,sku归属!A:B,2,0)</f>
        <v>#N/A</v>
      </c>
      <c r="K6911" s="193"/>
      <c r="L6911" s="194"/>
      <c r="M6911" s="195"/>
    </row>
    <row r="6912" spans="1:13" s="61" customFormat="1" customHeight="1">
      <c r="A6912"/>
      <c r="B6912"/>
      <c r="C6912"/>
      <c r="D6912"/>
      <c r="E6912"/>
      <c r="F6912" s="61"/>
      <c r="G6912" s="196" t="e">
        <f>VLOOKUP(D6912,sku归属!A:B,2,0)</f>
        <v>#N/A</v>
      </c>
      <c r="K6912" s="193"/>
      <c r="L6912" s="194"/>
      <c r="M6912" s="195"/>
    </row>
    <row r="6913" spans="1:13" s="61" customFormat="1" customHeight="1">
      <c r="A6913"/>
      <c r="B6913"/>
      <c r="C6913"/>
      <c r="D6913"/>
      <c r="E6913"/>
      <c r="F6913" s="61"/>
      <c r="G6913" s="196" t="e">
        <f>VLOOKUP(D6913,sku归属!A:B,2,0)</f>
        <v>#N/A</v>
      </c>
      <c r="K6913" s="193"/>
      <c r="L6913" s="194"/>
      <c r="M6913" s="195"/>
    </row>
    <row r="6914" spans="1:13" s="61" customFormat="1" customHeight="1">
      <c r="A6914"/>
      <c r="B6914"/>
      <c r="C6914"/>
      <c r="D6914"/>
      <c r="E6914"/>
      <c r="F6914" s="61"/>
      <c r="G6914" s="196" t="e">
        <f>VLOOKUP(D6914,sku归属!A:B,2,0)</f>
        <v>#N/A</v>
      </c>
      <c r="K6914" s="193"/>
      <c r="L6914" s="194"/>
      <c r="M6914" s="195"/>
    </row>
    <row r="6915" spans="1:13" s="61" customFormat="1" customHeight="1">
      <c r="A6915"/>
      <c r="B6915"/>
      <c r="C6915"/>
      <c r="D6915"/>
      <c r="E6915"/>
      <c r="F6915" s="61"/>
      <c r="G6915" s="196" t="e">
        <f>VLOOKUP(D6915,sku归属!A:B,2,0)</f>
        <v>#N/A</v>
      </c>
      <c r="K6915" s="193"/>
      <c r="L6915" s="194"/>
      <c r="M6915" s="195"/>
    </row>
    <row r="6916" spans="1:13" s="61" customFormat="1" customHeight="1">
      <c r="A6916"/>
      <c r="B6916"/>
      <c r="C6916"/>
      <c r="D6916"/>
      <c r="E6916"/>
      <c r="F6916" s="61"/>
      <c r="G6916" s="196" t="e">
        <f>VLOOKUP(D6916,sku归属!A:B,2,0)</f>
        <v>#N/A</v>
      </c>
      <c r="K6916" s="193"/>
      <c r="L6916" s="194"/>
      <c r="M6916" s="195"/>
    </row>
    <row r="6917" spans="1:13" s="61" customFormat="1" customHeight="1">
      <c r="A6917"/>
      <c r="B6917"/>
      <c r="C6917"/>
      <c r="D6917"/>
      <c r="E6917"/>
      <c r="F6917" s="61"/>
      <c r="G6917" s="196" t="e">
        <f>VLOOKUP(D6917,sku归属!A:B,2,0)</f>
        <v>#N/A</v>
      </c>
      <c r="K6917" s="193"/>
      <c r="L6917" s="194"/>
      <c r="M6917" s="195"/>
    </row>
    <row r="6918" spans="1:13" s="61" customFormat="1" customHeight="1">
      <c r="A6918"/>
      <c r="B6918"/>
      <c r="C6918"/>
      <c r="D6918"/>
      <c r="E6918"/>
      <c r="F6918" s="61"/>
      <c r="G6918" s="196" t="e">
        <f>VLOOKUP(D6918,sku归属!A:B,2,0)</f>
        <v>#N/A</v>
      </c>
      <c r="K6918" s="193"/>
      <c r="L6918" s="194"/>
      <c r="M6918" s="195"/>
    </row>
    <row r="6919" spans="1:13" s="61" customFormat="1" customHeight="1">
      <c r="A6919"/>
      <c r="B6919"/>
      <c r="C6919"/>
      <c r="D6919"/>
      <c r="E6919"/>
      <c r="F6919" s="61"/>
      <c r="G6919" s="196" t="e">
        <f>VLOOKUP(D6919,sku归属!A:B,2,0)</f>
        <v>#N/A</v>
      </c>
      <c r="K6919" s="193"/>
      <c r="L6919" s="194"/>
      <c r="M6919" s="195"/>
    </row>
    <row r="6920" spans="1:13" s="61" customFormat="1" customHeight="1">
      <c r="A6920"/>
      <c r="B6920"/>
      <c r="C6920"/>
      <c r="D6920"/>
      <c r="E6920"/>
      <c r="F6920" s="61"/>
      <c r="G6920" s="196" t="e">
        <f>VLOOKUP(D6920,sku归属!A:B,2,0)</f>
        <v>#N/A</v>
      </c>
      <c r="K6920" s="193"/>
      <c r="L6920" s="194"/>
      <c r="M6920" s="195"/>
    </row>
    <row r="6921" spans="1:13" s="61" customFormat="1" customHeight="1">
      <c r="A6921"/>
      <c r="B6921"/>
      <c r="C6921"/>
      <c r="D6921"/>
      <c r="E6921"/>
      <c r="F6921" s="61"/>
      <c r="G6921" s="196" t="e">
        <f>VLOOKUP(D6921,sku归属!A:B,2,0)</f>
        <v>#N/A</v>
      </c>
      <c r="K6921" s="193"/>
      <c r="L6921" s="194"/>
      <c r="M6921" s="195"/>
    </row>
    <row r="6922" spans="1:13" s="61" customFormat="1" customHeight="1">
      <c r="A6922"/>
      <c r="B6922"/>
      <c r="C6922"/>
      <c r="D6922"/>
      <c r="E6922"/>
      <c r="F6922" s="61"/>
      <c r="G6922" s="196" t="e">
        <f>VLOOKUP(D6922,sku归属!A:B,2,0)</f>
        <v>#N/A</v>
      </c>
      <c r="K6922" s="193"/>
      <c r="L6922" s="194"/>
      <c r="M6922" s="195"/>
    </row>
    <row r="6923" spans="1:13" s="61" customFormat="1" customHeight="1">
      <c r="A6923"/>
      <c r="B6923"/>
      <c r="C6923"/>
      <c r="D6923"/>
      <c r="E6923"/>
      <c r="F6923" s="61"/>
      <c r="G6923" s="196" t="e">
        <f>VLOOKUP(D6923,sku归属!A:B,2,0)</f>
        <v>#N/A</v>
      </c>
      <c r="K6923" s="193"/>
      <c r="L6923" s="194"/>
      <c r="M6923" s="195"/>
    </row>
    <row r="6924" spans="1:13" s="61" customFormat="1" customHeight="1">
      <c r="A6924"/>
      <c r="B6924"/>
      <c r="C6924"/>
      <c r="D6924"/>
      <c r="E6924"/>
      <c r="F6924" s="61"/>
      <c r="G6924" s="196" t="e">
        <f>VLOOKUP(D6924,sku归属!A:B,2,0)</f>
        <v>#N/A</v>
      </c>
      <c r="K6924" s="193"/>
      <c r="L6924" s="194"/>
      <c r="M6924" s="195"/>
    </row>
    <row r="6925" spans="1:13" s="61" customFormat="1" customHeight="1">
      <c r="A6925"/>
      <c r="B6925"/>
      <c r="C6925"/>
      <c r="D6925"/>
      <c r="E6925"/>
      <c r="F6925" s="61"/>
      <c r="G6925" s="196" t="e">
        <f>VLOOKUP(D6925,sku归属!A:B,2,0)</f>
        <v>#N/A</v>
      </c>
      <c r="K6925" s="193"/>
      <c r="L6925" s="194"/>
      <c r="M6925" s="195"/>
    </row>
    <row r="6926" spans="1:13" s="61" customFormat="1" customHeight="1">
      <c r="A6926"/>
      <c r="B6926"/>
      <c r="C6926"/>
      <c r="D6926"/>
      <c r="E6926"/>
      <c r="F6926" s="61"/>
      <c r="G6926" s="196" t="e">
        <f>VLOOKUP(D6926,sku归属!A:B,2,0)</f>
        <v>#N/A</v>
      </c>
      <c r="K6926" s="193"/>
      <c r="L6926" s="194"/>
      <c r="M6926" s="195"/>
    </row>
    <row r="6927" spans="1:13" s="61" customFormat="1" customHeight="1">
      <c r="A6927"/>
      <c r="B6927"/>
      <c r="C6927"/>
      <c r="D6927"/>
      <c r="E6927"/>
      <c r="F6927" s="61"/>
      <c r="G6927" s="196" t="e">
        <f>VLOOKUP(D6927,sku归属!A:B,2,0)</f>
        <v>#N/A</v>
      </c>
      <c r="K6927" s="193"/>
      <c r="L6927" s="194"/>
      <c r="M6927" s="195"/>
    </row>
    <row r="6928" spans="1:13" s="61" customFormat="1" customHeight="1">
      <c r="A6928"/>
      <c r="B6928"/>
      <c r="C6928"/>
      <c r="D6928"/>
      <c r="E6928"/>
      <c r="F6928" s="61"/>
      <c r="G6928" s="196" t="e">
        <f>VLOOKUP(D6928,sku归属!A:B,2,0)</f>
        <v>#N/A</v>
      </c>
      <c r="K6928" s="193"/>
      <c r="L6928" s="194"/>
      <c r="M6928" s="195"/>
    </row>
    <row r="6929" spans="1:13" s="61" customFormat="1" customHeight="1">
      <c r="A6929"/>
      <c r="B6929"/>
      <c r="C6929"/>
      <c r="D6929"/>
      <c r="E6929"/>
      <c r="F6929" s="61"/>
      <c r="G6929" s="196" t="e">
        <f>VLOOKUP(D6929,sku归属!A:B,2,0)</f>
        <v>#N/A</v>
      </c>
      <c r="K6929" s="193"/>
      <c r="L6929" s="194"/>
      <c r="M6929" s="195"/>
    </row>
    <row r="6930" spans="1:13" s="61" customFormat="1" customHeight="1">
      <c r="A6930"/>
      <c r="B6930"/>
      <c r="C6930"/>
      <c r="D6930"/>
      <c r="E6930"/>
      <c r="F6930" s="61"/>
      <c r="G6930" s="196" t="e">
        <f>VLOOKUP(D6930,sku归属!A:B,2,0)</f>
        <v>#N/A</v>
      </c>
      <c r="K6930" s="193"/>
      <c r="L6930" s="194"/>
      <c r="M6930" s="195"/>
    </row>
    <row r="6931" spans="1:13" s="61" customFormat="1" customHeight="1">
      <c r="A6931"/>
      <c r="B6931"/>
      <c r="C6931"/>
      <c r="D6931"/>
      <c r="E6931"/>
      <c r="F6931" s="61"/>
      <c r="G6931" s="196" t="e">
        <f>VLOOKUP(D6931,sku归属!A:B,2,0)</f>
        <v>#N/A</v>
      </c>
      <c r="K6931" s="193"/>
      <c r="L6931" s="194"/>
      <c r="M6931" s="195"/>
    </row>
    <row r="6932" spans="1:13" s="61" customFormat="1" customHeight="1">
      <c r="A6932"/>
      <c r="B6932"/>
      <c r="C6932"/>
      <c r="D6932"/>
      <c r="E6932"/>
      <c r="F6932" s="61"/>
      <c r="G6932" s="196" t="e">
        <f>VLOOKUP(D6932,sku归属!A:B,2,0)</f>
        <v>#N/A</v>
      </c>
      <c r="K6932" s="193"/>
      <c r="L6932" s="194"/>
      <c r="M6932" s="195"/>
    </row>
    <row r="6933" spans="1:13" s="61" customFormat="1" customHeight="1">
      <c r="A6933"/>
      <c r="B6933"/>
      <c r="C6933"/>
      <c r="D6933"/>
      <c r="E6933"/>
      <c r="F6933" s="61"/>
      <c r="G6933" s="196" t="e">
        <f>VLOOKUP(D6933,sku归属!A:B,2,0)</f>
        <v>#N/A</v>
      </c>
      <c r="K6933" s="193"/>
      <c r="L6933" s="194"/>
      <c r="M6933" s="195"/>
    </row>
    <row r="6934" spans="1:13" s="61" customFormat="1" customHeight="1">
      <c r="A6934"/>
      <c r="B6934"/>
      <c r="C6934"/>
      <c r="D6934"/>
      <c r="E6934"/>
      <c r="F6934" s="61"/>
      <c r="G6934" s="196" t="e">
        <f>VLOOKUP(D6934,sku归属!A:B,2,0)</f>
        <v>#N/A</v>
      </c>
      <c r="K6934" s="193"/>
      <c r="L6934" s="194"/>
      <c r="M6934" s="195"/>
    </row>
    <row r="6935" spans="1:13" s="61" customFormat="1" customHeight="1">
      <c r="A6935"/>
      <c r="B6935"/>
      <c r="C6935"/>
      <c r="D6935"/>
      <c r="E6935"/>
      <c r="F6935" s="61"/>
      <c r="G6935" s="196" t="e">
        <f>VLOOKUP(D6935,sku归属!A:B,2,0)</f>
        <v>#N/A</v>
      </c>
      <c r="K6935" s="193"/>
      <c r="L6935" s="194"/>
      <c r="M6935" s="195"/>
    </row>
    <row r="6936" spans="1:13" s="61" customFormat="1" customHeight="1">
      <c r="A6936"/>
      <c r="B6936"/>
      <c r="C6936"/>
      <c r="D6936"/>
      <c r="E6936"/>
      <c r="F6936" s="61"/>
      <c r="G6936" s="196" t="e">
        <f>VLOOKUP(D6936,sku归属!A:B,2,0)</f>
        <v>#N/A</v>
      </c>
      <c r="K6936" s="193"/>
      <c r="L6936" s="194"/>
      <c r="M6936" s="195"/>
    </row>
    <row r="6937" spans="1:13" s="61" customFormat="1" customHeight="1">
      <c r="A6937"/>
      <c r="B6937"/>
      <c r="C6937"/>
      <c r="D6937"/>
      <c r="E6937"/>
      <c r="F6937" s="61"/>
      <c r="G6937" s="196" t="e">
        <f>VLOOKUP(D6937,sku归属!A:B,2,0)</f>
        <v>#N/A</v>
      </c>
      <c r="K6937" s="193"/>
      <c r="L6937" s="194"/>
      <c r="M6937" s="195"/>
    </row>
    <row r="6938" spans="1:13" s="61" customFormat="1" customHeight="1">
      <c r="A6938"/>
      <c r="B6938"/>
      <c r="C6938"/>
      <c r="D6938"/>
      <c r="E6938"/>
      <c r="F6938" s="61"/>
      <c r="G6938" s="196" t="e">
        <f>VLOOKUP(D6938,sku归属!A:B,2,0)</f>
        <v>#N/A</v>
      </c>
      <c r="K6938" s="193"/>
      <c r="L6938" s="194"/>
      <c r="M6938" s="195"/>
    </row>
    <row r="6939" spans="1:13" s="61" customFormat="1" customHeight="1">
      <c r="A6939"/>
      <c r="B6939"/>
      <c r="C6939"/>
      <c r="D6939"/>
      <c r="E6939"/>
      <c r="F6939" s="61"/>
      <c r="G6939" s="196" t="e">
        <f>VLOOKUP(D6939,sku归属!A:B,2,0)</f>
        <v>#N/A</v>
      </c>
      <c r="K6939" s="193"/>
      <c r="L6939" s="194"/>
      <c r="M6939" s="195"/>
    </row>
    <row r="6940" spans="1:13" s="61" customFormat="1" customHeight="1">
      <c r="A6940"/>
      <c r="B6940"/>
      <c r="C6940"/>
      <c r="D6940"/>
      <c r="E6940"/>
      <c r="F6940" s="61"/>
      <c r="G6940" s="196" t="e">
        <f>VLOOKUP(D6940,sku归属!A:B,2,0)</f>
        <v>#N/A</v>
      </c>
      <c r="K6940" s="193"/>
      <c r="L6940" s="194"/>
      <c r="M6940" s="195"/>
    </row>
    <row r="6941" spans="1:13" s="61" customFormat="1" customHeight="1">
      <c r="A6941"/>
      <c r="B6941"/>
      <c r="C6941"/>
      <c r="D6941"/>
      <c r="E6941"/>
      <c r="F6941" s="61"/>
      <c r="G6941" s="196" t="e">
        <f>VLOOKUP(D6941,sku归属!A:B,2,0)</f>
        <v>#N/A</v>
      </c>
      <c r="K6941" s="193"/>
      <c r="L6941" s="194"/>
      <c r="M6941" s="195"/>
    </row>
    <row r="6942" spans="1:13" s="61" customFormat="1" customHeight="1">
      <c r="A6942"/>
      <c r="B6942"/>
      <c r="C6942"/>
      <c r="D6942"/>
      <c r="E6942"/>
      <c r="F6942" s="61"/>
      <c r="G6942" s="196" t="e">
        <f>VLOOKUP(D6942,sku归属!A:B,2,0)</f>
        <v>#N/A</v>
      </c>
      <c r="K6942" s="193"/>
      <c r="L6942" s="194"/>
      <c r="M6942" s="195"/>
    </row>
    <row r="6943" spans="1:13" s="61" customFormat="1" customHeight="1">
      <c r="A6943"/>
      <c r="B6943"/>
      <c r="C6943"/>
      <c r="D6943"/>
      <c r="E6943"/>
      <c r="F6943" s="61"/>
      <c r="G6943" s="196" t="e">
        <f>VLOOKUP(D6943,sku归属!A:B,2,0)</f>
        <v>#N/A</v>
      </c>
      <c r="K6943" s="193"/>
      <c r="L6943" s="194"/>
      <c r="M6943" s="195"/>
    </row>
    <row r="6944" spans="1:13" s="61" customFormat="1" customHeight="1">
      <c r="A6944"/>
      <c r="B6944"/>
      <c r="C6944"/>
      <c r="D6944"/>
      <c r="E6944"/>
      <c r="F6944" s="61"/>
      <c r="G6944" s="196" t="e">
        <f>VLOOKUP(D6944,sku归属!A:B,2,0)</f>
        <v>#N/A</v>
      </c>
      <c r="K6944" s="193"/>
      <c r="L6944" s="194"/>
      <c r="M6944" s="195"/>
    </row>
    <row r="6945" spans="1:13" s="61" customFormat="1" customHeight="1">
      <c r="A6945"/>
      <c r="B6945"/>
      <c r="C6945"/>
      <c r="D6945"/>
      <c r="E6945"/>
      <c r="F6945" s="61"/>
      <c r="G6945" s="196" t="e">
        <f>VLOOKUP(D6945,sku归属!A:B,2,0)</f>
        <v>#N/A</v>
      </c>
      <c r="K6945" s="193"/>
      <c r="L6945" s="194"/>
      <c r="M6945" s="195"/>
    </row>
    <row r="6946" spans="1:13" s="61" customFormat="1" customHeight="1">
      <c r="A6946"/>
      <c r="B6946"/>
      <c r="C6946"/>
      <c r="D6946"/>
      <c r="E6946"/>
      <c r="F6946" s="61"/>
      <c r="G6946" s="196" t="e">
        <f>VLOOKUP(D6946,sku归属!A:B,2,0)</f>
        <v>#N/A</v>
      </c>
      <c r="K6946" s="193"/>
      <c r="L6946" s="194"/>
      <c r="M6946" s="195"/>
    </row>
    <row r="6947" spans="1:13" s="61" customFormat="1" customHeight="1">
      <c r="A6947"/>
      <c r="B6947"/>
      <c r="C6947"/>
      <c r="D6947"/>
      <c r="E6947"/>
      <c r="F6947" s="61"/>
      <c r="G6947" s="196" t="e">
        <f>VLOOKUP(D6947,sku归属!A:B,2,0)</f>
        <v>#N/A</v>
      </c>
      <c r="K6947" s="193"/>
      <c r="L6947" s="194"/>
      <c r="M6947" s="195"/>
    </row>
    <row r="6948" spans="1:13" s="61" customFormat="1" customHeight="1">
      <c r="A6948"/>
      <c r="B6948"/>
      <c r="C6948"/>
      <c r="D6948"/>
      <c r="E6948"/>
      <c r="F6948" s="61"/>
      <c r="G6948" s="196" t="e">
        <f>VLOOKUP(D6948,sku归属!A:B,2,0)</f>
        <v>#N/A</v>
      </c>
      <c r="K6948" s="193"/>
      <c r="L6948" s="194"/>
      <c r="M6948" s="195"/>
    </row>
    <row r="6949" spans="1:13" s="61" customFormat="1" customHeight="1">
      <c r="A6949"/>
      <c r="B6949"/>
      <c r="C6949"/>
      <c r="D6949"/>
      <c r="E6949"/>
      <c r="F6949" s="61"/>
      <c r="G6949" s="196" t="e">
        <f>VLOOKUP(D6949,sku归属!A:B,2,0)</f>
        <v>#N/A</v>
      </c>
      <c r="K6949" s="193"/>
      <c r="L6949" s="194"/>
      <c r="M6949" s="195"/>
    </row>
    <row r="6950" spans="1:13" s="61" customFormat="1" customHeight="1">
      <c r="A6950"/>
      <c r="B6950"/>
      <c r="C6950"/>
      <c r="D6950"/>
      <c r="E6950"/>
      <c r="F6950" s="61"/>
      <c r="G6950" s="196" t="e">
        <f>VLOOKUP(D6950,sku归属!A:B,2,0)</f>
        <v>#N/A</v>
      </c>
      <c r="K6950" s="193"/>
      <c r="L6950" s="194"/>
      <c r="M6950" s="195"/>
    </row>
    <row r="6951" spans="1:13" s="61" customFormat="1" customHeight="1">
      <c r="A6951"/>
      <c r="B6951"/>
      <c r="C6951"/>
      <c r="D6951"/>
      <c r="E6951"/>
      <c r="F6951" s="61"/>
      <c r="G6951" s="196" t="e">
        <f>VLOOKUP(D6951,sku归属!A:B,2,0)</f>
        <v>#N/A</v>
      </c>
      <c r="K6951" s="193"/>
      <c r="L6951" s="194"/>
      <c r="M6951" s="195"/>
    </row>
    <row r="6952" spans="1:13" s="61" customFormat="1" customHeight="1">
      <c r="A6952"/>
      <c r="B6952"/>
      <c r="C6952"/>
      <c r="D6952"/>
      <c r="E6952"/>
      <c r="F6952" s="61"/>
      <c r="G6952" s="196" t="e">
        <f>VLOOKUP(D6952,sku归属!A:B,2,0)</f>
        <v>#N/A</v>
      </c>
      <c r="K6952" s="193"/>
      <c r="L6952" s="194"/>
      <c r="M6952" s="195"/>
    </row>
    <row r="6953" spans="1:13" s="61" customFormat="1" customHeight="1">
      <c r="A6953"/>
      <c r="B6953"/>
      <c r="C6953"/>
      <c r="D6953"/>
      <c r="E6953"/>
      <c r="F6953" s="61"/>
      <c r="G6953" s="196" t="e">
        <f>VLOOKUP(D6953,sku归属!A:B,2,0)</f>
        <v>#N/A</v>
      </c>
      <c r="K6953" s="193"/>
      <c r="L6953" s="194"/>
      <c r="M6953" s="195"/>
    </row>
    <row r="6954" spans="1:13" s="61" customFormat="1" customHeight="1">
      <c r="A6954"/>
      <c r="B6954"/>
      <c r="C6954"/>
      <c r="D6954"/>
      <c r="E6954"/>
      <c r="F6954" s="61"/>
      <c r="G6954" s="196" t="e">
        <f>VLOOKUP(D6954,sku归属!A:B,2,0)</f>
        <v>#N/A</v>
      </c>
      <c r="K6954" s="193"/>
      <c r="L6954" s="194"/>
      <c r="M6954" s="195"/>
    </row>
    <row r="6955" spans="1:13" s="61" customFormat="1" customHeight="1">
      <c r="A6955"/>
      <c r="B6955"/>
      <c r="C6955"/>
      <c r="D6955"/>
      <c r="E6955"/>
      <c r="F6955" s="61"/>
      <c r="G6955" s="196" t="e">
        <f>VLOOKUP(D6955,sku归属!A:B,2,0)</f>
        <v>#N/A</v>
      </c>
      <c r="K6955" s="193"/>
      <c r="L6955" s="194"/>
      <c r="M6955" s="195"/>
    </row>
    <row r="6956" spans="1:13" s="61" customFormat="1" customHeight="1">
      <c r="A6956"/>
      <c r="B6956"/>
      <c r="C6956"/>
      <c r="D6956"/>
      <c r="E6956"/>
      <c r="F6956" s="61"/>
      <c r="G6956" s="196" t="e">
        <f>VLOOKUP(D6956,sku归属!A:B,2,0)</f>
        <v>#N/A</v>
      </c>
      <c r="K6956" s="193"/>
      <c r="L6956" s="194"/>
      <c r="M6956" s="195"/>
    </row>
    <row r="6957" spans="1:13" s="61" customFormat="1" customHeight="1">
      <c r="A6957"/>
      <c r="B6957"/>
      <c r="C6957"/>
      <c r="D6957"/>
      <c r="E6957"/>
      <c r="F6957" s="61"/>
      <c r="G6957" s="196" t="e">
        <f>VLOOKUP(D6957,sku归属!A:B,2,0)</f>
        <v>#N/A</v>
      </c>
      <c r="K6957" s="193"/>
      <c r="L6957" s="194"/>
      <c r="M6957" s="195"/>
    </row>
    <row r="6958" spans="1:13" s="61" customFormat="1" customHeight="1">
      <c r="A6958"/>
      <c r="B6958"/>
      <c r="C6958"/>
      <c r="D6958"/>
      <c r="E6958"/>
      <c r="F6958" s="61"/>
      <c r="G6958" s="196" t="e">
        <f>VLOOKUP(D6958,sku归属!A:B,2,0)</f>
        <v>#N/A</v>
      </c>
      <c r="K6958" s="193"/>
      <c r="L6958" s="194"/>
      <c r="M6958" s="195"/>
    </row>
    <row r="6959" spans="1:13" s="61" customFormat="1" customHeight="1">
      <c r="A6959"/>
      <c r="B6959"/>
      <c r="C6959"/>
      <c r="D6959"/>
      <c r="E6959"/>
      <c r="F6959" s="61"/>
      <c r="G6959" s="196" t="e">
        <f>VLOOKUP(D6959,sku归属!A:B,2,0)</f>
        <v>#N/A</v>
      </c>
      <c r="K6959" s="193"/>
      <c r="L6959" s="194"/>
      <c r="M6959" s="195"/>
    </row>
    <row r="6960" spans="1:13" s="61" customFormat="1" customHeight="1">
      <c r="A6960"/>
      <c r="B6960"/>
      <c r="C6960"/>
      <c r="D6960"/>
      <c r="E6960"/>
      <c r="F6960" s="61"/>
      <c r="G6960" s="196" t="e">
        <f>VLOOKUP(D6960,sku归属!A:B,2,0)</f>
        <v>#N/A</v>
      </c>
      <c r="K6960" s="193"/>
      <c r="L6960" s="194"/>
      <c r="M6960" s="195"/>
    </row>
    <row r="6961" spans="1:13" s="61" customFormat="1" customHeight="1">
      <c r="A6961"/>
      <c r="B6961"/>
      <c r="C6961"/>
      <c r="D6961"/>
      <c r="E6961"/>
      <c r="F6961" s="61"/>
      <c r="G6961" s="196" t="e">
        <f>VLOOKUP(D6961,sku归属!A:B,2,0)</f>
        <v>#N/A</v>
      </c>
      <c r="K6961" s="193"/>
      <c r="L6961" s="194"/>
      <c r="M6961" s="195"/>
    </row>
    <row r="6962" spans="1:13" s="61" customFormat="1" customHeight="1">
      <c r="A6962"/>
      <c r="B6962"/>
      <c r="C6962"/>
      <c r="D6962"/>
      <c r="E6962"/>
      <c r="F6962" s="61"/>
      <c r="G6962" s="196" t="e">
        <f>VLOOKUP(D6962,sku归属!A:B,2,0)</f>
        <v>#N/A</v>
      </c>
      <c r="K6962" s="193"/>
      <c r="L6962" s="194"/>
      <c r="M6962" s="195"/>
    </row>
    <row r="6963" spans="1:13" s="61" customFormat="1" customHeight="1">
      <c r="A6963"/>
      <c r="B6963"/>
      <c r="C6963"/>
      <c r="D6963"/>
      <c r="E6963"/>
      <c r="F6963" s="61"/>
      <c r="G6963" s="196" t="e">
        <f>VLOOKUP(D6963,sku归属!A:B,2,0)</f>
        <v>#N/A</v>
      </c>
      <c r="K6963" s="193"/>
      <c r="L6963" s="194"/>
      <c r="M6963" s="195"/>
    </row>
    <row r="6964" spans="1:13" s="61" customFormat="1" customHeight="1">
      <c r="A6964"/>
      <c r="B6964"/>
      <c r="C6964"/>
      <c r="D6964"/>
      <c r="E6964"/>
      <c r="F6964" s="61"/>
      <c r="G6964" s="196" t="e">
        <f>VLOOKUP(D6964,sku归属!A:B,2,0)</f>
        <v>#N/A</v>
      </c>
      <c r="K6964" s="193"/>
      <c r="L6964" s="194"/>
      <c r="M6964" s="195"/>
    </row>
    <row r="6965" spans="1:13" s="61" customFormat="1" customHeight="1">
      <c r="A6965"/>
      <c r="B6965"/>
      <c r="C6965"/>
      <c r="D6965"/>
      <c r="E6965"/>
      <c r="F6965" s="61"/>
      <c r="G6965" s="196" t="e">
        <f>VLOOKUP(D6965,sku归属!A:B,2,0)</f>
        <v>#N/A</v>
      </c>
      <c r="K6965" s="193"/>
      <c r="L6965" s="194"/>
      <c r="M6965" s="195"/>
    </row>
    <row r="6966" spans="1:13" s="61" customFormat="1" customHeight="1">
      <c r="A6966"/>
      <c r="B6966"/>
      <c r="C6966"/>
      <c r="D6966"/>
      <c r="E6966"/>
      <c r="F6966" s="61"/>
      <c r="G6966" s="196" t="e">
        <f>VLOOKUP(D6966,sku归属!A:B,2,0)</f>
        <v>#N/A</v>
      </c>
      <c r="K6966" s="193"/>
      <c r="L6966" s="194"/>
      <c r="M6966" s="195"/>
    </row>
    <row r="6967" spans="1:13" s="61" customFormat="1" customHeight="1">
      <c r="A6967"/>
      <c r="B6967"/>
      <c r="C6967"/>
      <c r="D6967"/>
      <c r="E6967"/>
      <c r="F6967" s="61"/>
      <c r="G6967" s="196" t="e">
        <f>VLOOKUP(D6967,sku归属!A:B,2,0)</f>
        <v>#N/A</v>
      </c>
      <c r="K6967" s="193"/>
      <c r="L6967" s="194"/>
      <c r="M6967" s="195"/>
    </row>
    <row r="6968" spans="1:13" s="61" customFormat="1" customHeight="1">
      <c r="A6968"/>
      <c r="B6968"/>
      <c r="C6968"/>
      <c r="D6968"/>
      <c r="E6968"/>
      <c r="F6968" s="61"/>
      <c r="G6968" s="196" t="e">
        <f>VLOOKUP(D6968,sku归属!A:B,2,0)</f>
        <v>#N/A</v>
      </c>
      <c r="K6968" s="193"/>
      <c r="L6968" s="194"/>
      <c r="M6968" s="195"/>
    </row>
    <row r="6969" spans="1:13" s="61" customFormat="1" customHeight="1">
      <c r="A6969"/>
      <c r="B6969"/>
      <c r="C6969"/>
      <c r="D6969"/>
      <c r="E6969"/>
      <c r="F6969" s="61"/>
      <c r="G6969" s="196" t="e">
        <f>VLOOKUP(D6969,sku归属!A:B,2,0)</f>
        <v>#N/A</v>
      </c>
      <c r="K6969" s="193"/>
      <c r="L6969" s="194"/>
      <c r="M6969" s="195"/>
    </row>
    <row r="6970" spans="1:13" s="61" customFormat="1" customHeight="1">
      <c r="A6970"/>
      <c r="B6970"/>
      <c r="C6970"/>
      <c r="D6970"/>
      <c r="E6970"/>
      <c r="F6970" s="61"/>
      <c r="G6970" s="196" t="e">
        <f>VLOOKUP(D6970,sku归属!A:B,2,0)</f>
        <v>#N/A</v>
      </c>
      <c r="K6970" s="193"/>
      <c r="L6970" s="194"/>
      <c r="M6970" s="195"/>
    </row>
    <row r="6971" spans="1:13" s="61" customFormat="1" customHeight="1">
      <c r="A6971"/>
      <c r="B6971"/>
      <c r="C6971"/>
      <c r="D6971"/>
      <c r="E6971"/>
      <c r="F6971" s="61"/>
      <c r="G6971" s="196" t="e">
        <f>VLOOKUP(D6971,sku归属!A:B,2,0)</f>
        <v>#N/A</v>
      </c>
      <c r="K6971" s="193"/>
      <c r="L6971" s="194"/>
      <c r="M6971" s="195"/>
    </row>
    <row r="6972" spans="1:13" s="61" customFormat="1" customHeight="1">
      <c r="A6972"/>
      <c r="B6972"/>
      <c r="C6972"/>
      <c r="D6972"/>
      <c r="E6972"/>
      <c r="F6972" s="61"/>
      <c r="G6972" s="196" t="e">
        <f>VLOOKUP(D6972,sku归属!A:B,2,0)</f>
        <v>#N/A</v>
      </c>
      <c r="K6972" s="193"/>
      <c r="L6972" s="194"/>
      <c r="M6972" s="195"/>
    </row>
    <row r="6973" spans="1:13" s="61" customFormat="1" customHeight="1">
      <c r="A6973"/>
      <c r="B6973"/>
      <c r="C6973"/>
      <c r="D6973"/>
      <c r="E6973"/>
      <c r="F6973" s="61"/>
      <c r="G6973" s="196" t="e">
        <f>VLOOKUP(D6973,sku归属!A:B,2,0)</f>
        <v>#N/A</v>
      </c>
      <c r="K6973" s="193"/>
      <c r="L6973" s="194"/>
      <c r="M6973" s="195"/>
    </row>
    <row r="6974" spans="1:13" s="61" customFormat="1" customHeight="1">
      <c r="A6974"/>
      <c r="B6974"/>
      <c r="C6974"/>
      <c r="D6974"/>
      <c r="E6974"/>
      <c r="F6974" s="61"/>
      <c r="G6974" s="196" t="e">
        <f>VLOOKUP(D6974,sku归属!A:B,2,0)</f>
        <v>#N/A</v>
      </c>
      <c r="K6974" s="193"/>
      <c r="L6974" s="194"/>
      <c r="M6974" s="195"/>
    </row>
    <row r="6975" spans="1:13" s="61" customFormat="1" customHeight="1">
      <c r="A6975"/>
      <c r="B6975"/>
      <c r="C6975"/>
      <c r="D6975"/>
      <c r="E6975"/>
      <c r="F6975" s="61"/>
      <c r="G6975" s="196" t="e">
        <f>VLOOKUP(D6975,sku归属!A:B,2,0)</f>
        <v>#N/A</v>
      </c>
      <c r="K6975" s="193"/>
      <c r="L6975" s="194"/>
      <c r="M6975" s="195"/>
    </row>
    <row r="6976" spans="1:13" s="61" customFormat="1" customHeight="1">
      <c r="A6976"/>
      <c r="B6976"/>
      <c r="C6976"/>
      <c r="D6976"/>
      <c r="E6976"/>
      <c r="F6976" s="61"/>
      <c r="G6976" s="196" t="e">
        <f>VLOOKUP(D6976,sku归属!A:B,2,0)</f>
        <v>#N/A</v>
      </c>
      <c r="K6976" s="193"/>
      <c r="L6976" s="194"/>
      <c r="M6976" s="195"/>
    </row>
    <row r="6977" spans="1:13" s="61" customFormat="1" customHeight="1">
      <c r="A6977"/>
      <c r="B6977"/>
      <c r="C6977"/>
      <c r="D6977"/>
      <c r="E6977"/>
      <c r="F6977" s="61"/>
      <c r="G6977" s="196" t="e">
        <f>VLOOKUP(D6977,sku归属!A:B,2,0)</f>
        <v>#N/A</v>
      </c>
      <c r="K6977" s="193"/>
      <c r="L6977" s="194"/>
      <c r="M6977" s="195"/>
    </row>
    <row r="6978" spans="1:13" s="61" customFormat="1" customHeight="1">
      <c r="A6978"/>
      <c r="B6978"/>
      <c r="C6978"/>
      <c r="D6978"/>
      <c r="E6978"/>
      <c r="F6978" s="61"/>
      <c r="G6978" s="196" t="e">
        <f>VLOOKUP(D6978,sku归属!A:B,2,0)</f>
        <v>#N/A</v>
      </c>
      <c r="K6978" s="193"/>
      <c r="L6978" s="194"/>
      <c r="M6978" s="195"/>
    </row>
    <row r="6979" spans="1:13" s="61" customFormat="1" customHeight="1">
      <c r="A6979"/>
      <c r="B6979"/>
      <c r="C6979"/>
      <c r="D6979"/>
      <c r="E6979"/>
      <c r="F6979" s="61"/>
      <c r="G6979" s="196" t="e">
        <f>VLOOKUP(D6979,sku归属!A:B,2,0)</f>
        <v>#N/A</v>
      </c>
      <c r="K6979" s="193"/>
      <c r="L6979" s="194"/>
      <c r="M6979" s="195"/>
    </row>
    <row r="6980" spans="1:13" s="61" customFormat="1" customHeight="1">
      <c r="A6980"/>
      <c r="B6980"/>
      <c r="C6980"/>
      <c r="D6980"/>
      <c r="E6980"/>
      <c r="F6980" s="61"/>
      <c r="G6980" s="196" t="e">
        <f>VLOOKUP(D6980,sku归属!A:B,2,0)</f>
        <v>#N/A</v>
      </c>
      <c r="K6980" s="193"/>
      <c r="L6980" s="194"/>
      <c r="M6980" s="195"/>
    </row>
    <row r="6981" spans="1:13" s="61" customFormat="1" customHeight="1">
      <c r="A6981"/>
      <c r="B6981"/>
      <c r="C6981"/>
      <c r="D6981"/>
      <c r="E6981"/>
      <c r="F6981" s="61"/>
      <c r="G6981" s="196" t="e">
        <f>VLOOKUP(D6981,sku归属!A:B,2,0)</f>
        <v>#N/A</v>
      </c>
      <c r="K6981" s="193"/>
      <c r="L6981" s="194"/>
      <c r="M6981" s="195"/>
    </row>
    <row r="6982" spans="1:13" s="61" customFormat="1" customHeight="1">
      <c r="A6982"/>
      <c r="B6982"/>
      <c r="C6982"/>
      <c r="D6982"/>
      <c r="E6982"/>
      <c r="F6982" s="61"/>
      <c r="G6982" s="196" t="e">
        <f>VLOOKUP(D6982,sku归属!A:B,2,0)</f>
        <v>#N/A</v>
      </c>
      <c r="K6982" s="193"/>
      <c r="L6982" s="194"/>
      <c r="M6982" s="195"/>
    </row>
    <row r="6983" spans="1:13" s="61" customFormat="1" customHeight="1">
      <c r="A6983"/>
      <c r="B6983"/>
      <c r="C6983"/>
      <c r="D6983"/>
      <c r="E6983"/>
      <c r="F6983" s="61"/>
      <c r="G6983" s="196" t="e">
        <f>VLOOKUP(D6983,sku归属!A:B,2,0)</f>
        <v>#N/A</v>
      </c>
      <c r="K6983" s="193"/>
      <c r="L6983" s="194"/>
      <c r="M6983" s="195"/>
    </row>
    <row r="6984" spans="1:13" s="61" customFormat="1" customHeight="1">
      <c r="A6984"/>
      <c r="B6984"/>
      <c r="C6984"/>
      <c r="D6984"/>
      <c r="E6984"/>
      <c r="F6984" s="61"/>
      <c r="G6984" s="196" t="e">
        <f>VLOOKUP(D6984,sku归属!A:B,2,0)</f>
        <v>#N/A</v>
      </c>
      <c r="K6984" s="193"/>
      <c r="L6984" s="194"/>
      <c r="M6984" s="195"/>
    </row>
    <row r="6985" spans="1:13" s="61" customFormat="1" customHeight="1">
      <c r="A6985"/>
      <c r="B6985"/>
      <c r="C6985"/>
      <c r="D6985"/>
      <c r="E6985"/>
      <c r="F6985" s="61"/>
      <c r="G6985" s="196" t="e">
        <f>VLOOKUP(D6985,sku归属!A:B,2,0)</f>
        <v>#N/A</v>
      </c>
      <c r="K6985" s="193"/>
      <c r="L6985" s="194"/>
      <c r="M6985" s="195"/>
    </row>
    <row r="6986" spans="1:13" s="61" customFormat="1" customHeight="1">
      <c r="A6986"/>
      <c r="B6986"/>
      <c r="C6986"/>
      <c r="D6986"/>
      <c r="E6986"/>
      <c r="F6986" s="61"/>
      <c r="G6986" s="196" t="e">
        <f>VLOOKUP(D6986,sku归属!A:B,2,0)</f>
        <v>#N/A</v>
      </c>
      <c r="K6986" s="193"/>
      <c r="L6986" s="194"/>
      <c r="M6986" s="195"/>
    </row>
    <row r="6987" spans="1:13" s="61" customFormat="1" customHeight="1">
      <c r="A6987"/>
      <c r="B6987"/>
      <c r="C6987"/>
      <c r="D6987"/>
      <c r="E6987"/>
      <c r="F6987" s="61"/>
      <c r="G6987" s="196" t="e">
        <f>VLOOKUP(D6987,sku归属!A:B,2,0)</f>
        <v>#N/A</v>
      </c>
      <c r="K6987" s="193"/>
      <c r="L6987" s="194"/>
      <c r="M6987" s="195"/>
    </row>
    <row r="6988" spans="1:13" s="61" customFormat="1" customHeight="1">
      <c r="A6988"/>
      <c r="B6988"/>
      <c r="C6988"/>
      <c r="D6988"/>
      <c r="E6988"/>
      <c r="F6988" s="61"/>
      <c r="G6988" s="196" t="e">
        <f>VLOOKUP(D6988,sku归属!A:B,2,0)</f>
        <v>#N/A</v>
      </c>
      <c r="K6988" s="193"/>
      <c r="L6988" s="194"/>
      <c r="M6988" s="195"/>
    </row>
    <row r="6989" spans="1:13" s="61" customFormat="1" customHeight="1">
      <c r="A6989"/>
      <c r="B6989"/>
      <c r="C6989"/>
      <c r="D6989"/>
      <c r="E6989"/>
      <c r="F6989" s="61"/>
      <c r="G6989" s="196" t="e">
        <f>VLOOKUP(D6989,sku归属!A:B,2,0)</f>
        <v>#N/A</v>
      </c>
      <c r="K6989" s="193"/>
      <c r="L6989" s="194"/>
      <c r="M6989" s="195"/>
    </row>
    <row r="6990" spans="1:13" s="61" customFormat="1" customHeight="1">
      <c r="A6990"/>
      <c r="B6990"/>
      <c r="C6990"/>
      <c r="D6990"/>
      <c r="E6990"/>
      <c r="F6990" s="61"/>
      <c r="G6990" s="196" t="e">
        <f>VLOOKUP(D6990,sku归属!A:B,2,0)</f>
        <v>#N/A</v>
      </c>
      <c r="K6990" s="193"/>
      <c r="L6990" s="194"/>
      <c r="M6990" s="195"/>
    </row>
    <row r="6991" spans="1:13" s="61" customFormat="1" customHeight="1">
      <c r="A6991"/>
      <c r="B6991"/>
      <c r="C6991"/>
      <c r="D6991"/>
      <c r="E6991"/>
      <c r="F6991" s="61"/>
      <c r="G6991" s="196" t="e">
        <f>VLOOKUP(D6991,sku归属!A:B,2,0)</f>
        <v>#N/A</v>
      </c>
      <c r="K6991" s="193"/>
      <c r="L6991" s="194"/>
      <c r="M6991" s="195"/>
    </row>
    <row r="6992" spans="1:13" s="61" customFormat="1" customHeight="1">
      <c r="A6992"/>
      <c r="B6992"/>
      <c r="C6992"/>
      <c r="D6992"/>
      <c r="E6992"/>
      <c r="F6992" s="61"/>
      <c r="G6992" s="196" t="e">
        <f>VLOOKUP(D6992,sku归属!A:B,2,0)</f>
        <v>#N/A</v>
      </c>
      <c r="K6992" s="193"/>
      <c r="L6992" s="194"/>
      <c r="M6992" s="195"/>
    </row>
    <row r="6993" spans="1:13" s="61" customFormat="1" customHeight="1">
      <c r="A6993"/>
      <c r="B6993"/>
      <c r="C6993"/>
      <c r="D6993"/>
      <c r="E6993"/>
      <c r="F6993" s="61"/>
      <c r="G6993" s="196" t="e">
        <f>VLOOKUP(D6993,sku归属!A:B,2,0)</f>
        <v>#N/A</v>
      </c>
      <c r="K6993" s="193"/>
      <c r="L6993" s="194"/>
      <c r="M6993" s="195"/>
    </row>
    <row r="6994" spans="1:13" s="61" customFormat="1" customHeight="1">
      <c r="A6994"/>
      <c r="B6994"/>
      <c r="C6994"/>
      <c r="D6994"/>
      <c r="E6994"/>
      <c r="F6994" s="61"/>
      <c r="G6994" s="196" t="e">
        <f>VLOOKUP(D6994,sku归属!A:B,2,0)</f>
        <v>#N/A</v>
      </c>
      <c r="K6994" s="193"/>
      <c r="L6994" s="194"/>
      <c r="M6994" s="195"/>
    </row>
    <row r="6995" spans="1:13" s="61" customFormat="1" customHeight="1">
      <c r="A6995"/>
      <c r="B6995"/>
      <c r="C6995"/>
      <c r="D6995"/>
      <c r="E6995"/>
      <c r="F6995" s="61"/>
      <c r="G6995" s="196" t="e">
        <f>VLOOKUP(D6995,sku归属!A:B,2,0)</f>
        <v>#N/A</v>
      </c>
      <c r="K6995" s="193"/>
      <c r="L6995" s="194"/>
      <c r="M6995" s="195"/>
    </row>
    <row r="6996" spans="1:13" s="61" customFormat="1" customHeight="1">
      <c r="A6996"/>
      <c r="B6996"/>
      <c r="C6996"/>
      <c r="D6996"/>
      <c r="E6996"/>
      <c r="F6996" s="61"/>
      <c r="G6996" s="196" t="e">
        <f>VLOOKUP(D6996,sku归属!A:B,2,0)</f>
        <v>#N/A</v>
      </c>
      <c r="K6996" s="193"/>
      <c r="L6996" s="194"/>
      <c r="M6996" s="195"/>
    </row>
    <row r="6997" spans="1:13" s="61" customFormat="1" customHeight="1">
      <c r="A6997"/>
      <c r="B6997"/>
      <c r="C6997"/>
      <c r="D6997"/>
      <c r="E6997"/>
      <c r="F6997" s="61"/>
      <c r="G6997" s="196" t="e">
        <f>VLOOKUP(D6997,sku归属!A:B,2,0)</f>
        <v>#N/A</v>
      </c>
      <c r="K6997" s="193"/>
      <c r="L6997" s="194"/>
      <c r="M6997" s="195"/>
    </row>
    <row r="6998" spans="1:13" s="61" customFormat="1" customHeight="1">
      <c r="A6998"/>
      <c r="B6998"/>
      <c r="C6998"/>
      <c r="D6998"/>
      <c r="E6998"/>
      <c r="F6998" s="61"/>
      <c r="G6998" s="196" t="e">
        <f>VLOOKUP(D6998,sku归属!A:B,2,0)</f>
        <v>#N/A</v>
      </c>
      <c r="K6998" s="193"/>
      <c r="L6998" s="194"/>
      <c r="M6998" s="195"/>
    </row>
    <row r="6999" spans="1:13" s="61" customFormat="1" customHeight="1">
      <c r="A6999"/>
      <c r="B6999"/>
      <c r="C6999"/>
      <c r="D6999"/>
      <c r="E6999"/>
      <c r="F6999" s="61"/>
      <c r="G6999" s="196" t="e">
        <f>VLOOKUP(D6999,sku归属!A:B,2,0)</f>
        <v>#N/A</v>
      </c>
      <c r="K6999" s="193"/>
      <c r="L6999" s="194"/>
      <c r="M6999" s="195"/>
    </row>
    <row r="7000" spans="1:13" s="61" customFormat="1" customHeight="1">
      <c r="A7000"/>
      <c r="B7000"/>
      <c r="C7000"/>
      <c r="D7000"/>
      <c r="E7000"/>
      <c r="F7000" s="61"/>
      <c r="G7000" s="196" t="e">
        <f>VLOOKUP(D7000,sku归属!A:B,2,0)</f>
        <v>#N/A</v>
      </c>
      <c r="K7000" s="193"/>
      <c r="L7000" s="194"/>
      <c r="M7000" s="195"/>
    </row>
    <row r="7001" spans="1:13" s="61" customFormat="1" customHeight="1">
      <c r="A7001"/>
      <c r="B7001"/>
      <c r="C7001"/>
      <c r="D7001"/>
      <c r="E7001"/>
      <c r="F7001" s="61"/>
      <c r="G7001" s="196" t="e">
        <f>VLOOKUP(D7001,sku归属!A:B,2,0)</f>
        <v>#N/A</v>
      </c>
      <c r="K7001" s="193"/>
      <c r="L7001" s="194"/>
      <c r="M7001" s="195"/>
    </row>
    <row r="7002" spans="1:13" s="61" customFormat="1" customHeight="1">
      <c r="A7002"/>
      <c r="B7002"/>
      <c r="C7002"/>
      <c r="D7002"/>
      <c r="E7002"/>
      <c r="F7002" s="61"/>
      <c r="G7002" s="196" t="e">
        <f>VLOOKUP(D7002,sku归属!A:B,2,0)</f>
        <v>#N/A</v>
      </c>
      <c r="K7002" s="193"/>
      <c r="L7002" s="194"/>
      <c r="M7002" s="195"/>
    </row>
    <row r="7003" spans="1:13" s="61" customFormat="1" customHeight="1">
      <c r="A7003"/>
      <c r="B7003"/>
      <c r="C7003"/>
      <c r="D7003"/>
      <c r="E7003"/>
      <c r="F7003" s="61"/>
      <c r="G7003" s="196" t="e">
        <f>VLOOKUP(D7003,sku归属!A:B,2,0)</f>
        <v>#N/A</v>
      </c>
      <c r="K7003" s="193"/>
      <c r="L7003" s="194"/>
      <c r="M7003" s="195"/>
    </row>
    <row r="7004" spans="1:13" s="61" customFormat="1" customHeight="1">
      <c r="A7004"/>
      <c r="B7004"/>
      <c r="C7004"/>
      <c r="D7004"/>
      <c r="E7004"/>
      <c r="F7004" s="61"/>
      <c r="G7004" s="196" t="e">
        <f>VLOOKUP(D7004,sku归属!A:B,2,0)</f>
        <v>#N/A</v>
      </c>
      <c r="K7004" s="193"/>
      <c r="L7004" s="194"/>
      <c r="M7004" s="195"/>
    </row>
    <row r="7005" spans="1:13" s="61" customFormat="1" customHeight="1">
      <c r="A7005"/>
      <c r="B7005"/>
      <c r="C7005"/>
      <c r="D7005"/>
      <c r="E7005"/>
      <c r="F7005" s="61"/>
      <c r="G7005" s="196" t="e">
        <f>VLOOKUP(D7005,sku归属!A:B,2,0)</f>
        <v>#N/A</v>
      </c>
      <c r="K7005" s="193"/>
      <c r="L7005" s="194"/>
      <c r="M7005" s="195"/>
    </row>
    <row r="7006" spans="1:13" s="61" customFormat="1" customHeight="1">
      <c r="A7006"/>
      <c r="B7006"/>
      <c r="C7006"/>
      <c r="D7006"/>
      <c r="E7006"/>
      <c r="F7006" s="61"/>
      <c r="G7006" s="196" t="e">
        <f>VLOOKUP(D7006,sku归属!A:B,2,0)</f>
        <v>#N/A</v>
      </c>
      <c r="K7006" s="193"/>
      <c r="L7006" s="194"/>
      <c r="M7006" s="195"/>
    </row>
    <row r="7007" spans="1:13" s="61" customFormat="1" customHeight="1">
      <c r="A7007"/>
      <c r="B7007"/>
      <c r="C7007"/>
      <c r="D7007"/>
      <c r="E7007"/>
      <c r="F7007" s="61"/>
      <c r="G7007" s="196" t="e">
        <f>VLOOKUP(D7007,sku归属!A:B,2,0)</f>
        <v>#N/A</v>
      </c>
      <c r="K7007" s="193"/>
      <c r="L7007" s="194"/>
      <c r="M7007" s="195"/>
    </row>
    <row r="7008" spans="1:13" s="61" customFormat="1" customHeight="1">
      <c r="A7008"/>
      <c r="B7008"/>
      <c r="C7008"/>
      <c r="D7008"/>
      <c r="E7008"/>
      <c r="F7008" s="61"/>
      <c r="G7008" s="196" t="e">
        <f>VLOOKUP(D7008,sku归属!A:B,2,0)</f>
        <v>#N/A</v>
      </c>
      <c r="K7008" s="193"/>
      <c r="L7008" s="194"/>
      <c r="M7008" s="195"/>
    </row>
    <row r="7009" spans="1:13" s="61" customFormat="1" customHeight="1">
      <c r="A7009"/>
      <c r="B7009"/>
      <c r="C7009"/>
      <c r="D7009"/>
      <c r="E7009"/>
      <c r="F7009" s="61"/>
      <c r="G7009" s="196" t="e">
        <f>VLOOKUP(D7009,sku归属!A:B,2,0)</f>
        <v>#N/A</v>
      </c>
      <c r="K7009" s="193"/>
      <c r="L7009" s="194"/>
      <c r="M7009" s="195"/>
    </row>
    <row r="7010" spans="1:13" s="61" customFormat="1" customHeight="1">
      <c r="A7010"/>
      <c r="B7010"/>
      <c r="C7010"/>
      <c r="D7010"/>
      <c r="E7010"/>
      <c r="F7010" s="61"/>
      <c r="G7010" s="196" t="e">
        <f>VLOOKUP(D7010,sku归属!A:B,2,0)</f>
        <v>#N/A</v>
      </c>
      <c r="K7010" s="193"/>
      <c r="L7010" s="194"/>
      <c r="M7010" s="195"/>
    </row>
    <row r="7011" spans="1:13" s="61" customFormat="1" customHeight="1">
      <c r="A7011"/>
      <c r="B7011"/>
      <c r="C7011"/>
      <c r="D7011"/>
      <c r="E7011"/>
      <c r="F7011" s="61"/>
      <c r="G7011" s="196" t="e">
        <f>VLOOKUP(D7011,sku归属!A:B,2,0)</f>
        <v>#N/A</v>
      </c>
      <c r="K7011" s="193"/>
      <c r="L7011" s="194"/>
      <c r="M7011" s="195"/>
    </row>
    <row r="7012" spans="1:13" s="61" customFormat="1" customHeight="1">
      <c r="A7012"/>
      <c r="B7012"/>
      <c r="C7012"/>
      <c r="D7012"/>
      <c r="E7012"/>
      <c r="F7012" s="61"/>
      <c r="G7012" s="196" t="e">
        <f>VLOOKUP(D7012,sku归属!A:B,2,0)</f>
        <v>#N/A</v>
      </c>
      <c r="K7012" s="193"/>
      <c r="L7012" s="194"/>
      <c r="M7012" s="195"/>
    </row>
    <row r="7013" spans="1:13" s="61" customFormat="1" customHeight="1">
      <c r="A7013"/>
      <c r="B7013"/>
      <c r="C7013"/>
      <c r="D7013"/>
      <c r="E7013"/>
      <c r="F7013" s="61"/>
      <c r="G7013" s="196" t="e">
        <f>VLOOKUP(D7013,sku归属!A:B,2,0)</f>
        <v>#N/A</v>
      </c>
      <c r="K7013" s="193"/>
      <c r="L7013" s="194"/>
      <c r="M7013" s="195"/>
    </row>
    <row r="7014" spans="1:13" s="61" customFormat="1" customHeight="1">
      <c r="A7014"/>
      <c r="B7014"/>
      <c r="C7014"/>
      <c r="D7014"/>
      <c r="E7014"/>
      <c r="F7014" s="61"/>
      <c r="G7014" s="196" t="e">
        <f>VLOOKUP(D7014,sku归属!A:B,2,0)</f>
        <v>#N/A</v>
      </c>
      <c r="K7014" s="193"/>
      <c r="L7014" s="194"/>
      <c r="M7014" s="195"/>
    </row>
    <row r="7015" spans="1:13" s="61" customFormat="1" customHeight="1">
      <c r="A7015"/>
      <c r="B7015"/>
      <c r="C7015"/>
      <c r="D7015"/>
      <c r="E7015"/>
      <c r="F7015" s="61"/>
      <c r="G7015" s="196" t="e">
        <f>VLOOKUP(D7015,sku归属!A:B,2,0)</f>
        <v>#N/A</v>
      </c>
      <c r="K7015" s="193"/>
      <c r="L7015" s="194"/>
      <c r="M7015" s="195"/>
    </row>
    <row r="7016" spans="1:13" s="61" customFormat="1" customHeight="1">
      <c r="A7016"/>
      <c r="B7016"/>
      <c r="C7016"/>
      <c r="D7016"/>
      <c r="E7016"/>
      <c r="F7016" s="61"/>
      <c r="G7016" s="196" t="e">
        <f>VLOOKUP(D7016,sku归属!A:B,2,0)</f>
        <v>#N/A</v>
      </c>
      <c r="K7016" s="193"/>
      <c r="L7016" s="194"/>
      <c r="M7016" s="195"/>
    </row>
    <row r="7017" spans="1:13" s="61" customFormat="1" customHeight="1">
      <c r="A7017"/>
      <c r="B7017"/>
      <c r="C7017"/>
      <c r="D7017"/>
      <c r="E7017"/>
      <c r="F7017" s="61"/>
      <c r="G7017" s="196" t="e">
        <f>VLOOKUP(D7017,sku归属!A:B,2,0)</f>
        <v>#N/A</v>
      </c>
      <c r="K7017" s="193"/>
      <c r="L7017" s="194"/>
      <c r="M7017" s="195"/>
    </row>
    <row r="7018" spans="1:13" s="61" customFormat="1" customHeight="1">
      <c r="A7018"/>
      <c r="B7018"/>
      <c r="C7018"/>
      <c r="D7018"/>
      <c r="E7018"/>
      <c r="F7018" s="61"/>
      <c r="G7018" s="196" t="e">
        <f>VLOOKUP(D7018,sku归属!A:B,2,0)</f>
        <v>#N/A</v>
      </c>
      <c r="K7018" s="193"/>
      <c r="L7018" s="194"/>
      <c r="M7018" s="195"/>
    </row>
    <row r="7019" spans="1:13" s="61" customFormat="1" customHeight="1">
      <c r="A7019"/>
      <c r="B7019"/>
      <c r="C7019"/>
      <c r="D7019"/>
      <c r="E7019"/>
      <c r="F7019" s="61"/>
      <c r="G7019" s="196" t="e">
        <f>VLOOKUP(D7019,sku归属!A:B,2,0)</f>
        <v>#N/A</v>
      </c>
      <c r="K7019" s="193"/>
      <c r="L7019" s="194"/>
      <c r="M7019" s="195"/>
    </row>
    <row r="7020" spans="1:13" s="61" customFormat="1" customHeight="1">
      <c r="A7020"/>
      <c r="B7020"/>
      <c r="C7020"/>
      <c r="D7020"/>
      <c r="E7020"/>
      <c r="F7020" s="61"/>
      <c r="G7020" s="196" t="e">
        <f>VLOOKUP(D7020,sku归属!A:B,2,0)</f>
        <v>#N/A</v>
      </c>
      <c r="K7020" s="193"/>
      <c r="L7020" s="194"/>
      <c r="M7020" s="195"/>
    </row>
    <row r="7021" spans="1:13" s="61" customFormat="1" customHeight="1">
      <c r="A7021"/>
      <c r="B7021"/>
      <c r="C7021"/>
      <c r="D7021"/>
      <c r="E7021"/>
      <c r="F7021" s="61"/>
      <c r="G7021" s="196" t="e">
        <f>VLOOKUP(D7021,sku归属!A:B,2,0)</f>
        <v>#N/A</v>
      </c>
      <c r="K7021" s="193"/>
      <c r="L7021" s="194"/>
      <c r="M7021" s="195"/>
    </row>
    <row r="7022" spans="1:13" s="61" customFormat="1" customHeight="1">
      <c r="A7022"/>
      <c r="B7022"/>
      <c r="C7022"/>
      <c r="D7022"/>
      <c r="E7022"/>
      <c r="F7022" s="61"/>
      <c r="G7022" s="196" t="e">
        <f>VLOOKUP(D7022,sku归属!A:B,2,0)</f>
        <v>#N/A</v>
      </c>
      <c r="K7022" s="193"/>
      <c r="L7022" s="194"/>
      <c r="M7022" s="195"/>
    </row>
    <row r="7023" spans="1:13" s="61" customFormat="1" customHeight="1">
      <c r="A7023"/>
      <c r="B7023"/>
      <c r="C7023"/>
      <c r="D7023"/>
      <c r="E7023"/>
      <c r="F7023" s="61"/>
      <c r="G7023" s="196" t="e">
        <f>VLOOKUP(D7023,sku归属!A:B,2,0)</f>
        <v>#N/A</v>
      </c>
      <c r="K7023" s="193"/>
      <c r="L7023" s="194"/>
      <c r="M7023" s="195"/>
    </row>
    <row r="7024" spans="1:13" s="61" customFormat="1" customHeight="1">
      <c r="A7024"/>
      <c r="B7024"/>
      <c r="C7024"/>
      <c r="D7024"/>
      <c r="E7024"/>
      <c r="F7024" s="61"/>
      <c r="G7024" s="196" t="e">
        <f>VLOOKUP(D7024,sku归属!A:B,2,0)</f>
        <v>#N/A</v>
      </c>
      <c r="K7024" s="193"/>
      <c r="L7024" s="194"/>
      <c r="M7024" s="195"/>
    </row>
    <row r="7025" spans="1:13" s="61" customFormat="1" customHeight="1">
      <c r="A7025"/>
      <c r="B7025"/>
      <c r="C7025"/>
      <c r="D7025"/>
      <c r="E7025"/>
      <c r="F7025" s="61"/>
      <c r="G7025" s="196" t="e">
        <f>VLOOKUP(D7025,sku归属!A:B,2,0)</f>
        <v>#N/A</v>
      </c>
      <c r="K7025" s="193"/>
      <c r="L7025" s="194"/>
      <c r="M7025" s="195"/>
    </row>
    <row r="7026" spans="1:13" s="61" customFormat="1" customHeight="1">
      <c r="A7026"/>
      <c r="B7026"/>
      <c r="C7026"/>
      <c r="D7026"/>
      <c r="E7026"/>
      <c r="F7026" s="61"/>
      <c r="G7026" s="196" t="e">
        <f>VLOOKUP(D7026,sku归属!A:B,2,0)</f>
        <v>#N/A</v>
      </c>
      <c r="K7026" s="193"/>
      <c r="L7026" s="194"/>
      <c r="M7026" s="195"/>
    </row>
    <row r="7027" spans="1:13" s="61" customFormat="1" customHeight="1">
      <c r="A7027"/>
      <c r="B7027"/>
      <c r="C7027"/>
      <c r="D7027"/>
      <c r="E7027"/>
      <c r="F7027" s="61"/>
      <c r="G7027" s="196" t="e">
        <f>VLOOKUP(D7027,sku归属!A:B,2,0)</f>
        <v>#N/A</v>
      </c>
      <c r="K7027" s="193"/>
      <c r="L7027" s="194"/>
      <c r="M7027" s="195"/>
    </row>
    <row r="7028" spans="1:13" s="61" customFormat="1" customHeight="1">
      <c r="A7028"/>
      <c r="B7028"/>
      <c r="C7028"/>
      <c r="D7028"/>
      <c r="E7028"/>
      <c r="F7028" s="61"/>
      <c r="G7028" s="196" t="e">
        <f>VLOOKUP(D7028,sku归属!A:B,2,0)</f>
        <v>#N/A</v>
      </c>
      <c r="K7028" s="193"/>
      <c r="L7028" s="194"/>
      <c r="M7028" s="195"/>
    </row>
    <row r="7029" spans="1:13" s="61" customFormat="1" customHeight="1">
      <c r="A7029"/>
      <c r="B7029"/>
      <c r="C7029"/>
      <c r="D7029"/>
      <c r="E7029"/>
      <c r="F7029" s="61"/>
      <c r="G7029" s="196" t="e">
        <f>VLOOKUP(D7029,sku归属!A:B,2,0)</f>
        <v>#N/A</v>
      </c>
      <c r="K7029" s="193"/>
      <c r="L7029" s="194"/>
      <c r="M7029" s="195"/>
    </row>
    <row r="7030" spans="1:13" s="61" customFormat="1" customHeight="1">
      <c r="A7030"/>
      <c r="B7030"/>
      <c r="C7030"/>
      <c r="D7030"/>
      <c r="E7030"/>
      <c r="F7030" s="61"/>
      <c r="G7030" s="196" t="e">
        <f>VLOOKUP(D7030,sku归属!A:B,2,0)</f>
        <v>#N/A</v>
      </c>
      <c r="K7030" s="193"/>
      <c r="L7030" s="194"/>
      <c r="M7030" s="195"/>
    </row>
    <row r="7031" spans="1:13" s="61" customFormat="1" customHeight="1">
      <c r="A7031"/>
      <c r="B7031"/>
      <c r="C7031"/>
      <c r="D7031"/>
      <c r="E7031"/>
      <c r="F7031" s="61"/>
      <c r="G7031" s="196" t="e">
        <f>VLOOKUP(D7031,sku归属!A:B,2,0)</f>
        <v>#N/A</v>
      </c>
      <c r="K7031" s="193"/>
      <c r="L7031" s="194"/>
      <c r="M7031" s="195"/>
    </row>
    <row r="7032" spans="1:13" s="61" customFormat="1" customHeight="1">
      <c r="A7032"/>
      <c r="B7032"/>
      <c r="C7032"/>
      <c r="D7032"/>
      <c r="E7032"/>
      <c r="F7032" s="61"/>
      <c r="G7032" s="196" t="e">
        <f>VLOOKUP(D7032,sku归属!A:B,2,0)</f>
        <v>#N/A</v>
      </c>
      <c r="K7032" s="193"/>
      <c r="L7032" s="194"/>
      <c r="M7032" s="195"/>
    </row>
    <row r="7033" spans="1:13" s="61" customFormat="1" customHeight="1">
      <c r="A7033"/>
      <c r="B7033"/>
      <c r="C7033"/>
      <c r="D7033"/>
      <c r="E7033"/>
      <c r="F7033" s="61"/>
      <c r="G7033" s="196" t="e">
        <f>VLOOKUP(D7033,sku归属!A:B,2,0)</f>
        <v>#N/A</v>
      </c>
      <c r="K7033" s="193"/>
      <c r="L7033" s="194"/>
      <c r="M7033" s="195"/>
    </row>
    <row r="7034" spans="1:13" s="61" customFormat="1" customHeight="1">
      <c r="A7034"/>
      <c r="B7034"/>
      <c r="C7034"/>
      <c r="D7034"/>
      <c r="E7034"/>
      <c r="F7034" s="61"/>
      <c r="G7034" s="196" t="e">
        <f>VLOOKUP(D7034,sku归属!A:B,2,0)</f>
        <v>#N/A</v>
      </c>
      <c r="K7034" s="193"/>
      <c r="L7034" s="194"/>
      <c r="M7034" s="195"/>
    </row>
    <row r="7035" spans="1:13" s="61" customFormat="1" customHeight="1">
      <c r="A7035"/>
      <c r="B7035"/>
      <c r="C7035"/>
      <c r="D7035"/>
      <c r="E7035"/>
      <c r="F7035" s="61"/>
      <c r="G7035" s="196" t="e">
        <f>VLOOKUP(D7035,sku归属!A:B,2,0)</f>
        <v>#N/A</v>
      </c>
      <c r="K7035" s="193"/>
      <c r="L7035" s="194"/>
      <c r="M7035" s="195"/>
    </row>
    <row r="7036" spans="1:13" s="61" customFormat="1" customHeight="1">
      <c r="A7036"/>
      <c r="B7036"/>
      <c r="C7036"/>
      <c r="D7036"/>
      <c r="E7036"/>
      <c r="F7036" s="61"/>
      <c r="G7036" s="196" t="e">
        <f>VLOOKUP(D7036,sku归属!A:B,2,0)</f>
        <v>#N/A</v>
      </c>
      <c r="K7036" s="193"/>
      <c r="L7036" s="194"/>
      <c r="M7036" s="195"/>
    </row>
    <row r="7037" spans="1:13" s="61" customFormat="1" customHeight="1">
      <c r="A7037"/>
      <c r="B7037"/>
      <c r="C7037"/>
      <c r="D7037"/>
      <c r="E7037"/>
      <c r="F7037" s="61"/>
      <c r="G7037" s="196" t="e">
        <f>VLOOKUP(D7037,sku归属!A:B,2,0)</f>
        <v>#N/A</v>
      </c>
      <c r="K7037" s="193"/>
      <c r="L7037" s="194"/>
      <c r="M7037" s="195"/>
    </row>
    <row r="7038" spans="1:13" s="61" customFormat="1" customHeight="1">
      <c r="A7038"/>
      <c r="B7038"/>
      <c r="C7038"/>
      <c r="D7038"/>
      <c r="E7038"/>
      <c r="F7038" s="61"/>
      <c r="G7038" s="196" t="e">
        <f>VLOOKUP(D7038,sku归属!A:B,2,0)</f>
        <v>#N/A</v>
      </c>
      <c r="K7038" s="193"/>
      <c r="L7038" s="194"/>
      <c r="M7038" s="195"/>
    </row>
    <row r="7039" spans="1:13" s="61" customFormat="1" customHeight="1">
      <c r="A7039"/>
      <c r="B7039"/>
      <c r="C7039"/>
      <c r="D7039"/>
      <c r="E7039"/>
      <c r="F7039" s="61"/>
      <c r="G7039" s="196" t="e">
        <f>VLOOKUP(D7039,sku归属!A:B,2,0)</f>
        <v>#N/A</v>
      </c>
      <c r="K7039" s="193"/>
      <c r="L7039" s="194"/>
      <c r="M7039" s="195"/>
    </row>
    <row r="7040" spans="1:13" s="61" customFormat="1" customHeight="1">
      <c r="A7040"/>
      <c r="B7040"/>
      <c r="C7040"/>
      <c r="D7040"/>
      <c r="E7040"/>
      <c r="F7040" s="61"/>
      <c r="G7040" s="196" t="e">
        <f>VLOOKUP(D7040,sku归属!A:B,2,0)</f>
        <v>#N/A</v>
      </c>
      <c r="K7040" s="193"/>
      <c r="L7040" s="194"/>
      <c r="M7040" s="195"/>
    </row>
    <row r="7041" spans="1:13" s="61" customFormat="1" customHeight="1">
      <c r="A7041"/>
      <c r="B7041"/>
      <c r="C7041"/>
      <c r="D7041"/>
      <c r="E7041"/>
      <c r="F7041" s="61"/>
      <c r="G7041" s="196" t="e">
        <f>VLOOKUP(D7041,sku归属!A:B,2,0)</f>
        <v>#N/A</v>
      </c>
      <c r="K7041" s="193"/>
      <c r="L7041" s="194"/>
      <c r="M7041" s="195"/>
    </row>
    <row r="7042" spans="1:13" s="61" customFormat="1" customHeight="1">
      <c r="A7042"/>
      <c r="B7042"/>
      <c r="C7042"/>
      <c r="D7042"/>
      <c r="E7042"/>
      <c r="F7042" s="61"/>
      <c r="G7042" s="196" t="e">
        <f>VLOOKUP(D7042,sku归属!A:B,2,0)</f>
        <v>#N/A</v>
      </c>
      <c r="K7042" s="193"/>
      <c r="L7042" s="194"/>
      <c r="M7042" s="195"/>
    </row>
    <row r="7043" spans="1:13" s="61" customFormat="1" customHeight="1">
      <c r="A7043"/>
      <c r="B7043"/>
      <c r="C7043"/>
      <c r="D7043"/>
      <c r="E7043"/>
      <c r="F7043" s="61"/>
      <c r="G7043" s="196" t="e">
        <f>VLOOKUP(D7043,sku归属!A:B,2,0)</f>
        <v>#N/A</v>
      </c>
      <c r="K7043" s="193"/>
      <c r="L7043" s="194"/>
      <c r="M7043" s="195"/>
    </row>
    <row r="7044" spans="1:13" s="61" customFormat="1" customHeight="1">
      <c r="A7044"/>
      <c r="B7044"/>
      <c r="C7044"/>
      <c r="D7044"/>
      <c r="E7044"/>
      <c r="F7044" s="61"/>
      <c r="G7044" s="196" t="e">
        <f>VLOOKUP(D7044,sku归属!A:B,2,0)</f>
        <v>#N/A</v>
      </c>
      <c r="K7044" s="193"/>
      <c r="L7044" s="194"/>
      <c r="M7044" s="195"/>
    </row>
    <row r="7045" spans="1:13" s="61" customFormat="1" customHeight="1">
      <c r="A7045"/>
      <c r="B7045"/>
      <c r="C7045"/>
      <c r="D7045"/>
      <c r="E7045"/>
      <c r="F7045" s="61"/>
      <c r="G7045" s="196" t="e">
        <f>VLOOKUP(D7045,sku归属!A:B,2,0)</f>
        <v>#N/A</v>
      </c>
      <c r="K7045" s="193"/>
      <c r="L7045" s="194"/>
      <c r="M7045" s="195"/>
    </row>
    <row r="7046" spans="1:13" s="61" customFormat="1" customHeight="1">
      <c r="A7046"/>
      <c r="B7046"/>
      <c r="C7046"/>
      <c r="D7046"/>
      <c r="E7046"/>
      <c r="F7046" s="61"/>
      <c r="G7046" s="196" t="e">
        <f>VLOOKUP(D7046,sku归属!A:B,2,0)</f>
        <v>#N/A</v>
      </c>
      <c r="K7046" s="193"/>
      <c r="L7046" s="194"/>
      <c r="M7046" s="195"/>
    </row>
    <row r="7047" spans="1:13" s="61" customFormat="1" customHeight="1">
      <c r="A7047"/>
      <c r="B7047"/>
      <c r="C7047"/>
      <c r="D7047"/>
      <c r="E7047"/>
      <c r="F7047" s="61"/>
      <c r="G7047" s="196" t="e">
        <f>VLOOKUP(D7047,sku归属!A:B,2,0)</f>
        <v>#N/A</v>
      </c>
      <c r="K7047" s="193"/>
      <c r="L7047" s="194"/>
      <c r="M7047" s="195"/>
    </row>
    <row r="7048" spans="1:13" s="61" customFormat="1" customHeight="1">
      <c r="A7048"/>
      <c r="B7048"/>
      <c r="C7048"/>
      <c r="D7048"/>
      <c r="E7048"/>
      <c r="F7048" s="61"/>
      <c r="G7048" s="196" t="e">
        <f>VLOOKUP(D7048,sku归属!A:B,2,0)</f>
        <v>#N/A</v>
      </c>
      <c r="K7048" s="193"/>
      <c r="L7048" s="194"/>
      <c r="M7048" s="195"/>
    </row>
    <row r="7049" spans="1:13" s="61" customFormat="1" customHeight="1">
      <c r="A7049"/>
      <c r="B7049"/>
      <c r="C7049"/>
      <c r="D7049"/>
      <c r="E7049"/>
      <c r="F7049" s="61"/>
      <c r="G7049" s="196" t="e">
        <f>VLOOKUP(D7049,sku归属!A:B,2,0)</f>
        <v>#N/A</v>
      </c>
      <c r="K7049" s="193"/>
      <c r="L7049" s="194"/>
      <c r="M7049" s="195"/>
    </row>
    <row r="7050" spans="1:13" s="61" customFormat="1" customHeight="1">
      <c r="A7050"/>
      <c r="B7050"/>
      <c r="C7050"/>
      <c r="D7050"/>
      <c r="E7050"/>
      <c r="F7050" s="61"/>
      <c r="G7050" s="196" t="e">
        <f>VLOOKUP(D7050,sku归属!A:B,2,0)</f>
        <v>#N/A</v>
      </c>
      <c r="K7050" s="193"/>
      <c r="L7050" s="194"/>
      <c r="M7050" s="195"/>
    </row>
    <row r="7051" spans="1:13" s="61" customFormat="1" customHeight="1">
      <c r="A7051"/>
      <c r="B7051"/>
      <c r="C7051"/>
      <c r="D7051"/>
      <c r="E7051"/>
      <c r="F7051" s="61"/>
      <c r="G7051" s="196" t="e">
        <f>VLOOKUP(D7051,sku归属!A:B,2,0)</f>
        <v>#N/A</v>
      </c>
      <c r="K7051" s="193"/>
      <c r="L7051" s="194"/>
      <c r="M7051" s="195"/>
    </row>
    <row r="7052" spans="1:13" s="61" customFormat="1" customHeight="1">
      <c r="A7052"/>
      <c r="B7052"/>
      <c r="C7052"/>
      <c r="D7052"/>
      <c r="E7052"/>
      <c r="F7052" s="61"/>
      <c r="G7052" s="196" t="e">
        <f>VLOOKUP(D7052,sku归属!A:B,2,0)</f>
        <v>#N/A</v>
      </c>
      <c r="K7052" s="193"/>
      <c r="L7052" s="194"/>
      <c r="M7052" s="195"/>
    </row>
    <row r="7053" spans="1:13" s="61" customFormat="1" customHeight="1">
      <c r="A7053"/>
      <c r="B7053"/>
      <c r="C7053"/>
      <c r="D7053"/>
      <c r="E7053"/>
      <c r="F7053" s="61"/>
      <c r="G7053" s="196" t="e">
        <f>VLOOKUP(D7053,sku归属!A:B,2,0)</f>
        <v>#N/A</v>
      </c>
      <c r="K7053" s="193"/>
      <c r="L7053" s="194"/>
      <c r="M7053" s="195"/>
    </row>
    <row r="7054" spans="1:13" s="61" customFormat="1" customHeight="1">
      <c r="A7054"/>
      <c r="B7054"/>
      <c r="C7054"/>
      <c r="D7054"/>
      <c r="E7054"/>
      <c r="F7054" s="61"/>
      <c r="G7054" s="196" t="e">
        <f>VLOOKUP(D7054,sku归属!A:B,2,0)</f>
        <v>#N/A</v>
      </c>
      <c r="K7054" s="193"/>
      <c r="L7054" s="194"/>
      <c r="M7054" s="195"/>
    </row>
    <row r="7055" spans="1:13" s="61" customFormat="1" customHeight="1">
      <c r="A7055"/>
      <c r="B7055"/>
      <c r="C7055"/>
      <c r="D7055"/>
      <c r="E7055"/>
      <c r="F7055" s="61"/>
      <c r="G7055" s="196" t="e">
        <f>VLOOKUP(D7055,sku归属!A:B,2,0)</f>
        <v>#N/A</v>
      </c>
      <c r="K7055" s="193"/>
      <c r="L7055" s="194"/>
      <c r="M7055" s="195"/>
    </row>
    <row r="7056" spans="1:13" s="61" customFormat="1" customHeight="1">
      <c r="A7056"/>
      <c r="B7056"/>
      <c r="C7056"/>
      <c r="D7056"/>
      <c r="E7056"/>
      <c r="F7056" s="61"/>
      <c r="G7056" s="196" t="e">
        <f>VLOOKUP(D7056,sku归属!A:B,2,0)</f>
        <v>#N/A</v>
      </c>
      <c r="K7056" s="193"/>
      <c r="L7056" s="194"/>
      <c r="M7056" s="195"/>
    </row>
    <row r="7057" spans="1:13" s="61" customFormat="1" customHeight="1">
      <c r="A7057"/>
      <c r="B7057"/>
      <c r="C7057"/>
      <c r="D7057"/>
      <c r="E7057"/>
      <c r="F7057" s="61"/>
      <c r="G7057" s="196" t="e">
        <f>VLOOKUP(D7057,sku归属!A:B,2,0)</f>
        <v>#N/A</v>
      </c>
      <c r="K7057" s="193"/>
      <c r="L7057" s="194"/>
      <c r="M7057" s="195"/>
    </row>
    <row r="7058" spans="1:13" s="61" customFormat="1" customHeight="1">
      <c r="A7058"/>
      <c r="B7058"/>
      <c r="C7058"/>
      <c r="D7058"/>
      <c r="E7058"/>
      <c r="F7058" s="61"/>
      <c r="G7058" s="196" t="e">
        <f>VLOOKUP(D7058,sku归属!A:B,2,0)</f>
        <v>#N/A</v>
      </c>
      <c r="K7058" s="193"/>
      <c r="L7058" s="194"/>
      <c r="M7058" s="195"/>
    </row>
    <row r="7059" spans="1:13" s="61" customFormat="1" customHeight="1">
      <c r="A7059"/>
      <c r="B7059"/>
      <c r="C7059"/>
      <c r="D7059"/>
      <c r="E7059"/>
      <c r="F7059" s="61"/>
      <c r="G7059" s="196" t="e">
        <f>VLOOKUP(D7059,sku归属!A:B,2,0)</f>
        <v>#N/A</v>
      </c>
      <c r="K7059" s="193"/>
      <c r="L7059" s="194"/>
      <c r="M7059" s="195"/>
    </row>
    <row r="7060" spans="1:13" s="61" customFormat="1" customHeight="1">
      <c r="A7060"/>
      <c r="B7060"/>
      <c r="C7060"/>
      <c r="D7060"/>
      <c r="E7060"/>
      <c r="F7060" s="61"/>
      <c r="G7060" s="196" t="e">
        <f>VLOOKUP(D7060,sku归属!A:B,2,0)</f>
        <v>#N/A</v>
      </c>
      <c r="K7060" s="193"/>
      <c r="L7060" s="194"/>
      <c r="M7060" s="195"/>
    </row>
    <row r="7061" spans="1:13" s="61" customFormat="1" customHeight="1">
      <c r="A7061"/>
      <c r="B7061"/>
      <c r="C7061"/>
      <c r="D7061"/>
      <c r="E7061"/>
      <c r="F7061" s="61"/>
      <c r="G7061" s="196" t="e">
        <f>VLOOKUP(D7061,sku归属!A:B,2,0)</f>
        <v>#N/A</v>
      </c>
      <c r="K7061" s="193"/>
      <c r="L7061" s="194"/>
      <c r="M7061" s="195"/>
    </row>
    <row r="7062" spans="1:13" s="61" customFormat="1" customHeight="1">
      <c r="A7062"/>
      <c r="B7062"/>
      <c r="C7062"/>
      <c r="D7062"/>
      <c r="E7062"/>
      <c r="F7062" s="61"/>
      <c r="G7062" s="196" t="e">
        <f>VLOOKUP(D7062,sku归属!A:B,2,0)</f>
        <v>#N/A</v>
      </c>
      <c r="K7062" s="193"/>
      <c r="L7062" s="194"/>
      <c r="M7062" s="195"/>
    </row>
    <row r="7063" spans="1:13" s="61" customFormat="1" customHeight="1">
      <c r="A7063"/>
      <c r="B7063"/>
      <c r="C7063"/>
      <c r="D7063"/>
      <c r="E7063"/>
      <c r="F7063" s="61"/>
      <c r="G7063" s="196" t="e">
        <f>VLOOKUP(D7063,sku归属!A:B,2,0)</f>
        <v>#N/A</v>
      </c>
      <c r="K7063" s="193"/>
      <c r="L7063" s="194"/>
      <c r="M7063" s="195"/>
    </row>
    <row r="7064" spans="1:13" s="61" customFormat="1" customHeight="1">
      <c r="A7064"/>
      <c r="B7064"/>
      <c r="C7064"/>
      <c r="D7064"/>
      <c r="E7064"/>
      <c r="F7064" s="61"/>
      <c r="G7064" s="196" t="e">
        <f>VLOOKUP(D7064,sku归属!A:B,2,0)</f>
        <v>#N/A</v>
      </c>
      <c r="K7064" s="193"/>
      <c r="L7064" s="194"/>
      <c r="M7064" s="195"/>
    </row>
    <row r="7065" spans="1:13" s="61" customFormat="1" customHeight="1">
      <c r="A7065"/>
      <c r="B7065"/>
      <c r="C7065"/>
      <c r="D7065"/>
      <c r="E7065"/>
      <c r="F7065" s="61"/>
      <c r="G7065" s="196" t="e">
        <f>VLOOKUP(D7065,sku归属!A:B,2,0)</f>
        <v>#N/A</v>
      </c>
      <c r="K7065" s="193"/>
      <c r="L7065" s="194"/>
      <c r="M7065" s="195"/>
    </row>
    <row r="7066" spans="1:13" s="61" customFormat="1" customHeight="1">
      <c r="A7066"/>
      <c r="B7066"/>
      <c r="C7066"/>
      <c r="D7066"/>
      <c r="E7066"/>
      <c r="F7066" s="61"/>
      <c r="G7066" s="196" t="e">
        <f>VLOOKUP(D7066,sku归属!A:B,2,0)</f>
        <v>#N/A</v>
      </c>
      <c r="K7066" s="193"/>
      <c r="L7066" s="194"/>
      <c r="M7066" s="195"/>
    </row>
    <row r="7067" spans="1:13" s="61" customFormat="1" customHeight="1">
      <c r="A7067"/>
      <c r="B7067"/>
      <c r="C7067"/>
      <c r="D7067"/>
      <c r="E7067"/>
      <c r="F7067" s="61"/>
      <c r="G7067" s="196" t="e">
        <f>VLOOKUP(D7067,sku归属!A:B,2,0)</f>
        <v>#N/A</v>
      </c>
      <c r="K7067" s="193"/>
      <c r="L7067" s="194"/>
      <c r="M7067" s="195"/>
    </row>
    <row r="7068" spans="1:13" s="61" customFormat="1" customHeight="1">
      <c r="A7068"/>
      <c r="B7068"/>
      <c r="C7068"/>
      <c r="D7068"/>
      <c r="E7068"/>
      <c r="F7068" s="61"/>
      <c r="G7068" s="196" t="e">
        <f>VLOOKUP(D7068,sku归属!A:B,2,0)</f>
        <v>#N/A</v>
      </c>
      <c r="K7068" s="193"/>
      <c r="L7068" s="194"/>
      <c r="M7068" s="195"/>
    </row>
    <row r="7069" spans="1:13" s="61" customFormat="1" customHeight="1">
      <c r="A7069"/>
      <c r="B7069"/>
      <c r="C7069"/>
      <c r="D7069"/>
      <c r="E7069"/>
      <c r="F7069" s="61"/>
      <c r="G7069" s="196" t="e">
        <f>VLOOKUP(D7069,sku归属!A:B,2,0)</f>
        <v>#N/A</v>
      </c>
      <c r="K7069" s="193"/>
      <c r="L7069" s="194"/>
      <c r="M7069" s="195"/>
    </row>
    <row r="7070" spans="1:13" s="61" customFormat="1" customHeight="1">
      <c r="A7070"/>
      <c r="B7070"/>
      <c r="C7070"/>
      <c r="D7070"/>
      <c r="E7070"/>
      <c r="F7070" s="61"/>
      <c r="G7070" s="196" t="e">
        <f>VLOOKUP(D7070,sku归属!A:B,2,0)</f>
        <v>#N/A</v>
      </c>
      <c r="K7070" s="193"/>
      <c r="L7070" s="194"/>
      <c r="M7070" s="195"/>
    </row>
    <row r="7071" spans="1:13" s="61" customFormat="1" customHeight="1">
      <c r="A7071"/>
      <c r="B7071"/>
      <c r="C7071"/>
      <c r="D7071"/>
      <c r="E7071"/>
      <c r="F7071" s="61"/>
      <c r="G7071" s="196" t="e">
        <f>VLOOKUP(D7071,sku归属!A:B,2,0)</f>
        <v>#N/A</v>
      </c>
      <c r="K7071" s="193"/>
      <c r="L7071" s="194"/>
      <c r="M7071" s="195"/>
    </row>
    <row r="7072" spans="1:13" s="61" customFormat="1" customHeight="1">
      <c r="A7072"/>
      <c r="B7072"/>
      <c r="C7072"/>
      <c r="D7072"/>
      <c r="E7072"/>
      <c r="F7072" s="61"/>
      <c r="G7072" s="196" t="e">
        <f>VLOOKUP(D7072,sku归属!A:B,2,0)</f>
        <v>#N/A</v>
      </c>
      <c r="K7072" s="193"/>
      <c r="L7072" s="194"/>
      <c r="M7072" s="195"/>
    </row>
    <row r="7073" spans="1:13" s="61" customFormat="1" customHeight="1">
      <c r="A7073"/>
      <c r="B7073"/>
      <c r="C7073"/>
      <c r="D7073"/>
      <c r="E7073"/>
      <c r="F7073" s="61"/>
      <c r="G7073" s="196" t="e">
        <f>VLOOKUP(D7073,sku归属!A:B,2,0)</f>
        <v>#N/A</v>
      </c>
      <c r="K7073" s="193"/>
      <c r="L7073" s="194"/>
      <c r="M7073" s="195"/>
    </row>
    <row r="7074" spans="1:13" s="61" customFormat="1" customHeight="1">
      <c r="A7074"/>
      <c r="B7074"/>
      <c r="C7074"/>
      <c r="D7074"/>
      <c r="E7074"/>
      <c r="F7074" s="61"/>
      <c r="G7074" s="196" t="e">
        <f>VLOOKUP(D7074,sku归属!A:B,2,0)</f>
        <v>#N/A</v>
      </c>
      <c r="K7074" s="193"/>
      <c r="L7074" s="194"/>
      <c r="M7074" s="195"/>
    </row>
    <row r="7075" spans="1:13" s="61" customFormat="1" customHeight="1">
      <c r="A7075"/>
      <c r="B7075"/>
      <c r="C7075"/>
      <c r="D7075"/>
      <c r="E7075"/>
      <c r="F7075" s="61"/>
      <c r="G7075" s="196" t="e">
        <f>VLOOKUP(D7075,sku归属!A:B,2,0)</f>
        <v>#N/A</v>
      </c>
      <c r="K7075" s="193"/>
      <c r="L7075" s="194"/>
      <c r="M7075" s="195"/>
    </row>
    <row r="7076" spans="1:13" s="61" customFormat="1" customHeight="1">
      <c r="A7076"/>
      <c r="B7076"/>
      <c r="C7076"/>
      <c r="D7076"/>
      <c r="E7076"/>
      <c r="F7076" s="61"/>
      <c r="G7076" s="196" t="e">
        <f>VLOOKUP(D7076,sku归属!A:B,2,0)</f>
        <v>#N/A</v>
      </c>
      <c r="K7076" s="193"/>
      <c r="L7076" s="194"/>
      <c r="M7076" s="195"/>
    </row>
    <row r="7077" spans="1:13" s="61" customFormat="1" customHeight="1">
      <c r="A7077"/>
      <c r="B7077"/>
      <c r="C7077"/>
      <c r="D7077"/>
      <c r="E7077"/>
      <c r="F7077" s="61"/>
      <c r="G7077" s="196" t="e">
        <f>VLOOKUP(D7077,sku归属!A:B,2,0)</f>
        <v>#N/A</v>
      </c>
      <c r="K7077" s="193"/>
      <c r="L7077" s="194"/>
      <c r="M7077" s="195"/>
    </row>
    <row r="7078" spans="1:13" s="61" customFormat="1" customHeight="1">
      <c r="A7078"/>
      <c r="B7078"/>
      <c r="C7078"/>
      <c r="D7078"/>
      <c r="E7078"/>
      <c r="F7078" s="61"/>
      <c r="G7078" s="196" t="e">
        <f>VLOOKUP(D7078,sku归属!A:B,2,0)</f>
        <v>#N/A</v>
      </c>
      <c r="K7078" s="193"/>
      <c r="L7078" s="194"/>
      <c r="M7078" s="195"/>
    </row>
    <row r="7079" spans="1:13" s="61" customFormat="1" customHeight="1">
      <c r="A7079"/>
      <c r="B7079"/>
      <c r="C7079"/>
      <c r="D7079"/>
      <c r="E7079"/>
      <c r="F7079" s="61"/>
      <c r="G7079" s="196" t="e">
        <f>VLOOKUP(D7079,sku归属!A:B,2,0)</f>
        <v>#N/A</v>
      </c>
      <c r="K7079" s="193"/>
      <c r="L7079" s="194"/>
      <c r="M7079" s="195"/>
    </row>
    <row r="7080" spans="1:13" s="61" customFormat="1" customHeight="1">
      <c r="A7080"/>
      <c r="B7080"/>
      <c r="C7080"/>
      <c r="D7080"/>
      <c r="E7080"/>
      <c r="F7080" s="61"/>
      <c r="G7080" s="196" t="e">
        <f>VLOOKUP(D7080,sku归属!A:B,2,0)</f>
        <v>#N/A</v>
      </c>
      <c r="K7080" s="193"/>
      <c r="L7080" s="194"/>
      <c r="M7080" s="195"/>
    </row>
    <row r="7081" spans="1:13" s="61" customFormat="1" customHeight="1">
      <c r="A7081"/>
      <c r="B7081"/>
      <c r="C7081"/>
      <c r="D7081"/>
      <c r="E7081"/>
      <c r="F7081" s="61"/>
      <c r="G7081" s="196" t="e">
        <f>VLOOKUP(D7081,sku归属!A:B,2,0)</f>
        <v>#N/A</v>
      </c>
      <c r="K7081" s="193"/>
      <c r="L7081" s="194"/>
      <c r="M7081" s="195"/>
    </row>
    <row r="7082" spans="1:13" s="61" customFormat="1" customHeight="1">
      <c r="A7082"/>
      <c r="B7082"/>
      <c r="C7082"/>
      <c r="D7082"/>
      <c r="E7082"/>
      <c r="F7082" s="61"/>
      <c r="G7082" s="196" t="e">
        <f>VLOOKUP(D7082,sku归属!A:B,2,0)</f>
        <v>#N/A</v>
      </c>
      <c r="K7082" s="193"/>
      <c r="L7082" s="194"/>
      <c r="M7082" s="195"/>
    </row>
    <row r="7083" spans="1:13" s="61" customFormat="1" customHeight="1">
      <c r="A7083"/>
      <c r="B7083"/>
      <c r="C7083"/>
      <c r="D7083"/>
      <c r="E7083"/>
      <c r="F7083" s="61"/>
      <c r="G7083" s="196" t="e">
        <f>VLOOKUP(D7083,sku归属!A:B,2,0)</f>
        <v>#N/A</v>
      </c>
      <c r="K7083" s="193"/>
      <c r="L7083" s="194"/>
      <c r="M7083" s="195"/>
    </row>
    <row r="7084" spans="1:13" s="61" customFormat="1" customHeight="1">
      <c r="A7084"/>
      <c r="B7084"/>
      <c r="C7084"/>
      <c r="D7084"/>
      <c r="E7084"/>
      <c r="F7084" s="61"/>
      <c r="G7084" s="196" t="e">
        <f>VLOOKUP(D7084,sku归属!A:B,2,0)</f>
        <v>#N/A</v>
      </c>
      <c r="K7084" s="193"/>
      <c r="L7084" s="194"/>
      <c r="M7084" s="195"/>
    </row>
    <row r="7085" spans="1:13" s="61" customFormat="1" customHeight="1">
      <c r="A7085"/>
      <c r="B7085"/>
      <c r="C7085"/>
      <c r="D7085"/>
      <c r="E7085"/>
      <c r="F7085" s="61"/>
      <c r="G7085" s="196" t="e">
        <f>VLOOKUP(D7085,sku归属!A:B,2,0)</f>
        <v>#N/A</v>
      </c>
      <c r="K7085" s="193"/>
      <c r="L7085" s="194"/>
      <c r="M7085" s="195"/>
    </row>
    <row r="7086" spans="1:13" s="61" customFormat="1" customHeight="1">
      <c r="A7086"/>
      <c r="B7086"/>
      <c r="C7086"/>
      <c r="D7086"/>
      <c r="E7086"/>
      <c r="F7086" s="61"/>
      <c r="G7086" s="196" t="e">
        <f>VLOOKUP(D7086,sku归属!A:B,2,0)</f>
        <v>#N/A</v>
      </c>
      <c r="K7086" s="193"/>
      <c r="L7086" s="194"/>
      <c r="M7086" s="195"/>
    </row>
    <row r="7087" spans="1:13" s="61" customFormat="1" customHeight="1">
      <c r="A7087"/>
      <c r="B7087"/>
      <c r="C7087"/>
      <c r="D7087"/>
      <c r="E7087"/>
      <c r="F7087" s="61"/>
      <c r="G7087" s="196" t="e">
        <f>VLOOKUP(D7087,sku归属!A:B,2,0)</f>
        <v>#N/A</v>
      </c>
      <c r="K7087" s="193"/>
      <c r="L7087" s="194"/>
      <c r="M7087" s="195"/>
    </row>
    <row r="7088" spans="1:13" s="61" customFormat="1" customHeight="1">
      <c r="A7088"/>
      <c r="B7088"/>
      <c r="C7088"/>
      <c r="D7088"/>
      <c r="E7088"/>
      <c r="F7088" s="61"/>
      <c r="G7088" s="196" t="e">
        <f>VLOOKUP(D7088,sku归属!A:B,2,0)</f>
        <v>#N/A</v>
      </c>
      <c r="K7088" s="193"/>
      <c r="L7088" s="194"/>
      <c r="M7088" s="195"/>
    </row>
    <row r="7089" spans="1:13" s="61" customFormat="1" customHeight="1">
      <c r="A7089"/>
      <c r="B7089"/>
      <c r="C7089"/>
      <c r="D7089"/>
      <c r="E7089"/>
      <c r="F7089" s="61"/>
      <c r="G7089" s="196" t="e">
        <f>VLOOKUP(D7089,sku归属!A:B,2,0)</f>
        <v>#N/A</v>
      </c>
      <c r="K7089" s="193"/>
      <c r="L7089" s="194"/>
      <c r="M7089" s="195"/>
    </row>
    <row r="7090" spans="1:13" s="61" customFormat="1" customHeight="1">
      <c r="A7090"/>
      <c r="B7090"/>
      <c r="C7090"/>
      <c r="D7090"/>
      <c r="E7090"/>
      <c r="F7090" s="61"/>
      <c r="G7090" s="196" t="e">
        <f>VLOOKUP(D7090,sku归属!A:B,2,0)</f>
        <v>#N/A</v>
      </c>
      <c r="K7090" s="193"/>
      <c r="L7090" s="194"/>
      <c r="M7090" s="195"/>
    </row>
    <row r="7091" spans="1:13" s="61" customFormat="1" customHeight="1">
      <c r="A7091"/>
      <c r="B7091"/>
      <c r="C7091"/>
      <c r="D7091"/>
      <c r="E7091"/>
      <c r="F7091" s="61"/>
      <c r="G7091" s="196" t="e">
        <f>VLOOKUP(D7091,sku归属!A:B,2,0)</f>
        <v>#N/A</v>
      </c>
      <c r="K7091" s="193"/>
      <c r="L7091" s="194"/>
      <c r="M7091" s="195"/>
    </row>
    <row r="7092" spans="1:13" s="61" customFormat="1" customHeight="1">
      <c r="A7092"/>
      <c r="B7092"/>
      <c r="C7092"/>
      <c r="D7092"/>
      <c r="E7092"/>
      <c r="F7092" s="61"/>
      <c r="G7092" s="196" t="e">
        <f>VLOOKUP(D7092,sku归属!A:B,2,0)</f>
        <v>#N/A</v>
      </c>
      <c r="K7092" s="193"/>
      <c r="L7092" s="194"/>
      <c r="M7092" s="195"/>
    </row>
    <row r="7093" spans="1:13" s="61" customFormat="1" customHeight="1">
      <c r="A7093"/>
      <c r="B7093"/>
      <c r="C7093"/>
      <c r="D7093"/>
      <c r="E7093"/>
      <c r="F7093" s="61"/>
      <c r="G7093" s="196" t="e">
        <f>VLOOKUP(D7093,sku归属!A:B,2,0)</f>
        <v>#N/A</v>
      </c>
      <c r="K7093" s="193"/>
      <c r="L7093" s="194"/>
      <c r="M7093" s="195"/>
    </row>
    <row r="7094" spans="1:13" s="61" customFormat="1" customHeight="1">
      <c r="A7094"/>
      <c r="B7094"/>
      <c r="C7094"/>
      <c r="D7094"/>
      <c r="E7094"/>
      <c r="F7094" s="61"/>
      <c r="G7094" s="196" t="e">
        <f>VLOOKUP(D7094,sku归属!A:B,2,0)</f>
        <v>#N/A</v>
      </c>
      <c r="K7094" s="193"/>
      <c r="L7094" s="194"/>
      <c r="M7094" s="195"/>
    </row>
    <row r="7095" spans="1:13" s="61" customFormat="1" customHeight="1">
      <c r="A7095"/>
      <c r="B7095"/>
      <c r="C7095"/>
      <c r="D7095"/>
      <c r="E7095"/>
      <c r="F7095" s="61"/>
      <c r="G7095" s="196" t="e">
        <f>VLOOKUP(D7095,sku归属!A:B,2,0)</f>
        <v>#N/A</v>
      </c>
      <c r="K7095" s="193"/>
      <c r="L7095" s="194"/>
      <c r="M7095" s="195"/>
    </row>
    <row r="7096" spans="1:13" s="61" customFormat="1" customHeight="1">
      <c r="A7096"/>
      <c r="B7096"/>
      <c r="C7096"/>
      <c r="D7096"/>
      <c r="E7096"/>
      <c r="F7096" s="61"/>
      <c r="G7096" s="196" t="e">
        <f>VLOOKUP(D7096,sku归属!A:B,2,0)</f>
        <v>#N/A</v>
      </c>
      <c r="K7096" s="193"/>
      <c r="L7096" s="194"/>
      <c r="M7096" s="195"/>
    </row>
    <row r="7097" spans="1:13" s="61" customFormat="1" customHeight="1">
      <c r="A7097"/>
      <c r="B7097"/>
      <c r="C7097"/>
      <c r="D7097"/>
      <c r="E7097"/>
      <c r="F7097" s="61"/>
      <c r="G7097" s="196" t="e">
        <f>VLOOKUP(D7097,sku归属!A:B,2,0)</f>
        <v>#N/A</v>
      </c>
      <c r="K7097" s="193"/>
      <c r="L7097" s="194"/>
      <c r="M7097" s="195"/>
    </row>
    <row r="7098" spans="1:13" s="61" customFormat="1" customHeight="1">
      <c r="A7098"/>
      <c r="B7098"/>
      <c r="C7098"/>
      <c r="D7098"/>
      <c r="E7098"/>
      <c r="F7098" s="61"/>
      <c r="G7098" s="196" t="e">
        <f>VLOOKUP(D7098,sku归属!A:B,2,0)</f>
        <v>#N/A</v>
      </c>
      <c r="K7098" s="193"/>
      <c r="L7098" s="194"/>
      <c r="M7098" s="195"/>
    </row>
    <row r="7099" spans="1:13" s="61" customFormat="1" customHeight="1">
      <c r="A7099"/>
      <c r="B7099"/>
      <c r="C7099"/>
      <c r="D7099"/>
      <c r="E7099"/>
      <c r="F7099" s="61"/>
      <c r="G7099" s="196" t="e">
        <f>VLOOKUP(D7099,sku归属!A:B,2,0)</f>
        <v>#N/A</v>
      </c>
      <c r="K7099" s="193"/>
      <c r="L7099" s="194"/>
      <c r="M7099" s="195"/>
    </row>
    <row r="7100" spans="1:13" s="61" customFormat="1" customHeight="1">
      <c r="A7100"/>
      <c r="B7100"/>
      <c r="C7100"/>
      <c r="D7100"/>
      <c r="E7100"/>
      <c r="F7100" s="61"/>
      <c r="G7100" s="196" t="e">
        <f>VLOOKUP(D7100,sku归属!A:B,2,0)</f>
        <v>#N/A</v>
      </c>
      <c r="K7100" s="193"/>
      <c r="L7100" s="194"/>
      <c r="M7100" s="195"/>
    </row>
    <row r="7101" spans="1:13" s="61" customFormat="1" customHeight="1">
      <c r="A7101"/>
      <c r="B7101"/>
      <c r="C7101"/>
      <c r="D7101"/>
      <c r="E7101"/>
      <c r="F7101" s="61"/>
      <c r="G7101" s="196" t="e">
        <f>VLOOKUP(D7101,sku归属!A:B,2,0)</f>
        <v>#N/A</v>
      </c>
      <c r="K7101" s="193"/>
      <c r="L7101" s="194"/>
      <c r="M7101" s="195"/>
    </row>
    <row r="7102" spans="1:13" s="61" customFormat="1" customHeight="1">
      <c r="A7102"/>
      <c r="B7102"/>
      <c r="C7102"/>
      <c r="D7102"/>
      <c r="E7102"/>
      <c r="F7102" s="61"/>
      <c r="G7102" s="196" t="e">
        <f>VLOOKUP(D7102,sku归属!A:B,2,0)</f>
        <v>#N/A</v>
      </c>
      <c r="K7102" s="193"/>
      <c r="L7102" s="194"/>
      <c r="M7102" s="195"/>
    </row>
    <row r="7103" spans="1:13" s="61" customFormat="1" customHeight="1">
      <c r="A7103"/>
      <c r="B7103"/>
      <c r="C7103"/>
      <c r="D7103"/>
      <c r="E7103"/>
      <c r="F7103" s="61"/>
      <c r="G7103" s="196" t="e">
        <f>VLOOKUP(D7103,sku归属!A:B,2,0)</f>
        <v>#N/A</v>
      </c>
      <c r="K7103" s="193"/>
      <c r="L7103" s="194"/>
      <c r="M7103" s="195"/>
    </row>
    <row r="7104" spans="1:13" s="61" customFormat="1" customHeight="1">
      <c r="A7104"/>
      <c r="B7104"/>
      <c r="C7104"/>
      <c r="D7104"/>
      <c r="E7104"/>
      <c r="F7104" s="61"/>
      <c r="G7104" s="196" t="e">
        <f>VLOOKUP(D7104,sku归属!A:B,2,0)</f>
        <v>#N/A</v>
      </c>
      <c r="K7104" s="193"/>
      <c r="L7104" s="194"/>
      <c r="M7104" s="195"/>
    </row>
    <row r="7105" spans="1:13" s="61" customFormat="1" customHeight="1">
      <c r="A7105"/>
      <c r="B7105"/>
      <c r="C7105"/>
      <c r="D7105"/>
      <c r="E7105"/>
      <c r="F7105" s="61"/>
      <c r="G7105" s="196" t="e">
        <f>VLOOKUP(D7105,sku归属!A:B,2,0)</f>
        <v>#N/A</v>
      </c>
      <c r="K7105" s="193"/>
      <c r="L7105" s="194"/>
      <c r="M7105" s="195"/>
    </row>
    <row r="7106" spans="1:13" s="61" customFormat="1" customHeight="1">
      <c r="A7106"/>
      <c r="B7106"/>
      <c r="C7106"/>
      <c r="D7106"/>
      <c r="E7106"/>
      <c r="F7106" s="61"/>
      <c r="G7106" s="196" t="e">
        <f>VLOOKUP(D7106,sku归属!A:B,2,0)</f>
        <v>#N/A</v>
      </c>
      <c r="K7106" s="193"/>
      <c r="L7106" s="194"/>
      <c r="M7106" s="195"/>
    </row>
    <row r="7107" spans="1:13" s="61" customFormat="1" customHeight="1">
      <c r="A7107"/>
      <c r="B7107"/>
      <c r="C7107"/>
      <c r="D7107"/>
      <c r="E7107"/>
      <c r="F7107" s="61"/>
      <c r="G7107" s="196" t="e">
        <f>VLOOKUP(D7107,sku归属!A:B,2,0)</f>
        <v>#N/A</v>
      </c>
      <c r="K7107" s="193"/>
      <c r="L7107" s="194"/>
      <c r="M7107" s="195"/>
    </row>
    <row r="7108" spans="1:13" s="61" customFormat="1" customHeight="1">
      <c r="A7108"/>
      <c r="B7108"/>
      <c r="C7108"/>
      <c r="D7108"/>
      <c r="E7108"/>
      <c r="F7108" s="61"/>
      <c r="G7108" s="196" t="e">
        <f>VLOOKUP(D7108,sku归属!A:B,2,0)</f>
        <v>#N/A</v>
      </c>
      <c r="K7108" s="193"/>
      <c r="L7108" s="194"/>
      <c r="M7108" s="195"/>
    </row>
    <row r="7109" spans="1:13" s="61" customFormat="1" customHeight="1">
      <c r="A7109"/>
      <c r="B7109"/>
      <c r="C7109"/>
      <c r="D7109"/>
      <c r="E7109"/>
      <c r="F7109" s="61"/>
      <c r="G7109" s="196" t="e">
        <f>VLOOKUP(D7109,sku归属!A:B,2,0)</f>
        <v>#N/A</v>
      </c>
      <c r="K7109" s="193"/>
      <c r="L7109" s="194"/>
      <c r="M7109" s="195"/>
    </row>
    <row r="7110" spans="1:13" s="61" customFormat="1" customHeight="1">
      <c r="A7110"/>
      <c r="B7110"/>
      <c r="C7110"/>
      <c r="D7110"/>
      <c r="E7110"/>
      <c r="F7110" s="61"/>
      <c r="G7110" s="196" t="e">
        <f>VLOOKUP(D7110,sku归属!A:B,2,0)</f>
        <v>#N/A</v>
      </c>
      <c r="K7110" s="193"/>
      <c r="L7110" s="194"/>
      <c r="M7110" s="195"/>
    </row>
    <row r="7111" spans="1:13" s="61" customFormat="1" customHeight="1">
      <c r="A7111"/>
      <c r="B7111"/>
      <c r="C7111"/>
      <c r="D7111"/>
      <c r="E7111"/>
      <c r="F7111" s="61"/>
      <c r="G7111" s="196" t="e">
        <f>VLOOKUP(D7111,sku归属!A:B,2,0)</f>
        <v>#N/A</v>
      </c>
      <c r="K7111" s="193"/>
      <c r="L7111" s="194"/>
      <c r="M7111" s="195"/>
    </row>
    <row r="7112" spans="1:13" s="61" customFormat="1" customHeight="1">
      <c r="A7112"/>
      <c r="B7112"/>
      <c r="C7112"/>
      <c r="D7112"/>
      <c r="E7112"/>
      <c r="F7112" s="61"/>
      <c r="G7112" s="196" t="e">
        <f>VLOOKUP(D7112,sku归属!A:B,2,0)</f>
        <v>#N/A</v>
      </c>
      <c r="K7112" s="193"/>
      <c r="L7112" s="194"/>
      <c r="M7112" s="195"/>
    </row>
    <row r="7113" spans="1:13" s="61" customFormat="1" customHeight="1">
      <c r="A7113"/>
      <c r="B7113"/>
      <c r="C7113"/>
      <c r="D7113"/>
      <c r="E7113"/>
      <c r="F7113" s="61"/>
      <c r="G7113" s="196" t="e">
        <f>VLOOKUP(D7113,sku归属!A:B,2,0)</f>
        <v>#N/A</v>
      </c>
      <c r="K7113" s="193"/>
      <c r="L7113" s="194"/>
      <c r="M7113" s="195"/>
    </row>
    <row r="7114" spans="1:13" s="61" customFormat="1" customHeight="1">
      <c r="A7114"/>
      <c r="B7114"/>
      <c r="C7114"/>
      <c r="D7114"/>
      <c r="E7114"/>
      <c r="F7114" s="61"/>
      <c r="G7114" s="196" t="e">
        <f>VLOOKUP(D7114,sku归属!A:B,2,0)</f>
        <v>#N/A</v>
      </c>
      <c r="K7114" s="193"/>
      <c r="L7114" s="194"/>
      <c r="M7114" s="195"/>
    </row>
    <row r="7115" spans="1:13" s="61" customFormat="1" customHeight="1">
      <c r="A7115"/>
      <c r="B7115"/>
      <c r="C7115"/>
      <c r="D7115"/>
      <c r="E7115"/>
      <c r="F7115" s="61"/>
      <c r="G7115" s="196" t="e">
        <f>VLOOKUP(D7115,sku归属!A:B,2,0)</f>
        <v>#N/A</v>
      </c>
      <c r="K7115" s="193"/>
      <c r="L7115" s="194"/>
      <c r="M7115" s="195"/>
    </row>
    <row r="7116" spans="1:13" s="61" customFormat="1" customHeight="1">
      <c r="A7116"/>
      <c r="B7116"/>
      <c r="C7116"/>
      <c r="D7116"/>
      <c r="E7116"/>
      <c r="F7116" s="61"/>
      <c r="G7116" s="196" t="e">
        <f>VLOOKUP(D7116,sku归属!A:B,2,0)</f>
        <v>#N/A</v>
      </c>
      <c r="K7116" s="193"/>
      <c r="L7116" s="194"/>
      <c r="M7116" s="195"/>
    </row>
    <row r="7117" spans="1:13" s="61" customFormat="1" customHeight="1">
      <c r="A7117"/>
      <c r="B7117"/>
      <c r="C7117"/>
      <c r="D7117"/>
      <c r="E7117"/>
      <c r="F7117" s="61"/>
      <c r="G7117" s="196" t="e">
        <f>VLOOKUP(D7117,sku归属!A:B,2,0)</f>
        <v>#N/A</v>
      </c>
      <c r="K7117" s="193"/>
      <c r="L7117" s="194"/>
      <c r="M7117" s="195"/>
    </row>
    <row r="7118" spans="1:13" s="61" customFormat="1" customHeight="1">
      <c r="A7118"/>
      <c r="B7118"/>
      <c r="C7118"/>
      <c r="D7118"/>
      <c r="E7118"/>
      <c r="F7118" s="61"/>
      <c r="G7118" s="196" t="e">
        <f>VLOOKUP(D7118,sku归属!A:B,2,0)</f>
        <v>#N/A</v>
      </c>
      <c r="K7118" s="193"/>
      <c r="L7118" s="194"/>
      <c r="M7118" s="195"/>
    </row>
    <row r="7119" spans="1:13" s="61" customFormat="1" customHeight="1">
      <c r="A7119"/>
      <c r="B7119"/>
      <c r="C7119"/>
      <c r="D7119"/>
      <c r="E7119"/>
      <c r="F7119" s="61"/>
      <c r="G7119" s="196" t="e">
        <f>VLOOKUP(D7119,sku归属!A:B,2,0)</f>
        <v>#N/A</v>
      </c>
      <c r="K7119" s="193"/>
      <c r="L7119" s="194"/>
      <c r="M7119" s="195"/>
    </row>
    <row r="7120" spans="1:13" s="61" customFormat="1" customHeight="1">
      <c r="A7120"/>
      <c r="B7120"/>
      <c r="C7120"/>
      <c r="D7120"/>
      <c r="E7120"/>
      <c r="F7120" s="61"/>
      <c r="G7120" s="196" t="e">
        <f>VLOOKUP(D7120,sku归属!A:B,2,0)</f>
        <v>#N/A</v>
      </c>
      <c r="K7120" s="193"/>
      <c r="L7120" s="194"/>
      <c r="M7120" s="195"/>
    </row>
    <row r="7121" spans="1:13" s="61" customFormat="1" customHeight="1">
      <c r="A7121"/>
      <c r="B7121"/>
      <c r="C7121"/>
      <c r="D7121"/>
      <c r="E7121"/>
      <c r="F7121" s="61"/>
      <c r="G7121" s="196" t="e">
        <f>VLOOKUP(D7121,sku归属!A:B,2,0)</f>
        <v>#N/A</v>
      </c>
      <c r="K7121" s="193"/>
      <c r="L7121" s="194"/>
      <c r="M7121" s="195"/>
    </row>
    <row r="7122" spans="1:13" s="61" customFormat="1" customHeight="1">
      <c r="A7122"/>
      <c r="B7122"/>
      <c r="C7122"/>
      <c r="D7122"/>
      <c r="E7122"/>
      <c r="F7122" s="61"/>
      <c r="G7122" s="196" t="e">
        <f>VLOOKUP(D7122,sku归属!A:B,2,0)</f>
        <v>#N/A</v>
      </c>
      <c r="K7122" s="193"/>
      <c r="L7122" s="194"/>
      <c r="M7122" s="195"/>
    </row>
    <row r="7123" spans="1:13" s="61" customFormat="1" customHeight="1">
      <c r="A7123"/>
      <c r="B7123"/>
      <c r="C7123"/>
      <c r="D7123"/>
      <c r="E7123"/>
      <c r="F7123" s="61"/>
      <c r="G7123" s="196" t="e">
        <f>VLOOKUP(D7123,sku归属!A:B,2,0)</f>
        <v>#N/A</v>
      </c>
      <c r="K7123" s="193"/>
      <c r="L7123" s="194"/>
      <c r="M7123" s="195"/>
    </row>
    <row r="7124" spans="1:13" s="61" customFormat="1" customHeight="1">
      <c r="A7124"/>
      <c r="B7124"/>
      <c r="C7124"/>
      <c r="D7124"/>
      <c r="E7124"/>
      <c r="F7124" s="61"/>
      <c r="G7124" s="196" t="e">
        <f>VLOOKUP(D7124,sku归属!A:B,2,0)</f>
        <v>#N/A</v>
      </c>
      <c r="K7124" s="193"/>
      <c r="L7124" s="194"/>
      <c r="M7124" s="195"/>
    </row>
    <row r="7125" spans="1:13" s="61" customFormat="1" customHeight="1">
      <c r="A7125"/>
      <c r="B7125"/>
      <c r="C7125"/>
      <c r="D7125"/>
      <c r="E7125"/>
      <c r="F7125" s="61"/>
      <c r="G7125" s="196" t="e">
        <f>VLOOKUP(D7125,sku归属!A:B,2,0)</f>
        <v>#N/A</v>
      </c>
      <c r="K7125" s="193"/>
      <c r="L7125" s="194"/>
      <c r="M7125" s="195"/>
    </row>
    <row r="7126" spans="1:13" s="61" customFormat="1" customHeight="1">
      <c r="A7126"/>
      <c r="B7126"/>
      <c r="C7126"/>
      <c r="D7126"/>
      <c r="E7126"/>
      <c r="F7126" s="61"/>
      <c r="G7126" s="196" t="e">
        <f>VLOOKUP(D7126,sku归属!A:B,2,0)</f>
        <v>#N/A</v>
      </c>
      <c r="K7126" s="193"/>
      <c r="L7126" s="194"/>
      <c r="M7126" s="195"/>
    </row>
    <row r="7127" spans="1:13" s="61" customFormat="1" customHeight="1">
      <c r="A7127"/>
      <c r="B7127"/>
      <c r="C7127"/>
      <c r="D7127"/>
      <c r="E7127"/>
      <c r="F7127" s="61"/>
      <c r="G7127" s="196" t="e">
        <f>VLOOKUP(D7127,sku归属!A:B,2,0)</f>
        <v>#N/A</v>
      </c>
      <c r="K7127" s="193"/>
      <c r="L7127" s="194"/>
      <c r="M7127" s="195"/>
    </row>
    <row r="7128" spans="1:13" s="61" customFormat="1" customHeight="1">
      <c r="A7128"/>
      <c r="B7128"/>
      <c r="C7128"/>
      <c r="D7128"/>
      <c r="E7128"/>
      <c r="F7128" s="61"/>
      <c r="G7128" s="196" t="e">
        <f>VLOOKUP(D7128,sku归属!A:B,2,0)</f>
        <v>#N/A</v>
      </c>
      <c r="K7128" s="193"/>
      <c r="L7128" s="194"/>
      <c r="M7128" s="195"/>
    </row>
    <row r="7129" spans="1:13" s="61" customFormat="1" customHeight="1">
      <c r="A7129"/>
      <c r="B7129"/>
      <c r="C7129"/>
      <c r="D7129"/>
      <c r="E7129"/>
      <c r="F7129" s="61"/>
      <c r="G7129" s="196" t="e">
        <f>VLOOKUP(D7129,sku归属!A:B,2,0)</f>
        <v>#N/A</v>
      </c>
      <c r="K7129" s="193"/>
      <c r="L7129" s="194"/>
      <c r="M7129" s="195"/>
    </row>
    <row r="7130" spans="1:13" s="61" customFormat="1" customHeight="1">
      <c r="A7130"/>
      <c r="B7130"/>
      <c r="C7130"/>
      <c r="D7130"/>
      <c r="E7130"/>
      <c r="F7130" s="61"/>
      <c r="G7130" s="196" t="e">
        <f>VLOOKUP(D7130,sku归属!A:B,2,0)</f>
        <v>#N/A</v>
      </c>
      <c r="K7130" s="193"/>
      <c r="L7130" s="194"/>
      <c r="M7130" s="195"/>
    </row>
    <row r="7131" spans="1:13" s="61" customFormat="1" customHeight="1">
      <c r="A7131"/>
      <c r="B7131"/>
      <c r="C7131"/>
      <c r="D7131"/>
      <c r="E7131"/>
      <c r="F7131" s="61"/>
      <c r="G7131" s="196" t="e">
        <f>VLOOKUP(D7131,sku归属!A:B,2,0)</f>
        <v>#N/A</v>
      </c>
      <c r="K7131" s="193"/>
      <c r="L7131" s="194"/>
      <c r="M7131" s="195"/>
    </row>
    <row r="7132" spans="1:13" s="61" customFormat="1" customHeight="1">
      <c r="A7132"/>
      <c r="B7132"/>
      <c r="C7132"/>
      <c r="D7132"/>
      <c r="E7132"/>
      <c r="F7132" s="61"/>
      <c r="G7132" s="196" t="e">
        <f>VLOOKUP(D7132,sku归属!A:B,2,0)</f>
        <v>#N/A</v>
      </c>
      <c r="K7132" s="193"/>
      <c r="L7132" s="194"/>
      <c r="M7132" s="195"/>
    </row>
    <row r="7133" spans="1:13" s="61" customFormat="1" customHeight="1">
      <c r="A7133"/>
      <c r="B7133"/>
      <c r="C7133"/>
      <c r="D7133"/>
      <c r="E7133"/>
      <c r="F7133" s="61"/>
      <c r="G7133" s="196" t="e">
        <f>VLOOKUP(D7133,sku归属!A:B,2,0)</f>
        <v>#N/A</v>
      </c>
      <c r="K7133" s="193"/>
      <c r="L7133" s="194"/>
      <c r="M7133" s="195"/>
    </row>
    <row r="7134" spans="1:13" s="61" customFormat="1" customHeight="1">
      <c r="A7134"/>
      <c r="B7134"/>
      <c r="C7134"/>
      <c r="D7134"/>
      <c r="E7134"/>
      <c r="F7134" s="61"/>
      <c r="G7134" s="196" t="e">
        <f>VLOOKUP(D7134,sku归属!A:B,2,0)</f>
        <v>#N/A</v>
      </c>
      <c r="K7134" s="193"/>
      <c r="L7134" s="194"/>
      <c r="M7134" s="195"/>
    </row>
    <row r="7135" spans="1:13" s="61" customFormat="1" customHeight="1">
      <c r="A7135"/>
      <c r="B7135"/>
      <c r="C7135"/>
      <c r="D7135"/>
      <c r="E7135"/>
      <c r="F7135" s="61"/>
      <c r="G7135" s="196" t="e">
        <f>VLOOKUP(D7135,sku归属!A:B,2,0)</f>
        <v>#N/A</v>
      </c>
      <c r="K7135" s="193"/>
      <c r="L7135" s="194"/>
      <c r="M7135" s="195"/>
    </row>
    <row r="7136" spans="1:13" s="61" customFormat="1" customHeight="1">
      <c r="A7136"/>
      <c r="B7136"/>
      <c r="C7136"/>
      <c r="D7136"/>
      <c r="E7136"/>
      <c r="F7136" s="61"/>
      <c r="G7136" s="196" t="e">
        <f>VLOOKUP(D7136,sku归属!A:B,2,0)</f>
        <v>#N/A</v>
      </c>
      <c r="K7136" s="193"/>
      <c r="L7136" s="194"/>
      <c r="M7136" s="195"/>
    </row>
    <row r="7137" spans="1:13" s="61" customFormat="1" customHeight="1">
      <c r="A7137"/>
      <c r="B7137"/>
      <c r="C7137"/>
      <c r="D7137"/>
      <c r="E7137"/>
      <c r="F7137" s="61"/>
      <c r="G7137" s="196" t="e">
        <f>VLOOKUP(D7137,sku归属!A:B,2,0)</f>
        <v>#N/A</v>
      </c>
      <c r="K7137" s="193"/>
      <c r="L7137" s="194"/>
      <c r="M7137" s="195"/>
    </row>
    <row r="7138" spans="1:13" s="61" customFormat="1" customHeight="1">
      <c r="A7138"/>
      <c r="B7138"/>
      <c r="C7138"/>
      <c r="D7138"/>
      <c r="E7138"/>
      <c r="F7138" s="61"/>
      <c r="G7138" s="196" t="e">
        <f>VLOOKUP(D7138,sku归属!A:B,2,0)</f>
        <v>#N/A</v>
      </c>
      <c r="K7138" s="193"/>
      <c r="L7138" s="194"/>
      <c r="M7138" s="195"/>
    </row>
    <row r="7139" spans="1:13" s="61" customFormat="1" customHeight="1">
      <c r="A7139"/>
      <c r="B7139"/>
      <c r="C7139"/>
      <c r="D7139"/>
      <c r="E7139"/>
      <c r="F7139" s="61"/>
      <c r="G7139" s="196" t="e">
        <f>VLOOKUP(D7139,sku归属!A:B,2,0)</f>
        <v>#N/A</v>
      </c>
      <c r="K7139" s="193"/>
      <c r="L7139" s="194"/>
      <c r="M7139" s="195"/>
    </row>
    <row r="7140" spans="1:13" s="61" customFormat="1" customHeight="1">
      <c r="A7140"/>
      <c r="B7140"/>
      <c r="C7140"/>
      <c r="D7140"/>
      <c r="E7140"/>
      <c r="F7140" s="61"/>
      <c r="G7140" s="196" t="e">
        <f>VLOOKUP(D7140,sku归属!A:B,2,0)</f>
        <v>#N/A</v>
      </c>
      <c r="K7140" s="193"/>
      <c r="L7140" s="194"/>
      <c r="M7140" s="195"/>
    </row>
    <row r="7141" spans="1:13" s="61" customFormat="1" customHeight="1">
      <c r="A7141"/>
      <c r="B7141"/>
      <c r="C7141"/>
      <c r="D7141"/>
      <c r="E7141"/>
      <c r="F7141" s="61"/>
      <c r="G7141" s="196" t="e">
        <f>VLOOKUP(D7141,sku归属!A:B,2,0)</f>
        <v>#N/A</v>
      </c>
      <c r="K7141" s="193"/>
      <c r="L7141" s="194"/>
      <c r="M7141" s="195"/>
    </row>
    <row r="7142" spans="1:13" s="61" customFormat="1" customHeight="1">
      <c r="A7142"/>
      <c r="B7142"/>
      <c r="C7142"/>
      <c r="D7142"/>
      <c r="E7142"/>
      <c r="F7142" s="61"/>
      <c r="G7142" s="196" t="e">
        <f>VLOOKUP(D7142,sku归属!A:B,2,0)</f>
        <v>#N/A</v>
      </c>
      <c r="K7142" s="193"/>
      <c r="L7142" s="194"/>
      <c r="M7142" s="195"/>
    </row>
    <row r="7143" spans="1:13" s="61" customFormat="1" customHeight="1">
      <c r="A7143"/>
      <c r="B7143"/>
      <c r="C7143"/>
      <c r="D7143"/>
      <c r="E7143"/>
      <c r="F7143" s="61"/>
      <c r="G7143" s="196" t="e">
        <f>VLOOKUP(D7143,sku归属!A:B,2,0)</f>
        <v>#N/A</v>
      </c>
      <c r="K7143" s="193"/>
      <c r="L7143" s="194"/>
      <c r="M7143" s="195"/>
    </row>
    <row r="7144" spans="1:13" s="61" customFormat="1" customHeight="1">
      <c r="A7144"/>
      <c r="B7144"/>
      <c r="C7144"/>
      <c r="D7144"/>
      <c r="E7144"/>
      <c r="F7144" s="61"/>
      <c r="G7144" s="196" t="e">
        <f>VLOOKUP(D7144,sku归属!A:B,2,0)</f>
        <v>#N/A</v>
      </c>
      <c r="K7144" s="193"/>
      <c r="L7144" s="194"/>
      <c r="M7144" s="195"/>
    </row>
    <row r="7145" spans="1:13" s="61" customFormat="1" customHeight="1">
      <c r="A7145"/>
      <c r="B7145"/>
      <c r="C7145"/>
      <c r="D7145"/>
      <c r="E7145"/>
      <c r="F7145" s="61"/>
      <c r="G7145" s="196" t="e">
        <f>VLOOKUP(D7145,sku归属!A:B,2,0)</f>
        <v>#N/A</v>
      </c>
      <c r="K7145" s="193"/>
      <c r="L7145" s="194"/>
      <c r="M7145" s="195"/>
    </row>
    <row r="7146" spans="1:13" s="61" customFormat="1" customHeight="1">
      <c r="A7146"/>
      <c r="B7146"/>
      <c r="C7146"/>
      <c r="D7146"/>
      <c r="E7146"/>
      <c r="F7146" s="61"/>
      <c r="G7146" s="196" t="e">
        <f>VLOOKUP(D7146,sku归属!A:B,2,0)</f>
        <v>#N/A</v>
      </c>
      <c r="K7146" s="193"/>
      <c r="L7146" s="194"/>
      <c r="M7146" s="195"/>
    </row>
    <row r="7147" spans="1:13" s="61" customFormat="1" customHeight="1">
      <c r="A7147"/>
      <c r="B7147"/>
      <c r="C7147"/>
      <c r="D7147"/>
      <c r="E7147"/>
      <c r="F7147" s="61"/>
      <c r="G7147" s="196" t="e">
        <f>VLOOKUP(D7147,sku归属!A:B,2,0)</f>
        <v>#N/A</v>
      </c>
      <c r="K7147" s="193"/>
      <c r="L7147" s="194"/>
      <c r="M7147" s="195"/>
    </row>
    <row r="7148" spans="1:13" s="61" customFormat="1" customHeight="1">
      <c r="A7148"/>
      <c r="B7148"/>
      <c r="C7148"/>
      <c r="D7148"/>
      <c r="E7148"/>
      <c r="F7148" s="61"/>
      <c r="G7148" s="196" t="e">
        <f>VLOOKUP(D7148,sku归属!A:B,2,0)</f>
        <v>#N/A</v>
      </c>
      <c r="K7148" s="193"/>
      <c r="L7148" s="194"/>
      <c r="M7148" s="195"/>
    </row>
    <row r="7149" spans="1:13" s="61" customFormat="1" customHeight="1">
      <c r="A7149"/>
      <c r="B7149"/>
      <c r="C7149"/>
      <c r="D7149"/>
      <c r="E7149"/>
      <c r="F7149" s="61"/>
      <c r="G7149" s="196" t="e">
        <f>VLOOKUP(D7149,sku归属!A:B,2,0)</f>
        <v>#N/A</v>
      </c>
      <c r="K7149" s="193"/>
      <c r="L7149" s="194"/>
      <c r="M7149" s="195"/>
    </row>
    <row r="7150" spans="1:13" s="61" customFormat="1" customHeight="1">
      <c r="A7150"/>
      <c r="B7150"/>
      <c r="C7150"/>
      <c r="D7150"/>
      <c r="E7150"/>
      <c r="F7150" s="61"/>
      <c r="G7150" s="196" t="e">
        <f>VLOOKUP(D7150,sku归属!A:B,2,0)</f>
        <v>#N/A</v>
      </c>
      <c r="K7150" s="193"/>
      <c r="L7150" s="194"/>
      <c r="M7150" s="195"/>
    </row>
    <row r="7151" spans="1:13" s="61" customFormat="1" customHeight="1">
      <c r="A7151"/>
      <c r="B7151"/>
      <c r="C7151"/>
      <c r="D7151"/>
      <c r="E7151"/>
      <c r="F7151" s="61"/>
      <c r="G7151" s="196" t="e">
        <f>VLOOKUP(D7151,sku归属!A:B,2,0)</f>
        <v>#N/A</v>
      </c>
      <c r="K7151" s="193"/>
      <c r="L7151" s="194"/>
      <c r="M7151" s="195"/>
    </row>
    <row r="7152" spans="1:13" s="61" customFormat="1" customHeight="1">
      <c r="A7152"/>
      <c r="B7152"/>
      <c r="C7152"/>
      <c r="D7152"/>
      <c r="E7152"/>
      <c r="F7152" s="61"/>
      <c r="G7152" s="196" t="e">
        <f>VLOOKUP(D7152,sku归属!A:B,2,0)</f>
        <v>#N/A</v>
      </c>
      <c r="K7152" s="193"/>
      <c r="L7152" s="194"/>
      <c r="M7152" s="195"/>
    </row>
    <row r="7153" spans="1:13" s="61" customFormat="1" customHeight="1">
      <c r="A7153"/>
      <c r="B7153"/>
      <c r="C7153"/>
      <c r="D7153"/>
      <c r="E7153"/>
      <c r="F7153" s="61"/>
      <c r="G7153" s="196" t="e">
        <f>VLOOKUP(D7153,sku归属!A:B,2,0)</f>
        <v>#N/A</v>
      </c>
      <c r="K7153" s="193"/>
      <c r="L7153" s="194"/>
      <c r="M7153" s="195"/>
    </row>
    <row r="7154" spans="1:13" s="61" customFormat="1" customHeight="1">
      <c r="A7154"/>
      <c r="B7154"/>
      <c r="C7154"/>
      <c r="D7154"/>
      <c r="E7154"/>
      <c r="F7154" s="61"/>
      <c r="G7154" s="196" t="e">
        <f>VLOOKUP(D7154,sku归属!A:B,2,0)</f>
        <v>#N/A</v>
      </c>
      <c r="K7154" s="193"/>
      <c r="L7154" s="194"/>
      <c r="M7154" s="195"/>
    </row>
    <row r="7155" spans="1:13" s="61" customFormat="1" customHeight="1">
      <c r="A7155"/>
      <c r="B7155"/>
      <c r="C7155"/>
      <c r="D7155"/>
      <c r="E7155"/>
      <c r="F7155" s="61"/>
      <c r="G7155" s="196" t="e">
        <f>VLOOKUP(D7155,sku归属!A:B,2,0)</f>
        <v>#N/A</v>
      </c>
      <c r="K7155" s="193"/>
      <c r="L7155" s="194"/>
      <c r="M7155" s="195"/>
    </row>
    <row r="7156" spans="1:13" s="61" customFormat="1" customHeight="1">
      <c r="A7156"/>
      <c r="B7156"/>
      <c r="C7156"/>
      <c r="D7156"/>
      <c r="E7156"/>
      <c r="F7156" s="61"/>
      <c r="G7156" s="196" t="e">
        <f>VLOOKUP(D7156,sku归属!A:B,2,0)</f>
        <v>#N/A</v>
      </c>
      <c r="K7156" s="193"/>
      <c r="L7156" s="194"/>
      <c r="M7156" s="195"/>
    </row>
    <row r="7157" spans="1:13" s="61" customFormat="1" customHeight="1">
      <c r="A7157"/>
      <c r="B7157"/>
      <c r="C7157"/>
      <c r="D7157"/>
      <c r="E7157"/>
      <c r="F7157" s="61"/>
      <c r="G7157" s="196" t="e">
        <f>VLOOKUP(D7157,sku归属!A:B,2,0)</f>
        <v>#N/A</v>
      </c>
      <c r="K7157" s="193"/>
      <c r="L7157" s="194"/>
      <c r="M7157" s="195"/>
    </row>
    <row r="7158" spans="1:13" s="61" customFormat="1" customHeight="1">
      <c r="A7158"/>
      <c r="B7158"/>
      <c r="C7158"/>
      <c r="D7158"/>
      <c r="E7158"/>
      <c r="F7158" s="61"/>
      <c r="G7158" s="196" t="e">
        <f>VLOOKUP(D7158,sku归属!A:B,2,0)</f>
        <v>#N/A</v>
      </c>
      <c r="K7158" s="193"/>
      <c r="L7158" s="194"/>
      <c r="M7158" s="195"/>
    </row>
    <row r="7159" spans="1:13" s="61" customFormat="1" customHeight="1">
      <c r="A7159"/>
      <c r="B7159"/>
      <c r="C7159"/>
      <c r="D7159"/>
      <c r="E7159"/>
      <c r="F7159" s="61"/>
      <c r="G7159" s="196" t="e">
        <f>VLOOKUP(D7159,sku归属!A:B,2,0)</f>
        <v>#N/A</v>
      </c>
      <c r="K7159" s="193"/>
      <c r="L7159" s="194"/>
      <c r="M7159" s="195"/>
    </row>
    <row r="7160" spans="1:13" s="61" customFormat="1" customHeight="1">
      <c r="A7160"/>
      <c r="B7160"/>
      <c r="C7160"/>
      <c r="D7160"/>
      <c r="E7160"/>
      <c r="F7160" s="61"/>
      <c r="G7160" s="196" t="e">
        <f>VLOOKUP(D7160,sku归属!A:B,2,0)</f>
        <v>#N/A</v>
      </c>
      <c r="K7160" s="193"/>
      <c r="L7160" s="194"/>
      <c r="M7160" s="195"/>
    </row>
    <row r="7161" spans="1:13" s="61" customFormat="1" customHeight="1">
      <c r="A7161"/>
      <c r="B7161"/>
      <c r="C7161"/>
      <c r="D7161"/>
      <c r="E7161"/>
      <c r="F7161" s="61"/>
      <c r="G7161" s="196" t="e">
        <f>VLOOKUP(D7161,sku归属!A:B,2,0)</f>
        <v>#N/A</v>
      </c>
      <c r="K7161" s="193"/>
      <c r="L7161" s="194"/>
      <c r="M7161" s="195"/>
    </row>
    <row r="7162" spans="1:13" s="61" customFormat="1" customHeight="1">
      <c r="A7162"/>
      <c r="B7162"/>
      <c r="C7162"/>
      <c r="D7162"/>
      <c r="E7162"/>
      <c r="F7162" s="61"/>
      <c r="G7162" s="196" t="e">
        <f>VLOOKUP(D7162,sku归属!A:B,2,0)</f>
        <v>#N/A</v>
      </c>
      <c r="K7162" s="193"/>
      <c r="L7162" s="194"/>
      <c r="M7162" s="195"/>
    </row>
    <row r="7163" spans="1:13" s="61" customFormat="1" customHeight="1">
      <c r="A7163"/>
      <c r="B7163"/>
      <c r="C7163"/>
      <c r="D7163"/>
      <c r="E7163"/>
      <c r="F7163" s="61"/>
      <c r="G7163" s="196" t="e">
        <f>VLOOKUP(D7163,sku归属!A:B,2,0)</f>
        <v>#N/A</v>
      </c>
      <c r="K7163" s="193"/>
      <c r="L7163" s="194"/>
      <c r="M7163" s="195"/>
    </row>
    <row r="7164" spans="1:13" s="61" customFormat="1" customHeight="1">
      <c r="A7164"/>
      <c r="B7164"/>
      <c r="C7164"/>
      <c r="D7164"/>
      <c r="E7164"/>
      <c r="F7164" s="61"/>
      <c r="G7164" s="196" t="e">
        <f>VLOOKUP(D7164,sku归属!A:B,2,0)</f>
        <v>#N/A</v>
      </c>
      <c r="K7164" s="193"/>
      <c r="L7164" s="194"/>
      <c r="M7164" s="195"/>
    </row>
    <row r="7165" spans="1:13" s="61" customFormat="1" customHeight="1">
      <c r="A7165"/>
      <c r="B7165"/>
      <c r="C7165"/>
      <c r="D7165"/>
      <c r="E7165"/>
      <c r="F7165" s="61"/>
      <c r="G7165" s="196" t="e">
        <f>VLOOKUP(D7165,sku归属!A:B,2,0)</f>
        <v>#N/A</v>
      </c>
      <c r="K7165" s="193"/>
      <c r="L7165" s="194"/>
      <c r="M7165" s="195"/>
    </row>
    <row r="7166" spans="1:13" s="61" customFormat="1" customHeight="1">
      <c r="A7166"/>
      <c r="B7166"/>
      <c r="C7166"/>
      <c r="D7166"/>
      <c r="E7166"/>
      <c r="F7166" s="61"/>
      <c r="G7166" s="196" t="e">
        <f>VLOOKUP(D7166,sku归属!A:B,2,0)</f>
        <v>#N/A</v>
      </c>
      <c r="K7166" s="193"/>
      <c r="L7166" s="194"/>
      <c r="M7166" s="195"/>
    </row>
    <row r="7167" spans="1:13" s="61" customFormat="1" customHeight="1">
      <c r="A7167"/>
      <c r="B7167"/>
      <c r="C7167"/>
      <c r="D7167"/>
      <c r="E7167"/>
      <c r="F7167" s="61"/>
      <c r="G7167" s="196" t="e">
        <f>VLOOKUP(D7167,sku归属!A:B,2,0)</f>
        <v>#N/A</v>
      </c>
      <c r="K7167" s="193"/>
      <c r="L7167" s="194"/>
      <c r="M7167" s="195"/>
    </row>
    <row r="7168" spans="1:13" s="61" customFormat="1" customHeight="1">
      <c r="A7168"/>
      <c r="B7168"/>
      <c r="C7168"/>
      <c r="D7168"/>
      <c r="E7168"/>
      <c r="F7168" s="61"/>
      <c r="G7168" s="196" t="e">
        <f>VLOOKUP(D7168,sku归属!A:B,2,0)</f>
        <v>#N/A</v>
      </c>
      <c r="K7168" s="193"/>
      <c r="L7168" s="194"/>
      <c r="M7168" s="195"/>
    </row>
    <row r="7169" spans="1:13" s="61" customFormat="1" customHeight="1">
      <c r="A7169"/>
      <c r="B7169"/>
      <c r="C7169"/>
      <c r="D7169"/>
      <c r="E7169"/>
      <c r="F7169" s="61"/>
      <c r="G7169" s="196" t="e">
        <f>VLOOKUP(D7169,sku归属!A:B,2,0)</f>
        <v>#N/A</v>
      </c>
      <c r="K7169" s="193"/>
      <c r="L7169" s="194"/>
      <c r="M7169" s="195"/>
    </row>
    <row r="7170" spans="1:13" s="61" customFormat="1" customHeight="1">
      <c r="A7170"/>
      <c r="B7170"/>
      <c r="C7170"/>
      <c r="D7170"/>
      <c r="E7170"/>
      <c r="F7170" s="61"/>
      <c r="G7170" s="196" t="e">
        <f>VLOOKUP(D7170,sku归属!A:B,2,0)</f>
        <v>#N/A</v>
      </c>
      <c r="K7170" s="193"/>
      <c r="L7170" s="194"/>
      <c r="M7170" s="195"/>
    </row>
    <row r="7171" spans="1:13" s="61" customFormat="1" customHeight="1">
      <c r="A7171"/>
      <c r="B7171"/>
      <c r="C7171"/>
      <c r="D7171"/>
      <c r="E7171"/>
      <c r="F7171" s="61"/>
      <c r="G7171" s="196" t="e">
        <f>VLOOKUP(D7171,sku归属!A:B,2,0)</f>
        <v>#N/A</v>
      </c>
      <c r="K7171" s="193"/>
      <c r="L7171" s="194"/>
      <c r="M7171" s="195"/>
    </row>
    <row r="7172" spans="1:13" s="61" customFormat="1" customHeight="1">
      <c r="A7172"/>
      <c r="B7172"/>
      <c r="C7172"/>
      <c r="D7172"/>
      <c r="E7172"/>
      <c r="F7172" s="61"/>
      <c r="G7172" s="196" t="e">
        <f>VLOOKUP(D7172,sku归属!A:B,2,0)</f>
        <v>#N/A</v>
      </c>
      <c r="K7172" s="193"/>
      <c r="L7172" s="194"/>
      <c r="M7172" s="195"/>
    </row>
    <row r="7173" spans="1:13" s="61" customFormat="1" customHeight="1">
      <c r="A7173"/>
      <c r="B7173"/>
      <c r="C7173"/>
      <c r="D7173"/>
      <c r="E7173"/>
      <c r="F7173" s="61"/>
      <c r="G7173" s="196" t="e">
        <f>VLOOKUP(D7173,sku归属!A:B,2,0)</f>
        <v>#N/A</v>
      </c>
      <c r="K7173" s="193"/>
      <c r="L7173" s="194"/>
      <c r="M7173" s="195"/>
    </row>
    <row r="7174" spans="1:13" s="61" customFormat="1" customHeight="1">
      <c r="A7174"/>
      <c r="B7174"/>
      <c r="C7174"/>
      <c r="D7174"/>
      <c r="E7174"/>
      <c r="F7174" s="61"/>
      <c r="G7174" s="196" t="e">
        <f>VLOOKUP(D7174,sku归属!A:B,2,0)</f>
        <v>#N/A</v>
      </c>
      <c r="K7174" s="193"/>
      <c r="L7174" s="194"/>
      <c r="M7174" s="195"/>
    </row>
    <row r="7175" spans="1:13" s="61" customFormat="1" customHeight="1">
      <c r="A7175"/>
      <c r="B7175"/>
      <c r="C7175"/>
      <c r="D7175"/>
      <c r="E7175"/>
      <c r="F7175" s="61"/>
      <c r="G7175" s="196" t="e">
        <f>VLOOKUP(D7175,sku归属!A:B,2,0)</f>
        <v>#N/A</v>
      </c>
      <c r="K7175" s="193"/>
      <c r="L7175" s="194"/>
      <c r="M7175" s="195"/>
    </row>
    <row r="7176" spans="1:13" s="61" customFormat="1" customHeight="1">
      <c r="A7176"/>
      <c r="B7176"/>
      <c r="C7176"/>
      <c r="D7176"/>
      <c r="E7176"/>
      <c r="F7176" s="61"/>
      <c r="G7176" s="196" t="e">
        <f>VLOOKUP(D7176,sku归属!A:B,2,0)</f>
        <v>#N/A</v>
      </c>
      <c r="K7176" s="193"/>
      <c r="L7176" s="194"/>
      <c r="M7176" s="195"/>
    </row>
    <row r="7177" spans="1:13" s="61" customFormat="1" customHeight="1">
      <c r="A7177"/>
      <c r="B7177"/>
      <c r="C7177"/>
      <c r="D7177"/>
      <c r="E7177"/>
      <c r="F7177" s="61"/>
      <c r="G7177" s="196" t="e">
        <f>VLOOKUP(D7177,sku归属!A:B,2,0)</f>
        <v>#N/A</v>
      </c>
      <c r="K7177" s="193"/>
      <c r="L7177" s="194"/>
      <c r="M7177" s="195"/>
    </row>
    <row r="7178" spans="1:13" s="61" customFormat="1" customHeight="1">
      <c r="A7178"/>
      <c r="B7178"/>
      <c r="C7178"/>
      <c r="D7178"/>
      <c r="E7178"/>
      <c r="F7178" s="61"/>
      <c r="G7178" s="196" t="e">
        <f>VLOOKUP(D7178,sku归属!A:B,2,0)</f>
        <v>#N/A</v>
      </c>
      <c r="K7178" s="193"/>
      <c r="L7178" s="194"/>
      <c r="M7178" s="195"/>
    </row>
    <row r="7179" spans="1:13" s="61" customFormat="1" customHeight="1">
      <c r="A7179"/>
      <c r="B7179"/>
      <c r="C7179"/>
      <c r="D7179"/>
      <c r="E7179"/>
      <c r="F7179" s="61"/>
      <c r="G7179" s="196" t="e">
        <f>VLOOKUP(D7179,sku归属!A:B,2,0)</f>
        <v>#N/A</v>
      </c>
      <c r="K7179" s="193"/>
      <c r="L7179" s="194"/>
      <c r="M7179" s="195"/>
    </row>
    <row r="7180" spans="1:13" s="61" customFormat="1" customHeight="1">
      <c r="A7180"/>
      <c r="B7180"/>
      <c r="C7180"/>
      <c r="D7180"/>
      <c r="E7180"/>
      <c r="F7180" s="61"/>
      <c r="G7180" s="196" t="e">
        <f>VLOOKUP(D7180,sku归属!A:B,2,0)</f>
        <v>#N/A</v>
      </c>
      <c r="K7180" s="193"/>
      <c r="L7180" s="194"/>
      <c r="M7180" s="195"/>
    </row>
    <row r="7181" spans="1:13" s="61" customFormat="1" customHeight="1">
      <c r="A7181"/>
      <c r="B7181"/>
      <c r="C7181"/>
      <c r="D7181"/>
      <c r="E7181"/>
      <c r="F7181" s="61"/>
      <c r="G7181" s="196" t="e">
        <f>VLOOKUP(D7181,sku归属!A:B,2,0)</f>
        <v>#N/A</v>
      </c>
      <c r="K7181" s="193"/>
      <c r="L7181" s="194"/>
      <c r="M7181" s="195"/>
    </row>
    <row r="7182" spans="1:13" s="61" customFormat="1" customHeight="1">
      <c r="A7182"/>
      <c r="B7182"/>
      <c r="C7182"/>
      <c r="D7182"/>
      <c r="E7182"/>
      <c r="F7182" s="61"/>
      <c r="G7182" s="196" t="e">
        <f>VLOOKUP(D7182,sku归属!A:B,2,0)</f>
        <v>#N/A</v>
      </c>
      <c r="K7182" s="193"/>
      <c r="L7182" s="194"/>
      <c r="M7182" s="195"/>
    </row>
    <row r="7183" spans="1:13" s="61" customFormat="1" customHeight="1">
      <c r="A7183"/>
      <c r="B7183"/>
      <c r="C7183"/>
      <c r="D7183"/>
      <c r="E7183"/>
      <c r="F7183" s="61"/>
      <c r="G7183" s="196" t="e">
        <f>VLOOKUP(D7183,sku归属!A:B,2,0)</f>
        <v>#N/A</v>
      </c>
      <c r="K7183" s="193"/>
      <c r="L7183" s="194"/>
      <c r="M7183" s="195"/>
    </row>
    <row r="7184" spans="1:13" s="61" customFormat="1" customHeight="1">
      <c r="A7184"/>
      <c r="B7184"/>
      <c r="C7184"/>
      <c r="D7184"/>
      <c r="E7184"/>
      <c r="F7184" s="61"/>
      <c r="G7184" s="196" t="e">
        <f>VLOOKUP(D7184,sku归属!A:B,2,0)</f>
        <v>#N/A</v>
      </c>
      <c r="K7184" s="193"/>
      <c r="L7184" s="194"/>
      <c r="M7184" s="195"/>
    </row>
    <row r="7185" spans="1:13" s="61" customFormat="1" customHeight="1">
      <c r="A7185"/>
      <c r="B7185"/>
      <c r="C7185"/>
      <c r="D7185"/>
      <c r="E7185"/>
      <c r="F7185" s="61"/>
      <c r="G7185" s="196" t="e">
        <f>VLOOKUP(D7185,sku归属!A:B,2,0)</f>
        <v>#N/A</v>
      </c>
      <c r="K7185" s="193"/>
      <c r="L7185" s="194"/>
      <c r="M7185" s="195"/>
    </row>
    <row r="7186" spans="1:13" s="61" customFormat="1" customHeight="1">
      <c r="A7186"/>
      <c r="B7186"/>
      <c r="C7186"/>
      <c r="D7186"/>
      <c r="E7186"/>
      <c r="F7186" s="61"/>
      <c r="G7186" s="196" t="e">
        <f>VLOOKUP(D7186,sku归属!A:B,2,0)</f>
        <v>#N/A</v>
      </c>
      <c r="K7186" s="193"/>
      <c r="L7186" s="194"/>
      <c r="M7186" s="195"/>
    </row>
    <row r="7187" spans="1:13" s="61" customFormat="1" customHeight="1">
      <c r="A7187"/>
      <c r="B7187"/>
      <c r="C7187"/>
      <c r="D7187"/>
      <c r="E7187"/>
      <c r="F7187" s="61"/>
      <c r="G7187" s="196" t="e">
        <f>VLOOKUP(D7187,sku归属!A:B,2,0)</f>
        <v>#N/A</v>
      </c>
      <c r="K7187" s="193"/>
      <c r="L7187" s="194"/>
      <c r="M7187" s="195"/>
    </row>
    <row r="7188" spans="1:13" s="61" customFormat="1" customHeight="1">
      <c r="A7188"/>
      <c r="B7188"/>
      <c r="C7188"/>
      <c r="D7188"/>
      <c r="E7188"/>
      <c r="F7188" s="61"/>
      <c r="G7188" s="196" t="e">
        <f>VLOOKUP(D7188,sku归属!A:B,2,0)</f>
        <v>#N/A</v>
      </c>
      <c r="K7188" s="193"/>
      <c r="L7188" s="194"/>
      <c r="M7188" s="195"/>
    </row>
    <row r="7189" spans="1:13" s="61" customFormat="1" customHeight="1">
      <c r="A7189"/>
      <c r="B7189"/>
      <c r="C7189"/>
      <c r="D7189"/>
      <c r="E7189"/>
      <c r="F7189" s="61"/>
      <c r="G7189" s="196" t="e">
        <f>VLOOKUP(D7189,sku归属!A:B,2,0)</f>
        <v>#N/A</v>
      </c>
      <c r="K7189" s="193"/>
      <c r="L7189" s="194"/>
      <c r="M7189" s="195"/>
    </row>
    <row r="7190" spans="1:13" s="61" customFormat="1" customHeight="1">
      <c r="A7190"/>
      <c r="B7190"/>
      <c r="C7190"/>
      <c r="D7190"/>
      <c r="E7190"/>
      <c r="F7190" s="61"/>
      <c r="G7190" s="196" t="e">
        <f>VLOOKUP(D7190,sku归属!A:B,2,0)</f>
        <v>#N/A</v>
      </c>
      <c r="K7190" s="193"/>
      <c r="L7190" s="194"/>
      <c r="M7190" s="195"/>
    </row>
    <row r="7191" spans="1:13" s="61" customFormat="1" customHeight="1">
      <c r="A7191"/>
      <c r="B7191"/>
      <c r="C7191"/>
      <c r="D7191"/>
      <c r="E7191"/>
      <c r="F7191" s="61"/>
      <c r="G7191" s="196" t="e">
        <f>VLOOKUP(D7191,sku归属!A:B,2,0)</f>
        <v>#N/A</v>
      </c>
      <c r="K7191" s="193"/>
      <c r="L7191" s="194"/>
      <c r="M7191" s="195"/>
    </row>
    <row r="7192" spans="1:13" s="61" customFormat="1" customHeight="1">
      <c r="A7192"/>
      <c r="B7192"/>
      <c r="C7192"/>
      <c r="D7192"/>
      <c r="E7192"/>
      <c r="F7192" s="61"/>
      <c r="G7192" s="196" t="e">
        <f>VLOOKUP(D7192,sku归属!A:B,2,0)</f>
        <v>#N/A</v>
      </c>
      <c r="K7192" s="193"/>
      <c r="L7192" s="194"/>
      <c r="M7192" s="195"/>
    </row>
    <row r="7193" spans="1:13" s="61" customFormat="1" customHeight="1">
      <c r="A7193"/>
      <c r="B7193"/>
      <c r="C7193"/>
      <c r="D7193"/>
      <c r="E7193"/>
      <c r="F7193" s="61"/>
      <c r="G7193" s="196" t="e">
        <f>VLOOKUP(D7193,sku归属!A:B,2,0)</f>
        <v>#N/A</v>
      </c>
      <c r="K7193" s="193"/>
      <c r="L7193" s="194"/>
      <c r="M7193" s="195"/>
    </row>
    <row r="7194" spans="1:13" s="61" customFormat="1" customHeight="1">
      <c r="A7194"/>
      <c r="B7194"/>
      <c r="C7194"/>
      <c r="D7194"/>
      <c r="E7194"/>
      <c r="F7194" s="61"/>
      <c r="G7194" s="196" t="e">
        <f>VLOOKUP(D7194,sku归属!A:B,2,0)</f>
        <v>#N/A</v>
      </c>
      <c r="K7194" s="193"/>
      <c r="L7194" s="194"/>
      <c r="M7194" s="195"/>
    </row>
    <row r="7195" spans="1:13" s="61" customFormat="1" customHeight="1">
      <c r="A7195"/>
      <c r="B7195"/>
      <c r="C7195"/>
      <c r="D7195"/>
      <c r="E7195"/>
      <c r="F7195" s="61"/>
      <c r="G7195" s="196" t="e">
        <f>VLOOKUP(D7195,sku归属!A:B,2,0)</f>
        <v>#N/A</v>
      </c>
      <c r="K7195" s="193"/>
      <c r="L7195" s="194"/>
      <c r="M7195" s="195"/>
    </row>
    <row r="7196" spans="1:13" s="61" customFormat="1" customHeight="1">
      <c r="A7196"/>
      <c r="B7196"/>
      <c r="C7196"/>
      <c r="D7196"/>
      <c r="E7196"/>
      <c r="F7196" s="61"/>
      <c r="G7196" s="196" t="e">
        <f>VLOOKUP(D7196,sku归属!A:B,2,0)</f>
        <v>#N/A</v>
      </c>
      <c r="K7196" s="193"/>
      <c r="L7196" s="194"/>
      <c r="M7196" s="195"/>
    </row>
    <row r="7197" spans="1:13" s="61" customFormat="1" customHeight="1">
      <c r="A7197"/>
      <c r="B7197"/>
      <c r="C7197"/>
      <c r="D7197"/>
      <c r="E7197"/>
      <c r="F7197" s="61"/>
      <c r="G7197" s="196" t="e">
        <f>VLOOKUP(D7197,sku归属!A:B,2,0)</f>
        <v>#N/A</v>
      </c>
      <c r="K7197" s="193"/>
      <c r="L7197" s="194"/>
      <c r="M7197" s="195"/>
    </row>
    <row r="7198" spans="1:13" s="61" customFormat="1" customHeight="1">
      <c r="A7198"/>
      <c r="B7198"/>
      <c r="C7198"/>
      <c r="D7198"/>
      <c r="E7198"/>
      <c r="F7198" s="61"/>
      <c r="G7198" s="196" t="e">
        <f>VLOOKUP(D7198,sku归属!A:B,2,0)</f>
        <v>#N/A</v>
      </c>
      <c r="K7198" s="193"/>
      <c r="L7198" s="194"/>
      <c r="M7198" s="195"/>
    </row>
    <row r="7199" spans="1:13" s="61" customFormat="1" customHeight="1">
      <c r="A7199"/>
      <c r="B7199"/>
      <c r="C7199"/>
      <c r="D7199"/>
      <c r="E7199"/>
      <c r="F7199" s="61"/>
      <c r="G7199" s="196" t="e">
        <f>VLOOKUP(D7199,sku归属!A:B,2,0)</f>
        <v>#N/A</v>
      </c>
      <c r="K7199" s="193"/>
      <c r="L7199" s="194"/>
      <c r="M7199" s="195"/>
    </row>
    <row r="7200" spans="1:13" s="61" customFormat="1" customHeight="1">
      <c r="A7200"/>
      <c r="B7200"/>
      <c r="C7200"/>
      <c r="D7200"/>
      <c r="E7200"/>
      <c r="F7200" s="61"/>
      <c r="G7200" s="196" t="e">
        <f>VLOOKUP(D7200,sku归属!A:B,2,0)</f>
        <v>#N/A</v>
      </c>
      <c r="K7200" s="193"/>
      <c r="L7200" s="194"/>
      <c r="M7200" s="195"/>
    </row>
    <row r="7201" spans="1:13" s="61" customFormat="1" customHeight="1">
      <c r="A7201"/>
      <c r="B7201"/>
      <c r="C7201"/>
      <c r="D7201"/>
      <c r="E7201"/>
      <c r="F7201" s="61"/>
      <c r="G7201" s="196" t="e">
        <f>VLOOKUP(D7201,sku归属!A:B,2,0)</f>
        <v>#N/A</v>
      </c>
      <c r="K7201" s="193"/>
      <c r="L7201" s="194"/>
      <c r="M7201" s="195"/>
    </row>
    <row r="7202" spans="1:13" s="61" customFormat="1" customHeight="1">
      <c r="A7202"/>
      <c r="B7202"/>
      <c r="C7202"/>
      <c r="D7202"/>
      <c r="E7202"/>
      <c r="F7202" s="61"/>
      <c r="G7202" s="196" t="e">
        <f>VLOOKUP(D7202,sku归属!A:B,2,0)</f>
        <v>#N/A</v>
      </c>
      <c r="K7202" s="193"/>
      <c r="L7202" s="194"/>
      <c r="M7202" s="195"/>
    </row>
    <row r="7203" spans="1:13" s="61" customFormat="1" customHeight="1">
      <c r="A7203"/>
      <c r="B7203"/>
      <c r="C7203"/>
      <c r="D7203"/>
      <c r="E7203"/>
      <c r="F7203" s="61"/>
      <c r="G7203" s="196" t="e">
        <f>VLOOKUP(D7203,sku归属!A:B,2,0)</f>
        <v>#N/A</v>
      </c>
      <c r="K7203" s="193"/>
      <c r="L7203" s="194"/>
      <c r="M7203" s="195"/>
    </row>
    <row r="7204" spans="1:13" s="61" customFormat="1" customHeight="1">
      <c r="A7204"/>
      <c r="B7204"/>
      <c r="C7204"/>
      <c r="D7204"/>
      <c r="E7204"/>
      <c r="F7204" s="61"/>
      <c r="G7204" s="196" t="e">
        <f>VLOOKUP(D7204,sku归属!A:B,2,0)</f>
        <v>#N/A</v>
      </c>
      <c r="K7204" s="193"/>
      <c r="L7204" s="194"/>
      <c r="M7204" s="195"/>
    </row>
    <row r="7205" spans="1:13" s="61" customFormat="1" customHeight="1">
      <c r="A7205"/>
      <c r="B7205"/>
      <c r="C7205"/>
      <c r="D7205"/>
      <c r="E7205"/>
      <c r="F7205" s="61"/>
      <c r="G7205" s="196" t="e">
        <f>VLOOKUP(D7205,sku归属!A:B,2,0)</f>
        <v>#N/A</v>
      </c>
      <c r="K7205" s="193"/>
      <c r="L7205" s="194"/>
      <c r="M7205" s="195"/>
    </row>
    <row r="7206" spans="1:13" s="61" customFormat="1" customHeight="1">
      <c r="A7206"/>
      <c r="B7206"/>
      <c r="C7206"/>
      <c r="D7206"/>
      <c r="E7206"/>
      <c r="F7206" s="61"/>
      <c r="G7206" s="196" t="e">
        <f>VLOOKUP(D7206,sku归属!A:B,2,0)</f>
        <v>#N/A</v>
      </c>
      <c r="K7206" s="193"/>
      <c r="L7206" s="194"/>
      <c r="M7206" s="195"/>
    </row>
    <row r="7207" spans="1:13" s="61" customFormat="1" customHeight="1">
      <c r="A7207"/>
      <c r="B7207"/>
      <c r="C7207"/>
      <c r="D7207"/>
      <c r="E7207"/>
      <c r="F7207" s="61"/>
      <c r="G7207" s="196" t="e">
        <f>VLOOKUP(D7207,sku归属!A:B,2,0)</f>
        <v>#N/A</v>
      </c>
      <c r="K7207" s="193"/>
      <c r="L7207" s="194"/>
      <c r="M7207" s="195"/>
    </row>
    <row r="7208" spans="1:13" s="61" customFormat="1" customHeight="1">
      <c r="A7208"/>
      <c r="B7208"/>
      <c r="C7208"/>
      <c r="D7208"/>
      <c r="E7208"/>
      <c r="F7208" s="61"/>
      <c r="G7208" s="196" t="e">
        <f>VLOOKUP(D7208,sku归属!A:B,2,0)</f>
        <v>#N/A</v>
      </c>
      <c r="K7208" s="193"/>
      <c r="L7208" s="194"/>
      <c r="M7208" s="195"/>
    </row>
    <row r="7209" spans="1:13" s="61" customFormat="1" customHeight="1">
      <c r="A7209"/>
      <c r="B7209"/>
      <c r="C7209"/>
      <c r="D7209"/>
      <c r="E7209"/>
      <c r="F7209" s="61"/>
      <c r="G7209" s="196" t="e">
        <f>VLOOKUP(D7209,sku归属!A:B,2,0)</f>
        <v>#N/A</v>
      </c>
      <c r="K7209" s="193"/>
      <c r="L7209" s="194"/>
      <c r="M7209" s="195"/>
    </row>
    <row r="7210" spans="1:13" s="61" customFormat="1" customHeight="1">
      <c r="A7210"/>
      <c r="B7210"/>
      <c r="C7210"/>
      <c r="D7210"/>
      <c r="E7210"/>
      <c r="F7210" s="61"/>
      <c r="G7210" s="196" t="e">
        <f>VLOOKUP(D7210,sku归属!A:B,2,0)</f>
        <v>#N/A</v>
      </c>
      <c r="K7210" s="193"/>
      <c r="L7210" s="194"/>
      <c r="M7210" s="195"/>
    </row>
    <row r="7211" spans="1:13" s="61" customFormat="1" customHeight="1">
      <c r="A7211"/>
      <c r="B7211"/>
      <c r="C7211"/>
      <c r="D7211"/>
      <c r="E7211"/>
      <c r="F7211" s="61"/>
      <c r="G7211" s="196" t="e">
        <f>VLOOKUP(D7211,sku归属!A:B,2,0)</f>
        <v>#N/A</v>
      </c>
      <c r="K7211" s="193"/>
      <c r="L7211" s="194"/>
      <c r="M7211" s="195"/>
    </row>
    <row r="7212" spans="1:13" s="61" customFormat="1" customHeight="1">
      <c r="A7212"/>
      <c r="B7212"/>
      <c r="C7212"/>
      <c r="D7212"/>
      <c r="E7212"/>
      <c r="F7212" s="61"/>
      <c r="G7212" s="196" t="e">
        <f>VLOOKUP(D7212,sku归属!A:B,2,0)</f>
        <v>#N/A</v>
      </c>
      <c r="K7212" s="193"/>
      <c r="L7212" s="194"/>
      <c r="M7212" s="195"/>
    </row>
    <row r="7213" spans="1:13" s="61" customFormat="1" customHeight="1">
      <c r="A7213"/>
      <c r="B7213"/>
      <c r="C7213"/>
      <c r="D7213"/>
      <c r="E7213"/>
      <c r="F7213" s="61"/>
      <c r="G7213" s="196" t="e">
        <f>VLOOKUP(D7213,sku归属!A:B,2,0)</f>
        <v>#N/A</v>
      </c>
      <c r="K7213" s="193"/>
      <c r="L7213" s="194"/>
      <c r="M7213" s="195"/>
    </row>
    <row r="7214" spans="1:13" s="61" customFormat="1" customHeight="1">
      <c r="A7214"/>
      <c r="B7214"/>
      <c r="C7214"/>
      <c r="D7214"/>
      <c r="E7214"/>
      <c r="F7214" s="61"/>
      <c r="G7214" s="196" t="e">
        <f>VLOOKUP(D7214,sku归属!A:B,2,0)</f>
        <v>#N/A</v>
      </c>
      <c r="K7214" s="193"/>
      <c r="L7214" s="194"/>
      <c r="M7214" s="195"/>
    </row>
    <row r="7215" spans="1:13" s="61" customFormat="1" customHeight="1">
      <c r="A7215"/>
      <c r="B7215"/>
      <c r="C7215"/>
      <c r="D7215"/>
      <c r="E7215"/>
      <c r="F7215" s="61"/>
      <c r="G7215" s="196" t="e">
        <f>VLOOKUP(D7215,sku归属!A:B,2,0)</f>
        <v>#N/A</v>
      </c>
      <c r="K7215" s="193"/>
      <c r="L7215" s="194"/>
      <c r="M7215" s="195"/>
    </row>
    <row r="7216" spans="1:13" s="61" customFormat="1" customHeight="1">
      <c r="A7216"/>
      <c r="B7216"/>
      <c r="C7216"/>
      <c r="D7216"/>
      <c r="E7216"/>
      <c r="F7216" s="61"/>
      <c r="G7216" s="196" t="e">
        <f>VLOOKUP(D7216,sku归属!A:B,2,0)</f>
        <v>#N/A</v>
      </c>
      <c r="K7216" s="193"/>
      <c r="L7216" s="194"/>
      <c r="M7216" s="195"/>
    </row>
    <row r="7217" spans="1:13" s="61" customFormat="1" customHeight="1">
      <c r="A7217"/>
      <c r="B7217"/>
      <c r="C7217"/>
      <c r="D7217"/>
      <c r="E7217"/>
      <c r="F7217" s="61"/>
      <c r="G7217" s="196" t="e">
        <f>VLOOKUP(D7217,sku归属!A:B,2,0)</f>
        <v>#N/A</v>
      </c>
      <c r="K7217" s="193"/>
      <c r="L7217" s="194"/>
      <c r="M7217" s="195"/>
    </row>
    <row r="7218" spans="1:13" s="61" customFormat="1" customHeight="1">
      <c r="A7218"/>
      <c r="B7218"/>
      <c r="C7218"/>
      <c r="D7218"/>
      <c r="E7218"/>
      <c r="F7218" s="61"/>
      <c r="G7218" s="196" t="e">
        <f>VLOOKUP(D7218,sku归属!A:B,2,0)</f>
        <v>#N/A</v>
      </c>
      <c r="K7218" s="193"/>
      <c r="L7218" s="194"/>
      <c r="M7218" s="195"/>
    </row>
    <row r="7219" spans="1:13" s="61" customFormat="1" customHeight="1">
      <c r="A7219"/>
      <c r="B7219"/>
      <c r="C7219"/>
      <c r="D7219"/>
      <c r="E7219"/>
      <c r="F7219" s="61"/>
      <c r="G7219" s="196" t="e">
        <f>VLOOKUP(D7219,sku归属!A:B,2,0)</f>
        <v>#N/A</v>
      </c>
      <c r="K7219" s="193"/>
      <c r="L7219" s="194"/>
      <c r="M7219" s="195"/>
    </row>
    <row r="7220" spans="1:13" s="61" customFormat="1" customHeight="1">
      <c r="A7220"/>
      <c r="B7220"/>
      <c r="C7220"/>
      <c r="D7220"/>
      <c r="E7220"/>
      <c r="F7220" s="61"/>
      <c r="G7220" s="196" t="e">
        <f>VLOOKUP(D7220,sku归属!A:B,2,0)</f>
        <v>#N/A</v>
      </c>
      <c r="K7220" s="193"/>
      <c r="L7220" s="194"/>
      <c r="M7220" s="195"/>
    </row>
    <row r="7221" spans="1:13" s="61" customFormat="1" customHeight="1">
      <c r="A7221"/>
      <c r="B7221"/>
      <c r="C7221"/>
      <c r="D7221"/>
      <c r="E7221"/>
      <c r="F7221" s="61"/>
      <c r="G7221" s="196" t="e">
        <f>VLOOKUP(D7221,sku归属!A:B,2,0)</f>
        <v>#N/A</v>
      </c>
      <c r="K7221" s="193"/>
      <c r="L7221" s="194"/>
      <c r="M7221" s="195"/>
    </row>
    <row r="7222" spans="1:13" s="61" customFormat="1" customHeight="1">
      <c r="A7222"/>
      <c r="B7222"/>
      <c r="C7222"/>
      <c r="D7222"/>
      <c r="E7222"/>
      <c r="F7222" s="61"/>
      <c r="G7222" s="196" t="e">
        <f>VLOOKUP(D7222,sku归属!A:B,2,0)</f>
        <v>#N/A</v>
      </c>
      <c r="K7222" s="193"/>
      <c r="L7222" s="194"/>
      <c r="M7222" s="195"/>
    </row>
    <row r="7223" spans="1:13" s="61" customFormat="1" customHeight="1">
      <c r="A7223"/>
      <c r="B7223"/>
      <c r="C7223"/>
      <c r="D7223"/>
      <c r="E7223"/>
      <c r="F7223" s="61"/>
      <c r="G7223" s="196" t="e">
        <f>VLOOKUP(D7223,sku归属!A:B,2,0)</f>
        <v>#N/A</v>
      </c>
      <c r="K7223" s="193"/>
      <c r="L7223" s="194"/>
      <c r="M7223" s="195"/>
    </row>
    <row r="7224" spans="1:13" s="61" customFormat="1" customHeight="1">
      <c r="A7224"/>
      <c r="B7224"/>
      <c r="C7224"/>
      <c r="D7224"/>
      <c r="E7224"/>
      <c r="F7224" s="61"/>
      <c r="G7224" s="196" t="e">
        <f>VLOOKUP(D7224,sku归属!A:B,2,0)</f>
        <v>#N/A</v>
      </c>
      <c r="K7224" s="193"/>
      <c r="L7224" s="194"/>
      <c r="M7224" s="195"/>
    </row>
    <row r="7225" spans="1:13" s="61" customFormat="1" customHeight="1">
      <c r="A7225"/>
      <c r="B7225"/>
      <c r="C7225"/>
      <c r="D7225"/>
      <c r="E7225"/>
      <c r="F7225" s="61"/>
      <c r="G7225" s="196" t="e">
        <f>VLOOKUP(D7225,sku归属!A:B,2,0)</f>
        <v>#N/A</v>
      </c>
      <c r="K7225" s="193"/>
      <c r="L7225" s="194"/>
      <c r="M7225" s="195"/>
    </row>
    <row r="7226" spans="1:13" s="61" customFormat="1" customHeight="1">
      <c r="A7226"/>
      <c r="B7226"/>
      <c r="C7226"/>
      <c r="D7226"/>
      <c r="E7226"/>
      <c r="F7226" s="61"/>
      <c r="G7226" s="196" t="e">
        <f>VLOOKUP(D7226,sku归属!A:B,2,0)</f>
        <v>#N/A</v>
      </c>
      <c r="K7226" s="193"/>
      <c r="L7226" s="194"/>
      <c r="M7226" s="195"/>
    </row>
    <row r="7227" spans="1:13" s="61" customFormat="1" customHeight="1">
      <c r="A7227"/>
      <c r="B7227"/>
      <c r="C7227"/>
      <c r="D7227"/>
      <c r="E7227"/>
      <c r="F7227" s="61"/>
      <c r="G7227" s="196" t="e">
        <f>VLOOKUP(D7227,sku归属!A:B,2,0)</f>
        <v>#N/A</v>
      </c>
      <c r="K7227" s="193"/>
      <c r="L7227" s="194"/>
      <c r="M7227" s="195"/>
    </row>
    <row r="7228" spans="1:13" s="61" customFormat="1" customHeight="1">
      <c r="A7228"/>
      <c r="B7228"/>
      <c r="C7228"/>
      <c r="D7228"/>
      <c r="E7228"/>
      <c r="F7228" s="61"/>
      <c r="G7228" s="196" t="e">
        <f>VLOOKUP(D7228,sku归属!A:B,2,0)</f>
        <v>#N/A</v>
      </c>
      <c r="K7228" s="193"/>
      <c r="L7228" s="194"/>
      <c r="M7228" s="195"/>
    </row>
    <row r="7229" spans="1:13" s="61" customFormat="1" customHeight="1">
      <c r="A7229"/>
      <c r="B7229"/>
      <c r="C7229"/>
      <c r="D7229"/>
      <c r="E7229"/>
      <c r="F7229" s="61"/>
      <c r="G7229" s="196" t="e">
        <f>VLOOKUP(D7229,sku归属!A:B,2,0)</f>
        <v>#N/A</v>
      </c>
      <c r="K7229" s="193"/>
      <c r="L7229" s="194"/>
      <c r="M7229" s="195"/>
    </row>
    <row r="7230" spans="1:13" s="61" customFormat="1" customHeight="1">
      <c r="A7230"/>
      <c r="B7230"/>
      <c r="C7230"/>
      <c r="D7230"/>
      <c r="E7230"/>
      <c r="F7230" s="61"/>
      <c r="G7230" s="196" t="e">
        <f>VLOOKUP(D7230,sku归属!A:B,2,0)</f>
        <v>#N/A</v>
      </c>
      <c r="K7230" s="193"/>
      <c r="L7230" s="194"/>
      <c r="M7230" s="195"/>
    </row>
    <row r="7231" spans="1:13" s="61" customFormat="1" customHeight="1">
      <c r="A7231"/>
      <c r="B7231"/>
      <c r="C7231"/>
      <c r="D7231"/>
      <c r="E7231"/>
      <c r="F7231" s="61"/>
      <c r="G7231" s="196" t="e">
        <f>VLOOKUP(D7231,sku归属!A:B,2,0)</f>
        <v>#N/A</v>
      </c>
      <c r="K7231" s="193"/>
      <c r="L7231" s="194"/>
      <c r="M7231" s="195"/>
    </row>
    <row r="7232" spans="1:13" s="61" customFormat="1" customHeight="1">
      <c r="A7232"/>
      <c r="B7232"/>
      <c r="C7232"/>
      <c r="D7232"/>
      <c r="E7232"/>
      <c r="F7232" s="61"/>
      <c r="G7232" s="196" t="e">
        <f>VLOOKUP(D7232,sku归属!A:B,2,0)</f>
        <v>#N/A</v>
      </c>
      <c r="K7232" s="193"/>
      <c r="L7232" s="194"/>
      <c r="M7232" s="195"/>
    </row>
    <row r="7233" spans="1:13" s="61" customFormat="1" customHeight="1">
      <c r="A7233"/>
      <c r="B7233"/>
      <c r="C7233"/>
      <c r="D7233"/>
      <c r="E7233"/>
      <c r="F7233" s="61"/>
      <c r="G7233" s="196" t="e">
        <f>VLOOKUP(D7233,sku归属!A:B,2,0)</f>
        <v>#N/A</v>
      </c>
      <c r="K7233" s="193"/>
      <c r="L7233" s="194"/>
      <c r="M7233" s="195"/>
    </row>
    <row r="7234" spans="1:13" s="61" customFormat="1" customHeight="1">
      <c r="A7234"/>
      <c r="B7234"/>
      <c r="C7234"/>
      <c r="D7234"/>
      <c r="E7234"/>
      <c r="F7234" s="61"/>
      <c r="G7234" s="196" t="e">
        <f>VLOOKUP(D7234,sku归属!A:B,2,0)</f>
        <v>#N/A</v>
      </c>
      <c r="K7234" s="193"/>
      <c r="L7234" s="194"/>
      <c r="M7234" s="195"/>
    </row>
    <row r="7235" spans="1:13" s="61" customFormat="1" customHeight="1">
      <c r="A7235"/>
      <c r="B7235"/>
      <c r="C7235"/>
      <c r="D7235"/>
      <c r="E7235"/>
      <c r="F7235" s="61"/>
      <c r="G7235" s="196" t="e">
        <f>VLOOKUP(D7235,sku归属!A:B,2,0)</f>
        <v>#N/A</v>
      </c>
      <c r="K7235" s="193"/>
      <c r="L7235" s="194"/>
      <c r="M7235" s="195"/>
    </row>
    <row r="7236" spans="1:13" s="61" customFormat="1" customHeight="1">
      <c r="A7236"/>
      <c r="B7236"/>
      <c r="C7236"/>
      <c r="D7236"/>
      <c r="E7236"/>
      <c r="F7236" s="61"/>
      <c r="G7236" s="196" t="e">
        <f>VLOOKUP(D7236,sku归属!A:B,2,0)</f>
        <v>#N/A</v>
      </c>
      <c r="K7236" s="193"/>
      <c r="L7236" s="194"/>
      <c r="M7236" s="195"/>
    </row>
    <row r="7237" spans="1:13" s="61" customFormat="1" customHeight="1">
      <c r="A7237"/>
      <c r="B7237"/>
      <c r="C7237"/>
      <c r="D7237"/>
      <c r="E7237"/>
      <c r="F7237" s="61"/>
      <c r="G7237" s="196" t="e">
        <f>VLOOKUP(D7237,sku归属!A:B,2,0)</f>
        <v>#N/A</v>
      </c>
      <c r="K7237" s="193"/>
      <c r="L7237" s="194"/>
      <c r="M7237" s="195"/>
    </row>
    <row r="7238" spans="1:13" s="61" customFormat="1" customHeight="1">
      <c r="A7238"/>
      <c r="B7238"/>
      <c r="C7238"/>
      <c r="D7238"/>
      <c r="E7238"/>
      <c r="F7238" s="61"/>
      <c r="G7238" s="196" t="e">
        <f>VLOOKUP(D7238,sku归属!A:B,2,0)</f>
        <v>#N/A</v>
      </c>
      <c r="K7238" s="193"/>
      <c r="L7238" s="194"/>
      <c r="M7238" s="195"/>
    </row>
    <row r="7239" spans="1:13" s="61" customFormat="1" customHeight="1">
      <c r="A7239"/>
      <c r="B7239"/>
      <c r="C7239"/>
      <c r="D7239"/>
      <c r="E7239"/>
      <c r="F7239" s="61"/>
      <c r="G7239" s="196" t="e">
        <f>VLOOKUP(D7239,sku归属!A:B,2,0)</f>
        <v>#N/A</v>
      </c>
      <c r="K7239" s="193"/>
      <c r="L7239" s="194"/>
      <c r="M7239" s="195"/>
    </row>
    <row r="7240" spans="1:13" s="61" customFormat="1" customHeight="1">
      <c r="A7240"/>
      <c r="B7240"/>
      <c r="C7240"/>
      <c r="D7240"/>
      <c r="E7240"/>
      <c r="F7240" s="61"/>
      <c r="G7240" s="196" t="e">
        <f>VLOOKUP(D7240,sku归属!A:B,2,0)</f>
        <v>#N/A</v>
      </c>
      <c r="K7240" s="193"/>
      <c r="L7240" s="194"/>
      <c r="M7240" s="195"/>
    </row>
    <row r="7241" spans="1:13" s="61" customFormat="1" customHeight="1">
      <c r="A7241"/>
      <c r="B7241"/>
      <c r="C7241"/>
      <c r="D7241"/>
      <c r="E7241"/>
      <c r="F7241" s="61"/>
      <c r="G7241" s="196" t="e">
        <f>VLOOKUP(D7241,sku归属!A:B,2,0)</f>
        <v>#N/A</v>
      </c>
      <c r="K7241" s="193"/>
      <c r="L7241" s="194"/>
      <c r="M7241" s="195"/>
    </row>
    <row r="7242" spans="1:13" s="61" customFormat="1" customHeight="1">
      <c r="A7242"/>
      <c r="B7242"/>
      <c r="C7242"/>
      <c r="D7242"/>
      <c r="E7242"/>
      <c r="F7242" s="61"/>
      <c r="G7242" s="196" t="e">
        <f>VLOOKUP(D7242,sku归属!A:B,2,0)</f>
        <v>#N/A</v>
      </c>
      <c r="K7242" s="193"/>
      <c r="L7242" s="194"/>
      <c r="M7242" s="195"/>
    </row>
    <row r="7243" spans="1:13" s="61" customFormat="1" customHeight="1">
      <c r="A7243"/>
      <c r="B7243"/>
      <c r="C7243"/>
      <c r="D7243"/>
      <c r="E7243"/>
      <c r="F7243" s="61"/>
      <c r="G7243" s="196" t="e">
        <f>VLOOKUP(D7243,sku归属!A:B,2,0)</f>
        <v>#N/A</v>
      </c>
      <c r="K7243" s="193"/>
      <c r="L7243" s="194"/>
      <c r="M7243" s="195"/>
    </row>
    <row r="7244" spans="1:13" s="61" customFormat="1" customHeight="1">
      <c r="A7244"/>
      <c r="B7244"/>
      <c r="C7244"/>
      <c r="D7244"/>
      <c r="E7244"/>
      <c r="F7244" s="61"/>
      <c r="G7244" s="196" t="e">
        <f>VLOOKUP(D7244,sku归属!A:B,2,0)</f>
        <v>#N/A</v>
      </c>
      <c r="K7244" s="193"/>
      <c r="L7244" s="194"/>
      <c r="M7244" s="195"/>
    </row>
    <row r="7245" spans="1:13" s="61" customFormat="1" customHeight="1">
      <c r="A7245"/>
      <c r="B7245"/>
      <c r="C7245"/>
      <c r="D7245"/>
      <c r="E7245"/>
      <c r="F7245" s="61"/>
      <c r="G7245" s="196" t="e">
        <f>VLOOKUP(D7245,sku归属!A:B,2,0)</f>
        <v>#N/A</v>
      </c>
      <c r="K7245" s="193"/>
      <c r="L7245" s="194"/>
      <c r="M7245" s="195"/>
    </row>
    <row r="7246" spans="1:13" s="61" customFormat="1" customHeight="1">
      <c r="A7246"/>
      <c r="B7246"/>
      <c r="C7246"/>
      <c r="D7246"/>
      <c r="E7246"/>
      <c r="F7246" s="61"/>
      <c r="G7246" s="196" t="e">
        <f>VLOOKUP(D7246,sku归属!A:B,2,0)</f>
        <v>#N/A</v>
      </c>
      <c r="K7246" s="193"/>
      <c r="L7246" s="194"/>
      <c r="M7246" s="195"/>
    </row>
    <row r="7247" spans="1:13" s="61" customFormat="1" customHeight="1">
      <c r="A7247"/>
      <c r="B7247"/>
      <c r="C7247"/>
      <c r="D7247"/>
      <c r="E7247"/>
      <c r="F7247" s="61"/>
      <c r="G7247" s="196" t="e">
        <f>VLOOKUP(D7247,sku归属!A:B,2,0)</f>
        <v>#N/A</v>
      </c>
      <c r="K7247" s="193"/>
      <c r="L7247" s="194"/>
      <c r="M7247" s="195"/>
    </row>
    <row r="7248" spans="1:13" s="61" customFormat="1" customHeight="1">
      <c r="A7248"/>
      <c r="B7248"/>
      <c r="C7248"/>
      <c r="D7248"/>
      <c r="E7248"/>
      <c r="F7248" s="61"/>
      <c r="G7248" s="196" t="e">
        <f>VLOOKUP(D7248,sku归属!A:B,2,0)</f>
        <v>#N/A</v>
      </c>
      <c r="K7248" s="193"/>
      <c r="L7248" s="194"/>
      <c r="M7248" s="195"/>
    </row>
    <row r="7249" spans="1:13" s="61" customFormat="1" customHeight="1">
      <c r="A7249"/>
      <c r="B7249"/>
      <c r="C7249"/>
      <c r="D7249"/>
      <c r="E7249"/>
      <c r="F7249" s="61"/>
      <c r="G7249" s="196" t="e">
        <f>VLOOKUP(D7249,sku归属!A:B,2,0)</f>
        <v>#N/A</v>
      </c>
      <c r="K7249" s="193"/>
      <c r="L7249" s="194"/>
      <c r="M7249" s="195"/>
    </row>
    <row r="7250" spans="1:13" s="61" customFormat="1" customHeight="1">
      <c r="A7250"/>
      <c r="B7250"/>
      <c r="C7250"/>
      <c r="D7250"/>
      <c r="E7250"/>
      <c r="F7250" s="61"/>
      <c r="G7250" s="196" t="e">
        <f>VLOOKUP(D7250,sku归属!A:B,2,0)</f>
        <v>#N/A</v>
      </c>
      <c r="K7250" s="193"/>
      <c r="L7250" s="194"/>
      <c r="M7250" s="195"/>
    </row>
    <row r="7251" spans="1:13" s="61" customFormat="1" customHeight="1">
      <c r="A7251"/>
      <c r="B7251"/>
      <c r="C7251"/>
      <c r="D7251"/>
      <c r="E7251"/>
      <c r="F7251" s="61"/>
      <c r="G7251" s="196" t="e">
        <f>VLOOKUP(D7251,sku归属!A:B,2,0)</f>
        <v>#N/A</v>
      </c>
      <c r="K7251" s="193"/>
      <c r="L7251" s="194"/>
      <c r="M7251" s="195"/>
    </row>
    <row r="7252" spans="1:13" s="61" customFormat="1" customHeight="1">
      <c r="A7252"/>
      <c r="B7252"/>
      <c r="C7252"/>
      <c r="D7252"/>
      <c r="E7252"/>
      <c r="F7252" s="61"/>
      <c r="G7252" s="196" t="e">
        <f>VLOOKUP(D7252,sku归属!A:B,2,0)</f>
        <v>#N/A</v>
      </c>
      <c r="K7252" s="193"/>
      <c r="L7252" s="194"/>
      <c r="M7252" s="195"/>
    </row>
    <row r="7253" spans="1:13" s="61" customFormat="1" customHeight="1">
      <c r="A7253"/>
      <c r="B7253"/>
      <c r="C7253"/>
      <c r="D7253"/>
      <c r="E7253"/>
      <c r="F7253" s="61"/>
      <c r="G7253" s="196" t="e">
        <f>VLOOKUP(D7253,sku归属!A:B,2,0)</f>
        <v>#N/A</v>
      </c>
      <c r="K7253" s="193"/>
      <c r="L7253" s="194"/>
      <c r="M7253" s="195"/>
    </row>
    <row r="7254" spans="1:13" s="61" customFormat="1" customHeight="1">
      <c r="A7254"/>
      <c r="B7254"/>
      <c r="C7254"/>
      <c r="D7254"/>
      <c r="E7254"/>
      <c r="F7254" s="61"/>
      <c r="G7254" s="196" t="e">
        <f>VLOOKUP(D7254,sku归属!A:B,2,0)</f>
        <v>#N/A</v>
      </c>
      <c r="K7254" s="193"/>
      <c r="L7254" s="194"/>
      <c r="M7254" s="195"/>
    </row>
    <row r="7255" spans="1:13" s="61" customFormat="1" customHeight="1">
      <c r="A7255"/>
      <c r="B7255"/>
      <c r="C7255"/>
      <c r="D7255"/>
      <c r="E7255"/>
      <c r="F7255" s="61"/>
      <c r="G7255" s="196" t="e">
        <f>VLOOKUP(D7255,sku归属!A:B,2,0)</f>
        <v>#N/A</v>
      </c>
      <c r="K7255" s="193"/>
      <c r="L7255" s="194"/>
      <c r="M7255" s="195"/>
    </row>
    <row r="7256" spans="1:13" s="61" customFormat="1" customHeight="1">
      <c r="A7256"/>
      <c r="B7256"/>
      <c r="C7256"/>
      <c r="D7256"/>
      <c r="E7256"/>
      <c r="F7256" s="61"/>
      <c r="G7256" s="196" t="e">
        <f>VLOOKUP(D7256,sku归属!A:B,2,0)</f>
        <v>#N/A</v>
      </c>
      <c r="K7256" s="193"/>
      <c r="L7256" s="194"/>
      <c r="M7256" s="195"/>
    </row>
    <row r="7257" spans="1:13" s="61" customFormat="1" customHeight="1">
      <c r="A7257"/>
      <c r="B7257"/>
      <c r="C7257"/>
      <c r="D7257"/>
      <c r="E7257"/>
      <c r="F7257" s="61"/>
      <c r="G7257" s="196" t="e">
        <f>VLOOKUP(D7257,sku归属!A:B,2,0)</f>
        <v>#N/A</v>
      </c>
      <c r="K7257" s="193"/>
      <c r="L7257" s="194"/>
      <c r="M7257" s="195"/>
    </row>
    <row r="7258" spans="1:13" s="61" customFormat="1" customHeight="1">
      <c r="A7258"/>
      <c r="B7258"/>
      <c r="C7258"/>
      <c r="D7258"/>
      <c r="E7258"/>
      <c r="F7258" s="61"/>
      <c r="G7258" s="196" t="e">
        <f>VLOOKUP(D7258,sku归属!A:B,2,0)</f>
        <v>#N/A</v>
      </c>
      <c r="K7258" s="193"/>
      <c r="L7258" s="194"/>
      <c r="M7258" s="195"/>
    </row>
    <row r="7259" spans="1:13" s="61" customFormat="1" customHeight="1">
      <c r="A7259"/>
      <c r="B7259"/>
      <c r="C7259"/>
      <c r="D7259"/>
      <c r="E7259"/>
      <c r="F7259" s="61"/>
      <c r="G7259" s="196" t="e">
        <f>VLOOKUP(D7259,sku归属!A:B,2,0)</f>
        <v>#N/A</v>
      </c>
      <c r="K7259" s="193"/>
      <c r="L7259" s="194"/>
      <c r="M7259" s="195"/>
    </row>
    <row r="7260" spans="1:13" s="61" customFormat="1" customHeight="1">
      <c r="A7260"/>
      <c r="B7260"/>
      <c r="C7260"/>
      <c r="D7260"/>
      <c r="E7260"/>
      <c r="F7260" s="61"/>
      <c r="G7260" s="196" t="e">
        <f>VLOOKUP(D7260,sku归属!A:B,2,0)</f>
        <v>#N/A</v>
      </c>
      <c r="K7260" s="193"/>
      <c r="L7260" s="194"/>
      <c r="M7260" s="195"/>
    </row>
    <row r="7261" spans="1:13" s="61" customFormat="1" customHeight="1">
      <c r="A7261"/>
      <c r="B7261"/>
      <c r="C7261"/>
      <c r="D7261"/>
      <c r="E7261"/>
      <c r="F7261" s="61"/>
      <c r="G7261" s="196" t="e">
        <f>VLOOKUP(D7261,sku归属!A:B,2,0)</f>
        <v>#N/A</v>
      </c>
      <c r="K7261" s="193"/>
      <c r="L7261" s="194"/>
      <c r="M7261" s="195"/>
    </row>
    <row r="7262" spans="1:13" s="61" customFormat="1" customHeight="1">
      <c r="A7262"/>
      <c r="B7262"/>
      <c r="C7262"/>
      <c r="D7262"/>
      <c r="E7262"/>
      <c r="F7262" s="61"/>
      <c r="G7262" s="196" t="e">
        <f>VLOOKUP(D7262,sku归属!A:B,2,0)</f>
        <v>#N/A</v>
      </c>
      <c r="K7262" s="193"/>
      <c r="L7262" s="194"/>
      <c r="M7262" s="195"/>
    </row>
    <row r="7263" spans="1:13" s="61" customFormat="1" customHeight="1">
      <c r="A7263"/>
      <c r="B7263"/>
      <c r="C7263"/>
      <c r="D7263"/>
      <c r="E7263"/>
      <c r="F7263" s="61"/>
      <c r="G7263" s="196" t="e">
        <f>VLOOKUP(D7263,sku归属!A:B,2,0)</f>
        <v>#N/A</v>
      </c>
      <c r="K7263" s="193"/>
      <c r="L7263" s="194"/>
      <c r="M7263" s="195"/>
    </row>
    <row r="7264" spans="1:13" s="61" customFormat="1" customHeight="1">
      <c r="A7264"/>
      <c r="B7264"/>
      <c r="C7264"/>
      <c r="D7264"/>
      <c r="E7264"/>
      <c r="F7264" s="61"/>
      <c r="G7264" s="196" t="e">
        <f>VLOOKUP(D7264,sku归属!A:B,2,0)</f>
        <v>#N/A</v>
      </c>
      <c r="K7264" s="193"/>
      <c r="L7264" s="194"/>
      <c r="M7264" s="195"/>
    </row>
    <row r="7265" spans="1:13" s="61" customFormat="1" customHeight="1">
      <c r="A7265"/>
      <c r="B7265"/>
      <c r="C7265"/>
      <c r="D7265"/>
      <c r="E7265"/>
      <c r="F7265" s="61"/>
      <c r="G7265" s="196" t="e">
        <f>VLOOKUP(D7265,sku归属!A:B,2,0)</f>
        <v>#N/A</v>
      </c>
      <c r="K7265" s="193"/>
      <c r="L7265" s="194"/>
      <c r="M7265" s="195"/>
    </row>
    <row r="7266" spans="1:13" s="61" customFormat="1" customHeight="1">
      <c r="A7266"/>
      <c r="B7266"/>
      <c r="C7266"/>
      <c r="D7266"/>
      <c r="E7266"/>
      <c r="F7266" s="61"/>
      <c r="G7266" s="196" t="e">
        <f>VLOOKUP(D7266,sku归属!A:B,2,0)</f>
        <v>#N/A</v>
      </c>
      <c r="K7266" s="193"/>
      <c r="L7266" s="194"/>
      <c r="M7266" s="195"/>
    </row>
    <row r="7267" spans="1:13" s="61" customFormat="1" customHeight="1">
      <c r="A7267"/>
      <c r="B7267"/>
      <c r="C7267"/>
      <c r="D7267"/>
      <c r="E7267"/>
      <c r="F7267" s="61"/>
      <c r="G7267" s="196" t="e">
        <f>VLOOKUP(D7267,sku归属!A:B,2,0)</f>
        <v>#N/A</v>
      </c>
      <c r="K7267" s="193"/>
      <c r="L7267" s="194"/>
      <c r="M7267" s="195"/>
    </row>
    <row r="7268" spans="1:13" s="61" customFormat="1" customHeight="1">
      <c r="A7268"/>
      <c r="B7268"/>
      <c r="C7268"/>
      <c r="D7268"/>
      <c r="E7268"/>
      <c r="F7268" s="61"/>
      <c r="G7268" s="196" t="e">
        <f>VLOOKUP(D7268,sku归属!A:B,2,0)</f>
        <v>#N/A</v>
      </c>
      <c r="K7268" s="193"/>
      <c r="L7268" s="194"/>
      <c r="M7268" s="195"/>
    </row>
    <row r="7269" spans="1:13" s="61" customFormat="1" customHeight="1">
      <c r="A7269"/>
      <c r="B7269"/>
      <c r="C7269"/>
      <c r="D7269"/>
      <c r="E7269"/>
      <c r="F7269" s="61"/>
      <c r="G7269" s="196" t="e">
        <f>VLOOKUP(D7269,sku归属!A:B,2,0)</f>
        <v>#N/A</v>
      </c>
      <c r="K7269" s="193"/>
      <c r="L7269" s="194"/>
      <c r="M7269" s="195"/>
    </row>
    <row r="7270" spans="1:13" s="61" customFormat="1" customHeight="1">
      <c r="A7270"/>
      <c r="B7270"/>
      <c r="C7270"/>
      <c r="D7270"/>
      <c r="E7270"/>
      <c r="F7270" s="61"/>
      <c r="G7270" s="196" t="e">
        <f>VLOOKUP(D7270,sku归属!A:B,2,0)</f>
        <v>#N/A</v>
      </c>
      <c r="K7270" s="193"/>
      <c r="L7270" s="194"/>
      <c r="M7270" s="195"/>
    </row>
    <row r="7271" spans="1:13" s="61" customFormat="1" customHeight="1">
      <c r="A7271"/>
      <c r="B7271"/>
      <c r="C7271"/>
      <c r="D7271"/>
      <c r="E7271"/>
      <c r="F7271" s="61"/>
      <c r="G7271" s="196" t="e">
        <f>VLOOKUP(D7271,sku归属!A:B,2,0)</f>
        <v>#N/A</v>
      </c>
      <c r="K7271" s="193"/>
      <c r="L7271" s="194"/>
      <c r="M7271" s="195"/>
    </row>
    <row r="7272" spans="1:13" s="61" customFormat="1" customHeight="1">
      <c r="A7272"/>
      <c r="B7272"/>
      <c r="C7272"/>
      <c r="D7272"/>
      <c r="E7272"/>
      <c r="F7272" s="61"/>
      <c r="G7272" s="196" t="e">
        <f>VLOOKUP(D7272,sku归属!A:B,2,0)</f>
        <v>#N/A</v>
      </c>
      <c r="K7272" s="193"/>
      <c r="L7272" s="194"/>
      <c r="M7272" s="195"/>
    </row>
    <row r="7273" spans="1:13" s="61" customFormat="1" customHeight="1">
      <c r="A7273"/>
      <c r="B7273"/>
      <c r="C7273"/>
      <c r="D7273"/>
      <c r="E7273"/>
      <c r="F7273" s="61"/>
      <c r="G7273" s="196" t="e">
        <f>VLOOKUP(D7273,sku归属!A:B,2,0)</f>
        <v>#N/A</v>
      </c>
      <c r="K7273" s="193"/>
      <c r="L7273" s="194"/>
      <c r="M7273" s="195"/>
    </row>
    <row r="7274" spans="1:13" s="61" customFormat="1" customHeight="1">
      <c r="A7274"/>
      <c r="B7274"/>
      <c r="C7274"/>
      <c r="D7274"/>
      <c r="E7274"/>
      <c r="F7274" s="61"/>
      <c r="G7274" s="196" t="e">
        <f>VLOOKUP(D7274,sku归属!A:B,2,0)</f>
        <v>#N/A</v>
      </c>
      <c r="K7274" s="193"/>
      <c r="L7274" s="194"/>
      <c r="M7274" s="195"/>
    </row>
    <row r="7275" spans="1:13" s="61" customFormat="1" customHeight="1">
      <c r="A7275"/>
      <c r="B7275"/>
      <c r="C7275"/>
      <c r="D7275"/>
      <c r="E7275"/>
      <c r="F7275" s="61"/>
      <c r="G7275" s="196" t="e">
        <f>VLOOKUP(D7275,sku归属!A:B,2,0)</f>
        <v>#N/A</v>
      </c>
      <c r="K7275" s="193"/>
      <c r="L7275" s="194"/>
      <c r="M7275" s="195"/>
    </row>
    <row r="7276" spans="1:13" s="61" customFormat="1" customHeight="1">
      <c r="A7276"/>
      <c r="B7276"/>
      <c r="C7276"/>
      <c r="D7276"/>
      <c r="E7276"/>
      <c r="F7276" s="61"/>
      <c r="G7276" s="196" t="e">
        <f>VLOOKUP(D7276,sku归属!A:B,2,0)</f>
        <v>#N/A</v>
      </c>
      <c r="K7276" s="193"/>
      <c r="L7276" s="194"/>
      <c r="M7276" s="195"/>
    </row>
    <row r="7277" spans="1:13" s="61" customFormat="1" customHeight="1">
      <c r="A7277"/>
      <c r="B7277"/>
      <c r="C7277"/>
      <c r="D7277"/>
      <c r="E7277"/>
      <c r="F7277" s="61"/>
      <c r="G7277" s="196" t="e">
        <f>VLOOKUP(D7277,sku归属!A:B,2,0)</f>
        <v>#N/A</v>
      </c>
      <c r="K7277" s="193"/>
      <c r="L7277" s="194"/>
      <c r="M7277" s="195"/>
    </row>
    <row r="7278" spans="1:13" s="61" customFormat="1" customHeight="1">
      <c r="A7278"/>
      <c r="B7278"/>
      <c r="C7278"/>
      <c r="D7278"/>
      <c r="E7278"/>
      <c r="F7278" s="61"/>
      <c r="G7278" s="196" t="e">
        <f>VLOOKUP(D7278,sku归属!A:B,2,0)</f>
        <v>#N/A</v>
      </c>
      <c r="K7278" s="193"/>
      <c r="L7278" s="194"/>
      <c r="M7278" s="195"/>
    </row>
    <row r="7279" spans="1:13" s="61" customFormat="1" customHeight="1">
      <c r="A7279"/>
      <c r="B7279"/>
      <c r="C7279"/>
      <c r="D7279"/>
      <c r="E7279"/>
      <c r="F7279" s="61"/>
      <c r="G7279" s="196" t="e">
        <f>VLOOKUP(D7279,sku归属!A:B,2,0)</f>
        <v>#N/A</v>
      </c>
      <c r="K7279" s="193"/>
      <c r="L7279" s="194"/>
      <c r="M7279" s="195"/>
    </row>
    <row r="7280" spans="1:13" s="61" customFormat="1" customHeight="1">
      <c r="A7280"/>
      <c r="B7280"/>
      <c r="C7280"/>
      <c r="D7280"/>
      <c r="E7280"/>
      <c r="F7280" s="61"/>
      <c r="G7280" s="196" t="e">
        <f>VLOOKUP(D7280,sku归属!A:B,2,0)</f>
        <v>#N/A</v>
      </c>
      <c r="K7280" s="193"/>
      <c r="L7280" s="194"/>
      <c r="M7280" s="195"/>
    </row>
    <row r="7281" spans="1:13" s="61" customFormat="1" customHeight="1">
      <c r="A7281"/>
      <c r="B7281"/>
      <c r="C7281"/>
      <c r="D7281"/>
      <c r="E7281"/>
      <c r="F7281" s="61"/>
      <c r="G7281" s="196" t="e">
        <f>VLOOKUP(D7281,sku归属!A:B,2,0)</f>
        <v>#N/A</v>
      </c>
      <c r="K7281" s="193"/>
      <c r="L7281" s="194"/>
      <c r="M7281" s="195"/>
    </row>
    <row r="7282" spans="1:13" s="61" customFormat="1" customHeight="1">
      <c r="A7282"/>
      <c r="B7282"/>
      <c r="C7282"/>
      <c r="D7282"/>
      <c r="E7282"/>
      <c r="F7282" s="61"/>
      <c r="G7282" s="196" t="e">
        <f>VLOOKUP(D7282,sku归属!A:B,2,0)</f>
        <v>#N/A</v>
      </c>
      <c r="K7282" s="193"/>
      <c r="L7282" s="194"/>
      <c r="M7282" s="195"/>
    </row>
    <row r="7283" spans="1:13" s="61" customFormat="1" customHeight="1">
      <c r="A7283"/>
      <c r="B7283"/>
      <c r="C7283"/>
      <c r="D7283"/>
      <c r="E7283"/>
      <c r="F7283" s="61"/>
      <c r="G7283" s="196" t="e">
        <f>VLOOKUP(D7283,sku归属!A:B,2,0)</f>
        <v>#N/A</v>
      </c>
      <c r="K7283" s="193"/>
      <c r="L7283" s="194"/>
      <c r="M7283" s="195"/>
    </row>
    <row r="7284" spans="1:13" s="61" customFormat="1" customHeight="1">
      <c r="A7284"/>
      <c r="B7284"/>
      <c r="C7284"/>
      <c r="D7284"/>
      <c r="E7284"/>
      <c r="F7284" s="61"/>
      <c r="G7284" s="196" t="e">
        <f>VLOOKUP(D7284,sku归属!A:B,2,0)</f>
        <v>#N/A</v>
      </c>
      <c r="K7284" s="193"/>
      <c r="L7284" s="194"/>
      <c r="M7284" s="195"/>
    </row>
    <row r="7285" spans="1:13" s="61" customFormat="1" customHeight="1">
      <c r="A7285"/>
      <c r="B7285"/>
      <c r="C7285"/>
      <c r="D7285"/>
      <c r="E7285"/>
      <c r="F7285" s="61"/>
      <c r="G7285" s="196" t="e">
        <f>VLOOKUP(D7285,sku归属!A:B,2,0)</f>
        <v>#N/A</v>
      </c>
      <c r="K7285" s="193"/>
      <c r="L7285" s="194"/>
      <c r="M7285" s="195"/>
    </row>
    <row r="7286" spans="1:13" s="61" customFormat="1" customHeight="1">
      <c r="A7286"/>
      <c r="B7286"/>
      <c r="C7286"/>
      <c r="D7286"/>
      <c r="E7286"/>
      <c r="F7286" s="61"/>
      <c r="G7286" s="196" t="e">
        <f>VLOOKUP(D7286,sku归属!A:B,2,0)</f>
        <v>#N/A</v>
      </c>
      <c r="K7286" s="193"/>
      <c r="L7286" s="194"/>
      <c r="M7286" s="195"/>
    </row>
    <row r="7287" spans="1:13" s="61" customFormat="1" customHeight="1">
      <c r="A7287"/>
      <c r="B7287"/>
      <c r="C7287"/>
      <c r="D7287"/>
      <c r="E7287"/>
      <c r="F7287" s="61"/>
      <c r="G7287" s="196" t="e">
        <f>VLOOKUP(D7287,sku归属!A:B,2,0)</f>
        <v>#N/A</v>
      </c>
      <c r="K7287" s="193"/>
      <c r="L7287" s="194"/>
      <c r="M7287" s="195"/>
    </row>
    <row r="7288" spans="1:13" s="61" customFormat="1" customHeight="1">
      <c r="A7288"/>
      <c r="B7288"/>
      <c r="C7288"/>
      <c r="D7288"/>
      <c r="E7288"/>
      <c r="F7288" s="61"/>
      <c r="G7288" s="196" t="e">
        <f>VLOOKUP(D7288,sku归属!A:B,2,0)</f>
        <v>#N/A</v>
      </c>
      <c r="K7288" s="193"/>
      <c r="L7288" s="194"/>
      <c r="M7288" s="195"/>
    </row>
    <row r="7289" spans="1:13" s="61" customFormat="1" customHeight="1">
      <c r="A7289"/>
      <c r="B7289"/>
      <c r="C7289"/>
      <c r="D7289"/>
      <c r="E7289"/>
      <c r="F7289" s="61"/>
      <c r="G7289" s="196" t="e">
        <f>VLOOKUP(D7289,sku归属!A:B,2,0)</f>
        <v>#N/A</v>
      </c>
      <c r="K7289" s="193"/>
      <c r="L7289" s="194"/>
      <c r="M7289" s="195"/>
    </row>
    <row r="7290" spans="1:13" s="61" customFormat="1" customHeight="1">
      <c r="A7290"/>
      <c r="B7290"/>
      <c r="C7290"/>
      <c r="D7290"/>
      <c r="E7290"/>
      <c r="F7290" s="61"/>
      <c r="G7290" s="196" t="e">
        <f>VLOOKUP(D7290,sku归属!A:B,2,0)</f>
        <v>#N/A</v>
      </c>
      <c r="K7290" s="193"/>
      <c r="L7290" s="194"/>
      <c r="M7290" s="195"/>
    </row>
    <row r="7291" spans="1:13" s="61" customFormat="1" customHeight="1">
      <c r="A7291"/>
      <c r="B7291"/>
      <c r="C7291"/>
      <c r="D7291"/>
      <c r="E7291"/>
      <c r="F7291" s="61"/>
      <c r="G7291" s="196" t="e">
        <f>VLOOKUP(D7291,sku归属!A:B,2,0)</f>
        <v>#N/A</v>
      </c>
      <c r="K7291" s="193"/>
      <c r="L7291" s="194"/>
      <c r="M7291" s="195"/>
    </row>
    <row r="7292" spans="1:13" s="61" customFormat="1" customHeight="1">
      <c r="A7292"/>
      <c r="B7292"/>
      <c r="C7292"/>
      <c r="D7292"/>
      <c r="E7292"/>
      <c r="F7292" s="61"/>
      <c r="G7292" s="196" t="e">
        <f>VLOOKUP(D7292,sku归属!A:B,2,0)</f>
        <v>#N/A</v>
      </c>
      <c r="K7292" s="193"/>
      <c r="L7292" s="194"/>
      <c r="M7292" s="195"/>
    </row>
    <row r="7293" spans="1:13" s="61" customFormat="1" customHeight="1">
      <c r="A7293"/>
      <c r="B7293"/>
      <c r="C7293"/>
      <c r="D7293"/>
      <c r="E7293"/>
      <c r="F7293" s="61"/>
      <c r="G7293" s="196" t="e">
        <f>VLOOKUP(D7293,sku归属!A:B,2,0)</f>
        <v>#N/A</v>
      </c>
      <c r="K7293" s="193"/>
      <c r="L7293" s="194"/>
      <c r="M7293" s="195"/>
    </row>
    <row r="7294" spans="1:13" s="61" customFormat="1" customHeight="1">
      <c r="A7294"/>
      <c r="B7294"/>
      <c r="C7294"/>
      <c r="D7294"/>
      <c r="E7294"/>
      <c r="F7294" s="61"/>
      <c r="G7294" s="196" t="e">
        <f>VLOOKUP(D7294,sku归属!A:B,2,0)</f>
        <v>#N/A</v>
      </c>
      <c r="K7294" s="193"/>
      <c r="L7294" s="194"/>
      <c r="M7294" s="195"/>
    </row>
    <row r="7295" spans="1:13" s="61" customFormat="1" customHeight="1">
      <c r="A7295"/>
      <c r="B7295"/>
      <c r="C7295"/>
      <c r="D7295"/>
      <c r="E7295"/>
      <c r="F7295" s="61"/>
      <c r="G7295" s="196" t="e">
        <f>VLOOKUP(D7295,sku归属!A:B,2,0)</f>
        <v>#N/A</v>
      </c>
      <c r="K7295" s="193"/>
      <c r="L7295" s="194"/>
      <c r="M7295" s="195"/>
    </row>
    <row r="7296" spans="1:13" s="61" customFormat="1" customHeight="1">
      <c r="A7296"/>
      <c r="B7296"/>
      <c r="C7296"/>
      <c r="D7296"/>
      <c r="E7296"/>
      <c r="F7296" s="61"/>
      <c r="G7296" s="196" t="e">
        <f>VLOOKUP(D7296,sku归属!A:B,2,0)</f>
        <v>#N/A</v>
      </c>
      <c r="K7296" s="193"/>
      <c r="L7296" s="194"/>
      <c r="M7296" s="195"/>
    </row>
    <row r="7297" spans="1:13" s="61" customFormat="1" customHeight="1">
      <c r="A7297"/>
      <c r="B7297"/>
      <c r="C7297"/>
      <c r="D7297"/>
      <c r="E7297"/>
      <c r="F7297" s="61"/>
      <c r="G7297" s="196" t="e">
        <f>VLOOKUP(D7297,sku归属!A:B,2,0)</f>
        <v>#N/A</v>
      </c>
      <c r="K7297" s="193"/>
      <c r="L7297" s="194"/>
      <c r="M7297" s="195"/>
    </row>
    <row r="7298" spans="1:13" s="61" customFormat="1" customHeight="1">
      <c r="A7298"/>
      <c r="B7298"/>
      <c r="C7298"/>
      <c r="D7298"/>
      <c r="E7298"/>
      <c r="F7298" s="61"/>
      <c r="G7298" s="196" t="e">
        <f>VLOOKUP(D7298,sku归属!A:B,2,0)</f>
        <v>#N/A</v>
      </c>
      <c r="K7298" s="193"/>
      <c r="L7298" s="194"/>
      <c r="M7298" s="195"/>
    </row>
    <row r="7299" spans="1:13" s="61" customFormat="1" customHeight="1">
      <c r="A7299"/>
      <c r="B7299"/>
      <c r="C7299"/>
      <c r="D7299"/>
      <c r="E7299"/>
      <c r="F7299" s="61"/>
      <c r="G7299" s="196" t="e">
        <f>VLOOKUP(D7299,sku归属!A:B,2,0)</f>
        <v>#N/A</v>
      </c>
      <c r="K7299" s="193"/>
      <c r="L7299" s="194"/>
      <c r="M7299" s="195"/>
    </row>
    <row r="7300" spans="1:13" s="61" customFormat="1" customHeight="1">
      <c r="A7300"/>
      <c r="B7300"/>
      <c r="C7300"/>
      <c r="D7300"/>
      <c r="E7300"/>
      <c r="F7300" s="61"/>
      <c r="G7300" s="196" t="e">
        <f>VLOOKUP(D7300,sku归属!A:B,2,0)</f>
        <v>#N/A</v>
      </c>
      <c r="K7300" s="193"/>
      <c r="L7300" s="194"/>
      <c r="M7300" s="195"/>
    </row>
    <row r="7301" spans="1:13" s="61" customFormat="1" customHeight="1">
      <c r="A7301"/>
      <c r="B7301"/>
      <c r="C7301"/>
      <c r="D7301"/>
      <c r="E7301"/>
      <c r="F7301" s="61"/>
      <c r="G7301" s="196" t="e">
        <f>VLOOKUP(D7301,sku归属!A:B,2,0)</f>
        <v>#N/A</v>
      </c>
      <c r="K7301" s="193"/>
      <c r="L7301" s="194"/>
      <c r="M7301" s="195"/>
    </row>
    <row r="7302" spans="1:13" s="61" customFormat="1" customHeight="1">
      <c r="A7302"/>
      <c r="B7302"/>
      <c r="C7302"/>
      <c r="D7302"/>
      <c r="E7302"/>
      <c r="F7302" s="61"/>
      <c r="G7302" s="196" t="e">
        <f>VLOOKUP(D7302,sku归属!A:B,2,0)</f>
        <v>#N/A</v>
      </c>
      <c r="K7302" s="193"/>
      <c r="L7302" s="194"/>
      <c r="M7302" s="195"/>
    </row>
    <row r="7303" spans="1:13" s="61" customFormat="1" customHeight="1">
      <c r="A7303"/>
      <c r="B7303"/>
      <c r="C7303"/>
      <c r="D7303"/>
      <c r="E7303"/>
      <c r="F7303" s="61"/>
      <c r="G7303" s="196" t="e">
        <f>VLOOKUP(D7303,sku归属!A:B,2,0)</f>
        <v>#N/A</v>
      </c>
      <c r="K7303" s="193"/>
      <c r="L7303" s="194"/>
      <c r="M7303" s="195"/>
    </row>
    <row r="7304" spans="1:13" s="61" customFormat="1" customHeight="1">
      <c r="A7304"/>
      <c r="B7304"/>
      <c r="C7304"/>
      <c r="D7304"/>
      <c r="E7304"/>
      <c r="F7304" s="61"/>
      <c r="G7304" s="196" t="e">
        <f>VLOOKUP(D7304,sku归属!A:B,2,0)</f>
        <v>#N/A</v>
      </c>
      <c r="K7304" s="193"/>
      <c r="L7304" s="194"/>
      <c r="M7304" s="195"/>
    </row>
    <row r="7305" spans="1:13" s="61" customFormat="1" customHeight="1">
      <c r="A7305"/>
      <c r="B7305"/>
      <c r="C7305"/>
      <c r="D7305"/>
      <c r="E7305"/>
      <c r="F7305" s="61"/>
      <c r="G7305" s="196" t="e">
        <f>VLOOKUP(D7305,sku归属!A:B,2,0)</f>
        <v>#N/A</v>
      </c>
      <c r="K7305" s="193"/>
      <c r="L7305" s="194"/>
      <c r="M7305" s="195"/>
    </row>
    <row r="7306" spans="1:13" s="61" customFormat="1" customHeight="1">
      <c r="A7306"/>
      <c r="B7306"/>
      <c r="C7306"/>
      <c r="D7306"/>
      <c r="E7306"/>
      <c r="F7306" s="61"/>
      <c r="G7306" s="196" t="e">
        <f>VLOOKUP(D7306,sku归属!A:B,2,0)</f>
        <v>#N/A</v>
      </c>
      <c r="K7306" s="193"/>
      <c r="L7306" s="194"/>
      <c r="M7306" s="195"/>
    </row>
    <row r="7307" spans="1:13" s="61" customFormat="1" customHeight="1">
      <c r="A7307"/>
      <c r="B7307"/>
      <c r="C7307"/>
      <c r="D7307"/>
      <c r="E7307"/>
      <c r="F7307" s="61"/>
      <c r="G7307" s="196" t="e">
        <f>VLOOKUP(D7307,sku归属!A:B,2,0)</f>
        <v>#N/A</v>
      </c>
      <c r="K7307" s="193"/>
      <c r="L7307" s="194"/>
      <c r="M7307" s="195"/>
    </row>
    <row r="7308" spans="1:13" s="61" customFormat="1" customHeight="1">
      <c r="A7308"/>
      <c r="B7308"/>
      <c r="C7308"/>
      <c r="D7308"/>
      <c r="E7308"/>
      <c r="F7308" s="61"/>
      <c r="G7308" s="196" t="e">
        <f>VLOOKUP(D7308,sku归属!A:B,2,0)</f>
        <v>#N/A</v>
      </c>
      <c r="K7308" s="193"/>
      <c r="L7308" s="194"/>
      <c r="M7308" s="195"/>
    </row>
    <row r="7309" spans="1:13" s="61" customFormat="1" customHeight="1">
      <c r="A7309"/>
      <c r="B7309"/>
      <c r="C7309"/>
      <c r="D7309"/>
      <c r="E7309"/>
      <c r="F7309" s="61"/>
      <c r="G7309" s="196" t="e">
        <f>VLOOKUP(D7309,sku归属!A:B,2,0)</f>
        <v>#N/A</v>
      </c>
      <c r="K7309" s="193"/>
      <c r="L7309" s="194"/>
      <c r="M7309" s="195"/>
    </row>
    <row r="7310" spans="1:13" s="61" customFormat="1" customHeight="1">
      <c r="A7310"/>
      <c r="B7310"/>
      <c r="C7310"/>
      <c r="D7310"/>
      <c r="E7310"/>
      <c r="F7310" s="61"/>
      <c r="G7310" s="196" t="e">
        <f>VLOOKUP(D7310,sku归属!A:B,2,0)</f>
        <v>#N/A</v>
      </c>
      <c r="K7310" s="193"/>
      <c r="L7310" s="194"/>
      <c r="M7310" s="195"/>
    </row>
    <row r="7311" spans="1:13" s="61" customFormat="1" customHeight="1">
      <c r="A7311"/>
      <c r="B7311"/>
      <c r="C7311"/>
      <c r="D7311"/>
      <c r="E7311"/>
      <c r="F7311" s="61"/>
      <c r="G7311" s="196" t="e">
        <f>VLOOKUP(D7311,sku归属!A:B,2,0)</f>
        <v>#N/A</v>
      </c>
      <c r="K7311" s="193"/>
      <c r="L7311" s="194"/>
      <c r="M7311" s="195"/>
    </row>
    <row r="7312" spans="1:13" s="61" customFormat="1" customHeight="1">
      <c r="A7312"/>
      <c r="B7312"/>
      <c r="C7312"/>
      <c r="D7312"/>
      <c r="E7312"/>
      <c r="F7312" s="61"/>
      <c r="G7312" s="196" t="e">
        <f>VLOOKUP(D7312,sku归属!A:B,2,0)</f>
        <v>#N/A</v>
      </c>
      <c r="K7312" s="193"/>
      <c r="L7312" s="194"/>
      <c r="M7312" s="195"/>
    </row>
    <row r="7313" spans="1:13" s="61" customFormat="1" customHeight="1">
      <c r="A7313"/>
      <c r="B7313"/>
      <c r="C7313"/>
      <c r="D7313"/>
      <c r="E7313"/>
      <c r="F7313" s="61"/>
      <c r="G7313" s="196" t="e">
        <f>VLOOKUP(D7313,sku归属!A:B,2,0)</f>
        <v>#N/A</v>
      </c>
      <c r="K7313" s="193"/>
      <c r="L7313" s="194"/>
      <c r="M7313" s="195"/>
    </row>
    <row r="7314" spans="1:13" s="61" customFormat="1" customHeight="1">
      <c r="A7314"/>
      <c r="B7314"/>
      <c r="C7314"/>
      <c r="D7314"/>
      <c r="E7314"/>
      <c r="F7314" s="61"/>
      <c r="G7314" s="196" t="e">
        <f>VLOOKUP(D7314,sku归属!A:B,2,0)</f>
        <v>#N/A</v>
      </c>
      <c r="K7314" s="193"/>
      <c r="L7314" s="194"/>
      <c r="M7314" s="195"/>
    </row>
    <row r="7315" spans="1:13" s="61" customFormat="1" customHeight="1">
      <c r="A7315"/>
      <c r="B7315"/>
      <c r="C7315"/>
      <c r="D7315"/>
      <c r="E7315"/>
      <c r="F7315" s="61"/>
      <c r="G7315" s="196" t="e">
        <f>VLOOKUP(D7315,sku归属!A:B,2,0)</f>
        <v>#N/A</v>
      </c>
      <c r="K7315" s="193"/>
      <c r="L7315" s="194"/>
      <c r="M7315" s="195"/>
    </row>
    <row r="7316" spans="1:13" s="61" customFormat="1" customHeight="1">
      <c r="A7316"/>
      <c r="B7316"/>
      <c r="C7316"/>
      <c r="D7316"/>
      <c r="E7316"/>
      <c r="F7316" s="61"/>
      <c r="G7316" s="196" t="e">
        <f>VLOOKUP(D7316,sku归属!A:B,2,0)</f>
        <v>#N/A</v>
      </c>
      <c r="K7316" s="193"/>
      <c r="L7316" s="194"/>
      <c r="M7316" s="195"/>
    </row>
    <row r="7317" spans="1:13" s="61" customFormat="1" customHeight="1">
      <c r="A7317"/>
      <c r="B7317"/>
      <c r="C7317"/>
      <c r="D7317"/>
      <c r="E7317"/>
      <c r="F7317" s="61"/>
      <c r="G7317" s="196" t="e">
        <f>VLOOKUP(D7317,sku归属!A:B,2,0)</f>
        <v>#N/A</v>
      </c>
      <c r="K7317" s="193"/>
      <c r="L7317" s="194"/>
      <c r="M7317" s="195"/>
    </row>
    <row r="7318" spans="1:13" s="61" customFormat="1" customHeight="1">
      <c r="A7318"/>
      <c r="B7318"/>
      <c r="C7318"/>
      <c r="D7318"/>
      <c r="E7318"/>
      <c r="F7318" s="61"/>
      <c r="G7318" s="196" t="e">
        <f>VLOOKUP(D7318,sku归属!A:B,2,0)</f>
        <v>#N/A</v>
      </c>
      <c r="K7318" s="193"/>
      <c r="L7318" s="194"/>
      <c r="M7318" s="195"/>
    </row>
    <row r="7319" spans="1:13" s="61" customFormat="1" customHeight="1">
      <c r="A7319"/>
      <c r="B7319"/>
      <c r="C7319"/>
      <c r="D7319"/>
      <c r="E7319"/>
      <c r="F7319" s="61"/>
      <c r="G7319" s="196" t="e">
        <f>VLOOKUP(D7319,sku归属!A:B,2,0)</f>
        <v>#N/A</v>
      </c>
      <c r="K7319" s="193"/>
      <c r="L7319" s="194"/>
      <c r="M7319" s="195"/>
    </row>
    <row r="7320" spans="1:13" s="61" customFormat="1" customHeight="1">
      <c r="A7320"/>
      <c r="B7320"/>
      <c r="C7320"/>
      <c r="D7320"/>
      <c r="E7320"/>
      <c r="F7320" s="61"/>
      <c r="G7320" s="196" t="e">
        <f>VLOOKUP(D7320,sku归属!A:B,2,0)</f>
        <v>#N/A</v>
      </c>
      <c r="K7320" s="193"/>
      <c r="L7320" s="194"/>
      <c r="M7320" s="195"/>
    </row>
    <row r="7321" spans="1:13" s="61" customFormat="1" customHeight="1">
      <c r="A7321"/>
      <c r="B7321"/>
      <c r="C7321"/>
      <c r="D7321"/>
      <c r="E7321"/>
      <c r="F7321" s="61"/>
      <c r="G7321" s="196" t="e">
        <f>VLOOKUP(D7321,sku归属!A:B,2,0)</f>
        <v>#N/A</v>
      </c>
      <c r="K7321" s="193"/>
      <c r="L7321" s="194"/>
      <c r="M7321" s="195"/>
    </row>
    <row r="7322" spans="1:13" s="61" customFormat="1" customHeight="1">
      <c r="A7322"/>
      <c r="B7322"/>
      <c r="C7322"/>
      <c r="D7322"/>
      <c r="E7322"/>
      <c r="F7322" s="61"/>
      <c r="G7322" s="196" t="e">
        <f>VLOOKUP(D7322,sku归属!A:B,2,0)</f>
        <v>#N/A</v>
      </c>
      <c r="K7322" s="193"/>
      <c r="L7322" s="194"/>
      <c r="M7322" s="195"/>
    </row>
    <row r="7323" spans="1:13" s="61" customFormat="1" customHeight="1">
      <c r="A7323"/>
      <c r="B7323"/>
      <c r="C7323"/>
      <c r="D7323"/>
      <c r="E7323"/>
      <c r="F7323" s="61"/>
      <c r="G7323" s="196" t="e">
        <f>VLOOKUP(D7323,sku归属!A:B,2,0)</f>
        <v>#N/A</v>
      </c>
      <c r="K7323" s="193"/>
      <c r="L7323" s="194"/>
      <c r="M7323" s="195"/>
    </row>
    <row r="7324" spans="1:13" s="61" customFormat="1" customHeight="1">
      <c r="A7324"/>
      <c r="B7324"/>
      <c r="C7324"/>
      <c r="D7324"/>
      <c r="E7324"/>
      <c r="F7324" s="61"/>
      <c r="G7324" s="196" t="e">
        <f>VLOOKUP(D7324,sku归属!A:B,2,0)</f>
        <v>#N/A</v>
      </c>
      <c r="K7324" s="193"/>
      <c r="L7324" s="194"/>
      <c r="M7324" s="195"/>
    </row>
    <row r="7325" spans="1:13" s="61" customFormat="1" customHeight="1">
      <c r="A7325"/>
      <c r="B7325"/>
      <c r="C7325"/>
      <c r="D7325"/>
      <c r="E7325"/>
      <c r="F7325" s="61"/>
      <c r="G7325" s="196" t="e">
        <f>VLOOKUP(D7325,sku归属!A:B,2,0)</f>
        <v>#N/A</v>
      </c>
      <c r="K7325" s="193"/>
      <c r="L7325" s="194"/>
      <c r="M7325" s="195"/>
    </row>
    <row r="7326" spans="1:13" s="61" customFormat="1" customHeight="1">
      <c r="A7326"/>
      <c r="B7326"/>
      <c r="C7326"/>
      <c r="D7326"/>
      <c r="E7326"/>
      <c r="F7326" s="61"/>
      <c r="G7326" s="196" t="e">
        <f>VLOOKUP(D7326,sku归属!A:B,2,0)</f>
        <v>#N/A</v>
      </c>
      <c r="K7326" s="193"/>
      <c r="L7326" s="194"/>
      <c r="M7326" s="195"/>
    </row>
    <row r="7327" spans="1:13" s="61" customFormat="1" customHeight="1">
      <c r="A7327"/>
      <c r="B7327"/>
      <c r="C7327"/>
      <c r="D7327"/>
      <c r="E7327"/>
      <c r="F7327" s="61"/>
      <c r="G7327" s="196" t="e">
        <f>VLOOKUP(D7327,sku归属!A:B,2,0)</f>
        <v>#N/A</v>
      </c>
      <c r="K7327" s="193"/>
      <c r="L7327" s="194"/>
      <c r="M7327" s="195"/>
    </row>
    <row r="7328" spans="1:13" s="61" customFormat="1" customHeight="1">
      <c r="A7328"/>
      <c r="B7328"/>
      <c r="C7328"/>
      <c r="D7328"/>
      <c r="E7328"/>
      <c r="F7328" s="61"/>
      <c r="G7328" s="196" t="e">
        <f>VLOOKUP(D7328,sku归属!A:B,2,0)</f>
        <v>#N/A</v>
      </c>
      <c r="K7328" s="193"/>
      <c r="L7328" s="194"/>
      <c r="M7328" s="195"/>
    </row>
    <row r="7329" spans="1:13" s="61" customFormat="1" customHeight="1">
      <c r="A7329"/>
      <c r="B7329"/>
      <c r="C7329"/>
      <c r="D7329"/>
      <c r="E7329"/>
      <c r="F7329" s="61"/>
      <c r="G7329" s="196" t="e">
        <f>VLOOKUP(D7329,sku归属!A:B,2,0)</f>
        <v>#N/A</v>
      </c>
      <c r="K7329" s="193"/>
      <c r="L7329" s="194"/>
      <c r="M7329" s="195"/>
    </row>
    <row r="7330" spans="1:13" s="61" customFormat="1" customHeight="1">
      <c r="A7330"/>
      <c r="B7330"/>
      <c r="C7330"/>
      <c r="D7330"/>
      <c r="E7330"/>
      <c r="F7330" s="61"/>
      <c r="G7330" s="196" t="e">
        <f>VLOOKUP(D7330,sku归属!A:B,2,0)</f>
        <v>#N/A</v>
      </c>
      <c r="K7330" s="193"/>
      <c r="L7330" s="194"/>
      <c r="M7330" s="195"/>
    </row>
    <row r="7331" spans="1:13" s="61" customFormat="1" customHeight="1">
      <c r="A7331"/>
      <c r="B7331"/>
      <c r="C7331"/>
      <c r="D7331"/>
      <c r="E7331"/>
      <c r="F7331" s="61"/>
      <c r="G7331" s="196" t="e">
        <f>VLOOKUP(D7331,sku归属!A:B,2,0)</f>
        <v>#N/A</v>
      </c>
      <c r="K7331" s="193"/>
      <c r="L7331" s="194"/>
      <c r="M7331" s="195"/>
    </row>
    <row r="7332" spans="1:13" s="61" customFormat="1" customHeight="1">
      <c r="A7332"/>
      <c r="B7332"/>
      <c r="C7332"/>
      <c r="D7332"/>
      <c r="E7332"/>
      <c r="F7332" s="61"/>
      <c r="G7332" s="196" t="e">
        <f>VLOOKUP(D7332,sku归属!A:B,2,0)</f>
        <v>#N/A</v>
      </c>
      <c r="K7332" s="193"/>
      <c r="L7332" s="194"/>
      <c r="M7332" s="195"/>
    </row>
    <row r="7333" spans="1:13" s="61" customFormat="1" customHeight="1">
      <c r="A7333"/>
      <c r="B7333"/>
      <c r="C7333"/>
      <c r="D7333"/>
      <c r="E7333"/>
      <c r="F7333" s="61"/>
      <c r="G7333" s="196" t="e">
        <f>VLOOKUP(D7333,sku归属!A:B,2,0)</f>
        <v>#N/A</v>
      </c>
      <c r="K7333" s="193"/>
      <c r="L7333" s="194"/>
      <c r="M7333" s="195"/>
    </row>
    <row r="7334" spans="1:13" s="61" customFormat="1" customHeight="1">
      <c r="A7334"/>
      <c r="B7334"/>
      <c r="C7334"/>
      <c r="D7334"/>
      <c r="E7334"/>
      <c r="F7334" s="61"/>
      <c r="G7334" s="196" t="e">
        <f>VLOOKUP(D7334,sku归属!A:B,2,0)</f>
        <v>#N/A</v>
      </c>
      <c r="K7334" s="193"/>
      <c r="L7334" s="194"/>
      <c r="M7334" s="195"/>
    </row>
    <row r="7335" spans="1:13" s="61" customFormat="1" customHeight="1">
      <c r="A7335"/>
      <c r="B7335"/>
      <c r="C7335"/>
      <c r="D7335"/>
      <c r="E7335"/>
      <c r="F7335" s="61"/>
      <c r="G7335" s="196" t="e">
        <f>VLOOKUP(D7335,sku归属!A:B,2,0)</f>
        <v>#N/A</v>
      </c>
      <c r="K7335" s="193"/>
      <c r="L7335" s="194"/>
      <c r="M7335" s="195"/>
    </row>
    <row r="7336" spans="1:13" s="61" customFormat="1" customHeight="1">
      <c r="A7336"/>
      <c r="B7336"/>
      <c r="C7336"/>
      <c r="D7336"/>
      <c r="E7336"/>
      <c r="F7336" s="61"/>
      <c r="G7336" s="196" t="e">
        <f>VLOOKUP(D7336,sku归属!A:B,2,0)</f>
        <v>#N/A</v>
      </c>
      <c r="K7336" s="193"/>
      <c r="L7336" s="194"/>
      <c r="M7336" s="195"/>
    </row>
    <row r="7337" spans="1:13" s="61" customFormat="1" customHeight="1">
      <c r="A7337"/>
      <c r="B7337"/>
      <c r="C7337"/>
      <c r="D7337"/>
      <c r="E7337"/>
      <c r="F7337" s="61"/>
      <c r="G7337" s="196" t="e">
        <f>VLOOKUP(D7337,sku归属!A:B,2,0)</f>
        <v>#N/A</v>
      </c>
      <c r="K7337" s="193"/>
      <c r="L7337" s="194"/>
      <c r="M7337" s="195"/>
    </row>
    <row r="7338" spans="1:13" s="61" customFormat="1" customHeight="1">
      <c r="A7338"/>
      <c r="B7338"/>
      <c r="C7338"/>
      <c r="D7338"/>
      <c r="E7338"/>
      <c r="F7338" s="61"/>
      <c r="G7338" s="196" t="e">
        <f>VLOOKUP(D7338,sku归属!A:B,2,0)</f>
        <v>#N/A</v>
      </c>
      <c r="K7338" s="193"/>
      <c r="L7338" s="194"/>
      <c r="M7338" s="195"/>
    </row>
    <row r="7339" spans="1:13" s="61" customFormat="1" customHeight="1">
      <c r="A7339"/>
      <c r="B7339"/>
      <c r="C7339"/>
      <c r="D7339"/>
      <c r="E7339"/>
      <c r="F7339" s="61"/>
      <c r="G7339" s="196" t="e">
        <f>VLOOKUP(D7339,sku归属!A:B,2,0)</f>
        <v>#N/A</v>
      </c>
      <c r="K7339" s="193"/>
      <c r="L7339" s="194"/>
      <c r="M7339" s="195"/>
    </row>
    <row r="7340" spans="1:13" s="61" customFormat="1" customHeight="1">
      <c r="A7340"/>
      <c r="B7340"/>
      <c r="C7340"/>
      <c r="D7340"/>
      <c r="E7340"/>
      <c r="F7340" s="61"/>
      <c r="G7340" s="196" t="e">
        <f>VLOOKUP(D7340,sku归属!A:B,2,0)</f>
        <v>#N/A</v>
      </c>
      <c r="K7340" s="193"/>
      <c r="L7340" s="194"/>
      <c r="M7340" s="195"/>
    </row>
    <row r="7341" spans="1:13" s="61" customFormat="1" customHeight="1">
      <c r="A7341"/>
      <c r="B7341"/>
      <c r="C7341"/>
      <c r="D7341"/>
      <c r="E7341"/>
      <c r="F7341" s="61"/>
      <c r="G7341" s="196" t="e">
        <f>VLOOKUP(D7341,sku归属!A:B,2,0)</f>
        <v>#N/A</v>
      </c>
      <c r="K7341" s="193"/>
      <c r="L7341" s="194"/>
      <c r="M7341" s="195"/>
    </row>
    <row r="7342" spans="1:13" s="61" customFormat="1" customHeight="1">
      <c r="A7342"/>
      <c r="B7342"/>
      <c r="C7342"/>
      <c r="D7342"/>
      <c r="E7342" s="197"/>
      <c r="F7342" s="61"/>
      <c r="G7342" s="196" t="e">
        <f>VLOOKUP(D7342,sku归属!A:B,2,0)</f>
        <v>#N/A</v>
      </c>
      <c r="K7342" s="193"/>
      <c r="L7342" s="194"/>
      <c r="M7342" s="195"/>
    </row>
    <row r="7343" spans="1:13" s="61" customFormat="1" customHeight="1">
      <c r="A7343"/>
      <c r="B7343"/>
      <c r="C7343"/>
      <c r="D7343"/>
      <c r="E7343" s="197"/>
      <c r="F7343" s="61"/>
      <c r="G7343" s="196" t="e">
        <f>VLOOKUP(D7343,sku归属!A:B,2,0)</f>
        <v>#N/A</v>
      </c>
      <c r="K7343" s="193"/>
      <c r="L7343" s="194"/>
      <c r="M7343" s="195"/>
    </row>
    <row r="7344" spans="1:13" s="61" customFormat="1" customHeight="1">
      <c r="A7344"/>
      <c r="B7344"/>
      <c r="C7344"/>
      <c r="D7344"/>
      <c r="E7344" s="197"/>
      <c r="F7344" s="61"/>
      <c r="G7344" s="196" t="e">
        <f>VLOOKUP(D7344,sku归属!A:B,2,0)</f>
        <v>#N/A</v>
      </c>
      <c r="K7344" s="193"/>
      <c r="L7344" s="194"/>
      <c r="M7344" s="195"/>
    </row>
    <row r="7345" spans="1:13" s="61" customFormat="1" customHeight="1">
      <c r="A7345"/>
      <c r="B7345"/>
      <c r="C7345"/>
      <c r="D7345"/>
      <c r="E7345" s="197"/>
      <c r="F7345" s="61"/>
      <c r="G7345" s="196" t="e">
        <f>VLOOKUP(D7345,sku归属!A:B,2,0)</f>
        <v>#N/A</v>
      </c>
      <c r="K7345" s="193"/>
      <c r="L7345" s="194"/>
      <c r="M7345" s="195"/>
    </row>
    <row r="7346" spans="1:13" s="61" customFormat="1" customHeight="1">
      <c r="A7346"/>
      <c r="B7346"/>
      <c r="C7346"/>
      <c r="D7346"/>
      <c r="E7346" s="197"/>
      <c r="F7346" s="61"/>
      <c r="G7346" s="196" t="e">
        <f>VLOOKUP(D7346,sku归属!A:B,2,0)</f>
        <v>#N/A</v>
      </c>
      <c r="K7346" s="193"/>
      <c r="L7346" s="194"/>
      <c r="M7346" s="195"/>
    </row>
    <row r="7347" spans="1:13" s="61" customFormat="1" customHeight="1">
      <c r="A7347"/>
      <c r="B7347"/>
      <c r="C7347"/>
      <c r="D7347"/>
      <c r="E7347" s="197"/>
      <c r="F7347" s="61"/>
      <c r="G7347" s="196" t="e">
        <f>VLOOKUP(D7347,sku归属!A:B,2,0)</f>
        <v>#N/A</v>
      </c>
      <c r="K7347" s="193"/>
      <c r="L7347" s="194"/>
      <c r="M7347" s="195"/>
    </row>
    <row r="7348" spans="1:13" s="61" customFormat="1" customHeight="1">
      <c r="A7348"/>
      <c r="B7348"/>
      <c r="C7348"/>
      <c r="D7348"/>
      <c r="E7348" s="197"/>
      <c r="F7348" s="61"/>
      <c r="G7348" s="196" t="e">
        <f>VLOOKUP(D7348,sku归属!A:B,2,0)</f>
        <v>#N/A</v>
      </c>
      <c r="K7348" s="193"/>
      <c r="L7348" s="194"/>
      <c r="M7348" s="195"/>
    </row>
    <row r="7349" spans="1:13" s="61" customFormat="1" customHeight="1">
      <c r="A7349"/>
      <c r="B7349"/>
      <c r="C7349"/>
      <c r="D7349"/>
      <c r="E7349" s="197"/>
      <c r="F7349" s="61"/>
      <c r="G7349" s="196" t="e">
        <f>VLOOKUP(D7349,sku归属!A:B,2,0)</f>
        <v>#N/A</v>
      </c>
      <c r="K7349" s="193"/>
      <c r="L7349" s="194"/>
      <c r="M7349" s="195"/>
    </row>
    <row r="7350" spans="1:13" s="61" customFormat="1" customHeight="1">
      <c r="A7350"/>
      <c r="B7350"/>
      <c r="C7350"/>
      <c r="D7350"/>
      <c r="E7350" s="197"/>
      <c r="F7350" s="61"/>
      <c r="G7350" s="196" t="e">
        <f>VLOOKUP(D7350,sku归属!A:B,2,0)</f>
        <v>#N/A</v>
      </c>
      <c r="K7350" s="193"/>
      <c r="L7350" s="194"/>
      <c r="M7350" s="195"/>
    </row>
    <row r="7351" spans="1:13" s="61" customFormat="1" customHeight="1">
      <c r="A7351"/>
      <c r="B7351"/>
      <c r="C7351"/>
      <c r="D7351"/>
      <c r="E7351" s="197"/>
      <c r="F7351" s="61"/>
      <c r="G7351" s="196" t="e">
        <f>VLOOKUP(D7351,sku归属!A:B,2,0)</f>
        <v>#N/A</v>
      </c>
      <c r="K7351" s="193"/>
      <c r="L7351" s="194"/>
      <c r="M7351" s="195"/>
    </row>
    <row r="7352" spans="1:13" s="61" customFormat="1" customHeight="1">
      <c r="A7352"/>
      <c r="B7352"/>
      <c r="C7352"/>
      <c r="D7352"/>
      <c r="E7352" s="197"/>
      <c r="F7352" s="61"/>
      <c r="G7352" s="196" t="e">
        <f>VLOOKUP(D7352,sku归属!A:B,2,0)</f>
        <v>#N/A</v>
      </c>
      <c r="K7352" s="193"/>
      <c r="L7352" s="194"/>
      <c r="M7352" s="195"/>
    </row>
    <row r="7353" spans="1:13" s="61" customFormat="1" customHeight="1">
      <c r="A7353"/>
      <c r="B7353"/>
      <c r="C7353"/>
      <c r="D7353"/>
      <c r="E7353" s="197"/>
      <c r="F7353" s="61"/>
      <c r="G7353" s="196" t="e">
        <f>VLOOKUP(D7353,sku归属!A:B,2,0)</f>
        <v>#N/A</v>
      </c>
      <c r="K7353" s="193"/>
      <c r="L7353" s="194"/>
      <c r="M7353" s="195"/>
    </row>
    <row r="7354" spans="1:13" s="61" customFormat="1" customHeight="1">
      <c r="A7354"/>
      <c r="B7354"/>
      <c r="C7354"/>
      <c r="D7354"/>
      <c r="E7354" s="197"/>
      <c r="F7354" s="61"/>
      <c r="G7354" s="196" t="e">
        <f>VLOOKUP(D7354,sku归属!A:B,2,0)</f>
        <v>#N/A</v>
      </c>
      <c r="K7354" s="193"/>
      <c r="L7354" s="194"/>
      <c r="M7354" s="195"/>
    </row>
    <row r="7355" spans="1:13" s="61" customFormat="1" customHeight="1">
      <c r="A7355"/>
      <c r="B7355"/>
      <c r="C7355"/>
      <c r="D7355"/>
      <c r="E7355" s="197"/>
      <c r="F7355" s="61"/>
      <c r="G7355" s="196" t="e">
        <f>VLOOKUP(D7355,sku归属!A:B,2,0)</f>
        <v>#N/A</v>
      </c>
      <c r="K7355" s="193"/>
      <c r="L7355" s="194"/>
      <c r="M7355" s="195"/>
    </row>
    <row r="7356" spans="1:13" s="61" customFormat="1" customHeight="1">
      <c r="A7356"/>
      <c r="B7356"/>
      <c r="C7356"/>
      <c r="D7356"/>
      <c r="E7356" s="197"/>
      <c r="F7356" s="61"/>
      <c r="G7356" s="196" t="e">
        <f>VLOOKUP(D7356,sku归属!A:B,2,0)</f>
        <v>#N/A</v>
      </c>
      <c r="K7356" s="193"/>
      <c r="L7356" s="194"/>
      <c r="M7356" s="195"/>
    </row>
    <row r="7357" spans="1:13" s="61" customFormat="1" customHeight="1">
      <c r="A7357"/>
      <c r="B7357"/>
      <c r="C7357"/>
      <c r="D7357"/>
      <c r="E7357" s="197"/>
      <c r="F7357" s="61"/>
      <c r="G7357" s="196" t="e">
        <f>VLOOKUP(D7357,sku归属!A:B,2,0)</f>
        <v>#N/A</v>
      </c>
      <c r="K7357" s="193"/>
      <c r="L7357" s="194"/>
      <c r="M7357" s="195"/>
    </row>
    <row r="7358" spans="1:13" s="61" customFormat="1" customHeight="1">
      <c r="A7358"/>
      <c r="B7358"/>
      <c r="C7358"/>
      <c r="D7358"/>
      <c r="E7358" s="197"/>
      <c r="F7358" s="61"/>
      <c r="G7358" s="196" t="e">
        <f>VLOOKUP(D7358,sku归属!A:B,2,0)</f>
        <v>#N/A</v>
      </c>
      <c r="K7358" s="193"/>
      <c r="L7358" s="194"/>
      <c r="M7358" s="195"/>
    </row>
    <row r="7359" spans="1:13" s="61" customFormat="1" customHeight="1">
      <c r="A7359"/>
      <c r="B7359"/>
      <c r="C7359"/>
      <c r="D7359"/>
      <c r="E7359" s="197"/>
      <c r="F7359" s="61"/>
      <c r="G7359" s="196" t="e">
        <f>VLOOKUP(D7359,sku归属!A:B,2,0)</f>
        <v>#N/A</v>
      </c>
      <c r="K7359" s="193"/>
      <c r="L7359" s="194"/>
      <c r="M7359" s="195"/>
    </row>
    <row r="7360" spans="1:13" s="61" customFormat="1" customHeight="1">
      <c r="A7360"/>
      <c r="B7360"/>
      <c r="C7360"/>
      <c r="D7360"/>
      <c r="E7360" s="197"/>
      <c r="F7360" s="61"/>
      <c r="G7360" s="196" t="e">
        <f>VLOOKUP(D7360,sku归属!A:B,2,0)</f>
        <v>#N/A</v>
      </c>
      <c r="K7360" s="193"/>
      <c r="L7360" s="194"/>
      <c r="M7360" s="195"/>
    </row>
    <row r="7361" spans="1:13" s="61" customFormat="1" customHeight="1">
      <c r="A7361"/>
      <c r="B7361"/>
      <c r="C7361"/>
      <c r="D7361"/>
      <c r="E7361" s="197"/>
      <c r="F7361" s="61"/>
      <c r="G7361" s="196" t="e">
        <f>VLOOKUP(D7361,sku归属!A:B,2,0)</f>
        <v>#N/A</v>
      </c>
      <c r="K7361" s="193"/>
      <c r="L7361" s="194"/>
      <c r="M7361" s="195"/>
    </row>
    <row r="7362" spans="1:13" s="61" customFormat="1" customHeight="1">
      <c r="A7362"/>
      <c r="B7362"/>
      <c r="C7362"/>
      <c r="D7362"/>
      <c r="E7362" s="197"/>
      <c r="F7362" s="61"/>
      <c r="G7362" s="196" t="e">
        <f>VLOOKUP(D7362,sku归属!A:B,2,0)</f>
        <v>#N/A</v>
      </c>
      <c r="K7362" s="193"/>
      <c r="L7362" s="194"/>
      <c r="M7362" s="195"/>
    </row>
    <row r="7363" spans="1:13" s="61" customFormat="1" customHeight="1">
      <c r="A7363"/>
      <c r="B7363"/>
      <c r="C7363"/>
      <c r="D7363"/>
      <c r="E7363" s="197"/>
      <c r="F7363" s="61"/>
      <c r="G7363" s="196" t="e">
        <f>VLOOKUP(D7363,sku归属!A:B,2,0)</f>
        <v>#N/A</v>
      </c>
      <c r="K7363" s="193"/>
      <c r="L7363" s="194"/>
      <c r="M7363" s="195"/>
    </row>
    <row r="7364" spans="1:13" s="61" customFormat="1" customHeight="1">
      <c r="A7364"/>
      <c r="B7364"/>
      <c r="C7364"/>
      <c r="D7364"/>
      <c r="E7364" s="197"/>
      <c r="F7364" s="61"/>
      <c r="G7364" s="196" t="e">
        <f>VLOOKUP(D7364,sku归属!A:B,2,0)</f>
        <v>#N/A</v>
      </c>
      <c r="K7364" s="193"/>
      <c r="L7364" s="194"/>
      <c r="M7364" s="195"/>
    </row>
    <row r="7365" spans="1:13" s="61" customFormat="1" customHeight="1">
      <c r="A7365"/>
      <c r="B7365"/>
      <c r="C7365"/>
      <c r="D7365"/>
      <c r="E7365" s="197"/>
      <c r="F7365" s="61"/>
      <c r="G7365" s="196" t="e">
        <f>VLOOKUP(D7365,sku归属!A:B,2,0)</f>
        <v>#N/A</v>
      </c>
      <c r="K7365" s="193"/>
      <c r="L7365" s="194"/>
      <c r="M7365" s="195"/>
    </row>
    <row r="7366" spans="1:13" s="61" customFormat="1" customHeight="1">
      <c r="A7366"/>
      <c r="B7366"/>
      <c r="C7366"/>
      <c r="D7366"/>
      <c r="E7366" s="197"/>
      <c r="F7366" s="61"/>
      <c r="G7366" s="196" t="e">
        <f>VLOOKUP(D7366,sku归属!A:B,2,0)</f>
        <v>#N/A</v>
      </c>
      <c r="K7366" s="193"/>
      <c r="L7366" s="194"/>
      <c r="M7366" s="195"/>
    </row>
    <row r="7367" spans="1:13" s="61" customFormat="1" customHeight="1">
      <c r="A7367"/>
      <c r="B7367"/>
      <c r="C7367"/>
      <c r="D7367"/>
      <c r="E7367" s="197"/>
      <c r="F7367" s="61"/>
      <c r="G7367" s="196" t="e">
        <f>VLOOKUP(D7367,sku归属!A:B,2,0)</f>
        <v>#N/A</v>
      </c>
      <c r="K7367" s="193"/>
      <c r="L7367" s="194"/>
      <c r="M7367" s="195"/>
    </row>
    <row r="7368" spans="1:13" s="61" customFormat="1" customHeight="1">
      <c r="A7368"/>
      <c r="B7368"/>
      <c r="C7368"/>
      <c r="D7368"/>
      <c r="E7368" s="197"/>
      <c r="F7368" s="61"/>
      <c r="G7368" s="196" t="e">
        <f>VLOOKUP(D7368,sku归属!A:B,2,0)</f>
        <v>#N/A</v>
      </c>
      <c r="K7368" s="193"/>
      <c r="L7368" s="194"/>
      <c r="M7368" s="195"/>
    </row>
    <row r="7369" spans="1:13" s="61" customFormat="1" customHeight="1">
      <c r="A7369"/>
      <c r="B7369"/>
      <c r="C7369"/>
      <c r="D7369"/>
      <c r="E7369" s="197"/>
      <c r="F7369" s="61"/>
      <c r="G7369" s="196" t="e">
        <f>VLOOKUP(D7369,sku归属!A:B,2,0)</f>
        <v>#N/A</v>
      </c>
      <c r="K7369" s="193"/>
      <c r="L7369" s="194"/>
      <c r="M7369" s="195"/>
    </row>
    <row r="7370" spans="1:13" s="61" customFormat="1" customHeight="1">
      <c r="A7370"/>
      <c r="B7370"/>
      <c r="C7370"/>
      <c r="D7370"/>
      <c r="E7370" s="197"/>
      <c r="F7370" s="61"/>
      <c r="G7370" s="196" t="e">
        <f>VLOOKUP(D7370,sku归属!A:B,2,0)</f>
        <v>#N/A</v>
      </c>
      <c r="K7370" s="193"/>
      <c r="L7370" s="194"/>
      <c r="M7370" s="195"/>
    </row>
    <row r="7371" spans="1:13" s="61" customFormat="1" customHeight="1">
      <c r="A7371"/>
      <c r="B7371"/>
      <c r="C7371"/>
      <c r="D7371"/>
      <c r="E7371" s="197"/>
      <c r="F7371" s="61"/>
      <c r="G7371" s="196" t="e">
        <f>VLOOKUP(D7371,sku归属!A:B,2,0)</f>
        <v>#N/A</v>
      </c>
      <c r="K7371" s="193"/>
      <c r="L7371" s="194"/>
      <c r="M7371" s="195"/>
    </row>
    <row r="7372" spans="1:13" s="61" customFormat="1" customHeight="1">
      <c r="A7372"/>
      <c r="B7372"/>
      <c r="C7372"/>
      <c r="D7372"/>
      <c r="E7372" s="197"/>
      <c r="F7372" s="61"/>
      <c r="G7372" s="196" t="e">
        <f>VLOOKUP(D7372,sku归属!A:B,2,0)</f>
        <v>#N/A</v>
      </c>
      <c r="K7372" s="193"/>
      <c r="L7372" s="194"/>
      <c r="M7372" s="195"/>
    </row>
    <row r="7373" spans="1:13" s="61" customFormat="1" customHeight="1">
      <c r="A7373"/>
      <c r="B7373"/>
      <c r="C7373"/>
      <c r="D7373"/>
      <c r="E7373" s="197"/>
      <c r="F7373" s="61"/>
      <c r="G7373" s="196" t="e">
        <f>VLOOKUP(D7373,sku归属!A:B,2,0)</f>
        <v>#N/A</v>
      </c>
      <c r="K7373" s="193"/>
      <c r="L7373" s="194"/>
      <c r="M7373" s="195"/>
    </row>
    <row r="7374" spans="1:13" s="61" customFormat="1" customHeight="1">
      <c r="A7374"/>
      <c r="B7374"/>
      <c r="C7374"/>
      <c r="D7374"/>
      <c r="E7374" s="197"/>
      <c r="F7374" s="61"/>
      <c r="G7374" s="196" t="e">
        <f>VLOOKUP(D7374,sku归属!A:B,2,0)</f>
        <v>#N/A</v>
      </c>
      <c r="K7374" s="193"/>
      <c r="L7374" s="194"/>
      <c r="M7374" s="195"/>
    </row>
    <row r="7375" spans="1:13" s="61" customFormat="1" customHeight="1">
      <c r="A7375"/>
      <c r="B7375"/>
      <c r="C7375"/>
      <c r="D7375"/>
      <c r="E7375" s="197"/>
      <c r="F7375" s="61"/>
      <c r="G7375" s="196" t="e">
        <f>VLOOKUP(D7375,sku归属!A:B,2,0)</f>
        <v>#N/A</v>
      </c>
      <c r="K7375" s="193"/>
      <c r="L7375" s="194"/>
      <c r="M7375" s="195"/>
    </row>
    <row r="7376" spans="1:13" s="61" customFormat="1" customHeight="1">
      <c r="A7376"/>
      <c r="B7376"/>
      <c r="C7376"/>
      <c r="D7376"/>
      <c r="E7376" s="197"/>
      <c r="F7376" s="61"/>
      <c r="G7376" s="196" t="e">
        <f>VLOOKUP(D7376,sku归属!A:B,2,0)</f>
        <v>#N/A</v>
      </c>
      <c r="K7376" s="193"/>
      <c r="L7376" s="194"/>
      <c r="M7376" s="195"/>
    </row>
    <row r="7377" spans="1:13" s="61" customFormat="1" customHeight="1">
      <c r="A7377"/>
      <c r="B7377"/>
      <c r="C7377"/>
      <c r="D7377"/>
      <c r="E7377" s="197"/>
      <c r="F7377" s="61"/>
      <c r="G7377" s="196" t="e">
        <f>VLOOKUP(D7377,sku归属!A:B,2,0)</f>
        <v>#N/A</v>
      </c>
      <c r="K7377" s="193"/>
      <c r="L7377" s="194"/>
      <c r="M7377" s="195"/>
    </row>
    <row r="7378" spans="1:13" s="61" customFormat="1" customHeight="1">
      <c r="A7378"/>
      <c r="B7378"/>
      <c r="C7378"/>
      <c r="D7378"/>
      <c r="E7378" s="197"/>
      <c r="F7378" s="61"/>
      <c r="G7378" s="196" t="e">
        <f>VLOOKUP(D7378,sku归属!A:B,2,0)</f>
        <v>#N/A</v>
      </c>
      <c r="K7378" s="193"/>
      <c r="L7378" s="194"/>
      <c r="M7378" s="195"/>
    </row>
    <row r="7379" spans="1:13" s="61" customFormat="1" customHeight="1">
      <c r="A7379"/>
      <c r="B7379"/>
      <c r="C7379"/>
      <c r="D7379"/>
      <c r="E7379" s="197"/>
      <c r="F7379" s="61"/>
      <c r="G7379" s="196" t="e">
        <f>VLOOKUP(D7379,sku归属!A:B,2,0)</f>
        <v>#N/A</v>
      </c>
      <c r="K7379" s="193"/>
      <c r="L7379" s="194"/>
      <c r="M7379" s="195"/>
    </row>
    <row r="7380" spans="1:13" s="61" customFormat="1" customHeight="1">
      <c r="A7380"/>
      <c r="B7380"/>
      <c r="C7380"/>
      <c r="D7380"/>
      <c r="E7380" s="197"/>
      <c r="F7380" s="61"/>
      <c r="G7380" s="196" t="e">
        <f>VLOOKUP(D7380,sku归属!A:B,2,0)</f>
        <v>#N/A</v>
      </c>
      <c r="K7380" s="193"/>
      <c r="L7380" s="194"/>
      <c r="M7380" s="195"/>
    </row>
    <row r="7381" spans="1:13" s="61" customFormat="1" customHeight="1">
      <c r="A7381"/>
      <c r="B7381"/>
      <c r="C7381"/>
      <c r="D7381"/>
      <c r="E7381" s="197"/>
      <c r="F7381" s="61"/>
      <c r="G7381" s="196" t="e">
        <f>VLOOKUP(D7381,sku归属!A:B,2,0)</f>
        <v>#N/A</v>
      </c>
      <c r="K7381" s="193"/>
      <c r="L7381" s="194"/>
      <c r="M7381" s="195"/>
    </row>
    <row r="7382" spans="1:13" s="61" customFormat="1" customHeight="1">
      <c r="A7382"/>
      <c r="B7382"/>
      <c r="C7382"/>
      <c r="D7382"/>
      <c r="E7382" s="197"/>
      <c r="F7382" s="61"/>
      <c r="G7382" s="196" t="e">
        <f>VLOOKUP(D7382,sku归属!A:B,2,0)</f>
        <v>#N/A</v>
      </c>
      <c r="K7382" s="193"/>
      <c r="L7382" s="194"/>
      <c r="M7382" s="195"/>
    </row>
    <row r="7383" spans="1:13" s="61" customFormat="1" customHeight="1">
      <c r="A7383"/>
      <c r="B7383"/>
      <c r="C7383"/>
      <c r="D7383"/>
      <c r="E7383" s="197"/>
      <c r="F7383" s="61"/>
      <c r="G7383" s="196" t="e">
        <f>VLOOKUP(D7383,sku归属!A:B,2,0)</f>
        <v>#N/A</v>
      </c>
      <c r="K7383" s="193"/>
      <c r="L7383" s="194"/>
      <c r="M7383" s="195"/>
    </row>
    <row r="7384" spans="1:13" s="61" customFormat="1" customHeight="1">
      <c r="A7384"/>
      <c r="B7384"/>
      <c r="C7384"/>
      <c r="D7384"/>
      <c r="E7384" s="197"/>
      <c r="F7384" s="61"/>
      <c r="G7384" s="196" t="e">
        <f>VLOOKUP(D7384,sku归属!A:B,2,0)</f>
        <v>#N/A</v>
      </c>
      <c r="K7384" s="193"/>
      <c r="L7384" s="194"/>
      <c r="M7384" s="195"/>
    </row>
    <row r="7385" spans="1:13" s="61" customFormat="1" customHeight="1">
      <c r="A7385"/>
      <c r="B7385"/>
      <c r="C7385"/>
      <c r="D7385"/>
      <c r="E7385" s="197"/>
      <c r="F7385" s="61"/>
      <c r="G7385" s="196" t="e">
        <f>VLOOKUP(D7385,sku归属!A:B,2,0)</f>
        <v>#N/A</v>
      </c>
      <c r="K7385" s="193"/>
      <c r="L7385" s="194"/>
      <c r="M7385" s="195"/>
    </row>
    <row r="7386" spans="1:13" s="61" customFormat="1" customHeight="1">
      <c r="A7386"/>
      <c r="B7386"/>
      <c r="C7386"/>
      <c r="D7386"/>
      <c r="E7386" s="197"/>
      <c r="F7386" s="61"/>
      <c r="G7386" s="196" t="e">
        <f>VLOOKUP(D7386,sku归属!A:B,2,0)</f>
        <v>#N/A</v>
      </c>
      <c r="K7386" s="193"/>
      <c r="L7386" s="194"/>
      <c r="M7386" s="195"/>
    </row>
    <row r="7387" spans="1:13" s="61" customFormat="1" customHeight="1">
      <c r="A7387"/>
      <c r="B7387"/>
      <c r="C7387"/>
      <c r="D7387"/>
      <c r="E7387" s="197"/>
      <c r="F7387" s="61"/>
      <c r="G7387" s="196" t="e">
        <f>VLOOKUP(D7387,sku归属!A:B,2,0)</f>
        <v>#N/A</v>
      </c>
      <c r="K7387" s="193"/>
      <c r="L7387" s="194"/>
      <c r="M7387" s="195"/>
    </row>
    <row r="7388" spans="1:13" s="61" customFormat="1" customHeight="1">
      <c r="A7388"/>
      <c r="B7388"/>
      <c r="C7388"/>
      <c r="D7388"/>
      <c r="E7388" s="197"/>
      <c r="F7388" s="61"/>
      <c r="G7388" s="196" t="e">
        <f>VLOOKUP(D7388,sku归属!A:B,2,0)</f>
        <v>#N/A</v>
      </c>
      <c r="K7388" s="193"/>
      <c r="L7388" s="194"/>
      <c r="M7388" s="195"/>
    </row>
    <row r="7389" spans="1:13" s="61" customFormat="1" customHeight="1">
      <c r="A7389"/>
      <c r="B7389"/>
      <c r="C7389"/>
      <c r="D7389"/>
      <c r="E7389" s="197"/>
      <c r="F7389" s="61"/>
      <c r="G7389" s="196" t="e">
        <f>VLOOKUP(D7389,sku归属!A:B,2,0)</f>
        <v>#N/A</v>
      </c>
      <c r="K7389" s="193"/>
      <c r="L7389" s="194"/>
      <c r="M7389" s="195"/>
    </row>
    <row r="7390" spans="1:13" s="61" customFormat="1" customHeight="1">
      <c r="A7390"/>
      <c r="B7390"/>
      <c r="C7390"/>
      <c r="D7390"/>
      <c r="E7390" s="197"/>
      <c r="F7390" s="61"/>
      <c r="G7390" s="196" t="e">
        <f>VLOOKUP(D7390,sku归属!A:B,2,0)</f>
        <v>#N/A</v>
      </c>
      <c r="K7390" s="193"/>
      <c r="L7390" s="194"/>
      <c r="M7390" s="195"/>
    </row>
    <row r="7391" spans="1:13" s="61" customFormat="1" customHeight="1">
      <c r="A7391"/>
      <c r="B7391"/>
      <c r="C7391"/>
      <c r="D7391"/>
      <c r="E7391" s="197"/>
      <c r="F7391" s="61"/>
      <c r="G7391" s="196" t="e">
        <f>VLOOKUP(D7391,sku归属!A:B,2,0)</f>
        <v>#N/A</v>
      </c>
      <c r="K7391" s="193"/>
      <c r="L7391" s="194"/>
      <c r="M7391" s="195"/>
    </row>
    <row r="7392" spans="1:13" s="61" customFormat="1" customHeight="1">
      <c r="A7392"/>
      <c r="B7392"/>
      <c r="C7392"/>
      <c r="D7392"/>
      <c r="E7392" s="197"/>
      <c r="F7392" s="61"/>
      <c r="G7392" s="196" t="e">
        <f>VLOOKUP(D7392,sku归属!A:B,2,0)</f>
        <v>#N/A</v>
      </c>
      <c r="K7392" s="193"/>
      <c r="L7392" s="194"/>
      <c r="M7392" s="195"/>
    </row>
    <row r="7393" spans="1:13" s="61" customFormat="1" customHeight="1">
      <c r="A7393"/>
      <c r="B7393"/>
      <c r="C7393"/>
      <c r="D7393"/>
      <c r="E7393" s="197"/>
      <c r="F7393" s="61"/>
      <c r="G7393" s="196" t="e">
        <f>VLOOKUP(D7393,sku归属!A:B,2,0)</f>
        <v>#N/A</v>
      </c>
      <c r="K7393" s="193"/>
      <c r="L7393" s="194"/>
      <c r="M7393" s="195"/>
    </row>
    <row r="7394" spans="1:13" s="61" customFormat="1" customHeight="1">
      <c r="A7394"/>
      <c r="B7394"/>
      <c r="C7394"/>
      <c r="D7394"/>
      <c r="E7394" s="197"/>
      <c r="F7394" s="61"/>
      <c r="G7394" s="196" t="e">
        <f>VLOOKUP(D7394,sku归属!A:B,2,0)</f>
        <v>#N/A</v>
      </c>
      <c r="K7394" s="193"/>
      <c r="L7394" s="194"/>
      <c r="M7394" s="195"/>
    </row>
    <row r="7395" spans="1:13" s="61" customFormat="1" customHeight="1">
      <c r="A7395"/>
      <c r="B7395"/>
      <c r="C7395"/>
      <c r="D7395"/>
      <c r="E7395" s="197"/>
      <c r="F7395" s="61"/>
      <c r="G7395" s="196" t="e">
        <f>VLOOKUP(D7395,sku归属!A:B,2,0)</f>
        <v>#N/A</v>
      </c>
      <c r="K7395" s="193"/>
      <c r="L7395" s="194"/>
      <c r="M7395" s="195"/>
    </row>
    <row r="7396" spans="1:13" s="61" customFormat="1" customHeight="1">
      <c r="A7396"/>
      <c r="B7396"/>
      <c r="C7396"/>
      <c r="D7396"/>
      <c r="E7396" s="197"/>
      <c r="F7396" s="61"/>
      <c r="G7396" s="196" t="e">
        <f>VLOOKUP(D7396,sku归属!A:B,2,0)</f>
        <v>#N/A</v>
      </c>
      <c r="K7396" s="193"/>
      <c r="L7396" s="194"/>
      <c r="M7396" s="195"/>
    </row>
    <row r="7397" spans="1:13" s="61" customFormat="1" customHeight="1">
      <c r="A7397"/>
      <c r="B7397"/>
      <c r="C7397"/>
      <c r="D7397"/>
      <c r="E7397" s="197"/>
      <c r="F7397" s="61"/>
      <c r="G7397" s="196" t="e">
        <f>VLOOKUP(D7397,sku归属!A:B,2,0)</f>
        <v>#N/A</v>
      </c>
      <c r="K7397" s="193"/>
      <c r="L7397" s="194"/>
      <c r="M7397" s="195"/>
    </row>
    <row r="7398" spans="1:13" s="61" customFormat="1" customHeight="1">
      <c r="A7398"/>
      <c r="B7398"/>
      <c r="C7398"/>
      <c r="D7398"/>
      <c r="E7398" s="197"/>
      <c r="F7398" s="61"/>
      <c r="G7398" s="196" t="e">
        <f>VLOOKUP(D7398,sku归属!A:B,2,0)</f>
        <v>#N/A</v>
      </c>
      <c r="K7398" s="193"/>
      <c r="L7398" s="194"/>
      <c r="M7398" s="195"/>
    </row>
    <row r="7399" spans="1:13" s="61" customFormat="1" customHeight="1">
      <c r="A7399"/>
      <c r="B7399"/>
      <c r="C7399"/>
      <c r="D7399"/>
      <c r="E7399" s="197"/>
      <c r="F7399" s="61"/>
      <c r="G7399" s="196" t="e">
        <f>VLOOKUP(D7399,sku归属!A:B,2,0)</f>
        <v>#N/A</v>
      </c>
      <c r="K7399" s="193"/>
      <c r="L7399" s="194"/>
      <c r="M7399" s="195"/>
    </row>
    <row r="7400" spans="1:13" s="61" customFormat="1" customHeight="1">
      <c r="A7400"/>
      <c r="B7400"/>
      <c r="C7400"/>
      <c r="D7400"/>
      <c r="E7400" s="197"/>
      <c r="F7400" s="61"/>
      <c r="G7400" s="196" t="e">
        <f>VLOOKUP(D7400,sku归属!A:B,2,0)</f>
        <v>#N/A</v>
      </c>
      <c r="K7400" s="193"/>
      <c r="L7400" s="194"/>
      <c r="M7400" s="195"/>
    </row>
    <row r="7401" spans="1:13" s="61" customFormat="1" customHeight="1">
      <c r="A7401"/>
      <c r="B7401"/>
      <c r="C7401"/>
      <c r="D7401"/>
      <c r="E7401" s="197"/>
      <c r="F7401" s="61"/>
      <c r="G7401" s="196" t="e">
        <f>VLOOKUP(D7401,sku归属!A:B,2,0)</f>
        <v>#N/A</v>
      </c>
      <c r="K7401" s="193"/>
      <c r="L7401" s="194"/>
      <c r="M7401" s="195"/>
    </row>
    <row r="7402" spans="1:13" s="61" customFormat="1" customHeight="1">
      <c r="A7402"/>
      <c r="B7402"/>
      <c r="C7402"/>
      <c r="D7402"/>
      <c r="E7402" s="197"/>
      <c r="F7402" s="61"/>
      <c r="G7402" s="196" t="e">
        <f>VLOOKUP(D7402,sku归属!A:B,2,0)</f>
        <v>#N/A</v>
      </c>
      <c r="K7402" s="193"/>
      <c r="L7402" s="194"/>
      <c r="M7402" s="195"/>
    </row>
    <row r="7403" spans="1:13" s="61" customFormat="1" customHeight="1">
      <c r="A7403"/>
      <c r="B7403"/>
      <c r="C7403"/>
      <c r="D7403"/>
      <c r="E7403" s="197"/>
      <c r="F7403" s="61"/>
      <c r="G7403" s="196" t="e">
        <f>VLOOKUP(D7403,sku归属!A:B,2,0)</f>
        <v>#N/A</v>
      </c>
      <c r="K7403" s="193"/>
      <c r="L7403" s="194"/>
      <c r="M7403" s="195"/>
    </row>
    <row r="7404" spans="1:13" s="61" customFormat="1" customHeight="1">
      <c r="A7404"/>
      <c r="B7404"/>
      <c r="C7404"/>
      <c r="D7404"/>
      <c r="E7404" s="197"/>
      <c r="F7404" s="61"/>
      <c r="G7404" s="196" t="e">
        <f>VLOOKUP(D7404,sku归属!A:B,2,0)</f>
        <v>#N/A</v>
      </c>
      <c r="K7404" s="193"/>
      <c r="L7404" s="194"/>
      <c r="M7404" s="195"/>
    </row>
    <row r="7405" spans="1:13" s="61" customFormat="1" customHeight="1">
      <c r="A7405"/>
      <c r="B7405"/>
      <c r="C7405"/>
      <c r="D7405"/>
      <c r="E7405" s="197"/>
      <c r="F7405" s="61"/>
      <c r="G7405" s="196" t="e">
        <f>VLOOKUP(D7405,sku归属!A:B,2,0)</f>
        <v>#N/A</v>
      </c>
      <c r="K7405" s="193"/>
      <c r="L7405" s="194"/>
      <c r="M7405" s="195"/>
    </row>
    <row r="7406" spans="1:13" s="61" customFormat="1" customHeight="1">
      <c r="A7406"/>
      <c r="B7406"/>
      <c r="C7406"/>
      <c r="D7406"/>
      <c r="E7406" s="197"/>
      <c r="F7406" s="61"/>
      <c r="G7406" s="196" t="e">
        <f>VLOOKUP(D7406,sku归属!A:B,2,0)</f>
        <v>#N/A</v>
      </c>
      <c r="K7406" s="193"/>
      <c r="L7406" s="194"/>
      <c r="M7406" s="195"/>
    </row>
    <row r="7407" spans="1:13" s="61" customFormat="1" customHeight="1">
      <c r="A7407"/>
      <c r="B7407"/>
      <c r="C7407"/>
      <c r="D7407"/>
      <c r="E7407" s="197"/>
      <c r="F7407" s="61"/>
      <c r="G7407" s="196" t="e">
        <f>VLOOKUP(D7407,sku归属!A:B,2,0)</f>
        <v>#N/A</v>
      </c>
      <c r="K7407" s="193"/>
      <c r="L7407" s="194"/>
      <c r="M7407" s="195"/>
    </row>
    <row r="7408" spans="1:13" s="61" customFormat="1" customHeight="1">
      <c r="A7408"/>
      <c r="B7408"/>
      <c r="C7408"/>
      <c r="D7408"/>
      <c r="E7408" s="197"/>
      <c r="F7408" s="61"/>
      <c r="G7408" s="196" t="e">
        <f>VLOOKUP(D7408,sku归属!A:B,2,0)</f>
        <v>#N/A</v>
      </c>
      <c r="K7408" s="193"/>
      <c r="L7408" s="194"/>
      <c r="M7408" s="195"/>
    </row>
    <row r="7409" spans="1:13" s="61" customFormat="1" customHeight="1">
      <c r="A7409"/>
      <c r="B7409"/>
      <c r="C7409"/>
      <c r="D7409"/>
      <c r="E7409" s="197"/>
      <c r="F7409" s="61"/>
      <c r="G7409" s="196" t="e">
        <f>VLOOKUP(D7409,sku归属!A:B,2,0)</f>
        <v>#N/A</v>
      </c>
      <c r="K7409" s="193"/>
      <c r="L7409" s="194"/>
      <c r="M7409" s="195"/>
    </row>
    <row r="7410" spans="1:13" s="61" customFormat="1" customHeight="1">
      <c r="A7410"/>
      <c r="B7410"/>
      <c r="C7410"/>
      <c r="D7410"/>
      <c r="E7410" s="197"/>
      <c r="F7410" s="61"/>
      <c r="G7410" s="196" t="e">
        <f>VLOOKUP(D7410,sku归属!A:B,2,0)</f>
        <v>#N/A</v>
      </c>
      <c r="K7410" s="193"/>
      <c r="L7410" s="194"/>
      <c r="M7410" s="195"/>
    </row>
    <row r="7411" spans="1:13" s="61" customFormat="1" customHeight="1">
      <c r="A7411"/>
      <c r="B7411"/>
      <c r="C7411"/>
      <c r="D7411"/>
      <c r="E7411" s="197"/>
      <c r="F7411" s="61"/>
      <c r="G7411" s="196" t="e">
        <f>VLOOKUP(D7411,sku归属!A:B,2,0)</f>
        <v>#N/A</v>
      </c>
      <c r="K7411" s="193"/>
      <c r="L7411" s="194"/>
      <c r="M7411" s="195"/>
    </row>
    <row r="7412" spans="1:13" s="61" customFormat="1" customHeight="1">
      <c r="A7412"/>
      <c r="B7412"/>
      <c r="C7412"/>
      <c r="D7412"/>
      <c r="E7412" s="197"/>
      <c r="F7412" s="61"/>
      <c r="G7412" s="196" t="e">
        <f>VLOOKUP(D7412,sku归属!A:B,2,0)</f>
        <v>#N/A</v>
      </c>
      <c r="K7412" s="193"/>
      <c r="L7412" s="194"/>
      <c r="M7412" s="195"/>
    </row>
    <row r="7413" spans="1:13" s="61" customFormat="1" customHeight="1">
      <c r="A7413"/>
      <c r="B7413"/>
      <c r="C7413"/>
      <c r="D7413"/>
      <c r="E7413" s="197"/>
      <c r="F7413" s="61"/>
      <c r="G7413" s="196" t="e">
        <f>VLOOKUP(D7413,sku归属!A:B,2,0)</f>
        <v>#N/A</v>
      </c>
      <c r="K7413" s="193"/>
      <c r="L7413" s="194"/>
      <c r="M7413" s="195"/>
    </row>
    <row r="7414" spans="1:13" s="61" customFormat="1" customHeight="1">
      <c r="A7414"/>
      <c r="B7414"/>
      <c r="C7414"/>
      <c r="D7414"/>
      <c r="E7414" s="197"/>
      <c r="F7414" s="61"/>
      <c r="G7414" s="196" t="e">
        <f>VLOOKUP(D7414,sku归属!A:B,2,0)</f>
        <v>#N/A</v>
      </c>
      <c r="K7414" s="193"/>
      <c r="L7414" s="194"/>
      <c r="M7414" s="195"/>
    </row>
    <row r="7415" spans="1:13" s="61" customFormat="1" customHeight="1">
      <c r="A7415"/>
      <c r="B7415"/>
      <c r="C7415"/>
      <c r="D7415"/>
      <c r="E7415" s="197"/>
      <c r="F7415" s="61"/>
      <c r="G7415" s="196" t="e">
        <f>VLOOKUP(D7415,sku归属!A:B,2,0)</f>
        <v>#N/A</v>
      </c>
      <c r="K7415" s="193"/>
      <c r="L7415" s="194"/>
      <c r="M7415" s="195"/>
    </row>
    <row r="7416" spans="1:13" s="61" customFormat="1" customHeight="1">
      <c r="A7416"/>
      <c r="B7416"/>
      <c r="C7416"/>
      <c r="D7416"/>
      <c r="E7416" s="197"/>
      <c r="F7416" s="61"/>
      <c r="G7416" s="196" t="e">
        <f>VLOOKUP(D7416,sku归属!A:B,2,0)</f>
        <v>#N/A</v>
      </c>
      <c r="K7416" s="193"/>
      <c r="L7416" s="194"/>
      <c r="M7416" s="195"/>
    </row>
    <row r="7417" spans="1:13" s="61" customFormat="1" customHeight="1">
      <c r="A7417"/>
      <c r="B7417"/>
      <c r="C7417"/>
      <c r="D7417"/>
      <c r="E7417" s="197"/>
      <c r="F7417" s="61"/>
      <c r="G7417" s="196" t="e">
        <f>VLOOKUP(D7417,sku归属!A:B,2,0)</f>
        <v>#N/A</v>
      </c>
      <c r="K7417" s="193"/>
      <c r="L7417" s="194"/>
      <c r="M7417" s="195"/>
    </row>
    <row r="7418" spans="1:13" s="61" customFormat="1" customHeight="1">
      <c r="A7418"/>
      <c r="B7418"/>
      <c r="C7418"/>
      <c r="D7418"/>
      <c r="E7418" s="197"/>
      <c r="F7418" s="61"/>
      <c r="G7418" s="196" t="e">
        <f>VLOOKUP(D7418,sku归属!A:B,2,0)</f>
        <v>#N/A</v>
      </c>
      <c r="K7418" s="193"/>
      <c r="L7418" s="194"/>
      <c r="M7418" s="195"/>
    </row>
    <row r="7419" spans="1:13" s="61" customFormat="1" customHeight="1">
      <c r="A7419"/>
      <c r="B7419"/>
      <c r="C7419"/>
      <c r="D7419"/>
      <c r="E7419" s="197"/>
      <c r="F7419" s="61"/>
      <c r="G7419" s="196" t="e">
        <f>VLOOKUP(D7419,sku归属!A:B,2,0)</f>
        <v>#N/A</v>
      </c>
      <c r="K7419" s="193"/>
      <c r="L7419" s="194"/>
      <c r="M7419" s="195"/>
    </row>
    <row r="7420" spans="1:13" s="61" customFormat="1" customHeight="1">
      <c r="A7420"/>
      <c r="B7420"/>
      <c r="C7420"/>
      <c r="D7420"/>
      <c r="E7420" s="197"/>
      <c r="F7420" s="61"/>
      <c r="G7420" s="196" t="e">
        <f>VLOOKUP(D7420,sku归属!A:B,2,0)</f>
        <v>#N/A</v>
      </c>
      <c r="K7420" s="193"/>
      <c r="L7420" s="194"/>
      <c r="M7420" s="195"/>
    </row>
    <row r="7421" spans="1:13" s="61" customFormat="1" customHeight="1">
      <c r="A7421"/>
      <c r="B7421"/>
      <c r="C7421"/>
      <c r="D7421"/>
      <c r="E7421" s="197"/>
      <c r="F7421" s="61"/>
      <c r="G7421" s="196" t="e">
        <f>VLOOKUP(D7421,sku归属!A:B,2,0)</f>
        <v>#N/A</v>
      </c>
      <c r="K7421" s="193"/>
      <c r="L7421" s="194"/>
      <c r="M7421" s="195"/>
    </row>
    <row r="7422" spans="1:13" s="61" customFormat="1" customHeight="1">
      <c r="A7422"/>
      <c r="B7422"/>
      <c r="C7422"/>
      <c r="D7422"/>
      <c r="E7422" s="197"/>
      <c r="F7422" s="61"/>
      <c r="G7422" s="196" t="e">
        <f>VLOOKUP(D7422,sku归属!A:B,2,0)</f>
        <v>#N/A</v>
      </c>
      <c r="K7422" s="193"/>
      <c r="L7422" s="194"/>
      <c r="M7422" s="195"/>
    </row>
    <row r="7423" spans="1:13" s="61" customFormat="1" customHeight="1">
      <c r="A7423"/>
      <c r="B7423"/>
      <c r="C7423"/>
      <c r="D7423"/>
      <c r="E7423" s="197"/>
      <c r="F7423" s="61"/>
      <c r="G7423" s="196" t="e">
        <f>VLOOKUP(D7423,sku归属!A:B,2,0)</f>
        <v>#N/A</v>
      </c>
      <c r="K7423" s="193"/>
      <c r="L7423" s="194"/>
      <c r="M7423" s="195"/>
    </row>
    <row r="7424" spans="1:13" s="61" customFormat="1" customHeight="1">
      <c r="A7424"/>
      <c r="B7424"/>
      <c r="C7424"/>
      <c r="D7424"/>
      <c r="E7424" s="197"/>
      <c r="F7424" s="61"/>
      <c r="G7424" s="196" t="e">
        <f>VLOOKUP(D7424,sku归属!A:B,2,0)</f>
        <v>#N/A</v>
      </c>
      <c r="K7424" s="193"/>
      <c r="L7424" s="194"/>
      <c r="M7424" s="195"/>
    </row>
    <row r="7425" spans="1:13" s="61" customFormat="1" customHeight="1">
      <c r="A7425"/>
      <c r="B7425"/>
      <c r="C7425"/>
      <c r="D7425"/>
      <c r="E7425" s="197"/>
      <c r="F7425" s="61"/>
      <c r="G7425" s="196" t="e">
        <f>VLOOKUP(D7425,sku归属!A:B,2,0)</f>
        <v>#N/A</v>
      </c>
      <c r="K7425" s="193"/>
      <c r="L7425" s="194"/>
      <c r="M7425" s="195"/>
    </row>
    <row r="7426" spans="1:13" s="61" customFormat="1" customHeight="1">
      <c r="A7426"/>
      <c r="B7426"/>
      <c r="C7426"/>
      <c r="D7426"/>
      <c r="E7426" s="197"/>
      <c r="F7426" s="61"/>
      <c r="G7426" s="196" t="e">
        <f>VLOOKUP(D7426,sku归属!A:B,2,0)</f>
        <v>#N/A</v>
      </c>
      <c r="K7426" s="193"/>
      <c r="L7426" s="194"/>
      <c r="M7426" s="195"/>
    </row>
    <row r="7427" spans="1:13" s="61" customFormat="1" customHeight="1">
      <c r="A7427"/>
      <c r="B7427"/>
      <c r="C7427"/>
      <c r="D7427"/>
      <c r="E7427" s="197"/>
      <c r="F7427" s="61"/>
      <c r="G7427" s="196" t="e">
        <f>VLOOKUP(D7427,sku归属!A:B,2,0)</f>
        <v>#N/A</v>
      </c>
      <c r="K7427" s="193"/>
      <c r="L7427" s="194"/>
      <c r="M7427" s="195"/>
    </row>
    <row r="7428" spans="1:13" s="61" customFormat="1" customHeight="1">
      <c r="A7428"/>
      <c r="B7428"/>
      <c r="C7428"/>
      <c r="D7428"/>
      <c r="E7428" s="197"/>
      <c r="F7428" s="61"/>
      <c r="G7428" s="196" t="e">
        <f>VLOOKUP(D7428,sku归属!A:B,2,0)</f>
        <v>#N/A</v>
      </c>
      <c r="K7428" s="193"/>
      <c r="L7428" s="194"/>
      <c r="M7428" s="195"/>
    </row>
    <row r="7429" spans="1:13" s="61" customFormat="1" customHeight="1">
      <c r="A7429"/>
      <c r="B7429"/>
      <c r="C7429"/>
      <c r="D7429"/>
      <c r="E7429" s="197"/>
      <c r="F7429" s="61"/>
      <c r="G7429" s="196" t="e">
        <f>VLOOKUP(D7429,sku归属!A:B,2,0)</f>
        <v>#N/A</v>
      </c>
      <c r="K7429" s="193"/>
      <c r="L7429" s="194"/>
      <c r="M7429" s="195"/>
    </row>
    <row r="7430" spans="1:13" s="61" customFormat="1" customHeight="1">
      <c r="A7430"/>
      <c r="B7430"/>
      <c r="C7430"/>
      <c r="D7430"/>
      <c r="E7430" s="197"/>
      <c r="F7430" s="61"/>
      <c r="G7430" s="196" t="e">
        <f>VLOOKUP(D7430,sku归属!A:B,2,0)</f>
        <v>#N/A</v>
      </c>
      <c r="K7430" s="193"/>
      <c r="L7430" s="194"/>
      <c r="M7430" s="195"/>
    </row>
    <row r="7431" spans="1:13" s="61" customFormat="1" customHeight="1">
      <c r="A7431"/>
      <c r="B7431"/>
      <c r="C7431"/>
      <c r="D7431"/>
      <c r="E7431" s="197"/>
      <c r="F7431" s="61"/>
      <c r="G7431" s="196" t="e">
        <f>VLOOKUP(D7431,sku归属!A:B,2,0)</f>
        <v>#N/A</v>
      </c>
      <c r="K7431" s="193"/>
      <c r="L7431" s="194"/>
      <c r="M7431" s="195"/>
    </row>
    <row r="7432" spans="1:13" s="61" customFormat="1" customHeight="1">
      <c r="A7432"/>
      <c r="B7432"/>
      <c r="C7432"/>
      <c r="D7432"/>
      <c r="E7432" s="197"/>
      <c r="F7432" s="61"/>
      <c r="G7432" s="196" t="e">
        <f>VLOOKUP(D7432,sku归属!A:B,2,0)</f>
        <v>#N/A</v>
      </c>
      <c r="K7432" s="193"/>
      <c r="L7432" s="194"/>
      <c r="M7432" s="195"/>
    </row>
    <row r="7433" spans="1:13" s="61" customFormat="1" customHeight="1">
      <c r="A7433"/>
      <c r="B7433"/>
      <c r="C7433"/>
      <c r="D7433"/>
      <c r="E7433" s="197"/>
      <c r="F7433" s="61"/>
      <c r="G7433" s="196" t="e">
        <f>VLOOKUP(D7433,sku归属!A:B,2,0)</f>
        <v>#N/A</v>
      </c>
      <c r="K7433" s="193"/>
      <c r="L7433" s="194"/>
      <c r="M7433" s="195"/>
    </row>
    <row r="7434" spans="1:13" s="61" customFormat="1" customHeight="1">
      <c r="A7434"/>
      <c r="B7434"/>
      <c r="C7434"/>
      <c r="D7434"/>
      <c r="E7434" s="197"/>
      <c r="F7434" s="61"/>
      <c r="G7434" s="196" t="e">
        <f>VLOOKUP(D7434,sku归属!A:B,2,0)</f>
        <v>#N/A</v>
      </c>
      <c r="K7434" s="193"/>
      <c r="L7434" s="194"/>
      <c r="M7434" s="195"/>
    </row>
    <row r="7435" spans="1:13" s="61" customFormat="1" customHeight="1">
      <c r="A7435"/>
      <c r="B7435"/>
      <c r="C7435"/>
      <c r="D7435"/>
      <c r="E7435" s="197"/>
      <c r="F7435" s="61"/>
      <c r="G7435" s="196" t="e">
        <f>VLOOKUP(D7435,sku归属!A:B,2,0)</f>
        <v>#N/A</v>
      </c>
      <c r="K7435" s="193"/>
      <c r="L7435" s="194"/>
      <c r="M7435" s="195"/>
    </row>
    <row r="7436" spans="1:13" s="61" customFormat="1" customHeight="1">
      <c r="A7436"/>
      <c r="B7436"/>
      <c r="C7436"/>
      <c r="D7436"/>
      <c r="E7436" s="197"/>
      <c r="F7436" s="61"/>
      <c r="G7436" s="196" t="e">
        <f>VLOOKUP(D7436,sku归属!A:B,2,0)</f>
        <v>#N/A</v>
      </c>
      <c r="K7436" s="193"/>
      <c r="L7436" s="194"/>
      <c r="M7436" s="195"/>
    </row>
    <row r="7437" spans="1:13" s="61" customFormat="1" customHeight="1">
      <c r="A7437"/>
      <c r="B7437"/>
      <c r="C7437"/>
      <c r="D7437"/>
      <c r="E7437" s="197"/>
      <c r="F7437" s="61"/>
      <c r="G7437" s="196" t="e">
        <f>VLOOKUP(D7437,sku归属!A:B,2,0)</f>
        <v>#N/A</v>
      </c>
      <c r="K7437" s="193"/>
      <c r="L7437" s="194"/>
      <c r="M7437" s="195"/>
    </row>
    <row r="7438" spans="1:13" s="61" customFormat="1" customHeight="1">
      <c r="A7438"/>
      <c r="B7438"/>
      <c r="C7438"/>
      <c r="D7438"/>
      <c r="E7438" s="197"/>
      <c r="F7438" s="61"/>
      <c r="G7438" s="196" t="e">
        <f>VLOOKUP(D7438,sku归属!A:B,2,0)</f>
        <v>#N/A</v>
      </c>
      <c r="K7438" s="193"/>
      <c r="L7438" s="194"/>
      <c r="M7438" s="195"/>
    </row>
    <row r="7439" spans="1:13" s="61" customFormat="1" customHeight="1">
      <c r="A7439"/>
      <c r="B7439"/>
      <c r="C7439"/>
      <c r="D7439"/>
      <c r="E7439" s="197"/>
      <c r="F7439" s="61"/>
      <c r="G7439" s="196" t="e">
        <f>VLOOKUP(D7439,sku归属!A:B,2,0)</f>
        <v>#N/A</v>
      </c>
      <c r="K7439" s="193"/>
      <c r="L7439" s="194"/>
      <c r="M7439" s="195"/>
    </row>
    <row r="7440" spans="1:13" s="61" customFormat="1" customHeight="1">
      <c r="A7440"/>
      <c r="B7440"/>
      <c r="C7440"/>
      <c r="D7440"/>
      <c r="E7440" s="197"/>
      <c r="F7440" s="61"/>
      <c r="G7440" s="196" t="e">
        <f>VLOOKUP(D7440,sku归属!A:B,2,0)</f>
        <v>#N/A</v>
      </c>
      <c r="K7440" s="193"/>
      <c r="L7440" s="194"/>
      <c r="M7440" s="195"/>
    </row>
    <row r="7441" spans="1:13" s="61" customFormat="1" customHeight="1">
      <c r="A7441"/>
      <c r="B7441"/>
      <c r="C7441"/>
      <c r="D7441"/>
      <c r="E7441" s="197"/>
      <c r="F7441" s="61"/>
      <c r="G7441" s="196" t="e">
        <f>VLOOKUP(D7441,sku归属!A:B,2,0)</f>
        <v>#N/A</v>
      </c>
      <c r="K7441" s="193"/>
      <c r="L7441" s="194"/>
      <c r="M7441" s="195"/>
    </row>
    <row r="7442" spans="1:13" s="61" customFormat="1" customHeight="1">
      <c r="A7442"/>
      <c r="B7442"/>
      <c r="C7442"/>
      <c r="D7442"/>
      <c r="E7442" s="197"/>
      <c r="F7442" s="61"/>
      <c r="G7442" s="196" t="e">
        <f>VLOOKUP(D7442,sku归属!A:B,2,0)</f>
        <v>#N/A</v>
      </c>
      <c r="K7442" s="193"/>
      <c r="L7442" s="194"/>
      <c r="M7442" s="195"/>
    </row>
    <row r="7443" spans="1:13" s="61" customFormat="1" customHeight="1">
      <c r="A7443"/>
      <c r="B7443"/>
      <c r="C7443"/>
      <c r="D7443"/>
      <c r="E7443" s="197"/>
      <c r="F7443" s="61"/>
      <c r="G7443" s="196" t="e">
        <f>VLOOKUP(D7443,sku归属!A:B,2,0)</f>
        <v>#N/A</v>
      </c>
      <c r="K7443" s="193"/>
      <c r="L7443" s="194"/>
      <c r="M7443" s="195"/>
    </row>
    <row r="7444" spans="1:13" s="61" customFormat="1" customHeight="1">
      <c r="A7444"/>
      <c r="B7444"/>
      <c r="C7444"/>
      <c r="D7444"/>
      <c r="E7444" s="197"/>
      <c r="F7444" s="61"/>
      <c r="G7444" s="196" t="e">
        <f>VLOOKUP(D7444,sku归属!A:B,2,0)</f>
        <v>#N/A</v>
      </c>
      <c r="K7444" s="193"/>
      <c r="L7444" s="194"/>
      <c r="M7444" s="195"/>
    </row>
    <row r="7445" spans="1:13" s="61" customFormat="1" customHeight="1">
      <c r="A7445"/>
      <c r="B7445"/>
      <c r="C7445"/>
      <c r="D7445"/>
      <c r="E7445" s="197"/>
      <c r="F7445" s="61"/>
      <c r="G7445" s="196" t="e">
        <f>VLOOKUP(D7445,sku归属!A:B,2,0)</f>
        <v>#N/A</v>
      </c>
      <c r="K7445" s="193"/>
      <c r="L7445" s="194"/>
      <c r="M7445" s="195"/>
    </row>
    <row r="7446" spans="1:13" s="61" customFormat="1" customHeight="1">
      <c r="A7446"/>
      <c r="B7446"/>
      <c r="C7446"/>
      <c r="D7446"/>
      <c r="E7446" s="197"/>
      <c r="F7446" s="61"/>
      <c r="G7446" s="196" t="e">
        <f>VLOOKUP(D7446,sku归属!A:B,2,0)</f>
        <v>#N/A</v>
      </c>
      <c r="K7446" s="193"/>
      <c r="L7446" s="194"/>
      <c r="M7446" s="195"/>
    </row>
    <row r="7447" spans="1:13" s="61" customFormat="1" customHeight="1">
      <c r="A7447"/>
      <c r="B7447"/>
      <c r="C7447"/>
      <c r="D7447"/>
      <c r="E7447" s="197"/>
      <c r="F7447" s="61"/>
      <c r="G7447" s="196" t="e">
        <f>VLOOKUP(D7447,sku归属!A:B,2,0)</f>
        <v>#N/A</v>
      </c>
      <c r="K7447" s="193"/>
      <c r="L7447" s="194"/>
      <c r="M7447" s="195"/>
    </row>
    <row r="7448" spans="1:13" s="61" customFormat="1" customHeight="1">
      <c r="A7448"/>
      <c r="B7448"/>
      <c r="C7448"/>
      <c r="D7448"/>
      <c r="E7448" s="197"/>
      <c r="F7448" s="61"/>
      <c r="G7448" s="196" t="e">
        <f>VLOOKUP(D7448,sku归属!A:B,2,0)</f>
        <v>#N/A</v>
      </c>
      <c r="K7448" s="193"/>
      <c r="L7448" s="194"/>
      <c r="M7448" s="195"/>
    </row>
    <row r="7449" spans="1:13" s="61" customFormat="1" customHeight="1">
      <c r="A7449"/>
      <c r="B7449"/>
      <c r="C7449"/>
      <c r="D7449"/>
      <c r="E7449" s="197"/>
      <c r="F7449" s="61"/>
      <c r="G7449" s="196" t="e">
        <f>VLOOKUP(D7449,sku归属!A:B,2,0)</f>
        <v>#N/A</v>
      </c>
      <c r="K7449" s="193"/>
      <c r="L7449" s="194"/>
      <c r="M7449" s="195"/>
    </row>
    <row r="7450" spans="1:13" s="61" customFormat="1" customHeight="1">
      <c r="A7450"/>
      <c r="B7450"/>
      <c r="C7450"/>
      <c r="D7450"/>
      <c r="E7450" s="197"/>
      <c r="F7450" s="61"/>
      <c r="G7450" s="196" t="e">
        <f>VLOOKUP(D7450,sku归属!A:B,2,0)</f>
        <v>#N/A</v>
      </c>
      <c r="K7450" s="193"/>
      <c r="L7450" s="194"/>
      <c r="M7450" s="195"/>
    </row>
    <row r="7451" spans="1:13" s="61" customFormat="1" customHeight="1">
      <c r="A7451"/>
      <c r="B7451"/>
      <c r="C7451"/>
      <c r="D7451"/>
      <c r="E7451" s="197"/>
      <c r="F7451" s="61"/>
      <c r="G7451" s="196" t="e">
        <f>VLOOKUP(D7451,sku归属!A:B,2,0)</f>
        <v>#N/A</v>
      </c>
      <c r="K7451" s="193"/>
      <c r="L7451" s="194"/>
      <c r="M7451" s="195"/>
    </row>
    <row r="7452" spans="1:13" s="61" customFormat="1" customHeight="1">
      <c r="A7452"/>
      <c r="B7452"/>
      <c r="C7452"/>
      <c r="D7452"/>
      <c r="E7452" s="197"/>
      <c r="F7452" s="61"/>
      <c r="G7452" s="196" t="e">
        <f>VLOOKUP(D7452,sku归属!A:B,2,0)</f>
        <v>#N/A</v>
      </c>
      <c r="K7452" s="193"/>
      <c r="L7452" s="194"/>
      <c r="M7452" s="195"/>
    </row>
    <row r="7453" spans="1:13" s="61" customFormat="1" customHeight="1">
      <c r="A7453"/>
      <c r="B7453"/>
      <c r="C7453"/>
      <c r="D7453"/>
      <c r="E7453" s="197"/>
      <c r="F7453" s="61"/>
      <c r="G7453" s="196" t="e">
        <f>VLOOKUP(D7453,sku归属!A:B,2,0)</f>
        <v>#N/A</v>
      </c>
      <c r="K7453" s="193"/>
      <c r="L7453" s="194"/>
      <c r="M7453" s="195"/>
    </row>
    <row r="7454" spans="1:13" s="61" customFormat="1" customHeight="1">
      <c r="A7454"/>
      <c r="B7454"/>
      <c r="C7454"/>
      <c r="D7454"/>
      <c r="E7454" s="197"/>
      <c r="F7454" s="61"/>
      <c r="G7454" s="196" t="e">
        <f>VLOOKUP(D7454,sku归属!A:B,2,0)</f>
        <v>#N/A</v>
      </c>
      <c r="K7454" s="193"/>
      <c r="L7454" s="194"/>
      <c r="M7454" s="195"/>
    </row>
    <row r="7455" spans="1:13" s="61" customFormat="1" customHeight="1">
      <c r="A7455"/>
      <c r="B7455"/>
      <c r="C7455"/>
      <c r="D7455"/>
      <c r="E7455" s="197"/>
      <c r="F7455" s="61"/>
      <c r="G7455" s="196" t="e">
        <f>VLOOKUP(D7455,sku归属!A:B,2,0)</f>
        <v>#N/A</v>
      </c>
      <c r="K7455" s="193"/>
      <c r="L7455" s="194"/>
      <c r="M7455" s="195"/>
    </row>
    <row r="7456" spans="1:13" s="61" customFormat="1" customHeight="1">
      <c r="A7456"/>
      <c r="B7456"/>
      <c r="C7456"/>
      <c r="D7456"/>
      <c r="E7456" s="197"/>
      <c r="F7456" s="61"/>
      <c r="G7456" s="196" t="e">
        <f>VLOOKUP(D7456,sku归属!A:B,2,0)</f>
        <v>#N/A</v>
      </c>
      <c r="K7456" s="193"/>
      <c r="L7456" s="194"/>
      <c r="M7456" s="195"/>
    </row>
    <row r="7457" spans="1:13" s="61" customFormat="1" customHeight="1">
      <c r="A7457"/>
      <c r="B7457"/>
      <c r="C7457"/>
      <c r="D7457"/>
      <c r="E7457" s="197"/>
      <c r="F7457" s="61"/>
      <c r="G7457" s="196" t="e">
        <f>VLOOKUP(D7457,sku归属!A:B,2,0)</f>
        <v>#N/A</v>
      </c>
      <c r="K7457" s="193"/>
      <c r="L7457" s="194"/>
      <c r="M7457" s="195"/>
    </row>
    <row r="7458" spans="1:13" s="61" customFormat="1" customHeight="1">
      <c r="A7458"/>
      <c r="B7458"/>
      <c r="C7458"/>
      <c r="D7458"/>
      <c r="E7458" s="197"/>
      <c r="F7458" s="61"/>
      <c r="G7458" s="196" t="e">
        <f>VLOOKUP(D7458,sku归属!A:B,2,0)</f>
        <v>#N/A</v>
      </c>
      <c r="K7458" s="193"/>
      <c r="L7458" s="194"/>
      <c r="M7458" s="195"/>
    </row>
    <row r="7459" spans="1:13" s="61" customFormat="1" customHeight="1">
      <c r="A7459"/>
      <c r="B7459"/>
      <c r="C7459"/>
      <c r="D7459"/>
      <c r="E7459" s="197"/>
      <c r="F7459" s="61"/>
      <c r="G7459" s="196" t="e">
        <f>VLOOKUP(D7459,sku归属!A:B,2,0)</f>
        <v>#N/A</v>
      </c>
      <c r="K7459" s="193"/>
      <c r="L7459" s="194"/>
      <c r="M7459" s="195"/>
    </row>
    <row r="7460" spans="1:13" s="61" customFormat="1" customHeight="1">
      <c r="A7460"/>
      <c r="B7460"/>
      <c r="C7460"/>
      <c r="D7460"/>
      <c r="E7460" s="197"/>
      <c r="F7460" s="61"/>
      <c r="G7460" s="196" t="e">
        <f>VLOOKUP(D7460,sku归属!A:B,2,0)</f>
        <v>#N/A</v>
      </c>
      <c r="K7460" s="193"/>
      <c r="L7460" s="194"/>
      <c r="M7460" s="195"/>
    </row>
    <row r="7461" spans="1:13" s="61" customFormat="1" customHeight="1">
      <c r="A7461"/>
      <c r="B7461"/>
      <c r="C7461"/>
      <c r="D7461"/>
      <c r="E7461" s="197"/>
      <c r="F7461" s="61"/>
      <c r="G7461" s="196" t="e">
        <f>VLOOKUP(D7461,sku归属!A:B,2,0)</f>
        <v>#N/A</v>
      </c>
      <c r="K7461" s="193"/>
      <c r="L7461" s="194"/>
      <c r="M7461" s="195"/>
    </row>
    <row r="7462" spans="1:13" s="61" customFormat="1" customHeight="1">
      <c r="A7462"/>
      <c r="B7462"/>
      <c r="C7462"/>
      <c r="D7462"/>
      <c r="E7462" s="197"/>
      <c r="F7462" s="61"/>
      <c r="G7462" s="196" t="e">
        <f>VLOOKUP(D7462,sku归属!A:B,2,0)</f>
        <v>#N/A</v>
      </c>
      <c r="K7462" s="193"/>
      <c r="L7462" s="194"/>
      <c r="M7462" s="195"/>
    </row>
    <row r="7463" spans="1:13" s="61" customFormat="1" customHeight="1">
      <c r="A7463"/>
      <c r="B7463"/>
      <c r="C7463"/>
      <c r="D7463"/>
      <c r="E7463" s="197"/>
      <c r="F7463" s="61"/>
      <c r="G7463" s="196" t="e">
        <f>VLOOKUP(D7463,sku归属!A:B,2,0)</f>
        <v>#N/A</v>
      </c>
      <c r="K7463" s="193"/>
      <c r="L7463" s="194"/>
      <c r="M7463" s="195"/>
    </row>
    <row r="7464" spans="1:13" s="61" customFormat="1" customHeight="1">
      <c r="A7464"/>
      <c r="B7464"/>
      <c r="C7464"/>
      <c r="D7464"/>
      <c r="E7464" s="197"/>
      <c r="F7464" s="61"/>
      <c r="G7464" s="196" t="e">
        <f>VLOOKUP(D7464,sku归属!A:B,2,0)</f>
        <v>#N/A</v>
      </c>
      <c r="K7464" s="193"/>
      <c r="L7464" s="194"/>
      <c r="M7464" s="195"/>
    </row>
    <row r="7465" spans="1:13" s="61" customFormat="1" customHeight="1">
      <c r="A7465"/>
      <c r="B7465"/>
      <c r="C7465"/>
      <c r="D7465"/>
      <c r="E7465" s="197"/>
      <c r="F7465" s="61"/>
      <c r="G7465" s="196" t="e">
        <f>VLOOKUP(D7465,sku归属!A:B,2,0)</f>
        <v>#N/A</v>
      </c>
      <c r="K7465" s="193"/>
      <c r="L7465" s="194"/>
      <c r="M7465" s="195"/>
    </row>
    <row r="7466" spans="1:13" s="61" customFormat="1" customHeight="1">
      <c r="A7466"/>
      <c r="B7466"/>
      <c r="C7466"/>
      <c r="D7466"/>
      <c r="E7466" s="197"/>
      <c r="F7466" s="61"/>
      <c r="G7466" s="196" t="e">
        <f>VLOOKUP(D7466,sku归属!A:B,2,0)</f>
        <v>#N/A</v>
      </c>
      <c r="K7466" s="193"/>
      <c r="L7466" s="194"/>
      <c r="M7466" s="195"/>
    </row>
    <row r="7467" spans="1:13" s="61" customFormat="1" customHeight="1">
      <c r="A7467"/>
      <c r="B7467"/>
      <c r="C7467"/>
      <c r="D7467"/>
      <c r="E7467" s="197"/>
      <c r="F7467" s="61"/>
      <c r="G7467" s="196" t="e">
        <f>VLOOKUP(D7467,sku归属!A:B,2,0)</f>
        <v>#N/A</v>
      </c>
      <c r="K7467" s="193"/>
      <c r="L7467" s="194"/>
      <c r="M7467" s="195"/>
    </row>
    <row r="7468" spans="1:13" s="61" customFormat="1" customHeight="1">
      <c r="A7468"/>
      <c r="B7468"/>
      <c r="C7468"/>
      <c r="D7468"/>
      <c r="E7468" s="197"/>
      <c r="F7468" s="61"/>
      <c r="G7468" s="196" t="e">
        <f>VLOOKUP(D7468,sku归属!A:B,2,0)</f>
        <v>#N/A</v>
      </c>
      <c r="K7468" s="193"/>
      <c r="L7468" s="194"/>
      <c r="M7468" s="195"/>
    </row>
    <row r="7469" spans="1:13" s="61" customFormat="1" customHeight="1">
      <c r="A7469"/>
      <c r="B7469"/>
      <c r="C7469"/>
      <c r="D7469"/>
      <c r="E7469" s="197"/>
      <c r="F7469" s="61"/>
      <c r="G7469" s="196" t="e">
        <f>VLOOKUP(D7469,sku归属!A:B,2,0)</f>
        <v>#N/A</v>
      </c>
      <c r="K7469" s="193"/>
      <c r="L7469" s="194"/>
      <c r="M7469" s="195"/>
    </row>
    <row r="7470" spans="1:13" s="61" customFormat="1" customHeight="1">
      <c r="A7470"/>
      <c r="B7470"/>
      <c r="C7470"/>
      <c r="D7470"/>
      <c r="E7470" s="197"/>
      <c r="F7470" s="61"/>
      <c r="G7470" s="196" t="e">
        <f>VLOOKUP(D7470,sku归属!A:B,2,0)</f>
        <v>#N/A</v>
      </c>
      <c r="K7470" s="193"/>
      <c r="L7470" s="194"/>
      <c r="M7470" s="195"/>
    </row>
    <row r="7471" spans="1:13" s="61" customFormat="1" customHeight="1">
      <c r="A7471"/>
      <c r="B7471"/>
      <c r="C7471"/>
      <c r="D7471"/>
      <c r="E7471" s="197"/>
      <c r="F7471" s="61"/>
      <c r="G7471" s="196" t="e">
        <f>VLOOKUP(D7471,sku归属!A:B,2,0)</f>
        <v>#N/A</v>
      </c>
      <c r="K7471" s="193"/>
      <c r="L7471" s="194"/>
      <c r="M7471" s="195"/>
    </row>
    <row r="7472" spans="1:13" s="61" customFormat="1" customHeight="1">
      <c r="A7472"/>
      <c r="B7472"/>
      <c r="C7472"/>
      <c r="D7472"/>
      <c r="E7472" s="197"/>
      <c r="F7472" s="61"/>
      <c r="G7472" s="196" t="e">
        <f>VLOOKUP(D7472,sku归属!A:B,2,0)</f>
        <v>#N/A</v>
      </c>
      <c r="K7472" s="193"/>
      <c r="L7472" s="194"/>
      <c r="M7472" s="195"/>
    </row>
    <row r="7473" spans="1:13" s="61" customFormat="1" customHeight="1">
      <c r="A7473"/>
      <c r="B7473"/>
      <c r="C7473"/>
      <c r="D7473"/>
      <c r="E7473" s="197"/>
      <c r="F7473" s="61"/>
      <c r="G7473" s="196" t="e">
        <f>VLOOKUP(D7473,sku归属!A:B,2,0)</f>
        <v>#N/A</v>
      </c>
      <c r="K7473" s="193"/>
      <c r="L7473" s="194"/>
      <c r="M7473" s="195"/>
    </row>
    <row r="7474" spans="1:13" s="61" customFormat="1" customHeight="1">
      <c r="A7474"/>
      <c r="B7474"/>
      <c r="C7474"/>
      <c r="D7474"/>
      <c r="E7474" s="197"/>
      <c r="F7474" s="61"/>
      <c r="G7474" s="196" t="e">
        <f>VLOOKUP(D7474,sku归属!A:B,2,0)</f>
        <v>#N/A</v>
      </c>
      <c r="K7474" s="193"/>
      <c r="L7474" s="194"/>
      <c r="M7474" s="195"/>
    </row>
    <row r="7475" spans="1:13" s="61" customFormat="1" customHeight="1">
      <c r="A7475"/>
      <c r="B7475"/>
      <c r="C7475"/>
      <c r="D7475"/>
      <c r="E7475" s="197"/>
      <c r="F7475" s="61"/>
      <c r="G7475" s="196" t="e">
        <f>VLOOKUP(D7475,sku归属!A:B,2,0)</f>
        <v>#N/A</v>
      </c>
      <c r="K7475" s="193"/>
      <c r="L7475" s="194"/>
      <c r="M7475" s="195"/>
    </row>
    <row r="7476" spans="1:13" s="61" customFormat="1" customHeight="1">
      <c r="A7476"/>
      <c r="B7476"/>
      <c r="C7476"/>
      <c r="D7476"/>
      <c r="E7476" s="197"/>
      <c r="F7476" s="61"/>
      <c r="G7476" s="196" t="e">
        <f>VLOOKUP(D7476,sku归属!A:B,2,0)</f>
        <v>#N/A</v>
      </c>
      <c r="K7476" s="193"/>
      <c r="L7476" s="194"/>
      <c r="M7476" s="195"/>
    </row>
    <row r="7477" spans="1:13" s="61" customFormat="1" customHeight="1">
      <c r="A7477"/>
      <c r="B7477"/>
      <c r="C7477"/>
      <c r="D7477"/>
      <c r="E7477" s="197"/>
      <c r="F7477" s="61"/>
      <c r="G7477" s="196" t="e">
        <f>VLOOKUP(D7477,sku归属!A:B,2,0)</f>
        <v>#N/A</v>
      </c>
      <c r="K7477" s="193"/>
      <c r="L7477" s="194"/>
      <c r="M7477" s="195"/>
    </row>
    <row r="7478" spans="1:13" s="61" customFormat="1" customHeight="1">
      <c r="A7478"/>
      <c r="B7478"/>
      <c r="C7478"/>
      <c r="D7478"/>
      <c r="E7478" s="197"/>
      <c r="F7478" s="61"/>
      <c r="G7478" s="196" t="e">
        <f>VLOOKUP(D7478,sku归属!A:B,2,0)</f>
        <v>#N/A</v>
      </c>
      <c r="K7478" s="193"/>
      <c r="L7478" s="194"/>
      <c r="M7478" s="195"/>
    </row>
    <row r="7479" spans="1:13" s="61" customFormat="1" customHeight="1">
      <c r="A7479"/>
      <c r="B7479"/>
      <c r="C7479"/>
      <c r="D7479"/>
      <c r="E7479" s="197"/>
      <c r="F7479" s="61"/>
      <c r="G7479" s="196" t="e">
        <f>VLOOKUP(D7479,sku归属!A:B,2,0)</f>
        <v>#N/A</v>
      </c>
      <c r="K7479" s="193"/>
      <c r="L7479" s="194"/>
      <c r="M7479" s="195"/>
    </row>
    <row r="7480" spans="1:13" s="61" customFormat="1" customHeight="1">
      <c r="A7480"/>
      <c r="B7480"/>
      <c r="C7480"/>
      <c r="D7480"/>
      <c r="E7480" s="197"/>
      <c r="F7480" s="61"/>
      <c r="G7480" s="196" t="e">
        <f>VLOOKUP(D7480,sku归属!A:B,2,0)</f>
        <v>#N/A</v>
      </c>
      <c r="K7480" s="193"/>
      <c r="L7480" s="194"/>
      <c r="M7480" s="195"/>
    </row>
    <row r="7481" spans="1:13" s="61" customFormat="1" customHeight="1">
      <c r="A7481"/>
      <c r="B7481"/>
      <c r="C7481"/>
      <c r="D7481"/>
      <c r="E7481" s="197"/>
      <c r="F7481" s="61"/>
      <c r="G7481" s="196" t="e">
        <f>VLOOKUP(D7481,sku归属!A:B,2,0)</f>
        <v>#N/A</v>
      </c>
      <c r="K7481" s="193"/>
      <c r="L7481" s="194"/>
      <c r="M7481" s="195"/>
    </row>
    <row r="7482" spans="1:13" s="61" customFormat="1" customHeight="1">
      <c r="A7482"/>
      <c r="B7482"/>
      <c r="C7482"/>
      <c r="D7482"/>
      <c r="E7482" s="197"/>
      <c r="F7482" s="61"/>
      <c r="G7482" s="196" t="e">
        <f>VLOOKUP(D7482,sku归属!A:B,2,0)</f>
        <v>#N/A</v>
      </c>
      <c r="K7482" s="193"/>
      <c r="L7482" s="194"/>
      <c r="M7482" s="195"/>
    </row>
    <row r="7483" spans="1:13" s="61" customFormat="1" customHeight="1">
      <c r="A7483"/>
      <c r="B7483"/>
      <c r="C7483"/>
      <c r="D7483"/>
      <c r="E7483" s="197"/>
      <c r="F7483" s="61"/>
      <c r="G7483" s="196" t="e">
        <f>VLOOKUP(D7483,sku归属!A:B,2,0)</f>
        <v>#N/A</v>
      </c>
      <c r="K7483" s="193"/>
      <c r="L7483" s="194"/>
      <c r="M7483" s="195"/>
    </row>
    <row r="7484" spans="1:13" s="61" customFormat="1" customHeight="1">
      <c r="A7484"/>
      <c r="B7484"/>
      <c r="C7484"/>
      <c r="D7484"/>
      <c r="E7484" s="197"/>
      <c r="F7484" s="61"/>
      <c r="G7484" s="196" t="e">
        <f>VLOOKUP(D7484,sku归属!A:B,2,0)</f>
        <v>#N/A</v>
      </c>
      <c r="K7484" s="193"/>
      <c r="L7484" s="194"/>
      <c r="M7484" s="195"/>
    </row>
    <row r="7485" spans="1:13" s="61" customFormat="1" customHeight="1">
      <c r="A7485"/>
      <c r="B7485"/>
      <c r="C7485"/>
      <c r="D7485"/>
      <c r="E7485" s="197"/>
      <c r="F7485" s="61"/>
      <c r="G7485" s="196" t="e">
        <f>VLOOKUP(D7485,sku归属!A:B,2,0)</f>
        <v>#N/A</v>
      </c>
      <c r="K7485" s="193"/>
      <c r="L7485" s="194"/>
      <c r="M7485" s="195"/>
    </row>
    <row r="7486" spans="1:13" s="61" customFormat="1" customHeight="1">
      <c r="A7486"/>
      <c r="B7486"/>
      <c r="C7486"/>
      <c r="D7486"/>
      <c r="E7486" s="197"/>
      <c r="F7486" s="61"/>
      <c r="G7486" s="196" t="e">
        <f>VLOOKUP(D7486,sku归属!A:B,2,0)</f>
        <v>#N/A</v>
      </c>
      <c r="K7486" s="193"/>
      <c r="L7486" s="194"/>
      <c r="M7486" s="195"/>
    </row>
    <row r="7487" spans="1:13" s="61" customFormat="1" customHeight="1">
      <c r="A7487"/>
      <c r="B7487"/>
      <c r="C7487"/>
      <c r="D7487"/>
      <c r="E7487" s="197"/>
      <c r="F7487" s="61"/>
      <c r="G7487" s="196" t="e">
        <f>VLOOKUP(D7487,sku归属!A:B,2,0)</f>
        <v>#N/A</v>
      </c>
      <c r="K7487" s="193"/>
      <c r="L7487" s="194"/>
      <c r="M7487" s="195"/>
    </row>
    <row r="7488" spans="1:13" s="61" customFormat="1" customHeight="1">
      <c r="A7488"/>
      <c r="B7488"/>
      <c r="C7488"/>
      <c r="D7488"/>
      <c r="E7488" s="197"/>
      <c r="F7488" s="61"/>
      <c r="G7488" s="196" t="e">
        <f>VLOOKUP(D7488,sku归属!A:B,2,0)</f>
        <v>#N/A</v>
      </c>
      <c r="K7488" s="193"/>
      <c r="L7488" s="194"/>
      <c r="M7488" s="195"/>
    </row>
    <row r="7489" spans="1:13" s="61" customFormat="1" customHeight="1">
      <c r="A7489"/>
      <c r="B7489"/>
      <c r="C7489"/>
      <c r="D7489"/>
      <c r="E7489" s="197"/>
      <c r="F7489" s="61"/>
      <c r="G7489" s="196" t="e">
        <f>VLOOKUP(D7489,sku归属!A:B,2,0)</f>
        <v>#N/A</v>
      </c>
      <c r="K7489" s="193"/>
      <c r="L7489" s="194"/>
      <c r="M7489" s="195"/>
    </row>
    <row r="7490" spans="1:13" s="61" customFormat="1" customHeight="1">
      <c r="A7490"/>
      <c r="B7490"/>
      <c r="C7490"/>
      <c r="D7490"/>
      <c r="E7490" s="197"/>
      <c r="F7490" s="61"/>
      <c r="G7490" s="196" t="e">
        <f>VLOOKUP(D7490,sku归属!A:B,2,0)</f>
        <v>#N/A</v>
      </c>
      <c r="K7490" s="193"/>
      <c r="L7490" s="194"/>
      <c r="M7490" s="195"/>
    </row>
    <row r="7491" spans="1:13" s="61" customFormat="1" customHeight="1">
      <c r="A7491"/>
      <c r="B7491"/>
      <c r="C7491"/>
      <c r="D7491"/>
      <c r="E7491" s="197"/>
      <c r="F7491" s="61"/>
      <c r="G7491" s="196" t="e">
        <f>VLOOKUP(D7491,sku归属!A:B,2,0)</f>
        <v>#N/A</v>
      </c>
      <c r="K7491" s="193"/>
      <c r="L7491" s="194"/>
      <c r="M7491" s="195"/>
    </row>
    <row r="7492" spans="1:13" s="61" customFormat="1" customHeight="1">
      <c r="A7492"/>
      <c r="B7492"/>
      <c r="C7492"/>
      <c r="D7492"/>
      <c r="E7492" s="197"/>
      <c r="F7492" s="61"/>
      <c r="G7492" s="196" t="e">
        <f>VLOOKUP(D7492,sku归属!A:B,2,0)</f>
        <v>#N/A</v>
      </c>
      <c r="K7492" s="193"/>
      <c r="L7492" s="194"/>
      <c r="M7492" s="195"/>
    </row>
    <row r="7493" spans="1:13" s="61" customFormat="1" customHeight="1">
      <c r="A7493"/>
      <c r="B7493"/>
      <c r="C7493"/>
      <c r="D7493"/>
      <c r="E7493" s="197"/>
      <c r="F7493" s="61"/>
      <c r="G7493" s="196" t="e">
        <f>VLOOKUP(D7493,sku归属!A:B,2,0)</f>
        <v>#N/A</v>
      </c>
      <c r="K7493" s="193"/>
      <c r="L7493" s="194"/>
      <c r="M7493" s="195"/>
    </row>
    <row r="7494" spans="1:13" s="61" customFormat="1" customHeight="1">
      <c r="A7494"/>
      <c r="B7494"/>
      <c r="C7494"/>
      <c r="D7494"/>
      <c r="E7494" s="197"/>
      <c r="F7494" s="61"/>
      <c r="G7494" s="196" t="e">
        <f>VLOOKUP(D7494,sku归属!A:B,2,0)</f>
        <v>#N/A</v>
      </c>
      <c r="K7494" s="193"/>
      <c r="L7494" s="194"/>
      <c r="M7494" s="195"/>
    </row>
    <row r="7495" spans="1:13" s="61" customFormat="1" customHeight="1">
      <c r="A7495"/>
      <c r="B7495"/>
      <c r="C7495"/>
      <c r="D7495"/>
      <c r="E7495" s="197"/>
      <c r="F7495" s="61"/>
      <c r="G7495" s="196" t="e">
        <f>VLOOKUP(D7495,sku归属!A:B,2,0)</f>
        <v>#N/A</v>
      </c>
      <c r="K7495" s="193"/>
      <c r="L7495" s="194"/>
      <c r="M7495" s="195"/>
    </row>
    <row r="7496" spans="1:13" s="61" customFormat="1" customHeight="1">
      <c r="A7496"/>
      <c r="B7496"/>
      <c r="C7496"/>
      <c r="D7496"/>
      <c r="E7496" s="197"/>
      <c r="F7496" s="61"/>
      <c r="G7496" s="196" t="e">
        <f>VLOOKUP(D7496,sku归属!A:B,2,0)</f>
        <v>#N/A</v>
      </c>
      <c r="K7496" s="193"/>
      <c r="L7496" s="194"/>
      <c r="M7496" s="195"/>
    </row>
    <row r="7497" spans="1:13" s="61" customFormat="1" customHeight="1">
      <c r="A7497"/>
      <c r="B7497"/>
      <c r="C7497"/>
      <c r="D7497"/>
      <c r="E7497" s="197"/>
      <c r="F7497" s="61"/>
      <c r="G7497" s="196" t="e">
        <f>VLOOKUP(D7497,sku归属!A:B,2,0)</f>
        <v>#N/A</v>
      </c>
      <c r="K7497" s="193"/>
      <c r="L7497" s="194"/>
      <c r="M7497" s="195"/>
    </row>
    <row r="7498" spans="1:13" s="61" customFormat="1" customHeight="1">
      <c r="A7498"/>
      <c r="B7498"/>
      <c r="C7498"/>
      <c r="D7498"/>
      <c r="E7498" s="197"/>
      <c r="F7498" s="61"/>
      <c r="G7498" s="196" t="e">
        <f>VLOOKUP(D7498,sku归属!A:B,2,0)</f>
        <v>#N/A</v>
      </c>
      <c r="K7498" s="193"/>
      <c r="L7498" s="194"/>
      <c r="M7498" s="195"/>
    </row>
    <row r="7499" spans="1:13" s="61" customFormat="1" customHeight="1">
      <c r="A7499"/>
      <c r="B7499"/>
      <c r="C7499"/>
      <c r="D7499"/>
      <c r="E7499" s="197"/>
      <c r="F7499" s="61"/>
      <c r="G7499" s="196" t="e">
        <f>VLOOKUP(D7499,sku归属!A:B,2,0)</f>
        <v>#N/A</v>
      </c>
      <c r="K7499" s="193"/>
      <c r="L7499" s="194"/>
      <c r="M7499" s="195"/>
    </row>
    <row r="7500" spans="1:13" s="61" customFormat="1" customHeight="1">
      <c r="A7500"/>
      <c r="B7500"/>
      <c r="C7500"/>
      <c r="D7500"/>
      <c r="E7500" s="197"/>
      <c r="F7500" s="61"/>
      <c r="G7500" s="196" t="e">
        <f>VLOOKUP(D7500,sku归属!A:B,2,0)</f>
        <v>#N/A</v>
      </c>
      <c r="K7500" s="193"/>
      <c r="L7500" s="194"/>
      <c r="M7500" s="195"/>
    </row>
    <row r="7501" spans="1:13" s="61" customFormat="1" customHeight="1">
      <c r="A7501"/>
      <c r="B7501"/>
      <c r="C7501"/>
      <c r="D7501"/>
      <c r="E7501" s="197"/>
      <c r="F7501" s="61"/>
      <c r="G7501" s="196" t="e">
        <f>VLOOKUP(D7501,sku归属!A:B,2,0)</f>
        <v>#N/A</v>
      </c>
      <c r="K7501" s="193"/>
      <c r="L7501" s="194"/>
      <c r="M7501" s="195"/>
    </row>
    <row r="7502" spans="1:13" s="61" customFormat="1" customHeight="1">
      <c r="A7502"/>
      <c r="B7502"/>
      <c r="C7502"/>
      <c r="D7502"/>
      <c r="E7502" s="197"/>
      <c r="F7502" s="61"/>
      <c r="G7502" s="196" t="e">
        <f>VLOOKUP(D7502,sku归属!A:B,2,0)</f>
        <v>#N/A</v>
      </c>
      <c r="K7502" s="193"/>
      <c r="L7502" s="194"/>
      <c r="M7502" s="195"/>
    </row>
    <row r="7503" spans="1:13" s="61" customFormat="1" customHeight="1">
      <c r="A7503"/>
      <c r="B7503"/>
      <c r="C7503"/>
      <c r="D7503"/>
      <c r="E7503" s="197"/>
      <c r="F7503" s="61"/>
      <c r="G7503" s="196" t="e">
        <f>VLOOKUP(D7503,sku归属!A:B,2,0)</f>
        <v>#N/A</v>
      </c>
      <c r="K7503" s="193"/>
      <c r="L7503" s="194"/>
      <c r="M7503" s="195"/>
    </row>
    <row r="7504" spans="1:13" s="61" customFormat="1" customHeight="1">
      <c r="A7504"/>
      <c r="B7504"/>
      <c r="C7504"/>
      <c r="D7504"/>
      <c r="E7504" s="197"/>
      <c r="F7504" s="61"/>
      <c r="G7504" s="196" t="e">
        <f>VLOOKUP(D7504,sku归属!A:B,2,0)</f>
        <v>#N/A</v>
      </c>
      <c r="K7504" s="193"/>
      <c r="L7504" s="194"/>
      <c r="M7504" s="195"/>
    </row>
    <row r="7505" spans="1:13" s="61" customFormat="1" customHeight="1">
      <c r="A7505"/>
      <c r="B7505"/>
      <c r="C7505"/>
      <c r="D7505"/>
      <c r="E7505" s="197"/>
      <c r="F7505" s="61"/>
      <c r="G7505" s="196" t="e">
        <f>VLOOKUP(D7505,sku归属!A:B,2,0)</f>
        <v>#N/A</v>
      </c>
      <c r="K7505" s="193"/>
      <c r="L7505" s="194"/>
      <c r="M7505" s="195"/>
    </row>
    <row r="7506" spans="1:13" s="61" customFormat="1" customHeight="1">
      <c r="A7506"/>
      <c r="B7506"/>
      <c r="C7506"/>
      <c r="D7506"/>
      <c r="E7506" s="197"/>
      <c r="F7506" s="61"/>
      <c r="G7506" s="196" t="e">
        <f>VLOOKUP(D7506,sku归属!A:B,2,0)</f>
        <v>#N/A</v>
      </c>
      <c r="K7506" s="193"/>
      <c r="L7506" s="194"/>
      <c r="M7506" s="195"/>
    </row>
    <row r="7507" spans="1:13" s="61" customFormat="1" customHeight="1">
      <c r="A7507"/>
      <c r="B7507"/>
      <c r="C7507"/>
      <c r="D7507"/>
      <c r="E7507" s="197"/>
      <c r="F7507" s="61"/>
      <c r="G7507" s="196" t="e">
        <f>VLOOKUP(D7507,sku归属!A:B,2,0)</f>
        <v>#N/A</v>
      </c>
      <c r="K7507" s="193"/>
      <c r="L7507" s="194"/>
      <c r="M7507" s="195"/>
    </row>
    <row r="7508" spans="1:13" s="61" customFormat="1" customHeight="1">
      <c r="A7508"/>
      <c r="B7508"/>
      <c r="C7508"/>
      <c r="D7508"/>
      <c r="E7508" s="197"/>
      <c r="F7508" s="61"/>
      <c r="G7508" s="196" t="e">
        <f>VLOOKUP(D7508,sku归属!A:B,2,0)</f>
        <v>#N/A</v>
      </c>
      <c r="K7508" s="193"/>
      <c r="L7508" s="194"/>
      <c r="M7508" s="195"/>
    </row>
    <row r="7509" spans="1:13" s="61" customFormat="1" customHeight="1">
      <c r="A7509"/>
      <c r="B7509"/>
      <c r="C7509"/>
      <c r="D7509"/>
      <c r="E7509" s="197"/>
      <c r="F7509" s="61"/>
      <c r="G7509" s="196" t="e">
        <f>VLOOKUP(D7509,sku归属!A:B,2,0)</f>
        <v>#N/A</v>
      </c>
      <c r="K7509" s="193"/>
      <c r="L7509" s="194"/>
      <c r="M7509" s="195"/>
    </row>
    <row r="7510" spans="1:13" s="61" customFormat="1" customHeight="1">
      <c r="A7510"/>
      <c r="B7510"/>
      <c r="C7510"/>
      <c r="D7510"/>
      <c r="E7510" s="197"/>
      <c r="F7510" s="61"/>
      <c r="G7510" s="196" t="e">
        <f>VLOOKUP(D7510,sku归属!A:B,2,0)</f>
        <v>#N/A</v>
      </c>
      <c r="K7510" s="193"/>
      <c r="L7510" s="194"/>
      <c r="M7510" s="195"/>
    </row>
    <row r="7511" spans="1:13" s="61" customFormat="1" customHeight="1">
      <c r="A7511"/>
      <c r="B7511"/>
      <c r="C7511"/>
      <c r="D7511"/>
      <c r="E7511" s="197"/>
      <c r="F7511" s="61"/>
      <c r="G7511" s="196" t="e">
        <f>VLOOKUP(D7511,sku归属!A:B,2,0)</f>
        <v>#N/A</v>
      </c>
      <c r="K7511" s="193"/>
      <c r="L7511" s="194"/>
      <c r="M7511" s="195"/>
    </row>
    <row r="7512" spans="1:13" s="61" customFormat="1" customHeight="1">
      <c r="A7512"/>
      <c r="B7512"/>
      <c r="C7512"/>
      <c r="D7512"/>
      <c r="E7512" s="197"/>
      <c r="F7512" s="61"/>
      <c r="G7512" s="196" t="e">
        <f>VLOOKUP(D7512,sku归属!A:B,2,0)</f>
        <v>#N/A</v>
      </c>
      <c r="K7512" s="193"/>
      <c r="L7512" s="194"/>
      <c r="M7512" s="195"/>
    </row>
    <row r="7513" spans="1:13" s="61" customFormat="1" customHeight="1">
      <c r="A7513"/>
      <c r="B7513"/>
      <c r="C7513"/>
      <c r="D7513"/>
      <c r="E7513" s="197"/>
      <c r="F7513" s="61"/>
      <c r="G7513" s="196" t="e">
        <f>VLOOKUP(D7513,sku归属!A:B,2,0)</f>
        <v>#N/A</v>
      </c>
      <c r="K7513" s="193"/>
      <c r="L7513" s="194"/>
      <c r="M7513" s="195"/>
    </row>
    <row r="7514" spans="1:13" s="61" customFormat="1" customHeight="1">
      <c r="A7514"/>
      <c r="B7514"/>
      <c r="C7514"/>
      <c r="D7514"/>
      <c r="E7514" s="197"/>
      <c r="F7514" s="61"/>
      <c r="G7514" s="196" t="e">
        <f>VLOOKUP(D7514,sku归属!A:B,2,0)</f>
        <v>#N/A</v>
      </c>
      <c r="K7514" s="193"/>
      <c r="L7514" s="194"/>
      <c r="M7514" s="195"/>
    </row>
    <row r="7515" spans="1:13" s="61" customFormat="1" customHeight="1">
      <c r="A7515"/>
      <c r="B7515"/>
      <c r="C7515"/>
      <c r="D7515"/>
      <c r="E7515" s="197"/>
      <c r="F7515" s="61"/>
      <c r="G7515" s="196" t="e">
        <f>VLOOKUP(D7515,sku归属!A:B,2,0)</f>
        <v>#N/A</v>
      </c>
      <c r="K7515" s="193"/>
      <c r="L7515" s="194"/>
      <c r="M7515" s="195"/>
    </row>
    <row r="7516" spans="1:13" s="61" customFormat="1" customHeight="1">
      <c r="A7516"/>
      <c r="B7516"/>
      <c r="C7516"/>
      <c r="D7516"/>
      <c r="E7516" s="197"/>
      <c r="F7516" s="61"/>
      <c r="G7516" s="196" t="e">
        <f>VLOOKUP(D7516,sku归属!A:B,2,0)</f>
        <v>#N/A</v>
      </c>
      <c r="K7516" s="193"/>
      <c r="L7516" s="194"/>
      <c r="M7516" s="195"/>
    </row>
    <row r="7517" spans="1:13" s="61" customFormat="1" customHeight="1">
      <c r="A7517"/>
      <c r="B7517"/>
      <c r="C7517"/>
      <c r="D7517"/>
      <c r="E7517" s="197"/>
      <c r="F7517" s="61"/>
      <c r="G7517" s="196" t="e">
        <f>VLOOKUP(D7517,sku归属!A:B,2,0)</f>
        <v>#N/A</v>
      </c>
      <c r="K7517" s="193"/>
      <c r="L7517" s="194"/>
      <c r="M7517" s="195"/>
    </row>
    <row r="7518" spans="1:13" s="61" customFormat="1" customHeight="1">
      <c r="A7518"/>
      <c r="B7518"/>
      <c r="C7518"/>
      <c r="D7518"/>
      <c r="E7518" s="197"/>
      <c r="F7518" s="61"/>
      <c r="G7518" s="196" t="e">
        <f>VLOOKUP(D7518,sku归属!A:B,2,0)</f>
        <v>#N/A</v>
      </c>
      <c r="K7518" s="193"/>
      <c r="L7518" s="194"/>
      <c r="M7518" s="195"/>
    </row>
    <row r="7519" spans="1:13" s="61" customFormat="1" customHeight="1">
      <c r="A7519"/>
      <c r="B7519"/>
      <c r="C7519"/>
      <c r="D7519"/>
      <c r="E7519" s="197"/>
      <c r="F7519" s="61"/>
      <c r="G7519" s="196" t="e">
        <f>VLOOKUP(D7519,sku归属!A:B,2,0)</f>
        <v>#N/A</v>
      </c>
      <c r="K7519" s="193"/>
      <c r="L7519" s="194"/>
      <c r="M7519" s="195"/>
    </row>
    <row r="7520" spans="1:13" s="61" customFormat="1" customHeight="1">
      <c r="A7520"/>
      <c r="B7520"/>
      <c r="C7520"/>
      <c r="D7520"/>
      <c r="E7520" s="197"/>
      <c r="F7520" s="61"/>
      <c r="G7520" s="196" t="e">
        <f>VLOOKUP(D7520,sku归属!A:B,2,0)</f>
        <v>#N/A</v>
      </c>
      <c r="K7520" s="193"/>
      <c r="L7520" s="194"/>
      <c r="M7520" s="195"/>
    </row>
    <row r="7521" spans="1:13" s="61" customFormat="1" customHeight="1">
      <c r="A7521"/>
      <c r="B7521"/>
      <c r="C7521"/>
      <c r="D7521"/>
      <c r="E7521" s="197"/>
      <c r="F7521" s="61"/>
      <c r="G7521" s="196" t="e">
        <f>VLOOKUP(D7521,sku归属!A:B,2,0)</f>
        <v>#N/A</v>
      </c>
      <c r="K7521" s="193"/>
      <c r="L7521" s="194"/>
      <c r="M7521" s="195"/>
    </row>
    <row r="7522" spans="1:13" s="61" customFormat="1" customHeight="1">
      <c r="A7522"/>
      <c r="B7522"/>
      <c r="C7522"/>
      <c r="D7522"/>
      <c r="E7522" s="197"/>
      <c r="F7522" s="61"/>
      <c r="G7522" s="196" t="e">
        <f>VLOOKUP(D7522,sku归属!A:B,2,0)</f>
        <v>#N/A</v>
      </c>
      <c r="K7522" s="193"/>
      <c r="L7522" s="194"/>
      <c r="M7522" s="195"/>
    </row>
    <row r="7523" spans="1:13" s="61" customFormat="1" customHeight="1">
      <c r="A7523"/>
      <c r="B7523"/>
      <c r="C7523"/>
      <c r="D7523"/>
      <c r="E7523" s="197"/>
      <c r="F7523" s="61"/>
      <c r="G7523" s="196" t="e">
        <f>VLOOKUP(D7523,sku归属!A:B,2,0)</f>
        <v>#N/A</v>
      </c>
      <c r="K7523" s="193"/>
      <c r="L7523" s="194"/>
      <c r="M7523" s="195"/>
    </row>
    <row r="7524" spans="1:13" s="61" customFormat="1" customHeight="1">
      <c r="A7524"/>
      <c r="B7524"/>
      <c r="C7524"/>
      <c r="D7524"/>
      <c r="E7524" s="197"/>
      <c r="F7524" s="61"/>
      <c r="G7524" s="196" t="e">
        <f>VLOOKUP(D7524,sku归属!A:B,2,0)</f>
        <v>#N/A</v>
      </c>
      <c r="K7524" s="193"/>
      <c r="L7524" s="194"/>
      <c r="M7524" s="195"/>
    </row>
    <row r="7525" spans="1:13" s="61" customFormat="1" customHeight="1">
      <c r="A7525"/>
      <c r="B7525"/>
      <c r="C7525"/>
      <c r="D7525"/>
      <c r="E7525" s="197"/>
      <c r="F7525" s="61"/>
      <c r="G7525" s="196" t="e">
        <f>VLOOKUP(D7525,sku归属!A:B,2,0)</f>
        <v>#N/A</v>
      </c>
      <c r="K7525" s="193"/>
      <c r="L7525" s="194"/>
      <c r="M7525" s="195"/>
    </row>
    <row r="7526" spans="1:13" s="61" customFormat="1" customHeight="1">
      <c r="A7526"/>
      <c r="B7526"/>
      <c r="C7526"/>
      <c r="D7526"/>
      <c r="E7526" s="197"/>
      <c r="F7526" s="61"/>
      <c r="G7526" s="196" t="e">
        <f>VLOOKUP(D7526,sku归属!A:B,2,0)</f>
        <v>#N/A</v>
      </c>
      <c r="K7526" s="193"/>
      <c r="L7526" s="194"/>
      <c r="M7526" s="195"/>
    </row>
    <row r="7527" spans="1:13" s="61" customFormat="1" customHeight="1">
      <c r="A7527"/>
      <c r="B7527"/>
      <c r="C7527"/>
      <c r="D7527"/>
      <c r="E7527" s="197"/>
      <c r="F7527" s="61"/>
      <c r="G7527" s="196" t="e">
        <f>VLOOKUP(D7527,sku归属!A:B,2,0)</f>
        <v>#N/A</v>
      </c>
      <c r="K7527" s="193"/>
      <c r="L7527" s="194"/>
      <c r="M7527" s="195"/>
    </row>
    <row r="7528" spans="1:13" s="61" customFormat="1" customHeight="1">
      <c r="A7528"/>
      <c r="B7528"/>
      <c r="C7528"/>
      <c r="D7528"/>
      <c r="E7528" s="197"/>
      <c r="F7528" s="61"/>
      <c r="G7528" s="196" t="e">
        <f>VLOOKUP(D7528,sku归属!A:B,2,0)</f>
        <v>#N/A</v>
      </c>
      <c r="K7528" s="193"/>
      <c r="L7528" s="194"/>
      <c r="M7528" s="195"/>
    </row>
    <row r="7529" spans="1:13" s="61" customFormat="1" customHeight="1">
      <c r="A7529"/>
      <c r="B7529"/>
      <c r="C7529"/>
      <c r="D7529"/>
      <c r="E7529" s="197"/>
      <c r="F7529" s="61"/>
      <c r="G7529" s="196" t="e">
        <f>VLOOKUP(D7529,sku归属!A:B,2,0)</f>
        <v>#N/A</v>
      </c>
      <c r="K7529" s="193"/>
      <c r="L7529" s="194"/>
      <c r="M7529" s="195"/>
    </row>
    <row r="7530" spans="1:13" s="61" customFormat="1" customHeight="1">
      <c r="A7530"/>
      <c r="B7530"/>
      <c r="C7530"/>
      <c r="D7530"/>
      <c r="E7530" s="197"/>
      <c r="F7530" s="61"/>
      <c r="G7530" s="196" t="e">
        <f>VLOOKUP(D7530,sku归属!A:B,2,0)</f>
        <v>#N/A</v>
      </c>
      <c r="K7530" s="193"/>
      <c r="L7530" s="194"/>
      <c r="M7530" s="195"/>
    </row>
    <row r="7531" spans="1:13" s="61" customFormat="1" customHeight="1">
      <c r="A7531"/>
      <c r="B7531"/>
      <c r="C7531"/>
      <c r="D7531"/>
      <c r="E7531" s="197"/>
      <c r="F7531" s="61"/>
      <c r="G7531" s="196" t="e">
        <f>VLOOKUP(D7531,sku归属!A:B,2,0)</f>
        <v>#N/A</v>
      </c>
      <c r="K7531" s="193"/>
      <c r="L7531" s="194"/>
      <c r="M7531" s="195"/>
    </row>
    <row r="7532" spans="1:13" s="61" customFormat="1" customHeight="1">
      <c r="A7532"/>
      <c r="B7532"/>
      <c r="C7532"/>
      <c r="D7532"/>
      <c r="E7532" s="197"/>
      <c r="F7532" s="61"/>
      <c r="G7532" s="196" t="e">
        <f>VLOOKUP(D7532,sku归属!A:B,2,0)</f>
        <v>#N/A</v>
      </c>
      <c r="K7532" s="193"/>
      <c r="L7532" s="194"/>
      <c r="M7532" s="195"/>
    </row>
    <row r="7533" spans="1:13" s="61" customFormat="1" customHeight="1">
      <c r="A7533"/>
      <c r="B7533"/>
      <c r="C7533"/>
      <c r="D7533"/>
      <c r="E7533" s="197"/>
      <c r="F7533" s="61"/>
      <c r="G7533" s="196" t="e">
        <f>VLOOKUP(D7533,sku归属!A:B,2,0)</f>
        <v>#N/A</v>
      </c>
      <c r="K7533" s="193"/>
      <c r="L7533" s="194"/>
      <c r="M7533" s="195"/>
    </row>
    <row r="7534" spans="1:13" s="61" customFormat="1" customHeight="1">
      <c r="A7534"/>
      <c r="B7534"/>
      <c r="C7534"/>
      <c r="D7534"/>
      <c r="E7534" s="197"/>
      <c r="F7534" s="61"/>
      <c r="G7534" s="196" t="e">
        <f>VLOOKUP(D7534,sku归属!A:B,2,0)</f>
        <v>#N/A</v>
      </c>
      <c r="K7534" s="193"/>
      <c r="L7534" s="194"/>
      <c r="M7534" s="195"/>
    </row>
    <row r="7535" spans="1:13" s="61" customFormat="1" customHeight="1">
      <c r="A7535"/>
      <c r="B7535"/>
      <c r="C7535"/>
      <c r="D7535"/>
      <c r="E7535" s="197"/>
      <c r="F7535" s="61"/>
      <c r="G7535" s="196" t="e">
        <f>VLOOKUP(D7535,sku归属!A:B,2,0)</f>
        <v>#N/A</v>
      </c>
      <c r="K7535" s="193"/>
      <c r="L7535" s="194"/>
      <c r="M7535" s="195"/>
    </row>
    <row r="7536" spans="1:13" s="61" customFormat="1" customHeight="1">
      <c r="A7536"/>
      <c r="B7536"/>
      <c r="C7536"/>
      <c r="D7536"/>
      <c r="E7536" s="197"/>
      <c r="F7536" s="61"/>
      <c r="G7536" s="196" t="e">
        <f>VLOOKUP(D7536,sku归属!A:B,2,0)</f>
        <v>#N/A</v>
      </c>
      <c r="K7536" s="193"/>
      <c r="L7536" s="194"/>
      <c r="M7536" s="195"/>
    </row>
    <row r="7537" spans="1:13" s="61" customFormat="1" customHeight="1">
      <c r="A7537"/>
      <c r="B7537"/>
      <c r="C7537"/>
      <c r="D7537"/>
      <c r="E7537" s="197"/>
      <c r="F7537" s="61"/>
      <c r="G7537" s="196" t="e">
        <f>VLOOKUP(D7537,sku归属!A:B,2,0)</f>
        <v>#N/A</v>
      </c>
      <c r="K7537" s="193"/>
      <c r="L7537" s="194"/>
      <c r="M7537" s="195"/>
    </row>
    <row r="7538" spans="1:13" s="61" customFormat="1" customHeight="1">
      <c r="A7538"/>
      <c r="B7538"/>
      <c r="C7538"/>
      <c r="D7538"/>
      <c r="E7538" s="197"/>
      <c r="F7538" s="61"/>
      <c r="G7538" s="196" t="e">
        <f>VLOOKUP(D7538,sku归属!A:B,2,0)</f>
        <v>#N/A</v>
      </c>
      <c r="K7538" s="193"/>
      <c r="L7538" s="194"/>
      <c r="M7538" s="195"/>
    </row>
    <row r="7539" spans="1:13" s="61" customFormat="1" customHeight="1">
      <c r="A7539"/>
      <c r="B7539"/>
      <c r="C7539"/>
      <c r="D7539"/>
      <c r="E7539" s="197"/>
      <c r="F7539" s="61"/>
      <c r="G7539" s="196" t="e">
        <f>VLOOKUP(D7539,sku归属!A:B,2,0)</f>
        <v>#N/A</v>
      </c>
      <c r="K7539" s="193"/>
      <c r="L7539" s="194"/>
      <c r="M7539" s="195"/>
    </row>
    <row r="7540" spans="1:13" s="61" customFormat="1" customHeight="1">
      <c r="A7540"/>
      <c r="B7540"/>
      <c r="C7540"/>
      <c r="D7540"/>
      <c r="E7540" s="197"/>
      <c r="F7540" s="61"/>
      <c r="G7540" s="196" t="e">
        <f>VLOOKUP(D7540,sku归属!A:B,2,0)</f>
        <v>#N/A</v>
      </c>
      <c r="K7540" s="193"/>
      <c r="L7540" s="194"/>
      <c r="M7540" s="195"/>
    </row>
    <row r="7541" spans="1:13" s="61" customFormat="1" customHeight="1">
      <c r="A7541"/>
      <c r="B7541"/>
      <c r="C7541"/>
      <c r="D7541"/>
      <c r="E7541" s="197"/>
      <c r="F7541" s="61"/>
      <c r="G7541" s="196" t="e">
        <f>VLOOKUP(D7541,sku归属!A:B,2,0)</f>
        <v>#N/A</v>
      </c>
      <c r="K7541" s="193"/>
      <c r="L7541" s="194"/>
      <c r="M7541" s="195"/>
    </row>
    <row r="7542" spans="1:13" s="61" customFormat="1" customHeight="1">
      <c r="A7542"/>
      <c r="B7542"/>
      <c r="C7542"/>
      <c r="D7542"/>
      <c r="E7542" s="197"/>
      <c r="F7542" s="61"/>
      <c r="G7542" s="196" t="e">
        <f>VLOOKUP(D7542,sku归属!A:B,2,0)</f>
        <v>#N/A</v>
      </c>
      <c r="K7542" s="193"/>
      <c r="L7542" s="194"/>
      <c r="M7542" s="195"/>
    </row>
    <row r="7543" spans="1:13" s="61" customFormat="1" customHeight="1">
      <c r="A7543"/>
      <c r="B7543"/>
      <c r="C7543"/>
      <c r="D7543"/>
      <c r="E7543" s="197"/>
      <c r="F7543" s="61"/>
      <c r="G7543" s="196" t="e">
        <f>VLOOKUP(D7543,sku归属!A:B,2,0)</f>
        <v>#N/A</v>
      </c>
      <c r="K7543" s="193"/>
      <c r="L7543" s="194"/>
      <c r="M7543" s="195"/>
    </row>
    <row r="7544" spans="1:13" s="61" customFormat="1" customHeight="1">
      <c r="A7544"/>
      <c r="B7544"/>
      <c r="C7544"/>
      <c r="D7544"/>
      <c r="E7544" s="197"/>
      <c r="F7544" s="61"/>
      <c r="G7544" s="196" t="e">
        <f>VLOOKUP(D7544,sku归属!A:B,2,0)</f>
        <v>#N/A</v>
      </c>
      <c r="K7544" s="193"/>
      <c r="L7544" s="194"/>
      <c r="M7544" s="195"/>
    </row>
    <row r="7545" spans="1:13" s="61" customFormat="1" customHeight="1">
      <c r="A7545"/>
      <c r="B7545"/>
      <c r="C7545"/>
      <c r="D7545"/>
      <c r="E7545" s="197"/>
      <c r="F7545" s="61"/>
      <c r="G7545" s="196" t="e">
        <f>VLOOKUP(D7545,sku归属!A:B,2,0)</f>
        <v>#N/A</v>
      </c>
      <c r="K7545" s="193"/>
      <c r="L7545" s="194"/>
      <c r="M7545" s="195"/>
    </row>
    <row r="7546" spans="1:13" s="61" customFormat="1" customHeight="1">
      <c r="A7546"/>
      <c r="B7546"/>
      <c r="C7546"/>
      <c r="D7546"/>
      <c r="E7546" s="197"/>
      <c r="F7546" s="61"/>
      <c r="G7546" s="196" t="e">
        <f>VLOOKUP(D7546,sku归属!A:B,2,0)</f>
        <v>#N/A</v>
      </c>
      <c r="K7546" s="193"/>
      <c r="L7546" s="194"/>
      <c r="M7546" s="195"/>
    </row>
    <row r="7547" spans="1:13" s="61" customFormat="1" customHeight="1">
      <c r="A7547"/>
      <c r="B7547"/>
      <c r="C7547"/>
      <c r="D7547"/>
      <c r="E7547" s="197"/>
      <c r="F7547" s="61"/>
      <c r="G7547" s="196" t="e">
        <f>VLOOKUP(D7547,sku归属!A:B,2,0)</f>
        <v>#N/A</v>
      </c>
      <c r="K7547" s="193"/>
      <c r="L7547" s="194"/>
      <c r="M7547" s="195"/>
    </row>
    <row r="7548" spans="1:13" s="61" customFormat="1" customHeight="1">
      <c r="A7548"/>
      <c r="B7548"/>
      <c r="C7548"/>
      <c r="D7548"/>
      <c r="E7548" s="197"/>
      <c r="F7548" s="61"/>
      <c r="G7548" s="196" t="e">
        <f>VLOOKUP(D7548,sku归属!A:B,2,0)</f>
        <v>#N/A</v>
      </c>
      <c r="K7548" s="193"/>
      <c r="L7548" s="194"/>
      <c r="M7548" s="195"/>
    </row>
    <row r="7549" spans="1:13" s="61" customFormat="1" customHeight="1">
      <c r="A7549"/>
      <c r="B7549"/>
      <c r="C7549"/>
      <c r="D7549"/>
      <c r="E7549" s="197"/>
      <c r="F7549" s="61"/>
      <c r="G7549" s="196" t="e">
        <f>VLOOKUP(D7549,sku归属!A:B,2,0)</f>
        <v>#N/A</v>
      </c>
      <c r="K7549" s="193"/>
      <c r="L7549" s="194"/>
      <c r="M7549" s="195"/>
    </row>
    <row r="7550" spans="1:13" s="61" customFormat="1" customHeight="1">
      <c r="A7550"/>
      <c r="B7550"/>
      <c r="C7550"/>
      <c r="D7550"/>
      <c r="E7550" s="197"/>
      <c r="F7550" s="61"/>
      <c r="G7550" s="196" t="e">
        <f>VLOOKUP(D7550,sku归属!A:B,2,0)</f>
        <v>#N/A</v>
      </c>
      <c r="K7550" s="193"/>
      <c r="L7550" s="194"/>
      <c r="M7550" s="195"/>
    </row>
    <row r="7551" spans="1:13" s="61" customFormat="1" customHeight="1">
      <c r="A7551"/>
      <c r="B7551"/>
      <c r="C7551"/>
      <c r="D7551"/>
      <c r="E7551" s="197"/>
      <c r="F7551" s="61"/>
      <c r="G7551" s="196" t="e">
        <f>VLOOKUP(D7551,sku归属!A:B,2,0)</f>
        <v>#N/A</v>
      </c>
      <c r="K7551" s="193"/>
      <c r="L7551" s="194"/>
      <c r="M7551" s="195"/>
    </row>
    <row r="7552" spans="1:13" s="61" customFormat="1" customHeight="1">
      <c r="A7552"/>
      <c r="B7552"/>
      <c r="C7552"/>
      <c r="D7552"/>
      <c r="E7552" s="197"/>
      <c r="F7552" s="61"/>
      <c r="G7552" s="196" t="e">
        <f>VLOOKUP(D7552,sku归属!A:B,2,0)</f>
        <v>#N/A</v>
      </c>
      <c r="K7552" s="193"/>
      <c r="L7552" s="194"/>
      <c r="M7552" s="195"/>
    </row>
    <row r="7553" spans="1:13" s="61" customFormat="1" customHeight="1">
      <c r="A7553"/>
      <c r="B7553"/>
      <c r="C7553"/>
      <c r="D7553"/>
      <c r="E7553" s="197"/>
      <c r="F7553" s="61"/>
      <c r="G7553" s="196" t="e">
        <f>VLOOKUP(D7553,sku归属!A:B,2,0)</f>
        <v>#N/A</v>
      </c>
      <c r="K7553" s="193"/>
      <c r="L7553" s="194"/>
      <c r="M7553" s="195"/>
    </row>
    <row r="7554" spans="1:13" s="61" customFormat="1" customHeight="1">
      <c r="A7554"/>
      <c r="B7554"/>
      <c r="C7554"/>
      <c r="D7554"/>
      <c r="E7554" s="197"/>
      <c r="F7554" s="61"/>
      <c r="G7554" s="196" t="e">
        <f>VLOOKUP(D7554,sku归属!A:B,2,0)</f>
        <v>#N/A</v>
      </c>
      <c r="K7554" s="193"/>
      <c r="L7554" s="194"/>
      <c r="M7554" s="195"/>
    </row>
    <row r="7555" spans="1:13" s="61" customFormat="1" customHeight="1">
      <c r="A7555"/>
      <c r="B7555"/>
      <c r="C7555"/>
      <c r="D7555"/>
      <c r="E7555" s="197"/>
      <c r="F7555" s="61"/>
      <c r="G7555" s="196" t="e">
        <f>VLOOKUP(D7555,sku归属!A:B,2,0)</f>
        <v>#N/A</v>
      </c>
      <c r="K7555" s="193"/>
      <c r="L7555" s="194"/>
      <c r="M7555" s="195"/>
    </row>
    <row r="7556" spans="1:13" s="61" customFormat="1" customHeight="1">
      <c r="A7556"/>
      <c r="B7556"/>
      <c r="C7556"/>
      <c r="D7556"/>
      <c r="E7556" s="197"/>
      <c r="F7556" s="61"/>
      <c r="G7556" s="196" t="e">
        <f>VLOOKUP(D7556,sku归属!A:B,2,0)</f>
        <v>#N/A</v>
      </c>
      <c r="K7556" s="193"/>
      <c r="L7556" s="194"/>
      <c r="M7556" s="195"/>
    </row>
    <row r="7557" spans="1:13" s="61" customFormat="1" customHeight="1">
      <c r="A7557"/>
      <c r="B7557"/>
      <c r="C7557"/>
      <c r="D7557"/>
      <c r="E7557" s="197"/>
      <c r="F7557" s="61"/>
      <c r="G7557" s="196" t="e">
        <f>VLOOKUP(D7557,sku归属!A:B,2,0)</f>
        <v>#N/A</v>
      </c>
      <c r="K7557" s="193"/>
      <c r="L7557" s="194"/>
      <c r="M7557" s="195"/>
    </row>
    <row r="7558" spans="1:13" s="61" customFormat="1" customHeight="1">
      <c r="A7558"/>
      <c r="B7558"/>
      <c r="C7558"/>
      <c r="D7558"/>
      <c r="E7558" s="197"/>
      <c r="F7558" s="61"/>
      <c r="G7558" s="196" t="e">
        <f>VLOOKUP(D7558,sku归属!A:B,2,0)</f>
        <v>#N/A</v>
      </c>
      <c r="K7558" s="193"/>
      <c r="L7558" s="194"/>
      <c r="M7558" s="195"/>
    </row>
    <row r="7559" spans="1:13" s="61" customFormat="1" customHeight="1">
      <c r="A7559"/>
      <c r="B7559"/>
      <c r="C7559"/>
      <c r="D7559"/>
      <c r="E7559" s="197"/>
      <c r="F7559" s="61"/>
      <c r="G7559" s="196" t="e">
        <f>VLOOKUP(D7559,sku归属!A:B,2,0)</f>
        <v>#N/A</v>
      </c>
      <c r="K7559" s="193"/>
      <c r="L7559" s="194"/>
      <c r="M7559" s="195"/>
    </row>
    <row r="7560" spans="1:13" s="61" customFormat="1" customHeight="1">
      <c r="A7560"/>
      <c r="B7560"/>
      <c r="C7560"/>
      <c r="D7560"/>
      <c r="E7560" s="197"/>
      <c r="F7560" s="61"/>
      <c r="G7560" s="196" t="e">
        <f>VLOOKUP(D7560,sku归属!A:B,2,0)</f>
        <v>#N/A</v>
      </c>
      <c r="K7560" s="193"/>
      <c r="L7560" s="194"/>
      <c r="M7560" s="195"/>
    </row>
    <row r="7561" spans="1:13" s="61" customFormat="1" customHeight="1">
      <c r="A7561"/>
      <c r="B7561"/>
      <c r="C7561"/>
      <c r="D7561"/>
      <c r="E7561" s="197"/>
      <c r="F7561" s="61"/>
      <c r="G7561" s="196" t="e">
        <f>VLOOKUP(D7561,sku归属!A:B,2,0)</f>
        <v>#N/A</v>
      </c>
      <c r="K7561" s="193"/>
      <c r="L7561" s="194"/>
      <c r="M7561" s="195"/>
    </row>
    <row r="7562" spans="1:13" s="61" customFormat="1" customHeight="1">
      <c r="A7562"/>
      <c r="B7562"/>
      <c r="C7562"/>
      <c r="D7562"/>
      <c r="E7562" s="197"/>
      <c r="F7562" s="61"/>
      <c r="G7562" s="196" t="e">
        <f>VLOOKUP(D7562,sku归属!A:B,2,0)</f>
        <v>#N/A</v>
      </c>
      <c r="K7562" s="193"/>
      <c r="L7562" s="194"/>
      <c r="M7562" s="195"/>
    </row>
    <row r="7563" spans="1:13" s="61" customFormat="1" customHeight="1">
      <c r="A7563"/>
      <c r="B7563"/>
      <c r="C7563"/>
      <c r="D7563"/>
      <c r="E7563" s="197"/>
      <c r="F7563" s="61"/>
      <c r="G7563" s="196" t="e">
        <f>VLOOKUP(D7563,sku归属!A:B,2,0)</f>
        <v>#N/A</v>
      </c>
      <c r="K7563" s="193"/>
      <c r="L7563" s="194"/>
      <c r="M7563" s="195"/>
    </row>
    <row r="7564" spans="1:13" s="61" customFormat="1" customHeight="1">
      <c r="A7564"/>
      <c r="B7564"/>
      <c r="C7564"/>
      <c r="D7564"/>
      <c r="E7564" s="197"/>
      <c r="F7564" s="61"/>
      <c r="G7564" s="196" t="e">
        <f>VLOOKUP(D7564,sku归属!A:B,2,0)</f>
        <v>#N/A</v>
      </c>
      <c r="K7564" s="193"/>
      <c r="L7564" s="194"/>
      <c r="M7564" s="195"/>
    </row>
    <row r="7565" spans="1:13" s="61" customFormat="1" customHeight="1">
      <c r="A7565"/>
      <c r="B7565"/>
      <c r="C7565"/>
      <c r="D7565"/>
      <c r="E7565" s="197"/>
      <c r="F7565" s="61"/>
      <c r="G7565" s="196" t="e">
        <f>VLOOKUP(D7565,sku归属!A:B,2,0)</f>
        <v>#N/A</v>
      </c>
      <c r="K7565" s="193"/>
      <c r="L7565" s="194"/>
      <c r="M7565" s="195"/>
    </row>
    <row r="7566" spans="1:13" s="61" customFormat="1" customHeight="1">
      <c r="A7566"/>
      <c r="B7566"/>
      <c r="C7566"/>
      <c r="D7566"/>
      <c r="E7566" s="197"/>
      <c r="F7566" s="61"/>
      <c r="G7566" s="196" t="e">
        <f>VLOOKUP(D7566,sku归属!A:B,2,0)</f>
        <v>#N/A</v>
      </c>
      <c r="K7566" s="193"/>
      <c r="L7566" s="194"/>
      <c r="M7566" s="195"/>
    </row>
    <row r="7567" spans="1:13" s="61" customFormat="1" customHeight="1">
      <c r="A7567"/>
      <c r="B7567"/>
      <c r="C7567"/>
      <c r="D7567"/>
      <c r="E7567" s="197"/>
      <c r="F7567" s="61"/>
      <c r="G7567" s="196" t="e">
        <f>VLOOKUP(D7567,sku归属!A:B,2,0)</f>
        <v>#N/A</v>
      </c>
      <c r="K7567" s="193"/>
      <c r="L7567" s="194"/>
      <c r="M7567" s="195"/>
    </row>
    <row r="7568" spans="1:13" s="61" customFormat="1" customHeight="1">
      <c r="A7568"/>
      <c r="B7568"/>
      <c r="C7568"/>
      <c r="D7568"/>
      <c r="E7568" s="197"/>
      <c r="F7568" s="61"/>
      <c r="G7568" s="196" t="e">
        <f>VLOOKUP(D7568,sku归属!A:B,2,0)</f>
        <v>#N/A</v>
      </c>
      <c r="K7568" s="193"/>
      <c r="L7568" s="194"/>
      <c r="M7568" s="195"/>
    </row>
    <row r="7569" spans="1:13" s="61" customFormat="1" customHeight="1">
      <c r="A7569"/>
      <c r="B7569"/>
      <c r="C7569"/>
      <c r="D7569"/>
      <c r="E7569" s="197"/>
      <c r="F7569" s="61"/>
      <c r="G7569" s="196" t="e">
        <f>VLOOKUP(D7569,sku归属!A:B,2,0)</f>
        <v>#N/A</v>
      </c>
      <c r="K7569" s="193"/>
      <c r="L7569" s="194"/>
      <c r="M7569" s="195"/>
    </row>
    <row r="7570" spans="1:13" s="61" customFormat="1" customHeight="1">
      <c r="A7570"/>
      <c r="B7570"/>
      <c r="C7570"/>
      <c r="D7570"/>
      <c r="E7570" s="197"/>
      <c r="F7570" s="61"/>
      <c r="G7570" s="196" t="e">
        <f>VLOOKUP(D7570,sku归属!A:B,2,0)</f>
        <v>#N/A</v>
      </c>
      <c r="K7570" s="193"/>
      <c r="L7570" s="194"/>
      <c r="M7570" s="195"/>
    </row>
    <row r="7571" spans="1:13" s="61" customFormat="1" customHeight="1">
      <c r="A7571"/>
      <c r="B7571"/>
      <c r="C7571"/>
      <c r="D7571"/>
      <c r="E7571" s="197"/>
      <c r="F7571" s="61"/>
      <c r="G7571" s="196" t="e">
        <f>VLOOKUP(D7571,sku归属!A:B,2,0)</f>
        <v>#N/A</v>
      </c>
      <c r="K7571" s="193"/>
      <c r="L7571" s="194"/>
      <c r="M7571" s="195"/>
    </row>
    <row r="7572" spans="1:13" s="61" customFormat="1" customHeight="1">
      <c r="A7572"/>
      <c r="B7572"/>
      <c r="C7572"/>
      <c r="D7572"/>
      <c r="E7572" s="197"/>
      <c r="F7572" s="61"/>
      <c r="G7572" s="196" t="e">
        <f>VLOOKUP(D7572,sku归属!A:B,2,0)</f>
        <v>#N/A</v>
      </c>
      <c r="K7572" s="193"/>
      <c r="L7572" s="194"/>
      <c r="M7572" s="195"/>
    </row>
    <row r="7573" spans="1:13" s="61" customFormat="1" customHeight="1">
      <c r="A7573"/>
      <c r="B7573"/>
      <c r="C7573"/>
      <c r="D7573"/>
      <c r="E7573" s="197"/>
      <c r="F7573" s="61"/>
      <c r="G7573" s="196" t="e">
        <f>VLOOKUP(D7573,sku归属!A:B,2,0)</f>
        <v>#N/A</v>
      </c>
      <c r="K7573" s="193"/>
      <c r="L7573" s="194"/>
      <c r="M7573" s="195"/>
    </row>
    <row r="7574" spans="1:13" s="61" customFormat="1" customHeight="1">
      <c r="A7574"/>
      <c r="B7574"/>
      <c r="C7574"/>
      <c r="D7574"/>
      <c r="E7574" s="197"/>
      <c r="F7574" s="61"/>
      <c r="G7574" s="196" t="e">
        <f>VLOOKUP(D7574,sku归属!A:B,2,0)</f>
        <v>#N/A</v>
      </c>
      <c r="K7574" s="193"/>
      <c r="L7574" s="194"/>
      <c r="M7574" s="195"/>
    </row>
    <row r="7575" spans="1:13" s="61" customFormat="1" customHeight="1">
      <c r="A7575"/>
      <c r="B7575"/>
      <c r="C7575"/>
      <c r="D7575"/>
      <c r="E7575" s="197"/>
      <c r="F7575" s="61"/>
      <c r="G7575" s="196" t="e">
        <f>VLOOKUP(D7575,sku归属!A:B,2,0)</f>
        <v>#N/A</v>
      </c>
      <c r="K7575" s="193"/>
      <c r="L7575" s="194"/>
      <c r="M7575" s="195"/>
    </row>
    <row r="7576" spans="1:13" s="61" customFormat="1" customHeight="1">
      <c r="A7576"/>
      <c r="B7576"/>
      <c r="C7576"/>
      <c r="D7576"/>
      <c r="E7576" s="197"/>
      <c r="F7576" s="61"/>
      <c r="G7576" s="196" t="e">
        <f>VLOOKUP(D7576,sku归属!A:B,2,0)</f>
        <v>#N/A</v>
      </c>
      <c r="K7576" s="193"/>
      <c r="L7576" s="194"/>
      <c r="M7576" s="195"/>
    </row>
    <row r="7577" spans="1:13" s="61" customFormat="1" customHeight="1">
      <c r="A7577"/>
      <c r="B7577"/>
      <c r="C7577"/>
      <c r="D7577"/>
      <c r="E7577" s="197"/>
      <c r="F7577" s="61"/>
      <c r="G7577" s="196" t="e">
        <f>VLOOKUP(D7577,sku归属!A:B,2,0)</f>
        <v>#N/A</v>
      </c>
      <c r="K7577" s="193"/>
      <c r="L7577" s="194"/>
      <c r="M7577" s="195"/>
    </row>
    <row r="7578" spans="1:13" s="61" customFormat="1" customHeight="1">
      <c r="A7578"/>
      <c r="B7578"/>
      <c r="C7578"/>
      <c r="D7578"/>
      <c r="E7578" s="197"/>
      <c r="F7578" s="61"/>
      <c r="G7578" s="196" t="e">
        <f>VLOOKUP(D7578,sku归属!A:B,2,0)</f>
        <v>#N/A</v>
      </c>
      <c r="K7578" s="193"/>
      <c r="L7578" s="194"/>
      <c r="M7578" s="195"/>
    </row>
    <row r="7579" spans="1:13" s="61" customFormat="1" customHeight="1">
      <c r="A7579"/>
      <c r="B7579"/>
      <c r="C7579"/>
      <c r="D7579"/>
      <c r="E7579" s="197"/>
      <c r="F7579" s="61"/>
      <c r="G7579" s="196" t="e">
        <f>VLOOKUP(D7579,sku归属!A:B,2,0)</f>
        <v>#N/A</v>
      </c>
      <c r="K7579" s="193"/>
      <c r="L7579" s="194"/>
      <c r="M7579" s="195"/>
    </row>
    <row r="7580" spans="1:13" s="61" customFormat="1" customHeight="1">
      <c r="A7580"/>
      <c r="B7580"/>
      <c r="C7580"/>
      <c r="D7580"/>
      <c r="E7580" s="197"/>
      <c r="F7580" s="61"/>
      <c r="G7580" s="196" t="e">
        <f>VLOOKUP(D7580,sku归属!A:B,2,0)</f>
        <v>#N/A</v>
      </c>
      <c r="K7580" s="193"/>
      <c r="L7580" s="194"/>
      <c r="M7580" s="195"/>
    </row>
    <row r="7581" spans="1:13" s="61" customFormat="1" customHeight="1">
      <c r="A7581"/>
      <c r="B7581"/>
      <c r="C7581"/>
      <c r="D7581"/>
      <c r="E7581" s="197"/>
      <c r="F7581" s="61"/>
      <c r="G7581" s="196" t="e">
        <f>VLOOKUP(D7581,sku归属!A:B,2,0)</f>
        <v>#N/A</v>
      </c>
      <c r="K7581" s="193"/>
      <c r="L7581" s="194"/>
      <c r="M7581" s="195"/>
    </row>
    <row r="7582" spans="1:13" s="61" customFormat="1" customHeight="1">
      <c r="A7582"/>
      <c r="B7582"/>
      <c r="C7582"/>
      <c r="D7582"/>
      <c r="E7582" s="197"/>
      <c r="F7582" s="61"/>
      <c r="G7582" s="196" t="e">
        <f>VLOOKUP(D7582,sku归属!A:B,2,0)</f>
        <v>#N/A</v>
      </c>
      <c r="K7582" s="193"/>
      <c r="L7582" s="194"/>
      <c r="M7582" s="195"/>
    </row>
    <row r="7583" spans="1:13" s="61" customFormat="1" customHeight="1">
      <c r="A7583"/>
      <c r="B7583"/>
      <c r="C7583"/>
      <c r="D7583"/>
      <c r="E7583" s="197"/>
      <c r="F7583" s="61"/>
      <c r="G7583" s="196" t="e">
        <f>VLOOKUP(D7583,sku归属!A:B,2,0)</f>
        <v>#N/A</v>
      </c>
      <c r="K7583" s="193"/>
      <c r="L7583" s="194"/>
      <c r="M7583" s="195"/>
    </row>
    <row r="7584" spans="1:13" s="61" customFormat="1" customHeight="1">
      <c r="A7584"/>
      <c r="B7584"/>
      <c r="C7584"/>
      <c r="D7584"/>
      <c r="E7584" s="197"/>
      <c r="F7584" s="61"/>
      <c r="G7584" s="196" t="e">
        <f>VLOOKUP(D7584,sku归属!A:B,2,0)</f>
        <v>#N/A</v>
      </c>
      <c r="K7584" s="193"/>
      <c r="L7584" s="194"/>
      <c r="M7584" s="195"/>
    </row>
    <row r="7585" spans="1:13" s="61" customFormat="1" customHeight="1">
      <c r="A7585"/>
      <c r="B7585"/>
      <c r="C7585"/>
      <c r="D7585"/>
      <c r="E7585" s="197"/>
      <c r="F7585" s="61"/>
      <c r="G7585" s="196" t="e">
        <f>VLOOKUP(D7585,sku归属!A:B,2,0)</f>
        <v>#N/A</v>
      </c>
      <c r="K7585" s="193"/>
      <c r="L7585" s="194"/>
      <c r="M7585" s="195"/>
    </row>
    <row r="7586" spans="1:13" s="61" customFormat="1" customHeight="1">
      <c r="A7586"/>
      <c r="B7586"/>
      <c r="C7586"/>
      <c r="D7586"/>
      <c r="E7586" s="197"/>
      <c r="F7586" s="61"/>
      <c r="G7586" s="196" t="e">
        <f>VLOOKUP(D7586,sku归属!A:B,2,0)</f>
        <v>#N/A</v>
      </c>
      <c r="K7586" s="193"/>
      <c r="L7586" s="194"/>
      <c r="M7586" s="195"/>
    </row>
    <row r="7587" spans="1:13" s="61" customFormat="1" customHeight="1">
      <c r="A7587"/>
      <c r="B7587"/>
      <c r="C7587"/>
      <c r="D7587"/>
      <c r="E7587" s="197"/>
      <c r="F7587" s="61"/>
      <c r="G7587" s="196" t="e">
        <f>VLOOKUP(D7587,sku归属!A:B,2,0)</f>
        <v>#N/A</v>
      </c>
      <c r="K7587" s="193"/>
      <c r="L7587" s="194"/>
      <c r="M7587" s="195"/>
    </row>
    <row r="7588" spans="1:13" s="61" customFormat="1" customHeight="1">
      <c r="A7588"/>
      <c r="B7588"/>
      <c r="C7588"/>
      <c r="D7588"/>
      <c r="E7588" s="197"/>
      <c r="F7588" s="61"/>
      <c r="G7588" s="196" t="e">
        <f>VLOOKUP(D7588,sku归属!A:B,2,0)</f>
        <v>#N/A</v>
      </c>
      <c r="K7588" s="193"/>
      <c r="L7588" s="194"/>
      <c r="M7588" s="195"/>
    </row>
    <row r="7589" spans="1:13" s="61" customFormat="1" customHeight="1">
      <c r="A7589"/>
      <c r="B7589"/>
      <c r="C7589"/>
      <c r="D7589"/>
      <c r="E7589" s="197"/>
      <c r="F7589" s="61"/>
      <c r="G7589" s="196" t="e">
        <f>VLOOKUP(D7589,sku归属!A:B,2,0)</f>
        <v>#N/A</v>
      </c>
      <c r="K7589" s="193"/>
      <c r="L7589" s="194"/>
      <c r="M7589" s="195"/>
    </row>
    <row r="7590" spans="1:13" s="61" customFormat="1" customHeight="1">
      <c r="A7590"/>
      <c r="B7590"/>
      <c r="C7590"/>
      <c r="D7590"/>
      <c r="E7590" s="197"/>
      <c r="F7590" s="61"/>
      <c r="G7590" s="196" t="e">
        <f>VLOOKUP(D7590,sku归属!A:B,2,0)</f>
        <v>#N/A</v>
      </c>
      <c r="K7590" s="193"/>
      <c r="L7590" s="194"/>
      <c r="M7590" s="195"/>
    </row>
    <row r="7591" spans="1:13" s="61" customFormat="1" customHeight="1">
      <c r="A7591"/>
      <c r="B7591"/>
      <c r="C7591"/>
      <c r="D7591"/>
      <c r="E7591" s="197"/>
      <c r="F7591" s="61"/>
      <c r="G7591" s="196" t="e">
        <f>VLOOKUP(D7591,sku归属!A:B,2,0)</f>
        <v>#N/A</v>
      </c>
      <c r="K7591" s="193"/>
      <c r="L7591" s="194"/>
      <c r="M7591" s="195"/>
    </row>
    <row r="7592" spans="1:13" s="61" customFormat="1" customHeight="1">
      <c r="A7592"/>
      <c r="B7592"/>
      <c r="C7592"/>
      <c r="D7592"/>
      <c r="E7592" s="197"/>
      <c r="F7592" s="61"/>
      <c r="G7592" s="196" t="e">
        <f>VLOOKUP(D7592,sku归属!A:B,2,0)</f>
        <v>#N/A</v>
      </c>
      <c r="K7592" s="193"/>
      <c r="L7592" s="194"/>
      <c r="M7592" s="195"/>
    </row>
    <row r="7593" spans="1:13" s="61" customFormat="1" customHeight="1">
      <c r="A7593"/>
      <c r="B7593"/>
      <c r="C7593"/>
      <c r="D7593"/>
      <c r="E7593" s="197"/>
      <c r="F7593" s="61"/>
      <c r="G7593" s="196" t="e">
        <f>VLOOKUP(D7593,sku归属!A:B,2,0)</f>
        <v>#N/A</v>
      </c>
      <c r="K7593" s="193"/>
      <c r="L7593" s="194"/>
      <c r="M7593" s="195"/>
    </row>
    <row r="7594" spans="1:13" s="61" customFormat="1" customHeight="1">
      <c r="A7594"/>
      <c r="B7594"/>
      <c r="C7594"/>
      <c r="D7594"/>
      <c r="E7594" s="197"/>
      <c r="F7594" s="61"/>
      <c r="G7594" s="196" t="e">
        <f>VLOOKUP(D7594,sku归属!A:B,2,0)</f>
        <v>#N/A</v>
      </c>
      <c r="K7594" s="193"/>
      <c r="L7594" s="194"/>
      <c r="M7594" s="195"/>
    </row>
    <row r="7595" spans="1:13" s="61" customFormat="1" customHeight="1">
      <c r="A7595"/>
      <c r="B7595"/>
      <c r="C7595"/>
      <c r="D7595"/>
      <c r="E7595" s="197"/>
      <c r="F7595" s="61"/>
      <c r="G7595" s="196" t="e">
        <f>VLOOKUP(D7595,sku归属!A:B,2,0)</f>
        <v>#N/A</v>
      </c>
      <c r="K7595" s="193"/>
      <c r="L7595" s="194"/>
      <c r="M7595" s="195"/>
    </row>
    <row r="7596" spans="1:13" s="61" customFormat="1" customHeight="1">
      <c r="A7596"/>
      <c r="B7596"/>
      <c r="C7596"/>
      <c r="D7596"/>
      <c r="E7596" s="197"/>
      <c r="F7596" s="61"/>
      <c r="G7596" s="196" t="e">
        <f>VLOOKUP(D7596,sku归属!A:B,2,0)</f>
        <v>#N/A</v>
      </c>
      <c r="K7596" s="193"/>
      <c r="L7596" s="194"/>
      <c r="M7596" s="195"/>
    </row>
    <row r="7597" spans="1:13" s="61" customFormat="1" customHeight="1">
      <c r="A7597"/>
      <c r="B7597"/>
      <c r="C7597"/>
      <c r="D7597"/>
      <c r="E7597" s="197"/>
      <c r="F7597" s="61"/>
      <c r="G7597" s="196" t="e">
        <f>VLOOKUP(D7597,sku归属!A:B,2,0)</f>
        <v>#N/A</v>
      </c>
      <c r="K7597" s="193"/>
      <c r="L7597" s="194"/>
      <c r="M7597" s="195"/>
    </row>
    <row r="7598" spans="1:13" s="61" customFormat="1" customHeight="1">
      <c r="A7598"/>
      <c r="B7598"/>
      <c r="C7598"/>
      <c r="D7598"/>
      <c r="E7598" s="197"/>
      <c r="F7598" s="61"/>
      <c r="G7598" s="196" t="e">
        <f>VLOOKUP(D7598,sku归属!A:B,2,0)</f>
        <v>#N/A</v>
      </c>
      <c r="K7598" s="193"/>
      <c r="L7598" s="194"/>
      <c r="M7598" s="195"/>
    </row>
    <row r="7599" spans="1:13" s="61" customFormat="1" customHeight="1">
      <c r="A7599"/>
      <c r="B7599"/>
      <c r="C7599"/>
      <c r="D7599"/>
      <c r="E7599" s="197"/>
      <c r="F7599" s="61"/>
      <c r="G7599" s="196" t="e">
        <f>VLOOKUP(D7599,sku归属!A:B,2,0)</f>
        <v>#N/A</v>
      </c>
      <c r="K7599" s="193"/>
      <c r="L7599" s="194"/>
      <c r="M7599" s="195"/>
    </row>
    <row r="7600" spans="1:13" s="61" customFormat="1" customHeight="1">
      <c r="A7600"/>
      <c r="B7600"/>
      <c r="C7600"/>
      <c r="D7600"/>
      <c r="E7600" s="197"/>
      <c r="F7600" s="61"/>
      <c r="G7600" s="196" t="e">
        <f>VLOOKUP(D7600,sku归属!A:B,2,0)</f>
        <v>#N/A</v>
      </c>
      <c r="K7600" s="193"/>
      <c r="L7600" s="194"/>
      <c r="M7600" s="195"/>
    </row>
    <row r="7601" spans="1:13" s="61" customFormat="1" customHeight="1">
      <c r="A7601"/>
      <c r="B7601"/>
      <c r="C7601"/>
      <c r="D7601"/>
      <c r="E7601" s="197"/>
      <c r="F7601" s="61"/>
      <c r="G7601" s="196" t="e">
        <f>VLOOKUP(D7601,sku归属!A:B,2,0)</f>
        <v>#N/A</v>
      </c>
      <c r="K7601" s="193"/>
      <c r="L7601" s="194"/>
      <c r="M7601" s="195"/>
    </row>
    <row r="7602" spans="1:13" s="61" customFormat="1" customHeight="1">
      <c r="A7602"/>
      <c r="B7602"/>
      <c r="C7602"/>
      <c r="D7602"/>
      <c r="E7602" s="197"/>
      <c r="F7602" s="61"/>
      <c r="G7602" s="196" t="e">
        <f>VLOOKUP(D7602,sku归属!A:B,2,0)</f>
        <v>#N/A</v>
      </c>
      <c r="K7602" s="193"/>
      <c r="L7602" s="194"/>
      <c r="M7602" s="195"/>
    </row>
    <row r="7603" spans="1:13" s="61" customFormat="1" customHeight="1">
      <c r="A7603"/>
      <c r="B7603"/>
      <c r="C7603"/>
      <c r="D7603"/>
      <c r="E7603" s="197"/>
      <c r="F7603" s="61"/>
      <c r="G7603" s="196" t="e">
        <f>VLOOKUP(D7603,sku归属!A:B,2,0)</f>
        <v>#N/A</v>
      </c>
      <c r="K7603" s="193"/>
      <c r="L7603" s="194"/>
      <c r="M7603" s="195"/>
    </row>
    <row r="7604" spans="1:13" s="61" customFormat="1" customHeight="1">
      <c r="A7604"/>
      <c r="B7604"/>
      <c r="C7604"/>
      <c r="D7604"/>
      <c r="E7604" s="197"/>
      <c r="F7604" s="61"/>
      <c r="G7604" s="196" t="e">
        <f>VLOOKUP(D7604,sku归属!A:B,2,0)</f>
        <v>#N/A</v>
      </c>
      <c r="K7604" s="193"/>
      <c r="L7604" s="194"/>
      <c r="M7604" s="195"/>
    </row>
    <row r="7605" spans="1:13" s="61" customFormat="1" customHeight="1">
      <c r="A7605"/>
      <c r="B7605"/>
      <c r="C7605"/>
      <c r="D7605"/>
      <c r="E7605" s="197"/>
      <c r="F7605" s="61"/>
      <c r="G7605" s="196" t="e">
        <f>VLOOKUP(D7605,sku归属!A:B,2,0)</f>
        <v>#N/A</v>
      </c>
      <c r="K7605" s="193"/>
      <c r="L7605" s="194"/>
      <c r="M7605" s="195"/>
    </row>
    <row r="7606" spans="1:13" s="61" customFormat="1" customHeight="1">
      <c r="A7606"/>
      <c r="B7606"/>
      <c r="C7606"/>
      <c r="D7606"/>
      <c r="E7606" s="197"/>
      <c r="F7606" s="61"/>
      <c r="G7606" s="196" t="e">
        <f>VLOOKUP(D7606,sku归属!A:B,2,0)</f>
        <v>#N/A</v>
      </c>
      <c r="K7606" s="193"/>
      <c r="L7606" s="194"/>
      <c r="M7606" s="195"/>
    </row>
    <row r="7607" spans="1:13" s="61" customFormat="1" customHeight="1">
      <c r="A7607"/>
      <c r="B7607"/>
      <c r="C7607"/>
      <c r="D7607"/>
      <c r="E7607" s="197"/>
      <c r="F7607" s="61"/>
      <c r="G7607" s="196" t="e">
        <f>VLOOKUP(D7607,sku归属!A:B,2,0)</f>
        <v>#N/A</v>
      </c>
      <c r="K7607" s="193"/>
      <c r="L7607" s="194"/>
      <c r="M7607" s="195"/>
    </row>
    <row r="7608" spans="1:13" s="61" customFormat="1" customHeight="1">
      <c r="A7608"/>
      <c r="B7608"/>
      <c r="C7608"/>
      <c r="D7608"/>
      <c r="E7608" s="197"/>
      <c r="F7608" s="61"/>
      <c r="G7608" s="196" t="e">
        <f>VLOOKUP(D7608,sku归属!A:B,2,0)</f>
        <v>#N/A</v>
      </c>
      <c r="K7608" s="193"/>
      <c r="L7608" s="194"/>
      <c r="M7608" s="195"/>
    </row>
    <row r="7609" spans="1:13" s="61" customFormat="1" customHeight="1">
      <c r="A7609"/>
      <c r="B7609"/>
      <c r="C7609"/>
      <c r="D7609"/>
      <c r="E7609" s="197"/>
      <c r="F7609" s="61"/>
      <c r="G7609" s="196" t="e">
        <f>VLOOKUP(D7609,sku归属!A:B,2,0)</f>
        <v>#N/A</v>
      </c>
      <c r="K7609" s="193"/>
      <c r="L7609" s="194"/>
      <c r="M7609" s="195"/>
    </row>
    <row r="7610" spans="1:13" s="61" customFormat="1" customHeight="1">
      <c r="A7610"/>
      <c r="B7610"/>
      <c r="C7610"/>
      <c r="D7610"/>
      <c r="E7610" s="197"/>
      <c r="F7610" s="61"/>
      <c r="G7610" s="196" t="e">
        <f>VLOOKUP(D7610,sku归属!A:B,2,0)</f>
        <v>#N/A</v>
      </c>
      <c r="K7610" s="193"/>
      <c r="L7610" s="194"/>
      <c r="M7610" s="195"/>
    </row>
    <row r="7611" spans="1:13" s="61" customFormat="1" customHeight="1">
      <c r="A7611"/>
      <c r="B7611"/>
      <c r="C7611"/>
      <c r="D7611"/>
      <c r="E7611" s="197"/>
      <c r="F7611" s="61"/>
      <c r="G7611" s="196" t="e">
        <f>VLOOKUP(D7611,sku归属!A:B,2,0)</f>
        <v>#N/A</v>
      </c>
      <c r="K7611" s="193"/>
      <c r="L7611" s="194"/>
      <c r="M7611" s="195"/>
    </row>
    <row r="7612" spans="1:13" s="61" customFormat="1" customHeight="1">
      <c r="A7612"/>
      <c r="B7612"/>
      <c r="C7612"/>
      <c r="D7612"/>
      <c r="E7612" s="197"/>
      <c r="F7612" s="61"/>
      <c r="G7612" s="196" t="e">
        <f>VLOOKUP(D7612,sku归属!A:B,2,0)</f>
        <v>#N/A</v>
      </c>
      <c r="K7612" s="193"/>
      <c r="L7612" s="194"/>
      <c r="M7612" s="195"/>
    </row>
    <row r="7613" spans="1:13" s="61" customFormat="1" customHeight="1">
      <c r="A7613"/>
      <c r="B7613"/>
      <c r="C7613"/>
      <c r="D7613"/>
      <c r="E7613" s="197"/>
      <c r="F7613" s="61"/>
      <c r="G7613" s="196" t="e">
        <f>VLOOKUP(D7613,sku归属!A:B,2,0)</f>
        <v>#N/A</v>
      </c>
      <c r="K7613" s="193"/>
      <c r="L7613" s="194"/>
      <c r="M7613" s="195"/>
    </row>
    <row r="7614" spans="1:13" s="61" customFormat="1" customHeight="1">
      <c r="A7614"/>
      <c r="B7614"/>
      <c r="C7614"/>
      <c r="D7614"/>
      <c r="E7614" s="197"/>
      <c r="F7614" s="61"/>
      <c r="G7614" s="196" t="e">
        <f>VLOOKUP(D7614,sku归属!A:B,2,0)</f>
        <v>#N/A</v>
      </c>
      <c r="K7614" s="193"/>
      <c r="L7614" s="194"/>
      <c r="M7614" s="195"/>
    </row>
    <row r="7615" spans="1:13" s="61" customFormat="1" customHeight="1">
      <c r="A7615"/>
      <c r="B7615"/>
      <c r="C7615"/>
      <c r="D7615"/>
      <c r="E7615" s="197"/>
      <c r="F7615" s="61"/>
      <c r="G7615" s="196" t="e">
        <f>VLOOKUP(D7615,sku归属!A:B,2,0)</f>
        <v>#N/A</v>
      </c>
      <c r="K7615" s="193"/>
      <c r="L7615" s="194"/>
      <c r="M7615" s="195"/>
    </row>
    <row r="7616" spans="1:13" s="61" customFormat="1" customHeight="1">
      <c r="A7616"/>
      <c r="B7616"/>
      <c r="C7616"/>
      <c r="D7616"/>
      <c r="E7616" s="197"/>
      <c r="F7616" s="61"/>
      <c r="G7616" s="196" t="e">
        <f>VLOOKUP(D7616,sku归属!A:B,2,0)</f>
        <v>#N/A</v>
      </c>
      <c r="K7616" s="193"/>
      <c r="L7616" s="194"/>
      <c r="M7616" s="195"/>
    </row>
    <row r="7617" spans="1:13" s="61" customFormat="1" customHeight="1">
      <c r="A7617"/>
      <c r="B7617"/>
      <c r="C7617"/>
      <c r="D7617"/>
      <c r="E7617" s="197"/>
      <c r="F7617" s="61"/>
      <c r="G7617" s="196" t="e">
        <f>VLOOKUP(D7617,sku归属!A:B,2,0)</f>
        <v>#N/A</v>
      </c>
      <c r="K7617" s="193"/>
      <c r="L7617" s="194"/>
      <c r="M7617" s="195"/>
    </row>
    <row r="7618" spans="1:13" s="61" customFormat="1" customHeight="1">
      <c r="A7618"/>
      <c r="B7618"/>
      <c r="C7618"/>
      <c r="D7618"/>
      <c r="E7618" s="197"/>
      <c r="F7618" s="61"/>
      <c r="G7618" s="196" t="e">
        <f>VLOOKUP(D7618,sku归属!A:B,2,0)</f>
        <v>#N/A</v>
      </c>
      <c r="K7618" s="193"/>
      <c r="L7618" s="194"/>
      <c r="M7618" s="195"/>
    </row>
    <row r="7619" spans="1:13" s="61" customFormat="1" customHeight="1">
      <c r="A7619"/>
      <c r="B7619"/>
      <c r="C7619"/>
      <c r="D7619"/>
      <c r="E7619" s="197"/>
      <c r="F7619" s="61"/>
      <c r="G7619" s="196" t="e">
        <f>VLOOKUP(D7619,sku归属!A:B,2,0)</f>
        <v>#N/A</v>
      </c>
      <c r="K7619" s="193"/>
      <c r="L7619" s="194"/>
      <c r="M7619" s="195"/>
    </row>
    <row r="7620" spans="1:13" s="61" customFormat="1" customHeight="1">
      <c r="A7620"/>
      <c r="B7620"/>
      <c r="C7620"/>
      <c r="D7620"/>
      <c r="E7620" s="197"/>
      <c r="F7620" s="61"/>
      <c r="G7620" s="196" t="e">
        <f>VLOOKUP(D7620,sku归属!A:B,2,0)</f>
        <v>#N/A</v>
      </c>
      <c r="K7620" s="193"/>
      <c r="L7620" s="194"/>
      <c r="M7620" s="195"/>
    </row>
    <row r="7621" spans="1:13" s="61" customFormat="1" customHeight="1">
      <c r="A7621"/>
      <c r="B7621"/>
      <c r="C7621"/>
      <c r="D7621"/>
      <c r="E7621" s="197"/>
      <c r="F7621" s="61"/>
      <c r="G7621" s="196" t="e">
        <f>VLOOKUP(D7621,sku归属!A:B,2,0)</f>
        <v>#N/A</v>
      </c>
      <c r="K7621" s="193"/>
      <c r="L7621" s="194"/>
      <c r="M7621" s="195"/>
    </row>
    <row r="7622" spans="1:13" s="61" customFormat="1" customHeight="1">
      <c r="A7622"/>
      <c r="B7622"/>
      <c r="C7622"/>
      <c r="D7622"/>
      <c r="E7622" s="197"/>
      <c r="F7622" s="61"/>
      <c r="G7622" s="196" t="e">
        <f>VLOOKUP(D7622,sku归属!A:B,2,0)</f>
        <v>#N/A</v>
      </c>
      <c r="K7622" s="193"/>
      <c r="L7622" s="194"/>
      <c r="M7622" s="195"/>
    </row>
    <row r="7623" spans="1:13" s="61" customFormat="1" customHeight="1">
      <c r="A7623"/>
      <c r="B7623"/>
      <c r="C7623"/>
      <c r="D7623"/>
      <c r="E7623" s="197"/>
      <c r="F7623" s="61"/>
      <c r="G7623" s="196" t="e">
        <f>VLOOKUP(D7623,sku归属!A:B,2,0)</f>
        <v>#N/A</v>
      </c>
      <c r="K7623" s="193"/>
      <c r="L7623" s="194"/>
      <c r="M7623" s="195"/>
    </row>
    <row r="7624" spans="1:13" s="61" customFormat="1" customHeight="1">
      <c r="A7624"/>
      <c r="B7624"/>
      <c r="C7624"/>
      <c r="D7624"/>
      <c r="E7624" s="197"/>
      <c r="F7624" s="61"/>
      <c r="G7624" s="196" t="e">
        <f>VLOOKUP(D7624,sku归属!A:B,2,0)</f>
        <v>#N/A</v>
      </c>
      <c r="K7624" s="193"/>
      <c r="L7624" s="194"/>
      <c r="M7624" s="195"/>
    </row>
    <row r="7625" spans="1:13" s="61" customFormat="1" customHeight="1">
      <c r="A7625"/>
      <c r="B7625"/>
      <c r="C7625"/>
      <c r="D7625"/>
      <c r="E7625" s="197"/>
      <c r="F7625" s="61"/>
      <c r="G7625" s="196" t="e">
        <f>VLOOKUP(D7625,sku归属!A:B,2,0)</f>
        <v>#N/A</v>
      </c>
      <c r="K7625" s="193"/>
      <c r="L7625" s="194"/>
      <c r="M7625" s="195"/>
    </row>
    <row r="7626" spans="1:13" s="61" customFormat="1" customHeight="1">
      <c r="A7626"/>
      <c r="B7626"/>
      <c r="C7626"/>
      <c r="D7626"/>
      <c r="E7626" s="197"/>
      <c r="F7626" s="61"/>
      <c r="G7626" s="196" t="e">
        <f>VLOOKUP(D7626,sku归属!A:B,2,0)</f>
        <v>#N/A</v>
      </c>
      <c r="K7626" s="193"/>
      <c r="L7626" s="194"/>
      <c r="M7626" s="195"/>
    </row>
    <row r="7627" spans="1:13" s="61" customFormat="1" customHeight="1">
      <c r="A7627"/>
      <c r="B7627"/>
      <c r="C7627"/>
      <c r="D7627"/>
      <c r="E7627" s="197"/>
      <c r="F7627" s="61"/>
      <c r="G7627" s="196" t="e">
        <f>VLOOKUP(D7627,sku归属!A:B,2,0)</f>
        <v>#N/A</v>
      </c>
      <c r="K7627" s="193"/>
      <c r="L7627" s="194"/>
      <c r="M7627" s="195"/>
    </row>
    <row r="7628" spans="1:13" s="61" customFormat="1" customHeight="1">
      <c r="A7628"/>
      <c r="B7628"/>
      <c r="C7628"/>
      <c r="D7628"/>
      <c r="E7628" s="197"/>
      <c r="F7628" s="61"/>
      <c r="G7628" s="196" t="e">
        <f>VLOOKUP(D7628,sku归属!A:B,2,0)</f>
        <v>#N/A</v>
      </c>
      <c r="K7628" s="193"/>
      <c r="L7628" s="194"/>
      <c r="M7628" s="195"/>
    </row>
    <row r="7629" spans="1:13" s="61" customFormat="1" customHeight="1">
      <c r="A7629"/>
      <c r="B7629"/>
      <c r="C7629"/>
      <c r="D7629"/>
      <c r="E7629" s="197"/>
      <c r="F7629" s="61"/>
      <c r="G7629" s="196" t="e">
        <f>VLOOKUP(D7629,sku归属!A:B,2,0)</f>
        <v>#N/A</v>
      </c>
      <c r="K7629" s="193"/>
      <c r="L7629" s="194"/>
      <c r="M7629" s="195"/>
    </row>
    <row r="7630" spans="1:13" s="61" customFormat="1" customHeight="1">
      <c r="A7630"/>
      <c r="B7630"/>
      <c r="C7630"/>
      <c r="D7630"/>
      <c r="E7630" s="197"/>
      <c r="F7630" s="61"/>
      <c r="G7630" s="196" t="e">
        <f>VLOOKUP(D7630,sku归属!A:B,2,0)</f>
        <v>#N/A</v>
      </c>
      <c r="K7630" s="193"/>
      <c r="L7630" s="194"/>
      <c r="M7630" s="195"/>
    </row>
    <row r="7631" spans="1:13" s="61" customFormat="1" customHeight="1">
      <c r="A7631"/>
      <c r="B7631"/>
      <c r="C7631"/>
      <c r="D7631"/>
      <c r="E7631" s="197"/>
      <c r="F7631" s="61"/>
      <c r="G7631" s="196" t="e">
        <f>VLOOKUP(D7631,sku归属!A:B,2,0)</f>
        <v>#N/A</v>
      </c>
      <c r="K7631" s="193"/>
      <c r="L7631" s="194"/>
      <c r="M7631" s="195"/>
    </row>
    <row r="7632" spans="1:13" s="61" customFormat="1" customHeight="1">
      <c r="A7632"/>
      <c r="B7632"/>
      <c r="C7632"/>
      <c r="D7632"/>
      <c r="E7632" s="197"/>
      <c r="F7632" s="61"/>
      <c r="G7632" s="196" t="e">
        <f>VLOOKUP(D7632,sku归属!A:B,2,0)</f>
        <v>#N/A</v>
      </c>
      <c r="K7632" s="193"/>
      <c r="L7632" s="194"/>
      <c r="M7632" s="195"/>
    </row>
    <row r="7633" spans="1:13" s="61" customFormat="1" customHeight="1">
      <c r="A7633"/>
      <c r="B7633"/>
      <c r="C7633"/>
      <c r="D7633"/>
      <c r="E7633" s="197"/>
      <c r="F7633" s="61"/>
      <c r="G7633" s="196" t="e">
        <f>VLOOKUP(D7633,sku归属!A:B,2,0)</f>
        <v>#N/A</v>
      </c>
      <c r="K7633" s="193"/>
      <c r="L7633" s="194"/>
      <c r="M7633" s="195"/>
    </row>
    <row r="7634" spans="1:13" s="61" customFormat="1" customHeight="1">
      <c r="A7634"/>
      <c r="B7634"/>
      <c r="C7634"/>
      <c r="D7634"/>
      <c r="E7634" s="197"/>
      <c r="F7634" s="61"/>
      <c r="G7634" s="196" t="e">
        <f>VLOOKUP(D7634,sku归属!A:B,2,0)</f>
        <v>#N/A</v>
      </c>
      <c r="K7634" s="193"/>
      <c r="L7634" s="194"/>
      <c r="M7634" s="195"/>
    </row>
    <row r="7635" spans="1:13" s="61" customFormat="1" customHeight="1">
      <c r="A7635"/>
      <c r="B7635"/>
      <c r="C7635"/>
      <c r="D7635"/>
      <c r="E7635" s="197"/>
      <c r="F7635" s="61"/>
      <c r="G7635" s="196" t="e">
        <f>VLOOKUP(D7635,sku归属!A:B,2,0)</f>
        <v>#N/A</v>
      </c>
      <c r="K7635" s="193"/>
      <c r="L7635" s="194"/>
      <c r="M7635" s="195"/>
    </row>
    <row r="7636" spans="1:13" s="61" customFormat="1" customHeight="1">
      <c r="A7636"/>
      <c r="B7636"/>
      <c r="C7636"/>
      <c r="D7636"/>
      <c r="E7636" s="197"/>
      <c r="F7636" s="61"/>
      <c r="G7636" s="196" t="e">
        <f>VLOOKUP(D7636,sku归属!A:B,2,0)</f>
        <v>#N/A</v>
      </c>
      <c r="K7636" s="193"/>
      <c r="L7636" s="194"/>
      <c r="M7636" s="195"/>
    </row>
    <row r="7637" spans="1:13" s="61" customFormat="1" customHeight="1">
      <c r="A7637"/>
      <c r="B7637"/>
      <c r="C7637"/>
      <c r="D7637"/>
      <c r="E7637" s="197"/>
      <c r="F7637" s="61"/>
      <c r="G7637" s="196" t="e">
        <f>VLOOKUP(D7637,sku归属!A:B,2,0)</f>
        <v>#N/A</v>
      </c>
      <c r="K7637" s="193"/>
      <c r="L7637" s="194"/>
      <c r="M7637" s="195"/>
    </row>
    <row r="7638" spans="1:13" s="61" customFormat="1" customHeight="1">
      <c r="A7638"/>
      <c r="B7638"/>
      <c r="C7638"/>
      <c r="D7638"/>
      <c r="E7638" s="197"/>
      <c r="F7638" s="61"/>
      <c r="G7638" s="196" t="e">
        <f>VLOOKUP(D7638,sku归属!A:B,2,0)</f>
        <v>#N/A</v>
      </c>
      <c r="K7638" s="193"/>
      <c r="L7638" s="194"/>
      <c r="M7638" s="195"/>
    </row>
    <row r="7639" spans="1:13" s="61" customFormat="1" customHeight="1">
      <c r="A7639"/>
      <c r="B7639"/>
      <c r="C7639"/>
      <c r="D7639"/>
      <c r="E7639" s="197"/>
      <c r="F7639" s="61"/>
      <c r="G7639" s="196" t="e">
        <f>VLOOKUP(D7639,sku归属!A:B,2,0)</f>
        <v>#N/A</v>
      </c>
      <c r="K7639" s="193"/>
      <c r="L7639" s="194"/>
      <c r="M7639" s="195"/>
    </row>
    <row r="7640" spans="1:13" s="61" customFormat="1" customHeight="1">
      <c r="A7640"/>
      <c r="B7640"/>
      <c r="C7640"/>
      <c r="D7640"/>
      <c r="E7640" s="197"/>
      <c r="F7640" s="61"/>
      <c r="G7640" s="196" t="e">
        <f>VLOOKUP(D7640,sku归属!A:B,2,0)</f>
        <v>#N/A</v>
      </c>
      <c r="K7640" s="193"/>
      <c r="L7640" s="194"/>
      <c r="M7640" s="195"/>
    </row>
    <row r="7641" spans="1:13" s="61" customFormat="1" customHeight="1">
      <c r="A7641"/>
      <c r="B7641"/>
      <c r="C7641"/>
      <c r="D7641"/>
      <c r="E7641" s="197"/>
      <c r="F7641" s="61"/>
      <c r="G7641" s="196" t="e">
        <f>VLOOKUP(D7641,sku归属!A:B,2,0)</f>
        <v>#N/A</v>
      </c>
      <c r="K7641" s="193"/>
      <c r="L7641" s="194"/>
      <c r="M7641" s="195"/>
    </row>
    <row r="7642" spans="1:13" s="61" customFormat="1" customHeight="1">
      <c r="A7642"/>
      <c r="B7642"/>
      <c r="C7642"/>
      <c r="D7642"/>
      <c r="E7642" s="197"/>
      <c r="F7642" s="61"/>
      <c r="G7642" s="196" t="e">
        <f>VLOOKUP(D7642,sku归属!A:B,2,0)</f>
        <v>#N/A</v>
      </c>
      <c r="K7642" s="193"/>
      <c r="L7642" s="194"/>
      <c r="M7642" s="195"/>
    </row>
    <row r="7643" spans="1:13" s="61" customFormat="1" customHeight="1">
      <c r="A7643"/>
      <c r="B7643"/>
      <c r="C7643"/>
      <c r="D7643"/>
      <c r="E7643" s="197"/>
      <c r="F7643" s="61"/>
      <c r="G7643" s="196" t="e">
        <f>VLOOKUP(D7643,sku归属!A:B,2,0)</f>
        <v>#N/A</v>
      </c>
      <c r="K7643" s="193"/>
      <c r="L7643" s="194"/>
      <c r="M7643" s="195"/>
    </row>
    <row r="7644" spans="1:13" s="61" customFormat="1" customHeight="1">
      <c r="A7644"/>
      <c r="B7644"/>
      <c r="C7644"/>
      <c r="D7644"/>
      <c r="E7644" s="197"/>
      <c r="F7644" s="61"/>
      <c r="G7644" s="196" t="e">
        <f>VLOOKUP(D7644,sku归属!A:B,2,0)</f>
        <v>#N/A</v>
      </c>
      <c r="K7644" s="193"/>
      <c r="L7644" s="194"/>
      <c r="M7644" s="195"/>
    </row>
    <row r="7645" spans="1:13" s="61" customFormat="1" customHeight="1">
      <c r="A7645"/>
      <c r="B7645"/>
      <c r="C7645"/>
      <c r="D7645"/>
      <c r="E7645" s="197"/>
      <c r="F7645" s="61"/>
      <c r="G7645" s="196" t="e">
        <f>VLOOKUP(D7645,sku归属!A:B,2,0)</f>
        <v>#N/A</v>
      </c>
      <c r="K7645" s="193"/>
      <c r="L7645" s="194"/>
      <c r="M7645" s="195"/>
    </row>
    <row r="7646" spans="1:13" s="61" customFormat="1" customHeight="1">
      <c r="A7646"/>
      <c r="B7646"/>
      <c r="C7646"/>
      <c r="D7646"/>
      <c r="E7646" s="197"/>
      <c r="F7646" s="61"/>
      <c r="G7646" s="196" t="e">
        <f>VLOOKUP(D7646,sku归属!A:B,2,0)</f>
        <v>#N/A</v>
      </c>
      <c r="K7646" s="193"/>
      <c r="L7646" s="194"/>
      <c r="M7646" s="195"/>
    </row>
    <row r="7647" spans="1:13" s="61" customFormat="1" customHeight="1">
      <c r="A7647"/>
      <c r="B7647"/>
      <c r="C7647"/>
      <c r="D7647"/>
      <c r="E7647" s="197"/>
      <c r="F7647" s="61"/>
      <c r="G7647" s="196" t="e">
        <f>VLOOKUP(D7647,sku归属!A:B,2,0)</f>
        <v>#N/A</v>
      </c>
      <c r="K7647" s="193"/>
      <c r="L7647" s="194"/>
      <c r="M7647" s="195"/>
    </row>
    <row r="7648" spans="1:13" s="61" customFormat="1" customHeight="1">
      <c r="A7648"/>
      <c r="B7648"/>
      <c r="C7648"/>
      <c r="D7648"/>
      <c r="E7648" s="197"/>
      <c r="F7648" s="61"/>
      <c r="G7648" s="196" t="e">
        <f>VLOOKUP(D7648,sku归属!A:B,2,0)</f>
        <v>#N/A</v>
      </c>
      <c r="K7648" s="193"/>
      <c r="L7648" s="194"/>
      <c r="M7648" s="195"/>
    </row>
    <row r="7649" spans="1:13" s="61" customFormat="1" customHeight="1">
      <c r="A7649"/>
      <c r="B7649"/>
      <c r="C7649"/>
      <c r="D7649"/>
      <c r="E7649" s="197"/>
      <c r="F7649" s="61"/>
      <c r="G7649" s="196" t="e">
        <f>VLOOKUP(D7649,sku归属!A:B,2,0)</f>
        <v>#N/A</v>
      </c>
      <c r="K7649" s="193"/>
      <c r="L7649" s="194"/>
      <c r="M7649" s="195"/>
    </row>
    <row r="7650" spans="1:13" s="61" customFormat="1" customHeight="1">
      <c r="A7650"/>
      <c r="B7650"/>
      <c r="C7650"/>
      <c r="D7650"/>
      <c r="E7650" s="197"/>
      <c r="F7650" s="61"/>
      <c r="G7650" s="196" t="e">
        <f>VLOOKUP(D7650,sku归属!A:B,2,0)</f>
        <v>#N/A</v>
      </c>
      <c r="K7650" s="193"/>
      <c r="L7650" s="194"/>
      <c r="M7650" s="195"/>
    </row>
    <row r="7651" spans="1:13" s="61" customFormat="1" customHeight="1">
      <c r="A7651"/>
      <c r="B7651"/>
      <c r="C7651"/>
      <c r="D7651"/>
      <c r="E7651" s="197"/>
      <c r="F7651" s="61"/>
      <c r="G7651" s="196" t="e">
        <f>VLOOKUP(D7651,sku归属!A:B,2,0)</f>
        <v>#N/A</v>
      </c>
      <c r="K7651" s="193"/>
      <c r="L7651" s="194"/>
      <c r="M7651" s="195"/>
    </row>
    <row r="7652" spans="1:13" s="61" customFormat="1" customHeight="1">
      <c r="A7652"/>
      <c r="B7652"/>
      <c r="C7652"/>
      <c r="D7652"/>
      <c r="E7652" s="197"/>
      <c r="F7652" s="61"/>
      <c r="G7652" s="196" t="e">
        <f>VLOOKUP(D7652,sku归属!A:B,2,0)</f>
        <v>#N/A</v>
      </c>
      <c r="K7652" s="193"/>
      <c r="L7652" s="194"/>
      <c r="M7652" s="195"/>
    </row>
    <row r="7653" spans="1:13" s="61" customFormat="1" customHeight="1">
      <c r="A7653"/>
      <c r="B7653"/>
      <c r="C7653"/>
      <c r="D7653"/>
      <c r="E7653" s="197"/>
      <c r="F7653" s="61"/>
      <c r="G7653" s="196" t="e">
        <f>VLOOKUP(D7653,sku归属!A:B,2,0)</f>
        <v>#N/A</v>
      </c>
      <c r="K7653" s="193"/>
      <c r="L7653" s="194"/>
      <c r="M7653" s="195"/>
    </row>
    <row r="7654" spans="1:13" s="61" customFormat="1" customHeight="1">
      <c r="A7654"/>
      <c r="B7654"/>
      <c r="C7654"/>
      <c r="D7654"/>
      <c r="E7654" s="197"/>
      <c r="F7654" s="61"/>
      <c r="G7654" s="196" t="e">
        <f>VLOOKUP(D7654,sku归属!A:B,2,0)</f>
        <v>#N/A</v>
      </c>
      <c r="K7654" s="193"/>
      <c r="L7654" s="194"/>
      <c r="M7654" s="195"/>
    </row>
    <row r="7655" spans="1:13" s="61" customFormat="1" customHeight="1">
      <c r="A7655"/>
      <c r="B7655"/>
      <c r="C7655"/>
      <c r="D7655"/>
      <c r="E7655" s="197"/>
      <c r="F7655" s="61"/>
      <c r="G7655" s="196" t="e">
        <f>VLOOKUP(D7655,sku归属!A:B,2,0)</f>
        <v>#N/A</v>
      </c>
      <c r="K7655" s="193"/>
      <c r="L7655" s="194"/>
      <c r="M7655" s="195"/>
    </row>
    <row r="7656" spans="1:13" s="61" customFormat="1" customHeight="1">
      <c r="A7656"/>
      <c r="B7656"/>
      <c r="C7656"/>
      <c r="D7656"/>
      <c r="E7656" s="197"/>
      <c r="F7656" s="61"/>
      <c r="G7656" s="196" t="e">
        <f>VLOOKUP(D7656,sku归属!A:B,2,0)</f>
        <v>#N/A</v>
      </c>
      <c r="K7656" s="193"/>
      <c r="L7656" s="194"/>
      <c r="M7656" s="195"/>
    </row>
    <row r="7657" spans="1:13" s="61" customFormat="1" customHeight="1">
      <c r="A7657"/>
      <c r="B7657"/>
      <c r="C7657"/>
      <c r="D7657"/>
      <c r="E7657" s="197"/>
      <c r="F7657" s="61"/>
      <c r="G7657" s="196" t="e">
        <f>VLOOKUP(D7657,sku归属!A:B,2,0)</f>
        <v>#N/A</v>
      </c>
      <c r="K7657" s="193"/>
      <c r="L7657" s="194"/>
      <c r="M7657" s="195"/>
    </row>
    <row r="7658" spans="1:13" s="61" customFormat="1" customHeight="1">
      <c r="A7658"/>
      <c r="B7658"/>
      <c r="C7658"/>
      <c r="D7658"/>
      <c r="E7658" s="197"/>
      <c r="F7658" s="61"/>
      <c r="G7658" s="196" t="e">
        <f>VLOOKUP(D7658,sku归属!A:B,2,0)</f>
        <v>#N/A</v>
      </c>
      <c r="K7658" s="193"/>
      <c r="L7658" s="194"/>
      <c r="M7658" s="195"/>
    </row>
    <row r="7659" spans="1:13" s="61" customFormat="1" customHeight="1">
      <c r="A7659"/>
      <c r="B7659"/>
      <c r="C7659"/>
      <c r="D7659"/>
      <c r="E7659" s="197"/>
      <c r="F7659" s="61"/>
      <c r="G7659" s="196" t="e">
        <f>VLOOKUP(D7659,sku归属!A:B,2,0)</f>
        <v>#N/A</v>
      </c>
      <c r="K7659" s="193"/>
      <c r="L7659" s="194"/>
      <c r="M7659" s="195"/>
    </row>
    <row r="7660" spans="1:13" s="61" customFormat="1" customHeight="1">
      <c r="A7660"/>
      <c r="B7660"/>
      <c r="C7660"/>
      <c r="D7660"/>
      <c r="E7660" s="197"/>
      <c r="F7660" s="61"/>
      <c r="G7660" s="196" t="e">
        <f>VLOOKUP(D7660,sku归属!A:B,2,0)</f>
        <v>#N/A</v>
      </c>
      <c r="K7660" s="193"/>
      <c r="L7660" s="194"/>
      <c r="M7660" s="195"/>
    </row>
    <row r="7661" spans="1:13" s="61" customFormat="1" customHeight="1">
      <c r="A7661"/>
      <c r="B7661"/>
      <c r="C7661"/>
      <c r="D7661"/>
      <c r="E7661" s="197"/>
      <c r="F7661" s="61"/>
      <c r="G7661" s="196" t="e">
        <f>VLOOKUP(D7661,sku归属!A:B,2,0)</f>
        <v>#N/A</v>
      </c>
      <c r="K7661" s="193"/>
      <c r="L7661" s="194"/>
      <c r="M7661" s="195"/>
    </row>
    <row r="7662" spans="1:13" s="61" customFormat="1" customHeight="1">
      <c r="A7662"/>
      <c r="B7662"/>
      <c r="C7662"/>
      <c r="D7662"/>
      <c r="E7662" s="197"/>
      <c r="F7662" s="61"/>
      <c r="G7662" s="196" t="e">
        <f>VLOOKUP(D7662,sku归属!A:B,2,0)</f>
        <v>#N/A</v>
      </c>
      <c r="K7662" s="193"/>
      <c r="L7662" s="194"/>
      <c r="M7662" s="195"/>
    </row>
    <row r="7663" spans="1:13" s="61" customFormat="1" customHeight="1">
      <c r="A7663"/>
      <c r="B7663"/>
      <c r="C7663"/>
      <c r="D7663"/>
      <c r="E7663" s="197"/>
      <c r="F7663" s="61"/>
      <c r="G7663" s="196" t="e">
        <f>VLOOKUP(D7663,sku归属!A:B,2,0)</f>
        <v>#N/A</v>
      </c>
      <c r="K7663" s="193"/>
      <c r="L7663" s="194"/>
      <c r="M7663" s="195"/>
    </row>
    <row r="7664" spans="1:13" s="61" customFormat="1" customHeight="1">
      <c r="A7664"/>
      <c r="B7664"/>
      <c r="C7664"/>
      <c r="D7664"/>
      <c r="E7664" s="197"/>
      <c r="F7664" s="61"/>
      <c r="G7664" s="196" t="e">
        <f>VLOOKUP(D7664,sku归属!A:B,2,0)</f>
        <v>#N/A</v>
      </c>
      <c r="K7664" s="193"/>
      <c r="L7664" s="194"/>
      <c r="M7664" s="195"/>
    </row>
    <row r="7665" spans="1:13" s="61" customFormat="1" customHeight="1">
      <c r="A7665"/>
      <c r="B7665"/>
      <c r="C7665"/>
      <c r="D7665"/>
      <c r="E7665" s="197"/>
      <c r="F7665" s="61"/>
      <c r="G7665" s="196" t="e">
        <f>VLOOKUP(D7665,sku归属!A:B,2,0)</f>
        <v>#N/A</v>
      </c>
      <c r="K7665" s="193"/>
      <c r="L7665" s="194"/>
      <c r="M7665" s="195"/>
    </row>
    <row r="7666" spans="1:13" s="61" customFormat="1" customHeight="1">
      <c r="A7666"/>
      <c r="B7666"/>
      <c r="C7666"/>
      <c r="D7666"/>
      <c r="E7666" s="197"/>
      <c r="F7666" s="61"/>
      <c r="G7666" s="196" t="e">
        <f>VLOOKUP(D7666,sku归属!A:B,2,0)</f>
        <v>#N/A</v>
      </c>
      <c r="K7666" s="193"/>
      <c r="L7666" s="194"/>
      <c r="M7666" s="195"/>
    </row>
    <row r="7667" spans="1:13" s="61" customFormat="1" customHeight="1">
      <c r="A7667"/>
      <c r="B7667"/>
      <c r="C7667"/>
      <c r="D7667"/>
      <c r="E7667" s="197"/>
      <c r="F7667" s="61"/>
      <c r="G7667" s="196" t="e">
        <f>VLOOKUP(D7667,sku归属!A:B,2,0)</f>
        <v>#N/A</v>
      </c>
      <c r="K7667" s="193"/>
      <c r="L7667" s="194"/>
      <c r="M7667" s="195"/>
    </row>
    <row r="7668" spans="1:13" s="61" customFormat="1" customHeight="1">
      <c r="A7668"/>
      <c r="B7668"/>
      <c r="C7668"/>
      <c r="D7668"/>
      <c r="E7668" s="197"/>
      <c r="F7668" s="61"/>
      <c r="G7668" s="196" t="e">
        <f>VLOOKUP(D7668,sku归属!A:B,2,0)</f>
        <v>#N/A</v>
      </c>
      <c r="K7668" s="193"/>
      <c r="L7668" s="194"/>
      <c r="M7668" s="195"/>
    </row>
    <row r="7669" spans="1:13" s="61" customFormat="1" customHeight="1">
      <c r="A7669"/>
      <c r="B7669"/>
      <c r="C7669"/>
      <c r="D7669"/>
      <c r="E7669" s="197"/>
      <c r="F7669" s="61"/>
      <c r="G7669" s="196" t="e">
        <f>VLOOKUP(D7669,sku归属!A:B,2,0)</f>
        <v>#N/A</v>
      </c>
      <c r="K7669" s="193"/>
      <c r="L7669" s="194"/>
      <c r="M7669" s="195"/>
    </row>
    <row r="7670" spans="1:13" s="61" customFormat="1" customHeight="1">
      <c r="A7670"/>
      <c r="B7670"/>
      <c r="C7670"/>
      <c r="D7670"/>
      <c r="E7670" s="197"/>
      <c r="F7670" s="61"/>
      <c r="G7670" s="196" t="e">
        <f>VLOOKUP(D7670,sku归属!A:B,2,0)</f>
        <v>#N/A</v>
      </c>
      <c r="K7670" s="193"/>
      <c r="L7670" s="194"/>
      <c r="M7670" s="195"/>
    </row>
    <row r="7671" spans="1:13" s="61" customFormat="1" customHeight="1">
      <c r="A7671"/>
      <c r="B7671"/>
      <c r="C7671"/>
      <c r="D7671"/>
      <c r="E7671" s="197"/>
      <c r="F7671" s="61"/>
      <c r="G7671" s="196" t="e">
        <f>VLOOKUP(D7671,sku归属!A:B,2,0)</f>
        <v>#N/A</v>
      </c>
      <c r="K7671" s="193"/>
      <c r="L7671" s="194"/>
      <c r="M7671" s="195"/>
    </row>
    <row r="7672" spans="1:13" s="61" customFormat="1" customHeight="1">
      <c r="A7672"/>
      <c r="B7672"/>
      <c r="C7672"/>
      <c r="D7672"/>
      <c r="E7672" s="197"/>
      <c r="F7672" s="61"/>
      <c r="G7672" s="196" t="e">
        <f>VLOOKUP(D7672,sku归属!A:B,2,0)</f>
        <v>#N/A</v>
      </c>
      <c r="K7672" s="193"/>
      <c r="L7672" s="194"/>
      <c r="M7672" s="195"/>
    </row>
    <row r="7673" spans="1:13" s="61" customFormat="1" customHeight="1">
      <c r="A7673"/>
      <c r="B7673"/>
      <c r="C7673"/>
      <c r="D7673"/>
      <c r="E7673" s="197"/>
      <c r="F7673" s="61"/>
      <c r="G7673" s="196" t="e">
        <f>VLOOKUP(D7673,sku归属!A:B,2,0)</f>
        <v>#N/A</v>
      </c>
      <c r="K7673" s="193"/>
      <c r="L7673" s="194"/>
      <c r="M7673" s="195"/>
    </row>
    <row r="7674" spans="1:13" s="61" customFormat="1" customHeight="1">
      <c r="A7674"/>
      <c r="B7674"/>
      <c r="C7674"/>
      <c r="D7674"/>
      <c r="E7674" s="197"/>
      <c r="F7674" s="61"/>
      <c r="G7674" s="196" t="e">
        <f>VLOOKUP(D7674,sku归属!A:B,2,0)</f>
        <v>#N/A</v>
      </c>
      <c r="K7674" s="193"/>
      <c r="L7674" s="194"/>
      <c r="M7674" s="195"/>
    </row>
    <row r="7675" spans="1:13" s="61" customFormat="1" customHeight="1">
      <c r="A7675"/>
      <c r="B7675"/>
      <c r="C7675"/>
      <c r="D7675"/>
      <c r="E7675" s="197"/>
      <c r="F7675" s="61"/>
      <c r="G7675" s="196" t="e">
        <f>VLOOKUP(D7675,sku归属!A:B,2,0)</f>
        <v>#N/A</v>
      </c>
      <c r="K7675" s="193"/>
      <c r="L7675" s="194"/>
      <c r="M7675" s="195"/>
    </row>
    <row r="7676" spans="1:13" s="61" customFormat="1" customHeight="1">
      <c r="A7676"/>
      <c r="B7676"/>
      <c r="C7676"/>
      <c r="D7676"/>
      <c r="E7676" s="197"/>
      <c r="F7676" s="61"/>
      <c r="G7676" s="196" t="e">
        <f>VLOOKUP(D7676,sku归属!A:B,2,0)</f>
        <v>#N/A</v>
      </c>
      <c r="K7676" s="193"/>
      <c r="L7676" s="194"/>
      <c r="M7676" s="195"/>
    </row>
    <row r="7677" spans="1:13" s="61" customFormat="1" customHeight="1">
      <c r="A7677"/>
      <c r="B7677"/>
      <c r="C7677"/>
      <c r="D7677"/>
      <c r="E7677" s="197"/>
      <c r="F7677" s="61"/>
      <c r="G7677" s="196" t="e">
        <f>VLOOKUP(D7677,sku归属!A:B,2,0)</f>
        <v>#N/A</v>
      </c>
      <c r="K7677" s="193"/>
      <c r="L7677" s="194"/>
      <c r="M7677" s="195"/>
    </row>
    <row r="7678" spans="1:13" s="61" customFormat="1" customHeight="1">
      <c r="A7678"/>
      <c r="B7678"/>
      <c r="C7678"/>
      <c r="D7678"/>
      <c r="E7678" s="197"/>
      <c r="F7678" s="61"/>
      <c r="G7678" s="196" t="e">
        <f>VLOOKUP(D7678,sku归属!A:B,2,0)</f>
        <v>#N/A</v>
      </c>
      <c r="K7678" s="193"/>
      <c r="L7678" s="194"/>
      <c r="M7678" s="195"/>
    </row>
    <row r="7679" spans="1:13" s="61" customFormat="1" customHeight="1">
      <c r="A7679"/>
      <c r="B7679"/>
      <c r="C7679"/>
      <c r="D7679"/>
      <c r="E7679" s="197"/>
      <c r="F7679" s="61"/>
      <c r="G7679" s="196" t="e">
        <f>VLOOKUP(D7679,sku归属!A:B,2,0)</f>
        <v>#N/A</v>
      </c>
      <c r="K7679" s="193"/>
      <c r="L7679" s="194"/>
      <c r="M7679" s="195"/>
    </row>
    <row r="7680" spans="1:13" s="61" customFormat="1" customHeight="1">
      <c r="A7680"/>
      <c r="B7680"/>
      <c r="C7680"/>
      <c r="D7680"/>
      <c r="E7680" s="197"/>
      <c r="F7680" s="61"/>
      <c r="G7680" s="196" t="e">
        <f>VLOOKUP(D7680,sku归属!A:B,2,0)</f>
        <v>#N/A</v>
      </c>
      <c r="K7680" s="193"/>
      <c r="L7680" s="194"/>
      <c r="M7680" s="195"/>
    </row>
    <row r="7681" spans="1:13" s="61" customFormat="1" customHeight="1">
      <c r="A7681"/>
      <c r="B7681"/>
      <c r="C7681"/>
      <c r="D7681"/>
      <c r="E7681" s="197"/>
      <c r="F7681" s="61"/>
      <c r="G7681" s="196" t="e">
        <f>VLOOKUP(D7681,sku归属!A:B,2,0)</f>
        <v>#N/A</v>
      </c>
      <c r="K7681" s="193"/>
      <c r="L7681" s="194"/>
      <c r="M7681" s="195"/>
    </row>
    <row r="7682" spans="1:13" s="61" customFormat="1" customHeight="1">
      <c r="A7682"/>
      <c r="B7682"/>
      <c r="C7682"/>
      <c r="D7682"/>
      <c r="E7682" s="197"/>
      <c r="F7682" s="61"/>
      <c r="G7682" s="196" t="e">
        <f>VLOOKUP(D7682,sku归属!A:B,2,0)</f>
        <v>#N/A</v>
      </c>
      <c r="K7682" s="193"/>
      <c r="L7682" s="194"/>
      <c r="M7682" s="195"/>
    </row>
    <row r="7683" spans="1:13" s="61" customFormat="1" customHeight="1">
      <c r="A7683"/>
      <c r="B7683"/>
      <c r="C7683"/>
      <c r="D7683"/>
      <c r="E7683" s="197"/>
      <c r="F7683" s="61"/>
      <c r="G7683" s="196" t="e">
        <f>VLOOKUP(D7683,sku归属!A:B,2,0)</f>
        <v>#N/A</v>
      </c>
      <c r="K7683" s="193"/>
      <c r="L7683" s="194"/>
      <c r="M7683" s="195"/>
    </row>
    <row r="7684" spans="1:13" s="61" customFormat="1" customHeight="1">
      <c r="A7684"/>
      <c r="B7684"/>
      <c r="C7684"/>
      <c r="D7684"/>
      <c r="E7684" s="197"/>
      <c r="F7684" s="61"/>
      <c r="G7684" s="196" t="e">
        <f>VLOOKUP(D7684,sku归属!A:B,2,0)</f>
        <v>#N/A</v>
      </c>
      <c r="K7684" s="193"/>
      <c r="L7684" s="194"/>
      <c r="M7684" s="195"/>
    </row>
    <row r="7685" spans="1:13" s="61" customFormat="1" customHeight="1">
      <c r="A7685"/>
      <c r="B7685"/>
      <c r="C7685"/>
      <c r="D7685"/>
      <c r="E7685" s="197"/>
      <c r="F7685" s="61"/>
      <c r="G7685" s="196" t="e">
        <f>VLOOKUP(D7685,sku归属!A:B,2,0)</f>
        <v>#N/A</v>
      </c>
      <c r="K7685" s="193"/>
      <c r="L7685" s="194"/>
      <c r="M7685" s="195"/>
    </row>
    <row r="7686" spans="1:13" s="61" customFormat="1" customHeight="1">
      <c r="A7686"/>
      <c r="B7686"/>
      <c r="C7686"/>
      <c r="D7686"/>
      <c r="E7686" s="197"/>
      <c r="F7686" s="61"/>
      <c r="G7686" s="196" t="e">
        <f>VLOOKUP(D7686,sku归属!A:B,2,0)</f>
        <v>#N/A</v>
      </c>
      <c r="K7686" s="193"/>
      <c r="L7686" s="194"/>
      <c r="M7686" s="195"/>
    </row>
    <row r="7687" spans="1:13" s="61" customFormat="1" customHeight="1">
      <c r="A7687"/>
      <c r="B7687"/>
      <c r="C7687"/>
      <c r="D7687"/>
      <c r="E7687" s="197"/>
      <c r="F7687" s="61"/>
      <c r="G7687" s="196" t="e">
        <f>VLOOKUP(D7687,sku归属!A:B,2,0)</f>
        <v>#N/A</v>
      </c>
      <c r="K7687" s="193"/>
      <c r="L7687" s="194"/>
      <c r="M7687" s="195"/>
    </row>
    <row r="7688" spans="1:13" s="61" customFormat="1" customHeight="1">
      <c r="A7688"/>
      <c r="B7688"/>
      <c r="C7688"/>
      <c r="D7688"/>
      <c r="E7688" s="197"/>
      <c r="F7688" s="61"/>
      <c r="G7688" s="196" t="e">
        <f>VLOOKUP(D7688,sku归属!A:B,2,0)</f>
        <v>#N/A</v>
      </c>
      <c r="K7688" s="193"/>
      <c r="L7688" s="194"/>
      <c r="M7688" s="195"/>
    </row>
    <row r="7689" spans="1:13" s="61" customFormat="1" customHeight="1">
      <c r="A7689"/>
      <c r="B7689"/>
      <c r="C7689"/>
      <c r="D7689"/>
      <c r="E7689" s="197"/>
      <c r="F7689" s="61"/>
      <c r="G7689" s="196" t="e">
        <f>VLOOKUP(D7689,sku归属!A:B,2,0)</f>
        <v>#N/A</v>
      </c>
      <c r="K7689" s="193"/>
      <c r="L7689" s="194"/>
      <c r="M7689" s="195"/>
    </row>
    <row r="7690" spans="1:13" s="61" customFormat="1" customHeight="1">
      <c r="A7690"/>
      <c r="B7690"/>
      <c r="C7690"/>
      <c r="D7690"/>
      <c r="E7690" s="197"/>
      <c r="F7690" s="61"/>
      <c r="G7690" s="196" t="e">
        <f>VLOOKUP(D7690,sku归属!A:B,2,0)</f>
        <v>#N/A</v>
      </c>
      <c r="K7690" s="193"/>
      <c r="L7690" s="194"/>
      <c r="M7690" s="195"/>
    </row>
    <row r="7691" spans="1:13" s="61" customFormat="1" customHeight="1">
      <c r="A7691"/>
      <c r="B7691"/>
      <c r="C7691"/>
      <c r="D7691"/>
      <c r="E7691" s="197"/>
      <c r="F7691" s="61"/>
      <c r="G7691" s="196" t="e">
        <f>VLOOKUP(D7691,sku归属!A:B,2,0)</f>
        <v>#N/A</v>
      </c>
      <c r="K7691" s="193"/>
      <c r="L7691" s="194"/>
      <c r="M7691" s="195"/>
    </row>
    <row r="7692" spans="1:13" s="61" customFormat="1" customHeight="1">
      <c r="A7692"/>
      <c r="B7692"/>
      <c r="C7692"/>
      <c r="D7692"/>
      <c r="E7692" s="197"/>
      <c r="F7692" s="61"/>
      <c r="G7692" s="196" t="e">
        <f>VLOOKUP(D7692,sku归属!A:B,2,0)</f>
        <v>#N/A</v>
      </c>
      <c r="K7692" s="193"/>
      <c r="L7692" s="194"/>
      <c r="M7692" s="195"/>
    </row>
    <row r="7693" spans="1:13" s="61" customFormat="1" customHeight="1">
      <c r="A7693"/>
      <c r="B7693"/>
      <c r="C7693"/>
      <c r="D7693"/>
      <c r="E7693" s="197"/>
      <c r="F7693" s="61"/>
      <c r="G7693" s="196" t="e">
        <f>VLOOKUP(D7693,sku归属!A:B,2,0)</f>
        <v>#N/A</v>
      </c>
      <c r="K7693" s="193"/>
      <c r="L7693" s="194"/>
      <c r="M7693" s="195"/>
    </row>
    <row r="7694" spans="1:13" s="61" customFormat="1" customHeight="1">
      <c r="A7694"/>
      <c r="B7694"/>
      <c r="C7694"/>
      <c r="D7694"/>
      <c r="E7694" s="197"/>
      <c r="F7694" s="61"/>
      <c r="G7694" s="196" t="e">
        <f>VLOOKUP(D7694,sku归属!A:B,2,0)</f>
        <v>#N/A</v>
      </c>
      <c r="K7694" s="193"/>
      <c r="L7694" s="194"/>
      <c r="M7694" s="195"/>
    </row>
    <row r="7695" spans="1:13" s="61" customFormat="1" customHeight="1">
      <c r="A7695"/>
      <c r="B7695"/>
      <c r="C7695"/>
      <c r="D7695"/>
      <c r="E7695" s="197"/>
      <c r="F7695" s="61"/>
      <c r="G7695" s="196" t="e">
        <f>VLOOKUP(D7695,sku归属!A:B,2,0)</f>
        <v>#N/A</v>
      </c>
      <c r="K7695" s="193"/>
      <c r="L7695" s="194"/>
      <c r="M7695" s="195"/>
    </row>
    <row r="7696" spans="1:13" s="61" customFormat="1" customHeight="1">
      <c r="A7696"/>
      <c r="B7696"/>
      <c r="C7696"/>
      <c r="D7696"/>
      <c r="E7696" s="197"/>
      <c r="F7696" s="61"/>
      <c r="G7696" s="196" t="e">
        <f>VLOOKUP(D7696,sku归属!A:B,2,0)</f>
        <v>#N/A</v>
      </c>
      <c r="K7696" s="193"/>
      <c r="L7696" s="194"/>
      <c r="M7696" s="195"/>
    </row>
    <row r="7697" spans="1:13" s="61" customFormat="1" customHeight="1">
      <c r="A7697"/>
      <c r="B7697"/>
      <c r="C7697"/>
      <c r="D7697"/>
      <c r="E7697" s="197"/>
      <c r="F7697" s="61"/>
      <c r="G7697" s="196" t="e">
        <f>VLOOKUP(D7697,sku归属!A:B,2,0)</f>
        <v>#N/A</v>
      </c>
      <c r="K7697" s="193"/>
      <c r="L7697" s="194"/>
      <c r="M7697" s="195"/>
    </row>
    <row r="7698" spans="1:13" s="61" customFormat="1" customHeight="1">
      <c r="A7698"/>
      <c r="B7698"/>
      <c r="C7698"/>
      <c r="D7698"/>
      <c r="E7698" s="197"/>
      <c r="F7698" s="61"/>
      <c r="G7698" s="196" t="e">
        <f>VLOOKUP(D7698,sku归属!A:B,2,0)</f>
        <v>#N/A</v>
      </c>
      <c r="K7698" s="193"/>
      <c r="L7698" s="194"/>
      <c r="M7698" s="195"/>
    </row>
    <row r="7699" spans="1:13" s="61" customFormat="1" customHeight="1">
      <c r="A7699"/>
      <c r="B7699"/>
      <c r="C7699"/>
      <c r="D7699"/>
      <c r="E7699" s="197"/>
      <c r="F7699" s="61"/>
      <c r="G7699" s="196" t="e">
        <f>VLOOKUP(D7699,sku归属!A:B,2,0)</f>
        <v>#N/A</v>
      </c>
      <c r="K7699" s="193"/>
      <c r="L7699" s="194"/>
      <c r="M7699" s="195"/>
    </row>
    <row r="7700" spans="1:13" s="61" customFormat="1" customHeight="1">
      <c r="A7700"/>
      <c r="B7700"/>
      <c r="C7700"/>
      <c r="D7700"/>
      <c r="E7700" s="197"/>
      <c r="F7700" s="61"/>
      <c r="G7700" s="196" t="e">
        <f>VLOOKUP(D7700,sku归属!A:B,2,0)</f>
        <v>#N/A</v>
      </c>
      <c r="K7700" s="193"/>
      <c r="L7700" s="194"/>
      <c r="M7700" s="195"/>
    </row>
    <row r="7701" spans="1:13" s="61" customFormat="1" customHeight="1">
      <c r="A7701"/>
      <c r="B7701"/>
      <c r="C7701"/>
      <c r="D7701"/>
      <c r="E7701" s="197"/>
      <c r="F7701" s="61"/>
      <c r="G7701" s="196" t="e">
        <f>VLOOKUP(D7701,sku归属!A:B,2,0)</f>
        <v>#N/A</v>
      </c>
      <c r="K7701" s="193"/>
      <c r="L7701" s="194"/>
      <c r="M7701" s="195"/>
    </row>
    <row r="7702" spans="1:13" s="61" customFormat="1" customHeight="1">
      <c r="A7702"/>
      <c r="B7702"/>
      <c r="C7702"/>
      <c r="D7702"/>
      <c r="E7702" s="197"/>
      <c r="F7702" s="61"/>
      <c r="G7702" s="196" t="e">
        <f>VLOOKUP(D7702,sku归属!A:B,2,0)</f>
        <v>#N/A</v>
      </c>
      <c r="K7702" s="193"/>
      <c r="L7702" s="194"/>
      <c r="M7702" s="195"/>
    </row>
    <row r="7703" spans="1:13" s="61" customFormat="1" customHeight="1">
      <c r="A7703"/>
      <c r="B7703"/>
      <c r="C7703"/>
      <c r="D7703"/>
      <c r="E7703" s="197"/>
      <c r="F7703" s="61"/>
      <c r="G7703" s="196" t="e">
        <f>VLOOKUP(D7703,sku归属!A:B,2,0)</f>
        <v>#N/A</v>
      </c>
      <c r="K7703" s="193"/>
      <c r="L7703" s="194"/>
      <c r="M7703" s="195"/>
    </row>
    <row r="7704" spans="1:13" s="61" customFormat="1" customHeight="1">
      <c r="A7704"/>
      <c r="B7704"/>
      <c r="C7704"/>
      <c r="D7704"/>
      <c r="E7704" s="197"/>
      <c r="F7704" s="61"/>
      <c r="G7704" s="196" t="e">
        <f>VLOOKUP(D7704,sku归属!A:B,2,0)</f>
        <v>#N/A</v>
      </c>
      <c r="K7704" s="193"/>
      <c r="L7704" s="194"/>
      <c r="M7704" s="195"/>
    </row>
    <row r="7705" spans="1:13" s="61" customFormat="1" customHeight="1">
      <c r="A7705"/>
      <c r="B7705"/>
      <c r="C7705"/>
      <c r="D7705"/>
      <c r="E7705" s="197"/>
      <c r="F7705" s="61"/>
      <c r="G7705" s="196" t="e">
        <f>VLOOKUP(D7705,sku归属!A:B,2,0)</f>
        <v>#N/A</v>
      </c>
      <c r="K7705" s="193"/>
      <c r="L7705" s="194"/>
      <c r="M7705" s="195"/>
    </row>
    <row r="7706" spans="1:13" s="61" customFormat="1" customHeight="1">
      <c r="A7706"/>
      <c r="B7706"/>
      <c r="C7706"/>
      <c r="D7706"/>
      <c r="E7706" s="197"/>
      <c r="F7706" s="61"/>
      <c r="G7706" s="196" t="e">
        <f>VLOOKUP(D7706,sku归属!A:B,2,0)</f>
        <v>#N/A</v>
      </c>
      <c r="K7706" s="193"/>
      <c r="L7706" s="194"/>
      <c r="M7706" s="195"/>
    </row>
    <row r="7707" spans="1:13" s="61" customFormat="1" customHeight="1">
      <c r="A7707"/>
      <c r="B7707"/>
      <c r="C7707"/>
      <c r="D7707"/>
      <c r="E7707" s="197"/>
      <c r="F7707" s="61"/>
      <c r="G7707" s="196" t="e">
        <f>VLOOKUP(D7707,sku归属!A:B,2,0)</f>
        <v>#N/A</v>
      </c>
      <c r="K7707" s="193"/>
      <c r="L7707" s="194"/>
      <c r="M7707" s="195"/>
    </row>
    <row r="7708" spans="1:13" s="61" customFormat="1" customHeight="1">
      <c r="A7708"/>
      <c r="B7708"/>
      <c r="C7708"/>
      <c r="D7708"/>
      <c r="E7708" s="197"/>
      <c r="F7708" s="61"/>
      <c r="G7708" s="196" t="e">
        <f>VLOOKUP(D7708,sku归属!A:B,2,0)</f>
        <v>#N/A</v>
      </c>
      <c r="K7708" s="193"/>
      <c r="L7708" s="194"/>
      <c r="M7708" s="195"/>
    </row>
    <row r="7709" spans="1:13" s="61" customFormat="1" customHeight="1">
      <c r="A7709"/>
      <c r="B7709"/>
      <c r="C7709"/>
      <c r="D7709"/>
      <c r="E7709" s="197"/>
      <c r="F7709" s="61"/>
      <c r="G7709" s="196" t="e">
        <f>VLOOKUP(D7709,sku归属!A:B,2,0)</f>
        <v>#N/A</v>
      </c>
      <c r="K7709" s="193"/>
      <c r="L7709" s="194"/>
      <c r="M7709" s="195"/>
    </row>
    <row r="7710" spans="1:13" s="61" customFormat="1" customHeight="1">
      <c r="A7710"/>
      <c r="B7710"/>
      <c r="C7710"/>
      <c r="D7710"/>
      <c r="E7710" s="197"/>
      <c r="F7710" s="61"/>
      <c r="G7710" s="196" t="e">
        <f>VLOOKUP(D7710,sku归属!A:B,2,0)</f>
        <v>#N/A</v>
      </c>
      <c r="K7710" s="193"/>
      <c r="L7710" s="194"/>
      <c r="M7710" s="195"/>
    </row>
    <row r="7711" spans="1:13" s="61" customFormat="1" customHeight="1">
      <c r="A7711"/>
      <c r="B7711"/>
      <c r="C7711"/>
      <c r="D7711"/>
      <c r="E7711" s="197"/>
      <c r="F7711" s="61"/>
      <c r="G7711" s="196" t="e">
        <f>VLOOKUP(D7711,sku归属!A:B,2,0)</f>
        <v>#N/A</v>
      </c>
      <c r="K7711" s="193"/>
      <c r="L7711" s="194"/>
      <c r="M7711" s="195"/>
    </row>
    <row r="7712" spans="1:13" s="61" customFormat="1" customHeight="1">
      <c r="A7712"/>
      <c r="B7712"/>
      <c r="C7712"/>
      <c r="D7712"/>
      <c r="E7712" s="197"/>
      <c r="F7712" s="61"/>
      <c r="G7712" s="196" t="e">
        <f>VLOOKUP(D7712,sku归属!A:B,2,0)</f>
        <v>#N/A</v>
      </c>
      <c r="K7712" s="193"/>
      <c r="L7712" s="194"/>
      <c r="M7712" s="195"/>
    </row>
    <row r="7713" spans="1:13" s="61" customFormat="1" customHeight="1">
      <c r="A7713"/>
      <c r="B7713"/>
      <c r="C7713"/>
      <c r="D7713"/>
      <c r="E7713" s="197"/>
      <c r="F7713" s="61"/>
      <c r="G7713" s="196" t="e">
        <f>VLOOKUP(D7713,sku归属!A:B,2,0)</f>
        <v>#N/A</v>
      </c>
      <c r="K7713" s="193"/>
      <c r="L7713" s="194"/>
      <c r="M7713" s="195"/>
    </row>
    <row r="7714" spans="1:13" s="61" customFormat="1" customHeight="1">
      <c r="A7714"/>
      <c r="B7714"/>
      <c r="C7714"/>
      <c r="D7714"/>
      <c r="E7714" s="197"/>
      <c r="F7714" s="61"/>
      <c r="G7714" s="196" t="e">
        <f>VLOOKUP(D7714,sku归属!A:B,2,0)</f>
        <v>#N/A</v>
      </c>
      <c r="K7714" s="193"/>
      <c r="L7714" s="194"/>
      <c r="M7714" s="195"/>
    </row>
    <row r="7715" spans="1:13" s="61" customFormat="1" customHeight="1">
      <c r="A7715"/>
      <c r="B7715"/>
      <c r="C7715"/>
      <c r="D7715"/>
      <c r="E7715" s="197"/>
      <c r="F7715" s="61"/>
      <c r="G7715" s="196" t="e">
        <f>VLOOKUP(D7715,sku归属!A:B,2,0)</f>
        <v>#N/A</v>
      </c>
      <c r="K7715" s="193"/>
      <c r="L7715" s="194"/>
      <c r="M7715" s="195"/>
    </row>
    <row r="7716" spans="1:13" s="61" customFormat="1" customHeight="1">
      <c r="A7716"/>
      <c r="B7716"/>
      <c r="C7716"/>
      <c r="D7716"/>
      <c r="E7716" s="197"/>
      <c r="F7716" s="61"/>
      <c r="G7716" s="196" t="e">
        <f>VLOOKUP(D7716,sku归属!A:B,2,0)</f>
        <v>#N/A</v>
      </c>
      <c r="K7716" s="193"/>
      <c r="L7716" s="194"/>
      <c r="M7716" s="195"/>
    </row>
    <row r="7717" spans="1:13" s="61" customFormat="1" customHeight="1">
      <c r="A7717"/>
      <c r="B7717"/>
      <c r="C7717"/>
      <c r="D7717"/>
      <c r="E7717" s="197"/>
      <c r="F7717" s="61"/>
      <c r="G7717" s="196" t="e">
        <f>VLOOKUP(D7717,sku归属!A:B,2,0)</f>
        <v>#N/A</v>
      </c>
      <c r="K7717" s="193"/>
      <c r="L7717" s="194"/>
      <c r="M7717" s="195"/>
    </row>
    <row r="7718" spans="1:13" s="61" customFormat="1" customHeight="1">
      <c r="A7718"/>
      <c r="B7718"/>
      <c r="C7718"/>
      <c r="D7718"/>
      <c r="E7718" s="197"/>
      <c r="F7718" s="61"/>
      <c r="G7718" s="196" t="e">
        <f>VLOOKUP(D7718,sku归属!A:B,2,0)</f>
        <v>#N/A</v>
      </c>
      <c r="K7718" s="193"/>
      <c r="L7718" s="194"/>
      <c r="M7718" s="195"/>
    </row>
    <row r="7719" spans="1:13" s="61" customFormat="1" customHeight="1">
      <c r="A7719"/>
      <c r="B7719"/>
      <c r="C7719"/>
      <c r="D7719"/>
      <c r="E7719" s="197"/>
      <c r="F7719" s="61"/>
      <c r="G7719" s="196" t="e">
        <f>VLOOKUP(D7719,sku归属!A:B,2,0)</f>
        <v>#N/A</v>
      </c>
      <c r="K7719" s="193"/>
      <c r="L7719" s="194"/>
      <c r="M7719" s="195"/>
    </row>
    <row r="7720" spans="1:13" s="61" customFormat="1" customHeight="1">
      <c r="A7720"/>
      <c r="B7720"/>
      <c r="C7720"/>
      <c r="D7720"/>
      <c r="E7720" s="197"/>
      <c r="F7720" s="61"/>
      <c r="G7720" s="196" t="e">
        <f>VLOOKUP(D7720,sku归属!A:B,2,0)</f>
        <v>#N/A</v>
      </c>
      <c r="K7720" s="193"/>
      <c r="L7720" s="194"/>
      <c r="M7720" s="195"/>
    </row>
    <row r="7721" spans="1:13" s="61" customFormat="1" customHeight="1">
      <c r="A7721"/>
      <c r="B7721"/>
      <c r="C7721"/>
      <c r="D7721"/>
      <c r="E7721" s="197"/>
      <c r="F7721" s="61"/>
      <c r="G7721" s="196" t="e">
        <f>VLOOKUP(D7721,sku归属!A:B,2,0)</f>
        <v>#N/A</v>
      </c>
      <c r="K7721" s="193"/>
      <c r="L7721" s="194"/>
      <c r="M7721" s="195"/>
    </row>
    <row r="7722" spans="1:13" s="61" customFormat="1" customHeight="1">
      <c r="A7722"/>
      <c r="B7722"/>
      <c r="C7722"/>
      <c r="D7722"/>
      <c r="E7722" s="197"/>
      <c r="F7722" s="61"/>
      <c r="G7722" s="196" t="e">
        <f>VLOOKUP(D7722,sku归属!A:B,2,0)</f>
        <v>#N/A</v>
      </c>
      <c r="K7722" s="193"/>
      <c r="L7722" s="194"/>
      <c r="M7722" s="195"/>
    </row>
    <row r="7723" spans="1:13" s="61" customFormat="1" customHeight="1">
      <c r="A7723"/>
      <c r="B7723"/>
      <c r="C7723"/>
      <c r="D7723"/>
      <c r="E7723" s="197"/>
      <c r="F7723" s="61"/>
      <c r="G7723" s="196" t="e">
        <f>VLOOKUP(D7723,sku归属!A:B,2,0)</f>
        <v>#N/A</v>
      </c>
      <c r="K7723" s="193"/>
      <c r="L7723" s="194"/>
      <c r="M7723" s="195"/>
    </row>
    <row r="7724" spans="1:13" s="61" customFormat="1" customHeight="1">
      <c r="A7724"/>
      <c r="B7724"/>
      <c r="C7724"/>
      <c r="D7724"/>
      <c r="E7724" s="197"/>
      <c r="F7724" s="61"/>
      <c r="G7724" s="196" t="e">
        <f>VLOOKUP(D7724,sku归属!A:B,2,0)</f>
        <v>#N/A</v>
      </c>
      <c r="K7724" s="193"/>
      <c r="L7724" s="194"/>
      <c r="M7724" s="195"/>
    </row>
    <row r="7725" spans="1:13" s="61" customFormat="1" customHeight="1">
      <c r="A7725"/>
      <c r="B7725"/>
      <c r="C7725"/>
      <c r="D7725"/>
      <c r="E7725" s="197"/>
      <c r="F7725" s="61"/>
      <c r="G7725" s="196" t="e">
        <f>VLOOKUP(D7725,sku归属!A:B,2,0)</f>
        <v>#N/A</v>
      </c>
      <c r="K7725" s="193"/>
      <c r="L7725" s="194"/>
      <c r="M7725" s="195"/>
    </row>
    <row r="7726" spans="1:13" s="61" customFormat="1" customHeight="1">
      <c r="A7726"/>
      <c r="B7726"/>
      <c r="C7726"/>
      <c r="D7726"/>
      <c r="E7726" s="197"/>
      <c r="F7726" s="61"/>
      <c r="G7726" s="196" t="e">
        <f>VLOOKUP(D7726,sku归属!A:B,2,0)</f>
        <v>#N/A</v>
      </c>
      <c r="K7726" s="193"/>
      <c r="L7726" s="194"/>
      <c r="M7726" s="195"/>
    </row>
    <row r="7727" spans="1:13" s="61" customFormat="1" customHeight="1">
      <c r="A7727"/>
      <c r="B7727"/>
      <c r="C7727"/>
      <c r="D7727"/>
      <c r="E7727" s="197"/>
      <c r="F7727" s="61"/>
      <c r="G7727" s="196" t="e">
        <f>VLOOKUP(D7727,sku归属!A:B,2,0)</f>
        <v>#N/A</v>
      </c>
      <c r="K7727" s="193"/>
      <c r="L7727" s="194"/>
      <c r="M7727" s="195"/>
    </row>
    <row r="7728" spans="1:13" s="61" customFormat="1" customHeight="1">
      <c r="A7728"/>
      <c r="B7728"/>
      <c r="C7728"/>
      <c r="D7728"/>
      <c r="E7728" s="197"/>
      <c r="F7728" s="61"/>
      <c r="G7728" s="196" t="e">
        <f>VLOOKUP(D7728,sku归属!A:B,2,0)</f>
        <v>#N/A</v>
      </c>
      <c r="K7728" s="193"/>
      <c r="L7728" s="194"/>
      <c r="M7728" s="195"/>
    </row>
    <row r="7729" spans="1:13" s="61" customFormat="1" customHeight="1">
      <c r="A7729"/>
      <c r="B7729"/>
      <c r="C7729"/>
      <c r="D7729"/>
      <c r="E7729" s="197"/>
      <c r="F7729" s="61"/>
      <c r="G7729" s="196" t="e">
        <f>VLOOKUP(D7729,sku归属!A:B,2,0)</f>
        <v>#N/A</v>
      </c>
      <c r="K7729" s="193"/>
      <c r="L7729" s="194"/>
      <c r="M7729" s="195"/>
    </row>
    <row r="7730" spans="1:13" s="61" customFormat="1" customHeight="1">
      <c r="A7730"/>
      <c r="B7730"/>
      <c r="C7730"/>
      <c r="D7730"/>
      <c r="E7730" s="197"/>
      <c r="F7730" s="61"/>
      <c r="G7730" s="196" t="e">
        <f>VLOOKUP(D7730,sku归属!A:B,2,0)</f>
        <v>#N/A</v>
      </c>
      <c r="K7730" s="193"/>
      <c r="L7730" s="194"/>
      <c r="M7730" s="195"/>
    </row>
    <row r="7731" spans="1:13" s="61" customFormat="1" customHeight="1">
      <c r="A7731"/>
      <c r="B7731"/>
      <c r="C7731"/>
      <c r="D7731"/>
      <c r="E7731" s="197"/>
      <c r="F7731" s="61"/>
      <c r="G7731" s="196" t="e">
        <f>VLOOKUP(D7731,sku归属!A:B,2,0)</f>
        <v>#N/A</v>
      </c>
      <c r="K7731" s="193"/>
      <c r="L7731" s="194"/>
      <c r="M7731" s="195"/>
    </row>
    <row r="7732" spans="1:13" s="61" customFormat="1" customHeight="1">
      <c r="A7732"/>
      <c r="B7732"/>
      <c r="C7732"/>
      <c r="D7732"/>
      <c r="E7732" s="197"/>
      <c r="F7732" s="61"/>
      <c r="G7732" s="196" t="e">
        <f>VLOOKUP(D7732,sku归属!A:B,2,0)</f>
        <v>#N/A</v>
      </c>
      <c r="K7732" s="193"/>
      <c r="L7732" s="194"/>
      <c r="M7732" s="195"/>
    </row>
    <row r="7733" spans="1:13" s="61" customFormat="1" customHeight="1">
      <c r="A7733"/>
      <c r="B7733"/>
      <c r="C7733"/>
      <c r="D7733"/>
      <c r="E7733" s="197"/>
      <c r="F7733" s="61"/>
      <c r="G7733" s="196" t="e">
        <f>VLOOKUP(D7733,sku归属!A:B,2,0)</f>
        <v>#N/A</v>
      </c>
      <c r="K7733" s="193"/>
      <c r="L7733" s="194"/>
      <c r="M7733" s="195"/>
    </row>
    <row r="7734" spans="1:13" s="61" customFormat="1" customHeight="1">
      <c r="A7734"/>
      <c r="B7734"/>
      <c r="C7734"/>
      <c r="D7734"/>
      <c r="E7734" s="197"/>
      <c r="F7734" s="61"/>
      <c r="G7734" s="196" t="e">
        <f>VLOOKUP(D7734,sku归属!A:B,2,0)</f>
        <v>#N/A</v>
      </c>
      <c r="K7734" s="193"/>
      <c r="L7734" s="194"/>
      <c r="M7734" s="195"/>
    </row>
    <row r="7735" spans="1:13" s="61" customFormat="1" customHeight="1">
      <c r="A7735"/>
      <c r="B7735"/>
      <c r="C7735"/>
      <c r="D7735"/>
      <c r="E7735" s="197"/>
      <c r="F7735" s="61"/>
      <c r="G7735" s="196" t="e">
        <f>VLOOKUP(D7735,sku归属!A:B,2,0)</f>
        <v>#N/A</v>
      </c>
      <c r="K7735" s="193"/>
      <c r="L7735" s="194"/>
      <c r="M7735" s="195"/>
    </row>
    <row r="7736" spans="1:13" s="61" customFormat="1" customHeight="1">
      <c r="A7736"/>
      <c r="B7736"/>
      <c r="C7736"/>
      <c r="D7736"/>
      <c r="E7736" s="197"/>
      <c r="F7736" s="61"/>
      <c r="G7736" s="196" t="e">
        <f>VLOOKUP(D7736,sku归属!A:B,2,0)</f>
        <v>#N/A</v>
      </c>
      <c r="K7736" s="193"/>
      <c r="L7736" s="194"/>
      <c r="M7736" s="195"/>
    </row>
    <row r="7737" spans="1:13" s="61" customFormat="1" customHeight="1">
      <c r="A7737"/>
      <c r="B7737"/>
      <c r="C7737"/>
      <c r="D7737"/>
      <c r="E7737" s="197"/>
      <c r="F7737" s="61"/>
      <c r="G7737" s="196" t="e">
        <f>VLOOKUP(D7737,sku归属!A:B,2,0)</f>
        <v>#N/A</v>
      </c>
      <c r="K7737" s="193"/>
      <c r="L7737" s="194"/>
      <c r="M7737" s="195"/>
    </row>
    <row r="7738" spans="1:13" s="61" customFormat="1" customHeight="1">
      <c r="A7738"/>
      <c r="B7738"/>
      <c r="C7738"/>
      <c r="D7738"/>
      <c r="E7738" s="197"/>
      <c r="F7738" s="61"/>
      <c r="G7738" s="196" t="e">
        <f>VLOOKUP(D7738,sku归属!A:B,2,0)</f>
        <v>#N/A</v>
      </c>
      <c r="K7738" s="193"/>
      <c r="L7738" s="194"/>
      <c r="M7738" s="195"/>
    </row>
    <row r="7739" spans="1:13" s="61" customFormat="1" customHeight="1">
      <c r="A7739"/>
      <c r="B7739"/>
      <c r="C7739"/>
      <c r="D7739"/>
      <c r="E7739" s="197"/>
      <c r="F7739" s="61"/>
      <c r="G7739" s="196" t="e">
        <f>VLOOKUP(D7739,sku归属!A:B,2,0)</f>
        <v>#N/A</v>
      </c>
      <c r="K7739" s="193"/>
      <c r="L7739" s="194"/>
      <c r="M7739" s="195"/>
    </row>
    <row r="7740" spans="1:13" s="61" customFormat="1" customHeight="1">
      <c r="A7740"/>
      <c r="B7740"/>
      <c r="C7740"/>
      <c r="D7740"/>
      <c r="E7740" s="197"/>
      <c r="F7740" s="61"/>
      <c r="G7740" s="196" t="e">
        <f>VLOOKUP(D7740,sku归属!A:B,2,0)</f>
        <v>#N/A</v>
      </c>
      <c r="K7740" s="193"/>
      <c r="L7740" s="194"/>
      <c r="M7740" s="195"/>
    </row>
    <row r="7741" spans="1:13" s="61" customFormat="1" customHeight="1">
      <c r="A7741"/>
      <c r="B7741"/>
      <c r="C7741"/>
      <c r="D7741"/>
      <c r="E7741" s="197"/>
      <c r="F7741" s="61"/>
      <c r="G7741" s="196" t="e">
        <f>VLOOKUP(D7741,sku归属!A:B,2,0)</f>
        <v>#N/A</v>
      </c>
      <c r="K7741" s="193"/>
      <c r="L7741" s="194"/>
      <c r="M7741" s="195"/>
    </row>
    <row r="7742" spans="1:13" s="61" customFormat="1" customHeight="1">
      <c r="A7742"/>
      <c r="B7742"/>
      <c r="C7742"/>
      <c r="D7742"/>
      <c r="E7742" s="197"/>
      <c r="F7742" s="61"/>
      <c r="G7742" s="196" t="e">
        <f>VLOOKUP(D7742,sku归属!A:B,2,0)</f>
        <v>#N/A</v>
      </c>
      <c r="K7742" s="193"/>
      <c r="L7742" s="194"/>
      <c r="M7742" s="195"/>
    </row>
    <row r="7743" spans="1:13" s="61" customFormat="1" customHeight="1">
      <c r="A7743"/>
      <c r="B7743"/>
      <c r="C7743"/>
      <c r="D7743"/>
      <c r="E7743" s="197"/>
      <c r="F7743" s="61"/>
      <c r="G7743" s="196" t="e">
        <f>VLOOKUP(D7743,sku归属!A:B,2,0)</f>
        <v>#N/A</v>
      </c>
      <c r="K7743" s="193"/>
      <c r="L7743" s="194"/>
      <c r="M7743" s="195"/>
    </row>
    <row r="7744" spans="1:13" s="61" customFormat="1" customHeight="1">
      <c r="A7744"/>
      <c r="B7744"/>
      <c r="C7744"/>
      <c r="D7744"/>
      <c r="E7744" s="197"/>
      <c r="F7744" s="61"/>
      <c r="G7744" s="196" t="e">
        <f>VLOOKUP(D7744,sku归属!A:B,2,0)</f>
        <v>#N/A</v>
      </c>
      <c r="K7744" s="193"/>
      <c r="L7744" s="194"/>
      <c r="M7744" s="195"/>
    </row>
    <row r="7745" spans="1:13" s="61" customFormat="1" customHeight="1">
      <c r="A7745"/>
      <c r="B7745"/>
      <c r="C7745"/>
      <c r="D7745"/>
      <c r="E7745" s="197"/>
      <c r="F7745" s="61"/>
      <c r="G7745" s="196" t="e">
        <f>VLOOKUP(D7745,sku归属!A:B,2,0)</f>
        <v>#N/A</v>
      </c>
      <c r="K7745" s="193"/>
      <c r="L7745" s="194"/>
      <c r="M7745" s="195"/>
    </row>
    <row r="7746" spans="1:13" s="61" customFormat="1" customHeight="1">
      <c r="A7746"/>
      <c r="B7746"/>
      <c r="C7746"/>
      <c r="D7746"/>
      <c r="E7746" s="197"/>
      <c r="F7746" s="61"/>
      <c r="G7746" s="196" t="e">
        <f>VLOOKUP(D7746,sku归属!A:B,2,0)</f>
        <v>#N/A</v>
      </c>
      <c r="K7746" s="193"/>
      <c r="L7746" s="194"/>
      <c r="M7746" s="195"/>
    </row>
    <row r="7747" spans="1:13" s="61" customFormat="1" customHeight="1">
      <c r="A7747"/>
      <c r="B7747"/>
      <c r="C7747"/>
      <c r="D7747"/>
      <c r="E7747" s="197"/>
      <c r="F7747" s="61"/>
      <c r="G7747" s="196" t="e">
        <f>VLOOKUP(D7747,sku归属!A:B,2,0)</f>
        <v>#N/A</v>
      </c>
      <c r="K7747" s="193"/>
      <c r="L7747" s="194"/>
      <c r="M7747" s="195"/>
    </row>
    <row r="7748" spans="1:13" s="61" customFormat="1" customHeight="1">
      <c r="A7748"/>
      <c r="B7748"/>
      <c r="C7748"/>
      <c r="D7748"/>
      <c r="E7748" s="197"/>
      <c r="F7748" s="61"/>
      <c r="G7748" s="196" t="e">
        <f>VLOOKUP(D7748,sku归属!A:B,2,0)</f>
        <v>#N/A</v>
      </c>
      <c r="K7748" s="193"/>
      <c r="L7748" s="194"/>
      <c r="M7748" s="195"/>
    </row>
    <row r="7749" spans="1:13" s="61" customFormat="1" customHeight="1">
      <c r="A7749"/>
      <c r="B7749"/>
      <c r="C7749"/>
      <c r="D7749"/>
      <c r="E7749" s="197"/>
      <c r="F7749" s="61"/>
      <c r="G7749" s="196" t="e">
        <f>VLOOKUP(D7749,sku归属!A:B,2,0)</f>
        <v>#N/A</v>
      </c>
      <c r="K7749" s="193"/>
      <c r="L7749" s="194"/>
      <c r="M7749" s="195"/>
    </row>
    <row r="7750" spans="1:13" s="61" customFormat="1" customHeight="1">
      <c r="A7750"/>
      <c r="B7750"/>
      <c r="C7750"/>
      <c r="D7750"/>
      <c r="E7750" s="197"/>
      <c r="F7750" s="61"/>
      <c r="G7750" s="196" t="e">
        <f>VLOOKUP(D7750,sku归属!A:B,2,0)</f>
        <v>#N/A</v>
      </c>
      <c r="K7750" s="193"/>
      <c r="L7750" s="194"/>
      <c r="M7750" s="195"/>
    </row>
    <row r="7751" spans="1:13" s="61" customFormat="1" customHeight="1">
      <c r="A7751"/>
      <c r="B7751"/>
      <c r="C7751"/>
      <c r="D7751"/>
      <c r="E7751" s="197"/>
      <c r="F7751" s="61"/>
      <c r="G7751" s="196" t="e">
        <f>VLOOKUP(D7751,sku归属!A:B,2,0)</f>
        <v>#N/A</v>
      </c>
      <c r="K7751" s="193"/>
      <c r="L7751" s="194"/>
      <c r="M7751" s="195"/>
    </row>
    <row r="7752" spans="1:13" s="61" customFormat="1" customHeight="1">
      <c r="A7752"/>
      <c r="B7752"/>
      <c r="C7752"/>
      <c r="D7752"/>
      <c r="E7752" s="197"/>
      <c r="F7752" s="61"/>
      <c r="G7752" s="196" t="e">
        <f>VLOOKUP(D7752,sku归属!A:B,2,0)</f>
        <v>#N/A</v>
      </c>
      <c r="K7752" s="193"/>
      <c r="L7752" s="194"/>
      <c r="M7752" s="195"/>
    </row>
    <row r="7753" spans="1:13" s="61" customFormat="1" customHeight="1">
      <c r="A7753"/>
      <c r="B7753"/>
      <c r="C7753"/>
      <c r="D7753"/>
      <c r="E7753" s="197"/>
      <c r="F7753" s="61"/>
      <c r="G7753" s="196" t="e">
        <f>VLOOKUP(D7753,sku归属!A:B,2,0)</f>
        <v>#N/A</v>
      </c>
      <c r="K7753" s="193"/>
      <c r="L7753" s="194"/>
      <c r="M7753" s="195"/>
    </row>
    <row r="7754" spans="1:13" s="61" customFormat="1" customHeight="1">
      <c r="A7754"/>
      <c r="B7754"/>
      <c r="C7754"/>
      <c r="D7754"/>
      <c r="E7754" s="197"/>
      <c r="F7754" s="61"/>
      <c r="G7754" s="196" t="e">
        <f>VLOOKUP(D7754,sku归属!A:B,2,0)</f>
        <v>#N/A</v>
      </c>
      <c r="K7754" s="193"/>
      <c r="L7754" s="194"/>
      <c r="M7754" s="195"/>
    </row>
    <row r="7755" spans="1:13" s="61" customFormat="1" customHeight="1">
      <c r="A7755"/>
      <c r="B7755"/>
      <c r="C7755"/>
      <c r="D7755"/>
      <c r="E7755" s="197"/>
      <c r="F7755" s="61"/>
      <c r="G7755" s="196" t="e">
        <f>VLOOKUP(D7755,sku归属!A:B,2,0)</f>
        <v>#N/A</v>
      </c>
      <c r="K7755" s="193"/>
      <c r="L7755" s="194"/>
      <c r="M7755" s="195"/>
    </row>
    <row r="7756" spans="1:13" s="61" customFormat="1" customHeight="1">
      <c r="A7756"/>
      <c r="B7756"/>
      <c r="C7756"/>
      <c r="D7756"/>
      <c r="E7756" s="197"/>
      <c r="F7756" s="61"/>
      <c r="G7756" s="196" t="e">
        <f>VLOOKUP(D7756,sku归属!A:B,2,0)</f>
        <v>#N/A</v>
      </c>
      <c r="K7756" s="193"/>
      <c r="L7756" s="194"/>
      <c r="M7756" s="195"/>
    </row>
    <row r="7757" spans="1:13" s="61" customFormat="1" customHeight="1">
      <c r="A7757"/>
      <c r="B7757"/>
      <c r="C7757"/>
      <c r="D7757"/>
      <c r="E7757" s="197"/>
      <c r="F7757" s="61"/>
      <c r="G7757" s="196" t="e">
        <f>VLOOKUP(D7757,sku归属!A:B,2,0)</f>
        <v>#N/A</v>
      </c>
      <c r="K7757" s="193"/>
      <c r="L7757" s="194"/>
      <c r="M7757" s="195"/>
    </row>
    <row r="7758" spans="1:13" s="61" customFormat="1" customHeight="1">
      <c r="A7758"/>
      <c r="B7758"/>
      <c r="C7758"/>
      <c r="D7758"/>
      <c r="E7758" s="197"/>
      <c r="F7758" s="61"/>
      <c r="G7758" s="196" t="e">
        <f>VLOOKUP(D7758,sku归属!A:B,2,0)</f>
        <v>#N/A</v>
      </c>
      <c r="K7758" s="193"/>
      <c r="L7758" s="194"/>
      <c r="M7758" s="195"/>
    </row>
    <row r="7759" spans="1:13" s="61" customFormat="1" customHeight="1">
      <c r="A7759"/>
      <c r="B7759"/>
      <c r="C7759"/>
      <c r="D7759"/>
      <c r="E7759" s="197"/>
      <c r="F7759" s="61"/>
      <c r="G7759" s="196" t="e">
        <f>VLOOKUP(D7759,sku归属!A:B,2,0)</f>
        <v>#N/A</v>
      </c>
      <c r="K7759" s="193"/>
      <c r="L7759" s="194"/>
      <c r="M7759" s="195"/>
    </row>
    <row r="7760" spans="1:13" s="61" customFormat="1" customHeight="1">
      <c r="A7760"/>
      <c r="B7760"/>
      <c r="C7760"/>
      <c r="D7760"/>
      <c r="E7760" s="197"/>
      <c r="F7760" s="61"/>
      <c r="G7760" s="196" t="e">
        <f>VLOOKUP(D7760,sku归属!A:B,2,0)</f>
        <v>#N/A</v>
      </c>
      <c r="K7760" s="193"/>
      <c r="L7760" s="194"/>
      <c r="M7760" s="195"/>
    </row>
    <row r="7761" spans="1:13" s="61" customFormat="1" customHeight="1">
      <c r="A7761"/>
      <c r="B7761"/>
      <c r="C7761"/>
      <c r="D7761"/>
      <c r="E7761" s="197"/>
      <c r="F7761" s="61"/>
      <c r="G7761" s="196" t="e">
        <f>VLOOKUP(D7761,sku归属!A:B,2,0)</f>
        <v>#N/A</v>
      </c>
      <c r="K7761" s="193"/>
      <c r="L7761" s="194"/>
      <c r="M7761" s="195"/>
    </row>
    <row r="7762" spans="1:13" s="61" customFormat="1" customHeight="1">
      <c r="A7762"/>
      <c r="B7762"/>
      <c r="C7762"/>
      <c r="D7762"/>
      <c r="E7762" s="197"/>
      <c r="F7762" s="61"/>
      <c r="G7762" s="196" t="e">
        <f>VLOOKUP(D7762,sku归属!A:B,2,0)</f>
        <v>#N/A</v>
      </c>
      <c r="K7762" s="193"/>
      <c r="L7762" s="194"/>
      <c r="M7762" s="195"/>
    </row>
    <row r="7763" spans="1:13" s="61" customFormat="1" customHeight="1">
      <c r="A7763"/>
      <c r="B7763"/>
      <c r="C7763"/>
      <c r="D7763"/>
      <c r="E7763" s="197"/>
      <c r="F7763" s="61"/>
      <c r="G7763" s="196" t="e">
        <f>VLOOKUP(D7763,sku归属!A:B,2,0)</f>
        <v>#N/A</v>
      </c>
      <c r="K7763" s="193"/>
      <c r="L7763" s="194"/>
      <c r="M7763" s="195"/>
    </row>
    <row r="7764" spans="1:13" s="61" customFormat="1" customHeight="1">
      <c r="A7764"/>
      <c r="B7764"/>
      <c r="C7764"/>
      <c r="D7764"/>
      <c r="E7764" s="197"/>
      <c r="F7764" s="61"/>
      <c r="G7764" s="196" t="e">
        <f>VLOOKUP(D7764,sku归属!A:B,2,0)</f>
        <v>#N/A</v>
      </c>
      <c r="K7764" s="193"/>
      <c r="L7764" s="194"/>
      <c r="M7764" s="195"/>
    </row>
    <row r="7765" spans="1:13" s="61" customFormat="1" customHeight="1">
      <c r="A7765"/>
      <c r="B7765"/>
      <c r="C7765"/>
      <c r="D7765"/>
      <c r="E7765" s="197"/>
      <c r="F7765" s="61"/>
      <c r="G7765" s="196" t="e">
        <f>VLOOKUP(D7765,sku归属!A:B,2,0)</f>
        <v>#N/A</v>
      </c>
      <c r="K7765" s="193"/>
      <c r="L7765" s="194"/>
      <c r="M7765" s="195"/>
    </row>
    <row r="7766" spans="1:13" s="61" customFormat="1" customHeight="1">
      <c r="A7766"/>
      <c r="B7766"/>
      <c r="C7766"/>
      <c r="D7766"/>
      <c r="E7766" s="197"/>
      <c r="F7766" s="61"/>
      <c r="G7766" s="196" t="e">
        <f>VLOOKUP(D7766,sku归属!A:B,2,0)</f>
        <v>#N/A</v>
      </c>
      <c r="K7766" s="193"/>
      <c r="L7766" s="194"/>
      <c r="M7766" s="195"/>
    </row>
    <row r="7767" spans="1:13" s="61" customFormat="1" customHeight="1">
      <c r="A7767"/>
      <c r="B7767"/>
      <c r="C7767"/>
      <c r="D7767"/>
      <c r="E7767" s="197"/>
      <c r="F7767" s="61"/>
      <c r="G7767" s="196" t="e">
        <f>VLOOKUP(D7767,sku归属!A:B,2,0)</f>
        <v>#N/A</v>
      </c>
      <c r="K7767" s="193"/>
      <c r="L7767" s="194"/>
      <c r="M7767" s="195"/>
    </row>
    <row r="7768" spans="1:13" s="61" customFormat="1" customHeight="1">
      <c r="A7768"/>
      <c r="B7768"/>
      <c r="C7768"/>
      <c r="D7768"/>
      <c r="E7768" s="197"/>
      <c r="F7768" s="61"/>
      <c r="G7768" s="196" t="e">
        <f>VLOOKUP(D7768,sku归属!A:B,2,0)</f>
        <v>#N/A</v>
      </c>
      <c r="K7768" s="193"/>
      <c r="L7768" s="194"/>
      <c r="M7768" s="195"/>
    </row>
    <row r="7769" spans="1:13" s="61" customFormat="1" customHeight="1">
      <c r="A7769"/>
      <c r="B7769"/>
      <c r="C7769"/>
      <c r="D7769"/>
      <c r="E7769" s="197"/>
      <c r="F7769" s="61"/>
      <c r="G7769" s="196" t="e">
        <f>VLOOKUP(D7769,sku归属!A:B,2,0)</f>
        <v>#N/A</v>
      </c>
      <c r="K7769" s="193"/>
      <c r="L7769" s="194"/>
      <c r="M7769" s="195"/>
    </row>
    <row r="7770" spans="1:13" s="61" customFormat="1" customHeight="1">
      <c r="A7770"/>
      <c r="B7770"/>
      <c r="C7770"/>
      <c r="D7770"/>
      <c r="E7770" s="197"/>
      <c r="F7770" s="61"/>
      <c r="G7770" s="196" t="e">
        <f>VLOOKUP(D7770,sku归属!A:B,2,0)</f>
        <v>#N/A</v>
      </c>
      <c r="K7770" s="193"/>
      <c r="L7770" s="194"/>
      <c r="M7770" s="195"/>
    </row>
    <row r="7771" spans="1:13" s="61" customFormat="1" customHeight="1">
      <c r="A7771"/>
      <c r="B7771"/>
      <c r="C7771"/>
      <c r="D7771"/>
      <c r="E7771" s="197"/>
      <c r="F7771" s="61"/>
      <c r="G7771" s="196" t="e">
        <f>VLOOKUP(D7771,sku归属!A:B,2,0)</f>
        <v>#N/A</v>
      </c>
      <c r="K7771" s="193"/>
      <c r="L7771" s="194"/>
      <c r="M7771" s="195"/>
    </row>
    <row r="7772" spans="1:13" s="61" customFormat="1" customHeight="1">
      <c r="A7772"/>
      <c r="B7772"/>
      <c r="C7772"/>
      <c r="D7772"/>
      <c r="E7772" s="197"/>
      <c r="F7772" s="61"/>
      <c r="G7772" s="196" t="e">
        <f>VLOOKUP(D7772,sku归属!A:B,2,0)</f>
        <v>#N/A</v>
      </c>
      <c r="K7772" s="193"/>
      <c r="L7772" s="194"/>
      <c r="M7772" s="195"/>
    </row>
    <row r="7773" spans="1:13" s="61" customFormat="1" customHeight="1">
      <c r="A7773"/>
      <c r="B7773"/>
      <c r="C7773"/>
      <c r="D7773"/>
      <c r="E7773" s="197"/>
      <c r="F7773" s="61"/>
      <c r="G7773" s="196" t="e">
        <f>VLOOKUP(D7773,sku归属!A:B,2,0)</f>
        <v>#N/A</v>
      </c>
      <c r="K7773" s="193"/>
      <c r="L7773" s="194"/>
      <c r="M7773" s="195"/>
    </row>
    <row r="7774" spans="1:13" s="61" customFormat="1" customHeight="1">
      <c r="A7774"/>
      <c r="B7774"/>
      <c r="C7774"/>
      <c r="D7774"/>
      <c r="E7774" s="197"/>
      <c r="F7774" s="61"/>
      <c r="G7774" s="196" t="e">
        <f>VLOOKUP(D7774,sku归属!A:B,2,0)</f>
        <v>#N/A</v>
      </c>
      <c r="K7774" s="193"/>
      <c r="L7774" s="194"/>
      <c r="M7774" s="195"/>
    </row>
    <row r="7775" spans="1:13" s="61" customFormat="1" customHeight="1">
      <c r="A7775"/>
      <c r="B7775"/>
      <c r="C7775"/>
      <c r="D7775"/>
      <c r="E7775" s="197"/>
      <c r="F7775" s="61"/>
      <c r="G7775" s="196" t="e">
        <f>VLOOKUP(D7775,sku归属!A:B,2,0)</f>
        <v>#N/A</v>
      </c>
      <c r="K7775" s="193"/>
      <c r="L7775" s="194"/>
      <c r="M7775" s="195"/>
    </row>
    <row r="7776" spans="1:13" s="61" customFormat="1" customHeight="1">
      <c r="A7776"/>
      <c r="B7776"/>
      <c r="C7776"/>
      <c r="D7776"/>
      <c r="E7776" s="197"/>
      <c r="F7776" s="61"/>
      <c r="G7776" s="196" t="e">
        <f>VLOOKUP(D7776,sku归属!A:B,2,0)</f>
        <v>#N/A</v>
      </c>
      <c r="K7776" s="193"/>
      <c r="L7776" s="194"/>
      <c r="M7776" s="195"/>
    </row>
    <row r="7777" spans="1:13" s="61" customFormat="1" customHeight="1">
      <c r="A7777"/>
      <c r="B7777"/>
      <c r="C7777"/>
      <c r="D7777"/>
      <c r="E7777" s="197"/>
      <c r="F7777" s="61"/>
      <c r="G7777" s="196" t="e">
        <f>VLOOKUP(D7777,sku归属!A:B,2,0)</f>
        <v>#N/A</v>
      </c>
      <c r="K7777" s="193"/>
      <c r="L7777" s="194"/>
      <c r="M7777" s="195"/>
    </row>
    <row r="7778" spans="1:13" s="61" customFormat="1" customHeight="1">
      <c r="A7778"/>
      <c r="B7778"/>
      <c r="C7778"/>
      <c r="D7778"/>
      <c r="E7778" s="197"/>
      <c r="F7778" s="61"/>
      <c r="G7778" s="196" t="e">
        <f>VLOOKUP(D7778,sku归属!A:B,2,0)</f>
        <v>#N/A</v>
      </c>
      <c r="K7778" s="193"/>
      <c r="L7778" s="194"/>
      <c r="M7778" s="195"/>
    </row>
    <row r="7779" spans="1:13" s="61" customFormat="1" customHeight="1">
      <c r="A7779"/>
      <c r="B7779"/>
      <c r="C7779"/>
      <c r="D7779"/>
      <c r="E7779" s="197"/>
      <c r="F7779" s="61"/>
      <c r="G7779" s="196" t="e">
        <f>VLOOKUP(D7779,sku归属!A:B,2,0)</f>
        <v>#N/A</v>
      </c>
      <c r="K7779" s="193"/>
      <c r="L7779" s="194"/>
      <c r="M7779" s="195"/>
    </row>
    <row r="7780" spans="1:13" s="61" customFormat="1" customHeight="1">
      <c r="A7780"/>
      <c r="B7780"/>
      <c r="C7780"/>
      <c r="D7780"/>
      <c r="E7780" s="197"/>
      <c r="F7780" s="61"/>
      <c r="G7780" s="196" t="e">
        <f>VLOOKUP(D7780,sku归属!A:B,2,0)</f>
        <v>#N/A</v>
      </c>
      <c r="K7780" s="193"/>
      <c r="L7780" s="194"/>
      <c r="M7780" s="195"/>
    </row>
    <row r="7781" spans="1:13" s="61" customFormat="1" customHeight="1">
      <c r="A7781"/>
      <c r="B7781"/>
      <c r="C7781"/>
      <c r="D7781"/>
      <c r="E7781" s="197"/>
      <c r="F7781" s="61"/>
      <c r="G7781" s="196" t="e">
        <f>VLOOKUP(D7781,sku归属!A:B,2,0)</f>
        <v>#N/A</v>
      </c>
      <c r="K7781" s="193"/>
      <c r="L7781" s="194"/>
      <c r="M7781" s="195"/>
    </row>
    <row r="7782" spans="1:13" s="61" customFormat="1" customHeight="1">
      <c r="A7782"/>
      <c r="B7782"/>
      <c r="C7782"/>
      <c r="D7782"/>
      <c r="E7782" s="197"/>
      <c r="F7782" s="61"/>
      <c r="G7782" s="196" t="e">
        <f>VLOOKUP(D7782,sku归属!A:B,2,0)</f>
        <v>#N/A</v>
      </c>
      <c r="K7782" s="193"/>
      <c r="L7782" s="194"/>
      <c r="M7782" s="195"/>
    </row>
    <row r="7783" spans="1:13" s="61" customFormat="1" customHeight="1">
      <c r="A7783"/>
      <c r="B7783"/>
      <c r="C7783"/>
      <c r="D7783"/>
      <c r="E7783" s="197"/>
      <c r="F7783" s="61"/>
      <c r="G7783" s="196" t="e">
        <f>VLOOKUP(D7783,sku归属!A:B,2,0)</f>
        <v>#N/A</v>
      </c>
      <c r="K7783" s="193"/>
      <c r="L7783" s="194"/>
      <c r="M7783" s="195"/>
    </row>
    <row r="7784" spans="1:13" s="61" customFormat="1" customHeight="1">
      <c r="A7784"/>
      <c r="B7784"/>
      <c r="C7784"/>
      <c r="D7784"/>
      <c r="E7784" s="197"/>
      <c r="F7784" s="61"/>
      <c r="G7784" s="196" t="e">
        <f>VLOOKUP(D7784,sku归属!A:B,2,0)</f>
        <v>#N/A</v>
      </c>
      <c r="K7784" s="193"/>
      <c r="L7784" s="194"/>
      <c r="M7784" s="195"/>
    </row>
    <row r="7785" spans="1:13" s="61" customFormat="1" customHeight="1">
      <c r="A7785"/>
      <c r="B7785"/>
      <c r="C7785"/>
      <c r="D7785"/>
      <c r="E7785" s="197"/>
      <c r="F7785" s="61"/>
      <c r="G7785" s="196" t="e">
        <f>VLOOKUP(D7785,sku归属!A:B,2,0)</f>
        <v>#N/A</v>
      </c>
      <c r="K7785" s="193"/>
      <c r="L7785" s="194"/>
      <c r="M7785" s="195"/>
    </row>
    <row r="7786" spans="1:13" s="61" customFormat="1" customHeight="1">
      <c r="A7786"/>
      <c r="B7786"/>
      <c r="C7786"/>
      <c r="D7786"/>
      <c r="E7786" s="197"/>
      <c r="F7786" s="61"/>
      <c r="G7786" s="196" t="e">
        <f>VLOOKUP(D7786,sku归属!A:B,2,0)</f>
        <v>#N/A</v>
      </c>
      <c r="K7786" s="193"/>
      <c r="L7786" s="194"/>
      <c r="M7786" s="195"/>
    </row>
    <row r="7787" spans="1:13" s="61" customFormat="1" customHeight="1">
      <c r="A7787"/>
      <c r="B7787"/>
      <c r="C7787"/>
      <c r="D7787"/>
      <c r="E7787" s="197"/>
      <c r="F7787" s="61"/>
      <c r="G7787" s="196" t="e">
        <f>VLOOKUP(D7787,sku归属!A:B,2,0)</f>
        <v>#N/A</v>
      </c>
      <c r="K7787" s="193"/>
      <c r="L7787" s="194"/>
      <c r="M7787" s="195"/>
    </row>
    <row r="7788" spans="1:13" s="61" customFormat="1" customHeight="1">
      <c r="A7788"/>
      <c r="B7788"/>
      <c r="C7788"/>
      <c r="D7788"/>
      <c r="E7788" s="197"/>
      <c r="F7788" s="61"/>
      <c r="G7788" s="196" t="e">
        <f>VLOOKUP(D7788,sku归属!A:B,2,0)</f>
        <v>#N/A</v>
      </c>
      <c r="K7788" s="193"/>
      <c r="L7788" s="194"/>
      <c r="M7788" s="195"/>
    </row>
    <row r="7789" spans="1:13" s="61" customFormat="1" customHeight="1">
      <c r="A7789"/>
      <c r="B7789"/>
      <c r="C7789"/>
      <c r="D7789"/>
      <c r="E7789" s="197"/>
      <c r="F7789" s="61"/>
      <c r="G7789" s="196" t="e">
        <f>VLOOKUP(D7789,sku归属!A:B,2,0)</f>
        <v>#N/A</v>
      </c>
      <c r="K7789" s="193"/>
      <c r="L7789" s="194"/>
      <c r="M7789" s="195"/>
    </row>
    <row r="7790" spans="1:13" s="61" customFormat="1" customHeight="1">
      <c r="A7790"/>
      <c r="B7790"/>
      <c r="C7790"/>
      <c r="D7790"/>
      <c r="E7790" s="197"/>
      <c r="F7790" s="61"/>
      <c r="G7790" s="196" t="e">
        <f>VLOOKUP(D7790,sku归属!A:B,2,0)</f>
        <v>#N/A</v>
      </c>
      <c r="K7790" s="193"/>
      <c r="L7790" s="194"/>
      <c r="M7790" s="195"/>
    </row>
    <row r="7791" spans="1:13" s="61" customFormat="1" customHeight="1">
      <c r="A7791"/>
      <c r="B7791"/>
      <c r="C7791"/>
      <c r="D7791"/>
      <c r="E7791" s="197"/>
      <c r="F7791" s="61"/>
      <c r="G7791" s="196" t="e">
        <f>VLOOKUP(D7791,sku归属!A:B,2,0)</f>
        <v>#N/A</v>
      </c>
      <c r="K7791" s="193"/>
      <c r="L7791" s="194"/>
      <c r="M7791" s="195"/>
    </row>
    <row r="7792" spans="1:13" s="61" customFormat="1" customHeight="1">
      <c r="A7792"/>
      <c r="B7792"/>
      <c r="C7792"/>
      <c r="D7792"/>
      <c r="E7792" s="197"/>
      <c r="F7792" s="61"/>
      <c r="G7792" s="196" t="e">
        <f>VLOOKUP(D7792,sku归属!A:B,2,0)</f>
        <v>#N/A</v>
      </c>
      <c r="K7792" s="193"/>
      <c r="L7792" s="194"/>
      <c r="M7792" s="195"/>
    </row>
    <row r="7793" spans="1:13" s="61" customFormat="1" customHeight="1">
      <c r="A7793"/>
      <c r="B7793"/>
      <c r="C7793"/>
      <c r="D7793"/>
      <c r="E7793" s="197"/>
      <c r="F7793" s="61"/>
      <c r="G7793" s="196" t="e">
        <f>VLOOKUP(D7793,sku归属!A:B,2,0)</f>
        <v>#N/A</v>
      </c>
      <c r="K7793" s="193"/>
      <c r="L7793" s="194"/>
      <c r="M7793" s="195"/>
    </row>
    <row r="7794" spans="1:13" s="61" customFormat="1" customHeight="1">
      <c r="A7794"/>
      <c r="B7794"/>
      <c r="C7794"/>
      <c r="D7794"/>
      <c r="E7794" s="197"/>
      <c r="F7794" s="61"/>
      <c r="G7794" s="196" t="e">
        <f>VLOOKUP(D7794,sku归属!A:B,2,0)</f>
        <v>#N/A</v>
      </c>
      <c r="K7794" s="193"/>
      <c r="L7794" s="194"/>
      <c r="M7794" s="195"/>
    </row>
    <row r="7795" spans="1:13" s="61" customFormat="1" customHeight="1">
      <c r="A7795"/>
      <c r="B7795"/>
      <c r="C7795"/>
      <c r="D7795"/>
      <c r="E7795" s="197"/>
      <c r="F7795" s="61"/>
      <c r="G7795" s="196" t="e">
        <f>VLOOKUP(D7795,sku归属!A:B,2,0)</f>
        <v>#N/A</v>
      </c>
      <c r="K7795" s="193"/>
      <c r="L7795" s="194"/>
      <c r="M7795" s="195"/>
    </row>
    <row r="7796" spans="1:13" s="61" customFormat="1" customHeight="1">
      <c r="A7796"/>
      <c r="B7796"/>
      <c r="C7796"/>
      <c r="D7796"/>
      <c r="E7796" s="197"/>
      <c r="F7796" s="61"/>
      <c r="G7796" s="196" t="e">
        <f>VLOOKUP(D7796,sku归属!A:B,2,0)</f>
        <v>#N/A</v>
      </c>
      <c r="K7796" s="193"/>
      <c r="L7796" s="194"/>
      <c r="M7796" s="195"/>
    </row>
    <row r="7797" spans="1:13" s="61" customFormat="1" customHeight="1">
      <c r="A7797"/>
      <c r="B7797"/>
      <c r="C7797"/>
      <c r="D7797"/>
      <c r="E7797" s="197"/>
      <c r="F7797" s="61"/>
      <c r="G7797" s="196" t="e">
        <f>VLOOKUP(D7797,sku归属!A:B,2,0)</f>
        <v>#N/A</v>
      </c>
      <c r="K7797" s="193"/>
      <c r="L7797" s="194"/>
      <c r="M7797" s="195"/>
    </row>
    <row r="7798" spans="1:13" s="61" customFormat="1" customHeight="1">
      <c r="A7798"/>
      <c r="B7798"/>
      <c r="C7798"/>
      <c r="D7798"/>
      <c r="E7798" s="197"/>
      <c r="F7798" s="61"/>
      <c r="G7798" s="196" t="e">
        <f>VLOOKUP(D7798,sku归属!A:B,2,0)</f>
        <v>#N/A</v>
      </c>
      <c r="K7798" s="193"/>
      <c r="L7798" s="194"/>
      <c r="M7798" s="195"/>
    </row>
    <row r="7799" spans="1:13" s="61" customFormat="1" customHeight="1">
      <c r="A7799"/>
      <c r="B7799"/>
      <c r="C7799"/>
      <c r="D7799"/>
      <c r="E7799" s="197"/>
      <c r="F7799" s="61"/>
      <c r="G7799" s="196" t="e">
        <f>VLOOKUP(D7799,sku归属!A:B,2,0)</f>
        <v>#N/A</v>
      </c>
      <c r="K7799" s="193"/>
      <c r="L7799" s="194"/>
      <c r="M7799" s="195"/>
    </row>
    <row r="7800" spans="1:13" s="61" customFormat="1" customHeight="1">
      <c r="A7800"/>
      <c r="B7800"/>
      <c r="C7800"/>
      <c r="D7800"/>
      <c r="E7800" s="197"/>
      <c r="F7800" s="61"/>
      <c r="G7800" s="196" t="e">
        <f>VLOOKUP(D7800,sku归属!A:B,2,0)</f>
        <v>#N/A</v>
      </c>
      <c r="K7800" s="193"/>
      <c r="L7800" s="194"/>
      <c r="M7800" s="195"/>
    </row>
    <row r="7801" spans="1:13" s="61" customFormat="1" customHeight="1">
      <c r="A7801"/>
      <c r="B7801"/>
      <c r="C7801"/>
      <c r="D7801"/>
      <c r="E7801" s="197"/>
      <c r="F7801" s="61"/>
      <c r="G7801" s="196" t="e">
        <f>VLOOKUP(D7801,sku归属!A:B,2,0)</f>
        <v>#N/A</v>
      </c>
      <c r="K7801" s="193"/>
      <c r="L7801" s="194"/>
      <c r="M7801" s="195"/>
    </row>
    <row r="7802" spans="1:13" s="61" customFormat="1" customHeight="1">
      <c r="A7802"/>
      <c r="B7802"/>
      <c r="C7802"/>
      <c r="D7802"/>
      <c r="E7802" s="197"/>
      <c r="F7802" s="61"/>
      <c r="G7802" s="196" t="e">
        <f>VLOOKUP(D7802,sku归属!A:B,2,0)</f>
        <v>#N/A</v>
      </c>
      <c r="K7802" s="193"/>
      <c r="L7802" s="194"/>
      <c r="M7802" s="195"/>
    </row>
    <row r="7803" spans="1:13" s="61" customFormat="1" customHeight="1">
      <c r="A7803"/>
      <c r="B7803"/>
      <c r="C7803"/>
      <c r="D7803"/>
      <c r="E7803" s="197"/>
      <c r="F7803" s="61"/>
      <c r="G7803" s="196" t="e">
        <f>VLOOKUP(D7803,sku归属!A:B,2,0)</f>
        <v>#N/A</v>
      </c>
      <c r="K7803" s="193"/>
      <c r="L7803" s="194"/>
      <c r="M7803" s="195"/>
    </row>
    <row r="7804" spans="1:13" s="61" customFormat="1" customHeight="1">
      <c r="A7804"/>
      <c r="B7804"/>
      <c r="C7804"/>
      <c r="D7804"/>
      <c r="E7804" s="197"/>
      <c r="F7804" s="61"/>
      <c r="G7804" s="196" t="e">
        <f>VLOOKUP(D7804,sku归属!A:B,2,0)</f>
        <v>#N/A</v>
      </c>
      <c r="K7804" s="193"/>
      <c r="L7804" s="194"/>
      <c r="M7804" s="195"/>
    </row>
    <row r="7805" spans="1:13" s="61" customFormat="1" customHeight="1">
      <c r="A7805"/>
      <c r="B7805"/>
      <c r="C7805"/>
      <c r="D7805"/>
      <c r="E7805" s="197"/>
      <c r="F7805" s="61"/>
      <c r="G7805" s="196" t="e">
        <f>VLOOKUP(D7805,sku归属!A:B,2,0)</f>
        <v>#N/A</v>
      </c>
      <c r="K7805" s="193"/>
      <c r="L7805" s="194"/>
      <c r="M7805" s="195"/>
    </row>
    <row r="7806" spans="1:13" s="61" customFormat="1" customHeight="1">
      <c r="A7806"/>
      <c r="B7806"/>
      <c r="C7806"/>
      <c r="D7806"/>
      <c r="E7806" s="197"/>
      <c r="F7806" s="61"/>
      <c r="G7806" s="196" t="e">
        <f>VLOOKUP(D7806,sku归属!A:B,2,0)</f>
        <v>#N/A</v>
      </c>
      <c r="K7806" s="193"/>
      <c r="L7806" s="194"/>
      <c r="M7806" s="195"/>
    </row>
    <row r="7807" spans="1:13" s="61" customFormat="1" customHeight="1">
      <c r="A7807"/>
      <c r="B7807"/>
      <c r="C7807"/>
      <c r="D7807"/>
      <c r="E7807" s="197"/>
      <c r="F7807" s="61"/>
      <c r="G7807" s="196" t="e">
        <f>VLOOKUP(D7807,sku归属!A:B,2,0)</f>
        <v>#N/A</v>
      </c>
      <c r="K7807" s="193"/>
      <c r="L7807" s="194"/>
      <c r="M7807" s="195"/>
    </row>
    <row r="7808" spans="1:13" s="61" customFormat="1" customHeight="1">
      <c r="A7808"/>
      <c r="B7808"/>
      <c r="C7808"/>
      <c r="D7808"/>
      <c r="E7808" s="197"/>
      <c r="F7808" s="61"/>
      <c r="G7808" s="196" t="e">
        <f>VLOOKUP(D7808,sku归属!A:B,2,0)</f>
        <v>#N/A</v>
      </c>
      <c r="K7808" s="193"/>
      <c r="L7808" s="194"/>
      <c r="M7808" s="195"/>
    </row>
    <row r="7809" spans="1:13" s="61" customFormat="1" customHeight="1">
      <c r="A7809"/>
      <c r="B7809"/>
      <c r="C7809"/>
      <c r="D7809"/>
      <c r="E7809" s="197"/>
      <c r="F7809" s="61"/>
      <c r="G7809" s="196" t="e">
        <f>VLOOKUP(D7809,sku归属!A:B,2,0)</f>
        <v>#N/A</v>
      </c>
      <c r="K7809" s="193"/>
      <c r="L7809" s="194"/>
      <c r="M7809" s="195"/>
    </row>
    <row r="7810" spans="1:13" s="61" customFormat="1" customHeight="1">
      <c r="A7810"/>
      <c r="B7810"/>
      <c r="C7810"/>
      <c r="D7810"/>
      <c r="E7810" s="197"/>
      <c r="F7810" s="61"/>
      <c r="G7810" s="196" t="e">
        <f>VLOOKUP(D7810,sku归属!A:B,2,0)</f>
        <v>#N/A</v>
      </c>
      <c r="K7810" s="193"/>
      <c r="L7810" s="194"/>
      <c r="M7810" s="195"/>
    </row>
    <row r="7811" spans="1:13" s="61" customFormat="1" customHeight="1">
      <c r="A7811"/>
      <c r="B7811"/>
      <c r="C7811"/>
      <c r="D7811"/>
      <c r="E7811" s="197"/>
      <c r="F7811" s="61"/>
      <c r="G7811" s="196" t="e">
        <f>VLOOKUP(D7811,sku归属!A:B,2,0)</f>
        <v>#N/A</v>
      </c>
      <c r="K7811" s="193"/>
      <c r="L7811" s="194"/>
      <c r="M7811" s="195"/>
    </row>
    <row r="7812" spans="1:13" s="61" customFormat="1" customHeight="1">
      <c r="A7812"/>
      <c r="B7812"/>
      <c r="C7812"/>
      <c r="D7812"/>
      <c r="E7812" s="197"/>
      <c r="F7812" s="61"/>
      <c r="G7812" s="196" t="e">
        <f>VLOOKUP(D7812,sku归属!A:B,2,0)</f>
        <v>#N/A</v>
      </c>
      <c r="K7812" s="193"/>
      <c r="L7812" s="194"/>
      <c r="M7812" s="195"/>
    </row>
    <row r="7813" spans="1:13" s="61" customFormat="1" customHeight="1">
      <c r="A7813"/>
      <c r="B7813"/>
      <c r="C7813"/>
      <c r="D7813"/>
      <c r="E7813" s="197"/>
      <c r="F7813" s="61"/>
      <c r="G7813" s="196" t="e">
        <f>VLOOKUP(D7813,sku归属!A:B,2,0)</f>
        <v>#N/A</v>
      </c>
      <c r="K7813" s="193"/>
      <c r="L7813" s="194"/>
      <c r="M7813" s="195"/>
    </row>
    <row r="7814" spans="1:13" s="61" customFormat="1" customHeight="1">
      <c r="A7814"/>
      <c r="B7814"/>
      <c r="C7814"/>
      <c r="D7814"/>
      <c r="E7814" s="197"/>
      <c r="F7814" s="61"/>
      <c r="G7814" s="196" t="e">
        <f>VLOOKUP(D7814,sku归属!A:B,2,0)</f>
        <v>#N/A</v>
      </c>
      <c r="K7814" s="193"/>
      <c r="L7814" s="194"/>
      <c r="M7814" s="195"/>
    </row>
    <row r="7815" spans="1:13" s="61" customFormat="1" customHeight="1">
      <c r="A7815"/>
      <c r="B7815"/>
      <c r="C7815"/>
      <c r="D7815"/>
      <c r="E7815" s="197"/>
      <c r="F7815" s="61"/>
      <c r="G7815" s="196" t="e">
        <f>VLOOKUP(D7815,sku归属!A:B,2,0)</f>
        <v>#N/A</v>
      </c>
      <c r="K7815" s="193"/>
      <c r="L7815" s="194"/>
      <c r="M7815" s="195"/>
    </row>
    <row r="7816" spans="1:13" s="61" customFormat="1" customHeight="1">
      <c r="A7816"/>
      <c r="B7816"/>
      <c r="C7816"/>
      <c r="D7816"/>
      <c r="E7816" s="197"/>
      <c r="F7816" s="61"/>
      <c r="G7816" s="196" t="e">
        <f>VLOOKUP(D7816,sku归属!A:B,2,0)</f>
        <v>#N/A</v>
      </c>
      <c r="K7816" s="193"/>
      <c r="L7816" s="194"/>
      <c r="M7816" s="195"/>
    </row>
    <row r="7817" spans="1:13" s="61" customFormat="1" customHeight="1">
      <c r="A7817"/>
      <c r="B7817"/>
      <c r="C7817"/>
      <c r="D7817"/>
      <c r="E7817" s="197"/>
      <c r="F7817" s="61"/>
      <c r="G7817" s="196" t="e">
        <f>VLOOKUP(D7817,sku归属!A:B,2,0)</f>
        <v>#N/A</v>
      </c>
      <c r="K7817" s="193"/>
      <c r="L7817" s="194"/>
      <c r="M7817" s="195"/>
    </row>
    <row r="7818" spans="1:13" s="61" customFormat="1" customHeight="1">
      <c r="A7818"/>
      <c r="B7818"/>
      <c r="C7818"/>
      <c r="D7818"/>
      <c r="E7818" s="197"/>
      <c r="F7818" s="61"/>
      <c r="G7818" s="196" t="e">
        <f>VLOOKUP(D7818,sku归属!A:B,2,0)</f>
        <v>#N/A</v>
      </c>
      <c r="K7818" s="193"/>
      <c r="L7818" s="194"/>
      <c r="M7818" s="195"/>
    </row>
    <row r="7819" spans="1:13" s="61" customFormat="1" customHeight="1">
      <c r="A7819"/>
      <c r="B7819"/>
      <c r="C7819"/>
      <c r="D7819"/>
      <c r="E7819" s="197"/>
      <c r="F7819" s="61"/>
      <c r="G7819" s="196" t="e">
        <f>VLOOKUP(D7819,sku归属!A:B,2,0)</f>
        <v>#N/A</v>
      </c>
      <c r="K7819" s="193"/>
      <c r="L7819" s="194"/>
      <c r="M7819" s="195"/>
    </row>
    <row r="7820" spans="1:13" s="61" customFormat="1" customHeight="1">
      <c r="A7820"/>
      <c r="B7820"/>
      <c r="C7820"/>
      <c r="D7820"/>
      <c r="E7820" s="197"/>
      <c r="F7820" s="61"/>
      <c r="G7820" s="196" t="e">
        <f>VLOOKUP(D7820,sku归属!A:B,2,0)</f>
        <v>#N/A</v>
      </c>
      <c r="K7820" s="193"/>
      <c r="L7820" s="194"/>
      <c r="M7820" s="195"/>
    </row>
    <row r="7821" spans="1:13" s="61" customFormat="1" customHeight="1">
      <c r="A7821"/>
      <c r="B7821"/>
      <c r="C7821"/>
      <c r="D7821"/>
      <c r="E7821" s="197"/>
      <c r="F7821" s="61"/>
      <c r="G7821" s="196" t="e">
        <f>VLOOKUP(D7821,sku归属!A:B,2,0)</f>
        <v>#N/A</v>
      </c>
      <c r="K7821" s="193"/>
      <c r="L7821" s="194"/>
      <c r="M7821" s="195"/>
    </row>
    <row r="7822" spans="1:13" s="61" customFormat="1" customHeight="1">
      <c r="A7822"/>
      <c r="B7822"/>
      <c r="C7822"/>
      <c r="D7822"/>
      <c r="E7822" s="197"/>
      <c r="F7822" s="61"/>
      <c r="G7822" s="196" t="e">
        <f>VLOOKUP(D7822,sku归属!A:B,2,0)</f>
        <v>#N/A</v>
      </c>
      <c r="K7822" s="193"/>
      <c r="L7822" s="194"/>
      <c r="M7822" s="195"/>
    </row>
    <row r="7823" spans="1:13" s="61" customFormat="1" customHeight="1">
      <c r="A7823"/>
      <c r="B7823"/>
      <c r="C7823"/>
      <c r="D7823"/>
      <c r="E7823" s="197"/>
      <c r="F7823" s="61"/>
      <c r="G7823" s="196" t="e">
        <f>VLOOKUP(D7823,sku归属!A:B,2,0)</f>
        <v>#N/A</v>
      </c>
      <c r="K7823" s="193"/>
      <c r="L7823" s="194"/>
      <c r="M7823" s="195"/>
    </row>
    <row r="7824" spans="1:13" s="61" customFormat="1" customHeight="1">
      <c r="A7824"/>
      <c r="B7824"/>
      <c r="C7824"/>
      <c r="D7824"/>
      <c r="E7824" s="197"/>
      <c r="F7824" s="61"/>
      <c r="G7824" s="196" t="e">
        <f>VLOOKUP(D7824,sku归属!A:B,2,0)</f>
        <v>#N/A</v>
      </c>
      <c r="K7824" s="193"/>
      <c r="L7824" s="194"/>
      <c r="M7824" s="195"/>
    </row>
    <row r="7825" spans="1:13" s="61" customFormat="1" customHeight="1">
      <c r="A7825"/>
      <c r="B7825"/>
      <c r="C7825"/>
      <c r="D7825"/>
      <c r="E7825" s="197"/>
      <c r="F7825" s="61"/>
      <c r="G7825" s="196" t="e">
        <f>VLOOKUP(D7825,sku归属!A:B,2,0)</f>
        <v>#N/A</v>
      </c>
      <c r="K7825" s="193"/>
      <c r="L7825" s="194"/>
      <c r="M7825" s="195"/>
    </row>
    <row r="7826" spans="1:13" s="61" customFormat="1" customHeight="1">
      <c r="A7826"/>
      <c r="B7826"/>
      <c r="C7826"/>
      <c r="D7826"/>
      <c r="E7826" s="197"/>
      <c r="F7826" s="61"/>
      <c r="G7826" s="196" t="e">
        <f>VLOOKUP(D7826,sku归属!A:B,2,0)</f>
        <v>#N/A</v>
      </c>
      <c r="K7826" s="193"/>
      <c r="L7826" s="194"/>
      <c r="M7826" s="195"/>
    </row>
    <row r="7827" spans="1:13" s="61" customFormat="1" customHeight="1">
      <c r="A7827"/>
      <c r="B7827"/>
      <c r="C7827"/>
      <c r="D7827"/>
      <c r="E7827" s="197"/>
      <c r="F7827" s="61"/>
      <c r="G7827" s="196" t="e">
        <f>VLOOKUP(D7827,sku归属!A:B,2,0)</f>
        <v>#N/A</v>
      </c>
      <c r="K7827" s="193"/>
      <c r="L7827" s="194"/>
      <c r="M7827" s="195"/>
    </row>
    <row r="7828" spans="1:13" s="61" customFormat="1" customHeight="1">
      <c r="A7828"/>
      <c r="B7828"/>
      <c r="C7828"/>
      <c r="D7828"/>
      <c r="E7828" s="197"/>
      <c r="F7828" s="61"/>
      <c r="G7828" s="196" t="e">
        <f>VLOOKUP(D7828,sku归属!A:B,2,0)</f>
        <v>#N/A</v>
      </c>
      <c r="K7828" s="193"/>
      <c r="L7828" s="194"/>
      <c r="M7828" s="195"/>
    </row>
    <row r="7829" spans="1:13" s="61" customFormat="1" customHeight="1">
      <c r="A7829"/>
      <c r="B7829"/>
      <c r="C7829"/>
      <c r="D7829"/>
      <c r="E7829" s="197"/>
      <c r="F7829" s="61"/>
      <c r="G7829" s="196" t="e">
        <f>VLOOKUP(D7829,sku归属!A:B,2,0)</f>
        <v>#N/A</v>
      </c>
      <c r="K7829" s="193"/>
      <c r="L7829" s="194"/>
      <c r="M7829" s="195"/>
    </row>
    <row r="7830" spans="1:13" s="61" customFormat="1" customHeight="1">
      <c r="A7830"/>
      <c r="B7830"/>
      <c r="C7830"/>
      <c r="D7830"/>
      <c r="E7830" s="197"/>
      <c r="F7830" s="61"/>
      <c r="G7830" s="196" t="e">
        <f>VLOOKUP(D7830,sku归属!A:B,2,0)</f>
        <v>#N/A</v>
      </c>
      <c r="K7830" s="193"/>
      <c r="L7830" s="194"/>
      <c r="M7830" s="195"/>
    </row>
    <row r="7831" spans="1:13" s="61" customFormat="1" customHeight="1">
      <c r="A7831"/>
      <c r="B7831"/>
      <c r="C7831"/>
      <c r="D7831"/>
      <c r="E7831" s="197"/>
      <c r="F7831" s="61"/>
      <c r="G7831" s="196" t="e">
        <f>VLOOKUP(D7831,sku归属!A:B,2,0)</f>
        <v>#N/A</v>
      </c>
      <c r="K7831" s="193"/>
      <c r="L7831" s="194"/>
      <c r="M7831" s="195"/>
    </row>
    <row r="7832" spans="1:13" s="61" customFormat="1" customHeight="1">
      <c r="A7832"/>
      <c r="B7832"/>
      <c r="C7832"/>
      <c r="D7832"/>
      <c r="E7832" s="197"/>
      <c r="F7832" s="61"/>
      <c r="G7832" s="196" t="e">
        <f>VLOOKUP(D7832,sku归属!A:B,2,0)</f>
        <v>#N/A</v>
      </c>
      <c r="K7832" s="193"/>
      <c r="L7832" s="194"/>
      <c r="M7832" s="195"/>
    </row>
    <row r="7833" spans="1:13" s="61" customFormat="1" customHeight="1">
      <c r="A7833"/>
      <c r="B7833"/>
      <c r="C7833"/>
      <c r="D7833"/>
      <c r="E7833" s="197"/>
      <c r="F7833" s="61"/>
      <c r="G7833" s="196" t="e">
        <f>VLOOKUP(D7833,sku归属!A:B,2,0)</f>
        <v>#N/A</v>
      </c>
      <c r="K7833" s="193"/>
      <c r="L7833" s="194"/>
      <c r="M7833" s="195"/>
    </row>
    <row r="7834" spans="1:13" s="61" customFormat="1" customHeight="1">
      <c r="A7834"/>
      <c r="B7834"/>
      <c r="C7834"/>
      <c r="D7834"/>
      <c r="E7834" s="197"/>
      <c r="F7834" s="61"/>
      <c r="G7834" s="196" t="e">
        <f>VLOOKUP(D7834,sku归属!A:B,2,0)</f>
        <v>#N/A</v>
      </c>
      <c r="K7834" s="193"/>
      <c r="L7834" s="194"/>
      <c r="M7834" s="195"/>
    </row>
    <row r="7835" spans="1:13" s="61" customFormat="1" customHeight="1">
      <c r="A7835"/>
      <c r="B7835"/>
      <c r="C7835"/>
      <c r="D7835"/>
      <c r="E7835" s="197"/>
      <c r="F7835" s="61"/>
      <c r="G7835" s="196" t="e">
        <f>VLOOKUP(D7835,sku归属!A:B,2,0)</f>
        <v>#N/A</v>
      </c>
      <c r="K7835" s="193"/>
      <c r="L7835" s="194"/>
      <c r="M7835" s="195"/>
    </row>
    <row r="7836" spans="1:13" s="61" customFormat="1" customHeight="1">
      <c r="A7836"/>
      <c r="B7836"/>
      <c r="C7836"/>
      <c r="D7836"/>
      <c r="E7836" s="197"/>
      <c r="F7836" s="61"/>
      <c r="G7836" s="196" t="e">
        <f>VLOOKUP(D7836,sku归属!A:B,2,0)</f>
        <v>#N/A</v>
      </c>
      <c r="K7836" s="193"/>
      <c r="L7836" s="194"/>
      <c r="M7836" s="195"/>
    </row>
    <row r="7837" spans="1:13" s="61" customFormat="1" customHeight="1">
      <c r="A7837"/>
      <c r="B7837"/>
      <c r="C7837"/>
      <c r="D7837"/>
      <c r="E7837" s="197"/>
      <c r="F7837" s="61"/>
      <c r="G7837" s="196" t="e">
        <f>VLOOKUP(D7837,sku归属!A:B,2,0)</f>
        <v>#N/A</v>
      </c>
      <c r="K7837" s="193"/>
      <c r="L7837" s="194"/>
      <c r="M7837" s="195"/>
    </row>
    <row r="7838" spans="1:13" s="61" customFormat="1" customHeight="1">
      <c r="A7838"/>
      <c r="B7838"/>
      <c r="C7838"/>
      <c r="D7838"/>
      <c r="E7838" s="197"/>
      <c r="F7838" s="61"/>
      <c r="G7838" s="196" t="e">
        <f>VLOOKUP(D7838,sku归属!A:B,2,0)</f>
        <v>#N/A</v>
      </c>
      <c r="K7838" s="193"/>
      <c r="L7838" s="194"/>
      <c r="M7838" s="195"/>
    </row>
    <row r="7839" spans="1:13" s="61" customFormat="1" customHeight="1">
      <c r="A7839"/>
      <c r="B7839"/>
      <c r="C7839"/>
      <c r="D7839"/>
      <c r="E7839" s="197"/>
      <c r="F7839" s="61"/>
      <c r="G7839" s="196" t="e">
        <f>VLOOKUP(D7839,sku归属!A:B,2,0)</f>
        <v>#N/A</v>
      </c>
      <c r="K7839" s="193"/>
      <c r="L7839" s="194"/>
      <c r="M7839" s="195"/>
    </row>
    <row r="7840" spans="1:13" s="61" customFormat="1" customHeight="1">
      <c r="A7840"/>
      <c r="B7840"/>
      <c r="C7840"/>
      <c r="D7840"/>
      <c r="E7840" s="197"/>
      <c r="F7840" s="61"/>
      <c r="G7840" s="196" t="e">
        <f>VLOOKUP(D7840,sku归属!A:B,2,0)</f>
        <v>#N/A</v>
      </c>
      <c r="K7840" s="193"/>
      <c r="L7840" s="194"/>
      <c r="M7840" s="195"/>
    </row>
    <row r="7841" spans="1:13" s="61" customFormat="1" customHeight="1">
      <c r="A7841"/>
      <c r="B7841"/>
      <c r="C7841"/>
      <c r="D7841"/>
      <c r="E7841" s="197"/>
      <c r="F7841" s="61"/>
      <c r="G7841" s="196" t="e">
        <f>VLOOKUP(D7841,sku归属!A:B,2,0)</f>
        <v>#N/A</v>
      </c>
      <c r="K7841" s="193"/>
      <c r="L7841" s="194"/>
      <c r="M7841" s="195"/>
    </row>
    <row r="7842" spans="1:13" s="61" customFormat="1" customHeight="1">
      <c r="A7842"/>
      <c r="B7842"/>
      <c r="C7842"/>
      <c r="D7842"/>
      <c r="E7842" s="197"/>
      <c r="F7842" s="61"/>
      <c r="G7842" s="196" t="e">
        <f>VLOOKUP(D7842,sku归属!A:B,2,0)</f>
        <v>#N/A</v>
      </c>
      <c r="K7842" s="193"/>
      <c r="L7842" s="194"/>
      <c r="M7842" s="195"/>
    </row>
    <row r="7843" spans="1:13" s="61" customFormat="1" customHeight="1">
      <c r="A7843"/>
      <c r="B7843"/>
      <c r="C7843"/>
      <c r="D7843"/>
      <c r="E7843" s="197"/>
      <c r="F7843" s="61"/>
      <c r="G7843" s="196" t="e">
        <f>VLOOKUP(D7843,sku归属!A:B,2,0)</f>
        <v>#N/A</v>
      </c>
      <c r="K7843" s="193"/>
      <c r="L7843" s="194"/>
      <c r="M7843" s="195"/>
    </row>
    <row r="7844" spans="1:13" s="61" customFormat="1" customHeight="1">
      <c r="A7844"/>
      <c r="B7844"/>
      <c r="C7844"/>
      <c r="D7844"/>
      <c r="E7844" s="197"/>
      <c r="F7844" s="61"/>
      <c r="G7844" s="196" t="e">
        <f>VLOOKUP(D7844,sku归属!A:B,2,0)</f>
        <v>#N/A</v>
      </c>
      <c r="K7844" s="193"/>
      <c r="L7844" s="194"/>
      <c r="M7844" s="195"/>
    </row>
    <row r="7845" spans="1:13" s="61" customFormat="1" customHeight="1">
      <c r="A7845"/>
      <c r="B7845"/>
      <c r="C7845"/>
      <c r="D7845"/>
      <c r="E7845" s="197"/>
      <c r="F7845" s="61"/>
      <c r="G7845" s="196" t="e">
        <f>VLOOKUP(D7845,sku归属!A:B,2,0)</f>
        <v>#N/A</v>
      </c>
      <c r="K7845" s="193"/>
      <c r="L7845" s="194"/>
      <c r="M7845" s="195"/>
    </row>
    <row r="7846" spans="1:13" s="61" customFormat="1" customHeight="1">
      <c r="A7846"/>
      <c r="B7846"/>
      <c r="C7846"/>
      <c r="D7846"/>
      <c r="E7846" s="197"/>
      <c r="F7846" s="61"/>
      <c r="G7846" s="196" t="e">
        <f>VLOOKUP(D7846,sku归属!A:B,2,0)</f>
        <v>#N/A</v>
      </c>
      <c r="K7846" s="193"/>
      <c r="L7846" s="194"/>
      <c r="M7846" s="195"/>
    </row>
    <row r="7847" spans="1:13" s="61" customFormat="1" customHeight="1">
      <c r="A7847"/>
      <c r="B7847"/>
      <c r="C7847"/>
      <c r="D7847"/>
      <c r="E7847" s="197"/>
      <c r="F7847" s="61"/>
      <c r="G7847" s="196" t="e">
        <f>VLOOKUP(D7847,sku归属!A:B,2,0)</f>
        <v>#N/A</v>
      </c>
      <c r="K7847" s="193"/>
      <c r="L7847" s="194"/>
      <c r="M7847" s="195"/>
    </row>
    <row r="7848" spans="1:13" s="61" customFormat="1" customHeight="1">
      <c r="A7848"/>
      <c r="B7848"/>
      <c r="C7848"/>
      <c r="D7848"/>
      <c r="E7848" s="197"/>
      <c r="F7848" s="61"/>
      <c r="G7848" s="196" t="e">
        <f>VLOOKUP(D7848,sku归属!A:B,2,0)</f>
        <v>#N/A</v>
      </c>
      <c r="K7848" s="193"/>
      <c r="L7848" s="194"/>
      <c r="M7848" s="195"/>
    </row>
    <row r="7849" spans="1:13" s="61" customFormat="1" customHeight="1">
      <c r="A7849"/>
      <c r="B7849"/>
      <c r="C7849"/>
      <c r="D7849"/>
      <c r="E7849" s="197"/>
      <c r="F7849" s="61"/>
      <c r="G7849" s="196" t="e">
        <f>VLOOKUP(D7849,sku归属!A:B,2,0)</f>
        <v>#N/A</v>
      </c>
      <c r="K7849" s="193"/>
      <c r="L7849" s="194"/>
      <c r="M7849" s="195"/>
    </row>
    <row r="7850" spans="1:13" s="61" customFormat="1" customHeight="1">
      <c r="A7850"/>
      <c r="B7850"/>
      <c r="C7850"/>
      <c r="D7850"/>
      <c r="E7850" s="197"/>
      <c r="F7850" s="61"/>
      <c r="G7850" s="196" t="e">
        <f>VLOOKUP(D7850,sku归属!A:B,2,0)</f>
        <v>#N/A</v>
      </c>
      <c r="K7850" s="193"/>
      <c r="L7850" s="194"/>
      <c r="M7850" s="195"/>
    </row>
    <row r="7851" spans="1:13" s="61" customFormat="1" customHeight="1">
      <c r="A7851"/>
      <c r="B7851"/>
      <c r="C7851"/>
      <c r="D7851"/>
      <c r="E7851" s="197"/>
      <c r="F7851" s="61"/>
      <c r="G7851" s="196" t="e">
        <f>VLOOKUP(D7851,sku归属!A:B,2,0)</f>
        <v>#N/A</v>
      </c>
      <c r="K7851" s="193"/>
      <c r="L7851" s="194"/>
      <c r="M7851" s="195"/>
    </row>
    <row r="7852" spans="1:13" s="61" customFormat="1" customHeight="1">
      <c r="A7852"/>
      <c r="B7852"/>
      <c r="C7852"/>
      <c r="D7852"/>
      <c r="E7852" s="197"/>
      <c r="F7852" s="61"/>
      <c r="G7852" s="196" t="e">
        <f>VLOOKUP(D7852,sku归属!A:B,2,0)</f>
        <v>#N/A</v>
      </c>
      <c r="K7852" s="193"/>
      <c r="L7852" s="194"/>
      <c r="M7852" s="195"/>
    </row>
    <row r="7853" spans="1:13" s="61" customFormat="1" customHeight="1">
      <c r="A7853"/>
      <c r="B7853"/>
      <c r="C7853"/>
      <c r="D7853"/>
      <c r="E7853" s="197"/>
      <c r="F7853" s="61"/>
      <c r="G7853" s="196" t="e">
        <f>VLOOKUP(D7853,sku归属!A:B,2,0)</f>
        <v>#N/A</v>
      </c>
      <c r="K7853" s="193"/>
      <c r="L7853" s="194"/>
      <c r="M7853" s="195"/>
    </row>
    <row r="7854" spans="1:13" s="61" customFormat="1" customHeight="1">
      <c r="A7854"/>
      <c r="B7854"/>
      <c r="C7854"/>
      <c r="D7854"/>
      <c r="E7854" s="197"/>
      <c r="F7854" s="61"/>
      <c r="G7854" s="196" t="e">
        <f>VLOOKUP(D7854,sku归属!A:B,2,0)</f>
        <v>#N/A</v>
      </c>
      <c r="K7854" s="193"/>
      <c r="L7854" s="194"/>
      <c r="M7854" s="195"/>
    </row>
    <row r="7855" spans="1:13" s="61" customFormat="1" customHeight="1">
      <c r="A7855"/>
      <c r="B7855"/>
      <c r="C7855"/>
      <c r="D7855"/>
      <c r="E7855" s="197"/>
      <c r="F7855" s="61"/>
      <c r="G7855" s="196" t="e">
        <f>VLOOKUP(D7855,sku归属!A:B,2,0)</f>
        <v>#N/A</v>
      </c>
      <c r="K7855" s="193"/>
      <c r="L7855" s="194"/>
      <c r="M7855" s="195"/>
    </row>
    <row r="7856" spans="1:13" s="61" customFormat="1" customHeight="1">
      <c r="A7856"/>
      <c r="B7856"/>
      <c r="C7856"/>
      <c r="D7856"/>
      <c r="E7856" s="197"/>
      <c r="F7856" s="61"/>
      <c r="G7856" s="196" t="e">
        <f>VLOOKUP(D7856,sku归属!A:B,2,0)</f>
        <v>#N/A</v>
      </c>
      <c r="K7856" s="193"/>
      <c r="L7856" s="194"/>
      <c r="M7856" s="195"/>
    </row>
    <row r="7857" spans="1:13" s="61" customFormat="1" customHeight="1">
      <c r="A7857"/>
      <c r="B7857"/>
      <c r="C7857"/>
      <c r="D7857"/>
      <c r="E7857" s="197"/>
      <c r="F7857" s="61"/>
      <c r="G7857" s="196" t="e">
        <f>VLOOKUP(D7857,sku归属!A:B,2,0)</f>
        <v>#N/A</v>
      </c>
      <c r="K7857" s="193"/>
      <c r="L7857" s="194"/>
      <c r="M7857" s="195"/>
    </row>
    <row r="7858" spans="1:13" s="61" customFormat="1" customHeight="1">
      <c r="A7858"/>
      <c r="B7858"/>
      <c r="C7858"/>
      <c r="D7858"/>
      <c r="E7858" s="197"/>
      <c r="F7858" s="61"/>
      <c r="G7858" s="196" t="e">
        <f>VLOOKUP(D7858,sku归属!A:B,2,0)</f>
        <v>#N/A</v>
      </c>
      <c r="K7858" s="193"/>
      <c r="L7858" s="194"/>
      <c r="M7858" s="195"/>
    </row>
    <row r="7859" spans="1:13" s="61" customFormat="1" customHeight="1">
      <c r="A7859"/>
      <c r="B7859"/>
      <c r="C7859"/>
      <c r="D7859"/>
      <c r="E7859" s="197"/>
      <c r="F7859" s="61"/>
      <c r="G7859" s="196" t="e">
        <f>VLOOKUP(D7859,sku归属!A:B,2,0)</f>
        <v>#N/A</v>
      </c>
      <c r="K7859" s="193"/>
      <c r="L7859" s="194"/>
      <c r="M7859" s="195"/>
    </row>
    <row r="7860" spans="1:13" s="61" customFormat="1" customHeight="1">
      <c r="A7860"/>
      <c r="B7860"/>
      <c r="C7860"/>
      <c r="D7860"/>
      <c r="E7860" s="197"/>
      <c r="F7860" s="61"/>
      <c r="G7860" s="196" t="e">
        <f>VLOOKUP(D7860,sku归属!A:B,2,0)</f>
        <v>#N/A</v>
      </c>
      <c r="K7860" s="193"/>
      <c r="L7860" s="194"/>
      <c r="M7860" s="195"/>
    </row>
    <row r="7861" spans="1:13" s="61" customFormat="1" customHeight="1">
      <c r="A7861"/>
      <c r="B7861"/>
      <c r="C7861"/>
      <c r="D7861"/>
      <c r="E7861" s="197"/>
      <c r="F7861" s="61"/>
      <c r="G7861" s="196" t="e">
        <f>VLOOKUP(D7861,sku归属!A:B,2,0)</f>
        <v>#N/A</v>
      </c>
      <c r="K7861" s="193"/>
      <c r="L7861" s="194"/>
      <c r="M7861" s="195"/>
    </row>
    <row r="7862" spans="1:13" s="61" customFormat="1" customHeight="1">
      <c r="A7862"/>
      <c r="B7862"/>
      <c r="C7862"/>
      <c r="D7862"/>
      <c r="E7862" s="197"/>
      <c r="F7862" s="61"/>
      <c r="G7862" s="196" t="e">
        <f>VLOOKUP(D7862,sku归属!A:B,2,0)</f>
        <v>#N/A</v>
      </c>
      <c r="K7862" s="193"/>
      <c r="L7862" s="194"/>
      <c r="M7862" s="195"/>
    </row>
    <row r="7863" spans="1:13" s="61" customFormat="1" customHeight="1">
      <c r="A7863"/>
      <c r="B7863"/>
      <c r="C7863"/>
      <c r="D7863"/>
      <c r="E7863" s="197"/>
      <c r="F7863" s="61"/>
      <c r="G7863" s="196" t="e">
        <f>VLOOKUP(D7863,sku归属!A:B,2,0)</f>
        <v>#N/A</v>
      </c>
      <c r="K7863" s="193"/>
      <c r="L7863" s="194"/>
      <c r="M7863" s="195"/>
    </row>
    <row r="7864" spans="1:13" s="61" customFormat="1" customHeight="1">
      <c r="A7864"/>
      <c r="B7864"/>
      <c r="C7864"/>
      <c r="D7864"/>
      <c r="E7864" s="197"/>
      <c r="F7864" s="61"/>
      <c r="G7864" s="196" t="e">
        <f>VLOOKUP(D7864,sku归属!A:B,2,0)</f>
        <v>#N/A</v>
      </c>
      <c r="K7864" s="193"/>
      <c r="L7864" s="194"/>
      <c r="M7864" s="195"/>
    </row>
    <row r="7865" spans="1:13" s="61" customFormat="1" customHeight="1">
      <c r="A7865"/>
      <c r="B7865"/>
      <c r="C7865"/>
      <c r="D7865"/>
      <c r="E7865" s="197"/>
      <c r="F7865" s="61"/>
      <c r="G7865" s="196" t="e">
        <f>VLOOKUP(D7865,sku归属!A:B,2,0)</f>
        <v>#N/A</v>
      </c>
      <c r="K7865" s="193"/>
      <c r="L7865" s="194"/>
      <c r="M7865" s="195"/>
    </row>
    <row r="7866" spans="1:13" s="61" customFormat="1" customHeight="1">
      <c r="A7866"/>
      <c r="B7866"/>
      <c r="C7866"/>
      <c r="D7866"/>
      <c r="E7866" s="197"/>
      <c r="F7866" s="61"/>
      <c r="G7866" s="196" t="e">
        <f>VLOOKUP(D7866,sku归属!A:B,2,0)</f>
        <v>#N/A</v>
      </c>
      <c r="K7866" s="193"/>
      <c r="L7866" s="194"/>
      <c r="M7866" s="195"/>
    </row>
    <row r="7867" spans="1:13" s="61" customFormat="1" customHeight="1">
      <c r="A7867"/>
      <c r="B7867"/>
      <c r="C7867"/>
      <c r="D7867"/>
      <c r="E7867" s="197"/>
      <c r="F7867" s="61"/>
      <c r="G7867" s="196" t="e">
        <f>VLOOKUP(D7867,sku归属!A:B,2,0)</f>
        <v>#N/A</v>
      </c>
      <c r="K7867" s="193"/>
      <c r="L7867" s="194"/>
      <c r="M7867" s="195"/>
    </row>
    <row r="7868" spans="1:13" s="61" customFormat="1" customHeight="1">
      <c r="A7868"/>
      <c r="B7868"/>
      <c r="C7868"/>
      <c r="D7868"/>
      <c r="E7868" s="197"/>
      <c r="F7868" s="61"/>
      <c r="G7868" s="196" t="e">
        <f>VLOOKUP(D7868,sku归属!A:B,2,0)</f>
        <v>#N/A</v>
      </c>
      <c r="K7868" s="193"/>
      <c r="L7868" s="194"/>
      <c r="M7868" s="195"/>
    </row>
    <row r="7869" spans="1:13" s="61" customFormat="1" customHeight="1">
      <c r="A7869"/>
      <c r="B7869"/>
      <c r="C7869"/>
      <c r="D7869"/>
      <c r="E7869" s="197"/>
      <c r="F7869" s="61"/>
      <c r="G7869" s="196" t="e">
        <f>VLOOKUP(D7869,sku归属!A:B,2,0)</f>
        <v>#N/A</v>
      </c>
      <c r="K7869" s="193"/>
      <c r="L7869" s="194"/>
      <c r="M7869" s="195"/>
    </row>
    <row r="7870" spans="1:13" s="61" customFormat="1" customHeight="1">
      <c r="A7870"/>
      <c r="B7870"/>
      <c r="C7870"/>
      <c r="D7870"/>
      <c r="E7870" s="197"/>
      <c r="F7870" s="61"/>
      <c r="G7870" s="196" t="e">
        <f>VLOOKUP(D7870,sku归属!A:B,2,0)</f>
        <v>#N/A</v>
      </c>
      <c r="K7870" s="193"/>
      <c r="L7870" s="194"/>
      <c r="M7870" s="195"/>
    </row>
    <row r="7871" spans="1:13" s="61" customFormat="1" customHeight="1">
      <c r="A7871"/>
      <c r="B7871"/>
      <c r="C7871"/>
      <c r="D7871"/>
      <c r="E7871" s="197"/>
      <c r="F7871" s="61"/>
      <c r="G7871" s="196" t="e">
        <f>VLOOKUP(D7871,sku归属!A:B,2,0)</f>
        <v>#N/A</v>
      </c>
      <c r="K7871" s="193"/>
      <c r="L7871" s="194"/>
      <c r="M7871" s="195"/>
    </row>
    <row r="7872" spans="1:13" s="61" customFormat="1" customHeight="1">
      <c r="A7872"/>
      <c r="B7872"/>
      <c r="C7872"/>
      <c r="D7872"/>
      <c r="E7872" s="197"/>
      <c r="F7872" s="61"/>
      <c r="G7872" s="196" t="e">
        <f>VLOOKUP(D7872,sku归属!A:B,2,0)</f>
        <v>#N/A</v>
      </c>
      <c r="K7872" s="193"/>
      <c r="L7872" s="194"/>
      <c r="M7872" s="195"/>
    </row>
    <row r="7873" spans="1:13" s="61" customFormat="1" customHeight="1">
      <c r="A7873"/>
      <c r="B7873"/>
      <c r="C7873"/>
      <c r="D7873"/>
      <c r="E7873" s="197"/>
      <c r="F7873" s="61"/>
      <c r="G7873" s="196" t="e">
        <f>VLOOKUP(D7873,sku归属!A:B,2,0)</f>
        <v>#N/A</v>
      </c>
      <c r="K7873" s="193"/>
      <c r="L7873" s="194"/>
      <c r="M7873" s="195"/>
    </row>
    <row r="7874" spans="1:13" s="61" customFormat="1" customHeight="1">
      <c r="A7874"/>
      <c r="B7874"/>
      <c r="C7874"/>
      <c r="D7874"/>
      <c r="E7874" s="197"/>
      <c r="F7874" s="61"/>
      <c r="G7874" s="196" t="e">
        <f>VLOOKUP(D7874,sku归属!A:B,2,0)</f>
        <v>#N/A</v>
      </c>
      <c r="K7874" s="193"/>
      <c r="L7874" s="194"/>
      <c r="M7874" s="195"/>
    </row>
    <row r="7875" spans="1:13" s="61" customFormat="1" customHeight="1">
      <c r="A7875"/>
      <c r="B7875"/>
      <c r="C7875"/>
      <c r="D7875"/>
      <c r="E7875" s="197"/>
      <c r="F7875" s="61"/>
      <c r="G7875" s="196" t="e">
        <f>VLOOKUP(D7875,sku归属!A:B,2,0)</f>
        <v>#N/A</v>
      </c>
      <c r="K7875" s="193"/>
      <c r="L7875" s="194"/>
      <c r="M7875" s="195"/>
    </row>
    <row r="7876" spans="1:13" s="61" customFormat="1" customHeight="1">
      <c r="A7876"/>
      <c r="B7876"/>
      <c r="C7876"/>
      <c r="D7876"/>
      <c r="E7876" s="197"/>
      <c r="F7876" s="61"/>
      <c r="G7876" s="196" t="e">
        <f>VLOOKUP(D7876,sku归属!A:B,2,0)</f>
        <v>#N/A</v>
      </c>
      <c r="K7876" s="193"/>
      <c r="L7876" s="194"/>
      <c r="M7876" s="195"/>
    </row>
    <row r="7877" spans="1:13" s="61" customFormat="1" customHeight="1">
      <c r="A7877"/>
      <c r="B7877"/>
      <c r="C7877"/>
      <c r="D7877"/>
      <c r="E7877" s="197"/>
      <c r="F7877" s="61"/>
      <c r="G7877" s="196" t="e">
        <f>VLOOKUP(D7877,sku归属!A:B,2,0)</f>
        <v>#N/A</v>
      </c>
      <c r="K7877" s="193"/>
      <c r="L7877" s="194"/>
      <c r="M7877" s="195"/>
    </row>
    <row r="7878" spans="1:13" s="61" customFormat="1" customHeight="1">
      <c r="A7878"/>
      <c r="B7878"/>
      <c r="C7878"/>
      <c r="D7878"/>
      <c r="E7878" s="197"/>
      <c r="F7878" s="61"/>
      <c r="G7878" s="196" t="e">
        <f>VLOOKUP(D7878,sku归属!A:B,2,0)</f>
        <v>#N/A</v>
      </c>
      <c r="K7878" s="193"/>
      <c r="L7878" s="194"/>
      <c r="M7878" s="195"/>
    </row>
    <row r="7879" spans="1:13" s="61" customFormat="1" customHeight="1">
      <c r="A7879"/>
      <c r="B7879"/>
      <c r="C7879"/>
      <c r="D7879"/>
      <c r="E7879" s="197"/>
      <c r="F7879" s="61"/>
      <c r="G7879" s="196" t="e">
        <f>VLOOKUP(D7879,sku归属!A:B,2,0)</f>
        <v>#N/A</v>
      </c>
      <c r="K7879" s="193"/>
      <c r="L7879" s="194"/>
      <c r="M7879" s="195"/>
    </row>
    <row r="7880" spans="1:13" s="61" customFormat="1" customHeight="1">
      <c r="A7880"/>
      <c r="B7880"/>
      <c r="C7880"/>
      <c r="D7880"/>
      <c r="E7880" s="197"/>
      <c r="F7880" s="61"/>
      <c r="G7880" s="196" t="e">
        <f>VLOOKUP(D7880,sku归属!A:B,2,0)</f>
        <v>#N/A</v>
      </c>
      <c r="K7880" s="193"/>
      <c r="L7880" s="194"/>
      <c r="M7880" s="195"/>
    </row>
    <row r="7881" spans="1:13" s="61" customFormat="1" customHeight="1">
      <c r="A7881"/>
      <c r="B7881"/>
      <c r="C7881"/>
      <c r="D7881"/>
      <c r="E7881" s="197"/>
      <c r="F7881" s="61"/>
      <c r="G7881" s="196" t="e">
        <f>VLOOKUP(D7881,sku归属!A:B,2,0)</f>
        <v>#N/A</v>
      </c>
      <c r="K7881" s="193"/>
      <c r="L7881" s="194"/>
      <c r="M7881" s="195"/>
    </row>
    <row r="7882" spans="1:13" s="61" customFormat="1" customHeight="1">
      <c r="A7882"/>
      <c r="B7882"/>
      <c r="C7882"/>
      <c r="D7882"/>
      <c r="E7882" s="197"/>
      <c r="F7882" s="61"/>
      <c r="G7882" s="196" t="e">
        <f>VLOOKUP(D7882,sku归属!A:B,2,0)</f>
        <v>#N/A</v>
      </c>
      <c r="K7882" s="193"/>
      <c r="L7882" s="194"/>
      <c r="M7882" s="195"/>
    </row>
    <row r="7883" spans="1:13" s="61" customFormat="1" customHeight="1">
      <c r="A7883"/>
      <c r="B7883"/>
      <c r="C7883"/>
      <c r="D7883"/>
      <c r="E7883" s="197"/>
      <c r="F7883" s="61"/>
      <c r="G7883" s="196" t="e">
        <f>VLOOKUP(D7883,sku归属!A:B,2,0)</f>
        <v>#N/A</v>
      </c>
      <c r="K7883" s="193"/>
      <c r="L7883" s="194"/>
      <c r="M7883" s="195"/>
    </row>
    <row r="7884" spans="1:13" s="61" customFormat="1" customHeight="1">
      <c r="A7884"/>
      <c r="B7884"/>
      <c r="C7884"/>
      <c r="D7884"/>
      <c r="E7884" s="197"/>
      <c r="F7884" s="61"/>
      <c r="G7884" s="196" t="e">
        <f>VLOOKUP(D7884,sku归属!A:B,2,0)</f>
        <v>#N/A</v>
      </c>
      <c r="K7884" s="193"/>
      <c r="L7884" s="194"/>
      <c r="M7884" s="195"/>
    </row>
    <row r="7885" spans="1:13" s="61" customFormat="1" customHeight="1">
      <c r="A7885"/>
      <c r="B7885"/>
      <c r="C7885"/>
      <c r="D7885"/>
      <c r="E7885" s="197"/>
      <c r="F7885" s="61"/>
      <c r="G7885" s="196" t="e">
        <f>VLOOKUP(D7885,sku归属!A:B,2,0)</f>
        <v>#N/A</v>
      </c>
      <c r="K7885" s="193"/>
      <c r="L7885" s="194"/>
      <c r="M7885" s="195"/>
    </row>
    <row r="7886" spans="1:13" s="61" customFormat="1" customHeight="1">
      <c r="A7886"/>
      <c r="B7886"/>
      <c r="C7886"/>
      <c r="D7886"/>
      <c r="E7886" s="197"/>
      <c r="F7886" s="61"/>
      <c r="G7886" s="196" t="e">
        <f>VLOOKUP(D7886,sku归属!A:B,2,0)</f>
        <v>#N/A</v>
      </c>
      <c r="K7886" s="193"/>
      <c r="L7886" s="194"/>
      <c r="M7886" s="195"/>
    </row>
    <row r="7887" spans="1:13" s="61" customFormat="1" customHeight="1">
      <c r="A7887"/>
      <c r="B7887"/>
      <c r="C7887"/>
      <c r="D7887"/>
      <c r="E7887" s="197"/>
      <c r="F7887" s="61"/>
      <c r="G7887" s="196" t="e">
        <f>VLOOKUP(D7887,sku归属!A:B,2,0)</f>
        <v>#N/A</v>
      </c>
      <c r="K7887" s="193"/>
      <c r="L7887" s="194"/>
      <c r="M7887" s="195"/>
    </row>
    <row r="7888" spans="1:13" s="61" customFormat="1" customHeight="1">
      <c r="A7888"/>
      <c r="B7888"/>
      <c r="C7888"/>
      <c r="D7888"/>
      <c r="E7888" s="197"/>
      <c r="F7888" s="61"/>
      <c r="G7888" s="196" t="e">
        <f>VLOOKUP(D7888,sku归属!A:B,2,0)</f>
        <v>#N/A</v>
      </c>
      <c r="K7888" s="193"/>
      <c r="L7888" s="194"/>
      <c r="M7888" s="195"/>
    </row>
    <row r="7889" spans="1:13" s="61" customFormat="1" customHeight="1">
      <c r="A7889"/>
      <c r="B7889"/>
      <c r="C7889"/>
      <c r="D7889"/>
      <c r="E7889" s="197"/>
      <c r="F7889" s="61"/>
      <c r="G7889" s="196" t="e">
        <f>VLOOKUP(D7889,sku归属!A:B,2,0)</f>
        <v>#N/A</v>
      </c>
      <c r="K7889" s="193"/>
      <c r="L7889" s="194"/>
      <c r="M7889" s="195"/>
    </row>
    <row r="7890" spans="1:13" s="61" customFormat="1" customHeight="1">
      <c r="A7890"/>
      <c r="B7890"/>
      <c r="C7890"/>
      <c r="D7890"/>
      <c r="E7890" s="197"/>
      <c r="F7890" s="61"/>
      <c r="G7890" s="196" t="e">
        <f>VLOOKUP(D7890,sku归属!A:B,2,0)</f>
        <v>#N/A</v>
      </c>
      <c r="K7890" s="193"/>
      <c r="L7890" s="194"/>
      <c r="M7890" s="195"/>
    </row>
    <row r="7891" spans="1:13" s="61" customFormat="1" customHeight="1">
      <c r="A7891"/>
      <c r="B7891"/>
      <c r="C7891"/>
      <c r="D7891"/>
      <c r="E7891" s="197"/>
      <c r="F7891" s="61"/>
      <c r="G7891" s="196" t="e">
        <f>VLOOKUP(D7891,sku归属!A:B,2,0)</f>
        <v>#N/A</v>
      </c>
      <c r="K7891" s="193"/>
      <c r="L7891" s="194"/>
      <c r="M7891" s="195"/>
    </row>
    <row r="7892" spans="1:13" s="61" customFormat="1" customHeight="1">
      <c r="A7892"/>
      <c r="B7892"/>
      <c r="C7892"/>
      <c r="D7892"/>
      <c r="E7892" s="197"/>
      <c r="F7892" s="61"/>
      <c r="G7892" s="196" t="e">
        <f>VLOOKUP(D7892,sku归属!A:B,2,0)</f>
        <v>#N/A</v>
      </c>
      <c r="K7892" s="193"/>
      <c r="L7892" s="194"/>
      <c r="M7892" s="195"/>
    </row>
    <row r="7893" spans="1:13" s="61" customFormat="1" customHeight="1">
      <c r="A7893"/>
      <c r="B7893"/>
      <c r="C7893"/>
      <c r="D7893"/>
      <c r="E7893" s="197"/>
      <c r="F7893" s="61"/>
      <c r="G7893" s="196" t="e">
        <f>VLOOKUP(D7893,sku归属!A:B,2,0)</f>
        <v>#N/A</v>
      </c>
      <c r="K7893" s="193"/>
      <c r="L7893" s="194"/>
      <c r="M7893" s="195"/>
    </row>
    <row r="7894" spans="1:13" s="61" customFormat="1" customHeight="1">
      <c r="A7894"/>
      <c r="B7894"/>
      <c r="C7894"/>
      <c r="D7894"/>
      <c r="E7894" s="197"/>
      <c r="F7894" s="61"/>
      <c r="G7894" s="196" t="e">
        <f>VLOOKUP(D7894,sku归属!A:B,2,0)</f>
        <v>#N/A</v>
      </c>
      <c r="K7894" s="193"/>
      <c r="L7894" s="194"/>
      <c r="M7894" s="195"/>
    </row>
    <row r="7895" spans="1:13" s="61" customFormat="1" customHeight="1">
      <c r="A7895"/>
      <c r="B7895"/>
      <c r="C7895"/>
      <c r="D7895"/>
      <c r="E7895" s="197"/>
      <c r="F7895" s="61"/>
      <c r="G7895" s="196" t="e">
        <f>VLOOKUP(D7895,sku归属!A:B,2,0)</f>
        <v>#N/A</v>
      </c>
      <c r="K7895" s="193"/>
      <c r="L7895" s="194"/>
      <c r="M7895" s="195"/>
    </row>
    <row r="7896" spans="1:13" s="61" customFormat="1" customHeight="1">
      <c r="A7896"/>
      <c r="B7896"/>
      <c r="C7896"/>
      <c r="D7896"/>
      <c r="E7896" s="197"/>
      <c r="F7896" s="61"/>
      <c r="G7896" s="196" t="e">
        <f>VLOOKUP(D7896,sku归属!A:B,2,0)</f>
        <v>#N/A</v>
      </c>
      <c r="K7896" s="193"/>
      <c r="L7896" s="194"/>
      <c r="M7896" s="195"/>
    </row>
    <row r="7897" spans="1:13" s="61" customFormat="1" customHeight="1">
      <c r="A7897"/>
      <c r="B7897"/>
      <c r="C7897"/>
      <c r="D7897"/>
      <c r="E7897" s="197"/>
      <c r="F7897" s="61"/>
      <c r="G7897" s="196" t="e">
        <f>VLOOKUP(D7897,sku归属!A:B,2,0)</f>
        <v>#N/A</v>
      </c>
      <c r="K7897" s="193"/>
      <c r="L7897" s="194"/>
      <c r="M7897" s="195"/>
    </row>
    <row r="7898" spans="1:13" s="61" customFormat="1" customHeight="1">
      <c r="A7898"/>
      <c r="B7898"/>
      <c r="C7898"/>
      <c r="D7898"/>
      <c r="E7898" s="197"/>
      <c r="F7898" s="61"/>
      <c r="G7898" s="196" t="e">
        <f>VLOOKUP(D7898,sku归属!A:B,2,0)</f>
        <v>#N/A</v>
      </c>
      <c r="K7898" s="193"/>
      <c r="L7898" s="194"/>
      <c r="M7898" s="195"/>
    </row>
    <row r="7899" spans="1:13" s="61" customFormat="1" customHeight="1">
      <c r="A7899"/>
      <c r="B7899"/>
      <c r="C7899"/>
      <c r="D7899"/>
      <c r="E7899" s="197"/>
      <c r="F7899" s="61"/>
      <c r="G7899" s="196" t="e">
        <f>VLOOKUP(D7899,sku归属!A:B,2,0)</f>
        <v>#N/A</v>
      </c>
      <c r="K7899" s="193"/>
      <c r="L7899" s="194"/>
      <c r="M7899" s="195"/>
    </row>
    <row r="7900" spans="1:13" s="61" customFormat="1" customHeight="1">
      <c r="A7900"/>
      <c r="B7900"/>
      <c r="C7900"/>
      <c r="D7900"/>
      <c r="E7900" s="197"/>
      <c r="F7900" s="61"/>
      <c r="G7900" s="196" t="e">
        <f>VLOOKUP(D7900,sku归属!A:B,2,0)</f>
        <v>#N/A</v>
      </c>
      <c r="K7900" s="193"/>
      <c r="L7900" s="194"/>
      <c r="M7900" s="195"/>
    </row>
    <row r="7901" spans="1:13" s="61" customFormat="1" customHeight="1">
      <c r="A7901"/>
      <c r="B7901"/>
      <c r="C7901"/>
      <c r="D7901"/>
      <c r="E7901" s="197"/>
      <c r="F7901" s="61"/>
      <c r="G7901" s="196" t="e">
        <f>VLOOKUP(D7901,sku归属!A:B,2,0)</f>
        <v>#N/A</v>
      </c>
      <c r="K7901" s="193"/>
      <c r="L7901" s="194"/>
      <c r="M7901" s="195"/>
    </row>
    <row r="7902" spans="1:13" s="61" customFormat="1" customHeight="1">
      <c r="A7902"/>
      <c r="B7902"/>
      <c r="C7902"/>
      <c r="D7902"/>
      <c r="E7902" s="197"/>
      <c r="F7902" s="61"/>
      <c r="G7902" s="196" t="e">
        <f>VLOOKUP(D7902,sku归属!A:B,2,0)</f>
        <v>#N/A</v>
      </c>
      <c r="K7902" s="193"/>
      <c r="L7902" s="194"/>
      <c r="M7902" s="195"/>
    </row>
    <row r="7903" spans="1:13" s="61" customFormat="1" customHeight="1">
      <c r="A7903"/>
      <c r="B7903"/>
      <c r="C7903"/>
      <c r="D7903"/>
      <c r="E7903" s="197"/>
      <c r="F7903" s="61"/>
      <c r="G7903" s="196" t="e">
        <f>VLOOKUP(D7903,sku归属!A:B,2,0)</f>
        <v>#N/A</v>
      </c>
      <c r="K7903" s="193"/>
      <c r="L7903" s="194"/>
      <c r="M7903" s="195"/>
    </row>
    <row r="7904" spans="1:13" s="61" customFormat="1" customHeight="1">
      <c r="A7904"/>
      <c r="B7904"/>
      <c r="C7904"/>
      <c r="D7904"/>
      <c r="E7904" s="197"/>
      <c r="F7904" s="61"/>
      <c r="G7904" s="196" t="e">
        <f>VLOOKUP(D7904,sku归属!A:B,2,0)</f>
        <v>#N/A</v>
      </c>
      <c r="K7904" s="193"/>
      <c r="L7904" s="194"/>
      <c r="M7904" s="195"/>
    </row>
    <row r="7905" spans="1:13" s="61" customFormat="1" customHeight="1">
      <c r="A7905"/>
      <c r="B7905"/>
      <c r="C7905"/>
      <c r="D7905"/>
      <c r="E7905" s="197"/>
      <c r="F7905" s="61"/>
      <c r="G7905" s="196" t="e">
        <f>VLOOKUP(D7905,sku归属!A:B,2,0)</f>
        <v>#N/A</v>
      </c>
      <c r="K7905" s="193"/>
      <c r="L7905" s="194"/>
      <c r="M7905" s="195"/>
    </row>
    <row r="7906" spans="1:13" s="61" customFormat="1" customHeight="1">
      <c r="A7906"/>
      <c r="B7906"/>
      <c r="C7906"/>
      <c r="D7906"/>
      <c r="E7906" s="197"/>
      <c r="F7906" s="61"/>
      <c r="G7906" s="196" t="e">
        <f>VLOOKUP(D7906,sku归属!A:B,2,0)</f>
        <v>#N/A</v>
      </c>
      <c r="K7906" s="193"/>
      <c r="L7906" s="194"/>
      <c r="M7906" s="195"/>
    </row>
    <row r="7907" spans="1:13" s="61" customFormat="1" customHeight="1">
      <c r="A7907"/>
      <c r="B7907"/>
      <c r="C7907"/>
      <c r="D7907"/>
      <c r="E7907" s="197"/>
      <c r="F7907" s="61"/>
      <c r="G7907" s="196" t="e">
        <f>VLOOKUP(D7907,sku归属!A:B,2,0)</f>
        <v>#N/A</v>
      </c>
      <c r="K7907" s="193"/>
      <c r="L7907" s="194"/>
      <c r="M7907" s="195"/>
    </row>
    <row r="7908" spans="1:13" s="61" customFormat="1" customHeight="1">
      <c r="A7908"/>
      <c r="B7908"/>
      <c r="C7908"/>
      <c r="D7908"/>
      <c r="E7908" s="197"/>
      <c r="F7908" s="61"/>
      <c r="G7908" s="196" t="e">
        <f>VLOOKUP(D7908,sku归属!A:B,2,0)</f>
        <v>#N/A</v>
      </c>
      <c r="K7908" s="193"/>
      <c r="L7908" s="194"/>
      <c r="M7908" s="195"/>
    </row>
    <row r="7909" spans="1:13" s="61" customFormat="1" customHeight="1">
      <c r="A7909"/>
      <c r="B7909"/>
      <c r="C7909"/>
      <c r="D7909"/>
      <c r="E7909" s="197"/>
      <c r="F7909" s="61"/>
      <c r="G7909" s="196" t="e">
        <f>VLOOKUP(D7909,sku归属!A:B,2,0)</f>
        <v>#N/A</v>
      </c>
      <c r="K7909" s="193"/>
      <c r="L7909" s="194"/>
      <c r="M7909" s="195"/>
    </row>
    <row r="7910" spans="1:13" s="61" customFormat="1" customHeight="1">
      <c r="A7910"/>
      <c r="B7910"/>
      <c r="C7910"/>
      <c r="D7910"/>
      <c r="E7910" s="197"/>
      <c r="F7910" s="61"/>
      <c r="G7910" s="196" t="e">
        <f>VLOOKUP(D7910,sku归属!A:B,2,0)</f>
        <v>#N/A</v>
      </c>
      <c r="K7910" s="193"/>
      <c r="L7910" s="194"/>
      <c r="M7910" s="195"/>
    </row>
    <row r="7911" spans="1:13" s="61" customFormat="1" customHeight="1">
      <c r="A7911"/>
      <c r="B7911"/>
      <c r="C7911"/>
      <c r="D7911"/>
      <c r="E7911" s="197"/>
      <c r="F7911" s="61"/>
      <c r="G7911" s="196" t="e">
        <f>VLOOKUP(D7911,sku归属!A:B,2,0)</f>
        <v>#N/A</v>
      </c>
      <c r="K7911" s="193"/>
      <c r="L7911" s="194"/>
      <c r="M7911" s="195"/>
    </row>
    <row r="7912" spans="1:13" s="61" customFormat="1" customHeight="1">
      <c r="A7912"/>
      <c r="B7912"/>
      <c r="C7912"/>
      <c r="D7912"/>
      <c r="E7912" s="197"/>
      <c r="F7912" s="61"/>
      <c r="G7912" s="196" t="e">
        <f>VLOOKUP(D7912,sku归属!A:B,2,0)</f>
        <v>#N/A</v>
      </c>
      <c r="K7912" s="193"/>
      <c r="L7912" s="194"/>
      <c r="M7912" s="195"/>
    </row>
    <row r="7913" spans="1:13" s="61" customFormat="1" customHeight="1">
      <c r="A7913"/>
      <c r="B7913"/>
      <c r="C7913"/>
      <c r="D7913"/>
      <c r="E7913" s="197"/>
      <c r="F7913" s="61"/>
      <c r="G7913" s="196" t="e">
        <f>VLOOKUP(D7913,sku归属!A:B,2,0)</f>
        <v>#N/A</v>
      </c>
      <c r="K7913" s="193"/>
      <c r="L7913" s="194"/>
      <c r="M7913" s="195"/>
    </row>
    <row r="7914" spans="1:13" s="61" customFormat="1" customHeight="1">
      <c r="A7914"/>
      <c r="B7914"/>
      <c r="C7914"/>
      <c r="D7914"/>
      <c r="E7914" s="197"/>
      <c r="F7914" s="61"/>
      <c r="G7914" s="196" t="e">
        <f>VLOOKUP(D7914,sku归属!A:B,2,0)</f>
        <v>#N/A</v>
      </c>
      <c r="K7914" s="193"/>
      <c r="L7914" s="194"/>
      <c r="M7914" s="195"/>
    </row>
    <row r="7915" spans="1:13" s="61" customFormat="1" customHeight="1">
      <c r="A7915"/>
      <c r="B7915"/>
      <c r="C7915"/>
      <c r="D7915"/>
      <c r="E7915" s="197"/>
      <c r="F7915" s="61"/>
      <c r="G7915" s="196" t="e">
        <f>VLOOKUP(D7915,sku归属!A:B,2,0)</f>
        <v>#N/A</v>
      </c>
      <c r="K7915" s="193"/>
      <c r="L7915" s="194"/>
      <c r="M7915" s="195"/>
    </row>
    <row r="7916" spans="1:13" s="61" customFormat="1" customHeight="1">
      <c r="A7916"/>
      <c r="B7916"/>
      <c r="C7916"/>
      <c r="D7916"/>
      <c r="E7916" s="197"/>
      <c r="F7916" s="61"/>
      <c r="G7916" s="196" t="e">
        <f>VLOOKUP(D7916,sku归属!A:B,2,0)</f>
        <v>#N/A</v>
      </c>
      <c r="K7916" s="193"/>
      <c r="L7916" s="194"/>
      <c r="M7916" s="195"/>
    </row>
    <row r="7917" spans="1:13" s="61" customFormat="1" customHeight="1">
      <c r="A7917"/>
      <c r="B7917"/>
      <c r="C7917"/>
      <c r="D7917"/>
      <c r="E7917" s="197"/>
      <c r="F7917" s="61"/>
      <c r="G7917" s="196" t="e">
        <f>VLOOKUP(D7917,sku归属!A:B,2,0)</f>
        <v>#N/A</v>
      </c>
      <c r="K7917" s="193"/>
      <c r="L7917" s="194"/>
      <c r="M7917" s="195"/>
    </row>
    <row r="7918" spans="1:13" s="61" customFormat="1" customHeight="1">
      <c r="A7918"/>
      <c r="B7918"/>
      <c r="C7918"/>
      <c r="D7918"/>
      <c r="E7918" s="197"/>
      <c r="F7918" s="61"/>
      <c r="G7918" s="196" t="e">
        <f>VLOOKUP(D7918,sku归属!A:B,2,0)</f>
        <v>#N/A</v>
      </c>
      <c r="K7918" s="193"/>
      <c r="L7918" s="194"/>
      <c r="M7918" s="195"/>
    </row>
    <row r="7919" spans="1:13" s="61" customFormat="1" customHeight="1">
      <c r="A7919"/>
      <c r="B7919"/>
      <c r="C7919"/>
      <c r="D7919"/>
      <c r="E7919" s="197"/>
      <c r="F7919" s="61"/>
      <c r="G7919" s="196" t="e">
        <f>VLOOKUP(D7919,sku归属!A:B,2,0)</f>
        <v>#N/A</v>
      </c>
      <c r="K7919" s="193"/>
      <c r="L7919" s="194"/>
      <c r="M7919" s="195"/>
    </row>
    <row r="7920" spans="1:13" s="61" customFormat="1" customHeight="1">
      <c r="A7920"/>
      <c r="B7920"/>
      <c r="C7920"/>
      <c r="D7920"/>
      <c r="E7920" s="197"/>
      <c r="F7920" s="61"/>
      <c r="G7920" s="196" t="e">
        <f>VLOOKUP(D7920,sku归属!A:B,2,0)</f>
        <v>#N/A</v>
      </c>
      <c r="K7920" s="193"/>
      <c r="L7920" s="194"/>
      <c r="M7920" s="195"/>
    </row>
    <row r="7921" spans="1:13" s="61" customFormat="1" customHeight="1">
      <c r="A7921"/>
      <c r="B7921"/>
      <c r="C7921"/>
      <c r="D7921"/>
      <c r="E7921" s="197"/>
      <c r="F7921" s="61"/>
      <c r="G7921" s="196" t="e">
        <f>VLOOKUP(D7921,sku归属!A:B,2,0)</f>
        <v>#N/A</v>
      </c>
      <c r="K7921" s="193"/>
      <c r="L7921" s="194"/>
      <c r="M7921" s="195"/>
    </row>
    <row r="7922" spans="1:13" s="61" customFormat="1" customHeight="1">
      <c r="A7922"/>
      <c r="B7922"/>
      <c r="C7922"/>
      <c r="D7922"/>
      <c r="E7922" s="197"/>
      <c r="F7922" s="61"/>
      <c r="G7922" s="196" t="e">
        <f>VLOOKUP(D7922,sku归属!A:B,2,0)</f>
        <v>#N/A</v>
      </c>
      <c r="K7922" s="193"/>
      <c r="L7922" s="194"/>
      <c r="M7922" s="195"/>
    </row>
    <row r="7923" spans="1:13" s="61" customFormat="1" customHeight="1">
      <c r="A7923"/>
      <c r="B7923"/>
      <c r="C7923"/>
      <c r="D7923"/>
      <c r="E7923" s="197"/>
      <c r="F7923" s="61"/>
      <c r="G7923" s="196" t="e">
        <f>VLOOKUP(D7923,sku归属!A:B,2,0)</f>
        <v>#N/A</v>
      </c>
      <c r="K7923" s="193"/>
      <c r="L7923" s="194"/>
      <c r="M7923" s="195"/>
    </row>
    <row r="7924" spans="1:13" s="61" customFormat="1" customHeight="1">
      <c r="A7924"/>
      <c r="B7924"/>
      <c r="C7924"/>
      <c r="D7924"/>
      <c r="E7924" s="197"/>
      <c r="F7924" s="61"/>
      <c r="G7924" s="196" t="e">
        <f>VLOOKUP(D7924,sku归属!A:B,2,0)</f>
        <v>#N/A</v>
      </c>
      <c r="K7924" s="193"/>
      <c r="L7924" s="194"/>
      <c r="M7924" s="195"/>
    </row>
    <row r="7925" spans="1:13" s="61" customFormat="1" customHeight="1">
      <c r="A7925"/>
      <c r="B7925"/>
      <c r="C7925"/>
      <c r="D7925"/>
      <c r="E7925" s="197"/>
      <c r="F7925" s="61"/>
      <c r="G7925" s="196" t="e">
        <f>VLOOKUP(D7925,sku归属!A:B,2,0)</f>
        <v>#N/A</v>
      </c>
      <c r="K7925" s="193"/>
      <c r="L7925" s="194"/>
      <c r="M7925" s="195"/>
    </row>
    <row r="7926" spans="1:13" s="61" customFormat="1" customHeight="1">
      <c r="A7926"/>
      <c r="B7926"/>
      <c r="C7926"/>
      <c r="D7926"/>
      <c r="E7926" s="197"/>
      <c r="F7926" s="61"/>
      <c r="G7926" s="196" t="e">
        <f>VLOOKUP(D7926,sku归属!A:B,2,0)</f>
        <v>#N/A</v>
      </c>
      <c r="K7926" s="193"/>
      <c r="L7926" s="194"/>
      <c r="M7926" s="195"/>
    </row>
    <row r="7927" spans="1:13" s="61" customFormat="1" customHeight="1">
      <c r="A7927"/>
      <c r="B7927"/>
      <c r="C7927"/>
      <c r="D7927"/>
      <c r="E7927" s="197"/>
      <c r="F7927" s="61"/>
      <c r="G7927" s="196" t="e">
        <f>VLOOKUP(D7927,sku归属!A:B,2,0)</f>
        <v>#N/A</v>
      </c>
      <c r="K7927" s="193"/>
      <c r="L7927" s="194"/>
      <c r="M7927" s="195"/>
    </row>
    <row r="7928" spans="1:13" s="61" customFormat="1" customHeight="1">
      <c r="A7928"/>
      <c r="B7928"/>
      <c r="C7928"/>
      <c r="D7928"/>
      <c r="E7928" s="197"/>
      <c r="F7928" s="61"/>
      <c r="G7928" s="196" t="e">
        <f>VLOOKUP(D7928,sku归属!A:B,2,0)</f>
        <v>#N/A</v>
      </c>
      <c r="K7928" s="193"/>
      <c r="L7928" s="194"/>
      <c r="M7928" s="195"/>
    </row>
    <row r="7929" spans="1:13" s="61" customFormat="1" customHeight="1">
      <c r="A7929"/>
      <c r="B7929"/>
      <c r="C7929"/>
      <c r="D7929"/>
      <c r="E7929" s="197"/>
      <c r="F7929" s="61"/>
      <c r="G7929" s="196" t="e">
        <f>VLOOKUP(D7929,sku归属!A:B,2,0)</f>
        <v>#N/A</v>
      </c>
      <c r="K7929" s="193"/>
      <c r="L7929" s="194"/>
      <c r="M7929" s="195"/>
    </row>
    <row r="7930" spans="1:13" s="61" customFormat="1" customHeight="1">
      <c r="A7930"/>
      <c r="B7930"/>
      <c r="C7930"/>
      <c r="D7930"/>
      <c r="E7930" s="197"/>
      <c r="F7930" s="61"/>
      <c r="G7930" s="196" t="e">
        <f>VLOOKUP(D7930,sku归属!A:B,2,0)</f>
        <v>#N/A</v>
      </c>
      <c r="K7930" s="193"/>
      <c r="L7930" s="194"/>
      <c r="M7930" s="195"/>
    </row>
    <row r="7931" spans="1:13" s="61" customFormat="1" customHeight="1">
      <c r="A7931"/>
      <c r="B7931"/>
      <c r="C7931"/>
      <c r="D7931"/>
      <c r="E7931" s="197"/>
      <c r="F7931" s="61"/>
      <c r="G7931" s="196" t="e">
        <f>VLOOKUP(D7931,sku归属!A:B,2,0)</f>
        <v>#N/A</v>
      </c>
      <c r="K7931" s="193"/>
      <c r="L7931" s="194"/>
      <c r="M7931" s="195"/>
    </row>
    <row r="7932" spans="1:13" s="61" customFormat="1" customHeight="1">
      <c r="A7932"/>
      <c r="B7932"/>
      <c r="C7932"/>
      <c r="D7932"/>
      <c r="E7932" s="197"/>
      <c r="F7932" s="61"/>
      <c r="G7932" s="196" t="e">
        <f>VLOOKUP(D7932,sku归属!A:B,2,0)</f>
        <v>#N/A</v>
      </c>
      <c r="K7932" s="193"/>
      <c r="L7932" s="194"/>
      <c r="M7932" s="195"/>
    </row>
    <row r="7933" spans="1:13" s="61" customFormat="1" customHeight="1">
      <c r="A7933"/>
      <c r="B7933"/>
      <c r="C7933"/>
      <c r="D7933"/>
      <c r="E7933" s="197"/>
      <c r="F7933" s="61"/>
      <c r="G7933" s="196" t="e">
        <f>VLOOKUP(D7933,sku归属!A:B,2,0)</f>
        <v>#N/A</v>
      </c>
      <c r="K7933" s="193"/>
      <c r="L7933" s="194"/>
      <c r="M7933" s="195"/>
    </row>
    <row r="7934" spans="1:13" s="61" customFormat="1" customHeight="1">
      <c r="A7934"/>
      <c r="B7934"/>
      <c r="C7934"/>
      <c r="D7934"/>
      <c r="E7934" s="197"/>
      <c r="F7934" s="61"/>
      <c r="G7934" s="196" t="e">
        <f>VLOOKUP(D7934,sku归属!A:B,2,0)</f>
        <v>#N/A</v>
      </c>
      <c r="K7934" s="193"/>
      <c r="L7934" s="194"/>
      <c r="M7934" s="195"/>
    </row>
    <row r="7935" spans="1:13" s="61" customFormat="1" customHeight="1">
      <c r="A7935"/>
      <c r="B7935"/>
      <c r="C7935"/>
      <c r="D7935"/>
      <c r="E7935" s="197"/>
      <c r="F7935" s="61"/>
      <c r="G7935" s="196" t="e">
        <f>VLOOKUP(D7935,sku归属!A:B,2,0)</f>
        <v>#N/A</v>
      </c>
      <c r="K7935" s="193"/>
      <c r="L7935" s="194"/>
      <c r="M7935" s="195"/>
    </row>
    <row r="7936" spans="1:13" s="61" customFormat="1" customHeight="1">
      <c r="A7936"/>
      <c r="B7936"/>
      <c r="C7936"/>
      <c r="D7936"/>
      <c r="E7936" s="197"/>
      <c r="F7936" s="61"/>
      <c r="G7936" s="196" t="e">
        <f>VLOOKUP(D7936,sku归属!A:B,2,0)</f>
        <v>#N/A</v>
      </c>
      <c r="K7936" s="193"/>
      <c r="L7936" s="194"/>
      <c r="M7936" s="195"/>
    </row>
    <row r="7937" spans="1:13" s="61" customFormat="1" customHeight="1">
      <c r="A7937"/>
      <c r="B7937"/>
      <c r="C7937"/>
      <c r="D7937"/>
      <c r="E7937" s="197"/>
      <c r="F7937" s="61"/>
      <c r="G7937" s="196" t="e">
        <f>VLOOKUP(D7937,sku归属!A:B,2,0)</f>
        <v>#N/A</v>
      </c>
      <c r="K7937" s="193"/>
      <c r="L7937" s="194"/>
      <c r="M7937" s="195"/>
    </row>
    <row r="7938" spans="1:13" s="61" customFormat="1" customHeight="1">
      <c r="A7938"/>
      <c r="B7938"/>
      <c r="C7938"/>
      <c r="D7938"/>
      <c r="E7938" s="197"/>
      <c r="F7938" s="61"/>
      <c r="G7938" s="196" t="e">
        <f>VLOOKUP(D7938,sku归属!A:B,2,0)</f>
        <v>#N/A</v>
      </c>
      <c r="K7938" s="193"/>
      <c r="L7938" s="194"/>
      <c r="M7938" s="195"/>
    </row>
    <row r="7939" spans="1:13" s="61" customFormat="1" customHeight="1">
      <c r="A7939"/>
      <c r="B7939"/>
      <c r="C7939"/>
      <c r="D7939"/>
      <c r="E7939" s="197"/>
      <c r="F7939" s="61"/>
      <c r="G7939" s="196" t="e">
        <f>VLOOKUP(D7939,sku归属!A:B,2,0)</f>
        <v>#N/A</v>
      </c>
      <c r="K7939" s="193"/>
      <c r="L7939" s="194"/>
      <c r="M7939" s="195"/>
    </row>
    <row r="7940" spans="1:13" s="61" customFormat="1" customHeight="1">
      <c r="A7940"/>
      <c r="B7940"/>
      <c r="C7940"/>
      <c r="D7940"/>
      <c r="E7940" s="197"/>
      <c r="F7940" s="61"/>
      <c r="G7940" s="196" t="e">
        <f>VLOOKUP(D7940,sku归属!A:B,2,0)</f>
        <v>#N/A</v>
      </c>
      <c r="K7940" s="193"/>
      <c r="L7940" s="194"/>
      <c r="M7940" s="195"/>
    </row>
    <row r="7941" spans="1:13" s="61" customFormat="1" customHeight="1">
      <c r="A7941"/>
      <c r="B7941"/>
      <c r="C7941"/>
      <c r="D7941"/>
      <c r="E7941" s="197"/>
      <c r="F7941" s="61"/>
      <c r="G7941" s="196" t="e">
        <f>VLOOKUP(D7941,sku归属!A:B,2,0)</f>
        <v>#N/A</v>
      </c>
      <c r="K7941" s="193"/>
      <c r="L7941" s="194"/>
      <c r="M7941" s="195"/>
    </row>
    <row r="7942" spans="1:13" s="61" customFormat="1" customHeight="1">
      <c r="A7942"/>
      <c r="B7942"/>
      <c r="C7942"/>
      <c r="D7942"/>
      <c r="E7942" s="197"/>
      <c r="F7942" s="61"/>
      <c r="G7942" s="196" t="e">
        <f>VLOOKUP(D7942,sku归属!A:B,2,0)</f>
        <v>#N/A</v>
      </c>
      <c r="K7942" s="193"/>
      <c r="L7942" s="194"/>
      <c r="M7942" s="195"/>
    </row>
    <row r="7943" spans="1:13" s="61" customFormat="1" customHeight="1">
      <c r="A7943"/>
      <c r="B7943"/>
      <c r="C7943"/>
      <c r="D7943"/>
      <c r="E7943" s="197"/>
      <c r="F7943" s="61"/>
      <c r="G7943" s="196" t="e">
        <f>VLOOKUP(D7943,sku归属!A:B,2,0)</f>
        <v>#N/A</v>
      </c>
      <c r="K7943" s="193"/>
      <c r="L7943" s="194"/>
      <c r="M7943" s="195"/>
    </row>
    <row r="7944" spans="1:13" s="61" customFormat="1" customHeight="1">
      <c r="A7944"/>
      <c r="B7944"/>
      <c r="C7944"/>
      <c r="D7944"/>
      <c r="E7944" s="197"/>
      <c r="F7944" s="61"/>
      <c r="G7944" s="196" t="e">
        <f>VLOOKUP(D7944,sku归属!A:B,2,0)</f>
        <v>#N/A</v>
      </c>
      <c r="K7944" s="193"/>
      <c r="L7944" s="194"/>
      <c r="M7944" s="195"/>
    </row>
    <row r="7945" spans="1:13" s="61" customFormat="1" customHeight="1">
      <c r="A7945"/>
      <c r="B7945"/>
      <c r="C7945"/>
      <c r="D7945"/>
      <c r="E7945" s="197"/>
      <c r="F7945" s="61"/>
      <c r="G7945" s="196" t="e">
        <f>VLOOKUP(D7945,sku归属!A:B,2,0)</f>
        <v>#N/A</v>
      </c>
      <c r="K7945" s="193"/>
      <c r="L7945" s="194"/>
      <c r="M7945" s="195"/>
    </row>
    <row r="7946" spans="1:13" s="61" customFormat="1" customHeight="1">
      <c r="A7946"/>
      <c r="B7946"/>
      <c r="C7946"/>
      <c r="D7946"/>
      <c r="E7946" s="197"/>
      <c r="F7946" s="61"/>
      <c r="G7946" s="196" t="e">
        <f>VLOOKUP(D7946,sku归属!A:B,2,0)</f>
        <v>#N/A</v>
      </c>
      <c r="K7946" s="193"/>
      <c r="L7946" s="194"/>
      <c r="M7946" s="195"/>
    </row>
    <row r="7947" spans="1:13" s="61" customFormat="1" customHeight="1">
      <c r="A7947"/>
      <c r="B7947"/>
      <c r="C7947"/>
      <c r="D7947"/>
      <c r="E7947" s="197"/>
      <c r="F7947" s="61"/>
      <c r="G7947" s="196" t="e">
        <f>VLOOKUP(D7947,sku归属!A:B,2,0)</f>
        <v>#N/A</v>
      </c>
      <c r="K7947" s="193"/>
      <c r="L7947" s="194"/>
      <c r="M7947" s="195"/>
    </row>
    <row r="7948" spans="1:13" s="61" customFormat="1" customHeight="1">
      <c r="A7948"/>
      <c r="B7948"/>
      <c r="C7948"/>
      <c r="D7948"/>
      <c r="E7948" s="197"/>
      <c r="F7948" s="61"/>
      <c r="G7948" s="196" t="e">
        <f>VLOOKUP(D7948,sku归属!A:B,2,0)</f>
        <v>#N/A</v>
      </c>
      <c r="K7948" s="193"/>
      <c r="L7948" s="194"/>
      <c r="M7948" s="195"/>
    </row>
    <row r="7949" spans="1:13" s="61" customFormat="1" customHeight="1">
      <c r="A7949"/>
      <c r="B7949"/>
      <c r="C7949"/>
      <c r="D7949"/>
      <c r="E7949" s="197"/>
      <c r="F7949" s="61"/>
      <c r="G7949" s="196" t="e">
        <f>VLOOKUP(D7949,sku归属!A:B,2,0)</f>
        <v>#N/A</v>
      </c>
      <c r="K7949" s="193"/>
      <c r="L7949" s="194"/>
      <c r="M7949" s="195"/>
    </row>
    <row r="7950" spans="1:13" s="61" customFormat="1" customHeight="1">
      <c r="A7950"/>
      <c r="B7950"/>
      <c r="C7950"/>
      <c r="D7950"/>
      <c r="E7950" s="197"/>
      <c r="F7950" s="61"/>
      <c r="G7950" s="196" t="e">
        <f>VLOOKUP(D7950,sku归属!A:B,2,0)</f>
        <v>#N/A</v>
      </c>
      <c r="K7950" s="193"/>
      <c r="L7950" s="194"/>
      <c r="M7950" s="195"/>
    </row>
    <row r="7951" spans="1:13" s="61" customFormat="1" customHeight="1">
      <c r="A7951"/>
      <c r="B7951"/>
      <c r="C7951"/>
      <c r="D7951"/>
      <c r="E7951" s="197"/>
      <c r="F7951" s="61"/>
      <c r="G7951" s="196" t="e">
        <f>VLOOKUP(D7951,sku归属!A:B,2,0)</f>
        <v>#N/A</v>
      </c>
      <c r="K7951" s="193"/>
      <c r="L7951" s="194"/>
      <c r="M7951" s="195"/>
    </row>
    <row r="7952" spans="1:13" s="61" customFormat="1" customHeight="1">
      <c r="A7952"/>
      <c r="B7952"/>
      <c r="C7952"/>
      <c r="D7952"/>
      <c r="E7952" s="197"/>
      <c r="F7952" s="61"/>
      <c r="G7952" s="196" t="e">
        <f>VLOOKUP(D7952,sku归属!A:B,2,0)</f>
        <v>#N/A</v>
      </c>
      <c r="K7952" s="193"/>
      <c r="L7952" s="194"/>
      <c r="M7952" s="195"/>
    </row>
    <row r="7953" spans="1:13" s="61" customFormat="1" customHeight="1">
      <c r="A7953"/>
      <c r="B7953"/>
      <c r="C7953"/>
      <c r="D7953"/>
      <c r="E7953" s="197"/>
      <c r="F7953" s="61"/>
      <c r="G7953" s="196" t="e">
        <f>VLOOKUP(D7953,sku归属!A:B,2,0)</f>
        <v>#N/A</v>
      </c>
      <c r="K7953" s="193"/>
      <c r="L7953" s="194"/>
      <c r="M7953" s="195"/>
    </row>
    <row r="7954" spans="1:13" s="61" customFormat="1" customHeight="1">
      <c r="A7954"/>
      <c r="B7954"/>
      <c r="C7954"/>
      <c r="D7954"/>
      <c r="E7954" s="197"/>
      <c r="F7954" s="61"/>
      <c r="G7954" s="196" t="e">
        <f>VLOOKUP(D7954,sku归属!A:B,2,0)</f>
        <v>#N/A</v>
      </c>
      <c r="K7954" s="193"/>
      <c r="L7954" s="194"/>
      <c r="M7954" s="195"/>
    </row>
    <row r="7955" spans="1:13" s="61" customFormat="1" customHeight="1">
      <c r="A7955"/>
      <c r="B7955"/>
      <c r="C7955"/>
      <c r="D7955"/>
      <c r="E7955" s="197"/>
      <c r="F7955" s="61"/>
      <c r="G7955" s="196" t="e">
        <f>VLOOKUP(D7955,sku归属!A:B,2,0)</f>
        <v>#N/A</v>
      </c>
      <c r="K7955" s="193"/>
      <c r="L7955" s="194"/>
      <c r="M7955" s="195"/>
    </row>
    <row r="7956" spans="1:13" s="61" customFormat="1" customHeight="1">
      <c r="A7956"/>
      <c r="B7956"/>
      <c r="C7956"/>
      <c r="D7956"/>
      <c r="E7956" s="197"/>
      <c r="F7956" s="61"/>
      <c r="G7956" s="196" t="e">
        <f>VLOOKUP(D7956,sku归属!A:B,2,0)</f>
        <v>#N/A</v>
      </c>
      <c r="K7956" s="193"/>
      <c r="L7956" s="194"/>
      <c r="M7956" s="195"/>
    </row>
    <row r="7957" spans="1:13" s="61" customFormat="1" customHeight="1">
      <c r="A7957"/>
      <c r="B7957"/>
      <c r="C7957"/>
      <c r="D7957"/>
      <c r="E7957" s="197"/>
      <c r="F7957" s="61"/>
      <c r="G7957" s="196" t="e">
        <f>VLOOKUP(D7957,sku归属!A:B,2,0)</f>
        <v>#N/A</v>
      </c>
      <c r="K7957" s="193"/>
      <c r="L7957" s="194"/>
      <c r="M7957" s="195"/>
    </row>
    <row r="7958" spans="1:13" s="61" customFormat="1" customHeight="1">
      <c r="A7958"/>
      <c r="B7958"/>
      <c r="C7958"/>
      <c r="D7958"/>
      <c r="E7958" s="197"/>
      <c r="F7958" s="61"/>
      <c r="G7958" s="196" t="e">
        <f>VLOOKUP(D7958,sku归属!A:B,2,0)</f>
        <v>#N/A</v>
      </c>
      <c r="K7958" s="193"/>
      <c r="L7958" s="194"/>
      <c r="M7958" s="195"/>
    </row>
    <row r="7959" spans="1:13" s="61" customFormat="1" customHeight="1">
      <c r="A7959"/>
      <c r="B7959"/>
      <c r="C7959"/>
      <c r="D7959"/>
      <c r="E7959" s="197"/>
      <c r="F7959" s="61"/>
      <c r="G7959" s="196" t="e">
        <f>VLOOKUP(D7959,sku归属!A:B,2,0)</f>
        <v>#N/A</v>
      </c>
      <c r="K7959" s="193"/>
      <c r="L7959" s="194"/>
      <c r="M7959" s="195"/>
    </row>
    <row r="7960" spans="1:13" s="61" customFormat="1" customHeight="1">
      <c r="A7960"/>
      <c r="B7960"/>
      <c r="C7960"/>
      <c r="D7960"/>
      <c r="E7960" s="197"/>
      <c r="F7960" s="61"/>
      <c r="G7960" s="196" t="e">
        <f>VLOOKUP(D7960,sku归属!A:B,2,0)</f>
        <v>#N/A</v>
      </c>
      <c r="K7960" s="193"/>
      <c r="L7960" s="194"/>
      <c r="M7960" s="195"/>
    </row>
    <row r="7961" spans="1:13" s="61" customFormat="1" customHeight="1">
      <c r="A7961"/>
      <c r="B7961"/>
      <c r="C7961"/>
      <c r="D7961"/>
      <c r="E7961" s="197"/>
      <c r="F7961" s="61"/>
      <c r="G7961" s="196" t="e">
        <f>VLOOKUP(D7961,sku归属!A:B,2,0)</f>
        <v>#N/A</v>
      </c>
      <c r="K7961" s="193"/>
      <c r="L7961" s="194"/>
      <c r="M7961" s="195"/>
    </row>
    <row r="7962" spans="1:13" s="61" customFormat="1" customHeight="1">
      <c r="A7962"/>
      <c r="B7962"/>
      <c r="C7962"/>
      <c r="D7962"/>
      <c r="E7962" s="197"/>
      <c r="F7962" s="61"/>
      <c r="G7962" s="196" t="e">
        <f>VLOOKUP(D7962,sku归属!A:B,2,0)</f>
        <v>#N/A</v>
      </c>
      <c r="K7962" s="193"/>
      <c r="L7962" s="194"/>
      <c r="M7962" s="195"/>
    </row>
    <row r="7963" spans="1:13" s="61" customFormat="1" customHeight="1">
      <c r="A7963"/>
      <c r="B7963"/>
      <c r="C7963"/>
      <c r="D7963"/>
      <c r="E7963" s="197"/>
      <c r="F7963" s="61"/>
      <c r="G7963" s="196" t="e">
        <f>VLOOKUP(D7963,sku归属!A:B,2,0)</f>
        <v>#N/A</v>
      </c>
      <c r="K7963" s="193"/>
      <c r="L7963" s="194"/>
      <c r="M7963" s="195"/>
    </row>
    <row r="7964" spans="1:13" s="61" customFormat="1" customHeight="1">
      <c r="A7964"/>
      <c r="B7964"/>
      <c r="C7964"/>
      <c r="D7964"/>
      <c r="E7964" s="197"/>
      <c r="F7964" s="61"/>
      <c r="G7964" s="196" t="e">
        <f>VLOOKUP(D7964,sku归属!A:B,2,0)</f>
        <v>#N/A</v>
      </c>
      <c r="K7964" s="193"/>
      <c r="L7964" s="194"/>
      <c r="M7964" s="195"/>
    </row>
    <row r="7965" spans="1:13" s="61" customFormat="1" customHeight="1">
      <c r="A7965"/>
      <c r="B7965"/>
      <c r="C7965"/>
      <c r="D7965"/>
      <c r="E7965" s="197"/>
      <c r="F7965" s="61"/>
      <c r="G7965" s="196" t="e">
        <f>VLOOKUP(D7965,sku归属!A:B,2,0)</f>
        <v>#N/A</v>
      </c>
      <c r="K7965" s="193"/>
      <c r="L7965" s="194"/>
      <c r="M7965" s="195"/>
    </row>
    <row r="7966" spans="1:13" s="61" customFormat="1" customHeight="1">
      <c r="A7966"/>
      <c r="B7966"/>
      <c r="C7966"/>
      <c r="D7966"/>
      <c r="E7966" s="197"/>
      <c r="F7966" s="61"/>
      <c r="G7966" s="196" t="e">
        <f>VLOOKUP(D7966,sku归属!A:B,2,0)</f>
        <v>#N/A</v>
      </c>
      <c r="K7966" s="193"/>
      <c r="L7966" s="194"/>
      <c r="M7966" s="195"/>
    </row>
    <row r="7967" spans="1:13" s="61" customFormat="1" customHeight="1">
      <c r="A7967"/>
      <c r="B7967"/>
      <c r="C7967"/>
      <c r="D7967"/>
      <c r="E7967" s="197"/>
      <c r="F7967" s="61"/>
      <c r="G7967" s="196" t="e">
        <f>VLOOKUP(D7967,sku归属!A:B,2,0)</f>
        <v>#N/A</v>
      </c>
      <c r="K7967" s="193"/>
      <c r="L7967" s="194"/>
      <c r="M7967" s="195"/>
    </row>
    <row r="7968" spans="1:13" s="61" customFormat="1" customHeight="1">
      <c r="A7968"/>
      <c r="B7968"/>
      <c r="C7968"/>
      <c r="D7968"/>
      <c r="E7968" s="197"/>
      <c r="F7968" s="61"/>
      <c r="G7968" s="196" t="e">
        <f>VLOOKUP(D7968,sku归属!A:B,2,0)</f>
        <v>#N/A</v>
      </c>
      <c r="K7968" s="193"/>
      <c r="L7968" s="194"/>
      <c r="M7968" s="195"/>
    </row>
    <row r="7969" spans="1:13" s="61" customFormat="1" customHeight="1">
      <c r="A7969"/>
      <c r="B7969"/>
      <c r="C7969"/>
      <c r="D7969"/>
      <c r="E7969" s="197"/>
      <c r="F7969" s="61"/>
      <c r="G7969" s="196" t="e">
        <f>VLOOKUP(D7969,sku归属!A:B,2,0)</f>
        <v>#N/A</v>
      </c>
      <c r="K7969" s="193"/>
      <c r="L7969" s="194"/>
      <c r="M7969" s="195"/>
    </row>
    <row r="7970" spans="1:13" s="61" customFormat="1" customHeight="1">
      <c r="A7970"/>
      <c r="B7970"/>
      <c r="C7970"/>
      <c r="D7970"/>
      <c r="E7970" s="197"/>
      <c r="F7970" s="61"/>
      <c r="G7970" s="196" t="e">
        <f>VLOOKUP(D7970,sku归属!A:B,2,0)</f>
        <v>#N/A</v>
      </c>
      <c r="K7970" s="193"/>
      <c r="L7970" s="194"/>
      <c r="M7970" s="195"/>
    </row>
    <row r="7971" spans="1:13" s="61" customFormat="1" customHeight="1">
      <c r="A7971"/>
      <c r="B7971"/>
      <c r="C7971"/>
      <c r="D7971"/>
      <c r="E7971" s="197"/>
      <c r="F7971" s="61"/>
      <c r="G7971" s="196" t="e">
        <f>VLOOKUP(D7971,sku归属!A:B,2,0)</f>
        <v>#N/A</v>
      </c>
      <c r="K7971" s="193"/>
      <c r="L7971" s="194"/>
      <c r="M7971" s="195"/>
    </row>
    <row r="7972" spans="1:13" s="61" customFormat="1" customHeight="1">
      <c r="A7972"/>
      <c r="B7972"/>
      <c r="C7972"/>
      <c r="D7972"/>
      <c r="E7972" s="197"/>
      <c r="F7972" s="61"/>
      <c r="G7972" s="196" t="e">
        <f>VLOOKUP(D7972,sku归属!A:B,2,0)</f>
        <v>#N/A</v>
      </c>
      <c r="K7972" s="193"/>
      <c r="L7972" s="194"/>
      <c r="M7972" s="195"/>
    </row>
    <row r="7973" spans="1:13" s="61" customFormat="1" customHeight="1">
      <c r="A7973"/>
      <c r="B7973"/>
      <c r="C7973"/>
      <c r="D7973"/>
      <c r="E7973" s="197"/>
      <c r="F7973" s="61"/>
      <c r="G7973" s="196" t="e">
        <f>VLOOKUP(D7973,sku归属!A:B,2,0)</f>
        <v>#N/A</v>
      </c>
      <c r="K7973" s="193"/>
      <c r="L7973" s="194"/>
      <c r="M7973" s="195"/>
    </row>
    <row r="7974" spans="1:13" s="61" customFormat="1" customHeight="1">
      <c r="A7974"/>
      <c r="B7974"/>
      <c r="C7974"/>
      <c r="D7974"/>
      <c r="E7974" s="197"/>
      <c r="F7974" s="61"/>
      <c r="G7974" s="196" t="e">
        <f>VLOOKUP(D7974,sku归属!A:B,2,0)</f>
        <v>#N/A</v>
      </c>
      <c r="K7974" s="193"/>
      <c r="L7974" s="194"/>
      <c r="M7974" s="195"/>
    </row>
    <row r="7975" spans="1:13" s="61" customFormat="1" customHeight="1">
      <c r="A7975"/>
      <c r="B7975"/>
      <c r="C7975"/>
      <c r="D7975"/>
      <c r="E7975" s="197"/>
      <c r="F7975" s="61"/>
      <c r="G7975" s="196" t="e">
        <f>VLOOKUP(D7975,sku归属!A:B,2,0)</f>
        <v>#N/A</v>
      </c>
      <c r="K7975" s="193"/>
      <c r="L7975" s="194"/>
      <c r="M7975" s="195"/>
    </row>
    <row r="7976" spans="1:13" s="61" customFormat="1" customHeight="1">
      <c r="A7976"/>
      <c r="B7976"/>
      <c r="C7976"/>
      <c r="D7976"/>
      <c r="E7976" s="197"/>
      <c r="F7976" s="61"/>
      <c r="G7976" s="196" t="e">
        <f>VLOOKUP(D7976,sku归属!A:B,2,0)</f>
        <v>#N/A</v>
      </c>
      <c r="K7976" s="193"/>
      <c r="L7976" s="194"/>
      <c r="M7976" s="195"/>
    </row>
    <row r="7977" spans="1:13" s="61" customFormat="1" customHeight="1">
      <c r="A7977"/>
      <c r="B7977"/>
      <c r="C7977"/>
      <c r="D7977"/>
      <c r="E7977" s="197"/>
      <c r="F7977" s="61"/>
      <c r="G7977" s="196" t="e">
        <f>VLOOKUP(D7977,sku归属!A:B,2,0)</f>
        <v>#N/A</v>
      </c>
      <c r="K7977" s="193"/>
      <c r="L7977" s="194"/>
      <c r="M7977" s="195"/>
    </row>
    <row r="7978" spans="1:13" s="61" customFormat="1" customHeight="1">
      <c r="A7978"/>
      <c r="B7978"/>
      <c r="C7978"/>
      <c r="D7978"/>
      <c r="E7978" s="197"/>
      <c r="F7978" s="61"/>
      <c r="G7978" s="196" t="e">
        <f>VLOOKUP(D7978,sku归属!A:B,2,0)</f>
        <v>#N/A</v>
      </c>
      <c r="K7978" s="193"/>
      <c r="L7978" s="194"/>
      <c r="M7978" s="195"/>
    </row>
    <row r="7979" spans="1:13" s="61" customFormat="1" customHeight="1">
      <c r="A7979"/>
      <c r="B7979"/>
      <c r="C7979"/>
      <c r="D7979"/>
      <c r="E7979" s="197"/>
      <c r="F7979" s="61"/>
      <c r="G7979" s="196" t="e">
        <f>VLOOKUP(D7979,sku归属!A:B,2,0)</f>
        <v>#N/A</v>
      </c>
      <c r="K7979" s="193"/>
      <c r="L7979" s="194"/>
      <c r="M7979" s="195"/>
    </row>
    <row r="7980" spans="1:13" s="61" customFormat="1" customHeight="1">
      <c r="A7980"/>
      <c r="B7980"/>
      <c r="C7980"/>
      <c r="D7980"/>
      <c r="E7980" s="197"/>
      <c r="F7980" s="61"/>
      <c r="G7980" s="196" t="e">
        <f>VLOOKUP(D7980,sku归属!A:B,2,0)</f>
        <v>#N/A</v>
      </c>
      <c r="K7980" s="193"/>
      <c r="L7980" s="194"/>
      <c r="M7980" s="195"/>
    </row>
    <row r="7981" spans="1:13" s="61" customFormat="1" customHeight="1">
      <c r="A7981"/>
      <c r="B7981"/>
      <c r="C7981"/>
      <c r="D7981"/>
      <c r="E7981" s="197"/>
      <c r="F7981" s="61"/>
      <c r="G7981" s="196" t="e">
        <f>VLOOKUP(D7981,sku归属!A:B,2,0)</f>
        <v>#N/A</v>
      </c>
      <c r="K7981" s="193"/>
      <c r="L7981" s="194"/>
      <c r="M7981" s="195"/>
    </row>
    <row r="7982" spans="1:13" s="61" customFormat="1" customHeight="1">
      <c r="A7982"/>
      <c r="B7982"/>
      <c r="C7982"/>
      <c r="D7982"/>
      <c r="E7982" s="197"/>
      <c r="F7982" s="61"/>
      <c r="G7982" s="196" t="e">
        <f>VLOOKUP(D7982,sku归属!A:B,2,0)</f>
        <v>#N/A</v>
      </c>
      <c r="K7982" s="193"/>
      <c r="L7982" s="194"/>
      <c r="M7982" s="195"/>
    </row>
    <row r="7983" spans="1:13" s="61" customFormat="1" customHeight="1">
      <c r="A7983"/>
      <c r="B7983"/>
      <c r="C7983"/>
      <c r="D7983"/>
      <c r="E7983" s="197"/>
      <c r="F7983" s="61"/>
      <c r="G7983" s="196" t="e">
        <f>VLOOKUP(D7983,sku归属!A:B,2,0)</f>
        <v>#N/A</v>
      </c>
      <c r="K7983" s="193"/>
      <c r="L7983" s="194"/>
      <c r="M7983" s="195"/>
    </row>
    <row r="7984" spans="1:13" s="61" customFormat="1" customHeight="1">
      <c r="A7984"/>
      <c r="B7984"/>
      <c r="C7984"/>
      <c r="D7984"/>
      <c r="E7984" s="197"/>
      <c r="F7984" s="61"/>
      <c r="G7984" s="196" t="e">
        <f>VLOOKUP(D7984,sku归属!A:B,2,0)</f>
        <v>#N/A</v>
      </c>
      <c r="K7984" s="193"/>
      <c r="L7984" s="194"/>
      <c r="M7984" s="195"/>
    </row>
    <row r="7985" spans="1:13" s="61" customFormat="1" customHeight="1">
      <c r="A7985"/>
      <c r="B7985"/>
      <c r="C7985"/>
      <c r="D7985"/>
      <c r="E7985" s="197"/>
      <c r="F7985" s="61"/>
      <c r="G7985" s="196" t="e">
        <f>VLOOKUP(D7985,sku归属!A:B,2,0)</f>
        <v>#N/A</v>
      </c>
      <c r="K7985" s="193"/>
      <c r="L7985" s="194"/>
      <c r="M7985" s="195"/>
    </row>
    <row r="7986" spans="1:13" s="61" customFormat="1" customHeight="1">
      <c r="A7986"/>
      <c r="B7986"/>
      <c r="C7986"/>
      <c r="D7986"/>
      <c r="E7986" s="197"/>
      <c r="F7986" s="61"/>
      <c r="G7986" s="196" t="e">
        <f>VLOOKUP(D7986,sku归属!A:B,2,0)</f>
        <v>#N/A</v>
      </c>
      <c r="K7986" s="193"/>
      <c r="L7986" s="194"/>
      <c r="M7986" s="195"/>
    </row>
    <row r="7987" spans="1:13" s="61" customFormat="1" customHeight="1">
      <c r="A7987"/>
      <c r="B7987"/>
      <c r="C7987"/>
      <c r="D7987"/>
      <c r="E7987" s="197"/>
      <c r="F7987" s="61"/>
      <c r="G7987" s="196" t="e">
        <f>VLOOKUP(D7987,sku归属!A:B,2,0)</f>
        <v>#N/A</v>
      </c>
      <c r="K7987" s="193"/>
      <c r="L7987" s="194"/>
      <c r="M7987" s="195"/>
    </row>
    <row r="7988" spans="1:13" s="61" customFormat="1" customHeight="1">
      <c r="A7988"/>
      <c r="B7988"/>
      <c r="C7988"/>
      <c r="D7988"/>
      <c r="E7988" s="197"/>
      <c r="F7988" s="61"/>
      <c r="G7988" s="196" t="e">
        <f>VLOOKUP(D7988,sku归属!A:B,2,0)</f>
        <v>#N/A</v>
      </c>
      <c r="K7988" s="193"/>
      <c r="L7988" s="194"/>
      <c r="M7988" s="195"/>
    </row>
    <row r="7989" spans="1:13" s="61" customFormat="1" customHeight="1">
      <c r="A7989"/>
      <c r="B7989"/>
      <c r="C7989"/>
      <c r="D7989"/>
      <c r="E7989" s="197"/>
      <c r="F7989" s="61"/>
      <c r="G7989" s="196" t="e">
        <f>VLOOKUP(D7989,sku归属!A:B,2,0)</f>
        <v>#N/A</v>
      </c>
      <c r="K7989" s="193"/>
      <c r="L7989" s="194"/>
      <c r="M7989" s="195"/>
    </row>
    <row r="7990" spans="1:13" s="61" customFormat="1" customHeight="1">
      <c r="A7990"/>
      <c r="B7990"/>
      <c r="C7990"/>
      <c r="D7990"/>
      <c r="E7990" s="197"/>
      <c r="F7990" s="61"/>
      <c r="G7990" s="196" t="e">
        <f>VLOOKUP(D7990,sku归属!A:B,2,0)</f>
        <v>#N/A</v>
      </c>
      <c r="K7990" s="193"/>
      <c r="L7990" s="194"/>
      <c r="M7990" s="195"/>
    </row>
    <row r="7991" spans="1:13" s="61" customFormat="1" customHeight="1">
      <c r="A7991"/>
      <c r="B7991"/>
      <c r="C7991"/>
      <c r="D7991"/>
      <c r="E7991" s="197"/>
      <c r="F7991" s="61"/>
      <c r="G7991" s="196" t="e">
        <f>VLOOKUP(D7991,sku归属!A:B,2,0)</f>
        <v>#N/A</v>
      </c>
      <c r="K7991" s="193"/>
      <c r="L7991" s="194"/>
      <c r="M7991" s="195"/>
    </row>
    <row r="7992" spans="1:13" s="61" customFormat="1" customHeight="1">
      <c r="A7992"/>
      <c r="B7992"/>
      <c r="C7992"/>
      <c r="D7992"/>
      <c r="E7992" s="197"/>
      <c r="F7992" s="61"/>
      <c r="G7992" s="196" t="e">
        <f>VLOOKUP(D7992,sku归属!A:B,2,0)</f>
        <v>#N/A</v>
      </c>
      <c r="K7992" s="193"/>
      <c r="L7992" s="194"/>
      <c r="M7992" s="195"/>
    </row>
    <row r="7993" spans="1:13" s="61" customFormat="1" customHeight="1">
      <c r="A7993"/>
      <c r="B7993"/>
      <c r="C7993"/>
      <c r="D7993"/>
      <c r="E7993" s="197"/>
      <c r="F7993" s="61"/>
      <c r="G7993" s="196" t="e">
        <f>VLOOKUP(D7993,sku归属!A:B,2,0)</f>
        <v>#N/A</v>
      </c>
      <c r="K7993" s="193"/>
      <c r="L7993" s="194"/>
      <c r="M7993" s="195"/>
    </row>
    <row r="7994" spans="1:13" s="61" customFormat="1" customHeight="1">
      <c r="A7994"/>
      <c r="B7994"/>
      <c r="C7994"/>
      <c r="D7994"/>
      <c r="E7994" s="197"/>
      <c r="F7994" s="61"/>
      <c r="G7994" s="196" t="e">
        <f>VLOOKUP(D7994,sku归属!A:B,2,0)</f>
        <v>#N/A</v>
      </c>
      <c r="K7994" s="193"/>
      <c r="L7994" s="194"/>
      <c r="M7994" s="195"/>
    </row>
    <row r="7995" spans="1:13" s="61" customFormat="1" customHeight="1">
      <c r="A7995"/>
      <c r="B7995"/>
      <c r="C7995"/>
      <c r="D7995"/>
      <c r="E7995" s="197"/>
      <c r="F7995" s="61"/>
      <c r="G7995" s="196" t="e">
        <f>VLOOKUP(D7995,sku归属!A:B,2,0)</f>
        <v>#N/A</v>
      </c>
      <c r="K7995" s="193"/>
      <c r="L7995" s="194"/>
      <c r="M7995" s="195"/>
    </row>
    <row r="7996" spans="1:13" s="61" customFormat="1" customHeight="1">
      <c r="A7996"/>
      <c r="B7996"/>
      <c r="C7996"/>
      <c r="D7996"/>
      <c r="E7996" s="197"/>
      <c r="F7996" s="61"/>
      <c r="G7996" s="196" t="e">
        <f>VLOOKUP(D7996,sku归属!A:B,2,0)</f>
        <v>#N/A</v>
      </c>
      <c r="K7996" s="193"/>
      <c r="L7996" s="194"/>
      <c r="M7996" s="195"/>
    </row>
    <row r="7997" spans="1:13" s="61" customFormat="1" customHeight="1">
      <c r="A7997"/>
      <c r="B7997"/>
      <c r="C7997"/>
      <c r="D7997"/>
      <c r="E7997" s="197"/>
      <c r="F7997" s="61"/>
      <c r="G7997" s="196" t="e">
        <f>VLOOKUP(D7997,sku归属!A:B,2,0)</f>
        <v>#N/A</v>
      </c>
      <c r="K7997" s="193"/>
      <c r="L7997" s="194"/>
      <c r="M7997" s="195"/>
    </row>
    <row r="7998" spans="1:13" s="61" customFormat="1" customHeight="1">
      <c r="A7998"/>
      <c r="B7998"/>
      <c r="C7998"/>
      <c r="D7998"/>
      <c r="E7998" s="197"/>
      <c r="F7998" s="61"/>
      <c r="G7998" s="196" t="e">
        <f>VLOOKUP(D7998,sku归属!A:B,2,0)</f>
        <v>#N/A</v>
      </c>
      <c r="K7998" s="193"/>
      <c r="L7998" s="194"/>
      <c r="M7998" s="195"/>
    </row>
    <row r="7999" spans="1:13" s="61" customFormat="1" customHeight="1">
      <c r="A7999"/>
      <c r="B7999"/>
      <c r="C7999"/>
      <c r="D7999"/>
      <c r="E7999" s="197"/>
      <c r="F7999" s="61"/>
      <c r="G7999" s="196" t="e">
        <f>VLOOKUP(D7999,sku归属!A:B,2,0)</f>
        <v>#N/A</v>
      </c>
      <c r="K7999" s="193"/>
      <c r="L7999" s="194"/>
      <c r="M7999" s="195"/>
    </row>
    <row r="8000" spans="1:13" s="61" customFormat="1" customHeight="1">
      <c r="A8000"/>
      <c r="B8000"/>
      <c r="C8000"/>
      <c r="D8000"/>
      <c r="E8000" s="197"/>
      <c r="F8000" s="61"/>
      <c r="G8000" s="196" t="e">
        <f>VLOOKUP(D8000,sku归属!A:B,2,0)</f>
        <v>#N/A</v>
      </c>
      <c r="K8000" s="193"/>
      <c r="L8000" s="194"/>
      <c r="M8000" s="195"/>
    </row>
    <row r="8001" spans="1:13" s="61" customFormat="1" customHeight="1">
      <c r="A8001"/>
      <c r="B8001"/>
      <c r="C8001"/>
      <c r="D8001"/>
      <c r="E8001" s="197"/>
      <c r="F8001" s="61"/>
      <c r="G8001" s="196" t="e">
        <f>VLOOKUP(D8001,sku归属!A:B,2,0)</f>
        <v>#N/A</v>
      </c>
      <c r="K8001" s="193"/>
      <c r="L8001" s="194"/>
      <c r="M8001" s="195"/>
    </row>
    <row r="8002" spans="1:13" s="61" customFormat="1" customHeight="1">
      <c r="A8002"/>
      <c r="B8002"/>
      <c r="C8002"/>
      <c r="D8002"/>
      <c r="E8002" s="197"/>
      <c r="F8002" s="61"/>
      <c r="G8002" s="196" t="e">
        <f>VLOOKUP(D8002,sku归属!A:B,2,0)</f>
        <v>#N/A</v>
      </c>
      <c r="K8002" s="193"/>
      <c r="L8002" s="194"/>
      <c r="M8002" s="195"/>
    </row>
    <row r="8003" spans="1:13" s="61" customFormat="1" customHeight="1">
      <c r="A8003"/>
      <c r="B8003"/>
      <c r="C8003"/>
      <c r="D8003"/>
      <c r="E8003" s="197"/>
      <c r="F8003" s="61"/>
      <c r="G8003" s="196" t="e">
        <f>VLOOKUP(D8003,sku归属!A:B,2,0)</f>
        <v>#N/A</v>
      </c>
      <c r="K8003" s="193"/>
      <c r="L8003" s="194"/>
      <c r="M8003" s="195"/>
    </row>
    <row r="8004" spans="1:13" s="61" customFormat="1" customHeight="1">
      <c r="A8004"/>
      <c r="B8004"/>
      <c r="C8004"/>
      <c r="D8004"/>
      <c r="E8004" s="197"/>
      <c r="F8004" s="61"/>
      <c r="G8004" s="196" t="e">
        <f>VLOOKUP(D8004,sku归属!A:B,2,0)</f>
        <v>#N/A</v>
      </c>
      <c r="K8004" s="193"/>
      <c r="L8004" s="194"/>
      <c r="M8004" s="195"/>
    </row>
    <row r="8005" spans="1:13" s="61" customFormat="1" customHeight="1">
      <c r="A8005"/>
      <c r="B8005"/>
      <c r="C8005"/>
      <c r="D8005"/>
      <c r="E8005" s="197"/>
      <c r="F8005" s="61"/>
      <c r="G8005" s="196" t="e">
        <f>VLOOKUP(D8005,sku归属!A:B,2,0)</f>
        <v>#N/A</v>
      </c>
      <c r="K8005" s="193"/>
      <c r="L8005" s="194"/>
      <c r="M8005" s="195"/>
    </row>
    <row r="8006" spans="1:13" s="61" customFormat="1" customHeight="1">
      <c r="A8006"/>
      <c r="B8006"/>
      <c r="C8006"/>
      <c r="D8006"/>
      <c r="E8006" s="197"/>
      <c r="F8006" s="61"/>
      <c r="G8006" s="196" t="e">
        <f>VLOOKUP(D8006,sku归属!A:B,2,0)</f>
        <v>#N/A</v>
      </c>
      <c r="K8006" s="193"/>
      <c r="L8006" s="194"/>
      <c r="M8006" s="195"/>
    </row>
    <row r="8007" spans="1:13" s="61" customFormat="1" customHeight="1">
      <c r="A8007"/>
      <c r="B8007"/>
      <c r="C8007"/>
      <c r="D8007"/>
      <c r="E8007" s="197"/>
      <c r="F8007" s="61"/>
      <c r="G8007" s="196" t="e">
        <f>VLOOKUP(D8007,sku归属!A:B,2,0)</f>
        <v>#N/A</v>
      </c>
      <c r="K8007" s="193"/>
      <c r="L8007" s="194"/>
      <c r="M8007" s="195"/>
    </row>
    <row r="8008" spans="1:13" s="61" customFormat="1" customHeight="1">
      <c r="A8008"/>
      <c r="B8008"/>
      <c r="C8008"/>
      <c r="D8008"/>
      <c r="E8008" s="197"/>
      <c r="F8008" s="61"/>
      <c r="G8008" s="196" t="e">
        <f>VLOOKUP(D8008,sku归属!A:B,2,0)</f>
        <v>#N/A</v>
      </c>
      <c r="K8008" s="193"/>
      <c r="L8008" s="194"/>
      <c r="M8008" s="195"/>
    </row>
    <row r="8009" spans="1:13" s="61" customFormat="1" customHeight="1">
      <c r="A8009"/>
      <c r="B8009"/>
      <c r="C8009"/>
      <c r="D8009"/>
      <c r="E8009" s="197"/>
      <c r="F8009" s="61"/>
      <c r="G8009" s="196" t="e">
        <f>VLOOKUP(D8009,sku归属!A:B,2,0)</f>
        <v>#N/A</v>
      </c>
      <c r="K8009" s="193"/>
      <c r="L8009" s="194"/>
      <c r="M8009" s="195"/>
    </row>
    <row r="8010" spans="1:13" s="61" customFormat="1" customHeight="1">
      <c r="A8010"/>
      <c r="B8010"/>
      <c r="C8010"/>
      <c r="D8010"/>
      <c r="E8010" s="197"/>
      <c r="F8010" s="61"/>
      <c r="G8010" s="196" t="e">
        <f>VLOOKUP(D8010,sku归属!A:B,2,0)</f>
        <v>#N/A</v>
      </c>
      <c r="K8010" s="193"/>
      <c r="L8010" s="194"/>
      <c r="M8010" s="195"/>
    </row>
    <row r="8011" spans="1:13" s="61" customFormat="1" customHeight="1">
      <c r="A8011"/>
      <c r="B8011"/>
      <c r="C8011"/>
      <c r="D8011"/>
      <c r="E8011" s="197"/>
      <c r="F8011" s="61"/>
      <c r="G8011" s="196" t="e">
        <f>VLOOKUP(D8011,sku归属!A:B,2,0)</f>
        <v>#N/A</v>
      </c>
      <c r="K8011" s="193"/>
      <c r="L8011" s="194"/>
      <c r="M8011" s="195"/>
    </row>
    <row r="8012" spans="1:13" s="61" customFormat="1" customHeight="1">
      <c r="A8012"/>
      <c r="B8012"/>
      <c r="C8012"/>
      <c r="D8012"/>
      <c r="E8012" s="197"/>
      <c r="F8012" s="61"/>
      <c r="G8012" s="196" t="e">
        <f>VLOOKUP(D8012,sku归属!A:B,2,0)</f>
        <v>#N/A</v>
      </c>
      <c r="K8012" s="193"/>
      <c r="L8012" s="194"/>
      <c r="M8012" s="195"/>
    </row>
    <row r="8013" spans="1:13" s="61" customFormat="1" customHeight="1">
      <c r="A8013"/>
      <c r="B8013"/>
      <c r="C8013"/>
      <c r="D8013"/>
      <c r="E8013" s="197"/>
      <c r="F8013" s="61"/>
      <c r="G8013" s="196" t="e">
        <f>VLOOKUP(D8013,sku归属!A:B,2,0)</f>
        <v>#N/A</v>
      </c>
      <c r="K8013" s="193"/>
      <c r="L8013" s="194"/>
      <c r="M8013" s="195"/>
    </row>
    <row r="8014" spans="1:13" s="61" customFormat="1" customHeight="1">
      <c r="A8014"/>
      <c r="B8014"/>
      <c r="C8014"/>
      <c r="D8014"/>
      <c r="E8014" s="197"/>
      <c r="F8014" s="61"/>
      <c r="G8014" s="196" t="e">
        <f>VLOOKUP(D8014,sku归属!A:B,2,0)</f>
        <v>#N/A</v>
      </c>
      <c r="K8014" s="193"/>
      <c r="L8014" s="194"/>
      <c r="M8014" s="195"/>
    </row>
    <row r="8015" spans="1:13" s="61" customFormat="1" customHeight="1">
      <c r="A8015"/>
      <c r="B8015"/>
      <c r="C8015"/>
      <c r="D8015"/>
      <c r="E8015" s="197"/>
      <c r="F8015" s="61"/>
      <c r="G8015" s="196" t="e">
        <f>VLOOKUP(D8015,sku归属!A:B,2,0)</f>
        <v>#N/A</v>
      </c>
      <c r="K8015" s="193"/>
      <c r="L8015" s="194"/>
      <c r="M8015" s="195"/>
    </row>
    <row r="8016" spans="1:13" s="61" customFormat="1" customHeight="1">
      <c r="A8016"/>
      <c r="B8016"/>
      <c r="C8016"/>
      <c r="D8016"/>
      <c r="E8016" s="197"/>
      <c r="F8016" s="61"/>
      <c r="G8016" s="196" t="e">
        <f>VLOOKUP(D8016,sku归属!A:B,2,0)</f>
        <v>#N/A</v>
      </c>
      <c r="K8016" s="193"/>
      <c r="L8016" s="194"/>
      <c r="M8016" s="195"/>
    </row>
    <row r="8017" spans="1:13" s="61" customFormat="1" customHeight="1">
      <c r="A8017"/>
      <c r="B8017"/>
      <c r="C8017"/>
      <c r="D8017"/>
      <c r="E8017" s="197"/>
      <c r="F8017" s="61"/>
      <c r="G8017" s="196" t="e">
        <f>VLOOKUP(D8017,sku归属!A:B,2,0)</f>
        <v>#N/A</v>
      </c>
      <c r="K8017" s="193"/>
      <c r="L8017" s="194"/>
      <c r="M8017" s="195"/>
    </row>
    <row r="8018" spans="1:13" s="61" customFormat="1" customHeight="1">
      <c r="A8018"/>
      <c r="B8018"/>
      <c r="C8018"/>
      <c r="D8018"/>
      <c r="E8018" s="197"/>
      <c r="F8018" s="61"/>
      <c r="G8018" s="196" t="e">
        <f>VLOOKUP(D8018,sku归属!A:B,2,0)</f>
        <v>#N/A</v>
      </c>
      <c r="K8018" s="193"/>
      <c r="L8018" s="194"/>
      <c r="M8018" s="195"/>
    </row>
    <row r="8019" spans="1:13" s="61" customFormat="1" customHeight="1">
      <c r="A8019"/>
      <c r="B8019"/>
      <c r="C8019"/>
      <c r="D8019"/>
      <c r="E8019" s="197"/>
      <c r="F8019" s="61"/>
      <c r="G8019" s="196" t="e">
        <f>VLOOKUP(D8019,sku归属!A:B,2,0)</f>
        <v>#N/A</v>
      </c>
      <c r="K8019" s="193"/>
      <c r="L8019" s="194"/>
      <c r="M8019" s="195"/>
    </row>
    <row r="8020" spans="1:13" s="61" customFormat="1" customHeight="1">
      <c r="A8020"/>
      <c r="B8020"/>
      <c r="C8020"/>
      <c r="D8020"/>
      <c r="E8020" s="197"/>
      <c r="F8020" s="61"/>
      <c r="G8020" s="196" t="e">
        <f>VLOOKUP(D8020,sku归属!A:B,2,0)</f>
        <v>#N/A</v>
      </c>
      <c r="K8020" s="193"/>
      <c r="L8020" s="194"/>
      <c r="M8020" s="195"/>
    </row>
    <row r="8021" spans="1:13" s="61" customFormat="1" customHeight="1">
      <c r="A8021"/>
      <c r="B8021"/>
      <c r="C8021"/>
      <c r="D8021"/>
      <c r="E8021" s="197"/>
      <c r="F8021" s="61"/>
      <c r="G8021" s="196" t="e">
        <f>VLOOKUP(D8021,sku归属!A:B,2,0)</f>
        <v>#N/A</v>
      </c>
      <c r="K8021" s="193"/>
      <c r="L8021" s="194"/>
      <c r="M8021" s="195"/>
    </row>
    <row r="8022" spans="1:13" s="61" customFormat="1" customHeight="1">
      <c r="A8022"/>
      <c r="B8022"/>
      <c r="C8022"/>
      <c r="D8022"/>
      <c r="E8022" s="197"/>
      <c r="F8022" s="61"/>
      <c r="G8022" s="196" t="e">
        <f>VLOOKUP(D8022,sku归属!A:B,2,0)</f>
        <v>#N/A</v>
      </c>
      <c r="K8022" s="193"/>
      <c r="L8022" s="194"/>
      <c r="M8022" s="195"/>
    </row>
    <row r="8023" spans="1:13" s="61" customFormat="1" customHeight="1">
      <c r="A8023"/>
      <c r="B8023"/>
      <c r="C8023"/>
      <c r="D8023"/>
      <c r="E8023" s="197"/>
      <c r="F8023" s="61"/>
      <c r="G8023" s="196" t="e">
        <f>VLOOKUP(D8023,sku归属!A:B,2,0)</f>
        <v>#N/A</v>
      </c>
      <c r="K8023" s="193"/>
      <c r="L8023" s="194"/>
      <c r="M8023" s="195"/>
    </row>
    <row r="8024" spans="1:13" s="61" customFormat="1" customHeight="1">
      <c r="A8024"/>
      <c r="B8024"/>
      <c r="C8024"/>
      <c r="D8024"/>
      <c r="E8024" s="197"/>
      <c r="F8024" s="61"/>
      <c r="G8024" s="196" t="e">
        <f>VLOOKUP(D8024,sku归属!A:B,2,0)</f>
        <v>#N/A</v>
      </c>
      <c r="K8024" s="193"/>
      <c r="L8024" s="194"/>
      <c r="M8024" s="195"/>
    </row>
    <row r="8025" spans="1:13" s="61" customFormat="1" customHeight="1">
      <c r="A8025"/>
      <c r="B8025"/>
      <c r="C8025"/>
      <c r="D8025"/>
      <c r="E8025" s="197"/>
      <c r="F8025" s="61"/>
      <c r="G8025" s="196" t="e">
        <f>VLOOKUP(D8025,sku归属!A:B,2,0)</f>
        <v>#N/A</v>
      </c>
      <c r="K8025" s="193"/>
      <c r="L8025" s="194"/>
      <c r="M8025" s="195"/>
    </row>
    <row r="8026" spans="1:13" s="61" customFormat="1" customHeight="1">
      <c r="A8026"/>
      <c r="B8026"/>
      <c r="C8026"/>
      <c r="D8026"/>
      <c r="E8026" s="197"/>
      <c r="F8026" s="61"/>
      <c r="G8026" s="196" t="e">
        <f>VLOOKUP(D8026,sku归属!A:B,2,0)</f>
        <v>#N/A</v>
      </c>
      <c r="K8026" s="193"/>
      <c r="L8026" s="194"/>
      <c r="M8026" s="195"/>
    </row>
    <row r="8027" spans="1:13" s="61" customFormat="1" customHeight="1">
      <c r="A8027"/>
      <c r="B8027"/>
      <c r="C8027"/>
      <c r="D8027"/>
      <c r="E8027" s="197"/>
      <c r="F8027" s="61"/>
      <c r="G8027" s="196" t="e">
        <f>VLOOKUP(D8027,sku归属!A:B,2,0)</f>
        <v>#N/A</v>
      </c>
      <c r="K8027" s="193"/>
      <c r="L8027" s="194"/>
      <c r="M8027" s="195"/>
    </row>
    <row r="8028" spans="1:13" s="61" customFormat="1" customHeight="1">
      <c r="A8028"/>
      <c r="B8028"/>
      <c r="C8028"/>
      <c r="D8028"/>
      <c r="E8028" s="197"/>
      <c r="F8028" s="61"/>
      <c r="G8028" s="196" t="e">
        <f>VLOOKUP(D8028,sku归属!A:B,2,0)</f>
        <v>#N/A</v>
      </c>
      <c r="K8028" s="193"/>
      <c r="L8028" s="194"/>
      <c r="M8028" s="195"/>
    </row>
    <row r="8029" spans="1:13" s="61" customFormat="1" customHeight="1">
      <c r="A8029"/>
      <c r="B8029"/>
      <c r="C8029"/>
      <c r="D8029"/>
      <c r="E8029" s="197"/>
      <c r="F8029" s="61"/>
      <c r="G8029" s="196" t="e">
        <f>VLOOKUP(D8029,sku归属!A:B,2,0)</f>
        <v>#N/A</v>
      </c>
      <c r="K8029" s="193"/>
      <c r="L8029" s="194"/>
      <c r="M8029" s="195"/>
    </row>
    <row r="8030" spans="1:13" s="61" customFormat="1" customHeight="1">
      <c r="A8030"/>
      <c r="B8030"/>
      <c r="C8030"/>
      <c r="D8030"/>
      <c r="E8030" s="197"/>
      <c r="F8030" s="61"/>
      <c r="G8030" s="196" t="e">
        <f>VLOOKUP(D8030,sku归属!A:B,2,0)</f>
        <v>#N/A</v>
      </c>
      <c r="K8030" s="193"/>
      <c r="L8030" s="194"/>
      <c r="M8030" s="195"/>
    </row>
    <row r="8031" spans="1:13" s="61" customFormat="1" customHeight="1">
      <c r="A8031"/>
      <c r="B8031"/>
      <c r="C8031"/>
      <c r="D8031"/>
      <c r="E8031" s="197"/>
      <c r="F8031" s="61"/>
      <c r="G8031" s="196" t="e">
        <f>VLOOKUP(D8031,sku归属!A:B,2,0)</f>
        <v>#N/A</v>
      </c>
      <c r="K8031" s="193"/>
      <c r="L8031" s="194"/>
      <c r="M8031" s="195"/>
    </row>
    <row r="8032" spans="1:13" s="61" customFormat="1" customHeight="1">
      <c r="A8032"/>
      <c r="B8032"/>
      <c r="C8032"/>
      <c r="D8032"/>
      <c r="E8032" s="197"/>
      <c r="F8032" s="61"/>
      <c r="G8032" s="196" t="e">
        <f>VLOOKUP(D8032,sku归属!A:B,2,0)</f>
        <v>#N/A</v>
      </c>
      <c r="K8032" s="193"/>
      <c r="L8032" s="194"/>
      <c r="M8032" s="195"/>
    </row>
    <row r="8033" spans="1:13" s="61" customFormat="1" customHeight="1">
      <c r="A8033"/>
      <c r="B8033"/>
      <c r="C8033"/>
      <c r="D8033"/>
      <c r="E8033" s="197"/>
      <c r="F8033" s="61"/>
      <c r="G8033" s="196" t="e">
        <f>VLOOKUP(D8033,sku归属!A:B,2,0)</f>
        <v>#N/A</v>
      </c>
      <c r="K8033" s="193"/>
      <c r="L8033" s="194"/>
      <c r="M8033" s="195"/>
    </row>
    <row r="8034" spans="1:13" s="61" customFormat="1" customHeight="1">
      <c r="A8034"/>
      <c r="B8034"/>
      <c r="C8034"/>
      <c r="D8034"/>
      <c r="E8034" s="197"/>
      <c r="F8034" s="61"/>
      <c r="G8034" s="196" t="e">
        <f>VLOOKUP(D8034,sku归属!A:B,2,0)</f>
        <v>#N/A</v>
      </c>
      <c r="K8034" s="193"/>
      <c r="L8034" s="194"/>
      <c r="M8034" s="195"/>
    </row>
    <row r="8035" spans="1:13" s="61" customFormat="1" customHeight="1">
      <c r="A8035"/>
      <c r="B8035"/>
      <c r="C8035"/>
      <c r="D8035"/>
      <c r="E8035" s="197"/>
      <c r="F8035" s="61"/>
      <c r="G8035" s="196" t="e">
        <f>VLOOKUP(D8035,sku归属!A:B,2,0)</f>
        <v>#N/A</v>
      </c>
      <c r="K8035" s="193"/>
      <c r="L8035" s="194"/>
      <c r="M8035" s="195"/>
    </row>
    <row r="8036" spans="1:13" s="61" customFormat="1" customHeight="1">
      <c r="A8036"/>
      <c r="B8036"/>
      <c r="C8036"/>
      <c r="D8036"/>
      <c r="E8036" s="197"/>
      <c r="F8036" s="61"/>
      <c r="G8036" s="196" t="e">
        <f>VLOOKUP(D8036,sku归属!A:B,2,0)</f>
        <v>#N/A</v>
      </c>
      <c r="K8036" s="193"/>
      <c r="L8036" s="194"/>
      <c r="M8036" s="195"/>
    </row>
    <row r="8037" spans="1:13" s="61" customFormat="1" customHeight="1">
      <c r="A8037"/>
      <c r="B8037"/>
      <c r="C8037"/>
      <c r="D8037"/>
      <c r="E8037" s="197"/>
      <c r="F8037" s="61"/>
      <c r="G8037" s="196" t="e">
        <f>VLOOKUP(D8037,sku归属!A:B,2,0)</f>
        <v>#N/A</v>
      </c>
      <c r="K8037" s="193"/>
      <c r="L8037" s="194"/>
      <c r="M8037" s="195"/>
    </row>
    <row r="8038" spans="1:13" s="61" customFormat="1" customHeight="1">
      <c r="A8038"/>
      <c r="B8038"/>
      <c r="C8038"/>
      <c r="D8038"/>
      <c r="E8038" s="197"/>
      <c r="F8038" s="61"/>
      <c r="G8038" s="196" t="e">
        <f>VLOOKUP(D8038,sku归属!A:B,2,0)</f>
        <v>#N/A</v>
      </c>
      <c r="K8038" s="193"/>
      <c r="L8038" s="194"/>
      <c r="M8038" s="195"/>
    </row>
    <row r="8039" spans="1:13" s="61" customFormat="1" customHeight="1">
      <c r="A8039"/>
      <c r="B8039"/>
      <c r="C8039"/>
      <c r="D8039"/>
      <c r="E8039" s="197"/>
      <c r="F8039" s="61"/>
      <c r="G8039" s="196" t="e">
        <f>VLOOKUP(D8039,sku归属!A:B,2,0)</f>
        <v>#N/A</v>
      </c>
      <c r="K8039" s="193"/>
      <c r="L8039" s="194"/>
      <c r="M8039" s="195"/>
    </row>
    <row r="8040" spans="1:13" s="61" customFormat="1" customHeight="1">
      <c r="A8040"/>
      <c r="B8040"/>
      <c r="C8040"/>
      <c r="D8040"/>
      <c r="E8040" s="197"/>
      <c r="F8040" s="61"/>
      <c r="G8040" s="196" t="e">
        <f>VLOOKUP(D8040,sku归属!A:B,2,0)</f>
        <v>#N/A</v>
      </c>
      <c r="K8040" s="193"/>
      <c r="L8040" s="194"/>
      <c r="M8040" s="195"/>
    </row>
    <row r="8041" spans="1:13" s="61" customFormat="1" customHeight="1">
      <c r="A8041"/>
      <c r="B8041"/>
      <c r="C8041"/>
      <c r="D8041"/>
      <c r="E8041" s="197"/>
      <c r="F8041" s="61"/>
      <c r="G8041" s="196" t="e">
        <f>VLOOKUP(D8041,sku归属!A:B,2,0)</f>
        <v>#N/A</v>
      </c>
      <c r="K8041" s="193"/>
      <c r="L8041" s="194"/>
      <c r="M8041" s="195"/>
    </row>
    <row r="8042" spans="1:13" s="61" customFormat="1" customHeight="1">
      <c r="A8042"/>
      <c r="B8042"/>
      <c r="C8042"/>
      <c r="D8042"/>
      <c r="E8042" s="197"/>
      <c r="F8042" s="61"/>
      <c r="G8042" s="196" t="e">
        <f>VLOOKUP(D8042,sku归属!A:B,2,0)</f>
        <v>#N/A</v>
      </c>
      <c r="K8042" s="193"/>
      <c r="L8042" s="194"/>
      <c r="M8042" s="195"/>
    </row>
    <row r="8043" spans="1:13" s="61" customFormat="1" customHeight="1">
      <c r="A8043"/>
      <c r="B8043"/>
      <c r="C8043"/>
      <c r="D8043"/>
      <c r="E8043" s="197"/>
      <c r="F8043" s="61"/>
      <c r="G8043" s="196" t="e">
        <f>VLOOKUP(D8043,sku归属!A:B,2,0)</f>
        <v>#N/A</v>
      </c>
      <c r="K8043" s="193"/>
      <c r="L8043" s="194"/>
      <c r="M8043" s="195"/>
    </row>
    <row r="8044" spans="1:13" s="61" customFormat="1" customHeight="1">
      <c r="A8044"/>
      <c r="B8044"/>
      <c r="C8044"/>
      <c r="D8044"/>
      <c r="E8044" s="197"/>
      <c r="F8044" s="61"/>
      <c r="G8044" s="196" t="e">
        <f>VLOOKUP(D8044,sku归属!A:B,2,0)</f>
        <v>#N/A</v>
      </c>
      <c r="K8044" s="193"/>
      <c r="L8044" s="194"/>
      <c r="M8044" s="195"/>
    </row>
    <row r="8045" spans="1:13" s="61" customFormat="1" customHeight="1">
      <c r="A8045"/>
      <c r="B8045"/>
      <c r="C8045"/>
      <c r="D8045"/>
      <c r="E8045" s="197"/>
      <c r="F8045" s="61"/>
      <c r="G8045" s="196" t="e">
        <f>VLOOKUP(D8045,sku归属!A:B,2,0)</f>
        <v>#N/A</v>
      </c>
      <c r="K8045" s="193"/>
      <c r="L8045" s="194"/>
      <c r="M8045" s="195"/>
    </row>
    <row r="8046" spans="1:13" s="61" customFormat="1" customHeight="1">
      <c r="A8046"/>
      <c r="B8046"/>
      <c r="C8046"/>
      <c r="D8046"/>
      <c r="E8046" s="197"/>
      <c r="F8046" s="61"/>
      <c r="G8046" s="196" t="e">
        <f>VLOOKUP(D8046,sku归属!A:B,2,0)</f>
        <v>#N/A</v>
      </c>
      <c r="K8046" s="193"/>
      <c r="L8046" s="194"/>
      <c r="M8046" s="195"/>
    </row>
    <row r="8047" spans="1:13" s="61" customFormat="1" customHeight="1">
      <c r="A8047"/>
      <c r="B8047"/>
      <c r="C8047"/>
      <c r="D8047"/>
      <c r="E8047" s="197"/>
      <c r="F8047" s="61"/>
      <c r="G8047" s="196" t="e">
        <f>VLOOKUP(D8047,sku归属!A:B,2,0)</f>
        <v>#N/A</v>
      </c>
      <c r="K8047" s="193"/>
      <c r="L8047" s="194"/>
      <c r="M8047" s="195"/>
    </row>
    <row r="8048" spans="1:13" s="61" customFormat="1" customHeight="1">
      <c r="A8048"/>
      <c r="B8048"/>
      <c r="C8048"/>
      <c r="D8048"/>
      <c r="E8048" s="197"/>
      <c r="F8048" s="61"/>
      <c r="G8048" s="196" t="e">
        <f>VLOOKUP(D8048,sku归属!A:B,2,0)</f>
        <v>#N/A</v>
      </c>
      <c r="K8048" s="193"/>
      <c r="L8048" s="194"/>
      <c r="M8048" s="195"/>
    </row>
    <row r="8049" spans="1:13" s="61" customFormat="1" customHeight="1">
      <c r="A8049"/>
      <c r="B8049"/>
      <c r="C8049"/>
      <c r="D8049"/>
      <c r="E8049" s="197"/>
      <c r="F8049" s="61"/>
      <c r="G8049" s="196" t="e">
        <f>VLOOKUP(D8049,sku归属!A:B,2,0)</f>
        <v>#N/A</v>
      </c>
      <c r="K8049" s="193"/>
      <c r="L8049" s="194"/>
      <c r="M8049" s="195"/>
    </row>
    <row r="8050" spans="1:13" s="61" customFormat="1" customHeight="1">
      <c r="A8050"/>
      <c r="B8050"/>
      <c r="C8050"/>
      <c r="D8050"/>
      <c r="E8050" s="197"/>
      <c r="F8050" s="61"/>
      <c r="G8050" s="196" t="e">
        <f>VLOOKUP(D8050,sku归属!A:B,2,0)</f>
        <v>#N/A</v>
      </c>
      <c r="K8050" s="193"/>
      <c r="L8050" s="194"/>
      <c r="M8050" s="195"/>
    </row>
    <row r="8051" spans="1:13" s="61" customFormat="1" customHeight="1">
      <c r="A8051"/>
      <c r="B8051"/>
      <c r="C8051"/>
      <c r="D8051"/>
      <c r="E8051" s="197"/>
      <c r="F8051" s="61"/>
      <c r="G8051" s="196" t="e">
        <f>VLOOKUP(D8051,sku归属!A:B,2,0)</f>
        <v>#N/A</v>
      </c>
      <c r="K8051" s="193"/>
      <c r="L8051" s="194"/>
      <c r="M8051" s="195"/>
    </row>
    <row r="8052" spans="1:13" s="61" customFormat="1" customHeight="1">
      <c r="A8052"/>
      <c r="B8052"/>
      <c r="C8052"/>
      <c r="D8052"/>
      <c r="E8052" s="197"/>
      <c r="F8052" s="61"/>
      <c r="G8052" s="196" t="e">
        <f>VLOOKUP(D8052,sku归属!A:B,2,0)</f>
        <v>#N/A</v>
      </c>
      <c r="K8052" s="193"/>
      <c r="L8052" s="194"/>
      <c r="M8052" s="195"/>
    </row>
    <row r="8053" spans="1:13" s="61" customFormat="1" customHeight="1">
      <c r="A8053"/>
      <c r="B8053"/>
      <c r="C8053"/>
      <c r="D8053"/>
      <c r="E8053" s="197"/>
      <c r="F8053" s="61"/>
      <c r="G8053" s="196" t="e">
        <f>VLOOKUP(D8053,sku归属!A:B,2,0)</f>
        <v>#N/A</v>
      </c>
      <c r="K8053" s="193"/>
      <c r="L8053" s="194"/>
      <c r="M8053" s="195"/>
    </row>
    <row r="8054" spans="1:13" s="61" customFormat="1" customHeight="1">
      <c r="A8054"/>
      <c r="B8054"/>
      <c r="C8054"/>
      <c r="D8054"/>
      <c r="E8054" s="197"/>
      <c r="F8054" s="61"/>
      <c r="G8054" s="196" t="e">
        <f>VLOOKUP(D8054,sku归属!A:B,2,0)</f>
        <v>#N/A</v>
      </c>
      <c r="K8054" s="193"/>
      <c r="L8054" s="194"/>
      <c r="M8054" s="195"/>
    </row>
    <row r="8055" spans="1:13" s="61" customFormat="1" customHeight="1">
      <c r="A8055"/>
      <c r="B8055"/>
      <c r="C8055"/>
      <c r="D8055"/>
      <c r="E8055" s="197"/>
      <c r="F8055" s="61"/>
      <c r="G8055" s="196" t="e">
        <f>VLOOKUP(D8055,sku归属!A:B,2,0)</f>
        <v>#N/A</v>
      </c>
      <c r="K8055" s="193"/>
      <c r="L8055" s="194"/>
      <c r="M8055" s="195"/>
    </row>
    <row r="8056" spans="1:13" s="61" customFormat="1" customHeight="1">
      <c r="A8056"/>
      <c r="B8056"/>
      <c r="C8056"/>
      <c r="D8056"/>
      <c r="E8056" s="197"/>
      <c r="F8056" s="61"/>
      <c r="G8056" s="196" t="e">
        <f>VLOOKUP(D8056,sku归属!A:B,2,0)</f>
        <v>#N/A</v>
      </c>
      <c r="K8056" s="193"/>
      <c r="L8056" s="194"/>
      <c r="M8056" s="195"/>
    </row>
    <row r="8057" spans="1:13" s="61" customFormat="1" customHeight="1">
      <c r="A8057"/>
      <c r="B8057"/>
      <c r="C8057"/>
      <c r="D8057"/>
      <c r="E8057" s="197"/>
      <c r="F8057" s="61"/>
      <c r="G8057" s="196" t="e">
        <f>VLOOKUP(D8057,sku归属!A:B,2,0)</f>
        <v>#N/A</v>
      </c>
      <c r="K8057" s="193"/>
      <c r="L8057" s="194"/>
      <c r="M8057" s="195"/>
    </row>
    <row r="8058" spans="1:13" s="61" customFormat="1" customHeight="1">
      <c r="A8058"/>
      <c r="B8058"/>
      <c r="C8058"/>
      <c r="D8058"/>
      <c r="E8058" s="197"/>
      <c r="F8058" s="61"/>
      <c r="G8058" s="196" t="e">
        <f>VLOOKUP(D8058,sku归属!A:B,2,0)</f>
        <v>#N/A</v>
      </c>
      <c r="K8058" s="193"/>
      <c r="L8058" s="194"/>
      <c r="M8058" s="195"/>
    </row>
    <row r="8059" spans="1:13" s="61" customFormat="1" customHeight="1">
      <c r="A8059"/>
      <c r="B8059"/>
      <c r="C8059"/>
      <c r="D8059"/>
      <c r="E8059" s="197"/>
      <c r="F8059" s="61"/>
      <c r="G8059" s="196" t="e">
        <f>VLOOKUP(D8059,sku归属!A:B,2,0)</f>
        <v>#N/A</v>
      </c>
      <c r="K8059" s="193"/>
      <c r="L8059" s="194"/>
      <c r="M8059" s="195"/>
    </row>
    <row r="8060" spans="1:13" s="61" customFormat="1" customHeight="1">
      <c r="A8060"/>
      <c r="B8060"/>
      <c r="C8060"/>
      <c r="D8060"/>
      <c r="E8060" s="197"/>
      <c r="F8060" s="61"/>
      <c r="G8060" s="196" t="e">
        <f>VLOOKUP(D8060,sku归属!A:B,2,0)</f>
        <v>#N/A</v>
      </c>
      <c r="K8060" s="193"/>
      <c r="L8060" s="194"/>
      <c r="M8060" s="195"/>
    </row>
    <row r="8061" spans="1:13" s="61" customFormat="1" customHeight="1">
      <c r="A8061"/>
      <c r="B8061"/>
      <c r="C8061"/>
      <c r="D8061"/>
      <c r="E8061" s="197"/>
      <c r="F8061" s="61"/>
      <c r="G8061" s="196" t="e">
        <f>VLOOKUP(D8061,sku归属!A:B,2,0)</f>
        <v>#N/A</v>
      </c>
      <c r="K8061" s="193"/>
      <c r="L8061" s="194"/>
      <c r="M8061" s="195"/>
    </row>
    <row r="8062" spans="1:13" s="61" customFormat="1" customHeight="1">
      <c r="A8062"/>
      <c r="B8062"/>
      <c r="C8062"/>
      <c r="D8062"/>
      <c r="E8062" s="197"/>
      <c r="F8062" s="61"/>
      <c r="G8062" s="196" t="e">
        <f>VLOOKUP(D8062,sku归属!A:B,2,0)</f>
        <v>#N/A</v>
      </c>
      <c r="K8062" s="193"/>
      <c r="L8062" s="194"/>
      <c r="M8062" s="195"/>
    </row>
    <row r="8063" spans="1:13" s="61" customFormat="1" customHeight="1">
      <c r="A8063"/>
      <c r="B8063"/>
      <c r="C8063"/>
      <c r="D8063"/>
      <c r="E8063" s="197"/>
      <c r="F8063" s="61"/>
      <c r="G8063" s="196" t="e">
        <f>VLOOKUP(D8063,sku归属!A:B,2,0)</f>
        <v>#N/A</v>
      </c>
      <c r="K8063" s="193"/>
      <c r="L8063" s="194"/>
      <c r="M8063" s="195"/>
    </row>
    <row r="8064" spans="1:13" s="61" customFormat="1" customHeight="1">
      <c r="A8064"/>
      <c r="B8064"/>
      <c r="C8064"/>
      <c r="D8064"/>
      <c r="E8064" s="197"/>
      <c r="F8064" s="61"/>
      <c r="G8064" s="196" t="e">
        <f>VLOOKUP(D8064,sku归属!A:B,2,0)</f>
        <v>#N/A</v>
      </c>
      <c r="K8064" s="193"/>
      <c r="L8064" s="194"/>
      <c r="M8064" s="195"/>
    </row>
    <row r="8065" spans="1:13" s="61" customFormat="1" customHeight="1">
      <c r="A8065"/>
      <c r="B8065"/>
      <c r="C8065"/>
      <c r="D8065"/>
      <c r="E8065" s="197"/>
      <c r="F8065" s="61"/>
      <c r="G8065" s="196" t="e">
        <f>VLOOKUP(D8065,sku归属!A:B,2,0)</f>
        <v>#N/A</v>
      </c>
      <c r="K8065" s="193"/>
      <c r="L8065" s="194"/>
      <c r="M8065" s="195"/>
    </row>
    <row r="8066" spans="1:13" s="61" customFormat="1" customHeight="1">
      <c r="A8066"/>
      <c r="B8066"/>
      <c r="C8066"/>
      <c r="D8066"/>
      <c r="E8066" s="197"/>
      <c r="F8066" s="61"/>
      <c r="G8066" s="196" t="e">
        <f>VLOOKUP(D8066,sku归属!A:B,2,0)</f>
        <v>#N/A</v>
      </c>
      <c r="K8066" s="193"/>
      <c r="L8066" s="194"/>
      <c r="M8066" s="195"/>
    </row>
    <row r="8067" spans="1:13" s="61" customFormat="1" customHeight="1">
      <c r="A8067"/>
      <c r="B8067"/>
      <c r="C8067"/>
      <c r="D8067"/>
      <c r="E8067" s="197"/>
      <c r="F8067" s="61"/>
      <c r="G8067" s="196" t="e">
        <f>VLOOKUP(D8067,sku归属!A:B,2,0)</f>
        <v>#N/A</v>
      </c>
      <c r="K8067" s="193"/>
      <c r="L8067" s="194"/>
      <c r="M8067" s="195"/>
    </row>
    <row r="8068" spans="1:13" s="61" customFormat="1" customHeight="1">
      <c r="A8068"/>
      <c r="B8068"/>
      <c r="C8068"/>
      <c r="D8068"/>
      <c r="E8068" s="197"/>
      <c r="F8068" s="61"/>
      <c r="G8068" s="196" t="e">
        <f>VLOOKUP(D8068,sku归属!A:B,2,0)</f>
        <v>#N/A</v>
      </c>
      <c r="K8068" s="193"/>
      <c r="L8068" s="194"/>
      <c r="M8068" s="195"/>
    </row>
    <row r="8069" spans="1:13" s="61" customFormat="1" customHeight="1">
      <c r="A8069"/>
      <c r="B8069"/>
      <c r="C8069"/>
      <c r="D8069"/>
      <c r="E8069" s="197"/>
      <c r="F8069" s="61"/>
      <c r="G8069" s="196" t="e">
        <f>VLOOKUP(D8069,sku归属!A:B,2,0)</f>
        <v>#N/A</v>
      </c>
      <c r="K8069" s="193"/>
      <c r="L8069" s="194"/>
      <c r="M8069" s="195"/>
    </row>
    <row r="8070" spans="1:13" s="61" customFormat="1" customHeight="1">
      <c r="A8070"/>
      <c r="B8070"/>
      <c r="C8070"/>
      <c r="D8070"/>
      <c r="E8070" s="197"/>
      <c r="F8070" s="61"/>
      <c r="G8070" s="196" t="e">
        <f>VLOOKUP(D8070,sku归属!A:B,2,0)</f>
        <v>#N/A</v>
      </c>
      <c r="K8070" s="193"/>
      <c r="L8070" s="194"/>
      <c r="M8070" s="195"/>
    </row>
    <row r="8071" spans="1:13" s="61" customFormat="1" customHeight="1">
      <c r="A8071"/>
      <c r="B8071"/>
      <c r="C8071"/>
      <c r="D8071"/>
      <c r="E8071" s="197"/>
      <c r="F8071" s="61"/>
      <c r="G8071" s="196" t="e">
        <f>VLOOKUP(D8071,sku归属!A:B,2,0)</f>
        <v>#N/A</v>
      </c>
      <c r="K8071" s="193"/>
      <c r="L8071" s="194"/>
      <c r="M8071" s="195"/>
    </row>
    <row r="8072" spans="1:13" s="61" customFormat="1" customHeight="1">
      <c r="A8072"/>
      <c r="B8072"/>
      <c r="C8072"/>
      <c r="D8072"/>
      <c r="E8072" s="197"/>
      <c r="F8072" s="61"/>
      <c r="G8072" s="196" t="e">
        <f>VLOOKUP(D8072,sku归属!A:B,2,0)</f>
        <v>#N/A</v>
      </c>
      <c r="K8072" s="193"/>
      <c r="L8072" s="194"/>
      <c r="M8072" s="195"/>
    </row>
    <row r="8073" spans="1:13" s="61" customFormat="1" customHeight="1">
      <c r="A8073"/>
      <c r="B8073"/>
      <c r="C8073"/>
      <c r="D8073"/>
      <c r="E8073" s="197"/>
      <c r="F8073" s="61"/>
      <c r="G8073" s="196" t="e">
        <f>VLOOKUP(D8073,sku归属!A:B,2,0)</f>
        <v>#N/A</v>
      </c>
      <c r="K8073" s="193"/>
      <c r="L8073" s="194"/>
      <c r="M8073" s="195"/>
    </row>
    <row r="8074" spans="1:13" s="61" customFormat="1" customHeight="1">
      <c r="A8074"/>
      <c r="B8074"/>
      <c r="C8074"/>
      <c r="D8074"/>
      <c r="E8074" s="197"/>
      <c r="F8074" s="61"/>
      <c r="G8074" s="196" t="e">
        <f>VLOOKUP(D8074,sku归属!A:B,2,0)</f>
        <v>#N/A</v>
      </c>
      <c r="K8074" s="193"/>
      <c r="L8074" s="194"/>
      <c r="M8074" s="195"/>
    </row>
    <row r="8075" spans="1:13" s="61" customFormat="1" customHeight="1">
      <c r="A8075"/>
      <c r="B8075"/>
      <c r="C8075"/>
      <c r="D8075"/>
      <c r="E8075" s="197"/>
      <c r="F8075" s="61"/>
      <c r="G8075" s="196" t="e">
        <f>VLOOKUP(D8075,sku归属!A:B,2,0)</f>
        <v>#N/A</v>
      </c>
      <c r="K8075" s="193"/>
      <c r="L8075" s="194"/>
      <c r="M8075" s="195"/>
    </row>
    <row r="8076" spans="1:13" s="61" customFormat="1" customHeight="1">
      <c r="A8076"/>
      <c r="B8076"/>
      <c r="C8076"/>
      <c r="D8076"/>
      <c r="E8076" s="197"/>
      <c r="F8076" s="61"/>
      <c r="G8076" s="196" t="e">
        <f>VLOOKUP(D8076,sku归属!A:B,2,0)</f>
        <v>#N/A</v>
      </c>
      <c r="K8076" s="193"/>
      <c r="L8076" s="194"/>
      <c r="M8076" s="195"/>
    </row>
    <row r="8077" spans="1:13" s="61" customFormat="1" customHeight="1">
      <c r="A8077"/>
      <c r="B8077"/>
      <c r="C8077"/>
      <c r="D8077"/>
      <c r="E8077" s="197"/>
      <c r="F8077" s="61"/>
      <c r="G8077" s="196" t="e">
        <f>VLOOKUP(D8077,sku归属!A:B,2,0)</f>
        <v>#N/A</v>
      </c>
      <c r="K8077" s="193"/>
      <c r="L8077" s="194"/>
      <c r="M8077" s="195"/>
    </row>
    <row r="8078" spans="1:13" s="61" customFormat="1" customHeight="1">
      <c r="A8078"/>
      <c r="B8078"/>
      <c r="C8078"/>
      <c r="D8078"/>
      <c r="E8078" s="197"/>
      <c r="F8078" s="61"/>
      <c r="G8078" s="196" t="e">
        <f>VLOOKUP(D8078,sku归属!A:B,2,0)</f>
        <v>#N/A</v>
      </c>
      <c r="K8078" s="193"/>
      <c r="L8078" s="194"/>
      <c r="M8078" s="195"/>
    </row>
    <row r="8079" spans="1:13" s="61" customFormat="1" customHeight="1">
      <c r="A8079"/>
      <c r="B8079"/>
      <c r="C8079"/>
      <c r="D8079"/>
      <c r="E8079" s="197"/>
      <c r="F8079" s="61"/>
      <c r="G8079" s="196" t="e">
        <f>VLOOKUP(D8079,sku归属!A:B,2,0)</f>
        <v>#N/A</v>
      </c>
      <c r="K8079" s="193"/>
      <c r="L8079" s="194"/>
      <c r="M8079" s="195"/>
    </row>
    <row r="8080" spans="1:13" s="61" customFormat="1" customHeight="1">
      <c r="A8080"/>
      <c r="B8080"/>
      <c r="C8080"/>
      <c r="D8080"/>
      <c r="E8080" s="197"/>
      <c r="F8080" s="61"/>
      <c r="G8080" s="196" t="e">
        <f>VLOOKUP(D8080,sku归属!A:B,2,0)</f>
        <v>#N/A</v>
      </c>
      <c r="K8080" s="193"/>
      <c r="L8080" s="194"/>
      <c r="M8080" s="195"/>
    </row>
    <row r="8081" spans="1:13" s="61" customFormat="1" customHeight="1">
      <c r="A8081"/>
      <c r="B8081"/>
      <c r="C8081"/>
      <c r="D8081"/>
      <c r="E8081" s="197"/>
      <c r="F8081" s="61"/>
      <c r="G8081" s="196" t="e">
        <f>VLOOKUP(D8081,sku归属!A:B,2,0)</f>
        <v>#N/A</v>
      </c>
      <c r="K8081" s="193"/>
      <c r="L8081" s="194"/>
      <c r="M8081" s="195"/>
    </row>
    <row r="8082" spans="1:13" s="61" customFormat="1" customHeight="1">
      <c r="A8082"/>
      <c r="B8082"/>
      <c r="C8082"/>
      <c r="D8082"/>
      <c r="E8082" s="197"/>
      <c r="F8082" s="61"/>
      <c r="G8082" s="196" t="e">
        <f>VLOOKUP(D8082,sku归属!A:B,2,0)</f>
        <v>#N/A</v>
      </c>
      <c r="K8082" s="193"/>
      <c r="L8082" s="194"/>
      <c r="M8082" s="195"/>
    </row>
    <row r="8083" spans="1:13" s="61" customFormat="1" customHeight="1">
      <c r="A8083"/>
      <c r="B8083"/>
      <c r="C8083"/>
      <c r="D8083"/>
      <c r="E8083" s="197"/>
      <c r="F8083" s="61"/>
      <c r="G8083" s="196" t="e">
        <f>VLOOKUP(D8083,sku归属!A:B,2,0)</f>
        <v>#N/A</v>
      </c>
      <c r="K8083" s="193"/>
      <c r="L8083" s="194"/>
      <c r="M8083" s="195"/>
    </row>
    <row r="8084" spans="1:13" s="61" customFormat="1" customHeight="1">
      <c r="A8084"/>
      <c r="B8084"/>
      <c r="C8084"/>
      <c r="D8084"/>
      <c r="E8084" s="197"/>
      <c r="F8084" s="61"/>
      <c r="G8084" s="196" t="e">
        <f>VLOOKUP(D8084,sku归属!A:B,2,0)</f>
        <v>#N/A</v>
      </c>
      <c r="K8084" s="193"/>
      <c r="L8084" s="194"/>
      <c r="M8084" s="195"/>
    </row>
    <row r="8085" spans="1:13" s="61" customFormat="1" customHeight="1">
      <c r="A8085"/>
      <c r="B8085"/>
      <c r="C8085"/>
      <c r="D8085"/>
      <c r="E8085" s="197"/>
      <c r="F8085" s="61"/>
      <c r="G8085" s="196" t="e">
        <f>VLOOKUP(D8085,sku归属!A:B,2,0)</f>
        <v>#N/A</v>
      </c>
      <c r="K8085" s="193"/>
      <c r="L8085" s="194"/>
      <c r="M8085" s="195"/>
    </row>
    <row r="8086" spans="1:13" s="61" customFormat="1" customHeight="1">
      <c r="A8086"/>
      <c r="B8086"/>
      <c r="C8086"/>
      <c r="D8086"/>
      <c r="E8086" s="197"/>
      <c r="F8086" s="61"/>
      <c r="G8086" s="196" t="e">
        <f>VLOOKUP(D8086,sku归属!A:B,2,0)</f>
        <v>#N/A</v>
      </c>
      <c r="K8086" s="193"/>
      <c r="L8086" s="194"/>
      <c r="M8086" s="195"/>
    </row>
    <row r="8087" spans="1:13" s="61" customFormat="1" customHeight="1">
      <c r="A8087"/>
      <c r="B8087"/>
      <c r="C8087"/>
      <c r="D8087"/>
      <c r="E8087" s="197"/>
      <c r="F8087" s="61"/>
      <c r="G8087" s="196" t="e">
        <f>VLOOKUP(D8087,sku归属!A:B,2,0)</f>
        <v>#N/A</v>
      </c>
      <c r="K8087" s="193"/>
      <c r="L8087" s="194"/>
      <c r="M8087" s="195"/>
    </row>
    <row r="8088" spans="1:13" s="61" customFormat="1" customHeight="1">
      <c r="A8088"/>
      <c r="B8088"/>
      <c r="C8088"/>
      <c r="D8088"/>
      <c r="E8088" s="197"/>
      <c r="F8088" s="61"/>
      <c r="G8088" s="196" t="e">
        <f>VLOOKUP(D8088,sku归属!A:B,2,0)</f>
        <v>#N/A</v>
      </c>
      <c r="K8088" s="193"/>
      <c r="L8088" s="194"/>
      <c r="M8088" s="195"/>
    </row>
    <row r="8089" spans="1:13" s="61" customFormat="1" customHeight="1">
      <c r="A8089"/>
      <c r="B8089"/>
      <c r="C8089"/>
      <c r="D8089"/>
      <c r="E8089" s="197"/>
      <c r="F8089" s="61"/>
      <c r="G8089" s="196" t="e">
        <f>VLOOKUP(D8089,sku归属!A:B,2,0)</f>
        <v>#N/A</v>
      </c>
      <c r="K8089" s="193"/>
      <c r="L8089" s="194"/>
      <c r="M8089" s="195"/>
    </row>
    <row r="8090" spans="1:13" s="61" customFormat="1" customHeight="1">
      <c r="A8090"/>
      <c r="B8090"/>
      <c r="C8090"/>
      <c r="D8090"/>
      <c r="E8090" s="197"/>
      <c r="F8090" s="61"/>
      <c r="G8090" s="196" t="e">
        <f>VLOOKUP(D8090,sku归属!A:B,2,0)</f>
        <v>#N/A</v>
      </c>
      <c r="K8090" s="193"/>
      <c r="L8090" s="194"/>
      <c r="M8090" s="195"/>
    </row>
    <row r="8091" spans="1:13" s="61" customFormat="1" customHeight="1">
      <c r="A8091"/>
      <c r="B8091"/>
      <c r="C8091"/>
      <c r="D8091"/>
      <c r="E8091" s="197"/>
      <c r="F8091" s="61"/>
      <c r="G8091" s="196" t="e">
        <f>VLOOKUP(D8091,sku归属!A:B,2,0)</f>
        <v>#N/A</v>
      </c>
      <c r="K8091" s="193"/>
      <c r="L8091" s="194"/>
      <c r="M8091" s="195"/>
    </row>
    <row r="8092" spans="1:13" s="61" customFormat="1" customHeight="1">
      <c r="A8092"/>
      <c r="B8092"/>
      <c r="C8092"/>
      <c r="D8092"/>
      <c r="E8092" s="197"/>
      <c r="F8092" s="61"/>
      <c r="G8092" s="196" t="e">
        <f>VLOOKUP(D8092,sku归属!A:B,2,0)</f>
        <v>#N/A</v>
      </c>
      <c r="K8092" s="193"/>
      <c r="L8092" s="194"/>
      <c r="M8092" s="195"/>
    </row>
    <row r="8093" spans="1:13" s="61" customFormat="1" customHeight="1">
      <c r="A8093"/>
      <c r="B8093"/>
      <c r="C8093"/>
      <c r="D8093"/>
      <c r="E8093" s="197"/>
      <c r="F8093" s="61"/>
      <c r="G8093" s="196" t="e">
        <f>VLOOKUP(D8093,sku归属!A:B,2,0)</f>
        <v>#N/A</v>
      </c>
      <c r="K8093" s="193"/>
      <c r="L8093" s="194"/>
      <c r="M8093" s="195"/>
    </row>
    <row r="8094" spans="1:13" s="61" customFormat="1" customHeight="1">
      <c r="A8094"/>
      <c r="B8094"/>
      <c r="C8094"/>
      <c r="D8094"/>
      <c r="E8094" s="197"/>
      <c r="F8094" s="61"/>
      <c r="G8094" s="196" t="e">
        <f>VLOOKUP(D8094,sku归属!A:B,2,0)</f>
        <v>#N/A</v>
      </c>
      <c r="K8094" s="193"/>
      <c r="L8094" s="194"/>
      <c r="M8094" s="195"/>
    </row>
    <row r="8095" spans="1:13" s="61" customFormat="1" customHeight="1">
      <c r="A8095"/>
      <c r="B8095"/>
      <c r="C8095"/>
      <c r="D8095"/>
      <c r="E8095" s="197"/>
      <c r="F8095" s="61"/>
      <c r="G8095" s="196" t="e">
        <f>VLOOKUP(D8095,sku归属!A:B,2,0)</f>
        <v>#N/A</v>
      </c>
      <c r="K8095" s="193"/>
      <c r="L8095" s="194"/>
      <c r="M8095" s="195"/>
    </row>
    <row r="8096" spans="1:13" s="61" customFormat="1" customHeight="1">
      <c r="A8096"/>
      <c r="B8096"/>
      <c r="C8096"/>
      <c r="D8096"/>
      <c r="E8096" s="197"/>
      <c r="F8096" s="61"/>
      <c r="G8096" s="196" t="e">
        <f>VLOOKUP(D8096,sku归属!A:B,2,0)</f>
        <v>#N/A</v>
      </c>
      <c r="K8096" s="193"/>
      <c r="L8096" s="194"/>
      <c r="M8096" s="195"/>
    </row>
    <row r="8097" spans="1:13" s="61" customFormat="1" customHeight="1">
      <c r="A8097"/>
      <c r="B8097"/>
      <c r="C8097"/>
      <c r="D8097"/>
      <c r="E8097" s="197"/>
      <c r="F8097" s="61"/>
      <c r="G8097" s="196" t="e">
        <f>VLOOKUP(D8097,sku归属!A:B,2,0)</f>
        <v>#N/A</v>
      </c>
      <c r="K8097" s="193"/>
      <c r="L8097" s="194"/>
      <c r="M8097" s="195"/>
    </row>
    <row r="8098" spans="1:13" s="61" customFormat="1" customHeight="1">
      <c r="A8098"/>
      <c r="B8098"/>
      <c r="C8098"/>
      <c r="D8098"/>
      <c r="E8098" s="197"/>
      <c r="F8098" s="61"/>
      <c r="G8098" s="196" t="e">
        <f>VLOOKUP(D8098,sku归属!A:B,2,0)</f>
        <v>#N/A</v>
      </c>
      <c r="K8098" s="193"/>
      <c r="L8098" s="194"/>
      <c r="M8098" s="195"/>
    </row>
    <row r="8099" spans="1:13" s="61" customFormat="1" customHeight="1">
      <c r="A8099"/>
      <c r="B8099"/>
      <c r="C8099"/>
      <c r="D8099"/>
      <c r="E8099" s="197"/>
      <c r="F8099" s="61"/>
      <c r="G8099" s="196" t="e">
        <f>VLOOKUP(D8099,sku归属!A:B,2,0)</f>
        <v>#N/A</v>
      </c>
      <c r="K8099" s="193"/>
      <c r="L8099" s="194"/>
      <c r="M8099" s="195"/>
    </row>
    <row r="8100" spans="1:13" s="61" customFormat="1" customHeight="1">
      <c r="A8100"/>
      <c r="B8100"/>
      <c r="C8100"/>
      <c r="D8100"/>
      <c r="E8100" s="197"/>
      <c r="F8100" s="61"/>
      <c r="G8100" s="196" t="e">
        <f>VLOOKUP(D8100,sku归属!A:B,2,0)</f>
        <v>#N/A</v>
      </c>
      <c r="K8100" s="193"/>
      <c r="L8100" s="194"/>
      <c r="M8100" s="195"/>
    </row>
    <row r="8101" spans="1:13" s="61" customFormat="1" customHeight="1">
      <c r="A8101"/>
      <c r="B8101"/>
      <c r="C8101"/>
      <c r="D8101"/>
      <c r="E8101" s="197"/>
      <c r="F8101" s="61"/>
      <c r="G8101" s="196" t="e">
        <f>VLOOKUP(D8101,sku归属!A:B,2,0)</f>
        <v>#N/A</v>
      </c>
      <c r="K8101" s="193"/>
      <c r="L8101" s="194"/>
      <c r="M8101" s="195"/>
    </row>
    <row r="8102" spans="1:13" s="61" customFormat="1" customHeight="1">
      <c r="A8102"/>
      <c r="B8102"/>
      <c r="C8102"/>
      <c r="D8102"/>
      <c r="E8102" s="197"/>
      <c r="F8102" s="61"/>
      <c r="G8102" s="196" t="e">
        <f>VLOOKUP(D8102,sku归属!A:B,2,0)</f>
        <v>#N/A</v>
      </c>
      <c r="K8102" s="193"/>
      <c r="L8102" s="194"/>
      <c r="M8102" s="195"/>
    </row>
    <row r="8103" spans="1:13" s="61" customFormat="1" customHeight="1">
      <c r="A8103"/>
      <c r="B8103"/>
      <c r="C8103"/>
      <c r="D8103"/>
      <c r="E8103" s="197"/>
      <c r="F8103" s="61"/>
      <c r="G8103" s="196" t="e">
        <f>VLOOKUP(D8103,sku归属!A:B,2,0)</f>
        <v>#N/A</v>
      </c>
      <c r="K8103" s="193"/>
      <c r="L8103" s="194"/>
      <c r="M8103" s="195"/>
    </row>
    <row r="8104" spans="1:13" s="61" customFormat="1" customHeight="1">
      <c r="A8104"/>
      <c r="B8104"/>
      <c r="C8104"/>
      <c r="D8104"/>
      <c r="E8104" s="197"/>
      <c r="F8104" s="61"/>
      <c r="G8104" s="196" t="e">
        <f>VLOOKUP(D8104,sku归属!A:B,2,0)</f>
        <v>#N/A</v>
      </c>
      <c r="K8104" s="193"/>
      <c r="L8104" s="194"/>
      <c r="M8104" s="195"/>
    </row>
    <row r="8105" spans="1:13" s="61" customFormat="1" customHeight="1">
      <c r="A8105"/>
      <c r="B8105"/>
      <c r="C8105"/>
      <c r="D8105"/>
      <c r="E8105" s="197"/>
      <c r="F8105" s="61"/>
      <c r="G8105" s="196" t="e">
        <f>VLOOKUP(D8105,sku归属!A:B,2,0)</f>
        <v>#N/A</v>
      </c>
      <c r="K8105" s="193"/>
      <c r="L8105" s="194"/>
      <c r="M8105" s="195"/>
    </row>
    <row r="8106" spans="1:13" s="61" customFormat="1" customHeight="1">
      <c r="A8106"/>
      <c r="B8106"/>
      <c r="C8106"/>
      <c r="D8106"/>
      <c r="E8106" s="197"/>
      <c r="F8106" s="61"/>
      <c r="G8106" s="196" t="e">
        <f>VLOOKUP(D8106,sku归属!A:B,2,0)</f>
        <v>#N/A</v>
      </c>
      <c r="K8106" s="193"/>
      <c r="L8106" s="194"/>
      <c r="M8106" s="195"/>
    </row>
    <row r="8107" spans="1:13" s="61" customFormat="1" customHeight="1">
      <c r="A8107"/>
      <c r="B8107"/>
      <c r="C8107"/>
      <c r="D8107"/>
      <c r="E8107" s="197"/>
      <c r="F8107" s="61"/>
      <c r="G8107" s="196" t="e">
        <f>VLOOKUP(D8107,sku归属!A:B,2,0)</f>
        <v>#N/A</v>
      </c>
      <c r="K8107" s="193"/>
      <c r="L8107" s="194"/>
      <c r="M8107" s="195"/>
    </row>
    <row r="8108" spans="1:13" s="61" customFormat="1" customHeight="1">
      <c r="A8108"/>
      <c r="B8108"/>
      <c r="C8108"/>
      <c r="D8108"/>
      <c r="E8108" s="197"/>
      <c r="F8108" s="61"/>
      <c r="G8108" s="196" t="e">
        <f>VLOOKUP(D8108,sku归属!A:B,2,0)</f>
        <v>#N/A</v>
      </c>
      <c r="K8108" s="193"/>
      <c r="L8108" s="194"/>
      <c r="M8108" s="195"/>
    </row>
    <row r="8109" spans="1:13" s="61" customFormat="1" customHeight="1">
      <c r="A8109"/>
      <c r="B8109"/>
      <c r="C8109"/>
      <c r="D8109"/>
      <c r="E8109" s="197"/>
      <c r="F8109" s="61"/>
      <c r="G8109" s="196" t="e">
        <f>VLOOKUP(D8109,sku归属!A:B,2,0)</f>
        <v>#N/A</v>
      </c>
      <c r="K8109" s="193"/>
      <c r="L8109" s="194"/>
      <c r="M8109" s="195"/>
    </row>
    <row r="8110" spans="1:13" s="61" customFormat="1" customHeight="1">
      <c r="A8110"/>
      <c r="B8110"/>
      <c r="C8110"/>
      <c r="D8110"/>
      <c r="E8110" s="197"/>
      <c r="F8110" s="61"/>
      <c r="G8110" s="196" t="e">
        <f>VLOOKUP(D8110,sku归属!A:B,2,0)</f>
        <v>#N/A</v>
      </c>
      <c r="K8110" s="193"/>
      <c r="L8110" s="194"/>
      <c r="M8110" s="195"/>
    </row>
    <row r="8111" spans="1:13" s="61" customFormat="1" customHeight="1">
      <c r="A8111"/>
      <c r="B8111"/>
      <c r="C8111"/>
      <c r="D8111"/>
      <c r="E8111" s="197"/>
      <c r="F8111" s="61"/>
      <c r="G8111" s="196" t="e">
        <f>VLOOKUP(D8111,sku归属!A:B,2,0)</f>
        <v>#N/A</v>
      </c>
      <c r="K8111" s="193"/>
      <c r="L8111" s="194"/>
      <c r="M8111" s="195"/>
    </row>
    <row r="8112" spans="1:13" s="61" customFormat="1" customHeight="1">
      <c r="A8112"/>
      <c r="B8112"/>
      <c r="C8112"/>
      <c r="D8112"/>
      <c r="E8112" s="197"/>
      <c r="F8112" s="61"/>
      <c r="G8112" s="196" t="e">
        <f>VLOOKUP(D8112,sku归属!A:B,2,0)</f>
        <v>#N/A</v>
      </c>
      <c r="K8112" s="193"/>
      <c r="L8112" s="194"/>
      <c r="M8112" s="195"/>
    </row>
    <row r="8113" spans="1:13" s="61" customFormat="1" customHeight="1">
      <c r="A8113"/>
      <c r="B8113"/>
      <c r="C8113"/>
      <c r="D8113"/>
      <c r="E8113" s="197"/>
      <c r="F8113" s="61"/>
      <c r="G8113" s="196" t="e">
        <f>VLOOKUP(D8113,sku归属!A:B,2,0)</f>
        <v>#N/A</v>
      </c>
      <c r="K8113" s="193"/>
      <c r="L8113" s="194"/>
      <c r="M8113" s="195"/>
    </row>
    <row r="8114" spans="1:13" s="61" customFormat="1" customHeight="1">
      <c r="A8114"/>
      <c r="B8114"/>
      <c r="C8114"/>
      <c r="D8114"/>
      <c r="E8114" s="197"/>
      <c r="F8114" s="61"/>
      <c r="G8114" s="196" t="e">
        <f>VLOOKUP(D8114,sku归属!A:B,2,0)</f>
        <v>#N/A</v>
      </c>
      <c r="K8114" s="193"/>
      <c r="L8114" s="194"/>
      <c r="M8114" s="195"/>
    </row>
    <row r="8115" spans="1:13" s="61" customFormat="1" customHeight="1">
      <c r="A8115"/>
      <c r="B8115"/>
      <c r="C8115"/>
      <c r="D8115"/>
      <c r="E8115" s="197"/>
      <c r="F8115" s="61"/>
      <c r="G8115" s="196" t="e">
        <f>VLOOKUP(D8115,sku归属!A:B,2,0)</f>
        <v>#N/A</v>
      </c>
      <c r="K8115" s="193"/>
      <c r="L8115" s="194"/>
      <c r="M8115" s="195"/>
    </row>
    <row r="8116" spans="1:13" s="61" customFormat="1" customHeight="1">
      <c r="A8116"/>
      <c r="B8116"/>
      <c r="C8116"/>
      <c r="D8116"/>
      <c r="E8116" s="197"/>
      <c r="F8116" s="61"/>
      <c r="G8116" s="196" t="e">
        <f>VLOOKUP(D8116,sku归属!A:B,2,0)</f>
        <v>#N/A</v>
      </c>
      <c r="K8116" s="193"/>
      <c r="L8116" s="194"/>
      <c r="M8116" s="195"/>
    </row>
    <row r="8117" spans="1:13" s="61" customFormat="1" customHeight="1">
      <c r="A8117"/>
      <c r="B8117"/>
      <c r="C8117"/>
      <c r="D8117"/>
      <c r="E8117" s="197"/>
      <c r="F8117" s="61"/>
      <c r="G8117" s="196" t="e">
        <f>VLOOKUP(D8117,sku归属!A:B,2,0)</f>
        <v>#N/A</v>
      </c>
      <c r="K8117" s="193"/>
      <c r="L8117" s="194"/>
      <c r="M8117" s="195"/>
    </row>
    <row r="8118" spans="1:13" s="61" customFormat="1" customHeight="1">
      <c r="A8118"/>
      <c r="B8118"/>
      <c r="C8118"/>
      <c r="D8118"/>
      <c r="E8118" s="197"/>
      <c r="F8118" s="61"/>
      <c r="G8118" s="196" t="e">
        <f>VLOOKUP(D8118,sku归属!A:B,2,0)</f>
        <v>#N/A</v>
      </c>
      <c r="K8118" s="193"/>
      <c r="L8118" s="194"/>
      <c r="M8118" s="195"/>
    </row>
    <row r="8119" spans="1:13" s="61" customFormat="1" customHeight="1">
      <c r="A8119"/>
      <c r="B8119"/>
      <c r="C8119"/>
      <c r="D8119"/>
      <c r="E8119" s="197"/>
      <c r="F8119" s="61"/>
      <c r="G8119" s="196" t="e">
        <f>VLOOKUP(D8119,sku归属!A:B,2,0)</f>
        <v>#N/A</v>
      </c>
      <c r="K8119" s="193"/>
      <c r="L8119" s="194"/>
      <c r="M8119" s="195"/>
    </row>
    <row r="8120" spans="1:13" s="61" customFormat="1" customHeight="1">
      <c r="A8120"/>
      <c r="B8120"/>
      <c r="C8120"/>
      <c r="D8120"/>
      <c r="E8120" s="197"/>
      <c r="F8120" s="61"/>
      <c r="G8120" s="196" t="e">
        <f>VLOOKUP(D8120,sku归属!A:B,2,0)</f>
        <v>#N/A</v>
      </c>
      <c r="K8120" s="193"/>
      <c r="L8120" s="194"/>
      <c r="M8120" s="195"/>
    </row>
    <row r="8121" spans="1:13" s="61" customFormat="1" customHeight="1">
      <c r="A8121"/>
      <c r="B8121"/>
      <c r="C8121"/>
      <c r="D8121"/>
      <c r="E8121" s="197"/>
      <c r="F8121" s="61"/>
      <c r="G8121" s="196" t="e">
        <f>VLOOKUP(D8121,sku归属!A:B,2,0)</f>
        <v>#N/A</v>
      </c>
      <c r="K8121" s="193"/>
      <c r="L8121" s="194"/>
      <c r="M8121" s="195"/>
    </row>
    <row r="8122" spans="1:13" s="61" customFormat="1" customHeight="1">
      <c r="A8122"/>
      <c r="B8122"/>
      <c r="C8122"/>
      <c r="D8122"/>
      <c r="E8122" s="197"/>
      <c r="F8122" s="61"/>
      <c r="G8122" s="196" t="e">
        <f>VLOOKUP(D8122,sku归属!A:B,2,0)</f>
        <v>#N/A</v>
      </c>
      <c r="K8122" s="193"/>
      <c r="L8122" s="194"/>
      <c r="M8122" s="195"/>
    </row>
    <row r="8123" spans="1:13" s="61" customFormat="1" customHeight="1">
      <c r="A8123"/>
      <c r="B8123"/>
      <c r="C8123"/>
      <c r="D8123"/>
      <c r="E8123" s="197"/>
      <c r="F8123" s="61"/>
      <c r="G8123" s="196" t="e">
        <f>VLOOKUP(D8123,sku归属!A:B,2,0)</f>
        <v>#N/A</v>
      </c>
      <c r="K8123" s="193"/>
      <c r="L8123" s="194"/>
      <c r="M8123" s="195"/>
    </row>
    <row r="8124" spans="1:13" s="61" customFormat="1" customHeight="1">
      <c r="A8124"/>
      <c r="B8124"/>
      <c r="C8124"/>
      <c r="D8124"/>
      <c r="E8124" s="198"/>
      <c r="F8124" s="61"/>
      <c r="G8124" s="196" t="e">
        <f>VLOOKUP(D8124,sku归属!A:B,2,0)</f>
        <v>#N/A</v>
      </c>
      <c r="K8124" s="193"/>
      <c r="L8124" s="194"/>
      <c r="M8124" s="195"/>
    </row>
    <row r="8125" spans="1:13" s="61" customFormat="1" customHeight="1">
      <c r="A8125"/>
      <c r="B8125"/>
      <c r="C8125"/>
      <c r="D8125"/>
      <c r="E8125" s="198"/>
      <c r="F8125" s="61"/>
      <c r="G8125" s="196" t="e">
        <f>VLOOKUP(D8125,sku归属!A:B,2,0)</f>
        <v>#N/A</v>
      </c>
      <c r="K8125" s="193"/>
      <c r="L8125" s="194"/>
      <c r="M8125" s="195"/>
    </row>
    <row r="8126" spans="1:13" s="61" customFormat="1" customHeight="1">
      <c r="A8126"/>
      <c r="B8126"/>
      <c r="C8126"/>
      <c r="D8126"/>
      <c r="E8126" s="198"/>
      <c r="F8126" s="61"/>
      <c r="G8126" s="196" t="e">
        <f>VLOOKUP(D8126,sku归属!A:B,2,0)</f>
        <v>#N/A</v>
      </c>
      <c r="K8126" s="193"/>
      <c r="L8126" s="194"/>
      <c r="M8126" s="195"/>
    </row>
    <row r="8127" spans="1:13" s="61" customFormat="1" customHeight="1">
      <c r="A8127"/>
      <c r="B8127"/>
      <c r="C8127"/>
      <c r="D8127"/>
      <c r="E8127" s="198"/>
      <c r="F8127" s="61"/>
      <c r="G8127" s="196" t="e">
        <f>VLOOKUP(D8127,sku归属!A:B,2,0)</f>
        <v>#N/A</v>
      </c>
      <c r="K8127" s="193"/>
      <c r="L8127" s="194"/>
      <c r="M8127" s="195"/>
    </row>
    <row r="8128" spans="1:13" s="61" customFormat="1" customHeight="1">
      <c r="A8128"/>
      <c r="B8128"/>
      <c r="C8128"/>
      <c r="D8128"/>
      <c r="E8128" s="198"/>
      <c r="F8128" s="61"/>
      <c r="G8128" s="196" t="e">
        <f>VLOOKUP(D8128,sku归属!A:B,2,0)</f>
        <v>#N/A</v>
      </c>
      <c r="K8128" s="193"/>
      <c r="L8128" s="194"/>
      <c r="M8128" s="195"/>
    </row>
    <row r="8129" spans="1:13" s="61" customFormat="1" customHeight="1">
      <c r="A8129"/>
      <c r="B8129"/>
      <c r="C8129"/>
      <c r="D8129"/>
      <c r="E8129" s="198"/>
      <c r="F8129" s="61"/>
      <c r="G8129" s="196" t="e">
        <f>VLOOKUP(D8129,sku归属!A:B,2,0)</f>
        <v>#N/A</v>
      </c>
      <c r="K8129" s="193"/>
      <c r="L8129" s="194"/>
      <c r="M8129" s="195"/>
    </row>
    <row r="8130" spans="1:13" s="61" customFormat="1" customHeight="1">
      <c r="A8130"/>
      <c r="B8130"/>
      <c r="C8130"/>
      <c r="D8130"/>
      <c r="E8130" s="198"/>
      <c r="F8130" s="61"/>
      <c r="G8130" s="196" t="e">
        <f>VLOOKUP(D8130,sku归属!A:B,2,0)</f>
        <v>#N/A</v>
      </c>
      <c r="K8130" s="193"/>
      <c r="L8130" s="194"/>
      <c r="M8130" s="195"/>
    </row>
    <row r="8131" spans="1:13" s="61" customFormat="1" customHeight="1">
      <c r="A8131"/>
      <c r="B8131"/>
      <c r="C8131"/>
      <c r="D8131"/>
      <c r="E8131" s="198"/>
      <c r="F8131" s="61"/>
      <c r="G8131" s="196" t="e">
        <f>VLOOKUP(D8131,sku归属!A:B,2,0)</f>
        <v>#N/A</v>
      </c>
      <c r="K8131" s="193"/>
      <c r="L8131" s="194"/>
      <c r="M8131" s="195"/>
    </row>
    <row r="8132" spans="1:13" s="61" customFormat="1" customHeight="1">
      <c r="A8132"/>
      <c r="B8132"/>
      <c r="C8132"/>
      <c r="D8132"/>
      <c r="E8132" s="198"/>
      <c r="F8132" s="61"/>
      <c r="G8132" s="196" t="e">
        <f>VLOOKUP(D8132,sku归属!A:B,2,0)</f>
        <v>#N/A</v>
      </c>
      <c r="K8132" s="193"/>
      <c r="L8132" s="194"/>
      <c r="M8132" s="195"/>
    </row>
    <row r="8133" spans="1:13" s="61" customFormat="1" customHeight="1">
      <c r="A8133"/>
      <c r="B8133"/>
      <c r="C8133"/>
      <c r="D8133"/>
      <c r="E8133" s="198"/>
      <c r="F8133" s="61"/>
      <c r="G8133" s="196" t="e">
        <f>VLOOKUP(D8133,sku归属!A:B,2,0)</f>
        <v>#N/A</v>
      </c>
      <c r="K8133" s="193"/>
      <c r="L8133" s="194"/>
      <c r="M8133" s="195"/>
    </row>
    <row r="8134" spans="1:13" s="61" customFormat="1" customHeight="1">
      <c r="A8134"/>
      <c r="B8134"/>
      <c r="C8134"/>
      <c r="D8134"/>
      <c r="E8134" s="198"/>
      <c r="F8134" s="61"/>
      <c r="G8134" s="196" t="e">
        <f>VLOOKUP(D8134,sku归属!A:B,2,0)</f>
        <v>#N/A</v>
      </c>
      <c r="K8134" s="193"/>
      <c r="L8134" s="194"/>
      <c r="M8134" s="195"/>
    </row>
    <row r="8135" spans="1:13" s="61" customFormat="1" customHeight="1">
      <c r="A8135"/>
      <c r="B8135"/>
      <c r="C8135"/>
      <c r="D8135"/>
      <c r="E8135" s="198"/>
      <c r="F8135" s="61"/>
      <c r="G8135" s="196" t="e">
        <f>VLOOKUP(D8135,sku归属!A:B,2,0)</f>
        <v>#N/A</v>
      </c>
      <c r="K8135" s="193"/>
      <c r="L8135" s="194"/>
      <c r="M8135" s="195"/>
    </row>
    <row r="8136" spans="1:13" s="61" customFormat="1" customHeight="1">
      <c r="A8136"/>
      <c r="B8136"/>
      <c r="C8136"/>
      <c r="D8136"/>
      <c r="E8136" s="198"/>
      <c r="F8136" s="61"/>
      <c r="G8136" s="196" t="e">
        <f>VLOOKUP(D8136,sku归属!A:B,2,0)</f>
        <v>#N/A</v>
      </c>
      <c r="K8136" s="193"/>
      <c r="L8136" s="194"/>
      <c r="M8136" s="195"/>
    </row>
    <row r="8137" spans="1:13" s="61" customFormat="1" customHeight="1">
      <c r="A8137"/>
      <c r="B8137"/>
      <c r="C8137"/>
      <c r="D8137"/>
      <c r="E8137" s="198"/>
      <c r="F8137" s="61"/>
      <c r="G8137" s="196" t="e">
        <f>VLOOKUP(D8137,sku归属!A:B,2,0)</f>
        <v>#N/A</v>
      </c>
      <c r="K8137" s="193"/>
      <c r="L8137" s="194"/>
      <c r="M8137" s="195"/>
    </row>
    <row r="8138" spans="1:13" s="61" customFormat="1" customHeight="1">
      <c r="A8138"/>
      <c r="B8138"/>
      <c r="C8138"/>
      <c r="D8138"/>
      <c r="E8138" s="198"/>
      <c r="F8138" s="61"/>
      <c r="G8138" s="196" t="e">
        <f>VLOOKUP(D8138,sku归属!A:B,2,0)</f>
        <v>#N/A</v>
      </c>
      <c r="K8138" s="193"/>
      <c r="L8138" s="194"/>
      <c r="M8138" s="195"/>
    </row>
    <row r="8139" spans="1:13" s="61" customFormat="1" customHeight="1">
      <c r="A8139"/>
      <c r="B8139"/>
      <c r="C8139"/>
      <c r="D8139"/>
      <c r="E8139" s="198"/>
      <c r="F8139" s="61"/>
      <c r="G8139" s="196" t="e">
        <f>VLOOKUP(D8139,sku归属!A:B,2,0)</f>
        <v>#N/A</v>
      </c>
      <c r="K8139" s="193"/>
      <c r="L8139" s="194"/>
      <c r="M8139" s="195"/>
    </row>
    <row r="8140" spans="1:13" s="61" customFormat="1" customHeight="1">
      <c r="A8140"/>
      <c r="B8140"/>
      <c r="C8140"/>
      <c r="D8140"/>
      <c r="E8140" s="198"/>
      <c r="F8140" s="61"/>
      <c r="G8140" s="196" t="e">
        <f>VLOOKUP(D8140,sku归属!A:B,2,0)</f>
        <v>#N/A</v>
      </c>
      <c r="K8140" s="193"/>
      <c r="L8140" s="194"/>
      <c r="M8140" s="195"/>
    </row>
    <row r="8141" spans="1:13" s="61" customFormat="1" customHeight="1">
      <c r="A8141"/>
      <c r="B8141"/>
      <c r="C8141"/>
      <c r="D8141"/>
      <c r="E8141" s="198"/>
      <c r="F8141" s="61"/>
      <c r="G8141" s="196" t="e">
        <f>VLOOKUP(D8141,sku归属!A:B,2,0)</f>
        <v>#N/A</v>
      </c>
      <c r="K8141" s="193"/>
      <c r="L8141" s="194"/>
      <c r="M8141" s="195"/>
    </row>
    <row r="8142" spans="1:13" s="61" customFormat="1" customHeight="1">
      <c r="A8142"/>
      <c r="B8142"/>
      <c r="C8142"/>
      <c r="D8142"/>
      <c r="E8142" s="198"/>
      <c r="F8142" s="61"/>
      <c r="G8142" s="196" t="e">
        <f>VLOOKUP(D8142,sku归属!A:B,2,0)</f>
        <v>#N/A</v>
      </c>
      <c r="K8142" s="193"/>
      <c r="L8142" s="194"/>
      <c r="M8142" s="195"/>
    </row>
    <row r="8143" spans="1:13" s="61" customFormat="1" customHeight="1">
      <c r="A8143"/>
      <c r="B8143"/>
      <c r="C8143"/>
      <c r="D8143"/>
      <c r="E8143" s="198"/>
      <c r="F8143" s="61"/>
      <c r="G8143" s="196" t="e">
        <f>VLOOKUP(D8143,sku归属!A:B,2,0)</f>
        <v>#N/A</v>
      </c>
      <c r="K8143" s="193"/>
      <c r="L8143" s="194"/>
      <c r="M8143" s="195"/>
    </row>
    <row r="8144" spans="1:13" s="61" customFormat="1" customHeight="1">
      <c r="A8144"/>
      <c r="B8144"/>
      <c r="C8144"/>
      <c r="D8144"/>
      <c r="E8144" s="198"/>
      <c r="F8144" s="61"/>
      <c r="G8144" s="196" t="e">
        <f>VLOOKUP(D8144,sku归属!A:B,2,0)</f>
        <v>#N/A</v>
      </c>
      <c r="K8144" s="193"/>
      <c r="L8144" s="194"/>
      <c r="M8144" s="195"/>
    </row>
    <row r="8145" spans="1:13" s="61" customFormat="1" customHeight="1">
      <c r="A8145"/>
      <c r="B8145"/>
      <c r="C8145"/>
      <c r="D8145"/>
      <c r="E8145" s="198"/>
      <c r="F8145" s="61"/>
      <c r="G8145" s="196" t="e">
        <f>VLOOKUP(D8145,sku归属!A:B,2,0)</f>
        <v>#N/A</v>
      </c>
      <c r="K8145" s="193"/>
      <c r="L8145" s="194"/>
      <c r="M8145" s="195"/>
    </row>
    <row r="8146" spans="1:13" s="61" customFormat="1" customHeight="1">
      <c r="A8146"/>
      <c r="B8146"/>
      <c r="C8146"/>
      <c r="D8146"/>
      <c r="E8146" s="198"/>
      <c r="F8146" s="61"/>
      <c r="G8146" s="196" t="e">
        <f>VLOOKUP(D8146,sku归属!A:B,2,0)</f>
        <v>#N/A</v>
      </c>
      <c r="K8146" s="193"/>
      <c r="L8146" s="194"/>
      <c r="M8146" s="195"/>
    </row>
    <row r="8147" spans="1:13" s="61" customFormat="1" customHeight="1">
      <c r="A8147"/>
      <c r="B8147"/>
      <c r="C8147"/>
      <c r="D8147"/>
      <c r="E8147" s="198"/>
      <c r="F8147" s="61"/>
      <c r="G8147" s="196" t="e">
        <f>VLOOKUP(D8147,sku归属!A:B,2,0)</f>
        <v>#N/A</v>
      </c>
      <c r="K8147" s="193"/>
      <c r="L8147" s="194"/>
      <c r="M8147" s="195"/>
    </row>
    <row r="8148" spans="1:13" s="61" customFormat="1" customHeight="1">
      <c r="A8148"/>
      <c r="B8148"/>
      <c r="C8148"/>
      <c r="D8148"/>
      <c r="E8148" s="198"/>
      <c r="F8148" s="61"/>
      <c r="G8148" s="196" t="e">
        <f>VLOOKUP(D8148,sku归属!A:B,2,0)</f>
        <v>#N/A</v>
      </c>
      <c r="K8148" s="193"/>
      <c r="L8148" s="194"/>
      <c r="M8148" s="195"/>
    </row>
    <row r="8149" spans="1:13" s="61" customFormat="1" customHeight="1">
      <c r="A8149"/>
      <c r="B8149"/>
      <c r="C8149"/>
      <c r="D8149"/>
      <c r="E8149" s="198"/>
      <c r="F8149" s="61"/>
      <c r="G8149" s="196" t="e">
        <f>VLOOKUP(D8149,sku归属!A:B,2,0)</f>
        <v>#N/A</v>
      </c>
      <c r="K8149" s="193"/>
      <c r="L8149" s="194"/>
      <c r="M8149" s="195"/>
    </row>
    <row r="8150" spans="1:13" s="61" customFormat="1" customHeight="1">
      <c r="A8150"/>
      <c r="B8150"/>
      <c r="C8150"/>
      <c r="D8150"/>
      <c r="E8150" s="198"/>
      <c r="F8150" s="61"/>
      <c r="G8150" s="196" t="e">
        <f>VLOOKUP(D8150,sku归属!A:B,2,0)</f>
        <v>#N/A</v>
      </c>
      <c r="K8150" s="193"/>
      <c r="L8150" s="194"/>
      <c r="M8150" s="195"/>
    </row>
    <row r="8151" spans="1:13" s="61" customFormat="1" customHeight="1">
      <c r="A8151"/>
      <c r="B8151"/>
      <c r="C8151"/>
      <c r="D8151"/>
      <c r="E8151" s="198"/>
      <c r="F8151" s="61"/>
      <c r="G8151" s="196" t="e">
        <f>VLOOKUP(D8151,sku归属!A:B,2,0)</f>
        <v>#N/A</v>
      </c>
      <c r="K8151" s="193"/>
      <c r="L8151" s="194"/>
      <c r="M8151" s="195"/>
    </row>
    <row r="8152" spans="1:13" s="61" customFormat="1" customHeight="1">
      <c r="A8152"/>
      <c r="B8152"/>
      <c r="C8152"/>
      <c r="D8152"/>
      <c r="E8152" s="198"/>
      <c r="F8152" s="61"/>
      <c r="G8152" s="196" t="e">
        <f>VLOOKUP(D8152,sku归属!A:B,2,0)</f>
        <v>#N/A</v>
      </c>
      <c r="K8152" s="193"/>
      <c r="L8152" s="194"/>
      <c r="M8152" s="195"/>
    </row>
    <row r="8153" spans="1:13" s="61" customFormat="1" customHeight="1">
      <c r="A8153"/>
      <c r="B8153"/>
      <c r="C8153"/>
      <c r="D8153"/>
      <c r="E8153" s="198"/>
      <c r="F8153" s="61"/>
      <c r="G8153" s="196" t="e">
        <f>VLOOKUP(D8153,sku归属!A:B,2,0)</f>
        <v>#N/A</v>
      </c>
      <c r="K8153" s="193"/>
      <c r="L8153" s="194"/>
      <c r="M8153" s="195"/>
    </row>
    <row r="8154" spans="1:13" s="61" customFormat="1" customHeight="1">
      <c r="A8154"/>
      <c r="B8154"/>
      <c r="C8154"/>
      <c r="D8154"/>
      <c r="E8154" s="198"/>
      <c r="F8154" s="61"/>
      <c r="G8154" s="196" t="e">
        <f>VLOOKUP(D8154,sku归属!A:B,2,0)</f>
        <v>#N/A</v>
      </c>
      <c r="K8154" s="193"/>
      <c r="L8154" s="194"/>
      <c r="M8154" s="195"/>
    </row>
    <row r="8155" spans="1:13" s="61" customFormat="1" customHeight="1">
      <c r="A8155"/>
      <c r="B8155"/>
      <c r="C8155"/>
      <c r="D8155"/>
      <c r="E8155" s="198"/>
      <c r="F8155" s="61"/>
      <c r="G8155" s="196" t="e">
        <f>VLOOKUP(D8155,sku归属!A:B,2,0)</f>
        <v>#N/A</v>
      </c>
      <c r="K8155" s="193"/>
      <c r="L8155" s="194"/>
      <c r="M8155" s="195"/>
    </row>
    <row r="8156" spans="1:13" s="61" customFormat="1" customHeight="1">
      <c r="A8156"/>
      <c r="B8156"/>
      <c r="C8156"/>
      <c r="D8156"/>
      <c r="E8156" s="198"/>
      <c r="F8156" s="61"/>
      <c r="G8156" s="196" t="e">
        <f>VLOOKUP(D8156,sku归属!A:B,2,0)</f>
        <v>#N/A</v>
      </c>
      <c r="K8156" s="193"/>
      <c r="L8156" s="194"/>
      <c r="M8156" s="195"/>
    </row>
    <row r="8157" spans="1:13" s="61" customFormat="1" customHeight="1">
      <c r="A8157"/>
      <c r="B8157"/>
      <c r="C8157"/>
      <c r="D8157"/>
      <c r="E8157" s="198"/>
      <c r="F8157" s="61"/>
      <c r="G8157" s="196" t="e">
        <f>VLOOKUP(D8157,sku归属!A:B,2,0)</f>
        <v>#N/A</v>
      </c>
      <c r="K8157" s="193"/>
      <c r="L8157" s="194"/>
      <c r="M8157" s="195"/>
    </row>
    <row r="8158" spans="1:13" s="61" customFormat="1" customHeight="1">
      <c r="A8158"/>
      <c r="B8158"/>
      <c r="C8158"/>
      <c r="D8158"/>
      <c r="E8158" s="198"/>
      <c r="F8158" s="61"/>
      <c r="G8158" s="196" t="e">
        <f>VLOOKUP(D8158,sku归属!A:B,2,0)</f>
        <v>#N/A</v>
      </c>
      <c r="K8158" s="193"/>
      <c r="L8158" s="194"/>
      <c r="M8158" s="195"/>
    </row>
    <row r="8159" spans="1:13" s="61" customFormat="1" customHeight="1">
      <c r="A8159"/>
      <c r="B8159"/>
      <c r="C8159"/>
      <c r="D8159"/>
      <c r="E8159" s="198"/>
      <c r="F8159" s="61"/>
      <c r="G8159" s="196" t="e">
        <f>VLOOKUP(D8159,sku归属!A:B,2,0)</f>
        <v>#N/A</v>
      </c>
      <c r="K8159" s="193"/>
      <c r="L8159" s="194"/>
      <c r="M8159" s="195"/>
    </row>
    <row r="8160" spans="1:13" s="61" customFormat="1" customHeight="1">
      <c r="A8160"/>
      <c r="B8160"/>
      <c r="C8160"/>
      <c r="D8160"/>
      <c r="E8160" s="198"/>
      <c r="F8160" s="61"/>
      <c r="G8160" s="196" t="e">
        <f>VLOOKUP(D8160,sku归属!A:B,2,0)</f>
        <v>#N/A</v>
      </c>
      <c r="K8160" s="193"/>
      <c r="L8160" s="194"/>
      <c r="M8160" s="195"/>
    </row>
    <row r="8161" spans="1:13" s="61" customFormat="1" customHeight="1">
      <c r="A8161"/>
      <c r="B8161"/>
      <c r="C8161"/>
      <c r="D8161"/>
      <c r="E8161" s="198"/>
      <c r="F8161" s="61"/>
      <c r="G8161" s="196" t="e">
        <f>VLOOKUP(D8161,sku归属!A:B,2,0)</f>
        <v>#N/A</v>
      </c>
      <c r="K8161" s="193"/>
      <c r="L8161" s="194"/>
      <c r="M8161" s="195"/>
    </row>
    <row r="8162" spans="1:13" s="61" customFormat="1" customHeight="1">
      <c r="A8162"/>
      <c r="B8162"/>
      <c r="C8162"/>
      <c r="D8162"/>
      <c r="E8162" s="198"/>
      <c r="F8162" s="61"/>
      <c r="G8162" s="196" t="e">
        <f>VLOOKUP(D8162,sku归属!A:B,2,0)</f>
        <v>#N/A</v>
      </c>
      <c r="K8162" s="193"/>
      <c r="L8162" s="194"/>
      <c r="M8162" s="195"/>
    </row>
    <row r="8163" spans="1:13" s="61" customFormat="1" customHeight="1">
      <c r="A8163"/>
      <c r="B8163"/>
      <c r="C8163"/>
      <c r="D8163"/>
      <c r="E8163" s="198"/>
      <c r="F8163" s="61"/>
      <c r="G8163" s="196" t="e">
        <f>VLOOKUP(D8163,sku归属!A:B,2,0)</f>
        <v>#N/A</v>
      </c>
      <c r="K8163" s="193"/>
      <c r="L8163" s="194"/>
      <c r="M8163" s="195"/>
    </row>
    <row r="8164" spans="1:13" s="61" customFormat="1" customHeight="1">
      <c r="A8164"/>
      <c r="B8164"/>
      <c r="C8164"/>
      <c r="D8164"/>
      <c r="E8164" s="198"/>
      <c r="F8164" s="61"/>
      <c r="G8164" s="196" t="e">
        <f>VLOOKUP(D8164,sku归属!A:B,2,0)</f>
        <v>#N/A</v>
      </c>
      <c r="K8164" s="193"/>
      <c r="L8164" s="194"/>
      <c r="M8164" s="195"/>
    </row>
    <row r="8165" spans="1:13" s="61" customFormat="1" customHeight="1">
      <c r="A8165"/>
      <c r="B8165"/>
      <c r="C8165"/>
      <c r="D8165"/>
      <c r="E8165" s="198"/>
      <c r="F8165" s="61"/>
      <c r="G8165" s="196" t="e">
        <f>VLOOKUP(D8165,sku归属!A:B,2,0)</f>
        <v>#N/A</v>
      </c>
      <c r="K8165" s="193"/>
      <c r="L8165" s="194"/>
      <c r="M8165" s="195"/>
    </row>
    <row r="8166" spans="1:13" s="61" customFormat="1" customHeight="1">
      <c r="A8166"/>
      <c r="B8166"/>
      <c r="C8166"/>
      <c r="D8166"/>
      <c r="E8166" s="198"/>
      <c r="F8166" s="61"/>
      <c r="G8166" s="196" t="e">
        <f>VLOOKUP(D8166,sku归属!A:B,2,0)</f>
        <v>#N/A</v>
      </c>
      <c r="K8166" s="193"/>
      <c r="L8166" s="194"/>
      <c r="M8166" s="195"/>
    </row>
    <row r="8167" spans="1:13" s="61" customFormat="1" customHeight="1">
      <c r="A8167"/>
      <c r="B8167"/>
      <c r="C8167"/>
      <c r="D8167"/>
      <c r="E8167" s="198"/>
      <c r="F8167" s="61"/>
      <c r="G8167" s="196" t="e">
        <f>VLOOKUP(D8167,sku归属!A:B,2,0)</f>
        <v>#N/A</v>
      </c>
      <c r="K8167" s="193"/>
      <c r="L8167" s="194"/>
      <c r="M8167" s="195"/>
    </row>
    <row r="8168" spans="1:13" s="61" customFormat="1" customHeight="1">
      <c r="A8168"/>
      <c r="B8168"/>
      <c r="C8168"/>
      <c r="D8168"/>
      <c r="E8168" s="198"/>
      <c r="F8168" s="61"/>
      <c r="G8168" s="196" t="e">
        <f>VLOOKUP(D8168,sku归属!A:B,2,0)</f>
        <v>#N/A</v>
      </c>
      <c r="K8168" s="193"/>
      <c r="L8168" s="194"/>
      <c r="M8168" s="195"/>
    </row>
    <row r="8169" spans="1:13" s="61" customFormat="1" customHeight="1">
      <c r="A8169"/>
      <c r="B8169"/>
      <c r="C8169"/>
      <c r="D8169"/>
      <c r="E8169" s="198"/>
      <c r="F8169" s="61"/>
      <c r="G8169" s="196" t="e">
        <f>VLOOKUP(D8169,sku归属!A:B,2,0)</f>
        <v>#N/A</v>
      </c>
      <c r="K8169" s="193"/>
      <c r="L8169" s="194"/>
      <c r="M8169" s="195"/>
    </row>
    <row r="8170" spans="1:13" s="61" customFormat="1" customHeight="1">
      <c r="A8170"/>
      <c r="B8170"/>
      <c r="C8170"/>
      <c r="D8170"/>
      <c r="E8170" s="198"/>
      <c r="F8170" s="61"/>
      <c r="G8170" s="196" t="e">
        <f>VLOOKUP(D8170,sku归属!A:B,2,0)</f>
        <v>#N/A</v>
      </c>
      <c r="K8170" s="193"/>
      <c r="L8170" s="194"/>
      <c r="M8170" s="195"/>
    </row>
    <row r="8171" spans="1:13" s="61" customFormat="1" customHeight="1">
      <c r="A8171"/>
      <c r="B8171"/>
      <c r="C8171"/>
      <c r="D8171"/>
      <c r="E8171" s="198"/>
      <c r="F8171" s="61"/>
      <c r="G8171" s="196" t="e">
        <f>VLOOKUP(D8171,sku归属!A:B,2,0)</f>
        <v>#N/A</v>
      </c>
      <c r="K8171" s="193"/>
      <c r="L8171" s="194"/>
      <c r="M8171" s="195"/>
    </row>
    <row r="8172" spans="1:13" s="61" customFormat="1" customHeight="1">
      <c r="A8172"/>
      <c r="B8172"/>
      <c r="C8172"/>
      <c r="D8172"/>
      <c r="E8172" s="198"/>
      <c r="F8172" s="61"/>
      <c r="G8172" s="196" t="e">
        <f>VLOOKUP(D8172,sku归属!A:B,2,0)</f>
        <v>#N/A</v>
      </c>
      <c r="K8172" s="193"/>
      <c r="L8172" s="194"/>
      <c r="M8172" s="195"/>
    </row>
    <row r="8173" spans="1:13" s="61" customFormat="1" customHeight="1">
      <c r="A8173"/>
      <c r="B8173"/>
      <c r="C8173"/>
      <c r="D8173"/>
      <c r="E8173" s="198"/>
      <c r="F8173" s="61"/>
      <c r="G8173" s="196" t="e">
        <f>VLOOKUP(D8173,sku归属!A:B,2,0)</f>
        <v>#N/A</v>
      </c>
      <c r="K8173" s="193"/>
      <c r="L8173" s="194"/>
      <c r="M8173" s="195"/>
    </row>
    <row r="8174" spans="1:13" s="61" customFormat="1" customHeight="1">
      <c r="A8174"/>
      <c r="B8174"/>
      <c r="C8174"/>
      <c r="D8174"/>
      <c r="E8174" s="198"/>
      <c r="F8174" s="61"/>
      <c r="G8174" s="196" t="e">
        <f>VLOOKUP(D8174,sku归属!A:B,2,0)</f>
        <v>#N/A</v>
      </c>
      <c r="K8174" s="193"/>
      <c r="L8174" s="194"/>
      <c r="M8174" s="195"/>
    </row>
    <row r="8175" spans="1:13" s="61" customFormat="1" customHeight="1">
      <c r="A8175"/>
      <c r="B8175"/>
      <c r="C8175"/>
      <c r="D8175"/>
      <c r="E8175" s="198"/>
      <c r="F8175" s="61"/>
      <c r="G8175" s="196" t="e">
        <f>VLOOKUP(D8175,sku归属!A:B,2,0)</f>
        <v>#N/A</v>
      </c>
      <c r="K8175" s="193"/>
      <c r="L8175" s="194"/>
      <c r="M8175" s="195"/>
    </row>
    <row r="8176" spans="1:13" s="61" customFormat="1" customHeight="1">
      <c r="A8176"/>
      <c r="B8176"/>
      <c r="C8176"/>
      <c r="D8176"/>
      <c r="E8176" s="198"/>
      <c r="F8176" s="61"/>
      <c r="G8176" s="196" t="e">
        <f>VLOOKUP(D8176,sku归属!A:B,2,0)</f>
        <v>#N/A</v>
      </c>
      <c r="K8176" s="193"/>
      <c r="L8176" s="194"/>
      <c r="M8176" s="195"/>
    </row>
    <row r="8177" spans="1:13" s="61" customFormat="1" customHeight="1">
      <c r="A8177"/>
      <c r="B8177"/>
      <c r="C8177"/>
      <c r="D8177"/>
      <c r="E8177" s="198"/>
      <c r="F8177" s="61"/>
      <c r="G8177" s="196" t="e">
        <f>VLOOKUP(D8177,sku归属!A:B,2,0)</f>
        <v>#N/A</v>
      </c>
      <c r="K8177" s="193"/>
      <c r="L8177" s="194"/>
      <c r="M8177" s="195"/>
    </row>
    <row r="8178" spans="1:13" s="61" customFormat="1" customHeight="1">
      <c r="A8178"/>
      <c r="B8178"/>
      <c r="C8178"/>
      <c r="D8178"/>
      <c r="E8178" s="198"/>
      <c r="F8178" s="61"/>
      <c r="G8178" s="196" t="e">
        <f>VLOOKUP(D8178,sku归属!A:B,2,0)</f>
        <v>#N/A</v>
      </c>
      <c r="K8178" s="193"/>
      <c r="L8178" s="194"/>
      <c r="M8178" s="195"/>
    </row>
    <row r="8179" spans="1:13" s="61" customFormat="1" customHeight="1">
      <c r="A8179"/>
      <c r="B8179"/>
      <c r="C8179"/>
      <c r="D8179"/>
      <c r="E8179" s="198"/>
      <c r="F8179" s="61"/>
      <c r="G8179" s="196" t="e">
        <f>VLOOKUP(D8179,sku归属!A:B,2,0)</f>
        <v>#N/A</v>
      </c>
      <c r="K8179" s="193"/>
      <c r="L8179" s="194"/>
      <c r="M8179" s="195"/>
    </row>
    <row r="8180" spans="1:13" s="61" customFormat="1" customHeight="1">
      <c r="A8180"/>
      <c r="B8180"/>
      <c r="C8180"/>
      <c r="D8180"/>
      <c r="E8180" s="198"/>
      <c r="F8180" s="61"/>
      <c r="G8180" s="196" t="e">
        <f>VLOOKUP(D8180,sku归属!A:B,2,0)</f>
        <v>#N/A</v>
      </c>
      <c r="K8180" s="193"/>
      <c r="L8180" s="194"/>
      <c r="M8180" s="195"/>
    </row>
    <row r="8181" spans="1:13" s="61" customFormat="1" customHeight="1">
      <c r="A8181"/>
      <c r="B8181"/>
      <c r="C8181"/>
      <c r="D8181"/>
      <c r="E8181" s="198"/>
      <c r="F8181" s="61"/>
      <c r="G8181" s="196" t="e">
        <f>VLOOKUP(D8181,sku归属!A:B,2,0)</f>
        <v>#N/A</v>
      </c>
      <c r="K8181" s="193"/>
      <c r="L8181" s="194"/>
      <c r="M8181" s="195"/>
    </row>
    <row r="8182" spans="1:13" s="61" customFormat="1" customHeight="1">
      <c r="A8182"/>
      <c r="B8182"/>
      <c r="C8182"/>
      <c r="D8182"/>
      <c r="E8182" s="198"/>
      <c r="F8182" s="61"/>
      <c r="G8182" s="196" t="e">
        <f>VLOOKUP(D8182,sku归属!A:B,2,0)</f>
        <v>#N/A</v>
      </c>
      <c r="K8182" s="193"/>
      <c r="L8182" s="194"/>
      <c r="M8182" s="195"/>
    </row>
    <row r="8183" spans="1:13" s="61" customFormat="1" customHeight="1">
      <c r="A8183"/>
      <c r="B8183"/>
      <c r="C8183"/>
      <c r="D8183"/>
      <c r="E8183" s="198"/>
      <c r="F8183" s="61"/>
      <c r="G8183" s="196" t="e">
        <f>VLOOKUP(D8183,sku归属!A:B,2,0)</f>
        <v>#N/A</v>
      </c>
      <c r="K8183" s="193"/>
      <c r="L8183" s="194"/>
      <c r="M8183" s="195"/>
    </row>
    <row r="8184" spans="1:13" s="61" customFormat="1" customHeight="1">
      <c r="A8184"/>
      <c r="B8184"/>
      <c r="C8184"/>
      <c r="D8184"/>
      <c r="E8184" s="198"/>
      <c r="F8184" s="61"/>
      <c r="G8184" s="196" t="e">
        <f>VLOOKUP(D8184,sku归属!A:B,2,0)</f>
        <v>#N/A</v>
      </c>
      <c r="K8184" s="193"/>
      <c r="L8184" s="194"/>
      <c r="M8184" s="195"/>
    </row>
    <row r="8185" spans="1:13" s="61" customFormat="1" customHeight="1">
      <c r="A8185"/>
      <c r="B8185"/>
      <c r="C8185"/>
      <c r="D8185"/>
      <c r="E8185" s="198"/>
      <c r="F8185" s="61"/>
      <c r="G8185" s="196" t="e">
        <f>VLOOKUP(D8185,sku归属!A:B,2,0)</f>
        <v>#N/A</v>
      </c>
      <c r="K8185" s="193"/>
      <c r="L8185" s="194"/>
      <c r="M8185" s="195"/>
    </row>
    <row r="8186" spans="1:13" s="61" customFormat="1" customHeight="1">
      <c r="A8186"/>
      <c r="B8186"/>
      <c r="C8186"/>
      <c r="D8186"/>
      <c r="E8186" s="198"/>
      <c r="F8186" s="61"/>
      <c r="G8186" s="196" t="e">
        <f>VLOOKUP(D8186,sku归属!A:B,2,0)</f>
        <v>#N/A</v>
      </c>
      <c r="K8186" s="193"/>
      <c r="L8186" s="194"/>
      <c r="M8186" s="195"/>
    </row>
    <row r="8187" spans="1:13" s="61" customFormat="1" customHeight="1">
      <c r="A8187"/>
      <c r="B8187"/>
      <c r="C8187"/>
      <c r="D8187"/>
      <c r="E8187" s="198"/>
      <c r="F8187" s="61"/>
      <c r="G8187" s="196" t="e">
        <f>VLOOKUP(D8187,sku归属!A:B,2,0)</f>
        <v>#N/A</v>
      </c>
      <c r="K8187" s="193"/>
      <c r="L8187" s="194"/>
      <c r="M8187" s="195"/>
    </row>
    <row r="8188" spans="1:13" s="61" customFormat="1" customHeight="1">
      <c r="A8188"/>
      <c r="B8188"/>
      <c r="C8188"/>
      <c r="D8188"/>
      <c r="E8188" s="198"/>
      <c r="F8188" s="61"/>
      <c r="G8188" s="196" t="e">
        <f>VLOOKUP(D8188,sku归属!A:B,2,0)</f>
        <v>#N/A</v>
      </c>
      <c r="K8188" s="193"/>
      <c r="L8188" s="194"/>
      <c r="M8188" s="195"/>
    </row>
    <row r="8189" spans="1:13" s="61" customFormat="1" customHeight="1">
      <c r="A8189"/>
      <c r="B8189"/>
      <c r="C8189"/>
      <c r="D8189"/>
      <c r="E8189" s="198"/>
      <c r="F8189" s="61"/>
      <c r="G8189" s="196" t="e">
        <f>VLOOKUP(D8189,sku归属!A:B,2,0)</f>
        <v>#N/A</v>
      </c>
      <c r="K8189" s="193"/>
      <c r="L8189" s="194"/>
      <c r="M8189" s="195"/>
    </row>
    <row r="8190" spans="1:13" s="61" customFormat="1" customHeight="1">
      <c r="A8190"/>
      <c r="B8190"/>
      <c r="C8190"/>
      <c r="D8190"/>
      <c r="E8190" s="198"/>
      <c r="F8190" s="61"/>
      <c r="G8190" s="196" t="e">
        <f>VLOOKUP(D8190,sku归属!A:B,2,0)</f>
        <v>#N/A</v>
      </c>
      <c r="K8190" s="193"/>
      <c r="L8190" s="194"/>
      <c r="M8190" s="195"/>
    </row>
    <row r="8191" spans="1:13" s="61" customFormat="1" customHeight="1">
      <c r="A8191"/>
      <c r="B8191"/>
      <c r="C8191"/>
      <c r="D8191"/>
      <c r="E8191" s="198"/>
      <c r="F8191" s="61"/>
      <c r="G8191" s="196" t="e">
        <f>VLOOKUP(D8191,sku归属!A:B,2,0)</f>
        <v>#N/A</v>
      </c>
      <c r="K8191" s="193"/>
      <c r="L8191" s="194"/>
      <c r="M8191" s="195"/>
    </row>
    <row r="8192" spans="1:13" s="61" customFormat="1" customHeight="1">
      <c r="A8192"/>
      <c r="B8192"/>
      <c r="C8192"/>
      <c r="D8192"/>
      <c r="E8192" s="198"/>
      <c r="F8192" s="61"/>
      <c r="G8192" s="196" t="e">
        <f>VLOOKUP(D8192,sku归属!A:B,2,0)</f>
        <v>#N/A</v>
      </c>
      <c r="K8192" s="193"/>
      <c r="L8192" s="194"/>
      <c r="M8192" s="195"/>
    </row>
    <row r="8193" spans="1:13" s="61" customFormat="1" customHeight="1">
      <c r="A8193"/>
      <c r="B8193"/>
      <c r="C8193"/>
      <c r="D8193"/>
      <c r="E8193" s="198"/>
      <c r="F8193" s="61"/>
      <c r="G8193" s="196" t="e">
        <f>VLOOKUP(D8193,sku归属!A:B,2,0)</f>
        <v>#N/A</v>
      </c>
      <c r="K8193" s="193"/>
      <c r="L8193" s="194"/>
      <c r="M8193" s="195"/>
    </row>
    <row r="8194" spans="1:13" s="61" customFormat="1" customHeight="1">
      <c r="A8194"/>
      <c r="B8194"/>
      <c r="C8194"/>
      <c r="D8194"/>
      <c r="E8194" s="198"/>
      <c r="F8194" s="61"/>
      <c r="G8194" s="196" t="e">
        <f>VLOOKUP(D8194,sku归属!A:B,2,0)</f>
        <v>#N/A</v>
      </c>
      <c r="K8194" s="193"/>
      <c r="L8194" s="194"/>
      <c r="M8194" s="195"/>
    </row>
    <row r="8195" spans="1:13" s="61" customFormat="1" customHeight="1">
      <c r="A8195"/>
      <c r="B8195"/>
      <c r="C8195"/>
      <c r="D8195"/>
      <c r="E8195" s="198"/>
      <c r="F8195" s="61"/>
      <c r="G8195" s="196" t="e">
        <f>VLOOKUP(D8195,sku归属!A:B,2,0)</f>
        <v>#N/A</v>
      </c>
      <c r="K8195" s="193"/>
      <c r="L8195" s="194"/>
      <c r="M8195" s="195"/>
    </row>
    <row r="8196" spans="1:13" s="61" customFormat="1" customHeight="1">
      <c r="A8196"/>
      <c r="B8196"/>
      <c r="C8196"/>
      <c r="D8196"/>
      <c r="E8196" s="198"/>
      <c r="F8196" s="61"/>
      <c r="G8196" s="196" t="e">
        <f>VLOOKUP(D8196,sku归属!A:B,2,0)</f>
        <v>#N/A</v>
      </c>
      <c r="K8196" s="193"/>
      <c r="L8196" s="194"/>
      <c r="M8196" s="195"/>
    </row>
    <row r="8197" spans="1:13" s="61" customFormat="1" customHeight="1">
      <c r="A8197"/>
      <c r="B8197"/>
      <c r="C8197"/>
      <c r="D8197"/>
      <c r="E8197" s="198"/>
      <c r="F8197" s="61"/>
      <c r="G8197" s="196" t="e">
        <f>VLOOKUP(D8197,sku归属!A:B,2,0)</f>
        <v>#N/A</v>
      </c>
      <c r="K8197" s="193"/>
      <c r="L8197" s="194"/>
      <c r="M8197" s="195"/>
    </row>
    <row r="8198" spans="1:13" s="61" customFormat="1" customHeight="1">
      <c r="A8198"/>
      <c r="B8198"/>
      <c r="C8198"/>
      <c r="D8198"/>
      <c r="E8198" s="198"/>
      <c r="F8198" s="61"/>
      <c r="G8198" s="196" t="e">
        <f>VLOOKUP(D8198,sku归属!A:B,2,0)</f>
        <v>#N/A</v>
      </c>
      <c r="K8198" s="193"/>
      <c r="L8198" s="194"/>
      <c r="M8198" s="195"/>
    </row>
    <row r="8199" spans="1:13" s="61" customFormat="1" customHeight="1">
      <c r="A8199"/>
      <c r="B8199"/>
      <c r="C8199"/>
      <c r="D8199"/>
      <c r="E8199" s="198"/>
      <c r="F8199" s="61"/>
      <c r="G8199" s="196" t="e">
        <f>VLOOKUP(D8199,sku归属!A:B,2,0)</f>
        <v>#N/A</v>
      </c>
      <c r="K8199" s="193"/>
      <c r="L8199" s="194"/>
      <c r="M8199" s="195"/>
    </row>
    <row r="8200" spans="1:13" s="61" customFormat="1" customHeight="1">
      <c r="A8200"/>
      <c r="B8200"/>
      <c r="C8200"/>
      <c r="D8200"/>
      <c r="E8200" s="198"/>
      <c r="F8200" s="61"/>
      <c r="G8200" s="196" t="e">
        <f>VLOOKUP(D8200,sku归属!A:B,2,0)</f>
        <v>#N/A</v>
      </c>
      <c r="K8200" s="193"/>
      <c r="L8200" s="194"/>
      <c r="M8200" s="195"/>
    </row>
    <row r="8201" spans="1:13" s="61" customFormat="1" customHeight="1">
      <c r="A8201"/>
      <c r="B8201"/>
      <c r="C8201"/>
      <c r="D8201"/>
      <c r="E8201" s="198"/>
      <c r="F8201" s="61"/>
      <c r="G8201" s="196" t="e">
        <f>VLOOKUP(D8201,sku归属!A:B,2,0)</f>
        <v>#N/A</v>
      </c>
      <c r="K8201" s="193"/>
      <c r="L8201" s="194"/>
      <c r="M8201" s="195"/>
    </row>
    <row r="8202" spans="1:13" s="61" customFormat="1" customHeight="1">
      <c r="A8202"/>
      <c r="B8202"/>
      <c r="C8202"/>
      <c r="D8202"/>
      <c r="E8202" s="198"/>
      <c r="F8202" s="61"/>
      <c r="G8202" s="196" t="e">
        <f>VLOOKUP(D8202,sku归属!A:B,2,0)</f>
        <v>#N/A</v>
      </c>
      <c r="K8202" s="193"/>
      <c r="L8202" s="194"/>
      <c r="M8202" s="195"/>
    </row>
    <row r="8203" spans="1:13" s="61" customFormat="1" customHeight="1">
      <c r="A8203"/>
      <c r="B8203"/>
      <c r="C8203"/>
      <c r="D8203"/>
      <c r="E8203" s="198"/>
      <c r="F8203" s="61"/>
      <c r="G8203" s="196" t="e">
        <f>VLOOKUP(D8203,sku归属!A:B,2,0)</f>
        <v>#N/A</v>
      </c>
      <c r="K8203" s="193"/>
      <c r="L8203" s="194"/>
      <c r="M8203" s="195"/>
    </row>
    <row r="8204" spans="1:13" s="61" customFormat="1" customHeight="1">
      <c r="A8204"/>
      <c r="B8204"/>
      <c r="C8204"/>
      <c r="D8204"/>
      <c r="E8204" s="198"/>
      <c r="F8204" s="61"/>
      <c r="G8204" s="196" t="e">
        <f>VLOOKUP(D8204,sku归属!A:B,2,0)</f>
        <v>#N/A</v>
      </c>
      <c r="K8204" s="193"/>
      <c r="L8204" s="194"/>
      <c r="M8204" s="195"/>
    </row>
    <row r="8205" spans="1:13" s="61" customFormat="1" customHeight="1">
      <c r="A8205"/>
      <c r="B8205"/>
      <c r="C8205"/>
      <c r="D8205"/>
      <c r="E8205" s="198"/>
      <c r="F8205" s="61"/>
      <c r="G8205" s="196" t="e">
        <f>VLOOKUP(D8205,sku归属!A:B,2,0)</f>
        <v>#N/A</v>
      </c>
      <c r="K8205" s="193"/>
      <c r="L8205" s="194"/>
      <c r="M8205" s="195"/>
    </row>
    <row r="8206" spans="1:13" s="61" customFormat="1" customHeight="1">
      <c r="A8206"/>
      <c r="B8206"/>
      <c r="C8206"/>
      <c r="D8206"/>
      <c r="E8206" s="198"/>
      <c r="F8206" s="61"/>
      <c r="G8206" s="196" t="e">
        <f>VLOOKUP(D8206,sku归属!A:B,2,0)</f>
        <v>#N/A</v>
      </c>
      <c r="K8206" s="193"/>
      <c r="L8206" s="194"/>
      <c r="M8206" s="195"/>
    </row>
    <row r="8207" spans="1:13" s="61" customFormat="1" customHeight="1">
      <c r="A8207"/>
      <c r="B8207"/>
      <c r="C8207"/>
      <c r="D8207"/>
      <c r="E8207" s="198"/>
      <c r="F8207" s="61"/>
      <c r="G8207" s="196" t="e">
        <f>VLOOKUP(D8207,sku归属!A:B,2,0)</f>
        <v>#N/A</v>
      </c>
      <c r="K8207" s="193"/>
      <c r="L8207" s="194"/>
      <c r="M8207" s="195"/>
    </row>
    <row r="8208" spans="1:13" s="61" customFormat="1" customHeight="1">
      <c r="A8208"/>
      <c r="B8208"/>
      <c r="C8208"/>
      <c r="D8208"/>
      <c r="E8208" s="198"/>
      <c r="F8208" s="61"/>
      <c r="G8208" s="196" t="e">
        <f>VLOOKUP(D8208,sku归属!A:B,2,0)</f>
        <v>#N/A</v>
      </c>
      <c r="K8208" s="193"/>
      <c r="L8208" s="194"/>
      <c r="M8208" s="195"/>
    </row>
    <row r="8209" spans="1:13" s="61" customFormat="1" customHeight="1">
      <c r="A8209"/>
      <c r="B8209"/>
      <c r="C8209"/>
      <c r="D8209"/>
      <c r="E8209" s="198"/>
      <c r="F8209" s="61"/>
      <c r="G8209" s="196" t="e">
        <f>VLOOKUP(D8209,sku归属!A:B,2,0)</f>
        <v>#N/A</v>
      </c>
      <c r="K8209" s="193"/>
      <c r="L8209" s="194"/>
      <c r="M8209" s="195"/>
    </row>
    <row r="8210" spans="1:13" s="61" customFormat="1" customHeight="1">
      <c r="A8210"/>
      <c r="B8210"/>
      <c r="C8210"/>
      <c r="D8210"/>
      <c r="E8210" s="198"/>
      <c r="F8210" s="61"/>
      <c r="G8210" s="196" t="e">
        <f>VLOOKUP(D8210,sku归属!A:B,2,0)</f>
        <v>#N/A</v>
      </c>
      <c r="K8210" s="193"/>
      <c r="L8210" s="194"/>
      <c r="M8210" s="195"/>
    </row>
    <row r="8211" spans="1:13" s="61" customFormat="1" customHeight="1">
      <c r="A8211"/>
      <c r="B8211"/>
      <c r="C8211"/>
      <c r="D8211"/>
      <c r="E8211" s="198"/>
      <c r="F8211" s="61"/>
      <c r="G8211" s="196" t="e">
        <f>VLOOKUP(D8211,sku归属!A:B,2,0)</f>
        <v>#N/A</v>
      </c>
      <c r="K8211" s="193"/>
      <c r="L8211" s="194"/>
      <c r="M8211" s="195"/>
    </row>
    <row r="8212" spans="1:13" s="61" customFormat="1" customHeight="1">
      <c r="A8212"/>
      <c r="B8212"/>
      <c r="C8212"/>
      <c r="D8212"/>
      <c r="E8212" s="198"/>
      <c r="F8212" s="61"/>
      <c r="G8212" s="196" t="e">
        <f>VLOOKUP(D8212,sku归属!A:B,2,0)</f>
        <v>#N/A</v>
      </c>
      <c r="K8212" s="193"/>
      <c r="L8212" s="194"/>
      <c r="M8212" s="195"/>
    </row>
    <row r="8213" spans="1:13" s="61" customFormat="1" customHeight="1">
      <c r="A8213"/>
      <c r="B8213"/>
      <c r="C8213"/>
      <c r="D8213"/>
      <c r="E8213" s="198"/>
      <c r="F8213" s="61"/>
      <c r="G8213" s="196" t="e">
        <f>VLOOKUP(D8213,sku归属!A:B,2,0)</f>
        <v>#N/A</v>
      </c>
      <c r="K8213" s="193"/>
      <c r="L8213" s="194"/>
      <c r="M8213" s="195"/>
    </row>
    <row r="8214" spans="1:13" s="61" customFormat="1" customHeight="1">
      <c r="A8214"/>
      <c r="B8214"/>
      <c r="C8214"/>
      <c r="D8214"/>
      <c r="E8214" s="198"/>
      <c r="F8214" s="61"/>
      <c r="G8214" s="196" t="e">
        <f>VLOOKUP(D8214,sku归属!A:B,2,0)</f>
        <v>#N/A</v>
      </c>
      <c r="K8214" s="193"/>
      <c r="L8214" s="194"/>
      <c r="M8214" s="195"/>
    </row>
    <row r="8215" spans="1:13" s="61" customFormat="1" customHeight="1">
      <c r="A8215"/>
      <c r="B8215"/>
      <c r="C8215"/>
      <c r="D8215"/>
      <c r="E8215" s="198"/>
      <c r="F8215" s="61"/>
      <c r="G8215" s="196" t="e">
        <f>VLOOKUP(D8215,sku归属!A:B,2,0)</f>
        <v>#N/A</v>
      </c>
      <c r="K8215" s="193"/>
      <c r="L8215" s="194"/>
      <c r="M8215" s="195"/>
    </row>
    <row r="8216" spans="1:13" s="61" customFormat="1" customHeight="1">
      <c r="A8216"/>
      <c r="B8216"/>
      <c r="C8216"/>
      <c r="D8216"/>
      <c r="E8216" s="198"/>
      <c r="F8216" s="61"/>
      <c r="G8216" s="196" t="e">
        <f>VLOOKUP(D8216,sku归属!A:B,2,0)</f>
        <v>#N/A</v>
      </c>
      <c r="K8216" s="193"/>
      <c r="L8216" s="194"/>
      <c r="M8216" s="195"/>
    </row>
    <row r="8217" spans="1:13" s="61" customFormat="1" customHeight="1">
      <c r="A8217"/>
      <c r="B8217"/>
      <c r="C8217"/>
      <c r="D8217"/>
      <c r="E8217" s="198"/>
      <c r="F8217" s="61"/>
      <c r="G8217" s="196" t="e">
        <f>VLOOKUP(D8217,sku归属!A:B,2,0)</f>
        <v>#N/A</v>
      </c>
      <c r="K8217" s="193"/>
      <c r="L8217" s="194"/>
      <c r="M8217" s="195"/>
    </row>
    <row r="8218" spans="1:13" s="61" customFormat="1" customHeight="1">
      <c r="A8218"/>
      <c r="B8218"/>
      <c r="C8218"/>
      <c r="D8218"/>
      <c r="E8218" s="198"/>
      <c r="F8218" s="61"/>
      <c r="G8218" s="196" t="e">
        <f>VLOOKUP(D8218,sku归属!A:B,2,0)</f>
        <v>#N/A</v>
      </c>
      <c r="K8218" s="193"/>
      <c r="L8218" s="194"/>
      <c r="M8218" s="195"/>
    </row>
    <row r="8219" spans="1:13" s="61" customFormat="1" customHeight="1">
      <c r="A8219"/>
      <c r="B8219"/>
      <c r="C8219"/>
      <c r="D8219"/>
      <c r="E8219" s="198"/>
      <c r="F8219" s="61"/>
      <c r="G8219" s="196" t="e">
        <f>VLOOKUP(D8219,sku归属!A:B,2,0)</f>
        <v>#N/A</v>
      </c>
      <c r="K8219" s="193"/>
      <c r="L8219" s="194"/>
      <c r="M8219" s="195"/>
    </row>
    <row r="8220" spans="1:13" s="61" customFormat="1" customHeight="1">
      <c r="A8220"/>
      <c r="B8220"/>
      <c r="C8220"/>
      <c r="D8220"/>
      <c r="E8220" s="198"/>
      <c r="F8220" s="61"/>
      <c r="G8220" s="196" t="e">
        <f>VLOOKUP(D8220,sku归属!A:B,2,0)</f>
        <v>#N/A</v>
      </c>
      <c r="K8220" s="193"/>
      <c r="L8220" s="194"/>
      <c r="M8220" s="195"/>
    </row>
    <row r="8221" spans="1:13" s="61" customFormat="1" customHeight="1">
      <c r="A8221"/>
      <c r="B8221"/>
      <c r="C8221"/>
      <c r="D8221"/>
      <c r="E8221" s="198"/>
      <c r="F8221" s="61"/>
      <c r="G8221" s="196" t="e">
        <f>VLOOKUP(D8221,sku归属!A:B,2,0)</f>
        <v>#N/A</v>
      </c>
      <c r="K8221" s="193"/>
      <c r="L8221" s="194"/>
      <c r="M8221" s="195"/>
    </row>
    <row r="8222" spans="1:13" s="61" customFormat="1" customHeight="1">
      <c r="A8222"/>
      <c r="B8222"/>
      <c r="C8222"/>
      <c r="D8222"/>
      <c r="E8222" s="198"/>
      <c r="F8222" s="61"/>
      <c r="G8222" s="196" t="e">
        <f>VLOOKUP(D8222,sku归属!A:B,2,0)</f>
        <v>#N/A</v>
      </c>
      <c r="K8222" s="193"/>
      <c r="L8222" s="194"/>
      <c r="M8222" s="195"/>
    </row>
    <row r="8223" spans="1:13" s="61" customFormat="1" customHeight="1">
      <c r="A8223"/>
      <c r="B8223"/>
      <c r="C8223"/>
      <c r="D8223"/>
      <c r="E8223" s="198"/>
      <c r="F8223" s="61"/>
      <c r="G8223" s="196" t="e">
        <f>VLOOKUP(D8223,sku归属!A:B,2,0)</f>
        <v>#N/A</v>
      </c>
      <c r="K8223" s="193"/>
      <c r="L8223" s="194"/>
      <c r="M8223" s="195"/>
    </row>
    <row r="8224" spans="1:13" s="61" customFormat="1" customHeight="1">
      <c r="A8224"/>
      <c r="B8224"/>
      <c r="C8224"/>
      <c r="D8224"/>
      <c r="E8224" s="198"/>
      <c r="F8224" s="61"/>
      <c r="G8224" s="196" t="e">
        <f>VLOOKUP(D8224,sku归属!A:B,2,0)</f>
        <v>#N/A</v>
      </c>
      <c r="K8224" s="193"/>
      <c r="L8224" s="194"/>
      <c r="M8224" s="195"/>
    </row>
    <row r="8225" spans="1:13" s="61" customFormat="1" customHeight="1">
      <c r="A8225"/>
      <c r="B8225"/>
      <c r="C8225"/>
      <c r="D8225"/>
      <c r="E8225" s="198"/>
      <c r="F8225" s="61"/>
      <c r="G8225" s="196" t="e">
        <f>VLOOKUP(D8225,sku归属!A:B,2,0)</f>
        <v>#N/A</v>
      </c>
      <c r="K8225" s="193"/>
      <c r="L8225" s="194"/>
      <c r="M8225" s="195"/>
    </row>
    <row r="8226" spans="1:13" s="61" customFormat="1" customHeight="1">
      <c r="A8226"/>
      <c r="B8226"/>
      <c r="C8226"/>
      <c r="D8226"/>
      <c r="E8226" s="198"/>
      <c r="F8226" s="61"/>
      <c r="G8226" s="196" t="e">
        <f>VLOOKUP(D8226,sku归属!A:B,2,0)</f>
        <v>#N/A</v>
      </c>
      <c r="K8226" s="193"/>
      <c r="L8226" s="194"/>
      <c r="M8226" s="195"/>
    </row>
    <row r="8227" spans="1:13" s="61" customFormat="1" customHeight="1">
      <c r="A8227"/>
      <c r="B8227"/>
      <c r="C8227"/>
      <c r="D8227"/>
      <c r="E8227" s="198"/>
      <c r="F8227" s="61"/>
      <c r="G8227" s="196" t="e">
        <f>VLOOKUP(D8227,sku归属!A:B,2,0)</f>
        <v>#N/A</v>
      </c>
      <c r="K8227" s="193"/>
      <c r="L8227" s="194"/>
      <c r="M8227" s="195"/>
    </row>
    <row r="8228" spans="1:13" s="61" customFormat="1" customHeight="1">
      <c r="A8228"/>
      <c r="B8228"/>
      <c r="C8228"/>
      <c r="D8228"/>
      <c r="E8228" s="198"/>
      <c r="F8228" s="61"/>
      <c r="G8228" s="196" t="e">
        <f>VLOOKUP(D8228,sku归属!A:B,2,0)</f>
        <v>#N/A</v>
      </c>
      <c r="K8228" s="193"/>
      <c r="L8228" s="194"/>
      <c r="M8228" s="195"/>
    </row>
    <row r="8229" spans="1:13" s="61" customFormat="1" customHeight="1">
      <c r="A8229"/>
      <c r="B8229"/>
      <c r="C8229"/>
      <c r="D8229"/>
      <c r="E8229" s="198"/>
      <c r="F8229" s="61"/>
      <c r="G8229" s="196" t="e">
        <f>VLOOKUP(D8229,sku归属!A:B,2,0)</f>
        <v>#N/A</v>
      </c>
      <c r="K8229" s="193"/>
      <c r="L8229" s="194"/>
      <c r="M8229" s="195"/>
    </row>
    <row r="8230" spans="1:13" s="61" customFormat="1" customHeight="1">
      <c r="A8230"/>
      <c r="B8230"/>
      <c r="C8230"/>
      <c r="D8230"/>
      <c r="E8230" s="198"/>
      <c r="F8230" s="61"/>
      <c r="G8230" s="196" t="e">
        <f>VLOOKUP(D8230,sku归属!A:B,2,0)</f>
        <v>#N/A</v>
      </c>
      <c r="K8230" s="193"/>
      <c r="L8230" s="194"/>
      <c r="M8230" s="195"/>
    </row>
    <row r="8231" spans="1:13" s="61" customFormat="1" customHeight="1">
      <c r="A8231"/>
      <c r="B8231"/>
      <c r="C8231"/>
      <c r="D8231"/>
      <c r="E8231" s="198"/>
      <c r="F8231" s="61"/>
      <c r="G8231" s="196" t="e">
        <f>VLOOKUP(D8231,sku归属!A:B,2,0)</f>
        <v>#N/A</v>
      </c>
      <c r="K8231" s="193"/>
      <c r="L8231" s="194"/>
      <c r="M8231" s="195"/>
    </row>
    <row r="8232" spans="1:13" s="61" customFormat="1" customHeight="1">
      <c r="A8232"/>
      <c r="B8232"/>
      <c r="C8232"/>
      <c r="D8232"/>
      <c r="E8232" s="198"/>
      <c r="F8232" s="61"/>
      <c r="G8232" s="196" t="e">
        <f>VLOOKUP(D8232,sku归属!A:B,2,0)</f>
        <v>#N/A</v>
      </c>
      <c r="K8232" s="193"/>
      <c r="L8232" s="194"/>
      <c r="M8232" s="195"/>
    </row>
    <row r="8233" spans="1:13" s="61" customFormat="1" customHeight="1">
      <c r="A8233"/>
      <c r="B8233"/>
      <c r="C8233"/>
      <c r="D8233"/>
      <c r="E8233" s="198"/>
      <c r="F8233" s="61"/>
      <c r="G8233" s="196" t="e">
        <f>VLOOKUP(D8233,sku归属!A:B,2,0)</f>
        <v>#N/A</v>
      </c>
      <c r="K8233" s="193"/>
      <c r="L8233" s="194"/>
      <c r="M8233" s="195"/>
    </row>
    <row r="8234" spans="1:13" s="61" customFormat="1" customHeight="1">
      <c r="A8234"/>
      <c r="B8234"/>
      <c r="C8234"/>
      <c r="D8234"/>
      <c r="E8234" s="198"/>
      <c r="F8234" s="61"/>
      <c r="G8234" s="196" t="e">
        <f>VLOOKUP(D8234,sku归属!A:B,2,0)</f>
        <v>#N/A</v>
      </c>
      <c r="K8234" s="193"/>
      <c r="L8234" s="194"/>
      <c r="M8234" s="195"/>
    </row>
    <row r="8235" spans="1:13" s="61" customFormat="1" customHeight="1">
      <c r="A8235"/>
      <c r="B8235"/>
      <c r="C8235"/>
      <c r="D8235"/>
      <c r="E8235" s="198"/>
      <c r="F8235" s="61"/>
      <c r="G8235" s="196" t="e">
        <f>VLOOKUP(D8235,sku归属!A:B,2,0)</f>
        <v>#N/A</v>
      </c>
      <c r="K8235" s="193"/>
      <c r="L8235" s="194"/>
      <c r="M8235" s="195"/>
    </row>
    <row r="8236" spans="1:13" s="61" customFormat="1" customHeight="1">
      <c r="A8236"/>
      <c r="B8236"/>
      <c r="C8236"/>
      <c r="D8236"/>
      <c r="E8236" s="198"/>
      <c r="F8236" s="61"/>
      <c r="G8236" s="196" t="e">
        <f>VLOOKUP(D8236,sku归属!A:B,2,0)</f>
        <v>#N/A</v>
      </c>
      <c r="K8236" s="193"/>
      <c r="L8236" s="194"/>
      <c r="M8236" s="195"/>
    </row>
    <row r="8237" spans="1:13" s="61" customFormat="1" customHeight="1">
      <c r="A8237"/>
      <c r="B8237"/>
      <c r="C8237"/>
      <c r="D8237"/>
      <c r="E8237" s="198"/>
      <c r="F8237" s="61"/>
      <c r="G8237" s="196" t="e">
        <f>VLOOKUP(D8237,sku归属!A:B,2,0)</f>
        <v>#N/A</v>
      </c>
      <c r="K8237" s="193"/>
      <c r="L8237" s="194"/>
      <c r="M8237" s="195"/>
    </row>
    <row r="8238" spans="1:13" s="61" customFormat="1" customHeight="1">
      <c r="A8238"/>
      <c r="B8238"/>
      <c r="C8238"/>
      <c r="D8238"/>
      <c r="E8238" s="198"/>
      <c r="F8238" s="61"/>
      <c r="G8238" s="196" t="e">
        <f>VLOOKUP(D8238,sku归属!A:B,2,0)</f>
        <v>#N/A</v>
      </c>
      <c r="K8238" s="193"/>
      <c r="L8238" s="194"/>
      <c r="M8238" s="195"/>
    </row>
    <row r="8239" spans="1:13" s="61" customFormat="1" customHeight="1">
      <c r="A8239"/>
      <c r="B8239"/>
      <c r="C8239"/>
      <c r="D8239"/>
      <c r="E8239" s="198"/>
      <c r="F8239" s="61"/>
      <c r="G8239" s="196" t="e">
        <f>VLOOKUP(D8239,sku归属!A:B,2,0)</f>
        <v>#N/A</v>
      </c>
      <c r="K8239" s="193"/>
      <c r="L8239" s="194"/>
      <c r="M8239" s="195"/>
    </row>
    <row r="8240" spans="1:13" s="61" customFormat="1" customHeight="1">
      <c r="A8240"/>
      <c r="B8240"/>
      <c r="C8240"/>
      <c r="D8240"/>
      <c r="E8240" s="198"/>
      <c r="F8240" s="61"/>
      <c r="G8240" s="196" t="e">
        <f>VLOOKUP(D8240,sku归属!A:B,2,0)</f>
        <v>#N/A</v>
      </c>
      <c r="K8240" s="193"/>
      <c r="L8240" s="194"/>
      <c r="M8240" s="195"/>
    </row>
    <row r="8241" spans="1:13" s="61" customFormat="1" customHeight="1">
      <c r="A8241"/>
      <c r="B8241"/>
      <c r="C8241"/>
      <c r="D8241"/>
      <c r="E8241" s="198"/>
      <c r="F8241" s="61"/>
      <c r="G8241" s="196" t="e">
        <f>VLOOKUP(D8241,sku归属!A:B,2,0)</f>
        <v>#N/A</v>
      </c>
      <c r="K8241" s="193"/>
      <c r="L8241" s="194"/>
      <c r="M8241" s="195"/>
    </row>
    <row r="8242" spans="1:13" s="61" customFormat="1" customHeight="1">
      <c r="A8242"/>
      <c r="B8242"/>
      <c r="C8242"/>
      <c r="D8242"/>
      <c r="E8242" s="198"/>
      <c r="F8242" s="61"/>
      <c r="G8242" s="196" t="e">
        <f>VLOOKUP(D8242,sku归属!A:B,2,0)</f>
        <v>#N/A</v>
      </c>
      <c r="K8242" s="193"/>
      <c r="L8242" s="194"/>
      <c r="M8242" s="195"/>
    </row>
    <row r="8243" spans="1:13" s="61" customFormat="1" customHeight="1">
      <c r="A8243"/>
      <c r="B8243"/>
      <c r="C8243"/>
      <c r="D8243"/>
      <c r="E8243" s="198"/>
      <c r="F8243" s="61"/>
      <c r="G8243" s="196" t="e">
        <f>VLOOKUP(D8243,sku归属!A:B,2,0)</f>
        <v>#N/A</v>
      </c>
      <c r="K8243" s="193"/>
      <c r="L8243" s="194"/>
      <c r="M8243" s="195"/>
    </row>
    <row r="8244" spans="1:13" s="61" customFormat="1" customHeight="1">
      <c r="A8244"/>
      <c r="B8244"/>
      <c r="C8244"/>
      <c r="D8244"/>
      <c r="E8244" s="198"/>
      <c r="F8244" s="61"/>
      <c r="G8244" s="196" t="e">
        <f>VLOOKUP(D8244,sku归属!A:B,2,0)</f>
        <v>#N/A</v>
      </c>
      <c r="K8244" s="193"/>
      <c r="L8244" s="194"/>
      <c r="M8244" s="195"/>
    </row>
    <row r="8245" spans="1:13" s="61" customFormat="1" customHeight="1">
      <c r="A8245"/>
      <c r="B8245"/>
      <c r="C8245"/>
      <c r="D8245"/>
      <c r="E8245" s="198"/>
      <c r="F8245" s="61"/>
      <c r="G8245" s="196" t="e">
        <f>VLOOKUP(D8245,sku归属!A:B,2,0)</f>
        <v>#N/A</v>
      </c>
      <c r="K8245" s="193"/>
      <c r="L8245" s="194"/>
      <c r="M8245" s="195"/>
    </row>
    <row r="8246" spans="1:13" s="61" customFormat="1" customHeight="1">
      <c r="A8246"/>
      <c r="B8246"/>
      <c r="C8246"/>
      <c r="D8246"/>
      <c r="E8246" s="198"/>
      <c r="F8246" s="61"/>
      <c r="G8246" s="196" t="e">
        <f>VLOOKUP(D8246,sku归属!A:B,2,0)</f>
        <v>#N/A</v>
      </c>
      <c r="K8246" s="193"/>
      <c r="L8246" s="194"/>
      <c r="M8246" s="195"/>
    </row>
    <row r="8247" spans="1:13" s="61" customFormat="1" customHeight="1">
      <c r="A8247"/>
      <c r="B8247"/>
      <c r="C8247"/>
      <c r="D8247"/>
      <c r="E8247" s="198"/>
      <c r="F8247" s="61"/>
      <c r="G8247" s="196" t="e">
        <f>VLOOKUP(D8247,sku归属!A:B,2,0)</f>
        <v>#N/A</v>
      </c>
      <c r="K8247" s="193"/>
      <c r="L8247" s="194"/>
      <c r="M8247" s="195"/>
    </row>
    <row r="8248" spans="1:13" s="61" customFormat="1" customHeight="1">
      <c r="A8248"/>
      <c r="B8248"/>
      <c r="C8248"/>
      <c r="D8248"/>
      <c r="E8248" s="198"/>
      <c r="F8248" s="61"/>
      <c r="G8248" s="196" t="e">
        <f>VLOOKUP(D8248,sku归属!A:B,2,0)</f>
        <v>#N/A</v>
      </c>
      <c r="K8248" s="193"/>
      <c r="L8248" s="194"/>
      <c r="M8248" s="195"/>
    </row>
    <row r="8249" spans="1:13" s="61" customFormat="1" customHeight="1">
      <c r="A8249"/>
      <c r="B8249"/>
      <c r="C8249"/>
      <c r="D8249"/>
      <c r="E8249" s="198"/>
      <c r="F8249" s="61"/>
      <c r="G8249" s="196" t="e">
        <f>VLOOKUP(D8249,sku归属!A:B,2,0)</f>
        <v>#N/A</v>
      </c>
      <c r="K8249" s="193"/>
      <c r="L8249" s="194"/>
      <c r="M8249" s="195"/>
    </row>
    <row r="8250" spans="1:13" s="61" customFormat="1" customHeight="1">
      <c r="A8250"/>
      <c r="B8250"/>
      <c r="C8250"/>
      <c r="D8250"/>
      <c r="E8250" s="198"/>
      <c r="F8250" s="61"/>
      <c r="G8250" s="196" t="e">
        <f>VLOOKUP(D8250,sku归属!A:B,2,0)</f>
        <v>#N/A</v>
      </c>
      <c r="K8250" s="193"/>
      <c r="L8250" s="194"/>
      <c r="M8250" s="195"/>
    </row>
    <row r="8251" spans="1:13" s="61" customFormat="1" customHeight="1">
      <c r="A8251"/>
      <c r="B8251"/>
      <c r="C8251"/>
      <c r="D8251"/>
      <c r="E8251" s="198"/>
      <c r="F8251" s="61"/>
      <c r="G8251" s="196" t="e">
        <f>VLOOKUP(D8251,sku归属!A:B,2,0)</f>
        <v>#N/A</v>
      </c>
      <c r="K8251" s="193"/>
      <c r="L8251" s="194"/>
      <c r="M8251" s="195"/>
    </row>
    <row r="8252" spans="1:13" s="61" customFormat="1" customHeight="1">
      <c r="A8252"/>
      <c r="B8252"/>
      <c r="C8252"/>
      <c r="D8252"/>
      <c r="E8252" s="198"/>
      <c r="F8252" s="61"/>
      <c r="G8252" s="196" t="e">
        <f>VLOOKUP(D8252,sku归属!A:B,2,0)</f>
        <v>#N/A</v>
      </c>
      <c r="K8252" s="193"/>
      <c r="L8252" s="194"/>
      <c r="M8252" s="195"/>
    </row>
    <row r="8253" spans="1:13" s="61" customFormat="1" customHeight="1">
      <c r="A8253"/>
      <c r="B8253"/>
      <c r="C8253"/>
      <c r="D8253"/>
      <c r="E8253" s="198"/>
      <c r="F8253" s="61"/>
      <c r="G8253" s="196" t="e">
        <f>VLOOKUP(D8253,sku归属!A:B,2,0)</f>
        <v>#N/A</v>
      </c>
      <c r="K8253" s="193"/>
      <c r="L8253" s="194"/>
      <c r="M8253" s="195"/>
    </row>
    <row r="8254" spans="1:13" s="61" customFormat="1" customHeight="1">
      <c r="A8254"/>
      <c r="B8254"/>
      <c r="C8254"/>
      <c r="D8254"/>
      <c r="E8254" s="198"/>
      <c r="F8254" s="61"/>
      <c r="G8254" s="196" t="e">
        <f>VLOOKUP(D8254,sku归属!A:B,2,0)</f>
        <v>#N/A</v>
      </c>
      <c r="K8254" s="193"/>
      <c r="L8254" s="194"/>
      <c r="M8254" s="195"/>
    </row>
    <row r="8255" spans="1:13" s="61" customFormat="1" customHeight="1">
      <c r="A8255"/>
      <c r="B8255"/>
      <c r="C8255"/>
      <c r="D8255"/>
      <c r="E8255" s="198"/>
      <c r="F8255" s="61"/>
      <c r="G8255" s="196" t="e">
        <f>VLOOKUP(D8255,sku归属!A:B,2,0)</f>
        <v>#N/A</v>
      </c>
      <c r="K8255" s="193"/>
      <c r="L8255" s="194"/>
      <c r="M8255" s="195"/>
    </row>
    <row r="8256" spans="1:13" s="61" customFormat="1" customHeight="1">
      <c r="A8256"/>
      <c r="B8256"/>
      <c r="C8256"/>
      <c r="D8256"/>
      <c r="E8256" s="198"/>
      <c r="F8256" s="61"/>
      <c r="G8256" s="196" t="e">
        <f>VLOOKUP(D8256,sku归属!A:B,2,0)</f>
        <v>#N/A</v>
      </c>
      <c r="K8256" s="193"/>
      <c r="L8256" s="194"/>
      <c r="M8256" s="195"/>
    </row>
    <row r="8257" spans="1:13" s="61" customFormat="1" customHeight="1">
      <c r="A8257"/>
      <c r="B8257"/>
      <c r="C8257"/>
      <c r="D8257"/>
      <c r="E8257" s="198"/>
      <c r="F8257" s="61"/>
      <c r="G8257" s="196" t="e">
        <f>VLOOKUP(D8257,sku归属!A:B,2,0)</f>
        <v>#N/A</v>
      </c>
      <c r="K8257" s="193"/>
      <c r="L8257" s="194"/>
      <c r="M8257" s="195"/>
    </row>
    <row r="8258" spans="1:13" s="61" customFormat="1" customHeight="1">
      <c r="A8258"/>
      <c r="B8258"/>
      <c r="C8258"/>
      <c r="D8258"/>
      <c r="E8258" s="198"/>
      <c r="F8258" s="61"/>
      <c r="G8258" s="196" t="e">
        <f>VLOOKUP(D8258,sku归属!A:B,2,0)</f>
        <v>#N/A</v>
      </c>
      <c r="K8258" s="193"/>
      <c r="L8258" s="194"/>
      <c r="M8258" s="195"/>
    </row>
    <row r="8259" spans="1:13" s="61" customFormat="1" customHeight="1">
      <c r="A8259"/>
      <c r="B8259"/>
      <c r="C8259"/>
      <c r="D8259"/>
      <c r="E8259" s="198"/>
      <c r="F8259" s="61"/>
      <c r="G8259" s="196" t="e">
        <f>VLOOKUP(D8259,sku归属!A:B,2,0)</f>
        <v>#N/A</v>
      </c>
      <c r="K8259" s="193"/>
      <c r="L8259" s="194"/>
      <c r="M8259" s="195"/>
    </row>
    <row r="8260" spans="1:13" s="61" customFormat="1" customHeight="1">
      <c r="A8260"/>
      <c r="B8260"/>
      <c r="C8260"/>
      <c r="D8260"/>
      <c r="E8260" s="198"/>
      <c r="F8260" s="61"/>
      <c r="G8260" s="196" t="e">
        <f>VLOOKUP(D8260,sku归属!A:B,2,0)</f>
        <v>#N/A</v>
      </c>
      <c r="K8260" s="193"/>
      <c r="L8260" s="194"/>
      <c r="M8260" s="195"/>
    </row>
    <row r="8261" spans="1:13" s="61" customFormat="1" customHeight="1">
      <c r="A8261"/>
      <c r="B8261"/>
      <c r="C8261"/>
      <c r="D8261"/>
      <c r="E8261" s="198"/>
      <c r="F8261" s="61"/>
      <c r="G8261" s="196" t="e">
        <f>VLOOKUP(D8261,sku归属!A:B,2,0)</f>
        <v>#N/A</v>
      </c>
      <c r="K8261" s="193"/>
      <c r="L8261" s="194"/>
      <c r="M8261" s="195"/>
    </row>
    <row r="8262" spans="1:13" s="61" customFormat="1" customHeight="1">
      <c r="A8262"/>
      <c r="B8262"/>
      <c r="C8262"/>
      <c r="D8262"/>
      <c r="E8262" s="198"/>
      <c r="F8262" s="61"/>
      <c r="G8262" s="196" t="e">
        <f>VLOOKUP(D8262,sku归属!A:B,2,0)</f>
        <v>#N/A</v>
      </c>
      <c r="K8262" s="193"/>
      <c r="L8262" s="194"/>
      <c r="M8262" s="195"/>
    </row>
    <row r="8263" spans="1:13" s="61" customFormat="1" customHeight="1">
      <c r="A8263"/>
      <c r="B8263"/>
      <c r="C8263"/>
      <c r="D8263"/>
      <c r="E8263" s="198"/>
      <c r="F8263" s="61"/>
      <c r="G8263" s="196" t="e">
        <f>VLOOKUP(D8263,sku归属!A:B,2,0)</f>
        <v>#N/A</v>
      </c>
      <c r="K8263" s="193"/>
      <c r="L8263" s="194"/>
      <c r="M8263" s="195"/>
    </row>
    <row r="8264" spans="1:13" s="61" customFormat="1" customHeight="1">
      <c r="A8264"/>
      <c r="B8264"/>
      <c r="C8264"/>
      <c r="D8264"/>
      <c r="E8264" s="198"/>
      <c r="F8264" s="61"/>
      <c r="G8264" s="196" t="e">
        <f>VLOOKUP(D8264,sku归属!A:B,2,0)</f>
        <v>#N/A</v>
      </c>
      <c r="K8264" s="193"/>
      <c r="L8264" s="194"/>
      <c r="M8264" s="195"/>
    </row>
    <row r="8265" spans="1:13" s="61" customFormat="1" customHeight="1">
      <c r="A8265"/>
      <c r="B8265"/>
      <c r="C8265"/>
      <c r="D8265"/>
      <c r="E8265" s="198"/>
      <c r="F8265" s="61"/>
      <c r="G8265" s="196" t="e">
        <f>VLOOKUP(D8265,sku归属!A:B,2,0)</f>
        <v>#N/A</v>
      </c>
      <c r="K8265" s="193"/>
      <c r="L8265" s="194"/>
      <c r="M8265" s="195"/>
    </row>
    <row r="8266" spans="1:13" s="61" customFormat="1" customHeight="1">
      <c r="A8266"/>
      <c r="B8266"/>
      <c r="C8266"/>
      <c r="D8266"/>
      <c r="E8266" s="198"/>
      <c r="F8266" s="61"/>
      <c r="G8266" s="196" t="e">
        <f>VLOOKUP(D8266,sku归属!A:B,2,0)</f>
        <v>#N/A</v>
      </c>
      <c r="K8266" s="193"/>
      <c r="L8266" s="194"/>
      <c r="M8266" s="195"/>
    </row>
    <row r="8267" spans="1:13" s="61" customFormat="1" customHeight="1">
      <c r="A8267"/>
      <c r="B8267"/>
      <c r="C8267"/>
      <c r="D8267"/>
      <c r="E8267" s="198"/>
      <c r="F8267" s="61"/>
      <c r="G8267" s="196" t="e">
        <f>VLOOKUP(D8267,sku归属!A:B,2,0)</f>
        <v>#N/A</v>
      </c>
      <c r="K8267" s="193"/>
      <c r="L8267" s="194"/>
      <c r="M8267" s="195"/>
    </row>
    <row r="8268" spans="1:13" s="61" customFormat="1" customHeight="1">
      <c r="A8268"/>
      <c r="B8268"/>
      <c r="C8268"/>
      <c r="D8268"/>
      <c r="E8268" s="198"/>
      <c r="F8268" s="61"/>
      <c r="G8268" s="196" t="e">
        <f>VLOOKUP(D8268,sku归属!A:B,2,0)</f>
        <v>#N/A</v>
      </c>
      <c r="K8268" s="193"/>
      <c r="L8268" s="194"/>
      <c r="M8268" s="195"/>
    </row>
    <row r="8269" spans="1:13" s="61" customFormat="1" customHeight="1">
      <c r="A8269"/>
      <c r="B8269"/>
      <c r="C8269"/>
      <c r="D8269"/>
      <c r="E8269" s="198"/>
      <c r="F8269" s="61"/>
      <c r="G8269" s="196" t="e">
        <f>VLOOKUP(D8269,sku归属!A:B,2,0)</f>
        <v>#N/A</v>
      </c>
      <c r="K8269" s="193"/>
      <c r="L8269" s="194"/>
      <c r="M8269" s="195"/>
    </row>
    <row r="8270" spans="1:13" s="61" customFormat="1" customHeight="1">
      <c r="A8270"/>
      <c r="B8270"/>
      <c r="C8270"/>
      <c r="D8270"/>
      <c r="E8270" s="198"/>
      <c r="F8270" s="61"/>
      <c r="G8270" s="196" t="e">
        <f>VLOOKUP(D8270,sku归属!A:B,2,0)</f>
        <v>#N/A</v>
      </c>
      <c r="K8270" s="193"/>
      <c r="L8270" s="194"/>
      <c r="M8270" s="195"/>
    </row>
    <row r="8271" spans="1:13" s="61" customFormat="1" customHeight="1">
      <c r="A8271"/>
      <c r="B8271"/>
      <c r="C8271"/>
      <c r="D8271"/>
      <c r="E8271" s="198"/>
      <c r="F8271" s="61"/>
      <c r="G8271" s="196" t="e">
        <f>VLOOKUP(D8271,sku归属!A:B,2,0)</f>
        <v>#N/A</v>
      </c>
      <c r="K8271" s="193"/>
      <c r="L8271" s="194"/>
      <c r="M8271" s="195"/>
    </row>
    <row r="8272" spans="1:13" s="61" customFormat="1" customHeight="1">
      <c r="A8272"/>
      <c r="B8272"/>
      <c r="C8272"/>
      <c r="D8272"/>
      <c r="E8272" s="198"/>
      <c r="F8272" s="61"/>
      <c r="G8272" s="196" t="e">
        <f>VLOOKUP(D8272,sku归属!A:B,2,0)</f>
        <v>#N/A</v>
      </c>
      <c r="K8272" s="193"/>
      <c r="L8272" s="194"/>
      <c r="M8272" s="195"/>
    </row>
    <row r="8273" spans="1:13" s="61" customFormat="1" customHeight="1">
      <c r="A8273"/>
      <c r="B8273"/>
      <c r="C8273"/>
      <c r="D8273"/>
      <c r="E8273" s="198"/>
      <c r="F8273" s="61"/>
      <c r="G8273" s="196" t="e">
        <f>VLOOKUP(D8273,sku归属!A:B,2,0)</f>
        <v>#N/A</v>
      </c>
      <c r="K8273" s="193"/>
      <c r="L8273" s="194"/>
      <c r="M8273" s="195"/>
    </row>
    <row r="8274" spans="1:13" s="61" customFormat="1" customHeight="1">
      <c r="A8274"/>
      <c r="B8274"/>
      <c r="C8274"/>
      <c r="D8274"/>
      <c r="E8274" s="198"/>
      <c r="F8274" s="61"/>
      <c r="G8274" s="196" t="e">
        <f>VLOOKUP(D8274,sku归属!A:B,2,0)</f>
        <v>#N/A</v>
      </c>
      <c r="K8274" s="193"/>
      <c r="L8274" s="194"/>
      <c r="M8274" s="195"/>
    </row>
    <row r="8275" spans="1:13" s="61" customFormat="1" customHeight="1">
      <c r="A8275"/>
      <c r="B8275"/>
      <c r="C8275"/>
      <c r="D8275"/>
      <c r="E8275" s="198"/>
      <c r="F8275" s="61"/>
      <c r="G8275" s="196" t="e">
        <f>VLOOKUP(D8275,sku归属!A:B,2,0)</f>
        <v>#N/A</v>
      </c>
      <c r="K8275" s="193"/>
      <c r="L8275" s="194"/>
      <c r="M8275" s="195"/>
    </row>
    <row r="8276" spans="1:13" s="61" customFormat="1" customHeight="1">
      <c r="A8276"/>
      <c r="B8276"/>
      <c r="C8276"/>
      <c r="D8276"/>
      <c r="E8276" s="198"/>
      <c r="F8276" s="61"/>
      <c r="G8276" s="196" t="e">
        <f>VLOOKUP(D8276,sku归属!A:B,2,0)</f>
        <v>#N/A</v>
      </c>
      <c r="K8276" s="193"/>
      <c r="L8276" s="194"/>
      <c r="M8276" s="195"/>
    </row>
    <row r="8277" spans="1:13" s="61" customFormat="1" customHeight="1">
      <c r="A8277"/>
      <c r="B8277"/>
      <c r="C8277"/>
      <c r="D8277"/>
      <c r="E8277" s="198"/>
      <c r="F8277" s="61"/>
      <c r="G8277" s="196" t="e">
        <f>VLOOKUP(D8277,sku归属!A:B,2,0)</f>
        <v>#N/A</v>
      </c>
      <c r="K8277" s="193"/>
      <c r="L8277" s="194"/>
      <c r="M8277" s="195"/>
    </row>
    <row r="8278" spans="1:13" s="61" customFormat="1" customHeight="1">
      <c r="A8278"/>
      <c r="B8278"/>
      <c r="C8278"/>
      <c r="D8278"/>
      <c r="E8278" s="198"/>
      <c r="F8278" s="61"/>
      <c r="G8278" s="196" t="e">
        <f>VLOOKUP(D8278,sku归属!A:B,2,0)</f>
        <v>#N/A</v>
      </c>
      <c r="K8278" s="193"/>
      <c r="L8278" s="194"/>
      <c r="M8278" s="195"/>
    </row>
    <row r="8279" spans="1:13" s="61" customFormat="1" customHeight="1">
      <c r="A8279"/>
      <c r="B8279"/>
      <c r="C8279"/>
      <c r="D8279"/>
      <c r="E8279" s="198"/>
      <c r="F8279" s="61"/>
      <c r="G8279" s="196" t="e">
        <f>VLOOKUP(D8279,sku归属!A:B,2,0)</f>
        <v>#N/A</v>
      </c>
      <c r="K8279" s="193"/>
      <c r="L8279" s="194"/>
      <c r="M8279" s="195"/>
    </row>
    <row r="8280" spans="1:13" s="61" customFormat="1" customHeight="1">
      <c r="A8280"/>
      <c r="B8280"/>
      <c r="C8280"/>
      <c r="D8280"/>
      <c r="E8280" s="198"/>
      <c r="F8280" s="61"/>
      <c r="G8280" s="196" t="e">
        <f>VLOOKUP(D8280,sku归属!A:B,2,0)</f>
        <v>#N/A</v>
      </c>
      <c r="K8280" s="193"/>
      <c r="L8280" s="194"/>
      <c r="M8280" s="195"/>
    </row>
    <row r="8281" spans="1:13" s="61" customFormat="1" customHeight="1">
      <c r="A8281"/>
      <c r="B8281"/>
      <c r="C8281"/>
      <c r="D8281"/>
      <c r="E8281" s="198"/>
      <c r="F8281" s="61"/>
      <c r="G8281" s="196" t="e">
        <f>VLOOKUP(D8281,sku归属!A:B,2,0)</f>
        <v>#N/A</v>
      </c>
      <c r="K8281" s="193"/>
      <c r="L8281" s="194"/>
      <c r="M8281" s="195"/>
    </row>
    <row r="8282" spans="1:13" s="61" customFormat="1" customHeight="1">
      <c r="A8282"/>
      <c r="B8282"/>
      <c r="C8282"/>
      <c r="D8282"/>
      <c r="E8282" s="198"/>
      <c r="F8282" s="61"/>
      <c r="G8282" s="196" t="e">
        <f>VLOOKUP(D8282,sku归属!A:B,2,0)</f>
        <v>#N/A</v>
      </c>
      <c r="K8282" s="193"/>
      <c r="L8282" s="194"/>
      <c r="M8282" s="195"/>
    </row>
    <row r="8283" spans="1:13" s="61" customFormat="1" customHeight="1">
      <c r="A8283"/>
      <c r="B8283"/>
      <c r="C8283"/>
      <c r="D8283"/>
      <c r="E8283" s="198"/>
      <c r="F8283" s="61"/>
      <c r="G8283" s="196" t="e">
        <f>VLOOKUP(D8283,sku归属!A:B,2,0)</f>
        <v>#N/A</v>
      </c>
      <c r="K8283" s="193"/>
      <c r="L8283" s="194"/>
      <c r="M8283" s="195"/>
    </row>
    <row r="8284" spans="1:13" s="61" customFormat="1" customHeight="1">
      <c r="A8284"/>
      <c r="B8284"/>
      <c r="C8284"/>
      <c r="D8284"/>
      <c r="E8284" s="198"/>
      <c r="F8284" s="61"/>
      <c r="G8284" s="196" t="e">
        <f>VLOOKUP(D8284,sku归属!A:B,2,0)</f>
        <v>#N/A</v>
      </c>
      <c r="K8284" s="193"/>
      <c r="L8284" s="194"/>
      <c r="M8284" s="195"/>
    </row>
    <row r="8285" spans="1:13" s="61" customFormat="1" customHeight="1">
      <c r="A8285"/>
      <c r="B8285"/>
      <c r="C8285"/>
      <c r="D8285"/>
      <c r="E8285" s="198"/>
      <c r="F8285" s="61"/>
      <c r="G8285" s="196" t="e">
        <f>VLOOKUP(D8285,sku归属!A:B,2,0)</f>
        <v>#N/A</v>
      </c>
      <c r="K8285" s="193"/>
      <c r="L8285" s="194"/>
      <c r="M8285" s="195"/>
    </row>
    <row r="8286" spans="1:13" s="61" customFormat="1" customHeight="1">
      <c r="A8286"/>
      <c r="B8286"/>
      <c r="C8286"/>
      <c r="D8286"/>
      <c r="E8286" s="198"/>
      <c r="F8286" s="61"/>
      <c r="G8286" s="196" t="e">
        <f>VLOOKUP(D8286,sku归属!A:B,2,0)</f>
        <v>#N/A</v>
      </c>
      <c r="K8286" s="193"/>
      <c r="L8286" s="194"/>
      <c r="M8286" s="195"/>
    </row>
    <row r="8287" spans="1:13" s="61" customFormat="1" customHeight="1">
      <c r="A8287"/>
      <c r="B8287"/>
      <c r="C8287"/>
      <c r="D8287"/>
      <c r="E8287" s="198"/>
      <c r="F8287" s="61"/>
      <c r="G8287" s="196" t="e">
        <f>VLOOKUP(D8287,sku归属!A:B,2,0)</f>
        <v>#N/A</v>
      </c>
      <c r="K8287" s="193"/>
      <c r="L8287" s="194"/>
      <c r="M8287" s="195"/>
    </row>
    <row r="8288" spans="1:13" s="61" customFormat="1" customHeight="1">
      <c r="A8288"/>
      <c r="B8288"/>
      <c r="C8288"/>
      <c r="D8288"/>
      <c r="E8288" s="198"/>
      <c r="F8288" s="61"/>
      <c r="G8288" s="196" t="e">
        <f>VLOOKUP(D8288,sku归属!A:B,2,0)</f>
        <v>#N/A</v>
      </c>
      <c r="K8288" s="193"/>
      <c r="L8288" s="194"/>
      <c r="M8288" s="195"/>
    </row>
    <row r="8289" spans="1:13" s="61" customFormat="1" customHeight="1">
      <c r="A8289"/>
      <c r="B8289"/>
      <c r="C8289"/>
      <c r="D8289"/>
      <c r="E8289" s="198"/>
      <c r="F8289" s="61"/>
      <c r="G8289" s="196" t="e">
        <f>VLOOKUP(D8289,sku归属!A:B,2,0)</f>
        <v>#N/A</v>
      </c>
      <c r="K8289" s="193"/>
      <c r="L8289" s="194"/>
      <c r="M8289" s="195"/>
    </row>
    <row r="8290" spans="1:13" s="61" customFormat="1" customHeight="1">
      <c r="A8290"/>
      <c r="B8290"/>
      <c r="C8290"/>
      <c r="D8290"/>
      <c r="E8290" s="198"/>
      <c r="F8290" s="61"/>
      <c r="G8290" s="196" t="e">
        <f>VLOOKUP(D8290,sku归属!A:B,2,0)</f>
        <v>#N/A</v>
      </c>
      <c r="K8290" s="193"/>
      <c r="L8290" s="194"/>
      <c r="M8290" s="195"/>
    </row>
    <row r="8291" spans="1:13" s="61" customFormat="1" customHeight="1">
      <c r="A8291"/>
      <c r="B8291"/>
      <c r="C8291"/>
      <c r="D8291"/>
      <c r="E8291" s="198"/>
      <c r="F8291" s="61"/>
      <c r="G8291" s="196" t="e">
        <f>VLOOKUP(D8291,sku归属!A:B,2,0)</f>
        <v>#N/A</v>
      </c>
      <c r="K8291" s="193"/>
      <c r="L8291" s="194"/>
      <c r="M8291" s="195"/>
    </row>
    <row r="8292" spans="1:13" s="61" customFormat="1" customHeight="1">
      <c r="A8292"/>
      <c r="B8292"/>
      <c r="C8292"/>
      <c r="D8292"/>
      <c r="E8292" s="198"/>
      <c r="F8292" s="61"/>
      <c r="G8292" s="196" t="e">
        <f>VLOOKUP(D8292,sku归属!A:B,2,0)</f>
        <v>#N/A</v>
      </c>
      <c r="K8292" s="193"/>
      <c r="L8292" s="194"/>
      <c r="M8292" s="195"/>
    </row>
    <row r="8293" spans="1:13" s="61" customFormat="1" customHeight="1">
      <c r="A8293"/>
      <c r="B8293"/>
      <c r="C8293"/>
      <c r="D8293"/>
      <c r="E8293" s="199"/>
      <c r="F8293" s="61"/>
      <c r="G8293" s="196" t="e">
        <f>VLOOKUP(D8293,sku归属!A:B,2,0)</f>
        <v>#N/A</v>
      </c>
      <c r="K8293" s="193"/>
      <c r="L8293" s="194"/>
      <c r="M8293" s="195"/>
    </row>
    <row r="8294" spans="1:13" s="61" customFormat="1" customHeight="1">
      <c r="A8294"/>
      <c r="B8294"/>
      <c r="C8294"/>
      <c r="D8294"/>
      <c r="E8294" s="199"/>
      <c r="F8294" s="61"/>
      <c r="G8294" s="196" t="e">
        <f>VLOOKUP(D8294,sku归属!A:B,2,0)</f>
        <v>#N/A</v>
      </c>
      <c r="K8294" s="193"/>
      <c r="L8294" s="194"/>
      <c r="M8294" s="195"/>
    </row>
    <row r="8295" spans="1:13" s="61" customFormat="1" customHeight="1">
      <c r="A8295"/>
      <c r="B8295"/>
      <c r="C8295"/>
      <c r="D8295"/>
      <c r="E8295" s="199"/>
      <c r="F8295" s="61"/>
      <c r="G8295" s="196" t="e">
        <f>VLOOKUP(D8295,sku归属!A:B,2,0)</f>
        <v>#N/A</v>
      </c>
      <c r="K8295" s="193"/>
      <c r="L8295" s="194"/>
      <c r="M8295" s="195"/>
    </row>
    <row r="8296" spans="1:13" s="61" customFormat="1" customHeight="1">
      <c r="A8296"/>
      <c r="B8296"/>
      <c r="C8296"/>
      <c r="D8296"/>
      <c r="E8296" s="199"/>
      <c r="F8296" s="61"/>
      <c r="G8296" s="196" t="e">
        <f>VLOOKUP(D8296,sku归属!A:B,2,0)</f>
        <v>#N/A</v>
      </c>
      <c r="K8296" s="193"/>
      <c r="L8296" s="194"/>
      <c r="M8296" s="195"/>
    </row>
    <row r="8297" spans="1:13" s="61" customFormat="1" customHeight="1">
      <c r="A8297"/>
      <c r="B8297"/>
      <c r="C8297"/>
      <c r="D8297"/>
      <c r="E8297" s="199"/>
      <c r="F8297" s="61"/>
      <c r="G8297" s="196" t="e">
        <f>VLOOKUP(D8297,sku归属!A:B,2,0)</f>
        <v>#N/A</v>
      </c>
      <c r="K8297" s="193"/>
      <c r="L8297" s="194"/>
      <c r="M8297" s="195"/>
    </row>
    <row r="8298" spans="1:13" s="61" customFormat="1" customHeight="1">
      <c r="A8298"/>
      <c r="B8298"/>
      <c r="C8298"/>
      <c r="D8298"/>
      <c r="E8298" s="199"/>
      <c r="F8298" s="61"/>
      <c r="G8298" s="196" t="e">
        <f>VLOOKUP(D8298,sku归属!A:B,2,0)</f>
        <v>#N/A</v>
      </c>
      <c r="K8298" s="193"/>
      <c r="L8298" s="194"/>
      <c r="M8298" s="195"/>
    </row>
    <row r="8299" spans="1:13" s="61" customFormat="1" customHeight="1">
      <c r="A8299"/>
      <c r="B8299"/>
      <c r="C8299"/>
      <c r="D8299"/>
      <c r="E8299" s="199"/>
      <c r="F8299" s="61"/>
      <c r="G8299" s="196" t="e">
        <f>VLOOKUP(D8299,sku归属!A:B,2,0)</f>
        <v>#N/A</v>
      </c>
      <c r="K8299" s="193"/>
      <c r="L8299" s="194"/>
      <c r="M8299" s="195"/>
    </row>
    <row r="8300" spans="1:13" s="61" customFormat="1" customHeight="1">
      <c r="A8300"/>
      <c r="B8300"/>
      <c r="C8300"/>
      <c r="D8300"/>
      <c r="E8300" s="199"/>
      <c r="F8300" s="61"/>
      <c r="G8300" s="196" t="e">
        <f>VLOOKUP(D8300,sku归属!A:B,2,0)</f>
        <v>#N/A</v>
      </c>
      <c r="K8300" s="193"/>
      <c r="L8300" s="194"/>
      <c r="M8300" s="195"/>
    </row>
    <row r="8301" spans="1:13" s="61" customFormat="1" customHeight="1">
      <c r="A8301"/>
      <c r="B8301"/>
      <c r="C8301"/>
      <c r="D8301"/>
      <c r="E8301" s="199"/>
      <c r="F8301" s="61"/>
      <c r="G8301" s="196" t="e">
        <f>VLOOKUP(D8301,sku归属!A:B,2,0)</f>
        <v>#N/A</v>
      </c>
      <c r="K8301" s="193"/>
      <c r="L8301" s="194"/>
      <c r="M8301" s="195"/>
    </row>
    <row r="8302" spans="1:13" s="61" customFormat="1" customHeight="1">
      <c r="A8302"/>
      <c r="B8302"/>
      <c r="C8302"/>
      <c r="D8302"/>
      <c r="E8302" s="199"/>
      <c r="F8302" s="61"/>
      <c r="G8302" s="196" t="e">
        <f>VLOOKUP(D8302,sku归属!A:B,2,0)</f>
        <v>#N/A</v>
      </c>
      <c r="K8302" s="193"/>
      <c r="L8302" s="194"/>
      <c r="M8302" s="195"/>
    </row>
    <row r="8303" spans="1:13" s="61" customFormat="1" customHeight="1">
      <c r="A8303"/>
      <c r="B8303"/>
      <c r="C8303"/>
      <c r="D8303"/>
      <c r="E8303" s="199"/>
      <c r="F8303" s="61"/>
      <c r="G8303" s="196" t="e">
        <f>VLOOKUP(D8303,sku归属!A:B,2,0)</f>
        <v>#N/A</v>
      </c>
      <c r="K8303" s="193"/>
      <c r="L8303" s="194"/>
      <c r="M8303" s="195"/>
    </row>
    <row r="8304" spans="1:13" s="61" customFormat="1" customHeight="1">
      <c r="A8304"/>
      <c r="B8304"/>
      <c r="C8304"/>
      <c r="D8304"/>
      <c r="E8304" s="199"/>
      <c r="F8304" s="61"/>
      <c r="G8304" s="196" t="e">
        <f>VLOOKUP(D8304,sku归属!A:B,2,0)</f>
        <v>#N/A</v>
      </c>
      <c r="K8304" s="193"/>
      <c r="L8304" s="194"/>
      <c r="M8304" s="195"/>
    </row>
    <row r="8305" spans="1:13" s="61" customFormat="1" customHeight="1">
      <c r="A8305"/>
      <c r="B8305"/>
      <c r="C8305"/>
      <c r="D8305"/>
      <c r="E8305" s="199"/>
      <c r="F8305" s="61"/>
      <c r="G8305" s="196" t="e">
        <f>VLOOKUP(D8305,sku归属!A:B,2,0)</f>
        <v>#N/A</v>
      </c>
      <c r="K8305" s="193"/>
      <c r="L8305" s="194"/>
      <c r="M8305" s="195"/>
    </row>
    <row r="8306" spans="1:13" s="61" customFormat="1" customHeight="1">
      <c r="A8306"/>
      <c r="B8306"/>
      <c r="C8306"/>
      <c r="D8306"/>
      <c r="E8306" s="199"/>
      <c r="F8306" s="61"/>
      <c r="G8306" s="196" t="e">
        <f>VLOOKUP(D8306,sku归属!A:B,2,0)</f>
        <v>#N/A</v>
      </c>
      <c r="K8306" s="193"/>
      <c r="L8306" s="194"/>
      <c r="M8306" s="195"/>
    </row>
    <row r="8307" spans="1:13" s="61" customFormat="1" customHeight="1">
      <c r="A8307"/>
      <c r="B8307"/>
      <c r="C8307"/>
      <c r="D8307"/>
      <c r="E8307" s="199"/>
      <c r="F8307" s="61"/>
      <c r="G8307" s="196" t="e">
        <f>VLOOKUP(D8307,sku归属!A:B,2,0)</f>
        <v>#N/A</v>
      </c>
      <c r="K8307" s="193"/>
      <c r="L8307" s="194"/>
      <c r="M8307" s="195"/>
    </row>
    <row r="8308" spans="1:13" s="61" customFormat="1" customHeight="1">
      <c r="A8308"/>
      <c r="B8308"/>
      <c r="C8308"/>
      <c r="D8308"/>
      <c r="E8308" s="199"/>
      <c r="F8308" s="61"/>
      <c r="G8308" s="196" t="e">
        <f>VLOOKUP(D8308,sku归属!A:B,2,0)</f>
        <v>#N/A</v>
      </c>
      <c r="K8308" s="193"/>
      <c r="L8308" s="194"/>
      <c r="M8308" s="195"/>
    </row>
    <row r="8309" spans="1:13" s="61" customFormat="1" customHeight="1">
      <c r="A8309"/>
      <c r="B8309"/>
      <c r="C8309"/>
      <c r="D8309"/>
      <c r="E8309" s="199"/>
      <c r="F8309" s="61"/>
      <c r="G8309" s="196" t="e">
        <f>VLOOKUP(D8309,sku归属!A:B,2,0)</f>
        <v>#N/A</v>
      </c>
      <c r="K8309" s="193"/>
      <c r="L8309" s="194"/>
      <c r="M8309" s="195"/>
    </row>
    <row r="8310" spans="1:13" s="61" customFormat="1" customHeight="1">
      <c r="A8310"/>
      <c r="B8310"/>
      <c r="C8310"/>
      <c r="D8310"/>
      <c r="E8310" s="199"/>
      <c r="F8310" s="61"/>
      <c r="G8310" s="196" t="e">
        <f>VLOOKUP(D8310,sku归属!A:B,2,0)</f>
        <v>#N/A</v>
      </c>
      <c r="K8310" s="193"/>
      <c r="L8310" s="194"/>
      <c r="M8310" s="195"/>
    </row>
    <row r="8311" spans="1:13" s="61" customFormat="1" customHeight="1">
      <c r="A8311"/>
      <c r="B8311"/>
      <c r="C8311"/>
      <c r="D8311"/>
      <c r="E8311" s="199"/>
      <c r="F8311" s="61"/>
      <c r="G8311" s="196" t="e">
        <f>VLOOKUP(D8311,sku归属!A:B,2,0)</f>
        <v>#N/A</v>
      </c>
      <c r="K8311" s="193"/>
      <c r="L8311" s="194"/>
      <c r="M8311" s="195"/>
    </row>
    <row r="8312" spans="1:13" s="61" customFormat="1" customHeight="1">
      <c r="A8312"/>
      <c r="B8312"/>
      <c r="C8312"/>
      <c r="D8312"/>
      <c r="E8312" s="199"/>
      <c r="F8312" s="61"/>
      <c r="G8312" s="196" t="e">
        <f>VLOOKUP(D8312,sku归属!A:B,2,0)</f>
        <v>#N/A</v>
      </c>
      <c r="K8312" s="193"/>
      <c r="L8312" s="194"/>
      <c r="M8312" s="195"/>
    </row>
    <row r="8313" spans="1:13" s="61" customFormat="1" customHeight="1">
      <c r="A8313"/>
      <c r="B8313"/>
      <c r="C8313"/>
      <c r="D8313"/>
      <c r="E8313" s="199"/>
      <c r="F8313" s="61"/>
      <c r="G8313" s="196" t="e">
        <f>VLOOKUP(D8313,sku归属!A:B,2,0)</f>
        <v>#N/A</v>
      </c>
      <c r="K8313" s="193"/>
      <c r="L8313" s="194"/>
      <c r="M8313" s="195"/>
    </row>
    <row r="8314" spans="1:13" s="61" customFormat="1" customHeight="1">
      <c r="A8314"/>
      <c r="B8314"/>
      <c r="C8314"/>
      <c r="D8314"/>
      <c r="E8314" s="199"/>
      <c r="F8314" s="61"/>
      <c r="G8314" s="196" t="e">
        <f>VLOOKUP(D8314,sku归属!A:B,2,0)</f>
        <v>#N/A</v>
      </c>
      <c r="K8314" s="193"/>
      <c r="L8314" s="194"/>
      <c r="M8314" s="195"/>
    </row>
    <row r="8315" spans="1:13" s="61" customFormat="1" customHeight="1">
      <c r="A8315"/>
      <c r="B8315"/>
      <c r="C8315"/>
      <c r="D8315"/>
      <c r="E8315" s="199"/>
      <c r="F8315" s="61"/>
      <c r="G8315" s="196" t="e">
        <f>VLOOKUP(D8315,sku归属!A:B,2,0)</f>
        <v>#N/A</v>
      </c>
      <c r="K8315" s="193"/>
      <c r="L8315" s="194"/>
      <c r="M8315" s="195"/>
    </row>
    <row r="8316" spans="1:13" s="61" customFormat="1" customHeight="1">
      <c r="A8316"/>
      <c r="B8316"/>
      <c r="C8316"/>
      <c r="D8316"/>
      <c r="E8316" s="199"/>
      <c r="F8316" s="61"/>
      <c r="G8316" s="196" t="e">
        <f>VLOOKUP(D8316,sku归属!A:B,2,0)</f>
        <v>#N/A</v>
      </c>
      <c r="K8316" s="193"/>
      <c r="L8316" s="194"/>
      <c r="M8316" s="195"/>
    </row>
    <row r="8317" spans="1:13" s="61" customFormat="1" customHeight="1">
      <c r="A8317"/>
      <c r="B8317"/>
      <c r="C8317"/>
      <c r="D8317"/>
      <c r="E8317" s="199"/>
      <c r="F8317" s="61"/>
      <c r="G8317" s="196" t="e">
        <f>VLOOKUP(D8317,sku归属!A:B,2,0)</f>
        <v>#N/A</v>
      </c>
      <c r="K8317" s="193"/>
      <c r="L8317" s="194"/>
      <c r="M8317" s="195"/>
    </row>
    <row r="8318" spans="1:13" s="61" customFormat="1" customHeight="1">
      <c r="A8318"/>
      <c r="B8318"/>
      <c r="C8318"/>
      <c r="D8318"/>
      <c r="E8318" s="199"/>
      <c r="F8318" s="61"/>
      <c r="G8318" s="196" t="e">
        <f>VLOOKUP(D8318,sku归属!A:B,2,0)</f>
        <v>#N/A</v>
      </c>
      <c r="K8318" s="193"/>
      <c r="L8318" s="194"/>
      <c r="M8318" s="195"/>
    </row>
    <row r="8319" spans="1:13" s="61" customFormat="1" customHeight="1">
      <c r="A8319"/>
      <c r="B8319"/>
      <c r="C8319"/>
      <c r="D8319"/>
      <c r="E8319" s="199"/>
      <c r="F8319" s="61"/>
      <c r="G8319" s="196" t="e">
        <f>VLOOKUP(D8319,sku归属!A:B,2,0)</f>
        <v>#N/A</v>
      </c>
      <c r="K8319" s="193"/>
      <c r="L8319" s="194"/>
      <c r="M8319" s="195"/>
    </row>
    <row r="8320" spans="1:13" s="61" customFormat="1" customHeight="1">
      <c r="A8320"/>
      <c r="B8320"/>
      <c r="C8320"/>
      <c r="D8320"/>
      <c r="E8320" s="199"/>
      <c r="F8320" s="61"/>
      <c r="G8320" s="196" t="e">
        <f>VLOOKUP(D8320,sku归属!A:B,2,0)</f>
        <v>#N/A</v>
      </c>
      <c r="K8320" s="193"/>
      <c r="L8320" s="194"/>
      <c r="M8320" s="195"/>
    </row>
    <row r="8321" spans="1:13" s="61" customFormat="1" customHeight="1">
      <c r="A8321"/>
      <c r="B8321"/>
      <c r="C8321"/>
      <c r="D8321"/>
      <c r="E8321" s="199"/>
      <c r="F8321" s="61"/>
      <c r="G8321" s="196" t="e">
        <f>VLOOKUP(D8321,sku归属!A:B,2,0)</f>
        <v>#N/A</v>
      </c>
      <c r="K8321" s="193"/>
      <c r="L8321" s="194"/>
      <c r="M8321" s="195"/>
    </row>
    <row r="8322" spans="1:13" s="61" customFormat="1" customHeight="1">
      <c r="A8322"/>
      <c r="B8322"/>
      <c r="C8322"/>
      <c r="D8322"/>
      <c r="E8322" s="199"/>
      <c r="F8322" s="61"/>
      <c r="G8322" s="196" t="e">
        <f>VLOOKUP(D8322,sku归属!A:B,2,0)</f>
        <v>#N/A</v>
      </c>
      <c r="K8322" s="193"/>
      <c r="L8322" s="194"/>
      <c r="M8322" s="195"/>
    </row>
    <row r="8323" spans="1:13" s="61" customFormat="1" customHeight="1">
      <c r="A8323"/>
      <c r="B8323"/>
      <c r="C8323"/>
      <c r="D8323"/>
      <c r="E8323" s="199"/>
      <c r="F8323" s="61"/>
      <c r="G8323" s="196" t="e">
        <f>VLOOKUP(D8323,sku归属!A:B,2,0)</f>
        <v>#N/A</v>
      </c>
      <c r="K8323" s="193"/>
      <c r="L8323" s="194"/>
      <c r="M8323" s="195"/>
    </row>
    <row r="8324" spans="1:13" s="61" customFormat="1" customHeight="1">
      <c r="A8324"/>
      <c r="B8324"/>
      <c r="C8324"/>
      <c r="D8324"/>
      <c r="E8324" s="199"/>
      <c r="F8324" s="61"/>
      <c r="G8324" s="196" t="e">
        <f>VLOOKUP(D8324,sku归属!A:B,2,0)</f>
        <v>#N/A</v>
      </c>
      <c r="K8324" s="193"/>
      <c r="L8324" s="194"/>
      <c r="M8324" s="195"/>
    </row>
    <row r="8325" spans="1:13" s="61" customFormat="1" customHeight="1">
      <c r="A8325"/>
      <c r="B8325"/>
      <c r="C8325"/>
      <c r="D8325"/>
      <c r="E8325" s="199"/>
      <c r="F8325" s="61"/>
      <c r="G8325" s="196" t="e">
        <f>VLOOKUP(D8325,sku归属!A:B,2,0)</f>
        <v>#N/A</v>
      </c>
      <c r="K8325" s="193"/>
      <c r="L8325" s="194"/>
      <c r="M8325" s="195"/>
    </row>
    <row r="8326" spans="1:13" s="61" customFormat="1" customHeight="1">
      <c r="A8326"/>
      <c r="B8326"/>
      <c r="C8326"/>
      <c r="D8326"/>
      <c r="E8326" s="199"/>
      <c r="F8326" s="61"/>
      <c r="G8326" s="196" t="e">
        <f>VLOOKUP(D8326,sku归属!A:B,2,0)</f>
        <v>#N/A</v>
      </c>
      <c r="K8326" s="193"/>
      <c r="L8326" s="194"/>
      <c r="M8326" s="195"/>
    </row>
    <row r="8327" spans="1:13" s="61" customFormat="1" customHeight="1">
      <c r="A8327"/>
      <c r="B8327"/>
      <c r="C8327"/>
      <c r="D8327"/>
      <c r="E8327" s="199"/>
      <c r="F8327" s="61"/>
      <c r="G8327" s="196" t="e">
        <f>VLOOKUP(D8327,sku归属!A:B,2,0)</f>
        <v>#N/A</v>
      </c>
      <c r="K8327" s="193"/>
      <c r="L8327" s="194"/>
      <c r="M8327" s="195"/>
    </row>
    <row r="8328" spans="1:13" s="61" customFormat="1" customHeight="1">
      <c r="A8328"/>
      <c r="B8328"/>
      <c r="C8328"/>
      <c r="D8328"/>
      <c r="E8328" s="199"/>
      <c r="F8328" s="61"/>
      <c r="G8328" s="196" t="e">
        <f>VLOOKUP(D8328,sku归属!A:B,2,0)</f>
        <v>#N/A</v>
      </c>
      <c r="K8328" s="193"/>
      <c r="L8328" s="194"/>
      <c r="M8328" s="195"/>
    </row>
    <row r="8329" spans="1:13" s="61" customFormat="1" customHeight="1">
      <c r="A8329"/>
      <c r="B8329"/>
      <c r="C8329"/>
      <c r="D8329"/>
      <c r="E8329" s="199"/>
      <c r="F8329" s="61"/>
      <c r="G8329" s="196" t="e">
        <f>VLOOKUP(D8329,sku归属!A:B,2,0)</f>
        <v>#N/A</v>
      </c>
      <c r="K8329" s="193"/>
      <c r="L8329" s="194"/>
      <c r="M8329" s="195"/>
    </row>
    <row r="8330" spans="1:13" s="61" customFormat="1" customHeight="1">
      <c r="A8330"/>
      <c r="B8330"/>
      <c r="C8330"/>
      <c r="D8330"/>
      <c r="E8330" s="199"/>
      <c r="F8330" s="61"/>
      <c r="G8330" s="196" t="e">
        <f>VLOOKUP(D8330,sku归属!A:B,2,0)</f>
        <v>#N/A</v>
      </c>
      <c r="K8330" s="193"/>
      <c r="L8330" s="194"/>
      <c r="M8330" s="195"/>
    </row>
    <row r="8331" spans="1:13" s="61" customFormat="1" customHeight="1">
      <c r="A8331"/>
      <c r="B8331"/>
      <c r="C8331"/>
      <c r="D8331"/>
      <c r="E8331" s="199"/>
      <c r="F8331" s="61"/>
      <c r="G8331" s="196" t="e">
        <f>VLOOKUP(D8331,sku归属!A:B,2,0)</f>
        <v>#N/A</v>
      </c>
      <c r="K8331" s="193"/>
      <c r="L8331" s="194"/>
      <c r="M8331" s="195"/>
    </row>
    <row r="8332" spans="1:13" s="61" customFormat="1" customHeight="1">
      <c r="A8332"/>
      <c r="B8332"/>
      <c r="C8332"/>
      <c r="D8332"/>
      <c r="E8332" s="199"/>
      <c r="F8332" s="61"/>
      <c r="G8332" s="196" t="e">
        <f>VLOOKUP(D8332,sku归属!A:B,2,0)</f>
        <v>#N/A</v>
      </c>
      <c r="K8332" s="193"/>
      <c r="L8332" s="194"/>
      <c r="M8332" s="195"/>
    </row>
    <row r="8333" spans="1:13" s="61" customFormat="1" customHeight="1">
      <c r="A8333"/>
      <c r="B8333"/>
      <c r="C8333"/>
      <c r="D8333"/>
      <c r="E8333" s="199"/>
      <c r="F8333" s="61"/>
      <c r="G8333" s="196" t="e">
        <f>VLOOKUP(D8333,sku归属!A:B,2,0)</f>
        <v>#N/A</v>
      </c>
      <c r="K8333" s="193"/>
      <c r="L8333" s="194"/>
      <c r="M8333" s="195"/>
    </row>
    <row r="8334" spans="1:13" s="61" customFormat="1" customHeight="1">
      <c r="A8334"/>
      <c r="B8334"/>
      <c r="C8334"/>
      <c r="D8334"/>
      <c r="E8334" s="199"/>
      <c r="F8334" s="61"/>
      <c r="G8334" s="196" t="e">
        <f>VLOOKUP(D8334,sku归属!A:B,2,0)</f>
        <v>#N/A</v>
      </c>
      <c r="K8334" s="193"/>
      <c r="L8334" s="194"/>
      <c r="M8334" s="195"/>
    </row>
    <row r="8335" spans="1:13" s="61" customFormat="1" customHeight="1">
      <c r="A8335"/>
      <c r="B8335"/>
      <c r="C8335"/>
      <c r="D8335"/>
      <c r="E8335" s="199"/>
      <c r="F8335" s="61"/>
      <c r="G8335" s="196" t="e">
        <f>VLOOKUP(D8335,sku归属!A:B,2,0)</f>
        <v>#N/A</v>
      </c>
      <c r="K8335" s="193"/>
      <c r="L8335" s="194"/>
      <c r="M8335" s="195"/>
    </row>
    <row r="8336" spans="1:13" s="61" customFormat="1" customHeight="1">
      <c r="A8336"/>
      <c r="B8336"/>
      <c r="C8336"/>
      <c r="D8336"/>
      <c r="E8336" s="199"/>
      <c r="F8336" s="61"/>
      <c r="G8336" s="196" t="e">
        <f>VLOOKUP(D8336,sku归属!A:B,2,0)</f>
        <v>#N/A</v>
      </c>
      <c r="K8336" s="193"/>
      <c r="L8336" s="194"/>
      <c r="M8336" s="195"/>
    </row>
    <row r="8337" spans="1:13" s="61" customFormat="1" customHeight="1">
      <c r="A8337"/>
      <c r="B8337"/>
      <c r="C8337"/>
      <c r="D8337"/>
      <c r="E8337" s="199"/>
      <c r="F8337" s="61"/>
      <c r="G8337" s="196" t="e">
        <f>VLOOKUP(D8337,sku归属!A:B,2,0)</f>
        <v>#N/A</v>
      </c>
      <c r="K8337" s="193"/>
      <c r="L8337" s="194"/>
      <c r="M8337" s="195"/>
    </row>
    <row r="8338" spans="1:13" s="61" customFormat="1" customHeight="1">
      <c r="A8338"/>
      <c r="B8338"/>
      <c r="C8338"/>
      <c r="D8338"/>
      <c r="E8338" s="199"/>
      <c r="F8338" s="61"/>
      <c r="G8338" s="196" t="e">
        <f>VLOOKUP(D8338,sku归属!A:B,2,0)</f>
        <v>#N/A</v>
      </c>
      <c r="K8338" s="193"/>
      <c r="L8338" s="194"/>
      <c r="M8338" s="195"/>
    </row>
    <row r="8339" spans="1:13" s="61" customFormat="1" customHeight="1">
      <c r="A8339"/>
      <c r="B8339"/>
      <c r="C8339"/>
      <c r="D8339"/>
      <c r="E8339" s="199"/>
      <c r="F8339" s="61"/>
      <c r="G8339" s="196" t="e">
        <f>VLOOKUP(D8339,sku归属!A:B,2,0)</f>
        <v>#N/A</v>
      </c>
      <c r="K8339" s="193"/>
      <c r="L8339" s="194"/>
      <c r="M8339" s="195"/>
    </row>
    <row r="8340" spans="1:13" s="61" customFormat="1" customHeight="1">
      <c r="A8340"/>
      <c r="B8340"/>
      <c r="C8340"/>
      <c r="D8340"/>
      <c r="E8340" s="199"/>
      <c r="F8340" s="61"/>
      <c r="G8340" s="196" t="e">
        <f>VLOOKUP(D8340,sku归属!A:B,2,0)</f>
        <v>#N/A</v>
      </c>
      <c r="K8340" s="193"/>
      <c r="L8340" s="194"/>
      <c r="M8340" s="195"/>
    </row>
    <row r="8341" spans="1:13" s="61" customFormat="1" customHeight="1">
      <c r="A8341"/>
      <c r="B8341"/>
      <c r="C8341"/>
      <c r="D8341"/>
      <c r="E8341" s="199"/>
      <c r="F8341" s="61"/>
      <c r="G8341" s="196" t="e">
        <f>VLOOKUP(D8341,sku归属!A:B,2,0)</f>
        <v>#N/A</v>
      </c>
      <c r="K8341" s="193"/>
      <c r="L8341" s="194"/>
      <c r="M8341" s="195"/>
    </row>
    <row r="8342" spans="1:13" s="61" customFormat="1" customHeight="1">
      <c r="A8342"/>
      <c r="B8342"/>
      <c r="C8342"/>
      <c r="D8342"/>
      <c r="E8342" s="199"/>
      <c r="F8342" s="61"/>
      <c r="G8342" s="196" t="e">
        <f>VLOOKUP(D8342,sku归属!A:B,2,0)</f>
        <v>#N/A</v>
      </c>
      <c r="K8342" s="193"/>
      <c r="L8342" s="194"/>
      <c r="M8342" s="195"/>
    </row>
    <row r="8343" spans="1:13" s="61" customFormat="1" customHeight="1">
      <c r="A8343"/>
      <c r="B8343"/>
      <c r="C8343"/>
      <c r="D8343"/>
      <c r="E8343" s="199"/>
      <c r="F8343" s="61"/>
      <c r="G8343" s="196" t="e">
        <f>VLOOKUP(D8343,sku归属!A:B,2,0)</f>
        <v>#N/A</v>
      </c>
      <c r="K8343" s="193"/>
      <c r="L8343" s="194"/>
      <c r="M8343" s="195"/>
    </row>
    <row r="8344" spans="1:13" s="61" customFormat="1" customHeight="1">
      <c r="A8344"/>
      <c r="B8344"/>
      <c r="C8344"/>
      <c r="D8344"/>
      <c r="E8344" s="199"/>
      <c r="F8344" s="61"/>
      <c r="G8344" s="196" t="e">
        <f>VLOOKUP(D8344,sku归属!A:B,2,0)</f>
        <v>#N/A</v>
      </c>
      <c r="K8344" s="193"/>
      <c r="L8344" s="194"/>
      <c r="M8344" s="195"/>
    </row>
    <row r="8345" spans="1:13" s="61" customFormat="1" customHeight="1">
      <c r="A8345"/>
      <c r="B8345"/>
      <c r="C8345"/>
      <c r="D8345"/>
      <c r="E8345" s="199"/>
      <c r="F8345" s="61"/>
      <c r="G8345" s="196" t="e">
        <f>VLOOKUP(D8345,sku归属!A:B,2,0)</f>
        <v>#N/A</v>
      </c>
      <c r="K8345" s="193"/>
      <c r="L8345" s="194"/>
      <c r="M8345" s="195"/>
    </row>
    <row r="8346" spans="1:13" s="61" customFormat="1" customHeight="1">
      <c r="A8346"/>
      <c r="B8346"/>
      <c r="C8346"/>
      <c r="D8346"/>
      <c r="E8346" s="199"/>
      <c r="F8346" s="61"/>
      <c r="G8346" s="196" t="e">
        <f>VLOOKUP(D8346,sku归属!A:B,2,0)</f>
        <v>#N/A</v>
      </c>
      <c r="K8346" s="193"/>
      <c r="L8346" s="194"/>
      <c r="M8346" s="195"/>
    </row>
    <row r="8347" spans="1:13" s="61" customFormat="1" customHeight="1">
      <c r="A8347"/>
      <c r="B8347"/>
      <c r="C8347"/>
      <c r="D8347"/>
      <c r="E8347" s="199"/>
      <c r="F8347" s="61"/>
      <c r="G8347" s="196" t="e">
        <f>VLOOKUP(D8347,sku归属!A:B,2,0)</f>
        <v>#N/A</v>
      </c>
      <c r="K8347" s="193"/>
      <c r="L8347" s="194"/>
      <c r="M8347" s="195"/>
    </row>
    <row r="8348" spans="1:13" s="61" customFormat="1" customHeight="1">
      <c r="A8348"/>
      <c r="B8348"/>
      <c r="C8348"/>
      <c r="D8348"/>
      <c r="E8348" s="199"/>
      <c r="F8348" s="61"/>
      <c r="G8348" s="196" t="e">
        <f>VLOOKUP(D8348,sku归属!A:B,2,0)</f>
        <v>#N/A</v>
      </c>
      <c r="K8348" s="193"/>
      <c r="L8348" s="194"/>
      <c r="M8348" s="195"/>
    </row>
    <row r="8349" spans="1:13" s="61" customFormat="1" customHeight="1">
      <c r="A8349"/>
      <c r="B8349"/>
      <c r="C8349"/>
      <c r="D8349"/>
      <c r="E8349" s="199"/>
      <c r="F8349" s="61"/>
      <c r="G8349" s="196" t="e">
        <f>VLOOKUP(D8349,sku归属!A:B,2,0)</f>
        <v>#N/A</v>
      </c>
      <c r="K8349" s="193"/>
      <c r="L8349" s="194"/>
      <c r="M8349" s="195"/>
    </row>
    <row r="8350" spans="1:13" s="61" customFormat="1" customHeight="1">
      <c r="A8350"/>
      <c r="B8350"/>
      <c r="C8350"/>
      <c r="D8350"/>
      <c r="E8350" s="199"/>
      <c r="F8350" s="61"/>
      <c r="G8350" s="196" t="e">
        <f>VLOOKUP(D8350,sku归属!A:B,2,0)</f>
        <v>#N/A</v>
      </c>
      <c r="K8350" s="193"/>
      <c r="L8350" s="194"/>
      <c r="M8350" s="195"/>
    </row>
    <row r="8351" spans="1:13" s="61" customFormat="1" customHeight="1">
      <c r="A8351"/>
      <c r="B8351"/>
      <c r="C8351"/>
      <c r="D8351"/>
      <c r="E8351" s="199"/>
      <c r="F8351" s="61"/>
      <c r="G8351" s="196" t="e">
        <f>VLOOKUP(D8351,sku归属!A:B,2,0)</f>
        <v>#N/A</v>
      </c>
      <c r="K8351" s="193"/>
      <c r="L8351" s="194"/>
      <c r="M8351" s="195"/>
    </row>
    <row r="8352" spans="1:13" s="61" customFormat="1" customHeight="1">
      <c r="A8352"/>
      <c r="B8352"/>
      <c r="C8352"/>
      <c r="D8352"/>
      <c r="E8352" s="199"/>
      <c r="F8352" s="61"/>
      <c r="G8352" s="196" t="e">
        <f>VLOOKUP(D8352,sku归属!A:B,2,0)</f>
        <v>#N/A</v>
      </c>
      <c r="K8352" s="193"/>
      <c r="L8352" s="194"/>
      <c r="M8352" s="195"/>
    </row>
    <row r="8353" spans="1:13" s="61" customFormat="1" customHeight="1">
      <c r="A8353"/>
      <c r="B8353"/>
      <c r="C8353"/>
      <c r="D8353"/>
      <c r="E8353" s="199"/>
      <c r="F8353" s="61"/>
      <c r="G8353" s="196" t="e">
        <f>VLOOKUP(D8353,sku归属!A:B,2,0)</f>
        <v>#N/A</v>
      </c>
      <c r="K8353" s="193"/>
      <c r="L8353" s="194"/>
      <c r="M8353" s="195"/>
    </row>
    <row r="8354" spans="1:13" s="61" customFormat="1" customHeight="1">
      <c r="A8354"/>
      <c r="B8354"/>
      <c r="C8354"/>
      <c r="D8354"/>
      <c r="E8354" s="199"/>
      <c r="F8354" s="61"/>
      <c r="G8354" s="196" t="e">
        <f>VLOOKUP(D8354,sku归属!A:B,2,0)</f>
        <v>#N/A</v>
      </c>
      <c r="K8354" s="193"/>
      <c r="L8354" s="194"/>
      <c r="M8354" s="195"/>
    </row>
    <row r="8355" spans="1:13" s="61" customFormat="1" customHeight="1">
      <c r="A8355"/>
      <c r="B8355"/>
      <c r="C8355"/>
      <c r="D8355"/>
      <c r="E8355" s="199"/>
      <c r="F8355" s="61"/>
      <c r="G8355" s="196" t="e">
        <f>VLOOKUP(D8355,sku归属!A:B,2,0)</f>
        <v>#N/A</v>
      </c>
      <c r="K8355" s="193"/>
      <c r="L8355" s="194"/>
      <c r="M8355" s="195"/>
    </row>
    <row r="8356" spans="1:13" s="61" customFormat="1" customHeight="1">
      <c r="A8356"/>
      <c r="B8356"/>
      <c r="C8356"/>
      <c r="D8356"/>
      <c r="E8356" s="199"/>
      <c r="F8356" s="61"/>
      <c r="G8356" s="196" t="e">
        <f>VLOOKUP(D8356,sku归属!A:B,2,0)</f>
        <v>#N/A</v>
      </c>
      <c r="K8356" s="193"/>
      <c r="L8356" s="194"/>
      <c r="M8356" s="195"/>
    </row>
    <row r="8357" spans="1:13" s="61" customFormat="1" customHeight="1">
      <c r="A8357"/>
      <c r="B8357"/>
      <c r="C8357"/>
      <c r="D8357"/>
      <c r="E8357" s="199"/>
      <c r="F8357" s="61"/>
      <c r="G8357" s="196" t="e">
        <f>VLOOKUP(D8357,sku归属!A:B,2,0)</f>
        <v>#N/A</v>
      </c>
      <c r="K8357" s="193"/>
      <c r="L8357" s="194"/>
      <c r="M8357" s="195"/>
    </row>
    <row r="8358" spans="1:13" s="61" customFormat="1" customHeight="1">
      <c r="A8358"/>
      <c r="B8358"/>
      <c r="C8358"/>
      <c r="D8358"/>
      <c r="E8358" s="199"/>
      <c r="F8358" s="61"/>
      <c r="G8358" s="196" t="e">
        <f>VLOOKUP(D8358,sku归属!A:B,2,0)</f>
        <v>#N/A</v>
      </c>
      <c r="K8358" s="193"/>
      <c r="L8358" s="194"/>
      <c r="M8358" s="195"/>
    </row>
    <row r="8359" spans="1:13" s="61" customFormat="1" customHeight="1">
      <c r="A8359"/>
      <c r="B8359"/>
      <c r="C8359"/>
      <c r="D8359"/>
      <c r="E8359" s="199"/>
      <c r="F8359" s="61"/>
      <c r="G8359" s="196" t="e">
        <f>VLOOKUP(D8359,sku归属!A:B,2,0)</f>
        <v>#N/A</v>
      </c>
      <c r="K8359" s="193"/>
      <c r="L8359" s="194"/>
      <c r="M8359" s="195"/>
    </row>
    <row r="8360" spans="1:13" s="61" customFormat="1" customHeight="1">
      <c r="A8360"/>
      <c r="B8360"/>
      <c r="C8360"/>
      <c r="D8360"/>
      <c r="E8360" s="199"/>
      <c r="F8360" s="61"/>
      <c r="G8360" s="196" t="e">
        <f>VLOOKUP(D8360,sku归属!A:B,2,0)</f>
        <v>#N/A</v>
      </c>
      <c r="K8360" s="193"/>
      <c r="L8360" s="194"/>
      <c r="M8360" s="195"/>
    </row>
    <row r="8361" spans="1:13" s="61" customFormat="1" customHeight="1">
      <c r="A8361"/>
      <c r="B8361"/>
      <c r="C8361"/>
      <c r="D8361"/>
      <c r="E8361" s="199"/>
      <c r="F8361" s="61"/>
      <c r="G8361" s="196" t="e">
        <f>VLOOKUP(D8361,sku归属!A:B,2,0)</f>
        <v>#N/A</v>
      </c>
      <c r="K8361" s="193"/>
      <c r="L8361" s="194"/>
      <c r="M8361" s="195"/>
    </row>
    <row r="8362" spans="1:13" s="61" customFormat="1" customHeight="1">
      <c r="A8362"/>
      <c r="B8362"/>
      <c r="C8362"/>
      <c r="D8362"/>
      <c r="E8362" s="199"/>
      <c r="F8362" s="61"/>
      <c r="G8362" s="196" t="e">
        <f>VLOOKUP(D8362,sku归属!A:B,2,0)</f>
        <v>#N/A</v>
      </c>
      <c r="K8362" s="193"/>
      <c r="L8362" s="194"/>
      <c r="M8362" s="195"/>
    </row>
    <row r="8363" spans="1:13" s="61" customFormat="1" customHeight="1">
      <c r="A8363"/>
      <c r="B8363"/>
      <c r="C8363"/>
      <c r="D8363"/>
      <c r="E8363" s="199"/>
      <c r="F8363" s="61"/>
      <c r="G8363" s="196" t="e">
        <f>VLOOKUP(D8363,sku归属!A:B,2,0)</f>
        <v>#N/A</v>
      </c>
      <c r="K8363" s="193"/>
      <c r="L8363" s="194"/>
      <c r="M8363" s="195"/>
    </row>
    <row r="8364" spans="1:13" s="61" customFormat="1" customHeight="1">
      <c r="A8364"/>
      <c r="B8364"/>
      <c r="C8364"/>
      <c r="D8364"/>
      <c r="E8364" s="199"/>
      <c r="F8364" s="61"/>
      <c r="G8364" s="196" t="e">
        <f>VLOOKUP(D8364,sku归属!A:B,2,0)</f>
        <v>#N/A</v>
      </c>
      <c r="K8364" s="193"/>
      <c r="L8364" s="194"/>
      <c r="M8364" s="195"/>
    </row>
    <row r="8365" spans="1:13" s="61" customFormat="1" customHeight="1">
      <c r="A8365"/>
      <c r="B8365"/>
      <c r="C8365"/>
      <c r="D8365"/>
      <c r="E8365" s="199"/>
      <c r="F8365" s="61"/>
      <c r="G8365" s="196" t="e">
        <f>VLOOKUP(D8365,sku归属!A:B,2,0)</f>
        <v>#N/A</v>
      </c>
      <c r="K8365" s="193"/>
      <c r="L8365" s="194"/>
      <c r="M8365" s="195"/>
    </row>
    <row r="8366" spans="1:13" s="61" customFormat="1" customHeight="1">
      <c r="A8366"/>
      <c r="B8366"/>
      <c r="C8366"/>
      <c r="D8366"/>
      <c r="E8366" s="199"/>
      <c r="F8366" s="61"/>
      <c r="G8366" s="196" t="e">
        <f>VLOOKUP(D8366,sku归属!A:B,2,0)</f>
        <v>#N/A</v>
      </c>
      <c r="K8366" s="193"/>
      <c r="L8366" s="194"/>
      <c r="M8366" s="195"/>
    </row>
    <row r="8367" spans="1:13" s="61" customFormat="1" customHeight="1">
      <c r="A8367"/>
      <c r="B8367"/>
      <c r="C8367"/>
      <c r="D8367"/>
      <c r="E8367" s="199"/>
      <c r="F8367" s="61"/>
      <c r="G8367" s="196" t="e">
        <f>VLOOKUP(D8367,sku归属!A:B,2,0)</f>
        <v>#N/A</v>
      </c>
      <c r="K8367" s="193"/>
      <c r="L8367" s="194"/>
      <c r="M8367" s="195"/>
    </row>
    <row r="8368" spans="1:13" s="61" customFormat="1" customHeight="1">
      <c r="A8368"/>
      <c r="B8368"/>
      <c r="C8368"/>
      <c r="D8368"/>
      <c r="E8368" s="199"/>
      <c r="F8368" s="61"/>
      <c r="G8368" s="196" t="e">
        <f>VLOOKUP(D8368,sku归属!A:B,2,0)</f>
        <v>#N/A</v>
      </c>
      <c r="K8368" s="193"/>
      <c r="L8368" s="194"/>
      <c r="M8368" s="195"/>
    </row>
    <row r="8369" spans="1:13" s="61" customFormat="1" customHeight="1">
      <c r="A8369"/>
      <c r="B8369"/>
      <c r="C8369"/>
      <c r="D8369"/>
      <c r="E8369" s="199"/>
      <c r="F8369" s="61"/>
      <c r="G8369" s="196" t="e">
        <f>VLOOKUP(D8369,sku归属!A:B,2,0)</f>
        <v>#N/A</v>
      </c>
      <c r="K8369" s="193"/>
      <c r="L8369" s="194"/>
      <c r="M8369" s="195"/>
    </row>
    <row r="8370" spans="1:13" s="61" customFormat="1" customHeight="1">
      <c r="A8370"/>
      <c r="B8370"/>
      <c r="C8370"/>
      <c r="D8370"/>
      <c r="E8370" s="199"/>
      <c r="F8370" s="61"/>
      <c r="G8370" s="196" t="e">
        <f>VLOOKUP(D8370,sku归属!A:B,2,0)</f>
        <v>#N/A</v>
      </c>
      <c r="K8370" s="193"/>
      <c r="L8370" s="194"/>
      <c r="M8370" s="195"/>
    </row>
    <row r="8371" spans="1:13" s="61" customFormat="1" customHeight="1">
      <c r="A8371"/>
      <c r="B8371"/>
      <c r="C8371"/>
      <c r="D8371"/>
      <c r="E8371" s="199"/>
      <c r="F8371" s="61"/>
      <c r="G8371" s="196" t="e">
        <f>VLOOKUP(D8371,sku归属!A:B,2,0)</f>
        <v>#N/A</v>
      </c>
      <c r="K8371" s="193"/>
      <c r="L8371" s="194"/>
      <c r="M8371" s="195"/>
    </row>
    <row r="8372" spans="1:13" s="61" customFormat="1" customHeight="1">
      <c r="A8372"/>
      <c r="B8372"/>
      <c r="C8372"/>
      <c r="D8372"/>
      <c r="E8372" s="199"/>
      <c r="F8372" s="61"/>
      <c r="G8372" s="196" t="e">
        <f>VLOOKUP(D8372,sku归属!A:B,2,0)</f>
        <v>#N/A</v>
      </c>
      <c r="K8372" s="193"/>
      <c r="L8372" s="194"/>
      <c r="M8372" s="195"/>
    </row>
    <row r="8373" spans="1:13" s="61" customFormat="1" customHeight="1">
      <c r="A8373"/>
      <c r="B8373"/>
      <c r="C8373"/>
      <c r="D8373"/>
      <c r="E8373" s="199"/>
      <c r="F8373" s="61"/>
      <c r="G8373" s="196" t="e">
        <f>VLOOKUP(D8373,sku归属!A:B,2,0)</f>
        <v>#N/A</v>
      </c>
      <c r="K8373" s="193"/>
      <c r="L8373" s="194"/>
      <c r="M8373" s="195"/>
    </row>
    <row r="8374" spans="1:13" s="61" customFormat="1" customHeight="1">
      <c r="A8374"/>
      <c r="B8374"/>
      <c r="C8374"/>
      <c r="D8374"/>
      <c r="E8374" s="199"/>
      <c r="F8374" s="61"/>
      <c r="G8374" s="196" t="e">
        <f>VLOOKUP(D8374,sku归属!A:B,2,0)</f>
        <v>#N/A</v>
      </c>
      <c r="K8374" s="193"/>
      <c r="L8374" s="194"/>
      <c r="M8374" s="195"/>
    </row>
    <row r="8375" spans="1:13" s="61" customFormat="1" customHeight="1">
      <c r="A8375"/>
      <c r="B8375"/>
      <c r="C8375"/>
      <c r="D8375"/>
      <c r="E8375" s="199"/>
      <c r="F8375" s="61"/>
      <c r="G8375" s="196" t="e">
        <f>VLOOKUP(D8375,sku归属!A:B,2,0)</f>
        <v>#N/A</v>
      </c>
      <c r="K8375" s="193"/>
      <c r="L8375" s="194"/>
      <c r="M8375" s="195"/>
    </row>
    <row r="8376" spans="1:13" s="61" customFormat="1" customHeight="1">
      <c r="A8376"/>
      <c r="B8376"/>
      <c r="C8376"/>
      <c r="D8376"/>
      <c r="E8376" s="199"/>
      <c r="F8376" s="61"/>
      <c r="G8376" s="196" t="e">
        <f>VLOOKUP(D8376,sku归属!A:B,2,0)</f>
        <v>#N/A</v>
      </c>
      <c r="K8376" s="193"/>
      <c r="L8376" s="194"/>
      <c r="M8376" s="195"/>
    </row>
    <row r="8377" spans="1:13" s="61" customFormat="1" customHeight="1">
      <c r="A8377"/>
      <c r="B8377"/>
      <c r="C8377"/>
      <c r="D8377"/>
      <c r="E8377" s="199"/>
      <c r="F8377" s="61"/>
      <c r="G8377" s="196" t="e">
        <f>VLOOKUP(D8377,sku归属!A:B,2,0)</f>
        <v>#N/A</v>
      </c>
      <c r="K8377" s="193"/>
      <c r="L8377" s="194"/>
      <c r="M8377" s="195"/>
    </row>
    <row r="8378" spans="1:13" s="61" customFormat="1" customHeight="1">
      <c r="A8378"/>
      <c r="B8378"/>
      <c r="C8378"/>
      <c r="D8378"/>
      <c r="E8378" s="199"/>
      <c r="F8378" s="61"/>
      <c r="G8378" s="196" t="e">
        <f>VLOOKUP(D8378,sku归属!A:B,2,0)</f>
        <v>#N/A</v>
      </c>
      <c r="K8378" s="193"/>
      <c r="L8378" s="194"/>
      <c r="M8378" s="195"/>
    </row>
    <row r="8379" spans="1:13" s="61" customFormat="1" customHeight="1">
      <c r="A8379"/>
      <c r="B8379"/>
      <c r="C8379"/>
      <c r="D8379"/>
      <c r="E8379" s="199"/>
      <c r="F8379" s="61"/>
      <c r="G8379" s="196" t="e">
        <f>VLOOKUP(D8379,sku归属!A:B,2,0)</f>
        <v>#N/A</v>
      </c>
      <c r="K8379" s="193"/>
      <c r="L8379" s="194"/>
      <c r="M8379" s="195"/>
    </row>
    <row r="8380" spans="1:13" s="61" customFormat="1" customHeight="1">
      <c r="A8380"/>
      <c r="B8380"/>
      <c r="C8380"/>
      <c r="D8380"/>
      <c r="E8380" s="199"/>
      <c r="F8380" s="61"/>
      <c r="G8380" s="196" t="e">
        <f>VLOOKUP(D8380,sku归属!A:B,2,0)</f>
        <v>#N/A</v>
      </c>
      <c r="K8380" s="193"/>
      <c r="L8380" s="194"/>
      <c r="M8380" s="195"/>
    </row>
    <row r="8381" spans="1:13" s="61" customFormat="1" customHeight="1">
      <c r="A8381"/>
      <c r="B8381"/>
      <c r="C8381"/>
      <c r="D8381"/>
      <c r="E8381" s="199"/>
      <c r="F8381" s="61"/>
      <c r="G8381" s="196" t="e">
        <f>VLOOKUP(D8381,sku归属!A:B,2,0)</f>
        <v>#N/A</v>
      </c>
      <c r="K8381" s="193"/>
      <c r="L8381" s="194"/>
      <c r="M8381" s="195"/>
    </row>
    <row r="8382" spans="1:13" s="61" customFormat="1" customHeight="1">
      <c r="A8382"/>
      <c r="B8382"/>
      <c r="C8382"/>
      <c r="D8382"/>
      <c r="E8382" s="199"/>
      <c r="F8382" s="61"/>
      <c r="G8382" s="196" t="e">
        <f>VLOOKUP(D8382,sku归属!A:B,2,0)</f>
        <v>#N/A</v>
      </c>
      <c r="K8382" s="193"/>
      <c r="L8382" s="194"/>
      <c r="M8382" s="195"/>
    </row>
    <row r="8383" spans="1:13" s="61" customFormat="1" customHeight="1">
      <c r="A8383"/>
      <c r="B8383"/>
      <c r="C8383"/>
      <c r="D8383"/>
      <c r="E8383" s="199"/>
      <c r="F8383" s="61"/>
      <c r="G8383" s="196" t="e">
        <f>VLOOKUP(D8383,sku归属!A:B,2,0)</f>
        <v>#N/A</v>
      </c>
      <c r="K8383" s="193"/>
      <c r="L8383" s="194"/>
      <c r="M8383" s="195"/>
    </row>
    <row r="8384" spans="1:13" s="61" customFormat="1" customHeight="1">
      <c r="A8384"/>
      <c r="B8384"/>
      <c r="C8384"/>
      <c r="D8384"/>
      <c r="E8384" s="199"/>
      <c r="F8384" s="61"/>
      <c r="G8384" s="196" t="e">
        <f>VLOOKUP(D8384,sku归属!A:B,2,0)</f>
        <v>#N/A</v>
      </c>
      <c r="K8384" s="193"/>
      <c r="L8384" s="194"/>
      <c r="M8384" s="195"/>
    </row>
    <row r="8385" spans="1:13" s="61" customFormat="1" customHeight="1">
      <c r="A8385"/>
      <c r="B8385"/>
      <c r="C8385"/>
      <c r="D8385"/>
      <c r="E8385" s="199"/>
      <c r="F8385" s="61"/>
      <c r="G8385" s="196" t="e">
        <f>VLOOKUP(D8385,sku归属!A:B,2,0)</f>
        <v>#N/A</v>
      </c>
      <c r="K8385" s="193"/>
      <c r="L8385" s="194"/>
      <c r="M8385" s="195"/>
    </row>
    <row r="8386" spans="1:13" s="61" customFormat="1" customHeight="1">
      <c r="A8386"/>
      <c r="B8386"/>
      <c r="C8386"/>
      <c r="D8386"/>
      <c r="E8386" s="199"/>
      <c r="F8386" s="61"/>
      <c r="G8386" s="196" t="e">
        <f>VLOOKUP(D8386,sku归属!A:B,2,0)</f>
        <v>#N/A</v>
      </c>
      <c r="K8386" s="193"/>
      <c r="L8386" s="194"/>
      <c r="M8386" s="195"/>
    </row>
    <row r="8387" spans="1:13" s="61" customFormat="1" customHeight="1">
      <c r="A8387"/>
      <c r="B8387"/>
      <c r="C8387"/>
      <c r="D8387"/>
      <c r="E8387" s="199"/>
      <c r="F8387" s="61"/>
      <c r="G8387" s="196" t="e">
        <f>VLOOKUP(D8387,sku归属!A:B,2,0)</f>
        <v>#N/A</v>
      </c>
      <c r="K8387" s="193"/>
      <c r="L8387" s="194"/>
      <c r="M8387" s="195"/>
    </row>
    <row r="8388" spans="1:13" s="61" customFormat="1" customHeight="1">
      <c r="A8388"/>
      <c r="B8388"/>
      <c r="C8388"/>
      <c r="D8388"/>
      <c r="E8388" s="199"/>
      <c r="F8388" s="61"/>
      <c r="G8388" s="196" t="e">
        <f>VLOOKUP(D8388,sku归属!A:B,2,0)</f>
        <v>#N/A</v>
      </c>
      <c r="K8388" s="193"/>
      <c r="L8388" s="194"/>
      <c r="M8388" s="195"/>
    </row>
    <row r="8389" spans="1:13" s="61" customFormat="1" customHeight="1">
      <c r="A8389"/>
      <c r="B8389"/>
      <c r="C8389"/>
      <c r="D8389"/>
      <c r="E8389" s="199"/>
      <c r="F8389" s="61"/>
      <c r="G8389" s="196" t="e">
        <f>VLOOKUP(D8389,sku归属!A:B,2,0)</f>
        <v>#N/A</v>
      </c>
      <c r="K8389" s="193"/>
      <c r="L8389" s="194"/>
      <c r="M8389" s="195"/>
    </row>
    <row r="8390" spans="1:13" s="61" customFormat="1" customHeight="1">
      <c r="A8390"/>
      <c r="B8390"/>
      <c r="C8390"/>
      <c r="D8390"/>
      <c r="E8390" s="199"/>
      <c r="F8390" s="61"/>
      <c r="G8390" s="196" t="e">
        <f>VLOOKUP(D8390,sku归属!A:B,2,0)</f>
        <v>#N/A</v>
      </c>
      <c r="K8390" s="193"/>
      <c r="L8390" s="194"/>
      <c r="M8390" s="195"/>
    </row>
    <row r="8391" spans="1:13" s="61" customFormat="1" customHeight="1">
      <c r="A8391"/>
      <c r="B8391"/>
      <c r="C8391"/>
      <c r="D8391"/>
      <c r="E8391" s="199"/>
      <c r="F8391" s="61"/>
      <c r="G8391" s="196" t="e">
        <f>VLOOKUP(D8391,sku归属!A:B,2,0)</f>
        <v>#N/A</v>
      </c>
      <c r="K8391" s="193"/>
      <c r="L8391" s="194"/>
      <c r="M8391" s="195"/>
    </row>
    <row r="8392" spans="1:13" s="61" customFormat="1" customHeight="1">
      <c r="A8392"/>
      <c r="B8392"/>
      <c r="C8392"/>
      <c r="D8392"/>
      <c r="E8392" s="199"/>
      <c r="F8392" s="61"/>
      <c r="G8392" s="196" t="e">
        <f>VLOOKUP(D8392,sku归属!A:B,2,0)</f>
        <v>#N/A</v>
      </c>
      <c r="K8392" s="193"/>
      <c r="L8392" s="194"/>
      <c r="M8392" s="195"/>
    </row>
    <row r="8393" spans="1:13" s="61" customFormat="1" customHeight="1">
      <c r="A8393"/>
      <c r="B8393"/>
      <c r="C8393"/>
      <c r="D8393"/>
      <c r="E8393" s="199"/>
      <c r="F8393" s="61"/>
      <c r="G8393" s="196" t="e">
        <f>VLOOKUP(D8393,sku归属!A:B,2,0)</f>
        <v>#N/A</v>
      </c>
      <c r="K8393" s="193"/>
      <c r="L8393" s="194"/>
      <c r="M8393" s="195"/>
    </row>
    <row r="8394" spans="1:13" s="61" customFormat="1" customHeight="1">
      <c r="A8394"/>
      <c r="B8394"/>
      <c r="C8394"/>
      <c r="D8394"/>
      <c r="E8394" s="199"/>
      <c r="F8394" s="61"/>
      <c r="G8394" s="196" t="e">
        <f>VLOOKUP(D8394,sku归属!A:B,2,0)</f>
        <v>#N/A</v>
      </c>
      <c r="K8394" s="193"/>
      <c r="L8394" s="194"/>
      <c r="M8394" s="195"/>
    </row>
    <row r="8395" spans="1:13" s="61" customFormat="1" customHeight="1">
      <c r="A8395"/>
      <c r="B8395"/>
      <c r="C8395"/>
      <c r="D8395"/>
      <c r="E8395" s="199"/>
      <c r="F8395" s="61"/>
      <c r="G8395" s="196" t="e">
        <f>VLOOKUP(D8395,sku归属!A:B,2,0)</f>
        <v>#N/A</v>
      </c>
      <c r="K8395" s="193"/>
      <c r="L8395" s="194"/>
      <c r="M8395" s="195"/>
    </row>
    <row r="8396" spans="1:13" s="61" customFormat="1" customHeight="1">
      <c r="A8396"/>
      <c r="B8396"/>
      <c r="C8396"/>
      <c r="D8396"/>
      <c r="E8396" s="199"/>
      <c r="F8396" s="61"/>
      <c r="G8396" s="196" t="e">
        <f>VLOOKUP(D8396,sku归属!A:B,2,0)</f>
        <v>#N/A</v>
      </c>
      <c r="K8396" s="193"/>
      <c r="L8396" s="194"/>
      <c r="M8396" s="195"/>
    </row>
    <row r="8397" spans="1:13" s="61" customFormat="1" customHeight="1">
      <c r="A8397"/>
      <c r="B8397"/>
      <c r="C8397"/>
      <c r="D8397"/>
      <c r="E8397" s="199"/>
      <c r="F8397" s="61"/>
      <c r="G8397" s="196" t="e">
        <f>VLOOKUP(D8397,sku归属!A:B,2,0)</f>
        <v>#N/A</v>
      </c>
      <c r="K8397" s="193"/>
      <c r="L8397" s="194"/>
      <c r="M8397" s="195"/>
    </row>
    <row r="8398" spans="1:13" s="61" customFormat="1" customHeight="1">
      <c r="A8398"/>
      <c r="B8398"/>
      <c r="C8398"/>
      <c r="D8398"/>
      <c r="E8398" s="199"/>
      <c r="F8398" s="61"/>
      <c r="G8398" s="196" t="e">
        <f>VLOOKUP(D8398,sku归属!A:B,2,0)</f>
        <v>#N/A</v>
      </c>
      <c r="K8398" s="193"/>
      <c r="L8398" s="194"/>
      <c r="M8398" s="195"/>
    </row>
    <row r="8399" spans="1:13" s="61" customFormat="1" customHeight="1">
      <c r="A8399"/>
      <c r="B8399"/>
      <c r="C8399"/>
      <c r="D8399"/>
      <c r="E8399" s="199"/>
      <c r="F8399" s="61"/>
      <c r="G8399" s="196" t="e">
        <f>VLOOKUP(D8399,sku归属!A:B,2,0)</f>
        <v>#N/A</v>
      </c>
      <c r="K8399" s="193"/>
      <c r="L8399" s="194"/>
      <c r="M8399" s="195"/>
    </row>
    <row r="8400" spans="1:13" s="61" customFormat="1" customHeight="1">
      <c r="A8400"/>
      <c r="B8400"/>
      <c r="C8400"/>
      <c r="D8400"/>
      <c r="E8400" s="199"/>
      <c r="F8400" s="61"/>
      <c r="G8400" s="196" t="e">
        <f>VLOOKUP(D8400,sku归属!A:B,2,0)</f>
        <v>#N/A</v>
      </c>
      <c r="K8400" s="193"/>
      <c r="L8400" s="194"/>
      <c r="M8400" s="195"/>
    </row>
    <row r="8401" spans="1:13" s="61" customFormat="1" customHeight="1">
      <c r="A8401"/>
      <c r="B8401"/>
      <c r="C8401"/>
      <c r="D8401"/>
      <c r="E8401" s="199"/>
      <c r="F8401" s="61"/>
      <c r="G8401" s="196" t="e">
        <f>VLOOKUP(D8401,sku归属!A:B,2,0)</f>
        <v>#N/A</v>
      </c>
      <c r="K8401" s="193"/>
      <c r="L8401" s="194"/>
      <c r="M8401" s="195"/>
    </row>
    <row r="8402" spans="1:13" s="61" customFormat="1" customHeight="1">
      <c r="A8402"/>
      <c r="B8402"/>
      <c r="C8402"/>
      <c r="D8402"/>
      <c r="E8402" s="199"/>
      <c r="F8402" s="61"/>
      <c r="G8402" s="196" t="e">
        <f>VLOOKUP(D8402,sku归属!A:B,2,0)</f>
        <v>#N/A</v>
      </c>
      <c r="K8402" s="193"/>
      <c r="L8402" s="194"/>
      <c r="M8402" s="195"/>
    </row>
    <row r="8403" spans="1:13" s="61" customFormat="1" customHeight="1">
      <c r="A8403"/>
      <c r="B8403"/>
      <c r="C8403"/>
      <c r="D8403"/>
      <c r="E8403" s="199"/>
      <c r="F8403" s="61"/>
      <c r="G8403" s="196" t="e">
        <f>VLOOKUP(D8403,sku归属!A:B,2,0)</f>
        <v>#N/A</v>
      </c>
      <c r="K8403" s="193"/>
      <c r="L8403" s="194"/>
      <c r="M8403" s="195"/>
    </row>
    <row r="8404" spans="1:13" s="61" customFormat="1" customHeight="1">
      <c r="A8404"/>
      <c r="B8404"/>
      <c r="C8404"/>
      <c r="D8404"/>
      <c r="E8404" s="199"/>
      <c r="F8404" s="61"/>
      <c r="G8404" s="196" t="e">
        <f>VLOOKUP(D8404,sku归属!A:B,2,0)</f>
        <v>#N/A</v>
      </c>
      <c r="K8404" s="193"/>
      <c r="L8404" s="194"/>
      <c r="M8404" s="195"/>
    </row>
    <row r="8405" spans="1:13" s="61" customFormat="1" customHeight="1">
      <c r="A8405"/>
      <c r="B8405"/>
      <c r="C8405"/>
      <c r="D8405"/>
      <c r="E8405" s="199"/>
      <c r="F8405" s="61"/>
      <c r="G8405" s="196" t="e">
        <f>VLOOKUP(D8405,sku归属!A:B,2,0)</f>
        <v>#N/A</v>
      </c>
      <c r="K8405" s="193"/>
      <c r="L8405" s="194"/>
      <c r="M8405" s="195"/>
    </row>
    <row r="8406" spans="1:13" s="61" customFormat="1" customHeight="1">
      <c r="A8406"/>
      <c r="B8406"/>
      <c r="C8406"/>
      <c r="D8406"/>
      <c r="E8406" s="199"/>
      <c r="F8406" s="61"/>
      <c r="G8406" s="196" t="e">
        <f>VLOOKUP(D8406,sku归属!A:B,2,0)</f>
        <v>#N/A</v>
      </c>
      <c r="K8406" s="193"/>
      <c r="L8406" s="194"/>
      <c r="M8406" s="195"/>
    </row>
    <row r="8407" spans="1:13" s="61" customFormat="1" customHeight="1">
      <c r="A8407"/>
      <c r="B8407"/>
      <c r="C8407"/>
      <c r="D8407"/>
      <c r="E8407" s="199"/>
      <c r="F8407" s="61"/>
      <c r="G8407" s="196" t="e">
        <f>VLOOKUP(D8407,sku归属!A:B,2,0)</f>
        <v>#N/A</v>
      </c>
      <c r="K8407" s="193"/>
      <c r="L8407" s="194"/>
      <c r="M8407" s="195"/>
    </row>
    <row r="8408" spans="1:13" s="61" customFormat="1" customHeight="1">
      <c r="A8408"/>
      <c r="B8408"/>
      <c r="C8408"/>
      <c r="D8408"/>
      <c r="E8408" s="199"/>
      <c r="F8408" s="61"/>
      <c r="G8408" s="196" t="e">
        <f>VLOOKUP(D8408,sku归属!A:B,2,0)</f>
        <v>#N/A</v>
      </c>
      <c r="K8408" s="193"/>
      <c r="L8408" s="194"/>
      <c r="M8408" s="195"/>
    </row>
    <row r="8409" spans="1:13" s="61" customFormat="1" customHeight="1">
      <c r="A8409"/>
      <c r="B8409"/>
      <c r="C8409"/>
      <c r="D8409"/>
      <c r="E8409" s="199"/>
      <c r="F8409" s="61"/>
      <c r="G8409" s="196" t="e">
        <f>VLOOKUP(D8409,sku归属!A:B,2,0)</f>
        <v>#N/A</v>
      </c>
      <c r="K8409" s="193"/>
      <c r="L8409" s="194"/>
      <c r="M8409" s="195"/>
    </row>
    <row r="8410" spans="1:13" s="61" customFormat="1" customHeight="1">
      <c r="A8410"/>
      <c r="B8410"/>
      <c r="C8410"/>
      <c r="D8410"/>
      <c r="E8410" s="199"/>
      <c r="F8410" s="61"/>
      <c r="G8410" s="196" t="e">
        <f>VLOOKUP(D8410,sku归属!A:B,2,0)</f>
        <v>#N/A</v>
      </c>
      <c r="K8410" s="193"/>
      <c r="L8410" s="194"/>
      <c r="M8410" s="195"/>
    </row>
    <row r="8411" spans="1:13" s="61" customFormat="1" customHeight="1">
      <c r="A8411"/>
      <c r="B8411"/>
      <c r="C8411"/>
      <c r="D8411"/>
      <c r="E8411" s="199"/>
      <c r="F8411" s="61"/>
      <c r="G8411" s="196" t="e">
        <f>VLOOKUP(D8411,sku归属!A:B,2,0)</f>
        <v>#N/A</v>
      </c>
      <c r="K8411" s="193"/>
      <c r="L8411" s="194"/>
      <c r="M8411" s="195"/>
    </row>
    <row r="8412" spans="1:13" s="61" customFormat="1" customHeight="1">
      <c r="A8412"/>
      <c r="B8412"/>
      <c r="C8412"/>
      <c r="D8412"/>
      <c r="E8412" s="199"/>
      <c r="F8412" s="61"/>
      <c r="G8412" s="196" t="e">
        <f>VLOOKUP(D8412,sku归属!A:B,2,0)</f>
        <v>#N/A</v>
      </c>
      <c r="K8412" s="193"/>
      <c r="L8412" s="194"/>
      <c r="M8412" s="195"/>
    </row>
    <row r="8413" spans="1:13" s="61" customFormat="1" customHeight="1">
      <c r="A8413"/>
      <c r="B8413"/>
      <c r="C8413"/>
      <c r="D8413"/>
      <c r="E8413" s="199"/>
      <c r="F8413" s="61"/>
      <c r="G8413" s="196" t="e">
        <f>VLOOKUP(D8413,sku归属!A:B,2,0)</f>
        <v>#N/A</v>
      </c>
      <c r="K8413" s="193"/>
      <c r="L8413" s="194"/>
      <c r="M8413" s="195"/>
    </row>
    <row r="8414" spans="1:13" s="61" customFormat="1" customHeight="1">
      <c r="A8414"/>
      <c r="B8414"/>
      <c r="C8414"/>
      <c r="D8414"/>
      <c r="E8414" s="199"/>
      <c r="F8414" s="61"/>
      <c r="G8414" s="196" t="e">
        <f>VLOOKUP(D8414,sku归属!A:B,2,0)</f>
        <v>#N/A</v>
      </c>
      <c r="K8414" s="193"/>
      <c r="L8414" s="194"/>
      <c r="M8414" s="195"/>
    </row>
    <row r="8415" spans="1:13" s="61" customFormat="1" customHeight="1">
      <c r="A8415"/>
      <c r="B8415"/>
      <c r="C8415"/>
      <c r="D8415"/>
      <c r="E8415" s="199"/>
      <c r="F8415" s="61"/>
      <c r="G8415" s="196" t="e">
        <f>VLOOKUP(D8415,sku归属!A:B,2,0)</f>
        <v>#N/A</v>
      </c>
      <c r="K8415" s="193"/>
      <c r="L8415" s="194"/>
      <c r="M8415" s="195"/>
    </row>
    <row r="8416" spans="1:13" s="61" customFormat="1" customHeight="1">
      <c r="A8416"/>
      <c r="B8416"/>
      <c r="C8416"/>
      <c r="D8416"/>
      <c r="E8416" s="199"/>
      <c r="F8416" s="61"/>
      <c r="G8416" s="196" t="e">
        <f>VLOOKUP(D8416,sku归属!A:B,2,0)</f>
        <v>#N/A</v>
      </c>
      <c r="K8416" s="193"/>
      <c r="L8416" s="194"/>
      <c r="M8416" s="195"/>
    </row>
    <row r="8417" spans="1:13" s="61" customFormat="1" customHeight="1">
      <c r="A8417"/>
      <c r="B8417"/>
      <c r="C8417"/>
      <c r="D8417"/>
      <c r="E8417" s="199"/>
      <c r="F8417" s="61"/>
      <c r="G8417" s="196" t="e">
        <f>VLOOKUP(D8417,sku归属!A:B,2,0)</f>
        <v>#N/A</v>
      </c>
      <c r="K8417" s="193"/>
      <c r="L8417" s="194"/>
      <c r="M8417" s="195"/>
    </row>
    <row r="8418" spans="1:13" s="61" customFormat="1" customHeight="1">
      <c r="A8418"/>
      <c r="B8418"/>
      <c r="C8418"/>
      <c r="D8418"/>
      <c r="E8418" s="199"/>
      <c r="F8418" s="61"/>
      <c r="G8418" s="196" t="e">
        <f>VLOOKUP(D8418,sku归属!A:B,2,0)</f>
        <v>#N/A</v>
      </c>
      <c r="K8418" s="193"/>
      <c r="L8418" s="194"/>
      <c r="M8418" s="195"/>
    </row>
    <row r="8419" spans="1:13" s="61" customFormat="1" customHeight="1">
      <c r="A8419"/>
      <c r="B8419"/>
      <c r="C8419"/>
      <c r="D8419"/>
      <c r="E8419" s="199"/>
      <c r="F8419" s="61"/>
      <c r="G8419" s="196" t="e">
        <f>VLOOKUP(D8419,sku归属!A:B,2,0)</f>
        <v>#N/A</v>
      </c>
      <c r="K8419" s="193"/>
      <c r="L8419" s="194"/>
      <c r="M8419" s="195"/>
    </row>
    <row r="8420" spans="1:13" s="61" customFormat="1" customHeight="1">
      <c r="A8420"/>
      <c r="B8420"/>
      <c r="C8420"/>
      <c r="D8420"/>
      <c r="E8420" s="199"/>
      <c r="F8420" s="61"/>
      <c r="G8420" s="196" t="e">
        <f>VLOOKUP(D8420,sku归属!A:B,2,0)</f>
        <v>#N/A</v>
      </c>
      <c r="K8420" s="193"/>
      <c r="L8420" s="194"/>
      <c r="M8420" s="195"/>
    </row>
    <row r="8421" spans="1:13" s="61" customFormat="1" customHeight="1">
      <c r="A8421"/>
      <c r="B8421"/>
      <c r="C8421"/>
      <c r="D8421"/>
      <c r="E8421" s="199"/>
      <c r="F8421" s="61"/>
      <c r="G8421" s="196" t="e">
        <f>VLOOKUP(D8421,sku归属!A:B,2,0)</f>
        <v>#N/A</v>
      </c>
      <c r="K8421" s="193"/>
      <c r="L8421" s="194"/>
      <c r="M8421" s="195"/>
    </row>
    <row r="8422" spans="1:13" s="61" customFormat="1" customHeight="1">
      <c r="A8422"/>
      <c r="B8422"/>
      <c r="C8422"/>
      <c r="D8422"/>
      <c r="E8422" s="199"/>
      <c r="F8422" s="61"/>
      <c r="G8422" s="196" t="e">
        <f>VLOOKUP(D8422,sku归属!A:B,2,0)</f>
        <v>#N/A</v>
      </c>
      <c r="K8422" s="193"/>
      <c r="L8422" s="194"/>
      <c r="M8422" s="195"/>
    </row>
    <row r="8423" spans="1:13" s="61" customFormat="1" customHeight="1">
      <c r="A8423"/>
      <c r="B8423"/>
      <c r="C8423"/>
      <c r="D8423"/>
      <c r="E8423" s="199"/>
      <c r="F8423" s="61"/>
      <c r="G8423" s="196" t="e">
        <f>VLOOKUP(D8423,sku归属!A:B,2,0)</f>
        <v>#N/A</v>
      </c>
      <c r="K8423" s="193"/>
      <c r="L8423" s="194"/>
      <c r="M8423" s="195"/>
    </row>
    <row r="8424" spans="1:13" s="61" customFormat="1" customHeight="1">
      <c r="A8424"/>
      <c r="B8424"/>
      <c r="C8424"/>
      <c r="D8424"/>
      <c r="E8424" s="199"/>
      <c r="F8424" s="61"/>
      <c r="G8424" s="196" t="e">
        <f>VLOOKUP(D8424,sku归属!A:B,2,0)</f>
        <v>#N/A</v>
      </c>
      <c r="K8424" s="193"/>
      <c r="L8424" s="194"/>
      <c r="M8424" s="195"/>
    </row>
    <row r="8425" spans="1:13" s="61" customFormat="1" customHeight="1">
      <c r="A8425"/>
      <c r="B8425"/>
      <c r="C8425"/>
      <c r="D8425"/>
      <c r="E8425" s="199"/>
      <c r="F8425" s="61"/>
      <c r="G8425" s="196" t="e">
        <f>VLOOKUP(D8425,sku归属!A:B,2,0)</f>
        <v>#N/A</v>
      </c>
      <c r="K8425" s="193"/>
      <c r="L8425" s="194"/>
      <c r="M8425" s="195"/>
    </row>
    <row r="8426" spans="1:13" s="61" customFormat="1" customHeight="1">
      <c r="A8426"/>
      <c r="B8426"/>
      <c r="C8426"/>
      <c r="D8426"/>
      <c r="E8426" s="199"/>
      <c r="F8426" s="61"/>
      <c r="G8426" s="196" t="e">
        <f>VLOOKUP(D8426,sku归属!A:B,2,0)</f>
        <v>#N/A</v>
      </c>
      <c r="K8426" s="193"/>
      <c r="L8426" s="194"/>
      <c r="M8426" s="195"/>
    </row>
    <row r="8427" spans="1:13" s="61" customFormat="1" customHeight="1">
      <c r="A8427"/>
      <c r="B8427"/>
      <c r="C8427"/>
      <c r="D8427"/>
      <c r="E8427" s="199"/>
      <c r="F8427" s="61"/>
      <c r="G8427" s="196" t="e">
        <f>VLOOKUP(D8427,sku归属!A:B,2,0)</f>
        <v>#N/A</v>
      </c>
      <c r="K8427" s="193"/>
      <c r="L8427" s="194"/>
      <c r="M8427" s="195"/>
    </row>
    <row r="8428" spans="1:13" s="61" customFormat="1" customHeight="1">
      <c r="A8428"/>
      <c r="B8428"/>
      <c r="C8428"/>
      <c r="D8428"/>
      <c r="E8428" s="199"/>
      <c r="F8428" s="61"/>
      <c r="G8428" s="196" t="e">
        <f>VLOOKUP(D8428,sku归属!A:B,2,0)</f>
        <v>#N/A</v>
      </c>
      <c r="K8428" s="193"/>
      <c r="L8428" s="194"/>
      <c r="M8428" s="195"/>
    </row>
    <row r="8429" spans="1:13" s="61" customFormat="1" customHeight="1">
      <c r="A8429"/>
      <c r="B8429"/>
      <c r="C8429"/>
      <c r="D8429"/>
      <c r="E8429" s="199"/>
      <c r="F8429" s="61"/>
      <c r="G8429" s="196" t="e">
        <f>VLOOKUP(D8429,sku归属!A:B,2,0)</f>
        <v>#N/A</v>
      </c>
      <c r="K8429" s="193"/>
      <c r="L8429" s="194"/>
      <c r="M8429" s="195"/>
    </row>
    <row r="8430" spans="1:13" s="61" customFormat="1" customHeight="1">
      <c r="A8430"/>
      <c r="B8430"/>
      <c r="C8430"/>
      <c r="D8430"/>
      <c r="E8430" s="199"/>
      <c r="F8430" s="61"/>
      <c r="G8430" s="196" t="e">
        <f>VLOOKUP(D8430,sku归属!A:B,2,0)</f>
        <v>#N/A</v>
      </c>
      <c r="K8430" s="193"/>
      <c r="L8430" s="194"/>
      <c r="M8430" s="195"/>
    </row>
    <row r="8431" spans="1:13" s="61" customFormat="1" customHeight="1">
      <c r="A8431"/>
      <c r="B8431"/>
      <c r="C8431"/>
      <c r="D8431"/>
      <c r="E8431" s="199"/>
      <c r="F8431" s="61"/>
      <c r="G8431" s="196" t="e">
        <f>VLOOKUP(D8431,sku归属!A:B,2,0)</f>
        <v>#N/A</v>
      </c>
      <c r="K8431" s="193"/>
      <c r="L8431" s="194"/>
      <c r="M8431" s="195"/>
    </row>
    <row r="8432" spans="1:13" s="61" customFormat="1" customHeight="1">
      <c r="A8432"/>
      <c r="B8432"/>
      <c r="C8432"/>
      <c r="D8432"/>
      <c r="E8432" s="199"/>
      <c r="F8432" s="61"/>
      <c r="G8432" s="196" t="e">
        <f>VLOOKUP(D8432,sku归属!A:B,2,0)</f>
        <v>#N/A</v>
      </c>
      <c r="K8432" s="193"/>
      <c r="L8432" s="194"/>
      <c r="M8432" s="195"/>
    </row>
    <row r="8433" spans="1:13" s="61" customFormat="1" customHeight="1">
      <c r="A8433"/>
      <c r="B8433"/>
      <c r="C8433"/>
      <c r="D8433"/>
      <c r="E8433" s="199"/>
      <c r="F8433" s="61"/>
      <c r="G8433" s="196" t="e">
        <f>VLOOKUP(D8433,sku归属!A:B,2,0)</f>
        <v>#N/A</v>
      </c>
      <c r="K8433" s="193"/>
      <c r="L8433" s="194"/>
      <c r="M8433" s="195"/>
    </row>
    <row r="8434" spans="1:13" s="61" customFormat="1" customHeight="1">
      <c r="A8434"/>
      <c r="B8434"/>
      <c r="C8434"/>
      <c r="D8434"/>
      <c r="E8434" s="199"/>
      <c r="F8434" s="61"/>
      <c r="G8434" s="196" t="e">
        <f>VLOOKUP(D8434,sku归属!A:B,2,0)</f>
        <v>#N/A</v>
      </c>
      <c r="K8434" s="193"/>
      <c r="L8434" s="194"/>
      <c r="M8434" s="195"/>
    </row>
    <row r="8435" spans="1:13" s="61" customFormat="1" customHeight="1">
      <c r="A8435"/>
      <c r="B8435"/>
      <c r="C8435"/>
      <c r="D8435"/>
      <c r="E8435" s="199"/>
      <c r="F8435" s="61"/>
      <c r="G8435" s="196" t="e">
        <f>VLOOKUP(D8435,sku归属!A:B,2,0)</f>
        <v>#N/A</v>
      </c>
      <c r="K8435" s="193"/>
      <c r="L8435" s="194"/>
      <c r="M8435" s="195"/>
    </row>
    <row r="8436" spans="1:13" s="61" customFormat="1" customHeight="1">
      <c r="A8436"/>
      <c r="B8436"/>
      <c r="C8436"/>
      <c r="D8436"/>
      <c r="E8436" s="199"/>
      <c r="F8436" s="61"/>
      <c r="G8436" s="196" t="e">
        <f>VLOOKUP(D8436,sku归属!A:B,2,0)</f>
        <v>#N/A</v>
      </c>
      <c r="K8436" s="193"/>
      <c r="L8436" s="194"/>
      <c r="M8436" s="195"/>
    </row>
    <row r="8437" spans="1:13" s="61" customFormat="1" customHeight="1">
      <c r="A8437"/>
      <c r="B8437"/>
      <c r="C8437"/>
      <c r="D8437"/>
      <c r="E8437" s="199"/>
      <c r="F8437" s="61"/>
      <c r="G8437" s="196" t="e">
        <f>VLOOKUP(D8437,sku归属!A:B,2,0)</f>
        <v>#N/A</v>
      </c>
      <c r="K8437" s="193"/>
      <c r="L8437" s="194"/>
      <c r="M8437" s="195"/>
    </row>
    <row r="8438" spans="1:13" s="61" customFormat="1" customHeight="1">
      <c r="A8438"/>
      <c r="B8438"/>
      <c r="C8438"/>
      <c r="D8438"/>
      <c r="E8438" s="199"/>
      <c r="F8438" s="61"/>
      <c r="G8438" s="196" t="e">
        <f>VLOOKUP(D8438,sku归属!A:B,2,0)</f>
        <v>#N/A</v>
      </c>
      <c r="K8438" s="193"/>
      <c r="L8438" s="194"/>
      <c r="M8438" s="195"/>
    </row>
    <row r="8439" spans="1:13" s="61" customFormat="1" customHeight="1">
      <c r="A8439"/>
      <c r="B8439"/>
      <c r="C8439"/>
      <c r="D8439"/>
      <c r="E8439" s="199"/>
      <c r="F8439" s="61"/>
      <c r="G8439" s="196" t="e">
        <f>VLOOKUP(D8439,sku归属!A:B,2,0)</f>
        <v>#N/A</v>
      </c>
      <c r="K8439" s="193"/>
      <c r="L8439" s="194"/>
      <c r="M8439" s="195"/>
    </row>
    <row r="8440" spans="1:13" s="61" customFormat="1" customHeight="1">
      <c r="A8440"/>
      <c r="B8440"/>
      <c r="C8440"/>
      <c r="D8440"/>
      <c r="E8440" s="199"/>
      <c r="F8440" s="61"/>
      <c r="G8440" s="196" t="e">
        <f>VLOOKUP(D8440,sku归属!A:B,2,0)</f>
        <v>#N/A</v>
      </c>
      <c r="K8440" s="193"/>
      <c r="L8440" s="194"/>
      <c r="M8440" s="195"/>
    </row>
    <row r="8441" spans="1:13" s="61" customFormat="1" customHeight="1">
      <c r="A8441"/>
      <c r="B8441"/>
      <c r="C8441"/>
      <c r="D8441"/>
      <c r="E8441" s="199"/>
      <c r="F8441" s="61"/>
      <c r="G8441" s="196" t="e">
        <f>VLOOKUP(D8441,sku归属!A:B,2,0)</f>
        <v>#N/A</v>
      </c>
      <c r="K8441" s="193"/>
      <c r="L8441" s="194"/>
      <c r="M8441" s="195"/>
    </row>
    <row r="8442" spans="1:13" s="61" customFormat="1" customHeight="1">
      <c r="A8442"/>
      <c r="B8442"/>
      <c r="C8442"/>
      <c r="D8442"/>
      <c r="E8442" s="199"/>
      <c r="F8442" s="61"/>
      <c r="G8442" s="196" t="e">
        <f>VLOOKUP(D8442,sku归属!A:B,2,0)</f>
        <v>#N/A</v>
      </c>
      <c r="K8442" s="193"/>
      <c r="L8442" s="194"/>
      <c r="M8442" s="195"/>
    </row>
    <row r="8443" spans="1:13" s="61" customFormat="1" customHeight="1">
      <c r="A8443"/>
      <c r="B8443"/>
      <c r="C8443"/>
      <c r="D8443"/>
      <c r="E8443" s="199"/>
      <c r="F8443" s="61"/>
      <c r="G8443" s="196" t="e">
        <f>VLOOKUP(D8443,sku归属!A:B,2,0)</f>
        <v>#N/A</v>
      </c>
      <c r="K8443" s="193"/>
      <c r="L8443" s="194"/>
      <c r="M8443" s="195"/>
    </row>
    <row r="8444" spans="1:13" s="61" customFormat="1" customHeight="1">
      <c r="A8444"/>
      <c r="B8444"/>
      <c r="C8444"/>
      <c r="D8444"/>
      <c r="E8444" s="199"/>
      <c r="F8444" s="61"/>
      <c r="G8444" s="196" t="e">
        <f>VLOOKUP(D8444,sku归属!A:B,2,0)</f>
        <v>#N/A</v>
      </c>
      <c r="K8444" s="193"/>
      <c r="L8444" s="194"/>
      <c r="M8444" s="195"/>
    </row>
    <row r="8445" spans="1:13" s="61" customFormat="1" customHeight="1">
      <c r="A8445"/>
      <c r="B8445"/>
      <c r="C8445"/>
      <c r="D8445"/>
      <c r="E8445" s="199"/>
      <c r="F8445" s="61"/>
      <c r="G8445" s="196" t="e">
        <f>VLOOKUP(D8445,sku归属!A:B,2,0)</f>
        <v>#N/A</v>
      </c>
      <c r="K8445" s="193"/>
      <c r="L8445" s="194"/>
      <c r="M8445" s="195"/>
    </row>
    <row r="8446" spans="1:13" s="61" customFormat="1" customHeight="1">
      <c r="A8446"/>
      <c r="B8446"/>
      <c r="C8446"/>
      <c r="D8446"/>
      <c r="E8446" s="199"/>
      <c r="F8446" s="61"/>
      <c r="G8446" s="196" t="e">
        <f>VLOOKUP(D8446,sku归属!A:B,2,0)</f>
        <v>#N/A</v>
      </c>
      <c r="K8446" s="193"/>
      <c r="L8446" s="194"/>
      <c r="M8446" s="195"/>
    </row>
    <row r="8447" spans="1:13" s="61" customFormat="1" customHeight="1">
      <c r="A8447"/>
      <c r="B8447"/>
      <c r="C8447"/>
      <c r="D8447"/>
      <c r="E8447" s="199"/>
      <c r="F8447" s="61"/>
      <c r="G8447" s="196" t="e">
        <f>VLOOKUP(D8447,sku归属!A:B,2,0)</f>
        <v>#N/A</v>
      </c>
      <c r="K8447" s="193"/>
      <c r="L8447" s="194"/>
      <c r="M8447" s="195"/>
    </row>
    <row r="8448" spans="1:13" s="61" customFormat="1" customHeight="1">
      <c r="A8448"/>
      <c r="B8448"/>
      <c r="C8448"/>
      <c r="D8448"/>
      <c r="E8448" s="199"/>
      <c r="F8448" s="61"/>
      <c r="G8448" s="196" t="e">
        <f>VLOOKUP(D8448,sku归属!A:B,2,0)</f>
        <v>#N/A</v>
      </c>
      <c r="K8448" s="193"/>
      <c r="L8448" s="194"/>
      <c r="M8448" s="195"/>
    </row>
    <row r="8449" spans="1:7" customHeight="1">
      <c r="A8449"/>
      <c r="B8449"/>
      <c r="C8449"/>
      <c r="D8449"/>
      <c r="E8449" s="198"/>
      <c r="F8449" s="61"/>
      <c r="G8449" s="196" t="e">
        <f>VLOOKUP(D8449,sku归属!A:B,2,0)</f>
        <v>#N/A</v>
      </c>
    </row>
    <row r="8450" spans="1:7" customHeight="1">
      <c r="A8450"/>
      <c r="B8450"/>
      <c r="C8450"/>
      <c r="D8450"/>
      <c r="E8450" s="198"/>
      <c r="F8450" s="61"/>
      <c r="G8450" s="196" t="e">
        <f>VLOOKUP(D8450,sku归属!A:B,2,0)</f>
        <v>#N/A</v>
      </c>
    </row>
    <row r="8451" spans="1:7" customHeight="1">
      <c r="A8451"/>
      <c r="B8451"/>
      <c r="C8451"/>
      <c r="D8451"/>
      <c r="E8451" s="198"/>
      <c r="F8451" s="61"/>
      <c r="G8451" s="196" t="e">
        <f>VLOOKUP(D8451,sku归属!A:B,2,0)</f>
        <v>#N/A</v>
      </c>
    </row>
    <row r="8452" spans="1:7" customHeight="1">
      <c r="A8452"/>
      <c r="B8452"/>
      <c r="C8452"/>
      <c r="D8452"/>
      <c r="E8452" s="198"/>
      <c r="F8452" s="61"/>
      <c r="G8452" s="196" t="e">
        <f>VLOOKUP(D8452,sku归属!A:B,2,0)</f>
        <v>#N/A</v>
      </c>
    </row>
    <row r="8453" spans="1:7" customHeight="1">
      <c r="A8453"/>
      <c r="B8453"/>
      <c r="C8453"/>
      <c r="D8453"/>
      <c r="E8453" s="198"/>
      <c r="F8453" s="61"/>
      <c r="G8453" s="196" t="e">
        <f>VLOOKUP(D8453,sku归属!A:B,2,0)</f>
        <v>#N/A</v>
      </c>
    </row>
    <row r="8454" spans="1:7" customHeight="1">
      <c r="A8454"/>
      <c r="B8454"/>
      <c r="C8454"/>
      <c r="D8454"/>
      <c r="E8454" s="198"/>
      <c r="F8454" s="61"/>
      <c r="G8454" s="196" t="e">
        <f>VLOOKUP(D8454,sku归属!A:B,2,0)</f>
        <v>#N/A</v>
      </c>
    </row>
    <row r="8455" spans="1:7" customHeight="1">
      <c r="A8455"/>
      <c r="B8455"/>
      <c r="C8455"/>
      <c r="D8455"/>
      <c r="E8455" s="198"/>
      <c r="F8455" s="61"/>
      <c r="G8455" s="196" t="e">
        <f>VLOOKUP(D8455,sku归属!A:B,2,0)</f>
        <v>#N/A</v>
      </c>
    </row>
    <row r="8456" spans="1:7" customHeight="1">
      <c r="A8456"/>
      <c r="B8456"/>
      <c r="C8456"/>
      <c r="D8456"/>
      <c r="E8456" s="198"/>
      <c r="F8456" s="61"/>
      <c r="G8456" s="196" t="e">
        <f>VLOOKUP(D8456,sku归属!A:B,2,0)</f>
        <v>#N/A</v>
      </c>
    </row>
    <row r="8457" spans="1:7" customHeight="1">
      <c r="A8457"/>
      <c r="B8457"/>
      <c r="C8457"/>
      <c r="D8457"/>
      <c r="E8457" s="198"/>
      <c r="F8457" s="61"/>
      <c r="G8457" s="196" t="e">
        <f>VLOOKUP(D8457,sku归属!A:B,2,0)</f>
        <v>#N/A</v>
      </c>
    </row>
    <row r="8458" spans="1:7" customHeight="1">
      <c r="A8458"/>
      <c r="B8458"/>
      <c r="C8458"/>
      <c r="D8458"/>
      <c r="E8458" s="198"/>
      <c r="F8458" s="61"/>
      <c r="G8458" s="196" t="e">
        <f>VLOOKUP(D8458,sku归属!A:B,2,0)</f>
        <v>#N/A</v>
      </c>
    </row>
    <row r="8459" spans="1:7" customHeight="1">
      <c r="A8459"/>
      <c r="B8459"/>
      <c r="C8459"/>
      <c r="D8459"/>
      <c r="E8459" s="198"/>
      <c r="F8459" s="61"/>
      <c r="G8459" s="196" t="e">
        <f>VLOOKUP(D8459,sku归属!A:B,2,0)</f>
        <v>#N/A</v>
      </c>
    </row>
    <row r="8460" spans="1:7" customHeight="1">
      <c r="A8460"/>
      <c r="B8460"/>
      <c r="C8460"/>
      <c r="D8460"/>
      <c r="E8460" s="198"/>
      <c r="F8460" s="61"/>
      <c r="G8460" s="196" t="e">
        <f>VLOOKUP(D8460,sku归属!A:B,2,0)</f>
        <v>#N/A</v>
      </c>
    </row>
    <row r="8461" spans="1:7" customHeight="1">
      <c r="A8461"/>
      <c r="B8461"/>
      <c r="C8461"/>
      <c r="D8461"/>
      <c r="E8461" s="198"/>
      <c r="F8461" s="61"/>
      <c r="G8461" s="196" t="e">
        <f>VLOOKUP(D8461,sku归属!A:B,2,0)</f>
        <v>#N/A</v>
      </c>
    </row>
    <row r="8462" spans="1:7" customHeight="1">
      <c r="A8462"/>
      <c r="B8462"/>
      <c r="C8462"/>
      <c r="D8462"/>
      <c r="E8462" s="198"/>
      <c r="F8462" s="61"/>
      <c r="G8462" s="196" t="e">
        <f>VLOOKUP(D8462,sku归属!A:B,2,0)</f>
        <v>#N/A</v>
      </c>
    </row>
    <row r="8463" spans="1:7" customHeight="1">
      <c r="A8463"/>
      <c r="B8463"/>
      <c r="C8463"/>
      <c r="D8463"/>
      <c r="E8463" s="198"/>
      <c r="F8463" s="61"/>
      <c r="G8463" s="196" t="e">
        <f>VLOOKUP(D8463,sku归属!A:B,2,0)</f>
        <v>#N/A</v>
      </c>
    </row>
    <row r="8464" spans="1:7" customHeight="1">
      <c r="A8464"/>
      <c r="B8464"/>
      <c r="C8464"/>
      <c r="D8464"/>
      <c r="E8464" s="198"/>
      <c r="F8464" s="61"/>
      <c r="G8464" s="196" t="e">
        <f>VLOOKUP(D8464,sku归属!A:B,2,0)</f>
        <v>#N/A</v>
      </c>
    </row>
    <row r="8465" spans="1:7" customHeight="1">
      <c r="A8465"/>
      <c r="B8465"/>
      <c r="C8465"/>
      <c r="D8465"/>
      <c r="E8465" s="198"/>
      <c r="F8465" s="61"/>
      <c r="G8465" s="196" t="e">
        <f>VLOOKUP(D8465,sku归属!A:B,2,0)</f>
        <v>#N/A</v>
      </c>
    </row>
    <row r="8466" spans="1:7" customHeight="1">
      <c r="A8466"/>
      <c r="B8466"/>
      <c r="C8466"/>
      <c r="D8466"/>
      <c r="E8466" s="198"/>
      <c r="F8466" s="61"/>
      <c r="G8466" s="196" t="e">
        <f>VLOOKUP(D8466,sku归属!A:B,2,0)</f>
        <v>#N/A</v>
      </c>
    </row>
    <row r="8467" spans="1:7" customHeight="1">
      <c r="A8467"/>
      <c r="B8467"/>
      <c r="C8467"/>
      <c r="D8467"/>
      <c r="E8467" s="198"/>
      <c r="F8467" s="61"/>
      <c r="G8467" s="196" t="e">
        <f>VLOOKUP(D8467,sku归属!A:B,2,0)</f>
        <v>#N/A</v>
      </c>
    </row>
    <row r="8468" spans="1:7" customHeight="1">
      <c r="A8468"/>
      <c r="B8468"/>
      <c r="C8468"/>
      <c r="D8468"/>
      <c r="E8468" s="198"/>
      <c r="F8468" s="61"/>
      <c r="G8468" s="196" t="e">
        <f>VLOOKUP(D8468,sku归属!A:B,2,0)</f>
        <v>#N/A</v>
      </c>
    </row>
    <row r="8469" spans="1:7" customHeight="1">
      <c r="A8469"/>
      <c r="B8469"/>
      <c r="C8469"/>
      <c r="D8469"/>
      <c r="E8469" s="198"/>
      <c r="F8469" s="61"/>
      <c r="G8469" s="196" t="e">
        <f>VLOOKUP(D8469,sku归属!A:B,2,0)</f>
        <v>#N/A</v>
      </c>
    </row>
    <row r="8470" spans="1:7" customHeight="1">
      <c r="A8470"/>
      <c r="B8470"/>
      <c r="C8470"/>
      <c r="D8470"/>
      <c r="E8470" s="198"/>
      <c r="F8470" s="61"/>
      <c r="G8470" s="196" t="e">
        <f>VLOOKUP(D8470,sku归属!A:B,2,0)</f>
        <v>#N/A</v>
      </c>
    </row>
    <row r="8471" spans="1:7" customHeight="1">
      <c r="A8471"/>
      <c r="B8471"/>
      <c r="C8471"/>
      <c r="D8471"/>
      <c r="E8471" s="198"/>
      <c r="F8471" s="61"/>
      <c r="G8471" s="196" t="e">
        <f>VLOOKUP(D8471,sku归属!A:B,2,0)</f>
        <v>#N/A</v>
      </c>
    </row>
    <row r="8472" spans="1:7" customHeight="1">
      <c r="A8472"/>
      <c r="B8472"/>
      <c r="C8472"/>
      <c r="D8472"/>
      <c r="E8472" s="198"/>
      <c r="F8472" s="61"/>
      <c r="G8472" s="196" t="e">
        <f>VLOOKUP(D8472,sku归属!A:B,2,0)</f>
        <v>#N/A</v>
      </c>
    </row>
    <row r="8473" spans="1:7" customHeight="1">
      <c r="A8473"/>
      <c r="B8473"/>
      <c r="C8473"/>
      <c r="D8473"/>
      <c r="E8473" s="198"/>
      <c r="F8473" s="61"/>
      <c r="G8473" s="196" t="e">
        <f>VLOOKUP(D8473,sku归属!A:B,2,0)</f>
        <v>#N/A</v>
      </c>
    </row>
    <row r="8474" spans="1:7" customHeight="1">
      <c r="A8474"/>
      <c r="B8474"/>
      <c r="C8474"/>
      <c r="D8474"/>
      <c r="E8474" s="198"/>
      <c r="F8474" s="61"/>
      <c r="G8474" s="196" t="e">
        <f>VLOOKUP(D8474,sku归属!A:B,2,0)</f>
        <v>#N/A</v>
      </c>
    </row>
    <row r="8475" spans="1:7" customHeight="1">
      <c r="A8475"/>
      <c r="B8475"/>
      <c r="C8475"/>
      <c r="D8475"/>
      <c r="E8475" s="198"/>
      <c r="F8475" s="61"/>
      <c r="G8475" s="196" t="e">
        <f>VLOOKUP(D8475,sku归属!A:B,2,0)</f>
        <v>#N/A</v>
      </c>
    </row>
    <row r="8476" spans="1:7" customHeight="1">
      <c r="A8476"/>
      <c r="B8476"/>
      <c r="C8476"/>
      <c r="D8476"/>
      <c r="E8476" s="198"/>
      <c r="F8476" s="61"/>
      <c r="G8476" s="196" t="e">
        <f>VLOOKUP(D8476,sku归属!A:B,2,0)</f>
        <v>#N/A</v>
      </c>
    </row>
    <row r="8477" spans="1:7" customHeight="1">
      <c r="A8477"/>
      <c r="B8477"/>
      <c r="C8477"/>
      <c r="D8477"/>
      <c r="E8477" s="198"/>
      <c r="F8477" s="61"/>
      <c r="G8477" s="196" t="e">
        <f>VLOOKUP(D8477,sku归属!A:B,2,0)</f>
        <v>#N/A</v>
      </c>
    </row>
    <row r="8478" spans="1:7" customHeight="1">
      <c r="A8478"/>
      <c r="B8478"/>
      <c r="C8478"/>
      <c r="D8478"/>
      <c r="E8478" s="198"/>
      <c r="F8478" s="61"/>
      <c r="G8478" s="196" t="e">
        <f>VLOOKUP(D8478,sku归属!A:B,2,0)</f>
        <v>#N/A</v>
      </c>
    </row>
    <row r="8479" spans="1:7" customHeight="1">
      <c r="A8479"/>
      <c r="B8479"/>
      <c r="C8479"/>
      <c r="D8479"/>
      <c r="E8479" s="198"/>
      <c r="F8479" s="61"/>
      <c r="G8479" s="196" t="e">
        <f>VLOOKUP(D8479,sku归属!A:B,2,0)</f>
        <v>#N/A</v>
      </c>
    </row>
    <row r="8480" spans="1:7" customHeight="1">
      <c r="A8480"/>
      <c r="B8480"/>
      <c r="C8480"/>
      <c r="D8480"/>
      <c r="E8480" s="198"/>
      <c r="F8480" s="61"/>
      <c r="G8480" s="196" t="e">
        <f>VLOOKUP(D8480,sku归属!A:B,2,0)</f>
        <v>#N/A</v>
      </c>
    </row>
    <row r="8481" spans="1:7" customHeight="1">
      <c r="A8481"/>
      <c r="B8481"/>
      <c r="C8481"/>
      <c r="D8481"/>
      <c r="E8481" s="198"/>
      <c r="F8481" s="61"/>
      <c r="G8481" s="196" t="e">
        <f>VLOOKUP(D8481,sku归属!A:B,2,0)</f>
        <v>#N/A</v>
      </c>
    </row>
    <row r="8482" spans="1:7" customHeight="1">
      <c r="A8482"/>
      <c r="B8482"/>
      <c r="C8482"/>
      <c r="D8482"/>
      <c r="E8482" s="198"/>
      <c r="F8482" s="61"/>
      <c r="G8482" s="196" t="e">
        <f>VLOOKUP(D8482,sku归属!A:B,2,0)</f>
        <v>#N/A</v>
      </c>
    </row>
    <row r="8483" spans="1:7" customHeight="1">
      <c r="A8483"/>
      <c r="B8483"/>
      <c r="C8483"/>
      <c r="D8483"/>
      <c r="E8483" s="198"/>
      <c r="F8483" s="61"/>
      <c r="G8483" s="196" t="e">
        <f>VLOOKUP(D8483,sku归属!A:B,2,0)</f>
        <v>#N/A</v>
      </c>
    </row>
    <row r="8484" spans="1:7" customHeight="1">
      <c r="A8484"/>
      <c r="B8484"/>
      <c r="C8484"/>
      <c r="D8484"/>
      <c r="E8484" s="198"/>
      <c r="F8484" s="61"/>
      <c r="G8484" s="196" t="e">
        <f>VLOOKUP(D8484,sku归属!A:B,2,0)</f>
        <v>#N/A</v>
      </c>
    </row>
    <row r="8485" spans="1:7" customHeight="1">
      <c r="A8485"/>
      <c r="B8485"/>
      <c r="C8485"/>
      <c r="D8485"/>
      <c r="E8485" s="198"/>
      <c r="F8485" s="61"/>
      <c r="G8485" s="196" t="e">
        <f>VLOOKUP(D8485,sku归属!A:B,2,0)</f>
        <v>#N/A</v>
      </c>
    </row>
    <row r="8486" spans="1:7" customHeight="1">
      <c r="A8486"/>
      <c r="B8486"/>
      <c r="C8486"/>
      <c r="D8486"/>
      <c r="E8486" s="198"/>
      <c r="F8486" s="61"/>
      <c r="G8486" s="196" t="e">
        <f>VLOOKUP(D8486,sku归属!A:B,2,0)</f>
        <v>#N/A</v>
      </c>
    </row>
    <row r="8487" spans="1:7" customHeight="1">
      <c r="A8487"/>
      <c r="B8487"/>
      <c r="C8487"/>
      <c r="D8487"/>
      <c r="E8487" s="198"/>
      <c r="F8487" s="61"/>
      <c r="G8487" s="196" t="e">
        <f>VLOOKUP(D8487,sku归属!A:B,2,0)</f>
        <v>#N/A</v>
      </c>
    </row>
    <row r="8488" spans="1:7" customHeight="1">
      <c r="A8488"/>
      <c r="B8488"/>
      <c r="C8488"/>
      <c r="D8488"/>
      <c r="E8488" s="198"/>
      <c r="F8488" s="61"/>
      <c r="G8488" s="196" t="e">
        <f>VLOOKUP(D8488,sku归属!A:B,2,0)</f>
        <v>#N/A</v>
      </c>
    </row>
    <row r="8489" spans="1:7" customHeight="1">
      <c r="A8489"/>
      <c r="B8489"/>
      <c r="C8489"/>
      <c r="D8489"/>
      <c r="E8489" s="198"/>
      <c r="F8489" s="61"/>
      <c r="G8489" s="196" t="e">
        <f>VLOOKUP(D8489,sku归属!A:B,2,0)</f>
        <v>#N/A</v>
      </c>
    </row>
    <row r="8490" spans="1:7" customHeight="1">
      <c r="A8490"/>
      <c r="B8490"/>
      <c r="C8490"/>
      <c r="D8490"/>
      <c r="E8490" s="198"/>
      <c r="F8490" s="61"/>
      <c r="G8490" s="196" t="e">
        <f>VLOOKUP(D8490,sku归属!A:B,2,0)</f>
        <v>#N/A</v>
      </c>
    </row>
    <row r="8491" spans="1:7" customHeight="1">
      <c r="A8491"/>
      <c r="B8491"/>
      <c r="C8491"/>
      <c r="D8491"/>
      <c r="E8491" s="198"/>
      <c r="F8491" s="61"/>
      <c r="G8491" s="196" t="e">
        <f>VLOOKUP(D8491,sku归属!A:B,2,0)</f>
        <v>#N/A</v>
      </c>
    </row>
    <row r="8492" spans="1:7" customHeight="1">
      <c r="A8492"/>
      <c r="B8492"/>
      <c r="C8492"/>
      <c r="D8492"/>
      <c r="E8492" s="198"/>
      <c r="F8492" s="61"/>
      <c r="G8492" s="196" t="e">
        <f>VLOOKUP(D8492,sku归属!A:B,2,0)</f>
        <v>#N/A</v>
      </c>
    </row>
    <row r="8493" spans="1:7" customHeight="1">
      <c r="A8493"/>
      <c r="B8493"/>
      <c r="C8493"/>
      <c r="D8493"/>
      <c r="E8493" s="198"/>
      <c r="F8493" s="61"/>
      <c r="G8493" s="196" t="e">
        <f>VLOOKUP(D8493,sku归属!A:B,2,0)</f>
        <v>#N/A</v>
      </c>
    </row>
    <row r="8494" spans="1:7" customHeight="1">
      <c r="A8494"/>
      <c r="B8494"/>
      <c r="C8494"/>
      <c r="D8494"/>
      <c r="E8494" s="198"/>
      <c r="F8494" s="61"/>
      <c r="G8494" s="196" t="e">
        <f>VLOOKUP(D8494,sku归属!A:B,2,0)</f>
        <v>#N/A</v>
      </c>
    </row>
    <row r="8495" spans="1:7" customHeight="1">
      <c r="A8495"/>
      <c r="B8495"/>
      <c r="C8495"/>
      <c r="D8495"/>
      <c r="E8495" s="198"/>
      <c r="F8495" s="61"/>
      <c r="G8495" s="196" t="e">
        <f>VLOOKUP(D8495,sku归属!A:B,2,0)</f>
        <v>#N/A</v>
      </c>
    </row>
    <row r="8496" spans="1:7" customHeight="1">
      <c r="A8496"/>
      <c r="B8496"/>
      <c r="C8496"/>
      <c r="D8496"/>
      <c r="E8496" s="198"/>
      <c r="F8496" s="61"/>
      <c r="G8496" s="196" t="e">
        <f>VLOOKUP(D8496,sku归属!A:B,2,0)</f>
        <v>#N/A</v>
      </c>
    </row>
    <row r="8497" spans="1:7" customHeight="1">
      <c r="A8497"/>
      <c r="B8497"/>
      <c r="C8497"/>
      <c r="D8497"/>
      <c r="E8497" s="198"/>
      <c r="F8497" s="61"/>
      <c r="G8497" s="196" t="e">
        <f>VLOOKUP(D8497,sku归属!A:B,2,0)</f>
        <v>#N/A</v>
      </c>
    </row>
    <row r="8498" spans="1:7" customHeight="1">
      <c r="A8498"/>
      <c r="B8498"/>
      <c r="C8498"/>
      <c r="D8498"/>
      <c r="E8498" s="198"/>
      <c r="F8498" s="61"/>
      <c r="G8498" s="196" t="e">
        <f>VLOOKUP(D8498,sku归属!A:B,2,0)</f>
        <v>#N/A</v>
      </c>
    </row>
    <row r="8499" spans="1:7" customHeight="1">
      <c r="A8499"/>
      <c r="B8499"/>
      <c r="C8499"/>
      <c r="D8499"/>
      <c r="E8499" s="198"/>
      <c r="F8499" s="61"/>
      <c r="G8499" s="196" t="e">
        <f>VLOOKUP(D8499,sku归属!A:B,2,0)</f>
        <v>#N/A</v>
      </c>
    </row>
    <row r="8500" spans="1:7" customHeight="1">
      <c r="A8500"/>
      <c r="B8500"/>
      <c r="C8500"/>
      <c r="D8500"/>
      <c r="E8500" s="198"/>
      <c r="F8500" s="61"/>
      <c r="G8500" s="196" t="e">
        <f>VLOOKUP(D8500,sku归属!A:B,2,0)</f>
        <v>#N/A</v>
      </c>
    </row>
    <row r="8501" spans="1:7" customHeight="1">
      <c r="A8501"/>
      <c r="B8501"/>
      <c r="C8501"/>
      <c r="D8501"/>
      <c r="E8501" s="198"/>
      <c r="F8501" s="61"/>
      <c r="G8501" s="196" t="e">
        <f>VLOOKUP(D8501,sku归属!A:B,2,0)</f>
        <v>#N/A</v>
      </c>
    </row>
    <row r="8502" spans="1:7" customHeight="1">
      <c r="A8502"/>
      <c r="B8502"/>
      <c r="C8502"/>
      <c r="D8502"/>
      <c r="E8502" s="198"/>
      <c r="F8502" s="61"/>
      <c r="G8502" s="196" t="e">
        <f>VLOOKUP(D8502,sku归属!A:B,2,0)</f>
        <v>#N/A</v>
      </c>
    </row>
    <row r="8503" spans="1:7" customHeight="1">
      <c r="A8503"/>
      <c r="B8503"/>
      <c r="C8503"/>
      <c r="D8503"/>
      <c r="E8503" s="198"/>
      <c r="F8503" s="61"/>
      <c r="G8503" s="196" t="e">
        <f>VLOOKUP(D8503,sku归属!A:B,2,0)</f>
        <v>#N/A</v>
      </c>
    </row>
    <row r="8504" spans="1:7" customHeight="1">
      <c r="A8504"/>
      <c r="B8504"/>
      <c r="C8504"/>
      <c r="D8504"/>
      <c r="E8504" s="198"/>
      <c r="F8504" s="61"/>
      <c r="G8504" s="196" t="e">
        <f>VLOOKUP(D8504,sku归属!A:B,2,0)</f>
        <v>#N/A</v>
      </c>
    </row>
    <row r="8505" spans="1:7" customHeight="1">
      <c r="A8505"/>
      <c r="B8505"/>
      <c r="C8505"/>
      <c r="D8505"/>
      <c r="E8505" s="198"/>
      <c r="F8505" s="61"/>
      <c r="G8505" s="196" t="e">
        <f>VLOOKUP(D8505,sku归属!A:B,2,0)</f>
        <v>#N/A</v>
      </c>
    </row>
    <row r="8506" spans="1:7" customHeight="1">
      <c r="A8506"/>
      <c r="B8506"/>
      <c r="C8506"/>
      <c r="D8506"/>
      <c r="E8506" s="198"/>
      <c r="F8506" s="61"/>
      <c r="G8506" s="196" t="e">
        <f>VLOOKUP(D8506,sku归属!A:B,2,0)</f>
        <v>#N/A</v>
      </c>
    </row>
    <row r="8507" spans="1:7" customHeight="1">
      <c r="A8507"/>
      <c r="B8507"/>
      <c r="C8507"/>
      <c r="D8507"/>
      <c r="E8507" s="198"/>
      <c r="F8507" s="61"/>
      <c r="G8507" s="196" t="e">
        <f>VLOOKUP(D8507,sku归属!A:B,2,0)</f>
        <v>#N/A</v>
      </c>
    </row>
    <row r="8508" spans="1:7" customHeight="1">
      <c r="A8508"/>
      <c r="B8508"/>
      <c r="C8508"/>
      <c r="D8508"/>
      <c r="E8508" s="198"/>
      <c r="F8508" s="61"/>
      <c r="G8508" s="196" t="e">
        <f>VLOOKUP(D8508,sku归属!A:B,2,0)</f>
        <v>#N/A</v>
      </c>
    </row>
    <row r="8509" spans="1:7" customHeight="1">
      <c r="A8509"/>
      <c r="B8509"/>
      <c r="C8509"/>
      <c r="D8509"/>
      <c r="E8509" s="198"/>
      <c r="F8509" s="61"/>
      <c r="G8509" s="196" t="e">
        <f>VLOOKUP(D8509,sku归属!A:B,2,0)</f>
        <v>#N/A</v>
      </c>
    </row>
    <row r="8510" spans="1:7" customHeight="1">
      <c r="A8510"/>
      <c r="B8510"/>
      <c r="C8510"/>
      <c r="D8510"/>
      <c r="E8510" s="198"/>
      <c r="F8510" s="61"/>
      <c r="G8510" s="196" t="e">
        <f>VLOOKUP(D8510,sku归属!A:B,2,0)</f>
        <v>#N/A</v>
      </c>
    </row>
    <row r="8511" spans="1:7" customHeight="1">
      <c r="A8511"/>
      <c r="B8511"/>
      <c r="C8511"/>
      <c r="D8511"/>
      <c r="E8511" s="198"/>
      <c r="F8511" s="61"/>
      <c r="G8511" s="196" t="e">
        <f>VLOOKUP(D8511,sku归属!A:B,2,0)</f>
        <v>#N/A</v>
      </c>
    </row>
    <row r="8512" spans="1:7" customHeight="1">
      <c r="A8512"/>
      <c r="B8512"/>
      <c r="C8512"/>
      <c r="D8512"/>
      <c r="E8512" s="198"/>
      <c r="F8512" s="61"/>
      <c r="G8512" s="196" t="e">
        <f>VLOOKUP(D8512,sku归属!A:B,2,0)</f>
        <v>#N/A</v>
      </c>
    </row>
    <row r="8513" spans="1:7" customHeight="1">
      <c r="A8513"/>
      <c r="B8513"/>
      <c r="C8513"/>
      <c r="D8513"/>
      <c r="E8513" s="198"/>
      <c r="F8513" s="61"/>
      <c r="G8513" s="196" t="e">
        <f>VLOOKUP(D8513,sku归属!A:B,2,0)</f>
        <v>#N/A</v>
      </c>
    </row>
    <row r="8514" spans="1:7" customHeight="1">
      <c r="A8514"/>
      <c r="B8514"/>
      <c r="C8514"/>
      <c r="D8514"/>
      <c r="E8514" s="198"/>
      <c r="F8514" s="61"/>
      <c r="G8514" s="196" t="e">
        <f>VLOOKUP(D8514,sku归属!A:B,2,0)</f>
        <v>#N/A</v>
      </c>
    </row>
    <row r="8515" spans="1:7" customHeight="1">
      <c r="A8515"/>
      <c r="B8515"/>
      <c r="C8515"/>
      <c r="D8515"/>
      <c r="E8515" s="198"/>
      <c r="F8515" s="61"/>
      <c r="G8515" s="196" t="e">
        <f>VLOOKUP(D8515,sku归属!A:B,2,0)</f>
        <v>#N/A</v>
      </c>
    </row>
    <row r="8516" spans="1:7" customHeight="1">
      <c r="A8516"/>
      <c r="B8516"/>
      <c r="C8516"/>
      <c r="D8516"/>
      <c r="E8516" s="198"/>
      <c r="F8516" s="61"/>
      <c r="G8516" s="196" t="e">
        <f>VLOOKUP(D8516,sku归属!A:B,2,0)</f>
        <v>#N/A</v>
      </c>
    </row>
    <row r="8517" spans="1:7" customHeight="1">
      <c r="A8517"/>
      <c r="B8517"/>
      <c r="C8517"/>
      <c r="D8517"/>
      <c r="E8517" s="198"/>
      <c r="F8517" s="61"/>
      <c r="G8517" s="196" t="e">
        <f>VLOOKUP(D8517,sku归属!A:B,2,0)</f>
        <v>#N/A</v>
      </c>
    </row>
    <row r="8518" spans="1:7" customHeight="1">
      <c r="A8518"/>
      <c r="B8518"/>
      <c r="C8518"/>
      <c r="D8518"/>
      <c r="E8518" s="198"/>
      <c r="F8518" s="61"/>
      <c r="G8518" s="196" t="e">
        <f>VLOOKUP(D8518,sku归属!A:B,2,0)</f>
        <v>#N/A</v>
      </c>
    </row>
    <row r="8519" spans="1:7" customHeight="1">
      <c r="A8519"/>
      <c r="B8519"/>
      <c r="C8519"/>
      <c r="D8519"/>
      <c r="E8519" s="198"/>
      <c r="F8519" s="61"/>
      <c r="G8519" s="196" t="e">
        <f>VLOOKUP(D8519,sku归属!A:B,2,0)</f>
        <v>#N/A</v>
      </c>
    </row>
    <row r="8520" spans="1:7" customHeight="1">
      <c r="A8520"/>
      <c r="B8520"/>
      <c r="C8520"/>
      <c r="D8520"/>
      <c r="E8520" s="198"/>
      <c r="F8520" s="61"/>
      <c r="G8520" s="196" t="e">
        <f>VLOOKUP(D8520,sku归属!A:B,2,0)</f>
        <v>#N/A</v>
      </c>
    </row>
    <row r="8521" spans="1:7" customHeight="1">
      <c r="A8521"/>
      <c r="B8521"/>
      <c r="C8521"/>
      <c r="D8521"/>
      <c r="E8521" s="198"/>
      <c r="F8521" s="61"/>
      <c r="G8521" s="196" t="e">
        <f>VLOOKUP(D8521,sku归属!A:B,2,0)</f>
        <v>#N/A</v>
      </c>
    </row>
    <row r="8522" spans="1:7" customHeight="1">
      <c r="A8522"/>
      <c r="B8522"/>
      <c r="C8522"/>
      <c r="D8522"/>
      <c r="E8522" s="198"/>
      <c r="F8522" s="61"/>
      <c r="G8522" s="196" t="e">
        <f>VLOOKUP(D8522,sku归属!A:B,2,0)</f>
        <v>#N/A</v>
      </c>
    </row>
    <row r="8523" spans="1:7" customHeight="1">
      <c r="A8523"/>
      <c r="B8523"/>
      <c r="C8523"/>
      <c r="D8523"/>
      <c r="E8523" s="198"/>
      <c r="F8523" s="61"/>
      <c r="G8523" s="196" t="e">
        <f>VLOOKUP(D8523,sku归属!A:B,2,0)</f>
        <v>#N/A</v>
      </c>
    </row>
    <row r="8524" spans="1:7" customHeight="1">
      <c r="A8524"/>
      <c r="B8524"/>
      <c r="C8524"/>
      <c r="D8524"/>
      <c r="E8524" s="198"/>
      <c r="F8524" s="61"/>
      <c r="G8524" s="196" t="e">
        <f>VLOOKUP(D8524,sku归属!A:B,2,0)</f>
        <v>#N/A</v>
      </c>
    </row>
    <row r="8525" spans="1:7" customHeight="1">
      <c r="A8525"/>
      <c r="B8525"/>
      <c r="C8525"/>
      <c r="D8525"/>
      <c r="E8525" s="198"/>
      <c r="F8525" s="61"/>
      <c r="G8525" s="196" t="e">
        <f>VLOOKUP(D8525,sku归属!A:B,2,0)</f>
        <v>#N/A</v>
      </c>
    </row>
    <row r="8526" spans="1:7" customHeight="1">
      <c r="A8526"/>
      <c r="B8526"/>
      <c r="C8526"/>
      <c r="D8526"/>
      <c r="E8526" s="198"/>
      <c r="F8526" s="61"/>
      <c r="G8526" s="196" t="e">
        <f>VLOOKUP(D8526,sku归属!A:B,2,0)</f>
        <v>#N/A</v>
      </c>
    </row>
    <row r="8527" spans="1:7" customHeight="1">
      <c r="A8527"/>
      <c r="B8527"/>
      <c r="C8527"/>
      <c r="D8527"/>
      <c r="E8527" s="198"/>
      <c r="F8527" s="61"/>
      <c r="G8527" s="196" t="e">
        <f>VLOOKUP(D8527,sku归属!A:B,2,0)</f>
        <v>#N/A</v>
      </c>
    </row>
    <row r="8528" spans="1:7" customHeight="1">
      <c r="A8528"/>
      <c r="B8528"/>
      <c r="C8528"/>
      <c r="D8528"/>
      <c r="E8528" s="198"/>
      <c r="F8528" s="61"/>
      <c r="G8528" s="196" t="e">
        <f>VLOOKUP(D8528,sku归属!A:B,2,0)</f>
        <v>#N/A</v>
      </c>
    </row>
    <row r="8529" spans="1:7" customHeight="1">
      <c r="A8529"/>
      <c r="B8529"/>
      <c r="C8529"/>
      <c r="D8529"/>
      <c r="E8529" s="198"/>
      <c r="F8529" s="61"/>
      <c r="G8529" s="196" t="e">
        <f>VLOOKUP(D8529,sku归属!A:B,2,0)</f>
        <v>#N/A</v>
      </c>
    </row>
    <row r="8530" spans="1:7" customHeight="1">
      <c r="A8530"/>
      <c r="B8530"/>
      <c r="C8530"/>
      <c r="D8530"/>
      <c r="E8530" s="198"/>
      <c r="F8530" s="61"/>
      <c r="G8530" s="196" t="e">
        <f>VLOOKUP(D8530,sku归属!A:B,2,0)</f>
        <v>#N/A</v>
      </c>
    </row>
    <row r="8531" spans="1:7" customHeight="1">
      <c r="A8531"/>
      <c r="B8531"/>
      <c r="C8531"/>
      <c r="D8531"/>
      <c r="E8531" s="198"/>
      <c r="F8531" s="61"/>
      <c r="G8531" s="196" t="e">
        <f>VLOOKUP(D8531,sku归属!A:B,2,0)</f>
        <v>#N/A</v>
      </c>
    </row>
    <row r="8532" spans="1:7" customHeight="1">
      <c r="A8532"/>
      <c r="B8532"/>
      <c r="C8532"/>
      <c r="D8532"/>
      <c r="E8532" s="198"/>
      <c r="F8532" s="61"/>
      <c r="G8532" s="196" t="e">
        <f>VLOOKUP(D8532,sku归属!A:B,2,0)</f>
        <v>#N/A</v>
      </c>
    </row>
    <row r="8533" spans="1:7" customHeight="1">
      <c r="A8533"/>
      <c r="B8533"/>
      <c r="C8533"/>
      <c r="D8533"/>
      <c r="E8533" s="198"/>
      <c r="F8533" s="61"/>
      <c r="G8533" s="196" t="e">
        <f>VLOOKUP(D8533,sku归属!A:B,2,0)</f>
        <v>#N/A</v>
      </c>
    </row>
    <row r="8534" spans="1:7" customHeight="1">
      <c r="A8534"/>
      <c r="B8534"/>
      <c r="C8534"/>
      <c r="D8534"/>
      <c r="E8534" s="198"/>
      <c r="F8534" s="61"/>
      <c r="G8534" s="196" t="e">
        <f>VLOOKUP(D8534,sku归属!A:B,2,0)</f>
        <v>#N/A</v>
      </c>
    </row>
    <row r="8535" spans="1:7" customHeight="1">
      <c r="A8535"/>
      <c r="B8535"/>
      <c r="C8535"/>
      <c r="D8535"/>
      <c r="E8535" s="198"/>
      <c r="F8535" s="61"/>
      <c r="G8535" s="196" t="e">
        <f>VLOOKUP(D8535,sku归属!A:B,2,0)</f>
        <v>#N/A</v>
      </c>
    </row>
    <row r="8536" spans="1:7" customHeight="1">
      <c r="A8536"/>
      <c r="B8536"/>
      <c r="C8536"/>
      <c r="D8536"/>
      <c r="E8536" s="198"/>
      <c r="F8536" s="61"/>
      <c r="G8536" s="196" t="e">
        <f>VLOOKUP(D8536,sku归属!A:B,2,0)</f>
        <v>#N/A</v>
      </c>
    </row>
    <row r="8537" spans="1:7" customHeight="1">
      <c r="A8537"/>
      <c r="B8537"/>
      <c r="C8537"/>
      <c r="D8537"/>
      <c r="E8537" s="198"/>
      <c r="F8537" s="61"/>
      <c r="G8537" s="196" t="e">
        <f>VLOOKUP(D8537,sku归属!A:B,2,0)</f>
        <v>#N/A</v>
      </c>
    </row>
    <row r="8538" spans="1:7" customHeight="1">
      <c r="A8538"/>
      <c r="B8538"/>
      <c r="C8538"/>
      <c r="D8538"/>
      <c r="E8538" s="198"/>
      <c r="F8538" s="61"/>
      <c r="G8538" s="196" t="e">
        <f>VLOOKUP(D8538,sku归属!A:B,2,0)</f>
        <v>#N/A</v>
      </c>
    </row>
    <row r="8539" spans="1:7" customHeight="1">
      <c r="A8539"/>
      <c r="B8539"/>
      <c r="C8539"/>
      <c r="D8539"/>
      <c r="E8539" s="198"/>
      <c r="F8539" s="61"/>
      <c r="G8539" s="196" t="e">
        <f>VLOOKUP(D8539,sku归属!A:B,2,0)</f>
        <v>#N/A</v>
      </c>
    </row>
    <row r="8540" spans="1:7" customHeight="1">
      <c r="A8540"/>
      <c r="B8540"/>
      <c r="C8540"/>
      <c r="D8540"/>
      <c r="E8540" s="198"/>
      <c r="F8540" s="61"/>
      <c r="G8540" s="196" t="e">
        <f>VLOOKUP(D8540,sku归属!A:B,2,0)</f>
        <v>#N/A</v>
      </c>
    </row>
    <row r="8541" spans="1:7" customHeight="1">
      <c r="A8541"/>
      <c r="B8541"/>
      <c r="C8541"/>
      <c r="D8541"/>
      <c r="E8541" s="198"/>
      <c r="F8541" s="61"/>
      <c r="G8541" s="196" t="e">
        <f>VLOOKUP(D8541,sku归属!A:B,2,0)</f>
        <v>#N/A</v>
      </c>
    </row>
    <row r="8542" spans="1:7" customHeight="1">
      <c r="A8542"/>
      <c r="B8542"/>
      <c r="C8542"/>
      <c r="D8542"/>
      <c r="E8542" s="198"/>
      <c r="F8542" s="61"/>
      <c r="G8542" s="196" t="e">
        <f>VLOOKUP(D8542,sku归属!A:B,2,0)</f>
        <v>#N/A</v>
      </c>
    </row>
    <row r="8543" spans="1:7" customHeight="1">
      <c r="A8543"/>
      <c r="B8543"/>
      <c r="C8543"/>
      <c r="D8543"/>
      <c r="E8543" s="198"/>
      <c r="F8543" s="61"/>
      <c r="G8543" s="196" t="e">
        <f>VLOOKUP(D8543,sku归属!A:B,2,0)</f>
        <v>#N/A</v>
      </c>
    </row>
    <row r="8544" spans="1:7" customHeight="1">
      <c r="A8544"/>
      <c r="B8544"/>
      <c r="C8544"/>
      <c r="D8544"/>
      <c r="E8544" s="198"/>
      <c r="F8544" s="61"/>
      <c r="G8544" s="196" t="e">
        <f>VLOOKUP(D8544,sku归属!A:B,2,0)</f>
        <v>#N/A</v>
      </c>
    </row>
    <row r="8545" spans="1:7" customHeight="1">
      <c r="A8545"/>
      <c r="B8545"/>
      <c r="C8545"/>
      <c r="D8545"/>
      <c r="E8545" s="198"/>
      <c r="F8545" s="61"/>
      <c r="G8545" s="196" t="e">
        <f>VLOOKUP(D8545,sku归属!A:B,2,0)</f>
        <v>#N/A</v>
      </c>
    </row>
    <row r="8546" spans="1:7" customHeight="1">
      <c r="A8546"/>
      <c r="B8546"/>
      <c r="C8546"/>
      <c r="D8546"/>
      <c r="E8546" s="198"/>
      <c r="F8546" s="61"/>
      <c r="G8546" s="196" t="e">
        <f>VLOOKUP(D8546,sku归属!A:B,2,0)</f>
        <v>#N/A</v>
      </c>
    </row>
    <row r="8547" spans="1:7" customHeight="1">
      <c r="A8547"/>
      <c r="B8547"/>
      <c r="C8547"/>
      <c r="D8547"/>
      <c r="E8547" s="198"/>
      <c r="F8547" s="61"/>
      <c r="G8547" s="196" t="e">
        <f>VLOOKUP(D8547,sku归属!A:B,2,0)</f>
        <v>#N/A</v>
      </c>
    </row>
    <row r="8548" spans="1:7" customHeight="1">
      <c r="A8548"/>
      <c r="B8548"/>
      <c r="C8548"/>
      <c r="D8548"/>
      <c r="E8548" s="198"/>
      <c r="F8548" s="61"/>
      <c r="G8548" s="196" t="e">
        <f>VLOOKUP(D8548,sku归属!A:B,2,0)</f>
        <v>#N/A</v>
      </c>
    </row>
    <row r="8549" spans="1:7" customHeight="1">
      <c r="A8549"/>
      <c r="B8549"/>
      <c r="C8549"/>
      <c r="D8549"/>
      <c r="E8549" s="198"/>
      <c r="F8549" s="61"/>
      <c r="G8549" s="196" t="e">
        <f>VLOOKUP(D8549,sku归属!A:B,2,0)</f>
        <v>#N/A</v>
      </c>
    </row>
    <row r="8550" spans="1:7" customHeight="1">
      <c r="A8550"/>
      <c r="B8550"/>
      <c r="C8550"/>
      <c r="D8550"/>
      <c r="E8550" s="198"/>
      <c r="F8550" s="61"/>
      <c r="G8550" s="196" t="e">
        <f>VLOOKUP(D8550,sku归属!A:B,2,0)</f>
        <v>#N/A</v>
      </c>
    </row>
    <row r="8551" spans="1:7" customHeight="1">
      <c r="A8551"/>
      <c r="B8551"/>
      <c r="C8551"/>
      <c r="D8551"/>
      <c r="E8551" s="198"/>
      <c r="F8551" s="61"/>
      <c r="G8551" s="196" t="e">
        <f>VLOOKUP(D8551,sku归属!A:B,2,0)</f>
        <v>#N/A</v>
      </c>
    </row>
    <row r="8552" spans="1:7" customHeight="1">
      <c r="A8552"/>
      <c r="B8552"/>
      <c r="C8552"/>
      <c r="D8552"/>
      <c r="E8552" s="198"/>
      <c r="F8552" s="61"/>
      <c r="G8552" s="196" t="e">
        <f>VLOOKUP(D8552,sku归属!A:B,2,0)</f>
        <v>#N/A</v>
      </c>
    </row>
    <row r="8553" spans="1:7" customHeight="1">
      <c r="A8553"/>
      <c r="B8553"/>
      <c r="C8553"/>
      <c r="D8553"/>
      <c r="E8553" s="198"/>
      <c r="F8553" s="61"/>
      <c r="G8553" s="196" t="e">
        <f>VLOOKUP(D8553,sku归属!A:B,2,0)</f>
        <v>#N/A</v>
      </c>
    </row>
    <row r="8554" spans="1:7" customHeight="1">
      <c r="A8554"/>
      <c r="B8554"/>
      <c r="C8554"/>
      <c r="D8554"/>
      <c r="E8554" s="198"/>
      <c r="F8554" s="61"/>
      <c r="G8554" s="196" t="e">
        <f>VLOOKUP(D8554,sku归属!A:B,2,0)</f>
        <v>#N/A</v>
      </c>
    </row>
    <row r="8555" spans="1:7" customHeight="1">
      <c r="A8555"/>
      <c r="B8555"/>
      <c r="C8555"/>
      <c r="D8555"/>
      <c r="E8555" s="198"/>
      <c r="F8555" s="61"/>
      <c r="G8555" s="196" t="e">
        <f>VLOOKUP(D8555,sku归属!A:B,2,0)</f>
        <v>#N/A</v>
      </c>
    </row>
    <row r="8556" spans="1:7" customHeight="1">
      <c r="A8556"/>
      <c r="B8556"/>
      <c r="C8556"/>
      <c r="D8556"/>
      <c r="E8556" s="198"/>
      <c r="F8556" s="61"/>
      <c r="G8556" s="196" t="e">
        <f>VLOOKUP(D8556,sku归属!A:B,2,0)</f>
        <v>#N/A</v>
      </c>
    </row>
    <row r="8557" spans="1:7" customHeight="1">
      <c r="A8557"/>
      <c r="B8557"/>
      <c r="C8557"/>
      <c r="D8557"/>
      <c r="E8557" s="198"/>
      <c r="F8557" s="61"/>
      <c r="G8557" s="196" t="e">
        <f>VLOOKUP(D8557,sku归属!A:B,2,0)</f>
        <v>#N/A</v>
      </c>
    </row>
    <row r="8558" spans="1:7" customHeight="1">
      <c r="A8558"/>
      <c r="B8558"/>
      <c r="C8558"/>
      <c r="D8558"/>
      <c r="E8558" s="198"/>
      <c r="F8558" s="61"/>
      <c r="G8558" s="196" t="e">
        <f>VLOOKUP(D8558,sku归属!A:B,2,0)</f>
        <v>#N/A</v>
      </c>
    </row>
    <row r="8559" spans="1:7" customHeight="1">
      <c r="A8559"/>
      <c r="B8559"/>
      <c r="C8559"/>
      <c r="D8559"/>
      <c r="E8559" s="198"/>
      <c r="F8559" s="61"/>
      <c r="G8559" s="196" t="e">
        <f>VLOOKUP(D8559,sku归属!A:B,2,0)</f>
        <v>#N/A</v>
      </c>
    </row>
    <row r="8560" spans="1:7" customHeight="1">
      <c r="A8560"/>
      <c r="B8560"/>
      <c r="C8560"/>
      <c r="D8560"/>
      <c r="E8560" s="198"/>
      <c r="F8560" s="61"/>
      <c r="G8560" s="196" t="e">
        <f>VLOOKUP(D8560,sku归属!A:B,2,0)</f>
        <v>#N/A</v>
      </c>
    </row>
    <row r="8561" spans="1:7" customHeight="1">
      <c r="A8561"/>
      <c r="B8561"/>
      <c r="C8561"/>
      <c r="D8561"/>
      <c r="E8561" s="198"/>
      <c r="F8561" s="61"/>
      <c r="G8561" s="196" t="e">
        <f>VLOOKUP(D8561,sku归属!A:B,2,0)</f>
        <v>#N/A</v>
      </c>
    </row>
    <row r="8562" spans="1:7" customHeight="1">
      <c r="A8562"/>
      <c r="B8562"/>
      <c r="C8562"/>
      <c r="D8562"/>
      <c r="E8562" s="198"/>
      <c r="F8562" s="61"/>
      <c r="G8562" s="196" t="e">
        <f>VLOOKUP(D8562,sku归属!A:B,2,0)</f>
        <v>#N/A</v>
      </c>
    </row>
    <row r="8563" spans="1:7" customHeight="1">
      <c r="A8563"/>
      <c r="B8563"/>
      <c r="C8563"/>
      <c r="D8563"/>
      <c r="E8563" s="198"/>
      <c r="F8563" s="61"/>
      <c r="G8563" s="196" t="e">
        <f>VLOOKUP(D8563,sku归属!A:B,2,0)</f>
        <v>#N/A</v>
      </c>
    </row>
    <row r="8564" spans="1:7" customHeight="1">
      <c r="A8564"/>
      <c r="B8564"/>
      <c r="C8564"/>
      <c r="D8564"/>
      <c r="E8564" s="198"/>
      <c r="F8564" s="61"/>
      <c r="G8564" s="196" t="e">
        <f>VLOOKUP(D8564,sku归属!A:B,2,0)</f>
        <v>#N/A</v>
      </c>
    </row>
    <row r="8565" spans="1:7" customHeight="1">
      <c r="A8565"/>
      <c r="B8565"/>
      <c r="C8565"/>
      <c r="D8565"/>
      <c r="E8565" s="198"/>
      <c r="F8565" s="61"/>
      <c r="G8565" s="196" t="e">
        <f>VLOOKUP(D8565,sku归属!A:B,2,0)</f>
        <v>#N/A</v>
      </c>
    </row>
    <row r="8566" spans="1:7" customHeight="1">
      <c r="A8566"/>
      <c r="B8566"/>
      <c r="C8566"/>
      <c r="D8566"/>
      <c r="E8566" s="198"/>
      <c r="F8566" s="61"/>
      <c r="G8566" s="196" t="e">
        <f>VLOOKUP(D8566,sku归属!A:B,2,0)</f>
        <v>#N/A</v>
      </c>
    </row>
    <row r="8567" spans="1:7" customHeight="1">
      <c r="A8567"/>
      <c r="B8567"/>
      <c r="C8567"/>
      <c r="D8567"/>
      <c r="E8567" s="198"/>
      <c r="F8567" s="61"/>
      <c r="G8567" s="196" t="e">
        <f>VLOOKUP(D8567,sku归属!A:B,2,0)</f>
        <v>#N/A</v>
      </c>
    </row>
    <row r="8568" spans="1:7" customHeight="1">
      <c r="A8568"/>
      <c r="B8568"/>
      <c r="C8568"/>
      <c r="D8568"/>
      <c r="E8568" s="198"/>
      <c r="F8568" s="61"/>
      <c r="G8568" s="196" t="e">
        <f>VLOOKUP(D8568,sku归属!A:B,2,0)</f>
        <v>#N/A</v>
      </c>
    </row>
    <row r="8569" spans="1:7" customHeight="1">
      <c r="A8569"/>
      <c r="B8569"/>
      <c r="C8569"/>
      <c r="D8569"/>
      <c r="E8569" s="198"/>
      <c r="F8569" s="61"/>
      <c r="G8569" s="196" t="e">
        <f>VLOOKUP(D8569,sku归属!A:B,2,0)</f>
        <v>#N/A</v>
      </c>
    </row>
    <row r="8570" spans="1:7" customHeight="1">
      <c r="A8570"/>
      <c r="B8570"/>
      <c r="C8570"/>
      <c r="D8570"/>
      <c r="E8570" s="198"/>
      <c r="F8570" s="61"/>
      <c r="G8570" s="196" t="e">
        <f>VLOOKUP(D8570,sku归属!A:B,2,0)</f>
        <v>#N/A</v>
      </c>
    </row>
    <row r="8571" spans="1:7" customHeight="1">
      <c r="A8571"/>
      <c r="B8571"/>
      <c r="C8571"/>
      <c r="D8571"/>
      <c r="E8571" s="198"/>
      <c r="F8571" s="61"/>
      <c r="G8571" s="196" t="e">
        <f>VLOOKUP(D8571,sku归属!A:B,2,0)</f>
        <v>#N/A</v>
      </c>
    </row>
    <row r="8572" spans="1:7" customHeight="1">
      <c r="A8572"/>
      <c r="B8572"/>
      <c r="C8572"/>
      <c r="D8572"/>
      <c r="E8572" s="198"/>
      <c r="F8572" s="61"/>
      <c r="G8572" s="196" t="e">
        <f>VLOOKUP(D8572,sku归属!A:B,2,0)</f>
        <v>#N/A</v>
      </c>
    </row>
    <row r="8573" spans="1:7" customHeight="1">
      <c r="A8573"/>
      <c r="B8573"/>
      <c r="C8573"/>
      <c r="D8573"/>
      <c r="E8573" s="198"/>
      <c r="F8573" s="61"/>
      <c r="G8573" s="196" t="e">
        <f>VLOOKUP(D8573,sku归属!A:B,2,0)</f>
        <v>#N/A</v>
      </c>
    </row>
    <row r="8574" spans="1:7" customHeight="1">
      <c r="A8574"/>
      <c r="B8574"/>
      <c r="C8574"/>
      <c r="D8574"/>
      <c r="E8574" s="198"/>
      <c r="F8574" s="61"/>
      <c r="G8574" s="196" t="e">
        <f>VLOOKUP(D8574,sku归属!A:B,2,0)</f>
        <v>#N/A</v>
      </c>
    </row>
    <row r="8575" spans="1:7" customHeight="1">
      <c r="A8575"/>
      <c r="B8575"/>
      <c r="C8575"/>
      <c r="D8575"/>
      <c r="E8575" s="198"/>
      <c r="F8575" s="61"/>
      <c r="G8575" s="196" t="e">
        <f>VLOOKUP(D8575,sku归属!A:B,2,0)</f>
        <v>#N/A</v>
      </c>
    </row>
    <row r="8576" spans="1:7" customHeight="1">
      <c r="A8576"/>
      <c r="B8576"/>
      <c r="C8576"/>
      <c r="D8576"/>
      <c r="E8576" s="198"/>
      <c r="F8576" s="61"/>
      <c r="G8576" s="196" t="e">
        <f>VLOOKUP(D8576,sku归属!A:B,2,0)</f>
        <v>#N/A</v>
      </c>
    </row>
    <row r="8577" spans="1:7" customHeight="1">
      <c r="A8577"/>
      <c r="B8577"/>
      <c r="C8577"/>
      <c r="D8577"/>
      <c r="E8577" s="198"/>
      <c r="F8577" s="61"/>
      <c r="G8577" s="196" t="e">
        <f>VLOOKUP(D8577,sku归属!A:B,2,0)</f>
        <v>#N/A</v>
      </c>
    </row>
    <row r="8578" spans="1:7" customHeight="1">
      <c r="A8578"/>
      <c r="B8578"/>
      <c r="C8578"/>
      <c r="D8578"/>
      <c r="E8578" s="198"/>
      <c r="F8578" s="61"/>
      <c r="G8578" s="196" t="e">
        <f>VLOOKUP(D8578,sku归属!A:B,2,0)</f>
        <v>#N/A</v>
      </c>
    </row>
    <row r="8579" spans="1:7" customHeight="1">
      <c r="A8579"/>
      <c r="B8579"/>
      <c r="C8579"/>
      <c r="D8579"/>
      <c r="E8579" s="198"/>
      <c r="F8579" s="61"/>
      <c r="G8579" s="196" t="e">
        <f>VLOOKUP(D8579,sku归属!A:B,2,0)</f>
        <v>#N/A</v>
      </c>
    </row>
    <row r="8580" spans="1:7" customHeight="1">
      <c r="A8580"/>
      <c r="B8580"/>
      <c r="C8580"/>
      <c r="D8580"/>
      <c r="E8580" s="198"/>
      <c r="F8580" s="61"/>
      <c r="G8580" s="196" t="e">
        <f>VLOOKUP(D8580,sku归属!A:B,2,0)</f>
        <v>#N/A</v>
      </c>
    </row>
    <row r="8581" spans="1:7" customHeight="1">
      <c r="A8581"/>
      <c r="B8581"/>
      <c r="C8581"/>
      <c r="D8581"/>
      <c r="E8581" s="198"/>
      <c r="F8581" s="61"/>
      <c r="G8581" s="196" t="e">
        <f>VLOOKUP(D8581,sku归属!A:B,2,0)</f>
        <v>#N/A</v>
      </c>
    </row>
    <row r="8582" spans="1:7" customHeight="1">
      <c r="A8582"/>
      <c r="B8582"/>
      <c r="C8582"/>
      <c r="D8582"/>
      <c r="E8582" s="198"/>
      <c r="F8582" s="61"/>
      <c r="G8582" s="196" t="e">
        <f>VLOOKUP(D8582,sku归属!A:B,2,0)</f>
        <v>#N/A</v>
      </c>
    </row>
    <row r="8583" spans="1:7" customHeight="1">
      <c r="A8583"/>
      <c r="B8583"/>
      <c r="C8583"/>
      <c r="D8583"/>
      <c r="E8583" s="198"/>
      <c r="F8583" s="61"/>
      <c r="G8583" s="196" t="e">
        <f>VLOOKUP(D8583,sku归属!A:B,2,0)</f>
        <v>#N/A</v>
      </c>
    </row>
    <row r="8584" spans="1:7" customHeight="1">
      <c r="A8584"/>
      <c r="B8584"/>
      <c r="C8584"/>
      <c r="D8584"/>
      <c r="E8584" s="198"/>
      <c r="F8584" s="61"/>
      <c r="G8584" s="196" t="e">
        <f>VLOOKUP(D8584,sku归属!A:B,2,0)</f>
        <v>#N/A</v>
      </c>
    </row>
    <row r="8585" spans="1:7" customHeight="1">
      <c r="A8585"/>
      <c r="B8585"/>
      <c r="C8585"/>
      <c r="D8585"/>
      <c r="E8585" s="198"/>
      <c r="F8585" s="61"/>
      <c r="G8585" s="196" t="e">
        <f>VLOOKUP(D8585,sku归属!A:B,2,0)</f>
        <v>#N/A</v>
      </c>
    </row>
    <row r="8586" spans="1:7" customHeight="1">
      <c r="A8586"/>
      <c r="B8586"/>
      <c r="C8586"/>
      <c r="D8586"/>
      <c r="E8586" s="198"/>
      <c r="F8586" s="61"/>
      <c r="G8586" s="196" t="e">
        <f>VLOOKUP(D8586,sku归属!A:B,2,0)</f>
        <v>#N/A</v>
      </c>
    </row>
    <row r="8587" spans="1:7" customHeight="1">
      <c r="A8587"/>
      <c r="B8587"/>
      <c r="C8587"/>
      <c r="D8587"/>
      <c r="E8587" s="198"/>
      <c r="F8587" s="61"/>
      <c r="G8587" s="196" t="e">
        <f>VLOOKUP(D8587,sku归属!A:B,2,0)</f>
        <v>#N/A</v>
      </c>
    </row>
    <row r="8588" spans="1:7" customHeight="1">
      <c r="A8588"/>
      <c r="B8588"/>
      <c r="C8588"/>
      <c r="D8588"/>
      <c r="E8588" s="198"/>
      <c r="F8588" s="61"/>
      <c r="G8588" s="196" t="e">
        <f>VLOOKUP(D8588,sku归属!A:B,2,0)</f>
        <v>#N/A</v>
      </c>
    </row>
    <row r="8589" spans="1:7" customHeight="1">
      <c r="A8589"/>
      <c r="B8589"/>
      <c r="C8589"/>
      <c r="D8589"/>
      <c r="E8589" s="198"/>
      <c r="F8589" s="61"/>
      <c r="G8589" s="196" t="e">
        <f>VLOOKUP(D8589,sku归属!A:B,2,0)</f>
        <v>#N/A</v>
      </c>
    </row>
    <row r="8590" spans="1:7" customHeight="1">
      <c r="A8590"/>
      <c r="B8590"/>
      <c r="C8590"/>
      <c r="D8590"/>
      <c r="E8590" s="198"/>
      <c r="F8590" s="61"/>
      <c r="G8590" s="196" t="e">
        <f>VLOOKUP(D8590,sku归属!A:B,2,0)</f>
        <v>#N/A</v>
      </c>
    </row>
    <row r="8591" spans="1:7" customHeight="1">
      <c r="A8591"/>
      <c r="B8591"/>
      <c r="C8591"/>
      <c r="D8591"/>
      <c r="E8591" s="198"/>
      <c r="F8591" s="61"/>
      <c r="G8591" s="196" t="e">
        <f>VLOOKUP(D8591,sku归属!A:B,2,0)</f>
        <v>#N/A</v>
      </c>
    </row>
    <row r="8592" spans="1:7" customHeight="1">
      <c r="A8592"/>
      <c r="B8592"/>
      <c r="C8592"/>
      <c r="D8592"/>
      <c r="E8592" s="198"/>
      <c r="F8592" s="61"/>
      <c r="G8592" s="196" t="e">
        <f>VLOOKUP(D8592,sku归属!A:B,2,0)</f>
        <v>#N/A</v>
      </c>
    </row>
    <row r="8593" spans="1:7" customHeight="1">
      <c r="A8593"/>
      <c r="B8593"/>
      <c r="C8593"/>
      <c r="D8593"/>
      <c r="E8593" s="198"/>
      <c r="F8593" s="61"/>
      <c r="G8593" s="196" t="e">
        <f>VLOOKUP(D8593,sku归属!A:B,2,0)</f>
        <v>#N/A</v>
      </c>
    </row>
    <row r="8594" spans="1:7" customHeight="1">
      <c r="A8594"/>
      <c r="B8594"/>
      <c r="C8594"/>
      <c r="D8594"/>
      <c r="E8594" s="198"/>
      <c r="F8594" s="61"/>
      <c r="G8594" s="196" t="e">
        <f>VLOOKUP(D8594,sku归属!A:B,2,0)</f>
        <v>#N/A</v>
      </c>
    </row>
    <row r="8595" spans="1:7" customHeight="1">
      <c r="A8595"/>
      <c r="B8595"/>
      <c r="C8595"/>
      <c r="D8595"/>
      <c r="E8595" s="198"/>
      <c r="F8595" s="61"/>
      <c r="G8595" s="196" t="e">
        <f>VLOOKUP(D8595,sku归属!A:B,2,0)</f>
        <v>#N/A</v>
      </c>
    </row>
    <row r="8596" spans="1:7" customHeight="1">
      <c r="A8596"/>
      <c r="B8596"/>
      <c r="C8596"/>
      <c r="D8596"/>
      <c r="E8596" s="198"/>
      <c r="F8596" s="61"/>
      <c r="G8596" s="196" t="e">
        <f>VLOOKUP(D8596,sku归属!A:B,2,0)</f>
        <v>#N/A</v>
      </c>
    </row>
    <row r="8597" spans="1:7" customHeight="1">
      <c r="A8597"/>
      <c r="B8597"/>
      <c r="C8597"/>
      <c r="D8597"/>
      <c r="E8597" s="198"/>
      <c r="F8597" s="61"/>
      <c r="G8597" s="196" t="e">
        <f>VLOOKUP(D8597,sku归属!A:B,2,0)</f>
        <v>#N/A</v>
      </c>
    </row>
    <row r="8598" spans="1:7" customHeight="1">
      <c r="A8598"/>
      <c r="B8598"/>
      <c r="C8598"/>
      <c r="D8598"/>
      <c r="E8598" s="198"/>
      <c r="F8598" s="61"/>
      <c r="G8598" s="196" t="e">
        <f>VLOOKUP(D8598,sku归属!A:B,2,0)</f>
        <v>#N/A</v>
      </c>
    </row>
    <row r="8599" spans="1:7" customHeight="1">
      <c r="A8599"/>
      <c r="B8599"/>
      <c r="C8599"/>
      <c r="D8599"/>
      <c r="E8599" s="198"/>
      <c r="F8599" s="61"/>
      <c r="G8599" s="196" t="e">
        <f>VLOOKUP(D8599,sku归属!A:B,2,0)</f>
        <v>#N/A</v>
      </c>
    </row>
    <row r="8600" spans="1:7" customHeight="1">
      <c r="A8600"/>
      <c r="B8600"/>
      <c r="C8600"/>
      <c r="D8600"/>
      <c r="E8600" s="198"/>
      <c r="F8600" s="61"/>
      <c r="G8600" s="196" t="e">
        <f>VLOOKUP(D8600,sku归属!A:B,2,0)</f>
        <v>#N/A</v>
      </c>
    </row>
    <row r="8601" spans="1:7" customHeight="1">
      <c r="A8601"/>
      <c r="B8601"/>
      <c r="C8601"/>
      <c r="D8601"/>
      <c r="E8601" s="198"/>
      <c r="F8601" s="61"/>
      <c r="G8601" s="196" t="e">
        <f>VLOOKUP(D8601,sku归属!A:B,2,0)</f>
        <v>#N/A</v>
      </c>
    </row>
    <row r="8602" spans="1:7" customHeight="1">
      <c r="A8602"/>
      <c r="B8602"/>
      <c r="C8602"/>
      <c r="D8602"/>
      <c r="E8602" s="198"/>
      <c r="F8602" s="61"/>
      <c r="G8602" s="196" t="e">
        <f>VLOOKUP(D8602,sku归属!A:B,2,0)</f>
        <v>#N/A</v>
      </c>
    </row>
    <row r="8603" spans="1:7" customHeight="1">
      <c r="A8603"/>
      <c r="B8603"/>
      <c r="C8603"/>
      <c r="D8603"/>
      <c r="E8603" s="198"/>
      <c r="F8603" s="61"/>
      <c r="G8603" s="196" t="e">
        <f>VLOOKUP(D8603,sku归属!A:B,2,0)</f>
        <v>#N/A</v>
      </c>
    </row>
    <row r="8604" spans="1:7" customHeight="1">
      <c r="A8604"/>
      <c r="B8604"/>
      <c r="C8604"/>
      <c r="D8604"/>
      <c r="E8604" s="198"/>
      <c r="F8604" s="61"/>
      <c r="G8604" s="196" t="e">
        <f>VLOOKUP(D8604,sku归属!A:B,2,0)</f>
        <v>#N/A</v>
      </c>
    </row>
    <row r="8605" spans="1:7" customHeight="1">
      <c r="A8605"/>
      <c r="B8605"/>
      <c r="C8605"/>
      <c r="D8605"/>
      <c r="E8605" s="198"/>
      <c r="F8605" s="61"/>
      <c r="G8605" s="196" t="e">
        <f>VLOOKUP(D8605,sku归属!A:B,2,0)</f>
        <v>#N/A</v>
      </c>
    </row>
    <row r="8606" spans="1:7" customHeight="1">
      <c r="A8606"/>
      <c r="B8606"/>
      <c r="C8606"/>
      <c r="D8606"/>
      <c r="E8606" s="198"/>
      <c r="F8606" s="61"/>
      <c r="G8606" s="196" t="e">
        <f>VLOOKUP(D8606,sku归属!A:B,2,0)</f>
        <v>#N/A</v>
      </c>
    </row>
    <row r="8607" spans="1:7" customHeight="1">
      <c r="A8607"/>
      <c r="B8607"/>
      <c r="C8607"/>
      <c r="D8607"/>
      <c r="E8607" s="198"/>
      <c r="F8607" s="61"/>
      <c r="G8607" s="196" t="e">
        <f>VLOOKUP(D8607,sku归属!A:B,2,0)</f>
        <v>#N/A</v>
      </c>
    </row>
    <row r="8608" spans="1:7" customHeight="1">
      <c r="A8608"/>
      <c r="B8608"/>
      <c r="C8608"/>
      <c r="D8608"/>
      <c r="E8608" s="198"/>
      <c r="F8608" s="61"/>
      <c r="G8608" s="196" t="e">
        <f>VLOOKUP(D8608,sku归属!A:B,2,0)</f>
        <v>#N/A</v>
      </c>
    </row>
    <row r="8609" spans="1:7" customHeight="1">
      <c r="A8609"/>
      <c r="B8609"/>
      <c r="C8609"/>
      <c r="D8609"/>
      <c r="E8609" s="198"/>
      <c r="F8609" s="61"/>
      <c r="G8609" s="196" t="e">
        <f>VLOOKUP(D8609,sku归属!A:B,2,0)</f>
        <v>#N/A</v>
      </c>
    </row>
    <row r="8610" spans="1:7" customHeight="1">
      <c r="A8610"/>
      <c r="B8610"/>
      <c r="C8610"/>
      <c r="D8610"/>
      <c r="E8610" s="198"/>
      <c r="F8610" s="61"/>
      <c r="G8610" s="196" t="e">
        <f>VLOOKUP(D8610,sku归属!A:B,2,0)</f>
        <v>#N/A</v>
      </c>
    </row>
    <row r="8611" spans="1:7" customHeight="1">
      <c r="A8611"/>
      <c r="B8611"/>
      <c r="C8611"/>
      <c r="D8611"/>
      <c r="E8611" s="198"/>
      <c r="F8611" s="61"/>
      <c r="G8611" s="196" t="e">
        <f>VLOOKUP(D8611,sku归属!A:B,2,0)</f>
        <v>#N/A</v>
      </c>
    </row>
    <row r="8612" spans="1:7" customHeight="1">
      <c r="A8612"/>
      <c r="B8612"/>
      <c r="C8612"/>
      <c r="D8612"/>
      <c r="E8612" s="198"/>
      <c r="F8612" s="61"/>
      <c r="G8612" s="196" t="e">
        <f>VLOOKUP(D8612,sku归属!A:B,2,0)</f>
        <v>#N/A</v>
      </c>
    </row>
    <row r="8613" spans="1:7" customHeight="1">
      <c r="A8613"/>
      <c r="B8613"/>
      <c r="C8613"/>
      <c r="D8613"/>
      <c r="E8613" s="198"/>
      <c r="F8613" s="61"/>
      <c r="G8613" s="196" t="e">
        <f>VLOOKUP(D8613,sku归属!A:B,2,0)</f>
        <v>#N/A</v>
      </c>
    </row>
    <row r="8614" spans="1:7" customHeight="1">
      <c r="A8614"/>
      <c r="B8614"/>
      <c r="C8614"/>
      <c r="D8614"/>
      <c r="E8614" s="198"/>
      <c r="F8614" s="61"/>
      <c r="G8614" s="196" t="e">
        <f>VLOOKUP(D8614,sku归属!A:B,2,0)</f>
        <v>#N/A</v>
      </c>
    </row>
    <row r="8615" spans="1:7" customHeight="1">
      <c r="A8615"/>
      <c r="B8615"/>
      <c r="C8615"/>
      <c r="D8615"/>
      <c r="E8615" s="198"/>
      <c r="F8615" s="61"/>
      <c r="G8615" s="196" t="e">
        <f>VLOOKUP(D8615,sku归属!A:B,2,0)</f>
        <v>#N/A</v>
      </c>
    </row>
    <row r="8616" spans="1:7" customHeight="1">
      <c r="A8616"/>
      <c r="B8616"/>
      <c r="C8616"/>
      <c r="D8616"/>
      <c r="E8616" s="198"/>
      <c r="F8616" s="61"/>
      <c r="G8616" s="196" t="e">
        <f>VLOOKUP(D8616,sku归属!A:B,2,0)</f>
        <v>#N/A</v>
      </c>
    </row>
    <row r="8617" spans="1:7" customHeight="1">
      <c r="A8617"/>
      <c r="B8617"/>
      <c r="C8617"/>
      <c r="D8617"/>
      <c r="E8617" s="198"/>
      <c r="F8617" s="61"/>
      <c r="G8617" s="196" t="e">
        <f>VLOOKUP(D8617,sku归属!A:B,2,0)</f>
        <v>#N/A</v>
      </c>
    </row>
    <row r="8618" spans="1:7" customHeight="1">
      <c r="A8618"/>
      <c r="B8618"/>
      <c r="C8618"/>
      <c r="D8618"/>
      <c r="E8618" s="198"/>
      <c r="F8618" s="61"/>
      <c r="G8618" s="196" t="e">
        <f>VLOOKUP(D8618,sku归属!A:B,2,0)</f>
        <v>#N/A</v>
      </c>
    </row>
    <row r="8619" spans="1:7" customHeight="1">
      <c r="A8619"/>
      <c r="B8619"/>
      <c r="C8619"/>
      <c r="D8619"/>
      <c r="E8619" s="198"/>
      <c r="F8619" s="61"/>
      <c r="G8619" s="196" t="e">
        <f>VLOOKUP(D8619,sku归属!A:B,2,0)</f>
        <v>#N/A</v>
      </c>
    </row>
    <row r="8620" spans="1:7" customHeight="1">
      <c r="A8620"/>
      <c r="B8620"/>
      <c r="C8620"/>
      <c r="D8620"/>
      <c r="E8620" s="198"/>
      <c r="F8620" s="61"/>
      <c r="G8620" s="196" t="e">
        <f>VLOOKUP(D8620,sku归属!A:B,2,0)</f>
        <v>#N/A</v>
      </c>
    </row>
    <row r="8621" spans="1:7" customHeight="1">
      <c r="A8621"/>
      <c r="B8621"/>
      <c r="C8621"/>
      <c r="D8621"/>
      <c r="E8621" s="198"/>
      <c r="F8621" s="61"/>
      <c r="G8621" s="196" t="e">
        <f>VLOOKUP(D8621,sku归属!A:B,2,0)</f>
        <v>#N/A</v>
      </c>
    </row>
    <row r="8622" spans="1:7" customHeight="1">
      <c r="A8622"/>
      <c r="B8622"/>
      <c r="C8622"/>
      <c r="D8622"/>
      <c r="E8622" s="198"/>
      <c r="F8622" s="61"/>
      <c r="G8622" s="196" t="e">
        <f>VLOOKUP(D8622,sku归属!A:B,2,0)</f>
        <v>#N/A</v>
      </c>
    </row>
    <row r="8623" spans="1:7" customHeight="1">
      <c r="A8623"/>
      <c r="B8623"/>
      <c r="C8623"/>
      <c r="D8623"/>
      <c r="E8623" s="198"/>
      <c r="F8623" s="61"/>
      <c r="G8623" s="196" t="e">
        <f>VLOOKUP(D8623,sku归属!A:B,2,0)</f>
        <v>#N/A</v>
      </c>
    </row>
    <row r="8624" spans="1:7" customHeight="1">
      <c r="A8624"/>
      <c r="B8624"/>
      <c r="C8624"/>
      <c r="D8624"/>
      <c r="E8624" s="198"/>
      <c r="F8624" s="61"/>
      <c r="G8624" s="196" t="e">
        <f>VLOOKUP(D8624,sku归属!A:B,2,0)</f>
        <v>#N/A</v>
      </c>
    </row>
    <row r="8625" spans="1:7" customHeight="1">
      <c r="A8625"/>
      <c r="B8625"/>
      <c r="C8625"/>
      <c r="D8625"/>
      <c r="E8625" s="198"/>
      <c r="F8625" s="61"/>
      <c r="G8625" s="196" t="e">
        <f>VLOOKUP(D8625,sku归属!A:B,2,0)</f>
        <v>#N/A</v>
      </c>
    </row>
    <row r="8626" spans="1:7" customHeight="1">
      <c r="A8626"/>
      <c r="B8626"/>
      <c r="C8626"/>
      <c r="D8626"/>
      <c r="E8626" s="198"/>
      <c r="F8626" s="61"/>
      <c r="G8626" s="196" t="e">
        <f>VLOOKUP(D8626,sku归属!A:B,2,0)</f>
        <v>#N/A</v>
      </c>
    </row>
    <row r="8627" spans="1:7" customHeight="1">
      <c r="A8627"/>
      <c r="B8627"/>
      <c r="C8627"/>
      <c r="D8627"/>
      <c r="E8627" s="198"/>
      <c r="F8627" s="61"/>
      <c r="G8627" s="196" t="e">
        <f>VLOOKUP(D8627,sku归属!A:B,2,0)</f>
        <v>#N/A</v>
      </c>
    </row>
    <row r="8628" spans="1:7" customHeight="1">
      <c r="A8628"/>
      <c r="B8628"/>
      <c r="C8628"/>
      <c r="D8628"/>
      <c r="E8628" s="198"/>
      <c r="F8628" s="61"/>
      <c r="G8628" s="196" t="e">
        <f>VLOOKUP(D8628,sku归属!A:B,2,0)</f>
        <v>#N/A</v>
      </c>
    </row>
    <row r="8629" spans="1:7" customHeight="1">
      <c r="A8629"/>
      <c r="B8629"/>
      <c r="C8629"/>
      <c r="D8629"/>
      <c r="E8629" s="198"/>
      <c r="F8629" s="61"/>
      <c r="G8629" s="196" t="e">
        <f>VLOOKUP(D8629,sku归属!A:B,2,0)</f>
        <v>#N/A</v>
      </c>
    </row>
    <row r="8630" spans="1:7" customHeight="1">
      <c r="A8630"/>
      <c r="B8630"/>
      <c r="C8630"/>
      <c r="D8630"/>
      <c r="E8630" s="198"/>
      <c r="F8630" s="61"/>
      <c r="G8630" s="196" t="e">
        <f>VLOOKUP(D8630,sku归属!A:B,2,0)</f>
        <v>#N/A</v>
      </c>
    </row>
    <row r="8631" spans="1:7" customHeight="1">
      <c r="A8631"/>
      <c r="B8631"/>
      <c r="C8631"/>
      <c r="D8631"/>
      <c r="E8631" s="198"/>
      <c r="F8631" s="61"/>
      <c r="G8631" s="196" t="e">
        <f>VLOOKUP(D8631,sku归属!A:B,2,0)</f>
        <v>#N/A</v>
      </c>
    </row>
    <row r="8632" spans="1:7" customHeight="1">
      <c r="A8632"/>
      <c r="B8632"/>
      <c r="C8632"/>
      <c r="D8632"/>
      <c r="E8632" s="198"/>
      <c r="F8632" s="61"/>
      <c r="G8632" s="196" t="e">
        <f>VLOOKUP(D8632,sku归属!A:B,2,0)</f>
        <v>#N/A</v>
      </c>
    </row>
    <row r="8633" spans="1:7" customHeight="1">
      <c r="A8633"/>
      <c r="B8633"/>
      <c r="C8633"/>
      <c r="D8633"/>
      <c r="E8633" s="198"/>
      <c r="F8633" s="61"/>
      <c r="G8633" s="196" t="e">
        <f>VLOOKUP(D8633,sku归属!A:B,2,0)</f>
        <v>#N/A</v>
      </c>
    </row>
    <row r="8634" spans="1:7" customHeight="1">
      <c r="A8634"/>
      <c r="B8634"/>
      <c r="C8634"/>
      <c r="D8634"/>
      <c r="E8634" s="198"/>
      <c r="F8634" s="61"/>
      <c r="G8634" s="196" t="e">
        <f>VLOOKUP(D8634,sku归属!A:B,2,0)</f>
        <v>#N/A</v>
      </c>
    </row>
    <row r="8635" spans="1:7" customHeight="1">
      <c r="A8635"/>
      <c r="B8635"/>
      <c r="C8635"/>
      <c r="D8635"/>
      <c r="E8635" s="198"/>
      <c r="F8635" s="61"/>
      <c r="G8635" s="196" t="e">
        <f>VLOOKUP(D8635,sku归属!A:B,2,0)</f>
        <v>#N/A</v>
      </c>
    </row>
    <row r="8636" spans="1:7" customHeight="1">
      <c r="A8636"/>
      <c r="B8636"/>
      <c r="C8636"/>
      <c r="D8636"/>
      <c r="E8636" s="198"/>
      <c r="F8636" s="61"/>
      <c r="G8636" s="196" t="e">
        <f>VLOOKUP(D8636,sku归属!A:B,2,0)</f>
        <v>#N/A</v>
      </c>
    </row>
    <row r="8637" spans="1:7" customHeight="1">
      <c r="A8637"/>
      <c r="B8637"/>
      <c r="C8637"/>
      <c r="D8637"/>
      <c r="E8637" s="198"/>
      <c r="F8637" s="61"/>
      <c r="G8637" s="196" t="e">
        <f>VLOOKUP(D8637,sku归属!A:B,2,0)</f>
        <v>#N/A</v>
      </c>
    </row>
    <row r="8638" spans="1:7" customHeight="1">
      <c r="A8638"/>
      <c r="B8638"/>
      <c r="C8638"/>
      <c r="D8638"/>
      <c r="E8638" s="198"/>
      <c r="F8638" s="61"/>
      <c r="G8638" s="196" t="e">
        <f>VLOOKUP(D8638,sku归属!A:B,2,0)</f>
        <v>#N/A</v>
      </c>
    </row>
    <row r="8639" spans="1:7" customHeight="1">
      <c r="A8639"/>
      <c r="B8639"/>
      <c r="C8639"/>
      <c r="D8639"/>
      <c r="E8639" s="198"/>
      <c r="F8639" s="61"/>
      <c r="G8639" s="196" t="e">
        <f>VLOOKUP(D8639,sku归属!A:B,2,0)</f>
        <v>#N/A</v>
      </c>
    </row>
    <row r="8640" spans="1:7" customHeight="1">
      <c r="A8640"/>
      <c r="B8640"/>
      <c r="C8640"/>
      <c r="D8640"/>
      <c r="E8640" s="198"/>
      <c r="F8640" s="61"/>
      <c r="G8640" s="196" t="e">
        <f>VLOOKUP(D8640,sku归属!A:B,2,0)</f>
        <v>#N/A</v>
      </c>
    </row>
    <row r="8641" spans="1:7" customHeight="1">
      <c r="A8641"/>
      <c r="B8641"/>
      <c r="C8641"/>
      <c r="D8641"/>
      <c r="E8641" s="198"/>
      <c r="F8641" s="61"/>
      <c r="G8641" s="196" t="e">
        <f>VLOOKUP(D8641,sku归属!A:B,2,0)</f>
        <v>#N/A</v>
      </c>
    </row>
    <row r="8642" spans="1:7" customHeight="1">
      <c r="A8642"/>
      <c r="B8642"/>
      <c r="C8642"/>
      <c r="D8642"/>
      <c r="E8642" s="198"/>
      <c r="F8642" s="61"/>
      <c r="G8642" s="196" t="e">
        <f>VLOOKUP(D8642,sku归属!A:B,2,0)</f>
        <v>#N/A</v>
      </c>
    </row>
    <row r="8643" spans="1:7" customHeight="1">
      <c r="A8643"/>
      <c r="B8643"/>
      <c r="C8643"/>
      <c r="D8643"/>
      <c r="E8643" s="198"/>
      <c r="F8643" s="61"/>
      <c r="G8643" s="196" t="e">
        <f>VLOOKUP(D8643,sku归属!A:B,2,0)</f>
        <v>#N/A</v>
      </c>
    </row>
    <row r="8644" spans="1:7" customHeight="1">
      <c r="A8644"/>
      <c r="B8644"/>
      <c r="C8644"/>
      <c r="D8644"/>
      <c r="E8644" s="198"/>
      <c r="F8644" s="61"/>
      <c r="G8644" s="196" t="e">
        <f>VLOOKUP(D8644,sku归属!A:B,2,0)</f>
        <v>#N/A</v>
      </c>
    </row>
    <row r="8645" spans="1:7" customHeight="1">
      <c r="A8645"/>
      <c r="B8645"/>
      <c r="C8645"/>
      <c r="D8645"/>
      <c r="E8645" s="198"/>
      <c r="F8645" s="61"/>
      <c r="G8645" s="196" t="e">
        <f>VLOOKUP(D8645,sku归属!A:B,2,0)</f>
        <v>#N/A</v>
      </c>
    </row>
    <row r="8646" spans="1:7" customHeight="1">
      <c r="A8646"/>
      <c r="B8646"/>
      <c r="C8646"/>
      <c r="D8646"/>
      <c r="E8646" s="198"/>
      <c r="F8646" s="61"/>
      <c r="G8646" s="196" t="e">
        <f>VLOOKUP(D8646,sku归属!A:B,2,0)</f>
        <v>#N/A</v>
      </c>
    </row>
    <row r="8647" spans="1:7" customHeight="1">
      <c r="A8647"/>
      <c r="B8647"/>
      <c r="C8647"/>
      <c r="D8647"/>
      <c r="E8647" s="198"/>
      <c r="F8647" s="61"/>
      <c r="G8647" s="196" t="e">
        <f>VLOOKUP(D8647,sku归属!A:B,2,0)</f>
        <v>#N/A</v>
      </c>
    </row>
    <row r="8648" spans="1:7" customHeight="1">
      <c r="A8648"/>
      <c r="B8648"/>
      <c r="C8648"/>
      <c r="D8648"/>
      <c r="E8648" s="198"/>
      <c r="F8648" s="61"/>
      <c r="G8648" s="196" t="e">
        <f>VLOOKUP(D8648,sku归属!A:B,2,0)</f>
        <v>#N/A</v>
      </c>
    </row>
    <row r="8649" spans="1:7" customHeight="1">
      <c r="A8649"/>
      <c r="B8649"/>
      <c r="C8649"/>
      <c r="D8649"/>
      <c r="E8649" s="198"/>
      <c r="F8649" s="61"/>
      <c r="G8649" s="196" t="e">
        <f>VLOOKUP(D8649,sku归属!A:B,2,0)</f>
        <v>#N/A</v>
      </c>
    </row>
    <row r="8650" spans="1:7" customHeight="1">
      <c r="A8650"/>
      <c r="B8650"/>
      <c r="C8650"/>
      <c r="D8650"/>
      <c r="E8650" s="198"/>
      <c r="F8650" s="61"/>
      <c r="G8650" s="196" t="e">
        <f>VLOOKUP(D8650,sku归属!A:B,2,0)</f>
        <v>#N/A</v>
      </c>
    </row>
    <row r="8651" spans="1:7" customHeight="1">
      <c r="A8651"/>
      <c r="B8651"/>
      <c r="C8651"/>
      <c r="D8651"/>
      <c r="E8651" s="198"/>
      <c r="F8651" s="61"/>
      <c r="G8651" s="196" t="e">
        <f>VLOOKUP(D8651,sku归属!A:B,2,0)</f>
        <v>#N/A</v>
      </c>
    </row>
    <row r="8652" spans="1:7" customHeight="1">
      <c r="A8652"/>
      <c r="B8652"/>
      <c r="C8652"/>
      <c r="D8652"/>
      <c r="E8652" s="198"/>
      <c r="F8652" s="61"/>
      <c r="G8652" s="196" t="e">
        <f>VLOOKUP(D8652,sku归属!A:B,2,0)</f>
        <v>#N/A</v>
      </c>
    </row>
    <row r="8653" spans="1:7" customHeight="1">
      <c r="A8653"/>
      <c r="B8653"/>
      <c r="C8653"/>
      <c r="D8653"/>
      <c r="E8653" s="198"/>
      <c r="F8653" s="61"/>
      <c r="G8653" s="196" t="e">
        <f>VLOOKUP(D8653,sku归属!A:B,2,0)</f>
        <v>#N/A</v>
      </c>
    </row>
    <row r="8654" spans="1:7" customHeight="1">
      <c r="A8654"/>
      <c r="B8654"/>
      <c r="C8654"/>
      <c r="D8654"/>
      <c r="E8654" s="198"/>
      <c r="F8654" s="61"/>
      <c r="G8654" s="196" t="e">
        <f>VLOOKUP(D8654,sku归属!A:B,2,0)</f>
        <v>#N/A</v>
      </c>
    </row>
    <row r="8655" spans="1:7" customHeight="1">
      <c r="A8655"/>
      <c r="B8655"/>
      <c r="C8655"/>
      <c r="D8655"/>
      <c r="E8655" s="198"/>
      <c r="F8655" s="61"/>
      <c r="G8655" s="196" t="e">
        <f>VLOOKUP(D8655,sku归属!A:B,2,0)</f>
        <v>#N/A</v>
      </c>
    </row>
    <row r="8656" spans="1:7" customHeight="1">
      <c r="A8656"/>
      <c r="B8656"/>
      <c r="C8656"/>
      <c r="D8656"/>
      <c r="E8656" s="198"/>
      <c r="F8656" s="61"/>
      <c r="G8656" s="196" t="e">
        <f>VLOOKUP(D8656,sku归属!A:B,2,0)</f>
        <v>#N/A</v>
      </c>
    </row>
    <row r="8657" spans="1:7" customHeight="1">
      <c r="A8657"/>
      <c r="B8657"/>
      <c r="C8657"/>
      <c r="D8657"/>
      <c r="E8657" s="198"/>
      <c r="F8657" s="61"/>
      <c r="G8657" s="196" t="e">
        <f>VLOOKUP(D8657,sku归属!A:B,2,0)</f>
        <v>#N/A</v>
      </c>
    </row>
    <row r="8658" spans="1:7" customHeight="1">
      <c r="A8658"/>
      <c r="B8658"/>
      <c r="C8658"/>
      <c r="D8658"/>
      <c r="E8658" s="198"/>
      <c r="F8658" s="61"/>
      <c r="G8658" s="196" t="e">
        <f>VLOOKUP(D8658,sku归属!A:B,2,0)</f>
        <v>#N/A</v>
      </c>
    </row>
    <row r="8659" spans="1:7" customHeight="1">
      <c r="A8659"/>
      <c r="B8659"/>
      <c r="C8659"/>
      <c r="D8659"/>
      <c r="E8659" s="198"/>
      <c r="F8659" s="61"/>
      <c r="G8659" s="196" t="e">
        <f>VLOOKUP(D8659,sku归属!A:B,2,0)</f>
        <v>#N/A</v>
      </c>
    </row>
    <row r="8660" spans="1:7" customHeight="1">
      <c r="A8660"/>
      <c r="B8660"/>
      <c r="C8660"/>
      <c r="D8660"/>
      <c r="E8660" s="198"/>
      <c r="F8660" s="61"/>
      <c r="G8660" s="196" t="e">
        <f>VLOOKUP(D8660,sku归属!A:B,2,0)</f>
        <v>#N/A</v>
      </c>
    </row>
    <row r="8661" spans="1:7" customHeight="1">
      <c r="A8661"/>
      <c r="B8661"/>
      <c r="C8661"/>
      <c r="D8661"/>
      <c r="E8661" s="198"/>
      <c r="F8661" s="61"/>
      <c r="G8661" s="196" t="e">
        <f>VLOOKUP(D8661,sku归属!A:B,2,0)</f>
        <v>#N/A</v>
      </c>
    </row>
    <row r="8662" spans="1:7" customHeight="1">
      <c r="A8662"/>
      <c r="B8662"/>
      <c r="C8662"/>
      <c r="D8662"/>
      <c r="E8662" s="198"/>
      <c r="F8662" s="61"/>
      <c r="G8662" s="196" t="e">
        <f>VLOOKUP(D8662,sku归属!A:B,2,0)</f>
        <v>#N/A</v>
      </c>
    </row>
    <row r="8663" spans="1:7" customHeight="1">
      <c r="A8663"/>
      <c r="B8663"/>
      <c r="C8663"/>
      <c r="D8663"/>
      <c r="E8663" s="198"/>
      <c r="F8663" s="61"/>
      <c r="G8663" s="196" t="e">
        <f>VLOOKUP(D8663,sku归属!A:B,2,0)</f>
        <v>#N/A</v>
      </c>
    </row>
    <row r="8664" spans="1:7" customHeight="1">
      <c r="A8664"/>
      <c r="B8664"/>
      <c r="C8664"/>
      <c r="D8664"/>
      <c r="E8664" s="198"/>
      <c r="F8664" s="61"/>
      <c r="G8664" s="196" t="e">
        <f>VLOOKUP(D8664,sku归属!A:B,2,0)</f>
        <v>#N/A</v>
      </c>
    </row>
    <row r="8665" spans="1:7" customHeight="1">
      <c r="A8665"/>
      <c r="B8665"/>
      <c r="C8665"/>
      <c r="D8665"/>
      <c r="E8665" s="198"/>
      <c r="F8665" s="61"/>
      <c r="G8665" s="196" t="e">
        <f>VLOOKUP(D8665,sku归属!A:B,2,0)</f>
        <v>#N/A</v>
      </c>
    </row>
    <row r="8666" spans="1:7" customHeight="1">
      <c r="A8666"/>
      <c r="B8666"/>
      <c r="C8666"/>
      <c r="D8666"/>
      <c r="E8666" s="198"/>
      <c r="F8666" s="61"/>
      <c r="G8666" s="196" t="e">
        <f>VLOOKUP(D8666,sku归属!A:B,2,0)</f>
        <v>#N/A</v>
      </c>
    </row>
    <row r="8667" spans="1:7" customHeight="1">
      <c r="A8667"/>
      <c r="B8667"/>
      <c r="C8667"/>
      <c r="D8667"/>
      <c r="E8667" s="198"/>
      <c r="F8667" s="61"/>
      <c r="G8667" s="196" t="e">
        <f>VLOOKUP(D8667,sku归属!A:B,2,0)</f>
        <v>#N/A</v>
      </c>
    </row>
    <row r="8668" spans="1:7" customHeight="1">
      <c r="A8668"/>
      <c r="B8668"/>
      <c r="C8668"/>
      <c r="D8668"/>
      <c r="E8668" s="198"/>
      <c r="F8668" s="61"/>
      <c r="G8668" s="196" t="e">
        <f>VLOOKUP(D8668,sku归属!A:B,2,0)</f>
        <v>#N/A</v>
      </c>
    </row>
    <row r="8669" spans="1:7" customHeight="1">
      <c r="A8669"/>
      <c r="B8669"/>
      <c r="C8669"/>
      <c r="D8669"/>
      <c r="E8669" s="198"/>
      <c r="F8669" s="61"/>
      <c r="G8669" s="196" t="e">
        <f>VLOOKUP(D8669,sku归属!A:B,2,0)</f>
        <v>#N/A</v>
      </c>
    </row>
    <row r="8670" spans="1:7" customHeight="1">
      <c r="A8670"/>
      <c r="B8670"/>
      <c r="C8670"/>
      <c r="D8670"/>
      <c r="E8670" s="198"/>
      <c r="F8670" s="61"/>
      <c r="G8670" s="196" t="e">
        <f>VLOOKUP(D8670,sku归属!A:B,2,0)</f>
        <v>#N/A</v>
      </c>
    </row>
    <row r="8671" spans="1:7" customHeight="1">
      <c r="A8671"/>
      <c r="B8671"/>
      <c r="C8671"/>
      <c r="D8671"/>
      <c r="E8671" s="198"/>
      <c r="F8671" s="61"/>
      <c r="G8671" s="196" t="e">
        <f>VLOOKUP(D8671,sku归属!A:B,2,0)</f>
        <v>#N/A</v>
      </c>
    </row>
    <row r="8672" spans="1:7" customHeight="1">
      <c r="A8672"/>
      <c r="B8672"/>
      <c r="C8672"/>
      <c r="D8672"/>
      <c r="E8672" s="198"/>
      <c r="F8672" s="61"/>
      <c r="G8672" s="196" t="e">
        <f>VLOOKUP(D8672,sku归属!A:B,2,0)</f>
        <v>#N/A</v>
      </c>
    </row>
    <row r="8673" spans="1:7" customHeight="1">
      <c r="A8673"/>
      <c r="B8673"/>
      <c r="C8673"/>
      <c r="D8673"/>
      <c r="E8673" s="198"/>
      <c r="F8673" s="61"/>
      <c r="G8673" s="196" t="e">
        <f>VLOOKUP(D8673,sku归属!A:B,2,0)</f>
        <v>#N/A</v>
      </c>
    </row>
    <row r="8674" spans="1:7" customHeight="1">
      <c r="A8674"/>
      <c r="B8674"/>
      <c r="C8674"/>
      <c r="D8674"/>
      <c r="E8674" s="198"/>
      <c r="F8674" s="61"/>
      <c r="G8674" s="196" t="e">
        <f>VLOOKUP(D8674,sku归属!A:B,2,0)</f>
        <v>#N/A</v>
      </c>
    </row>
    <row r="8675" spans="1:7" customHeight="1">
      <c r="A8675"/>
      <c r="B8675"/>
      <c r="C8675"/>
      <c r="D8675"/>
      <c r="E8675" s="198"/>
      <c r="F8675" s="61"/>
      <c r="G8675" s="196" t="e">
        <f>VLOOKUP(D8675,sku归属!A:B,2,0)</f>
        <v>#N/A</v>
      </c>
    </row>
    <row r="8676" spans="1:7" customHeight="1">
      <c r="A8676"/>
      <c r="B8676"/>
      <c r="C8676"/>
      <c r="D8676"/>
      <c r="E8676" s="198"/>
      <c r="F8676" s="61"/>
      <c r="G8676" s="196" t="e">
        <f>VLOOKUP(D8676,sku归属!A:B,2,0)</f>
        <v>#N/A</v>
      </c>
    </row>
    <row r="8677" spans="1:7" customHeight="1">
      <c r="A8677"/>
      <c r="B8677"/>
      <c r="C8677"/>
      <c r="D8677"/>
      <c r="E8677" s="198"/>
      <c r="F8677" s="61"/>
      <c r="G8677" s="196" t="e">
        <f>VLOOKUP(D8677,sku归属!A:B,2,0)</f>
        <v>#N/A</v>
      </c>
    </row>
    <row r="8678" spans="1:7" customHeight="1">
      <c r="A8678"/>
      <c r="B8678"/>
      <c r="C8678"/>
      <c r="D8678"/>
      <c r="E8678" s="198"/>
      <c r="F8678" s="61"/>
      <c r="G8678" s="196" t="e">
        <f>VLOOKUP(D8678,sku归属!A:B,2,0)</f>
        <v>#N/A</v>
      </c>
    </row>
    <row r="8679" spans="1:7" customHeight="1">
      <c r="A8679"/>
      <c r="B8679"/>
      <c r="C8679"/>
      <c r="D8679"/>
      <c r="E8679" s="198"/>
      <c r="F8679" s="61"/>
      <c r="G8679" s="196" t="e">
        <f>VLOOKUP(D8679,sku归属!A:B,2,0)</f>
        <v>#N/A</v>
      </c>
    </row>
    <row r="8680" spans="1:7" customHeight="1">
      <c r="A8680"/>
      <c r="B8680"/>
      <c r="C8680"/>
      <c r="D8680"/>
      <c r="E8680" s="198"/>
      <c r="F8680" s="61"/>
      <c r="G8680" s="196" t="e">
        <f>VLOOKUP(D8680,sku归属!A:B,2,0)</f>
        <v>#N/A</v>
      </c>
    </row>
    <row r="8681" spans="1:7" customHeight="1">
      <c r="A8681"/>
      <c r="B8681"/>
      <c r="C8681"/>
      <c r="D8681"/>
      <c r="E8681" s="198"/>
      <c r="F8681" s="61"/>
      <c r="G8681" s="196" t="e">
        <f>VLOOKUP(D8681,sku归属!A:B,2,0)</f>
        <v>#N/A</v>
      </c>
    </row>
    <row r="8682" spans="1:7" customHeight="1">
      <c r="A8682"/>
      <c r="B8682"/>
      <c r="C8682"/>
      <c r="D8682"/>
      <c r="E8682" s="198"/>
      <c r="F8682" s="61"/>
      <c r="G8682" s="196" t="e">
        <f>VLOOKUP(D8682,sku归属!A:B,2,0)</f>
        <v>#N/A</v>
      </c>
    </row>
    <row r="8683" spans="1:7" customHeight="1">
      <c r="A8683"/>
      <c r="B8683"/>
      <c r="C8683"/>
      <c r="D8683"/>
      <c r="E8683" s="198"/>
      <c r="F8683" s="61"/>
      <c r="G8683" s="196" t="e">
        <f>VLOOKUP(D8683,sku归属!A:B,2,0)</f>
        <v>#N/A</v>
      </c>
    </row>
    <row r="8684" spans="1:7" customHeight="1">
      <c r="A8684"/>
      <c r="B8684"/>
      <c r="C8684"/>
      <c r="D8684"/>
      <c r="E8684" s="198"/>
      <c r="F8684" s="61"/>
      <c r="G8684" s="196" t="e">
        <f>VLOOKUP(D8684,sku归属!A:B,2,0)</f>
        <v>#N/A</v>
      </c>
    </row>
    <row r="8685" spans="1:7" customHeight="1">
      <c r="A8685"/>
      <c r="B8685"/>
      <c r="C8685"/>
      <c r="D8685"/>
      <c r="E8685" s="198"/>
      <c r="F8685" s="61"/>
      <c r="G8685" s="196" t="e">
        <f>VLOOKUP(D8685,sku归属!A:B,2,0)</f>
        <v>#N/A</v>
      </c>
    </row>
    <row r="8686" spans="1:7" customHeight="1">
      <c r="A8686"/>
      <c r="B8686"/>
      <c r="C8686"/>
      <c r="D8686"/>
      <c r="E8686" s="198"/>
      <c r="F8686" s="61"/>
      <c r="G8686" s="196" t="e">
        <f>VLOOKUP(D8686,sku归属!A:B,2,0)</f>
        <v>#N/A</v>
      </c>
    </row>
    <row r="8687" spans="1:7" customHeight="1">
      <c r="A8687"/>
      <c r="B8687"/>
      <c r="C8687"/>
      <c r="D8687"/>
      <c r="E8687" s="198"/>
      <c r="F8687" s="61"/>
      <c r="G8687" s="196" t="e">
        <f>VLOOKUP(D8687,sku归属!A:B,2,0)</f>
        <v>#N/A</v>
      </c>
    </row>
    <row r="8688" spans="1:7" customHeight="1">
      <c r="A8688"/>
      <c r="B8688"/>
      <c r="C8688"/>
      <c r="D8688"/>
      <c r="E8688" s="198"/>
      <c r="F8688" s="61"/>
      <c r="G8688" s="196" t="e">
        <f>VLOOKUP(D8688,sku归属!A:B,2,0)</f>
        <v>#N/A</v>
      </c>
    </row>
    <row r="8689" spans="1:7" customHeight="1">
      <c r="A8689"/>
      <c r="B8689"/>
      <c r="C8689"/>
      <c r="D8689"/>
      <c r="E8689" s="198"/>
      <c r="F8689" s="61"/>
      <c r="G8689" s="196" t="e">
        <f>VLOOKUP(D8689,sku归属!A:B,2,0)</f>
        <v>#N/A</v>
      </c>
    </row>
    <row r="8690" spans="1:7" customHeight="1">
      <c r="A8690"/>
      <c r="B8690"/>
      <c r="C8690"/>
      <c r="D8690"/>
      <c r="E8690" s="198"/>
      <c r="F8690" s="61"/>
      <c r="G8690" s="196" t="e">
        <f>VLOOKUP(D8690,sku归属!A:B,2,0)</f>
        <v>#N/A</v>
      </c>
    </row>
    <row r="8691" spans="1:7" customHeight="1">
      <c r="A8691"/>
      <c r="B8691"/>
      <c r="C8691"/>
      <c r="D8691"/>
      <c r="E8691" s="198"/>
      <c r="F8691" s="61"/>
      <c r="G8691" s="196" t="e">
        <f>VLOOKUP(D8691,sku归属!A:B,2,0)</f>
        <v>#N/A</v>
      </c>
    </row>
    <row r="8692" spans="1:7" customHeight="1">
      <c r="A8692"/>
      <c r="B8692"/>
      <c r="C8692"/>
      <c r="D8692"/>
      <c r="E8692" s="198"/>
      <c r="F8692" s="61"/>
      <c r="G8692" s="196" t="e">
        <f>VLOOKUP(D8692,sku归属!A:B,2,0)</f>
        <v>#N/A</v>
      </c>
    </row>
    <row r="8693" spans="1:7" customHeight="1">
      <c r="A8693"/>
      <c r="B8693"/>
      <c r="C8693"/>
      <c r="D8693"/>
      <c r="E8693" s="198"/>
      <c r="F8693" s="61"/>
      <c r="G8693" s="196" t="e">
        <f>VLOOKUP(D8693,sku归属!A:B,2,0)</f>
        <v>#N/A</v>
      </c>
    </row>
    <row r="8694" spans="1:7" customHeight="1">
      <c r="A8694"/>
      <c r="B8694"/>
      <c r="C8694"/>
      <c r="D8694"/>
      <c r="E8694" s="198"/>
      <c r="F8694" s="61"/>
      <c r="G8694" s="196" t="e">
        <f>VLOOKUP(D8694,sku归属!A:B,2,0)</f>
        <v>#N/A</v>
      </c>
    </row>
    <row r="8695" spans="1:7" customHeight="1">
      <c r="A8695"/>
      <c r="B8695"/>
      <c r="C8695"/>
      <c r="D8695"/>
      <c r="E8695" s="198"/>
      <c r="F8695" s="61"/>
      <c r="G8695" s="196" t="e">
        <f>VLOOKUP(D8695,sku归属!A:B,2,0)</f>
        <v>#N/A</v>
      </c>
    </row>
    <row r="8696" spans="1:7" customHeight="1">
      <c r="A8696"/>
      <c r="B8696"/>
      <c r="C8696"/>
      <c r="D8696"/>
      <c r="E8696" s="198"/>
      <c r="F8696" s="61"/>
      <c r="G8696" s="196" t="e">
        <f>VLOOKUP(D8696,sku归属!A:B,2,0)</f>
        <v>#N/A</v>
      </c>
    </row>
    <row r="8697" spans="1:7" customHeight="1">
      <c r="A8697"/>
      <c r="B8697"/>
      <c r="C8697"/>
      <c r="D8697"/>
      <c r="E8697" s="198"/>
      <c r="F8697" s="61"/>
      <c r="G8697" s="196" t="e">
        <f>VLOOKUP(D8697,sku归属!A:B,2,0)</f>
        <v>#N/A</v>
      </c>
    </row>
    <row r="8698" spans="1:7" customHeight="1">
      <c r="A8698"/>
      <c r="B8698"/>
      <c r="C8698"/>
      <c r="D8698"/>
      <c r="E8698" s="198"/>
      <c r="F8698" s="61"/>
      <c r="G8698" s="196" t="e">
        <f>VLOOKUP(D8698,sku归属!A:B,2,0)</f>
        <v>#N/A</v>
      </c>
    </row>
    <row r="8699" spans="1:7" customHeight="1">
      <c r="A8699"/>
      <c r="B8699"/>
      <c r="C8699"/>
      <c r="D8699"/>
      <c r="E8699" s="198"/>
      <c r="F8699" s="61"/>
      <c r="G8699" s="196" t="e">
        <f>VLOOKUP(D8699,sku归属!A:B,2,0)</f>
        <v>#N/A</v>
      </c>
    </row>
    <row r="8700" spans="1:7" customHeight="1">
      <c r="A8700"/>
      <c r="B8700"/>
      <c r="C8700"/>
      <c r="D8700"/>
      <c r="E8700" s="198"/>
      <c r="F8700" s="61"/>
      <c r="G8700" s="196" t="e">
        <f>VLOOKUP(D8700,sku归属!A:B,2,0)</f>
        <v>#N/A</v>
      </c>
    </row>
    <row r="8701" spans="1:7" customHeight="1">
      <c r="A8701"/>
      <c r="B8701"/>
      <c r="C8701"/>
      <c r="D8701"/>
      <c r="E8701" s="198"/>
      <c r="F8701" s="61"/>
      <c r="G8701" s="196" t="e">
        <f>VLOOKUP(D8701,sku归属!A:B,2,0)</f>
        <v>#N/A</v>
      </c>
    </row>
    <row r="8702" spans="1:7" customHeight="1">
      <c r="A8702"/>
      <c r="B8702"/>
      <c r="C8702"/>
      <c r="D8702"/>
      <c r="E8702" s="198"/>
      <c r="F8702" s="61"/>
      <c r="G8702" s="196" t="e">
        <f>VLOOKUP(D8702,sku归属!A:B,2,0)</f>
        <v>#N/A</v>
      </c>
    </row>
    <row r="8703" spans="1:7" customHeight="1">
      <c r="A8703"/>
      <c r="B8703"/>
      <c r="C8703"/>
      <c r="D8703"/>
      <c r="E8703" s="198"/>
      <c r="F8703" s="61"/>
      <c r="G8703" s="196" t="e">
        <f>VLOOKUP(D8703,sku归属!A:B,2,0)</f>
        <v>#N/A</v>
      </c>
    </row>
    <row r="8704" spans="1:7" customHeight="1">
      <c r="A8704"/>
      <c r="B8704"/>
      <c r="C8704"/>
      <c r="D8704"/>
      <c r="E8704" s="198"/>
      <c r="F8704" s="61"/>
      <c r="G8704" s="196" t="e">
        <f>VLOOKUP(D8704,sku归属!A:B,2,0)</f>
        <v>#N/A</v>
      </c>
    </row>
    <row r="8705" spans="1:7" customHeight="1">
      <c r="A8705"/>
      <c r="B8705"/>
      <c r="C8705"/>
      <c r="D8705"/>
      <c r="E8705" s="198"/>
      <c r="F8705" s="61"/>
      <c r="G8705" s="196" t="e">
        <f>VLOOKUP(D8705,sku归属!A:B,2,0)</f>
        <v>#N/A</v>
      </c>
    </row>
    <row r="8706" spans="1:7" customHeight="1">
      <c r="A8706"/>
      <c r="B8706"/>
      <c r="C8706"/>
      <c r="D8706"/>
      <c r="E8706" s="198"/>
      <c r="F8706" s="61"/>
      <c r="G8706" s="196" t="e">
        <f>VLOOKUP(D8706,sku归属!A:B,2,0)</f>
        <v>#N/A</v>
      </c>
    </row>
    <row r="8707" spans="1:7" customHeight="1">
      <c r="A8707"/>
      <c r="B8707"/>
      <c r="C8707"/>
      <c r="D8707"/>
      <c r="E8707" s="198"/>
      <c r="F8707" s="61"/>
      <c r="G8707" s="196" t="e">
        <f>VLOOKUP(D8707,sku归属!A:B,2,0)</f>
        <v>#N/A</v>
      </c>
    </row>
    <row r="8708" spans="1:7" customHeight="1">
      <c r="A8708"/>
      <c r="B8708"/>
      <c r="C8708"/>
      <c r="D8708"/>
      <c r="E8708" s="198"/>
      <c r="F8708" s="61"/>
      <c r="G8708" s="196" t="e">
        <f>VLOOKUP(D8708,sku归属!A:B,2,0)</f>
        <v>#N/A</v>
      </c>
    </row>
    <row r="8709" spans="1:7" customHeight="1">
      <c r="A8709"/>
      <c r="B8709"/>
      <c r="C8709"/>
      <c r="D8709"/>
      <c r="E8709" s="198"/>
      <c r="F8709" s="61"/>
      <c r="G8709" s="196" t="e">
        <f>VLOOKUP(D8709,sku归属!A:B,2,0)</f>
        <v>#N/A</v>
      </c>
    </row>
    <row r="8710" spans="1:7" customHeight="1">
      <c r="A8710"/>
      <c r="B8710"/>
      <c r="C8710"/>
      <c r="D8710"/>
      <c r="E8710" s="198"/>
      <c r="F8710" s="61"/>
      <c r="G8710" s="196" t="e">
        <f>VLOOKUP(D8710,sku归属!A:B,2,0)</f>
        <v>#N/A</v>
      </c>
    </row>
    <row r="8711" spans="1:7" customHeight="1">
      <c r="A8711"/>
      <c r="B8711"/>
      <c r="C8711"/>
      <c r="D8711"/>
      <c r="E8711" s="198"/>
      <c r="F8711" s="61"/>
      <c r="G8711" s="196" t="e">
        <f>VLOOKUP(D8711,sku归属!A:B,2,0)</f>
        <v>#N/A</v>
      </c>
    </row>
    <row r="8712" spans="1:7" customHeight="1">
      <c r="A8712"/>
      <c r="B8712"/>
      <c r="C8712"/>
      <c r="D8712"/>
      <c r="E8712" s="198"/>
      <c r="F8712" s="61"/>
      <c r="G8712" s="196" t="e">
        <f>VLOOKUP(D8712,sku归属!A:B,2,0)</f>
        <v>#N/A</v>
      </c>
    </row>
    <row r="8713" spans="1:7" customHeight="1">
      <c r="A8713"/>
      <c r="B8713"/>
      <c r="C8713"/>
      <c r="D8713"/>
      <c r="E8713" s="198"/>
      <c r="F8713" s="61"/>
      <c r="G8713" s="196" t="e">
        <f>VLOOKUP(D8713,sku归属!A:B,2,0)</f>
        <v>#N/A</v>
      </c>
    </row>
    <row r="8714" spans="1:7" customHeight="1">
      <c r="A8714"/>
      <c r="B8714"/>
      <c r="C8714"/>
      <c r="D8714"/>
      <c r="E8714" s="198"/>
      <c r="F8714" s="61"/>
      <c r="G8714" s="196" t="e">
        <f>VLOOKUP(D8714,sku归属!A:B,2,0)</f>
        <v>#N/A</v>
      </c>
    </row>
    <row r="8715" spans="1:7" customHeight="1">
      <c r="A8715"/>
      <c r="B8715"/>
      <c r="C8715"/>
      <c r="D8715"/>
      <c r="E8715" s="198"/>
      <c r="F8715" s="61"/>
      <c r="G8715" s="196" t="e">
        <f>VLOOKUP(D8715,sku归属!A:B,2,0)</f>
        <v>#N/A</v>
      </c>
    </row>
    <row r="8716" spans="1:7" customHeight="1">
      <c r="A8716"/>
      <c r="B8716"/>
      <c r="C8716"/>
      <c r="D8716"/>
      <c r="E8716" s="198"/>
      <c r="F8716" s="61"/>
      <c r="G8716" s="196" t="e">
        <f>VLOOKUP(D8716,sku归属!A:B,2,0)</f>
        <v>#N/A</v>
      </c>
    </row>
    <row r="8717" spans="1:7" customHeight="1">
      <c r="A8717"/>
      <c r="B8717"/>
      <c r="C8717"/>
      <c r="D8717"/>
      <c r="E8717" s="198"/>
      <c r="F8717" s="61"/>
      <c r="G8717" s="196" t="e">
        <f>VLOOKUP(D8717,sku归属!A:B,2,0)</f>
        <v>#N/A</v>
      </c>
    </row>
    <row r="8718" spans="1:7" customHeight="1">
      <c r="A8718"/>
      <c r="B8718"/>
      <c r="C8718"/>
      <c r="D8718"/>
      <c r="E8718" s="198"/>
      <c r="F8718" s="61"/>
      <c r="G8718" s="196" t="e">
        <f>VLOOKUP(D8718,sku归属!A:B,2,0)</f>
        <v>#N/A</v>
      </c>
    </row>
    <row r="8719" spans="1:7" customHeight="1">
      <c r="A8719"/>
      <c r="B8719"/>
      <c r="C8719"/>
      <c r="D8719"/>
      <c r="E8719" s="198"/>
      <c r="F8719" s="61"/>
      <c r="G8719" s="196" t="e">
        <f>VLOOKUP(D8719,sku归属!A:B,2,0)</f>
        <v>#N/A</v>
      </c>
    </row>
    <row r="8720" spans="1:7" customHeight="1">
      <c r="A8720"/>
      <c r="B8720"/>
      <c r="C8720"/>
      <c r="D8720"/>
      <c r="E8720" s="198"/>
      <c r="F8720" s="61"/>
      <c r="G8720" s="196" t="e">
        <f>VLOOKUP(D8720,sku归属!A:B,2,0)</f>
        <v>#N/A</v>
      </c>
    </row>
    <row r="8721" spans="1:7" customHeight="1">
      <c r="A8721"/>
      <c r="B8721"/>
      <c r="C8721"/>
      <c r="D8721"/>
      <c r="E8721" s="198"/>
      <c r="F8721" s="61"/>
      <c r="G8721" s="196" t="e">
        <f>VLOOKUP(D8721,sku归属!A:B,2,0)</f>
        <v>#N/A</v>
      </c>
    </row>
    <row r="8722" spans="1:7" customHeight="1">
      <c r="A8722"/>
      <c r="B8722"/>
      <c r="C8722"/>
      <c r="D8722"/>
      <c r="E8722" s="198"/>
      <c r="F8722" s="61"/>
      <c r="G8722" s="196" t="e">
        <f>VLOOKUP(D8722,sku归属!A:B,2,0)</f>
        <v>#N/A</v>
      </c>
    </row>
    <row r="8723" spans="1:7" customHeight="1">
      <c r="A8723"/>
      <c r="B8723"/>
      <c r="C8723"/>
      <c r="D8723"/>
      <c r="E8723" s="198"/>
      <c r="F8723" s="61"/>
      <c r="G8723" s="196" t="e">
        <f>VLOOKUP(D8723,sku归属!A:B,2,0)</f>
        <v>#N/A</v>
      </c>
    </row>
    <row r="8724" spans="1:7" customHeight="1">
      <c r="A8724"/>
      <c r="B8724"/>
      <c r="C8724"/>
      <c r="D8724"/>
      <c r="E8724" s="198"/>
      <c r="F8724" s="61"/>
      <c r="G8724" s="196" t="e">
        <f>VLOOKUP(D8724,sku归属!A:B,2,0)</f>
        <v>#N/A</v>
      </c>
    </row>
    <row r="8725" spans="1:7" customHeight="1">
      <c r="A8725"/>
      <c r="B8725"/>
      <c r="C8725"/>
      <c r="D8725"/>
      <c r="E8725" s="198"/>
      <c r="F8725" s="61"/>
      <c r="G8725" s="196" t="e">
        <f>VLOOKUP(D8725,sku归属!A:B,2,0)</f>
        <v>#N/A</v>
      </c>
    </row>
    <row r="8726" spans="1:7" customHeight="1">
      <c r="A8726"/>
      <c r="B8726"/>
      <c r="C8726"/>
      <c r="D8726"/>
      <c r="E8726" s="198"/>
      <c r="F8726" s="61"/>
      <c r="G8726" s="196" t="e">
        <f>VLOOKUP(D8726,sku归属!A:B,2,0)</f>
        <v>#N/A</v>
      </c>
    </row>
    <row r="8727" spans="1:7" customHeight="1">
      <c r="A8727"/>
      <c r="B8727"/>
      <c r="C8727"/>
      <c r="D8727"/>
      <c r="E8727" s="198"/>
      <c r="F8727" s="61"/>
      <c r="G8727" s="196" t="e">
        <f>VLOOKUP(D8727,sku归属!A:B,2,0)</f>
        <v>#N/A</v>
      </c>
    </row>
    <row r="8728" spans="1:7" customHeight="1">
      <c r="A8728"/>
      <c r="B8728"/>
      <c r="C8728"/>
      <c r="D8728"/>
      <c r="E8728" s="198"/>
      <c r="F8728" s="61"/>
      <c r="G8728" s="196" t="e">
        <f>VLOOKUP(D8728,sku归属!A:B,2,0)</f>
        <v>#N/A</v>
      </c>
    </row>
    <row r="8729" spans="1:7" customHeight="1">
      <c r="A8729"/>
      <c r="B8729"/>
      <c r="C8729"/>
      <c r="D8729"/>
      <c r="E8729" s="198"/>
      <c r="F8729" s="61"/>
      <c r="G8729" s="196" t="e">
        <f>VLOOKUP(D8729,sku归属!A:B,2,0)</f>
        <v>#N/A</v>
      </c>
    </row>
    <row r="8730" spans="1:7" customHeight="1">
      <c r="A8730"/>
      <c r="B8730"/>
      <c r="C8730"/>
      <c r="D8730"/>
      <c r="E8730" s="198"/>
      <c r="F8730" s="61"/>
      <c r="G8730" s="196" t="e">
        <f>VLOOKUP(D8730,sku归属!A:B,2,0)</f>
        <v>#N/A</v>
      </c>
    </row>
    <row r="8731" spans="1:7" customHeight="1">
      <c r="A8731"/>
      <c r="B8731"/>
      <c r="C8731"/>
      <c r="D8731"/>
      <c r="E8731" s="198"/>
      <c r="F8731" s="61"/>
      <c r="G8731" s="196" t="e">
        <f>VLOOKUP(D8731,sku归属!A:B,2,0)</f>
        <v>#N/A</v>
      </c>
    </row>
    <row r="8732" spans="1:7" customHeight="1">
      <c r="A8732"/>
      <c r="B8732"/>
      <c r="C8732"/>
      <c r="D8732"/>
      <c r="E8732" s="198"/>
      <c r="F8732" s="61"/>
      <c r="G8732" s="196" t="e">
        <f>VLOOKUP(D8732,sku归属!A:B,2,0)</f>
        <v>#N/A</v>
      </c>
    </row>
    <row r="8733" spans="1:7" customHeight="1">
      <c r="A8733"/>
      <c r="B8733"/>
      <c r="C8733"/>
      <c r="D8733"/>
      <c r="E8733" s="198"/>
      <c r="F8733" s="61"/>
      <c r="G8733" s="196" t="e">
        <f>VLOOKUP(D8733,sku归属!A:B,2,0)</f>
        <v>#N/A</v>
      </c>
    </row>
    <row r="8734" spans="1:7" customHeight="1">
      <c r="A8734"/>
      <c r="B8734"/>
      <c r="C8734"/>
      <c r="D8734"/>
      <c r="E8734" s="198"/>
      <c r="F8734" s="61"/>
      <c r="G8734" s="196" t="e">
        <f>VLOOKUP(D8734,sku归属!A:B,2,0)</f>
        <v>#N/A</v>
      </c>
    </row>
    <row r="8735" spans="1:7" customHeight="1">
      <c r="A8735"/>
      <c r="B8735"/>
      <c r="C8735"/>
      <c r="D8735"/>
      <c r="E8735" s="198"/>
      <c r="F8735" s="61"/>
      <c r="G8735" s="196" t="e">
        <f>VLOOKUP(D8735,sku归属!A:B,2,0)</f>
        <v>#N/A</v>
      </c>
    </row>
    <row r="8736" spans="1:7" customHeight="1">
      <c r="A8736"/>
      <c r="B8736"/>
      <c r="C8736"/>
      <c r="D8736"/>
      <c r="E8736" s="198"/>
      <c r="F8736" s="61"/>
      <c r="G8736" s="196" t="e">
        <f>VLOOKUP(D8736,sku归属!A:B,2,0)</f>
        <v>#N/A</v>
      </c>
    </row>
    <row r="8737" spans="1:7" customHeight="1">
      <c r="A8737"/>
      <c r="B8737"/>
      <c r="C8737"/>
      <c r="D8737"/>
      <c r="E8737" s="198"/>
      <c r="F8737" s="61"/>
      <c r="G8737" s="196" t="e">
        <f>VLOOKUP(D8737,sku归属!A:B,2,0)</f>
        <v>#N/A</v>
      </c>
    </row>
    <row r="8738" spans="1:7" customHeight="1">
      <c r="A8738"/>
      <c r="B8738"/>
      <c r="C8738"/>
      <c r="D8738"/>
      <c r="E8738" s="198"/>
      <c r="F8738" s="61"/>
      <c r="G8738" s="196" t="e">
        <f>VLOOKUP(D8738,sku归属!A:B,2,0)</f>
        <v>#N/A</v>
      </c>
    </row>
    <row r="8739" spans="1:7" customHeight="1">
      <c r="A8739"/>
      <c r="B8739"/>
      <c r="C8739"/>
      <c r="D8739"/>
      <c r="E8739" s="198"/>
      <c r="F8739" s="61"/>
      <c r="G8739" s="196" t="e">
        <f>VLOOKUP(D8739,sku归属!A:B,2,0)</f>
        <v>#N/A</v>
      </c>
    </row>
    <row r="8740" spans="1:7" customHeight="1">
      <c r="A8740"/>
      <c r="B8740"/>
      <c r="C8740"/>
      <c r="D8740"/>
      <c r="E8740" s="198"/>
      <c r="F8740" s="61"/>
      <c r="G8740" s="196" t="e">
        <f>VLOOKUP(D8740,sku归属!A:B,2,0)</f>
        <v>#N/A</v>
      </c>
    </row>
    <row r="8741" spans="1:7" customHeight="1">
      <c r="A8741"/>
      <c r="B8741"/>
      <c r="C8741"/>
      <c r="D8741"/>
      <c r="E8741" s="200"/>
      <c r="F8741" s="61"/>
      <c r="G8741" s="196" t="e">
        <f>VLOOKUP(D8741,sku归属!A:B,2,0)</f>
        <v>#N/A</v>
      </c>
    </row>
    <row r="8742" spans="1:7" customHeight="1">
      <c r="A8742"/>
      <c r="B8742"/>
      <c r="C8742"/>
      <c r="D8742"/>
      <c r="E8742" s="200"/>
      <c r="F8742" s="61"/>
      <c r="G8742" s="196" t="e">
        <f>VLOOKUP(D8742,sku归属!A:B,2,0)</f>
        <v>#N/A</v>
      </c>
    </row>
    <row r="8743" spans="1:7" customHeight="1">
      <c r="A8743"/>
      <c r="B8743"/>
      <c r="C8743"/>
      <c r="D8743"/>
      <c r="E8743" s="200"/>
      <c r="F8743" s="61"/>
      <c r="G8743" s="196" t="e">
        <f>VLOOKUP(D8743,sku归属!A:B,2,0)</f>
        <v>#N/A</v>
      </c>
    </row>
    <row r="8744" spans="1:7" customHeight="1">
      <c r="A8744"/>
      <c r="B8744"/>
      <c r="C8744"/>
      <c r="D8744"/>
      <c r="E8744" s="200"/>
      <c r="F8744" s="61"/>
      <c r="G8744" s="196" t="e">
        <f>VLOOKUP(D8744,sku归属!A:B,2,0)</f>
        <v>#N/A</v>
      </c>
    </row>
    <row r="8745" spans="1:7" customHeight="1">
      <c r="A8745"/>
      <c r="B8745"/>
      <c r="C8745"/>
      <c r="D8745"/>
      <c r="E8745" s="200"/>
      <c r="F8745" s="61"/>
      <c r="G8745" s="196" t="e">
        <f>VLOOKUP(D8745,sku归属!A:B,2,0)</f>
        <v>#N/A</v>
      </c>
    </row>
    <row r="8746" spans="1:7" customHeight="1">
      <c r="A8746"/>
      <c r="B8746"/>
      <c r="C8746"/>
      <c r="D8746"/>
      <c r="E8746" s="200"/>
      <c r="F8746" s="61"/>
      <c r="G8746" s="196" t="e">
        <f>VLOOKUP(D8746,sku归属!A:B,2,0)</f>
        <v>#N/A</v>
      </c>
    </row>
    <row r="8747" spans="1:7" customHeight="1">
      <c r="A8747"/>
      <c r="B8747"/>
      <c r="C8747"/>
      <c r="D8747"/>
      <c r="E8747" s="200"/>
      <c r="F8747" s="61"/>
      <c r="G8747" s="196" t="e">
        <f>VLOOKUP(D8747,sku归属!A:B,2,0)</f>
        <v>#N/A</v>
      </c>
    </row>
    <row r="8748" spans="1:7" customHeight="1">
      <c r="A8748"/>
      <c r="B8748"/>
      <c r="C8748"/>
      <c r="D8748"/>
      <c r="E8748" s="200"/>
      <c r="F8748" s="61"/>
      <c r="G8748" s="196" t="e">
        <f>VLOOKUP(D8748,sku归属!A:B,2,0)</f>
        <v>#N/A</v>
      </c>
    </row>
    <row r="8749" spans="1:7" customHeight="1">
      <c r="A8749"/>
      <c r="B8749"/>
      <c r="C8749"/>
      <c r="D8749"/>
      <c r="E8749" s="200"/>
      <c r="F8749" s="61"/>
      <c r="G8749" s="196" t="e">
        <f>VLOOKUP(D8749,sku归属!A:B,2,0)</f>
        <v>#N/A</v>
      </c>
    </row>
    <row r="8750" spans="1:7" customHeight="1">
      <c r="A8750"/>
      <c r="B8750"/>
      <c r="C8750"/>
      <c r="D8750"/>
      <c r="E8750" s="200"/>
      <c r="F8750" s="61"/>
      <c r="G8750" s="196" t="e">
        <f>VLOOKUP(D8750,sku归属!A:B,2,0)</f>
        <v>#N/A</v>
      </c>
    </row>
    <row r="8751" spans="1:7" customHeight="1">
      <c r="A8751"/>
      <c r="B8751"/>
      <c r="C8751"/>
      <c r="D8751"/>
      <c r="E8751" s="200"/>
      <c r="F8751" s="61"/>
      <c r="G8751" s="196" t="e">
        <f>VLOOKUP(D8751,sku归属!A:B,2,0)</f>
        <v>#N/A</v>
      </c>
    </row>
    <row r="8752" spans="1:7" customHeight="1">
      <c r="A8752"/>
      <c r="B8752"/>
      <c r="C8752"/>
      <c r="D8752"/>
      <c r="E8752" s="200"/>
      <c r="F8752" s="61"/>
      <c r="G8752" s="196" t="e">
        <f>VLOOKUP(D8752,sku归属!A:B,2,0)</f>
        <v>#N/A</v>
      </c>
    </row>
    <row r="8753" spans="1:7" customHeight="1">
      <c r="A8753"/>
      <c r="B8753"/>
      <c r="C8753"/>
      <c r="D8753"/>
      <c r="E8753" s="200"/>
      <c r="F8753" s="61"/>
      <c r="G8753" s="196" t="e">
        <f>VLOOKUP(D8753,sku归属!A:B,2,0)</f>
        <v>#N/A</v>
      </c>
    </row>
    <row r="8754" spans="1:7" customHeight="1">
      <c r="A8754"/>
      <c r="B8754"/>
      <c r="C8754"/>
      <c r="D8754"/>
      <c r="E8754" s="200"/>
      <c r="F8754" s="61"/>
      <c r="G8754" s="196" t="e">
        <f>VLOOKUP(D8754,sku归属!A:B,2,0)</f>
        <v>#N/A</v>
      </c>
    </row>
    <row r="8755" spans="1:7" customHeight="1">
      <c r="A8755"/>
      <c r="B8755"/>
      <c r="C8755"/>
      <c r="D8755"/>
      <c r="E8755" s="200"/>
      <c r="F8755" s="61"/>
      <c r="G8755" s="196" t="e">
        <f>VLOOKUP(D8755,sku归属!A:B,2,0)</f>
        <v>#N/A</v>
      </c>
    </row>
    <row r="8756" spans="1:7" customHeight="1">
      <c r="A8756"/>
      <c r="B8756"/>
      <c r="C8756"/>
      <c r="D8756"/>
      <c r="E8756" s="200"/>
      <c r="F8756" s="61"/>
      <c r="G8756" s="196" t="e">
        <f>VLOOKUP(D8756,sku归属!A:B,2,0)</f>
        <v>#N/A</v>
      </c>
    </row>
    <row r="8757" spans="1:7" customHeight="1">
      <c r="A8757"/>
      <c r="B8757"/>
      <c r="C8757"/>
      <c r="D8757"/>
      <c r="E8757" s="200"/>
      <c r="F8757" s="61"/>
      <c r="G8757" s="196" t="e">
        <f>VLOOKUP(D8757,sku归属!A:B,2,0)</f>
        <v>#N/A</v>
      </c>
    </row>
    <row r="8758" spans="1:7" customHeight="1">
      <c r="A8758"/>
      <c r="B8758"/>
      <c r="C8758"/>
      <c r="D8758"/>
      <c r="E8758" s="200"/>
      <c r="F8758" s="61"/>
      <c r="G8758" s="196" t="e">
        <f>VLOOKUP(D8758,sku归属!A:B,2,0)</f>
        <v>#N/A</v>
      </c>
    </row>
    <row r="8759" spans="1:7" customHeight="1">
      <c r="A8759"/>
      <c r="B8759"/>
      <c r="C8759"/>
      <c r="D8759"/>
      <c r="E8759" s="200"/>
      <c r="F8759" s="61"/>
      <c r="G8759" s="196" t="e">
        <f>VLOOKUP(D8759,sku归属!A:B,2,0)</f>
        <v>#N/A</v>
      </c>
    </row>
    <row r="8760" spans="1:7" customHeight="1">
      <c r="A8760"/>
      <c r="B8760"/>
      <c r="C8760"/>
      <c r="D8760"/>
      <c r="E8760" s="200"/>
      <c r="F8760" s="61"/>
      <c r="G8760" s="196" t="e">
        <f>VLOOKUP(D8760,sku归属!A:B,2,0)</f>
        <v>#N/A</v>
      </c>
    </row>
    <row r="8761" spans="1:7" customHeight="1">
      <c r="A8761"/>
      <c r="B8761"/>
      <c r="C8761"/>
      <c r="D8761"/>
      <c r="E8761" s="200"/>
      <c r="F8761" s="61"/>
      <c r="G8761" s="196" t="e">
        <f>VLOOKUP(D8761,sku归属!A:B,2,0)</f>
        <v>#N/A</v>
      </c>
    </row>
    <row r="8762" spans="1:7" customHeight="1">
      <c r="A8762"/>
      <c r="B8762"/>
      <c r="C8762"/>
      <c r="D8762"/>
      <c r="E8762" s="200"/>
      <c r="F8762" s="61"/>
      <c r="G8762" s="196" t="e">
        <f>VLOOKUP(D8762,sku归属!A:B,2,0)</f>
        <v>#N/A</v>
      </c>
    </row>
    <row r="8763" spans="1:7" customHeight="1">
      <c r="A8763"/>
      <c r="B8763"/>
      <c r="C8763"/>
      <c r="D8763"/>
      <c r="E8763" s="200"/>
      <c r="F8763" s="61"/>
      <c r="G8763" s="196" t="e">
        <f>VLOOKUP(D8763,sku归属!A:B,2,0)</f>
        <v>#N/A</v>
      </c>
    </row>
    <row r="8764" spans="1:7" customHeight="1">
      <c r="A8764"/>
      <c r="B8764"/>
      <c r="C8764"/>
      <c r="D8764"/>
      <c r="E8764" s="200"/>
      <c r="F8764" s="61"/>
      <c r="G8764" s="196" t="e">
        <f>VLOOKUP(D8764,sku归属!A:B,2,0)</f>
        <v>#N/A</v>
      </c>
    </row>
    <row r="8765" spans="1:7" customHeight="1">
      <c r="A8765"/>
      <c r="B8765"/>
      <c r="C8765"/>
      <c r="D8765"/>
      <c r="E8765" s="200"/>
      <c r="F8765" s="61"/>
      <c r="G8765" s="196" t="e">
        <f>VLOOKUP(D8765,sku归属!A:B,2,0)</f>
        <v>#N/A</v>
      </c>
    </row>
    <row r="8766" spans="1:7" customHeight="1">
      <c r="A8766"/>
      <c r="B8766"/>
      <c r="C8766"/>
      <c r="D8766"/>
      <c r="E8766" s="200"/>
      <c r="F8766" s="61"/>
      <c r="G8766" s="196" t="e">
        <f>VLOOKUP(D8766,sku归属!A:B,2,0)</f>
        <v>#N/A</v>
      </c>
    </row>
    <row r="8767" spans="1:7" customHeight="1">
      <c r="A8767"/>
      <c r="B8767"/>
      <c r="C8767"/>
      <c r="D8767"/>
      <c r="E8767" s="200"/>
      <c r="F8767" s="61"/>
      <c r="G8767" s="196" t="e">
        <f>VLOOKUP(D8767,sku归属!A:B,2,0)</f>
        <v>#N/A</v>
      </c>
    </row>
    <row r="8768" spans="1:7" customHeight="1">
      <c r="A8768"/>
      <c r="B8768"/>
      <c r="C8768"/>
      <c r="D8768"/>
      <c r="E8768" s="200"/>
      <c r="F8768" s="61"/>
      <c r="G8768" s="196" t="e">
        <f>VLOOKUP(D8768,sku归属!A:B,2,0)</f>
        <v>#N/A</v>
      </c>
    </row>
    <row r="8769" spans="1:7" customHeight="1">
      <c r="A8769"/>
      <c r="B8769"/>
      <c r="C8769"/>
      <c r="D8769"/>
      <c r="E8769" s="200"/>
      <c r="F8769" s="61"/>
      <c r="G8769" s="196" t="e">
        <f>VLOOKUP(D8769,sku归属!A:B,2,0)</f>
        <v>#N/A</v>
      </c>
    </row>
    <row r="8770" spans="1:7" customHeight="1">
      <c r="A8770"/>
      <c r="B8770"/>
      <c r="C8770"/>
      <c r="D8770"/>
      <c r="E8770" s="200"/>
      <c r="F8770" s="61"/>
      <c r="G8770" s="196" t="e">
        <f>VLOOKUP(D8770,sku归属!A:B,2,0)</f>
        <v>#N/A</v>
      </c>
    </row>
    <row r="8771" spans="1:7" customHeight="1">
      <c r="A8771"/>
      <c r="B8771"/>
      <c r="C8771"/>
      <c r="D8771"/>
      <c r="E8771" s="200"/>
      <c r="F8771" s="61"/>
      <c r="G8771" s="196" t="e">
        <f>VLOOKUP(D8771,sku归属!A:B,2,0)</f>
        <v>#N/A</v>
      </c>
    </row>
    <row r="8772" spans="1:7" customHeight="1">
      <c r="A8772"/>
      <c r="B8772"/>
      <c r="C8772"/>
      <c r="D8772"/>
      <c r="E8772" s="200"/>
      <c r="F8772" s="61"/>
      <c r="G8772" s="196" t="e">
        <f>VLOOKUP(D8772,sku归属!A:B,2,0)</f>
        <v>#N/A</v>
      </c>
    </row>
    <row r="8773" spans="1:7" customHeight="1">
      <c r="A8773"/>
      <c r="B8773"/>
      <c r="C8773"/>
      <c r="D8773"/>
      <c r="E8773" s="200"/>
      <c r="F8773" s="61"/>
      <c r="G8773" s="196" t="e">
        <f>VLOOKUP(D8773,sku归属!A:B,2,0)</f>
        <v>#N/A</v>
      </c>
    </row>
    <row r="8774" spans="1:7" customHeight="1">
      <c r="A8774"/>
      <c r="B8774"/>
      <c r="C8774"/>
      <c r="D8774"/>
      <c r="E8774" s="200"/>
      <c r="F8774" s="61"/>
      <c r="G8774" s="196" t="e">
        <f>VLOOKUP(D8774,sku归属!A:B,2,0)</f>
        <v>#N/A</v>
      </c>
    </row>
    <row r="8775" spans="1:7" customHeight="1">
      <c r="A8775"/>
      <c r="B8775"/>
      <c r="C8775"/>
      <c r="D8775"/>
      <c r="E8775" s="200"/>
      <c r="F8775" s="61"/>
      <c r="G8775" s="196" t="e">
        <f>VLOOKUP(D8775,sku归属!A:B,2,0)</f>
        <v>#N/A</v>
      </c>
    </row>
    <row r="8776" spans="1:7" customHeight="1">
      <c r="A8776"/>
      <c r="B8776"/>
      <c r="C8776"/>
      <c r="D8776"/>
      <c r="E8776" s="200"/>
      <c r="F8776" s="61"/>
      <c r="G8776" s="196" t="e">
        <f>VLOOKUP(D8776,sku归属!A:B,2,0)</f>
        <v>#N/A</v>
      </c>
    </row>
    <row r="8777" spans="1:7" customHeight="1">
      <c r="A8777"/>
      <c r="B8777"/>
      <c r="C8777"/>
      <c r="D8777"/>
      <c r="E8777" s="200"/>
      <c r="F8777" s="61"/>
      <c r="G8777" s="196" t="e">
        <f>VLOOKUP(D8777,sku归属!A:B,2,0)</f>
        <v>#N/A</v>
      </c>
    </row>
    <row r="8778" spans="1:7" customHeight="1">
      <c r="A8778"/>
      <c r="B8778"/>
      <c r="C8778"/>
      <c r="D8778"/>
      <c r="E8778" s="200"/>
      <c r="F8778" s="61"/>
      <c r="G8778" s="196" t="e">
        <f>VLOOKUP(D8778,sku归属!A:B,2,0)</f>
        <v>#N/A</v>
      </c>
    </row>
    <row r="8779" spans="1:7" customHeight="1">
      <c r="A8779"/>
      <c r="B8779"/>
      <c r="C8779"/>
      <c r="D8779"/>
      <c r="E8779" s="200"/>
      <c r="F8779" s="61"/>
      <c r="G8779" s="196" t="e">
        <f>VLOOKUP(D8779,sku归属!A:B,2,0)</f>
        <v>#N/A</v>
      </c>
    </row>
    <row r="8780" spans="1:7" customHeight="1">
      <c r="A8780"/>
      <c r="B8780"/>
      <c r="C8780"/>
      <c r="D8780"/>
      <c r="E8780" s="200"/>
      <c r="F8780" s="61"/>
      <c r="G8780" s="196" t="e">
        <f>VLOOKUP(D8780,sku归属!A:B,2,0)</f>
        <v>#N/A</v>
      </c>
    </row>
    <row r="8781" spans="1:7" customHeight="1">
      <c r="A8781"/>
      <c r="B8781"/>
      <c r="C8781"/>
      <c r="D8781"/>
      <c r="E8781" s="200"/>
      <c r="F8781" s="61"/>
      <c r="G8781" s="196" t="e">
        <f>VLOOKUP(D8781,sku归属!A:B,2,0)</f>
        <v>#N/A</v>
      </c>
    </row>
    <row r="8782" spans="1:7" customHeight="1">
      <c r="A8782"/>
      <c r="B8782"/>
      <c r="C8782"/>
      <c r="D8782"/>
      <c r="E8782" s="200"/>
      <c r="F8782" s="61"/>
      <c r="G8782" s="196" t="e">
        <f>VLOOKUP(D8782,sku归属!A:B,2,0)</f>
        <v>#N/A</v>
      </c>
    </row>
    <row r="8783" spans="1:7" customHeight="1">
      <c r="A8783"/>
      <c r="B8783"/>
      <c r="C8783"/>
      <c r="D8783"/>
      <c r="E8783" s="200"/>
      <c r="F8783" s="61"/>
      <c r="G8783" s="196" t="e">
        <f>VLOOKUP(D8783,sku归属!A:B,2,0)</f>
        <v>#N/A</v>
      </c>
    </row>
    <row r="8784" spans="1:7" customHeight="1">
      <c r="A8784"/>
      <c r="B8784"/>
      <c r="C8784"/>
      <c r="D8784"/>
      <c r="E8784" s="200"/>
      <c r="F8784" s="61"/>
      <c r="G8784" s="196" t="e">
        <f>VLOOKUP(D8784,sku归属!A:B,2,0)</f>
        <v>#N/A</v>
      </c>
    </row>
    <row r="8785" spans="1:7" customHeight="1">
      <c r="A8785"/>
      <c r="B8785"/>
      <c r="C8785"/>
      <c r="D8785"/>
      <c r="E8785" s="200"/>
      <c r="F8785" s="61"/>
      <c r="G8785" s="196" t="e">
        <f>VLOOKUP(D8785,sku归属!A:B,2,0)</f>
        <v>#N/A</v>
      </c>
    </row>
    <row r="8786" spans="1:7" customHeight="1">
      <c r="A8786"/>
      <c r="B8786"/>
      <c r="C8786"/>
      <c r="D8786"/>
      <c r="E8786" s="200"/>
      <c r="F8786" s="61"/>
      <c r="G8786" s="196" t="e">
        <f>VLOOKUP(D8786,sku归属!A:B,2,0)</f>
        <v>#N/A</v>
      </c>
    </row>
    <row r="8787" spans="1:7" customHeight="1">
      <c r="A8787"/>
      <c r="B8787"/>
      <c r="C8787"/>
      <c r="D8787"/>
      <c r="E8787" s="200"/>
      <c r="F8787" s="61"/>
      <c r="G8787" s="196" t="e">
        <f>VLOOKUP(D8787,sku归属!A:B,2,0)</f>
        <v>#N/A</v>
      </c>
    </row>
    <row r="8788" spans="1:7" customHeight="1">
      <c r="A8788"/>
      <c r="B8788"/>
      <c r="C8788"/>
      <c r="D8788"/>
      <c r="E8788" s="200"/>
      <c r="F8788" s="61"/>
      <c r="G8788" s="196" t="e">
        <f>VLOOKUP(D8788,sku归属!A:B,2,0)</f>
        <v>#N/A</v>
      </c>
    </row>
    <row r="8789" spans="1:7" customHeight="1">
      <c r="A8789"/>
      <c r="B8789"/>
      <c r="C8789"/>
      <c r="D8789"/>
      <c r="E8789" s="200"/>
      <c r="F8789" s="61"/>
      <c r="G8789" s="196" t="e">
        <f>VLOOKUP(D8789,sku归属!A:B,2,0)</f>
        <v>#N/A</v>
      </c>
    </row>
    <row r="8790" spans="1:7" customHeight="1">
      <c r="A8790"/>
      <c r="B8790"/>
      <c r="C8790"/>
      <c r="D8790"/>
      <c r="E8790" s="200"/>
      <c r="F8790" s="61"/>
      <c r="G8790" s="196" t="e">
        <f>VLOOKUP(D8790,sku归属!A:B,2,0)</f>
        <v>#N/A</v>
      </c>
    </row>
    <row r="8791" spans="1:7" customHeight="1">
      <c r="A8791"/>
      <c r="B8791"/>
      <c r="C8791"/>
      <c r="D8791"/>
      <c r="E8791" s="200"/>
      <c r="F8791" s="61"/>
      <c r="G8791" s="196" t="e">
        <f>VLOOKUP(D8791,sku归属!A:B,2,0)</f>
        <v>#N/A</v>
      </c>
    </row>
    <row r="8792" spans="1:7" customHeight="1">
      <c r="A8792"/>
      <c r="B8792"/>
      <c r="C8792"/>
      <c r="D8792"/>
      <c r="E8792" s="200"/>
      <c r="F8792" s="61"/>
      <c r="G8792" s="196" t="e">
        <f>VLOOKUP(D8792,sku归属!A:B,2,0)</f>
        <v>#N/A</v>
      </c>
    </row>
    <row r="8793" spans="1:7" customHeight="1">
      <c r="A8793"/>
      <c r="B8793"/>
      <c r="C8793"/>
      <c r="D8793"/>
      <c r="E8793" s="200"/>
      <c r="F8793" s="61"/>
      <c r="G8793" s="196" t="e">
        <f>VLOOKUP(D8793,sku归属!A:B,2,0)</f>
        <v>#N/A</v>
      </c>
    </row>
    <row r="8794" spans="1:7" customHeight="1">
      <c r="A8794"/>
      <c r="B8794"/>
      <c r="C8794"/>
      <c r="D8794"/>
      <c r="E8794" s="200"/>
      <c r="F8794" s="61"/>
      <c r="G8794" s="196" t="e">
        <f>VLOOKUP(D8794,sku归属!A:B,2,0)</f>
        <v>#N/A</v>
      </c>
    </row>
    <row r="8795" spans="1:7" customHeight="1">
      <c r="A8795"/>
      <c r="B8795"/>
      <c r="C8795"/>
      <c r="D8795"/>
      <c r="E8795" s="200"/>
      <c r="F8795" s="61"/>
      <c r="G8795" s="196" t="e">
        <f>VLOOKUP(D8795,sku归属!A:B,2,0)</f>
        <v>#N/A</v>
      </c>
    </row>
    <row r="8796" spans="1:7" customHeight="1">
      <c r="A8796"/>
      <c r="B8796"/>
      <c r="C8796"/>
      <c r="D8796"/>
      <c r="E8796" s="200"/>
      <c r="F8796" s="61"/>
      <c r="G8796" s="196" t="e">
        <f>VLOOKUP(D8796,sku归属!A:B,2,0)</f>
        <v>#N/A</v>
      </c>
    </row>
    <row r="8797" spans="1:7" customHeight="1">
      <c r="A8797"/>
      <c r="B8797"/>
      <c r="C8797"/>
      <c r="D8797"/>
      <c r="E8797" s="200"/>
      <c r="F8797" s="61"/>
      <c r="G8797" s="196" t="e">
        <f>VLOOKUP(D8797,sku归属!A:B,2,0)</f>
        <v>#N/A</v>
      </c>
    </row>
    <row r="8798" spans="1:7" customHeight="1">
      <c r="A8798"/>
      <c r="B8798"/>
      <c r="C8798"/>
      <c r="D8798"/>
      <c r="E8798" s="200"/>
      <c r="F8798" s="61"/>
      <c r="G8798" s="196" t="e">
        <f>VLOOKUP(D8798,sku归属!A:B,2,0)</f>
        <v>#N/A</v>
      </c>
    </row>
    <row r="8799" spans="1:7" customHeight="1">
      <c r="A8799"/>
      <c r="B8799"/>
      <c r="C8799"/>
      <c r="D8799"/>
      <c r="E8799" s="200"/>
      <c r="F8799" s="61"/>
      <c r="G8799" s="196" t="e">
        <f>VLOOKUP(D8799,sku归属!A:B,2,0)</f>
        <v>#N/A</v>
      </c>
    </row>
    <row r="8800" spans="1:7" customHeight="1">
      <c r="A8800"/>
      <c r="B8800"/>
      <c r="C8800"/>
      <c r="D8800"/>
      <c r="E8800" s="200"/>
      <c r="F8800" s="61"/>
      <c r="G8800" s="196" t="e">
        <f>VLOOKUP(D8800,sku归属!A:B,2,0)</f>
        <v>#N/A</v>
      </c>
    </row>
    <row r="8801" spans="1:7" customHeight="1">
      <c r="A8801"/>
      <c r="B8801"/>
      <c r="C8801"/>
      <c r="D8801"/>
      <c r="E8801" s="200"/>
      <c r="F8801" s="61"/>
      <c r="G8801" s="196" t="e">
        <f>VLOOKUP(D8801,sku归属!A:B,2,0)</f>
        <v>#N/A</v>
      </c>
    </row>
    <row r="8802" spans="1:7" customHeight="1">
      <c r="A8802"/>
      <c r="B8802"/>
      <c r="C8802"/>
      <c r="D8802"/>
      <c r="E8802" s="200"/>
      <c r="F8802" s="61"/>
      <c r="G8802" s="196" t="e">
        <f>VLOOKUP(D8802,sku归属!A:B,2,0)</f>
        <v>#N/A</v>
      </c>
    </row>
    <row r="8803" spans="1:7" customHeight="1">
      <c r="A8803"/>
      <c r="B8803"/>
      <c r="C8803"/>
      <c r="D8803"/>
      <c r="E8803" s="200"/>
      <c r="F8803" s="61"/>
      <c r="G8803" s="196" t="e">
        <f>VLOOKUP(D8803,sku归属!A:B,2,0)</f>
        <v>#N/A</v>
      </c>
    </row>
    <row r="8804" spans="1:7" customHeight="1">
      <c r="A8804"/>
      <c r="B8804"/>
      <c r="C8804"/>
      <c r="D8804"/>
      <c r="E8804" s="200"/>
      <c r="F8804" s="61"/>
      <c r="G8804" s="196" t="e">
        <f>VLOOKUP(D8804,sku归属!A:B,2,0)</f>
        <v>#N/A</v>
      </c>
    </row>
    <row r="8805" spans="1:7" customHeight="1">
      <c r="A8805"/>
      <c r="B8805"/>
      <c r="C8805"/>
      <c r="D8805"/>
      <c r="E8805" s="200"/>
      <c r="F8805" s="61"/>
      <c r="G8805" s="196" t="e">
        <f>VLOOKUP(D8805,sku归属!A:B,2,0)</f>
        <v>#N/A</v>
      </c>
    </row>
    <row r="8806" spans="1:7" customHeight="1">
      <c r="A8806"/>
      <c r="B8806"/>
      <c r="C8806"/>
      <c r="D8806"/>
      <c r="E8806" s="200"/>
      <c r="F8806" s="61"/>
      <c r="G8806" s="196" t="e">
        <f>VLOOKUP(D8806,sku归属!A:B,2,0)</f>
        <v>#N/A</v>
      </c>
    </row>
    <row r="8807" spans="1:7" customHeight="1">
      <c r="A8807"/>
      <c r="B8807"/>
      <c r="C8807"/>
      <c r="D8807"/>
      <c r="E8807" s="200"/>
      <c r="F8807" s="61"/>
      <c r="G8807" s="196" t="e">
        <f>VLOOKUP(D8807,sku归属!A:B,2,0)</f>
        <v>#N/A</v>
      </c>
    </row>
    <row r="8808" spans="1:7" customHeight="1">
      <c r="A8808"/>
      <c r="B8808"/>
      <c r="C8808"/>
      <c r="D8808"/>
      <c r="E8808" s="200"/>
      <c r="F8808" s="61"/>
      <c r="G8808" s="196" t="e">
        <f>VLOOKUP(D8808,sku归属!A:B,2,0)</f>
        <v>#N/A</v>
      </c>
    </row>
    <row r="8809" spans="1:7" customHeight="1">
      <c r="A8809"/>
      <c r="B8809"/>
      <c r="C8809"/>
      <c r="D8809"/>
      <c r="E8809" s="200"/>
      <c r="F8809" s="61"/>
      <c r="G8809" s="196" t="e">
        <f>VLOOKUP(D8809,sku归属!A:B,2,0)</f>
        <v>#N/A</v>
      </c>
    </row>
    <row r="8810" spans="1:7" customHeight="1">
      <c r="A8810"/>
      <c r="B8810"/>
      <c r="C8810"/>
      <c r="D8810"/>
      <c r="E8810" s="200"/>
      <c r="F8810" s="61"/>
      <c r="G8810" s="196" t="e">
        <f>VLOOKUP(D8810,sku归属!A:B,2,0)</f>
        <v>#N/A</v>
      </c>
    </row>
    <row r="8811" spans="1:7" customHeight="1">
      <c r="A8811"/>
      <c r="B8811"/>
      <c r="C8811"/>
      <c r="D8811"/>
      <c r="E8811" s="200"/>
      <c r="F8811" s="61"/>
      <c r="G8811" s="196" t="e">
        <f>VLOOKUP(D8811,sku归属!A:B,2,0)</f>
        <v>#N/A</v>
      </c>
    </row>
    <row r="8812" spans="1:7" customHeight="1">
      <c r="A8812"/>
      <c r="B8812"/>
      <c r="C8812"/>
      <c r="D8812"/>
      <c r="E8812" s="200"/>
      <c r="F8812" s="61"/>
      <c r="G8812" s="196" t="e">
        <f>VLOOKUP(D8812,sku归属!A:B,2,0)</f>
        <v>#N/A</v>
      </c>
    </row>
    <row r="8813" spans="1:7" customHeight="1">
      <c r="A8813"/>
      <c r="B8813"/>
      <c r="C8813"/>
      <c r="D8813"/>
      <c r="E8813" s="200"/>
      <c r="F8813" s="61"/>
      <c r="G8813" s="196" t="e">
        <f>VLOOKUP(D8813,sku归属!A:B,2,0)</f>
        <v>#N/A</v>
      </c>
    </row>
    <row r="8814" spans="1:7" customHeight="1">
      <c r="A8814"/>
      <c r="B8814"/>
      <c r="C8814"/>
      <c r="D8814"/>
      <c r="E8814" s="200"/>
      <c r="F8814" s="61"/>
      <c r="G8814" s="196" t="e">
        <f>VLOOKUP(D8814,sku归属!A:B,2,0)</f>
        <v>#N/A</v>
      </c>
    </row>
    <row r="8815" spans="1:7" customHeight="1">
      <c r="A8815"/>
      <c r="B8815"/>
      <c r="C8815"/>
      <c r="D8815"/>
      <c r="E8815" s="200"/>
      <c r="F8815" s="61"/>
      <c r="G8815" s="196" t="e">
        <f>VLOOKUP(D8815,sku归属!A:B,2,0)</f>
        <v>#N/A</v>
      </c>
    </row>
    <row r="8816" spans="1:7" customHeight="1">
      <c r="A8816"/>
      <c r="B8816"/>
      <c r="C8816"/>
      <c r="D8816"/>
      <c r="E8816" s="200"/>
      <c r="F8816" s="61"/>
      <c r="G8816" s="196" t="e">
        <f>VLOOKUP(D8816,sku归属!A:B,2,0)</f>
        <v>#N/A</v>
      </c>
    </row>
    <row r="8817" spans="1:7" customHeight="1">
      <c r="A8817"/>
      <c r="B8817"/>
      <c r="C8817"/>
      <c r="D8817"/>
      <c r="E8817" s="200"/>
      <c r="F8817" s="61"/>
      <c r="G8817" s="196" t="e">
        <f>VLOOKUP(D8817,sku归属!A:B,2,0)</f>
        <v>#N/A</v>
      </c>
    </row>
    <row r="8818" spans="1:7" customHeight="1">
      <c r="A8818"/>
      <c r="B8818"/>
      <c r="C8818"/>
      <c r="D8818"/>
      <c r="E8818" s="200"/>
      <c r="F8818" s="61"/>
      <c r="G8818" s="196" t="e">
        <f>VLOOKUP(D8818,sku归属!A:B,2,0)</f>
        <v>#N/A</v>
      </c>
    </row>
    <row r="8819" spans="1:7" customHeight="1">
      <c r="A8819"/>
      <c r="B8819"/>
      <c r="C8819"/>
      <c r="D8819"/>
      <c r="E8819" s="200"/>
      <c r="F8819" s="61"/>
      <c r="G8819" s="196" t="e">
        <f>VLOOKUP(D8819,sku归属!A:B,2,0)</f>
        <v>#N/A</v>
      </c>
    </row>
    <row r="8820" spans="1:7" customHeight="1">
      <c r="A8820"/>
      <c r="B8820"/>
      <c r="C8820"/>
      <c r="D8820"/>
      <c r="E8820" s="200"/>
      <c r="F8820" s="61"/>
      <c r="G8820" s="196" t="e">
        <f>VLOOKUP(D8820,sku归属!A:B,2,0)</f>
        <v>#N/A</v>
      </c>
    </row>
    <row r="8821" spans="1:7" customHeight="1">
      <c r="A8821"/>
      <c r="B8821"/>
      <c r="C8821"/>
      <c r="D8821"/>
      <c r="E8821" s="200"/>
      <c r="F8821" s="61"/>
      <c r="G8821" s="196" t="e">
        <f>VLOOKUP(D8821,sku归属!A:B,2,0)</f>
        <v>#N/A</v>
      </c>
    </row>
    <row r="8822" spans="1:7" customHeight="1">
      <c r="A8822"/>
      <c r="B8822"/>
      <c r="C8822"/>
      <c r="D8822"/>
      <c r="E8822" s="200"/>
      <c r="F8822" s="61"/>
      <c r="G8822" s="196" t="e">
        <f>VLOOKUP(D8822,sku归属!A:B,2,0)</f>
        <v>#N/A</v>
      </c>
    </row>
    <row r="8823" spans="1:7" customHeight="1">
      <c r="A8823"/>
      <c r="B8823"/>
      <c r="C8823"/>
      <c r="D8823"/>
      <c r="E8823" s="200"/>
      <c r="F8823" s="61"/>
      <c r="G8823" s="196" t="e">
        <f>VLOOKUP(D8823,sku归属!A:B,2,0)</f>
        <v>#N/A</v>
      </c>
    </row>
    <row r="8824" spans="1:7" customHeight="1">
      <c r="A8824"/>
      <c r="B8824"/>
      <c r="C8824"/>
      <c r="D8824"/>
      <c r="E8824" s="200"/>
      <c r="F8824" s="61"/>
      <c r="G8824" s="196" t="e">
        <f>VLOOKUP(D8824,sku归属!A:B,2,0)</f>
        <v>#N/A</v>
      </c>
    </row>
    <row r="8825" spans="1:7" customHeight="1">
      <c r="A8825"/>
      <c r="B8825"/>
      <c r="C8825"/>
      <c r="D8825"/>
      <c r="E8825" s="200"/>
      <c r="F8825" s="61"/>
      <c r="G8825" s="196" t="e">
        <f>VLOOKUP(D8825,sku归属!A:B,2,0)</f>
        <v>#N/A</v>
      </c>
    </row>
    <row r="8826" spans="1:7" customHeight="1">
      <c r="A8826"/>
      <c r="B8826"/>
      <c r="C8826"/>
      <c r="D8826"/>
      <c r="E8826" s="200"/>
      <c r="F8826" s="61"/>
      <c r="G8826" s="196" t="e">
        <f>VLOOKUP(D8826,sku归属!A:B,2,0)</f>
        <v>#N/A</v>
      </c>
    </row>
    <row r="8827" spans="1:7" customHeight="1">
      <c r="A8827"/>
      <c r="B8827"/>
      <c r="C8827"/>
      <c r="D8827"/>
      <c r="E8827" s="200"/>
      <c r="F8827" s="61"/>
      <c r="G8827" s="196" t="e">
        <f>VLOOKUP(D8827,sku归属!A:B,2,0)</f>
        <v>#N/A</v>
      </c>
    </row>
    <row r="8828" spans="1:7" customHeight="1">
      <c r="A8828"/>
      <c r="B8828"/>
      <c r="C8828"/>
      <c r="D8828"/>
      <c r="E8828" s="200"/>
      <c r="F8828" s="61"/>
      <c r="G8828" s="196" t="e">
        <f>VLOOKUP(D8828,sku归属!A:B,2,0)</f>
        <v>#N/A</v>
      </c>
    </row>
    <row r="8829" spans="1:7" customHeight="1">
      <c r="A8829"/>
      <c r="B8829"/>
      <c r="C8829"/>
      <c r="D8829"/>
      <c r="E8829" s="200"/>
      <c r="F8829" s="61"/>
      <c r="G8829" s="196" t="e">
        <f>VLOOKUP(D8829,sku归属!A:B,2,0)</f>
        <v>#N/A</v>
      </c>
    </row>
    <row r="8830" spans="1:7" customHeight="1">
      <c r="A8830"/>
      <c r="B8830"/>
      <c r="C8830"/>
      <c r="D8830"/>
      <c r="E8830" s="200"/>
      <c r="F8830" s="61"/>
      <c r="G8830" s="196" t="e">
        <f>VLOOKUP(D8830,sku归属!A:B,2,0)</f>
        <v>#N/A</v>
      </c>
    </row>
    <row r="8831" spans="1:7" customHeight="1">
      <c r="A8831"/>
      <c r="B8831"/>
      <c r="C8831"/>
      <c r="D8831"/>
      <c r="E8831" s="200"/>
      <c r="F8831" s="61"/>
      <c r="G8831" s="196" t="e">
        <f>VLOOKUP(D8831,sku归属!A:B,2,0)</f>
        <v>#N/A</v>
      </c>
    </row>
    <row r="8832" spans="1:7" customHeight="1">
      <c r="A8832"/>
      <c r="B8832"/>
      <c r="C8832"/>
      <c r="D8832"/>
      <c r="E8832" s="200"/>
      <c r="F8832" s="61"/>
      <c r="G8832" s="196" t="e">
        <f>VLOOKUP(D8832,sku归属!A:B,2,0)</f>
        <v>#N/A</v>
      </c>
    </row>
    <row r="8833" spans="1:7" customHeight="1">
      <c r="A8833"/>
      <c r="B8833"/>
      <c r="C8833"/>
      <c r="D8833"/>
      <c r="E8833" s="200"/>
      <c r="F8833" s="61"/>
      <c r="G8833" s="196" t="e">
        <f>VLOOKUP(D8833,sku归属!A:B,2,0)</f>
        <v>#N/A</v>
      </c>
    </row>
    <row r="8834" spans="1:7" customHeight="1">
      <c r="A8834"/>
      <c r="B8834"/>
      <c r="C8834"/>
      <c r="D8834"/>
      <c r="E8834" s="200"/>
      <c r="F8834" s="61"/>
      <c r="G8834" s="196" t="e">
        <f>VLOOKUP(D8834,sku归属!A:B,2,0)</f>
        <v>#N/A</v>
      </c>
    </row>
    <row r="8835" spans="1:7" customHeight="1">
      <c r="A8835"/>
      <c r="B8835"/>
      <c r="C8835"/>
      <c r="D8835"/>
      <c r="E8835" s="200"/>
      <c r="F8835" s="61"/>
      <c r="G8835" s="196" t="e">
        <f>VLOOKUP(D8835,sku归属!A:B,2,0)</f>
        <v>#N/A</v>
      </c>
    </row>
    <row r="8836" spans="1:7" customHeight="1">
      <c r="A8836"/>
      <c r="B8836"/>
      <c r="C8836"/>
      <c r="D8836"/>
      <c r="E8836" s="200"/>
      <c r="F8836" s="61"/>
      <c r="G8836" s="196" t="e">
        <f>VLOOKUP(D8836,sku归属!A:B,2,0)</f>
        <v>#N/A</v>
      </c>
    </row>
    <row r="8837" spans="1:7" customHeight="1">
      <c r="A8837"/>
      <c r="B8837"/>
      <c r="C8837"/>
      <c r="D8837"/>
      <c r="E8837" s="200"/>
      <c r="F8837" s="61"/>
      <c r="G8837" s="196" t="e">
        <f>VLOOKUP(D8837,sku归属!A:B,2,0)</f>
        <v>#N/A</v>
      </c>
    </row>
    <row r="8838" spans="1:7" customHeight="1">
      <c r="A8838"/>
      <c r="B8838"/>
      <c r="C8838"/>
      <c r="D8838"/>
      <c r="E8838" s="200"/>
      <c r="F8838" s="61"/>
      <c r="G8838" s="196" t="e">
        <f>VLOOKUP(D8838,sku归属!A:B,2,0)</f>
        <v>#N/A</v>
      </c>
    </row>
    <row r="8839" spans="1:7" customHeight="1">
      <c r="A8839"/>
      <c r="B8839"/>
      <c r="C8839"/>
      <c r="D8839"/>
      <c r="E8839" s="200"/>
      <c r="F8839" s="61"/>
      <c r="G8839" s="196" t="e">
        <f>VLOOKUP(D8839,sku归属!A:B,2,0)</f>
        <v>#N/A</v>
      </c>
    </row>
    <row r="8840" spans="1:7" customHeight="1">
      <c r="A8840"/>
      <c r="B8840"/>
      <c r="C8840"/>
      <c r="D8840"/>
      <c r="E8840" s="200"/>
      <c r="F8840" s="61"/>
      <c r="G8840" s="196" t="e">
        <f>VLOOKUP(D8840,sku归属!A:B,2,0)</f>
        <v>#N/A</v>
      </c>
    </row>
    <row r="8841" spans="1:7" customHeight="1">
      <c r="A8841"/>
      <c r="B8841"/>
      <c r="C8841"/>
      <c r="D8841"/>
      <c r="E8841" s="200"/>
      <c r="F8841" s="61"/>
      <c r="G8841" s="196" t="e">
        <f>VLOOKUP(D8841,sku归属!A:B,2,0)</f>
        <v>#N/A</v>
      </c>
    </row>
    <row r="8842" spans="1:7" customHeight="1">
      <c r="A8842"/>
      <c r="B8842"/>
      <c r="C8842"/>
      <c r="D8842"/>
      <c r="E8842" s="200"/>
      <c r="F8842" s="61"/>
      <c r="G8842" s="196" t="e">
        <f>VLOOKUP(D8842,sku归属!A:B,2,0)</f>
        <v>#N/A</v>
      </c>
    </row>
    <row r="8843" spans="1:7" customHeight="1">
      <c r="A8843"/>
      <c r="B8843"/>
      <c r="C8843"/>
      <c r="D8843"/>
      <c r="E8843" s="200"/>
      <c r="F8843" s="61"/>
      <c r="G8843" s="196" t="e">
        <f>VLOOKUP(D8843,sku归属!A:B,2,0)</f>
        <v>#N/A</v>
      </c>
    </row>
    <row r="8844" spans="1:7" customHeight="1">
      <c r="A8844"/>
      <c r="B8844"/>
      <c r="C8844"/>
      <c r="D8844"/>
      <c r="E8844" s="200"/>
      <c r="F8844" s="61"/>
      <c r="G8844" s="196" t="e">
        <f>VLOOKUP(D8844,sku归属!A:B,2,0)</f>
        <v>#N/A</v>
      </c>
    </row>
    <row r="8845" spans="1:7" customHeight="1">
      <c r="A8845"/>
      <c r="B8845"/>
      <c r="C8845"/>
      <c r="D8845"/>
      <c r="E8845" s="200"/>
      <c r="F8845" s="61"/>
      <c r="G8845" s="196" t="e">
        <f>VLOOKUP(D8845,sku归属!A:B,2,0)</f>
        <v>#N/A</v>
      </c>
    </row>
    <row r="8846" spans="1:7" customHeight="1">
      <c r="A8846"/>
      <c r="B8846"/>
      <c r="C8846"/>
      <c r="D8846"/>
      <c r="E8846" s="200"/>
      <c r="F8846" s="61"/>
      <c r="G8846" s="196" t="e">
        <f>VLOOKUP(D8846,sku归属!A:B,2,0)</f>
        <v>#N/A</v>
      </c>
    </row>
    <row r="8847" spans="1:7" customHeight="1">
      <c r="A8847"/>
      <c r="B8847"/>
      <c r="C8847"/>
      <c r="D8847"/>
      <c r="E8847" s="200"/>
      <c r="F8847" s="61"/>
      <c r="G8847" s="196" t="e">
        <f>VLOOKUP(D8847,sku归属!A:B,2,0)</f>
        <v>#N/A</v>
      </c>
    </row>
    <row r="8848" spans="1:7" customHeight="1">
      <c r="A8848"/>
      <c r="B8848"/>
      <c r="C8848"/>
      <c r="D8848"/>
      <c r="E8848" s="200"/>
      <c r="F8848" s="61"/>
      <c r="G8848" s="196" t="e">
        <f>VLOOKUP(D8848,sku归属!A:B,2,0)</f>
        <v>#N/A</v>
      </c>
    </row>
    <row r="8849" spans="1:7" customHeight="1">
      <c r="A8849"/>
      <c r="B8849"/>
      <c r="C8849"/>
      <c r="D8849"/>
      <c r="E8849" s="200"/>
      <c r="F8849" s="61"/>
      <c r="G8849" s="196" t="e">
        <f>VLOOKUP(D8849,sku归属!A:B,2,0)</f>
        <v>#N/A</v>
      </c>
    </row>
    <row r="8850" spans="1:7" customHeight="1">
      <c r="A8850"/>
      <c r="B8850"/>
      <c r="C8850"/>
      <c r="D8850"/>
      <c r="E8850" s="200"/>
      <c r="F8850" s="61"/>
      <c r="G8850" s="196" t="e">
        <f>VLOOKUP(D8850,sku归属!A:B,2,0)</f>
        <v>#N/A</v>
      </c>
    </row>
    <row r="8851" spans="1:7" customHeight="1">
      <c r="A8851"/>
      <c r="B8851"/>
      <c r="C8851"/>
      <c r="D8851"/>
      <c r="E8851" s="200"/>
      <c r="F8851" s="61"/>
      <c r="G8851" s="196" t="e">
        <f>VLOOKUP(D8851,sku归属!A:B,2,0)</f>
        <v>#N/A</v>
      </c>
    </row>
    <row r="8852" spans="1:7" customHeight="1">
      <c r="A8852"/>
      <c r="B8852"/>
      <c r="C8852"/>
      <c r="D8852"/>
      <c r="E8852" s="200"/>
      <c r="F8852" s="61"/>
      <c r="G8852" s="196" t="e">
        <f>VLOOKUP(D8852,sku归属!A:B,2,0)</f>
        <v>#N/A</v>
      </c>
    </row>
    <row r="8853" spans="1:7" customHeight="1">
      <c r="A8853"/>
      <c r="B8853"/>
      <c r="C8853"/>
      <c r="D8853"/>
      <c r="E8853" s="200"/>
      <c r="F8853" s="61"/>
      <c r="G8853" s="196" t="e">
        <f>VLOOKUP(D8853,sku归属!A:B,2,0)</f>
        <v>#N/A</v>
      </c>
    </row>
    <row r="8854" spans="1:7" customHeight="1">
      <c r="A8854"/>
      <c r="B8854"/>
      <c r="C8854"/>
      <c r="D8854"/>
      <c r="E8854" s="200"/>
      <c r="F8854" s="61"/>
      <c r="G8854" s="196" t="e">
        <f>VLOOKUP(D8854,sku归属!A:B,2,0)</f>
        <v>#N/A</v>
      </c>
    </row>
    <row r="8855" spans="1:7" customHeight="1">
      <c r="A8855"/>
      <c r="B8855"/>
      <c r="C8855"/>
      <c r="D8855"/>
      <c r="E8855" s="200"/>
      <c r="F8855" s="61"/>
      <c r="G8855" s="196" t="e">
        <f>VLOOKUP(D8855,sku归属!A:B,2,0)</f>
        <v>#N/A</v>
      </c>
    </row>
    <row r="8856" spans="1:7" customHeight="1">
      <c r="A8856"/>
      <c r="B8856"/>
      <c r="C8856"/>
      <c r="D8856"/>
      <c r="E8856" s="200"/>
      <c r="F8856" s="61"/>
      <c r="G8856" s="196" t="e">
        <f>VLOOKUP(D8856,sku归属!A:B,2,0)</f>
        <v>#N/A</v>
      </c>
    </row>
    <row r="8857" spans="1:7" customHeight="1">
      <c r="A8857"/>
      <c r="B8857"/>
      <c r="C8857"/>
      <c r="D8857"/>
      <c r="E8857" s="200"/>
      <c r="F8857" s="61"/>
      <c r="G8857" s="196" t="e">
        <f>VLOOKUP(D8857,sku归属!A:B,2,0)</f>
        <v>#N/A</v>
      </c>
    </row>
    <row r="8858" spans="1:7" customHeight="1">
      <c r="A8858"/>
      <c r="B8858"/>
      <c r="C8858"/>
      <c r="D8858"/>
      <c r="E8858" s="200"/>
      <c r="F8858" s="61"/>
      <c r="G8858" s="196" t="e">
        <f>VLOOKUP(D8858,sku归属!A:B,2,0)</f>
        <v>#N/A</v>
      </c>
    </row>
    <row r="8859" spans="1:7" customHeight="1">
      <c r="A8859"/>
      <c r="B8859"/>
      <c r="C8859"/>
      <c r="D8859"/>
      <c r="E8859" s="200"/>
      <c r="F8859" s="61"/>
      <c r="G8859" s="196" t="e">
        <f>VLOOKUP(D8859,sku归属!A:B,2,0)</f>
        <v>#N/A</v>
      </c>
    </row>
    <row r="8860" spans="1:7" customHeight="1">
      <c r="A8860"/>
      <c r="B8860"/>
      <c r="C8860"/>
      <c r="D8860"/>
      <c r="E8860" s="200"/>
      <c r="F8860" s="61"/>
      <c r="G8860" s="196" t="e">
        <f>VLOOKUP(D8860,sku归属!A:B,2,0)</f>
        <v>#N/A</v>
      </c>
    </row>
    <row r="8861" spans="1:7" customHeight="1">
      <c r="A8861"/>
      <c r="B8861"/>
      <c r="C8861"/>
      <c r="D8861"/>
      <c r="E8861" s="200"/>
      <c r="F8861" s="61"/>
      <c r="G8861" s="196" t="e">
        <f>VLOOKUP(D8861,sku归属!A:B,2,0)</f>
        <v>#N/A</v>
      </c>
    </row>
    <row r="8862" spans="1:7" customHeight="1">
      <c r="A8862"/>
      <c r="B8862"/>
      <c r="C8862"/>
      <c r="D8862"/>
      <c r="E8862" s="200"/>
      <c r="F8862" s="61"/>
      <c r="G8862" s="196" t="e">
        <f>VLOOKUP(D8862,sku归属!A:B,2,0)</f>
        <v>#N/A</v>
      </c>
    </row>
    <row r="8863" spans="1:7" customHeight="1">
      <c r="A8863"/>
      <c r="B8863"/>
      <c r="C8863"/>
      <c r="D8863"/>
      <c r="E8863" s="200"/>
      <c r="F8863" s="61"/>
      <c r="G8863" s="196" t="e">
        <f>VLOOKUP(D8863,sku归属!A:B,2,0)</f>
        <v>#N/A</v>
      </c>
    </row>
    <row r="8864" spans="1:7" customHeight="1">
      <c r="A8864"/>
      <c r="B8864"/>
      <c r="C8864"/>
      <c r="D8864"/>
      <c r="E8864" s="200"/>
      <c r="F8864" s="61"/>
      <c r="G8864" s="196" t="e">
        <f>VLOOKUP(D8864,sku归属!A:B,2,0)</f>
        <v>#N/A</v>
      </c>
    </row>
    <row r="8865" spans="1:7" customHeight="1">
      <c r="A8865"/>
      <c r="B8865"/>
      <c r="C8865"/>
      <c r="D8865"/>
      <c r="E8865" s="200"/>
      <c r="F8865" s="61"/>
      <c r="G8865" s="196" t="e">
        <f>VLOOKUP(D8865,sku归属!A:B,2,0)</f>
        <v>#N/A</v>
      </c>
    </row>
    <row r="8866" spans="1:7" customHeight="1">
      <c r="A8866"/>
      <c r="B8866"/>
      <c r="C8866"/>
      <c r="D8866"/>
      <c r="E8866" s="200"/>
      <c r="F8866" s="61"/>
      <c r="G8866" s="196" t="e">
        <f>VLOOKUP(D8866,sku归属!A:B,2,0)</f>
        <v>#N/A</v>
      </c>
    </row>
    <row r="8867" spans="1:7" customHeight="1">
      <c r="A8867"/>
      <c r="B8867"/>
      <c r="C8867"/>
      <c r="D8867"/>
      <c r="E8867" s="200"/>
      <c r="F8867" s="61"/>
      <c r="G8867" s="196" t="e">
        <f>VLOOKUP(D8867,sku归属!A:B,2,0)</f>
        <v>#N/A</v>
      </c>
    </row>
    <row r="8868" spans="1:7" customHeight="1">
      <c r="A8868"/>
      <c r="B8868"/>
      <c r="C8868"/>
      <c r="D8868"/>
      <c r="E8868" s="200"/>
      <c r="F8868" s="61"/>
      <c r="G8868" s="196" t="e">
        <f>VLOOKUP(D8868,sku归属!A:B,2,0)</f>
        <v>#N/A</v>
      </c>
    </row>
    <row r="8869" spans="1:7" customHeight="1">
      <c r="A8869"/>
      <c r="B8869"/>
      <c r="C8869"/>
      <c r="D8869"/>
      <c r="E8869" s="200"/>
      <c r="F8869" s="61"/>
      <c r="G8869" s="196" t="e">
        <f>VLOOKUP(D8869,sku归属!A:B,2,0)</f>
        <v>#N/A</v>
      </c>
    </row>
    <row r="8870" spans="1:7" customHeight="1">
      <c r="A8870"/>
      <c r="B8870"/>
      <c r="C8870"/>
      <c r="D8870"/>
      <c r="E8870" s="200"/>
      <c r="F8870" s="61"/>
      <c r="G8870" s="196" t="e">
        <f>VLOOKUP(D8870,sku归属!A:B,2,0)</f>
        <v>#N/A</v>
      </c>
    </row>
    <row r="8871" spans="1:7" customHeight="1">
      <c r="A8871"/>
      <c r="B8871"/>
      <c r="C8871"/>
      <c r="D8871"/>
      <c r="E8871" s="200"/>
      <c r="F8871" s="61"/>
      <c r="G8871" s="196" t="e">
        <f>VLOOKUP(D8871,sku归属!A:B,2,0)</f>
        <v>#N/A</v>
      </c>
    </row>
    <row r="8872" spans="1:7" customHeight="1">
      <c r="A8872"/>
      <c r="B8872"/>
      <c r="C8872"/>
      <c r="D8872"/>
      <c r="E8872" s="200"/>
      <c r="F8872" s="61"/>
      <c r="G8872" s="196" t="e">
        <f>VLOOKUP(D8872,sku归属!A:B,2,0)</f>
        <v>#N/A</v>
      </c>
    </row>
    <row r="8873" spans="1:7" customHeight="1">
      <c r="A8873"/>
      <c r="B8873"/>
      <c r="C8873"/>
      <c r="D8873"/>
      <c r="E8873" s="200"/>
      <c r="F8873" s="61"/>
      <c r="G8873" s="196" t="e">
        <f>VLOOKUP(D8873,sku归属!A:B,2,0)</f>
        <v>#N/A</v>
      </c>
    </row>
    <row r="8874" spans="1:7" customHeight="1">
      <c r="A8874"/>
      <c r="B8874"/>
      <c r="C8874"/>
      <c r="D8874"/>
      <c r="E8874" s="200"/>
      <c r="F8874" s="61"/>
      <c r="G8874" s="196" t="e">
        <f>VLOOKUP(D8874,sku归属!A:B,2,0)</f>
        <v>#N/A</v>
      </c>
    </row>
    <row r="8875" spans="1:7" customHeight="1">
      <c r="A8875"/>
      <c r="B8875"/>
      <c r="C8875"/>
      <c r="D8875"/>
      <c r="E8875" s="200"/>
      <c r="F8875" s="61"/>
      <c r="G8875" s="196" t="e">
        <f>VLOOKUP(D8875,sku归属!A:B,2,0)</f>
        <v>#N/A</v>
      </c>
    </row>
    <row r="8876" spans="1:7" customHeight="1">
      <c r="A8876"/>
      <c r="B8876"/>
      <c r="C8876"/>
      <c r="D8876"/>
      <c r="E8876" s="200"/>
      <c r="F8876" s="61"/>
      <c r="G8876" s="196" t="e">
        <f>VLOOKUP(D8876,sku归属!A:B,2,0)</f>
        <v>#N/A</v>
      </c>
    </row>
    <row r="8877" spans="1:7" customHeight="1">
      <c r="A8877"/>
      <c r="B8877"/>
      <c r="C8877"/>
      <c r="D8877"/>
      <c r="E8877" s="200"/>
      <c r="F8877" s="61"/>
      <c r="G8877" s="196" t="e">
        <f>VLOOKUP(D8877,sku归属!A:B,2,0)</f>
        <v>#N/A</v>
      </c>
    </row>
    <row r="8878" spans="1:7" customHeight="1">
      <c r="A8878"/>
      <c r="B8878"/>
      <c r="C8878"/>
      <c r="D8878"/>
      <c r="E8878" s="200"/>
      <c r="F8878" s="61"/>
      <c r="G8878" s="196" t="e">
        <f>VLOOKUP(D8878,sku归属!A:B,2,0)</f>
        <v>#N/A</v>
      </c>
    </row>
    <row r="8879" spans="1:7" customHeight="1">
      <c r="A8879"/>
      <c r="B8879"/>
      <c r="C8879"/>
      <c r="D8879"/>
      <c r="E8879" s="200"/>
      <c r="F8879" s="61"/>
      <c r="G8879" s="196" t="e">
        <f>VLOOKUP(D8879,sku归属!A:B,2,0)</f>
        <v>#N/A</v>
      </c>
    </row>
    <row r="8880" spans="1:7" customHeight="1">
      <c r="A8880"/>
      <c r="B8880"/>
      <c r="C8880"/>
      <c r="D8880"/>
      <c r="E8880" s="200"/>
      <c r="F8880" s="61"/>
      <c r="G8880" s="196" t="e">
        <f>VLOOKUP(D8880,sku归属!A:B,2,0)</f>
        <v>#N/A</v>
      </c>
    </row>
    <row r="8881" spans="1:7" customHeight="1">
      <c r="A8881"/>
      <c r="B8881"/>
      <c r="C8881"/>
      <c r="D8881"/>
      <c r="E8881" s="200"/>
      <c r="F8881" s="61"/>
      <c r="G8881" s="196" t="e">
        <f>VLOOKUP(D8881,sku归属!A:B,2,0)</f>
        <v>#N/A</v>
      </c>
    </row>
    <row r="8882" spans="1:7" customHeight="1">
      <c r="A8882"/>
      <c r="B8882"/>
      <c r="C8882"/>
      <c r="D8882"/>
      <c r="E8882" s="200"/>
      <c r="F8882" s="61"/>
      <c r="G8882" s="196" t="e">
        <f>VLOOKUP(D8882,sku归属!A:B,2,0)</f>
        <v>#N/A</v>
      </c>
    </row>
    <row r="8883" spans="1:7" customHeight="1">
      <c r="A8883"/>
      <c r="B8883"/>
      <c r="C8883"/>
      <c r="D8883"/>
      <c r="E8883" s="200"/>
      <c r="F8883" s="61"/>
      <c r="G8883" s="196" t="e">
        <f>VLOOKUP(D8883,sku归属!A:B,2,0)</f>
        <v>#N/A</v>
      </c>
    </row>
    <row r="8884" spans="1:7" customHeight="1">
      <c r="A8884"/>
      <c r="B8884"/>
      <c r="C8884"/>
      <c r="D8884"/>
      <c r="E8884" s="200"/>
      <c r="F8884" s="61"/>
      <c r="G8884" s="196" t="e">
        <f>VLOOKUP(D8884,sku归属!A:B,2,0)</f>
        <v>#N/A</v>
      </c>
    </row>
    <row r="8885" spans="1:7" customHeight="1">
      <c r="A8885"/>
      <c r="B8885"/>
      <c r="C8885"/>
      <c r="D8885"/>
      <c r="E8885" s="200"/>
      <c r="F8885" s="61"/>
      <c r="G8885" s="196" t="e">
        <f>VLOOKUP(D8885,sku归属!A:B,2,0)</f>
        <v>#N/A</v>
      </c>
    </row>
    <row r="8886" spans="1:7" customHeight="1">
      <c r="A8886"/>
      <c r="B8886"/>
      <c r="C8886"/>
      <c r="D8886"/>
      <c r="E8886" s="200"/>
      <c r="F8886" s="61"/>
      <c r="G8886" s="196" t="e">
        <f>VLOOKUP(D8886,sku归属!A:B,2,0)</f>
        <v>#N/A</v>
      </c>
    </row>
    <row r="8887" spans="1:7" customHeight="1">
      <c r="A8887"/>
      <c r="B8887"/>
      <c r="C8887"/>
      <c r="D8887"/>
      <c r="E8887" s="200"/>
      <c r="F8887" s="61"/>
      <c r="G8887" s="196" t="e">
        <f>VLOOKUP(D8887,sku归属!A:B,2,0)</f>
        <v>#N/A</v>
      </c>
    </row>
    <row r="8888" spans="1:7" customHeight="1">
      <c r="A8888"/>
      <c r="B8888"/>
      <c r="C8888"/>
      <c r="D8888"/>
      <c r="E8888" s="200"/>
      <c r="F8888" s="61"/>
      <c r="G8888" s="196" t="e">
        <f>VLOOKUP(D8888,sku归属!A:B,2,0)</f>
        <v>#N/A</v>
      </c>
    </row>
    <row r="8889" spans="1:7" customHeight="1">
      <c r="A8889"/>
      <c r="B8889"/>
      <c r="C8889"/>
      <c r="D8889"/>
      <c r="E8889" s="200"/>
      <c r="F8889" s="61"/>
      <c r="G8889" s="196" t="e">
        <f>VLOOKUP(D8889,sku归属!A:B,2,0)</f>
        <v>#N/A</v>
      </c>
    </row>
    <row r="8890" spans="1:7" customHeight="1">
      <c r="A8890"/>
      <c r="B8890"/>
      <c r="C8890"/>
      <c r="D8890"/>
      <c r="E8890" s="200"/>
      <c r="F8890" s="61"/>
      <c r="G8890" s="196" t="e">
        <f>VLOOKUP(D8890,sku归属!A:B,2,0)</f>
        <v>#N/A</v>
      </c>
    </row>
    <row r="8891" spans="1:7" customHeight="1">
      <c r="A8891"/>
      <c r="B8891"/>
      <c r="C8891"/>
      <c r="D8891"/>
      <c r="E8891" s="200"/>
      <c r="F8891" s="61"/>
      <c r="G8891" s="196" t="e">
        <f>VLOOKUP(D8891,sku归属!A:B,2,0)</f>
        <v>#N/A</v>
      </c>
    </row>
    <row r="8892" spans="1:7" customHeight="1">
      <c r="A8892"/>
      <c r="B8892"/>
      <c r="C8892"/>
      <c r="D8892"/>
      <c r="E8892" s="200"/>
      <c r="F8892" s="61"/>
      <c r="G8892" s="196" t="e">
        <f>VLOOKUP(D8892,sku归属!A:B,2,0)</f>
        <v>#N/A</v>
      </c>
    </row>
    <row r="8893" spans="1:7" customHeight="1">
      <c r="A8893"/>
      <c r="B8893"/>
      <c r="C8893"/>
      <c r="D8893"/>
      <c r="E8893" s="200"/>
      <c r="F8893" s="61"/>
      <c r="G8893" s="196" t="e">
        <f>VLOOKUP(D8893,sku归属!A:B,2,0)</f>
        <v>#N/A</v>
      </c>
    </row>
    <row r="8894" spans="1:7" customHeight="1">
      <c r="A8894"/>
      <c r="B8894"/>
      <c r="C8894"/>
      <c r="D8894"/>
      <c r="E8894" s="200"/>
      <c r="F8894" s="61"/>
      <c r="G8894" s="196" t="e">
        <f>VLOOKUP(D8894,sku归属!A:B,2,0)</f>
        <v>#N/A</v>
      </c>
    </row>
    <row r="8895" spans="1:7" customHeight="1">
      <c r="A8895"/>
      <c r="B8895"/>
      <c r="C8895"/>
      <c r="D8895"/>
      <c r="E8895" s="200"/>
      <c r="F8895" s="61"/>
      <c r="G8895" s="196" t="e">
        <f>VLOOKUP(D8895,sku归属!A:B,2,0)</f>
        <v>#N/A</v>
      </c>
    </row>
    <row r="8896" spans="1:7" customHeight="1">
      <c r="A8896"/>
      <c r="B8896"/>
      <c r="C8896"/>
      <c r="D8896"/>
      <c r="E8896" s="200"/>
      <c r="F8896" s="61"/>
      <c r="G8896" s="196" t="e">
        <f>VLOOKUP(D8896,sku归属!A:B,2,0)</f>
        <v>#N/A</v>
      </c>
    </row>
    <row r="8897" spans="1:7" customHeight="1">
      <c r="A8897"/>
      <c r="B8897"/>
      <c r="C8897"/>
      <c r="D8897"/>
      <c r="E8897" s="200"/>
      <c r="F8897" s="61"/>
      <c r="G8897" s="196" t="e">
        <f>VLOOKUP(D8897,sku归属!A:B,2,0)</f>
        <v>#N/A</v>
      </c>
    </row>
    <row r="8898" spans="1:7" customHeight="1">
      <c r="A8898"/>
      <c r="B8898"/>
      <c r="C8898"/>
      <c r="D8898"/>
      <c r="E8898" s="200"/>
      <c r="F8898" s="61"/>
      <c r="G8898" s="196" t="e">
        <f>VLOOKUP(D8898,sku归属!A:B,2,0)</f>
        <v>#N/A</v>
      </c>
    </row>
    <row r="8899" spans="1:7" customHeight="1">
      <c r="A8899"/>
      <c r="B8899"/>
      <c r="C8899"/>
      <c r="D8899"/>
      <c r="E8899" s="200"/>
      <c r="F8899" s="61"/>
      <c r="G8899" s="196" t="e">
        <f>VLOOKUP(D8899,sku归属!A:B,2,0)</f>
        <v>#N/A</v>
      </c>
    </row>
    <row r="8900" spans="1:7" customHeight="1">
      <c r="A8900"/>
      <c r="B8900"/>
      <c r="C8900"/>
      <c r="D8900"/>
      <c r="E8900" s="200"/>
      <c r="F8900" s="61"/>
      <c r="G8900" s="196" t="e">
        <f>VLOOKUP(D8900,sku归属!A:B,2,0)</f>
        <v>#N/A</v>
      </c>
    </row>
    <row r="8901" spans="1:7" customHeight="1">
      <c r="A8901"/>
      <c r="B8901"/>
      <c r="C8901"/>
      <c r="D8901"/>
      <c r="E8901" s="200"/>
      <c r="F8901" s="61"/>
      <c r="G8901" s="196" t="e">
        <f>VLOOKUP(D8901,sku归属!A:B,2,0)</f>
        <v>#N/A</v>
      </c>
    </row>
    <row r="8902" spans="1:7" customHeight="1">
      <c r="A8902"/>
      <c r="B8902"/>
      <c r="C8902"/>
      <c r="D8902"/>
      <c r="E8902" s="200"/>
      <c r="F8902" s="61"/>
      <c r="G8902" s="196" t="e">
        <f>VLOOKUP(D8902,sku归属!A:B,2,0)</f>
        <v>#N/A</v>
      </c>
    </row>
    <row r="8903" spans="1:7" customHeight="1">
      <c r="A8903"/>
      <c r="B8903"/>
      <c r="C8903"/>
      <c r="D8903"/>
      <c r="E8903" s="200"/>
      <c r="F8903" s="61"/>
      <c r="G8903" s="196" t="e">
        <f>VLOOKUP(D8903,sku归属!A:B,2,0)</f>
        <v>#N/A</v>
      </c>
    </row>
    <row r="8904" spans="1:7" customHeight="1">
      <c r="A8904"/>
      <c r="B8904"/>
      <c r="C8904"/>
      <c r="D8904"/>
      <c r="E8904" s="200"/>
      <c r="F8904" s="61"/>
      <c r="G8904" s="196" t="e">
        <f>VLOOKUP(D8904,sku归属!A:B,2,0)</f>
        <v>#N/A</v>
      </c>
    </row>
    <row r="8905" spans="1:7" customHeight="1">
      <c r="A8905"/>
      <c r="B8905"/>
      <c r="C8905"/>
      <c r="D8905"/>
      <c r="E8905" s="200"/>
      <c r="F8905" s="61"/>
      <c r="G8905" s="196" t="e">
        <f>VLOOKUP(D8905,sku归属!A:B,2,0)</f>
        <v>#N/A</v>
      </c>
    </row>
    <row r="8906" spans="1:7" customHeight="1">
      <c r="A8906"/>
      <c r="B8906"/>
      <c r="C8906"/>
      <c r="D8906"/>
      <c r="E8906" s="200"/>
      <c r="F8906" s="61"/>
      <c r="G8906" s="196" t="e">
        <f>VLOOKUP(D8906,sku归属!A:B,2,0)</f>
        <v>#N/A</v>
      </c>
    </row>
    <row r="8907" spans="1:7" customHeight="1">
      <c r="A8907"/>
      <c r="B8907"/>
      <c r="C8907"/>
      <c r="D8907"/>
      <c r="E8907" s="200"/>
      <c r="F8907" s="61"/>
      <c r="G8907" s="196" t="e">
        <f>VLOOKUP(D8907,sku归属!A:B,2,0)</f>
        <v>#N/A</v>
      </c>
    </row>
    <row r="8908" spans="1:7" customHeight="1">
      <c r="A8908"/>
      <c r="B8908"/>
      <c r="C8908"/>
      <c r="D8908"/>
      <c r="E8908" s="200"/>
      <c r="F8908" s="61"/>
      <c r="G8908" s="196" t="e">
        <f>VLOOKUP(D8908,sku归属!A:B,2,0)</f>
        <v>#N/A</v>
      </c>
    </row>
    <row r="8909" spans="1:7" customHeight="1">
      <c r="A8909"/>
      <c r="B8909"/>
      <c r="C8909"/>
      <c r="D8909"/>
      <c r="E8909" s="200"/>
      <c r="F8909" s="61"/>
      <c r="G8909" s="196" t="e">
        <f>VLOOKUP(D8909,sku归属!A:B,2,0)</f>
        <v>#N/A</v>
      </c>
    </row>
    <row r="8910" spans="1:7" customHeight="1">
      <c r="A8910"/>
      <c r="B8910"/>
      <c r="C8910"/>
      <c r="D8910"/>
      <c r="E8910" s="200"/>
      <c r="F8910" s="61"/>
      <c r="G8910" s="196" t="e">
        <f>VLOOKUP(D8910,sku归属!A:B,2,0)</f>
        <v>#N/A</v>
      </c>
    </row>
    <row r="8911" spans="1:7" customHeight="1">
      <c r="A8911"/>
      <c r="B8911"/>
      <c r="C8911"/>
      <c r="D8911"/>
      <c r="E8911" s="200"/>
      <c r="F8911" s="61"/>
      <c r="G8911" s="196" t="e">
        <f>VLOOKUP(D8911,sku归属!A:B,2,0)</f>
        <v>#N/A</v>
      </c>
    </row>
    <row r="8912" spans="1:7" customHeight="1">
      <c r="A8912"/>
      <c r="B8912"/>
      <c r="C8912"/>
      <c r="D8912"/>
      <c r="E8912" s="200"/>
      <c r="F8912" s="61"/>
      <c r="G8912" s="196" t="e">
        <f>VLOOKUP(D8912,sku归属!A:B,2,0)</f>
        <v>#N/A</v>
      </c>
    </row>
    <row r="8913" spans="1:7" customHeight="1">
      <c r="A8913"/>
      <c r="B8913"/>
      <c r="C8913"/>
      <c r="D8913"/>
      <c r="E8913" s="200"/>
      <c r="F8913" s="61"/>
      <c r="G8913" s="196" t="e">
        <f>VLOOKUP(D8913,sku归属!A:B,2,0)</f>
        <v>#N/A</v>
      </c>
    </row>
    <row r="8914" spans="1:7" customHeight="1">
      <c r="A8914"/>
      <c r="B8914"/>
      <c r="C8914"/>
      <c r="D8914"/>
      <c r="E8914" s="200"/>
      <c r="F8914" s="61"/>
      <c r="G8914" s="196" t="e">
        <f>VLOOKUP(D8914,sku归属!A:B,2,0)</f>
        <v>#N/A</v>
      </c>
    </row>
    <row r="8915" spans="1:7" customHeight="1">
      <c r="A8915"/>
      <c r="B8915"/>
      <c r="C8915"/>
      <c r="D8915"/>
      <c r="E8915" s="200"/>
      <c r="F8915" s="61"/>
      <c r="G8915" s="196" t="e">
        <f>VLOOKUP(D8915,sku归属!A:B,2,0)</f>
        <v>#N/A</v>
      </c>
    </row>
    <row r="8916" spans="1:7" customHeight="1">
      <c r="A8916"/>
      <c r="B8916"/>
      <c r="C8916"/>
      <c r="D8916"/>
      <c r="E8916" s="200"/>
      <c r="F8916" s="61"/>
      <c r="G8916" s="196" t="e">
        <f>VLOOKUP(D8916,sku归属!A:B,2,0)</f>
        <v>#N/A</v>
      </c>
    </row>
    <row r="8917" spans="1:7" customHeight="1">
      <c r="A8917"/>
      <c r="B8917"/>
      <c r="C8917"/>
      <c r="D8917"/>
      <c r="E8917" s="200"/>
      <c r="F8917" s="61"/>
      <c r="G8917" s="196" t="e">
        <f>VLOOKUP(D8917,sku归属!A:B,2,0)</f>
        <v>#N/A</v>
      </c>
    </row>
    <row r="8918" spans="1:7" customHeight="1">
      <c r="A8918"/>
      <c r="B8918"/>
      <c r="C8918"/>
      <c r="D8918"/>
      <c r="E8918" s="200"/>
      <c r="F8918" s="61"/>
      <c r="G8918" s="196" t="e">
        <f>VLOOKUP(D8918,sku归属!A:B,2,0)</f>
        <v>#N/A</v>
      </c>
    </row>
    <row r="8919" spans="1:7" customHeight="1">
      <c r="A8919"/>
      <c r="B8919"/>
      <c r="C8919"/>
      <c r="D8919"/>
      <c r="E8919" s="200"/>
      <c r="F8919" s="61"/>
      <c r="G8919" s="196" t="e">
        <f>VLOOKUP(D8919,sku归属!A:B,2,0)</f>
        <v>#N/A</v>
      </c>
    </row>
    <row r="8920" spans="1:7" customHeight="1">
      <c r="A8920"/>
      <c r="B8920"/>
      <c r="C8920"/>
      <c r="D8920"/>
      <c r="E8920" s="200"/>
      <c r="F8920" s="61"/>
      <c r="G8920" s="196" t="e">
        <f>VLOOKUP(D8920,sku归属!A:B,2,0)</f>
        <v>#N/A</v>
      </c>
    </row>
    <row r="8921" spans="1:7" customHeight="1">
      <c r="A8921"/>
      <c r="B8921"/>
      <c r="C8921"/>
      <c r="D8921"/>
      <c r="E8921" s="200"/>
      <c r="F8921" s="61"/>
      <c r="G8921" s="196" t="e">
        <f>VLOOKUP(D8921,sku归属!A:B,2,0)</f>
        <v>#N/A</v>
      </c>
    </row>
    <row r="8922" spans="1:7" customHeight="1">
      <c r="A8922"/>
      <c r="B8922"/>
      <c r="C8922"/>
      <c r="D8922"/>
      <c r="E8922" s="200"/>
      <c r="F8922" s="61"/>
      <c r="G8922" s="196" t="e">
        <f>VLOOKUP(D8922,sku归属!A:B,2,0)</f>
        <v>#N/A</v>
      </c>
    </row>
    <row r="8923" spans="1:7" customHeight="1">
      <c r="A8923"/>
      <c r="B8923"/>
      <c r="C8923"/>
      <c r="D8923"/>
      <c r="E8923" s="200"/>
      <c r="F8923" s="61"/>
      <c r="G8923" s="196" t="e">
        <f>VLOOKUP(D8923,sku归属!A:B,2,0)</f>
        <v>#N/A</v>
      </c>
    </row>
    <row r="8924" spans="1:7" customHeight="1">
      <c r="A8924"/>
      <c r="B8924"/>
      <c r="C8924"/>
      <c r="D8924"/>
      <c r="E8924" s="200"/>
      <c r="F8924" s="61"/>
      <c r="G8924" s="196" t="e">
        <f>VLOOKUP(D8924,sku归属!A:B,2,0)</f>
        <v>#N/A</v>
      </c>
    </row>
    <row r="8925" spans="1:7" customHeight="1">
      <c r="A8925"/>
      <c r="B8925"/>
      <c r="C8925"/>
      <c r="D8925"/>
      <c r="E8925" s="200"/>
      <c r="F8925" s="61"/>
      <c r="G8925" s="196" t="e">
        <f>VLOOKUP(D8925,sku归属!A:B,2,0)</f>
        <v>#N/A</v>
      </c>
    </row>
    <row r="8926" spans="1:7" customHeight="1">
      <c r="A8926"/>
      <c r="B8926"/>
      <c r="C8926"/>
      <c r="D8926"/>
      <c r="E8926" s="200"/>
      <c r="F8926" s="61"/>
      <c r="G8926" s="196" t="e">
        <f>VLOOKUP(D8926,sku归属!A:B,2,0)</f>
        <v>#N/A</v>
      </c>
    </row>
    <row r="8927" spans="1:7" customHeight="1">
      <c r="A8927"/>
      <c r="B8927"/>
      <c r="C8927"/>
      <c r="D8927"/>
      <c r="E8927" s="200"/>
      <c r="F8927" s="61"/>
      <c r="G8927" s="196" t="e">
        <f>VLOOKUP(D8927,sku归属!A:B,2,0)</f>
        <v>#N/A</v>
      </c>
    </row>
    <row r="8928" spans="1:7" customHeight="1">
      <c r="A8928"/>
      <c r="B8928"/>
      <c r="C8928"/>
      <c r="D8928"/>
      <c r="E8928" s="200"/>
      <c r="F8928" s="61"/>
      <c r="G8928" s="196" t="e">
        <f>VLOOKUP(D8928,sku归属!A:B,2,0)</f>
        <v>#N/A</v>
      </c>
    </row>
    <row r="8929" spans="1:7" customHeight="1">
      <c r="A8929"/>
      <c r="B8929"/>
      <c r="C8929"/>
      <c r="D8929"/>
      <c r="E8929" s="200"/>
      <c r="F8929" s="61"/>
      <c r="G8929" s="196" t="e">
        <f>VLOOKUP(D8929,sku归属!A:B,2,0)</f>
        <v>#N/A</v>
      </c>
    </row>
    <row r="8930" spans="1:7" customHeight="1">
      <c r="A8930"/>
      <c r="B8930"/>
      <c r="C8930"/>
      <c r="D8930"/>
      <c r="E8930" s="200"/>
      <c r="F8930" s="61"/>
      <c r="G8930" s="196" t="e">
        <f>VLOOKUP(D8930,sku归属!A:B,2,0)</f>
        <v>#N/A</v>
      </c>
    </row>
    <row r="8931" spans="1:7" customHeight="1">
      <c r="A8931"/>
      <c r="B8931"/>
      <c r="C8931"/>
      <c r="D8931"/>
      <c r="E8931" s="200"/>
      <c r="F8931" s="61"/>
      <c r="G8931" s="196" t="e">
        <f>VLOOKUP(D8931,sku归属!A:B,2,0)</f>
        <v>#N/A</v>
      </c>
    </row>
    <row r="8932" spans="1:7" customHeight="1">
      <c r="A8932"/>
      <c r="B8932"/>
      <c r="C8932"/>
      <c r="D8932"/>
      <c r="E8932" s="200"/>
      <c r="F8932" s="61"/>
      <c r="G8932" s="196" t="e">
        <f>VLOOKUP(D8932,sku归属!A:B,2,0)</f>
        <v>#N/A</v>
      </c>
    </row>
    <row r="8933" spans="1:7" customHeight="1">
      <c r="A8933"/>
      <c r="B8933"/>
      <c r="C8933"/>
      <c r="D8933"/>
      <c r="E8933" s="200"/>
      <c r="F8933" s="61"/>
      <c r="G8933" s="196" t="e">
        <f>VLOOKUP(D8933,sku归属!A:B,2,0)</f>
        <v>#N/A</v>
      </c>
    </row>
    <row r="8934" spans="1:7" customHeight="1">
      <c r="A8934"/>
      <c r="B8934"/>
      <c r="C8934"/>
      <c r="D8934"/>
      <c r="E8934" s="200"/>
      <c r="F8934" s="61"/>
      <c r="G8934" s="196" t="e">
        <f>VLOOKUP(D8934,sku归属!A:B,2,0)</f>
        <v>#N/A</v>
      </c>
    </row>
    <row r="8935" spans="1:7" customHeight="1">
      <c r="A8935"/>
      <c r="B8935"/>
      <c r="C8935"/>
      <c r="D8935"/>
      <c r="E8935" s="200"/>
      <c r="F8935" s="61"/>
      <c r="G8935" s="196" t="e">
        <f>VLOOKUP(D8935,sku归属!A:B,2,0)</f>
        <v>#N/A</v>
      </c>
    </row>
    <row r="8936" spans="1:7" customHeight="1">
      <c r="A8936"/>
      <c r="B8936"/>
      <c r="C8936"/>
      <c r="D8936"/>
      <c r="E8936" s="200"/>
      <c r="F8936" s="61"/>
      <c r="G8936" s="196" t="e">
        <f>VLOOKUP(D8936,sku归属!A:B,2,0)</f>
        <v>#N/A</v>
      </c>
    </row>
    <row r="8937" spans="1:7" customHeight="1">
      <c r="A8937"/>
      <c r="B8937"/>
      <c r="C8937"/>
      <c r="D8937"/>
      <c r="E8937" s="200"/>
      <c r="F8937" s="61"/>
      <c r="G8937" s="196" t="e">
        <f>VLOOKUP(D8937,sku归属!A:B,2,0)</f>
        <v>#N/A</v>
      </c>
    </row>
    <row r="8938" spans="1:7" customHeight="1">
      <c r="A8938"/>
      <c r="B8938"/>
      <c r="C8938"/>
      <c r="D8938"/>
      <c r="E8938" s="200"/>
      <c r="F8938" s="61"/>
      <c r="G8938" s="196" t="e">
        <f>VLOOKUP(D8938,sku归属!A:B,2,0)</f>
        <v>#N/A</v>
      </c>
    </row>
    <row r="8939" spans="1:7" customHeight="1">
      <c r="A8939"/>
      <c r="B8939"/>
      <c r="C8939"/>
      <c r="D8939"/>
      <c r="E8939" s="200"/>
      <c r="F8939" s="61"/>
      <c r="G8939" s="196" t="e">
        <f>VLOOKUP(D8939,sku归属!A:B,2,0)</f>
        <v>#N/A</v>
      </c>
    </row>
    <row r="8940" spans="1:7" customHeight="1">
      <c r="A8940"/>
      <c r="B8940"/>
      <c r="C8940"/>
      <c r="D8940"/>
      <c r="E8940" s="200"/>
      <c r="F8940" s="61"/>
      <c r="G8940" s="196" t="e">
        <f>VLOOKUP(D8940,sku归属!A:B,2,0)</f>
        <v>#N/A</v>
      </c>
    </row>
    <row r="8941" spans="1:7" customHeight="1">
      <c r="A8941"/>
      <c r="B8941"/>
      <c r="C8941"/>
      <c r="D8941"/>
      <c r="E8941" s="200"/>
      <c r="F8941" s="61"/>
      <c r="G8941" s="196" t="e">
        <f>VLOOKUP(D8941,sku归属!A:B,2,0)</f>
        <v>#N/A</v>
      </c>
    </row>
    <row r="8942" spans="1:7" customHeight="1">
      <c r="A8942"/>
      <c r="B8942"/>
      <c r="C8942"/>
      <c r="D8942"/>
      <c r="E8942" s="200"/>
      <c r="F8942" s="61"/>
      <c r="G8942" s="196" t="e">
        <f>VLOOKUP(D8942,sku归属!A:B,2,0)</f>
        <v>#N/A</v>
      </c>
    </row>
    <row r="8943" spans="1:7" customHeight="1">
      <c r="A8943"/>
      <c r="B8943"/>
      <c r="C8943"/>
      <c r="D8943"/>
      <c r="E8943" s="200"/>
      <c r="F8943" s="61"/>
      <c r="G8943" s="196" t="e">
        <f>VLOOKUP(D8943,sku归属!A:B,2,0)</f>
        <v>#N/A</v>
      </c>
    </row>
    <row r="8944" spans="1:7" customHeight="1">
      <c r="A8944"/>
      <c r="B8944"/>
      <c r="C8944"/>
      <c r="D8944"/>
      <c r="E8944" s="200"/>
      <c r="F8944" s="61"/>
      <c r="G8944" s="196" t="e">
        <f>VLOOKUP(D8944,sku归属!A:B,2,0)</f>
        <v>#N/A</v>
      </c>
    </row>
    <row r="8945" spans="1:7" customHeight="1">
      <c r="A8945"/>
      <c r="B8945"/>
      <c r="C8945"/>
      <c r="D8945"/>
      <c r="E8945" s="200"/>
      <c r="F8945" s="61"/>
      <c r="G8945" s="196" t="e">
        <f>VLOOKUP(D8945,sku归属!A:B,2,0)</f>
        <v>#N/A</v>
      </c>
    </row>
    <row r="8946" spans="1:7" customHeight="1">
      <c r="A8946"/>
      <c r="B8946"/>
      <c r="C8946"/>
      <c r="D8946"/>
      <c r="E8946" s="200"/>
      <c r="F8946" s="61"/>
      <c r="G8946" s="196" t="e">
        <f>VLOOKUP(D8946,sku归属!A:B,2,0)</f>
        <v>#N/A</v>
      </c>
    </row>
    <row r="8947" spans="1:7" customHeight="1">
      <c r="A8947"/>
      <c r="B8947"/>
      <c r="C8947"/>
      <c r="D8947"/>
      <c r="E8947" s="200"/>
      <c r="F8947" s="61"/>
      <c r="G8947" s="196" t="e">
        <f>VLOOKUP(D8947,sku归属!A:B,2,0)</f>
        <v>#N/A</v>
      </c>
    </row>
    <row r="8948" spans="1:7" customHeight="1">
      <c r="A8948"/>
      <c r="B8948"/>
      <c r="C8948"/>
      <c r="D8948"/>
      <c r="E8948" s="200"/>
      <c r="F8948" s="61"/>
      <c r="G8948" s="196" t="e">
        <f>VLOOKUP(D8948,sku归属!A:B,2,0)</f>
        <v>#N/A</v>
      </c>
    </row>
    <row r="8949" spans="1:7" customHeight="1">
      <c r="A8949"/>
      <c r="B8949"/>
      <c r="C8949"/>
      <c r="D8949"/>
      <c r="E8949" s="200"/>
      <c r="F8949" s="61"/>
      <c r="G8949" s="196" t="e">
        <f>VLOOKUP(D8949,sku归属!A:B,2,0)</f>
        <v>#N/A</v>
      </c>
    </row>
    <row r="8950" spans="1:7" customHeight="1">
      <c r="A8950"/>
      <c r="B8950"/>
      <c r="C8950"/>
      <c r="D8950"/>
      <c r="E8950" s="200"/>
      <c r="F8950" s="61"/>
      <c r="G8950" s="196" t="e">
        <f>VLOOKUP(D8950,sku归属!A:B,2,0)</f>
        <v>#N/A</v>
      </c>
    </row>
    <row r="8951" spans="1:7" customHeight="1">
      <c r="A8951"/>
      <c r="B8951"/>
      <c r="C8951"/>
      <c r="D8951"/>
      <c r="E8951" s="200"/>
      <c r="F8951" s="61"/>
      <c r="G8951" s="196" t="e">
        <f>VLOOKUP(D8951,sku归属!A:B,2,0)</f>
        <v>#N/A</v>
      </c>
    </row>
    <row r="8952" spans="1:7" customHeight="1">
      <c r="A8952"/>
      <c r="B8952"/>
      <c r="C8952"/>
      <c r="D8952"/>
      <c r="E8952" s="200"/>
      <c r="F8952" s="61"/>
      <c r="G8952" s="196" t="e">
        <f>VLOOKUP(D8952,sku归属!A:B,2,0)</f>
        <v>#N/A</v>
      </c>
    </row>
    <row r="8953" spans="1:7" customHeight="1">
      <c r="A8953"/>
      <c r="B8953"/>
      <c r="C8953"/>
      <c r="D8953"/>
      <c r="E8953" s="200"/>
      <c r="F8953" s="61"/>
      <c r="G8953" s="196" t="e">
        <f>VLOOKUP(D8953,sku归属!A:B,2,0)</f>
        <v>#N/A</v>
      </c>
    </row>
    <row r="8954" spans="1:7" customHeight="1">
      <c r="A8954"/>
      <c r="B8954"/>
      <c r="C8954"/>
      <c r="D8954"/>
      <c r="E8954" s="200"/>
      <c r="F8954" s="61"/>
      <c r="G8954" s="196" t="e">
        <f>VLOOKUP(D8954,sku归属!A:B,2,0)</f>
        <v>#N/A</v>
      </c>
    </row>
    <row r="8955" spans="1:7" customHeight="1">
      <c r="A8955"/>
      <c r="B8955"/>
      <c r="C8955"/>
      <c r="D8955"/>
      <c r="E8955" s="200"/>
      <c r="F8955" s="61"/>
      <c r="G8955" s="196" t="e">
        <f>VLOOKUP(D8955,sku归属!A:B,2,0)</f>
        <v>#N/A</v>
      </c>
    </row>
    <row r="8956" spans="1:7" customHeight="1">
      <c r="A8956"/>
      <c r="B8956"/>
      <c r="C8956"/>
      <c r="D8956"/>
      <c r="E8956" s="200"/>
      <c r="F8956" s="61"/>
      <c r="G8956" s="196" t="e">
        <f>VLOOKUP(D8956,sku归属!A:B,2,0)</f>
        <v>#N/A</v>
      </c>
    </row>
    <row r="8957" spans="1:7" customHeight="1">
      <c r="A8957"/>
      <c r="B8957"/>
      <c r="C8957"/>
      <c r="D8957"/>
      <c r="E8957" s="200"/>
      <c r="F8957" s="61"/>
      <c r="G8957" s="196" t="e">
        <f>VLOOKUP(D8957,sku归属!A:B,2,0)</f>
        <v>#N/A</v>
      </c>
    </row>
    <row r="8958" spans="1:7" customHeight="1">
      <c r="A8958"/>
      <c r="B8958"/>
      <c r="C8958"/>
      <c r="D8958"/>
      <c r="E8958" s="200"/>
      <c r="F8958" s="61"/>
      <c r="G8958" s="196" t="e">
        <f>VLOOKUP(D8958,sku归属!A:B,2,0)</f>
        <v>#N/A</v>
      </c>
    </row>
    <row r="8959" spans="1:7" customHeight="1">
      <c r="A8959"/>
      <c r="B8959"/>
      <c r="C8959"/>
      <c r="D8959"/>
      <c r="E8959" s="200"/>
      <c r="F8959" s="61"/>
      <c r="G8959" s="196" t="e">
        <f>VLOOKUP(D8959,sku归属!A:B,2,0)</f>
        <v>#N/A</v>
      </c>
    </row>
    <row r="8960" spans="1:7" customHeight="1">
      <c r="A8960"/>
      <c r="B8960"/>
      <c r="C8960"/>
      <c r="D8960"/>
      <c r="E8960" s="200"/>
      <c r="F8960" s="61"/>
      <c r="G8960" s="196" t="e">
        <f>VLOOKUP(D8960,sku归属!A:B,2,0)</f>
        <v>#N/A</v>
      </c>
    </row>
    <row r="8961" spans="1:7" customHeight="1">
      <c r="A8961"/>
      <c r="B8961"/>
      <c r="C8961"/>
      <c r="D8961"/>
      <c r="E8961" s="200"/>
      <c r="F8961" s="61"/>
      <c r="G8961" s="196" t="e">
        <f>VLOOKUP(D8961,sku归属!A:B,2,0)</f>
        <v>#N/A</v>
      </c>
    </row>
    <row r="8962" spans="1:7" customHeight="1">
      <c r="A8962"/>
      <c r="B8962"/>
      <c r="C8962"/>
      <c r="D8962"/>
      <c r="E8962" s="200"/>
      <c r="F8962" s="61"/>
      <c r="G8962" s="196" t="e">
        <f>VLOOKUP(D8962,sku归属!A:B,2,0)</f>
        <v>#N/A</v>
      </c>
    </row>
    <row r="8963" spans="1:7" customHeight="1">
      <c r="A8963"/>
      <c r="B8963"/>
      <c r="C8963"/>
      <c r="D8963"/>
      <c r="E8963" s="200"/>
      <c r="F8963" s="61"/>
      <c r="G8963" s="196" t="e">
        <f>VLOOKUP(D8963,sku归属!A:B,2,0)</f>
        <v>#N/A</v>
      </c>
    </row>
    <row r="8964" spans="1:7" customHeight="1">
      <c r="A8964"/>
      <c r="B8964"/>
      <c r="C8964"/>
      <c r="D8964"/>
      <c r="E8964" s="200"/>
      <c r="F8964" s="61"/>
      <c r="G8964" s="196" t="e">
        <f>VLOOKUP(D8964,sku归属!A:B,2,0)</f>
        <v>#N/A</v>
      </c>
    </row>
    <row r="8965" spans="1:7" customHeight="1">
      <c r="A8965"/>
      <c r="B8965"/>
      <c r="C8965"/>
      <c r="D8965"/>
      <c r="E8965" s="200"/>
      <c r="F8965" s="61"/>
      <c r="G8965" s="196" t="e">
        <f>VLOOKUP(D8965,sku归属!A:B,2,0)</f>
        <v>#N/A</v>
      </c>
    </row>
    <row r="8966" spans="1:7" customHeight="1">
      <c r="A8966"/>
      <c r="B8966"/>
      <c r="C8966"/>
      <c r="D8966"/>
      <c r="E8966" s="200"/>
      <c r="F8966" s="61"/>
      <c r="G8966" s="196" t="e">
        <f>VLOOKUP(D8966,sku归属!A:B,2,0)</f>
        <v>#N/A</v>
      </c>
    </row>
    <row r="8967" spans="1:7" customHeight="1">
      <c r="A8967"/>
      <c r="B8967"/>
      <c r="C8967"/>
      <c r="D8967"/>
      <c r="E8967" s="200"/>
      <c r="F8967" s="61"/>
      <c r="G8967" s="196" t="e">
        <f>VLOOKUP(D8967,sku归属!A:B,2,0)</f>
        <v>#N/A</v>
      </c>
    </row>
    <row r="8968" spans="1:7" customHeight="1">
      <c r="A8968"/>
      <c r="B8968"/>
      <c r="C8968"/>
      <c r="D8968"/>
      <c r="E8968" s="200"/>
      <c r="F8968" s="61"/>
      <c r="G8968" s="196" t="e">
        <f>VLOOKUP(D8968,sku归属!A:B,2,0)</f>
        <v>#N/A</v>
      </c>
    </row>
    <row r="8969" spans="1:7" customHeight="1">
      <c r="A8969"/>
      <c r="B8969"/>
      <c r="C8969"/>
      <c r="D8969"/>
      <c r="E8969" s="200"/>
      <c r="F8969" s="61"/>
      <c r="G8969" s="196" t="e">
        <f>VLOOKUP(D8969,sku归属!A:B,2,0)</f>
        <v>#N/A</v>
      </c>
    </row>
    <row r="8970" spans="1:7" customHeight="1">
      <c r="A8970"/>
      <c r="B8970"/>
      <c r="C8970"/>
      <c r="D8970"/>
      <c r="E8970" s="200"/>
      <c r="F8970" s="61"/>
      <c r="G8970" s="196" t="e">
        <f>VLOOKUP(D8970,sku归属!A:B,2,0)</f>
        <v>#N/A</v>
      </c>
    </row>
    <row r="8971" spans="1:7" customHeight="1">
      <c r="A8971"/>
      <c r="B8971"/>
      <c r="C8971"/>
      <c r="D8971"/>
      <c r="E8971" s="200"/>
      <c r="F8971" s="61"/>
      <c r="G8971" s="196" t="e">
        <f>VLOOKUP(D8971,sku归属!A:B,2,0)</f>
        <v>#N/A</v>
      </c>
    </row>
    <row r="8972" spans="1:7" customHeight="1">
      <c r="A8972"/>
      <c r="B8972"/>
      <c r="C8972"/>
      <c r="D8972"/>
      <c r="E8972" s="200"/>
      <c r="F8972" s="61"/>
      <c r="G8972" s="196" t="e">
        <f>VLOOKUP(D8972,sku归属!A:B,2,0)</f>
        <v>#N/A</v>
      </c>
    </row>
    <row r="8973" spans="1:7" customHeight="1">
      <c r="A8973"/>
      <c r="B8973"/>
      <c r="C8973"/>
      <c r="D8973"/>
      <c r="E8973" s="200"/>
      <c r="F8973" s="61"/>
      <c r="G8973" s="196" t="e">
        <f>VLOOKUP(D8973,sku归属!A:B,2,0)</f>
        <v>#N/A</v>
      </c>
    </row>
    <row r="8974" spans="1:7" customHeight="1">
      <c r="A8974"/>
      <c r="B8974"/>
      <c r="C8974"/>
      <c r="D8974"/>
      <c r="E8974" s="200"/>
      <c r="F8974" s="61"/>
      <c r="G8974" s="196" t="e">
        <f>VLOOKUP(D8974,sku归属!A:B,2,0)</f>
        <v>#N/A</v>
      </c>
    </row>
    <row r="8975" spans="1:7" customHeight="1">
      <c r="A8975"/>
      <c r="B8975"/>
      <c r="C8975"/>
      <c r="D8975"/>
      <c r="E8975" s="200"/>
      <c r="F8975" s="61"/>
      <c r="G8975" s="196" t="e">
        <f>VLOOKUP(D8975,sku归属!A:B,2,0)</f>
        <v>#N/A</v>
      </c>
    </row>
    <row r="8976" spans="1:7" customHeight="1">
      <c r="A8976"/>
      <c r="B8976"/>
      <c r="C8976"/>
      <c r="D8976"/>
      <c r="E8976" s="200"/>
      <c r="F8976" s="61"/>
      <c r="G8976" s="196" t="e">
        <f>VLOOKUP(D8976,sku归属!A:B,2,0)</f>
        <v>#N/A</v>
      </c>
    </row>
    <row r="8977" spans="1:7" customHeight="1">
      <c r="A8977"/>
      <c r="B8977"/>
      <c r="C8977"/>
      <c r="D8977"/>
      <c r="E8977" s="200"/>
      <c r="F8977" s="61"/>
      <c r="G8977" s="196" t="e">
        <f>VLOOKUP(D8977,sku归属!A:B,2,0)</f>
        <v>#N/A</v>
      </c>
    </row>
    <row r="8978" spans="1:7" customHeight="1">
      <c r="A8978"/>
      <c r="B8978"/>
      <c r="C8978"/>
      <c r="D8978"/>
      <c r="E8978" s="200"/>
      <c r="F8978" s="61"/>
      <c r="G8978" s="196" t="e">
        <f>VLOOKUP(D8978,sku归属!A:B,2,0)</f>
        <v>#N/A</v>
      </c>
    </row>
    <row r="8979" spans="1:7" customHeight="1">
      <c r="A8979"/>
      <c r="B8979"/>
      <c r="C8979"/>
      <c r="D8979"/>
      <c r="E8979" s="200"/>
      <c r="F8979" s="61"/>
      <c r="G8979" s="196" t="e">
        <f>VLOOKUP(D8979,sku归属!A:B,2,0)</f>
        <v>#N/A</v>
      </c>
    </row>
    <row r="8980" spans="1:7" customHeight="1">
      <c r="A8980"/>
      <c r="B8980"/>
      <c r="C8980"/>
      <c r="D8980"/>
      <c r="E8980" s="200"/>
      <c r="F8980" s="61"/>
      <c r="G8980" s="196" t="e">
        <f>VLOOKUP(D8980,sku归属!A:B,2,0)</f>
        <v>#N/A</v>
      </c>
    </row>
    <row r="8981" spans="1:7" customHeight="1">
      <c r="A8981"/>
      <c r="B8981"/>
      <c r="C8981"/>
      <c r="D8981"/>
      <c r="E8981" s="200"/>
      <c r="F8981" s="61"/>
      <c r="G8981" s="196" t="e">
        <f>VLOOKUP(D8981,sku归属!A:B,2,0)</f>
        <v>#N/A</v>
      </c>
    </row>
    <row r="8982" spans="1:7" customHeight="1">
      <c r="A8982"/>
      <c r="B8982"/>
      <c r="C8982"/>
      <c r="D8982"/>
      <c r="E8982" s="200"/>
      <c r="F8982" s="61"/>
      <c r="G8982" s="196" t="e">
        <f>VLOOKUP(D8982,sku归属!A:B,2,0)</f>
        <v>#N/A</v>
      </c>
    </row>
    <row r="8983" spans="1:7" customHeight="1">
      <c r="A8983"/>
      <c r="B8983"/>
      <c r="C8983"/>
      <c r="D8983"/>
      <c r="E8983" s="200"/>
      <c r="F8983" s="61"/>
      <c r="G8983" s="196" t="e">
        <f>VLOOKUP(D8983,sku归属!A:B,2,0)</f>
        <v>#N/A</v>
      </c>
    </row>
    <row r="8984" spans="1:7" customHeight="1">
      <c r="A8984"/>
      <c r="B8984"/>
      <c r="C8984"/>
      <c r="D8984"/>
      <c r="E8984" s="200"/>
      <c r="F8984" s="61"/>
      <c r="G8984" s="196" t="e">
        <f>VLOOKUP(D8984,sku归属!A:B,2,0)</f>
        <v>#N/A</v>
      </c>
    </row>
    <row r="8985" spans="1:7" customHeight="1">
      <c r="A8985"/>
      <c r="B8985"/>
      <c r="C8985"/>
      <c r="D8985"/>
      <c r="E8985" s="200"/>
      <c r="F8985" s="61"/>
      <c r="G8985" s="196" t="e">
        <f>VLOOKUP(D8985,sku归属!A:B,2,0)</f>
        <v>#N/A</v>
      </c>
    </row>
    <row r="8986" spans="1:7" customHeight="1">
      <c r="A8986"/>
      <c r="B8986"/>
      <c r="C8986"/>
      <c r="D8986"/>
      <c r="E8986" s="200"/>
      <c r="F8986" s="61"/>
      <c r="G8986" s="196" t="e">
        <f>VLOOKUP(D8986,sku归属!A:B,2,0)</f>
        <v>#N/A</v>
      </c>
    </row>
    <row r="8987" spans="1:7" customHeight="1">
      <c r="A8987"/>
      <c r="B8987"/>
      <c r="C8987"/>
      <c r="D8987"/>
      <c r="E8987" s="200"/>
      <c r="F8987" s="61"/>
      <c r="G8987" s="196" t="e">
        <f>VLOOKUP(D8987,sku归属!A:B,2,0)</f>
        <v>#N/A</v>
      </c>
    </row>
    <row r="8988" spans="1:7" customHeight="1">
      <c r="A8988"/>
      <c r="B8988"/>
      <c r="C8988"/>
      <c r="D8988"/>
      <c r="E8988" s="200"/>
      <c r="F8988" s="61"/>
      <c r="G8988" s="196" t="e">
        <f>VLOOKUP(D8988,sku归属!A:B,2,0)</f>
        <v>#N/A</v>
      </c>
    </row>
    <row r="8989" spans="1:7" customHeight="1">
      <c r="A8989"/>
      <c r="B8989"/>
      <c r="C8989"/>
      <c r="D8989"/>
      <c r="E8989" s="200"/>
      <c r="F8989" s="61"/>
      <c r="G8989" s="196" t="e">
        <f>VLOOKUP(D8989,sku归属!A:B,2,0)</f>
        <v>#N/A</v>
      </c>
    </row>
    <row r="8990" spans="1:7" customHeight="1">
      <c r="A8990"/>
      <c r="B8990"/>
      <c r="C8990"/>
      <c r="D8990"/>
      <c r="E8990" s="200"/>
      <c r="F8990" s="61"/>
      <c r="G8990" s="196" t="e">
        <f>VLOOKUP(D8990,sku归属!A:B,2,0)</f>
        <v>#N/A</v>
      </c>
    </row>
    <row r="8991" spans="1:7" customHeight="1">
      <c r="A8991"/>
      <c r="B8991"/>
      <c r="C8991"/>
      <c r="D8991"/>
      <c r="E8991" s="200"/>
      <c r="F8991" s="61"/>
      <c r="G8991" s="196" t="e">
        <f>VLOOKUP(D8991,sku归属!A:B,2,0)</f>
        <v>#N/A</v>
      </c>
    </row>
    <row r="8992" spans="1:7" customHeight="1">
      <c r="A8992"/>
      <c r="B8992"/>
      <c r="C8992"/>
      <c r="D8992"/>
      <c r="E8992" s="200"/>
      <c r="F8992" s="61"/>
      <c r="G8992" s="196" t="e">
        <f>VLOOKUP(D8992,sku归属!A:B,2,0)</f>
        <v>#N/A</v>
      </c>
    </row>
    <row r="8993" spans="1:7" customHeight="1">
      <c r="A8993"/>
      <c r="B8993"/>
      <c r="C8993"/>
      <c r="D8993"/>
      <c r="E8993" s="200"/>
      <c r="F8993" s="61"/>
      <c r="G8993" s="196" t="e">
        <f>VLOOKUP(D8993,sku归属!A:B,2,0)</f>
        <v>#N/A</v>
      </c>
    </row>
    <row r="8994" spans="1:7" customHeight="1">
      <c r="A8994"/>
      <c r="B8994"/>
      <c r="C8994"/>
      <c r="D8994"/>
      <c r="E8994" s="200"/>
      <c r="F8994" s="61"/>
      <c r="G8994" s="196" t="e">
        <f>VLOOKUP(D8994,sku归属!A:B,2,0)</f>
        <v>#N/A</v>
      </c>
    </row>
    <row r="8995" spans="1:7" customHeight="1">
      <c r="A8995"/>
      <c r="B8995"/>
      <c r="C8995"/>
      <c r="D8995"/>
      <c r="E8995" s="200"/>
      <c r="F8995" s="61"/>
      <c r="G8995" s="196" t="e">
        <f>VLOOKUP(D8995,sku归属!A:B,2,0)</f>
        <v>#N/A</v>
      </c>
    </row>
    <row r="8996" spans="1:7" customHeight="1">
      <c r="A8996"/>
      <c r="B8996"/>
      <c r="C8996"/>
      <c r="D8996"/>
      <c r="E8996" s="200"/>
      <c r="F8996" s="61"/>
      <c r="G8996" s="196" t="e">
        <f>VLOOKUP(D8996,sku归属!A:B,2,0)</f>
        <v>#N/A</v>
      </c>
    </row>
    <row r="8997" spans="1:7" customHeight="1">
      <c r="A8997"/>
      <c r="B8997"/>
      <c r="C8997"/>
      <c r="D8997"/>
      <c r="E8997" s="200"/>
      <c r="F8997" s="61"/>
      <c r="G8997" s="196" t="e">
        <f>VLOOKUP(D8997,sku归属!A:B,2,0)</f>
        <v>#N/A</v>
      </c>
    </row>
    <row r="8998" spans="1:7" customHeight="1">
      <c r="A8998"/>
      <c r="B8998"/>
      <c r="C8998"/>
      <c r="D8998"/>
      <c r="E8998" s="200"/>
      <c r="F8998" s="61"/>
      <c r="G8998" s="196" t="e">
        <f>VLOOKUP(D8998,sku归属!A:B,2,0)</f>
        <v>#N/A</v>
      </c>
    </row>
    <row r="8999" spans="1:7" customHeight="1">
      <c r="A8999"/>
      <c r="B8999"/>
      <c r="C8999"/>
      <c r="D8999"/>
      <c r="E8999" s="200"/>
      <c r="F8999" s="61"/>
      <c r="G8999" s="196" t="e">
        <f>VLOOKUP(D8999,sku归属!A:B,2,0)</f>
        <v>#N/A</v>
      </c>
    </row>
    <row r="9000" spans="1:7" customHeight="1">
      <c r="A9000"/>
      <c r="B9000"/>
      <c r="C9000"/>
      <c r="D9000"/>
      <c r="E9000" s="200"/>
      <c r="F9000" s="61"/>
      <c r="G9000" s="196" t="e">
        <f>VLOOKUP(D9000,sku归属!A:B,2,0)</f>
        <v>#N/A</v>
      </c>
    </row>
    <row r="9001" spans="1:7" customHeight="1">
      <c r="A9001"/>
      <c r="B9001"/>
      <c r="C9001"/>
      <c r="D9001"/>
      <c r="E9001" s="200"/>
      <c r="F9001" s="61"/>
      <c r="G9001" s="196" t="e">
        <f>VLOOKUP(D9001,sku归属!A:B,2,0)</f>
        <v>#N/A</v>
      </c>
    </row>
    <row r="9002" spans="1:7" customHeight="1">
      <c r="A9002"/>
      <c r="B9002"/>
      <c r="C9002"/>
      <c r="D9002"/>
      <c r="E9002" s="200"/>
      <c r="F9002" s="61"/>
      <c r="G9002" s="196" t="e">
        <f>VLOOKUP(D9002,sku归属!A:B,2,0)</f>
        <v>#N/A</v>
      </c>
    </row>
    <row r="9003" spans="1:7" customHeight="1">
      <c r="A9003"/>
      <c r="B9003"/>
      <c r="C9003"/>
      <c r="D9003"/>
      <c r="E9003" s="200"/>
      <c r="F9003" s="61"/>
      <c r="G9003" s="196" t="e">
        <f>VLOOKUP(D9003,sku归属!A:B,2,0)</f>
        <v>#N/A</v>
      </c>
    </row>
    <row r="9004" spans="1:7" customHeight="1">
      <c r="A9004"/>
      <c r="B9004"/>
      <c r="C9004"/>
      <c r="D9004"/>
      <c r="E9004" s="200"/>
      <c r="F9004" s="61"/>
      <c r="G9004" s="196" t="e">
        <f>VLOOKUP(D9004,sku归属!A:B,2,0)</f>
        <v>#N/A</v>
      </c>
    </row>
    <row r="9005" spans="1:7" customHeight="1">
      <c r="A9005"/>
      <c r="B9005"/>
      <c r="C9005"/>
      <c r="D9005"/>
      <c r="E9005" s="200"/>
      <c r="F9005" s="61"/>
      <c r="G9005" s="196" t="e">
        <f>VLOOKUP(D9005,sku归属!A:B,2,0)</f>
        <v>#N/A</v>
      </c>
    </row>
    <row r="9006" spans="1:7" customHeight="1">
      <c r="A9006"/>
      <c r="B9006"/>
      <c r="C9006"/>
      <c r="D9006"/>
      <c r="E9006" s="200"/>
      <c r="F9006" s="61"/>
      <c r="G9006" s="196" t="e">
        <f>VLOOKUP(D9006,sku归属!A:B,2,0)</f>
        <v>#N/A</v>
      </c>
    </row>
    <row r="9007" spans="1:7" customHeight="1">
      <c r="A9007"/>
      <c r="B9007"/>
      <c r="C9007"/>
      <c r="D9007"/>
      <c r="E9007" s="200"/>
      <c r="F9007" s="61"/>
      <c r="G9007" s="196" t="e">
        <f>VLOOKUP(D9007,sku归属!A:B,2,0)</f>
        <v>#N/A</v>
      </c>
    </row>
    <row r="9008" spans="1:7" customHeight="1">
      <c r="A9008"/>
      <c r="B9008"/>
      <c r="C9008"/>
      <c r="D9008"/>
      <c r="E9008" s="200"/>
      <c r="F9008" s="61"/>
      <c r="G9008" s="196" t="e">
        <f>VLOOKUP(D9008,sku归属!A:B,2,0)</f>
        <v>#N/A</v>
      </c>
    </row>
    <row r="9009" spans="1:7" customHeight="1">
      <c r="A9009"/>
      <c r="B9009"/>
      <c r="C9009"/>
      <c r="D9009"/>
      <c r="E9009" s="200"/>
      <c r="F9009" s="61"/>
      <c r="G9009" s="196" t="e">
        <f>VLOOKUP(D9009,sku归属!A:B,2,0)</f>
        <v>#N/A</v>
      </c>
    </row>
    <row r="9010" spans="1:7" customHeight="1">
      <c r="A9010"/>
      <c r="B9010"/>
      <c r="C9010"/>
      <c r="D9010"/>
      <c r="E9010" s="200"/>
      <c r="F9010" s="61"/>
      <c r="G9010" s="196" t="e">
        <f>VLOOKUP(D9010,sku归属!A:B,2,0)</f>
        <v>#N/A</v>
      </c>
    </row>
    <row r="9011" spans="1:7" customHeight="1">
      <c r="A9011"/>
      <c r="B9011"/>
      <c r="C9011"/>
      <c r="D9011"/>
      <c r="E9011" s="200"/>
      <c r="F9011" s="61"/>
      <c r="G9011" s="196" t="e">
        <f>VLOOKUP(D9011,sku归属!A:B,2,0)</f>
        <v>#N/A</v>
      </c>
    </row>
    <row r="9012" spans="1:7" customHeight="1">
      <c r="A9012"/>
      <c r="B9012"/>
      <c r="C9012"/>
      <c r="D9012"/>
      <c r="E9012" s="200"/>
      <c r="F9012" s="61"/>
      <c r="G9012" s="196" t="e">
        <f>VLOOKUP(D9012,sku归属!A:B,2,0)</f>
        <v>#N/A</v>
      </c>
    </row>
    <row r="9013" spans="1:7" customHeight="1">
      <c r="A9013"/>
      <c r="B9013"/>
      <c r="C9013"/>
      <c r="D9013"/>
      <c r="E9013" s="200"/>
      <c r="F9013" s="61"/>
      <c r="G9013" s="196" t="e">
        <f>VLOOKUP(D9013,sku归属!A:B,2,0)</f>
        <v>#N/A</v>
      </c>
    </row>
    <row r="9014" spans="1:7" customHeight="1">
      <c r="A9014"/>
      <c r="B9014"/>
      <c r="C9014"/>
      <c r="D9014"/>
      <c r="E9014" s="200"/>
      <c r="F9014" s="61"/>
      <c r="G9014" s="196" t="e">
        <f>VLOOKUP(D9014,sku归属!A:B,2,0)</f>
        <v>#N/A</v>
      </c>
    </row>
    <row r="9015" spans="1:7" customHeight="1">
      <c r="A9015"/>
      <c r="B9015"/>
      <c r="C9015"/>
      <c r="D9015"/>
      <c r="E9015" s="200"/>
      <c r="F9015" s="61"/>
      <c r="G9015" s="196" t="e">
        <f>VLOOKUP(D9015,sku归属!A:B,2,0)</f>
        <v>#N/A</v>
      </c>
    </row>
    <row r="9016" spans="1:7" customHeight="1">
      <c r="A9016"/>
      <c r="B9016"/>
      <c r="C9016"/>
      <c r="D9016"/>
      <c r="E9016" s="200"/>
      <c r="F9016" s="61"/>
      <c r="G9016" s="196" t="e">
        <f>VLOOKUP(D9016,sku归属!A:B,2,0)</f>
        <v>#N/A</v>
      </c>
    </row>
    <row r="9017" spans="1:7" customHeight="1">
      <c r="A9017"/>
      <c r="B9017"/>
      <c r="C9017"/>
      <c r="D9017"/>
      <c r="E9017" s="200"/>
      <c r="F9017" s="61"/>
      <c r="G9017" s="196" t="e">
        <f>VLOOKUP(D9017,sku归属!A:B,2,0)</f>
        <v>#N/A</v>
      </c>
    </row>
    <row r="9018" spans="1:7" customHeight="1">
      <c r="A9018"/>
      <c r="B9018"/>
      <c r="C9018"/>
      <c r="D9018"/>
      <c r="E9018" s="200"/>
      <c r="F9018" s="61"/>
      <c r="G9018" s="196" t="e">
        <f>VLOOKUP(D9018,sku归属!A:B,2,0)</f>
        <v>#N/A</v>
      </c>
    </row>
    <row r="9019" spans="1:7" customHeight="1">
      <c r="A9019"/>
      <c r="B9019"/>
      <c r="C9019"/>
      <c r="D9019"/>
      <c r="E9019" s="200"/>
      <c r="F9019" s="61"/>
      <c r="G9019" s="196" t="e">
        <f>VLOOKUP(D9019,sku归属!A:B,2,0)</f>
        <v>#N/A</v>
      </c>
    </row>
    <row r="9020" spans="1:7" customHeight="1">
      <c r="A9020"/>
      <c r="B9020"/>
      <c r="C9020"/>
      <c r="D9020"/>
      <c r="E9020" s="200"/>
      <c r="F9020" s="61"/>
      <c r="G9020" s="196" t="e">
        <f>VLOOKUP(D9020,sku归属!A:B,2,0)</f>
        <v>#N/A</v>
      </c>
    </row>
    <row r="9021" spans="1:7" customHeight="1">
      <c r="A9021"/>
      <c r="B9021"/>
      <c r="C9021"/>
      <c r="D9021"/>
      <c r="E9021" s="200"/>
      <c r="F9021" s="61"/>
      <c r="G9021" s="196" t="e">
        <f>VLOOKUP(D9021,sku归属!A:B,2,0)</f>
        <v>#N/A</v>
      </c>
    </row>
    <row r="9022" spans="1:7" customHeight="1">
      <c r="A9022"/>
      <c r="B9022"/>
      <c r="C9022"/>
      <c r="D9022"/>
      <c r="E9022" s="200"/>
      <c r="F9022" s="61"/>
      <c r="G9022" s="196" t="e">
        <f>VLOOKUP(D9022,sku归属!A:B,2,0)</f>
        <v>#N/A</v>
      </c>
    </row>
    <row r="9023" spans="1:7" customHeight="1">
      <c r="A9023"/>
      <c r="B9023"/>
      <c r="C9023"/>
      <c r="D9023"/>
      <c r="E9023" s="200"/>
      <c r="F9023" s="61"/>
      <c r="G9023" s="196" t="e">
        <f>VLOOKUP(D9023,sku归属!A:B,2,0)</f>
        <v>#N/A</v>
      </c>
    </row>
    <row r="9024" spans="1:7" customHeight="1">
      <c r="A9024"/>
      <c r="B9024"/>
      <c r="C9024"/>
      <c r="D9024"/>
      <c r="E9024" s="200"/>
      <c r="F9024" s="61"/>
      <c r="G9024" s="196" t="e">
        <f>VLOOKUP(D9024,sku归属!A:B,2,0)</f>
        <v>#N/A</v>
      </c>
    </row>
    <row r="9025" spans="1:7" customHeight="1">
      <c r="A9025"/>
      <c r="B9025"/>
      <c r="C9025"/>
      <c r="D9025"/>
      <c r="E9025" s="200"/>
      <c r="F9025" s="61"/>
      <c r="G9025" s="196" t="e">
        <f>VLOOKUP(D9025,sku归属!A:B,2,0)</f>
        <v>#N/A</v>
      </c>
    </row>
    <row r="9026" spans="1:7" customHeight="1">
      <c r="A9026"/>
      <c r="B9026"/>
      <c r="C9026"/>
      <c r="D9026"/>
      <c r="E9026" s="200"/>
      <c r="F9026" s="61"/>
      <c r="G9026" s="196" t="e">
        <f>VLOOKUP(D9026,sku归属!A:B,2,0)</f>
        <v>#N/A</v>
      </c>
    </row>
    <row r="9027" spans="1:7" customHeight="1">
      <c r="A9027"/>
      <c r="B9027"/>
      <c r="C9027"/>
      <c r="D9027"/>
      <c r="E9027" s="200"/>
      <c r="F9027" s="61"/>
      <c r="G9027" s="196" t="e">
        <f>VLOOKUP(D9027,sku归属!A:B,2,0)</f>
        <v>#N/A</v>
      </c>
    </row>
    <row r="9028" spans="1:7" customHeight="1">
      <c r="A9028"/>
      <c r="B9028"/>
      <c r="C9028"/>
      <c r="D9028"/>
      <c r="E9028" s="200"/>
      <c r="F9028" s="61"/>
      <c r="G9028" s="196" t="e">
        <f>VLOOKUP(D9028,sku归属!A:B,2,0)</f>
        <v>#N/A</v>
      </c>
    </row>
    <row r="9029" spans="1:7" customHeight="1">
      <c r="A9029"/>
      <c r="B9029"/>
      <c r="C9029"/>
      <c r="D9029"/>
      <c r="E9029" s="200"/>
      <c r="F9029" s="61"/>
      <c r="G9029" s="196" t="e">
        <f>VLOOKUP(D9029,sku归属!A:B,2,0)</f>
        <v>#N/A</v>
      </c>
    </row>
    <row r="9030" spans="1:7" customHeight="1">
      <c r="A9030"/>
      <c r="B9030"/>
      <c r="C9030"/>
      <c r="D9030"/>
      <c r="E9030" s="200"/>
      <c r="F9030" s="61"/>
      <c r="G9030" s="196" t="e">
        <f>VLOOKUP(D9030,sku归属!A:B,2,0)</f>
        <v>#N/A</v>
      </c>
    </row>
    <row r="9031" spans="1:7" customHeight="1">
      <c r="A9031"/>
      <c r="B9031"/>
      <c r="C9031"/>
      <c r="D9031"/>
      <c r="E9031" s="200"/>
      <c r="F9031" s="61"/>
      <c r="G9031" s="196" t="e">
        <f>VLOOKUP(D9031,sku归属!A:B,2,0)</f>
        <v>#N/A</v>
      </c>
    </row>
    <row r="9032" spans="1:7" customHeight="1">
      <c r="A9032"/>
      <c r="B9032"/>
      <c r="C9032"/>
      <c r="D9032"/>
      <c r="E9032" s="200"/>
      <c r="F9032" s="61"/>
      <c r="G9032" s="196" t="e">
        <f>VLOOKUP(D9032,sku归属!A:B,2,0)</f>
        <v>#N/A</v>
      </c>
    </row>
    <row r="9033" spans="1:7" customHeight="1">
      <c r="A9033"/>
      <c r="B9033"/>
      <c r="C9033"/>
      <c r="D9033"/>
      <c r="E9033" s="200"/>
      <c r="F9033" s="61"/>
      <c r="G9033" s="196" t="e">
        <f>VLOOKUP(D9033,sku归属!A:B,2,0)</f>
        <v>#N/A</v>
      </c>
    </row>
    <row r="9034" spans="1:7" customHeight="1">
      <c r="A9034"/>
      <c r="B9034"/>
      <c r="C9034"/>
      <c r="D9034"/>
      <c r="E9034" s="200"/>
      <c r="F9034" s="61"/>
      <c r="G9034" s="196" t="e">
        <f>VLOOKUP(D9034,sku归属!A:B,2,0)</f>
        <v>#N/A</v>
      </c>
    </row>
    <row r="9035" spans="1:7" customHeight="1">
      <c r="A9035"/>
      <c r="B9035"/>
      <c r="C9035"/>
      <c r="D9035"/>
      <c r="E9035" s="200"/>
      <c r="F9035" s="61"/>
      <c r="G9035" s="196" t="e">
        <f>VLOOKUP(D9035,sku归属!A:B,2,0)</f>
        <v>#N/A</v>
      </c>
    </row>
    <row r="9036" spans="1:7" customHeight="1">
      <c r="A9036"/>
      <c r="B9036"/>
      <c r="C9036"/>
      <c r="D9036"/>
      <c r="E9036" s="200"/>
      <c r="F9036" s="61"/>
      <c r="G9036" s="196" t="e">
        <f>VLOOKUP(D9036,sku归属!A:B,2,0)</f>
        <v>#N/A</v>
      </c>
    </row>
    <row r="9037" spans="1:7" customHeight="1">
      <c r="A9037"/>
      <c r="B9037"/>
      <c r="C9037"/>
      <c r="D9037"/>
      <c r="E9037" s="200"/>
      <c r="F9037" s="61"/>
      <c r="G9037" s="196" t="e">
        <f>VLOOKUP(D9037,sku归属!A:B,2,0)</f>
        <v>#N/A</v>
      </c>
    </row>
    <row r="9038" spans="1:7" customHeight="1">
      <c r="A9038"/>
      <c r="B9038"/>
      <c r="C9038"/>
      <c r="D9038"/>
      <c r="E9038" s="200"/>
      <c r="F9038" s="61"/>
      <c r="G9038" s="196" t="e">
        <f>VLOOKUP(D9038,sku归属!A:B,2,0)</f>
        <v>#N/A</v>
      </c>
    </row>
    <row r="9039" spans="1:7" customHeight="1">
      <c r="A9039"/>
      <c r="B9039"/>
      <c r="C9039"/>
      <c r="D9039"/>
      <c r="E9039" s="200"/>
      <c r="F9039" s="61"/>
      <c r="G9039" s="196" t="e">
        <f>VLOOKUP(D9039,sku归属!A:B,2,0)</f>
        <v>#N/A</v>
      </c>
    </row>
    <row r="9040" spans="1:7" customHeight="1">
      <c r="A9040"/>
      <c r="B9040"/>
      <c r="C9040"/>
      <c r="D9040"/>
      <c r="E9040" s="200"/>
      <c r="F9040" s="61"/>
      <c r="G9040" s="196" t="e">
        <f>VLOOKUP(D9040,sku归属!A:B,2,0)</f>
        <v>#N/A</v>
      </c>
    </row>
    <row r="9041" spans="1:7" customHeight="1">
      <c r="A9041"/>
      <c r="B9041"/>
      <c r="C9041"/>
      <c r="D9041"/>
      <c r="E9041" s="200"/>
      <c r="F9041" s="61"/>
      <c r="G9041" s="196" t="e">
        <f>VLOOKUP(D9041,sku归属!A:B,2,0)</f>
        <v>#N/A</v>
      </c>
    </row>
    <row r="9042" spans="1:7" customHeight="1">
      <c r="A9042"/>
      <c r="B9042"/>
      <c r="C9042"/>
      <c r="D9042"/>
      <c r="E9042" s="200"/>
      <c r="F9042" s="61"/>
      <c r="G9042" s="196" t="e">
        <f>VLOOKUP(D9042,sku归属!A:B,2,0)</f>
        <v>#N/A</v>
      </c>
    </row>
    <row r="9043" spans="1:7" customHeight="1">
      <c r="A9043"/>
      <c r="B9043"/>
      <c r="C9043"/>
      <c r="D9043"/>
      <c r="E9043" s="200"/>
      <c r="F9043" s="61"/>
      <c r="G9043" s="196" t="e">
        <f>VLOOKUP(D9043,sku归属!A:B,2,0)</f>
        <v>#N/A</v>
      </c>
    </row>
    <row r="9044" spans="1:7" customHeight="1">
      <c r="A9044"/>
      <c r="B9044"/>
      <c r="C9044"/>
      <c r="D9044"/>
      <c r="E9044" s="200"/>
      <c r="F9044" s="61"/>
      <c r="G9044" s="196" t="e">
        <f>VLOOKUP(D9044,sku归属!A:B,2,0)</f>
        <v>#N/A</v>
      </c>
    </row>
    <row r="9045" spans="1:7" customHeight="1">
      <c r="A9045"/>
      <c r="B9045"/>
      <c r="C9045"/>
      <c r="D9045"/>
      <c r="E9045" s="200"/>
      <c r="F9045" s="61"/>
      <c r="G9045" s="196" t="e">
        <f>VLOOKUP(D9045,sku归属!A:B,2,0)</f>
        <v>#N/A</v>
      </c>
    </row>
    <row r="9046" spans="1:7" customHeight="1">
      <c r="A9046"/>
      <c r="B9046"/>
      <c r="C9046"/>
      <c r="D9046"/>
      <c r="E9046" s="200"/>
      <c r="F9046" s="61"/>
      <c r="G9046" s="196" t="e">
        <f>VLOOKUP(D9046,sku归属!A:B,2,0)</f>
        <v>#N/A</v>
      </c>
    </row>
    <row r="9047" spans="1:7" customHeight="1">
      <c r="A9047"/>
      <c r="B9047"/>
      <c r="C9047"/>
      <c r="D9047"/>
      <c r="E9047" s="200"/>
      <c r="F9047" s="61"/>
      <c r="G9047" s="196" t="e">
        <f>VLOOKUP(D9047,sku归属!A:B,2,0)</f>
        <v>#N/A</v>
      </c>
    </row>
    <row r="9048" spans="1:7" customHeight="1">
      <c r="A9048"/>
      <c r="B9048"/>
      <c r="C9048"/>
      <c r="D9048"/>
      <c r="E9048" s="200"/>
      <c r="F9048" s="61"/>
      <c r="G9048" s="196" t="e">
        <f>VLOOKUP(D9048,sku归属!A:B,2,0)</f>
        <v>#N/A</v>
      </c>
    </row>
    <row r="9049" spans="1:7" customHeight="1">
      <c r="A9049"/>
      <c r="B9049"/>
      <c r="C9049"/>
      <c r="D9049"/>
      <c r="E9049" s="200"/>
      <c r="F9049" s="61"/>
      <c r="G9049" s="196" t="e">
        <f>VLOOKUP(D9049,sku归属!A:B,2,0)</f>
        <v>#N/A</v>
      </c>
    </row>
    <row r="9050" spans="1:7" customHeight="1">
      <c r="A9050"/>
      <c r="B9050"/>
      <c r="C9050"/>
      <c r="D9050"/>
      <c r="E9050" s="200"/>
      <c r="F9050" s="61"/>
      <c r="G9050" s="196" t="e">
        <f>VLOOKUP(D9050,sku归属!A:B,2,0)</f>
        <v>#N/A</v>
      </c>
    </row>
    <row r="9051" spans="1:7" customHeight="1">
      <c r="A9051"/>
      <c r="B9051"/>
      <c r="C9051"/>
      <c r="D9051"/>
      <c r="E9051" s="200"/>
      <c r="F9051" s="61"/>
      <c r="G9051" s="196" t="e">
        <f>VLOOKUP(D9051,sku归属!A:B,2,0)</f>
        <v>#N/A</v>
      </c>
    </row>
    <row r="9052" spans="1:7" customHeight="1">
      <c r="A9052"/>
      <c r="B9052"/>
      <c r="C9052"/>
      <c r="D9052"/>
      <c r="E9052" s="200"/>
      <c r="F9052" s="61"/>
      <c r="G9052" s="196" t="e">
        <f>VLOOKUP(D9052,sku归属!A:B,2,0)</f>
        <v>#N/A</v>
      </c>
    </row>
    <row r="9053" spans="1:7" customHeight="1">
      <c r="A9053"/>
      <c r="B9053"/>
      <c r="C9053"/>
      <c r="D9053"/>
      <c r="E9053" s="200"/>
      <c r="F9053" s="61"/>
      <c r="G9053" s="196" t="e">
        <f>VLOOKUP(D9053,sku归属!A:B,2,0)</f>
        <v>#N/A</v>
      </c>
    </row>
    <row r="9054" spans="1:7" customHeight="1">
      <c r="A9054"/>
      <c r="B9054"/>
      <c r="C9054"/>
      <c r="D9054"/>
      <c r="E9054" s="200"/>
      <c r="F9054" s="61"/>
      <c r="G9054" s="196" t="e">
        <f>VLOOKUP(D9054,sku归属!A:B,2,0)</f>
        <v>#N/A</v>
      </c>
    </row>
    <row r="9055" spans="1:7" customHeight="1">
      <c r="A9055"/>
      <c r="B9055"/>
      <c r="C9055"/>
      <c r="D9055"/>
      <c r="E9055" s="200"/>
      <c r="F9055" s="61"/>
      <c r="G9055" s="196" t="e">
        <f>VLOOKUP(D9055,sku归属!A:B,2,0)</f>
        <v>#N/A</v>
      </c>
    </row>
    <row r="9056" spans="1:7" customHeight="1">
      <c r="A9056"/>
      <c r="B9056"/>
      <c r="C9056"/>
      <c r="D9056"/>
      <c r="E9056" s="200"/>
      <c r="F9056" s="61"/>
      <c r="G9056" s="196" t="e">
        <f>VLOOKUP(D9056,sku归属!A:B,2,0)</f>
        <v>#N/A</v>
      </c>
    </row>
    <row r="9057" spans="1:7" customHeight="1">
      <c r="A9057"/>
      <c r="B9057"/>
      <c r="C9057"/>
      <c r="D9057"/>
      <c r="E9057" s="200"/>
      <c r="F9057" s="61"/>
      <c r="G9057" s="196" t="e">
        <f>VLOOKUP(D9057,sku归属!A:B,2,0)</f>
        <v>#N/A</v>
      </c>
    </row>
    <row r="9058" spans="1:7" customHeight="1">
      <c r="A9058"/>
      <c r="B9058"/>
      <c r="C9058"/>
      <c r="D9058"/>
      <c r="E9058" s="200"/>
      <c r="F9058" s="61"/>
      <c r="G9058" s="196" t="e">
        <f>VLOOKUP(D9058,sku归属!A:B,2,0)</f>
        <v>#N/A</v>
      </c>
    </row>
    <row r="9059" spans="1:7" customHeight="1">
      <c r="A9059"/>
      <c r="B9059"/>
      <c r="C9059"/>
      <c r="D9059"/>
      <c r="E9059" s="200"/>
      <c r="F9059" s="61"/>
      <c r="G9059" s="196" t="e">
        <f>VLOOKUP(D9059,sku归属!A:B,2,0)</f>
        <v>#N/A</v>
      </c>
    </row>
    <row r="9060" spans="1:7" customHeight="1">
      <c r="A9060"/>
      <c r="B9060"/>
      <c r="C9060"/>
      <c r="D9060"/>
      <c r="E9060" s="200"/>
      <c r="F9060" s="61"/>
      <c r="G9060" s="196" t="e">
        <f>VLOOKUP(D9060,sku归属!A:B,2,0)</f>
        <v>#N/A</v>
      </c>
    </row>
    <row r="9061" spans="1:7" customHeight="1">
      <c r="A9061"/>
      <c r="B9061"/>
      <c r="C9061"/>
      <c r="D9061"/>
      <c r="E9061" s="200"/>
      <c r="F9061" s="61"/>
      <c r="G9061" s="196" t="e">
        <f>VLOOKUP(D9061,sku归属!A:B,2,0)</f>
        <v>#N/A</v>
      </c>
    </row>
    <row r="9062" spans="1:7" customHeight="1">
      <c r="A9062"/>
      <c r="B9062"/>
      <c r="C9062"/>
      <c r="D9062"/>
      <c r="E9062" s="200"/>
      <c r="F9062" s="61"/>
      <c r="G9062" s="196" t="e">
        <f>VLOOKUP(D9062,sku归属!A:B,2,0)</f>
        <v>#N/A</v>
      </c>
    </row>
    <row r="9063" spans="1:7" customHeight="1">
      <c r="A9063"/>
      <c r="B9063"/>
      <c r="C9063"/>
      <c r="D9063"/>
      <c r="E9063" s="200"/>
      <c r="F9063" s="61"/>
      <c r="G9063" s="196" t="e">
        <f>VLOOKUP(D9063,sku归属!A:B,2,0)</f>
        <v>#N/A</v>
      </c>
    </row>
    <row r="9064" spans="1:7" customHeight="1">
      <c r="A9064"/>
      <c r="B9064"/>
      <c r="C9064"/>
      <c r="D9064"/>
      <c r="E9064" s="200"/>
      <c r="F9064" s="61"/>
      <c r="G9064" s="196" t="e">
        <f>VLOOKUP(D9064,sku归属!A:B,2,0)</f>
        <v>#N/A</v>
      </c>
    </row>
    <row r="9065" spans="1:7" customHeight="1">
      <c r="A9065"/>
      <c r="B9065"/>
      <c r="C9065"/>
      <c r="D9065"/>
      <c r="E9065" s="200"/>
      <c r="F9065" s="61"/>
      <c r="G9065" s="196" t="e">
        <f>VLOOKUP(D9065,sku归属!A:B,2,0)</f>
        <v>#N/A</v>
      </c>
    </row>
    <row r="9066" spans="1:7" customHeight="1">
      <c r="A9066"/>
      <c r="B9066"/>
      <c r="C9066"/>
      <c r="D9066"/>
      <c r="E9066" s="200"/>
      <c r="F9066" s="61"/>
      <c r="G9066" s="196" t="e">
        <f>VLOOKUP(D9066,sku归属!A:B,2,0)</f>
        <v>#N/A</v>
      </c>
    </row>
    <row r="9067" spans="1:7" customHeight="1">
      <c r="A9067"/>
      <c r="B9067"/>
      <c r="C9067"/>
      <c r="D9067"/>
      <c r="E9067" s="200"/>
      <c r="F9067" s="61"/>
      <c r="G9067" s="196" t="e">
        <f>VLOOKUP(D9067,sku归属!A:B,2,0)</f>
        <v>#N/A</v>
      </c>
    </row>
    <row r="9068" spans="1:7" customHeight="1">
      <c r="A9068"/>
      <c r="B9068"/>
      <c r="C9068"/>
      <c r="D9068"/>
      <c r="E9068" s="200"/>
      <c r="F9068" s="61"/>
      <c r="G9068" s="196" t="e">
        <f>VLOOKUP(D9068,sku归属!A:B,2,0)</f>
        <v>#N/A</v>
      </c>
    </row>
    <row r="9069" spans="1:7" customHeight="1">
      <c r="A9069"/>
      <c r="B9069"/>
      <c r="C9069"/>
      <c r="D9069"/>
      <c r="E9069" s="200"/>
      <c r="F9069" s="61"/>
      <c r="G9069" s="196" t="e">
        <f>VLOOKUP(D9069,sku归属!A:B,2,0)</f>
        <v>#N/A</v>
      </c>
    </row>
    <row r="9070" spans="1:7" customHeight="1">
      <c r="A9070"/>
      <c r="B9070"/>
      <c r="C9070"/>
      <c r="D9070"/>
      <c r="E9070" s="200"/>
      <c r="F9070" s="61"/>
      <c r="G9070" s="196" t="e">
        <f>VLOOKUP(D9070,sku归属!A:B,2,0)</f>
        <v>#N/A</v>
      </c>
    </row>
    <row r="9071" spans="1:7" customHeight="1">
      <c r="A9071"/>
      <c r="B9071"/>
      <c r="C9071"/>
      <c r="D9071"/>
      <c r="E9071" s="200"/>
      <c r="F9071" s="61"/>
      <c r="G9071" s="196" t="e">
        <f>VLOOKUP(D9071,sku归属!A:B,2,0)</f>
        <v>#N/A</v>
      </c>
    </row>
    <row r="9072" spans="1:7" customHeight="1">
      <c r="A9072"/>
      <c r="B9072"/>
      <c r="C9072"/>
      <c r="D9072"/>
      <c r="E9072" s="200"/>
      <c r="F9072" s="61"/>
      <c r="G9072" s="196" t="e">
        <f>VLOOKUP(D9072,sku归属!A:B,2,0)</f>
        <v>#N/A</v>
      </c>
    </row>
    <row r="9073" spans="1:7" customHeight="1">
      <c r="A9073"/>
      <c r="B9073"/>
      <c r="C9073"/>
      <c r="D9073"/>
      <c r="E9073" s="200"/>
      <c r="F9073" s="61"/>
      <c r="G9073" s="196" t="e">
        <f>VLOOKUP(D9073,sku归属!A:B,2,0)</f>
        <v>#N/A</v>
      </c>
    </row>
    <row r="9074" spans="1:7" customHeight="1">
      <c r="A9074"/>
      <c r="B9074"/>
      <c r="C9074"/>
      <c r="D9074"/>
      <c r="E9074" s="200"/>
      <c r="F9074" s="61"/>
      <c r="G9074" s="196" t="e">
        <f>VLOOKUP(D9074,sku归属!A:B,2,0)</f>
        <v>#N/A</v>
      </c>
    </row>
    <row r="9075" spans="1:7" customHeight="1">
      <c r="A9075"/>
      <c r="B9075"/>
      <c r="C9075"/>
      <c r="D9075"/>
      <c r="E9075" s="200"/>
      <c r="F9075" s="61"/>
      <c r="G9075" s="196" t="e">
        <f>VLOOKUP(D9075,sku归属!A:B,2,0)</f>
        <v>#N/A</v>
      </c>
    </row>
    <row r="9076" spans="1:7" customHeight="1">
      <c r="A9076"/>
      <c r="B9076"/>
      <c r="C9076"/>
      <c r="D9076"/>
      <c r="E9076" s="200"/>
      <c r="F9076" s="61"/>
      <c r="G9076" s="196" t="e">
        <f>VLOOKUP(D9076,sku归属!A:B,2,0)</f>
        <v>#N/A</v>
      </c>
    </row>
    <row r="9077" spans="1:7" customHeight="1">
      <c r="A9077"/>
      <c r="B9077"/>
      <c r="C9077"/>
      <c r="D9077"/>
      <c r="E9077" s="200"/>
      <c r="F9077" s="61"/>
      <c r="G9077" s="196" t="e">
        <f>VLOOKUP(D9077,sku归属!A:B,2,0)</f>
        <v>#N/A</v>
      </c>
    </row>
    <row r="9078" spans="1:7" customHeight="1">
      <c r="A9078"/>
      <c r="B9078"/>
      <c r="C9078"/>
      <c r="D9078"/>
      <c r="E9078" s="200"/>
      <c r="F9078" s="61"/>
      <c r="G9078" s="196" t="e">
        <f>VLOOKUP(D9078,sku归属!A:B,2,0)</f>
        <v>#N/A</v>
      </c>
    </row>
    <row r="9079" spans="1:7" customHeight="1">
      <c r="A9079"/>
      <c r="B9079"/>
      <c r="C9079"/>
      <c r="D9079"/>
      <c r="E9079" s="200"/>
      <c r="F9079" s="61"/>
      <c r="G9079" s="196" t="e">
        <f>VLOOKUP(D9079,sku归属!A:B,2,0)</f>
        <v>#N/A</v>
      </c>
    </row>
    <row r="9080" spans="1:7" customHeight="1">
      <c r="A9080"/>
      <c r="B9080"/>
      <c r="C9080"/>
      <c r="D9080"/>
      <c r="E9080" s="200"/>
      <c r="F9080" s="61"/>
      <c r="G9080" s="196" t="e">
        <f>VLOOKUP(D9080,sku归属!A:B,2,0)</f>
        <v>#N/A</v>
      </c>
    </row>
    <row r="9081" spans="1:7" customHeight="1">
      <c r="A9081"/>
      <c r="B9081"/>
      <c r="C9081"/>
      <c r="D9081"/>
      <c r="E9081" s="200"/>
      <c r="F9081" s="61"/>
      <c r="G9081" s="196" t="e">
        <f>VLOOKUP(D9081,sku归属!A:B,2,0)</f>
        <v>#N/A</v>
      </c>
    </row>
    <row r="9082" spans="1:7" customHeight="1">
      <c r="A9082"/>
      <c r="B9082"/>
      <c r="C9082"/>
      <c r="D9082"/>
      <c r="E9082" s="200"/>
      <c r="F9082" s="61"/>
      <c r="G9082" s="196" t="e">
        <f>VLOOKUP(D9082,sku归属!A:B,2,0)</f>
        <v>#N/A</v>
      </c>
    </row>
    <row r="9083" spans="1:7" customHeight="1">
      <c r="A9083"/>
      <c r="B9083"/>
      <c r="C9083"/>
      <c r="D9083"/>
      <c r="E9083" s="200"/>
      <c r="F9083" s="61"/>
      <c r="G9083" s="196" t="e">
        <f>VLOOKUP(D9083,sku归属!A:B,2,0)</f>
        <v>#N/A</v>
      </c>
    </row>
    <row r="9084" spans="1:7" customHeight="1">
      <c r="A9084"/>
      <c r="B9084"/>
      <c r="C9084"/>
      <c r="D9084"/>
      <c r="E9084" s="200"/>
      <c r="F9084" s="61"/>
      <c r="G9084" s="196" t="e">
        <f>VLOOKUP(D9084,sku归属!A:B,2,0)</f>
        <v>#N/A</v>
      </c>
    </row>
    <row r="9085" spans="1:7" customHeight="1">
      <c r="A9085"/>
      <c r="B9085"/>
      <c r="C9085"/>
      <c r="D9085"/>
      <c r="E9085" s="200"/>
      <c r="F9085" s="61"/>
      <c r="G9085" s="196" t="e">
        <f>VLOOKUP(D9085,sku归属!A:B,2,0)</f>
        <v>#N/A</v>
      </c>
    </row>
    <row r="9086" spans="1:7" customHeight="1">
      <c r="A9086"/>
      <c r="B9086"/>
      <c r="C9086"/>
      <c r="D9086"/>
      <c r="E9086" s="200"/>
      <c r="F9086" s="61"/>
      <c r="G9086" s="196" t="e">
        <f>VLOOKUP(D9086,sku归属!A:B,2,0)</f>
        <v>#N/A</v>
      </c>
    </row>
    <row r="9087" spans="1:7" customHeight="1">
      <c r="A9087"/>
      <c r="B9087"/>
      <c r="C9087"/>
      <c r="D9087"/>
      <c r="E9087" s="200"/>
      <c r="F9087" s="61"/>
      <c r="G9087" s="196" t="e">
        <f>VLOOKUP(D9087,sku归属!A:B,2,0)</f>
        <v>#N/A</v>
      </c>
    </row>
    <row r="9088" spans="1:7" customHeight="1">
      <c r="A9088"/>
      <c r="B9088"/>
      <c r="C9088"/>
      <c r="D9088"/>
      <c r="E9088" s="200"/>
      <c r="F9088" s="61"/>
      <c r="G9088" s="196" t="e">
        <f>VLOOKUP(D9088,sku归属!A:B,2,0)</f>
        <v>#N/A</v>
      </c>
    </row>
    <row r="9089" spans="1:7" customHeight="1">
      <c r="A9089"/>
      <c r="B9089"/>
      <c r="C9089"/>
      <c r="D9089"/>
      <c r="E9089" s="200"/>
      <c r="F9089" s="61"/>
      <c r="G9089" s="196" t="e">
        <f>VLOOKUP(D9089,sku归属!A:B,2,0)</f>
        <v>#N/A</v>
      </c>
    </row>
    <row r="9090" spans="1:7" customHeight="1">
      <c r="A9090"/>
      <c r="B9090"/>
      <c r="C9090"/>
      <c r="D9090"/>
      <c r="E9090" s="200"/>
      <c r="F9090" s="61"/>
      <c r="G9090" s="196" t="e">
        <f>VLOOKUP(D9090,sku归属!A:B,2,0)</f>
        <v>#N/A</v>
      </c>
    </row>
    <row r="9091" spans="1:7" customHeight="1">
      <c r="A9091"/>
      <c r="B9091"/>
      <c r="C9091"/>
      <c r="D9091"/>
      <c r="E9091" s="200"/>
      <c r="F9091" s="61"/>
      <c r="G9091" s="196" t="e">
        <f>VLOOKUP(D9091,sku归属!A:B,2,0)</f>
        <v>#N/A</v>
      </c>
    </row>
    <row r="9092" spans="1:7" customHeight="1">
      <c r="A9092"/>
      <c r="B9092"/>
      <c r="C9092"/>
      <c r="D9092"/>
      <c r="E9092" s="200"/>
      <c r="F9092" s="61"/>
      <c r="G9092" s="196" t="e">
        <f>VLOOKUP(D9092,sku归属!A:B,2,0)</f>
        <v>#N/A</v>
      </c>
    </row>
    <row r="9093" spans="1:7" customHeight="1">
      <c r="A9093"/>
      <c r="B9093"/>
      <c r="C9093"/>
      <c r="D9093"/>
      <c r="E9093" s="200"/>
      <c r="F9093" s="61"/>
      <c r="G9093" s="196" t="e">
        <f>VLOOKUP(D9093,sku归属!A:B,2,0)</f>
        <v>#N/A</v>
      </c>
    </row>
    <row r="9094" spans="1:7" customHeight="1">
      <c r="A9094"/>
      <c r="B9094"/>
      <c r="C9094"/>
      <c r="D9094"/>
      <c r="E9094" s="200"/>
      <c r="F9094" s="61"/>
      <c r="G9094" s="196" t="e">
        <f>VLOOKUP(D9094,sku归属!A:B,2,0)</f>
        <v>#N/A</v>
      </c>
    </row>
    <row r="9095" spans="1:7" customHeight="1">
      <c r="A9095"/>
      <c r="B9095"/>
      <c r="C9095"/>
      <c r="D9095"/>
      <c r="E9095" s="200"/>
      <c r="F9095" s="61"/>
      <c r="G9095" s="196" t="e">
        <f>VLOOKUP(D9095,sku归属!A:B,2,0)</f>
        <v>#N/A</v>
      </c>
    </row>
    <row r="9096" spans="1:7" customHeight="1">
      <c r="A9096"/>
      <c r="B9096"/>
      <c r="C9096"/>
      <c r="D9096"/>
      <c r="E9096" s="200"/>
      <c r="F9096" s="61"/>
      <c r="G9096" s="196" t="e">
        <f>VLOOKUP(D9096,sku归属!A:B,2,0)</f>
        <v>#N/A</v>
      </c>
    </row>
    <row r="9097" spans="1:7" customHeight="1">
      <c r="A9097"/>
      <c r="B9097"/>
      <c r="C9097"/>
      <c r="D9097"/>
      <c r="E9097" s="200"/>
      <c r="F9097" s="61"/>
      <c r="G9097" s="196" t="e">
        <f>VLOOKUP(D9097,sku归属!A:B,2,0)</f>
        <v>#N/A</v>
      </c>
    </row>
    <row r="9098" spans="1:7" customHeight="1">
      <c r="A9098"/>
      <c r="B9098"/>
      <c r="C9098"/>
      <c r="D9098"/>
      <c r="E9098" s="200"/>
      <c r="F9098" s="61"/>
      <c r="G9098" s="196" t="e">
        <f>VLOOKUP(D9098,sku归属!A:B,2,0)</f>
        <v>#N/A</v>
      </c>
    </row>
    <row r="9099" spans="1:7" customHeight="1">
      <c r="A9099"/>
      <c r="B9099"/>
      <c r="C9099"/>
      <c r="D9099"/>
      <c r="E9099" s="200"/>
      <c r="F9099" s="61"/>
      <c r="G9099" s="196" t="e">
        <f>VLOOKUP(D9099,sku归属!A:B,2,0)</f>
        <v>#N/A</v>
      </c>
    </row>
    <row r="9100" spans="1:7" customHeight="1">
      <c r="A9100"/>
      <c r="B9100"/>
      <c r="C9100"/>
      <c r="D9100"/>
      <c r="E9100" s="200"/>
      <c r="F9100" s="61"/>
      <c r="G9100" s="196" t="e">
        <f>VLOOKUP(D9100,sku归属!A:B,2,0)</f>
        <v>#N/A</v>
      </c>
    </row>
    <row r="9101" spans="1:7" customHeight="1">
      <c r="A9101"/>
      <c r="B9101"/>
      <c r="C9101"/>
      <c r="D9101"/>
      <c r="E9101" s="200"/>
      <c r="F9101" s="61"/>
      <c r="G9101" s="196" t="e">
        <f>VLOOKUP(D9101,sku归属!A:B,2,0)</f>
        <v>#N/A</v>
      </c>
    </row>
    <row r="9102" spans="1:7" customHeight="1">
      <c r="A9102"/>
      <c r="B9102"/>
      <c r="C9102"/>
      <c r="D9102"/>
      <c r="E9102" s="200"/>
      <c r="F9102" s="61"/>
      <c r="G9102" s="196" t="e">
        <f>VLOOKUP(D9102,sku归属!A:B,2,0)</f>
        <v>#N/A</v>
      </c>
    </row>
    <row r="9103" spans="1:7" customHeight="1">
      <c r="A9103"/>
      <c r="B9103"/>
      <c r="C9103"/>
      <c r="D9103"/>
      <c r="E9103" s="200"/>
      <c r="F9103" s="61"/>
      <c r="G9103" s="196" t="e">
        <f>VLOOKUP(D9103,sku归属!A:B,2,0)</f>
        <v>#N/A</v>
      </c>
    </row>
    <row r="9104" spans="1:7" customHeight="1">
      <c r="A9104"/>
      <c r="B9104"/>
      <c r="C9104"/>
      <c r="D9104"/>
      <c r="E9104" s="200"/>
      <c r="F9104" s="61"/>
      <c r="G9104" s="196" t="e">
        <f>VLOOKUP(D9104,sku归属!A:B,2,0)</f>
        <v>#N/A</v>
      </c>
    </row>
    <row r="9105" spans="1:7" customHeight="1">
      <c r="A9105"/>
      <c r="B9105"/>
      <c r="C9105"/>
      <c r="D9105"/>
      <c r="E9105" s="200"/>
      <c r="F9105" s="61"/>
      <c r="G9105" s="196" t="e">
        <f>VLOOKUP(D9105,sku归属!A:B,2,0)</f>
        <v>#N/A</v>
      </c>
    </row>
    <row r="9106" spans="1:7" customHeight="1">
      <c r="A9106"/>
      <c r="B9106"/>
      <c r="C9106"/>
      <c r="D9106"/>
      <c r="E9106" s="200"/>
      <c r="F9106" s="61"/>
      <c r="G9106" s="196" t="e">
        <f>VLOOKUP(D9106,sku归属!A:B,2,0)</f>
        <v>#N/A</v>
      </c>
    </row>
    <row r="9107" spans="1:7" customHeight="1">
      <c r="A9107"/>
      <c r="B9107"/>
      <c r="C9107"/>
      <c r="D9107"/>
      <c r="E9107" s="200"/>
      <c r="F9107" s="61"/>
      <c r="G9107" s="196" t="e">
        <f>VLOOKUP(D9107,sku归属!A:B,2,0)</f>
        <v>#N/A</v>
      </c>
    </row>
    <row r="9108" spans="1:7" customHeight="1">
      <c r="A9108"/>
      <c r="B9108"/>
      <c r="C9108"/>
      <c r="D9108"/>
      <c r="E9108" s="200"/>
      <c r="F9108" s="61"/>
      <c r="G9108" s="196" t="e">
        <f>VLOOKUP(D9108,sku归属!A:B,2,0)</f>
        <v>#N/A</v>
      </c>
    </row>
    <row r="9109" spans="1:7" customHeight="1">
      <c r="A9109"/>
      <c r="B9109"/>
      <c r="C9109"/>
      <c r="D9109"/>
      <c r="E9109" s="200"/>
      <c r="F9109" s="61"/>
      <c r="G9109" s="196" t="e">
        <f>VLOOKUP(D9109,sku归属!A:B,2,0)</f>
        <v>#N/A</v>
      </c>
    </row>
    <row r="9110" spans="1:7" customHeight="1">
      <c r="A9110"/>
      <c r="B9110"/>
      <c r="C9110"/>
      <c r="D9110"/>
      <c r="E9110" s="200"/>
      <c r="F9110" s="61"/>
      <c r="G9110" s="196" t="e">
        <f>VLOOKUP(D9110,sku归属!A:B,2,0)</f>
        <v>#N/A</v>
      </c>
    </row>
    <row r="9111" spans="1:7" customHeight="1">
      <c r="A9111"/>
      <c r="B9111"/>
      <c r="C9111"/>
      <c r="D9111"/>
      <c r="E9111" s="200"/>
      <c r="F9111" s="61"/>
      <c r="G9111" s="196" t="e">
        <f>VLOOKUP(D9111,sku归属!A:B,2,0)</f>
        <v>#N/A</v>
      </c>
    </row>
    <row r="9112" spans="1:7" customHeight="1">
      <c r="A9112"/>
      <c r="B9112"/>
      <c r="C9112"/>
      <c r="D9112"/>
      <c r="E9112" s="200"/>
      <c r="F9112" s="61"/>
      <c r="G9112" s="196" t="e">
        <f>VLOOKUP(D9112,sku归属!A:B,2,0)</f>
        <v>#N/A</v>
      </c>
    </row>
    <row r="9113" spans="1:7" customHeight="1">
      <c r="A9113"/>
      <c r="B9113"/>
      <c r="C9113"/>
      <c r="D9113"/>
      <c r="E9113" s="200"/>
      <c r="F9113" s="61"/>
      <c r="G9113" s="196" t="e">
        <f>VLOOKUP(D9113,sku归属!A:B,2,0)</f>
        <v>#N/A</v>
      </c>
    </row>
    <row r="9114" spans="1:7" customHeight="1">
      <c r="A9114"/>
      <c r="B9114"/>
      <c r="C9114"/>
      <c r="D9114"/>
      <c r="E9114" s="200"/>
      <c r="F9114" s="61"/>
      <c r="G9114" s="196" t="e">
        <f>VLOOKUP(D9114,sku归属!A:B,2,0)</f>
        <v>#N/A</v>
      </c>
    </row>
    <row r="9115" spans="1:7" customHeight="1">
      <c r="A9115"/>
      <c r="B9115"/>
      <c r="C9115"/>
      <c r="D9115"/>
      <c r="E9115" s="200"/>
      <c r="F9115" s="61"/>
      <c r="G9115" s="196" t="e">
        <f>VLOOKUP(D9115,sku归属!A:B,2,0)</f>
        <v>#N/A</v>
      </c>
    </row>
    <row r="9116" spans="1:7" customHeight="1">
      <c r="A9116"/>
      <c r="B9116"/>
      <c r="C9116"/>
      <c r="D9116"/>
      <c r="E9116" s="200"/>
      <c r="F9116" s="61"/>
      <c r="G9116" s="196" t="e">
        <f>VLOOKUP(D9116,sku归属!A:B,2,0)</f>
        <v>#N/A</v>
      </c>
    </row>
    <row r="9117" spans="1:7" customHeight="1">
      <c r="A9117"/>
      <c r="B9117"/>
      <c r="C9117"/>
      <c r="D9117"/>
      <c r="E9117" s="200"/>
      <c r="F9117" s="61"/>
      <c r="G9117" s="196" t="e">
        <f>VLOOKUP(D9117,sku归属!A:B,2,0)</f>
        <v>#N/A</v>
      </c>
    </row>
    <row r="9118" spans="1:7" customHeight="1">
      <c r="A9118"/>
      <c r="B9118"/>
      <c r="C9118"/>
      <c r="D9118"/>
      <c r="E9118" s="200"/>
      <c r="F9118" s="61"/>
      <c r="G9118" s="196" t="e">
        <f>VLOOKUP(D9118,sku归属!A:B,2,0)</f>
        <v>#N/A</v>
      </c>
    </row>
    <row r="9119" spans="1:7" customHeight="1">
      <c r="A9119"/>
      <c r="B9119"/>
      <c r="C9119"/>
      <c r="D9119"/>
      <c r="E9119" s="200"/>
      <c r="F9119" s="61"/>
      <c r="G9119" s="196" t="e">
        <f>VLOOKUP(D9119,sku归属!A:B,2,0)</f>
        <v>#N/A</v>
      </c>
    </row>
    <row r="9120" spans="1:7" customHeight="1">
      <c r="A9120"/>
      <c r="B9120"/>
      <c r="C9120"/>
      <c r="D9120"/>
      <c r="E9120" s="200"/>
      <c r="F9120" s="61"/>
      <c r="G9120" s="196" t="e">
        <f>VLOOKUP(D9120,sku归属!A:B,2,0)</f>
        <v>#N/A</v>
      </c>
    </row>
    <row r="9121" spans="1:7" customHeight="1">
      <c r="A9121"/>
      <c r="B9121"/>
      <c r="C9121"/>
      <c r="D9121"/>
      <c r="E9121" s="200"/>
      <c r="F9121" s="61"/>
      <c r="G9121" s="196" t="e">
        <f>VLOOKUP(D9121,sku归属!A:B,2,0)</f>
        <v>#N/A</v>
      </c>
    </row>
    <row r="9122" spans="1:7" customHeight="1">
      <c r="A9122"/>
      <c r="B9122"/>
      <c r="C9122"/>
      <c r="D9122"/>
      <c r="E9122" s="200"/>
      <c r="F9122" s="61"/>
      <c r="G9122" s="196" t="e">
        <f>VLOOKUP(D9122,sku归属!A:B,2,0)</f>
        <v>#N/A</v>
      </c>
    </row>
    <row r="9123" spans="1:7" customHeight="1">
      <c r="A9123"/>
      <c r="B9123"/>
      <c r="C9123"/>
      <c r="D9123"/>
      <c r="E9123" s="200"/>
      <c r="F9123" s="61"/>
      <c r="G9123" s="196" t="e">
        <f>VLOOKUP(D9123,sku归属!A:B,2,0)</f>
        <v>#N/A</v>
      </c>
    </row>
    <row r="9124" spans="1:7" customHeight="1">
      <c r="A9124"/>
      <c r="B9124"/>
      <c r="C9124"/>
      <c r="D9124"/>
      <c r="E9124" s="200"/>
      <c r="F9124" s="61"/>
      <c r="G9124" s="196" t="e">
        <f>VLOOKUP(D9124,sku归属!A:B,2,0)</f>
        <v>#N/A</v>
      </c>
    </row>
    <row r="9125" spans="1:7" customHeight="1">
      <c r="A9125"/>
      <c r="B9125"/>
      <c r="C9125"/>
      <c r="D9125"/>
      <c r="E9125" s="200"/>
      <c r="F9125" s="61"/>
      <c r="G9125" s="196" t="e">
        <f>VLOOKUP(D9125,sku归属!A:B,2,0)</f>
        <v>#N/A</v>
      </c>
    </row>
    <row r="9126" spans="1:7" customHeight="1">
      <c r="A9126"/>
      <c r="B9126"/>
      <c r="C9126"/>
      <c r="D9126"/>
      <c r="E9126" s="200"/>
      <c r="F9126" s="61"/>
      <c r="G9126" s="196" t="e">
        <f>VLOOKUP(D9126,sku归属!A:B,2,0)</f>
        <v>#N/A</v>
      </c>
    </row>
    <row r="9127" spans="1:7" customHeight="1">
      <c r="A9127"/>
      <c r="B9127"/>
      <c r="C9127"/>
      <c r="D9127"/>
      <c r="E9127" s="200"/>
      <c r="F9127" s="61"/>
      <c r="G9127" s="196" t="e">
        <f>VLOOKUP(D9127,sku归属!A:B,2,0)</f>
        <v>#N/A</v>
      </c>
    </row>
    <row r="9128" spans="1:7" customHeight="1">
      <c r="A9128"/>
      <c r="B9128"/>
      <c r="C9128"/>
      <c r="D9128"/>
      <c r="E9128" s="200"/>
      <c r="F9128" s="61"/>
      <c r="G9128" s="196" t="e">
        <f>VLOOKUP(D9128,sku归属!A:B,2,0)</f>
        <v>#N/A</v>
      </c>
    </row>
    <row r="9129" spans="1:7" customHeight="1">
      <c r="A9129"/>
      <c r="B9129"/>
      <c r="C9129"/>
      <c r="D9129"/>
      <c r="E9129" s="200"/>
      <c r="F9129" s="61"/>
      <c r="G9129" s="196" t="e">
        <f>VLOOKUP(D9129,sku归属!A:B,2,0)</f>
        <v>#N/A</v>
      </c>
    </row>
    <row r="9130" spans="1:7" customHeight="1">
      <c r="A9130"/>
      <c r="B9130"/>
      <c r="C9130"/>
      <c r="D9130"/>
      <c r="E9130" s="200"/>
      <c r="F9130" s="61"/>
      <c r="G9130" s="196" t="e">
        <f>VLOOKUP(D9130,sku归属!A:B,2,0)</f>
        <v>#N/A</v>
      </c>
    </row>
    <row r="9131" spans="1:7" customHeight="1">
      <c r="A9131"/>
      <c r="B9131"/>
      <c r="C9131"/>
      <c r="D9131"/>
      <c r="E9131" s="200"/>
      <c r="F9131" s="61"/>
      <c r="G9131" s="196" t="e">
        <f>VLOOKUP(D9131,sku归属!A:B,2,0)</f>
        <v>#N/A</v>
      </c>
    </row>
    <row r="9132" spans="1:7" customHeight="1">
      <c r="A9132"/>
      <c r="B9132"/>
      <c r="C9132"/>
      <c r="D9132"/>
      <c r="E9132" s="200"/>
      <c r="F9132" s="61"/>
      <c r="G9132" s="196" t="e">
        <f>VLOOKUP(D9132,sku归属!A:B,2,0)</f>
        <v>#N/A</v>
      </c>
    </row>
    <row r="9133" spans="1:7" customHeight="1">
      <c r="A9133"/>
      <c r="B9133"/>
      <c r="C9133"/>
      <c r="D9133"/>
      <c r="E9133" s="200"/>
      <c r="F9133" s="61"/>
      <c r="G9133" s="196" t="e">
        <f>VLOOKUP(D9133,sku归属!A:B,2,0)</f>
        <v>#N/A</v>
      </c>
    </row>
    <row r="9134" spans="1:7" customHeight="1">
      <c r="A9134"/>
      <c r="B9134"/>
      <c r="C9134"/>
      <c r="D9134"/>
      <c r="E9134" s="200"/>
      <c r="F9134" s="61"/>
      <c r="G9134" s="196" t="e">
        <f>VLOOKUP(D9134,sku归属!A:B,2,0)</f>
        <v>#N/A</v>
      </c>
    </row>
    <row r="9135" spans="1:7" customHeight="1">
      <c r="A9135"/>
      <c r="B9135"/>
      <c r="C9135"/>
      <c r="D9135"/>
      <c r="E9135" s="200"/>
      <c r="F9135" s="61"/>
      <c r="G9135" s="196" t="e">
        <f>VLOOKUP(D9135,sku归属!A:B,2,0)</f>
        <v>#N/A</v>
      </c>
    </row>
    <row r="9136" spans="1:7" customHeight="1">
      <c r="A9136"/>
      <c r="B9136"/>
      <c r="C9136"/>
      <c r="D9136"/>
      <c r="E9136" s="200"/>
      <c r="F9136" s="61"/>
      <c r="G9136" s="196" t="e">
        <f>VLOOKUP(D9136,sku归属!A:B,2,0)</f>
        <v>#N/A</v>
      </c>
    </row>
    <row r="9137" spans="1:7" customHeight="1">
      <c r="A9137"/>
      <c r="B9137"/>
      <c r="C9137"/>
      <c r="D9137"/>
      <c r="E9137" s="200"/>
      <c r="F9137" s="61"/>
      <c r="G9137" s="196" t="e">
        <f>VLOOKUP(D9137,sku归属!A:B,2,0)</f>
        <v>#N/A</v>
      </c>
    </row>
    <row r="9138" spans="1:7" customHeight="1">
      <c r="A9138"/>
      <c r="B9138"/>
      <c r="C9138"/>
      <c r="D9138"/>
      <c r="E9138" s="200"/>
      <c r="F9138" s="61"/>
      <c r="G9138" s="196" t="e">
        <f>VLOOKUP(D9138,sku归属!A:B,2,0)</f>
        <v>#N/A</v>
      </c>
    </row>
    <row r="9139" spans="1:7" customHeight="1">
      <c r="A9139"/>
      <c r="B9139"/>
      <c r="C9139"/>
      <c r="D9139"/>
      <c r="E9139" s="200"/>
      <c r="F9139" s="61"/>
      <c r="G9139" s="196" t="e">
        <f>VLOOKUP(D9139,sku归属!A:B,2,0)</f>
        <v>#N/A</v>
      </c>
    </row>
    <row r="9140" spans="1:7" customHeight="1">
      <c r="A9140"/>
      <c r="B9140"/>
      <c r="C9140"/>
      <c r="D9140"/>
      <c r="E9140" s="200"/>
      <c r="F9140" s="61"/>
      <c r="G9140" s="196" t="e">
        <f>VLOOKUP(D9140,sku归属!A:B,2,0)</f>
        <v>#N/A</v>
      </c>
    </row>
    <row r="9141" spans="1:7" customHeight="1">
      <c r="A9141"/>
      <c r="B9141"/>
      <c r="C9141"/>
      <c r="D9141"/>
      <c r="E9141" s="200"/>
      <c r="F9141" s="61"/>
      <c r="G9141" s="196" t="e">
        <f>VLOOKUP(D9141,sku归属!A:B,2,0)</f>
        <v>#N/A</v>
      </c>
    </row>
    <row r="9142" spans="1:7" customHeight="1">
      <c r="A9142"/>
      <c r="B9142"/>
      <c r="C9142"/>
      <c r="D9142"/>
      <c r="E9142" s="200"/>
      <c r="F9142" s="61"/>
      <c r="G9142" s="196" t="e">
        <f>VLOOKUP(D9142,sku归属!A:B,2,0)</f>
        <v>#N/A</v>
      </c>
    </row>
    <row r="9143" spans="1:7" customHeight="1">
      <c r="A9143"/>
      <c r="B9143"/>
      <c r="C9143"/>
      <c r="D9143"/>
      <c r="E9143" s="200"/>
      <c r="F9143" s="61"/>
      <c r="G9143" s="196" t="e">
        <f>VLOOKUP(D9143,sku归属!A:B,2,0)</f>
        <v>#N/A</v>
      </c>
    </row>
    <row r="9144" spans="1:7" customHeight="1">
      <c r="A9144"/>
      <c r="B9144"/>
      <c r="C9144"/>
      <c r="D9144"/>
      <c r="E9144" s="200"/>
      <c r="F9144" s="61"/>
      <c r="G9144" s="196" t="e">
        <f>VLOOKUP(D9144,sku归属!A:B,2,0)</f>
        <v>#N/A</v>
      </c>
    </row>
    <row r="9145" spans="1:7" customHeight="1">
      <c r="A9145"/>
      <c r="B9145"/>
      <c r="C9145"/>
      <c r="D9145"/>
      <c r="E9145" s="200"/>
      <c r="F9145" s="61"/>
      <c r="G9145" s="196" t="e">
        <f>VLOOKUP(D9145,sku归属!A:B,2,0)</f>
        <v>#N/A</v>
      </c>
    </row>
    <row r="9146" spans="1:7" customHeight="1">
      <c r="A9146"/>
      <c r="B9146"/>
      <c r="C9146"/>
      <c r="D9146"/>
      <c r="E9146" s="200"/>
      <c r="F9146" s="61"/>
      <c r="G9146" s="196" t="e">
        <f>VLOOKUP(D9146,sku归属!A:B,2,0)</f>
        <v>#N/A</v>
      </c>
    </row>
    <row r="9147" spans="1:7" customHeight="1">
      <c r="A9147"/>
      <c r="B9147"/>
      <c r="C9147"/>
      <c r="D9147"/>
      <c r="E9147" s="200"/>
      <c r="F9147" s="61"/>
      <c r="G9147" s="196" t="e">
        <f>VLOOKUP(D9147,sku归属!A:B,2,0)</f>
        <v>#N/A</v>
      </c>
    </row>
    <row r="9148" spans="1:7" customHeight="1">
      <c r="A9148"/>
      <c r="B9148"/>
      <c r="C9148"/>
      <c r="D9148"/>
      <c r="E9148" s="200"/>
      <c r="F9148" s="61"/>
      <c r="G9148" s="196" t="e">
        <f>VLOOKUP(D9148,sku归属!A:B,2,0)</f>
        <v>#N/A</v>
      </c>
    </row>
    <row r="9149" spans="1:7" customHeight="1">
      <c r="A9149"/>
      <c r="B9149"/>
      <c r="C9149"/>
      <c r="D9149"/>
      <c r="E9149" s="200"/>
      <c r="F9149" s="61"/>
      <c r="G9149" s="196" t="e">
        <f>VLOOKUP(D9149,sku归属!A:B,2,0)</f>
        <v>#N/A</v>
      </c>
    </row>
    <row r="9150" spans="1:7" customHeight="1">
      <c r="A9150"/>
      <c r="B9150"/>
      <c r="C9150"/>
      <c r="D9150"/>
      <c r="E9150" s="200"/>
      <c r="F9150" s="61"/>
      <c r="G9150" s="196" t="e">
        <f>VLOOKUP(D9150,sku归属!A:B,2,0)</f>
        <v>#N/A</v>
      </c>
    </row>
    <row r="9151" spans="1:7" customHeight="1">
      <c r="A9151"/>
      <c r="B9151"/>
      <c r="C9151"/>
      <c r="D9151"/>
      <c r="E9151" s="200"/>
      <c r="F9151" s="61"/>
      <c r="G9151" s="196" t="e">
        <f>VLOOKUP(D9151,sku归属!A:B,2,0)</f>
        <v>#N/A</v>
      </c>
    </row>
    <row r="9152" spans="1:7" customHeight="1">
      <c r="A9152"/>
      <c r="B9152"/>
      <c r="C9152"/>
      <c r="D9152"/>
      <c r="E9152" s="200"/>
      <c r="F9152" s="61"/>
      <c r="G9152" s="196" t="e">
        <f>VLOOKUP(D9152,sku归属!A:B,2,0)</f>
        <v>#N/A</v>
      </c>
    </row>
    <row r="9153" spans="1:7" customHeight="1">
      <c r="A9153"/>
      <c r="B9153"/>
      <c r="C9153"/>
      <c r="D9153"/>
      <c r="E9153" s="200"/>
      <c r="F9153" s="61"/>
      <c r="G9153" s="196" t="e">
        <f>VLOOKUP(D9153,sku归属!A:B,2,0)</f>
        <v>#N/A</v>
      </c>
    </row>
    <row r="9154" spans="1:7" customHeight="1">
      <c r="A9154"/>
      <c r="B9154"/>
      <c r="C9154"/>
      <c r="D9154"/>
      <c r="E9154" s="200"/>
      <c r="F9154" s="61"/>
      <c r="G9154" s="196" t="e">
        <f>VLOOKUP(D9154,sku归属!A:B,2,0)</f>
        <v>#N/A</v>
      </c>
    </row>
    <row r="9155" spans="1:7" customHeight="1">
      <c r="A9155"/>
      <c r="B9155"/>
      <c r="C9155"/>
      <c r="D9155"/>
      <c r="E9155" s="200"/>
      <c r="F9155" s="61"/>
      <c r="G9155" s="196" t="e">
        <f>VLOOKUP(D9155,sku归属!A:B,2,0)</f>
        <v>#N/A</v>
      </c>
    </row>
    <row r="9156" spans="1:7" customHeight="1">
      <c r="A9156"/>
      <c r="B9156"/>
      <c r="C9156"/>
      <c r="D9156"/>
      <c r="E9156" s="200"/>
      <c r="F9156" s="61"/>
      <c r="G9156" s="196" t="e">
        <f>VLOOKUP(D9156,sku归属!A:B,2,0)</f>
        <v>#N/A</v>
      </c>
    </row>
    <row r="9157" spans="1:7" customHeight="1">
      <c r="A9157"/>
      <c r="B9157"/>
      <c r="C9157"/>
      <c r="D9157"/>
      <c r="E9157" s="200"/>
      <c r="F9157" s="61"/>
      <c r="G9157" s="196" t="e">
        <f>VLOOKUP(D9157,sku归属!A:B,2,0)</f>
        <v>#N/A</v>
      </c>
    </row>
    <row r="9158" spans="1:7" customHeight="1">
      <c r="A9158"/>
      <c r="B9158"/>
      <c r="C9158"/>
      <c r="D9158"/>
      <c r="E9158" s="200"/>
      <c r="F9158" s="61"/>
      <c r="G9158" s="196" t="e">
        <f>VLOOKUP(D9158,sku归属!A:B,2,0)</f>
        <v>#N/A</v>
      </c>
    </row>
    <row r="9159" spans="1:7" customHeight="1">
      <c r="A9159"/>
      <c r="B9159"/>
      <c r="C9159"/>
      <c r="D9159"/>
      <c r="E9159" s="200"/>
      <c r="F9159" s="61"/>
      <c r="G9159" s="196" t="e">
        <f>VLOOKUP(D9159,sku归属!A:B,2,0)</f>
        <v>#N/A</v>
      </c>
    </row>
    <row r="9160" spans="1:7" customHeight="1">
      <c r="A9160"/>
      <c r="B9160"/>
      <c r="C9160"/>
      <c r="D9160"/>
      <c r="E9160" s="200"/>
      <c r="F9160" s="61"/>
      <c r="G9160" s="196" t="e">
        <f>VLOOKUP(D9160,sku归属!A:B,2,0)</f>
        <v>#N/A</v>
      </c>
    </row>
    <row r="9161" spans="1:7" customHeight="1">
      <c r="A9161"/>
      <c r="B9161"/>
      <c r="C9161"/>
      <c r="D9161"/>
      <c r="E9161" s="200"/>
      <c r="F9161" s="61"/>
      <c r="G9161" s="196" t="e">
        <f>VLOOKUP(D9161,sku归属!A:B,2,0)</f>
        <v>#N/A</v>
      </c>
    </row>
    <row r="9162" spans="1:7" customHeight="1">
      <c r="A9162"/>
      <c r="B9162"/>
      <c r="C9162"/>
      <c r="D9162"/>
      <c r="E9162" s="200"/>
      <c r="F9162" s="61"/>
      <c r="G9162" s="196" t="e">
        <f>VLOOKUP(D9162,sku归属!A:B,2,0)</f>
        <v>#N/A</v>
      </c>
    </row>
    <row r="9163" spans="1:7" customHeight="1">
      <c r="A9163"/>
      <c r="B9163"/>
      <c r="C9163"/>
      <c r="D9163"/>
      <c r="E9163" s="200"/>
      <c r="F9163" s="61"/>
      <c r="G9163" s="196" t="e">
        <f>VLOOKUP(D9163,sku归属!A:B,2,0)</f>
        <v>#N/A</v>
      </c>
    </row>
    <row r="9164" spans="1:7" customHeight="1">
      <c r="A9164"/>
      <c r="B9164"/>
      <c r="C9164"/>
      <c r="D9164"/>
      <c r="E9164" s="200"/>
      <c r="F9164" s="61"/>
      <c r="G9164" s="196" t="e">
        <f>VLOOKUP(D9164,sku归属!A:B,2,0)</f>
        <v>#N/A</v>
      </c>
    </row>
    <row r="9165" spans="1:7" customHeight="1">
      <c r="A9165"/>
      <c r="B9165"/>
      <c r="C9165"/>
      <c r="D9165"/>
      <c r="E9165" s="200"/>
      <c r="F9165" s="61"/>
      <c r="G9165" s="196" t="e">
        <f>VLOOKUP(D9165,sku归属!A:B,2,0)</f>
        <v>#N/A</v>
      </c>
    </row>
    <row r="9166" spans="1:7" customHeight="1">
      <c r="A9166"/>
      <c r="B9166"/>
      <c r="C9166"/>
      <c r="D9166"/>
      <c r="E9166" s="200"/>
      <c r="F9166" s="61"/>
      <c r="G9166" s="196" t="e">
        <f>VLOOKUP(D9166,sku归属!A:B,2,0)</f>
        <v>#N/A</v>
      </c>
    </row>
    <row r="9167" spans="1:7" customHeight="1">
      <c r="A9167"/>
      <c r="B9167"/>
      <c r="C9167"/>
      <c r="D9167"/>
      <c r="E9167" s="200"/>
      <c r="F9167" s="61"/>
      <c r="G9167" s="196" t="e">
        <f>VLOOKUP(D9167,sku归属!A:B,2,0)</f>
        <v>#N/A</v>
      </c>
    </row>
    <row r="9168" spans="1:7" customHeight="1">
      <c r="A9168"/>
      <c r="B9168"/>
      <c r="C9168"/>
      <c r="D9168"/>
      <c r="E9168" s="200"/>
      <c r="F9168" s="61"/>
      <c r="G9168" s="196" t="e">
        <f>VLOOKUP(D9168,sku归属!A:B,2,0)</f>
        <v>#N/A</v>
      </c>
    </row>
    <row r="9169" spans="1:7" customHeight="1">
      <c r="A9169"/>
      <c r="B9169"/>
      <c r="C9169"/>
      <c r="D9169"/>
      <c r="E9169" s="200"/>
      <c r="F9169" s="61"/>
      <c r="G9169" s="196" t="e">
        <f>VLOOKUP(D9169,sku归属!A:B,2,0)</f>
        <v>#N/A</v>
      </c>
    </row>
    <row r="9170" spans="1:7" customHeight="1">
      <c r="A9170"/>
      <c r="B9170"/>
      <c r="C9170"/>
      <c r="D9170"/>
      <c r="E9170" s="200"/>
      <c r="F9170" s="61"/>
      <c r="G9170" s="196" t="e">
        <f>VLOOKUP(D9170,sku归属!A:B,2,0)</f>
        <v>#N/A</v>
      </c>
    </row>
    <row r="9171" spans="1:7" customHeight="1">
      <c r="A9171"/>
      <c r="B9171"/>
      <c r="C9171"/>
      <c r="D9171"/>
      <c r="E9171" s="200"/>
      <c r="F9171" s="61"/>
      <c r="G9171" s="196" t="e">
        <f>VLOOKUP(D9171,sku归属!A:B,2,0)</f>
        <v>#N/A</v>
      </c>
    </row>
    <row r="9172" spans="1:7" customHeight="1">
      <c r="A9172"/>
      <c r="B9172"/>
      <c r="C9172"/>
      <c r="D9172"/>
      <c r="E9172" s="200"/>
      <c r="F9172" s="61"/>
      <c r="G9172" s="196" t="e">
        <f>VLOOKUP(D9172,sku归属!A:B,2,0)</f>
        <v>#N/A</v>
      </c>
    </row>
    <row r="9173" spans="1:7" customHeight="1">
      <c r="A9173"/>
      <c r="B9173"/>
      <c r="C9173"/>
      <c r="D9173"/>
      <c r="E9173" s="200"/>
      <c r="F9173" s="61"/>
      <c r="G9173" s="196" t="e">
        <f>VLOOKUP(D9173,sku归属!A:B,2,0)</f>
        <v>#N/A</v>
      </c>
    </row>
    <row r="9174" spans="1:7" customHeight="1">
      <c r="A9174"/>
      <c r="B9174"/>
      <c r="C9174"/>
      <c r="D9174"/>
      <c r="E9174" s="200"/>
      <c r="F9174" s="61"/>
      <c r="G9174" s="196" t="e">
        <f>VLOOKUP(D9174,sku归属!A:B,2,0)</f>
        <v>#N/A</v>
      </c>
    </row>
    <row r="9175" spans="1:7" customHeight="1">
      <c r="A9175"/>
      <c r="B9175"/>
      <c r="C9175"/>
      <c r="D9175"/>
      <c r="E9175" s="200"/>
      <c r="F9175" s="61"/>
      <c r="G9175" s="196" t="e">
        <f>VLOOKUP(D9175,sku归属!A:B,2,0)</f>
        <v>#N/A</v>
      </c>
    </row>
    <row r="9176" spans="1:7" customHeight="1">
      <c r="A9176"/>
      <c r="B9176"/>
      <c r="C9176"/>
      <c r="D9176"/>
      <c r="E9176" s="200"/>
      <c r="F9176" s="61"/>
      <c r="G9176" s="196" t="e">
        <f>VLOOKUP(D9176,sku归属!A:B,2,0)</f>
        <v>#N/A</v>
      </c>
    </row>
    <row r="9177" spans="1:7" customHeight="1">
      <c r="A9177"/>
      <c r="B9177"/>
      <c r="C9177"/>
      <c r="D9177"/>
      <c r="E9177" s="200"/>
      <c r="F9177" s="61"/>
      <c r="G9177" s="196" t="e">
        <f>VLOOKUP(D9177,sku归属!A:B,2,0)</f>
        <v>#N/A</v>
      </c>
    </row>
    <row r="9178" spans="1:7" customHeight="1">
      <c r="A9178"/>
      <c r="B9178"/>
      <c r="C9178"/>
      <c r="D9178"/>
      <c r="E9178" s="200"/>
      <c r="F9178" s="61"/>
      <c r="G9178" s="196" t="e">
        <f>VLOOKUP(D9178,sku归属!A:B,2,0)</f>
        <v>#N/A</v>
      </c>
    </row>
    <row r="9179" spans="1:7" customHeight="1">
      <c r="A9179"/>
      <c r="B9179"/>
      <c r="C9179"/>
      <c r="D9179"/>
      <c r="E9179" s="200"/>
      <c r="F9179" s="61"/>
      <c r="G9179" s="196" t="e">
        <f>VLOOKUP(D9179,sku归属!A:B,2,0)</f>
        <v>#N/A</v>
      </c>
    </row>
    <row r="9180" spans="1:7" customHeight="1">
      <c r="A9180"/>
      <c r="B9180"/>
      <c r="C9180"/>
      <c r="D9180"/>
      <c r="E9180" s="200"/>
      <c r="F9180" s="61"/>
      <c r="G9180" s="196" t="e">
        <f>VLOOKUP(D9180,sku归属!A:B,2,0)</f>
        <v>#N/A</v>
      </c>
    </row>
    <row r="9181" spans="1:7" customHeight="1">
      <c r="A9181"/>
      <c r="B9181"/>
      <c r="C9181"/>
      <c r="D9181"/>
      <c r="E9181" s="200"/>
      <c r="F9181" s="61"/>
      <c r="G9181" s="196" t="e">
        <f>VLOOKUP(D9181,sku归属!A:B,2,0)</f>
        <v>#N/A</v>
      </c>
    </row>
    <row r="9182" spans="1:7" customHeight="1">
      <c r="A9182"/>
      <c r="B9182"/>
      <c r="C9182"/>
      <c r="D9182"/>
      <c r="E9182" s="200"/>
      <c r="F9182" s="61"/>
      <c r="G9182" s="196" t="e">
        <f>VLOOKUP(D9182,sku归属!A:B,2,0)</f>
        <v>#N/A</v>
      </c>
    </row>
    <row r="9183" spans="1:7" customHeight="1">
      <c r="A9183"/>
      <c r="B9183"/>
      <c r="C9183"/>
      <c r="D9183"/>
      <c r="E9183" s="200"/>
      <c r="F9183" s="61"/>
      <c r="G9183" s="196" t="e">
        <f>VLOOKUP(D9183,sku归属!A:B,2,0)</f>
        <v>#N/A</v>
      </c>
    </row>
    <row r="9184" spans="1:7" customHeight="1">
      <c r="A9184"/>
      <c r="B9184"/>
      <c r="C9184"/>
      <c r="D9184"/>
      <c r="E9184" s="200"/>
      <c r="F9184" s="61"/>
      <c r="G9184" s="196" t="e">
        <f>VLOOKUP(D9184,sku归属!A:B,2,0)</f>
        <v>#N/A</v>
      </c>
    </row>
    <row r="9185" spans="1:7" customHeight="1">
      <c r="A9185"/>
      <c r="B9185"/>
      <c r="C9185"/>
      <c r="D9185"/>
      <c r="E9185" s="200"/>
      <c r="F9185" s="61"/>
      <c r="G9185" s="196" t="e">
        <f>VLOOKUP(D9185,sku归属!A:B,2,0)</f>
        <v>#N/A</v>
      </c>
    </row>
    <row r="9186" spans="1:7" customHeight="1">
      <c r="A9186"/>
      <c r="B9186"/>
      <c r="C9186"/>
      <c r="D9186"/>
      <c r="E9186" s="200"/>
      <c r="F9186" s="61"/>
      <c r="G9186" s="196" t="e">
        <f>VLOOKUP(D9186,sku归属!A:B,2,0)</f>
        <v>#N/A</v>
      </c>
    </row>
    <row r="9187" spans="1:7" customHeight="1">
      <c r="A9187"/>
      <c r="B9187"/>
      <c r="C9187"/>
      <c r="D9187"/>
      <c r="E9187" s="200"/>
      <c r="F9187" s="61"/>
      <c r="G9187" s="196" t="e">
        <f>VLOOKUP(D9187,sku归属!A:B,2,0)</f>
        <v>#N/A</v>
      </c>
    </row>
    <row r="9188" spans="1:7" customHeight="1">
      <c r="A9188"/>
      <c r="B9188"/>
      <c r="C9188"/>
      <c r="D9188"/>
      <c r="E9188" s="200"/>
      <c r="F9188" s="61"/>
      <c r="G9188" s="196" t="e">
        <f>VLOOKUP(D9188,sku归属!A:B,2,0)</f>
        <v>#N/A</v>
      </c>
    </row>
    <row r="9189" spans="1:7" customHeight="1">
      <c r="A9189"/>
      <c r="B9189"/>
      <c r="C9189"/>
      <c r="D9189"/>
      <c r="E9189" s="200"/>
      <c r="F9189" s="61"/>
      <c r="G9189" s="196" t="e">
        <f>VLOOKUP(D9189,sku归属!A:B,2,0)</f>
        <v>#N/A</v>
      </c>
    </row>
    <row r="9190" spans="1:7" customHeight="1">
      <c r="A9190"/>
      <c r="B9190"/>
      <c r="C9190"/>
      <c r="D9190"/>
      <c r="E9190" s="200"/>
      <c r="F9190" s="61"/>
      <c r="G9190" s="196" t="e">
        <f>VLOOKUP(D9190,sku归属!A:B,2,0)</f>
        <v>#N/A</v>
      </c>
    </row>
    <row r="9191" spans="1:7" customHeight="1">
      <c r="A9191"/>
      <c r="B9191"/>
      <c r="C9191"/>
      <c r="D9191"/>
      <c r="E9191" s="200"/>
      <c r="F9191" s="61"/>
      <c r="G9191" s="196" t="e">
        <f>VLOOKUP(D9191,sku归属!A:B,2,0)</f>
        <v>#N/A</v>
      </c>
    </row>
    <row r="9192" spans="1:7" customHeight="1">
      <c r="A9192"/>
      <c r="B9192"/>
      <c r="C9192"/>
      <c r="D9192"/>
      <c r="E9192" s="200"/>
      <c r="F9192" s="61"/>
      <c r="G9192" s="196" t="e">
        <f>VLOOKUP(D9192,sku归属!A:B,2,0)</f>
        <v>#N/A</v>
      </c>
    </row>
    <row r="9193" spans="1:7" customHeight="1">
      <c r="A9193"/>
      <c r="B9193"/>
      <c r="C9193"/>
      <c r="D9193"/>
      <c r="E9193" s="200"/>
      <c r="F9193" s="61"/>
      <c r="G9193" s="196" t="e">
        <f>VLOOKUP(D9193,sku归属!A:B,2,0)</f>
        <v>#N/A</v>
      </c>
    </row>
    <row r="9194" spans="1:7" customHeight="1">
      <c r="A9194"/>
      <c r="B9194"/>
      <c r="C9194"/>
      <c r="D9194"/>
      <c r="E9194" s="200"/>
      <c r="F9194" s="61"/>
      <c r="G9194" s="196" t="e">
        <f>VLOOKUP(D9194,sku归属!A:B,2,0)</f>
        <v>#N/A</v>
      </c>
    </row>
    <row r="9195" spans="1:7" customHeight="1">
      <c r="A9195"/>
      <c r="B9195"/>
      <c r="C9195"/>
      <c r="D9195"/>
      <c r="E9195" s="200"/>
      <c r="F9195" s="61"/>
      <c r="G9195" s="196" t="e">
        <f>VLOOKUP(D9195,sku归属!A:B,2,0)</f>
        <v>#N/A</v>
      </c>
    </row>
    <row r="9196" spans="1:7" customHeight="1">
      <c r="A9196"/>
      <c r="B9196"/>
      <c r="C9196"/>
      <c r="D9196"/>
      <c r="E9196" s="200"/>
      <c r="F9196" s="61"/>
      <c r="G9196" s="196" t="e">
        <f>VLOOKUP(D9196,sku归属!A:B,2,0)</f>
        <v>#N/A</v>
      </c>
    </row>
    <row r="9197" spans="1:7" customHeight="1">
      <c r="A9197"/>
      <c r="B9197"/>
      <c r="C9197"/>
      <c r="D9197"/>
      <c r="E9197" s="200"/>
      <c r="F9197" s="61"/>
      <c r="G9197" s="196" t="e">
        <f>VLOOKUP(D9197,sku归属!A:B,2,0)</f>
        <v>#N/A</v>
      </c>
    </row>
    <row r="9198" spans="1:7" customHeight="1">
      <c r="A9198"/>
      <c r="B9198"/>
      <c r="C9198"/>
      <c r="D9198"/>
      <c r="E9198" s="200"/>
      <c r="F9198" s="61"/>
      <c r="G9198" s="196" t="e">
        <f>VLOOKUP(D9198,sku归属!A:B,2,0)</f>
        <v>#N/A</v>
      </c>
    </row>
    <row r="9199" spans="1:7" customHeight="1">
      <c r="A9199"/>
      <c r="B9199"/>
      <c r="C9199"/>
      <c r="D9199"/>
      <c r="E9199" s="200"/>
      <c r="F9199" s="61"/>
      <c r="G9199" s="196" t="e">
        <f>VLOOKUP(D9199,sku归属!A:B,2,0)</f>
        <v>#N/A</v>
      </c>
    </row>
    <row r="9200" spans="1:7" customHeight="1">
      <c r="A9200"/>
      <c r="B9200"/>
      <c r="C9200"/>
      <c r="D9200"/>
      <c r="E9200" s="200"/>
      <c r="F9200" s="61"/>
      <c r="G9200" s="196" t="e">
        <f>VLOOKUP(D9200,sku归属!A:B,2,0)</f>
        <v>#N/A</v>
      </c>
    </row>
    <row r="9201" spans="1:7" customHeight="1">
      <c r="A9201"/>
      <c r="B9201"/>
      <c r="C9201"/>
      <c r="D9201"/>
      <c r="E9201" s="200"/>
      <c r="F9201" s="61"/>
      <c r="G9201" s="196" t="e">
        <f>VLOOKUP(D9201,sku归属!A:B,2,0)</f>
        <v>#N/A</v>
      </c>
    </row>
    <row r="9202" spans="1:7" customHeight="1">
      <c r="A9202"/>
      <c r="B9202"/>
      <c r="C9202"/>
      <c r="D9202"/>
      <c r="E9202" s="200"/>
      <c r="F9202" s="61"/>
      <c r="G9202" s="196" t="e">
        <f>VLOOKUP(D9202,sku归属!A:B,2,0)</f>
        <v>#N/A</v>
      </c>
    </row>
    <row r="9203" spans="1:7" customHeight="1">
      <c r="A9203"/>
      <c r="B9203"/>
      <c r="C9203"/>
      <c r="D9203"/>
      <c r="E9203" s="200"/>
      <c r="F9203" s="61"/>
      <c r="G9203" s="196" t="e">
        <f>VLOOKUP(D9203,sku归属!A:B,2,0)</f>
        <v>#N/A</v>
      </c>
    </row>
    <row r="9204" spans="1:7" customHeight="1">
      <c r="A9204"/>
      <c r="B9204"/>
      <c r="C9204"/>
      <c r="D9204"/>
      <c r="E9204" s="200"/>
      <c r="F9204" s="61"/>
      <c r="G9204" s="196" t="e">
        <f>VLOOKUP(D9204,sku归属!A:B,2,0)</f>
        <v>#N/A</v>
      </c>
    </row>
    <row r="9205" spans="1:7" customHeight="1">
      <c r="A9205"/>
      <c r="B9205"/>
      <c r="C9205"/>
      <c r="D9205"/>
      <c r="E9205" s="200"/>
      <c r="F9205" s="61"/>
      <c r="G9205" s="196" t="e">
        <f>VLOOKUP(D9205,sku归属!A:B,2,0)</f>
        <v>#N/A</v>
      </c>
    </row>
    <row r="9206" spans="1:7" customHeight="1">
      <c r="A9206"/>
      <c r="B9206"/>
      <c r="C9206"/>
      <c r="D9206"/>
      <c r="E9206" s="200"/>
      <c r="F9206" s="61"/>
      <c r="G9206" s="196" t="e">
        <f>VLOOKUP(D9206,sku归属!A:B,2,0)</f>
        <v>#N/A</v>
      </c>
    </row>
    <row r="9207" spans="1:7" customHeight="1">
      <c r="A9207"/>
      <c r="B9207"/>
      <c r="C9207"/>
      <c r="D9207"/>
      <c r="E9207" s="200"/>
      <c r="F9207" s="61"/>
      <c r="G9207" s="196" t="e">
        <f>VLOOKUP(D9207,sku归属!A:B,2,0)</f>
        <v>#N/A</v>
      </c>
    </row>
    <row r="9208" spans="1:7" customHeight="1">
      <c r="A9208"/>
      <c r="B9208"/>
      <c r="C9208"/>
      <c r="D9208"/>
      <c r="E9208" s="200"/>
      <c r="F9208" s="61"/>
      <c r="G9208" s="196" t="e">
        <f>VLOOKUP(D9208,sku归属!A:B,2,0)</f>
        <v>#N/A</v>
      </c>
    </row>
    <row r="9209" spans="1:7" customHeight="1">
      <c r="A9209"/>
      <c r="B9209"/>
      <c r="C9209"/>
      <c r="D9209"/>
      <c r="E9209" s="200"/>
      <c r="F9209" s="61"/>
      <c r="G9209" s="196" t="e">
        <f>VLOOKUP(D9209,sku归属!A:B,2,0)</f>
        <v>#N/A</v>
      </c>
    </row>
    <row r="9210" spans="1:7" customHeight="1">
      <c r="A9210"/>
      <c r="B9210"/>
      <c r="C9210"/>
      <c r="D9210"/>
      <c r="E9210" s="200"/>
      <c r="F9210" s="61"/>
      <c r="G9210" s="196" t="e">
        <f>VLOOKUP(D9210,sku归属!A:B,2,0)</f>
        <v>#N/A</v>
      </c>
    </row>
    <row r="9211" spans="1:7" customHeight="1">
      <c r="A9211"/>
      <c r="B9211"/>
      <c r="C9211"/>
      <c r="D9211"/>
      <c r="E9211" s="200"/>
      <c r="F9211" s="61"/>
      <c r="G9211" s="196" t="e">
        <f>VLOOKUP(D9211,sku归属!A:B,2,0)</f>
        <v>#N/A</v>
      </c>
    </row>
    <row r="9212" spans="1:7" customHeight="1">
      <c r="A9212"/>
      <c r="B9212"/>
      <c r="C9212"/>
      <c r="D9212"/>
      <c r="E9212" s="200"/>
      <c r="F9212" s="61"/>
      <c r="G9212" s="196" t="e">
        <f>VLOOKUP(D9212,sku归属!A:B,2,0)</f>
        <v>#N/A</v>
      </c>
    </row>
    <row r="9213" spans="1:7" customHeight="1">
      <c r="A9213"/>
      <c r="B9213"/>
      <c r="C9213"/>
      <c r="D9213"/>
      <c r="E9213" s="200"/>
      <c r="F9213" s="61"/>
      <c r="G9213" s="196" t="e">
        <f>VLOOKUP(D9213,sku归属!A:B,2,0)</f>
        <v>#N/A</v>
      </c>
    </row>
    <row r="9214" spans="1:7" customHeight="1">
      <c r="A9214"/>
      <c r="B9214"/>
      <c r="C9214"/>
      <c r="D9214"/>
      <c r="E9214" s="200"/>
      <c r="F9214" s="61"/>
      <c r="G9214" s="196" t="e">
        <f>VLOOKUP(D9214,sku归属!A:B,2,0)</f>
        <v>#N/A</v>
      </c>
    </row>
    <row r="9215" spans="1:7" customHeight="1">
      <c r="A9215"/>
      <c r="B9215"/>
      <c r="C9215"/>
      <c r="D9215"/>
      <c r="E9215" s="200"/>
      <c r="F9215" s="61"/>
      <c r="G9215" s="196" t="e">
        <f>VLOOKUP(D9215,sku归属!A:B,2,0)</f>
        <v>#N/A</v>
      </c>
    </row>
    <row r="9216" spans="1:7" customHeight="1">
      <c r="A9216"/>
      <c r="B9216"/>
      <c r="C9216"/>
      <c r="D9216"/>
      <c r="E9216" s="200"/>
      <c r="F9216" s="61"/>
      <c r="G9216" s="196" t="e">
        <f>VLOOKUP(D9216,sku归属!A:B,2,0)</f>
        <v>#N/A</v>
      </c>
    </row>
    <row r="9217" spans="1:7" customHeight="1">
      <c r="A9217"/>
      <c r="B9217"/>
      <c r="C9217"/>
      <c r="D9217"/>
      <c r="E9217" s="200"/>
      <c r="F9217" s="61"/>
      <c r="G9217" s="196" t="e">
        <f>VLOOKUP(D9217,sku归属!A:B,2,0)</f>
        <v>#N/A</v>
      </c>
    </row>
    <row r="9218" spans="1:7" customHeight="1">
      <c r="A9218"/>
      <c r="B9218"/>
      <c r="C9218"/>
      <c r="D9218"/>
      <c r="E9218" s="200"/>
      <c r="F9218" s="61"/>
      <c r="G9218" s="196" t="e">
        <f>VLOOKUP(D9218,sku归属!A:B,2,0)</f>
        <v>#N/A</v>
      </c>
    </row>
    <row r="9219" spans="1:7" customHeight="1">
      <c r="A9219"/>
      <c r="B9219"/>
      <c r="C9219"/>
      <c r="D9219"/>
      <c r="E9219" s="200"/>
      <c r="F9219" s="61"/>
      <c r="G9219" s="196" t="e">
        <f>VLOOKUP(D9219,sku归属!A:B,2,0)</f>
        <v>#N/A</v>
      </c>
    </row>
    <row r="9220" spans="1:7" customHeight="1">
      <c r="A9220"/>
      <c r="B9220"/>
      <c r="C9220"/>
      <c r="D9220"/>
      <c r="E9220" s="200"/>
      <c r="F9220" s="61"/>
      <c r="G9220" s="196" t="e">
        <f>VLOOKUP(D9220,sku归属!A:B,2,0)</f>
        <v>#N/A</v>
      </c>
    </row>
    <row r="9221" spans="1:7" customHeight="1">
      <c r="A9221"/>
      <c r="B9221"/>
      <c r="C9221"/>
      <c r="D9221"/>
      <c r="E9221" s="200"/>
      <c r="F9221" s="61"/>
      <c r="G9221" s="196" t="e">
        <f>VLOOKUP(D9221,sku归属!A:B,2,0)</f>
        <v>#N/A</v>
      </c>
    </row>
    <row r="9222" spans="1:7" customHeight="1">
      <c r="A9222"/>
      <c r="B9222"/>
      <c r="C9222"/>
      <c r="D9222"/>
      <c r="E9222" s="200"/>
      <c r="F9222" s="61"/>
      <c r="G9222" s="196" t="e">
        <f>VLOOKUP(D9222,sku归属!A:B,2,0)</f>
        <v>#N/A</v>
      </c>
    </row>
    <row r="9223" spans="1:7" customHeight="1">
      <c r="A9223"/>
      <c r="B9223"/>
      <c r="C9223"/>
      <c r="D9223"/>
      <c r="E9223" s="200"/>
      <c r="F9223" s="61"/>
      <c r="G9223" s="196" t="e">
        <f>VLOOKUP(D9223,sku归属!A:B,2,0)</f>
        <v>#N/A</v>
      </c>
    </row>
    <row r="9224" spans="1:7" customHeight="1">
      <c r="A9224"/>
      <c r="B9224"/>
      <c r="C9224"/>
      <c r="D9224"/>
      <c r="E9224" s="200"/>
      <c r="F9224" s="61"/>
      <c r="G9224" s="196" t="e">
        <f>VLOOKUP(D9224,sku归属!A:B,2,0)</f>
        <v>#N/A</v>
      </c>
    </row>
    <row r="9225" spans="1:7" customHeight="1">
      <c r="A9225"/>
      <c r="B9225"/>
      <c r="C9225"/>
      <c r="D9225"/>
      <c r="E9225" s="200"/>
      <c r="F9225" s="61"/>
      <c r="G9225" s="196" t="e">
        <f>VLOOKUP(D9225,sku归属!A:B,2,0)</f>
        <v>#N/A</v>
      </c>
    </row>
    <row r="9226" spans="1:7" customHeight="1">
      <c r="A9226"/>
      <c r="B9226"/>
      <c r="C9226"/>
      <c r="D9226"/>
      <c r="E9226" s="200"/>
      <c r="F9226" s="61"/>
      <c r="G9226" s="196" t="e">
        <f>VLOOKUP(D9226,sku归属!A:B,2,0)</f>
        <v>#N/A</v>
      </c>
    </row>
    <row r="9227" spans="1:7" customHeight="1">
      <c r="A9227"/>
      <c r="B9227"/>
      <c r="C9227"/>
      <c r="D9227"/>
      <c r="E9227" s="200"/>
      <c r="F9227" s="61"/>
      <c r="G9227" s="196" t="e">
        <f>VLOOKUP(D9227,sku归属!A:B,2,0)</f>
        <v>#N/A</v>
      </c>
    </row>
    <row r="9228" spans="1:7" customHeight="1">
      <c r="A9228"/>
      <c r="B9228"/>
      <c r="C9228"/>
      <c r="D9228"/>
      <c r="E9228" s="200"/>
      <c r="F9228" s="61"/>
      <c r="G9228" s="196" t="e">
        <f>VLOOKUP(D9228,sku归属!A:B,2,0)</f>
        <v>#N/A</v>
      </c>
    </row>
    <row r="9229" spans="1:7" customHeight="1">
      <c r="A9229"/>
      <c r="B9229"/>
      <c r="C9229"/>
      <c r="D9229"/>
      <c r="E9229" s="200"/>
      <c r="F9229" s="61"/>
      <c r="G9229" s="196" t="e">
        <f>VLOOKUP(D9229,sku归属!A:B,2,0)</f>
        <v>#N/A</v>
      </c>
    </row>
    <row r="9230" spans="1:7" customHeight="1">
      <c r="A9230"/>
      <c r="B9230"/>
      <c r="C9230"/>
      <c r="D9230"/>
      <c r="E9230" s="200"/>
      <c r="F9230" s="61"/>
      <c r="G9230" s="196" t="e">
        <f>VLOOKUP(D9230,sku归属!A:B,2,0)</f>
        <v>#N/A</v>
      </c>
    </row>
    <row r="9231" spans="1:7" customHeight="1">
      <c r="A9231"/>
      <c r="B9231"/>
      <c r="C9231"/>
      <c r="D9231"/>
      <c r="E9231" s="200"/>
      <c r="F9231" s="61"/>
      <c r="G9231" s="196" t="e">
        <f>VLOOKUP(D9231,sku归属!A:B,2,0)</f>
        <v>#N/A</v>
      </c>
    </row>
    <row r="9232" spans="1:7" customHeight="1">
      <c r="A9232"/>
      <c r="B9232"/>
      <c r="C9232"/>
      <c r="D9232"/>
      <c r="E9232" s="200"/>
      <c r="F9232" s="61"/>
      <c r="G9232" s="196" t="e">
        <f>VLOOKUP(D9232,sku归属!A:B,2,0)</f>
        <v>#N/A</v>
      </c>
    </row>
    <row r="9233" spans="1:7" customHeight="1">
      <c r="A9233"/>
      <c r="B9233"/>
      <c r="C9233"/>
      <c r="D9233"/>
      <c r="E9233" s="200"/>
      <c r="F9233" s="61"/>
      <c r="G9233" s="196" t="e">
        <f>VLOOKUP(D9233,sku归属!A:B,2,0)</f>
        <v>#N/A</v>
      </c>
    </row>
    <row r="9234" spans="1:7" customHeight="1">
      <c r="A9234"/>
      <c r="B9234"/>
      <c r="C9234"/>
      <c r="D9234"/>
      <c r="E9234" s="200"/>
      <c r="F9234" s="61"/>
      <c r="G9234" s="196" t="e">
        <f>VLOOKUP(D9234,sku归属!A:B,2,0)</f>
        <v>#N/A</v>
      </c>
    </row>
    <row r="9235" spans="1:7" customHeight="1">
      <c r="A9235"/>
      <c r="B9235"/>
      <c r="C9235"/>
      <c r="D9235"/>
      <c r="E9235" s="200"/>
      <c r="F9235" s="61"/>
      <c r="G9235" s="196" t="e">
        <f>VLOOKUP(D9235,sku归属!A:B,2,0)</f>
        <v>#N/A</v>
      </c>
    </row>
    <row r="9236" spans="1:7" customHeight="1">
      <c r="A9236"/>
      <c r="B9236"/>
      <c r="C9236"/>
      <c r="D9236"/>
      <c r="E9236" s="200"/>
      <c r="F9236" s="61"/>
      <c r="G9236" s="196" t="e">
        <f>VLOOKUP(D9236,sku归属!A:B,2,0)</f>
        <v>#N/A</v>
      </c>
    </row>
    <row r="9237" spans="1:7" customHeight="1">
      <c r="A9237"/>
      <c r="B9237"/>
      <c r="C9237"/>
      <c r="D9237"/>
      <c r="E9237" s="200"/>
      <c r="F9237" s="61"/>
      <c r="G9237" s="196" t="e">
        <f>VLOOKUP(D9237,sku归属!A:B,2,0)</f>
        <v>#N/A</v>
      </c>
    </row>
    <row r="9238" spans="1:7" customHeight="1">
      <c r="A9238"/>
      <c r="B9238"/>
      <c r="C9238"/>
      <c r="D9238"/>
      <c r="E9238" s="200"/>
      <c r="F9238" s="61"/>
      <c r="G9238" s="196" t="e">
        <f>VLOOKUP(D9238,sku归属!A:B,2,0)</f>
        <v>#N/A</v>
      </c>
    </row>
    <row r="9239" spans="1:7" customHeight="1">
      <c r="A9239"/>
      <c r="B9239"/>
      <c r="C9239"/>
      <c r="D9239"/>
      <c r="E9239" s="200"/>
      <c r="F9239" s="61"/>
      <c r="G9239" s="196" t="e">
        <f>VLOOKUP(D9239,sku归属!A:B,2,0)</f>
        <v>#N/A</v>
      </c>
    </row>
    <row r="9240" spans="1:7" customHeight="1">
      <c r="A9240"/>
      <c r="B9240"/>
      <c r="C9240"/>
      <c r="D9240"/>
      <c r="E9240" s="200"/>
      <c r="F9240" s="61"/>
      <c r="G9240" s="196" t="e">
        <f>VLOOKUP(D9240,sku归属!A:B,2,0)</f>
        <v>#N/A</v>
      </c>
    </row>
    <row r="9241" spans="1:7" customHeight="1">
      <c r="A9241"/>
      <c r="B9241"/>
      <c r="C9241"/>
      <c r="D9241"/>
      <c r="E9241" s="200"/>
      <c r="F9241" s="61"/>
      <c r="G9241" s="196" t="e">
        <f>VLOOKUP(D9241,sku归属!A:B,2,0)</f>
        <v>#N/A</v>
      </c>
    </row>
    <row r="9242" spans="1:7" customHeight="1">
      <c r="A9242"/>
      <c r="B9242"/>
      <c r="C9242"/>
      <c r="D9242"/>
      <c r="E9242" s="200"/>
      <c r="F9242" s="61"/>
      <c r="G9242" s="196" t="e">
        <f>VLOOKUP(D9242,sku归属!A:B,2,0)</f>
        <v>#N/A</v>
      </c>
    </row>
    <row r="9243" spans="1:7" customHeight="1">
      <c r="A9243"/>
      <c r="B9243"/>
      <c r="C9243"/>
      <c r="D9243"/>
      <c r="E9243" s="200"/>
      <c r="F9243" s="61"/>
      <c r="G9243" s="196" t="e">
        <f>VLOOKUP(D9243,sku归属!A:B,2,0)</f>
        <v>#N/A</v>
      </c>
    </row>
    <row r="9244" spans="1:7" customHeight="1">
      <c r="A9244"/>
      <c r="B9244"/>
      <c r="C9244"/>
      <c r="D9244"/>
      <c r="E9244" s="200"/>
      <c r="F9244" s="61"/>
      <c r="G9244" s="196" t="e">
        <f>VLOOKUP(D9244,sku归属!A:B,2,0)</f>
        <v>#N/A</v>
      </c>
    </row>
    <row r="9245" spans="1:7" customHeight="1">
      <c r="A9245"/>
      <c r="B9245"/>
      <c r="C9245"/>
      <c r="D9245"/>
      <c r="E9245" s="200"/>
      <c r="F9245" s="61"/>
      <c r="G9245" s="196" t="e">
        <f>VLOOKUP(D9245,sku归属!A:B,2,0)</f>
        <v>#N/A</v>
      </c>
    </row>
    <row r="9246" spans="1:7" customHeight="1">
      <c r="A9246"/>
      <c r="B9246"/>
      <c r="C9246"/>
      <c r="D9246"/>
      <c r="E9246" s="200"/>
      <c r="F9246" s="61"/>
      <c r="G9246" s="196" t="e">
        <f>VLOOKUP(D9246,sku归属!A:B,2,0)</f>
        <v>#N/A</v>
      </c>
    </row>
    <row r="9247" spans="1:7" customHeight="1">
      <c r="A9247"/>
      <c r="B9247"/>
      <c r="C9247"/>
      <c r="D9247"/>
      <c r="E9247" s="200"/>
      <c r="F9247" s="61"/>
      <c r="G9247" s="196" t="e">
        <f>VLOOKUP(D9247,sku归属!A:B,2,0)</f>
        <v>#N/A</v>
      </c>
    </row>
    <row r="9248" spans="1:7" customHeight="1">
      <c r="A9248"/>
      <c r="B9248"/>
      <c r="C9248"/>
      <c r="D9248"/>
      <c r="E9248" s="200"/>
      <c r="F9248" s="61"/>
      <c r="G9248" s="196" t="e">
        <f>VLOOKUP(D9248,sku归属!A:B,2,0)</f>
        <v>#N/A</v>
      </c>
    </row>
    <row r="9249" spans="1:7" customHeight="1">
      <c r="A9249"/>
      <c r="B9249"/>
      <c r="C9249"/>
      <c r="D9249"/>
      <c r="E9249" s="200"/>
      <c r="F9249" s="61"/>
      <c r="G9249" s="196" t="e">
        <f>VLOOKUP(D9249,sku归属!A:B,2,0)</f>
        <v>#N/A</v>
      </c>
    </row>
    <row r="9250" spans="1:7" customHeight="1">
      <c r="A9250"/>
      <c r="B9250"/>
      <c r="C9250"/>
      <c r="D9250"/>
      <c r="E9250" s="200"/>
      <c r="F9250" s="61"/>
      <c r="G9250" s="196" t="e">
        <f>VLOOKUP(D9250,sku归属!A:B,2,0)</f>
        <v>#N/A</v>
      </c>
    </row>
    <row r="9251" spans="1:7" customHeight="1">
      <c r="A9251"/>
      <c r="B9251"/>
      <c r="C9251"/>
      <c r="D9251"/>
      <c r="E9251" s="200"/>
      <c r="F9251" s="61"/>
      <c r="G9251" s="196" t="e">
        <f>VLOOKUP(D9251,sku归属!A:B,2,0)</f>
        <v>#N/A</v>
      </c>
    </row>
    <row r="9252" spans="1:7" customHeight="1">
      <c r="A9252"/>
      <c r="B9252"/>
      <c r="C9252"/>
      <c r="D9252"/>
      <c r="E9252" s="200"/>
      <c r="F9252" s="61"/>
      <c r="G9252" s="196" t="e">
        <f>VLOOKUP(D9252,sku归属!A:B,2,0)</f>
        <v>#N/A</v>
      </c>
    </row>
    <row r="9253" spans="1:7" customHeight="1">
      <c r="A9253"/>
      <c r="B9253"/>
      <c r="C9253"/>
      <c r="D9253"/>
      <c r="E9253" s="200"/>
      <c r="F9253" s="61"/>
      <c r="G9253" s="196" t="e">
        <f>VLOOKUP(D9253,sku归属!A:B,2,0)</f>
        <v>#N/A</v>
      </c>
    </row>
    <row r="9254" spans="1:7" customHeight="1">
      <c r="A9254"/>
      <c r="B9254"/>
      <c r="C9254"/>
      <c r="D9254"/>
      <c r="E9254" s="200"/>
      <c r="F9254" s="61"/>
      <c r="G9254" s="196" t="e">
        <f>VLOOKUP(D9254,sku归属!A:B,2,0)</f>
        <v>#N/A</v>
      </c>
    </row>
    <row r="9255" spans="1:7" customHeight="1">
      <c r="A9255"/>
      <c r="B9255"/>
      <c r="C9255"/>
      <c r="D9255"/>
      <c r="E9255" s="200"/>
      <c r="F9255" s="61"/>
      <c r="G9255" s="196" t="e">
        <f>VLOOKUP(D9255,sku归属!A:B,2,0)</f>
        <v>#N/A</v>
      </c>
    </row>
    <row r="9256" spans="1:7" customHeight="1">
      <c r="A9256"/>
      <c r="B9256"/>
      <c r="C9256"/>
      <c r="D9256"/>
      <c r="E9256" s="200"/>
      <c r="F9256" s="61"/>
      <c r="G9256" s="196" t="e">
        <f>VLOOKUP(D9256,sku归属!A:B,2,0)</f>
        <v>#N/A</v>
      </c>
    </row>
    <row r="9257" spans="1:7" customHeight="1">
      <c r="A9257"/>
      <c r="B9257"/>
      <c r="C9257"/>
      <c r="D9257"/>
      <c r="E9257" s="200"/>
      <c r="F9257" s="61"/>
      <c r="G9257" s="196" t="e">
        <f>VLOOKUP(D9257,sku归属!A:B,2,0)</f>
        <v>#N/A</v>
      </c>
    </row>
    <row r="9258" spans="1:7" customHeight="1">
      <c r="A9258"/>
      <c r="B9258"/>
      <c r="C9258"/>
      <c r="D9258"/>
      <c r="E9258" s="200"/>
      <c r="F9258" s="61"/>
      <c r="G9258" s="196" t="e">
        <f>VLOOKUP(D9258,sku归属!A:B,2,0)</f>
        <v>#N/A</v>
      </c>
    </row>
    <row r="9259" spans="1:7" customHeight="1">
      <c r="A9259"/>
      <c r="B9259"/>
      <c r="C9259"/>
      <c r="D9259"/>
      <c r="E9259" s="200"/>
      <c r="F9259" s="61"/>
      <c r="G9259" s="196" t="e">
        <f>VLOOKUP(D9259,sku归属!A:B,2,0)</f>
        <v>#N/A</v>
      </c>
    </row>
    <row r="9260" spans="1:7" customHeight="1">
      <c r="A9260"/>
      <c r="B9260"/>
      <c r="C9260"/>
      <c r="D9260"/>
      <c r="E9260" s="200"/>
      <c r="F9260" s="61"/>
      <c r="G9260" s="196" t="e">
        <f>VLOOKUP(D9260,sku归属!A:B,2,0)</f>
        <v>#N/A</v>
      </c>
    </row>
    <row r="9261" spans="1:7" customHeight="1">
      <c r="A9261"/>
      <c r="B9261"/>
      <c r="C9261"/>
      <c r="D9261"/>
      <c r="E9261" s="200"/>
      <c r="F9261" s="61"/>
      <c r="G9261" s="196" t="e">
        <f>VLOOKUP(D9261,sku归属!A:B,2,0)</f>
        <v>#N/A</v>
      </c>
    </row>
    <row r="9262" spans="1:7" customHeight="1">
      <c r="A9262"/>
      <c r="B9262"/>
      <c r="C9262"/>
      <c r="D9262"/>
      <c r="E9262" s="200"/>
      <c r="F9262" s="61"/>
      <c r="G9262" s="196" t="e">
        <f>VLOOKUP(D9262,sku归属!A:B,2,0)</f>
        <v>#N/A</v>
      </c>
    </row>
    <row r="9263" spans="1:7" customHeight="1">
      <c r="A9263"/>
      <c r="B9263"/>
      <c r="C9263"/>
      <c r="D9263"/>
      <c r="E9263" s="200"/>
      <c r="F9263" s="61"/>
      <c r="G9263" s="196" t="e">
        <f>VLOOKUP(D9263,sku归属!A:B,2,0)</f>
        <v>#N/A</v>
      </c>
    </row>
    <row r="9264" spans="1:7" customHeight="1">
      <c r="A9264"/>
      <c r="B9264"/>
      <c r="C9264"/>
      <c r="D9264"/>
      <c r="E9264" s="200"/>
      <c r="F9264" s="61"/>
      <c r="G9264" s="196" t="e">
        <f>VLOOKUP(D9264,sku归属!A:B,2,0)</f>
        <v>#N/A</v>
      </c>
    </row>
    <row r="9265" spans="1:7" customHeight="1">
      <c r="A9265"/>
      <c r="B9265"/>
      <c r="C9265"/>
      <c r="D9265"/>
      <c r="E9265" s="200"/>
      <c r="F9265" s="61"/>
      <c r="G9265" s="196" t="e">
        <f>VLOOKUP(D9265,sku归属!A:B,2,0)</f>
        <v>#N/A</v>
      </c>
    </row>
    <row r="9266" spans="1:7" customHeight="1">
      <c r="A9266"/>
      <c r="B9266"/>
      <c r="C9266"/>
      <c r="D9266"/>
      <c r="E9266" s="200"/>
      <c r="F9266" s="61"/>
      <c r="G9266" s="196" t="e">
        <f>VLOOKUP(D9266,sku归属!A:B,2,0)</f>
        <v>#N/A</v>
      </c>
    </row>
    <row r="9267" spans="1:7" customHeight="1">
      <c r="A9267"/>
      <c r="B9267"/>
      <c r="C9267"/>
      <c r="D9267"/>
      <c r="E9267" s="200"/>
      <c r="F9267" s="61"/>
      <c r="G9267" s="196" t="e">
        <f>VLOOKUP(D9267,sku归属!A:B,2,0)</f>
        <v>#N/A</v>
      </c>
    </row>
    <row r="9268" spans="1:7" customHeight="1">
      <c r="A9268"/>
      <c r="B9268"/>
      <c r="C9268"/>
      <c r="D9268"/>
      <c r="E9268" s="200"/>
      <c r="F9268" s="61"/>
      <c r="G9268" s="196" t="e">
        <f>VLOOKUP(D9268,sku归属!A:B,2,0)</f>
        <v>#N/A</v>
      </c>
    </row>
    <row r="9269" spans="1:7" customHeight="1">
      <c r="A9269"/>
      <c r="B9269"/>
      <c r="C9269"/>
      <c r="D9269"/>
      <c r="E9269" s="200"/>
      <c r="F9269" s="61"/>
      <c r="G9269" s="196" t="e">
        <f>VLOOKUP(D9269,sku归属!A:B,2,0)</f>
        <v>#N/A</v>
      </c>
    </row>
    <row r="9270" spans="1:7" customHeight="1">
      <c r="A9270"/>
      <c r="B9270"/>
      <c r="C9270"/>
      <c r="D9270"/>
      <c r="E9270" s="200"/>
      <c r="F9270" s="61"/>
      <c r="G9270" s="196" t="e">
        <f>VLOOKUP(D9270,sku归属!A:B,2,0)</f>
        <v>#N/A</v>
      </c>
    </row>
    <row r="9271" spans="1:7" customHeight="1">
      <c r="A9271"/>
      <c r="B9271"/>
      <c r="C9271"/>
      <c r="D9271"/>
      <c r="E9271" s="200"/>
      <c r="F9271" s="61"/>
      <c r="G9271" s="196" t="e">
        <f>VLOOKUP(D9271,sku归属!A:B,2,0)</f>
        <v>#N/A</v>
      </c>
    </row>
    <row r="9272" spans="1:7" customHeight="1">
      <c r="A9272"/>
      <c r="B9272"/>
      <c r="C9272"/>
      <c r="D9272"/>
      <c r="E9272" s="200"/>
      <c r="F9272" s="61"/>
      <c r="G9272" s="196" t="e">
        <f>VLOOKUP(D9272,sku归属!A:B,2,0)</f>
        <v>#N/A</v>
      </c>
    </row>
    <row r="9273" spans="1:7" customHeight="1">
      <c r="A9273"/>
      <c r="B9273"/>
      <c r="C9273"/>
      <c r="D9273"/>
      <c r="E9273" s="201"/>
      <c r="F9273" s="61"/>
      <c r="G9273" s="196" t="e">
        <f>VLOOKUP(D9273,sku归属!A:B,2,0)</f>
        <v>#N/A</v>
      </c>
    </row>
    <row r="9274" spans="1:7" customHeight="1">
      <c r="A9274"/>
      <c r="B9274"/>
      <c r="C9274"/>
      <c r="D9274"/>
      <c r="E9274" s="201"/>
      <c r="F9274" s="61"/>
      <c r="G9274" s="196" t="e">
        <f>VLOOKUP(D9274,sku归属!A:B,2,0)</f>
        <v>#N/A</v>
      </c>
    </row>
    <row r="9275" spans="1:7" customHeight="1">
      <c r="A9275"/>
      <c r="B9275"/>
      <c r="C9275"/>
      <c r="D9275"/>
      <c r="E9275" s="201"/>
      <c r="F9275" s="61"/>
      <c r="G9275" s="196" t="e">
        <f>VLOOKUP(D9275,sku归属!A:B,2,0)</f>
        <v>#N/A</v>
      </c>
    </row>
    <row r="9276" spans="1:7" customHeight="1">
      <c r="A9276"/>
      <c r="B9276"/>
      <c r="C9276"/>
      <c r="D9276"/>
      <c r="E9276" s="201"/>
      <c r="F9276" s="61"/>
      <c r="G9276" s="196" t="e">
        <f>VLOOKUP(D9276,sku归属!A:B,2,0)</f>
        <v>#N/A</v>
      </c>
    </row>
    <row r="9277" spans="1:7" customHeight="1">
      <c r="A9277"/>
      <c r="B9277"/>
      <c r="C9277"/>
      <c r="D9277"/>
      <c r="E9277" s="201"/>
      <c r="F9277" s="61"/>
      <c r="G9277" s="196" t="e">
        <f>VLOOKUP(D9277,sku归属!A:B,2,0)</f>
        <v>#N/A</v>
      </c>
    </row>
    <row r="9278" spans="1:7" customHeight="1">
      <c r="A9278"/>
      <c r="B9278"/>
      <c r="C9278"/>
      <c r="D9278"/>
      <c r="E9278" s="201"/>
      <c r="F9278" s="61"/>
      <c r="G9278" s="196" t="e">
        <f>VLOOKUP(D9278,sku归属!A:B,2,0)</f>
        <v>#N/A</v>
      </c>
    </row>
    <row r="9279" spans="1:7" customHeight="1">
      <c r="A9279"/>
      <c r="B9279"/>
      <c r="C9279"/>
      <c r="D9279"/>
      <c r="E9279" s="201"/>
      <c r="F9279" s="61"/>
      <c r="G9279" s="196" t="e">
        <f>VLOOKUP(D9279,sku归属!A:B,2,0)</f>
        <v>#N/A</v>
      </c>
    </row>
    <row r="9280" spans="1:7" customHeight="1">
      <c r="A9280"/>
      <c r="B9280"/>
      <c r="C9280"/>
      <c r="D9280"/>
      <c r="E9280" s="201"/>
      <c r="F9280" s="61"/>
      <c r="G9280" s="196" t="e">
        <f>VLOOKUP(D9280,sku归属!A:B,2,0)</f>
        <v>#N/A</v>
      </c>
    </row>
    <row r="9281" spans="1:7" customHeight="1">
      <c r="A9281"/>
      <c r="B9281"/>
      <c r="C9281"/>
      <c r="D9281"/>
      <c r="E9281" s="201"/>
      <c r="F9281" s="61"/>
      <c r="G9281" s="196" t="e">
        <f>VLOOKUP(D9281,sku归属!A:B,2,0)</f>
        <v>#N/A</v>
      </c>
    </row>
    <row r="9282" spans="1:7" customHeight="1">
      <c r="A9282"/>
      <c r="B9282"/>
      <c r="C9282"/>
      <c r="D9282"/>
      <c r="E9282" s="201"/>
      <c r="F9282" s="61"/>
      <c r="G9282" s="196" t="e">
        <f>VLOOKUP(D9282,sku归属!A:B,2,0)</f>
        <v>#N/A</v>
      </c>
    </row>
    <row r="9283" spans="1:7" customHeight="1">
      <c r="A9283"/>
      <c r="B9283"/>
      <c r="C9283"/>
      <c r="D9283"/>
      <c r="E9283" s="201"/>
      <c r="F9283" s="61"/>
      <c r="G9283" s="196" t="e">
        <f>VLOOKUP(D9283,sku归属!A:B,2,0)</f>
        <v>#N/A</v>
      </c>
    </row>
    <row r="9284" spans="1:7" customHeight="1">
      <c r="A9284"/>
      <c r="B9284"/>
      <c r="C9284"/>
      <c r="D9284"/>
      <c r="E9284" s="201"/>
      <c r="F9284" s="61"/>
      <c r="G9284" s="196" t="e">
        <f>VLOOKUP(D9284,sku归属!A:B,2,0)</f>
        <v>#N/A</v>
      </c>
    </row>
    <row r="9285" spans="1:7" customHeight="1">
      <c r="A9285"/>
      <c r="B9285"/>
      <c r="C9285"/>
      <c r="D9285"/>
      <c r="E9285" s="201"/>
      <c r="F9285" s="61"/>
      <c r="G9285" s="196" t="e">
        <f>VLOOKUP(D9285,sku归属!A:B,2,0)</f>
        <v>#N/A</v>
      </c>
    </row>
    <row r="9286" spans="1:7" customHeight="1">
      <c r="A9286"/>
      <c r="B9286"/>
      <c r="C9286"/>
      <c r="D9286"/>
      <c r="E9286" s="201"/>
      <c r="F9286" s="61"/>
      <c r="G9286" s="196" t="e">
        <f>VLOOKUP(D9286,sku归属!A:B,2,0)</f>
        <v>#N/A</v>
      </c>
    </row>
    <row r="9287" spans="1:7" customHeight="1">
      <c r="A9287"/>
      <c r="B9287"/>
      <c r="C9287"/>
      <c r="D9287"/>
      <c r="E9287" s="201"/>
      <c r="F9287" s="61"/>
      <c r="G9287" s="196" t="e">
        <f>VLOOKUP(D9287,sku归属!A:B,2,0)</f>
        <v>#N/A</v>
      </c>
    </row>
    <row r="9288" spans="1:7" customHeight="1">
      <c r="A9288"/>
      <c r="B9288"/>
      <c r="C9288"/>
      <c r="D9288"/>
      <c r="E9288" s="201"/>
      <c r="F9288" s="61"/>
      <c r="G9288" s="196" t="e">
        <f>VLOOKUP(D9288,sku归属!A:B,2,0)</f>
        <v>#N/A</v>
      </c>
    </row>
    <row r="9289" spans="1:7" customHeight="1">
      <c r="A9289"/>
      <c r="B9289"/>
      <c r="C9289"/>
      <c r="D9289"/>
      <c r="E9289" s="201"/>
      <c r="F9289" s="61"/>
      <c r="G9289" s="196" t="e">
        <f>VLOOKUP(D9289,sku归属!A:B,2,0)</f>
        <v>#N/A</v>
      </c>
    </row>
    <row r="9290" spans="1:7" customHeight="1">
      <c r="A9290"/>
      <c r="B9290"/>
      <c r="C9290"/>
      <c r="D9290"/>
      <c r="E9290" s="201"/>
      <c r="F9290" s="61"/>
      <c r="G9290" s="196" t="e">
        <f>VLOOKUP(D9290,sku归属!A:B,2,0)</f>
        <v>#N/A</v>
      </c>
    </row>
    <row r="9291" spans="1:7" customHeight="1">
      <c r="A9291"/>
      <c r="B9291"/>
      <c r="C9291"/>
      <c r="D9291"/>
      <c r="E9291" s="201"/>
      <c r="F9291" s="61"/>
      <c r="G9291" s="196" t="e">
        <f>VLOOKUP(D9291,sku归属!A:B,2,0)</f>
        <v>#N/A</v>
      </c>
    </row>
    <row r="9292" spans="1:7" customHeight="1">
      <c r="A9292"/>
      <c r="B9292"/>
      <c r="C9292"/>
      <c r="D9292"/>
      <c r="E9292" s="200"/>
      <c r="F9292" s="61"/>
      <c r="G9292" s="196" t="e">
        <f>VLOOKUP(D9292,sku归属!A:B,2,0)</f>
        <v>#N/A</v>
      </c>
    </row>
    <row r="9293" spans="1:7" customHeight="1">
      <c r="A9293"/>
      <c r="B9293"/>
      <c r="C9293"/>
      <c r="D9293"/>
      <c r="E9293" s="200"/>
      <c r="F9293" s="61"/>
      <c r="G9293" s="196" t="e">
        <f>VLOOKUP(D9293,sku归属!A:B,2,0)</f>
        <v>#N/A</v>
      </c>
    </row>
    <row r="9294" spans="1:7" customHeight="1">
      <c r="A9294"/>
      <c r="B9294"/>
      <c r="C9294"/>
      <c r="D9294"/>
      <c r="E9294" s="200"/>
      <c r="F9294" s="61"/>
      <c r="G9294" s="196" t="e">
        <f>VLOOKUP(D9294,sku归属!A:B,2,0)</f>
        <v>#N/A</v>
      </c>
    </row>
    <row r="9295" spans="1:7" customHeight="1">
      <c r="A9295"/>
      <c r="B9295"/>
      <c r="C9295"/>
      <c r="D9295"/>
      <c r="E9295" s="200"/>
      <c r="F9295" s="61"/>
      <c r="G9295" s="196" t="e">
        <f>VLOOKUP(D9295,sku归属!A:B,2,0)</f>
        <v>#N/A</v>
      </c>
    </row>
    <row r="9296" spans="1:7" customHeight="1">
      <c r="A9296"/>
      <c r="B9296"/>
      <c r="C9296"/>
      <c r="D9296"/>
      <c r="E9296" s="200"/>
      <c r="F9296" s="61"/>
      <c r="G9296" s="196" t="e">
        <f>VLOOKUP(D9296,sku归属!A:B,2,0)</f>
        <v>#N/A</v>
      </c>
    </row>
    <row r="9297" spans="1:7" customHeight="1">
      <c r="A9297"/>
      <c r="B9297"/>
      <c r="C9297"/>
      <c r="D9297"/>
      <c r="E9297" s="200"/>
      <c r="F9297" s="61"/>
      <c r="G9297" s="196" t="e">
        <f>VLOOKUP(D9297,sku归属!A:B,2,0)</f>
        <v>#N/A</v>
      </c>
    </row>
    <row r="9298" spans="1:7" customHeight="1">
      <c r="A9298"/>
      <c r="B9298"/>
      <c r="C9298"/>
      <c r="D9298"/>
      <c r="E9298" s="200"/>
      <c r="F9298" s="61"/>
      <c r="G9298" s="196" t="e">
        <f>VLOOKUP(D9298,sku归属!A:B,2,0)</f>
        <v>#N/A</v>
      </c>
    </row>
    <row r="9299" spans="1:7" customHeight="1">
      <c r="A9299"/>
      <c r="B9299"/>
      <c r="C9299"/>
      <c r="D9299"/>
      <c r="E9299" s="200"/>
      <c r="F9299" s="61"/>
      <c r="G9299" s="196" t="e">
        <f>VLOOKUP(D9299,sku归属!A:B,2,0)</f>
        <v>#N/A</v>
      </c>
    </row>
    <row r="9300" spans="1:7" customHeight="1">
      <c r="A9300"/>
      <c r="B9300"/>
      <c r="C9300"/>
      <c r="D9300"/>
      <c r="E9300" s="201"/>
      <c r="F9300" s="61"/>
      <c r="G9300" s="196" t="e">
        <f>VLOOKUP(D9300,sku归属!A:B,2,0)</f>
        <v>#N/A</v>
      </c>
    </row>
    <row r="9301" spans="1:7" customHeight="1">
      <c r="A9301"/>
      <c r="B9301"/>
      <c r="C9301"/>
      <c r="D9301"/>
      <c r="E9301" s="201"/>
      <c r="F9301" s="61"/>
      <c r="G9301" s="196" t="e">
        <f>VLOOKUP(D9301,sku归属!A:B,2,0)</f>
        <v>#N/A</v>
      </c>
    </row>
    <row r="9302" spans="1:7" customHeight="1">
      <c r="A9302"/>
      <c r="B9302"/>
      <c r="C9302"/>
      <c r="D9302"/>
      <c r="E9302" s="200"/>
      <c r="F9302" s="61"/>
      <c r="G9302" s="196" t="e">
        <f>VLOOKUP(D9302,sku归属!A:B,2,0)</f>
        <v>#N/A</v>
      </c>
    </row>
    <row r="9303" spans="1:7" customHeight="1">
      <c r="A9303"/>
      <c r="B9303"/>
      <c r="C9303"/>
      <c r="D9303"/>
      <c r="E9303" s="200"/>
      <c r="F9303" s="61"/>
      <c r="G9303" s="196" t="e">
        <f>VLOOKUP(D9303,sku归属!A:B,2,0)</f>
        <v>#N/A</v>
      </c>
    </row>
    <row r="9304" spans="1:7" customHeight="1">
      <c r="A9304"/>
      <c r="B9304"/>
      <c r="C9304"/>
      <c r="D9304"/>
      <c r="E9304" s="200"/>
      <c r="F9304" s="61"/>
      <c r="G9304" s="196" t="e">
        <f>VLOOKUP(D9304,sku归属!A:B,2,0)</f>
        <v>#N/A</v>
      </c>
    </row>
    <row r="9305" spans="1:7" customHeight="1">
      <c r="A9305"/>
      <c r="B9305"/>
      <c r="C9305"/>
      <c r="D9305"/>
      <c r="E9305" s="201"/>
      <c r="F9305" s="61"/>
      <c r="G9305" s="196" t="e">
        <f>VLOOKUP(D9305,sku归属!A:B,2,0)</f>
        <v>#N/A</v>
      </c>
    </row>
    <row r="9306" spans="1:7" customHeight="1">
      <c r="A9306"/>
      <c r="B9306"/>
      <c r="C9306"/>
      <c r="D9306"/>
      <c r="E9306" s="201"/>
      <c r="F9306" s="61"/>
      <c r="G9306" s="196" t="e">
        <f>VLOOKUP(D9306,sku归属!A:B,2,0)</f>
        <v>#N/A</v>
      </c>
    </row>
    <row r="9307" spans="1:7" customHeight="1">
      <c r="A9307"/>
      <c r="B9307"/>
      <c r="C9307"/>
      <c r="D9307"/>
      <c r="E9307" s="200"/>
      <c r="F9307" s="61"/>
      <c r="G9307" s="196" t="e">
        <f>VLOOKUP(D9307,sku归属!A:B,2,0)</f>
        <v>#N/A</v>
      </c>
    </row>
    <row r="9308" spans="1:7" customHeight="1">
      <c r="A9308"/>
      <c r="B9308"/>
      <c r="C9308"/>
      <c r="D9308"/>
      <c r="E9308" s="200"/>
      <c r="F9308" s="61"/>
      <c r="G9308" s="196" t="e">
        <f>VLOOKUP(D9308,sku归属!A:B,2,0)</f>
        <v>#N/A</v>
      </c>
    </row>
    <row r="9309" spans="1:7" customHeight="1">
      <c r="A9309"/>
      <c r="B9309"/>
      <c r="C9309"/>
      <c r="D9309"/>
      <c r="E9309" s="200"/>
      <c r="F9309" s="61"/>
      <c r="G9309" s="196" t="e">
        <f>VLOOKUP(D9309,sku归属!A:B,2,0)</f>
        <v>#N/A</v>
      </c>
    </row>
    <row r="9310" spans="1:7" customHeight="1">
      <c r="A9310"/>
      <c r="B9310"/>
      <c r="C9310"/>
      <c r="D9310"/>
      <c r="E9310" s="200"/>
      <c r="F9310" s="61"/>
      <c r="G9310" s="196" t="e">
        <f>VLOOKUP(D9310,sku归属!A:B,2,0)</f>
        <v>#N/A</v>
      </c>
    </row>
    <row r="9311" spans="1:7" customHeight="1">
      <c r="A9311"/>
      <c r="B9311"/>
      <c r="C9311"/>
      <c r="D9311"/>
      <c r="E9311" s="200"/>
      <c r="F9311" s="61"/>
      <c r="G9311" s="196" t="e">
        <f>VLOOKUP(D9311,sku归属!A:B,2,0)</f>
        <v>#N/A</v>
      </c>
    </row>
    <row r="9312" spans="1:7" customHeight="1">
      <c r="A9312"/>
      <c r="B9312"/>
      <c r="C9312"/>
      <c r="D9312"/>
      <c r="E9312" s="200"/>
      <c r="F9312" s="61"/>
      <c r="G9312" s="196" t="e">
        <f>VLOOKUP(D9312,sku归属!A:B,2,0)</f>
        <v>#N/A</v>
      </c>
    </row>
    <row r="9313" spans="1:7" customHeight="1">
      <c r="A9313"/>
      <c r="B9313"/>
      <c r="C9313"/>
      <c r="D9313"/>
      <c r="E9313" s="200"/>
      <c r="F9313" s="61"/>
      <c r="G9313" s="196" t="e">
        <f>VLOOKUP(D9313,sku归属!A:B,2,0)</f>
        <v>#N/A</v>
      </c>
    </row>
    <row r="9314" spans="1:7" customHeight="1">
      <c r="A9314"/>
      <c r="B9314"/>
      <c r="C9314"/>
      <c r="D9314"/>
      <c r="E9314" s="200"/>
      <c r="F9314" s="61"/>
      <c r="G9314" s="196" t="e">
        <f>VLOOKUP(D9314,sku归属!A:B,2,0)</f>
        <v>#N/A</v>
      </c>
    </row>
    <row r="9315" spans="1:7" customHeight="1">
      <c r="A9315"/>
      <c r="B9315"/>
      <c r="C9315"/>
      <c r="D9315"/>
      <c r="E9315" s="200"/>
      <c r="F9315" s="61"/>
      <c r="G9315" s="196" t="e">
        <f>VLOOKUP(D9315,sku归属!A:B,2,0)</f>
        <v>#N/A</v>
      </c>
    </row>
    <row r="9316" spans="1:7" customHeight="1">
      <c r="A9316"/>
      <c r="B9316"/>
      <c r="C9316"/>
      <c r="D9316"/>
      <c r="E9316" s="200"/>
      <c r="F9316" s="61"/>
      <c r="G9316" s="196" t="e">
        <f>VLOOKUP(D9316,sku归属!A:B,2,0)</f>
        <v>#N/A</v>
      </c>
    </row>
    <row r="9317" spans="1:7" customHeight="1">
      <c r="A9317"/>
      <c r="B9317"/>
      <c r="C9317"/>
      <c r="D9317"/>
      <c r="E9317" s="200"/>
      <c r="F9317" s="61"/>
      <c r="G9317" s="196" t="e">
        <f>VLOOKUP(D9317,sku归属!A:B,2,0)</f>
        <v>#N/A</v>
      </c>
    </row>
    <row r="9318" spans="1:7" customHeight="1">
      <c r="A9318"/>
      <c r="B9318"/>
      <c r="C9318"/>
      <c r="D9318"/>
      <c r="E9318" s="200"/>
      <c r="F9318" s="61"/>
      <c r="G9318" s="196" t="e">
        <f>VLOOKUP(D9318,sku归属!A:B,2,0)</f>
        <v>#N/A</v>
      </c>
    </row>
    <row r="9319" spans="1:7" customHeight="1">
      <c r="A9319"/>
      <c r="B9319"/>
      <c r="C9319"/>
      <c r="D9319"/>
      <c r="E9319" s="200"/>
      <c r="F9319" s="61"/>
      <c r="G9319" s="196" t="e">
        <f>VLOOKUP(D9319,sku归属!A:B,2,0)</f>
        <v>#N/A</v>
      </c>
    </row>
    <row r="9320" spans="1:7" customHeight="1">
      <c r="A9320"/>
      <c r="B9320"/>
      <c r="C9320"/>
      <c r="D9320"/>
      <c r="E9320" s="200"/>
      <c r="F9320" s="61"/>
      <c r="G9320" s="196" t="e">
        <f>VLOOKUP(D9320,sku归属!A:B,2,0)</f>
        <v>#N/A</v>
      </c>
    </row>
    <row r="9321" spans="1:7" customHeight="1">
      <c r="A9321"/>
      <c r="B9321"/>
      <c r="C9321"/>
      <c r="D9321"/>
      <c r="E9321" s="200"/>
      <c r="F9321" s="61"/>
      <c r="G9321" s="196" t="e">
        <f>VLOOKUP(D9321,sku归属!A:B,2,0)</f>
        <v>#N/A</v>
      </c>
    </row>
    <row r="9322" spans="1:7" customHeight="1">
      <c r="A9322"/>
      <c r="B9322"/>
      <c r="C9322"/>
      <c r="D9322"/>
      <c r="E9322" s="200"/>
      <c r="F9322" s="61"/>
      <c r="G9322" s="196" t="e">
        <f>VLOOKUP(D9322,sku归属!A:B,2,0)</f>
        <v>#N/A</v>
      </c>
    </row>
    <row r="9323" spans="1:7" customHeight="1">
      <c r="A9323"/>
      <c r="B9323"/>
      <c r="C9323"/>
      <c r="D9323"/>
      <c r="E9323" s="200"/>
      <c r="F9323" s="61"/>
      <c r="G9323" s="196" t="e">
        <f>VLOOKUP(D9323,sku归属!A:B,2,0)</f>
        <v>#N/A</v>
      </c>
    </row>
    <row r="9324" spans="1:7" customHeight="1">
      <c r="A9324"/>
      <c r="B9324"/>
      <c r="C9324"/>
      <c r="D9324"/>
      <c r="E9324" s="200"/>
      <c r="F9324" s="61"/>
      <c r="G9324" s="196" t="e">
        <f>VLOOKUP(D9324,sku归属!A:B,2,0)</f>
        <v>#N/A</v>
      </c>
    </row>
    <row r="9325" spans="1:7" customHeight="1">
      <c r="A9325"/>
      <c r="B9325"/>
      <c r="C9325"/>
      <c r="D9325"/>
      <c r="E9325" s="200"/>
      <c r="F9325" s="61"/>
      <c r="G9325" s="196" t="e">
        <f>VLOOKUP(D9325,sku归属!A:B,2,0)</f>
        <v>#N/A</v>
      </c>
    </row>
    <row r="9326" spans="1:7" customHeight="1">
      <c r="A9326"/>
      <c r="B9326"/>
      <c r="C9326"/>
      <c r="D9326"/>
      <c r="E9326" s="200"/>
      <c r="F9326" s="61"/>
      <c r="G9326" s="196" t="e">
        <f>VLOOKUP(D9326,sku归属!A:B,2,0)</f>
        <v>#N/A</v>
      </c>
    </row>
    <row r="9327" spans="1:7" customHeight="1">
      <c r="A9327"/>
      <c r="B9327"/>
      <c r="C9327"/>
      <c r="D9327"/>
      <c r="E9327" s="200"/>
      <c r="F9327" s="61"/>
      <c r="G9327" s="196" t="e">
        <f>VLOOKUP(D9327,sku归属!A:B,2,0)</f>
        <v>#N/A</v>
      </c>
    </row>
    <row r="9328" spans="1:7" customHeight="1">
      <c r="A9328"/>
      <c r="B9328"/>
      <c r="C9328"/>
      <c r="D9328"/>
      <c r="E9328" s="200"/>
      <c r="F9328" s="61"/>
      <c r="G9328" s="196" t="e">
        <f>VLOOKUP(D9328,sku归属!A:B,2,0)</f>
        <v>#N/A</v>
      </c>
    </row>
    <row r="9329" spans="1:7" customHeight="1">
      <c r="A9329"/>
      <c r="B9329"/>
      <c r="C9329"/>
      <c r="D9329"/>
      <c r="E9329" s="200"/>
      <c r="F9329" s="61"/>
      <c r="G9329" s="196" t="e">
        <f>VLOOKUP(D9329,sku归属!A:B,2,0)</f>
        <v>#N/A</v>
      </c>
    </row>
    <row r="9330" spans="1:7" customHeight="1">
      <c r="A9330"/>
      <c r="B9330"/>
      <c r="C9330"/>
      <c r="D9330"/>
      <c r="E9330" s="200"/>
      <c r="F9330" s="61"/>
      <c r="G9330" s="196" t="e">
        <f>VLOOKUP(D9330,sku归属!A:B,2,0)</f>
        <v>#N/A</v>
      </c>
    </row>
    <row r="9331" spans="1:7" customHeight="1">
      <c r="A9331"/>
      <c r="B9331"/>
      <c r="C9331"/>
      <c r="D9331"/>
      <c r="E9331" s="200"/>
      <c r="F9331" s="61"/>
      <c r="G9331" s="196" t="e">
        <f>VLOOKUP(D9331,sku归属!A:B,2,0)</f>
        <v>#N/A</v>
      </c>
    </row>
    <row r="9332" spans="1:7" customHeight="1">
      <c r="A9332"/>
      <c r="B9332"/>
      <c r="C9332"/>
      <c r="D9332"/>
      <c r="E9332" s="200"/>
      <c r="F9332" s="61"/>
      <c r="G9332" s="196" t="e">
        <f>VLOOKUP(D9332,sku归属!A:B,2,0)</f>
        <v>#N/A</v>
      </c>
    </row>
    <row r="9333" spans="1:7" customHeight="1">
      <c r="A9333"/>
      <c r="B9333"/>
      <c r="C9333"/>
      <c r="D9333"/>
      <c r="E9333" s="200"/>
      <c r="F9333" s="61"/>
      <c r="G9333" s="196" t="e">
        <f>VLOOKUP(D9333,sku归属!A:B,2,0)</f>
        <v>#N/A</v>
      </c>
    </row>
    <row r="9334" spans="1:7" customHeight="1">
      <c r="A9334"/>
      <c r="B9334"/>
      <c r="C9334"/>
      <c r="D9334"/>
      <c r="E9334" s="200"/>
      <c r="F9334" s="61"/>
      <c r="G9334" s="196" t="e">
        <f>VLOOKUP(D9334,sku归属!A:B,2,0)</f>
        <v>#N/A</v>
      </c>
    </row>
    <row r="9335" spans="1:7" customHeight="1">
      <c r="A9335"/>
      <c r="B9335"/>
      <c r="C9335"/>
      <c r="D9335"/>
      <c r="E9335" s="200"/>
      <c r="F9335" s="61"/>
      <c r="G9335" s="196" t="e">
        <f>VLOOKUP(D9335,sku归属!A:B,2,0)</f>
        <v>#N/A</v>
      </c>
    </row>
    <row r="9336" spans="1:7" customHeight="1">
      <c r="A9336"/>
      <c r="B9336"/>
      <c r="C9336"/>
      <c r="D9336"/>
      <c r="E9336" s="202"/>
      <c r="F9336" s="61"/>
      <c r="G9336" s="196" t="e">
        <f>VLOOKUP(D9336,sku归属!A:B,2,0)</f>
        <v>#N/A</v>
      </c>
    </row>
    <row r="9337" spans="1:7" customHeight="1">
      <c r="A9337"/>
      <c r="B9337"/>
      <c r="C9337"/>
      <c r="D9337"/>
      <c r="E9337" s="202"/>
      <c r="F9337" s="61"/>
      <c r="G9337" s="196" t="e">
        <f>VLOOKUP(D9337,sku归属!A:B,2,0)</f>
        <v>#N/A</v>
      </c>
    </row>
    <row r="9338" spans="1:7" customHeight="1">
      <c r="A9338"/>
      <c r="B9338"/>
      <c r="C9338"/>
      <c r="D9338"/>
      <c r="E9338" s="202"/>
      <c r="F9338" s="61"/>
      <c r="G9338" s="196" t="e">
        <f>VLOOKUP(D9338,sku归属!A:B,2,0)</f>
        <v>#N/A</v>
      </c>
    </row>
    <row r="9339" spans="1:7" customHeight="1">
      <c r="A9339"/>
      <c r="B9339"/>
      <c r="C9339"/>
      <c r="D9339"/>
      <c r="E9339" s="202"/>
      <c r="F9339" s="61"/>
      <c r="G9339" s="196" t="e">
        <f>VLOOKUP(D9339,sku归属!A:B,2,0)</f>
        <v>#N/A</v>
      </c>
    </row>
    <row r="9340" spans="1:7" customHeight="1">
      <c r="A9340"/>
      <c r="B9340"/>
      <c r="C9340"/>
      <c r="D9340"/>
      <c r="E9340" s="200"/>
      <c r="F9340" s="61"/>
      <c r="G9340" s="196" t="e">
        <f>VLOOKUP(D9340,sku归属!A:B,2,0)</f>
        <v>#N/A</v>
      </c>
    </row>
    <row r="9341" spans="1:7" customHeight="1">
      <c r="A9341"/>
      <c r="B9341"/>
      <c r="C9341"/>
      <c r="D9341"/>
      <c r="E9341" s="202"/>
      <c r="F9341" s="61"/>
      <c r="G9341" s="196" t="e">
        <f>VLOOKUP(D9341,sku归属!A:B,2,0)</f>
        <v>#N/A</v>
      </c>
    </row>
    <row r="9342" spans="1:7" customHeight="1">
      <c r="A9342"/>
      <c r="B9342"/>
      <c r="C9342"/>
      <c r="D9342"/>
      <c r="E9342" s="201"/>
      <c r="F9342" s="61"/>
      <c r="G9342" s="196" t="e">
        <f>VLOOKUP(D9342,sku归属!A:B,2,0)</f>
        <v>#N/A</v>
      </c>
    </row>
    <row r="9343" spans="1:7" customHeight="1">
      <c r="A9343"/>
      <c r="B9343"/>
      <c r="C9343"/>
      <c r="D9343"/>
      <c r="E9343" s="201"/>
      <c r="F9343" s="61"/>
      <c r="G9343" s="196" t="e">
        <f>VLOOKUP(D9343,sku归属!A:B,2,0)</f>
        <v>#N/A</v>
      </c>
    </row>
    <row r="9344" spans="1:7" customHeight="1">
      <c r="A9344"/>
      <c r="B9344"/>
      <c r="C9344"/>
      <c r="D9344"/>
      <c r="E9344" s="201"/>
      <c r="F9344" s="61"/>
      <c r="G9344" s="196" t="e">
        <f>VLOOKUP(D9344,sku归属!A:B,2,0)</f>
        <v>#N/A</v>
      </c>
    </row>
    <row r="9345" spans="1:7" customHeight="1">
      <c r="A9345"/>
      <c r="B9345"/>
      <c r="C9345"/>
      <c r="D9345"/>
      <c r="E9345" s="201"/>
      <c r="F9345" s="61"/>
      <c r="G9345" s="196" t="e">
        <f>VLOOKUP(D9345,sku归属!A:B,2,0)</f>
        <v>#N/A</v>
      </c>
    </row>
    <row r="9346" spans="1:7" customHeight="1">
      <c r="A9346"/>
      <c r="B9346"/>
      <c r="C9346"/>
      <c r="D9346"/>
      <c r="E9346" s="201"/>
      <c r="F9346" s="61"/>
      <c r="G9346" s="196" t="e">
        <f>VLOOKUP(D9346,sku归属!A:B,2,0)</f>
        <v>#N/A</v>
      </c>
    </row>
    <row r="9347" spans="1:7" customHeight="1">
      <c r="A9347"/>
      <c r="B9347"/>
      <c r="C9347"/>
      <c r="D9347"/>
      <c r="E9347" s="201"/>
      <c r="F9347" s="61"/>
      <c r="G9347" s="196" t="e">
        <f>VLOOKUP(D9347,sku归属!A:B,2,0)</f>
        <v>#N/A</v>
      </c>
    </row>
    <row r="9348" spans="1:7" customHeight="1">
      <c r="A9348"/>
      <c r="B9348"/>
      <c r="C9348"/>
      <c r="D9348"/>
      <c r="E9348" s="201"/>
      <c r="F9348" s="61"/>
      <c r="G9348" s="196" t="e">
        <f>VLOOKUP(D9348,sku归属!A:B,2,0)</f>
        <v>#N/A</v>
      </c>
    </row>
    <row r="9349" spans="1:7" customHeight="1">
      <c r="A9349"/>
      <c r="B9349"/>
      <c r="C9349"/>
      <c r="D9349"/>
      <c r="E9349" s="201"/>
      <c r="F9349" s="61"/>
      <c r="G9349" s="196" t="e">
        <f>VLOOKUP(D9349,sku归属!A:B,2,0)</f>
        <v>#N/A</v>
      </c>
    </row>
    <row r="9350" spans="1:7" customHeight="1">
      <c r="A9350"/>
      <c r="B9350"/>
      <c r="C9350"/>
      <c r="D9350"/>
      <c r="E9350" s="201"/>
      <c r="F9350" s="61"/>
      <c r="G9350" s="196" t="e">
        <f>VLOOKUP(D9350,sku归属!A:B,2,0)</f>
        <v>#N/A</v>
      </c>
    </row>
    <row r="9351" spans="1:7" customHeight="1">
      <c r="A9351"/>
      <c r="B9351"/>
      <c r="C9351"/>
      <c r="D9351"/>
      <c r="E9351" s="201"/>
      <c r="F9351" s="61"/>
      <c r="G9351" s="196" t="e">
        <f>VLOOKUP(D9351,sku归属!A:B,2,0)</f>
        <v>#N/A</v>
      </c>
    </row>
    <row r="9352" spans="1:7" customHeight="1">
      <c r="A9352"/>
      <c r="B9352"/>
      <c r="C9352"/>
      <c r="D9352"/>
      <c r="E9352" s="201"/>
      <c r="F9352" s="61"/>
      <c r="G9352" s="196" t="e">
        <f>VLOOKUP(D9352,sku归属!A:B,2,0)</f>
        <v>#N/A</v>
      </c>
    </row>
    <row r="9353" spans="1:7" customHeight="1">
      <c r="A9353"/>
      <c r="B9353"/>
      <c r="C9353"/>
      <c r="D9353"/>
      <c r="E9353" s="201"/>
      <c r="F9353" s="61"/>
      <c r="G9353" s="196" t="e">
        <f>VLOOKUP(D9353,sku归属!A:B,2,0)</f>
        <v>#N/A</v>
      </c>
    </row>
    <row r="9354" spans="1:7" customHeight="1">
      <c r="A9354"/>
      <c r="B9354"/>
      <c r="C9354"/>
      <c r="D9354"/>
      <c r="E9354" s="201"/>
      <c r="F9354" s="61"/>
      <c r="G9354" s="196" t="e">
        <f>VLOOKUP(D9354,sku归属!A:B,2,0)</f>
        <v>#N/A</v>
      </c>
    </row>
    <row r="9355" spans="1:7" customHeight="1">
      <c r="A9355"/>
      <c r="B9355"/>
      <c r="C9355"/>
      <c r="D9355"/>
      <c r="E9355" s="202"/>
      <c r="F9355" s="61"/>
      <c r="G9355" s="196" t="e">
        <f>VLOOKUP(D9355,sku归属!A:B,2,0)</f>
        <v>#N/A</v>
      </c>
    </row>
    <row r="9356" spans="1:7" customHeight="1">
      <c r="A9356"/>
      <c r="B9356"/>
      <c r="C9356"/>
      <c r="D9356"/>
      <c r="E9356" s="202"/>
      <c r="F9356" s="61"/>
      <c r="G9356" s="196" t="e">
        <f>VLOOKUP(D9356,sku归属!A:B,2,0)</f>
        <v>#N/A</v>
      </c>
    </row>
    <row r="9357" spans="1:7" customHeight="1">
      <c r="A9357"/>
      <c r="B9357"/>
      <c r="C9357"/>
      <c r="D9357"/>
      <c r="E9357" s="201"/>
      <c r="F9357" s="61"/>
      <c r="G9357" s="196" t="e">
        <f>VLOOKUP(D9357,sku归属!A:B,2,0)</f>
        <v>#N/A</v>
      </c>
    </row>
    <row r="9358" spans="1:7" customHeight="1">
      <c r="A9358"/>
      <c r="B9358"/>
      <c r="C9358"/>
      <c r="D9358"/>
      <c r="E9358" s="201"/>
      <c r="F9358" s="61"/>
      <c r="G9358" s="196" t="e">
        <f>VLOOKUP(D9358,sku归属!A:B,2,0)</f>
        <v>#N/A</v>
      </c>
    </row>
    <row r="9359" spans="1:7" customHeight="1">
      <c r="A9359"/>
      <c r="B9359"/>
      <c r="C9359"/>
      <c r="D9359"/>
      <c r="E9359" s="201"/>
      <c r="F9359" s="61"/>
      <c r="G9359" s="196" t="e">
        <f>VLOOKUP(D9359,sku归属!A:B,2,0)</f>
        <v>#N/A</v>
      </c>
    </row>
    <row r="9360" spans="1:7" customHeight="1">
      <c r="A9360"/>
      <c r="B9360"/>
      <c r="C9360"/>
      <c r="D9360"/>
      <c r="E9360" s="201"/>
      <c r="F9360" s="61"/>
      <c r="G9360" s="196" t="e">
        <f>VLOOKUP(D9360,sku归属!A:B,2,0)</f>
        <v>#N/A</v>
      </c>
    </row>
    <row r="9361" spans="1:7" customHeight="1">
      <c r="A9361"/>
      <c r="B9361"/>
      <c r="C9361"/>
      <c r="D9361"/>
      <c r="E9361" s="201"/>
      <c r="F9361" s="61"/>
      <c r="G9361" s="196" t="e">
        <f>VLOOKUP(D9361,sku归属!A:B,2,0)</f>
        <v>#N/A</v>
      </c>
    </row>
    <row r="9362" spans="1:7" customHeight="1">
      <c r="A9362"/>
      <c r="B9362"/>
      <c r="C9362"/>
      <c r="D9362"/>
      <c r="E9362" s="201"/>
      <c r="F9362" s="61"/>
      <c r="G9362" s="196" t="e">
        <f>VLOOKUP(D9362,sku归属!A:B,2,0)</f>
        <v>#N/A</v>
      </c>
    </row>
    <row r="9363" spans="1:7" customHeight="1">
      <c r="A9363"/>
      <c r="B9363"/>
      <c r="C9363"/>
      <c r="D9363"/>
      <c r="E9363" s="201"/>
      <c r="F9363" s="61"/>
      <c r="G9363" s="196" t="e">
        <f>VLOOKUP(D9363,sku归属!A:B,2,0)</f>
        <v>#N/A</v>
      </c>
    </row>
    <row r="9364" spans="1:7" customHeight="1">
      <c r="A9364"/>
      <c r="B9364"/>
      <c r="C9364"/>
      <c r="D9364"/>
      <c r="E9364" s="201"/>
      <c r="F9364" s="61"/>
      <c r="G9364" s="196" t="e">
        <f>VLOOKUP(D9364,sku归属!A:B,2,0)</f>
        <v>#N/A</v>
      </c>
    </row>
    <row r="9365" spans="1:7" customHeight="1">
      <c r="A9365"/>
      <c r="B9365"/>
      <c r="C9365"/>
      <c r="D9365"/>
      <c r="E9365" s="201"/>
      <c r="F9365" s="61"/>
      <c r="G9365" s="196" t="e">
        <f>VLOOKUP(D9365,sku归属!A:B,2,0)</f>
        <v>#N/A</v>
      </c>
    </row>
    <row r="9366" spans="1:7" customHeight="1">
      <c r="A9366"/>
      <c r="B9366"/>
      <c r="C9366"/>
      <c r="D9366"/>
      <c r="E9366" s="201"/>
      <c r="F9366" s="61"/>
      <c r="G9366" s="196" t="e">
        <f>VLOOKUP(D9366,sku归属!A:B,2,0)</f>
        <v>#N/A</v>
      </c>
    </row>
    <row r="9367" spans="1:7" customHeight="1">
      <c r="A9367"/>
      <c r="B9367"/>
      <c r="C9367"/>
      <c r="D9367"/>
      <c r="E9367" s="201"/>
      <c r="F9367" s="61"/>
      <c r="G9367" s="196" t="e">
        <f>VLOOKUP(D9367,sku归属!A:B,2,0)</f>
        <v>#N/A</v>
      </c>
    </row>
    <row r="9368" spans="1:7" customHeight="1">
      <c r="A9368"/>
      <c r="B9368"/>
      <c r="C9368"/>
      <c r="D9368"/>
      <c r="E9368" s="201"/>
      <c r="F9368" s="61"/>
      <c r="G9368" s="196" t="e">
        <f>VLOOKUP(D9368,sku归属!A:B,2,0)</f>
        <v>#N/A</v>
      </c>
    </row>
    <row r="9369" spans="1:7" customHeight="1">
      <c r="A9369"/>
      <c r="B9369"/>
      <c r="C9369"/>
      <c r="D9369"/>
      <c r="E9369" s="201"/>
      <c r="F9369" s="61"/>
      <c r="G9369" s="196" t="e">
        <f>VLOOKUP(D9369,sku归属!A:B,2,0)</f>
        <v>#N/A</v>
      </c>
    </row>
    <row r="9370" spans="1:7" customHeight="1">
      <c r="A9370"/>
      <c r="B9370"/>
      <c r="C9370"/>
      <c r="D9370"/>
      <c r="E9370" s="201"/>
      <c r="F9370" s="61"/>
      <c r="G9370" s="196" t="e">
        <f>VLOOKUP(D9370,sku归属!A:B,2,0)</f>
        <v>#N/A</v>
      </c>
    </row>
    <row r="9371" spans="1:7" customHeight="1">
      <c r="A9371"/>
      <c r="B9371"/>
      <c r="C9371"/>
      <c r="D9371"/>
      <c r="E9371" s="201"/>
      <c r="F9371" s="61"/>
      <c r="G9371" s="196" t="e">
        <f>VLOOKUP(D9371,sku归属!A:B,2,0)</f>
        <v>#N/A</v>
      </c>
    </row>
    <row r="9372" spans="1:7" customHeight="1">
      <c r="A9372"/>
      <c r="B9372"/>
      <c r="C9372"/>
      <c r="D9372"/>
      <c r="E9372" s="201"/>
      <c r="F9372" s="61"/>
      <c r="G9372" s="196" t="e">
        <f>VLOOKUP(D9372,sku归属!A:B,2,0)</f>
        <v>#N/A</v>
      </c>
    </row>
    <row r="9373" spans="1:7" customHeight="1">
      <c r="A9373"/>
      <c r="B9373"/>
      <c r="C9373"/>
      <c r="D9373"/>
      <c r="E9373" s="201"/>
      <c r="F9373" s="61"/>
      <c r="G9373" s="196" t="e">
        <f>VLOOKUP(D9373,sku归属!A:B,2,0)</f>
        <v>#N/A</v>
      </c>
    </row>
    <row r="9374" spans="1:7" customHeight="1">
      <c r="A9374"/>
      <c r="B9374"/>
      <c r="C9374"/>
      <c r="D9374"/>
      <c r="E9374" s="202"/>
      <c r="F9374" s="61"/>
      <c r="G9374" s="196" t="e">
        <f>VLOOKUP(D9374,sku归属!A:B,2,0)</f>
        <v>#N/A</v>
      </c>
    </row>
    <row r="9375" spans="1:7" customHeight="1">
      <c r="A9375"/>
      <c r="B9375"/>
      <c r="C9375"/>
      <c r="D9375"/>
      <c r="E9375" s="202"/>
      <c r="F9375" s="61"/>
      <c r="G9375" s="196" t="e">
        <f>VLOOKUP(D9375,sku归属!A:B,2,0)</f>
        <v>#N/A</v>
      </c>
    </row>
    <row r="9376" spans="1:7" customHeight="1">
      <c r="A9376"/>
      <c r="B9376"/>
      <c r="C9376"/>
      <c r="D9376"/>
      <c r="E9376" s="202"/>
      <c r="F9376" s="61"/>
      <c r="G9376" s="196" t="e">
        <f>VLOOKUP(D9376,sku归属!A:B,2,0)</f>
        <v>#N/A</v>
      </c>
    </row>
    <row r="9377" spans="1:7" customHeight="1">
      <c r="A9377"/>
      <c r="B9377"/>
      <c r="C9377"/>
      <c r="D9377"/>
      <c r="E9377" s="202"/>
      <c r="F9377" s="61"/>
      <c r="G9377" s="196" t="e">
        <f>VLOOKUP(D9377,sku归属!A:B,2,0)</f>
        <v>#N/A</v>
      </c>
    </row>
    <row r="9378" spans="1:7" customHeight="1">
      <c r="A9378"/>
      <c r="B9378"/>
      <c r="C9378"/>
      <c r="D9378"/>
      <c r="E9378" s="201"/>
      <c r="F9378" s="61"/>
      <c r="G9378" s="196" t="e">
        <f>VLOOKUP(D9378,sku归属!A:B,2,0)</f>
        <v>#N/A</v>
      </c>
    </row>
    <row r="9379" spans="1:7" customHeight="1">
      <c r="A9379"/>
      <c r="B9379"/>
      <c r="C9379"/>
      <c r="D9379"/>
      <c r="E9379" s="201"/>
      <c r="F9379" s="61"/>
      <c r="G9379" s="196" t="e">
        <f>VLOOKUP(D9379,sku归属!A:B,2,0)</f>
        <v>#N/A</v>
      </c>
    </row>
    <row r="9380" spans="1:7" customHeight="1">
      <c r="A9380"/>
      <c r="B9380"/>
      <c r="C9380"/>
      <c r="D9380"/>
      <c r="E9380" s="201"/>
      <c r="F9380" s="61"/>
      <c r="G9380" s="196" t="e">
        <f>VLOOKUP(D9380,sku归属!A:B,2,0)</f>
        <v>#N/A</v>
      </c>
    </row>
    <row r="9381" spans="1:7" customHeight="1">
      <c r="A9381"/>
      <c r="B9381"/>
      <c r="C9381"/>
      <c r="D9381"/>
      <c r="E9381" s="201"/>
      <c r="F9381" s="61"/>
      <c r="G9381" s="196" t="e">
        <f>VLOOKUP(D9381,sku归属!A:B,2,0)</f>
        <v>#N/A</v>
      </c>
    </row>
    <row r="9382" spans="1:7" customHeight="1">
      <c r="A9382"/>
      <c r="B9382"/>
      <c r="C9382"/>
      <c r="D9382"/>
      <c r="E9382" s="201"/>
      <c r="F9382" s="61"/>
      <c r="G9382" s="196" t="e">
        <f>VLOOKUP(D9382,sku归属!A:B,2,0)</f>
        <v>#N/A</v>
      </c>
    </row>
    <row r="9383" spans="1:7" customHeight="1">
      <c r="A9383"/>
      <c r="B9383"/>
      <c r="C9383"/>
      <c r="D9383"/>
      <c r="E9383" s="201"/>
      <c r="F9383" s="61"/>
      <c r="G9383" s="196" t="e">
        <f>VLOOKUP(D9383,sku归属!A:B,2,0)</f>
        <v>#N/A</v>
      </c>
    </row>
    <row r="9384" spans="1:7" customHeight="1">
      <c r="A9384"/>
      <c r="B9384"/>
      <c r="C9384"/>
      <c r="D9384"/>
      <c r="E9384" s="201"/>
      <c r="F9384" s="61"/>
      <c r="G9384" s="196" t="e">
        <f>VLOOKUP(D9384,sku归属!A:B,2,0)</f>
        <v>#N/A</v>
      </c>
    </row>
    <row r="9385" spans="1:7" customHeight="1">
      <c r="A9385"/>
      <c r="B9385"/>
      <c r="C9385"/>
      <c r="D9385"/>
      <c r="E9385" s="201"/>
      <c r="F9385" s="61"/>
      <c r="G9385" s="196" t="e">
        <f>VLOOKUP(D9385,sku归属!A:B,2,0)</f>
        <v>#N/A</v>
      </c>
    </row>
    <row r="9386" spans="1:7" customHeight="1">
      <c r="A9386"/>
      <c r="B9386"/>
      <c r="C9386"/>
      <c r="D9386"/>
      <c r="E9386" s="201"/>
      <c r="F9386" s="61"/>
      <c r="G9386" s="196" t="e">
        <f>VLOOKUP(D9386,sku归属!A:B,2,0)</f>
        <v>#N/A</v>
      </c>
    </row>
    <row r="9387" spans="1:7" customHeight="1">
      <c r="A9387"/>
      <c r="B9387"/>
      <c r="C9387"/>
      <c r="D9387"/>
      <c r="E9387" s="201"/>
      <c r="F9387" s="61"/>
      <c r="G9387" s="196" t="e">
        <f>VLOOKUP(D9387,sku归属!A:B,2,0)</f>
        <v>#N/A</v>
      </c>
    </row>
    <row r="9388" spans="1:7" customHeight="1">
      <c r="A9388"/>
      <c r="B9388"/>
      <c r="C9388"/>
      <c r="D9388"/>
      <c r="E9388" s="201"/>
      <c r="F9388" s="61"/>
      <c r="G9388" s="196" t="e">
        <f>VLOOKUP(D9388,sku归属!A:B,2,0)</f>
        <v>#N/A</v>
      </c>
    </row>
    <row r="9389" spans="1:7" customHeight="1">
      <c r="A9389"/>
      <c r="B9389"/>
      <c r="C9389"/>
      <c r="D9389"/>
      <c r="E9389" s="201"/>
      <c r="F9389" s="61"/>
      <c r="G9389" s="196" t="e">
        <f>VLOOKUP(D9389,sku归属!A:B,2,0)</f>
        <v>#N/A</v>
      </c>
    </row>
    <row r="9390" spans="1:7" customHeight="1">
      <c r="A9390"/>
      <c r="B9390"/>
      <c r="C9390"/>
      <c r="D9390"/>
      <c r="E9390" s="201"/>
      <c r="F9390" s="61"/>
      <c r="G9390" s="196" t="e">
        <f>VLOOKUP(D9390,sku归属!A:B,2,0)</f>
        <v>#N/A</v>
      </c>
    </row>
    <row r="9391" spans="1:7" customHeight="1">
      <c r="A9391"/>
      <c r="B9391"/>
      <c r="C9391"/>
      <c r="D9391"/>
      <c r="E9391" s="201"/>
      <c r="F9391" s="61"/>
      <c r="G9391" s="196" t="e">
        <f>VLOOKUP(D9391,sku归属!A:B,2,0)</f>
        <v>#N/A</v>
      </c>
    </row>
    <row r="9392" spans="1:7" customHeight="1">
      <c r="A9392"/>
      <c r="B9392"/>
      <c r="C9392"/>
      <c r="D9392"/>
      <c r="E9392" s="201"/>
      <c r="F9392" s="61"/>
      <c r="G9392" s="196" t="e">
        <f>VLOOKUP(D9392,sku归属!A:B,2,0)</f>
        <v>#N/A</v>
      </c>
    </row>
    <row r="9393" spans="1:7" customHeight="1">
      <c r="A9393"/>
      <c r="B9393"/>
      <c r="C9393"/>
      <c r="D9393"/>
      <c r="E9393" s="201"/>
      <c r="F9393" s="61"/>
      <c r="G9393" s="196" t="e">
        <f>VLOOKUP(D9393,sku归属!A:B,2,0)</f>
        <v>#N/A</v>
      </c>
    </row>
    <row r="9394" spans="1:7" customHeight="1">
      <c r="A9394"/>
      <c r="B9394"/>
      <c r="C9394"/>
      <c r="D9394"/>
      <c r="E9394" s="201"/>
      <c r="F9394" s="61"/>
      <c r="G9394" s="196" t="e">
        <f>VLOOKUP(D9394,sku归属!A:B,2,0)</f>
        <v>#N/A</v>
      </c>
    </row>
    <row r="9395" spans="1:7" customHeight="1">
      <c r="A9395"/>
      <c r="B9395"/>
      <c r="C9395"/>
      <c r="D9395"/>
      <c r="E9395" s="201"/>
      <c r="F9395" s="61"/>
      <c r="G9395" s="196" t="e">
        <f>VLOOKUP(D9395,sku归属!A:B,2,0)</f>
        <v>#N/A</v>
      </c>
    </row>
    <row r="9396" spans="1:7" customHeight="1">
      <c r="A9396"/>
      <c r="B9396"/>
      <c r="C9396"/>
      <c r="D9396"/>
      <c r="E9396" s="201"/>
      <c r="F9396" s="61"/>
      <c r="G9396" s="196" t="e">
        <f>VLOOKUP(D9396,sku归属!A:B,2,0)</f>
        <v>#N/A</v>
      </c>
    </row>
    <row r="9397" spans="1:7" customHeight="1">
      <c r="A9397"/>
      <c r="B9397"/>
      <c r="C9397"/>
      <c r="D9397"/>
      <c r="E9397" s="201"/>
      <c r="F9397" s="61"/>
      <c r="G9397" s="196" t="e">
        <f>VLOOKUP(D9397,sku归属!A:B,2,0)</f>
        <v>#N/A</v>
      </c>
    </row>
    <row r="9398" spans="1:7" customHeight="1">
      <c r="A9398"/>
      <c r="B9398"/>
      <c r="C9398"/>
      <c r="D9398"/>
      <c r="E9398" s="201"/>
      <c r="F9398" s="61"/>
      <c r="G9398" s="196" t="e">
        <f>VLOOKUP(D9398,sku归属!A:B,2,0)</f>
        <v>#N/A</v>
      </c>
    </row>
    <row r="9399" spans="1:7" customHeight="1">
      <c r="A9399"/>
      <c r="B9399"/>
      <c r="C9399"/>
      <c r="D9399"/>
      <c r="E9399" s="201"/>
      <c r="F9399" s="61"/>
      <c r="G9399" s="196" t="e">
        <f>VLOOKUP(D9399,sku归属!A:B,2,0)</f>
        <v>#N/A</v>
      </c>
    </row>
    <row r="9400" spans="1:7" customHeight="1">
      <c r="A9400"/>
      <c r="B9400"/>
      <c r="C9400"/>
      <c r="D9400"/>
      <c r="E9400" s="201"/>
      <c r="F9400" s="61"/>
      <c r="G9400" s="196" t="e">
        <f>VLOOKUP(D9400,sku归属!A:B,2,0)</f>
        <v>#N/A</v>
      </c>
    </row>
    <row r="9401" spans="1:7" customHeight="1">
      <c r="A9401"/>
      <c r="B9401"/>
      <c r="C9401"/>
      <c r="D9401"/>
      <c r="E9401" s="201"/>
      <c r="F9401" s="61"/>
      <c r="G9401" s="196" t="e">
        <f>VLOOKUP(D9401,sku归属!A:B,2,0)</f>
        <v>#N/A</v>
      </c>
    </row>
    <row r="9402" spans="1:7" customHeight="1">
      <c r="A9402"/>
      <c r="B9402"/>
      <c r="C9402"/>
      <c r="D9402"/>
      <c r="E9402" s="201"/>
      <c r="F9402" s="61"/>
      <c r="G9402" s="196" t="e">
        <f>VLOOKUP(D9402,sku归属!A:B,2,0)</f>
        <v>#N/A</v>
      </c>
    </row>
    <row r="9403" spans="1:7" customHeight="1">
      <c r="A9403"/>
      <c r="B9403"/>
      <c r="C9403"/>
      <c r="D9403"/>
      <c r="E9403" s="201"/>
      <c r="F9403" s="61"/>
      <c r="G9403" s="196" t="e">
        <f>VLOOKUP(D9403,sku归属!A:B,2,0)</f>
        <v>#N/A</v>
      </c>
    </row>
    <row r="9404" spans="1:7" customHeight="1">
      <c r="A9404"/>
      <c r="B9404"/>
      <c r="C9404"/>
      <c r="D9404"/>
      <c r="E9404" s="201"/>
      <c r="F9404" s="61"/>
      <c r="G9404" s="196" t="e">
        <f>VLOOKUP(D9404,sku归属!A:B,2,0)</f>
        <v>#N/A</v>
      </c>
    </row>
    <row r="9405" spans="1:7" customHeight="1">
      <c r="A9405"/>
      <c r="B9405"/>
      <c r="C9405"/>
      <c r="D9405"/>
      <c r="E9405" s="201"/>
      <c r="F9405" s="61"/>
      <c r="G9405" s="196" t="e">
        <f>VLOOKUP(D9405,sku归属!A:B,2,0)</f>
        <v>#N/A</v>
      </c>
    </row>
    <row r="9406" spans="1:7" customHeight="1">
      <c r="A9406"/>
      <c r="B9406"/>
      <c r="C9406"/>
      <c r="D9406"/>
      <c r="E9406" s="201"/>
      <c r="F9406" s="61"/>
      <c r="G9406" s="196" t="e">
        <f>VLOOKUP(D9406,sku归属!A:B,2,0)</f>
        <v>#N/A</v>
      </c>
    </row>
    <row r="9407" spans="1:7" customHeight="1">
      <c r="A9407"/>
      <c r="B9407"/>
      <c r="C9407"/>
      <c r="D9407"/>
      <c r="E9407" s="201"/>
      <c r="F9407" s="61"/>
      <c r="G9407" s="196" t="e">
        <f>VLOOKUP(D9407,sku归属!A:B,2,0)</f>
        <v>#N/A</v>
      </c>
    </row>
    <row r="9408" spans="1:7" customHeight="1">
      <c r="A9408"/>
      <c r="B9408"/>
      <c r="C9408"/>
      <c r="D9408"/>
      <c r="E9408" s="201"/>
      <c r="F9408" s="61"/>
      <c r="G9408" s="196" t="e">
        <f>VLOOKUP(D9408,sku归属!A:B,2,0)</f>
        <v>#N/A</v>
      </c>
    </row>
    <row r="9409" spans="1:7" customHeight="1">
      <c r="A9409"/>
      <c r="B9409"/>
      <c r="C9409"/>
      <c r="D9409"/>
      <c r="E9409" s="201"/>
      <c r="F9409" s="61"/>
      <c r="G9409" s="196" t="e">
        <f>VLOOKUP(D9409,sku归属!A:B,2,0)</f>
        <v>#N/A</v>
      </c>
    </row>
    <row r="9410" spans="1:7" customHeight="1">
      <c r="A9410"/>
      <c r="B9410"/>
      <c r="C9410"/>
      <c r="D9410"/>
      <c r="E9410" s="201"/>
      <c r="F9410" s="61"/>
      <c r="G9410" s="196" t="e">
        <f>VLOOKUP(D9410,sku归属!A:B,2,0)</f>
        <v>#N/A</v>
      </c>
    </row>
    <row r="9411" spans="1:7" customHeight="1">
      <c r="A9411"/>
      <c r="B9411"/>
      <c r="C9411"/>
      <c r="D9411"/>
      <c r="E9411" s="201"/>
      <c r="F9411" s="61"/>
      <c r="G9411" s="196" t="e">
        <f>VLOOKUP(D9411,sku归属!A:B,2,0)</f>
        <v>#N/A</v>
      </c>
    </row>
    <row r="9412" spans="1:7" customHeight="1">
      <c r="A9412"/>
      <c r="B9412"/>
      <c r="C9412"/>
      <c r="D9412"/>
      <c r="E9412" s="201"/>
      <c r="F9412" s="61"/>
      <c r="G9412" s="196" t="e">
        <f>VLOOKUP(D9412,sku归属!A:B,2,0)</f>
        <v>#N/A</v>
      </c>
    </row>
    <row r="9413" spans="1:7" customHeight="1">
      <c r="A9413"/>
      <c r="B9413"/>
      <c r="C9413"/>
      <c r="D9413"/>
      <c r="E9413" s="201"/>
      <c r="F9413" s="61"/>
      <c r="G9413" s="196" t="e">
        <f>VLOOKUP(D9413,sku归属!A:B,2,0)</f>
        <v>#N/A</v>
      </c>
    </row>
    <row r="9414" spans="1:7" customHeight="1">
      <c r="A9414"/>
      <c r="B9414"/>
      <c r="C9414"/>
      <c r="D9414"/>
      <c r="E9414" s="201"/>
      <c r="F9414" s="61"/>
      <c r="G9414" s="196" t="e">
        <f>VLOOKUP(D9414,sku归属!A:B,2,0)</f>
        <v>#N/A</v>
      </c>
    </row>
    <row r="9415" spans="1:7" customHeight="1">
      <c r="A9415"/>
      <c r="B9415"/>
      <c r="C9415"/>
      <c r="D9415"/>
      <c r="E9415" s="201"/>
      <c r="F9415" s="61"/>
      <c r="G9415" s="196" t="e">
        <f>VLOOKUP(D9415,sku归属!A:B,2,0)</f>
        <v>#N/A</v>
      </c>
    </row>
    <row r="9416" spans="1:7" customHeight="1">
      <c r="A9416"/>
      <c r="B9416"/>
      <c r="C9416"/>
      <c r="D9416"/>
      <c r="E9416" s="201"/>
      <c r="F9416" s="61"/>
      <c r="G9416" s="196" t="e">
        <f>VLOOKUP(D9416,sku归属!A:B,2,0)</f>
        <v>#N/A</v>
      </c>
    </row>
    <row r="9417" spans="1:7" customHeight="1">
      <c r="A9417"/>
      <c r="B9417"/>
      <c r="C9417"/>
      <c r="D9417"/>
      <c r="E9417" s="201"/>
      <c r="F9417" s="61"/>
      <c r="G9417" s="196" t="e">
        <f>VLOOKUP(D9417,sku归属!A:B,2,0)</f>
        <v>#N/A</v>
      </c>
    </row>
    <row r="9418" spans="1:7" customHeight="1">
      <c r="A9418"/>
      <c r="B9418"/>
      <c r="C9418"/>
      <c r="D9418"/>
      <c r="E9418" s="201"/>
      <c r="F9418" s="61"/>
      <c r="G9418" s="196" t="e">
        <f>VLOOKUP(D9418,sku归属!A:B,2,0)</f>
        <v>#N/A</v>
      </c>
    </row>
    <row r="9419" spans="1:7" customHeight="1">
      <c r="A9419"/>
      <c r="B9419"/>
      <c r="C9419"/>
      <c r="D9419"/>
      <c r="E9419" s="201"/>
      <c r="F9419" s="61"/>
      <c r="G9419" s="196" t="e">
        <f>VLOOKUP(D9419,sku归属!A:B,2,0)</f>
        <v>#N/A</v>
      </c>
    </row>
    <row r="9420" spans="1:7" customHeight="1">
      <c r="A9420"/>
      <c r="B9420"/>
      <c r="C9420"/>
      <c r="D9420"/>
      <c r="E9420" s="201"/>
      <c r="F9420" s="61"/>
      <c r="G9420" s="196" t="e">
        <f>VLOOKUP(D9420,sku归属!A:B,2,0)</f>
        <v>#N/A</v>
      </c>
    </row>
    <row r="9421" spans="1:7" customHeight="1">
      <c r="A9421"/>
      <c r="B9421"/>
      <c r="C9421"/>
      <c r="D9421"/>
      <c r="E9421" s="201"/>
      <c r="F9421" s="61"/>
      <c r="G9421" s="196" t="e">
        <f>VLOOKUP(D9421,sku归属!A:B,2,0)</f>
        <v>#N/A</v>
      </c>
    </row>
    <row r="9422" spans="1:7" customHeight="1">
      <c r="A9422"/>
      <c r="B9422"/>
      <c r="C9422"/>
      <c r="D9422"/>
      <c r="E9422" s="201"/>
      <c r="F9422" s="61"/>
      <c r="G9422" s="196" t="e">
        <f>VLOOKUP(D9422,sku归属!A:B,2,0)</f>
        <v>#N/A</v>
      </c>
    </row>
    <row r="9423" spans="1:7" customHeight="1">
      <c r="A9423"/>
      <c r="B9423"/>
      <c r="C9423"/>
      <c r="D9423"/>
      <c r="E9423" s="201"/>
      <c r="F9423" s="61"/>
      <c r="G9423" s="196" t="e">
        <f>VLOOKUP(D9423,sku归属!A:B,2,0)</f>
        <v>#N/A</v>
      </c>
    </row>
    <row r="9424" spans="1:7" customHeight="1">
      <c r="A9424"/>
      <c r="B9424"/>
      <c r="C9424"/>
      <c r="D9424"/>
      <c r="E9424" s="201"/>
      <c r="F9424" s="61"/>
      <c r="G9424" s="196" t="e">
        <f>VLOOKUP(D9424,sku归属!A:B,2,0)</f>
        <v>#N/A</v>
      </c>
    </row>
    <row r="9425" spans="1:7" customHeight="1">
      <c r="A9425"/>
      <c r="B9425"/>
      <c r="C9425"/>
      <c r="D9425"/>
      <c r="E9425" s="201"/>
      <c r="F9425" s="61"/>
      <c r="G9425" s="196" t="e">
        <f>VLOOKUP(D9425,sku归属!A:B,2,0)</f>
        <v>#N/A</v>
      </c>
    </row>
    <row r="9426" spans="1:7" customHeight="1">
      <c r="A9426"/>
      <c r="B9426"/>
      <c r="C9426"/>
      <c r="D9426"/>
      <c r="E9426" s="201"/>
      <c r="F9426" s="61"/>
      <c r="G9426" s="196" t="e">
        <f>VLOOKUP(D9426,sku归属!A:B,2,0)</f>
        <v>#N/A</v>
      </c>
    </row>
    <row r="9427" spans="1:7" customHeight="1">
      <c r="A9427"/>
      <c r="B9427"/>
      <c r="C9427"/>
      <c r="D9427"/>
      <c r="E9427" s="201"/>
      <c r="F9427" s="61"/>
      <c r="G9427" s="196" t="e">
        <f>VLOOKUP(D9427,sku归属!A:B,2,0)</f>
        <v>#N/A</v>
      </c>
    </row>
    <row r="9428" spans="1:7" customHeight="1">
      <c r="A9428"/>
      <c r="B9428"/>
      <c r="C9428"/>
      <c r="D9428"/>
      <c r="E9428" s="201"/>
      <c r="F9428" s="61"/>
      <c r="G9428" s="196" t="e">
        <f>VLOOKUP(D9428,sku归属!A:B,2,0)</f>
        <v>#N/A</v>
      </c>
    </row>
    <row r="9429" spans="1:7" customHeight="1">
      <c r="A9429"/>
      <c r="B9429"/>
      <c r="C9429"/>
      <c r="D9429"/>
      <c r="E9429" s="201"/>
      <c r="F9429" s="61"/>
      <c r="G9429" s="196" t="e">
        <f>VLOOKUP(D9429,sku归属!A:B,2,0)</f>
        <v>#N/A</v>
      </c>
    </row>
    <row r="9430" spans="1:7" customHeight="1">
      <c r="A9430"/>
      <c r="B9430"/>
      <c r="C9430"/>
      <c r="D9430"/>
      <c r="E9430" s="201"/>
      <c r="F9430" s="61"/>
      <c r="G9430" s="196" t="e">
        <f>VLOOKUP(D9430,sku归属!A:B,2,0)</f>
        <v>#N/A</v>
      </c>
    </row>
    <row r="9431" spans="1:7" customHeight="1">
      <c r="A9431"/>
      <c r="B9431"/>
      <c r="C9431"/>
      <c r="D9431"/>
      <c r="E9431" s="201"/>
      <c r="F9431" s="61"/>
      <c r="G9431" s="196" t="e">
        <f>VLOOKUP(D9431,sku归属!A:B,2,0)</f>
        <v>#N/A</v>
      </c>
    </row>
    <row r="9432" spans="1:7" customHeight="1">
      <c r="A9432"/>
      <c r="B9432"/>
      <c r="C9432"/>
      <c r="D9432"/>
      <c r="E9432" s="201"/>
      <c r="F9432" s="61"/>
      <c r="G9432" s="196" t="e">
        <f>VLOOKUP(D9432,sku归属!A:B,2,0)</f>
        <v>#N/A</v>
      </c>
    </row>
    <row r="9433" spans="1:7" customHeight="1">
      <c r="A9433"/>
      <c r="B9433"/>
      <c r="C9433"/>
      <c r="D9433"/>
      <c r="E9433" s="201"/>
      <c r="F9433" s="61"/>
      <c r="G9433" s="196" t="e">
        <f>VLOOKUP(D9433,sku归属!A:B,2,0)</f>
        <v>#N/A</v>
      </c>
    </row>
    <row r="9434" spans="1:7" customHeight="1">
      <c r="A9434"/>
      <c r="B9434"/>
      <c r="C9434"/>
      <c r="D9434"/>
      <c r="E9434" s="201"/>
      <c r="F9434" s="61"/>
      <c r="G9434" s="196" t="e">
        <f>VLOOKUP(D9434,sku归属!A:B,2,0)</f>
        <v>#N/A</v>
      </c>
    </row>
    <row r="9435" spans="1:7" customHeight="1">
      <c r="A9435"/>
      <c r="B9435"/>
      <c r="C9435"/>
      <c r="D9435"/>
      <c r="E9435" s="201"/>
      <c r="F9435" s="61"/>
      <c r="G9435" s="196" t="e">
        <f>VLOOKUP(D9435,sku归属!A:B,2,0)</f>
        <v>#N/A</v>
      </c>
    </row>
    <row r="9436" spans="1:7" customHeight="1">
      <c r="A9436"/>
      <c r="B9436"/>
      <c r="C9436"/>
      <c r="D9436"/>
      <c r="E9436" s="201"/>
      <c r="F9436" s="61"/>
      <c r="G9436" s="196" t="e">
        <f>VLOOKUP(D9436,sku归属!A:B,2,0)</f>
        <v>#N/A</v>
      </c>
    </row>
    <row r="9437" spans="1:7" customHeight="1">
      <c r="A9437"/>
      <c r="B9437"/>
      <c r="C9437"/>
      <c r="D9437"/>
      <c r="E9437" s="201"/>
      <c r="F9437" s="61"/>
      <c r="G9437" s="196" t="e">
        <f>VLOOKUP(D9437,sku归属!A:B,2,0)</f>
        <v>#N/A</v>
      </c>
    </row>
    <row r="9438" spans="1:7" customHeight="1">
      <c r="A9438"/>
      <c r="B9438"/>
      <c r="C9438"/>
      <c r="D9438"/>
      <c r="E9438" s="201"/>
      <c r="F9438" s="61"/>
      <c r="G9438" s="196" t="e">
        <f>VLOOKUP(D9438,sku归属!A:B,2,0)</f>
        <v>#N/A</v>
      </c>
    </row>
    <row r="9439" spans="1:7" customHeight="1">
      <c r="A9439"/>
      <c r="B9439"/>
      <c r="C9439"/>
      <c r="D9439"/>
      <c r="E9439" s="201"/>
      <c r="F9439" s="61"/>
      <c r="G9439" s="196" t="e">
        <f>VLOOKUP(D9439,sku归属!A:B,2,0)</f>
        <v>#N/A</v>
      </c>
    </row>
    <row r="9440" spans="1:7" customHeight="1">
      <c r="A9440"/>
      <c r="B9440"/>
      <c r="C9440"/>
      <c r="D9440"/>
      <c r="E9440" s="201"/>
      <c r="F9440" s="61"/>
      <c r="G9440" s="196" t="e">
        <f>VLOOKUP(D9440,sku归属!A:B,2,0)</f>
        <v>#N/A</v>
      </c>
    </row>
    <row r="9441" spans="1:7" customHeight="1">
      <c r="A9441"/>
      <c r="B9441"/>
      <c r="C9441"/>
      <c r="D9441"/>
      <c r="E9441" s="201"/>
      <c r="F9441" s="61"/>
      <c r="G9441" s="196" t="e">
        <f>VLOOKUP(D9441,sku归属!A:B,2,0)</f>
        <v>#N/A</v>
      </c>
    </row>
    <row r="9442" spans="1:7" customHeight="1">
      <c r="A9442"/>
      <c r="B9442"/>
      <c r="C9442"/>
      <c r="D9442"/>
      <c r="E9442" s="201"/>
      <c r="F9442" s="61"/>
      <c r="G9442" s="196" t="e">
        <f>VLOOKUP(D9442,sku归属!A:B,2,0)</f>
        <v>#N/A</v>
      </c>
    </row>
    <row r="9443" spans="1:7" customHeight="1">
      <c r="A9443"/>
      <c r="B9443"/>
      <c r="C9443"/>
      <c r="D9443"/>
      <c r="E9443" s="202"/>
      <c r="F9443" s="61"/>
      <c r="G9443" s="196" t="e">
        <f>VLOOKUP(D9443,sku归属!A:B,2,0)</f>
        <v>#N/A</v>
      </c>
    </row>
    <row r="9444" spans="1:7" customHeight="1">
      <c r="A9444"/>
      <c r="B9444"/>
      <c r="C9444"/>
      <c r="D9444"/>
      <c r="E9444" s="202"/>
      <c r="F9444" s="61"/>
      <c r="G9444" s="196" t="e">
        <f>VLOOKUP(D9444,sku归属!A:B,2,0)</f>
        <v>#N/A</v>
      </c>
    </row>
    <row r="9445" spans="1:7" customHeight="1">
      <c r="A9445"/>
      <c r="B9445"/>
      <c r="C9445"/>
      <c r="D9445"/>
      <c r="E9445" s="201"/>
      <c r="F9445" s="61"/>
      <c r="G9445" s="196" t="e">
        <f>VLOOKUP(D9445,sku归属!A:B,2,0)</f>
        <v>#N/A</v>
      </c>
    </row>
    <row r="9446" spans="1:7" customHeight="1">
      <c r="A9446"/>
      <c r="B9446"/>
      <c r="C9446"/>
      <c r="D9446"/>
      <c r="E9446" s="201"/>
      <c r="F9446" s="61"/>
      <c r="G9446" s="196" t="e">
        <f>VLOOKUP(D9446,sku归属!A:B,2,0)</f>
        <v>#N/A</v>
      </c>
    </row>
    <row r="9447" spans="1:7" customHeight="1">
      <c r="A9447"/>
      <c r="B9447"/>
      <c r="C9447"/>
      <c r="D9447"/>
      <c r="E9447" s="200"/>
      <c r="F9447" s="61"/>
      <c r="G9447" s="196" t="e">
        <f>VLOOKUP(D9447,sku归属!A:B,2,0)</f>
        <v>#N/A</v>
      </c>
    </row>
    <row r="9448" spans="1:7" customHeight="1">
      <c r="A9448"/>
      <c r="B9448"/>
      <c r="C9448"/>
      <c r="D9448"/>
      <c r="E9448" s="200"/>
      <c r="F9448" s="61"/>
      <c r="G9448" s="196" t="e">
        <f>VLOOKUP(D9448,sku归属!A:B,2,0)</f>
        <v>#N/A</v>
      </c>
    </row>
    <row r="9449" spans="1:7" customHeight="1">
      <c r="A9449"/>
      <c r="B9449"/>
      <c r="C9449"/>
      <c r="D9449"/>
      <c r="E9449" s="200"/>
      <c r="F9449" s="61"/>
      <c r="G9449" s="196" t="e">
        <f>VLOOKUP(D9449,sku归属!A:B,2,0)</f>
        <v>#N/A</v>
      </c>
    </row>
    <row r="9450" spans="1:7" customHeight="1">
      <c r="A9450"/>
      <c r="B9450"/>
      <c r="C9450"/>
      <c r="D9450"/>
      <c r="E9450" s="200"/>
      <c r="F9450" s="61"/>
      <c r="G9450" s="196" t="e">
        <f>VLOOKUP(D9450,sku归属!A:B,2,0)</f>
        <v>#N/A</v>
      </c>
    </row>
    <row r="9451" spans="1:7" customHeight="1">
      <c r="A9451"/>
      <c r="B9451"/>
      <c r="C9451"/>
      <c r="D9451"/>
      <c r="E9451" s="200"/>
      <c r="F9451" s="61"/>
      <c r="G9451" s="196" t="e">
        <f>VLOOKUP(D9451,sku归属!A:B,2,0)</f>
        <v>#N/A</v>
      </c>
    </row>
    <row r="9452" spans="1:7" customHeight="1">
      <c r="A9452"/>
      <c r="B9452"/>
      <c r="C9452"/>
      <c r="D9452"/>
      <c r="E9452" s="200"/>
      <c r="F9452" s="61"/>
      <c r="G9452" s="196" t="e">
        <f>VLOOKUP(D9452,sku归属!A:B,2,0)</f>
        <v>#N/A</v>
      </c>
    </row>
    <row r="9453" spans="1:7" customHeight="1">
      <c r="A9453"/>
      <c r="B9453"/>
      <c r="C9453"/>
      <c r="D9453"/>
      <c r="E9453" s="201"/>
      <c r="F9453" s="61"/>
      <c r="G9453" s="196" t="e">
        <f>VLOOKUP(D9453,sku归属!A:B,2,0)</f>
        <v>#N/A</v>
      </c>
    </row>
    <row r="9454" spans="1:7" customHeight="1">
      <c r="A9454"/>
      <c r="B9454"/>
      <c r="C9454"/>
      <c r="D9454"/>
      <c r="E9454" s="201"/>
      <c r="F9454" s="61"/>
      <c r="G9454" s="196" t="e">
        <f>VLOOKUP(D9454,sku归属!A:B,2,0)</f>
        <v>#N/A</v>
      </c>
    </row>
    <row r="9455" spans="1:7" customHeight="1">
      <c r="A9455"/>
      <c r="B9455"/>
      <c r="C9455"/>
      <c r="D9455"/>
      <c r="E9455" s="201"/>
      <c r="F9455" s="61"/>
      <c r="G9455" s="196" t="e">
        <f>VLOOKUP(D9455,sku归属!A:B,2,0)</f>
        <v>#N/A</v>
      </c>
    </row>
    <row r="9456" spans="1:7" customHeight="1">
      <c r="A9456"/>
      <c r="B9456"/>
      <c r="C9456"/>
      <c r="D9456"/>
      <c r="E9456" s="201"/>
      <c r="F9456" s="61"/>
      <c r="G9456" s="196" t="e">
        <f>VLOOKUP(D9456,sku归属!A:B,2,0)</f>
        <v>#N/A</v>
      </c>
    </row>
    <row r="9457" spans="1:7" customHeight="1">
      <c r="A9457"/>
      <c r="B9457"/>
      <c r="C9457"/>
      <c r="D9457"/>
      <c r="E9457" s="201"/>
      <c r="F9457" s="61"/>
      <c r="G9457" s="196" t="e">
        <f>VLOOKUP(D9457,sku归属!A:B,2,0)</f>
        <v>#N/A</v>
      </c>
    </row>
    <row r="9458" spans="1:7" customHeight="1">
      <c r="A9458"/>
      <c r="B9458"/>
      <c r="C9458"/>
      <c r="D9458"/>
      <c r="E9458" s="201"/>
      <c r="F9458" s="61"/>
      <c r="G9458" s="196" t="e">
        <f>VLOOKUP(D9458,sku归属!A:B,2,0)</f>
        <v>#N/A</v>
      </c>
    </row>
    <row r="9459" spans="1:7" customHeight="1">
      <c r="A9459"/>
      <c r="B9459"/>
      <c r="C9459"/>
      <c r="D9459"/>
      <c r="E9459" s="201"/>
      <c r="F9459" s="61"/>
      <c r="G9459" s="196" t="e">
        <f>VLOOKUP(D9459,sku归属!A:B,2,0)</f>
        <v>#N/A</v>
      </c>
    </row>
    <row r="9460" spans="1:7" customHeight="1">
      <c r="A9460"/>
      <c r="B9460"/>
      <c r="C9460"/>
      <c r="D9460"/>
      <c r="E9460" s="201"/>
      <c r="F9460" s="61"/>
      <c r="G9460" s="196" t="e">
        <f>VLOOKUP(D9460,sku归属!A:B,2,0)</f>
        <v>#N/A</v>
      </c>
    </row>
    <row r="9461" spans="1:7" customHeight="1">
      <c r="A9461"/>
      <c r="B9461"/>
      <c r="C9461"/>
      <c r="D9461"/>
      <c r="E9461" s="201"/>
      <c r="F9461" s="61"/>
      <c r="G9461" s="196" t="e">
        <f>VLOOKUP(D9461,sku归属!A:B,2,0)</f>
        <v>#N/A</v>
      </c>
    </row>
    <row r="9462" spans="1:7" customHeight="1">
      <c r="A9462"/>
      <c r="B9462"/>
      <c r="C9462"/>
      <c r="D9462"/>
      <c r="E9462" s="201"/>
      <c r="F9462" s="61"/>
      <c r="G9462" s="196" t="e">
        <f>VLOOKUP(D9462,sku归属!A:B,2,0)</f>
        <v>#N/A</v>
      </c>
    </row>
    <row r="9463" spans="1:7" customHeight="1">
      <c r="A9463"/>
      <c r="B9463"/>
      <c r="C9463"/>
      <c r="D9463"/>
      <c r="E9463" s="200"/>
      <c r="F9463" s="61"/>
      <c r="G9463" s="196" t="e">
        <f>VLOOKUP(D9463,sku归属!A:B,2,0)</f>
        <v>#N/A</v>
      </c>
    </row>
    <row r="9464" spans="1:7" customHeight="1">
      <c r="A9464"/>
      <c r="B9464"/>
      <c r="C9464"/>
      <c r="D9464"/>
      <c r="E9464" s="200"/>
      <c r="F9464" s="61"/>
      <c r="G9464" s="196" t="e">
        <f>VLOOKUP(D9464,sku归属!A:B,2,0)</f>
        <v>#N/A</v>
      </c>
    </row>
    <row r="9465" spans="1:7" customHeight="1">
      <c r="A9465"/>
      <c r="B9465"/>
      <c r="C9465"/>
      <c r="D9465"/>
      <c r="E9465" s="200"/>
      <c r="F9465" s="61"/>
      <c r="G9465" s="196" t="e">
        <f>VLOOKUP(D9465,sku归属!A:B,2,0)</f>
        <v>#N/A</v>
      </c>
    </row>
    <row r="9466" spans="1:7" customHeight="1">
      <c r="A9466"/>
      <c r="B9466"/>
      <c r="C9466"/>
      <c r="D9466"/>
      <c r="E9466" s="201"/>
      <c r="F9466" s="61"/>
      <c r="G9466" s="196" t="e">
        <f>VLOOKUP(D9466,sku归属!A:B,2,0)</f>
        <v>#N/A</v>
      </c>
    </row>
    <row r="9467" spans="1:7" customHeight="1">
      <c r="A9467"/>
      <c r="B9467"/>
      <c r="C9467"/>
      <c r="D9467"/>
      <c r="E9467" s="201"/>
      <c r="F9467" s="61"/>
      <c r="G9467" s="196" t="e">
        <f>VLOOKUP(D9467,sku归属!A:B,2,0)</f>
        <v>#N/A</v>
      </c>
    </row>
    <row r="9468" spans="1:7" customHeight="1">
      <c r="A9468"/>
      <c r="B9468"/>
      <c r="C9468"/>
      <c r="D9468"/>
      <c r="E9468" s="200"/>
      <c r="F9468" s="61"/>
      <c r="G9468" s="196" t="e">
        <f>VLOOKUP(D9468,sku归属!A:B,2,0)</f>
        <v>#N/A</v>
      </c>
    </row>
    <row r="9469" spans="1:7" customHeight="1">
      <c r="A9469"/>
      <c r="B9469"/>
      <c r="C9469"/>
      <c r="D9469"/>
      <c r="E9469" s="200"/>
      <c r="F9469" s="61"/>
      <c r="G9469" s="196" t="e">
        <f>VLOOKUP(D9469,sku归属!A:B,2,0)</f>
        <v>#N/A</v>
      </c>
    </row>
    <row r="9470" spans="1:7" customHeight="1">
      <c r="A9470"/>
      <c r="B9470"/>
      <c r="C9470"/>
      <c r="D9470"/>
      <c r="E9470" s="201"/>
      <c r="F9470" s="61"/>
      <c r="G9470" s="196" t="e">
        <f>VLOOKUP(D9470,sku归属!A:B,2,0)</f>
        <v>#N/A</v>
      </c>
    </row>
    <row r="9471" spans="1:7" customHeight="1">
      <c r="A9471"/>
      <c r="B9471"/>
      <c r="C9471"/>
      <c r="D9471"/>
      <c r="E9471" s="200"/>
      <c r="F9471" s="61"/>
      <c r="G9471" s="196" t="e">
        <f>VLOOKUP(D9471,sku归属!A:B,2,0)</f>
        <v>#N/A</v>
      </c>
    </row>
    <row r="9472" spans="1:7" customHeight="1">
      <c r="A9472"/>
      <c r="B9472"/>
      <c r="C9472"/>
      <c r="D9472"/>
      <c r="E9472" s="200"/>
      <c r="F9472" s="61"/>
      <c r="G9472" s="196" t="e">
        <f>VLOOKUP(D9472,sku归属!A:B,2,0)</f>
        <v>#N/A</v>
      </c>
    </row>
    <row r="9473" spans="1:7" customHeight="1">
      <c r="A9473"/>
      <c r="B9473"/>
      <c r="C9473"/>
      <c r="D9473"/>
      <c r="E9473" s="201"/>
      <c r="F9473" s="61"/>
      <c r="G9473" s="196" t="e">
        <f>VLOOKUP(D9473,sku归属!A:B,2,0)</f>
        <v>#N/A</v>
      </c>
    </row>
    <row r="9474" spans="1:7" customHeight="1">
      <c r="A9474"/>
      <c r="B9474"/>
      <c r="C9474"/>
      <c r="D9474"/>
      <c r="E9474" s="201"/>
      <c r="F9474" s="61"/>
      <c r="G9474" s="196" t="e">
        <f>VLOOKUP(D9474,sku归属!A:B,2,0)</f>
        <v>#N/A</v>
      </c>
    </row>
    <row r="9475" spans="1:7" customHeight="1">
      <c r="A9475"/>
      <c r="B9475"/>
      <c r="C9475"/>
      <c r="D9475"/>
      <c r="E9475" s="201"/>
      <c r="F9475" s="61"/>
      <c r="G9475" s="196" t="e">
        <f>VLOOKUP(D9475,sku归属!A:B,2,0)</f>
        <v>#N/A</v>
      </c>
    </row>
    <row r="9476" spans="1:7" customHeight="1">
      <c r="A9476"/>
      <c r="B9476"/>
      <c r="C9476"/>
      <c r="D9476"/>
      <c r="E9476" s="201"/>
      <c r="F9476" s="61"/>
      <c r="G9476" s="196" t="e">
        <f>VLOOKUP(D9476,sku归属!A:B,2,0)</f>
        <v>#N/A</v>
      </c>
    </row>
    <row r="9477" spans="1:7" customHeight="1">
      <c r="A9477"/>
      <c r="B9477"/>
      <c r="C9477"/>
      <c r="D9477"/>
      <c r="E9477" s="201"/>
      <c r="F9477" s="61"/>
      <c r="G9477" s="196" t="e">
        <f>VLOOKUP(D9477,sku归属!A:B,2,0)</f>
        <v>#N/A</v>
      </c>
    </row>
    <row r="9478" spans="1:7" customHeight="1">
      <c r="A9478"/>
      <c r="B9478"/>
      <c r="C9478"/>
      <c r="D9478"/>
      <c r="E9478" s="201"/>
      <c r="F9478" s="61"/>
      <c r="G9478" s="196" t="e">
        <f>VLOOKUP(D9478,sku归属!A:B,2,0)</f>
        <v>#N/A</v>
      </c>
    </row>
    <row r="9479" spans="1:7" customHeight="1">
      <c r="A9479"/>
      <c r="B9479"/>
      <c r="C9479"/>
      <c r="D9479"/>
      <c r="E9479" s="200"/>
      <c r="F9479" s="61"/>
      <c r="G9479" s="196" t="e">
        <f>VLOOKUP(D9479,sku归属!A:B,2,0)</f>
        <v>#N/A</v>
      </c>
    </row>
    <row r="9480" spans="1:7" customHeight="1">
      <c r="A9480"/>
      <c r="B9480"/>
      <c r="C9480"/>
      <c r="D9480"/>
      <c r="E9480" s="200"/>
      <c r="F9480" s="61"/>
      <c r="G9480" s="196" t="e">
        <f>VLOOKUP(D9480,sku归属!A:B,2,0)</f>
        <v>#N/A</v>
      </c>
    </row>
    <row r="9481" spans="1:7" customHeight="1">
      <c r="A9481"/>
      <c r="B9481"/>
      <c r="C9481"/>
      <c r="D9481"/>
      <c r="E9481" s="201"/>
      <c r="F9481" s="61"/>
      <c r="G9481" s="196" t="e">
        <f>VLOOKUP(D9481,sku归属!A:B,2,0)</f>
        <v>#N/A</v>
      </c>
    </row>
    <row r="9482" spans="1:7" customHeight="1">
      <c r="A9482"/>
      <c r="B9482"/>
      <c r="C9482"/>
      <c r="D9482"/>
      <c r="E9482" s="201"/>
      <c r="F9482" s="61"/>
      <c r="G9482" s="196" t="e">
        <f>VLOOKUP(D9482,sku归属!A:B,2,0)</f>
        <v>#N/A</v>
      </c>
    </row>
    <row r="9483" spans="1:7" customHeight="1">
      <c r="A9483"/>
      <c r="B9483"/>
      <c r="C9483"/>
      <c r="D9483"/>
      <c r="E9483" s="201"/>
      <c r="F9483" s="61"/>
      <c r="G9483" s="196" t="e">
        <f>VLOOKUP(D9483,sku归属!A:B,2,0)</f>
        <v>#N/A</v>
      </c>
    </row>
    <row r="9484" spans="1:7" customHeight="1">
      <c r="A9484"/>
      <c r="B9484"/>
      <c r="C9484"/>
      <c r="D9484"/>
      <c r="E9484" s="201"/>
      <c r="F9484" s="61"/>
      <c r="G9484" s="196" t="e">
        <f>VLOOKUP(D9484,sku归属!A:B,2,0)</f>
        <v>#N/A</v>
      </c>
    </row>
    <row r="9485" spans="1:7" customHeight="1">
      <c r="A9485"/>
      <c r="B9485"/>
      <c r="C9485"/>
      <c r="D9485"/>
      <c r="E9485" s="200"/>
      <c r="F9485" s="61"/>
      <c r="G9485" s="196" t="e">
        <f>VLOOKUP(D9485,sku归属!A:B,2,0)</f>
        <v>#N/A</v>
      </c>
    </row>
    <row r="9486" spans="1:7" customHeight="1">
      <c r="A9486"/>
      <c r="B9486"/>
      <c r="C9486"/>
      <c r="D9486"/>
      <c r="E9486" s="200"/>
      <c r="F9486" s="61"/>
      <c r="G9486" s="196" t="e">
        <f>VLOOKUP(D9486,sku归属!A:B,2,0)</f>
        <v>#N/A</v>
      </c>
    </row>
    <row r="9487" spans="1:7" customHeight="1">
      <c r="A9487"/>
      <c r="B9487"/>
      <c r="C9487"/>
      <c r="D9487"/>
      <c r="E9487" s="200"/>
      <c r="F9487" s="61"/>
      <c r="G9487" s="196" t="e">
        <f>VLOOKUP(D9487,sku归属!A:B,2,0)</f>
        <v>#N/A</v>
      </c>
    </row>
    <row r="9488" spans="1:7" customHeight="1">
      <c r="A9488"/>
      <c r="B9488"/>
      <c r="C9488"/>
      <c r="D9488"/>
      <c r="E9488" s="200"/>
      <c r="F9488" s="61"/>
      <c r="G9488" s="196" t="e">
        <f>VLOOKUP(D9488,sku归属!A:B,2,0)</f>
        <v>#N/A</v>
      </c>
    </row>
    <row r="9489" spans="1:7" customHeight="1">
      <c r="A9489"/>
      <c r="B9489"/>
      <c r="C9489"/>
      <c r="D9489"/>
      <c r="E9489" s="201"/>
      <c r="F9489" s="61"/>
      <c r="G9489" s="196" t="e">
        <f>VLOOKUP(D9489,sku归属!A:B,2,0)</f>
        <v>#N/A</v>
      </c>
    </row>
    <row r="9490" spans="1:7" customHeight="1">
      <c r="A9490"/>
      <c r="B9490"/>
      <c r="C9490"/>
      <c r="D9490"/>
      <c r="E9490" s="201"/>
      <c r="F9490" s="61"/>
      <c r="G9490" s="196" t="e">
        <f>VLOOKUP(D9490,sku归属!A:B,2,0)</f>
        <v>#N/A</v>
      </c>
    </row>
    <row r="9491" spans="1:7" customHeight="1">
      <c r="A9491"/>
      <c r="B9491"/>
      <c r="C9491"/>
      <c r="D9491"/>
      <c r="E9491" s="201"/>
      <c r="F9491" s="61"/>
      <c r="G9491" s="196" t="e">
        <f>VLOOKUP(D9491,sku归属!A:B,2,0)</f>
        <v>#N/A</v>
      </c>
    </row>
    <row r="9492" spans="1:7" customHeight="1">
      <c r="A9492"/>
      <c r="B9492"/>
      <c r="C9492"/>
      <c r="D9492"/>
      <c r="E9492" s="201"/>
      <c r="F9492" s="61"/>
      <c r="G9492" s="196" t="e">
        <f>VLOOKUP(D9492,sku归属!A:B,2,0)</f>
        <v>#N/A</v>
      </c>
    </row>
    <row r="9493" spans="1:7" customHeight="1">
      <c r="A9493"/>
      <c r="B9493"/>
      <c r="C9493"/>
      <c r="D9493"/>
      <c r="E9493" s="200"/>
      <c r="F9493" s="61"/>
      <c r="G9493" s="196" t="e">
        <f>VLOOKUP(D9493,sku归属!A:B,2,0)</f>
        <v>#N/A</v>
      </c>
    </row>
    <row r="9494" spans="1:7" customHeight="1">
      <c r="A9494"/>
      <c r="B9494"/>
      <c r="C9494"/>
      <c r="D9494"/>
      <c r="E9494" s="200"/>
      <c r="F9494" s="61"/>
      <c r="G9494" s="196" t="e">
        <f>VLOOKUP(D9494,sku归属!A:B,2,0)</f>
        <v>#N/A</v>
      </c>
    </row>
    <row r="9495" spans="1:7" customHeight="1">
      <c r="A9495"/>
      <c r="B9495"/>
      <c r="C9495"/>
      <c r="D9495"/>
      <c r="E9495" s="200"/>
      <c r="F9495" s="61"/>
      <c r="G9495" s="196" t="e">
        <f>VLOOKUP(D9495,sku归属!A:B,2,0)</f>
        <v>#N/A</v>
      </c>
    </row>
    <row r="9496" spans="1:7" customHeight="1">
      <c r="A9496"/>
      <c r="B9496"/>
      <c r="C9496"/>
      <c r="D9496"/>
      <c r="E9496" s="200"/>
      <c r="F9496" s="61"/>
      <c r="G9496" s="196" t="e">
        <f>VLOOKUP(D9496,sku归属!A:B,2,0)</f>
        <v>#N/A</v>
      </c>
    </row>
    <row r="9497" spans="1:7" customHeight="1">
      <c r="A9497"/>
      <c r="B9497"/>
      <c r="C9497"/>
      <c r="D9497"/>
      <c r="E9497" s="200"/>
      <c r="F9497" s="61"/>
      <c r="G9497" s="196" t="e">
        <f>VLOOKUP(D9497,sku归属!A:B,2,0)</f>
        <v>#N/A</v>
      </c>
    </row>
    <row r="9498" spans="1:7" customHeight="1">
      <c r="A9498"/>
      <c r="B9498"/>
      <c r="C9498"/>
      <c r="D9498"/>
      <c r="E9498" s="203"/>
      <c r="F9498" s="61"/>
      <c r="G9498" s="196" t="e">
        <f>VLOOKUP(D9498,sku归属!A:B,2,0)</f>
        <v>#N/A</v>
      </c>
    </row>
    <row r="9499" spans="1:7" customHeight="1">
      <c r="A9499"/>
      <c r="B9499"/>
      <c r="C9499"/>
      <c r="D9499"/>
      <c r="E9499" s="203"/>
      <c r="F9499" s="61"/>
      <c r="G9499" s="196" t="e">
        <f>VLOOKUP(D9499,sku归属!A:B,2,0)</f>
        <v>#N/A</v>
      </c>
    </row>
    <row r="9500" spans="1:7" customHeight="1">
      <c r="A9500"/>
      <c r="B9500"/>
      <c r="C9500"/>
      <c r="D9500"/>
      <c r="E9500" s="203"/>
      <c r="F9500" s="61"/>
      <c r="G9500" s="196" t="e">
        <f>VLOOKUP(D9500,sku归属!A:B,2,0)</f>
        <v>#N/A</v>
      </c>
    </row>
    <row r="9501" spans="1:7" customHeight="1">
      <c r="A9501"/>
      <c r="B9501"/>
      <c r="C9501"/>
      <c r="D9501"/>
      <c r="E9501" s="203"/>
      <c r="F9501" s="61"/>
      <c r="G9501" s="196" t="e">
        <f>VLOOKUP(D9501,sku归属!A:B,2,0)</f>
        <v>#N/A</v>
      </c>
    </row>
    <row r="9502" spans="1:7" customHeight="1">
      <c r="A9502"/>
      <c r="B9502"/>
      <c r="C9502"/>
      <c r="D9502"/>
      <c r="E9502" s="203"/>
      <c r="F9502" s="61"/>
      <c r="G9502" s="196" t="e">
        <f>VLOOKUP(D9502,sku归属!A:B,2,0)</f>
        <v>#N/A</v>
      </c>
    </row>
    <row r="9503" spans="1:7" customHeight="1">
      <c r="A9503"/>
      <c r="B9503"/>
      <c r="C9503"/>
      <c r="D9503"/>
      <c r="E9503" s="203"/>
      <c r="F9503" s="61"/>
      <c r="G9503" s="196" t="e">
        <f>VLOOKUP(D9503,sku归属!A:B,2,0)</f>
        <v>#N/A</v>
      </c>
    </row>
    <row r="9504" spans="1:7" customHeight="1">
      <c r="A9504"/>
      <c r="B9504"/>
      <c r="C9504"/>
      <c r="D9504"/>
      <c r="E9504" s="203"/>
      <c r="F9504" s="61"/>
      <c r="G9504" s="196" t="e">
        <f>VLOOKUP(D9504,sku归属!A:B,2,0)</f>
        <v>#N/A</v>
      </c>
    </row>
    <row r="9505" spans="1:7" customHeight="1">
      <c r="A9505"/>
      <c r="B9505"/>
      <c r="C9505"/>
      <c r="D9505"/>
      <c r="E9505" s="203"/>
      <c r="F9505" s="61"/>
      <c r="G9505" s="196" t="e">
        <f>VLOOKUP(D9505,sku归属!A:B,2,0)</f>
        <v>#N/A</v>
      </c>
    </row>
    <row r="9506" spans="1:7" customHeight="1">
      <c r="A9506"/>
      <c r="B9506"/>
      <c r="C9506"/>
      <c r="D9506"/>
      <c r="E9506" s="203"/>
      <c r="F9506" s="61"/>
      <c r="G9506" s="196" t="e">
        <f>VLOOKUP(D9506,sku归属!A:B,2,0)</f>
        <v>#N/A</v>
      </c>
    </row>
    <row r="9507" spans="1:7" customHeight="1">
      <c r="A9507"/>
      <c r="B9507"/>
      <c r="C9507"/>
      <c r="D9507"/>
      <c r="E9507" s="203"/>
      <c r="F9507" s="61"/>
      <c r="G9507" s="196" t="e">
        <f>VLOOKUP(D9507,sku归属!A:B,2,0)</f>
        <v>#N/A</v>
      </c>
    </row>
    <row r="9508" spans="1:7" customHeight="1">
      <c r="A9508"/>
      <c r="B9508"/>
      <c r="C9508"/>
      <c r="D9508"/>
      <c r="E9508" s="203"/>
      <c r="F9508" s="61"/>
      <c r="G9508" s="196" t="e">
        <f>VLOOKUP(D9508,sku归属!A:B,2,0)</f>
        <v>#N/A</v>
      </c>
    </row>
    <row r="9509" spans="1:7" customHeight="1">
      <c r="A9509"/>
      <c r="B9509"/>
      <c r="C9509"/>
      <c r="D9509"/>
      <c r="E9509" s="203"/>
      <c r="F9509" s="61"/>
      <c r="G9509" s="196" t="e">
        <f>VLOOKUP(D9509,sku归属!A:B,2,0)</f>
        <v>#N/A</v>
      </c>
    </row>
    <row r="9510" spans="1:7" customHeight="1">
      <c r="A9510"/>
      <c r="B9510"/>
      <c r="C9510"/>
      <c r="D9510"/>
      <c r="E9510" s="203"/>
      <c r="F9510" s="61"/>
      <c r="G9510" s="196" t="e">
        <f>VLOOKUP(D9510,sku归属!A:B,2,0)</f>
        <v>#N/A</v>
      </c>
    </row>
    <row r="9511" spans="1:7" customHeight="1">
      <c r="A9511"/>
      <c r="B9511"/>
      <c r="C9511"/>
      <c r="D9511"/>
      <c r="E9511" s="203"/>
      <c r="F9511" s="61"/>
      <c r="G9511" s="196" t="e">
        <f>VLOOKUP(D9511,sku归属!A:B,2,0)</f>
        <v>#N/A</v>
      </c>
    </row>
    <row r="9512" spans="1:7" customHeight="1">
      <c r="A9512"/>
      <c r="B9512"/>
      <c r="C9512"/>
      <c r="D9512"/>
      <c r="E9512" s="200"/>
      <c r="F9512" s="61"/>
      <c r="G9512" s="196" t="e">
        <f>VLOOKUP(D9512,sku归属!A:B,2,0)</f>
        <v>#N/A</v>
      </c>
    </row>
    <row r="9513" spans="1:7" customHeight="1">
      <c r="A9513"/>
      <c r="B9513"/>
      <c r="C9513"/>
      <c r="D9513"/>
      <c r="E9513" s="200"/>
      <c r="F9513" s="61"/>
      <c r="G9513" s="196" t="e">
        <f>VLOOKUP(D9513,sku归属!A:B,2,0)</f>
        <v>#N/A</v>
      </c>
    </row>
    <row r="9514" spans="1:7" customHeight="1">
      <c r="A9514"/>
      <c r="B9514"/>
      <c r="C9514"/>
      <c r="D9514"/>
      <c r="E9514" s="200"/>
      <c r="F9514" s="61"/>
      <c r="G9514" s="196" t="e">
        <f>VLOOKUP(D9514,sku归属!A:B,2,0)</f>
        <v>#N/A</v>
      </c>
    </row>
    <row r="9515" spans="1:7" customHeight="1">
      <c r="A9515"/>
      <c r="B9515"/>
      <c r="C9515"/>
      <c r="D9515"/>
      <c r="E9515" s="203"/>
      <c r="F9515" s="61"/>
      <c r="G9515" s="196" t="e">
        <f>VLOOKUP(D9515,sku归属!A:B,2,0)</f>
        <v>#N/A</v>
      </c>
    </row>
    <row r="9516" spans="1:7" customHeight="1">
      <c r="A9516"/>
      <c r="B9516"/>
      <c r="C9516"/>
      <c r="D9516"/>
      <c r="E9516" s="203"/>
      <c r="F9516" s="61"/>
      <c r="G9516" s="196" t="e">
        <f>VLOOKUP(D9516,sku归属!A:B,2,0)</f>
        <v>#N/A</v>
      </c>
    </row>
    <row r="9517" spans="1:7" customHeight="1">
      <c r="A9517"/>
      <c r="B9517"/>
      <c r="C9517"/>
      <c r="D9517"/>
      <c r="E9517" s="201"/>
      <c r="F9517" s="61"/>
      <c r="G9517" s="196" t="e">
        <f>VLOOKUP(D9517,sku归属!A:B,2,0)</f>
        <v>#N/A</v>
      </c>
    </row>
    <row r="9518" spans="1:7" customHeight="1">
      <c r="A9518"/>
      <c r="B9518"/>
      <c r="C9518"/>
      <c r="D9518"/>
      <c r="E9518" s="201"/>
      <c r="F9518" s="61"/>
      <c r="G9518" s="196" t="e">
        <f>VLOOKUP(D9518,sku归属!A:B,2,0)</f>
        <v>#N/A</v>
      </c>
    </row>
    <row r="9519" spans="1:7" customHeight="1">
      <c r="A9519"/>
      <c r="B9519"/>
      <c r="C9519"/>
      <c r="D9519"/>
      <c r="E9519" s="201"/>
      <c r="F9519" s="61"/>
      <c r="G9519" s="196" t="e">
        <f>VLOOKUP(D9519,sku归属!A:B,2,0)</f>
        <v>#N/A</v>
      </c>
    </row>
    <row r="9520" spans="1:7" customHeight="1">
      <c r="A9520"/>
      <c r="B9520"/>
      <c r="C9520"/>
      <c r="D9520"/>
      <c r="E9520" s="200"/>
      <c r="F9520" s="61"/>
      <c r="G9520" s="196" t="e">
        <f>VLOOKUP(D9520,sku归属!A:B,2,0)</f>
        <v>#N/A</v>
      </c>
    </row>
    <row r="9521" spans="1:7" customHeight="1">
      <c r="A9521"/>
      <c r="B9521"/>
      <c r="C9521"/>
      <c r="D9521"/>
      <c r="E9521" s="201"/>
      <c r="F9521" s="61"/>
      <c r="G9521" s="196" t="e">
        <f>VLOOKUP(D9521,sku归属!A:B,2,0)</f>
        <v>#N/A</v>
      </c>
    </row>
    <row r="9522" spans="1:7" customHeight="1">
      <c r="A9522"/>
      <c r="B9522"/>
      <c r="C9522"/>
      <c r="D9522"/>
      <c r="E9522" s="200"/>
      <c r="F9522" s="61"/>
      <c r="G9522" s="196" t="e">
        <f>VLOOKUP(D9522,sku归属!A:B,2,0)</f>
        <v>#N/A</v>
      </c>
    </row>
    <row r="9523" spans="1:7" customHeight="1">
      <c r="A9523"/>
      <c r="B9523"/>
      <c r="C9523"/>
      <c r="D9523"/>
      <c r="E9523" s="200"/>
      <c r="F9523" s="61"/>
      <c r="G9523" s="196" t="e">
        <f>VLOOKUP(D9523,sku归属!A:B,2,0)</f>
        <v>#N/A</v>
      </c>
    </row>
    <row r="9524" spans="1:7" customHeight="1">
      <c r="A9524"/>
      <c r="B9524"/>
      <c r="C9524"/>
      <c r="D9524"/>
      <c r="E9524" s="200"/>
      <c r="F9524" s="61"/>
      <c r="G9524" s="196" t="e">
        <f>VLOOKUP(D9524,sku归属!A:B,2,0)</f>
        <v>#N/A</v>
      </c>
    </row>
    <row r="9525" spans="1:7" customHeight="1">
      <c r="A9525"/>
      <c r="B9525"/>
      <c r="C9525"/>
      <c r="D9525"/>
      <c r="E9525" s="200"/>
      <c r="F9525" s="61"/>
      <c r="G9525" s="196" t="e">
        <f>VLOOKUP(D9525,sku归属!A:B,2,0)</f>
        <v>#N/A</v>
      </c>
    </row>
    <row r="9526" spans="1:7" customHeight="1">
      <c r="A9526"/>
      <c r="B9526"/>
      <c r="C9526"/>
      <c r="D9526"/>
      <c r="E9526" s="200"/>
      <c r="F9526" s="61"/>
      <c r="G9526" s="196" t="e">
        <f>VLOOKUP(D9526,sku归属!A:B,2,0)</f>
        <v>#N/A</v>
      </c>
    </row>
    <row r="9527" spans="1:7" customHeight="1">
      <c r="A9527"/>
      <c r="B9527"/>
      <c r="C9527"/>
      <c r="D9527"/>
      <c r="E9527" s="200"/>
      <c r="F9527" s="61"/>
      <c r="G9527" s="196" t="e">
        <f>VLOOKUP(D9527,sku归属!A:B,2,0)</f>
        <v>#N/A</v>
      </c>
    </row>
    <row r="9528" spans="1:7" customHeight="1">
      <c r="A9528"/>
      <c r="B9528"/>
      <c r="C9528"/>
      <c r="D9528"/>
      <c r="E9528" s="201"/>
      <c r="F9528" s="61"/>
      <c r="G9528" s="196" t="e">
        <f>VLOOKUP(D9528,sku归属!A:B,2,0)</f>
        <v>#N/A</v>
      </c>
    </row>
    <row r="9529" spans="1:7" customHeight="1">
      <c r="A9529"/>
      <c r="B9529"/>
      <c r="C9529"/>
      <c r="D9529"/>
      <c r="E9529" s="201"/>
      <c r="F9529" s="61"/>
      <c r="G9529" s="196" t="e">
        <f>VLOOKUP(D9529,sku归属!A:B,2,0)</f>
        <v>#N/A</v>
      </c>
    </row>
    <row r="9530" spans="1:7" customHeight="1">
      <c r="A9530"/>
      <c r="B9530"/>
      <c r="C9530"/>
      <c r="D9530"/>
      <c r="E9530" s="201"/>
      <c r="F9530" s="61"/>
      <c r="G9530" s="196" t="e">
        <f>VLOOKUP(D9530,sku归属!A:B,2,0)</f>
        <v>#N/A</v>
      </c>
    </row>
    <row r="9531" spans="1:7" customHeight="1">
      <c r="A9531"/>
      <c r="B9531"/>
      <c r="C9531"/>
      <c r="D9531"/>
      <c r="E9531" s="201"/>
      <c r="F9531" s="61"/>
      <c r="G9531" s="196" t="e">
        <f>VLOOKUP(D9531,sku归属!A:B,2,0)</f>
        <v>#N/A</v>
      </c>
    </row>
    <row r="9532" spans="1:7" customHeight="1">
      <c r="A9532"/>
      <c r="B9532"/>
      <c r="C9532"/>
      <c r="D9532"/>
      <c r="E9532" s="201"/>
      <c r="F9532" s="61"/>
      <c r="G9532" s="196" t="e">
        <f>VLOOKUP(D9532,sku归属!A:B,2,0)</f>
        <v>#N/A</v>
      </c>
    </row>
    <row r="9533" spans="1:7" customHeight="1">
      <c r="A9533"/>
      <c r="B9533"/>
      <c r="C9533"/>
      <c r="D9533"/>
      <c r="E9533" s="201"/>
      <c r="F9533" s="61"/>
      <c r="G9533" s="196" t="e">
        <f>VLOOKUP(D9533,sku归属!A:B,2,0)</f>
        <v>#N/A</v>
      </c>
    </row>
    <row r="9534" spans="1:7" customHeight="1">
      <c r="A9534"/>
      <c r="B9534"/>
      <c r="C9534"/>
      <c r="D9534"/>
      <c r="E9534" s="201"/>
      <c r="F9534" s="61"/>
      <c r="G9534" s="196" t="e">
        <f>VLOOKUP(D9534,sku归属!A:B,2,0)</f>
        <v>#N/A</v>
      </c>
    </row>
    <row r="9535" spans="1:7" customHeight="1">
      <c r="A9535"/>
      <c r="B9535"/>
      <c r="C9535"/>
      <c r="D9535"/>
      <c r="E9535" s="200"/>
      <c r="F9535" s="61"/>
      <c r="G9535" s="196" t="e">
        <f>VLOOKUP(D9535,sku归属!A:B,2,0)</f>
        <v>#N/A</v>
      </c>
    </row>
    <row r="9536" spans="1:7" customHeight="1">
      <c r="A9536"/>
      <c r="B9536"/>
      <c r="C9536"/>
      <c r="D9536"/>
      <c r="E9536" s="200"/>
      <c r="F9536" s="61"/>
      <c r="G9536" s="196" t="e">
        <f>VLOOKUP(D9536,sku归属!A:B,2,0)</f>
        <v>#N/A</v>
      </c>
    </row>
    <row r="9537" spans="1:7" customHeight="1">
      <c r="A9537"/>
      <c r="B9537"/>
      <c r="C9537"/>
      <c r="D9537"/>
      <c r="E9537" s="200"/>
      <c r="F9537" s="61"/>
      <c r="G9537" s="196" t="e">
        <f>VLOOKUP(D9537,sku归属!A:B,2,0)</f>
        <v>#N/A</v>
      </c>
    </row>
    <row r="9538" spans="1:7" customHeight="1">
      <c r="A9538"/>
      <c r="B9538"/>
      <c r="C9538"/>
      <c r="D9538"/>
      <c r="E9538" s="200"/>
      <c r="F9538" s="61"/>
      <c r="G9538" s="196" t="e">
        <f>VLOOKUP(D9538,sku归属!A:B,2,0)</f>
        <v>#N/A</v>
      </c>
    </row>
    <row r="9539" spans="1:7" customHeight="1">
      <c r="A9539"/>
      <c r="B9539"/>
      <c r="C9539"/>
      <c r="D9539"/>
      <c r="E9539" s="201"/>
      <c r="F9539" s="61"/>
      <c r="G9539" s="196" t="e">
        <f>VLOOKUP(D9539,sku归属!A:B,2,0)</f>
        <v>#N/A</v>
      </c>
    </row>
    <row r="9540" spans="1:7" customHeight="1">
      <c r="A9540"/>
      <c r="B9540"/>
      <c r="C9540"/>
      <c r="D9540"/>
      <c r="E9540" s="201"/>
      <c r="F9540" s="61"/>
      <c r="G9540" s="196" t="e">
        <f>VLOOKUP(D9540,sku归属!A:B,2,0)</f>
        <v>#N/A</v>
      </c>
    </row>
    <row r="9541" spans="1:7" customHeight="1">
      <c r="A9541"/>
      <c r="B9541"/>
      <c r="C9541"/>
      <c r="D9541"/>
      <c r="E9541" s="201"/>
      <c r="F9541" s="61"/>
      <c r="G9541" s="196" t="e">
        <f>VLOOKUP(D9541,sku归属!A:B,2,0)</f>
        <v>#N/A</v>
      </c>
    </row>
    <row r="9542" spans="1:7" customHeight="1">
      <c r="A9542"/>
      <c r="B9542"/>
      <c r="C9542"/>
      <c r="D9542"/>
      <c r="E9542" s="201"/>
      <c r="F9542" s="61"/>
      <c r="G9542" s="196" t="e">
        <f>VLOOKUP(D9542,sku归属!A:B,2,0)</f>
        <v>#N/A</v>
      </c>
    </row>
    <row r="9543" spans="1:7" customHeight="1">
      <c r="A9543"/>
      <c r="B9543"/>
      <c r="C9543"/>
      <c r="D9543"/>
      <c r="E9543" s="201"/>
      <c r="F9543" s="61"/>
      <c r="G9543" s="196" t="e">
        <f>VLOOKUP(D9543,sku归属!A:B,2,0)</f>
        <v>#N/A</v>
      </c>
    </row>
    <row r="9544" spans="1:7" customHeight="1">
      <c r="A9544"/>
      <c r="B9544"/>
      <c r="C9544"/>
      <c r="D9544"/>
      <c r="E9544" s="201"/>
      <c r="F9544" s="61"/>
      <c r="G9544" s="196" t="e">
        <f>VLOOKUP(D9544,sku归属!A:B,2,0)</f>
        <v>#N/A</v>
      </c>
    </row>
    <row r="9545" spans="1:7" customHeight="1">
      <c r="A9545"/>
      <c r="B9545"/>
      <c r="C9545"/>
      <c r="D9545"/>
      <c r="E9545" s="201"/>
      <c r="F9545" s="61"/>
      <c r="G9545" s="196" t="e">
        <f>VLOOKUP(D9545,sku归属!A:B,2,0)</f>
        <v>#N/A</v>
      </c>
    </row>
    <row r="9546" spans="1:7" customHeight="1">
      <c r="A9546"/>
      <c r="B9546"/>
      <c r="C9546"/>
      <c r="D9546"/>
      <c r="E9546" s="201"/>
      <c r="F9546" s="61"/>
      <c r="G9546" s="196" t="e">
        <f>VLOOKUP(D9546,sku归属!A:B,2,0)</f>
        <v>#N/A</v>
      </c>
    </row>
    <row r="9547" spans="1:7" customHeight="1">
      <c r="A9547"/>
      <c r="B9547"/>
      <c r="C9547"/>
      <c r="D9547"/>
      <c r="E9547" s="201"/>
      <c r="F9547" s="61"/>
      <c r="G9547" s="196" t="e">
        <f>VLOOKUP(D9547,sku归属!A:B,2,0)</f>
        <v>#N/A</v>
      </c>
    </row>
    <row r="9548" spans="1:7" customHeight="1">
      <c r="A9548"/>
      <c r="B9548"/>
      <c r="C9548"/>
      <c r="D9548"/>
      <c r="E9548" s="201"/>
      <c r="F9548" s="61"/>
      <c r="G9548" s="196" t="e">
        <f>VLOOKUP(D9548,sku归属!A:B,2,0)</f>
        <v>#N/A</v>
      </c>
    </row>
    <row r="9549" spans="1:7" customHeight="1">
      <c r="A9549"/>
      <c r="B9549"/>
      <c r="C9549"/>
      <c r="D9549"/>
      <c r="E9549" s="202"/>
      <c r="F9549" s="61"/>
      <c r="G9549" s="196" t="e">
        <f>VLOOKUP(D9549,sku归属!A:B,2,0)</f>
        <v>#N/A</v>
      </c>
    </row>
    <row r="9550" spans="1:7" customHeight="1">
      <c r="A9550"/>
      <c r="B9550"/>
      <c r="C9550"/>
      <c r="D9550"/>
      <c r="E9550" s="202"/>
      <c r="F9550" s="61"/>
      <c r="G9550" s="196" t="e">
        <f>VLOOKUP(D9550,sku归属!A:B,2,0)</f>
        <v>#N/A</v>
      </c>
    </row>
    <row r="9551" spans="1:7" customHeight="1">
      <c r="A9551"/>
      <c r="B9551"/>
      <c r="C9551"/>
      <c r="D9551"/>
      <c r="E9551" s="202"/>
      <c r="F9551" s="61"/>
      <c r="G9551" s="196" t="e">
        <f>VLOOKUP(D9551,sku归属!A:B,2,0)</f>
        <v>#N/A</v>
      </c>
    </row>
    <row r="9552" spans="1:7" customHeight="1">
      <c r="A9552"/>
      <c r="B9552"/>
      <c r="C9552"/>
      <c r="D9552"/>
      <c r="E9552" s="202"/>
      <c r="F9552" s="61"/>
      <c r="G9552" s="196" t="e">
        <f>VLOOKUP(D9552,sku归属!A:B,2,0)</f>
        <v>#N/A</v>
      </c>
    </row>
    <row r="9553" spans="1:7" customHeight="1">
      <c r="A9553"/>
      <c r="B9553"/>
      <c r="C9553"/>
      <c r="D9553"/>
      <c r="E9553" s="202"/>
      <c r="F9553" s="61"/>
      <c r="G9553" s="196" t="e">
        <f>VLOOKUP(D9553,sku归属!A:B,2,0)</f>
        <v>#N/A</v>
      </c>
    </row>
    <row r="9554" spans="1:7" customHeight="1">
      <c r="A9554"/>
      <c r="B9554"/>
      <c r="C9554"/>
      <c r="D9554"/>
      <c r="E9554" s="202"/>
      <c r="F9554" s="61"/>
      <c r="G9554" s="196" t="e">
        <f>VLOOKUP(D9554,sku归属!A:B,2,0)</f>
        <v>#N/A</v>
      </c>
    </row>
    <row r="9555" spans="1:7" customHeight="1">
      <c r="A9555"/>
      <c r="B9555"/>
      <c r="C9555"/>
      <c r="D9555"/>
      <c r="E9555" s="202"/>
      <c r="F9555" s="61"/>
      <c r="G9555" s="196" t="e">
        <f>VLOOKUP(D9555,sku归属!A:B,2,0)</f>
        <v>#N/A</v>
      </c>
    </row>
    <row r="9556" spans="1:7" customHeight="1">
      <c r="A9556"/>
      <c r="B9556"/>
      <c r="C9556"/>
      <c r="D9556"/>
      <c r="E9556" s="202"/>
      <c r="F9556" s="61"/>
      <c r="G9556" s="196" t="e">
        <f>VLOOKUP(D9556,sku归属!A:B,2,0)</f>
        <v>#N/A</v>
      </c>
    </row>
    <row r="9557" spans="1:7" customHeight="1">
      <c r="A9557"/>
      <c r="B9557"/>
      <c r="C9557"/>
      <c r="D9557"/>
      <c r="E9557" s="202"/>
      <c r="F9557" s="61"/>
      <c r="G9557" s="196" t="e">
        <f>VLOOKUP(D9557,sku归属!A:B,2,0)</f>
        <v>#N/A</v>
      </c>
    </row>
    <row r="9558" spans="1:7" customHeight="1">
      <c r="A9558"/>
      <c r="B9558"/>
      <c r="C9558"/>
      <c r="D9558"/>
      <c r="E9558" s="202"/>
      <c r="F9558" s="61"/>
      <c r="G9558" s="196" t="e">
        <f>VLOOKUP(D9558,sku归属!A:B,2,0)</f>
        <v>#N/A</v>
      </c>
    </row>
    <row r="9559" spans="1:7" customHeight="1">
      <c r="A9559"/>
      <c r="B9559"/>
      <c r="C9559"/>
      <c r="D9559"/>
      <c r="E9559" s="202"/>
      <c r="F9559" s="61"/>
      <c r="G9559" s="196" t="e">
        <f>VLOOKUP(D9559,sku归属!A:B,2,0)</f>
        <v>#N/A</v>
      </c>
    </row>
    <row r="9560" spans="1:7" customHeight="1">
      <c r="A9560"/>
      <c r="B9560"/>
      <c r="C9560"/>
      <c r="D9560"/>
      <c r="E9560" s="202"/>
      <c r="F9560" s="61"/>
      <c r="G9560" s="196" t="e">
        <f>VLOOKUP(D9560,sku归属!A:B,2,0)</f>
        <v>#N/A</v>
      </c>
    </row>
    <row r="9561" spans="1:7" customHeight="1">
      <c r="A9561"/>
      <c r="B9561"/>
      <c r="C9561"/>
      <c r="D9561"/>
      <c r="E9561" s="202"/>
      <c r="F9561" s="61"/>
      <c r="G9561" s="196" t="e">
        <f>VLOOKUP(D9561,sku归属!A:B,2,0)</f>
        <v>#N/A</v>
      </c>
    </row>
    <row r="9562" spans="1:7" customHeight="1">
      <c r="A9562"/>
      <c r="B9562"/>
      <c r="C9562"/>
      <c r="D9562"/>
      <c r="E9562" s="202"/>
      <c r="F9562" s="61"/>
      <c r="G9562" s="196" t="e">
        <f>VLOOKUP(D9562,sku归属!A:B,2,0)</f>
        <v>#N/A</v>
      </c>
    </row>
    <row r="9563" spans="1:7" customHeight="1">
      <c r="A9563"/>
      <c r="B9563"/>
      <c r="C9563"/>
      <c r="D9563"/>
      <c r="E9563" s="201"/>
      <c r="F9563" s="61"/>
      <c r="G9563" s="196" t="e">
        <f>VLOOKUP(D9563,sku归属!A:B,2,0)</f>
        <v>#N/A</v>
      </c>
    </row>
    <row r="9564" spans="1:7" customHeight="1">
      <c r="A9564"/>
      <c r="B9564"/>
      <c r="C9564"/>
      <c r="D9564"/>
      <c r="E9564" s="201"/>
      <c r="F9564" s="61"/>
      <c r="G9564" s="196" t="e">
        <f>VLOOKUP(D9564,sku归属!A:B,2,0)</f>
        <v>#N/A</v>
      </c>
    </row>
    <row r="9565" spans="1:7" customHeight="1">
      <c r="A9565"/>
      <c r="B9565"/>
      <c r="C9565"/>
      <c r="D9565"/>
      <c r="E9565" s="201"/>
      <c r="F9565" s="61"/>
      <c r="G9565" s="196" t="e">
        <f>VLOOKUP(D9565,sku归属!A:B,2,0)</f>
        <v>#N/A</v>
      </c>
    </row>
    <row r="9566" spans="1:7" customHeight="1">
      <c r="A9566"/>
      <c r="B9566"/>
      <c r="C9566"/>
      <c r="D9566"/>
      <c r="E9566" s="202"/>
      <c r="F9566" s="61"/>
      <c r="G9566" s="196" t="e">
        <f>VLOOKUP(D9566,sku归属!A:B,2,0)</f>
        <v>#N/A</v>
      </c>
    </row>
    <row r="9567" spans="1:7" customHeight="1">
      <c r="A9567"/>
      <c r="B9567"/>
      <c r="C9567"/>
      <c r="D9567"/>
      <c r="E9567" s="202"/>
      <c r="F9567" s="61"/>
      <c r="G9567" s="196" t="e">
        <f>VLOOKUP(D9567,sku归属!A:B,2,0)</f>
        <v>#N/A</v>
      </c>
    </row>
    <row r="9568" spans="1:7" customHeight="1">
      <c r="A9568"/>
      <c r="B9568"/>
      <c r="C9568"/>
      <c r="D9568"/>
      <c r="E9568" s="202"/>
      <c r="F9568" s="61"/>
      <c r="G9568" s="196" t="e">
        <f>VLOOKUP(D9568,sku归属!A:B,2,0)</f>
        <v>#N/A</v>
      </c>
    </row>
    <row r="9569" spans="1:7" customHeight="1">
      <c r="A9569"/>
      <c r="B9569"/>
      <c r="C9569"/>
      <c r="D9569"/>
      <c r="E9569" s="202"/>
      <c r="F9569" s="61"/>
      <c r="G9569" s="196" t="e">
        <f>VLOOKUP(D9569,sku归属!A:B,2,0)</f>
        <v>#N/A</v>
      </c>
    </row>
    <row r="9570" spans="1:7" customHeight="1">
      <c r="A9570"/>
      <c r="B9570"/>
      <c r="C9570"/>
      <c r="D9570"/>
      <c r="E9570" s="202"/>
      <c r="F9570" s="61"/>
      <c r="G9570" s="196" t="e">
        <f>VLOOKUP(D9570,sku归属!A:B,2,0)</f>
        <v>#N/A</v>
      </c>
    </row>
    <row r="9571" spans="1:7" customHeight="1">
      <c r="A9571"/>
      <c r="B9571"/>
      <c r="C9571"/>
      <c r="D9571"/>
      <c r="E9571" s="201"/>
      <c r="F9571" s="61"/>
      <c r="G9571" s="196" t="e">
        <f>VLOOKUP(D9571,sku归属!A:B,2,0)</f>
        <v>#N/A</v>
      </c>
    </row>
    <row r="9572" spans="1:7" customHeight="1">
      <c r="A9572"/>
      <c r="B9572"/>
      <c r="C9572"/>
      <c r="D9572"/>
      <c r="E9572" s="201"/>
      <c r="F9572" s="61"/>
      <c r="G9572" s="196" t="e">
        <f>VLOOKUP(D9572,sku归属!A:B,2,0)</f>
        <v>#N/A</v>
      </c>
    </row>
    <row r="9573" spans="1:7" customHeight="1">
      <c r="A9573"/>
      <c r="B9573"/>
      <c r="C9573"/>
      <c r="D9573"/>
      <c r="E9573" s="201"/>
      <c r="F9573" s="61"/>
      <c r="G9573" s="196" t="e">
        <f>VLOOKUP(D9573,sku归属!A:B,2,0)</f>
        <v>#N/A</v>
      </c>
    </row>
    <row r="9574" spans="1:7" customHeight="1">
      <c r="A9574"/>
      <c r="B9574"/>
      <c r="C9574"/>
      <c r="D9574"/>
      <c r="E9574" s="201"/>
      <c r="F9574" s="61"/>
      <c r="G9574" s="196" t="e">
        <f>VLOOKUP(D9574,sku归属!A:B,2,0)</f>
        <v>#N/A</v>
      </c>
    </row>
    <row r="9575" spans="1:7" customHeight="1">
      <c r="A9575"/>
      <c r="B9575"/>
      <c r="C9575"/>
      <c r="D9575"/>
      <c r="E9575" s="201"/>
      <c r="F9575" s="61"/>
      <c r="G9575" s="196" t="e">
        <f>VLOOKUP(D9575,sku归属!A:B,2,0)</f>
        <v>#N/A</v>
      </c>
    </row>
    <row r="9576" spans="1:7" customHeight="1">
      <c r="A9576"/>
      <c r="B9576"/>
      <c r="C9576"/>
      <c r="D9576"/>
      <c r="E9576" s="202"/>
      <c r="F9576" s="61"/>
      <c r="G9576" s="196" t="e">
        <f>VLOOKUP(D9576,sku归属!A:B,2,0)</f>
        <v>#N/A</v>
      </c>
    </row>
    <row r="9577" spans="1:7" customHeight="1">
      <c r="A9577"/>
      <c r="B9577"/>
      <c r="C9577"/>
      <c r="D9577"/>
      <c r="E9577" s="202"/>
      <c r="F9577" s="61"/>
      <c r="G9577" s="196" t="e">
        <f>VLOOKUP(D9577,sku归属!A:B,2,0)</f>
        <v>#N/A</v>
      </c>
    </row>
    <row r="9578" spans="1:7" customHeight="1">
      <c r="A9578"/>
      <c r="B9578"/>
      <c r="C9578"/>
      <c r="D9578"/>
      <c r="E9578" s="201"/>
      <c r="F9578" s="61"/>
      <c r="G9578" s="196" t="e">
        <f>VLOOKUP(D9578,sku归属!A:B,2,0)</f>
        <v>#N/A</v>
      </c>
    </row>
    <row r="9579" spans="1:7" customHeight="1">
      <c r="A9579"/>
      <c r="B9579"/>
      <c r="C9579"/>
      <c r="D9579"/>
      <c r="E9579" s="201"/>
      <c r="F9579" s="61"/>
      <c r="G9579" s="196" t="e">
        <f>VLOOKUP(D9579,sku归属!A:B,2,0)</f>
        <v>#N/A</v>
      </c>
    </row>
    <row r="9580" spans="1:7" customHeight="1">
      <c r="A9580"/>
      <c r="B9580"/>
      <c r="C9580"/>
      <c r="D9580"/>
      <c r="E9580" s="201"/>
      <c r="F9580" s="61"/>
      <c r="G9580" s="196" t="e">
        <f>VLOOKUP(D9580,sku归属!A:B,2,0)</f>
        <v>#N/A</v>
      </c>
    </row>
    <row r="9581" spans="1:7" customHeight="1">
      <c r="A9581"/>
      <c r="B9581"/>
      <c r="C9581"/>
      <c r="D9581"/>
      <c r="E9581" s="201"/>
      <c r="F9581" s="61"/>
      <c r="G9581" s="196" t="e">
        <f>VLOOKUP(D9581,sku归属!A:B,2,0)</f>
        <v>#N/A</v>
      </c>
    </row>
    <row r="9582" spans="1:7" customHeight="1">
      <c r="A9582"/>
      <c r="B9582"/>
      <c r="C9582"/>
      <c r="D9582"/>
      <c r="E9582" s="201"/>
      <c r="F9582" s="61"/>
      <c r="G9582" s="196" t="e">
        <f>VLOOKUP(D9582,sku归属!A:B,2,0)</f>
        <v>#N/A</v>
      </c>
    </row>
    <row r="9583" spans="1:7" customHeight="1">
      <c r="A9583"/>
      <c r="B9583"/>
      <c r="C9583"/>
      <c r="D9583"/>
      <c r="E9583" s="201"/>
      <c r="F9583" s="61"/>
      <c r="G9583" s="196" t="e">
        <f>VLOOKUP(D9583,sku归属!A:B,2,0)</f>
        <v>#N/A</v>
      </c>
    </row>
    <row r="9584" spans="1:7" customHeight="1">
      <c r="A9584"/>
      <c r="B9584"/>
      <c r="C9584"/>
      <c r="D9584"/>
      <c r="E9584" s="201"/>
      <c r="F9584" s="61"/>
      <c r="G9584" s="196" t="e">
        <f>VLOOKUP(D9584,sku归属!A:B,2,0)</f>
        <v>#N/A</v>
      </c>
    </row>
    <row r="9585" spans="1:7" customHeight="1">
      <c r="A9585"/>
      <c r="B9585"/>
      <c r="C9585"/>
      <c r="D9585"/>
      <c r="E9585" s="202"/>
      <c r="F9585" s="61"/>
      <c r="G9585" s="196" t="e">
        <f>VLOOKUP(D9585,sku归属!A:B,2,0)</f>
        <v>#N/A</v>
      </c>
    </row>
    <row r="9586" spans="1:7" customHeight="1">
      <c r="A9586"/>
      <c r="B9586"/>
      <c r="C9586"/>
      <c r="D9586"/>
      <c r="E9586" s="202"/>
      <c r="F9586" s="61"/>
      <c r="G9586" s="196" t="e">
        <f>VLOOKUP(D9586,sku归属!A:B,2,0)</f>
        <v>#N/A</v>
      </c>
    </row>
    <row r="9587" spans="1:7" customHeight="1">
      <c r="A9587"/>
      <c r="B9587"/>
      <c r="C9587"/>
      <c r="D9587"/>
      <c r="E9587" s="202"/>
      <c r="F9587" s="61"/>
      <c r="G9587" s="196" t="e">
        <f>VLOOKUP(D9587,sku归属!A:B,2,0)</f>
        <v>#N/A</v>
      </c>
    </row>
    <row r="9588" spans="1:7" customHeight="1">
      <c r="A9588"/>
      <c r="B9588"/>
      <c r="C9588"/>
      <c r="D9588"/>
      <c r="E9588" s="202"/>
      <c r="F9588" s="61"/>
      <c r="G9588" s="196" t="e">
        <f>VLOOKUP(D9588,sku归属!A:B,2,0)</f>
        <v>#N/A</v>
      </c>
    </row>
    <row r="9589" spans="1:7" customHeight="1">
      <c r="A9589"/>
      <c r="B9589"/>
      <c r="C9589"/>
      <c r="D9589"/>
      <c r="E9589" s="202"/>
      <c r="F9589" s="61"/>
      <c r="G9589" s="196" t="e">
        <f>VLOOKUP(D9589,sku归属!A:B,2,0)</f>
        <v>#N/A</v>
      </c>
    </row>
    <row r="9590" spans="1:7" customHeight="1">
      <c r="A9590"/>
      <c r="B9590"/>
      <c r="C9590"/>
      <c r="D9590"/>
      <c r="E9590" s="202"/>
      <c r="F9590" s="61"/>
      <c r="G9590" s="196" t="e">
        <f>VLOOKUP(D9590,sku归属!A:B,2,0)</f>
        <v>#N/A</v>
      </c>
    </row>
    <row r="9591" spans="1:7" customHeight="1">
      <c r="A9591"/>
      <c r="B9591"/>
      <c r="C9591"/>
      <c r="D9591"/>
      <c r="E9591" s="202"/>
      <c r="F9591" s="61"/>
      <c r="G9591" s="196" t="e">
        <f>VLOOKUP(D9591,sku归属!A:B,2,0)</f>
        <v>#N/A</v>
      </c>
    </row>
    <row r="9592" spans="1:7" customHeight="1">
      <c r="A9592"/>
      <c r="B9592"/>
      <c r="C9592"/>
      <c r="D9592"/>
      <c r="E9592" s="202"/>
      <c r="F9592" s="61"/>
      <c r="G9592" s="196" t="e">
        <f>VLOOKUP(D9592,sku归属!A:B,2,0)</f>
        <v>#N/A</v>
      </c>
    </row>
    <row r="9593" spans="1:7" customHeight="1">
      <c r="A9593"/>
      <c r="B9593"/>
      <c r="C9593"/>
      <c r="D9593"/>
      <c r="E9593" s="202"/>
      <c r="F9593" s="61"/>
      <c r="G9593" s="196" t="e">
        <f>VLOOKUP(D9593,sku归属!A:B,2,0)</f>
        <v>#N/A</v>
      </c>
    </row>
    <row r="9594" spans="1:7" customHeight="1">
      <c r="A9594"/>
      <c r="B9594"/>
      <c r="C9594"/>
      <c r="D9594"/>
      <c r="E9594" s="202"/>
      <c r="F9594" s="61"/>
      <c r="G9594" s="196" t="e">
        <f>VLOOKUP(D9594,sku归属!A:B,2,0)</f>
        <v>#N/A</v>
      </c>
    </row>
    <row r="9595" spans="1:7" customHeight="1">
      <c r="A9595"/>
      <c r="B9595"/>
      <c r="C9595"/>
      <c r="D9595"/>
      <c r="E9595" s="202"/>
      <c r="F9595" s="61"/>
      <c r="G9595" s="196" t="e">
        <f>VLOOKUP(D9595,sku归属!A:B,2,0)</f>
        <v>#N/A</v>
      </c>
    </row>
    <row r="9596" spans="1:7" customHeight="1">
      <c r="A9596"/>
      <c r="B9596"/>
      <c r="C9596"/>
      <c r="D9596"/>
      <c r="E9596" s="202"/>
      <c r="F9596" s="61"/>
      <c r="G9596" s="196" t="e">
        <f>VLOOKUP(D9596,sku归属!A:B,2,0)</f>
        <v>#N/A</v>
      </c>
    </row>
    <row r="9597" spans="1:7" customHeight="1">
      <c r="A9597"/>
      <c r="B9597"/>
      <c r="C9597"/>
      <c r="D9597"/>
      <c r="E9597" s="202"/>
      <c r="F9597" s="61"/>
      <c r="G9597" s="196" t="e">
        <f>VLOOKUP(D9597,sku归属!A:B,2,0)</f>
        <v>#N/A</v>
      </c>
    </row>
    <row r="9598" spans="1:7" customHeight="1">
      <c r="A9598"/>
      <c r="B9598"/>
      <c r="C9598"/>
      <c r="D9598"/>
      <c r="E9598" s="202"/>
      <c r="F9598" s="61"/>
      <c r="G9598" s="196" t="e">
        <f>VLOOKUP(D9598,sku归属!A:B,2,0)</f>
        <v>#N/A</v>
      </c>
    </row>
    <row r="9599" spans="1:7" customHeight="1">
      <c r="A9599"/>
      <c r="B9599"/>
      <c r="C9599"/>
      <c r="D9599"/>
      <c r="E9599" s="202"/>
      <c r="F9599" s="61"/>
      <c r="G9599" s="196" t="e">
        <f>VLOOKUP(D9599,sku归属!A:B,2,0)</f>
        <v>#N/A</v>
      </c>
    </row>
    <row r="9600" spans="1:7" customHeight="1">
      <c r="A9600"/>
      <c r="B9600"/>
      <c r="C9600"/>
      <c r="D9600"/>
      <c r="E9600" s="202"/>
      <c r="F9600" s="61"/>
      <c r="G9600" s="196" t="e">
        <f>VLOOKUP(D9600,sku归属!A:B,2,0)</f>
        <v>#N/A</v>
      </c>
    </row>
    <row r="9601" spans="1:7" customHeight="1">
      <c r="A9601"/>
      <c r="B9601"/>
      <c r="C9601"/>
      <c r="D9601"/>
      <c r="E9601" s="202"/>
      <c r="F9601" s="61"/>
      <c r="G9601" s="196" t="e">
        <f>VLOOKUP(D9601,sku归属!A:B,2,0)</f>
        <v>#N/A</v>
      </c>
    </row>
    <row r="9602" spans="1:7" customHeight="1">
      <c r="A9602"/>
      <c r="B9602"/>
      <c r="C9602"/>
      <c r="D9602"/>
      <c r="E9602" s="202"/>
      <c r="F9602" s="61"/>
      <c r="G9602" s="196" t="e">
        <f>VLOOKUP(D9602,sku归属!A:B,2,0)</f>
        <v>#N/A</v>
      </c>
    </row>
    <row r="9603" spans="1:7" customHeight="1">
      <c r="A9603"/>
      <c r="B9603"/>
      <c r="C9603"/>
      <c r="D9603"/>
      <c r="E9603" s="202"/>
      <c r="F9603" s="61"/>
      <c r="G9603" s="196" t="e">
        <f>VLOOKUP(D9603,sku归属!A:B,2,0)</f>
        <v>#N/A</v>
      </c>
    </row>
    <row r="9604" spans="1:7" customHeight="1">
      <c r="A9604"/>
      <c r="B9604"/>
      <c r="C9604"/>
      <c r="D9604"/>
      <c r="E9604" s="202"/>
      <c r="F9604" s="61"/>
      <c r="G9604" s="196" t="e">
        <f>VLOOKUP(D9604,sku归属!A:B,2,0)</f>
        <v>#N/A</v>
      </c>
    </row>
    <row r="9605" spans="1:7" customHeight="1">
      <c r="A9605"/>
      <c r="B9605"/>
      <c r="C9605"/>
      <c r="D9605"/>
      <c r="E9605" s="202"/>
      <c r="F9605" s="61"/>
      <c r="G9605" s="196" t="e">
        <f>VLOOKUP(D9605,sku归属!A:B,2,0)</f>
        <v>#N/A</v>
      </c>
    </row>
    <row r="9606" spans="1:7" customHeight="1">
      <c r="A9606"/>
      <c r="B9606"/>
      <c r="C9606"/>
      <c r="D9606"/>
      <c r="E9606" s="203"/>
      <c r="F9606" s="61"/>
      <c r="G9606" s="196" t="e">
        <f>VLOOKUP(D9606,sku归属!A:B,2,0)</f>
        <v>#N/A</v>
      </c>
    </row>
    <row r="9607" spans="1:7" customHeight="1">
      <c r="A9607"/>
      <c r="B9607"/>
      <c r="C9607"/>
      <c r="D9607"/>
      <c r="E9607" s="203"/>
      <c r="F9607" s="61"/>
      <c r="G9607" s="196" t="e">
        <f>VLOOKUP(D9607,sku归属!A:B,2,0)</f>
        <v>#N/A</v>
      </c>
    </row>
    <row r="9608" spans="1:7" customHeight="1">
      <c r="A9608"/>
      <c r="B9608"/>
      <c r="C9608"/>
      <c r="D9608"/>
      <c r="E9608" s="203"/>
      <c r="F9608" s="61"/>
      <c r="G9608" s="196" t="e">
        <f>VLOOKUP(D9608,sku归属!A:B,2,0)</f>
        <v>#N/A</v>
      </c>
    </row>
    <row r="9609" spans="1:7" customHeight="1">
      <c r="A9609"/>
      <c r="B9609"/>
      <c r="C9609"/>
      <c r="D9609"/>
      <c r="E9609" s="203"/>
      <c r="F9609" s="61"/>
      <c r="G9609" s="196" t="e">
        <f>VLOOKUP(D9609,sku归属!A:B,2,0)</f>
        <v>#N/A</v>
      </c>
    </row>
    <row r="9610" spans="1:7" customHeight="1">
      <c r="A9610"/>
      <c r="B9610"/>
      <c r="C9610"/>
      <c r="D9610"/>
      <c r="E9610" s="203"/>
      <c r="F9610" s="61"/>
      <c r="G9610" s="196" t="e">
        <f>VLOOKUP(D9610,sku归属!A:B,2,0)</f>
        <v>#N/A</v>
      </c>
    </row>
    <row r="9611" spans="1:7" customHeight="1">
      <c r="A9611"/>
      <c r="B9611"/>
      <c r="C9611"/>
      <c r="D9611"/>
      <c r="E9611" s="203"/>
      <c r="F9611" s="61"/>
      <c r="G9611" s="196" t="e">
        <f>VLOOKUP(D9611,sku归属!A:B,2,0)</f>
        <v>#N/A</v>
      </c>
    </row>
    <row r="9612" spans="1:7" customHeight="1">
      <c r="A9612"/>
      <c r="B9612"/>
      <c r="C9612"/>
      <c r="D9612"/>
      <c r="E9612" s="203"/>
      <c r="F9612" s="61"/>
      <c r="G9612" s="196" t="e">
        <f>VLOOKUP(D9612,sku归属!A:B,2,0)</f>
        <v>#N/A</v>
      </c>
    </row>
    <row r="9613" spans="1:7" customHeight="1">
      <c r="A9613"/>
      <c r="B9613"/>
      <c r="C9613"/>
      <c r="D9613"/>
      <c r="E9613" s="203"/>
      <c r="F9613" s="61"/>
      <c r="G9613" s="196" t="e">
        <f>VLOOKUP(D9613,sku归属!A:B,2,0)</f>
        <v>#N/A</v>
      </c>
    </row>
    <row r="9614" spans="1:7" customHeight="1">
      <c r="A9614"/>
      <c r="B9614"/>
      <c r="C9614"/>
      <c r="D9614"/>
      <c r="E9614" s="203"/>
      <c r="F9614" s="61"/>
      <c r="G9614" s="196" t="e">
        <f>VLOOKUP(D9614,sku归属!A:B,2,0)</f>
        <v>#N/A</v>
      </c>
    </row>
    <row r="9615" spans="1:7" customHeight="1">
      <c r="A9615"/>
      <c r="B9615"/>
      <c r="C9615"/>
      <c r="D9615"/>
      <c r="E9615" s="203"/>
      <c r="F9615" s="61"/>
      <c r="G9615" s="196" t="e">
        <f>VLOOKUP(D9615,sku归属!A:B,2,0)</f>
        <v>#N/A</v>
      </c>
    </row>
    <row r="9616" spans="1:7" customHeight="1">
      <c r="A9616"/>
      <c r="B9616"/>
      <c r="C9616"/>
      <c r="D9616"/>
      <c r="E9616" s="203"/>
      <c r="F9616" s="61"/>
      <c r="G9616" s="196" t="e">
        <f>VLOOKUP(D9616,sku归属!A:B,2,0)</f>
        <v>#N/A</v>
      </c>
    </row>
    <row r="9617" spans="1:7" customHeight="1">
      <c r="A9617"/>
      <c r="B9617"/>
      <c r="C9617"/>
      <c r="D9617"/>
      <c r="E9617" s="203"/>
      <c r="F9617" s="61"/>
      <c r="G9617" s="196" t="e">
        <f>VLOOKUP(D9617,sku归属!A:B,2,0)</f>
        <v>#N/A</v>
      </c>
    </row>
    <row r="9618" spans="1:7" customHeight="1">
      <c r="A9618"/>
      <c r="B9618"/>
      <c r="C9618"/>
      <c r="D9618"/>
      <c r="E9618" s="203"/>
      <c r="F9618" s="61"/>
      <c r="G9618" s="196" t="e">
        <f>VLOOKUP(D9618,sku归属!A:B,2,0)</f>
        <v>#N/A</v>
      </c>
    </row>
    <row r="9619" spans="1:7" customHeight="1">
      <c r="A9619"/>
      <c r="B9619"/>
      <c r="C9619"/>
      <c r="D9619"/>
      <c r="E9619" s="203"/>
      <c r="F9619" s="61"/>
      <c r="G9619" s="196" t="e">
        <f>VLOOKUP(D9619,sku归属!A:B,2,0)</f>
        <v>#N/A</v>
      </c>
    </row>
    <row r="9620" spans="1:7" customHeight="1">
      <c r="A9620"/>
      <c r="B9620"/>
      <c r="C9620"/>
      <c r="D9620"/>
      <c r="E9620" s="203"/>
      <c r="F9620" s="61"/>
      <c r="G9620" s="196" t="e">
        <f>VLOOKUP(D9620,sku归属!A:B,2,0)</f>
        <v>#N/A</v>
      </c>
    </row>
    <row r="9621" spans="1:7" customHeight="1">
      <c r="A9621"/>
      <c r="B9621"/>
      <c r="C9621"/>
      <c r="D9621"/>
      <c r="E9621" s="203"/>
      <c r="F9621" s="61"/>
      <c r="G9621" s="196" t="e">
        <f>VLOOKUP(D9621,sku归属!A:B,2,0)</f>
        <v>#N/A</v>
      </c>
    </row>
    <row r="9622" spans="1:7" customHeight="1">
      <c r="A9622"/>
      <c r="B9622"/>
      <c r="C9622"/>
      <c r="D9622"/>
      <c r="E9622" s="203"/>
      <c r="F9622" s="61"/>
      <c r="G9622" s="196" t="e">
        <f>VLOOKUP(D9622,sku归属!A:B,2,0)</f>
        <v>#N/A</v>
      </c>
    </row>
    <row r="9623" spans="1:7" customHeight="1">
      <c r="A9623"/>
      <c r="B9623"/>
      <c r="C9623"/>
      <c r="D9623"/>
      <c r="E9623" s="203"/>
      <c r="F9623" s="61"/>
      <c r="G9623" s="196" t="e">
        <f>VLOOKUP(D9623,sku归属!A:B,2,0)</f>
        <v>#N/A</v>
      </c>
    </row>
    <row r="9624" spans="1:7" customHeight="1">
      <c r="A9624"/>
      <c r="B9624"/>
      <c r="C9624"/>
      <c r="D9624"/>
      <c r="E9624" s="203"/>
      <c r="F9624" s="61"/>
      <c r="G9624" s="196" t="e">
        <f>VLOOKUP(D9624,sku归属!A:B,2,0)</f>
        <v>#N/A</v>
      </c>
    </row>
    <row r="9625" spans="1:7" customHeight="1">
      <c r="A9625"/>
      <c r="B9625"/>
      <c r="C9625"/>
      <c r="D9625"/>
      <c r="E9625" s="203"/>
      <c r="F9625" s="61"/>
      <c r="G9625" s="196" t="e">
        <f>VLOOKUP(D9625,sku归属!A:B,2,0)</f>
        <v>#N/A</v>
      </c>
    </row>
    <row r="9626" spans="1:7" customHeight="1">
      <c r="A9626"/>
      <c r="B9626"/>
      <c r="C9626"/>
      <c r="D9626"/>
      <c r="E9626" s="203"/>
      <c r="F9626" s="61"/>
      <c r="G9626" s="196" t="e">
        <f>VLOOKUP(D9626,sku归属!A:B,2,0)</f>
        <v>#N/A</v>
      </c>
    </row>
    <row r="9627" spans="1:7" customHeight="1">
      <c r="A9627"/>
      <c r="B9627"/>
      <c r="C9627"/>
      <c r="D9627"/>
      <c r="E9627" s="203"/>
      <c r="F9627" s="61"/>
      <c r="G9627" s="196" t="e">
        <f>VLOOKUP(D9627,sku归属!A:B,2,0)</f>
        <v>#N/A</v>
      </c>
    </row>
    <row r="9628" spans="1:7" customHeight="1">
      <c r="A9628"/>
      <c r="B9628"/>
      <c r="C9628"/>
      <c r="D9628"/>
      <c r="E9628" s="203"/>
      <c r="F9628" s="61"/>
      <c r="G9628" s="196" t="e">
        <f>VLOOKUP(D9628,sku归属!A:B,2,0)</f>
        <v>#N/A</v>
      </c>
    </row>
    <row r="9629" spans="1:7" customHeight="1">
      <c r="A9629"/>
      <c r="B9629"/>
      <c r="C9629"/>
      <c r="D9629"/>
      <c r="E9629" s="203"/>
      <c r="F9629" s="61"/>
      <c r="G9629" s="196" t="e">
        <f>VLOOKUP(D9629,sku归属!A:B,2,0)</f>
        <v>#N/A</v>
      </c>
    </row>
    <row r="9630" spans="1:7" customHeight="1">
      <c r="A9630"/>
      <c r="B9630"/>
      <c r="C9630"/>
      <c r="D9630"/>
      <c r="E9630" s="203"/>
      <c r="F9630" s="61"/>
      <c r="G9630" s="196" t="e">
        <f>VLOOKUP(D9630,sku归属!A:B,2,0)</f>
        <v>#N/A</v>
      </c>
    </row>
    <row r="9631" spans="1:7" customHeight="1">
      <c r="A9631"/>
      <c r="B9631"/>
      <c r="C9631"/>
      <c r="D9631"/>
      <c r="E9631" s="203"/>
      <c r="F9631" s="61"/>
      <c r="G9631" s="196" t="e">
        <f>VLOOKUP(D9631,sku归属!A:B,2,0)</f>
        <v>#N/A</v>
      </c>
    </row>
    <row r="9632" spans="1:7" customHeight="1">
      <c r="A9632"/>
      <c r="B9632"/>
      <c r="C9632"/>
      <c r="D9632"/>
      <c r="E9632" s="203"/>
      <c r="F9632" s="61"/>
      <c r="G9632" s="196" t="e">
        <f>VLOOKUP(D9632,sku归属!A:B,2,0)</f>
        <v>#N/A</v>
      </c>
    </row>
    <row r="9633" spans="1:7" customHeight="1">
      <c r="A9633"/>
      <c r="B9633"/>
      <c r="C9633"/>
      <c r="D9633"/>
      <c r="E9633" s="203"/>
      <c r="F9633" s="61"/>
      <c r="G9633" s="196" t="e">
        <f>VLOOKUP(D9633,sku归属!A:B,2,0)</f>
        <v>#N/A</v>
      </c>
    </row>
    <row r="9634" spans="1:7" customHeight="1">
      <c r="A9634"/>
      <c r="B9634"/>
      <c r="C9634"/>
      <c r="D9634"/>
      <c r="E9634" s="203"/>
      <c r="F9634" s="61"/>
      <c r="G9634" s="196" t="e">
        <f>VLOOKUP(D9634,sku归属!A:B,2,0)</f>
        <v>#N/A</v>
      </c>
    </row>
    <row r="9635" spans="1:7" customHeight="1">
      <c r="A9635"/>
      <c r="B9635"/>
      <c r="C9635"/>
      <c r="D9635"/>
      <c r="E9635" s="203"/>
      <c r="F9635" s="61"/>
      <c r="G9635" s="196" t="e">
        <f>VLOOKUP(D9635,sku归属!A:B,2,0)</f>
        <v>#N/A</v>
      </c>
    </row>
    <row r="9636" spans="1:7" customHeight="1">
      <c r="A9636"/>
      <c r="B9636"/>
      <c r="C9636"/>
      <c r="D9636"/>
      <c r="E9636" s="203"/>
      <c r="F9636" s="61"/>
      <c r="G9636" s="196" t="e">
        <f>VLOOKUP(D9636,sku归属!A:B,2,0)</f>
        <v>#N/A</v>
      </c>
    </row>
    <row r="9637" spans="1:7" customHeight="1">
      <c r="A9637"/>
      <c r="B9637"/>
      <c r="C9637"/>
      <c r="D9637"/>
      <c r="E9637" s="203"/>
      <c r="F9637" s="61"/>
      <c r="G9637" s="196" t="e">
        <f>VLOOKUP(D9637,sku归属!A:B,2,0)</f>
        <v>#N/A</v>
      </c>
    </row>
    <row r="9638" spans="1:7" customHeight="1">
      <c r="A9638"/>
      <c r="B9638"/>
      <c r="C9638"/>
      <c r="D9638"/>
      <c r="E9638" s="203"/>
      <c r="F9638" s="61"/>
      <c r="G9638" s="196" t="e">
        <f>VLOOKUP(D9638,sku归属!A:B,2,0)</f>
        <v>#N/A</v>
      </c>
    </row>
    <row r="9639" spans="1:7" customHeight="1">
      <c r="A9639"/>
      <c r="B9639"/>
      <c r="C9639"/>
      <c r="D9639"/>
      <c r="E9639" s="202"/>
      <c r="F9639" s="61"/>
      <c r="G9639" s="196" t="e">
        <f>VLOOKUP(D9639,sku归属!A:B,2,0)</f>
        <v>#N/A</v>
      </c>
    </row>
    <row r="9640" spans="1:7" customHeight="1">
      <c r="A9640"/>
      <c r="B9640"/>
      <c r="C9640"/>
      <c r="D9640"/>
      <c r="E9640" s="202"/>
      <c r="F9640" s="61"/>
      <c r="G9640" s="196" t="e">
        <f>VLOOKUP(D9640,sku归属!A:B,2,0)</f>
        <v>#N/A</v>
      </c>
    </row>
    <row r="9641" spans="1:7" customHeight="1">
      <c r="A9641"/>
      <c r="B9641"/>
      <c r="C9641"/>
      <c r="D9641"/>
      <c r="E9641" s="202"/>
      <c r="F9641" s="61"/>
      <c r="G9641" s="196" t="e">
        <f>VLOOKUP(D9641,sku归属!A:B,2,0)</f>
        <v>#N/A</v>
      </c>
    </row>
    <row r="9642" spans="1:7" customHeight="1">
      <c r="A9642"/>
      <c r="B9642"/>
      <c r="C9642"/>
      <c r="D9642"/>
      <c r="E9642" s="202"/>
      <c r="F9642" s="61"/>
      <c r="G9642" s="196" t="e">
        <f>VLOOKUP(D9642,sku归属!A:B,2,0)</f>
        <v>#N/A</v>
      </c>
    </row>
    <row r="9643" spans="1:7" customHeight="1">
      <c r="A9643"/>
      <c r="B9643"/>
      <c r="C9643"/>
      <c r="D9643"/>
      <c r="E9643" s="202"/>
      <c r="F9643" s="61"/>
      <c r="G9643" s="196" t="e">
        <f>VLOOKUP(D9643,sku归属!A:B,2,0)</f>
        <v>#N/A</v>
      </c>
    </row>
    <row r="9644" spans="1:7" customHeight="1">
      <c r="A9644"/>
      <c r="B9644"/>
      <c r="C9644"/>
      <c r="D9644"/>
      <c r="E9644" s="202"/>
      <c r="F9644" s="61"/>
      <c r="G9644" s="196" t="e">
        <f>VLOOKUP(D9644,sku归属!A:B,2,0)</f>
        <v>#N/A</v>
      </c>
    </row>
    <row r="9645" spans="1:7" customHeight="1">
      <c r="A9645"/>
      <c r="B9645"/>
      <c r="C9645"/>
      <c r="D9645"/>
      <c r="E9645" s="202"/>
      <c r="F9645" s="61"/>
      <c r="G9645" s="196" t="e">
        <f>VLOOKUP(D9645,sku归属!A:B,2,0)</f>
        <v>#N/A</v>
      </c>
    </row>
    <row r="9646" spans="1:7" customHeight="1">
      <c r="A9646"/>
      <c r="B9646"/>
      <c r="C9646"/>
      <c r="D9646"/>
      <c r="E9646" s="202"/>
      <c r="F9646" s="61"/>
      <c r="G9646" s="196" t="e">
        <f>VLOOKUP(D9646,sku归属!A:B,2,0)</f>
        <v>#N/A</v>
      </c>
    </row>
    <row r="9647" spans="1:7" customHeight="1">
      <c r="A9647"/>
      <c r="B9647"/>
      <c r="C9647"/>
      <c r="D9647"/>
      <c r="E9647" s="202"/>
      <c r="F9647" s="61"/>
      <c r="G9647" s="196" t="e">
        <f>VLOOKUP(D9647,sku归属!A:B,2,0)</f>
        <v>#N/A</v>
      </c>
    </row>
    <row r="9648" spans="1:7" customHeight="1">
      <c r="A9648"/>
      <c r="B9648"/>
      <c r="C9648"/>
      <c r="D9648"/>
      <c r="E9648" s="202"/>
      <c r="F9648" s="61"/>
      <c r="G9648" s="196" t="e">
        <f>VLOOKUP(D9648,sku归属!A:B,2,0)</f>
        <v>#N/A</v>
      </c>
    </row>
    <row r="9649" spans="1:7" customHeight="1">
      <c r="A9649"/>
      <c r="B9649"/>
      <c r="C9649"/>
      <c r="D9649"/>
      <c r="E9649" s="202"/>
      <c r="F9649" s="61"/>
      <c r="G9649" s="196" t="e">
        <f>VLOOKUP(D9649,sku归属!A:B,2,0)</f>
        <v>#N/A</v>
      </c>
    </row>
    <row r="9650" spans="1:7" customHeight="1">
      <c r="A9650"/>
      <c r="B9650"/>
      <c r="C9650"/>
      <c r="D9650"/>
      <c r="E9650" s="202"/>
      <c r="F9650" s="61"/>
      <c r="G9650" s="196" t="e">
        <f>VLOOKUP(D9650,sku归属!A:B,2,0)</f>
        <v>#N/A</v>
      </c>
    </row>
    <row r="9651" spans="1:7" customHeight="1">
      <c r="A9651"/>
      <c r="B9651"/>
      <c r="C9651"/>
      <c r="D9651"/>
      <c r="E9651" s="202"/>
      <c r="F9651" s="61"/>
      <c r="G9651" s="196" t="e">
        <f>VLOOKUP(D9651,sku归属!A:B,2,0)</f>
        <v>#N/A</v>
      </c>
    </row>
    <row r="9652" spans="1:7" customHeight="1">
      <c r="A9652"/>
      <c r="B9652"/>
      <c r="C9652"/>
      <c r="D9652"/>
      <c r="E9652" s="202"/>
      <c r="F9652" s="61"/>
      <c r="G9652" s="196" t="e">
        <f>VLOOKUP(D9652,sku归属!A:B,2,0)</f>
        <v>#N/A</v>
      </c>
    </row>
    <row r="9653" spans="1:7" customHeight="1">
      <c r="A9653"/>
      <c r="B9653"/>
      <c r="C9653"/>
      <c r="D9653"/>
      <c r="E9653" s="202"/>
      <c r="F9653" s="61"/>
      <c r="G9653" s="196" t="e">
        <f>VLOOKUP(D9653,sku归属!A:B,2,0)</f>
        <v>#N/A</v>
      </c>
    </row>
    <row r="9654" spans="1:7" customHeight="1">
      <c r="A9654"/>
      <c r="B9654"/>
      <c r="C9654"/>
      <c r="D9654"/>
      <c r="E9654" s="202"/>
      <c r="F9654" s="61"/>
      <c r="G9654" s="196" t="e">
        <f>VLOOKUP(D9654,sku归属!A:B,2,0)</f>
        <v>#N/A</v>
      </c>
    </row>
    <row r="9655" spans="1:7" customHeight="1">
      <c r="A9655"/>
      <c r="B9655"/>
      <c r="C9655"/>
      <c r="D9655"/>
      <c r="E9655" s="202"/>
      <c r="F9655" s="61"/>
      <c r="G9655" s="196" t="e">
        <f>VLOOKUP(D9655,sku归属!A:B,2,0)</f>
        <v>#N/A</v>
      </c>
    </row>
    <row r="9656" spans="1:7" customHeight="1">
      <c r="A9656"/>
      <c r="B9656"/>
      <c r="C9656"/>
      <c r="D9656"/>
      <c r="E9656" s="202"/>
      <c r="F9656" s="61"/>
      <c r="G9656" s="196" t="e">
        <f>VLOOKUP(D9656,sku归属!A:B,2,0)</f>
        <v>#N/A</v>
      </c>
    </row>
    <row r="9657" spans="1:7" customHeight="1">
      <c r="A9657"/>
      <c r="B9657"/>
      <c r="C9657"/>
      <c r="D9657"/>
      <c r="E9657" s="197"/>
      <c r="F9657" s="61"/>
      <c r="G9657" s="196" t="e">
        <f>VLOOKUP(D9657,sku归属!A:B,2,0)</f>
        <v>#N/A</v>
      </c>
    </row>
    <row r="9658" spans="1:7" customHeight="1">
      <c r="A9658"/>
      <c r="B9658"/>
      <c r="C9658"/>
      <c r="D9658"/>
      <c r="E9658" s="197"/>
      <c r="F9658" s="61"/>
      <c r="G9658" s="196" t="e">
        <f>VLOOKUP(D9658,sku归属!A:B,2,0)</f>
        <v>#N/A</v>
      </c>
    </row>
    <row r="9659" spans="1:7" customHeight="1">
      <c r="A9659"/>
      <c r="B9659"/>
      <c r="C9659"/>
      <c r="D9659"/>
      <c r="E9659" s="197"/>
      <c r="F9659" s="61"/>
      <c r="G9659" s="196" t="e">
        <f>VLOOKUP(D9659,sku归属!A:B,2,0)</f>
        <v>#N/A</v>
      </c>
    </row>
    <row r="9660" spans="1:7" customHeight="1">
      <c r="A9660"/>
      <c r="B9660"/>
      <c r="C9660"/>
      <c r="D9660"/>
      <c r="E9660" s="197"/>
      <c r="F9660" s="61"/>
      <c r="G9660" s="196" t="e">
        <f>VLOOKUP(D9660,sku归属!A:B,2,0)</f>
        <v>#N/A</v>
      </c>
    </row>
    <row r="9661" spans="1:7" customHeight="1">
      <c r="A9661"/>
      <c r="B9661"/>
      <c r="C9661"/>
      <c r="D9661"/>
      <c r="E9661" s="197"/>
      <c r="F9661" s="61"/>
      <c r="G9661" s="196" t="e">
        <f>VLOOKUP(D9661,sku归属!A:B,2,0)</f>
        <v>#N/A</v>
      </c>
    </row>
    <row r="9662" spans="1:7" customHeight="1">
      <c r="A9662"/>
      <c r="B9662"/>
      <c r="C9662"/>
      <c r="D9662"/>
      <c r="E9662" s="203"/>
      <c r="F9662" s="61"/>
      <c r="G9662" s="196" t="e">
        <f>VLOOKUP(D9662,sku归属!A:B,2,0)</f>
        <v>#N/A</v>
      </c>
    </row>
    <row r="9663" spans="1:7" customHeight="1">
      <c r="A9663"/>
      <c r="B9663"/>
      <c r="C9663"/>
      <c r="D9663"/>
      <c r="E9663" s="203"/>
      <c r="F9663" s="61"/>
      <c r="G9663" s="196" t="e">
        <f>VLOOKUP(D9663,sku归属!A:B,2,0)</f>
        <v>#N/A</v>
      </c>
    </row>
    <row r="9664" spans="1:7" customHeight="1">
      <c r="A9664"/>
      <c r="B9664"/>
      <c r="C9664"/>
      <c r="D9664"/>
      <c r="E9664" s="203"/>
      <c r="F9664" s="61"/>
      <c r="G9664" s="196" t="e">
        <f>VLOOKUP(D9664,sku归属!A:B,2,0)</f>
        <v>#N/A</v>
      </c>
    </row>
    <row r="9665" spans="1:7" customHeight="1">
      <c r="A9665"/>
      <c r="B9665"/>
      <c r="C9665"/>
      <c r="D9665"/>
      <c r="E9665" s="203"/>
      <c r="F9665" s="61"/>
      <c r="G9665" s="196" t="e">
        <f>VLOOKUP(D9665,sku归属!A:B,2,0)</f>
        <v>#N/A</v>
      </c>
    </row>
    <row r="9666" spans="1:7" customHeight="1">
      <c r="A9666"/>
      <c r="B9666"/>
      <c r="C9666"/>
      <c r="D9666"/>
      <c r="E9666" s="203"/>
      <c r="F9666" s="61"/>
      <c r="G9666" s="196" t="e">
        <f>VLOOKUP(D9666,sku归属!A:B,2,0)</f>
        <v>#N/A</v>
      </c>
    </row>
    <row r="9667" spans="1:7" customHeight="1">
      <c r="A9667"/>
      <c r="B9667"/>
      <c r="C9667"/>
      <c r="D9667"/>
      <c r="E9667" s="203"/>
      <c r="F9667" s="61"/>
      <c r="G9667" s="196" t="e">
        <f>VLOOKUP(D9667,sku归属!A:B,2,0)</f>
        <v>#N/A</v>
      </c>
    </row>
    <row r="9668" spans="1:7" customHeight="1">
      <c r="A9668"/>
      <c r="B9668"/>
      <c r="C9668"/>
      <c r="D9668"/>
      <c r="E9668" s="203"/>
      <c r="F9668" s="61"/>
      <c r="G9668" s="196" t="e">
        <f>VLOOKUP(D9668,sku归属!A:B,2,0)</f>
        <v>#N/A</v>
      </c>
    </row>
    <row r="9669" spans="1:7" customHeight="1">
      <c r="A9669"/>
      <c r="B9669"/>
      <c r="C9669"/>
      <c r="D9669"/>
      <c r="E9669" s="203"/>
      <c r="F9669" s="61"/>
      <c r="G9669" s="196" t="e">
        <f>VLOOKUP(D9669,sku归属!A:B,2,0)</f>
        <v>#N/A</v>
      </c>
    </row>
    <row r="9670" spans="1:7" customHeight="1">
      <c r="A9670"/>
      <c r="B9670"/>
      <c r="C9670"/>
      <c r="D9670"/>
      <c r="E9670" s="203"/>
      <c r="F9670" s="61"/>
      <c r="G9670" s="196" t="e">
        <f>VLOOKUP(D9670,sku归属!A:B,2,0)</f>
        <v>#N/A</v>
      </c>
    </row>
    <row r="9671" spans="1:7" customHeight="1">
      <c r="A9671"/>
      <c r="B9671"/>
      <c r="C9671"/>
      <c r="D9671"/>
      <c r="E9671" s="203"/>
      <c r="F9671" s="61"/>
      <c r="G9671" s="196" t="e">
        <f>VLOOKUP(D9671,sku归属!A:B,2,0)</f>
        <v>#N/A</v>
      </c>
    </row>
    <row r="9672" spans="1:7" customHeight="1">
      <c r="A9672"/>
      <c r="B9672"/>
      <c r="C9672"/>
      <c r="D9672"/>
      <c r="E9672" s="203"/>
      <c r="F9672" s="61"/>
      <c r="G9672" s="196" t="e">
        <f>VLOOKUP(D9672,sku归属!A:B,2,0)</f>
        <v>#N/A</v>
      </c>
    </row>
    <row r="9673" spans="1:7" customHeight="1">
      <c r="A9673"/>
      <c r="B9673"/>
      <c r="C9673"/>
      <c r="D9673"/>
      <c r="E9673" s="203"/>
      <c r="F9673" s="61"/>
      <c r="G9673" s="196" t="e">
        <f>VLOOKUP(D9673,sku归属!A:B,2,0)</f>
        <v>#N/A</v>
      </c>
    </row>
    <row r="9674" spans="1:7" customHeight="1">
      <c r="A9674"/>
      <c r="B9674"/>
      <c r="C9674"/>
      <c r="D9674"/>
      <c r="E9674" s="203"/>
      <c r="F9674" s="61"/>
      <c r="G9674" s="196" t="e">
        <f>VLOOKUP(D9674,sku归属!A:B,2,0)</f>
        <v>#N/A</v>
      </c>
    </row>
    <row r="9675" spans="1:7" customHeight="1">
      <c r="A9675"/>
      <c r="B9675"/>
      <c r="C9675"/>
      <c r="D9675"/>
      <c r="E9675" s="203"/>
      <c r="F9675" s="61"/>
      <c r="G9675" s="196" t="e">
        <f>VLOOKUP(D9675,sku归属!A:B,2,0)</f>
        <v>#N/A</v>
      </c>
    </row>
    <row r="9676" spans="1:7" customHeight="1">
      <c r="A9676"/>
      <c r="B9676"/>
      <c r="C9676"/>
      <c r="D9676"/>
      <c r="E9676" s="203"/>
      <c r="F9676" s="61"/>
      <c r="G9676" s="196" t="e">
        <f>VLOOKUP(D9676,sku归属!A:B,2,0)</f>
        <v>#N/A</v>
      </c>
    </row>
    <row r="9677" spans="1:7" customHeight="1">
      <c r="A9677"/>
      <c r="B9677"/>
      <c r="C9677"/>
      <c r="D9677"/>
      <c r="E9677" s="203"/>
      <c r="F9677" s="61"/>
      <c r="G9677" s="196" t="e">
        <f>VLOOKUP(D9677,sku归属!A:B,2,0)</f>
        <v>#N/A</v>
      </c>
    </row>
    <row r="9678" spans="1:7" customHeight="1">
      <c r="A9678"/>
      <c r="B9678"/>
      <c r="C9678"/>
      <c r="D9678"/>
      <c r="E9678" s="203"/>
      <c r="F9678" s="61"/>
      <c r="G9678" s="196" t="e">
        <f>VLOOKUP(D9678,sku归属!A:B,2,0)</f>
        <v>#N/A</v>
      </c>
    </row>
    <row r="9679" spans="1:7" customHeight="1">
      <c r="A9679"/>
      <c r="B9679"/>
      <c r="C9679"/>
      <c r="D9679"/>
      <c r="E9679" s="203"/>
      <c r="F9679" s="61"/>
      <c r="G9679" s="196" t="e">
        <f>VLOOKUP(D9679,sku归属!A:B,2,0)</f>
        <v>#N/A</v>
      </c>
    </row>
    <row r="9680" spans="1:7" customHeight="1">
      <c r="A9680"/>
      <c r="B9680"/>
      <c r="C9680"/>
      <c r="D9680"/>
      <c r="E9680" s="203"/>
      <c r="F9680" s="61"/>
      <c r="G9680" s="196" t="e">
        <f>VLOOKUP(D9680,sku归属!A:B,2,0)</f>
        <v>#N/A</v>
      </c>
    </row>
    <row r="9681" spans="1:7" customHeight="1">
      <c r="A9681"/>
      <c r="B9681"/>
      <c r="C9681"/>
      <c r="D9681"/>
      <c r="E9681" s="203"/>
      <c r="F9681" s="61"/>
      <c r="G9681" s="196" t="e">
        <f>VLOOKUP(D9681,sku归属!A:B,2,0)</f>
        <v>#N/A</v>
      </c>
    </row>
    <row r="9682" spans="1:7" customHeight="1">
      <c r="A9682"/>
      <c r="B9682"/>
      <c r="C9682"/>
      <c r="D9682"/>
      <c r="E9682" s="203"/>
      <c r="F9682" s="61"/>
      <c r="G9682" s="196" t="e">
        <f>VLOOKUP(D9682,sku归属!A:B,2,0)</f>
        <v>#N/A</v>
      </c>
    </row>
    <row r="9683" spans="1:7" customHeight="1">
      <c r="A9683"/>
      <c r="B9683"/>
      <c r="C9683"/>
      <c r="D9683"/>
      <c r="E9683" s="203"/>
      <c r="F9683" s="61"/>
      <c r="G9683" s="196" t="e">
        <f>VLOOKUP(D9683,sku归属!A:B,2,0)</f>
        <v>#N/A</v>
      </c>
    </row>
    <row r="9684" spans="1:7" customHeight="1">
      <c r="A9684"/>
      <c r="B9684"/>
      <c r="C9684"/>
      <c r="D9684"/>
      <c r="E9684" s="203"/>
      <c r="F9684" s="61"/>
      <c r="G9684" s="196" t="e">
        <f>VLOOKUP(D9684,sku归属!A:B,2,0)</f>
        <v>#N/A</v>
      </c>
    </row>
    <row r="9685" spans="1:7" customHeight="1">
      <c r="A9685"/>
      <c r="B9685"/>
      <c r="C9685"/>
      <c r="D9685"/>
      <c r="E9685" s="203"/>
      <c r="F9685" s="61"/>
      <c r="G9685" s="196" t="e">
        <f>VLOOKUP(D9685,sku归属!A:B,2,0)</f>
        <v>#N/A</v>
      </c>
    </row>
    <row r="9686" spans="1:7" customHeight="1">
      <c r="A9686"/>
      <c r="B9686"/>
      <c r="C9686"/>
      <c r="D9686"/>
      <c r="E9686" s="203"/>
      <c r="F9686" s="61"/>
      <c r="G9686" s="196" t="e">
        <f>VLOOKUP(D9686,sku归属!A:B,2,0)</f>
        <v>#N/A</v>
      </c>
    </row>
    <row r="9687" spans="1:7" customHeight="1">
      <c r="A9687"/>
      <c r="B9687"/>
      <c r="C9687"/>
      <c r="D9687"/>
      <c r="E9687" s="203"/>
      <c r="F9687" s="61"/>
      <c r="G9687" s="196" t="e">
        <f>VLOOKUP(D9687,sku归属!A:B,2,0)</f>
        <v>#N/A</v>
      </c>
    </row>
    <row r="9688" spans="1:7" customHeight="1">
      <c r="A9688"/>
      <c r="B9688"/>
      <c r="C9688"/>
      <c r="D9688"/>
      <c r="E9688" s="203"/>
      <c r="F9688" s="61"/>
      <c r="G9688" s="196" t="e">
        <f>VLOOKUP(D9688,sku归属!A:B,2,0)</f>
        <v>#N/A</v>
      </c>
    </row>
    <row r="9689" spans="1:7" customHeight="1">
      <c r="A9689"/>
      <c r="B9689"/>
      <c r="C9689"/>
      <c r="D9689"/>
      <c r="E9689" s="203"/>
      <c r="F9689" s="61"/>
      <c r="G9689" s="196" t="e">
        <f>VLOOKUP(D9689,sku归属!A:B,2,0)</f>
        <v>#N/A</v>
      </c>
    </row>
    <row r="9690" spans="1:7" customHeight="1">
      <c r="A9690"/>
      <c r="B9690"/>
      <c r="C9690"/>
      <c r="D9690"/>
      <c r="E9690" s="203"/>
      <c r="F9690" s="61"/>
      <c r="G9690" s="196" t="e">
        <f>VLOOKUP(D9690,sku归属!A:B,2,0)</f>
        <v>#N/A</v>
      </c>
    </row>
    <row r="9691" spans="1:7" customHeight="1">
      <c r="A9691"/>
      <c r="B9691"/>
      <c r="C9691"/>
      <c r="D9691"/>
      <c r="E9691" s="203"/>
      <c r="F9691" s="61"/>
      <c r="G9691" s="196" t="e">
        <f>VLOOKUP(D9691,sku归属!A:B,2,0)</f>
        <v>#N/A</v>
      </c>
    </row>
    <row r="9692" spans="1:7" customHeight="1">
      <c r="A9692"/>
      <c r="B9692"/>
      <c r="C9692"/>
      <c r="D9692"/>
      <c r="E9692" s="203"/>
      <c r="F9692" s="61"/>
      <c r="G9692" s="196" t="e">
        <f>VLOOKUP(D9692,sku归属!A:B,2,0)</f>
        <v>#N/A</v>
      </c>
    </row>
    <row r="9693" spans="1:7" customHeight="1">
      <c r="A9693"/>
      <c r="B9693"/>
      <c r="C9693"/>
      <c r="D9693"/>
      <c r="E9693" s="203"/>
      <c r="F9693" s="61"/>
      <c r="G9693" s="196" t="e">
        <f>VLOOKUP(D9693,sku归属!A:B,2,0)</f>
        <v>#N/A</v>
      </c>
    </row>
    <row r="9694" spans="1:7" customHeight="1">
      <c r="A9694"/>
      <c r="B9694"/>
      <c r="C9694"/>
      <c r="D9694"/>
      <c r="E9694" s="203"/>
      <c r="F9694" s="61"/>
      <c r="G9694" s="196" t="e">
        <f>VLOOKUP(D9694,sku归属!A:B,2,0)</f>
        <v>#N/A</v>
      </c>
    </row>
    <row r="9695" spans="1:7" customHeight="1">
      <c r="A9695"/>
      <c r="B9695"/>
      <c r="C9695"/>
      <c r="D9695"/>
      <c r="E9695" s="203"/>
      <c r="F9695" s="61"/>
      <c r="G9695" s="196" t="e">
        <f>VLOOKUP(D9695,sku归属!A:B,2,0)</f>
        <v>#N/A</v>
      </c>
    </row>
    <row r="9696" spans="1:7" customHeight="1">
      <c r="A9696"/>
      <c r="B9696"/>
      <c r="C9696"/>
      <c r="D9696"/>
      <c r="E9696" s="203"/>
      <c r="F9696" s="61"/>
      <c r="G9696" s="196" t="e">
        <f>VLOOKUP(D9696,sku归属!A:B,2,0)</f>
        <v>#N/A</v>
      </c>
    </row>
    <row r="9697" spans="1:7" customHeight="1">
      <c r="A9697"/>
      <c r="B9697"/>
      <c r="C9697"/>
      <c r="D9697"/>
      <c r="E9697" s="203"/>
      <c r="F9697" s="61"/>
      <c r="G9697" s="196" t="e">
        <f>VLOOKUP(D9697,sku归属!A:B,2,0)</f>
        <v>#N/A</v>
      </c>
    </row>
    <row r="9698" spans="1:7" customHeight="1">
      <c r="A9698"/>
      <c r="B9698"/>
      <c r="C9698"/>
      <c r="D9698"/>
      <c r="E9698" s="203"/>
      <c r="F9698" s="61"/>
      <c r="G9698" s="196" t="e">
        <f>VLOOKUP(D9698,sku归属!A:B,2,0)</f>
        <v>#N/A</v>
      </c>
    </row>
    <row r="9699" spans="1:7" customHeight="1">
      <c r="A9699"/>
      <c r="B9699"/>
      <c r="C9699"/>
      <c r="D9699"/>
      <c r="E9699" s="203"/>
      <c r="F9699" s="61"/>
      <c r="G9699" s="196" t="e">
        <f>VLOOKUP(D9699,sku归属!A:B,2,0)</f>
        <v>#N/A</v>
      </c>
    </row>
    <row r="9700" spans="1:7" customHeight="1">
      <c r="A9700"/>
      <c r="B9700"/>
      <c r="C9700"/>
      <c r="D9700"/>
      <c r="E9700" s="203"/>
      <c r="F9700" s="61"/>
      <c r="G9700" s="196" t="e">
        <f>VLOOKUP(D9700,sku归属!A:B,2,0)</f>
        <v>#N/A</v>
      </c>
    </row>
    <row r="9701" spans="1:7" customHeight="1">
      <c r="A9701"/>
      <c r="B9701"/>
      <c r="C9701"/>
      <c r="D9701"/>
      <c r="E9701" s="203"/>
      <c r="F9701" s="61"/>
      <c r="G9701" s="196" t="e">
        <f>VLOOKUP(D9701,sku归属!A:B,2,0)</f>
        <v>#N/A</v>
      </c>
    </row>
    <row r="9702" spans="1:7" customHeight="1">
      <c r="A9702"/>
      <c r="B9702"/>
      <c r="C9702"/>
      <c r="D9702"/>
      <c r="E9702" s="203"/>
      <c r="F9702" s="61"/>
      <c r="G9702" s="196" t="e">
        <f>VLOOKUP(D9702,sku归属!A:B,2,0)</f>
        <v>#N/A</v>
      </c>
    </row>
    <row r="9703" spans="1:7" customHeight="1">
      <c r="A9703"/>
      <c r="B9703"/>
      <c r="C9703"/>
      <c r="D9703"/>
      <c r="E9703" s="203"/>
      <c r="F9703" s="61"/>
      <c r="G9703" s="196" t="e">
        <f>VLOOKUP(D9703,sku归属!A:B,2,0)</f>
        <v>#N/A</v>
      </c>
    </row>
    <row r="9704" spans="1:7" customHeight="1">
      <c r="A9704"/>
      <c r="B9704"/>
      <c r="C9704"/>
      <c r="D9704"/>
      <c r="E9704" s="203"/>
      <c r="F9704" s="61"/>
      <c r="G9704" s="196" t="e">
        <f>VLOOKUP(D9704,sku归属!A:B,2,0)</f>
        <v>#N/A</v>
      </c>
    </row>
    <row r="9705" spans="1:7" customHeight="1">
      <c r="A9705"/>
      <c r="B9705"/>
      <c r="C9705"/>
      <c r="D9705"/>
      <c r="E9705" s="203"/>
      <c r="F9705" s="61"/>
      <c r="G9705" s="196" t="e">
        <f>VLOOKUP(D9705,sku归属!A:B,2,0)</f>
        <v>#N/A</v>
      </c>
    </row>
    <row r="9706" spans="1:7" customHeight="1">
      <c r="A9706"/>
      <c r="B9706"/>
      <c r="C9706"/>
      <c r="D9706"/>
      <c r="E9706" s="203"/>
      <c r="F9706" s="61"/>
      <c r="G9706" s="196" t="e">
        <f>VLOOKUP(D9706,sku归属!A:B,2,0)</f>
        <v>#N/A</v>
      </c>
    </row>
    <row r="9707" spans="1:7" customHeight="1">
      <c r="A9707"/>
      <c r="B9707"/>
      <c r="C9707"/>
      <c r="D9707"/>
      <c r="E9707" s="203"/>
      <c r="F9707" s="61"/>
      <c r="G9707" s="196" t="e">
        <f>VLOOKUP(D9707,sku归属!A:B,2,0)</f>
        <v>#N/A</v>
      </c>
    </row>
    <row r="9708" spans="1:7" customHeight="1">
      <c r="A9708"/>
      <c r="B9708"/>
      <c r="C9708"/>
      <c r="D9708"/>
      <c r="E9708" s="203"/>
      <c r="F9708" s="61"/>
      <c r="G9708" s="196" t="e">
        <f>VLOOKUP(D9708,sku归属!A:B,2,0)</f>
        <v>#N/A</v>
      </c>
    </row>
    <row r="9709" spans="1:7" customHeight="1">
      <c r="A9709"/>
      <c r="B9709"/>
      <c r="C9709"/>
      <c r="D9709"/>
      <c r="E9709" s="203"/>
      <c r="F9709" s="61"/>
      <c r="G9709" s="196" t="e">
        <f>VLOOKUP(D9709,sku归属!A:B,2,0)</f>
        <v>#N/A</v>
      </c>
    </row>
    <row r="9710" spans="1:7" customHeight="1">
      <c r="A9710"/>
      <c r="B9710"/>
      <c r="C9710"/>
      <c r="D9710"/>
      <c r="E9710" s="203"/>
      <c r="F9710" s="61"/>
      <c r="G9710" s="196" t="e">
        <f>VLOOKUP(D9710,sku归属!A:B,2,0)</f>
        <v>#N/A</v>
      </c>
    </row>
    <row r="9711" spans="1:7" customHeight="1">
      <c r="A9711"/>
      <c r="B9711"/>
      <c r="C9711"/>
      <c r="D9711"/>
      <c r="E9711" s="203"/>
      <c r="F9711" s="61"/>
      <c r="G9711" s="196" t="e">
        <f>VLOOKUP(D9711,sku归属!A:B,2,0)</f>
        <v>#N/A</v>
      </c>
    </row>
    <row r="9712" spans="1:7" customHeight="1">
      <c r="A9712"/>
      <c r="B9712"/>
      <c r="C9712"/>
      <c r="D9712"/>
      <c r="E9712" s="203"/>
      <c r="F9712" s="61"/>
      <c r="G9712" s="196" t="e">
        <f>VLOOKUP(D9712,sku归属!A:B,2,0)</f>
        <v>#N/A</v>
      </c>
    </row>
    <row r="9713" spans="1:7" customHeight="1">
      <c r="A9713"/>
      <c r="B9713"/>
      <c r="C9713"/>
      <c r="D9713"/>
      <c r="E9713" s="203"/>
      <c r="F9713" s="61"/>
      <c r="G9713" s="196" t="e">
        <f>VLOOKUP(D9713,sku归属!A:B,2,0)</f>
        <v>#N/A</v>
      </c>
    </row>
    <row r="9714" spans="1:7" customHeight="1">
      <c r="A9714"/>
      <c r="B9714"/>
      <c r="C9714"/>
      <c r="D9714"/>
      <c r="E9714" s="203"/>
      <c r="F9714" s="61"/>
      <c r="G9714" s="196" t="e">
        <f>VLOOKUP(D9714,sku归属!A:B,2,0)</f>
        <v>#N/A</v>
      </c>
    </row>
    <row r="9715" spans="1:7" customHeight="1">
      <c r="A9715"/>
      <c r="B9715"/>
      <c r="C9715"/>
      <c r="D9715"/>
      <c r="E9715" s="203"/>
      <c r="F9715" s="61"/>
      <c r="G9715" s="196" t="e">
        <f>VLOOKUP(D9715,sku归属!A:B,2,0)</f>
        <v>#N/A</v>
      </c>
    </row>
    <row r="9716" spans="1:7" customHeight="1">
      <c r="A9716"/>
      <c r="B9716"/>
      <c r="C9716"/>
      <c r="D9716"/>
      <c r="E9716" s="200"/>
      <c r="F9716" s="61"/>
      <c r="G9716" s="196" t="e">
        <f>VLOOKUP(D9716,sku归属!A:B,2,0)</f>
        <v>#N/A</v>
      </c>
    </row>
    <row r="9717" spans="1:7" customHeight="1">
      <c r="A9717"/>
      <c r="B9717"/>
      <c r="C9717"/>
      <c r="D9717"/>
      <c r="E9717" s="200"/>
      <c r="F9717" s="61"/>
      <c r="G9717" s="196" t="e">
        <f>VLOOKUP(D9717,sku归属!A:B,2,0)</f>
        <v>#N/A</v>
      </c>
    </row>
    <row r="9718" spans="1:7" customHeight="1">
      <c r="A9718"/>
      <c r="B9718"/>
      <c r="C9718"/>
      <c r="D9718"/>
      <c r="E9718" s="200"/>
      <c r="F9718" s="61"/>
      <c r="G9718" s="196" t="e">
        <f>VLOOKUP(D9718,sku归属!A:B,2,0)</f>
        <v>#N/A</v>
      </c>
    </row>
    <row r="9719" spans="1:7" customHeight="1">
      <c r="A9719"/>
      <c r="B9719"/>
      <c r="C9719"/>
      <c r="D9719"/>
      <c r="E9719" s="200"/>
      <c r="F9719" s="61"/>
      <c r="G9719" s="196" t="e">
        <f>VLOOKUP(D9719,sku归属!A:B,2,0)</f>
        <v>#N/A</v>
      </c>
    </row>
    <row r="9720" spans="1:7" customHeight="1">
      <c r="A9720"/>
      <c r="B9720"/>
      <c r="C9720"/>
      <c r="D9720"/>
      <c r="E9720" s="200"/>
      <c r="F9720" s="61"/>
      <c r="G9720" s="196" t="e">
        <f>VLOOKUP(D9720,sku归属!A:B,2,0)</f>
        <v>#N/A</v>
      </c>
    </row>
    <row r="9721" spans="1:7" customHeight="1">
      <c r="A9721"/>
      <c r="B9721"/>
      <c r="C9721"/>
      <c r="D9721"/>
      <c r="E9721" s="200"/>
      <c r="F9721" s="61"/>
      <c r="G9721" s="196" t="e">
        <f>VLOOKUP(D9721,sku归属!A:B,2,0)</f>
        <v>#N/A</v>
      </c>
    </row>
    <row r="9722" spans="1:7" customHeight="1">
      <c r="A9722"/>
      <c r="B9722"/>
      <c r="C9722"/>
      <c r="D9722"/>
      <c r="E9722" s="200"/>
      <c r="F9722" s="61"/>
      <c r="G9722" s="196" t="e">
        <f>VLOOKUP(D9722,sku归属!A:B,2,0)</f>
        <v>#N/A</v>
      </c>
    </row>
    <row r="9723" spans="1:7" customHeight="1">
      <c r="A9723"/>
      <c r="B9723"/>
      <c r="C9723"/>
      <c r="D9723"/>
      <c r="E9723" s="200"/>
      <c r="F9723" s="61"/>
      <c r="G9723" s="196" t="e">
        <f>VLOOKUP(D9723,sku归属!A:B,2,0)</f>
        <v>#N/A</v>
      </c>
    </row>
    <row r="9724" spans="1:7" customHeight="1">
      <c r="A9724"/>
      <c r="B9724"/>
      <c r="C9724"/>
      <c r="D9724"/>
      <c r="E9724" s="200"/>
      <c r="F9724" s="61"/>
      <c r="G9724" s="196" t="e">
        <f>VLOOKUP(D9724,sku归属!A:B,2,0)</f>
        <v>#N/A</v>
      </c>
    </row>
    <row r="9725" spans="1:7" customHeight="1">
      <c r="A9725"/>
      <c r="B9725"/>
      <c r="C9725"/>
      <c r="D9725"/>
      <c r="E9725" s="200"/>
      <c r="F9725" s="61"/>
      <c r="G9725" s="196" t="e">
        <f>VLOOKUP(D9725,sku归属!A:B,2,0)</f>
        <v>#N/A</v>
      </c>
    </row>
    <row r="9726" spans="1:7" customHeight="1">
      <c r="A9726"/>
      <c r="B9726"/>
      <c r="C9726"/>
      <c r="D9726"/>
      <c r="E9726" s="200"/>
      <c r="F9726" s="61"/>
      <c r="G9726" s="196" t="e">
        <f>VLOOKUP(D9726,sku归属!A:B,2,0)</f>
        <v>#N/A</v>
      </c>
    </row>
    <row r="9727" spans="1:7" customHeight="1">
      <c r="A9727"/>
      <c r="B9727"/>
      <c r="C9727"/>
      <c r="D9727"/>
      <c r="E9727" s="200"/>
      <c r="F9727" s="61"/>
      <c r="G9727" s="196" t="e">
        <f>VLOOKUP(D9727,sku归属!A:B,2,0)</f>
        <v>#N/A</v>
      </c>
    </row>
    <row r="9728" spans="1:7" customHeight="1">
      <c r="A9728"/>
      <c r="B9728"/>
      <c r="C9728"/>
      <c r="D9728"/>
      <c r="E9728" s="200"/>
      <c r="F9728" s="61"/>
      <c r="G9728" s="196" t="e">
        <f>VLOOKUP(D9728,sku归属!A:B,2,0)</f>
        <v>#N/A</v>
      </c>
    </row>
    <row r="9729" spans="1:7" customHeight="1">
      <c r="A9729"/>
      <c r="B9729"/>
      <c r="C9729"/>
      <c r="D9729"/>
      <c r="E9729" s="200"/>
      <c r="F9729" s="61"/>
      <c r="G9729" s="196" t="e">
        <f>VLOOKUP(D9729,sku归属!A:B,2,0)</f>
        <v>#N/A</v>
      </c>
    </row>
    <row r="9730" spans="1:7" customHeight="1">
      <c r="A9730"/>
      <c r="B9730"/>
      <c r="C9730"/>
      <c r="D9730"/>
      <c r="E9730" s="200"/>
      <c r="F9730" s="61"/>
      <c r="G9730" s="196" t="e">
        <f>VLOOKUP(D9730,sku归属!A:B,2,0)</f>
        <v>#N/A</v>
      </c>
    </row>
    <row r="9731" spans="1:7" customHeight="1">
      <c r="A9731"/>
      <c r="B9731"/>
      <c r="C9731"/>
      <c r="D9731"/>
      <c r="E9731" s="200"/>
      <c r="F9731" s="61"/>
      <c r="G9731" s="196" t="e">
        <f>VLOOKUP(D9731,sku归属!A:B,2,0)</f>
        <v>#N/A</v>
      </c>
    </row>
    <row r="9732" spans="1:7" customHeight="1">
      <c r="A9732"/>
      <c r="B9732"/>
      <c r="C9732"/>
      <c r="D9732"/>
      <c r="E9732" s="200"/>
      <c r="F9732" s="61"/>
      <c r="G9732" s="196" t="e">
        <f>VLOOKUP(D9732,sku归属!A:B,2,0)</f>
        <v>#N/A</v>
      </c>
    </row>
    <row r="9733" spans="1:7" customHeight="1">
      <c r="A9733"/>
      <c r="B9733"/>
      <c r="C9733"/>
      <c r="D9733"/>
      <c r="E9733" s="200"/>
      <c r="F9733" s="61"/>
      <c r="G9733" s="196" t="e">
        <f>VLOOKUP(D9733,sku归属!A:B,2,0)</f>
        <v>#N/A</v>
      </c>
    </row>
    <row r="9734" spans="1:7" customHeight="1">
      <c r="A9734"/>
      <c r="B9734"/>
      <c r="C9734"/>
      <c r="D9734"/>
      <c r="E9734" s="200"/>
      <c r="F9734" s="61"/>
      <c r="G9734" s="196" t="e">
        <f>VLOOKUP(D9734,sku归属!A:B,2,0)</f>
        <v>#N/A</v>
      </c>
    </row>
    <row r="9735" spans="1:7" customHeight="1">
      <c r="A9735"/>
      <c r="B9735"/>
      <c r="C9735"/>
      <c r="D9735"/>
      <c r="E9735" s="200"/>
      <c r="F9735" s="61"/>
      <c r="G9735" s="196" t="e">
        <f>VLOOKUP(D9735,sku归属!A:B,2,0)</f>
        <v>#N/A</v>
      </c>
    </row>
    <row r="9736" spans="1:7" customHeight="1">
      <c r="A9736"/>
      <c r="B9736"/>
      <c r="C9736"/>
      <c r="D9736"/>
      <c r="E9736" s="200"/>
      <c r="F9736" s="61"/>
      <c r="G9736" s="196" t="e">
        <f>VLOOKUP(D9736,sku归属!A:B,2,0)</f>
        <v>#N/A</v>
      </c>
    </row>
    <row r="9737" spans="1:7" customHeight="1">
      <c r="A9737"/>
      <c r="B9737"/>
      <c r="C9737"/>
      <c r="D9737"/>
      <c r="E9737" s="200"/>
      <c r="F9737" s="61"/>
      <c r="G9737" s="196" t="e">
        <f>VLOOKUP(D9737,sku归属!A:B,2,0)</f>
        <v>#N/A</v>
      </c>
    </row>
    <row r="9738" spans="1:7" customHeight="1">
      <c r="A9738"/>
      <c r="B9738"/>
      <c r="C9738"/>
      <c r="D9738"/>
      <c r="E9738" s="200"/>
      <c r="F9738" s="61"/>
      <c r="G9738" s="196" t="e">
        <f>VLOOKUP(D9738,sku归属!A:B,2,0)</f>
        <v>#N/A</v>
      </c>
    </row>
    <row r="9739" spans="1:7" customHeight="1">
      <c r="A9739"/>
      <c r="B9739"/>
      <c r="C9739"/>
      <c r="D9739"/>
      <c r="E9739" s="200"/>
      <c r="F9739" s="61"/>
      <c r="G9739" s="196" t="e">
        <f>VLOOKUP(D9739,sku归属!A:B,2,0)</f>
        <v>#N/A</v>
      </c>
    </row>
    <row r="9740" spans="1:7" customHeight="1">
      <c r="A9740"/>
      <c r="B9740"/>
      <c r="C9740"/>
      <c r="D9740"/>
      <c r="E9740" s="200"/>
      <c r="F9740" s="61"/>
      <c r="G9740" s="196" t="e">
        <f>VLOOKUP(D9740,sku归属!A:B,2,0)</f>
        <v>#N/A</v>
      </c>
    </row>
    <row r="9741" spans="1:7" customHeight="1">
      <c r="A9741"/>
      <c r="B9741"/>
      <c r="C9741"/>
      <c r="D9741"/>
      <c r="E9741" s="200"/>
      <c r="F9741" s="61"/>
      <c r="G9741" s="196" t="e">
        <f>VLOOKUP(D9741,sku归属!A:B,2,0)</f>
        <v>#N/A</v>
      </c>
    </row>
    <row r="9742" spans="1:7" customHeight="1">
      <c r="A9742"/>
      <c r="B9742"/>
      <c r="C9742"/>
      <c r="D9742"/>
      <c r="E9742" s="200"/>
      <c r="F9742" s="61"/>
      <c r="G9742" s="196" t="e">
        <f>VLOOKUP(D9742,sku归属!A:B,2,0)</f>
        <v>#N/A</v>
      </c>
    </row>
    <row r="9743" spans="1:7" customHeight="1">
      <c r="A9743"/>
      <c r="B9743"/>
      <c r="C9743"/>
      <c r="D9743"/>
      <c r="E9743" s="200"/>
      <c r="F9743" s="61"/>
      <c r="G9743" s="196" t="e">
        <f>VLOOKUP(D9743,sku归属!A:B,2,0)</f>
        <v>#N/A</v>
      </c>
    </row>
    <row r="9744" spans="1:7" customHeight="1">
      <c r="A9744"/>
      <c r="B9744"/>
      <c r="C9744"/>
      <c r="D9744"/>
      <c r="E9744" s="200"/>
      <c r="F9744" s="61"/>
      <c r="G9744" s="196" t="e">
        <f>VLOOKUP(D9744,sku归属!A:B,2,0)</f>
        <v>#N/A</v>
      </c>
    </row>
    <row r="9745" spans="1:7" customHeight="1">
      <c r="A9745"/>
      <c r="B9745"/>
      <c r="C9745"/>
      <c r="D9745"/>
      <c r="E9745" s="200"/>
      <c r="F9745" s="61"/>
      <c r="G9745" s="196" t="e">
        <f>VLOOKUP(D9745,sku归属!A:B,2,0)</f>
        <v>#N/A</v>
      </c>
    </row>
    <row r="9746" spans="1:7" customHeight="1">
      <c r="A9746"/>
      <c r="B9746"/>
      <c r="C9746"/>
      <c r="D9746"/>
      <c r="E9746" s="200"/>
      <c r="F9746" s="61"/>
      <c r="G9746" s="196" t="e">
        <f>VLOOKUP(D9746,sku归属!A:B,2,0)</f>
        <v>#N/A</v>
      </c>
    </row>
    <row r="9747" spans="1:7" customHeight="1">
      <c r="A9747"/>
      <c r="B9747"/>
      <c r="C9747"/>
      <c r="D9747"/>
      <c r="E9747" s="200"/>
      <c r="F9747" s="61"/>
      <c r="G9747" s="196" t="e">
        <f>VLOOKUP(D9747,sku归属!A:B,2,0)</f>
        <v>#N/A</v>
      </c>
    </row>
    <row r="9748" spans="1:7" customHeight="1">
      <c r="A9748"/>
      <c r="B9748"/>
      <c r="C9748"/>
      <c r="D9748"/>
      <c r="E9748" s="200"/>
      <c r="F9748" s="61"/>
      <c r="G9748" s="196" t="e">
        <f>VLOOKUP(D9748,sku归属!A:B,2,0)</f>
        <v>#N/A</v>
      </c>
    </row>
    <row r="9749" spans="1:7" customHeight="1">
      <c r="A9749"/>
      <c r="B9749"/>
      <c r="C9749"/>
      <c r="D9749"/>
      <c r="E9749" s="200"/>
      <c r="F9749" s="61"/>
      <c r="G9749" s="196" t="e">
        <f>VLOOKUP(D9749,sku归属!A:B,2,0)</f>
        <v>#N/A</v>
      </c>
    </row>
    <row r="9750" spans="1:7" customHeight="1">
      <c r="A9750"/>
      <c r="B9750"/>
      <c r="C9750"/>
      <c r="D9750"/>
      <c r="E9750" s="200"/>
      <c r="F9750" s="61"/>
      <c r="G9750" s="196" t="e">
        <f>VLOOKUP(D9750,sku归属!A:B,2,0)</f>
        <v>#N/A</v>
      </c>
    </row>
    <row r="9751" spans="1:7" customHeight="1">
      <c r="A9751"/>
      <c r="B9751"/>
      <c r="C9751"/>
      <c r="D9751"/>
      <c r="E9751" s="200"/>
      <c r="F9751" s="61"/>
      <c r="G9751" s="196" t="e">
        <f>VLOOKUP(D9751,sku归属!A:B,2,0)</f>
        <v>#N/A</v>
      </c>
    </row>
    <row r="9752" spans="1:7" customHeight="1">
      <c r="A9752"/>
      <c r="B9752"/>
      <c r="C9752"/>
      <c r="D9752"/>
      <c r="E9752" s="200"/>
      <c r="F9752" s="61"/>
      <c r="G9752" s="196" t="e">
        <f>VLOOKUP(D9752,sku归属!A:B,2,0)</f>
        <v>#N/A</v>
      </c>
    </row>
    <row r="9753" spans="1:7" customHeight="1">
      <c r="A9753"/>
      <c r="B9753"/>
      <c r="C9753"/>
      <c r="D9753"/>
      <c r="E9753" s="200"/>
      <c r="F9753" s="61"/>
      <c r="G9753" s="196" t="e">
        <f>VLOOKUP(D9753,sku归属!A:B,2,0)</f>
        <v>#N/A</v>
      </c>
    </row>
    <row r="9754" spans="1:7" customHeight="1">
      <c r="A9754"/>
      <c r="B9754"/>
      <c r="C9754"/>
      <c r="D9754"/>
      <c r="E9754" s="197"/>
      <c r="F9754" s="61"/>
      <c r="G9754" s="196" t="e">
        <f>VLOOKUP(D9754,sku归属!A:B,2,0)</f>
        <v>#N/A</v>
      </c>
    </row>
    <row r="9755" spans="1:7" customHeight="1">
      <c r="A9755"/>
      <c r="B9755"/>
      <c r="C9755"/>
      <c r="D9755"/>
      <c r="E9755" s="197"/>
      <c r="F9755" s="61"/>
      <c r="G9755" s="196" t="e">
        <f>VLOOKUP(D9755,sku归属!A:B,2,0)</f>
        <v>#N/A</v>
      </c>
    </row>
    <row r="9756" spans="1:7" customHeight="1">
      <c r="A9756"/>
      <c r="B9756"/>
      <c r="C9756"/>
      <c r="D9756"/>
      <c r="E9756" s="197"/>
      <c r="F9756" s="61"/>
      <c r="G9756" s="196" t="e">
        <f>VLOOKUP(D9756,sku归属!A:B,2,0)</f>
        <v>#N/A</v>
      </c>
    </row>
    <row r="9757" spans="1:7" customHeight="1">
      <c r="A9757"/>
      <c r="B9757"/>
      <c r="C9757"/>
      <c r="D9757"/>
      <c r="E9757" s="197"/>
      <c r="F9757" s="61"/>
      <c r="G9757" s="196" t="e">
        <f>VLOOKUP(D9757,sku归属!A:B,2,0)</f>
        <v>#N/A</v>
      </c>
    </row>
    <row r="9758" spans="1:7" customHeight="1">
      <c r="A9758"/>
      <c r="B9758"/>
      <c r="C9758"/>
      <c r="D9758"/>
      <c r="E9758" s="200"/>
      <c r="F9758" s="61"/>
      <c r="G9758" s="196" t="e">
        <f>VLOOKUP(D9758,sku归属!A:B,2,0)</f>
        <v>#N/A</v>
      </c>
    </row>
    <row r="9759" spans="1:7" customHeight="1">
      <c r="A9759"/>
      <c r="B9759"/>
      <c r="C9759"/>
      <c r="D9759"/>
      <c r="E9759" s="200"/>
      <c r="F9759" s="61"/>
      <c r="G9759" s="196" t="e">
        <f>VLOOKUP(D9759,sku归属!A:B,2,0)</f>
        <v>#N/A</v>
      </c>
    </row>
    <row r="9760" spans="1:7" customHeight="1">
      <c r="A9760"/>
      <c r="B9760"/>
      <c r="C9760"/>
      <c r="D9760"/>
      <c r="E9760" s="200"/>
      <c r="F9760" s="61"/>
      <c r="G9760" s="196" t="e">
        <f>VLOOKUP(D9760,sku归属!A:B,2,0)</f>
        <v>#N/A</v>
      </c>
    </row>
    <row r="9761" spans="1:7" customHeight="1">
      <c r="A9761"/>
      <c r="B9761"/>
      <c r="C9761"/>
      <c r="D9761"/>
      <c r="E9761" s="200"/>
      <c r="F9761" s="61"/>
      <c r="G9761" s="196" t="e">
        <f>VLOOKUP(D9761,sku归属!A:B,2,0)</f>
        <v>#N/A</v>
      </c>
    </row>
    <row r="9762" spans="1:7" customHeight="1">
      <c r="A9762"/>
      <c r="B9762"/>
      <c r="C9762"/>
      <c r="D9762"/>
      <c r="E9762" s="200"/>
      <c r="F9762" s="61"/>
      <c r="G9762" s="196" t="e">
        <f>VLOOKUP(D9762,sku归属!A:B,2,0)</f>
        <v>#N/A</v>
      </c>
    </row>
    <row r="9763" spans="1:7" customHeight="1">
      <c r="A9763"/>
      <c r="B9763"/>
      <c r="C9763"/>
      <c r="D9763"/>
      <c r="E9763" s="200"/>
      <c r="F9763" s="61"/>
      <c r="G9763" s="196" t="e">
        <f>VLOOKUP(D9763,sku归属!A:B,2,0)</f>
        <v>#N/A</v>
      </c>
    </row>
    <row r="9764" spans="1:7" customHeight="1">
      <c r="A9764"/>
      <c r="B9764"/>
      <c r="C9764"/>
      <c r="D9764"/>
      <c r="E9764" s="200"/>
      <c r="F9764" s="61"/>
      <c r="G9764" s="196" t="e">
        <f>VLOOKUP(D9764,sku归属!A:B,2,0)</f>
        <v>#N/A</v>
      </c>
    </row>
    <row r="9765" spans="1:7" customHeight="1">
      <c r="A9765"/>
      <c r="B9765"/>
      <c r="C9765"/>
      <c r="D9765"/>
      <c r="E9765" s="200"/>
      <c r="F9765" s="61"/>
      <c r="G9765" s="196" t="e">
        <f>VLOOKUP(D9765,sku归属!A:B,2,0)</f>
        <v>#N/A</v>
      </c>
    </row>
    <row r="9766" spans="1:7" customHeight="1">
      <c r="A9766"/>
      <c r="B9766"/>
      <c r="C9766"/>
      <c r="D9766"/>
      <c r="E9766" s="200"/>
      <c r="F9766" s="61"/>
      <c r="G9766" s="196" t="e">
        <f>VLOOKUP(D9766,sku归属!A:B,2,0)</f>
        <v>#N/A</v>
      </c>
    </row>
    <row r="9767" spans="1:7" customHeight="1">
      <c r="A9767"/>
      <c r="B9767"/>
      <c r="C9767"/>
      <c r="D9767"/>
      <c r="E9767" s="200"/>
      <c r="F9767" s="61"/>
      <c r="G9767" s="196" t="e">
        <f>VLOOKUP(D9767,sku归属!A:B,2,0)</f>
        <v>#N/A</v>
      </c>
    </row>
    <row r="9768" spans="1:7" customHeight="1">
      <c r="A9768"/>
      <c r="B9768"/>
      <c r="C9768"/>
      <c r="D9768"/>
      <c r="E9768" s="200"/>
      <c r="F9768" s="61"/>
      <c r="G9768" s="196" t="e">
        <f>VLOOKUP(D9768,sku归属!A:B,2,0)</f>
        <v>#N/A</v>
      </c>
    </row>
    <row r="9769" spans="1:7" customHeight="1">
      <c r="A9769"/>
      <c r="B9769"/>
      <c r="C9769"/>
      <c r="D9769"/>
      <c r="E9769" s="200"/>
      <c r="F9769" s="61"/>
      <c r="G9769" s="196" t="e">
        <f>VLOOKUP(D9769,sku归属!A:B,2,0)</f>
        <v>#N/A</v>
      </c>
    </row>
    <row r="9770" spans="1:7" customHeight="1">
      <c r="A9770"/>
      <c r="B9770"/>
      <c r="C9770"/>
      <c r="D9770"/>
      <c r="E9770" s="200"/>
      <c r="F9770" s="61"/>
      <c r="G9770" s="196" t="e">
        <f>VLOOKUP(D9770,sku归属!A:B,2,0)</f>
        <v>#N/A</v>
      </c>
    </row>
    <row r="9771" spans="1:7" customHeight="1">
      <c r="A9771"/>
      <c r="B9771"/>
      <c r="C9771"/>
      <c r="D9771"/>
      <c r="E9771" s="200"/>
      <c r="F9771" s="61"/>
      <c r="G9771" s="196" t="e">
        <f>VLOOKUP(D9771,sku归属!A:B,2,0)</f>
        <v>#N/A</v>
      </c>
    </row>
    <row r="9772" spans="1:7" customHeight="1">
      <c r="A9772"/>
      <c r="B9772"/>
      <c r="C9772"/>
      <c r="D9772"/>
      <c r="E9772" s="200"/>
      <c r="F9772" s="61"/>
      <c r="G9772" s="196" t="e">
        <f>VLOOKUP(D9772,sku归属!A:B,2,0)</f>
        <v>#N/A</v>
      </c>
    </row>
    <row r="9773" spans="1:7" customHeight="1">
      <c r="A9773"/>
      <c r="B9773"/>
      <c r="C9773"/>
      <c r="D9773"/>
      <c r="E9773" s="200"/>
      <c r="F9773" s="61"/>
      <c r="G9773" s="196" t="e">
        <f>VLOOKUP(D9773,sku归属!A:B,2,0)</f>
        <v>#N/A</v>
      </c>
    </row>
    <row r="9774" spans="1:7" customHeight="1">
      <c r="A9774"/>
      <c r="B9774"/>
      <c r="C9774"/>
      <c r="D9774"/>
      <c r="E9774" s="200"/>
      <c r="F9774" s="61"/>
      <c r="G9774" s="196" t="e">
        <f>VLOOKUP(D9774,sku归属!A:B,2,0)</f>
        <v>#N/A</v>
      </c>
    </row>
    <row r="9775" spans="1:7" customHeight="1">
      <c r="A9775"/>
      <c r="B9775"/>
      <c r="C9775"/>
      <c r="D9775"/>
      <c r="E9775" s="200"/>
      <c r="F9775" s="61"/>
      <c r="G9775" s="196" t="e">
        <f>VLOOKUP(D9775,sku归属!A:B,2,0)</f>
        <v>#N/A</v>
      </c>
    </row>
    <row r="9776" spans="1:7" customHeight="1">
      <c r="A9776"/>
      <c r="B9776"/>
      <c r="C9776"/>
      <c r="D9776"/>
      <c r="E9776" s="200"/>
      <c r="F9776" s="61"/>
      <c r="G9776" s="196" t="e">
        <f>VLOOKUP(D9776,sku归属!A:B,2,0)</f>
        <v>#N/A</v>
      </c>
    </row>
    <row r="9777" spans="1:7" customHeight="1">
      <c r="A9777"/>
      <c r="B9777"/>
      <c r="C9777"/>
      <c r="D9777"/>
      <c r="E9777" s="200"/>
      <c r="F9777" s="61"/>
      <c r="G9777" s="196" t="e">
        <f>VLOOKUP(D9777,sku归属!A:B,2,0)</f>
        <v>#N/A</v>
      </c>
    </row>
    <row r="9778" spans="1:7" customHeight="1">
      <c r="A9778"/>
      <c r="B9778"/>
      <c r="C9778"/>
      <c r="D9778"/>
      <c r="E9778" s="200"/>
      <c r="F9778" s="61"/>
      <c r="G9778" s="196" t="e">
        <f>VLOOKUP(D9778,sku归属!A:B,2,0)</f>
        <v>#N/A</v>
      </c>
    </row>
    <row r="9779" spans="1:7" customHeight="1">
      <c r="A9779"/>
      <c r="B9779"/>
      <c r="C9779"/>
      <c r="D9779"/>
      <c r="E9779" s="200"/>
      <c r="F9779" s="61"/>
      <c r="G9779" s="196" t="e">
        <f>VLOOKUP(D9779,sku归属!A:B,2,0)</f>
        <v>#N/A</v>
      </c>
    </row>
    <row r="9780" spans="1:7" customHeight="1">
      <c r="A9780"/>
      <c r="B9780"/>
      <c r="C9780"/>
      <c r="D9780"/>
      <c r="E9780" s="200"/>
      <c r="F9780" s="61"/>
      <c r="G9780" s="196" t="e">
        <f>VLOOKUP(D9780,sku归属!A:B,2,0)</f>
        <v>#N/A</v>
      </c>
    </row>
    <row r="9781" spans="1:7" customHeight="1">
      <c r="A9781"/>
      <c r="B9781"/>
      <c r="C9781"/>
      <c r="D9781"/>
      <c r="E9781" s="200"/>
      <c r="F9781" s="61"/>
      <c r="G9781" s="196" t="e">
        <f>VLOOKUP(D9781,sku归属!A:B,2,0)</f>
        <v>#N/A</v>
      </c>
    </row>
    <row r="9782" spans="1:7" customHeight="1">
      <c r="A9782"/>
      <c r="B9782"/>
      <c r="C9782"/>
      <c r="D9782"/>
      <c r="E9782" s="200"/>
      <c r="F9782" s="61"/>
      <c r="G9782" s="196" t="e">
        <f>VLOOKUP(D9782,sku归属!A:B,2,0)</f>
        <v>#N/A</v>
      </c>
    </row>
    <row r="9783" spans="1:7" customHeight="1">
      <c r="A9783"/>
      <c r="B9783"/>
      <c r="C9783"/>
      <c r="D9783"/>
      <c r="E9783" s="200"/>
      <c r="F9783" s="61"/>
      <c r="G9783" s="196" t="e">
        <f>VLOOKUP(D9783,sku归属!A:B,2,0)</f>
        <v>#N/A</v>
      </c>
    </row>
    <row r="9784" spans="1:7" customHeight="1">
      <c r="A9784"/>
      <c r="B9784"/>
      <c r="C9784"/>
      <c r="D9784"/>
      <c r="E9784" s="200"/>
      <c r="F9784" s="61"/>
      <c r="G9784" s="196" t="e">
        <f>VLOOKUP(D9784,sku归属!A:B,2,0)</f>
        <v>#N/A</v>
      </c>
    </row>
    <row r="9785" spans="1:7" customHeight="1">
      <c r="A9785"/>
      <c r="B9785"/>
      <c r="C9785"/>
      <c r="D9785"/>
      <c r="E9785" s="203"/>
      <c r="F9785" s="61"/>
      <c r="G9785" s="196" t="e">
        <f>VLOOKUP(D9785,sku归属!A:B,2,0)</f>
        <v>#N/A</v>
      </c>
    </row>
    <row r="9786" spans="1:7" customHeight="1">
      <c r="A9786"/>
      <c r="B9786"/>
      <c r="C9786"/>
      <c r="D9786"/>
      <c r="E9786" s="203"/>
      <c r="F9786" s="61"/>
      <c r="G9786" s="196" t="e">
        <f>VLOOKUP(D9786,sku归属!A:B,2,0)</f>
        <v>#N/A</v>
      </c>
    </row>
    <row r="9787" spans="1:7" customHeight="1">
      <c r="A9787"/>
      <c r="B9787"/>
      <c r="C9787"/>
      <c r="D9787"/>
      <c r="E9787" s="203"/>
      <c r="F9787" s="61"/>
      <c r="G9787" s="196" t="e">
        <f>VLOOKUP(D9787,sku归属!A:B,2,0)</f>
        <v>#N/A</v>
      </c>
    </row>
    <row r="9788" spans="1:7" customHeight="1">
      <c r="A9788"/>
      <c r="B9788"/>
      <c r="C9788"/>
      <c r="D9788"/>
      <c r="E9788" s="203"/>
      <c r="F9788" s="61"/>
      <c r="G9788" s="196" t="e">
        <f>VLOOKUP(D9788,sku归属!A:B,2,0)</f>
        <v>#N/A</v>
      </c>
    </row>
    <row r="9789" spans="1:7" customHeight="1">
      <c r="A9789"/>
      <c r="B9789"/>
      <c r="C9789"/>
      <c r="D9789"/>
      <c r="E9789" s="203"/>
      <c r="F9789" s="61"/>
      <c r="G9789" s="196" t="e">
        <f>VLOOKUP(D9789,sku归属!A:B,2,0)</f>
        <v>#N/A</v>
      </c>
    </row>
    <row r="9790" spans="1:7" customHeight="1">
      <c r="A9790"/>
      <c r="B9790"/>
      <c r="C9790"/>
      <c r="D9790"/>
      <c r="E9790" s="203"/>
      <c r="F9790" s="61"/>
      <c r="G9790" s="196" t="e">
        <f>VLOOKUP(D9790,sku归属!A:B,2,0)</f>
        <v>#N/A</v>
      </c>
    </row>
    <row r="9791" spans="1:7" customHeight="1">
      <c r="A9791"/>
      <c r="B9791"/>
      <c r="C9791"/>
      <c r="D9791"/>
      <c r="E9791" s="203"/>
      <c r="F9791" s="61"/>
      <c r="G9791" s="196" t="e">
        <f>VLOOKUP(D9791,sku归属!A:B,2,0)</f>
        <v>#N/A</v>
      </c>
    </row>
    <row r="9792" spans="1:7" customHeight="1">
      <c r="A9792"/>
      <c r="B9792"/>
      <c r="C9792"/>
      <c r="D9792"/>
      <c r="E9792" s="203"/>
      <c r="F9792" s="61"/>
      <c r="G9792" s="196" t="e">
        <f>VLOOKUP(D9792,sku归属!A:B,2,0)</f>
        <v>#N/A</v>
      </c>
    </row>
    <row r="9793" spans="1:7" customHeight="1">
      <c r="A9793"/>
      <c r="B9793"/>
      <c r="C9793"/>
      <c r="D9793"/>
      <c r="E9793" s="203"/>
      <c r="F9793" s="61"/>
      <c r="G9793" s="196" t="e">
        <f>VLOOKUP(D9793,sku归属!A:B,2,0)</f>
        <v>#N/A</v>
      </c>
    </row>
    <row r="9794" spans="1:7" customHeight="1">
      <c r="A9794"/>
      <c r="B9794"/>
      <c r="C9794"/>
      <c r="D9794"/>
      <c r="E9794" s="203"/>
      <c r="F9794" s="61"/>
      <c r="G9794" s="196" t="e">
        <f>VLOOKUP(D9794,sku归属!A:B,2,0)</f>
        <v>#N/A</v>
      </c>
    </row>
    <row r="9795" spans="1:7" customHeight="1">
      <c r="A9795"/>
      <c r="B9795"/>
      <c r="C9795"/>
      <c r="D9795"/>
      <c r="E9795" s="203"/>
      <c r="F9795" s="61"/>
      <c r="G9795" s="196" t="e">
        <f>VLOOKUP(D9795,sku归属!A:B,2,0)</f>
        <v>#N/A</v>
      </c>
    </row>
    <row r="9796" spans="1:7" customHeight="1">
      <c r="A9796"/>
      <c r="B9796"/>
      <c r="C9796"/>
      <c r="D9796"/>
      <c r="E9796" s="203"/>
      <c r="F9796" s="61"/>
      <c r="G9796" s="196" t="e">
        <f>VLOOKUP(D9796,sku归属!A:B,2,0)</f>
        <v>#N/A</v>
      </c>
    </row>
    <row r="9797" spans="1:7" customHeight="1">
      <c r="A9797"/>
      <c r="B9797"/>
      <c r="C9797"/>
      <c r="D9797"/>
      <c r="E9797" s="203"/>
      <c r="F9797" s="61"/>
      <c r="G9797" s="196" t="e">
        <f>VLOOKUP(D9797,sku归属!A:B,2,0)</f>
        <v>#N/A</v>
      </c>
    </row>
    <row r="9798" spans="1:7" customHeight="1">
      <c r="A9798"/>
      <c r="B9798"/>
      <c r="C9798"/>
      <c r="D9798"/>
      <c r="E9798" s="203"/>
      <c r="F9798" s="61"/>
      <c r="G9798" s="196" t="e">
        <f>VLOOKUP(D9798,sku归属!A:B,2,0)</f>
        <v>#N/A</v>
      </c>
    </row>
    <row r="9799" spans="1:7" customHeight="1">
      <c r="A9799"/>
      <c r="B9799"/>
      <c r="C9799"/>
      <c r="D9799"/>
      <c r="E9799" s="203"/>
      <c r="F9799" s="61"/>
      <c r="G9799" s="196" t="e">
        <f>VLOOKUP(D9799,sku归属!A:B,2,0)</f>
        <v>#N/A</v>
      </c>
    </row>
    <row r="9800" spans="1:7" customHeight="1">
      <c r="A9800"/>
      <c r="B9800"/>
      <c r="C9800"/>
      <c r="D9800"/>
      <c r="E9800" s="203"/>
      <c r="F9800" s="61"/>
      <c r="G9800" s="196" t="e">
        <f>VLOOKUP(D9800,sku归属!A:B,2,0)</f>
        <v>#N/A</v>
      </c>
    </row>
    <row r="9801" spans="1:7" customHeight="1">
      <c r="A9801"/>
      <c r="B9801"/>
      <c r="C9801"/>
      <c r="D9801"/>
      <c r="E9801" s="203"/>
      <c r="F9801" s="61"/>
      <c r="G9801" s="196" t="e">
        <f>VLOOKUP(D9801,sku归属!A:B,2,0)</f>
        <v>#N/A</v>
      </c>
    </row>
    <row r="9802" spans="1:7" customHeight="1">
      <c r="A9802"/>
      <c r="B9802"/>
      <c r="C9802"/>
      <c r="D9802"/>
      <c r="E9802" s="203"/>
      <c r="F9802" s="61"/>
      <c r="G9802" s="196" t="e">
        <f>VLOOKUP(D9802,sku归属!A:B,2,0)</f>
        <v>#N/A</v>
      </c>
    </row>
    <row r="9803" spans="1:7" customHeight="1">
      <c r="A9803"/>
      <c r="B9803"/>
      <c r="C9803"/>
      <c r="D9803"/>
      <c r="E9803" s="203"/>
      <c r="F9803" s="61"/>
      <c r="G9803" s="196" t="e">
        <f>VLOOKUP(D9803,sku归属!A:B,2,0)</f>
        <v>#N/A</v>
      </c>
    </row>
    <row r="9804" spans="1:7" customHeight="1">
      <c r="A9804"/>
      <c r="B9804"/>
      <c r="C9804"/>
      <c r="D9804"/>
      <c r="E9804" s="203"/>
      <c r="F9804" s="61"/>
      <c r="G9804" s="196" t="e">
        <f>VLOOKUP(D9804,sku归属!A:B,2,0)</f>
        <v>#N/A</v>
      </c>
    </row>
    <row r="9805" spans="1:7" customHeight="1">
      <c r="A9805"/>
      <c r="B9805"/>
      <c r="C9805"/>
      <c r="D9805"/>
      <c r="E9805" s="203"/>
      <c r="F9805" s="61"/>
      <c r="G9805" s="196" t="e">
        <f>VLOOKUP(D9805,sku归属!A:B,2,0)</f>
        <v>#N/A</v>
      </c>
    </row>
    <row r="9806" spans="1:7" customHeight="1">
      <c r="A9806"/>
      <c r="B9806"/>
      <c r="C9806"/>
      <c r="D9806"/>
      <c r="E9806" s="203"/>
      <c r="F9806" s="61"/>
      <c r="G9806" s="196" t="e">
        <f>VLOOKUP(D9806,sku归属!A:B,2,0)</f>
        <v>#N/A</v>
      </c>
    </row>
    <row r="9807" spans="1:7" customHeight="1">
      <c r="A9807"/>
      <c r="B9807"/>
      <c r="C9807"/>
      <c r="D9807"/>
      <c r="E9807" s="203"/>
      <c r="F9807" s="61"/>
      <c r="G9807" s="196" t="e">
        <f>VLOOKUP(D9807,sku归属!A:B,2,0)</f>
        <v>#N/A</v>
      </c>
    </row>
    <row r="9808" spans="1:7" customHeight="1">
      <c r="A9808"/>
      <c r="B9808"/>
      <c r="C9808"/>
      <c r="D9808"/>
      <c r="E9808" s="203"/>
      <c r="F9808" s="61"/>
      <c r="G9808" s="196" t="e">
        <f>VLOOKUP(D9808,sku归属!A:B,2,0)</f>
        <v>#N/A</v>
      </c>
    </row>
    <row r="9809" spans="1:7" customHeight="1">
      <c r="A9809"/>
      <c r="B9809"/>
      <c r="C9809"/>
      <c r="D9809"/>
      <c r="E9809" s="203"/>
      <c r="F9809" s="61"/>
      <c r="G9809" s="196" t="e">
        <f>VLOOKUP(D9809,sku归属!A:B,2,0)</f>
        <v>#N/A</v>
      </c>
    </row>
    <row r="9810" spans="1:7" customHeight="1">
      <c r="A9810"/>
      <c r="B9810"/>
      <c r="C9810"/>
      <c r="D9810"/>
      <c r="E9810" s="203"/>
      <c r="F9810" s="61"/>
      <c r="G9810" s="196" t="e">
        <f>VLOOKUP(D9810,sku归属!A:B,2,0)</f>
        <v>#N/A</v>
      </c>
    </row>
    <row r="9811" spans="1:7" customHeight="1">
      <c r="A9811"/>
      <c r="B9811"/>
      <c r="C9811"/>
      <c r="D9811"/>
      <c r="E9811" s="203"/>
      <c r="F9811" s="61"/>
      <c r="G9811" s="196" t="e">
        <f>VLOOKUP(D9811,sku归属!A:B,2,0)</f>
        <v>#N/A</v>
      </c>
    </row>
    <row r="9812" spans="1:7" customHeight="1">
      <c r="A9812"/>
      <c r="B9812"/>
      <c r="C9812"/>
      <c r="D9812"/>
      <c r="E9812" s="203"/>
      <c r="F9812" s="61"/>
      <c r="G9812" s="196" t="e">
        <f>VLOOKUP(D9812,sku归属!A:B,2,0)</f>
        <v>#N/A</v>
      </c>
    </row>
    <row r="9813" spans="1:7" customHeight="1">
      <c r="A9813"/>
      <c r="B9813"/>
      <c r="C9813"/>
      <c r="D9813"/>
      <c r="E9813" s="203"/>
      <c r="F9813" s="61"/>
      <c r="G9813" s="196" t="e">
        <f>VLOOKUP(D9813,sku归属!A:B,2,0)</f>
        <v>#N/A</v>
      </c>
    </row>
    <row r="9814" spans="1:7" customHeight="1">
      <c r="A9814"/>
      <c r="B9814"/>
      <c r="C9814"/>
      <c r="D9814"/>
      <c r="E9814" s="203"/>
      <c r="F9814" s="61"/>
      <c r="G9814" s="196" t="e">
        <f>VLOOKUP(D9814,sku归属!A:B,2,0)</f>
        <v>#N/A</v>
      </c>
    </row>
    <row r="9815" spans="1:7" customHeight="1">
      <c r="A9815"/>
      <c r="B9815"/>
      <c r="C9815"/>
      <c r="D9815"/>
      <c r="E9815" s="203"/>
      <c r="F9815" s="61"/>
      <c r="G9815" s="196" t="e">
        <f>VLOOKUP(D9815,sku归属!A:B,2,0)</f>
        <v>#N/A</v>
      </c>
    </row>
    <row r="9816" spans="1:7" customHeight="1">
      <c r="A9816"/>
      <c r="B9816"/>
      <c r="C9816"/>
      <c r="D9816"/>
      <c r="E9816" s="203"/>
      <c r="F9816" s="61"/>
      <c r="G9816" s="196" t="e">
        <f>VLOOKUP(D9816,sku归属!A:B,2,0)</f>
        <v>#N/A</v>
      </c>
    </row>
    <row r="9817" spans="1:7" customHeight="1">
      <c r="A9817"/>
      <c r="B9817"/>
      <c r="C9817"/>
      <c r="D9817"/>
      <c r="E9817" s="203"/>
      <c r="F9817" s="61"/>
      <c r="G9817" s="196" t="e">
        <f>VLOOKUP(D9817,sku归属!A:B,2,0)</f>
        <v>#N/A</v>
      </c>
    </row>
    <row r="9818" spans="1:7" customHeight="1">
      <c r="A9818"/>
      <c r="B9818"/>
      <c r="C9818"/>
      <c r="D9818"/>
      <c r="E9818" s="203"/>
      <c r="F9818" s="61"/>
      <c r="G9818" s="196" t="e">
        <f>VLOOKUP(D9818,sku归属!A:B,2,0)</f>
        <v>#N/A</v>
      </c>
    </row>
    <row r="9819" spans="1:7" customHeight="1">
      <c r="A9819"/>
      <c r="B9819"/>
      <c r="C9819"/>
      <c r="D9819"/>
      <c r="E9819" s="203"/>
      <c r="F9819" s="61"/>
      <c r="G9819" s="196" t="e">
        <f>VLOOKUP(D9819,sku归属!A:B,2,0)</f>
        <v>#N/A</v>
      </c>
    </row>
    <row r="9820" spans="1:7" customHeight="1">
      <c r="A9820"/>
      <c r="B9820"/>
      <c r="C9820"/>
      <c r="D9820"/>
      <c r="E9820" s="203"/>
      <c r="F9820" s="61"/>
      <c r="G9820" s="196" t="e">
        <f>VLOOKUP(D9820,sku归属!A:B,2,0)</f>
        <v>#N/A</v>
      </c>
    </row>
    <row r="9821" spans="1:7" customHeight="1">
      <c r="A9821"/>
      <c r="B9821"/>
      <c r="C9821"/>
      <c r="D9821"/>
      <c r="E9821" s="203"/>
      <c r="F9821" s="61"/>
      <c r="G9821" s="196" t="e">
        <f>VLOOKUP(D9821,sku归属!A:B,2,0)</f>
        <v>#N/A</v>
      </c>
    </row>
    <row r="9822" spans="1:7" customHeight="1">
      <c r="A9822"/>
      <c r="B9822"/>
      <c r="C9822"/>
      <c r="D9822"/>
      <c r="E9822" s="203"/>
      <c r="F9822" s="61"/>
      <c r="G9822" s="196" t="e">
        <f>VLOOKUP(D9822,sku归属!A:B,2,0)</f>
        <v>#N/A</v>
      </c>
    </row>
    <row r="9823" spans="1:7" customHeight="1">
      <c r="A9823"/>
      <c r="B9823"/>
      <c r="C9823"/>
      <c r="D9823"/>
      <c r="E9823" s="203"/>
      <c r="F9823" s="61"/>
      <c r="G9823" s="196" t="e">
        <f>VLOOKUP(D9823,sku归属!A:B,2,0)</f>
        <v>#N/A</v>
      </c>
    </row>
    <row r="9824" spans="1:7" customHeight="1">
      <c r="A9824"/>
      <c r="B9824"/>
      <c r="C9824"/>
      <c r="D9824"/>
      <c r="E9824" s="197"/>
      <c r="F9824" s="61"/>
      <c r="G9824" s="196" t="e">
        <f>VLOOKUP(D9824,sku归属!A:B,2,0)</f>
        <v>#N/A</v>
      </c>
    </row>
    <row r="9825" spans="1:7" customHeight="1">
      <c r="A9825"/>
      <c r="B9825"/>
      <c r="C9825"/>
      <c r="D9825"/>
      <c r="E9825" s="197"/>
      <c r="F9825" s="61"/>
      <c r="G9825" s="196" t="e">
        <f>VLOOKUP(D9825,sku归属!A:B,2,0)</f>
        <v>#N/A</v>
      </c>
    </row>
    <row r="9826" spans="1:7" customHeight="1">
      <c r="A9826"/>
      <c r="B9826"/>
      <c r="C9826"/>
      <c r="D9826"/>
      <c r="E9826" s="197"/>
      <c r="F9826" s="61"/>
      <c r="G9826" s="196" t="e">
        <f>VLOOKUP(D9826,sku归属!A:B,2,0)</f>
        <v>#N/A</v>
      </c>
    </row>
    <row r="9827" spans="1:7" customHeight="1">
      <c r="A9827"/>
      <c r="B9827"/>
      <c r="C9827"/>
      <c r="D9827"/>
      <c r="E9827" s="203"/>
      <c r="F9827" s="61"/>
      <c r="G9827" s="196" t="e">
        <f>VLOOKUP(D9827,sku归属!A:B,2,0)</f>
        <v>#N/A</v>
      </c>
    </row>
    <row r="9828" spans="1:7" customHeight="1">
      <c r="A9828"/>
      <c r="B9828"/>
      <c r="C9828"/>
      <c r="D9828"/>
      <c r="E9828" s="203"/>
      <c r="F9828" s="61"/>
      <c r="G9828" s="196" t="e">
        <f>VLOOKUP(D9828,sku归属!A:B,2,0)</f>
        <v>#N/A</v>
      </c>
    </row>
    <row r="9829" spans="1:7" customHeight="1">
      <c r="A9829"/>
      <c r="B9829"/>
      <c r="C9829"/>
      <c r="D9829"/>
      <c r="E9829" s="203"/>
      <c r="F9829" s="61"/>
      <c r="G9829" s="196" t="e">
        <f>VLOOKUP(D9829,sku归属!A:B,2,0)</f>
        <v>#N/A</v>
      </c>
    </row>
    <row r="9830" spans="1:7" customHeight="1">
      <c r="A9830"/>
      <c r="B9830"/>
      <c r="C9830"/>
      <c r="D9830"/>
      <c r="E9830" s="203"/>
      <c r="F9830" s="61"/>
      <c r="G9830" s="196" t="e">
        <f>VLOOKUP(D9830,sku归属!A:B,2,0)</f>
        <v>#N/A</v>
      </c>
    </row>
    <row r="9831" spans="1:7" customHeight="1">
      <c r="A9831"/>
      <c r="B9831"/>
      <c r="C9831"/>
      <c r="D9831"/>
      <c r="E9831" s="203"/>
      <c r="F9831" s="61"/>
      <c r="G9831" s="196" t="e">
        <f>VLOOKUP(D9831,sku归属!A:B,2,0)</f>
        <v>#N/A</v>
      </c>
    </row>
    <row r="9832" spans="1:7" customHeight="1">
      <c r="A9832"/>
      <c r="B9832"/>
      <c r="C9832"/>
      <c r="D9832"/>
      <c r="E9832" s="203"/>
      <c r="F9832" s="61"/>
      <c r="G9832" s="196" t="e">
        <f>VLOOKUP(D9832,sku归属!A:B,2,0)</f>
        <v>#N/A</v>
      </c>
    </row>
    <row r="9833" spans="1:7" customHeight="1">
      <c r="A9833"/>
      <c r="B9833"/>
      <c r="C9833"/>
      <c r="D9833"/>
      <c r="E9833" s="203"/>
      <c r="F9833" s="61"/>
      <c r="G9833" s="196" t="e">
        <f>VLOOKUP(D9833,sku归属!A:B,2,0)</f>
        <v>#N/A</v>
      </c>
    </row>
    <row r="9834" spans="1:7" customHeight="1">
      <c r="A9834"/>
      <c r="B9834"/>
      <c r="C9834"/>
      <c r="D9834"/>
      <c r="E9834" s="203"/>
      <c r="F9834" s="61"/>
      <c r="G9834" s="196" t="e">
        <f>VLOOKUP(D9834,sku归属!A:B,2,0)</f>
        <v>#N/A</v>
      </c>
    </row>
    <row r="9835" spans="1:7" customHeight="1">
      <c r="A9835"/>
      <c r="B9835"/>
      <c r="C9835"/>
      <c r="D9835"/>
      <c r="E9835" s="203"/>
      <c r="F9835" s="61"/>
      <c r="G9835" s="196" t="e">
        <f>VLOOKUP(D9835,sku归属!A:B,2,0)</f>
        <v>#N/A</v>
      </c>
    </row>
    <row r="9836" spans="1:7" customHeight="1">
      <c r="A9836"/>
      <c r="B9836"/>
      <c r="C9836"/>
      <c r="D9836"/>
      <c r="E9836" s="203"/>
      <c r="F9836" s="61"/>
      <c r="G9836" s="196" t="e">
        <f>VLOOKUP(D9836,sku归属!A:B,2,0)</f>
        <v>#N/A</v>
      </c>
    </row>
    <row r="9837" spans="1:7" customHeight="1">
      <c r="A9837"/>
      <c r="B9837"/>
      <c r="C9837"/>
      <c r="D9837"/>
      <c r="E9837" s="203"/>
      <c r="F9837" s="61"/>
      <c r="G9837" s="196" t="e">
        <f>VLOOKUP(D9837,sku归属!A:B,2,0)</f>
        <v>#N/A</v>
      </c>
    </row>
    <row r="9838" spans="1:7" customHeight="1">
      <c r="A9838"/>
      <c r="B9838"/>
      <c r="C9838"/>
      <c r="D9838"/>
      <c r="E9838" s="203"/>
      <c r="F9838" s="61"/>
      <c r="G9838" s="196" t="e">
        <f>VLOOKUP(D9838,sku归属!A:B,2,0)</f>
        <v>#N/A</v>
      </c>
    </row>
    <row r="9839" spans="1:7" customHeight="1">
      <c r="A9839"/>
      <c r="B9839"/>
      <c r="C9839"/>
      <c r="D9839"/>
      <c r="E9839" s="203"/>
      <c r="F9839" s="61"/>
      <c r="G9839" s="196" t="e">
        <f>VLOOKUP(D9839,sku归属!A:B,2,0)</f>
        <v>#N/A</v>
      </c>
    </row>
    <row r="9840" spans="1:7" customHeight="1">
      <c r="A9840"/>
      <c r="B9840"/>
      <c r="C9840"/>
      <c r="D9840"/>
      <c r="E9840" s="203"/>
      <c r="F9840" s="61"/>
      <c r="G9840" s="196" t="e">
        <f>VLOOKUP(D9840,sku归属!A:B,2,0)</f>
        <v>#N/A</v>
      </c>
    </row>
    <row r="9841" spans="1:7" customHeight="1">
      <c r="A9841"/>
      <c r="B9841"/>
      <c r="C9841"/>
      <c r="D9841"/>
      <c r="E9841" s="203"/>
      <c r="F9841" s="61"/>
      <c r="G9841" s="196" t="e">
        <f>VLOOKUP(D9841,sku归属!A:B,2,0)</f>
        <v>#N/A</v>
      </c>
    </row>
    <row r="9842" spans="1:7" customHeight="1">
      <c r="A9842"/>
      <c r="B9842"/>
      <c r="C9842"/>
      <c r="D9842"/>
      <c r="E9842" s="203"/>
      <c r="F9842" s="61"/>
      <c r="G9842" s="196" t="e">
        <f>VLOOKUP(D9842,sku归属!A:B,2,0)</f>
        <v>#N/A</v>
      </c>
    </row>
    <row r="9843" spans="1:7" customHeight="1">
      <c r="A9843"/>
      <c r="B9843"/>
      <c r="C9843"/>
      <c r="D9843"/>
      <c r="E9843" s="203"/>
      <c r="F9843" s="61"/>
      <c r="G9843" s="196" t="e">
        <f>VLOOKUP(D9843,sku归属!A:B,2,0)</f>
        <v>#N/A</v>
      </c>
    </row>
    <row r="9844" spans="1:7" customHeight="1">
      <c r="A9844"/>
      <c r="B9844"/>
      <c r="C9844"/>
      <c r="D9844"/>
      <c r="E9844" s="203"/>
      <c r="F9844" s="61"/>
      <c r="G9844" s="196" t="e">
        <f>VLOOKUP(D9844,sku归属!A:B,2,0)</f>
        <v>#N/A</v>
      </c>
    </row>
    <row r="9845" spans="1:7" customHeight="1">
      <c r="A9845"/>
      <c r="B9845"/>
      <c r="C9845"/>
      <c r="D9845"/>
      <c r="E9845" s="203"/>
      <c r="F9845" s="61"/>
      <c r="G9845" s="196" t="e">
        <f>VLOOKUP(D9845,sku归属!A:B,2,0)</f>
        <v>#N/A</v>
      </c>
    </row>
    <row r="9846" spans="1:7" customHeight="1">
      <c r="A9846"/>
      <c r="B9846"/>
      <c r="C9846"/>
      <c r="D9846"/>
      <c r="E9846" s="203"/>
      <c r="F9846" s="61"/>
      <c r="G9846" s="196" t="e">
        <f>VLOOKUP(D9846,sku归属!A:B,2,0)</f>
        <v>#N/A</v>
      </c>
    </row>
    <row r="9847" spans="1:7" customHeight="1">
      <c r="A9847"/>
      <c r="B9847"/>
      <c r="C9847"/>
      <c r="D9847"/>
      <c r="E9847" s="203"/>
      <c r="F9847" s="61"/>
      <c r="G9847" s="196" t="e">
        <f>VLOOKUP(D9847,sku归属!A:B,2,0)</f>
        <v>#N/A</v>
      </c>
    </row>
    <row r="9848" spans="1:7" customHeight="1">
      <c r="A9848"/>
      <c r="B9848"/>
      <c r="C9848"/>
      <c r="D9848"/>
      <c r="E9848" s="203"/>
      <c r="F9848" s="61"/>
      <c r="G9848" s="196" t="e">
        <f>VLOOKUP(D9848,sku归属!A:B,2,0)</f>
        <v>#N/A</v>
      </c>
    </row>
    <row r="9849" spans="1:7" customHeight="1">
      <c r="A9849"/>
      <c r="B9849"/>
      <c r="C9849"/>
      <c r="D9849"/>
      <c r="E9849" s="203"/>
      <c r="F9849" s="61"/>
      <c r="G9849" s="196" t="e">
        <f>VLOOKUP(D9849,sku归属!A:B,2,0)</f>
        <v>#N/A</v>
      </c>
    </row>
    <row r="9850" spans="1:7" customHeight="1">
      <c r="A9850"/>
      <c r="B9850"/>
      <c r="C9850"/>
      <c r="D9850"/>
      <c r="E9850" s="203"/>
      <c r="F9850" s="61"/>
      <c r="G9850" s="196" t="e">
        <f>VLOOKUP(D9850,sku归属!A:B,2,0)</f>
        <v>#N/A</v>
      </c>
    </row>
    <row r="9851" spans="1:7" customHeight="1">
      <c r="A9851"/>
      <c r="B9851"/>
      <c r="C9851"/>
      <c r="D9851"/>
      <c r="E9851" s="203"/>
      <c r="F9851" s="61"/>
      <c r="G9851" s="196" t="e">
        <f>VLOOKUP(D9851,sku归属!A:B,2,0)</f>
        <v>#N/A</v>
      </c>
    </row>
    <row r="9852" spans="1:7" customHeight="1">
      <c r="A9852"/>
      <c r="B9852"/>
      <c r="C9852"/>
      <c r="D9852"/>
      <c r="E9852" s="203"/>
      <c r="F9852" s="61"/>
      <c r="G9852" s="196" t="e">
        <f>VLOOKUP(D9852,sku归属!A:B,2,0)</f>
        <v>#N/A</v>
      </c>
    </row>
    <row r="9853" spans="1:7" customHeight="1">
      <c r="A9853"/>
      <c r="B9853"/>
      <c r="C9853"/>
      <c r="D9853"/>
      <c r="E9853" s="203"/>
      <c r="F9853" s="61"/>
      <c r="G9853" s="196" t="e">
        <f>VLOOKUP(D9853,sku归属!A:B,2,0)</f>
        <v>#N/A</v>
      </c>
    </row>
    <row r="9854" spans="1:7" customHeight="1">
      <c r="A9854"/>
      <c r="B9854"/>
      <c r="C9854"/>
      <c r="D9854"/>
      <c r="E9854" s="203"/>
      <c r="F9854" s="61"/>
      <c r="G9854" s="196" t="e">
        <f>VLOOKUP(D9854,sku归属!A:B,2,0)</f>
        <v>#N/A</v>
      </c>
    </row>
    <row r="9855" spans="1:7" customHeight="1">
      <c r="A9855"/>
      <c r="B9855"/>
      <c r="C9855"/>
      <c r="D9855"/>
      <c r="E9855" s="203"/>
      <c r="F9855" s="61"/>
      <c r="G9855" s="196" t="e">
        <f>VLOOKUP(D9855,sku归属!A:B,2,0)</f>
        <v>#N/A</v>
      </c>
    </row>
    <row r="9856" spans="1:7" customHeight="1">
      <c r="A9856"/>
      <c r="B9856"/>
      <c r="C9856"/>
      <c r="D9856"/>
      <c r="E9856" s="203"/>
      <c r="F9856" s="61"/>
      <c r="G9856" s="196" t="e">
        <f>VLOOKUP(D9856,sku归属!A:B,2,0)</f>
        <v>#N/A</v>
      </c>
    </row>
    <row r="9857" spans="1:7" customHeight="1">
      <c r="A9857"/>
      <c r="B9857"/>
      <c r="C9857"/>
      <c r="D9857"/>
      <c r="E9857" s="203"/>
      <c r="F9857" s="61"/>
      <c r="G9857" s="196" t="e">
        <f>VLOOKUP(D9857,sku归属!A:B,2,0)</f>
        <v>#N/A</v>
      </c>
    </row>
    <row r="9858" spans="1:7" customHeight="1">
      <c r="A9858"/>
      <c r="B9858"/>
      <c r="C9858"/>
      <c r="D9858"/>
      <c r="E9858" s="203"/>
      <c r="F9858" s="61"/>
      <c r="G9858" s="196" t="e">
        <f>VLOOKUP(D9858,sku归属!A:B,2,0)</f>
        <v>#N/A</v>
      </c>
    </row>
    <row r="9859" spans="1:7" customHeight="1">
      <c r="A9859"/>
      <c r="B9859"/>
      <c r="C9859"/>
      <c r="D9859"/>
      <c r="E9859" s="197"/>
      <c r="F9859" s="61"/>
      <c r="G9859" s="196" t="e">
        <f>VLOOKUP(D9859,sku归属!A:B,2,0)</f>
        <v>#N/A</v>
      </c>
    </row>
    <row r="9860" spans="1:7" customHeight="1">
      <c r="A9860"/>
      <c r="B9860"/>
      <c r="C9860"/>
      <c r="D9860"/>
      <c r="E9860" s="197"/>
      <c r="F9860" s="61"/>
      <c r="G9860" s="196" t="e">
        <f>VLOOKUP(D9860,sku归属!A:B,2,0)</f>
        <v>#N/A</v>
      </c>
    </row>
    <row r="9861" spans="1:7" customHeight="1">
      <c r="A9861"/>
      <c r="B9861"/>
      <c r="C9861"/>
      <c r="D9861"/>
      <c r="E9861" s="203"/>
      <c r="F9861" s="61"/>
      <c r="G9861" s="196" t="e">
        <f>VLOOKUP(D9861,sku归属!A:B,2,0)</f>
        <v>#N/A</v>
      </c>
    </row>
    <row r="9862" spans="1:7" customHeight="1">
      <c r="A9862"/>
      <c r="B9862"/>
      <c r="C9862"/>
      <c r="D9862"/>
      <c r="E9862" s="203"/>
      <c r="F9862" s="61"/>
      <c r="G9862" s="196" t="e">
        <f>VLOOKUP(D9862,sku归属!A:B,2,0)</f>
        <v>#N/A</v>
      </c>
    </row>
    <row r="9863" spans="1:7" customHeight="1">
      <c r="A9863"/>
      <c r="B9863"/>
      <c r="C9863"/>
      <c r="D9863"/>
      <c r="E9863" s="203"/>
      <c r="F9863" s="61"/>
      <c r="G9863" s="196" t="e">
        <f>VLOOKUP(D9863,sku归属!A:B,2,0)</f>
        <v>#N/A</v>
      </c>
    </row>
    <row r="9864" spans="1:7" customHeight="1">
      <c r="A9864"/>
      <c r="B9864"/>
      <c r="C9864"/>
      <c r="D9864"/>
      <c r="E9864" s="203"/>
      <c r="F9864" s="61"/>
      <c r="G9864" s="196" t="e">
        <f>VLOOKUP(D9864,sku归属!A:B,2,0)</f>
        <v>#N/A</v>
      </c>
    </row>
    <row r="9865" spans="1:7" customHeight="1">
      <c r="A9865"/>
      <c r="B9865"/>
      <c r="C9865"/>
      <c r="D9865"/>
      <c r="E9865" s="203"/>
      <c r="F9865" s="61"/>
      <c r="G9865" s="196" t="e">
        <f>VLOOKUP(D9865,sku归属!A:B,2,0)</f>
        <v>#N/A</v>
      </c>
    </row>
    <row r="9866" spans="1:7" customHeight="1">
      <c r="A9866"/>
      <c r="B9866"/>
      <c r="C9866"/>
      <c r="D9866"/>
      <c r="E9866" s="203"/>
      <c r="F9866" s="61"/>
      <c r="G9866" s="196" t="e">
        <f>VLOOKUP(D9866,sku归属!A:B,2,0)</f>
        <v>#N/A</v>
      </c>
    </row>
    <row r="9867" spans="1:7" customHeight="1">
      <c r="A9867"/>
      <c r="B9867"/>
      <c r="C9867"/>
      <c r="D9867"/>
      <c r="E9867" s="203"/>
      <c r="F9867" s="61"/>
      <c r="G9867" s="196" t="e">
        <f>VLOOKUP(D9867,sku归属!A:B,2,0)</f>
        <v>#N/A</v>
      </c>
    </row>
    <row r="9868" spans="1:7" customHeight="1">
      <c r="A9868"/>
      <c r="B9868"/>
      <c r="C9868"/>
      <c r="D9868"/>
      <c r="E9868" s="203"/>
      <c r="F9868" s="61"/>
      <c r="G9868" s="196" t="e">
        <f>VLOOKUP(D9868,sku归属!A:B,2,0)</f>
        <v>#N/A</v>
      </c>
    </row>
    <row r="9869" spans="1:7" customHeight="1">
      <c r="A9869"/>
      <c r="B9869"/>
      <c r="C9869"/>
      <c r="D9869"/>
      <c r="E9869" s="203"/>
      <c r="F9869" s="61"/>
      <c r="G9869" s="196" t="e">
        <f>VLOOKUP(D9869,sku归属!A:B,2,0)</f>
        <v>#N/A</v>
      </c>
    </row>
    <row r="9870" spans="1:7" customHeight="1">
      <c r="A9870"/>
      <c r="B9870"/>
      <c r="C9870"/>
      <c r="D9870"/>
      <c r="E9870" s="203"/>
      <c r="F9870" s="61"/>
      <c r="G9870" s="196" t="e">
        <f>VLOOKUP(D9870,sku归属!A:B,2,0)</f>
        <v>#N/A</v>
      </c>
    </row>
    <row r="9871" spans="1:7" customHeight="1">
      <c r="A9871"/>
      <c r="B9871"/>
      <c r="C9871"/>
      <c r="D9871"/>
      <c r="E9871" s="203"/>
      <c r="F9871" s="61"/>
      <c r="G9871" s="196" t="e">
        <f>VLOOKUP(D9871,sku归属!A:B,2,0)</f>
        <v>#N/A</v>
      </c>
    </row>
    <row r="9872" spans="1:7" customHeight="1">
      <c r="A9872"/>
      <c r="B9872"/>
      <c r="C9872"/>
      <c r="D9872"/>
      <c r="E9872" s="203"/>
      <c r="F9872" s="61"/>
      <c r="G9872" s="196" t="e">
        <f>VLOOKUP(D9872,sku归属!A:B,2,0)</f>
        <v>#N/A</v>
      </c>
    </row>
    <row r="9873" spans="1:7" customHeight="1">
      <c r="A9873"/>
      <c r="B9873"/>
      <c r="C9873"/>
      <c r="D9873"/>
      <c r="E9873" s="203"/>
      <c r="F9873" s="61"/>
      <c r="G9873" s="196" t="e">
        <f>VLOOKUP(D9873,sku归属!A:B,2,0)</f>
        <v>#N/A</v>
      </c>
    </row>
    <row r="9874" spans="1:7" customHeight="1">
      <c r="A9874"/>
      <c r="B9874"/>
      <c r="C9874"/>
      <c r="D9874"/>
      <c r="E9874" s="203"/>
      <c r="F9874" s="61"/>
      <c r="G9874" s="196" t="e">
        <f>VLOOKUP(D9874,sku归属!A:B,2,0)</f>
        <v>#N/A</v>
      </c>
    </row>
    <row r="9875" spans="1:7" customHeight="1">
      <c r="A9875"/>
      <c r="B9875"/>
      <c r="C9875"/>
      <c r="D9875"/>
      <c r="E9875" s="203"/>
      <c r="F9875" s="61"/>
      <c r="G9875" s="196" t="e">
        <f>VLOOKUP(D9875,sku归属!A:B,2,0)</f>
        <v>#N/A</v>
      </c>
    </row>
    <row r="9876" spans="1:7" customHeight="1">
      <c r="A9876"/>
      <c r="B9876"/>
      <c r="C9876"/>
      <c r="D9876"/>
      <c r="E9876" s="203"/>
      <c r="F9876" s="61"/>
      <c r="G9876" s="196" t="e">
        <f>VLOOKUP(D9876,sku归属!A:B,2,0)</f>
        <v>#N/A</v>
      </c>
    </row>
    <row r="9877" spans="1:7" customHeight="1">
      <c r="A9877"/>
      <c r="B9877"/>
      <c r="C9877"/>
      <c r="D9877"/>
      <c r="E9877" s="197"/>
      <c r="F9877" s="61"/>
      <c r="G9877" s="196" t="e">
        <f>VLOOKUP(D9877,sku归属!A:B,2,0)</f>
        <v>#N/A</v>
      </c>
    </row>
    <row r="9878" spans="1:7" customHeight="1">
      <c r="A9878"/>
      <c r="B9878"/>
      <c r="C9878"/>
      <c r="D9878"/>
      <c r="E9878" s="197"/>
      <c r="F9878" s="61"/>
      <c r="G9878" s="196" t="e">
        <f>VLOOKUP(D9878,sku归属!A:B,2,0)</f>
        <v>#N/A</v>
      </c>
    </row>
    <row r="9879" spans="1:7" customHeight="1">
      <c r="A9879"/>
      <c r="B9879"/>
      <c r="C9879"/>
      <c r="D9879"/>
      <c r="E9879" s="203"/>
      <c r="F9879" s="61"/>
      <c r="G9879" s="196" t="e">
        <f>VLOOKUP(D9879,sku归属!A:B,2,0)</f>
        <v>#N/A</v>
      </c>
    </row>
    <row r="9880" spans="1:7" customHeight="1">
      <c r="A9880"/>
      <c r="B9880"/>
      <c r="C9880"/>
      <c r="D9880"/>
      <c r="E9880" s="203"/>
      <c r="F9880" s="61"/>
      <c r="G9880" s="196" t="e">
        <f>VLOOKUP(D9880,sku归属!A:B,2,0)</f>
        <v>#N/A</v>
      </c>
    </row>
    <row r="9881" spans="1:7" customHeight="1">
      <c r="A9881"/>
      <c r="B9881"/>
      <c r="C9881"/>
      <c r="D9881"/>
      <c r="E9881" s="203"/>
      <c r="F9881" s="61"/>
      <c r="G9881" s="196" t="e">
        <f>VLOOKUP(D9881,sku归属!A:B,2,0)</f>
        <v>#N/A</v>
      </c>
    </row>
    <row r="9882" spans="1:7" customHeight="1">
      <c r="A9882"/>
      <c r="B9882"/>
      <c r="C9882"/>
      <c r="D9882"/>
      <c r="E9882" s="203"/>
      <c r="F9882" s="61"/>
      <c r="G9882" s="196" t="e">
        <f>VLOOKUP(D9882,sku归属!A:B,2,0)</f>
        <v>#N/A</v>
      </c>
    </row>
    <row r="9883" spans="1:7" customHeight="1">
      <c r="A9883"/>
      <c r="B9883"/>
      <c r="C9883"/>
      <c r="D9883"/>
      <c r="E9883" s="203"/>
      <c r="F9883" s="61"/>
      <c r="G9883" s="196" t="e">
        <f>VLOOKUP(D9883,sku归属!A:B,2,0)</f>
        <v>#N/A</v>
      </c>
    </row>
    <row r="9884" spans="1:7" customHeight="1">
      <c r="A9884"/>
      <c r="B9884"/>
      <c r="C9884"/>
      <c r="D9884"/>
      <c r="E9884" s="203"/>
      <c r="F9884" s="61"/>
      <c r="G9884" s="196" t="e">
        <f>VLOOKUP(D9884,sku归属!A:B,2,0)</f>
        <v>#N/A</v>
      </c>
    </row>
    <row r="9885" spans="1:7" customHeight="1">
      <c r="A9885"/>
      <c r="B9885"/>
      <c r="C9885"/>
      <c r="D9885"/>
      <c r="E9885" s="203"/>
      <c r="F9885" s="61"/>
      <c r="G9885" s="196" t="e">
        <f>VLOOKUP(D9885,sku归属!A:B,2,0)</f>
        <v>#N/A</v>
      </c>
    </row>
    <row r="9886" spans="1:7" customHeight="1">
      <c r="A9886"/>
      <c r="B9886"/>
      <c r="C9886"/>
      <c r="D9886"/>
      <c r="E9886" s="203"/>
      <c r="F9886" s="61"/>
      <c r="G9886" s="196" t="e">
        <f>VLOOKUP(D9886,sku归属!A:B,2,0)</f>
        <v>#N/A</v>
      </c>
    </row>
    <row r="9887" spans="1:7" customHeight="1">
      <c r="A9887"/>
      <c r="B9887"/>
      <c r="C9887"/>
      <c r="D9887"/>
      <c r="E9887" s="203"/>
      <c r="F9887" s="61"/>
      <c r="G9887" s="196" t="e">
        <f>VLOOKUP(D9887,sku归属!A:B,2,0)</f>
        <v>#N/A</v>
      </c>
    </row>
    <row r="9888" spans="1:7" customHeight="1">
      <c r="A9888"/>
      <c r="B9888"/>
      <c r="C9888"/>
      <c r="D9888"/>
      <c r="E9888" s="203"/>
      <c r="F9888" s="61"/>
      <c r="G9888" s="196" t="e">
        <f>VLOOKUP(D9888,sku归属!A:B,2,0)</f>
        <v>#N/A</v>
      </c>
    </row>
    <row r="9889" spans="1:7" customHeight="1">
      <c r="A9889"/>
      <c r="B9889"/>
      <c r="C9889"/>
      <c r="D9889"/>
      <c r="E9889" s="203"/>
      <c r="F9889" s="61"/>
      <c r="G9889" s="196" t="e">
        <f>VLOOKUP(D9889,sku归属!A:B,2,0)</f>
        <v>#N/A</v>
      </c>
    </row>
    <row r="9890" spans="1:7" customHeight="1">
      <c r="A9890"/>
      <c r="B9890"/>
      <c r="C9890"/>
      <c r="D9890"/>
      <c r="E9890" s="203"/>
      <c r="F9890" s="61"/>
      <c r="G9890" s="196" t="e">
        <f>VLOOKUP(D9890,sku归属!A:B,2,0)</f>
        <v>#N/A</v>
      </c>
    </row>
    <row r="9891" spans="1:7" customHeight="1">
      <c r="A9891"/>
      <c r="B9891"/>
      <c r="C9891"/>
      <c r="D9891"/>
      <c r="E9891" s="203"/>
      <c r="F9891" s="61"/>
      <c r="G9891" s="196" t="e">
        <f>VLOOKUP(D9891,sku归属!A:B,2,0)</f>
        <v>#N/A</v>
      </c>
    </row>
    <row r="9892" spans="1:7" customHeight="1">
      <c r="A9892"/>
      <c r="B9892"/>
      <c r="C9892"/>
      <c r="D9892"/>
      <c r="E9892" s="203"/>
      <c r="F9892" s="61"/>
      <c r="G9892" s="196" t="e">
        <f>VLOOKUP(D9892,sku归属!A:B,2,0)</f>
        <v>#N/A</v>
      </c>
    </row>
    <row r="9893" spans="1:7" customHeight="1">
      <c r="A9893"/>
      <c r="B9893"/>
      <c r="C9893"/>
      <c r="D9893"/>
      <c r="E9893" s="203"/>
      <c r="F9893" s="61"/>
      <c r="G9893" s="196" t="e">
        <f>VLOOKUP(D9893,sku归属!A:B,2,0)</f>
        <v>#N/A</v>
      </c>
    </row>
    <row r="9894" spans="1:7" customHeight="1">
      <c r="A9894"/>
      <c r="B9894"/>
      <c r="C9894"/>
      <c r="D9894"/>
      <c r="E9894" s="203"/>
      <c r="F9894" s="61"/>
      <c r="G9894" s="196" t="e">
        <f>VLOOKUP(D9894,sku归属!A:B,2,0)</f>
        <v>#N/A</v>
      </c>
    </row>
    <row r="9895" spans="1:7" customHeight="1">
      <c r="A9895"/>
      <c r="B9895"/>
      <c r="C9895"/>
      <c r="D9895"/>
      <c r="E9895" s="203"/>
      <c r="F9895" s="61"/>
      <c r="G9895" s="196" t="e">
        <f>VLOOKUP(D9895,sku归属!A:B,2,0)</f>
        <v>#N/A</v>
      </c>
    </row>
    <row r="9896" spans="1:7" customHeight="1">
      <c r="A9896"/>
      <c r="B9896"/>
      <c r="C9896"/>
      <c r="D9896"/>
      <c r="E9896" s="203"/>
      <c r="F9896" s="61"/>
      <c r="G9896" s="196" t="e">
        <f>VLOOKUP(D9896,sku归属!A:B,2,0)</f>
        <v>#N/A</v>
      </c>
    </row>
    <row r="9897" spans="1:7" customHeight="1">
      <c r="A9897"/>
      <c r="B9897"/>
      <c r="C9897"/>
      <c r="D9897"/>
      <c r="E9897" s="203"/>
      <c r="F9897" s="61"/>
      <c r="G9897" s="196" t="e">
        <f>VLOOKUP(D9897,sku归属!A:B,2,0)</f>
        <v>#N/A</v>
      </c>
    </row>
    <row r="9898" spans="1:7" customHeight="1">
      <c r="A9898"/>
      <c r="B9898"/>
      <c r="C9898"/>
      <c r="D9898"/>
      <c r="E9898" s="203"/>
      <c r="F9898" s="61"/>
      <c r="G9898" s="196" t="e">
        <f>VLOOKUP(D9898,sku归属!A:B,2,0)</f>
        <v>#N/A</v>
      </c>
    </row>
    <row r="9899" spans="1:7" customHeight="1">
      <c r="A9899"/>
      <c r="B9899"/>
      <c r="C9899"/>
      <c r="D9899"/>
      <c r="E9899" s="203"/>
      <c r="F9899" s="61"/>
      <c r="G9899" s="196" t="e">
        <f>VLOOKUP(D9899,sku归属!A:B,2,0)</f>
        <v>#N/A</v>
      </c>
    </row>
    <row r="9900" spans="1:7" customHeight="1">
      <c r="A9900"/>
      <c r="B9900"/>
      <c r="C9900"/>
      <c r="D9900"/>
      <c r="E9900" s="203"/>
      <c r="F9900" s="61"/>
      <c r="G9900" s="196" t="e">
        <f>VLOOKUP(D9900,sku归属!A:B,2,0)</f>
        <v>#N/A</v>
      </c>
    </row>
    <row r="9901" spans="1:7" customHeight="1">
      <c r="A9901"/>
      <c r="B9901"/>
      <c r="C9901"/>
      <c r="D9901"/>
      <c r="E9901" s="203"/>
      <c r="F9901" s="61"/>
      <c r="G9901" s="196" t="e">
        <f>VLOOKUP(D9901,sku归属!A:B,2,0)</f>
        <v>#N/A</v>
      </c>
    </row>
    <row r="9902" spans="1:7" customHeight="1">
      <c r="A9902"/>
      <c r="B9902"/>
      <c r="C9902"/>
      <c r="D9902"/>
      <c r="E9902" s="203"/>
      <c r="F9902" s="61"/>
      <c r="G9902" s="196" t="e">
        <f>VLOOKUP(D9902,sku归属!A:B,2,0)</f>
        <v>#N/A</v>
      </c>
    </row>
    <row r="9903" spans="1:7" customHeight="1">
      <c r="A9903"/>
      <c r="B9903"/>
      <c r="C9903"/>
      <c r="D9903"/>
      <c r="E9903" s="203"/>
      <c r="F9903" s="61"/>
      <c r="G9903" s="196" t="e">
        <f>VLOOKUP(D9903,sku归属!A:B,2,0)</f>
        <v>#N/A</v>
      </c>
    </row>
    <row r="9904" spans="1:7" customHeight="1">
      <c r="A9904"/>
      <c r="B9904"/>
      <c r="C9904"/>
      <c r="D9904"/>
      <c r="E9904" s="203"/>
      <c r="F9904" s="61"/>
      <c r="G9904" s="196" t="e">
        <f>VLOOKUP(D9904,sku归属!A:B,2,0)</f>
        <v>#N/A</v>
      </c>
    </row>
    <row r="9905" spans="1:7" customHeight="1">
      <c r="A9905"/>
      <c r="B9905"/>
      <c r="C9905"/>
      <c r="D9905"/>
      <c r="E9905" s="203"/>
      <c r="F9905" s="61"/>
      <c r="G9905" s="196" t="e">
        <f>VLOOKUP(D9905,sku归属!A:B,2,0)</f>
        <v>#N/A</v>
      </c>
    </row>
    <row r="9906" spans="1:7" customHeight="1">
      <c r="A9906"/>
      <c r="B9906"/>
      <c r="C9906"/>
      <c r="D9906"/>
      <c r="E9906" s="203"/>
      <c r="F9906" s="61"/>
      <c r="G9906" s="196" t="e">
        <f>VLOOKUP(D9906,sku归属!A:B,2,0)</f>
        <v>#N/A</v>
      </c>
    </row>
    <row r="9907" spans="1:7" customHeight="1">
      <c r="A9907"/>
      <c r="B9907"/>
      <c r="C9907"/>
      <c r="D9907"/>
      <c r="E9907" s="203"/>
      <c r="F9907" s="61"/>
      <c r="G9907" s="196" t="e">
        <f>VLOOKUP(D9907,sku归属!A:B,2,0)</f>
        <v>#N/A</v>
      </c>
    </row>
    <row r="9908" spans="1:7" customHeight="1">
      <c r="A9908"/>
      <c r="B9908"/>
      <c r="C9908"/>
      <c r="D9908"/>
      <c r="E9908" s="203"/>
      <c r="F9908" s="61"/>
      <c r="G9908" s="196" t="e">
        <f>VLOOKUP(D9908,sku归属!A:B,2,0)</f>
        <v>#N/A</v>
      </c>
    </row>
    <row r="9909" spans="1:7" customHeight="1">
      <c r="A9909"/>
      <c r="B9909"/>
      <c r="C9909"/>
      <c r="D9909"/>
      <c r="E9909" s="203"/>
      <c r="F9909" s="61"/>
      <c r="G9909" s="196" t="e">
        <f>VLOOKUP(D9909,sku归属!A:B,2,0)</f>
        <v>#N/A</v>
      </c>
    </row>
    <row r="9910" spans="1:7" customHeight="1">
      <c r="A9910"/>
      <c r="B9910"/>
      <c r="C9910"/>
      <c r="D9910"/>
      <c r="E9910" s="203"/>
      <c r="F9910" s="61"/>
      <c r="G9910" s="196" t="e">
        <f>VLOOKUP(D9910,sku归属!A:B,2,0)</f>
        <v>#N/A</v>
      </c>
    </row>
    <row r="9911" spans="1:7" customHeight="1">
      <c r="A9911"/>
      <c r="B9911"/>
      <c r="C9911"/>
      <c r="D9911"/>
      <c r="E9911" s="203"/>
      <c r="F9911" s="61"/>
      <c r="G9911" s="196" t="e">
        <f>VLOOKUP(D9911,sku归属!A:B,2,0)</f>
        <v>#N/A</v>
      </c>
    </row>
    <row r="9912" spans="1:7" customHeight="1">
      <c r="A9912"/>
      <c r="B9912"/>
      <c r="C9912"/>
      <c r="D9912"/>
      <c r="E9912" s="203"/>
      <c r="F9912" s="61"/>
      <c r="G9912" s="196" t="e">
        <f>VLOOKUP(D9912,sku归属!A:B,2,0)</f>
        <v>#N/A</v>
      </c>
    </row>
    <row r="9913" spans="1:7" customHeight="1">
      <c r="A9913"/>
      <c r="B9913"/>
      <c r="C9913"/>
      <c r="D9913"/>
      <c r="E9913" s="203"/>
      <c r="F9913" s="61"/>
      <c r="G9913" s="196" t="e">
        <f>VLOOKUP(D9913,sku归属!A:B,2,0)</f>
        <v>#N/A</v>
      </c>
    </row>
    <row r="9914" spans="1:7" customHeight="1">
      <c r="A9914"/>
      <c r="B9914"/>
      <c r="C9914"/>
      <c r="D9914"/>
      <c r="E9914" s="203"/>
      <c r="F9914" s="61"/>
      <c r="G9914" s="196" t="e">
        <f>VLOOKUP(D9914,sku归属!A:B,2,0)</f>
        <v>#N/A</v>
      </c>
    </row>
    <row r="9915" spans="1:7" customHeight="1">
      <c r="A9915"/>
      <c r="B9915"/>
      <c r="C9915"/>
      <c r="D9915"/>
      <c r="E9915" s="203"/>
      <c r="F9915" s="61"/>
      <c r="G9915" s="196" t="e">
        <f>VLOOKUP(D9915,sku归属!A:B,2,0)</f>
        <v>#N/A</v>
      </c>
    </row>
    <row r="9916" spans="1:7" customHeight="1">
      <c r="A9916"/>
      <c r="B9916"/>
      <c r="C9916"/>
      <c r="D9916"/>
      <c r="E9916" s="203"/>
      <c r="F9916" s="61"/>
      <c r="G9916" s="196" t="e">
        <f>VLOOKUP(D9916,sku归属!A:B,2,0)</f>
        <v>#N/A</v>
      </c>
    </row>
    <row r="9917" spans="1:7" customHeight="1">
      <c r="A9917"/>
      <c r="B9917"/>
      <c r="C9917"/>
      <c r="D9917"/>
      <c r="E9917" s="203"/>
      <c r="F9917" s="61"/>
      <c r="G9917" s="196" t="e">
        <f>VLOOKUP(D9917,sku归属!A:B,2,0)</f>
        <v>#N/A</v>
      </c>
    </row>
    <row r="9918" spans="1:7" customHeight="1">
      <c r="A9918"/>
      <c r="B9918"/>
      <c r="C9918"/>
      <c r="D9918"/>
      <c r="E9918" s="203"/>
      <c r="F9918" s="61"/>
      <c r="G9918" s="196" t="e">
        <f>VLOOKUP(D9918,sku归属!A:B,2,0)</f>
        <v>#N/A</v>
      </c>
    </row>
    <row r="9919" spans="1:7" customHeight="1">
      <c r="A9919"/>
      <c r="B9919"/>
      <c r="C9919"/>
      <c r="D9919"/>
      <c r="E9919" s="203"/>
      <c r="F9919" s="61"/>
      <c r="G9919" s="196" t="e">
        <f>VLOOKUP(D9919,sku归属!A:B,2,0)</f>
        <v>#N/A</v>
      </c>
    </row>
    <row r="9920" spans="1:7" customHeight="1">
      <c r="A9920"/>
      <c r="B9920"/>
      <c r="C9920"/>
      <c r="D9920"/>
      <c r="E9920" s="203"/>
      <c r="F9920" s="61"/>
      <c r="G9920" s="196" t="e">
        <f>VLOOKUP(D9920,sku归属!A:B,2,0)</f>
        <v>#N/A</v>
      </c>
    </row>
    <row r="9921" spans="1:7" customHeight="1">
      <c r="A9921"/>
      <c r="B9921"/>
      <c r="C9921"/>
      <c r="D9921"/>
      <c r="E9921" s="203"/>
      <c r="F9921" s="61"/>
      <c r="G9921" s="196" t="e">
        <f>VLOOKUP(D9921,sku归属!A:B,2,0)</f>
        <v>#N/A</v>
      </c>
    </row>
    <row r="9922" spans="1:7" customHeight="1">
      <c r="A9922"/>
      <c r="B9922"/>
      <c r="C9922"/>
      <c r="D9922"/>
      <c r="E9922" s="203"/>
      <c r="F9922" s="61"/>
      <c r="G9922" s="196" t="e">
        <f>VLOOKUP(D9922,sku归属!A:B,2,0)</f>
        <v>#N/A</v>
      </c>
    </row>
    <row r="9923" spans="1:7" customHeight="1">
      <c r="A9923"/>
      <c r="B9923"/>
      <c r="C9923"/>
      <c r="D9923"/>
      <c r="E9923" s="203"/>
      <c r="F9923" s="61"/>
      <c r="G9923" s="196" t="e">
        <f>VLOOKUP(D9923,sku归属!A:B,2,0)</f>
        <v>#N/A</v>
      </c>
    </row>
    <row r="9924" spans="1:7" customHeight="1">
      <c r="A9924"/>
      <c r="B9924"/>
      <c r="C9924"/>
      <c r="D9924"/>
      <c r="E9924" s="203"/>
      <c r="F9924" s="61"/>
      <c r="G9924" s="196" t="e">
        <f>VLOOKUP(D9924,sku归属!A:B,2,0)</f>
        <v>#N/A</v>
      </c>
    </row>
    <row r="9925" spans="1:7" customHeight="1">
      <c r="A9925"/>
      <c r="B9925"/>
      <c r="C9925"/>
      <c r="D9925"/>
      <c r="E9925" s="203"/>
      <c r="F9925" s="61"/>
      <c r="G9925" s="196" t="e">
        <f>VLOOKUP(D9925,sku归属!A:B,2,0)</f>
        <v>#N/A</v>
      </c>
    </row>
    <row r="9926" spans="1:7" customHeight="1">
      <c r="A9926"/>
      <c r="B9926"/>
      <c r="C9926"/>
      <c r="D9926"/>
      <c r="E9926" s="203"/>
      <c r="F9926" s="61"/>
      <c r="G9926" s="196" t="e">
        <f>VLOOKUP(D9926,sku归属!A:B,2,0)</f>
        <v>#N/A</v>
      </c>
    </row>
    <row r="9927" spans="1:7" customHeight="1">
      <c r="A9927"/>
      <c r="B9927"/>
      <c r="C9927"/>
      <c r="D9927"/>
      <c r="E9927" s="203"/>
      <c r="F9927" s="61"/>
      <c r="G9927" s="196" t="e">
        <f>VLOOKUP(D9927,sku归属!A:B,2,0)</f>
        <v>#N/A</v>
      </c>
    </row>
    <row r="9928" spans="1:7" customHeight="1">
      <c r="A9928"/>
      <c r="B9928"/>
      <c r="C9928"/>
      <c r="D9928"/>
      <c r="E9928" s="203"/>
      <c r="F9928" s="61"/>
      <c r="G9928" s="196" t="e">
        <f>VLOOKUP(D9928,sku归属!A:B,2,0)</f>
        <v>#N/A</v>
      </c>
    </row>
    <row r="9929" spans="1:7" customHeight="1">
      <c r="A9929"/>
      <c r="B9929"/>
      <c r="C9929"/>
      <c r="D9929"/>
      <c r="E9929" s="203"/>
      <c r="F9929" s="61"/>
      <c r="G9929" s="196" t="e">
        <f>VLOOKUP(D9929,sku归属!A:B,2,0)</f>
        <v>#N/A</v>
      </c>
    </row>
    <row r="9930" spans="1:7" customHeight="1">
      <c r="A9930"/>
      <c r="B9930"/>
      <c r="C9930"/>
      <c r="D9930"/>
      <c r="E9930" s="203"/>
      <c r="F9930" s="61"/>
      <c r="G9930" s="196" t="e">
        <f>VLOOKUP(D9930,sku归属!A:B,2,0)</f>
        <v>#N/A</v>
      </c>
    </row>
    <row r="9931" spans="1:7" customHeight="1">
      <c r="A9931"/>
      <c r="B9931"/>
      <c r="C9931"/>
      <c r="D9931"/>
      <c r="E9931" s="203"/>
      <c r="F9931" s="61"/>
      <c r="G9931" s="196" t="e">
        <f>VLOOKUP(D9931,sku归属!A:B,2,0)</f>
        <v>#N/A</v>
      </c>
    </row>
    <row r="9932" spans="1:7" customHeight="1">
      <c r="A9932"/>
      <c r="B9932"/>
      <c r="C9932"/>
      <c r="D9932"/>
      <c r="E9932" s="203"/>
      <c r="F9932" s="61"/>
      <c r="G9932" s="196" t="e">
        <f>VLOOKUP(D9932,sku归属!A:B,2,0)</f>
        <v>#N/A</v>
      </c>
    </row>
    <row r="9933" spans="1:7" customHeight="1">
      <c r="A9933"/>
      <c r="B9933"/>
      <c r="C9933"/>
      <c r="D9933"/>
      <c r="E9933" s="203"/>
      <c r="F9933" s="61"/>
      <c r="G9933" s="196" t="e">
        <f>VLOOKUP(D9933,sku归属!A:B,2,0)</f>
        <v>#N/A</v>
      </c>
    </row>
    <row r="9934" spans="1:7" customHeight="1">
      <c r="A9934"/>
      <c r="B9934"/>
      <c r="C9934"/>
      <c r="D9934"/>
      <c r="E9934" s="203"/>
      <c r="F9934" s="61"/>
      <c r="G9934" s="196" t="e">
        <f>VLOOKUP(D9934,sku归属!A:B,2,0)</f>
        <v>#N/A</v>
      </c>
    </row>
    <row r="9935" spans="1:7" customHeight="1">
      <c r="A9935"/>
      <c r="B9935"/>
      <c r="C9935"/>
      <c r="D9935"/>
      <c r="E9935" s="203"/>
      <c r="F9935" s="61"/>
      <c r="G9935" s="196" t="e">
        <f>VLOOKUP(D9935,sku归属!A:B,2,0)</f>
        <v>#N/A</v>
      </c>
    </row>
    <row r="9936" spans="1:7" customHeight="1">
      <c r="A9936"/>
      <c r="B9936"/>
      <c r="C9936"/>
      <c r="D9936"/>
      <c r="E9936" s="203"/>
      <c r="F9936" s="61"/>
      <c r="G9936" s="196" t="e">
        <f>VLOOKUP(D9936,sku归属!A:B,2,0)</f>
        <v>#N/A</v>
      </c>
    </row>
    <row r="9937" spans="1:7" customHeight="1">
      <c r="A9937"/>
      <c r="B9937"/>
      <c r="C9937"/>
      <c r="D9937"/>
      <c r="E9937" s="203"/>
      <c r="F9937" s="61"/>
      <c r="G9937" s="196" t="e">
        <f>VLOOKUP(D9937,sku归属!A:B,2,0)</f>
        <v>#N/A</v>
      </c>
    </row>
    <row r="9938" spans="1:7" customHeight="1">
      <c r="A9938"/>
      <c r="B9938"/>
      <c r="C9938"/>
      <c r="D9938"/>
      <c r="E9938" s="203"/>
      <c r="F9938" s="61"/>
      <c r="G9938" s="196" t="e">
        <f>VLOOKUP(D9938,sku归属!A:B,2,0)</f>
        <v>#N/A</v>
      </c>
    </row>
    <row r="9939" spans="1:7" customHeight="1">
      <c r="A9939"/>
      <c r="B9939"/>
      <c r="C9939"/>
      <c r="D9939"/>
      <c r="E9939" s="203"/>
      <c r="F9939" s="61"/>
      <c r="G9939" s="196" t="e">
        <f>VLOOKUP(D9939,sku归属!A:B,2,0)</f>
        <v>#N/A</v>
      </c>
    </row>
    <row r="9940" spans="1:7" customHeight="1">
      <c r="A9940"/>
      <c r="B9940"/>
      <c r="C9940"/>
      <c r="D9940"/>
      <c r="E9940" s="203"/>
      <c r="F9940" s="61"/>
      <c r="G9940" s="196" t="e">
        <f>VLOOKUP(D9940,sku归属!A:B,2,0)</f>
        <v>#N/A</v>
      </c>
    </row>
    <row r="9941" spans="1:7" customHeight="1">
      <c r="A9941"/>
      <c r="B9941"/>
      <c r="C9941"/>
      <c r="D9941"/>
      <c r="E9941" s="203"/>
      <c r="F9941" s="61"/>
      <c r="G9941" s="196" t="e">
        <f>VLOOKUP(D9941,sku归属!A:B,2,0)</f>
        <v>#N/A</v>
      </c>
    </row>
    <row r="9942" spans="1:7" customHeight="1">
      <c r="A9942"/>
      <c r="B9942"/>
      <c r="C9942"/>
      <c r="D9942"/>
      <c r="E9942" s="203"/>
      <c r="F9942" s="61"/>
      <c r="G9942" s="196" t="e">
        <f>VLOOKUP(D9942,sku归属!A:B,2,0)</f>
        <v>#N/A</v>
      </c>
    </row>
    <row r="9943" spans="1:7" customHeight="1">
      <c r="A9943"/>
      <c r="B9943"/>
      <c r="C9943"/>
      <c r="D9943"/>
      <c r="E9943" s="203"/>
      <c r="F9943" s="61"/>
      <c r="G9943" s="196" t="e">
        <f>VLOOKUP(D9943,sku归属!A:B,2,0)</f>
        <v>#N/A</v>
      </c>
    </row>
    <row r="9944" spans="1:7" customHeight="1">
      <c r="A9944"/>
      <c r="B9944"/>
      <c r="C9944"/>
      <c r="D9944"/>
      <c r="E9944" s="203"/>
      <c r="F9944" s="61"/>
      <c r="G9944" s="196" t="e">
        <f>VLOOKUP(D9944,sku归属!A:B,2,0)</f>
        <v>#N/A</v>
      </c>
    </row>
    <row r="9945" spans="1:7" customHeight="1">
      <c r="A9945"/>
      <c r="B9945"/>
      <c r="C9945"/>
      <c r="D9945"/>
      <c r="E9945" s="203"/>
      <c r="F9945" s="61"/>
      <c r="G9945" s="196" t="e">
        <f>VLOOKUP(D9945,sku归属!A:B,2,0)</f>
        <v>#N/A</v>
      </c>
    </row>
    <row r="9946" spans="1:7" customHeight="1">
      <c r="A9946"/>
      <c r="B9946"/>
      <c r="C9946"/>
      <c r="D9946"/>
      <c r="E9946" s="203"/>
      <c r="F9946" s="61"/>
      <c r="G9946" s="196" t="e">
        <f>VLOOKUP(D9946,sku归属!A:B,2,0)</f>
        <v>#N/A</v>
      </c>
    </row>
    <row r="9947" spans="1:7" customHeight="1">
      <c r="A9947"/>
      <c r="B9947"/>
      <c r="C9947"/>
      <c r="D9947"/>
      <c r="E9947" s="203"/>
      <c r="F9947" s="61"/>
      <c r="G9947" s="196" t="e">
        <f>VLOOKUP(D9947,sku归属!A:B,2,0)</f>
        <v>#N/A</v>
      </c>
    </row>
    <row r="9948" spans="1:7" customHeight="1">
      <c r="A9948"/>
      <c r="B9948"/>
      <c r="C9948"/>
      <c r="D9948"/>
      <c r="E9948" s="203"/>
      <c r="F9948" s="61"/>
      <c r="G9948" s="196" t="e">
        <f>VLOOKUP(D9948,sku归属!A:B,2,0)</f>
        <v>#N/A</v>
      </c>
    </row>
    <row r="9949" spans="1:7" customHeight="1">
      <c r="A9949"/>
      <c r="B9949"/>
      <c r="C9949"/>
      <c r="D9949"/>
      <c r="E9949" s="203"/>
      <c r="F9949" s="61"/>
      <c r="G9949" s="196" t="e">
        <f>VLOOKUP(D9949,sku归属!A:B,2,0)</f>
        <v>#N/A</v>
      </c>
    </row>
    <row r="9950" spans="1:7" customHeight="1">
      <c r="A9950"/>
      <c r="B9950"/>
      <c r="C9950"/>
      <c r="D9950"/>
      <c r="E9950" s="203"/>
      <c r="F9950" s="61"/>
      <c r="G9950" s="196" t="e">
        <f>VLOOKUP(D9950,sku归属!A:B,2,0)</f>
        <v>#N/A</v>
      </c>
    </row>
    <row r="9951" spans="1:7" customHeight="1">
      <c r="A9951"/>
      <c r="B9951"/>
      <c r="C9951"/>
      <c r="D9951"/>
      <c r="E9951" s="203"/>
      <c r="F9951" s="61"/>
      <c r="G9951" s="196" t="e">
        <f>VLOOKUP(D9951,sku归属!A:B,2,0)</f>
        <v>#N/A</v>
      </c>
    </row>
    <row r="9952" spans="1:7" customHeight="1">
      <c r="A9952"/>
      <c r="B9952"/>
      <c r="C9952"/>
      <c r="D9952"/>
      <c r="E9952" s="203"/>
      <c r="F9952" s="61"/>
      <c r="G9952" s="196" t="e">
        <f>VLOOKUP(D9952,sku归属!A:B,2,0)</f>
        <v>#N/A</v>
      </c>
    </row>
    <row r="9953" spans="1:7" customHeight="1">
      <c r="A9953"/>
      <c r="B9953"/>
      <c r="C9953"/>
      <c r="D9953"/>
      <c r="E9953" s="203"/>
      <c r="F9953" s="61"/>
      <c r="G9953" s="196" t="e">
        <f>VLOOKUP(D9953,sku归属!A:B,2,0)</f>
        <v>#N/A</v>
      </c>
    </row>
    <row r="9954" spans="1:7" customHeight="1">
      <c r="A9954"/>
      <c r="B9954"/>
      <c r="C9954"/>
      <c r="D9954"/>
      <c r="E9954" s="203"/>
      <c r="F9954" s="61"/>
      <c r="G9954" s="196" t="e">
        <f>VLOOKUP(D9954,sku归属!A:B,2,0)</f>
        <v>#N/A</v>
      </c>
    </row>
    <row r="9955" spans="1:7" customHeight="1">
      <c r="A9955"/>
      <c r="B9955"/>
      <c r="C9955"/>
      <c r="D9955"/>
      <c r="E9955" s="203"/>
      <c r="F9955" s="61"/>
      <c r="G9955" s="196" t="e">
        <f>VLOOKUP(D9955,sku归属!A:B,2,0)</f>
        <v>#N/A</v>
      </c>
    </row>
    <row r="9956" spans="1:7" customHeight="1">
      <c r="A9956"/>
      <c r="B9956"/>
      <c r="C9956"/>
      <c r="D9956"/>
      <c r="E9956" s="203"/>
      <c r="F9956" s="61"/>
      <c r="G9956" s="196" t="e">
        <f>VLOOKUP(D9956,sku归属!A:B,2,0)</f>
        <v>#N/A</v>
      </c>
    </row>
    <row r="9957" spans="1:7" customHeight="1">
      <c r="A9957"/>
      <c r="B9957"/>
      <c r="C9957"/>
      <c r="D9957"/>
      <c r="E9957" s="203"/>
      <c r="F9957" s="61"/>
      <c r="G9957" s="196" t="e">
        <f>VLOOKUP(D9957,sku归属!A:B,2,0)</f>
        <v>#N/A</v>
      </c>
    </row>
    <row r="9958" spans="1:7" customHeight="1">
      <c r="A9958"/>
      <c r="B9958"/>
      <c r="C9958"/>
      <c r="D9958"/>
      <c r="E9958" s="203"/>
      <c r="F9958" s="61"/>
      <c r="G9958" s="196" t="e">
        <f>VLOOKUP(D9958,sku归属!A:B,2,0)</f>
        <v>#N/A</v>
      </c>
    </row>
    <row r="9959" spans="1:7" customHeight="1">
      <c r="A9959"/>
      <c r="B9959"/>
      <c r="C9959"/>
      <c r="D9959"/>
      <c r="E9959" s="203"/>
      <c r="F9959" s="61"/>
      <c r="G9959" s="196" t="e">
        <f>VLOOKUP(D9959,sku归属!A:B,2,0)</f>
        <v>#N/A</v>
      </c>
    </row>
    <row r="9960" spans="1:7" customHeight="1">
      <c r="A9960"/>
      <c r="B9960"/>
      <c r="C9960"/>
      <c r="D9960"/>
      <c r="E9960" s="203"/>
      <c r="F9960" s="61"/>
      <c r="G9960" s="196" t="e">
        <f>VLOOKUP(D9960,sku归属!A:B,2,0)</f>
        <v>#N/A</v>
      </c>
    </row>
    <row r="9961" spans="1:7" customHeight="1">
      <c r="A9961"/>
      <c r="B9961"/>
      <c r="C9961"/>
      <c r="D9961"/>
      <c r="E9961" s="203"/>
      <c r="F9961" s="61"/>
      <c r="G9961" s="196" t="e">
        <f>VLOOKUP(D9961,sku归属!A:B,2,0)</f>
        <v>#N/A</v>
      </c>
    </row>
    <row r="9962" spans="1:7" customHeight="1">
      <c r="A9962"/>
      <c r="B9962"/>
      <c r="C9962"/>
      <c r="D9962"/>
      <c r="E9962" s="203"/>
      <c r="F9962" s="61"/>
      <c r="G9962" s="196" t="e">
        <f>VLOOKUP(D9962,sku归属!A:B,2,0)</f>
        <v>#N/A</v>
      </c>
    </row>
    <row r="9963" spans="1:7" customHeight="1">
      <c r="A9963"/>
      <c r="B9963"/>
      <c r="C9963"/>
      <c r="D9963"/>
      <c r="E9963" s="203"/>
      <c r="F9963" s="61"/>
      <c r="G9963" s="196" t="e">
        <f>VLOOKUP(D9963,sku归属!A:B,2,0)</f>
        <v>#N/A</v>
      </c>
    </row>
    <row r="9964" spans="1:7" customHeight="1">
      <c r="A9964"/>
      <c r="B9964"/>
      <c r="C9964"/>
      <c r="D9964"/>
      <c r="E9964" s="203"/>
      <c r="F9964" s="61"/>
      <c r="G9964" s="196" t="e">
        <f>VLOOKUP(D9964,sku归属!A:B,2,0)</f>
        <v>#N/A</v>
      </c>
    </row>
    <row r="9965" spans="1:7" customHeight="1">
      <c r="A9965"/>
      <c r="B9965"/>
      <c r="C9965"/>
      <c r="D9965"/>
      <c r="E9965" s="203"/>
      <c r="F9965" s="61"/>
      <c r="G9965" s="196" t="e">
        <f>VLOOKUP(D9965,sku归属!A:B,2,0)</f>
        <v>#N/A</v>
      </c>
    </row>
    <row r="9966" spans="1:7" customHeight="1">
      <c r="A9966"/>
      <c r="B9966"/>
      <c r="C9966"/>
      <c r="D9966"/>
      <c r="E9966" s="203"/>
      <c r="F9966" s="61"/>
      <c r="G9966" s="196" t="e">
        <f>VLOOKUP(D9966,sku归属!A:B,2,0)</f>
        <v>#N/A</v>
      </c>
    </row>
    <row r="9967" spans="1:7" customHeight="1">
      <c r="A9967"/>
      <c r="B9967"/>
      <c r="C9967"/>
      <c r="D9967"/>
      <c r="E9967" s="203"/>
      <c r="F9967" s="61"/>
      <c r="G9967" s="196" t="e">
        <f>VLOOKUP(D9967,sku归属!A:B,2,0)</f>
        <v>#N/A</v>
      </c>
    </row>
    <row r="9968" spans="1:7" customHeight="1">
      <c r="A9968"/>
      <c r="B9968"/>
      <c r="C9968"/>
      <c r="D9968"/>
      <c r="E9968" s="203"/>
      <c r="F9968" s="61"/>
      <c r="G9968" s="196" t="e">
        <f>VLOOKUP(D9968,sku归属!A:B,2,0)</f>
        <v>#N/A</v>
      </c>
    </row>
    <row r="9969" spans="1:7" customHeight="1">
      <c r="A9969"/>
      <c r="B9969"/>
      <c r="C9969"/>
      <c r="D9969"/>
      <c r="E9969" s="203"/>
      <c r="F9969" s="61"/>
      <c r="G9969" s="196" t="e">
        <f>VLOOKUP(D9969,sku归属!A:B,2,0)</f>
        <v>#N/A</v>
      </c>
    </row>
    <row r="9970" spans="1:7" customHeight="1">
      <c r="A9970"/>
      <c r="B9970"/>
      <c r="C9970"/>
      <c r="D9970"/>
      <c r="E9970" s="203"/>
      <c r="F9970" s="61"/>
      <c r="G9970" s="196" t="e">
        <f>VLOOKUP(D9970,sku归属!A:B,2,0)</f>
        <v>#N/A</v>
      </c>
    </row>
    <row r="9971" spans="1:7" customHeight="1">
      <c r="A9971"/>
      <c r="B9971"/>
      <c r="C9971"/>
      <c r="D9971"/>
      <c r="E9971" s="203"/>
      <c r="F9971" s="61"/>
      <c r="G9971" s="196" t="e">
        <f>VLOOKUP(D9971,sku归属!A:B,2,0)</f>
        <v>#N/A</v>
      </c>
    </row>
    <row r="9972" spans="1:7" customHeight="1">
      <c r="A9972"/>
      <c r="B9972"/>
      <c r="C9972"/>
      <c r="D9972"/>
      <c r="E9972" s="203"/>
      <c r="F9972" s="61"/>
      <c r="G9972" s="196" t="e">
        <f>VLOOKUP(D9972,sku归属!A:B,2,0)</f>
        <v>#N/A</v>
      </c>
    </row>
    <row r="9973" spans="1:7" customHeight="1">
      <c r="A9973"/>
      <c r="B9973"/>
      <c r="C9973"/>
      <c r="D9973"/>
      <c r="E9973" s="203"/>
      <c r="F9973" s="61"/>
      <c r="G9973" s="196" t="e">
        <f>VLOOKUP(D9973,sku归属!A:B,2,0)</f>
        <v>#N/A</v>
      </c>
    </row>
    <row r="9974" spans="1:7" customHeight="1">
      <c r="A9974"/>
      <c r="B9974"/>
      <c r="C9974"/>
      <c r="D9974"/>
      <c r="E9974" s="203"/>
      <c r="F9974" s="61"/>
      <c r="G9974" s="196" t="e">
        <f>VLOOKUP(D9974,sku归属!A:B,2,0)</f>
        <v>#N/A</v>
      </c>
    </row>
    <row r="9975" spans="1:7" customHeight="1">
      <c r="A9975"/>
      <c r="B9975"/>
      <c r="C9975"/>
      <c r="D9975"/>
      <c r="E9975" s="203"/>
      <c r="F9975" s="61"/>
      <c r="G9975" s="196" t="e">
        <f>VLOOKUP(D9975,sku归属!A:B,2,0)</f>
        <v>#N/A</v>
      </c>
    </row>
    <row r="9976" spans="1:7" customHeight="1">
      <c r="A9976"/>
      <c r="B9976"/>
      <c r="C9976"/>
      <c r="D9976"/>
      <c r="E9976" s="203"/>
      <c r="F9976" s="61"/>
      <c r="G9976" s="196" t="e">
        <f>VLOOKUP(D9976,sku归属!A:B,2,0)</f>
        <v>#N/A</v>
      </c>
    </row>
    <row r="9977" spans="1:7" customHeight="1">
      <c r="A9977"/>
      <c r="B9977"/>
      <c r="C9977"/>
      <c r="D9977"/>
      <c r="E9977" s="203"/>
      <c r="F9977" s="61"/>
      <c r="G9977" s="196" t="e">
        <f>VLOOKUP(D9977,sku归属!A:B,2,0)</f>
        <v>#N/A</v>
      </c>
    </row>
    <row r="9978" spans="1:7" customHeight="1">
      <c r="A9978"/>
      <c r="B9978"/>
      <c r="C9978"/>
      <c r="D9978"/>
      <c r="E9978" s="203"/>
      <c r="F9978" s="61"/>
      <c r="G9978" s="196" t="e">
        <f>VLOOKUP(D9978,sku归属!A:B,2,0)</f>
        <v>#N/A</v>
      </c>
    </row>
    <row r="9979" spans="1:7" customHeight="1">
      <c r="A9979"/>
      <c r="B9979"/>
      <c r="C9979"/>
      <c r="D9979"/>
      <c r="E9979" s="203"/>
      <c r="F9979" s="61"/>
      <c r="G9979" s="196" t="e">
        <f>VLOOKUP(D9979,sku归属!A:B,2,0)</f>
        <v>#N/A</v>
      </c>
    </row>
    <row r="9980" spans="1:7" customHeight="1">
      <c r="A9980"/>
      <c r="B9980"/>
      <c r="C9980"/>
      <c r="D9980"/>
      <c r="E9980" s="203"/>
      <c r="F9980" s="61"/>
      <c r="G9980" s="196" t="e">
        <f>VLOOKUP(D9980,sku归属!A:B,2,0)</f>
        <v>#N/A</v>
      </c>
    </row>
    <row r="9981" spans="1:7" customHeight="1">
      <c r="A9981"/>
      <c r="B9981"/>
      <c r="C9981"/>
      <c r="D9981"/>
      <c r="E9981" s="203"/>
      <c r="F9981" s="61"/>
      <c r="G9981" s="196" t="e">
        <f>VLOOKUP(D9981,sku归属!A:B,2,0)</f>
        <v>#N/A</v>
      </c>
    </row>
    <row r="9982" spans="1:7" customHeight="1">
      <c r="A9982"/>
      <c r="B9982"/>
      <c r="C9982"/>
      <c r="D9982"/>
      <c r="E9982" s="203"/>
      <c r="F9982" s="61"/>
      <c r="G9982" s="196" t="e">
        <f>VLOOKUP(D9982,sku归属!A:B,2,0)</f>
        <v>#N/A</v>
      </c>
    </row>
    <row r="9983" spans="1:7" customHeight="1">
      <c r="A9983"/>
      <c r="B9983"/>
      <c r="C9983"/>
      <c r="D9983"/>
      <c r="E9983" s="203"/>
      <c r="F9983" s="61"/>
      <c r="G9983" s="196" t="e">
        <f>VLOOKUP(D9983,sku归属!A:B,2,0)</f>
        <v>#N/A</v>
      </c>
    </row>
    <row r="9984" spans="1:7" customHeight="1">
      <c r="A9984"/>
      <c r="B9984"/>
      <c r="C9984"/>
      <c r="D9984"/>
      <c r="E9984" s="203"/>
      <c r="F9984" s="61"/>
      <c r="G9984" s="196" t="e">
        <f>VLOOKUP(D9984,sku归属!A:B,2,0)</f>
        <v>#N/A</v>
      </c>
    </row>
    <row r="9985" spans="1:7" customHeight="1">
      <c r="A9985"/>
      <c r="B9985"/>
      <c r="C9985"/>
      <c r="D9985"/>
      <c r="E9985" s="203"/>
      <c r="F9985" s="61"/>
      <c r="G9985" s="196" t="e">
        <f>VLOOKUP(D9985,sku归属!A:B,2,0)</f>
        <v>#N/A</v>
      </c>
    </row>
    <row r="9986" spans="1:7" customHeight="1">
      <c r="A9986"/>
      <c r="B9986"/>
      <c r="C9986"/>
      <c r="D9986"/>
      <c r="E9986" s="203"/>
      <c r="F9986" s="61"/>
      <c r="G9986" s="196" t="e">
        <f>VLOOKUP(D9986,sku归属!A:B,2,0)</f>
        <v>#N/A</v>
      </c>
    </row>
    <row r="9987" spans="1:7" customHeight="1">
      <c r="A9987"/>
      <c r="B9987"/>
      <c r="C9987"/>
      <c r="D9987"/>
      <c r="E9987" s="203"/>
      <c r="F9987" s="61"/>
      <c r="G9987" s="196" t="e">
        <f>VLOOKUP(D9987,sku归属!A:B,2,0)</f>
        <v>#N/A</v>
      </c>
    </row>
    <row r="9988" spans="1:7" customHeight="1">
      <c r="A9988"/>
      <c r="B9988"/>
      <c r="C9988"/>
      <c r="D9988"/>
      <c r="E9988" s="203"/>
      <c r="F9988" s="61"/>
      <c r="G9988" s="196" t="e">
        <f>VLOOKUP(D9988,sku归属!A:B,2,0)</f>
        <v>#N/A</v>
      </c>
    </row>
    <row r="9989" spans="1:7" customHeight="1">
      <c r="A9989"/>
      <c r="B9989"/>
      <c r="C9989"/>
      <c r="D9989"/>
      <c r="E9989" s="203"/>
      <c r="F9989" s="61"/>
      <c r="G9989" s="196" t="e">
        <f>VLOOKUP(D9989,sku归属!A:B,2,0)</f>
        <v>#N/A</v>
      </c>
    </row>
    <row r="9990" spans="1:7" customHeight="1">
      <c r="A9990"/>
      <c r="B9990"/>
      <c r="C9990"/>
      <c r="D9990"/>
      <c r="E9990" s="203"/>
      <c r="F9990" s="61"/>
      <c r="G9990" s="196" t="e">
        <f>VLOOKUP(D9990,sku归属!A:B,2,0)</f>
        <v>#N/A</v>
      </c>
    </row>
    <row r="9991" spans="1:7" customHeight="1">
      <c r="A9991"/>
      <c r="B9991"/>
      <c r="C9991"/>
      <c r="D9991"/>
      <c r="E9991" s="203"/>
      <c r="F9991" s="61"/>
      <c r="G9991" s="196" t="e">
        <f>VLOOKUP(D9991,sku归属!A:B,2,0)</f>
        <v>#N/A</v>
      </c>
    </row>
    <row r="9992" spans="1:7" customHeight="1">
      <c r="A9992"/>
      <c r="B9992"/>
      <c r="C9992"/>
      <c r="D9992"/>
      <c r="E9992" s="203"/>
      <c r="F9992" s="61"/>
      <c r="G9992" s="196" t="e">
        <f>VLOOKUP(D9992,sku归属!A:B,2,0)</f>
        <v>#N/A</v>
      </c>
    </row>
    <row r="9993" spans="1:7" customHeight="1">
      <c r="A9993"/>
      <c r="B9993"/>
      <c r="C9993"/>
      <c r="D9993"/>
      <c r="E9993" s="203"/>
      <c r="F9993" s="61"/>
      <c r="G9993" s="196" t="e">
        <f>VLOOKUP(D9993,sku归属!A:B,2,0)</f>
        <v>#N/A</v>
      </c>
    </row>
    <row r="9994" spans="1:7" customHeight="1">
      <c r="A9994"/>
      <c r="B9994"/>
      <c r="C9994"/>
      <c r="D9994"/>
      <c r="E9994" s="203"/>
      <c r="F9994" s="61"/>
      <c r="G9994" s="196" t="e">
        <f>VLOOKUP(D9994,sku归属!A:B,2,0)</f>
        <v>#N/A</v>
      </c>
    </row>
    <row r="9995" spans="1:7" customHeight="1">
      <c r="A9995"/>
      <c r="B9995"/>
      <c r="C9995"/>
      <c r="D9995"/>
      <c r="E9995" s="203"/>
      <c r="F9995" s="61"/>
      <c r="G9995" s="196" t="e">
        <f>VLOOKUP(D9995,sku归属!A:B,2,0)</f>
        <v>#N/A</v>
      </c>
    </row>
    <row r="9996" spans="1:7" customHeight="1">
      <c r="A9996"/>
      <c r="B9996"/>
      <c r="C9996"/>
      <c r="D9996"/>
      <c r="E9996" s="203"/>
      <c r="F9996" s="61"/>
      <c r="G9996" s="196" t="e">
        <f>VLOOKUP(D9996,sku归属!A:B,2,0)</f>
        <v>#N/A</v>
      </c>
    </row>
    <row r="9997" spans="1:7" customHeight="1">
      <c r="A9997"/>
      <c r="B9997"/>
      <c r="C9997"/>
      <c r="D9997"/>
      <c r="E9997" s="203"/>
      <c r="F9997" s="61"/>
      <c r="G9997" s="196" t="e">
        <f>VLOOKUP(D9997,sku归属!A:B,2,0)</f>
        <v>#N/A</v>
      </c>
    </row>
    <row r="9998" spans="1:7" customHeight="1">
      <c r="A9998"/>
      <c r="B9998"/>
      <c r="C9998"/>
      <c r="D9998"/>
      <c r="E9998" s="203"/>
      <c r="F9998" s="61"/>
      <c r="G9998" s="196" t="e">
        <f>VLOOKUP(D9998,sku归属!A:B,2,0)</f>
        <v>#N/A</v>
      </c>
    </row>
    <row r="9999" spans="1:7" customHeight="1">
      <c r="A9999"/>
      <c r="B9999"/>
      <c r="C9999"/>
      <c r="D9999"/>
      <c r="E9999" s="203"/>
      <c r="F9999" s="61"/>
      <c r="G9999" s="196" t="e">
        <f>VLOOKUP(D9999,sku归属!A:B,2,0)</f>
        <v>#N/A</v>
      </c>
    </row>
    <row r="10000" spans="1:7" customHeight="1">
      <c r="A10000"/>
      <c r="B10000"/>
      <c r="C10000"/>
      <c r="D10000"/>
      <c r="E10000" s="203"/>
      <c r="F10000" s="61"/>
      <c r="G10000" s="196" t="e">
        <f>VLOOKUP(D10000,sku归属!A:B,2,0)</f>
        <v>#N/A</v>
      </c>
    </row>
    <row r="10001" spans="1:7" customHeight="1">
      <c r="A10001"/>
      <c r="B10001"/>
      <c r="C10001"/>
      <c r="D10001"/>
      <c r="E10001" s="203"/>
      <c r="F10001" s="61"/>
      <c r="G10001" s="196" t="e">
        <f>VLOOKUP(D10001,sku归属!A:B,2,0)</f>
        <v>#N/A</v>
      </c>
    </row>
    <row r="10002" spans="1:7" customHeight="1">
      <c r="A10002"/>
      <c r="B10002"/>
      <c r="C10002"/>
      <c r="D10002"/>
      <c r="E10002" s="203"/>
      <c r="F10002" s="61"/>
      <c r="G10002" s="196" t="e">
        <f>VLOOKUP(D10002,sku归属!A:B,2,0)</f>
        <v>#N/A</v>
      </c>
    </row>
    <row r="10003" spans="1:7" customHeight="1">
      <c r="A10003"/>
      <c r="B10003"/>
      <c r="C10003"/>
      <c r="D10003"/>
      <c r="E10003" s="203"/>
      <c r="F10003" s="61"/>
      <c r="G10003" s="196" t="e">
        <f>VLOOKUP(D10003,sku归属!A:B,2,0)</f>
        <v>#N/A</v>
      </c>
    </row>
    <row r="10004" spans="1:7" customHeight="1">
      <c r="A10004"/>
      <c r="B10004"/>
      <c r="C10004"/>
      <c r="D10004"/>
      <c r="E10004" s="203"/>
      <c r="F10004" s="61"/>
      <c r="G10004" s="196" t="e">
        <f>VLOOKUP(D10004,sku归属!A:B,2,0)</f>
        <v>#N/A</v>
      </c>
    </row>
    <row r="10005" spans="1:7" customHeight="1">
      <c r="A10005"/>
      <c r="B10005"/>
      <c r="C10005"/>
      <c r="D10005"/>
      <c r="E10005" s="203"/>
      <c r="F10005" s="61"/>
      <c r="G10005" s="196" t="e">
        <f>VLOOKUP(D10005,sku归属!A:B,2,0)</f>
        <v>#N/A</v>
      </c>
    </row>
    <row r="10006" spans="1:7" customHeight="1">
      <c r="A10006"/>
      <c r="B10006"/>
      <c r="C10006"/>
      <c r="D10006"/>
      <c r="E10006" s="203"/>
      <c r="F10006" s="61"/>
      <c r="G10006" s="196" t="e">
        <f>VLOOKUP(D10006,sku归属!A:B,2,0)</f>
        <v>#N/A</v>
      </c>
    </row>
    <row r="10007" spans="1:7" customHeight="1">
      <c r="A10007"/>
      <c r="B10007"/>
      <c r="C10007"/>
      <c r="D10007"/>
      <c r="E10007" s="203"/>
      <c r="F10007" s="61"/>
      <c r="G10007" s="196" t="e">
        <f>VLOOKUP(D10007,sku归属!A:B,2,0)</f>
        <v>#N/A</v>
      </c>
    </row>
    <row r="10008" spans="1:7" customHeight="1">
      <c r="A10008"/>
      <c r="B10008"/>
      <c r="C10008"/>
      <c r="D10008"/>
      <c r="E10008" s="203"/>
      <c r="F10008" s="61"/>
      <c r="G10008" s="196" t="e">
        <f>VLOOKUP(D10008,sku归属!A:B,2,0)</f>
        <v>#N/A</v>
      </c>
    </row>
    <row r="10009" spans="1:7" customHeight="1">
      <c r="A10009"/>
      <c r="B10009"/>
      <c r="C10009"/>
      <c r="D10009"/>
      <c r="E10009" s="203"/>
      <c r="F10009" s="61"/>
      <c r="G10009" s="196" t="e">
        <f>VLOOKUP(D10009,sku归属!A:B,2,0)</f>
        <v>#N/A</v>
      </c>
    </row>
    <row r="10010" spans="1:7" customHeight="1">
      <c r="A10010"/>
      <c r="B10010"/>
      <c r="C10010"/>
      <c r="D10010"/>
      <c r="E10010" s="203"/>
      <c r="F10010" s="61"/>
      <c r="G10010" s="196" t="e">
        <f>VLOOKUP(D10010,sku归属!A:B,2,0)</f>
        <v>#N/A</v>
      </c>
    </row>
    <row r="10011" spans="1:7" customHeight="1">
      <c r="A10011"/>
      <c r="B10011"/>
      <c r="C10011"/>
      <c r="D10011"/>
      <c r="E10011" s="203"/>
      <c r="F10011" s="61"/>
      <c r="G10011" s="196" t="e">
        <f>VLOOKUP(D10011,sku归属!A:B,2,0)</f>
        <v>#N/A</v>
      </c>
    </row>
    <row r="10012" spans="1:7" customHeight="1">
      <c r="A10012"/>
      <c r="B10012"/>
      <c r="C10012"/>
      <c r="D10012"/>
      <c r="E10012" s="203"/>
      <c r="F10012" s="61"/>
      <c r="G10012" s="196" t="e">
        <f>VLOOKUP(D10012,sku归属!A:B,2,0)</f>
        <v>#N/A</v>
      </c>
    </row>
    <row r="10013" spans="1:7" customHeight="1">
      <c r="A10013"/>
      <c r="B10013"/>
      <c r="C10013"/>
      <c r="D10013"/>
      <c r="E10013" s="203"/>
      <c r="F10013" s="61"/>
      <c r="G10013" s="196" t="e">
        <f>VLOOKUP(D10013,sku归属!A:B,2,0)</f>
        <v>#N/A</v>
      </c>
    </row>
    <row r="10014" spans="1:7" customHeight="1">
      <c r="A10014"/>
      <c r="B10014"/>
      <c r="C10014"/>
      <c r="D10014"/>
      <c r="E10014" s="203"/>
      <c r="F10014" s="61"/>
      <c r="G10014" s="196" t="e">
        <f>VLOOKUP(D10014,sku归属!A:B,2,0)</f>
        <v>#N/A</v>
      </c>
    </row>
    <row r="10015" spans="1:7" customHeight="1">
      <c r="A10015"/>
      <c r="B10015"/>
      <c r="C10015"/>
      <c r="D10015"/>
      <c r="E10015" s="203"/>
      <c r="F10015" s="61"/>
      <c r="G10015" s="196" t="e">
        <f>VLOOKUP(D10015,sku归属!A:B,2,0)</f>
        <v>#N/A</v>
      </c>
    </row>
    <row r="10016" spans="1:7" customHeight="1">
      <c r="A10016"/>
      <c r="B10016"/>
      <c r="C10016"/>
      <c r="D10016"/>
      <c r="E10016" s="203"/>
      <c r="F10016" s="61"/>
      <c r="G10016" s="196" t="e">
        <f>VLOOKUP(D10016,sku归属!A:B,2,0)</f>
        <v>#N/A</v>
      </c>
    </row>
    <row r="10017" spans="1:7" customHeight="1">
      <c r="A10017"/>
      <c r="B10017"/>
      <c r="C10017"/>
      <c r="D10017"/>
      <c r="E10017" s="203"/>
      <c r="F10017" s="61"/>
      <c r="G10017" s="196" t="e">
        <f>VLOOKUP(D10017,sku归属!A:B,2,0)</f>
        <v>#N/A</v>
      </c>
    </row>
    <row r="10018" spans="1:7" customHeight="1">
      <c r="A10018"/>
      <c r="B10018"/>
      <c r="C10018"/>
      <c r="D10018"/>
      <c r="E10018" s="203"/>
      <c r="F10018" s="61"/>
      <c r="G10018" s="196" t="e">
        <f>VLOOKUP(D10018,sku归属!A:B,2,0)</f>
        <v>#N/A</v>
      </c>
    </row>
    <row r="10019" spans="1:7" customHeight="1">
      <c r="A10019"/>
      <c r="B10019"/>
      <c r="C10019"/>
      <c r="D10019"/>
      <c r="E10019" s="203"/>
      <c r="F10019" s="61"/>
      <c r="G10019" s="196" t="e">
        <f>VLOOKUP(D10019,sku归属!A:B,2,0)</f>
        <v>#N/A</v>
      </c>
    </row>
    <row r="10020" spans="1:7" customHeight="1">
      <c r="A10020"/>
      <c r="B10020"/>
      <c r="C10020"/>
      <c r="D10020"/>
      <c r="E10020" s="203"/>
      <c r="F10020" s="61"/>
      <c r="G10020" s="196" t="e">
        <f>VLOOKUP(D10020,sku归属!A:B,2,0)</f>
        <v>#N/A</v>
      </c>
    </row>
    <row r="10021" spans="1:7" customHeight="1">
      <c r="A10021"/>
      <c r="B10021"/>
      <c r="C10021"/>
      <c r="D10021"/>
      <c r="E10021" s="203"/>
      <c r="F10021" s="61"/>
      <c r="G10021" s="196" t="e">
        <f>VLOOKUP(D10021,sku归属!A:B,2,0)</f>
        <v>#N/A</v>
      </c>
    </row>
    <row r="10022" spans="1:7" customHeight="1">
      <c r="A10022"/>
      <c r="B10022"/>
      <c r="C10022"/>
      <c r="D10022"/>
      <c r="E10022" s="203"/>
      <c r="F10022" s="61"/>
      <c r="G10022" s="196" t="e">
        <f>VLOOKUP(D10022,sku归属!A:B,2,0)</f>
        <v>#N/A</v>
      </c>
    </row>
    <row r="10023" spans="1:7" customHeight="1">
      <c r="A10023"/>
      <c r="B10023"/>
      <c r="C10023"/>
      <c r="D10023"/>
      <c r="E10023" s="203"/>
      <c r="F10023" s="61"/>
      <c r="G10023" s="196" t="e">
        <f>VLOOKUP(D10023,sku归属!A:B,2,0)</f>
        <v>#N/A</v>
      </c>
    </row>
    <row r="10024" spans="1:7" customHeight="1">
      <c r="A10024"/>
      <c r="B10024"/>
      <c r="C10024"/>
      <c r="D10024"/>
      <c r="E10024" s="203"/>
      <c r="F10024" s="61"/>
      <c r="G10024" s="196" t="e">
        <f>VLOOKUP(D10024,sku归属!A:B,2,0)</f>
        <v>#N/A</v>
      </c>
    </row>
    <row r="10025" spans="1:7" customHeight="1">
      <c r="A10025"/>
      <c r="B10025"/>
      <c r="C10025"/>
      <c r="D10025"/>
      <c r="E10025" s="203"/>
      <c r="F10025" s="61"/>
      <c r="G10025" s="196" t="e">
        <f>VLOOKUP(D10025,sku归属!A:B,2,0)</f>
        <v>#N/A</v>
      </c>
    </row>
    <row r="10026" spans="1:7" customHeight="1">
      <c r="A10026"/>
      <c r="B10026"/>
      <c r="C10026"/>
      <c r="D10026"/>
      <c r="E10026" s="203"/>
      <c r="F10026" s="61"/>
      <c r="G10026" s="196" t="e">
        <f>VLOOKUP(D10026,sku归属!A:B,2,0)</f>
        <v>#N/A</v>
      </c>
    </row>
    <row r="10027" spans="1:7" customHeight="1">
      <c r="A10027"/>
      <c r="B10027"/>
      <c r="C10027"/>
      <c r="D10027"/>
      <c r="E10027" s="203"/>
      <c r="F10027" s="61"/>
      <c r="G10027" s="196" t="e">
        <f>VLOOKUP(D10027,sku归属!A:B,2,0)</f>
        <v>#N/A</v>
      </c>
    </row>
    <row r="10028" spans="1:7" customHeight="1">
      <c r="A10028"/>
      <c r="B10028"/>
      <c r="C10028"/>
      <c r="D10028"/>
      <c r="E10028" s="203"/>
      <c r="F10028" s="61"/>
      <c r="G10028" s="196" t="e">
        <f>VLOOKUP(D10028,sku归属!A:B,2,0)</f>
        <v>#N/A</v>
      </c>
    </row>
    <row r="10029" spans="1:7" customHeight="1">
      <c r="A10029"/>
      <c r="B10029"/>
      <c r="C10029"/>
      <c r="D10029"/>
      <c r="E10029" s="203"/>
      <c r="F10029" s="61"/>
      <c r="G10029" s="196" t="e">
        <f>VLOOKUP(D10029,sku归属!A:B,2,0)</f>
        <v>#N/A</v>
      </c>
    </row>
    <row r="10030" spans="1:7" customHeight="1">
      <c r="A10030"/>
      <c r="B10030"/>
      <c r="C10030"/>
      <c r="D10030"/>
      <c r="E10030" s="203"/>
      <c r="F10030" s="61"/>
      <c r="G10030" s="196" t="e">
        <f>VLOOKUP(D10030,sku归属!A:B,2,0)</f>
        <v>#N/A</v>
      </c>
    </row>
    <row r="10031" spans="1:7" customHeight="1">
      <c r="A10031"/>
      <c r="B10031"/>
      <c r="C10031"/>
      <c r="D10031"/>
      <c r="E10031" s="203"/>
      <c r="F10031" s="61"/>
      <c r="G10031" s="196" t="e">
        <f>VLOOKUP(D10031,sku归属!A:B,2,0)</f>
        <v>#N/A</v>
      </c>
    </row>
    <row r="10032" spans="1:7" customHeight="1">
      <c r="A10032"/>
      <c r="B10032"/>
      <c r="C10032"/>
      <c r="D10032"/>
      <c r="E10032" s="203"/>
      <c r="F10032" s="61"/>
      <c r="G10032" s="196" t="e">
        <f>VLOOKUP(D10032,sku归属!A:B,2,0)</f>
        <v>#N/A</v>
      </c>
    </row>
    <row r="10033" spans="1:7" customHeight="1">
      <c r="A10033"/>
      <c r="B10033"/>
      <c r="C10033"/>
      <c r="D10033"/>
      <c r="E10033" s="203"/>
      <c r="F10033" s="61"/>
      <c r="G10033" s="196" t="e">
        <f>VLOOKUP(D10033,sku归属!A:B,2,0)</f>
        <v>#N/A</v>
      </c>
    </row>
    <row r="10034" spans="1:7" customHeight="1">
      <c r="A10034"/>
      <c r="B10034"/>
      <c r="C10034"/>
      <c r="D10034"/>
      <c r="E10034" s="203"/>
      <c r="F10034" s="61"/>
      <c r="G10034" s="196" t="e">
        <f>VLOOKUP(D10034,sku归属!A:B,2,0)</f>
        <v>#N/A</v>
      </c>
    </row>
    <row r="10035" spans="1:7" customHeight="1">
      <c r="A10035"/>
      <c r="B10035"/>
      <c r="C10035"/>
      <c r="D10035"/>
      <c r="E10035" s="203"/>
      <c r="F10035" s="61"/>
      <c r="G10035" s="196" t="e">
        <f>VLOOKUP(D10035,sku归属!A:B,2,0)</f>
        <v>#N/A</v>
      </c>
    </row>
    <row r="10036" spans="1:7" customHeight="1">
      <c r="A10036"/>
      <c r="B10036"/>
      <c r="C10036"/>
      <c r="D10036"/>
      <c r="E10036" s="203"/>
      <c r="F10036" s="61"/>
      <c r="G10036" s="196" t="e">
        <f>VLOOKUP(D10036,sku归属!A:B,2,0)</f>
        <v>#N/A</v>
      </c>
    </row>
    <row r="10037" spans="1:7" customHeight="1">
      <c r="A10037"/>
      <c r="B10037"/>
      <c r="C10037"/>
      <c r="D10037"/>
      <c r="E10037" s="203"/>
      <c r="F10037" s="61"/>
      <c r="G10037" s="196" t="e">
        <f>VLOOKUP(D10037,sku归属!A:B,2,0)</f>
        <v>#N/A</v>
      </c>
    </row>
    <row r="10038" spans="1:7" customHeight="1">
      <c r="A10038"/>
      <c r="B10038"/>
      <c r="C10038"/>
      <c r="D10038"/>
      <c r="E10038" s="203"/>
      <c r="F10038" s="61"/>
      <c r="G10038" s="196" t="e">
        <f>VLOOKUP(D10038,sku归属!A:B,2,0)</f>
        <v>#N/A</v>
      </c>
    </row>
    <row r="10039" spans="1:7" customHeight="1">
      <c r="A10039"/>
      <c r="B10039"/>
      <c r="C10039"/>
      <c r="D10039"/>
      <c r="E10039" s="203"/>
      <c r="F10039" s="61"/>
      <c r="G10039" s="196" t="e">
        <f>VLOOKUP(D10039,sku归属!A:B,2,0)</f>
        <v>#N/A</v>
      </c>
    </row>
    <row r="10040" spans="1:7" customHeight="1">
      <c r="A10040"/>
      <c r="B10040"/>
      <c r="C10040"/>
      <c r="D10040"/>
      <c r="E10040" s="203"/>
      <c r="F10040" s="61"/>
      <c r="G10040" s="196" t="e">
        <f>VLOOKUP(D10040,sku归属!A:B,2,0)</f>
        <v>#N/A</v>
      </c>
    </row>
    <row r="10041" spans="1:7" customHeight="1">
      <c r="A10041"/>
      <c r="B10041"/>
      <c r="C10041"/>
      <c r="D10041"/>
      <c r="E10041" s="203"/>
      <c r="F10041" s="61"/>
      <c r="G10041" s="196" t="e">
        <f>VLOOKUP(D10041,sku归属!A:B,2,0)</f>
        <v>#N/A</v>
      </c>
    </row>
    <row r="10042" spans="1:7" customHeight="1">
      <c r="A10042"/>
      <c r="B10042"/>
      <c r="C10042"/>
      <c r="D10042"/>
      <c r="E10042" s="203"/>
      <c r="F10042" s="61"/>
      <c r="G10042" s="196" t="e">
        <f>VLOOKUP(D10042,sku归属!A:B,2,0)</f>
        <v>#N/A</v>
      </c>
    </row>
    <row r="10043" spans="1:7" customHeight="1">
      <c r="A10043"/>
      <c r="B10043"/>
      <c r="C10043"/>
      <c r="D10043"/>
      <c r="E10043" s="203"/>
      <c r="F10043" s="61"/>
      <c r="G10043" s="196" t="e">
        <f>VLOOKUP(D10043,sku归属!A:B,2,0)</f>
        <v>#N/A</v>
      </c>
    </row>
    <row r="10044" spans="1:7" customHeight="1">
      <c r="A10044"/>
      <c r="B10044"/>
      <c r="C10044"/>
      <c r="D10044"/>
      <c r="E10044" s="203"/>
      <c r="F10044" s="61"/>
      <c r="G10044" s="196" t="e">
        <f>VLOOKUP(D10044,sku归属!A:B,2,0)</f>
        <v>#N/A</v>
      </c>
    </row>
    <row r="10045" spans="1:7" customHeight="1">
      <c r="A10045"/>
      <c r="B10045"/>
      <c r="C10045"/>
      <c r="D10045"/>
      <c r="E10045" s="203"/>
      <c r="F10045" s="61"/>
      <c r="G10045" s="196" t="e">
        <f>VLOOKUP(D10045,sku归属!A:B,2,0)</f>
        <v>#N/A</v>
      </c>
    </row>
    <row r="10046" spans="1:7" customHeight="1">
      <c r="A10046"/>
      <c r="B10046"/>
      <c r="C10046"/>
      <c r="D10046"/>
      <c r="E10046" s="203"/>
      <c r="F10046" s="61"/>
      <c r="G10046" s="196" t="e">
        <f>VLOOKUP(D10046,sku归属!A:B,2,0)</f>
        <v>#N/A</v>
      </c>
    </row>
    <row r="10047" spans="1:7" customHeight="1">
      <c r="A10047"/>
      <c r="B10047"/>
      <c r="C10047"/>
      <c r="D10047"/>
      <c r="E10047" s="203"/>
      <c r="F10047" s="61"/>
      <c r="G10047" s="196" t="e">
        <f>VLOOKUP(D10047,sku归属!A:B,2,0)</f>
        <v>#N/A</v>
      </c>
    </row>
    <row r="10048" spans="1:7" customHeight="1">
      <c r="A10048"/>
      <c r="B10048"/>
      <c r="C10048"/>
      <c r="D10048"/>
      <c r="E10048" s="203"/>
      <c r="F10048" s="61"/>
      <c r="G10048" s="196" t="e">
        <f>VLOOKUP(D10048,sku归属!A:B,2,0)</f>
        <v>#N/A</v>
      </c>
    </row>
    <row r="10049" spans="1:7" customHeight="1">
      <c r="A10049"/>
      <c r="B10049"/>
      <c r="C10049"/>
      <c r="D10049"/>
      <c r="E10049" s="203"/>
      <c r="F10049" s="61"/>
      <c r="G10049" s="196" t="e">
        <f>VLOOKUP(D10049,sku归属!A:B,2,0)</f>
        <v>#N/A</v>
      </c>
    </row>
    <row r="10050" spans="1:7" customHeight="1">
      <c r="A10050"/>
      <c r="B10050"/>
      <c r="C10050"/>
      <c r="D10050"/>
      <c r="E10050" s="203"/>
      <c r="F10050" s="61"/>
      <c r="G10050" s="196" t="e">
        <f>VLOOKUP(D10050,sku归属!A:B,2,0)</f>
        <v>#N/A</v>
      </c>
    </row>
    <row r="10051" spans="1:7" customHeight="1">
      <c r="A10051"/>
      <c r="B10051"/>
      <c r="C10051"/>
      <c r="D10051"/>
      <c r="E10051" s="203"/>
      <c r="F10051" s="61"/>
      <c r="G10051" s="196" t="e">
        <f>VLOOKUP(D10051,sku归属!A:B,2,0)</f>
        <v>#N/A</v>
      </c>
    </row>
    <row r="10052" spans="1:7" customHeight="1">
      <c r="A10052"/>
      <c r="B10052"/>
      <c r="C10052"/>
      <c r="D10052"/>
      <c r="E10052" s="203"/>
      <c r="F10052" s="61"/>
      <c r="G10052" s="196" t="e">
        <f>VLOOKUP(D10052,sku归属!A:B,2,0)</f>
        <v>#N/A</v>
      </c>
    </row>
    <row r="10053" spans="1:7" customHeight="1">
      <c r="A10053"/>
      <c r="B10053"/>
      <c r="C10053"/>
      <c r="D10053"/>
      <c r="E10053" s="203"/>
      <c r="F10053" s="61"/>
      <c r="G10053" s="196" t="e">
        <f>VLOOKUP(D10053,sku归属!A:B,2,0)</f>
        <v>#N/A</v>
      </c>
    </row>
    <row r="10054" spans="1:7" customHeight="1">
      <c r="A10054"/>
      <c r="B10054"/>
      <c r="C10054"/>
      <c r="D10054"/>
      <c r="E10054" s="203"/>
      <c r="F10054" s="61"/>
      <c r="G10054" s="196" t="e">
        <f>VLOOKUP(D10054,sku归属!A:B,2,0)</f>
        <v>#N/A</v>
      </c>
    </row>
    <row r="10055" spans="1:7" customHeight="1">
      <c r="A10055"/>
      <c r="B10055"/>
      <c r="C10055"/>
      <c r="D10055"/>
      <c r="E10055" s="203"/>
      <c r="F10055" s="61"/>
      <c r="G10055" s="196" t="e">
        <f>VLOOKUP(D10055,sku归属!A:B,2,0)</f>
        <v>#N/A</v>
      </c>
    </row>
    <row r="10056" spans="1:7" customHeight="1">
      <c r="A10056"/>
      <c r="B10056"/>
      <c r="C10056"/>
      <c r="D10056"/>
      <c r="E10056" s="203"/>
      <c r="F10056" s="61"/>
      <c r="G10056" s="196" t="e">
        <f>VLOOKUP(D10056,sku归属!A:B,2,0)</f>
        <v>#N/A</v>
      </c>
    </row>
    <row r="10057" spans="1:7" customHeight="1">
      <c r="A10057"/>
      <c r="B10057"/>
      <c r="C10057"/>
      <c r="D10057"/>
      <c r="E10057" s="203"/>
      <c r="F10057" s="61"/>
      <c r="G10057" s="196" t="e">
        <f>VLOOKUP(D10057,sku归属!A:B,2,0)</f>
        <v>#N/A</v>
      </c>
    </row>
    <row r="10058" spans="1:7" customHeight="1">
      <c r="A10058"/>
      <c r="B10058"/>
      <c r="C10058"/>
      <c r="D10058"/>
      <c r="E10058" s="203"/>
      <c r="F10058" s="61"/>
      <c r="G10058" s="196" t="e">
        <f>VLOOKUP(D10058,sku归属!A:B,2,0)</f>
        <v>#N/A</v>
      </c>
    </row>
    <row r="10059" spans="1:7" customHeight="1">
      <c r="A10059"/>
      <c r="B10059"/>
      <c r="C10059"/>
      <c r="D10059"/>
      <c r="E10059" s="203"/>
      <c r="F10059" s="61"/>
      <c r="G10059" s="196" t="e">
        <f>VLOOKUP(D10059,sku归属!A:B,2,0)</f>
        <v>#N/A</v>
      </c>
    </row>
    <row r="10060" spans="1:7" customHeight="1">
      <c r="A10060"/>
      <c r="B10060"/>
      <c r="C10060"/>
      <c r="D10060"/>
      <c r="E10060" s="203"/>
      <c r="F10060" s="61"/>
      <c r="G10060" s="196" t="e">
        <f>VLOOKUP(D10060,sku归属!A:B,2,0)</f>
        <v>#N/A</v>
      </c>
    </row>
    <row r="10061" spans="1:7" customHeight="1">
      <c r="A10061"/>
      <c r="B10061"/>
      <c r="C10061"/>
      <c r="D10061"/>
      <c r="E10061" s="203"/>
      <c r="F10061" s="61"/>
      <c r="G10061" s="196" t="e">
        <f>VLOOKUP(D10061,sku归属!A:B,2,0)</f>
        <v>#N/A</v>
      </c>
    </row>
    <row r="10062" spans="1:7" customHeight="1">
      <c r="A10062"/>
      <c r="B10062"/>
      <c r="C10062"/>
      <c r="D10062"/>
      <c r="E10062" s="203"/>
      <c r="F10062" s="61"/>
      <c r="G10062" s="196" t="e">
        <f>VLOOKUP(D10062,sku归属!A:B,2,0)</f>
        <v>#N/A</v>
      </c>
    </row>
    <row r="10063" spans="1:7" customHeight="1">
      <c r="A10063"/>
      <c r="B10063"/>
      <c r="C10063"/>
      <c r="D10063"/>
      <c r="E10063" s="203"/>
      <c r="F10063" s="61"/>
      <c r="G10063" s="196" t="e">
        <f>VLOOKUP(D10063,sku归属!A:B,2,0)</f>
        <v>#N/A</v>
      </c>
    </row>
    <row r="10064" spans="1:7" customHeight="1">
      <c r="A10064"/>
      <c r="B10064"/>
      <c r="C10064"/>
      <c r="D10064"/>
      <c r="E10064" s="203"/>
      <c r="F10064" s="61"/>
      <c r="G10064" s="196" t="e">
        <f>VLOOKUP(D10064,sku归属!A:B,2,0)</f>
        <v>#N/A</v>
      </c>
    </row>
    <row r="10065" spans="1:7" customHeight="1">
      <c r="A10065"/>
      <c r="B10065"/>
      <c r="C10065"/>
      <c r="D10065"/>
      <c r="E10065" s="203"/>
      <c r="F10065" s="61"/>
      <c r="G10065" s="196" t="e">
        <f>VLOOKUP(D10065,sku归属!A:B,2,0)</f>
        <v>#N/A</v>
      </c>
    </row>
    <row r="10066" spans="1:7" customHeight="1">
      <c r="A10066"/>
      <c r="B10066"/>
      <c r="C10066"/>
      <c r="D10066"/>
      <c r="E10066" s="203"/>
      <c r="F10066" s="61"/>
      <c r="G10066" s="196" t="e">
        <f>VLOOKUP(D10066,sku归属!A:B,2,0)</f>
        <v>#N/A</v>
      </c>
    </row>
    <row r="10067" spans="1:7" customHeight="1">
      <c r="A10067"/>
      <c r="B10067"/>
      <c r="C10067"/>
      <c r="D10067"/>
      <c r="E10067" s="203"/>
      <c r="F10067" s="61"/>
      <c r="G10067" s="196" t="e">
        <f>VLOOKUP(D10067,sku归属!A:B,2,0)</f>
        <v>#N/A</v>
      </c>
    </row>
    <row r="10068" spans="1:7" customHeight="1">
      <c r="A10068"/>
      <c r="B10068"/>
      <c r="C10068"/>
      <c r="D10068"/>
      <c r="E10068" s="203"/>
      <c r="F10068" s="61"/>
      <c r="G10068" s="196" t="e">
        <f>VLOOKUP(D10068,sku归属!A:B,2,0)</f>
        <v>#N/A</v>
      </c>
    </row>
    <row r="10069" spans="1:7" customHeight="1">
      <c r="A10069"/>
      <c r="B10069"/>
      <c r="C10069"/>
      <c r="D10069"/>
      <c r="E10069" s="203"/>
      <c r="F10069" s="61"/>
      <c r="G10069" s="196" t="e">
        <f>VLOOKUP(D10069,sku归属!A:B,2,0)</f>
        <v>#N/A</v>
      </c>
    </row>
    <row r="10070" spans="1:7" customHeight="1">
      <c r="A10070"/>
      <c r="B10070"/>
      <c r="C10070"/>
      <c r="D10070"/>
      <c r="E10070" s="203"/>
      <c r="F10070" s="61"/>
      <c r="G10070" s="196" t="e">
        <f>VLOOKUP(D10070,sku归属!A:B,2,0)</f>
        <v>#N/A</v>
      </c>
    </row>
    <row r="10071" spans="1:7" customHeight="1">
      <c r="A10071"/>
      <c r="B10071"/>
      <c r="C10071"/>
      <c r="D10071"/>
      <c r="E10071" s="203"/>
      <c r="F10071" s="61"/>
      <c r="G10071" s="196" t="e">
        <f>VLOOKUP(D10071,sku归属!A:B,2,0)</f>
        <v>#N/A</v>
      </c>
    </row>
    <row r="10072" spans="1:7" customHeight="1">
      <c r="A10072"/>
      <c r="B10072"/>
      <c r="C10072"/>
      <c r="D10072"/>
      <c r="E10072" s="203"/>
      <c r="F10072" s="61"/>
      <c r="G10072" s="196" t="e">
        <f>VLOOKUP(D10072,sku归属!A:B,2,0)</f>
        <v>#N/A</v>
      </c>
    </row>
    <row r="10073" spans="1:7" customHeight="1">
      <c r="A10073"/>
      <c r="B10073"/>
      <c r="C10073"/>
      <c r="D10073"/>
      <c r="E10073" s="203"/>
      <c r="F10073" s="61"/>
      <c r="G10073" s="196" t="e">
        <f>VLOOKUP(D10073,sku归属!A:B,2,0)</f>
        <v>#N/A</v>
      </c>
    </row>
    <row r="10074" spans="1:7" customHeight="1">
      <c r="A10074"/>
      <c r="B10074"/>
      <c r="C10074"/>
      <c r="D10074"/>
      <c r="E10074" s="203"/>
      <c r="F10074" s="61"/>
      <c r="G10074" s="196" t="e">
        <f>VLOOKUP(D10074,sku归属!A:B,2,0)</f>
        <v>#N/A</v>
      </c>
    </row>
    <row r="10075" spans="1:7" customHeight="1">
      <c r="A10075"/>
      <c r="B10075"/>
      <c r="C10075"/>
      <c r="D10075"/>
      <c r="E10075" s="203"/>
      <c r="F10075" s="61"/>
      <c r="G10075" s="196" t="e">
        <f>VLOOKUP(D10075,sku归属!A:B,2,0)</f>
        <v>#N/A</v>
      </c>
    </row>
    <row r="10076" spans="1:7" customHeight="1">
      <c r="A10076"/>
      <c r="B10076"/>
      <c r="C10076"/>
      <c r="D10076"/>
      <c r="E10076" s="203"/>
      <c r="F10076" s="61"/>
      <c r="G10076" s="196" t="e">
        <f>VLOOKUP(D10076,sku归属!A:B,2,0)</f>
        <v>#N/A</v>
      </c>
    </row>
    <row r="10077" spans="1:7" customHeight="1">
      <c r="A10077"/>
      <c r="B10077"/>
      <c r="C10077"/>
      <c r="D10077"/>
      <c r="E10077" s="203"/>
      <c r="F10077" s="61"/>
      <c r="G10077" s="196" t="e">
        <f>VLOOKUP(D10077,sku归属!A:B,2,0)</f>
        <v>#N/A</v>
      </c>
    </row>
    <row r="10078" spans="1:7" customHeight="1">
      <c r="A10078"/>
      <c r="B10078"/>
      <c r="C10078"/>
      <c r="D10078"/>
      <c r="E10078" s="203"/>
      <c r="F10078" s="61"/>
      <c r="G10078" s="196" t="e">
        <f>VLOOKUP(D10078,sku归属!A:B,2,0)</f>
        <v>#N/A</v>
      </c>
    </row>
    <row r="10079" spans="1:7" customHeight="1">
      <c r="A10079"/>
      <c r="B10079"/>
      <c r="C10079"/>
      <c r="D10079"/>
      <c r="E10079" s="203"/>
      <c r="F10079" s="61"/>
      <c r="G10079" s="196" t="e">
        <f>VLOOKUP(D10079,sku归属!A:B,2,0)</f>
        <v>#N/A</v>
      </c>
    </row>
    <row r="10080" spans="1:7" customHeight="1">
      <c r="A10080"/>
      <c r="B10080"/>
      <c r="C10080"/>
      <c r="D10080"/>
      <c r="E10080" s="203"/>
      <c r="F10080" s="61"/>
      <c r="G10080" s="196" t="e">
        <f>VLOOKUP(D10080,sku归属!A:B,2,0)</f>
        <v>#N/A</v>
      </c>
    </row>
    <row r="10081" spans="1:7" customHeight="1">
      <c r="A10081"/>
      <c r="B10081"/>
      <c r="C10081"/>
      <c r="D10081"/>
      <c r="E10081" s="203"/>
      <c r="F10081" s="61"/>
      <c r="G10081" s="196" t="e">
        <f>VLOOKUP(D10081,sku归属!A:B,2,0)</f>
        <v>#N/A</v>
      </c>
    </row>
    <row r="10082" spans="1:7" customHeight="1">
      <c r="A10082"/>
      <c r="B10082"/>
      <c r="C10082"/>
      <c r="D10082"/>
      <c r="E10082" s="203"/>
      <c r="F10082" s="61"/>
      <c r="G10082" s="196" t="e">
        <f>VLOOKUP(D10082,sku归属!A:B,2,0)</f>
        <v>#N/A</v>
      </c>
    </row>
    <row r="10083" spans="1:7" customHeight="1">
      <c r="A10083"/>
      <c r="B10083"/>
      <c r="C10083"/>
      <c r="D10083"/>
      <c r="E10083" s="203"/>
      <c r="F10083" s="61"/>
      <c r="G10083" s="196" t="e">
        <f>VLOOKUP(D10083,sku归属!A:B,2,0)</f>
        <v>#N/A</v>
      </c>
    </row>
    <row r="10084" spans="1:7" customHeight="1">
      <c r="A10084"/>
      <c r="B10084"/>
      <c r="C10084"/>
      <c r="D10084"/>
      <c r="E10084" s="203"/>
      <c r="F10084" s="61"/>
      <c r="G10084" s="196" t="e">
        <f>VLOOKUP(D10084,sku归属!A:B,2,0)</f>
        <v>#N/A</v>
      </c>
    </row>
    <row r="10085" spans="1:7" customHeight="1">
      <c r="A10085"/>
      <c r="B10085"/>
      <c r="C10085"/>
      <c r="D10085"/>
      <c r="E10085" s="203"/>
      <c r="F10085" s="61"/>
      <c r="G10085" s="196" t="e">
        <f>VLOOKUP(D10085,sku归属!A:B,2,0)</f>
        <v>#N/A</v>
      </c>
    </row>
    <row r="10086" spans="1:7" customHeight="1">
      <c r="A10086"/>
      <c r="B10086"/>
      <c r="C10086"/>
      <c r="D10086"/>
      <c r="E10086" s="203"/>
      <c r="F10086" s="61"/>
      <c r="G10086" s="196" t="e">
        <f>VLOOKUP(D10086,sku归属!A:B,2,0)</f>
        <v>#N/A</v>
      </c>
    </row>
    <row r="10087" spans="1:7" customHeight="1">
      <c r="A10087"/>
      <c r="B10087"/>
      <c r="C10087"/>
      <c r="D10087"/>
      <c r="E10087" s="203"/>
      <c r="F10087" s="61"/>
      <c r="G10087" s="196" t="e">
        <f>VLOOKUP(D10087,sku归属!A:B,2,0)</f>
        <v>#N/A</v>
      </c>
    </row>
    <row r="10088" spans="1:7" customHeight="1">
      <c r="A10088"/>
      <c r="B10088"/>
      <c r="C10088"/>
      <c r="D10088"/>
      <c r="E10088" s="203"/>
      <c r="F10088" s="61"/>
      <c r="G10088" s="196" t="e">
        <f>VLOOKUP(D10088,sku归属!A:B,2,0)</f>
        <v>#N/A</v>
      </c>
    </row>
    <row r="10089" spans="1:7" customHeight="1">
      <c r="A10089"/>
      <c r="B10089"/>
      <c r="C10089"/>
      <c r="D10089"/>
      <c r="E10089" s="203"/>
      <c r="F10089" s="61"/>
      <c r="G10089" s="196" t="e">
        <f>VLOOKUP(D10089,sku归属!A:B,2,0)</f>
        <v>#N/A</v>
      </c>
    </row>
    <row r="10090" spans="1:7" customHeight="1">
      <c r="A10090"/>
      <c r="B10090"/>
      <c r="C10090"/>
      <c r="D10090"/>
      <c r="E10090" s="203"/>
      <c r="F10090" s="61"/>
      <c r="G10090" s="196" t="e">
        <f>VLOOKUP(D10090,sku归属!A:B,2,0)</f>
        <v>#N/A</v>
      </c>
    </row>
    <row r="10091" spans="1:7" customHeight="1">
      <c r="A10091"/>
      <c r="B10091"/>
      <c r="C10091"/>
      <c r="D10091"/>
      <c r="E10091" s="203"/>
      <c r="F10091" s="61"/>
      <c r="G10091" s="196" t="e">
        <f>VLOOKUP(D10091,sku归属!A:B,2,0)</f>
        <v>#N/A</v>
      </c>
    </row>
    <row r="10092" spans="1:7" customHeight="1">
      <c r="A10092"/>
      <c r="B10092"/>
      <c r="C10092"/>
      <c r="D10092"/>
      <c r="E10092" s="203"/>
      <c r="F10092" s="61"/>
      <c r="G10092" s="196" t="e">
        <f>VLOOKUP(D10092,sku归属!A:B,2,0)</f>
        <v>#N/A</v>
      </c>
    </row>
    <row r="10093" spans="1:7" customHeight="1">
      <c r="A10093"/>
      <c r="B10093"/>
      <c r="C10093"/>
      <c r="D10093"/>
      <c r="E10093" s="203"/>
      <c r="F10093" s="61"/>
      <c r="G10093" s="196" t="e">
        <f>VLOOKUP(D10093,sku归属!A:B,2,0)</f>
        <v>#N/A</v>
      </c>
    </row>
    <row r="10094" spans="1:7" customHeight="1">
      <c r="A10094"/>
      <c r="B10094"/>
      <c r="C10094"/>
      <c r="D10094"/>
      <c r="E10094" s="203"/>
      <c r="F10094" s="61"/>
      <c r="G10094" s="196" t="e">
        <f>VLOOKUP(D10094,sku归属!A:B,2,0)</f>
        <v>#N/A</v>
      </c>
    </row>
    <row r="10095" spans="1:7" customHeight="1">
      <c r="A10095"/>
      <c r="B10095"/>
      <c r="C10095"/>
      <c r="D10095"/>
      <c r="E10095" s="203"/>
      <c r="F10095" s="61"/>
      <c r="G10095" s="196" t="e">
        <f>VLOOKUP(D10095,sku归属!A:B,2,0)</f>
        <v>#N/A</v>
      </c>
    </row>
    <row r="10096" spans="1:7" customHeight="1">
      <c r="A10096"/>
      <c r="B10096"/>
      <c r="C10096"/>
      <c r="D10096"/>
      <c r="E10096" s="203"/>
      <c r="F10096" s="61"/>
      <c r="G10096" s="196" t="e">
        <f>VLOOKUP(D10096,sku归属!A:B,2,0)</f>
        <v>#N/A</v>
      </c>
    </row>
    <row r="10097" spans="1:7" customHeight="1">
      <c r="A10097"/>
      <c r="B10097"/>
      <c r="C10097"/>
      <c r="D10097"/>
      <c r="E10097" s="203"/>
      <c r="F10097" s="61"/>
      <c r="G10097" s="196" t="e">
        <f>VLOOKUP(D10097,sku归属!A:B,2,0)</f>
        <v>#N/A</v>
      </c>
    </row>
    <row r="10098" spans="1:7" customHeight="1">
      <c r="A10098"/>
      <c r="B10098"/>
      <c r="C10098"/>
      <c r="D10098"/>
      <c r="E10098" s="203"/>
      <c r="F10098" s="61"/>
      <c r="G10098" s="196" t="e">
        <f>VLOOKUP(D10098,sku归属!A:B,2,0)</f>
        <v>#N/A</v>
      </c>
    </row>
    <row r="10099" spans="1:7" customHeight="1">
      <c r="A10099"/>
      <c r="B10099"/>
      <c r="C10099"/>
      <c r="D10099"/>
      <c r="E10099" s="203"/>
      <c r="F10099" s="61"/>
      <c r="G10099" s="196" t="e">
        <f>VLOOKUP(D10099,sku归属!A:B,2,0)</f>
        <v>#N/A</v>
      </c>
    </row>
    <row r="10100" spans="1:7" customHeight="1">
      <c r="A10100"/>
      <c r="B10100"/>
      <c r="C10100"/>
      <c r="D10100"/>
      <c r="E10100" s="203"/>
      <c r="F10100" s="61"/>
      <c r="G10100" s="196" t="e">
        <f>VLOOKUP(D10100,sku归属!A:B,2,0)</f>
        <v>#N/A</v>
      </c>
    </row>
    <row r="10101" spans="1:7" customHeight="1">
      <c r="A10101"/>
      <c r="B10101"/>
      <c r="C10101"/>
      <c r="D10101"/>
      <c r="E10101" s="203"/>
      <c r="F10101" s="61"/>
      <c r="G10101" s="196" t="e">
        <f>VLOOKUP(D10101,sku归属!A:B,2,0)</f>
        <v>#N/A</v>
      </c>
    </row>
    <row r="10102" spans="1:7" customHeight="1">
      <c r="A10102"/>
      <c r="B10102"/>
      <c r="C10102"/>
      <c r="D10102"/>
      <c r="E10102" s="203"/>
      <c r="F10102" s="61"/>
      <c r="G10102" s="196" t="e">
        <f>VLOOKUP(D10102,sku归属!A:B,2,0)</f>
        <v>#N/A</v>
      </c>
    </row>
    <row r="10103" spans="1:7" customHeight="1">
      <c r="A10103"/>
      <c r="B10103"/>
      <c r="C10103"/>
      <c r="D10103"/>
      <c r="E10103" s="203"/>
      <c r="F10103" s="61"/>
      <c r="G10103" s="196" t="e">
        <f>VLOOKUP(D10103,sku归属!A:B,2,0)</f>
        <v>#N/A</v>
      </c>
    </row>
    <row r="10104" spans="1:7" customHeight="1">
      <c r="A10104"/>
      <c r="B10104"/>
      <c r="C10104"/>
      <c r="D10104"/>
      <c r="E10104" s="203"/>
      <c r="F10104" s="61"/>
      <c r="G10104" s="196" t="e">
        <f>VLOOKUP(D10104,sku归属!A:B,2,0)</f>
        <v>#N/A</v>
      </c>
    </row>
    <row r="10105" spans="1:7" customHeight="1">
      <c r="A10105"/>
      <c r="B10105"/>
      <c r="C10105"/>
      <c r="D10105"/>
      <c r="E10105" s="203"/>
      <c r="F10105" s="61"/>
      <c r="G10105" s="196" t="e">
        <f>VLOOKUP(D10105,sku归属!A:B,2,0)</f>
        <v>#N/A</v>
      </c>
    </row>
    <row r="10106" spans="1:7" customHeight="1">
      <c r="A10106"/>
      <c r="B10106"/>
      <c r="C10106"/>
      <c r="D10106"/>
      <c r="E10106" s="203"/>
      <c r="F10106" s="61"/>
      <c r="G10106" s="196" t="e">
        <f>VLOOKUP(D10106,sku归属!A:B,2,0)</f>
        <v>#N/A</v>
      </c>
    </row>
    <row r="10107" spans="1:7" customHeight="1">
      <c r="A10107"/>
      <c r="B10107"/>
      <c r="C10107"/>
      <c r="D10107"/>
      <c r="E10107" s="203"/>
      <c r="F10107" s="61"/>
      <c r="G10107" s="196" t="e">
        <f>VLOOKUP(D10107,sku归属!A:B,2,0)</f>
        <v>#N/A</v>
      </c>
    </row>
    <row r="10108" spans="1:7" customHeight="1">
      <c r="A10108"/>
      <c r="B10108"/>
      <c r="C10108"/>
      <c r="D10108"/>
      <c r="E10108" s="203"/>
      <c r="F10108" s="61"/>
      <c r="G10108" s="196" t="e">
        <f>VLOOKUP(D10108,sku归属!A:B,2,0)</f>
        <v>#N/A</v>
      </c>
    </row>
    <row r="10109" spans="1:7" customHeight="1">
      <c r="A10109"/>
      <c r="B10109"/>
      <c r="C10109"/>
      <c r="D10109"/>
      <c r="E10109" s="203"/>
      <c r="F10109" s="61"/>
      <c r="G10109" s="196" t="e">
        <f>VLOOKUP(D10109,sku归属!A:B,2,0)</f>
        <v>#N/A</v>
      </c>
    </row>
    <row r="10110" spans="1:7" customHeight="1">
      <c r="A10110"/>
      <c r="B10110"/>
      <c r="C10110"/>
      <c r="D10110"/>
      <c r="E10110" s="203"/>
      <c r="F10110" s="61"/>
      <c r="G10110" s="196" t="e">
        <f>VLOOKUP(D10110,sku归属!A:B,2,0)</f>
        <v>#N/A</v>
      </c>
    </row>
    <row r="10111" spans="1:7" customHeight="1">
      <c r="A10111"/>
      <c r="B10111"/>
      <c r="C10111"/>
      <c r="D10111"/>
      <c r="E10111" s="203"/>
      <c r="F10111" s="61"/>
      <c r="G10111" s="196" t="e">
        <f>VLOOKUP(D10111,sku归属!A:B,2,0)</f>
        <v>#N/A</v>
      </c>
    </row>
    <row r="10112" spans="1:7" customHeight="1">
      <c r="A10112"/>
      <c r="B10112"/>
      <c r="C10112"/>
      <c r="D10112"/>
      <c r="E10112" s="203"/>
      <c r="F10112" s="61"/>
      <c r="G10112" s="196" t="e">
        <f>VLOOKUP(D10112,sku归属!A:B,2,0)</f>
        <v>#N/A</v>
      </c>
    </row>
    <row r="10113" spans="1:7" customHeight="1">
      <c r="A10113"/>
      <c r="B10113"/>
      <c r="C10113"/>
      <c r="D10113"/>
      <c r="E10113" s="203"/>
      <c r="F10113" s="61"/>
      <c r="G10113" s="196" t="e">
        <f>VLOOKUP(D10113,sku归属!A:B,2,0)</f>
        <v>#N/A</v>
      </c>
    </row>
    <row r="10114" spans="1:7" customHeight="1">
      <c r="A10114"/>
      <c r="B10114"/>
      <c r="C10114"/>
      <c r="D10114"/>
      <c r="E10114" s="203"/>
      <c r="F10114" s="61"/>
      <c r="G10114" s="196" t="e">
        <f>VLOOKUP(D10114,sku归属!A:B,2,0)</f>
        <v>#N/A</v>
      </c>
    </row>
    <row r="10115" spans="1:7" customHeight="1">
      <c r="A10115"/>
      <c r="B10115"/>
      <c r="C10115"/>
      <c r="D10115"/>
      <c r="E10115" s="203"/>
      <c r="F10115" s="61"/>
      <c r="G10115" s="196" t="e">
        <f>VLOOKUP(D10115,sku归属!A:B,2,0)</f>
        <v>#N/A</v>
      </c>
    </row>
    <row r="10116" spans="1:7" customHeight="1">
      <c r="A10116"/>
      <c r="B10116"/>
      <c r="C10116"/>
      <c r="D10116"/>
      <c r="E10116" s="203"/>
      <c r="F10116" s="61"/>
      <c r="G10116" s="196" t="e">
        <f>VLOOKUP(D10116,sku归属!A:B,2,0)</f>
        <v>#N/A</v>
      </c>
    </row>
    <row r="10117" spans="1:7" customHeight="1">
      <c r="A10117"/>
      <c r="B10117"/>
      <c r="C10117"/>
      <c r="D10117"/>
      <c r="E10117" s="203"/>
      <c r="F10117" s="61"/>
      <c r="G10117" s="196" t="e">
        <f>VLOOKUP(D10117,sku归属!A:B,2,0)</f>
        <v>#N/A</v>
      </c>
    </row>
    <row r="10118" spans="1:7" customHeight="1">
      <c r="A10118"/>
      <c r="B10118"/>
      <c r="C10118"/>
      <c r="D10118"/>
      <c r="E10118" s="203"/>
      <c r="F10118" s="61"/>
      <c r="G10118" s="196" t="e">
        <f>VLOOKUP(D10118,sku归属!A:B,2,0)</f>
        <v>#N/A</v>
      </c>
    </row>
    <row r="10119" spans="1:7" customHeight="1">
      <c r="A10119"/>
      <c r="B10119"/>
      <c r="C10119"/>
      <c r="D10119"/>
      <c r="E10119" s="203"/>
      <c r="F10119" s="61"/>
      <c r="G10119" s="196" t="e">
        <f>VLOOKUP(D10119,sku归属!A:B,2,0)</f>
        <v>#N/A</v>
      </c>
    </row>
    <row r="10120" spans="1:7" customHeight="1">
      <c r="A10120"/>
      <c r="B10120"/>
      <c r="C10120"/>
      <c r="D10120"/>
      <c r="E10120" s="203"/>
      <c r="F10120" s="61"/>
      <c r="G10120" s="196" t="e">
        <f>VLOOKUP(D10120,sku归属!A:B,2,0)</f>
        <v>#N/A</v>
      </c>
    </row>
    <row r="10121" spans="1:7" customHeight="1">
      <c r="A10121"/>
      <c r="B10121"/>
      <c r="C10121"/>
      <c r="D10121"/>
      <c r="E10121" s="203"/>
      <c r="F10121" s="61"/>
      <c r="G10121" s="196" t="e">
        <f>VLOOKUP(D10121,sku归属!A:B,2,0)</f>
        <v>#N/A</v>
      </c>
    </row>
    <row r="10122" spans="1:7" customHeight="1">
      <c r="A10122"/>
      <c r="B10122"/>
      <c r="C10122"/>
      <c r="D10122"/>
      <c r="E10122" s="203"/>
      <c r="F10122" s="61"/>
      <c r="G10122" s="196" t="e">
        <f>VLOOKUP(D10122,sku归属!A:B,2,0)</f>
        <v>#N/A</v>
      </c>
    </row>
    <row r="10123" spans="1:7" customHeight="1">
      <c r="A10123"/>
      <c r="B10123"/>
      <c r="C10123"/>
      <c r="D10123"/>
      <c r="E10123" s="203"/>
      <c r="F10123" s="61"/>
      <c r="G10123" s="196" t="e">
        <f>VLOOKUP(D10123,sku归属!A:B,2,0)</f>
        <v>#N/A</v>
      </c>
    </row>
    <row r="10124" spans="1:7" customHeight="1">
      <c r="A10124"/>
      <c r="B10124"/>
      <c r="C10124"/>
      <c r="D10124"/>
      <c r="E10124" s="203"/>
      <c r="F10124" s="61"/>
      <c r="G10124" s="196" t="e">
        <f>VLOOKUP(D10124,sku归属!A:B,2,0)</f>
        <v>#N/A</v>
      </c>
    </row>
    <row r="10125" spans="1:7" customHeight="1">
      <c r="A10125"/>
      <c r="B10125"/>
      <c r="C10125"/>
      <c r="D10125"/>
      <c r="E10125" s="203"/>
      <c r="F10125" s="61"/>
      <c r="G10125" s="196" t="e">
        <f>VLOOKUP(D10125,sku归属!A:B,2,0)</f>
        <v>#N/A</v>
      </c>
    </row>
    <row r="10126" spans="1:7" customHeight="1">
      <c r="A10126"/>
      <c r="B10126"/>
      <c r="C10126"/>
      <c r="D10126"/>
      <c r="E10126" s="203"/>
      <c r="F10126" s="61"/>
      <c r="G10126" s="196" t="e">
        <f>VLOOKUP(D10126,sku归属!A:B,2,0)</f>
        <v>#N/A</v>
      </c>
    </row>
    <row r="10127" spans="1:7" customHeight="1">
      <c r="A10127"/>
      <c r="B10127"/>
      <c r="C10127"/>
      <c r="D10127"/>
      <c r="E10127" s="203"/>
      <c r="F10127" s="61"/>
      <c r="G10127" s="196" t="e">
        <f>VLOOKUP(D10127,sku归属!A:B,2,0)</f>
        <v>#N/A</v>
      </c>
    </row>
    <row r="10128" spans="1:7" customHeight="1">
      <c r="A10128"/>
      <c r="B10128"/>
      <c r="C10128"/>
      <c r="D10128"/>
      <c r="E10128" s="203"/>
      <c r="F10128" s="61"/>
      <c r="G10128" s="196" t="e">
        <f>VLOOKUP(D10128,sku归属!A:B,2,0)</f>
        <v>#N/A</v>
      </c>
    </row>
    <row r="10129" spans="1:7" customHeight="1">
      <c r="A10129"/>
      <c r="B10129"/>
      <c r="C10129"/>
      <c r="D10129"/>
      <c r="E10129" s="203"/>
      <c r="F10129" s="61"/>
      <c r="G10129" s="196" t="e">
        <f>VLOOKUP(D10129,sku归属!A:B,2,0)</f>
        <v>#N/A</v>
      </c>
    </row>
    <row r="10130" spans="1:7" customHeight="1">
      <c r="A10130"/>
      <c r="B10130"/>
      <c r="C10130"/>
      <c r="D10130"/>
      <c r="E10130" s="203"/>
      <c r="F10130" s="61"/>
      <c r="G10130" s="196" t="e">
        <f>VLOOKUP(D10130,sku归属!A:B,2,0)</f>
        <v>#N/A</v>
      </c>
    </row>
    <row r="10131" spans="1:7" customHeight="1">
      <c r="A10131"/>
      <c r="B10131"/>
      <c r="C10131"/>
      <c r="D10131"/>
      <c r="E10131" s="203"/>
      <c r="F10131" s="61"/>
      <c r="G10131" s="196" t="e">
        <f>VLOOKUP(D10131,sku归属!A:B,2,0)</f>
        <v>#N/A</v>
      </c>
    </row>
    <row r="10132" spans="1:7" customHeight="1">
      <c r="A10132"/>
      <c r="B10132"/>
      <c r="C10132"/>
      <c r="D10132"/>
      <c r="E10132" s="203"/>
      <c r="F10132" s="61"/>
      <c r="G10132" s="196" t="e">
        <f>VLOOKUP(D10132,sku归属!A:B,2,0)</f>
        <v>#N/A</v>
      </c>
    </row>
    <row r="10133" spans="1:7" customHeight="1">
      <c r="A10133"/>
      <c r="B10133"/>
      <c r="C10133"/>
      <c r="D10133"/>
      <c r="E10133" s="203"/>
      <c r="F10133" s="61"/>
      <c r="G10133" s="196" t="e">
        <f>VLOOKUP(D10133,sku归属!A:B,2,0)</f>
        <v>#N/A</v>
      </c>
    </row>
    <row r="10134" spans="1:7" customHeight="1">
      <c r="A10134"/>
      <c r="B10134"/>
      <c r="C10134"/>
      <c r="D10134"/>
      <c r="E10134" s="203"/>
      <c r="F10134" s="61"/>
      <c r="G10134" s="196" t="e">
        <f>VLOOKUP(D10134,sku归属!A:B,2,0)</f>
        <v>#N/A</v>
      </c>
    </row>
    <row r="10135" spans="1:7" customHeight="1">
      <c r="A10135"/>
      <c r="B10135"/>
      <c r="C10135"/>
      <c r="D10135"/>
      <c r="E10135" s="203"/>
      <c r="F10135" s="61"/>
      <c r="G10135" s="196" t="e">
        <f>VLOOKUP(D10135,sku归属!A:B,2,0)</f>
        <v>#N/A</v>
      </c>
    </row>
    <row r="10136" spans="1:7" customHeight="1">
      <c r="A10136"/>
      <c r="B10136"/>
      <c r="C10136"/>
      <c r="D10136"/>
      <c r="E10136" s="203"/>
      <c r="F10136" s="61"/>
      <c r="G10136" s="196" t="e">
        <f>VLOOKUP(D10136,sku归属!A:B,2,0)</f>
        <v>#N/A</v>
      </c>
    </row>
    <row r="10137" spans="1:7" customHeight="1">
      <c r="A10137"/>
      <c r="B10137"/>
      <c r="C10137"/>
      <c r="D10137"/>
      <c r="E10137" s="203"/>
      <c r="F10137" s="61"/>
      <c r="G10137" s="196" t="e">
        <f>VLOOKUP(D10137,sku归属!A:B,2,0)</f>
        <v>#N/A</v>
      </c>
    </row>
    <row r="10138" spans="1:7" customHeight="1">
      <c r="A10138"/>
      <c r="B10138"/>
      <c r="C10138"/>
      <c r="D10138"/>
      <c r="E10138" s="203"/>
      <c r="F10138" s="61"/>
      <c r="G10138" s="196" t="e">
        <f>VLOOKUP(D10138,sku归属!A:B,2,0)</f>
        <v>#N/A</v>
      </c>
    </row>
    <row r="10139" spans="1:7" customHeight="1">
      <c r="A10139"/>
      <c r="B10139"/>
      <c r="C10139"/>
      <c r="D10139"/>
      <c r="E10139" s="203"/>
      <c r="F10139" s="61"/>
      <c r="G10139" s="196" t="e">
        <f>VLOOKUP(D10139,sku归属!A:B,2,0)</f>
        <v>#N/A</v>
      </c>
    </row>
    <row r="10140" spans="1:7" customHeight="1">
      <c r="A10140"/>
      <c r="B10140"/>
      <c r="C10140"/>
      <c r="D10140"/>
      <c r="E10140" s="203"/>
      <c r="F10140" s="61"/>
      <c r="G10140" s="196" t="e">
        <f>VLOOKUP(D10140,sku归属!A:B,2,0)</f>
        <v>#N/A</v>
      </c>
    </row>
    <row r="10141" spans="1:7" customHeight="1">
      <c r="A10141"/>
      <c r="B10141"/>
      <c r="C10141"/>
      <c r="D10141"/>
      <c r="E10141" s="203"/>
      <c r="F10141" s="61"/>
      <c r="G10141" s="196" t="e">
        <f>VLOOKUP(D10141,sku归属!A:B,2,0)</f>
        <v>#N/A</v>
      </c>
    </row>
    <row r="10142" spans="1:7" customHeight="1">
      <c r="A10142"/>
      <c r="B10142"/>
      <c r="C10142"/>
      <c r="D10142"/>
      <c r="E10142" s="203"/>
      <c r="F10142" s="61"/>
      <c r="G10142" s="196" t="e">
        <f>VLOOKUP(D10142,sku归属!A:B,2,0)</f>
        <v>#N/A</v>
      </c>
    </row>
    <row r="10143" spans="1:7" customHeight="1">
      <c r="A10143"/>
      <c r="B10143"/>
      <c r="C10143"/>
      <c r="D10143"/>
      <c r="E10143" s="203"/>
      <c r="F10143" s="61"/>
      <c r="G10143" s="196" t="e">
        <f>VLOOKUP(D10143,sku归属!A:B,2,0)</f>
        <v>#N/A</v>
      </c>
    </row>
    <row r="10144" spans="1:7" customHeight="1">
      <c r="A10144"/>
      <c r="B10144"/>
      <c r="C10144"/>
      <c r="D10144"/>
      <c r="E10144" s="203"/>
      <c r="F10144" s="61"/>
      <c r="G10144" s="196" t="e">
        <f>VLOOKUP(D10144,sku归属!A:B,2,0)</f>
        <v>#N/A</v>
      </c>
    </row>
    <row r="10145" spans="1:7" customHeight="1">
      <c r="A10145"/>
      <c r="B10145"/>
      <c r="C10145"/>
      <c r="D10145"/>
      <c r="E10145" s="203"/>
      <c r="F10145" s="61"/>
      <c r="G10145" s="196" t="e">
        <f>VLOOKUP(D10145,sku归属!A:B,2,0)</f>
        <v>#N/A</v>
      </c>
    </row>
    <row r="10146" spans="1:7" customHeight="1">
      <c r="A10146"/>
      <c r="B10146"/>
      <c r="C10146"/>
      <c r="D10146"/>
      <c r="E10146" s="203"/>
      <c r="F10146" s="61"/>
      <c r="G10146" s="196" t="e">
        <f>VLOOKUP(D10146,sku归属!A:B,2,0)</f>
        <v>#N/A</v>
      </c>
    </row>
    <row r="10147" spans="1:7" customHeight="1">
      <c r="A10147"/>
      <c r="B10147"/>
      <c r="C10147"/>
      <c r="D10147"/>
      <c r="E10147" s="203"/>
      <c r="F10147" s="61"/>
      <c r="G10147" s="196" t="e">
        <f>VLOOKUP(D10147,sku归属!A:B,2,0)</f>
        <v>#N/A</v>
      </c>
    </row>
    <row r="10148" spans="1:7" customHeight="1">
      <c r="A10148"/>
      <c r="B10148"/>
      <c r="C10148"/>
      <c r="D10148"/>
      <c r="E10148" s="203"/>
      <c r="F10148" s="61"/>
      <c r="G10148" s="196" t="e">
        <f>VLOOKUP(D10148,sku归属!A:B,2,0)</f>
        <v>#N/A</v>
      </c>
    </row>
    <row r="10149" spans="1:7" customHeight="1">
      <c r="A10149"/>
      <c r="B10149"/>
      <c r="C10149"/>
      <c r="D10149"/>
      <c r="E10149" s="203"/>
      <c r="F10149" s="61"/>
      <c r="G10149" s="196" t="e">
        <f>VLOOKUP(D10149,sku归属!A:B,2,0)</f>
        <v>#N/A</v>
      </c>
    </row>
    <row r="10150" spans="1:7" customHeight="1">
      <c r="A10150"/>
      <c r="B10150"/>
      <c r="C10150"/>
      <c r="D10150"/>
      <c r="E10150" s="203"/>
      <c r="F10150" s="61"/>
      <c r="G10150" s="196" t="e">
        <f>VLOOKUP(D10150,sku归属!A:B,2,0)</f>
        <v>#N/A</v>
      </c>
    </row>
    <row r="10151" spans="1:7" customHeight="1">
      <c r="A10151"/>
      <c r="B10151"/>
      <c r="C10151"/>
      <c r="D10151"/>
      <c r="E10151" s="203"/>
      <c r="F10151" s="61"/>
      <c r="G10151" s="196" t="e">
        <f>VLOOKUP(D10151,sku归属!A:B,2,0)</f>
        <v>#N/A</v>
      </c>
    </row>
    <row r="10152" spans="1:7" customHeight="1">
      <c r="A10152"/>
      <c r="B10152"/>
      <c r="C10152"/>
      <c r="D10152"/>
      <c r="E10152" s="203"/>
      <c r="F10152" s="61"/>
      <c r="G10152" s="196" t="e">
        <f>VLOOKUP(D10152,sku归属!A:B,2,0)</f>
        <v>#N/A</v>
      </c>
    </row>
    <row r="10153" spans="1:7" customHeight="1">
      <c r="A10153"/>
      <c r="B10153"/>
      <c r="C10153"/>
      <c r="D10153"/>
      <c r="E10153" s="203"/>
      <c r="F10153" s="61"/>
      <c r="G10153" s="196" t="e">
        <f>VLOOKUP(D10153,sku归属!A:B,2,0)</f>
        <v>#N/A</v>
      </c>
    </row>
    <row r="10154" spans="1:7" customHeight="1">
      <c r="A10154"/>
      <c r="B10154"/>
      <c r="C10154"/>
      <c r="D10154"/>
      <c r="E10154" s="203"/>
      <c r="F10154" s="61"/>
      <c r="G10154" s="196" t="e">
        <f>VLOOKUP(D10154,sku归属!A:B,2,0)</f>
        <v>#N/A</v>
      </c>
    </row>
    <row r="10155" spans="1:7" customHeight="1">
      <c r="A10155"/>
      <c r="B10155"/>
      <c r="C10155"/>
      <c r="D10155"/>
      <c r="E10155" s="203"/>
      <c r="F10155" s="61"/>
      <c r="G10155" s="196" t="e">
        <f>VLOOKUP(D10155,sku归属!A:B,2,0)</f>
        <v>#N/A</v>
      </c>
    </row>
    <row r="10156" spans="1:7" customHeight="1">
      <c r="A10156"/>
      <c r="B10156"/>
      <c r="C10156"/>
      <c r="D10156"/>
      <c r="E10156" s="203"/>
      <c r="F10156" s="61"/>
      <c r="G10156" s="196" t="e">
        <f>VLOOKUP(D10156,sku归属!A:B,2,0)</f>
        <v>#N/A</v>
      </c>
    </row>
    <row r="10157" spans="1:7" customHeight="1">
      <c r="A10157"/>
      <c r="B10157"/>
      <c r="C10157"/>
      <c r="D10157"/>
      <c r="E10157" s="203"/>
      <c r="F10157" s="61"/>
      <c r="G10157" s="196" t="e">
        <f>VLOOKUP(D10157,sku归属!A:B,2,0)</f>
        <v>#N/A</v>
      </c>
    </row>
    <row r="10158" spans="1:7" customHeight="1">
      <c r="A10158"/>
      <c r="B10158"/>
      <c r="C10158"/>
      <c r="D10158"/>
      <c r="E10158" s="203"/>
      <c r="F10158" s="61"/>
      <c r="G10158" s="196" t="e">
        <f>VLOOKUP(D10158,sku归属!A:B,2,0)</f>
        <v>#N/A</v>
      </c>
    </row>
    <row r="10159" spans="1:7" customHeight="1">
      <c r="A10159"/>
      <c r="B10159"/>
      <c r="C10159"/>
      <c r="D10159"/>
      <c r="E10159" s="203"/>
      <c r="F10159" s="61"/>
      <c r="G10159" s="196" t="e">
        <f>VLOOKUP(D10159,sku归属!A:B,2,0)</f>
        <v>#N/A</v>
      </c>
    </row>
    <row r="10160" spans="1:7" customHeight="1">
      <c r="A10160"/>
      <c r="B10160"/>
      <c r="C10160"/>
      <c r="D10160"/>
      <c r="E10160" s="203"/>
      <c r="F10160" s="61"/>
      <c r="G10160" s="196" t="e">
        <f>VLOOKUP(D10160,sku归属!A:B,2,0)</f>
        <v>#N/A</v>
      </c>
    </row>
    <row r="10161" spans="1:7" customHeight="1">
      <c r="A10161"/>
      <c r="B10161"/>
      <c r="C10161"/>
      <c r="D10161"/>
      <c r="E10161" s="203"/>
      <c r="F10161" s="61"/>
      <c r="G10161" s="196" t="e">
        <f>VLOOKUP(D10161,sku归属!A:B,2,0)</f>
        <v>#N/A</v>
      </c>
    </row>
    <row r="10162" spans="1:7" customHeight="1">
      <c r="A10162"/>
      <c r="B10162"/>
      <c r="C10162"/>
      <c r="D10162"/>
      <c r="E10162" s="203"/>
      <c r="F10162" s="61"/>
      <c r="G10162" s="196" t="e">
        <f>VLOOKUP(D10162,sku归属!A:B,2,0)</f>
        <v>#N/A</v>
      </c>
    </row>
    <row r="10163" spans="1:7" customHeight="1">
      <c r="A10163"/>
      <c r="B10163"/>
      <c r="C10163"/>
      <c r="D10163"/>
      <c r="E10163" s="203"/>
      <c r="F10163" s="61"/>
      <c r="G10163" s="196" t="e">
        <f>VLOOKUP(D10163,sku归属!A:B,2,0)</f>
        <v>#N/A</v>
      </c>
    </row>
    <row r="10164" spans="1:7" customHeight="1">
      <c r="A10164"/>
      <c r="B10164"/>
      <c r="C10164"/>
      <c r="D10164"/>
      <c r="G10164" s="196" t="e">
        <f>VLOOKUP(D10164,sku归属!A:B,2,0)</f>
        <v>#N/A</v>
      </c>
    </row>
    <row r="10165" spans="1:7" customHeight="1">
      <c r="A10165"/>
      <c r="B10165"/>
      <c r="C10165"/>
      <c r="D10165"/>
      <c r="G10165" s="196" t="e">
        <f>VLOOKUP(D10165,sku归属!A:B,2,0)</f>
        <v>#N/A</v>
      </c>
    </row>
    <row r="10166" spans="1:7" customHeight="1">
      <c r="A10166"/>
      <c r="B10166"/>
      <c r="C10166"/>
      <c r="D10166"/>
      <c r="G10166" s="196" t="e">
        <f>VLOOKUP(D10166,sku归属!A:B,2,0)</f>
        <v>#N/A</v>
      </c>
    </row>
    <row r="10167" spans="1:7" customHeight="1">
      <c r="A10167"/>
      <c r="B10167"/>
      <c r="C10167"/>
      <c r="D10167"/>
      <c r="G10167" s="196" t="e">
        <f>VLOOKUP(D10167,sku归属!A:B,2,0)</f>
        <v>#N/A</v>
      </c>
    </row>
    <row r="10168" spans="1:7" customHeight="1">
      <c r="A10168"/>
      <c r="B10168"/>
      <c r="C10168"/>
      <c r="D10168"/>
      <c r="G10168" s="196" t="e">
        <f>VLOOKUP(D10168,sku归属!A:B,2,0)</f>
        <v>#N/A</v>
      </c>
    </row>
    <row r="10169" spans="1:7" customHeight="1">
      <c r="A10169"/>
      <c r="B10169"/>
      <c r="C10169"/>
      <c r="D10169"/>
      <c r="G10169" s="196" t="e">
        <f>VLOOKUP(D10169,sku归属!A:B,2,0)</f>
        <v>#N/A</v>
      </c>
    </row>
    <row r="10170" spans="1:7" customHeight="1">
      <c r="A10170"/>
      <c r="B10170"/>
      <c r="C10170"/>
      <c r="D10170"/>
      <c r="G10170" s="196" t="e">
        <f>VLOOKUP(D10170,sku归属!A:B,2,0)</f>
        <v>#N/A</v>
      </c>
    </row>
    <row r="10171" spans="1:7" customHeight="1">
      <c r="A10171"/>
      <c r="B10171"/>
      <c r="C10171"/>
      <c r="D10171"/>
      <c r="G10171" s="196" t="e">
        <f>VLOOKUP(D10171,sku归属!A:B,2,0)</f>
        <v>#N/A</v>
      </c>
    </row>
    <row r="10172" spans="1:7" customHeight="1">
      <c r="A10172"/>
      <c r="B10172"/>
      <c r="C10172"/>
      <c r="D10172"/>
      <c r="G10172" s="196" t="e">
        <f>VLOOKUP(D10172,sku归属!A:B,2,0)</f>
        <v>#N/A</v>
      </c>
    </row>
    <row r="10173" spans="1:7" customHeight="1">
      <c r="A10173"/>
      <c r="B10173"/>
      <c r="C10173"/>
      <c r="D10173"/>
      <c r="G10173" s="196" t="e">
        <f>VLOOKUP(D10173,sku归属!A:B,2,0)</f>
        <v>#N/A</v>
      </c>
    </row>
    <row r="10174" spans="1:7" customHeight="1">
      <c r="A10174"/>
      <c r="B10174"/>
      <c r="C10174"/>
      <c r="D10174"/>
      <c r="G10174" s="196" t="e">
        <f>VLOOKUP(D10174,sku归属!A:B,2,0)</f>
        <v>#N/A</v>
      </c>
    </row>
    <row r="10175" spans="1:7" customHeight="1">
      <c r="A10175"/>
      <c r="B10175"/>
      <c r="C10175"/>
      <c r="D10175"/>
      <c r="G10175" s="196" t="e">
        <f>VLOOKUP(D10175,sku归属!A:B,2,0)</f>
        <v>#N/A</v>
      </c>
    </row>
    <row r="10176" spans="1:7" customHeight="1">
      <c r="A10176"/>
      <c r="B10176"/>
      <c r="C10176"/>
      <c r="D10176"/>
      <c r="G10176" s="196" t="e">
        <f>VLOOKUP(D10176,sku归属!A:B,2,0)</f>
        <v>#N/A</v>
      </c>
    </row>
    <row r="10177" spans="1:7" customHeight="1">
      <c r="A10177"/>
      <c r="B10177"/>
      <c r="C10177"/>
      <c r="D10177"/>
      <c r="G10177" s="196" t="e">
        <f>VLOOKUP(D10177,sku归属!A:B,2,0)</f>
        <v>#N/A</v>
      </c>
    </row>
    <row r="10178" spans="1:7" customHeight="1">
      <c r="A10178"/>
      <c r="B10178"/>
      <c r="C10178"/>
      <c r="D10178"/>
      <c r="G10178" s="196" t="e">
        <f>VLOOKUP(D10178,sku归属!A:B,2,0)</f>
        <v>#N/A</v>
      </c>
    </row>
    <row r="10179" spans="1:7" customHeight="1">
      <c r="A10179"/>
      <c r="B10179"/>
      <c r="C10179"/>
      <c r="D10179"/>
      <c r="G10179" s="196" t="e">
        <f>VLOOKUP(D10179,sku归属!A:B,2,0)</f>
        <v>#N/A</v>
      </c>
    </row>
    <row r="10180" spans="1:7" customHeight="1">
      <c r="A10180"/>
      <c r="B10180"/>
      <c r="C10180"/>
      <c r="D10180"/>
      <c r="G10180" s="196" t="e">
        <f>VLOOKUP(D10180,sku归属!A:B,2,0)</f>
        <v>#N/A</v>
      </c>
    </row>
    <row r="10181" spans="1:7" customHeight="1">
      <c r="A10181"/>
      <c r="B10181"/>
      <c r="C10181"/>
      <c r="D10181"/>
      <c r="G10181" s="196" t="e">
        <f>VLOOKUP(D10181,sku归属!A:B,2,0)</f>
        <v>#N/A</v>
      </c>
    </row>
    <row r="10182" spans="1:7" customHeight="1">
      <c r="A10182"/>
      <c r="B10182"/>
      <c r="C10182"/>
      <c r="D10182"/>
      <c r="G10182" s="196" t="e">
        <f>VLOOKUP(D10182,sku归属!A:B,2,0)</f>
        <v>#N/A</v>
      </c>
    </row>
    <row r="10183" spans="1:7" customHeight="1">
      <c r="A10183"/>
      <c r="B10183"/>
      <c r="C10183"/>
      <c r="D10183"/>
      <c r="G10183" s="196" t="e">
        <f>VLOOKUP(D10183,sku归属!A:B,2,0)</f>
        <v>#N/A</v>
      </c>
    </row>
    <row r="10184" spans="1:7" customHeight="1">
      <c r="A10184"/>
      <c r="B10184"/>
      <c r="C10184"/>
      <c r="D10184"/>
      <c r="G10184" s="196" t="e">
        <f>VLOOKUP(D10184,sku归属!A:B,2,0)</f>
        <v>#N/A</v>
      </c>
    </row>
    <row r="10185" spans="1:7" customHeight="1">
      <c r="A10185"/>
      <c r="B10185"/>
      <c r="C10185"/>
      <c r="D10185"/>
      <c r="G10185" s="196" t="e">
        <f>VLOOKUP(D10185,sku归属!A:B,2,0)</f>
        <v>#N/A</v>
      </c>
    </row>
    <row r="10186" spans="1:7" customHeight="1">
      <c r="A10186"/>
      <c r="B10186"/>
      <c r="C10186"/>
      <c r="D10186"/>
      <c r="G10186" s="196" t="e">
        <f>VLOOKUP(D10186,sku归属!A:B,2,0)</f>
        <v>#N/A</v>
      </c>
    </row>
    <row r="10187" spans="1:7" customHeight="1">
      <c r="A10187"/>
      <c r="B10187"/>
      <c r="C10187"/>
      <c r="D10187"/>
      <c r="G10187" s="196" t="e">
        <f>VLOOKUP(D10187,sku归属!A:B,2,0)</f>
        <v>#N/A</v>
      </c>
    </row>
    <row r="10188" spans="1:7" customHeight="1">
      <c r="A10188"/>
      <c r="B10188"/>
      <c r="C10188"/>
      <c r="D10188"/>
      <c r="G10188" s="196" t="e">
        <f>VLOOKUP(D10188,sku归属!A:B,2,0)</f>
        <v>#N/A</v>
      </c>
    </row>
    <row r="10189" spans="1:7" customHeight="1">
      <c r="A10189"/>
      <c r="B10189"/>
      <c r="C10189"/>
      <c r="D10189"/>
      <c r="G10189" s="196" t="e">
        <f>VLOOKUP(D10189,sku归属!A:B,2,0)</f>
        <v>#N/A</v>
      </c>
    </row>
    <row r="10190" spans="1:7" customHeight="1">
      <c r="A10190"/>
      <c r="B10190"/>
      <c r="C10190"/>
      <c r="D10190"/>
      <c r="G10190" s="196" t="e">
        <f>VLOOKUP(D10190,sku归属!A:B,2,0)</f>
        <v>#N/A</v>
      </c>
    </row>
    <row r="10191" spans="1:7" customHeight="1">
      <c r="A10191"/>
      <c r="B10191"/>
      <c r="C10191"/>
      <c r="D10191"/>
      <c r="G10191" s="196" t="e">
        <f>VLOOKUP(D10191,sku归属!A:B,2,0)</f>
        <v>#N/A</v>
      </c>
    </row>
    <row r="10192" spans="1:7" customHeight="1">
      <c r="A10192"/>
      <c r="B10192"/>
      <c r="C10192"/>
      <c r="D10192"/>
      <c r="G10192" s="196" t="e">
        <f>VLOOKUP(D10192,sku归属!A:B,2,0)</f>
        <v>#N/A</v>
      </c>
    </row>
    <row r="10193" spans="1:7" customHeight="1">
      <c r="A10193"/>
      <c r="B10193"/>
      <c r="C10193"/>
      <c r="D10193"/>
      <c r="G10193" s="196" t="e">
        <f>VLOOKUP(D10193,sku归属!A:B,2,0)</f>
        <v>#N/A</v>
      </c>
    </row>
    <row r="10194" spans="1:7" customHeight="1">
      <c r="A10194"/>
      <c r="B10194"/>
      <c r="C10194"/>
      <c r="D10194"/>
      <c r="G10194" s="196" t="e">
        <f>VLOOKUP(D10194,sku归属!A:B,2,0)</f>
        <v>#N/A</v>
      </c>
    </row>
    <row r="10195" spans="1:7" customHeight="1">
      <c r="A10195"/>
      <c r="B10195"/>
      <c r="C10195"/>
      <c r="D10195"/>
      <c r="G10195" s="196" t="e">
        <f>VLOOKUP(D10195,sku归属!A:B,2,0)</f>
        <v>#N/A</v>
      </c>
    </row>
    <row r="10196" spans="1:7" customHeight="1">
      <c r="A10196"/>
      <c r="B10196"/>
      <c r="C10196"/>
      <c r="D10196"/>
      <c r="G10196" s="196" t="e">
        <f>VLOOKUP(D10196,sku归属!A:B,2,0)</f>
        <v>#N/A</v>
      </c>
    </row>
    <row r="10197" spans="1:7" customHeight="1">
      <c r="A10197"/>
      <c r="B10197"/>
      <c r="C10197"/>
      <c r="D10197"/>
      <c r="G10197" s="196" t="e">
        <f>VLOOKUP(D10197,sku归属!A:B,2,0)</f>
        <v>#N/A</v>
      </c>
    </row>
    <row r="10198" spans="1:7" customHeight="1">
      <c r="A10198"/>
      <c r="B10198"/>
      <c r="C10198"/>
      <c r="D10198"/>
      <c r="G10198" s="196" t="e">
        <f>VLOOKUP(D10198,sku归属!A:B,2,0)</f>
        <v>#N/A</v>
      </c>
    </row>
    <row r="10199" spans="1:7" customHeight="1">
      <c r="A10199"/>
      <c r="B10199"/>
      <c r="C10199"/>
      <c r="D10199"/>
      <c r="G10199" s="196" t="e">
        <f>VLOOKUP(D10199,sku归属!A:B,2,0)</f>
        <v>#N/A</v>
      </c>
    </row>
    <row r="10200" spans="1:7" customHeight="1">
      <c r="A10200"/>
      <c r="B10200"/>
      <c r="C10200"/>
      <c r="D10200"/>
      <c r="G10200" s="196" t="e">
        <f>VLOOKUP(D10200,sku归属!A:B,2,0)</f>
        <v>#N/A</v>
      </c>
    </row>
    <row r="10201" spans="1:7" customHeight="1">
      <c r="A10201"/>
      <c r="B10201"/>
      <c r="C10201"/>
      <c r="D10201"/>
      <c r="G10201" s="196" t="e">
        <f>VLOOKUP(D10201,sku归属!A:B,2,0)</f>
        <v>#N/A</v>
      </c>
    </row>
    <row r="10202" spans="1:7" customHeight="1">
      <c r="A10202"/>
      <c r="B10202"/>
      <c r="C10202"/>
      <c r="D10202"/>
      <c r="G10202" s="196" t="e">
        <f>VLOOKUP(D10202,sku归属!A:B,2,0)</f>
        <v>#N/A</v>
      </c>
    </row>
    <row r="10203" spans="1:7" customHeight="1">
      <c r="A10203"/>
      <c r="B10203"/>
      <c r="C10203"/>
      <c r="D10203"/>
      <c r="G10203" s="196" t="e">
        <f>VLOOKUP(D10203,sku归属!A:B,2,0)</f>
        <v>#N/A</v>
      </c>
    </row>
    <row r="10204" spans="1:7" customHeight="1">
      <c r="A10204"/>
      <c r="B10204"/>
      <c r="C10204"/>
      <c r="D10204"/>
      <c r="G10204" s="196" t="e">
        <f>VLOOKUP(D10204,sku归属!A:B,2,0)</f>
        <v>#N/A</v>
      </c>
    </row>
    <row r="10205" spans="1:7" customHeight="1">
      <c r="A10205"/>
      <c r="B10205"/>
      <c r="C10205"/>
      <c r="D10205"/>
      <c r="G10205" s="196" t="e">
        <f>VLOOKUP(D10205,sku归属!A:B,2,0)</f>
        <v>#N/A</v>
      </c>
    </row>
    <row r="10206" spans="1:7" customHeight="1">
      <c r="A10206"/>
      <c r="B10206"/>
      <c r="C10206"/>
      <c r="D10206"/>
      <c r="G10206" s="196" t="e">
        <f>VLOOKUP(D10206,sku归属!A:B,2,0)</f>
        <v>#N/A</v>
      </c>
    </row>
    <row r="10207" spans="1:7" customHeight="1">
      <c r="A10207"/>
      <c r="B10207"/>
      <c r="C10207"/>
      <c r="D10207"/>
      <c r="G10207" s="196" t="e">
        <f>VLOOKUP(D10207,sku归属!A:B,2,0)</f>
        <v>#N/A</v>
      </c>
    </row>
    <row r="10208" spans="1:7" customHeight="1">
      <c r="A10208"/>
      <c r="B10208"/>
      <c r="C10208"/>
      <c r="D10208"/>
      <c r="G10208" s="196" t="e">
        <f>VLOOKUP(D10208,sku归属!A:B,2,0)</f>
        <v>#N/A</v>
      </c>
    </row>
    <row r="10209" spans="1:7" customHeight="1">
      <c r="A10209"/>
      <c r="B10209"/>
      <c r="C10209"/>
      <c r="D10209"/>
      <c r="G10209" s="196" t="e">
        <f>VLOOKUP(D10209,sku归属!A:B,2,0)</f>
        <v>#N/A</v>
      </c>
    </row>
    <row r="10210" spans="1:7" customHeight="1">
      <c r="A10210"/>
      <c r="B10210"/>
      <c r="C10210"/>
      <c r="D10210"/>
      <c r="G10210" s="196" t="e">
        <f>VLOOKUP(D10210,sku归属!A:B,2,0)</f>
        <v>#N/A</v>
      </c>
    </row>
    <row r="10211" spans="1:7" customHeight="1">
      <c r="A10211"/>
      <c r="B10211"/>
      <c r="C10211"/>
      <c r="D10211"/>
      <c r="G10211" s="196" t="e">
        <f>VLOOKUP(D10211,sku归属!A:B,2,0)</f>
        <v>#N/A</v>
      </c>
    </row>
    <row r="10212" spans="1:7" customHeight="1">
      <c r="A10212"/>
      <c r="B10212"/>
      <c r="C10212"/>
      <c r="D10212"/>
      <c r="G10212" s="196" t="e">
        <f>VLOOKUP(D10212,sku归属!A:B,2,0)</f>
        <v>#N/A</v>
      </c>
    </row>
    <row r="10213" spans="1:7" customHeight="1">
      <c r="A10213"/>
      <c r="B10213"/>
      <c r="C10213"/>
      <c r="D10213"/>
      <c r="G10213" s="196" t="e">
        <f>VLOOKUP(D10213,sku归属!A:B,2,0)</f>
        <v>#N/A</v>
      </c>
    </row>
    <row r="10214" spans="1:7" customHeight="1">
      <c r="A10214"/>
      <c r="B10214"/>
      <c r="C10214"/>
      <c r="D10214"/>
      <c r="G10214" s="196" t="e">
        <f>VLOOKUP(D10214,sku归属!A:B,2,0)</f>
        <v>#N/A</v>
      </c>
    </row>
    <row r="10215" spans="1:7" customHeight="1">
      <c r="A10215"/>
      <c r="B10215"/>
      <c r="C10215"/>
      <c r="D10215"/>
      <c r="G10215" s="196" t="e">
        <f>VLOOKUP(D10215,sku归属!A:B,2,0)</f>
        <v>#N/A</v>
      </c>
    </row>
    <row r="10216" spans="1:7" customHeight="1">
      <c r="A10216"/>
      <c r="B10216"/>
      <c r="C10216"/>
      <c r="D10216"/>
      <c r="G10216" s="196" t="e">
        <f>VLOOKUP(D10216,sku归属!A:B,2,0)</f>
        <v>#N/A</v>
      </c>
    </row>
    <row r="10217" spans="1:7" customHeight="1">
      <c r="A10217"/>
      <c r="B10217"/>
      <c r="C10217"/>
      <c r="D10217"/>
      <c r="G10217" s="196" t="e">
        <f>VLOOKUP(D10217,sku归属!A:B,2,0)</f>
        <v>#N/A</v>
      </c>
    </row>
    <row r="10218" spans="1:7" customHeight="1">
      <c r="A10218"/>
      <c r="B10218"/>
      <c r="C10218"/>
      <c r="D10218"/>
      <c r="G10218" s="196" t="e">
        <f>VLOOKUP(D10218,sku归属!A:B,2,0)</f>
        <v>#N/A</v>
      </c>
    </row>
    <row r="10219" spans="1:7" customHeight="1">
      <c r="A10219"/>
      <c r="B10219"/>
      <c r="C10219"/>
      <c r="D10219"/>
      <c r="G10219" s="196" t="e">
        <f>VLOOKUP(D10219,sku归属!A:B,2,0)</f>
        <v>#N/A</v>
      </c>
    </row>
    <row r="10220" spans="1:7" customHeight="1">
      <c r="A10220"/>
      <c r="B10220"/>
      <c r="C10220"/>
      <c r="D10220"/>
      <c r="G10220" s="196" t="e">
        <f>VLOOKUP(D10220,sku归属!A:B,2,0)</f>
        <v>#N/A</v>
      </c>
    </row>
    <row r="10221" spans="1:7" customHeight="1">
      <c r="A10221"/>
      <c r="B10221"/>
      <c r="C10221"/>
      <c r="D10221"/>
      <c r="G10221" s="196" t="e">
        <f>VLOOKUP(D10221,sku归属!A:B,2,0)</f>
        <v>#N/A</v>
      </c>
    </row>
    <row r="10222" spans="1:7" customHeight="1">
      <c r="A10222"/>
      <c r="B10222"/>
      <c r="C10222"/>
      <c r="D10222"/>
      <c r="G10222" s="196" t="e">
        <f>VLOOKUP(D10222,sku归属!A:B,2,0)</f>
        <v>#N/A</v>
      </c>
    </row>
    <row r="10223" spans="1:7" customHeight="1">
      <c r="A10223"/>
      <c r="B10223"/>
      <c r="C10223"/>
      <c r="D10223"/>
      <c r="G10223" s="196" t="e">
        <f>VLOOKUP(D10223,sku归属!A:B,2,0)</f>
        <v>#N/A</v>
      </c>
    </row>
    <row r="10224" spans="1:7" customHeight="1">
      <c r="A10224"/>
      <c r="B10224"/>
      <c r="C10224"/>
      <c r="D10224"/>
      <c r="G10224" s="196" t="e">
        <f>VLOOKUP(D10224,sku归属!A:B,2,0)</f>
        <v>#N/A</v>
      </c>
    </row>
    <row r="10225" spans="1:7" customHeight="1">
      <c r="A10225"/>
      <c r="B10225"/>
      <c r="C10225"/>
      <c r="D10225"/>
      <c r="G10225" s="196" t="e">
        <f>VLOOKUP(D10225,sku归属!A:B,2,0)</f>
        <v>#N/A</v>
      </c>
    </row>
    <row r="10226" spans="1:7" customHeight="1">
      <c r="A10226"/>
      <c r="B10226"/>
      <c r="C10226"/>
      <c r="D10226"/>
      <c r="G10226" s="196" t="e">
        <f>VLOOKUP(D10226,sku归属!A:B,2,0)</f>
        <v>#N/A</v>
      </c>
    </row>
    <row r="10227" spans="1:7" customHeight="1">
      <c r="A10227"/>
      <c r="B10227"/>
      <c r="C10227"/>
      <c r="D10227"/>
      <c r="G10227" s="196" t="e">
        <f>VLOOKUP(D10227,sku归属!A:B,2,0)</f>
        <v>#N/A</v>
      </c>
    </row>
    <row r="10228" spans="1:7" customHeight="1">
      <c r="A10228"/>
      <c r="B10228"/>
      <c r="C10228"/>
      <c r="D10228"/>
      <c r="G10228" s="196" t="e">
        <f>VLOOKUP(D10228,sku归属!A:B,2,0)</f>
        <v>#N/A</v>
      </c>
    </row>
    <row r="10229" spans="1:7" customHeight="1">
      <c r="A10229"/>
      <c r="B10229"/>
      <c r="C10229"/>
      <c r="D10229"/>
      <c r="G10229" s="196" t="e">
        <f>VLOOKUP(D10229,sku归属!A:B,2,0)</f>
        <v>#N/A</v>
      </c>
    </row>
    <row r="10230" spans="1:7" customHeight="1">
      <c r="A10230"/>
      <c r="B10230"/>
      <c r="C10230"/>
      <c r="D10230"/>
      <c r="G10230" s="196" t="e">
        <f>VLOOKUP(D10230,sku归属!A:B,2,0)</f>
        <v>#N/A</v>
      </c>
    </row>
    <row r="10231" spans="1:7" customHeight="1">
      <c r="A10231"/>
      <c r="B10231"/>
      <c r="C10231"/>
      <c r="D10231"/>
      <c r="G10231" s="196" t="e">
        <f>VLOOKUP(D10231,sku归属!A:B,2,0)</f>
        <v>#N/A</v>
      </c>
    </row>
    <row r="10232" spans="1:7" customHeight="1">
      <c r="A10232"/>
      <c r="B10232"/>
      <c r="C10232"/>
      <c r="D10232"/>
      <c r="G10232" s="196" t="e">
        <f>VLOOKUP(D10232,sku归属!A:B,2,0)</f>
        <v>#N/A</v>
      </c>
    </row>
    <row r="10233" spans="1:7" customHeight="1">
      <c r="A10233"/>
      <c r="B10233"/>
      <c r="C10233"/>
      <c r="D10233"/>
      <c r="G10233" s="196" t="e">
        <f>VLOOKUP(D10233,sku归属!A:B,2,0)</f>
        <v>#N/A</v>
      </c>
    </row>
    <row r="10234" spans="1:7" customHeight="1">
      <c r="A10234"/>
      <c r="B10234"/>
      <c r="C10234"/>
      <c r="D10234"/>
      <c r="G10234" s="196" t="e">
        <f>VLOOKUP(D10234,sku归属!A:B,2,0)</f>
        <v>#N/A</v>
      </c>
    </row>
    <row r="10235" spans="1:7" customHeight="1">
      <c r="A10235"/>
      <c r="B10235"/>
      <c r="C10235"/>
      <c r="D10235"/>
      <c r="G10235" s="196" t="e">
        <f>VLOOKUP(D10235,sku归属!A:B,2,0)</f>
        <v>#N/A</v>
      </c>
    </row>
    <row r="10236" spans="1:7" customHeight="1">
      <c r="A10236"/>
      <c r="B10236"/>
      <c r="C10236"/>
      <c r="D10236"/>
      <c r="G10236" s="196" t="e">
        <f>VLOOKUP(D10236,sku归属!A:B,2,0)</f>
        <v>#N/A</v>
      </c>
    </row>
    <row r="10237" spans="1:7" customHeight="1">
      <c r="A10237"/>
      <c r="B10237"/>
      <c r="C10237"/>
      <c r="D10237"/>
      <c r="G10237" s="196" t="e">
        <f>VLOOKUP(D10237,sku归属!A:B,2,0)</f>
        <v>#N/A</v>
      </c>
    </row>
    <row r="10238" spans="1:7" customHeight="1">
      <c r="A10238"/>
      <c r="B10238"/>
      <c r="C10238"/>
      <c r="D10238"/>
      <c r="G10238" s="196" t="e">
        <f>VLOOKUP(D10238,sku归属!A:B,2,0)</f>
        <v>#N/A</v>
      </c>
    </row>
    <row r="10239" spans="1:7" customHeight="1">
      <c r="A10239"/>
      <c r="B10239"/>
      <c r="C10239"/>
      <c r="D10239"/>
      <c r="G10239" s="196" t="e">
        <f>VLOOKUP(D10239,sku归属!A:B,2,0)</f>
        <v>#N/A</v>
      </c>
    </row>
    <row r="10240" spans="1:7" customHeight="1">
      <c r="A10240"/>
      <c r="B10240"/>
      <c r="C10240"/>
      <c r="D10240"/>
      <c r="G10240" s="196" t="e">
        <f>VLOOKUP(D10240,sku归属!A:B,2,0)</f>
        <v>#N/A</v>
      </c>
    </row>
    <row r="10241" spans="1:7" customHeight="1">
      <c r="A10241"/>
      <c r="B10241"/>
      <c r="C10241"/>
      <c r="D10241"/>
      <c r="G10241" s="196" t="e">
        <f>VLOOKUP(D10241,sku归属!A:B,2,0)</f>
        <v>#N/A</v>
      </c>
    </row>
    <row r="10242" spans="1:7" customHeight="1">
      <c r="A10242"/>
      <c r="B10242"/>
      <c r="C10242"/>
      <c r="D10242"/>
      <c r="G10242" s="196" t="e">
        <f>VLOOKUP(D10242,sku归属!A:B,2,0)</f>
        <v>#N/A</v>
      </c>
    </row>
    <row r="10243" spans="1:7" customHeight="1">
      <c r="A10243"/>
      <c r="B10243"/>
      <c r="C10243"/>
      <c r="D10243"/>
      <c r="G10243" s="196" t="e">
        <f>VLOOKUP(D10243,sku归属!A:B,2,0)</f>
        <v>#N/A</v>
      </c>
    </row>
    <row r="10244" spans="1:7" customHeight="1">
      <c r="A10244"/>
      <c r="B10244"/>
      <c r="C10244"/>
      <c r="D10244"/>
      <c r="G10244" s="196" t="e">
        <f>VLOOKUP(D10244,sku归属!A:B,2,0)</f>
        <v>#N/A</v>
      </c>
    </row>
    <row r="10245" spans="1:7" customHeight="1">
      <c r="A10245"/>
      <c r="B10245"/>
      <c r="C10245"/>
      <c r="D10245"/>
      <c r="G10245" s="196" t="e">
        <f>VLOOKUP(D10245,sku归属!A:B,2,0)</f>
        <v>#N/A</v>
      </c>
    </row>
    <row r="10246" spans="1:7" customHeight="1">
      <c r="A10246"/>
      <c r="B10246"/>
      <c r="C10246"/>
      <c r="D10246"/>
      <c r="G10246" s="196" t="e">
        <f>VLOOKUP(D10246,sku归属!A:B,2,0)</f>
        <v>#N/A</v>
      </c>
    </row>
    <row r="10247" spans="1:7" customHeight="1">
      <c r="A10247"/>
      <c r="B10247"/>
      <c r="C10247"/>
      <c r="D10247"/>
      <c r="G10247" s="196" t="e">
        <f>VLOOKUP(D10247,sku归属!A:B,2,0)</f>
        <v>#N/A</v>
      </c>
    </row>
    <row r="10248" spans="1:7" customHeight="1">
      <c r="A10248"/>
      <c r="B10248"/>
      <c r="C10248"/>
      <c r="D10248"/>
      <c r="G10248" s="196" t="e">
        <f>VLOOKUP(D10248,sku归属!A:B,2,0)</f>
        <v>#N/A</v>
      </c>
    </row>
    <row r="10249" spans="1:7" customHeight="1">
      <c r="A10249"/>
      <c r="B10249"/>
      <c r="C10249"/>
      <c r="D10249"/>
      <c r="G10249" s="196" t="e">
        <f>VLOOKUP(D10249,sku归属!A:B,2,0)</f>
        <v>#N/A</v>
      </c>
    </row>
    <row r="10250" spans="1:7" customHeight="1">
      <c r="A10250"/>
      <c r="B10250"/>
      <c r="C10250"/>
      <c r="D10250"/>
      <c r="G10250" s="196" t="e">
        <f>VLOOKUP(D10250,sku归属!A:B,2,0)</f>
        <v>#N/A</v>
      </c>
    </row>
    <row r="10251" spans="1:7" customHeight="1">
      <c r="A10251"/>
      <c r="B10251"/>
      <c r="C10251"/>
      <c r="D10251"/>
      <c r="G10251" s="196" t="e">
        <f>VLOOKUP(D10251,sku归属!A:B,2,0)</f>
        <v>#N/A</v>
      </c>
    </row>
    <row r="10252" spans="1:7" customHeight="1">
      <c r="A10252"/>
      <c r="B10252"/>
      <c r="C10252"/>
      <c r="D10252"/>
      <c r="G10252" s="196" t="e">
        <f>VLOOKUP(D10252,sku归属!A:B,2,0)</f>
        <v>#N/A</v>
      </c>
    </row>
    <row r="10253" spans="1:7" customHeight="1">
      <c r="A10253"/>
      <c r="B10253"/>
      <c r="C10253"/>
      <c r="D10253"/>
      <c r="G10253" s="196" t="e">
        <f>VLOOKUP(D10253,sku归属!A:B,2,0)</f>
        <v>#N/A</v>
      </c>
    </row>
    <row r="10254" spans="1:7" customHeight="1">
      <c r="A10254"/>
      <c r="B10254"/>
      <c r="C10254"/>
      <c r="D10254"/>
      <c r="G10254" s="196" t="e">
        <f>VLOOKUP(D10254,sku归属!A:B,2,0)</f>
        <v>#N/A</v>
      </c>
    </row>
    <row r="10255" spans="1:7" customHeight="1">
      <c r="A10255"/>
      <c r="B10255"/>
      <c r="C10255"/>
      <c r="D10255"/>
      <c r="G10255" s="196" t="e">
        <f>VLOOKUP(D10255,sku归属!A:B,2,0)</f>
        <v>#N/A</v>
      </c>
    </row>
    <row r="10256" spans="1:7" customHeight="1">
      <c r="A10256"/>
      <c r="B10256"/>
      <c r="C10256"/>
      <c r="D10256"/>
      <c r="G10256" s="196" t="e">
        <f>VLOOKUP(D10256,sku归属!A:B,2,0)</f>
        <v>#N/A</v>
      </c>
    </row>
    <row r="10257" spans="1:7" customHeight="1">
      <c r="A10257"/>
      <c r="B10257"/>
      <c r="C10257"/>
      <c r="D10257"/>
      <c r="G10257" s="196" t="e">
        <f>VLOOKUP(D10257,sku归属!A:B,2,0)</f>
        <v>#N/A</v>
      </c>
    </row>
    <row r="10258" spans="1:7" customHeight="1">
      <c r="A10258"/>
      <c r="B10258"/>
      <c r="C10258"/>
      <c r="D10258"/>
      <c r="G10258" s="196" t="e">
        <f>VLOOKUP(D10258,sku归属!A:B,2,0)</f>
        <v>#N/A</v>
      </c>
    </row>
    <row r="10259" spans="1:7" customHeight="1">
      <c r="A10259"/>
      <c r="B10259"/>
      <c r="C10259"/>
      <c r="D10259"/>
      <c r="G10259" s="196" t="e">
        <f>VLOOKUP(D10259,sku归属!A:B,2,0)</f>
        <v>#N/A</v>
      </c>
    </row>
    <row r="10260" spans="1:7" customHeight="1">
      <c r="A10260"/>
      <c r="B10260"/>
      <c r="C10260"/>
      <c r="D10260"/>
      <c r="G10260" s="196" t="e">
        <f>VLOOKUP(D10260,sku归属!A:B,2,0)</f>
        <v>#N/A</v>
      </c>
    </row>
    <row r="10261" spans="1:7" customHeight="1">
      <c r="A10261"/>
      <c r="B10261"/>
      <c r="C10261"/>
      <c r="D10261"/>
      <c r="G10261" s="196" t="e">
        <f>VLOOKUP(D10261,sku归属!A:B,2,0)</f>
        <v>#N/A</v>
      </c>
    </row>
    <row r="10262" spans="1:7" customHeight="1">
      <c r="A10262"/>
      <c r="B10262"/>
      <c r="C10262"/>
      <c r="D10262"/>
      <c r="G10262" s="196" t="e">
        <f>VLOOKUP(D10262,sku归属!A:B,2,0)</f>
        <v>#N/A</v>
      </c>
    </row>
    <row r="10263" spans="1:7" customHeight="1">
      <c r="A10263"/>
      <c r="B10263"/>
      <c r="C10263"/>
      <c r="D10263"/>
      <c r="G10263" s="196" t="e">
        <f>VLOOKUP(D10263,sku归属!A:B,2,0)</f>
        <v>#N/A</v>
      </c>
    </row>
    <row r="10264" spans="1:7" customHeight="1">
      <c r="A10264"/>
      <c r="B10264"/>
      <c r="C10264"/>
      <c r="D10264"/>
      <c r="G10264" s="196" t="e">
        <f>VLOOKUP(D10264,sku归属!A:B,2,0)</f>
        <v>#N/A</v>
      </c>
    </row>
    <row r="10265" spans="1:7" customHeight="1">
      <c r="A10265"/>
      <c r="B10265"/>
      <c r="C10265"/>
      <c r="D10265"/>
      <c r="G10265" s="196" t="e">
        <f>VLOOKUP(D10265,sku归属!A:B,2,0)</f>
        <v>#N/A</v>
      </c>
    </row>
    <row r="10266" spans="1:7" customHeight="1">
      <c r="A10266"/>
      <c r="B10266"/>
      <c r="C10266"/>
      <c r="D10266"/>
      <c r="G10266" s="196" t="e">
        <f>VLOOKUP(D10266,sku归属!A:B,2,0)</f>
        <v>#N/A</v>
      </c>
    </row>
    <row r="10267" spans="1:7" customHeight="1">
      <c r="A10267"/>
      <c r="B10267"/>
      <c r="C10267"/>
      <c r="D10267"/>
      <c r="G10267" s="196" t="e">
        <f>VLOOKUP(D10267,sku归属!A:B,2,0)</f>
        <v>#N/A</v>
      </c>
    </row>
    <row r="10268" spans="1:7" customHeight="1">
      <c r="A10268"/>
      <c r="B10268"/>
      <c r="C10268"/>
      <c r="D10268"/>
      <c r="G10268" s="196" t="e">
        <f>VLOOKUP(D10268,sku归属!A:B,2,0)</f>
        <v>#N/A</v>
      </c>
    </row>
    <row r="10269" spans="1:7" customHeight="1">
      <c r="A10269"/>
      <c r="B10269"/>
      <c r="C10269"/>
      <c r="D10269"/>
      <c r="G10269" s="196" t="e">
        <f>VLOOKUP(D10269,sku归属!A:B,2,0)</f>
        <v>#N/A</v>
      </c>
    </row>
    <row r="10270" spans="1:7" customHeight="1">
      <c r="A10270"/>
      <c r="B10270"/>
      <c r="C10270"/>
      <c r="D10270"/>
      <c r="G10270" s="196" t="e">
        <f>VLOOKUP(D10270,sku归属!A:B,2,0)</f>
        <v>#N/A</v>
      </c>
    </row>
    <row r="10271" spans="1:7" customHeight="1">
      <c r="A10271"/>
      <c r="B10271"/>
      <c r="C10271"/>
      <c r="D10271"/>
      <c r="G10271" s="196" t="e">
        <f>VLOOKUP(D10271,sku归属!A:B,2,0)</f>
        <v>#N/A</v>
      </c>
    </row>
    <row r="10272" spans="1:7" customHeight="1">
      <c r="A10272"/>
      <c r="B10272"/>
      <c r="C10272"/>
      <c r="D10272"/>
      <c r="G10272" s="196" t="e">
        <f>VLOOKUP(D10272,sku归属!A:B,2,0)</f>
        <v>#N/A</v>
      </c>
    </row>
    <row r="10273" spans="1:7" customHeight="1">
      <c r="A10273"/>
      <c r="B10273"/>
      <c r="C10273"/>
      <c r="D10273"/>
      <c r="G10273" s="196" t="e">
        <f>VLOOKUP(D10273,sku归属!A:B,2,0)</f>
        <v>#N/A</v>
      </c>
    </row>
    <row r="10274" spans="1:7" customHeight="1">
      <c r="A10274"/>
      <c r="B10274"/>
      <c r="C10274"/>
      <c r="D10274"/>
      <c r="G10274" s="196" t="e">
        <f>VLOOKUP(D10274,sku归属!A:B,2,0)</f>
        <v>#N/A</v>
      </c>
    </row>
    <row r="10275" spans="1:7" customHeight="1">
      <c r="A10275"/>
      <c r="B10275"/>
      <c r="C10275"/>
      <c r="D10275"/>
      <c r="G10275" s="196" t="e">
        <f>VLOOKUP(D10275,sku归属!A:B,2,0)</f>
        <v>#N/A</v>
      </c>
    </row>
    <row r="10276" spans="1:7" customHeight="1">
      <c r="A10276"/>
      <c r="B10276"/>
      <c r="C10276"/>
      <c r="D10276"/>
      <c r="G10276" s="196" t="e">
        <f>VLOOKUP(D10276,sku归属!A:B,2,0)</f>
        <v>#N/A</v>
      </c>
    </row>
    <row r="10277" spans="1:7" customHeight="1">
      <c r="A10277"/>
      <c r="B10277"/>
      <c r="C10277"/>
      <c r="D10277"/>
      <c r="G10277" s="196" t="e">
        <f>VLOOKUP(D10277,sku归属!A:B,2,0)</f>
        <v>#N/A</v>
      </c>
    </row>
    <row r="10278" spans="1:7" customHeight="1">
      <c r="A10278"/>
      <c r="B10278"/>
      <c r="C10278"/>
      <c r="D10278"/>
      <c r="G10278" s="196" t="e">
        <f>VLOOKUP(D10278,sku归属!A:B,2,0)</f>
        <v>#N/A</v>
      </c>
    </row>
    <row r="10279" spans="1:7" customHeight="1">
      <c r="A10279"/>
      <c r="B10279"/>
      <c r="C10279"/>
      <c r="D10279"/>
      <c r="G10279" s="196" t="e">
        <f>VLOOKUP(D10279,sku归属!A:B,2,0)</f>
        <v>#N/A</v>
      </c>
    </row>
    <row r="10280" spans="1:7" customHeight="1">
      <c r="A10280"/>
      <c r="B10280"/>
      <c r="C10280"/>
      <c r="D10280"/>
      <c r="G10280" s="196" t="e">
        <f>VLOOKUP(D10280,sku归属!A:B,2,0)</f>
        <v>#N/A</v>
      </c>
    </row>
    <row r="10281" spans="1:7" customHeight="1">
      <c r="A10281"/>
      <c r="B10281"/>
      <c r="C10281"/>
      <c r="D10281"/>
      <c r="G10281" s="196" t="e">
        <f>VLOOKUP(D10281,sku归属!A:B,2,0)</f>
        <v>#N/A</v>
      </c>
    </row>
    <row r="10282" spans="1:7" customHeight="1">
      <c r="A10282"/>
      <c r="B10282"/>
      <c r="C10282"/>
      <c r="D10282"/>
      <c r="G10282" s="196" t="e">
        <f>VLOOKUP(D10282,sku归属!A:B,2,0)</f>
        <v>#N/A</v>
      </c>
    </row>
    <row r="10283" spans="1:7" customHeight="1">
      <c r="A10283"/>
      <c r="B10283"/>
      <c r="C10283"/>
      <c r="D10283"/>
      <c r="G10283" s="196" t="e">
        <f>VLOOKUP(D10283,sku归属!A:B,2,0)</f>
        <v>#N/A</v>
      </c>
    </row>
    <row r="10284" spans="1:7" customHeight="1">
      <c r="A10284"/>
      <c r="B10284"/>
      <c r="C10284"/>
      <c r="D10284"/>
      <c r="G10284" s="196" t="e">
        <f>VLOOKUP(D10284,sku归属!A:B,2,0)</f>
        <v>#N/A</v>
      </c>
    </row>
    <row r="10285" spans="1:7" customHeight="1">
      <c r="A10285"/>
      <c r="B10285"/>
      <c r="C10285"/>
      <c r="D10285"/>
      <c r="G10285" s="196" t="e">
        <f>VLOOKUP(D10285,sku归属!A:B,2,0)</f>
        <v>#N/A</v>
      </c>
    </row>
    <row r="10286" spans="1:7" customHeight="1">
      <c r="A10286"/>
      <c r="B10286"/>
      <c r="C10286"/>
      <c r="D10286"/>
      <c r="G10286" s="196" t="e">
        <f>VLOOKUP(D10286,sku归属!A:B,2,0)</f>
        <v>#N/A</v>
      </c>
    </row>
    <row r="10287" spans="1:7" customHeight="1">
      <c r="A10287"/>
      <c r="B10287"/>
      <c r="C10287"/>
      <c r="D10287"/>
      <c r="G10287" s="196" t="e">
        <f>VLOOKUP(D10287,sku归属!A:B,2,0)</f>
        <v>#N/A</v>
      </c>
    </row>
    <row r="10288" spans="1:7" customHeight="1">
      <c r="A10288"/>
      <c r="B10288"/>
      <c r="C10288"/>
      <c r="D10288"/>
      <c r="G10288" s="196" t="e">
        <f>VLOOKUP(D10288,sku归属!A:B,2,0)</f>
        <v>#N/A</v>
      </c>
    </row>
    <row r="10289" spans="1:7" customHeight="1">
      <c r="A10289"/>
      <c r="B10289"/>
      <c r="C10289"/>
      <c r="D10289"/>
      <c r="G10289" s="196" t="e">
        <f>VLOOKUP(D10289,sku归属!A:B,2,0)</f>
        <v>#N/A</v>
      </c>
    </row>
    <row r="10290" spans="1:7" customHeight="1">
      <c r="A10290"/>
      <c r="B10290"/>
      <c r="C10290"/>
      <c r="D10290"/>
      <c r="G10290" s="196" t="e">
        <f>VLOOKUP(D10290,sku归属!A:B,2,0)</f>
        <v>#N/A</v>
      </c>
    </row>
    <row r="10291" spans="1:7" customHeight="1">
      <c r="A10291"/>
      <c r="B10291"/>
      <c r="C10291"/>
      <c r="D10291"/>
      <c r="G10291" s="196" t="e">
        <f>VLOOKUP(D10291,sku归属!A:B,2,0)</f>
        <v>#N/A</v>
      </c>
    </row>
    <row r="10292" spans="1:7" customHeight="1">
      <c r="A10292"/>
      <c r="B10292"/>
      <c r="C10292"/>
      <c r="D10292"/>
      <c r="G10292" s="196" t="e">
        <f>VLOOKUP(D10292,sku归属!A:B,2,0)</f>
        <v>#N/A</v>
      </c>
    </row>
    <row r="10293" spans="1:7" customHeight="1">
      <c r="A10293"/>
      <c r="B10293"/>
      <c r="C10293"/>
      <c r="D10293"/>
      <c r="G10293" s="196" t="e">
        <f>VLOOKUP(D10293,sku归属!A:B,2,0)</f>
        <v>#N/A</v>
      </c>
    </row>
    <row r="10294" spans="1:7" customHeight="1">
      <c r="A10294"/>
      <c r="B10294"/>
      <c r="C10294"/>
      <c r="D10294"/>
      <c r="G10294" s="196" t="e">
        <f>VLOOKUP(D10294,sku归属!A:B,2,0)</f>
        <v>#N/A</v>
      </c>
    </row>
    <row r="10295" spans="1:7" customHeight="1">
      <c r="A10295"/>
      <c r="B10295"/>
      <c r="C10295"/>
      <c r="D10295"/>
      <c r="G10295" s="196" t="e">
        <f>VLOOKUP(D10295,sku归属!A:B,2,0)</f>
        <v>#N/A</v>
      </c>
    </row>
    <row r="10296" spans="1:7" customHeight="1">
      <c r="A10296"/>
      <c r="B10296"/>
      <c r="C10296"/>
      <c r="D10296"/>
      <c r="G10296" s="196" t="e">
        <f>VLOOKUP(D10296,sku归属!A:B,2,0)</f>
        <v>#N/A</v>
      </c>
    </row>
    <row r="10297" spans="1:7" customHeight="1">
      <c r="A10297"/>
      <c r="B10297"/>
      <c r="C10297"/>
      <c r="D10297"/>
      <c r="G10297" s="196" t="e">
        <f>VLOOKUP(D10297,sku归属!A:B,2,0)</f>
        <v>#N/A</v>
      </c>
    </row>
    <row r="10298" spans="1:7" customHeight="1">
      <c r="A10298"/>
      <c r="B10298"/>
      <c r="C10298"/>
      <c r="D10298"/>
      <c r="G10298" s="196" t="e">
        <f>VLOOKUP(D10298,sku归属!A:B,2,0)</f>
        <v>#N/A</v>
      </c>
    </row>
    <row r="10299" spans="1:7" customHeight="1">
      <c r="A10299"/>
      <c r="B10299"/>
      <c r="C10299"/>
      <c r="D10299"/>
      <c r="G10299" s="196" t="e">
        <f>VLOOKUP(D10299,sku归属!A:B,2,0)</f>
        <v>#N/A</v>
      </c>
    </row>
    <row r="10300" spans="1:7" customHeight="1">
      <c r="A10300"/>
      <c r="B10300"/>
      <c r="C10300"/>
      <c r="D10300"/>
      <c r="G10300" s="196" t="e">
        <f>VLOOKUP(D10300,sku归属!A:B,2,0)</f>
        <v>#N/A</v>
      </c>
    </row>
    <row r="10301" spans="1:7" customHeight="1">
      <c r="A10301"/>
      <c r="B10301"/>
      <c r="C10301"/>
      <c r="D10301"/>
      <c r="G10301" s="196" t="e">
        <f>VLOOKUP(D10301,sku归属!A:B,2,0)</f>
        <v>#N/A</v>
      </c>
    </row>
    <row r="10302" spans="1:7" customHeight="1">
      <c r="A10302"/>
      <c r="B10302"/>
      <c r="C10302"/>
      <c r="D10302"/>
      <c r="G10302" s="196" t="e">
        <f>VLOOKUP(D10302,sku归属!A:B,2,0)</f>
        <v>#N/A</v>
      </c>
    </row>
    <row r="10303" spans="1:7" customHeight="1">
      <c r="A10303"/>
      <c r="B10303"/>
      <c r="C10303"/>
      <c r="D10303"/>
      <c r="G10303" s="196" t="e">
        <f>VLOOKUP(D10303,sku归属!A:B,2,0)</f>
        <v>#N/A</v>
      </c>
    </row>
    <row r="10304" spans="1:7" customHeight="1">
      <c r="A10304"/>
      <c r="B10304"/>
      <c r="C10304"/>
      <c r="D10304"/>
      <c r="G10304" s="196" t="e">
        <f>VLOOKUP(D10304,sku归属!A:B,2,0)</f>
        <v>#N/A</v>
      </c>
    </row>
    <row r="10305" spans="1:7" customHeight="1">
      <c r="A10305"/>
      <c r="B10305"/>
      <c r="C10305"/>
      <c r="D10305"/>
      <c r="G10305" s="196" t="e">
        <f>VLOOKUP(D10305,sku归属!A:B,2,0)</f>
        <v>#N/A</v>
      </c>
    </row>
    <row r="10306" spans="1:7" customHeight="1">
      <c r="A10306"/>
      <c r="B10306"/>
      <c r="C10306"/>
      <c r="D10306"/>
      <c r="G10306" s="196" t="e">
        <f>VLOOKUP(D10306,sku归属!A:B,2,0)</f>
        <v>#N/A</v>
      </c>
    </row>
    <row r="10307" spans="1:7" customHeight="1">
      <c r="A10307"/>
      <c r="B10307"/>
      <c r="C10307"/>
      <c r="D10307"/>
      <c r="G10307" s="196" t="e">
        <f>VLOOKUP(D10307,sku归属!A:B,2,0)</f>
        <v>#N/A</v>
      </c>
    </row>
    <row r="10308" spans="1:7" customHeight="1">
      <c r="A10308"/>
      <c r="B10308"/>
      <c r="C10308"/>
      <c r="D10308"/>
      <c r="G10308" s="196" t="e">
        <f>VLOOKUP(D10308,sku归属!A:B,2,0)</f>
        <v>#N/A</v>
      </c>
    </row>
    <row r="10309" spans="1:7" customHeight="1">
      <c r="A10309"/>
      <c r="B10309"/>
      <c r="C10309"/>
      <c r="D10309"/>
      <c r="G10309" s="196" t="e">
        <f>VLOOKUP(D10309,sku归属!A:B,2,0)</f>
        <v>#N/A</v>
      </c>
    </row>
    <row r="10310" spans="1:7" customHeight="1">
      <c r="A10310"/>
      <c r="B10310"/>
      <c r="C10310"/>
      <c r="D10310"/>
      <c r="G10310" s="196" t="e">
        <f>VLOOKUP(D10310,sku归属!A:B,2,0)</f>
        <v>#N/A</v>
      </c>
    </row>
    <row r="10311" spans="1:7" customHeight="1">
      <c r="A10311"/>
      <c r="B10311"/>
      <c r="C10311"/>
      <c r="D10311"/>
      <c r="G10311" s="196" t="e">
        <f>VLOOKUP(D10311,sku归属!A:B,2,0)</f>
        <v>#N/A</v>
      </c>
    </row>
    <row r="10312" spans="1:7" customHeight="1">
      <c r="A10312"/>
      <c r="B10312"/>
      <c r="C10312"/>
      <c r="D10312"/>
      <c r="G10312" s="196" t="e">
        <f>VLOOKUP(D10312,sku归属!A:B,2,0)</f>
        <v>#N/A</v>
      </c>
    </row>
    <row r="10313" spans="1:7" customHeight="1">
      <c r="A10313"/>
      <c r="B10313"/>
      <c r="C10313"/>
      <c r="D10313"/>
      <c r="G10313" s="196" t="e">
        <f>VLOOKUP(D10313,sku归属!A:B,2,0)</f>
        <v>#N/A</v>
      </c>
    </row>
    <row r="10314" spans="1:7" customHeight="1">
      <c r="A10314"/>
      <c r="B10314"/>
      <c r="C10314"/>
      <c r="D10314"/>
      <c r="G10314" s="196" t="e">
        <f>VLOOKUP(D10314,sku归属!A:B,2,0)</f>
        <v>#N/A</v>
      </c>
    </row>
    <row r="10315" spans="1:7" customHeight="1">
      <c r="A10315"/>
      <c r="B10315"/>
      <c r="C10315"/>
      <c r="D10315"/>
      <c r="G10315" s="196" t="e">
        <f>VLOOKUP(D10315,sku归属!A:B,2,0)</f>
        <v>#N/A</v>
      </c>
    </row>
    <row r="10316" spans="1:7" customHeight="1">
      <c r="A10316"/>
      <c r="B10316"/>
      <c r="C10316"/>
      <c r="D10316"/>
      <c r="G10316" s="196" t="e">
        <f>VLOOKUP(D10316,sku归属!A:B,2,0)</f>
        <v>#N/A</v>
      </c>
    </row>
    <row r="10317" spans="1:7" customHeight="1">
      <c r="A10317"/>
      <c r="B10317"/>
      <c r="C10317"/>
      <c r="D10317"/>
      <c r="G10317" s="196" t="e">
        <f>VLOOKUP(D10317,sku归属!A:B,2,0)</f>
        <v>#N/A</v>
      </c>
    </row>
    <row r="10318" spans="1:7" customHeight="1">
      <c r="A10318"/>
      <c r="B10318"/>
      <c r="C10318"/>
      <c r="D10318"/>
      <c r="G10318" s="196" t="e">
        <f>VLOOKUP(D10318,sku归属!A:B,2,0)</f>
        <v>#N/A</v>
      </c>
    </row>
    <row r="10319" spans="1:7" customHeight="1">
      <c r="A10319"/>
      <c r="B10319"/>
      <c r="C10319"/>
      <c r="D10319"/>
      <c r="G10319" s="196" t="e">
        <f>VLOOKUP(D10319,sku归属!A:B,2,0)</f>
        <v>#N/A</v>
      </c>
    </row>
    <row r="10320" spans="1:7" customHeight="1">
      <c r="A10320"/>
      <c r="B10320"/>
      <c r="C10320"/>
      <c r="D10320"/>
      <c r="G10320" s="196" t="e">
        <f>VLOOKUP(D10320,sku归属!A:B,2,0)</f>
        <v>#N/A</v>
      </c>
    </row>
    <row r="10321" spans="1:7" customHeight="1">
      <c r="A10321"/>
      <c r="B10321"/>
      <c r="C10321"/>
      <c r="D10321"/>
      <c r="G10321" s="196" t="e">
        <f>VLOOKUP(D10321,sku归属!A:B,2,0)</f>
        <v>#N/A</v>
      </c>
    </row>
    <row r="10322" spans="1:7" customHeight="1">
      <c r="A10322"/>
      <c r="B10322"/>
      <c r="C10322"/>
      <c r="D10322"/>
      <c r="G10322" s="196" t="e">
        <f>VLOOKUP(D10322,sku归属!A:B,2,0)</f>
        <v>#N/A</v>
      </c>
    </row>
    <row r="10323" spans="1:7" customHeight="1">
      <c r="A10323"/>
      <c r="B10323"/>
      <c r="C10323"/>
      <c r="D10323"/>
      <c r="G10323" s="196" t="e">
        <f>VLOOKUP(D10323,sku归属!A:B,2,0)</f>
        <v>#N/A</v>
      </c>
    </row>
    <row r="10324" spans="1:7" customHeight="1">
      <c r="A10324"/>
      <c r="B10324"/>
      <c r="C10324"/>
      <c r="D10324"/>
      <c r="G10324" s="196" t="e">
        <f>VLOOKUP(D10324,sku归属!A:B,2,0)</f>
        <v>#N/A</v>
      </c>
    </row>
    <row r="10325" spans="1:7" customHeight="1">
      <c r="A10325"/>
      <c r="B10325"/>
      <c r="C10325"/>
      <c r="D10325"/>
      <c r="G10325" s="196" t="e">
        <f>VLOOKUP(D10325,sku归属!A:B,2,0)</f>
        <v>#N/A</v>
      </c>
    </row>
    <row r="10326" spans="1:7" customHeight="1">
      <c r="A10326"/>
      <c r="B10326"/>
      <c r="C10326"/>
      <c r="D10326"/>
      <c r="G10326" s="196" t="e">
        <f>VLOOKUP(D10326,sku归属!A:B,2,0)</f>
        <v>#N/A</v>
      </c>
    </row>
    <row r="10327" spans="1:7" customHeight="1">
      <c r="A10327"/>
      <c r="B10327"/>
      <c r="C10327"/>
      <c r="D10327"/>
      <c r="G10327" s="196" t="e">
        <f>VLOOKUP(D10327,sku归属!A:B,2,0)</f>
        <v>#N/A</v>
      </c>
    </row>
    <row r="10328" spans="1:7" customHeight="1">
      <c r="A10328"/>
      <c r="B10328"/>
      <c r="C10328"/>
      <c r="D10328"/>
      <c r="G10328" s="196" t="e">
        <f>VLOOKUP(D10328,sku归属!A:B,2,0)</f>
        <v>#N/A</v>
      </c>
    </row>
    <row r="10329" spans="1:7" customHeight="1">
      <c r="A10329"/>
      <c r="B10329"/>
      <c r="C10329"/>
      <c r="D10329"/>
      <c r="G10329" s="196" t="e">
        <f>VLOOKUP(D10329,sku归属!A:B,2,0)</f>
        <v>#N/A</v>
      </c>
    </row>
    <row r="10330" spans="1:7" customHeight="1">
      <c r="A10330"/>
      <c r="B10330"/>
      <c r="C10330"/>
      <c r="D10330"/>
      <c r="G10330" s="196" t="e">
        <f>VLOOKUP(D10330,sku归属!A:B,2,0)</f>
        <v>#N/A</v>
      </c>
    </row>
    <row r="10331" spans="1:7" customHeight="1">
      <c r="A10331"/>
      <c r="B10331"/>
      <c r="C10331"/>
      <c r="D10331"/>
      <c r="G10331" s="196" t="e">
        <f>VLOOKUP(D10331,sku归属!A:B,2,0)</f>
        <v>#N/A</v>
      </c>
    </row>
    <row r="10332" spans="1:7" customHeight="1">
      <c r="A10332"/>
      <c r="B10332"/>
      <c r="C10332"/>
      <c r="D10332"/>
      <c r="G10332" s="196" t="e">
        <f>VLOOKUP(D10332,sku归属!A:B,2,0)</f>
        <v>#N/A</v>
      </c>
    </row>
    <row r="10333" spans="1:7" customHeight="1">
      <c r="A10333"/>
      <c r="B10333"/>
      <c r="C10333"/>
      <c r="D10333"/>
      <c r="G10333" s="196" t="e">
        <f>VLOOKUP(D10333,sku归属!A:B,2,0)</f>
        <v>#N/A</v>
      </c>
    </row>
    <row r="10334" spans="1:7" customHeight="1">
      <c r="A10334"/>
      <c r="B10334"/>
      <c r="C10334"/>
      <c r="D10334"/>
      <c r="G10334" s="196" t="e">
        <f>VLOOKUP(D10334,sku归属!A:B,2,0)</f>
        <v>#N/A</v>
      </c>
    </row>
    <row r="10335" spans="1:7" customHeight="1">
      <c r="A10335"/>
      <c r="B10335"/>
      <c r="C10335"/>
      <c r="D10335"/>
      <c r="G10335" s="196" t="e">
        <f>VLOOKUP(D10335,sku归属!A:B,2,0)</f>
        <v>#N/A</v>
      </c>
    </row>
    <row r="10336" spans="1:7" customHeight="1">
      <c r="A10336"/>
      <c r="B10336"/>
      <c r="C10336"/>
      <c r="D10336"/>
      <c r="G10336" s="196" t="e">
        <f>VLOOKUP(D10336,sku归属!A:B,2,0)</f>
        <v>#N/A</v>
      </c>
    </row>
    <row r="10337" spans="1:7" customHeight="1">
      <c r="A10337"/>
      <c r="B10337"/>
      <c r="C10337"/>
      <c r="D10337"/>
      <c r="G10337" s="196" t="e">
        <f>VLOOKUP(D10337,sku归属!A:B,2,0)</f>
        <v>#N/A</v>
      </c>
    </row>
    <row r="10338" spans="1:7" customHeight="1">
      <c r="A10338"/>
      <c r="B10338"/>
      <c r="C10338"/>
      <c r="D10338"/>
      <c r="G10338" s="196" t="e">
        <f>VLOOKUP(D10338,sku归属!A:B,2,0)</f>
        <v>#N/A</v>
      </c>
    </row>
    <row r="10339" spans="1:7" customHeight="1">
      <c r="A10339"/>
      <c r="B10339"/>
      <c r="C10339"/>
      <c r="D10339"/>
      <c r="G10339" s="196" t="e">
        <f>VLOOKUP(D10339,sku归属!A:B,2,0)</f>
        <v>#N/A</v>
      </c>
    </row>
    <row r="10340" spans="1:7" customHeight="1">
      <c r="A10340"/>
      <c r="B10340"/>
      <c r="C10340"/>
      <c r="D10340"/>
      <c r="G10340" s="196" t="e">
        <f>VLOOKUP(D10340,sku归属!A:B,2,0)</f>
        <v>#N/A</v>
      </c>
    </row>
    <row r="10341" spans="1:7" customHeight="1">
      <c r="A10341"/>
      <c r="B10341"/>
      <c r="C10341"/>
      <c r="D10341"/>
      <c r="G10341" s="196" t="e">
        <f>VLOOKUP(D10341,sku归属!A:B,2,0)</f>
        <v>#N/A</v>
      </c>
    </row>
    <row r="10342" spans="1:7" customHeight="1">
      <c r="A10342"/>
      <c r="B10342"/>
      <c r="C10342"/>
      <c r="D10342"/>
      <c r="G10342" s="196" t="e">
        <f>VLOOKUP(D10342,sku归属!A:B,2,0)</f>
        <v>#N/A</v>
      </c>
    </row>
    <row r="10343" spans="1:7" customHeight="1">
      <c r="A10343"/>
      <c r="B10343"/>
      <c r="C10343"/>
      <c r="D10343"/>
      <c r="G10343" s="196" t="e">
        <f>VLOOKUP(D10343,sku归属!A:B,2,0)</f>
        <v>#N/A</v>
      </c>
    </row>
    <row r="10344" spans="1:7" customHeight="1">
      <c r="A10344"/>
      <c r="B10344"/>
      <c r="C10344"/>
      <c r="D10344"/>
      <c r="G10344" s="196" t="e">
        <f>VLOOKUP(D10344,sku归属!A:B,2,0)</f>
        <v>#N/A</v>
      </c>
    </row>
    <row r="10345" spans="1:7" customHeight="1">
      <c r="A10345"/>
      <c r="B10345"/>
      <c r="C10345"/>
      <c r="D10345"/>
      <c r="G10345" s="196" t="e">
        <f>VLOOKUP(D10345,sku归属!A:B,2,0)</f>
        <v>#N/A</v>
      </c>
    </row>
    <row r="10346" spans="1:7" customHeight="1">
      <c r="A10346"/>
      <c r="B10346"/>
      <c r="C10346"/>
      <c r="D10346"/>
      <c r="G10346" s="196" t="e">
        <f>VLOOKUP(D10346,sku归属!A:B,2,0)</f>
        <v>#N/A</v>
      </c>
    </row>
    <row r="10347" spans="1:7" customHeight="1">
      <c r="A10347"/>
      <c r="B10347"/>
      <c r="C10347"/>
      <c r="D10347"/>
      <c r="G10347" s="196" t="e">
        <f>VLOOKUP(D10347,sku归属!A:B,2,0)</f>
        <v>#N/A</v>
      </c>
    </row>
    <row r="10348" spans="1:7" customHeight="1">
      <c r="A10348"/>
      <c r="B10348"/>
      <c r="C10348"/>
      <c r="D10348"/>
      <c r="G10348" s="196" t="e">
        <f>VLOOKUP(D10348,sku归属!A:B,2,0)</f>
        <v>#N/A</v>
      </c>
    </row>
    <row r="10349" spans="1:7" customHeight="1">
      <c r="A10349"/>
      <c r="B10349"/>
      <c r="C10349"/>
      <c r="D10349"/>
      <c r="G10349" s="196" t="e">
        <f>VLOOKUP(D10349,sku归属!A:B,2,0)</f>
        <v>#N/A</v>
      </c>
    </row>
    <row r="10350" spans="1:7" customHeight="1">
      <c r="A10350"/>
      <c r="B10350"/>
      <c r="C10350"/>
      <c r="D10350"/>
      <c r="G10350" s="196" t="e">
        <f>VLOOKUP(D10350,sku归属!A:B,2,0)</f>
        <v>#N/A</v>
      </c>
    </row>
    <row r="10351" spans="1:7" customHeight="1">
      <c r="A10351"/>
      <c r="B10351"/>
      <c r="C10351"/>
      <c r="D10351"/>
      <c r="G10351" s="196" t="e">
        <f>VLOOKUP(D10351,sku归属!A:B,2,0)</f>
        <v>#N/A</v>
      </c>
    </row>
    <row r="10352" spans="1:7" customHeight="1">
      <c r="A10352"/>
      <c r="B10352"/>
      <c r="C10352"/>
      <c r="D10352"/>
      <c r="G10352" s="196" t="e">
        <f>VLOOKUP(D10352,sku归属!A:B,2,0)</f>
        <v>#N/A</v>
      </c>
    </row>
    <row r="10353" spans="1:7" customHeight="1">
      <c r="A10353"/>
      <c r="B10353"/>
      <c r="C10353"/>
      <c r="D10353"/>
      <c r="G10353" s="196" t="e">
        <f>VLOOKUP(D10353,sku归属!A:B,2,0)</f>
        <v>#N/A</v>
      </c>
    </row>
    <row r="10354" spans="1:7" customHeight="1">
      <c r="A10354"/>
      <c r="B10354"/>
      <c r="C10354"/>
      <c r="D10354"/>
      <c r="G10354" s="196" t="e">
        <f>VLOOKUP(D10354,sku归属!A:B,2,0)</f>
        <v>#N/A</v>
      </c>
    </row>
    <row r="10355" spans="1:7" customHeight="1">
      <c r="A10355"/>
      <c r="B10355"/>
      <c r="C10355"/>
      <c r="D10355"/>
      <c r="G10355" s="196" t="e">
        <f>VLOOKUP(D10355,sku归属!A:B,2,0)</f>
        <v>#N/A</v>
      </c>
    </row>
    <row r="10356" spans="1:7" customHeight="1">
      <c r="A10356"/>
      <c r="B10356"/>
      <c r="C10356"/>
      <c r="D10356"/>
      <c r="G10356" s="196" t="e">
        <f>VLOOKUP(D10356,sku归属!A:B,2,0)</f>
        <v>#N/A</v>
      </c>
    </row>
    <row r="10357" spans="1:7" customHeight="1">
      <c r="A10357"/>
      <c r="B10357"/>
      <c r="C10357"/>
      <c r="D10357"/>
      <c r="G10357" s="196" t="e">
        <f>VLOOKUP(D10357,sku归属!A:B,2,0)</f>
        <v>#N/A</v>
      </c>
    </row>
    <row r="10358" spans="1:7" customHeight="1">
      <c r="A10358"/>
      <c r="B10358"/>
      <c r="C10358"/>
      <c r="D10358"/>
      <c r="G10358" s="196" t="e">
        <f>VLOOKUP(D10358,sku归属!A:B,2,0)</f>
        <v>#N/A</v>
      </c>
    </row>
    <row r="10359" spans="1:7" customHeight="1">
      <c r="A10359"/>
      <c r="B10359"/>
      <c r="C10359"/>
      <c r="D10359"/>
      <c r="G10359" s="196" t="e">
        <f>VLOOKUP(D10359,sku归属!A:B,2,0)</f>
        <v>#N/A</v>
      </c>
    </row>
    <row r="10360" spans="1:7" customHeight="1">
      <c r="A10360"/>
      <c r="B10360"/>
      <c r="C10360"/>
      <c r="D10360"/>
      <c r="G10360" s="196" t="e">
        <f>VLOOKUP(D10360,sku归属!A:B,2,0)</f>
        <v>#N/A</v>
      </c>
    </row>
    <row r="10361" spans="1:7" customHeight="1">
      <c r="A10361"/>
      <c r="B10361"/>
      <c r="C10361"/>
      <c r="D10361"/>
      <c r="G10361" s="196" t="e">
        <f>VLOOKUP(D10361,sku归属!A:B,2,0)</f>
        <v>#N/A</v>
      </c>
    </row>
    <row r="10362" spans="1:7" customHeight="1">
      <c r="A10362"/>
      <c r="B10362"/>
      <c r="C10362"/>
      <c r="D10362"/>
      <c r="G10362" s="196" t="e">
        <f>VLOOKUP(D10362,sku归属!A:B,2,0)</f>
        <v>#N/A</v>
      </c>
    </row>
    <row r="10363" spans="1:7" customHeight="1">
      <c r="A10363"/>
      <c r="B10363"/>
      <c r="C10363"/>
      <c r="D10363"/>
      <c r="G10363" s="196" t="e">
        <f>VLOOKUP(D10363,sku归属!A:B,2,0)</f>
        <v>#N/A</v>
      </c>
    </row>
    <row r="10364" spans="1:7" customHeight="1">
      <c r="A10364"/>
      <c r="B10364"/>
      <c r="C10364"/>
      <c r="D10364"/>
      <c r="G10364" s="196" t="e">
        <f>VLOOKUP(D10364,sku归属!A:B,2,0)</f>
        <v>#N/A</v>
      </c>
    </row>
    <row r="10365" spans="1:7" customHeight="1">
      <c r="A10365"/>
      <c r="B10365"/>
      <c r="C10365"/>
      <c r="D10365"/>
      <c r="G10365" s="196" t="e">
        <f>VLOOKUP(D10365,sku归属!A:B,2,0)</f>
        <v>#N/A</v>
      </c>
    </row>
    <row r="10366" spans="1:7" customHeight="1">
      <c r="A10366"/>
      <c r="B10366"/>
      <c r="C10366"/>
      <c r="D10366"/>
      <c r="G10366" s="196" t="e">
        <f>VLOOKUP(D10366,sku归属!A:B,2,0)</f>
        <v>#N/A</v>
      </c>
    </row>
    <row r="10367" spans="1:7" customHeight="1">
      <c r="A10367"/>
      <c r="B10367"/>
      <c r="C10367"/>
      <c r="D10367"/>
      <c r="G10367" s="196" t="e">
        <f>VLOOKUP(D10367,sku归属!A:B,2,0)</f>
        <v>#N/A</v>
      </c>
    </row>
    <row r="10368" spans="1:7" customHeight="1">
      <c r="A10368"/>
      <c r="B10368"/>
      <c r="C10368"/>
      <c r="D10368"/>
      <c r="G10368" s="196" t="e">
        <f>VLOOKUP(D10368,sku归属!A:B,2,0)</f>
        <v>#N/A</v>
      </c>
    </row>
    <row r="10369" spans="1:7" customHeight="1">
      <c r="A10369"/>
      <c r="B10369"/>
      <c r="C10369"/>
      <c r="D10369"/>
      <c r="G10369" s="196" t="e">
        <f>VLOOKUP(D10369,sku归属!A:B,2,0)</f>
        <v>#N/A</v>
      </c>
    </row>
    <row r="10370" spans="1:7" customHeight="1">
      <c r="A10370"/>
      <c r="B10370"/>
      <c r="C10370"/>
      <c r="D10370"/>
      <c r="G10370" s="196" t="e">
        <f>VLOOKUP(D10370,sku归属!A:B,2,0)</f>
        <v>#N/A</v>
      </c>
    </row>
    <row r="10371" spans="1:7" customHeight="1">
      <c r="A10371"/>
      <c r="B10371"/>
      <c r="C10371"/>
      <c r="D10371"/>
      <c r="G10371" s="196" t="e">
        <f>VLOOKUP(D10371,sku归属!A:B,2,0)</f>
        <v>#N/A</v>
      </c>
    </row>
    <row r="10372" spans="1:7" customHeight="1">
      <c r="A10372"/>
      <c r="B10372"/>
      <c r="C10372"/>
      <c r="D10372"/>
      <c r="G10372" s="196" t="e">
        <f>VLOOKUP(D10372,sku归属!A:B,2,0)</f>
        <v>#N/A</v>
      </c>
    </row>
    <row r="10373" spans="1:7" customHeight="1">
      <c r="A10373"/>
      <c r="B10373"/>
      <c r="C10373"/>
      <c r="D10373"/>
      <c r="G10373" s="196" t="e">
        <f>VLOOKUP(D10373,sku归属!A:B,2,0)</f>
        <v>#N/A</v>
      </c>
    </row>
    <row r="10374" spans="1:7" customHeight="1">
      <c r="A10374"/>
      <c r="B10374"/>
      <c r="C10374"/>
      <c r="D10374"/>
      <c r="G10374" s="196" t="e">
        <f>VLOOKUP(D10374,sku归属!A:B,2,0)</f>
        <v>#N/A</v>
      </c>
    </row>
    <row r="10375" spans="1:7" customHeight="1">
      <c r="A10375"/>
      <c r="B10375"/>
      <c r="C10375"/>
      <c r="D10375"/>
      <c r="G10375" s="196" t="e">
        <f>VLOOKUP(D10375,sku归属!A:B,2,0)</f>
        <v>#N/A</v>
      </c>
    </row>
    <row r="10376" spans="1:7" customHeight="1">
      <c r="A10376"/>
      <c r="B10376"/>
      <c r="C10376"/>
      <c r="D10376"/>
      <c r="G10376" s="196" t="e">
        <f>VLOOKUP(D10376,sku归属!A:B,2,0)</f>
        <v>#N/A</v>
      </c>
    </row>
    <row r="10377" spans="1:7" customHeight="1">
      <c r="A10377"/>
      <c r="B10377"/>
      <c r="C10377"/>
      <c r="D10377"/>
      <c r="G10377" s="196" t="e">
        <f>VLOOKUP(D10377,sku归属!A:B,2,0)</f>
        <v>#N/A</v>
      </c>
    </row>
    <row r="10378" spans="1:7" customHeight="1">
      <c r="A10378"/>
      <c r="B10378"/>
      <c r="C10378"/>
      <c r="D10378"/>
      <c r="G10378" s="196" t="e">
        <f>VLOOKUP(D10378,sku归属!A:B,2,0)</f>
        <v>#N/A</v>
      </c>
    </row>
    <row r="10379" spans="1:7" customHeight="1">
      <c r="A10379"/>
      <c r="B10379"/>
      <c r="C10379"/>
      <c r="D10379"/>
      <c r="G10379" s="196" t="e">
        <f>VLOOKUP(D10379,sku归属!A:B,2,0)</f>
        <v>#N/A</v>
      </c>
    </row>
    <row r="10380" spans="1:7" customHeight="1">
      <c r="A10380"/>
      <c r="B10380"/>
      <c r="C10380"/>
      <c r="D10380"/>
      <c r="G10380" s="196" t="e">
        <f>VLOOKUP(D10380,sku归属!A:B,2,0)</f>
        <v>#N/A</v>
      </c>
    </row>
    <row r="10381" spans="1:7" customHeight="1">
      <c r="A10381"/>
      <c r="B10381"/>
      <c r="C10381"/>
      <c r="D10381"/>
      <c r="G10381" s="196" t="e">
        <f>VLOOKUP(D10381,sku归属!A:B,2,0)</f>
        <v>#N/A</v>
      </c>
    </row>
    <row r="10382" spans="1:7" customHeight="1">
      <c r="A10382"/>
      <c r="B10382"/>
      <c r="C10382"/>
      <c r="D10382"/>
      <c r="G10382" s="196" t="e">
        <f>VLOOKUP(D10382,sku归属!A:B,2,0)</f>
        <v>#N/A</v>
      </c>
    </row>
    <row r="10383" spans="1:7" customHeight="1">
      <c r="A10383"/>
      <c r="B10383"/>
      <c r="C10383"/>
      <c r="D10383"/>
      <c r="G10383" s="196" t="e">
        <f>VLOOKUP(D10383,sku归属!A:B,2,0)</f>
        <v>#N/A</v>
      </c>
    </row>
    <row r="10384" spans="1:7" customHeight="1">
      <c r="A10384"/>
      <c r="B10384"/>
      <c r="C10384"/>
      <c r="D10384"/>
      <c r="G10384" s="196" t="e">
        <f>VLOOKUP(D10384,sku归属!A:B,2,0)</f>
        <v>#N/A</v>
      </c>
    </row>
    <row r="10385" spans="1:7" customHeight="1">
      <c r="A10385"/>
      <c r="B10385"/>
      <c r="C10385"/>
      <c r="D10385"/>
      <c r="G10385" s="196" t="e">
        <f>VLOOKUP(D10385,sku归属!A:B,2,0)</f>
        <v>#N/A</v>
      </c>
    </row>
    <row r="10386" spans="1:7" customHeight="1">
      <c r="A10386"/>
      <c r="B10386"/>
      <c r="C10386"/>
      <c r="D10386"/>
      <c r="G10386" s="196" t="e">
        <f>VLOOKUP(D10386,sku归属!A:B,2,0)</f>
        <v>#N/A</v>
      </c>
    </row>
    <row r="10387" spans="1:7" customHeight="1">
      <c r="A10387"/>
      <c r="B10387"/>
      <c r="C10387"/>
      <c r="D10387"/>
      <c r="G10387" s="196" t="e">
        <f>VLOOKUP(D10387,sku归属!A:B,2,0)</f>
        <v>#N/A</v>
      </c>
    </row>
    <row r="10388" spans="1:7" customHeight="1">
      <c r="A10388"/>
      <c r="B10388"/>
      <c r="C10388"/>
      <c r="D10388"/>
      <c r="G10388" s="196" t="e">
        <f>VLOOKUP(D10388,sku归属!A:B,2,0)</f>
        <v>#N/A</v>
      </c>
    </row>
    <row r="10389" spans="1:7" customHeight="1">
      <c r="A10389"/>
      <c r="B10389"/>
      <c r="C10389"/>
      <c r="D10389"/>
      <c r="G10389" s="196" t="e">
        <f>VLOOKUP(D10389,sku归属!A:B,2,0)</f>
        <v>#N/A</v>
      </c>
    </row>
    <row r="10390" spans="1:7" customHeight="1">
      <c r="A10390"/>
      <c r="B10390"/>
      <c r="C10390"/>
      <c r="D10390"/>
      <c r="G10390" s="196" t="e">
        <f>VLOOKUP(D10390,sku归属!A:B,2,0)</f>
        <v>#N/A</v>
      </c>
    </row>
    <row r="10391" spans="1:7" customHeight="1">
      <c r="A10391"/>
      <c r="B10391"/>
      <c r="C10391"/>
      <c r="D10391"/>
      <c r="G10391" s="196" t="e">
        <f>VLOOKUP(D10391,sku归属!A:B,2,0)</f>
        <v>#N/A</v>
      </c>
    </row>
    <row r="10392" spans="1:7" customHeight="1">
      <c r="A10392"/>
      <c r="B10392"/>
      <c r="C10392"/>
      <c r="D10392"/>
      <c r="G10392" s="196" t="e">
        <f>VLOOKUP(D10392,sku归属!A:B,2,0)</f>
        <v>#N/A</v>
      </c>
    </row>
    <row r="10393" spans="1:7" customHeight="1">
      <c r="A10393"/>
      <c r="B10393"/>
      <c r="C10393"/>
      <c r="D10393"/>
      <c r="G10393" s="196" t="e">
        <f>VLOOKUP(D10393,sku归属!A:B,2,0)</f>
        <v>#N/A</v>
      </c>
    </row>
    <row r="10394" spans="1:7" customHeight="1">
      <c r="A10394"/>
      <c r="B10394"/>
      <c r="C10394"/>
      <c r="D10394"/>
      <c r="G10394" s="196" t="e">
        <f>VLOOKUP(D10394,sku归属!A:B,2,0)</f>
        <v>#N/A</v>
      </c>
    </row>
    <row r="10395" spans="1:7" customHeight="1">
      <c r="A10395"/>
      <c r="B10395"/>
      <c r="C10395"/>
      <c r="D10395"/>
      <c r="G10395" s="196" t="e">
        <f>VLOOKUP(D10395,sku归属!A:B,2,0)</f>
        <v>#N/A</v>
      </c>
    </row>
    <row r="10396" spans="1:7" customHeight="1">
      <c r="A10396"/>
      <c r="B10396"/>
      <c r="C10396"/>
      <c r="D10396"/>
      <c r="G10396" s="196" t="e">
        <f>VLOOKUP(D10396,sku归属!A:B,2,0)</f>
        <v>#N/A</v>
      </c>
    </row>
    <row r="10397" spans="1:7" customHeight="1">
      <c r="A10397"/>
      <c r="B10397"/>
      <c r="C10397"/>
      <c r="D10397"/>
      <c r="G10397" s="196" t="e">
        <f>VLOOKUP(D10397,sku归属!A:B,2,0)</f>
        <v>#N/A</v>
      </c>
    </row>
    <row r="10398" spans="1:7" customHeight="1">
      <c r="A10398"/>
      <c r="B10398"/>
      <c r="C10398"/>
      <c r="D10398"/>
      <c r="G10398" s="196" t="e">
        <f>VLOOKUP(D10398,sku归属!A:B,2,0)</f>
        <v>#N/A</v>
      </c>
    </row>
    <row r="10399" spans="1:7" customHeight="1">
      <c r="A10399"/>
      <c r="B10399"/>
      <c r="C10399"/>
      <c r="D10399"/>
      <c r="G10399" s="196" t="e">
        <f>VLOOKUP(D10399,sku归属!A:B,2,0)</f>
        <v>#N/A</v>
      </c>
    </row>
    <row r="10400" spans="1:7" customHeight="1">
      <c r="A10400"/>
      <c r="B10400"/>
      <c r="C10400"/>
      <c r="D10400"/>
      <c r="G10400" s="196" t="e">
        <f>VLOOKUP(D10400,sku归属!A:B,2,0)</f>
        <v>#N/A</v>
      </c>
    </row>
    <row r="10401" spans="1:7" customHeight="1">
      <c r="A10401"/>
      <c r="B10401"/>
      <c r="C10401"/>
      <c r="D10401"/>
      <c r="G10401" s="196" t="e">
        <f>VLOOKUP(D10401,sku归属!A:B,2,0)</f>
        <v>#N/A</v>
      </c>
    </row>
    <row r="10402" spans="1:7" customHeight="1">
      <c r="A10402"/>
      <c r="B10402"/>
      <c r="C10402"/>
      <c r="D10402"/>
      <c r="G10402" s="196" t="e">
        <f>VLOOKUP(D10402,sku归属!A:B,2,0)</f>
        <v>#N/A</v>
      </c>
    </row>
    <row r="10403" spans="1:7" customHeight="1">
      <c r="A10403"/>
      <c r="B10403"/>
      <c r="C10403"/>
      <c r="D10403"/>
      <c r="G10403" s="196" t="e">
        <f>VLOOKUP(D10403,sku归属!A:B,2,0)</f>
        <v>#N/A</v>
      </c>
    </row>
    <row r="10404" spans="1:7" customHeight="1">
      <c r="A10404"/>
      <c r="B10404"/>
      <c r="C10404"/>
      <c r="D10404"/>
      <c r="G10404" s="196" t="e">
        <f>VLOOKUP(D10404,sku归属!A:B,2,0)</f>
        <v>#N/A</v>
      </c>
    </row>
    <row r="10405" spans="1:7" customHeight="1">
      <c r="A10405"/>
      <c r="B10405"/>
      <c r="C10405"/>
      <c r="D10405"/>
      <c r="G10405" s="196" t="e">
        <f>VLOOKUP(D10405,sku归属!A:B,2,0)</f>
        <v>#N/A</v>
      </c>
    </row>
    <row r="10406" spans="1:7" customHeight="1">
      <c r="A10406"/>
      <c r="B10406"/>
      <c r="C10406"/>
      <c r="D10406"/>
      <c r="G10406" s="196" t="e">
        <f>VLOOKUP(D10406,sku归属!A:B,2,0)</f>
        <v>#N/A</v>
      </c>
    </row>
    <row r="10407" spans="1:7" customHeight="1">
      <c r="A10407"/>
      <c r="B10407"/>
      <c r="C10407"/>
      <c r="D10407"/>
      <c r="G10407" s="196" t="e">
        <f>VLOOKUP(D10407,sku归属!A:B,2,0)</f>
        <v>#N/A</v>
      </c>
    </row>
    <row r="10408" spans="1:7" customHeight="1">
      <c r="A10408"/>
      <c r="B10408"/>
      <c r="C10408"/>
      <c r="D10408"/>
      <c r="G10408" s="196" t="e">
        <f>VLOOKUP(D10408,sku归属!A:B,2,0)</f>
        <v>#N/A</v>
      </c>
    </row>
    <row r="10409" spans="1:7" customHeight="1">
      <c r="A10409"/>
      <c r="B10409"/>
      <c r="C10409"/>
      <c r="D10409"/>
      <c r="G10409" s="196" t="e">
        <f>VLOOKUP(D10409,sku归属!A:B,2,0)</f>
        <v>#N/A</v>
      </c>
    </row>
    <row r="10410" spans="1:7" customHeight="1">
      <c r="A10410"/>
      <c r="B10410"/>
      <c r="C10410"/>
      <c r="D10410"/>
      <c r="G10410" s="196" t="e">
        <f>VLOOKUP(D10410,sku归属!A:B,2,0)</f>
        <v>#N/A</v>
      </c>
    </row>
    <row r="10411" spans="1:7" customHeight="1">
      <c r="A10411"/>
      <c r="B10411"/>
      <c r="C10411"/>
      <c r="D10411"/>
      <c r="G10411" s="196" t="e">
        <f>VLOOKUP(D10411,sku归属!A:B,2,0)</f>
        <v>#N/A</v>
      </c>
    </row>
    <row r="10412" spans="1:7" customHeight="1">
      <c r="A10412"/>
      <c r="B10412"/>
      <c r="C10412"/>
      <c r="D10412"/>
      <c r="G10412" s="196" t="e">
        <f>VLOOKUP(D10412,sku归属!A:B,2,0)</f>
        <v>#N/A</v>
      </c>
    </row>
    <row r="10413" spans="1:7" customHeight="1">
      <c r="A10413"/>
      <c r="B10413"/>
      <c r="C10413"/>
      <c r="D10413"/>
      <c r="G10413" s="196" t="e">
        <f>VLOOKUP(D10413,sku归属!A:B,2,0)</f>
        <v>#N/A</v>
      </c>
    </row>
    <row r="10414" spans="1:7" customHeight="1">
      <c r="A10414"/>
      <c r="B10414"/>
      <c r="C10414"/>
      <c r="D10414"/>
      <c r="G10414" s="196" t="e">
        <f>VLOOKUP(D10414,sku归属!A:B,2,0)</f>
        <v>#N/A</v>
      </c>
    </row>
    <row r="10415" spans="1:7" customHeight="1">
      <c r="A10415"/>
      <c r="B10415"/>
      <c r="C10415"/>
      <c r="D10415"/>
      <c r="G10415" s="196" t="e">
        <f>VLOOKUP(D10415,sku归属!A:B,2,0)</f>
        <v>#N/A</v>
      </c>
    </row>
    <row r="10416" spans="1:7" customHeight="1">
      <c r="A10416"/>
      <c r="B10416"/>
      <c r="C10416"/>
      <c r="D10416"/>
      <c r="G10416" s="196" t="e">
        <f>VLOOKUP(D10416,sku归属!A:B,2,0)</f>
        <v>#N/A</v>
      </c>
    </row>
    <row r="10417" spans="1:7" customHeight="1">
      <c r="A10417"/>
      <c r="B10417"/>
      <c r="C10417"/>
      <c r="D10417"/>
      <c r="G10417" s="196" t="e">
        <f>VLOOKUP(D10417,sku归属!A:B,2,0)</f>
        <v>#N/A</v>
      </c>
    </row>
    <row r="10418" spans="1:7" customHeight="1">
      <c r="A10418"/>
      <c r="B10418"/>
      <c r="C10418"/>
      <c r="D10418"/>
      <c r="G10418" s="196" t="e">
        <f>VLOOKUP(D10418,sku归属!A:B,2,0)</f>
        <v>#N/A</v>
      </c>
    </row>
    <row r="10419" spans="1:7" customHeight="1">
      <c r="A10419"/>
      <c r="B10419"/>
      <c r="C10419"/>
      <c r="D10419"/>
      <c r="G10419" s="196" t="e">
        <f>VLOOKUP(D10419,sku归属!A:B,2,0)</f>
        <v>#N/A</v>
      </c>
    </row>
    <row r="10420" spans="1:7" customHeight="1">
      <c r="A10420"/>
      <c r="B10420"/>
      <c r="C10420"/>
      <c r="D10420"/>
      <c r="G10420" s="196" t="e">
        <f>VLOOKUP(D10420,sku归属!A:B,2,0)</f>
        <v>#N/A</v>
      </c>
    </row>
    <row r="10421" spans="1:7" customHeight="1">
      <c r="A10421"/>
      <c r="B10421"/>
      <c r="C10421"/>
      <c r="D10421"/>
      <c r="G10421" s="196" t="e">
        <f>VLOOKUP(D10421,sku归属!A:B,2,0)</f>
        <v>#N/A</v>
      </c>
    </row>
    <row r="10422" spans="1:7" customHeight="1">
      <c r="A10422"/>
      <c r="B10422"/>
      <c r="C10422"/>
      <c r="D10422"/>
      <c r="G10422" s="196" t="e">
        <f>VLOOKUP(D10422,sku归属!A:B,2,0)</f>
        <v>#N/A</v>
      </c>
    </row>
    <row r="10423" spans="1:7" customHeight="1">
      <c r="A10423"/>
      <c r="B10423"/>
      <c r="C10423"/>
      <c r="D10423"/>
      <c r="G10423" s="196" t="e">
        <f>VLOOKUP(D10423,sku归属!A:B,2,0)</f>
        <v>#N/A</v>
      </c>
    </row>
    <row r="10424" spans="1:7" customHeight="1">
      <c r="A10424"/>
      <c r="B10424"/>
      <c r="C10424"/>
      <c r="D10424"/>
      <c r="G10424" s="196" t="e">
        <f>VLOOKUP(D10424,sku归属!A:B,2,0)</f>
        <v>#N/A</v>
      </c>
    </row>
    <row r="10425" spans="1:7" customHeight="1">
      <c r="A10425"/>
      <c r="B10425"/>
      <c r="C10425"/>
      <c r="D10425"/>
      <c r="G10425" s="196" t="e">
        <f>VLOOKUP(D10425,sku归属!A:B,2,0)</f>
        <v>#N/A</v>
      </c>
    </row>
    <row r="10426" spans="1:7" customHeight="1">
      <c r="A10426"/>
      <c r="B10426"/>
      <c r="C10426"/>
      <c r="D10426"/>
      <c r="G10426" s="196" t="e">
        <f>VLOOKUP(D10426,sku归属!A:B,2,0)</f>
        <v>#N/A</v>
      </c>
    </row>
    <row r="10427" spans="1:7" customHeight="1">
      <c r="A10427"/>
      <c r="B10427"/>
      <c r="C10427"/>
      <c r="D10427"/>
      <c r="G10427" s="196" t="e">
        <f>VLOOKUP(D10427,sku归属!A:B,2,0)</f>
        <v>#N/A</v>
      </c>
    </row>
    <row r="10428" spans="1:7" customHeight="1">
      <c r="A10428"/>
      <c r="B10428"/>
      <c r="C10428"/>
      <c r="D10428"/>
      <c r="G10428" s="196" t="e">
        <f>VLOOKUP(D10428,sku归属!A:B,2,0)</f>
        <v>#N/A</v>
      </c>
    </row>
    <row r="10429" spans="1:7" customHeight="1">
      <c r="A10429"/>
      <c r="B10429"/>
      <c r="C10429"/>
      <c r="D10429"/>
      <c r="G10429" s="196" t="e">
        <f>VLOOKUP(D10429,sku归属!A:B,2,0)</f>
        <v>#N/A</v>
      </c>
    </row>
    <row r="10430" spans="1:7" customHeight="1">
      <c r="A10430"/>
      <c r="B10430"/>
      <c r="C10430"/>
      <c r="D10430"/>
      <c r="G10430" s="196" t="e">
        <f>VLOOKUP(D10430,sku归属!A:B,2,0)</f>
        <v>#N/A</v>
      </c>
    </row>
    <row r="10431" spans="1:7" customHeight="1">
      <c r="A10431"/>
      <c r="B10431"/>
      <c r="C10431"/>
      <c r="D10431"/>
      <c r="G10431" s="196" t="e">
        <f>VLOOKUP(D10431,sku归属!A:B,2,0)</f>
        <v>#N/A</v>
      </c>
    </row>
    <row r="10432" spans="1:7" customHeight="1">
      <c r="A10432"/>
      <c r="B10432"/>
      <c r="C10432"/>
      <c r="D10432"/>
      <c r="G10432" s="196" t="e">
        <f>VLOOKUP(D10432,sku归属!A:B,2,0)</f>
        <v>#N/A</v>
      </c>
    </row>
    <row r="10433" spans="1:7" customHeight="1">
      <c r="A10433"/>
      <c r="B10433"/>
      <c r="C10433"/>
      <c r="D10433"/>
      <c r="G10433" s="196" t="e">
        <f>VLOOKUP(D10433,sku归属!A:B,2,0)</f>
        <v>#N/A</v>
      </c>
    </row>
    <row r="10434" spans="1:7" customHeight="1">
      <c r="A10434"/>
      <c r="B10434"/>
      <c r="C10434"/>
      <c r="D10434"/>
      <c r="G10434" s="196" t="e">
        <f>VLOOKUP(D10434,sku归属!A:B,2,0)</f>
        <v>#N/A</v>
      </c>
    </row>
    <row r="10435" spans="1:7" customHeight="1">
      <c r="A10435"/>
      <c r="B10435"/>
      <c r="C10435"/>
      <c r="D10435"/>
      <c r="G10435" s="196" t="e">
        <f>VLOOKUP(D10435,sku归属!A:B,2,0)</f>
        <v>#N/A</v>
      </c>
    </row>
    <row r="10436" spans="1:7" customHeight="1">
      <c r="A10436"/>
      <c r="B10436"/>
      <c r="C10436"/>
      <c r="D10436"/>
      <c r="G10436" s="196" t="e">
        <f>VLOOKUP(D10436,sku归属!A:B,2,0)</f>
        <v>#N/A</v>
      </c>
    </row>
    <row r="10437" spans="1:7" customHeight="1">
      <c r="A10437"/>
      <c r="B10437"/>
      <c r="C10437"/>
      <c r="D10437"/>
      <c r="G10437" s="196" t="e">
        <f>VLOOKUP(D10437,sku归属!A:B,2,0)</f>
        <v>#N/A</v>
      </c>
    </row>
    <row r="10438" spans="1:7" customHeight="1">
      <c r="A10438"/>
      <c r="B10438"/>
      <c r="C10438"/>
      <c r="D10438"/>
      <c r="G10438" s="196" t="e">
        <f>VLOOKUP(D10438,sku归属!A:B,2,0)</f>
        <v>#N/A</v>
      </c>
    </row>
    <row r="10439" spans="1:7" customHeight="1">
      <c r="A10439"/>
      <c r="B10439"/>
      <c r="C10439"/>
      <c r="D10439"/>
      <c r="G10439" s="196" t="e">
        <f>VLOOKUP(D10439,sku归属!A:B,2,0)</f>
        <v>#N/A</v>
      </c>
    </row>
    <row r="10440" spans="1:7" customHeight="1">
      <c r="A10440"/>
      <c r="B10440"/>
      <c r="C10440"/>
      <c r="D10440"/>
      <c r="G10440" s="196" t="e">
        <f>VLOOKUP(D10440,sku归属!A:B,2,0)</f>
        <v>#N/A</v>
      </c>
    </row>
    <row r="10441" spans="1:7" customHeight="1">
      <c r="A10441"/>
      <c r="B10441"/>
      <c r="C10441"/>
      <c r="D10441"/>
      <c r="G10441" s="196" t="e">
        <f>VLOOKUP(D10441,sku归属!A:B,2,0)</f>
        <v>#N/A</v>
      </c>
    </row>
    <row r="10442" spans="1:7" customHeight="1">
      <c r="A10442"/>
      <c r="B10442"/>
      <c r="C10442"/>
      <c r="D10442"/>
      <c r="G10442" s="196" t="e">
        <f>VLOOKUP(D10442,sku归属!A:B,2,0)</f>
        <v>#N/A</v>
      </c>
    </row>
    <row r="10443" spans="1:7" customHeight="1">
      <c r="A10443"/>
      <c r="B10443"/>
      <c r="C10443"/>
      <c r="D10443"/>
      <c r="G10443" s="196" t="e">
        <f>VLOOKUP(D10443,sku归属!A:B,2,0)</f>
        <v>#N/A</v>
      </c>
    </row>
    <row r="10444" spans="1:7" customHeight="1">
      <c r="A10444"/>
      <c r="B10444"/>
      <c r="C10444"/>
      <c r="D10444"/>
      <c r="G10444" s="196" t="e">
        <f>VLOOKUP(D10444,sku归属!A:B,2,0)</f>
        <v>#N/A</v>
      </c>
    </row>
    <row r="10445" spans="1:7" customHeight="1">
      <c r="A10445"/>
      <c r="B10445"/>
      <c r="C10445"/>
      <c r="D10445"/>
      <c r="G10445" s="196" t="e">
        <f>VLOOKUP(D10445,sku归属!A:B,2,0)</f>
        <v>#N/A</v>
      </c>
    </row>
    <row r="10446" spans="1:7" customHeight="1">
      <c r="A10446"/>
      <c r="B10446"/>
      <c r="C10446"/>
      <c r="D10446"/>
      <c r="G10446" s="196" t="e">
        <f>VLOOKUP(D10446,sku归属!A:B,2,0)</f>
        <v>#N/A</v>
      </c>
    </row>
    <row r="10447" spans="1:7" customHeight="1">
      <c r="A10447"/>
      <c r="B10447"/>
      <c r="C10447"/>
      <c r="D10447"/>
      <c r="G10447" s="196" t="e">
        <f>VLOOKUP(D10447,sku归属!A:B,2,0)</f>
        <v>#N/A</v>
      </c>
    </row>
    <row r="10448" spans="1:7" customHeight="1">
      <c r="A10448"/>
      <c r="B10448"/>
      <c r="C10448"/>
      <c r="D10448"/>
      <c r="G10448" s="196" t="e">
        <f>VLOOKUP(D10448,sku归属!A:B,2,0)</f>
        <v>#N/A</v>
      </c>
    </row>
    <row r="10449" spans="1:7" customHeight="1">
      <c r="A10449"/>
      <c r="B10449"/>
      <c r="C10449"/>
      <c r="D10449"/>
      <c r="G10449" s="196" t="e">
        <f>VLOOKUP(D10449,sku归属!A:B,2,0)</f>
        <v>#N/A</v>
      </c>
    </row>
    <row r="10450" spans="1:7" customHeight="1">
      <c r="A10450"/>
      <c r="B10450"/>
      <c r="C10450"/>
      <c r="D10450"/>
      <c r="G10450" s="196" t="e">
        <f>VLOOKUP(D10450,sku归属!A:B,2,0)</f>
        <v>#N/A</v>
      </c>
    </row>
    <row r="10451" spans="1:7" customHeight="1">
      <c r="A10451"/>
      <c r="B10451"/>
      <c r="C10451"/>
      <c r="D10451"/>
      <c r="G10451" s="196" t="e">
        <f>VLOOKUP(D10451,sku归属!A:B,2,0)</f>
        <v>#N/A</v>
      </c>
    </row>
    <row r="10452" spans="1:7" customHeight="1">
      <c r="A10452"/>
      <c r="B10452"/>
      <c r="C10452"/>
      <c r="D10452"/>
      <c r="G10452" s="196" t="e">
        <f>VLOOKUP(D10452,sku归属!A:B,2,0)</f>
        <v>#N/A</v>
      </c>
    </row>
    <row r="10453" spans="1:7" customHeight="1">
      <c r="A10453"/>
      <c r="B10453"/>
      <c r="C10453"/>
      <c r="D10453"/>
      <c r="G10453" s="196" t="e">
        <f>VLOOKUP(D10453,sku归属!A:B,2,0)</f>
        <v>#N/A</v>
      </c>
    </row>
    <row r="10454" spans="1:7" customHeight="1">
      <c r="A10454"/>
      <c r="B10454"/>
      <c r="C10454"/>
      <c r="D10454"/>
      <c r="G10454" s="196" t="e">
        <f>VLOOKUP(D10454,sku归属!A:B,2,0)</f>
        <v>#N/A</v>
      </c>
    </row>
    <row r="10455" spans="1:7" customHeight="1">
      <c r="A10455"/>
      <c r="B10455"/>
      <c r="C10455"/>
      <c r="D10455"/>
      <c r="G10455" s="196" t="e">
        <f>VLOOKUP(D10455,sku归属!A:B,2,0)</f>
        <v>#N/A</v>
      </c>
    </row>
    <row r="10456" spans="1:7" customHeight="1">
      <c r="A10456"/>
      <c r="B10456"/>
      <c r="C10456"/>
      <c r="D10456"/>
      <c r="G10456" s="196" t="e">
        <f>VLOOKUP(D10456,sku归属!A:B,2,0)</f>
        <v>#N/A</v>
      </c>
    </row>
    <row r="10457" spans="1:7" customHeight="1">
      <c r="A10457"/>
      <c r="B10457"/>
      <c r="C10457"/>
      <c r="D10457"/>
      <c r="G10457" s="196" t="e">
        <f>VLOOKUP(D10457,sku归属!A:B,2,0)</f>
        <v>#N/A</v>
      </c>
    </row>
    <row r="10458" spans="1:7" customHeight="1">
      <c r="A10458"/>
      <c r="B10458"/>
      <c r="C10458"/>
      <c r="D10458"/>
      <c r="G10458" s="196" t="e">
        <f>VLOOKUP(D10458,sku归属!A:B,2,0)</f>
        <v>#N/A</v>
      </c>
    </row>
    <row r="10459" spans="1:7" customHeight="1">
      <c r="A10459"/>
      <c r="B10459"/>
      <c r="C10459"/>
      <c r="D10459"/>
      <c r="G10459" s="196" t="e">
        <f>VLOOKUP(D10459,sku归属!A:B,2,0)</f>
        <v>#N/A</v>
      </c>
    </row>
    <row r="10460" spans="1:7" customHeight="1">
      <c r="A10460"/>
      <c r="B10460"/>
      <c r="C10460"/>
      <c r="D10460"/>
      <c r="G10460" s="196" t="e">
        <f>VLOOKUP(D10460,sku归属!A:B,2,0)</f>
        <v>#N/A</v>
      </c>
    </row>
    <row r="10461" spans="1:7" customHeight="1">
      <c r="A10461"/>
      <c r="B10461"/>
      <c r="C10461"/>
      <c r="D10461"/>
      <c r="G10461" s="196" t="e">
        <f>VLOOKUP(D10461,sku归属!A:B,2,0)</f>
        <v>#N/A</v>
      </c>
    </row>
    <row r="10462" spans="1:7" customHeight="1">
      <c r="A10462"/>
      <c r="B10462"/>
      <c r="C10462"/>
      <c r="D10462"/>
      <c r="G10462" s="196" t="e">
        <f>VLOOKUP(D10462,sku归属!A:B,2,0)</f>
        <v>#N/A</v>
      </c>
    </row>
    <row r="10463" spans="1:7" customHeight="1">
      <c r="A10463"/>
      <c r="B10463"/>
      <c r="C10463"/>
      <c r="D10463"/>
      <c r="G10463" s="196" t="e">
        <f>VLOOKUP(D10463,sku归属!A:B,2,0)</f>
        <v>#N/A</v>
      </c>
    </row>
    <row r="10464" spans="1:7" customHeight="1">
      <c r="A10464"/>
      <c r="B10464"/>
      <c r="C10464"/>
      <c r="D10464"/>
      <c r="G10464" s="196" t="e">
        <f>VLOOKUP(D10464,sku归属!A:B,2,0)</f>
        <v>#N/A</v>
      </c>
    </row>
    <row r="10465" spans="1:7" customHeight="1">
      <c r="A10465"/>
      <c r="B10465"/>
      <c r="C10465"/>
      <c r="D10465"/>
      <c r="G10465" s="196" t="e">
        <f>VLOOKUP(D10465,sku归属!A:B,2,0)</f>
        <v>#N/A</v>
      </c>
    </row>
    <row r="10466" spans="1:7" customHeight="1">
      <c r="A10466"/>
      <c r="B10466"/>
      <c r="C10466"/>
      <c r="D10466"/>
      <c r="G10466" s="196" t="e">
        <f>VLOOKUP(D10466,sku归属!A:B,2,0)</f>
        <v>#N/A</v>
      </c>
    </row>
    <row r="10467" spans="1:7" customHeight="1">
      <c r="A10467"/>
      <c r="B10467"/>
      <c r="C10467"/>
      <c r="D10467"/>
      <c r="G10467" s="196" t="e">
        <f>VLOOKUP(D10467,sku归属!A:B,2,0)</f>
        <v>#N/A</v>
      </c>
    </row>
    <row r="10468" spans="1:7" customHeight="1">
      <c r="A10468"/>
      <c r="B10468"/>
      <c r="C10468"/>
      <c r="D10468"/>
      <c r="G10468" s="196" t="e">
        <f>VLOOKUP(D10468,sku归属!A:B,2,0)</f>
        <v>#N/A</v>
      </c>
    </row>
    <row r="10469" spans="1:7" customHeight="1">
      <c r="A10469"/>
      <c r="B10469"/>
      <c r="C10469"/>
      <c r="D10469"/>
      <c r="G10469" s="196" t="e">
        <f>VLOOKUP(D10469,sku归属!A:B,2,0)</f>
        <v>#N/A</v>
      </c>
    </row>
    <row r="10470" spans="1:7" customHeight="1">
      <c r="A10470"/>
      <c r="B10470"/>
      <c r="C10470"/>
      <c r="D10470"/>
      <c r="G10470" s="196" t="e">
        <f>VLOOKUP(D10470,sku归属!A:B,2,0)</f>
        <v>#N/A</v>
      </c>
    </row>
    <row r="10471" spans="1:7" customHeight="1">
      <c r="A10471"/>
      <c r="B10471"/>
      <c r="C10471"/>
      <c r="D10471"/>
      <c r="G10471" s="196" t="e">
        <f>VLOOKUP(D10471,sku归属!A:B,2,0)</f>
        <v>#N/A</v>
      </c>
    </row>
    <row r="10472" spans="1:7" customHeight="1">
      <c r="A10472"/>
      <c r="B10472"/>
      <c r="C10472"/>
      <c r="D10472"/>
      <c r="G10472" s="196" t="e">
        <f>VLOOKUP(D10472,sku归属!A:B,2,0)</f>
        <v>#N/A</v>
      </c>
    </row>
    <row r="10473" spans="1:7" customHeight="1">
      <c r="A10473"/>
      <c r="B10473"/>
      <c r="C10473"/>
      <c r="D10473"/>
      <c r="G10473" s="196" t="e">
        <f>VLOOKUP(D10473,sku归属!A:B,2,0)</f>
        <v>#N/A</v>
      </c>
    </row>
    <row r="10474" spans="1:7" customHeight="1">
      <c r="A10474"/>
      <c r="B10474"/>
      <c r="C10474"/>
      <c r="D10474"/>
      <c r="G10474" s="196" t="e">
        <f>VLOOKUP(D10474,sku归属!A:B,2,0)</f>
        <v>#N/A</v>
      </c>
    </row>
    <row r="10475" spans="1:7" customHeight="1">
      <c r="A10475"/>
      <c r="B10475"/>
      <c r="C10475"/>
      <c r="D10475"/>
      <c r="G10475" s="196" t="e">
        <f>VLOOKUP(D10475,sku归属!A:B,2,0)</f>
        <v>#N/A</v>
      </c>
    </row>
    <row r="10476" spans="1:7" customHeight="1">
      <c r="A10476"/>
      <c r="B10476"/>
      <c r="C10476"/>
      <c r="D10476"/>
      <c r="G10476" s="196" t="e">
        <f>VLOOKUP(D10476,sku归属!A:B,2,0)</f>
        <v>#N/A</v>
      </c>
    </row>
    <row r="10477" spans="1:7" customHeight="1">
      <c r="A10477"/>
      <c r="B10477"/>
      <c r="C10477"/>
      <c r="D10477"/>
      <c r="G10477" s="196" t="e">
        <f>VLOOKUP(D10477,sku归属!A:B,2,0)</f>
        <v>#N/A</v>
      </c>
    </row>
    <row r="10478" spans="1:7" customHeight="1">
      <c r="A10478"/>
      <c r="B10478"/>
      <c r="C10478"/>
      <c r="D10478"/>
      <c r="G10478" s="196" t="e">
        <f>VLOOKUP(D10478,sku归属!A:B,2,0)</f>
        <v>#N/A</v>
      </c>
    </row>
    <row r="10479" spans="1:7" customHeight="1">
      <c r="A10479"/>
      <c r="B10479"/>
      <c r="C10479"/>
      <c r="D10479"/>
      <c r="G10479" s="196" t="e">
        <f>VLOOKUP(D10479,sku归属!A:B,2,0)</f>
        <v>#N/A</v>
      </c>
    </row>
    <row r="10480" spans="1:7" customHeight="1">
      <c r="A10480"/>
      <c r="B10480"/>
      <c r="C10480"/>
      <c r="D10480"/>
      <c r="G10480" s="196" t="e">
        <f>VLOOKUP(D10480,sku归属!A:B,2,0)</f>
        <v>#N/A</v>
      </c>
    </row>
    <row r="10481" spans="1:7" customHeight="1">
      <c r="A10481"/>
      <c r="B10481"/>
      <c r="C10481"/>
      <c r="D10481"/>
      <c r="G10481" s="196" t="e">
        <f>VLOOKUP(D10481,sku归属!A:B,2,0)</f>
        <v>#N/A</v>
      </c>
    </row>
    <row r="10482" spans="1:7" customHeight="1">
      <c r="A10482"/>
      <c r="B10482"/>
      <c r="C10482"/>
      <c r="D10482"/>
      <c r="G10482" s="196" t="e">
        <f>VLOOKUP(D10482,sku归属!A:B,2,0)</f>
        <v>#N/A</v>
      </c>
    </row>
    <row r="10483" spans="1:7" customHeight="1">
      <c r="A10483"/>
      <c r="B10483"/>
      <c r="C10483"/>
      <c r="D10483"/>
      <c r="G10483" s="196" t="e">
        <f>VLOOKUP(D10483,sku归属!A:B,2,0)</f>
        <v>#N/A</v>
      </c>
    </row>
    <row r="10484" spans="1:7" customHeight="1">
      <c r="A10484"/>
      <c r="B10484"/>
      <c r="C10484"/>
      <c r="D10484"/>
      <c r="G10484" s="196" t="e">
        <f>VLOOKUP(D10484,sku归属!A:B,2,0)</f>
        <v>#N/A</v>
      </c>
    </row>
    <row r="10485" spans="1:7" customHeight="1">
      <c r="A10485"/>
      <c r="B10485"/>
      <c r="C10485"/>
      <c r="D10485"/>
      <c r="G10485" s="196" t="e">
        <f>VLOOKUP(D10485,sku归属!A:B,2,0)</f>
        <v>#N/A</v>
      </c>
    </row>
    <row r="10486" spans="1:7" customHeight="1">
      <c r="A10486"/>
      <c r="B10486"/>
      <c r="C10486"/>
      <c r="D10486"/>
      <c r="G10486" s="196" t="e">
        <f>VLOOKUP(D10486,sku归属!A:B,2,0)</f>
        <v>#N/A</v>
      </c>
    </row>
    <row r="10487" spans="1:7" customHeight="1">
      <c r="A10487"/>
      <c r="B10487"/>
      <c r="C10487"/>
      <c r="D10487"/>
      <c r="G10487" s="196" t="e">
        <f>VLOOKUP(D10487,sku归属!A:B,2,0)</f>
        <v>#N/A</v>
      </c>
    </row>
    <row r="10488" spans="1:7" customHeight="1">
      <c r="A10488"/>
      <c r="B10488"/>
      <c r="C10488"/>
      <c r="D10488"/>
      <c r="G10488" s="196" t="e">
        <f>VLOOKUP(D10488,sku归属!A:B,2,0)</f>
        <v>#N/A</v>
      </c>
    </row>
    <row r="10489" spans="1:7" customHeight="1">
      <c r="A10489"/>
      <c r="B10489"/>
      <c r="C10489"/>
      <c r="D10489"/>
      <c r="G10489" s="196" t="e">
        <f>VLOOKUP(D10489,sku归属!A:B,2,0)</f>
        <v>#N/A</v>
      </c>
    </row>
    <row r="10490" spans="1:7" customHeight="1">
      <c r="A10490"/>
      <c r="B10490"/>
      <c r="C10490"/>
      <c r="D10490"/>
      <c r="G10490" s="196" t="e">
        <f>VLOOKUP(D10490,sku归属!A:B,2,0)</f>
        <v>#N/A</v>
      </c>
    </row>
    <row r="10491" spans="1:7" customHeight="1">
      <c r="A10491"/>
      <c r="B10491"/>
      <c r="C10491"/>
      <c r="D10491"/>
      <c r="G10491" s="196" t="e">
        <f>VLOOKUP(D10491,sku归属!A:B,2,0)</f>
        <v>#N/A</v>
      </c>
    </row>
    <row r="10492" spans="1:7" customHeight="1">
      <c r="A10492"/>
      <c r="B10492"/>
      <c r="C10492"/>
      <c r="D10492"/>
      <c r="G10492" s="196" t="e">
        <f>VLOOKUP(D10492,sku归属!A:B,2,0)</f>
        <v>#N/A</v>
      </c>
    </row>
    <row r="10493" spans="1:7" customHeight="1">
      <c r="A10493"/>
      <c r="B10493"/>
      <c r="C10493"/>
      <c r="D10493"/>
      <c r="G10493" s="196" t="e">
        <f>VLOOKUP(D10493,sku归属!A:B,2,0)</f>
        <v>#N/A</v>
      </c>
    </row>
    <row r="10494" spans="1:7" customHeight="1">
      <c r="A10494"/>
      <c r="B10494"/>
      <c r="C10494"/>
      <c r="D10494"/>
      <c r="G10494" s="196" t="e">
        <f>VLOOKUP(D10494,sku归属!A:B,2,0)</f>
        <v>#N/A</v>
      </c>
    </row>
    <row r="10495" spans="1:7" customHeight="1">
      <c r="A10495"/>
      <c r="B10495"/>
      <c r="C10495"/>
      <c r="D10495"/>
      <c r="G10495" s="196" t="e">
        <f>VLOOKUP(D10495,sku归属!A:B,2,0)</f>
        <v>#N/A</v>
      </c>
    </row>
    <row r="10496" spans="1:7" customHeight="1">
      <c r="A10496"/>
      <c r="B10496"/>
      <c r="C10496"/>
      <c r="D10496"/>
      <c r="G10496" s="196" t="e">
        <f>VLOOKUP(D10496,sku归属!A:B,2,0)</f>
        <v>#N/A</v>
      </c>
    </row>
    <row r="10497" spans="1:7" customHeight="1">
      <c r="A10497"/>
      <c r="B10497"/>
      <c r="C10497"/>
      <c r="D10497"/>
      <c r="G10497" s="196" t="e">
        <f>VLOOKUP(D10497,sku归属!A:B,2,0)</f>
        <v>#N/A</v>
      </c>
    </row>
    <row r="10498" spans="1:7" customHeight="1">
      <c r="A10498"/>
      <c r="B10498"/>
      <c r="C10498"/>
      <c r="D10498"/>
      <c r="G10498" s="196" t="e">
        <f>VLOOKUP(D10498,sku归属!A:B,2,0)</f>
        <v>#N/A</v>
      </c>
    </row>
    <row r="10499" spans="1:7" customHeight="1">
      <c r="A10499"/>
      <c r="B10499"/>
      <c r="C10499"/>
      <c r="D10499"/>
      <c r="G10499" s="196" t="e">
        <f>VLOOKUP(D10499,sku归属!A:B,2,0)</f>
        <v>#N/A</v>
      </c>
    </row>
    <row r="10500" spans="1:7" customHeight="1">
      <c r="A10500"/>
      <c r="B10500"/>
      <c r="C10500"/>
      <c r="D10500"/>
      <c r="G10500" s="196" t="e">
        <f>VLOOKUP(D10500,sku归属!A:B,2,0)</f>
        <v>#N/A</v>
      </c>
    </row>
    <row r="10501" spans="1:7" customHeight="1">
      <c r="A10501"/>
      <c r="B10501"/>
      <c r="C10501"/>
      <c r="D10501"/>
      <c r="G10501" s="196" t="e">
        <f>VLOOKUP(D10501,sku归属!A:B,2,0)</f>
        <v>#N/A</v>
      </c>
    </row>
    <row r="10502" spans="1:7" customHeight="1">
      <c r="A10502"/>
      <c r="B10502"/>
      <c r="C10502"/>
      <c r="D10502"/>
      <c r="G10502" s="196" t="e">
        <f>VLOOKUP(D10502,sku归属!A:B,2,0)</f>
        <v>#N/A</v>
      </c>
    </row>
    <row r="10503" spans="1:7" customHeight="1">
      <c r="A10503"/>
      <c r="B10503"/>
      <c r="C10503"/>
      <c r="D10503"/>
      <c r="G10503" s="196" t="e">
        <f>VLOOKUP(D10503,sku归属!A:B,2,0)</f>
        <v>#N/A</v>
      </c>
    </row>
    <row r="10504" spans="1:7" customHeight="1">
      <c r="A10504"/>
      <c r="B10504"/>
      <c r="C10504"/>
      <c r="D10504"/>
      <c r="G10504" s="196" t="e">
        <f>VLOOKUP(D10504,sku归属!A:B,2,0)</f>
        <v>#N/A</v>
      </c>
    </row>
    <row r="10505" spans="1:7" customHeight="1">
      <c r="A10505"/>
      <c r="B10505"/>
      <c r="C10505"/>
      <c r="D10505"/>
      <c r="G10505" s="196" t="e">
        <f>VLOOKUP(D10505,sku归属!A:B,2,0)</f>
        <v>#N/A</v>
      </c>
    </row>
    <row r="10506" spans="1:7" customHeight="1">
      <c r="A10506"/>
      <c r="B10506"/>
      <c r="C10506"/>
      <c r="D10506"/>
      <c r="G10506" s="196" t="e">
        <f>VLOOKUP(D10506,sku归属!A:B,2,0)</f>
        <v>#N/A</v>
      </c>
    </row>
    <row r="10507" spans="1:7" customHeight="1">
      <c r="A10507"/>
      <c r="B10507"/>
      <c r="C10507"/>
      <c r="D10507"/>
      <c r="G10507" s="196" t="e">
        <f>VLOOKUP(D10507,sku归属!A:B,2,0)</f>
        <v>#N/A</v>
      </c>
    </row>
    <row r="10508" spans="1:7" customHeight="1">
      <c r="A10508"/>
      <c r="B10508"/>
      <c r="C10508"/>
      <c r="D10508"/>
      <c r="G10508" s="196" t="e">
        <f>VLOOKUP(D10508,sku归属!A:B,2,0)</f>
        <v>#N/A</v>
      </c>
    </row>
    <row r="10509" spans="1:7" customHeight="1">
      <c r="A10509"/>
      <c r="B10509"/>
      <c r="C10509"/>
      <c r="D10509"/>
      <c r="G10509" s="196" t="e">
        <f>VLOOKUP(D10509,sku归属!A:B,2,0)</f>
        <v>#N/A</v>
      </c>
    </row>
    <row r="10510" spans="1:7" customHeight="1">
      <c r="A10510"/>
      <c r="B10510"/>
      <c r="C10510"/>
      <c r="D10510"/>
      <c r="G10510" s="196" t="e">
        <f>VLOOKUP(D10510,sku归属!A:B,2,0)</f>
        <v>#N/A</v>
      </c>
    </row>
    <row r="10511" spans="1:7" customHeight="1">
      <c r="A10511"/>
      <c r="B10511"/>
      <c r="C10511"/>
      <c r="D10511"/>
      <c r="G10511" s="196" t="e">
        <f>VLOOKUP(D10511,sku归属!A:B,2,0)</f>
        <v>#N/A</v>
      </c>
    </row>
    <row r="10512" spans="1:7" customHeight="1">
      <c r="A10512"/>
      <c r="B10512"/>
      <c r="C10512"/>
      <c r="D10512"/>
      <c r="G10512" s="196" t="e">
        <f>VLOOKUP(D10512,sku归属!A:B,2,0)</f>
        <v>#N/A</v>
      </c>
    </row>
    <row r="10513" spans="1:7" customHeight="1">
      <c r="A10513"/>
      <c r="B10513"/>
      <c r="C10513"/>
      <c r="D10513"/>
      <c r="G10513" s="196" t="e">
        <f>VLOOKUP(D10513,sku归属!A:B,2,0)</f>
        <v>#N/A</v>
      </c>
    </row>
    <row r="10514" spans="1:7" customHeight="1">
      <c r="A10514"/>
      <c r="B10514"/>
      <c r="C10514"/>
      <c r="D10514"/>
      <c r="G10514" s="196" t="e">
        <f>VLOOKUP(D10514,sku归属!A:B,2,0)</f>
        <v>#N/A</v>
      </c>
    </row>
    <row r="10515" spans="1:7" customHeight="1">
      <c r="A10515"/>
      <c r="B10515"/>
      <c r="C10515"/>
      <c r="D10515"/>
      <c r="G10515" s="196" t="e">
        <f>VLOOKUP(D10515,sku归属!A:B,2,0)</f>
        <v>#N/A</v>
      </c>
    </row>
    <row r="10516" spans="1:7" customHeight="1">
      <c r="A10516"/>
      <c r="B10516"/>
      <c r="C10516"/>
      <c r="D10516"/>
      <c r="G10516" s="196" t="e">
        <f>VLOOKUP(D10516,sku归属!A:B,2,0)</f>
        <v>#N/A</v>
      </c>
    </row>
    <row r="10517" spans="1:7" customHeight="1">
      <c r="A10517"/>
      <c r="B10517"/>
      <c r="C10517"/>
      <c r="D10517"/>
      <c r="G10517" s="196" t="e">
        <f>VLOOKUP(D10517,sku归属!A:B,2,0)</f>
        <v>#N/A</v>
      </c>
    </row>
    <row r="10518" spans="1:7" customHeight="1">
      <c r="A10518"/>
      <c r="B10518"/>
      <c r="C10518"/>
      <c r="D10518"/>
      <c r="G10518" s="196" t="e">
        <f>VLOOKUP(D10518,sku归属!A:B,2,0)</f>
        <v>#N/A</v>
      </c>
    </row>
    <row r="10519" spans="1:7" customHeight="1">
      <c r="A10519"/>
      <c r="B10519"/>
      <c r="C10519"/>
      <c r="D10519"/>
      <c r="G10519" s="196" t="e">
        <f>VLOOKUP(D10519,sku归属!A:B,2,0)</f>
        <v>#N/A</v>
      </c>
    </row>
    <row r="10520" spans="1:7" customHeight="1">
      <c r="A10520"/>
      <c r="B10520"/>
      <c r="C10520"/>
      <c r="D10520"/>
      <c r="G10520" s="196" t="e">
        <f>VLOOKUP(D10520,sku归属!A:B,2,0)</f>
        <v>#N/A</v>
      </c>
    </row>
    <row r="10521" spans="1:7" customHeight="1">
      <c r="A10521"/>
      <c r="B10521"/>
      <c r="C10521"/>
      <c r="D10521"/>
      <c r="G10521" s="196" t="e">
        <f>VLOOKUP(D10521,sku归属!A:B,2,0)</f>
        <v>#N/A</v>
      </c>
    </row>
    <row r="10522" spans="1:7" customHeight="1">
      <c r="A10522"/>
      <c r="B10522"/>
      <c r="C10522"/>
      <c r="D10522"/>
      <c r="G10522" s="196" t="e">
        <f>VLOOKUP(D10522,sku归属!A:B,2,0)</f>
        <v>#N/A</v>
      </c>
    </row>
    <row r="10523" spans="1:7" customHeight="1">
      <c r="A10523"/>
      <c r="B10523"/>
      <c r="C10523"/>
      <c r="D10523"/>
      <c r="G10523" s="196" t="e">
        <f>VLOOKUP(D10523,sku归属!A:B,2,0)</f>
        <v>#N/A</v>
      </c>
    </row>
    <row r="10524" spans="1:7" customHeight="1">
      <c r="A10524"/>
      <c r="B10524"/>
      <c r="C10524"/>
      <c r="D10524"/>
      <c r="G10524" s="196" t="e">
        <f>VLOOKUP(D10524,sku归属!A:B,2,0)</f>
        <v>#N/A</v>
      </c>
    </row>
    <row r="10525" spans="1:7" customHeight="1">
      <c r="A10525"/>
      <c r="B10525"/>
      <c r="C10525"/>
      <c r="D10525"/>
      <c r="G10525" s="196" t="e">
        <f>VLOOKUP(D10525,sku归属!A:B,2,0)</f>
        <v>#N/A</v>
      </c>
    </row>
    <row r="10526" spans="1:7" customHeight="1">
      <c r="A10526"/>
      <c r="B10526"/>
      <c r="C10526"/>
      <c r="D10526"/>
      <c r="G10526" s="196" t="e">
        <f>VLOOKUP(D10526,sku归属!A:B,2,0)</f>
        <v>#N/A</v>
      </c>
    </row>
    <row r="10527" spans="1:7" customHeight="1">
      <c r="A10527"/>
      <c r="B10527"/>
      <c r="C10527"/>
      <c r="D10527"/>
      <c r="G10527" s="196" t="e">
        <f>VLOOKUP(D10527,sku归属!A:B,2,0)</f>
        <v>#N/A</v>
      </c>
    </row>
    <row r="10528" spans="1:7" customHeight="1">
      <c r="A10528"/>
      <c r="B10528"/>
      <c r="C10528"/>
      <c r="D10528"/>
      <c r="G10528" s="196" t="e">
        <f>VLOOKUP(D10528,sku归属!A:B,2,0)</f>
        <v>#N/A</v>
      </c>
    </row>
    <row r="10529" spans="1:7" customHeight="1">
      <c r="A10529"/>
      <c r="B10529"/>
      <c r="C10529"/>
      <c r="D10529"/>
      <c r="G10529" s="196" t="e">
        <f>VLOOKUP(D10529,sku归属!A:B,2,0)</f>
        <v>#N/A</v>
      </c>
    </row>
    <row r="10530" spans="1:7" customHeight="1">
      <c r="A10530"/>
      <c r="B10530"/>
      <c r="C10530"/>
      <c r="D10530"/>
      <c r="G10530" s="196" t="e">
        <f>VLOOKUP(D10530,sku归属!A:B,2,0)</f>
        <v>#N/A</v>
      </c>
    </row>
    <row r="10531" spans="1:7" customHeight="1">
      <c r="A10531"/>
      <c r="B10531"/>
      <c r="C10531"/>
      <c r="D10531"/>
      <c r="G10531" s="196" t="e">
        <f>VLOOKUP(D10531,sku归属!A:B,2,0)</f>
        <v>#N/A</v>
      </c>
    </row>
    <row r="10532" spans="1:7" customHeight="1">
      <c r="A10532"/>
      <c r="B10532"/>
      <c r="C10532"/>
      <c r="D10532"/>
      <c r="G10532" s="196" t="e">
        <f>VLOOKUP(D10532,sku归属!A:B,2,0)</f>
        <v>#N/A</v>
      </c>
    </row>
    <row r="10533" spans="1:7" customHeight="1">
      <c r="A10533"/>
      <c r="B10533"/>
      <c r="C10533"/>
      <c r="D10533"/>
      <c r="G10533" s="196" t="e">
        <f>VLOOKUP(D10533,sku归属!A:B,2,0)</f>
        <v>#N/A</v>
      </c>
    </row>
    <row r="10534" spans="1:7" customHeight="1">
      <c r="A10534"/>
      <c r="B10534"/>
      <c r="C10534"/>
      <c r="D10534"/>
      <c r="G10534" s="196" t="e">
        <f>VLOOKUP(D10534,sku归属!A:B,2,0)</f>
        <v>#N/A</v>
      </c>
    </row>
    <row r="10535" spans="1:7" customHeight="1">
      <c r="A10535"/>
      <c r="B10535"/>
      <c r="C10535"/>
      <c r="D10535"/>
      <c r="G10535" s="196" t="e">
        <f>VLOOKUP(D10535,sku归属!A:B,2,0)</f>
        <v>#N/A</v>
      </c>
    </row>
    <row r="10536" spans="1:7" customHeight="1">
      <c r="A10536"/>
      <c r="B10536"/>
      <c r="C10536"/>
      <c r="D10536"/>
      <c r="G10536" s="196" t="e">
        <f>VLOOKUP(D10536,sku归属!A:B,2,0)</f>
        <v>#N/A</v>
      </c>
    </row>
    <row r="10537" spans="1:7" customHeight="1">
      <c r="A10537"/>
      <c r="B10537"/>
      <c r="C10537"/>
      <c r="D10537"/>
      <c r="G10537" s="196" t="e">
        <f>VLOOKUP(D10537,sku归属!A:B,2,0)</f>
        <v>#N/A</v>
      </c>
    </row>
    <row r="10538" spans="1:7" customHeight="1">
      <c r="A10538"/>
      <c r="B10538"/>
      <c r="C10538"/>
      <c r="D10538"/>
      <c r="G10538" s="196" t="e">
        <f>VLOOKUP(D10538,sku归属!A:B,2,0)</f>
        <v>#N/A</v>
      </c>
    </row>
    <row r="10539" spans="1:7" customHeight="1">
      <c r="A10539"/>
      <c r="B10539"/>
      <c r="C10539"/>
      <c r="D10539"/>
      <c r="G10539" s="196" t="e">
        <f>VLOOKUP(D10539,sku归属!A:B,2,0)</f>
        <v>#N/A</v>
      </c>
    </row>
    <row r="10540" spans="1:7" customHeight="1">
      <c r="A10540"/>
      <c r="B10540"/>
      <c r="C10540"/>
      <c r="D10540"/>
      <c r="G10540" s="196" t="e">
        <f>VLOOKUP(D10540,sku归属!A:B,2,0)</f>
        <v>#N/A</v>
      </c>
    </row>
    <row r="10541" spans="1:7" customHeight="1">
      <c r="A10541"/>
      <c r="B10541"/>
      <c r="C10541"/>
      <c r="D10541"/>
      <c r="G10541" s="196" t="e">
        <f>VLOOKUP(D10541,sku归属!A:B,2,0)</f>
        <v>#N/A</v>
      </c>
    </row>
    <row r="10542" spans="1:7" customHeight="1">
      <c r="A10542"/>
      <c r="B10542"/>
      <c r="C10542"/>
      <c r="D10542"/>
      <c r="G10542" s="196" t="e">
        <f>VLOOKUP(D10542,sku归属!A:B,2,0)</f>
        <v>#N/A</v>
      </c>
    </row>
    <row r="10543" spans="1:7" customHeight="1">
      <c r="A10543"/>
      <c r="B10543"/>
      <c r="C10543"/>
      <c r="D10543"/>
      <c r="G10543" s="196" t="e">
        <f>VLOOKUP(D10543,sku归属!A:B,2,0)</f>
        <v>#N/A</v>
      </c>
    </row>
    <row r="10544" spans="1:7" customHeight="1">
      <c r="A10544"/>
      <c r="B10544"/>
      <c r="C10544"/>
      <c r="D10544"/>
      <c r="G10544" s="196" t="e">
        <f>VLOOKUP(D10544,sku归属!A:B,2,0)</f>
        <v>#N/A</v>
      </c>
    </row>
    <row r="10545" spans="1:7" customHeight="1">
      <c r="A10545"/>
      <c r="B10545"/>
      <c r="C10545"/>
      <c r="D10545"/>
      <c r="G10545" s="196" t="e">
        <f>VLOOKUP(D10545,sku归属!A:B,2,0)</f>
        <v>#N/A</v>
      </c>
    </row>
    <row r="10546" spans="1:7" customHeight="1">
      <c r="A10546"/>
      <c r="B10546"/>
      <c r="C10546"/>
      <c r="D10546"/>
      <c r="G10546" s="196" t="e">
        <f>VLOOKUP(D10546,sku归属!A:B,2,0)</f>
        <v>#N/A</v>
      </c>
    </row>
    <row r="10547" spans="1:7" customHeight="1">
      <c r="A10547"/>
      <c r="B10547"/>
      <c r="C10547"/>
      <c r="D10547"/>
      <c r="G10547" s="196" t="e">
        <f>VLOOKUP(D10547,sku归属!A:B,2,0)</f>
        <v>#N/A</v>
      </c>
    </row>
    <row r="10548" spans="1:7" customHeight="1">
      <c r="A10548"/>
      <c r="B10548"/>
      <c r="C10548"/>
      <c r="D10548"/>
      <c r="G10548" s="196" t="e">
        <f>VLOOKUP(D10548,sku归属!A:B,2,0)</f>
        <v>#N/A</v>
      </c>
    </row>
    <row r="10549" spans="1:7" customHeight="1">
      <c r="A10549"/>
      <c r="B10549"/>
      <c r="C10549"/>
      <c r="D10549"/>
      <c r="G10549" s="196" t="e">
        <f>VLOOKUP(D10549,sku归属!A:B,2,0)</f>
        <v>#N/A</v>
      </c>
    </row>
    <row r="10550" spans="1:7" customHeight="1">
      <c r="A10550"/>
      <c r="B10550"/>
      <c r="C10550"/>
      <c r="D10550"/>
      <c r="G10550" s="196" t="e">
        <f>VLOOKUP(D10550,sku归属!A:B,2,0)</f>
        <v>#N/A</v>
      </c>
    </row>
    <row r="10551" spans="1:7" customHeight="1">
      <c r="A10551"/>
      <c r="B10551"/>
      <c r="C10551"/>
      <c r="D10551"/>
      <c r="G10551" s="196" t="e">
        <f>VLOOKUP(D10551,sku归属!A:B,2,0)</f>
        <v>#N/A</v>
      </c>
    </row>
    <row r="10552" spans="1:7" customHeight="1">
      <c r="A10552"/>
      <c r="B10552"/>
      <c r="C10552"/>
      <c r="D10552"/>
      <c r="G10552" s="196" t="e">
        <f>VLOOKUP(D10552,sku归属!A:B,2,0)</f>
        <v>#N/A</v>
      </c>
    </row>
    <row r="10553" spans="1:7" customHeight="1">
      <c r="A10553"/>
      <c r="B10553"/>
      <c r="C10553"/>
      <c r="D10553"/>
      <c r="G10553" s="196" t="e">
        <f>VLOOKUP(D10553,sku归属!A:B,2,0)</f>
        <v>#N/A</v>
      </c>
    </row>
    <row r="10554" spans="1:7" customHeight="1">
      <c r="A10554"/>
      <c r="B10554"/>
      <c r="C10554"/>
      <c r="D10554"/>
      <c r="G10554" s="196" t="e">
        <f>VLOOKUP(D10554,sku归属!A:B,2,0)</f>
        <v>#N/A</v>
      </c>
    </row>
    <row r="10555" spans="1:7" customHeight="1">
      <c r="A10555"/>
      <c r="B10555"/>
      <c r="C10555"/>
      <c r="D10555"/>
      <c r="G10555" s="196" t="e">
        <f>VLOOKUP(D10555,sku归属!A:B,2,0)</f>
        <v>#N/A</v>
      </c>
    </row>
    <row r="10556" spans="1:7" customHeight="1">
      <c r="A10556"/>
      <c r="B10556"/>
      <c r="C10556"/>
      <c r="D10556"/>
      <c r="G10556" s="196" t="e">
        <f>VLOOKUP(D10556,sku归属!A:B,2,0)</f>
        <v>#N/A</v>
      </c>
    </row>
    <row r="10557" spans="1:7" customHeight="1">
      <c r="A10557"/>
      <c r="B10557"/>
      <c r="C10557"/>
      <c r="D10557"/>
      <c r="G10557" s="196" t="e">
        <f>VLOOKUP(D10557,sku归属!A:B,2,0)</f>
        <v>#N/A</v>
      </c>
    </row>
    <row r="10558" spans="1:7" customHeight="1">
      <c r="A10558"/>
      <c r="B10558"/>
      <c r="C10558"/>
      <c r="D10558"/>
      <c r="G10558" s="196" t="e">
        <f>VLOOKUP(D10558,sku归属!A:B,2,0)</f>
        <v>#N/A</v>
      </c>
    </row>
    <row r="10559" spans="1:7" customHeight="1">
      <c r="A10559"/>
      <c r="B10559"/>
      <c r="C10559"/>
      <c r="D10559"/>
      <c r="G10559" s="196" t="e">
        <f>VLOOKUP(D10559,sku归属!A:B,2,0)</f>
        <v>#N/A</v>
      </c>
    </row>
    <row r="10560" spans="1:7" customHeight="1">
      <c r="A10560"/>
      <c r="B10560"/>
      <c r="C10560"/>
      <c r="D10560"/>
      <c r="G10560" s="196" t="e">
        <f>VLOOKUP(D10560,sku归属!A:B,2,0)</f>
        <v>#N/A</v>
      </c>
    </row>
    <row r="10561" spans="1:7" customHeight="1">
      <c r="A10561"/>
      <c r="B10561"/>
      <c r="C10561"/>
      <c r="D10561"/>
      <c r="G10561" s="196" t="e">
        <f>VLOOKUP(D10561,sku归属!A:B,2,0)</f>
        <v>#N/A</v>
      </c>
    </row>
    <row r="10562" spans="1:7" customHeight="1">
      <c r="A10562"/>
      <c r="B10562"/>
      <c r="C10562"/>
      <c r="D10562"/>
      <c r="G10562" s="196" t="e">
        <f>VLOOKUP(D10562,sku归属!A:B,2,0)</f>
        <v>#N/A</v>
      </c>
    </row>
    <row r="10563" spans="1:7" customHeight="1">
      <c r="A10563"/>
      <c r="B10563"/>
      <c r="C10563"/>
      <c r="D10563"/>
      <c r="G10563" s="196" t="e">
        <f>VLOOKUP(D10563,sku归属!A:B,2,0)</f>
        <v>#N/A</v>
      </c>
    </row>
    <row r="10564" spans="1:7" customHeight="1">
      <c r="A10564"/>
      <c r="B10564"/>
      <c r="C10564"/>
      <c r="D10564"/>
      <c r="G10564" s="196" t="e">
        <f>VLOOKUP(D10564,sku归属!A:B,2,0)</f>
        <v>#N/A</v>
      </c>
    </row>
    <row r="10565" spans="1:7" customHeight="1">
      <c r="A10565"/>
      <c r="B10565"/>
      <c r="C10565"/>
      <c r="D10565"/>
      <c r="G10565" s="196" t="e">
        <f>VLOOKUP(D10565,sku归属!A:B,2,0)</f>
        <v>#N/A</v>
      </c>
    </row>
    <row r="10566" spans="1:7" customHeight="1">
      <c r="A10566"/>
      <c r="B10566"/>
      <c r="C10566"/>
      <c r="D10566"/>
      <c r="G10566" s="196" t="e">
        <f>VLOOKUP(D10566,sku归属!A:B,2,0)</f>
        <v>#N/A</v>
      </c>
    </row>
    <row r="10567" spans="1:7" customHeight="1">
      <c r="A10567"/>
      <c r="B10567"/>
      <c r="C10567"/>
      <c r="D10567"/>
      <c r="G10567" s="196" t="e">
        <f>VLOOKUP(D10567,sku归属!A:B,2,0)</f>
        <v>#N/A</v>
      </c>
    </row>
    <row r="10568" spans="1:7" customHeight="1">
      <c r="A10568"/>
      <c r="B10568"/>
      <c r="C10568"/>
      <c r="D10568"/>
      <c r="G10568" s="196" t="e">
        <f>VLOOKUP(D10568,sku归属!A:B,2,0)</f>
        <v>#N/A</v>
      </c>
    </row>
    <row r="10569" spans="1:7" customHeight="1">
      <c r="A10569"/>
      <c r="B10569"/>
      <c r="C10569"/>
      <c r="D10569"/>
      <c r="G10569" s="196" t="e">
        <f>VLOOKUP(D10569,sku归属!A:B,2,0)</f>
        <v>#N/A</v>
      </c>
    </row>
    <row r="10570" spans="1:7" customHeight="1">
      <c r="A10570"/>
      <c r="B10570"/>
      <c r="C10570"/>
      <c r="D10570"/>
      <c r="G10570" s="196" t="e">
        <f>VLOOKUP(D10570,sku归属!A:B,2,0)</f>
        <v>#N/A</v>
      </c>
    </row>
    <row r="10571" spans="1:7" customHeight="1">
      <c r="A10571"/>
      <c r="B10571"/>
      <c r="C10571"/>
      <c r="D10571"/>
      <c r="G10571" s="196" t="e">
        <f>VLOOKUP(D10571,sku归属!A:B,2,0)</f>
        <v>#N/A</v>
      </c>
    </row>
    <row r="10572" spans="1:7" customHeight="1">
      <c r="A10572"/>
      <c r="B10572"/>
      <c r="C10572"/>
      <c r="D10572"/>
      <c r="G10572" s="196" t="e">
        <f>VLOOKUP(D10572,sku归属!A:B,2,0)</f>
        <v>#N/A</v>
      </c>
    </row>
    <row r="10573" spans="1:7" customHeight="1">
      <c r="A10573"/>
      <c r="B10573"/>
      <c r="C10573"/>
      <c r="D10573"/>
      <c r="G10573" s="196" t="e">
        <f>VLOOKUP(D10573,sku归属!A:B,2,0)</f>
        <v>#N/A</v>
      </c>
    </row>
    <row r="10574" spans="1:7" customHeight="1">
      <c r="A10574"/>
      <c r="B10574"/>
      <c r="C10574"/>
      <c r="D10574"/>
      <c r="G10574" s="196" t="e">
        <f>VLOOKUP(D10574,sku归属!A:B,2,0)</f>
        <v>#N/A</v>
      </c>
    </row>
    <row r="10575" spans="1:7" customHeight="1">
      <c r="A10575"/>
      <c r="B10575"/>
      <c r="C10575"/>
      <c r="D10575"/>
      <c r="G10575" s="196" t="e">
        <f>VLOOKUP(D10575,sku归属!A:B,2,0)</f>
        <v>#N/A</v>
      </c>
    </row>
    <row r="10576" spans="1:7" customHeight="1">
      <c r="A10576"/>
      <c r="B10576"/>
      <c r="C10576"/>
      <c r="D10576"/>
      <c r="G10576" s="196" t="e">
        <f>VLOOKUP(D10576,sku归属!A:B,2,0)</f>
        <v>#N/A</v>
      </c>
    </row>
    <row r="10577" spans="1:7" customHeight="1">
      <c r="A10577"/>
      <c r="B10577"/>
      <c r="C10577"/>
      <c r="D10577"/>
      <c r="G10577" s="196" t="e">
        <f>VLOOKUP(D10577,sku归属!A:B,2,0)</f>
        <v>#N/A</v>
      </c>
    </row>
    <row r="10578" spans="1:7" customHeight="1">
      <c r="A10578"/>
      <c r="B10578"/>
      <c r="C10578"/>
      <c r="D10578"/>
      <c r="G10578" s="196" t="e">
        <f>VLOOKUP(D10578,sku归属!A:B,2,0)</f>
        <v>#N/A</v>
      </c>
    </row>
    <row r="10579" spans="1:7" customHeight="1">
      <c r="A10579"/>
      <c r="B10579"/>
      <c r="C10579"/>
      <c r="D10579"/>
      <c r="G10579" s="196" t="e">
        <f>VLOOKUP(D10579,sku归属!A:B,2,0)</f>
        <v>#N/A</v>
      </c>
    </row>
    <row r="10580" spans="1:7" customHeight="1">
      <c r="A10580"/>
      <c r="B10580"/>
      <c r="C10580"/>
      <c r="D10580"/>
      <c r="G10580" s="196" t="e">
        <f>VLOOKUP(D10580,sku归属!A:B,2,0)</f>
        <v>#N/A</v>
      </c>
    </row>
    <row r="10581" spans="1:7" customHeight="1">
      <c r="A10581"/>
      <c r="B10581"/>
      <c r="C10581"/>
      <c r="D10581"/>
      <c r="G10581" s="196" t="e">
        <f>VLOOKUP(D10581,sku归属!A:B,2,0)</f>
        <v>#N/A</v>
      </c>
    </row>
    <row r="10582" spans="1:7" customHeight="1">
      <c r="A10582"/>
      <c r="B10582"/>
      <c r="C10582"/>
      <c r="D10582"/>
      <c r="G10582" s="196" t="e">
        <f>VLOOKUP(D10582,sku归属!A:B,2,0)</f>
        <v>#N/A</v>
      </c>
    </row>
    <row r="10583" spans="1:7" customHeight="1">
      <c r="A10583"/>
      <c r="B10583"/>
      <c r="C10583"/>
      <c r="D10583"/>
      <c r="G10583" s="196" t="e">
        <f>VLOOKUP(D10583,sku归属!A:B,2,0)</f>
        <v>#N/A</v>
      </c>
    </row>
    <row r="10584" spans="1:7" customHeight="1">
      <c r="A10584"/>
      <c r="B10584"/>
      <c r="C10584"/>
      <c r="D10584"/>
      <c r="G10584" s="196" t="e">
        <f>VLOOKUP(D10584,sku归属!A:B,2,0)</f>
        <v>#N/A</v>
      </c>
    </row>
    <row r="10585" spans="1:7" customHeight="1">
      <c r="A10585"/>
      <c r="B10585"/>
      <c r="C10585"/>
      <c r="D10585"/>
      <c r="G10585" s="196" t="e">
        <f>VLOOKUP(D10585,sku归属!A:B,2,0)</f>
        <v>#N/A</v>
      </c>
    </row>
    <row r="10586" spans="1:7" customHeight="1">
      <c r="A10586"/>
      <c r="B10586"/>
      <c r="C10586"/>
      <c r="D10586"/>
      <c r="G10586" s="196" t="e">
        <f>VLOOKUP(D10586,sku归属!A:B,2,0)</f>
        <v>#N/A</v>
      </c>
    </row>
    <row r="10587" spans="1:7" customHeight="1">
      <c r="A10587"/>
      <c r="B10587"/>
      <c r="C10587"/>
      <c r="D10587"/>
      <c r="G10587" s="196" t="e">
        <f>VLOOKUP(D10587,sku归属!A:B,2,0)</f>
        <v>#N/A</v>
      </c>
    </row>
    <row r="10588" spans="1:7" customHeight="1">
      <c r="A10588"/>
      <c r="B10588"/>
      <c r="C10588"/>
      <c r="D10588"/>
      <c r="G10588" s="196" t="e">
        <f>VLOOKUP(D10588,sku归属!A:B,2,0)</f>
        <v>#N/A</v>
      </c>
    </row>
    <row r="10589" spans="1:7" customHeight="1">
      <c r="A10589"/>
      <c r="B10589"/>
      <c r="C10589"/>
      <c r="D10589"/>
      <c r="G10589" s="196" t="e">
        <f>VLOOKUP(D10589,sku归属!A:B,2,0)</f>
        <v>#N/A</v>
      </c>
    </row>
    <row r="10590" spans="1:7" customHeight="1">
      <c r="A10590"/>
      <c r="B10590"/>
      <c r="C10590"/>
      <c r="D10590"/>
      <c r="G10590" s="196" t="e">
        <f>VLOOKUP(D10590,sku归属!A:B,2,0)</f>
        <v>#N/A</v>
      </c>
    </row>
    <row r="10591" spans="1:7" customHeight="1">
      <c r="A10591"/>
      <c r="B10591"/>
      <c r="C10591"/>
      <c r="D10591"/>
      <c r="G10591" s="196" t="e">
        <f>VLOOKUP(D10591,sku归属!A:B,2,0)</f>
        <v>#N/A</v>
      </c>
    </row>
    <row r="10592" spans="1:7" customHeight="1">
      <c r="A10592"/>
      <c r="B10592"/>
      <c r="C10592"/>
      <c r="D10592"/>
      <c r="G10592" s="196" t="e">
        <f>VLOOKUP(D10592,sku归属!A:B,2,0)</f>
        <v>#N/A</v>
      </c>
    </row>
    <row r="10593" spans="1:7" customHeight="1">
      <c r="A10593"/>
      <c r="B10593"/>
      <c r="C10593"/>
      <c r="D10593"/>
      <c r="G10593" s="196" t="e">
        <f>VLOOKUP(D10593,sku归属!A:B,2,0)</f>
        <v>#N/A</v>
      </c>
    </row>
    <row r="10594" spans="1:7" customHeight="1">
      <c r="A10594"/>
      <c r="B10594"/>
      <c r="C10594"/>
      <c r="D10594"/>
      <c r="G10594" s="196" t="e">
        <f>VLOOKUP(D10594,sku归属!A:B,2,0)</f>
        <v>#N/A</v>
      </c>
    </row>
    <row r="10595" spans="1:7" customHeight="1">
      <c r="A10595"/>
      <c r="B10595"/>
      <c r="C10595"/>
      <c r="D10595"/>
      <c r="G10595" s="196" t="e">
        <f>VLOOKUP(D10595,sku归属!A:B,2,0)</f>
        <v>#N/A</v>
      </c>
    </row>
    <row r="10596" spans="1:7" customHeight="1">
      <c r="A10596"/>
      <c r="B10596"/>
      <c r="C10596"/>
      <c r="D10596"/>
      <c r="G10596" s="196" t="e">
        <f>VLOOKUP(D10596,sku归属!A:B,2,0)</f>
        <v>#N/A</v>
      </c>
    </row>
    <row r="10597" spans="1:7" customHeight="1">
      <c r="A10597"/>
      <c r="B10597"/>
      <c r="C10597"/>
      <c r="D10597"/>
      <c r="G10597" s="196" t="e">
        <f>VLOOKUP(D10597,sku归属!A:B,2,0)</f>
        <v>#N/A</v>
      </c>
    </row>
    <row r="10598" spans="1:7" customHeight="1">
      <c r="A10598"/>
      <c r="B10598"/>
      <c r="C10598"/>
      <c r="D10598"/>
      <c r="G10598" s="196" t="e">
        <f>VLOOKUP(D10598,sku归属!A:B,2,0)</f>
        <v>#N/A</v>
      </c>
    </row>
    <row r="10599" spans="1:7" customHeight="1">
      <c r="A10599"/>
      <c r="B10599"/>
      <c r="C10599"/>
      <c r="D10599"/>
      <c r="G10599" s="196" t="e">
        <f>VLOOKUP(D10599,sku归属!A:B,2,0)</f>
        <v>#N/A</v>
      </c>
    </row>
    <row r="10600" spans="1:7" customHeight="1">
      <c r="A10600"/>
      <c r="B10600"/>
      <c r="C10600"/>
      <c r="D10600"/>
      <c r="G10600" s="196" t="e">
        <f>VLOOKUP(D10600,sku归属!A:B,2,0)</f>
        <v>#N/A</v>
      </c>
    </row>
    <row r="10601" spans="1:7" customHeight="1">
      <c r="A10601"/>
      <c r="B10601"/>
      <c r="C10601"/>
      <c r="D10601"/>
      <c r="G10601" s="196" t="e">
        <f>VLOOKUP(D10601,sku归属!A:B,2,0)</f>
        <v>#N/A</v>
      </c>
    </row>
    <row r="10602" spans="1:7" customHeight="1">
      <c r="A10602"/>
      <c r="B10602"/>
      <c r="C10602"/>
      <c r="D10602"/>
      <c r="G10602" s="196" t="e">
        <f>VLOOKUP(D10602,sku归属!A:B,2,0)</f>
        <v>#N/A</v>
      </c>
    </row>
    <row r="10603" spans="1:7" customHeight="1">
      <c r="A10603"/>
      <c r="B10603"/>
      <c r="C10603"/>
      <c r="D10603"/>
      <c r="G10603" s="196" t="e">
        <f>VLOOKUP(D10603,sku归属!A:B,2,0)</f>
        <v>#N/A</v>
      </c>
    </row>
    <row r="10604" spans="1:7" customHeight="1">
      <c r="A10604"/>
      <c r="B10604"/>
      <c r="C10604"/>
      <c r="D10604"/>
      <c r="G10604" s="196" t="e">
        <f>VLOOKUP(D10604,sku归属!A:B,2,0)</f>
        <v>#N/A</v>
      </c>
    </row>
    <row r="10605" spans="1:7" customHeight="1">
      <c r="A10605"/>
      <c r="B10605"/>
      <c r="C10605"/>
      <c r="D10605"/>
      <c r="G10605" s="196" t="e">
        <f>VLOOKUP(D10605,sku归属!A:B,2,0)</f>
        <v>#N/A</v>
      </c>
    </row>
    <row r="10606" spans="1:7" customHeight="1">
      <c r="A10606"/>
      <c r="B10606"/>
      <c r="C10606"/>
      <c r="D10606"/>
      <c r="G10606" s="196" t="e">
        <f>VLOOKUP(D10606,sku归属!A:B,2,0)</f>
        <v>#N/A</v>
      </c>
    </row>
    <row r="10607" spans="1:7" customHeight="1">
      <c r="A10607"/>
      <c r="B10607"/>
      <c r="C10607"/>
      <c r="D10607"/>
      <c r="G10607" s="196" t="e">
        <f>VLOOKUP(D10607,sku归属!A:B,2,0)</f>
        <v>#N/A</v>
      </c>
    </row>
    <row r="10608" spans="1:7" customHeight="1">
      <c r="A10608"/>
      <c r="B10608"/>
      <c r="C10608"/>
      <c r="D10608"/>
      <c r="G10608" s="196" t="e">
        <f>VLOOKUP(D10608,sku归属!A:B,2,0)</f>
        <v>#N/A</v>
      </c>
    </row>
    <row r="10609" spans="1:7" customHeight="1">
      <c r="A10609"/>
      <c r="B10609"/>
      <c r="C10609"/>
      <c r="D10609"/>
      <c r="G10609" s="196" t="e">
        <f>VLOOKUP(D10609,sku归属!A:B,2,0)</f>
        <v>#N/A</v>
      </c>
    </row>
    <row r="10610" spans="1:7" customHeight="1">
      <c r="A10610"/>
      <c r="B10610"/>
      <c r="C10610"/>
      <c r="D10610"/>
      <c r="G10610" s="196" t="e">
        <f>VLOOKUP(D10610,sku归属!A:B,2,0)</f>
        <v>#N/A</v>
      </c>
    </row>
    <row r="10611" spans="1:7" customHeight="1">
      <c r="A10611"/>
      <c r="B10611"/>
      <c r="C10611"/>
      <c r="D10611"/>
      <c r="G10611" s="196" t="e">
        <f>VLOOKUP(D10611,sku归属!A:B,2,0)</f>
        <v>#N/A</v>
      </c>
    </row>
    <row r="10612" spans="1:7" customHeight="1">
      <c r="A10612"/>
      <c r="B10612"/>
      <c r="C10612"/>
      <c r="D10612"/>
      <c r="G10612" s="196" t="e">
        <f>VLOOKUP(D10612,sku归属!A:B,2,0)</f>
        <v>#N/A</v>
      </c>
    </row>
    <row r="10613" spans="1:7" customHeight="1">
      <c r="A10613"/>
      <c r="B10613"/>
      <c r="C10613"/>
      <c r="D10613"/>
      <c r="G10613" s="196" t="e">
        <f>VLOOKUP(D10613,sku归属!A:B,2,0)</f>
        <v>#N/A</v>
      </c>
    </row>
    <row r="10614" spans="1:7" customHeight="1">
      <c r="A10614"/>
      <c r="B10614"/>
      <c r="C10614"/>
      <c r="D10614"/>
      <c r="G10614" s="196" t="e">
        <f>VLOOKUP(D10614,sku归属!A:B,2,0)</f>
        <v>#N/A</v>
      </c>
    </row>
    <row r="10615" spans="1:7" customHeight="1">
      <c r="A10615"/>
      <c r="B10615"/>
      <c r="C10615"/>
      <c r="D10615"/>
      <c r="G10615" s="196" t="e">
        <f>VLOOKUP(D10615,sku归属!A:B,2,0)</f>
        <v>#N/A</v>
      </c>
    </row>
    <row r="10616" spans="1:7" customHeight="1">
      <c r="A10616"/>
      <c r="B10616"/>
      <c r="C10616"/>
      <c r="D10616"/>
      <c r="G10616" s="196" t="e">
        <f>VLOOKUP(D10616,sku归属!A:B,2,0)</f>
        <v>#N/A</v>
      </c>
    </row>
    <row r="10617" spans="1:7" customHeight="1">
      <c r="A10617"/>
      <c r="B10617"/>
      <c r="C10617"/>
      <c r="D10617"/>
      <c r="G10617" s="196" t="e">
        <f>VLOOKUP(D10617,sku归属!A:B,2,0)</f>
        <v>#N/A</v>
      </c>
    </row>
    <row r="10618" spans="1:7" customHeight="1">
      <c r="A10618"/>
      <c r="B10618"/>
      <c r="C10618"/>
      <c r="D10618"/>
      <c r="G10618" s="196" t="e">
        <f>VLOOKUP(D10618,sku归属!A:B,2,0)</f>
        <v>#N/A</v>
      </c>
    </row>
    <row r="10619" spans="1:7" customHeight="1">
      <c r="A10619"/>
      <c r="B10619"/>
      <c r="C10619"/>
      <c r="D10619"/>
      <c r="G10619" s="196" t="e">
        <f>VLOOKUP(D10619,sku归属!A:B,2,0)</f>
        <v>#N/A</v>
      </c>
    </row>
    <row r="10620" spans="1:7" customHeight="1">
      <c r="A10620"/>
      <c r="B10620"/>
      <c r="C10620"/>
      <c r="D10620"/>
      <c r="G10620" s="196" t="e">
        <f>VLOOKUP(D10620,sku归属!A:B,2,0)</f>
        <v>#N/A</v>
      </c>
    </row>
    <row r="10621" spans="1:7" customHeight="1">
      <c r="A10621"/>
      <c r="B10621"/>
      <c r="C10621"/>
      <c r="D10621"/>
      <c r="G10621" s="196" t="e">
        <f>VLOOKUP(D10621,sku归属!A:B,2,0)</f>
        <v>#N/A</v>
      </c>
    </row>
    <row r="10622" spans="1:7" customHeight="1">
      <c r="A10622"/>
      <c r="B10622"/>
      <c r="C10622"/>
      <c r="D10622"/>
      <c r="G10622" s="196" t="e">
        <f>VLOOKUP(D10622,sku归属!A:B,2,0)</f>
        <v>#N/A</v>
      </c>
    </row>
    <row r="10623" spans="1:7" customHeight="1">
      <c r="A10623"/>
      <c r="B10623"/>
      <c r="C10623"/>
      <c r="D10623"/>
      <c r="G10623" s="196" t="e">
        <f>VLOOKUP(D10623,sku归属!A:B,2,0)</f>
        <v>#N/A</v>
      </c>
    </row>
    <row r="10624" spans="1:7" customHeight="1">
      <c r="A10624"/>
      <c r="B10624"/>
      <c r="C10624"/>
      <c r="D10624"/>
      <c r="G10624" s="196" t="e">
        <f>VLOOKUP(D10624,sku归属!A:B,2,0)</f>
        <v>#N/A</v>
      </c>
    </row>
    <row r="10625" spans="1:7" customHeight="1">
      <c r="A10625"/>
      <c r="B10625"/>
      <c r="C10625"/>
      <c r="D10625"/>
      <c r="G10625" s="196" t="e">
        <f>VLOOKUP(D10625,sku归属!A:B,2,0)</f>
        <v>#N/A</v>
      </c>
    </row>
    <row r="10626" spans="1:7" customHeight="1">
      <c r="A10626"/>
      <c r="B10626"/>
      <c r="C10626"/>
      <c r="D10626"/>
      <c r="G10626" s="196" t="e">
        <f>VLOOKUP(D10626,sku归属!A:B,2,0)</f>
        <v>#N/A</v>
      </c>
    </row>
    <row r="10627" spans="1:7" customHeight="1">
      <c r="A10627"/>
      <c r="B10627"/>
      <c r="C10627"/>
      <c r="D10627"/>
      <c r="G10627" s="196" t="e">
        <f>VLOOKUP(D10627,sku归属!A:B,2,0)</f>
        <v>#N/A</v>
      </c>
    </row>
    <row r="10628" spans="1:7" customHeight="1">
      <c r="A10628"/>
      <c r="B10628"/>
      <c r="C10628"/>
      <c r="D10628"/>
      <c r="G10628" s="196" t="e">
        <f>VLOOKUP(D10628,sku归属!A:B,2,0)</f>
        <v>#N/A</v>
      </c>
    </row>
    <row r="10629" spans="1:7" customHeight="1">
      <c r="A10629"/>
      <c r="B10629"/>
      <c r="C10629"/>
      <c r="D10629"/>
      <c r="G10629" s="196" t="e">
        <f>VLOOKUP(D10629,sku归属!A:B,2,0)</f>
        <v>#N/A</v>
      </c>
    </row>
    <row r="10630" spans="1:7" customHeight="1">
      <c r="A10630"/>
      <c r="B10630"/>
      <c r="C10630"/>
      <c r="D10630"/>
      <c r="G10630" s="196" t="e">
        <f>VLOOKUP(D10630,sku归属!A:B,2,0)</f>
        <v>#N/A</v>
      </c>
    </row>
    <row r="10631" spans="1:7" customHeight="1">
      <c r="A10631"/>
      <c r="B10631"/>
      <c r="C10631"/>
      <c r="D10631"/>
      <c r="G10631" s="196" t="e">
        <f>VLOOKUP(D10631,sku归属!A:B,2,0)</f>
        <v>#N/A</v>
      </c>
    </row>
    <row r="10632" spans="1:7" customHeight="1">
      <c r="A10632"/>
      <c r="B10632"/>
      <c r="C10632"/>
      <c r="D10632"/>
      <c r="G10632" s="196" t="e">
        <f>VLOOKUP(D10632,sku归属!A:B,2,0)</f>
        <v>#N/A</v>
      </c>
    </row>
    <row r="10633" spans="1:7" customHeight="1">
      <c r="A10633"/>
      <c r="B10633"/>
      <c r="C10633"/>
      <c r="D10633"/>
      <c r="G10633" s="196" t="e">
        <f>VLOOKUP(D10633,sku归属!A:B,2,0)</f>
        <v>#N/A</v>
      </c>
    </row>
    <row r="10634" spans="1:7" customHeight="1">
      <c r="A10634"/>
      <c r="B10634"/>
      <c r="C10634"/>
      <c r="D10634"/>
      <c r="G10634" s="196" t="e">
        <f>VLOOKUP(D10634,sku归属!A:B,2,0)</f>
        <v>#N/A</v>
      </c>
    </row>
    <row r="10635" spans="1:7" customHeight="1">
      <c r="A10635"/>
      <c r="B10635"/>
      <c r="C10635"/>
      <c r="D10635"/>
      <c r="G10635" s="196" t="e">
        <f>VLOOKUP(D10635,sku归属!A:B,2,0)</f>
        <v>#N/A</v>
      </c>
    </row>
    <row r="10636" spans="1:7" customHeight="1">
      <c r="A10636"/>
      <c r="B10636"/>
      <c r="C10636"/>
      <c r="D10636"/>
      <c r="G10636" s="196" t="e">
        <f>VLOOKUP(D10636,sku归属!A:B,2,0)</f>
        <v>#N/A</v>
      </c>
    </row>
    <row r="10637" spans="1:7" customHeight="1">
      <c r="A10637"/>
      <c r="B10637"/>
      <c r="C10637"/>
      <c r="D10637"/>
      <c r="G10637" s="196" t="e">
        <f>VLOOKUP(D10637,sku归属!A:B,2,0)</f>
        <v>#N/A</v>
      </c>
    </row>
    <row r="10638" spans="1:7" customHeight="1">
      <c r="A10638"/>
      <c r="B10638"/>
      <c r="C10638"/>
      <c r="D10638"/>
      <c r="G10638" s="196" t="e">
        <f>VLOOKUP(D10638,sku归属!A:B,2,0)</f>
        <v>#N/A</v>
      </c>
    </row>
    <row r="10639" spans="1:7" customHeight="1">
      <c r="A10639"/>
      <c r="B10639"/>
      <c r="C10639"/>
      <c r="D10639"/>
      <c r="G10639" s="196" t="e">
        <f>VLOOKUP(D10639,sku归属!A:B,2,0)</f>
        <v>#N/A</v>
      </c>
    </row>
    <row r="10640" spans="1:7" customHeight="1">
      <c r="A10640"/>
      <c r="B10640"/>
      <c r="C10640"/>
      <c r="D10640"/>
      <c r="G10640" s="196" t="e">
        <f>VLOOKUP(D10640,sku归属!A:B,2,0)</f>
        <v>#N/A</v>
      </c>
    </row>
    <row r="10641" spans="1:7" customHeight="1">
      <c r="A10641"/>
      <c r="B10641"/>
      <c r="C10641"/>
      <c r="D10641"/>
      <c r="G10641" s="196" t="e">
        <f>VLOOKUP(D10641,sku归属!A:B,2,0)</f>
        <v>#N/A</v>
      </c>
    </row>
    <row r="10642" spans="1:7" customHeight="1">
      <c r="A10642"/>
      <c r="B10642"/>
      <c r="C10642"/>
      <c r="D10642"/>
      <c r="G10642" s="196" t="e">
        <f>VLOOKUP(D10642,sku归属!A:B,2,0)</f>
        <v>#N/A</v>
      </c>
    </row>
    <row r="10643" spans="1:7" customHeight="1">
      <c r="A10643"/>
      <c r="B10643"/>
      <c r="C10643"/>
      <c r="D10643"/>
      <c r="G10643" s="196" t="e">
        <f>VLOOKUP(D10643,sku归属!A:B,2,0)</f>
        <v>#N/A</v>
      </c>
    </row>
    <row r="10644" spans="1:7" customHeight="1">
      <c r="A10644"/>
      <c r="B10644"/>
      <c r="C10644"/>
      <c r="D10644"/>
      <c r="G10644" s="196" t="e">
        <f>VLOOKUP(D10644,sku归属!A:B,2,0)</f>
        <v>#N/A</v>
      </c>
    </row>
    <row r="10645" spans="1:7" customHeight="1">
      <c r="A10645"/>
      <c r="B10645"/>
      <c r="C10645"/>
      <c r="D10645"/>
      <c r="G10645" s="196" t="e">
        <f>VLOOKUP(D10645,sku归属!A:B,2,0)</f>
        <v>#N/A</v>
      </c>
    </row>
    <row r="10646" spans="1:7" customHeight="1">
      <c r="A10646"/>
      <c r="B10646"/>
      <c r="C10646"/>
      <c r="D10646"/>
      <c r="G10646" s="196" t="e">
        <f>VLOOKUP(D10646,sku归属!A:B,2,0)</f>
        <v>#N/A</v>
      </c>
    </row>
    <row r="10647" spans="1:7" customHeight="1">
      <c r="A10647"/>
      <c r="B10647"/>
      <c r="C10647"/>
      <c r="D10647"/>
      <c r="G10647" s="196" t="e">
        <f>VLOOKUP(D10647,sku归属!A:B,2,0)</f>
        <v>#N/A</v>
      </c>
    </row>
    <row r="10648" spans="1:7" customHeight="1">
      <c r="A10648"/>
      <c r="B10648"/>
      <c r="C10648"/>
      <c r="D10648"/>
      <c r="G10648" s="196" t="e">
        <f>VLOOKUP(D10648,sku归属!A:B,2,0)</f>
        <v>#N/A</v>
      </c>
    </row>
    <row r="10649" spans="1:7" customHeight="1">
      <c r="A10649"/>
      <c r="B10649"/>
      <c r="C10649"/>
      <c r="D10649"/>
      <c r="G10649" s="196" t="e">
        <f>VLOOKUP(D10649,sku归属!A:B,2,0)</f>
        <v>#N/A</v>
      </c>
    </row>
    <row r="10650" spans="1:7" customHeight="1">
      <c r="A10650"/>
      <c r="B10650"/>
      <c r="C10650"/>
      <c r="D10650"/>
      <c r="G10650" s="196" t="e">
        <f>VLOOKUP(D10650,sku归属!A:B,2,0)</f>
        <v>#N/A</v>
      </c>
    </row>
    <row r="10651" spans="1:7" customHeight="1">
      <c r="A10651"/>
      <c r="B10651"/>
      <c r="C10651"/>
      <c r="D10651"/>
      <c r="G10651" s="196" t="e">
        <f>VLOOKUP(D10651,sku归属!A:B,2,0)</f>
        <v>#N/A</v>
      </c>
    </row>
    <row r="10652" spans="1:7" customHeight="1">
      <c r="A10652"/>
      <c r="B10652"/>
      <c r="C10652"/>
      <c r="D10652"/>
      <c r="G10652" s="196" t="e">
        <f>VLOOKUP(D10652,sku归属!A:B,2,0)</f>
        <v>#N/A</v>
      </c>
    </row>
    <row r="10653" spans="1:7" customHeight="1">
      <c r="A10653"/>
      <c r="B10653"/>
      <c r="C10653"/>
      <c r="D10653"/>
      <c r="G10653" s="196" t="e">
        <f>VLOOKUP(D10653,sku归属!A:B,2,0)</f>
        <v>#N/A</v>
      </c>
    </row>
    <row r="10654" spans="1:7" customHeight="1">
      <c r="A10654"/>
      <c r="B10654"/>
      <c r="C10654"/>
      <c r="D10654"/>
      <c r="G10654" s="196" t="e">
        <f>VLOOKUP(D10654,sku归属!A:B,2,0)</f>
        <v>#N/A</v>
      </c>
    </row>
    <row r="10655" spans="1:7" customHeight="1">
      <c r="A10655"/>
      <c r="B10655"/>
      <c r="C10655"/>
      <c r="D10655"/>
      <c r="G10655" s="196" t="e">
        <f>VLOOKUP(D10655,sku归属!A:B,2,0)</f>
        <v>#N/A</v>
      </c>
    </row>
    <row r="10656" spans="1:7" customHeight="1">
      <c r="A10656"/>
      <c r="B10656"/>
      <c r="C10656"/>
      <c r="D10656"/>
      <c r="G10656" s="196" t="e">
        <f>VLOOKUP(D10656,sku归属!A:B,2,0)</f>
        <v>#N/A</v>
      </c>
    </row>
    <row r="10657" spans="1:7" customHeight="1">
      <c r="A10657"/>
      <c r="B10657"/>
      <c r="C10657"/>
      <c r="D10657"/>
      <c r="G10657" s="196" t="e">
        <f>VLOOKUP(D10657,sku归属!A:B,2,0)</f>
        <v>#N/A</v>
      </c>
    </row>
    <row r="10658" spans="1:7" customHeight="1">
      <c r="A10658"/>
      <c r="B10658"/>
      <c r="C10658"/>
      <c r="D10658"/>
      <c r="G10658" s="196" t="e">
        <f>VLOOKUP(D10658,sku归属!A:B,2,0)</f>
        <v>#N/A</v>
      </c>
    </row>
    <row r="10659" spans="1:7" customHeight="1">
      <c r="A10659"/>
      <c r="B10659"/>
      <c r="C10659"/>
      <c r="D10659"/>
      <c r="G10659" s="196" t="e">
        <f>VLOOKUP(D10659,sku归属!A:B,2,0)</f>
        <v>#N/A</v>
      </c>
    </row>
    <row r="10660" spans="1:7" customHeight="1">
      <c r="A10660"/>
      <c r="B10660"/>
      <c r="C10660"/>
      <c r="D10660"/>
      <c r="G10660" s="196" t="e">
        <f>VLOOKUP(D10660,sku归属!A:B,2,0)</f>
        <v>#N/A</v>
      </c>
    </row>
    <row r="10661" spans="1:7" customHeight="1">
      <c r="A10661"/>
      <c r="B10661"/>
      <c r="C10661"/>
      <c r="D10661"/>
      <c r="G10661" s="196" t="e">
        <f>VLOOKUP(D10661,sku归属!A:B,2,0)</f>
        <v>#N/A</v>
      </c>
    </row>
    <row r="10662" spans="1:7" customHeight="1">
      <c r="A10662"/>
      <c r="B10662"/>
      <c r="C10662"/>
      <c r="D10662"/>
      <c r="G10662" s="196" t="e">
        <f>VLOOKUP(D10662,sku归属!A:B,2,0)</f>
        <v>#N/A</v>
      </c>
    </row>
    <row r="10663" spans="1:7" customHeight="1">
      <c r="A10663"/>
      <c r="B10663"/>
      <c r="C10663"/>
      <c r="D10663"/>
      <c r="G10663" s="196" t="e">
        <f>VLOOKUP(D10663,sku归属!A:B,2,0)</f>
        <v>#N/A</v>
      </c>
    </row>
    <row r="10664" spans="1:7" customHeight="1">
      <c r="A10664"/>
      <c r="B10664"/>
      <c r="C10664"/>
      <c r="D10664"/>
      <c r="G10664" s="196" t="e">
        <f>VLOOKUP(D10664,sku归属!A:B,2,0)</f>
        <v>#N/A</v>
      </c>
    </row>
    <row r="10665" spans="1:7" customHeight="1">
      <c r="A10665"/>
      <c r="B10665"/>
      <c r="C10665"/>
      <c r="D10665"/>
      <c r="G10665" s="196" t="e">
        <f>VLOOKUP(D10665,sku归属!A:B,2,0)</f>
        <v>#N/A</v>
      </c>
    </row>
    <row r="10666" spans="1:7" customHeight="1">
      <c r="A10666"/>
      <c r="B10666"/>
      <c r="C10666"/>
      <c r="D10666"/>
      <c r="G10666" s="196" t="e">
        <f>VLOOKUP(D10666,sku归属!A:B,2,0)</f>
        <v>#N/A</v>
      </c>
    </row>
    <row r="10667" spans="1:7" customHeight="1">
      <c r="A10667"/>
      <c r="B10667"/>
      <c r="C10667"/>
      <c r="D10667"/>
      <c r="G10667" s="196" t="e">
        <f>VLOOKUP(D10667,sku归属!A:B,2,0)</f>
        <v>#N/A</v>
      </c>
    </row>
    <row r="10668" spans="1:7" customHeight="1">
      <c r="A10668"/>
      <c r="B10668"/>
      <c r="C10668"/>
      <c r="D10668"/>
      <c r="G10668" s="196" t="e">
        <f>VLOOKUP(D10668,sku归属!A:B,2,0)</f>
        <v>#N/A</v>
      </c>
    </row>
    <row r="10669" spans="1:7" customHeight="1">
      <c r="A10669"/>
      <c r="B10669"/>
      <c r="C10669"/>
      <c r="D10669"/>
      <c r="G10669" s="196" t="e">
        <f>VLOOKUP(D10669,sku归属!A:B,2,0)</f>
        <v>#N/A</v>
      </c>
    </row>
    <row r="10670" spans="1:7" customHeight="1">
      <c r="A10670"/>
      <c r="B10670"/>
      <c r="C10670"/>
      <c r="D10670"/>
      <c r="G10670" s="196" t="e">
        <f>VLOOKUP(D10670,sku归属!A:B,2,0)</f>
        <v>#N/A</v>
      </c>
    </row>
    <row r="10671" spans="1:7" customHeight="1">
      <c r="A10671"/>
      <c r="B10671"/>
      <c r="C10671"/>
      <c r="D10671"/>
      <c r="G10671" s="196" t="e">
        <f>VLOOKUP(D10671,sku归属!A:B,2,0)</f>
        <v>#N/A</v>
      </c>
    </row>
    <row r="10672" spans="1:7" customHeight="1">
      <c r="A10672"/>
      <c r="B10672"/>
      <c r="C10672"/>
      <c r="D10672"/>
      <c r="G10672" s="196" t="e">
        <f>VLOOKUP(D10672,sku归属!A:B,2,0)</f>
        <v>#N/A</v>
      </c>
    </row>
    <row r="10673" spans="1:7" customHeight="1">
      <c r="A10673"/>
      <c r="B10673"/>
      <c r="C10673"/>
      <c r="D10673"/>
      <c r="G10673" s="196" t="e">
        <f>VLOOKUP(D10673,sku归属!A:B,2,0)</f>
        <v>#N/A</v>
      </c>
    </row>
    <row r="10674" spans="1:7" customHeight="1">
      <c r="A10674"/>
      <c r="B10674"/>
      <c r="C10674"/>
      <c r="D10674"/>
      <c r="G10674" s="196" t="e">
        <f>VLOOKUP(D10674,sku归属!A:B,2,0)</f>
        <v>#N/A</v>
      </c>
    </row>
    <row r="10675" spans="1:7" customHeight="1">
      <c r="A10675"/>
      <c r="B10675"/>
      <c r="C10675"/>
      <c r="D10675"/>
      <c r="G10675" s="196" t="e">
        <f>VLOOKUP(D10675,sku归属!A:B,2,0)</f>
        <v>#N/A</v>
      </c>
    </row>
    <row r="10676" spans="1:7" customHeight="1">
      <c r="A10676"/>
      <c r="B10676"/>
      <c r="C10676"/>
      <c r="D10676"/>
      <c r="G10676" s="196" t="e">
        <f>VLOOKUP(D10676,sku归属!A:B,2,0)</f>
        <v>#N/A</v>
      </c>
    </row>
    <row r="10677" spans="1:7" customHeight="1">
      <c r="A10677"/>
      <c r="B10677"/>
      <c r="C10677"/>
      <c r="D10677"/>
      <c r="G10677" s="196" t="e">
        <f>VLOOKUP(D10677,sku归属!A:B,2,0)</f>
        <v>#N/A</v>
      </c>
    </row>
    <row r="10678" spans="1:7" customHeight="1">
      <c r="A10678"/>
      <c r="B10678"/>
      <c r="C10678"/>
      <c r="D10678"/>
      <c r="G10678" s="196" t="e">
        <f>VLOOKUP(D10678,sku归属!A:B,2,0)</f>
        <v>#N/A</v>
      </c>
    </row>
    <row r="10679" spans="1:7" customHeight="1">
      <c r="A10679"/>
      <c r="B10679"/>
      <c r="C10679"/>
      <c r="D10679"/>
      <c r="G10679" s="196" t="e">
        <f>VLOOKUP(D10679,sku归属!A:B,2,0)</f>
        <v>#N/A</v>
      </c>
    </row>
    <row r="10680" spans="1:7" customHeight="1">
      <c r="A10680"/>
      <c r="B10680"/>
      <c r="C10680"/>
      <c r="D10680"/>
      <c r="G10680" s="196" t="e">
        <f>VLOOKUP(D10680,sku归属!A:B,2,0)</f>
        <v>#N/A</v>
      </c>
    </row>
    <row r="10681" spans="1:7" customHeight="1">
      <c r="A10681"/>
      <c r="B10681"/>
      <c r="C10681"/>
      <c r="D10681"/>
      <c r="G10681" s="196" t="e">
        <f>VLOOKUP(D10681,sku归属!A:B,2,0)</f>
        <v>#N/A</v>
      </c>
    </row>
    <row r="10682" spans="1:7" customHeight="1">
      <c r="A10682"/>
      <c r="B10682"/>
      <c r="C10682"/>
      <c r="D10682"/>
      <c r="G10682" s="196" t="e">
        <f>VLOOKUP(D10682,sku归属!A:B,2,0)</f>
        <v>#N/A</v>
      </c>
    </row>
    <row r="10683" spans="1:7" customHeight="1">
      <c r="A10683"/>
      <c r="B10683"/>
      <c r="C10683"/>
      <c r="D10683"/>
      <c r="G10683" s="196" t="e">
        <f>VLOOKUP(D10683,sku归属!A:B,2,0)</f>
        <v>#N/A</v>
      </c>
    </row>
    <row r="10684" spans="1:7" customHeight="1">
      <c r="A10684"/>
      <c r="B10684"/>
      <c r="C10684"/>
      <c r="D10684"/>
      <c r="G10684" s="196" t="e">
        <f>VLOOKUP(D10684,sku归属!A:B,2,0)</f>
        <v>#N/A</v>
      </c>
    </row>
    <row r="10685" spans="1:7" customHeight="1">
      <c r="A10685"/>
      <c r="B10685"/>
      <c r="C10685"/>
      <c r="D10685"/>
      <c r="G10685" s="196" t="e">
        <f>VLOOKUP(D10685,sku归属!A:B,2,0)</f>
        <v>#N/A</v>
      </c>
    </row>
    <row r="10686" spans="1:7" customHeight="1">
      <c r="A10686"/>
      <c r="B10686"/>
      <c r="C10686"/>
      <c r="D10686"/>
      <c r="G10686" s="196" t="e">
        <f>VLOOKUP(D10686,sku归属!A:B,2,0)</f>
        <v>#N/A</v>
      </c>
    </row>
    <row r="10687" spans="1:7" customHeight="1">
      <c r="A10687"/>
      <c r="B10687"/>
      <c r="C10687"/>
      <c r="D10687"/>
      <c r="G10687" s="196" t="e">
        <f>VLOOKUP(D10687,sku归属!A:B,2,0)</f>
        <v>#N/A</v>
      </c>
    </row>
    <row r="10688" spans="1:7" customHeight="1">
      <c r="A10688"/>
      <c r="B10688"/>
      <c r="C10688"/>
      <c r="D10688"/>
      <c r="G10688" s="196" t="e">
        <f>VLOOKUP(D10688,sku归属!A:B,2,0)</f>
        <v>#N/A</v>
      </c>
    </row>
    <row r="10689" spans="1:7" customHeight="1">
      <c r="A10689"/>
      <c r="B10689"/>
      <c r="C10689"/>
      <c r="D10689"/>
      <c r="G10689" s="196" t="e">
        <f>VLOOKUP(D10689,sku归属!A:B,2,0)</f>
        <v>#N/A</v>
      </c>
    </row>
    <row r="10690" spans="1:7" customHeight="1">
      <c r="A10690"/>
      <c r="B10690"/>
      <c r="C10690"/>
      <c r="D10690"/>
      <c r="G10690" s="196" t="e">
        <f>VLOOKUP(D10690,sku归属!A:B,2,0)</f>
        <v>#N/A</v>
      </c>
    </row>
    <row r="10691" spans="1:7" customHeight="1">
      <c r="A10691"/>
      <c r="B10691"/>
      <c r="C10691"/>
      <c r="D10691"/>
      <c r="G10691" s="196" t="e">
        <f>VLOOKUP(D10691,sku归属!A:B,2,0)</f>
        <v>#N/A</v>
      </c>
    </row>
    <row r="10692" spans="1:7" customHeight="1">
      <c r="A10692"/>
      <c r="B10692"/>
      <c r="C10692"/>
      <c r="D10692"/>
      <c r="G10692" s="196" t="e">
        <f>VLOOKUP(D10692,sku归属!A:B,2,0)</f>
        <v>#N/A</v>
      </c>
    </row>
    <row r="10693" spans="1:7" customHeight="1">
      <c r="A10693"/>
      <c r="B10693"/>
      <c r="C10693"/>
      <c r="D10693"/>
      <c r="G10693" s="196" t="e">
        <f>VLOOKUP(D10693,sku归属!A:B,2,0)</f>
        <v>#N/A</v>
      </c>
    </row>
    <row r="10694" spans="1:7" customHeight="1">
      <c r="A10694"/>
      <c r="B10694"/>
      <c r="C10694"/>
      <c r="D10694"/>
      <c r="G10694" s="196" t="e">
        <f>VLOOKUP(D10694,sku归属!A:B,2,0)</f>
        <v>#N/A</v>
      </c>
    </row>
    <row r="10695" spans="1:7" customHeight="1">
      <c r="A10695"/>
      <c r="B10695"/>
      <c r="C10695"/>
      <c r="D10695"/>
      <c r="G10695" s="196" t="e">
        <f>VLOOKUP(D10695,sku归属!A:B,2,0)</f>
        <v>#N/A</v>
      </c>
    </row>
    <row r="10696" spans="1:7" customHeight="1">
      <c r="A10696"/>
      <c r="B10696"/>
      <c r="C10696"/>
      <c r="D10696"/>
      <c r="G10696" s="196" t="e">
        <f>VLOOKUP(D10696,sku归属!A:B,2,0)</f>
        <v>#N/A</v>
      </c>
    </row>
    <row r="10697" spans="1:7" customHeight="1">
      <c r="A10697"/>
      <c r="B10697"/>
      <c r="C10697"/>
      <c r="D10697"/>
      <c r="G10697" s="196" t="e">
        <f>VLOOKUP(D10697,sku归属!A:B,2,0)</f>
        <v>#N/A</v>
      </c>
    </row>
    <row r="10698" spans="1:7" customHeight="1">
      <c r="A10698"/>
      <c r="B10698"/>
      <c r="C10698"/>
      <c r="D10698"/>
      <c r="G10698" s="196" t="e">
        <f>VLOOKUP(D10698,sku归属!A:B,2,0)</f>
        <v>#N/A</v>
      </c>
    </row>
    <row r="10699" spans="1:7" customHeight="1">
      <c r="A10699"/>
      <c r="B10699"/>
      <c r="C10699"/>
      <c r="D10699"/>
      <c r="G10699" s="196" t="e">
        <f>VLOOKUP(D10699,sku归属!A:B,2,0)</f>
        <v>#N/A</v>
      </c>
    </row>
    <row r="10700" spans="1:7" customHeight="1">
      <c r="A10700"/>
      <c r="B10700"/>
      <c r="C10700"/>
      <c r="D10700"/>
      <c r="G10700" s="196" t="e">
        <f>VLOOKUP(D10700,sku归属!A:B,2,0)</f>
        <v>#N/A</v>
      </c>
    </row>
    <row r="10701" spans="1:7" customHeight="1">
      <c r="A10701"/>
      <c r="B10701"/>
      <c r="C10701"/>
      <c r="D10701"/>
      <c r="G10701" s="196" t="e">
        <f>VLOOKUP(D10701,sku归属!A:B,2,0)</f>
        <v>#N/A</v>
      </c>
    </row>
    <row r="10702" spans="1:7" customHeight="1">
      <c r="A10702"/>
      <c r="B10702"/>
      <c r="C10702"/>
      <c r="D10702"/>
      <c r="G10702" s="196" t="e">
        <f>VLOOKUP(D10702,sku归属!A:B,2,0)</f>
        <v>#N/A</v>
      </c>
    </row>
    <row r="10703" spans="1:7" customHeight="1">
      <c r="A10703"/>
      <c r="B10703"/>
      <c r="C10703"/>
      <c r="D10703"/>
      <c r="G10703" s="196" t="e">
        <f>VLOOKUP(D10703,sku归属!A:B,2,0)</f>
        <v>#N/A</v>
      </c>
    </row>
    <row r="10704" spans="1:7" customHeight="1">
      <c r="A10704"/>
      <c r="B10704"/>
      <c r="C10704"/>
      <c r="D10704"/>
      <c r="G10704" s="196" t="e">
        <f>VLOOKUP(D10704,sku归属!A:B,2,0)</f>
        <v>#N/A</v>
      </c>
    </row>
    <row r="10705" spans="1:7" customHeight="1">
      <c r="A10705"/>
      <c r="B10705"/>
      <c r="C10705"/>
      <c r="D10705"/>
      <c r="G10705" s="196" t="e">
        <f>VLOOKUP(D10705,sku归属!A:B,2,0)</f>
        <v>#N/A</v>
      </c>
    </row>
    <row r="10706" spans="1:7" customHeight="1">
      <c r="A10706"/>
      <c r="B10706"/>
      <c r="C10706"/>
      <c r="D10706"/>
      <c r="G10706" s="196" t="e">
        <f>VLOOKUP(D10706,sku归属!A:B,2,0)</f>
        <v>#N/A</v>
      </c>
    </row>
    <row r="10707" spans="1:7" customHeight="1">
      <c r="A10707"/>
      <c r="B10707"/>
      <c r="C10707"/>
      <c r="D10707"/>
      <c r="G10707" s="196" t="e">
        <f>VLOOKUP(D10707,sku归属!A:B,2,0)</f>
        <v>#N/A</v>
      </c>
    </row>
    <row r="10708" spans="1:7" customHeight="1">
      <c r="A10708"/>
      <c r="B10708"/>
      <c r="C10708"/>
      <c r="D10708"/>
      <c r="G10708" s="196" t="e">
        <f>VLOOKUP(D10708,sku归属!A:B,2,0)</f>
        <v>#N/A</v>
      </c>
    </row>
    <row r="10709" spans="1:7" customHeight="1">
      <c r="A10709"/>
      <c r="B10709"/>
      <c r="C10709"/>
      <c r="D10709"/>
      <c r="G10709" s="196" t="e">
        <f>VLOOKUP(D10709,sku归属!A:B,2,0)</f>
        <v>#N/A</v>
      </c>
    </row>
    <row r="10710" spans="1:7" customHeight="1">
      <c r="A10710"/>
      <c r="B10710"/>
      <c r="C10710"/>
      <c r="D10710"/>
      <c r="G10710" s="196" t="e">
        <f>VLOOKUP(D10710,sku归属!A:B,2,0)</f>
        <v>#N/A</v>
      </c>
    </row>
    <row r="10711" spans="1:7" customHeight="1">
      <c r="A10711"/>
      <c r="B10711"/>
      <c r="C10711"/>
      <c r="D10711"/>
      <c r="G10711" s="196" t="e">
        <f>VLOOKUP(D10711,sku归属!A:B,2,0)</f>
        <v>#N/A</v>
      </c>
    </row>
    <row r="10712" spans="1:7" customHeight="1">
      <c r="A10712"/>
      <c r="B10712"/>
      <c r="C10712"/>
      <c r="D10712"/>
      <c r="G10712" s="196" t="e">
        <f>VLOOKUP(D10712,sku归属!A:B,2,0)</f>
        <v>#N/A</v>
      </c>
    </row>
    <row r="10713" spans="1:7" customHeight="1">
      <c r="A10713"/>
      <c r="B10713"/>
      <c r="C10713"/>
      <c r="D10713"/>
      <c r="G10713" s="196" t="e">
        <f>VLOOKUP(D10713,sku归属!A:B,2,0)</f>
        <v>#N/A</v>
      </c>
    </row>
    <row r="10714" spans="1:7" customHeight="1">
      <c r="A10714"/>
      <c r="B10714"/>
      <c r="C10714"/>
      <c r="D10714"/>
      <c r="G10714" s="196" t="e">
        <f>VLOOKUP(D10714,sku归属!A:B,2,0)</f>
        <v>#N/A</v>
      </c>
    </row>
    <row r="10715" spans="1:7" customHeight="1">
      <c r="A10715"/>
      <c r="B10715"/>
      <c r="C10715"/>
      <c r="D10715"/>
      <c r="G10715" s="196" t="e">
        <f>VLOOKUP(D10715,sku归属!A:B,2,0)</f>
        <v>#N/A</v>
      </c>
    </row>
    <row r="10716" spans="1:7" customHeight="1">
      <c r="A10716"/>
      <c r="B10716"/>
      <c r="C10716"/>
      <c r="D10716"/>
      <c r="G10716" s="196" t="e">
        <f>VLOOKUP(D10716,sku归属!A:B,2,0)</f>
        <v>#N/A</v>
      </c>
    </row>
    <row r="10717" spans="1:7" customHeight="1">
      <c r="A10717"/>
      <c r="B10717"/>
      <c r="C10717"/>
      <c r="D10717"/>
      <c r="G10717" s="196" t="e">
        <f>VLOOKUP(D10717,sku归属!A:B,2,0)</f>
        <v>#N/A</v>
      </c>
    </row>
    <row r="10718" spans="1:7" customHeight="1">
      <c r="A10718"/>
      <c r="B10718"/>
      <c r="C10718"/>
      <c r="D10718"/>
      <c r="G10718" s="196" t="e">
        <f>VLOOKUP(D10718,sku归属!A:B,2,0)</f>
        <v>#N/A</v>
      </c>
    </row>
    <row r="10719" spans="1:7" customHeight="1">
      <c r="A10719"/>
      <c r="B10719"/>
      <c r="C10719"/>
      <c r="D10719"/>
      <c r="G10719" s="196" t="e">
        <f>VLOOKUP(D10719,sku归属!A:B,2,0)</f>
        <v>#N/A</v>
      </c>
    </row>
    <row r="10720" spans="1:7" customHeight="1">
      <c r="A10720"/>
      <c r="B10720"/>
      <c r="C10720"/>
      <c r="D10720"/>
      <c r="G10720" s="196" t="e">
        <f>VLOOKUP(D10720,sku归属!A:B,2,0)</f>
        <v>#N/A</v>
      </c>
    </row>
    <row r="10721" spans="1:7" customHeight="1">
      <c r="A10721"/>
      <c r="B10721"/>
      <c r="C10721"/>
      <c r="D10721"/>
      <c r="G10721" s="196" t="e">
        <f>VLOOKUP(D10721,sku归属!A:B,2,0)</f>
        <v>#N/A</v>
      </c>
    </row>
    <row r="10722" spans="1:7" customHeight="1">
      <c r="A10722"/>
      <c r="B10722"/>
      <c r="C10722"/>
      <c r="D10722"/>
      <c r="G10722" s="196" t="e">
        <f>VLOOKUP(D10722,sku归属!A:B,2,0)</f>
        <v>#N/A</v>
      </c>
    </row>
    <row r="10723" spans="1:7" customHeight="1">
      <c r="A10723"/>
      <c r="B10723"/>
      <c r="C10723"/>
      <c r="D10723"/>
      <c r="G10723" s="196" t="e">
        <f>VLOOKUP(D10723,sku归属!A:B,2,0)</f>
        <v>#N/A</v>
      </c>
    </row>
    <row r="10724" spans="1:7" customHeight="1">
      <c r="A10724"/>
      <c r="B10724"/>
      <c r="C10724"/>
      <c r="D10724"/>
      <c r="G10724" s="196" t="e">
        <f>VLOOKUP(D10724,sku归属!A:B,2,0)</f>
        <v>#N/A</v>
      </c>
    </row>
    <row r="10725" spans="1:7" customHeight="1">
      <c r="A10725"/>
      <c r="B10725"/>
      <c r="C10725"/>
      <c r="D10725"/>
      <c r="G10725" s="196" t="e">
        <f>VLOOKUP(D10725,sku归属!A:B,2,0)</f>
        <v>#N/A</v>
      </c>
    </row>
    <row r="10726" spans="1:7" customHeight="1">
      <c r="A10726"/>
      <c r="B10726"/>
      <c r="C10726"/>
      <c r="D10726"/>
      <c r="G10726" s="196" t="e">
        <f>VLOOKUP(D10726,sku归属!A:B,2,0)</f>
        <v>#N/A</v>
      </c>
    </row>
    <row r="10727" spans="1:7" customHeight="1">
      <c r="A10727"/>
      <c r="B10727"/>
      <c r="C10727"/>
      <c r="D10727"/>
      <c r="G10727" s="196" t="e">
        <f>VLOOKUP(D10727,sku归属!A:B,2,0)</f>
        <v>#N/A</v>
      </c>
    </row>
    <row r="10728" spans="1:7" customHeight="1">
      <c r="A10728"/>
      <c r="B10728"/>
      <c r="C10728"/>
      <c r="D10728"/>
      <c r="G10728" s="196" t="e">
        <f>VLOOKUP(D10728,sku归属!A:B,2,0)</f>
        <v>#N/A</v>
      </c>
    </row>
    <row r="10729" spans="1:7" customHeight="1">
      <c r="A10729"/>
      <c r="B10729"/>
      <c r="C10729"/>
      <c r="D10729"/>
      <c r="G10729" s="196" t="e">
        <f>VLOOKUP(D10729,sku归属!A:B,2,0)</f>
        <v>#N/A</v>
      </c>
    </row>
    <row r="10730" spans="1:7" customHeight="1">
      <c r="A10730"/>
      <c r="B10730"/>
      <c r="C10730"/>
      <c r="D10730"/>
      <c r="G10730" s="196" t="e">
        <f>VLOOKUP(D10730,sku归属!A:B,2,0)</f>
        <v>#N/A</v>
      </c>
    </row>
    <row r="10731" spans="1:7" customHeight="1">
      <c r="A10731"/>
      <c r="B10731"/>
      <c r="C10731"/>
      <c r="D10731"/>
      <c r="G10731" s="196" t="e">
        <f>VLOOKUP(D10731,sku归属!A:B,2,0)</f>
        <v>#N/A</v>
      </c>
    </row>
    <row r="10732" spans="1:7" customHeight="1">
      <c r="A10732"/>
      <c r="B10732"/>
      <c r="C10732"/>
      <c r="D10732"/>
      <c r="G10732" s="196" t="e">
        <f>VLOOKUP(D10732,sku归属!A:B,2,0)</f>
        <v>#N/A</v>
      </c>
    </row>
    <row r="10733" spans="1:7" customHeight="1">
      <c r="A10733"/>
      <c r="B10733"/>
      <c r="C10733"/>
      <c r="D10733"/>
      <c r="G10733" s="196" t="e">
        <f>VLOOKUP(D10733,sku归属!A:B,2,0)</f>
        <v>#N/A</v>
      </c>
    </row>
    <row r="10734" spans="1:7" customHeight="1">
      <c r="A10734"/>
      <c r="B10734"/>
      <c r="C10734"/>
      <c r="D10734"/>
      <c r="G10734" s="196" t="e">
        <f>VLOOKUP(D10734,sku归属!A:B,2,0)</f>
        <v>#N/A</v>
      </c>
    </row>
    <row r="10735" spans="1:7" customHeight="1">
      <c r="A10735"/>
      <c r="B10735"/>
      <c r="C10735"/>
      <c r="D10735"/>
      <c r="G10735" s="196" t="e">
        <f>VLOOKUP(D10735,sku归属!A:B,2,0)</f>
        <v>#N/A</v>
      </c>
    </row>
    <row r="10736" spans="1:7" customHeight="1">
      <c r="A10736"/>
      <c r="B10736"/>
      <c r="C10736"/>
      <c r="D10736"/>
      <c r="G10736" s="196" t="e">
        <f>VLOOKUP(D10736,sku归属!A:B,2,0)</f>
        <v>#N/A</v>
      </c>
    </row>
    <row r="10737" spans="1:7" customHeight="1">
      <c r="A10737"/>
      <c r="B10737"/>
      <c r="C10737"/>
      <c r="D10737"/>
      <c r="G10737" s="196" t="e">
        <f>VLOOKUP(D10737,sku归属!A:B,2,0)</f>
        <v>#N/A</v>
      </c>
    </row>
    <row r="10738" spans="1:7" customHeight="1">
      <c r="A10738"/>
      <c r="B10738"/>
      <c r="C10738"/>
      <c r="D10738"/>
      <c r="G10738" s="196" t="e">
        <f>VLOOKUP(D10738,sku归属!A:B,2,0)</f>
        <v>#N/A</v>
      </c>
    </row>
    <row r="10739" spans="1:7" customHeight="1">
      <c r="A10739"/>
      <c r="B10739"/>
      <c r="C10739"/>
      <c r="D10739"/>
      <c r="G10739" s="196" t="e">
        <f>VLOOKUP(D10739,sku归属!A:B,2,0)</f>
        <v>#N/A</v>
      </c>
    </row>
    <row r="10740" spans="1:7" customHeight="1">
      <c r="A10740"/>
      <c r="B10740"/>
      <c r="C10740"/>
      <c r="D10740"/>
      <c r="G10740" s="196" t="e">
        <f>VLOOKUP(D10740,sku归属!A:B,2,0)</f>
        <v>#N/A</v>
      </c>
    </row>
    <row r="10741" spans="1:7" customHeight="1">
      <c r="A10741"/>
      <c r="B10741"/>
      <c r="C10741"/>
      <c r="D10741"/>
      <c r="G10741" s="196" t="e">
        <f>VLOOKUP(D10741,sku归属!A:B,2,0)</f>
        <v>#N/A</v>
      </c>
    </row>
    <row r="10742" spans="1:7" customHeight="1">
      <c r="A10742"/>
      <c r="B10742"/>
      <c r="C10742"/>
      <c r="D10742"/>
      <c r="G10742" s="196" t="e">
        <f>VLOOKUP(D10742,sku归属!A:B,2,0)</f>
        <v>#N/A</v>
      </c>
    </row>
    <row r="10743" spans="1:7" customHeight="1">
      <c r="A10743"/>
      <c r="B10743"/>
      <c r="C10743"/>
      <c r="D10743"/>
      <c r="G10743" s="196" t="e">
        <f>VLOOKUP(D10743,sku归属!A:B,2,0)</f>
        <v>#N/A</v>
      </c>
    </row>
    <row r="10744" spans="1:7" customHeight="1">
      <c r="A10744"/>
      <c r="B10744"/>
      <c r="C10744"/>
      <c r="D10744"/>
      <c r="G10744" s="196" t="e">
        <f>VLOOKUP(D10744,sku归属!A:B,2,0)</f>
        <v>#N/A</v>
      </c>
    </row>
    <row r="10745" spans="1:7" customHeight="1">
      <c r="A10745"/>
      <c r="B10745"/>
      <c r="C10745"/>
      <c r="D10745"/>
      <c r="G10745" s="196" t="e">
        <f>VLOOKUP(D10745,sku归属!A:B,2,0)</f>
        <v>#N/A</v>
      </c>
    </row>
    <row r="10746" spans="1:7" customHeight="1">
      <c r="A10746"/>
      <c r="B10746"/>
      <c r="C10746"/>
      <c r="D10746"/>
      <c r="G10746" s="196" t="e">
        <f>VLOOKUP(D10746,sku归属!A:B,2,0)</f>
        <v>#N/A</v>
      </c>
    </row>
    <row r="10747" spans="1:7" customHeight="1">
      <c r="A10747"/>
      <c r="B10747"/>
      <c r="C10747"/>
      <c r="D10747"/>
      <c r="G10747" s="196" t="e">
        <f>VLOOKUP(D10747,sku归属!A:B,2,0)</f>
        <v>#N/A</v>
      </c>
    </row>
    <row r="10748" spans="1:7" customHeight="1">
      <c r="A10748"/>
      <c r="B10748"/>
      <c r="C10748"/>
      <c r="D10748"/>
      <c r="G10748" s="196" t="e">
        <f>VLOOKUP(D10748,sku归属!A:B,2,0)</f>
        <v>#N/A</v>
      </c>
    </row>
    <row r="10749" spans="1:7" customHeight="1">
      <c r="A10749"/>
      <c r="B10749"/>
      <c r="C10749"/>
      <c r="D10749"/>
      <c r="G10749" s="196" t="e">
        <f>VLOOKUP(D10749,sku归属!A:B,2,0)</f>
        <v>#N/A</v>
      </c>
    </row>
    <row r="10750" spans="1:7" customHeight="1">
      <c r="A10750"/>
      <c r="B10750"/>
      <c r="C10750"/>
      <c r="D10750"/>
      <c r="G10750" s="196" t="e">
        <f>VLOOKUP(D10750,sku归属!A:B,2,0)</f>
        <v>#N/A</v>
      </c>
    </row>
    <row r="10751" spans="1:7" customHeight="1">
      <c r="A10751"/>
      <c r="B10751"/>
      <c r="C10751"/>
      <c r="D10751"/>
      <c r="G10751" s="196" t="e">
        <f>VLOOKUP(D10751,sku归属!A:B,2,0)</f>
        <v>#N/A</v>
      </c>
    </row>
    <row r="10752" spans="1:7" customHeight="1">
      <c r="A10752"/>
      <c r="B10752"/>
      <c r="C10752"/>
      <c r="D10752"/>
      <c r="G10752" s="196" t="e">
        <f>VLOOKUP(D10752,sku归属!A:B,2,0)</f>
        <v>#N/A</v>
      </c>
    </row>
    <row r="10753" spans="1:7" customHeight="1">
      <c r="A10753"/>
      <c r="B10753"/>
      <c r="C10753"/>
      <c r="D10753"/>
      <c r="G10753" s="196" t="e">
        <f>VLOOKUP(D10753,sku归属!A:B,2,0)</f>
        <v>#N/A</v>
      </c>
    </row>
    <row r="10754" spans="1:7" customHeight="1">
      <c r="A10754"/>
      <c r="B10754"/>
      <c r="C10754"/>
      <c r="D10754"/>
      <c r="G10754" s="196" t="e">
        <f>VLOOKUP(D10754,sku归属!A:B,2,0)</f>
        <v>#N/A</v>
      </c>
    </row>
    <row r="10755" spans="1:7" customHeight="1">
      <c r="A10755"/>
      <c r="B10755"/>
      <c r="C10755"/>
      <c r="D10755"/>
      <c r="G10755" s="196" t="e">
        <f>VLOOKUP(D10755,sku归属!A:B,2,0)</f>
        <v>#N/A</v>
      </c>
    </row>
    <row r="10756" spans="1:7" customHeight="1">
      <c r="A10756"/>
      <c r="B10756"/>
      <c r="C10756"/>
      <c r="D10756"/>
      <c r="G10756" s="196" t="e">
        <f>VLOOKUP(D10756,sku归属!A:B,2,0)</f>
        <v>#N/A</v>
      </c>
    </row>
    <row r="10757" spans="1:7" customHeight="1">
      <c r="A10757"/>
      <c r="B10757"/>
      <c r="C10757"/>
      <c r="D10757"/>
      <c r="G10757" s="196" t="e">
        <f>VLOOKUP(D10757,sku归属!A:B,2,0)</f>
        <v>#N/A</v>
      </c>
    </row>
    <row r="10758" spans="1:7" customHeight="1">
      <c r="A10758"/>
      <c r="B10758"/>
      <c r="C10758"/>
      <c r="D10758"/>
      <c r="G10758" s="196" t="e">
        <f>VLOOKUP(D10758,sku归属!A:B,2,0)</f>
        <v>#N/A</v>
      </c>
    </row>
    <row r="10759" spans="1:7" customHeight="1">
      <c r="A10759"/>
      <c r="B10759"/>
      <c r="C10759"/>
      <c r="D10759"/>
      <c r="G10759" s="196" t="e">
        <f>VLOOKUP(D10759,sku归属!A:B,2,0)</f>
        <v>#N/A</v>
      </c>
    </row>
    <row r="10760" spans="1:7" customHeight="1">
      <c r="A10760"/>
      <c r="B10760"/>
      <c r="C10760"/>
      <c r="D10760"/>
      <c r="G10760" s="196" t="e">
        <f>VLOOKUP(D10760,sku归属!A:B,2,0)</f>
        <v>#N/A</v>
      </c>
    </row>
    <row r="10761" spans="1:7" customHeight="1">
      <c r="A10761"/>
      <c r="B10761"/>
      <c r="C10761"/>
      <c r="D10761"/>
      <c r="G10761" s="196" t="e">
        <f>VLOOKUP(D10761,sku归属!A:B,2,0)</f>
        <v>#N/A</v>
      </c>
    </row>
    <row r="10762" spans="1:7" customHeight="1">
      <c r="A10762"/>
      <c r="B10762"/>
      <c r="C10762"/>
      <c r="D10762"/>
      <c r="G10762" s="196" t="e">
        <f>VLOOKUP(D10762,sku归属!A:B,2,0)</f>
        <v>#N/A</v>
      </c>
    </row>
    <row r="10763" spans="1:7" customHeight="1">
      <c r="A10763"/>
      <c r="B10763"/>
      <c r="C10763"/>
      <c r="D10763"/>
      <c r="G10763" s="196" t="e">
        <f>VLOOKUP(D10763,sku归属!A:B,2,0)</f>
        <v>#N/A</v>
      </c>
    </row>
    <row r="10764" spans="1:7" customHeight="1">
      <c r="A10764"/>
      <c r="B10764"/>
      <c r="C10764"/>
      <c r="D10764"/>
      <c r="G10764" s="196" t="e">
        <f>VLOOKUP(D10764,sku归属!A:B,2,0)</f>
        <v>#N/A</v>
      </c>
    </row>
    <row r="10765" spans="1:7" customHeight="1">
      <c r="A10765"/>
      <c r="B10765"/>
      <c r="C10765"/>
      <c r="D10765"/>
      <c r="G10765" s="196" t="e">
        <f>VLOOKUP(D10765,sku归属!A:B,2,0)</f>
        <v>#N/A</v>
      </c>
    </row>
    <row r="10766" spans="1:7" customHeight="1">
      <c r="A10766"/>
      <c r="B10766"/>
      <c r="C10766"/>
      <c r="D10766"/>
      <c r="G10766" s="196" t="e">
        <f>VLOOKUP(D10766,sku归属!A:B,2,0)</f>
        <v>#N/A</v>
      </c>
    </row>
    <row r="10767" spans="1:7" customHeight="1">
      <c r="A10767"/>
      <c r="B10767"/>
      <c r="C10767"/>
      <c r="D10767"/>
      <c r="G10767" s="196" t="e">
        <f>VLOOKUP(D10767,sku归属!A:B,2,0)</f>
        <v>#N/A</v>
      </c>
    </row>
    <row r="10768" spans="1:7" customHeight="1">
      <c r="A10768"/>
      <c r="B10768"/>
      <c r="C10768"/>
      <c r="D10768"/>
      <c r="G10768" s="196" t="e">
        <f>VLOOKUP(D10768,sku归属!A:B,2,0)</f>
        <v>#N/A</v>
      </c>
    </row>
    <row r="10769" spans="1:7" customHeight="1">
      <c r="A10769"/>
      <c r="B10769"/>
      <c r="C10769"/>
      <c r="D10769"/>
      <c r="G10769" s="196" t="e">
        <f>VLOOKUP(D10769,sku归属!A:B,2,0)</f>
        <v>#N/A</v>
      </c>
    </row>
    <row r="10770" spans="1:7" customHeight="1">
      <c r="A10770"/>
      <c r="B10770"/>
      <c r="C10770"/>
      <c r="D10770"/>
      <c r="G10770" s="196" t="e">
        <f>VLOOKUP(D10770,sku归属!A:B,2,0)</f>
        <v>#N/A</v>
      </c>
    </row>
    <row r="10771" spans="1:7" customHeight="1">
      <c r="A10771"/>
      <c r="B10771"/>
      <c r="C10771"/>
      <c r="D10771"/>
      <c r="G10771" s="196" t="e">
        <f>VLOOKUP(D10771,sku归属!A:B,2,0)</f>
        <v>#N/A</v>
      </c>
    </row>
    <row r="10772" spans="1:7" customHeight="1">
      <c r="A10772"/>
      <c r="B10772"/>
      <c r="C10772"/>
      <c r="D10772"/>
      <c r="G10772" s="196" t="e">
        <f>VLOOKUP(D10772,sku归属!A:B,2,0)</f>
        <v>#N/A</v>
      </c>
    </row>
    <row r="10773" spans="1:7" customHeight="1">
      <c r="A10773"/>
      <c r="B10773"/>
      <c r="C10773"/>
      <c r="D10773"/>
      <c r="G10773" s="196" t="e">
        <f>VLOOKUP(D10773,sku归属!A:B,2,0)</f>
        <v>#N/A</v>
      </c>
    </row>
    <row r="10774" spans="1:7" customHeight="1">
      <c r="A10774"/>
      <c r="B10774"/>
      <c r="C10774"/>
      <c r="D10774"/>
      <c r="G10774" s="196" t="e">
        <f>VLOOKUP(D10774,sku归属!A:B,2,0)</f>
        <v>#N/A</v>
      </c>
    </row>
    <row r="10775" spans="1:7" customHeight="1">
      <c r="A10775"/>
      <c r="B10775"/>
      <c r="C10775"/>
      <c r="D10775"/>
      <c r="G10775" s="196" t="e">
        <f>VLOOKUP(D10775,sku归属!A:B,2,0)</f>
        <v>#N/A</v>
      </c>
    </row>
    <row r="10776" spans="1:7" customHeight="1">
      <c r="A10776"/>
      <c r="B10776"/>
      <c r="C10776"/>
      <c r="D10776"/>
      <c r="G10776" s="196" t="e">
        <f>VLOOKUP(D10776,sku归属!A:B,2,0)</f>
        <v>#N/A</v>
      </c>
    </row>
    <row r="10777" spans="1:7" customHeight="1">
      <c r="A10777"/>
      <c r="B10777"/>
      <c r="C10777"/>
      <c r="D10777"/>
      <c r="G10777" s="196" t="e">
        <f>VLOOKUP(D10777,sku归属!A:B,2,0)</f>
        <v>#N/A</v>
      </c>
    </row>
    <row r="10778" spans="1:7" customHeight="1">
      <c r="A10778"/>
      <c r="B10778"/>
      <c r="C10778"/>
      <c r="D10778"/>
      <c r="G10778" s="196" t="e">
        <f>VLOOKUP(D10778,sku归属!A:B,2,0)</f>
        <v>#N/A</v>
      </c>
    </row>
    <row r="10779" spans="1:7" customHeight="1">
      <c r="A10779"/>
      <c r="B10779"/>
      <c r="C10779"/>
      <c r="D10779"/>
      <c r="G10779" s="196" t="e">
        <f>VLOOKUP(D10779,sku归属!A:B,2,0)</f>
        <v>#N/A</v>
      </c>
    </row>
    <row r="10780" spans="1:7" customHeight="1">
      <c r="A10780"/>
      <c r="B10780"/>
      <c r="C10780"/>
      <c r="D10780"/>
      <c r="G10780" s="196" t="e">
        <f>VLOOKUP(D10780,sku归属!A:B,2,0)</f>
        <v>#N/A</v>
      </c>
    </row>
    <row r="10781" spans="1:7" customHeight="1">
      <c r="A10781"/>
      <c r="B10781"/>
      <c r="C10781"/>
      <c r="D10781"/>
      <c r="G10781" s="196" t="e">
        <f>VLOOKUP(D10781,sku归属!A:B,2,0)</f>
        <v>#N/A</v>
      </c>
    </row>
    <row r="10782" spans="1:7" customHeight="1">
      <c r="A10782"/>
      <c r="B10782"/>
      <c r="C10782"/>
      <c r="D10782"/>
      <c r="G10782" s="196" t="e">
        <f>VLOOKUP(D10782,sku归属!A:B,2,0)</f>
        <v>#N/A</v>
      </c>
    </row>
    <row r="10783" spans="1:7" customHeight="1">
      <c r="A10783"/>
      <c r="B10783"/>
      <c r="C10783"/>
      <c r="D10783"/>
      <c r="G10783" s="196" t="e">
        <f>VLOOKUP(D10783,sku归属!A:B,2,0)</f>
        <v>#N/A</v>
      </c>
    </row>
    <row r="10784" spans="1:7" customHeight="1">
      <c r="A10784"/>
      <c r="B10784"/>
      <c r="C10784"/>
      <c r="D10784"/>
      <c r="G10784" s="196" t="e">
        <f>VLOOKUP(D10784,sku归属!A:B,2,0)</f>
        <v>#N/A</v>
      </c>
    </row>
    <row r="10785" spans="1:7" customHeight="1">
      <c r="A10785"/>
      <c r="B10785"/>
      <c r="C10785"/>
      <c r="D10785"/>
      <c r="G10785" s="196" t="e">
        <f>VLOOKUP(D10785,sku归属!A:B,2,0)</f>
        <v>#N/A</v>
      </c>
    </row>
    <row r="10786" spans="1:7" customHeight="1">
      <c r="A10786"/>
      <c r="B10786"/>
      <c r="C10786"/>
      <c r="D10786"/>
      <c r="G10786" s="196" t="e">
        <f>VLOOKUP(D10786,sku归属!A:B,2,0)</f>
        <v>#N/A</v>
      </c>
    </row>
    <row r="10787" spans="1:7" customHeight="1">
      <c r="A10787"/>
      <c r="B10787"/>
      <c r="C10787"/>
      <c r="D10787"/>
      <c r="G10787" s="196" t="e">
        <f>VLOOKUP(D10787,sku归属!A:B,2,0)</f>
        <v>#N/A</v>
      </c>
    </row>
    <row r="10788" spans="1:7" customHeight="1">
      <c r="A10788"/>
      <c r="B10788"/>
      <c r="C10788"/>
      <c r="D10788"/>
      <c r="G10788" s="196" t="e">
        <f>VLOOKUP(D10788,sku归属!A:B,2,0)</f>
        <v>#N/A</v>
      </c>
    </row>
    <row r="10789" spans="1:7" customHeight="1">
      <c r="A10789"/>
      <c r="B10789"/>
      <c r="C10789"/>
      <c r="D10789"/>
      <c r="G10789" s="196" t="e">
        <f>VLOOKUP(D10789,sku归属!A:B,2,0)</f>
        <v>#N/A</v>
      </c>
    </row>
    <row r="10790" spans="1:7" customHeight="1">
      <c r="A10790"/>
      <c r="B10790"/>
      <c r="C10790"/>
      <c r="D10790"/>
      <c r="G10790" s="196" t="e">
        <f>VLOOKUP(D10790,sku归属!A:B,2,0)</f>
        <v>#N/A</v>
      </c>
    </row>
    <row r="10791" spans="1:7" customHeight="1">
      <c r="A10791"/>
      <c r="B10791"/>
      <c r="C10791"/>
      <c r="D10791"/>
      <c r="G10791" s="196" t="e">
        <f>VLOOKUP(D10791,sku归属!A:B,2,0)</f>
        <v>#N/A</v>
      </c>
    </row>
    <row r="10792" spans="1:7" customHeight="1">
      <c r="A10792"/>
      <c r="B10792"/>
      <c r="C10792"/>
      <c r="D10792"/>
      <c r="G10792" s="196" t="e">
        <f>VLOOKUP(D10792,sku归属!A:B,2,0)</f>
        <v>#N/A</v>
      </c>
    </row>
    <row r="10793" spans="1:7" customHeight="1">
      <c r="A10793"/>
      <c r="B10793"/>
      <c r="C10793"/>
      <c r="D10793"/>
      <c r="G10793" s="196" t="e">
        <f>VLOOKUP(D10793,sku归属!A:B,2,0)</f>
        <v>#N/A</v>
      </c>
    </row>
    <row r="10794" spans="1:7" customHeight="1">
      <c r="A10794"/>
      <c r="B10794"/>
      <c r="C10794"/>
      <c r="D10794"/>
      <c r="G10794" s="196" t="e">
        <f>VLOOKUP(D10794,sku归属!A:B,2,0)</f>
        <v>#N/A</v>
      </c>
    </row>
    <row r="10795" spans="1:7" customHeight="1">
      <c r="A10795"/>
      <c r="B10795"/>
      <c r="C10795"/>
      <c r="D10795"/>
      <c r="G10795" s="196" t="e">
        <f>VLOOKUP(D10795,sku归属!A:B,2,0)</f>
        <v>#N/A</v>
      </c>
    </row>
    <row r="10796" spans="1:7" customHeight="1">
      <c r="A10796"/>
      <c r="B10796"/>
      <c r="C10796"/>
      <c r="D10796"/>
      <c r="G10796" s="196" t="e">
        <f>VLOOKUP(D10796,sku归属!A:B,2,0)</f>
        <v>#N/A</v>
      </c>
    </row>
    <row r="10797" spans="1:7" customHeight="1">
      <c r="A10797"/>
      <c r="B10797"/>
      <c r="C10797"/>
      <c r="D10797"/>
      <c r="G10797" s="196" t="e">
        <f>VLOOKUP(D10797,sku归属!A:B,2,0)</f>
        <v>#N/A</v>
      </c>
    </row>
    <row r="10798" spans="1:7" customHeight="1">
      <c r="A10798"/>
      <c r="B10798"/>
      <c r="C10798"/>
      <c r="D10798"/>
      <c r="G10798" s="196" t="e">
        <f>VLOOKUP(D10798,sku归属!A:B,2,0)</f>
        <v>#N/A</v>
      </c>
    </row>
    <row r="10799" spans="1:7" customHeight="1">
      <c r="A10799"/>
      <c r="B10799"/>
      <c r="C10799"/>
      <c r="D10799"/>
      <c r="G10799" s="196" t="e">
        <f>VLOOKUP(D10799,sku归属!A:B,2,0)</f>
        <v>#N/A</v>
      </c>
    </row>
    <row r="10800" spans="1:7" customHeight="1">
      <c r="A10800"/>
      <c r="B10800"/>
      <c r="C10800"/>
      <c r="D10800"/>
      <c r="G10800" s="196" t="e">
        <f>VLOOKUP(D10800,sku归属!A:B,2,0)</f>
        <v>#N/A</v>
      </c>
    </row>
    <row r="10801" spans="1:7" customHeight="1">
      <c r="A10801"/>
      <c r="B10801"/>
      <c r="C10801"/>
      <c r="D10801"/>
      <c r="G10801" s="196" t="e">
        <f>VLOOKUP(D10801,sku归属!A:B,2,0)</f>
        <v>#N/A</v>
      </c>
    </row>
    <row r="10802" spans="1:7" customHeight="1">
      <c r="A10802"/>
      <c r="B10802"/>
      <c r="C10802"/>
      <c r="D10802"/>
      <c r="G10802" s="196" t="e">
        <f>VLOOKUP(D10802,sku归属!A:B,2,0)</f>
        <v>#N/A</v>
      </c>
    </row>
    <row r="10803" spans="1:7" customHeight="1">
      <c r="A10803"/>
      <c r="B10803"/>
      <c r="C10803"/>
      <c r="D10803"/>
      <c r="G10803" s="196" t="e">
        <f>VLOOKUP(D10803,sku归属!A:B,2,0)</f>
        <v>#N/A</v>
      </c>
    </row>
    <row r="10804" spans="1:7" customHeight="1">
      <c r="A10804"/>
      <c r="B10804"/>
      <c r="C10804"/>
      <c r="D10804"/>
      <c r="G10804" s="196" t="e">
        <f>VLOOKUP(D10804,sku归属!A:B,2,0)</f>
        <v>#N/A</v>
      </c>
    </row>
    <row r="10805" spans="1:7" customHeight="1">
      <c r="A10805"/>
      <c r="B10805"/>
      <c r="C10805"/>
      <c r="D10805"/>
      <c r="G10805" s="196" t="e">
        <f>VLOOKUP(D10805,sku归属!A:B,2,0)</f>
        <v>#N/A</v>
      </c>
    </row>
    <row r="10806" spans="1:7" customHeight="1">
      <c r="A10806"/>
      <c r="B10806"/>
      <c r="C10806"/>
      <c r="D10806"/>
      <c r="G10806" s="196" t="e">
        <f>VLOOKUP(D10806,sku归属!A:B,2,0)</f>
        <v>#N/A</v>
      </c>
    </row>
    <row r="10807" spans="1:7" customHeight="1">
      <c r="A10807"/>
      <c r="B10807"/>
      <c r="C10807"/>
      <c r="D10807"/>
      <c r="G10807" s="196" t="e">
        <f>VLOOKUP(D10807,sku归属!A:B,2,0)</f>
        <v>#N/A</v>
      </c>
    </row>
    <row r="10808" spans="1:7" customHeight="1">
      <c r="A10808"/>
      <c r="B10808"/>
      <c r="C10808"/>
      <c r="D10808"/>
      <c r="G10808" s="196" t="e">
        <f>VLOOKUP(D10808,sku归属!A:B,2,0)</f>
        <v>#N/A</v>
      </c>
    </row>
    <row r="10809" spans="1:7" customHeight="1">
      <c r="A10809"/>
      <c r="B10809"/>
      <c r="C10809"/>
      <c r="D10809"/>
      <c r="G10809" s="196" t="e">
        <f>VLOOKUP(D10809,sku归属!A:B,2,0)</f>
        <v>#N/A</v>
      </c>
    </row>
    <row r="10810" spans="1:7" customHeight="1">
      <c r="A10810"/>
      <c r="B10810"/>
      <c r="C10810"/>
      <c r="D10810"/>
      <c r="G10810" s="196" t="e">
        <f>VLOOKUP(D10810,sku归属!A:B,2,0)</f>
        <v>#N/A</v>
      </c>
    </row>
    <row r="10811" spans="1:7" customHeight="1">
      <c r="A10811"/>
      <c r="B10811"/>
      <c r="C10811"/>
      <c r="D10811"/>
      <c r="G10811" s="196" t="e">
        <f>VLOOKUP(D10811,sku归属!A:B,2,0)</f>
        <v>#N/A</v>
      </c>
    </row>
    <row r="10812" spans="1:7" customHeight="1">
      <c r="A10812"/>
      <c r="B10812"/>
      <c r="C10812"/>
      <c r="D10812"/>
      <c r="G10812" s="196" t="e">
        <f>VLOOKUP(D10812,sku归属!A:B,2,0)</f>
        <v>#N/A</v>
      </c>
    </row>
    <row r="10813" spans="1:7" customHeight="1">
      <c r="A10813"/>
      <c r="B10813"/>
      <c r="C10813"/>
      <c r="D10813"/>
      <c r="G10813" s="196" t="e">
        <f>VLOOKUP(D10813,sku归属!A:B,2,0)</f>
        <v>#N/A</v>
      </c>
    </row>
    <row r="10814" spans="1:7" customHeight="1">
      <c r="A10814"/>
      <c r="B10814"/>
      <c r="C10814"/>
      <c r="D10814"/>
      <c r="G10814" s="196" t="e">
        <f>VLOOKUP(D10814,sku归属!A:B,2,0)</f>
        <v>#N/A</v>
      </c>
    </row>
    <row r="10815" spans="1:7" customHeight="1">
      <c r="A10815"/>
      <c r="B10815"/>
      <c r="C10815"/>
      <c r="D10815"/>
      <c r="G10815" s="196" t="e">
        <f>VLOOKUP(D10815,sku归属!A:B,2,0)</f>
        <v>#N/A</v>
      </c>
    </row>
    <row r="10816" spans="1:7" customHeight="1">
      <c r="A10816"/>
      <c r="B10816"/>
      <c r="C10816"/>
      <c r="D10816"/>
      <c r="G10816" s="196" t="e">
        <f>VLOOKUP(D10816,sku归属!A:B,2,0)</f>
        <v>#N/A</v>
      </c>
    </row>
    <row r="10817" spans="1:7" customHeight="1">
      <c r="A10817"/>
      <c r="B10817"/>
      <c r="C10817"/>
      <c r="D10817"/>
      <c r="G10817" s="196" t="e">
        <f>VLOOKUP(D10817,sku归属!A:B,2,0)</f>
        <v>#N/A</v>
      </c>
    </row>
    <row r="10818" spans="1:7" customHeight="1">
      <c r="A10818"/>
      <c r="B10818"/>
      <c r="C10818"/>
      <c r="D10818"/>
      <c r="G10818" s="196" t="e">
        <f>VLOOKUP(D10818,sku归属!A:B,2,0)</f>
        <v>#N/A</v>
      </c>
    </row>
    <row r="10819" spans="1:7" customHeight="1">
      <c r="A10819"/>
      <c r="B10819"/>
      <c r="C10819"/>
      <c r="D10819"/>
      <c r="G10819" s="196" t="e">
        <f>VLOOKUP(D10819,sku归属!A:B,2,0)</f>
        <v>#N/A</v>
      </c>
    </row>
    <row r="10820" spans="1:7" customHeight="1">
      <c r="A10820"/>
      <c r="B10820"/>
      <c r="C10820"/>
      <c r="D10820"/>
      <c r="G10820" s="196" t="e">
        <f>VLOOKUP(D10820,sku归属!A:B,2,0)</f>
        <v>#N/A</v>
      </c>
    </row>
    <row r="10821" spans="1:7" customHeight="1">
      <c r="A10821"/>
      <c r="B10821"/>
      <c r="C10821"/>
      <c r="D10821"/>
      <c r="G10821" s="196" t="e">
        <f>VLOOKUP(D10821,sku归属!A:B,2,0)</f>
        <v>#N/A</v>
      </c>
    </row>
    <row r="10822" spans="1:7" customHeight="1">
      <c r="A10822"/>
      <c r="B10822"/>
      <c r="C10822"/>
      <c r="D10822"/>
      <c r="G10822" s="196" t="e">
        <f>VLOOKUP(D10822,sku归属!A:B,2,0)</f>
        <v>#N/A</v>
      </c>
    </row>
    <row r="10823" spans="1:7" customHeight="1">
      <c r="A10823"/>
      <c r="B10823"/>
      <c r="C10823"/>
      <c r="D10823"/>
      <c r="G10823" s="196" t="e">
        <f>VLOOKUP(D10823,sku归属!A:B,2,0)</f>
        <v>#N/A</v>
      </c>
    </row>
    <row r="10824" spans="1:7" customHeight="1">
      <c r="A10824"/>
      <c r="B10824"/>
      <c r="C10824"/>
      <c r="D10824"/>
      <c r="G10824" s="196" t="e">
        <f>VLOOKUP(D10824,sku归属!A:B,2,0)</f>
        <v>#N/A</v>
      </c>
    </row>
    <row r="10825" spans="1:7" customHeight="1">
      <c r="A10825"/>
      <c r="B10825"/>
      <c r="C10825"/>
      <c r="D10825"/>
      <c r="G10825" s="196" t="e">
        <f>VLOOKUP(D10825,sku归属!A:B,2,0)</f>
        <v>#N/A</v>
      </c>
    </row>
    <row r="10826" spans="1:7" customHeight="1">
      <c r="A10826"/>
      <c r="B10826"/>
      <c r="C10826"/>
      <c r="D10826"/>
      <c r="G10826" s="196" t="e">
        <f>VLOOKUP(D10826,sku归属!A:B,2,0)</f>
        <v>#N/A</v>
      </c>
    </row>
    <row r="10827" spans="1:7" customHeight="1">
      <c r="A10827"/>
      <c r="B10827"/>
      <c r="C10827"/>
      <c r="D10827"/>
      <c r="G10827" s="196" t="e">
        <f>VLOOKUP(D10827,sku归属!A:B,2,0)</f>
        <v>#N/A</v>
      </c>
    </row>
    <row r="10828" spans="1:7" customHeight="1">
      <c r="A10828"/>
      <c r="B10828"/>
      <c r="C10828"/>
      <c r="D10828"/>
      <c r="G10828" s="196" t="e">
        <f>VLOOKUP(D10828,sku归属!A:B,2,0)</f>
        <v>#N/A</v>
      </c>
    </row>
    <row r="10829" spans="1:7" customHeight="1">
      <c r="A10829"/>
      <c r="B10829"/>
      <c r="C10829"/>
      <c r="D10829"/>
      <c r="G10829" s="196" t="e">
        <f>VLOOKUP(D10829,sku归属!A:B,2,0)</f>
        <v>#N/A</v>
      </c>
    </row>
    <row r="10830" spans="1:7" customHeight="1">
      <c r="A10830"/>
      <c r="B10830"/>
      <c r="C10830"/>
      <c r="D10830"/>
      <c r="G10830" s="196" t="e">
        <f>VLOOKUP(D10830,sku归属!A:B,2,0)</f>
        <v>#N/A</v>
      </c>
    </row>
    <row r="10831" spans="1:7" customHeight="1">
      <c r="A10831"/>
      <c r="B10831"/>
      <c r="C10831"/>
      <c r="D10831"/>
      <c r="G10831" s="196" t="e">
        <f>VLOOKUP(D10831,sku归属!A:B,2,0)</f>
        <v>#N/A</v>
      </c>
    </row>
    <row r="10832" spans="1:7" customHeight="1">
      <c r="A10832"/>
      <c r="B10832"/>
      <c r="C10832"/>
      <c r="D10832"/>
      <c r="G10832" s="196" t="e">
        <f>VLOOKUP(D10832,sku归属!A:B,2,0)</f>
        <v>#N/A</v>
      </c>
    </row>
    <row r="10833" spans="1:7" customHeight="1">
      <c r="A10833"/>
      <c r="B10833"/>
      <c r="C10833"/>
      <c r="D10833"/>
      <c r="G10833" s="196" t="e">
        <f>VLOOKUP(D10833,sku归属!A:B,2,0)</f>
        <v>#N/A</v>
      </c>
    </row>
    <row r="10834" spans="1:7" customHeight="1">
      <c r="A10834"/>
      <c r="B10834"/>
      <c r="C10834"/>
      <c r="D10834"/>
      <c r="G10834" s="196" t="e">
        <f>VLOOKUP(D10834,sku归属!A:B,2,0)</f>
        <v>#N/A</v>
      </c>
    </row>
    <row r="10835" spans="1:7" customHeight="1">
      <c r="A10835"/>
      <c r="B10835"/>
      <c r="C10835"/>
      <c r="D10835"/>
      <c r="G10835" s="196" t="e">
        <f>VLOOKUP(D10835,sku归属!A:B,2,0)</f>
        <v>#N/A</v>
      </c>
    </row>
    <row r="10836" spans="1:7" customHeight="1">
      <c r="A10836"/>
      <c r="B10836"/>
      <c r="C10836"/>
      <c r="D10836"/>
      <c r="G10836" s="196" t="e">
        <f>VLOOKUP(D10836,sku归属!A:B,2,0)</f>
        <v>#N/A</v>
      </c>
    </row>
    <row r="10837" spans="1:7" customHeight="1">
      <c r="A10837"/>
      <c r="B10837"/>
      <c r="C10837"/>
      <c r="D10837"/>
      <c r="G10837" s="196" t="e">
        <f>VLOOKUP(D10837,sku归属!A:B,2,0)</f>
        <v>#N/A</v>
      </c>
    </row>
    <row r="10838" spans="1:7" customHeight="1">
      <c r="A10838"/>
      <c r="B10838"/>
      <c r="C10838"/>
      <c r="D10838"/>
      <c r="G10838" s="196" t="e">
        <f>VLOOKUP(D10838,sku归属!A:B,2,0)</f>
        <v>#N/A</v>
      </c>
    </row>
    <row r="10839" spans="1:7" customHeight="1">
      <c r="A10839"/>
      <c r="B10839"/>
      <c r="C10839"/>
      <c r="D10839"/>
      <c r="G10839" s="196" t="e">
        <f>VLOOKUP(D10839,sku归属!A:B,2,0)</f>
        <v>#N/A</v>
      </c>
    </row>
    <row r="10840" spans="1:7" customHeight="1">
      <c r="A10840"/>
      <c r="B10840"/>
      <c r="C10840"/>
      <c r="D10840"/>
      <c r="G10840" s="196" t="e">
        <f>VLOOKUP(D10840,sku归属!A:B,2,0)</f>
        <v>#N/A</v>
      </c>
    </row>
    <row r="10841" spans="1:7" customHeight="1">
      <c r="A10841"/>
      <c r="B10841"/>
      <c r="C10841"/>
      <c r="D10841"/>
      <c r="G10841" s="196" t="e">
        <f>VLOOKUP(D10841,sku归属!A:B,2,0)</f>
        <v>#N/A</v>
      </c>
    </row>
    <row r="10842" spans="1:7" customHeight="1">
      <c r="A10842"/>
      <c r="B10842"/>
      <c r="C10842"/>
      <c r="D10842"/>
      <c r="G10842" s="196" t="e">
        <f>VLOOKUP(D10842,sku归属!A:B,2,0)</f>
        <v>#N/A</v>
      </c>
    </row>
    <row r="10843" spans="1:7" customHeight="1">
      <c r="A10843"/>
      <c r="B10843"/>
      <c r="C10843"/>
      <c r="D10843"/>
      <c r="G10843" s="196" t="e">
        <f>VLOOKUP(D10843,sku归属!A:B,2,0)</f>
        <v>#N/A</v>
      </c>
    </row>
    <row r="10844" spans="1:7" customHeight="1">
      <c r="A10844"/>
      <c r="B10844"/>
      <c r="C10844"/>
      <c r="D10844"/>
      <c r="G10844" s="196" t="e">
        <f>VLOOKUP(D10844,sku归属!A:B,2,0)</f>
        <v>#N/A</v>
      </c>
    </row>
    <row r="10845" spans="1:7" customHeight="1">
      <c r="A10845"/>
      <c r="B10845"/>
      <c r="C10845"/>
      <c r="D10845"/>
      <c r="G10845" s="196" t="e">
        <f>VLOOKUP(D10845,sku归属!A:B,2,0)</f>
        <v>#N/A</v>
      </c>
    </row>
    <row r="10846" spans="1:7" customHeight="1">
      <c r="A10846"/>
      <c r="B10846"/>
      <c r="C10846"/>
      <c r="D10846"/>
      <c r="G10846" s="196" t="e">
        <f>VLOOKUP(D10846,sku归属!A:B,2,0)</f>
        <v>#N/A</v>
      </c>
    </row>
    <row r="10847" spans="1:7" customHeight="1">
      <c r="A10847"/>
      <c r="B10847"/>
      <c r="C10847"/>
      <c r="D10847"/>
      <c r="G10847" s="196" t="e">
        <f>VLOOKUP(D10847,sku归属!A:B,2,0)</f>
        <v>#N/A</v>
      </c>
    </row>
    <row r="10848" spans="1:7" customHeight="1">
      <c r="A10848"/>
      <c r="B10848"/>
      <c r="C10848"/>
      <c r="D10848"/>
      <c r="G10848" s="196" t="e">
        <f>VLOOKUP(D10848,sku归属!A:B,2,0)</f>
        <v>#N/A</v>
      </c>
    </row>
    <row r="10849" spans="1:7" customHeight="1">
      <c r="A10849"/>
      <c r="B10849"/>
      <c r="C10849"/>
      <c r="D10849"/>
      <c r="G10849" s="196" t="e">
        <f>VLOOKUP(D10849,sku归属!A:B,2,0)</f>
        <v>#N/A</v>
      </c>
    </row>
    <row r="10850" spans="1:7" customHeight="1">
      <c r="A10850"/>
      <c r="B10850"/>
      <c r="C10850"/>
      <c r="D10850"/>
      <c r="G10850" s="196" t="e">
        <f>VLOOKUP(D10850,sku归属!A:B,2,0)</f>
        <v>#N/A</v>
      </c>
    </row>
    <row r="10851" spans="1:7" customHeight="1">
      <c r="A10851"/>
      <c r="B10851"/>
      <c r="C10851"/>
      <c r="D10851"/>
      <c r="G10851" s="196" t="e">
        <f>VLOOKUP(D10851,sku归属!A:B,2,0)</f>
        <v>#N/A</v>
      </c>
    </row>
    <row r="10852" spans="1:7" customHeight="1">
      <c r="A10852"/>
      <c r="B10852"/>
      <c r="C10852"/>
      <c r="D10852"/>
      <c r="G10852" s="196" t="e">
        <f>VLOOKUP(D10852,sku归属!A:B,2,0)</f>
        <v>#N/A</v>
      </c>
    </row>
    <row r="10853" spans="1:7" customHeight="1">
      <c r="A10853"/>
      <c r="B10853"/>
      <c r="C10853"/>
      <c r="D10853"/>
      <c r="G10853" s="196" t="e">
        <f>VLOOKUP(D10853,sku归属!A:B,2,0)</f>
        <v>#N/A</v>
      </c>
    </row>
    <row r="10854" spans="1:7" customHeight="1">
      <c r="A10854"/>
      <c r="B10854"/>
      <c r="C10854"/>
      <c r="D10854"/>
      <c r="G10854" s="196" t="e">
        <f>VLOOKUP(D10854,sku归属!A:B,2,0)</f>
        <v>#N/A</v>
      </c>
    </row>
    <row r="10855" spans="1:7" customHeight="1">
      <c r="A10855"/>
      <c r="B10855"/>
      <c r="C10855"/>
      <c r="D10855"/>
      <c r="G10855" s="196" t="e">
        <f>VLOOKUP(D10855,sku归属!A:B,2,0)</f>
        <v>#N/A</v>
      </c>
    </row>
    <row r="10856" spans="1:7" customHeight="1">
      <c r="A10856"/>
      <c r="B10856"/>
      <c r="C10856"/>
      <c r="D10856"/>
      <c r="G10856" s="196" t="e">
        <f>VLOOKUP(D10856,sku归属!A:B,2,0)</f>
        <v>#N/A</v>
      </c>
    </row>
    <row r="10857" spans="1:7" customHeight="1">
      <c r="A10857"/>
      <c r="B10857"/>
      <c r="C10857"/>
      <c r="D10857"/>
      <c r="G10857" s="196" t="e">
        <f>VLOOKUP(D10857,sku归属!A:B,2,0)</f>
        <v>#N/A</v>
      </c>
    </row>
    <row r="10858" spans="1:7" customHeight="1">
      <c r="A10858"/>
      <c r="B10858"/>
      <c r="C10858"/>
      <c r="D10858"/>
      <c r="G10858" s="196" t="e">
        <f>VLOOKUP(D10858,sku归属!A:B,2,0)</f>
        <v>#N/A</v>
      </c>
    </row>
    <row r="10859" spans="1:7" customHeight="1">
      <c r="A10859"/>
      <c r="B10859"/>
      <c r="C10859"/>
      <c r="D10859"/>
      <c r="G10859" s="196" t="e">
        <f>VLOOKUP(D10859,sku归属!A:B,2,0)</f>
        <v>#N/A</v>
      </c>
    </row>
    <row r="10860" spans="1:7" customHeight="1">
      <c r="A10860"/>
      <c r="B10860"/>
      <c r="C10860"/>
      <c r="D10860"/>
      <c r="G10860" s="196" t="e">
        <f>VLOOKUP(D10860,sku归属!A:B,2,0)</f>
        <v>#N/A</v>
      </c>
    </row>
    <row r="10861" spans="1:7" customHeight="1">
      <c r="A10861"/>
      <c r="B10861"/>
      <c r="C10861"/>
      <c r="D10861"/>
      <c r="G10861" s="196" t="e">
        <f>VLOOKUP(D10861,sku归属!A:B,2,0)</f>
        <v>#N/A</v>
      </c>
    </row>
    <row r="10862" spans="1:7" customHeight="1">
      <c r="A10862"/>
      <c r="B10862"/>
      <c r="C10862"/>
      <c r="D10862"/>
      <c r="G10862" s="196" t="e">
        <f>VLOOKUP(D10862,sku归属!A:B,2,0)</f>
        <v>#N/A</v>
      </c>
    </row>
    <row r="10863" spans="1:7" customHeight="1">
      <c r="A10863"/>
      <c r="B10863"/>
      <c r="C10863"/>
      <c r="D10863"/>
      <c r="G10863" s="196" t="e">
        <f>VLOOKUP(D10863,sku归属!A:B,2,0)</f>
        <v>#N/A</v>
      </c>
    </row>
    <row r="10864" spans="1:7" customHeight="1">
      <c r="A10864"/>
      <c r="B10864"/>
      <c r="C10864"/>
      <c r="D10864"/>
      <c r="G10864" s="196" t="e">
        <f>VLOOKUP(D10864,sku归属!A:B,2,0)</f>
        <v>#N/A</v>
      </c>
    </row>
    <row r="10865" spans="1:7" customHeight="1">
      <c r="A10865"/>
      <c r="B10865"/>
      <c r="C10865"/>
      <c r="D10865"/>
      <c r="G10865" s="196" t="e">
        <f>VLOOKUP(D10865,sku归属!A:B,2,0)</f>
        <v>#N/A</v>
      </c>
    </row>
    <row r="10866" spans="1:7" customHeight="1">
      <c r="A10866"/>
      <c r="B10866"/>
      <c r="C10866"/>
      <c r="D10866"/>
      <c r="G10866" s="196" t="e">
        <f>VLOOKUP(D10866,sku归属!A:B,2,0)</f>
        <v>#N/A</v>
      </c>
    </row>
    <row r="10867" spans="1:7" customHeight="1">
      <c r="A10867"/>
      <c r="B10867"/>
      <c r="C10867"/>
      <c r="D10867"/>
      <c r="G10867" s="196" t="e">
        <f>VLOOKUP(D10867,sku归属!A:B,2,0)</f>
        <v>#N/A</v>
      </c>
    </row>
    <row r="10868" spans="1:7" customHeight="1">
      <c r="A10868"/>
      <c r="B10868"/>
      <c r="C10868"/>
      <c r="D10868"/>
      <c r="G10868" s="196" t="e">
        <f>VLOOKUP(D10868,sku归属!A:B,2,0)</f>
        <v>#N/A</v>
      </c>
    </row>
    <row r="10869" spans="1:7" customHeight="1">
      <c r="A10869"/>
      <c r="B10869"/>
      <c r="C10869"/>
      <c r="D10869"/>
      <c r="G10869" s="196" t="e">
        <f>VLOOKUP(D10869,sku归属!A:B,2,0)</f>
        <v>#N/A</v>
      </c>
    </row>
    <row r="10870" spans="1:7" customHeight="1">
      <c r="A10870"/>
      <c r="B10870"/>
      <c r="C10870"/>
      <c r="D10870"/>
      <c r="G10870" s="196" t="e">
        <f>VLOOKUP(D10870,sku归属!A:B,2,0)</f>
        <v>#N/A</v>
      </c>
    </row>
    <row r="10871" spans="1:7" customHeight="1">
      <c r="A10871"/>
      <c r="B10871"/>
      <c r="C10871"/>
      <c r="D10871"/>
      <c r="G10871" s="196" t="e">
        <f>VLOOKUP(D10871,sku归属!A:B,2,0)</f>
        <v>#N/A</v>
      </c>
    </row>
    <row r="10872" spans="1:7" customHeight="1">
      <c r="A10872"/>
      <c r="B10872"/>
      <c r="C10872"/>
      <c r="D10872"/>
      <c r="G10872" s="196" t="e">
        <f>VLOOKUP(D10872,sku归属!A:B,2,0)</f>
        <v>#N/A</v>
      </c>
    </row>
    <row r="10873" spans="1:7" customHeight="1">
      <c r="A10873"/>
      <c r="B10873"/>
      <c r="C10873"/>
      <c r="D10873"/>
      <c r="G10873" s="196" t="e">
        <f>VLOOKUP(D10873,sku归属!A:B,2,0)</f>
        <v>#N/A</v>
      </c>
    </row>
    <row r="10874" spans="1:7" customHeight="1">
      <c r="A10874"/>
      <c r="B10874"/>
      <c r="C10874"/>
      <c r="D10874"/>
      <c r="G10874" s="196" t="e">
        <f>VLOOKUP(D10874,sku归属!A:B,2,0)</f>
        <v>#N/A</v>
      </c>
    </row>
    <row r="10875" spans="1:7" customHeight="1">
      <c r="A10875"/>
      <c r="B10875"/>
      <c r="C10875"/>
      <c r="D10875"/>
      <c r="G10875" s="196" t="e">
        <f>VLOOKUP(D10875,sku归属!A:B,2,0)</f>
        <v>#N/A</v>
      </c>
    </row>
    <row r="10876" spans="1:7" customHeight="1">
      <c r="A10876"/>
      <c r="B10876"/>
      <c r="C10876"/>
      <c r="D10876"/>
      <c r="G10876" s="196" t="e">
        <f>VLOOKUP(D10876,sku归属!A:B,2,0)</f>
        <v>#N/A</v>
      </c>
    </row>
    <row r="10877" spans="1:7" customHeight="1">
      <c r="A10877"/>
      <c r="B10877"/>
      <c r="C10877"/>
      <c r="D10877"/>
      <c r="G10877" s="196" t="e">
        <f>VLOOKUP(D10877,sku归属!A:B,2,0)</f>
        <v>#N/A</v>
      </c>
    </row>
    <row r="10878" spans="1:7" customHeight="1">
      <c r="A10878"/>
      <c r="B10878"/>
      <c r="C10878"/>
      <c r="D10878"/>
      <c r="G10878" s="196" t="e">
        <f>VLOOKUP(D10878,sku归属!A:B,2,0)</f>
        <v>#N/A</v>
      </c>
    </row>
    <row r="10879" spans="1:7" customHeight="1">
      <c r="A10879"/>
      <c r="B10879"/>
      <c r="C10879"/>
      <c r="D10879"/>
      <c r="G10879" s="196" t="e">
        <f>VLOOKUP(D10879,sku归属!A:B,2,0)</f>
        <v>#N/A</v>
      </c>
    </row>
    <row r="10880" spans="1:7" customHeight="1">
      <c r="A10880"/>
      <c r="B10880"/>
      <c r="C10880"/>
      <c r="D10880"/>
      <c r="G10880" s="196" t="e">
        <f>VLOOKUP(D10880,sku归属!A:B,2,0)</f>
        <v>#N/A</v>
      </c>
    </row>
    <row r="10881" spans="1:7" customHeight="1">
      <c r="A10881"/>
      <c r="B10881"/>
      <c r="C10881"/>
      <c r="D10881"/>
      <c r="G10881" s="196" t="e">
        <f>VLOOKUP(D10881,sku归属!A:B,2,0)</f>
        <v>#N/A</v>
      </c>
    </row>
    <row r="10882" spans="1:7" customHeight="1">
      <c r="A10882"/>
      <c r="B10882"/>
      <c r="C10882"/>
      <c r="D10882"/>
      <c r="G10882" s="196" t="e">
        <f>VLOOKUP(D10882,sku归属!A:B,2,0)</f>
        <v>#N/A</v>
      </c>
    </row>
    <row r="10883" spans="1:7" customHeight="1">
      <c r="A10883"/>
      <c r="B10883"/>
      <c r="C10883"/>
      <c r="D10883"/>
      <c r="G10883" s="196" t="e">
        <f>VLOOKUP(D10883,sku归属!A:B,2,0)</f>
        <v>#N/A</v>
      </c>
    </row>
    <row r="10884" spans="1:7" customHeight="1">
      <c r="A10884"/>
      <c r="B10884"/>
      <c r="C10884"/>
      <c r="D10884"/>
      <c r="G10884" s="196" t="e">
        <f>VLOOKUP(D10884,sku归属!A:B,2,0)</f>
        <v>#N/A</v>
      </c>
    </row>
    <row r="10885" spans="1:7" customHeight="1">
      <c r="A10885"/>
      <c r="B10885"/>
      <c r="C10885"/>
      <c r="D10885"/>
      <c r="G10885" s="196" t="e">
        <f>VLOOKUP(D10885,sku归属!A:B,2,0)</f>
        <v>#N/A</v>
      </c>
    </row>
    <row r="10886" spans="1:7" customHeight="1">
      <c r="A10886"/>
      <c r="B10886"/>
      <c r="C10886"/>
      <c r="D10886"/>
      <c r="G10886" s="196" t="e">
        <f>VLOOKUP(D10886,sku归属!A:B,2,0)</f>
        <v>#N/A</v>
      </c>
    </row>
    <row r="10887" spans="1:7" customHeight="1">
      <c r="A10887"/>
      <c r="B10887"/>
      <c r="C10887"/>
      <c r="D10887"/>
      <c r="G10887" s="196" t="e">
        <f>VLOOKUP(D10887,sku归属!A:B,2,0)</f>
        <v>#N/A</v>
      </c>
    </row>
    <row r="10888" spans="1:7" customHeight="1">
      <c r="A10888"/>
      <c r="B10888"/>
      <c r="C10888"/>
      <c r="D10888"/>
      <c r="G10888" s="196" t="e">
        <f>VLOOKUP(D10888,sku归属!A:B,2,0)</f>
        <v>#N/A</v>
      </c>
    </row>
    <row r="10889" spans="1:7" customHeight="1">
      <c r="A10889"/>
      <c r="B10889"/>
      <c r="C10889"/>
      <c r="D10889"/>
      <c r="G10889" s="196" t="e">
        <f>VLOOKUP(D10889,sku归属!A:B,2,0)</f>
        <v>#N/A</v>
      </c>
    </row>
    <row r="10890" spans="1:7" customHeight="1">
      <c r="A10890"/>
      <c r="B10890"/>
      <c r="C10890"/>
      <c r="D10890"/>
      <c r="G10890" s="196" t="e">
        <f>VLOOKUP(D10890,sku归属!A:B,2,0)</f>
        <v>#N/A</v>
      </c>
    </row>
    <row r="10891" spans="1:7" customHeight="1">
      <c r="A10891"/>
      <c r="B10891"/>
      <c r="C10891"/>
      <c r="D10891"/>
      <c r="G10891" s="196" t="e">
        <f>VLOOKUP(D10891,sku归属!A:B,2,0)</f>
        <v>#N/A</v>
      </c>
    </row>
    <row r="10892" spans="1:7" customHeight="1">
      <c r="A10892"/>
      <c r="B10892"/>
      <c r="C10892"/>
      <c r="D10892"/>
      <c r="G10892" s="196" t="e">
        <f>VLOOKUP(D10892,sku归属!A:B,2,0)</f>
        <v>#N/A</v>
      </c>
    </row>
    <row r="10893" spans="1:7" customHeight="1">
      <c r="A10893"/>
      <c r="B10893"/>
      <c r="C10893"/>
      <c r="D10893"/>
      <c r="G10893" s="196" t="e">
        <f>VLOOKUP(D10893,sku归属!A:B,2,0)</f>
        <v>#N/A</v>
      </c>
    </row>
    <row r="10894" spans="1:7" customHeight="1">
      <c r="A10894"/>
      <c r="B10894"/>
      <c r="C10894"/>
      <c r="D10894"/>
      <c r="G10894" s="196" t="e">
        <f>VLOOKUP(D10894,sku归属!A:B,2,0)</f>
        <v>#N/A</v>
      </c>
    </row>
    <row r="10895" spans="1:7" customHeight="1">
      <c r="A10895"/>
      <c r="B10895"/>
      <c r="C10895"/>
      <c r="D10895"/>
      <c r="G10895" s="196" t="e">
        <f>VLOOKUP(D10895,sku归属!A:B,2,0)</f>
        <v>#N/A</v>
      </c>
    </row>
    <row r="10896" spans="1:7" customHeight="1">
      <c r="A10896"/>
      <c r="B10896"/>
      <c r="C10896"/>
      <c r="D10896"/>
      <c r="G10896" s="196" t="e">
        <f>VLOOKUP(D10896,sku归属!A:B,2,0)</f>
        <v>#N/A</v>
      </c>
    </row>
    <row r="10897" spans="1:7" customHeight="1">
      <c r="A10897"/>
      <c r="B10897"/>
      <c r="C10897"/>
      <c r="D10897"/>
      <c r="G10897" s="196" t="e">
        <f>VLOOKUP(D10897,sku归属!A:B,2,0)</f>
        <v>#N/A</v>
      </c>
    </row>
    <row r="10898" spans="1:7" customHeight="1">
      <c r="A10898"/>
      <c r="B10898"/>
      <c r="C10898"/>
      <c r="D10898"/>
      <c r="G10898" s="196" t="e">
        <f>VLOOKUP(D10898,sku归属!A:B,2,0)</f>
        <v>#N/A</v>
      </c>
    </row>
    <row r="10899" spans="1:7" customHeight="1">
      <c r="A10899"/>
      <c r="B10899"/>
      <c r="C10899"/>
      <c r="D10899"/>
      <c r="G10899" s="196" t="e">
        <f>VLOOKUP(D10899,sku归属!A:B,2,0)</f>
        <v>#N/A</v>
      </c>
    </row>
    <row r="10900" spans="1:7" customHeight="1">
      <c r="A10900"/>
      <c r="B10900"/>
      <c r="C10900"/>
      <c r="D10900"/>
      <c r="G10900" s="196" t="e">
        <f>VLOOKUP(D10900,sku归属!A:B,2,0)</f>
        <v>#N/A</v>
      </c>
    </row>
    <row r="10901" spans="1:7" customHeight="1">
      <c r="A10901"/>
      <c r="B10901"/>
      <c r="C10901"/>
      <c r="D10901"/>
      <c r="G10901" s="196" t="e">
        <f>VLOOKUP(D10901,sku归属!A:B,2,0)</f>
        <v>#N/A</v>
      </c>
    </row>
    <row r="10902" spans="1:7" customHeight="1">
      <c r="A10902"/>
      <c r="B10902"/>
      <c r="C10902"/>
      <c r="D10902"/>
      <c r="G10902" s="196" t="e">
        <f>VLOOKUP(D10902,sku归属!A:B,2,0)</f>
        <v>#N/A</v>
      </c>
    </row>
    <row r="10903" spans="1:7" customHeight="1">
      <c r="A10903"/>
      <c r="B10903"/>
      <c r="C10903"/>
      <c r="D10903"/>
      <c r="G10903" s="196" t="e">
        <f>VLOOKUP(D10903,sku归属!A:B,2,0)</f>
        <v>#N/A</v>
      </c>
    </row>
    <row r="10904" spans="1:7" customHeight="1">
      <c r="A10904"/>
      <c r="B10904"/>
      <c r="C10904"/>
      <c r="D10904"/>
      <c r="G10904" s="196" t="e">
        <f>VLOOKUP(D10904,sku归属!A:B,2,0)</f>
        <v>#N/A</v>
      </c>
    </row>
    <row r="10905" spans="1:7" customHeight="1">
      <c r="A10905"/>
      <c r="B10905"/>
      <c r="C10905"/>
      <c r="D10905"/>
      <c r="G10905" s="196" t="e">
        <f>VLOOKUP(D10905,sku归属!A:B,2,0)</f>
        <v>#N/A</v>
      </c>
    </row>
    <row r="10906" spans="1:7" customHeight="1">
      <c r="A10906"/>
      <c r="B10906"/>
      <c r="C10906"/>
      <c r="D10906"/>
      <c r="G10906" s="196" t="e">
        <f>VLOOKUP(D10906,sku归属!A:B,2,0)</f>
        <v>#N/A</v>
      </c>
    </row>
    <row r="10907" spans="1:7" customHeight="1">
      <c r="A10907"/>
      <c r="B10907"/>
      <c r="C10907"/>
      <c r="D10907"/>
      <c r="G10907" s="196" t="e">
        <f>VLOOKUP(D10907,sku归属!A:B,2,0)</f>
        <v>#N/A</v>
      </c>
    </row>
    <row r="10908" spans="1:7" customHeight="1">
      <c r="A10908"/>
      <c r="B10908"/>
      <c r="C10908"/>
      <c r="D10908"/>
      <c r="G10908" s="196" t="e">
        <f>VLOOKUP(D10908,sku归属!A:B,2,0)</f>
        <v>#N/A</v>
      </c>
    </row>
    <row r="10909" spans="1:7" customHeight="1">
      <c r="A10909"/>
      <c r="B10909"/>
      <c r="C10909"/>
      <c r="D10909"/>
      <c r="G10909" s="196" t="e">
        <f>VLOOKUP(D10909,sku归属!A:B,2,0)</f>
        <v>#N/A</v>
      </c>
    </row>
    <row r="10910" spans="1:7" customHeight="1">
      <c r="A10910"/>
      <c r="B10910"/>
      <c r="C10910"/>
      <c r="D10910"/>
      <c r="G10910" s="196" t="e">
        <f>VLOOKUP(D10910,sku归属!A:B,2,0)</f>
        <v>#N/A</v>
      </c>
    </row>
    <row r="10911" spans="1:7" customHeight="1">
      <c r="A10911"/>
      <c r="B10911"/>
      <c r="C10911"/>
      <c r="D10911"/>
      <c r="G10911" s="196" t="e">
        <f>VLOOKUP(D10911,sku归属!A:B,2,0)</f>
        <v>#N/A</v>
      </c>
    </row>
    <row r="10912" spans="1:7" customHeight="1">
      <c r="A10912"/>
      <c r="B10912"/>
      <c r="C10912"/>
      <c r="D10912"/>
      <c r="G10912" s="196" t="e">
        <f>VLOOKUP(D10912,sku归属!A:B,2,0)</f>
        <v>#N/A</v>
      </c>
    </row>
    <row r="10913" spans="1:7" customHeight="1">
      <c r="A10913"/>
      <c r="B10913"/>
      <c r="C10913"/>
      <c r="D10913"/>
      <c r="G10913" s="196" t="e">
        <f>VLOOKUP(D10913,sku归属!A:B,2,0)</f>
        <v>#N/A</v>
      </c>
    </row>
    <row r="10914" spans="1:7" customHeight="1">
      <c r="A10914"/>
      <c r="B10914"/>
      <c r="C10914"/>
      <c r="D10914"/>
      <c r="G10914" s="196" t="e">
        <f>VLOOKUP(D10914,sku归属!A:B,2,0)</f>
        <v>#N/A</v>
      </c>
    </row>
    <row r="10915" spans="1:7" customHeight="1">
      <c r="A10915"/>
      <c r="B10915"/>
      <c r="C10915"/>
      <c r="D10915"/>
      <c r="G10915" s="196" t="e">
        <f>VLOOKUP(D10915,sku归属!A:B,2,0)</f>
        <v>#N/A</v>
      </c>
    </row>
    <row r="10916" spans="1:7" customHeight="1">
      <c r="A10916"/>
      <c r="B10916"/>
      <c r="C10916"/>
      <c r="D10916"/>
      <c r="G10916" s="196" t="e">
        <f>VLOOKUP(D10916,sku归属!A:B,2,0)</f>
        <v>#N/A</v>
      </c>
    </row>
    <row r="10917" spans="1:7" customHeight="1">
      <c r="A10917"/>
      <c r="B10917"/>
      <c r="C10917"/>
      <c r="D10917"/>
      <c r="G10917" s="196" t="e">
        <f>VLOOKUP(D10917,sku归属!A:B,2,0)</f>
        <v>#N/A</v>
      </c>
    </row>
    <row r="10918" spans="1:7" customHeight="1">
      <c r="A10918"/>
      <c r="B10918"/>
      <c r="C10918"/>
      <c r="D10918"/>
      <c r="G10918" s="196" t="e">
        <f>VLOOKUP(D10918,sku归属!A:B,2,0)</f>
        <v>#N/A</v>
      </c>
    </row>
    <row r="10919" spans="1:7" customHeight="1">
      <c r="A10919"/>
      <c r="B10919"/>
      <c r="C10919"/>
      <c r="D10919"/>
      <c r="G10919" s="196" t="e">
        <f>VLOOKUP(D10919,sku归属!A:B,2,0)</f>
        <v>#N/A</v>
      </c>
    </row>
    <row r="10920" spans="1:7" customHeight="1">
      <c r="A10920"/>
      <c r="B10920"/>
      <c r="C10920"/>
      <c r="D10920"/>
      <c r="G10920" s="196" t="e">
        <f>VLOOKUP(D10920,sku归属!A:B,2,0)</f>
        <v>#N/A</v>
      </c>
    </row>
    <row r="10921" spans="1:7" customHeight="1">
      <c r="A10921"/>
      <c r="B10921"/>
      <c r="C10921"/>
      <c r="D10921"/>
      <c r="G10921" s="196" t="e">
        <f>VLOOKUP(D10921,sku归属!A:B,2,0)</f>
        <v>#N/A</v>
      </c>
    </row>
    <row r="10922" spans="1:7" customHeight="1">
      <c r="A10922"/>
      <c r="B10922"/>
      <c r="C10922"/>
      <c r="D10922"/>
      <c r="G10922" s="196" t="e">
        <f>VLOOKUP(D10922,sku归属!A:B,2,0)</f>
        <v>#N/A</v>
      </c>
    </row>
    <row r="10923" spans="1:7" customHeight="1">
      <c r="A10923"/>
      <c r="B10923"/>
      <c r="C10923"/>
      <c r="D10923"/>
      <c r="G10923" s="196" t="e">
        <f>VLOOKUP(D10923,sku归属!A:B,2,0)</f>
        <v>#N/A</v>
      </c>
    </row>
    <row r="10924" spans="1:7" customHeight="1">
      <c r="A10924"/>
      <c r="B10924"/>
      <c r="C10924"/>
      <c r="D10924"/>
      <c r="G10924" s="196" t="e">
        <f>VLOOKUP(D10924,sku归属!A:B,2,0)</f>
        <v>#N/A</v>
      </c>
    </row>
    <row r="10925" spans="1:7" customHeight="1">
      <c r="A10925"/>
      <c r="B10925"/>
      <c r="C10925"/>
      <c r="D10925"/>
      <c r="G10925" s="196" t="e">
        <f>VLOOKUP(D10925,sku归属!A:B,2,0)</f>
        <v>#N/A</v>
      </c>
    </row>
    <row r="10926" spans="1:7" customHeight="1">
      <c r="A10926"/>
      <c r="B10926"/>
      <c r="C10926"/>
      <c r="D10926"/>
      <c r="G10926" s="196" t="e">
        <f>VLOOKUP(D10926,sku归属!A:B,2,0)</f>
        <v>#N/A</v>
      </c>
    </row>
    <row r="10927" spans="1:7" customHeight="1">
      <c r="A10927"/>
      <c r="B10927"/>
      <c r="C10927"/>
      <c r="D10927"/>
      <c r="G10927" s="196" t="e">
        <f>VLOOKUP(D10927,sku归属!A:B,2,0)</f>
        <v>#N/A</v>
      </c>
    </row>
    <row r="10928" spans="1:7" customHeight="1">
      <c r="A10928"/>
      <c r="B10928"/>
      <c r="C10928"/>
      <c r="D10928"/>
      <c r="G10928" s="196" t="e">
        <f>VLOOKUP(D10928,sku归属!A:B,2,0)</f>
        <v>#N/A</v>
      </c>
    </row>
    <row r="10929" spans="1:7" customHeight="1">
      <c r="A10929"/>
      <c r="B10929"/>
      <c r="C10929"/>
      <c r="D10929"/>
      <c r="G10929" s="196" t="e">
        <f>VLOOKUP(D10929,sku归属!A:B,2,0)</f>
        <v>#N/A</v>
      </c>
    </row>
    <row r="10930" spans="1:7" customHeight="1">
      <c r="A10930"/>
      <c r="B10930"/>
      <c r="C10930"/>
      <c r="D10930"/>
      <c r="G10930" s="196" t="e">
        <f>VLOOKUP(D10930,sku归属!A:B,2,0)</f>
        <v>#N/A</v>
      </c>
    </row>
    <row r="10931" spans="1:7" customHeight="1">
      <c r="A10931"/>
      <c r="B10931"/>
      <c r="C10931"/>
      <c r="D10931"/>
      <c r="G10931" s="196" t="e">
        <f>VLOOKUP(D10931,sku归属!A:B,2,0)</f>
        <v>#N/A</v>
      </c>
    </row>
    <row r="10932" spans="1:7" customHeight="1">
      <c r="A10932"/>
      <c r="B10932"/>
      <c r="C10932"/>
      <c r="D10932"/>
      <c r="G10932" s="196" t="e">
        <f>VLOOKUP(D10932,sku归属!A:B,2,0)</f>
        <v>#N/A</v>
      </c>
    </row>
    <row r="10933" spans="1:7" customHeight="1">
      <c r="A10933"/>
      <c r="B10933"/>
      <c r="C10933"/>
      <c r="D10933"/>
      <c r="G10933" s="196" t="e">
        <f>VLOOKUP(D10933,sku归属!A:B,2,0)</f>
        <v>#N/A</v>
      </c>
    </row>
    <row r="10934" spans="1:7" customHeight="1">
      <c r="A10934"/>
      <c r="B10934"/>
      <c r="C10934"/>
      <c r="D10934"/>
      <c r="G10934" s="196" t="e">
        <f>VLOOKUP(D10934,sku归属!A:B,2,0)</f>
        <v>#N/A</v>
      </c>
    </row>
    <row r="10935" spans="1:7" customHeight="1">
      <c r="A10935"/>
      <c r="B10935"/>
      <c r="C10935"/>
      <c r="D10935"/>
      <c r="G10935" s="196" t="e">
        <f>VLOOKUP(D10935,sku归属!A:B,2,0)</f>
        <v>#N/A</v>
      </c>
    </row>
    <row r="10936" spans="1:7" customHeight="1">
      <c r="A10936"/>
      <c r="B10936"/>
      <c r="C10936"/>
      <c r="D10936"/>
      <c r="G10936" s="196" t="e">
        <f>VLOOKUP(D10936,sku归属!A:B,2,0)</f>
        <v>#N/A</v>
      </c>
    </row>
    <row r="10937" spans="1:7" customHeight="1">
      <c r="A10937"/>
      <c r="B10937"/>
      <c r="C10937"/>
      <c r="D10937"/>
      <c r="G10937" s="196" t="e">
        <f>VLOOKUP(D10937,sku归属!A:B,2,0)</f>
        <v>#N/A</v>
      </c>
    </row>
    <row r="10938" spans="1:7" customHeight="1">
      <c r="A10938"/>
      <c r="B10938"/>
      <c r="C10938"/>
      <c r="D10938"/>
      <c r="G10938" s="196" t="e">
        <f>VLOOKUP(D10938,sku归属!A:B,2,0)</f>
        <v>#N/A</v>
      </c>
    </row>
    <row r="10939" spans="1:7" customHeight="1">
      <c r="A10939"/>
      <c r="B10939"/>
      <c r="C10939"/>
      <c r="D10939"/>
      <c r="G10939" s="196" t="e">
        <f>VLOOKUP(D10939,sku归属!A:B,2,0)</f>
        <v>#N/A</v>
      </c>
    </row>
    <row r="10940" spans="1:7" customHeight="1">
      <c r="A10940"/>
      <c r="B10940"/>
      <c r="C10940"/>
      <c r="D10940"/>
      <c r="G10940" s="196" t="e">
        <f>VLOOKUP(D10940,sku归属!A:B,2,0)</f>
        <v>#N/A</v>
      </c>
    </row>
    <row r="10941" spans="1:7" customHeight="1">
      <c r="A10941"/>
      <c r="B10941"/>
      <c r="C10941"/>
      <c r="D10941"/>
      <c r="G10941" s="196" t="e">
        <f>VLOOKUP(D10941,sku归属!A:B,2,0)</f>
        <v>#N/A</v>
      </c>
    </row>
    <row r="10942" spans="1:7" customHeight="1">
      <c r="A10942"/>
      <c r="B10942"/>
      <c r="C10942"/>
      <c r="D10942"/>
      <c r="G10942" s="196" t="e">
        <f>VLOOKUP(D10942,sku归属!A:B,2,0)</f>
        <v>#N/A</v>
      </c>
    </row>
    <row r="10943" spans="1:7" customHeight="1">
      <c r="A10943"/>
      <c r="B10943"/>
      <c r="C10943"/>
      <c r="D10943"/>
      <c r="G10943" s="196" t="e">
        <f>VLOOKUP(D10943,sku归属!A:B,2,0)</f>
        <v>#N/A</v>
      </c>
    </row>
    <row r="10944" spans="1:7" customHeight="1">
      <c r="A10944"/>
      <c r="B10944"/>
      <c r="C10944"/>
      <c r="D10944"/>
      <c r="G10944" s="196" t="e">
        <f>VLOOKUP(D10944,sku归属!A:B,2,0)</f>
        <v>#N/A</v>
      </c>
    </row>
    <row r="10945" spans="1:7" customHeight="1">
      <c r="A10945"/>
      <c r="B10945"/>
      <c r="C10945"/>
      <c r="D10945"/>
      <c r="G10945" s="196" t="e">
        <f>VLOOKUP(D10945,sku归属!A:B,2,0)</f>
        <v>#N/A</v>
      </c>
    </row>
    <row r="10946" spans="1:7" customHeight="1">
      <c r="A10946"/>
      <c r="B10946"/>
      <c r="C10946"/>
      <c r="D10946"/>
      <c r="G10946" s="196" t="e">
        <f>VLOOKUP(D10946,sku归属!A:B,2,0)</f>
        <v>#N/A</v>
      </c>
    </row>
    <row r="10947" spans="1:7" customHeight="1">
      <c r="A10947"/>
      <c r="B10947"/>
      <c r="C10947"/>
      <c r="D10947"/>
      <c r="G10947" s="196" t="e">
        <f>VLOOKUP(D10947,sku归属!A:B,2,0)</f>
        <v>#N/A</v>
      </c>
    </row>
    <row r="10948" spans="1:7" customHeight="1">
      <c r="A10948"/>
      <c r="B10948"/>
      <c r="C10948"/>
      <c r="D10948"/>
      <c r="G10948" s="196" t="e">
        <f>VLOOKUP(D10948,sku归属!A:B,2,0)</f>
        <v>#N/A</v>
      </c>
    </row>
    <row r="10949" spans="1:7" customHeight="1">
      <c r="A10949"/>
      <c r="B10949"/>
      <c r="C10949"/>
      <c r="D10949"/>
      <c r="G10949" s="196" t="e">
        <f>VLOOKUP(D10949,sku归属!A:B,2,0)</f>
        <v>#N/A</v>
      </c>
    </row>
    <row r="10950" spans="1:7" customHeight="1">
      <c r="A10950"/>
      <c r="B10950"/>
      <c r="C10950"/>
      <c r="D10950"/>
      <c r="G10950" s="196" t="e">
        <f>VLOOKUP(D10950,sku归属!A:B,2,0)</f>
        <v>#N/A</v>
      </c>
    </row>
    <row r="10951" spans="1:7" customHeight="1">
      <c r="A10951"/>
      <c r="B10951"/>
      <c r="C10951"/>
      <c r="D10951"/>
      <c r="G10951" s="196" t="e">
        <f>VLOOKUP(D10951,sku归属!A:B,2,0)</f>
        <v>#N/A</v>
      </c>
    </row>
    <row r="10952" spans="1:7" customHeight="1">
      <c r="A10952"/>
      <c r="B10952"/>
      <c r="C10952"/>
      <c r="D10952"/>
      <c r="G10952" s="196" t="e">
        <f>VLOOKUP(D10952,sku归属!A:B,2,0)</f>
        <v>#N/A</v>
      </c>
    </row>
    <row r="10953" spans="1:7" customHeight="1">
      <c r="A10953"/>
      <c r="B10953"/>
      <c r="C10953"/>
      <c r="D10953"/>
      <c r="G10953" s="196" t="e">
        <f>VLOOKUP(D10953,sku归属!A:B,2,0)</f>
        <v>#N/A</v>
      </c>
    </row>
    <row r="10954" spans="1:7" customHeight="1">
      <c r="A10954"/>
      <c r="B10954"/>
      <c r="C10954"/>
      <c r="D10954"/>
      <c r="G10954" s="196" t="e">
        <f>VLOOKUP(D10954,sku归属!A:B,2,0)</f>
        <v>#N/A</v>
      </c>
    </row>
    <row r="10955" spans="1:7" customHeight="1">
      <c r="A10955"/>
      <c r="B10955"/>
      <c r="C10955"/>
      <c r="D10955"/>
      <c r="G10955" s="196" t="e">
        <f>VLOOKUP(D10955,sku归属!A:B,2,0)</f>
        <v>#N/A</v>
      </c>
    </row>
    <row r="10956" spans="1:7" customHeight="1">
      <c r="A10956"/>
      <c r="B10956"/>
      <c r="C10956"/>
      <c r="D10956"/>
      <c r="G10956" s="196" t="e">
        <f>VLOOKUP(D10956,sku归属!A:B,2,0)</f>
        <v>#N/A</v>
      </c>
    </row>
    <row r="10957" spans="1:7" customHeight="1">
      <c r="A10957"/>
      <c r="B10957"/>
      <c r="C10957"/>
      <c r="D10957"/>
      <c r="G10957" s="196" t="e">
        <f>VLOOKUP(D10957,sku归属!A:B,2,0)</f>
        <v>#N/A</v>
      </c>
    </row>
    <row r="10958" spans="1:7" customHeight="1">
      <c r="A10958"/>
      <c r="B10958"/>
      <c r="C10958"/>
      <c r="D10958"/>
      <c r="G10958" s="196" t="e">
        <f>VLOOKUP(D10958,sku归属!A:B,2,0)</f>
        <v>#N/A</v>
      </c>
    </row>
    <row r="10959" spans="1:7" customHeight="1">
      <c r="A10959"/>
      <c r="B10959"/>
      <c r="C10959"/>
      <c r="D10959"/>
      <c r="G10959" s="196" t="e">
        <f>VLOOKUP(D10959,sku归属!A:B,2,0)</f>
        <v>#N/A</v>
      </c>
    </row>
    <row r="10960" spans="1:7" customHeight="1">
      <c r="A10960"/>
      <c r="B10960"/>
      <c r="C10960"/>
      <c r="D10960"/>
      <c r="G10960" s="196" t="e">
        <f>VLOOKUP(D10960,sku归属!A:B,2,0)</f>
        <v>#N/A</v>
      </c>
    </row>
    <row r="10961" spans="1:7" customHeight="1">
      <c r="A10961"/>
      <c r="B10961"/>
      <c r="C10961"/>
      <c r="D10961"/>
      <c r="G10961" s="196" t="e">
        <f>VLOOKUP(D10961,sku归属!A:B,2,0)</f>
        <v>#N/A</v>
      </c>
    </row>
    <row r="10962" spans="1:7" customHeight="1">
      <c r="A10962"/>
      <c r="B10962"/>
      <c r="C10962"/>
      <c r="D10962"/>
      <c r="G10962" s="196" t="e">
        <f>VLOOKUP(D10962,sku归属!A:B,2,0)</f>
        <v>#N/A</v>
      </c>
    </row>
    <row r="10963" spans="1:7" customHeight="1">
      <c r="A10963"/>
      <c r="B10963"/>
      <c r="C10963"/>
      <c r="D10963"/>
      <c r="G10963" s="196" t="e">
        <f>VLOOKUP(D10963,sku归属!A:B,2,0)</f>
        <v>#N/A</v>
      </c>
    </row>
    <row r="10964" spans="1:7" customHeight="1">
      <c r="A10964"/>
      <c r="B10964"/>
      <c r="C10964"/>
      <c r="D10964"/>
      <c r="G10964" s="196" t="e">
        <f>VLOOKUP(D10964,sku归属!A:B,2,0)</f>
        <v>#N/A</v>
      </c>
    </row>
    <row r="10965" spans="1:7" customHeight="1">
      <c r="A10965"/>
      <c r="B10965"/>
      <c r="C10965"/>
      <c r="D10965"/>
      <c r="G10965" s="196" t="e">
        <f>VLOOKUP(D10965,sku归属!A:B,2,0)</f>
        <v>#N/A</v>
      </c>
    </row>
    <row r="10966" spans="1:7" customHeight="1">
      <c r="A10966"/>
      <c r="B10966"/>
      <c r="C10966"/>
      <c r="D10966"/>
      <c r="G10966" s="196" t="e">
        <f>VLOOKUP(D10966,sku归属!A:B,2,0)</f>
        <v>#N/A</v>
      </c>
    </row>
    <row r="10967" spans="1:7" customHeight="1">
      <c r="A10967"/>
      <c r="B10967"/>
      <c r="C10967"/>
      <c r="D10967"/>
      <c r="G10967" s="196" t="e">
        <f>VLOOKUP(D10967,sku归属!A:B,2,0)</f>
        <v>#N/A</v>
      </c>
    </row>
    <row r="10968" spans="1:7" customHeight="1">
      <c r="A10968"/>
      <c r="B10968"/>
      <c r="C10968"/>
      <c r="D10968"/>
      <c r="G10968" s="196" t="e">
        <f>VLOOKUP(D10968,sku归属!A:B,2,0)</f>
        <v>#N/A</v>
      </c>
    </row>
    <row r="10969" spans="1:7" customHeight="1">
      <c r="A10969"/>
      <c r="B10969"/>
      <c r="C10969"/>
      <c r="D10969"/>
      <c r="G10969" s="196" t="e">
        <f>VLOOKUP(D10969,sku归属!A:B,2,0)</f>
        <v>#N/A</v>
      </c>
    </row>
    <row r="10970" spans="1:7" customHeight="1">
      <c r="A10970"/>
      <c r="B10970"/>
      <c r="C10970"/>
      <c r="D10970"/>
      <c r="G10970" s="196" t="e">
        <f>VLOOKUP(D10970,sku归属!A:B,2,0)</f>
        <v>#N/A</v>
      </c>
    </row>
    <row r="10971" spans="1:7" customHeight="1">
      <c r="A10971"/>
      <c r="B10971"/>
      <c r="C10971"/>
      <c r="D10971"/>
      <c r="G10971" s="196" t="e">
        <f>VLOOKUP(D10971,sku归属!A:B,2,0)</f>
        <v>#N/A</v>
      </c>
    </row>
    <row r="10972" spans="1:7" customHeight="1">
      <c r="A10972"/>
      <c r="B10972"/>
      <c r="C10972"/>
      <c r="D10972"/>
      <c r="G10972" s="196" t="e">
        <f>VLOOKUP(D10972,sku归属!A:B,2,0)</f>
        <v>#N/A</v>
      </c>
    </row>
    <row r="10973" spans="1:7" customHeight="1">
      <c r="A10973"/>
      <c r="B10973"/>
      <c r="C10973"/>
      <c r="D10973"/>
      <c r="G10973" s="196" t="e">
        <f>VLOOKUP(D10973,sku归属!A:B,2,0)</f>
        <v>#N/A</v>
      </c>
    </row>
    <row r="10974" spans="1:7" customHeight="1">
      <c r="A10974"/>
      <c r="B10974"/>
      <c r="C10974"/>
      <c r="D10974"/>
      <c r="G10974" s="196" t="e">
        <f>VLOOKUP(D10974,sku归属!A:B,2,0)</f>
        <v>#N/A</v>
      </c>
    </row>
    <row r="10975" spans="1:7" customHeight="1">
      <c r="A10975"/>
      <c r="B10975"/>
      <c r="C10975"/>
      <c r="D10975"/>
      <c r="G10975" s="196" t="e">
        <f>VLOOKUP(D10975,sku归属!A:B,2,0)</f>
        <v>#N/A</v>
      </c>
    </row>
    <row r="10976" spans="1:7" customHeight="1">
      <c r="A10976"/>
      <c r="B10976"/>
      <c r="C10976"/>
      <c r="D10976"/>
      <c r="G10976" s="196" t="e">
        <f>VLOOKUP(D10976,sku归属!A:B,2,0)</f>
        <v>#N/A</v>
      </c>
    </row>
    <row r="10977" spans="1:7" customHeight="1">
      <c r="A10977"/>
      <c r="B10977"/>
      <c r="C10977"/>
      <c r="D10977"/>
      <c r="G10977" s="196" t="e">
        <f>VLOOKUP(D10977,sku归属!A:B,2,0)</f>
        <v>#N/A</v>
      </c>
    </row>
    <row r="10978" spans="1:7" customHeight="1">
      <c r="A10978"/>
      <c r="B10978"/>
      <c r="C10978"/>
      <c r="D10978"/>
      <c r="G10978" s="196" t="e">
        <f>VLOOKUP(D10978,sku归属!A:B,2,0)</f>
        <v>#N/A</v>
      </c>
    </row>
    <row r="10979" spans="1:7" customHeight="1">
      <c r="A10979"/>
      <c r="B10979"/>
      <c r="C10979"/>
      <c r="D10979"/>
      <c r="G10979" s="196" t="e">
        <f>VLOOKUP(D10979,sku归属!A:B,2,0)</f>
        <v>#N/A</v>
      </c>
    </row>
    <row r="10980" spans="1:7" customHeight="1">
      <c r="A10980"/>
      <c r="B10980"/>
      <c r="C10980"/>
      <c r="D10980"/>
      <c r="G10980" s="196" t="e">
        <f>VLOOKUP(D10980,sku归属!A:B,2,0)</f>
        <v>#N/A</v>
      </c>
    </row>
    <row r="10981" spans="1:7" customHeight="1">
      <c r="A10981"/>
      <c r="B10981"/>
      <c r="C10981"/>
      <c r="D10981"/>
      <c r="G10981" s="196" t="e">
        <f>VLOOKUP(D10981,sku归属!A:B,2,0)</f>
        <v>#N/A</v>
      </c>
    </row>
    <row r="10982" spans="1:7" customHeight="1">
      <c r="A10982"/>
      <c r="B10982"/>
      <c r="C10982"/>
      <c r="D10982"/>
      <c r="G10982" s="196" t="e">
        <f>VLOOKUP(D10982,sku归属!A:B,2,0)</f>
        <v>#N/A</v>
      </c>
    </row>
    <row r="10983" spans="1:7" customHeight="1">
      <c r="A10983"/>
      <c r="B10983"/>
      <c r="C10983"/>
      <c r="D10983"/>
      <c r="G10983" s="196" t="e">
        <f>VLOOKUP(D10983,sku归属!A:B,2,0)</f>
        <v>#N/A</v>
      </c>
    </row>
    <row r="10984" spans="1:7" customHeight="1">
      <c r="A10984"/>
      <c r="B10984"/>
      <c r="C10984"/>
      <c r="D10984"/>
      <c r="G10984" s="196" t="e">
        <f>VLOOKUP(D10984,sku归属!A:B,2,0)</f>
        <v>#N/A</v>
      </c>
    </row>
    <row r="10985" spans="1:7" customHeight="1">
      <c r="A10985"/>
      <c r="B10985"/>
      <c r="C10985"/>
      <c r="D10985"/>
      <c r="G10985" s="196" t="e">
        <f>VLOOKUP(D10985,sku归属!A:B,2,0)</f>
        <v>#N/A</v>
      </c>
    </row>
    <row r="10986" spans="1:7" customHeight="1">
      <c r="A10986"/>
      <c r="B10986"/>
      <c r="C10986"/>
      <c r="D10986"/>
      <c r="G10986" s="196" t="e">
        <f>VLOOKUP(D10986,sku归属!A:B,2,0)</f>
        <v>#N/A</v>
      </c>
    </row>
    <row r="10987" spans="1:7" customHeight="1">
      <c r="A10987"/>
      <c r="B10987"/>
      <c r="C10987"/>
      <c r="D10987"/>
      <c r="G10987" s="196" t="e">
        <f>VLOOKUP(D10987,sku归属!A:B,2,0)</f>
        <v>#N/A</v>
      </c>
    </row>
    <row r="10988" spans="1:7" customHeight="1">
      <c r="A10988"/>
      <c r="B10988"/>
      <c r="C10988"/>
      <c r="D10988"/>
      <c r="G10988" s="196" t="e">
        <f>VLOOKUP(D10988,sku归属!A:B,2,0)</f>
        <v>#N/A</v>
      </c>
    </row>
    <row r="10989" spans="1:7" customHeight="1">
      <c r="A10989"/>
      <c r="B10989"/>
      <c r="C10989"/>
      <c r="D10989"/>
      <c r="G10989" s="196" t="e">
        <f>VLOOKUP(D10989,sku归属!A:B,2,0)</f>
        <v>#N/A</v>
      </c>
    </row>
    <row r="10990" spans="1:7" customHeight="1">
      <c r="A10990"/>
      <c r="B10990"/>
      <c r="C10990"/>
      <c r="D10990"/>
      <c r="G10990" s="196" t="e">
        <f>VLOOKUP(D10990,sku归属!A:B,2,0)</f>
        <v>#N/A</v>
      </c>
    </row>
    <row r="10991" spans="1:7" customHeight="1">
      <c r="A10991"/>
      <c r="B10991"/>
      <c r="C10991"/>
      <c r="D10991"/>
      <c r="G10991" s="196" t="e">
        <f>VLOOKUP(D10991,sku归属!A:B,2,0)</f>
        <v>#N/A</v>
      </c>
    </row>
    <row r="10992" spans="1:7" customHeight="1">
      <c r="A10992"/>
      <c r="B10992"/>
      <c r="C10992"/>
      <c r="D10992"/>
      <c r="G10992" s="196" t="e">
        <f>VLOOKUP(D10992,sku归属!A:B,2,0)</f>
        <v>#N/A</v>
      </c>
    </row>
    <row r="10993" spans="1:7" customHeight="1">
      <c r="A10993"/>
      <c r="B10993"/>
      <c r="C10993"/>
      <c r="D10993"/>
      <c r="G10993" s="196" t="e">
        <f>VLOOKUP(D10993,sku归属!A:B,2,0)</f>
        <v>#N/A</v>
      </c>
    </row>
    <row r="10994" spans="1:7" customHeight="1">
      <c r="A10994"/>
      <c r="B10994"/>
      <c r="C10994"/>
      <c r="D10994"/>
      <c r="G10994" s="196" t="e">
        <f>VLOOKUP(D10994,sku归属!A:B,2,0)</f>
        <v>#N/A</v>
      </c>
    </row>
    <row r="10995" spans="1:7" customHeight="1">
      <c r="A10995"/>
      <c r="B10995"/>
      <c r="C10995"/>
      <c r="D10995"/>
      <c r="G10995" s="196" t="e">
        <f>VLOOKUP(D10995,sku归属!A:B,2,0)</f>
        <v>#N/A</v>
      </c>
    </row>
    <row r="10996" spans="1:7" customHeight="1">
      <c r="A10996"/>
      <c r="B10996"/>
      <c r="C10996"/>
      <c r="D10996"/>
      <c r="G10996" s="196" t="e">
        <f>VLOOKUP(D10996,sku归属!A:B,2,0)</f>
        <v>#N/A</v>
      </c>
    </row>
    <row r="10997" spans="1:7" customHeight="1">
      <c r="A10997"/>
      <c r="B10997"/>
      <c r="C10997"/>
      <c r="D10997"/>
      <c r="G10997" s="196" t="e">
        <f>VLOOKUP(D10997,sku归属!A:B,2,0)</f>
        <v>#N/A</v>
      </c>
    </row>
    <row r="10998" spans="1:7" customHeight="1">
      <c r="A10998"/>
      <c r="B10998"/>
      <c r="C10998"/>
      <c r="D10998"/>
      <c r="G10998" s="196" t="e">
        <f>VLOOKUP(D10998,sku归属!A:B,2,0)</f>
        <v>#N/A</v>
      </c>
    </row>
    <row r="10999" spans="1:7" customHeight="1">
      <c r="A10999"/>
      <c r="B10999"/>
      <c r="C10999"/>
      <c r="D10999"/>
      <c r="G10999" s="196" t="e">
        <f>VLOOKUP(D10999,sku归属!A:B,2,0)</f>
        <v>#N/A</v>
      </c>
    </row>
    <row r="11000" spans="1:7" customHeight="1">
      <c r="A11000"/>
      <c r="B11000"/>
      <c r="C11000"/>
      <c r="D11000"/>
      <c r="G11000" s="196" t="e">
        <f>VLOOKUP(D11000,sku归属!A:B,2,0)</f>
        <v>#N/A</v>
      </c>
    </row>
    <row r="11001" spans="1:7" customHeight="1">
      <c r="A11001"/>
      <c r="B11001"/>
      <c r="C11001"/>
      <c r="D11001"/>
      <c r="G11001" s="196" t="e">
        <f>VLOOKUP(D11001,sku归属!A:B,2,0)</f>
        <v>#N/A</v>
      </c>
    </row>
    <row r="11002" spans="1:7" customHeight="1">
      <c r="A11002"/>
      <c r="B11002"/>
      <c r="C11002"/>
      <c r="D11002"/>
      <c r="G11002" s="196" t="e">
        <f>VLOOKUP(D11002,sku归属!A:B,2,0)</f>
        <v>#N/A</v>
      </c>
    </row>
    <row r="11003" spans="1:7" customHeight="1">
      <c r="A11003"/>
      <c r="B11003"/>
      <c r="C11003"/>
      <c r="D11003"/>
      <c r="G11003" s="196" t="e">
        <f>VLOOKUP(D11003,sku归属!A:B,2,0)</f>
        <v>#N/A</v>
      </c>
    </row>
    <row r="11004" spans="1:7" customHeight="1">
      <c r="A11004"/>
      <c r="B11004"/>
      <c r="C11004"/>
      <c r="D11004"/>
      <c r="G11004" s="196" t="e">
        <f>VLOOKUP(D11004,sku归属!A:B,2,0)</f>
        <v>#N/A</v>
      </c>
    </row>
    <row r="11005" spans="1:7" customHeight="1">
      <c r="A11005"/>
      <c r="B11005"/>
      <c r="C11005"/>
      <c r="D11005"/>
      <c r="G11005" s="196" t="e">
        <f>VLOOKUP(D11005,sku归属!A:B,2,0)</f>
        <v>#N/A</v>
      </c>
    </row>
    <row r="11006" spans="1:7" customHeight="1">
      <c r="A11006"/>
      <c r="B11006"/>
      <c r="C11006"/>
      <c r="D11006"/>
      <c r="G11006" s="196" t="e">
        <f>VLOOKUP(D11006,sku归属!A:B,2,0)</f>
        <v>#N/A</v>
      </c>
    </row>
    <row r="11007" spans="1:7" customHeight="1">
      <c r="A11007"/>
      <c r="B11007"/>
      <c r="C11007"/>
      <c r="D11007"/>
      <c r="G11007" s="196" t="e">
        <f>VLOOKUP(D11007,sku归属!A:B,2,0)</f>
        <v>#N/A</v>
      </c>
    </row>
    <row r="11008" spans="1:7" customHeight="1">
      <c r="A11008"/>
      <c r="B11008"/>
      <c r="C11008"/>
      <c r="D11008"/>
      <c r="G11008" s="196" t="e">
        <f>VLOOKUP(D11008,sku归属!A:B,2,0)</f>
        <v>#N/A</v>
      </c>
    </row>
    <row r="11009" spans="1:7" customHeight="1">
      <c r="A11009"/>
      <c r="B11009"/>
      <c r="C11009"/>
      <c r="D11009"/>
      <c r="G11009" s="196" t="e">
        <f>VLOOKUP(D11009,sku归属!A:B,2,0)</f>
        <v>#N/A</v>
      </c>
    </row>
    <row r="11010" spans="1:7" customHeight="1">
      <c r="A11010"/>
      <c r="B11010"/>
      <c r="C11010"/>
      <c r="D11010"/>
      <c r="G11010" s="196" t="e">
        <f>VLOOKUP(D11010,sku归属!A:B,2,0)</f>
        <v>#N/A</v>
      </c>
    </row>
    <row r="11011" spans="1:7" customHeight="1">
      <c r="A11011"/>
      <c r="B11011"/>
      <c r="C11011"/>
      <c r="D11011"/>
      <c r="G11011" s="196" t="e">
        <f>VLOOKUP(D11011,sku归属!A:B,2,0)</f>
        <v>#N/A</v>
      </c>
    </row>
    <row r="11012" spans="1:7" customHeight="1">
      <c r="A11012"/>
      <c r="B11012"/>
      <c r="C11012"/>
      <c r="D11012"/>
      <c r="G11012" s="196" t="e">
        <f>VLOOKUP(D11012,sku归属!A:B,2,0)</f>
        <v>#N/A</v>
      </c>
    </row>
    <row r="11013" spans="1:7" customHeight="1">
      <c r="A11013"/>
      <c r="B11013"/>
      <c r="C11013"/>
      <c r="D11013"/>
      <c r="G11013" s="196" t="e">
        <f>VLOOKUP(D11013,sku归属!A:B,2,0)</f>
        <v>#N/A</v>
      </c>
    </row>
    <row r="11014" spans="1:7" customHeight="1">
      <c r="A11014"/>
      <c r="B11014"/>
      <c r="C11014"/>
      <c r="D11014"/>
      <c r="G11014" s="196" t="e">
        <f>VLOOKUP(D11014,sku归属!A:B,2,0)</f>
        <v>#N/A</v>
      </c>
    </row>
    <row r="11015" spans="1:7" customHeight="1">
      <c r="A11015"/>
      <c r="B11015"/>
      <c r="C11015"/>
      <c r="D11015"/>
      <c r="G11015" s="196" t="e">
        <f>VLOOKUP(D11015,sku归属!A:B,2,0)</f>
        <v>#N/A</v>
      </c>
    </row>
    <row r="11016" spans="1:7" customHeight="1">
      <c r="A11016"/>
      <c r="B11016"/>
      <c r="C11016"/>
      <c r="D11016"/>
      <c r="G11016" s="196" t="e">
        <f>VLOOKUP(D11016,sku归属!A:B,2,0)</f>
        <v>#N/A</v>
      </c>
    </row>
    <row r="11017" spans="1:7" customHeight="1">
      <c r="A11017"/>
      <c r="B11017"/>
      <c r="C11017"/>
      <c r="D11017"/>
      <c r="G11017" s="196" t="e">
        <f>VLOOKUP(D11017,sku归属!A:B,2,0)</f>
        <v>#N/A</v>
      </c>
    </row>
    <row r="11018" spans="1:7" customHeight="1">
      <c r="A11018"/>
      <c r="B11018"/>
      <c r="C11018"/>
      <c r="D11018"/>
      <c r="G11018" s="196" t="e">
        <f>VLOOKUP(D11018,sku归属!A:B,2,0)</f>
        <v>#N/A</v>
      </c>
    </row>
    <row r="11019" spans="1:7" customHeight="1">
      <c r="A11019"/>
      <c r="B11019"/>
      <c r="C11019"/>
      <c r="D11019"/>
      <c r="G11019" s="196" t="e">
        <f>VLOOKUP(D11019,sku归属!A:B,2,0)</f>
        <v>#N/A</v>
      </c>
    </row>
    <row r="11020" spans="1:7" customHeight="1">
      <c r="A11020"/>
      <c r="B11020"/>
      <c r="C11020"/>
      <c r="D11020"/>
      <c r="G11020" s="196" t="e">
        <f>VLOOKUP(D11020,sku归属!A:B,2,0)</f>
        <v>#N/A</v>
      </c>
    </row>
    <row r="11021" spans="1:7" customHeight="1">
      <c r="A11021"/>
      <c r="B11021"/>
      <c r="C11021"/>
      <c r="D11021"/>
      <c r="G11021" s="196" t="e">
        <f>VLOOKUP(D11021,sku归属!A:B,2,0)</f>
        <v>#N/A</v>
      </c>
    </row>
    <row r="11022" spans="1:7" customHeight="1">
      <c r="A11022"/>
      <c r="B11022"/>
      <c r="C11022"/>
      <c r="D11022"/>
      <c r="G11022" s="196" t="e">
        <f>VLOOKUP(D11022,sku归属!A:B,2,0)</f>
        <v>#N/A</v>
      </c>
    </row>
    <row r="11023" spans="1:7" customHeight="1">
      <c r="A11023"/>
      <c r="B11023"/>
      <c r="C11023"/>
      <c r="D11023"/>
      <c r="G11023" s="196" t="e">
        <f>VLOOKUP(D11023,sku归属!A:B,2,0)</f>
        <v>#N/A</v>
      </c>
    </row>
    <row r="11024" spans="1:7" customHeight="1">
      <c r="A11024"/>
      <c r="B11024"/>
      <c r="C11024"/>
      <c r="D11024"/>
      <c r="G11024" s="196" t="e">
        <f>VLOOKUP(D11024,sku归属!A:B,2,0)</f>
        <v>#N/A</v>
      </c>
    </row>
    <row r="11025" spans="1:7" customHeight="1">
      <c r="A11025"/>
      <c r="B11025"/>
      <c r="C11025"/>
      <c r="D11025"/>
      <c r="G11025" s="196" t="e">
        <f>VLOOKUP(D11025,sku归属!A:B,2,0)</f>
        <v>#N/A</v>
      </c>
    </row>
    <row r="11026" spans="1:7" customHeight="1">
      <c r="A11026"/>
      <c r="B11026"/>
      <c r="C11026"/>
      <c r="D11026"/>
      <c r="G11026" s="196" t="e">
        <f>VLOOKUP(D11026,sku归属!A:B,2,0)</f>
        <v>#N/A</v>
      </c>
    </row>
    <row r="11027" spans="1:7" customHeight="1">
      <c r="A11027"/>
      <c r="B11027"/>
      <c r="C11027"/>
      <c r="D11027"/>
      <c r="G11027" s="196" t="e">
        <f>VLOOKUP(D11027,sku归属!A:B,2,0)</f>
        <v>#N/A</v>
      </c>
    </row>
    <row r="11028" spans="1:7" customHeight="1">
      <c r="A11028"/>
      <c r="B11028"/>
      <c r="C11028"/>
      <c r="D11028"/>
      <c r="G11028" s="196" t="e">
        <f>VLOOKUP(D11028,sku归属!A:B,2,0)</f>
        <v>#N/A</v>
      </c>
    </row>
    <row r="11029" spans="1:7" customHeight="1">
      <c r="A11029"/>
      <c r="B11029"/>
      <c r="C11029"/>
      <c r="D11029"/>
      <c r="G11029" s="196" t="e">
        <f>VLOOKUP(D11029,sku归属!A:B,2,0)</f>
        <v>#N/A</v>
      </c>
    </row>
    <row r="11030" spans="1:7" customHeight="1">
      <c r="A11030"/>
      <c r="B11030"/>
      <c r="C11030"/>
      <c r="D11030"/>
      <c r="G11030" s="196" t="e">
        <f>VLOOKUP(D11030,sku归属!A:B,2,0)</f>
        <v>#N/A</v>
      </c>
    </row>
    <row r="11031" spans="1:7" customHeight="1">
      <c r="A11031"/>
      <c r="B11031"/>
      <c r="C11031"/>
      <c r="D11031"/>
      <c r="G11031" s="196" t="e">
        <f>VLOOKUP(D11031,sku归属!A:B,2,0)</f>
        <v>#N/A</v>
      </c>
    </row>
    <row r="11032" spans="1:7" customHeight="1">
      <c r="A11032"/>
      <c r="B11032"/>
      <c r="C11032"/>
      <c r="D11032"/>
      <c r="G11032" s="196" t="e">
        <f>VLOOKUP(D11032,sku归属!A:B,2,0)</f>
        <v>#N/A</v>
      </c>
    </row>
    <row r="11033" spans="1:7" customHeight="1">
      <c r="A11033"/>
      <c r="B11033"/>
      <c r="C11033"/>
      <c r="D11033"/>
      <c r="G11033" s="196" t="e">
        <f>VLOOKUP(D11033,sku归属!A:B,2,0)</f>
        <v>#N/A</v>
      </c>
    </row>
    <row r="11034" spans="1:7" customHeight="1">
      <c r="A11034"/>
      <c r="B11034"/>
      <c r="C11034"/>
      <c r="D11034"/>
      <c r="G11034" s="196" t="e">
        <f>VLOOKUP(D11034,sku归属!A:B,2,0)</f>
        <v>#N/A</v>
      </c>
    </row>
    <row r="11035" spans="1:7" customHeight="1">
      <c r="A11035"/>
      <c r="B11035"/>
      <c r="C11035"/>
      <c r="D11035"/>
      <c r="G11035" s="196" t="e">
        <f>VLOOKUP(D11035,sku归属!A:B,2,0)</f>
        <v>#N/A</v>
      </c>
    </row>
    <row r="11036" spans="1:7" customHeight="1">
      <c r="A11036"/>
      <c r="B11036"/>
      <c r="C11036"/>
      <c r="D11036"/>
      <c r="G11036" s="196" t="e">
        <f>VLOOKUP(D11036,sku归属!A:B,2,0)</f>
        <v>#N/A</v>
      </c>
    </row>
    <row r="11037" spans="1:7" customHeight="1">
      <c r="A11037"/>
      <c r="B11037"/>
      <c r="C11037"/>
      <c r="D11037"/>
      <c r="G11037" s="196" t="e">
        <f>VLOOKUP(D11037,sku归属!A:B,2,0)</f>
        <v>#N/A</v>
      </c>
    </row>
    <row r="11038" spans="1:7" customHeight="1">
      <c r="A11038"/>
      <c r="B11038"/>
      <c r="C11038"/>
      <c r="D11038"/>
      <c r="G11038" s="196" t="e">
        <f>VLOOKUP(D11038,sku归属!A:B,2,0)</f>
        <v>#N/A</v>
      </c>
    </row>
    <row r="11039" spans="1:7" customHeight="1">
      <c r="A11039"/>
      <c r="B11039"/>
      <c r="C11039"/>
      <c r="D11039"/>
      <c r="G11039" s="196" t="e">
        <f>VLOOKUP(D11039,sku归属!A:B,2,0)</f>
        <v>#N/A</v>
      </c>
    </row>
    <row r="11040" spans="1:7" customHeight="1">
      <c r="A11040"/>
      <c r="B11040"/>
      <c r="C11040"/>
      <c r="D11040"/>
      <c r="G11040" s="196" t="e">
        <f>VLOOKUP(D11040,sku归属!A:B,2,0)</f>
        <v>#N/A</v>
      </c>
    </row>
    <row r="11041" spans="1:7" customHeight="1">
      <c r="A11041"/>
      <c r="B11041"/>
      <c r="C11041"/>
      <c r="D11041"/>
      <c r="G11041" s="196" t="e">
        <f>VLOOKUP(D11041,sku归属!A:B,2,0)</f>
        <v>#N/A</v>
      </c>
    </row>
    <row r="11042" spans="1:7" customHeight="1">
      <c r="A11042"/>
      <c r="B11042"/>
      <c r="C11042"/>
      <c r="D11042"/>
      <c r="G11042" s="196" t="e">
        <f>VLOOKUP(D11042,sku归属!A:B,2,0)</f>
        <v>#N/A</v>
      </c>
    </row>
    <row r="11043" spans="1:7" customHeight="1">
      <c r="A11043"/>
      <c r="B11043"/>
      <c r="C11043"/>
      <c r="D11043"/>
      <c r="G11043" s="196" t="e">
        <f>VLOOKUP(D11043,sku归属!A:B,2,0)</f>
        <v>#N/A</v>
      </c>
    </row>
    <row r="11044" spans="1:7" customHeight="1">
      <c r="A11044"/>
      <c r="B11044"/>
      <c r="C11044"/>
      <c r="D11044"/>
      <c r="G11044" s="196" t="e">
        <f>VLOOKUP(D11044,sku归属!A:B,2,0)</f>
        <v>#N/A</v>
      </c>
    </row>
    <row r="11045" spans="1:7" customHeight="1">
      <c r="A11045"/>
      <c r="B11045"/>
      <c r="C11045"/>
      <c r="D11045"/>
      <c r="G11045" s="196" t="e">
        <f>VLOOKUP(D11045,sku归属!A:B,2,0)</f>
        <v>#N/A</v>
      </c>
    </row>
    <row r="11046" spans="1:7" customHeight="1">
      <c r="A11046"/>
      <c r="B11046"/>
      <c r="C11046"/>
      <c r="D11046"/>
      <c r="G11046" s="196" t="e">
        <f>VLOOKUP(D11046,sku归属!A:B,2,0)</f>
        <v>#N/A</v>
      </c>
    </row>
    <row r="11047" spans="1:7" customHeight="1">
      <c r="A11047"/>
      <c r="B11047"/>
      <c r="C11047"/>
      <c r="D11047"/>
      <c r="G11047" s="196" t="e">
        <f>VLOOKUP(D11047,sku归属!A:B,2,0)</f>
        <v>#N/A</v>
      </c>
    </row>
    <row r="11048" spans="1:7" customHeight="1">
      <c r="A11048"/>
      <c r="B11048"/>
      <c r="C11048"/>
      <c r="D11048"/>
      <c r="G11048" s="196" t="e">
        <f>VLOOKUP(D11048,sku归属!A:B,2,0)</f>
        <v>#N/A</v>
      </c>
    </row>
    <row r="11049" spans="1:7" customHeight="1">
      <c r="A11049"/>
      <c r="B11049"/>
      <c r="C11049"/>
      <c r="D11049"/>
      <c r="G11049" s="196" t="e">
        <f>VLOOKUP(D11049,sku归属!A:B,2,0)</f>
        <v>#N/A</v>
      </c>
    </row>
    <row r="11050" spans="1:7" customHeight="1">
      <c r="A11050"/>
      <c r="B11050"/>
      <c r="C11050"/>
      <c r="D11050"/>
      <c r="G11050" s="196" t="e">
        <f>VLOOKUP(D11050,sku归属!A:B,2,0)</f>
        <v>#N/A</v>
      </c>
    </row>
    <row r="11051" spans="1:7" customHeight="1">
      <c r="A11051"/>
      <c r="B11051"/>
      <c r="C11051"/>
      <c r="D11051"/>
      <c r="G11051" s="196" t="e">
        <f>VLOOKUP(D11051,sku归属!A:B,2,0)</f>
        <v>#N/A</v>
      </c>
    </row>
    <row r="11052" spans="1:7" customHeight="1">
      <c r="A11052"/>
      <c r="B11052"/>
      <c r="C11052"/>
      <c r="D11052"/>
      <c r="G11052" s="196" t="e">
        <f>VLOOKUP(D11052,sku归属!A:B,2,0)</f>
        <v>#N/A</v>
      </c>
    </row>
    <row r="11053" spans="1:7" customHeight="1">
      <c r="A11053"/>
      <c r="B11053"/>
      <c r="C11053"/>
      <c r="D11053"/>
      <c r="G11053" s="196" t="e">
        <f>VLOOKUP(D11053,sku归属!A:B,2,0)</f>
        <v>#N/A</v>
      </c>
    </row>
    <row r="11054" spans="1:7" customHeight="1">
      <c r="A11054"/>
      <c r="B11054"/>
      <c r="C11054"/>
      <c r="D11054"/>
      <c r="G11054" s="196" t="e">
        <f>VLOOKUP(D11054,sku归属!A:B,2,0)</f>
        <v>#N/A</v>
      </c>
    </row>
    <row r="11055" spans="1:7" customHeight="1">
      <c r="A11055"/>
      <c r="B11055"/>
      <c r="C11055"/>
      <c r="D11055"/>
      <c r="G11055" s="196" t="e">
        <f>VLOOKUP(D11055,sku归属!A:B,2,0)</f>
        <v>#N/A</v>
      </c>
    </row>
    <row r="11056" spans="1:7" customHeight="1">
      <c r="A11056"/>
      <c r="B11056"/>
      <c r="C11056"/>
      <c r="D11056"/>
      <c r="G11056" s="196" t="e">
        <f>VLOOKUP(D11056,sku归属!A:B,2,0)</f>
        <v>#N/A</v>
      </c>
    </row>
    <row r="11057" spans="1:7" customHeight="1">
      <c r="A11057"/>
      <c r="B11057"/>
      <c r="C11057"/>
      <c r="D11057"/>
      <c r="G11057" s="196" t="e">
        <f>VLOOKUP(D11057,sku归属!A:B,2,0)</f>
        <v>#N/A</v>
      </c>
    </row>
    <row r="11058" spans="1:7" customHeight="1">
      <c r="A11058"/>
      <c r="B11058"/>
      <c r="C11058"/>
      <c r="D11058"/>
      <c r="G11058" s="196" t="e">
        <f>VLOOKUP(D11058,sku归属!A:B,2,0)</f>
        <v>#N/A</v>
      </c>
    </row>
    <row r="11059" spans="1:7" customHeight="1">
      <c r="A11059"/>
      <c r="B11059"/>
      <c r="C11059"/>
      <c r="D11059"/>
      <c r="G11059" s="196" t="e">
        <f>VLOOKUP(D11059,sku归属!A:B,2,0)</f>
        <v>#N/A</v>
      </c>
    </row>
    <row r="11060" spans="1:7" customHeight="1">
      <c r="A11060"/>
      <c r="B11060"/>
      <c r="C11060"/>
      <c r="D11060"/>
      <c r="G11060" s="196" t="e">
        <f>VLOOKUP(D11060,sku归属!A:B,2,0)</f>
        <v>#N/A</v>
      </c>
    </row>
    <row r="11061" spans="1:7" customHeight="1">
      <c r="A11061"/>
      <c r="B11061"/>
      <c r="C11061"/>
      <c r="D11061"/>
      <c r="G11061" s="196" t="e">
        <f>VLOOKUP(D11061,sku归属!A:B,2,0)</f>
        <v>#N/A</v>
      </c>
    </row>
    <row r="11062" spans="1:7" customHeight="1">
      <c r="A11062"/>
      <c r="B11062"/>
      <c r="C11062"/>
      <c r="D11062"/>
      <c r="G11062" s="196" t="e">
        <f>VLOOKUP(D11062,sku归属!A:B,2,0)</f>
        <v>#N/A</v>
      </c>
    </row>
    <row r="11063" spans="1:7" customHeight="1">
      <c r="A11063"/>
      <c r="B11063"/>
      <c r="C11063"/>
      <c r="D11063"/>
      <c r="G11063" s="196" t="e">
        <f>VLOOKUP(D11063,sku归属!A:B,2,0)</f>
        <v>#N/A</v>
      </c>
    </row>
    <row r="11064" spans="1:7" customHeight="1">
      <c r="A11064"/>
      <c r="B11064"/>
      <c r="C11064"/>
      <c r="D11064"/>
      <c r="G11064" s="196" t="e">
        <f>VLOOKUP(D11064,sku归属!A:B,2,0)</f>
        <v>#N/A</v>
      </c>
    </row>
    <row r="11065" spans="1:7" customHeight="1">
      <c r="A11065"/>
      <c r="B11065"/>
      <c r="C11065"/>
      <c r="D11065"/>
      <c r="G11065" s="196" t="e">
        <f>VLOOKUP(D11065,sku归属!A:B,2,0)</f>
        <v>#N/A</v>
      </c>
    </row>
    <row r="11066" spans="1:7" customHeight="1">
      <c r="A11066"/>
      <c r="B11066"/>
      <c r="C11066"/>
      <c r="D11066"/>
      <c r="G11066" s="196" t="e">
        <f>VLOOKUP(D11066,sku归属!A:B,2,0)</f>
        <v>#N/A</v>
      </c>
    </row>
    <row r="11067" spans="1:7" customHeight="1">
      <c r="A11067"/>
      <c r="B11067"/>
      <c r="C11067"/>
      <c r="D11067"/>
      <c r="G11067" s="196" t="e">
        <f>VLOOKUP(D11067,sku归属!A:B,2,0)</f>
        <v>#N/A</v>
      </c>
    </row>
    <row r="11068" spans="1:7" customHeight="1">
      <c r="A11068"/>
      <c r="B11068"/>
      <c r="C11068"/>
      <c r="D11068"/>
      <c r="G11068" s="196" t="e">
        <f>VLOOKUP(D11068,sku归属!A:B,2,0)</f>
        <v>#N/A</v>
      </c>
    </row>
    <row r="11069" spans="1:7" customHeight="1">
      <c r="A11069"/>
      <c r="B11069"/>
      <c r="C11069"/>
      <c r="D11069"/>
      <c r="G11069" s="196" t="e">
        <f>VLOOKUP(D11069,sku归属!A:B,2,0)</f>
        <v>#N/A</v>
      </c>
    </row>
    <row r="11070" spans="1:7" customHeight="1">
      <c r="A11070"/>
      <c r="B11070"/>
      <c r="C11070"/>
      <c r="D11070"/>
      <c r="G11070" s="196" t="e">
        <f>VLOOKUP(D11070,sku归属!A:B,2,0)</f>
        <v>#N/A</v>
      </c>
    </row>
    <row r="11071" spans="1:7" customHeight="1">
      <c r="A11071"/>
      <c r="B11071"/>
      <c r="C11071"/>
      <c r="D11071"/>
      <c r="G11071" s="196" t="e">
        <f>VLOOKUP(D11071,sku归属!A:B,2,0)</f>
        <v>#N/A</v>
      </c>
    </row>
    <row r="11072" spans="1:7" customHeight="1">
      <c r="A11072"/>
      <c r="B11072"/>
      <c r="C11072"/>
      <c r="D11072"/>
      <c r="G11072" s="196" t="e">
        <f>VLOOKUP(D11072,sku归属!A:B,2,0)</f>
        <v>#N/A</v>
      </c>
    </row>
    <row r="11073" spans="1:7" customHeight="1">
      <c r="A11073"/>
      <c r="B11073"/>
      <c r="C11073"/>
      <c r="D11073"/>
      <c r="G11073" s="196" t="e">
        <f>VLOOKUP(D11073,sku归属!A:B,2,0)</f>
        <v>#N/A</v>
      </c>
    </row>
    <row r="11074" spans="1:7" customHeight="1">
      <c r="A11074"/>
      <c r="B11074"/>
      <c r="C11074"/>
      <c r="D11074"/>
      <c r="G11074" s="196" t="e">
        <f>VLOOKUP(D11074,sku归属!A:B,2,0)</f>
        <v>#N/A</v>
      </c>
    </row>
    <row r="11075" spans="1:7" customHeight="1">
      <c r="A11075"/>
      <c r="B11075"/>
      <c r="C11075"/>
      <c r="D11075"/>
      <c r="G11075" s="196" t="e">
        <f>VLOOKUP(D11075,sku归属!A:B,2,0)</f>
        <v>#N/A</v>
      </c>
    </row>
    <row r="11076" spans="1:7" customHeight="1">
      <c r="A11076"/>
      <c r="B11076"/>
      <c r="C11076"/>
      <c r="D11076"/>
      <c r="G11076" s="196" t="e">
        <f>VLOOKUP(D11076,sku归属!A:B,2,0)</f>
        <v>#N/A</v>
      </c>
    </row>
    <row r="11077" spans="1:7" customHeight="1">
      <c r="A11077"/>
      <c r="B11077"/>
      <c r="C11077"/>
      <c r="D11077"/>
      <c r="G11077" s="196" t="e">
        <f>VLOOKUP(D11077,sku归属!A:B,2,0)</f>
        <v>#N/A</v>
      </c>
    </row>
    <row r="11078" spans="1:7" customHeight="1">
      <c r="A11078"/>
      <c r="B11078"/>
      <c r="C11078"/>
      <c r="D11078"/>
      <c r="G11078" s="196" t="e">
        <f>VLOOKUP(D11078,sku归属!A:B,2,0)</f>
        <v>#N/A</v>
      </c>
    </row>
    <row r="11079" spans="1:7" customHeight="1">
      <c r="A11079"/>
      <c r="B11079"/>
      <c r="C11079"/>
      <c r="D11079"/>
      <c r="G11079" s="196" t="e">
        <f>VLOOKUP(D11079,sku归属!A:B,2,0)</f>
        <v>#N/A</v>
      </c>
    </row>
    <row r="11080" spans="1:7" customHeight="1">
      <c r="A11080"/>
      <c r="B11080"/>
      <c r="C11080"/>
      <c r="D11080"/>
      <c r="G11080" s="196" t="e">
        <f>VLOOKUP(D11080,sku归属!A:B,2,0)</f>
        <v>#N/A</v>
      </c>
    </row>
    <row r="11081" spans="1:7" customHeight="1">
      <c r="A11081"/>
      <c r="B11081"/>
      <c r="C11081"/>
      <c r="D11081"/>
      <c r="G11081" s="196" t="e">
        <f>VLOOKUP(D11081,sku归属!A:B,2,0)</f>
        <v>#N/A</v>
      </c>
    </row>
    <row r="11082" spans="1:7" customHeight="1">
      <c r="A11082"/>
      <c r="B11082"/>
      <c r="C11082"/>
      <c r="D11082"/>
      <c r="G11082" s="196" t="e">
        <f>VLOOKUP(D11082,sku归属!A:B,2,0)</f>
        <v>#N/A</v>
      </c>
    </row>
    <row r="11083" spans="1:7" customHeight="1">
      <c r="A11083"/>
      <c r="B11083"/>
      <c r="C11083"/>
      <c r="D11083"/>
      <c r="G11083" s="196" t="e">
        <f>VLOOKUP(D11083,sku归属!A:B,2,0)</f>
        <v>#N/A</v>
      </c>
    </row>
    <row r="11084" spans="1:7" customHeight="1">
      <c r="A11084"/>
      <c r="B11084"/>
      <c r="C11084"/>
      <c r="D11084"/>
      <c r="G11084" s="196" t="e">
        <f>VLOOKUP(D11084,sku归属!A:B,2,0)</f>
        <v>#N/A</v>
      </c>
    </row>
    <row r="11085" spans="1:7" customHeight="1">
      <c r="A11085"/>
      <c r="B11085"/>
      <c r="C11085"/>
      <c r="D11085"/>
      <c r="G11085" s="196" t="e">
        <f>VLOOKUP(D11085,sku归属!A:B,2,0)</f>
        <v>#N/A</v>
      </c>
    </row>
    <row r="11086" spans="1:7" customHeight="1">
      <c r="A11086"/>
      <c r="B11086"/>
      <c r="C11086"/>
      <c r="D11086"/>
      <c r="G11086" s="196" t="e">
        <f>VLOOKUP(D11086,sku归属!A:B,2,0)</f>
        <v>#N/A</v>
      </c>
    </row>
    <row r="11087" spans="1:7" customHeight="1">
      <c r="A11087"/>
      <c r="B11087"/>
      <c r="C11087"/>
      <c r="D11087"/>
      <c r="G11087" s="196" t="e">
        <f>VLOOKUP(D11087,sku归属!A:B,2,0)</f>
        <v>#N/A</v>
      </c>
    </row>
    <row r="11088" spans="1:7" customHeight="1">
      <c r="A11088"/>
      <c r="B11088"/>
      <c r="C11088"/>
      <c r="D11088"/>
      <c r="G11088" s="196" t="e">
        <f>VLOOKUP(D11088,sku归属!A:B,2,0)</f>
        <v>#N/A</v>
      </c>
    </row>
    <row r="11089" spans="1:7" customHeight="1">
      <c r="A11089"/>
      <c r="B11089"/>
      <c r="C11089"/>
      <c r="D11089"/>
      <c r="G11089" s="196" t="e">
        <f>VLOOKUP(D11089,sku归属!A:B,2,0)</f>
        <v>#N/A</v>
      </c>
    </row>
    <row r="11090" spans="1:7" customHeight="1">
      <c r="A11090"/>
      <c r="B11090"/>
      <c r="C11090"/>
      <c r="D11090"/>
      <c r="G11090" s="196" t="e">
        <f>VLOOKUP(D11090,sku归属!A:B,2,0)</f>
        <v>#N/A</v>
      </c>
    </row>
    <row r="11091" spans="1:7" customHeight="1">
      <c r="A11091"/>
      <c r="B11091"/>
      <c r="C11091"/>
      <c r="D11091"/>
      <c r="G11091" s="196" t="e">
        <f>VLOOKUP(D11091,sku归属!A:B,2,0)</f>
        <v>#N/A</v>
      </c>
    </row>
    <row r="11092" spans="1:7" customHeight="1">
      <c r="A11092"/>
      <c r="B11092"/>
      <c r="C11092"/>
      <c r="D11092"/>
      <c r="G11092" s="196" t="e">
        <f>VLOOKUP(D11092,sku归属!A:B,2,0)</f>
        <v>#N/A</v>
      </c>
    </row>
    <row r="11093" spans="1:7" customHeight="1">
      <c r="A11093"/>
      <c r="B11093"/>
      <c r="C11093"/>
      <c r="D11093"/>
      <c r="G11093" s="196" t="e">
        <f>VLOOKUP(D11093,sku归属!A:B,2,0)</f>
        <v>#N/A</v>
      </c>
    </row>
    <row r="11094" spans="1:7" customHeight="1">
      <c r="A11094"/>
      <c r="B11094"/>
      <c r="C11094"/>
      <c r="D11094"/>
      <c r="G11094" s="196" t="e">
        <f>VLOOKUP(D11094,sku归属!A:B,2,0)</f>
        <v>#N/A</v>
      </c>
    </row>
    <row r="11095" spans="1:7" customHeight="1">
      <c r="A11095"/>
      <c r="B11095"/>
      <c r="C11095"/>
      <c r="D11095"/>
      <c r="G11095" s="196" t="e">
        <f>VLOOKUP(D11095,sku归属!A:B,2,0)</f>
        <v>#N/A</v>
      </c>
    </row>
    <row r="11096" spans="1:7" customHeight="1">
      <c r="A11096"/>
      <c r="B11096"/>
      <c r="C11096"/>
      <c r="D11096"/>
      <c r="G11096" s="196" t="e">
        <f>VLOOKUP(D11096,sku归属!A:B,2,0)</f>
        <v>#N/A</v>
      </c>
    </row>
    <row r="11097" spans="1:7" customHeight="1">
      <c r="A11097"/>
      <c r="B11097"/>
      <c r="C11097"/>
      <c r="D11097"/>
      <c r="G11097" s="196" t="e">
        <f>VLOOKUP(D11097,sku归属!A:B,2,0)</f>
        <v>#N/A</v>
      </c>
    </row>
    <row r="11098" spans="1:7" customHeight="1">
      <c r="A11098"/>
      <c r="B11098"/>
      <c r="C11098"/>
      <c r="D11098"/>
      <c r="G11098" s="196" t="e">
        <f>VLOOKUP(D11098,sku归属!A:B,2,0)</f>
        <v>#N/A</v>
      </c>
    </row>
    <row r="11099" spans="1:7" customHeight="1">
      <c r="A11099"/>
      <c r="B11099"/>
      <c r="C11099"/>
      <c r="D11099"/>
      <c r="G11099" s="196" t="e">
        <f>VLOOKUP(D11099,sku归属!A:B,2,0)</f>
        <v>#N/A</v>
      </c>
    </row>
    <row r="11100" spans="1:7" customHeight="1">
      <c r="A11100"/>
      <c r="B11100"/>
      <c r="C11100"/>
      <c r="D11100"/>
      <c r="G11100" s="196" t="e">
        <f>VLOOKUP(D11100,sku归属!A:B,2,0)</f>
        <v>#N/A</v>
      </c>
    </row>
    <row r="11101" spans="1:7" customHeight="1">
      <c r="A11101"/>
      <c r="B11101"/>
      <c r="C11101"/>
      <c r="D11101"/>
      <c r="G11101" s="196" t="e">
        <f>VLOOKUP(D11101,sku归属!A:B,2,0)</f>
        <v>#N/A</v>
      </c>
    </row>
    <row r="11102" spans="1:7" customHeight="1">
      <c r="A11102"/>
      <c r="B11102"/>
      <c r="C11102"/>
      <c r="D11102"/>
      <c r="G11102" s="196" t="e">
        <f>VLOOKUP(D11102,sku归属!A:B,2,0)</f>
        <v>#N/A</v>
      </c>
    </row>
    <row r="11103" spans="1:7" customHeight="1">
      <c r="A11103"/>
      <c r="B11103"/>
      <c r="C11103"/>
      <c r="D11103"/>
      <c r="G11103" s="196" t="e">
        <f>VLOOKUP(D11103,sku归属!A:B,2,0)</f>
        <v>#N/A</v>
      </c>
    </row>
    <row r="11104" spans="1:7" customHeight="1">
      <c r="A11104"/>
      <c r="B11104"/>
      <c r="C11104"/>
      <c r="D11104"/>
      <c r="G11104" s="196" t="e">
        <f>VLOOKUP(D11104,sku归属!A:B,2,0)</f>
        <v>#N/A</v>
      </c>
    </row>
    <row r="11105" spans="1:7" customHeight="1">
      <c r="A11105"/>
      <c r="B11105"/>
      <c r="C11105"/>
      <c r="D11105"/>
      <c r="G11105" s="196" t="e">
        <f>VLOOKUP(D11105,sku归属!A:B,2,0)</f>
        <v>#N/A</v>
      </c>
    </row>
    <row r="11106" spans="1:7" customHeight="1">
      <c r="A11106"/>
      <c r="B11106"/>
      <c r="C11106"/>
      <c r="D11106"/>
      <c r="G11106" s="196" t="e">
        <f>VLOOKUP(D11106,sku归属!A:B,2,0)</f>
        <v>#N/A</v>
      </c>
    </row>
    <row r="11107" spans="1:7" customHeight="1">
      <c r="A11107"/>
      <c r="B11107"/>
      <c r="C11107"/>
      <c r="D11107"/>
      <c r="G11107" s="196" t="e">
        <f>VLOOKUP(D11107,sku归属!A:B,2,0)</f>
        <v>#N/A</v>
      </c>
    </row>
    <row r="11108" spans="1:7" customHeight="1">
      <c r="A11108"/>
      <c r="B11108"/>
      <c r="C11108"/>
      <c r="D11108"/>
      <c r="G11108" s="196" t="e">
        <f>VLOOKUP(D11108,sku归属!A:B,2,0)</f>
        <v>#N/A</v>
      </c>
    </row>
    <row r="11109" spans="1:7" customHeight="1">
      <c r="A11109"/>
      <c r="B11109"/>
      <c r="C11109"/>
      <c r="D11109"/>
      <c r="G11109" s="196" t="e">
        <f>VLOOKUP(D11109,sku归属!A:B,2,0)</f>
        <v>#N/A</v>
      </c>
    </row>
    <row r="11110" spans="1:7" customHeight="1">
      <c r="A11110"/>
      <c r="B11110"/>
      <c r="C11110"/>
      <c r="D11110"/>
      <c r="G11110" s="196" t="e">
        <f>VLOOKUP(D11110,sku归属!A:B,2,0)</f>
        <v>#N/A</v>
      </c>
    </row>
    <row r="11111" spans="1:7" customHeight="1">
      <c r="A11111"/>
      <c r="B11111"/>
      <c r="C11111"/>
      <c r="D11111"/>
      <c r="G11111" s="196" t="e">
        <f>VLOOKUP(D11111,sku归属!A:B,2,0)</f>
        <v>#N/A</v>
      </c>
    </row>
    <row r="11112" spans="1:7" customHeight="1">
      <c r="A11112"/>
      <c r="B11112"/>
      <c r="C11112"/>
      <c r="D11112"/>
      <c r="G11112" s="196" t="e">
        <f>VLOOKUP(D11112,sku归属!A:B,2,0)</f>
        <v>#N/A</v>
      </c>
    </row>
    <row r="11113" spans="1:7" customHeight="1">
      <c r="A11113"/>
      <c r="B11113"/>
      <c r="C11113"/>
      <c r="D11113"/>
      <c r="G11113" s="196" t="e">
        <f>VLOOKUP(D11113,sku归属!A:B,2,0)</f>
        <v>#N/A</v>
      </c>
    </row>
    <row r="11114" spans="1:7" customHeight="1">
      <c r="A11114"/>
      <c r="B11114"/>
      <c r="C11114"/>
      <c r="D11114"/>
      <c r="G11114" s="196" t="e">
        <f>VLOOKUP(D11114,sku归属!A:B,2,0)</f>
        <v>#N/A</v>
      </c>
    </row>
    <row r="11115" spans="1:7" customHeight="1">
      <c r="A11115"/>
      <c r="B11115"/>
      <c r="C11115"/>
      <c r="D11115"/>
      <c r="G11115" s="196" t="e">
        <f>VLOOKUP(D11115,sku归属!A:B,2,0)</f>
        <v>#N/A</v>
      </c>
    </row>
    <row r="11116" spans="1:7" customHeight="1">
      <c r="A11116"/>
      <c r="B11116"/>
      <c r="C11116"/>
      <c r="D11116"/>
      <c r="G11116" s="196" t="e">
        <f>VLOOKUP(D11116,sku归属!A:B,2,0)</f>
        <v>#N/A</v>
      </c>
    </row>
    <row r="11117" spans="1:7" customHeight="1">
      <c r="A11117"/>
      <c r="B11117"/>
      <c r="C11117"/>
      <c r="D11117"/>
      <c r="G11117" s="196" t="e">
        <f>VLOOKUP(D11117,sku归属!A:B,2,0)</f>
        <v>#N/A</v>
      </c>
    </row>
    <row r="11118" spans="1:7" customHeight="1">
      <c r="A11118"/>
      <c r="B11118"/>
      <c r="C11118"/>
      <c r="D11118"/>
      <c r="G11118" s="196" t="e">
        <f>VLOOKUP(D11118,sku归属!A:B,2,0)</f>
        <v>#N/A</v>
      </c>
    </row>
    <row r="11119" spans="1:7" customHeight="1">
      <c r="A11119"/>
      <c r="B11119"/>
      <c r="C11119"/>
      <c r="D11119"/>
      <c r="G11119" s="196" t="e">
        <f>VLOOKUP(D11119,sku归属!A:B,2,0)</f>
        <v>#N/A</v>
      </c>
    </row>
    <row r="11120" spans="1:7" customHeight="1">
      <c r="A11120"/>
      <c r="B11120"/>
      <c r="C11120"/>
      <c r="D11120"/>
      <c r="G11120" s="196" t="e">
        <f>VLOOKUP(D11120,sku归属!A:B,2,0)</f>
        <v>#N/A</v>
      </c>
    </row>
    <row r="11121" spans="1:7" customHeight="1">
      <c r="A11121"/>
      <c r="B11121"/>
      <c r="C11121"/>
      <c r="D11121"/>
      <c r="G11121" s="196" t="e">
        <f>VLOOKUP(D11121,sku归属!A:B,2,0)</f>
        <v>#N/A</v>
      </c>
    </row>
    <row r="11122" spans="1:7" customHeight="1">
      <c r="A11122"/>
      <c r="B11122"/>
      <c r="C11122"/>
      <c r="D11122"/>
      <c r="G11122" s="196" t="e">
        <f>VLOOKUP(D11122,sku归属!A:B,2,0)</f>
        <v>#N/A</v>
      </c>
    </row>
    <row r="11123" spans="1:7" customHeight="1">
      <c r="A11123"/>
      <c r="B11123"/>
      <c r="C11123"/>
      <c r="D11123"/>
      <c r="G11123" s="196" t="e">
        <f>VLOOKUP(D11123,sku归属!A:B,2,0)</f>
        <v>#N/A</v>
      </c>
    </row>
    <row r="11124" spans="1:7" customHeight="1">
      <c r="A11124"/>
      <c r="B11124"/>
      <c r="C11124"/>
      <c r="D11124"/>
      <c r="G11124" s="196" t="e">
        <f>VLOOKUP(D11124,sku归属!A:B,2,0)</f>
        <v>#N/A</v>
      </c>
    </row>
    <row r="11125" spans="1:7" customHeight="1">
      <c r="A11125"/>
      <c r="B11125"/>
      <c r="C11125"/>
      <c r="D11125"/>
      <c r="G11125" s="196" t="e">
        <f>VLOOKUP(D11125,sku归属!A:B,2,0)</f>
        <v>#N/A</v>
      </c>
    </row>
    <row r="11126" spans="1:7" customHeight="1">
      <c r="A11126"/>
      <c r="B11126"/>
      <c r="C11126"/>
      <c r="D11126"/>
      <c r="G11126" s="196" t="e">
        <f>VLOOKUP(D11126,sku归属!A:B,2,0)</f>
        <v>#N/A</v>
      </c>
    </row>
    <row r="11127" spans="1:7" customHeight="1">
      <c r="A11127"/>
      <c r="B11127"/>
      <c r="C11127"/>
      <c r="D11127"/>
      <c r="G11127" s="196" t="e">
        <f>VLOOKUP(D11127,sku归属!A:B,2,0)</f>
        <v>#N/A</v>
      </c>
    </row>
    <row r="11128" spans="1:7" customHeight="1">
      <c r="A11128"/>
      <c r="B11128"/>
      <c r="C11128"/>
      <c r="D11128"/>
      <c r="G11128" s="196" t="e">
        <f>VLOOKUP(D11128,sku归属!A:B,2,0)</f>
        <v>#N/A</v>
      </c>
    </row>
    <row r="11129" spans="1:7" customHeight="1">
      <c r="A11129"/>
      <c r="B11129"/>
      <c r="C11129"/>
      <c r="D11129"/>
      <c r="G11129" s="196" t="e">
        <f>VLOOKUP(D11129,sku归属!A:B,2,0)</f>
        <v>#N/A</v>
      </c>
    </row>
    <row r="11130" spans="1:7" customHeight="1">
      <c r="A11130"/>
      <c r="B11130"/>
      <c r="C11130"/>
      <c r="D11130"/>
      <c r="G11130" s="196" t="e">
        <f>VLOOKUP(D11130,sku归属!A:B,2,0)</f>
        <v>#N/A</v>
      </c>
    </row>
    <row r="11131" spans="1:7" customHeight="1">
      <c r="A11131"/>
      <c r="B11131"/>
      <c r="C11131"/>
      <c r="D11131"/>
      <c r="G11131" s="196" t="e">
        <f>VLOOKUP(D11131,sku归属!A:B,2,0)</f>
        <v>#N/A</v>
      </c>
    </row>
    <row r="11132" spans="1:7" customHeight="1">
      <c r="A11132"/>
      <c r="B11132"/>
      <c r="C11132"/>
      <c r="D11132"/>
      <c r="G11132" s="196" t="e">
        <f>VLOOKUP(D11132,sku归属!A:B,2,0)</f>
        <v>#N/A</v>
      </c>
    </row>
    <row r="11133" spans="1:7" customHeight="1">
      <c r="A11133"/>
      <c r="B11133"/>
      <c r="C11133"/>
      <c r="D11133"/>
      <c r="G11133" s="196" t="e">
        <f>VLOOKUP(D11133,sku归属!A:B,2,0)</f>
        <v>#N/A</v>
      </c>
    </row>
    <row r="11134" spans="1:7" customHeight="1">
      <c r="A11134"/>
      <c r="B11134"/>
      <c r="C11134"/>
      <c r="D11134"/>
      <c r="G11134" s="196" t="e">
        <f>VLOOKUP(D11134,sku归属!A:B,2,0)</f>
        <v>#N/A</v>
      </c>
    </row>
    <row r="11135" spans="1:7" customHeight="1">
      <c r="A11135"/>
      <c r="B11135"/>
      <c r="C11135"/>
      <c r="D11135"/>
      <c r="G11135" s="196" t="e">
        <f>VLOOKUP(D11135,sku归属!A:B,2,0)</f>
        <v>#N/A</v>
      </c>
    </row>
    <row r="11136" spans="1:7" customHeight="1">
      <c r="A11136"/>
      <c r="B11136"/>
      <c r="C11136"/>
      <c r="D11136"/>
      <c r="G11136" s="196" t="e">
        <f>VLOOKUP(D11136,sku归属!A:B,2,0)</f>
        <v>#N/A</v>
      </c>
    </row>
    <row r="11137" spans="1:7" customHeight="1">
      <c r="A11137"/>
      <c r="B11137"/>
      <c r="C11137"/>
      <c r="D11137"/>
      <c r="G11137" s="196" t="e">
        <f>VLOOKUP(D11137,sku归属!A:B,2,0)</f>
        <v>#N/A</v>
      </c>
    </row>
    <row r="11138" spans="1:7" customHeight="1">
      <c r="A11138"/>
      <c r="B11138"/>
      <c r="C11138"/>
      <c r="D11138"/>
      <c r="G11138" s="196" t="e">
        <f>VLOOKUP(D11138,sku归属!A:B,2,0)</f>
        <v>#N/A</v>
      </c>
    </row>
    <row r="11139" spans="1:7" customHeight="1">
      <c r="A11139"/>
      <c r="B11139"/>
      <c r="C11139"/>
      <c r="D11139"/>
      <c r="G11139" s="196" t="e">
        <f>VLOOKUP(D11139,sku归属!A:B,2,0)</f>
        <v>#N/A</v>
      </c>
    </row>
    <row r="11140" spans="1:7" customHeight="1">
      <c r="A11140"/>
      <c r="B11140"/>
      <c r="C11140"/>
      <c r="D11140"/>
      <c r="G11140" s="196" t="e">
        <f>VLOOKUP(D11140,sku归属!A:B,2,0)</f>
        <v>#N/A</v>
      </c>
    </row>
    <row r="11141" spans="1:7" customHeight="1">
      <c r="A11141"/>
      <c r="B11141"/>
      <c r="C11141"/>
      <c r="D11141"/>
      <c r="G11141" s="196" t="e">
        <f>VLOOKUP(D11141,sku归属!A:B,2,0)</f>
        <v>#N/A</v>
      </c>
    </row>
    <row r="11142" spans="1:7" customHeight="1">
      <c r="A11142"/>
      <c r="B11142"/>
      <c r="C11142"/>
      <c r="D11142"/>
      <c r="G11142" s="196" t="e">
        <f>VLOOKUP(D11142,sku归属!A:B,2,0)</f>
        <v>#N/A</v>
      </c>
    </row>
    <row r="11143" spans="1:7" customHeight="1">
      <c r="A11143"/>
      <c r="B11143"/>
      <c r="C11143"/>
      <c r="D11143"/>
      <c r="G11143" s="196" t="e">
        <f>VLOOKUP(D11143,sku归属!A:B,2,0)</f>
        <v>#N/A</v>
      </c>
    </row>
    <row r="11144" spans="1:7" customHeight="1">
      <c r="A11144"/>
      <c r="B11144"/>
      <c r="C11144"/>
      <c r="D11144"/>
      <c r="G11144" s="196" t="e">
        <f>VLOOKUP(D11144,sku归属!A:B,2,0)</f>
        <v>#N/A</v>
      </c>
    </row>
    <row r="11145" spans="1:7" customHeight="1">
      <c r="A11145"/>
      <c r="B11145"/>
      <c r="C11145"/>
      <c r="D11145"/>
      <c r="G11145" s="196" t="e">
        <f>VLOOKUP(D11145,sku归属!A:B,2,0)</f>
        <v>#N/A</v>
      </c>
    </row>
    <row r="11146" spans="1:7" customHeight="1">
      <c r="A11146"/>
      <c r="B11146"/>
      <c r="C11146"/>
      <c r="D11146"/>
      <c r="G11146" s="196" t="e">
        <f>VLOOKUP(D11146,sku归属!A:B,2,0)</f>
        <v>#N/A</v>
      </c>
    </row>
    <row r="11147" spans="1:7" customHeight="1">
      <c r="A11147"/>
      <c r="B11147"/>
      <c r="C11147"/>
      <c r="D11147"/>
      <c r="G11147" s="196" t="e">
        <f>VLOOKUP(D11147,sku归属!A:B,2,0)</f>
        <v>#N/A</v>
      </c>
    </row>
    <row r="11148" spans="1:7" customHeight="1">
      <c r="A11148"/>
      <c r="B11148"/>
      <c r="C11148"/>
      <c r="D11148"/>
      <c r="G11148" s="196" t="e">
        <f>VLOOKUP(D11148,sku归属!A:B,2,0)</f>
        <v>#N/A</v>
      </c>
    </row>
    <row r="11149" spans="1:7" customHeight="1">
      <c r="A11149"/>
      <c r="B11149"/>
      <c r="C11149"/>
      <c r="D11149"/>
      <c r="G11149" s="196" t="e">
        <f>VLOOKUP(D11149,sku归属!A:B,2,0)</f>
        <v>#N/A</v>
      </c>
    </row>
    <row r="11150" spans="1:7" customHeight="1">
      <c r="A11150"/>
      <c r="B11150"/>
      <c r="C11150"/>
      <c r="D11150"/>
      <c r="G11150" s="196" t="e">
        <f>VLOOKUP(D11150,sku归属!A:B,2,0)</f>
        <v>#N/A</v>
      </c>
    </row>
    <row r="11151" spans="1:7" customHeight="1">
      <c r="A11151"/>
      <c r="B11151"/>
      <c r="C11151"/>
      <c r="D11151"/>
      <c r="G11151" s="196" t="e">
        <f>VLOOKUP(D11151,sku归属!A:B,2,0)</f>
        <v>#N/A</v>
      </c>
    </row>
    <row r="11152" spans="1:7" customHeight="1">
      <c r="A11152"/>
      <c r="B11152"/>
      <c r="C11152"/>
      <c r="D11152"/>
      <c r="G11152" s="196" t="e">
        <f>VLOOKUP(D11152,sku归属!A:B,2,0)</f>
        <v>#N/A</v>
      </c>
    </row>
    <row r="11153" spans="1:7" customHeight="1">
      <c r="A11153"/>
      <c r="B11153"/>
      <c r="C11153"/>
      <c r="D11153"/>
      <c r="G11153" s="196" t="e">
        <f>VLOOKUP(D11153,sku归属!A:B,2,0)</f>
        <v>#N/A</v>
      </c>
    </row>
    <row r="11154" spans="1:7" customHeight="1">
      <c r="A11154"/>
      <c r="B11154"/>
      <c r="C11154"/>
      <c r="D11154"/>
      <c r="G11154" s="196" t="e">
        <f>VLOOKUP(D11154,sku归属!A:B,2,0)</f>
        <v>#N/A</v>
      </c>
    </row>
    <row r="11155" spans="1:7" customHeight="1">
      <c r="A11155"/>
      <c r="B11155"/>
      <c r="C11155"/>
      <c r="D11155"/>
      <c r="G11155" s="196" t="e">
        <f>VLOOKUP(D11155,sku归属!A:B,2,0)</f>
        <v>#N/A</v>
      </c>
    </row>
    <row r="11156" spans="1:7" customHeight="1">
      <c r="A11156"/>
      <c r="B11156"/>
      <c r="C11156"/>
      <c r="D11156"/>
      <c r="G11156" s="196" t="e">
        <f>VLOOKUP(D11156,sku归属!A:B,2,0)</f>
        <v>#N/A</v>
      </c>
    </row>
    <row r="11157" spans="1:7" customHeight="1">
      <c r="A11157"/>
      <c r="B11157"/>
      <c r="C11157"/>
      <c r="D11157"/>
      <c r="G11157" s="196" t="e">
        <f>VLOOKUP(D11157,sku归属!A:B,2,0)</f>
        <v>#N/A</v>
      </c>
    </row>
    <row r="11158" spans="1:7" customHeight="1">
      <c r="A11158"/>
      <c r="B11158"/>
      <c r="C11158"/>
      <c r="D11158"/>
      <c r="G11158" s="196" t="e">
        <f>VLOOKUP(D11158,sku归属!A:B,2,0)</f>
        <v>#N/A</v>
      </c>
    </row>
    <row r="11159" spans="1:7" customHeight="1">
      <c r="A11159"/>
      <c r="B11159"/>
      <c r="C11159"/>
      <c r="D11159"/>
      <c r="G11159" s="196" t="e">
        <f>VLOOKUP(D11159,sku归属!A:B,2,0)</f>
        <v>#N/A</v>
      </c>
    </row>
    <row r="11160" spans="1:7" customHeight="1">
      <c r="A11160"/>
      <c r="B11160"/>
      <c r="C11160"/>
      <c r="D11160"/>
      <c r="G11160" s="196" t="e">
        <f>VLOOKUP(D11160,sku归属!A:B,2,0)</f>
        <v>#N/A</v>
      </c>
    </row>
    <row r="11161" spans="1:7" customHeight="1">
      <c r="A11161"/>
      <c r="B11161"/>
      <c r="C11161"/>
      <c r="D11161"/>
      <c r="G11161" s="196" t="e">
        <f>VLOOKUP(D11161,sku归属!A:B,2,0)</f>
        <v>#N/A</v>
      </c>
    </row>
    <row r="11162" spans="1:7" customHeight="1">
      <c r="A11162"/>
      <c r="B11162"/>
      <c r="C11162"/>
      <c r="D11162"/>
      <c r="G11162" s="196" t="e">
        <f>VLOOKUP(D11162,sku归属!A:B,2,0)</f>
        <v>#N/A</v>
      </c>
    </row>
    <row r="11163" spans="1:7" customHeight="1">
      <c r="A11163"/>
      <c r="B11163"/>
      <c r="C11163"/>
      <c r="D11163"/>
      <c r="G11163" s="196" t="e">
        <f>VLOOKUP(D11163,sku归属!A:B,2,0)</f>
        <v>#N/A</v>
      </c>
    </row>
    <row r="11164" spans="1:7" customHeight="1">
      <c r="A11164"/>
      <c r="B11164"/>
      <c r="C11164"/>
      <c r="D11164"/>
      <c r="G11164" s="196" t="e">
        <f>VLOOKUP(D11164,sku归属!A:B,2,0)</f>
        <v>#N/A</v>
      </c>
    </row>
    <row r="11165" spans="1:7" customHeight="1">
      <c r="A11165"/>
      <c r="B11165"/>
      <c r="C11165"/>
      <c r="D11165"/>
      <c r="G11165" s="196" t="e">
        <f>VLOOKUP(D11165,sku归属!A:B,2,0)</f>
        <v>#N/A</v>
      </c>
    </row>
    <row r="11166" spans="1:7" customHeight="1">
      <c r="A11166"/>
      <c r="B11166"/>
      <c r="C11166"/>
      <c r="D11166"/>
      <c r="G11166" s="196" t="e">
        <f>VLOOKUP(D11166,sku归属!A:B,2,0)</f>
        <v>#N/A</v>
      </c>
    </row>
    <row r="11167" spans="1:7" customHeight="1">
      <c r="A11167"/>
      <c r="B11167"/>
      <c r="C11167"/>
      <c r="D11167"/>
      <c r="G11167" s="196" t="e">
        <f>VLOOKUP(D11167,sku归属!A:B,2,0)</f>
        <v>#N/A</v>
      </c>
    </row>
    <row r="11168" spans="1:7" customHeight="1">
      <c r="A11168"/>
      <c r="B11168"/>
      <c r="C11168"/>
      <c r="D11168"/>
      <c r="G11168" s="196" t="e">
        <f>VLOOKUP(D11168,sku归属!A:B,2,0)</f>
        <v>#N/A</v>
      </c>
    </row>
    <row r="11169" spans="1:7" customHeight="1">
      <c r="A11169"/>
      <c r="B11169"/>
      <c r="C11169"/>
      <c r="D11169"/>
      <c r="G11169" s="196" t="e">
        <f>VLOOKUP(D11169,sku归属!A:B,2,0)</f>
        <v>#N/A</v>
      </c>
    </row>
    <row r="11170" spans="1:7" customHeight="1">
      <c r="A11170"/>
      <c r="B11170"/>
      <c r="C11170"/>
      <c r="D11170"/>
      <c r="G11170" s="196" t="e">
        <f>VLOOKUP(D11170,sku归属!A:B,2,0)</f>
        <v>#N/A</v>
      </c>
    </row>
    <row r="11171" spans="1:7" customHeight="1">
      <c r="A11171"/>
      <c r="B11171"/>
      <c r="C11171"/>
      <c r="D11171"/>
      <c r="G11171" s="196" t="e">
        <f>VLOOKUP(D11171,sku归属!A:B,2,0)</f>
        <v>#N/A</v>
      </c>
    </row>
    <row r="11172" spans="1:7" customHeight="1">
      <c r="A11172"/>
      <c r="B11172"/>
      <c r="C11172"/>
      <c r="D11172"/>
      <c r="G11172" s="196" t="e">
        <f>VLOOKUP(D11172,sku归属!A:B,2,0)</f>
        <v>#N/A</v>
      </c>
    </row>
    <row r="11173" spans="1:7" customHeight="1">
      <c r="A11173"/>
      <c r="B11173"/>
      <c r="C11173"/>
      <c r="D11173"/>
      <c r="G11173" s="196" t="e">
        <f>VLOOKUP(D11173,sku归属!A:B,2,0)</f>
        <v>#N/A</v>
      </c>
    </row>
    <row r="11174" spans="1:7" customHeight="1">
      <c r="A11174"/>
      <c r="B11174"/>
      <c r="C11174"/>
      <c r="D11174"/>
      <c r="G11174" s="196" t="e">
        <f>VLOOKUP(D11174,sku归属!A:B,2,0)</f>
        <v>#N/A</v>
      </c>
    </row>
    <row r="11175" spans="1:7" customHeight="1">
      <c r="A11175"/>
      <c r="B11175"/>
      <c r="C11175"/>
      <c r="D11175"/>
      <c r="G11175" s="196" t="e">
        <f>VLOOKUP(D11175,sku归属!A:B,2,0)</f>
        <v>#N/A</v>
      </c>
    </row>
    <row r="11176" spans="1:7" customHeight="1">
      <c r="A11176"/>
      <c r="B11176"/>
      <c r="C11176"/>
      <c r="D11176"/>
      <c r="G11176" s="196" t="e">
        <f>VLOOKUP(D11176,sku归属!A:B,2,0)</f>
        <v>#N/A</v>
      </c>
    </row>
    <row r="11177" spans="1:7" customHeight="1">
      <c r="A11177"/>
      <c r="B11177"/>
      <c r="C11177"/>
      <c r="D11177"/>
      <c r="G11177" s="196" t="e">
        <f>VLOOKUP(D11177,sku归属!A:B,2,0)</f>
        <v>#N/A</v>
      </c>
    </row>
    <row r="11178" spans="1:7" customHeight="1">
      <c r="A11178"/>
      <c r="B11178"/>
      <c r="C11178"/>
      <c r="D11178"/>
      <c r="G11178" s="196" t="e">
        <f>VLOOKUP(D11178,sku归属!A:B,2,0)</f>
        <v>#N/A</v>
      </c>
    </row>
    <row r="11179" spans="1:7" customHeight="1">
      <c r="A11179"/>
      <c r="B11179"/>
      <c r="C11179"/>
      <c r="D11179"/>
      <c r="G11179" s="196" t="e">
        <f>VLOOKUP(D11179,sku归属!A:B,2,0)</f>
        <v>#N/A</v>
      </c>
    </row>
    <row r="11180" spans="1:7" customHeight="1">
      <c r="A11180"/>
      <c r="B11180"/>
      <c r="C11180"/>
      <c r="D11180"/>
      <c r="G11180" s="196" t="e">
        <f>VLOOKUP(D11180,sku归属!A:B,2,0)</f>
        <v>#N/A</v>
      </c>
    </row>
    <row r="11181" spans="1:7" customHeight="1">
      <c r="A11181"/>
      <c r="B11181"/>
      <c r="C11181"/>
      <c r="D11181"/>
      <c r="G11181" s="196" t="e">
        <f>VLOOKUP(D11181,sku归属!A:B,2,0)</f>
        <v>#N/A</v>
      </c>
    </row>
    <row r="11182" spans="1:7" customHeight="1">
      <c r="A11182"/>
      <c r="B11182"/>
      <c r="C11182"/>
      <c r="D11182"/>
      <c r="G11182" s="196" t="e">
        <f>VLOOKUP(D11182,sku归属!A:B,2,0)</f>
        <v>#N/A</v>
      </c>
    </row>
    <row r="11183" spans="1:7" customHeight="1">
      <c r="A11183"/>
      <c r="B11183"/>
      <c r="C11183"/>
      <c r="D11183"/>
      <c r="G11183" s="196" t="e">
        <f>VLOOKUP(D11183,sku归属!A:B,2,0)</f>
        <v>#N/A</v>
      </c>
    </row>
    <row r="11184" spans="1:7" customHeight="1">
      <c r="A11184"/>
      <c r="B11184"/>
      <c r="C11184"/>
      <c r="D11184"/>
      <c r="G11184" s="196" t="e">
        <f>VLOOKUP(D11184,sku归属!A:B,2,0)</f>
        <v>#N/A</v>
      </c>
    </row>
    <row r="11185" spans="1:7" customHeight="1">
      <c r="A11185"/>
      <c r="B11185"/>
      <c r="C11185"/>
      <c r="D11185"/>
      <c r="G11185" s="196" t="e">
        <f>VLOOKUP(D11185,sku归属!A:B,2,0)</f>
        <v>#N/A</v>
      </c>
    </row>
    <row r="11186" spans="1:7" customHeight="1">
      <c r="A11186"/>
      <c r="B11186"/>
      <c r="C11186"/>
      <c r="D11186"/>
      <c r="G11186" s="196" t="e">
        <f>VLOOKUP(D11186,sku归属!A:B,2,0)</f>
        <v>#N/A</v>
      </c>
    </row>
    <row r="11187" spans="1:7" customHeight="1">
      <c r="A11187"/>
      <c r="B11187"/>
      <c r="C11187"/>
      <c r="D11187"/>
      <c r="G11187" s="196" t="e">
        <f>VLOOKUP(D11187,sku归属!A:B,2,0)</f>
        <v>#N/A</v>
      </c>
    </row>
    <row r="11188" spans="1:7" customHeight="1">
      <c r="A11188"/>
      <c r="B11188"/>
      <c r="C11188"/>
      <c r="D11188"/>
      <c r="G11188" s="196" t="e">
        <f>VLOOKUP(D11188,sku归属!A:B,2,0)</f>
        <v>#N/A</v>
      </c>
    </row>
    <row r="11189" spans="1:7" customHeight="1">
      <c r="A11189"/>
      <c r="B11189"/>
      <c r="C11189"/>
      <c r="D11189"/>
      <c r="G11189" s="196" t="e">
        <f>VLOOKUP(D11189,sku归属!A:B,2,0)</f>
        <v>#N/A</v>
      </c>
    </row>
    <row r="11190" spans="1:7" customHeight="1">
      <c r="A11190"/>
      <c r="B11190"/>
      <c r="C11190"/>
      <c r="D11190"/>
      <c r="G11190" s="196" t="e">
        <f>VLOOKUP(D11190,sku归属!A:B,2,0)</f>
        <v>#N/A</v>
      </c>
    </row>
    <row r="11191" spans="1:7" customHeight="1">
      <c r="A11191"/>
      <c r="B11191"/>
      <c r="C11191"/>
      <c r="D11191"/>
      <c r="G11191" s="196" t="e">
        <f>VLOOKUP(D11191,sku归属!A:B,2,0)</f>
        <v>#N/A</v>
      </c>
    </row>
    <row r="11192" spans="1:7" customHeight="1">
      <c r="A11192"/>
      <c r="B11192"/>
      <c r="C11192"/>
      <c r="D11192"/>
      <c r="G11192" s="196" t="e">
        <f>VLOOKUP(D11192,sku归属!A:B,2,0)</f>
        <v>#N/A</v>
      </c>
    </row>
    <row r="11193" spans="1:7" customHeight="1">
      <c r="A11193"/>
      <c r="B11193"/>
      <c r="C11193"/>
      <c r="D11193"/>
      <c r="G11193" s="196" t="e">
        <f>VLOOKUP(D11193,sku归属!A:B,2,0)</f>
        <v>#N/A</v>
      </c>
    </row>
    <row r="11194" spans="1:7" customHeight="1">
      <c r="A11194"/>
      <c r="B11194"/>
      <c r="C11194"/>
      <c r="D11194"/>
      <c r="G11194" s="196" t="e">
        <f>VLOOKUP(D11194,sku归属!A:B,2,0)</f>
        <v>#N/A</v>
      </c>
    </row>
    <row r="11195" spans="1:7" customHeight="1">
      <c r="A11195"/>
      <c r="B11195"/>
      <c r="C11195"/>
      <c r="D11195"/>
      <c r="G11195" s="196" t="e">
        <f>VLOOKUP(D11195,sku归属!A:B,2,0)</f>
        <v>#N/A</v>
      </c>
    </row>
    <row r="11196" spans="1:7" customHeight="1">
      <c r="A11196"/>
      <c r="B11196"/>
      <c r="C11196"/>
      <c r="D11196"/>
      <c r="G11196" s="196" t="e">
        <f>VLOOKUP(D11196,sku归属!A:B,2,0)</f>
        <v>#N/A</v>
      </c>
    </row>
    <row r="11197" spans="1:7" customHeight="1">
      <c r="A11197"/>
      <c r="B11197"/>
      <c r="C11197"/>
      <c r="D11197"/>
      <c r="G11197" s="196" t="e">
        <f>VLOOKUP(D11197,sku归属!A:B,2,0)</f>
        <v>#N/A</v>
      </c>
    </row>
    <row r="11198" spans="1:7" customHeight="1">
      <c r="A11198"/>
      <c r="B11198"/>
      <c r="C11198"/>
      <c r="D11198"/>
      <c r="G11198" s="196" t="e">
        <f>VLOOKUP(D11198,sku归属!A:B,2,0)</f>
        <v>#N/A</v>
      </c>
    </row>
    <row r="11199" spans="1:7" customHeight="1">
      <c r="A11199"/>
      <c r="B11199"/>
      <c r="C11199"/>
      <c r="D11199"/>
      <c r="G11199" s="196" t="e">
        <f>VLOOKUP(D11199,sku归属!A:B,2,0)</f>
        <v>#N/A</v>
      </c>
    </row>
    <row r="11200" spans="1:7" customHeight="1">
      <c r="A11200"/>
      <c r="B11200"/>
      <c r="C11200"/>
      <c r="D11200"/>
      <c r="G11200" s="196" t="e">
        <f>VLOOKUP(D11200,sku归属!A:B,2,0)</f>
        <v>#N/A</v>
      </c>
    </row>
    <row r="11201" spans="1:7" customHeight="1">
      <c r="A11201"/>
      <c r="B11201"/>
      <c r="C11201"/>
      <c r="D11201"/>
      <c r="G11201" s="196" t="e">
        <f>VLOOKUP(D11201,sku归属!A:B,2,0)</f>
        <v>#N/A</v>
      </c>
    </row>
    <row r="11202" spans="1:7" customHeight="1">
      <c r="A11202"/>
      <c r="B11202"/>
      <c r="C11202"/>
      <c r="D11202"/>
      <c r="G11202" s="196" t="e">
        <f>VLOOKUP(D11202,sku归属!A:B,2,0)</f>
        <v>#N/A</v>
      </c>
    </row>
    <row r="11203" spans="1:7" customHeight="1">
      <c r="A11203"/>
      <c r="B11203"/>
      <c r="C11203"/>
      <c r="D11203"/>
      <c r="G11203" s="196" t="e">
        <f>VLOOKUP(D11203,sku归属!A:B,2,0)</f>
        <v>#N/A</v>
      </c>
    </row>
    <row r="11204" spans="1:7" customHeight="1">
      <c r="A11204"/>
      <c r="B11204"/>
      <c r="C11204"/>
      <c r="D11204"/>
      <c r="G11204" s="196" t="e">
        <f>VLOOKUP(D11204,sku归属!A:B,2,0)</f>
        <v>#N/A</v>
      </c>
    </row>
    <row r="11205" spans="1:7" customHeight="1">
      <c r="A11205"/>
      <c r="B11205"/>
      <c r="C11205"/>
      <c r="D11205"/>
      <c r="G11205" s="196" t="e">
        <f>VLOOKUP(D11205,sku归属!A:B,2,0)</f>
        <v>#N/A</v>
      </c>
    </row>
    <row r="11206" spans="1:7" customHeight="1">
      <c r="A11206"/>
      <c r="B11206"/>
      <c r="C11206"/>
      <c r="D11206"/>
      <c r="G11206" s="196" t="e">
        <f>VLOOKUP(D11206,sku归属!A:B,2,0)</f>
        <v>#N/A</v>
      </c>
    </row>
    <row r="11207" spans="1:7" customHeight="1">
      <c r="A11207"/>
      <c r="B11207"/>
      <c r="C11207"/>
      <c r="D11207"/>
      <c r="G11207" s="196" t="e">
        <f>VLOOKUP(D11207,sku归属!A:B,2,0)</f>
        <v>#N/A</v>
      </c>
    </row>
    <row r="11208" spans="1:7" customHeight="1">
      <c r="A11208"/>
      <c r="B11208"/>
      <c r="C11208"/>
      <c r="D11208"/>
      <c r="G11208" s="196" t="e">
        <f>VLOOKUP(D11208,sku归属!A:B,2,0)</f>
        <v>#N/A</v>
      </c>
    </row>
    <row r="11209" spans="1:7" customHeight="1">
      <c r="A11209"/>
      <c r="B11209"/>
      <c r="C11209"/>
      <c r="D11209"/>
      <c r="G11209" s="196" t="e">
        <f>VLOOKUP(D11209,sku归属!A:B,2,0)</f>
        <v>#N/A</v>
      </c>
    </row>
    <row r="11210" spans="1:7" customHeight="1">
      <c r="A11210"/>
      <c r="B11210"/>
      <c r="C11210"/>
      <c r="D11210"/>
      <c r="G11210" s="196" t="e">
        <f>VLOOKUP(D11210,sku归属!A:B,2,0)</f>
        <v>#N/A</v>
      </c>
    </row>
    <row r="11211" spans="1:7" customHeight="1">
      <c r="A11211"/>
      <c r="B11211"/>
      <c r="C11211"/>
      <c r="D11211"/>
      <c r="G11211" s="196" t="e">
        <f>VLOOKUP(D11211,sku归属!A:B,2,0)</f>
        <v>#N/A</v>
      </c>
    </row>
    <row r="11212" spans="1:7" customHeight="1">
      <c r="A11212"/>
      <c r="B11212"/>
      <c r="C11212"/>
      <c r="D11212"/>
      <c r="G11212" s="196" t="e">
        <f>VLOOKUP(D11212,sku归属!A:B,2,0)</f>
        <v>#N/A</v>
      </c>
    </row>
    <row r="11213" spans="1:7" customHeight="1">
      <c r="A11213"/>
      <c r="B11213"/>
      <c r="C11213"/>
      <c r="D11213"/>
      <c r="G11213" s="196" t="e">
        <f>VLOOKUP(D11213,sku归属!A:B,2,0)</f>
        <v>#N/A</v>
      </c>
    </row>
    <row r="11214" spans="1:7" customHeight="1">
      <c r="A11214"/>
      <c r="B11214"/>
      <c r="C11214"/>
      <c r="D11214"/>
      <c r="G11214" s="196" t="e">
        <f>VLOOKUP(D11214,sku归属!A:B,2,0)</f>
        <v>#N/A</v>
      </c>
    </row>
    <row r="11215" spans="1:7" customHeight="1">
      <c r="A11215"/>
      <c r="B11215"/>
      <c r="C11215"/>
      <c r="D11215"/>
      <c r="G11215" s="196" t="e">
        <f>VLOOKUP(D11215,sku归属!A:B,2,0)</f>
        <v>#N/A</v>
      </c>
    </row>
    <row r="11216" spans="1:7" customHeight="1">
      <c r="A11216"/>
      <c r="B11216"/>
      <c r="C11216"/>
      <c r="D11216"/>
      <c r="G11216" s="196" t="e">
        <f>VLOOKUP(D11216,sku归属!A:B,2,0)</f>
        <v>#N/A</v>
      </c>
    </row>
    <row r="11217" spans="1:7" customHeight="1">
      <c r="A11217"/>
      <c r="B11217"/>
      <c r="C11217"/>
      <c r="D11217"/>
      <c r="G11217" s="196" t="e">
        <f>VLOOKUP(D11217,sku归属!A:B,2,0)</f>
        <v>#N/A</v>
      </c>
    </row>
    <row r="11218" spans="1:7" customHeight="1">
      <c r="A11218"/>
      <c r="B11218"/>
      <c r="C11218"/>
      <c r="D11218"/>
      <c r="G11218" s="196" t="e">
        <f>VLOOKUP(D11218,sku归属!A:B,2,0)</f>
        <v>#N/A</v>
      </c>
    </row>
    <row r="11219" spans="1:7" customHeight="1">
      <c r="A11219"/>
      <c r="B11219"/>
      <c r="C11219"/>
      <c r="D11219"/>
      <c r="G11219" s="196" t="e">
        <f>VLOOKUP(D11219,sku归属!A:B,2,0)</f>
        <v>#N/A</v>
      </c>
    </row>
    <row r="11220" spans="1:7" customHeight="1">
      <c r="A11220"/>
      <c r="B11220"/>
      <c r="C11220"/>
      <c r="D11220"/>
      <c r="G11220" s="196" t="e">
        <f>VLOOKUP(D11220,sku归属!A:B,2,0)</f>
        <v>#N/A</v>
      </c>
    </row>
    <row r="11221" spans="1:7" customHeight="1">
      <c r="A11221"/>
      <c r="B11221"/>
      <c r="C11221"/>
      <c r="D11221"/>
      <c r="G11221" s="196" t="e">
        <f>VLOOKUP(D11221,sku归属!A:B,2,0)</f>
        <v>#N/A</v>
      </c>
    </row>
    <row r="11222" spans="1:7" customHeight="1">
      <c r="A11222"/>
      <c r="B11222"/>
      <c r="C11222"/>
      <c r="D11222"/>
      <c r="G11222" s="196" t="e">
        <f>VLOOKUP(D11222,sku归属!A:B,2,0)</f>
        <v>#N/A</v>
      </c>
    </row>
    <row r="11223" spans="1:7" customHeight="1">
      <c r="A11223"/>
      <c r="B11223"/>
      <c r="C11223"/>
      <c r="D11223"/>
      <c r="G11223" s="196" t="e">
        <f>VLOOKUP(D11223,sku归属!A:B,2,0)</f>
        <v>#N/A</v>
      </c>
    </row>
    <row r="11224" spans="1:7" customHeight="1">
      <c r="A11224"/>
      <c r="B11224"/>
      <c r="C11224"/>
      <c r="D11224"/>
      <c r="G11224" s="196" t="e">
        <f>VLOOKUP(D11224,sku归属!A:B,2,0)</f>
        <v>#N/A</v>
      </c>
    </row>
    <row r="11225" spans="1:7" customHeight="1">
      <c r="A11225"/>
      <c r="B11225"/>
      <c r="C11225"/>
      <c r="D11225"/>
      <c r="G11225" s="196" t="e">
        <f>VLOOKUP(D11225,sku归属!A:B,2,0)</f>
        <v>#N/A</v>
      </c>
    </row>
    <row r="11226" spans="1:7" customHeight="1">
      <c r="A11226"/>
      <c r="B11226"/>
      <c r="C11226"/>
      <c r="D11226"/>
      <c r="G11226" s="196" t="e">
        <f>VLOOKUP(D11226,sku归属!A:B,2,0)</f>
        <v>#N/A</v>
      </c>
    </row>
    <row r="11227" spans="1:7" customHeight="1">
      <c r="A11227"/>
      <c r="B11227"/>
      <c r="C11227"/>
      <c r="D11227"/>
      <c r="G11227" s="196" t="e">
        <f>VLOOKUP(D11227,sku归属!A:B,2,0)</f>
        <v>#N/A</v>
      </c>
    </row>
    <row r="11228" spans="1:7" customHeight="1">
      <c r="A11228"/>
      <c r="B11228"/>
      <c r="C11228"/>
      <c r="D11228"/>
      <c r="G11228" s="196" t="e">
        <f>VLOOKUP(D11228,sku归属!A:B,2,0)</f>
        <v>#N/A</v>
      </c>
    </row>
    <row r="11229" spans="1:7" customHeight="1">
      <c r="A11229"/>
      <c r="B11229"/>
      <c r="C11229"/>
      <c r="D11229"/>
      <c r="G11229" s="196" t="e">
        <f>VLOOKUP(D11229,sku归属!A:B,2,0)</f>
        <v>#N/A</v>
      </c>
    </row>
    <row r="11230" spans="1:7" customHeight="1">
      <c r="A11230"/>
      <c r="B11230"/>
      <c r="C11230"/>
      <c r="D11230"/>
      <c r="G11230" s="196" t="e">
        <f>VLOOKUP(D11230,sku归属!A:B,2,0)</f>
        <v>#N/A</v>
      </c>
    </row>
    <row r="11231" spans="1:7" customHeight="1">
      <c r="A11231"/>
      <c r="B11231"/>
      <c r="C11231"/>
      <c r="D11231"/>
      <c r="G11231" s="196" t="e">
        <f>VLOOKUP(D11231,sku归属!A:B,2,0)</f>
        <v>#N/A</v>
      </c>
    </row>
    <row r="11232" spans="1:7" customHeight="1">
      <c r="A11232"/>
      <c r="B11232"/>
      <c r="C11232"/>
      <c r="D11232"/>
      <c r="G11232" s="196" t="e">
        <f>VLOOKUP(D11232,sku归属!A:B,2,0)</f>
        <v>#N/A</v>
      </c>
    </row>
    <row r="11233" spans="1:7" customHeight="1">
      <c r="A11233"/>
      <c r="B11233"/>
      <c r="C11233"/>
      <c r="D11233"/>
      <c r="G11233" s="196" t="e">
        <f>VLOOKUP(D11233,sku归属!A:B,2,0)</f>
        <v>#N/A</v>
      </c>
    </row>
    <row r="11234" spans="1:7" customHeight="1">
      <c r="A11234"/>
      <c r="B11234"/>
      <c r="C11234"/>
      <c r="D11234"/>
      <c r="G11234" s="196" t="e">
        <f>VLOOKUP(D11234,sku归属!A:B,2,0)</f>
        <v>#N/A</v>
      </c>
    </row>
    <row r="11235" spans="1:7" customHeight="1">
      <c r="A11235"/>
      <c r="B11235"/>
      <c r="C11235"/>
      <c r="D11235"/>
      <c r="G11235" s="196" t="e">
        <f>VLOOKUP(D11235,sku归属!A:B,2,0)</f>
        <v>#N/A</v>
      </c>
    </row>
    <row r="11236" spans="1:7" customHeight="1">
      <c r="A11236"/>
      <c r="B11236"/>
      <c r="C11236"/>
      <c r="D11236"/>
      <c r="G11236" s="196" t="e">
        <f>VLOOKUP(D11236,sku归属!A:B,2,0)</f>
        <v>#N/A</v>
      </c>
    </row>
    <row r="11237" spans="1:7" customHeight="1">
      <c r="A11237"/>
      <c r="B11237"/>
      <c r="C11237"/>
      <c r="D11237"/>
      <c r="G11237" s="196" t="e">
        <f>VLOOKUP(D11237,sku归属!A:B,2,0)</f>
        <v>#N/A</v>
      </c>
    </row>
    <row r="11238" spans="1:7" customHeight="1">
      <c r="A11238"/>
      <c r="B11238"/>
      <c r="C11238"/>
      <c r="D11238"/>
      <c r="G11238" s="196" t="e">
        <f>VLOOKUP(D11238,sku归属!A:B,2,0)</f>
        <v>#N/A</v>
      </c>
    </row>
    <row r="11239" spans="1:7" customHeight="1">
      <c r="A11239"/>
      <c r="B11239"/>
      <c r="C11239"/>
      <c r="D11239"/>
      <c r="G11239" s="196" t="e">
        <f>VLOOKUP(D11239,sku归属!A:B,2,0)</f>
        <v>#N/A</v>
      </c>
    </row>
    <row r="11240" spans="1:7" customHeight="1">
      <c r="A11240"/>
      <c r="B11240"/>
      <c r="C11240"/>
      <c r="D11240"/>
      <c r="G11240" s="196" t="e">
        <f>VLOOKUP(D11240,sku归属!A:B,2,0)</f>
        <v>#N/A</v>
      </c>
    </row>
    <row r="11241" spans="1:7" customHeight="1">
      <c r="A11241"/>
      <c r="B11241"/>
      <c r="C11241"/>
      <c r="D11241"/>
      <c r="G11241" s="196" t="e">
        <f>VLOOKUP(D11241,sku归属!A:B,2,0)</f>
        <v>#N/A</v>
      </c>
    </row>
    <row r="11242" spans="1:7" customHeight="1">
      <c r="A11242"/>
      <c r="B11242"/>
      <c r="C11242"/>
      <c r="D11242"/>
      <c r="G11242" s="196" t="e">
        <f>VLOOKUP(D11242,sku归属!A:B,2,0)</f>
        <v>#N/A</v>
      </c>
    </row>
    <row r="11243" spans="1:7" customHeight="1">
      <c r="A11243"/>
      <c r="B11243"/>
      <c r="C11243"/>
      <c r="D11243"/>
      <c r="G11243" s="196" t="e">
        <f>VLOOKUP(D11243,sku归属!A:B,2,0)</f>
        <v>#N/A</v>
      </c>
    </row>
    <row r="11244" spans="1:7" customHeight="1">
      <c r="A11244"/>
      <c r="B11244"/>
      <c r="C11244"/>
      <c r="D11244"/>
      <c r="G11244" s="196" t="e">
        <f>VLOOKUP(D11244,sku归属!A:B,2,0)</f>
        <v>#N/A</v>
      </c>
    </row>
    <row r="11245" spans="1:7" customHeight="1">
      <c r="A11245"/>
      <c r="B11245"/>
      <c r="C11245"/>
      <c r="D11245"/>
      <c r="G11245" s="196" t="e">
        <f>VLOOKUP(D11245,sku归属!A:B,2,0)</f>
        <v>#N/A</v>
      </c>
    </row>
    <row r="11246" spans="1:7" customHeight="1">
      <c r="A11246"/>
      <c r="B11246"/>
      <c r="C11246"/>
      <c r="D11246"/>
      <c r="G11246" s="196" t="e">
        <f>VLOOKUP(D11246,sku归属!A:B,2,0)</f>
        <v>#N/A</v>
      </c>
    </row>
    <row r="11247" spans="1:7" customHeight="1">
      <c r="A11247"/>
      <c r="B11247"/>
      <c r="C11247"/>
      <c r="D11247"/>
      <c r="G11247" s="196" t="e">
        <f>VLOOKUP(D11247,sku归属!A:B,2,0)</f>
        <v>#N/A</v>
      </c>
    </row>
    <row r="11248" spans="1:7" customHeight="1">
      <c r="A11248"/>
      <c r="B11248"/>
      <c r="C11248"/>
      <c r="D11248"/>
      <c r="G11248" s="196" t="e">
        <f>VLOOKUP(D11248,sku归属!A:B,2,0)</f>
        <v>#N/A</v>
      </c>
    </row>
    <row r="11249" spans="1:7" customHeight="1">
      <c r="A11249"/>
      <c r="B11249"/>
      <c r="C11249"/>
      <c r="D11249"/>
      <c r="G11249" s="196" t="e">
        <f>VLOOKUP(D11249,sku归属!A:B,2,0)</f>
        <v>#N/A</v>
      </c>
    </row>
    <row r="11250" spans="1:7" customHeight="1">
      <c r="A11250"/>
      <c r="B11250"/>
      <c r="C11250"/>
      <c r="D11250"/>
      <c r="G11250" s="196" t="e">
        <f>VLOOKUP(D11250,sku归属!A:B,2,0)</f>
        <v>#N/A</v>
      </c>
    </row>
    <row r="11251" spans="1:7" customHeight="1">
      <c r="A11251"/>
      <c r="B11251"/>
      <c r="C11251"/>
      <c r="D11251"/>
      <c r="G11251" s="196" t="e">
        <f>VLOOKUP(D11251,sku归属!A:B,2,0)</f>
        <v>#N/A</v>
      </c>
    </row>
    <row r="11252" spans="1:7" customHeight="1">
      <c r="A11252"/>
      <c r="B11252"/>
      <c r="C11252"/>
      <c r="D11252"/>
      <c r="G11252" s="196" t="e">
        <f>VLOOKUP(D11252,sku归属!A:B,2,0)</f>
        <v>#N/A</v>
      </c>
    </row>
    <row r="11253" spans="1:7" customHeight="1">
      <c r="A11253"/>
      <c r="B11253"/>
      <c r="C11253"/>
      <c r="D11253"/>
      <c r="G11253" s="196" t="e">
        <f>VLOOKUP(D11253,sku归属!A:B,2,0)</f>
        <v>#N/A</v>
      </c>
    </row>
    <row r="11254" spans="1:7" customHeight="1">
      <c r="A11254"/>
      <c r="B11254"/>
      <c r="C11254"/>
      <c r="D11254"/>
      <c r="G11254" s="196" t="e">
        <f>VLOOKUP(D11254,sku归属!A:B,2,0)</f>
        <v>#N/A</v>
      </c>
    </row>
    <row r="11255" spans="1:7" customHeight="1">
      <c r="A11255"/>
      <c r="B11255"/>
      <c r="C11255"/>
      <c r="D11255"/>
      <c r="G11255" s="196" t="e">
        <f>VLOOKUP(D11255,sku归属!A:B,2,0)</f>
        <v>#N/A</v>
      </c>
    </row>
    <row r="11256" spans="1:7" customHeight="1">
      <c r="A11256"/>
      <c r="B11256"/>
      <c r="C11256"/>
      <c r="D11256"/>
      <c r="G11256" s="196" t="e">
        <f>VLOOKUP(D11256,sku归属!A:B,2,0)</f>
        <v>#N/A</v>
      </c>
    </row>
    <row r="11257" spans="1:7" customHeight="1">
      <c r="A11257"/>
      <c r="B11257"/>
      <c r="C11257"/>
      <c r="D11257"/>
      <c r="G11257" s="196" t="e">
        <f>VLOOKUP(D11257,sku归属!A:B,2,0)</f>
        <v>#N/A</v>
      </c>
    </row>
    <row r="11258" spans="1:7" customHeight="1">
      <c r="A11258"/>
      <c r="B11258"/>
      <c r="C11258"/>
      <c r="D11258"/>
      <c r="G11258" s="196" t="e">
        <f>VLOOKUP(D11258,sku归属!A:B,2,0)</f>
        <v>#N/A</v>
      </c>
    </row>
    <row r="11259" spans="1:7" customHeight="1">
      <c r="A11259"/>
      <c r="B11259"/>
      <c r="C11259"/>
      <c r="D11259"/>
      <c r="G11259" s="196" t="e">
        <f>VLOOKUP(D11259,sku归属!A:B,2,0)</f>
        <v>#N/A</v>
      </c>
    </row>
    <row r="11260" spans="1:7" customHeight="1">
      <c r="A11260"/>
      <c r="B11260"/>
      <c r="C11260"/>
      <c r="D11260"/>
      <c r="G11260" s="196" t="e">
        <f>VLOOKUP(D11260,sku归属!A:B,2,0)</f>
        <v>#N/A</v>
      </c>
    </row>
    <row r="11261" spans="1:7" customHeight="1">
      <c r="A11261"/>
      <c r="B11261"/>
      <c r="C11261"/>
      <c r="D11261"/>
      <c r="G11261" s="196" t="e">
        <f>VLOOKUP(D11261,sku归属!A:B,2,0)</f>
        <v>#N/A</v>
      </c>
    </row>
    <row r="11262" spans="1:7" customHeight="1">
      <c r="A11262"/>
      <c r="B11262"/>
      <c r="C11262"/>
      <c r="D11262"/>
      <c r="G11262" s="196" t="e">
        <f>VLOOKUP(D11262,sku归属!A:B,2,0)</f>
        <v>#N/A</v>
      </c>
    </row>
    <row r="11263" spans="1:7" customHeight="1">
      <c r="A11263"/>
      <c r="B11263"/>
      <c r="C11263"/>
      <c r="D11263"/>
      <c r="G11263" s="196" t="e">
        <f>VLOOKUP(D11263,sku归属!A:B,2,0)</f>
        <v>#N/A</v>
      </c>
    </row>
    <row r="11264" spans="1:7" customHeight="1">
      <c r="A11264"/>
      <c r="B11264"/>
      <c r="C11264"/>
      <c r="D11264"/>
      <c r="G11264" s="196" t="e">
        <f>VLOOKUP(D11264,sku归属!A:B,2,0)</f>
        <v>#N/A</v>
      </c>
    </row>
    <row r="11265" spans="1:7" customHeight="1">
      <c r="A11265"/>
      <c r="B11265"/>
      <c r="C11265"/>
      <c r="D11265"/>
      <c r="G11265" s="196" t="e">
        <f>VLOOKUP(D11265,sku归属!A:B,2,0)</f>
        <v>#N/A</v>
      </c>
    </row>
    <row r="11266" spans="1:7" customHeight="1">
      <c r="A11266"/>
      <c r="B11266"/>
      <c r="C11266"/>
      <c r="D11266"/>
      <c r="G11266" s="196" t="e">
        <f>VLOOKUP(D11266,sku归属!A:B,2,0)</f>
        <v>#N/A</v>
      </c>
    </row>
    <row r="11267" spans="1:7" customHeight="1">
      <c r="A11267"/>
      <c r="B11267"/>
      <c r="C11267"/>
      <c r="D11267"/>
      <c r="G11267" s="196" t="e">
        <f>VLOOKUP(D11267,sku归属!A:B,2,0)</f>
        <v>#N/A</v>
      </c>
    </row>
    <row r="11268" spans="1:7" customHeight="1">
      <c r="A11268"/>
      <c r="B11268"/>
      <c r="C11268"/>
      <c r="D11268"/>
      <c r="G11268" s="196" t="e">
        <f>VLOOKUP(D11268,sku归属!A:B,2,0)</f>
        <v>#N/A</v>
      </c>
    </row>
    <row r="11269" spans="1:7" customHeight="1">
      <c r="A11269"/>
      <c r="B11269"/>
      <c r="C11269"/>
      <c r="D11269"/>
      <c r="G11269" s="196" t="e">
        <f>VLOOKUP(D11269,sku归属!A:B,2,0)</f>
        <v>#N/A</v>
      </c>
    </row>
    <row r="11270" spans="1:7" customHeight="1">
      <c r="A11270"/>
      <c r="B11270"/>
      <c r="C11270"/>
      <c r="D11270"/>
      <c r="G11270" s="196" t="e">
        <f>VLOOKUP(D11270,sku归属!A:B,2,0)</f>
        <v>#N/A</v>
      </c>
    </row>
    <row r="11271" spans="1:7" customHeight="1">
      <c r="A11271"/>
      <c r="B11271"/>
      <c r="C11271"/>
      <c r="D11271"/>
      <c r="G11271" s="196" t="e">
        <f>VLOOKUP(D11271,sku归属!A:B,2,0)</f>
        <v>#N/A</v>
      </c>
    </row>
    <row r="11272" spans="1:7" customHeight="1">
      <c r="A11272"/>
      <c r="B11272"/>
      <c r="C11272"/>
      <c r="D11272"/>
      <c r="G11272" s="196" t="e">
        <f>VLOOKUP(D11272,sku归属!A:B,2,0)</f>
        <v>#N/A</v>
      </c>
    </row>
    <row r="11273" spans="1:7" customHeight="1">
      <c r="A11273"/>
      <c r="B11273"/>
      <c r="C11273"/>
      <c r="D11273"/>
      <c r="G11273" s="196" t="e">
        <f>VLOOKUP(D11273,sku归属!A:B,2,0)</f>
        <v>#N/A</v>
      </c>
    </row>
    <row r="11274" spans="1:7" customHeight="1">
      <c r="A11274"/>
      <c r="B11274"/>
      <c r="C11274"/>
      <c r="D11274"/>
      <c r="G11274" s="196" t="e">
        <f>VLOOKUP(D11274,sku归属!A:B,2,0)</f>
        <v>#N/A</v>
      </c>
    </row>
    <row r="11275" spans="1:7" customHeight="1">
      <c r="A11275"/>
      <c r="B11275"/>
      <c r="C11275"/>
      <c r="D11275"/>
      <c r="G11275" s="196" t="e">
        <f>VLOOKUP(D11275,sku归属!A:B,2,0)</f>
        <v>#N/A</v>
      </c>
    </row>
    <row r="11276" spans="1:7" customHeight="1">
      <c r="A11276"/>
      <c r="B11276"/>
      <c r="C11276"/>
      <c r="D11276"/>
      <c r="G11276" s="196" t="e">
        <f>VLOOKUP(D11276,sku归属!A:B,2,0)</f>
        <v>#N/A</v>
      </c>
    </row>
    <row r="11277" spans="1:7" customHeight="1">
      <c r="A11277"/>
      <c r="B11277"/>
      <c r="C11277"/>
      <c r="D11277"/>
      <c r="G11277" s="196" t="e">
        <f>VLOOKUP(D11277,sku归属!A:B,2,0)</f>
        <v>#N/A</v>
      </c>
    </row>
    <row r="11278" spans="1:7" customHeight="1">
      <c r="A11278"/>
      <c r="B11278"/>
      <c r="C11278"/>
      <c r="D11278"/>
      <c r="G11278" s="196" t="e">
        <f>VLOOKUP(D11278,sku归属!A:B,2,0)</f>
        <v>#N/A</v>
      </c>
    </row>
    <row r="11279" spans="1:7" customHeight="1">
      <c r="A11279"/>
      <c r="B11279"/>
      <c r="C11279"/>
      <c r="D11279"/>
      <c r="G11279" s="196" t="e">
        <f>VLOOKUP(D11279,sku归属!A:B,2,0)</f>
        <v>#N/A</v>
      </c>
    </row>
    <row r="11280" spans="1:7" customHeight="1">
      <c r="A11280"/>
      <c r="B11280"/>
      <c r="C11280"/>
      <c r="D11280"/>
      <c r="G11280" s="196" t="e">
        <f>VLOOKUP(D11280,sku归属!A:B,2,0)</f>
        <v>#N/A</v>
      </c>
    </row>
    <row r="11281" spans="1:7" customHeight="1">
      <c r="A11281"/>
      <c r="B11281"/>
      <c r="C11281"/>
      <c r="D11281"/>
      <c r="G11281" s="196" t="e">
        <f>VLOOKUP(D11281,sku归属!A:B,2,0)</f>
        <v>#N/A</v>
      </c>
    </row>
    <row r="11282" spans="1:7" customHeight="1">
      <c r="A11282"/>
      <c r="B11282"/>
      <c r="C11282"/>
      <c r="D11282"/>
      <c r="G11282" s="196" t="e">
        <f>VLOOKUP(D11282,sku归属!A:B,2,0)</f>
        <v>#N/A</v>
      </c>
    </row>
    <row r="11283" spans="1:7" customHeight="1">
      <c r="A11283"/>
      <c r="B11283"/>
      <c r="C11283"/>
      <c r="D11283"/>
      <c r="G11283" s="196" t="e">
        <f>VLOOKUP(D11283,sku归属!A:B,2,0)</f>
        <v>#N/A</v>
      </c>
    </row>
    <row r="11284" spans="1:7" customHeight="1">
      <c r="A11284"/>
      <c r="B11284"/>
      <c r="C11284"/>
      <c r="D11284"/>
      <c r="G11284" s="196" t="e">
        <f>VLOOKUP(D11284,sku归属!A:B,2,0)</f>
        <v>#N/A</v>
      </c>
    </row>
    <row r="11285" spans="1:7" customHeight="1">
      <c r="A11285"/>
      <c r="B11285"/>
      <c r="C11285"/>
      <c r="D11285"/>
      <c r="G11285" s="196" t="e">
        <f>VLOOKUP(D11285,sku归属!A:B,2,0)</f>
        <v>#N/A</v>
      </c>
    </row>
    <row r="11286" spans="1:7" customHeight="1">
      <c r="A11286"/>
      <c r="B11286"/>
      <c r="C11286"/>
      <c r="D11286"/>
      <c r="G11286" s="196" t="e">
        <f>VLOOKUP(D11286,sku归属!A:B,2,0)</f>
        <v>#N/A</v>
      </c>
    </row>
    <row r="11287" spans="1:7" customHeight="1">
      <c r="A11287"/>
      <c r="B11287"/>
      <c r="C11287"/>
      <c r="D11287"/>
      <c r="G11287" s="196" t="e">
        <f>VLOOKUP(D11287,sku归属!A:B,2,0)</f>
        <v>#N/A</v>
      </c>
    </row>
    <row r="11288" spans="1:7" customHeight="1">
      <c r="A11288"/>
      <c r="B11288"/>
      <c r="C11288"/>
      <c r="D11288"/>
      <c r="G11288" s="196" t="e">
        <f>VLOOKUP(D11288,sku归属!A:B,2,0)</f>
        <v>#N/A</v>
      </c>
    </row>
    <row r="11289" spans="1:7" customHeight="1">
      <c r="A11289"/>
      <c r="B11289"/>
      <c r="C11289"/>
      <c r="D11289"/>
      <c r="G11289" s="196" t="e">
        <f>VLOOKUP(D11289,sku归属!A:B,2,0)</f>
        <v>#N/A</v>
      </c>
    </row>
    <row r="11290" spans="1:7" customHeight="1">
      <c r="A11290"/>
      <c r="B11290"/>
      <c r="C11290"/>
      <c r="D11290"/>
      <c r="G11290" s="196" t="e">
        <f>VLOOKUP(D11290,sku归属!A:B,2,0)</f>
        <v>#N/A</v>
      </c>
    </row>
    <row r="11291" spans="1:7" customHeight="1">
      <c r="A11291"/>
      <c r="B11291"/>
      <c r="C11291"/>
      <c r="D11291"/>
      <c r="G11291" s="196" t="e">
        <f>VLOOKUP(D11291,sku归属!A:B,2,0)</f>
        <v>#N/A</v>
      </c>
    </row>
    <row r="11292" spans="1:7" customHeight="1">
      <c r="A11292"/>
      <c r="B11292"/>
      <c r="C11292"/>
      <c r="D11292"/>
      <c r="G11292" s="196" t="e">
        <f>VLOOKUP(D11292,sku归属!A:B,2,0)</f>
        <v>#N/A</v>
      </c>
    </row>
    <row r="11293" spans="1:7" customHeight="1">
      <c r="A11293"/>
      <c r="B11293"/>
      <c r="C11293"/>
      <c r="D11293"/>
      <c r="G11293" s="196" t="e">
        <f>VLOOKUP(D11293,sku归属!A:B,2,0)</f>
        <v>#N/A</v>
      </c>
    </row>
    <row r="11294" spans="1:7" customHeight="1">
      <c r="A11294"/>
      <c r="B11294"/>
      <c r="C11294"/>
      <c r="D11294"/>
      <c r="G11294" s="196" t="e">
        <f>VLOOKUP(D11294,sku归属!A:B,2,0)</f>
        <v>#N/A</v>
      </c>
    </row>
    <row r="11295" spans="1:7" customHeight="1">
      <c r="A11295"/>
      <c r="B11295"/>
      <c r="C11295"/>
      <c r="D11295"/>
      <c r="G11295" s="196" t="e">
        <f>VLOOKUP(D11295,sku归属!A:B,2,0)</f>
        <v>#N/A</v>
      </c>
    </row>
    <row r="11296" spans="1:7" customHeight="1">
      <c r="A11296"/>
      <c r="B11296"/>
      <c r="C11296"/>
      <c r="D11296"/>
      <c r="G11296" s="196" t="e">
        <f>VLOOKUP(D11296,sku归属!A:B,2,0)</f>
        <v>#N/A</v>
      </c>
    </row>
    <row r="11297" spans="1:7" customHeight="1">
      <c r="A11297"/>
      <c r="B11297"/>
      <c r="C11297"/>
      <c r="D11297"/>
      <c r="G11297" s="196" t="e">
        <f>VLOOKUP(D11297,sku归属!A:B,2,0)</f>
        <v>#N/A</v>
      </c>
    </row>
    <row r="11298" spans="1:7" customHeight="1">
      <c r="A11298"/>
      <c r="B11298"/>
      <c r="C11298"/>
      <c r="D11298"/>
      <c r="G11298" s="196" t="e">
        <f>VLOOKUP(D11298,sku归属!A:B,2,0)</f>
        <v>#N/A</v>
      </c>
    </row>
    <row r="11299" spans="1:7" customHeight="1">
      <c r="A11299"/>
      <c r="B11299"/>
      <c r="C11299"/>
      <c r="D11299"/>
      <c r="G11299" s="196" t="e">
        <f>VLOOKUP(D11299,sku归属!A:B,2,0)</f>
        <v>#N/A</v>
      </c>
    </row>
    <row r="11300" spans="1:7" customHeight="1">
      <c r="A11300"/>
      <c r="B11300"/>
      <c r="C11300"/>
      <c r="D11300"/>
      <c r="G11300" s="196" t="e">
        <f>VLOOKUP(D11300,sku归属!A:B,2,0)</f>
        <v>#N/A</v>
      </c>
    </row>
    <row r="11301" spans="1:7" customHeight="1">
      <c r="A11301"/>
      <c r="B11301"/>
      <c r="C11301"/>
      <c r="D11301"/>
      <c r="G11301" s="196" t="e">
        <f>VLOOKUP(D11301,sku归属!A:B,2,0)</f>
        <v>#N/A</v>
      </c>
    </row>
    <row r="11302" spans="1:7" customHeight="1">
      <c r="A11302"/>
      <c r="B11302"/>
      <c r="C11302"/>
      <c r="D11302"/>
      <c r="G11302" s="196" t="e">
        <f>VLOOKUP(D11302,sku归属!A:B,2,0)</f>
        <v>#N/A</v>
      </c>
    </row>
    <row r="11303" spans="1:7" customHeight="1">
      <c r="A11303"/>
      <c r="B11303"/>
      <c r="C11303"/>
      <c r="D11303"/>
      <c r="G11303" s="196" t="e">
        <f>VLOOKUP(D11303,sku归属!A:B,2,0)</f>
        <v>#N/A</v>
      </c>
    </row>
    <row r="11304" spans="1:7" customHeight="1">
      <c r="A11304"/>
      <c r="B11304"/>
      <c r="C11304"/>
      <c r="D11304"/>
      <c r="G11304" s="196" t="e">
        <f>VLOOKUP(D11304,sku归属!A:B,2,0)</f>
        <v>#N/A</v>
      </c>
    </row>
    <row r="11305" spans="1:7" customHeight="1">
      <c r="A11305"/>
      <c r="B11305"/>
      <c r="C11305"/>
      <c r="D11305"/>
      <c r="G11305" s="196" t="e">
        <f>VLOOKUP(D11305,sku归属!A:B,2,0)</f>
        <v>#N/A</v>
      </c>
    </row>
    <row r="11306" spans="1:7" customHeight="1">
      <c r="A11306"/>
      <c r="B11306"/>
      <c r="C11306"/>
      <c r="D11306"/>
      <c r="G11306" s="196" t="e">
        <f>VLOOKUP(D11306,sku归属!A:B,2,0)</f>
        <v>#N/A</v>
      </c>
    </row>
    <row r="11307" spans="1:7" customHeight="1">
      <c r="A11307"/>
      <c r="B11307"/>
      <c r="C11307"/>
      <c r="D11307"/>
      <c r="G11307" s="196" t="e">
        <f>VLOOKUP(D11307,sku归属!A:B,2,0)</f>
        <v>#N/A</v>
      </c>
    </row>
    <row r="11308" spans="1:7" customHeight="1">
      <c r="A11308"/>
      <c r="B11308"/>
      <c r="C11308"/>
      <c r="D11308"/>
      <c r="G11308" s="196" t="e">
        <f>VLOOKUP(D11308,sku归属!A:B,2,0)</f>
        <v>#N/A</v>
      </c>
    </row>
    <row r="11309" spans="1:7" customHeight="1">
      <c r="A11309"/>
      <c r="B11309"/>
      <c r="C11309"/>
      <c r="D11309"/>
      <c r="G11309" s="196" t="e">
        <f>VLOOKUP(D11309,sku归属!A:B,2,0)</f>
        <v>#N/A</v>
      </c>
    </row>
    <row r="11310" spans="1:7" customHeight="1">
      <c r="A11310"/>
      <c r="B11310"/>
      <c r="C11310"/>
      <c r="D11310"/>
      <c r="G11310" s="196" t="e">
        <f>VLOOKUP(D11310,sku归属!A:B,2,0)</f>
        <v>#N/A</v>
      </c>
    </row>
    <row r="11311" spans="1:7" customHeight="1">
      <c r="A11311"/>
      <c r="B11311"/>
      <c r="C11311"/>
      <c r="D11311"/>
      <c r="G11311" s="196" t="e">
        <f>VLOOKUP(D11311,sku归属!A:B,2,0)</f>
        <v>#N/A</v>
      </c>
    </row>
    <row r="11312" spans="1:7" customHeight="1">
      <c r="A11312"/>
      <c r="B11312"/>
      <c r="C11312"/>
      <c r="D11312"/>
      <c r="G11312" s="196" t="e">
        <f>VLOOKUP(D11312,sku归属!A:B,2,0)</f>
        <v>#N/A</v>
      </c>
    </row>
    <row r="11313" spans="1:7" customHeight="1">
      <c r="A11313"/>
      <c r="B11313"/>
      <c r="C11313"/>
      <c r="D11313"/>
      <c r="G11313" s="196" t="e">
        <f>VLOOKUP(D11313,sku归属!A:B,2,0)</f>
        <v>#N/A</v>
      </c>
    </row>
    <row r="11314" spans="1:7" customHeight="1">
      <c r="A11314"/>
      <c r="B11314"/>
      <c r="C11314"/>
      <c r="D11314"/>
      <c r="G11314" s="196" t="e">
        <f>VLOOKUP(D11314,sku归属!A:B,2,0)</f>
        <v>#N/A</v>
      </c>
    </row>
    <row r="11315" spans="1:7" customHeight="1">
      <c r="A11315"/>
      <c r="B11315"/>
      <c r="C11315"/>
      <c r="D11315"/>
      <c r="G11315" s="196" t="e">
        <f>VLOOKUP(D11315,sku归属!A:B,2,0)</f>
        <v>#N/A</v>
      </c>
    </row>
    <row r="11316" spans="1:7" customHeight="1">
      <c r="A11316"/>
      <c r="B11316"/>
      <c r="C11316"/>
      <c r="D11316"/>
      <c r="G11316" s="196" t="e">
        <f>VLOOKUP(D11316,sku归属!A:B,2,0)</f>
        <v>#N/A</v>
      </c>
    </row>
    <row r="11317" spans="1:7" customHeight="1">
      <c r="A11317"/>
      <c r="B11317"/>
      <c r="C11317"/>
      <c r="D11317"/>
      <c r="G11317" s="196" t="e">
        <f>VLOOKUP(D11317,sku归属!A:B,2,0)</f>
        <v>#N/A</v>
      </c>
    </row>
    <row r="11318" spans="1:7" customHeight="1">
      <c r="A11318"/>
      <c r="B11318"/>
      <c r="C11318"/>
      <c r="D11318"/>
      <c r="G11318" s="196" t="e">
        <f>VLOOKUP(D11318,sku归属!A:B,2,0)</f>
        <v>#N/A</v>
      </c>
    </row>
    <row r="11319" spans="1:7" customHeight="1">
      <c r="A11319"/>
      <c r="B11319"/>
      <c r="C11319"/>
      <c r="D11319"/>
      <c r="G11319" s="196" t="e">
        <f>VLOOKUP(D11319,sku归属!A:B,2,0)</f>
        <v>#N/A</v>
      </c>
    </row>
    <row r="11320" spans="1:7" customHeight="1">
      <c r="A11320"/>
      <c r="B11320"/>
      <c r="C11320"/>
      <c r="D11320"/>
      <c r="G11320" s="196" t="e">
        <f>VLOOKUP(D11320,sku归属!A:B,2,0)</f>
        <v>#N/A</v>
      </c>
    </row>
    <row r="11321" spans="1:7" customHeight="1">
      <c r="A11321"/>
      <c r="B11321"/>
      <c r="C11321"/>
      <c r="D11321"/>
      <c r="G11321" s="196" t="e">
        <f>VLOOKUP(D11321,sku归属!A:B,2,0)</f>
        <v>#N/A</v>
      </c>
    </row>
    <row r="11322" spans="1:7" customHeight="1">
      <c r="A11322"/>
      <c r="B11322"/>
      <c r="C11322"/>
      <c r="D11322"/>
      <c r="G11322" s="196" t="e">
        <f>VLOOKUP(D11322,sku归属!A:B,2,0)</f>
        <v>#N/A</v>
      </c>
    </row>
    <row r="11323" spans="1:7" customHeight="1">
      <c r="A11323"/>
      <c r="B11323"/>
      <c r="C11323"/>
      <c r="D11323"/>
      <c r="G11323" s="196" t="e">
        <f>VLOOKUP(D11323,sku归属!A:B,2,0)</f>
        <v>#N/A</v>
      </c>
    </row>
    <row r="11324" spans="1:7" customHeight="1">
      <c r="A11324"/>
      <c r="B11324"/>
      <c r="C11324"/>
      <c r="D11324"/>
      <c r="G11324" s="196" t="e">
        <f>VLOOKUP(D11324,sku归属!A:B,2,0)</f>
        <v>#N/A</v>
      </c>
    </row>
    <row r="11325" spans="1:7" customHeight="1">
      <c r="A11325"/>
      <c r="B11325"/>
      <c r="C11325"/>
      <c r="D11325"/>
      <c r="G11325" s="196" t="e">
        <f>VLOOKUP(D11325,sku归属!A:B,2,0)</f>
        <v>#N/A</v>
      </c>
    </row>
    <row r="11326" spans="1:7" customHeight="1">
      <c r="A11326"/>
      <c r="B11326"/>
      <c r="C11326"/>
      <c r="D11326"/>
      <c r="G11326" s="196" t="e">
        <f>VLOOKUP(D11326,sku归属!A:B,2,0)</f>
        <v>#N/A</v>
      </c>
    </row>
    <row r="11327" spans="1:7" customHeight="1">
      <c r="A11327"/>
      <c r="B11327"/>
      <c r="C11327"/>
      <c r="D11327"/>
      <c r="G11327" s="196" t="e">
        <f>VLOOKUP(D11327,sku归属!A:B,2,0)</f>
        <v>#N/A</v>
      </c>
    </row>
    <row r="11328" spans="1:7" customHeight="1">
      <c r="A11328"/>
      <c r="B11328"/>
      <c r="C11328"/>
      <c r="D11328"/>
      <c r="G11328" s="196" t="e">
        <f>VLOOKUP(D11328,sku归属!A:B,2,0)</f>
        <v>#N/A</v>
      </c>
    </row>
    <row r="11329" spans="1:7" customHeight="1">
      <c r="A11329"/>
      <c r="B11329"/>
      <c r="C11329"/>
      <c r="D11329"/>
      <c r="G11329" s="196" t="e">
        <f>VLOOKUP(D11329,sku归属!A:B,2,0)</f>
        <v>#N/A</v>
      </c>
    </row>
    <row r="11330" spans="1:7" customHeight="1">
      <c r="A11330"/>
      <c r="B11330"/>
      <c r="C11330"/>
      <c r="D11330"/>
      <c r="G11330" s="196" t="e">
        <f>VLOOKUP(D11330,sku归属!A:B,2,0)</f>
        <v>#N/A</v>
      </c>
    </row>
    <row r="11331" spans="1:7" customHeight="1">
      <c r="A11331"/>
      <c r="B11331"/>
      <c r="C11331"/>
      <c r="D11331"/>
      <c r="G11331" s="196" t="e">
        <f>VLOOKUP(D11331,sku归属!A:B,2,0)</f>
        <v>#N/A</v>
      </c>
    </row>
    <row r="11332" spans="1:7" customHeight="1">
      <c r="A11332"/>
      <c r="B11332"/>
      <c r="C11332"/>
      <c r="D11332"/>
      <c r="G11332" s="196" t="e">
        <f>VLOOKUP(D11332,sku归属!A:B,2,0)</f>
        <v>#N/A</v>
      </c>
    </row>
    <row r="11333" spans="1:7" customHeight="1">
      <c r="A11333"/>
      <c r="B11333"/>
      <c r="C11333"/>
      <c r="D11333"/>
      <c r="G11333" s="196" t="e">
        <f>VLOOKUP(D11333,sku归属!A:B,2,0)</f>
        <v>#N/A</v>
      </c>
    </row>
    <row r="11334" spans="1:7" customHeight="1">
      <c r="A11334"/>
      <c r="B11334"/>
      <c r="C11334"/>
      <c r="D11334"/>
      <c r="G11334" s="196" t="e">
        <f>VLOOKUP(D11334,sku归属!A:B,2,0)</f>
        <v>#N/A</v>
      </c>
    </row>
    <row r="11335" spans="1:7" customHeight="1">
      <c r="A11335"/>
      <c r="B11335"/>
      <c r="C11335"/>
      <c r="D11335"/>
      <c r="G11335" s="196" t="e">
        <f>VLOOKUP(D11335,sku归属!A:B,2,0)</f>
        <v>#N/A</v>
      </c>
    </row>
    <row r="11336" spans="1:7" customHeight="1">
      <c r="A11336"/>
      <c r="B11336"/>
      <c r="C11336"/>
      <c r="D11336"/>
      <c r="G11336" s="196" t="e">
        <f>VLOOKUP(D11336,sku归属!A:B,2,0)</f>
        <v>#N/A</v>
      </c>
    </row>
    <row r="11337" spans="1:7" customHeight="1">
      <c r="A11337"/>
      <c r="B11337"/>
      <c r="C11337"/>
      <c r="D11337"/>
      <c r="G11337" s="196" t="e">
        <f>VLOOKUP(D11337,sku归属!A:B,2,0)</f>
        <v>#N/A</v>
      </c>
    </row>
    <row r="11338" spans="1:7" customHeight="1">
      <c r="A11338"/>
      <c r="B11338"/>
      <c r="C11338"/>
      <c r="D11338"/>
      <c r="G11338" s="196" t="e">
        <f>VLOOKUP(D11338,sku归属!A:B,2,0)</f>
        <v>#N/A</v>
      </c>
    </row>
    <row r="11339" spans="1:7" customHeight="1">
      <c r="A11339"/>
      <c r="B11339"/>
      <c r="C11339"/>
      <c r="D11339"/>
      <c r="G11339" s="196" t="e">
        <f>VLOOKUP(D11339,sku归属!A:B,2,0)</f>
        <v>#N/A</v>
      </c>
    </row>
    <row r="11340" spans="1:7" customHeight="1">
      <c r="A11340"/>
      <c r="B11340"/>
      <c r="C11340"/>
      <c r="D11340"/>
      <c r="G11340" s="196" t="e">
        <f>VLOOKUP(D11340,sku归属!A:B,2,0)</f>
        <v>#N/A</v>
      </c>
    </row>
    <row r="11341" spans="1:7" customHeight="1">
      <c r="A11341"/>
      <c r="B11341"/>
      <c r="C11341"/>
      <c r="D11341"/>
      <c r="G11341" s="196" t="e">
        <f>VLOOKUP(D11341,sku归属!A:B,2,0)</f>
        <v>#N/A</v>
      </c>
    </row>
    <row r="11342" spans="1:7" customHeight="1">
      <c r="A11342"/>
      <c r="B11342"/>
      <c r="C11342"/>
      <c r="D11342"/>
      <c r="G11342" s="196" t="e">
        <f>VLOOKUP(D11342,sku归属!A:B,2,0)</f>
        <v>#N/A</v>
      </c>
    </row>
    <row r="11343" spans="1:7" customHeight="1">
      <c r="A11343"/>
      <c r="B11343"/>
      <c r="C11343"/>
      <c r="D11343"/>
      <c r="G11343" s="196" t="e">
        <f>VLOOKUP(D11343,sku归属!A:B,2,0)</f>
        <v>#N/A</v>
      </c>
    </row>
    <row r="11344" spans="1:7" customHeight="1">
      <c r="A11344"/>
      <c r="B11344"/>
      <c r="C11344"/>
      <c r="D11344"/>
      <c r="G11344" s="196" t="e">
        <f>VLOOKUP(D11344,sku归属!A:B,2,0)</f>
        <v>#N/A</v>
      </c>
    </row>
    <row r="11345" spans="1:7" customHeight="1">
      <c r="A11345"/>
      <c r="B11345"/>
      <c r="C11345"/>
      <c r="D11345"/>
      <c r="G11345" s="196" t="e">
        <f>VLOOKUP(D11345,sku归属!A:B,2,0)</f>
        <v>#N/A</v>
      </c>
    </row>
    <row r="11346" spans="1:7" customHeight="1">
      <c r="A11346"/>
      <c r="B11346"/>
      <c r="C11346"/>
      <c r="D11346"/>
      <c r="G11346" s="196" t="e">
        <f>VLOOKUP(D11346,sku归属!A:B,2,0)</f>
        <v>#N/A</v>
      </c>
    </row>
    <row r="11347" spans="1:7" customHeight="1">
      <c r="A11347"/>
      <c r="B11347"/>
      <c r="C11347"/>
      <c r="D11347"/>
      <c r="G11347" s="196" t="e">
        <f>VLOOKUP(D11347,sku归属!A:B,2,0)</f>
        <v>#N/A</v>
      </c>
    </row>
    <row r="11348" spans="1:7" customHeight="1">
      <c r="A11348"/>
      <c r="B11348"/>
      <c r="C11348"/>
      <c r="D11348"/>
      <c r="G11348" s="196" t="e">
        <f>VLOOKUP(D11348,sku归属!A:B,2,0)</f>
        <v>#N/A</v>
      </c>
    </row>
    <row r="11349" spans="1:7" customHeight="1">
      <c r="A11349"/>
      <c r="B11349"/>
      <c r="C11349"/>
      <c r="D11349"/>
      <c r="G11349" s="196" t="e">
        <f>VLOOKUP(D11349,sku归属!A:B,2,0)</f>
        <v>#N/A</v>
      </c>
    </row>
    <row r="11350" spans="1:7" customHeight="1">
      <c r="A11350"/>
      <c r="B11350"/>
      <c r="C11350"/>
      <c r="D11350"/>
      <c r="G11350" s="196" t="e">
        <f>VLOOKUP(D11350,sku归属!A:B,2,0)</f>
        <v>#N/A</v>
      </c>
    </row>
    <row r="11351" spans="1:7" customHeight="1">
      <c r="A11351"/>
      <c r="B11351"/>
      <c r="C11351"/>
      <c r="D11351"/>
      <c r="G11351" s="196" t="e">
        <f>VLOOKUP(D11351,sku归属!A:B,2,0)</f>
        <v>#N/A</v>
      </c>
    </row>
    <row r="11352" spans="1:7" customHeight="1">
      <c r="A11352"/>
      <c r="B11352"/>
      <c r="C11352"/>
      <c r="D11352"/>
      <c r="G11352" s="196" t="e">
        <f>VLOOKUP(D11352,sku归属!A:B,2,0)</f>
        <v>#N/A</v>
      </c>
    </row>
    <row r="11353" spans="1:7" customHeight="1">
      <c r="A11353"/>
      <c r="B11353"/>
      <c r="C11353"/>
      <c r="D11353"/>
      <c r="G11353" s="196" t="e">
        <f>VLOOKUP(D11353,sku归属!A:B,2,0)</f>
        <v>#N/A</v>
      </c>
    </row>
    <row r="11354" spans="1:7" customHeight="1">
      <c r="A11354"/>
      <c r="B11354"/>
      <c r="C11354"/>
      <c r="D11354"/>
      <c r="G11354" s="196" t="e">
        <f>VLOOKUP(D11354,sku归属!A:B,2,0)</f>
        <v>#N/A</v>
      </c>
    </row>
    <row r="11355" spans="1:7" customHeight="1">
      <c r="A11355"/>
      <c r="B11355"/>
      <c r="C11355"/>
      <c r="D11355"/>
      <c r="G11355" s="196" t="e">
        <f>VLOOKUP(D11355,sku归属!A:B,2,0)</f>
        <v>#N/A</v>
      </c>
    </row>
    <row r="11356" spans="1:7" customHeight="1">
      <c r="A11356"/>
      <c r="B11356"/>
      <c r="C11356"/>
      <c r="D11356"/>
      <c r="G11356" s="196" t="e">
        <f>VLOOKUP(D11356,sku归属!A:B,2,0)</f>
        <v>#N/A</v>
      </c>
    </row>
    <row r="11357" spans="1:7" customHeight="1">
      <c r="A11357"/>
      <c r="B11357"/>
      <c r="C11357"/>
      <c r="D11357"/>
      <c r="G11357" s="196" t="e">
        <f>VLOOKUP(D11357,sku归属!A:B,2,0)</f>
        <v>#N/A</v>
      </c>
    </row>
    <row r="11358" spans="1:7" customHeight="1">
      <c r="A11358"/>
      <c r="B11358"/>
      <c r="C11358"/>
      <c r="D11358"/>
      <c r="G11358" s="196" t="e">
        <f>VLOOKUP(D11358,sku归属!A:B,2,0)</f>
        <v>#N/A</v>
      </c>
    </row>
    <row r="11359" spans="1:7" customHeight="1">
      <c r="A11359"/>
      <c r="B11359"/>
      <c r="C11359"/>
      <c r="D11359"/>
      <c r="G11359" s="196" t="e">
        <f>VLOOKUP(D11359,sku归属!A:B,2,0)</f>
        <v>#N/A</v>
      </c>
    </row>
    <row r="11360" spans="1:7" customHeight="1">
      <c r="A11360"/>
      <c r="B11360"/>
      <c r="C11360"/>
      <c r="D11360"/>
      <c r="G11360" s="196" t="e">
        <f>VLOOKUP(D11360,sku归属!A:B,2,0)</f>
        <v>#N/A</v>
      </c>
    </row>
    <row r="11361" spans="1:7" customHeight="1">
      <c r="A11361"/>
      <c r="B11361"/>
      <c r="C11361"/>
      <c r="D11361"/>
      <c r="G11361" s="196" t="e">
        <f>VLOOKUP(D11361,sku归属!A:B,2,0)</f>
        <v>#N/A</v>
      </c>
    </row>
    <row r="11362" spans="1:7" customHeight="1">
      <c r="A11362"/>
      <c r="B11362"/>
      <c r="C11362"/>
      <c r="D11362"/>
      <c r="G11362" s="196" t="e">
        <f>VLOOKUP(D11362,sku归属!A:B,2,0)</f>
        <v>#N/A</v>
      </c>
    </row>
    <row r="11363" spans="1:7" customHeight="1">
      <c r="A11363"/>
      <c r="B11363"/>
      <c r="C11363"/>
      <c r="D11363"/>
      <c r="G11363" s="196" t="e">
        <f>VLOOKUP(D11363,sku归属!A:B,2,0)</f>
        <v>#N/A</v>
      </c>
    </row>
    <row r="11364" spans="1:7" customHeight="1">
      <c r="A11364"/>
      <c r="B11364"/>
      <c r="C11364"/>
      <c r="D11364"/>
      <c r="G11364" s="196" t="e">
        <f>VLOOKUP(D11364,sku归属!A:B,2,0)</f>
        <v>#N/A</v>
      </c>
    </row>
    <row r="11365" spans="1:7" customHeight="1">
      <c r="A11365"/>
      <c r="B11365"/>
      <c r="C11365"/>
      <c r="D11365"/>
      <c r="G11365" s="196" t="e">
        <f>VLOOKUP(D11365,sku归属!A:B,2,0)</f>
        <v>#N/A</v>
      </c>
    </row>
    <row r="11366" spans="1:7" customHeight="1">
      <c r="A11366"/>
      <c r="B11366"/>
      <c r="C11366"/>
      <c r="D11366"/>
      <c r="G11366" s="196" t="e">
        <f>VLOOKUP(D11366,sku归属!A:B,2,0)</f>
        <v>#N/A</v>
      </c>
    </row>
    <row r="11367" spans="1:7" customHeight="1">
      <c r="A11367"/>
      <c r="B11367"/>
      <c r="C11367"/>
      <c r="D11367"/>
      <c r="G11367" s="196" t="e">
        <f>VLOOKUP(D11367,sku归属!A:B,2,0)</f>
        <v>#N/A</v>
      </c>
    </row>
    <row r="11368" spans="1:7" customHeight="1">
      <c r="A11368"/>
      <c r="B11368"/>
      <c r="C11368"/>
      <c r="D11368"/>
      <c r="G11368" s="196" t="e">
        <f>VLOOKUP(D11368,sku归属!A:B,2,0)</f>
        <v>#N/A</v>
      </c>
    </row>
    <row r="11369" spans="1:7" customHeight="1">
      <c r="A11369"/>
      <c r="B11369"/>
      <c r="C11369"/>
      <c r="D11369"/>
      <c r="G11369" s="196" t="e">
        <f>VLOOKUP(D11369,sku归属!A:B,2,0)</f>
        <v>#N/A</v>
      </c>
    </row>
    <row r="11370" spans="1:7" customHeight="1">
      <c r="A11370"/>
      <c r="B11370"/>
      <c r="C11370"/>
      <c r="D11370"/>
      <c r="G11370" s="196" t="e">
        <f>VLOOKUP(D11370,sku归属!A:B,2,0)</f>
        <v>#N/A</v>
      </c>
    </row>
    <row r="11371" spans="1:7" customHeight="1">
      <c r="A11371"/>
      <c r="B11371"/>
      <c r="C11371"/>
      <c r="D11371"/>
      <c r="G11371" s="196" t="e">
        <f>VLOOKUP(D11371,sku归属!A:B,2,0)</f>
        <v>#N/A</v>
      </c>
    </row>
    <row r="11372" spans="1:7" customHeight="1">
      <c r="A11372"/>
      <c r="B11372"/>
      <c r="C11372"/>
      <c r="D11372"/>
      <c r="G11372" s="196" t="e">
        <f>VLOOKUP(D11372,sku归属!A:B,2,0)</f>
        <v>#N/A</v>
      </c>
    </row>
    <row r="11373" spans="1:7" customHeight="1">
      <c r="A11373"/>
      <c r="B11373"/>
      <c r="C11373"/>
      <c r="D11373"/>
      <c r="G11373" s="196" t="e">
        <f>VLOOKUP(D11373,sku归属!A:B,2,0)</f>
        <v>#N/A</v>
      </c>
    </row>
    <row r="11374" spans="1:7" customHeight="1">
      <c r="A11374"/>
      <c r="B11374"/>
      <c r="C11374"/>
      <c r="D11374"/>
      <c r="G11374" s="196" t="e">
        <f>VLOOKUP(D11374,sku归属!A:B,2,0)</f>
        <v>#N/A</v>
      </c>
    </row>
    <row r="11375" spans="1:7" customHeight="1">
      <c r="A11375"/>
      <c r="B11375"/>
      <c r="C11375"/>
      <c r="D11375"/>
      <c r="G11375" s="196" t="e">
        <f>VLOOKUP(D11375,sku归属!A:B,2,0)</f>
        <v>#N/A</v>
      </c>
    </row>
    <row r="11376" spans="1:7" customHeight="1">
      <c r="A11376"/>
      <c r="B11376"/>
      <c r="C11376"/>
      <c r="D11376"/>
      <c r="G11376" s="196" t="e">
        <f>VLOOKUP(D11376,sku归属!A:B,2,0)</f>
        <v>#N/A</v>
      </c>
    </row>
    <row r="11377" spans="1:7" customHeight="1">
      <c r="A11377"/>
      <c r="B11377"/>
      <c r="C11377"/>
      <c r="D11377"/>
      <c r="G11377" s="196" t="e">
        <f>VLOOKUP(D11377,sku归属!A:B,2,0)</f>
        <v>#N/A</v>
      </c>
    </row>
    <row r="11378" spans="1:7" customHeight="1">
      <c r="A11378"/>
      <c r="B11378"/>
      <c r="C11378"/>
      <c r="D11378"/>
      <c r="G11378" s="196" t="e">
        <f>VLOOKUP(D11378,sku归属!A:B,2,0)</f>
        <v>#N/A</v>
      </c>
    </row>
    <row r="11379" spans="1:7" customHeight="1">
      <c r="A11379"/>
      <c r="B11379"/>
      <c r="C11379"/>
      <c r="D11379"/>
      <c r="G11379" s="196" t="e">
        <f>VLOOKUP(D11379,sku归属!A:B,2,0)</f>
        <v>#N/A</v>
      </c>
    </row>
    <row r="11380" spans="1:7" customHeight="1">
      <c r="A11380"/>
      <c r="B11380"/>
      <c r="C11380"/>
      <c r="D11380"/>
      <c r="G11380" s="196" t="e">
        <f>VLOOKUP(D11380,sku归属!A:B,2,0)</f>
        <v>#N/A</v>
      </c>
    </row>
    <row r="11381" spans="1:7" customHeight="1">
      <c r="A11381"/>
      <c r="B11381"/>
      <c r="C11381"/>
      <c r="D11381"/>
      <c r="G11381" s="196" t="e">
        <f>VLOOKUP(D11381,sku归属!A:B,2,0)</f>
        <v>#N/A</v>
      </c>
    </row>
    <row r="11382" spans="1:7" customHeight="1">
      <c r="A11382"/>
      <c r="B11382"/>
      <c r="C11382"/>
      <c r="D11382"/>
      <c r="G11382" s="196" t="e">
        <f>VLOOKUP(D11382,sku归属!A:B,2,0)</f>
        <v>#N/A</v>
      </c>
    </row>
    <row r="11383" spans="1:7" customHeight="1">
      <c r="A11383"/>
      <c r="B11383"/>
      <c r="C11383"/>
      <c r="D11383"/>
      <c r="G11383" s="196" t="e">
        <f>VLOOKUP(D11383,sku归属!A:B,2,0)</f>
        <v>#N/A</v>
      </c>
    </row>
    <row r="11384" spans="1:7" customHeight="1">
      <c r="A11384"/>
      <c r="B11384"/>
      <c r="C11384"/>
      <c r="D11384"/>
      <c r="G11384" s="196" t="e">
        <f>VLOOKUP(D11384,sku归属!A:B,2,0)</f>
        <v>#N/A</v>
      </c>
    </row>
    <row r="11385" spans="1:7" customHeight="1">
      <c r="A11385"/>
      <c r="B11385"/>
      <c r="C11385"/>
      <c r="D11385"/>
      <c r="G11385" s="196" t="e">
        <f>VLOOKUP(D11385,sku归属!A:B,2,0)</f>
        <v>#N/A</v>
      </c>
    </row>
    <row r="11386" spans="1:7" customHeight="1">
      <c r="A11386"/>
      <c r="B11386"/>
      <c r="C11386"/>
      <c r="D11386"/>
      <c r="G11386" s="196" t="e">
        <f>VLOOKUP(D11386,sku归属!A:B,2,0)</f>
        <v>#N/A</v>
      </c>
    </row>
    <row r="11387" spans="1:7" customHeight="1">
      <c r="A11387"/>
      <c r="B11387"/>
      <c r="C11387"/>
      <c r="D11387"/>
      <c r="G11387" s="196" t="e">
        <f>VLOOKUP(D11387,sku归属!A:B,2,0)</f>
        <v>#N/A</v>
      </c>
    </row>
    <row r="11388" spans="1:7" customHeight="1">
      <c r="A11388"/>
      <c r="B11388"/>
      <c r="C11388"/>
      <c r="D11388"/>
      <c r="G11388" s="196" t="e">
        <f>VLOOKUP(D11388,sku归属!A:B,2,0)</f>
        <v>#N/A</v>
      </c>
    </row>
    <row r="11389" spans="1:7" customHeight="1">
      <c r="A11389"/>
      <c r="B11389"/>
      <c r="C11389"/>
      <c r="D11389"/>
      <c r="G11389" s="196" t="e">
        <f>VLOOKUP(D11389,sku归属!A:B,2,0)</f>
        <v>#N/A</v>
      </c>
    </row>
    <row r="11390" spans="1:7" customHeight="1">
      <c r="A11390"/>
      <c r="B11390"/>
      <c r="C11390"/>
      <c r="D11390"/>
      <c r="G11390" s="196" t="e">
        <f>VLOOKUP(D11390,sku归属!A:B,2,0)</f>
        <v>#N/A</v>
      </c>
    </row>
    <row r="11391" spans="1:7" customHeight="1">
      <c r="A11391"/>
      <c r="B11391"/>
      <c r="C11391"/>
      <c r="D11391"/>
      <c r="G11391" s="196" t="e">
        <f>VLOOKUP(D11391,sku归属!A:B,2,0)</f>
        <v>#N/A</v>
      </c>
    </row>
    <row r="11392" spans="1:7" customHeight="1">
      <c r="A11392"/>
      <c r="B11392"/>
      <c r="C11392"/>
      <c r="D11392"/>
      <c r="G11392" s="196" t="e">
        <f>VLOOKUP(D11392,sku归属!A:B,2,0)</f>
        <v>#N/A</v>
      </c>
    </row>
    <row r="11393" spans="1:7" customHeight="1">
      <c r="A11393"/>
      <c r="B11393"/>
      <c r="C11393"/>
      <c r="D11393"/>
      <c r="G11393" s="196" t="e">
        <f>VLOOKUP(D11393,sku归属!A:B,2,0)</f>
        <v>#N/A</v>
      </c>
    </row>
    <row r="11394" spans="1:7" customHeight="1">
      <c r="A11394"/>
      <c r="B11394"/>
      <c r="C11394"/>
      <c r="D11394"/>
      <c r="G11394" s="196" t="e">
        <f>VLOOKUP(D11394,sku归属!A:B,2,0)</f>
        <v>#N/A</v>
      </c>
    </row>
    <row r="11395" spans="1:7" customHeight="1">
      <c r="A11395"/>
      <c r="B11395"/>
      <c r="C11395"/>
      <c r="D11395"/>
      <c r="G11395" s="196" t="e">
        <f>VLOOKUP(D11395,sku归属!A:B,2,0)</f>
        <v>#N/A</v>
      </c>
    </row>
    <row r="11396" spans="1:7" customHeight="1">
      <c r="A11396"/>
      <c r="B11396"/>
      <c r="C11396"/>
      <c r="D11396"/>
      <c r="G11396" s="196" t="e">
        <f>VLOOKUP(D11396,sku归属!A:B,2,0)</f>
        <v>#N/A</v>
      </c>
    </row>
    <row r="11397" spans="1:7" customHeight="1">
      <c r="A11397"/>
      <c r="B11397"/>
      <c r="C11397"/>
      <c r="D11397"/>
      <c r="G11397" s="196" t="e">
        <f>VLOOKUP(D11397,sku归属!A:B,2,0)</f>
        <v>#N/A</v>
      </c>
    </row>
    <row r="11398" spans="1:7" customHeight="1">
      <c r="A11398"/>
      <c r="B11398"/>
      <c r="C11398"/>
      <c r="D11398"/>
      <c r="G11398" s="196" t="e">
        <f>VLOOKUP(D11398,sku归属!A:B,2,0)</f>
        <v>#N/A</v>
      </c>
    </row>
    <row r="11399" spans="1:7" customHeight="1">
      <c r="A11399"/>
      <c r="B11399"/>
      <c r="C11399"/>
      <c r="D11399"/>
      <c r="G11399" s="196" t="e">
        <f>VLOOKUP(D11399,sku归属!A:B,2,0)</f>
        <v>#N/A</v>
      </c>
    </row>
    <row r="11400" spans="1:7" customHeight="1">
      <c r="A11400"/>
      <c r="B11400"/>
      <c r="C11400"/>
      <c r="D11400"/>
      <c r="G11400" s="196" t="e">
        <f>VLOOKUP(D11400,sku归属!A:B,2,0)</f>
        <v>#N/A</v>
      </c>
    </row>
    <row r="11401" spans="1:7" customHeight="1">
      <c r="A11401"/>
      <c r="B11401"/>
      <c r="C11401"/>
      <c r="D11401"/>
      <c r="G11401" s="196" t="e">
        <f>VLOOKUP(D11401,sku归属!A:B,2,0)</f>
        <v>#N/A</v>
      </c>
    </row>
    <row r="11402" spans="1:7" customHeight="1">
      <c r="A11402"/>
      <c r="B11402"/>
      <c r="C11402"/>
      <c r="D11402"/>
      <c r="G11402" s="196" t="e">
        <f>VLOOKUP(D11402,sku归属!A:B,2,0)</f>
        <v>#N/A</v>
      </c>
    </row>
    <row r="11403" spans="1:7" customHeight="1">
      <c r="A11403"/>
      <c r="B11403"/>
      <c r="C11403"/>
      <c r="D11403"/>
      <c r="G11403" s="196" t="e">
        <f>VLOOKUP(D11403,sku归属!A:B,2,0)</f>
        <v>#N/A</v>
      </c>
    </row>
    <row r="11404" spans="1:7" customHeight="1">
      <c r="A11404"/>
      <c r="B11404"/>
      <c r="C11404"/>
      <c r="D11404"/>
      <c r="G11404" s="196" t="e">
        <f>VLOOKUP(D11404,sku归属!A:B,2,0)</f>
        <v>#N/A</v>
      </c>
    </row>
    <row r="11405" spans="1:7" customHeight="1">
      <c r="A11405"/>
      <c r="B11405"/>
      <c r="C11405"/>
      <c r="D11405"/>
      <c r="G11405" s="196" t="e">
        <f>VLOOKUP(D11405,sku归属!A:B,2,0)</f>
        <v>#N/A</v>
      </c>
    </row>
    <row r="11406" spans="1:7" customHeight="1">
      <c r="A11406"/>
      <c r="B11406"/>
      <c r="C11406"/>
      <c r="D11406"/>
      <c r="G11406" s="196" t="e">
        <f>VLOOKUP(D11406,sku归属!A:B,2,0)</f>
        <v>#N/A</v>
      </c>
    </row>
    <row r="11407" spans="1:7" customHeight="1">
      <c r="A11407"/>
      <c r="B11407"/>
      <c r="C11407"/>
      <c r="D11407"/>
      <c r="G11407" s="196" t="e">
        <f>VLOOKUP(D11407,sku归属!A:B,2,0)</f>
        <v>#N/A</v>
      </c>
    </row>
    <row r="11408" spans="1:7" customHeight="1">
      <c r="A11408"/>
      <c r="B11408"/>
      <c r="C11408"/>
      <c r="D11408"/>
      <c r="G11408" s="196" t="e">
        <f>VLOOKUP(D11408,sku归属!A:B,2,0)</f>
        <v>#N/A</v>
      </c>
    </row>
    <row r="11409" spans="1:7" customHeight="1">
      <c r="A11409"/>
      <c r="B11409"/>
      <c r="C11409"/>
      <c r="D11409"/>
      <c r="G11409" s="196" t="e">
        <f>VLOOKUP(D11409,sku归属!A:B,2,0)</f>
        <v>#N/A</v>
      </c>
    </row>
    <row r="11410" spans="1:7" customHeight="1">
      <c r="A11410"/>
      <c r="B11410"/>
      <c r="C11410"/>
      <c r="D11410"/>
      <c r="G11410" s="196" t="e">
        <f>VLOOKUP(D11410,sku归属!A:B,2,0)</f>
        <v>#N/A</v>
      </c>
    </row>
    <row r="11411" spans="1:7" customHeight="1">
      <c r="A11411"/>
      <c r="B11411"/>
      <c r="C11411"/>
      <c r="D11411"/>
      <c r="G11411" s="196" t="e">
        <f>VLOOKUP(D11411,sku归属!A:B,2,0)</f>
        <v>#N/A</v>
      </c>
    </row>
    <row r="11412" spans="1:7" customHeight="1">
      <c r="A11412"/>
      <c r="B11412"/>
      <c r="C11412"/>
      <c r="D11412"/>
      <c r="G11412" s="196" t="e">
        <f>VLOOKUP(D11412,sku归属!A:B,2,0)</f>
        <v>#N/A</v>
      </c>
    </row>
    <row r="11413" spans="1:7" customHeight="1">
      <c r="A11413"/>
      <c r="B11413"/>
      <c r="C11413"/>
      <c r="D11413"/>
      <c r="G11413" s="196" t="e">
        <f>VLOOKUP(D11413,sku归属!A:B,2,0)</f>
        <v>#N/A</v>
      </c>
    </row>
    <row r="11414" spans="1:7" customHeight="1">
      <c r="A11414"/>
      <c r="B11414"/>
      <c r="C11414"/>
      <c r="D11414"/>
      <c r="G11414" s="196" t="e">
        <f>VLOOKUP(D11414,sku归属!A:B,2,0)</f>
        <v>#N/A</v>
      </c>
    </row>
    <row r="11415" spans="1:7" customHeight="1">
      <c r="A11415"/>
      <c r="B11415"/>
      <c r="C11415"/>
      <c r="D11415"/>
      <c r="G11415" s="196" t="e">
        <f>VLOOKUP(D11415,sku归属!A:B,2,0)</f>
        <v>#N/A</v>
      </c>
    </row>
    <row r="11416" spans="1:7" customHeight="1">
      <c r="A11416"/>
      <c r="B11416"/>
      <c r="C11416"/>
      <c r="D11416"/>
      <c r="G11416" s="196" t="e">
        <f>VLOOKUP(D11416,sku归属!A:B,2,0)</f>
        <v>#N/A</v>
      </c>
    </row>
    <row r="11417" spans="1:7" customHeight="1">
      <c r="A11417"/>
      <c r="B11417"/>
      <c r="C11417"/>
      <c r="D11417"/>
      <c r="G11417" s="196" t="e">
        <f>VLOOKUP(D11417,sku归属!A:B,2,0)</f>
        <v>#N/A</v>
      </c>
    </row>
    <row r="11418" spans="1:7" customHeight="1">
      <c r="A11418"/>
      <c r="B11418"/>
      <c r="C11418"/>
      <c r="D11418"/>
      <c r="G11418" s="196" t="e">
        <f>VLOOKUP(D11418,sku归属!A:B,2,0)</f>
        <v>#N/A</v>
      </c>
    </row>
    <row r="11419" spans="1:7" customHeight="1">
      <c r="A11419"/>
      <c r="B11419"/>
      <c r="C11419"/>
      <c r="D11419"/>
      <c r="G11419" s="196" t="e">
        <f>VLOOKUP(D11419,sku归属!A:B,2,0)</f>
        <v>#N/A</v>
      </c>
    </row>
    <row r="11420" spans="1:7" customHeight="1">
      <c r="A11420"/>
      <c r="B11420"/>
      <c r="C11420"/>
      <c r="D11420"/>
      <c r="G11420" s="196" t="e">
        <f>VLOOKUP(D11420,sku归属!A:B,2,0)</f>
        <v>#N/A</v>
      </c>
    </row>
    <row r="11421" spans="1:7" customHeight="1">
      <c r="A11421"/>
      <c r="B11421"/>
      <c r="C11421"/>
      <c r="D11421"/>
      <c r="G11421" s="196" t="e">
        <f>VLOOKUP(D11421,sku归属!A:B,2,0)</f>
        <v>#N/A</v>
      </c>
    </row>
    <row r="11422" spans="1:7" customHeight="1">
      <c r="A11422"/>
      <c r="B11422"/>
      <c r="C11422"/>
      <c r="D11422"/>
      <c r="G11422" s="196" t="e">
        <f>VLOOKUP(D11422,sku归属!A:B,2,0)</f>
        <v>#N/A</v>
      </c>
    </row>
    <row r="11423" spans="1:7" customHeight="1">
      <c r="A11423"/>
      <c r="B11423"/>
      <c r="C11423"/>
      <c r="D11423"/>
      <c r="G11423" s="196" t="e">
        <f>VLOOKUP(D11423,sku归属!A:B,2,0)</f>
        <v>#N/A</v>
      </c>
    </row>
    <row r="11424" spans="1:7" customHeight="1">
      <c r="A11424"/>
      <c r="B11424"/>
      <c r="C11424"/>
      <c r="D11424"/>
      <c r="G11424" s="196" t="e">
        <f>VLOOKUP(D11424,sku归属!A:B,2,0)</f>
        <v>#N/A</v>
      </c>
    </row>
    <row r="11425" spans="1:7" customHeight="1">
      <c r="A11425"/>
      <c r="B11425"/>
      <c r="C11425"/>
      <c r="D11425"/>
      <c r="G11425" s="196" t="e">
        <f>VLOOKUP(D11425,sku归属!A:B,2,0)</f>
        <v>#N/A</v>
      </c>
    </row>
    <row r="11426" spans="1:7" customHeight="1">
      <c r="A11426"/>
      <c r="B11426"/>
      <c r="C11426"/>
      <c r="D11426"/>
      <c r="G11426" s="196" t="e">
        <f>VLOOKUP(D11426,sku归属!A:B,2,0)</f>
        <v>#N/A</v>
      </c>
    </row>
    <row r="11427" spans="1:7" customHeight="1">
      <c r="A11427"/>
      <c r="B11427"/>
      <c r="C11427"/>
      <c r="D11427"/>
      <c r="G11427" s="196" t="e">
        <f>VLOOKUP(D11427,sku归属!A:B,2,0)</f>
        <v>#N/A</v>
      </c>
    </row>
    <row r="11428" spans="1:7" customHeight="1">
      <c r="A11428"/>
      <c r="B11428"/>
      <c r="C11428"/>
      <c r="D11428"/>
      <c r="G11428" s="196" t="e">
        <f>VLOOKUP(D11428,sku归属!A:B,2,0)</f>
        <v>#N/A</v>
      </c>
    </row>
    <row r="11429" spans="1:7" customHeight="1">
      <c r="A11429"/>
      <c r="B11429"/>
      <c r="C11429"/>
      <c r="D11429"/>
      <c r="G11429" s="196" t="e">
        <f>VLOOKUP(D11429,sku归属!A:B,2,0)</f>
        <v>#N/A</v>
      </c>
    </row>
    <row r="11430" spans="1:7" customHeight="1">
      <c r="A11430"/>
      <c r="B11430"/>
      <c r="C11430"/>
      <c r="D11430"/>
      <c r="G11430" s="196" t="e">
        <f>VLOOKUP(D11430,sku归属!A:B,2,0)</f>
        <v>#N/A</v>
      </c>
    </row>
    <row r="11431" spans="1:7" customHeight="1">
      <c r="A11431"/>
      <c r="B11431"/>
      <c r="C11431"/>
      <c r="D11431"/>
      <c r="G11431" s="196" t="e">
        <f>VLOOKUP(D11431,sku归属!A:B,2,0)</f>
        <v>#N/A</v>
      </c>
    </row>
    <row r="11432" spans="1:7" customHeight="1">
      <c r="A11432"/>
      <c r="B11432"/>
      <c r="C11432"/>
      <c r="D11432"/>
      <c r="G11432" s="196" t="e">
        <f>VLOOKUP(D11432,sku归属!A:B,2,0)</f>
        <v>#N/A</v>
      </c>
    </row>
    <row r="11433" spans="1:7" customHeight="1">
      <c r="A11433"/>
      <c r="B11433"/>
      <c r="C11433"/>
      <c r="D11433"/>
      <c r="G11433" s="196" t="e">
        <f>VLOOKUP(D11433,sku归属!A:B,2,0)</f>
        <v>#N/A</v>
      </c>
    </row>
    <row r="11434" spans="1:7" customHeight="1">
      <c r="A11434"/>
      <c r="B11434"/>
      <c r="C11434"/>
      <c r="D11434"/>
      <c r="G11434" s="196" t="e">
        <f>VLOOKUP(D11434,sku归属!A:B,2,0)</f>
        <v>#N/A</v>
      </c>
    </row>
    <row r="11435" spans="1:7" customHeight="1">
      <c r="A11435"/>
      <c r="B11435"/>
      <c r="C11435"/>
      <c r="D11435"/>
      <c r="G11435" s="196" t="e">
        <f>VLOOKUP(D11435,sku归属!A:B,2,0)</f>
        <v>#N/A</v>
      </c>
    </row>
    <row r="11436" spans="1:7" customHeight="1">
      <c r="A11436"/>
      <c r="B11436"/>
      <c r="C11436"/>
      <c r="D11436"/>
      <c r="G11436" s="196" t="e">
        <f>VLOOKUP(D11436,sku归属!A:B,2,0)</f>
        <v>#N/A</v>
      </c>
    </row>
    <row r="11437" spans="1:7" customHeight="1">
      <c r="A11437"/>
      <c r="B11437"/>
      <c r="C11437"/>
      <c r="D11437"/>
      <c r="G11437" s="196" t="e">
        <f>VLOOKUP(D11437,sku归属!A:B,2,0)</f>
        <v>#N/A</v>
      </c>
    </row>
    <row r="11438" spans="1:7" customHeight="1">
      <c r="A11438"/>
      <c r="B11438"/>
      <c r="C11438"/>
      <c r="D11438"/>
      <c r="G11438" s="196" t="e">
        <f>VLOOKUP(D11438,sku归属!A:B,2,0)</f>
        <v>#N/A</v>
      </c>
    </row>
    <row r="11439" spans="1:7" customHeight="1">
      <c r="A11439"/>
      <c r="B11439"/>
      <c r="C11439"/>
      <c r="D11439"/>
      <c r="G11439" s="196" t="e">
        <f>VLOOKUP(D11439,sku归属!A:B,2,0)</f>
        <v>#N/A</v>
      </c>
    </row>
    <row r="11440" spans="1:7" customHeight="1">
      <c r="A11440"/>
      <c r="B11440"/>
      <c r="C11440"/>
      <c r="D11440"/>
      <c r="G11440" s="196" t="e">
        <f>VLOOKUP(D11440,sku归属!A:B,2,0)</f>
        <v>#N/A</v>
      </c>
    </row>
    <row r="11441" spans="1:7" customHeight="1">
      <c r="A11441"/>
      <c r="B11441"/>
      <c r="C11441"/>
      <c r="D11441"/>
      <c r="G11441" s="196" t="e">
        <f>VLOOKUP(D11441,sku归属!A:B,2,0)</f>
        <v>#N/A</v>
      </c>
    </row>
    <row r="11442" spans="1:7" customHeight="1">
      <c r="A11442"/>
      <c r="B11442"/>
      <c r="C11442"/>
      <c r="D11442"/>
      <c r="G11442" s="196" t="e">
        <f>VLOOKUP(D11442,sku归属!A:B,2,0)</f>
        <v>#N/A</v>
      </c>
    </row>
    <row r="11443" spans="1:7" customHeight="1">
      <c r="A11443"/>
      <c r="B11443"/>
      <c r="C11443"/>
      <c r="D11443"/>
      <c r="G11443" s="196" t="e">
        <f>VLOOKUP(D11443,sku归属!A:B,2,0)</f>
        <v>#N/A</v>
      </c>
    </row>
    <row r="11444" spans="1:7" customHeight="1">
      <c r="A11444"/>
      <c r="B11444"/>
      <c r="C11444"/>
      <c r="D11444"/>
      <c r="G11444" s="196" t="e">
        <f>VLOOKUP(D11444,sku归属!A:B,2,0)</f>
        <v>#N/A</v>
      </c>
    </row>
    <row r="11445" spans="1:7" customHeight="1">
      <c r="A11445"/>
      <c r="B11445"/>
      <c r="C11445"/>
      <c r="D11445"/>
      <c r="G11445" s="196" t="e">
        <f>VLOOKUP(D11445,sku归属!A:B,2,0)</f>
        <v>#N/A</v>
      </c>
    </row>
    <row r="11446" spans="1:7" customHeight="1">
      <c r="A11446"/>
      <c r="B11446"/>
      <c r="C11446"/>
      <c r="D11446"/>
      <c r="G11446" s="196" t="e">
        <f>VLOOKUP(D11446,sku归属!A:B,2,0)</f>
        <v>#N/A</v>
      </c>
    </row>
    <row r="11447" spans="1:7" customHeight="1">
      <c r="A11447"/>
      <c r="B11447"/>
      <c r="C11447"/>
      <c r="D11447"/>
      <c r="G11447" s="196" t="e">
        <f>VLOOKUP(D11447,sku归属!A:B,2,0)</f>
        <v>#N/A</v>
      </c>
    </row>
    <row r="11448" spans="1:7" customHeight="1">
      <c r="A11448"/>
      <c r="B11448"/>
      <c r="C11448"/>
      <c r="D11448"/>
      <c r="G11448" s="196" t="e">
        <f>VLOOKUP(D11448,sku归属!A:B,2,0)</f>
        <v>#N/A</v>
      </c>
    </row>
    <row r="11449" spans="1:7" customHeight="1">
      <c r="A11449"/>
      <c r="B11449"/>
      <c r="C11449"/>
      <c r="D11449"/>
      <c r="G11449" s="196" t="e">
        <f>VLOOKUP(D11449,sku归属!A:B,2,0)</f>
        <v>#N/A</v>
      </c>
    </row>
    <row r="11450" spans="1:7" customHeight="1">
      <c r="A11450"/>
      <c r="B11450"/>
      <c r="C11450"/>
      <c r="D11450"/>
      <c r="G11450" s="196" t="e">
        <f>VLOOKUP(D11450,sku归属!A:B,2,0)</f>
        <v>#N/A</v>
      </c>
    </row>
    <row r="11451" spans="1:7" customHeight="1">
      <c r="A11451"/>
      <c r="B11451"/>
      <c r="C11451"/>
      <c r="D11451"/>
      <c r="G11451" s="196" t="e">
        <f>VLOOKUP(D11451,sku归属!A:B,2,0)</f>
        <v>#N/A</v>
      </c>
    </row>
    <row r="11452" spans="1:7" customHeight="1">
      <c r="A11452"/>
      <c r="B11452"/>
      <c r="C11452"/>
      <c r="D11452"/>
      <c r="G11452" s="196" t="e">
        <f>VLOOKUP(D11452,sku归属!A:B,2,0)</f>
        <v>#N/A</v>
      </c>
    </row>
    <row r="11453" spans="1:7" customHeight="1">
      <c r="A11453"/>
      <c r="B11453"/>
      <c r="C11453"/>
      <c r="D11453"/>
      <c r="G11453" s="196" t="e">
        <f>VLOOKUP(D11453,sku归属!A:B,2,0)</f>
        <v>#N/A</v>
      </c>
    </row>
    <row r="11454" spans="1:7" customHeight="1">
      <c r="A11454"/>
      <c r="B11454"/>
      <c r="C11454"/>
      <c r="D11454"/>
      <c r="G11454" s="196" t="e">
        <f>VLOOKUP(D11454,sku归属!A:B,2,0)</f>
        <v>#N/A</v>
      </c>
    </row>
    <row r="11455" spans="1:7" customHeight="1">
      <c r="A11455"/>
      <c r="B11455"/>
      <c r="C11455"/>
      <c r="D11455"/>
      <c r="G11455" s="196" t="e">
        <f>VLOOKUP(D11455,sku归属!A:B,2,0)</f>
        <v>#N/A</v>
      </c>
    </row>
    <row r="11456" spans="1:7" customHeight="1">
      <c r="A11456"/>
      <c r="B11456"/>
      <c r="C11456"/>
      <c r="D11456"/>
      <c r="G11456" s="196" t="e">
        <f>VLOOKUP(D11456,sku归属!A:B,2,0)</f>
        <v>#N/A</v>
      </c>
    </row>
    <row r="11457" spans="1:7" customHeight="1">
      <c r="A11457"/>
      <c r="B11457"/>
      <c r="C11457"/>
      <c r="D11457"/>
      <c r="G11457" s="196" t="e">
        <f>VLOOKUP(D11457,sku归属!A:B,2,0)</f>
        <v>#N/A</v>
      </c>
    </row>
    <row r="11458" spans="1:7" customHeight="1">
      <c r="A11458"/>
      <c r="B11458"/>
      <c r="C11458"/>
      <c r="D11458"/>
      <c r="G11458" s="196" t="e">
        <f>VLOOKUP(D11458,sku归属!A:B,2,0)</f>
        <v>#N/A</v>
      </c>
    </row>
    <row r="11459" spans="1:7" customHeight="1">
      <c r="A11459"/>
      <c r="B11459"/>
      <c r="C11459"/>
      <c r="D11459"/>
      <c r="G11459" s="196" t="e">
        <f>VLOOKUP(D11459,sku归属!A:B,2,0)</f>
        <v>#N/A</v>
      </c>
    </row>
    <row r="11460" spans="1:7" customHeight="1">
      <c r="A11460"/>
      <c r="B11460"/>
      <c r="C11460"/>
      <c r="D11460"/>
      <c r="G11460" s="196" t="e">
        <f>VLOOKUP(D11460,sku归属!A:B,2,0)</f>
        <v>#N/A</v>
      </c>
    </row>
    <row r="11461" spans="1:7" customHeight="1">
      <c r="A11461"/>
      <c r="B11461"/>
      <c r="C11461"/>
      <c r="D11461"/>
      <c r="G11461" s="196" t="e">
        <f>VLOOKUP(D11461,sku归属!A:B,2,0)</f>
        <v>#N/A</v>
      </c>
    </row>
    <row r="11462" spans="1:7" customHeight="1">
      <c r="A11462"/>
      <c r="B11462"/>
      <c r="C11462"/>
      <c r="D11462"/>
      <c r="G11462" s="196" t="e">
        <f>VLOOKUP(D11462,sku归属!A:B,2,0)</f>
        <v>#N/A</v>
      </c>
    </row>
    <row r="11463" spans="1:7" customHeight="1">
      <c r="A11463"/>
      <c r="B11463"/>
      <c r="C11463"/>
      <c r="D11463"/>
      <c r="G11463" s="196" t="e">
        <f>VLOOKUP(D11463,sku归属!A:B,2,0)</f>
        <v>#N/A</v>
      </c>
    </row>
    <row r="11464" spans="1:7" customHeight="1">
      <c r="A11464"/>
      <c r="B11464"/>
      <c r="C11464"/>
      <c r="D11464"/>
      <c r="G11464" s="196" t="e">
        <f>VLOOKUP(D11464,sku归属!A:B,2,0)</f>
        <v>#N/A</v>
      </c>
    </row>
    <row r="11465" spans="1:7" customHeight="1">
      <c r="A11465"/>
      <c r="B11465"/>
      <c r="C11465"/>
      <c r="D11465"/>
      <c r="G11465" s="196" t="e">
        <f>VLOOKUP(D11465,sku归属!A:B,2,0)</f>
        <v>#N/A</v>
      </c>
    </row>
    <row r="11466" spans="1:7" customHeight="1">
      <c r="A11466"/>
      <c r="B11466"/>
      <c r="C11466"/>
      <c r="D11466"/>
      <c r="G11466" s="196" t="e">
        <f>VLOOKUP(D11466,sku归属!A:B,2,0)</f>
        <v>#N/A</v>
      </c>
    </row>
    <row r="11467" spans="1:7" customHeight="1">
      <c r="A11467"/>
      <c r="B11467"/>
      <c r="C11467"/>
      <c r="D11467"/>
      <c r="G11467" s="196" t="e">
        <f>VLOOKUP(D11467,sku归属!A:B,2,0)</f>
        <v>#N/A</v>
      </c>
    </row>
    <row r="11468" spans="1:7" customHeight="1">
      <c r="A11468"/>
      <c r="B11468"/>
      <c r="C11468"/>
      <c r="D11468"/>
      <c r="G11468" s="196" t="e">
        <f>VLOOKUP(D11468,sku归属!A:B,2,0)</f>
        <v>#N/A</v>
      </c>
    </row>
    <row r="11469" spans="1:7" customHeight="1">
      <c r="A11469"/>
      <c r="B11469"/>
      <c r="C11469"/>
      <c r="D11469"/>
      <c r="G11469" s="196" t="e">
        <f>VLOOKUP(D11469,sku归属!A:B,2,0)</f>
        <v>#N/A</v>
      </c>
    </row>
    <row r="11470" spans="1:7" customHeight="1">
      <c r="A11470"/>
      <c r="B11470"/>
      <c r="C11470"/>
      <c r="D11470"/>
      <c r="G11470" s="196" t="e">
        <f>VLOOKUP(D11470,sku归属!A:B,2,0)</f>
        <v>#N/A</v>
      </c>
    </row>
    <row r="11471" spans="1:7" customHeight="1">
      <c r="A11471"/>
      <c r="B11471"/>
      <c r="C11471"/>
      <c r="D11471"/>
      <c r="G11471" s="196" t="e">
        <f>VLOOKUP(D11471,sku归属!A:B,2,0)</f>
        <v>#N/A</v>
      </c>
    </row>
    <row r="11472" spans="1:7" customHeight="1">
      <c r="A11472"/>
      <c r="B11472"/>
      <c r="C11472"/>
      <c r="D11472"/>
      <c r="G11472" s="196" t="e">
        <f>VLOOKUP(D11472,sku归属!A:B,2,0)</f>
        <v>#N/A</v>
      </c>
    </row>
    <row r="11473" spans="1:7" customHeight="1">
      <c r="A11473"/>
      <c r="B11473"/>
      <c r="C11473"/>
      <c r="D11473"/>
      <c r="G11473" s="196" t="e">
        <f>VLOOKUP(D11473,sku归属!A:B,2,0)</f>
        <v>#N/A</v>
      </c>
    </row>
    <row r="11474" spans="1:7" customHeight="1">
      <c r="A11474"/>
      <c r="B11474"/>
      <c r="C11474"/>
      <c r="D11474"/>
      <c r="G11474" s="196" t="e">
        <f>VLOOKUP(D11474,sku归属!A:B,2,0)</f>
        <v>#N/A</v>
      </c>
    </row>
    <row r="11475" spans="1:7" customHeight="1">
      <c r="A11475"/>
      <c r="B11475"/>
      <c r="C11475"/>
      <c r="D11475"/>
      <c r="G11475" s="196" t="e">
        <f>VLOOKUP(D11475,sku归属!A:B,2,0)</f>
        <v>#N/A</v>
      </c>
    </row>
    <row r="11476" spans="1:7" customHeight="1">
      <c r="A11476"/>
      <c r="B11476"/>
      <c r="C11476"/>
      <c r="D11476"/>
      <c r="G11476" s="196" t="e">
        <f>VLOOKUP(D11476,sku归属!A:B,2,0)</f>
        <v>#N/A</v>
      </c>
    </row>
    <row r="11477" spans="1:7" customHeight="1">
      <c r="A11477"/>
      <c r="B11477"/>
      <c r="C11477"/>
      <c r="D11477"/>
      <c r="G11477" s="196" t="e">
        <f>VLOOKUP(D11477,sku归属!A:B,2,0)</f>
        <v>#N/A</v>
      </c>
    </row>
    <row r="11478" spans="1:7" customHeight="1">
      <c r="A11478"/>
      <c r="B11478"/>
      <c r="C11478"/>
      <c r="D11478"/>
      <c r="G11478" s="196" t="e">
        <f>VLOOKUP(D11478,sku归属!A:B,2,0)</f>
        <v>#N/A</v>
      </c>
    </row>
    <row r="11479" spans="1:7" customHeight="1">
      <c r="A11479"/>
      <c r="B11479"/>
      <c r="C11479"/>
      <c r="D11479"/>
      <c r="G11479" s="196" t="e">
        <f>VLOOKUP(D11479,sku归属!A:B,2,0)</f>
        <v>#N/A</v>
      </c>
    </row>
    <row r="11480" spans="1:7" customHeight="1">
      <c r="A11480"/>
      <c r="B11480"/>
      <c r="C11480"/>
      <c r="D11480"/>
      <c r="G11480" s="196" t="e">
        <f>VLOOKUP(D11480,sku归属!A:B,2,0)</f>
        <v>#N/A</v>
      </c>
    </row>
    <row r="11481" spans="1:7" customHeight="1">
      <c r="A11481"/>
      <c r="B11481"/>
      <c r="C11481"/>
      <c r="D11481"/>
      <c r="G11481" s="196" t="e">
        <f>VLOOKUP(D11481,sku归属!A:B,2,0)</f>
        <v>#N/A</v>
      </c>
    </row>
    <row r="11482" spans="1:7" customHeight="1">
      <c r="A11482"/>
      <c r="B11482"/>
      <c r="C11482"/>
      <c r="D11482"/>
      <c r="G11482" s="196" t="e">
        <f>VLOOKUP(D11482,sku归属!A:B,2,0)</f>
        <v>#N/A</v>
      </c>
    </row>
    <row r="11483" spans="1:7" customHeight="1">
      <c r="A11483"/>
      <c r="B11483"/>
      <c r="C11483"/>
      <c r="D11483"/>
      <c r="G11483" s="196" t="e">
        <f>VLOOKUP(D11483,sku归属!A:B,2,0)</f>
        <v>#N/A</v>
      </c>
    </row>
    <row r="11484" spans="1:7" customHeight="1">
      <c r="A11484"/>
      <c r="B11484"/>
      <c r="C11484"/>
      <c r="D11484"/>
      <c r="G11484" s="196" t="e">
        <f>VLOOKUP(D11484,sku归属!A:B,2,0)</f>
        <v>#N/A</v>
      </c>
    </row>
    <row r="11485" spans="1:7" customHeight="1">
      <c r="A11485"/>
      <c r="B11485"/>
      <c r="C11485"/>
      <c r="D11485"/>
      <c r="G11485" s="196" t="e">
        <f>VLOOKUP(D11485,sku归属!A:B,2,0)</f>
        <v>#N/A</v>
      </c>
    </row>
    <row r="11486" spans="1:7" customHeight="1">
      <c r="A11486"/>
      <c r="B11486"/>
      <c r="C11486"/>
      <c r="D11486"/>
      <c r="G11486" s="196" t="e">
        <f>VLOOKUP(D11486,sku归属!A:B,2,0)</f>
        <v>#N/A</v>
      </c>
    </row>
    <row r="11487" spans="1:7" customHeight="1">
      <c r="A11487"/>
      <c r="B11487"/>
      <c r="C11487"/>
      <c r="D11487"/>
      <c r="G11487" s="196" t="e">
        <f>VLOOKUP(D11487,sku归属!A:B,2,0)</f>
        <v>#N/A</v>
      </c>
    </row>
    <row r="11488" spans="1:7" customHeight="1">
      <c r="A11488"/>
      <c r="B11488"/>
      <c r="C11488"/>
      <c r="D11488"/>
      <c r="G11488" s="196" t="e">
        <f>VLOOKUP(D11488,sku归属!A:B,2,0)</f>
        <v>#N/A</v>
      </c>
    </row>
    <row r="11489" spans="1:7" customHeight="1">
      <c r="A11489"/>
      <c r="B11489"/>
      <c r="C11489"/>
      <c r="D11489"/>
      <c r="G11489" s="196" t="e">
        <f>VLOOKUP(D11489,sku归属!A:B,2,0)</f>
        <v>#N/A</v>
      </c>
    </row>
    <row r="11490" spans="1:7" customHeight="1">
      <c r="A11490"/>
      <c r="B11490"/>
      <c r="C11490"/>
      <c r="D11490"/>
      <c r="G11490" s="196" t="e">
        <f>VLOOKUP(D11490,sku归属!A:B,2,0)</f>
        <v>#N/A</v>
      </c>
    </row>
    <row r="11491" spans="1:7" customHeight="1">
      <c r="A11491"/>
      <c r="B11491"/>
      <c r="C11491"/>
      <c r="D11491"/>
      <c r="G11491" s="196" t="e">
        <f>VLOOKUP(D11491,sku归属!A:B,2,0)</f>
        <v>#N/A</v>
      </c>
    </row>
    <row r="11492" spans="1:7" customHeight="1">
      <c r="A11492"/>
      <c r="B11492"/>
      <c r="C11492"/>
      <c r="D11492"/>
      <c r="G11492" s="196" t="e">
        <f>VLOOKUP(D11492,sku归属!A:B,2,0)</f>
        <v>#N/A</v>
      </c>
    </row>
    <row r="11493" spans="1:7" customHeight="1">
      <c r="A11493"/>
      <c r="B11493"/>
      <c r="C11493"/>
      <c r="D11493"/>
      <c r="G11493" s="196" t="e">
        <f>VLOOKUP(D11493,sku归属!A:B,2,0)</f>
        <v>#N/A</v>
      </c>
    </row>
    <row r="11494" spans="1:7" customHeight="1">
      <c r="A11494"/>
      <c r="B11494"/>
      <c r="C11494"/>
      <c r="D11494"/>
      <c r="G11494" s="196" t="e">
        <f>VLOOKUP(D11494,sku归属!A:B,2,0)</f>
        <v>#N/A</v>
      </c>
    </row>
    <row r="11495" spans="1:7" customHeight="1">
      <c r="A11495"/>
      <c r="B11495"/>
      <c r="C11495"/>
      <c r="D11495"/>
      <c r="G11495" s="196" t="e">
        <f>VLOOKUP(D11495,sku归属!A:B,2,0)</f>
        <v>#N/A</v>
      </c>
    </row>
    <row r="11496" spans="1:7" customHeight="1">
      <c r="A11496"/>
      <c r="B11496"/>
      <c r="C11496"/>
      <c r="D11496"/>
      <c r="G11496" s="196" t="e">
        <f>VLOOKUP(D11496,sku归属!A:B,2,0)</f>
        <v>#N/A</v>
      </c>
    </row>
    <row r="11497" spans="1:7" customHeight="1">
      <c r="A11497"/>
      <c r="B11497"/>
      <c r="C11497"/>
      <c r="D11497"/>
      <c r="G11497" s="196" t="e">
        <f>VLOOKUP(D11497,sku归属!A:B,2,0)</f>
        <v>#N/A</v>
      </c>
    </row>
    <row r="11498" spans="1:7" customHeight="1">
      <c r="A11498"/>
      <c r="B11498"/>
      <c r="C11498"/>
      <c r="D11498"/>
      <c r="G11498" s="196" t="e">
        <f>VLOOKUP(D11498,sku归属!A:B,2,0)</f>
        <v>#N/A</v>
      </c>
    </row>
    <row r="11499" spans="1:7" customHeight="1">
      <c r="A11499"/>
      <c r="B11499"/>
      <c r="C11499"/>
      <c r="D11499"/>
      <c r="G11499" s="196" t="e">
        <f>VLOOKUP(D11499,sku归属!A:B,2,0)</f>
        <v>#N/A</v>
      </c>
    </row>
    <row r="11500" spans="1:7" customHeight="1">
      <c r="A11500"/>
      <c r="B11500"/>
      <c r="C11500"/>
      <c r="D11500"/>
      <c r="G11500" s="196" t="e">
        <f>VLOOKUP(D11500,sku归属!A:B,2,0)</f>
        <v>#N/A</v>
      </c>
    </row>
    <row r="11501" spans="1:7" customHeight="1">
      <c r="A11501"/>
      <c r="B11501"/>
      <c r="C11501"/>
      <c r="D11501"/>
      <c r="G11501" s="196" t="e">
        <f>VLOOKUP(D11501,sku归属!A:B,2,0)</f>
        <v>#N/A</v>
      </c>
    </row>
    <row r="11502" spans="1:7" customHeight="1">
      <c r="A11502"/>
      <c r="B11502"/>
      <c r="C11502"/>
      <c r="D11502"/>
      <c r="G11502" s="196" t="e">
        <f>VLOOKUP(D11502,sku归属!A:B,2,0)</f>
        <v>#N/A</v>
      </c>
    </row>
    <row r="11503" spans="1:7" customHeight="1">
      <c r="A11503"/>
      <c r="B11503"/>
      <c r="C11503"/>
      <c r="D11503"/>
      <c r="G11503" s="196" t="e">
        <f>VLOOKUP(D11503,sku归属!A:B,2,0)</f>
        <v>#N/A</v>
      </c>
    </row>
    <row r="11504" spans="1:7" customHeight="1">
      <c r="A11504"/>
      <c r="B11504"/>
      <c r="C11504"/>
      <c r="D11504"/>
      <c r="G11504" s="196" t="e">
        <f>VLOOKUP(D11504,sku归属!A:B,2,0)</f>
        <v>#N/A</v>
      </c>
    </row>
    <row r="11505" spans="1:7" customHeight="1">
      <c r="A11505"/>
      <c r="B11505"/>
      <c r="C11505"/>
      <c r="D11505"/>
      <c r="G11505" s="196" t="e">
        <f>VLOOKUP(D11505,sku归属!A:B,2,0)</f>
        <v>#N/A</v>
      </c>
    </row>
    <row r="11506" spans="1:7" customHeight="1">
      <c r="A11506"/>
      <c r="B11506"/>
      <c r="C11506"/>
      <c r="D11506"/>
      <c r="G11506" s="196" t="e">
        <f>VLOOKUP(D11506,sku归属!A:B,2,0)</f>
        <v>#N/A</v>
      </c>
    </row>
    <row r="11507" spans="1:7" customHeight="1">
      <c r="A11507"/>
      <c r="B11507"/>
      <c r="C11507"/>
      <c r="D11507"/>
      <c r="G11507" s="196" t="e">
        <f>VLOOKUP(D11507,sku归属!A:B,2,0)</f>
        <v>#N/A</v>
      </c>
    </row>
    <row r="11508" spans="1:7" customHeight="1">
      <c r="A11508"/>
      <c r="B11508"/>
      <c r="C11508"/>
      <c r="D11508"/>
      <c r="G11508" s="196" t="e">
        <f>VLOOKUP(D11508,sku归属!A:B,2,0)</f>
        <v>#N/A</v>
      </c>
    </row>
    <row r="11509" spans="1:7" customHeight="1">
      <c r="A11509"/>
      <c r="B11509"/>
      <c r="C11509"/>
      <c r="D11509"/>
      <c r="G11509" s="196" t="e">
        <f>VLOOKUP(D11509,sku归属!A:B,2,0)</f>
        <v>#N/A</v>
      </c>
    </row>
    <row r="11510" spans="1:7" customHeight="1">
      <c r="A11510"/>
      <c r="B11510"/>
      <c r="C11510"/>
      <c r="D11510"/>
      <c r="G11510" s="196" t="e">
        <f>VLOOKUP(D11510,sku归属!A:B,2,0)</f>
        <v>#N/A</v>
      </c>
    </row>
    <row r="11511" spans="1:7" customHeight="1">
      <c r="A11511"/>
      <c r="B11511"/>
      <c r="C11511"/>
      <c r="D11511"/>
      <c r="G11511" s="196" t="e">
        <f>VLOOKUP(D11511,sku归属!A:B,2,0)</f>
        <v>#N/A</v>
      </c>
    </row>
    <row r="11512" spans="1:7" customHeight="1">
      <c r="A11512"/>
      <c r="B11512"/>
      <c r="C11512"/>
      <c r="D11512"/>
      <c r="G11512" s="196" t="e">
        <f>VLOOKUP(D11512,sku归属!A:B,2,0)</f>
        <v>#N/A</v>
      </c>
    </row>
    <row r="11513" spans="1:7" customHeight="1">
      <c r="A11513"/>
      <c r="B11513"/>
      <c r="C11513"/>
      <c r="D11513"/>
      <c r="G11513" s="196" t="e">
        <f>VLOOKUP(D11513,sku归属!A:B,2,0)</f>
        <v>#N/A</v>
      </c>
    </row>
    <row r="11514" spans="1:7" customHeight="1">
      <c r="A11514"/>
      <c r="B11514"/>
      <c r="C11514"/>
      <c r="D11514"/>
      <c r="G11514" s="196" t="e">
        <f>VLOOKUP(D11514,sku归属!A:B,2,0)</f>
        <v>#N/A</v>
      </c>
    </row>
    <row r="11515" spans="1:7" customHeight="1">
      <c r="A11515"/>
      <c r="B11515"/>
      <c r="C11515"/>
      <c r="D11515"/>
      <c r="G11515" s="196" t="e">
        <f>VLOOKUP(D11515,sku归属!A:B,2,0)</f>
        <v>#N/A</v>
      </c>
    </row>
    <row r="11516" spans="1:7" customHeight="1">
      <c r="A11516"/>
      <c r="B11516"/>
      <c r="C11516"/>
      <c r="D11516"/>
      <c r="G11516" s="196" t="e">
        <f>VLOOKUP(D11516,sku归属!A:B,2,0)</f>
        <v>#N/A</v>
      </c>
    </row>
    <row r="11517" spans="1:7" customHeight="1">
      <c r="A11517"/>
      <c r="B11517"/>
      <c r="C11517"/>
      <c r="D11517"/>
      <c r="G11517" s="196" t="e">
        <f>VLOOKUP(D11517,sku归属!A:B,2,0)</f>
        <v>#N/A</v>
      </c>
    </row>
    <row r="11518" spans="1:7" customHeight="1">
      <c r="A11518"/>
      <c r="B11518"/>
      <c r="C11518"/>
      <c r="D11518"/>
      <c r="G11518" s="196" t="e">
        <f>VLOOKUP(D11518,sku归属!A:B,2,0)</f>
        <v>#N/A</v>
      </c>
    </row>
    <row r="11519" spans="1:7" customHeight="1">
      <c r="A11519"/>
      <c r="B11519"/>
      <c r="C11519"/>
      <c r="D11519"/>
      <c r="G11519" s="196" t="e">
        <f>VLOOKUP(D11519,sku归属!A:B,2,0)</f>
        <v>#N/A</v>
      </c>
    </row>
    <row r="11520" spans="1:7" customHeight="1">
      <c r="A11520"/>
      <c r="B11520"/>
      <c r="C11520"/>
      <c r="D11520"/>
      <c r="G11520" s="196" t="e">
        <f>VLOOKUP(D11520,sku归属!A:B,2,0)</f>
        <v>#N/A</v>
      </c>
    </row>
    <row r="11521" spans="1:7" customHeight="1">
      <c r="A11521"/>
      <c r="B11521"/>
      <c r="C11521"/>
      <c r="D11521"/>
      <c r="G11521" s="196" t="e">
        <f>VLOOKUP(D11521,sku归属!A:B,2,0)</f>
        <v>#N/A</v>
      </c>
    </row>
    <row r="11522" spans="1:7" customHeight="1">
      <c r="A11522"/>
      <c r="B11522"/>
      <c r="C11522"/>
      <c r="D11522"/>
      <c r="G11522" s="196" t="e">
        <f>VLOOKUP(D11522,sku归属!A:B,2,0)</f>
        <v>#N/A</v>
      </c>
    </row>
    <row r="11523" spans="1:7" customHeight="1">
      <c r="A11523"/>
      <c r="B11523"/>
      <c r="C11523"/>
      <c r="D11523"/>
      <c r="G11523" s="196" t="e">
        <f>VLOOKUP(D11523,sku归属!A:B,2,0)</f>
        <v>#N/A</v>
      </c>
    </row>
    <row r="11524" spans="1:7" customHeight="1">
      <c r="A11524"/>
      <c r="B11524"/>
      <c r="C11524"/>
      <c r="D11524"/>
      <c r="G11524" s="196" t="e">
        <f>VLOOKUP(D11524,sku归属!A:B,2,0)</f>
        <v>#N/A</v>
      </c>
    </row>
    <row r="11525" spans="1:7" customHeight="1">
      <c r="A11525"/>
      <c r="B11525"/>
      <c r="C11525"/>
      <c r="D11525"/>
      <c r="G11525" s="196" t="e">
        <f>VLOOKUP(D11525,sku归属!A:B,2,0)</f>
        <v>#N/A</v>
      </c>
    </row>
    <row r="11526" spans="1:7" customHeight="1">
      <c r="A11526"/>
      <c r="B11526"/>
      <c r="C11526"/>
      <c r="D11526"/>
      <c r="G11526" s="196" t="e">
        <f>VLOOKUP(D11526,sku归属!A:B,2,0)</f>
        <v>#N/A</v>
      </c>
    </row>
    <row r="11527" spans="1:7" customHeight="1">
      <c r="A11527"/>
      <c r="B11527"/>
      <c r="C11527"/>
      <c r="D11527"/>
      <c r="G11527" s="196" t="e">
        <f>VLOOKUP(D11527,sku归属!A:B,2,0)</f>
        <v>#N/A</v>
      </c>
    </row>
    <row r="11528" spans="1:7" customHeight="1">
      <c r="A11528"/>
      <c r="B11528"/>
      <c r="C11528"/>
      <c r="D11528"/>
      <c r="G11528" s="196" t="e">
        <f>VLOOKUP(D11528,sku归属!A:B,2,0)</f>
        <v>#N/A</v>
      </c>
    </row>
    <row r="11529" spans="1:7" customHeight="1">
      <c r="A11529"/>
      <c r="B11529"/>
      <c r="C11529"/>
      <c r="D11529"/>
      <c r="G11529" s="196" t="e">
        <f>VLOOKUP(D11529,sku归属!A:B,2,0)</f>
        <v>#N/A</v>
      </c>
    </row>
    <row r="11530" spans="1:7" customHeight="1">
      <c r="A11530"/>
      <c r="B11530"/>
      <c r="C11530"/>
      <c r="D11530"/>
      <c r="G11530" s="196" t="e">
        <f>VLOOKUP(D11530,sku归属!A:B,2,0)</f>
        <v>#N/A</v>
      </c>
    </row>
    <row r="11531" spans="1:7" customHeight="1">
      <c r="A11531"/>
      <c r="B11531"/>
      <c r="C11531"/>
      <c r="D11531"/>
      <c r="G11531" s="196" t="e">
        <f>VLOOKUP(D11531,sku归属!A:B,2,0)</f>
        <v>#N/A</v>
      </c>
    </row>
    <row r="11532" spans="1:7" customHeight="1">
      <c r="A11532"/>
      <c r="B11532"/>
      <c r="C11532"/>
      <c r="D11532"/>
      <c r="G11532" s="196" t="e">
        <f>VLOOKUP(D11532,sku归属!A:B,2,0)</f>
        <v>#N/A</v>
      </c>
    </row>
    <row r="11533" spans="1:7" customHeight="1">
      <c r="A11533"/>
      <c r="B11533"/>
      <c r="C11533"/>
      <c r="D11533"/>
      <c r="G11533" s="196" t="e">
        <f>VLOOKUP(D11533,sku归属!A:B,2,0)</f>
        <v>#N/A</v>
      </c>
    </row>
    <row r="11534" spans="1:7" customHeight="1">
      <c r="A11534"/>
      <c r="B11534"/>
      <c r="C11534"/>
      <c r="D11534"/>
      <c r="G11534" s="196" t="e">
        <f>VLOOKUP(D11534,sku归属!A:B,2,0)</f>
        <v>#N/A</v>
      </c>
    </row>
    <row r="11535" spans="1:7" customHeight="1">
      <c r="A11535"/>
      <c r="B11535"/>
      <c r="C11535"/>
      <c r="D11535"/>
      <c r="G11535" s="196" t="e">
        <f>VLOOKUP(D11535,sku归属!A:B,2,0)</f>
        <v>#N/A</v>
      </c>
    </row>
    <row r="11536" spans="1:7" customHeight="1">
      <c r="A11536"/>
      <c r="B11536"/>
      <c r="C11536"/>
      <c r="D11536"/>
      <c r="G11536" s="196" t="e">
        <f>VLOOKUP(D11536,sku归属!A:B,2,0)</f>
        <v>#N/A</v>
      </c>
    </row>
    <row r="11537" spans="1:7" customHeight="1">
      <c r="A11537"/>
      <c r="B11537"/>
      <c r="C11537"/>
      <c r="D11537"/>
      <c r="G11537" s="196" t="e">
        <f>VLOOKUP(D11537,sku归属!A:B,2,0)</f>
        <v>#N/A</v>
      </c>
    </row>
    <row r="11538" spans="1:7" customHeight="1">
      <c r="A11538"/>
      <c r="B11538"/>
      <c r="C11538"/>
      <c r="D11538"/>
      <c r="G11538" s="196" t="e">
        <f>VLOOKUP(D11538,sku归属!A:B,2,0)</f>
        <v>#N/A</v>
      </c>
    </row>
    <row r="11539" spans="1:7" customHeight="1">
      <c r="A11539"/>
      <c r="B11539"/>
      <c r="C11539"/>
      <c r="D11539"/>
      <c r="G11539" s="196" t="e">
        <f>VLOOKUP(D11539,sku归属!A:B,2,0)</f>
        <v>#N/A</v>
      </c>
    </row>
    <row r="11540" spans="1:7" customHeight="1">
      <c r="A11540"/>
      <c r="B11540"/>
      <c r="C11540"/>
      <c r="D11540"/>
      <c r="G11540" s="196" t="e">
        <f>VLOOKUP(D11540,sku归属!A:B,2,0)</f>
        <v>#N/A</v>
      </c>
    </row>
    <row r="11541" spans="1:7" customHeight="1">
      <c r="A11541"/>
      <c r="B11541"/>
      <c r="C11541"/>
      <c r="D11541"/>
      <c r="G11541" s="196" t="e">
        <f>VLOOKUP(D11541,sku归属!A:B,2,0)</f>
        <v>#N/A</v>
      </c>
    </row>
    <row r="11542" spans="1:7" customHeight="1">
      <c r="A11542"/>
      <c r="B11542"/>
      <c r="C11542"/>
      <c r="D11542"/>
      <c r="G11542" s="196" t="e">
        <f>VLOOKUP(D11542,sku归属!A:B,2,0)</f>
        <v>#N/A</v>
      </c>
    </row>
    <row r="11543" spans="1:7" customHeight="1">
      <c r="A11543"/>
      <c r="B11543"/>
      <c r="C11543"/>
      <c r="D11543"/>
      <c r="G11543" s="196" t="e">
        <f>VLOOKUP(D11543,sku归属!A:B,2,0)</f>
        <v>#N/A</v>
      </c>
    </row>
    <row r="11544" spans="1:7" customHeight="1">
      <c r="A11544"/>
      <c r="B11544"/>
      <c r="C11544"/>
      <c r="D11544"/>
      <c r="G11544" s="196" t="e">
        <f>VLOOKUP(D11544,sku归属!A:B,2,0)</f>
        <v>#N/A</v>
      </c>
    </row>
    <row r="11545" spans="1:7" customHeight="1">
      <c r="A11545"/>
      <c r="B11545"/>
      <c r="C11545"/>
      <c r="D11545"/>
      <c r="G11545" s="196" t="e">
        <f>VLOOKUP(D11545,sku归属!A:B,2,0)</f>
        <v>#N/A</v>
      </c>
    </row>
    <row r="11546" spans="1:7" customHeight="1">
      <c r="A11546"/>
      <c r="B11546"/>
      <c r="C11546"/>
      <c r="D11546"/>
      <c r="G11546" s="196" t="e">
        <f>VLOOKUP(D11546,sku归属!A:B,2,0)</f>
        <v>#N/A</v>
      </c>
    </row>
    <row r="11547" spans="1:7" customHeight="1">
      <c r="A11547"/>
      <c r="B11547"/>
      <c r="C11547"/>
      <c r="D11547"/>
      <c r="G11547" s="196" t="e">
        <f>VLOOKUP(D11547,sku归属!A:B,2,0)</f>
        <v>#N/A</v>
      </c>
    </row>
    <row r="11548" spans="1:7" customHeight="1">
      <c r="A11548"/>
      <c r="B11548"/>
      <c r="C11548"/>
      <c r="D11548"/>
      <c r="G11548" s="196" t="e">
        <f>VLOOKUP(D11548,sku归属!A:B,2,0)</f>
        <v>#N/A</v>
      </c>
    </row>
    <row r="11549" spans="1:7" customHeight="1">
      <c r="A11549"/>
      <c r="B11549"/>
      <c r="C11549"/>
      <c r="D11549"/>
      <c r="G11549" s="196" t="e">
        <f>VLOOKUP(D11549,sku归属!A:B,2,0)</f>
        <v>#N/A</v>
      </c>
    </row>
    <row r="11550" spans="1:7" customHeight="1">
      <c r="A11550"/>
      <c r="B11550"/>
      <c r="C11550"/>
      <c r="D11550"/>
      <c r="G11550" s="196" t="e">
        <f>VLOOKUP(D11550,sku归属!A:B,2,0)</f>
        <v>#N/A</v>
      </c>
    </row>
    <row r="11551" spans="1:7" customHeight="1">
      <c r="A11551"/>
      <c r="B11551"/>
      <c r="C11551"/>
      <c r="D11551"/>
      <c r="G11551" s="196" t="e">
        <f>VLOOKUP(D11551,sku归属!A:B,2,0)</f>
        <v>#N/A</v>
      </c>
    </row>
    <row r="11552" spans="1:7" customHeight="1">
      <c r="A11552"/>
      <c r="B11552"/>
      <c r="C11552"/>
      <c r="D11552"/>
      <c r="G11552" s="196" t="e">
        <f>VLOOKUP(D11552,sku归属!A:B,2,0)</f>
        <v>#N/A</v>
      </c>
    </row>
    <row r="11553" spans="1:7" customHeight="1">
      <c r="A11553"/>
      <c r="B11553"/>
      <c r="C11553"/>
      <c r="D11553"/>
      <c r="G11553" s="196" t="e">
        <f>VLOOKUP(D11553,sku归属!A:B,2,0)</f>
        <v>#N/A</v>
      </c>
    </row>
    <row r="11554" spans="1:7" customHeight="1">
      <c r="A11554"/>
      <c r="B11554"/>
      <c r="C11554"/>
      <c r="D11554"/>
      <c r="G11554" s="196" t="e">
        <f>VLOOKUP(D11554,sku归属!A:B,2,0)</f>
        <v>#N/A</v>
      </c>
    </row>
    <row r="11555" spans="1:7" customHeight="1">
      <c r="A11555"/>
      <c r="B11555"/>
      <c r="C11555"/>
      <c r="D11555"/>
      <c r="G11555" s="196" t="e">
        <f>VLOOKUP(D11555,sku归属!A:B,2,0)</f>
        <v>#N/A</v>
      </c>
    </row>
    <row r="11556" spans="1:7" customHeight="1">
      <c r="A11556"/>
      <c r="B11556"/>
      <c r="C11556"/>
      <c r="D11556"/>
      <c r="G11556" s="196" t="e">
        <f>VLOOKUP(D11556,sku归属!A:B,2,0)</f>
        <v>#N/A</v>
      </c>
    </row>
    <row r="11557" spans="1:7" customHeight="1">
      <c r="A11557"/>
      <c r="B11557"/>
      <c r="C11557"/>
      <c r="D11557"/>
      <c r="G11557" s="196" t="e">
        <f>VLOOKUP(D11557,sku归属!A:B,2,0)</f>
        <v>#N/A</v>
      </c>
    </row>
    <row r="11558" spans="1:7" customHeight="1">
      <c r="A11558"/>
      <c r="B11558"/>
      <c r="C11558"/>
      <c r="D11558"/>
      <c r="G11558" s="196" t="e">
        <f>VLOOKUP(D11558,sku归属!A:B,2,0)</f>
        <v>#N/A</v>
      </c>
    </row>
    <row r="11559" spans="1:7" customHeight="1">
      <c r="A11559"/>
      <c r="B11559"/>
      <c r="C11559"/>
      <c r="D11559"/>
      <c r="G11559" s="196" t="e">
        <f>VLOOKUP(D11559,sku归属!A:B,2,0)</f>
        <v>#N/A</v>
      </c>
    </row>
    <row r="11560" spans="1:7" customHeight="1">
      <c r="A11560"/>
      <c r="B11560"/>
      <c r="C11560"/>
      <c r="D11560"/>
      <c r="G11560" s="196" t="e">
        <f>VLOOKUP(D11560,sku归属!A:B,2,0)</f>
        <v>#N/A</v>
      </c>
    </row>
    <row r="11561" spans="1:7" customHeight="1">
      <c r="A11561"/>
      <c r="B11561"/>
      <c r="C11561"/>
      <c r="D11561"/>
      <c r="G11561" s="196" t="e">
        <f>VLOOKUP(D11561,sku归属!A:B,2,0)</f>
        <v>#N/A</v>
      </c>
    </row>
    <row r="11562" spans="1:7" customHeight="1">
      <c r="A11562"/>
      <c r="B11562"/>
      <c r="C11562"/>
      <c r="D11562"/>
      <c r="G11562" s="196" t="e">
        <f>VLOOKUP(D11562,sku归属!A:B,2,0)</f>
        <v>#N/A</v>
      </c>
    </row>
    <row r="11563" spans="1:7" customHeight="1">
      <c r="A11563"/>
      <c r="B11563"/>
      <c r="C11563"/>
      <c r="D11563"/>
      <c r="G11563" s="196" t="e">
        <f>VLOOKUP(D11563,sku归属!A:B,2,0)</f>
        <v>#N/A</v>
      </c>
    </row>
    <row r="11564" spans="1:7" customHeight="1">
      <c r="A11564"/>
      <c r="B11564"/>
      <c r="C11564"/>
      <c r="D11564"/>
      <c r="G11564" s="196" t="e">
        <f>VLOOKUP(D11564,sku归属!A:B,2,0)</f>
        <v>#N/A</v>
      </c>
    </row>
    <row r="11565" spans="1:7" customHeight="1">
      <c r="A11565"/>
      <c r="B11565"/>
      <c r="C11565"/>
      <c r="D11565"/>
      <c r="G11565" s="196" t="e">
        <f>VLOOKUP(D11565,sku归属!A:B,2,0)</f>
        <v>#N/A</v>
      </c>
    </row>
    <row r="11566" spans="1:7" customHeight="1">
      <c r="A11566"/>
      <c r="B11566"/>
      <c r="C11566"/>
      <c r="D11566"/>
      <c r="G11566" s="196" t="e">
        <f>VLOOKUP(D11566,sku归属!A:B,2,0)</f>
        <v>#N/A</v>
      </c>
    </row>
    <row r="11567" spans="1:7" customHeight="1">
      <c r="A11567"/>
      <c r="B11567"/>
      <c r="C11567"/>
      <c r="D11567"/>
      <c r="G11567" s="196" t="e">
        <f>VLOOKUP(D11567,sku归属!A:B,2,0)</f>
        <v>#N/A</v>
      </c>
    </row>
    <row r="11568" spans="1:7" customHeight="1">
      <c r="A11568"/>
      <c r="B11568"/>
      <c r="C11568"/>
      <c r="D11568"/>
      <c r="G11568" s="196" t="e">
        <f>VLOOKUP(D11568,sku归属!A:B,2,0)</f>
        <v>#N/A</v>
      </c>
    </row>
    <row r="11569" spans="1:7" customHeight="1">
      <c r="A11569"/>
      <c r="B11569"/>
      <c r="C11569"/>
      <c r="D11569"/>
      <c r="G11569" s="196" t="e">
        <f>VLOOKUP(D11569,sku归属!A:B,2,0)</f>
        <v>#N/A</v>
      </c>
    </row>
    <row r="11570" spans="1:7" customHeight="1">
      <c r="A11570"/>
      <c r="B11570"/>
      <c r="C11570"/>
      <c r="D11570"/>
      <c r="G11570" s="196" t="e">
        <f>VLOOKUP(D11570,sku归属!A:B,2,0)</f>
        <v>#N/A</v>
      </c>
    </row>
    <row r="11571" spans="1:7" customHeight="1">
      <c r="A11571"/>
      <c r="B11571"/>
      <c r="C11571"/>
      <c r="D11571"/>
      <c r="G11571" s="196" t="e">
        <f>VLOOKUP(D11571,sku归属!A:B,2,0)</f>
        <v>#N/A</v>
      </c>
    </row>
    <row r="11572" spans="1:7" customHeight="1">
      <c r="A11572"/>
      <c r="B11572"/>
      <c r="C11572"/>
      <c r="D11572"/>
      <c r="G11572" s="196" t="e">
        <f>VLOOKUP(D11572,sku归属!A:B,2,0)</f>
        <v>#N/A</v>
      </c>
    </row>
    <row r="11573" spans="1:7" customHeight="1">
      <c r="A11573"/>
      <c r="B11573"/>
      <c r="C11573"/>
      <c r="D11573"/>
      <c r="G11573" s="196" t="e">
        <f>VLOOKUP(D11573,sku归属!A:B,2,0)</f>
        <v>#N/A</v>
      </c>
    </row>
    <row r="11574" spans="1:7" customHeight="1">
      <c r="A11574"/>
      <c r="B11574"/>
      <c r="C11574"/>
      <c r="D11574"/>
      <c r="G11574" s="196" t="e">
        <f>VLOOKUP(D11574,sku归属!A:B,2,0)</f>
        <v>#N/A</v>
      </c>
    </row>
  </sheetData>
  <autoFilter ref="A1:M12412">
    <extLst/>
  </autoFilter>
  <conditionalFormatting sqref="L1:L8448">
    <cfRule type="duplicateValues" dxfId="0" priority="7" aboveAverage="1"/>
  </conditionalFormatting>
  <pageMargins left="0.75" right="0.75" top="1" bottom="1" header="0.5" footer="0.5"/>
  <pageSetup paperSize="9" orientation="portrait"/>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Y13226"/>
  <sheetViews>
    <sheetView zoomScale="85" zoomScaleNormal="85" workbookViewId="0">
      <pane ySplit="1" topLeftCell="A12820" activePane="bottomLeft" state="frozen"/>
      <selection/>
      <selection pane="bottomLeft" activeCell="C12888" sqref="C12888"/>
    </sheetView>
  </sheetViews>
  <sheetFormatPr baseColWidth="8" defaultColWidth="9" defaultRowHeight="15"/>
  <cols>
    <col min="1" max="1" width="14.125" style="109"/>
    <col min="2" max="2" width="8" style="109"/>
    <col min="3" max="3" width="16.7583333333333" style="80" customWidth="1"/>
    <col min="4" max="4" width="8" style="109"/>
    <col min="5" max="6" width="10.2583333333333" style="172"/>
    <col min="7" max="7" width="8" style="109"/>
    <col min="8" max="8" width="19.1166666666667" style="109" customWidth="1"/>
    <col min="9" max="9" width="11.6333333333333" style="173" customWidth="1"/>
    <col min="10" max="10" width="12.4916666666667" style="174" customWidth="1"/>
    <col min="11" max="11" width="14.8833333333333" style="61" customWidth="1"/>
    <col min="12" max="12" width="33.9666666666667" style="175" customWidth="1"/>
    <col min="13" max="15" width="9.38333333333333" style="61" customWidth="1"/>
    <col min="16" max="16" width="6.75833333333333" style="175" customWidth="1"/>
    <col min="17" max="17" width="6.75833333333333" style="61" customWidth="1"/>
    <col min="18" max="18" width="14.8833333333333" style="61" customWidth="1"/>
    <col min="19" max="19" width="7.63333333333333" style="61" customWidth="1"/>
    <col min="20" max="20" width="11.5" style="176" customWidth="1"/>
    <col min="21" max="21" width="9.38333333333333" style="61" customWidth="1"/>
    <col min="22" max="33" width="9" style="61"/>
    <col min="34" max="16384" width="23.2333333333333" style="61"/>
  </cols>
  <sheetData>
    <row r="1" spans="1:20" s="61" customFormat="1">
      <c r="A1" s="177" t="s">
        <v>32</v>
      </c>
      <c r="B1" s="177" t="s">
        <v>33</v>
      </c>
      <c r="C1" s="178" t="s">
        <v>34</v>
      </c>
      <c r="D1" s="177" t="s">
        <v>35</v>
      </c>
      <c r="E1" s="179" t="s">
        <v>36</v>
      </c>
      <c r="F1" s="180" t="s">
        <v>37</v>
      </c>
      <c r="G1" s="177" t="s">
        <v>38</v>
      </c>
      <c r="H1" s="61" t="s">
        <v>39</v>
      </c>
      <c r="I1" s="173" t="s">
        <v>40</v>
      </c>
      <c r="J1" s="181" t="s">
        <v>41</v>
      </c>
      <c r="K1" s="61" t="s">
        <v>42</v>
      </c>
      <c r="L1" s="182" t="s">
        <v>43</v>
      </c>
      <c r="M1" s="61" t="s">
        <v>44</v>
      </c>
      <c r="N1" s="61" t="s">
        <v>45</v>
      </c>
      <c r="P1" s="175" t="s">
        <v>46</v>
      </c>
      <c r="S1" s="106"/>
      <c r="T1" s="176"/>
    </row>
    <row r="2" spans="1:20" s="61" customFormat="1" ht="17.25">
      <c r="A2" s="183" t="s">
        <v>47</v>
      </c>
      <c r="B2" s="183" t="s">
        <v>48</v>
      </c>
      <c r="C2" s="183" t="s">
        <v>49</v>
      </c>
      <c r="D2" s="183" t="s">
        <v>50</v>
      </c>
      <c r="E2" s="184">
        <v>395</v>
      </c>
      <c r="F2" s="184">
        <v>395</v>
      </c>
      <c r="G2" s="185"/>
      <c r="H2" s="185"/>
      <c r="I2" s="184">
        <v>135.35</v>
      </c>
      <c r="J2" s="184">
        <v>530.35</v>
      </c>
      <c r="K2" s="183">
        <v>325</v>
      </c>
      <c r="L2" s="183"/>
      <c r="M2" s="186"/>
      <c r="N2" s="61" t="s">
        <v>51</v>
      </c>
      <c r="P2" s="175" t="s">
        <v>49</v>
      </c>
      <c r="R2" s="169"/>
      <c r="S2" s="61">
        <v>59116</v>
      </c>
      <c r="T2" s="187"/>
    </row>
    <row r="3" spans="1:20" s="61" customFormat="1" ht="17.25">
      <c r="A3" s="183" t="s">
        <v>52</v>
      </c>
      <c r="B3" s="183" t="s">
        <v>53</v>
      </c>
      <c r="C3" s="183" t="s">
        <v>54</v>
      </c>
      <c r="D3" s="183" t="s">
        <v>54</v>
      </c>
      <c r="E3" s="184">
        <v>95</v>
      </c>
      <c r="F3" s="184">
        <v>86.45</v>
      </c>
      <c r="G3" s="185" t="s">
        <v>55</v>
      </c>
      <c r="H3" s="185" t="s">
        <v>56</v>
      </c>
      <c r="I3" s="184">
        <v>41.9</v>
      </c>
      <c r="J3" s="184">
        <v>128.35</v>
      </c>
      <c r="K3" s="183">
        <v>2</v>
      </c>
      <c r="L3" s="183" t="s">
        <v>57</v>
      </c>
      <c r="M3" s="186" t="s">
        <v>58</v>
      </c>
      <c r="N3" s="61" t="s">
        <v>51</v>
      </c>
      <c r="P3" s="175" t="s">
        <v>54</v>
      </c>
      <c r="R3" s="169"/>
      <c r="T3" s="187"/>
    </row>
    <row r="4" spans="1:20" s="61" customFormat="1" ht="17.25">
      <c r="A4" s="183" t="s">
        <v>59</v>
      </c>
      <c r="B4" s="183" t="s">
        <v>60</v>
      </c>
      <c r="C4" s="183" t="s">
        <v>61</v>
      </c>
      <c r="D4" s="183" t="s">
        <v>62</v>
      </c>
      <c r="E4" s="184">
        <v>105</v>
      </c>
      <c r="F4" s="184">
        <v>105</v>
      </c>
      <c r="G4" s="188"/>
      <c r="H4" s="183"/>
      <c r="I4" s="184">
        <v>88.5</v>
      </c>
      <c r="J4" s="184">
        <v>193.5</v>
      </c>
      <c r="K4" s="185">
        <v>0</v>
      </c>
      <c r="L4" s="185"/>
      <c r="M4" s="186"/>
      <c r="N4" s="61" t="s">
        <v>51</v>
      </c>
      <c r="P4" s="175" t="s">
        <v>61</v>
      </c>
      <c r="R4" s="169"/>
      <c r="T4" s="187"/>
    </row>
    <row r="5" spans="1:20" s="61" customFormat="1" ht="17.25">
      <c r="A5" s="183" t="s">
        <v>63</v>
      </c>
      <c r="B5" s="183" t="s">
        <v>64</v>
      </c>
      <c r="C5" s="183" t="s">
        <v>61</v>
      </c>
      <c r="D5" s="183" t="s">
        <v>62</v>
      </c>
      <c r="E5" s="184">
        <v>105</v>
      </c>
      <c r="F5" s="184">
        <v>105</v>
      </c>
      <c r="G5" s="188"/>
      <c r="H5" s="183"/>
      <c r="I5" s="184">
        <v>88.5</v>
      </c>
      <c r="J5" s="184">
        <v>193.5</v>
      </c>
      <c r="K5" s="185">
        <v>0</v>
      </c>
      <c r="L5" s="185"/>
      <c r="M5" s="186"/>
      <c r="N5" s="61" t="s">
        <v>51</v>
      </c>
      <c r="P5" s="175" t="s">
        <v>61</v>
      </c>
      <c r="R5" s="169"/>
      <c r="T5" s="187"/>
    </row>
    <row r="6" spans="1:20" s="61" customFormat="1" ht="17.25">
      <c r="A6" s="183" t="s">
        <v>65</v>
      </c>
      <c r="B6" s="183" t="s">
        <v>66</v>
      </c>
      <c r="C6" s="183" t="s">
        <v>61</v>
      </c>
      <c r="D6" s="183" t="s">
        <v>62</v>
      </c>
      <c r="E6" s="184">
        <v>100</v>
      </c>
      <c r="F6" s="184">
        <v>100</v>
      </c>
      <c r="G6" s="188"/>
      <c r="H6" s="183"/>
      <c r="I6" s="184">
        <v>42.63</v>
      </c>
      <c r="J6" s="184">
        <v>142.63</v>
      </c>
      <c r="K6" s="185">
        <v>0</v>
      </c>
      <c r="L6" s="185"/>
      <c r="M6" s="186"/>
      <c r="N6" s="61" t="s">
        <v>51</v>
      </c>
      <c r="P6" s="175" t="s">
        <v>61</v>
      </c>
      <c r="R6" s="169"/>
      <c r="T6" s="187"/>
    </row>
    <row r="7" spans="1:20" s="61" customFormat="1" ht="17.25">
      <c r="A7" s="183" t="s">
        <v>67</v>
      </c>
      <c r="B7" s="183" t="s">
        <v>68</v>
      </c>
      <c r="C7" s="183" t="s">
        <v>61</v>
      </c>
      <c r="D7" s="183" t="s">
        <v>62</v>
      </c>
      <c r="E7" s="184">
        <v>100</v>
      </c>
      <c r="F7" s="184">
        <v>100</v>
      </c>
      <c r="G7" s="188"/>
      <c r="H7" s="183"/>
      <c r="I7" s="184">
        <v>42.63</v>
      </c>
      <c r="J7" s="184">
        <v>142.63</v>
      </c>
      <c r="K7" s="185">
        <v>0</v>
      </c>
      <c r="L7" s="185"/>
      <c r="M7" s="186"/>
      <c r="N7" s="61" t="s">
        <v>51</v>
      </c>
      <c r="P7" s="175" t="s">
        <v>61</v>
      </c>
      <c r="R7" s="169"/>
      <c r="T7" s="187"/>
    </row>
    <row r="8" spans="1:20" s="61" customFormat="1" ht="17.25">
      <c r="A8" s="183" t="s">
        <v>69</v>
      </c>
      <c r="B8" s="183" t="s">
        <v>70</v>
      </c>
      <c r="C8" s="183" t="s">
        <v>61</v>
      </c>
      <c r="D8" s="183" t="s">
        <v>62</v>
      </c>
      <c r="E8" s="184">
        <v>90</v>
      </c>
      <c r="F8" s="184">
        <v>90</v>
      </c>
      <c r="G8" s="188"/>
      <c r="H8" s="183"/>
      <c r="I8" s="184">
        <v>41.05</v>
      </c>
      <c r="J8" s="184">
        <v>131.05</v>
      </c>
      <c r="K8" s="185">
        <v>0</v>
      </c>
      <c r="L8" s="185"/>
      <c r="M8" s="186"/>
      <c r="N8" s="61" t="s">
        <v>51</v>
      </c>
      <c r="P8" s="175" t="s">
        <v>61</v>
      </c>
      <c r="R8" s="169"/>
      <c r="T8" s="187"/>
    </row>
    <row r="9" spans="1:20" s="61" customFormat="1" ht="17.25">
      <c r="A9" s="183" t="s">
        <v>71</v>
      </c>
      <c r="B9" s="183" t="s">
        <v>72</v>
      </c>
      <c r="C9" s="183" t="s">
        <v>73</v>
      </c>
      <c r="D9" s="183" t="s">
        <v>74</v>
      </c>
      <c r="E9" s="184">
        <v>235</v>
      </c>
      <c r="F9" s="184">
        <v>210</v>
      </c>
      <c r="G9" s="188" t="s">
        <v>75</v>
      </c>
      <c r="H9" s="183"/>
      <c r="I9" s="184">
        <v>66.15</v>
      </c>
      <c r="J9" s="184">
        <v>276.15</v>
      </c>
      <c r="K9" s="185">
        <v>0</v>
      </c>
      <c r="L9" s="185" t="s">
        <v>76</v>
      </c>
      <c r="M9" s="186" t="s">
        <v>77</v>
      </c>
      <c r="N9" s="61" t="s">
        <v>51</v>
      </c>
      <c r="P9" s="175" t="s">
        <v>73</v>
      </c>
      <c r="R9" s="169"/>
      <c r="T9" s="187"/>
    </row>
    <row r="10" spans="1:20" s="61" customFormat="1" ht="17.25">
      <c r="A10" s="183" t="s">
        <v>78</v>
      </c>
      <c r="B10" s="183" t="s">
        <v>79</v>
      </c>
      <c r="C10" s="183" t="s">
        <v>73</v>
      </c>
      <c r="D10" s="183" t="s">
        <v>74</v>
      </c>
      <c r="E10" s="184">
        <v>235</v>
      </c>
      <c r="F10" s="184">
        <v>210</v>
      </c>
      <c r="G10" s="188" t="s">
        <v>75</v>
      </c>
      <c r="H10" s="185"/>
      <c r="I10" s="184">
        <v>66.15</v>
      </c>
      <c r="J10" s="184">
        <v>276.15</v>
      </c>
      <c r="K10" s="185">
        <v>0</v>
      </c>
      <c r="L10" s="185" t="s">
        <v>76</v>
      </c>
      <c r="M10" s="186" t="s">
        <v>77</v>
      </c>
      <c r="N10" s="61" t="s">
        <v>51</v>
      </c>
      <c r="P10" s="175" t="s">
        <v>73</v>
      </c>
      <c r="R10" s="169"/>
      <c r="T10" s="187"/>
    </row>
    <row r="11" spans="1:20" s="61" customFormat="1" ht="17.25">
      <c r="A11" s="183" t="s">
        <v>80</v>
      </c>
      <c r="B11" s="183" t="s">
        <v>81</v>
      </c>
      <c r="C11" s="183" t="s">
        <v>73</v>
      </c>
      <c r="D11" s="183" t="s">
        <v>74</v>
      </c>
      <c r="E11" s="184">
        <v>235</v>
      </c>
      <c r="F11" s="184">
        <v>210</v>
      </c>
      <c r="G11" s="188" t="s">
        <v>75</v>
      </c>
      <c r="H11" s="185"/>
      <c r="I11" s="184">
        <v>66.15</v>
      </c>
      <c r="J11" s="184">
        <v>276.15</v>
      </c>
      <c r="K11" s="185">
        <v>0</v>
      </c>
      <c r="L11" s="185" t="s">
        <v>57</v>
      </c>
      <c r="M11" s="186" t="s">
        <v>77</v>
      </c>
      <c r="N11" s="61" t="s">
        <v>51</v>
      </c>
      <c r="P11" s="175" t="s">
        <v>73</v>
      </c>
      <c r="R11" s="169"/>
      <c r="T11" s="187"/>
    </row>
    <row r="12" spans="1:20" s="61" customFormat="1" ht="17.25">
      <c r="A12" s="183" t="s">
        <v>82</v>
      </c>
      <c r="B12" s="183" t="s">
        <v>83</v>
      </c>
      <c r="C12" s="183" t="s">
        <v>73</v>
      </c>
      <c r="D12" s="183" t="s">
        <v>74</v>
      </c>
      <c r="E12" s="184">
        <v>235</v>
      </c>
      <c r="F12" s="184">
        <v>210</v>
      </c>
      <c r="G12" s="188" t="s">
        <v>75</v>
      </c>
      <c r="H12" s="185"/>
      <c r="I12" s="184">
        <v>66.15</v>
      </c>
      <c r="J12" s="184">
        <v>276.15</v>
      </c>
      <c r="K12" s="185">
        <v>0</v>
      </c>
      <c r="L12" s="185" t="s">
        <v>76</v>
      </c>
      <c r="M12" s="186" t="s">
        <v>77</v>
      </c>
      <c r="N12" s="61" t="s">
        <v>51</v>
      </c>
      <c r="P12" s="175" t="s">
        <v>73</v>
      </c>
      <c r="R12" s="169"/>
      <c r="T12" s="187"/>
    </row>
    <row r="13" spans="1:20" s="61" customFormat="1" ht="17.25">
      <c r="A13" s="183" t="s">
        <v>84</v>
      </c>
      <c r="B13" s="183" t="s">
        <v>85</v>
      </c>
      <c r="C13" s="183" t="s">
        <v>86</v>
      </c>
      <c r="D13" s="183" t="s">
        <v>87</v>
      </c>
      <c r="E13" s="184">
        <v>170</v>
      </c>
      <c r="F13" s="184">
        <v>145</v>
      </c>
      <c r="G13" s="188" t="s">
        <v>88</v>
      </c>
      <c r="H13" s="185"/>
      <c r="I13" s="184">
        <v>56.62</v>
      </c>
      <c r="J13" s="184">
        <v>201.62</v>
      </c>
      <c r="K13" s="185">
        <v>29</v>
      </c>
      <c r="L13" s="185" t="s">
        <v>76</v>
      </c>
      <c r="M13" s="186" t="s">
        <v>89</v>
      </c>
      <c r="N13" s="61" t="s">
        <v>51</v>
      </c>
      <c r="P13" s="175" t="s">
        <v>86</v>
      </c>
      <c r="R13" s="169"/>
      <c r="T13" s="187"/>
    </row>
    <row r="14" spans="1:20" s="61" customFormat="1" ht="17.25">
      <c r="A14" s="183" t="s">
        <v>90</v>
      </c>
      <c r="B14" s="183" t="s">
        <v>91</v>
      </c>
      <c r="C14" s="183" t="s">
        <v>92</v>
      </c>
      <c r="D14" s="183" t="s">
        <v>93</v>
      </c>
      <c r="E14" s="184">
        <v>148</v>
      </c>
      <c r="F14" s="184">
        <v>120</v>
      </c>
      <c r="G14" s="188" t="s">
        <v>94</v>
      </c>
      <c r="H14" s="185"/>
      <c r="I14" s="184">
        <v>39.69</v>
      </c>
      <c r="J14" s="184">
        <v>159.69</v>
      </c>
      <c r="K14" s="185">
        <v>178</v>
      </c>
      <c r="L14" s="185"/>
      <c r="M14" s="186"/>
      <c r="N14" s="61" t="s">
        <v>51</v>
      </c>
      <c r="P14" s="175" t="s">
        <v>92</v>
      </c>
      <c r="R14" s="169"/>
      <c r="T14" s="187"/>
    </row>
    <row r="15" spans="1:20" s="61" customFormat="1" ht="17.25">
      <c r="A15" s="183" t="s">
        <v>95</v>
      </c>
      <c r="B15" s="183" t="s">
        <v>96</v>
      </c>
      <c r="C15" s="183" t="s">
        <v>97</v>
      </c>
      <c r="D15" s="183" t="s">
        <v>98</v>
      </c>
      <c r="E15" s="184">
        <v>130</v>
      </c>
      <c r="F15" s="184">
        <v>105</v>
      </c>
      <c r="G15" s="188" t="s">
        <v>99</v>
      </c>
      <c r="H15" s="185"/>
      <c r="I15" s="184">
        <v>41.05</v>
      </c>
      <c r="J15" s="184">
        <v>146.05</v>
      </c>
      <c r="K15" s="185">
        <v>80</v>
      </c>
      <c r="L15" s="185"/>
      <c r="M15" s="186"/>
      <c r="N15" s="61" t="s">
        <v>51</v>
      </c>
      <c r="P15" s="175" t="s">
        <v>97</v>
      </c>
      <c r="R15" s="169"/>
      <c r="T15" s="187"/>
    </row>
    <row r="16" spans="1:20" s="61" customFormat="1" ht="17.25">
      <c r="A16" s="183" t="s">
        <v>100</v>
      </c>
      <c r="B16" s="183" t="s">
        <v>101</v>
      </c>
      <c r="C16" s="183" t="s">
        <v>97</v>
      </c>
      <c r="D16" s="183" t="s">
        <v>98</v>
      </c>
      <c r="E16" s="184">
        <v>160</v>
      </c>
      <c r="F16" s="184">
        <v>139</v>
      </c>
      <c r="G16" s="188" t="s">
        <v>102</v>
      </c>
      <c r="H16" s="183"/>
      <c r="I16" s="184">
        <v>53.63</v>
      </c>
      <c r="J16" s="184">
        <v>192.63</v>
      </c>
      <c r="K16" s="185">
        <v>220</v>
      </c>
      <c r="L16" s="185"/>
      <c r="M16" s="186"/>
      <c r="N16" s="61" t="s">
        <v>51</v>
      </c>
      <c r="P16" s="175" t="s">
        <v>97</v>
      </c>
      <c r="R16" s="169"/>
      <c r="T16" s="187"/>
    </row>
    <row r="17" spans="1:20" s="61" customFormat="1" ht="17.25">
      <c r="A17" s="183" t="s">
        <v>103</v>
      </c>
      <c r="B17" s="183" t="s">
        <v>104</v>
      </c>
      <c r="C17" s="183" t="s">
        <v>105</v>
      </c>
      <c r="D17" s="183" t="s">
        <v>106</v>
      </c>
      <c r="E17" s="184">
        <v>267.76</v>
      </c>
      <c r="F17" s="184">
        <v>223</v>
      </c>
      <c r="G17" s="188" t="s">
        <v>107</v>
      </c>
      <c r="H17" s="183"/>
      <c r="I17" s="184">
        <v>130.86</v>
      </c>
      <c r="J17" s="184">
        <v>353.86</v>
      </c>
      <c r="K17" s="185">
        <v>20</v>
      </c>
      <c r="L17" s="185"/>
      <c r="M17" s="186"/>
      <c r="N17" s="61" t="s">
        <v>51</v>
      </c>
      <c r="P17" s="175" t="s">
        <v>105</v>
      </c>
      <c r="R17" s="169"/>
      <c r="T17" s="187"/>
    </row>
    <row r="18" spans="1:20" s="61" customFormat="1" ht="17.25">
      <c r="A18" s="183" t="s">
        <v>108</v>
      </c>
      <c r="B18" s="183" t="s">
        <v>109</v>
      </c>
      <c r="C18" s="183" t="s">
        <v>105</v>
      </c>
      <c r="D18" s="183" t="s">
        <v>106</v>
      </c>
      <c r="E18" s="184">
        <v>267.76</v>
      </c>
      <c r="F18" s="184">
        <v>223</v>
      </c>
      <c r="G18" s="188" t="s">
        <v>107</v>
      </c>
      <c r="H18" s="183"/>
      <c r="I18" s="184">
        <v>130.86</v>
      </c>
      <c r="J18" s="184">
        <v>353.86</v>
      </c>
      <c r="K18" s="185">
        <v>3</v>
      </c>
      <c r="L18" s="185"/>
      <c r="M18" s="186"/>
      <c r="N18" s="61" t="s">
        <v>51</v>
      </c>
      <c r="P18" s="175" t="s">
        <v>105</v>
      </c>
      <c r="R18" s="169"/>
      <c r="T18" s="187"/>
    </row>
    <row r="19" spans="1:20" s="61" customFormat="1" ht="17.25">
      <c r="A19" s="183" t="s">
        <v>110</v>
      </c>
      <c r="B19" s="183" t="s">
        <v>111</v>
      </c>
      <c r="C19" s="183" t="s">
        <v>112</v>
      </c>
      <c r="D19" s="183" t="s">
        <v>113</v>
      </c>
      <c r="E19" s="184">
        <v>229</v>
      </c>
      <c r="F19" s="184">
        <v>199</v>
      </c>
      <c r="G19" s="188" t="s">
        <v>102</v>
      </c>
      <c r="H19" s="185"/>
      <c r="I19" s="184">
        <v>54.07</v>
      </c>
      <c r="J19" s="184">
        <v>253.07</v>
      </c>
      <c r="K19" s="185">
        <v>90</v>
      </c>
      <c r="L19" s="185"/>
      <c r="M19" s="186"/>
      <c r="N19" s="61" t="s">
        <v>51</v>
      </c>
      <c r="P19" s="175" t="s">
        <v>112</v>
      </c>
      <c r="R19" s="169"/>
      <c r="T19" s="187"/>
    </row>
    <row r="20" spans="1:20" s="61" customFormat="1" ht="17.25">
      <c r="A20" s="183" t="s">
        <v>114</v>
      </c>
      <c r="B20" s="183" t="s">
        <v>115</v>
      </c>
      <c r="C20" s="183" t="s">
        <v>116</v>
      </c>
      <c r="D20" s="183" t="s">
        <v>117</v>
      </c>
      <c r="E20" s="184">
        <v>170</v>
      </c>
      <c r="F20" s="184">
        <v>155</v>
      </c>
      <c r="G20" s="188" t="s">
        <v>55</v>
      </c>
      <c r="H20" s="185"/>
      <c r="I20" s="184">
        <v>71.72</v>
      </c>
      <c r="J20" s="184">
        <v>226.72</v>
      </c>
      <c r="K20" s="185">
        <v>60</v>
      </c>
      <c r="L20" s="185"/>
      <c r="M20" s="186"/>
      <c r="N20" s="61" t="s">
        <v>51</v>
      </c>
      <c r="P20" s="175" t="s">
        <v>116</v>
      </c>
      <c r="R20" s="169"/>
      <c r="T20" s="187"/>
    </row>
    <row r="21" spans="1:20" s="61" customFormat="1" ht="17.25">
      <c r="A21" s="183" t="s">
        <v>118</v>
      </c>
      <c r="B21" s="183" t="s">
        <v>119</v>
      </c>
      <c r="C21" s="183" t="s">
        <v>116</v>
      </c>
      <c r="D21" s="183" t="s">
        <v>117</v>
      </c>
      <c r="E21" s="184">
        <v>170</v>
      </c>
      <c r="F21" s="184">
        <v>155</v>
      </c>
      <c r="G21" s="188" t="s">
        <v>55</v>
      </c>
      <c r="H21" s="185"/>
      <c r="I21" s="184">
        <v>71.72</v>
      </c>
      <c r="J21" s="184">
        <v>226.72</v>
      </c>
      <c r="K21" s="185">
        <v>60</v>
      </c>
      <c r="L21" s="185"/>
      <c r="M21" s="186"/>
      <c r="N21" s="61" t="s">
        <v>51</v>
      </c>
      <c r="P21" s="175" t="s">
        <v>116</v>
      </c>
      <c r="R21" s="169"/>
      <c r="T21" s="187"/>
    </row>
    <row r="22" spans="1:20" s="61" customFormat="1" ht="17.25">
      <c r="A22" s="183" t="s">
        <v>120</v>
      </c>
      <c r="B22" s="183" t="s">
        <v>121</v>
      </c>
      <c r="C22" s="183" t="s">
        <v>116</v>
      </c>
      <c r="D22" s="183" t="s">
        <v>117</v>
      </c>
      <c r="E22" s="184">
        <v>170</v>
      </c>
      <c r="F22" s="184">
        <v>155</v>
      </c>
      <c r="G22" s="188" t="s">
        <v>55</v>
      </c>
      <c r="H22" s="185"/>
      <c r="I22" s="184">
        <v>71.72</v>
      </c>
      <c r="J22" s="184">
        <v>226.72</v>
      </c>
      <c r="K22" s="185">
        <v>60</v>
      </c>
      <c r="L22" s="185"/>
      <c r="M22" s="186"/>
      <c r="N22" s="61" t="s">
        <v>51</v>
      </c>
      <c r="P22" s="175" t="s">
        <v>116</v>
      </c>
      <c r="R22" s="169"/>
      <c r="T22" s="187"/>
    </row>
    <row r="23" spans="1:20" s="61" customFormat="1" ht="17.25">
      <c r="A23" s="183" t="s">
        <v>122</v>
      </c>
      <c r="B23" s="183" t="s">
        <v>123</v>
      </c>
      <c r="C23" s="183" t="s">
        <v>97</v>
      </c>
      <c r="D23" s="183" t="s">
        <v>98</v>
      </c>
      <c r="E23" s="184">
        <v>113</v>
      </c>
      <c r="F23" s="184">
        <v>113</v>
      </c>
      <c r="G23" s="188"/>
      <c r="H23" s="185"/>
      <c r="I23" s="184">
        <v>42.22</v>
      </c>
      <c r="J23" s="184">
        <v>155.22</v>
      </c>
      <c r="K23" s="185">
        <v>68</v>
      </c>
      <c r="L23" s="185"/>
      <c r="M23" s="186"/>
      <c r="N23" s="61" t="s">
        <v>51</v>
      </c>
      <c r="P23" s="175" t="s">
        <v>97</v>
      </c>
      <c r="R23" s="169"/>
      <c r="T23" s="187"/>
    </row>
    <row r="24" spans="1:20" s="61" customFormat="1" ht="17.25">
      <c r="A24" s="183" t="s">
        <v>124</v>
      </c>
      <c r="B24" s="183" t="s">
        <v>125</v>
      </c>
      <c r="C24" s="183" t="s">
        <v>54</v>
      </c>
      <c r="D24" s="183" t="s">
        <v>54</v>
      </c>
      <c r="E24" s="184">
        <v>189</v>
      </c>
      <c r="F24" s="184">
        <v>175.77</v>
      </c>
      <c r="G24" s="188" t="s">
        <v>126</v>
      </c>
      <c r="H24" s="185" t="s">
        <v>56</v>
      </c>
      <c r="I24" s="184">
        <v>86.27</v>
      </c>
      <c r="J24" s="184">
        <v>262.04</v>
      </c>
      <c r="K24" s="185">
        <v>56</v>
      </c>
      <c r="L24" s="185" t="s">
        <v>76</v>
      </c>
      <c r="M24" s="186" t="s">
        <v>127</v>
      </c>
      <c r="N24" s="61" t="s">
        <v>51</v>
      </c>
      <c r="P24" s="175" t="s">
        <v>54</v>
      </c>
      <c r="R24" s="169"/>
      <c r="T24" s="187"/>
    </row>
    <row r="25" spans="1:20" s="61" customFormat="1" ht="17.25">
      <c r="A25" s="183" t="s">
        <v>128</v>
      </c>
      <c r="B25" s="183" t="s">
        <v>129</v>
      </c>
      <c r="C25" s="183" t="s">
        <v>54</v>
      </c>
      <c r="D25" s="183" t="s">
        <v>54</v>
      </c>
      <c r="E25" s="184">
        <v>149</v>
      </c>
      <c r="F25" s="184">
        <v>138.57</v>
      </c>
      <c r="G25" s="188" t="s">
        <v>126</v>
      </c>
      <c r="H25" s="185" t="s">
        <v>56</v>
      </c>
      <c r="I25" s="184">
        <v>44.79</v>
      </c>
      <c r="J25" s="184">
        <v>183.36</v>
      </c>
      <c r="K25" s="185">
        <v>62</v>
      </c>
      <c r="L25" s="185" t="s">
        <v>130</v>
      </c>
      <c r="M25" s="186" t="s">
        <v>127</v>
      </c>
      <c r="N25" s="61" t="s">
        <v>51</v>
      </c>
      <c r="P25" s="175" t="s">
        <v>54</v>
      </c>
      <c r="R25" s="169"/>
      <c r="T25" s="187"/>
    </row>
    <row r="26" spans="1:20" s="61" customFormat="1" ht="17.25">
      <c r="A26" s="183" t="s">
        <v>131</v>
      </c>
      <c r="B26" s="183" t="s">
        <v>132</v>
      </c>
      <c r="C26" s="183" t="s">
        <v>54</v>
      </c>
      <c r="D26" s="183" t="s">
        <v>54</v>
      </c>
      <c r="E26" s="184">
        <v>338</v>
      </c>
      <c r="F26" s="184">
        <v>310.95</v>
      </c>
      <c r="G26" s="188" t="s">
        <v>55</v>
      </c>
      <c r="H26" s="185" t="s">
        <v>56</v>
      </c>
      <c r="I26" s="184">
        <v>148.04</v>
      </c>
      <c r="J26" s="184">
        <v>458.99</v>
      </c>
      <c r="K26" s="185">
        <v>40</v>
      </c>
      <c r="L26" s="185" t="s">
        <v>130</v>
      </c>
      <c r="M26" s="186" t="s">
        <v>58</v>
      </c>
      <c r="N26" s="61" t="s">
        <v>51</v>
      </c>
      <c r="P26" s="175" t="s">
        <v>54</v>
      </c>
      <c r="R26" s="169"/>
      <c r="T26" s="187"/>
    </row>
    <row r="27" spans="1:20" s="61" customFormat="1" ht="17.25">
      <c r="A27" s="183" t="s">
        <v>133</v>
      </c>
      <c r="B27" s="183" t="s">
        <v>134</v>
      </c>
      <c r="C27" s="183" t="s">
        <v>54</v>
      </c>
      <c r="D27" s="183" t="s">
        <v>54</v>
      </c>
      <c r="E27" s="184">
        <v>208</v>
      </c>
      <c r="F27" s="184">
        <v>185.12</v>
      </c>
      <c r="G27" s="188" t="s">
        <v>75</v>
      </c>
      <c r="H27" s="185" t="s">
        <v>56</v>
      </c>
      <c r="I27" s="184">
        <v>88.16</v>
      </c>
      <c r="J27" s="184">
        <v>273.28</v>
      </c>
      <c r="K27" s="185">
        <v>75</v>
      </c>
      <c r="L27" s="185" t="s">
        <v>130</v>
      </c>
      <c r="M27" s="186" t="s">
        <v>58</v>
      </c>
      <c r="N27" s="61" t="s">
        <v>51</v>
      </c>
      <c r="P27" s="175" t="s">
        <v>54</v>
      </c>
      <c r="R27" s="169"/>
      <c r="T27" s="187"/>
    </row>
    <row r="28" spans="1:20" s="61" customFormat="1" ht="17.25">
      <c r="A28" s="183" t="s">
        <v>135</v>
      </c>
      <c r="B28" s="183" t="s">
        <v>136</v>
      </c>
      <c r="C28" s="183" t="s">
        <v>54</v>
      </c>
      <c r="D28" s="183" t="s">
        <v>54</v>
      </c>
      <c r="E28" s="184">
        <v>269</v>
      </c>
      <c r="F28" s="184">
        <v>242.1</v>
      </c>
      <c r="G28" s="188" t="s">
        <v>137</v>
      </c>
      <c r="H28" s="185" t="s">
        <v>56</v>
      </c>
      <c r="I28" s="184">
        <v>100.82</v>
      </c>
      <c r="J28" s="184">
        <v>342.92</v>
      </c>
      <c r="K28" s="183">
        <v>56</v>
      </c>
      <c r="L28" s="183" t="s">
        <v>130</v>
      </c>
      <c r="M28" s="186" t="s">
        <v>58</v>
      </c>
      <c r="N28" s="61" t="s">
        <v>51</v>
      </c>
      <c r="P28" s="175" t="s">
        <v>54</v>
      </c>
      <c r="R28" s="169"/>
      <c r="T28" s="187"/>
    </row>
    <row r="29" spans="1:20" s="61" customFormat="1" ht="17.25">
      <c r="A29" s="183" t="s">
        <v>138</v>
      </c>
      <c r="B29" s="183" t="s">
        <v>139</v>
      </c>
      <c r="C29" s="183" t="s">
        <v>54</v>
      </c>
      <c r="D29" s="183" t="s">
        <v>54</v>
      </c>
      <c r="E29" s="184">
        <v>208</v>
      </c>
      <c r="F29" s="184">
        <v>180.96</v>
      </c>
      <c r="G29" s="188" t="s">
        <v>140</v>
      </c>
      <c r="H29" s="185" t="s">
        <v>56</v>
      </c>
      <c r="I29" s="184">
        <v>104.05</v>
      </c>
      <c r="J29" s="184">
        <v>285.01</v>
      </c>
      <c r="K29" s="183">
        <v>16</v>
      </c>
      <c r="L29" s="183"/>
      <c r="M29" s="186"/>
      <c r="N29" s="61" t="s">
        <v>51</v>
      </c>
      <c r="P29" s="175" t="s">
        <v>54</v>
      </c>
      <c r="R29" s="169"/>
      <c r="T29" s="187"/>
    </row>
    <row r="30" spans="1:20" s="61" customFormat="1" ht="17.25">
      <c r="A30" s="183" t="s">
        <v>141</v>
      </c>
      <c r="B30" s="183" t="s">
        <v>142</v>
      </c>
      <c r="C30" s="183" t="s">
        <v>54</v>
      </c>
      <c r="D30" s="183" t="s">
        <v>54</v>
      </c>
      <c r="E30" s="184">
        <v>95</v>
      </c>
      <c r="F30" s="184">
        <v>84.55</v>
      </c>
      <c r="G30" s="188" t="s">
        <v>75</v>
      </c>
      <c r="H30" s="185" t="s">
        <v>56</v>
      </c>
      <c r="I30" s="184">
        <v>39.56</v>
      </c>
      <c r="J30" s="184">
        <v>124.11</v>
      </c>
      <c r="K30" s="185">
        <v>54</v>
      </c>
      <c r="L30" s="185" t="s">
        <v>130</v>
      </c>
      <c r="M30" s="186" t="s">
        <v>58</v>
      </c>
      <c r="N30" s="61" t="s">
        <v>51</v>
      </c>
      <c r="P30" s="175" t="s">
        <v>54</v>
      </c>
      <c r="R30" s="169"/>
      <c r="T30" s="187"/>
    </row>
    <row r="31" spans="1:20" s="61" customFormat="1" ht="17.25">
      <c r="A31" s="183" t="s">
        <v>143</v>
      </c>
      <c r="B31" s="183" t="s">
        <v>144</v>
      </c>
      <c r="C31" s="183" t="s">
        <v>54</v>
      </c>
      <c r="D31" s="183" t="s">
        <v>54</v>
      </c>
      <c r="E31" s="184">
        <v>138</v>
      </c>
      <c r="F31" s="184">
        <v>110.4</v>
      </c>
      <c r="G31" s="188" t="s">
        <v>99</v>
      </c>
      <c r="H31" s="185" t="s">
        <v>56</v>
      </c>
      <c r="I31" s="184">
        <v>46.34</v>
      </c>
      <c r="J31" s="184">
        <v>156.74</v>
      </c>
      <c r="K31" s="185">
        <v>104</v>
      </c>
      <c r="L31" s="185" t="s">
        <v>57</v>
      </c>
      <c r="M31" s="186" t="s">
        <v>58</v>
      </c>
      <c r="N31" s="61" t="s">
        <v>51</v>
      </c>
      <c r="P31" s="175" t="s">
        <v>54</v>
      </c>
      <c r="R31" s="169"/>
      <c r="T31" s="187"/>
    </row>
    <row r="32" spans="1:20" s="61" customFormat="1" ht="17.25">
      <c r="A32" s="183" t="s">
        <v>145</v>
      </c>
      <c r="B32" s="183" t="s">
        <v>146</v>
      </c>
      <c r="C32" s="183" t="s">
        <v>54</v>
      </c>
      <c r="D32" s="183" t="s">
        <v>54</v>
      </c>
      <c r="E32" s="184">
        <v>138</v>
      </c>
      <c r="F32" s="184">
        <v>110.4</v>
      </c>
      <c r="G32" s="188" t="s">
        <v>99</v>
      </c>
      <c r="H32" s="183" t="s">
        <v>56</v>
      </c>
      <c r="I32" s="184">
        <v>48.07</v>
      </c>
      <c r="J32" s="184">
        <v>158.47</v>
      </c>
      <c r="K32" s="185">
        <v>65</v>
      </c>
      <c r="L32" s="185" t="s">
        <v>57</v>
      </c>
      <c r="M32" s="186" t="s">
        <v>127</v>
      </c>
      <c r="N32" s="61" t="s">
        <v>51</v>
      </c>
      <c r="P32" s="175" t="s">
        <v>54</v>
      </c>
      <c r="R32" s="169"/>
      <c r="T32" s="187"/>
    </row>
    <row r="33" spans="1:20" s="61" customFormat="1" ht="17.25">
      <c r="A33" s="183" t="s">
        <v>147</v>
      </c>
      <c r="B33" s="183" t="s">
        <v>148</v>
      </c>
      <c r="C33" s="183" t="s">
        <v>149</v>
      </c>
      <c r="D33" s="183" t="s">
        <v>150</v>
      </c>
      <c r="E33" s="184">
        <v>129.99</v>
      </c>
      <c r="F33" s="184">
        <v>90</v>
      </c>
      <c r="G33" s="188" t="s">
        <v>151</v>
      </c>
      <c r="H33" s="183"/>
      <c r="I33" s="184">
        <v>25.77</v>
      </c>
      <c r="J33" s="184">
        <v>114.4</v>
      </c>
      <c r="K33" s="185">
        <v>0</v>
      </c>
      <c r="L33" s="185"/>
      <c r="M33" s="186"/>
      <c r="N33" s="61" t="s">
        <v>51</v>
      </c>
      <c r="P33" s="175" t="s">
        <v>149</v>
      </c>
      <c r="R33" s="169"/>
      <c r="T33" s="187"/>
    </row>
    <row r="34" spans="1:20" s="61" customFormat="1" ht="17.25">
      <c r="A34" s="183" t="s">
        <v>152</v>
      </c>
      <c r="B34" s="183" t="s">
        <v>148</v>
      </c>
      <c r="C34" s="183" t="s">
        <v>149</v>
      </c>
      <c r="D34" s="183" t="s">
        <v>150</v>
      </c>
      <c r="E34" s="184">
        <v>129.99</v>
      </c>
      <c r="F34" s="184">
        <v>90</v>
      </c>
      <c r="G34" s="188" t="s">
        <v>151</v>
      </c>
      <c r="H34" s="183"/>
      <c r="I34" s="184">
        <v>25.3</v>
      </c>
      <c r="J34" s="184">
        <v>114.12</v>
      </c>
      <c r="K34" s="185">
        <v>190</v>
      </c>
      <c r="L34" s="185" t="s">
        <v>76</v>
      </c>
      <c r="M34" s="186" t="s">
        <v>89</v>
      </c>
      <c r="N34" s="61" t="s">
        <v>51</v>
      </c>
      <c r="P34" s="175" t="s">
        <v>149</v>
      </c>
      <c r="R34" s="169"/>
      <c r="T34" s="187"/>
    </row>
    <row r="35" spans="1:20" s="61" customFormat="1" ht="17.25">
      <c r="A35" s="183" t="s">
        <v>153</v>
      </c>
      <c r="B35" s="183" t="s">
        <v>154</v>
      </c>
      <c r="C35" s="183" t="s">
        <v>61</v>
      </c>
      <c r="D35" s="183" t="s">
        <v>62</v>
      </c>
      <c r="E35" s="184">
        <v>90</v>
      </c>
      <c r="F35" s="184">
        <v>90</v>
      </c>
      <c r="G35" s="188"/>
      <c r="H35" s="185"/>
      <c r="I35" s="184">
        <v>41.05</v>
      </c>
      <c r="J35" s="184">
        <v>131.05</v>
      </c>
      <c r="K35" s="183">
        <v>0</v>
      </c>
      <c r="L35" s="183"/>
      <c r="M35" s="186"/>
      <c r="N35" s="61" t="s">
        <v>51</v>
      </c>
      <c r="P35" s="175" t="s">
        <v>61</v>
      </c>
      <c r="R35" s="169"/>
      <c r="T35" s="189"/>
    </row>
    <row r="36" spans="1:20" s="61" customFormat="1" ht="17.25">
      <c r="A36" s="183" t="s">
        <v>155</v>
      </c>
      <c r="B36" s="183" t="s">
        <v>156</v>
      </c>
      <c r="C36" s="183" t="s">
        <v>157</v>
      </c>
      <c r="D36" s="183" t="s">
        <v>158</v>
      </c>
      <c r="E36" s="184">
        <v>135</v>
      </c>
      <c r="F36" s="184">
        <v>118</v>
      </c>
      <c r="G36" s="188" t="s">
        <v>140</v>
      </c>
      <c r="H36" s="185"/>
      <c r="I36" s="184">
        <v>24.75</v>
      </c>
      <c r="J36" s="184">
        <v>142.75</v>
      </c>
      <c r="K36" s="183">
        <v>19</v>
      </c>
      <c r="L36" s="183"/>
      <c r="M36" s="186"/>
      <c r="N36" s="61" t="s">
        <v>51</v>
      </c>
      <c r="P36" s="175" t="s">
        <v>157</v>
      </c>
      <c r="R36" s="169"/>
      <c r="T36" s="187"/>
    </row>
    <row r="37" spans="1:20" s="61" customFormat="1" ht="17.25">
      <c r="A37" s="183" t="s">
        <v>159</v>
      </c>
      <c r="B37" s="183" t="s">
        <v>160</v>
      </c>
      <c r="C37" s="183" t="s">
        <v>157</v>
      </c>
      <c r="D37" s="183" t="s">
        <v>158</v>
      </c>
      <c r="E37" s="184">
        <v>135</v>
      </c>
      <c r="F37" s="184">
        <v>118</v>
      </c>
      <c r="G37" s="188" t="s">
        <v>140</v>
      </c>
      <c r="H37" s="183"/>
      <c r="I37" s="184">
        <v>24.75</v>
      </c>
      <c r="J37" s="184">
        <v>142.75</v>
      </c>
      <c r="K37" s="185">
        <v>1</v>
      </c>
      <c r="L37" s="185"/>
      <c r="M37" s="186"/>
      <c r="N37" s="61" t="s">
        <v>51</v>
      </c>
      <c r="P37" s="175" t="s">
        <v>157</v>
      </c>
      <c r="R37" s="169"/>
      <c r="T37" s="187"/>
    </row>
    <row r="38" spans="1:20" s="61" customFormat="1" ht="17.25">
      <c r="A38" s="183" t="s">
        <v>161</v>
      </c>
      <c r="B38" s="183" t="s">
        <v>162</v>
      </c>
      <c r="C38" s="183" t="s">
        <v>157</v>
      </c>
      <c r="D38" s="183" t="s">
        <v>158</v>
      </c>
      <c r="E38" s="184">
        <v>135</v>
      </c>
      <c r="F38" s="184">
        <v>118</v>
      </c>
      <c r="G38" s="188" t="s">
        <v>140</v>
      </c>
      <c r="H38" s="185" t="s">
        <v>163</v>
      </c>
      <c r="I38" s="184">
        <v>25.77</v>
      </c>
      <c r="J38" s="184">
        <v>143.77</v>
      </c>
      <c r="K38" s="183">
        <v>46</v>
      </c>
      <c r="L38" s="183"/>
      <c r="M38" s="186"/>
      <c r="N38" s="61" t="s">
        <v>51</v>
      </c>
      <c r="P38" s="175" t="s">
        <v>157</v>
      </c>
      <c r="R38" s="169"/>
      <c r="T38" s="187"/>
    </row>
    <row r="39" spans="1:20" s="61" customFormat="1" ht="17.25">
      <c r="A39" s="183" t="s">
        <v>164</v>
      </c>
      <c r="B39" s="183" t="s">
        <v>165</v>
      </c>
      <c r="C39" s="183" t="s">
        <v>166</v>
      </c>
      <c r="D39" s="183" t="s">
        <v>167</v>
      </c>
      <c r="E39" s="184">
        <v>149</v>
      </c>
      <c r="F39" s="184">
        <v>126.65</v>
      </c>
      <c r="G39" s="188" t="s">
        <v>88</v>
      </c>
      <c r="H39" s="185"/>
      <c r="I39" s="184">
        <v>46.77</v>
      </c>
      <c r="J39" s="184">
        <v>173.42</v>
      </c>
      <c r="K39" s="183">
        <v>89</v>
      </c>
      <c r="L39" s="183"/>
      <c r="M39" s="186"/>
      <c r="N39" s="61" t="s">
        <v>51</v>
      </c>
      <c r="P39" s="175" t="s">
        <v>166</v>
      </c>
      <c r="R39" s="169"/>
      <c r="T39" s="187"/>
    </row>
    <row r="40" spans="1:20" s="61" customFormat="1" ht="17.25">
      <c r="A40" s="183" t="s">
        <v>168</v>
      </c>
      <c r="B40" s="183" t="s">
        <v>169</v>
      </c>
      <c r="C40" s="183" t="s">
        <v>166</v>
      </c>
      <c r="D40" s="183" t="s">
        <v>167</v>
      </c>
      <c r="E40" s="184">
        <v>149</v>
      </c>
      <c r="F40" s="184">
        <v>126.65</v>
      </c>
      <c r="G40" s="188" t="s">
        <v>88</v>
      </c>
      <c r="H40" s="185"/>
      <c r="I40" s="184">
        <v>46.77</v>
      </c>
      <c r="J40" s="184">
        <v>173.42</v>
      </c>
      <c r="K40" s="183">
        <v>88</v>
      </c>
      <c r="L40" s="183"/>
      <c r="M40" s="186"/>
      <c r="N40" s="61" t="s">
        <v>51</v>
      </c>
      <c r="P40" s="175" t="s">
        <v>166</v>
      </c>
      <c r="R40" s="169"/>
      <c r="T40" s="187"/>
    </row>
    <row r="41" spans="1:20" s="61" customFormat="1" ht="17.25">
      <c r="A41" s="183" t="s">
        <v>170</v>
      </c>
      <c r="B41" s="183" t="s">
        <v>165</v>
      </c>
      <c r="C41" s="183" t="s">
        <v>166</v>
      </c>
      <c r="D41" s="183" t="s">
        <v>167</v>
      </c>
      <c r="E41" s="184">
        <v>149</v>
      </c>
      <c r="F41" s="184">
        <v>126.65</v>
      </c>
      <c r="G41" s="188" t="s">
        <v>88</v>
      </c>
      <c r="H41" s="185"/>
      <c r="I41" s="184">
        <v>46.77</v>
      </c>
      <c r="J41" s="184">
        <v>173.42</v>
      </c>
      <c r="K41" s="183">
        <v>83</v>
      </c>
      <c r="L41" s="183"/>
      <c r="M41" s="186"/>
      <c r="N41" s="61" t="s">
        <v>51</v>
      </c>
      <c r="P41" s="175" t="s">
        <v>166</v>
      </c>
      <c r="R41" s="169"/>
      <c r="T41" s="187"/>
    </row>
    <row r="42" spans="1:20" s="61" customFormat="1" ht="17.25">
      <c r="A42" s="183" t="s">
        <v>171</v>
      </c>
      <c r="B42" s="183" t="s">
        <v>172</v>
      </c>
      <c r="C42" s="183" t="s">
        <v>157</v>
      </c>
      <c r="D42" s="183" t="s">
        <v>158</v>
      </c>
      <c r="E42" s="184">
        <v>132.5</v>
      </c>
      <c r="F42" s="184">
        <v>115</v>
      </c>
      <c r="G42" s="188" t="s">
        <v>102</v>
      </c>
      <c r="H42" s="185"/>
      <c r="I42" s="184">
        <v>24.75</v>
      </c>
      <c r="J42" s="184">
        <v>139.75</v>
      </c>
      <c r="K42" s="185">
        <v>28</v>
      </c>
      <c r="L42" s="185"/>
      <c r="M42" s="186"/>
      <c r="N42" s="61" t="s">
        <v>51</v>
      </c>
      <c r="P42" s="175" t="s">
        <v>157</v>
      </c>
      <c r="R42" s="169"/>
      <c r="T42" s="187"/>
    </row>
    <row r="43" spans="1:20" s="61" customFormat="1" ht="17.25">
      <c r="A43" s="183" t="s">
        <v>173</v>
      </c>
      <c r="B43" s="183" t="s">
        <v>174</v>
      </c>
      <c r="C43" s="183" t="s">
        <v>175</v>
      </c>
      <c r="D43" s="183" t="s">
        <v>176</v>
      </c>
      <c r="E43" s="184">
        <v>109</v>
      </c>
      <c r="F43" s="184">
        <v>109</v>
      </c>
      <c r="G43" s="188"/>
      <c r="H43" s="185"/>
      <c r="I43" s="184">
        <v>40.26</v>
      </c>
      <c r="J43" s="184">
        <v>149.26</v>
      </c>
      <c r="K43" s="185">
        <v>40</v>
      </c>
      <c r="L43" s="185"/>
      <c r="M43" s="186"/>
      <c r="N43" s="61" t="s">
        <v>51</v>
      </c>
      <c r="P43" s="175" t="s">
        <v>175</v>
      </c>
      <c r="R43" s="169"/>
      <c r="T43" s="187"/>
    </row>
    <row r="44" spans="1:20" s="61" customFormat="1" ht="17.25">
      <c r="A44" s="183" t="s">
        <v>177</v>
      </c>
      <c r="B44" s="183" t="s">
        <v>178</v>
      </c>
      <c r="C44" s="183" t="s">
        <v>179</v>
      </c>
      <c r="D44" s="183" t="s">
        <v>179</v>
      </c>
      <c r="E44" s="184">
        <v>300</v>
      </c>
      <c r="F44" s="184">
        <v>225</v>
      </c>
      <c r="G44" s="188" t="s">
        <v>180</v>
      </c>
      <c r="H44" s="185"/>
      <c r="I44" s="184">
        <v>100.82</v>
      </c>
      <c r="J44" s="184">
        <v>325.82</v>
      </c>
      <c r="K44" s="185">
        <v>50</v>
      </c>
      <c r="L44" s="185"/>
      <c r="M44" s="186"/>
      <c r="N44" s="61" t="s">
        <v>51</v>
      </c>
      <c r="P44" s="175" t="s">
        <v>179</v>
      </c>
      <c r="R44" s="169"/>
      <c r="T44" s="187"/>
    </row>
    <row r="45" spans="1:20" s="61" customFormat="1" ht="17.25">
      <c r="A45" s="183" t="s">
        <v>181</v>
      </c>
      <c r="B45" s="183" t="s">
        <v>182</v>
      </c>
      <c r="C45" s="183" t="s">
        <v>183</v>
      </c>
      <c r="D45" s="183" t="s">
        <v>184</v>
      </c>
      <c r="E45" s="184">
        <v>110</v>
      </c>
      <c r="F45" s="184">
        <v>110</v>
      </c>
      <c r="G45" s="188"/>
      <c r="H45" s="185"/>
      <c r="I45" s="184">
        <v>46.34</v>
      </c>
      <c r="J45" s="184">
        <v>156.34</v>
      </c>
      <c r="K45" s="185">
        <v>199</v>
      </c>
      <c r="L45" s="185"/>
      <c r="M45" s="186"/>
      <c r="N45" s="61" t="s">
        <v>51</v>
      </c>
      <c r="P45" s="175" t="s">
        <v>183</v>
      </c>
      <c r="R45" s="169"/>
      <c r="T45" s="187"/>
    </row>
    <row r="46" spans="1:20" s="61" customFormat="1" ht="17.25">
      <c r="A46" s="183" t="s">
        <v>185</v>
      </c>
      <c r="B46" s="183" t="s">
        <v>186</v>
      </c>
      <c r="C46" s="183" t="s">
        <v>187</v>
      </c>
      <c r="D46" s="183" t="s">
        <v>187</v>
      </c>
      <c r="E46" s="184">
        <v>166</v>
      </c>
      <c r="F46" s="184">
        <v>166</v>
      </c>
      <c r="G46" s="188"/>
      <c r="H46" s="185"/>
      <c r="I46" s="184">
        <v>40.49</v>
      </c>
      <c r="J46" s="184">
        <v>206.49</v>
      </c>
      <c r="K46" s="185">
        <v>132</v>
      </c>
      <c r="L46" s="185"/>
      <c r="M46" s="186"/>
      <c r="N46" s="61" t="s">
        <v>51</v>
      </c>
      <c r="P46" s="175" t="s">
        <v>187</v>
      </c>
      <c r="R46" s="169"/>
      <c r="T46" s="187"/>
    </row>
    <row r="47" spans="1:20" s="61" customFormat="1" ht="17.25">
      <c r="A47" s="183" t="s">
        <v>188</v>
      </c>
      <c r="B47" s="183" t="s">
        <v>189</v>
      </c>
      <c r="C47" s="183" t="s">
        <v>157</v>
      </c>
      <c r="D47" s="183" t="s">
        <v>158</v>
      </c>
      <c r="E47" s="184">
        <v>135</v>
      </c>
      <c r="F47" s="184">
        <v>118</v>
      </c>
      <c r="G47" s="188" t="s">
        <v>140</v>
      </c>
      <c r="H47" s="185" t="s">
        <v>163</v>
      </c>
      <c r="I47" s="184">
        <v>25.77</v>
      </c>
      <c r="J47" s="184">
        <v>143.77</v>
      </c>
      <c r="K47" s="185">
        <v>46</v>
      </c>
      <c r="L47" s="185"/>
      <c r="M47" s="186"/>
      <c r="N47" s="61" t="s">
        <v>51</v>
      </c>
      <c r="P47" s="175" t="s">
        <v>157</v>
      </c>
      <c r="R47" s="169"/>
      <c r="T47" s="187"/>
    </row>
    <row r="48" spans="1:20" s="61" customFormat="1" ht="17.25">
      <c r="A48" s="183" t="s">
        <v>190</v>
      </c>
      <c r="B48" s="183" t="s">
        <v>191</v>
      </c>
      <c r="C48" s="183" t="s">
        <v>192</v>
      </c>
      <c r="D48" s="183" t="s">
        <v>193</v>
      </c>
      <c r="E48" s="184">
        <v>176</v>
      </c>
      <c r="F48" s="184">
        <v>166</v>
      </c>
      <c r="G48" s="188" t="s">
        <v>194</v>
      </c>
      <c r="H48" s="185" t="s">
        <v>195</v>
      </c>
      <c r="I48" s="184">
        <v>51.54</v>
      </c>
      <c r="J48" s="184">
        <v>214.8</v>
      </c>
      <c r="K48" s="185">
        <v>49</v>
      </c>
      <c r="L48" s="185"/>
      <c r="M48" s="186"/>
      <c r="N48" s="61" t="s">
        <v>51</v>
      </c>
      <c r="P48" s="175" t="s">
        <v>192</v>
      </c>
      <c r="R48" s="169"/>
      <c r="T48" s="187"/>
    </row>
    <row r="49" spans="1:20" s="61" customFormat="1" ht="17.25">
      <c r="A49" s="183" t="s">
        <v>196</v>
      </c>
      <c r="B49" s="183" t="s">
        <v>191</v>
      </c>
      <c r="C49" s="183" t="s">
        <v>192</v>
      </c>
      <c r="D49" s="183" t="s">
        <v>193</v>
      </c>
      <c r="E49" s="184">
        <v>176</v>
      </c>
      <c r="F49" s="184">
        <v>166</v>
      </c>
      <c r="G49" s="188" t="s">
        <v>194</v>
      </c>
      <c r="H49" s="185" t="s">
        <v>195</v>
      </c>
      <c r="I49" s="184">
        <v>51.54</v>
      </c>
      <c r="J49" s="184">
        <v>214.8</v>
      </c>
      <c r="K49" s="185">
        <v>75</v>
      </c>
      <c r="L49" s="185"/>
      <c r="M49" s="186"/>
      <c r="N49" s="61" t="s">
        <v>51</v>
      </c>
      <c r="P49" s="175" t="s">
        <v>192</v>
      </c>
      <c r="R49" s="169"/>
      <c r="T49" s="189"/>
    </row>
    <row r="50" spans="1:20" s="61" customFormat="1" ht="17.25">
      <c r="A50" s="183" t="s">
        <v>197</v>
      </c>
      <c r="B50" s="183" t="s">
        <v>191</v>
      </c>
      <c r="C50" s="183" t="s">
        <v>192</v>
      </c>
      <c r="D50" s="183" t="s">
        <v>193</v>
      </c>
      <c r="E50" s="184">
        <v>176</v>
      </c>
      <c r="F50" s="184">
        <v>166</v>
      </c>
      <c r="G50" s="188" t="s">
        <v>194</v>
      </c>
      <c r="H50" s="185" t="s">
        <v>195</v>
      </c>
      <c r="I50" s="184">
        <v>51.54</v>
      </c>
      <c r="J50" s="184">
        <v>214.8</v>
      </c>
      <c r="K50" s="185">
        <v>209</v>
      </c>
      <c r="L50" s="185"/>
      <c r="M50" s="186"/>
      <c r="N50" s="61" t="s">
        <v>51</v>
      </c>
      <c r="P50" s="175" t="s">
        <v>192</v>
      </c>
      <c r="R50" s="169"/>
      <c r="T50" s="189"/>
    </row>
    <row r="51" spans="1:20" s="61" customFormat="1" ht="17.25">
      <c r="A51" s="183" t="s">
        <v>198</v>
      </c>
      <c r="B51" s="183" t="s">
        <v>199</v>
      </c>
      <c r="C51" s="183" t="s">
        <v>192</v>
      </c>
      <c r="D51" s="183" t="s">
        <v>193</v>
      </c>
      <c r="E51" s="184">
        <v>89</v>
      </c>
      <c r="F51" s="184">
        <v>84</v>
      </c>
      <c r="G51" s="188" t="s">
        <v>194</v>
      </c>
      <c r="H51" s="185" t="s">
        <v>195</v>
      </c>
      <c r="I51" s="184">
        <v>25.77</v>
      </c>
      <c r="J51" s="184">
        <v>108.4</v>
      </c>
      <c r="K51" s="185">
        <v>98</v>
      </c>
      <c r="L51" s="185"/>
      <c r="M51" s="186"/>
      <c r="N51" s="61" t="s">
        <v>51</v>
      </c>
      <c r="P51" s="175" t="s">
        <v>192</v>
      </c>
      <c r="R51" s="169"/>
      <c r="T51" s="187"/>
    </row>
    <row r="52" spans="1:20" s="61" customFormat="1" ht="17.25">
      <c r="A52" s="183" t="s">
        <v>200</v>
      </c>
      <c r="B52" s="183" t="s">
        <v>199</v>
      </c>
      <c r="C52" s="183" t="s">
        <v>192</v>
      </c>
      <c r="D52" s="183" t="s">
        <v>193</v>
      </c>
      <c r="E52" s="184">
        <v>89</v>
      </c>
      <c r="F52" s="184">
        <v>84</v>
      </c>
      <c r="G52" s="188" t="s">
        <v>194</v>
      </c>
      <c r="H52" s="185" t="s">
        <v>195</v>
      </c>
      <c r="I52" s="184">
        <v>25.77</v>
      </c>
      <c r="J52" s="184">
        <v>108.4</v>
      </c>
      <c r="K52" s="185">
        <v>150</v>
      </c>
      <c r="L52" s="185"/>
      <c r="M52" s="186"/>
      <c r="N52" s="61" t="s">
        <v>51</v>
      </c>
      <c r="P52" s="175" t="s">
        <v>192</v>
      </c>
      <c r="R52" s="169"/>
      <c r="T52" s="187"/>
    </row>
    <row r="53" spans="1:20" s="61" customFormat="1" ht="17.25">
      <c r="A53" s="183" t="s">
        <v>201</v>
      </c>
      <c r="B53" s="183" t="s">
        <v>202</v>
      </c>
      <c r="C53" s="183" t="s">
        <v>179</v>
      </c>
      <c r="D53" s="183" t="s">
        <v>179</v>
      </c>
      <c r="E53" s="184">
        <v>290</v>
      </c>
      <c r="F53" s="184">
        <v>225</v>
      </c>
      <c r="G53" s="188" t="s">
        <v>203</v>
      </c>
      <c r="H53" s="185"/>
      <c r="I53" s="184">
        <v>100.82</v>
      </c>
      <c r="J53" s="184">
        <v>325.82</v>
      </c>
      <c r="K53" s="185">
        <v>262</v>
      </c>
      <c r="L53" s="185"/>
      <c r="M53" s="186"/>
      <c r="N53" s="61" t="s">
        <v>51</v>
      </c>
      <c r="P53" s="175" t="s">
        <v>179</v>
      </c>
      <c r="R53" s="169"/>
      <c r="T53" s="187"/>
    </row>
    <row r="54" spans="1:20" s="61" customFormat="1" ht="17.25">
      <c r="A54" s="183" t="s">
        <v>204</v>
      </c>
      <c r="B54" s="183" t="s">
        <v>205</v>
      </c>
      <c r="C54" s="183" t="s">
        <v>206</v>
      </c>
      <c r="D54" s="183" t="s">
        <v>206</v>
      </c>
      <c r="E54" s="184">
        <v>140</v>
      </c>
      <c r="F54" s="184">
        <v>128</v>
      </c>
      <c r="G54" s="188" t="s">
        <v>55</v>
      </c>
      <c r="H54" s="185" t="s">
        <v>207</v>
      </c>
      <c r="I54" s="184">
        <v>81.62</v>
      </c>
      <c r="J54" s="184">
        <v>209.62</v>
      </c>
      <c r="K54" s="185">
        <v>264</v>
      </c>
      <c r="L54" s="185"/>
      <c r="M54" s="186"/>
      <c r="N54" s="61" t="s">
        <v>51</v>
      </c>
      <c r="P54" s="175" t="s">
        <v>206</v>
      </c>
      <c r="R54" s="169"/>
      <c r="T54" s="187"/>
    </row>
    <row r="55" spans="1:20" s="61" customFormat="1" ht="17.25">
      <c r="A55" s="183" t="s">
        <v>208</v>
      </c>
      <c r="B55" s="183" t="s">
        <v>209</v>
      </c>
      <c r="C55" s="183" t="s">
        <v>210</v>
      </c>
      <c r="D55" s="183" t="s">
        <v>210</v>
      </c>
      <c r="E55" s="184">
        <v>160</v>
      </c>
      <c r="F55" s="184">
        <v>145</v>
      </c>
      <c r="G55" s="188" t="s">
        <v>137</v>
      </c>
      <c r="H55" s="185"/>
      <c r="I55" s="184">
        <v>41.9</v>
      </c>
      <c r="J55" s="184">
        <v>186.9</v>
      </c>
      <c r="K55" s="185">
        <v>145</v>
      </c>
      <c r="L55" s="185" t="s">
        <v>76</v>
      </c>
      <c r="M55" s="186" t="s">
        <v>211</v>
      </c>
      <c r="N55" s="61" t="s">
        <v>51</v>
      </c>
      <c r="P55" s="175" t="s">
        <v>210</v>
      </c>
      <c r="R55" s="169"/>
      <c r="T55" s="187"/>
    </row>
    <row r="56" spans="1:20" s="61" customFormat="1" ht="17.25">
      <c r="A56" s="183" t="s">
        <v>212</v>
      </c>
      <c r="B56" s="183" t="s">
        <v>213</v>
      </c>
      <c r="C56" s="183" t="s">
        <v>210</v>
      </c>
      <c r="D56" s="183" t="s">
        <v>210</v>
      </c>
      <c r="E56" s="184">
        <v>160</v>
      </c>
      <c r="F56" s="184">
        <v>125</v>
      </c>
      <c r="G56" s="188" t="s">
        <v>214</v>
      </c>
      <c r="H56" s="185"/>
      <c r="I56" s="184">
        <v>41.9</v>
      </c>
      <c r="J56" s="184">
        <v>166.9</v>
      </c>
      <c r="K56" s="185">
        <v>110</v>
      </c>
      <c r="L56" s="185" t="s">
        <v>76</v>
      </c>
      <c r="M56" s="186" t="s">
        <v>211</v>
      </c>
      <c r="N56" s="61" t="s">
        <v>51</v>
      </c>
      <c r="P56" s="175" t="s">
        <v>210</v>
      </c>
      <c r="R56" s="169"/>
      <c r="T56" s="187"/>
    </row>
    <row r="57" spans="1:20" s="61" customFormat="1" ht="17.25">
      <c r="A57" s="183" t="s">
        <v>215</v>
      </c>
      <c r="B57" s="183" t="s">
        <v>216</v>
      </c>
      <c r="C57" s="183" t="s">
        <v>166</v>
      </c>
      <c r="D57" s="183" t="s">
        <v>167</v>
      </c>
      <c r="E57" s="184">
        <v>73</v>
      </c>
      <c r="F57" s="184">
        <v>62.05</v>
      </c>
      <c r="G57" s="188" t="s">
        <v>88</v>
      </c>
      <c r="H57" s="185"/>
      <c r="I57" s="184">
        <v>25.77</v>
      </c>
      <c r="J57" s="184">
        <v>86.45</v>
      </c>
      <c r="K57" s="185">
        <v>39</v>
      </c>
      <c r="L57" s="185" t="s">
        <v>57</v>
      </c>
      <c r="M57" s="186" t="s">
        <v>217</v>
      </c>
      <c r="N57" s="61" t="s">
        <v>51</v>
      </c>
      <c r="P57" s="175" t="s">
        <v>166</v>
      </c>
      <c r="R57" s="169"/>
      <c r="T57" s="189"/>
    </row>
    <row r="58" spans="1:20" s="61" customFormat="1" ht="17.25">
      <c r="A58" s="183" t="s">
        <v>218</v>
      </c>
      <c r="B58" s="183" t="s">
        <v>219</v>
      </c>
      <c r="C58" s="183" t="s">
        <v>166</v>
      </c>
      <c r="D58" s="183" t="s">
        <v>167</v>
      </c>
      <c r="E58" s="184">
        <v>73</v>
      </c>
      <c r="F58" s="184">
        <v>62.05</v>
      </c>
      <c r="G58" s="188" t="s">
        <v>88</v>
      </c>
      <c r="H58" s="185"/>
      <c r="I58" s="184">
        <v>25.77</v>
      </c>
      <c r="J58" s="184">
        <v>86.45</v>
      </c>
      <c r="K58" s="185">
        <v>40</v>
      </c>
      <c r="L58" s="185" t="s">
        <v>57</v>
      </c>
      <c r="M58" s="186" t="s">
        <v>217</v>
      </c>
      <c r="N58" s="61" t="s">
        <v>51</v>
      </c>
      <c r="P58" s="175" t="s">
        <v>166</v>
      </c>
      <c r="R58" s="169"/>
      <c r="T58" s="187"/>
    </row>
    <row r="59" spans="1:20" s="61" customFormat="1" ht="17.25">
      <c r="A59" s="183" t="s">
        <v>220</v>
      </c>
      <c r="B59" s="183" t="s">
        <v>221</v>
      </c>
      <c r="C59" s="183" t="s">
        <v>166</v>
      </c>
      <c r="D59" s="183" t="s">
        <v>167</v>
      </c>
      <c r="E59" s="184">
        <v>73</v>
      </c>
      <c r="F59" s="184">
        <v>62.05</v>
      </c>
      <c r="G59" s="188" t="s">
        <v>88</v>
      </c>
      <c r="H59" s="185"/>
      <c r="I59" s="184">
        <v>25.77</v>
      </c>
      <c r="J59" s="184">
        <v>86.45</v>
      </c>
      <c r="K59" s="185">
        <v>40</v>
      </c>
      <c r="L59" s="185" t="s">
        <v>130</v>
      </c>
      <c r="M59" s="186" t="s">
        <v>217</v>
      </c>
      <c r="N59" s="61" t="s">
        <v>51</v>
      </c>
      <c r="P59" s="175" t="s">
        <v>166</v>
      </c>
      <c r="R59" s="169"/>
      <c r="T59" s="187"/>
    </row>
    <row r="60" spans="1:20" s="61" customFormat="1" ht="17.25">
      <c r="A60" s="183" t="s">
        <v>222</v>
      </c>
      <c r="B60" s="183" t="s">
        <v>223</v>
      </c>
      <c r="C60" s="183" t="s">
        <v>166</v>
      </c>
      <c r="D60" s="183" t="s">
        <v>167</v>
      </c>
      <c r="E60" s="184">
        <v>73</v>
      </c>
      <c r="F60" s="184">
        <v>62.05</v>
      </c>
      <c r="G60" s="188" t="s">
        <v>88</v>
      </c>
      <c r="H60" s="185"/>
      <c r="I60" s="184">
        <v>25.77</v>
      </c>
      <c r="J60" s="184">
        <v>86.45</v>
      </c>
      <c r="K60" s="185">
        <v>57</v>
      </c>
      <c r="L60" s="185" t="s">
        <v>57</v>
      </c>
      <c r="M60" s="186" t="s">
        <v>217</v>
      </c>
      <c r="N60" s="61" t="s">
        <v>51</v>
      </c>
      <c r="P60" s="175" t="s">
        <v>166</v>
      </c>
      <c r="R60" s="169"/>
      <c r="T60" s="187"/>
    </row>
    <row r="61" spans="1:20" s="61" customFormat="1" ht="17.25">
      <c r="A61" s="183" t="s">
        <v>224</v>
      </c>
      <c r="B61" s="183" t="s">
        <v>225</v>
      </c>
      <c r="C61" s="183" t="s">
        <v>166</v>
      </c>
      <c r="D61" s="183" t="s">
        <v>167</v>
      </c>
      <c r="E61" s="184">
        <v>73</v>
      </c>
      <c r="F61" s="184">
        <v>62.05</v>
      </c>
      <c r="G61" s="188" t="s">
        <v>88</v>
      </c>
      <c r="H61" s="185"/>
      <c r="I61" s="184">
        <v>25.77</v>
      </c>
      <c r="J61" s="184">
        <v>86.45</v>
      </c>
      <c r="K61" s="185">
        <v>44</v>
      </c>
      <c r="L61" s="185" t="s">
        <v>57</v>
      </c>
      <c r="M61" s="186" t="s">
        <v>217</v>
      </c>
      <c r="N61" s="61" t="s">
        <v>51</v>
      </c>
      <c r="P61" s="175" t="s">
        <v>166</v>
      </c>
      <c r="R61" s="169"/>
      <c r="T61" s="187"/>
    </row>
    <row r="62" spans="1:20" s="61" customFormat="1" ht="17.25">
      <c r="A62" s="183" t="s">
        <v>226</v>
      </c>
      <c r="B62" s="183" t="s">
        <v>227</v>
      </c>
      <c r="C62" s="183" t="s">
        <v>112</v>
      </c>
      <c r="D62" s="183" t="s">
        <v>113</v>
      </c>
      <c r="E62" s="184">
        <v>148</v>
      </c>
      <c r="F62" s="184">
        <v>129</v>
      </c>
      <c r="G62" s="188" t="s">
        <v>140</v>
      </c>
      <c r="H62" s="185"/>
      <c r="I62" s="184">
        <v>43.99</v>
      </c>
      <c r="J62" s="184">
        <v>172.99</v>
      </c>
      <c r="K62" s="185">
        <v>85</v>
      </c>
      <c r="L62" s="185"/>
      <c r="M62" s="186"/>
      <c r="N62" s="61" t="s">
        <v>51</v>
      </c>
      <c r="P62" s="175" t="s">
        <v>112</v>
      </c>
      <c r="R62" s="169"/>
      <c r="T62" s="187"/>
    </row>
    <row r="63" spans="1:20" s="61" customFormat="1" ht="17.25">
      <c r="A63" s="183" t="s">
        <v>228</v>
      </c>
      <c r="B63" s="183" t="s">
        <v>229</v>
      </c>
      <c r="C63" s="183" t="s">
        <v>112</v>
      </c>
      <c r="D63" s="183" t="s">
        <v>113</v>
      </c>
      <c r="E63" s="184">
        <v>148</v>
      </c>
      <c r="F63" s="184">
        <v>129</v>
      </c>
      <c r="G63" s="188" t="s">
        <v>140</v>
      </c>
      <c r="H63" s="185"/>
      <c r="I63" s="184">
        <v>43.99</v>
      </c>
      <c r="J63" s="184">
        <v>172.99</v>
      </c>
      <c r="K63" s="185">
        <v>90</v>
      </c>
      <c r="L63" s="185"/>
      <c r="M63" s="186"/>
      <c r="N63" s="61" t="s">
        <v>51</v>
      </c>
      <c r="P63" s="175" t="s">
        <v>112</v>
      </c>
      <c r="R63" s="169"/>
      <c r="T63" s="187"/>
    </row>
    <row r="64" spans="1:20" s="61" customFormat="1" ht="17.25">
      <c r="A64" s="183" t="s">
        <v>230</v>
      </c>
      <c r="B64" s="183" t="s">
        <v>231</v>
      </c>
      <c r="C64" s="183" t="s">
        <v>105</v>
      </c>
      <c r="D64" s="183" t="s">
        <v>106</v>
      </c>
      <c r="E64" s="184">
        <v>267.76</v>
      </c>
      <c r="F64" s="184">
        <v>223</v>
      </c>
      <c r="G64" s="188" t="s">
        <v>107</v>
      </c>
      <c r="H64" s="185"/>
      <c r="I64" s="184">
        <v>130.86</v>
      </c>
      <c r="J64" s="184">
        <v>353.86</v>
      </c>
      <c r="K64" s="185">
        <v>21</v>
      </c>
      <c r="L64" s="185"/>
      <c r="M64" s="186"/>
      <c r="N64" s="61" t="s">
        <v>51</v>
      </c>
      <c r="P64" s="175" t="s">
        <v>105</v>
      </c>
      <c r="R64" s="169"/>
      <c r="T64" s="187"/>
    </row>
    <row r="65" spans="1:20" s="61" customFormat="1" ht="17.25">
      <c r="A65" s="183" t="s">
        <v>232</v>
      </c>
      <c r="B65" s="183" t="s">
        <v>233</v>
      </c>
      <c r="C65" s="183" t="s">
        <v>166</v>
      </c>
      <c r="D65" s="183" t="s">
        <v>167</v>
      </c>
      <c r="E65" s="184">
        <v>73</v>
      </c>
      <c r="F65" s="184">
        <v>62.05</v>
      </c>
      <c r="G65" s="188" t="s">
        <v>88</v>
      </c>
      <c r="H65" s="185"/>
      <c r="I65" s="184">
        <v>25.77</v>
      </c>
      <c r="J65" s="184">
        <v>86.45</v>
      </c>
      <c r="K65" s="185">
        <v>59</v>
      </c>
      <c r="L65" s="185" t="s">
        <v>57</v>
      </c>
      <c r="M65" s="186" t="s">
        <v>217</v>
      </c>
      <c r="N65" s="61" t="s">
        <v>51</v>
      </c>
      <c r="P65" s="175" t="s">
        <v>166</v>
      </c>
      <c r="R65" s="169"/>
      <c r="T65" s="187"/>
    </row>
    <row r="66" spans="1:20" s="61" customFormat="1" ht="17.25">
      <c r="A66" s="183" t="s">
        <v>234</v>
      </c>
      <c r="B66" s="183" t="s">
        <v>199</v>
      </c>
      <c r="C66" s="183" t="s">
        <v>192</v>
      </c>
      <c r="D66" s="183" t="s">
        <v>193</v>
      </c>
      <c r="E66" s="184">
        <v>89</v>
      </c>
      <c r="F66" s="184">
        <v>84</v>
      </c>
      <c r="G66" s="185" t="s">
        <v>194</v>
      </c>
      <c r="H66" s="185" t="s">
        <v>195</v>
      </c>
      <c r="I66" s="184">
        <v>25.77</v>
      </c>
      <c r="J66" s="184">
        <v>108.4</v>
      </c>
      <c r="K66" s="185">
        <v>419</v>
      </c>
      <c r="L66" s="185"/>
      <c r="M66" s="186"/>
      <c r="N66" s="61" t="s">
        <v>51</v>
      </c>
      <c r="P66" s="175" t="s">
        <v>192</v>
      </c>
      <c r="R66" s="169"/>
      <c r="T66" s="187"/>
    </row>
    <row r="67" spans="1:20" s="61" customFormat="1" ht="17.25">
      <c r="A67" s="183" t="s">
        <v>235</v>
      </c>
      <c r="B67" s="183" t="s">
        <v>236</v>
      </c>
      <c r="C67" s="183" t="s">
        <v>237</v>
      </c>
      <c r="D67" s="183" t="s">
        <v>237</v>
      </c>
      <c r="E67" s="184">
        <v>135</v>
      </c>
      <c r="F67" s="184">
        <v>127</v>
      </c>
      <c r="G67" s="188" t="s">
        <v>194</v>
      </c>
      <c r="H67" s="183"/>
      <c r="I67" s="184">
        <v>38.23</v>
      </c>
      <c r="J67" s="184">
        <v>165.23</v>
      </c>
      <c r="K67" s="185">
        <v>20</v>
      </c>
      <c r="L67" s="185"/>
      <c r="M67" s="186"/>
      <c r="N67" s="61" t="s">
        <v>51</v>
      </c>
      <c r="P67" s="175" t="s">
        <v>237</v>
      </c>
      <c r="R67" s="169"/>
      <c r="T67" s="187"/>
    </row>
    <row r="68" spans="1:20" s="61" customFormat="1" ht="17.25">
      <c r="A68" s="183" t="s">
        <v>238</v>
      </c>
      <c r="B68" s="183" t="s">
        <v>236</v>
      </c>
      <c r="C68" s="183" t="s">
        <v>237</v>
      </c>
      <c r="D68" s="183" t="s">
        <v>237</v>
      </c>
      <c r="E68" s="184">
        <v>135</v>
      </c>
      <c r="F68" s="184">
        <v>127</v>
      </c>
      <c r="G68" s="188" t="s">
        <v>194</v>
      </c>
      <c r="H68" s="183"/>
      <c r="I68" s="184">
        <v>38.23</v>
      </c>
      <c r="J68" s="184">
        <v>165.23</v>
      </c>
      <c r="K68" s="185">
        <v>58</v>
      </c>
      <c r="L68" s="185"/>
      <c r="M68" s="186"/>
      <c r="N68" s="61" t="s">
        <v>51</v>
      </c>
      <c r="P68" s="175" t="s">
        <v>237</v>
      </c>
      <c r="R68" s="169"/>
      <c r="T68" s="187"/>
    </row>
    <row r="69" spans="1:20" s="61" customFormat="1" ht="17.25">
      <c r="A69" s="183" t="s">
        <v>239</v>
      </c>
      <c r="B69" s="183" t="s">
        <v>240</v>
      </c>
      <c r="C69" s="183" t="s">
        <v>241</v>
      </c>
      <c r="D69" s="183" t="s">
        <v>242</v>
      </c>
      <c r="E69" s="184">
        <v>285</v>
      </c>
      <c r="F69" s="184">
        <v>285</v>
      </c>
      <c r="G69" s="188"/>
      <c r="H69" s="183"/>
      <c r="I69" s="184">
        <v>101.59</v>
      </c>
      <c r="J69" s="184">
        <v>386.59</v>
      </c>
      <c r="K69" s="185">
        <v>0</v>
      </c>
      <c r="L69" s="185" t="s">
        <v>57</v>
      </c>
      <c r="M69" s="186" t="s">
        <v>243</v>
      </c>
      <c r="N69" s="61" t="s">
        <v>51</v>
      </c>
      <c r="P69" s="175" t="s">
        <v>241</v>
      </c>
      <c r="R69" s="169"/>
      <c r="T69" s="187"/>
    </row>
    <row r="70" spans="1:20" s="61" customFormat="1" ht="17.25">
      <c r="A70" s="183" t="s">
        <v>244</v>
      </c>
      <c r="B70" s="183" t="s">
        <v>245</v>
      </c>
      <c r="C70" s="183" t="s">
        <v>241</v>
      </c>
      <c r="D70" s="183" t="s">
        <v>242</v>
      </c>
      <c r="E70" s="184">
        <v>285</v>
      </c>
      <c r="F70" s="184">
        <v>285</v>
      </c>
      <c r="G70" s="188"/>
      <c r="H70" s="183"/>
      <c r="I70" s="184">
        <v>101.59</v>
      </c>
      <c r="J70" s="184">
        <v>386.59</v>
      </c>
      <c r="K70" s="185">
        <v>0</v>
      </c>
      <c r="L70" s="185" t="s">
        <v>57</v>
      </c>
      <c r="M70" s="186" t="s">
        <v>243</v>
      </c>
      <c r="N70" s="61" t="s">
        <v>51</v>
      </c>
      <c r="P70" s="175" t="s">
        <v>241</v>
      </c>
      <c r="R70" s="169"/>
      <c r="T70" s="187"/>
    </row>
    <row r="71" spans="1:20" s="61" customFormat="1" ht="17.25">
      <c r="A71" s="183" t="s">
        <v>246</v>
      </c>
      <c r="B71" s="183" t="s">
        <v>247</v>
      </c>
      <c r="C71" s="183" t="s">
        <v>248</v>
      </c>
      <c r="D71" s="183" t="s">
        <v>249</v>
      </c>
      <c r="E71" s="184">
        <v>269</v>
      </c>
      <c r="F71" s="184">
        <v>240</v>
      </c>
      <c r="G71" s="188" t="s">
        <v>75</v>
      </c>
      <c r="H71" s="183"/>
      <c r="I71" s="184">
        <v>92.59</v>
      </c>
      <c r="J71" s="184">
        <v>332.59</v>
      </c>
      <c r="K71" s="185">
        <v>0</v>
      </c>
      <c r="L71" s="185" t="s">
        <v>76</v>
      </c>
      <c r="M71" s="186" t="s">
        <v>250</v>
      </c>
      <c r="N71" s="61" t="s">
        <v>51</v>
      </c>
      <c r="P71" s="175" t="s">
        <v>248</v>
      </c>
      <c r="R71" s="169"/>
      <c r="T71" s="187"/>
    </row>
    <row r="72" spans="1:20" s="61" customFormat="1" ht="17.25">
      <c r="A72" s="183" t="s">
        <v>251</v>
      </c>
      <c r="B72" s="183" t="s">
        <v>252</v>
      </c>
      <c r="C72" s="183" t="s">
        <v>248</v>
      </c>
      <c r="D72" s="183" t="s">
        <v>249</v>
      </c>
      <c r="E72" s="184">
        <v>239</v>
      </c>
      <c r="F72" s="184">
        <v>210</v>
      </c>
      <c r="G72" s="188" t="s">
        <v>140</v>
      </c>
      <c r="H72" s="185"/>
      <c r="I72" s="184">
        <v>85.34</v>
      </c>
      <c r="J72" s="184">
        <v>295.34</v>
      </c>
      <c r="K72" s="185">
        <v>29</v>
      </c>
      <c r="L72" s="185" t="s">
        <v>57</v>
      </c>
      <c r="M72" s="186" t="s">
        <v>250</v>
      </c>
      <c r="N72" s="61" t="s">
        <v>51</v>
      </c>
      <c r="P72" s="175" t="s">
        <v>248</v>
      </c>
      <c r="R72" s="169"/>
      <c r="T72" s="187"/>
    </row>
    <row r="73" spans="1:20" s="61" customFormat="1" ht="17.25">
      <c r="A73" s="183" t="s">
        <v>253</v>
      </c>
      <c r="B73" s="183" t="s">
        <v>254</v>
      </c>
      <c r="C73" s="183" t="s">
        <v>248</v>
      </c>
      <c r="D73" s="183" t="s">
        <v>249</v>
      </c>
      <c r="E73" s="184">
        <v>239</v>
      </c>
      <c r="F73" s="184">
        <v>210</v>
      </c>
      <c r="G73" s="188" t="s">
        <v>140</v>
      </c>
      <c r="H73" s="185"/>
      <c r="I73" s="184">
        <v>85.34</v>
      </c>
      <c r="J73" s="184">
        <v>295.34</v>
      </c>
      <c r="K73" s="185">
        <v>25</v>
      </c>
      <c r="L73" s="185"/>
      <c r="M73" s="186"/>
      <c r="N73" s="61" t="s">
        <v>51</v>
      </c>
      <c r="P73" s="175" t="s">
        <v>248</v>
      </c>
      <c r="R73" s="169"/>
      <c r="T73" s="187"/>
    </row>
    <row r="74" spans="1:20" s="61" customFormat="1" ht="17.25">
      <c r="A74" s="183" t="s">
        <v>255</v>
      </c>
      <c r="B74" s="183" t="s">
        <v>256</v>
      </c>
      <c r="C74" s="183" t="s">
        <v>248</v>
      </c>
      <c r="D74" s="183" t="s">
        <v>249</v>
      </c>
      <c r="E74" s="184">
        <v>269</v>
      </c>
      <c r="F74" s="184">
        <v>240</v>
      </c>
      <c r="G74" s="188" t="s">
        <v>75</v>
      </c>
      <c r="H74" s="185"/>
      <c r="I74" s="184">
        <v>91.88</v>
      </c>
      <c r="J74" s="184">
        <v>331.88</v>
      </c>
      <c r="K74" s="185">
        <v>25</v>
      </c>
      <c r="L74" s="185"/>
      <c r="M74" s="186"/>
      <c r="N74" s="61" t="s">
        <v>51</v>
      </c>
      <c r="P74" s="175" t="s">
        <v>248</v>
      </c>
      <c r="R74"/>
      <c r="T74" s="176"/>
    </row>
    <row r="75" spans="1:20" s="61" customFormat="1" ht="17.25">
      <c r="A75" s="183" t="s">
        <v>257</v>
      </c>
      <c r="B75" s="183" t="s">
        <v>258</v>
      </c>
      <c r="C75" s="183" t="s">
        <v>248</v>
      </c>
      <c r="D75" s="183" t="s">
        <v>249</v>
      </c>
      <c r="E75" s="184">
        <v>239</v>
      </c>
      <c r="F75" s="184">
        <v>219</v>
      </c>
      <c r="G75" s="188" t="s">
        <v>55</v>
      </c>
      <c r="H75" s="185"/>
      <c r="I75" s="184">
        <v>85.34</v>
      </c>
      <c r="J75" s="184">
        <v>304.34</v>
      </c>
      <c r="K75" s="185">
        <v>25</v>
      </c>
      <c r="L75" s="185" t="s">
        <v>57</v>
      </c>
      <c r="M75" s="186" t="s">
        <v>250</v>
      </c>
      <c r="N75" s="61" t="s">
        <v>51</v>
      </c>
      <c r="P75" s="175" t="s">
        <v>248</v>
      </c>
      <c r="T75" s="176"/>
    </row>
    <row r="76" spans="1:20" s="61" customFormat="1" ht="17.25">
      <c r="A76" s="183" t="s">
        <v>259</v>
      </c>
      <c r="B76" s="183" t="s">
        <v>260</v>
      </c>
      <c r="C76" s="183" t="s">
        <v>261</v>
      </c>
      <c r="D76" s="183" t="s">
        <v>262</v>
      </c>
      <c r="E76" s="184">
        <v>180</v>
      </c>
      <c r="F76" s="184">
        <v>160</v>
      </c>
      <c r="G76" s="188" t="s">
        <v>263</v>
      </c>
      <c r="H76" s="185"/>
      <c r="I76" s="184">
        <v>39.44</v>
      </c>
      <c r="J76" s="184">
        <v>199.44</v>
      </c>
      <c r="K76" s="183">
        <v>40</v>
      </c>
      <c r="L76" s="183"/>
      <c r="M76" s="186"/>
      <c r="N76" s="61" t="s">
        <v>51</v>
      </c>
      <c r="P76" s="175" t="s">
        <v>261</v>
      </c>
      <c r="T76" s="176"/>
    </row>
    <row r="77" spans="1:20" s="61" customFormat="1" ht="17.25">
      <c r="A77" s="183" t="s">
        <v>264</v>
      </c>
      <c r="B77" s="183" t="s">
        <v>265</v>
      </c>
      <c r="C77" s="183" t="s">
        <v>261</v>
      </c>
      <c r="D77" s="183" t="s">
        <v>262</v>
      </c>
      <c r="E77" s="184">
        <v>180</v>
      </c>
      <c r="F77" s="184">
        <v>160</v>
      </c>
      <c r="G77" s="188" t="s">
        <v>263</v>
      </c>
      <c r="H77" s="185"/>
      <c r="I77" s="184">
        <v>39.44</v>
      </c>
      <c r="J77" s="184">
        <v>199.44</v>
      </c>
      <c r="K77" s="183">
        <v>50</v>
      </c>
      <c r="L77" s="183"/>
      <c r="M77" s="186"/>
      <c r="N77" s="61" t="s">
        <v>51</v>
      </c>
      <c r="P77" s="175" t="s">
        <v>261</v>
      </c>
      <c r="T77" s="176"/>
    </row>
    <row r="78" spans="1:20" s="61" customFormat="1" ht="17.25">
      <c r="A78" s="183" t="s">
        <v>266</v>
      </c>
      <c r="B78" s="183" t="s">
        <v>267</v>
      </c>
      <c r="C78" s="183" t="s">
        <v>261</v>
      </c>
      <c r="D78" s="183" t="s">
        <v>262</v>
      </c>
      <c r="E78" s="184">
        <v>190</v>
      </c>
      <c r="F78" s="184">
        <v>160</v>
      </c>
      <c r="G78" s="188" t="s">
        <v>268</v>
      </c>
      <c r="H78" s="185"/>
      <c r="I78" s="184">
        <v>39.44</v>
      </c>
      <c r="J78" s="184">
        <v>199.44</v>
      </c>
      <c r="K78" s="183">
        <v>125</v>
      </c>
      <c r="L78" s="183"/>
      <c r="M78" s="186"/>
      <c r="N78" s="61" t="s">
        <v>51</v>
      </c>
      <c r="P78" s="175" t="s">
        <v>261</v>
      </c>
      <c r="T78" s="176"/>
    </row>
    <row r="79" spans="1:20" s="61" customFormat="1" ht="17.25">
      <c r="A79" s="183" t="s">
        <v>269</v>
      </c>
      <c r="B79" s="183" t="s">
        <v>260</v>
      </c>
      <c r="C79" s="183" t="s">
        <v>261</v>
      </c>
      <c r="D79" s="183" t="s">
        <v>262</v>
      </c>
      <c r="E79" s="184">
        <v>330</v>
      </c>
      <c r="F79" s="184">
        <v>300</v>
      </c>
      <c r="G79" s="188" t="s">
        <v>137</v>
      </c>
      <c r="H79" s="185"/>
      <c r="I79" s="184">
        <v>78.88</v>
      </c>
      <c r="J79" s="184">
        <v>378.88</v>
      </c>
      <c r="K79" s="185">
        <v>25</v>
      </c>
      <c r="L79" s="185"/>
      <c r="M79" s="186"/>
      <c r="N79" s="61" t="s">
        <v>51</v>
      </c>
      <c r="P79" s="175" t="s">
        <v>261</v>
      </c>
      <c r="T79" s="176"/>
    </row>
    <row r="80" spans="1:20" s="61" customFormat="1" ht="17.25">
      <c r="A80" s="183" t="s">
        <v>270</v>
      </c>
      <c r="B80" s="183" t="s">
        <v>265</v>
      </c>
      <c r="C80" s="183" t="s">
        <v>261</v>
      </c>
      <c r="D80" s="183" t="s">
        <v>262</v>
      </c>
      <c r="E80" s="184">
        <v>330</v>
      </c>
      <c r="F80" s="184">
        <v>300</v>
      </c>
      <c r="G80" s="188" t="s">
        <v>137</v>
      </c>
      <c r="H80" s="185"/>
      <c r="I80" s="184">
        <v>78.88</v>
      </c>
      <c r="J80" s="184">
        <v>378.88</v>
      </c>
      <c r="K80" s="185">
        <v>29</v>
      </c>
      <c r="L80" s="185"/>
      <c r="M80" s="186"/>
      <c r="N80" s="61" t="s">
        <v>51</v>
      </c>
      <c r="P80" s="175" t="s">
        <v>261</v>
      </c>
      <c r="T80" s="176"/>
    </row>
    <row r="81" spans="1:20" s="61" customFormat="1" ht="17.25">
      <c r="A81" s="183" t="s">
        <v>271</v>
      </c>
      <c r="B81" s="183" t="s">
        <v>272</v>
      </c>
      <c r="C81" s="183" t="s">
        <v>261</v>
      </c>
      <c r="D81" s="183" t="s">
        <v>262</v>
      </c>
      <c r="E81" s="184">
        <v>350</v>
      </c>
      <c r="F81" s="184">
        <v>300</v>
      </c>
      <c r="G81" s="188" t="s">
        <v>88</v>
      </c>
      <c r="H81" s="185"/>
      <c r="I81" s="184">
        <v>78.88</v>
      </c>
      <c r="J81" s="184">
        <v>378.88</v>
      </c>
      <c r="K81" s="185">
        <v>58</v>
      </c>
      <c r="L81" s="185"/>
      <c r="M81" s="186"/>
      <c r="N81" s="61" t="s">
        <v>51</v>
      </c>
      <c r="P81" s="175" t="s">
        <v>261</v>
      </c>
      <c r="T81" s="176"/>
    </row>
    <row r="82" spans="1:20" s="61" customFormat="1" ht="17.25">
      <c r="A82" s="183" t="s">
        <v>273</v>
      </c>
      <c r="B82" s="183" t="s">
        <v>274</v>
      </c>
      <c r="C82" s="183" t="s">
        <v>92</v>
      </c>
      <c r="D82" s="183" t="s">
        <v>93</v>
      </c>
      <c r="E82" s="184">
        <v>140</v>
      </c>
      <c r="F82" s="184">
        <v>105</v>
      </c>
      <c r="G82" s="188" t="s">
        <v>180</v>
      </c>
      <c r="H82" s="185"/>
      <c r="I82" s="184">
        <v>39.65</v>
      </c>
      <c r="J82" s="184">
        <v>144.65</v>
      </c>
      <c r="K82" s="185">
        <v>0</v>
      </c>
      <c r="L82" s="185"/>
      <c r="M82" s="186"/>
      <c r="N82" s="61" t="s">
        <v>51</v>
      </c>
      <c r="P82" s="175" t="s">
        <v>92</v>
      </c>
      <c r="T82" s="176"/>
    </row>
    <row r="83" spans="1:20" s="61" customFormat="1" ht="17.25">
      <c r="A83" s="183" t="s">
        <v>275</v>
      </c>
      <c r="B83" s="183" t="s">
        <v>276</v>
      </c>
      <c r="C83" s="183" t="s">
        <v>92</v>
      </c>
      <c r="D83" s="183" t="s">
        <v>93</v>
      </c>
      <c r="E83" s="184">
        <v>140</v>
      </c>
      <c r="F83" s="184">
        <v>105</v>
      </c>
      <c r="G83" s="188" t="s">
        <v>180</v>
      </c>
      <c r="H83" s="185"/>
      <c r="I83" s="184">
        <v>39.65</v>
      </c>
      <c r="J83" s="184">
        <v>144.65</v>
      </c>
      <c r="K83" s="183">
        <v>56</v>
      </c>
      <c r="L83" s="183"/>
      <c r="M83" s="186"/>
      <c r="N83" s="61" t="s">
        <v>51</v>
      </c>
      <c r="P83" s="175" t="s">
        <v>92</v>
      </c>
      <c r="T83" s="176"/>
    </row>
    <row r="84" spans="1:20" s="61" customFormat="1" ht="17.25">
      <c r="A84" s="183" t="s">
        <v>277</v>
      </c>
      <c r="B84" s="183" t="s">
        <v>278</v>
      </c>
      <c r="C84" s="183" t="s">
        <v>279</v>
      </c>
      <c r="D84" s="183" t="s">
        <v>280</v>
      </c>
      <c r="E84" s="184">
        <v>259</v>
      </c>
      <c r="F84" s="184">
        <v>224</v>
      </c>
      <c r="G84" s="188" t="s">
        <v>102</v>
      </c>
      <c r="H84" s="185"/>
      <c r="I84" s="184">
        <v>97.01</v>
      </c>
      <c r="J84" s="184">
        <v>321.01</v>
      </c>
      <c r="K84" s="185">
        <v>87</v>
      </c>
      <c r="L84" s="185"/>
      <c r="M84" s="186"/>
      <c r="N84" s="61" t="s">
        <v>51</v>
      </c>
      <c r="P84" s="175" t="s">
        <v>279</v>
      </c>
      <c r="T84" s="176"/>
    </row>
    <row r="85" spans="1:20" s="61" customFormat="1" ht="17.25">
      <c r="A85" s="183" t="s">
        <v>281</v>
      </c>
      <c r="B85" s="183" t="s">
        <v>282</v>
      </c>
      <c r="C85" s="183" t="s">
        <v>279</v>
      </c>
      <c r="D85" s="183" t="s">
        <v>280</v>
      </c>
      <c r="E85" s="184">
        <v>239</v>
      </c>
      <c r="F85" s="184">
        <v>209</v>
      </c>
      <c r="G85" s="185" t="s">
        <v>140</v>
      </c>
      <c r="H85" s="185"/>
      <c r="I85" s="184">
        <v>53.63</v>
      </c>
      <c r="J85" s="184">
        <v>262.63</v>
      </c>
      <c r="K85" s="183">
        <v>91</v>
      </c>
      <c r="L85" s="183" t="s">
        <v>57</v>
      </c>
      <c r="M85" s="186" t="s">
        <v>283</v>
      </c>
      <c r="N85" s="61" t="s">
        <v>51</v>
      </c>
      <c r="P85" s="175" t="s">
        <v>279</v>
      </c>
      <c r="T85" s="176"/>
    </row>
    <row r="86" spans="1:20" s="61" customFormat="1" ht="17.25">
      <c r="A86" s="183" t="s">
        <v>284</v>
      </c>
      <c r="B86" s="183" t="s">
        <v>285</v>
      </c>
      <c r="C86" s="183" t="s">
        <v>286</v>
      </c>
      <c r="D86" s="183" t="s">
        <v>287</v>
      </c>
      <c r="E86" s="184">
        <v>94</v>
      </c>
      <c r="F86" s="184">
        <v>51.7</v>
      </c>
      <c r="G86" s="185" t="s">
        <v>288</v>
      </c>
      <c r="H86" s="185" t="s">
        <v>56</v>
      </c>
      <c r="I86" s="184">
        <v>38.23</v>
      </c>
      <c r="J86" s="184">
        <v>89.93</v>
      </c>
      <c r="K86" s="183">
        <v>227</v>
      </c>
      <c r="L86" s="183"/>
      <c r="M86" s="186"/>
      <c r="N86" s="61" t="s">
        <v>51</v>
      </c>
      <c r="P86" s="175" t="s">
        <v>286</v>
      </c>
      <c r="T86" s="176"/>
    </row>
    <row r="87" spans="1:20" s="61" customFormat="1" ht="17.25">
      <c r="A87" s="183" t="s">
        <v>289</v>
      </c>
      <c r="B87" s="183" t="s">
        <v>290</v>
      </c>
      <c r="C87" s="183" t="s">
        <v>286</v>
      </c>
      <c r="D87" s="183" t="s">
        <v>287</v>
      </c>
      <c r="E87" s="184">
        <v>51.5</v>
      </c>
      <c r="F87" s="184">
        <v>28.32</v>
      </c>
      <c r="G87" s="188" t="s">
        <v>291</v>
      </c>
      <c r="H87" s="185" t="s">
        <v>56</v>
      </c>
      <c r="I87" s="184">
        <v>19.22</v>
      </c>
      <c r="J87" s="184">
        <v>46.43</v>
      </c>
      <c r="K87" s="183">
        <v>80</v>
      </c>
      <c r="L87" s="183"/>
      <c r="M87" s="186"/>
      <c r="N87" s="61" t="s">
        <v>51</v>
      </c>
      <c r="P87" s="175" t="s">
        <v>286</v>
      </c>
      <c r="T87" s="176"/>
    </row>
    <row r="88" spans="1:20" s="61" customFormat="1" ht="17.25">
      <c r="A88" s="183" t="s">
        <v>292</v>
      </c>
      <c r="B88" s="183" t="s">
        <v>293</v>
      </c>
      <c r="C88" s="183" t="s">
        <v>294</v>
      </c>
      <c r="D88" s="183" t="s">
        <v>295</v>
      </c>
      <c r="E88" s="184">
        <v>180</v>
      </c>
      <c r="F88" s="184">
        <v>180</v>
      </c>
      <c r="G88" s="188"/>
      <c r="H88" s="185"/>
      <c r="I88" s="184">
        <v>71.56</v>
      </c>
      <c r="J88" s="184">
        <v>251.56</v>
      </c>
      <c r="K88" s="183">
        <v>136</v>
      </c>
      <c r="L88" s="183"/>
      <c r="M88" s="186"/>
      <c r="N88" s="61" t="s">
        <v>51</v>
      </c>
      <c r="P88" s="175" t="s">
        <v>294</v>
      </c>
      <c r="T88" s="176"/>
    </row>
    <row r="89" spans="1:20" s="61" customFormat="1" ht="17.25">
      <c r="A89" s="183" t="s">
        <v>296</v>
      </c>
      <c r="B89" s="183" t="s">
        <v>297</v>
      </c>
      <c r="C89" s="183" t="s">
        <v>73</v>
      </c>
      <c r="D89" s="183" t="s">
        <v>74</v>
      </c>
      <c r="E89" s="184">
        <v>310</v>
      </c>
      <c r="F89" s="184">
        <v>285</v>
      </c>
      <c r="G89" s="188" t="s">
        <v>55</v>
      </c>
      <c r="H89" s="185"/>
      <c r="I89" s="184">
        <v>99.56</v>
      </c>
      <c r="J89" s="184">
        <v>384.56</v>
      </c>
      <c r="K89" s="183">
        <v>103</v>
      </c>
      <c r="L89" s="183"/>
      <c r="M89" s="186"/>
      <c r="N89" s="61" t="s">
        <v>51</v>
      </c>
      <c r="P89" s="175" t="s">
        <v>73</v>
      </c>
      <c r="T89" s="176"/>
    </row>
    <row r="90" spans="1:20" s="61" customFormat="1" ht="17.25">
      <c r="A90" s="183" t="s">
        <v>298</v>
      </c>
      <c r="B90" s="183" t="s">
        <v>299</v>
      </c>
      <c r="C90" s="183" t="s">
        <v>300</v>
      </c>
      <c r="D90" s="183" t="s">
        <v>300</v>
      </c>
      <c r="E90" s="184">
        <v>285</v>
      </c>
      <c r="F90" s="184">
        <v>260</v>
      </c>
      <c r="G90" s="188" t="s">
        <v>55</v>
      </c>
      <c r="H90" s="185"/>
      <c r="I90" s="184">
        <v>89.88</v>
      </c>
      <c r="J90" s="184">
        <v>349.88</v>
      </c>
      <c r="K90" s="185">
        <v>38</v>
      </c>
      <c r="L90" s="185" t="s">
        <v>130</v>
      </c>
      <c r="M90" s="186" t="s">
        <v>250</v>
      </c>
      <c r="N90" s="61" t="s">
        <v>51</v>
      </c>
      <c r="P90" s="175" t="s">
        <v>300</v>
      </c>
      <c r="T90" s="176"/>
    </row>
    <row r="91" spans="1:20" s="61" customFormat="1" ht="17.25">
      <c r="A91" s="183" t="s">
        <v>301</v>
      </c>
      <c r="B91" s="183" t="s">
        <v>302</v>
      </c>
      <c r="C91" s="183" t="s">
        <v>300</v>
      </c>
      <c r="D91" s="183" t="s">
        <v>300</v>
      </c>
      <c r="E91" s="184">
        <v>285</v>
      </c>
      <c r="F91" s="184">
        <v>260</v>
      </c>
      <c r="G91" s="188" t="s">
        <v>55</v>
      </c>
      <c r="H91" s="185"/>
      <c r="I91" s="184">
        <v>89.88</v>
      </c>
      <c r="J91" s="184">
        <v>349.88</v>
      </c>
      <c r="K91" s="183">
        <v>38</v>
      </c>
      <c r="L91" s="183" t="s">
        <v>130</v>
      </c>
      <c r="M91" s="186" t="s">
        <v>250</v>
      </c>
      <c r="N91" s="61" t="s">
        <v>51</v>
      </c>
      <c r="P91" s="175" t="s">
        <v>300</v>
      </c>
      <c r="T91" s="176"/>
    </row>
    <row r="92" spans="1:20" s="61" customFormat="1" ht="17.25">
      <c r="A92" s="183" t="s">
        <v>303</v>
      </c>
      <c r="B92" s="183" t="s">
        <v>304</v>
      </c>
      <c r="C92" s="183" t="s">
        <v>305</v>
      </c>
      <c r="D92" s="183" t="s">
        <v>306</v>
      </c>
      <c r="E92" s="184">
        <v>79</v>
      </c>
      <c r="F92" s="184">
        <v>79</v>
      </c>
      <c r="G92" s="188"/>
      <c r="H92" s="185"/>
      <c r="I92" s="184">
        <v>22.7</v>
      </c>
      <c r="J92" s="184">
        <v>101.7</v>
      </c>
      <c r="K92" s="183">
        <v>43</v>
      </c>
      <c r="L92" s="183"/>
      <c r="M92" s="186"/>
      <c r="N92" s="61" t="s">
        <v>51</v>
      </c>
      <c r="P92" s="175" t="s">
        <v>305</v>
      </c>
      <c r="T92" s="176"/>
    </row>
    <row r="93" spans="1:20" s="61" customFormat="1" ht="17.25">
      <c r="A93" s="183" t="s">
        <v>307</v>
      </c>
      <c r="B93" s="183" t="s">
        <v>308</v>
      </c>
      <c r="C93" s="183" t="s">
        <v>305</v>
      </c>
      <c r="D93" s="183" t="s">
        <v>306</v>
      </c>
      <c r="E93" s="184">
        <v>75</v>
      </c>
      <c r="F93" s="184">
        <v>63.75</v>
      </c>
      <c r="G93" s="188" t="s">
        <v>88</v>
      </c>
      <c r="H93" s="183" t="s">
        <v>309</v>
      </c>
      <c r="I93" s="184">
        <v>22.7</v>
      </c>
      <c r="J93" s="184">
        <v>86.45</v>
      </c>
      <c r="K93" s="183">
        <v>48</v>
      </c>
      <c r="L93" s="183"/>
      <c r="M93" s="186"/>
      <c r="N93" s="61" t="s">
        <v>51</v>
      </c>
      <c r="P93" s="175" t="s">
        <v>305</v>
      </c>
      <c r="T93" s="176"/>
    </row>
    <row r="94" spans="1:20" s="61" customFormat="1" ht="17.25">
      <c r="A94" s="183" t="s">
        <v>310</v>
      </c>
      <c r="B94" s="183" t="s">
        <v>311</v>
      </c>
      <c r="C94" s="183" t="s">
        <v>305</v>
      </c>
      <c r="D94" s="183" t="s">
        <v>306</v>
      </c>
      <c r="E94" s="184">
        <v>75</v>
      </c>
      <c r="F94" s="184">
        <v>63.75</v>
      </c>
      <c r="G94" s="188" t="s">
        <v>88</v>
      </c>
      <c r="H94" s="183" t="s">
        <v>309</v>
      </c>
      <c r="I94" s="184">
        <v>22.7</v>
      </c>
      <c r="J94" s="184">
        <v>86.45</v>
      </c>
      <c r="K94" s="185">
        <v>43</v>
      </c>
      <c r="L94" s="185"/>
      <c r="M94" s="186"/>
      <c r="N94" s="61" t="s">
        <v>51</v>
      </c>
      <c r="P94" s="175" t="s">
        <v>305</v>
      </c>
      <c r="T94" s="176"/>
    </row>
    <row r="95" spans="1:20" s="61" customFormat="1" ht="17.25">
      <c r="A95" s="183" t="s">
        <v>312</v>
      </c>
      <c r="B95" s="183" t="s">
        <v>313</v>
      </c>
      <c r="C95" s="183" t="s">
        <v>305</v>
      </c>
      <c r="D95" s="183" t="s">
        <v>306</v>
      </c>
      <c r="E95" s="184">
        <v>75</v>
      </c>
      <c r="F95" s="184">
        <v>63.75</v>
      </c>
      <c r="G95" s="188" t="s">
        <v>88</v>
      </c>
      <c r="H95" s="183" t="s">
        <v>309</v>
      </c>
      <c r="I95" s="184">
        <v>22.7</v>
      </c>
      <c r="J95" s="184">
        <v>86.45</v>
      </c>
      <c r="K95" s="185">
        <v>98</v>
      </c>
      <c r="L95" s="185"/>
      <c r="M95" s="186"/>
      <c r="N95" s="61" t="s">
        <v>51</v>
      </c>
      <c r="P95" s="175" t="s">
        <v>305</v>
      </c>
      <c r="T95" s="176"/>
    </row>
    <row r="96" spans="1:20" s="61" customFormat="1" ht="17.25">
      <c r="A96" s="183" t="s">
        <v>314</v>
      </c>
      <c r="B96" s="183" t="s">
        <v>315</v>
      </c>
      <c r="C96" s="183" t="s">
        <v>305</v>
      </c>
      <c r="D96" s="183" t="s">
        <v>306</v>
      </c>
      <c r="E96" s="184">
        <v>79</v>
      </c>
      <c r="F96" s="184">
        <v>75</v>
      </c>
      <c r="G96" s="185" t="s">
        <v>194</v>
      </c>
      <c r="H96" s="185" t="s">
        <v>316</v>
      </c>
      <c r="I96" s="184">
        <v>22.7</v>
      </c>
      <c r="J96" s="184">
        <v>97.7</v>
      </c>
      <c r="K96" s="183">
        <v>61</v>
      </c>
      <c r="L96" s="183"/>
      <c r="M96" s="186"/>
      <c r="N96" s="61" t="s">
        <v>51</v>
      </c>
      <c r="P96" s="175" t="s">
        <v>305</v>
      </c>
      <c r="T96" s="176"/>
    </row>
    <row r="97" spans="1:20" s="61" customFormat="1" ht="17.25">
      <c r="A97" s="183" t="s">
        <v>317</v>
      </c>
      <c r="B97" s="183" t="s">
        <v>318</v>
      </c>
      <c r="C97" s="183" t="s">
        <v>319</v>
      </c>
      <c r="D97" s="183" t="s">
        <v>320</v>
      </c>
      <c r="E97" s="184">
        <v>120</v>
      </c>
      <c r="F97" s="184">
        <v>116</v>
      </c>
      <c r="G97" s="185" t="s">
        <v>321</v>
      </c>
      <c r="H97" s="185" t="s">
        <v>322</v>
      </c>
      <c r="I97" s="184">
        <v>39.56</v>
      </c>
      <c r="J97" s="184">
        <v>155.56</v>
      </c>
      <c r="K97" s="183">
        <v>50</v>
      </c>
      <c r="L97" s="183"/>
      <c r="M97" s="186"/>
      <c r="N97" s="61" t="s">
        <v>51</v>
      </c>
      <c r="P97" s="175" t="s">
        <v>319</v>
      </c>
      <c r="T97" s="176"/>
    </row>
    <row r="98" spans="1:20" s="61" customFormat="1" ht="17.25">
      <c r="A98" s="183" t="s">
        <v>323</v>
      </c>
      <c r="B98" s="183" t="s">
        <v>324</v>
      </c>
      <c r="C98" s="183" t="s">
        <v>319</v>
      </c>
      <c r="D98" s="183" t="s">
        <v>320</v>
      </c>
      <c r="E98" s="184">
        <v>138</v>
      </c>
      <c r="F98" s="184">
        <v>138</v>
      </c>
      <c r="G98" s="188"/>
      <c r="H98" s="183"/>
      <c r="I98" s="184">
        <v>41.9</v>
      </c>
      <c r="J98" s="184">
        <v>179.9</v>
      </c>
      <c r="K98" s="185">
        <v>43</v>
      </c>
      <c r="L98" s="185"/>
      <c r="M98" s="186"/>
      <c r="N98" s="61" t="s">
        <v>51</v>
      </c>
      <c r="P98" s="175" t="s">
        <v>319</v>
      </c>
      <c r="T98" s="176"/>
    </row>
    <row r="99" spans="1:20" s="61" customFormat="1" ht="17.25">
      <c r="A99" s="183" t="s">
        <v>325</v>
      </c>
      <c r="B99" s="183" t="s">
        <v>326</v>
      </c>
      <c r="C99" s="183" t="s">
        <v>327</v>
      </c>
      <c r="D99" s="183" t="s">
        <v>328</v>
      </c>
      <c r="E99" s="184">
        <v>69.99</v>
      </c>
      <c r="F99" s="184">
        <v>49.99</v>
      </c>
      <c r="G99" s="188" t="s">
        <v>329</v>
      </c>
      <c r="H99" s="183" t="s">
        <v>322</v>
      </c>
      <c r="I99" s="184">
        <v>19.37</v>
      </c>
      <c r="J99" s="184">
        <v>69.36</v>
      </c>
      <c r="K99" s="185">
        <v>92</v>
      </c>
      <c r="L99" s="185"/>
      <c r="M99" s="186"/>
      <c r="N99" s="61" t="s">
        <v>51</v>
      </c>
      <c r="P99" s="175" t="s">
        <v>327</v>
      </c>
      <c r="T99" s="176"/>
    </row>
    <row r="100" spans="1:20" s="61" customFormat="1" ht="17.25">
      <c r="A100" s="183" t="s">
        <v>330</v>
      </c>
      <c r="B100" s="183" t="s">
        <v>331</v>
      </c>
      <c r="C100" s="183" t="s">
        <v>319</v>
      </c>
      <c r="D100" s="183" t="s">
        <v>320</v>
      </c>
      <c r="E100" s="184">
        <v>135</v>
      </c>
      <c r="F100" s="184">
        <v>135</v>
      </c>
      <c r="G100" s="188"/>
      <c r="H100" s="183"/>
      <c r="I100" s="184">
        <v>39.26</v>
      </c>
      <c r="J100" s="184">
        <v>174.26</v>
      </c>
      <c r="K100" s="185">
        <v>0</v>
      </c>
      <c r="L100" s="185" t="s">
        <v>57</v>
      </c>
      <c r="M100" s="186" t="s">
        <v>332</v>
      </c>
      <c r="N100" s="61" t="s">
        <v>51</v>
      </c>
      <c r="P100" s="175" t="s">
        <v>319</v>
      </c>
      <c r="T100" s="176"/>
    </row>
    <row r="101" spans="1:20" s="61" customFormat="1" ht="17.25">
      <c r="A101" s="183" t="s">
        <v>333</v>
      </c>
      <c r="B101" s="183" t="s">
        <v>334</v>
      </c>
      <c r="C101" s="183" t="s">
        <v>335</v>
      </c>
      <c r="D101" s="183" t="s">
        <v>336</v>
      </c>
      <c r="E101" s="184">
        <v>243</v>
      </c>
      <c r="F101" s="184">
        <v>220</v>
      </c>
      <c r="G101" s="188" t="s">
        <v>137</v>
      </c>
      <c r="H101" s="183"/>
      <c r="I101" s="184">
        <v>79.21</v>
      </c>
      <c r="J101" s="184">
        <v>299.21</v>
      </c>
      <c r="K101" s="185">
        <v>82</v>
      </c>
      <c r="L101" s="185"/>
      <c r="M101" s="186"/>
      <c r="N101" s="61" t="s">
        <v>51</v>
      </c>
      <c r="P101" s="175" t="s">
        <v>335</v>
      </c>
      <c r="T101" s="176"/>
    </row>
    <row r="102" spans="1:20" s="61" customFormat="1" ht="17.25">
      <c r="A102" s="183" t="s">
        <v>337</v>
      </c>
      <c r="B102" s="183" t="s">
        <v>338</v>
      </c>
      <c r="C102" s="183" t="s">
        <v>335</v>
      </c>
      <c r="D102" s="183" t="s">
        <v>336</v>
      </c>
      <c r="E102" s="184">
        <v>243</v>
      </c>
      <c r="F102" s="184">
        <v>220</v>
      </c>
      <c r="G102" s="188" t="s">
        <v>137</v>
      </c>
      <c r="H102" s="183"/>
      <c r="I102" s="184">
        <v>79.21</v>
      </c>
      <c r="J102" s="184">
        <v>299.21</v>
      </c>
      <c r="K102" s="183">
        <v>86</v>
      </c>
      <c r="L102" s="183"/>
      <c r="M102" s="186"/>
      <c r="N102" s="61" t="s">
        <v>51</v>
      </c>
      <c r="P102" s="175" t="s">
        <v>335</v>
      </c>
      <c r="T102" s="176"/>
    </row>
    <row r="103" spans="1:20" s="61" customFormat="1" ht="17.25">
      <c r="A103" s="183" t="s">
        <v>339</v>
      </c>
      <c r="B103" s="183" t="s">
        <v>340</v>
      </c>
      <c r="C103" s="183" t="s">
        <v>335</v>
      </c>
      <c r="D103" s="183" t="s">
        <v>336</v>
      </c>
      <c r="E103" s="184">
        <v>243</v>
      </c>
      <c r="F103" s="184">
        <v>220</v>
      </c>
      <c r="G103" s="188" t="s">
        <v>137</v>
      </c>
      <c r="H103" s="183"/>
      <c r="I103" s="184">
        <v>79.21</v>
      </c>
      <c r="J103" s="184">
        <v>299.21</v>
      </c>
      <c r="K103" s="183">
        <v>86</v>
      </c>
      <c r="L103" s="183"/>
      <c r="M103" s="186"/>
      <c r="N103" s="61" t="s">
        <v>51</v>
      </c>
      <c r="P103" s="175" t="s">
        <v>335</v>
      </c>
      <c r="T103" s="176"/>
    </row>
    <row r="104" spans="1:20" s="61" customFormat="1" ht="17.25">
      <c r="A104" s="183" t="s">
        <v>341</v>
      </c>
      <c r="B104" s="183" t="s">
        <v>342</v>
      </c>
      <c r="C104" s="183" t="s">
        <v>343</v>
      </c>
      <c r="D104" s="183" t="s">
        <v>344</v>
      </c>
      <c r="E104" s="184">
        <v>260</v>
      </c>
      <c r="F104" s="184">
        <v>245</v>
      </c>
      <c r="G104" s="188" t="s">
        <v>194</v>
      </c>
      <c r="H104" s="183"/>
      <c r="I104" s="184">
        <v>92.68</v>
      </c>
      <c r="J104" s="184">
        <v>337.68</v>
      </c>
      <c r="K104" s="185">
        <v>68</v>
      </c>
      <c r="L104" s="185"/>
      <c r="M104" s="186"/>
      <c r="N104" s="61" t="s">
        <v>51</v>
      </c>
      <c r="P104" s="175" t="s">
        <v>343</v>
      </c>
      <c r="T104" s="176"/>
    </row>
    <row r="105" spans="1:20" s="61" customFormat="1" ht="17.25">
      <c r="A105" s="183" t="s">
        <v>345</v>
      </c>
      <c r="B105" s="183" t="s">
        <v>346</v>
      </c>
      <c r="C105" s="183" t="s">
        <v>343</v>
      </c>
      <c r="D105" s="183" t="s">
        <v>344</v>
      </c>
      <c r="E105" s="184">
        <v>260</v>
      </c>
      <c r="F105" s="184">
        <v>245</v>
      </c>
      <c r="G105" s="185" t="s">
        <v>194</v>
      </c>
      <c r="H105" s="185"/>
      <c r="I105" s="184">
        <v>92.68</v>
      </c>
      <c r="J105" s="184">
        <v>337.68</v>
      </c>
      <c r="K105" s="185">
        <v>70</v>
      </c>
      <c r="L105" s="185"/>
      <c r="M105" s="186"/>
      <c r="N105" s="61" t="s">
        <v>51</v>
      </c>
      <c r="P105" s="175" t="s">
        <v>343</v>
      </c>
      <c r="T105" s="176"/>
    </row>
    <row r="106" spans="1:20" s="61" customFormat="1" ht="17.25">
      <c r="A106" s="183" t="s">
        <v>347</v>
      </c>
      <c r="B106" s="183" t="s">
        <v>348</v>
      </c>
      <c r="C106" s="183" t="s">
        <v>49</v>
      </c>
      <c r="D106" s="183" t="s">
        <v>50</v>
      </c>
      <c r="E106" s="184">
        <v>225</v>
      </c>
      <c r="F106" s="184">
        <v>175</v>
      </c>
      <c r="G106" s="188" t="s">
        <v>203</v>
      </c>
      <c r="H106" s="185"/>
      <c r="I106" s="184">
        <v>90.52</v>
      </c>
      <c r="J106" s="184">
        <v>265.52</v>
      </c>
      <c r="K106" s="185">
        <v>89</v>
      </c>
      <c r="L106" s="185"/>
      <c r="M106" s="186"/>
      <c r="N106" s="61" t="s">
        <v>51</v>
      </c>
      <c r="P106" s="175" t="s">
        <v>49</v>
      </c>
      <c r="T106" s="176"/>
    </row>
    <row r="107" spans="1:20" s="61" customFormat="1" ht="17.25">
      <c r="A107" s="183" t="s">
        <v>349</v>
      </c>
      <c r="B107" s="183" t="s">
        <v>350</v>
      </c>
      <c r="C107" s="183" t="s">
        <v>300</v>
      </c>
      <c r="D107" s="183" t="s">
        <v>300</v>
      </c>
      <c r="E107" s="184">
        <v>310</v>
      </c>
      <c r="F107" s="184">
        <v>282</v>
      </c>
      <c r="G107" s="188" t="s">
        <v>137</v>
      </c>
      <c r="H107" s="185"/>
      <c r="I107" s="184">
        <v>88.35</v>
      </c>
      <c r="J107" s="184">
        <v>370.35</v>
      </c>
      <c r="K107" s="183">
        <v>72</v>
      </c>
      <c r="L107" s="183" t="s">
        <v>57</v>
      </c>
      <c r="M107" s="186" t="s">
        <v>250</v>
      </c>
      <c r="N107" s="61" t="s">
        <v>51</v>
      </c>
      <c r="P107" s="175" t="s">
        <v>300</v>
      </c>
      <c r="T107" s="176"/>
    </row>
    <row r="108" spans="1:20" s="61" customFormat="1" ht="17.25">
      <c r="A108" s="183" t="s">
        <v>351</v>
      </c>
      <c r="B108" s="183" t="s">
        <v>352</v>
      </c>
      <c r="C108" s="183" t="s">
        <v>210</v>
      </c>
      <c r="D108" s="183" t="s">
        <v>210</v>
      </c>
      <c r="E108" s="184">
        <v>175</v>
      </c>
      <c r="F108" s="184">
        <v>150</v>
      </c>
      <c r="G108" s="185" t="s">
        <v>88</v>
      </c>
      <c r="H108" s="185"/>
      <c r="I108" s="184">
        <v>43.99</v>
      </c>
      <c r="J108" s="184">
        <v>193.99</v>
      </c>
      <c r="K108" s="185">
        <v>65</v>
      </c>
      <c r="L108" s="185" t="s">
        <v>57</v>
      </c>
      <c r="M108" s="186" t="s">
        <v>353</v>
      </c>
      <c r="N108" s="61" t="s">
        <v>51</v>
      </c>
      <c r="P108" s="175" t="s">
        <v>210</v>
      </c>
      <c r="T108" s="176"/>
    </row>
    <row r="109" spans="1:20" s="61" customFormat="1" ht="17.25">
      <c r="A109" s="183" t="s">
        <v>354</v>
      </c>
      <c r="B109" s="183" t="s">
        <v>355</v>
      </c>
      <c r="C109" s="183" t="s">
        <v>210</v>
      </c>
      <c r="D109" s="183" t="s">
        <v>210</v>
      </c>
      <c r="E109" s="184">
        <v>275</v>
      </c>
      <c r="F109" s="184">
        <v>200</v>
      </c>
      <c r="G109" s="185" t="s">
        <v>356</v>
      </c>
      <c r="H109" s="185"/>
      <c r="I109" s="184">
        <v>89.18</v>
      </c>
      <c r="J109" s="184">
        <v>289.18</v>
      </c>
      <c r="K109" s="185">
        <v>150</v>
      </c>
      <c r="L109" s="185"/>
      <c r="M109" s="186"/>
      <c r="N109" s="61" t="s">
        <v>51</v>
      </c>
      <c r="P109" s="175" t="s">
        <v>210</v>
      </c>
      <c r="T109" s="176"/>
    </row>
    <row r="110" spans="1:20" s="61" customFormat="1" ht="17.25">
      <c r="A110" s="183" t="s">
        <v>357</v>
      </c>
      <c r="B110" s="183" t="s">
        <v>358</v>
      </c>
      <c r="C110" s="183" t="s">
        <v>210</v>
      </c>
      <c r="D110" s="183" t="s">
        <v>210</v>
      </c>
      <c r="E110" s="184">
        <v>165</v>
      </c>
      <c r="F110" s="184">
        <v>140</v>
      </c>
      <c r="G110" s="185" t="s">
        <v>268</v>
      </c>
      <c r="H110" s="185"/>
      <c r="I110" s="184">
        <v>39.52</v>
      </c>
      <c r="J110" s="184">
        <v>179.52</v>
      </c>
      <c r="K110" s="183">
        <v>80</v>
      </c>
      <c r="L110" s="183" t="s">
        <v>57</v>
      </c>
      <c r="M110" s="186" t="s">
        <v>353</v>
      </c>
      <c r="N110" s="61" t="s">
        <v>51</v>
      </c>
      <c r="P110" s="175" t="s">
        <v>210</v>
      </c>
      <c r="T110" s="176"/>
    </row>
    <row r="111" spans="1:20" s="61" customFormat="1" ht="17.25">
      <c r="A111" s="183" t="s">
        <v>359</v>
      </c>
      <c r="B111" s="183" t="s">
        <v>360</v>
      </c>
      <c r="C111" s="183" t="s">
        <v>210</v>
      </c>
      <c r="D111" s="183" t="s">
        <v>210</v>
      </c>
      <c r="E111" s="184">
        <v>165</v>
      </c>
      <c r="F111" s="184">
        <v>140</v>
      </c>
      <c r="G111" s="185" t="s">
        <v>268</v>
      </c>
      <c r="H111" s="185"/>
      <c r="I111" s="184">
        <v>39.52</v>
      </c>
      <c r="J111" s="184">
        <v>179.52</v>
      </c>
      <c r="K111" s="183">
        <v>60</v>
      </c>
      <c r="L111" s="183" t="s">
        <v>57</v>
      </c>
      <c r="M111" s="186" t="s">
        <v>353</v>
      </c>
      <c r="N111" s="61" t="s">
        <v>51</v>
      </c>
      <c r="P111" s="175" t="s">
        <v>210</v>
      </c>
      <c r="T111" s="176"/>
    </row>
    <row r="112" spans="1:20" s="61" customFormat="1" ht="17.25">
      <c r="A112" s="183" t="s">
        <v>361</v>
      </c>
      <c r="B112" s="183" t="s">
        <v>362</v>
      </c>
      <c r="C112" s="183" t="s">
        <v>166</v>
      </c>
      <c r="D112" s="183" t="s">
        <v>167</v>
      </c>
      <c r="E112" s="184">
        <v>95</v>
      </c>
      <c r="F112" s="184">
        <v>75</v>
      </c>
      <c r="G112" s="185" t="s">
        <v>214</v>
      </c>
      <c r="H112" s="185"/>
      <c r="I112" s="184">
        <v>38.09</v>
      </c>
      <c r="J112" s="184">
        <v>113.09</v>
      </c>
      <c r="K112" s="185">
        <v>42</v>
      </c>
      <c r="L112" s="185"/>
      <c r="M112" s="186"/>
      <c r="N112" s="61" t="s">
        <v>51</v>
      </c>
      <c r="P112" s="175" t="s">
        <v>166</v>
      </c>
      <c r="T112" s="176"/>
    </row>
    <row r="113" spans="1:20" s="61" customFormat="1" ht="17.25">
      <c r="A113" s="183" t="s">
        <v>363</v>
      </c>
      <c r="B113" s="183" t="s">
        <v>364</v>
      </c>
      <c r="C113" s="183" t="s">
        <v>166</v>
      </c>
      <c r="D113" s="183" t="s">
        <v>167</v>
      </c>
      <c r="E113" s="184">
        <v>95</v>
      </c>
      <c r="F113" s="184">
        <v>75</v>
      </c>
      <c r="G113" s="185" t="s">
        <v>214</v>
      </c>
      <c r="H113" s="185"/>
      <c r="I113" s="184">
        <v>38.09</v>
      </c>
      <c r="J113" s="184">
        <v>113.09</v>
      </c>
      <c r="K113" s="183">
        <v>30</v>
      </c>
      <c r="L113" s="183"/>
      <c r="M113" s="186"/>
      <c r="N113" s="61" t="s">
        <v>51</v>
      </c>
      <c r="P113" s="175" t="s">
        <v>166</v>
      </c>
      <c r="T113" s="176"/>
    </row>
    <row r="114" spans="1:20" s="61" customFormat="1" ht="17.25">
      <c r="A114" s="183" t="s">
        <v>365</v>
      </c>
      <c r="B114" s="183" t="s">
        <v>366</v>
      </c>
      <c r="C114" s="183" t="s">
        <v>166</v>
      </c>
      <c r="D114" s="183" t="s">
        <v>167</v>
      </c>
      <c r="E114" s="184">
        <v>95</v>
      </c>
      <c r="F114" s="184">
        <v>75</v>
      </c>
      <c r="G114" s="188" t="s">
        <v>214</v>
      </c>
      <c r="H114" s="185"/>
      <c r="I114" s="184">
        <v>38.09</v>
      </c>
      <c r="J114" s="184">
        <v>113.09</v>
      </c>
      <c r="K114" s="185">
        <v>51</v>
      </c>
      <c r="L114" s="185"/>
      <c r="M114" s="186"/>
      <c r="N114" s="61" t="s">
        <v>51</v>
      </c>
      <c r="P114" s="175" t="s">
        <v>166</v>
      </c>
      <c r="T114" s="176"/>
    </row>
    <row r="115" spans="1:20" s="61" customFormat="1" ht="17.25">
      <c r="A115" s="183" t="s">
        <v>367</v>
      </c>
      <c r="B115" s="183" t="s">
        <v>368</v>
      </c>
      <c r="C115" s="183" t="s">
        <v>166</v>
      </c>
      <c r="D115" s="183" t="s">
        <v>167</v>
      </c>
      <c r="E115" s="184">
        <v>95</v>
      </c>
      <c r="F115" s="184">
        <v>75</v>
      </c>
      <c r="G115" s="188" t="s">
        <v>214</v>
      </c>
      <c r="H115" s="185"/>
      <c r="I115" s="184">
        <v>38.09</v>
      </c>
      <c r="J115" s="184">
        <v>113.09</v>
      </c>
      <c r="K115" s="185">
        <v>58</v>
      </c>
      <c r="L115" s="185"/>
      <c r="M115" s="186"/>
      <c r="N115" s="61" t="s">
        <v>51</v>
      </c>
      <c r="P115" s="175" t="s">
        <v>166</v>
      </c>
      <c r="T115" s="176"/>
    </row>
    <row r="116" spans="1:20" s="61" customFormat="1" ht="17.25">
      <c r="A116" s="183" t="s">
        <v>369</v>
      </c>
      <c r="B116" s="183" t="s">
        <v>370</v>
      </c>
      <c r="C116" s="183" t="s">
        <v>166</v>
      </c>
      <c r="D116" s="183" t="s">
        <v>167</v>
      </c>
      <c r="E116" s="184">
        <v>95</v>
      </c>
      <c r="F116" s="184">
        <v>75</v>
      </c>
      <c r="G116" s="185" t="s">
        <v>214</v>
      </c>
      <c r="H116" s="185"/>
      <c r="I116" s="184">
        <v>38.09</v>
      </c>
      <c r="J116" s="184">
        <v>113.09</v>
      </c>
      <c r="K116" s="185">
        <v>50</v>
      </c>
      <c r="L116" s="185"/>
      <c r="M116" s="186"/>
      <c r="N116" s="61" t="s">
        <v>51</v>
      </c>
      <c r="P116" s="175" t="s">
        <v>166</v>
      </c>
      <c r="T116" s="176"/>
    </row>
    <row r="117" spans="1:20" s="61" customFormat="1" ht="17.25">
      <c r="A117" s="183" t="s">
        <v>371</v>
      </c>
      <c r="B117" s="183" t="s">
        <v>148</v>
      </c>
      <c r="C117" s="183" t="s">
        <v>149</v>
      </c>
      <c r="D117" s="183" t="s">
        <v>150</v>
      </c>
      <c r="E117" s="184">
        <v>129.99</v>
      </c>
      <c r="F117" s="184">
        <v>90</v>
      </c>
      <c r="G117" s="185" t="s">
        <v>151</v>
      </c>
      <c r="H117" s="185"/>
      <c r="I117" s="184">
        <v>25.3</v>
      </c>
      <c r="J117" s="184">
        <v>114.12</v>
      </c>
      <c r="K117" s="185">
        <v>7</v>
      </c>
      <c r="L117" s="185" t="s">
        <v>372</v>
      </c>
      <c r="M117" s="186" t="s">
        <v>373</v>
      </c>
      <c r="N117" s="61" t="s">
        <v>51</v>
      </c>
      <c r="P117" s="175" t="s">
        <v>149</v>
      </c>
      <c r="T117" s="176"/>
    </row>
    <row r="118" spans="1:20" s="61" customFormat="1" ht="17.25">
      <c r="A118" s="183" t="s">
        <v>374</v>
      </c>
      <c r="B118" s="183" t="s">
        <v>375</v>
      </c>
      <c r="C118" s="183" t="s">
        <v>335</v>
      </c>
      <c r="D118" s="183" t="s">
        <v>336</v>
      </c>
      <c r="E118" s="184">
        <v>233</v>
      </c>
      <c r="F118" s="184">
        <v>208</v>
      </c>
      <c r="G118" s="185" t="s">
        <v>75</v>
      </c>
      <c r="H118" s="185"/>
      <c r="I118" s="184">
        <v>78.09</v>
      </c>
      <c r="J118" s="184">
        <v>286.09</v>
      </c>
      <c r="K118" s="185">
        <v>92</v>
      </c>
      <c r="L118" s="185"/>
      <c r="M118" s="186"/>
      <c r="N118" s="61" t="s">
        <v>51</v>
      </c>
      <c r="P118" s="175" t="s">
        <v>335</v>
      </c>
      <c r="T118" s="176"/>
    </row>
    <row r="119" spans="1:20" s="61" customFormat="1" ht="17.25">
      <c r="A119" s="183" t="s">
        <v>376</v>
      </c>
      <c r="B119" s="183" t="s">
        <v>377</v>
      </c>
      <c r="C119" s="183" t="s">
        <v>335</v>
      </c>
      <c r="D119" s="183" t="s">
        <v>336</v>
      </c>
      <c r="E119" s="184">
        <v>233</v>
      </c>
      <c r="F119" s="184">
        <v>208</v>
      </c>
      <c r="G119" s="185" t="s">
        <v>75</v>
      </c>
      <c r="H119" s="185"/>
      <c r="I119" s="184">
        <v>78.09</v>
      </c>
      <c r="J119" s="184">
        <v>286.09</v>
      </c>
      <c r="K119" s="185">
        <v>94</v>
      </c>
      <c r="L119" s="185"/>
      <c r="M119" s="186"/>
      <c r="N119" s="61" t="s">
        <v>51</v>
      </c>
      <c r="P119" s="175" t="s">
        <v>335</v>
      </c>
      <c r="T119" s="176"/>
    </row>
    <row r="120" spans="1:20" s="61" customFormat="1" ht="17.25">
      <c r="A120" s="183" t="s">
        <v>378</v>
      </c>
      <c r="B120" s="183" t="s">
        <v>379</v>
      </c>
      <c r="C120" s="183" t="s">
        <v>335</v>
      </c>
      <c r="D120" s="183" t="s">
        <v>336</v>
      </c>
      <c r="E120" s="184">
        <v>233</v>
      </c>
      <c r="F120" s="184">
        <v>208</v>
      </c>
      <c r="G120" s="185" t="s">
        <v>75</v>
      </c>
      <c r="H120" s="185"/>
      <c r="I120" s="184">
        <v>78.09</v>
      </c>
      <c r="J120" s="184">
        <v>286.09</v>
      </c>
      <c r="K120" s="185">
        <v>94</v>
      </c>
      <c r="L120" s="185"/>
      <c r="M120" s="186"/>
      <c r="N120" s="61" t="s">
        <v>51</v>
      </c>
      <c r="P120" s="175" t="s">
        <v>335</v>
      </c>
      <c r="T120" s="176"/>
    </row>
    <row r="121" spans="1:20" s="61" customFormat="1" ht="17.25">
      <c r="A121" s="183" t="s">
        <v>380</v>
      </c>
      <c r="B121" s="183" t="s">
        <v>381</v>
      </c>
      <c r="C121" s="183" t="s">
        <v>382</v>
      </c>
      <c r="D121" s="183" t="s">
        <v>383</v>
      </c>
      <c r="E121" s="184">
        <v>98</v>
      </c>
      <c r="F121" s="184">
        <v>85</v>
      </c>
      <c r="G121" s="188" t="s">
        <v>102</v>
      </c>
      <c r="H121" s="185" t="s">
        <v>384</v>
      </c>
      <c r="I121" s="184">
        <v>28.38</v>
      </c>
      <c r="J121" s="184">
        <v>112.03</v>
      </c>
      <c r="K121" s="183">
        <v>5</v>
      </c>
      <c r="L121" s="183"/>
      <c r="M121" s="186"/>
      <c r="N121" s="61" t="s">
        <v>51</v>
      </c>
      <c r="P121" s="175" t="s">
        <v>382</v>
      </c>
      <c r="T121" s="176"/>
    </row>
    <row r="122" spans="1:20" s="61" customFormat="1" ht="17.25">
      <c r="A122" s="183" t="s">
        <v>385</v>
      </c>
      <c r="B122" s="183" t="s">
        <v>386</v>
      </c>
      <c r="C122" s="183" t="s">
        <v>382</v>
      </c>
      <c r="D122" s="183" t="s">
        <v>383</v>
      </c>
      <c r="E122" s="184">
        <v>48</v>
      </c>
      <c r="F122" s="184">
        <v>35</v>
      </c>
      <c r="G122" s="188" t="s">
        <v>356</v>
      </c>
      <c r="H122" s="185" t="s">
        <v>384</v>
      </c>
      <c r="I122" s="184">
        <v>16.44</v>
      </c>
      <c r="J122" s="184">
        <v>49.84</v>
      </c>
      <c r="K122" s="185">
        <v>33</v>
      </c>
      <c r="L122" s="185"/>
      <c r="M122" s="186"/>
      <c r="N122" s="61" t="s">
        <v>51</v>
      </c>
      <c r="P122" s="175" t="s">
        <v>382</v>
      </c>
      <c r="T122" s="176"/>
    </row>
    <row r="123" spans="1:20" s="61" customFormat="1" ht="17.25">
      <c r="A123" s="183" t="s">
        <v>387</v>
      </c>
      <c r="B123" s="183" t="s">
        <v>388</v>
      </c>
      <c r="C123" s="183" t="s">
        <v>382</v>
      </c>
      <c r="D123" s="183" t="s">
        <v>383</v>
      </c>
      <c r="E123" s="184">
        <v>46</v>
      </c>
      <c r="F123" s="184">
        <v>33</v>
      </c>
      <c r="G123" s="188" t="s">
        <v>329</v>
      </c>
      <c r="H123" s="185" t="s">
        <v>384</v>
      </c>
      <c r="I123" s="184">
        <v>16.44</v>
      </c>
      <c r="J123" s="184">
        <v>47.84</v>
      </c>
      <c r="K123" s="185">
        <v>38</v>
      </c>
      <c r="L123" s="185"/>
      <c r="M123" s="186"/>
      <c r="N123" s="61" t="s">
        <v>51</v>
      </c>
      <c r="P123" s="175" t="s">
        <v>382</v>
      </c>
      <c r="T123" s="176"/>
    </row>
    <row r="124" spans="1:20" s="61" customFormat="1" ht="17.25">
      <c r="A124" s="183" t="s">
        <v>389</v>
      </c>
      <c r="B124" s="183" t="s">
        <v>390</v>
      </c>
      <c r="C124" s="183" t="s">
        <v>382</v>
      </c>
      <c r="D124" s="183" t="s">
        <v>383</v>
      </c>
      <c r="E124" s="184">
        <v>75</v>
      </c>
      <c r="F124" s="184">
        <v>65</v>
      </c>
      <c r="G124" s="188" t="s">
        <v>102</v>
      </c>
      <c r="H124" s="185" t="s">
        <v>384</v>
      </c>
      <c r="I124" s="184">
        <v>27.31</v>
      </c>
      <c r="J124" s="184">
        <v>90.66</v>
      </c>
      <c r="K124" s="185">
        <v>41</v>
      </c>
      <c r="L124" s="185"/>
      <c r="M124" s="186"/>
      <c r="N124" s="61" t="s">
        <v>51</v>
      </c>
      <c r="P124" s="175" t="s">
        <v>382</v>
      </c>
      <c r="T124" s="176"/>
    </row>
    <row r="125" spans="1:20" s="61" customFormat="1" ht="17.25">
      <c r="A125" s="183" t="s">
        <v>391</v>
      </c>
      <c r="B125" s="183" t="s">
        <v>392</v>
      </c>
      <c r="C125" s="183" t="s">
        <v>382</v>
      </c>
      <c r="D125" s="183" t="s">
        <v>383</v>
      </c>
      <c r="E125" s="184">
        <v>60</v>
      </c>
      <c r="F125" s="184">
        <v>50</v>
      </c>
      <c r="G125" s="185" t="s">
        <v>107</v>
      </c>
      <c r="H125" s="185" t="s">
        <v>384</v>
      </c>
      <c r="I125" s="184">
        <v>18.24</v>
      </c>
      <c r="J125" s="184">
        <v>66.88</v>
      </c>
      <c r="K125" s="185">
        <v>18</v>
      </c>
      <c r="L125" s="185"/>
      <c r="M125" s="186"/>
      <c r="N125" s="61" t="s">
        <v>51</v>
      </c>
      <c r="P125" s="175" t="s">
        <v>382</v>
      </c>
      <c r="T125" s="176"/>
    </row>
    <row r="126" spans="1:20" s="61" customFormat="1" ht="17.25">
      <c r="A126" s="183" t="s">
        <v>393</v>
      </c>
      <c r="B126" s="183" t="s">
        <v>394</v>
      </c>
      <c r="C126" s="183" t="s">
        <v>382</v>
      </c>
      <c r="D126" s="183" t="s">
        <v>383</v>
      </c>
      <c r="E126" s="184">
        <v>40</v>
      </c>
      <c r="F126" s="184">
        <v>33</v>
      </c>
      <c r="G126" s="188" t="s">
        <v>395</v>
      </c>
      <c r="H126" s="185" t="s">
        <v>384</v>
      </c>
      <c r="I126" s="184">
        <v>15.33</v>
      </c>
      <c r="J126" s="184">
        <v>47.38</v>
      </c>
      <c r="K126" s="185">
        <v>83</v>
      </c>
      <c r="L126" s="185"/>
      <c r="M126" s="186"/>
      <c r="N126" s="61" t="s">
        <v>51</v>
      </c>
      <c r="P126" s="175" t="s">
        <v>382</v>
      </c>
      <c r="T126" s="176"/>
    </row>
    <row r="127" spans="1:20" s="61" customFormat="1" ht="17.25">
      <c r="A127" s="183" t="s">
        <v>396</v>
      </c>
      <c r="B127" s="183" t="s">
        <v>397</v>
      </c>
      <c r="C127" s="183" t="s">
        <v>382</v>
      </c>
      <c r="D127" s="183" t="s">
        <v>383</v>
      </c>
      <c r="E127" s="184">
        <v>50</v>
      </c>
      <c r="F127" s="184">
        <v>42</v>
      </c>
      <c r="G127" s="188" t="s">
        <v>268</v>
      </c>
      <c r="H127" s="185" t="s">
        <v>384</v>
      </c>
      <c r="I127" s="184">
        <v>18.09</v>
      </c>
      <c r="J127" s="184">
        <v>57.58</v>
      </c>
      <c r="K127" s="183">
        <v>162</v>
      </c>
      <c r="L127" s="183"/>
      <c r="M127" s="186"/>
      <c r="N127" s="61" t="s">
        <v>51</v>
      </c>
      <c r="P127" s="175" t="s">
        <v>382</v>
      </c>
      <c r="T127" s="176"/>
    </row>
    <row r="128" spans="1:20" s="61" customFormat="1" ht="17.25">
      <c r="A128" s="183" t="s">
        <v>398</v>
      </c>
      <c r="B128" s="183" t="s">
        <v>399</v>
      </c>
      <c r="C128" s="183" t="s">
        <v>400</v>
      </c>
      <c r="D128" s="183" t="s">
        <v>401</v>
      </c>
      <c r="E128" s="184">
        <v>165</v>
      </c>
      <c r="F128" s="184">
        <v>145</v>
      </c>
      <c r="G128" s="188" t="s">
        <v>140</v>
      </c>
      <c r="H128" s="185"/>
      <c r="I128" s="184">
        <v>69.76</v>
      </c>
      <c r="J128" s="184">
        <v>214.76</v>
      </c>
      <c r="K128" s="183">
        <v>0</v>
      </c>
      <c r="L128" s="183" t="s">
        <v>57</v>
      </c>
      <c r="M128" s="186" t="s">
        <v>217</v>
      </c>
      <c r="N128" s="61" t="s">
        <v>51</v>
      </c>
      <c r="P128" s="175" t="s">
        <v>400</v>
      </c>
      <c r="T128" s="176"/>
    </row>
    <row r="129" spans="1:20" s="61" customFormat="1" ht="17.25">
      <c r="A129" s="183" t="s">
        <v>402</v>
      </c>
      <c r="B129" s="183" t="s">
        <v>403</v>
      </c>
      <c r="C129" s="183" t="s">
        <v>400</v>
      </c>
      <c r="D129" s="183" t="s">
        <v>401</v>
      </c>
      <c r="E129" s="184">
        <v>165</v>
      </c>
      <c r="F129" s="184">
        <v>145</v>
      </c>
      <c r="G129" s="188" t="s">
        <v>140</v>
      </c>
      <c r="H129" s="185"/>
      <c r="I129" s="184">
        <v>69.76</v>
      </c>
      <c r="J129" s="184">
        <v>214.76</v>
      </c>
      <c r="K129" s="183">
        <v>0</v>
      </c>
      <c r="L129" s="183" t="s">
        <v>76</v>
      </c>
      <c r="M129" s="186" t="s">
        <v>217</v>
      </c>
      <c r="N129" s="61" t="s">
        <v>51</v>
      </c>
      <c r="P129" s="175" t="s">
        <v>400</v>
      </c>
      <c r="T129" s="176"/>
    </row>
    <row r="130" spans="1:20" s="61" customFormat="1" ht="17.25">
      <c r="A130" s="183" t="s">
        <v>404</v>
      </c>
      <c r="B130" s="183" t="s">
        <v>405</v>
      </c>
      <c r="C130" s="183" t="s">
        <v>210</v>
      </c>
      <c r="D130" s="183" t="s">
        <v>210</v>
      </c>
      <c r="E130" s="184">
        <v>175</v>
      </c>
      <c r="F130" s="184">
        <v>150</v>
      </c>
      <c r="G130" s="188" t="s">
        <v>88</v>
      </c>
      <c r="H130" s="185"/>
      <c r="I130" s="184">
        <v>43.99</v>
      </c>
      <c r="J130" s="184">
        <v>193.99</v>
      </c>
      <c r="K130" s="183">
        <v>85</v>
      </c>
      <c r="L130" s="183" t="s">
        <v>57</v>
      </c>
      <c r="M130" s="186" t="s">
        <v>353</v>
      </c>
      <c r="N130" s="61" t="s">
        <v>51</v>
      </c>
      <c r="P130" s="175" t="s">
        <v>210</v>
      </c>
      <c r="T130" s="176"/>
    </row>
    <row r="131" spans="1:20" s="61" customFormat="1" ht="17.25">
      <c r="A131" s="183" t="s">
        <v>406</v>
      </c>
      <c r="B131" s="183" t="s">
        <v>407</v>
      </c>
      <c r="C131" s="183" t="s">
        <v>400</v>
      </c>
      <c r="D131" s="183" t="s">
        <v>401</v>
      </c>
      <c r="E131" s="184">
        <v>170</v>
      </c>
      <c r="F131" s="184">
        <v>150</v>
      </c>
      <c r="G131" s="188" t="s">
        <v>263</v>
      </c>
      <c r="H131" s="185"/>
      <c r="I131" s="184">
        <v>73.37</v>
      </c>
      <c r="J131" s="184">
        <v>223.37</v>
      </c>
      <c r="K131" s="183">
        <v>48</v>
      </c>
      <c r="L131" s="183" t="s">
        <v>130</v>
      </c>
      <c r="M131" s="186" t="s">
        <v>217</v>
      </c>
      <c r="N131" s="61" t="s">
        <v>51</v>
      </c>
      <c r="P131" s="175" t="s">
        <v>400</v>
      </c>
      <c r="T131" s="176"/>
    </row>
    <row r="132" spans="1:20" s="61" customFormat="1" ht="17.25">
      <c r="A132" s="183" t="s">
        <v>408</v>
      </c>
      <c r="B132" s="183" t="s">
        <v>409</v>
      </c>
      <c r="C132" s="183" t="s">
        <v>97</v>
      </c>
      <c r="D132" s="183" t="s">
        <v>98</v>
      </c>
      <c r="E132" s="184"/>
      <c r="F132" s="184"/>
      <c r="G132" s="188"/>
      <c r="H132" s="185"/>
      <c r="I132" s="184"/>
      <c r="J132" s="184"/>
      <c r="K132" s="183" t="s">
        <v>410</v>
      </c>
      <c r="L132" s="183"/>
      <c r="M132" s="186"/>
      <c r="N132" s="61" t="s">
        <v>410</v>
      </c>
      <c r="P132" s="175" t="s">
        <v>97</v>
      </c>
      <c r="T132" s="176"/>
    </row>
    <row r="133" spans="1:20" s="61" customFormat="1" ht="17.25">
      <c r="A133" s="183" t="s">
        <v>411</v>
      </c>
      <c r="B133" s="183" t="s">
        <v>412</v>
      </c>
      <c r="C133" s="183" t="s">
        <v>210</v>
      </c>
      <c r="D133" s="183" t="s">
        <v>210</v>
      </c>
      <c r="E133" s="184">
        <v>150</v>
      </c>
      <c r="F133" s="184">
        <v>120</v>
      </c>
      <c r="G133" s="188" t="s">
        <v>99</v>
      </c>
      <c r="H133" s="185"/>
      <c r="I133" s="184">
        <v>38.37</v>
      </c>
      <c r="J133" s="184">
        <v>158.37</v>
      </c>
      <c r="K133" s="183">
        <v>85</v>
      </c>
      <c r="L133" s="183" t="s">
        <v>57</v>
      </c>
      <c r="M133" s="186" t="s">
        <v>211</v>
      </c>
      <c r="N133" s="61" t="s">
        <v>51</v>
      </c>
      <c r="P133" s="175" t="s">
        <v>210</v>
      </c>
      <c r="T133" s="176"/>
    </row>
    <row r="134" spans="1:20" s="61" customFormat="1" ht="17.25">
      <c r="A134" s="183" t="s">
        <v>413</v>
      </c>
      <c r="B134" s="183" t="s">
        <v>414</v>
      </c>
      <c r="C134" s="183" t="s">
        <v>300</v>
      </c>
      <c r="D134" s="183" t="s">
        <v>300</v>
      </c>
      <c r="E134" s="184">
        <v>310</v>
      </c>
      <c r="F134" s="184">
        <v>282</v>
      </c>
      <c r="G134" s="188" t="s">
        <v>137</v>
      </c>
      <c r="H134" s="185"/>
      <c r="I134" s="184">
        <v>88.35</v>
      </c>
      <c r="J134" s="184">
        <v>370.35</v>
      </c>
      <c r="K134" s="183">
        <v>99</v>
      </c>
      <c r="L134" s="183" t="s">
        <v>76</v>
      </c>
      <c r="M134" s="186" t="s">
        <v>250</v>
      </c>
      <c r="N134" s="61" t="s">
        <v>51</v>
      </c>
      <c r="P134" s="175" t="s">
        <v>300</v>
      </c>
      <c r="T134" s="176"/>
    </row>
    <row r="135" spans="1:20" s="61" customFormat="1" ht="17.25">
      <c r="A135" s="183" t="s">
        <v>415</v>
      </c>
      <c r="B135" s="183" t="s">
        <v>416</v>
      </c>
      <c r="C135" s="183" t="s">
        <v>73</v>
      </c>
      <c r="D135" s="183" t="s">
        <v>74</v>
      </c>
      <c r="E135" s="184">
        <v>320</v>
      </c>
      <c r="F135" s="184">
        <v>275</v>
      </c>
      <c r="G135" s="188" t="s">
        <v>88</v>
      </c>
      <c r="H135" s="185"/>
      <c r="I135" s="184">
        <v>100.05</v>
      </c>
      <c r="J135" s="184">
        <v>375.05</v>
      </c>
      <c r="K135" s="185">
        <v>79</v>
      </c>
      <c r="L135" s="185" t="s">
        <v>130</v>
      </c>
      <c r="M135" s="186" t="s">
        <v>211</v>
      </c>
      <c r="N135" s="61" t="s">
        <v>51</v>
      </c>
      <c r="P135" s="175" t="s">
        <v>73</v>
      </c>
      <c r="T135" s="176"/>
    </row>
    <row r="136" spans="1:20" s="61" customFormat="1" ht="17.25">
      <c r="A136" s="183" t="s">
        <v>417</v>
      </c>
      <c r="B136" s="183" t="s">
        <v>418</v>
      </c>
      <c r="C136" s="183" t="s">
        <v>400</v>
      </c>
      <c r="D136" s="183" t="s">
        <v>401</v>
      </c>
      <c r="E136" s="184">
        <v>170</v>
      </c>
      <c r="F136" s="184">
        <v>150</v>
      </c>
      <c r="G136" s="188" t="s">
        <v>263</v>
      </c>
      <c r="H136" s="185"/>
      <c r="I136" s="184">
        <v>73.37</v>
      </c>
      <c r="J136" s="184">
        <v>223.37</v>
      </c>
      <c r="K136" s="183">
        <v>40</v>
      </c>
      <c r="L136" s="183" t="s">
        <v>130</v>
      </c>
      <c r="M136" s="186" t="s">
        <v>217</v>
      </c>
      <c r="N136" s="61" t="s">
        <v>51</v>
      </c>
      <c r="P136" s="175" t="s">
        <v>400</v>
      </c>
      <c r="T136" s="176"/>
    </row>
    <row r="137" spans="1:20" s="61" customFormat="1" ht="17.25">
      <c r="A137" s="183" t="s">
        <v>419</v>
      </c>
      <c r="B137" s="183" t="s">
        <v>420</v>
      </c>
      <c r="C137" s="183" t="s">
        <v>97</v>
      </c>
      <c r="D137" s="183" t="s">
        <v>98</v>
      </c>
      <c r="E137" s="184">
        <v>110</v>
      </c>
      <c r="F137" s="184">
        <v>75</v>
      </c>
      <c r="G137" s="188" t="s">
        <v>421</v>
      </c>
      <c r="H137" s="185"/>
      <c r="I137" s="184">
        <v>33.11</v>
      </c>
      <c r="J137" s="184">
        <v>108.11</v>
      </c>
      <c r="K137" s="183">
        <v>0</v>
      </c>
      <c r="L137" s="183" t="s">
        <v>57</v>
      </c>
      <c r="M137" s="186" t="s">
        <v>422</v>
      </c>
      <c r="N137" s="61" t="s">
        <v>51</v>
      </c>
      <c r="P137" s="175" t="s">
        <v>97</v>
      </c>
      <c r="T137" s="176"/>
    </row>
    <row r="138" spans="1:20" s="61" customFormat="1" ht="17.25">
      <c r="A138" s="183" t="s">
        <v>423</v>
      </c>
      <c r="B138" s="183" t="s">
        <v>424</v>
      </c>
      <c r="C138" s="183" t="s">
        <v>97</v>
      </c>
      <c r="D138" s="183" t="s">
        <v>98</v>
      </c>
      <c r="E138" s="184">
        <v>120</v>
      </c>
      <c r="F138" s="184">
        <v>82</v>
      </c>
      <c r="G138" s="188" t="s">
        <v>421</v>
      </c>
      <c r="H138" s="183"/>
      <c r="I138" s="184">
        <v>33.26</v>
      </c>
      <c r="J138" s="184">
        <v>115.26</v>
      </c>
      <c r="K138" s="185">
        <v>0</v>
      </c>
      <c r="L138" s="185" t="s">
        <v>130</v>
      </c>
      <c r="M138" s="186" t="s">
        <v>422</v>
      </c>
      <c r="N138" s="61" t="s">
        <v>51</v>
      </c>
      <c r="P138" s="175" t="s">
        <v>97</v>
      </c>
      <c r="T138" s="176"/>
    </row>
    <row r="139" spans="1:20" s="61" customFormat="1" ht="276">
      <c r="A139" s="183" t="s">
        <v>425</v>
      </c>
      <c r="B139" s="190" t="s">
        <v>426</v>
      </c>
      <c r="C139" s="183" t="s">
        <v>97</v>
      </c>
      <c r="D139" s="183" t="s">
        <v>98</v>
      </c>
      <c r="E139" s="184">
        <v>120</v>
      </c>
      <c r="F139" s="184">
        <v>82</v>
      </c>
      <c r="G139" s="188" t="s">
        <v>421</v>
      </c>
      <c r="H139" s="185"/>
      <c r="I139" s="184">
        <v>33.26</v>
      </c>
      <c r="J139" s="184">
        <v>115.26</v>
      </c>
      <c r="K139" s="183">
        <v>0</v>
      </c>
      <c r="L139" s="183" t="s">
        <v>76</v>
      </c>
      <c r="M139" s="186" t="s">
        <v>422</v>
      </c>
      <c r="N139" s="61" t="s">
        <v>51</v>
      </c>
      <c r="P139" s="175" t="s">
        <v>97</v>
      </c>
      <c r="T139" s="176"/>
    </row>
    <row r="140" spans="1:20" s="61" customFormat="1" ht="276">
      <c r="A140" s="183" t="s">
        <v>427</v>
      </c>
      <c r="B140" s="190" t="s">
        <v>428</v>
      </c>
      <c r="C140" s="183" t="s">
        <v>97</v>
      </c>
      <c r="D140" s="183" t="s">
        <v>98</v>
      </c>
      <c r="E140" s="184">
        <v>120</v>
      </c>
      <c r="F140" s="184">
        <v>82</v>
      </c>
      <c r="G140" s="188" t="s">
        <v>421</v>
      </c>
      <c r="H140" s="185"/>
      <c r="I140" s="184">
        <v>33.26</v>
      </c>
      <c r="J140" s="184">
        <v>115.26</v>
      </c>
      <c r="K140" s="185">
        <v>49</v>
      </c>
      <c r="L140" s="185"/>
      <c r="M140" s="186"/>
      <c r="N140" s="61" t="s">
        <v>51</v>
      </c>
      <c r="P140" s="175" t="s">
        <v>97</v>
      </c>
      <c r="T140" s="176"/>
    </row>
    <row r="141" spans="1:20" s="61" customFormat="1" ht="17.25">
      <c r="A141" s="183" t="s">
        <v>429</v>
      </c>
      <c r="B141" s="183" t="s">
        <v>430</v>
      </c>
      <c r="C141" s="183" t="s">
        <v>97</v>
      </c>
      <c r="D141" s="183" t="s">
        <v>98</v>
      </c>
      <c r="E141" s="184">
        <v>120</v>
      </c>
      <c r="F141" s="184">
        <v>82</v>
      </c>
      <c r="G141" s="188" t="s">
        <v>421</v>
      </c>
      <c r="H141" s="185"/>
      <c r="I141" s="184">
        <v>33.26</v>
      </c>
      <c r="J141" s="184">
        <v>115.26</v>
      </c>
      <c r="K141" s="183">
        <v>97</v>
      </c>
      <c r="L141" s="183"/>
      <c r="M141" s="186"/>
      <c r="N141" s="61" t="s">
        <v>51</v>
      </c>
      <c r="P141" s="175" t="s">
        <v>97</v>
      </c>
      <c r="T141" s="176"/>
    </row>
    <row r="142" spans="1:20" s="61" customFormat="1" ht="17.25">
      <c r="A142" s="183" t="s">
        <v>431</v>
      </c>
      <c r="B142" s="183" t="s">
        <v>432</v>
      </c>
      <c r="C142" s="183" t="s">
        <v>97</v>
      </c>
      <c r="D142" s="183" t="s">
        <v>98</v>
      </c>
      <c r="E142" s="184">
        <v>110</v>
      </c>
      <c r="F142" s="184">
        <v>75</v>
      </c>
      <c r="G142" s="188" t="s">
        <v>421</v>
      </c>
      <c r="H142" s="185"/>
      <c r="I142" s="184">
        <v>33.11</v>
      </c>
      <c r="J142" s="184">
        <v>108.11</v>
      </c>
      <c r="K142" s="183">
        <v>79</v>
      </c>
      <c r="L142" s="183"/>
      <c r="M142" s="186"/>
      <c r="N142" s="61" t="s">
        <v>51</v>
      </c>
      <c r="P142" s="175" t="s">
        <v>97</v>
      </c>
      <c r="T142" s="176"/>
    </row>
    <row r="143" spans="1:20" s="61" customFormat="1" ht="17.25">
      <c r="A143" s="183" t="s">
        <v>433</v>
      </c>
      <c r="B143" s="183" t="s">
        <v>434</v>
      </c>
      <c r="C143" s="183" t="s">
        <v>97</v>
      </c>
      <c r="D143" s="183" t="s">
        <v>98</v>
      </c>
      <c r="E143" s="184">
        <v>110</v>
      </c>
      <c r="F143" s="184">
        <v>75</v>
      </c>
      <c r="G143" s="188" t="s">
        <v>421</v>
      </c>
      <c r="H143" s="185"/>
      <c r="I143" s="184">
        <v>33.11</v>
      </c>
      <c r="J143" s="184">
        <v>108.11</v>
      </c>
      <c r="K143" s="183">
        <v>0</v>
      </c>
      <c r="L143" s="183" t="s">
        <v>372</v>
      </c>
      <c r="M143" s="186" t="s">
        <v>422</v>
      </c>
      <c r="N143" s="61" t="s">
        <v>51</v>
      </c>
      <c r="P143" s="175" t="s">
        <v>97</v>
      </c>
      <c r="T143" s="176"/>
    </row>
    <row r="144" spans="1:20" s="61" customFormat="1" ht="17.25">
      <c r="A144" s="183" t="s">
        <v>435</v>
      </c>
      <c r="B144" s="183" t="s">
        <v>436</v>
      </c>
      <c r="C144" s="183" t="s">
        <v>97</v>
      </c>
      <c r="D144" s="183" t="s">
        <v>98</v>
      </c>
      <c r="E144" s="184">
        <v>110</v>
      </c>
      <c r="F144" s="184">
        <v>75</v>
      </c>
      <c r="G144" s="188" t="s">
        <v>421</v>
      </c>
      <c r="H144" s="185"/>
      <c r="I144" s="184">
        <v>33.11</v>
      </c>
      <c r="J144" s="184">
        <v>108.11</v>
      </c>
      <c r="K144" s="183">
        <v>99</v>
      </c>
      <c r="L144" s="183"/>
      <c r="M144" s="186"/>
      <c r="N144" s="61" t="s">
        <v>51</v>
      </c>
      <c r="P144" s="175" t="s">
        <v>97</v>
      </c>
      <c r="T144" s="176"/>
    </row>
    <row r="145" spans="1:20" s="61" customFormat="1" ht="17.25">
      <c r="A145" s="183" t="s">
        <v>437</v>
      </c>
      <c r="B145" s="183" t="s">
        <v>438</v>
      </c>
      <c r="C145" s="183" t="s">
        <v>97</v>
      </c>
      <c r="D145" s="183" t="s">
        <v>98</v>
      </c>
      <c r="E145" s="184">
        <v>110</v>
      </c>
      <c r="F145" s="184">
        <v>75</v>
      </c>
      <c r="G145" s="188" t="s">
        <v>421</v>
      </c>
      <c r="H145" s="185"/>
      <c r="I145" s="184">
        <v>33.11</v>
      </c>
      <c r="J145" s="184">
        <v>108.11</v>
      </c>
      <c r="K145" s="185">
        <v>249</v>
      </c>
      <c r="L145" s="185"/>
      <c r="M145" s="186"/>
      <c r="N145" s="61" t="s">
        <v>51</v>
      </c>
      <c r="P145" s="175" t="s">
        <v>97</v>
      </c>
      <c r="T145" s="176"/>
    </row>
    <row r="146" spans="1:20" s="61" customFormat="1" ht="17.25">
      <c r="A146" s="183" t="s">
        <v>439</v>
      </c>
      <c r="B146" s="183" t="s">
        <v>440</v>
      </c>
      <c r="C146" s="183" t="s">
        <v>343</v>
      </c>
      <c r="D146" s="183" t="s">
        <v>344</v>
      </c>
      <c r="E146" s="184">
        <v>115</v>
      </c>
      <c r="F146" s="184">
        <v>105</v>
      </c>
      <c r="G146" s="188" t="s">
        <v>55</v>
      </c>
      <c r="H146" s="185"/>
      <c r="I146" s="184">
        <v>51.68</v>
      </c>
      <c r="J146" s="184">
        <v>156.68</v>
      </c>
      <c r="K146" s="185">
        <v>112</v>
      </c>
      <c r="L146" s="185"/>
      <c r="M146" s="186"/>
      <c r="N146" s="61" t="s">
        <v>51</v>
      </c>
      <c r="P146" s="175" t="s">
        <v>343</v>
      </c>
      <c r="T146" s="176"/>
    </row>
    <row r="147" spans="1:20" s="61" customFormat="1" ht="17.25">
      <c r="A147" s="183" t="s">
        <v>441</v>
      </c>
      <c r="B147" s="183" t="s">
        <v>442</v>
      </c>
      <c r="C147" s="183" t="s">
        <v>343</v>
      </c>
      <c r="D147" s="183" t="s">
        <v>344</v>
      </c>
      <c r="E147" s="184">
        <v>115</v>
      </c>
      <c r="F147" s="184">
        <v>105</v>
      </c>
      <c r="G147" s="188" t="s">
        <v>55</v>
      </c>
      <c r="H147" s="185"/>
      <c r="I147" s="184">
        <v>51.68</v>
      </c>
      <c r="J147" s="184">
        <v>156.68</v>
      </c>
      <c r="K147" s="185">
        <v>63</v>
      </c>
      <c r="L147" s="185"/>
      <c r="M147" s="186"/>
      <c r="N147" s="61" t="s">
        <v>51</v>
      </c>
      <c r="P147" s="175" t="s">
        <v>343</v>
      </c>
      <c r="T147" s="176"/>
    </row>
    <row r="148" spans="1:20" s="61" customFormat="1" ht="17.25">
      <c r="A148" s="183" t="s">
        <v>443</v>
      </c>
      <c r="B148" s="183" t="s">
        <v>444</v>
      </c>
      <c r="C148" s="183" t="s">
        <v>445</v>
      </c>
      <c r="D148" s="183" t="s">
        <v>446</v>
      </c>
      <c r="E148" s="184">
        <v>85</v>
      </c>
      <c r="F148" s="184">
        <v>80</v>
      </c>
      <c r="G148" s="188" t="s">
        <v>194</v>
      </c>
      <c r="H148" s="185"/>
      <c r="I148" s="184">
        <v>36.78</v>
      </c>
      <c r="J148" s="184">
        <v>116.78</v>
      </c>
      <c r="K148" s="185">
        <v>0</v>
      </c>
      <c r="L148" s="185" t="s">
        <v>76</v>
      </c>
      <c r="M148" s="186" t="s">
        <v>217</v>
      </c>
      <c r="N148" s="61" t="s">
        <v>51</v>
      </c>
      <c r="P148" s="175" t="s">
        <v>445</v>
      </c>
      <c r="T148" s="176"/>
    </row>
    <row r="149" spans="1:20" s="61" customFormat="1" ht="17.25">
      <c r="A149" s="183" t="s">
        <v>447</v>
      </c>
      <c r="B149" s="183" t="s">
        <v>448</v>
      </c>
      <c r="C149" s="183" t="s">
        <v>445</v>
      </c>
      <c r="D149" s="183" t="s">
        <v>446</v>
      </c>
      <c r="E149" s="184">
        <v>85</v>
      </c>
      <c r="F149" s="184">
        <v>80</v>
      </c>
      <c r="G149" s="188" t="s">
        <v>194</v>
      </c>
      <c r="H149" s="185"/>
      <c r="I149" s="184">
        <v>36.78</v>
      </c>
      <c r="J149" s="184">
        <v>116.78</v>
      </c>
      <c r="K149" s="185">
        <v>1</v>
      </c>
      <c r="L149" s="185" t="s">
        <v>76</v>
      </c>
      <c r="M149" s="186" t="s">
        <v>217</v>
      </c>
      <c r="N149" s="61" t="s">
        <v>51</v>
      </c>
      <c r="P149" s="175" t="s">
        <v>445</v>
      </c>
      <c r="T149" s="176"/>
    </row>
    <row r="150" spans="1:20" s="61" customFormat="1" ht="17.25">
      <c r="A150" s="183" t="s">
        <v>449</v>
      </c>
      <c r="B150" s="183" t="s">
        <v>450</v>
      </c>
      <c r="C150" s="183" t="s">
        <v>445</v>
      </c>
      <c r="D150" s="183" t="s">
        <v>446</v>
      </c>
      <c r="E150" s="184">
        <v>85</v>
      </c>
      <c r="F150" s="184">
        <v>80</v>
      </c>
      <c r="G150" s="188" t="s">
        <v>194</v>
      </c>
      <c r="H150" s="185"/>
      <c r="I150" s="184">
        <v>36.78</v>
      </c>
      <c r="J150" s="184">
        <v>116.78</v>
      </c>
      <c r="K150" s="185">
        <v>2</v>
      </c>
      <c r="L150" s="185" t="s">
        <v>372</v>
      </c>
      <c r="M150" s="186" t="s">
        <v>283</v>
      </c>
      <c r="N150" s="61" t="s">
        <v>51</v>
      </c>
      <c r="P150" s="175" t="s">
        <v>445</v>
      </c>
      <c r="T150" s="176"/>
    </row>
    <row r="151" spans="1:20" s="61" customFormat="1" ht="17.25">
      <c r="A151" s="183" t="s">
        <v>451</v>
      </c>
      <c r="B151" s="183" t="s">
        <v>452</v>
      </c>
      <c r="C151" s="183" t="s">
        <v>237</v>
      </c>
      <c r="D151" s="183" t="s">
        <v>237</v>
      </c>
      <c r="E151" s="184">
        <v>125</v>
      </c>
      <c r="F151" s="184">
        <v>125</v>
      </c>
      <c r="G151" s="185"/>
      <c r="H151" s="185"/>
      <c r="I151" s="184">
        <v>37.39</v>
      </c>
      <c r="J151" s="184">
        <v>162.39</v>
      </c>
      <c r="K151" s="185">
        <v>97</v>
      </c>
      <c r="L151" s="185"/>
      <c r="M151" s="186"/>
      <c r="N151" s="61" t="s">
        <v>51</v>
      </c>
      <c r="P151" s="175" t="s">
        <v>237</v>
      </c>
      <c r="T151" s="176"/>
    </row>
    <row r="152" spans="1:20" s="61" customFormat="1" ht="17.25">
      <c r="A152" s="183" t="s">
        <v>453</v>
      </c>
      <c r="B152" s="183" t="s">
        <v>452</v>
      </c>
      <c r="C152" s="183" t="s">
        <v>237</v>
      </c>
      <c r="D152" s="183" t="s">
        <v>237</v>
      </c>
      <c r="E152" s="184">
        <v>125</v>
      </c>
      <c r="F152" s="184">
        <v>125</v>
      </c>
      <c r="G152" s="188"/>
      <c r="H152" s="185"/>
      <c r="I152" s="184">
        <v>37.39</v>
      </c>
      <c r="J152" s="184">
        <v>162.39</v>
      </c>
      <c r="K152" s="185">
        <v>100</v>
      </c>
      <c r="L152" s="185"/>
      <c r="M152" s="186"/>
      <c r="N152" s="61" t="s">
        <v>51</v>
      </c>
      <c r="P152" s="175" t="s">
        <v>237</v>
      </c>
      <c r="T152" s="176"/>
    </row>
    <row r="153" spans="1:20" s="61" customFormat="1" ht="17.25">
      <c r="A153" s="183" t="s">
        <v>454</v>
      </c>
      <c r="B153" s="183" t="s">
        <v>455</v>
      </c>
      <c r="C153" s="183" t="s">
        <v>73</v>
      </c>
      <c r="D153" s="183" t="s">
        <v>74</v>
      </c>
      <c r="E153" s="184">
        <v>310</v>
      </c>
      <c r="F153" s="184">
        <v>290</v>
      </c>
      <c r="G153" s="188" t="s">
        <v>126</v>
      </c>
      <c r="H153" s="185"/>
      <c r="I153" s="184">
        <v>98.03</v>
      </c>
      <c r="J153" s="184">
        <v>388.03</v>
      </c>
      <c r="K153" s="185">
        <v>63</v>
      </c>
      <c r="L153" s="185"/>
      <c r="M153" s="186"/>
      <c r="N153" s="61" t="s">
        <v>51</v>
      </c>
      <c r="P153" s="175" t="s">
        <v>73</v>
      </c>
      <c r="T153" s="176"/>
    </row>
    <row r="154" spans="1:20" s="61" customFormat="1" ht="17.25">
      <c r="A154" s="183" t="s">
        <v>456</v>
      </c>
      <c r="B154" s="183" t="s">
        <v>457</v>
      </c>
      <c r="C154" s="183" t="s">
        <v>73</v>
      </c>
      <c r="D154" s="183" t="s">
        <v>74</v>
      </c>
      <c r="E154" s="184">
        <v>330</v>
      </c>
      <c r="F154" s="184">
        <v>310</v>
      </c>
      <c r="G154" s="188" t="s">
        <v>126</v>
      </c>
      <c r="H154" s="185"/>
      <c r="I154" s="184">
        <v>108.12</v>
      </c>
      <c r="J154" s="184">
        <v>418.12</v>
      </c>
      <c r="K154" s="185">
        <v>64</v>
      </c>
      <c r="L154" s="185"/>
      <c r="M154" s="186"/>
      <c r="N154" s="61" t="s">
        <v>51</v>
      </c>
      <c r="P154" s="175" t="s">
        <v>73</v>
      </c>
      <c r="T154" s="176"/>
    </row>
    <row r="155" spans="1:20" s="61" customFormat="1" ht="17.25">
      <c r="A155" s="183" t="s">
        <v>458</v>
      </c>
      <c r="B155" s="183" t="s">
        <v>459</v>
      </c>
      <c r="C155" s="183" t="s">
        <v>73</v>
      </c>
      <c r="D155" s="183" t="s">
        <v>74</v>
      </c>
      <c r="E155" s="184">
        <v>330</v>
      </c>
      <c r="F155" s="184">
        <v>310</v>
      </c>
      <c r="G155" s="185" t="s">
        <v>126</v>
      </c>
      <c r="H155" s="185"/>
      <c r="I155" s="184">
        <v>108.12</v>
      </c>
      <c r="J155" s="184">
        <v>418.12</v>
      </c>
      <c r="K155" s="185">
        <v>64</v>
      </c>
      <c r="L155" s="185"/>
      <c r="M155" s="186"/>
      <c r="N155" s="61" t="s">
        <v>51</v>
      </c>
      <c r="P155" s="175" t="s">
        <v>73</v>
      </c>
      <c r="T155" s="176"/>
    </row>
    <row r="156" spans="1:20" s="61" customFormat="1" ht="17.25">
      <c r="A156" s="183" t="s">
        <v>460</v>
      </c>
      <c r="B156" s="183" t="s">
        <v>461</v>
      </c>
      <c r="C156" s="183" t="s">
        <v>73</v>
      </c>
      <c r="D156" s="183" t="s">
        <v>74</v>
      </c>
      <c r="E156" s="184">
        <v>260</v>
      </c>
      <c r="F156" s="184">
        <v>260</v>
      </c>
      <c r="G156" s="188"/>
      <c r="H156" s="185"/>
      <c r="I156" s="184">
        <v>77.52</v>
      </c>
      <c r="J156" s="184">
        <v>337.52</v>
      </c>
      <c r="K156" s="185">
        <v>100</v>
      </c>
      <c r="L156" s="185"/>
      <c r="M156" s="186"/>
      <c r="N156" s="61" t="s">
        <v>51</v>
      </c>
      <c r="P156" s="175" t="s">
        <v>73</v>
      </c>
      <c r="T156" s="176"/>
    </row>
    <row r="157" spans="1:20" s="61" customFormat="1" ht="17.25">
      <c r="A157" s="183" t="s">
        <v>462</v>
      </c>
      <c r="B157" s="183" t="s">
        <v>463</v>
      </c>
      <c r="C157" s="183" t="s">
        <v>73</v>
      </c>
      <c r="D157" s="183" t="s">
        <v>74</v>
      </c>
      <c r="E157" s="184">
        <v>207</v>
      </c>
      <c r="F157" s="184">
        <v>153</v>
      </c>
      <c r="G157" s="188" t="s">
        <v>464</v>
      </c>
      <c r="H157" s="185"/>
      <c r="I157" s="184">
        <v>54.49</v>
      </c>
      <c r="J157" s="184">
        <v>207.49</v>
      </c>
      <c r="K157" s="185">
        <v>45</v>
      </c>
      <c r="L157" s="185"/>
      <c r="M157" s="186"/>
      <c r="N157" s="61" t="s">
        <v>51</v>
      </c>
      <c r="P157" s="175" t="s">
        <v>73</v>
      </c>
      <c r="T157" s="176"/>
    </row>
    <row r="158" spans="1:20" s="61" customFormat="1" ht="17.25">
      <c r="A158" s="183" t="s">
        <v>465</v>
      </c>
      <c r="B158" s="183" t="s">
        <v>466</v>
      </c>
      <c r="C158" s="183" t="s">
        <v>73</v>
      </c>
      <c r="D158" s="183" t="s">
        <v>74</v>
      </c>
      <c r="E158" s="184">
        <v>207</v>
      </c>
      <c r="F158" s="184">
        <v>153</v>
      </c>
      <c r="G158" s="188" t="s">
        <v>464</v>
      </c>
      <c r="H158" s="185"/>
      <c r="I158" s="184">
        <v>54.49</v>
      </c>
      <c r="J158" s="184">
        <v>207.49</v>
      </c>
      <c r="K158" s="185">
        <v>76</v>
      </c>
      <c r="L158" s="185"/>
      <c r="M158" s="186"/>
      <c r="N158" s="61" t="s">
        <v>51</v>
      </c>
      <c r="P158" s="175" t="s">
        <v>73</v>
      </c>
      <c r="T158" s="176"/>
    </row>
    <row r="159" spans="1:20" s="61" customFormat="1" ht="17.25">
      <c r="A159" s="183" t="s">
        <v>467</v>
      </c>
      <c r="B159" s="183" t="s">
        <v>468</v>
      </c>
      <c r="C159" s="183" t="s">
        <v>73</v>
      </c>
      <c r="D159" s="183" t="s">
        <v>74</v>
      </c>
      <c r="E159" s="184">
        <v>207</v>
      </c>
      <c r="F159" s="184">
        <v>153</v>
      </c>
      <c r="G159" s="188" t="s">
        <v>464</v>
      </c>
      <c r="H159" s="185"/>
      <c r="I159" s="184">
        <v>54.49</v>
      </c>
      <c r="J159" s="184">
        <v>207.49</v>
      </c>
      <c r="K159" s="185">
        <v>16</v>
      </c>
      <c r="L159" s="185"/>
      <c r="M159" s="186"/>
      <c r="N159" s="61" t="s">
        <v>51</v>
      </c>
      <c r="P159" s="175" t="s">
        <v>73</v>
      </c>
      <c r="T159" s="176"/>
    </row>
    <row r="160" spans="1:20" s="61" customFormat="1" ht="409.5">
      <c r="A160" s="183" t="s">
        <v>469</v>
      </c>
      <c r="B160" s="190" t="s">
        <v>470</v>
      </c>
      <c r="C160" s="183" t="s">
        <v>73</v>
      </c>
      <c r="D160" s="183" t="s">
        <v>74</v>
      </c>
      <c r="E160" s="184">
        <v>310</v>
      </c>
      <c r="F160" s="184">
        <v>290</v>
      </c>
      <c r="G160" s="188" t="s">
        <v>126</v>
      </c>
      <c r="H160" s="185"/>
      <c r="I160" s="184">
        <v>98.03</v>
      </c>
      <c r="J160" s="184">
        <v>388.03</v>
      </c>
      <c r="K160" s="183">
        <v>64</v>
      </c>
      <c r="L160" s="183"/>
      <c r="M160" s="186"/>
      <c r="N160" s="61" t="s">
        <v>51</v>
      </c>
      <c r="P160" s="175" t="s">
        <v>73</v>
      </c>
      <c r="T160" s="176"/>
    </row>
    <row r="161" spans="1:20" s="61" customFormat="1" ht="17.25">
      <c r="A161" s="183" t="s">
        <v>471</v>
      </c>
      <c r="B161" s="183" t="s">
        <v>472</v>
      </c>
      <c r="C161" s="183" t="s">
        <v>210</v>
      </c>
      <c r="D161" s="183" t="s">
        <v>210</v>
      </c>
      <c r="E161" s="184">
        <v>150</v>
      </c>
      <c r="F161" s="184">
        <v>125</v>
      </c>
      <c r="G161" s="185" t="s">
        <v>107</v>
      </c>
      <c r="H161" s="185"/>
      <c r="I161" s="184">
        <v>38.37</v>
      </c>
      <c r="J161" s="184">
        <v>163.37</v>
      </c>
      <c r="K161" s="183">
        <v>54</v>
      </c>
      <c r="L161" s="183" t="s">
        <v>76</v>
      </c>
      <c r="M161" s="186" t="s">
        <v>211</v>
      </c>
      <c r="N161" s="61" t="s">
        <v>51</v>
      </c>
      <c r="P161" s="175" t="s">
        <v>210</v>
      </c>
      <c r="T161" s="176"/>
    </row>
    <row r="162" spans="1:20" s="61" customFormat="1" ht="17.25">
      <c r="A162" s="183" t="s">
        <v>473</v>
      </c>
      <c r="B162" s="183" t="s">
        <v>474</v>
      </c>
      <c r="C162" s="183" t="s">
        <v>343</v>
      </c>
      <c r="D162" s="183" t="s">
        <v>344</v>
      </c>
      <c r="E162" s="184">
        <v>550</v>
      </c>
      <c r="F162" s="184">
        <v>535</v>
      </c>
      <c r="G162" s="188" t="s">
        <v>475</v>
      </c>
      <c r="H162" s="185"/>
      <c r="I162" s="184">
        <v>151.92</v>
      </c>
      <c r="J162" s="184">
        <v>686.92</v>
      </c>
      <c r="K162" s="183">
        <v>0</v>
      </c>
      <c r="L162" s="183"/>
      <c r="M162" s="186"/>
      <c r="N162" s="61" t="s">
        <v>51</v>
      </c>
      <c r="P162" s="175" t="s">
        <v>343</v>
      </c>
      <c r="T162" s="176"/>
    </row>
    <row r="163" spans="1:20" s="61" customFormat="1" ht="17.25">
      <c r="A163" s="183" t="s">
        <v>476</v>
      </c>
      <c r="B163" s="183" t="s">
        <v>477</v>
      </c>
      <c r="C163" s="183" t="s">
        <v>343</v>
      </c>
      <c r="D163" s="183" t="s">
        <v>344</v>
      </c>
      <c r="E163" s="184">
        <v>550</v>
      </c>
      <c r="F163" s="184">
        <v>535</v>
      </c>
      <c r="G163" s="188" t="s">
        <v>475</v>
      </c>
      <c r="H163" s="185"/>
      <c r="I163" s="184">
        <v>151.92</v>
      </c>
      <c r="J163" s="184">
        <v>686.92</v>
      </c>
      <c r="K163" s="185">
        <v>0</v>
      </c>
      <c r="L163" s="185"/>
      <c r="M163" s="186"/>
      <c r="N163" s="61" t="s">
        <v>51</v>
      </c>
      <c r="P163" s="175" t="s">
        <v>343</v>
      </c>
      <c r="T163" s="176"/>
    </row>
    <row r="164" spans="1:20" s="61" customFormat="1" ht="17.25">
      <c r="A164" s="183" t="s">
        <v>478</v>
      </c>
      <c r="B164" s="183" t="s">
        <v>479</v>
      </c>
      <c r="C164" s="183" t="s">
        <v>210</v>
      </c>
      <c r="D164" s="183" t="s">
        <v>210</v>
      </c>
      <c r="E164" s="184">
        <v>275</v>
      </c>
      <c r="F164" s="184">
        <v>235</v>
      </c>
      <c r="G164" s="188" t="s">
        <v>88</v>
      </c>
      <c r="H164" s="185"/>
      <c r="I164" s="184">
        <v>84.57</v>
      </c>
      <c r="J164" s="184">
        <v>319.57</v>
      </c>
      <c r="K164" s="185">
        <v>86</v>
      </c>
      <c r="L164" s="185"/>
      <c r="M164" s="186"/>
      <c r="N164" s="61" t="s">
        <v>51</v>
      </c>
      <c r="P164" s="175" t="s">
        <v>210</v>
      </c>
      <c r="T164" s="176"/>
    </row>
    <row r="165" spans="1:20" s="61" customFormat="1" ht="17.25">
      <c r="A165" s="183" t="s">
        <v>480</v>
      </c>
      <c r="B165" s="183" t="s">
        <v>481</v>
      </c>
      <c r="C165" s="183" t="s">
        <v>210</v>
      </c>
      <c r="D165" s="183" t="s">
        <v>210</v>
      </c>
      <c r="E165" s="184">
        <v>275</v>
      </c>
      <c r="F165" s="184">
        <v>235</v>
      </c>
      <c r="G165" s="188" t="s">
        <v>88</v>
      </c>
      <c r="H165" s="185"/>
      <c r="I165" s="184">
        <v>84.57</v>
      </c>
      <c r="J165" s="184">
        <v>319.57</v>
      </c>
      <c r="K165" s="185">
        <v>140</v>
      </c>
      <c r="L165" s="185"/>
      <c r="M165" s="186"/>
      <c r="N165" s="61" t="s">
        <v>51</v>
      </c>
      <c r="P165" s="175" t="s">
        <v>210</v>
      </c>
      <c r="T165" s="176"/>
    </row>
    <row r="166" spans="1:20" s="61" customFormat="1" ht="17.25">
      <c r="A166" s="183" t="s">
        <v>482</v>
      </c>
      <c r="B166" s="183" t="s">
        <v>483</v>
      </c>
      <c r="C166" s="183" t="s">
        <v>112</v>
      </c>
      <c r="D166" s="183" t="s">
        <v>113</v>
      </c>
      <c r="E166" s="184">
        <v>159</v>
      </c>
      <c r="F166" s="184">
        <v>139</v>
      </c>
      <c r="G166" s="188" t="s">
        <v>140</v>
      </c>
      <c r="H166" s="185"/>
      <c r="I166" s="184">
        <v>40.35</v>
      </c>
      <c r="J166" s="184">
        <v>179.35</v>
      </c>
      <c r="K166" s="185">
        <v>72</v>
      </c>
      <c r="L166" s="185"/>
      <c r="M166" s="186"/>
      <c r="N166" s="61" t="s">
        <v>51</v>
      </c>
      <c r="P166" s="175" t="s">
        <v>112</v>
      </c>
      <c r="T166" s="176"/>
    </row>
    <row r="167" spans="1:20" s="61" customFormat="1" ht="17.25">
      <c r="A167" s="183" t="s">
        <v>484</v>
      </c>
      <c r="B167" s="183" t="s">
        <v>485</v>
      </c>
      <c r="C167" s="183" t="s">
        <v>112</v>
      </c>
      <c r="D167" s="183" t="s">
        <v>113</v>
      </c>
      <c r="E167" s="184">
        <v>149</v>
      </c>
      <c r="F167" s="184">
        <v>129</v>
      </c>
      <c r="G167" s="188" t="s">
        <v>102</v>
      </c>
      <c r="H167" s="185"/>
      <c r="I167" s="184">
        <v>38.2</v>
      </c>
      <c r="J167" s="184">
        <v>167.2</v>
      </c>
      <c r="K167" s="185">
        <v>85</v>
      </c>
      <c r="L167" s="185"/>
      <c r="M167" s="186"/>
      <c r="N167" s="61" t="s">
        <v>51</v>
      </c>
      <c r="P167" s="175" t="s">
        <v>112</v>
      </c>
      <c r="T167" s="176"/>
    </row>
    <row r="168" spans="1:20" s="61" customFormat="1" ht="17.25">
      <c r="A168" s="183" t="s">
        <v>486</v>
      </c>
      <c r="B168" s="183" t="s">
        <v>487</v>
      </c>
      <c r="C168" s="183" t="s">
        <v>112</v>
      </c>
      <c r="D168" s="183" t="s">
        <v>113</v>
      </c>
      <c r="E168" s="184">
        <v>139</v>
      </c>
      <c r="F168" s="184">
        <v>109</v>
      </c>
      <c r="G168" s="188" t="s">
        <v>214</v>
      </c>
      <c r="H168" s="185"/>
      <c r="I168" s="184">
        <v>35.27</v>
      </c>
      <c r="J168" s="184">
        <v>144.27</v>
      </c>
      <c r="K168" s="183">
        <v>85</v>
      </c>
      <c r="L168" s="183"/>
      <c r="M168" s="186"/>
      <c r="N168" s="61" t="s">
        <v>51</v>
      </c>
      <c r="P168" s="175" t="s">
        <v>112</v>
      </c>
      <c r="T168" s="176"/>
    </row>
    <row r="169" spans="1:20" s="61" customFormat="1" ht="17.25">
      <c r="A169" s="183" t="s">
        <v>488</v>
      </c>
      <c r="B169" s="183" t="s">
        <v>489</v>
      </c>
      <c r="C169" s="183" t="s">
        <v>490</v>
      </c>
      <c r="D169" s="183" t="s">
        <v>491</v>
      </c>
      <c r="E169" s="184">
        <v>158</v>
      </c>
      <c r="F169" s="184">
        <v>132</v>
      </c>
      <c r="G169" s="188" t="s">
        <v>107</v>
      </c>
      <c r="H169" s="185"/>
      <c r="I169" s="184">
        <v>81.12</v>
      </c>
      <c r="J169" s="184">
        <v>213.12</v>
      </c>
      <c r="K169" s="183">
        <v>0</v>
      </c>
      <c r="L169" s="183"/>
      <c r="M169" s="186"/>
      <c r="N169" s="61" t="s">
        <v>51</v>
      </c>
      <c r="P169" s="175" t="s">
        <v>490</v>
      </c>
      <c r="T169" s="176"/>
    </row>
    <row r="170" spans="1:20" s="61" customFormat="1" ht="17.25">
      <c r="A170" s="183" t="s">
        <v>492</v>
      </c>
      <c r="B170" s="183" t="s">
        <v>493</v>
      </c>
      <c r="C170" s="183" t="s">
        <v>73</v>
      </c>
      <c r="D170" s="183" t="s">
        <v>74</v>
      </c>
      <c r="E170" s="184">
        <v>320</v>
      </c>
      <c r="F170" s="184">
        <v>295</v>
      </c>
      <c r="G170" s="188" t="s">
        <v>494</v>
      </c>
      <c r="H170" s="185"/>
      <c r="I170" s="184">
        <v>95.25</v>
      </c>
      <c r="J170" s="184">
        <v>390.25</v>
      </c>
      <c r="K170" s="185">
        <v>82</v>
      </c>
      <c r="L170" s="185"/>
      <c r="M170" s="186"/>
      <c r="N170" s="61" t="s">
        <v>51</v>
      </c>
      <c r="P170" s="175" t="s">
        <v>73</v>
      </c>
      <c r="T170" s="176"/>
    </row>
    <row r="171" spans="1:20" s="61" customFormat="1" ht="17.25">
      <c r="A171" s="183" t="s">
        <v>495</v>
      </c>
      <c r="B171" s="183" t="s">
        <v>496</v>
      </c>
      <c r="C171" s="183" t="s">
        <v>73</v>
      </c>
      <c r="D171" s="183" t="s">
        <v>74</v>
      </c>
      <c r="E171" s="184">
        <v>320</v>
      </c>
      <c r="F171" s="184">
        <v>295</v>
      </c>
      <c r="G171" s="185" t="s">
        <v>494</v>
      </c>
      <c r="H171" s="185"/>
      <c r="I171" s="184">
        <v>95.25</v>
      </c>
      <c r="J171" s="184">
        <v>390.25</v>
      </c>
      <c r="K171" s="185">
        <v>100</v>
      </c>
      <c r="L171" s="185"/>
      <c r="M171" s="186"/>
      <c r="N171" s="61" t="s">
        <v>51</v>
      </c>
      <c r="P171" s="175" t="s">
        <v>73</v>
      </c>
      <c r="T171" s="176"/>
    </row>
    <row r="172" spans="1:20" s="61" customFormat="1" ht="17.25">
      <c r="A172" s="183" t="s">
        <v>497</v>
      </c>
      <c r="B172" s="183" t="s">
        <v>498</v>
      </c>
      <c r="C172" s="183" t="s">
        <v>73</v>
      </c>
      <c r="D172" s="183" t="s">
        <v>74</v>
      </c>
      <c r="E172" s="184">
        <v>320</v>
      </c>
      <c r="F172" s="184">
        <v>295</v>
      </c>
      <c r="G172" s="185" t="s">
        <v>494</v>
      </c>
      <c r="H172" s="185"/>
      <c r="I172" s="184">
        <v>95.25</v>
      </c>
      <c r="J172" s="184">
        <v>390.25</v>
      </c>
      <c r="K172" s="183">
        <v>100</v>
      </c>
      <c r="L172" s="183"/>
      <c r="M172" s="186"/>
      <c r="N172" s="61" t="s">
        <v>51</v>
      </c>
      <c r="P172" s="175" t="s">
        <v>73</v>
      </c>
      <c r="T172" s="176"/>
    </row>
    <row r="173" spans="1:20" s="61" customFormat="1" ht="17.25">
      <c r="A173" s="183" t="s">
        <v>499</v>
      </c>
      <c r="B173" s="183" t="s">
        <v>500</v>
      </c>
      <c r="C173" s="183" t="s">
        <v>210</v>
      </c>
      <c r="D173" s="183" t="s">
        <v>210</v>
      </c>
      <c r="E173" s="184">
        <v>200</v>
      </c>
      <c r="F173" s="184">
        <v>175</v>
      </c>
      <c r="G173" s="188" t="s">
        <v>140</v>
      </c>
      <c r="H173" s="185"/>
      <c r="I173" s="184">
        <v>51.68</v>
      </c>
      <c r="J173" s="184">
        <v>226.68</v>
      </c>
      <c r="K173" s="183">
        <v>85</v>
      </c>
      <c r="L173" s="183"/>
      <c r="M173" s="186"/>
      <c r="N173" s="61" t="s">
        <v>51</v>
      </c>
      <c r="P173" s="175" t="s">
        <v>210</v>
      </c>
      <c r="T173" s="176"/>
    </row>
    <row r="174" spans="1:20" s="61" customFormat="1" ht="17.25">
      <c r="A174" s="183" t="s">
        <v>501</v>
      </c>
      <c r="B174" s="183" t="s">
        <v>502</v>
      </c>
      <c r="C174" s="183" t="s">
        <v>210</v>
      </c>
      <c r="D174" s="183" t="s">
        <v>210</v>
      </c>
      <c r="E174" s="184">
        <v>200</v>
      </c>
      <c r="F174" s="184">
        <v>175</v>
      </c>
      <c r="G174" s="188" t="s">
        <v>140</v>
      </c>
      <c r="H174" s="185"/>
      <c r="I174" s="184">
        <v>51.68</v>
      </c>
      <c r="J174" s="184">
        <v>226.68</v>
      </c>
      <c r="K174" s="183">
        <v>139</v>
      </c>
      <c r="L174" s="183"/>
      <c r="M174" s="186"/>
      <c r="N174" s="61" t="s">
        <v>51</v>
      </c>
      <c r="P174" s="175" t="s">
        <v>210</v>
      </c>
      <c r="T174" s="176"/>
    </row>
    <row r="175" spans="1:20" s="61" customFormat="1" ht="17.25">
      <c r="A175" s="183" t="s">
        <v>503</v>
      </c>
      <c r="B175" s="183" t="s">
        <v>504</v>
      </c>
      <c r="C175" s="183" t="s">
        <v>210</v>
      </c>
      <c r="D175" s="183" t="s">
        <v>210</v>
      </c>
      <c r="E175" s="184">
        <v>190</v>
      </c>
      <c r="F175" s="184">
        <v>165</v>
      </c>
      <c r="G175" s="188" t="s">
        <v>102</v>
      </c>
      <c r="H175" s="185"/>
      <c r="I175" s="184">
        <v>46.11</v>
      </c>
      <c r="J175" s="184">
        <v>211.11</v>
      </c>
      <c r="K175" s="185">
        <v>83</v>
      </c>
      <c r="L175" s="185"/>
      <c r="M175" s="186"/>
      <c r="N175" s="61" t="s">
        <v>51</v>
      </c>
      <c r="P175" s="175" t="s">
        <v>210</v>
      </c>
      <c r="T175" s="176"/>
    </row>
    <row r="176" spans="1:20" s="61" customFormat="1" ht="17.25">
      <c r="A176" s="183" t="s">
        <v>505</v>
      </c>
      <c r="B176" s="183" t="s">
        <v>506</v>
      </c>
      <c r="C176" s="183" t="s">
        <v>210</v>
      </c>
      <c r="D176" s="183" t="s">
        <v>210</v>
      </c>
      <c r="E176" s="184">
        <v>190</v>
      </c>
      <c r="F176" s="184">
        <v>165</v>
      </c>
      <c r="G176" s="188" t="s">
        <v>102</v>
      </c>
      <c r="H176" s="185"/>
      <c r="I176" s="184">
        <v>46.11</v>
      </c>
      <c r="J176" s="184">
        <v>211.11</v>
      </c>
      <c r="K176" s="185">
        <v>137</v>
      </c>
      <c r="L176" s="185"/>
      <c r="M176" s="186"/>
      <c r="N176" s="61" t="s">
        <v>51</v>
      </c>
      <c r="P176" s="175" t="s">
        <v>210</v>
      </c>
      <c r="T176" s="176"/>
    </row>
    <row r="177" spans="1:20" s="61" customFormat="1" ht="17.25">
      <c r="A177" s="183" t="s">
        <v>507</v>
      </c>
      <c r="B177" s="183" t="s">
        <v>508</v>
      </c>
      <c r="C177" s="183" t="s">
        <v>116</v>
      </c>
      <c r="D177" s="183" t="s">
        <v>117</v>
      </c>
      <c r="E177" s="184">
        <v>247</v>
      </c>
      <c r="F177" s="184">
        <v>200</v>
      </c>
      <c r="G177" s="188" t="s">
        <v>99</v>
      </c>
      <c r="H177" s="185"/>
      <c r="I177" s="184">
        <v>91.91</v>
      </c>
      <c r="J177" s="184">
        <v>291.91</v>
      </c>
      <c r="K177" s="185">
        <v>40</v>
      </c>
      <c r="L177" s="185"/>
      <c r="M177" s="186"/>
      <c r="N177" s="61" t="s">
        <v>51</v>
      </c>
      <c r="P177" s="175" t="s">
        <v>116</v>
      </c>
      <c r="T177" s="176"/>
    </row>
    <row r="178" spans="1:20" s="61" customFormat="1" ht="17.25">
      <c r="A178" s="183" t="s">
        <v>509</v>
      </c>
      <c r="B178" s="183" t="s">
        <v>510</v>
      </c>
      <c r="C178" s="183" t="s">
        <v>511</v>
      </c>
      <c r="D178" s="183" t="s">
        <v>512</v>
      </c>
      <c r="E178" s="184">
        <v>285</v>
      </c>
      <c r="F178" s="184">
        <v>285</v>
      </c>
      <c r="G178" s="188"/>
      <c r="H178" s="185"/>
      <c r="I178" s="184">
        <v>43.11</v>
      </c>
      <c r="J178" s="184">
        <v>328.11</v>
      </c>
      <c r="K178" s="185">
        <v>23</v>
      </c>
      <c r="L178" s="185"/>
      <c r="M178" s="186"/>
      <c r="N178" s="61" t="s">
        <v>51</v>
      </c>
      <c r="P178" s="175" t="s">
        <v>511</v>
      </c>
      <c r="T178" s="176"/>
    </row>
    <row r="179" spans="1:20" s="61" customFormat="1" ht="17.25">
      <c r="A179" s="183" t="s">
        <v>513</v>
      </c>
      <c r="B179" s="183" t="s">
        <v>514</v>
      </c>
      <c r="C179" s="183" t="s">
        <v>511</v>
      </c>
      <c r="D179" s="183" t="s">
        <v>512</v>
      </c>
      <c r="E179" s="184">
        <v>215</v>
      </c>
      <c r="F179" s="184">
        <v>215</v>
      </c>
      <c r="G179" s="188"/>
      <c r="H179" s="185"/>
      <c r="I179" s="184">
        <v>38.34</v>
      </c>
      <c r="J179" s="184">
        <v>253.34</v>
      </c>
      <c r="K179" s="183">
        <v>24</v>
      </c>
      <c r="L179" s="183"/>
      <c r="M179" s="186"/>
      <c r="N179" s="61" t="s">
        <v>51</v>
      </c>
      <c r="P179" s="175" t="s">
        <v>511</v>
      </c>
      <c r="T179" s="176"/>
    </row>
    <row r="180" spans="1:20" s="61" customFormat="1" ht="17.25">
      <c r="A180" s="183" t="s">
        <v>515</v>
      </c>
      <c r="B180" s="183" t="s">
        <v>516</v>
      </c>
      <c r="C180" s="183" t="s">
        <v>97</v>
      </c>
      <c r="D180" s="183" t="s">
        <v>98</v>
      </c>
      <c r="E180" s="184">
        <v>360</v>
      </c>
      <c r="F180" s="184">
        <v>290</v>
      </c>
      <c r="G180" s="188" t="s">
        <v>99</v>
      </c>
      <c r="H180" s="185"/>
      <c r="I180" s="184">
        <v>71.09</v>
      </c>
      <c r="J180" s="184">
        <v>361.09</v>
      </c>
      <c r="K180" s="183">
        <v>102</v>
      </c>
      <c r="L180" s="183"/>
      <c r="M180" s="186"/>
      <c r="N180" s="61" t="s">
        <v>51</v>
      </c>
      <c r="P180" s="175" t="s">
        <v>97</v>
      </c>
      <c r="T180" s="176"/>
    </row>
    <row r="181" spans="1:20" s="61" customFormat="1" ht="17.25">
      <c r="A181" s="183" t="s">
        <v>517</v>
      </c>
      <c r="B181" s="183" t="s">
        <v>518</v>
      </c>
      <c r="C181" s="183" t="s">
        <v>97</v>
      </c>
      <c r="D181" s="183" t="s">
        <v>98</v>
      </c>
      <c r="E181" s="184">
        <v>360</v>
      </c>
      <c r="F181" s="184">
        <v>290</v>
      </c>
      <c r="G181" s="188" t="s">
        <v>99</v>
      </c>
      <c r="H181" s="185"/>
      <c r="I181" s="184">
        <v>71.09</v>
      </c>
      <c r="J181" s="184">
        <v>361.09</v>
      </c>
      <c r="K181" s="185">
        <v>102</v>
      </c>
      <c r="L181" s="185"/>
      <c r="M181" s="186"/>
      <c r="N181" s="61" t="s">
        <v>51</v>
      </c>
      <c r="P181" s="175" t="s">
        <v>97</v>
      </c>
      <c r="T181" s="176"/>
    </row>
    <row r="182" spans="1:20" s="61" customFormat="1" ht="17.25">
      <c r="A182" s="183" t="s">
        <v>519</v>
      </c>
      <c r="B182" s="183" t="s">
        <v>520</v>
      </c>
      <c r="C182" s="183" t="s">
        <v>97</v>
      </c>
      <c r="D182" s="183" t="s">
        <v>98</v>
      </c>
      <c r="E182" s="184">
        <v>360</v>
      </c>
      <c r="F182" s="184">
        <v>290</v>
      </c>
      <c r="G182" s="188" t="s">
        <v>99</v>
      </c>
      <c r="H182" s="183"/>
      <c r="I182" s="184">
        <v>71.09</v>
      </c>
      <c r="J182" s="184">
        <v>361.09</v>
      </c>
      <c r="K182" s="185">
        <v>46</v>
      </c>
      <c r="L182" s="185"/>
      <c r="M182" s="186"/>
      <c r="N182" s="61" t="s">
        <v>51</v>
      </c>
      <c r="P182" s="175" t="s">
        <v>97</v>
      </c>
      <c r="T182" s="176"/>
    </row>
    <row r="183" spans="1:20" s="61" customFormat="1" ht="17.25">
      <c r="A183" s="183" t="s">
        <v>521</v>
      </c>
      <c r="B183" s="183" t="s">
        <v>522</v>
      </c>
      <c r="C183" s="183" t="s">
        <v>112</v>
      </c>
      <c r="D183" s="183" t="s">
        <v>113</v>
      </c>
      <c r="E183" s="184">
        <v>299</v>
      </c>
      <c r="F183" s="184">
        <v>269</v>
      </c>
      <c r="G183" s="188" t="s">
        <v>75</v>
      </c>
      <c r="H183" s="183"/>
      <c r="I183" s="184">
        <v>107.44</v>
      </c>
      <c r="J183" s="184">
        <v>376.44</v>
      </c>
      <c r="K183" s="185">
        <v>90</v>
      </c>
      <c r="L183" s="185"/>
      <c r="M183" s="186"/>
      <c r="N183" s="61" t="s">
        <v>51</v>
      </c>
      <c r="P183" s="175" t="s">
        <v>112</v>
      </c>
      <c r="T183" s="176"/>
    </row>
    <row r="184" spans="1:20" s="61" customFormat="1" ht="17.25">
      <c r="A184" s="183" t="s">
        <v>523</v>
      </c>
      <c r="B184" s="183" t="s">
        <v>524</v>
      </c>
      <c r="C184" s="183" t="s">
        <v>294</v>
      </c>
      <c r="D184" s="183" t="s">
        <v>295</v>
      </c>
      <c r="E184" s="184">
        <v>265</v>
      </c>
      <c r="F184" s="184">
        <v>265</v>
      </c>
      <c r="G184" s="188"/>
      <c r="H184" s="183"/>
      <c r="I184" s="184">
        <v>99.98</v>
      </c>
      <c r="J184" s="184">
        <v>364.98</v>
      </c>
      <c r="K184" s="185">
        <v>125</v>
      </c>
      <c r="L184" s="185"/>
      <c r="M184" s="186"/>
      <c r="N184" s="61" t="s">
        <v>51</v>
      </c>
      <c r="P184" s="175" t="s">
        <v>294</v>
      </c>
      <c r="T184" s="176"/>
    </row>
    <row r="185" spans="1:20" s="61" customFormat="1" ht="17.25">
      <c r="A185" s="183" t="s">
        <v>525</v>
      </c>
      <c r="B185" s="183" t="s">
        <v>526</v>
      </c>
      <c r="C185" s="183" t="s">
        <v>294</v>
      </c>
      <c r="D185" s="183" t="s">
        <v>295</v>
      </c>
      <c r="E185" s="184">
        <v>265</v>
      </c>
      <c r="F185" s="184">
        <v>265</v>
      </c>
      <c r="G185" s="185"/>
      <c r="H185" s="185"/>
      <c r="I185" s="184">
        <v>99.98</v>
      </c>
      <c r="J185" s="184">
        <v>364.98</v>
      </c>
      <c r="K185" s="185">
        <v>111</v>
      </c>
      <c r="L185" s="185"/>
      <c r="M185" s="186"/>
      <c r="N185" s="61" t="s">
        <v>51</v>
      </c>
      <c r="P185" s="175" t="s">
        <v>294</v>
      </c>
      <c r="T185" s="176"/>
    </row>
    <row r="186" spans="1:20" s="61" customFormat="1" ht="17.25">
      <c r="A186" s="183" t="s">
        <v>527</v>
      </c>
      <c r="B186" s="183" t="s">
        <v>528</v>
      </c>
      <c r="C186" s="183" t="s">
        <v>294</v>
      </c>
      <c r="D186" s="183" t="s">
        <v>295</v>
      </c>
      <c r="E186" s="184">
        <v>255</v>
      </c>
      <c r="F186" s="184">
        <v>255</v>
      </c>
      <c r="G186" s="185"/>
      <c r="H186" s="185"/>
      <c r="I186" s="184">
        <v>94.38</v>
      </c>
      <c r="J186" s="184">
        <v>349.38</v>
      </c>
      <c r="K186" s="185">
        <v>118</v>
      </c>
      <c r="L186" s="185"/>
      <c r="M186" s="186"/>
      <c r="N186" s="61" t="s">
        <v>51</v>
      </c>
      <c r="P186" s="175" t="s">
        <v>294</v>
      </c>
      <c r="T186" s="176"/>
    </row>
    <row r="187" spans="1:20" s="61" customFormat="1" ht="17.25">
      <c r="A187" s="183" t="s">
        <v>529</v>
      </c>
      <c r="B187" s="183" t="s">
        <v>530</v>
      </c>
      <c r="C187" s="183" t="s">
        <v>294</v>
      </c>
      <c r="D187" s="183" t="s">
        <v>295</v>
      </c>
      <c r="E187" s="184">
        <v>255</v>
      </c>
      <c r="F187" s="184">
        <v>255</v>
      </c>
      <c r="G187" s="185"/>
      <c r="H187" s="185"/>
      <c r="I187" s="184">
        <v>94.38</v>
      </c>
      <c r="J187" s="184">
        <v>349.38</v>
      </c>
      <c r="K187" s="185">
        <v>124</v>
      </c>
      <c r="L187" s="185"/>
      <c r="M187" s="186"/>
      <c r="N187" s="61" t="s">
        <v>51</v>
      </c>
      <c r="P187" s="175" t="s">
        <v>294</v>
      </c>
      <c r="T187" s="176"/>
    </row>
    <row r="188" spans="1:20" s="61" customFormat="1" ht="17.25">
      <c r="A188" s="183" t="s">
        <v>531</v>
      </c>
      <c r="B188" s="183" t="s">
        <v>532</v>
      </c>
      <c r="C188" s="183" t="s">
        <v>533</v>
      </c>
      <c r="D188" s="183" t="s">
        <v>534</v>
      </c>
      <c r="E188" s="184"/>
      <c r="F188" s="184"/>
      <c r="G188" s="188"/>
      <c r="H188" s="185"/>
      <c r="I188" s="184"/>
      <c r="J188" s="184"/>
      <c r="K188" s="183" t="s">
        <v>410</v>
      </c>
      <c r="L188" s="183"/>
      <c r="M188" s="186"/>
      <c r="N188" s="61" t="s">
        <v>410</v>
      </c>
      <c r="P188" s="175" t="s">
        <v>533</v>
      </c>
      <c r="T188" s="176"/>
    </row>
    <row r="189" spans="1:20" s="61" customFormat="1" ht="17.25">
      <c r="A189" s="183" t="s">
        <v>535</v>
      </c>
      <c r="B189" s="183" t="s">
        <v>536</v>
      </c>
      <c r="C189" s="183" t="s">
        <v>533</v>
      </c>
      <c r="D189" s="183" t="s">
        <v>534</v>
      </c>
      <c r="E189" s="184"/>
      <c r="F189" s="184"/>
      <c r="G189" s="188"/>
      <c r="H189" s="185"/>
      <c r="I189" s="184"/>
      <c r="J189" s="184"/>
      <c r="K189" s="183" t="s">
        <v>410</v>
      </c>
      <c r="L189" s="183"/>
      <c r="M189" s="186"/>
      <c r="N189" s="61" t="s">
        <v>410</v>
      </c>
      <c r="P189" s="175" t="s">
        <v>533</v>
      </c>
      <c r="T189" s="176"/>
    </row>
    <row r="190" spans="1:20" s="61" customFormat="1" ht="17.25">
      <c r="A190" s="183" t="s">
        <v>537</v>
      </c>
      <c r="B190" s="183" t="s">
        <v>538</v>
      </c>
      <c r="C190" s="183" t="s">
        <v>533</v>
      </c>
      <c r="D190" s="183" t="s">
        <v>534</v>
      </c>
      <c r="E190" s="184"/>
      <c r="F190" s="184"/>
      <c r="G190" s="188"/>
      <c r="H190" s="185"/>
      <c r="I190" s="184"/>
      <c r="J190" s="184"/>
      <c r="K190" s="185" t="s">
        <v>410</v>
      </c>
      <c r="L190" s="185"/>
      <c r="M190" s="186"/>
      <c r="N190" s="61" t="s">
        <v>410</v>
      </c>
      <c r="P190" s="175" t="s">
        <v>533</v>
      </c>
      <c r="T190" s="176"/>
    </row>
    <row r="191" spans="1:20" s="61" customFormat="1" ht="17.25">
      <c r="A191" s="183" t="s">
        <v>539</v>
      </c>
      <c r="B191" s="183" t="s">
        <v>540</v>
      </c>
      <c r="C191" s="183" t="s">
        <v>541</v>
      </c>
      <c r="D191" s="183" t="s">
        <v>542</v>
      </c>
      <c r="E191" s="184">
        <v>175</v>
      </c>
      <c r="F191" s="184">
        <v>145</v>
      </c>
      <c r="G191" s="188" t="s">
        <v>395</v>
      </c>
      <c r="H191" s="185"/>
      <c r="I191" s="184">
        <v>100.34</v>
      </c>
      <c r="J191" s="184">
        <v>245.34</v>
      </c>
      <c r="K191" s="183">
        <v>29</v>
      </c>
      <c r="L191" s="183"/>
      <c r="M191" s="186"/>
      <c r="N191" s="61" t="s">
        <v>51</v>
      </c>
      <c r="P191" s="175" t="s">
        <v>541</v>
      </c>
      <c r="T191" s="176"/>
    </row>
    <row r="192" spans="1:20" s="61" customFormat="1" ht="17.25">
      <c r="A192" s="183" t="s">
        <v>543</v>
      </c>
      <c r="B192" s="183" t="s">
        <v>544</v>
      </c>
      <c r="C192" s="183" t="s">
        <v>541</v>
      </c>
      <c r="D192" s="183" t="s">
        <v>542</v>
      </c>
      <c r="E192" s="184">
        <v>175</v>
      </c>
      <c r="F192" s="184">
        <v>145</v>
      </c>
      <c r="G192" s="188" t="s">
        <v>395</v>
      </c>
      <c r="H192" s="185"/>
      <c r="I192" s="184">
        <v>100.34</v>
      </c>
      <c r="J192" s="184">
        <v>245.34</v>
      </c>
      <c r="K192" s="183">
        <v>16</v>
      </c>
      <c r="L192" s="183"/>
      <c r="M192" s="186"/>
      <c r="N192" s="61" t="s">
        <v>51</v>
      </c>
      <c r="P192" s="175" t="s">
        <v>541</v>
      </c>
      <c r="T192" s="176"/>
    </row>
    <row r="193" spans="1:20" s="61" customFormat="1" ht="17.25">
      <c r="A193" s="183" t="s">
        <v>545</v>
      </c>
      <c r="B193" s="183" t="s">
        <v>546</v>
      </c>
      <c r="C193" s="183" t="s">
        <v>541</v>
      </c>
      <c r="D193" s="183" t="s">
        <v>542</v>
      </c>
      <c r="E193" s="184">
        <v>210</v>
      </c>
      <c r="F193" s="184">
        <v>180</v>
      </c>
      <c r="G193" s="188" t="s">
        <v>88</v>
      </c>
      <c r="H193" s="185"/>
      <c r="I193" s="184">
        <v>77.79</v>
      </c>
      <c r="J193" s="184">
        <v>257.79</v>
      </c>
      <c r="K193" s="185">
        <v>8</v>
      </c>
      <c r="L193" s="185"/>
      <c r="M193" s="186"/>
      <c r="N193" s="61" t="s">
        <v>51</v>
      </c>
      <c r="P193" s="175" t="s">
        <v>541</v>
      </c>
      <c r="T193" s="176"/>
    </row>
    <row r="194" spans="1:20" s="61" customFormat="1" ht="17.25">
      <c r="A194" s="183" t="s">
        <v>547</v>
      </c>
      <c r="B194" s="183" t="s">
        <v>548</v>
      </c>
      <c r="C194" s="183" t="s">
        <v>549</v>
      </c>
      <c r="D194" s="183" t="s">
        <v>550</v>
      </c>
      <c r="E194" s="184">
        <v>298</v>
      </c>
      <c r="F194" s="184">
        <v>298</v>
      </c>
      <c r="G194" s="188"/>
      <c r="H194" s="185"/>
      <c r="I194" s="184">
        <v>93.54</v>
      </c>
      <c r="J194" s="184">
        <v>391.54</v>
      </c>
      <c r="K194" s="185">
        <v>0</v>
      </c>
      <c r="L194" s="185" t="s">
        <v>130</v>
      </c>
      <c r="M194" s="186" t="s">
        <v>551</v>
      </c>
      <c r="N194" s="61" t="s">
        <v>51</v>
      </c>
      <c r="P194" s="175" t="s">
        <v>549</v>
      </c>
      <c r="T194" s="176"/>
    </row>
    <row r="195" spans="1:20" s="61" customFormat="1" ht="17.25">
      <c r="A195" s="183" t="s">
        <v>552</v>
      </c>
      <c r="B195" s="183" t="s">
        <v>553</v>
      </c>
      <c r="C195" s="183" t="s">
        <v>549</v>
      </c>
      <c r="D195" s="183" t="s">
        <v>550</v>
      </c>
      <c r="E195" s="184">
        <v>298</v>
      </c>
      <c r="F195" s="184">
        <v>298</v>
      </c>
      <c r="G195" s="188"/>
      <c r="H195" s="185"/>
      <c r="I195" s="184">
        <v>93.54</v>
      </c>
      <c r="J195" s="184">
        <v>391.54</v>
      </c>
      <c r="K195" s="185">
        <v>15</v>
      </c>
      <c r="L195" s="185" t="s">
        <v>554</v>
      </c>
      <c r="M195" s="186" t="s">
        <v>551</v>
      </c>
      <c r="N195" s="61" t="s">
        <v>51</v>
      </c>
      <c r="P195" s="175" t="s">
        <v>549</v>
      </c>
      <c r="T195" s="176"/>
    </row>
    <row r="196" spans="1:20" s="61" customFormat="1" ht="17.25">
      <c r="A196" s="183" t="s">
        <v>555</v>
      </c>
      <c r="B196" s="183" t="s">
        <v>556</v>
      </c>
      <c r="C196" s="183" t="s">
        <v>549</v>
      </c>
      <c r="D196" s="183" t="s">
        <v>550</v>
      </c>
      <c r="E196" s="184">
        <v>298</v>
      </c>
      <c r="F196" s="184">
        <v>298</v>
      </c>
      <c r="G196" s="188"/>
      <c r="H196" s="185"/>
      <c r="I196" s="184">
        <v>93.54</v>
      </c>
      <c r="J196" s="184">
        <v>391.54</v>
      </c>
      <c r="K196" s="185">
        <v>25</v>
      </c>
      <c r="L196" s="185" t="s">
        <v>554</v>
      </c>
      <c r="M196" s="186" t="s">
        <v>551</v>
      </c>
      <c r="N196" s="61" t="s">
        <v>51</v>
      </c>
      <c r="P196" s="175" t="s">
        <v>549</v>
      </c>
      <c r="T196" s="176"/>
    </row>
    <row r="197" spans="1:20" s="61" customFormat="1" ht="17.25">
      <c r="A197" s="183" t="s">
        <v>557</v>
      </c>
      <c r="B197" s="183" t="s">
        <v>558</v>
      </c>
      <c r="C197" s="183" t="s">
        <v>549</v>
      </c>
      <c r="D197" s="183" t="s">
        <v>550</v>
      </c>
      <c r="E197" s="184">
        <v>298</v>
      </c>
      <c r="F197" s="184">
        <v>298</v>
      </c>
      <c r="G197" s="188"/>
      <c r="H197" s="183"/>
      <c r="I197" s="184">
        <v>93.54</v>
      </c>
      <c r="J197" s="184">
        <v>391.54</v>
      </c>
      <c r="K197" s="185">
        <v>22</v>
      </c>
      <c r="L197" s="185" t="s">
        <v>130</v>
      </c>
      <c r="M197" s="186" t="s">
        <v>127</v>
      </c>
      <c r="N197" s="61" t="s">
        <v>51</v>
      </c>
      <c r="P197" s="175" t="s">
        <v>549</v>
      </c>
      <c r="T197" s="176"/>
    </row>
    <row r="198" spans="1:20" s="61" customFormat="1" ht="17.25">
      <c r="A198" s="183" t="s">
        <v>559</v>
      </c>
      <c r="B198" s="183" t="s">
        <v>560</v>
      </c>
      <c r="C198" s="183" t="s">
        <v>549</v>
      </c>
      <c r="D198" s="183" t="s">
        <v>550</v>
      </c>
      <c r="E198" s="184">
        <v>298</v>
      </c>
      <c r="F198" s="184">
        <v>298</v>
      </c>
      <c r="G198" s="188"/>
      <c r="H198" s="183"/>
      <c r="I198" s="184">
        <v>93.54</v>
      </c>
      <c r="J198" s="184">
        <v>391.54</v>
      </c>
      <c r="K198" s="185">
        <v>19</v>
      </c>
      <c r="L198" s="185" t="s">
        <v>130</v>
      </c>
      <c r="M198" s="186" t="s">
        <v>127</v>
      </c>
      <c r="N198" s="61" t="s">
        <v>51</v>
      </c>
      <c r="P198" s="175" t="s">
        <v>549</v>
      </c>
      <c r="T198" s="176"/>
    </row>
    <row r="199" spans="1:20" s="61" customFormat="1" ht="17.25">
      <c r="A199" s="183" t="s">
        <v>561</v>
      </c>
      <c r="B199" s="183" t="s">
        <v>562</v>
      </c>
      <c r="C199" s="183" t="s">
        <v>549</v>
      </c>
      <c r="D199" s="183" t="s">
        <v>550</v>
      </c>
      <c r="E199" s="184">
        <v>298</v>
      </c>
      <c r="F199" s="184">
        <v>298</v>
      </c>
      <c r="G199" s="188"/>
      <c r="H199" s="183"/>
      <c r="I199" s="184">
        <v>93.54</v>
      </c>
      <c r="J199" s="184">
        <v>391.54</v>
      </c>
      <c r="K199" s="185">
        <v>14</v>
      </c>
      <c r="L199" s="185" t="s">
        <v>554</v>
      </c>
      <c r="M199" s="186" t="s">
        <v>551</v>
      </c>
      <c r="N199" s="61" t="s">
        <v>51</v>
      </c>
      <c r="P199" s="175" t="s">
        <v>549</v>
      </c>
      <c r="T199" s="176"/>
    </row>
    <row r="200" spans="1:20" s="61" customFormat="1" ht="17.25">
      <c r="A200" s="183" t="s">
        <v>563</v>
      </c>
      <c r="B200" s="183" t="s">
        <v>564</v>
      </c>
      <c r="C200" s="183" t="s">
        <v>549</v>
      </c>
      <c r="D200" s="183" t="s">
        <v>550</v>
      </c>
      <c r="E200" s="184">
        <v>298</v>
      </c>
      <c r="F200" s="184">
        <v>298</v>
      </c>
      <c r="G200" s="188"/>
      <c r="H200" s="183"/>
      <c r="I200" s="184">
        <v>93.54</v>
      </c>
      <c r="J200" s="184">
        <v>391.54</v>
      </c>
      <c r="K200" s="185">
        <v>6</v>
      </c>
      <c r="L200" s="185" t="s">
        <v>130</v>
      </c>
      <c r="M200" s="186" t="s">
        <v>127</v>
      </c>
      <c r="N200" s="61" t="s">
        <v>51</v>
      </c>
      <c r="P200" s="175" t="s">
        <v>549</v>
      </c>
      <c r="T200" s="176"/>
    </row>
    <row r="201" spans="1:20" s="61" customFormat="1" ht="17.25">
      <c r="A201" s="183" t="s">
        <v>565</v>
      </c>
      <c r="B201" s="183" t="s">
        <v>566</v>
      </c>
      <c r="C201" s="183" t="s">
        <v>549</v>
      </c>
      <c r="D201" s="183" t="s">
        <v>550</v>
      </c>
      <c r="E201" s="184">
        <v>298</v>
      </c>
      <c r="F201" s="184">
        <v>298</v>
      </c>
      <c r="G201" s="188"/>
      <c r="H201" s="185"/>
      <c r="I201" s="184">
        <v>93.54</v>
      </c>
      <c r="J201" s="184">
        <v>391.54</v>
      </c>
      <c r="K201" s="183">
        <v>0</v>
      </c>
      <c r="L201" s="183" t="s">
        <v>130</v>
      </c>
      <c r="M201" s="186" t="s">
        <v>332</v>
      </c>
      <c r="N201" s="61" t="s">
        <v>51</v>
      </c>
      <c r="P201" s="175" t="s">
        <v>549</v>
      </c>
      <c r="T201" s="176"/>
    </row>
    <row r="202" spans="1:20" s="61" customFormat="1" ht="17.25">
      <c r="A202" s="183" t="s">
        <v>567</v>
      </c>
      <c r="B202" s="183" t="s">
        <v>568</v>
      </c>
      <c r="C202" s="183" t="s">
        <v>549</v>
      </c>
      <c r="D202" s="183" t="s">
        <v>550</v>
      </c>
      <c r="E202" s="184">
        <v>298</v>
      </c>
      <c r="F202" s="184">
        <v>298</v>
      </c>
      <c r="G202" s="185"/>
      <c r="H202" s="185"/>
      <c r="I202" s="184">
        <v>93.54</v>
      </c>
      <c r="J202" s="184">
        <v>391.54</v>
      </c>
      <c r="K202" s="185">
        <v>1</v>
      </c>
      <c r="L202" s="185" t="s">
        <v>130</v>
      </c>
      <c r="M202" s="186" t="s">
        <v>551</v>
      </c>
      <c r="N202" s="61" t="s">
        <v>51</v>
      </c>
      <c r="P202" s="175" t="s">
        <v>549</v>
      </c>
      <c r="T202" s="176"/>
    </row>
    <row r="203" spans="1:20" s="61" customFormat="1" ht="17.25">
      <c r="A203" s="183" t="s">
        <v>569</v>
      </c>
      <c r="B203" s="183" t="s">
        <v>570</v>
      </c>
      <c r="C203" s="183" t="s">
        <v>549</v>
      </c>
      <c r="D203" s="183" t="s">
        <v>550</v>
      </c>
      <c r="E203" s="184">
        <v>298</v>
      </c>
      <c r="F203" s="184">
        <v>298</v>
      </c>
      <c r="G203" s="185"/>
      <c r="H203" s="185"/>
      <c r="I203" s="184">
        <v>93.54</v>
      </c>
      <c r="J203" s="184">
        <v>391.54</v>
      </c>
      <c r="K203" s="185">
        <v>4</v>
      </c>
      <c r="L203" s="185" t="s">
        <v>76</v>
      </c>
      <c r="M203" s="186" t="s">
        <v>127</v>
      </c>
      <c r="N203" s="61" t="s">
        <v>51</v>
      </c>
      <c r="P203" s="175" t="s">
        <v>549</v>
      </c>
      <c r="T203" s="176"/>
    </row>
    <row r="204" spans="1:20" s="61" customFormat="1" ht="17.25">
      <c r="A204" s="183" t="s">
        <v>571</v>
      </c>
      <c r="B204" s="183" t="s">
        <v>572</v>
      </c>
      <c r="C204" s="183" t="s">
        <v>549</v>
      </c>
      <c r="D204" s="183" t="s">
        <v>550</v>
      </c>
      <c r="E204" s="184">
        <v>298</v>
      </c>
      <c r="F204" s="184">
        <v>298</v>
      </c>
      <c r="G204" s="185"/>
      <c r="H204" s="185"/>
      <c r="I204" s="184">
        <v>93.54</v>
      </c>
      <c r="J204" s="184">
        <v>391.54</v>
      </c>
      <c r="K204" s="183">
        <v>21</v>
      </c>
      <c r="L204" s="183" t="s">
        <v>130</v>
      </c>
      <c r="M204" s="186" t="s">
        <v>127</v>
      </c>
      <c r="N204" s="61" t="s">
        <v>51</v>
      </c>
      <c r="P204" s="175" t="s">
        <v>549</v>
      </c>
      <c r="T204" s="176"/>
    </row>
    <row r="205" spans="1:20" s="61" customFormat="1" ht="17.25">
      <c r="A205" s="183" t="s">
        <v>573</v>
      </c>
      <c r="B205" s="183" t="s">
        <v>574</v>
      </c>
      <c r="C205" s="183" t="s">
        <v>549</v>
      </c>
      <c r="D205" s="183" t="s">
        <v>550</v>
      </c>
      <c r="E205" s="184">
        <v>298</v>
      </c>
      <c r="F205" s="184">
        <v>298</v>
      </c>
      <c r="G205" s="185"/>
      <c r="H205" s="185"/>
      <c r="I205" s="184">
        <v>93.54</v>
      </c>
      <c r="J205" s="184">
        <v>391.54</v>
      </c>
      <c r="K205" s="183">
        <v>11</v>
      </c>
      <c r="L205" s="183" t="s">
        <v>130</v>
      </c>
      <c r="M205" s="186" t="s">
        <v>332</v>
      </c>
      <c r="N205" s="61" t="s">
        <v>51</v>
      </c>
      <c r="P205" s="175" t="s">
        <v>549</v>
      </c>
      <c r="T205" s="176"/>
    </row>
    <row r="206" spans="1:20" s="61" customFormat="1" ht="17.25">
      <c r="A206" s="183" t="s">
        <v>575</v>
      </c>
      <c r="B206" s="183" t="s">
        <v>576</v>
      </c>
      <c r="C206" s="183" t="s">
        <v>549</v>
      </c>
      <c r="D206" s="183" t="s">
        <v>550</v>
      </c>
      <c r="E206" s="184">
        <v>298</v>
      </c>
      <c r="F206" s="184">
        <v>298</v>
      </c>
      <c r="G206" s="185"/>
      <c r="H206" s="185"/>
      <c r="I206" s="184">
        <v>93.54</v>
      </c>
      <c r="J206" s="184">
        <v>391.54</v>
      </c>
      <c r="K206" s="183">
        <v>18</v>
      </c>
      <c r="L206" s="183" t="s">
        <v>57</v>
      </c>
      <c r="M206" s="186" t="s">
        <v>127</v>
      </c>
      <c r="N206" s="61" t="s">
        <v>51</v>
      </c>
      <c r="P206" s="175" t="s">
        <v>549</v>
      </c>
      <c r="T206" s="176"/>
    </row>
    <row r="207" spans="1:20" s="61" customFormat="1" ht="17.25">
      <c r="A207" s="183" t="s">
        <v>577</v>
      </c>
      <c r="B207" s="183" t="s">
        <v>578</v>
      </c>
      <c r="C207" s="183" t="s">
        <v>549</v>
      </c>
      <c r="D207" s="183" t="s">
        <v>550</v>
      </c>
      <c r="E207" s="184">
        <v>149</v>
      </c>
      <c r="F207" s="184">
        <v>149</v>
      </c>
      <c r="G207" s="185"/>
      <c r="H207" s="185"/>
      <c r="I207" s="184">
        <v>46.77</v>
      </c>
      <c r="J207" s="184">
        <v>195.77</v>
      </c>
      <c r="K207" s="183">
        <v>0</v>
      </c>
      <c r="L207" s="183" t="s">
        <v>57</v>
      </c>
      <c r="M207" s="186" t="s">
        <v>551</v>
      </c>
      <c r="N207" s="61" t="s">
        <v>51</v>
      </c>
      <c r="P207" s="175" t="s">
        <v>549</v>
      </c>
      <c r="T207" s="176"/>
    </row>
    <row r="208" spans="1:20" s="61" customFormat="1" ht="17.25">
      <c r="A208" s="183" t="s">
        <v>579</v>
      </c>
      <c r="B208" s="183" t="s">
        <v>580</v>
      </c>
      <c r="C208" s="183" t="s">
        <v>549</v>
      </c>
      <c r="D208" s="183" t="s">
        <v>550</v>
      </c>
      <c r="E208" s="184">
        <v>149</v>
      </c>
      <c r="F208" s="184">
        <v>149</v>
      </c>
      <c r="G208" s="188"/>
      <c r="H208" s="185"/>
      <c r="I208" s="184">
        <v>46.77</v>
      </c>
      <c r="J208" s="184">
        <v>195.77</v>
      </c>
      <c r="K208" s="185">
        <v>30</v>
      </c>
      <c r="L208" s="185" t="s">
        <v>554</v>
      </c>
      <c r="M208" s="186" t="s">
        <v>551</v>
      </c>
      <c r="N208" s="61" t="s">
        <v>51</v>
      </c>
      <c r="P208" s="175" t="s">
        <v>549</v>
      </c>
      <c r="T208" s="176"/>
    </row>
    <row r="209" spans="1:20" s="61" customFormat="1" ht="17.25">
      <c r="A209" s="183" t="s">
        <v>581</v>
      </c>
      <c r="B209" s="183" t="s">
        <v>582</v>
      </c>
      <c r="C209" s="183" t="s">
        <v>549</v>
      </c>
      <c r="D209" s="183" t="s">
        <v>550</v>
      </c>
      <c r="E209" s="184">
        <v>149</v>
      </c>
      <c r="F209" s="184">
        <v>149</v>
      </c>
      <c r="G209" s="188"/>
      <c r="H209" s="185"/>
      <c r="I209" s="184">
        <v>46.77</v>
      </c>
      <c r="J209" s="184">
        <v>195.77</v>
      </c>
      <c r="K209" s="185">
        <v>50</v>
      </c>
      <c r="L209" s="185" t="s">
        <v>554</v>
      </c>
      <c r="M209" s="186" t="s">
        <v>551</v>
      </c>
      <c r="N209" s="61" t="s">
        <v>51</v>
      </c>
      <c r="P209" s="175" t="s">
        <v>549</v>
      </c>
      <c r="T209" s="176"/>
    </row>
    <row r="210" spans="1:20" s="61" customFormat="1" ht="17.25">
      <c r="A210" s="183" t="s">
        <v>583</v>
      </c>
      <c r="B210" s="183" t="s">
        <v>584</v>
      </c>
      <c r="C210" s="183" t="s">
        <v>549</v>
      </c>
      <c r="D210" s="183" t="s">
        <v>550</v>
      </c>
      <c r="E210" s="184">
        <v>149</v>
      </c>
      <c r="F210" s="184">
        <v>149</v>
      </c>
      <c r="G210" s="188"/>
      <c r="H210" s="185"/>
      <c r="I210" s="184">
        <v>46.77</v>
      </c>
      <c r="J210" s="184">
        <v>195.77</v>
      </c>
      <c r="K210" s="185">
        <v>44</v>
      </c>
      <c r="L210" s="185" t="s">
        <v>130</v>
      </c>
      <c r="M210" s="186" t="s">
        <v>127</v>
      </c>
      <c r="N210" s="61" t="s">
        <v>51</v>
      </c>
      <c r="P210" s="175" t="s">
        <v>549</v>
      </c>
      <c r="T210" s="176"/>
    </row>
    <row r="211" spans="1:20" s="61" customFormat="1" ht="17.25">
      <c r="A211" s="183" t="s">
        <v>585</v>
      </c>
      <c r="B211" s="183" t="s">
        <v>586</v>
      </c>
      <c r="C211" s="183" t="s">
        <v>549</v>
      </c>
      <c r="D211" s="183" t="s">
        <v>550</v>
      </c>
      <c r="E211" s="184">
        <v>149</v>
      </c>
      <c r="F211" s="184">
        <v>149</v>
      </c>
      <c r="G211" s="188"/>
      <c r="H211" s="185"/>
      <c r="I211" s="184">
        <v>46.77</v>
      </c>
      <c r="J211" s="184">
        <v>195.77</v>
      </c>
      <c r="K211" s="185">
        <v>37</v>
      </c>
      <c r="L211" s="185" t="s">
        <v>130</v>
      </c>
      <c r="M211" s="186" t="s">
        <v>127</v>
      </c>
      <c r="N211" s="61" t="s">
        <v>51</v>
      </c>
      <c r="P211" s="175" t="s">
        <v>549</v>
      </c>
      <c r="T211" s="176"/>
    </row>
    <row r="212" spans="1:20" s="61" customFormat="1" ht="17.25">
      <c r="A212" s="183" t="s">
        <v>587</v>
      </c>
      <c r="B212" s="183" t="s">
        <v>588</v>
      </c>
      <c r="C212" s="183" t="s">
        <v>549</v>
      </c>
      <c r="D212" s="183" t="s">
        <v>550</v>
      </c>
      <c r="E212" s="184">
        <v>149</v>
      </c>
      <c r="F212" s="184">
        <v>149</v>
      </c>
      <c r="G212" s="188"/>
      <c r="H212" s="185"/>
      <c r="I212" s="184">
        <v>46.77</v>
      </c>
      <c r="J212" s="184">
        <v>195.77</v>
      </c>
      <c r="K212" s="185">
        <v>28</v>
      </c>
      <c r="L212" s="185" t="s">
        <v>130</v>
      </c>
      <c r="M212" s="186" t="s">
        <v>551</v>
      </c>
      <c r="N212" s="61" t="s">
        <v>51</v>
      </c>
      <c r="P212" s="175" t="s">
        <v>549</v>
      </c>
      <c r="T212" s="176"/>
    </row>
    <row r="213" spans="1:20" s="61" customFormat="1" ht="17.25">
      <c r="A213" s="183" t="s">
        <v>589</v>
      </c>
      <c r="B213" s="183" t="s">
        <v>580</v>
      </c>
      <c r="C213" s="183" t="s">
        <v>549</v>
      </c>
      <c r="D213" s="183" t="s">
        <v>550</v>
      </c>
      <c r="E213" s="184">
        <v>149</v>
      </c>
      <c r="F213" s="184">
        <v>149</v>
      </c>
      <c r="G213" s="188"/>
      <c r="H213" s="185"/>
      <c r="I213" s="184">
        <v>46.77</v>
      </c>
      <c r="J213" s="184">
        <v>195.77</v>
      </c>
      <c r="K213" s="185">
        <v>0</v>
      </c>
      <c r="L213" s="185" t="s">
        <v>57</v>
      </c>
      <c r="M213" s="186" t="s">
        <v>127</v>
      </c>
      <c r="N213" s="61" t="s">
        <v>51</v>
      </c>
      <c r="P213" s="175" t="s">
        <v>549</v>
      </c>
      <c r="T213" s="176"/>
    </row>
    <row r="214" spans="1:20" s="61" customFormat="1" ht="17.25">
      <c r="A214" s="183" t="s">
        <v>590</v>
      </c>
      <c r="B214" s="183" t="s">
        <v>591</v>
      </c>
      <c r="C214" s="183" t="s">
        <v>549</v>
      </c>
      <c r="D214" s="183" t="s">
        <v>550</v>
      </c>
      <c r="E214" s="184">
        <v>149</v>
      </c>
      <c r="F214" s="184">
        <v>149</v>
      </c>
      <c r="G214" s="188"/>
      <c r="H214" s="185"/>
      <c r="I214" s="184">
        <v>46.77</v>
      </c>
      <c r="J214" s="184">
        <v>195.77</v>
      </c>
      <c r="K214" s="185">
        <v>0</v>
      </c>
      <c r="L214" s="185" t="s">
        <v>57</v>
      </c>
      <c r="M214" s="186" t="s">
        <v>332</v>
      </c>
      <c r="N214" s="61" t="s">
        <v>51</v>
      </c>
      <c r="P214" s="175" t="s">
        <v>549</v>
      </c>
      <c r="T214" s="176"/>
    </row>
    <row r="215" spans="1:20" s="61" customFormat="1" ht="17.25">
      <c r="A215" s="183" t="s">
        <v>592</v>
      </c>
      <c r="B215" s="183" t="s">
        <v>593</v>
      </c>
      <c r="C215" s="183" t="s">
        <v>549</v>
      </c>
      <c r="D215" s="183" t="s">
        <v>550</v>
      </c>
      <c r="E215" s="184">
        <v>149</v>
      </c>
      <c r="F215" s="184">
        <v>149</v>
      </c>
      <c r="G215" s="188"/>
      <c r="H215" s="185"/>
      <c r="I215" s="184">
        <v>46.77</v>
      </c>
      <c r="J215" s="184">
        <v>195.77</v>
      </c>
      <c r="K215" s="185">
        <v>2</v>
      </c>
      <c r="L215" s="185" t="s">
        <v>130</v>
      </c>
      <c r="M215" s="186" t="s">
        <v>551</v>
      </c>
      <c r="N215" s="61" t="s">
        <v>51</v>
      </c>
      <c r="P215" s="175" t="s">
        <v>549</v>
      </c>
      <c r="T215" s="176"/>
    </row>
    <row r="216" spans="1:20" s="61" customFormat="1" ht="17.25">
      <c r="A216" s="183" t="s">
        <v>594</v>
      </c>
      <c r="B216" s="183" t="s">
        <v>595</v>
      </c>
      <c r="C216" s="183" t="s">
        <v>549</v>
      </c>
      <c r="D216" s="183" t="s">
        <v>550</v>
      </c>
      <c r="E216" s="184">
        <v>149</v>
      </c>
      <c r="F216" s="184">
        <v>149</v>
      </c>
      <c r="G216" s="188"/>
      <c r="H216" s="185"/>
      <c r="I216" s="184">
        <v>46.77</v>
      </c>
      <c r="J216" s="184">
        <v>195.77</v>
      </c>
      <c r="K216" s="183">
        <v>2</v>
      </c>
      <c r="L216" s="183" t="s">
        <v>372</v>
      </c>
      <c r="M216" s="186" t="s">
        <v>127</v>
      </c>
      <c r="N216" s="61" t="s">
        <v>51</v>
      </c>
      <c r="P216" s="175" t="s">
        <v>549</v>
      </c>
      <c r="T216" s="176"/>
    </row>
    <row r="217" spans="1:20" s="61" customFormat="1" ht="17.25">
      <c r="A217" s="183" t="s">
        <v>596</v>
      </c>
      <c r="B217" s="183" t="s">
        <v>597</v>
      </c>
      <c r="C217" s="183" t="s">
        <v>549</v>
      </c>
      <c r="D217" s="183" t="s">
        <v>550</v>
      </c>
      <c r="E217" s="184">
        <v>149</v>
      </c>
      <c r="F217" s="184">
        <v>149</v>
      </c>
      <c r="G217" s="188"/>
      <c r="H217" s="185"/>
      <c r="I217" s="184">
        <v>46.77</v>
      </c>
      <c r="J217" s="184">
        <v>195.77</v>
      </c>
      <c r="K217" s="183">
        <v>31</v>
      </c>
      <c r="L217" s="183" t="s">
        <v>57</v>
      </c>
      <c r="M217" s="186" t="s">
        <v>127</v>
      </c>
      <c r="N217" s="61" t="s">
        <v>51</v>
      </c>
      <c r="P217" s="175" t="s">
        <v>549</v>
      </c>
      <c r="T217" s="176"/>
    </row>
    <row r="218" spans="1:20" s="61" customFormat="1" ht="17.25">
      <c r="A218" s="183" t="s">
        <v>598</v>
      </c>
      <c r="B218" s="183" t="s">
        <v>599</v>
      </c>
      <c r="C218" s="183" t="s">
        <v>549</v>
      </c>
      <c r="D218" s="183" t="s">
        <v>550</v>
      </c>
      <c r="E218" s="184">
        <v>149</v>
      </c>
      <c r="F218" s="184">
        <v>149</v>
      </c>
      <c r="G218" s="188"/>
      <c r="H218" s="185"/>
      <c r="I218" s="184">
        <v>46.77</v>
      </c>
      <c r="J218" s="184">
        <v>195.77</v>
      </c>
      <c r="K218" s="183">
        <v>18</v>
      </c>
      <c r="L218" s="183" t="s">
        <v>130</v>
      </c>
      <c r="M218" s="186" t="s">
        <v>332</v>
      </c>
      <c r="N218" s="61" t="s">
        <v>51</v>
      </c>
      <c r="P218" s="175" t="s">
        <v>549</v>
      </c>
      <c r="T218" s="176"/>
    </row>
    <row r="219" spans="1:20" s="61" customFormat="1" ht="17.25">
      <c r="A219" s="183" t="s">
        <v>600</v>
      </c>
      <c r="B219" s="183" t="s">
        <v>601</v>
      </c>
      <c r="C219" s="183" t="s">
        <v>549</v>
      </c>
      <c r="D219" s="183" t="s">
        <v>550</v>
      </c>
      <c r="E219" s="184">
        <v>149</v>
      </c>
      <c r="F219" s="184">
        <v>149</v>
      </c>
      <c r="G219" s="188"/>
      <c r="H219" s="185"/>
      <c r="I219" s="184">
        <v>46.77</v>
      </c>
      <c r="J219" s="184">
        <v>195.77</v>
      </c>
      <c r="K219" s="185">
        <v>35</v>
      </c>
      <c r="L219" s="185" t="s">
        <v>76</v>
      </c>
      <c r="M219" s="186" t="s">
        <v>127</v>
      </c>
      <c r="N219" s="61" t="s">
        <v>51</v>
      </c>
      <c r="P219" s="175" t="s">
        <v>549</v>
      </c>
      <c r="T219" s="176"/>
    </row>
    <row r="220" spans="1:20" s="61" customFormat="1" ht="17.25">
      <c r="A220" s="183" t="s">
        <v>602</v>
      </c>
      <c r="B220" s="183" t="s">
        <v>603</v>
      </c>
      <c r="C220" s="183" t="s">
        <v>604</v>
      </c>
      <c r="D220" s="183" t="s">
        <v>605</v>
      </c>
      <c r="E220" s="184">
        <v>219</v>
      </c>
      <c r="F220" s="184">
        <v>219</v>
      </c>
      <c r="G220" s="188"/>
      <c r="H220" s="185"/>
      <c r="I220" s="184">
        <v>77.27</v>
      </c>
      <c r="J220" s="184">
        <v>296.27</v>
      </c>
      <c r="K220" s="183">
        <v>47</v>
      </c>
      <c r="L220" s="183" t="s">
        <v>554</v>
      </c>
      <c r="M220" s="186" t="s">
        <v>250</v>
      </c>
      <c r="N220" s="61" t="s">
        <v>51</v>
      </c>
      <c r="P220" s="175" t="s">
        <v>604</v>
      </c>
      <c r="T220" s="176"/>
    </row>
    <row r="221" spans="1:20" s="61" customFormat="1" ht="17.25">
      <c r="A221" s="183" t="s">
        <v>606</v>
      </c>
      <c r="B221" s="183" t="s">
        <v>607</v>
      </c>
      <c r="C221" s="183" t="s">
        <v>604</v>
      </c>
      <c r="D221" s="183" t="s">
        <v>605</v>
      </c>
      <c r="E221" s="184">
        <v>209</v>
      </c>
      <c r="F221" s="184">
        <v>209</v>
      </c>
      <c r="G221" s="188"/>
      <c r="H221" s="185"/>
      <c r="I221" s="184">
        <v>75.59</v>
      </c>
      <c r="J221" s="184">
        <v>284.59</v>
      </c>
      <c r="K221" s="185">
        <v>50</v>
      </c>
      <c r="L221" s="185"/>
      <c r="M221" s="186"/>
      <c r="N221" s="61" t="s">
        <v>51</v>
      </c>
      <c r="P221" s="175" t="s">
        <v>604</v>
      </c>
      <c r="T221" s="176"/>
    </row>
    <row r="222" spans="1:20" s="61" customFormat="1" ht="17.25">
      <c r="A222" s="183" t="s">
        <v>608</v>
      </c>
      <c r="B222" s="183" t="s">
        <v>609</v>
      </c>
      <c r="C222" s="183" t="s">
        <v>604</v>
      </c>
      <c r="D222" s="183" t="s">
        <v>605</v>
      </c>
      <c r="E222" s="184">
        <v>249</v>
      </c>
      <c r="F222" s="184">
        <v>249</v>
      </c>
      <c r="G222" s="188"/>
      <c r="H222" s="185"/>
      <c r="I222" s="184">
        <v>85.33</v>
      </c>
      <c r="J222" s="184">
        <v>334.33</v>
      </c>
      <c r="K222" s="183">
        <v>46</v>
      </c>
      <c r="L222" s="183"/>
      <c r="M222" s="186"/>
      <c r="N222" s="61" t="s">
        <v>51</v>
      </c>
      <c r="P222" s="175" t="s">
        <v>604</v>
      </c>
      <c r="T222" s="176"/>
    </row>
    <row r="223" spans="1:20" s="61" customFormat="1" ht="17.25">
      <c r="A223" s="183" t="s">
        <v>610</v>
      </c>
      <c r="B223" s="183" t="s">
        <v>611</v>
      </c>
      <c r="C223" s="183" t="s">
        <v>604</v>
      </c>
      <c r="D223" s="183" t="s">
        <v>605</v>
      </c>
      <c r="E223" s="184">
        <v>239</v>
      </c>
      <c r="F223" s="184">
        <v>239</v>
      </c>
      <c r="G223" s="185"/>
      <c r="H223" s="185"/>
      <c r="I223" s="184">
        <v>78.86</v>
      </c>
      <c r="J223" s="184">
        <v>317.86</v>
      </c>
      <c r="K223" s="183">
        <v>45</v>
      </c>
      <c r="L223" s="183" t="s">
        <v>554</v>
      </c>
      <c r="M223" s="186" t="s">
        <v>250</v>
      </c>
      <c r="N223" s="61" t="s">
        <v>51</v>
      </c>
      <c r="P223" s="175" t="s">
        <v>604</v>
      </c>
      <c r="T223" s="176"/>
    </row>
    <row r="224" spans="1:20" s="61" customFormat="1" ht="17.25">
      <c r="A224" s="183" t="s">
        <v>612</v>
      </c>
      <c r="B224" s="183" t="s">
        <v>613</v>
      </c>
      <c r="C224" s="183" t="s">
        <v>614</v>
      </c>
      <c r="D224" s="183" t="s">
        <v>615</v>
      </c>
      <c r="E224" s="184">
        <v>70</v>
      </c>
      <c r="F224" s="184">
        <v>67</v>
      </c>
      <c r="G224" s="185" t="s">
        <v>616</v>
      </c>
      <c r="H224" s="185"/>
      <c r="I224" s="184">
        <v>34.37</v>
      </c>
      <c r="J224" s="184">
        <v>101.37</v>
      </c>
      <c r="K224" s="185">
        <v>321</v>
      </c>
      <c r="L224" s="185"/>
      <c r="M224" s="186"/>
      <c r="N224" s="61" t="s">
        <v>51</v>
      </c>
      <c r="P224" s="175" t="s">
        <v>614</v>
      </c>
      <c r="T224" s="176"/>
    </row>
    <row r="225" spans="1:20" s="61" customFormat="1" ht="17.25">
      <c r="A225" s="183" t="s">
        <v>617</v>
      </c>
      <c r="B225" s="183" t="s">
        <v>618</v>
      </c>
      <c r="C225" s="183" t="s">
        <v>614</v>
      </c>
      <c r="D225" s="183" t="s">
        <v>615</v>
      </c>
      <c r="E225" s="184">
        <v>70</v>
      </c>
      <c r="F225" s="184">
        <v>67</v>
      </c>
      <c r="G225" s="188" t="s">
        <v>616</v>
      </c>
      <c r="H225" s="185"/>
      <c r="I225" s="184">
        <v>34.37</v>
      </c>
      <c r="J225" s="184">
        <v>101.37</v>
      </c>
      <c r="K225" s="185">
        <v>161</v>
      </c>
      <c r="L225" s="185"/>
      <c r="M225" s="186"/>
      <c r="N225" s="61" t="s">
        <v>51</v>
      </c>
      <c r="P225" s="175" t="s">
        <v>614</v>
      </c>
      <c r="T225" s="176"/>
    </row>
    <row r="226" spans="1:20" s="61" customFormat="1" ht="17.25">
      <c r="A226" s="183" t="s">
        <v>619</v>
      </c>
      <c r="B226" s="183" t="s">
        <v>620</v>
      </c>
      <c r="C226" s="183" t="s">
        <v>614</v>
      </c>
      <c r="D226" s="183" t="s">
        <v>615</v>
      </c>
      <c r="E226" s="184">
        <v>70</v>
      </c>
      <c r="F226" s="184">
        <v>67</v>
      </c>
      <c r="G226" s="188" t="s">
        <v>616</v>
      </c>
      <c r="H226" s="185"/>
      <c r="I226" s="184">
        <v>34.37</v>
      </c>
      <c r="J226" s="184">
        <v>101.37</v>
      </c>
      <c r="K226" s="185">
        <v>319</v>
      </c>
      <c r="L226" s="185"/>
      <c r="M226" s="186"/>
      <c r="N226" s="61" t="s">
        <v>51</v>
      </c>
      <c r="P226" s="175" t="s">
        <v>614</v>
      </c>
      <c r="T226" s="176"/>
    </row>
    <row r="227" spans="1:20" s="61" customFormat="1" ht="17.25">
      <c r="A227" s="183" t="s">
        <v>621</v>
      </c>
      <c r="B227" s="183" t="s">
        <v>622</v>
      </c>
      <c r="C227" s="183" t="s">
        <v>179</v>
      </c>
      <c r="D227" s="183" t="s">
        <v>179</v>
      </c>
      <c r="E227" s="184">
        <v>295</v>
      </c>
      <c r="F227" s="184">
        <v>215</v>
      </c>
      <c r="G227" s="185" t="s">
        <v>356</v>
      </c>
      <c r="H227" s="185"/>
      <c r="I227" s="184">
        <v>100.38</v>
      </c>
      <c r="J227" s="184">
        <v>315.38</v>
      </c>
      <c r="K227" s="185">
        <v>505</v>
      </c>
      <c r="L227" s="185" t="s">
        <v>372</v>
      </c>
      <c r="M227" s="186" t="s">
        <v>217</v>
      </c>
      <c r="N227" s="61" t="s">
        <v>51</v>
      </c>
      <c r="P227" s="175" t="s">
        <v>179</v>
      </c>
      <c r="T227" s="176"/>
    </row>
    <row r="228" spans="1:20" s="61" customFormat="1" ht="17.25">
      <c r="A228" s="183" t="s">
        <v>623</v>
      </c>
      <c r="B228" s="183" t="s">
        <v>624</v>
      </c>
      <c r="C228" s="183" t="s">
        <v>625</v>
      </c>
      <c r="D228" s="183" t="s">
        <v>626</v>
      </c>
      <c r="E228" s="184">
        <v>270</v>
      </c>
      <c r="F228" s="184">
        <v>255</v>
      </c>
      <c r="G228" s="185" t="s">
        <v>194</v>
      </c>
      <c r="H228" s="185"/>
      <c r="I228" s="184">
        <v>92.42</v>
      </c>
      <c r="J228" s="184">
        <v>347.42</v>
      </c>
      <c r="K228" s="185">
        <v>86</v>
      </c>
      <c r="L228" s="185"/>
      <c r="M228" s="186"/>
      <c r="N228" s="61" t="s">
        <v>51</v>
      </c>
      <c r="P228" s="175" t="s">
        <v>625</v>
      </c>
      <c r="T228" s="176"/>
    </row>
    <row r="229" spans="1:20" s="61" customFormat="1" ht="17.25">
      <c r="A229" s="183" t="s">
        <v>627</v>
      </c>
      <c r="B229" s="183" t="s">
        <v>628</v>
      </c>
      <c r="C229" s="183" t="s">
        <v>625</v>
      </c>
      <c r="D229" s="183" t="s">
        <v>626</v>
      </c>
      <c r="E229" s="184">
        <v>270</v>
      </c>
      <c r="F229" s="184">
        <v>255</v>
      </c>
      <c r="G229" s="188" t="s">
        <v>194</v>
      </c>
      <c r="H229" s="185"/>
      <c r="I229" s="184">
        <v>92.42</v>
      </c>
      <c r="J229" s="184">
        <v>347.42</v>
      </c>
      <c r="K229" s="185">
        <v>88</v>
      </c>
      <c r="L229" s="185"/>
      <c r="M229" s="186"/>
      <c r="N229" s="61" t="s">
        <v>51</v>
      </c>
      <c r="P229" s="175" t="s">
        <v>625</v>
      </c>
      <c r="T229" s="176"/>
    </row>
    <row r="230" spans="1:20" s="61" customFormat="1" ht="17.25">
      <c r="A230" s="183" t="s">
        <v>629</v>
      </c>
      <c r="B230" s="183" t="s">
        <v>630</v>
      </c>
      <c r="C230" s="183" t="s">
        <v>625</v>
      </c>
      <c r="D230" s="183" t="s">
        <v>626</v>
      </c>
      <c r="E230" s="184">
        <v>270</v>
      </c>
      <c r="F230" s="184">
        <v>255</v>
      </c>
      <c r="G230" s="188" t="s">
        <v>194</v>
      </c>
      <c r="H230" s="185"/>
      <c r="I230" s="184">
        <v>92.42</v>
      </c>
      <c r="J230" s="184">
        <v>347.42</v>
      </c>
      <c r="K230" s="185">
        <v>86</v>
      </c>
      <c r="L230" s="185"/>
      <c r="M230" s="186"/>
      <c r="N230" s="61" t="s">
        <v>51</v>
      </c>
      <c r="P230" s="175" t="s">
        <v>625</v>
      </c>
      <c r="T230" s="176"/>
    </row>
    <row r="231" spans="1:20" s="61" customFormat="1" ht="17.25">
      <c r="A231" s="183" t="s">
        <v>631</v>
      </c>
      <c r="B231" s="183" t="s">
        <v>632</v>
      </c>
      <c r="C231" s="183" t="s">
        <v>116</v>
      </c>
      <c r="D231" s="183" t="s">
        <v>117</v>
      </c>
      <c r="E231" s="184">
        <v>259</v>
      </c>
      <c r="F231" s="184">
        <v>210</v>
      </c>
      <c r="G231" s="188" t="s">
        <v>94</v>
      </c>
      <c r="H231" s="185"/>
      <c r="I231" s="184">
        <v>99.2</v>
      </c>
      <c r="J231" s="184">
        <v>309.2</v>
      </c>
      <c r="K231" s="185">
        <v>79</v>
      </c>
      <c r="L231" s="185"/>
      <c r="M231" s="186"/>
      <c r="N231" s="61" t="s">
        <v>51</v>
      </c>
      <c r="P231" s="175" t="s">
        <v>116</v>
      </c>
      <c r="T231" s="176"/>
    </row>
    <row r="232" spans="1:20" s="61" customFormat="1" ht="17.25">
      <c r="A232" s="183" t="s">
        <v>633</v>
      </c>
      <c r="B232" s="183" t="s">
        <v>634</v>
      </c>
      <c r="C232" s="183" t="s">
        <v>261</v>
      </c>
      <c r="D232" s="183" t="s">
        <v>262</v>
      </c>
      <c r="E232" s="184">
        <v>415</v>
      </c>
      <c r="F232" s="184">
        <v>360</v>
      </c>
      <c r="G232" s="188" t="s">
        <v>102</v>
      </c>
      <c r="H232" s="185"/>
      <c r="I232" s="184">
        <v>149.07</v>
      </c>
      <c r="J232" s="184">
        <v>509.07</v>
      </c>
      <c r="K232" s="185">
        <v>52</v>
      </c>
      <c r="L232" s="185"/>
      <c r="M232" s="186"/>
      <c r="N232" s="61" t="s">
        <v>51</v>
      </c>
      <c r="P232" s="175" t="s">
        <v>261</v>
      </c>
      <c r="T232" s="176"/>
    </row>
    <row r="233" spans="1:20" s="61" customFormat="1" ht="17.25">
      <c r="A233" s="183" t="s">
        <v>635</v>
      </c>
      <c r="B233" s="183" t="s">
        <v>636</v>
      </c>
      <c r="C233" s="183" t="s">
        <v>261</v>
      </c>
      <c r="D233" s="183" t="s">
        <v>262</v>
      </c>
      <c r="E233" s="184">
        <v>415</v>
      </c>
      <c r="F233" s="184">
        <v>360</v>
      </c>
      <c r="G233" s="188" t="s">
        <v>102</v>
      </c>
      <c r="H233" s="185"/>
      <c r="I233" s="184">
        <v>149.07</v>
      </c>
      <c r="J233" s="184">
        <v>509.07</v>
      </c>
      <c r="K233" s="185">
        <v>49</v>
      </c>
      <c r="L233" s="185"/>
      <c r="M233" s="186"/>
      <c r="N233" s="61" t="s">
        <v>51</v>
      </c>
      <c r="P233" s="175" t="s">
        <v>261</v>
      </c>
      <c r="T233" s="176"/>
    </row>
    <row r="234" spans="1:20" s="61" customFormat="1" ht="17.25">
      <c r="A234" s="183" t="s">
        <v>637</v>
      </c>
      <c r="B234" s="183" t="s">
        <v>638</v>
      </c>
      <c r="C234" s="183" t="s">
        <v>279</v>
      </c>
      <c r="D234" s="183" t="s">
        <v>280</v>
      </c>
      <c r="E234" s="184">
        <v>225</v>
      </c>
      <c r="F234" s="184">
        <v>189</v>
      </c>
      <c r="G234" s="188" t="s">
        <v>268</v>
      </c>
      <c r="H234" s="185"/>
      <c r="I234" s="184">
        <v>51.26</v>
      </c>
      <c r="J234" s="184">
        <v>240.26</v>
      </c>
      <c r="K234" s="185">
        <v>86</v>
      </c>
      <c r="L234" s="185"/>
      <c r="M234" s="186"/>
      <c r="N234" s="61" t="s">
        <v>51</v>
      </c>
      <c r="P234" s="175" t="s">
        <v>279</v>
      </c>
      <c r="T234" s="176"/>
    </row>
    <row r="235" spans="1:20" s="61" customFormat="1" ht="17.25">
      <c r="A235" s="183" t="s">
        <v>639</v>
      </c>
      <c r="B235" s="183" t="s">
        <v>638</v>
      </c>
      <c r="C235" s="183" t="s">
        <v>279</v>
      </c>
      <c r="D235" s="183" t="s">
        <v>280</v>
      </c>
      <c r="E235" s="184">
        <v>225</v>
      </c>
      <c r="F235" s="184">
        <v>189</v>
      </c>
      <c r="G235" s="188" t="s">
        <v>268</v>
      </c>
      <c r="H235" s="185"/>
      <c r="I235" s="184">
        <v>51.26</v>
      </c>
      <c r="J235" s="184">
        <v>240.26</v>
      </c>
      <c r="K235" s="185">
        <v>106</v>
      </c>
      <c r="L235" s="185"/>
      <c r="M235" s="186"/>
      <c r="N235" s="61" t="s">
        <v>51</v>
      </c>
      <c r="P235" s="175" t="s">
        <v>279</v>
      </c>
      <c r="T235" s="176"/>
    </row>
    <row r="236" spans="1:20" s="61" customFormat="1" ht="17.25">
      <c r="A236" s="183" t="s">
        <v>640</v>
      </c>
      <c r="B236" s="183" t="s">
        <v>638</v>
      </c>
      <c r="C236" s="183" t="s">
        <v>279</v>
      </c>
      <c r="D236" s="183" t="s">
        <v>280</v>
      </c>
      <c r="E236" s="184">
        <v>225</v>
      </c>
      <c r="F236" s="184">
        <v>189</v>
      </c>
      <c r="G236" s="188" t="s">
        <v>268</v>
      </c>
      <c r="H236" s="185"/>
      <c r="I236" s="184">
        <v>51.26</v>
      </c>
      <c r="J236" s="184">
        <v>240.26</v>
      </c>
      <c r="K236" s="185">
        <v>122</v>
      </c>
      <c r="L236" s="185"/>
      <c r="M236" s="186"/>
      <c r="N236" s="61" t="s">
        <v>51</v>
      </c>
      <c r="P236" s="175" t="s">
        <v>279</v>
      </c>
      <c r="T236" s="176"/>
    </row>
    <row r="237" spans="1:20" s="61" customFormat="1" ht="17.25">
      <c r="A237" s="183" t="s">
        <v>641</v>
      </c>
      <c r="B237" s="183" t="s">
        <v>642</v>
      </c>
      <c r="C237" s="183" t="s">
        <v>279</v>
      </c>
      <c r="D237" s="183" t="s">
        <v>280</v>
      </c>
      <c r="E237" s="184">
        <v>225</v>
      </c>
      <c r="F237" s="184">
        <v>199</v>
      </c>
      <c r="G237" s="188" t="s">
        <v>263</v>
      </c>
      <c r="H237" s="185"/>
      <c r="I237" s="184">
        <v>51.26</v>
      </c>
      <c r="J237" s="184">
        <v>250.26</v>
      </c>
      <c r="K237" s="185">
        <v>92</v>
      </c>
      <c r="L237" s="185"/>
      <c r="M237" s="186"/>
      <c r="N237" s="61" t="s">
        <v>51</v>
      </c>
      <c r="P237" s="175" t="s">
        <v>279</v>
      </c>
      <c r="T237" s="176"/>
    </row>
    <row r="238" spans="1:20" s="61" customFormat="1" ht="17.25">
      <c r="A238" s="183" t="s">
        <v>643</v>
      </c>
      <c r="B238" s="183" t="s">
        <v>644</v>
      </c>
      <c r="C238" s="183" t="s">
        <v>279</v>
      </c>
      <c r="D238" s="183" t="s">
        <v>280</v>
      </c>
      <c r="E238" s="184">
        <v>225</v>
      </c>
      <c r="F238" s="184">
        <v>189</v>
      </c>
      <c r="G238" s="188" t="s">
        <v>268</v>
      </c>
      <c r="H238" s="185"/>
      <c r="I238" s="184">
        <v>51.26</v>
      </c>
      <c r="J238" s="184">
        <v>240.26</v>
      </c>
      <c r="K238" s="185">
        <v>102</v>
      </c>
      <c r="L238" s="185"/>
      <c r="M238" s="186"/>
      <c r="N238" s="61" t="s">
        <v>51</v>
      </c>
      <c r="P238" s="175" t="s">
        <v>279</v>
      </c>
      <c r="T238" s="176"/>
    </row>
    <row r="239" spans="1:20" s="61" customFormat="1" ht="17.25">
      <c r="A239" s="183" t="s">
        <v>645</v>
      </c>
      <c r="B239" s="183" t="s">
        <v>646</v>
      </c>
      <c r="C239" s="183" t="s">
        <v>647</v>
      </c>
      <c r="D239" s="183" t="s">
        <v>648</v>
      </c>
      <c r="E239" s="184">
        <v>289</v>
      </c>
      <c r="F239" s="184">
        <v>205</v>
      </c>
      <c r="G239" s="188" t="s">
        <v>649</v>
      </c>
      <c r="H239" s="185"/>
      <c r="I239" s="184">
        <v>53.63</v>
      </c>
      <c r="J239" s="184">
        <v>258.63</v>
      </c>
      <c r="K239" s="185">
        <v>48</v>
      </c>
      <c r="L239" s="185"/>
      <c r="M239" s="186"/>
      <c r="N239" s="61" t="s">
        <v>51</v>
      </c>
      <c r="P239" s="175" t="s">
        <v>647</v>
      </c>
      <c r="T239" s="176"/>
    </row>
    <row r="240" spans="1:20" s="61" customFormat="1" ht="17.25">
      <c r="A240" s="183" t="s">
        <v>650</v>
      </c>
      <c r="B240" s="183" t="s">
        <v>651</v>
      </c>
      <c r="C240" s="183" t="s">
        <v>647</v>
      </c>
      <c r="D240" s="183" t="s">
        <v>648</v>
      </c>
      <c r="E240" s="184">
        <v>289</v>
      </c>
      <c r="F240" s="184">
        <v>195</v>
      </c>
      <c r="G240" s="188" t="s">
        <v>652</v>
      </c>
      <c r="H240" s="185"/>
      <c r="I240" s="184">
        <v>53.63</v>
      </c>
      <c r="J240" s="184">
        <v>248.63</v>
      </c>
      <c r="K240" s="185">
        <v>46</v>
      </c>
      <c r="L240" s="185"/>
      <c r="M240" s="186"/>
      <c r="N240" s="61" t="s">
        <v>51</v>
      </c>
      <c r="P240" s="175" t="s">
        <v>647</v>
      </c>
      <c r="T240" s="176"/>
    </row>
    <row r="241" spans="1:20" s="61" customFormat="1" ht="17.25">
      <c r="A241" s="183" t="s">
        <v>653</v>
      </c>
      <c r="B241" s="183" t="s">
        <v>654</v>
      </c>
      <c r="C241" s="183" t="s">
        <v>647</v>
      </c>
      <c r="D241" s="183" t="s">
        <v>648</v>
      </c>
      <c r="E241" s="184">
        <v>289</v>
      </c>
      <c r="F241" s="184">
        <v>205</v>
      </c>
      <c r="G241" s="188" t="s">
        <v>649</v>
      </c>
      <c r="H241" s="185"/>
      <c r="I241" s="184">
        <v>53.63</v>
      </c>
      <c r="J241" s="184">
        <v>258.63</v>
      </c>
      <c r="K241" s="185">
        <v>54</v>
      </c>
      <c r="L241" s="185"/>
      <c r="M241" s="186"/>
      <c r="N241" s="61" t="s">
        <v>51</v>
      </c>
      <c r="P241" s="175" t="s">
        <v>647</v>
      </c>
      <c r="T241" s="176"/>
    </row>
    <row r="242" spans="1:20" s="61" customFormat="1" ht="17.25">
      <c r="A242" s="183" t="s">
        <v>655</v>
      </c>
      <c r="B242" s="183" t="s">
        <v>656</v>
      </c>
      <c r="C242" s="183" t="s">
        <v>647</v>
      </c>
      <c r="D242" s="183" t="s">
        <v>648</v>
      </c>
      <c r="E242" s="184">
        <v>289</v>
      </c>
      <c r="F242" s="184">
        <v>205</v>
      </c>
      <c r="G242" s="185" t="s">
        <v>649</v>
      </c>
      <c r="H242" s="185"/>
      <c r="I242" s="184">
        <v>53.63</v>
      </c>
      <c r="J242" s="184">
        <v>258.63</v>
      </c>
      <c r="K242" s="185">
        <v>60</v>
      </c>
      <c r="L242" s="185"/>
      <c r="M242" s="186"/>
      <c r="N242" s="61" t="s">
        <v>51</v>
      </c>
      <c r="P242" s="175" t="s">
        <v>647</v>
      </c>
      <c r="T242" s="176"/>
    </row>
    <row r="243" spans="1:20" s="61" customFormat="1" ht="17.25">
      <c r="A243" s="183" t="s">
        <v>657</v>
      </c>
      <c r="B243" s="183" t="s">
        <v>658</v>
      </c>
      <c r="C243" s="183" t="s">
        <v>647</v>
      </c>
      <c r="D243" s="183" t="s">
        <v>648</v>
      </c>
      <c r="E243" s="184">
        <v>279</v>
      </c>
      <c r="F243" s="184">
        <v>195</v>
      </c>
      <c r="G243" s="185" t="s">
        <v>151</v>
      </c>
      <c r="H243" s="185"/>
      <c r="I243" s="184">
        <v>55.35</v>
      </c>
      <c r="J243" s="184">
        <v>250.35</v>
      </c>
      <c r="K243" s="185">
        <v>42</v>
      </c>
      <c r="L243" s="185"/>
      <c r="M243" s="186"/>
      <c r="N243" s="61" t="s">
        <v>51</v>
      </c>
      <c r="P243" s="175" t="s">
        <v>647</v>
      </c>
      <c r="T243" s="176"/>
    </row>
    <row r="244" spans="1:20" s="61" customFormat="1" ht="17.25">
      <c r="A244" s="183" t="s">
        <v>659</v>
      </c>
      <c r="B244" s="183" t="s">
        <v>658</v>
      </c>
      <c r="C244" s="183" t="s">
        <v>647</v>
      </c>
      <c r="D244" s="183" t="s">
        <v>648</v>
      </c>
      <c r="E244" s="184">
        <v>279</v>
      </c>
      <c r="F244" s="184">
        <v>210</v>
      </c>
      <c r="G244" s="185" t="s">
        <v>180</v>
      </c>
      <c r="H244" s="185"/>
      <c r="I244" s="184">
        <v>55.35</v>
      </c>
      <c r="J244" s="184">
        <v>265.35</v>
      </c>
      <c r="K244" s="185">
        <v>49</v>
      </c>
      <c r="L244" s="185"/>
      <c r="M244" s="186"/>
      <c r="N244" s="61" t="s">
        <v>51</v>
      </c>
      <c r="P244" s="175" t="s">
        <v>647</v>
      </c>
      <c r="T244" s="176"/>
    </row>
    <row r="245" spans="1:20" s="61" customFormat="1" ht="17.25">
      <c r="A245" s="183" t="s">
        <v>660</v>
      </c>
      <c r="B245" s="183" t="s">
        <v>661</v>
      </c>
      <c r="C245" s="183" t="s">
        <v>343</v>
      </c>
      <c r="D245" s="183" t="s">
        <v>344</v>
      </c>
      <c r="E245" s="184">
        <v>95</v>
      </c>
      <c r="F245" s="184">
        <v>85</v>
      </c>
      <c r="G245" s="185" t="s">
        <v>75</v>
      </c>
      <c r="H245" s="185"/>
      <c r="I245" s="184">
        <v>38.34</v>
      </c>
      <c r="J245" s="184">
        <v>123.34</v>
      </c>
      <c r="K245" s="183">
        <v>101</v>
      </c>
      <c r="L245" s="183"/>
      <c r="M245" s="186"/>
      <c r="N245" s="61" t="s">
        <v>51</v>
      </c>
      <c r="P245" s="175" t="s">
        <v>343</v>
      </c>
      <c r="T245" s="176"/>
    </row>
    <row r="246" spans="1:20" s="61" customFormat="1" ht="17.25">
      <c r="A246" s="183" t="s">
        <v>662</v>
      </c>
      <c r="B246" s="183" t="s">
        <v>663</v>
      </c>
      <c r="C246" s="183" t="s">
        <v>343</v>
      </c>
      <c r="D246" s="183" t="s">
        <v>344</v>
      </c>
      <c r="E246" s="184">
        <v>95</v>
      </c>
      <c r="F246" s="184">
        <v>85</v>
      </c>
      <c r="G246" s="188" t="s">
        <v>75</v>
      </c>
      <c r="H246" s="185"/>
      <c r="I246" s="184">
        <v>38.34</v>
      </c>
      <c r="J246" s="184">
        <v>123.34</v>
      </c>
      <c r="K246" s="185">
        <v>114</v>
      </c>
      <c r="L246" s="185"/>
      <c r="M246" s="186"/>
      <c r="N246" s="61" t="s">
        <v>51</v>
      </c>
      <c r="P246" s="175" t="s">
        <v>343</v>
      </c>
      <c r="T246" s="176"/>
    </row>
    <row r="247" spans="1:20" s="61" customFormat="1" ht="17.25">
      <c r="A247" s="183" t="s">
        <v>664</v>
      </c>
      <c r="B247" s="183" t="s">
        <v>665</v>
      </c>
      <c r="C247" s="183" t="s">
        <v>210</v>
      </c>
      <c r="D247" s="183" t="s">
        <v>210</v>
      </c>
      <c r="E247" s="184">
        <v>170</v>
      </c>
      <c r="F247" s="184">
        <v>145</v>
      </c>
      <c r="G247" s="188" t="s">
        <v>88</v>
      </c>
      <c r="H247" s="185"/>
      <c r="I247" s="184">
        <v>45.24</v>
      </c>
      <c r="J247" s="184">
        <v>190.24</v>
      </c>
      <c r="K247" s="185">
        <v>140</v>
      </c>
      <c r="L247" s="185" t="s">
        <v>372</v>
      </c>
      <c r="M247" s="186" t="s">
        <v>666</v>
      </c>
      <c r="N247" s="61" t="s">
        <v>51</v>
      </c>
      <c r="P247" s="175" t="s">
        <v>210</v>
      </c>
      <c r="T247" s="176"/>
    </row>
    <row r="248" spans="1:20" s="61" customFormat="1" ht="17.25">
      <c r="A248" s="183" t="s">
        <v>667</v>
      </c>
      <c r="B248" s="183" t="s">
        <v>668</v>
      </c>
      <c r="C248" s="183" t="s">
        <v>210</v>
      </c>
      <c r="D248" s="183" t="s">
        <v>210</v>
      </c>
      <c r="E248" s="184">
        <v>170</v>
      </c>
      <c r="F248" s="184">
        <v>145</v>
      </c>
      <c r="G248" s="188" t="s">
        <v>88</v>
      </c>
      <c r="H248" s="185"/>
      <c r="I248" s="184">
        <v>45.24</v>
      </c>
      <c r="J248" s="184">
        <v>190.24</v>
      </c>
      <c r="K248" s="183">
        <v>147</v>
      </c>
      <c r="L248" s="183" t="s">
        <v>372</v>
      </c>
      <c r="M248" s="186" t="s">
        <v>666</v>
      </c>
      <c r="N248" s="61" t="s">
        <v>51</v>
      </c>
      <c r="P248" s="175" t="s">
        <v>210</v>
      </c>
      <c r="T248" s="176"/>
    </row>
    <row r="249" spans="1:20" s="61" customFormat="1" ht="17.25">
      <c r="A249" s="183" t="s">
        <v>669</v>
      </c>
      <c r="B249" s="183" t="s">
        <v>670</v>
      </c>
      <c r="C249" s="183" t="s">
        <v>210</v>
      </c>
      <c r="D249" s="183" t="s">
        <v>210</v>
      </c>
      <c r="E249" s="184">
        <v>160</v>
      </c>
      <c r="F249" s="184">
        <v>135</v>
      </c>
      <c r="G249" s="188" t="s">
        <v>268</v>
      </c>
      <c r="H249" s="185"/>
      <c r="I249" s="184">
        <v>41.05</v>
      </c>
      <c r="J249" s="184">
        <v>176.05</v>
      </c>
      <c r="K249" s="185">
        <v>126</v>
      </c>
      <c r="L249" s="185" t="s">
        <v>372</v>
      </c>
      <c r="M249" s="186" t="s">
        <v>666</v>
      </c>
      <c r="N249" s="61" t="s">
        <v>51</v>
      </c>
      <c r="P249" s="175" t="s">
        <v>210</v>
      </c>
      <c r="T249" s="176"/>
    </row>
    <row r="250" spans="1:20" s="61" customFormat="1" ht="17.25">
      <c r="A250" s="183" t="s">
        <v>671</v>
      </c>
      <c r="B250" s="183" t="s">
        <v>672</v>
      </c>
      <c r="C250" s="183" t="s">
        <v>210</v>
      </c>
      <c r="D250" s="183" t="s">
        <v>210</v>
      </c>
      <c r="E250" s="184">
        <v>160</v>
      </c>
      <c r="F250" s="184">
        <v>135</v>
      </c>
      <c r="G250" s="188" t="s">
        <v>268</v>
      </c>
      <c r="H250" s="185"/>
      <c r="I250" s="184">
        <v>41.05</v>
      </c>
      <c r="J250" s="184">
        <v>176.05</v>
      </c>
      <c r="K250" s="185">
        <v>135</v>
      </c>
      <c r="L250" s="185" t="s">
        <v>372</v>
      </c>
      <c r="M250" s="186" t="s">
        <v>666</v>
      </c>
      <c r="N250" s="61" t="s">
        <v>51</v>
      </c>
      <c r="P250" s="175" t="s">
        <v>210</v>
      </c>
      <c r="T250" s="176"/>
    </row>
    <row r="251" spans="1:20" s="61" customFormat="1" ht="17.25">
      <c r="A251" s="183" t="s">
        <v>673</v>
      </c>
      <c r="B251" s="183" t="s">
        <v>674</v>
      </c>
      <c r="C251" s="183" t="s">
        <v>343</v>
      </c>
      <c r="D251" s="183" t="s">
        <v>344</v>
      </c>
      <c r="E251" s="184">
        <v>350</v>
      </c>
      <c r="F251" s="184">
        <v>330</v>
      </c>
      <c r="G251" s="188" t="s">
        <v>194</v>
      </c>
      <c r="H251" s="185"/>
      <c r="I251" s="184">
        <v>80.76</v>
      </c>
      <c r="J251" s="184">
        <v>410.76</v>
      </c>
      <c r="K251" s="185">
        <v>96</v>
      </c>
      <c r="L251" s="185"/>
      <c r="M251" s="186"/>
      <c r="N251" s="61" t="s">
        <v>51</v>
      </c>
      <c r="P251" s="175" t="s">
        <v>343</v>
      </c>
      <c r="T251" s="176"/>
    </row>
    <row r="252" spans="1:20" s="61" customFormat="1" ht="17.25">
      <c r="A252" s="183" t="s">
        <v>675</v>
      </c>
      <c r="B252" s="183" t="s">
        <v>676</v>
      </c>
      <c r="C252" s="183" t="s">
        <v>343</v>
      </c>
      <c r="D252" s="183" t="s">
        <v>344</v>
      </c>
      <c r="E252" s="184">
        <v>175</v>
      </c>
      <c r="F252" s="184">
        <v>165</v>
      </c>
      <c r="G252" s="188" t="s">
        <v>194</v>
      </c>
      <c r="H252" s="185"/>
      <c r="I252" s="184">
        <v>40.38</v>
      </c>
      <c r="J252" s="184">
        <v>205.38</v>
      </c>
      <c r="K252" s="185">
        <v>85</v>
      </c>
      <c r="L252" s="185"/>
      <c r="M252" s="186"/>
      <c r="N252" s="61" t="s">
        <v>51</v>
      </c>
      <c r="P252" s="175" t="s">
        <v>343</v>
      </c>
      <c r="T252" s="176"/>
    </row>
    <row r="253" spans="1:20" s="61" customFormat="1" ht="17.25">
      <c r="A253" s="183" t="s">
        <v>677</v>
      </c>
      <c r="B253" s="183" t="s">
        <v>678</v>
      </c>
      <c r="C253" s="183" t="s">
        <v>210</v>
      </c>
      <c r="D253" s="183" t="s">
        <v>210</v>
      </c>
      <c r="E253" s="184">
        <v>300</v>
      </c>
      <c r="F253" s="184">
        <v>235</v>
      </c>
      <c r="G253" s="188" t="s">
        <v>214</v>
      </c>
      <c r="H253" s="185"/>
      <c r="I253" s="184">
        <v>108.1</v>
      </c>
      <c r="J253" s="184">
        <v>343.1</v>
      </c>
      <c r="K253" s="185">
        <v>176</v>
      </c>
      <c r="L253" s="185"/>
      <c r="M253" s="186"/>
      <c r="N253" s="61" t="s">
        <v>51</v>
      </c>
      <c r="P253" s="175" t="s">
        <v>210</v>
      </c>
      <c r="T253" s="176"/>
    </row>
    <row r="254" spans="1:20" s="61" customFormat="1" ht="17.25">
      <c r="A254" s="183" t="s">
        <v>679</v>
      </c>
      <c r="B254" s="183" t="s">
        <v>680</v>
      </c>
      <c r="C254" s="183" t="s">
        <v>166</v>
      </c>
      <c r="D254" s="183" t="s">
        <v>167</v>
      </c>
      <c r="E254" s="184">
        <v>199</v>
      </c>
      <c r="F254" s="184">
        <v>169.15</v>
      </c>
      <c r="G254" s="188" t="s">
        <v>88</v>
      </c>
      <c r="H254" s="185"/>
      <c r="I254" s="184">
        <v>76.97</v>
      </c>
      <c r="J254" s="184">
        <v>246.12</v>
      </c>
      <c r="K254" s="185">
        <v>24</v>
      </c>
      <c r="L254" s="185" t="s">
        <v>130</v>
      </c>
      <c r="M254" s="186" t="s">
        <v>681</v>
      </c>
      <c r="N254" s="61" t="s">
        <v>51</v>
      </c>
      <c r="P254" s="175" t="s">
        <v>166</v>
      </c>
      <c r="T254" s="176"/>
    </row>
    <row r="255" spans="1:20" s="61" customFormat="1" ht="17.25">
      <c r="A255" s="183" t="s">
        <v>682</v>
      </c>
      <c r="B255" s="183" t="s">
        <v>683</v>
      </c>
      <c r="C255" s="183" t="s">
        <v>166</v>
      </c>
      <c r="D255" s="183" t="s">
        <v>167</v>
      </c>
      <c r="E255" s="184">
        <v>199</v>
      </c>
      <c r="F255" s="184">
        <v>169.15</v>
      </c>
      <c r="G255" s="188" t="s">
        <v>88</v>
      </c>
      <c r="H255" s="185"/>
      <c r="I255" s="184">
        <v>76.97</v>
      </c>
      <c r="J255" s="184">
        <v>246.12</v>
      </c>
      <c r="K255" s="185">
        <v>22</v>
      </c>
      <c r="L255" s="185" t="s">
        <v>130</v>
      </c>
      <c r="M255" s="186" t="s">
        <v>681</v>
      </c>
      <c r="N255" s="61" t="s">
        <v>51</v>
      </c>
      <c r="P255" s="175" t="s">
        <v>166</v>
      </c>
      <c r="T255" s="176"/>
    </row>
    <row r="256" spans="1:20" s="61" customFormat="1" ht="17.25">
      <c r="A256" s="183" t="s">
        <v>684</v>
      </c>
      <c r="B256" s="183" t="s">
        <v>685</v>
      </c>
      <c r="C256" s="183" t="s">
        <v>166</v>
      </c>
      <c r="D256" s="183" t="s">
        <v>167</v>
      </c>
      <c r="E256" s="184">
        <v>199</v>
      </c>
      <c r="F256" s="184">
        <v>169.15</v>
      </c>
      <c r="G256" s="188" t="s">
        <v>88</v>
      </c>
      <c r="H256" s="183"/>
      <c r="I256" s="184">
        <v>76.97</v>
      </c>
      <c r="J256" s="184">
        <v>246.12</v>
      </c>
      <c r="K256" s="185">
        <v>14</v>
      </c>
      <c r="L256" s="185" t="s">
        <v>130</v>
      </c>
      <c r="M256" s="186" t="s">
        <v>681</v>
      </c>
      <c r="N256" s="61" t="s">
        <v>51</v>
      </c>
      <c r="P256" s="175" t="s">
        <v>166</v>
      </c>
      <c r="T256" s="176"/>
    </row>
    <row r="257" spans="1:20" s="61" customFormat="1" ht="17.25">
      <c r="A257" s="183" t="s">
        <v>686</v>
      </c>
      <c r="B257" s="183" t="s">
        <v>687</v>
      </c>
      <c r="C257" s="183" t="s">
        <v>343</v>
      </c>
      <c r="D257" s="183" t="s">
        <v>344</v>
      </c>
      <c r="E257" s="184">
        <v>430</v>
      </c>
      <c r="F257" s="184">
        <v>340</v>
      </c>
      <c r="G257" s="188" t="s">
        <v>688</v>
      </c>
      <c r="H257" s="183" t="s">
        <v>689</v>
      </c>
      <c r="I257" s="184">
        <v>136.62</v>
      </c>
      <c r="J257" s="184">
        <v>476.62</v>
      </c>
      <c r="K257" s="185">
        <v>71</v>
      </c>
      <c r="L257" s="185"/>
      <c r="M257" s="186"/>
      <c r="N257" s="61" t="s">
        <v>51</v>
      </c>
      <c r="P257" s="175" t="s">
        <v>343</v>
      </c>
      <c r="T257" s="176"/>
    </row>
    <row r="258" spans="1:20" s="61" customFormat="1" ht="17.25">
      <c r="A258" s="183" t="s">
        <v>690</v>
      </c>
      <c r="B258" s="183" t="s">
        <v>691</v>
      </c>
      <c r="C258" s="183" t="s">
        <v>343</v>
      </c>
      <c r="D258" s="183" t="s">
        <v>344</v>
      </c>
      <c r="E258" s="184">
        <v>350</v>
      </c>
      <c r="F258" s="184">
        <v>330</v>
      </c>
      <c r="G258" s="185" t="s">
        <v>194</v>
      </c>
      <c r="H258" s="185"/>
      <c r="I258" s="184">
        <v>80.76</v>
      </c>
      <c r="J258" s="184">
        <v>410.76</v>
      </c>
      <c r="K258" s="185">
        <v>41</v>
      </c>
      <c r="L258" s="185"/>
      <c r="M258" s="186"/>
      <c r="N258" s="61" t="s">
        <v>51</v>
      </c>
      <c r="P258" s="175" t="s">
        <v>343</v>
      </c>
      <c r="T258" s="176"/>
    </row>
    <row r="259" spans="1:20" s="61" customFormat="1" ht="17.25">
      <c r="A259" s="183" t="s">
        <v>692</v>
      </c>
      <c r="B259" s="183" t="s">
        <v>693</v>
      </c>
      <c r="C259" s="183" t="s">
        <v>343</v>
      </c>
      <c r="D259" s="183" t="s">
        <v>344</v>
      </c>
      <c r="E259" s="184">
        <v>450</v>
      </c>
      <c r="F259" s="184">
        <v>410</v>
      </c>
      <c r="G259" s="188" t="s">
        <v>55</v>
      </c>
      <c r="H259" s="185"/>
      <c r="I259" s="184">
        <v>132.35</v>
      </c>
      <c r="J259" s="184">
        <v>542.35</v>
      </c>
      <c r="K259" s="185">
        <v>63</v>
      </c>
      <c r="L259" s="185" t="s">
        <v>76</v>
      </c>
      <c r="M259" s="186" t="s">
        <v>353</v>
      </c>
      <c r="N259" s="61" t="s">
        <v>51</v>
      </c>
      <c r="P259" s="175" t="s">
        <v>343</v>
      </c>
      <c r="T259" s="176"/>
    </row>
    <row r="260" spans="1:20" s="61" customFormat="1" ht="17.25">
      <c r="A260" s="183" t="s">
        <v>694</v>
      </c>
      <c r="B260" s="183" t="s">
        <v>695</v>
      </c>
      <c r="C260" s="183" t="s">
        <v>343</v>
      </c>
      <c r="D260" s="183" t="s">
        <v>344</v>
      </c>
      <c r="E260" s="184">
        <v>450</v>
      </c>
      <c r="F260" s="184">
        <v>410</v>
      </c>
      <c r="G260" s="185" t="s">
        <v>55</v>
      </c>
      <c r="H260" s="185"/>
      <c r="I260" s="184">
        <v>132.35</v>
      </c>
      <c r="J260" s="184">
        <v>542.35</v>
      </c>
      <c r="K260" s="185">
        <v>52</v>
      </c>
      <c r="L260" s="185" t="s">
        <v>76</v>
      </c>
      <c r="M260" s="186" t="s">
        <v>353</v>
      </c>
      <c r="N260" s="61" t="s">
        <v>51</v>
      </c>
      <c r="P260" s="175" t="s">
        <v>343</v>
      </c>
      <c r="T260" s="176"/>
    </row>
    <row r="261" spans="1:20" s="61" customFormat="1" ht="17.25">
      <c r="A261" s="183" t="s">
        <v>696</v>
      </c>
      <c r="B261" s="183" t="s">
        <v>697</v>
      </c>
      <c r="C261" s="183" t="s">
        <v>343</v>
      </c>
      <c r="D261" s="183" t="s">
        <v>344</v>
      </c>
      <c r="E261" s="184">
        <v>300</v>
      </c>
      <c r="F261" s="184">
        <v>245</v>
      </c>
      <c r="G261" s="188" t="s">
        <v>94</v>
      </c>
      <c r="H261" s="185" t="s">
        <v>689</v>
      </c>
      <c r="I261" s="184">
        <v>103.74</v>
      </c>
      <c r="J261" s="184">
        <v>348.74</v>
      </c>
      <c r="K261" s="185">
        <v>126</v>
      </c>
      <c r="L261" s="185"/>
      <c r="M261" s="186"/>
      <c r="N261" s="61" t="s">
        <v>51</v>
      </c>
      <c r="P261" s="175" t="s">
        <v>343</v>
      </c>
      <c r="T261" s="176"/>
    </row>
    <row r="262" spans="1:20" s="61" customFormat="1" ht="17.25">
      <c r="A262" s="183" t="s">
        <v>698</v>
      </c>
      <c r="B262" s="183" t="s">
        <v>699</v>
      </c>
      <c r="C262" s="183" t="s">
        <v>343</v>
      </c>
      <c r="D262" s="183" t="s">
        <v>344</v>
      </c>
      <c r="E262" s="184">
        <v>310</v>
      </c>
      <c r="F262" s="184">
        <v>280</v>
      </c>
      <c r="G262" s="188" t="s">
        <v>137</v>
      </c>
      <c r="H262" s="185"/>
      <c r="I262" s="184">
        <v>101.05</v>
      </c>
      <c r="J262" s="184">
        <v>381.05</v>
      </c>
      <c r="K262" s="185">
        <v>107</v>
      </c>
      <c r="L262" s="185"/>
      <c r="M262" s="186"/>
      <c r="N262" s="61" t="s">
        <v>51</v>
      </c>
      <c r="P262" s="175" t="s">
        <v>343</v>
      </c>
      <c r="T262" s="176"/>
    </row>
    <row r="263" spans="1:20" s="61" customFormat="1" ht="17.25">
      <c r="A263" s="183" t="s">
        <v>700</v>
      </c>
      <c r="B263" s="183" t="s">
        <v>701</v>
      </c>
      <c r="C263" s="183" t="s">
        <v>343</v>
      </c>
      <c r="D263" s="183" t="s">
        <v>344</v>
      </c>
      <c r="E263" s="184">
        <v>310</v>
      </c>
      <c r="F263" s="184">
        <v>280</v>
      </c>
      <c r="G263" s="188" t="s">
        <v>137</v>
      </c>
      <c r="H263" s="185"/>
      <c r="I263" s="184">
        <v>101.05</v>
      </c>
      <c r="J263" s="184">
        <v>381.05</v>
      </c>
      <c r="K263" s="185">
        <v>104</v>
      </c>
      <c r="L263" s="185"/>
      <c r="M263" s="186"/>
      <c r="N263" s="61" t="s">
        <v>51</v>
      </c>
      <c r="P263" s="175" t="s">
        <v>343</v>
      </c>
      <c r="T263" s="176"/>
    </row>
    <row r="264" spans="1:20" s="61" customFormat="1" ht="17.25">
      <c r="A264" s="183" t="s">
        <v>702</v>
      </c>
      <c r="B264" s="183" t="s">
        <v>703</v>
      </c>
      <c r="C264" s="183" t="s">
        <v>343</v>
      </c>
      <c r="D264" s="183" t="s">
        <v>344</v>
      </c>
      <c r="E264" s="184">
        <v>300</v>
      </c>
      <c r="F264" s="184">
        <v>245</v>
      </c>
      <c r="G264" s="188" t="s">
        <v>94</v>
      </c>
      <c r="H264" s="185" t="s">
        <v>689</v>
      </c>
      <c r="I264" s="184">
        <v>103.74</v>
      </c>
      <c r="J264" s="184">
        <v>348.74</v>
      </c>
      <c r="K264" s="185">
        <v>122</v>
      </c>
      <c r="L264" s="185"/>
      <c r="M264" s="186"/>
      <c r="N264" s="61" t="s">
        <v>51</v>
      </c>
      <c r="P264" s="175" t="s">
        <v>343</v>
      </c>
      <c r="T264" s="176"/>
    </row>
    <row r="265" spans="1:20" s="61" customFormat="1" ht="17.25">
      <c r="A265" s="183" t="s">
        <v>704</v>
      </c>
      <c r="B265" s="183" t="s">
        <v>705</v>
      </c>
      <c r="C265" s="183" t="s">
        <v>706</v>
      </c>
      <c r="D265" s="183" t="s">
        <v>707</v>
      </c>
      <c r="E265" s="184">
        <v>219</v>
      </c>
      <c r="F265" s="184">
        <v>165</v>
      </c>
      <c r="G265" s="185" t="s">
        <v>180</v>
      </c>
      <c r="H265" s="185"/>
      <c r="I265" s="184">
        <v>97.01</v>
      </c>
      <c r="J265" s="184">
        <v>262.01</v>
      </c>
      <c r="K265" s="185">
        <v>31</v>
      </c>
      <c r="L265" s="185"/>
      <c r="M265" s="186"/>
      <c r="N265" s="61" t="s">
        <v>51</v>
      </c>
      <c r="P265" s="175" t="s">
        <v>706</v>
      </c>
      <c r="T265" s="176"/>
    </row>
    <row r="266" spans="1:20" s="61" customFormat="1" ht="17.25">
      <c r="A266" s="183" t="s">
        <v>708</v>
      </c>
      <c r="B266" s="183" t="s">
        <v>709</v>
      </c>
      <c r="C266" s="183" t="s">
        <v>210</v>
      </c>
      <c r="D266" s="183" t="s">
        <v>210</v>
      </c>
      <c r="E266" s="184">
        <v>190</v>
      </c>
      <c r="F266" s="184">
        <v>165</v>
      </c>
      <c r="G266" s="185" t="s">
        <v>102</v>
      </c>
      <c r="H266" s="185"/>
      <c r="I266" s="184">
        <v>66.78</v>
      </c>
      <c r="J266" s="184">
        <v>231.78</v>
      </c>
      <c r="K266" s="185">
        <v>59</v>
      </c>
      <c r="L266" s="185" t="s">
        <v>57</v>
      </c>
      <c r="M266" s="186" t="s">
        <v>353</v>
      </c>
      <c r="N266" s="61" t="s">
        <v>51</v>
      </c>
      <c r="P266" s="175" t="s">
        <v>210</v>
      </c>
      <c r="T266" s="176"/>
    </row>
    <row r="267" spans="1:20" s="61" customFormat="1" ht="17.25">
      <c r="A267" s="183" t="s">
        <v>710</v>
      </c>
      <c r="B267" s="183" t="s">
        <v>711</v>
      </c>
      <c r="C267" s="183" t="s">
        <v>210</v>
      </c>
      <c r="D267" s="183" t="s">
        <v>210</v>
      </c>
      <c r="E267" s="184">
        <v>190</v>
      </c>
      <c r="F267" s="184">
        <v>165</v>
      </c>
      <c r="G267" s="188" t="s">
        <v>102</v>
      </c>
      <c r="H267" s="185"/>
      <c r="I267" s="184">
        <v>66.78</v>
      </c>
      <c r="J267" s="184">
        <v>231.78</v>
      </c>
      <c r="K267" s="183">
        <v>80</v>
      </c>
      <c r="L267" s="183" t="s">
        <v>57</v>
      </c>
      <c r="M267" s="186" t="s">
        <v>353</v>
      </c>
      <c r="N267" s="61" t="s">
        <v>51</v>
      </c>
      <c r="P267" s="175" t="s">
        <v>210</v>
      </c>
      <c r="T267" s="176"/>
    </row>
    <row r="268" spans="1:20" s="61" customFormat="1" ht="17.25">
      <c r="A268" s="183" t="s">
        <v>712</v>
      </c>
      <c r="B268" s="183" t="s">
        <v>713</v>
      </c>
      <c r="C268" s="183" t="s">
        <v>210</v>
      </c>
      <c r="D268" s="183" t="s">
        <v>210</v>
      </c>
      <c r="E268" s="184">
        <v>280</v>
      </c>
      <c r="F268" s="184">
        <v>240</v>
      </c>
      <c r="G268" s="185" t="s">
        <v>88</v>
      </c>
      <c r="H268" s="185"/>
      <c r="I268" s="184">
        <v>98.02</v>
      </c>
      <c r="J268" s="184">
        <v>338.02</v>
      </c>
      <c r="K268" s="183">
        <v>93</v>
      </c>
      <c r="L268" s="183"/>
      <c r="M268" s="186"/>
      <c r="N268" s="61" t="s">
        <v>51</v>
      </c>
      <c r="P268" s="175" t="s">
        <v>210</v>
      </c>
      <c r="T268" s="176"/>
    </row>
    <row r="269" spans="1:20" s="61" customFormat="1" ht="17.25">
      <c r="A269" s="183" t="s">
        <v>714</v>
      </c>
      <c r="B269" s="183" t="s">
        <v>715</v>
      </c>
      <c r="C269" s="183" t="s">
        <v>210</v>
      </c>
      <c r="D269" s="183" t="s">
        <v>210</v>
      </c>
      <c r="E269" s="184">
        <v>280</v>
      </c>
      <c r="F269" s="184">
        <v>240</v>
      </c>
      <c r="G269" s="185" t="s">
        <v>88</v>
      </c>
      <c r="H269" s="185"/>
      <c r="I269" s="184">
        <v>98.02</v>
      </c>
      <c r="J269" s="184">
        <v>338.02</v>
      </c>
      <c r="K269" s="185">
        <v>63</v>
      </c>
      <c r="L269" s="185"/>
      <c r="M269" s="186"/>
      <c r="N269" s="61" t="s">
        <v>51</v>
      </c>
      <c r="P269" s="175" t="s">
        <v>210</v>
      </c>
      <c r="T269" s="176"/>
    </row>
    <row r="270" spans="1:20" s="61" customFormat="1" ht="17.25">
      <c r="A270" s="183" t="s">
        <v>716</v>
      </c>
      <c r="B270" s="183" t="s">
        <v>717</v>
      </c>
      <c r="C270" s="183" t="s">
        <v>706</v>
      </c>
      <c r="D270" s="183" t="s">
        <v>707</v>
      </c>
      <c r="E270" s="184">
        <v>190</v>
      </c>
      <c r="F270" s="184">
        <v>150</v>
      </c>
      <c r="G270" s="185" t="s">
        <v>214</v>
      </c>
      <c r="H270" s="185"/>
      <c r="I270" s="184">
        <v>89.83</v>
      </c>
      <c r="J270" s="184">
        <v>239.83</v>
      </c>
      <c r="K270" s="183">
        <v>76</v>
      </c>
      <c r="L270" s="183"/>
      <c r="M270" s="186"/>
      <c r="N270" s="61" t="s">
        <v>51</v>
      </c>
      <c r="P270" s="175" t="s">
        <v>706</v>
      </c>
      <c r="T270" s="176"/>
    </row>
    <row r="271" spans="1:20" s="61" customFormat="1" ht="17.25">
      <c r="A271" s="183" t="s">
        <v>718</v>
      </c>
      <c r="B271" s="183" t="s">
        <v>719</v>
      </c>
      <c r="C271" s="183" t="s">
        <v>720</v>
      </c>
      <c r="D271" s="183" t="s">
        <v>721</v>
      </c>
      <c r="E271" s="184">
        <v>700</v>
      </c>
      <c r="F271" s="184">
        <v>650</v>
      </c>
      <c r="G271" s="188" t="s">
        <v>494</v>
      </c>
      <c r="H271" s="185"/>
      <c r="I271" s="184">
        <v>129.13</v>
      </c>
      <c r="J271" s="184">
        <v>779.13</v>
      </c>
      <c r="K271" s="183">
        <v>100</v>
      </c>
      <c r="L271" s="183" t="s">
        <v>57</v>
      </c>
      <c r="M271" s="186" t="s">
        <v>722</v>
      </c>
      <c r="N271" s="61" t="s">
        <v>51</v>
      </c>
      <c r="P271" s="175" t="s">
        <v>720</v>
      </c>
      <c r="T271" s="176"/>
    </row>
    <row r="272" spans="1:20" s="61" customFormat="1" ht="17.25">
      <c r="A272" s="183" t="s">
        <v>723</v>
      </c>
      <c r="B272" s="183" t="s">
        <v>724</v>
      </c>
      <c r="C272" s="183" t="s">
        <v>720</v>
      </c>
      <c r="D272" s="183" t="s">
        <v>721</v>
      </c>
      <c r="E272" s="184">
        <v>700</v>
      </c>
      <c r="F272" s="184">
        <v>650</v>
      </c>
      <c r="G272" s="188" t="s">
        <v>494</v>
      </c>
      <c r="H272" s="183"/>
      <c r="I272" s="184">
        <v>129.13</v>
      </c>
      <c r="J272" s="184">
        <v>779.13</v>
      </c>
      <c r="K272" s="185">
        <v>97</v>
      </c>
      <c r="L272" s="185" t="s">
        <v>57</v>
      </c>
      <c r="M272" s="186" t="s">
        <v>722</v>
      </c>
      <c r="N272" s="61" t="s">
        <v>51</v>
      </c>
      <c r="P272" s="175" t="s">
        <v>720</v>
      </c>
      <c r="T272" s="176"/>
    </row>
    <row r="273" spans="1:20" s="61" customFormat="1" ht="17.25">
      <c r="A273" s="183" t="s">
        <v>725</v>
      </c>
      <c r="B273" s="183" t="s">
        <v>726</v>
      </c>
      <c r="C273" s="183" t="s">
        <v>727</v>
      </c>
      <c r="D273" s="183" t="s">
        <v>728</v>
      </c>
      <c r="E273" s="184">
        <v>649</v>
      </c>
      <c r="F273" s="184">
        <v>649</v>
      </c>
      <c r="G273" s="188"/>
      <c r="H273" s="183"/>
      <c r="I273" s="184">
        <v>118.76</v>
      </c>
      <c r="J273" s="184">
        <v>767.76</v>
      </c>
      <c r="K273" s="185">
        <v>179</v>
      </c>
      <c r="L273" s="185"/>
      <c r="M273" s="186"/>
      <c r="N273" s="61" t="s">
        <v>51</v>
      </c>
      <c r="P273" s="175" t="s">
        <v>727</v>
      </c>
      <c r="T273" s="176"/>
    </row>
    <row r="274" spans="1:20" s="61" customFormat="1" ht="17.25">
      <c r="A274" s="183" t="s">
        <v>729</v>
      </c>
      <c r="B274" s="183" t="s">
        <v>730</v>
      </c>
      <c r="C274" s="183" t="s">
        <v>183</v>
      </c>
      <c r="D274" s="183" t="s">
        <v>184</v>
      </c>
      <c r="E274" s="184">
        <v>95</v>
      </c>
      <c r="F274" s="184">
        <v>95</v>
      </c>
      <c r="G274" s="188"/>
      <c r="H274" s="185"/>
      <c r="I274" s="184">
        <v>44.35</v>
      </c>
      <c r="J274" s="184">
        <v>139.35</v>
      </c>
      <c r="K274" s="185">
        <v>181</v>
      </c>
      <c r="L274" s="185"/>
      <c r="M274" s="186"/>
      <c r="N274" s="61" t="s">
        <v>51</v>
      </c>
      <c r="P274" s="175" t="s">
        <v>183</v>
      </c>
      <c r="T274" s="176"/>
    </row>
    <row r="275" spans="1:20" s="61" customFormat="1" ht="17.25">
      <c r="A275" s="183" t="s">
        <v>731</v>
      </c>
      <c r="B275" s="183" t="s">
        <v>732</v>
      </c>
      <c r="C275" s="183" t="s">
        <v>49</v>
      </c>
      <c r="D275" s="183" t="s">
        <v>50</v>
      </c>
      <c r="E275" s="184">
        <v>299</v>
      </c>
      <c r="F275" s="184">
        <v>245</v>
      </c>
      <c r="G275" s="188" t="s">
        <v>94</v>
      </c>
      <c r="H275" s="185"/>
      <c r="I275" s="184">
        <v>134.48</v>
      </c>
      <c r="J275" s="184">
        <v>379.48</v>
      </c>
      <c r="K275" s="185">
        <v>84</v>
      </c>
      <c r="L275" s="185"/>
      <c r="M275" s="186"/>
      <c r="N275" s="61" t="s">
        <v>51</v>
      </c>
      <c r="P275" s="175" t="s">
        <v>49</v>
      </c>
      <c r="T275" s="176"/>
    </row>
    <row r="276" spans="1:20" s="61" customFormat="1" ht="17.25">
      <c r="A276" s="183" t="s">
        <v>733</v>
      </c>
      <c r="B276" s="183" t="s">
        <v>734</v>
      </c>
      <c r="C276" s="183" t="s">
        <v>49</v>
      </c>
      <c r="D276" s="183" t="s">
        <v>50</v>
      </c>
      <c r="E276" s="184">
        <v>289</v>
      </c>
      <c r="F276" s="184">
        <v>289</v>
      </c>
      <c r="G276" s="188"/>
      <c r="H276" s="185"/>
      <c r="I276" s="184">
        <v>104.65</v>
      </c>
      <c r="J276" s="184">
        <v>393.65</v>
      </c>
      <c r="K276" s="185">
        <v>58</v>
      </c>
      <c r="L276" s="185"/>
      <c r="M276" s="186"/>
      <c r="N276" s="61" t="s">
        <v>51</v>
      </c>
      <c r="P276" s="175" t="s">
        <v>49</v>
      </c>
      <c r="T276" s="176"/>
    </row>
    <row r="277" spans="1:20" s="61" customFormat="1" ht="17.25">
      <c r="A277" s="183" t="s">
        <v>735</v>
      </c>
      <c r="B277" s="183" t="s">
        <v>736</v>
      </c>
      <c r="C277" s="183" t="s">
        <v>49</v>
      </c>
      <c r="D277" s="183" t="s">
        <v>50</v>
      </c>
      <c r="E277" s="184">
        <v>289</v>
      </c>
      <c r="F277" s="184">
        <v>289</v>
      </c>
      <c r="G277" s="188"/>
      <c r="H277" s="183"/>
      <c r="I277" s="184">
        <v>104.65</v>
      </c>
      <c r="J277" s="184">
        <v>393.65</v>
      </c>
      <c r="K277" s="185">
        <v>71</v>
      </c>
      <c r="L277" s="185"/>
      <c r="M277" s="186"/>
      <c r="N277" s="61" t="s">
        <v>51</v>
      </c>
      <c r="P277" s="175" t="s">
        <v>49</v>
      </c>
      <c r="T277" s="176"/>
    </row>
    <row r="278" spans="1:20" s="61" customFormat="1" ht="17.25">
      <c r="A278" s="183" t="s">
        <v>737</v>
      </c>
      <c r="B278" s="183" t="s">
        <v>738</v>
      </c>
      <c r="C278" s="183" t="s">
        <v>49</v>
      </c>
      <c r="D278" s="183" t="s">
        <v>50</v>
      </c>
      <c r="E278" s="184">
        <v>239</v>
      </c>
      <c r="F278" s="184">
        <v>239</v>
      </c>
      <c r="G278" s="188"/>
      <c r="H278" s="183"/>
      <c r="I278" s="184">
        <v>125.2</v>
      </c>
      <c r="J278" s="184">
        <v>364.2</v>
      </c>
      <c r="K278" s="185">
        <v>55</v>
      </c>
      <c r="L278" s="185"/>
      <c r="M278" s="186"/>
      <c r="N278" s="61" t="s">
        <v>51</v>
      </c>
      <c r="P278" s="175" t="s">
        <v>49</v>
      </c>
      <c r="T278" s="176"/>
    </row>
    <row r="279" spans="1:20" s="61" customFormat="1" ht="17.25">
      <c r="A279" s="183" t="s">
        <v>739</v>
      </c>
      <c r="B279" s="183" t="s">
        <v>740</v>
      </c>
      <c r="C279" s="183" t="s">
        <v>49</v>
      </c>
      <c r="D279" s="183" t="s">
        <v>50</v>
      </c>
      <c r="E279" s="184">
        <v>239</v>
      </c>
      <c r="F279" s="184">
        <v>239</v>
      </c>
      <c r="G279" s="188"/>
      <c r="H279" s="185"/>
      <c r="I279" s="184">
        <v>125.2</v>
      </c>
      <c r="J279" s="184">
        <v>364.2</v>
      </c>
      <c r="K279" s="185">
        <v>56</v>
      </c>
      <c r="L279" s="185"/>
      <c r="M279" s="186"/>
      <c r="N279" s="61" t="s">
        <v>51</v>
      </c>
      <c r="P279" s="175" t="s">
        <v>49</v>
      </c>
      <c r="T279" s="176"/>
    </row>
    <row r="280" spans="1:20" s="61" customFormat="1" ht="17.25">
      <c r="A280" s="183" t="s">
        <v>741</v>
      </c>
      <c r="B280" s="183" t="s">
        <v>742</v>
      </c>
      <c r="C280" s="183" t="s">
        <v>49</v>
      </c>
      <c r="D280" s="183" t="s">
        <v>50</v>
      </c>
      <c r="E280" s="184">
        <v>219</v>
      </c>
      <c r="F280" s="184">
        <v>219</v>
      </c>
      <c r="G280" s="188"/>
      <c r="H280" s="185"/>
      <c r="I280" s="184">
        <v>71.9</v>
      </c>
      <c r="J280" s="184">
        <v>290.9</v>
      </c>
      <c r="K280" s="185">
        <v>75</v>
      </c>
      <c r="L280" s="185"/>
      <c r="M280" s="186"/>
      <c r="N280" s="61" t="s">
        <v>51</v>
      </c>
      <c r="P280" s="175" t="s">
        <v>49</v>
      </c>
      <c r="T280" s="176"/>
    </row>
    <row r="281" spans="1:20" s="61" customFormat="1" ht="17.25">
      <c r="A281" s="183" t="s">
        <v>743</v>
      </c>
      <c r="B281" s="183" t="s">
        <v>744</v>
      </c>
      <c r="C281" s="183" t="s">
        <v>49</v>
      </c>
      <c r="D281" s="183" t="s">
        <v>50</v>
      </c>
      <c r="E281" s="184">
        <v>219</v>
      </c>
      <c r="F281" s="184">
        <v>219</v>
      </c>
      <c r="G281" s="188"/>
      <c r="H281" s="185"/>
      <c r="I281" s="184">
        <v>71.9</v>
      </c>
      <c r="J281" s="184">
        <v>290.9</v>
      </c>
      <c r="K281" s="185">
        <v>74</v>
      </c>
      <c r="L281" s="185"/>
      <c r="M281" s="186"/>
      <c r="N281" s="61" t="s">
        <v>51</v>
      </c>
      <c r="P281" s="175" t="s">
        <v>49</v>
      </c>
      <c r="T281" s="176"/>
    </row>
    <row r="282" spans="1:20" s="61" customFormat="1" ht="17.25">
      <c r="A282" s="183" t="s">
        <v>745</v>
      </c>
      <c r="B282" s="183" t="s">
        <v>746</v>
      </c>
      <c r="C282" s="183" t="s">
        <v>49</v>
      </c>
      <c r="D282" s="183" t="s">
        <v>50</v>
      </c>
      <c r="E282" s="184">
        <v>205</v>
      </c>
      <c r="F282" s="184">
        <v>145</v>
      </c>
      <c r="G282" s="188" t="s">
        <v>649</v>
      </c>
      <c r="H282" s="185"/>
      <c r="I282" s="184">
        <v>43.11</v>
      </c>
      <c r="J282" s="184">
        <v>188.11</v>
      </c>
      <c r="K282" s="185">
        <v>114</v>
      </c>
      <c r="L282" s="185"/>
      <c r="M282" s="186"/>
      <c r="N282" s="61" t="s">
        <v>51</v>
      </c>
      <c r="P282" s="175" t="s">
        <v>49</v>
      </c>
      <c r="T282" s="176"/>
    </row>
    <row r="283" spans="1:20" s="61" customFormat="1" ht="17.25">
      <c r="A283" s="183" t="s">
        <v>747</v>
      </c>
      <c r="B283" s="183" t="s">
        <v>748</v>
      </c>
      <c r="C283" s="183" t="s">
        <v>49</v>
      </c>
      <c r="D283" s="183" t="s">
        <v>50</v>
      </c>
      <c r="E283" s="184">
        <v>205</v>
      </c>
      <c r="F283" s="184">
        <v>145</v>
      </c>
      <c r="G283" s="185" t="s">
        <v>649</v>
      </c>
      <c r="H283" s="185"/>
      <c r="I283" s="184">
        <v>43.11</v>
      </c>
      <c r="J283" s="184">
        <v>188.11</v>
      </c>
      <c r="K283" s="185">
        <v>114</v>
      </c>
      <c r="L283" s="185"/>
      <c r="M283" s="186"/>
      <c r="N283" s="61" t="s">
        <v>51</v>
      </c>
      <c r="P283" s="175" t="s">
        <v>49</v>
      </c>
      <c r="T283" s="176"/>
    </row>
    <row r="284" spans="1:20" s="61" customFormat="1" ht="17.25">
      <c r="A284" s="183" t="s">
        <v>749</v>
      </c>
      <c r="B284" s="183" t="s">
        <v>750</v>
      </c>
      <c r="C284" s="183" t="s">
        <v>49</v>
      </c>
      <c r="D284" s="183" t="s">
        <v>50</v>
      </c>
      <c r="E284" s="184">
        <v>205</v>
      </c>
      <c r="F284" s="184">
        <v>145</v>
      </c>
      <c r="G284" s="185" t="s">
        <v>649</v>
      </c>
      <c r="H284" s="185"/>
      <c r="I284" s="184">
        <v>43.11</v>
      </c>
      <c r="J284" s="184">
        <v>188.11</v>
      </c>
      <c r="K284" s="185">
        <v>113</v>
      </c>
      <c r="L284" s="185"/>
      <c r="M284" s="186"/>
      <c r="N284" s="61" t="s">
        <v>51</v>
      </c>
      <c r="P284" s="175" t="s">
        <v>49</v>
      </c>
      <c r="T284" s="176"/>
    </row>
    <row r="285" spans="1:20" s="61" customFormat="1" ht="17.25">
      <c r="A285" s="183" t="s">
        <v>751</v>
      </c>
      <c r="B285" s="183" t="s">
        <v>752</v>
      </c>
      <c r="C285" s="183" t="s">
        <v>49</v>
      </c>
      <c r="D285" s="183" t="s">
        <v>50</v>
      </c>
      <c r="E285" s="184">
        <v>233</v>
      </c>
      <c r="F285" s="184">
        <v>233</v>
      </c>
      <c r="G285" s="185"/>
      <c r="H285" s="185"/>
      <c r="I285" s="184">
        <v>77.08</v>
      </c>
      <c r="J285" s="184">
        <v>310.08</v>
      </c>
      <c r="K285" s="185">
        <v>80</v>
      </c>
      <c r="L285" s="185"/>
      <c r="M285" s="186"/>
      <c r="N285" s="61" t="s">
        <v>51</v>
      </c>
      <c r="P285" s="175" t="s">
        <v>49</v>
      </c>
      <c r="T285" s="176"/>
    </row>
    <row r="286" spans="1:20" s="61" customFormat="1" ht="17.25">
      <c r="A286" s="183" t="s">
        <v>753</v>
      </c>
      <c r="B286" s="183" t="s">
        <v>754</v>
      </c>
      <c r="C286" s="183" t="s">
        <v>49</v>
      </c>
      <c r="D286" s="183" t="s">
        <v>50</v>
      </c>
      <c r="E286" s="184">
        <v>233</v>
      </c>
      <c r="F286" s="184">
        <v>233</v>
      </c>
      <c r="G286" s="185"/>
      <c r="H286" s="185"/>
      <c r="I286" s="184">
        <v>77.08</v>
      </c>
      <c r="J286" s="184">
        <v>310.08</v>
      </c>
      <c r="K286" s="183">
        <v>0</v>
      </c>
      <c r="L286" s="183"/>
      <c r="M286" s="186"/>
      <c r="N286" s="61" t="s">
        <v>51</v>
      </c>
      <c r="P286" s="175" t="s">
        <v>49</v>
      </c>
      <c r="T286" s="176"/>
    </row>
    <row r="287" spans="1:20" s="61" customFormat="1" ht="17.25">
      <c r="A287" s="183" t="s">
        <v>755</v>
      </c>
      <c r="B287" s="183" t="s">
        <v>756</v>
      </c>
      <c r="C287" s="183" t="s">
        <v>757</v>
      </c>
      <c r="D287" s="183" t="s">
        <v>758</v>
      </c>
      <c r="E287" s="184"/>
      <c r="F287" s="184"/>
      <c r="G287" s="185"/>
      <c r="H287" s="185"/>
      <c r="I287" s="184"/>
      <c r="J287" s="184"/>
      <c r="K287" s="183" t="s">
        <v>410</v>
      </c>
      <c r="L287" s="183"/>
      <c r="M287" s="186"/>
      <c r="N287" s="61" t="s">
        <v>410</v>
      </c>
      <c r="P287" s="175" t="s">
        <v>757</v>
      </c>
      <c r="T287" s="176"/>
    </row>
    <row r="288" spans="1:20" s="61" customFormat="1" ht="17.25">
      <c r="A288" s="183" t="s">
        <v>759</v>
      </c>
      <c r="B288" s="183" t="s">
        <v>760</v>
      </c>
      <c r="C288" s="183" t="s">
        <v>49</v>
      </c>
      <c r="D288" s="183" t="s">
        <v>50</v>
      </c>
      <c r="E288" s="184">
        <v>435</v>
      </c>
      <c r="F288" s="184">
        <v>435</v>
      </c>
      <c r="G288" s="185"/>
      <c r="H288" s="185"/>
      <c r="I288" s="184">
        <v>135.47</v>
      </c>
      <c r="J288" s="184">
        <v>570.47</v>
      </c>
      <c r="K288" s="183">
        <v>69</v>
      </c>
      <c r="L288" s="183"/>
      <c r="M288" s="186"/>
      <c r="N288" s="61" t="s">
        <v>51</v>
      </c>
      <c r="P288" s="175" t="s">
        <v>49</v>
      </c>
      <c r="T288" s="176"/>
    </row>
    <row r="289" spans="1:20" s="61" customFormat="1" ht="17.25">
      <c r="A289" s="183" t="s">
        <v>761</v>
      </c>
      <c r="B289" s="183" t="s">
        <v>762</v>
      </c>
      <c r="C289" s="183" t="s">
        <v>49</v>
      </c>
      <c r="D289" s="183" t="s">
        <v>50</v>
      </c>
      <c r="E289" s="184">
        <v>435</v>
      </c>
      <c r="F289" s="184">
        <v>435</v>
      </c>
      <c r="G289" s="188"/>
      <c r="H289" s="185"/>
      <c r="I289" s="184">
        <v>135.47</v>
      </c>
      <c r="J289" s="184">
        <v>570.47</v>
      </c>
      <c r="K289" s="185">
        <v>72</v>
      </c>
      <c r="L289" s="185"/>
      <c r="M289" s="186"/>
      <c r="N289" s="61" t="s">
        <v>51</v>
      </c>
      <c r="P289" s="175" t="s">
        <v>49</v>
      </c>
      <c r="T289" s="176"/>
    </row>
    <row r="290" spans="1:20" s="61" customFormat="1" ht="17.25">
      <c r="A290" s="183" t="s">
        <v>763</v>
      </c>
      <c r="B290" s="183" t="s">
        <v>764</v>
      </c>
      <c r="C290" s="183" t="s">
        <v>49</v>
      </c>
      <c r="D290" s="183" t="s">
        <v>50</v>
      </c>
      <c r="E290" s="184">
        <v>435</v>
      </c>
      <c r="F290" s="184">
        <v>435</v>
      </c>
      <c r="G290" s="188"/>
      <c r="H290" s="185"/>
      <c r="I290" s="184">
        <v>135.47</v>
      </c>
      <c r="J290" s="184">
        <v>570.47</v>
      </c>
      <c r="K290" s="185">
        <v>67</v>
      </c>
      <c r="L290" s="185"/>
      <c r="M290" s="186"/>
      <c r="N290" s="61" t="s">
        <v>51</v>
      </c>
      <c r="P290" s="175" t="s">
        <v>49</v>
      </c>
      <c r="T290" s="176"/>
    </row>
    <row r="291" spans="1:20" s="61" customFormat="1" ht="17.25">
      <c r="A291" s="183" t="s">
        <v>765</v>
      </c>
      <c r="B291" s="183" t="s">
        <v>766</v>
      </c>
      <c r="C291" s="183" t="s">
        <v>49</v>
      </c>
      <c r="D291" s="183" t="s">
        <v>50</v>
      </c>
      <c r="E291" s="184">
        <v>259</v>
      </c>
      <c r="F291" s="184">
        <v>259</v>
      </c>
      <c r="G291" s="188"/>
      <c r="H291" s="185"/>
      <c r="I291" s="184">
        <v>95.56</v>
      </c>
      <c r="J291" s="184">
        <v>354.56</v>
      </c>
      <c r="K291" s="185">
        <v>47</v>
      </c>
      <c r="L291" s="185"/>
      <c r="M291" s="186"/>
      <c r="N291" s="61" t="s">
        <v>51</v>
      </c>
      <c r="P291" s="175" t="s">
        <v>49</v>
      </c>
      <c r="T291" s="176"/>
    </row>
    <row r="292" spans="1:20" s="61" customFormat="1" ht="17.25">
      <c r="A292" s="183" t="s">
        <v>767</v>
      </c>
      <c r="B292" s="183" t="s">
        <v>768</v>
      </c>
      <c r="C292" s="183" t="s">
        <v>49</v>
      </c>
      <c r="D292" s="183" t="s">
        <v>50</v>
      </c>
      <c r="E292" s="184">
        <v>259</v>
      </c>
      <c r="F292" s="184">
        <v>259</v>
      </c>
      <c r="G292" s="188"/>
      <c r="H292" s="185"/>
      <c r="I292" s="184">
        <v>95.56</v>
      </c>
      <c r="J292" s="184">
        <v>354.56</v>
      </c>
      <c r="K292" s="185">
        <v>41</v>
      </c>
      <c r="L292" s="185"/>
      <c r="M292" s="186"/>
      <c r="N292" s="61" t="s">
        <v>51</v>
      </c>
      <c r="P292" s="175" t="s">
        <v>49</v>
      </c>
      <c r="T292" s="176"/>
    </row>
    <row r="293" spans="1:20" s="61" customFormat="1" ht="17.25">
      <c r="A293" s="183" t="s">
        <v>769</v>
      </c>
      <c r="B293" s="183" t="s">
        <v>770</v>
      </c>
      <c r="C293" s="183" t="s">
        <v>757</v>
      </c>
      <c r="D293" s="183" t="s">
        <v>758</v>
      </c>
      <c r="E293" s="184">
        <v>180</v>
      </c>
      <c r="F293" s="184">
        <v>180</v>
      </c>
      <c r="G293" s="188"/>
      <c r="H293" s="185"/>
      <c r="I293" s="184">
        <v>78.62</v>
      </c>
      <c r="J293" s="184">
        <v>258.62</v>
      </c>
      <c r="K293" s="185">
        <v>75</v>
      </c>
      <c r="L293" s="185"/>
      <c r="M293" s="186"/>
      <c r="N293" s="61" t="s">
        <v>51</v>
      </c>
      <c r="P293" s="175" t="s">
        <v>757</v>
      </c>
      <c r="T293" s="176"/>
    </row>
    <row r="294" spans="1:20" s="61" customFormat="1" ht="17.25">
      <c r="A294" s="183" t="s">
        <v>771</v>
      </c>
      <c r="B294" s="183" t="s">
        <v>772</v>
      </c>
      <c r="C294" s="183" t="s">
        <v>49</v>
      </c>
      <c r="D294" s="183" t="s">
        <v>50</v>
      </c>
      <c r="E294" s="184">
        <v>265</v>
      </c>
      <c r="F294" s="184">
        <v>265</v>
      </c>
      <c r="G294" s="188"/>
      <c r="H294" s="185"/>
      <c r="I294" s="184">
        <v>89.59</v>
      </c>
      <c r="J294" s="184">
        <v>354.59</v>
      </c>
      <c r="K294" s="185">
        <v>40</v>
      </c>
      <c r="L294" s="185"/>
      <c r="M294" s="186"/>
      <c r="N294" s="61" t="s">
        <v>51</v>
      </c>
      <c r="P294" s="175" t="s">
        <v>49</v>
      </c>
      <c r="T294" s="176"/>
    </row>
    <row r="295" spans="1:20" s="61" customFormat="1" ht="17.25">
      <c r="A295" s="183" t="s">
        <v>773</v>
      </c>
      <c r="B295" s="183" t="s">
        <v>774</v>
      </c>
      <c r="C295" s="183" t="s">
        <v>49</v>
      </c>
      <c r="D295" s="183" t="s">
        <v>50</v>
      </c>
      <c r="E295" s="184">
        <v>265</v>
      </c>
      <c r="F295" s="184">
        <v>265</v>
      </c>
      <c r="G295" s="188"/>
      <c r="H295" s="185"/>
      <c r="I295" s="184">
        <v>89.59</v>
      </c>
      <c r="J295" s="184">
        <v>354.59</v>
      </c>
      <c r="K295" s="185">
        <v>30</v>
      </c>
      <c r="L295" s="185"/>
      <c r="M295" s="186"/>
      <c r="N295" s="61" t="s">
        <v>51</v>
      </c>
      <c r="P295" s="175" t="s">
        <v>49</v>
      </c>
      <c r="T295" s="176"/>
    </row>
    <row r="296" spans="1:20" s="61" customFormat="1" ht="17.25">
      <c r="A296" s="183" t="s">
        <v>775</v>
      </c>
      <c r="B296" s="183" t="s">
        <v>776</v>
      </c>
      <c r="C296" s="183" t="s">
        <v>49</v>
      </c>
      <c r="D296" s="183" t="s">
        <v>50</v>
      </c>
      <c r="E296" s="184">
        <v>239</v>
      </c>
      <c r="F296" s="184">
        <v>239</v>
      </c>
      <c r="G296" s="188"/>
      <c r="H296" s="185"/>
      <c r="I296" s="184">
        <v>81.42</v>
      </c>
      <c r="J296" s="184">
        <v>320.42</v>
      </c>
      <c r="K296" s="185">
        <v>25</v>
      </c>
      <c r="L296" s="185"/>
      <c r="M296" s="186"/>
      <c r="N296" s="61" t="s">
        <v>51</v>
      </c>
      <c r="P296" s="175" t="s">
        <v>49</v>
      </c>
      <c r="T296" s="176"/>
    </row>
    <row r="297" spans="1:20" s="61" customFormat="1" ht="17.25">
      <c r="A297" s="183" t="s">
        <v>777</v>
      </c>
      <c r="B297" s="183" t="s">
        <v>778</v>
      </c>
      <c r="C297" s="183" t="s">
        <v>49</v>
      </c>
      <c r="D297" s="183" t="s">
        <v>50</v>
      </c>
      <c r="E297" s="184">
        <v>239</v>
      </c>
      <c r="F297" s="184">
        <v>239</v>
      </c>
      <c r="G297" s="188"/>
      <c r="H297" s="185"/>
      <c r="I297" s="184">
        <v>81.42</v>
      </c>
      <c r="J297" s="184">
        <v>320.42</v>
      </c>
      <c r="K297" s="185">
        <v>11</v>
      </c>
      <c r="L297" s="185"/>
      <c r="M297" s="186"/>
      <c r="N297" s="61" t="s">
        <v>51</v>
      </c>
      <c r="P297" s="175" t="s">
        <v>49</v>
      </c>
      <c r="T297" s="176"/>
    </row>
    <row r="298" spans="1:20" s="61" customFormat="1" ht="17.25">
      <c r="A298" s="183" t="s">
        <v>779</v>
      </c>
      <c r="B298" s="183" t="s">
        <v>780</v>
      </c>
      <c r="C298" s="183" t="s">
        <v>757</v>
      </c>
      <c r="D298" s="183" t="s">
        <v>758</v>
      </c>
      <c r="E298" s="184">
        <v>449</v>
      </c>
      <c r="F298" s="184">
        <v>449</v>
      </c>
      <c r="G298" s="188"/>
      <c r="H298" s="185"/>
      <c r="I298" s="184">
        <v>181.96</v>
      </c>
      <c r="J298" s="184">
        <v>630.96</v>
      </c>
      <c r="K298" s="185">
        <v>24</v>
      </c>
      <c r="L298" s="185"/>
      <c r="M298" s="186"/>
      <c r="N298" s="61" t="s">
        <v>51</v>
      </c>
      <c r="P298" s="175" t="s">
        <v>757</v>
      </c>
      <c r="T298" s="176"/>
    </row>
    <row r="299" spans="1:20" s="61" customFormat="1" ht="17.25">
      <c r="A299" s="183" t="s">
        <v>781</v>
      </c>
      <c r="B299" s="183" t="s">
        <v>782</v>
      </c>
      <c r="C299" s="183" t="s">
        <v>49</v>
      </c>
      <c r="D299" s="183" t="s">
        <v>50</v>
      </c>
      <c r="E299" s="184">
        <v>220</v>
      </c>
      <c r="F299" s="184">
        <v>110</v>
      </c>
      <c r="G299" s="188" t="s">
        <v>783</v>
      </c>
      <c r="H299" s="185"/>
      <c r="I299" s="184">
        <v>76.64</v>
      </c>
      <c r="J299" s="184">
        <v>186.64</v>
      </c>
      <c r="K299" s="185">
        <v>64</v>
      </c>
      <c r="L299" s="185"/>
      <c r="M299" s="186"/>
      <c r="N299" s="61" t="s">
        <v>51</v>
      </c>
      <c r="P299" s="175" t="s">
        <v>49</v>
      </c>
      <c r="T299" s="176"/>
    </row>
    <row r="300" spans="1:20" s="61" customFormat="1" ht="17.25">
      <c r="A300" s="183" t="s">
        <v>784</v>
      </c>
      <c r="B300" s="183" t="s">
        <v>785</v>
      </c>
      <c r="C300" s="183" t="s">
        <v>49</v>
      </c>
      <c r="D300" s="183" t="s">
        <v>50</v>
      </c>
      <c r="E300" s="184">
        <v>235</v>
      </c>
      <c r="F300" s="184">
        <v>120</v>
      </c>
      <c r="G300" s="188" t="s">
        <v>786</v>
      </c>
      <c r="H300" s="185"/>
      <c r="I300" s="184">
        <v>81.48</v>
      </c>
      <c r="J300" s="184">
        <v>201.48</v>
      </c>
      <c r="K300" s="185">
        <v>66</v>
      </c>
      <c r="L300" s="185"/>
      <c r="M300" s="186"/>
      <c r="N300" s="61" t="s">
        <v>51</v>
      </c>
      <c r="P300" s="175" t="s">
        <v>49</v>
      </c>
      <c r="T300" s="176"/>
    </row>
    <row r="301" spans="1:20" s="61" customFormat="1" ht="17.25">
      <c r="A301" s="183" t="s">
        <v>787</v>
      </c>
      <c r="B301" s="183" t="s">
        <v>788</v>
      </c>
      <c r="C301" s="183" t="s">
        <v>49</v>
      </c>
      <c r="D301" s="183" t="s">
        <v>50</v>
      </c>
      <c r="E301" s="184">
        <v>460</v>
      </c>
      <c r="F301" s="184">
        <v>460</v>
      </c>
      <c r="G301" s="188"/>
      <c r="H301" s="185"/>
      <c r="I301" s="184">
        <v>153.51</v>
      </c>
      <c r="J301" s="184">
        <v>613.51</v>
      </c>
      <c r="K301" s="185">
        <v>73</v>
      </c>
      <c r="L301" s="185"/>
      <c r="M301" s="186"/>
      <c r="N301" s="61" t="s">
        <v>51</v>
      </c>
      <c r="P301" s="175" t="s">
        <v>49</v>
      </c>
      <c r="T301" s="176"/>
    </row>
    <row r="302" spans="1:20" s="61" customFormat="1" ht="17.25">
      <c r="A302" s="183" t="s">
        <v>789</v>
      </c>
      <c r="B302" s="183" t="s">
        <v>790</v>
      </c>
      <c r="C302" s="183" t="s">
        <v>49</v>
      </c>
      <c r="D302" s="183" t="s">
        <v>50</v>
      </c>
      <c r="E302" s="184">
        <v>460</v>
      </c>
      <c r="F302" s="184">
        <v>460</v>
      </c>
      <c r="G302" s="188"/>
      <c r="H302" s="185"/>
      <c r="I302" s="184">
        <v>153.51</v>
      </c>
      <c r="J302" s="184">
        <v>613.51</v>
      </c>
      <c r="K302" s="185">
        <v>74</v>
      </c>
      <c r="L302" s="185"/>
      <c r="M302" s="186"/>
      <c r="N302" s="61" t="s">
        <v>51</v>
      </c>
      <c r="P302" s="175" t="s">
        <v>49</v>
      </c>
      <c r="T302" s="176"/>
    </row>
    <row r="303" spans="1:20" s="61" customFormat="1" ht="17.25">
      <c r="A303" s="183" t="s">
        <v>791</v>
      </c>
      <c r="B303" s="183" t="s">
        <v>792</v>
      </c>
      <c r="C303" s="183" t="s">
        <v>49</v>
      </c>
      <c r="D303" s="183" t="s">
        <v>50</v>
      </c>
      <c r="E303" s="184">
        <v>459</v>
      </c>
      <c r="F303" s="184">
        <v>459</v>
      </c>
      <c r="G303" s="188"/>
      <c r="H303" s="185"/>
      <c r="I303" s="184">
        <v>181.29</v>
      </c>
      <c r="J303" s="184">
        <v>640.29</v>
      </c>
      <c r="K303" s="185">
        <v>0</v>
      </c>
      <c r="L303" s="185"/>
      <c r="M303" s="186"/>
      <c r="N303" s="61" t="s">
        <v>51</v>
      </c>
      <c r="P303" s="175" t="s">
        <v>49</v>
      </c>
      <c r="T303" s="176"/>
    </row>
    <row r="304" spans="1:20" s="61" customFormat="1" ht="17.25">
      <c r="A304" s="183" t="s">
        <v>793</v>
      </c>
      <c r="B304" s="183" t="s">
        <v>794</v>
      </c>
      <c r="C304" s="183" t="s">
        <v>49</v>
      </c>
      <c r="D304" s="183" t="s">
        <v>50</v>
      </c>
      <c r="E304" s="184">
        <v>459</v>
      </c>
      <c r="F304" s="184">
        <v>459</v>
      </c>
      <c r="G304" s="188"/>
      <c r="H304" s="185"/>
      <c r="I304" s="184">
        <v>181.29</v>
      </c>
      <c r="J304" s="184">
        <v>640.29</v>
      </c>
      <c r="K304" s="185">
        <v>0</v>
      </c>
      <c r="L304" s="185"/>
      <c r="M304" s="186"/>
      <c r="N304" s="61" t="s">
        <v>51</v>
      </c>
      <c r="P304" s="175" t="s">
        <v>49</v>
      </c>
      <c r="T304" s="176"/>
    </row>
    <row r="305" spans="1:20" s="61" customFormat="1" ht="17.25">
      <c r="A305" s="183" t="s">
        <v>795</v>
      </c>
      <c r="B305" s="183" t="s">
        <v>796</v>
      </c>
      <c r="C305" s="183" t="s">
        <v>49</v>
      </c>
      <c r="D305" s="183" t="s">
        <v>50</v>
      </c>
      <c r="E305" s="184">
        <v>169</v>
      </c>
      <c r="F305" s="184">
        <v>75</v>
      </c>
      <c r="G305" s="188" t="s">
        <v>797</v>
      </c>
      <c r="H305" s="185"/>
      <c r="I305" s="184">
        <v>74.87</v>
      </c>
      <c r="J305" s="184">
        <v>149.87</v>
      </c>
      <c r="K305" s="185">
        <v>74</v>
      </c>
      <c r="L305" s="185"/>
      <c r="M305" s="186"/>
      <c r="N305" s="61" t="s">
        <v>51</v>
      </c>
      <c r="P305" s="175" t="s">
        <v>49</v>
      </c>
      <c r="T305" s="176"/>
    </row>
    <row r="306" spans="1:20" s="61" customFormat="1" ht="17.25">
      <c r="A306" s="183" t="s">
        <v>798</v>
      </c>
      <c r="B306" s="183" t="s">
        <v>799</v>
      </c>
      <c r="C306" s="183" t="s">
        <v>49</v>
      </c>
      <c r="D306" s="183" t="s">
        <v>50</v>
      </c>
      <c r="E306" s="184">
        <v>169</v>
      </c>
      <c r="F306" s="184">
        <v>75</v>
      </c>
      <c r="G306" s="188" t="s">
        <v>797</v>
      </c>
      <c r="H306" s="185"/>
      <c r="I306" s="184">
        <v>74.87</v>
      </c>
      <c r="J306" s="184">
        <v>149.87</v>
      </c>
      <c r="K306" s="185">
        <v>48</v>
      </c>
      <c r="L306" s="185"/>
      <c r="M306" s="186"/>
      <c r="N306" s="61" t="s">
        <v>51</v>
      </c>
      <c r="P306" s="175" t="s">
        <v>49</v>
      </c>
      <c r="T306" s="176"/>
    </row>
    <row r="307" spans="1:20" s="61" customFormat="1" ht="17.25">
      <c r="A307" s="183" t="s">
        <v>800</v>
      </c>
      <c r="B307" s="183" t="s">
        <v>801</v>
      </c>
      <c r="C307" s="183" t="s">
        <v>49</v>
      </c>
      <c r="D307" s="183" t="s">
        <v>50</v>
      </c>
      <c r="E307" s="184">
        <v>195</v>
      </c>
      <c r="F307" s="184">
        <v>85</v>
      </c>
      <c r="G307" s="188" t="s">
        <v>802</v>
      </c>
      <c r="H307" s="185"/>
      <c r="I307" s="184">
        <v>78.44</v>
      </c>
      <c r="J307" s="184">
        <v>163.44</v>
      </c>
      <c r="K307" s="185">
        <v>96</v>
      </c>
      <c r="L307" s="185"/>
      <c r="M307" s="186"/>
      <c r="N307" s="61" t="s">
        <v>51</v>
      </c>
      <c r="P307" s="175" t="s">
        <v>49</v>
      </c>
      <c r="T307" s="176"/>
    </row>
    <row r="308" spans="1:20" s="61" customFormat="1" ht="17.25">
      <c r="A308" s="183" t="s">
        <v>803</v>
      </c>
      <c r="B308" s="183" t="s">
        <v>804</v>
      </c>
      <c r="C308" s="183" t="s">
        <v>49</v>
      </c>
      <c r="D308" s="183" t="s">
        <v>50</v>
      </c>
      <c r="E308" s="184">
        <v>195</v>
      </c>
      <c r="F308" s="184">
        <v>85</v>
      </c>
      <c r="G308" s="188" t="s">
        <v>802</v>
      </c>
      <c r="H308" s="185"/>
      <c r="I308" s="184">
        <v>78.44</v>
      </c>
      <c r="J308" s="184">
        <v>163.44</v>
      </c>
      <c r="K308" s="185">
        <v>63</v>
      </c>
      <c r="L308" s="185"/>
      <c r="M308" s="186"/>
      <c r="N308" s="61" t="s">
        <v>51</v>
      </c>
      <c r="P308" s="175" t="s">
        <v>49</v>
      </c>
      <c r="T308" s="176"/>
    </row>
    <row r="309" spans="1:20" s="61" customFormat="1" ht="17.25">
      <c r="A309" s="183" t="s">
        <v>805</v>
      </c>
      <c r="B309" s="183" t="s">
        <v>806</v>
      </c>
      <c r="C309" s="183" t="s">
        <v>49</v>
      </c>
      <c r="D309" s="183" t="s">
        <v>50</v>
      </c>
      <c r="E309" s="184">
        <v>319</v>
      </c>
      <c r="F309" s="184">
        <v>319</v>
      </c>
      <c r="G309" s="188"/>
      <c r="H309" s="185"/>
      <c r="I309" s="184">
        <v>134.86</v>
      </c>
      <c r="J309" s="184">
        <v>453.86</v>
      </c>
      <c r="K309" s="185">
        <v>56</v>
      </c>
      <c r="L309" s="185"/>
      <c r="M309" s="186"/>
      <c r="N309" s="61" t="s">
        <v>51</v>
      </c>
      <c r="P309" s="175" t="s">
        <v>49</v>
      </c>
      <c r="T309" s="176"/>
    </row>
    <row r="310" spans="1:20" s="61" customFormat="1" ht="17.25">
      <c r="A310" s="183" t="s">
        <v>807</v>
      </c>
      <c r="B310" s="183" t="s">
        <v>808</v>
      </c>
      <c r="C310" s="183" t="s">
        <v>49</v>
      </c>
      <c r="D310" s="183" t="s">
        <v>50</v>
      </c>
      <c r="E310" s="184">
        <v>319</v>
      </c>
      <c r="F310" s="184">
        <v>319</v>
      </c>
      <c r="G310" s="188"/>
      <c r="H310" s="185"/>
      <c r="I310" s="184">
        <v>134.86</v>
      </c>
      <c r="J310" s="184">
        <v>453.86</v>
      </c>
      <c r="K310" s="185">
        <v>59</v>
      </c>
      <c r="L310" s="185"/>
      <c r="M310" s="186"/>
      <c r="N310" s="61" t="s">
        <v>51</v>
      </c>
      <c r="P310" s="175" t="s">
        <v>49</v>
      </c>
      <c r="T310" s="176"/>
    </row>
    <row r="311" spans="1:20" s="61" customFormat="1" ht="17.25">
      <c r="A311" s="183" t="s">
        <v>809</v>
      </c>
      <c r="B311" s="183" t="s">
        <v>810</v>
      </c>
      <c r="C311" s="183" t="s">
        <v>49</v>
      </c>
      <c r="D311" s="183" t="s">
        <v>50</v>
      </c>
      <c r="E311" s="184">
        <v>460</v>
      </c>
      <c r="F311" s="184">
        <v>460</v>
      </c>
      <c r="G311" s="185"/>
      <c r="H311" s="185"/>
      <c r="I311" s="184">
        <v>156.98</v>
      </c>
      <c r="J311" s="184">
        <v>616.98</v>
      </c>
      <c r="K311" s="185">
        <v>0</v>
      </c>
      <c r="L311" s="185"/>
      <c r="M311" s="186"/>
      <c r="N311" s="61" t="s">
        <v>51</v>
      </c>
      <c r="P311" s="175" t="s">
        <v>49</v>
      </c>
      <c r="T311" s="176"/>
    </row>
    <row r="312" spans="1:20" s="61" customFormat="1" ht="17.25">
      <c r="A312" s="183" t="s">
        <v>811</v>
      </c>
      <c r="B312" s="183" t="s">
        <v>812</v>
      </c>
      <c r="C312" s="183" t="s">
        <v>49</v>
      </c>
      <c r="D312" s="183" t="s">
        <v>50</v>
      </c>
      <c r="E312" s="184">
        <v>460</v>
      </c>
      <c r="F312" s="184">
        <v>460</v>
      </c>
      <c r="G312" s="185"/>
      <c r="H312" s="185"/>
      <c r="I312" s="184">
        <v>156.98</v>
      </c>
      <c r="J312" s="184">
        <v>616.98</v>
      </c>
      <c r="K312" s="183">
        <v>25</v>
      </c>
      <c r="L312" s="183"/>
      <c r="M312" s="186"/>
      <c r="N312" s="61" t="s">
        <v>51</v>
      </c>
      <c r="P312" s="175" t="s">
        <v>49</v>
      </c>
      <c r="T312" s="176"/>
    </row>
    <row r="313" spans="1:20" s="61" customFormat="1" ht="17.25">
      <c r="A313" s="183" t="s">
        <v>813</v>
      </c>
      <c r="B313" s="183" t="s">
        <v>814</v>
      </c>
      <c r="C313" s="183" t="s">
        <v>49</v>
      </c>
      <c r="D313" s="183" t="s">
        <v>50</v>
      </c>
      <c r="E313" s="184">
        <v>269</v>
      </c>
      <c r="F313" s="184">
        <v>269</v>
      </c>
      <c r="G313" s="185"/>
      <c r="H313" s="185"/>
      <c r="I313" s="184">
        <v>97.7</v>
      </c>
      <c r="J313" s="184">
        <v>366.7</v>
      </c>
      <c r="K313" s="185">
        <v>87</v>
      </c>
      <c r="L313" s="185"/>
      <c r="M313" s="186"/>
      <c r="N313" s="61" t="s">
        <v>51</v>
      </c>
      <c r="P313" s="175" t="s">
        <v>49</v>
      </c>
      <c r="T313" s="176"/>
    </row>
    <row r="314" spans="1:20" s="61" customFormat="1" ht="17.25">
      <c r="A314" s="183" t="s">
        <v>815</v>
      </c>
      <c r="B314" s="183" t="s">
        <v>816</v>
      </c>
      <c r="C314" s="183" t="s">
        <v>49</v>
      </c>
      <c r="D314" s="183" t="s">
        <v>50</v>
      </c>
      <c r="E314" s="184">
        <v>289</v>
      </c>
      <c r="F314" s="184">
        <v>289</v>
      </c>
      <c r="G314" s="185"/>
      <c r="H314" s="185"/>
      <c r="I314" s="184">
        <v>104.59</v>
      </c>
      <c r="J314" s="184">
        <v>393.59</v>
      </c>
      <c r="K314" s="185">
        <v>82</v>
      </c>
      <c r="L314" s="185"/>
      <c r="M314" s="186"/>
      <c r="N314" s="61" t="s">
        <v>51</v>
      </c>
      <c r="P314" s="175" t="s">
        <v>49</v>
      </c>
      <c r="T314" s="176"/>
    </row>
    <row r="315" spans="1:20" s="61" customFormat="1" ht="17.25">
      <c r="A315" s="183" t="s">
        <v>817</v>
      </c>
      <c r="B315" s="183" t="s">
        <v>818</v>
      </c>
      <c r="C315" s="183" t="s">
        <v>343</v>
      </c>
      <c r="D315" s="183" t="s">
        <v>344</v>
      </c>
      <c r="E315" s="184">
        <v>195</v>
      </c>
      <c r="F315" s="184">
        <v>185</v>
      </c>
      <c r="G315" s="185" t="s">
        <v>194</v>
      </c>
      <c r="H315" s="185"/>
      <c r="I315" s="184">
        <v>86.57</v>
      </c>
      <c r="J315" s="184">
        <v>271.57</v>
      </c>
      <c r="K315" s="185">
        <v>42</v>
      </c>
      <c r="L315" s="185"/>
      <c r="M315" s="186"/>
      <c r="N315" s="61" t="s">
        <v>51</v>
      </c>
      <c r="P315" s="175" t="s">
        <v>343</v>
      </c>
      <c r="T315" s="176"/>
    </row>
    <row r="316" spans="1:20" s="61" customFormat="1" ht="17.25">
      <c r="A316" s="183" t="s">
        <v>819</v>
      </c>
      <c r="B316" s="183" t="s">
        <v>820</v>
      </c>
      <c r="C316" s="183" t="s">
        <v>343</v>
      </c>
      <c r="D316" s="183" t="s">
        <v>344</v>
      </c>
      <c r="E316" s="184">
        <v>195</v>
      </c>
      <c r="F316" s="184">
        <v>185</v>
      </c>
      <c r="G316" s="185" t="s">
        <v>194</v>
      </c>
      <c r="H316" s="185"/>
      <c r="I316" s="184">
        <v>86.57</v>
      </c>
      <c r="J316" s="184">
        <v>271.57</v>
      </c>
      <c r="K316" s="185">
        <v>0</v>
      </c>
      <c r="L316" s="185"/>
      <c r="M316" s="186"/>
      <c r="N316" s="61" t="s">
        <v>51</v>
      </c>
      <c r="P316" s="175" t="s">
        <v>343</v>
      </c>
      <c r="T316" s="176"/>
    </row>
    <row r="317" spans="1:20" s="61" customFormat="1" ht="17.25">
      <c r="A317" s="183" t="s">
        <v>821</v>
      </c>
      <c r="B317" s="183" t="s">
        <v>822</v>
      </c>
      <c r="C317" s="183" t="s">
        <v>166</v>
      </c>
      <c r="D317" s="183" t="s">
        <v>167</v>
      </c>
      <c r="E317" s="184">
        <v>82</v>
      </c>
      <c r="F317" s="184">
        <v>69.7</v>
      </c>
      <c r="G317" s="185" t="s">
        <v>88</v>
      </c>
      <c r="H317" s="185"/>
      <c r="I317" s="184">
        <v>21.79</v>
      </c>
      <c r="J317" s="184">
        <v>91.49</v>
      </c>
      <c r="K317" s="185">
        <v>17</v>
      </c>
      <c r="L317" s="185" t="s">
        <v>130</v>
      </c>
      <c r="M317" s="186" t="s">
        <v>217</v>
      </c>
      <c r="N317" s="61" t="s">
        <v>51</v>
      </c>
      <c r="P317" s="175" t="s">
        <v>166</v>
      </c>
      <c r="T317" s="176"/>
    </row>
    <row r="318" spans="1:20" s="61" customFormat="1" ht="17.25">
      <c r="A318" s="183" t="s">
        <v>823</v>
      </c>
      <c r="B318" s="183" t="s">
        <v>824</v>
      </c>
      <c r="C318" s="183" t="s">
        <v>166</v>
      </c>
      <c r="D318" s="183" t="s">
        <v>167</v>
      </c>
      <c r="E318" s="184">
        <v>82</v>
      </c>
      <c r="F318" s="184">
        <v>69.7</v>
      </c>
      <c r="G318" s="188" t="s">
        <v>88</v>
      </c>
      <c r="H318" s="185"/>
      <c r="I318" s="184">
        <v>21.79</v>
      </c>
      <c r="J318" s="184">
        <v>91.49</v>
      </c>
      <c r="K318" s="185">
        <v>23</v>
      </c>
      <c r="L318" s="185" t="s">
        <v>130</v>
      </c>
      <c r="M318" s="186" t="s">
        <v>217</v>
      </c>
      <c r="N318" s="61" t="s">
        <v>51</v>
      </c>
      <c r="P318" s="175" t="s">
        <v>166</v>
      </c>
      <c r="T318" s="176"/>
    </row>
    <row r="319" spans="1:20" s="61" customFormat="1" ht="17.25">
      <c r="A319" s="183" t="s">
        <v>825</v>
      </c>
      <c r="B319" s="183" t="s">
        <v>826</v>
      </c>
      <c r="C319" s="183" t="s">
        <v>166</v>
      </c>
      <c r="D319" s="183" t="s">
        <v>167</v>
      </c>
      <c r="E319" s="184">
        <v>82</v>
      </c>
      <c r="F319" s="184">
        <v>69.7</v>
      </c>
      <c r="G319" s="188" t="s">
        <v>88</v>
      </c>
      <c r="H319" s="185"/>
      <c r="I319" s="184">
        <v>21.79</v>
      </c>
      <c r="J319" s="184">
        <v>91.49</v>
      </c>
      <c r="K319" s="185">
        <v>0</v>
      </c>
      <c r="L319" s="185" t="s">
        <v>130</v>
      </c>
      <c r="M319" s="186" t="s">
        <v>217</v>
      </c>
      <c r="N319" s="61" t="s">
        <v>51</v>
      </c>
      <c r="P319" s="175" t="s">
        <v>166</v>
      </c>
      <c r="T319" s="176"/>
    </row>
    <row r="320" spans="1:20" s="61" customFormat="1" ht="17.25">
      <c r="A320" s="183" t="s">
        <v>827</v>
      </c>
      <c r="B320" s="183" t="s">
        <v>828</v>
      </c>
      <c r="C320" s="183" t="s">
        <v>166</v>
      </c>
      <c r="D320" s="183" t="s">
        <v>167</v>
      </c>
      <c r="E320" s="184">
        <v>82</v>
      </c>
      <c r="F320" s="184">
        <v>69.7</v>
      </c>
      <c r="G320" s="188" t="s">
        <v>88</v>
      </c>
      <c r="H320" s="185"/>
      <c r="I320" s="184">
        <v>21.79</v>
      </c>
      <c r="J320" s="184">
        <v>91.49</v>
      </c>
      <c r="K320" s="185">
        <v>40</v>
      </c>
      <c r="L320" s="185" t="s">
        <v>57</v>
      </c>
      <c r="M320" s="186" t="s">
        <v>217</v>
      </c>
      <c r="N320" s="61" t="s">
        <v>51</v>
      </c>
      <c r="P320" s="175" t="s">
        <v>166</v>
      </c>
      <c r="T320" s="176"/>
    </row>
    <row r="321" spans="1:20" s="61" customFormat="1" ht="17.25">
      <c r="A321" s="183" t="s">
        <v>829</v>
      </c>
      <c r="B321" s="183" t="s">
        <v>830</v>
      </c>
      <c r="C321" s="183" t="s">
        <v>166</v>
      </c>
      <c r="D321" s="183" t="s">
        <v>167</v>
      </c>
      <c r="E321" s="184">
        <v>82</v>
      </c>
      <c r="F321" s="184">
        <v>69.7</v>
      </c>
      <c r="G321" s="188" t="s">
        <v>88</v>
      </c>
      <c r="H321" s="185"/>
      <c r="I321" s="184">
        <v>21.79</v>
      </c>
      <c r="J321" s="184">
        <v>91.49</v>
      </c>
      <c r="K321" s="185">
        <v>34</v>
      </c>
      <c r="L321" s="185" t="s">
        <v>130</v>
      </c>
      <c r="M321" s="186" t="s">
        <v>217</v>
      </c>
      <c r="N321" s="61" t="s">
        <v>51</v>
      </c>
      <c r="P321" s="175" t="s">
        <v>166</v>
      </c>
      <c r="T321" s="176"/>
    </row>
    <row r="322" spans="1:20" s="61" customFormat="1" ht="17.25">
      <c r="A322" s="183" t="s">
        <v>831</v>
      </c>
      <c r="B322" s="183" t="s">
        <v>832</v>
      </c>
      <c r="C322" s="183" t="s">
        <v>166</v>
      </c>
      <c r="D322" s="183" t="s">
        <v>167</v>
      </c>
      <c r="E322" s="184">
        <v>82</v>
      </c>
      <c r="F322" s="184">
        <v>69.7</v>
      </c>
      <c r="G322" s="185" t="s">
        <v>88</v>
      </c>
      <c r="H322" s="185"/>
      <c r="I322" s="184">
        <v>21.79</v>
      </c>
      <c r="J322" s="184">
        <v>91.49</v>
      </c>
      <c r="K322" s="183">
        <v>49</v>
      </c>
      <c r="L322" s="183" t="s">
        <v>57</v>
      </c>
      <c r="M322" s="186" t="s">
        <v>217</v>
      </c>
      <c r="N322" s="61" t="s">
        <v>51</v>
      </c>
      <c r="P322" s="175" t="s">
        <v>166</v>
      </c>
      <c r="T322" s="176"/>
    </row>
    <row r="323" spans="1:20" s="61" customFormat="1" ht="17.25">
      <c r="A323" s="183" t="s">
        <v>833</v>
      </c>
      <c r="B323" s="183" t="s">
        <v>834</v>
      </c>
      <c r="C323" s="183" t="s">
        <v>97</v>
      </c>
      <c r="D323" s="183" t="s">
        <v>98</v>
      </c>
      <c r="E323" s="184">
        <v>170</v>
      </c>
      <c r="F323" s="184">
        <v>125</v>
      </c>
      <c r="G323" s="185" t="s">
        <v>464</v>
      </c>
      <c r="H323" s="185"/>
      <c r="I323" s="184">
        <v>41.9</v>
      </c>
      <c r="J323" s="184">
        <v>166.9</v>
      </c>
      <c r="K323" s="183">
        <v>189</v>
      </c>
      <c r="L323" s="183"/>
      <c r="M323" s="186"/>
      <c r="N323" s="61" t="s">
        <v>51</v>
      </c>
      <c r="P323" s="175" t="s">
        <v>97</v>
      </c>
      <c r="T323" s="176"/>
    </row>
    <row r="324" spans="1:20" s="61" customFormat="1" ht="17.25">
      <c r="A324" s="183" t="s">
        <v>835</v>
      </c>
      <c r="B324" s="183" t="s">
        <v>836</v>
      </c>
      <c r="C324" s="183" t="s">
        <v>343</v>
      </c>
      <c r="D324" s="183" t="s">
        <v>344</v>
      </c>
      <c r="E324" s="184">
        <v>90</v>
      </c>
      <c r="F324" s="184">
        <v>75</v>
      </c>
      <c r="G324" s="188" t="s">
        <v>107</v>
      </c>
      <c r="H324" s="185"/>
      <c r="I324" s="184">
        <v>38.13</v>
      </c>
      <c r="J324" s="184">
        <v>113.13</v>
      </c>
      <c r="K324" s="185">
        <v>0</v>
      </c>
      <c r="L324" s="185"/>
      <c r="M324" s="186"/>
      <c r="N324" s="61" t="s">
        <v>51</v>
      </c>
      <c r="P324" s="175" t="s">
        <v>343</v>
      </c>
      <c r="T324" s="176"/>
    </row>
    <row r="325" spans="1:20" s="61" customFormat="1" ht="17.25">
      <c r="A325" s="183" t="s">
        <v>837</v>
      </c>
      <c r="B325" s="183" t="s">
        <v>838</v>
      </c>
      <c r="C325" s="183" t="s">
        <v>343</v>
      </c>
      <c r="D325" s="183" t="s">
        <v>344</v>
      </c>
      <c r="E325" s="184">
        <v>90</v>
      </c>
      <c r="F325" s="184">
        <v>75</v>
      </c>
      <c r="G325" s="188" t="s">
        <v>107</v>
      </c>
      <c r="H325" s="185"/>
      <c r="I325" s="184">
        <v>38.13</v>
      </c>
      <c r="J325" s="184">
        <v>113.13</v>
      </c>
      <c r="K325" s="185">
        <v>0</v>
      </c>
      <c r="L325" s="185"/>
      <c r="M325" s="186"/>
      <c r="N325" s="61" t="s">
        <v>51</v>
      </c>
      <c r="P325" s="175" t="s">
        <v>343</v>
      </c>
      <c r="T325" s="176"/>
    </row>
    <row r="326" spans="1:20" s="61" customFormat="1" ht="17.25">
      <c r="A326" s="183" t="s">
        <v>839</v>
      </c>
      <c r="B326" s="183" t="s">
        <v>840</v>
      </c>
      <c r="C326" s="183" t="s">
        <v>166</v>
      </c>
      <c r="D326" s="183" t="s">
        <v>167</v>
      </c>
      <c r="E326" s="184">
        <v>95</v>
      </c>
      <c r="F326" s="184">
        <v>75</v>
      </c>
      <c r="G326" s="188" t="s">
        <v>214</v>
      </c>
      <c r="H326" s="185"/>
      <c r="I326" s="184">
        <v>36.68</v>
      </c>
      <c r="J326" s="184">
        <v>111.68</v>
      </c>
      <c r="K326" s="185">
        <v>81</v>
      </c>
      <c r="L326" s="185"/>
      <c r="M326" s="186"/>
      <c r="N326" s="61" t="s">
        <v>51</v>
      </c>
      <c r="P326" s="175" t="s">
        <v>166</v>
      </c>
      <c r="T326" s="176"/>
    </row>
    <row r="327" spans="1:20" s="61" customFormat="1" ht="17.25">
      <c r="A327" s="183" t="s">
        <v>841</v>
      </c>
      <c r="B327" s="183" t="s">
        <v>842</v>
      </c>
      <c r="C327" s="183" t="s">
        <v>166</v>
      </c>
      <c r="D327" s="183" t="s">
        <v>167</v>
      </c>
      <c r="E327" s="184">
        <v>95</v>
      </c>
      <c r="F327" s="184">
        <v>75</v>
      </c>
      <c r="G327" s="188" t="s">
        <v>214</v>
      </c>
      <c r="H327" s="185"/>
      <c r="I327" s="184">
        <v>36.68</v>
      </c>
      <c r="J327" s="184">
        <v>111.68</v>
      </c>
      <c r="K327" s="185">
        <v>85</v>
      </c>
      <c r="L327" s="185"/>
      <c r="M327" s="186"/>
      <c r="N327" s="61" t="s">
        <v>51</v>
      </c>
      <c r="P327" s="175" t="s">
        <v>166</v>
      </c>
      <c r="T327" s="176"/>
    </row>
    <row r="328" spans="1:20" s="61" customFormat="1" ht="17.25">
      <c r="A328" s="183" t="s">
        <v>843</v>
      </c>
      <c r="B328" s="183" t="s">
        <v>844</v>
      </c>
      <c r="C328" s="183" t="s">
        <v>166</v>
      </c>
      <c r="D328" s="183" t="s">
        <v>167</v>
      </c>
      <c r="E328" s="184">
        <v>95</v>
      </c>
      <c r="F328" s="184">
        <v>75</v>
      </c>
      <c r="G328" s="188" t="s">
        <v>214</v>
      </c>
      <c r="H328" s="185"/>
      <c r="I328" s="184">
        <v>36.68</v>
      </c>
      <c r="J328" s="184">
        <v>111.68</v>
      </c>
      <c r="K328" s="185">
        <v>77</v>
      </c>
      <c r="L328" s="185"/>
      <c r="M328" s="186"/>
      <c r="N328" s="61" t="s">
        <v>51</v>
      </c>
      <c r="P328" s="175" t="s">
        <v>166</v>
      </c>
      <c r="T328" s="176"/>
    </row>
    <row r="329" spans="1:20" s="61" customFormat="1" ht="17.25">
      <c r="A329" s="183" t="s">
        <v>845</v>
      </c>
      <c r="B329" s="183" t="s">
        <v>846</v>
      </c>
      <c r="C329" s="183" t="s">
        <v>343</v>
      </c>
      <c r="D329" s="183" t="s">
        <v>344</v>
      </c>
      <c r="E329" s="184">
        <v>175</v>
      </c>
      <c r="F329" s="184">
        <v>165</v>
      </c>
      <c r="G329" s="188" t="s">
        <v>194</v>
      </c>
      <c r="H329" s="185"/>
      <c r="I329" s="184">
        <v>40.38</v>
      </c>
      <c r="J329" s="184">
        <v>205.38</v>
      </c>
      <c r="K329" s="183">
        <v>194</v>
      </c>
      <c r="L329" s="183"/>
      <c r="M329" s="186"/>
      <c r="N329" s="61" t="s">
        <v>51</v>
      </c>
      <c r="P329" s="175" t="s">
        <v>343</v>
      </c>
      <c r="T329" s="176"/>
    </row>
    <row r="330" spans="1:20" s="61" customFormat="1" ht="17.25">
      <c r="A330" s="183" t="s">
        <v>847</v>
      </c>
      <c r="B330" s="183" t="s">
        <v>848</v>
      </c>
      <c r="C330" s="183" t="s">
        <v>343</v>
      </c>
      <c r="D330" s="183" t="s">
        <v>344</v>
      </c>
      <c r="E330" s="184">
        <v>520</v>
      </c>
      <c r="F330" s="184">
        <v>490</v>
      </c>
      <c r="G330" s="185" t="s">
        <v>194</v>
      </c>
      <c r="H330" s="185"/>
      <c r="I330" s="184">
        <v>148.04</v>
      </c>
      <c r="J330" s="184">
        <v>638.04</v>
      </c>
      <c r="K330" s="185">
        <v>0</v>
      </c>
      <c r="L330" s="185" t="s">
        <v>57</v>
      </c>
      <c r="M330" s="186" t="s">
        <v>217</v>
      </c>
      <c r="N330" s="61" t="s">
        <v>51</v>
      </c>
      <c r="P330" s="175" t="s">
        <v>343</v>
      </c>
      <c r="T330" s="176"/>
    </row>
    <row r="331" spans="1:20" s="61" customFormat="1" ht="17.25">
      <c r="A331" s="183" t="s">
        <v>849</v>
      </c>
      <c r="B331" s="183" t="s">
        <v>850</v>
      </c>
      <c r="C331" s="183" t="s">
        <v>343</v>
      </c>
      <c r="D331" s="183" t="s">
        <v>344</v>
      </c>
      <c r="E331" s="184">
        <v>260</v>
      </c>
      <c r="F331" s="184">
        <v>245</v>
      </c>
      <c r="G331" s="185" t="s">
        <v>194</v>
      </c>
      <c r="H331" s="185"/>
      <c r="I331" s="184">
        <v>74.02</v>
      </c>
      <c r="J331" s="184">
        <v>319.02</v>
      </c>
      <c r="K331" s="185">
        <v>0</v>
      </c>
      <c r="L331" s="185" t="s">
        <v>76</v>
      </c>
      <c r="M331" s="186" t="s">
        <v>217</v>
      </c>
      <c r="N331" s="61" t="s">
        <v>51</v>
      </c>
      <c r="P331" s="175" t="s">
        <v>343</v>
      </c>
      <c r="T331" s="176"/>
    </row>
    <row r="332" spans="1:20" s="61" customFormat="1" ht="17.25">
      <c r="A332" s="183" t="s">
        <v>851</v>
      </c>
      <c r="B332" s="183" t="s">
        <v>852</v>
      </c>
      <c r="C332" s="183" t="s">
        <v>343</v>
      </c>
      <c r="D332" s="183" t="s">
        <v>344</v>
      </c>
      <c r="E332" s="184">
        <v>165</v>
      </c>
      <c r="F332" s="184">
        <v>115</v>
      </c>
      <c r="G332" s="185" t="s">
        <v>151</v>
      </c>
      <c r="H332" s="185" t="s">
        <v>689</v>
      </c>
      <c r="I332" s="184">
        <v>38.06</v>
      </c>
      <c r="J332" s="184">
        <v>153.06</v>
      </c>
      <c r="K332" s="185">
        <v>147</v>
      </c>
      <c r="L332" s="185" t="s">
        <v>372</v>
      </c>
      <c r="M332" s="186" t="s">
        <v>217</v>
      </c>
      <c r="N332" s="61" t="s">
        <v>51</v>
      </c>
      <c r="P332" s="175" t="s">
        <v>343</v>
      </c>
      <c r="T332" s="176"/>
    </row>
    <row r="333" spans="1:20" s="61" customFormat="1" ht="17.25">
      <c r="A333" s="183" t="s">
        <v>853</v>
      </c>
      <c r="B333" s="183" t="s">
        <v>854</v>
      </c>
      <c r="C333" s="183" t="s">
        <v>343</v>
      </c>
      <c r="D333" s="183" t="s">
        <v>344</v>
      </c>
      <c r="E333" s="184"/>
      <c r="F333" s="184"/>
      <c r="G333" s="185"/>
      <c r="H333" s="185"/>
      <c r="I333" s="184"/>
      <c r="J333" s="184"/>
      <c r="K333" s="183" t="s">
        <v>410</v>
      </c>
      <c r="L333" s="183"/>
      <c r="M333" s="186"/>
      <c r="N333" s="61" t="s">
        <v>410</v>
      </c>
      <c r="P333" s="175" t="s">
        <v>343</v>
      </c>
      <c r="T333" s="176"/>
    </row>
    <row r="334" spans="1:20" s="61" customFormat="1" ht="17.25">
      <c r="A334" s="183" t="s">
        <v>855</v>
      </c>
      <c r="B334" s="183" t="s">
        <v>856</v>
      </c>
      <c r="C334" s="183" t="s">
        <v>343</v>
      </c>
      <c r="D334" s="183" t="s">
        <v>344</v>
      </c>
      <c r="E334" s="184">
        <v>105</v>
      </c>
      <c r="F334" s="184">
        <v>90</v>
      </c>
      <c r="G334" s="188" t="s">
        <v>88</v>
      </c>
      <c r="H334" s="185"/>
      <c r="I334" s="184">
        <v>39.56</v>
      </c>
      <c r="J334" s="184">
        <v>129.56</v>
      </c>
      <c r="K334" s="185">
        <v>94</v>
      </c>
      <c r="L334" s="185"/>
      <c r="M334" s="186"/>
      <c r="N334" s="61" t="s">
        <v>51</v>
      </c>
      <c r="P334" s="175" t="s">
        <v>343</v>
      </c>
      <c r="T334" s="176"/>
    </row>
    <row r="335" spans="1:20" s="61" customFormat="1" ht="17.25">
      <c r="A335" s="183" t="s">
        <v>857</v>
      </c>
      <c r="B335" s="183" t="s">
        <v>858</v>
      </c>
      <c r="C335" s="183" t="s">
        <v>97</v>
      </c>
      <c r="D335" s="183" t="s">
        <v>98</v>
      </c>
      <c r="E335" s="184">
        <v>310</v>
      </c>
      <c r="F335" s="184">
        <v>225</v>
      </c>
      <c r="G335" s="188" t="s">
        <v>356</v>
      </c>
      <c r="H335" s="185"/>
      <c r="I335" s="184">
        <v>103.57</v>
      </c>
      <c r="J335" s="184">
        <v>328.57</v>
      </c>
      <c r="K335" s="185">
        <v>67</v>
      </c>
      <c r="L335" s="185" t="s">
        <v>76</v>
      </c>
      <c r="M335" s="186" t="s">
        <v>58</v>
      </c>
      <c r="N335" s="61" t="s">
        <v>51</v>
      </c>
      <c r="P335" s="175" t="s">
        <v>97</v>
      </c>
      <c r="T335" s="176"/>
    </row>
    <row r="336" spans="1:20" s="61" customFormat="1" ht="17.25">
      <c r="A336" s="183" t="s">
        <v>859</v>
      </c>
      <c r="B336" s="183" t="s">
        <v>860</v>
      </c>
      <c r="C336" s="183" t="s">
        <v>343</v>
      </c>
      <c r="D336" s="183" t="s">
        <v>344</v>
      </c>
      <c r="E336" s="184">
        <v>120</v>
      </c>
      <c r="F336" s="184">
        <v>115</v>
      </c>
      <c r="G336" s="188" t="s">
        <v>616</v>
      </c>
      <c r="H336" s="183"/>
      <c r="I336" s="184">
        <v>49.79</v>
      </c>
      <c r="J336" s="184">
        <v>164.79</v>
      </c>
      <c r="K336" s="185">
        <v>128</v>
      </c>
      <c r="L336" s="185"/>
      <c r="M336" s="186"/>
      <c r="N336" s="61" t="s">
        <v>51</v>
      </c>
      <c r="P336" s="175" t="s">
        <v>343</v>
      </c>
      <c r="T336" s="176"/>
    </row>
    <row r="337" spans="1:20" s="61" customFormat="1" ht="17.25">
      <c r="A337" s="183" t="s">
        <v>861</v>
      </c>
      <c r="B337" s="183" t="s">
        <v>862</v>
      </c>
      <c r="C337" s="183" t="s">
        <v>343</v>
      </c>
      <c r="D337" s="183" t="s">
        <v>344</v>
      </c>
      <c r="E337" s="184">
        <v>120</v>
      </c>
      <c r="F337" s="184">
        <v>115</v>
      </c>
      <c r="G337" s="188" t="s">
        <v>616</v>
      </c>
      <c r="H337" s="183"/>
      <c r="I337" s="184">
        <v>49.79</v>
      </c>
      <c r="J337" s="184">
        <v>164.79</v>
      </c>
      <c r="K337" s="185">
        <v>124</v>
      </c>
      <c r="L337" s="185"/>
      <c r="M337" s="186"/>
      <c r="N337" s="61" t="s">
        <v>51</v>
      </c>
      <c r="P337" s="175" t="s">
        <v>343</v>
      </c>
      <c r="T337" s="176"/>
    </row>
    <row r="338" spans="1:20" s="61" customFormat="1" ht="17.25">
      <c r="A338" s="183" t="s">
        <v>863</v>
      </c>
      <c r="B338" s="183" t="s">
        <v>864</v>
      </c>
      <c r="C338" s="183" t="s">
        <v>343</v>
      </c>
      <c r="D338" s="183" t="s">
        <v>344</v>
      </c>
      <c r="E338" s="184">
        <v>120</v>
      </c>
      <c r="F338" s="184">
        <v>100</v>
      </c>
      <c r="G338" s="188" t="s">
        <v>107</v>
      </c>
      <c r="H338" s="183"/>
      <c r="I338" s="184">
        <v>57.06</v>
      </c>
      <c r="J338" s="184">
        <v>157.06</v>
      </c>
      <c r="K338" s="185">
        <v>0</v>
      </c>
      <c r="L338" s="185" t="s">
        <v>76</v>
      </c>
      <c r="M338" s="186" t="s">
        <v>865</v>
      </c>
      <c r="N338" s="61" t="s">
        <v>51</v>
      </c>
      <c r="P338" s="175" t="s">
        <v>343</v>
      </c>
      <c r="T338" s="176"/>
    </row>
    <row r="339" spans="1:20" s="61" customFormat="1" ht="17.25">
      <c r="A339" s="183" t="s">
        <v>866</v>
      </c>
      <c r="B339" s="183" t="s">
        <v>867</v>
      </c>
      <c r="C339" s="183" t="s">
        <v>868</v>
      </c>
      <c r="D339" s="183" t="s">
        <v>869</v>
      </c>
      <c r="E339" s="184">
        <v>49.9</v>
      </c>
      <c r="F339" s="184">
        <v>39.9</v>
      </c>
      <c r="G339" s="185" t="s">
        <v>688</v>
      </c>
      <c r="H339" s="185"/>
      <c r="I339" s="184">
        <v>22.27</v>
      </c>
      <c r="J339" s="184">
        <v>60.86</v>
      </c>
      <c r="K339" s="185">
        <v>0</v>
      </c>
      <c r="L339" s="185" t="s">
        <v>76</v>
      </c>
      <c r="M339" s="186" t="s">
        <v>870</v>
      </c>
      <c r="N339" s="61" t="s">
        <v>51</v>
      </c>
      <c r="P339" s="175" t="s">
        <v>868</v>
      </c>
      <c r="T339" s="176"/>
    </row>
    <row r="340" spans="1:20" s="61" customFormat="1" ht="17.25">
      <c r="A340" s="183" t="s">
        <v>871</v>
      </c>
      <c r="B340" s="183" t="s">
        <v>867</v>
      </c>
      <c r="C340" s="183" t="s">
        <v>868</v>
      </c>
      <c r="D340" s="183" t="s">
        <v>869</v>
      </c>
      <c r="E340" s="184">
        <v>49.9</v>
      </c>
      <c r="F340" s="184">
        <v>39.9</v>
      </c>
      <c r="G340" s="185" t="s">
        <v>688</v>
      </c>
      <c r="H340" s="185"/>
      <c r="I340" s="184">
        <v>22.27</v>
      </c>
      <c r="J340" s="184">
        <v>60.86</v>
      </c>
      <c r="K340" s="185">
        <v>0</v>
      </c>
      <c r="L340" s="185" t="s">
        <v>130</v>
      </c>
      <c r="M340" s="186" t="s">
        <v>870</v>
      </c>
      <c r="N340" s="61" t="s">
        <v>51</v>
      </c>
      <c r="P340" s="175" t="s">
        <v>868</v>
      </c>
      <c r="T340" s="176"/>
    </row>
    <row r="341" spans="1:20" s="61" customFormat="1" ht="17.25">
      <c r="A341" s="183" t="s">
        <v>872</v>
      </c>
      <c r="B341" s="183" t="s">
        <v>873</v>
      </c>
      <c r="C341" s="183" t="s">
        <v>874</v>
      </c>
      <c r="D341" s="183" t="s">
        <v>875</v>
      </c>
      <c r="E341" s="184">
        <v>349.99</v>
      </c>
      <c r="F341" s="184">
        <v>349.99</v>
      </c>
      <c r="G341" s="185"/>
      <c r="H341" s="185"/>
      <c r="I341" s="184">
        <v>94.25</v>
      </c>
      <c r="J341" s="184">
        <v>444.24</v>
      </c>
      <c r="K341" s="185">
        <v>9</v>
      </c>
      <c r="L341" s="185"/>
      <c r="M341" s="186"/>
      <c r="N341" s="61" t="s">
        <v>51</v>
      </c>
      <c r="P341" s="175" t="s">
        <v>874</v>
      </c>
      <c r="T341" s="176"/>
    </row>
    <row r="342" spans="1:20" s="61" customFormat="1" ht="17.25">
      <c r="A342" s="183" t="s">
        <v>876</v>
      </c>
      <c r="B342" s="183" t="s">
        <v>877</v>
      </c>
      <c r="C342" s="183" t="s">
        <v>874</v>
      </c>
      <c r="D342" s="183" t="s">
        <v>875</v>
      </c>
      <c r="E342" s="184">
        <v>319.99</v>
      </c>
      <c r="F342" s="184">
        <v>319.99</v>
      </c>
      <c r="G342" s="185"/>
      <c r="H342" s="185"/>
      <c r="I342" s="184">
        <v>94.25</v>
      </c>
      <c r="J342" s="184">
        <v>414.24</v>
      </c>
      <c r="K342" s="185">
        <v>14</v>
      </c>
      <c r="L342" s="185"/>
      <c r="M342" s="186"/>
      <c r="N342" s="61" t="s">
        <v>51</v>
      </c>
      <c r="P342" s="175" t="s">
        <v>874</v>
      </c>
      <c r="T342" s="176"/>
    </row>
    <row r="343" spans="1:20" s="61" customFormat="1" ht="17.25">
      <c r="A343" s="183" t="s">
        <v>878</v>
      </c>
      <c r="B343" s="183" t="s">
        <v>879</v>
      </c>
      <c r="C343" s="183" t="s">
        <v>874</v>
      </c>
      <c r="D343" s="183" t="s">
        <v>875</v>
      </c>
      <c r="E343" s="184">
        <v>205.99</v>
      </c>
      <c r="F343" s="184">
        <v>205.99</v>
      </c>
      <c r="G343" s="185"/>
      <c r="H343" s="185"/>
      <c r="I343" s="184">
        <v>57.52</v>
      </c>
      <c r="J343" s="184">
        <v>263.51</v>
      </c>
      <c r="K343" s="185">
        <v>49</v>
      </c>
      <c r="L343" s="185"/>
      <c r="M343" s="186"/>
      <c r="N343" s="61" t="s">
        <v>51</v>
      </c>
      <c r="P343" s="175" t="s">
        <v>874</v>
      </c>
      <c r="T343" s="176"/>
    </row>
    <row r="344" spans="1:20" s="61" customFormat="1" ht="17.25">
      <c r="A344" s="183" t="s">
        <v>880</v>
      </c>
      <c r="B344" s="183" t="s">
        <v>881</v>
      </c>
      <c r="C344" s="183" t="s">
        <v>874</v>
      </c>
      <c r="D344" s="183" t="s">
        <v>875</v>
      </c>
      <c r="E344" s="184">
        <v>185.99</v>
      </c>
      <c r="F344" s="184">
        <v>185.99</v>
      </c>
      <c r="G344" s="185"/>
      <c r="H344" s="185"/>
      <c r="I344" s="184">
        <v>57.52</v>
      </c>
      <c r="J344" s="184">
        <v>243.51</v>
      </c>
      <c r="K344" s="185">
        <v>88</v>
      </c>
      <c r="L344" s="185"/>
      <c r="M344" s="186"/>
      <c r="N344" s="61" t="s">
        <v>51</v>
      </c>
      <c r="P344" s="175" t="s">
        <v>874</v>
      </c>
      <c r="T344" s="176"/>
    </row>
    <row r="345" spans="1:20" s="61" customFormat="1" ht="17.25">
      <c r="A345" s="183" t="s">
        <v>882</v>
      </c>
      <c r="B345" s="183" t="s">
        <v>883</v>
      </c>
      <c r="C345" s="183" t="s">
        <v>874</v>
      </c>
      <c r="D345" s="183" t="s">
        <v>875</v>
      </c>
      <c r="E345" s="184">
        <v>135.99</v>
      </c>
      <c r="F345" s="184">
        <v>135.99</v>
      </c>
      <c r="G345" s="188"/>
      <c r="H345" s="185"/>
      <c r="I345" s="184">
        <v>36.73</v>
      </c>
      <c r="J345" s="184">
        <v>172.72</v>
      </c>
      <c r="K345" s="185">
        <v>91</v>
      </c>
      <c r="L345" s="185"/>
      <c r="M345" s="186"/>
      <c r="N345" s="61" t="s">
        <v>51</v>
      </c>
      <c r="P345" s="175" t="s">
        <v>874</v>
      </c>
      <c r="T345" s="176"/>
    </row>
    <row r="346" spans="1:20" s="61" customFormat="1" ht="17.25">
      <c r="A346" s="183" t="s">
        <v>884</v>
      </c>
      <c r="B346" s="183" t="s">
        <v>885</v>
      </c>
      <c r="C346" s="183" t="s">
        <v>874</v>
      </c>
      <c r="D346" s="183" t="s">
        <v>875</v>
      </c>
      <c r="E346" s="184">
        <v>145.99</v>
      </c>
      <c r="F346" s="184">
        <v>145.99</v>
      </c>
      <c r="G346" s="188"/>
      <c r="H346" s="185"/>
      <c r="I346" s="184">
        <v>36.73</v>
      </c>
      <c r="J346" s="184">
        <v>182.72</v>
      </c>
      <c r="K346" s="185">
        <v>90</v>
      </c>
      <c r="L346" s="185"/>
      <c r="M346" s="186"/>
      <c r="N346" s="61" t="s">
        <v>51</v>
      </c>
      <c r="P346" s="175" t="s">
        <v>874</v>
      </c>
      <c r="T346" s="176"/>
    </row>
    <row r="347" spans="1:20" s="61" customFormat="1" ht="17.25">
      <c r="A347" s="183" t="s">
        <v>886</v>
      </c>
      <c r="B347" s="183" t="s">
        <v>887</v>
      </c>
      <c r="C347" s="183" t="s">
        <v>888</v>
      </c>
      <c r="D347" s="183" t="s">
        <v>889</v>
      </c>
      <c r="E347" s="184">
        <v>69</v>
      </c>
      <c r="F347" s="184">
        <v>69</v>
      </c>
      <c r="G347" s="188"/>
      <c r="H347" s="185"/>
      <c r="I347" s="184">
        <v>33.01</v>
      </c>
      <c r="J347" s="184">
        <v>102.01</v>
      </c>
      <c r="K347" s="185">
        <v>24</v>
      </c>
      <c r="L347" s="185"/>
      <c r="M347" s="186"/>
      <c r="N347" s="61" t="s">
        <v>51</v>
      </c>
      <c r="P347" s="175" t="s">
        <v>888</v>
      </c>
      <c r="T347" s="176"/>
    </row>
    <row r="348" spans="1:20" s="61" customFormat="1" ht="17.25">
      <c r="A348" s="183" t="s">
        <v>890</v>
      </c>
      <c r="B348" s="183" t="s">
        <v>891</v>
      </c>
      <c r="C348" s="183" t="s">
        <v>888</v>
      </c>
      <c r="D348" s="183" t="s">
        <v>889</v>
      </c>
      <c r="E348" s="184">
        <v>69</v>
      </c>
      <c r="F348" s="184">
        <v>69</v>
      </c>
      <c r="G348" s="185"/>
      <c r="H348" s="185"/>
      <c r="I348" s="184">
        <v>33.01</v>
      </c>
      <c r="J348" s="184">
        <v>102.01</v>
      </c>
      <c r="K348" s="185">
        <v>32</v>
      </c>
      <c r="L348" s="185"/>
      <c r="M348" s="186"/>
      <c r="N348" s="61" t="s">
        <v>51</v>
      </c>
      <c r="P348" s="175" t="s">
        <v>888</v>
      </c>
      <c r="T348" s="176"/>
    </row>
    <row r="349" spans="1:20" s="61" customFormat="1" ht="17.25">
      <c r="A349" s="183" t="s">
        <v>892</v>
      </c>
      <c r="B349" s="183" t="s">
        <v>893</v>
      </c>
      <c r="C349" s="183" t="s">
        <v>894</v>
      </c>
      <c r="D349" s="183" t="s">
        <v>895</v>
      </c>
      <c r="E349" s="184">
        <v>489</v>
      </c>
      <c r="F349" s="184">
        <v>489</v>
      </c>
      <c r="G349" s="185"/>
      <c r="H349" s="185"/>
      <c r="I349" s="184">
        <v>102.12</v>
      </c>
      <c r="J349" s="184">
        <v>591.12</v>
      </c>
      <c r="K349" s="185">
        <v>38</v>
      </c>
      <c r="L349" s="185"/>
      <c r="M349" s="186"/>
      <c r="N349" s="61" t="s">
        <v>51</v>
      </c>
      <c r="P349" s="175" t="s">
        <v>894</v>
      </c>
      <c r="T349" s="176"/>
    </row>
    <row r="350" spans="1:20" s="61" customFormat="1" ht="17.25">
      <c r="A350" s="183" t="s">
        <v>896</v>
      </c>
      <c r="B350" s="183" t="s">
        <v>897</v>
      </c>
      <c r="C350" s="183" t="s">
        <v>894</v>
      </c>
      <c r="D350" s="183" t="s">
        <v>895</v>
      </c>
      <c r="E350" s="184">
        <v>489</v>
      </c>
      <c r="F350" s="184">
        <v>489</v>
      </c>
      <c r="G350" s="188"/>
      <c r="H350" s="185"/>
      <c r="I350" s="184">
        <v>102.12</v>
      </c>
      <c r="J350" s="184">
        <v>591.12</v>
      </c>
      <c r="K350" s="185">
        <v>71</v>
      </c>
      <c r="L350" s="185"/>
      <c r="M350" s="186"/>
      <c r="N350" s="61" t="s">
        <v>51</v>
      </c>
      <c r="P350" s="175" t="s">
        <v>894</v>
      </c>
      <c r="T350" s="176"/>
    </row>
    <row r="351" spans="1:20" s="61" customFormat="1" ht="17.25">
      <c r="A351" s="183" t="s">
        <v>898</v>
      </c>
      <c r="B351" s="183" t="s">
        <v>899</v>
      </c>
      <c r="C351" s="183" t="s">
        <v>894</v>
      </c>
      <c r="D351" s="183" t="s">
        <v>895</v>
      </c>
      <c r="E351" s="184">
        <v>489</v>
      </c>
      <c r="F351" s="184">
        <v>489</v>
      </c>
      <c r="G351" s="188"/>
      <c r="H351" s="185"/>
      <c r="I351" s="184">
        <v>102.12</v>
      </c>
      <c r="J351" s="184">
        <v>591.12</v>
      </c>
      <c r="K351" s="185">
        <v>57</v>
      </c>
      <c r="L351" s="185"/>
      <c r="M351" s="186"/>
      <c r="N351" s="61" t="s">
        <v>51</v>
      </c>
      <c r="P351" s="175" t="s">
        <v>894</v>
      </c>
      <c r="T351" s="176"/>
    </row>
    <row r="352" spans="1:20" s="61" customFormat="1" ht="17.25">
      <c r="A352" s="183" t="s">
        <v>900</v>
      </c>
      <c r="B352" s="183" t="s">
        <v>901</v>
      </c>
      <c r="C352" s="183" t="s">
        <v>902</v>
      </c>
      <c r="D352" s="183" t="s">
        <v>903</v>
      </c>
      <c r="E352" s="184">
        <v>268</v>
      </c>
      <c r="F352" s="184">
        <v>268</v>
      </c>
      <c r="G352" s="188"/>
      <c r="H352" s="185"/>
      <c r="I352" s="184">
        <v>106.26</v>
      </c>
      <c r="J352" s="184">
        <v>374.26</v>
      </c>
      <c r="K352" s="185">
        <v>37</v>
      </c>
      <c r="L352" s="185"/>
      <c r="M352" s="186"/>
      <c r="N352" s="61" t="s">
        <v>51</v>
      </c>
      <c r="P352" s="175" t="s">
        <v>902</v>
      </c>
      <c r="T352" s="176"/>
    </row>
    <row r="353" spans="1:20" s="61" customFormat="1" ht="17.25">
      <c r="A353" s="183" t="s">
        <v>904</v>
      </c>
      <c r="B353" s="183" t="s">
        <v>901</v>
      </c>
      <c r="C353" s="183" t="s">
        <v>902</v>
      </c>
      <c r="D353" s="183" t="s">
        <v>903</v>
      </c>
      <c r="E353" s="184">
        <v>268</v>
      </c>
      <c r="F353" s="184">
        <v>230.48</v>
      </c>
      <c r="G353" s="185" t="s">
        <v>102</v>
      </c>
      <c r="H353" s="185" t="s">
        <v>905</v>
      </c>
      <c r="I353" s="184">
        <v>88.46</v>
      </c>
      <c r="J353" s="184">
        <v>318.94</v>
      </c>
      <c r="K353" s="185">
        <v>59</v>
      </c>
      <c r="L353" s="185"/>
      <c r="M353" s="186"/>
      <c r="N353" s="61" t="s">
        <v>51</v>
      </c>
      <c r="P353" s="175" t="s">
        <v>902</v>
      </c>
      <c r="T353" s="176"/>
    </row>
    <row r="354" spans="1:20" s="61" customFormat="1" ht="17.25">
      <c r="A354" s="183" t="s">
        <v>906</v>
      </c>
      <c r="B354" s="183" t="s">
        <v>907</v>
      </c>
      <c r="C354" s="183" t="s">
        <v>908</v>
      </c>
      <c r="D354" s="183" t="s">
        <v>909</v>
      </c>
      <c r="E354" s="184">
        <v>155</v>
      </c>
      <c r="F354" s="184">
        <v>155</v>
      </c>
      <c r="G354" s="188"/>
      <c r="H354" s="185"/>
      <c r="I354" s="184">
        <v>75.05</v>
      </c>
      <c r="J354" s="184">
        <v>230.05</v>
      </c>
      <c r="K354" s="185">
        <v>56</v>
      </c>
      <c r="L354" s="185"/>
      <c r="M354" s="186"/>
      <c r="N354" s="61" t="s">
        <v>51</v>
      </c>
      <c r="P354" s="175" t="s">
        <v>908</v>
      </c>
      <c r="T354" s="176"/>
    </row>
    <row r="355" spans="1:20" s="61" customFormat="1" ht="17.25">
      <c r="A355" s="183" t="s">
        <v>910</v>
      </c>
      <c r="B355" s="183" t="s">
        <v>911</v>
      </c>
      <c r="C355" s="183" t="s">
        <v>908</v>
      </c>
      <c r="D355" s="183" t="s">
        <v>909</v>
      </c>
      <c r="E355" s="184">
        <v>155</v>
      </c>
      <c r="F355" s="184">
        <v>155</v>
      </c>
      <c r="G355" s="188"/>
      <c r="H355" s="185"/>
      <c r="I355" s="184">
        <v>75.05</v>
      </c>
      <c r="J355" s="184">
        <v>230.05</v>
      </c>
      <c r="K355" s="185">
        <v>17</v>
      </c>
      <c r="L355" s="185"/>
      <c r="M355" s="186"/>
      <c r="N355" s="61" t="s">
        <v>51</v>
      </c>
      <c r="P355" s="175" t="s">
        <v>908</v>
      </c>
      <c r="T355" s="176"/>
    </row>
    <row r="356" spans="1:20" s="61" customFormat="1" ht="17.25">
      <c r="A356" s="183" t="s">
        <v>912</v>
      </c>
      <c r="B356" s="183" t="s">
        <v>913</v>
      </c>
      <c r="C356" s="183" t="s">
        <v>908</v>
      </c>
      <c r="D356" s="183" t="s">
        <v>909</v>
      </c>
      <c r="E356" s="184">
        <v>155</v>
      </c>
      <c r="F356" s="184">
        <v>155</v>
      </c>
      <c r="G356" s="188"/>
      <c r="H356" s="185"/>
      <c r="I356" s="184">
        <v>75.05</v>
      </c>
      <c r="J356" s="184">
        <v>230.05</v>
      </c>
      <c r="K356" s="185">
        <v>3</v>
      </c>
      <c r="L356" s="185"/>
      <c r="M356" s="186"/>
      <c r="N356" s="61" t="s">
        <v>51</v>
      </c>
      <c r="P356" s="175" t="s">
        <v>908</v>
      </c>
      <c r="T356" s="176"/>
    </row>
    <row r="357" spans="1:20" s="61" customFormat="1" ht="17.25">
      <c r="A357" s="183" t="s">
        <v>914</v>
      </c>
      <c r="B357" s="183" t="s">
        <v>915</v>
      </c>
      <c r="C357" s="183" t="s">
        <v>116</v>
      </c>
      <c r="D357" s="183" t="s">
        <v>117</v>
      </c>
      <c r="E357" s="184">
        <v>189</v>
      </c>
      <c r="F357" s="184">
        <v>164</v>
      </c>
      <c r="G357" s="188" t="s">
        <v>102</v>
      </c>
      <c r="H357" s="185"/>
      <c r="I357" s="184">
        <v>74.51</v>
      </c>
      <c r="J357" s="184">
        <v>238.51</v>
      </c>
      <c r="K357" s="185">
        <v>82</v>
      </c>
      <c r="L357" s="185"/>
      <c r="M357" s="186"/>
      <c r="N357" s="61" t="s">
        <v>51</v>
      </c>
      <c r="P357" s="175" t="s">
        <v>116</v>
      </c>
      <c r="T357" s="176"/>
    </row>
    <row r="358" spans="1:20" s="61" customFormat="1" ht="17.25">
      <c r="A358" s="183" t="s">
        <v>916</v>
      </c>
      <c r="B358" s="183" t="s">
        <v>917</v>
      </c>
      <c r="C358" s="183" t="s">
        <v>116</v>
      </c>
      <c r="D358" s="183" t="s">
        <v>117</v>
      </c>
      <c r="E358" s="184">
        <v>189</v>
      </c>
      <c r="F358" s="184">
        <v>174</v>
      </c>
      <c r="G358" s="185" t="s">
        <v>494</v>
      </c>
      <c r="H358" s="185"/>
      <c r="I358" s="184">
        <v>74.51</v>
      </c>
      <c r="J358" s="184">
        <v>248.51</v>
      </c>
      <c r="K358" s="185">
        <v>78</v>
      </c>
      <c r="L358" s="185"/>
      <c r="M358" s="186"/>
      <c r="N358" s="61" t="s">
        <v>51</v>
      </c>
      <c r="P358" s="175" t="s">
        <v>116</v>
      </c>
      <c r="T358" s="176"/>
    </row>
    <row r="359" spans="1:20" s="61" customFormat="1" ht="17.25">
      <c r="A359" s="183" t="s">
        <v>918</v>
      </c>
      <c r="B359" s="183" t="s">
        <v>919</v>
      </c>
      <c r="C359" s="183" t="s">
        <v>445</v>
      </c>
      <c r="D359" s="183" t="s">
        <v>446</v>
      </c>
      <c r="E359" s="184">
        <v>149</v>
      </c>
      <c r="F359" s="184">
        <v>139</v>
      </c>
      <c r="G359" s="185" t="s">
        <v>126</v>
      </c>
      <c r="H359" s="185"/>
      <c r="I359" s="184">
        <v>50.32</v>
      </c>
      <c r="J359" s="184">
        <v>189.32</v>
      </c>
      <c r="K359" s="185">
        <v>0</v>
      </c>
      <c r="L359" s="185"/>
      <c r="M359" s="186"/>
      <c r="N359" s="61" t="s">
        <v>51</v>
      </c>
      <c r="P359" s="175" t="s">
        <v>445</v>
      </c>
      <c r="T359" s="176"/>
    </row>
    <row r="360" spans="1:20" s="61" customFormat="1" ht="17.25">
      <c r="A360" s="183" t="s">
        <v>920</v>
      </c>
      <c r="B360" s="183" t="s">
        <v>921</v>
      </c>
      <c r="C360" s="183" t="s">
        <v>445</v>
      </c>
      <c r="D360" s="183" t="s">
        <v>446</v>
      </c>
      <c r="E360" s="184">
        <v>149</v>
      </c>
      <c r="F360" s="184">
        <v>139</v>
      </c>
      <c r="G360" s="188" t="s">
        <v>126</v>
      </c>
      <c r="H360" s="185"/>
      <c r="I360" s="184">
        <v>50.32</v>
      </c>
      <c r="J360" s="184">
        <v>189.32</v>
      </c>
      <c r="K360" s="185">
        <v>41</v>
      </c>
      <c r="L360" s="185"/>
      <c r="M360" s="186"/>
      <c r="N360" s="61" t="s">
        <v>51</v>
      </c>
      <c r="P360" s="175" t="s">
        <v>445</v>
      </c>
      <c r="T360" s="176"/>
    </row>
    <row r="361" spans="1:20" s="61" customFormat="1" ht="17.25">
      <c r="A361" s="183" t="s">
        <v>922</v>
      </c>
      <c r="B361" s="183" t="s">
        <v>923</v>
      </c>
      <c r="C361" s="183" t="s">
        <v>868</v>
      </c>
      <c r="D361" s="183" t="s">
        <v>869</v>
      </c>
      <c r="E361" s="184">
        <v>39.9</v>
      </c>
      <c r="F361" s="184">
        <v>29.9</v>
      </c>
      <c r="G361" s="188" t="s">
        <v>924</v>
      </c>
      <c r="H361" s="185"/>
      <c r="I361" s="184">
        <v>15.33</v>
      </c>
      <c r="J361" s="184">
        <v>44.12</v>
      </c>
      <c r="K361" s="185">
        <v>130</v>
      </c>
      <c r="L361" s="185" t="s">
        <v>57</v>
      </c>
      <c r="M361" s="186" t="s">
        <v>870</v>
      </c>
      <c r="N361" s="61" t="s">
        <v>51</v>
      </c>
      <c r="P361" s="175" t="s">
        <v>868</v>
      </c>
      <c r="T361" s="176"/>
    </row>
    <row r="362" spans="1:20" s="61" customFormat="1" ht="17.25">
      <c r="A362" s="183" t="s">
        <v>925</v>
      </c>
      <c r="B362" s="183" t="s">
        <v>926</v>
      </c>
      <c r="C362" s="183" t="s">
        <v>116</v>
      </c>
      <c r="D362" s="183" t="s">
        <v>117</v>
      </c>
      <c r="E362" s="184">
        <v>655</v>
      </c>
      <c r="F362" s="184">
        <v>655</v>
      </c>
      <c r="G362" s="188"/>
      <c r="H362" s="185"/>
      <c r="I362" s="184">
        <v>299.3</v>
      </c>
      <c r="J362" s="184">
        <v>954.3</v>
      </c>
      <c r="K362" s="185">
        <v>9</v>
      </c>
      <c r="L362" s="185"/>
      <c r="M362" s="186"/>
      <c r="N362" s="61" t="s">
        <v>51</v>
      </c>
      <c r="P362" s="175" t="s">
        <v>116</v>
      </c>
      <c r="T362" s="176"/>
    </row>
    <row r="363" spans="1:20" s="61" customFormat="1" ht="17.25">
      <c r="A363" s="183" t="s">
        <v>927</v>
      </c>
      <c r="B363" s="183" t="s">
        <v>928</v>
      </c>
      <c r="C363" s="183" t="s">
        <v>179</v>
      </c>
      <c r="D363" s="183" t="s">
        <v>179</v>
      </c>
      <c r="E363" s="184">
        <v>290</v>
      </c>
      <c r="F363" s="184">
        <v>225</v>
      </c>
      <c r="G363" s="188" t="s">
        <v>203</v>
      </c>
      <c r="H363" s="185"/>
      <c r="I363" s="184">
        <v>100.82</v>
      </c>
      <c r="J363" s="184">
        <v>325.82</v>
      </c>
      <c r="K363" s="185">
        <v>64</v>
      </c>
      <c r="L363" s="185"/>
      <c r="M363" s="186"/>
      <c r="N363" s="61" t="s">
        <v>51</v>
      </c>
      <c r="P363" s="175" t="s">
        <v>179</v>
      </c>
      <c r="T363" s="176"/>
    </row>
    <row r="364" spans="1:20" s="61" customFormat="1" ht="17.25">
      <c r="A364" s="183" t="s">
        <v>929</v>
      </c>
      <c r="B364" s="183" t="s">
        <v>930</v>
      </c>
      <c r="C364" s="183" t="s">
        <v>931</v>
      </c>
      <c r="D364" s="183" t="s">
        <v>932</v>
      </c>
      <c r="E364" s="184">
        <v>129.99</v>
      </c>
      <c r="F364" s="184">
        <v>89.99</v>
      </c>
      <c r="G364" s="188" t="s">
        <v>151</v>
      </c>
      <c r="H364" s="185" t="s">
        <v>56</v>
      </c>
      <c r="I364" s="184">
        <v>53.63</v>
      </c>
      <c r="J364" s="184">
        <v>143.62</v>
      </c>
      <c r="K364" s="185">
        <v>21</v>
      </c>
      <c r="L364" s="185"/>
      <c r="M364" s="186"/>
      <c r="N364" s="61" t="s">
        <v>51</v>
      </c>
      <c r="P364" s="175" t="s">
        <v>931</v>
      </c>
      <c r="T364" s="176"/>
    </row>
    <row r="365" spans="1:20" s="61" customFormat="1" ht="17.25">
      <c r="A365" s="183" t="s">
        <v>933</v>
      </c>
      <c r="B365" s="183" t="s">
        <v>934</v>
      </c>
      <c r="C365" s="183" t="s">
        <v>73</v>
      </c>
      <c r="D365" s="183" t="s">
        <v>74</v>
      </c>
      <c r="E365" s="184">
        <v>540</v>
      </c>
      <c r="F365" s="184">
        <v>470</v>
      </c>
      <c r="G365" s="188" t="s">
        <v>140</v>
      </c>
      <c r="H365" s="185"/>
      <c r="I365" s="184">
        <v>194.18</v>
      </c>
      <c r="J365" s="184">
        <v>664.18</v>
      </c>
      <c r="K365" s="185">
        <v>26</v>
      </c>
      <c r="L365" s="185"/>
      <c r="M365" s="186"/>
      <c r="N365" s="61" t="s">
        <v>51</v>
      </c>
      <c r="P365" s="175" t="s">
        <v>73</v>
      </c>
      <c r="T365" s="176"/>
    </row>
    <row r="366" spans="1:20" s="61" customFormat="1" ht="17.25">
      <c r="A366" s="183" t="s">
        <v>935</v>
      </c>
      <c r="B366" s="183" t="s">
        <v>936</v>
      </c>
      <c r="C366" s="183" t="s">
        <v>210</v>
      </c>
      <c r="D366" s="183" t="s">
        <v>210</v>
      </c>
      <c r="E366" s="184">
        <v>290</v>
      </c>
      <c r="F366" s="184">
        <v>250</v>
      </c>
      <c r="G366" s="185" t="s">
        <v>102</v>
      </c>
      <c r="H366" s="185"/>
      <c r="I366" s="184">
        <v>111.16</v>
      </c>
      <c r="J366" s="184">
        <v>361.16</v>
      </c>
      <c r="K366" s="185">
        <v>96</v>
      </c>
      <c r="L366" s="185"/>
      <c r="M366" s="186"/>
      <c r="N366" s="61" t="s">
        <v>51</v>
      </c>
      <c r="P366" s="175" t="s">
        <v>210</v>
      </c>
      <c r="T366" s="176"/>
    </row>
    <row r="367" spans="1:20" s="61" customFormat="1" ht="17.25">
      <c r="A367" s="183" t="s">
        <v>937</v>
      </c>
      <c r="B367" s="183" t="s">
        <v>938</v>
      </c>
      <c r="C367" s="183" t="s">
        <v>931</v>
      </c>
      <c r="D367" s="183" t="s">
        <v>932</v>
      </c>
      <c r="E367" s="184">
        <v>129.99</v>
      </c>
      <c r="F367" s="184">
        <v>89.99</v>
      </c>
      <c r="G367" s="188" t="s">
        <v>151</v>
      </c>
      <c r="H367" s="183" t="s">
        <v>56</v>
      </c>
      <c r="I367" s="184">
        <v>57.6</v>
      </c>
      <c r="J367" s="184">
        <v>147.59</v>
      </c>
      <c r="K367" s="185">
        <v>63</v>
      </c>
      <c r="L367" s="185"/>
      <c r="M367" s="186"/>
      <c r="N367" s="61" t="s">
        <v>51</v>
      </c>
      <c r="P367" s="175" t="s">
        <v>931</v>
      </c>
      <c r="T367" s="176"/>
    </row>
    <row r="368" spans="1:20" s="61" customFormat="1" ht="17.25">
      <c r="A368" s="183" t="s">
        <v>939</v>
      </c>
      <c r="B368" s="183" t="s">
        <v>940</v>
      </c>
      <c r="C368" s="183" t="s">
        <v>206</v>
      </c>
      <c r="D368" s="183" t="s">
        <v>206</v>
      </c>
      <c r="E368" s="184">
        <v>155</v>
      </c>
      <c r="F368" s="184">
        <v>155</v>
      </c>
      <c r="G368" s="185"/>
      <c r="H368" s="185"/>
      <c r="I368" s="184">
        <v>73.77</v>
      </c>
      <c r="J368" s="184">
        <v>228.77</v>
      </c>
      <c r="K368" s="185">
        <v>52</v>
      </c>
      <c r="L368" s="185"/>
      <c r="M368" s="186"/>
      <c r="N368" s="61" t="s">
        <v>51</v>
      </c>
      <c r="P368" s="175" t="s">
        <v>206</v>
      </c>
      <c r="T368" s="176"/>
    </row>
    <row r="369" spans="1:20" s="61" customFormat="1" ht="17.25">
      <c r="A369" s="183" t="s">
        <v>941</v>
      </c>
      <c r="B369" s="183" t="s">
        <v>942</v>
      </c>
      <c r="C369" s="183" t="s">
        <v>206</v>
      </c>
      <c r="D369" s="183" t="s">
        <v>206</v>
      </c>
      <c r="E369" s="184">
        <v>150</v>
      </c>
      <c r="F369" s="184">
        <v>150</v>
      </c>
      <c r="G369" s="188"/>
      <c r="H369" s="183"/>
      <c r="I369" s="184">
        <v>73.77</v>
      </c>
      <c r="J369" s="184">
        <v>223.77</v>
      </c>
      <c r="K369" s="185">
        <v>317</v>
      </c>
      <c r="L369" s="185" t="s">
        <v>130</v>
      </c>
      <c r="M369" s="186" t="s">
        <v>943</v>
      </c>
      <c r="N369" s="61" t="s">
        <v>51</v>
      </c>
      <c r="P369" s="175" t="s">
        <v>206</v>
      </c>
      <c r="T369" s="176"/>
    </row>
    <row r="370" spans="1:20" s="61" customFormat="1" ht="17.25">
      <c r="A370" s="183" t="s">
        <v>944</v>
      </c>
      <c r="B370" s="183" t="s">
        <v>945</v>
      </c>
      <c r="C370" s="183" t="s">
        <v>116</v>
      </c>
      <c r="D370" s="183" t="s">
        <v>117</v>
      </c>
      <c r="E370" s="184">
        <v>159</v>
      </c>
      <c r="F370" s="184">
        <v>134</v>
      </c>
      <c r="G370" s="185" t="s">
        <v>268</v>
      </c>
      <c r="H370" s="185"/>
      <c r="I370" s="184">
        <v>50.32</v>
      </c>
      <c r="J370" s="184">
        <v>184.32</v>
      </c>
      <c r="K370" s="185">
        <v>87</v>
      </c>
      <c r="L370" s="185"/>
      <c r="M370" s="186"/>
      <c r="N370" s="61" t="s">
        <v>51</v>
      </c>
      <c r="P370" s="175" t="s">
        <v>116</v>
      </c>
      <c r="T370" s="176"/>
    </row>
    <row r="371" spans="1:20" s="61" customFormat="1" ht="17.25">
      <c r="A371" s="183" t="s">
        <v>946</v>
      </c>
      <c r="B371" s="183" t="s">
        <v>947</v>
      </c>
      <c r="C371" s="183" t="s">
        <v>116</v>
      </c>
      <c r="D371" s="183" t="s">
        <v>117</v>
      </c>
      <c r="E371" s="184">
        <v>149</v>
      </c>
      <c r="F371" s="184">
        <v>124</v>
      </c>
      <c r="G371" s="185" t="s">
        <v>107</v>
      </c>
      <c r="H371" s="185"/>
      <c r="I371" s="184">
        <v>47.91</v>
      </c>
      <c r="J371" s="184">
        <v>171.91</v>
      </c>
      <c r="K371" s="185">
        <v>75</v>
      </c>
      <c r="L371" s="185"/>
      <c r="M371" s="186"/>
      <c r="N371" s="61" t="s">
        <v>51</v>
      </c>
      <c r="P371" s="175" t="s">
        <v>116</v>
      </c>
      <c r="T371" s="176"/>
    </row>
    <row r="372" spans="1:20" s="61" customFormat="1" ht="17.25">
      <c r="A372" s="183" t="s">
        <v>948</v>
      </c>
      <c r="B372" s="183" t="s">
        <v>949</v>
      </c>
      <c r="C372" s="183" t="s">
        <v>931</v>
      </c>
      <c r="D372" s="183" t="s">
        <v>932</v>
      </c>
      <c r="E372" s="184">
        <v>139.99</v>
      </c>
      <c r="F372" s="184">
        <v>126</v>
      </c>
      <c r="G372" s="188" t="s">
        <v>137</v>
      </c>
      <c r="H372" s="183" t="s">
        <v>950</v>
      </c>
      <c r="I372" s="184">
        <v>54.14</v>
      </c>
      <c r="J372" s="184">
        <v>180.14</v>
      </c>
      <c r="K372" s="185">
        <v>63</v>
      </c>
      <c r="L372" s="185"/>
      <c r="M372" s="186"/>
      <c r="N372" s="61" t="s">
        <v>51</v>
      </c>
      <c r="P372" s="175" t="s">
        <v>931</v>
      </c>
      <c r="T372" s="176"/>
    </row>
    <row r="373" spans="1:20" s="61" customFormat="1" ht="17.25">
      <c r="A373" s="183" t="s">
        <v>951</v>
      </c>
      <c r="B373" s="183" t="s">
        <v>952</v>
      </c>
      <c r="C373" s="183" t="s">
        <v>343</v>
      </c>
      <c r="D373" s="183" t="s">
        <v>344</v>
      </c>
      <c r="E373" s="184">
        <v>105</v>
      </c>
      <c r="F373" s="184">
        <v>75</v>
      </c>
      <c r="G373" s="185" t="s">
        <v>329</v>
      </c>
      <c r="H373" s="185" t="s">
        <v>689</v>
      </c>
      <c r="I373" s="184">
        <v>42.22</v>
      </c>
      <c r="J373" s="184">
        <v>117.22</v>
      </c>
      <c r="K373" s="185">
        <v>88</v>
      </c>
      <c r="L373" s="185"/>
      <c r="M373" s="186"/>
      <c r="N373" s="61" t="s">
        <v>51</v>
      </c>
      <c r="P373" s="175" t="s">
        <v>343</v>
      </c>
      <c r="T373" s="176"/>
    </row>
    <row r="374" spans="1:20" s="61" customFormat="1" ht="17.25">
      <c r="A374" s="183" t="s">
        <v>953</v>
      </c>
      <c r="B374" s="183" t="s">
        <v>954</v>
      </c>
      <c r="C374" s="183" t="s">
        <v>343</v>
      </c>
      <c r="D374" s="183" t="s">
        <v>344</v>
      </c>
      <c r="E374" s="184">
        <v>105</v>
      </c>
      <c r="F374" s="184">
        <v>75</v>
      </c>
      <c r="G374" s="185" t="s">
        <v>329</v>
      </c>
      <c r="H374" s="185" t="s">
        <v>689</v>
      </c>
      <c r="I374" s="184">
        <v>42.22</v>
      </c>
      <c r="J374" s="184">
        <v>117.22</v>
      </c>
      <c r="K374" s="185">
        <v>104</v>
      </c>
      <c r="L374" s="185"/>
      <c r="M374" s="186"/>
      <c r="N374" s="61" t="s">
        <v>51</v>
      </c>
      <c r="P374" s="175" t="s">
        <v>343</v>
      </c>
      <c r="T374" s="176"/>
    </row>
    <row r="375" spans="1:20" s="61" customFormat="1" ht="17.25">
      <c r="A375" s="183" t="s">
        <v>955</v>
      </c>
      <c r="B375" s="183" t="s">
        <v>956</v>
      </c>
      <c r="C375" s="183" t="s">
        <v>73</v>
      </c>
      <c r="D375" s="183" t="s">
        <v>74</v>
      </c>
      <c r="E375" s="184">
        <v>310</v>
      </c>
      <c r="F375" s="184">
        <v>245</v>
      </c>
      <c r="G375" s="185" t="s">
        <v>688</v>
      </c>
      <c r="H375" s="185"/>
      <c r="I375" s="184">
        <v>94.37</v>
      </c>
      <c r="J375" s="184">
        <v>339.37</v>
      </c>
      <c r="K375" s="185">
        <v>70</v>
      </c>
      <c r="L375" s="185"/>
      <c r="M375" s="186"/>
      <c r="N375" s="61" t="s">
        <v>51</v>
      </c>
      <c r="P375" s="175" t="s">
        <v>73</v>
      </c>
      <c r="T375" s="176"/>
    </row>
    <row r="376" spans="1:20" s="61" customFormat="1" ht="17.25">
      <c r="A376" s="183" t="s">
        <v>957</v>
      </c>
      <c r="B376" s="183" t="s">
        <v>958</v>
      </c>
      <c r="C376" s="183" t="s">
        <v>73</v>
      </c>
      <c r="D376" s="183" t="s">
        <v>74</v>
      </c>
      <c r="E376" s="184">
        <v>310</v>
      </c>
      <c r="F376" s="184">
        <v>245</v>
      </c>
      <c r="G376" s="188" t="s">
        <v>688</v>
      </c>
      <c r="H376" s="183"/>
      <c r="I376" s="184">
        <v>94.37</v>
      </c>
      <c r="J376" s="184">
        <v>339.37</v>
      </c>
      <c r="K376" s="185">
        <v>92</v>
      </c>
      <c r="L376" s="185"/>
      <c r="M376" s="186"/>
      <c r="N376" s="61" t="s">
        <v>51</v>
      </c>
      <c r="P376" s="175" t="s">
        <v>73</v>
      </c>
      <c r="T376" s="176"/>
    </row>
    <row r="377" spans="1:20" s="61" customFormat="1" ht="17.25">
      <c r="A377" s="183" t="s">
        <v>959</v>
      </c>
      <c r="B377" s="183" t="s">
        <v>960</v>
      </c>
      <c r="C377" s="183" t="s">
        <v>73</v>
      </c>
      <c r="D377" s="183" t="s">
        <v>74</v>
      </c>
      <c r="E377" s="184">
        <v>310</v>
      </c>
      <c r="F377" s="184">
        <v>245</v>
      </c>
      <c r="G377" s="188" t="s">
        <v>688</v>
      </c>
      <c r="H377" s="183"/>
      <c r="I377" s="184">
        <v>94.37</v>
      </c>
      <c r="J377" s="184">
        <v>339.37</v>
      </c>
      <c r="K377" s="185">
        <v>94</v>
      </c>
      <c r="L377" s="185"/>
      <c r="M377" s="186"/>
      <c r="N377" s="61" t="s">
        <v>51</v>
      </c>
      <c r="P377" s="175" t="s">
        <v>73</v>
      </c>
      <c r="T377" s="176"/>
    </row>
    <row r="378" spans="1:20" s="61" customFormat="1" ht="17.25">
      <c r="A378" s="183" t="s">
        <v>961</v>
      </c>
      <c r="B378" s="183" t="s">
        <v>962</v>
      </c>
      <c r="C378" s="183" t="s">
        <v>604</v>
      </c>
      <c r="D378" s="183" t="s">
        <v>605</v>
      </c>
      <c r="E378" s="184">
        <v>159</v>
      </c>
      <c r="F378" s="184">
        <v>149</v>
      </c>
      <c r="G378" s="188" t="s">
        <v>126</v>
      </c>
      <c r="H378" s="185"/>
      <c r="I378" s="184">
        <v>66.18</v>
      </c>
      <c r="J378" s="184">
        <v>215.18</v>
      </c>
      <c r="K378" s="185">
        <v>6</v>
      </c>
      <c r="L378" s="185"/>
      <c r="M378" s="186"/>
      <c r="N378" s="61" t="s">
        <v>51</v>
      </c>
      <c r="P378" s="175" t="s">
        <v>604</v>
      </c>
      <c r="T378" s="176"/>
    </row>
    <row r="379" spans="1:20" s="61" customFormat="1" ht="17.25">
      <c r="A379" s="183" t="s">
        <v>963</v>
      </c>
      <c r="B379" s="183" t="s">
        <v>964</v>
      </c>
      <c r="C379" s="183" t="s">
        <v>604</v>
      </c>
      <c r="D379" s="183" t="s">
        <v>605</v>
      </c>
      <c r="E379" s="184">
        <v>159</v>
      </c>
      <c r="F379" s="184">
        <v>149</v>
      </c>
      <c r="G379" s="188" t="s">
        <v>126</v>
      </c>
      <c r="H379" s="185"/>
      <c r="I379" s="184">
        <v>66.18</v>
      </c>
      <c r="J379" s="184">
        <v>215.18</v>
      </c>
      <c r="K379" s="185">
        <v>0</v>
      </c>
      <c r="L379" s="185"/>
      <c r="M379" s="186"/>
      <c r="N379" s="61" t="s">
        <v>51</v>
      </c>
      <c r="P379" s="175" t="s">
        <v>604</v>
      </c>
      <c r="T379" s="176"/>
    </row>
    <row r="380" spans="1:20" s="61" customFormat="1" ht="17.25">
      <c r="A380" s="183" t="s">
        <v>965</v>
      </c>
      <c r="B380" s="183" t="s">
        <v>966</v>
      </c>
      <c r="C380" s="183" t="s">
        <v>604</v>
      </c>
      <c r="D380" s="183" t="s">
        <v>605</v>
      </c>
      <c r="E380" s="184">
        <v>159</v>
      </c>
      <c r="F380" s="184">
        <v>149</v>
      </c>
      <c r="G380" s="188" t="s">
        <v>126</v>
      </c>
      <c r="H380" s="185"/>
      <c r="I380" s="184">
        <v>66.18</v>
      </c>
      <c r="J380" s="184">
        <v>215.18</v>
      </c>
      <c r="K380" s="185">
        <v>0</v>
      </c>
      <c r="L380" s="185"/>
      <c r="M380" s="186"/>
      <c r="N380" s="61" t="s">
        <v>51</v>
      </c>
      <c r="P380" s="175" t="s">
        <v>604</v>
      </c>
      <c r="T380" s="176"/>
    </row>
    <row r="381" spans="1:20" s="61" customFormat="1" ht="17.25">
      <c r="A381" s="183" t="s">
        <v>967</v>
      </c>
      <c r="B381" s="183" t="s">
        <v>968</v>
      </c>
      <c r="C381" s="183" t="s">
        <v>105</v>
      </c>
      <c r="D381" s="183" t="s">
        <v>106</v>
      </c>
      <c r="E381" s="184">
        <v>59</v>
      </c>
      <c r="F381" s="184">
        <v>52</v>
      </c>
      <c r="G381" s="188" t="s">
        <v>263</v>
      </c>
      <c r="H381" s="185"/>
      <c r="I381" s="184">
        <v>28.58</v>
      </c>
      <c r="J381" s="184">
        <v>79.18</v>
      </c>
      <c r="K381" s="185">
        <v>90</v>
      </c>
      <c r="L381" s="185"/>
      <c r="M381" s="186"/>
      <c r="N381" s="61" t="s">
        <v>51</v>
      </c>
      <c r="P381" s="175" t="s">
        <v>105</v>
      </c>
      <c r="T381" s="176"/>
    </row>
    <row r="382" spans="1:20" s="61" customFormat="1" ht="17.25">
      <c r="A382" s="183" t="s">
        <v>969</v>
      </c>
      <c r="B382" s="183" t="s">
        <v>970</v>
      </c>
      <c r="C382" s="183" t="s">
        <v>179</v>
      </c>
      <c r="D382" s="183" t="s">
        <v>179</v>
      </c>
      <c r="E382" s="184">
        <v>165</v>
      </c>
      <c r="F382" s="184">
        <v>115</v>
      </c>
      <c r="G382" s="188" t="s">
        <v>151</v>
      </c>
      <c r="H382" s="185"/>
      <c r="I382" s="184">
        <v>52.97</v>
      </c>
      <c r="J382" s="184">
        <v>167.97</v>
      </c>
      <c r="K382" s="185">
        <v>200</v>
      </c>
      <c r="L382" s="185"/>
      <c r="M382" s="186"/>
      <c r="N382" s="61" t="s">
        <v>51</v>
      </c>
      <c r="P382" s="175" t="s">
        <v>179</v>
      </c>
      <c r="T382" s="176"/>
    </row>
    <row r="383" spans="1:20" s="61" customFormat="1" ht="17.25">
      <c r="A383" s="183" t="s">
        <v>971</v>
      </c>
      <c r="B383" s="183" t="s">
        <v>972</v>
      </c>
      <c r="C383" s="183" t="s">
        <v>973</v>
      </c>
      <c r="D383" s="183" t="s">
        <v>974</v>
      </c>
      <c r="E383" s="184">
        <v>122</v>
      </c>
      <c r="F383" s="184">
        <v>105</v>
      </c>
      <c r="G383" s="188" t="s">
        <v>102</v>
      </c>
      <c r="H383" s="185"/>
      <c r="I383" s="184">
        <v>43.61</v>
      </c>
      <c r="J383" s="184">
        <v>148.61</v>
      </c>
      <c r="K383" s="185">
        <v>92</v>
      </c>
      <c r="L383" s="185" t="s">
        <v>130</v>
      </c>
      <c r="M383" s="186" t="s">
        <v>681</v>
      </c>
      <c r="N383" s="61" t="s">
        <v>51</v>
      </c>
      <c r="P383" s="175" t="s">
        <v>973</v>
      </c>
      <c r="T383" s="176"/>
    </row>
    <row r="384" spans="1:20" s="61" customFormat="1" ht="17.25">
      <c r="A384" s="183" t="s">
        <v>975</v>
      </c>
      <c r="B384" s="183" t="s">
        <v>976</v>
      </c>
      <c r="C384" s="183" t="s">
        <v>973</v>
      </c>
      <c r="D384" s="183" t="s">
        <v>974</v>
      </c>
      <c r="E384" s="184">
        <v>122</v>
      </c>
      <c r="F384" s="184">
        <v>105</v>
      </c>
      <c r="G384" s="188" t="s">
        <v>102</v>
      </c>
      <c r="H384" s="185"/>
      <c r="I384" s="184">
        <v>43.61</v>
      </c>
      <c r="J384" s="184">
        <v>148.61</v>
      </c>
      <c r="K384" s="185">
        <v>92</v>
      </c>
      <c r="L384" s="185" t="s">
        <v>76</v>
      </c>
      <c r="M384" s="186" t="s">
        <v>681</v>
      </c>
      <c r="N384" s="61" t="s">
        <v>51</v>
      </c>
      <c r="P384" s="175" t="s">
        <v>973</v>
      </c>
      <c r="T384" s="176"/>
    </row>
    <row r="385" spans="1:20" s="61" customFormat="1" ht="17.25">
      <c r="A385" s="183" t="s">
        <v>977</v>
      </c>
      <c r="B385" s="183" t="s">
        <v>978</v>
      </c>
      <c r="C385" s="183" t="s">
        <v>73</v>
      </c>
      <c r="D385" s="183" t="s">
        <v>74</v>
      </c>
      <c r="E385" s="184">
        <v>405</v>
      </c>
      <c r="F385" s="184">
        <v>340</v>
      </c>
      <c r="G385" s="188" t="s">
        <v>107</v>
      </c>
      <c r="H385" s="185"/>
      <c r="I385" s="184">
        <v>131.76</v>
      </c>
      <c r="J385" s="184">
        <v>471.76</v>
      </c>
      <c r="K385" s="185">
        <v>40</v>
      </c>
      <c r="L385" s="185" t="s">
        <v>130</v>
      </c>
      <c r="M385" s="186" t="s">
        <v>217</v>
      </c>
      <c r="N385" s="61" t="s">
        <v>51</v>
      </c>
      <c r="P385" s="175" t="s">
        <v>73</v>
      </c>
      <c r="T385" s="176"/>
    </row>
    <row r="386" spans="1:20" s="61" customFormat="1" ht="17.25">
      <c r="A386" s="183" t="s">
        <v>979</v>
      </c>
      <c r="B386" s="183" t="s">
        <v>980</v>
      </c>
      <c r="C386" s="183" t="s">
        <v>73</v>
      </c>
      <c r="D386" s="183" t="s">
        <v>74</v>
      </c>
      <c r="E386" s="184">
        <v>405</v>
      </c>
      <c r="F386" s="184">
        <v>350</v>
      </c>
      <c r="G386" s="188" t="s">
        <v>102</v>
      </c>
      <c r="H386" s="185"/>
      <c r="I386" s="184">
        <v>131.76</v>
      </c>
      <c r="J386" s="184">
        <v>481.76</v>
      </c>
      <c r="K386" s="185">
        <v>63</v>
      </c>
      <c r="L386" s="185" t="s">
        <v>76</v>
      </c>
      <c r="M386" s="186" t="s">
        <v>217</v>
      </c>
      <c r="N386" s="61" t="s">
        <v>51</v>
      </c>
      <c r="P386" s="175" t="s">
        <v>73</v>
      </c>
      <c r="T386" s="176"/>
    </row>
    <row r="387" spans="1:20" s="61" customFormat="1" ht="17.25">
      <c r="A387" s="183" t="s">
        <v>981</v>
      </c>
      <c r="B387" s="183" t="s">
        <v>982</v>
      </c>
      <c r="C387" s="183" t="s">
        <v>73</v>
      </c>
      <c r="D387" s="183" t="s">
        <v>74</v>
      </c>
      <c r="E387" s="184">
        <v>405</v>
      </c>
      <c r="F387" s="184">
        <v>350</v>
      </c>
      <c r="G387" s="188" t="s">
        <v>102</v>
      </c>
      <c r="H387" s="185"/>
      <c r="I387" s="184">
        <v>131.76</v>
      </c>
      <c r="J387" s="184">
        <v>481.76</v>
      </c>
      <c r="K387" s="185">
        <v>30</v>
      </c>
      <c r="L387" s="185" t="s">
        <v>57</v>
      </c>
      <c r="M387" s="186" t="s">
        <v>217</v>
      </c>
      <c r="N387" s="61" t="s">
        <v>51</v>
      </c>
      <c r="P387" s="175" t="s">
        <v>73</v>
      </c>
      <c r="T387" s="176"/>
    </row>
    <row r="388" spans="1:20" s="61" customFormat="1" ht="17.25">
      <c r="A388" s="183" t="s">
        <v>983</v>
      </c>
      <c r="B388" s="183" t="s">
        <v>984</v>
      </c>
      <c r="C388" s="183" t="s">
        <v>985</v>
      </c>
      <c r="D388" s="183" t="s">
        <v>986</v>
      </c>
      <c r="E388" s="184">
        <v>390</v>
      </c>
      <c r="F388" s="184">
        <v>330</v>
      </c>
      <c r="G388" s="188" t="s">
        <v>268</v>
      </c>
      <c r="H388" s="185"/>
      <c r="I388" s="184">
        <v>126.91</v>
      </c>
      <c r="J388" s="184">
        <v>456.91</v>
      </c>
      <c r="K388" s="185">
        <v>119</v>
      </c>
      <c r="L388" s="185"/>
      <c r="M388" s="186"/>
      <c r="N388" s="61" t="s">
        <v>51</v>
      </c>
      <c r="P388" s="175" t="s">
        <v>985</v>
      </c>
      <c r="T388" s="176"/>
    </row>
    <row r="389" spans="1:20" s="61" customFormat="1" ht="17.25">
      <c r="A389" s="183" t="s">
        <v>987</v>
      </c>
      <c r="B389" s="183" t="s">
        <v>988</v>
      </c>
      <c r="C389" s="183" t="s">
        <v>706</v>
      </c>
      <c r="D389" s="183" t="s">
        <v>707</v>
      </c>
      <c r="E389" s="184">
        <v>90</v>
      </c>
      <c r="F389" s="184">
        <v>65</v>
      </c>
      <c r="G389" s="188" t="s">
        <v>356</v>
      </c>
      <c r="H389" s="185" t="s">
        <v>322</v>
      </c>
      <c r="I389" s="184">
        <v>38.3</v>
      </c>
      <c r="J389" s="184">
        <v>103.3</v>
      </c>
      <c r="K389" s="185">
        <v>38</v>
      </c>
      <c r="L389" s="185"/>
      <c r="M389" s="186"/>
      <c r="N389" s="61" t="s">
        <v>51</v>
      </c>
      <c r="P389" s="175" t="s">
        <v>706</v>
      </c>
      <c r="T389" s="176"/>
    </row>
    <row r="390" spans="1:20" s="61" customFormat="1" ht="17.25">
      <c r="A390" s="183" t="s">
        <v>989</v>
      </c>
      <c r="B390" s="183" t="s">
        <v>990</v>
      </c>
      <c r="C390" s="183" t="s">
        <v>991</v>
      </c>
      <c r="D390" s="183" t="s">
        <v>992</v>
      </c>
      <c r="E390" s="184">
        <v>299</v>
      </c>
      <c r="F390" s="184">
        <v>195</v>
      </c>
      <c r="G390" s="188" t="s">
        <v>993</v>
      </c>
      <c r="H390" s="185"/>
      <c r="I390" s="184">
        <v>76.5</v>
      </c>
      <c r="J390" s="184">
        <v>271.5</v>
      </c>
      <c r="K390" s="185">
        <v>97</v>
      </c>
      <c r="L390" s="185"/>
      <c r="M390" s="186"/>
      <c r="N390" s="61" t="s">
        <v>51</v>
      </c>
      <c r="P390" s="175" t="s">
        <v>991</v>
      </c>
      <c r="T390" s="176"/>
    </row>
    <row r="391" spans="1:20" s="61" customFormat="1" ht="17.25">
      <c r="A391" s="183" t="s">
        <v>994</v>
      </c>
      <c r="B391" s="183" t="s">
        <v>990</v>
      </c>
      <c r="C391" s="183" t="s">
        <v>991</v>
      </c>
      <c r="D391" s="183" t="s">
        <v>992</v>
      </c>
      <c r="E391" s="184">
        <v>299</v>
      </c>
      <c r="F391" s="184">
        <v>185</v>
      </c>
      <c r="G391" s="188" t="s">
        <v>995</v>
      </c>
      <c r="H391" s="185"/>
      <c r="I391" s="184">
        <v>76.5</v>
      </c>
      <c r="J391" s="184">
        <v>261.5</v>
      </c>
      <c r="K391" s="185">
        <v>80</v>
      </c>
      <c r="L391" s="185"/>
      <c r="M391" s="186"/>
      <c r="N391" s="61" t="s">
        <v>51</v>
      </c>
      <c r="P391" s="175" t="s">
        <v>991</v>
      </c>
      <c r="T391" s="176"/>
    </row>
    <row r="392" spans="1:20" s="61" customFormat="1" ht="17.25">
      <c r="A392" s="183" t="s">
        <v>996</v>
      </c>
      <c r="B392" s="183" t="s">
        <v>990</v>
      </c>
      <c r="C392" s="183" t="s">
        <v>991</v>
      </c>
      <c r="D392" s="183" t="s">
        <v>992</v>
      </c>
      <c r="E392" s="184">
        <v>299</v>
      </c>
      <c r="F392" s="184">
        <v>195</v>
      </c>
      <c r="G392" s="188" t="s">
        <v>993</v>
      </c>
      <c r="H392" s="185"/>
      <c r="I392" s="184">
        <v>76.5</v>
      </c>
      <c r="J392" s="184">
        <v>271.5</v>
      </c>
      <c r="K392" s="185">
        <v>90</v>
      </c>
      <c r="L392" s="185"/>
      <c r="M392" s="186"/>
      <c r="N392" s="61" t="s">
        <v>51</v>
      </c>
      <c r="P392" s="175" t="s">
        <v>991</v>
      </c>
      <c r="T392" s="176"/>
    </row>
    <row r="393" spans="1:20" s="61" customFormat="1" ht="17.25">
      <c r="A393" s="183" t="s">
        <v>997</v>
      </c>
      <c r="B393" s="183" t="s">
        <v>998</v>
      </c>
      <c r="C393" s="183" t="s">
        <v>210</v>
      </c>
      <c r="D393" s="183" t="s">
        <v>210</v>
      </c>
      <c r="E393" s="184">
        <v>320</v>
      </c>
      <c r="F393" s="184">
        <v>280</v>
      </c>
      <c r="G393" s="188" t="s">
        <v>140</v>
      </c>
      <c r="H393" s="183"/>
      <c r="I393" s="184">
        <v>110.3</v>
      </c>
      <c r="J393" s="184">
        <v>390.3</v>
      </c>
      <c r="K393" s="185">
        <v>121</v>
      </c>
      <c r="L393" s="185" t="s">
        <v>57</v>
      </c>
      <c r="M393" s="186" t="s">
        <v>250</v>
      </c>
      <c r="N393" s="61" t="s">
        <v>51</v>
      </c>
      <c r="P393" s="175" t="s">
        <v>210</v>
      </c>
      <c r="T393" s="176"/>
    </row>
    <row r="394" spans="1:20" s="61" customFormat="1" ht="17.25">
      <c r="A394" s="183" t="s">
        <v>999</v>
      </c>
      <c r="B394" s="183" t="s">
        <v>1000</v>
      </c>
      <c r="C394" s="183" t="s">
        <v>210</v>
      </c>
      <c r="D394" s="183" t="s">
        <v>210</v>
      </c>
      <c r="E394" s="184">
        <v>320</v>
      </c>
      <c r="F394" s="184">
        <v>280</v>
      </c>
      <c r="G394" s="188" t="s">
        <v>140</v>
      </c>
      <c r="H394" s="185"/>
      <c r="I394" s="184">
        <v>110.3</v>
      </c>
      <c r="J394" s="184">
        <v>390.3</v>
      </c>
      <c r="K394" s="185">
        <v>48</v>
      </c>
      <c r="L394" s="185" t="s">
        <v>76</v>
      </c>
      <c r="M394" s="186" t="s">
        <v>353</v>
      </c>
      <c r="N394" s="61" t="s">
        <v>51</v>
      </c>
      <c r="P394" s="175" t="s">
        <v>210</v>
      </c>
      <c r="T394" s="176"/>
    </row>
    <row r="395" spans="1:20" s="61" customFormat="1" ht="17.25">
      <c r="A395" s="183" t="s">
        <v>1001</v>
      </c>
      <c r="B395" s="183" t="s">
        <v>1002</v>
      </c>
      <c r="C395" s="183" t="s">
        <v>210</v>
      </c>
      <c r="D395" s="183" t="s">
        <v>210</v>
      </c>
      <c r="E395" s="184">
        <v>320</v>
      </c>
      <c r="F395" s="184">
        <v>280</v>
      </c>
      <c r="G395" s="188" t="s">
        <v>140</v>
      </c>
      <c r="H395" s="183"/>
      <c r="I395" s="184">
        <v>110.3</v>
      </c>
      <c r="J395" s="184">
        <v>390.3</v>
      </c>
      <c r="K395" s="185">
        <v>80</v>
      </c>
      <c r="L395" s="185" t="s">
        <v>57</v>
      </c>
      <c r="M395" s="186" t="s">
        <v>250</v>
      </c>
      <c r="N395" s="61" t="s">
        <v>51</v>
      </c>
      <c r="P395" s="175" t="s">
        <v>210</v>
      </c>
      <c r="T395" s="176"/>
    </row>
    <row r="396" spans="1:20" s="61" customFormat="1" ht="17.25">
      <c r="A396" s="183" t="s">
        <v>1003</v>
      </c>
      <c r="B396" s="183" t="s">
        <v>1004</v>
      </c>
      <c r="C396" s="183" t="s">
        <v>868</v>
      </c>
      <c r="D396" s="183" t="s">
        <v>869</v>
      </c>
      <c r="E396" s="184">
        <v>69.9</v>
      </c>
      <c r="F396" s="184">
        <v>55.9</v>
      </c>
      <c r="G396" s="185" t="s">
        <v>688</v>
      </c>
      <c r="H396" s="185" t="s">
        <v>1005</v>
      </c>
      <c r="I396" s="184">
        <v>23.34</v>
      </c>
      <c r="J396" s="184">
        <v>77.81</v>
      </c>
      <c r="K396" s="185">
        <v>16</v>
      </c>
      <c r="L396" s="185"/>
      <c r="M396" s="186"/>
      <c r="N396" s="61" t="s">
        <v>51</v>
      </c>
      <c r="P396" s="175" t="s">
        <v>868</v>
      </c>
      <c r="T396" s="176"/>
    </row>
    <row r="397" spans="1:20" s="61" customFormat="1" ht="17.25">
      <c r="A397" s="183" t="s">
        <v>1006</v>
      </c>
      <c r="B397" s="183" t="s">
        <v>1007</v>
      </c>
      <c r="C397" s="183" t="s">
        <v>868</v>
      </c>
      <c r="D397" s="183" t="s">
        <v>869</v>
      </c>
      <c r="E397" s="184">
        <v>69.9</v>
      </c>
      <c r="F397" s="184">
        <v>59.9</v>
      </c>
      <c r="G397" s="188" t="s">
        <v>88</v>
      </c>
      <c r="H397" s="183"/>
      <c r="I397" s="184">
        <v>23.34</v>
      </c>
      <c r="J397" s="184">
        <v>81.81</v>
      </c>
      <c r="K397" s="185">
        <v>55</v>
      </c>
      <c r="L397" s="185"/>
      <c r="M397" s="186"/>
      <c r="N397" s="61" t="s">
        <v>51</v>
      </c>
      <c r="P397" s="175" t="s">
        <v>868</v>
      </c>
      <c r="T397" s="176"/>
    </row>
    <row r="398" spans="1:20" s="61" customFormat="1" ht="17.25">
      <c r="A398" s="183" t="s">
        <v>1008</v>
      </c>
      <c r="B398" s="183" t="s">
        <v>1009</v>
      </c>
      <c r="C398" s="183" t="s">
        <v>894</v>
      </c>
      <c r="D398" s="183" t="s">
        <v>895</v>
      </c>
      <c r="E398" s="184"/>
      <c r="F398" s="184"/>
      <c r="G398" s="188"/>
      <c r="H398" s="185"/>
      <c r="I398" s="184"/>
      <c r="J398" s="184"/>
      <c r="K398" s="185" t="s">
        <v>410</v>
      </c>
      <c r="L398" s="185"/>
      <c r="M398" s="186"/>
      <c r="N398" s="61" t="s">
        <v>410</v>
      </c>
      <c r="P398" s="175" t="s">
        <v>894</v>
      </c>
      <c r="T398" s="176"/>
    </row>
    <row r="399" spans="1:20" s="61" customFormat="1" ht="17.25">
      <c r="A399" s="183" t="s">
        <v>1010</v>
      </c>
      <c r="B399" s="183" t="s">
        <v>1011</v>
      </c>
      <c r="C399" s="183" t="s">
        <v>894</v>
      </c>
      <c r="D399" s="183" t="s">
        <v>895</v>
      </c>
      <c r="E399" s="184"/>
      <c r="F399" s="184"/>
      <c r="G399" s="185"/>
      <c r="H399" s="185"/>
      <c r="I399" s="184"/>
      <c r="J399" s="184"/>
      <c r="K399" s="183" t="s">
        <v>410</v>
      </c>
      <c r="L399" s="183"/>
      <c r="M399" s="186"/>
      <c r="N399" s="61" t="s">
        <v>410</v>
      </c>
      <c r="P399" s="175" t="s">
        <v>894</v>
      </c>
      <c r="T399" s="176"/>
    </row>
    <row r="400" spans="1:20" s="61" customFormat="1" ht="17.25">
      <c r="A400" s="183" t="s">
        <v>1012</v>
      </c>
      <c r="B400" s="183" t="s">
        <v>1013</v>
      </c>
      <c r="C400" s="183" t="s">
        <v>894</v>
      </c>
      <c r="D400" s="183" t="s">
        <v>895</v>
      </c>
      <c r="E400" s="184"/>
      <c r="F400" s="184"/>
      <c r="G400" s="188"/>
      <c r="H400" s="185"/>
      <c r="I400" s="184"/>
      <c r="J400" s="184"/>
      <c r="K400" s="185" t="s">
        <v>410</v>
      </c>
      <c r="L400" s="185"/>
      <c r="M400" s="186"/>
      <c r="N400" s="61" t="s">
        <v>410</v>
      </c>
      <c r="P400" s="175" t="s">
        <v>894</v>
      </c>
      <c r="T400" s="176"/>
    </row>
    <row r="401" spans="1:20" s="61" customFormat="1" ht="17.25">
      <c r="A401" s="183" t="s">
        <v>1014</v>
      </c>
      <c r="B401" s="183" t="s">
        <v>1015</v>
      </c>
      <c r="C401" s="183" t="s">
        <v>894</v>
      </c>
      <c r="D401" s="183" t="s">
        <v>895</v>
      </c>
      <c r="E401" s="184"/>
      <c r="F401" s="184"/>
      <c r="G401" s="188"/>
      <c r="H401" s="185"/>
      <c r="I401" s="184"/>
      <c r="J401" s="184"/>
      <c r="K401" s="185" t="s">
        <v>410</v>
      </c>
      <c r="L401" s="185"/>
      <c r="M401" s="186"/>
      <c r="N401" s="61" t="s">
        <v>410</v>
      </c>
      <c r="P401" s="175" t="s">
        <v>894</v>
      </c>
      <c r="T401" s="176"/>
    </row>
    <row r="402" spans="1:20" s="61" customFormat="1" ht="17.25">
      <c r="A402" s="183" t="s">
        <v>1016</v>
      </c>
      <c r="B402" s="183" t="s">
        <v>1017</v>
      </c>
      <c r="C402" s="183" t="s">
        <v>894</v>
      </c>
      <c r="D402" s="183" t="s">
        <v>895</v>
      </c>
      <c r="E402" s="184"/>
      <c r="F402" s="184"/>
      <c r="G402" s="188"/>
      <c r="H402" s="185"/>
      <c r="I402" s="184"/>
      <c r="J402" s="184"/>
      <c r="K402" s="185" t="s">
        <v>410</v>
      </c>
      <c r="L402" s="185"/>
      <c r="M402" s="186"/>
      <c r="N402" s="61" t="s">
        <v>410</v>
      </c>
      <c r="P402" s="175" t="s">
        <v>894</v>
      </c>
      <c r="T402" s="176"/>
    </row>
    <row r="403" spans="1:20" s="61" customFormat="1" ht="17.25">
      <c r="A403" s="183" t="s">
        <v>1018</v>
      </c>
      <c r="B403" s="183" t="s">
        <v>1019</v>
      </c>
      <c r="C403" s="183" t="s">
        <v>894</v>
      </c>
      <c r="D403" s="183" t="s">
        <v>895</v>
      </c>
      <c r="E403" s="184"/>
      <c r="F403" s="184"/>
      <c r="G403" s="188"/>
      <c r="H403" s="185"/>
      <c r="I403" s="184"/>
      <c r="J403" s="184"/>
      <c r="K403" s="185" t="s">
        <v>410</v>
      </c>
      <c r="L403" s="185"/>
      <c r="M403" s="186"/>
      <c r="N403" s="61" t="s">
        <v>410</v>
      </c>
      <c r="P403" s="175" t="s">
        <v>894</v>
      </c>
      <c r="T403" s="176"/>
    </row>
    <row r="404" spans="1:20" s="61" customFormat="1" ht="17.25">
      <c r="A404" s="183" t="s">
        <v>1020</v>
      </c>
      <c r="B404" s="183" t="s">
        <v>1021</v>
      </c>
      <c r="C404" s="183" t="s">
        <v>894</v>
      </c>
      <c r="D404" s="183" t="s">
        <v>895</v>
      </c>
      <c r="E404" s="184">
        <v>319</v>
      </c>
      <c r="F404" s="184">
        <v>198</v>
      </c>
      <c r="G404" s="185" t="s">
        <v>1022</v>
      </c>
      <c r="H404" s="185" t="s">
        <v>1023</v>
      </c>
      <c r="I404" s="184">
        <v>102.35</v>
      </c>
      <c r="J404" s="184">
        <v>300.35</v>
      </c>
      <c r="K404" s="185">
        <v>7</v>
      </c>
      <c r="L404" s="185"/>
      <c r="M404" s="186"/>
      <c r="N404" s="61" t="s">
        <v>51</v>
      </c>
      <c r="P404" s="175" t="s">
        <v>894</v>
      </c>
      <c r="T404" s="176"/>
    </row>
    <row r="405" spans="1:20" s="61" customFormat="1" ht="17.25">
      <c r="A405" s="183" t="s">
        <v>1024</v>
      </c>
      <c r="B405" s="183" t="s">
        <v>1025</v>
      </c>
      <c r="C405" s="183" t="s">
        <v>894</v>
      </c>
      <c r="D405" s="183" t="s">
        <v>895</v>
      </c>
      <c r="E405" s="184">
        <v>319</v>
      </c>
      <c r="F405" s="184">
        <v>198</v>
      </c>
      <c r="G405" s="185" t="s">
        <v>1022</v>
      </c>
      <c r="H405" s="185" t="s">
        <v>1023</v>
      </c>
      <c r="I405" s="184">
        <v>102.35</v>
      </c>
      <c r="J405" s="184">
        <v>300.35</v>
      </c>
      <c r="K405" s="185">
        <v>35</v>
      </c>
      <c r="L405" s="185"/>
      <c r="M405" s="186"/>
      <c r="N405" s="61" t="s">
        <v>51</v>
      </c>
      <c r="P405" s="175" t="s">
        <v>894</v>
      </c>
      <c r="T405" s="176"/>
    </row>
    <row r="406" spans="1:20" s="61" customFormat="1" ht="17.25">
      <c r="A406" s="183" t="s">
        <v>1026</v>
      </c>
      <c r="B406" s="183" t="s">
        <v>1027</v>
      </c>
      <c r="C406" s="183" t="s">
        <v>894</v>
      </c>
      <c r="D406" s="183" t="s">
        <v>895</v>
      </c>
      <c r="E406" s="184">
        <v>319</v>
      </c>
      <c r="F406" s="184">
        <v>319</v>
      </c>
      <c r="G406" s="185"/>
      <c r="H406" s="185"/>
      <c r="I406" s="184">
        <v>102.35</v>
      </c>
      <c r="J406" s="184">
        <v>421.35</v>
      </c>
      <c r="K406" s="185">
        <v>0</v>
      </c>
      <c r="L406" s="185"/>
      <c r="M406" s="186"/>
      <c r="N406" s="61" t="s">
        <v>51</v>
      </c>
      <c r="P406" s="175" t="s">
        <v>894</v>
      </c>
      <c r="T406" s="176"/>
    </row>
    <row r="407" spans="1:20" s="61" customFormat="1" ht="17.25">
      <c r="A407" s="183" t="s">
        <v>1028</v>
      </c>
      <c r="B407" s="183" t="s">
        <v>1029</v>
      </c>
      <c r="C407" s="183" t="s">
        <v>894</v>
      </c>
      <c r="D407" s="183" t="s">
        <v>895</v>
      </c>
      <c r="E407" s="184">
        <v>319</v>
      </c>
      <c r="F407" s="184">
        <v>198</v>
      </c>
      <c r="G407" s="188" t="s">
        <v>1022</v>
      </c>
      <c r="H407" s="185" t="s">
        <v>1023</v>
      </c>
      <c r="I407" s="184">
        <v>102.35</v>
      </c>
      <c r="J407" s="184">
        <v>300.35</v>
      </c>
      <c r="K407" s="185">
        <v>43</v>
      </c>
      <c r="L407" s="185"/>
      <c r="M407" s="186"/>
      <c r="N407" s="61" t="s">
        <v>51</v>
      </c>
      <c r="P407" s="175" t="s">
        <v>894</v>
      </c>
      <c r="T407" s="176"/>
    </row>
    <row r="408" spans="1:20" s="61" customFormat="1" ht="17.25">
      <c r="A408" s="183" t="s">
        <v>1030</v>
      </c>
      <c r="B408" s="183" t="s">
        <v>1031</v>
      </c>
      <c r="C408" s="183" t="s">
        <v>894</v>
      </c>
      <c r="D408" s="183" t="s">
        <v>895</v>
      </c>
      <c r="E408" s="184">
        <v>319</v>
      </c>
      <c r="F408" s="184">
        <v>259</v>
      </c>
      <c r="G408" s="188" t="s">
        <v>94</v>
      </c>
      <c r="H408" s="185" t="s">
        <v>1023</v>
      </c>
      <c r="I408" s="184">
        <v>102.35</v>
      </c>
      <c r="J408" s="184">
        <v>361.35</v>
      </c>
      <c r="K408" s="185">
        <v>2</v>
      </c>
      <c r="L408" s="185"/>
      <c r="M408" s="186"/>
      <c r="N408" s="61" t="s">
        <v>51</v>
      </c>
      <c r="P408" s="175" t="s">
        <v>894</v>
      </c>
      <c r="T408" s="176"/>
    </row>
    <row r="409" spans="1:20" s="61" customFormat="1" ht="17.25">
      <c r="A409" s="183" t="s">
        <v>1032</v>
      </c>
      <c r="B409" s="183" t="s">
        <v>1033</v>
      </c>
      <c r="C409" s="183" t="s">
        <v>991</v>
      </c>
      <c r="D409" s="183" t="s">
        <v>992</v>
      </c>
      <c r="E409" s="184">
        <v>599</v>
      </c>
      <c r="F409" s="184">
        <v>499</v>
      </c>
      <c r="G409" s="188" t="s">
        <v>107</v>
      </c>
      <c r="H409" s="185"/>
      <c r="I409" s="184">
        <v>254.78</v>
      </c>
      <c r="J409" s="184">
        <v>753.78</v>
      </c>
      <c r="K409" s="185">
        <v>111</v>
      </c>
      <c r="L409" s="185"/>
      <c r="M409" s="186"/>
      <c r="N409" s="61" t="s">
        <v>51</v>
      </c>
      <c r="P409" s="175" t="s">
        <v>991</v>
      </c>
      <c r="T409" s="176"/>
    </row>
    <row r="410" spans="1:20" s="61" customFormat="1" ht="17.25">
      <c r="A410" s="183" t="s">
        <v>1034</v>
      </c>
      <c r="B410" s="183" t="s">
        <v>1035</v>
      </c>
      <c r="C410" s="183" t="s">
        <v>604</v>
      </c>
      <c r="D410" s="183" t="s">
        <v>605</v>
      </c>
      <c r="E410" s="184">
        <v>219</v>
      </c>
      <c r="F410" s="184">
        <v>219</v>
      </c>
      <c r="G410" s="185"/>
      <c r="H410" s="185"/>
      <c r="I410" s="184">
        <v>130.19</v>
      </c>
      <c r="J410" s="184">
        <v>349.19</v>
      </c>
      <c r="K410" s="185">
        <v>17</v>
      </c>
      <c r="L410" s="185" t="s">
        <v>130</v>
      </c>
      <c r="M410" s="186" t="s">
        <v>373</v>
      </c>
      <c r="N410" s="61" t="s">
        <v>51</v>
      </c>
      <c r="P410" s="175" t="s">
        <v>604</v>
      </c>
      <c r="T410" s="176"/>
    </row>
    <row r="411" spans="1:20" s="61" customFormat="1" ht="17.25">
      <c r="A411" s="183" t="s">
        <v>1036</v>
      </c>
      <c r="B411" s="183" t="s">
        <v>1035</v>
      </c>
      <c r="C411" s="183" t="s">
        <v>604</v>
      </c>
      <c r="D411" s="183" t="s">
        <v>605</v>
      </c>
      <c r="E411" s="184">
        <v>219</v>
      </c>
      <c r="F411" s="184">
        <v>219</v>
      </c>
      <c r="G411" s="188"/>
      <c r="H411" s="185"/>
      <c r="I411" s="184">
        <v>130.19</v>
      </c>
      <c r="J411" s="184">
        <v>349.19</v>
      </c>
      <c r="K411" s="185">
        <v>14</v>
      </c>
      <c r="L411" s="185" t="s">
        <v>130</v>
      </c>
      <c r="M411" s="186" t="s">
        <v>373</v>
      </c>
      <c r="N411" s="61" t="s">
        <v>51</v>
      </c>
      <c r="P411" s="175" t="s">
        <v>604</v>
      </c>
      <c r="T411" s="176"/>
    </row>
    <row r="412" spans="1:20" s="61" customFormat="1" ht="17.25">
      <c r="A412" s="183" t="s">
        <v>1037</v>
      </c>
      <c r="B412" s="183" t="s">
        <v>1035</v>
      </c>
      <c r="C412" s="183" t="s">
        <v>604</v>
      </c>
      <c r="D412" s="183" t="s">
        <v>605</v>
      </c>
      <c r="E412" s="184">
        <v>219</v>
      </c>
      <c r="F412" s="184">
        <v>219</v>
      </c>
      <c r="G412" s="185"/>
      <c r="H412" s="185"/>
      <c r="I412" s="184">
        <v>130.19</v>
      </c>
      <c r="J412" s="184">
        <v>349.19</v>
      </c>
      <c r="K412" s="185">
        <v>17</v>
      </c>
      <c r="L412" s="185" t="s">
        <v>130</v>
      </c>
      <c r="M412" s="186" t="s">
        <v>373</v>
      </c>
      <c r="N412" s="61" t="s">
        <v>51</v>
      </c>
      <c r="P412" s="175" t="s">
        <v>604</v>
      </c>
      <c r="T412" s="176"/>
    </row>
    <row r="413" spans="1:20" s="61" customFormat="1" ht="17.25">
      <c r="A413" s="183" t="s">
        <v>1038</v>
      </c>
      <c r="B413" s="183" t="s">
        <v>1039</v>
      </c>
      <c r="C413" s="183" t="s">
        <v>604</v>
      </c>
      <c r="D413" s="183" t="s">
        <v>605</v>
      </c>
      <c r="E413" s="184">
        <v>219</v>
      </c>
      <c r="F413" s="184">
        <v>219</v>
      </c>
      <c r="G413" s="185"/>
      <c r="H413" s="185"/>
      <c r="I413" s="184">
        <v>131.72</v>
      </c>
      <c r="J413" s="184">
        <v>350.72</v>
      </c>
      <c r="K413" s="185">
        <v>18</v>
      </c>
      <c r="L413" s="185" t="s">
        <v>130</v>
      </c>
      <c r="M413" s="186" t="s">
        <v>373</v>
      </c>
      <c r="N413" s="61" t="s">
        <v>51</v>
      </c>
      <c r="P413" s="175" t="s">
        <v>604</v>
      </c>
      <c r="T413" s="176"/>
    </row>
    <row r="414" spans="1:20" s="61" customFormat="1" ht="17.25">
      <c r="A414" s="183" t="s">
        <v>1040</v>
      </c>
      <c r="B414" s="183" t="s">
        <v>1039</v>
      </c>
      <c r="C414" s="183" t="s">
        <v>604</v>
      </c>
      <c r="D414" s="183" t="s">
        <v>605</v>
      </c>
      <c r="E414" s="184">
        <v>219</v>
      </c>
      <c r="F414" s="184">
        <v>219</v>
      </c>
      <c r="G414" s="188"/>
      <c r="H414" s="185"/>
      <c r="I414" s="184">
        <v>131.72</v>
      </c>
      <c r="J414" s="184">
        <v>350.72</v>
      </c>
      <c r="K414" s="185">
        <v>13</v>
      </c>
      <c r="L414" s="185" t="s">
        <v>130</v>
      </c>
      <c r="M414" s="186" t="s">
        <v>373</v>
      </c>
      <c r="N414" s="61" t="s">
        <v>51</v>
      </c>
      <c r="P414" s="175" t="s">
        <v>604</v>
      </c>
      <c r="T414" s="176"/>
    </row>
    <row r="415" spans="1:20" s="61" customFormat="1" ht="17.25">
      <c r="A415" s="183" t="s">
        <v>1041</v>
      </c>
      <c r="B415" s="183" t="s">
        <v>1039</v>
      </c>
      <c r="C415" s="183" t="s">
        <v>604</v>
      </c>
      <c r="D415" s="183" t="s">
        <v>605</v>
      </c>
      <c r="E415" s="184">
        <v>219</v>
      </c>
      <c r="F415" s="184">
        <v>219</v>
      </c>
      <c r="G415" s="188"/>
      <c r="H415" s="185"/>
      <c r="I415" s="184">
        <v>131.72</v>
      </c>
      <c r="J415" s="184">
        <v>350.72</v>
      </c>
      <c r="K415" s="183">
        <v>18</v>
      </c>
      <c r="L415" s="183" t="s">
        <v>130</v>
      </c>
      <c r="M415" s="186" t="s">
        <v>373</v>
      </c>
      <c r="N415" s="61" t="s">
        <v>51</v>
      </c>
      <c r="P415" s="175" t="s">
        <v>604</v>
      </c>
      <c r="T415" s="176"/>
    </row>
    <row r="416" spans="1:20" s="61" customFormat="1" ht="17.25">
      <c r="A416" s="183" t="s">
        <v>1042</v>
      </c>
      <c r="B416" s="183" t="s">
        <v>1043</v>
      </c>
      <c r="C416" s="183" t="s">
        <v>604</v>
      </c>
      <c r="D416" s="183" t="s">
        <v>605</v>
      </c>
      <c r="E416" s="184">
        <v>199</v>
      </c>
      <c r="F416" s="184">
        <v>199</v>
      </c>
      <c r="G416" s="188"/>
      <c r="H416" s="185"/>
      <c r="I416" s="184">
        <v>77.73</v>
      </c>
      <c r="J416" s="184">
        <v>276.73</v>
      </c>
      <c r="K416" s="183">
        <v>36</v>
      </c>
      <c r="L416" s="183" t="s">
        <v>130</v>
      </c>
      <c r="M416" s="186" t="s">
        <v>373</v>
      </c>
      <c r="N416" s="61" t="s">
        <v>51</v>
      </c>
      <c r="P416" s="175" t="s">
        <v>604</v>
      </c>
      <c r="T416" s="176"/>
    </row>
    <row r="417" spans="1:20" s="61" customFormat="1" ht="17.25">
      <c r="A417" s="183" t="s">
        <v>1044</v>
      </c>
      <c r="B417" s="183" t="s">
        <v>1043</v>
      </c>
      <c r="C417" s="183" t="s">
        <v>604</v>
      </c>
      <c r="D417" s="183" t="s">
        <v>605</v>
      </c>
      <c r="E417" s="184">
        <v>199</v>
      </c>
      <c r="F417" s="184">
        <v>199</v>
      </c>
      <c r="G417" s="188"/>
      <c r="H417" s="185"/>
      <c r="I417" s="184">
        <v>77.73</v>
      </c>
      <c r="J417" s="184">
        <v>276.73</v>
      </c>
      <c r="K417" s="183">
        <v>41</v>
      </c>
      <c r="L417" s="183" t="s">
        <v>130</v>
      </c>
      <c r="M417" s="186" t="s">
        <v>373</v>
      </c>
      <c r="N417" s="61" t="s">
        <v>51</v>
      </c>
      <c r="P417" s="175" t="s">
        <v>604</v>
      </c>
      <c r="T417" s="176"/>
    </row>
    <row r="418" spans="1:20" s="61" customFormat="1" ht="17.25">
      <c r="A418" s="183" t="s">
        <v>1045</v>
      </c>
      <c r="B418" s="183" t="s">
        <v>1043</v>
      </c>
      <c r="C418" s="183" t="s">
        <v>604</v>
      </c>
      <c r="D418" s="183" t="s">
        <v>605</v>
      </c>
      <c r="E418" s="184">
        <v>199</v>
      </c>
      <c r="F418" s="184">
        <v>199</v>
      </c>
      <c r="G418" s="188"/>
      <c r="H418" s="183"/>
      <c r="I418" s="184">
        <v>77.73</v>
      </c>
      <c r="J418" s="184">
        <v>276.73</v>
      </c>
      <c r="K418" s="185">
        <v>39</v>
      </c>
      <c r="L418" s="185" t="s">
        <v>130</v>
      </c>
      <c r="M418" s="186" t="s">
        <v>373</v>
      </c>
      <c r="N418" s="61" t="s">
        <v>51</v>
      </c>
      <c r="P418" s="175" t="s">
        <v>604</v>
      </c>
      <c r="T418" s="176"/>
    </row>
    <row r="419" spans="1:20" s="61" customFormat="1" ht="17.25">
      <c r="A419" s="183" t="s">
        <v>1046</v>
      </c>
      <c r="B419" s="183" t="s">
        <v>1047</v>
      </c>
      <c r="C419" s="183" t="s">
        <v>604</v>
      </c>
      <c r="D419" s="183" t="s">
        <v>605</v>
      </c>
      <c r="E419" s="184">
        <v>199</v>
      </c>
      <c r="F419" s="184">
        <v>199</v>
      </c>
      <c r="G419" s="185"/>
      <c r="H419" s="185"/>
      <c r="I419" s="184">
        <v>77.73</v>
      </c>
      <c r="J419" s="184">
        <v>276.73</v>
      </c>
      <c r="K419" s="185">
        <v>16</v>
      </c>
      <c r="L419" s="185"/>
      <c r="M419" s="186"/>
      <c r="N419" s="61" t="s">
        <v>51</v>
      </c>
      <c r="P419" s="175" t="s">
        <v>604</v>
      </c>
      <c r="T419" s="176"/>
    </row>
    <row r="420" spans="1:20" s="61" customFormat="1" ht="17.25">
      <c r="A420" s="183" t="s">
        <v>1048</v>
      </c>
      <c r="B420" s="183" t="s">
        <v>1049</v>
      </c>
      <c r="C420" s="183" t="s">
        <v>894</v>
      </c>
      <c r="D420" s="183" t="s">
        <v>895</v>
      </c>
      <c r="E420" s="184">
        <v>319</v>
      </c>
      <c r="F420" s="184">
        <v>198</v>
      </c>
      <c r="G420" s="188" t="s">
        <v>1022</v>
      </c>
      <c r="H420" s="183" t="s">
        <v>1023</v>
      </c>
      <c r="I420" s="184">
        <v>102.35</v>
      </c>
      <c r="J420" s="184">
        <v>300.35</v>
      </c>
      <c r="K420" s="183">
        <v>50</v>
      </c>
      <c r="L420" s="183"/>
      <c r="M420" s="186"/>
      <c r="N420" s="61" t="s">
        <v>51</v>
      </c>
      <c r="P420" s="175" t="s">
        <v>894</v>
      </c>
      <c r="T420" s="176"/>
    </row>
    <row r="421" spans="1:20" s="61" customFormat="1" ht="17.25">
      <c r="A421" s="183" t="s">
        <v>1050</v>
      </c>
      <c r="B421" s="183" t="s">
        <v>1051</v>
      </c>
      <c r="C421" s="183" t="s">
        <v>868</v>
      </c>
      <c r="D421" s="183" t="s">
        <v>869</v>
      </c>
      <c r="E421" s="184">
        <v>59.9</v>
      </c>
      <c r="F421" s="184">
        <v>39.9</v>
      </c>
      <c r="G421" s="188" t="s">
        <v>1052</v>
      </c>
      <c r="H421" s="183" t="s">
        <v>1005</v>
      </c>
      <c r="I421" s="184">
        <v>24.28</v>
      </c>
      <c r="J421" s="184">
        <v>62.54</v>
      </c>
      <c r="K421" s="183">
        <v>78</v>
      </c>
      <c r="L421" s="183"/>
      <c r="M421" s="186"/>
      <c r="N421" s="61" t="s">
        <v>51</v>
      </c>
      <c r="P421" s="175" t="s">
        <v>868</v>
      </c>
      <c r="T421" s="176"/>
    </row>
    <row r="422" spans="1:20" s="61" customFormat="1" ht="17.25">
      <c r="A422" s="183" t="s">
        <v>1053</v>
      </c>
      <c r="B422" s="183" t="s">
        <v>1054</v>
      </c>
      <c r="C422" s="183" t="s">
        <v>73</v>
      </c>
      <c r="D422" s="183" t="s">
        <v>74</v>
      </c>
      <c r="E422" s="184">
        <v>746</v>
      </c>
      <c r="F422" s="184">
        <v>700</v>
      </c>
      <c r="G422" s="188" t="s">
        <v>126</v>
      </c>
      <c r="H422" s="183"/>
      <c r="I422" s="184">
        <v>192.62</v>
      </c>
      <c r="J422" s="184">
        <v>892.62</v>
      </c>
      <c r="K422" s="183">
        <v>9</v>
      </c>
      <c r="L422" s="183"/>
      <c r="M422" s="186"/>
      <c r="N422" s="61" t="s">
        <v>51</v>
      </c>
      <c r="P422" s="175" t="s">
        <v>73</v>
      </c>
      <c r="T422" s="176"/>
    </row>
    <row r="423" spans="1:20" s="61" customFormat="1" ht="17.25">
      <c r="A423" s="183" t="s">
        <v>1055</v>
      </c>
      <c r="B423" s="183" t="s">
        <v>1056</v>
      </c>
      <c r="C423" s="183" t="s">
        <v>73</v>
      </c>
      <c r="D423" s="183" t="s">
        <v>74</v>
      </c>
      <c r="E423" s="184">
        <v>746</v>
      </c>
      <c r="F423" s="184">
        <v>700</v>
      </c>
      <c r="G423" s="188" t="s">
        <v>126</v>
      </c>
      <c r="H423" s="185"/>
      <c r="I423" s="184">
        <v>192.62</v>
      </c>
      <c r="J423" s="184">
        <v>892.62</v>
      </c>
      <c r="K423" s="185">
        <v>60</v>
      </c>
      <c r="L423" s="185"/>
      <c r="M423" s="186"/>
      <c r="N423" s="61" t="s">
        <v>51</v>
      </c>
      <c r="P423" s="175" t="s">
        <v>73</v>
      </c>
      <c r="T423" s="176"/>
    </row>
    <row r="424" spans="1:20" s="61" customFormat="1" ht="17.25">
      <c r="A424" s="183" t="s">
        <v>1057</v>
      </c>
      <c r="B424" s="183" t="s">
        <v>1058</v>
      </c>
      <c r="C424" s="183" t="s">
        <v>73</v>
      </c>
      <c r="D424" s="183" t="s">
        <v>74</v>
      </c>
      <c r="E424" s="184"/>
      <c r="F424" s="184"/>
      <c r="G424" s="188"/>
      <c r="H424" s="185"/>
      <c r="I424" s="184"/>
      <c r="J424" s="184"/>
      <c r="K424" s="185" t="s">
        <v>410</v>
      </c>
      <c r="L424" s="185"/>
      <c r="M424" s="186"/>
      <c r="N424" s="61" t="s">
        <v>410</v>
      </c>
      <c r="P424" s="175" t="s">
        <v>73</v>
      </c>
      <c r="T424" s="176"/>
    </row>
    <row r="425" spans="1:20" s="61" customFormat="1" ht="17.25">
      <c r="A425" s="183" t="s">
        <v>1059</v>
      </c>
      <c r="B425" s="183" t="s">
        <v>1060</v>
      </c>
      <c r="C425" s="183" t="s">
        <v>73</v>
      </c>
      <c r="D425" s="183" t="s">
        <v>74</v>
      </c>
      <c r="E425" s="184">
        <v>861</v>
      </c>
      <c r="F425" s="184">
        <v>851</v>
      </c>
      <c r="G425" s="188" t="s">
        <v>1061</v>
      </c>
      <c r="H425" s="185"/>
      <c r="I425" s="184">
        <v>339.61</v>
      </c>
      <c r="J425" s="184">
        <v>1190.61</v>
      </c>
      <c r="K425" s="185">
        <v>27</v>
      </c>
      <c r="L425" s="185"/>
      <c r="M425" s="186"/>
      <c r="N425" s="61" t="s">
        <v>51</v>
      </c>
      <c r="P425" s="175" t="s">
        <v>73</v>
      </c>
      <c r="T425" s="176"/>
    </row>
    <row r="426" spans="1:20" s="61" customFormat="1" ht="17.25">
      <c r="A426" s="183" t="s">
        <v>1062</v>
      </c>
      <c r="B426" s="183" t="s">
        <v>1063</v>
      </c>
      <c r="C426" s="183" t="s">
        <v>73</v>
      </c>
      <c r="D426" s="183" t="s">
        <v>74</v>
      </c>
      <c r="E426" s="184">
        <v>817</v>
      </c>
      <c r="F426" s="184">
        <v>817</v>
      </c>
      <c r="G426" s="188"/>
      <c r="H426" s="183"/>
      <c r="I426" s="184">
        <v>242.98</v>
      </c>
      <c r="J426" s="184">
        <v>1059.98</v>
      </c>
      <c r="K426" s="185">
        <v>4</v>
      </c>
      <c r="L426" s="185"/>
      <c r="M426" s="186"/>
      <c r="N426" s="61" t="s">
        <v>51</v>
      </c>
      <c r="P426" s="175" t="s">
        <v>73</v>
      </c>
      <c r="T426" s="176"/>
    </row>
    <row r="427" spans="1:20" s="61" customFormat="1" ht="17.25">
      <c r="A427" s="183" t="s">
        <v>1064</v>
      </c>
      <c r="B427" s="183" t="s">
        <v>1065</v>
      </c>
      <c r="C427" s="183" t="s">
        <v>991</v>
      </c>
      <c r="D427" s="183" t="s">
        <v>992</v>
      </c>
      <c r="E427" s="184">
        <v>599</v>
      </c>
      <c r="F427" s="184">
        <v>499</v>
      </c>
      <c r="G427" s="185" t="s">
        <v>107</v>
      </c>
      <c r="H427" s="185"/>
      <c r="I427" s="184">
        <v>254.78</v>
      </c>
      <c r="J427" s="184">
        <v>753.78</v>
      </c>
      <c r="K427" s="185">
        <v>117</v>
      </c>
      <c r="L427" s="185" t="s">
        <v>57</v>
      </c>
      <c r="M427" s="186" t="s">
        <v>722</v>
      </c>
      <c r="N427" s="61" t="s">
        <v>51</v>
      </c>
      <c r="P427" s="175" t="s">
        <v>991</v>
      </c>
      <c r="T427" s="176"/>
    </row>
    <row r="428" spans="1:20" s="61" customFormat="1" ht="17.25">
      <c r="A428" s="183" t="s">
        <v>1066</v>
      </c>
      <c r="B428" s="183" t="s">
        <v>756</v>
      </c>
      <c r="C428" s="183" t="s">
        <v>757</v>
      </c>
      <c r="D428" s="183" t="s">
        <v>758</v>
      </c>
      <c r="E428" s="184"/>
      <c r="F428" s="184"/>
      <c r="G428" s="188"/>
      <c r="H428" s="185"/>
      <c r="I428" s="184"/>
      <c r="J428" s="184"/>
      <c r="K428" s="185" t="s">
        <v>410</v>
      </c>
      <c r="L428" s="185"/>
      <c r="M428" s="186"/>
      <c r="N428" s="61" t="s">
        <v>410</v>
      </c>
      <c r="P428" s="175" t="s">
        <v>757</v>
      </c>
      <c r="T428" s="176"/>
    </row>
    <row r="429" spans="1:20" s="61" customFormat="1" ht="17.25">
      <c r="A429" s="183" t="s">
        <v>1067</v>
      </c>
      <c r="B429" s="183" t="s">
        <v>1068</v>
      </c>
      <c r="C429" s="183" t="s">
        <v>757</v>
      </c>
      <c r="D429" s="183" t="s">
        <v>758</v>
      </c>
      <c r="E429" s="184">
        <v>169</v>
      </c>
      <c r="F429" s="184">
        <v>169</v>
      </c>
      <c r="G429" s="188"/>
      <c r="H429" s="183"/>
      <c r="I429" s="184">
        <v>56.39</v>
      </c>
      <c r="J429" s="184">
        <v>225.39</v>
      </c>
      <c r="K429" s="185">
        <v>60</v>
      </c>
      <c r="L429" s="185"/>
      <c r="M429" s="186"/>
      <c r="N429" s="61" t="s">
        <v>51</v>
      </c>
      <c r="P429" s="175" t="s">
        <v>757</v>
      </c>
      <c r="T429" s="176"/>
    </row>
    <row r="430" spans="1:20" s="61" customFormat="1" ht="17.25">
      <c r="A430" s="183" t="s">
        <v>1069</v>
      </c>
      <c r="B430" s="183" t="s">
        <v>1070</v>
      </c>
      <c r="C430" s="183" t="s">
        <v>757</v>
      </c>
      <c r="D430" s="183" t="s">
        <v>758</v>
      </c>
      <c r="E430" s="184">
        <v>169</v>
      </c>
      <c r="F430" s="184">
        <v>169</v>
      </c>
      <c r="G430" s="188"/>
      <c r="H430" s="185"/>
      <c r="I430" s="184">
        <v>56.39</v>
      </c>
      <c r="J430" s="184">
        <v>225.39</v>
      </c>
      <c r="K430" s="183">
        <v>80</v>
      </c>
      <c r="L430" s="183"/>
      <c r="M430" s="186"/>
      <c r="N430" s="61" t="s">
        <v>51</v>
      </c>
      <c r="P430" s="175" t="s">
        <v>757</v>
      </c>
      <c r="T430" s="176"/>
    </row>
    <row r="431" spans="1:20" s="61" customFormat="1" ht="17.25">
      <c r="A431" s="183" t="s">
        <v>1071</v>
      </c>
      <c r="B431" s="183" t="s">
        <v>1072</v>
      </c>
      <c r="C431" s="183" t="s">
        <v>868</v>
      </c>
      <c r="D431" s="183" t="s">
        <v>869</v>
      </c>
      <c r="E431" s="184">
        <v>65.9</v>
      </c>
      <c r="F431" s="184">
        <v>55.9</v>
      </c>
      <c r="G431" s="188" t="s">
        <v>268</v>
      </c>
      <c r="H431" s="183"/>
      <c r="I431" s="184">
        <v>27.98</v>
      </c>
      <c r="J431" s="184">
        <v>82.49</v>
      </c>
      <c r="K431" s="185">
        <v>0</v>
      </c>
      <c r="L431" s="185"/>
      <c r="M431" s="186"/>
      <c r="N431" s="61" t="s">
        <v>51</v>
      </c>
      <c r="P431" s="175" t="s">
        <v>868</v>
      </c>
      <c r="T431" s="176"/>
    </row>
    <row r="432" spans="1:20" s="61" customFormat="1" ht="17.25">
      <c r="A432" s="183" t="s">
        <v>1073</v>
      </c>
      <c r="B432" s="183" t="s">
        <v>1074</v>
      </c>
      <c r="C432" s="183" t="s">
        <v>868</v>
      </c>
      <c r="D432" s="183" t="s">
        <v>869</v>
      </c>
      <c r="E432" s="184">
        <v>65.9</v>
      </c>
      <c r="F432" s="184">
        <v>33.9</v>
      </c>
      <c r="G432" s="188" t="s">
        <v>786</v>
      </c>
      <c r="H432" s="183" t="s">
        <v>1005</v>
      </c>
      <c r="I432" s="184">
        <v>27.98</v>
      </c>
      <c r="J432" s="184">
        <v>60.49</v>
      </c>
      <c r="K432" s="185">
        <v>41</v>
      </c>
      <c r="L432" s="185"/>
      <c r="M432" s="186"/>
      <c r="N432" s="61" t="s">
        <v>51</v>
      </c>
      <c r="P432" s="175" t="s">
        <v>868</v>
      </c>
      <c r="T432" s="176"/>
    </row>
    <row r="433" spans="1:20" s="61" customFormat="1" ht="17.25">
      <c r="A433" s="183" t="s">
        <v>1075</v>
      </c>
      <c r="B433" s="183" t="s">
        <v>1076</v>
      </c>
      <c r="C433" s="183" t="s">
        <v>116</v>
      </c>
      <c r="D433" s="183" t="s">
        <v>117</v>
      </c>
      <c r="E433" s="184">
        <v>259</v>
      </c>
      <c r="F433" s="184">
        <v>235</v>
      </c>
      <c r="G433" s="185" t="s">
        <v>137</v>
      </c>
      <c r="H433" s="185"/>
      <c r="I433" s="184">
        <v>99.2</v>
      </c>
      <c r="J433" s="184">
        <v>334.2</v>
      </c>
      <c r="K433" s="185">
        <v>100</v>
      </c>
      <c r="L433" s="185"/>
      <c r="M433" s="186"/>
      <c r="N433" s="61" t="s">
        <v>51</v>
      </c>
      <c r="P433" s="175" t="s">
        <v>116</v>
      </c>
      <c r="T433" s="176"/>
    </row>
    <row r="434" spans="1:20" s="61" customFormat="1" ht="17.25">
      <c r="A434" s="183" t="s">
        <v>1077</v>
      </c>
      <c r="B434" s="183" t="s">
        <v>1078</v>
      </c>
      <c r="C434" s="183" t="s">
        <v>116</v>
      </c>
      <c r="D434" s="183" t="s">
        <v>117</v>
      </c>
      <c r="E434" s="184">
        <v>259</v>
      </c>
      <c r="F434" s="184">
        <v>225</v>
      </c>
      <c r="G434" s="185" t="s">
        <v>102</v>
      </c>
      <c r="H434" s="185"/>
      <c r="I434" s="184">
        <v>99.2</v>
      </c>
      <c r="J434" s="184">
        <v>324.2</v>
      </c>
      <c r="K434" s="185">
        <v>1</v>
      </c>
      <c r="L434" s="185"/>
      <c r="M434" s="186"/>
      <c r="N434" s="61" t="s">
        <v>51</v>
      </c>
      <c r="P434" s="175" t="s">
        <v>116</v>
      </c>
      <c r="T434" s="176"/>
    </row>
    <row r="435" spans="1:20" s="61" customFormat="1" ht="17.25">
      <c r="A435" s="183" t="s">
        <v>1079</v>
      </c>
      <c r="B435" s="183" t="s">
        <v>1080</v>
      </c>
      <c r="C435" s="183" t="s">
        <v>116</v>
      </c>
      <c r="D435" s="183" t="s">
        <v>117</v>
      </c>
      <c r="E435" s="184">
        <v>269</v>
      </c>
      <c r="F435" s="184">
        <v>225</v>
      </c>
      <c r="G435" s="188" t="s">
        <v>107</v>
      </c>
      <c r="H435" s="185"/>
      <c r="I435" s="184">
        <v>98.33</v>
      </c>
      <c r="J435" s="184">
        <v>323.33</v>
      </c>
      <c r="K435" s="183">
        <v>36</v>
      </c>
      <c r="L435" s="183"/>
      <c r="M435" s="186"/>
      <c r="N435" s="61" t="s">
        <v>51</v>
      </c>
      <c r="P435" s="175" t="s">
        <v>116</v>
      </c>
      <c r="T435" s="176"/>
    </row>
    <row r="436" spans="1:20" s="61" customFormat="1" ht="17.25">
      <c r="A436" s="183" t="s">
        <v>1081</v>
      </c>
      <c r="B436" s="183" t="s">
        <v>1082</v>
      </c>
      <c r="C436" s="183" t="s">
        <v>116</v>
      </c>
      <c r="D436" s="183" t="s">
        <v>117</v>
      </c>
      <c r="E436" s="184">
        <v>245</v>
      </c>
      <c r="F436" s="184">
        <v>190</v>
      </c>
      <c r="G436" s="188" t="s">
        <v>203</v>
      </c>
      <c r="H436" s="185"/>
      <c r="I436" s="184">
        <v>92.35</v>
      </c>
      <c r="J436" s="184">
        <v>282.35</v>
      </c>
      <c r="K436" s="183">
        <v>20</v>
      </c>
      <c r="L436" s="183"/>
      <c r="M436" s="186"/>
      <c r="N436" s="61" t="s">
        <v>51</v>
      </c>
      <c r="P436" s="175" t="s">
        <v>116</v>
      </c>
      <c r="T436" s="176"/>
    </row>
    <row r="437" spans="1:20" s="61" customFormat="1" ht="17.25">
      <c r="A437" s="183" t="s">
        <v>1083</v>
      </c>
      <c r="B437" s="183" t="s">
        <v>1084</v>
      </c>
      <c r="C437" s="183" t="s">
        <v>116</v>
      </c>
      <c r="D437" s="183" t="s">
        <v>117</v>
      </c>
      <c r="E437" s="184">
        <v>245</v>
      </c>
      <c r="F437" s="184">
        <v>205</v>
      </c>
      <c r="G437" s="188" t="s">
        <v>107</v>
      </c>
      <c r="H437" s="185"/>
      <c r="I437" s="184">
        <v>92.35</v>
      </c>
      <c r="J437" s="184">
        <v>297.35</v>
      </c>
      <c r="K437" s="185">
        <v>108</v>
      </c>
      <c r="L437" s="185"/>
      <c r="M437" s="186"/>
      <c r="N437" s="61" t="s">
        <v>51</v>
      </c>
      <c r="P437" s="175" t="s">
        <v>116</v>
      </c>
      <c r="T437" s="176"/>
    </row>
    <row r="438" spans="1:20" s="61" customFormat="1" ht="17.25">
      <c r="A438" s="183" t="s">
        <v>1085</v>
      </c>
      <c r="B438" s="183" t="s">
        <v>1086</v>
      </c>
      <c r="C438" s="183" t="s">
        <v>604</v>
      </c>
      <c r="D438" s="183" t="s">
        <v>605</v>
      </c>
      <c r="E438" s="184">
        <v>179</v>
      </c>
      <c r="F438" s="184">
        <v>169</v>
      </c>
      <c r="G438" s="188" t="s">
        <v>194</v>
      </c>
      <c r="H438" s="185"/>
      <c r="I438" s="184">
        <v>52.97</v>
      </c>
      <c r="J438" s="184">
        <v>221.97</v>
      </c>
      <c r="K438" s="185">
        <v>39</v>
      </c>
      <c r="L438" s="185"/>
      <c r="M438" s="186"/>
      <c r="N438" s="61" t="s">
        <v>51</v>
      </c>
      <c r="P438" s="175" t="s">
        <v>604</v>
      </c>
      <c r="T438" s="176"/>
    </row>
    <row r="439" spans="1:20" s="61" customFormat="1" ht="17.25">
      <c r="A439" s="183" t="s">
        <v>1087</v>
      </c>
      <c r="B439" s="183" t="s">
        <v>1086</v>
      </c>
      <c r="C439" s="183" t="s">
        <v>604</v>
      </c>
      <c r="D439" s="183" t="s">
        <v>605</v>
      </c>
      <c r="E439" s="184">
        <v>179</v>
      </c>
      <c r="F439" s="184">
        <v>169</v>
      </c>
      <c r="G439" s="188" t="s">
        <v>194</v>
      </c>
      <c r="H439" s="185"/>
      <c r="I439" s="184">
        <v>52.97</v>
      </c>
      <c r="J439" s="184">
        <v>221.97</v>
      </c>
      <c r="K439" s="185">
        <v>0</v>
      </c>
      <c r="L439" s="185"/>
      <c r="M439" s="186"/>
      <c r="N439" s="61" t="s">
        <v>51</v>
      </c>
      <c r="P439" s="175" t="s">
        <v>604</v>
      </c>
      <c r="T439" s="176"/>
    </row>
    <row r="440" spans="1:20" s="61" customFormat="1" ht="17.25">
      <c r="A440" s="183" t="s">
        <v>1088</v>
      </c>
      <c r="B440" s="183" t="s">
        <v>1086</v>
      </c>
      <c r="C440" s="183" t="s">
        <v>604</v>
      </c>
      <c r="D440" s="183" t="s">
        <v>605</v>
      </c>
      <c r="E440" s="184">
        <v>179</v>
      </c>
      <c r="F440" s="184">
        <v>169</v>
      </c>
      <c r="G440" s="188" t="s">
        <v>194</v>
      </c>
      <c r="H440" s="185"/>
      <c r="I440" s="184">
        <v>52.97</v>
      </c>
      <c r="J440" s="184">
        <v>221.97</v>
      </c>
      <c r="K440" s="185">
        <v>22</v>
      </c>
      <c r="L440" s="185"/>
      <c r="M440" s="186"/>
      <c r="N440" s="61" t="s">
        <v>51</v>
      </c>
      <c r="P440" s="175" t="s">
        <v>604</v>
      </c>
      <c r="T440" s="176"/>
    </row>
    <row r="441" spans="1:20" s="61" customFormat="1" ht="17.25">
      <c r="A441" s="183" t="s">
        <v>1089</v>
      </c>
      <c r="B441" s="183" t="s">
        <v>1086</v>
      </c>
      <c r="C441" s="183" t="s">
        <v>604</v>
      </c>
      <c r="D441" s="183" t="s">
        <v>605</v>
      </c>
      <c r="E441" s="184">
        <v>179</v>
      </c>
      <c r="F441" s="184">
        <v>169</v>
      </c>
      <c r="G441" s="188" t="s">
        <v>194</v>
      </c>
      <c r="H441" s="185"/>
      <c r="I441" s="184">
        <v>52.97</v>
      </c>
      <c r="J441" s="184">
        <v>221.97</v>
      </c>
      <c r="K441" s="185">
        <v>0</v>
      </c>
      <c r="L441" s="185"/>
      <c r="M441" s="186"/>
      <c r="N441" s="61" t="s">
        <v>51</v>
      </c>
      <c r="P441" s="175" t="s">
        <v>604</v>
      </c>
      <c r="T441" s="176"/>
    </row>
    <row r="442" spans="1:20" s="61" customFormat="1" ht="17.25">
      <c r="A442" s="183" t="s">
        <v>1090</v>
      </c>
      <c r="B442" s="183" t="s">
        <v>1091</v>
      </c>
      <c r="C442" s="183" t="s">
        <v>604</v>
      </c>
      <c r="D442" s="183" t="s">
        <v>605</v>
      </c>
      <c r="E442" s="184">
        <v>259</v>
      </c>
      <c r="F442" s="184">
        <v>220.15</v>
      </c>
      <c r="G442" s="188" t="s">
        <v>88</v>
      </c>
      <c r="H442" s="185" t="s">
        <v>1092</v>
      </c>
      <c r="I442" s="184">
        <v>45.24</v>
      </c>
      <c r="J442" s="184">
        <v>265.39</v>
      </c>
      <c r="K442" s="185">
        <v>193</v>
      </c>
      <c r="L442" s="185"/>
      <c r="M442" s="186"/>
      <c r="N442" s="61" t="s">
        <v>51</v>
      </c>
      <c r="P442" s="175" t="s">
        <v>604</v>
      </c>
      <c r="T442" s="176"/>
    </row>
    <row r="443" spans="1:20" s="61" customFormat="1" ht="17.25">
      <c r="A443" s="183" t="s">
        <v>1093</v>
      </c>
      <c r="B443" s="183" t="s">
        <v>1094</v>
      </c>
      <c r="C443" s="183" t="s">
        <v>604</v>
      </c>
      <c r="D443" s="183" t="s">
        <v>605</v>
      </c>
      <c r="E443" s="184">
        <v>129</v>
      </c>
      <c r="F443" s="184">
        <v>116.1</v>
      </c>
      <c r="G443" s="188" t="s">
        <v>75</v>
      </c>
      <c r="H443" s="185" t="s">
        <v>1092</v>
      </c>
      <c r="I443" s="184">
        <v>40.49</v>
      </c>
      <c r="J443" s="184">
        <v>156.59</v>
      </c>
      <c r="K443" s="185">
        <v>34</v>
      </c>
      <c r="L443" s="185"/>
      <c r="M443" s="186"/>
      <c r="N443" s="61" t="s">
        <v>51</v>
      </c>
      <c r="P443" s="175" t="s">
        <v>604</v>
      </c>
      <c r="T443" s="176"/>
    </row>
    <row r="444" spans="1:20" s="61" customFormat="1" ht="17.25">
      <c r="A444" s="183" t="s">
        <v>1095</v>
      </c>
      <c r="B444" s="183" t="s">
        <v>1096</v>
      </c>
      <c r="C444" s="183" t="s">
        <v>757</v>
      </c>
      <c r="D444" s="183" t="s">
        <v>758</v>
      </c>
      <c r="E444" s="184">
        <v>399</v>
      </c>
      <c r="F444" s="184">
        <v>399</v>
      </c>
      <c r="G444" s="188"/>
      <c r="H444" s="185"/>
      <c r="I444" s="184">
        <v>129.76</v>
      </c>
      <c r="J444" s="184">
        <v>528.76</v>
      </c>
      <c r="K444" s="185">
        <v>59</v>
      </c>
      <c r="L444" s="185"/>
      <c r="M444" s="186"/>
      <c r="N444" s="61" t="s">
        <v>51</v>
      </c>
      <c r="P444" s="175" t="s">
        <v>757</v>
      </c>
      <c r="T444" s="176"/>
    </row>
    <row r="445" spans="1:20" s="61" customFormat="1" ht="17.25">
      <c r="A445" s="183" t="s">
        <v>1097</v>
      </c>
      <c r="B445" s="183" t="s">
        <v>1098</v>
      </c>
      <c r="C445" s="183" t="s">
        <v>49</v>
      </c>
      <c r="D445" s="183" t="s">
        <v>50</v>
      </c>
      <c r="E445" s="184">
        <v>122</v>
      </c>
      <c r="F445" s="184">
        <v>122</v>
      </c>
      <c r="G445" s="188"/>
      <c r="H445" s="185"/>
      <c r="I445" s="184">
        <v>37.39</v>
      </c>
      <c r="J445" s="184">
        <v>159.39</v>
      </c>
      <c r="K445" s="185">
        <v>286</v>
      </c>
      <c r="L445" s="185"/>
      <c r="M445" s="186"/>
      <c r="N445" s="61" t="s">
        <v>51</v>
      </c>
      <c r="P445" s="175" t="s">
        <v>49</v>
      </c>
      <c r="T445" s="176"/>
    </row>
    <row r="446" spans="1:20" s="61" customFormat="1" ht="17.25">
      <c r="A446" s="183" t="s">
        <v>1099</v>
      </c>
      <c r="B446" s="183" t="s">
        <v>1100</v>
      </c>
      <c r="C446" s="183" t="s">
        <v>49</v>
      </c>
      <c r="D446" s="183" t="s">
        <v>50</v>
      </c>
      <c r="E446" s="184">
        <v>122</v>
      </c>
      <c r="F446" s="184">
        <v>122</v>
      </c>
      <c r="G446" s="188"/>
      <c r="H446" s="185"/>
      <c r="I446" s="184">
        <v>37.39</v>
      </c>
      <c r="J446" s="184">
        <v>159.39</v>
      </c>
      <c r="K446" s="185">
        <v>300</v>
      </c>
      <c r="L446" s="185"/>
      <c r="M446" s="186"/>
      <c r="N446" s="61" t="s">
        <v>51</v>
      </c>
      <c r="P446" s="175" t="s">
        <v>49</v>
      </c>
      <c r="T446" s="176"/>
    </row>
    <row r="447" spans="1:20" s="61" customFormat="1" ht="17.25">
      <c r="A447" s="183" t="s">
        <v>1101</v>
      </c>
      <c r="B447" s="183" t="s">
        <v>1102</v>
      </c>
      <c r="C447" s="183" t="s">
        <v>868</v>
      </c>
      <c r="D447" s="183" t="s">
        <v>869</v>
      </c>
      <c r="E447" s="184">
        <v>64.9</v>
      </c>
      <c r="F447" s="184">
        <v>54.9</v>
      </c>
      <c r="G447" s="188" t="s">
        <v>268</v>
      </c>
      <c r="H447" s="185"/>
      <c r="I447" s="184">
        <v>18.14</v>
      </c>
      <c r="J447" s="184">
        <v>73.04</v>
      </c>
      <c r="K447" s="185">
        <v>19</v>
      </c>
      <c r="L447" s="185"/>
      <c r="M447" s="186"/>
      <c r="N447" s="61" t="s">
        <v>51</v>
      </c>
      <c r="P447" s="175" t="s">
        <v>868</v>
      </c>
      <c r="T447" s="176"/>
    </row>
    <row r="448" spans="1:20" s="61" customFormat="1" ht="17.25">
      <c r="A448" s="183" t="s">
        <v>1103</v>
      </c>
      <c r="B448" s="183" t="s">
        <v>1104</v>
      </c>
      <c r="C448" s="183" t="s">
        <v>116</v>
      </c>
      <c r="D448" s="183" t="s">
        <v>117</v>
      </c>
      <c r="E448" s="184">
        <v>225</v>
      </c>
      <c r="F448" s="184">
        <v>205</v>
      </c>
      <c r="G448" s="188" t="s">
        <v>55</v>
      </c>
      <c r="H448" s="185"/>
      <c r="I448" s="184">
        <v>87.1</v>
      </c>
      <c r="J448" s="184">
        <v>292.1</v>
      </c>
      <c r="K448" s="185">
        <v>26</v>
      </c>
      <c r="L448" s="185" t="s">
        <v>57</v>
      </c>
      <c r="M448" s="186" t="s">
        <v>1105</v>
      </c>
      <c r="N448" s="61" t="s">
        <v>51</v>
      </c>
      <c r="P448" s="175" t="s">
        <v>116</v>
      </c>
      <c r="T448" s="176"/>
    </row>
    <row r="449" spans="1:20" s="61" customFormat="1" ht="17.25">
      <c r="A449" s="183" t="s">
        <v>1106</v>
      </c>
      <c r="B449" s="183" t="s">
        <v>1107</v>
      </c>
      <c r="C449" s="183" t="s">
        <v>116</v>
      </c>
      <c r="D449" s="183" t="s">
        <v>117</v>
      </c>
      <c r="E449" s="184">
        <v>225</v>
      </c>
      <c r="F449" s="184">
        <v>205</v>
      </c>
      <c r="G449" s="188" t="s">
        <v>55</v>
      </c>
      <c r="H449" s="185"/>
      <c r="I449" s="184">
        <v>87.1</v>
      </c>
      <c r="J449" s="184">
        <v>292.1</v>
      </c>
      <c r="K449" s="185">
        <v>78</v>
      </c>
      <c r="L449" s="185" t="s">
        <v>76</v>
      </c>
      <c r="M449" s="186" t="s">
        <v>1105</v>
      </c>
      <c r="N449" s="61" t="s">
        <v>51</v>
      </c>
      <c r="P449" s="175" t="s">
        <v>116</v>
      </c>
      <c r="T449" s="176"/>
    </row>
    <row r="450" spans="1:20" s="61" customFormat="1" ht="17.25">
      <c r="A450" s="183" t="s">
        <v>1108</v>
      </c>
      <c r="B450" s="183" t="s">
        <v>1109</v>
      </c>
      <c r="C450" s="183" t="s">
        <v>894</v>
      </c>
      <c r="D450" s="183" t="s">
        <v>895</v>
      </c>
      <c r="E450" s="184">
        <v>498</v>
      </c>
      <c r="F450" s="184">
        <v>435</v>
      </c>
      <c r="G450" s="188" t="s">
        <v>140</v>
      </c>
      <c r="H450" s="185"/>
      <c r="I450" s="184">
        <v>100.92</v>
      </c>
      <c r="J450" s="184">
        <v>535.92</v>
      </c>
      <c r="K450" s="185">
        <v>0</v>
      </c>
      <c r="L450" s="185"/>
      <c r="M450" s="186"/>
      <c r="N450" s="61" t="s">
        <v>51</v>
      </c>
      <c r="P450" s="175" t="s">
        <v>894</v>
      </c>
      <c r="T450" s="176"/>
    </row>
    <row r="451" spans="1:20" s="61" customFormat="1" ht="17.25">
      <c r="A451" s="183" t="s">
        <v>1110</v>
      </c>
      <c r="B451" s="183" t="s">
        <v>205</v>
      </c>
      <c r="C451" s="183" t="s">
        <v>206</v>
      </c>
      <c r="D451" s="183" t="s">
        <v>206</v>
      </c>
      <c r="E451" s="184">
        <v>140</v>
      </c>
      <c r="F451" s="184">
        <v>120</v>
      </c>
      <c r="G451" s="188" t="s">
        <v>88</v>
      </c>
      <c r="H451" s="185" t="s">
        <v>1111</v>
      </c>
      <c r="I451" s="184">
        <v>89.22</v>
      </c>
      <c r="J451" s="184">
        <v>209.22</v>
      </c>
      <c r="K451" s="185">
        <v>0</v>
      </c>
      <c r="L451" s="185"/>
      <c r="M451" s="186"/>
      <c r="N451" s="61" t="s">
        <v>51</v>
      </c>
      <c r="P451" s="175" t="s">
        <v>206</v>
      </c>
      <c r="T451" s="176"/>
    </row>
    <row r="452" spans="1:20" s="61" customFormat="1" ht="17.25">
      <c r="A452" s="183" t="s">
        <v>1112</v>
      </c>
      <c r="B452" s="183" t="s">
        <v>1113</v>
      </c>
      <c r="C452" s="183" t="s">
        <v>179</v>
      </c>
      <c r="D452" s="183" t="s">
        <v>179</v>
      </c>
      <c r="E452" s="184">
        <v>285</v>
      </c>
      <c r="F452" s="184">
        <v>205</v>
      </c>
      <c r="G452" s="188" t="s">
        <v>329</v>
      </c>
      <c r="H452" s="185"/>
      <c r="I452" s="184">
        <v>94.75</v>
      </c>
      <c r="J452" s="184">
        <v>299.75</v>
      </c>
      <c r="K452" s="185">
        <v>921</v>
      </c>
      <c r="L452" s="185"/>
      <c r="M452" s="186"/>
      <c r="N452" s="61" t="s">
        <v>51</v>
      </c>
      <c r="P452" s="175" t="s">
        <v>179</v>
      </c>
      <c r="T452" s="176"/>
    </row>
    <row r="453" spans="1:20" s="61" customFormat="1" ht="17.25">
      <c r="A453" s="183" t="s">
        <v>1114</v>
      </c>
      <c r="B453" s="183" t="s">
        <v>1115</v>
      </c>
      <c r="C453" s="183" t="s">
        <v>1116</v>
      </c>
      <c r="D453" s="183" t="s">
        <v>1117</v>
      </c>
      <c r="E453" s="184">
        <v>299</v>
      </c>
      <c r="F453" s="184">
        <v>299</v>
      </c>
      <c r="G453" s="188"/>
      <c r="H453" s="185"/>
      <c r="I453" s="184">
        <v>68.28</v>
      </c>
      <c r="J453" s="184">
        <v>367.28</v>
      </c>
      <c r="K453" s="185">
        <v>34</v>
      </c>
      <c r="L453" s="185"/>
      <c r="M453" s="186"/>
      <c r="N453" s="61" t="s">
        <v>51</v>
      </c>
      <c r="P453" s="175" t="s">
        <v>1116</v>
      </c>
      <c r="T453" s="176"/>
    </row>
    <row r="454" spans="1:20" s="61" customFormat="1" ht="17.25">
      <c r="A454" s="183" t="s">
        <v>1118</v>
      </c>
      <c r="B454" s="183" t="s">
        <v>1119</v>
      </c>
      <c r="C454" s="183" t="s">
        <v>1116</v>
      </c>
      <c r="D454" s="183" t="s">
        <v>1117</v>
      </c>
      <c r="E454" s="184">
        <v>299</v>
      </c>
      <c r="F454" s="184">
        <v>299</v>
      </c>
      <c r="G454" s="185"/>
      <c r="H454" s="185"/>
      <c r="I454" s="184">
        <v>68.28</v>
      </c>
      <c r="J454" s="184">
        <v>367.28</v>
      </c>
      <c r="K454" s="185">
        <v>19</v>
      </c>
      <c r="L454" s="185"/>
      <c r="M454" s="186"/>
      <c r="N454" s="61" t="s">
        <v>51</v>
      </c>
      <c r="P454" s="175" t="s">
        <v>1116</v>
      </c>
      <c r="T454" s="176"/>
    </row>
    <row r="455" spans="1:20" s="61" customFormat="1" ht="17.25">
      <c r="A455" s="183" t="s">
        <v>1120</v>
      </c>
      <c r="B455" s="183" t="s">
        <v>1121</v>
      </c>
      <c r="C455" s="183" t="s">
        <v>1116</v>
      </c>
      <c r="D455" s="183" t="s">
        <v>1117</v>
      </c>
      <c r="E455" s="184">
        <v>299</v>
      </c>
      <c r="F455" s="184">
        <v>299</v>
      </c>
      <c r="G455" s="188"/>
      <c r="H455" s="185"/>
      <c r="I455" s="184">
        <v>68.28</v>
      </c>
      <c r="J455" s="184">
        <v>367.28</v>
      </c>
      <c r="K455" s="185">
        <v>0</v>
      </c>
      <c r="L455" s="185" t="s">
        <v>57</v>
      </c>
      <c r="M455" s="186" t="s">
        <v>722</v>
      </c>
      <c r="N455" s="61" t="s">
        <v>51</v>
      </c>
      <c r="P455" s="175" t="s">
        <v>1116</v>
      </c>
      <c r="T455" s="176"/>
    </row>
    <row r="456" spans="1:20" s="61" customFormat="1" ht="17.25">
      <c r="A456" s="183" t="s">
        <v>1122</v>
      </c>
      <c r="B456" s="183" t="s">
        <v>1123</v>
      </c>
      <c r="C456" s="183" t="s">
        <v>1116</v>
      </c>
      <c r="D456" s="183" t="s">
        <v>1117</v>
      </c>
      <c r="E456" s="184">
        <v>299</v>
      </c>
      <c r="F456" s="184">
        <v>299</v>
      </c>
      <c r="G456" s="185"/>
      <c r="H456" s="185"/>
      <c r="I456" s="184">
        <v>68.28</v>
      </c>
      <c r="J456" s="184">
        <v>367.28</v>
      </c>
      <c r="K456" s="185">
        <v>197</v>
      </c>
      <c r="L456" s="185" t="s">
        <v>372</v>
      </c>
      <c r="M456" s="186" t="s">
        <v>127</v>
      </c>
      <c r="N456" s="61" t="s">
        <v>51</v>
      </c>
      <c r="P456" s="175" t="s">
        <v>1116</v>
      </c>
      <c r="T456" s="176"/>
    </row>
    <row r="457" spans="1:20" s="61" customFormat="1" ht="17.25">
      <c r="A457" s="183" t="s">
        <v>1124</v>
      </c>
      <c r="B457" s="183" t="s">
        <v>1125</v>
      </c>
      <c r="C457" s="183" t="s">
        <v>1116</v>
      </c>
      <c r="D457" s="183" t="s">
        <v>1117</v>
      </c>
      <c r="E457" s="184">
        <v>299</v>
      </c>
      <c r="F457" s="184">
        <v>299</v>
      </c>
      <c r="G457" s="188"/>
      <c r="H457" s="185"/>
      <c r="I457" s="184">
        <v>69.45</v>
      </c>
      <c r="J457" s="184">
        <v>368.45</v>
      </c>
      <c r="K457" s="185">
        <v>0</v>
      </c>
      <c r="L457" s="185"/>
      <c r="M457" s="186"/>
      <c r="N457" s="61" t="s">
        <v>51</v>
      </c>
      <c r="P457" s="175" t="s">
        <v>1116</v>
      </c>
      <c r="T457" s="176"/>
    </row>
    <row r="458" spans="1:20" s="61" customFormat="1" ht="17.25">
      <c r="A458" s="183" t="s">
        <v>1126</v>
      </c>
      <c r="B458" s="183" t="s">
        <v>1127</v>
      </c>
      <c r="C458" s="183" t="s">
        <v>73</v>
      </c>
      <c r="D458" s="183" t="s">
        <v>74</v>
      </c>
      <c r="E458" s="184">
        <v>305</v>
      </c>
      <c r="F458" s="184">
        <v>275</v>
      </c>
      <c r="G458" s="185" t="s">
        <v>137</v>
      </c>
      <c r="H458" s="185"/>
      <c r="I458" s="184">
        <v>97.7</v>
      </c>
      <c r="J458" s="184">
        <v>372.7</v>
      </c>
      <c r="K458" s="185">
        <v>61</v>
      </c>
      <c r="L458" s="185"/>
      <c r="M458" s="186"/>
      <c r="N458" s="61" t="s">
        <v>51</v>
      </c>
      <c r="P458" s="175" t="s">
        <v>73</v>
      </c>
      <c r="T458" s="176"/>
    </row>
    <row r="459" spans="1:20" s="61" customFormat="1" ht="17.25">
      <c r="A459" s="183" t="s">
        <v>1128</v>
      </c>
      <c r="B459" s="183" t="s">
        <v>1129</v>
      </c>
      <c r="C459" s="183" t="s">
        <v>73</v>
      </c>
      <c r="D459" s="183" t="s">
        <v>74</v>
      </c>
      <c r="E459" s="184">
        <v>305</v>
      </c>
      <c r="F459" s="184">
        <v>275</v>
      </c>
      <c r="G459" s="188" t="s">
        <v>137</v>
      </c>
      <c r="H459" s="183"/>
      <c r="I459" s="184">
        <v>97.7</v>
      </c>
      <c r="J459" s="184">
        <v>372.7</v>
      </c>
      <c r="K459" s="185">
        <v>61</v>
      </c>
      <c r="L459" s="185"/>
      <c r="M459" s="186"/>
      <c r="N459" s="61" t="s">
        <v>51</v>
      </c>
      <c r="P459" s="175" t="s">
        <v>73</v>
      </c>
      <c r="T459" s="176"/>
    </row>
    <row r="460" spans="1:20" s="61" customFormat="1" ht="17.25">
      <c r="A460" s="183" t="s">
        <v>1130</v>
      </c>
      <c r="B460" s="183" t="s">
        <v>1131</v>
      </c>
      <c r="C460" s="183" t="s">
        <v>73</v>
      </c>
      <c r="D460" s="183" t="s">
        <v>74</v>
      </c>
      <c r="E460" s="184">
        <v>320</v>
      </c>
      <c r="F460" s="184">
        <v>295</v>
      </c>
      <c r="G460" s="188" t="s">
        <v>494</v>
      </c>
      <c r="H460" s="183"/>
      <c r="I460" s="184">
        <v>111.93</v>
      </c>
      <c r="J460" s="184">
        <v>406.93</v>
      </c>
      <c r="K460" s="185">
        <v>72</v>
      </c>
      <c r="L460" s="185"/>
      <c r="M460" s="186"/>
      <c r="N460" s="61" t="s">
        <v>51</v>
      </c>
      <c r="P460" s="175" t="s">
        <v>73</v>
      </c>
      <c r="T460" s="176"/>
    </row>
    <row r="461" spans="1:20" s="61" customFormat="1" ht="17.25">
      <c r="A461" s="183" t="s">
        <v>1132</v>
      </c>
      <c r="B461" s="183" t="s">
        <v>1133</v>
      </c>
      <c r="C461" s="183" t="s">
        <v>73</v>
      </c>
      <c r="D461" s="183" t="s">
        <v>74</v>
      </c>
      <c r="E461" s="184">
        <v>320</v>
      </c>
      <c r="F461" s="184">
        <v>295</v>
      </c>
      <c r="G461" s="188" t="s">
        <v>494</v>
      </c>
      <c r="H461" s="183"/>
      <c r="I461" s="184">
        <v>111.93</v>
      </c>
      <c r="J461" s="184">
        <v>406.93</v>
      </c>
      <c r="K461" s="185">
        <v>71</v>
      </c>
      <c r="L461" s="185"/>
      <c r="M461" s="186"/>
      <c r="N461" s="61" t="s">
        <v>51</v>
      </c>
      <c r="P461" s="175" t="s">
        <v>73</v>
      </c>
      <c r="T461" s="176"/>
    </row>
    <row r="462" spans="1:20" s="61" customFormat="1" ht="17.25">
      <c r="A462" s="183" t="s">
        <v>1134</v>
      </c>
      <c r="B462" s="183" t="s">
        <v>1135</v>
      </c>
      <c r="C462" s="183" t="s">
        <v>73</v>
      </c>
      <c r="D462" s="183" t="s">
        <v>74</v>
      </c>
      <c r="E462" s="184">
        <v>380</v>
      </c>
      <c r="F462" s="184">
        <v>355</v>
      </c>
      <c r="G462" s="188" t="s">
        <v>126</v>
      </c>
      <c r="H462" s="183"/>
      <c r="I462" s="184">
        <v>105.33</v>
      </c>
      <c r="J462" s="184">
        <v>460.33</v>
      </c>
      <c r="K462" s="185">
        <v>87</v>
      </c>
      <c r="L462" s="185"/>
      <c r="M462" s="186"/>
      <c r="N462" s="61" t="s">
        <v>51</v>
      </c>
      <c r="P462" s="175" t="s">
        <v>73</v>
      </c>
      <c r="T462" s="176"/>
    </row>
    <row r="463" spans="1:20" s="61" customFormat="1" ht="17.25">
      <c r="A463" s="183" t="s">
        <v>1136</v>
      </c>
      <c r="B463" s="183" t="s">
        <v>1137</v>
      </c>
      <c r="C463" s="183" t="s">
        <v>73</v>
      </c>
      <c r="D463" s="183" t="s">
        <v>74</v>
      </c>
      <c r="E463" s="184">
        <v>380</v>
      </c>
      <c r="F463" s="184">
        <v>355</v>
      </c>
      <c r="G463" s="185" t="s">
        <v>126</v>
      </c>
      <c r="H463" s="185"/>
      <c r="I463" s="184">
        <v>105.33</v>
      </c>
      <c r="J463" s="184">
        <v>460.33</v>
      </c>
      <c r="K463" s="185">
        <v>87</v>
      </c>
      <c r="L463" s="185"/>
      <c r="M463" s="186"/>
      <c r="N463" s="61" t="s">
        <v>51</v>
      </c>
      <c r="P463" s="175" t="s">
        <v>73</v>
      </c>
      <c r="T463" s="176"/>
    </row>
    <row r="464" spans="1:20" s="61" customFormat="1" ht="17.25">
      <c r="A464" s="183" t="s">
        <v>1138</v>
      </c>
      <c r="B464" s="183" t="s">
        <v>1139</v>
      </c>
      <c r="C464" s="183" t="s">
        <v>73</v>
      </c>
      <c r="D464" s="183" t="s">
        <v>74</v>
      </c>
      <c r="E464" s="184">
        <v>380</v>
      </c>
      <c r="F464" s="184">
        <v>355</v>
      </c>
      <c r="G464" s="185" t="s">
        <v>126</v>
      </c>
      <c r="H464" s="185"/>
      <c r="I464" s="184">
        <v>105.33</v>
      </c>
      <c r="J464" s="184">
        <v>460.33</v>
      </c>
      <c r="K464" s="185">
        <v>66</v>
      </c>
      <c r="L464" s="185"/>
      <c r="M464" s="186"/>
      <c r="N464" s="61" t="s">
        <v>51</v>
      </c>
      <c r="P464" s="175" t="s">
        <v>73</v>
      </c>
      <c r="T464" s="176"/>
    </row>
    <row r="465" spans="1:20" s="61" customFormat="1" ht="17.25">
      <c r="A465" s="183" t="s">
        <v>1140</v>
      </c>
      <c r="B465" s="183" t="s">
        <v>1141</v>
      </c>
      <c r="C465" s="183" t="s">
        <v>894</v>
      </c>
      <c r="D465" s="183" t="s">
        <v>895</v>
      </c>
      <c r="E465" s="184">
        <v>388</v>
      </c>
      <c r="F465" s="184">
        <v>269</v>
      </c>
      <c r="G465" s="185" t="s">
        <v>151</v>
      </c>
      <c r="H465" s="185"/>
      <c r="I465" s="184">
        <v>126.59</v>
      </c>
      <c r="J465" s="184">
        <v>395.59</v>
      </c>
      <c r="K465" s="185">
        <v>0</v>
      </c>
      <c r="L465" s="185"/>
      <c r="M465" s="186"/>
      <c r="N465" s="61" t="s">
        <v>51</v>
      </c>
      <c r="P465" s="175" t="s">
        <v>894</v>
      </c>
      <c r="T465" s="176"/>
    </row>
    <row r="466" spans="1:20" s="61" customFormat="1" ht="17.25">
      <c r="A466" s="183" t="s">
        <v>1142</v>
      </c>
      <c r="B466" s="183" t="s">
        <v>1143</v>
      </c>
      <c r="C466" s="183" t="s">
        <v>894</v>
      </c>
      <c r="D466" s="183" t="s">
        <v>895</v>
      </c>
      <c r="E466" s="184">
        <v>388</v>
      </c>
      <c r="F466" s="184">
        <v>269</v>
      </c>
      <c r="G466" s="185" t="s">
        <v>151</v>
      </c>
      <c r="H466" s="185"/>
      <c r="I466" s="184">
        <v>126.59</v>
      </c>
      <c r="J466" s="184">
        <v>395.59</v>
      </c>
      <c r="K466" s="185">
        <v>1</v>
      </c>
      <c r="L466" s="185"/>
      <c r="M466" s="186"/>
      <c r="N466" s="61" t="s">
        <v>51</v>
      </c>
      <c r="P466" s="175" t="s">
        <v>894</v>
      </c>
      <c r="T466" s="176"/>
    </row>
    <row r="467" spans="1:20" s="61" customFormat="1" ht="17.25">
      <c r="A467" s="183" t="s">
        <v>1144</v>
      </c>
      <c r="B467" s="183" t="s">
        <v>1145</v>
      </c>
      <c r="C467" s="183" t="s">
        <v>894</v>
      </c>
      <c r="D467" s="183" t="s">
        <v>895</v>
      </c>
      <c r="E467" s="184">
        <v>388</v>
      </c>
      <c r="F467" s="184">
        <v>269</v>
      </c>
      <c r="G467" s="185" t="s">
        <v>151</v>
      </c>
      <c r="H467" s="185"/>
      <c r="I467" s="184">
        <v>126.59</v>
      </c>
      <c r="J467" s="184">
        <v>395.59</v>
      </c>
      <c r="K467" s="185">
        <v>9</v>
      </c>
      <c r="L467" s="185"/>
      <c r="M467" s="186"/>
      <c r="N467" s="61" t="s">
        <v>51</v>
      </c>
      <c r="P467" s="175" t="s">
        <v>894</v>
      </c>
      <c r="T467" s="176"/>
    </row>
    <row r="468" spans="1:20" s="61" customFormat="1" ht="17.25">
      <c r="A468" s="183" t="s">
        <v>1146</v>
      </c>
      <c r="B468" s="183" t="s">
        <v>1147</v>
      </c>
      <c r="C468" s="183" t="s">
        <v>894</v>
      </c>
      <c r="D468" s="183" t="s">
        <v>895</v>
      </c>
      <c r="E468" s="184">
        <v>388</v>
      </c>
      <c r="F468" s="184">
        <v>269</v>
      </c>
      <c r="G468" s="185" t="s">
        <v>151</v>
      </c>
      <c r="H468" s="185"/>
      <c r="I468" s="184">
        <v>126.59</v>
      </c>
      <c r="J468" s="184">
        <v>395.59</v>
      </c>
      <c r="K468" s="185">
        <v>16</v>
      </c>
      <c r="L468" s="185"/>
      <c r="M468" s="186"/>
      <c r="N468" s="61" t="s">
        <v>51</v>
      </c>
      <c r="P468" s="175" t="s">
        <v>894</v>
      </c>
      <c r="T468" s="176"/>
    </row>
    <row r="469" spans="1:20" s="61" customFormat="1" ht="17.25">
      <c r="A469" s="183" t="s">
        <v>1148</v>
      </c>
      <c r="B469" s="183" t="s">
        <v>1149</v>
      </c>
      <c r="C469" s="183" t="s">
        <v>73</v>
      </c>
      <c r="D469" s="183" t="s">
        <v>74</v>
      </c>
      <c r="E469" s="184">
        <v>380</v>
      </c>
      <c r="F469" s="184">
        <v>350</v>
      </c>
      <c r="G469" s="185" t="s">
        <v>494</v>
      </c>
      <c r="H469" s="185"/>
      <c r="I469" s="184">
        <v>142.58</v>
      </c>
      <c r="J469" s="184">
        <v>492.58</v>
      </c>
      <c r="K469" s="185">
        <v>67</v>
      </c>
      <c r="L469" s="185"/>
      <c r="M469" s="186"/>
      <c r="N469" s="61" t="s">
        <v>51</v>
      </c>
      <c r="P469" s="175" t="s">
        <v>73</v>
      </c>
      <c r="T469" s="176"/>
    </row>
    <row r="470" spans="1:20" s="61" customFormat="1" ht="17.25">
      <c r="A470" s="183" t="s">
        <v>1150</v>
      </c>
      <c r="B470" s="183" t="s">
        <v>1151</v>
      </c>
      <c r="C470" s="183" t="s">
        <v>73</v>
      </c>
      <c r="D470" s="183" t="s">
        <v>74</v>
      </c>
      <c r="E470" s="184">
        <v>380</v>
      </c>
      <c r="F470" s="184">
        <v>350</v>
      </c>
      <c r="G470" s="188" t="s">
        <v>494</v>
      </c>
      <c r="H470" s="185"/>
      <c r="I470" s="184">
        <v>142.58</v>
      </c>
      <c r="J470" s="184">
        <v>492.58</v>
      </c>
      <c r="K470" s="185">
        <v>76</v>
      </c>
      <c r="L470" s="185"/>
      <c r="M470" s="186"/>
      <c r="N470" s="61" t="s">
        <v>51</v>
      </c>
      <c r="P470" s="175" t="s">
        <v>73</v>
      </c>
      <c r="T470" s="176"/>
    </row>
    <row r="471" spans="1:20" s="61" customFormat="1" ht="17.25">
      <c r="A471" s="183" t="s">
        <v>1152</v>
      </c>
      <c r="B471" s="183" t="s">
        <v>1153</v>
      </c>
      <c r="C471" s="183" t="s">
        <v>868</v>
      </c>
      <c r="D471" s="183" t="s">
        <v>869</v>
      </c>
      <c r="E471" s="184">
        <v>69.9</v>
      </c>
      <c r="F471" s="184">
        <v>59.9</v>
      </c>
      <c r="G471" s="188" t="s">
        <v>88</v>
      </c>
      <c r="H471" s="185"/>
      <c r="I471" s="184">
        <v>18.04</v>
      </c>
      <c r="J471" s="184">
        <v>76.58</v>
      </c>
      <c r="K471" s="185">
        <v>43</v>
      </c>
      <c r="L471" s="185"/>
      <c r="M471" s="186"/>
      <c r="N471" s="61" t="s">
        <v>51</v>
      </c>
      <c r="P471" s="175" t="s">
        <v>868</v>
      </c>
      <c r="T471" s="176"/>
    </row>
    <row r="472" spans="1:20" s="61" customFormat="1" ht="17.25">
      <c r="A472" s="183" t="s">
        <v>1154</v>
      </c>
      <c r="B472" s="183" t="s">
        <v>1155</v>
      </c>
      <c r="C472" s="183" t="s">
        <v>868</v>
      </c>
      <c r="D472" s="183" t="s">
        <v>869</v>
      </c>
      <c r="E472" s="184">
        <v>132.9</v>
      </c>
      <c r="F472" s="184">
        <v>122.9</v>
      </c>
      <c r="G472" s="188" t="s">
        <v>494</v>
      </c>
      <c r="H472" s="185"/>
      <c r="I472" s="184">
        <v>56.61</v>
      </c>
      <c r="J472" s="184">
        <v>179.51</v>
      </c>
      <c r="K472" s="185">
        <v>1</v>
      </c>
      <c r="L472" s="185" t="s">
        <v>130</v>
      </c>
      <c r="M472" s="186" t="s">
        <v>870</v>
      </c>
      <c r="N472" s="61" t="s">
        <v>51</v>
      </c>
      <c r="P472" s="175" t="s">
        <v>868</v>
      </c>
      <c r="T472" s="176"/>
    </row>
    <row r="473" spans="1:20" s="61" customFormat="1" ht="17.25">
      <c r="A473" s="183" t="s">
        <v>1156</v>
      </c>
      <c r="B473" s="183" t="s">
        <v>1157</v>
      </c>
      <c r="C473" s="183" t="s">
        <v>894</v>
      </c>
      <c r="D473" s="183" t="s">
        <v>895</v>
      </c>
      <c r="E473" s="184">
        <v>449</v>
      </c>
      <c r="F473" s="184">
        <v>359</v>
      </c>
      <c r="G473" s="188" t="s">
        <v>688</v>
      </c>
      <c r="H473" s="185"/>
      <c r="I473" s="184">
        <v>135.33</v>
      </c>
      <c r="J473" s="184">
        <v>494.33</v>
      </c>
      <c r="K473" s="185">
        <v>22</v>
      </c>
      <c r="L473" s="185"/>
      <c r="M473" s="186"/>
      <c r="N473" s="61" t="s">
        <v>51</v>
      </c>
      <c r="P473" s="175" t="s">
        <v>894</v>
      </c>
      <c r="T473" s="176"/>
    </row>
    <row r="474" spans="1:20" s="61" customFormat="1" ht="17.25">
      <c r="A474" s="183" t="s">
        <v>1158</v>
      </c>
      <c r="B474" s="183" t="s">
        <v>1159</v>
      </c>
      <c r="C474" s="183" t="s">
        <v>894</v>
      </c>
      <c r="D474" s="183" t="s">
        <v>895</v>
      </c>
      <c r="E474" s="184">
        <v>449</v>
      </c>
      <c r="F474" s="184">
        <v>359</v>
      </c>
      <c r="G474" s="188" t="s">
        <v>688</v>
      </c>
      <c r="H474" s="185"/>
      <c r="I474" s="184">
        <v>135.33</v>
      </c>
      <c r="J474" s="184">
        <v>494.33</v>
      </c>
      <c r="K474" s="185">
        <v>1</v>
      </c>
      <c r="L474" s="185"/>
      <c r="M474" s="186"/>
      <c r="N474" s="61" t="s">
        <v>51</v>
      </c>
      <c r="P474" s="175" t="s">
        <v>894</v>
      </c>
      <c r="T474" s="176"/>
    </row>
    <row r="475" spans="1:20" s="61" customFormat="1" ht="17.25">
      <c r="A475" s="183" t="s">
        <v>1160</v>
      </c>
      <c r="B475" s="183" t="s">
        <v>1161</v>
      </c>
      <c r="C475" s="183" t="s">
        <v>894</v>
      </c>
      <c r="D475" s="183" t="s">
        <v>895</v>
      </c>
      <c r="E475" s="184">
        <v>449</v>
      </c>
      <c r="F475" s="184">
        <v>359</v>
      </c>
      <c r="G475" s="188" t="s">
        <v>688</v>
      </c>
      <c r="H475" s="185"/>
      <c r="I475" s="184">
        <v>135.33</v>
      </c>
      <c r="J475" s="184">
        <v>494.33</v>
      </c>
      <c r="K475" s="185">
        <v>51</v>
      </c>
      <c r="L475" s="185"/>
      <c r="M475" s="186"/>
      <c r="N475" s="61" t="s">
        <v>51</v>
      </c>
      <c r="P475" s="175" t="s">
        <v>894</v>
      </c>
      <c r="T475" s="176"/>
    </row>
    <row r="476" spans="1:20" s="61" customFormat="1" ht="17.25">
      <c r="A476" s="183" t="s">
        <v>1162</v>
      </c>
      <c r="B476" s="183" t="s">
        <v>1163</v>
      </c>
      <c r="C476" s="183" t="s">
        <v>868</v>
      </c>
      <c r="D476" s="183" t="s">
        <v>869</v>
      </c>
      <c r="E476" s="184">
        <v>129.9</v>
      </c>
      <c r="F476" s="184">
        <v>119.9</v>
      </c>
      <c r="G476" s="188" t="s">
        <v>494</v>
      </c>
      <c r="H476" s="185"/>
      <c r="I476" s="184">
        <v>55.33</v>
      </c>
      <c r="J476" s="184">
        <v>175.23</v>
      </c>
      <c r="K476" s="185">
        <v>16</v>
      </c>
      <c r="L476" s="185" t="s">
        <v>130</v>
      </c>
      <c r="M476" s="186" t="s">
        <v>870</v>
      </c>
      <c r="N476" s="61" t="s">
        <v>51</v>
      </c>
      <c r="P476" s="175" t="s">
        <v>868</v>
      </c>
      <c r="T476" s="176"/>
    </row>
    <row r="477" spans="1:20" s="61" customFormat="1" ht="17.25">
      <c r="A477" s="183" t="s">
        <v>1164</v>
      </c>
      <c r="B477" s="183" t="s">
        <v>1165</v>
      </c>
      <c r="C477" s="183" t="s">
        <v>210</v>
      </c>
      <c r="D477" s="183" t="s">
        <v>210</v>
      </c>
      <c r="E477" s="184">
        <v>107</v>
      </c>
      <c r="F477" s="184">
        <v>86</v>
      </c>
      <c r="G477" s="188" t="s">
        <v>99</v>
      </c>
      <c r="H477" s="185"/>
      <c r="I477" s="184">
        <v>38.23</v>
      </c>
      <c r="J477" s="184">
        <v>124.23</v>
      </c>
      <c r="K477" s="183">
        <v>140</v>
      </c>
      <c r="L477" s="183" t="s">
        <v>372</v>
      </c>
      <c r="M477" s="186" t="s">
        <v>551</v>
      </c>
      <c r="N477" s="61" t="s">
        <v>51</v>
      </c>
      <c r="P477" s="175" t="s">
        <v>210</v>
      </c>
      <c r="T477" s="176"/>
    </row>
    <row r="478" spans="1:20" s="61" customFormat="1" ht="17.25">
      <c r="A478" s="183" t="s">
        <v>1166</v>
      </c>
      <c r="B478" s="183" t="s">
        <v>1167</v>
      </c>
      <c r="C478" s="183" t="s">
        <v>210</v>
      </c>
      <c r="D478" s="183" t="s">
        <v>210</v>
      </c>
      <c r="E478" s="184">
        <v>107</v>
      </c>
      <c r="F478" s="184">
        <v>86</v>
      </c>
      <c r="G478" s="188" t="s">
        <v>99</v>
      </c>
      <c r="H478" s="183"/>
      <c r="I478" s="184">
        <v>38.23</v>
      </c>
      <c r="J478" s="184">
        <v>124.23</v>
      </c>
      <c r="K478" s="185">
        <v>129</v>
      </c>
      <c r="L478" s="185" t="s">
        <v>372</v>
      </c>
      <c r="M478" s="186" t="s">
        <v>551</v>
      </c>
      <c r="N478" s="61" t="s">
        <v>51</v>
      </c>
      <c r="P478" s="175" t="s">
        <v>210</v>
      </c>
      <c r="T478" s="176"/>
    </row>
    <row r="479" spans="1:20" s="61" customFormat="1" ht="17.25">
      <c r="A479" s="183" t="s">
        <v>1168</v>
      </c>
      <c r="B479" s="183" t="s">
        <v>1169</v>
      </c>
      <c r="C479" s="183" t="s">
        <v>210</v>
      </c>
      <c r="D479" s="183" t="s">
        <v>210</v>
      </c>
      <c r="E479" s="184">
        <v>115</v>
      </c>
      <c r="F479" s="184">
        <v>94</v>
      </c>
      <c r="G479" s="188" t="s">
        <v>94</v>
      </c>
      <c r="H479" s="183"/>
      <c r="I479" s="184">
        <v>40.26</v>
      </c>
      <c r="J479" s="184">
        <v>134.26</v>
      </c>
      <c r="K479" s="183">
        <v>409</v>
      </c>
      <c r="L479" s="183"/>
      <c r="M479" s="186"/>
      <c r="N479" s="61" t="s">
        <v>51</v>
      </c>
      <c r="P479" s="175" t="s">
        <v>210</v>
      </c>
      <c r="T479" s="176"/>
    </row>
    <row r="480" spans="1:20" s="61" customFormat="1" ht="17.25">
      <c r="A480" s="183" t="s">
        <v>1170</v>
      </c>
      <c r="B480" s="183" t="s">
        <v>1171</v>
      </c>
      <c r="C480" s="183" t="s">
        <v>210</v>
      </c>
      <c r="D480" s="183" t="s">
        <v>210</v>
      </c>
      <c r="E480" s="184">
        <v>115</v>
      </c>
      <c r="F480" s="184">
        <v>94</v>
      </c>
      <c r="G480" s="188" t="s">
        <v>94</v>
      </c>
      <c r="H480" s="185"/>
      <c r="I480" s="184">
        <v>40.26</v>
      </c>
      <c r="J480" s="184">
        <v>134.26</v>
      </c>
      <c r="K480" s="185">
        <v>407</v>
      </c>
      <c r="L480" s="185"/>
      <c r="M480" s="186"/>
      <c r="N480" s="61" t="s">
        <v>51</v>
      </c>
      <c r="P480" s="175" t="s">
        <v>210</v>
      </c>
      <c r="T480" s="176"/>
    </row>
    <row r="481" spans="1:20" s="61" customFormat="1" ht="17.25">
      <c r="A481" s="183" t="s">
        <v>1172</v>
      </c>
      <c r="B481" s="183" t="s">
        <v>1173</v>
      </c>
      <c r="C481" s="183" t="s">
        <v>868</v>
      </c>
      <c r="D481" s="183" t="s">
        <v>869</v>
      </c>
      <c r="E481" s="184">
        <v>55.9</v>
      </c>
      <c r="F481" s="184">
        <v>35.9</v>
      </c>
      <c r="G481" s="188" t="s">
        <v>1174</v>
      </c>
      <c r="H481" s="185" t="s">
        <v>1005</v>
      </c>
      <c r="I481" s="184">
        <v>18.19</v>
      </c>
      <c r="J481" s="184">
        <v>52.24</v>
      </c>
      <c r="K481" s="185">
        <v>16</v>
      </c>
      <c r="L481" s="185"/>
      <c r="M481" s="186"/>
      <c r="N481" s="61" t="s">
        <v>51</v>
      </c>
      <c r="P481" s="175" t="s">
        <v>868</v>
      </c>
      <c r="T481" s="176"/>
    </row>
    <row r="482" spans="1:20" s="61" customFormat="1" ht="17.25">
      <c r="A482" s="183" t="s">
        <v>1175</v>
      </c>
      <c r="B482" s="183" t="s">
        <v>1176</v>
      </c>
      <c r="C482" s="183" t="s">
        <v>894</v>
      </c>
      <c r="D482" s="183" t="s">
        <v>895</v>
      </c>
      <c r="E482" s="184">
        <v>388</v>
      </c>
      <c r="F482" s="184">
        <v>269</v>
      </c>
      <c r="G482" s="188" t="s">
        <v>151</v>
      </c>
      <c r="H482" s="185"/>
      <c r="I482" s="184">
        <v>126.59</v>
      </c>
      <c r="J482" s="184">
        <v>395.59</v>
      </c>
      <c r="K482" s="185">
        <v>10</v>
      </c>
      <c r="L482" s="185"/>
      <c r="M482" s="186"/>
      <c r="N482" s="61" t="s">
        <v>51</v>
      </c>
      <c r="P482" s="175" t="s">
        <v>894</v>
      </c>
      <c r="T482" s="176"/>
    </row>
    <row r="483" spans="1:20" s="61" customFormat="1" ht="17.25">
      <c r="A483" s="183" t="s">
        <v>1177</v>
      </c>
      <c r="B483" s="183" t="s">
        <v>1178</v>
      </c>
      <c r="C483" s="183" t="s">
        <v>286</v>
      </c>
      <c r="D483" s="183" t="s">
        <v>287</v>
      </c>
      <c r="E483" s="184">
        <v>149</v>
      </c>
      <c r="F483" s="184">
        <v>149</v>
      </c>
      <c r="G483" s="188"/>
      <c r="H483" s="185"/>
      <c r="I483" s="184">
        <v>48.75</v>
      </c>
      <c r="J483" s="184">
        <v>197.75</v>
      </c>
      <c r="K483" s="185">
        <v>112</v>
      </c>
      <c r="L483" s="185"/>
      <c r="M483" s="186"/>
      <c r="N483" s="61" t="s">
        <v>51</v>
      </c>
      <c r="P483" s="175" t="s">
        <v>286</v>
      </c>
      <c r="T483" s="176"/>
    </row>
    <row r="484" spans="1:20" s="61" customFormat="1" ht="17.25">
      <c r="A484" s="183" t="s">
        <v>1179</v>
      </c>
      <c r="B484" s="183" t="s">
        <v>1180</v>
      </c>
      <c r="C484" s="183" t="s">
        <v>286</v>
      </c>
      <c r="D484" s="183" t="s">
        <v>287</v>
      </c>
      <c r="E484" s="184">
        <v>149</v>
      </c>
      <c r="F484" s="184">
        <v>149</v>
      </c>
      <c r="G484" s="188"/>
      <c r="H484" s="185"/>
      <c r="I484" s="184">
        <v>48.75</v>
      </c>
      <c r="J484" s="184">
        <v>197.75</v>
      </c>
      <c r="K484" s="185">
        <v>329</v>
      </c>
      <c r="L484" s="185"/>
      <c r="M484" s="186"/>
      <c r="N484" s="61" t="s">
        <v>51</v>
      </c>
      <c r="P484" s="175" t="s">
        <v>286</v>
      </c>
      <c r="T484" s="176"/>
    </row>
    <row r="485" spans="1:20" s="61" customFormat="1" ht="17.25">
      <c r="A485" s="183" t="s">
        <v>1181</v>
      </c>
      <c r="B485" s="183" t="s">
        <v>1182</v>
      </c>
      <c r="C485" s="183" t="s">
        <v>757</v>
      </c>
      <c r="D485" s="183" t="s">
        <v>758</v>
      </c>
      <c r="E485" s="184">
        <v>175</v>
      </c>
      <c r="F485" s="184">
        <v>120</v>
      </c>
      <c r="G485" s="188" t="s">
        <v>421</v>
      </c>
      <c r="H485" s="185"/>
      <c r="I485" s="184">
        <v>55.35</v>
      </c>
      <c r="J485" s="184">
        <v>175.35</v>
      </c>
      <c r="K485" s="183">
        <v>89</v>
      </c>
      <c r="L485" s="183"/>
      <c r="M485" s="186"/>
      <c r="N485" s="61" t="s">
        <v>51</v>
      </c>
      <c r="P485" s="175" t="s">
        <v>757</v>
      </c>
      <c r="T485" s="176"/>
    </row>
    <row r="486" spans="1:20" s="61" customFormat="1" ht="17.25">
      <c r="A486" s="183" t="s">
        <v>1183</v>
      </c>
      <c r="B486" s="183" t="s">
        <v>1184</v>
      </c>
      <c r="C486" s="183" t="s">
        <v>757</v>
      </c>
      <c r="D486" s="183" t="s">
        <v>758</v>
      </c>
      <c r="E486" s="184">
        <v>175</v>
      </c>
      <c r="F486" s="184">
        <v>120</v>
      </c>
      <c r="G486" s="188" t="s">
        <v>421</v>
      </c>
      <c r="H486" s="185"/>
      <c r="I486" s="184">
        <v>55.35</v>
      </c>
      <c r="J486" s="184">
        <v>175.35</v>
      </c>
      <c r="K486" s="185">
        <v>59</v>
      </c>
      <c r="L486" s="185"/>
      <c r="M486" s="186"/>
      <c r="N486" s="61" t="s">
        <v>51</v>
      </c>
      <c r="P486" s="175" t="s">
        <v>757</v>
      </c>
      <c r="T486" s="176"/>
    </row>
    <row r="487" spans="1:20" s="61" customFormat="1" ht="17.25">
      <c r="A487" s="183" t="s">
        <v>1185</v>
      </c>
      <c r="B487" s="183" t="s">
        <v>1186</v>
      </c>
      <c r="C487" s="183" t="s">
        <v>757</v>
      </c>
      <c r="D487" s="183" t="s">
        <v>758</v>
      </c>
      <c r="E487" s="184">
        <v>160</v>
      </c>
      <c r="F487" s="184">
        <v>110</v>
      </c>
      <c r="G487" s="188" t="s">
        <v>421</v>
      </c>
      <c r="H487" s="185"/>
      <c r="I487" s="184">
        <v>51.68</v>
      </c>
      <c r="J487" s="184">
        <v>161.68</v>
      </c>
      <c r="K487" s="185">
        <v>68</v>
      </c>
      <c r="L487" s="185"/>
      <c r="M487" s="186"/>
      <c r="N487" s="61" t="s">
        <v>51</v>
      </c>
      <c r="P487" s="175" t="s">
        <v>757</v>
      </c>
      <c r="T487" s="176"/>
    </row>
    <row r="488" spans="1:20" s="61" customFormat="1" ht="17.25">
      <c r="A488" s="183" t="s">
        <v>1187</v>
      </c>
      <c r="B488" s="183" t="s">
        <v>1188</v>
      </c>
      <c r="C488" s="183" t="s">
        <v>757</v>
      </c>
      <c r="D488" s="183" t="s">
        <v>758</v>
      </c>
      <c r="E488" s="184">
        <v>160</v>
      </c>
      <c r="F488" s="184">
        <v>110</v>
      </c>
      <c r="G488" s="188" t="s">
        <v>421</v>
      </c>
      <c r="H488" s="185"/>
      <c r="I488" s="184">
        <v>51.68</v>
      </c>
      <c r="J488" s="184">
        <v>161.68</v>
      </c>
      <c r="K488" s="185">
        <v>4</v>
      </c>
      <c r="L488" s="185"/>
      <c r="M488" s="186"/>
      <c r="N488" s="61" t="s">
        <v>51</v>
      </c>
      <c r="P488" s="175" t="s">
        <v>757</v>
      </c>
      <c r="T488" s="176"/>
    </row>
    <row r="489" spans="1:20" s="61" customFormat="1" ht="17.25">
      <c r="A489" s="183" t="s">
        <v>1189</v>
      </c>
      <c r="B489" s="183" t="s">
        <v>1190</v>
      </c>
      <c r="C489" s="183" t="s">
        <v>541</v>
      </c>
      <c r="D489" s="183" t="s">
        <v>542</v>
      </c>
      <c r="E489" s="184">
        <v>175</v>
      </c>
      <c r="F489" s="184">
        <v>145</v>
      </c>
      <c r="G489" s="185" t="s">
        <v>395</v>
      </c>
      <c r="H489" s="185"/>
      <c r="I489" s="184">
        <v>100.34</v>
      </c>
      <c r="J489" s="184">
        <v>245.34</v>
      </c>
      <c r="K489" s="185">
        <v>26</v>
      </c>
      <c r="L489" s="185"/>
      <c r="M489" s="186"/>
      <c r="N489" s="61" t="s">
        <v>51</v>
      </c>
      <c r="P489" s="175" t="s">
        <v>541</v>
      </c>
      <c r="T489" s="176"/>
    </row>
    <row r="490" spans="1:20" s="61" customFormat="1" ht="17.25">
      <c r="A490" s="183" t="s">
        <v>1191</v>
      </c>
      <c r="B490" s="183" t="s">
        <v>1192</v>
      </c>
      <c r="C490" s="183" t="s">
        <v>541</v>
      </c>
      <c r="D490" s="183" t="s">
        <v>542</v>
      </c>
      <c r="E490" s="184">
        <v>175</v>
      </c>
      <c r="F490" s="184">
        <v>145</v>
      </c>
      <c r="G490" s="188" t="s">
        <v>395</v>
      </c>
      <c r="H490" s="183"/>
      <c r="I490" s="184">
        <v>100.34</v>
      </c>
      <c r="J490" s="184">
        <v>245.34</v>
      </c>
      <c r="K490" s="185">
        <v>9</v>
      </c>
      <c r="L490" s="185"/>
      <c r="M490" s="186"/>
      <c r="N490" s="61" t="s">
        <v>51</v>
      </c>
      <c r="P490" s="175" t="s">
        <v>541</v>
      </c>
      <c r="T490" s="176"/>
    </row>
    <row r="491" spans="1:20" s="61" customFormat="1" ht="17.25">
      <c r="A491" s="183" t="s">
        <v>1193</v>
      </c>
      <c r="B491" s="183" t="s">
        <v>1194</v>
      </c>
      <c r="C491" s="183" t="s">
        <v>73</v>
      </c>
      <c r="D491" s="183" t="s">
        <v>74</v>
      </c>
      <c r="E491" s="184">
        <v>295</v>
      </c>
      <c r="F491" s="184">
        <v>275</v>
      </c>
      <c r="G491" s="188" t="s">
        <v>126</v>
      </c>
      <c r="H491" s="183"/>
      <c r="I491" s="184">
        <v>102.96</v>
      </c>
      <c r="J491" s="184">
        <v>377.96</v>
      </c>
      <c r="K491" s="185">
        <v>54</v>
      </c>
      <c r="L491" s="185"/>
      <c r="M491" s="186"/>
      <c r="N491" s="61" t="s">
        <v>51</v>
      </c>
      <c r="P491" s="175" t="s">
        <v>73</v>
      </c>
      <c r="T491" s="176"/>
    </row>
    <row r="492" spans="1:20" s="61" customFormat="1" ht="17.25">
      <c r="A492" s="183" t="s">
        <v>1195</v>
      </c>
      <c r="B492" s="183" t="s">
        <v>1196</v>
      </c>
      <c r="C492" s="183" t="s">
        <v>73</v>
      </c>
      <c r="D492" s="183" t="s">
        <v>74</v>
      </c>
      <c r="E492" s="184">
        <v>295</v>
      </c>
      <c r="F492" s="184">
        <v>275</v>
      </c>
      <c r="G492" s="188" t="s">
        <v>126</v>
      </c>
      <c r="H492" s="183"/>
      <c r="I492" s="184">
        <v>102.96</v>
      </c>
      <c r="J492" s="184">
        <v>377.96</v>
      </c>
      <c r="K492" s="185">
        <v>52</v>
      </c>
      <c r="L492" s="185"/>
      <c r="M492" s="186"/>
      <c r="N492" s="61" t="s">
        <v>51</v>
      </c>
      <c r="P492" s="175" t="s">
        <v>73</v>
      </c>
      <c r="T492" s="176"/>
    </row>
    <row r="493" spans="1:20" s="61" customFormat="1" ht="17.25">
      <c r="A493" s="183" t="s">
        <v>1197</v>
      </c>
      <c r="B493" s="183" t="s">
        <v>1198</v>
      </c>
      <c r="C493" s="183" t="s">
        <v>73</v>
      </c>
      <c r="D493" s="183" t="s">
        <v>74</v>
      </c>
      <c r="E493" s="184">
        <v>280</v>
      </c>
      <c r="F493" s="184">
        <v>260</v>
      </c>
      <c r="G493" s="188" t="s">
        <v>494</v>
      </c>
      <c r="H493" s="183"/>
      <c r="I493" s="184">
        <v>98.21</v>
      </c>
      <c r="J493" s="184">
        <v>358.21</v>
      </c>
      <c r="K493" s="185">
        <v>42</v>
      </c>
      <c r="L493" s="185"/>
      <c r="M493" s="186"/>
      <c r="N493" s="61" t="s">
        <v>51</v>
      </c>
      <c r="P493" s="175" t="s">
        <v>73</v>
      </c>
      <c r="T493" s="176"/>
    </row>
    <row r="494" spans="1:20" s="61" customFormat="1" ht="17.25">
      <c r="A494" s="183" t="s">
        <v>1199</v>
      </c>
      <c r="B494" s="183" t="s">
        <v>1200</v>
      </c>
      <c r="C494" s="183" t="s">
        <v>73</v>
      </c>
      <c r="D494" s="183" t="s">
        <v>74</v>
      </c>
      <c r="E494" s="184">
        <v>280</v>
      </c>
      <c r="F494" s="184">
        <v>260</v>
      </c>
      <c r="G494" s="188" t="s">
        <v>494</v>
      </c>
      <c r="H494" s="183"/>
      <c r="I494" s="184">
        <v>98.21</v>
      </c>
      <c r="J494" s="184">
        <v>358.21</v>
      </c>
      <c r="K494" s="185">
        <v>33</v>
      </c>
      <c r="L494" s="185"/>
      <c r="M494" s="186"/>
      <c r="N494" s="61" t="s">
        <v>51</v>
      </c>
      <c r="P494" s="175" t="s">
        <v>73</v>
      </c>
      <c r="T494" s="176"/>
    </row>
    <row r="495" spans="1:20" s="61" customFormat="1" ht="17.25">
      <c r="A495" s="183" t="s">
        <v>1201</v>
      </c>
      <c r="B495" s="183" t="s">
        <v>1202</v>
      </c>
      <c r="C495" s="183" t="s">
        <v>49</v>
      </c>
      <c r="D495" s="183" t="s">
        <v>50</v>
      </c>
      <c r="E495" s="184">
        <v>374</v>
      </c>
      <c r="F495" s="184">
        <v>374</v>
      </c>
      <c r="G495" s="188"/>
      <c r="H495" s="183"/>
      <c r="I495" s="184">
        <v>126.74</v>
      </c>
      <c r="J495" s="184">
        <v>500.74</v>
      </c>
      <c r="K495" s="185">
        <v>116</v>
      </c>
      <c r="L495" s="185" t="s">
        <v>76</v>
      </c>
      <c r="M495" s="186" t="s">
        <v>666</v>
      </c>
      <c r="N495" s="61" t="s">
        <v>51</v>
      </c>
      <c r="P495" s="175" t="s">
        <v>49</v>
      </c>
      <c r="T495" s="176"/>
    </row>
    <row r="496" spans="1:20" s="61" customFormat="1" ht="17.25">
      <c r="A496" s="183" t="s">
        <v>1203</v>
      </c>
      <c r="B496" s="183" t="s">
        <v>1204</v>
      </c>
      <c r="C496" s="183" t="s">
        <v>1205</v>
      </c>
      <c r="D496" s="183" t="s">
        <v>1206</v>
      </c>
      <c r="E496" s="184">
        <v>205</v>
      </c>
      <c r="F496" s="184">
        <v>205</v>
      </c>
      <c r="G496" s="188"/>
      <c r="H496" s="183"/>
      <c r="I496" s="184">
        <v>81.16</v>
      </c>
      <c r="J496" s="184">
        <v>286.16</v>
      </c>
      <c r="K496" s="185">
        <v>168</v>
      </c>
      <c r="L496" s="185"/>
      <c r="M496" s="186"/>
      <c r="N496" s="61" t="s">
        <v>51</v>
      </c>
      <c r="P496" s="175" t="s">
        <v>1205</v>
      </c>
      <c r="T496" s="176"/>
    </row>
    <row r="497" spans="1:20" s="61" customFormat="1" ht="17.25">
      <c r="A497" s="183" t="s">
        <v>1207</v>
      </c>
      <c r="B497" s="183" t="s">
        <v>1208</v>
      </c>
      <c r="C497" s="183" t="s">
        <v>1209</v>
      </c>
      <c r="D497" s="183" t="s">
        <v>1210</v>
      </c>
      <c r="E497" s="184">
        <v>350</v>
      </c>
      <c r="F497" s="184">
        <v>350</v>
      </c>
      <c r="G497" s="188"/>
      <c r="H497" s="185"/>
      <c r="I497" s="184">
        <v>37.55</v>
      </c>
      <c r="J497" s="184">
        <v>387.55</v>
      </c>
      <c r="K497" s="185">
        <v>130</v>
      </c>
      <c r="L497" s="185"/>
      <c r="M497" s="186"/>
      <c r="N497" s="61" t="s">
        <v>51</v>
      </c>
      <c r="P497" s="175" t="s">
        <v>1209</v>
      </c>
      <c r="T497" s="176"/>
    </row>
    <row r="498" spans="1:20" s="61" customFormat="1" ht="17.25">
      <c r="A498" s="183" t="s">
        <v>1211</v>
      </c>
      <c r="B498" s="183" t="s">
        <v>1212</v>
      </c>
      <c r="C498" s="183" t="s">
        <v>985</v>
      </c>
      <c r="D498" s="183" t="s">
        <v>986</v>
      </c>
      <c r="E498" s="184">
        <v>313.7</v>
      </c>
      <c r="F498" s="184">
        <v>170</v>
      </c>
      <c r="G498" s="188" t="s">
        <v>291</v>
      </c>
      <c r="H498" s="185" t="s">
        <v>689</v>
      </c>
      <c r="I498" s="184">
        <v>99.08</v>
      </c>
      <c r="J498" s="184">
        <v>269.08</v>
      </c>
      <c r="K498" s="183">
        <v>78</v>
      </c>
      <c r="L498" s="183"/>
      <c r="M498" s="186"/>
      <c r="N498" s="61" t="s">
        <v>51</v>
      </c>
      <c r="P498" s="175" t="s">
        <v>985</v>
      </c>
      <c r="T498" s="176"/>
    </row>
    <row r="499" spans="1:20" s="61" customFormat="1" ht="17.25">
      <c r="A499" s="183" t="s">
        <v>1213</v>
      </c>
      <c r="B499" s="183" t="s">
        <v>1214</v>
      </c>
      <c r="C499" s="183" t="s">
        <v>985</v>
      </c>
      <c r="D499" s="183" t="s">
        <v>986</v>
      </c>
      <c r="E499" s="184">
        <v>350</v>
      </c>
      <c r="F499" s="184">
        <v>130</v>
      </c>
      <c r="G499" s="188" t="s">
        <v>1215</v>
      </c>
      <c r="H499" s="185" t="s">
        <v>689</v>
      </c>
      <c r="I499" s="184">
        <v>99.08</v>
      </c>
      <c r="J499" s="184">
        <v>229.08</v>
      </c>
      <c r="K499" s="183">
        <v>127</v>
      </c>
      <c r="L499" s="183"/>
      <c r="M499" s="186"/>
      <c r="N499" s="61" t="s">
        <v>51</v>
      </c>
      <c r="P499" s="175" t="s">
        <v>985</v>
      </c>
      <c r="T499" s="176"/>
    </row>
    <row r="500" spans="1:20" s="61" customFormat="1" ht="17.25">
      <c r="A500" s="183" t="s">
        <v>1216</v>
      </c>
      <c r="B500" s="183" t="s">
        <v>1217</v>
      </c>
      <c r="C500" s="183" t="s">
        <v>985</v>
      </c>
      <c r="D500" s="183" t="s">
        <v>986</v>
      </c>
      <c r="E500" s="184">
        <v>400</v>
      </c>
      <c r="F500" s="184">
        <v>195</v>
      </c>
      <c r="G500" s="188" t="s">
        <v>1218</v>
      </c>
      <c r="H500" s="185" t="s">
        <v>689</v>
      </c>
      <c r="I500" s="184">
        <v>98.38</v>
      </c>
      <c r="J500" s="184">
        <v>293.38</v>
      </c>
      <c r="K500" s="183">
        <v>69</v>
      </c>
      <c r="L500" s="183"/>
      <c r="M500" s="186"/>
      <c r="N500" s="61" t="s">
        <v>51</v>
      </c>
      <c r="P500" s="175" t="s">
        <v>985</v>
      </c>
      <c r="T500" s="176"/>
    </row>
    <row r="501" spans="1:20" s="61" customFormat="1" ht="17.25">
      <c r="A501" s="183" t="s">
        <v>1219</v>
      </c>
      <c r="B501" s="183" t="s">
        <v>1220</v>
      </c>
      <c r="C501" s="183" t="s">
        <v>985</v>
      </c>
      <c r="D501" s="183" t="s">
        <v>986</v>
      </c>
      <c r="E501" s="184">
        <v>400</v>
      </c>
      <c r="F501" s="184">
        <v>195</v>
      </c>
      <c r="G501" s="188" t="s">
        <v>1218</v>
      </c>
      <c r="H501" s="185" t="s">
        <v>689</v>
      </c>
      <c r="I501" s="184">
        <v>100.4</v>
      </c>
      <c r="J501" s="184">
        <v>295.4</v>
      </c>
      <c r="K501" s="183">
        <v>54</v>
      </c>
      <c r="L501" s="183"/>
      <c r="M501" s="186"/>
      <c r="N501" s="61" t="s">
        <v>51</v>
      </c>
      <c r="P501" s="175" t="s">
        <v>985</v>
      </c>
      <c r="T501" s="176"/>
    </row>
    <row r="502" spans="1:20" s="61" customFormat="1" ht="17.25">
      <c r="A502" s="183" t="s">
        <v>1221</v>
      </c>
      <c r="B502" s="183" t="s">
        <v>1222</v>
      </c>
      <c r="C502" s="183" t="s">
        <v>1223</v>
      </c>
      <c r="D502" s="183" t="s">
        <v>1224</v>
      </c>
      <c r="E502" s="184">
        <v>170</v>
      </c>
      <c r="F502" s="184">
        <v>160</v>
      </c>
      <c r="G502" s="188" t="s">
        <v>194</v>
      </c>
      <c r="H502" s="183"/>
      <c r="I502" s="184">
        <v>78.41</v>
      </c>
      <c r="J502" s="184">
        <v>238.41</v>
      </c>
      <c r="K502" s="183">
        <v>148</v>
      </c>
      <c r="L502" s="183"/>
      <c r="M502" s="186"/>
      <c r="N502" s="61" t="s">
        <v>51</v>
      </c>
      <c r="P502" s="175" t="s">
        <v>1223</v>
      </c>
      <c r="T502" s="176"/>
    </row>
    <row r="503" spans="1:20" s="61" customFormat="1" ht="17.25">
      <c r="A503" s="183" t="s">
        <v>1225</v>
      </c>
      <c r="B503" s="183" t="s">
        <v>1226</v>
      </c>
      <c r="C503" s="183" t="s">
        <v>1223</v>
      </c>
      <c r="D503" s="183" t="s">
        <v>1224</v>
      </c>
      <c r="E503" s="184">
        <v>296.24</v>
      </c>
      <c r="F503" s="184">
        <v>225</v>
      </c>
      <c r="G503" s="188" t="s">
        <v>180</v>
      </c>
      <c r="H503" s="185" t="s">
        <v>689</v>
      </c>
      <c r="I503" s="184">
        <v>204.79</v>
      </c>
      <c r="J503" s="184">
        <v>429.79</v>
      </c>
      <c r="K503" s="183">
        <v>17</v>
      </c>
      <c r="L503" s="183"/>
      <c r="M503" s="186"/>
      <c r="N503" s="61" t="s">
        <v>51</v>
      </c>
      <c r="P503" s="175" t="s">
        <v>1223</v>
      </c>
      <c r="T503" s="176"/>
    </row>
    <row r="504" spans="1:20" s="61" customFormat="1" ht="17.25">
      <c r="A504" s="183" t="s">
        <v>1227</v>
      </c>
      <c r="B504" s="183" t="s">
        <v>1228</v>
      </c>
      <c r="C504" s="183" t="s">
        <v>1223</v>
      </c>
      <c r="D504" s="183" t="s">
        <v>1224</v>
      </c>
      <c r="E504" s="184">
        <v>360</v>
      </c>
      <c r="F504" s="184">
        <v>345</v>
      </c>
      <c r="G504" s="188" t="s">
        <v>616</v>
      </c>
      <c r="H504" s="185"/>
      <c r="I504" s="184">
        <v>204.79</v>
      </c>
      <c r="J504" s="184">
        <v>549.79</v>
      </c>
      <c r="K504" s="183">
        <v>4</v>
      </c>
      <c r="L504" s="183"/>
      <c r="M504" s="186"/>
      <c r="N504" s="61" t="s">
        <v>51</v>
      </c>
      <c r="P504" s="175" t="s">
        <v>1223</v>
      </c>
      <c r="T504" s="176"/>
    </row>
    <row r="505" spans="1:20" s="61" customFormat="1" ht="17.25">
      <c r="A505" s="183" t="s">
        <v>1229</v>
      </c>
      <c r="B505" s="183" t="s">
        <v>1230</v>
      </c>
      <c r="C505" s="183" t="s">
        <v>894</v>
      </c>
      <c r="D505" s="183" t="s">
        <v>895</v>
      </c>
      <c r="E505" s="184">
        <v>489</v>
      </c>
      <c r="F505" s="184">
        <v>329</v>
      </c>
      <c r="G505" s="188" t="s">
        <v>652</v>
      </c>
      <c r="H505" s="183" t="s">
        <v>1092</v>
      </c>
      <c r="I505" s="184">
        <v>177.03</v>
      </c>
      <c r="J505" s="184">
        <v>506.03</v>
      </c>
      <c r="K505" s="185">
        <v>1</v>
      </c>
      <c r="L505" s="185"/>
      <c r="M505" s="186"/>
      <c r="N505" s="61" t="s">
        <v>51</v>
      </c>
      <c r="P505" s="175" t="s">
        <v>894</v>
      </c>
      <c r="T505" s="176"/>
    </row>
    <row r="506" spans="1:20" s="61" customFormat="1" ht="17.25">
      <c r="A506" s="183" t="s">
        <v>1231</v>
      </c>
      <c r="B506" s="183" t="s">
        <v>1232</v>
      </c>
      <c r="C506" s="183" t="s">
        <v>894</v>
      </c>
      <c r="D506" s="183" t="s">
        <v>895</v>
      </c>
      <c r="E506" s="184">
        <v>489</v>
      </c>
      <c r="F506" s="184">
        <v>329</v>
      </c>
      <c r="G506" s="188" t="s">
        <v>652</v>
      </c>
      <c r="H506" s="183"/>
      <c r="I506" s="184">
        <v>177.03</v>
      </c>
      <c r="J506" s="184">
        <v>506.03</v>
      </c>
      <c r="K506" s="185">
        <v>48</v>
      </c>
      <c r="L506" s="185"/>
      <c r="M506" s="186"/>
      <c r="N506" s="61" t="s">
        <v>51</v>
      </c>
      <c r="P506" s="175" t="s">
        <v>894</v>
      </c>
      <c r="T506" s="176"/>
    </row>
    <row r="507" spans="1:20" s="61" customFormat="1" ht="17.25">
      <c r="A507" s="183" t="s">
        <v>1233</v>
      </c>
      <c r="B507" s="183" t="s">
        <v>1234</v>
      </c>
      <c r="C507" s="183" t="s">
        <v>1235</v>
      </c>
      <c r="D507" s="183" t="s">
        <v>1236</v>
      </c>
      <c r="E507" s="184">
        <v>236</v>
      </c>
      <c r="F507" s="184">
        <v>216</v>
      </c>
      <c r="G507" s="185" t="s">
        <v>55</v>
      </c>
      <c r="H507" s="185" t="s">
        <v>689</v>
      </c>
      <c r="I507" s="184">
        <v>97.01</v>
      </c>
      <c r="J507" s="184">
        <v>313.01</v>
      </c>
      <c r="K507" s="183">
        <v>213</v>
      </c>
      <c r="L507" s="183"/>
      <c r="M507" s="186"/>
      <c r="N507" s="61" t="s">
        <v>51</v>
      </c>
      <c r="P507" s="175" t="s">
        <v>1235</v>
      </c>
      <c r="T507" s="176"/>
    </row>
    <row r="508" spans="1:20" s="61" customFormat="1" ht="17.25">
      <c r="A508" s="183" t="s">
        <v>1237</v>
      </c>
      <c r="B508" s="183" t="s">
        <v>1238</v>
      </c>
      <c r="C508" s="183" t="s">
        <v>1235</v>
      </c>
      <c r="D508" s="183" t="s">
        <v>1236</v>
      </c>
      <c r="E508" s="184">
        <v>179</v>
      </c>
      <c r="F508" s="184">
        <v>170</v>
      </c>
      <c r="G508" s="188" t="s">
        <v>194</v>
      </c>
      <c r="H508" s="183" t="s">
        <v>689</v>
      </c>
      <c r="I508" s="184">
        <v>46.34</v>
      </c>
      <c r="J508" s="184">
        <v>216.34</v>
      </c>
      <c r="K508" s="185">
        <v>137</v>
      </c>
      <c r="L508" s="185"/>
      <c r="M508" s="186"/>
      <c r="N508" s="61" t="s">
        <v>51</v>
      </c>
      <c r="P508" s="175" t="s">
        <v>1235</v>
      </c>
      <c r="T508" s="176"/>
    </row>
    <row r="509" spans="1:20" s="61" customFormat="1" ht="17.25">
      <c r="A509" s="183" t="s">
        <v>1239</v>
      </c>
      <c r="B509" s="183" t="s">
        <v>1240</v>
      </c>
      <c r="C509" s="183" t="s">
        <v>1235</v>
      </c>
      <c r="D509" s="183" t="s">
        <v>1236</v>
      </c>
      <c r="E509" s="184">
        <v>206</v>
      </c>
      <c r="F509" s="184">
        <v>186</v>
      </c>
      <c r="G509" s="185" t="s">
        <v>137</v>
      </c>
      <c r="H509" s="185" t="s">
        <v>689</v>
      </c>
      <c r="I509" s="184">
        <v>74</v>
      </c>
      <c r="J509" s="184">
        <v>260</v>
      </c>
      <c r="K509" s="185">
        <v>144</v>
      </c>
      <c r="L509" s="185"/>
      <c r="M509" s="186"/>
      <c r="N509" s="61" t="s">
        <v>51</v>
      </c>
      <c r="P509" s="175" t="s">
        <v>1235</v>
      </c>
      <c r="T509" s="176"/>
    </row>
    <row r="510" spans="1:20" s="61" customFormat="1" ht="17.25">
      <c r="A510" s="183" t="s">
        <v>1241</v>
      </c>
      <c r="B510" s="183" t="s">
        <v>1242</v>
      </c>
      <c r="C510" s="183" t="s">
        <v>1235</v>
      </c>
      <c r="D510" s="183" t="s">
        <v>1236</v>
      </c>
      <c r="E510" s="184">
        <v>220</v>
      </c>
      <c r="F510" s="184">
        <v>210</v>
      </c>
      <c r="G510" s="188" t="s">
        <v>616</v>
      </c>
      <c r="H510" s="185" t="s">
        <v>689</v>
      </c>
      <c r="I510" s="184">
        <v>92.48</v>
      </c>
      <c r="J510" s="184">
        <v>302.48</v>
      </c>
      <c r="K510" s="183">
        <v>253</v>
      </c>
      <c r="L510" s="183"/>
      <c r="M510" s="186"/>
      <c r="N510" s="61" t="s">
        <v>51</v>
      </c>
      <c r="P510" s="175" t="s">
        <v>1235</v>
      </c>
      <c r="T510" s="176"/>
    </row>
    <row r="511" spans="1:20" s="61" customFormat="1" ht="17.25">
      <c r="A511" s="183" t="s">
        <v>1243</v>
      </c>
      <c r="B511" s="183" t="s">
        <v>1244</v>
      </c>
      <c r="C511" s="183" t="s">
        <v>1223</v>
      </c>
      <c r="D511" s="183" t="s">
        <v>1224</v>
      </c>
      <c r="E511" s="184">
        <v>250</v>
      </c>
      <c r="F511" s="184">
        <v>230</v>
      </c>
      <c r="G511" s="188" t="s">
        <v>494</v>
      </c>
      <c r="H511" s="185"/>
      <c r="I511" s="184">
        <v>96.01</v>
      </c>
      <c r="J511" s="184">
        <v>326.01</v>
      </c>
      <c r="K511" s="183">
        <v>0</v>
      </c>
      <c r="L511" s="183"/>
      <c r="M511" s="186"/>
      <c r="N511" s="61" t="s">
        <v>51</v>
      </c>
      <c r="P511" s="175" t="s">
        <v>1223</v>
      </c>
      <c r="T511" s="176"/>
    </row>
    <row r="512" spans="1:20" s="61" customFormat="1" ht="17.25">
      <c r="A512" s="183" t="s">
        <v>1245</v>
      </c>
      <c r="B512" s="183" t="s">
        <v>1246</v>
      </c>
      <c r="C512" s="183" t="s">
        <v>1223</v>
      </c>
      <c r="D512" s="183" t="s">
        <v>1224</v>
      </c>
      <c r="E512" s="184">
        <v>250</v>
      </c>
      <c r="F512" s="184">
        <v>230</v>
      </c>
      <c r="G512" s="188" t="s">
        <v>494</v>
      </c>
      <c r="H512" s="185"/>
      <c r="I512" s="184">
        <v>96.01</v>
      </c>
      <c r="J512" s="184">
        <v>326.01</v>
      </c>
      <c r="K512" s="185">
        <v>29</v>
      </c>
      <c r="L512" s="185"/>
      <c r="M512" s="186"/>
      <c r="N512" s="61" t="s">
        <v>51</v>
      </c>
      <c r="P512" s="175" t="s">
        <v>1223</v>
      </c>
      <c r="T512" s="176"/>
    </row>
    <row r="513" spans="1:20" s="61" customFormat="1" ht="17.25">
      <c r="A513" s="183" t="s">
        <v>1247</v>
      </c>
      <c r="B513" s="183" t="s">
        <v>1248</v>
      </c>
      <c r="C513" s="183" t="s">
        <v>894</v>
      </c>
      <c r="D513" s="183" t="s">
        <v>895</v>
      </c>
      <c r="E513" s="184">
        <v>800</v>
      </c>
      <c r="F513" s="184">
        <v>599</v>
      </c>
      <c r="G513" s="188" t="s">
        <v>924</v>
      </c>
      <c r="H513" s="185"/>
      <c r="I513" s="184">
        <v>208.06</v>
      </c>
      <c r="J513" s="184">
        <v>807.06</v>
      </c>
      <c r="K513" s="183">
        <v>6</v>
      </c>
      <c r="L513" s="183"/>
      <c r="M513" s="186"/>
      <c r="N513" s="61" t="s">
        <v>51</v>
      </c>
      <c r="P513" s="175" t="s">
        <v>894</v>
      </c>
      <c r="T513" s="176"/>
    </row>
    <row r="514" spans="1:20" s="61" customFormat="1" ht="17.25">
      <c r="A514" s="183" t="s">
        <v>1249</v>
      </c>
      <c r="B514" s="183" t="s">
        <v>1250</v>
      </c>
      <c r="C514" s="183" t="s">
        <v>894</v>
      </c>
      <c r="D514" s="183" t="s">
        <v>895</v>
      </c>
      <c r="E514" s="184">
        <v>699</v>
      </c>
      <c r="F514" s="184">
        <v>599</v>
      </c>
      <c r="G514" s="188" t="s">
        <v>88</v>
      </c>
      <c r="H514" s="185"/>
      <c r="I514" s="184">
        <v>205.36</v>
      </c>
      <c r="J514" s="184">
        <v>804.36</v>
      </c>
      <c r="K514" s="183">
        <v>19</v>
      </c>
      <c r="L514" s="183"/>
      <c r="M514" s="186"/>
      <c r="N514" s="61" t="s">
        <v>51</v>
      </c>
      <c r="P514" s="175" t="s">
        <v>894</v>
      </c>
      <c r="T514" s="176"/>
    </row>
    <row r="515" spans="1:20" s="61" customFormat="1" ht="17.25">
      <c r="A515" s="183" t="s">
        <v>1251</v>
      </c>
      <c r="B515" s="183" t="s">
        <v>1252</v>
      </c>
      <c r="C515" s="183" t="s">
        <v>894</v>
      </c>
      <c r="D515" s="183" t="s">
        <v>895</v>
      </c>
      <c r="E515" s="184">
        <v>699</v>
      </c>
      <c r="F515" s="184">
        <v>599</v>
      </c>
      <c r="G515" s="188" t="s">
        <v>88</v>
      </c>
      <c r="H515" s="185"/>
      <c r="I515" s="184">
        <v>205.36</v>
      </c>
      <c r="J515" s="184">
        <v>804.36</v>
      </c>
      <c r="K515" s="183">
        <v>20</v>
      </c>
      <c r="L515" s="183"/>
      <c r="M515" s="186"/>
      <c r="N515" s="61" t="s">
        <v>51</v>
      </c>
      <c r="P515" s="175" t="s">
        <v>894</v>
      </c>
      <c r="T515" s="176"/>
    </row>
    <row r="516" spans="1:20" s="61" customFormat="1" ht="17.25">
      <c r="A516" s="183" t="s">
        <v>1253</v>
      </c>
      <c r="B516" s="183" t="s">
        <v>1254</v>
      </c>
      <c r="C516" s="183" t="s">
        <v>335</v>
      </c>
      <c r="D516" s="183" t="s">
        <v>336</v>
      </c>
      <c r="E516" s="184">
        <v>140</v>
      </c>
      <c r="F516" s="184">
        <v>140</v>
      </c>
      <c r="G516" s="188"/>
      <c r="H516" s="185"/>
      <c r="I516" s="184">
        <v>75.71</v>
      </c>
      <c r="J516" s="184">
        <v>215.71</v>
      </c>
      <c r="K516" s="185">
        <v>76</v>
      </c>
      <c r="L516" s="185"/>
      <c r="M516" s="186"/>
      <c r="N516" s="61" t="s">
        <v>51</v>
      </c>
      <c r="P516" s="175" t="s">
        <v>335</v>
      </c>
      <c r="T516" s="176"/>
    </row>
    <row r="517" spans="1:20" s="61" customFormat="1" ht="17.25">
      <c r="A517" s="183" t="s">
        <v>1255</v>
      </c>
      <c r="B517" s="183" t="s">
        <v>1256</v>
      </c>
      <c r="C517" s="183" t="s">
        <v>335</v>
      </c>
      <c r="D517" s="183" t="s">
        <v>336</v>
      </c>
      <c r="E517" s="184">
        <v>140</v>
      </c>
      <c r="F517" s="184">
        <v>140</v>
      </c>
      <c r="G517" s="188"/>
      <c r="H517" s="185"/>
      <c r="I517" s="184">
        <v>75.71</v>
      </c>
      <c r="J517" s="184">
        <v>215.71</v>
      </c>
      <c r="K517" s="183">
        <v>74</v>
      </c>
      <c r="L517" s="183"/>
      <c r="M517" s="186"/>
      <c r="N517" s="61" t="s">
        <v>51</v>
      </c>
      <c r="P517" s="175" t="s">
        <v>335</v>
      </c>
      <c r="T517" s="176"/>
    </row>
    <row r="518" spans="1:20" s="61" customFormat="1" ht="17.25">
      <c r="A518" s="183" t="s">
        <v>1257</v>
      </c>
      <c r="B518" s="183" t="s">
        <v>1258</v>
      </c>
      <c r="C518" s="183" t="s">
        <v>335</v>
      </c>
      <c r="D518" s="183" t="s">
        <v>336</v>
      </c>
      <c r="E518" s="184">
        <v>150</v>
      </c>
      <c r="F518" s="184">
        <v>150</v>
      </c>
      <c r="G518" s="188"/>
      <c r="H518" s="185"/>
      <c r="I518" s="184">
        <v>78.72</v>
      </c>
      <c r="J518" s="184">
        <v>228.72</v>
      </c>
      <c r="K518" s="183">
        <v>75</v>
      </c>
      <c r="L518" s="183"/>
      <c r="M518" s="186"/>
      <c r="N518" s="61" t="s">
        <v>51</v>
      </c>
      <c r="P518" s="175" t="s">
        <v>335</v>
      </c>
      <c r="T518" s="176"/>
    </row>
    <row r="519" spans="1:20" s="61" customFormat="1" ht="17.25">
      <c r="A519" s="183" t="s">
        <v>1259</v>
      </c>
      <c r="B519" s="183" t="s">
        <v>1260</v>
      </c>
      <c r="C519" s="183" t="s">
        <v>335</v>
      </c>
      <c r="D519" s="183" t="s">
        <v>336</v>
      </c>
      <c r="E519" s="184">
        <v>150</v>
      </c>
      <c r="F519" s="184">
        <v>150</v>
      </c>
      <c r="G519" s="188"/>
      <c r="H519" s="185"/>
      <c r="I519" s="184">
        <v>78.72</v>
      </c>
      <c r="J519" s="184">
        <v>228.72</v>
      </c>
      <c r="K519" s="183">
        <v>73</v>
      </c>
      <c r="L519" s="183"/>
      <c r="M519" s="186"/>
      <c r="N519" s="61" t="s">
        <v>51</v>
      </c>
      <c r="P519" s="175" t="s">
        <v>335</v>
      </c>
      <c r="T519" s="176"/>
    </row>
    <row r="520" spans="1:20" s="61" customFormat="1" ht="17.25">
      <c r="A520" s="183" t="s">
        <v>1261</v>
      </c>
      <c r="B520" s="183" t="s">
        <v>1262</v>
      </c>
      <c r="C520" s="183" t="s">
        <v>335</v>
      </c>
      <c r="D520" s="183" t="s">
        <v>336</v>
      </c>
      <c r="E520" s="184">
        <v>185</v>
      </c>
      <c r="F520" s="184">
        <v>170</v>
      </c>
      <c r="G520" s="188" t="s">
        <v>55</v>
      </c>
      <c r="H520" s="185"/>
      <c r="I520" s="184">
        <v>80.93</v>
      </c>
      <c r="J520" s="184">
        <v>250.93</v>
      </c>
      <c r="K520" s="183">
        <v>65</v>
      </c>
      <c r="L520" s="183"/>
      <c r="M520" s="186"/>
      <c r="N520" s="61" t="s">
        <v>51</v>
      </c>
      <c r="P520" s="175" t="s">
        <v>335</v>
      </c>
      <c r="T520" s="176"/>
    </row>
    <row r="521" spans="1:20" s="61" customFormat="1" ht="17.25">
      <c r="A521" s="183" t="s">
        <v>1263</v>
      </c>
      <c r="B521" s="183" t="s">
        <v>1264</v>
      </c>
      <c r="C521" s="183" t="s">
        <v>335</v>
      </c>
      <c r="D521" s="183" t="s">
        <v>336</v>
      </c>
      <c r="E521" s="184">
        <v>160</v>
      </c>
      <c r="F521" s="184">
        <v>160</v>
      </c>
      <c r="G521" s="188"/>
      <c r="H521" s="185"/>
      <c r="I521" s="184">
        <v>80.93</v>
      </c>
      <c r="J521" s="184">
        <v>240.93</v>
      </c>
      <c r="K521" s="183">
        <v>73</v>
      </c>
      <c r="L521" s="183"/>
      <c r="M521" s="186"/>
      <c r="N521" s="61" t="s">
        <v>51</v>
      </c>
      <c r="P521" s="175" t="s">
        <v>335</v>
      </c>
      <c r="T521" s="176"/>
    </row>
    <row r="522" spans="1:20" s="61" customFormat="1" ht="17.25">
      <c r="A522" s="183" t="s">
        <v>1265</v>
      </c>
      <c r="B522" s="183" t="s">
        <v>1266</v>
      </c>
      <c r="C522" s="183" t="s">
        <v>335</v>
      </c>
      <c r="D522" s="183" t="s">
        <v>336</v>
      </c>
      <c r="E522" s="184">
        <v>170</v>
      </c>
      <c r="F522" s="184">
        <v>170</v>
      </c>
      <c r="G522" s="188"/>
      <c r="H522" s="185"/>
      <c r="I522" s="184">
        <v>84.1</v>
      </c>
      <c r="J522" s="184">
        <v>254.1</v>
      </c>
      <c r="K522" s="183">
        <v>75</v>
      </c>
      <c r="L522" s="183"/>
      <c r="M522" s="186"/>
      <c r="N522" s="61" t="s">
        <v>51</v>
      </c>
      <c r="P522" s="175" t="s">
        <v>335</v>
      </c>
      <c r="T522" s="176"/>
    </row>
    <row r="523" spans="1:20" s="61" customFormat="1" ht="17.25">
      <c r="A523" s="183" t="s">
        <v>1267</v>
      </c>
      <c r="B523" s="183" t="s">
        <v>1268</v>
      </c>
      <c r="C523" s="183" t="s">
        <v>335</v>
      </c>
      <c r="D523" s="183" t="s">
        <v>336</v>
      </c>
      <c r="E523" s="184">
        <v>170</v>
      </c>
      <c r="F523" s="184">
        <v>170</v>
      </c>
      <c r="G523" s="188"/>
      <c r="H523" s="185"/>
      <c r="I523" s="184">
        <v>84.1</v>
      </c>
      <c r="J523" s="184">
        <v>254.1</v>
      </c>
      <c r="K523" s="185">
        <v>77</v>
      </c>
      <c r="L523" s="185"/>
      <c r="M523" s="186"/>
      <c r="N523" s="61" t="s">
        <v>51</v>
      </c>
      <c r="P523" s="175" t="s">
        <v>335</v>
      </c>
      <c r="T523" s="176"/>
    </row>
    <row r="524" spans="1:20" s="61" customFormat="1" ht="17.25">
      <c r="A524" s="183" t="s">
        <v>1269</v>
      </c>
      <c r="B524" s="183" t="s">
        <v>1270</v>
      </c>
      <c r="C524" s="183" t="s">
        <v>1271</v>
      </c>
      <c r="D524" s="183" t="s">
        <v>1272</v>
      </c>
      <c r="E524" s="184">
        <v>360</v>
      </c>
      <c r="F524" s="184">
        <v>360</v>
      </c>
      <c r="G524" s="188"/>
      <c r="H524" s="185"/>
      <c r="I524" s="184">
        <v>87.19</v>
      </c>
      <c r="J524" s="184">
        <v>447.19</v>
      </c>
      <c r="K524" s="185">
        <v>42</v>
      </c>
      <c r="L524" s="185"/>
      <c r="M524" s="186"/>
      <c r="N524" s="61" t="s">
        <v>51</v>
      </c>
      <c r="P524" s="175" t="s">
        <v>1271</v>
      </c>
      <c r="T524" s="176"/>
    </row>
    <row r="525" spans="1:20" s="61" customFormat="1" ht="17.25">
      <c r="A525" s="183" t="s">
        <v>1273</v>
      </c>
      <c r="B525" s="183" t="s">
        <v>1274</v>
      </c>
      <c r="C525" s="183" t="s">
        <v>1235</v>
      </c>
      <c r="D525" s="183" t="s">
        <v>1236</v>
      </c>
      <c r="E525" s="184">
        <v>239</v>
      </c>
      <c r="F525" s="184">
        <v>239</v>
      </c>
      <c r="G525" s="188"/>
      <c r="H525" s="185"/>
      <c r="I525" s="184">
        <v>95.68</v>
      </c>
      <c r="J525" s="184">
        <v>334.68</v>
      </c>
      <c r="K525" s="185">
        <v>302</v>
      </c>
      <c r="L525" s="185"/>
      <c r="M525" s="186"/>
      <c r="N525" s="61" t="s">
        <v>51</v>
      </c>
      <c r="P525" s="175" t="s">
        <v>1235</v>
      </c>
      <c r="T525" s="176"/>
    </row>
    <row r="526" spans="1:20" s="61" customFormat="1" ht="17.25">
      <c r="A526" s="183" t="s">
        <v>1275</v>
      </c>
      <c r="B526" s="183" t="s">
        <v>1276</v>
      </c>
      <c r="C526" s="183" t="s">
        <v>1223</v>
      </c>
      <c r="D526" s="183" t="s">
        <v>1224</v>
      </c>
      <c r="E526" s="184">
        <v>240</v>
      </c>
      <c r="F526" s="184">
        <v>210</v>
      </c>
      <c r="G526" s="188" t="s">
        <v>140</v>
      </c>
      <c r="H526" s="185"/>
      <c r="I526" s="184">
        <v>81.13</v>
      </c>
      <c r="J526" s="184">
        <v>291.13</v>
      </c>
      <c r="K526" s="185">
        <v>105</v>
      </c>
      <c r="L526" s="185" t="s">
        <v>76</v>
      </c>
      <c r="M526" s="186" t="s">
        <v>89</v>
      </c>
      <c r="N526" s="61" t="s">
        <v>51</v>
      </c>
      <c r="P526" s="175" t="s">
        <v>1223</v>
      </c>
      <c r="T526" s="176"/>
    </row>
    <row r="527" spans="1:20" s="61" customFormat="1" ht="17.25">
      <c r="A527" s="183" t="s">
        <v>1277</v>
      </c>
      <c r="B527" s="183" t="s">
        <v>1278</v>
      </c>
      <c r="C527" s="183" t="s">
        <v>1223</v>
      </c>
      <c r="D527" s="183" t="s">
        <v>1224</v>
      </c>
      <c r="E527" s="184">
        <v>240</v>
      </c>
      <c r="F527" s="184">
        <v>210</v>
      </c>
      <c r="G527" s="188" t="s">
        <v>140</v>
      </c>
      <c r="H527" s="185"/>
      <c r="I527" s="184">
        <v>81.13</v>
      </c>
      <c r="J527" s="184">
        <v>291.13</v>
      </c>
      <c r="K527" s="183">
        <v>95</v>
      </c>
      <c r="L527" s="183" t="s">
        <v>76</v>
      </c>
      <c r="M527" s="186" t="s">
        <v>89</v>
      </c>
      <c r="N527" s="61" t="s">
        <v>51</v>
      </c>
      <c r="P527" s="175" t="s">
        <v>1223</v>
      </c>
      <c r="T527" s="176"/>
    </row>
    <row r="528" spans="1:20" s="61" customFormat="1" ht="17.25">
      <c r="A528" s="183" t="s">
        <v>1279</v>
      </c>
      <c r="B528" s="183" t="s">
        <v>1280</v>
      </c>
      <c r="C528" s="183" t="s">
        <v>97</v>
      </c>
      <c r="D528" s="183" t="s">
        <v>98</v>
      </c>
      <c r="E528" s="184">
        <v>105</v>
      </c>
      <c r="F528" s="184">
        <v>105</v>
      </c>
      <c r="G528" s="188"/>
      <c r="H528" s="185"/>
      <c r="I528" s="184">
        <v>27.98</v>
      </c>
      <c r="J528" s="184">
        <v>132.98</v>
      </c>
      <c r="K528" s="183">
        <v>102</v>
      </c>
      <c r="L528" s="183" t="s">
        <v>57</v>
      </c>
      <c r="M528" s="186" t="s">
        <v>865</v>
      </c>
      <c r="N528" s="61" t="s">
        <v>51</v>
      </c>
      <c r="P528" s="175" t="s">
        <v>97</v>
      </c>
      <c r="T528" s="176"/>
    </row>
    <row r="529" spans="1:20" s="61" customFormat="1" ht="17.25">
      <c r="A529" s="183" t="s">
        <v>1281</v>
      </c>
      <c r="B529" s="183" t="s">
        <v>1282</v>
      </c>
      <c r="C529" s="183" t="s">
        <v>97</v>
      </c>
      <c r="D529" s="183" t="s">
        <v>98</v>
      </c>
      <c r="E529" s="184">
        <v>105</v>
      </c>
      <c r="F529" s="184">
        <v>105</v>
      </c>
      <c r="G529" s="188"/>
      <c r="H529" s="185"/>
      <c r="I529" s="184">
        <v>27.98</v>
      </c>
      <c r="J529" s="184">
        <v>132.98</v>
      </c>
      <c r="K529" s="185">
        <v>0</v>
      </c>
      <c r="L529" s="185"/>
      <c r="M529" s="186"/>
      <c r="N529" s="61" t="s">
        <v>51</v>
      </c>
      <c r="P529" s="175" t="s">
        <v>97</v>
      </c>
      <c r="T529" s="176"/>
    </row>
    <row r="530" spans="1:20" s="61" customFormat="1" ht="17.25">
      <c r="A530" s="183" t="s">
        <v>1283</v>
      </c>
      <c r="B530" s="183" t="s">
        <v>1284</v>
      </c>
      <c r="C530" s="183" t="s">
        <v>97</v>
      </c>
      <c r="D530" s="183" t="s">
        <v>98</v>
      </c>
      <c r="E530" s="184">
        <v>105</v>
      </c>
      <c r="F530" s="184">
        <v>105</v>
      </c>
      <c r="G530" s="188"/>
      <c r="H530" s="185"/>
      <c r="I530" s="184">
        <v>27.98</v>
      </c>
      <c r="J530" s="184">
        <v>132.98</v>
      </c>
      <c r="K530" s="185">
        <v>100</v>
      </c>
      <c r="L530" s="185" t="s">
        <v>76</v>
      </c>
      <c r="M530" s="186" t="s">
        <v>865</v>
      </c>
      <c r="N530" s="61" t="s">
        <v>51</v>
      </c>
      <c r="P530" s="175" t="s">
        <v>97</v>
      </c>
      <c r="T530" s="176"/>
    </row>
    <row r="531" spans="1:20" s="61" customFormat="1" ht="17.25">
      <c r="A531" s="183" t="s">
        <v>1285</v>
      </c>
      <c r="B531" s="183" t="s">
        <v>1286</v>
      </c>
      <c r="C531" s="183" t="s">
        <v>97</v>
      </c>
      <c r="D531" s="183" t="s">
        <v>98</v>
      </c>
      <c r="E531" s="184">
        <v>105</v>
      </c>
      <c r="F531" s="184">
        <v>105</v>
      </c>
      <c r="G531" s="188"/>
      <c r="H531" s="185"/>
      <c r="I531" s="184">
        <v>27.98</v>
      </c>
      <c r="J531" s="184">
        <v>132.98</v>
      </c>
      <c r="K531" s="185">
        <v>0</v>
      </c>
      <c r="L531" s="185" t="s">
        <v>57</v>
      </c>
      <c r="M531" s="186" t="s">
        <v>422</v>
      </c>
      <c r="N531" s="61" t="s">
        <v>51</v>
      </c>
      <c r="P531" s="175" t="s">
        <v>97</v>
      </c>
      <c r="T531" s="176"/>
    </row>
    <row r="532" spans="1:20" s="61" customFormat="1" ht="17.25">
      <c r="A532" s="183" t="s">
        <v>1287</v>
      </c>
      <c r="B532" s="183" t="s">
        <v>1288</v>
      </c>
      <c r="C532" s="183" t="s">
        <v>97</v>
      </c>
      <c r="D532" s="183" t="s">
        <v>98</v>
      </c>
      <c r="E532" s="184">
        <v>100</v>
      </c>
      <c r="F532" s="184">
        <v>100</v>
      </c>
      <c r="G532" s="188"/>
      <c r="H532" s="185"/>
      <c r="I532" s="184">
        <v>39.22</v>
      </c>
      <c r="J532" s="184">
        <v>139.22</v>
      </c>
      <c r="K532" s="185">
        <v>0</v>
      </c>
      <c r="L532" s="185"/>
      <c r="M532" s="186"/>
      <c r="N532" s="61" t="s">
        <v>51</v>
      </c>
      <c r="P532" s="175" t="s">
        <v>97</v>
      </c>
      <c r="T532" s="176"/>
    </row>
    <row r="533" spans="1:20" s="61" customFormat="1" ht="17.25">
      <c r="A533" s="183" t="s">
        <v>1289</v>
      </c>
      <c r="B533" s="183" t="s">
        <v>1290</v>
      </c>
      <c r="C533" s="183" t="s">
        <v>97</v>
      </c>
      <c r="D533" s="183" t="s">
        <v>98</v>
      </c>
      <c r="E533" s="184">
        <v>120</v>
      </c>
      <c r="F533" s="184">
        <v>120</v>
      </c>
      <c r="G533" s="188"/>
      <c r="H533" s="185"/>
      <c r="I533" s="184">
        <v>38.3</v>
      </c>
      <c r="J533" s="184">
        <v>158.3</v>
      </c>
      <c r="K533" s="183">
        <v>0</v>
      </c>
      <c r="L533" s="183" t="s">
        <v>372</v>
      </c>
      <c r="M533" s="186" t="s">
        <v>211</v>
      </c>
      <c r="N533" s="61" t="s">
        <v>51</v>
      </c>
      <c r="P533" s="175" t="s">
        <v>97</v>
      </c>
      <c r="T533" s="176"/>
    </row>
    <row r="534" spans="1:20" s="61" customFormat="1" ht="17.25">
      <c r="A534" s="183" t="s">
        <v>1291</v>
      </c>
      <c r="B534" s="183" t="s">
        <v>1292</v>
      </c>
      <c r="C534" s="183" t="s">
        <v>97</v>
      </c>
      <c r="D534" s="183" t="s">
        <v>98</v>
      </c>
      <c r="E534" s="184">
        <v>120</v>
      </c>
      <c r="F534" s="184">
        <v>120</v>
      </c>
      <c r="G534" s="188"/>
      <c r="H534" s="185"/>
      <c r="I534" s="184">
        <v>38.3</v>
      </c>
      <c r="J534" s="184">
        <v>158.3</v>
      </c>
      <c r="K534" s="183">
        <v>0</v>
      </c>
      <c r="L534" s="183" t="s">
        <v>76</v>
      </c>
      <c r="M534" s="186" t="s">
        <v>211</v>
      </c>
      <c r="N534" s="61" t="s">
        <v>51</v>
      </c>
      <c r="P534" s="175" t="s">
        <v>97</v>
      </c>
      <c r="T534" s="176"/>
    </row>
    <row r="535" spans="1:20" s="61" customFormat="1" ht="17.25">
      <c r="A535" s="183" t="s">
        <v>1293</v>
      </c>
      <c r="B535" s="183" t="s">
        <v>1294</v>
      </c>
      <c r="C535" s="183" t="s">
        <v>97</v>
      </c>
      <c r="D535" s="183" t="s">
        <v>98</v>
      </c>
      <c r="E535" s="184">
        <v>120</v>
      </c>
      <c r="F535" s="184">
        <v>80</v>
      </c>
      <c r="G535" s="188" t="s">
        <v>1052</v>
      </c>
      <c r="H535" s="185"/>
      <c r="I535" s="184">
        <v>38.3</v>
      </c>
      <c r="J535" s="184">
        <v>118.3</v>
      </c>
      <c r="K535" s="183">
        <v>293</v>
      </c>
      <c r="L535" s="183" t="s">
        <v>554</v>
      </c>
      <c r="M535" s="186" t="s">
        <v>865</v>
      </c>
      <c r="N535" s="61" t="s">
        <v>51</v>
      </c>
      <c r="P535" s="175" t="s">
        <v>97</v>
      </c>
      <c r="T535" s="176"/>
    </row>
    <row r="536" spans="1:20" s="61" customFormat="1" ht="17.25">
      <c r="A536" s="183" t="s">
        <v>1295</v>
      </c>
      <c r="B536" s="183" t="s">
        <v>1296</v>
      </c>
      <c r="C536" s="183" t="s">
        <v>97</v>
      </c>
      <c r="D536" s="183" t="s">
        <v>98</v>
      </c>
      <c r="E536" s="184">
        <v>120</v>
      </c>
      <c r="F536" s="184">
        <v>120</v>
      </c>
      <c r="G536" s="185"/>
      <c r="H536" s="185"/>
      <c r="I536" s="184">
        <v>38.3</v>
      </c>
      <c r="J536" s="184">
        <v>158.3</v>
      </c>
      <c r="K536" s="185">
        <v>0</v>
      </c>
      <c r="L536" s="185"/>
      <c r="M536" s="186"/>
      <c r="N536" s="61" t="s">
        <v>51</v>
      </c>
      <c r="P536" s="175" t="s">
        <v>97</v>
      </c>
      <c r="T536" s="176"/>
    </row>
    <row r="537" spans="1:20" s="61" customFormat="1" ht="17.25">
      <c r="A537" s="183" t="s">
        <v>1297</v>
      </c>
      <c r="B537" s="183" t="s">
        <v>1298</v>
      </c>
      <c r="C537" s="183" t="s">
        <v>97</v>
      </c>
      <c r="D537" s="183" t="s">
        <v>98</v>
      </c>
      <c r="E537" s="184">
        <v>135</v>
      </c>
      <c r="F537" s="184">
        <v>135</v>
      </c>
      <c r="G537" s="188"/>
      <c r="H537" s="185"/>
      <c r="I537" s="184">
        <v>38.44</v>
      </c>
      <c r="J537" s="184">
        <v>173.44</v>
      </c>
      <c r="K537" s="185">
        <v>0</v>
      </c>
      <c r="L537" s="185"/>
      <c r="M537" s="186"/>
      <c r="N537" s="61" t="s">
        <v>51</v>
      </c>
      <c r="P537" s="175" t="s">
        <v>97</v>
      </c>
      <c r="T537" s="176"/>
    </row>
    <row r="538" spans="1:20" s="61" customFormat="1" ht="17.25">
      <c r="A538" s="183" t="s">
        <v>1299</v>
      </c>
      <c r="B538" s="183" t="s">
        <v>1300</v>
      </c>
      <c r="C538" s="183" t="s">
        <v>97</v>
      </c>
      <c r="D538" s="183" t="s">
        <v>98</v>
      </c>
      <c r="E538" s="184">
        <v>135</v>
      </c>
      <c r="F538" s="184">
        <v>135</v>
      </c>
      <c r="G538" s="188"/>
      <c r="H538" s="185"/>
      <c r="I538" s="184">
        <v>38.44</v>
      </c>
      <c r="J538" s="184">
        <v>173.44</v>
      </c>
      <c r="K538" s="185">
        <v>0</v>
      </c>
      <c r="L538" s="185"/>
      <c r="M538" s="186"/>
      <c r="N538" s="61" t="s">
        <v>51</v>
      </c>
      <c r="P538" s="175" t="s">
        <v>97</v>
      </c>
      <c r="T538" s="176"/>
    </row>
    <row r="539" spans="1:20" s="61" customFormat="1" ht="17.25">
      <c r="A539" s="183" t="s">
        <v>1301</v>
      </c>
      <c r="B539" s="183" t="s">
        <v>1302</v>
      </c>
      <c r="C539" s="183" t="s">
        <v>97</v>
      </c>
      <c r="D539" s="183" t="s">
        <v>98</v>
      </c>
      <c r="E539" s="184">
        <v>100</v>
      </c>
      <c r="F539" s="184">
        <v>100</v>
      </c>
      <c r="G539" s="188"/>
      <c r="H539" s="185"/>
      <c r="I539" s="184">
        <v>39.22</v>
      </c>
      <c r="J539" s="184">
        <v>139.22</v>
      </c>
      <c r="K539" s="185">
        <v>0</v>
      </c>
      <c r="L539" s="185"/>
      <c r="M539" s="186"/>
      <c r="N539" s="61" t="s">
        <v>51</v>
      </c>
      <c r="P539" s="175" t="s">
        <v>97</v>
      </c>
      <c r="T539" s="176"/>
    </row>
    <row r="540" spans="1:20" s="61" customFormat="1" ht="17.25">
      <c r="A540" s="183" t="s">
        <v>1303</v>
      </c>
      <c r="B540" s="183" t="s">
        <v>1304</v>
      </c>
      <c r="C540" s="183" t="s">
        <v>97</v>
      </c>
      <c r="D540" s="183" t="s">
        <v>98</v>
      </c>
      <c r="E540" s="184">
        <v>100</v>
      </c>
      <c r="F540" s="184">
        <v>100</v>
      </c>
      <c r="G540" s="188"/>
      <c r="H540" s="185"/>
      <c r="I540" s="184">
        <v>39.22</v>
      </c>
      <c r="J540" s="184">
        <v>139.22</v>
      </c>
      <c r="K540" s="183">
        <v>0</v>
      </c>
      <c r="L540" s="183"/>
      <c r="M540" s="186"/>
      <c r="N540" s="61" t="s">
        <v>51</v>
      </c>
      <c r="P540" s="175" t="s">
        <v>97</v>
      </c>
      <c r="T540" s="176"/>
    </row>
    <row r="541" spans="1:20" s="61" customFormat="1" ht="17.25">
      <c r="A541" s="183" t="s">
        <v>1305</v>
      </c>
      <c r="B541" s="183" t="s">
        <v>1306</v>
      </c>
      <c r="C541" s="183" t="s">
        <v>97</v>
      </c>
      <c r="D541" s="183" t="s">
        <v>98</v>
      </c>
      <c r="E541" s="184">
        <v>330</v>
      </c>
      <c r="F541" s="184">
        <v>270</v>
      </c>
      <c r="G541" s="188" t="s">
        <v>94</v>
      </c>
      <c r="H541" s="185"/>
      <c r="I541" s="184">
        <v>108.44</v>
      </c>
      <c r="J541" s="184">
        <v>378.44</v>
      </c>
      <c r="K541" s="185">
        <v>127</v>
      </c>
      <c r="L541" s="185"/>
      <c r="M541" s="186"/>
      <c r="N541" s="61" t="s">
        <v>51</v>
      </c>
      <c r="P541" s="175" t="s">
        <v>97</v>
      </c>
      <c r="T541" s="176"/>
    </row>
    <row r="542" spans="1:20" s="61" customFormat="1" ht="17.25">
      <c r="A542" s="183" t="s">
        <v>1307</v>
      </c>
      <c r="B542" s="183" t="s">
        <v>1308</v>
      </c>
      <c r="C542" s="183" t="s">
        <v>97</v>
      </c>
      <c r="D542" s="183" t="s">
        <v>98</v>
      </c>
      <c r="E542" s="184">
        <v>330</v>
      </c>
      <c r="F542" s="184">
        <v>270</v>
      </c>
      <c r="G542" s="188" t="s">
        <v>94</v>
      </c>
      <c r="H542" s="185"/>
      <c r="I542" s="184">
        <v>108.44</v>
      </c>
      <c r="J542" s="184">
        <v>378.44</v>
      </c>
      <c r="K542" s="185">
        <v>118</v>
      </c>
      <c r="L542" s="185"/>
      <c r="M542" s="186"/>
      <c r="N542" s="61" t="s">
        <v>51</v>
      </c>
      <c r="P542" s="175" t="s">
        <v>97</v>
      </c>
      <c r="T542" s="176"/>
    </row>
    <row r="543" spans="1:20" s="61" customFormat="1" ht="17.25">
      <c r="A543" s="183" t="s">
        <v>1309</v>
      </c>
      <c r="B543" s="183" t="s">
        <v>1310</v>
      </c>
      <c r="C543" s="183" t="s">
        <v>97</v>
      </c>
      <c r="D543" s="183" t="s">
        <v>98</v>
      </c>
      <c r="E543" s="184">
        <v>100</v>
      </c>
      <c r="F543" s="184">
        <v>100</v>
      </c>
      <c r="G543" s="188"/>
      <c r="H543" s="185"/>
      <c r="I543" s="184">
        <v>39.22</v>
      </c>
      <c r="J543" s="184">
        <v>139.22</v>
      </c>
      <c r="K543" s="185">
        <v>49</v>
      </c>
      <c r="L543" s="185"/>
      <c r="M543" s="186"/>
      <c r="N543" s="61" t="s">
        <v>51</v>
      </c>
      <c r="P543" s="175" t="s">
        <v>97</v>
      </c>
      <c r="T543" s="176"/>
    </row>
    <row r="544" spans="1:20" s="61" customFormat="1" ht="17.25">
      <c r="A544" s="183" t="s">
        <v>1311</v>
      </c>
      <c r="B544" s="183" t="s">
        <v>1312</v>
      </c>
      <c r="C544" s="183" t="s">
        <v>97</v>
      </c>
      <c r="D544" s="183" t="s">
        <v>98</v>
      </c>
      <c r="E544" s="184">
        <v>135</v>
      </c>
      <c r="F544" s="184">
        <v>135</v>
      </c>
      <c r="G544" s="188"/>
      <c r="H544" s="185"/>
      <c r="I544" s="184">
        <v>38.44</v>
      </c>
      <c r="J544" s="184">
        <v>173.44</v>
      </c>
      <c r="K544" s="185">
        <v>0</v>
      </c>
      <c r="L544" s="185"/>
      <c r="M544" s="186"/>
      <c r="N544" s="61" t="s">
        <v>51</v>
      </c>
      <c r="P544" s="175" t="s">
        <v>97</v>
      </c>
      <c r="T544" s="176"/>
    </row>
    <row r="545" spans="1:20" s="61" customFormat="1" ht="17.25">
      <c r="A545" s="183" t="s">
        <v>1313</v>
      </c>
      <c r="B545" s="183" t="s">
        <v>1314</v>
      </c>
      <c r="C545" s="183" t="s">
        <v>97</v>
      </c>
      <c r="D545" s="183" t="s">
        <v>98</v>
      </c>
      <c r="E545" s="184">
        <v>135</v>
      </c>
      <c r="F545" s="184">
        <v>135</v>
      </c>
      <c r="G545" s="188"/>
      <c r="H545" s="185"/>
      <c r="I545" s="184">
        <v>38.44</v>
      </c>
      <c r="J545" s="184">
        <v>173.44</v>
      </c>
      <c r="K545" s="183">
        <v>0</v>
      </c>
      <c r="L545" s="183" t="s">
        <v>372</v>
      </c>
      <c r="M545" s="186" t="s">
        <v>211</v>
      </c>
      <c r="N545" s="61" t="s">
        <v>51</v>
      </c>
      <c r="P545" s="175" t="s">
        <v>97</v>
      </c>
      <c r="T545" s="176"/>
    </row>
    <row r="546" spans="1:20" s="61" customFormat="1" ht="17.25">
      <c r="A546" s="183" t="s">
        <v>1315</v>
      </c>
      <c r="B546" s="183" t="s">
        <v>1316</v>
      </c>
      <c r="C546" s="183" t="s">
        <v>97</v>
      </c>
      <c r="D546" s="183" t="s">
        <v>98</v>
      </c>
      <c r="E546" s="184">
        <v>135</v>
      </c>
      <c r="F546" s="184">
        <v>135</v>
      </c>
      <c r="G546" s="188"/>
      <c r="H546" s="185"/>
      <c r="I546" s="184">
        <v>38.44</v>
      </c>
      <c r="J546" s="184">
        <v>173.44</v>
      </c>
      <c r="K546" s="185">
        <v>0</v>
      </c>
      <c r="L546" s="185"/>
      <c r="M546" s="186"/>
      <c r="N546" s="61" t="s">
        <v>51</v>
      </c>
      <c r="P546" s="175" t="s">
        <v>97</v>
      </c>
      <c r="T546" s="176"/>
    </row>
    <row r="547" spans="1:20" s="61" customFormat="1" ht="17.25">
      <c r="A547" s="183" t="s">
        <v>1317</v>
      </c>
      <c r="B547" s="183" t="s">
        <v>1318</v>
      </c>
      <c r="C547" s="183" t="s">
        <v>210</v>
      </c>
      <c r="D547" s="183" t="s">
        <v>210</v>
      </c>
      <c r="E547" s="184">
        <v>135</v>
      </c>
      <c r="F547" s="184">
        <v>122</v>
      </c>
      <c r="G547" s="188" t="s">
        <v>137</v>
      </c>
      <c r="H547" s="185"/>
      <c r="I547" s="184">
        <v>39.22</v>
      </c>
      <c r="J547" s="184">
        <v>161.22</v>
      </c>
      <c r="K547" s="185">
        <v>109</v>
      </c>
      <c r="L547" s="185"/>
      <c r="M547" s="186"/>
      <c r="N547" s="61" t="s">
        <v>51</v>
      </c>
      <c r="P547" s="175" t="s">
        <v>210</v>
      </c>
      <c r="T547" s="176"/>
    </row>
    <row r="548" spans="1:20" s="61" customFormat="1" ht="17.25">
      <c r="A548" s="183" t="s">
        <v>1319</v>
      </c>
      <c r="B548" s="183" t="s">
        <v>1320</v>
      </c>
      <c r="C548" s="183" t="s">
        <v>1223</v>
      </c>
      <c r="D548" s="183" t="s">
        <v>1224</v>
      </c>
      <c r="E548" s="184">
        <v>115</v>
      </c>
      <c r="F548" s="184">
        <v>70</v>
      </c>
      <c r="G548" s="188" t="s">
        <v>1321</v>
      </c>
      <c r="H548" s="185" t="s">
        <v>689</v>
      </c>
      <c r="I548" s="184">
        <v>42.63</v>
      </c>
      <c r="J548" s="184">
        <v>112.63</v>
      </c>
      <c r="K548" s="183">
        <v>10</v>
      </c>
      <c r="L548" s="183"/>
      <c r="M548" s="186"/>
      <c r="N548" s="61" t="s">
        <v>51</v>
      </c>
      <c r="P548" s="175" t="s">
        <v>1223</v>
      </c>
      <c r="T548" s="176"/>
    </row>
    <row r="549" spans="1:20" s="61" customFormat="1" ht="17.25">
      <c r="A549" s="183" t="s">
        <v>1322</v>
      </c>
      <c r="B549" s="183" t="s">
        <v>1323</v>
      </c>
      <c r="C549" s="183" t="s">
        <v>1223</v>
      </c>
      <c r="D549" s="183" t="s">
        <v>1224</v>
      </c>
      <c r="E549" s="184">
        <v>115</v>
      </c>
      <c r="F549" s="184">
        <v>70</v>
      </c>
      <c r="G549" s="188" t="s">
        <v>1321</v>
      </c>
      <c r="H549" s="185" t="s">
        <v>689</v>
      </c>
      <c r="I549" s="184">
        <v>42.63</v>
      </c>
      <c r="J549" s="184">
        <v>112.63</v>
      </c>
      <c r="K549" s="185">
        <v>45</v>
      </c>
      <c r="L549" s="185"/>
      <c r="M549" s="186"/>
      <c r="N549" s="61" t="s">
        <v>51</v>
      </c>
      <c r="P549" s="175" t="s">
        <v>1223</v>
      </c>
      <c r="T549" s="176"/>
    </row>
    <row r="550" spans="1:20" s="61" customFormat="1" ht="17.25">
      <c r="A550" s="183" t="s">
        <v>1324</v>
      </c>
      <c r="B550" s="183" t="s">
        <v>1325</v>
      </c>
      <c r="C550" s="183" t="s">
        <v>894</v>
      </c>
      <c r="D550" s="183" t="s">
        <v>895</v>
      </c>
      <c r="E550" s="184">
        <v>479</v>
      </c>
      <c r="F550" s="184">
        <v>429</v>
      </c>
      <c r="G550" s="188" t="s">
        <v>75</v>
      </c>
      <c r="H550" s="185"/>
      <c r="I550" s="184">
        <v>171.02</v>
      </c>
      <c r="J550" s="184">
        <v>600.02</v>
      </c>
      <c r="K550" s="185">
        <v>6</v>
      </c>
      <c r="L550" s="185"/>
      <c r="M550" s="186"/>
      <c r="N550" s="61" t="s">
        <v>51</v>
      </c>
      <c r="P550" s="175" t="s">
        <v>894</v>
      </c>
      <c r="T550" s="176"/>
    </row>
    <row r="551" spans="1:20" s="61" customFormat="1" ht="17.25">
      <c r="A551" s="183" t="s">
        <v>1326</v>
      </c>
      <c r="B551" s="183" t="s">
        <v>1327</v>
      </c>
      <c r="C551" s="183" t="s">
        <v>894</v>
      </c>
      <c r="D551" s="183" t="s">
        <v>895</v>
      </c>
      <c r="E551" s="184">
        <v>479</v>
      </c>
      <c r="F551" s="184">
        <v>429</v>
      </c>
      <c r="G551" s="188" t="s">
        <v>75</v>
      </c>
      <c r="H551" s="185"/>
      <c r="I551" s="184">
        <v>171.02</v>
      </c>
      <c r="J551" s="184">
        <v>600.02</v>
      </c>
      <c r="K551" s="183">
        <v>3</v>
      </c>
      <c r="L551" s="183"/>
      <c r="M551" s="186"/>
      <c r="N551" s="61" t="s">
        <v>51</v>
      </c>
      <c r="P551" s="175" t="s">
        <v>894</v>
      </c>
      <c r="T551" s="176"/>
    </row>
    <row r="552" spans="1:20" s="61" customFormat="1" ht="17.25">
      <c r="A552" s="183" t="s">
        <v>1328</v>
      </c>
      <c r="B552" s="183" t="s">
        <v>1329</v>
      </c>
      <c r="C552" s="183" t="s">
        <v>894</v>
      </c>
      <c r="D552" s="183" t="s">
        <v>895</v>
      </c>
      <c r="E552" s="184">
        <v>479</v>
      </c>
      <c r="F552" s="184">
        <v>429</v>
      </c>
      <c r="G552" s="188" t="s">
        <v>75</v>
      </c>
      <c r="H552" s="185"/>
      <c r="I552" s="184">
        <v>171.02</v>
      </c>
      <c r="J552" s="184">
        <v>600.02</v>
      </c>
      <c r="K552" s="183">
        <v>17</v>
      </c>
      <c r="L552" s="183"/>
      <c r="M552" s="186"/>
      <c r="N552" s="61" t="s">
        <v>51</v>
      </c>
      <c r="P552" s="175" t="s">
        <v>894</v>
      </c>
      <c r="T552" s="176"/>
    </row>
    <row r="553" spans="1:20" s="61" customFormat="1" ht="17.25">
      <c r="A553" s="183" t="s">
        <v>1330</v>
      </c>
      <c r="B553" s="183" t="s">
        <v>1331</v>
      </c>
      <c r="C553" s="183" t="s">
        <v>97</v>
      </c>
      <c r="D553" s="183" t="s">
        <v>98</v>
      </c>
      <c r="E553" s="184">
        <v>105</v>
      </c>
      <c r="F553" s="184">
        <v>72</v>
      </c>
      <c r="G553" s="188" t="s">
        <v>421</v>
      </c>
      <c r="H553" s="185"/>
      <c r="I553" s="184">
        <v>27.98</v>
      </c>
      <c r="J553" s="184">
        <v>99.98</v>
      </c>
      <c r="K553" s="185">
        <v>87</v>
      </c>
      <c r="L553" s="185" t="s">
        <v>76</v>
      </c>
      <c r="M553" s="186" t="s">
        <v>865</v>
      </c>
      <c r="N553" s="61" t="s">
        <v>51</v>
      </c>
      <c r="P553" s="175" t="s">
        <v>97</v>
      </c>
      <c r="T553" s="176"/>
    </row>
    <row r="554" spans="1:20" s="61" customFormat="1" ht="17.25">
      <c r="A554" s="183" t="s">
        <v>1332</v>
      </c>
      <c r="B554" s="183" t="s">
        <v>1333</v>
      </c>
      <c r="C554" s="183" t="s">
        <v>1205</v>
      </c>
      <c r="D554" s="183" t="s">
        <v>1206</v>
      </c>
      <c r="E554" s="184">
        <v>205</v>
      </c>
      <c r="F554" s="184">
        <v>205</v>
      </c>
      <c r="G554" s="188"/>
      <c r="H554" s="183"/>
      <c r="I554" s="184">
        <v>86.57</v>
      </c>
      <c r="J554" s="184">
        <v>291.57</v>
      </c>
      <c r="K554" s="185">
        <v>0</v>
      </c>
      <c r="L554" s="185"/>
      <c r="M554" s="186"/>
      <c r="N554" s="61" t="s">
        <v>51</v>
      </c>
      <c r="P554" s="175" t="s">
        <v>1205</v>
      </c>
      <c r="T554" s="176"/>
    </row>
    <row r="555" spans="1:20" s="61" customFormat="1" ht="17.25">
      <c r="A555" s="183" t="s">
        <v>1334</v>
      </c>
      <c r="B555" s="183" t="s">
        <v>1335</v>
      </c>
      <c r="C555" s="183" t="s">
        <v>1336</v>
      </c>
      <c r="D555" s="183" t="s">
        <v>1337</v>
      </c>
      <c r="E555" s="184">
        <v>170</v>
      </c>
      <c r="F555" s="184">
        <v>145</v>
      </c>
      <c r="G555" s="188" t="s">
        <v>88</v>
      </c>
      <c r="H555" s="183" t="s">
        <v>163</v>
      </c>
      <c r="I555" s="184">
        <v>85.33</v>
      </c>
      <c r="J555" s="184">
        <v>230.33</v>
      </c>
      <c r="K555" s="185">
        <v>357</v>
      </c>
      <c r="L555" s="185"/>
      <c r="M555" s="186"/>
      <c r="N555" s="61" t="s">
        <v>51</v>
      </c>
      <c r="P555" s="175" t="s">
        <v>1336</v>
      </c>
      <c r="T555" s="176"/>
    </row>
    <row r="556" spans="1:20" s="61" customFormat="1" ht="17.25">
      <c r="A556" s="183" t="s">
        <v>1338</v>
      </c>
      <c r="B556" s="183" t="s">
        <v>1339</v>
      </c>
      <c r="C556" s="183" t="s">
        <v>97</v>
      </c>
      <c r="D556" s="183" t="s">
        <v>98</v>
      </c>
      <c r="E556" s="184">
        <v>260</v>
      </c>
      <c r="F556" s="184">
        <v>215</v>
      </c>
      <c r="G556" s="188" t="s">
        <v>395</v>
      </c>
      <c r="H556" s="185"/>
      <c r="I556" s="184">
        <v>75.95</v>
      </c>
      <c r="J556" s="184">
        <v>290.95</v>
      </c>
      <c r="K556" s="183">
        <v>16</v>
      </c>
      <c r="L556" s="183" t="s">
        <v>130</v>
      </c>
      <c r="M556" s="186" t="s">
        <v>943</v>
      </c>
      <c r="N556" s="61" t="s">
        <v>51</v>
      </c>
      <c r="P556" s="175" t="s">
        <v>97</v>
      </c>
      <c r="T556" s="176"/>
    </row>
    <row r="557" spans="1:20" s="61" customFormat="1" ht="17.25">
      <c r="A557" s="183" t="s">
        <v>1340</v>
      </c>
      <c r="B557" s="183" t="s">
        <v>1341</v>
      </c>
      <c r="C557" s="183" t="s">
        <v>625</v>
      </c>
      <c r="D557" s="183" t="s">
        <v>626</v>
      </c>
      <c r="E557" s="184">
        <v>230</v>
      </c>
      <c r="F557" s="184">
        <v>228</v>
      </c>
      <c r="G557" s="188" t="s">
        <v>1342</v>
      </c>
      <c r="H557" s="185"/>
      <c r="I557" s="184">
        <v>89.73</v>
      </c>
      <c r="J557" s="184">
        <v>317.73</v>
      </c>
      <c r="K557" s="183">
        <v>0</v>
      </c>
      <c r="L557" s="183"/>
      <c r="M557" s="186"/>
      <c r="N557" s="61" t="s">
        <v>51</v>
      </c>
      <c r="P557" s="175" t="s">
        <v>625</v>
      </c>
      <c r="T557" s="176"/>
    </row>
    <row r="558" spans="1:20" s="61" customFormat="1" ht="17.25">
      <c r="A558" s="183" t="s">
        <v>1343</v>
      </c>
      <c r="B558" s="183" t="s">
        <v>1344</v>
      </c>
      <c r="C558" s="183" t="s">
        <v>894</v>
      </c>
      <c r="D558" s="183" t="s">
        <v>895</v>
      </c>
      <c r="E558" s="184">
        <v>498</v>
      </c>
      <c r="F558" s="184">
        <v>435</v>
      </c>
      <c r="G558" s="188" t="s">
        <v>140</v>
      </c>
      <c r="H558" s="185"/>
      <c r="I558" s="184">
        <v>98.54</v>
      </c>
      <c r="J558" s="184">
        <v>533.54</v>
      </c>
      <c r="K558" s="183">
        <v>17</v>
      </c>
      <c r="L558" s="183"/>
      <c r="M558" s="186"/>
      <c r="N558" s="61" t="s">
        <v>51</v>
      </c>
      <c r="P558" s="175" t="s">
        <v>894</v>
      </c>
      <c r="T558" s="176"/>
    </row>
    <row r="559" spans="1:20" s="61" customFormat="1" ht="17.25">
      <c r="A559" s="183" t="s">
        <v>1345</v>
      </c>
      <c r="B559" s="183" t="s">
        <v>1346</v>
      </c>
      <c r="C559" s="183" t="s">
        <v>894</v>
      </c>
      <c r="D559" s="183" t="s">
        <v>895</v>
      </c>
      <c r="E559" s="184">
        <v>498</v>
      </c>
      <c r="F559" s="184">
        <v>435</v>
      </c>
      <c r="G559" s="185" t="s">
        <v>140</v>
      </c>
      <c r="H559" s="185"/>
      <c r="I559" s="184">
        <v>98.54</v>
      </c>
      <c r="J559" s="184">
        <v>533.54</v>
      </c>
      <c r="K559" s="185">
        <v>12</v>
      </c>
      <c r="L559" s="185"/>
      <c r="M559" s="186"/>
      <c r="N559" s="61" t="s">
        <v>51</v>
      </c>
      <c r="P559" s="175" t="s">
        <v>894</v>
      </c>
      <c r="T559" s="176"/>
    </row>
    <row r="560" spans="1:20" s="61" customFormat="1" ht="17.25">
      <c r="A560" s="183" t="s">
        <v>1347</v>
      </c>
      <c r="B560" s="183" t="s">
        <v>1348</v>
      </c>
      <c r="C560" s="183" t="s">
        <v>894</v>
      </c>
      <c r="D560" s="183" t="s">
        <v>895</v>
      </c>
      <c r="E560" s="184">
        <v>498</v>
      </c>
      <c r="F560" s="184">
        <v>435</v>
      </c>
      <c r="G560" s="185" t="s">
        <v>140</v>
      </c>
      <c r="H560" s="185"/>
      <c r="I560" s="184">
        <v>98.54</v>
      </c>
      <c r="J560" s="184">
        <v>533.54</v>
      </c>
      <c r="K560" s="185">
        <v>11</v>
      </c>
      <c r="L560" s="185"/>
      <c r="M560" s="186"/>
      <c r="N560" s="61" t="s">
        <v>51</v>
      </c>
      <c r="P560" s="175" t="s">
        <v>894</v>
      </c>
      <c r="T560" s="176"/>
    </row>
    <row r="561" spans="1:20" s="61" customFormat="1" ht="17.25">
      <c r="A561" s="183" t="s">
        <v>1349</v>
      </c>
      <c r="B561" s="183" t="s">
        <v>1350</v>
      </c>
      <c r="C561" s="183" t="s">
        <v>1223</v>
      </c>
      <c r="D561" s="183" t="s">
        <v>1224</v>
      </c>
      <c r="E561" s="184">
        <v>215</v>
      </c>
      <c r="F561" s="184">
        <v>200</v>
      </c>
      <c r="G561" s="185" t="s">
        <v>126</v>
      </c>
      <c r="H561" s="185"/>
      <c r="I561" s="184">
        <v>74.6</v>
      </c>
      <c r="J561" s="184">
        <v>274.6</v>
      </c>
      <c r="K561" s="185">
        <v>19</v>
      </c>
      <c r="L561" s="185"/>
      <c r="M561" s="186"/>
      <c r="N561" s="61" t="s">
        <v>51</v>
      </c>
      <c r="P561" s="175" t="s">
        <v>1223</v>
      </c>
      <c r="T561" s="176"/>
    </row>
    <row r="562" spans="1:20" s="61" customFormat="1" ht="17.25">
      <c r="A562" s="183" t="s">
        <v>1351</v>
      </c>
      <c r="B562" s="183" t="s">
        <v>1352</v>
      </c>
      <c r="C562" s="183" t="s">
        <v>1223</v>
      </c>
      <c r="D562" s="183" t="s">
        <v>1224</v>
      </c>
      <c r="E562" s="184">
        <v>170</v>
      </c>
      <c r="F562" s="184">
        <v>160</v>
      </c>
      <c r="G562" s="185" t="s">
        <v>194</v>
      </c>
      <c r="H562" s="185"/>
      <c r="I562" s="184">
        <v>77.36</v>
      </c>
      <c r="J562" s="184">
        <v>237.36</v>
      </c>
      <c r="K562" s="185">
        <v>0</v>
      </c>
      <c r="L562" s="185" t="s">
        <v>57</v>
      </c>
      <c r="M562" s="186" t="s">
        <v>89</v>
      </c>
      <c r="N562" s="61" t="s">
        <v>51</v>
      </c>
      <c r="P562" s="175" t="s">
        <v>1223</v>
      </c>
      <c r="T562" s="176"/>
    </row>
    <row r="563" spans="1:20" s="61" customFormat="1" ht="17.25">
      <c r="A563" s="183" t="s">
        <v>1353</v>
      </c>
      <c r="B563" s="183" t="s">
        <v>1354</v>
      </c>
      <c r="C563" s="183" t="s">
        <v>1223</v>
      </c>
      <c r="D563" s="183" t="s">
        <v>1224</v>
      </c>
      <c r="E563" s="184">
        <v>170</v>
      </c>
      <c r="F563" s="184">
        <v>160</v>
      </c>
      <c r="G563" s="185" t="s">
        <v>194</v>
      </c>
      <c r="H563" s="185"/>
      <c r="I563" s="184">
        <v>77.36</v>
      </c>
      <c r="J563" s="184">
        <v>237.36</v>
      </c>
      <c r="K563" s="185">
        <v>30</v>
      </c>
      <c r="L563" s="185"/>
      <c r="M563" s="186"/>
      <c r="N563" s="61" t="s">
        <v>51</v>
      </c>
      <c r="P563" s="175" t="s">
        <v>1223</v>
      </c>
      <c r="T563" s="176"/>
    </row>
    <row r="564" spans="1:20" s="61" customFormat="1" ht="17.25">
      <c r="A564" s="183" t="s">
        <v>1355</v>
      </c>
      <c r="B564" s="183" t="s">
        <v>1356</v>
      </c>
      <c r="C564" s="183" t="s">
        <v>1223</v>
      </c>
      <c r="D564" s="183" t="s">
        <v>1224</v>
      </c>
      <c r="E564" s="184">
        <v>170</v>
      </c>
      <c r="F564" s="184">
        <v>160</v>
      </c>
      <c r="G564" s="188" t="s">
        <v>194</v>
      </c>
      <c r="H564" s="185"/>
      <c r="I564" s="184">
        <v>77.36</v>
      </c>
      <c r="J564" s="184">
        <v>237.36</v>
      </c>
      <c r="K564" s="183">
        <v>59</v>
      </c>
      <c r="L564" s="183"/>
      <c r="M564" s="186"/>
      <c r="N564" s="61" t="s">
        <v>51</v>
      </c>
      <c r="P564" s="175" t="s">
        <v>1223</v>
      </c>
      <c r="T564" s="176"/>
    </row>
    <row r="565" spans="1:20" s="61" customFormat="1" ht="17.25">
      <c r="A565" s="183" t="s">
        <v>1357</v>
      </c>
      <c r="B565" s="183" t="s">
        <v>1358</v>
      </c>
      <c r="C565" s="183" t="s">
        <v>894</v>
      </c>
      <c r="D565" s="183" t="s">
        <v>895</v>
      </c>
      <c r="E565" s="184">
        <v>498</v>
      </c>
      <c r="F565" s="184">
        <v>435</v>
      </c>
      <c r="G565" s="188" t="s">
        <v>140</v>
      </c>
      <c r="H565" s="183"/>
      <c r="I565" s="184">
        <v>100.82</v>
      </c>
      <c r="J565" s="184">
        <v>535.82</v>
      </c>
      <c r="K565" s="185">
        <v>8</v>
      </c>
      <c r="L565" s="185"/>
      <c r="M565" s="186"/>
      <c r="N565" s="61" t="s">
        <v>51</v>
      </c>
      <c r="P565" s="175" t="s">
        <v>894</v>
      </c>
      <c r="T565" s="176"/>
    </row>
    <row r="566" spans="1:20" s="61" customFormat="1" ht="17.25">
      <c r="A566" s="183" t="s">
        <v>1359</v>
      </c>
      <c r="B566" s="183" t="s">
        <v>1360</v>
      </c>
      <c r="C566" s="183" t="s">
        <v>894</v>
      </c>
      <c r="D566" s="183" t="s">
        <v>895</v>
      </c>
      <c r="E566" s="184">
        <v>479</v>
      </c>
      <c r="F566" s="184">
        <v>429</v>
      </c>
      <c r="G566" s="185" t="s">
        <v>75</v>
      </c>
      <c r="H566" s="185"/>
      <c r="I566" s="184">
        <v>171.02</v>
      </c>
      <c r="J566" s="184">
        <v>600.02</v>
      </c>
      <c r="K566" s="183">
        <v>10</v>
      </c>
      <c r="L566" s="183"/>
      <c r="M566" s="186"/>
      <c r="N566" s="61" t="s">
        <v>51</v>
      </c>
      <c r="P566" s="175" t="s">
        <v>894</v>
      </c>
      <c r="T566" s="176"/>
    </row>
    <row r="567" spans="1:20" s="61" customFormat="1" ht="17.25">
      <c r="A567" s="183" t="s">
        <v>1361</v>
      </c>
      <c r="B567" s="183" t="s">
        <v>1362</v>
      </c>
      <c r="C567" s="183" t="s">
        <v>179</v>
      </c>
      <c r="D567" s="183" t="s">
        <v>179</v>
      </c>
      <c r="E567" s="184">
        <v>245</v>
      </c>
      <c r="F567" s="184">
        <v>190</v>
      </c>
      <c r="G567" s="185" t="s">
        <v>203</v>
      </c>
      <c r="H567" s="185"/>
      <c r="I567" s="184">
        <v>90.9</v>
      </c>
      <c r="J567" s="184">
        <v>280.9</v>
      </c>
      <c r="K567" s="185">
        <v>132</v>
      </c>
      <c r="L567" s="185"/>
      <c r="M567" s="186"/>
      <c r="N567" s="61" t="s">
        <v>51</v>
      </c>
      <c r="P567" s="175" t="s">
        <v>179</v>
      </c>
      <c r="T567" s="176"/>
    </row>
    <row r="568" spans="1:20" s="61" customFormat="1" ht="17.25">
      <c r="A568" s="183" t="s">
        <v>1363</v>
      </c>
      <c r="B568" s="183" t="s">
        <v>1364</v>
      </c>
      <c r="C568" s="183" t="s">
        <v>179</v>
      </c>
      <c r="D568" s="183" t="s">
        <v>179</v>
      </c>
      <c r="E568" s="184">
        <v>255</v>
      </c>
      <c r="F568" s="184">
        <v>200</v>
      </c>
      <c r="G568" s="185" t="s">
        <v>214</v>
      </c>
      <c r="H568" s="185"/>
      <c r="I568" s="184">
        <v>92.01</v>
      </c>
      <c r="J568" s="184">
        <v>292.01</v>
      </c>
      <c r="K568" s="185">
        <v>108</v>
      </c>
      <c r="L568" s="185"/>
      <c r="M568" s="186"/>
      <c r="N568" s="61" t="s">
        <v>51</v>
      </c>
      <c r="P568" s="175" t="s">
        <v>179</v>
      </c>
      <c r="T568" s="176"/>
    </row>
    <row r="569" spans="1:20" s="61" customFormat="1" ht="17.25">
      <c r="A569" s="183" t="s">
        <v>1365</v>
      </c>
      <c r="B569" s="183" t="s">
        <v>1366</v>
      </c>
      <c r="C569" s="183" t="s">
        <v>73</v>
      </c>
      <c r="D569" s="183" t="s">
        <v>74</v>
      </c>
      <c r="E569" s="184">
        <v>220</v>
      </c>
      <c r="F569" s="184">
        <v>150</v>
      </c>
      <c r="G569" s="185" t="s">
        <v>421</v>
      </c>
      <c r="H569" s="185"/>
      <c r="I569" s="184">
        <v>86.04</v>
      </c>
      <c r="J569" s="184">
        <v>236.04</v>
      </c>
      <c r="K569" s="185">
        <v>53</v>
      </c>
      <c r="L569" s="185"/>
      <c r="M569" s="186"/>
      <c r="N569" s="61" t="s">
        <v>51</v>
      </c>
      <c r="P569" s="175" t="s">
        <v>73</v>
      </c>
      <c r="T569" s="176"/>
    </row>
    <row r="570" spans="1:20" s="61" customFormat="1" ht="17.25">
      <c r="A570" s="183" t="s">
        <v>1367</v>
      </c>
      <c r="B570" s="183" t="s">
        <v>1368</v>
      </c>
      <c r="C570" s="183" t="s">
        <v>73</v>
      </c>
      <c r="D570" s="183" t="s">
        <v>74</v>
      </c>
      <c r="E570" s="184">
        <v>220</v>
      </c>
      <c r="F570" s="184">
        <v>150</v>
      </c>
      <c r="G570" s="188" t="s">
        <v>421</v>
      </c>
      <c r="H570" s="185"/>
      <c r="I570" s="184">
        <v>86.04</v>
      </c>
      <c r="J570" s="184">
        <v>236.04</v>
      </c>
      <c r="K570" s="185">
        <v>51</v>
      </c>
      <c r="L570" s="185"/>
      <c r="M570" s="186"/>
      <c r="N570" s="61" t="s">
        <v>51</v>
      </c>
      <c r="P570" s="175" t="s">
        <v>73</v>
      </c>
      <c r="T570" s="176"/>
    </row>
    <row r="571" spans="1:20" s="61" customFormat="1" ht="17.25">
      <c r="A571" s="183" t="s">
        <v>1369</v>
      </c>
      <c r="B571" s="183" t="s">
        <v>1370</v>
      </c>
      <c r="C571" s="183" t="s">
        <v>73</v>
      </c>
      <c r="D571" s="183" t="s">
        <v>74</v>
      </c>
      <c r="E571" s="184">
        <v>240</v>
      </c>
      <c r="F571" s="184">
        <v>180</v>
      </c>
      <c r="G571" s="188" t="s">
        <v>180</v>
      </c>
      <c r="H571" s="185"/>
      <c r="I571" s="184">
        <v>92.8</v>
      </c>
      <c r="J571" s="184">
        <v>272.8</v>
      </c>
      <c r="K571" s="185">
        <v>51</v>
      </c>
      <c r="L571" s="185"/>
      <c r="M571" s="186"/>
      <c r="N571" s="61" t="s">
        <v>51</v>
      </c>
      <c r="P571" s="175" t="s">
        <v>73</v>
      </c>
      <c r="T571" s="176"/>
    </row>
    <row r="572" spans="1:20" s="61" customFormat="1" ht="17.25">
      <c r="A572" s="183" t="s">
        <v>1371</v>
      </c>
      <c r="B572" s="183" t="s">
        <v>1372</v>
      </c>
      <c r="C572" s="183" t="s">
        <v>73</v>
      </c>
      <c r="D572" s="183" t="s">
        <v>74</v>
      </c>
      <c r="E572" s="184">
        <v>240</v>
      </c>
      <c r="F572" s="184">
        <v>190</v>
      </c>
      <c r="G572" s="188" t="s">
        <v>688</v>
      </c>
      <c r="H572" s="185"/>
      <c r="I572" s="184">
        <v>92.8</v>
      </c>
      <c r="J572" s="184">
        <v>282.8</v>
      </c>
      <c r="K572" s="185">
        <v>29</v>
      </c>
      <c r="L572" s="185"/>
      <c r="M572" s="186"/>
      <c r="N572" s="61" t="s">
        <v>51</v>
      </c>
      <c r="P572" s="175" t="s">
        <v>73</v>
      </c>
      <c r="T572" s="176"/>
    </row>
    <row r="573" spans="1:20" s="61" customFormat="1" ht="17.25">
      <c r="A573" s="183" t="s">
        <v>1373</v>
      </c>
      <c r="B573" s="183" t="s">
        <v>1374</v>
      </c>
      <c r="C573" s="183" t="s">
        <v>73</v>
      </c>
      <c r="D573" s="183" t="s">
        <v>74</v>
      </c>
      <c r="E573" s="184">
        <v>290</v>
      </c>
      <c r="F573" s="184">
        <v>255</v>
      </c>
      <c r="G573" s="188" t="s">
        <v>140</v>
      </c>
      <c r="H573" s="185"/>
      <c r="I573" s="184">
        <v>102</v>
      </c>
      <c r="J573" s="184">
        <v>357</v>
      </c>
      <c r="K573" s="185">
        <v>88</v>
      </c>
      <c r="L573" s="185"/>
      <c r="M573" s="186"/>
      <c r="N573" s="61" t="s">
        <v>51</v>
      </c>
      <c r="P573" s="175" t="s">
        <v>73</v>
      </c>
      <c r="T573" s="176"/>
    </row>
    <row r="574" spans="1:20" s="61" customFormat="1" ht="17.25">
      <c r="A574" s="183" t="s">
        <v>1375</v>
      </c>
      <c r="B574" s="183" t="s">
        <v>1376</v>
      </c>
      <c r="C574" s="183" t="s">
        <v>73</v>
      </c>
      <c r="D574" s="183" t="s">
        <v>74</v>
      </c>
      <c r="E574" s="184">
        <v>290</v>
      </c>
      <c r="F574" s="184">
        <v>255</v>
      </c>
      <c r="G574" s="188" t="s">
        <v>140</v>
      </c>
      <c r="H574" s="185"/>
      <c r="I574" s="184">
        <v>102</v>
      </c>
      <c r="J574" s="184">
        <v>357</v>
      </c>
      <c r="K574" s="185">
        <v>86</v>
      </c>
      <c r="L574" s="185"/>
      <c r="M574" s="186"/>
      <c r="N574" s="61" t="s">
        <v>51</v>
      </c>
      <c r="P574" s="175" t="s">
        <v>73</v>
      </c>
      <c r="T574" s="176"/>
    </row>
    <row r="575" spans="1:20" s="61" customFormat="1" ht="17.25">
      <c r="A575" s="183" t="s">
        <v>1377</v>
      </c>
      <c r="B575" s="183" t="s">
        <v>1378</v>
      </c>
      <c r="C575" s="183" t="s">
        <v>73</v>
      </c>
      <c r="D575" s="183" t="s">
        <v>74</v>
      </c>
      <c r="E575" s="184">
        <v>290</v>
      </c>
      <c r="F575" s="184">
        <v>255</v>
      </c>
      <c r="G575" s="188" t="s">
        <v>140</v>
      </c>
      <c r="H575" s="185"/>
      <c r="I575" s="184">
        <v>102</v>
      </c>
      <c r="J575" s="184">
        <v>357</v>
      </c>
      <c r="K575" s="185">
        <v>77</v>
      </c>
      <c r="L575" s="185"/>
      <c r="M575" s="186"/>
      <c r="N575" s="61" t="s">
        <v>51</v>
      </c>
      <c r="P575" s="175" t="s">
        <v>73</v>
      </c>
      <c r="T575" s="176"/>
    </row>
    <row r="576" spans="1:20" s="61" customFormat="1" ht="17.25">
      <c r="A576" s="183" t="s">
        <v>1379</v>
      </c>
      <c r="B576" s="183" t="s">
        <v>1380</v>
      </c>
      <c r="C576" s="183" t="s">
        <v>335</v>
      </c>
      <c r="D576" s="183" t="s">
        <v>336</v>
      </c>
      <c r="E576" s="184">
        <v>199</v>
      </c>
      <c r="F576" s="184">
        <v>185</v>
      </c>
      <c r="G576" s="188" t="s">
        <v>494</v>
      </c>
      <c r="H576" s="185"/>
      <c r="I576" s="184">
        <v>83.95</v>
      </c>
      <c r="J576" s="184">
        <v>268.95</v>
      </c>
      <c r="K576" s="185">
        <v>0</v>
      </c>
      <c r="L576" s="185" t="s">
        <v>57</v>
      </c>
      <c r="M576" s="186" t="s">
        <v>1381</v>
      </c>
      <c r="N576" s="61" t="s">
        <v>51</v>
      </c>
      <c r="P576" s="175" t="s">
        <v>335</v>
      </c>
      <c r="T576" s="176"/>
    </row>
    <row r="577" spans="1:20" s="61" customFormat="1" ht="17.25">
      <c r="A577" s="183" t="s">
        <v>1382</v>
      </c>
      <c r="B577" s="183" t="s">
        <v>1383</v>
      </c>
      <c r="C577" s="183" t="s">
        <v>335</v>
      </c>
      <c r="D577" s="183" t="s">
        <v>336</v>
      </c>
      <c r="E577" s="184">
        <v>199</v>
      </c>
      <c r="F577" s="184">
        <v>185</v>
      </c>
      <c r="G577" s="188" t="s">
        <v>494</v>
      </c>
      <c r="H577" s="185"/>
      <c r="I577" s="184">
        <v>83.95</v>
      </c>
      <c r="J577" s="184">
        <v>268.95</v>
      </c>
      <c r="K577" s="185">
        <v>0</v>
      </c>
      <c r="L577" s="185" t="s">
        <v>57</v>
      </c>
      <c r="M577" s="186" t="s">
        <v>1381</v>
      </c>
      <c r="N577" s="61" t="s">
        <v>51</v>
      </c>
      <c r="P577" s="175" t="s">
        <v>335</v>
      </c>
      <c r="T577" s="176"/>
    </row>
    <row r="578" spans="1:20" s="61" customFormat="1" ht="17.25">
      <c r="A578" s="183" t="s">
        <v>1384</v>
      </c>
      <c r="B578" s="183" t="s">
        <v>1385</v>
      </c>
      <c r="C578" s="183" t="s">
        <v>335</v>
      </c>
      <c r="D578" s="183" t="s">
        <v>336</v>
      </c>
      <c r="E578" s="184">
        <v>199</v>
      </c>
      <c r="F578" s="184">
        <v>185</v>
      </c>
      <c r="G578" s="188" t="s">
        <v>494</v>
      </c>
      <c r="H578" s="185"/>
      <c r="I578" s="184">
        <v>83.95</v>
      </c>
      <c r="J578" s="184">
        <v>268.95</v>
      </c>
      <c r="K578" s="185">
        <v>0</v>
      </c>
      <c r="L578" s="185" t="s">
        <v>76</v>
      </c>
      <c r="M578" s="186" t="s">
        <v>1381</v>
      </c>
      <c r="N578" s="61" t="s">
        <v>51</v>
      </c>
      <c r="P578" s="175" t="s">
        <v>335</v>
      </c>
      <c r="T578" s="176"/>
    </row>
    <row r="579" spans="1:20" s="61" customFormat="1" ht="17.25">
      <c r="A579" s="183" t="s">
        <v>1386</v>
      </c>
      <c r="B579" s="183" t="s">
        <v>1387</v>
      </c>
      <c r="C579" s="183" t="s">
        <v>1223</v>
      </c>
      <c r="D579" s="183" t="s">
        <v>1224</v>
      </c>
      <c r="E579" s="184">
        <v>155</v>
      </c>
      <c r="F579" s="184">
        <v>140</v>
      </c>
      <c r="G579" s="188" t="s">
        <v>137</v>
      </c>
      <c r="H579" s="185"/>
      <c r="I579" s="184">
        <v>45.24</v>
      </c>
      <c r="J579" s="184">
        <v>185.24</v>
      </c>
      <c r="K579" s="185">
        <v>76</v>
      </c>
      <c r="L579" s="185"/>
      <c r="M579" s="186"/>
      <c r="N579" s="61" t="s">
        <v>51</v>
      </c>
      <c r="P579" s="175" t="s">
        <v>1223</v>
      </c>
      <c r="T579" s="176"/>
    </row>
    <row r="580" spans="1:20" s="61" customFormat="1" ht="17.25">
      <c r="A580" s="183" t="s">
        <v>1388</v>
      </c>
      <c r="B580" s="183" t="s">
        <v>1389</v>
      </c>
      <c r="C580" s="183" t="s">
        <v>1223</v>
      </c>
      <c r="D580" s="183" t="s">
        <v>1224</v>
      </c>
      <c r="E580" s="184">
        <v>155</v>
      </c>
      <c r="F580" s="184">
        <v>140</v>
      </c>
      <c r="G580" s="188" t="s">
        <v>137</v>
      </c>
      <c r="H580" s="185"/>
      <c r="I580" s="184">
        <v>45.24</v>
      </c>
      <c r="J580" s="184">
        <v>185.24</v>
      </c>
      <c r="K580" s="185">
        <v>123</v>
      </c>
      <c r="L580" s="185"/>
      <c r="M580" s="186"/>
      <c r="N580" s="61" t="s">
        <v>51</v>
      </c>
      <c r="P580" s="175" t="s">
        <v>1223</v>
      </c>
      <c r="T580" s="176"/>
    </row>
    <row r="581" spans="1:20" s="61" customFormat="1" ht="17.25">
      <c r="A581" s="183" t="s">
        <v>1390</v>
      </c>
      <c r="B581" s="183" t="s">
        <v>1391</v>
      </c>
      <c r="C581" s="183" t="s">
        <v>1223</v>
      </c>
      <c r="D581" s="183" t="s">
        <v>1224</v>
      </c>
      <c r="E581" s="184">
        <v>155</v>
      </c>
      <c r="F581" s="184">
        <v>140</v>
      </c>
      <c r="G581" s="188" t="s">
        <v>137</v>
      </c>
      <c r="H581" s="183"/>
      <c r="I581" s="184">
        <v>45.24</v>
      </c>
      <c r="J581" s="184">
        <v>185.24</v>
      </c>
      <c r="K581" s="185">
        <v>35</v>
      </c>
      <c r="L581" s="185"/>
      <c r="M581" s="186"/>
      <c r="N581" s="61" t="s">
        <v>51</v>
      </c>
      <c r="P581" s="175" t="s">
        <v>1223</v>
      </c>
      <c r="T581" s="176"/>
    </row>
    <row r="582" spans="1:20" s="61" customFormat="1" ht="17.25">
      <c r="A582" s="183" t="s">
        <v>1392</v>
      </c>
      <c r="B582" s="183" t="s">
        <v>1393</v>
      </c>
      <c r="C582" s="183" t="s">
        <v>97</v>
      </c>
      <c r="D582" s="183" t="s">
        <v>98</v>
      </c>
      <c r="E582" s="184">
        <v>120</v>
      </c>
      <c r="F582" s="184">
        <v>120</v>
      </c>
      <c r="G582" s="188"/>
      <c r="H582" s="183"/>
      <c r="I582" s="184">
        <v>38.3</v>
      </c>
      <c r="J582" s="184">
        <v>158.3</v>
      </c>
      <c r="K582" s="185">
        <v>0</v>
      </c>
      <c r="L582" s="185" t="s">
        <v>372</v>
      </c>
      <c r="M582" s="186" t="s">
        <v>211</v>
      </c>
      <c r="N582" s="61" t="s">
        <v>51</v>
      </c>
      <c r="P582" s="175" t="s">
        <v>97</v>
      </c>
      <c r="T582" s="176"/>
    </row>
    <row r="583" spans="1:20" s="61" customFormat="1" ht="17.25">
      <c r="A583" s="183" t="s">
        <v>1394</v>
      </c>
      <c r="B583" s="183" t="s">
        <v>1395</v>
      </c>
      <c r="C583" s="183" t="s">
        <v>1116</v>
      </c>
      <c r="D583" s="183" t="s">
        <v>1117</v>
      </c>
      <c r="E583" s="184">
        <v>299</v>
      </c>
      <c r="F583" s="184">
        <v>279</v>
      </c>
      <c r="G583" s="188" t="s">
        <v>126</v>
      </c>
      <c r="H583" s="183"/>
      <c r="I583" s="184">
        <v>98.42</v>
      </c>
      <c r="J583" s="184">
        <v>377.42</v>
      </c>
      <c r="K583" s="185">
        <v>14</v>
      </c>
      <c r="L583" s="185"/>
      <c r="M583" s="186"/>
      <c r="N583" s="61" t="s">
        <v>51</v>
      </c>
      <c r="P583" s="175" t="s">
        <v>1116</v>
      </c>
      <c r="T583" s="176"/>
    </row>
    <row r="584" spans="1:20" s="61" customFormat="1" ht="17.25">
      <c r="A584" s="183" t="s">
        <v>1396</v>
      </c>
      <c r="B584" s="183" t="s">
        <v>1397</v>
      </c>
      <c r="C584" s="183" t="s">
        <v>1116</v>
      </c>
      <c r="D584" s="183" t="s">
        <v>1117</v>
      </c>
      <c r="E584" s="184">
        <v>299</v>
      </c>
      <c r="F584" s="184">
        <v>279</v>
      </c>
      <c r="G584" s="188" t="s">
        <v>126</v>
      </c>
      <c r="H584" s="185"/>
      <c r="I584" s="184">
        <v>98.42</v>
      </c>
      <c r="J584" s="184">
        <v>377.42</v>
      </c>
      <c r="K584" s="185">
        <v>3</v>
      </c>
      <c r="L584" s="185"/>
      <c r="M584" s="186"/>
      <c r="N584" s="61" t="s">
        <v>51</v>
      </c>
      <c r="P584" s="175" t="s">
        <v>1116</v>
      </c>
      <c r="T584" s="176"/>
    </row>
    <row r="585" spans="1:20" s="61" customFormat="1" ht="17.25">
      <c r="A585" s="183" t="s">
        <v>1398</v>
      </c>
      <c r="B585" s="183" t="s">
        <v>1399</v>
      </c>
      <c r="C585" s="183" t="s">
        <v>1400</v>
      </c>
      <c r="D585" s="183" t="s">
        <v>1401</v>
      </c>
      <c r="E585" s="184">
        <v>268.9</v>
      </c>
      <c r="F585" s="184">
        <v>268.9</v>
      </c>
      <c r="G585" s="188"/>
      <c r="H585" s="185"/>
      <c r="I585" s="184">
        <v>104.48</v>
      </c>
      <c r="J585" s="184">
        <v>373.38</v>
      </c>
      <c r="K585" s="185">
        <v>9</v>
      </c>
      <c r="L585" s="185" t="s">
        <v>76</v>
      </c>
      <c r="M585" s="186" t="s">
        <v>722</v>
      </c>
      <c r="N585" s="61" t="s">
        <v>51</v>
      </c>
      <c r="P585" s="175" t="s">
        <v>1400</v>
      </c>
      <c r="T585" s="176"/>
    </row>
    <row r="586" spans="1:20" s="61" customFormat="1" ht="17.25">
      <c r="A586" s="183" t="s">
        <v>1402</v>
      </c>
      <c r="B586" s="183" t="s">
        <v>1403</v>
      </c>
      <c r="C586" s="183" t="s">
        <v>1400</v>
      </c>
      <c r="D586" s="183" t="s">
        <v>1401</v>
      </c>
      <c r="E586" s="184">
        <v>299.9</v>
      </c>
      <c r="F586" s="184">
        <v>299.9</v>
      </c>
      <c r="G586" s="188"/>
      <c r="H586" s="185"/>
      <c r="I586" s="184">
        <v>97.01</v>
      </c>
      <c r="J586" s="184">
        <v>396.91</v>
      </c>
      <c r="K586" s="185">
        <v>18</v>
      </c>
      <c r="L586" s="185"/>
      <c r="M586" s="186"/>
      <c r="N586" s="61" t="s">
        <v>51</v>
      </c>
      <c r="P586" s="175" t="s">
        <v>1400</v>
      </c>
      <c r="T586" s="176"/>
    </row>
    <row r="587" spans="1:20" s="61" customFormat="1" ht="17.25">
      <c r="A587" s="183" t="s">
        <v>1404</v>
      </c>
      <c r="B587" s="183" t="s">
        <v>1405</v>
      </c>
      <c r="C587" s="183" t="s">
        <v>1400</v>
      </c>
      <c r="D587" s="183" t="s">
        <v>1401</v>
      </c>
      <c r="E587" s="184">
        <v>517.4</v>
      </c>
      <c r="F587" s="184">
        <v>517.4</v>
      </c>
      <c r="G587" s="188"/>
      <c r="H587" s="185"/>
      <c r="I587" s="184">
        <v>148.27</v>
      </c>
      <c r="J587" s="184">
        <v>665.67</v>
      </c>
      <c r="K587" s="185">
        <v>15</v>
      </c>
      <c r="L587" s="185"/>
      <c r="M587" s="186"/>
      <c r="N587" s="61" t="s">
        <v>51</v>
      </c>
      <c r="P587" s="175" t="s">
        <v>1400</v>
      </c>
      <c r="T587" s="176"/>
    </row>
    <row r="588" spans="1:20" s="61" customFormat="1" ht="17.25">
      <c r="A588" s="183" t="s">
        <v>1406</v>
      </c>
      <c r="B588" s="183" t="s">
        <v>1407</v>
      </c>
      <c r="C588" s="183" t="s">
        <v>1400</v>
      </c>
      <c r="D588" s="183" t="s">
        <v>1401</v>
      </c>
      <c r="E588" s="184">
        <v>213.4</v>
      </c>
      <c r="F588" s="184">
        <v>213.4</v>
      </c>
      <c r="G588" s="188"/>
      <c r="H588" s="185"/>
      <c r="I588" s="184">
        <v>94.81</v>
      </c>
      <c r="J588" s="184">
        <v>308.21</v>
      </c>
      <c r="K588" s="185">
        <v>10</v>
      </c>
      <c r="L588" s="185"/>
      <c r="M588" s="186"/>
      <c r="N588" s="61" t="s">
        <v>51</v>
      </c>
      <c r="P588" s="175" t="s">
        <v>1400</v>
      </c>
      <c r="T588" s="176"/>
    </row>
    <row r="589" spans="1:20" s="61" customFormat="1" ht="17.25">
      <c r="A589" s="183" t="s">
        <v>1408</v>
      </c>
      <c r="B589" s="183" t="s">
        <v>1409</v>
      </c>
      <c r="C589" s="183" t="s">
        <v>1400</v>
      </c>
      <c r="D589" s="183" t="s">
        <v>1401</v>
      </c>
      <c r="E589" s="184">
        <v>225.7</v>
      </c>
      <c r="F589" s="184">
        <v>225.7</v>
      </c>
      <c r="G589" s="185"/>
      <c r="H589" s="185"/>
      <c r="I589" s="184">
        <v>101.97</v>
      </c>
      <c r="J589" s="184">
        <v>327.67</v>
      </c>
      <c r="K589" s="185">
        <v>9</v>
      </c>
      <c r="L589" s="185"/>
      <c r="M589" s="186"/>
      <c r="N589" s="61" t="s">
        <v>51</v>
      </c>
      <c r="P589" s="175" t="s">
        <v>1400</v>
      </c>
      <c r="T589" s="176"/>
    </row>
    <row r="590" spans="1:20" s="61" customFormat="1" ht="17.25">
      <c r="A590" s="183" t="s">
        <v>1410</v>
      </c>
      <c r="B590" s="183" t="s">
        <v>1411</v>
      </c>
      <c r="C590" s="183" t="s">
        <v>1400</v>
      </c>
      <c r="D590" s="183" t="s">
        <v>1401</v>
      </c>
      <c r="E590" s="184">
        <v>288.3</v>
      </c>
      <c r="F590" s="184">
        <v>288.3</v>
      </c>
      <c r="G590" s="185"/>
      <c r="H590" s="185"/>
      <c r="I590" s="184">
        <v>104.48</v>
      </c>
      <c r="J590" s="184">
        <v>392.78</v>
      </c>
      <c r="K590" s="185">
        <v>47</v>
      </c>
      <c r="L590" s="185"/>
      <c r="M590" s="186"/>
      <c r="N590" s="61" t="s">
        <v>51</v>
      </c>
      <c r="P590" s="175" t="s">
        <v>1400</v>
      </c>
      <c r="T590" s="176"/>
    </row>
    <row r="591" spans="1:20" s="61" customFormat="1" ht="17.25">
      <c r="A591" s="183" t="s">
        <v>1412</v>
      </c>
      <c r="B591" s="183" t="s">
        <v>1413</v>
      </c>
      <c r="C591" s="183" t="s">
        <v>1400</v>
      </c>
      <c r="D591" s="183" t="s">
        <v>1401</v>
      </c>
      <c r="E591" s="184">
        <v>288.3</v>
      </c>
      <c r="F591" s="184">
        <v>288.3</v>
      </c>
      <c r="G591" s="188"/>
      <c r="H591" s="185"/>
      <c r="I591" s="184">
        <v>105.26</v>
      </c>
      <c r="J591" s="184">
        <v>393.56</v>
      </c>
      <c r="K591" s="185">
        <v>22</v>
      </c>
      <c r="L591" s="185"/>
      <c r="M591" s="186"/>
      <c r="N591" s="61" t="s">
        <v>51</v>
      </c>
      <c r="P591" s="175" t="s">
        <v>1400</v>
      </c>
      <c r="T591" s="176"/>
    </row>
    <row r="592" spans="1:20" s="61" customFormat="1" ht="17.25">
      <c r="A592" s="183" t="s">
        <v>1414</v>
      </c>
      <c r="B592" s="183" t="s">
        <v>1415</v>
      </c>
      <c r="C592" s="183" t="s">
        <v>1400</v>
      </c>
      <c r="D592" s="183" t="s">
        <v>1401</v>
      </c>
      <c r="E592" s="184">
        <v>213.4</v>
      </c>
      <c r="F592" s="184">
        <v>213.4</v>
      </c>
      <c r="G592" s="188"/>
      <c r="H592" s="185"/>
      <c r="I592" s="184">
        <v>94.81</v>
      </c>
      <c r="J592" s="184">
        <v>308.21</v>
      </c>
      <c r="K592" s="185">
        <v>16</v>
      </c>
      <c r="L592" s="185" t="s">
        <v>554</v>
      </c>
      <c r="M592" s="186" t="s">
        <v>1105</v>
      </c>
      <c r="N592" s="61" t="s">
        <v>51</v>
      </c>
      <c r="P592" s="175" t="s">
        <v>1400</v>
      </c>
      <c r="T592" s="176"/>
    </row>
    <row r="593" spans="1:20" s="61" customFormat="1" ht="17.25">
      <c r="A593" s="183" t="s">
        <v>1416</v>
      </c>
      <c r="B593" s="183" t="s">
        <v>1417</v>
      </c>
      <c r="C593" s="183" t="s">
        <v>1400</v>
      </c>
      <c r="D593" s="183" t="s">
        <v>1401</v>
      </c>
      <c r="E593" s="184">
        <v>241.9</v>
      </c>
      <c r="F593" s="184">
        <v>241.9</v>
      </c>
      <c r="G593" s="188"/>
      <c r="H593" s="185"/>
      <c r="I593" s="184">
        <v>105.26</v>
      </c>
      <c r="J593" s="184">
        <v>347.16</v>
      </c>
      <c r="K593" s="185">
        <v>3</v>
      </c>
      <c r="L593" s="185"/>
      <c r="M593" s="186"/>
      <c r="N593" s="61" t="s">
        <v>51</v>
      </c>
      <c r="P593" s="175" t="s">
        <v>1400</v>
      </c>
      <c r="T593" s="176"/>
    </row>
    <row r="594" spans="1:20" s="61" customFormat="1" ht="17.25">
      <c r="A594" s="183" t="s">
        <v>1418</v>
      </c>
      <c r="B594" s="183" t="s">
        <v>1419</v>
      </c>
      <c r="C594" s="183" t="s">
        <v>1400</v>
      </c>
      <c r="D594" s="183" t="s">
        <v>1401</v>
      </c>
      <c r="E594" s="184">
        <v>247.6</v>
      </c>
      <c r="F594" s="184">
        <v>247.6</v>
      </c>
      <c r="G594" s="188"/>
      <c r="H594" s="185"/>
      <c r="I594" s="184">
        <v>96.56</v>
      </c>
      <c r="J594" s="184">
        <v>344.16</v>
      </c>
      <c r="K594" s="183">
        <v>48</v>
      </c>
      <c r="L594" s="183"/>
      <c r="M594" s="186"/>
      <c r="N594" s="61" t="s">
        <v>51</v>
      </c>
      <c r="P594" s="175" t="s">
        <v>1400</v>
      </c>
      <c r="T594" s="176"/>
    </row>
    <row r="595" spans="1:20" s="61" customFormat="1" ht="17.25">
      <c r="A595" s="183" t="s">
        <v>1420</v>
      </c>
      <c r="B595" s="183" t="s">
        <v>1421</v>
      </c>
      <c r="C595" s="183" t="s">
        <v>1400</v>
      </c>
      <c r="D595" s="183" t="s">
        <v>1401</v>
      </c>
      <c r="E595" s="184">
        <v>85.05</v>
      </c>
      <c r="F595" s="184">
        <v>85.05</v>
      </c>
      <c r="G595" s="188"/>
      <c r="H595" s="185"/>
      <c r="I595" s="184">
        <v>39.65</v>
      </c>
      <c r="J595" s="184">
        <v>124.7</v>
      </c>
      <c r="K595" s="183">
        <v>5</v>
      </c>
      <c r="L595" s="183"/>
      <c r="M595" s="186"/>
      <c r="N595" s="61" t="s">
        <v>51</v>
      </c>
      <c r="P595" s="175" t="s">
        <v>1400</v>
      </c>
      <c r="T595" s="176"/>
    </row>
    <row r="596" spans="1:20" s="61" customFormat="1" ht="17.25">
      <c r="A596" s="183" t="s">
        <v>1422</v>
      </c>
      <c r="B596" s="183" t="s">
        <v>1423</v>
      </c>
      <c r="C596" s="183" t="s">
        <v>1400</v>
      </c>
      <c r="D596" s="183" t="s">
        <v>1401</v>
      </c>
      <c r="E596" s="184">
        <v>268.9</v>
      </c>
      <c r="F596" s="184">
        <v>268.9</v>
      </c>
      <c r="G596" s="188"/>
      <c r="H596" s="185"/>
      <c r="I596" s="184">
        <v>103.2</v>
      </c>
      <c r="J596" s="184">
        <v>372.1</v>
      </c>
      <c r="K596" s="185">
        <v>18</v>
      </c>
      <c r="L596" s="185"/>
      <c r="M596" s="186"/>
      <c r="N596" s="61" t="s">
        <v>51</v>
      </c>
      <c r="P596" s="175" t="s">
        <v>1400</v>
      </c>
      <c r="T596" s="176"/>
    </row>
    <row r="597" spans="1:20" s="61" customFormat="1" ht="17.25">
      <c r="A597" s="183" t="s">
        <v>1424</v>
      </c>
      <c r="B597" s="183" t="s">
        <v>1425</v>
      </c>
      <c r="C597" s="183" t="s">
        <v>1400</v>
      </c>
      <c r="D597" s="183" t="s">
        <v>1401</v>
      </c>
      <c r="E597" s="184">
        <v>241.9</v>
      </c>
      <c r="F597" s="184">
        <v>241.9</v>
      </c>
      <c r="G597" s="188"/>
      <c r="H597" s="185"/>
      <c r="I597" s="184">
        <v>105.26</v>
      </c>
      <c r="J597" s="184">
        <v>347.16</v>
      </c>
      <c r="K597" s="183">
        <v>3</v>
      </c>
      <c r="L597" s="183"/>
      <c r="M597" s="186"/>
      <c r="N597" s="61" t="s">
        <v>51</v>
      </c>
      <c r="P597" s="175" t="s">
        <v>1400</v>
      </c>
      <c r="T597" s="176"/>
    </row>
    <row r="598" spans="1:20" s="61" customFormat="1" ht="17.25">
      <c r="A598" s="183" t="s">
        <v>1426</v>
      </c>
      <c r="B598" s="183" t="s">
        <v>1427</v>
      </c>
      <c r="C598" s="183" t="s">
        <v>1400</v>
      </c>
      <c r="D598" s="183" t="s">
        <v>1401</v>
      </c>
      <c r="E598" s="184">
        <v>229.6</v>
      </c>
      <c r="F598" s="184">
        <v>229.6</v>
      </c>
      <c r="G598" s="188"/>
      <c r="H598" s="185"/>
      <c r="I598" s="184">
        <v>95.31</v>
      </c>
      <c r="J598" s="184">
        <v>324.91</v>
      </c>
      <c r="K598" s="183">
        <v>15</v>
      </c>
      <c r="L598" s="183"/>
      <c r="M598" s="186"/>
      <c r="N598" s="61" t="s">
        <v>51</v>
      </c>
      <c r="P598" s="175" t="s">
        <v>1400</v>
      </c>
      <c r="T598" s="176"/>
    </row>
    <row r="599" spans="1:20" s="61" customFormat="1" ht="17.25">
      <c r="A599" s="183" t="s">
        <v>1428</v>
      </c>
      <c r="B599" s="183" t="s">
        <v>1429</v>
      </c>
      <c r="C599" s="183" t="s">
        <v>1400</v>
      </c>
      <c r="D599" s="183" t="s">
        <v>1401</v>
      </c>
      <c r="E599" s="184">
        <v>212.6</v>
      </c>
      <c r="F599" s="184">
        <v>201.97</v>
      </c>
      <c r="G599" s="188" t="s">
        <v>616</v>
      </c>
      <c r="H599" s="185"/>
      <c r="I599" s="184">
        <v>97.42</v>
      </c>
      <c r="J599" s="184">
        <v>299.39</v>
      </c>
      <c r="K599" s="183">
        <v>60</v>
      </c>
      <c r="L599" s="183"/>
      <c r="M599" s="186"/>
      <c r="N599" s="61" t="s">
        <v>51</v>
      </c>
      <c r="P599" s="175" t="s">
        <v>1400</v>
      </c>
      <c r="T599" s="176"/>
    </row>
    <row r="600" spans="1:20" s="61" customFormat="1" ht="17.25">
      <c r="A600" s="183" t="s">
        <v>1430</v>
      </c>
      <c r="B600" s="183" t="s">
        <v>1431</v>
      </c>
      <c r="C600" s="183" t="s">
        <v>1400</v>
      </c>
      <c r="D600" s="183" t="s">
        <v>1401</v>
      </c>
      <c r="E600" s="184">
        <v>229.6</v>
      </c>
      <c r="F600" s="184">
        <v>229.6</v>
      </c>
      <c r="G600" s="188"/>
      <c r="H600" s="185"/>
      <c r="I600" s="184">
        <v>97.42</v>
      </c>
      <c r="J600" s="184">
        <v>327.02</v>
      </c>
      <c r="K600" s="183">
        <v>18</v>
      </c>
      <c r="L600" s="183"/>
      <c r="M600" s="186"/>
      <c r="N600" s="61" t="s">
        <v>51</v>
      </c>
      <c r="P600" s="175" t="s">
        <v>1400</v>
      </c>
      <c r="T600" s="176"/>
    </row>
    <row r="601" spans="1:20" s="61" customFormat="1" ht="17.25">
      <c r="A601" s="183" t="s">
        <v>1432</v>
      </c>
      <c r="B601" s="183" t="s">
        <v>1433</v>
      </c>
      <c r="C601" s="183" t="s">
        <v>1400</v>
      </c>
      <c r="D601" s="183" t="s">
        <v>1401</v>
      </c>
      <c r="E601" s="184">
        <v>172.7</v>
      </c>
      <c r="F601" s="184">
        <v>172.7</v>
      </c>
      <c r="G601" s="188"/>
      <c r="H601" s="183"/>
      <c r="I601" s="184">
        <v>97.82</v>
      </c>
      <c r="J601" s="184">
        <v>270.52</v>
      </c>
      <c r="K601" s="185">
        <v>24</v>
      </c>
      <c r="L601" s="185"/>
      <c r="M601" s="186"/>
      <c r="N601" s="61" t="s">
        <v>51</v>
      </c>
      <c r="P601" s="175" t="s">
        <v>1400</v>
      </c>
      <c r="T601" s="176"/>
    </row>
    <row r="602" spans="1:20" s="61" customFormat="1" ht="17.25">
      <c r="A602" s="183" t="s">
        <v>1434</v>
      </c>
      <c r="B602" s="183" t="s">
        <v>1435</v>
      </c>
      <c r="C602" s="183" t="s">
        <v>1400</v>
      </c>
      <c r="D602" s="183" t="s">
        <v>1401</v>
      </c>
      <c r="E602" s="184"/>
      <c r="F602" s="184"/>
      <c r="G602" s="188"/>
      <c r="H602" s="183"/>
      <c r="I602" s="184"/>
      <c r="J602" s="184"/>
      <c r="K602" s="185" t="s">
        <v>410</v>
      </c>
      <c r="L602" s="185"/>
      <c r="M602" s="186"/>
      <c r="N602" s="61" t="s">
        <v>410</v>
      </c>
      <c r="P602" s="175" t="s">
        <v>1400</v>
      </c>
      <c r="T602" s="176"/>
    </row>
    <row r="603" spans="1:20" s="61" customFormat="1" ht="17.25">
      <c r="A603" s="183" t="s">
        <v>1436</v>
      </c>
      <c r="B603" s="183" t="s">
        <v>1437</v>
      </c>
      <c r="C603" s="183" t="s">
        <v>1400</v>
      </c>
      <c r="D603" s="183" t="s">
        <v>1401</v>
      </c>
      <c r="E603" s="184">
        <v>247.6</v>
      </c>
      <c r="F603" s="184">
        <v>247.6</v>
      </c>
      <c r="G603" s="188"/>
      <c r="H603" s="183"/>
      <c r="I603" s="184">
        <v>96.56</v>
      </c>
      <c r="J603" s="184">
        <v>344.16</v>
      </c>
      <c r="K603" s="185">
        <v>20</v>
      </c>
      <c r="L603" s="185"/>
      <c r="M603" s="186"/>
      <c r="N603" s="61" t="s">
        <v>51</v>
      </c>
      <c r="P603" s="175" t="s">
        <v>1400</v>
      </c>
      <c r="T603" s="176"/>
    </row>
    <row r="604" spans="1:20" s="61" customFormat="1" ht="17.25">
      <c r="A604" s="183" t="s">
        <v>1438</v>
      </c>
      <c r="B604" s="183" t="s">
        <v>1439</v>
      </c>
      <c r="C604" s="183" t="s">
        <v>1400</v>
      </c>
      <c r="D604" s="183" t="s">
        <v>1401</v>
      </c>
      <c r="E604" s="184">
        <v>84.97</v>
      </c>
      <c r="F604" s="184">
        <v>84.97</v>
      </c>
      <c r="G604" s="188"/>
      <c r="H604" s="183"/>
      <c r="I604" s="184">
        <v>39.65</v>
      </c>
      <c r="J604" s="184">
        <v>124.62</v>
      </c>
      <c r="K604" s="185">
        <v>22</v>
      </c>
      <c r="L604" s="185"/>
      <c r="M604" s="186"/>
      <c r="N604" s="61" t="s">
        <v>51</v>
      </c>
      <c r="P604" s="175" t="s">
        <v>1400</v>
      </c>
      <c r="T604" s="176"/>
    </row>
    <row r="605" spans="1:20" s="61" customFormat="1" ht="17.25">
      <c r="A605" s="183" t="s">
        <v>1440</v>
      </c>
      <c r="B605" s="183" t="s">
        <v>1441</v>
      </c>
      <c r="C605" s="183" t="s">
        <v>1400</v>
      </c>
      <c r="D605" s="183" t="s">
        <v>1401</v>
      </c>
      <c r="E605" s="184">
        <v>281.3</v>
      </c>
      <c r="F605" s="184">
        <v>267.4</v>
      </c>
      <c r="G605" s="188" t="s">
        <v>616</v>
      </c>
      <c r="H605" s="183"/>
      <c r="I605" s="184">
        <v>105.71</v>
      </c>
      <c r="J605" s="184">
        <v>373.11</v>
      </c>
      <c r="K605" s="185">
        <v>79</v>
      </c>
      <c r="L605" s="185"/>
      <c r="M605" s="186"/>
      <c r="N605" s="61" t="s">
        <v>51</v>
      </c>
      <c r="P605" s="175" t="s">
        <v>1400</v>
      </c>
      <c r="T605" s="176"/>
    </row>
    <row r="606" spans="1:20" s="61" customFormat="1" ht="17.25">
      <c r="A606" s="183" t="s">
        <v>1442</v>
      </c>
      <c r="B606" s="183" t="s">
        <v>1443</v>
      </c>
      <c r="C606" s="183" t="s">
        <v>1400</v>
      </c>
      <c r="D606" s="183" t="s">
        <v>1401</v>
      </c>
      <c r="E606" s="184">
        <v>166</v>
      </c>
      <c r="F606" s="184">
        <v>166</v>
      </c>
      <c r="G606" s="188"/>
      <c r="H606" s="183"/>
      <c r="I606" s="184">
        <v>97.82</v>
      </c>
      <c r="J606" s="184">
        <v>263.82</v>
      </c>
      <c r="K606" s="185">
        <v>36</v>
      </c>
      <c r="L606" s="185" t="s">
        <v>130</v>
      </c>
      <c r="M606" s="186" t="s">
        <v>1105</v>
      </c>
      <c r="N606" s="61" t="s">
        <v>51</v>
      </c>
      <c r="P606" s="175" t="s">
        <v>1400</v>
      </c>
      <c r="T606" s="176"/>
    </row>
    <row r="607" spans="1:20" s="61" customFormat="1" ht="17.25">
      <c r="A607" s="183" t="s">
        <v>1444</v>
      </c>
      <c r="B607" s="183" t="s">
        <v>1445</v>
      </c>
      <c r="C607" s="183" t="s">
        <v>1400</v>
      </c>
      <c r="D607" s="183" t="s">
        <v>1401</v>
      </c>
      <c r="E607" s="184">
        <v>200.7</v>
      </c>
      <c r="F607" s="184">
        <v>200.7</v>
      </c>
      <c r="G607" s="188"/>
      <c r="H607" s="183"/>
      <c r="I607" s="184">
        <v>52.97</v>
      </c>
      <c r="J607" s="184">
        <v>253.67</v>
      </c>
      <c r="K607" s="185">
        <v>9</v>
      </c>
      <c r="L607" s="185"/>
      <c r="M607" s="186"/>
      <c r="N607" s="61" t="s">
        <v>51</v>
      </c>
      <c r="P607" s="175" t="s">
        <v>1400</v>
      </c>
      <c r="T607" s="176"/>
    </row>
    <row r="608" spans="1:20" s="61" customFormat="1" ht="17.25">
      <c r="A608" s="183" t="s">
        <v>1446</v>
      </c>
      <c r="B608" s="183" t="s">
        <v>1447</v>
      </c>
      <c r="C608" s="183" t="s">
        <v>1400</v>
      </c>
      <c r="D608" s="183" t="s">
        <v>1401</v>
      </c>
      <c r="E608" s="184">
        <v>288.3</v>
      </c>
      <c r="F608" s="184">
        <v>288.3</v>
      </c>
      <c r="G608" s="188"/>
      <c r="H608" s="183"/>
      <c r="I608" s="184">
        <v>105.26</v>
      </c>
      <c r="J608" s="184">
        <v>393.56</v>
      </c>
      <c r="K608" s="185">
        <v>49</v>
      </c>
      <c r="L608" s="185"/>
      <c r="M608" s="186"/>
      <c r="N608" s="61" t="s">
        <v>51</v>
      </c>
      <c r="P608" s="175" t="s">
        <v>1400</v>
      </c>
      <c r="T608" s="176"/>
    </row>
    <row r="609" spans="1:20" s="61" customFormat="1" ht="17.25">
      <c r="A609" s="183" t="s">
        <v>1448</v>
      </c>
      <c r="B609" s="183" t="s">
        <v>1449</v>
      </c>
      <c r="C609" s="183" t="s">
        <v>1400</v>
      </c>
      <c r="D609" s="183" t="s">
        <v>1401</v>
      </c>
      <c r="E609" s="184">
        <v>229.6</v>
      </c>
      <c r="F609" s="184">
        <v>229.6</v>
      </c>
      <c r="G609" s="188"/>
      <c r="H609" s="185"/>
      <c r="I609" s="184">
        <v>97.42</v>
      </c>
      <c r="J609" s="184">
        <v>327.02</v>
      </c>
      <c r="K609" s="185">
        <v>25</v>
      </c>
      <c r="L609" s="185"/>
      <c r="M609" s="186"/>
      <c r="N609" s="61" t="s">
        <v>51</v>
      </c>
      <c r="P609" s="175" t="s">
        <v>1400</v>
      </c>
      <c r="T609" s="176"/>
    </row>
    <row r="610" spans="1:20" s="61" customFormat="1" ht="17.25">
      <c r="A610" s="183" t="s">
        <v>1450</v>
      </c>
      <c r="B610" s="183" t="s">
        <v>1451</v>
      </c>
      <c r="C610" s="183" t="s">
        <v>1400</v>
      </c>
      <c r="D610" s="183" t="s">
        <v>1401</v>
      </c>
      <c r="E610" s="184">
        <v>105</v>
      </c>
      <c r="F610" s="184">
        <v>105</v>
      </c>
      <c r="G610" s="188"/>
      <c r="H610" s="185"/>
      <c r="I610" s="184">
        <v>42.1</v>
      </c>
      <c r="J610" s="184">
        <v>147.1</v>
      </c>
      <c r="K610" s="185">
        <v>32</v>
      </c>
      <c r="L610" s="185" t="s">
        <v>130</v>
      </c>
      <c r="M610" s="186" t="s">
        <v>722</v>
      </c>
      <c r="N610" s="61" t="s">
        <v>51</v>
      </c>
      <c r="P610" s="175" t="s">
        <v>1400</v>
      </c>
      <c r="T610" s="176"/>
    </row>
    <row r="611" spans="1:20" s="61" customFormat="1" ht="17.25">
      <c r="A611" s="183" t="s">
        <v>1452</v>
      </c>
      <c r="B611" s="183" t="s">
        <v>1453</v>
      </c>
      <c r="C611" s="183" t="s">
        <v>1400</v>
      </c>
      <c r="D611" s="183" t="s">
        <v>1401</v>
      </c>
      <c r="E611" s="184">
        <v>244.6</v>
      </c>
      <c r="F611" s="184">
        <v>244.6</v>
      </c>
      <c r="G611" s="188"/>
      <c r="H611" s="185"/>
      <c r="I611" s="184">
        <v>94.81</v>
      </c>
      <c r="J611" s="184">
        <v>339.41</v>
      </c>
      <c r="K611" s="185">
        <v>90</v>
      </c>
      <c r="L611" s="185"/>
      <c r="M611" s="186"/>
      <c r="N611" s="61" t="s">
        <v>51</v>
      </c>
      <c r="P611" s="175" t="s">
        <v>1400</v>
      </c>
      <c r="T611" s="176"/>
    </row>
    <row r="612" spans="1:20" s="61" customFormat="1" ht="17.25">
      <c r="A612" s="183" t="s">
        <v>1454</v>
      </c>
      <c r="B612" s="183" t="s">
        <v>1455</v>
      </c>
      <c r="C612" s="183" t="s">
        <v>1400</v>
      </c>
      <c r="D612" s="183" t="s">
        <v>1401</v>
      </c>
      <c r="E612" s="184">
        <v>217.5</v>
      </c>
      <c r="F612" s="184">
        <v>217.5</v>
      </c>
      <c r="G612" s="188"/>
      <c r="H612" s="185"/>
      <c r="I612" s="184">
        <v>51.26</v>
      </c>
      <c r="J612" s="184">
        <v>268.76</v>
      </c>
      <c r="K612" s="185">
        <v>68</v>
      </c>
      <c r="L612" s="185" t="s">
        <v>130</v>
      </c>
      <c r="M612" s="186" t="s">
        <v>250</v>
      </c>
      <c r="N612" s="61" t="s">
        <v>51</v>
      </c>
      <c r="P612" s="175" t="s">
        <v>1400</v>
      </c>
      <c r="T612" s="176"/>
    </row>
    <row r="613" spans="1:20" s="61" customFormat="1" ht="17.25">
      <c r="A613" s="183" t="s">
        <v>1456</v>
      </c>
      <c r="B613" s="183" t="s">
        <v>1457</v>
      </c>
      <c r="C613" s="183" t="s">
        <v>1400</v>
      </c>
      <c r="D613" s="183" t="s">
        <v>1401</v>
      </c>
      <c r="E613" s="184">
        <v>213.4</v>
      </c>
      <c r="F613" s="184">
        <v>213.4</v>
      </c>
      <c r="G613" s="188"/>
      <c r="H613" s="185"/>
      <c r="I613" s="184">
        <v>94.81</v>
      </c>
      <c r="J613" s="184">
        <v>308.21</v>
      </c>
      <c r="K613" s="185">
        <v>25</v>
      </c>
      <c r="L613" s="185"/>
      <c r="M613" s="186"/>
      <c r="N613" s="61" t="s">
        <v>51</v>
      </c>
      <c r="P613" s="175" t="s">
        <v>1400</v>
      </c>
      <c r="T613" s="176"/>
    </row>
    <row r="614" spans="1:20" s="61" customFormat="1" ht="17.25">
      <c r="A614" s="183" t="s">
        <v>1458</v>
      </c>
      <c r="B614" s="183" t="s">
        <v>1459</v>
      </c>
      <c r="C614" s="183" t="s">
        <v>1400</v>
      </c>
      <c r="D614" s="183" t="s">
        <v>1401</v>
      </c>
      <c r="E614" s="184">
        <v>232.7</v>
      </c>
      <c r="F614" s="184">
        <v>221.2</v>
      </c>
      <c r="G614" s="188" t="s">
        <v>616</v>
      </c>
      <c r="H614" s="185"/>
      <c r="I614" s="184">
        <v>97.82</v>
      </c>
      <c r="J614" s="184">
        <v>319.02</v>
      </c>
      <c r="K614" s="185">
        <v>17</v>
      </c>
      <c r="L614" s="185"/>
      <c r="M614" s="186"/>
      <c r="N614" s="61" t="s">
        <v>51</v>
      </c>
      <c r="P614" s="175" t="s">
        <v>1400</v>
      </c>
      <c r="T614" s="176"/>
    </row>
    <row r="615" spans="1:20" s="61" customFormat="1" ht="17.25">
      <c r="A615" s="183" t="s">
        <v>1460</v>
      </c>
      <c r="B615" s="183" t="s">
        <v>1461</v>
      </c>
      <c r="C615" s="183" t="s">
        <v>1400</v>
      </c>
      <c r="D615" s="183" t="s">
        <v>1401</v>
      </c>
      <c r="E615" s="184">
        <v>237.6</v>
      </c>
      <c r="F615" s="184">
        <v>237.6</v>
      </c>
      <c r="G615" s="188"/>
      <c r="H615" s="185"/>
      <c r="I615" s="184">
        <v>88.74</v>
      </c>
      <c r="J615" s="184">
        <v>326.34</v>
      </c>
      <c r="K615" s="185">
        <v>44</v>
      </c>
      <c r="L615" s="185"/>
      <c r="M615" s="186"/>
      <c r="N615" s="61" t="s">
        <v>51</v>
      </c>
      <c r="P615" s="175" t="s">
        <v>1400</v>
      </c>
      <c r="T615" s="176"/>
    </row>
    <row r="616" spans="1:20" s="61" customFormat="1" ht="17.25">
      <c r="A616" s="183" t="s">
        <v>1462</v>
      </c>
      <c r="B616" s="183" t="s">
        <v>1463</v>
      </c>
      <c r="C616" s="183" t="s">
        <v>1400</v>
      </c>
      <c r="D616" s="183" t="s">
        <v>1401</v>
      </c>
      <c r="E616" s="184">
        <v>288.3</v>
      </c>
      <c r="F616" s="184">
        <v>288.3</v>
      </c>
      <c r="G616" s="188"/>
      <c r="H616" s="185"/>
      <c r="I616" s="184">
        <v>108.88</v>
      </c>
      <c r="J616" s="184">
        <v>397.18</v>
      </c>
      <c r="K616" s="185">
        <v>181</v>
      </c>
      <c r="L616" s="185"/>
      <c r="M616" s="186"/>
      <c r="N616" s="61" t="s">
        <v>51</v>
      </c>
      <c r="P616" s="175" t="s">
        <v>1400</v>
      </c>
      <c r="T616" s="176"/>
    </row>
    <row r="617" spans="1:20" s="61" customFormat="1" ht="17.25">
      <c r="A617" s="183" t="s">
        <v>1464</v>
      </c>
      <c r="B617" s="183" t="s">
        <v>1465</v>
      </c>
      <c r="C617" s="183" t="s">
        <v>1400</v>
      </c>
      <c r="D617" s="183" t="s">
        <v>1401</v>
      </c>
      <c r="E617" s="184">
        <v>217.5</v>
      </c>
      <c r="F617" s="184">
        <v>217.5</v>
      </c>
      <c r="G617" s="188"/>
      <c r="H617" s="185"/>
      <c r="I617" s="184">
        <v>88.64</v>
      </c>
      <c r="J617" s="184">
        <v>306.14</v>
      </c>
      <c r="K617" s="185">
        <v>85</v>
      </c>
      <c r="L617" s="185"/>
      <c r="M617" s="186"/>
      <c r="N617" s="61" t="s">
        <v>51</v>
      </c>
      <c r="P617" s="175" t="s">
        <v>1400</v>
      </c>
      <c r="T617" s="176"/>
    </row>
    <row r="618" spans="1:20" s="61" customFormat="1" ht="17.25">
      <c r="A618" s="183" t="s">
        <v>1466</v>
      </c>
      <c r="B618" s="183" t="s">
        <v>1467</v>
      </c>
      <c r="C618" s="183" t="s">
        <v>1400</v>
      </c>
      <c r="D618" s="183" t="s">
        <v>1401</v>
      </c>
      <c r="E618" s="184">
        <v>288.3</v>
      </c>
      <c r="F618" s="184">
        <v>288.3</v>
      </c>
      <c r="G618" s="188"/>
      <c r="H618" s="185"/>
      <c r="I618" s="184">
        <v>104.48</v>
      </c>
      <c r="J618" s="184">
        <v>392.78</v>
      </c>
      <c r="K618" s="185">
        <v>23</v>
      </c>
      <c r="L618" s="185"/>
      <c r="M618" s="186"/>
      <c r="N618" s="61" t="s">
        <v>51</v>
      </c>
      <c r="P618" s="175" t="s">
        <v>1400</v>
      </c>
      <c r="T618" s="176"/>
    </row>
    <row r="619" spans="1:20" s="61" customFormat="1" ht="17.25">
      <c r="A619" s="183" t="s">
        <v>1468</v>
      </c>
      <c r="B619" s="183" t="s">
        <v>1469</v>
      </c>
      <c r="C619" s="183" t="s">
        <v>1400</v>
      </c>
      <c r="D619" s="183" t="s">
        <v>1401</v>
      </c>
      <c r="E619" s="184">
        <v>225.5</v>
      </c>
      <c r="F619" s="184">
        <v>225.5</v>
      </c>
      <c r="G619" s="188"/>
      <c r="H619" s="185"/>
      <c r="I619" s="184">
        <v>55.35</v>
      </c>
      <c r="J619" s="184">
        <v>280.85</v>
      </c>
      <c r="K619" s="185">
        <v>29</v>
      </c>
      <c r="L619" s="185"/>
      <c r="M619" s="186"/>
      <c r="N619" s="61" t="s">
        <v>51</v>
      </c>
      <c r="P619" s="175" t="s">
        <v>1400</v>
      </c>
      <c r="T619" s="176"/>
    </row>
    <row r="620" spans="1:20" s="61" customFormat="1" ht="17.25">
      <c r="A620" s="183" t="s">
        <v>1470</v>
      </c>
      <c r="B620" s="183" t="s">
        <v>1471</v>
      </c>
      <c r="C620" s="183" t="s">
        <v>1400</v>
      </c>
      <c r="D620" s="183" t="s">
        <v>1401</v>
      </c>
      <c r="E620" s="184">
        <v>268.9</v>
      </c>
      <c r="F620" s="184">
        <v>268.9</v>
      </c>
      <c r="G620" s="188"/>
      <c r="H620" s="185"/>
      <c r="I620" s="184">
        <v>104.48</v>
      </c>
      <c r="J620" s="184">
        <v>373.38</v>
      </c>
      <c r="K620" s="185">
        <v>58</v>
      </c>
      <c r="L620" s="185" t="s">
        <v>554</v>
      </c>
      <c r="M620" s="186" t="s">
        <v>250</v>
      </c>
      <c r="N620" s="61" t="s">
        <v>51</v>
      </c>
      <c r="P620" s="175" t="s">
        <v>1400</v>
      </c>
      <c r="T620" s="176"/>
    </row>
    <row r="621" spans="1:20" s="61" customFormat="1" ht="17.25">
      <c r="A621" s="183" t="s">
        <v>1472</v>
      </c>
      <c r="B621" s="183" t="s">
        <v>1473</v>
      </c>
      <c r="C621" s="183" t="s">
        <v>1400</v>
      </c>
      <c r="D621" s="183" t="s">
        <v>1401</v>
      </c>
      <c r="E621" s="184">
        <v>288.3</v>
      </c>
      <c r="F621" s="184">
        <v>288.3</v>
      </c>
      <c r="G621" s="188"/>
      <c r="H621" s="185"/>
      <c r="I621" s="184">
        <v>105.26</v>
      </c>
      <c r="J621" s="184">
        <v>393.56</v>
      </c>
      <c r="K621" s="185">
        <v>117</v>
      </c>
      <c r="L621" s="185"/>
      <c r="M621" s="186"/>
      <c r="N621" s="61" t="s">
        <v>51</v>
      </c>
      <c r="P621" s="175" t="s">
        <v>1400</v>
      </c>
      <c r="T621" s="176"/>
    </row>
    <row r="622" spans="1:20" s="61" customFormat="1" ht="17.25">
      <c r="A622" s="183" t="s">
        <v>1474</v>
      </c>
      <c r="B622" s="183" t="s">
        <v>1475</v>
      </c>
      <c r="C622" s="183" t="s">
        <v>1400</v>
      </c>
      <c r="D622" s="183" t="s">
        <v>1401</v>
      </c>
      <c r="E622" s="184">
        <v>281.3</v>
      </c>
      <c r="F622" s="184">
        <v>267.4</v>
      </c>
      <c r="G622" s="188" t="s">
        <v>616</v>
      </c>
      <c r="H622" s="185"/>
      <c r="I622" s="184">
        <v>106.14</v>
      </c>
      <c r="J622" s="184">
        <v>373.54</v>
      </c>
      <c r="K622" s="185">
        <v>49</v>
      </c>
      <c r="L622" s="185"/>
      <c r="M622" s="186"/>
      <c r="N622" s="61" t="s">
        <v>51</v>
      </c>
      <c r="P622" s="175" t="s">
        <v>1400</v>
      </c>
      <c r="T622" s="176"/>
    </row>
    <row r="623" spans="1:20" s="61" customFormat="1" ht="17.25">
      <c r="A623" s="183" t="s">
        <v>1476</v>
      </c>
      <c r="B623" s="183" t="s">
        <v>1477</v>
      </c>
      <c r="C623" s="183" t="s">
        <v>1400</v>
      </c>
      <c r="D623" s="183" t="s">
        <v>1401</v>
      </c>
      <c r="E623" s="184">
        <v>281.3</v>
      </c>
      <c r="F623" s="184">
        <v>267.4</v>
      </c>
      <c r="G623" s="188" t="s">
        <v>616</v>
      </c>
      <c r="H623" s="185"/>
      <c r="I623" s="184">
        <v>106.14</v>
      </c>
      <c r="J623" s="184">
        <v>373.54</v>
      </c>
      <c r="K623" s="183">
        <v>37</v>
      </c>
      <c r="L623" s="183"/>
      <c r="M623" s="186"/>
      <c r="N623" s="61" t="s">
        <v>51</v>
      </c>
      <c r="P623" s="175" t="s">
        <v>1400</v>
      </c>
      <c r="T623" s="176"/>
    </row>
    <row r="624" spans="1:20" s="61" customFormat="1" ht="17.25">
      <c r="A624" s="183" t="s">
        <v>1478</v>
      </c>
      <c r="B624" s="183" t="s">
        <v>1479</v>
      </c>
      <c r="C624" s="183" t="s">
        <v>1400</v>
      </c>
      <c r="D624" s="183" t="s">
        <v>1401</v>
      </c>
      <c r="E624" s="184">
        <v>247.6</v>
      </c>
      <c r="F624" s="184">
        <v>247.6</v>
      </c>
      <c r="G624" s="188"/>
      <c r="H624" s="185"/>
      <c r="I624" s="184">
        <v>99.06</v>
      </c>
      <c r="J624" s="184">
        <v>346.66</v>
      </c>
      <c r="K624" s="185">
        <v>61</v>
      </c>
      <c r="L624" s="185"/>
      <c r="M624" s="186"/>
      <c r="N624" s="61" t="s">
        <v>51</v>
      </c>
      <c r="P624" s="175" t="s">
        <v>1400</v>
      </c>
      <c r="T624" s="176"/>
    </row>
    <row r="625" spans="1:20" s="61" customFormat="1" ht="17.25">
      <c r="A625" s="183" t="s">
        <v>1480</v>
      </c>
      <c r="B625" s="183" t="s">
        <v>1481</v>
      </c>
      <c r="C625" s="183" t="s">
        <v>1400</v>
      </c>
      <c r="D625" s="183" t="s">
        <v>1401</v>
      </c>
      <c r="E625" s="184">
        <v>281.3</v>
      </c>
      <c r="F625" s="184">
        <v>267.4</v>
      </c>
      <c r="G625" s="188" t="s">
        <v>616</v>
      </c>
      <c r="H625" s="185"/>
      <c r="I625" s="184">
        <v>106.14</v>
      </c>
      <c r="J625" s="184">
        <v>373.54</v>
      </c>
      <c r="K625" s="183">
        <v>268</v>
      </c>
      <c r="L625" s="183"/>
      <c r="M625" s="186"/>
      <c r="N625" s="61" t="s">
        <v>51</v>
      </c>
      <c r="P625" s="175" t="s">
        <v>1400</v>
      </c>
      <c r="T625" s="176"/>
    </row>
    <row r="626" spans="1:20" s="61" customFormat="1" ht="17.25">
      <c r="A626" s="183" t="s">
        <v>1482</v>
      </c>
      <c r="B626" s="183" t="s">
        <v>1483</v>
      </c>
      <c r="C626" s="183" t="s">
        <v>1400</v>
      </c>
      <c r="D626" s="183" t="s">
        <v>1401</v>
      </c>
      <c r="E626" s="184">
        <v>246.7</v>
      </c>
      <c r="F626" s="184">
        <v>235.4</v>
      </c>
      <c r="G626" s="188" t="s">
        <v>616</v>
      </c>
      <c r="H626" s="185"/>
      <c r="I626" s="184">
        <v>101.11</v>
      </c>
      <c r="J626" s="184">
        <v>336.51</v>
      </c>
      <c r="K626" s="185">
        <v>87</v>
      </c>
      <c r="L626" s="185"/>
      <c r="M626" s="186"/>
      <c r="N626" s="61" t="s">
        <v>51</v>
      </c>
      <c r="P626" s="175" t="s">
        <v>1400</v>
      </c>
      <c r="T626" s="176"/>
    </row>
    <row r="627" spans="1:20" s="61" customFormat="1" ht="17.25">
      <c r="A627" s="183" t="s">
        <v>1484</v>
      </c>
      <c r="B627" s="183" t="s">
        <v>1485</v>
      </c>
      <c r="C627" s="183" t="s">
        <v>1400</v>
      </c>
      <c r="D627" s="183" t="s">
        <v>1401</v>
      </c>
      <c r="E627" s="184">
        <v>232.2</v>
      </c>
      <c r="F627" s="184">
        <v>232.2</v>
      </c>
      <c r="G627" s="188"/>
      <c r="H627" s="185"/>
      <c r="I627" s="184">
        <v>92.71</v>
      </c>
      <c r="J627" s="184">
        <v>324.91</v>
      </c>
      <c r="K627" s="183">
        <v>15</v>
      </c>
      <c r="L627" s="183" t="s">
        <v>57</v>
      </c>
      <c r="M627" s="186" t="s">
        <v>1105</v>
      </c>
      <c r="N627" s="61" t="s">
        <v>51</v>
      </c>
      <c r="P627" s="175" t="s">
        <v>1400</v>
      </c>
      <c r="T627" s="176"/>
    </row>
    <row r="628" spans="1:20" s="61" customFormat="1" ht="17.25">
      <c r="A628" s="183" t="s">
        <v>1486</v>
      </c>
      <c r="B628" s="183" t="s">
        <v>1487</v>
      </c>
      <c r="C628" s="183" t="s">
        <v>1400</v>
      </c>
      <c r="D628" s="183" t="s">
        <v>1401</v>
      </c>
      <c r="E628" s="184">
        <v>278.3</v>
      </c>
      <c r="F628" s="184">
        <v>278.3</v>
      </c>
      <c r="G628" s="188"/>
      <c r="H628" s="185"/>
      <c r="I628" s="184">
        <v>92.71</v>
      </c>
      <c r="J628" s="184">
        <v>371.01</v>
      </c>
      <c r="K628" s="183">
        <v>53</v>
      </c>
      <c r="L628" s="183"/>
      <c r="M628" s="186"/>
      <c r="N628" s="61" t="s">
        <v>51</v>
      </c>
      <c r="P628" s="175" t="s">
        <v>1400</v>
      </c>
      <c r="T628" s="176"/>
    </row>
    <row r="629" spans="1:20" s="61" customFormat="1" ht="17.25">
      <c r="A629" s="183" t="s">
        <v>1488</v>
      </c>
      <c r="B629" s="183" t="s">
        <v>1489</v>
      </c>
      <c r="C629" s="183" t="s">
        <v>1400</v>
      </c>
      <c r="D629" s="183" t="s">
        <v>1401</v>
      </c>
      <c r="E629" s="184">
        <v>244.6</v>
      </c>
      <c r="F629" s="184">
        <v>244.6</v>
      </c>
      <c r="G629" s="188"/>
      <c r="H629" s="185"/>
      <c r="I629" s="184">
        <v>91.81</v>
      </c>
      <c r="J629" s="184">
        <v>336.41</v>
      </c>
      <c r="K629" s="185">
        <v>83</v>
      </c>
      <c r="L629" s="185" t="s">
        <v>57</v>
      </c>
      <c r="M629" s="186" t="s">
        <v>1105</v>
      </c>
      <c r="N629" s="61" t="s">
        <v>51</v>
      </c>
      <c r="P629" s="175" t="s">
        <v>1400</v>
      </c>
      <c r="T629" s="176"/>
    </row>
    <row r="630" spans="1:20" s="61" customFormat="1" ht="17.25">
      <c r="A630" s="183" t="s">
        <v>1490</v>
      </c>
      <c r="B630" s="183" t="s">
        <v>1491</v>
      </c>
      <c r="C630" s="183" t="s">
        <v>1400</v>
      </c>
      <c r="D630" s="183" t="s">
        <v>1401</v>
      </c>
      <c r="E630" s="184">
        <v>272.2</v>
      </c>
      <c r="F630" s="184">
        <v>272.2</v>
      </c>
      <c r="G630" s="185"/>
      <c r="H630" s="185"/>
      <c r="I630" s="184">
        <v>100.04</v>
      </c>
      <c r="J630" s="184">
        <v>372.24</v>
      </c>
      <c r="K630" s="185">
        <v>56</v>
      </c>
      <c r="L630" s="185" t="s">
        <v>554</v>
      </c>
      <c r="M630" s="186" t="s">
        <v>250</v>
      </c>
      <c r="N630" s="61" t="s">
        <v>51</v>
      </c>
      <c r="P630" s="175" t="s">
        <v>1400</v>
      </c>
      <c r="T630" s="176"/>
    </row>
    <row r="631" spans="1:20" s="61" customFormat="1" ht="17.25">
      <c r="A631" s="183" t="s">
        <v>1492</v>
      </c>
      <c r="B631" s="183" t="s">
        <v>1493</v>
      </c>
      <c r="C631" s="183" t="s">
        <v>1400</v>
      </c>
      <c r="D631" s="183" t="s">
        <v>1401</v>
      </c>
      <c r="E631" s="184">
        <v>276.3</v>
      </c>
      <c r="F631" s="184">
        <v>262.7</v>
      </c>
      <c r="G631" s="185" t="s">
        <v>616</v>
      </c>
      <c r="H631" s="185"/>
      <c r="I631" s="184">
        <v>105.26</v>
      </c>
      <c r="J631" s="184">
        <v>367.96</v>
      </c>
      <c r="K631" s="185">
        <v>24</v>
      </c>
      <c r="L631" s="185" t="s">
        <v>130</v>
      </c>
      <c r="M631" s="186" t="s">
        <v>250</v>
      </c>
      <c r="N631" s="61" t="s">
        <v>51</v>
      </c>
      <c r="P631" s="175" t="s">
        <v>1400</v>
      </c>
      <c r="T631" s="176"/>
    </row>
    <row r="632" spans="1:20" s="61" customFormat="1" ht="17.25">
      <c r="A632" s="183" t="s">
        <v>1494</v>
      </c>
      <c r="B632" s="183" t="s">
        <v>1495</v>
      </c>
      <c r="C632" s="183" t="s">
        <v>1400</v>
      </c>
      <c r="D632" s="183" t="s">
        <v>1401</v>
      </c>
      <c r="E632" s="184">
        <v>237.6</v>
      </c>
      <c r="F632" s="184">
        <v>225.9</v>
      </c>
      <c r="G632" s="185" t="s">
        <v>616</v>
      </c>
      <c r="H632" s="185"/>
      <c r="I632" s="184">
        <v>97.82</v>
      </c>
      <c r="J632" s="184">
        <v>323.72</v>
      </c>
      <c r="K632" s="185">
        <v>7</v>
      </c>
      <c r="L632" s="185"/>
      <c r="M632" s="186"/>
      <c r="N632" s="61" t="s">
        <v>51</v>
      </c>
      <c r="P632" s="175" t="s">
        <v>1400</v>
      </c>
      <c r="T632" s="176"/>
    </row>
    <row r="633" spans="1:20" s="61" customFormat="1" ht="17.25">
      <c r="A633" s="183" t="s">
        <v>1496</v>
      </c>
      <c r="B633" s="183" t="s">
        <v>1497</v>
      </c>
      <c r="C633" s="183" t="s">
        <v>1400</v>
      </c>
      <c r="D633" s="183" t="s">
        <v>1401</v>
      </c>
      <c r="E633" s="184">
        <v>143</v>
      </c>
      <c r="F633" s="184">
        <v>143</v>
      </c>
      <c r="G633" s="185"/>
      <c r="H633" s="185"/>
      <c r="I633" s="184">
        <v>46.11</v>
      </c>
      <c r="J633" s="184">
        <v>189.11</v>
      </c>
      <c r="K633" s="183">
        <v>47</v>
      </c>
      <c r="L633" s="183"/>
      <c r="M633" s="186"/>
      <c r="N633" s="61" t="s">
        <v>51</v>
      </c>
      <c r="P633" s="175" t="s">
        <v>1400</v>
      </c>
      <c r="T633" s="176"/>
    </row>
    <row r="634" spans="1:20" s="61" customFormat="1" ht="17.25">
      <c r="A634" s="183" t="s">
        <v>1498</v>
      </c>
      <c r="B634" s="183" t="s">
        <v>1499</v>
      </c>
      <c r="C634" s="183" t="s">
        <v>1400</v>
      </c>
      <c r="D634" s="183" t="s">
        <v>1401</v>
      </c>
      <c r="E634" s="184">
        <v>276.3</v>
      </c>
      <c r="F634" s="184">
        <v>262.7</v>
      </c>
      <c r="G634" s="185" t="s">
        <v>616</v>
      </c>
      <c r="H634" s="185"/>
      <c r="I634" s="184">
        <v>104.48</v>
      </c>
      <c r="J634" s="184">
        <v>367.18</v>
      </c>
      <c r="K634" s="183">
        <v>113</v>
      </c>
      <c r="L634" s="183"/>
      <c r="M634" s="186"/>
      <c r="N634" s="61" t="s">
        <v>51</v>
      </c>
      <c r="P634" s="175" t="s">
        <v>1400</v>
      </c>
      <c r="T634" s="176"/>
    </row>
    <row r="635" spans="1:20" s="61" customFormat="1" ht="17.25">
      <c r="A635" s="183" t="s">
        <v>1500</v>
      </c>
      <c r="B635" s="183" t="s">
        <v>1501</v>
      </c>
      <c r="C635" s="183" t="s">
        <v>1400</v>
      </c>
      <c r="D635" s="183" t="s">
        <v>1401</v>
      </c>
      <c r="E635" s="184">
        <v>276.3</v>
      </c>
      <c r="F635" s="184">
        <v>262.7</v>
      </c>
      <c r="G635" s="188" t="s">
        <v>616</v>
      </c>
      <c r="H635" s="185"/>
      <c r="I635" s="184">
        <v>104.48</v>
      </c>
      <c r="J635" s="184">
        <v>367.18</v>
      </c>
      <c r="K635" s="183">
        <v>79</v>
      </c>
      <c r="L635" s="183"/>
      <c r="M635" s="186"/>
      <c r="N635" s="61" t="s">
        <v>51</v>
      </c>
      <c r="P635" s="175" t="s">
        <v>1400</v>
      </c>
      <c r="T635" s="176"/>
    </row>
    <row r="636" spans="1:20" s="61" customFormat="1" ht="17.25">
      <c r="A636" s="183" t="s">
        <v>1502</v>
      </c>
      <c r="B636" s="183" t="s">
        <v>1503</v>
      </c>
      <c r="C636" s="183" t="s">
        <v>1400</v>
      </c>
      <c r="D636" s="183" t="s">
        <v>1401</v>
      </c>
      <c r="E636" s="184">
        <v>276.3</v>
      </c>
      <c r="F636" s="184">
        <v>262.7</v>
      </c>
      <c r="G636" s="188" t="s">
        <v>616</v>
      </c>
      <c r="H636" s="185"/>
      <c r="I636" s="184">
        <v>104.48</v>
      </c>
      <c r="J636" s="184">
        <v>367.18</v>
      </c>
      <c r="K636" s="183">
        <v>349</v>
      </c>
      <c r="L636" s="183"/>
      <c r="M636" s="186"/>
      <c r="N636" s="61" t="s">
        <v>51</v>
      </c>
      <c r="P636" s="175" t="s">
        <v>1400</v>
      </c>
      <c r="T636" s="176"/>
    </row>
    <row r="637" spans="1:20" s="61" customFormat="1" ht="17.25">
      <c r="A637" s="183" t="s">
        <v>1504</v>
      </c>
      <c r="B637" s="183" t="s">
        <v>1505</v>
      </c>
      <c r="C637" s="183" t="s">
        <v>1400</v>
      </c>
      <c r="D637" s="183" t="s">
        <v>1401</v>
      </c>
      <c r="E637" s="184">
        <v>279.3</v>
      </c>
      <c r="F637" s="184">
        <v>265.5</v>
      </c>
      <c r="G637" s="188" t="s">
        <v>616</v>
      </c>
      <c r="H637" s="185"/>
      <c r="I637" s="184">
        <v>105.26</v>
      </c>
      <c r="J637" s="184">
        <v>370.76</v>
      </c>
      <c r="K637" s="183">
        <v>15</v>
      </c>
      <c r="L637" s="183"/>
      <c r="M637" s="186"/>
      <c r="N637" s="61" t="s">
        <v>51</v>
      </c>
      <c r="P637" s="175" t="s">
        <v>1400</v>
      </c>
      <c r="T637" s="176"/>
    </row>
    <row r="638" spans="1:20" s="61" customFormat="1" ht="17.25">
      <c r="A638" s="183" t="s">
        <v>1506</v>
      </c>
      <c r="B638" s="183" t="s">
        <v>1507</v>
      </c>
      <c r="C638" s="183" t="s">
        <v>116</v>
      </c>
      <c r="D638" s="183" t="s">
        <v>117</v>
      </c>
      <c r="E638" s="184">
        <v>175</v>
      </c>
      <c r="F638" s="184">
        <v>148</v>
      </c>
      <c r="G638" s="188" t="s">
        <v>268</v>
      </c>
      <c r="H638" s="185"/>
      <c r="I638" s="184">
        <v>49.24</v>
      </c>
      <c r="J638" s="184">
        <v>197.24</v>
      </c>
      <c r="K638" s="185">
        <v>64</v>
      </c>
      <c r="L638" s="185"/>
      <c r="M638" s="186"/>
      <c r="N638" s="61" t="s">
        <v>51</v>
      </c>
      <c r="P638" s="175" t="s">
        <v>116</v>
      </c>
      <c r="T638" s="176"/>
    </row>
    <row r="639" spans="1:20" s="61" customFormat="1" ht="17.25">
      <c r="A639" s="183" t="s">
        <v>1508</v>
      </c>
      <c r="B639" s="183" t="s">
        <v>1509</v>
      </c>
      <c r="C639" s="183" t="s">
        <v>1223</v>
      </c>
      <c r="D639" s="183" t="s">
        <v>1224</v>
      </c>
      <c r="E639" s="184">
        <v>180</v>
      </c>
      <c r="F639" s="184">
        <v>170</v>
      </c>
      <c r="G639" s="188" t="s">
        <v>194</v>
      </c>
      <c r="H639" s="185"/>
      <c r="I639" s="184">
        <v>70.82</v>
      </c>
      <c r="J639" s="184">
        <v>240.82</v>
      </c>
      <c r="K639" s="185">
        <v>92</v>
      </c>
      <c r="L639" s="185"/>
      <c r="M639" s="186"/>
      <c r="N639" s="61" t="s">
        <v>51</v>
      </c>
      <c r="P639" s="175" t="s">
        <v>1223</v>
      </c>
      <c r="T639" s="176"/>
    </row>
    <row r="640" spans="1:20" s="61" customFormat="1" ht="17.25">
      <c r="A640" s="183" t="s">
        <v>1510</v>
      </c>
      <c r="B640" s="183" t="s">
        <v>1511</v>
      </c>
      <c r="C640" s="183" t="s">
        <v>1223</v>
      </c>
      <c r="D640" s="183" t="s">
        <v>1224</v>
      </c>
      <c r="E640" s="184">
        <v>180</v>
      </c>
      <c r="F640" s="184">
        <v>170</v>
      </c>
      <c r="G640" s="188" t="s">
        <v>194</v>
      </c>
      <c r="H640" s="185"/>
      <c r="I640" s="184">
        <v>70.82</v>
      </c>
      <c r="J640" s="184">
        <v>240.82</v>
      </c>
      <c r="K640" s="185">
        <v>121</v>
      </c>
      <c r="L640" s="185"/>
      <c r="M640" s="186"/>
      <c r="N640" s="61" t="s">
        <v>51</v>
      </c>
      <c r="P640" s="175" t="s">
        <v>1223</v>
      </c>
      <c r="T640" s="176"/>
    </row>
    <row r="641" spans="1:20" s="61" customFormat="1" ht="17.25">
      <c r="A641" s="183" t="s">
        <v>1512</v>
      </c>
      <c r="B641" s="183" t="s">
        <v>1513</v>
      </c>
      <c r="C641" s="183" t="s">
        <v>1223</v>
      </c>
      <c r="D641" s="183" t="s">
        <v>1224</v>
      </c>
      <c r="E641" s="184">
        <v>180</v>
      </c>
      <c r="F641" s="184">
        <v>170</v>
      </c>
      <c r="G641" s="188" t="s">
        <v>194</v>
      </c>
      <c r="H641" s="185"/>
      <c r="I641" s="184">
        <v>70.82</v>
      </c>
      <c r="J641" s="184">
        <v>240.82</v>
      </c>
      <c r="K641" s="185">
        <v>97</v>
      </c>
      <c r="L641" s="185" t="s">
        <v>76</v>
      </c>
      <c r="M641" s="186" t="s">
        <v>1514</v>
      </c>
      <c r="N641" s="61" t="s">
        <v>51</v>
      </c>
      <c r="P641" s="175" t="s">
        <v>1223</v>
      </c>
      <c r="T641" s="176"/>
    </row>
    <row r="642" spans="1:20" s="61" customFormat="1" ht="17.25">
      <c r="A642" s="183" t="s">
        <v>1515</v>
      </c>
      <c r="B642" s="183" t="s">
        <v>1516</v>
      </c>
      <c r="C642" s="183" t="s">
        <v>116</v>
      </c>
      <c r="D642" s="183" t="s">
        <v>117</v>
      </c>
      <c r="E642" s="184">
        <v>159</v>
      </c>
      <c r="F642" s="184">
        <v>137</v>
      </c>
      <c r="G642" s="188" t="s">
        <v>102</v>
      </c>
      <c r="H642" s="183"/>
      <c r="I642" s="184">
        <v>43.99</v>
      </c>
      <c r="J642" s="184">
        <v>180.99</v>
      </c>
      <c r="K642" s="185">
        <v>34</v>
      </c>
      <c r="L642" s="185" t="s">
        <v>57</v>
      </c>
      <c r="M642" s="186" t="s">
        <v>211</v>
      </c>
      <c r="N642" s="61" t="s">
        <v>51</v>
      </c>
      <c r="P642" s="175" t="s">
        <v>116</v>
      </c>
      <c r="T642" s="176"/>
    </row>
    <row r="643" spans="1:20" s="61" customFormat="1" ht="17.25">
      <c r="A643" s="183" t="s">
        <v>1517</v>
      </c>
      <c r="B643" s="183" t="s">
        <v>1518</v>
      </c>
      <c r="C643" s="183" t="s">
        <v>73</v>
      </c>
      <c r="D643" s="183" t="s">
        <v>74</v>
      </c>
      <c r="E643" s="184">
        <v>390</v>
      </c>
      <c r="F643" s="184">
        <v>360</v>
      </c>
      <c r="G643" s="188" t="s">
        <v>494</v>
      </c>
      <c r="H643" s="185"/>
      <c r="I643" s="184">
        <v>144.26</v>
      </c>
      <c r="J643" s="184">
        <v>504.26</v>
      </c>
      <c r="K643" s="185">
        <v>44</v>
      </c>
      <c r="L643" s="185"/>
      <c r="M643" s="186"/>
      <c r="N643" s="61" t="s">
        <v>51</v>
      </c>
      <c r="P643" s="175" t="s">
        <v>73</v>
      </c>
      <c r="T643" s="176"/>
    </row>
    <row r="644" spans="1:20" s="61" customFormat="1" ht="17.25">
      <c r="A644" s="183" t="s">
        <v>1519</v>
      </c>
      <c r="B644" s="183" t="s">
        <v>1520</v>
      </c>
      <c r="C644" s="183" t="s">
        <v>73</v>
      </c>
      <c r="D644" s="183" t="s">
        <v>74</v>
      </c>
      <c r="E644" s="184">
        <v>390</v>
      </c>
      <c r="F644" s="184">
        <v>360</v>
      </c>
      <c r="G644" s="188" t="s">
        <v>494</v>
      </c>
      <c r="H644" s="185"/>
      <c r="I644" s="184">
        <v>144.26</v>
      </c>
      <c r="J644" s="184">
        <v>504.26</v>
      </c>
      <c r="K644" s="185">
        <v>56</v>
      </c>
      <c r="L644" s="185"/>
      <c r="M644" s="186"/>
      <c r="N644" s="61" t="s">
        <v>51</v>
      </c>
      <c r="P644" s="175" t="s">
        <v>73</v>
      </c>
      <c r="T644" s="176"/>
    </row>
    <row r="645" spans="1:20" s="61" customFormat="1" ht="17.25">
      <c r="A645" s="183" t="s">
        <v>1521</v>
      </c>
      <c r="B645" s="183" t="s">
        <v>1522</v>
      </c>
      <c r="C645" s="183" t="s">
        <v>73</v>
      </c>
      <c r="D645" s="183" t="s">
        <v>74</v>
      </c>
      <c r="E645" s="184">
        <v>390</v>
      </c>
      <c r="F645" s="184">
        <v>360</v>
      </c>
      <c r="G645" s="188" t="s">
        <v>494</v>
      </c>
      <c r="H645" s="185"/>
      <c r="I645" s="184">
        <v>144.26</v>
      </c>
      <c r="J645" s="184">
        <v>504.26</v>
      </c>
      <c r="K645" s="185">
        <v>60</v>
      </c>
      <c r="L645" s="185"/>
      <c r="M645" s="186"/>
      <c r="N645" s="61" t="s">
        <v>51</v>
      </c>
      <c r="P645" s="175" t="s">
        <v>73</v>
      </c>
      <c r="T645" s="176"/>
    </row>
    <row r="646" spans="1:20" s="61" customFormat="1" ht="17.25">
      <c r="A646" s="183" t="s">
        <v>1523</v>
      </c>
      <c r="B646" s="183" t="s">
        <v>1524</v>
      </c>
      <c r="C646" s="183" t="s">
        <v>1525</v>
      </c>
      <c r="D646" s="183" t="s">
        <v>1526</v>
      </c>
      <c r="E646" s="184">
        <v>155</v>
      </c>
      <c r="F646" s="184">
        <v>155</v>
      </c>
      <c r="G646" s="188"/>
      <c r="H646" s="185"/>
      <c r="I646" s="184">
        <v>82.9</v>
      </c>
      <c r="J646" s="184">
        <v>237.9</v>
      </c>
      <c r="K646" s="185">
        <v>0</v>
      </c>
      <c r="L646" s="185"/>
      <c r="M646" s="186"/>
      <c r="N646" s="61" t="s">
        <v>51</v>
      </c>
      <c r="P646" s="175" t="s">
        <v>1525</v>
      </c>
      <c r="T646" s="176"/>
    </row>
    <row r="647" spans="1:20" s="61" customFormat="1" ht="17.25">
      <c r="A647" s="183" t="s">
        <v>1527</v>
      </c>
      <c r="B647" s="183" t="s">
        <v>1524</v>
      </c>
      <c r="C647" s="183" t="s">
        <v>1525</v>
      </c>
      <c r="D647" s="183" t="s">
        <v>1526</v>
      </c>
      <c r="E647" s="184">
        <v>155</v>
      </c>
      <c r="F647" s="184">
        <v>155</v>
      </c>
      <c r="G647" s="188"/>
      <c r="H647" s="185"/>
      <c r="I647" s="184">
        <v>82.9</v>
      </c>
      <c r="J647" s="184">
        <v>237.9</v>
      </c>
      <c r="K647" s="185">
        <v>26</v>
      </c>
      <c r="L647" s="185"/>
      <c r="M647" s="186"/>
      <c r="N647" s="61" t="s">
        <v>51</v>
      </c>
      <c r="P647" s="175" t="s">
        <v>1525</v>
      </c>
      <c r="T647" s="176"/>
    </row>
    <row r="648" spans="1:20" s="61" customFormat="1" ht="17.25">
      <c r="A648" s="183" t="s">
        <v>1528</v>
      </c>
      <c r="B648" s="183" t="s">
        <v>1524</v>
      </c>
      <c r="C648" s="183" t="s">
        <v>1525</v>
      </c>
      <c r="D648" s="183" t="s">
        <v>1526</v>
      </c>
      <c r="E648" s="184">
        <v>155</v>
      </c>
      <c r="F648" s="184">
        <v>155</v>
      </c>
      <c r="G648" s="185"/>
      <c r="H648" s="185"/>
      <c r="I648" s="184">
        <v>82.9</v>
      </c>
      <c r="J648" s="184">
        <v>237.9</v>
      </c>
      <c r="K648" s="183">
        <v>0</v>
      </c>
      <c r="L648" s="183"/>
      <c r="M648" s="186"/>
      <c r="N648" s="61" t="s">
        <v>51</v>
      </c>
      <c r="P648" s="175" t="s">
        <v>1525</v>
      </c>
      <c r="T648" s="176"/>
    </row>
    <row r="649" spans="1:20" s="61" customFormat="1" ht="17.25">
      <c r="A649" s="183" t="s">
        <v>1529</v>
      </c>
      <c r="B649" s="183" t="s">
        <v>1524</v>
      </c>
      <c r="C649" s="183" t="s">
        <v>1525</v>
      </c>
      <c r="D649" s="183" t="s">
        <v>1526</v>
      </c>
      <c r="E649" s="184">
        <v>155</v>
      </c>
      <c r="F649" s="184">
        <v>155</v>
      </c>
      <c r="G649" s="185"/>
      <c r="H649" s="185"/>
      <c r="I649" s="184">
        <v>82.9</v>
      </c>
      <c r="J649" s="184">
        <v>237.9</v>
      </c>
      <c r="K649" s="183">
        <v>0</v>
      </c>
      <c r="L649" s="183"/>
      <c r="M649" s="186"/>
      <c r="N649" s="61" t="s">
        <v>51</v>
      </c>
      <c r="P649" s="175" t="s">
        <v>1525</v>
      </c>
      <c r="T649" s="176"/>
    </row>
    <row r="650" spans="1:20" s="61" customFormat="1" ht="17.25">
      <c r="A650" s="183" t="s">
        <v>1530</v>
      </c>
      <c r="B650" s="183" t="s">
        <v>1524</v>
      </c>
      <c r="C650" s="183" t="s">
        <v>1525</v>
      </c>
      <c r="D650" s="183" t="s">
        <v>1526</v>
      </c>
      <c r="E650" s="184">
        <v>155</v>
      </c>
      <c r="F650" s="184">
        <v>155</v>
      </c>
      <c r="G650" s="185"/>
      <c r="H650" s="185"/>
      <c r="I650" s="184">
        <v>82.9</v>
      </c>
      <c r="J650" s="184">
        <v>237.9</v>
      </c>
      <c r="K650" s="185">
        <v>0</v>
      </c>
      <c r="L650" s="185"/>
      <c r="M650" s="186"/>
      <c r="N650" s="61" t="s">
        <v>51</v>
      </c>
      <c r="P650" s="175" t="s">
        <v>1525</v>
      </c>
      <c r="T650" s="176"/>
    </row>
    <row r="651" spans="1:20" s="61" customFormat="1" ht="17.25">
      <c r="A651" s="183" t="s">
        <v>1531</v>
      </c>
      <c r="B651" s="183" t="s">
        <v>1532</v>
      </c>
      <c r="C651" s="183" t="s">
        <v>335</v>
      </c>
      <c r="D651" s="183" t="s">
        <v>336</v>
      </c>
      <c r="E651" s="184">
        <v>188</v>
      </c>
      <c r="F651" s="184">
        <v>175</v>
      </c>
      <c r="G651" s="185" t="s">
        <v>126</v>
      </c>
      <c r="H651" s="185"/>
      <c r="I651" s="184">
        <v>85.5</v>
      </c>
      <c r="J651" s="184">
        <v>260.5</v>
      </c>
      <c r="K651" s="185">
        <v>0</v>
      </c>
      <c r="L651" s="185"/>
      <c r="M651" s="186"/>
      <c r="N651" s="61" t="s">
        <v>51</v>
      </c>
      <c r="P651" s="175" t="s">
        <v>335</v>
      </c>
      <c r="T651" s="176"/>
    </row>
    <row r="652" spans="1:20" s="61" customFormat="1" ht="17.25">
      <c r="A652" s="183" t="s">
        <v>1533</v>
      </c>
      <c r="B652" s="183" t="s">
        <v>1534</v>
      </c>
      <c r="C652" s="183" t="s">
        <v>335</v>
      </c>
      <c r="D652" s="183" t="s">
        <v>336</v>
      </c>
      <c r="E652" s="184">
        <v>188</v>
      </c>
      <c r="F652" s="184">
        <v>175</v>
      </c>
      <c r="G652" s="185" t="s">
        <v>126</v>
      </c>
      <c r="H652" s="185"/>
      <c r="I652" s="184">
        <v>85.5</v>
      </c>
      <c r="J652" s="184">
        <v>260.5</v>
      </c>
      <c r="K652" s="185">
        <v>0</v>
      </c>
      <c r="L652" s="185"/>
      <c r="M652" s="186"/>
      <c r="N652" s="61" t="s">
        <v>51</v>
      </c>
      <c r="P652" s="175" t="s">
        <v>335</v>
      </c>
      <c r="T652" s="176"/>
    </row>
    <row r="653" spans="1:20" s="61" customFormat="1" ht="17.25">
      <c r="A653" s="183" t="s">
        <v>1535</v>
      </c>
      <c r="B653" s="183" t="s">
        <v>1536</v>
      </c>
      <c r="C653" s="183" t="s">
        <v>335</v>
      </c>
      <c r="D653" s="183" t="s">
        <v>336</v>
      </c>
      <c r="E653" s="184">
        <v>188</v>
      </c>
      <c r="F653" s="184">
        <v>175</v>
      </c>
      <c r="G653" s="185" t="s">
        <v>126</v>
      </c>
      <c r="H653" s="185"/>
      <c r="I653" s="184">
        <v>85.5</v>
      </c>
      <c r="J653" s="184">
        <v>260.5</v>
      </c>
      <c r="K653" s="185">
        <v>0</v>
      </c>
      <c r="L653" s="185"/>
      <c r="M653" s="186"/>
      <c r="N653" s="61" t="s">
        <v>51</v>
      </c>
      <c r="P653" s="175" t="s">
        <v>335</v>
      </c>
      <c r="T653" s="176"/>
    </row>
    <row r="654" spans="1:20" s="61" customFormat="1" ht="17.25">
      <c r="A654" s="183" t="s">
        <v>1537</v>
      </c>
      <c r="B654" s="183" t="s">
        <v>1538</v>
      </c>
      <c r="C654" s="183" t="s">
        <v>1223</v>
      </c>
      <c r="D654" s="183" t="s">
        <v>1224</v>
      </c>
      <c r="E654" s="184">
        <v>195</v>
      </c>
      <c r="F654" s="184">
        <v>180</v>
      </c>
      <c r="G654" s="188" t="s">
        <v>494</v>
      </c>
      <c r="H654" s="183"/>
      <c r="I654" s="184">
        <v>72.52</v>
      </c>
      <c r="J654" s="184">
        <v>252.52</v>
      </c>
      <c r="K654" s="185">
        <v>0</v>
      </c>
      <c r="L654" s="185" t="s">
        <v>57</v>
      </c>
      <c r="M654" s="186" t="s">
        <v>89</v>
      </c>
      <c r="N654" s="61" t="s">
        <v>51</v>
      </c>
      <c r="P654" s="175" t="s">
        <v>1223</v>
      </c>
      <c r="T654" s="176"/>
    </row>
    <row r="655" spans="1:20" s="61" customFormat="1" ht="17.25">
      <c r="A655" s="183" t="s">
        <v>1539</v>
      </c>
      <c r="B655" s="183" t="s">
        <v>1540</v>
      </c>
      <c r="C655" s="183" t="s">
        <v>1223</v>
      </c>
      <c r="D655" s="183" t="s">
        <v>1224</v>
      </c>
      <c r="E655" s="184">
        <v>195</v>
      </c>
      <c r="F655" s="184">
        <v>180</v>
      </c>
      <c r="G655" s="188" t="s">
        <v>494</v>
      </c>
      <c r="H655" s="185"/>
      <c r="I655" s="184">
        <v>72.52</v>
      </c>
      <c r="J655" s="184">
        <v>252.52</v>
      </c>
      <c r="K655" s="185">
        <v>0</v>
      </c>
      <c r="L655" s="185"/>
      <c r="M655" s="186"/>
      <c r="N655" s="61" t="s">
        <v>51</v>
      </c>
      <c r="P655" s="175" t="s">
        <v>1223</v>
      </c>
      <c r="T655" s="176"/>
    </row>
    <row r="656" spans="1:20" s="61" customFormat="1" ht="17.25">
      <c r="A656" s="183" t="s">
        <v>1541</v>
      </c>
      <c r="B656" s="183" t="s">
        <v>1542</v>
      </c>
      <c r="C656" s="183" t="s">
        <v>1223</v>
      </c>
      <c r="D656" s="183" t="s">
        <v>1224</v>
      </c>
      <c r="E656" s="184">
        <v>195</v>
      </c>
      <c r="F656" s="184">
        <v>180</v>
      </c>
      <c r="G656" s="188" t="s">
        <v>494</v>
      </c>
      <c r="H656" s="185"/>
      <c r="I656" s="184">
        <v>72.52</v>
      </c>
      <c r="J656" s="184">
        <v>252.52</v>
      </c>
      <c r="K656" s="183">
        <v>0</v>
      </c>
      <c r="L656" s="183" t="s">
        <v>554</v>
      </c>
      <c r="M656" s="186" t="s">
        <v>89</v>
      </c>
      <c r="N656" s="61" t="s">
        <v>51</v>
      </c>
      <c r="P656" s="175" t="s">
        <v>1223</v>
      </c>
      <c r="T656" s="176"/>
    </row>
    <row r="657" spans="1:20" s="61" customFormat="1" ht="17.25">
      <c r="A657" s="183" t="s">
        <v>1543</v>
      </c>
      <c r="B657" s="183" t="s">
        <v>1544</v>
      </c>
      <c r="C657" s="183" t="s">
        <v>73</v>
      </c>
      <c r="D657" s="183" t="s">
        <v>74</v>
      </c>
      <c r="E657" s="184">
        <v>336</v>
      </c>
      <c r="F657" s="184">
        <v>280</v>
      </c>
      <c r="G657" s="185" t="s">
        <v>107</v>
      </c>
      <c r="H657" s="185"/>
      <c r="I657" s="184">
        <v>143.16</v>
      </c>
      <c r="J657" s="184">
        <v>423.16</v>
      </c>
      <c r="K657" s="185">
        <v>69</v>
      </c>
      <c r="L657" s="185" t="s">
        <v>57</v>
      </c>
      <c r="M657" s="186" t="s">
        <v>1545</v>
      </c>
      <c r="N657" s="61" t="s">
        <v>51</v>
      </c>
      <c r="P657" s="175" t="s">
        <v>73</v>
      </c>
      <c r="T657" s="176"/>
    </row>
    <row r="658" spans="1:20" s="61" customFormat="1" ht="17.25">
      <c r="A658" s="183" t="s">
        <v>1546</v>
      </c>
      <c r="B658" s="183" t="s">
        <v>1547</v>
      </c>
      <c r="C658" s="183" t="s">
        <v>73</v>
      </c>
      <c r="D658" s="183" t="s">
        <v>74</v>
      </c>
      <c r="E658" s="184">
        <v>336</v>
      </c>
      <c r="F658" s="184">
        <v>310</v>
      </c>
      <c r="G658" s="188" t="s">
        <v>494</v>
      </c>
      <c r="H658" s="185"/>
      <c r="I658" s="184">
        <v>143.16</v>
      </c>
      <c r="J658" s="184">
        <v>453.16</v>
      </c>
      <c r="K658" s="183">
        <v>93</v>
      </c>
      <c r="L658" s="183" t="s">
        <v>57</v>
      </c>
      <c r="M658" s="186" t="s">
        <v>1545</v>
      </c>
      <c r="N658" s="61" t="s">
        <v>51</v>
      </c>
      <c r="P658" s="175" t="s">
        <v>73</v>
      </c>
      <c r="T658" s="176"/>
    </row>
    <row r="659" spans="1:20" s="61" customFormat="1" ht="17.25">
      <c r="A659" s="183" t="s">
        <v>1548</v>
      </c>
      <c r="B659" s="183" t="s">
        <v>1549</v>
      </c>
      <c r="C659" s="183" t="s">
        <v>73</v>
      </c>
      <c r="D659" s="183" t="s">
        <v>74</v>
      </c>
      <c r="E659" s="184">
        <v>336</v>
      </c>
      <c r="F659" s="184">
        <v>310</v>
      </c>
      <c r="G659" s="188" t="s">
        <v>494</v>
      </c>
      <c r="H659" s="185"/>
      <c r="I659" s="184">
        <v>143.16</v>
      </c>
      <c r="J659" s="184">
        <v>453.16</v>
      </c>
      <c r="K659" s="183">
        <v>90</v>
      </c>
      <c r="L659" s="183" t="s">
        <v>57</v>
      </c>
      <c r="M659" s="186" t="s">
        <v>1545</v>
      </c>
      <c r="N659" s="61" t="s">
        <v>51</v>
      </c>
      <c r="P659" s="175" t="s">
        <v>73</v>
      </c>
      <c r="T659" s="176"/>
    </row>
    <row r="660" spans="1:20" s="61" customFormat="1" ht="17.25">
      <c r="A660" s="183" t="s">
        <v>1550</v>
      </c>
      <c r="B660" s="183" t="s">
        <v>1551</v>
      </c>
      <c r="C660" s="183" t="s">
        <v>1223</v>
      </c>
      <c r="D660" s="183" t="s">
        <v>1224</v>
      </c>
      <c r="E660" s="184">
        <v>360</v>
      </c>
      <c r="F660" s="184">
        <v>300</v>
      </c>
      <c r="G660" s="188" t="s">
        <v>107</v>
      </c>
      <c r="H660" s="183" t="s">
        <v>689</v>
      </c>
      <c r="I660" s="184">
        <v>144.86</v>
      </c>
      <c r="J660" s="184">
        <v>444.86</v>
      </c>
      <c r="K660" s="185">
        <v>25</v>
      </c>
      <c r="L660" s="185"/>
      <c r="M660" s="186"/>
      <c r="N660" s="61" t="s">
        <v>51</v>
      </c>
      <c r="P660" s="175" t="s">
        <v>1223</v>
      </c>
      <c r="T660" s="176"/>
    </row>
    <row r="661" spans="1:20" s="61" customFormat="1" ht="17.25">
      <c r="A661" s="183" t="s">
        <v>1552</v>
      </c>
      <c r="B661" s="183" t="s">
        <v>1553</v>
      </c>
      <c r="C661" s="183" t="s">
        <v>1223</v>
      </c>
      <c r="D661" s="183" t="s">
        <v>1224</v>
      </c>
      <c r="E661" s="184">
        <v>360</v>
      </c>
      <c r="F661" s="184">
        <v>300</v>
      </c>
      <c r="G661" s="188" t="s">
        <v>107</v>
      </c>
      <c r="H661" s="183" t="s">
        <v>689</v>
      </c>
      <c r="I661" s="184">
        <v>144.86</v>
      </c>
      <c r="J661" s="184">
        <v>444.86</v>
      </c>
      <c r="K661" s="185">
        <v>22</v>
      </c>
      <c r="L661" s="185"/>
      <c r="M661" s="186"/>
      <c r="N661" s="61" t="s">
        <v>51</v>
      </c>
      <c r="P661" s="175" t="s">
        <v>1223</v>
      </c>
      <c r="T661" s="176"/>
    </row>
    <row r="662" spans="1:20" s="61" customFormat="1" ht="17.25">
      <c r="A662" s="183" t="s">
        <v>1554</v>
      </c>
      <c r="B662" s="183" t="s">
        <v>1555</v>
      </c>
      <c r="C662" s="183" t="s">
        <v>206</v>
      </c>
      <c r="D662" s="183" t="s">
        <v>206</v>
      </c>
      <c r="E662" s="184">
        <v>120</v>
      </c>
      <c r="F662" s="184">
        <v>120</v>
      </c>
      <c r="G662" s="188"/>
      <c r="H662" s="183"/>
      <c r="I662" s="184">
        <v>56.18</v>
      </c>
      <c r="J662" s="184">
        <v>176.18</v>
      </c>
      <c r="K662" s="185">
        <v>70</v>
      </c>
      <c r="L662" s="185"/>
      <c r="M662" s="186"/>
      <c r="N662" s="61" t="s">
        <v>51</v>
      </c>
      <c r="P662" s="175" t="s">
        <v>206</v>
      </c>
      <c r="T662" s="176"/>
    </row>
    <row r="663" spans="1:20" s="61" customFormat="1" ht="17.25">
      <c r="A663" s="183" t="s">
        <v>1556</v>
      </c>
      <c r="B663" s="183" t="s">
        <v>1557</v>
      </c>
      <c r="C663" s="183" t="s">
        <v>116</v>
      </c>
      <c r="D663" s="183" t="s">
        <v>117</v>
      </c>
      <c r="E663" s="184">
        <v>151</v>
      </c>
      <c r="F663" s="184">
        <v>125</v>
      </c>
      <c r="G663" s="188" t="s">
        <v>395</v>
      </c>
      <c r="H663" s="183"/>
      <c r="I663" s="184">
        <v>42.63</v>
      </c>
      <c r="J663" s="184">
        <v>167.63</v>
      </c>
      <c r="K663" s="185">
        <v>92</v>
      </c>
      <c r="L663" s="185"/>
      <c r="M663" s="186"/>
      <c r="N663" s="61" t="s">
        <v>51</v>
      </c>
      <c r="P663" s="175" t="s">
        <v>116</v>
      </c>
      <c r="T663" s="176"/>
    </row>
    <row r="664" spans="1:20" s="61" customFormat="1" ht="17.25">
      <c r="A664" s="183" t="s">
        <v>1558</v>
      </c>
      <c r="B664" s="183" t="s">
        <v>1559</v>
      </c>
      <c r="C664" s="183" t="s">
        <v>73</v>
      </c>
      <c r="D664" s="183" t="s">
        <v>74</v>
      </c>
      <c r="E664" s="184">
        <v>245</v>
      </c>
      <c r="F664" s="184">
        <v>230</v>
      </c>
      <c r="G664" s="188" t="s">
        <v>126</v>
      </c>
      <c r="H664" s="185"/>
      <c r="I664" s="184">
        <v>91.04</v>
      </c>
      <c r="J664" s="184">
        <v>321.04</v>
      </c>
      <c r="K664" s="185">
        <v>86</v>
      </c>
      <c r="L664" s="185"/>
      <c r="M664" s="186"/>
      <c r="N664" s="61" t="s">
        <v>51</v>
      </c>
      <c r="P664" s="175" t="s">
        <v>73</v>
      </c>
      <c r="T664" s="176"/>
    </row>
    <row r="665" spans="1:20" s="61" customFormat="1" ht="17.25">
      <c r="A665" s="183" t="s">
        <v>1560</v>
      </c>
      <c r="B665" s="183" t="s">
        <v>1561</v>
      </c>
      <c r="C665" s="183" t="s">
        <v>73</v>
      </c>
      <c r="D665" s="183" t="s">
        <v>74</v>
      </c>
      <c r="E665" s="184">
        <v>245</v>
      </c>
      <c r="F665" s="184">
        <v>230</v>
      </c>
      <c r="G665" s="188" t="s">
        <v>126</v>
      </c>
      <c r="H665" s="185"/>
      <c r="I665" s="184">
        <v>91.04</v>
      </c>
      <c r="J665" s="184">
        <v>321.04</v>
      </c>
      <c r="K665" s="185">
        <v>47</v>
      </c>
      <c r="L665" s="185"/>
      <c r="M665" s="186"/>
      <c r="N665" s="61" t="s">
        <v>51</v>
      </c>
      <c r="P665" s="175" t="s">
        <v>73</v>
      </c>
      <c r="T665" s="176"/>
    </row>
    <row r="666" spans="1:20" s="61" customFormat="1" ht="17.25">
      <c r="A666" s="183" t="s">
        <v>1562</v>
      </c>
      <c r="B666" s="183" t="s">
        <v>1563</v>
      </c>
      <c r="C666" s="183" t="s">
        <v>73</v>
      </c>
      <c r="D666" s="183" t="s">
        <v>74</v>
      </c>
      <c r="E666" s="184">
        <v>245</v>
      </c>
      <c r="F666" s="184">
        <v>230</v>
      </c>
      <c r="G666" s="188" t="s">
        <v>126</v>
      </c>
      <c r="H666" s="185"/>
      <c r="I666" s="184">
        <v>91.04</v>
      </c>
      <c r="J666" s="184">
        <v>321.04</v>
      </c>
      <c r="K666" s="185">
        <v>43</v>
      </c>
      <c r="L666" s="185"/>
      <c r="M666" s="186"/>
      <c r="N666" s="61" t="s">
        <v>51</v>
      </c>
      <c r="P666" s="175" t="s">
        <v>73</v>
      </c>
      <c r="T666" s="176"/>
    </row>
    <row r="667" spans="1:20" s="61" customFormat="1" ht="17.25">
      <c r="A667" s="183" t="s">
        <v>1564</v>
      </c>
      <c r="B667" s="183" t="s">
        <v>1565</v>
      </c>
      <c r="C667" s="183" t="s">
        <v>73</v>
      </c>
      <c r="D667" s="183" t="s">
        <v>74</v>
      </c>
      <c r="E667" s="184">
        <v>225</v>
      </c>
      <c r="F667" s="184">
        <v>215</v>
      </c>
      <c r="G667" s="188" t="s">
        <v>616</v>
      </c>
      <c r="H667" s="185"/>
      <c r="I667" s="184">
        <v>91.02</v>
      </c>
      <c r="J667" s="184">
        <v>306.02</v>
      </c>
      <c r="K667" s="183">
        <v>0</v>
      </c>
      <c r="L667" s="183"/>
      <c r="M667" s="186"/>
      <c r="N667" s="61" t="s">
        <v>51</v>
      </c>
      <c r="P667" s="175" t="s">
        <v>73</v>
      </c>
      <c r="T667" s="176"/>
    </row>
    <row r="668" spans="1:20" s="61" customFormat="1" ht="17.25">
      <c r="A668" s="183" t="s">
        <v>1566</v>
      </c>
      <c r="B668" s="183" t="s">
        <v>1567</v>
      </c>
      <c r="C668" s="183" t="s">
        <v>73</v>
      </c>
      <c r="D668" s="183" t="s">
        <v>74</v>
      </c>
      <c r="E668" s="184">
        <v>225</v>
      </c>
      <c r="F668" s="184">
        <v>215</v>
      </c>
      <c r="G668" s="185" t="s">
        <v>616</v>
      </c>
      <c r="H668" s="185"/>
      <c r="I668" s="184">
        <v>91.02</v>
      </c>
      <c r="J668" s="184">
        <v>306.02</v>
      </c>
      <c r="K668" s="183">
        <v>47</v>
      </c>
      <c r="L668" s="183"/>
      <c r="M668" s="186"/>
      <c r="N668" s="61" t="s">
        <v>51</v>
      </c>
      <c r="P668" s="175" t="s">
        <v>73</v>
      </c>
      <c r="T668" s="176"/>
    </row>
    <row r="669" spans="1:20" s="61" customFormat="1" ht="17.25">
      <c r="A669" s="183" t="s">
        <v>1568</v>
      </c>
      <c r="B669" s="183" t="s">
        <v>1569</v>
      </c>
      <c r="C669" s="183" t="s">
        <v>73</v>
      </c>
      <c r="D669" s="183" t="s">
        <v>74</v>
      </c>
      <c r="E669" s="184">
        <v>225</v>
      </c>
      <c r="F669" s="184">
        <v>215</v>
      </c>
      <c r="G669" s="188" t="s">
        <v>616</v>
      </c>
      <c r="H669" s="185"/>
      <c r="I669" s="184">
        <v>91.02</v>
      </c>
      <c r="J669" s="184">
        <v>306.02</v>
      </c>
      <c r="K669" s="185">
        <v>78</v>
      </c>
      <c r="L669" s="185"/>
      <c r="M669" s="186"/>
      <c r="N669" s="61" t="s">
        <v>51</v>
      </c>
      <c r="P669" s="175" t="s">
        <v>73</v>
      </c>
      <c r="T669" s="176"/>
    </row>
    <row r="670" spans="1:20" s="61" customFormat="1" ht="17.25">
      <c r="A670" s="183" t="s">
        <v>1570</v>
      </c>
      <c r="B670" s="183" t="s">
        <v>1571</v>
      </c>
      <c r="C670" s="183" t="s">
        <v>241</v>
      </c>
      <c r="D670" s="183" t="s">
        <v>242</v>
      </c>
      <c r="E670" s="184">
        <v>162</v>
      </c>
      <c r="F670" s="184">
        <v>162</v>
      </c>
      <c r="G670" s="188"/>
      <c r="H670" s="185"/>
      <c r="I670" s="184">
        <v>54.07</v>
      </c>
      <c r="J670" s="184">
        <v>216.07</v>
      </c>
      <c r="K670" s="183">
        <v>160</v>
      </c>
      <c r="L670" s="183"/>
      <c r="M670" s="186"/>
      <c r="N670" s="61" t="s">
        <v>51</v>
      </c>
      <c r="P670" s="175" t="s">
        <v>241</v>
      </c>
      <c r="T670" s="176"/>
    </row>
    <row r="671" spans="1:20" s="61" customFormat="1" ht="17.25">
      <c r="A671" s="183" t="s">
        <v>1572</v>
      </c>
      <c r="B671" s="183" t="s">
        <v>1573</v>
      </c>
      <c r="C671" s="183" t="s">
        <v>1574</v>
      </c>
      <c r="D671" s="183" t="s">
        <v>1575</v>
      </c>
      <c r="E671" s="184">
        <v>119.99</v>
      </c>
      <c r="F671" s="184">
        <v>119.99</v>
      </c>
      <c r="G671" s="188"/>
      <c r="H671" s="185"/>
      <c r="I671" s="184">
        <v>107.01</v>
      </c>
      <c r="J671" s="184">
        <v>227</v>
      </c>
      <c r="K671" s="183">
        <v>36</v>
      </c>
      <c r="L671" s="183"/>
      <c r="M671" s="186"/>
      <c r="N671" s="61" t="s">
        <v>51</v>
      </c>
      <c r="P671" s="175" t="s">
        <v>1574</v>
      </c>
      <c r="T671" s="176"/>
    </row>
    <row r="672" spans="1:20" s="61" customFormat="1" ht="17.25">
      <c r="A672" s="183" t="s">
        <v>1576</v>
      </c>
      <c r="B672" s="183" t="s">
        <v>1577</v>
      </c>
      <c r="C672" s="183" t="s">
        <v>973</v>
      </c>
      <c r="D672" s="183" t="s">
        <v>974</v>
      </c>
      <c r="E672" s="184">
        <v>207</v>
      </c>
      <c r="F672" s="184">
        <v>207</v>
      </c>
      <c r="G672" s="188"/>
      <c r="H672" s="185"/>
      <c r="I672" s="184">
        <v>81.8</v>
      </c>
      <c r="J672" s="184">
        <v>288.8</v>
      </c>
      <c r="K672" s="183">
        <v>0</v>
      </c>
      <c r="L672" s="183" t="s">
        <v>76</v>
      </c>
      <c r="M672" s="186" t="s">
        <v>681</v>
      </c>
      <c r="N672" s="61" t="s">
        <v>51</v>
      </c>
      <c r="P672" s="175" t="s">
        <v>973</v>
      </c>
      <c r="T672" s="176"/>
    </row>
    <row r="673" spans="1:20" s="61" customFormat="1" ht="17.25">
      <c r="A673" s="183" t="s">
        <v>1578</v>
      </c>
      <c r="B673" s="183" t="s">
        <v>1579</v>
      </c>
      <c r="C673" s="183" t="s">
        <v>973</v>
      </c>
      <c r="D673" s="183" t="s">
        <v>974</v>
      </c>
      <c r="E673" s="184">
        <v>207</v>
      </c>
      <c r="F673" s="184">
        <v>207</v>
      </c>
      <c r="G673" s="188"/>
      <c r="H673" s="183"/>
      <c r="I673" s="184">
        <v>81.8</v>
      </c>
      <c r="J673" s="184">
        <v>288.8</v>
      </c>
      <c r="K673" s="185">
        <v>95</v>
      </c>
      <c r="L673" s="185" t="s">
        <v>57</v>
      </c>
      <c r="M673" s="186" t="s">
        <v>1580</v>
      </c>
      <c r="N673" s="61" t="s">
        <v>51</v>
      </c>
      <c r="P673" s="175" t="s">
        <v>973</v>
      </c>
      <c r="T673" s="176"/>
    </row>
    <row r="674" spans="1:20" s="61" customFormat="1" ht="17.25">
      <c r="A674" s="183" t="s">
        <v>1581</v>
      </c>
      <c r="B674" s="183" t="s">
        <v>1582</v>
      </c>
      <c r="C674" s="183" t="s">
        <v>1583</v>
      </c>
      <c r="D674" s="183" t="s">
        <v>1584</v>
      </c>
      <c r="E674" s="184">
        <v>63.5</v>
      </c>
      <c r="F674" s="184">
        <v>63.5</v>
      </c>
      <c r="G674" s="188"/>
      <c r="H674" s="185"/>
      <c r="I674" s="184">
        <v>38.16</v>
      </c>
      <c r="J674" s="184">
        <v>101.66</v>
      </c>
      <c r="K674" s="185">
        <v>179</v>
      </c>
      <c r="L674" s="185"/>
      <c r="M674" s="186"/>
      <c r="N674" s="61" t="s">
        <v>51</v>
      </c>
      <c r="P674" s="175" t="s">
        <v>1583</v>
      </c>
      <c r="T674" s="176"/>
    </row>
    <row r="675" spans="1:20" s="61" customFormat="1" ht="17.25">
      <c r="A675" s="183" t="s">
        <v>1585</v>
      </c>
      <c r="B675" s="183" t="s">
        <v>1586</v>
      </c>
      <c r="C675" s="183" t="s">
        <v>1587</v>
      </c>
      <c r="D675" s="183" t="s">
        <v>1588</v>
      </c>
      <c r="E675" s="184">
        <v>83</v>
      </c>
      <c r="F675" s="184">
        <v>83</v>
      </c>
      <c r="G675" s="185"/>
      <c r="H675" s="185"/>
      <c r="I675" s="184">
        <v>41.05</v>
      </c>
      <c r="J675" s="184">
        <v>124.05</v>
      </c>
      <c r="K675" s="185">
        <v>89</v>
      </c>
      <c r="L675" s="185"/>
      <c r="M675" s="186"/>
      <c r="N675" s="61" t="s">
        <v>51</v>
      </c>
      <c r="P675" s="175" t="s">
        <v>1587</v>
      </c>
      <c r="T675" s="176"/>
    </row>
    <row r="676" spans="1:20" s="61" customFormat="1" ht="17.25">
      <c r="A676" s="183" t="s">
        <v>1589</v>
      </c>
      <c r="B676" s="183" t="s">
        <v>1590</v>
      </c>
      <c r="C676" s="183" t="s">
        <v>1223</v>
      </c>
      <c r="D676" s="183" t="s">
        <v>1224</v>
      </c>
      <c r="E676" s="184">
        <v>135</v>
      </c>
      <c r="F676" s="184">
        <v>120</v>
      </c>
      <c r="G676" s="188" t="s">
        <v>263</v>
      </c>
      <c r="H676" s="185"/>
      <c r="I676" s="184">
        <v>42.22</v>
      </c>
      <c r="J676" s="184">
        <v>162.22</v>
      </c>
      <c r="K676" s="183">
        <v>0</v>
      </c>
      <c r="L676" s="183"/>
      <c r="M676" s="186"/>
      <c r="N676" s="61" t="s">
        <v>51</v>
      </c>
      <c r="P676" s="175" t="s">
        <v>1223</v>
      </c>
      <c r="T676" s="176"/>
    </row>
    <row r="677" spans="1:20" s="61" customFormat="1" ht="17.25">
      <c r="A677" s="183" t="s">
        <v>1591</v>
      </c>
      <c r="B677" s="183" t="s">
        <v>1592</v>
      </c>
      <c r="C677" s="183" t="s">
        <v>1223</v>
      </c>
      <c r="D677" s="183" t="s">
        <v>1224</v>
      </c>
      <c r="E677" s="184">
        <v>135</v>
      </c>
      <c r="F677" s="184">
        <v>120</v>
      </c>
      <c r="G677" s="188" t="s">
        <v>263</v>
      </c>
      <c r="H677" s="185"/>
      <c r="I677" s="184">
        <v>42.22</v>
      </c>
      <c r="J677" s="184">
        <v>162.22</v>
      </c>
      <c r="K677" s="183">
        <v>0</v>
      </c>
      <c r="L677" s="183"/>
      <c r="M677" s="186"/>
      <c r="N677" s="61" t="s">
        <v>51</v>
      </c>
      <c r="P677" s="175" t="s">
        <v>1223</v>
      </c>
      <c r="T677" s="176"/>
    </row>
    <row r="678" spans="1:20" s="61" customFormat="1" ht="17.25">
      <c r="A678" s="183" t="s">
        <v>1593</v>
      </c>
      <c r="B678" s="183" t="s">
        <v>1594</v>
      </c>
      <c r="C678" s="183" t="s">
        <v>625</v>
      </c>
      <c r="D678" s="183" t="s">
        <v>626</v>
      </c>
      <c r="E678" s="184">
        <v>190</v>
      </c>
      <c r="F678" s="184">
        <v>172</v>
      </c>
      <c r="G678" s="185" t="s">
        <v>137</v>
      </c>
      <c r="H678" s="185"/>
      <c r="I678" s="184">
        <v>71.92</v>
      </c>
      <c r="J678" s="184">
        <v>243.92</v>
      </c>
      <c r="K678" s="185">
        <v>79</v>
      </c>
      <c r="L678" s="185"/>
      <c r="M678" s="186"/>
      <c r="N678" s="61" t="s">
        <v>51</v>
      </c>
      <c r="P678" s="175" t="s">
        <v>625</v>
      </c>
      <c r="T678" s="176"/>
    </row>
    <row r="679" spans="1:20" s="61" customFormat="1" ht="17.25">
      <c r="A679" s="183" t="s">
        <v>1595</v>
      </c>
      <c r="B679" s="183" t="s">
        <v>1596</v>
      </c>
      <c r="C679" s="183" t="s">
        <v>625</v>
      </c>
      <c r="D679" s="183" t="s">
        <v>626</v>
      </c>
      <c r="E679" s="184">
        <v>190</v>
      </c>
      <c r="F679" s="184">
        <v>172</v>
      </c>
      <c r="G679" s="185" t="s">
        <v>137</v>
      </c>
      <c r="H679" s="185"/>
      <c r="I679" s="184">
        <v>71.92</v>
      </c>
      <c r="J679" s="184">
        <v>243.92</v>
      </c>
      <c r="K679" s="185">
        <v>83</v>
      </c>
      <c r="L679" s="185"/>
      <c r="M679" s="186"/>
      <c r="N679" s="61" t="s">
        <v>51</v>
      </c>
      <c r="P679" s="175" t="s">
        <v>625</v>
      </c>
      <c r="T679" s="176"/>
    </row>
    <row r="680" spans="1:20" s="61" customFormat="1" ht="17.25">
      <c r="A680" s="183" t="s">
        <v>1597</v>
      </c>
      <c r="B680" s="183" t="s">
        <v>1598</v>
      </c>
      <c r="C680" s="183" t="s">
        <v>625</v>
      </c>
      <c r="D680" s="183" t="s">
        <v>626</v>
      </c>
      <c r="E680" s="184">
        <v>208</v>
      </c>
      <c r="F680" s="184">
        <v>190</v>
      </c>
      <c r="G680" s="185" t="s">
        <v>55</v>
      </c>
      <c r="H680" s="185"/>
      <c r="I680" s="184">
        <v>74.69</v>
      </c>
      <c r="J680" s="184">
        <v>264.69</v>
      </c>
      <c r="K680" s="185">
        <v>83</v>
      </c>
      <c r="L680" s="185"/>
      <c r="M680" s="186"/>
      <c r="N680" s="61" t="s">
        <v>51</v>
      </c>
      <c r="P680" s="175" t="s">
        <v>625</v>
      </c>
      <c r="T680" s="176"/>
    </row>
    <row r="681" spans="1:20" s="61" customFormat="1" ht="17.25">
      <c r="A681" s="183" t="s">
        <v>1599</v>
      </c>
      <c r="B681" s="183" t="s">
        <v>1600</v>
      </c>
      <c r="C681" s="183" t="s">
        <v>625</v>
      </c>
      <c r="D681" s="183" t="s">
        <v>626</v>
      </c>
      <c r="E681" s="184">
        <v>208</v>
      </c>
      <c r="F681" s="184">
        <v>190</v>
      </c>
      <c r="G681" s="188" t="s">
        <v>55</v>
      </c>
      <c r="H681" s="185"/>
      <c r="I681" s="184">
        <v>74.69</v>
      </c>
      <c r="J681" s="184">
        <v>264.69</v>
      </c>
      <c r="K681" s="185">
        <v>86</v>
      </c>
      <c r="L681" s="185"/>
      <c r="M681" s="186"/>
      <c r="N681" s="61" t="s">
        <v>51</v>
      </c>
      <c r="P681" s="175" t="s">
        <v>625</v>
      </c>
      <c r="T681" s="176"/>
    </row>
    <row r="682" spans="1:20" s="61" customFormat="1" ht="17.25">
      <c r="A682" s="183" t="s">
        <v>1601</v>
      </c>
      <c r="B682" s="183" t="s">
        <v>1602</v>
      </c>
      <c r="C682" s="183" t="s">
        <v>1603</v>
      </c>
      <c r="D682" s="183" t="s">
        <v>1604</v>
      </c>
      <c r="E682" s="184">
        <v>87</v>
      </c>
      <c r="F682" s="184">
        <v>87</v>
      </c>
      <c r="G682" s="188"/>
      <c r="H682" s="185"/>
      <c r="I682" s="184">
        <v>42.63</v>
      </c>
      <c r="J682" s="184">
        <v>129.63</v>
      </c>
      <c r="K682" s="185">
        <v>101</v>
      </c>
      <c r="L682" s="185"/>
      <c r="M682" s="186"/>
      <c r="N682" s="61" t="s">
        <v>51</v>
      </c>
      <c r="P682" s="175" t="s">
        <v>1603</v>
      </c>
      <c r="T682" s="176"/>
    </row>
    <row r="683" spans="1:20" s="61" customFormat="1" ht="17.25">
      <c r="A683" s="183" t="s">
        <v>1605</v>
      </c>
      <c r="B683" s="183" t="s">
        <v>1606</v>
      </c>
      <c r="C683" s="183" t="s">
        <v>343</v>
      </c>
      <c r="D683" s="183" t="s">
        <v>344</v>
      </c>
      <c r="E683" s="184">
        <v>85</v>
      </c>
      <c r="F683" s="184">
        <v>80</v>
      </c>
      <c r="G683" s="188" t="s">
        <v>194</v>
      </c>
      <c r="H683" s="185"/>
      <c r="I683" s="184">
        <v>42.63</v>
      </c>
      <c r="J683" s="184">
        <v>122.63</v>
      </c>
      <c r="K683" s="185">
        <v>28</v>
      </c>
      <c r="L683" s="185"/>
      <c r="M683" s="186"/>
      <c r="N683" s="61" t="s">
        <v>51</v>
      </c>
      <c r="P683" s="175" t="s">
        <v>343</v>
      </c>
      <c r="T683" s="176"/>
    </row>
    <row r="684" spans="1:20" s="61" customFormat="1" ht="17.25">
      <c r="A684" s="183" t="s">
        <v>1607</v>
      </c>
      <c r="B684" s="183" t="s">
        <v>1608</v>
      </c>
      <c r="C684" s="183" t="s">
        <v>343</v>
      </c>
      <c r="D684" s="183" t="s">
        <v>344</v>
      </c>
      <c r="E684" s="184">
        <v>85</v>
      </c>
      <c r="F684" s="184">
        <v>80</v>
      </c>
      <c r="G684" s="188" t="s">
        <v>194</v>
      </c>
      <c r="H684" s="185"/>
      <c r="I684" s="184">
        <v>42.63</v>
      </c>
      <c r="J684" s="184">
        <v>122.63</v>
      </c>
      <c r="K684" s="185">
        <v>0</v>
      </c>
      <c r="L684" s="185"/>
      <c r="M684" s="186"/>
      <c r="N684" s="61" t="s">
        <v>51</v>
      </c>
      <c r="P684" s="175" t="s">
        <v>343</v>
      </c>
      <c r="T684" s="176"/>
    </row>
    <row r="685" spans="1:20" s="61" customFormat="1" ht="17.25">
      <c r="A685" s="183" t="s">
        <v>1609</v>
      </c>
      <c r="B685" s="183" t="s">
        <v>1610</v>
      </c>
      <c r="C685" s="183" t="s">
        <v>97</v>
      </c>
      <c r="D685" s="183" t="s">
        <v>98</v>
      </c>
      <c r="E685" s="184">
        <v>105</v>
      </c>
      <c r="F685" s="184">
        <v>105</v>
      </c>
      <c r="G685" s="188"/>
      <c r="H685" s="185"/>
      <c r="I685" s="184">
        <v>38.2</v>
      </c>
      <c r="J685" s="184">
        <v>143.2</v>
      </c>
      <c r="K685" s="185">
        <v>0</v>
      </c>
      <c r="L685" s="185" t="s">
        <v>554</v>
      </c>
      <c r="M685" s="186" t="s">
        <v>1611</v>
      </c>
      <c r="N685" s="61" t="s">
        <v>51</v>
      </c>
      <c r="P685" s="175" t="s">
        <v>97</v>
      </c>
      <c r="T685" s="176"/>
    </row>
    <row r="686" spans="1:20" s="61" customFormat="1" ht="17.25">
      <c r="A686" s="183" t="s">
        <v>1612</v>
      </c>
      <c r="B686" s="183" t="s">
        <v>1613</v>
      </c>
      <c r="C686" s="183" t="s">
        <v>97</v>
      </c>
      <c r="D686" s="183" t="s">
        <v>98</v>
      </c>
      <c r="E686" s="184">
        <v>105</v>
      </c>
      <c r="F686" s="184">
        <v>105</v>
      </c>
      <c r="G686" s="185"/>
      <c r="H686" s="185"/>
      <c r="I686" s="184">
        <v>38.2</v>
      </c>
      <c r="J686" s="184">
        <v>143.2</v>
      </c>
      <c r="K686" s="185">
        <v>0</v>
      </c>
      <c r="L686" s="185" t="s">
        <v>57</v>
      </c>
      <c r="M686" s="186" t="s">
        <v>1611</v>
      </c>
      <c r="N686" s="61" t="s">
        <v>51</v>
      </c>
      <c r="P686" s="175" t="s">
        <v>97</v>
      </c>
      <c r="T686" s="176"/>
    </row>
    <row r="687" spans="1:20" s="61" customFormat="1" ht="17.25">
      <c r="A687" s="183" t="s">
        <v>1614</v>
      </c>
      <c r="B687" s="183" t="s">
        <v>1615</v>
      </c>
      <c r="C687" s="183" t="s">
        <v>97</v>
      </c>
      <c r="D687" s="183" t="s">
        <v>98</v>
      </c>
      <c r="E687" s="184">
        <v>105</v>
      </c>
      <c r="F687" s="184">
        <v>105</v>
      </c>
      <c r="G687" s="185"/>
      <c r="H687" s="185"/>
      <c r="I687" s="184">
        <v>38.2</v>
      </c>
      <c r="J687" s="184">
        <v>143.2</v>
      </c>
      <c r="K687" s="185">
        <v>0</v>
      </c>
      <c r="L687" s="185" t="s">
        <v>57</v>
      </c>
      <c r="M687" s="186" t="s">
        <v>1611</v>
      </c>
      <c r="N687" s="61" t="s">
        <v>51</v>
      </c>
      <c r="P687" s="175" t="s">
        <v>97</v>
      </c>
      <c r="T687" s="176"/>
    </row>
    <row r="688" spans="1:20" s="61" customFormat="1" ht="17.25">
      <c r="A688" s="183" t="s">
        <v>1616</v>
      </c>
      <c r="B688" s="183" t="s">
        <v>1617</v>
      </c>
      <c r="C688" s="183" t="s">
        <v>97</v>
      </c>
      <c r="D688" s="183" t="s">
        <v>98</v>
      </c>
      <c r="E688" s="184">
        <v>110</v>
      </c>
      <c r="F688" s="184">
        <v>110</v>
      </c>
      <c r="G688" s="185"/>
      <c r="H688" s="185"/>
      <c r="I688" s="184">
        <v>38.3</v>
      </c>
      <c r="J688" s="184">
        <v>148.3</v>
      </c>
      <c r="K688" s="185">
        <v>0</v>
      </c>
      <c r="L688" s="185" t="s">
        <v>57</v>
      </c>
      <c r="M688" s="186" t="s">
        <v>1611</v>
      </c>
      <c r="N688" s="61" t="s">
        <v>51</v>
      </c>
      <c r="P688" s="175" t="s">
        <v>97</v>
      </c>
      <c r="T688" s="176"/>
    </row>
    <row r="689" spans="1:20" s="61" customFormat="1" ht="17.25">
      <c r="A689" s="183" t="s">
        <v>1618</v>
      </c>
      <c r="B689" s="183" t="s">
        <v>1619</v>
      </c>
      <c r="C689" s="183" t="s">
        <v>97</v>
      </c>
      <c r="D689" s="183" t="s">
        <v>98</v>
      </c>
      <c r="E689" s="184">
        <v>110</v>
      </c>
      <c r="F689" s="184">
        <v>110</v>
      </c>
      <c r="G689" s="185"/>
      <c r="H689" s="185"/>
      <c r="I689" s="184">
        <v>38.3</v>
      </c>
      <c r="J689" s="184">
        <v>148.3</v>
      </c>
      <c r="K689" s="185">
        <v>0</v>
      </c>
      <c r="L689" s="185" t="s">
        <v>76</v>
      </c>
      <c r="M689" s="186" t="s">
        <v>1611</v>
      </c>
      <c r="N689" s="61" t="s">
        <v>51</v>
      </c>
      <c r="P689" s="175" t="s">
        <v>97</v>
      </c>
      <c r="T689" s="176"/>
    </row>
    <row r="690" spans="1:20" s="61" customFormat="1" ht="17.25">
      <c r="A690" s="183" t="s">
        <v>1620</v>
      </c>
      <c r="B690" s="183" t="s">
        <v>1621</v>
      </c>
      <c r="C690" s="183" t="s">
        <v>97</v>
      </c>
      <c r="D690" s="183" t="s">
        <v>98</v>
      </c>
      <c r="E690" s="184">
        <v>110</v>
      </c>
      <c r="F690" s="184">
        <v>92</v>
      </c>
      <c r="G690" s="185" t="s">
        <v>107</v>
      </c>
      <c r="H690" s="185"/>
      <c r="I690" s="184">
        <v>38.3</v>
      </c>
      <c r="J690" s="184">
        <v>130.3</v>
      </c>
      <c r="K690" s="185">
        <v>283</v>
      </c>
      <c r="L690" s="185" t="s">
        <v>76</v>
      </c>
      <c r="M690" s="186" t="s">
        <v>1611</v>
      </c>
      <c r="N690" s="61" t="s">
        <v>51</v>
      </c>
      <c r="P690" s="175" t="s">
        <v>97</v>
      </c>
      <c r="T690" s="176"/>
    </row>
    <row r="691" spans="1:20" s="61" customFormat="1" ht="17.25">
      <c r="A691" s="183" t="s">
        <v>1622</v>
      </c>
      <c r="B691" s="183" t="s">
        <v>1623</v>
      </c>
      <c r="C691" s="183" t="s">
        <v>116</v>
      </c>
      <c r="D691" s="183" t="s">
        <v>117</v>
      </c>
      <c r="E691" s="184">
        <v>125</v>
      </c>
      <c r="F691" s="184">
        <v>110</v>
      </c>
      <c r="G691" s="185" t="s">
        <v>263</v>
      </c>
      <c r="H691" s="185"/>
      <c r="I691" s="184">
        <v>38.27</v>
      </c>
      <c r="J691" s="184">
        <v>148.27</v>
      </c>
      <c r="K691" s="185">
        <v>53</v>
      </c>
      <c r="L691" s="185"/>
      <c r="M691" s="186"/>
      <c r="N691" s="61" t="s">
        <v>51</v>
      </c>
      <c r="P691" s="175" t="s">
        <v>116</v>
      </c>
      <c r="T691" s="176"/>
    </row>
    <row r="692" spans="1:20" s="61" customFormat="1" ht="17.25">
      <c r="A692" s="183" t="s">
        <v>1624</v>
      </c>
      <c r="B692" s="183" t="s">
        <v>1625</v>
      </c>
      <c r="C692" s="183" t="s">
        <v>116</v>
      </c>
      <c r="D692" s="183" t="s">
        <v>117</v>
      </c>
      <c r="E692" s="184">
        <v>125</v>
      </c>
      <c r="F692" s="184">
        <v>110</v>
      </c>
      <c r="G692" s="185" t="s">
        <v>263</v>
      </c>
      <c r="H692" s="185"/>
      <c r="I692" s="184">
        <v>38.27</v>
      </c>
      <c r="J692" s="184">
        <v>148.27</v>
      </c>
      <c r="K692" s="185">
        <v>58</v>
      </c>
      <c r="L692" s="185"/>
      <c r="M692" s="186"/>
      <c r="N692" s="61" t="s">
        <v>51</v>
      </c>
      <c r="P692" s="175" t="s">
        <v>116</v>
      </c>
      <c r="T692" s="176"/>
    </row>
    <row r="693" spans="1:20" s="61" customFormat="1" ht="17.25">
      <c r="A693" s="183" t="s">
        <v>1626</v>
      </c>
      <c r="B693" s="183" t="s">
        <v>1627</v>
      </c>
      <c r="C693" s="183" t="s">
        <v>116</v>
      </c>
      <c r="D693" s="183" t="s">
        <v>117</v>
      </c>
      <c r="E693" s="184">
        <v>125</v>
      </c>
      <c r="F693" s="184">
        <v>110</v>
      </c>
      <c r="G693" s="185" t="s">
        <v>263</v>
      </c>
      <c r="H693" s="185"/>
      <c r="I693" s="184">
        <v>38.27</v>
      </c>
      <c r="J693" s="184">
        <v>148.27</v>
      </c>
      <c r="K693" s="185">
        <v>58</v>
      </c>
      <c r="L693" s="185"/>
      <c r="M693" s="186"/>
      <c r="N693" s="61" t="s">
        <v>51</v>
      </c>
      <c r="P693" s="175" t="s">
        <v>116</v>
      </c>
      <c r="T693" s="176"/>
    </row>
    <row r="694" spans="1:20" s="61" customFormat="1" ht="17.25">
      <c r="A694" s="183" t="s">
        <v>1628</v>
      </c>
      <c r="B694" s="183" t="s">
        <v>1629</v>
      </c>
      <c r="C694" s="183" t="s">
        <v>116</v>
      </c>
      <c r="D694" s="183" t="s">
        <v>117</v>
      </c>
      <c r="E694" s="184">
        <v>140</v>
      </c>
      <c r="F694" s="184">
        <v>125</v>
      </c>
      <c r="G694" s="185" t="s">
        <v>75</v>
      </c>
      <c r="H694" s="185"/>
      <c r="I694" s="184">
        <v>41.05</v>
      </c>
      <c r="J694" s="184">
        <v>166.05</v>
      </c>
      <c r="K694" s="185">
        <v>62</v>
      </c>
      <c r="L694" s="185"/>
      <c r="M694" s="186"/>
      <c r="N694" s="61" t="s">
        <v>51</v>
      </c>
      <c r="P694" s="175" t="s">
        <v>116</v>
      </c>
      <c r="T694" s="176"/>
    </row>
    <row r="695" spans="1:20" s="61" customFormat="1" ht="17.25">
      <c r="A695" s="183" t="s">
        <v>1630</v>
      </c>
      <c r="B695" s="183" t="s">
        <v>1631</v>
      </c>
      <c r="C695" s="183" t="s">
        <v>116</v>
      </c>
      <c r="D695" s="183" t="s">
        <v>117</v>
      </c>
      <c r="E695" s="184">
        <v>140</v>
      </c>
      <c r="F695" s="184">
        <v>125</v>
      </c>
      <c r="G695" s="185" t="s">
        <v>75</v>
      </c>
      <c r="H695" s="185"/>
      <c r="I695" s="184">
        <v>41.05</v>
      </c>
      <c r="J695" s="184">
        <v>166.05</v>
      </c>
      <c r="K695" s="185">
        <v>72</v>
      </c>
      <c r="L695" s="185"/>
      <c r="M695" s="186"/>
      <c r="N695" s="61" t="s">
        <v>51</v>
      </c>
      <c r="P695" s="175" t="s">
        <v>116</v>
      </c>
      <c r="T695" s="176"/>
    </row>
    <row r="696" spans="1:20" s="61" customFormat="1" ht="17.25">
      <c r="A696" s="183" t="s">
        <v>1632</v>
      </c>
      <c r="B696" s="183" t="s">
        <v>1633</v>
      </c>
      <c r="C696" s="183" t="s">
        <v>116</v>
      </c>
      <c r="D696" s="183" t="s">
        <v>117</v>
      </c>
      <c r="E696" s="184">
        <v>140</v>
      </c>
      <c r="F696" s="184">
        <v>125</v>
      </c>
      <c r="G696" s="185" t="s">
        <v>75</v>
      </c>
      <c r="H696" s="185"/>
      <c r="I696" s="184">
        <v>41.05</v>
      </c>
      <c r="J696" s="184">
        <v>166.05</v>
      </c>
      <c r="K696" s="185">
        <v>65</v>
      </c>
      <c r="L696" s="185"/>
      <c r="M696" s="186"/>
      <c r="N696" s="61" t="s">
        <v>51</v>
      </c>
      <c r="P696" s="175" t="s">
        <v>116</v>
      </c>
      <c r="T696" s="176"/>
    </row>
    <row r="697" spans="1:20" s="61" customFormat="1" ht="17.25">
      <c r="A697" s="183" t="s">
        <v>1634</v>
      </c>
      <c r="B697" s="183" t="s">
        <v>1635</v>
      </c>
      <c r="C697" s="183" t="s">
        <v>116</v>
      </c>
      <c r="D697" s="183" t="s">
        <v>117</v>
      </c>
      <c r="E697" s="184">
        <v>155</v>
      </c>
      <c r="F697" s="184">
        <v>140</v>
      </c>
      <c r="G697" s="185" t="s">
        <v>137</v>
      </c>
      <c r="H697" s="185"/>
      <c r="I697" s="184">
        <v>43.11</v>
      </c>
      <c r="J697" s="184">
        <v>183.11</v>
      </c>
      <c r="K697" s="185">
        <v>62</v>
      </c>
      <c r="L697" s="185"/>
      <c r="M697" s="186"/>
      <c r="N697" s="61" t="s">
        <v>51</v>
      </c>
      <c r="P697" s="175" t="s">
        <v>116</v>
      </c>
      <c r="T697" s="176"/>
    </row>
    <row r="698" spans="1:20" s="61" customFormat="1" ht="17.25">
      <c r="A698" s="183" t="s">
        <v>1636</v>
      </c>
      <c r="B698" s="183" t="s">
        <v>1637</v>
      </c>
      <c r="C698" s="183" t="s">
        <v>116</v>
      </c>
      <c r="D698" s="183" t="s">
        <v>117</v>
      </c>
      <c r="E698" s="184">
        <v>155</v>
      </c>
      <c r="F698" s="184">
        <v>140</v>
      </c>
      <c r="G698" s="185" t="s">
        <v>137</v>
      </c>
      <c r="H698" s="185"/>
      <c r="I698" s="184">
        <v>43.11</v>
      </c>
      <c r="J698" s="184">
        <v>183.11</v>
      </c>
      <c r="K698" s="185">
        <v>81</v>
      </c>
      <c r="L698" s="185"/>
      <c r="M698" s="186"/>
      <c r="N698" s="61" t="s">
        <v>51</v>
      </c>
      <c r="P698" s="175" t="s">
        <v>116</v>
      </c>
      <c r="T698" s="176"/>
    </row>
    <row r="699" spans="1:20" s="61" customFormat="1" ht="17.25">
      <c r="A699" s="183" t="s">
        <v>1638</v>
      </c>
      <c r="B699" s="183" t="s">
        <v>1639</v>
      </c>
      <c r="C699" s="183" t="s">
        <v>116</v>
      </c>
      <c r="D699" s="183" t="s">
        <v>117</v>
      </c>
      <c r="E699" s="184">
        <v>155</v>
      </c>
      <c r="F699" s="184">
        <v>140</v>
      </c>
      <c r="G699" s="188" t="s">
        <v>137</v>
      </c>
      <c r="H699" s="185"/>
      <c r="I699" s="184">
        <v>43.11</v>
      </c>
      <c r="J699" s="184">
        <v>183.11</v>
      </c>
      <c r="K699" s="185">
        <v>73</v>
      </c>
      <c r="L699" s="185"/>
      <c r="M699" s="186"/>
      <c r="N699" s="61" t="s">
        <v>51</v>
      </c>
      <c r="P699" s="175" t="s">
        <v>116</v>
      </c>
      <c r="T699" s="176"/>
    </row>
    <row r="700" spans="1:20" s="61" customFormat="1" ht="17.25">
      <c r="A700" s="183" t="s">
        <v>1640</v>
      </c>
      <c r="B700" s="183" t="s">
        <v>1641</v>
      </c>
      <c r="C700" s="183" t="s">
        <v>97</v>
      </c>
      <c r="D700" s="183" t="s">
        <v>98</v>
      </c>
      <c r="E700" s="184">
        <v>170</v>
      </c>
      <c r="F700" s="184">
        <v>135</v>
      </c>
      <c r="G700" s="188" t="s">
        <v>688</v>
      </c>
      <c r="H700" s="185"/>
      <c r="I700" s="184">
        <v>81.74</v>
      </c>
      <c r="J700" s="184">
        <v>216.74</v>
      </c>
      <c r="K700" s="185">
        <v>86</v>
      </c>
      <c r="L700" s="185" t="s">
        <v>57</v>
      </c>
      <c r="M700" s="186" t="s">
        <v>1611</v>
      </c>
      <c r="N700" s="61" t="s">
        <v>51</v>
      </c>
      <c r="P700" s="175" t="s">
        <v>97</v>
      </c>
      <c r="T700" s="176"/>
    </row>
    <row r="701" spans="1:20" s="61" customFormat="1" ht="17.25">
      <c r="A701" s="183" t="s">
        <v>1642</v>
      </c>
      <c r="B701" s="183" t="s">
        <v>1643</v>
      </c>
      <c r="C701" s="183" t="s">
        <v>1644</v>
      </c>
      <c r="D701" s="183" t="s">
        <v>1645</v>
      </c>
      <c r="E701" s="184">
        <v>91</v>
      </c>
      <c r="F701" s="184">
        <v>48.23</v>
      </c>
      <c r="G701" s="188" t="s">
        <v>1646</v>
      </c>
      <c r="H701" s="185" t="s">
        <v>1647</v>
      </c>
      <c r="I701" s="184">
        <v>38.41</v>
      </c>
      <c r="J701" s="184">
        <v>86.64</v>
      </c>
      <c r="K701" s="185">
        <v>55</v>
      </c>
      <c r="L701" s="185"/>
      <c r="M701" s="186"/>
      <c r="N701" s="61" t="s">
        <v>51</v>
      </c>
      <c r="P701" s="175" t="s">
        <v>1644</v>
      </c>
      <c r="T701" s="176"/>
    </row>
    <row r="702" spans="1:20" s="61" customFormat="1" ht="17.25">
      <c r="A702" s="183" t="s">
        <v>1648</v>
      </c>
      <c r="B702" s="183" t="s">
        <v>1649</v>
      </c>
      <c r="C702" s="183" t="s">
        <v>1205</v>
      </c>
      <c r="D702" s="183" t="s">
        <v>1206</v>
      </c>
      <c r="E702" s="184">
        <v>140</v>
      </c>
      <c r="F702" s="184">
        <v>95</v>
      </c>
      <c r="G702" s="188" t="s">
        <v>652</v>
      </c>
      <c r="H702" s="183" t="s">
        <v>56</v>
      </c>
      <c r="I702" s="184">
        <v>46.77</v>
      </c>
      <c r="J702" s="184">
        <v>141.77</v>
      </c>
      <c r="K702" s="185">
        <v>360</v>
      </c>
      <c r="L702" s="185"/>
      <c r="M702" s="186"/>
      <c r="N702" s="61" t="s">
        <v>51</v>
      </c>
      <c r="P702" s="175" t="s">
        <v>1205</v>
      </c>
      <c r="T702" s="176"/>
    </row>
    <row r="703" spans="1:20" s="61" customFormat="1" ht="17.25">
      <c r="A703" s="183" t="s">
        <v>1650</v>
      </c>
      <c r="B703" s="183" t="s">
        <v>1651</v>
      </c>
      <c r="C703" s="183" t="s">
        <v>73</v>
      </c>
      <c r="D703" s="183" t="s">
        <v>74</v>
      </c>
      <c r="E703" s="184">
        <v>215</v>
      </c>
      <c r="F703" s="184">
        <v>165</v>
      </c>
      <c r="G703" s="188" t="s">
        <v>1652</v>
      </c>
      <c r="H703" s="183"/>
      <c r="I703" s="184">
        <v>51.68</v>
      </c>
      <c r="J703" s="184">
        <v>216.68</v>
      </c>
      <c r="K703" s="185">
        <v>74</v>
      </c>
      <c r="L703" s="185"/>
      <c r="M703" s="186"/>
      <c r="N703" s="61" t="s">
        <v>51</v>
      </c>
      <c r="P703" s="175" t="s">
        <v>73</v>
      </c>
      <c r="T703" s="176"/>
    </row>
    <row r="704" spans="1:20" s="61" customFormat="1" ht="17.25">
      <c r="A704" s="183" t="s">
        <v>1653</v>
      </c>
      <c r="B704" s="183" t="s">
        <v>1654</v>
      </c>
      <c r="C704" s="183" t="s">
        <v>73</v>
      </c>
      <c r="D704" s="183" t="s">
        <v>74</v>
      </c>
      <c r="E704" s="184">
        <v>215</v>
      </c>
      <c r="F704" s="184">
        <v>165</v>
      </c>
      <c r="G704" s="188" t="s">
        <v>1652</v>
      </c>
      <c r="H704" s="185"/>
      <c r="I704" s="184">
        <v>51.68</v>
      </c>
      <c r="J704" s="184">
        <v>216.68</v>
      </c>
      <c r="K704" s="183">
        <v>80</v>
      </c>
      <c r="L704" s="183"/>
      <c r="M704" s="186"/>
      <c r="N704" s="61" t="s">
        <v>51</v>
      </c>
      <c r="P704" s="175" t="s">
        <v>73</v>
      </c>
      <c r="T704" s="176"/>
    </row>
    <row r="705" spans="1:20" s="61" customFormat="1" ht="17.25">
      <c r="A705" s="183" t="s">
        <v>1655</v>
      </c>
      <c r="B705" s="183" t="s">
        <v>1656</v>
      </c>
      <c r="C705" s="183" t="s">
        <v>73</v>
      </c>
      <c r="D705" s="183" t="s">
        <v>74</v>
      </c>
      <c r="E705" s="184">
        <v>215</v>
      </c>
      <c r="F705" s="184">
        <v>165</v>
      </c>
      <c r="G705" s="188" t="s">
        <v>1652</v>
      </c>
      <c r="H705" s="185"/>
      <c r="I705" s="184">
        <v>51.68</v>
      </c>
      <c r="J705" s="184">
        <v>216.68</v>
      </c>
      <c r="K705" s="183">
        <v>79</v>
      </c>
      <c r="L705" s="183"/>
      <c r="M705" s="186"/>
      <c r="N705" s="61" t="s">
        <v>51</v>
      </c>
      <c r="P705" s="175" t="s">
        <v>73</v>
      </c>
      <c r="T705" s="176"/>
    </row>
    <row r="706" spans="1:20" s="61" customFormat="1" ht="17.25">
      <c r="A706" s="183" t="s">
        <v>1657</v>
      </c>
      <c r="B706" s="183" t="s">
        <v>1658</v>
      </c>
      <c r="C706" s="183" t="s">
        <v>73</v>
      </c>
      <c r="D706" s="183" t="s">
        <v>74</v>
      </c>
      <c r="E706" s="184">
        <v>195</v>
      </c>
      <c r="F706" s="184">
        <v>155</v>
      </c>
      <c r="G706" s="188" t="s">
        <v>688</v>
      </c>
      <c r="H706" s="185"/>
      <c r="I706" s="184">
        <v>49.24</v>
      </c>
      <c r="J706" s="184">
        <v>204.24</v>
      </c>
      <c r="K706" s="183">
        <v>62</v>
      </c>
      <c r="L706" s="183"/>
      <c r="M706" s="186"/>
      <c r="N706" s="61" t="s">
        <v>51</v>
      </c>
      <c r="P706" s="175" t="s">
        <v>73</v>
      </c>
      <c r="T706" s="176"/>
    </row>
    <row r="707" spans="1:20" s="61" customFormat="1" ht="17.25">
      <c r="A707" s="183" t="s">
        <v>1659</v>
      </c>
      <c r="B707" s="183" t="s">
        <v>1660</v>
      </c>
      <c r="C707" s="183" t="s">
        <v>73</v>
      </c>
      <c r="D707" s="183" t="s">
        <v>74</v>
      </c>
      <c r="E707" s="184">
        <v>195</v>
      </c>
      <c r="F707" s="184">
        <v>155</v>
      </c>
      <c r="G707" s="188" t="s">
        <v>688</v>
      </c>
      <c r="H707" s="185"/>
      <c r="I707" s="184">
        <v>49.24</v>
      </c>
      <c r="J707" s="184">
        <v>204.24</v>
      </c>
      <c r="K707" s="185">
        <v>79</v>
      </c>
      <c r="L707" s="185"/>
      <c r="M707" s="186"/>
      <c r="N707" s="61" t="s">
        <v>51</v>
      </c>
      <c r="P707" s="175" t="s">
        <v>73</v>
      </c>
      <c r="T707" s="176"/>
    </row>
    <row r="708" spans="1:20" s="61" customFormat="1" ht="17.25">
      <c r="A708" s="183" t="s">
        <v>1661</v>
      </c>
      <c r="B708" s="183" t="s">
        <v>1662</v>
      </c>
      <c r="C708" s="183" t="s">
        <v>73</v>
      </c>
      <c r="D708" s="183" t="s">
        <v>74</v>
      </c>
      <c r="E708" s="184">
        <v>195</v>
      </c>
      <c r="F708" s="184">
        <v>155</v>
      </c>
      <c r="G708" s="188" t="s">
        <v>688</v>
      </c>
      <c r="H708" s="185"/>
      <c r="I708" s="184">
        <v>49.24</v>
      </c>
      <c r="J708" s="184">
        <v>204.24</v>
      </c>
      <c r="K708" s="185">
        <v>66</v>
      </c>
      <c r="L708" s="185"/>
      <c r="M708" s="186"/>
      <c r="N708" s="61" t="s">
        <v>51</v>
      </c>
      <c r="P708" s="175" t="s">
        <v>73</v>
      </c>
      <c r="T708" s="176"/>
    </row>
    <row r="709" spans="1:20" s="61" customFormat="1" ht="17.25">
      <c r="A709" s="183" t="s">
        <v>1663</v>
      </c>
      <c r="B709" s="183" t="s">
        <v>1664</v>
      </c>
      <c r="C709" s="183" t="s">
        <v>1603</v>
      </c>
      <c r="D709" s="183" t="s">
        <v>1604</v>
      </c>
      <c r="E709" s="184">
        <v>78.85</v>
      </c>
      <c r="F709" s="184">
        <v>65</v>
      </c>
      <c r="G709" s="188" t="s">
        <v>395</v>
      </c>
      <c r="H709" s="185" t="s">
        <v>1111</v>
      </c>
      <c r="I709" s="184">
        <v>42.22</v>
      </c>
      <c r="J709" s="184">
        <v>107.22</v>
      </c>
      <c r="K709" s="185">
        <v>210</v>
      </c>
      <c r="L709" s="185"/>
      <c r="M709" s="186"/>
      <c r="N709" s="61" t="s">
        <v>51</v>
      </c>
      <c r="P709" s="175" t="s">
        <v>1603</v>
      </c>
      <c r="T709" s="176"/>
    </row>
    <row r="710" spans="1:20" s="61" customFormat="1" ht="17.25">
      <c r="A710" s="183" t="s">
        <v>1665</v>
      </c>
      <c r="B710" s="183" t="s">
        <v>1666</v>
      </c>
      <c r="C710" s="183" t="s">
        <v>1603</v>
      </c>
      <c r="D710" s="183" t="s">
        <v>1604</v>
      </c>
      <c r="E710" s="184">
        <v>74.14</v>
      </c>
      <c r="F710" s="184">
        <v>65</v>
      </c>
      <c r="G710" s="188" t="s">
        <v>140</v>
      </c>
      <c r="H710" s="185" t="s">
        <v>1111</v>
      </c>
      <c r="I710" s="184">
        <v>28.58</v>
      </c>
      <c r="J710" s="184">
        <v>93.58</v>
      </c>
      <c r="K710" s="185">
        <v>115</v>
      </c>
      <c r="L710" s="185"/>
      <c r="M710" s="186"/>
      <c r="N710" s="61" t="s">
        <v>51</v>
      </c>
      <c r="P710" s="175" t="s">
        <v>1603</v>
      </c>
      <c r="T710" s="176"/>
    </row>
    <row r="711" spans="1:20" s="61" customFormat="1" ht="17.25">
      <c r="A711" s="183" t="s">
        <v>1667</v>
      </c>
      <c r="B711" s="183" t="s">
        <v>1668</v>
      </c>
      <c r="C711" s="183" t="s">
        <v>1223</v>
      </c>
      <c r="D711" s="183" t="s">
        <v>1224</v>
      </c>
      <c r="E711" s="184">
        <v>220</v>
      </c>
      <c r="F711" s="184">
        <v>180</v>
      </c>
      <c r="G711" s="188" t="s">
        <v>94</v>
      </c>
      <c r="H711" s="185" t="s">
        <v>689</v>
      </c>
      <c r="I711" s="184">
        <v>78.7</v>
      </c>
      <c r="J711" s="184">
        <v>258.7</v>
      </c>
      <c r="K711" s="185">
        <v>62</v>
      </c>
      <c r="L711" s="185"/>
      <c r="M711" s="186"/>
      <c r="N711" s="61" t="s">
        <v>51</v>
      </c>
      <c r="P711" s="175" t="s">
        <v>1223</v>
      </c>
      <c r="T711" s="176"/>
    </row>
    <row r="712" spans="1:20" s="61" customFormat="1" ht="17.25">
      <c r="A712" s="183" t="s">
        <v>1669</v>
      </c>
      <c r="B712" s="183" t="s">
        <v>1670</v>
      </c>
      <c r="C712" s="183" t="s">
        <v>1223</v>
      </c>
      <c r="D712" s="183" t="s">
        <v>1224</v>
      </c>
      <c r="E712" s="184">
        <v>220</v>
      </c>
      <c r="F712" s="184">
        <v>180</v>
      </c>
      <c r="G712" s="188" t="s">
        <v>94</v>
      </c>
      <c r="H712" s="185" t="s">
        <v>689</v>
      </c>
      <c r="I712" s="184">
        <v>78.7</v>
      </c>
      <c r="J712" s="184">
        <v>258.7</v>
      </c>
      <c r="K712" s="183">
        <v>62</v>
      </c>
      <c r="L712" s="183"/>
      <c r="M712" s="186"/>
      <c r="N712" s="61" t="s">
        <v>51</v>
      </c>
      <c r="P712" s="175" t="s">
        <v>1223</v>
      </c>
      <c r="T712" s="176"/>
    </row>
    <row r="713" spans="1:20" s="61" customFormat="1" ht="17.25">
      <c r="A713" s="183" t="s">
        <v>1671</v>
      </c>
      <c r="B713" s="183" t="s">
        <v>1672</v>
      </c>
      <c r="C713" s="183" t="s">
        <v>1223</v>
      </c>
      <c r="D713" s="183" t="s">
        <v>1224</v>
      </c>
      <c r="E713" s="184">
        <v>220</v>
      </c>
      <c r="F713" s="184">
        <v>180</v>
      </c>
      <c r="G713" s="188" t="s">
        <v>94</v>
      </c>
      <c r="H713" s="185" t="s">
        <v>689</v>
      </c>
      <c r="I713" s="184">
        <v>78.7</v>
      </c>
      <c r="J713" s="184">
        <v>258.7</v>
      </c>
      <c r="K713" s="185">
        <v>72</v>
      </c>
      <c r="L713" s="185"/>
      <c r="M713" s="186"/>
      <c r="N713" s="61" t="s">
        <v>51</v>
      </c>
      <c r="P713" s="175" t="s">
        <v>1223</v>
      </c>
      <c r="T713" s="176"/>
    </row>
    <row r="714" spans="1:20" s="61" customFormat="1" ht="17.25">
      <c r="A714" s="183" t="s">
        <v>1673</v>
      </c>
      <c r="B714" s="183" t="s">
        <v>1674</v>
      </c>
      <c r="C714" s="183" t="s">
        <v>1603</v>
      </c>
      <c r="D714" s="183" t="s">
        <v>1604</v>
      </c>
      <c r="E714" s="184">
        <v>71.7</v>
      </c>
      <c r="F714" s="184">
        <v>64</v>
      </c>
      <c r="G714" s="188" t="s">
        <v>75</v>
      </c>
      <c r="H714" s="185" t="s">
        <v>1675</v>
      </c>
      <c r="I714" s="184">
        <v>40.49</v>
      </c>
      <c r="J714" s="184">
        <v>104.49</v>
      </c>
      <c r="K714" s="185">
        <v>126</v>
      </c>
      <c r="L714" s="185" t="s">
        <v>57</v>
      </c>
      <c r="M714" s="186" t="s">
        <v>1676</v>
      </c>
      <c r="N714" s="61" t="s">
        <v>51</v>
      </c>
      <c r="P714" s="175" t="s">
        <v>1603</v>
      </c>
      <c r="T714" s="176"/>
    </row>
    <row r="715" spans="1:20" s="61" customFormat="1" ht="17.25">
      <c r="A715" s="183" t="s">
        <v>1677</v>
      </c>
      <c r="B715" s="183" t="s">
        <v>1678</v>
      </c>
      <c r="C715" s="183" t="s">
        <v>1679</v>
      </c>
      <c r="D715" s="183" t="s">
        <v>1680</v>
      </c>
      <c r="E715" s="184">
        <v>79</v>
      </c>
      <c r="F715" s="184">
        <v>64.78</v>
      </c>
      <c r="G715" s="188" t="s">
        <v>395</v>
      </c>
      <c r="H715" s="185" t="s">
        <v>56</v>
      </c>
      <c r="I715" s="184">
        <v>38.44</v>
      </c>
      <c r="J715" s="184">
        <v>103.22</v>
      </c>
      <c r="K715" s="185">
        <v>43</v>
      </c>
      <c r="L715" s="185"/>
      <c r="M715" s="186"/>
      <c r="N715" s="61" t="s">
        <v>51</v>
      </c>
      <c r="P715" s="175" t="s">
        <v>1679</v>
      </c>
      <c r="T715" s="176"/>
    </row>
    <row r="716" spans="1:20" s="61" customFormat="1" ht="17.25">
      <c r="A716" s="183" t="s">
        <v>1681</v>
      </c>
      <c r="B716" s="183" t="s">
        <v>1682</v>
      </c>
      <c r="C716" s="183" t="s">
        <v>343</v>
      </c>
      <c r="D716" s="183" t="s">
        <v>344</v>
      </c>
      <c r="E716" s="184">
        <v>105</v>
      </c>
      <c r="F716" s="184">
        <v>85</v>
      </c>
      <c r="G716" s="188" t="s">
        <v>99</v>
      </c>
      <c r="H716" s="185"/>
      <c r="I716" s="184">
        <v>39.56</v>
      </c>
      <c r="J716" s="184">
        <v>124.56</v>
      </c>
      <c r="K716" s="183">
        <v>77</v>
      </c>
      <c r="L716" s="183"/>
      <c r="M716" s="186"/>
      <c r="N716" s="61" t="s">
        <v>51</v>
      </c>
      <c r="P716" s="175" t="s">
        <v>343</v>
      </c>
      <c r="T716" s="176"/>
    </row>
    <row r="717" spans="1:20" s="61" customFormat="1" ht="17.25">
      <c r="A717" s="183" t="s">
        <v>1683</v>
      </c>
      <c r="B717" s="183" t="s">
        <v>1684</v>
      </c>
      <c r="C717" s="183" t="s">
        <v>1685</v>
      </c>
      <c r="D717" s="183" t="s">
        <v>1686</v>
      </c>
      <c r="E717" s="184">
        <v>88</v>
      </c>
      <c r="F717" s="184">
        <v>70</v>
      </c>
      <c r="G717" s="188" t="s">
        <v>688</v>
      </c>
      <c r="H717" s="185"/>
      <c r="I717" s="184">
        <v>19.22</v>
      </c>
      <c r="J717" s="184">
        <v>88.11</v>
      </c>
      <c r="K717" s="183">
        <v>51</v>
      </c>
      <c r="L717" s="183"/>
      <c r="M717" s="186"/>
      <c r="N717" s="61" t="s">
        <v>51</v>
      </c>
      <c r="P717" s="175" t="s">
        <v>1685</v>
      </c>
      <c r="T717" s="176"/>
    </row>
    <row r="718" spans="1:20" s="61" customFormat="1" ht="17.25">
      <c r="A718" s="183" t="s">
        <v>1687</v>
      </c>
      <c r="B718" s="183" t="s">
        <v>1688</v>
      </c>
      <c r="C718" s="183" t="s">
        <v>1685</v>
      </c>
      <c r="D718" s="183" t="s">
        <v>1686</v>
      </c>
      <c r="E718" s="184">
        <v>88</v>
      </c>
      <c r="F718" s="184">
        <v>70</v>
      </c>
      <c r="G718" s="188" t="s">
        <v>688</v>
      </c>
      <c r="H718" s="185"/>
      <c r="I718" s="184">
        <v>19.22</v>
      </c>
      <c r="J718" s="184">
        <v>88.11</v>
      </c>
      <c r="K718" s="185">
        <v>81</v>
      </c>
      <c r="L718" s="185"/>
      <c r="M718" s="186"/>
      <c r="N718" s="61" t="s">
        <v>51</v>
      </c>
      <c r="P718" s="175" t="s">
        <v>1685</v>
      </c>
      <c r="T718" s="176"/>
    </row>
    <row r="719" spans="1:20" s="61" customFormat="1" ht="17.25">
      <c r="A719" s="183" t="s">
        <v>1689</v>
      </c>
      <c r="B719" s="183" t="s">
        <v>1690</v>
      </c>
      <c r="C719" s="183" t="s">
        <v>1685</v>
      </c>
      <c r="D719" s="183" t="s">
        <v>1686</v>
      </c>
      <c r="E719" s="184">
        <v>88</v>
      </c>
      <c r="F719" s="184">
        <v>70</v>
      </c>
      <c r="G719" s="188" t="s">
        <v>688</v>
      </c>
      <c r="H719" s="185"/>
      <c r="I719" s="184">
        <v>19.22</v>
      </c>
      <c r="J719" s="184">
        <v>88.11</v>
      </c>
      <c r="K719" s="183">
        <v>90</v>
      </c>
      <c r="L719" s="183"/>
      <c r="M719" s="186"/>
      <c r="N719" s="61" t="s">
        <v>51</v>
      </c>
      <c r="P719" s="175" t="s">
        <v>1685</v>
      </c>
      <c r="T719" s="176"/>
    </row>
    <row r="720" spans="1:20" s="61" customFormat="1" ht="17.25">
      <c r="A720" s="183" t="s">
        <v>1691</v>
      </c>
      <c r="B720" s="183" t="s">
        <v>1692</v>
      </c>
      <c r="C720" s="183" t="s">
        <v>1685</v>
      </c>
      <c r="D720" s="183" t="s">
        <v>1686</v>
      </c>
      <c r="E720" s="184">
        <v>88</v>
      </c>
      <c r="F720" s="184">
        <v>70</v>
      </c>
      <c r="G720" s="188" t="s">
        <v>688</v>
      </c>
      <c r="H720" s="185"/>
      <c r="I720" s="184">
        <v>18.04</v>
      </c>
      <c r="J720" s="184">
        <v>86.68</v>
      </c>
      <c r="K720" s="183">
        <v>147</v>
      </c>
      <c r="L720" s="183"/>
      <c r="M720" s="186"/>
      <c r="N720" s="61" t="s">
        <v>51</v>
      </c>
      <c r="P720" s="175" t="s">
        <v>1685</v>
      </c>
      <c r="T720" s="176"/>
    </row>
    <row r="721" spans="1:20" s="61" customFormat="1" ht="17.25">
      <c r="A721" s="183" t="s">
        <v>1693</v>
      </c>
      <c r="B721" s="183" t="s">
        <v>1694</v>
      </c>
      <c r="C721" s="183" t="s">
        <v>1685</v>
      </c>
      <c r="D721" s="183" t="s">
        <v>1686</v>
      </c>
      <c r="E721" s="184">
        <v>88</v>
      </c>
      <c r="F721" s="184">
        <v>70</v>
      </c>
      <c r="G721" s="185" t="s">
        <v>688</v>
      </c>
      <c r="H721" s="185"/>
      <c r="I721" s="184">
        <v>19.22</v>
      </c>
      <c r="J721" s="184">
        <v>88.11</v>
      </c>
      <c r="K721" s="185">
        <v>360</v>
      </c>
      <c r="L721" s="185"/>
      <c r="M721" s="186"/>
      <c r="N721" s="61" t="s">
        <v>51</v>
      </c>
      <c r="P721" s="175" t="s">
        <v>1685</v>
      </c>
      <c r="T721" s="176"/>
    </row>
    <row r="722" spans="1:20" s="61" customFormat="1" ht="17.25">
      <c r="A722" s="183" t="s">
        <v>1695</v>
      </c>
      <c r="B722" s="183" t="s">
        <v>1696</v>
      </c>
      <c r="C722" s="183" t="s">
        <v>1685</v>
      </c>
      <c r="D722" s="183" t="s">
        <v>1686</v>
      </c>
      <c r="E722" s="184">
        <v>88</v>
      </c>
      <c r="F722" s="184">
        <v>70</v>
      </c>
      <c r="G722" s="185" t="s">
        <v>688</v>
      </c>
      <c r="H722" s="185"/>
      <c r="I722" s="184">
        <v>19.22</v>
      </c>
      <c r="J722" s="184">
        <v>88.11</v>
      </c>
      <c r="K722" s="185">
        <v>206</v>
      </c>
      <c r="L722" s="185"/>
      <c r="M722" s="186"/>
      <c r="N722" s="61" t="s">
        <v>51</v>
      </c>
      <c r="P722" s="175" t="s">
        <v>1685</v>
      </c>
      <c r="T722" s="176"/>
    </row>
    <row r="723" spans="1:20" s="61" customFormat="1" ht="17.25">
      <c r="A723" s="183" t="s">
        <v>1697</v>
      </c>
      <c r="B723" s="183" t="s">
        <v>1698</v>
      </c>
      <c r="C723" s="183" t="s">
        <v>1685</v>
      </c>
      <c r="D723" s="183" t="s">
        <v>1686</v>
      </c>
      <c r="E723" s="184">
        <v>88</v>
      </c>
      <c r="F723" s="184">
        <v>70</v>
      </c>
      <c r="G723" s="185" t="s">
        <v>688</v>
      </c>
      <c r="H723" s="185"/>
      <c r="I723" s="184">
        <v>19.22</v>
      </c>
      <c r="J723" s="184">
        <v>88.11</v>
      </c>
      <c r="K723" s="185">
        <v>240</v>
      </c>
      <c r="L723" s="185"/>
      <c r="M723" s="186"/>
      <c r="N723" s="61" t="s">
        <v>51</v>
      </c>
      <c r="P723" s="175" t="s">
        <v>1685</v>
      </c>
      <c r="T723" s="176"/>
    </row>
    <row r="724" spans="1:20" s="61" customFormat="1" ht="17.25">
      <c r="A724" s="183" t="s">
        <v>1699</v>
      </c>
      <c r="B724" s="183" t="s">
        <v>1700</v>
      </c>
      <c r="C724" s="183" t="s">
        <v>1583</v>
      </c>
      <c r="D724" s="183" t="s">
        <v>1584</v>
      </c>
      <c r="E724" s="184">
        <v>63.5</v>
      </c>
      <c r="F724" s="184">
        <v>63.5</v>
      </c>
      <c r="G724" s="188"/>
      <c r="H724" s="185"/>
      <c r="I724" s="184">
        <v>38.16</v>
      </c>
      <c r="J724" s="184">
        <v>101.66</v>
      </c>
      <c r="K724" s="185">
        <v>183</v>
      </c>
      <c r="L724" s="185"/>
      <c r="M724" s="186"/>
      <c r="N724" s="61" t="s">
        <v>51</v>
      </c>
      <c r="P724" s="175" t="s">
        <v>1583</v>
      </c>
      <c r="T724" s="176"/>
    </row>
    <row r="725" spans="1:20" s="61" customFormat="1" ht="17.25">
      <c r="A725" s="183" t="s">
        <v>1701</v>
      </c>
      <c r="B725" s="183" t="s">
        <v>1702</v>
      </c>
      <c r="C725" s="183" t="s">
        <v>343</v>
      </c>
      <c r="D725" s="183" t="s">
        <v>344</v>
      </c>
      <c r="E725" s="184">
        <v>65</v>
      </c>
      <c r="F725" s="184">
        <v>50</v>
      </c>
      <c r="G725" s="188" t="s">
        <v>1652</v>
      </c>
      <c r="H725" s="185" t="s">
        <v>689</v>
      </c>
      <c r="I725" s="184">
        <v>51.26</v>
      </c>
      <c r="J725" s="184">
        <v>101.26</v>
      </c>
      <c r="K725" s="185">
        <v>70</v>
      </c>
      <c r="L725" s="185"/>
      <c r="M725" s="186"/>
      <c r="N725" s="61" t="s">
        <v>51</v>
      </c>
      <c r="P725" s="175" t="s">
        <v>343</v>
      </c>
      <c r="T725" s="176"/>
    </row>
    <row r="726" spans="1:20" s="61" customFormat="1" ht="17.25">
      <c r="A726" s="183" t="s">
        <v>1703</v>
      </c>
      <c r="B726" s="183" t="s">
        <v>1704</v>
      </c>
      <c r="C726" s="183" t="s">
        <v>1223</v>
      </c>
      <c r="D726" s="183" t="s">
        <v>1224</v>
      </c>
      <c r="E726" s="184">
        <v>140</v>
      </c>
      <c r="F726" s="184">
        <v>115</v>
      </c>
      <c r="G726" s="188" t="s">
        <v>395</v>
      </c>
      <c r="H726" s="185" t="s">
        <v>689</v>
      </c>
      <c r="I726" s="184">
        <v>50.32</v>
      </c>
      <c r="J726" s="184">
        <v>165.32</v>
      </c>
      <c r="K726" s="185">
        <v>73</v>
      </c>
      <c r="L726" s="185"/>
      <c r="M726" s="186"/>
      <c r="N726" s="61" t="s">
        <v>51</v>
      </c>
      <c r="P726" s="175" t="s">
        <v>1223</v>
      </c>
      <c r="T726" s="176"/>
    </row>
    <row r="727" spans="1:20" s="61" customFormat="1" ht="17.25">
      <c r="A727" s="183" t="s">
        <v>1705</v>
      </c>
      <c r="B727" s="183" t="s">
        <v>1706</v>
      </c>
      <c r="C727" s="183" t="s">
        <v>1223</v>
      </c>
      <c r="D727" s="183" t="s">
        <v>1224</v>
      </c>
      <c r="E727" s="184">
        <v>140</v>
      </c>
      <c r="F727" s="184">
        <v>115</v>
      </c>
      <c r="G727" s="188" t="s">
        <v>395</v>
      </c>
      <c r="H727" s="185" t="s">
        <v>689</v>
      </c>
      <c r="I727" s="184">
        <v>50.32</v>
      </c>
      <c r="J727" s="184">
        <v>165.32</v>
      </c>
      <c r="K727" s="185">
        <v>74</v>
      </c>
      <c r="L727" s="185"/>
      <c r="M727" s="186"/>
      <c r="N727" s="61" t="s">
        <v>51</v>
      </c>
      <c r="P727" s="175" t="s">
        <v>1223</v>
      </c>
      <c r="T727" s="176"/>
    </row>
    <row r="728" spans="1:20" s="61" customFormat="1" ht="17.25">
      <c r="A728" s="183" t="s">
        <v>1707</v>
      </c>
      <c r="B728" s="183" t="s">
        <v>1708</v>
      </c>
      <c r="C728" s="183" t="s">
        <v>1709</v>
      </c>
      <c r="D728" s="183" t="s">
        <v>1710</v>
      </c>
      <c r="E728" s="184">
        <v>20</v>
      </c>
      <c r="F728" s="184">
        <v>20</v>
      </c>
      <c r="G728" s="185"/>
      <c r="H728" s="185"/>
      <c r="I728" s="184">
        <v>40.49</v>
      </c>
      <c r="J728" s="184">
        <v>60.49</v>
      </c>
      <c r="K728" s="185">
        <v>0</v>
      </c>
      <c r="L728" s="185"/>
      <c r="M728" s="186"/>
      <c r="N728" s="61" t="s">
        <v>51</v>
      </c>
      <c r="P728" s="175" t="s">
        <v>1709</v>
      </c>
      <c r="T728" s="176"/>
    </row>
    <row r="729" spans="1:20" s="61" customFormat="1" ht="17.25">
      <c r="A729" s="183" t="s">
        <v>1711</v>
      </c>
      <c r="B729" s="183" t="s">
        <v>1712</v>
      </c>
      <c r="C729" s="183" t="s">
        <v>1685</v>
      </c>
      <c r="D729" s="183" t="s">
        <v>1686</v>
      </c>
      <c r="E729" s="184">
        <v>99</v>
      </c>
      <c r="F729" s="184">
        <v>86</v>
      </c>
      <c r="G729" s="185" t="s">
        <v>102</v>
      </c>
      <c r="H729" s="185"/>
      <c r="I729" s="184">
        <v>36.06</v>
      </c>
      <c r="J729" s="184">
        <v>122.06</v>
      </c>
      <c r="K729" s="185">
        <v>26</v>
      </c>
      <c r="L729" s="185"/>
      <c r="M729" s="186"/>
      <c r="N729" s="61" t="s">
        <v>51</v>
      </c>
      <c r="P729" s="175" t="s">
        <v>1685</v>
      </c>
      <c r="T729" s="176"/>
    </row>
    <row r="730" spans="1:20" s="61" customFormat="1" ht="17.25">
      <c r="A730" s="183" t="s">
        <v>1713</v>
      </c>
      <c r="B730" s="183" t="s">
        <v>1714</v>
      </c>
      <c r="C730" s="183" t="s">
        <v>1685</v>
      </c>
      <c r="D730" s="183" t="s">
        <v>1686</v>
      </c>
      <c r="E730" s="184">
        <v>99</v>
      </c>
      <c r="F730" s="184">
        <v>86</v>
      </c>
      <c r="G730" s="185" t="s">
        <v>102</v>
      </c>
      <c r="H730" s="185"/>
      <c r="I730" s="184">
        <v>36.06</v>
      </c>
      <c r="J730" s="184">
        <v>122.06</v>
      </c>
      <c r="K730" s="185">
        <v>40</v>
      </c>
      <c r="L730" s="185"/>
      <c r="M730" s="186"/>
      <c r="N730" s="61" t="s">
        <v>51</v>
      </c>
      <c r="P730" s="175" t="s">
        <v>1685</v>
      </c>
      <c r="T730" s="176"/>
    </row>
    <row r="731" spans="1:20" s="61" customFormat="1" ht="17.25">
      <c r="A731" s="183" t="s">
        <v>1715</v>
      </c>
      <c r="B731" s="183" t="s">
        <v>1716</v>
      </c>
      <c r="C731" s="183" t="s">
        <v>1685</v>
      </c>
      <c r="D731" s="183" t="s">
        <v>1686</v>
      </c>
      <c r="E731" s="184">
        <v>99</v>
      </c>
      <c r="F731" s="184">
        <v>86</v>
      </c>
      <c r="G731" s="185" t="s">
        <v>102</v>
      </c>
      <c r="H731" s="185"/>
      <c r="I731" s="184">
        <v>36.06</v>
      </c>
      <c r="J731" s="184">
        <v>122.06</v>
      </c>
      <c r="K731" s="185">
        <v>44</v>
      </c>
      <c r="L731" s="185"/>
      <c r="M731" s="186"/>
      <c r="N731" s="61" t="s">
        <v>51</v>
      </c>
      <c r="P731" s="175" t="s">
        <v>1685</v>
      </c>
      <c r="T731" s="176"/>
    </row>
    <row r="732" spans="1:20" s="61" customFormat="1" ht="17.25">
      <c r="A732" s="183" t="s">
        <v>1717</v>
      </c>
      <c r="B732" s="183" t="s">
        <v>1718</v>
      </c>
      <c r="C732" s="183" t="s">
        <v>1685</v>
      </c>
      <c r="D732" s="183" t="s">
        <v>1686</v>
      </c>
      <c r="E732" s="184">
        <v>99</v>
      </c>
      <c r="F732" s="184">
        <v>86</v>
      </c>
      <c r="G732" s="185" t="s">
        <v>102</v>
      </c>
      <c r="H732" s="185"/>
      <c r="I732" s="184">
        <v>36.06</v>
      </c>
      <c r="J732" s="184">
        <v>122.06</v>
      </c>
      <c r="K732" s="185">
        <v>41</v>
      </c>
      <c r="L732" s="185"/>
      <c r="M732" s="186"/>
      <c r="N732" s="61" t="s">
        <v>51</v>
      </c>
      <c r="P732" s="175" t="s">
        <v>1685</v>
      </c>
      <c r="T732" s="176"/>
    </row>
    <row r="733" spans="1:20" s="61" customFormat="1" ht="17.25">
      <c r="A733" s="183" t="s">
        <v>1719</v>
      </c>
      <c r="B733" s="183" t="s">
        <v>1720</v>
      </c>
      <c r="C733" s="183" t="s">
        <v>1685</v>
      </c>
      <c r="D733" s="183" t="s">
        <v>1686</v>
      </c>
      <c r="E733" s="184">
        <v>99</v>
      </c>
      <c r="F733" s="184">
        <v>86</v>
      </c>
      <c r="G733" s="185" t="s">
        <v>102</v>
      </c>
      <c r="H733" s="185"/>
      <c r="I733" s="184">
        <v>36.06</v>
      </c>
      <c r="J733" s="184">
        <v>122.06</v>
      </c>
      <c r="K733" s="185">
        <v>56</v>
      </c>
      <c r="L733" s="185"/>
      <c r="M733" s="186"/>
      <c r="N733" s="61" t="s">
        <v>51</v>
      </c>
      <c r="P733" s="175" t="s">
        <v>1685</v>
      </c>
      <c r="T733" s="176"/>
    </row>
    <row r="734" spans="1:20" s="61" customFormat="1" ht="17.25">
      <c r="A734" s="183" t="s">
        <v>1721</v>
      </c>
      <c r="B734" s="183" t="s">
        <v>1722</v>
      </c>
      <c r="C734" s="183" t="s">
        <v>1685</v>
      </c>
      <c r="D734" s="183" t="s">
        <v>1686</v>
      </c>
      <c r="E734" s="184">
        <v>99</v>
      </c>
      <c r="F734" s="184">
        <v>86</v>
      </c>
      <c r="G734" s="188" t="s">
        <v>102</v>
      </c>
      <c r="H734" s="185"/>
      <c r="I734" s="184">
        <v>36.06</v>
      </c>
      <c r="J734" s="184">
        <v>122.06</v>
      </c>
      <c r="K734" s="185">
        <v>136</v>
      </c>
      <c r="L734" s="185"/>
      <c r="M734" s="186"/>
      <c r="N734" s="61" t="s">
        <v>51</v>
      </c>
      <c r="P734" s="175" t="s">
        <v>1685</v>
      </c>
      <c r="T734" s="176"/>
    </row>
    <row r="735" spans="1:20" s="61" customFormat="1" ht="17.25">
      <c r="A735" s="183" t="s">
        <v>1723</v>
      </c>
      <c r="B735" s="183" t="s">
        <v>1724</v>
      </c>
      <c r="C735" s="183" t="s">
        <v>1709</v>
      </c>
      <c r="D735" s="183" t="s">
        <v>1710</v>
      </c>
      <c r="E735" s="184">
        <v>165</v>
      </c>
      <c r="F735" s="184">
        <v>165</v>
      </c>
      <c r="G735" s="188"/>
      <c r="H735" s="185"/>
      <c r="I735" s="184">
        <v>53.09</v>
      </c>
      <c r="J735" s="184">
        <v>218.09</v>
      </c>
      <c r="K735" s="183">
        <v>0</v>
      </c>
      <c r="L735" s="183"/>
      <c r="M735" s="186"/>
      <c r="N735" s="61" t="s">
        <v>51</v>
      </c>
      <c r="P735" s="175" t="s">
        <v>1709</v>
      </c>
      <c r="T735" s="176"/>
    </row>
    <row r="736" spans="1:20" s="61" customFormat="1" ht="17.25">
      <c r="A736" s="183" t="s">
        <v>1725</v>
      </c>
      <c r="B736" s="183" t="s">
        <v>1720</v>
      </c>
      <c r="C736" s="183" t="s">
        <v>1685</v>
      </c>
      <c r="D736" s="183" t="s">
        <v>1686</v>
      </c>
      <c r="E736" s="184">
        <v>99</v>
      </c>
      <c r="F736" s="184">
        <v>86</v>
      </c>
      <c r="G736" s="188" t="s">
        <v>102</v>
      </c>
      <c r="H736" s="185"/>
      <c r="I736" s="184">
        <v>36.06</v>
      </c>
      <c r="J736" s="184">
        <v>122.06</v>
      </c>
      <c r="K736" s="183">
        <v>175</v>
      </c>
      <c r="L736" s="183"/>
      <c r="M736" s="186"/>
      <c r="N736" s="61" t="s">
        <v>51</v>
      </c>
      <c r="P736" s="175" t="s">
        <v>1685</v>
      </c>
      <c r="T736" s="176"/>
    </row>
    <row r="737" spans="1:20" s="61" customFormat="1" ht="17.25">
      <c r="A737" s="183" t="s">
        <v>1726</v>
      </c>
      <c r="B737" s="183" t="s">
        <v>1727</v>
      </c>
      <c r="C737" s="183" t="s">
        <v>1728</v>
      </c>
      <c r="D737" s="183" t="s">
        <v>1729</v>
      </c>
      <c r="E737" s="184">
        <v>43</v>
      </c>
      <c r="F737" s="184">
        <v>38.7</v>
      </c>
      <c r="G737" s="188" t="s">
        <v>137</v>
      </c>
      <c r="H737" s="185" t="s">
        <v>322</v>
      </c>
      <c r="I737" s="184">
        <v>22.27</v>
      </c>
      <c r="J737" s="184">
        <v>59.66</v>
      </c>
      <c r="K737" s="185">
        <v>85</v>
      </c>
      <c r="L737" s="185" t="s">
        <v>57</v>
      </c>
      <c r="M737" s="186" t="s">
        <v>332</v>
      </c>
      <c r="N737" s="61" t="s">
        <v>51</v>
      </c>
      <c r="P737" s="175" t="s">
        <v>1728</v>
      </c>
      <c r="T737" s="176"/>
    </row>
    <row r="738" spans="1:20" s="61" customFormat="1" ht="17.25">
      <c r="A738" s="183" t="s">
        <v>1730</v>
      </c>
      <c r="B738" s="183" t="s">
        <v>1731</v>
      </c>
      <c r="C738" s="183" t="s">
        <v>1728</v>
      </c>
      <c r="D738" s="183" t="s">
        <v>1729</v>
      </c>
      <c r="E738" s="184">
        <v>43</v>
      </c>
      <c r="F738" s="184">
        <v>37.84</v>
      </c>
      <c r="G738" s="188" t="s">
        <v>263</v>
      </c>
      <c r="H738" s="185" t="s">
        <v>322</v>
      </c>
      <c r="I738" s="184">
        <v>22.27</v>
      </c>
      <c r="J738" s="184">
        <v>58.8</v>
      </c>
      <c r="K738" s="185">
        <v>136</v>
      </c>
      <c r="L738" s="185"/>
      <c r="M738" s="186"/>
      <c r="N738" s="61" t="s">
        <v>51</v>
      </c>
      <c r="P738" s="175" t="s">
        <v>1728</v>
      </c>
      <c r="T738" s="176"/>
    </row>
    <row r="739" spans="1:20" s="61" customFormat="1" ht="17.25">
      <c r="A739" s="183" t="s">
        <v>1732</v>
      </c>
      <c r="B739" s="183" t="s">
        <v>1733</v>
      </c>
      <c r="C739" s="183" t="s">
        <v>1728</v>
      </c>
      <c r="D739" s="183" t="s">
        <v>1729</v>
      </c>
      <c r="E739" s="184">
        <v>34</v>
      </c>
      <c r="F739" s="184">
        <v>28.9</v>
      </c>
      <c r="G739" s="188" t="s">
        <v>88</v>
      </c>
      <c r="H739" s="185" t="s">
        <v>322</v>
      </c>
      <c r="I739" s="184">
        <v>22.7</v>
      </c>
      <c r="J739" s="184">
        <v>50.28</v>
      </c>
      <c r="K739" s="185">
        <v>46</v>
      </c>
      <c r="L739" s="185"/>
      <c r="M739" s="186"/>
      <c r="N739" s="61" t="s">
        <v>51</v>
      </c>
      <c r="P739" s="175" t="s">
        <v>1728</v>
      </c>
      <c r="T739" s="176"/>
    </row>
    <row r="740" spans="1:20" s="61" customFormat="1" ht="17.25">
      <c r="A740" s="183" t="s">
        <v>1734</v>
      </c>
      <c r="B740" s="183" t="s">
        <v>1735</v>
      </c>
      <c r="C740" s="183" t="s">
        <v>149</v>
      </c>
      <c r="D740" s="183" t="s">
        <v>150</v>
      </c>
      <c r="E740" s="184">
        <v>89</v>
      </c>
      <c r="F740" s="184">
        <v>70</v>
      </c>
      <c r="G740" s="188" t="s">
        <v>214</v>
      </c>
      <c r="H740" s="185"/>
      <c r="I740" s="184">
        <v>21.94</v>
      </c>
      <c r="J740" s="184">
        <v>91.94</v>
      </c>
      <c r="K740" s="185">
        <v>0</v>
      </c>
      <c r="L740" s="185"/>
      <c r="M740" s="186"/>
      <c r="N740" s="61" t="s">
        <v>51</v>
      </c>
      <c r="P740" s="175" t="s">
        <v>149</v>
      </c>
      <c r="T740" s="176"/>
    </row>
    <row r="741" spans="1:20" s="61" customFormat="1" ht="17.25">
      <c r="A741" s="183" t="s">
        <v>1736</v>
      </c>
      <c r="B741" s="183" t="s">
        <v>1735</v>
      </c>
      <c r="C741" s="183" t="s">
        <v>149</v>
      </c>
      <c r="D741" s="183" t="s">
        <v>150</v>
      </c>
      <c r="E741" s="184">
        <v>89</v>
      </c>
      <c r="F741" s="184">
        <v>70</v>
      </c>
      <c r="G741" s="185" t="s">
        <v>214</v>
      </c>
      <c r="H741" s="185"/>
      <c r="I741" s="184">
        <v>21.94</v>
      </c>
      <c r="J741" s="184">
        <v>91.94</v>
      </c>
      <c r="K741" s="183">
        <v>63</v>
      </c>
      <c r="L741" s="183"/>
      <c r="M741" s="186"/>
      <c r="N741" s="61" t="s">
        <v>51</v>
      </c>
      <c r="P741" s="175" t="s">
        <v>149</v>
      </c>
      <c r="T741" s="176"/>
    </row>
    <row r="742" spans="1:20" s="61" customFormat="1" ht="17.25">
      <c r="A742" s="183" t="s">
        <v>1737</v>
      </c>
      <c r="B742" s="183" t="s">
        <v>1735</v>
      </c>
      <c r="C742" s="183" t="s">
        <v>149</v>
      </c>
      <c r="D742" s="183" t="s">
        <v>150</v>
      </c>
      <c r="E742" s="184">
        <v>89</v>
      </c>
      <c r="F742" s="184">
        <v>70</v>
      </c>
      <c r="G742" s="188" t="s">
        <v>214</v>
      </c>
      <c r="H742" s="185"/>
      <c r="I742" s="184">
        <v>21.94</v>
      </c>
      <c r="J742" s="184">
        <v>91.94</v>
      </c>
      <c r="K742" s="183">
        <v>42</v>
      </c>
      <c r="L742" s="183"/>
      <c r="M742" s="186"/>
      <c r="N742" s="61" t="s">
        <v>51</v>
      </c>
      <c r="P742" s="175" t="s">
        <v>149</v>
      </c>
      <c r="T742" s="176"/>
    </row>
    <row r="743" spans="1:20" s="61" customFormat="1" ht="17.25">
      <c r="A743" s="183" t="s">
        <v>1738</v>
      </c>
      <c r="B743" s="183" t="s">
        <v>1739</v>
      </c>
      <c r="C743" s="183" t="s">
        <v>343</v>
      </c>
      <c r="D743" s="183" t="s">
        <v>344</v>
      </c>
      <c r="E743" s="184">
        <v>60</v>
      </c>
      <c r="F743" s="184">
        <v>32</v>
      </c>
      <c r="G743" s="188" t="s">
        <v>1740</v>
      </c>
      <c r="H743" s="185" t="s">
        <v>689</v>
      </c>
      <c r="I743" s="184">
        <v>22.27</v>
      </c>
      <c r="J743" s="184">
        <v>52.96</v>
      </c>
      <c r="K743" s="183">
        <v>90</v>
      </c>
      <c r="L743" s="183"/>
      <c r="M743" s="186"/>
      <c r="N743" s="61" t="s">
        <v>51</v>
      </c>
      <c r="P743" s="175" t="s">
        <v>343</v>
      </c>
      <c r="T743" s="176"/>
    </row>
    <row r="744" spans="1:20" s="61" customFormat="1" ht="17.25">
      <c r="A744" s="183" t="s">
        <v>1741</v>
      </c>
      <c r="B744" s="183" t="s">
        <v>1742</v>
      </c>
      <c r="C744" s="183" t="s">
        <v>343</v>
      </c>
      <c r="D744" s="183" t="s">
        <v>344</v>
      </c>
      <c r="E744" s="184">
        <v>150</v>
      </c>
      <c r="F744" s="184">
        <v>140</v>
      </c>
      <c r="G744" s="188" t="s">
        <v>126</v>
      </c>
      <c r="H744" s="185"/>
      <c r="I744" s="184">
        <v>38.13</v>
      </c>
      <c r="J744" s="184">
        <v>178.13</v>
      </c>
      <c r="K744" s="185">
        <v>48</v>
      </c>
      <c r="L744" s="185"/>
      <c r="M744" s="186"/>
      <c r="N744" s="61" t="s">
        <v>51</v>
      </c>
      <c r="P744" s="175" t="s">
        <v>343</v>
      </c>
      <c r="T744" s="176"/>
    </row>
    <row r="745" spans="1:20" s="61" customFormat="1" ht="17.25">
      <c r="A745" s="183" t="s">
        <v>1743</v>
      </c>
      <c r="B745" s="183" t="s">
        <v>1744</v>
      </c>
      <c r="C745" s="183" t="s">
        <v>343</v>
      </c>
      <c r="D745" s="183" t="s">
        <v>344</v>
      </c>
      <c r="E745" s="184"/>
      <c r="F745" s="184"/>
      <c r="G745" s="188"/>
      <c r="H745" s="185"/>
      <c r="I745" s="184"/>
      <c r="J745" s="184"/>
      <c r="K745" s="183" t="s">
        <v>410</v>
      </c>
      <c r="L745" s="183"/>
      <c r="M745" s="186"/>
      <c r="N745" s="61" t="s">
        <v>410</v>
      </c>
      <c r="P745" s="175" t="s">
        <v>343</v>
      </c>
      <c r="T745" s="176"/>
    </row>
    <row r="746" spans="1:20" s="61" customFormat="1" ht="17.25">
      <c r="A746" s="183" t="s">
        <v>1745</v>
      </c>
      <c r="B746" s="183" t="s">
        <v>1746</v>
      </c>
      <c r="C746" s="183" t="s">
        <v>97</v>
      </c>
      <c r="D746" s="183" t="s">
        <v>98</v>
      </c>
      <c r="E746" s="184">
        <v>110</v>
      </c>
      <c r="F746" s="184">
        <v>70</v>
      </c>
      <c r="G746" s="188" t="s">
        <v>1747</v>
      </c>
      <c r="H746" s="185"/>
      <c r="I746" s="184">
        <v>28.58</v>
      </c>
      <c r="J746" s="184">
        <v>98.58</v>
      </c>
      <c r="K746" s="185">
        <v>43</v>
      </c>
      <c r="L746" s="185" t="s">
        <v>372</v>
      </c>
      <c r="M746" s="186" t="s">
        <v>865</v>
      </c>
      <c r="N746" s="61" t="s">
        <v>51</v>
      </c>
      <c r="P746" s="175" t="s">
        <v>97</v>
      </c>
      <c r="T746" s="176"/>
    </row>
    <row r="747" spans="1:20" s="61" customFormat="1" ht="17.25">
      <c r="A747" s="183" t="s">
        <v>1748</v>
      </c>
      <c r="B747" s="183" t="s">
        <v>1749</v>
      </c>
      <c r="C747" s="183" t="s">
        <v>97</v>
      </c>
      <c r="D747" s="183" t="s">
        <v>98</v>
      </c>
      <c r="E747" s="184">
        <v>110</v>
      </c>
      <c r="F747" s="184">
        <v>70</v>
      </c>
      <c r="G747" s="188" t="s">
        <v>1747</v>
      </c>
      <c r="H747" s="185"/>
      <c r="I747" s="184">
        <v>28.58</v>
      </c>
      <c r="J747" s="184">
        <v>98.58</v>
      </c>
      <c r="K747" s="185">
        <v>112</v>
      </c>
      <c r="L747" s="185" t="s">
        <v>57</v>
      </c>
      <c r="M747" s="186" t="s">
        <v>211</v>
      </c>
      <c r="N747" s="61" t="s">
        <v>51</v>
      </c>
      <c r="P747" s="175" t="s">
        <v>97</v>
      </c>
      <c r="T747" s="176"/>
    </row>
    <row r="748" spans="1:20" s="61" customFormat="1" ht="17.25">
      <c r="A748" s="183" t="s">
        <v>1750</v>
      </c>
      <c r="B748" s="183" t="s">
        <v>1751</v>
      </c>
      <c r="C748" s="183" t="s">
        <v>97</v>
      </c>
      <c r="D748" s="183" t="s">
        <v>98</v>
      </c>
      <c r="E748" s="184">
        <v>110</v>
      </c>
      <c r="F748" s="184">
        <v>70</v>
      </c>
      <c r="G748" s="185" t="s">
        <v>1747</v>
      </c>
      <c r="H748" s="185"/>
      <c r="I748" s="184">
        <v>28.58</v>
      </c>
      <c r="J748" s="184">
        <v>98.58</v>
      </c>
      <c r="K748" s="185">
        <v>19</v>
      </c>
      <c r="L748" s="185"/>
      <c r="M748" s="186"/>
      <c r="N748" s="61" t="s">
        <v>51</v>
      </c>
      <c r="P748" s="175" t="s">
        <v>97</v>
      </c>
      <c r="T748" s="176"/>
    </row>
    <row r="749" spans="1:20" s="61" customFormat="1" ht="17.25">
      <c r="A749" s="183" t="s">
        <v>1752</v>
      </c>
      <c r="B749" s="183" t="s">
        <v>1753</v>
      </c>
      <c r="C749" s="183" t="s">
        <v>97</v>
      </c>
      <c r="D749" s="183" t="s">
        <v>98</v>
      </c>
      <c r="E749" s="184">
        <v>110</v>
      </c>
      <c r="F749" s="184">
        <v>70</v>
      </c>
      <c r="G749" s="185" t="s">
        <v>1747</v>
      </c>
      <c r="H749" s="185"/>
      <c r="I749" s="184">
        <v>28.58</v>
      </c>
      <c r="J749" s="184">
        <v>98.58</v>
      </c>
      <c r="K749" s="185">
        <v>83</v>
      </c>
      <c r="L749" s="185" t="s">
        <v>57</v>
      </c>
      <c r="M749" s="186" t="s">
        <v>211</v>
      </c>
      <c r="N749" s="61" t="s">
        <v>51</v>
      </c>
      <c r="P749" s="175" t="s">
        <v>97</v>
      </c>
      <c r="T749" s="176"/>
    </row>
    <row r="750" spans="1:20" s="61" customFormat="1" ht="17.25">
      <c r="A750" s="183" t="s">
        <v>1754</v>
      </c>
      <c r="B750" s="183" t="s">
        <v>1755</v>
      </c>
      <c r="C750" s="183" t="s">
        <v>97</v>
      </c>
      <c r="D750" s="183" t="s">
        <v>98</v>
      </c>
      <c r="E750" s="184">
        <v>110</v>
      </c>
      <c r="F750" s="184">
        <v>70</v>
      </c>
      <c r="G750" s="185" t="s">
        <v>1747</v>
      </c>
      <c r="H750" s="185"/>
      <c r="I750" s="184">
        <v>28.58</v>
      </c>
      <c r="J750" s="184">
        <v>98.58</v>
      </c>
      <c r="K750" s="185">
        <v>0</v>
      </c>
      <c r="L750" s="185"/>
      <c r="M750" s="186"/>
      <c r="N750" s="61" t="s">
        <v>51</v>
      </c>
      <c r="P750" s="175" t="s">
        <v>97</v>
      </c>
      <c r="T750" s="176"/>
    </row>
    <row r="751" spans="1:20" s="61" customFormat="1" ht="17.25">
      <c r="A751" s="183" t="s">
        <v>1756</v>
      </c>
      <c r="B751" s="183" t="s">
        <v>1757</v>
      </c>
      <c r="C751" s="183" t="s">
        <v>1758</v>
      </c>
      <c r="D751" s="183" t="s">
        <v>1759</v>
      </c>
      <c r="E751" s="184">
        <v>142</v>
      </c>
      <c r="F751" s="184">
        <v>120</v>
      </c>
      <c r="G751" s="188" t="s">
        <v>268</v>
      </c>
      <c r="H751" s="185"/>
      <c r="I751" s="184">
        <v>40.49</v>
      </c>
      <c r="J751" s="184">
        <v>160.49</v>
      </c>
      <c r="K751" s="185">
        <v>32</v>
      </c>
      <c r="L751" s="185"/>
      <c r="M751" s="186"/>
      <c r="N751" s="61" t="s">
        <v>51</v>
      </c>
      <c r="P751" s="175" t="s">
        <v>1758</v>
      </c>
      <c r="T751" s="176"/>
    </row>
    <row r="752" spans="1:20" s="61" customFormat="1" ht="17.25">
      <c r="A752" s="183" t="s">
        <v>1760</v>
      </c>
      <c r="B752" s="183" t="s">
        <v>1761</v>
      </c>
      <c r="C752" s="183" t="s">
        <v>1758</v>
      </c>
      <c r="D752" s="183" t="s">
        <v>1759</v>
      </c>
      <c r="E752" s="184">
        <v>142</v>
      </c>
      <c r="F752" s="184">
        <v>120</v>
      </c>
      <c r="G752" s="185" t="s">
        <v>268</v>
      </c>
      <c r="H752" s="185"/>
      <c r="I752" s="184">
        <v>40.49</v>
      </c>
      <c r="J752" s="184">
        <v>160.49</v>
      </c>
      <c r="K752" s="183">
        <v>53</v>
      </c>
      <c r="L752" s="183"/>
      <c r="M752" s="186"/>
      <c r="N752" s="61" t="s">
        <v>51</v>
      </c>
      <c r="P752" s="175" t="s">
        <v>1758</v>
      </c>
      <c r="T752" s="176"/>
    </row>
    <row r="753" spans="1:20" s="61" customFormat="1" ht="17.25">
      <c r="A753" s="183" t="s">
        <v>1762</v>
      </c>
      <c r="B753" s="183" t="s">
        <v>1763</v>
      </c>
      <c r="C753" s="183" t="s">
        <v>1758</v>
      </c>
      <c r="D753" s="183" t="s">
        <v>1759</v>
      </c>
      <c r="E753" s="184">
        <v>142</v>
      </c>
      <c r="F753" s="184">
        <v>120</v>
      </c>
      <c r="G753" s="185" t="s">
        <v>268</v>
      </c>
      <c r="H753" s="185"/>
      <c r="I753" s="184">
        <v>40.49</v>
      </c>
      <c r="J753" s="184">
        <v>160.49</v>
      </c>
      <c r="K753" s="185">
        <v>0</v>
      </c>
      <c r="L753" s="185"/>
      <c r="M753" s="186"/>
      <c r="N753" s="61" t="s">
        <v>51</v>
      </c>
      <c r="P753" s="175" t="s">
        <v>1758</v>
      </c>
      <c r="T753" s="176"/>
    </row>
    <row r="754" spans="1:20" s="61" customFormat="1" ht="17.25">
      <c r="A754" s="183" t="s">
        <v>1764</v>
      </c>
      <c r="B754" s="183" t="s">
        <v>1765</v>
      </c>
      <c r="C754" s="183" t="s">
        <v>1205</v>
      </c>
      <c r="D754" s="183" t="s">
        <v>1206</v>
      </c>
      <c r="E754" s="184">
        <v>240</v>
      </c>
      <c r="F754" s="184">
        <v>240</v>
      </c>
      <c r="G754" s="185"/>
      <c r="H754" s="185"/>
      <c r="I754" s="184">
        <v>83.27</v>
      </c>
      <c r="J754" s="184">
        <v>323.27</v>
      </c>
      <c r="K754" s="185">
        <v>5</v>
      </c>
      <c r="L754" s="185" t="s">
        <v>76</v>
      </c>
      <c r="M754" s="186" t="s">
        <v>1514</v>
      </c>
      <c r="N754" s="61" t="s">
        <v>51</v>
      </c>
      <c r="P754" s="175" t="s">
        <v>1205</v>
      </c>
      <c r="T754" s="176"/>
    </row>
    <row r="755" spans="1:20" s="61" customFormat="1" ht="17.25">
      <c r="A755" s="183" t="s">
        <v>1766</v>
      </c>
      <c r="B755" s="183" t="s">
        <v>1767</v>
      </c>
      <c r="C755" s="183" t="s">
        <v>1205</v>
      </c>
      <c r="D755" s="183" t="s">
        <v>1206</v>
      </c>
      <c r="E755" s="184">
        <v>245</v>
      </c>
      <c r="F755" s="184">
        <v>245</v>
      </c>
      <c r="G755" s="185"/>
      <c r="H755" s="185"/>
      <c r="I755" s="184">
        <v>84.16</v>
      </c>
      <c r="J755" s="184">
        <v>329.16</v>
      </c>
      <c r="K755" s="185">
        <v>100</v>
      </c>
      <c r="L755" s="185"/>
      <c r="M755" s="186"/>
      <c r="N755" s="61" t="s">
        <v>51</v>
      </c>
      <c r="P755" s="175" t="s">
        <v>1205</v>
      </c>
      <c r="T755" s="176"/>
    </row>
    <row r="756" spans="1:20" s="61" customFormat="1" ht="17.25">
      <c r="A756" s="183" t="s">
        <v>1768</v>
      </c>
      <c r="B756" s="183" t="s">
        <v>1735</v>
      </c>
      <c r="C756" s="183" t="s">
        <v>149</v>
      </c>
      <c r="D756" s="183" t="s">
        <v>150</v>
      </c>
      <c r="E756" s="184">
        <v>89</v>
      </c>
      <c r="F756" s="184">
        <v>70</v>
      </c>
      <c r="G756" s="185" t="s">
        <v>214</v>
      </c>
      <c r="H756" s="185"/>
      <c r="I756" s="184">
        <v>21.94</v>
      </c>
      <c r="J756" s="184">
        <v>91.94</v>
      </c>
      <c r="K756" s="185">
        <v>0</v>
      </c>
      <c r="L756" s="185"/>
      <c r="M756" s="186"/>
      <c r="N756" s="61" t="s">
        <v>51</v>
      </c>
      <c r="P756" s="175" t="s">
        <v>149</v>
      </c>
      <c r="T756" s="176"/>
    </row>
    <row r="757" spans="1:20" s="61" customFormat="1" ht="17.25">
      <c r="A757" s="183" t="s">
        <v>1769</v>
      </c>
      <c r="B757" s="183" t="s">
        <v>1770</v>
      </c>
      <c r="C757" s="183" t="s">
        <v>343</v>
      </c>
      <c r="D757" s="183" t="s">
        <v>344</v>
      </c>
      <c r="E757" s="184">
        <v>90</v>
      </c>
      <c r="F757" s="184">
        <v>70</v>
      </c>
      <c r="G757" s="185" t="s">
        <v>203</v>
      </c>
      <c r="H757" s="185" t="s">
        <v>689</v>
      </c>
      <c r="I757" s="184">
        <v>52.97</v>
      </c>
      <c r="J757" s="184">
        <v>122.97</v>
      </c>
      <c r="K757" s="185">
        <v>76</v>
      </c>
      <c r="L757" s="185"/>
      <c r="M757" s="186"/>
      <c r="N757" s="61" t="s">
        <v>51</v>
      </c>
      <c r="P757" s="175" t="s">
        <v>343</v>
      </c>
      <c r="T757" s="176"/>
    </row>
    <row r="758" spans="1:20" s="61" customFormat="1" ht="17.25">
      <c r="A758" s="183" t="s">
        <v>1771</v>
      </c>
      <c r="B758" s="183" t="s">
        <v>1772</v>
      </c>
      <c r="C758" s="183" t="s">
        <v>343</v>
      </c>
      <c r="D758" s="183" t="s">
        <v>344</v>
      </c>
      <c r="E758" s="184">
        <v>100</v>
      </c>
      <c r="F758" s="184">
        <v>85</v>
      </c>
      <c r="G758" s="185" t="s">
        <v>88</v>
      </c>
      <c r="H758" s="185"/>
      <c r="I758" s="184">
        <v>43.99</v>
      </c>
      <c r="J758" s="184">
        <v>128.99</v>
      </c>
      <c r="K758" s="185">
        <v>118</v>
      </c>
      <c r="L758" s="185"/>
      <c r="M758" s="186"/>
      <c r="N758" s="61" t="s">
        <v>51</v>
      </c>
      <c r="P758" s="175" t="s">
        <v>343</v>
      </c>
      <c r="T758" s="176"/>
    </row>
    <row r="759" spans="1:20" s="61" customFormat="1" ht="17.25">
      <c r="A759" s="183" t="s">
        <v>1773</v>
      </c>
      <c r="B759" s="183" t="s">
        <v>1774</v>
      </c>
      <c r="C759" s="183" t="s">
        <v>1758</v>
      </c>
      <c r="D759" s="183" t="s">
        <v>1759</v>
      </c>
      <c r="E759" s="184">
        <v>190</v>
      </c>
      <c r="F759" s="184">
        <v>170</v>
      </c>
      <c r="G759" s="185" t="s">
        <v>75</v>
      </c>
      <c r="H759" s="185"/>
      <c r="I759" s="184">
        <v>77.63</v>
      </c>
      <c r="J759" s="184">
        <v>247.63</v>
      </c>
      <c r="K759" s="185">
        <v>79</v>
      </c>
      <c r="L759" s="185"/>
      <c r="M759" s="186"/>
      <c r="N759" s="61" t="s">
        <v>51</v>
      </c>
      <c r="P759" s="175" t="s">
        <v>1758</v>
      </c>
      <c r="T759" s="176"/>
    </row>
    <row r="760" spans="1:20" s="61" customFormat="1" ht="17.25">
      <c r="A760" s="183" t="s">
        <v>1775</v>
      </c>
      <c r="B760" s="183" t="s">
        <v>1776</v>
      </c>
      <c r="C760" s="183" t="s">
        <v>1758</v>
      </c>
      <c r="D760" s="183" t="s">
        <v>1759</v>
      </c>
      <c r="E760" s="184">
        <v>190</v>
      </c>
      <c r="F760" s="184">
        <v>170</v>
      </c>
      <c r="G760" s="185" t="s">
        <v>75</v>
      </c>
      <c r="H760" s="185"/>
      <c r="I760" s="184">
        <v>77.63</v>
      </c>
      <c r="J760" s="184">
        <v>247.63</v>
      </c>
      <c r="K760" s="185">
        <v>81</v>
      </c>
      <c r="L760" s="185"/>
      <c r="M760" s="186"/>
      <c r="N760" s="61" t="s">
        <v>51</v>
      </c>
      <c r="P760" s="175" t="s">
        <v>1758</v>
      </c>
      <c r="T760" s="176"/>
    </row>
    <row r="761" spans="1:20" s="61" customFormat="1" ht="17.25">
      <c r="A761" s="183" t="s">
        <v>1777</v>
      </c>
      <c r="B761" s="183" t="s">
        <v>1778</v>
      </c>
      <c r="C761" s="183" t="s">
        <v>116</v>
      </c>
      <c r="D761" s="183" t="s">
        <v>117</v>
      </c>
      <c r="E761" s="184">
        <v>249</v>
      </c>
      <c r="F761" s="184">
        <v>145</v>
      </c>
      <c r="G761" s="185" t="s">
        <v>1779</v>
      </c>
      <c r="H761" s="185"/>
      <c r="I761" s="184">
        <v>91.5</v>
      </c>
      <c r="J761" s="184">
        <v>236.5</v>
      </c>
      <c r="K761" s="185">
        <v>45</v>
      </c>
      <c r="L761" s="185"/>
      <c r="M761" s="186"/>
      <c r="N761" s="61" t="s">
        <v>51</v>
      </c>
      <c r="P761" s="175" t="s">
        <v>116</v>
      </c>
      <c r="T761" s="176"/>
    </row>
    <row r="762" spans="1:20" s="61" customFormat="1" ht="17.25">
      <c r="A762" s="183" t="s">
        <v>1780</v>
      </c>
      <c r="B762" s="183" t="s">
        <v>1781</v>
      </c>
      <c r="C762" s="183" t="s">
        <v>1574</v>
      </c>
      <c r="D762" s="183" t="s">
        <v>1575</v>
      </c>
      <c r="E762" s="184">
        <v>119.99</v>
      </c>
      <c r="F762" s="184">
        <v>119.99</v>
      </c>
      <c r="G762" s="185"/>
      <c r="H762" s="185"/>
      <c r="I762" s="184">
        <v>39.55</v>
      </c>
      <c r="J762" s="184">
        <v>159.54</v>
      </c>
      <c r="K762" s="185">
        <v>71</v>
      </c>
      <c r="L762" s="185"/>
      <c r="M762" s="186"/>
      <c r="N762" s="61" t="s">
        <v>51</v>
      </c>
      <c r="P762" s="175" t="s">
        <v>1574</v>
      </c>
      <c r="T762" s="176"/>
    </row>
    <row r="763" spans="1:20" s="61" customFormat="1" ht="17.25">
      <c r="A763" s="183" t="s">
        <v>1782</v>
      </c>
      <c r="B763" s="183" t="s">
        <v>1783</v>
      </c>
      <c r="C763" s="183" t="s">
        <v>1574</v>
      </c>
      <c r="D763" s="183" t="s">
        <v>1575</v>
      </c>
      <c r="E763" s="184">
        <v>119.99</v>
      </c>
      <c r="F763" s="184">
        <v>119.99</v>
      </c>
      <c r="G763" s="185"/>
      <c r="H763" s="185"/>
      <c r="I763" s="184">
        <v>39.55</v>
      </c>
      <c r="J763" s="184">
        <v>159.54</v>
      </c>
      <c r="K763" s="185">
        <v>53</v>
      </c>
      <c r="L763" s="185"/>
      <c r="M763" s="186"/>
      <c r="N763" s="61" t="s">
        <v>51</v>
      </c>
      <c r="P763" s="175" t="s">
        <v>1574</v>
      </c>
      <c r="T763" s="176"/>
    </row>
    <row r="764" spans="1:20" s="61" customFormat="1" ht="17.25">
      <c r="A764" s="183" t="s">
        <v>1784</v>
      </c>
      <c r="B764" s="183" t="s">
        <v>1785</v>
      </c>
      <c r="C764" s="183" t="s">
        <v>1574</v>
      </c>
      <c r="D764" s="183" t="s">
        <v>1575</v>
      </c>
      <c r="E764" s="184">
        <v>119.99</v>
      </c>
      <c r="F764" s="184">
        <v>119.99</v>
      </c>
      <c r="G764" s="185"/>
      <c r="H764" s="185"/>
      <c r="I764" s="184">
        <v>39.55</v>
      </c>
      <c r="J764" s="184">
        <v>159.54</v>
      </c>
      <c r="K764" s="185">
        <v>57</v>
      </c>
      <c r="L764" s="185"/>
      <c r="M764" s="186"/>
      <c r="N764" s="61" t="s">
        <v>51</v>
      </c>
      <c r="P764" s="175" t="s">
        <v>1574</v>
      </c>
      <c r="T764" s="176"/>
    </row>
    <row r="765" spans="1:20" s="61" customFormat="1" ht="17.25">
      <c r="A765" s="183" t="s">
        <v>1786</v>
      </c>
      <c r="B765" s="183" t="s">
        <v>1787</v>
      </c>
      <c r="C765" s="183" t="s">
        <v>97</v>
      </c>
      <c r="D765" s="183" t="s">
        <v>98</v>
      </c>
      <c r="E765" s="184">
        <v>110</v>
      </c>
      <c r="F765" s="184">
        <v>70</v>
      </c>
      <c r="G765" s="185" t="s">
        <v>1747</v>
      </c>
      <c r="H765" s="185"/>
      <c r="I765" s="184">
        <v>27.57</v>
      </c>
      <c r="J765" s="184">
        <v>97.57</v>
      </c>
      <c r="K765" s="185">
        <v>0</v>
      </c>
      <c r="L765" s="185" t="s">
        <v>372</v>
      </c>
      <c r="M765" s="186" t="s">
        <v>1788</v>
      </c>
      <c r="N765" s="61" t="s">
        <v>51</v>
      </c>
      <c r="P765" s="175" t="s">
        <v>97</v>
      </c>
      <c r="T765" s="176"/>
    </row>
    <row r="766" spans="1:20" s="61" customFormat="1" ht="17.25">
      <c r="A766" s="183" t="s">
        <v>1789</v>
      </c>
      <c r="B766" s="183" t="s">
        <v>1790</v>
      </c>
      <c r="C766" s="183" t="s">
        <v>1223</v>
      </c>
      <c r="D766" s="183" t="s">
        <v>1224</v>
      </c>
      <c r="E766" s="184">
        <v>160</v>
      </c>
      <c r="F766" s="184">
        <v>125</v>
      </c>
      <c r="G766" s="185" t="s">
        <v>214</v>
      </c>
      <c r="H766" s="185" t="s">
        <v>689</v>
      </c>
      <c r="I766" s="184">
        <v>53.63</v>
      </c>
      <c r="J766" s="184">
        <v>178.63</v>
      </c>
      <c r="K766" s="185">
        <v>60</v>
      </c>
      <c r="L766" s="185"/>
      <c r="M766" s="186"/>
      <c r="N766" s="61" t="s">
        <v>51</v>
      </c>
      <c r="P766" s="175" t="s">
        <v>1223</v>
      </c>
      <c r="T766" s="176"/>
    </row>
    <row r="767" spans="1:20" s="61" customFormat="1" ht="17.25">
      <c r="A767" s="183" t="s">
        <v>1791</v>
      </c>
      <c r="B767" s="183" t="s">
        <v>1792</v>
      </c>
      <c r="C767" s="183" t="s">
        <v>1223</v>
      </c>
      <c r="D767" s="183" t="s">
        <v>1224</v>
      </c>
      <c r="E767" s="184">
        <v>160</v>
      </c>
      <c r="F767" s="184">
        <v>125</v>
      </c>
      <c r="G767" s="185" t="s">
        <v>214</v>
      </c>
      <c r="H767" s="185" t="s">
        <v>689</v>
      </c>
      <c r="I767" s="184">
        <v>53.63</v>
      </c>
      <c r="J767" s="184">
        <v>178.63</v>
      </c>
      <c r="K767" s="185">
        <v>72</v>
      </c>
      <c r="L767" s="185"/>
      <c r="M767" s="186"/>
      <c r="N767" s="61" t="s">
        <v>51</v>
      </c>
      <c r="P767" s="175" t="s">
        <v>1223</v>
      </c>
      <c r="T767" s="176"/>
    </row>
    <row r="768" spans="1:20" s="61" customFormat="1" ht="17.25">
      <c r="A768" s="183" t="s">
        <v>1793</v>
      </c>
      <c r="B768" s="183" t="s">
        <v>1794</v>
      </c>
      <c r="C768" s="183" t="s">
        <v>1685</v>
      </c>
      <c r="D768" s="183" t="s">
        <v>1686</v>
      </c>
      <c r="E768" s="184">
        <v>75</v>
      </c>
      <c r="F768" s="184">
        <v>60</v>
      </c>
      <c r="G768" s="185" t="s">
        <v>99</v>
      </c>
      <c r="H768" s="185"/>
      <c r="I768" s="184">
        <v>18.29</v>
      </c>
      <c r="J768" s="184">
        <v>77.26</v>
      </c>
      <c r="K768" s="185">
        <v>60</v>
      </c>
      <c r="L768" s="185"/>
      <c r="M768" s="186"/>
      <c r="N768" s="61" t="s">
        <v>51</v>
      </c>
      <c r="P768" s="175" t="s">
        <v>1685</v>
      </c>
      <c r="T768" s="176"/>
    </row>
    <row r="769" spans="1:20" s="61" customFormat="1" ht="17.25">
      <c r="A769" s="183" t="s">
        <v>1795</v>
      </c>
      <c r="B769" s="183" t="s">
        <v>1796</v>
      </c>
      <c r="C769" s="183" t="s">
        <v>1685</v>
      </c>
      <c r="D769" s="183" t="s">
        <v>1686</v>
      </c>
      <c r="E769" s="184">
        <v>75</v>
      </c>
      <c r="F769" s="184">
        <v>60</v>
      </c>
      <c r="G769" s="185" t="s">
        <v>99</v>
      </c>
      <c r="H769" s="185"/>
      <c r="I769" s="184">
        <v>18.29</v>
      </c>
      <c r="J769" s="184">
        <v>77.26</v>
      </c>
      <c r="K769" s="185">
        <v>63</v>
      </c>
      <c r="L769" s="185"/>
      <c r="M769" s="186"/>
      <c r="N769" s="61" t="s">
        <v>51</v>
      </c>
      <c r="P769" s="175" t="s">
        <v>1685</v>
      </c>
      <c r="T769" s="176"/>
    </row>
    <row r="770" spans="1:20" s="61" customFormat="1" ht="17.25">
      <c r="A770" s="183" t="s">
        <v>1797</v>
      </c>
      <c r="B770" s="183" t="s">
        <v>1798</v>
      </c>
      <c r="C770" s="183" t="s">
        <v>1685</v>
      </c>
      <c r="D770" s="183" t="s">
        <v>1686</v>
      </c>
      <c r="E770" s="184">
        <v>75</v>
      </c>
      <c r="F770" s="184">
        <v>60</v>
      </c>
      <c r="G770" s="185" t="s">
        <v>99</v>
      </c>
      <c r="H770" s="185"/>
      <c r="I770" s="184">
        <v>18.29</v>
      </c>
      <c r="J770" s="184">
        <v>77.26</v>
      </c>
      <c r="K770" s="185">
        <v>68</v>
      </c>
      <c r="L770" s="185"/>
      <c r="M770" s="186"/>
      <c r="N770" s="61" t="s">
        <v>51</v>
      </c>
      <c r="P770" s="175" t="s">
        <v>1685</v>
      </c>
      <c r="T770" s="176"/>
    </row>
    <row r="771" spans="1:20" s="61" customFormat="1" ht="17.25">
      <c r="A771" s="183" t="s">
        <v>1799</v>
      </c>
      <c r="B771" s="183" t="s">
        <v>1800</v>
      </c>
      <c r="C771" s="183" t="s">
        <v>1685</v>
      </c>
      <c r="D771" s="183" t="s">
        <v>1686</v>
      </c>
      <c r="E771" s="184">
        <v>75</v>
      </c>
      <c r="F771" s="184">
        <v>60</v>
      </c>
      <c r="G771" s="185" t="s">
        <v>99</v>
      </c>
      <c r="H771" s="185"/>
      <c r="I771" s="184">
        <v>18.29</v>
      </c>
      <c r="J771" s="184">
        <v>77.26</v>
      </c>
      <c r="K771" s="185">
        <v>191</v>
      </c>
      <c r="L771" s="185"/>
      <c r="M771" s="186"/>
      <c r="N771" s="61" t="s">
        <v>51</v>
      </c>
      <c r="P771" s="175" t="s">
        <v>1685</v>
      </c>
      <c r="T771" s="176"/>
    </row>
    <row r="772" spans="1:20" s="61" customFormat="1" ht="17.25">
      <c r="A772" s="183" t="s">
        <v>1801</v>
      </c>
      <c r="B772" s="183" t="s">
        <v>1802</v>
      </c>
      <c r="C772" s="183" t="s">
        <v>1685</v>
      </c>
      <c r="D772" s="183" t="s">
        <v>1686</v>
      </c>
      <c r="E772" s="184">
        <v>75</v>
      </c>
      <c r="F772" s="184">
        <v>60</v>
      </c>
      <c r="G772" s="185" t="s">
        <v>99</v>
      </c>
      <c r="H772" s="185"/>
      <c r="I772" s="184">
        <v>18.29</v>
      </c>
      <c r="J772" s="184">
        <v>77.26</v>
      </c>
      <c r="K772" s="185">
        <v>221</v>
      </c>
      <c r="L772" s="185"/>
      <c r="M772" s="186"/>
      <c r="N772" s="61" t="s">
        <v>51</v>
      </c>
      <c r="P772" s="175" t="s">
        <v>1685</v>
      </c>
      <c r="T772" s="176"/>
    </row>
    <row r="773" spans="1:20" s="61" customFormat="1" ht="17.25">
      <c r="A773" s="183" t="s">
        <v>1803</v>
      </c>
      <c r="B773" s="183" t="s">
        <v>1802</v>
      </c>
      <c r="C773" s="183" t="s">
        <v>1685</v>
      </c>
      <c r="D773" s="183" t="s">
        <v>1686</v>
      </c>
      <c r="E773" s="184">
        <v>75</v>
      </c>
      <c r="F773" s="184">
        <v>60</v>
      </c>
      <c r="G773" s="185" t="s">
        <v>99</v>
      </c>
      <c r="H773" s="185"/>
      <c r="I773" s="184">
        <v>18.29</v>
      </c>
      <c r="J773" s="184">
        <v>77.26</v>
      </c>
      <c r="K773" s="185">
        <v>363</v>
      </c>
      <c r="L773" s="185"/>
      <c r="M773" s="186"/>
      <c r="N773" s="61" t="s">
        <v>51</v>
      </c>
      <c r="P773" s="175" t="s">
        <v>1685</v>
      </c>
      <c r="T773" s="176"/>
    </row>
    <row r="774" spans="1:20" s="61" customFormat="1" ht="17.25">
      <c r="A774" s="183" t="s">
        <v>1804</v>
      </c>
      <c r="B774" s="183" t="s">
        <v>1805</v>
      </c>
      <c r="C774" s="183" t="s">
        <v>210</v>
      </c>
      <c r="D774" s="183" t="s">
        <v>210</v>
      </c>
      <c r="E774" s="184">
        <v>145</v>
      </c>
      <c r="F774" s="184">
        <v>127</v>
      </c>
      <c r="G774" s="185" t="s">
        <v>140</v>
      </c>
      <c r="H774" s="185"/>
      <c r="I774" s="184">
        <v>42.22</v>
      </c>
      <c r="J774" s="184">
        <v>169.22</v>
      </c>
      <c r="K774" s="185">
        <v>395</v>
      </c>
      <c r="L774" s="185"/>
      <c r="M774" s="186"/>
      <c r="N774" s="61" t="s">
        <v>51</v>
      </c>
      <c r="P774" s="175" t="s">
        <v>210</v>
      </c>
      <c r="T774" s="176"/>
    </row>
    <row r="775" spans="1:20" s="61" customFormat="1" ht="17.25">
      <c r="A775" s="183" t="s">
        <v>1806</v>
      </c>
      <c r="B775" s="183" t="s">
        <v>1807</v>
      </c>
      <c r="C775" s="183" t="s">
        <v>1685</v>
      </c>
      <c r="D775" s="183" t="s">
        <v>1686</v>
      </c>
      <c r="E775" s="184">
        <v>75</v>
      </c>
      <c r="F775" s="184">
        <v>60</v>
      </c>
      <c r="G775" s="185" t="s">
        <v>99</v>
      </c>
      <c r="H775" s="185"/>
      <c r="I775" s="184">
        <v>18.29</v>
      </c>
      <c r="J775" s="184">
        <v>77.26</v>
      </c>
      <c r="K775" s="185">
        <v>269</v>
      </c>
      <c r="L775" s="185"/>
      <c r="M775" s="186"/>
      <c r="N775" s="61" t="s">
        <v>51</v>
      </c>
      <c r="P775" s="175" t="s">
        <v>1685</v>
      </c>
      <c r="T775" s="176"/>
    </row>
    <row r="776" spans="1:20" s="61" customFormat="1" ht="17.25">
      <c r="A776" s="183" t="s">
        <v>1808</v>
      </c>
      <c r="B776" s="183" t="s">
        <v>1809</v>
      </c>
      <c r="C776" s="183" t="s">
        <v>210</v>
      </c>
      <c r="D776" s="183" t="s">
        <v>210</v>
      </c>
      <c r="E776" s="184">
        <v>135</v>
      </c>
      <c r="F776" s="184">
        <v>122</v>
      </c>
      <c r="G776" s="185" t="s">
        <v>137</v>
      </c>
      <c r="H776" s="185"/>
      <c r="I776" s="184">
        <v>39.22</v>
      </c>
      <c r="J776" s="184">
        <v>161.22</v>
      </c>
      <c r="K776" s="185">
        <v>280</v>
      </c>
      <c r="L776" s="185"/>
      <c r="M776" s="186"/>
      <c r="N776" s="61" t="s">
        <v>51</v>
      </c>
      <c r="P776" s="175" t="s">
        <v>210</v>
      </c>
      <c r="T776" s="176"/>
    </row>
    <row r="777" spans="1:20" s="61" customFormat="1" ht="17.25">
      <c r="A777" s="183" t="s">
        <v>1810</v>
      </c>
      <c r="B777" s="183" t="s">
        <v>1811</v>
      </c>
      <c r="C777" s="183" t="s">
        <v>241</v>
      </c>
      <c r="D777" s="183" t="s">
        <v>242</v>
      </c>
      <c r="E777" s="184">
        <v>160</v>
      </c>
      <c r="F777" s="184">
        <v>153.6</v>
      </c>
      <c r="G777" s="185" t="s">
        <v>321</v>
      </c>
      <c r="H777" s="185"/>
      <c r="I777" s="184">
        <v>56.18</v>
      </c>
      <c r="J777" s="184">
        <v>209.78</v>
      </c>
      <c r="K777" s="185">
        <v>128</v>
      </c>
      <c r="L777" s="185"/>
      <c r="M777" s="186"/>
      <c r="N777" s="61" t="s">
        <v>51</v>
      </c>
      <c r="P777" s="175" t="s">
        <v>241</v>
      </c>
      <c r="T777" s="176"/>
    </row>
    <row r="778" spans="1:20" s="61" customFormat="1" ht="17.25">
      <c r="A778" s="183" t="s">
        <v>1812</v>
      </c>
      <c r="B778" s="183" t="s">
        <v>1813</v>
      </c>
      <c r="C778" s="183" t="s">
        <v>241</v>
      </c>
      <c r="D778" s="183" t="s">
        <v>242</v>
      </c>
      <c r="E778" s="184">
        <v>160</v>
      </c>
      <c r="F778" s="184">
        <v>153.6</v>
      </c>
      <c r="G778" s="185" t="s">
        <v>321</v>
      </c>
      <c r="H778" s="185"/>
      <c r="I778" s="184">
        <v>56.18</v>
      </c>
      <c r="J778" s="184">
        <v>209.78</v>
      </c>
      <c r="K778" s="185">
        <v>122</v>
      </c>
      <c r="L778" s="185"/>
      <c r="M778" s="186"/>
      <c r="N778" s="61" t="s">
        <v>51</v>
      </c>
      <c r="P778" s="175" t="s">
        <v>241</v>
      </c>
      <c r="T778" s="176"/>
    </row>
    <row r="779" spans="1:20" s="61" customFormat="1" ht="17.25">
      <c r="A779" s="183" t="s">
        <v>1814</v>
      </c>
      <c r="B779" s="183" t="s">
        <v>1815</v>
      </c>
      <c r="C779" s="183" t="s">
        <v>241</v>
      </c>
      <c r="D779" s="183" t="s">
        <v>242</v>
      </c>
      <c r="E779" s="184">
        <v>160</v>
      </c>
      <c r="F779" s="184">
        <v>153.6</v>
      </c>
      <c r="G779" s="185" t="s">
        <v>321</v>
      </c>
      <c r="H779" s="185"/>
      <c r="I779" s="184">
        <v>56.18</v>
      </c>
      <c r="J779" s="184">
        <v>209.78</v>
      </c>
      <c r="K779" s="185">
        <v>92</v>
      </c>
      <c r="L779" s="185"/>
      <c r="M779" s="186"/>
      <c r="N779" s="61" t="s">
        <v>51</v>
      </c>
      <c r="P779" s="175" t="s">
        <v>241</v>
      </c>
      <c r="T779" s="176"/>
    </row>
    <row r="780" spans="1:20" s="61" customFormat="1" ht="17.25">
      <c r="A780" s="183" t="s">
        <v>1816</v>
      </c>
      <c r="B780" s="183" t="s">
        <v>1817</v>
      </c>
      <c r="C780" s="183" t="s">
        <v>210</v>
      </c>
      <c r="D780" s="183" t="s">
        <v>210</v>
      </c>
      <c r="E780" s="184">
        <v>145</v>
      </c>
      <c r="F780" s="184">
        <v>127</v>
      </c>
      <c r="G780" s="185" t="s">
        <v>140</v>
      </c>
      <c r="H780" s="185"/>
      <c r="I780" s="184">
        <v>42.22</v>
      </c>
      <c r="J780" s="184">
        <v>169.22</v>
      </c>
      <c r="K780" s="185">
        <v>112</v>
      </c>
      <c r="L780" s="185"/>
      <c r="M780" s="186"/>
      <c r="N780" s="61" t="s">
        <v>51</v>
      </c>
      <c r="P780" s="175" t="s">
        <v>210</v>
      </c>
      <c r="T780" s="176"/>
    </row>
    <row r="781" spans="1:20" s="61" customFormat="1" ht="17.25">
      <c r="A781" s="183" t="s">
        <v>1818</v>
      </c>
      <c r="B781" s="183" t="s">
        <v>1819</v>
      </c>
      <c r="C781" s="183" t="s">
        <v>1223</v>
      </c>
      <c r="D781" s="183" t="s">
        <v>1224</v>
      </c>
      <c r="E781" s="184">
        <v>410</v>
      </c>
      <c r="F781" s="184">
        <v>360</v>
      </c>
      <c r="G781" s="185" t="s">
        <v>140</v>
      </c>
      <c r="H781" s="185" t="s">
        <v>689</v>
      </c>
      <c r="I781" s="184">
        <v>125.08</v>
      </c>
      <c r="J781" s="184">
        <v>485.08</v>
      </c>
      <c r="K781" s="185">
        <v>60</v>
      </c>
      <c r="L781" s="185"/>
      <c r="M781" s="186"/>
      <c r="N781" s="61" t="s">
        <v>51</v>
      </c>
      <c r="P781" s="175" t="s">
        <v>1223</v>
      </c>
      <c r="T781" s="176"/>
    </row>
    <row r="782" spans="1:20" s="61" customFormat="1" ht="17.25">
      <c r="A782" s="183" t="s">
        <v>1820</v>
      </c>
      <c r="B782" s="183" t="s">
        <v>1821</v>
      </c>
      <c r="C782" s="183" t="s">
        <v>1223</v>
      </c>
      <c r="D782" s="183" t="s">
        <v>1224</v>
      </c>
      <c r="E782" s="184">
        <v>410</v>
      </c>
      <c r="F782" s="184">
        <v>360</v>
      </c>
      <c r="G782" s="185" t="s">
        <v>140</v>
      </c>
      <c r="H782" s="185" t="s">
        <v>689</v>
      </c>
      <c r="I782" s="184">
        <v>125.08</v>
      </c>
      <c r="J782" s="184">
        <v>485.08</v>
      </c>
      <c r="K782" s="185">
        <v>72</v>
      </c>
      <c r="L782" s="185"/>
      <c r="M782" s="186"/>
      <c r="N782" s="61" t="s">
        <v>51</v>
      </c>
      <c r="P782" s="175" t="s">
        <v>1223</v>
      </c>
      <c r="T782" s="176"/>
    </row>
    <row r="783" spans="1:20" s="61" customFormat="1" ht="17.25">
      <c r="A783" s="183" t="s">
        <v>1822</v>
      </c>
      <c r="B783" s="183" t="s">
        <v>1823</v>
      </c>
      <c r="C783" s="183" t="s">
        <v>1824</v>
      </c>
      <c r="D783" s="183" t="s">
        <v>1825</v>
      </c>
      <c r="E783" s="184">
        <v>104.11</v>
      </c>
      <c r="F783" s="184">
        <v>104.11</v>
      </c>
      <c r="G783" s="185"/>
      <c r="H783" s="185"/>
      <c r="I783" s="184">
        <v>49.33</v>
      </c>
      <c r="J783" s="184">
        <v>153.44</v>
      </c>
      <c r="K783" s="185">
        <v>45</v>
      </c>
      <c r="L783" s="185"/>
      <c r="M783" s="186"/>
      <c r="N783" s="61" t="s">
        <v>51</v>
      </c>
      <c r="P783" s="175" t="s">
        <v>1824</v>
      </c>
      <c r="T783" s="176"/>
    </row>
    <row r="784" spans="1:20" s="61" customFormat="1" ht="17.25">
      <c r="A784" s="183" t="s">
        <v>1826</v>
      </c>
      <c r="B784" s="183" t="s">
        <v>1827</v>
      </c>
      <c r="C784" s="183" t="s">
        <v>1824</v>
      </c>
      <c r="D784" s="183" t="s">
        <v>1825</v>
      </c>
      <c r="E784" s="184">
        <v>105.9</v>
      </c>
      <c r="F784" s="184">
        <v>105.9</v>
      </c>
      <c r="G784" s="185"/>
      <c r="H784" s="185"/>
      <c r="I784" s="184">
        <v>42.45</v>
      </c>
      <c r="J784" s="184">
        <v>148.35</v>
      </c>
      <c r="K784" s="185">
        <v>200</v>
      </c>
      <c r="L784" s="185"/>
      <c r="M784" s="186"/>
      <c r="N784" s="61" t="s">
        <v>51</v>
      </c>
      <c r="P784" s="175" t="s">
        <v>1824</v>
      </c>
      <c r="T784" s="176"/>
    </row>
    <row r="785" spans="1:20" s="61" customFormat="1" ht="17.25">
      <c r="A785" s="183" t="s">
        <v>1828</v>
      </c>
      <c r="B785" s="183" t="s">
        <v>1829</v>
      </c>
      <c r="C785" s="183" t="s">
        <v>1824</v>
      </c>
      <c r="D785" s="183" t="s">
        <v>1825</v>
      </c>
      <c r="E785" s="184">
        <v>105.9</v>
      </c>
      <c r="F785" s="184">
        <v>105.9</v>
      </c>
      <c r="G785" s="185"/>
      <c r="H785" s="185"/>
      <c r="I785" s="184">
        <v>42.45</v>
      </c>
      <c r="J785" s="184">
        <v>148.35</v>
      </c>
      <c r="K785" s="183">
        <v>199</v>
      </c>
      <c r="L785" s="183"/>
      <c r="M785" s="186"/>
      <c r="N785" s="61" t="s">
        <v>51</v>
      </c>
      <c r="P785" s="175" t="s">
        <v>1824</v>
      </c>
      <c r="T785" s="176"/>
    </row>
    <row r="786" spans="1:20" s="61" customFormat="1" ht="17.25">
      <c r="A786" s="183" t="s">
        <v>1830</v>
      </c>
      <c r="B786" s="183" t="s">
        <v>1831</v>
      </c>
      <c r="C786" s="183" t="s">
        <v>1824</v>
      </c>
      <c r="D786" s="183" t="s">
        <v>1825</v>
      </c>
      <c r="E786" s="184">
        <v>95.9</v>
      </c>
      <c r="F786" s="184">
        <v>95.9</v>
      </c>
      <c r="G786" s="185"/>
      <c r="H786" s="185"/>
      <c r="I786" s="184">
        <v>46.45</v>
      </c>
      <c r="J786" s="184">
        <v>142.35</v>
      </c>
      <c r="K786" s="183">
        <v>90</v>
      </c>
      <c r="L786" s="183"/>
      <c r="M786" s="186"/>
      <c r="N786" s="61" t="s">
        <v>51</v>
      </c>
      <c r="P786" s="175" t="s">
        <v>1824</v>
      </c>
      <c r="T786" s="176"/>
    </row>
    <row r="787" spans="1:20" s="61" customFormat="1" ht="17.25">
      <c r="A787" s="183" t="s">
        <v>1832</v>
      </c>
      <c r="B787" s="183" t="s">
        <v>1833</v>
      </c>
      <c r="C787" s="183" t="s">
        <v>1824</v>
      </c>
      <c r="D787" s="183" t="s">
        <v>1825</v>
      </c>
      <c r="E787" s="184">
        <v>95.9</v>
      </c>
      <c r="F787" s="184">
        <v>95.9</v>
      </c>
      <c r="G787" s="185"/>
      <c r="H787" s="185"/>
      <c r="I787" s="184">
        <v>46.23</v>
      </c>
      <c r="J787" s="184">
        <v>142.13</v>
      </c>
      <c r="K787" s="185">
        <v>609</v>
      </c>
      <c r="L787" s="185"/>
      <c r="M787" s="186"/>
      <c r="N787" s="61" t="s">
        <v>51</v>
      </c>
      <c r="P787" s="175" t="s">
        <v>1824</v>
      </c>
      <c r="T787" s="176"/>
    </row>
    <row r="788" spans="1:20" s="61" customFormat="1" ht="17.25">
      <c r="A788" s="183" t="s">
        <v>1834</v>
      </c>
      <c r="B788" s="183" t="s">
        <v>1835</v>
      </c>
      <c r="C788" s="183" t="s">
        <v>1824</v>
      </c>
      <c r="D788" s="183" t="s">
        <v>1825</v>
      </c>
      <c r="E788" s="184">
        <v>106.99</v>
      </c>
      <c r="F788" s="184">
        <v>106.99</v>
      </c>
      <c r="G788" s="185"/>
      <c r="H788" s="185"/>
      <c r="I788" s="184">
        <v>46.85</v>
      </c>
      <c r="J788" s="184">
        <v>153.84</v>
      </c>
      <c r="K788" s="183">
        <v>80</v>
      </c>
      <c r="L788" s="183"/>
      <c r="M788" s="186"/>
      <c r="N788" s="61" t="s">
        <v>51</v>
      </c>
      <c r="P788" s="175" t="s">
        <v>1824</v>
      </c>
      <c r="T788" s="176"/>
    </row>
    <row r="789" spans="1:20" s="61" customFormat="1" ht="17.25">
      <c r="A789" s="183" t="s">
        <v>1836</v>
      </c>
      <c r="B789" s="183" t="s">
        <v>1837</v>
      </c>
      <c r="C789" s="183" t="s">
        <v>1223</v>
      </c>
      <c r="D789" s="183" t="s">
        <v>1224</v>
      </c>
      <c r="E789" s="184">
        <v>290</v>
      </c>
      <c r="F789" s="184">
        <v>250</v>
      </c>
      <c r="G789" s="188" t="s">
        <v>102</v>
      </c>
      <c r="H789" s="183" t="s">
        <v>689</v>
      </c>
      <c r="I789" s="184">
        <v>74.76</v>
      </c>
      <c r="J789" s="184">
        <v>324.76</v>
      </c>
      <c r="K789" s="185">
        <v>60</v>
      </c>
      <c r="L789" s="185"/>
      <c r="M789" s="186"/>
      <c r="N789" s="61" t="s">
        <v>51</v>
      </c>
      <c r="P789" s="175" t="s">
        <v>1223</v>
      </c>
      <c r="T789" s="176"/>
    </row>
    <row r="790" spans="1:20" s="61" customFormat="1" ht="17.25">
      <c r="A790" s="183" t="s">
        <v>1838</v>
      </c>
      <c r="B790" s="183" t="s">
        <v>1839</v>
      </c>
      <c r="C790" s="183" t="s">
        <v>1223</v>
      </c>
      <c r="D790" s="183" t="s">
        <v>1224</v>
      </c>
      <c r="E790" s="184">
        <v>290</v>
      </c>
      <c r="F790" s="184">
        <v>250</v>
      </c>
      <c r="G790" s="185" t="s">
        <v>102</v>
      </c>
      <c r="H790" s="185" t="s">
        <v>689</v>
      </c>
      <c r="I790" s="184">
        <v>74.76</v>
      </c>
      <c r="J790" s="184">
        <v>324.76</v>
      </c>
      <c r="K790" s="185">
        <v>72</v>
      </c>
      <c r="L790" s="185"/>
      <c r="M790" s="186"/>
      <c r="N790" s="61" t="s">
        <v>51</v>
      </c>
      <c r="P790" s="175" t="s">
        <v>1223</v>
      </c>
      <c r="T790" s="176"/>
    </row>
    <row r="791" spans="1:20" s="61" customFormat="1" ht="17.25">
      <c r="A791" s="183" t="s">
        <v>1840</v>
      </c>
      <c r="B791" s="183" t="s">
        <v>1841</v>
      </c>
      <c r="C791" s="183" t="s">
        <v>1223</v>
      </c>
      <c r="D791" s="183" t="s">
        <v>1224</v>
      </c>
      <c r="E791" s="184">
        <v>280</v>
      </c>
      <c r="F791" s="184">
        <v>240</v>
      </c>
      <c r="G791" s="188" t="s">
        <v>88</v>
      </c>
      <c r="H791" s="183" t="s">
        <v>689</v>
      </c>
      <c r="I791" s="184">
        <v>103.95</v>
      </c>
      <c r="J791" s="184">
        <v>343.95</v>
      </c>
      <c r="K791" s="185">
        <v>60</v>
      </c>
      <c r="L791" s="185"/>
      <c r="M791" s="186"/>
      <c r="N791" s="61" t="s">
        <v>51</v>
      </c>
      <c r="P791" s="175" t="s">
        <v>1223</v>
      </c>
      <c r="T791" s="176"/>
    </row>
    <row r="792" spans="1:20" s="61" customFormat="1" ht="17.25">
      <c r="A792" s="183" t="s">
        <v>1842</v>
      </c>
      <c r="B792" s="183" t="s">
        <v>1843</v>
      </c>
      <c r="C792" s="183" t="s">
        <v>1223</v>
      </c>
      <c r="D792" s="183" t="s">
        <v>1224</v>
      </c>
      <c r="E792" s="184">
        <v>280</v>
      </c>
      <c r="F792" s="184">
        <v>240</v>
      </c>
      <c r="G792" s="188" t="s">
        <v>88</v>
      </c>
      <c r="H792" s="183" t="s">
        <v>689</v>
      </c>
      <c r="I792" s="184">
        <v>103.95</v>
      </c>
      <c r="J792" s="184">
        <v>343.95</v>
      </c>
      <c r="K792" s="185">
        <v>72</v>
      </c>
      <c r="L792" s="185"/>
      <c r="M792" s="186"/>
      <c r="N792" s="61" t="s">
        <v>51</v>
      </c>
      <c r="P792" s="175" t="s">
        <v>1223</v>
      </c>
      <c r="T792" s="176"/>
    </row>
    <row r="793" spans="1:20" s="61" customFormat="1" ht="17.25">
      <c r="A793" s="183" t="s">
        <v>1844</v>
      </c>
      <c r="B793" s="183" t="s">
        <v>1845</v>
      </c>
      <c r="C793" s="183" t="s">
        <v>1824</v>
      </c>
      <c r="D793" s="183" t="s">
        <v>1825</v>
      </c>
      <c r="E793" s="184">
        <v>92.43</v>
      </c>
      <c r="F793" s="184">
        <v>92.43</v>
      </c>
      <c r="G793" s="185"/>
      <c r="H793" s="185"/>
      <c r="I793" s="184">
        <v>47.17</v>
      </c>
      <c r="J793" s="184">
        <v>139.6</v>
      </c>
      <c r="K793" s="185">
        <v>69</v>
      </c>
      <c r="L793" s="185"/>
      <c r="M793" s="186"/>
      <c r="N793" s="61" t="s">
        <v>51</v>
      </c>
      <c r="P793" s="175" t="s">
        <v>1824</v>
      </c>
      <c r="T793" s="176"/>
    </row>
    <row r="794" spans="1:20" s="61" customFormat="1" ht="17.25">
      <c r="A794" s="183" t="s">
        <v>1846</v>
      </c>
      <c r="B794" s="183" t="s">
        <v>1847</v>
      </c>
      <c r="C794" s="183" t="s">
        <v>1824</v>
      </c>
      <c r="D794" s="183" t="s">
        <v>1825</v>
      </c>
      <c r="E794" s="184">
        <v>106.35</v>
      </c>
      <c r="F794" s="184">
        <v>106.35</v>
      </c>
      <c r="G794" s="185"/>
      <c r="H794" s="185"/>
      <c r="I794" s="184">
        <v>47.03</v>
      </c>
      <c r="J794" s="184">
        <v>153.38</v>
      </c>
      <c r="K794" s="183">
        <v>300</v>
      </c>
      <c r="L794" s="183"/>
      <c r="M794" s="186"/>
      <c r="N794" s="61" t="s">
        <v>51</v>
      </c>
      <c r="P794" s="175" t="s">
        <v>1824</v>
      </c>
      <c r="T794" s="176"/>
    </row>
    <row r="795" spans="1:20" s="61" customFormat="1" ht="17.25">
      <c r="A795" s="183" t="s">
        <v>1848</v>
      </c>
      <c r="B795" s="183" t="s">
        <v>1849</v>
      </c>
      <c r="C795" s="183" t="s">
        <v>1824</v>
      </c>
      <c r="D795" s="183" t="s">
        <v>1825</v>
      </c>
      <c r="E795" s="184">
        <v>106.35</v>
      </c>
      <c r="F795" s="184">
        <v>106.35</v>
      </c>
      <c r="G795" s="185"/>
      <c r="H795" s="185"/>
      <c r="I795" s="184">
        <v>47.03</v>
      </c>
      <c r="J795" s="184">
        <v>153.38</v>
      </c>
      <c r="K795" s="185">
        <v>910</v>
      </c>
      <c r="L795" s="185"/>
      <c r="M795" s="186"/>
      <c r="N795" s="61" t="s">
        <v>51</v>
      </c>
      <c r="P795" s="175" t="s">
        <v>1824</v>
      </c>
      <c r="T795" s="176"/>
    </row>
    <row r="796" spans="1:20" s="61" customFormat="1" ht="17.25">
      <c r="A796" s="183" t="s">
        <v>1850</v>
      </c>
      <c r="B796" s="183" t="s">
        <v>1851</v>
      </c>
      <c r="C796" s="183" t="s">
        <v>1824</v>
      </c>
      <c r="D796" s="183" t="s">
        <v>1825</v>
      </c>
      <c r="E796" s="184">
        <v>106.35</v>
      </c>
      <c r="F796" s="184">
        <v>106.35</v>
      </c>
      <c r="G796" s="185"/>
      <c r="H796" s="185"/>
      <c r="I796" s="184">
        <v>43.46</v>
      </c>
      <c r="J796" s="184">
        <v>149.81</v>
      </c>
      <c r="K796" s="185">
        <v>1294</v>
      </c>
      <c r="L796" s="185"/>
      <c r="M796" s="186"/>
      <c r="N796" s="61" t="s">
        <v>51</v>
      </c>
      <c r="P796" s="175" t="s">
        <v>1824</v>
      </c>
      <c r="T796" s="176"/>
    </row>
    <row r="797" spans="1:20" s="61" customFormat="1" ht="17.25">
      <c r="A797" s="183" t="s">
        <v>1852</v>
      </c>
      <c r="B797" s="183" t="s">
        <v>1853</v>
      </c>
      <c r="C797" s="183" t="s">
        <v>343</v>
      </c>
      <c r="D797" s="183" t="s">
        <v>344</v>
      </c>
      <c r="E797" s="184">
        <v>90</v>
      </c>
      <c r="F797" s="184">
        <v>85</v>
      </c>
      <c r="G797" s="185" t="s">
        <v>194</v>
      </c>
      <c r="H797" s="185"/>
      <c r="I797" s="184">
        <v>47.91</v>
      </c>
      <c r="J797" s="184">
        <v>132.91</v>
      </c>
      <c r="K797" s="183">
        <v>72</v>
      </c>
      <c r="L797" s="183"/>
      <c r="M797" s="186"/>
      <c r="N797" s="61" t="s">
        <v>51</v>
      </c>
      <c r="P797" s="175" t="s">
        <v>343</v>
      </c>
      <c r="T797" s="176"/>
    </row>
    <row r="798" spans="1:20" s="61" customFormat="1" ht="17.25">
      <c r="A798" s="183" t="s">
        <v>1854</v>
      </c>
      <c r="B798" s="183" t="s">
        <v>1855</v>
      </c>
      <c r="C798" s="183" t="s">
        <v>343</v>
      </c>
      <c r="D798" s="183" t="s">
        <v>344</v>
      </c>
      <c r="E798" s="184">
        <v>90</v>
      </c>
      <c r="F798" s="184">
        <v>85</v>
      </c>
      <c r="G798" s="185" t="s">
        <v>194</v>
      </c>
      <c r="H798" s="185"/>
      <c r="I798" s="184">
        <v>47.91</v>
      </c>
      <c r="J798" s="184">
        <v>132.91</v>
      </c>
      <c r="K798" s="185">
        <v>1</v>
      </c>
      <c r="L798" s="185"/>
      <c r="M798" s="186"/>
      <c r="N798" s="61" t="s">
        <v>51</v>
      </c>
      <c r="P798" s="175" t="s">
        <v>343</v>
      </c>
      <c r="T798" s="176"/>
    </row>
    <row r="799" spans="1:20" s="61" customFormat="1" ht="17.25">
      <c r="A799" s="183" t="s">
        <v>1856</v>
      </c>
      <c r="B799" s="183" t="s">
        <v>1857</v>
      </c>
      <c r="C799" s="183" t="s">
        <v>1223</v>
      </c>
      <c r="D799" s="183" t="s">
        <v>1224</v>
      </c>
      <c r="E799" s="184">
        <v>380</v>
      </c>
      <c r="F799" s="184">
        <v>360</v>
      </c>
      <c r="G799" s="185" t="s">
        <v>194</v>
      </c>
      <c r="H799" s="185"/>
      <c r="I799" s="184">
        <v>137.25</v>
      </c>
      <c r="J799" s="184">
        <v>497.25</v>
      </c>
      <c r="K799" s="185">
        <v>92</v>
      </c>
      <c r="L799" s="185"/>
      <c r="M799" s="186"/>
      <c r="N799" s="61" t="s">
        <v>51</v>
      </c>
      <c r="P799" s="175" t="s">
        <v>1223</v>
      </c>
      <c r="T799" s="176"/>
    </row>
    <row r="800" spans="1:20" s="61" customFormat="1" ht="17.25">
      <c r="A800" s="183" t="s">
        <v>1858</v>
      </c>
      <c r="B800" s="183" t="s">
        <v>1859</v>
      </c>
      <c r="C800" s="183" t="s">
        <v>1223</v>
      </c>
      <c r="D800" s="183" t="s">
        <v>1224</v>
      </c>
      <c r="E800" s="184">
        <v>380</v>
      </c>
      <c r="F800" s="184">
        <v>360</v>
      </c>
      <c r="G800" s="188" t="s">
        <v>194</v>
      </c>
      <c r="H800" s="183"/>
      <c r="I800" s="184">
        <v>137.25</v>
      </c>
      <c r="J800" s="184">
        <v>497.25</v>
      </c>
      <c r="K800" s="185">
        <v>99</v>
      </c>
      <c r="L800" s="185"/>
      <c r="M800" s="186"/>
      <c r="N800" s="61" t="s">
        <v>51</v>
      </c>
      <c r="P800" s="175" t="s">
        <v>1223</v>
      </c>
      <c r="T800" s="176"/>
    </row>
    <row r="801" spans="1:20" s="61" customFormat="1" ht="14" customHeight="1">
      <c r="A801" s="183" t="s">
        <v>1860</v>
      </c>
      <c r="B801" s="183" t="s">
        <v>1861</v>
      </c>
      <c r="C801" s="183" t="s">
        <v>1223</v>
      </c>
      <c r="D801" s="183" t="s">
        <v>1224</v>
      </c>
      <c r="E801" s="184">
        <v>380</v>
      </c>
      <c r="F801" s="184">
        <v>360</v>
      </c>
      <c r="G801" s="185" t="s">
        <v>194</v>
      </c>
      <c r="H801" s="185"/>
      <c r="I801" s="184">
        <v>137.25</v>
      </c>
      <c r="J801" s="184">
        <v>497.25</v>
      </c>
      <c r="K801" s="185">
        <v>84</v>
      </c>
      <c r="L801" s="185"/>
      <c r="M801" s="186"/>
      <c r="N801" s="61" t="s">
        <v>51</v>
      </c>
      <c r="P801" s="175" t="s">
        <v>1223</v>
      </c>
      <c r="T801" s="176"/>
    </row>
    <row r="802" spans="1:20" s="61" customFormat="1" ht="17.25">
      <c r="A802" s="183" t="s">
        <v>1862</v>
      </c>
      <c r="B802" s="183" t="s">
        <v>1863</v>
      </c>
      <c r="C802" s="183" t="s">
        <v>206</v>
      </c>
      <c r="D802" s="183" t="s">
        <v>206</v>
      </c>
      <c r="E802" s="184">
        <v>155</v>
      </c>
      <c r="F802" s="184">
        <v>155</v>
      </c>
      <c r="G802" s="185"/>
      <c r="H802" s="185"/>
      <c r="I802" s="184">
        <v>71.3</v>
      </c>
      <c r="J802" s="184">
        <v>226.3</v>
      </c>
      <c r="K802" s="185">
        <v>0</v>
      </c>
      <c r="L802" s="185"/>
      <c r="M802" s="186"/>
      <c r="N802" s="61" t="s">
        <v>51</v>
      </c>
      <c r="P802" s="175" t="s">
        <v>206</v>
      </c>
      <c r="T802" s="176"/>
    </row>
    <row r="803" spans="1:20" s="61" customFormat="1" ht="17.25">
      <c r="A803" s="183" t="s">
        <v>1864</v>
      </c>
      <c r="B803" s="183" t="s">
        <v>1865</v>
      </c>
      <c r="C803" s="183" t="s">
        <v>1223</v>
      </c>
      <c r="D803" s="183" t="s">
        <v>1224</v>
      </c>
      <c r="E803" s="184">
        <v>420</v>
      </c>
      <c r="F803" s="184">
        <v>360</v>
      </c>
      <c r="G803" s="185" t="s">
        <v>88</v>
      </c>
      <c r="H803" s="185" t="s">
        <v>689</v>
      </c>
      <c r="I803" s="184">
        <v>166.05</v>
      </c>
      <c r="J803" s="184">
        <v>526.05</v>
      </c>
      <c r="K803" s="183">
        <v>108</v>
      </c>
      <c r="L803" s="183"/>
      <c r="M803" s="186"/>
      <c r="N803" s="61" t="s">
        <v>51</v>
      </c>
      <c r="P803" s="175" t="s">
        <v>1223</v>
      </c>
      <c r="T803" s="176"/>
    </row>
    <row r="804" spans="1:20" s="61" customFormat="1" ht="17.25">
      <c r="A804" s="183" t="s">
        <v>1866</v>
      </c>
      <c r="B804" s="183" t="s">
        <v>1867</v>
      </c>
      <c r="C804" s="183" t="s">
        <v>1223</v>
      </c>
      <c r="D804" s="183" t="s">
        <v>1224</v>
      </c>
      <c r="E804" s="184">
        <v>420</v>
      </c>
      <c r="F804" s="184">
        <v>360</v>
      </c>
      <c r="G804" s="185" t="s">
        <v>88</v>
      </c>
      <c r="H804" s="185" t="s">
        <v>689</v>
      </c>
      <c r="I804" s="184">
        <v>166.05</v>
      </c>
      <c r="J804" s="184">
        <v>526.05</v>
      </c>
      <c r="K804" s="183">
        <v>142</v>
      </c>
      <c r="L804" s="183"/>
      <c r="M804" s="186"/>
      <c r="N804" s="61" t="s">
        <v>51</v>
      </c>
      <c r="P804" s="175" t="s">
        <v>1223</v>
      </c>
      <c r="T804" s="176"/>
    </row>
    <row r="805" spans="1:20" s="61" customFormat="1" ht="17.25">
      <c r="A805" s="183" t="s">
        <v>1868</v>
      </c>
      <c r="B805" s="183" t="s">
        <v>205</v>
      </c>
      <c r="C805" s="183" t="s">
        <v>206</v>
      </c>
      <c r="D805" s="183" t="s">
        <v>206</v>
      </c>
      <c r="E805" s="184">
        <v>140</v>
      </c>
      <c r="F805" s="184">
        <v>120</v>
      </c>
      <c r="G805" s="185" t="s">
        <v>88</v>
      </c>
      <c r="H805" s="185" t="s">
        <v>1675</v>
      </c>
      <c r="I805" s="184">
        <v>130.28</v>
      </c>
      <c r="J805" s="184">
        <v>250.28</v>
      </c>
      <c r="K805" s="183">
        <v>44</v>
      </c>
      <c r="L805" s="183"/>
      <c r="M805" s="186"/>
      <c r="N805" s="61" t="s">
        <v>51</v>
      </c>
      <c r="P805" s="175" t="s">
        <v>206</v>
      </c>
      <c r="T805" s="176"/>
    </row>
    <row r="806" spans="1:20" s="61" customFormat="1" ht="17.25">
      <c r="A806" s="183" t="s">
        <v>1869</v>
      </c>
      <c r="B806" s="183" t="s">
        <v>1870</v>
      </c>
      <c r="C806" s="183" t="s">
        <v>206</v>
      </c>
      <c r="D806" s="183" t="s">
        <v>206</v>
      </c>
      <c r="E806" s="184">
        <v>190</v>
      </c>
      <c r="F806" s="184">
        <v>190</v>
      </c>
      <c r="G806" s="185"/>
      <c r="H806" s="185"/>
      <c r="I806" s="184">
        <v>94.33</v>
      </c>
      <c r="J806" s="184">
        <v>284.33</v>
      </c>
      <c r="K806" s="185">
        <v>196</v>
      </c>
      <c r="L806" s="185"/>
      <c r="M806" s="186"/>
      <c r="N806" s="61" t="s">
        <v>51</v>
      </c>
      <c r="P806" s="175" t="s">
        <v>206</v>
      </c>
      <c r="T806" s="176"/>
    </row>
    <row r="807" spans="1:20" s="61" customFormat="1" ht="17.25">
      <c r="A807" s="183" t="s">
        <v>1871</v>
      </c>
      <c r="B807" s="183" t="s">
        <v>1870</v>
      </c>
      <c r="C807" s="183" t="s">
        <v>206</v>
      </c>
      <c r="D807" s="183" t="s">
        <v>206</v>
      </c>
      <c r="E807" s="184">
        <v>190</v>
      </c>
      <c r="F807" s="184">
        <v>168</v>
      </c>
      <c r="G807" s="185" t="s">
        <v>263</v>
      </c>
      <c r="H807" s="185" t="s">
        <v>1111</v>
      </c>
      <c r="I807" s="184">
        <v>92.39</v>
      </c>
      <c r="J807" s="184">
        <v>260.39</v>
      </c>
      <c r="K807" s="183">
        <v>72</v>
      </c>
      <c r="L807" s="183"/>
      <c r="M807" s="186"/>
      <c r="N807" s="61" t="s">
        <v>51</v>
      </c>
      <c r="P807" s="175" t="s">
        <v>206</v>
      </c>
      <c r="T807" s="176"/>
    </row>
    <row r="808" spans="1:20" s="61" customFormat="1" ht="17.25">
      <c r="A808" s="183" t="s">
        <v>1872</v>
      </c>
      <c r="B808" s="183" t="s">
        <v>1873</v>
      </c>
      <c r="C808" s="183" t="s">
        <v>116</v>
      </c>
      <c r="D808" s="183" t="s">
        <v>117</v>
      </c>
      <c r="E808" s="184">
        <v>260</v>
      </c>
      <c r="F808" s="184">
        <v>230</v>
      </c>
      <c r="G808" s="188" t="s">
        <v>263</v>
      </c>
      <c r="H808" s="185"/>
      <c r="I808" s="184">
        <v>85.21</v>
      </c>
      <c r="J808" s="184">
        <v>315.21</v>
      </c>
      <c r="K808" s="185">
        <v>51</v>
      </c>
      <c r="L808" s="185"/>
      <c r="M808" s="186"/>
      <c r="N808" s="61" t="s">
        <v>51</v>
      </c>
      <c r="P808" s="175" t="s">
        <v>116</v>
      </c>
      <c r="T808" s="176"/>
    </row>
    <row r="809" spans="1:20" s="61" customFormat="1" ht="17.25">
      <c r="A809" s="183" t="s">
        <v>1874</v>
      </c>
      <c r="B809" s="183" t="s">
        <v>1875</v>
      </c>
      <c r="C809" s="183" t="s">
        <v>116</v>
      </c>
      <c r="D809" s="183" t="s">
        <v>117</v>
      </c>
      <c r="E809" s="184">
        <v>260</v>
      </c>
      <c r="F809" s="184">
        <v>230</v>
      </c>
      <c r="G809" s="188" t="s">
        <v>263</v>
      </c>
      <c r="H809" s="185"/>
      <c r="I809" s="184">
        <v>85.21</v>
      </c>
      <c r="J809" s="184">
        <v>315.21</v>
      </c>
      <c r="K809" s="185">
        <v>39</v>
      </c>
      <c r="L809" s="185"/>
      <c r="M809" s="186"/>
      <c r="N809" s="61" t="s">
        <v>51</v>
      </c>
      <c r="P809" s="175" t="s">
        <v>116</v>
      </c>
      <c r="T809" s="176"/>
    </row>
    <row r="810" spans="1:20" s="61" customFormat="1" ht="17.25">
      <c r="A810" s="183" t="s">
        <v>1876</v>
      </c>
      <c r="B810" s="183" t="s">
        <v>1877</v>
      </c>
      <c r="C810" s="183" t="s">
        <v>116</v>
      </c>
      <c r="D810" s="183" t="s">
        <v>117</v>
      </c>
      <c r="E810" s="184">
        <v>260</v>
      </c>
      <c r="F810" s="184">
        <v>230</v>
      </c>
      <c r="G810" s="188" t="s">
        <v>263</v>
      </c>
      <c r="H810" s="185"/>
      <c r="I810" s="184">
        <v>85.21</v>
      </c>
      <c r="J810" s="184">
        <v>315.21</v>
      </c>
      <c r="K810" s="185">
        <v>60</v>
      </c>
      <c r="L810" s="185"/>
      <c r="M810" s="186"/>
      <c r="N810" s="61" t="s">
        <v>51</v>
      </c>
      <c r="P810" s="175" t="s">
        <v>116</v>
      </c>
      <c r="T810" s="176"/>
    </row>
    <row r="811" spans="1:20" s="61" customFormat="1" ht="17.25">
      <c r="A811" s="183" t="s">
        <v>1878</v>
      </c>
      <c r="B811" s="183" t="s">
        <v>1879</v>
      </c>
      <c r="C811" s="183" t="s">
        <v>625</v>
      </c>
      <c r="D811" s="183" t="s">
        <v>626</v>
      </c>
      <c r="E811" s="184">
        <v>465</v>
      </c>
      <c r="F811" s="184">
        <v>435</v>
      </c>
      <c r="G811" s="188" t="s">
        <v>126</v>
      </c>
      <c r="H811" s="185"/>
      <c r="I811" s="184">
        <v>167.78</v>
      </c>
      <c r="J811" s="184">
        <v>602.78</v>
      </c>
      <c r="K811" s="185">
        <v>51</v>
      </c>
      <c r="L811" s="185"/>
      <c r="M811" s="186"/>
      <c r="N811" s="61" t="s">
        <v>51</v>
      </c>
      <c r="P811" s="175" t="s">
        <v>625</v>
      </c>
      <c r="T811" s="176"/>
    </row>
    <row r="812" spans="1:20" s="61" customFormat="1" ht="17.25">
      <c r="A812" s="183" t="s">
        <v>1880</v>
      </c>
      <c r="B812" s="183" t="s">
        <v>1881</v>
      </c>
      <c r="C812" s="183" t="s">
        <v>625</v>
      </c>
      <c r="D812" s="183" t="s">
        <v>626</v>
      </c>
      <c r="E812" s="184">
        <v>465</v>
      </c>
      <c r="F812" s="184">
        <v>435</v>
      </c>
      <c r="G812" s="188" t="s">
        <v>126</v>
      </c>
      <c r="H812" s="185"/>
      <c r="I812" s="184">
        <v>167.78</v>
      </c>
      <c r="J812" s="184">
        <v>602.78</v>
      </c>
      <c r="K812" s="185">
        <v>59</v>
      </c>
      <c r="L812" s="185"/>
      <c r="M812" s="186"/>
      <c r="N812" s="61" t="s">
        <v>51</v>
      </c>
      <c r="P812" s="175" t="s">
        <v>625</v>
      </c>
      <c r="T812" s="176"/>
    </row>
    <row r="813" spans="1:20" s="61" customFormat="1" ht="17.25">
      <c r="A813" s="183" t="s">
        <v>1882</v>
      </c>
      <c r="B813" s="183" t="s">
        <v>1883</v>
      </c>
      <c r="C813" s="183" t="s">
        <v>1223</v>
      </c>
      <c r="D813" s="183" t="s">
        <v>1224</v>
      </c>
      <c r="E813" s="184">
        <v>320</v>
      </c>
      <c r="F813" s="184">
        <v>280</v>
      </c>
      <c r="G813" s="188" t="s">
        <v>140</v>
      </c>
      <c r="H813" s="185"/>
      <c r="I813" s="184">
        <v>100.82</v>
      </c>
      <c r="J813" s="184">
        <v>380.82</v>
      </c>
      <c r="K813" s="183">
        <v>42</v>
      </c>
      <c r="L813" s="183"/>
      <c r="M813" s="186"/>
      <c r="N813" s="61" t="s">
        <v>51</v>
      </c>
      <c r="P813" s="175" t="s">
        <v>1223</v>
      </c>
      <c r="T813" s="176"/>
    </row>
    <row r="814" spans="1:20" s="61" customFormat="1" ht="17.25">
      <c r="A814" s="183" t="s">
        <v>1884</v>
      </c>
      <c r="B814" s="183" t="s">
        <v>1885</v>
      </c>
      <c r="C814" s="183" t="s">
        <v>1223</v>
      </c>
      <c r="D814" s="183" t="s">
        <v>1224</v>
      </c>
      <c r="E814" s="184">
        <v>320</v>
      </c>
      <c r="F814" s="184">
        <v>280</v>
      </c>
      <c r="G814" s="188" t="s">
        <v>140</v>
      </c>
      <c r="H814" s="185"/>
      <c r="I814" s="184">
        <v>100.82</v>
      </c>
      <c r="J814" s="184">
        <v>380.82</v>
      </c>
      <c r="K814" s="185">
        <v>26</v>
      </c>
      <c r="L814" s="185"/>
      <c r="M814" s="186"/>
      <c r="N814" s="61" t="s">
        <v>51</v>
      </c>
      <c r="P814" s="175" t="s">
        <v>1223</v>
      </c>
      <c r="T814" s="176"/>
    </row>
    <row r="815" spans="1:20" s="61" customFormat="1" ht="17.25">
      <c r="A815" s="183" t="s">
        <v>1886</v>
      </c>
      <c r="B815" s="183" t="s">
        <v>1887</v>
      </c>
      <c r="C815" s="183" t="s">
        <v>1223</v>
      </c>
      <c r="D815" s="183" t="s">
        <v>1224</v>
      </c>
      <c r="E815" s="184">
        <v>365</v>
      </c>
      <c r="F815" s="184">
        <v>345</v>
      </c>
      <c r="G815" s="188" t="s">
        <v>194</v>
      </c>
      <c r="H815" s="185"/>
      <c r="I815" s="184">
        <v>133.14</v>
      </c>
      <c r="J815" s="184">
        <v>478.14</v>
      </c>
      <c r="K815" s="183">
        <v>0</v>
      </c>
      <c r="L815" s="183"/>
      <c r="M815" s="186"/>
      <c r="N815" s="61" t="s">
        <v>51</v>
      </c>
      <c r="P815" s="175" t="s">
        <v>1223</v>
      </c>
      <c r="T815" s="176"/>
    </row>
    <row r="816" spans="1:20" s="61" customFormat="1" ht="17.25">
      <c r="A816" s="183" t="s">
        <v>1888</v>
      </c>
      <c r="B816" s="183" t="s">
        <v>1889</v>
      </c>
      <c r="C816" s="183" t="s">
        <v>1223</v>
      </c>
      <c r="D816" s="183" t="s">
        <v>1224</v>
      </c>
      <c r="E816" s="184">
        <v>365</v>
      </c>
      <c r="F816" s="184">
        <v>345</v>
      </c>
      <c r="G816" s="188" t="s">
        <v>194</v>
      </c>
      <c r="H816" s="185"/>
      <c r="I816" s="184">
        <v>133.14</v>
      </c>
      <c r="J816" s="184">
        <v>478.14</v>
      </c>
      <c r="K816" s="185">
        <v>0</v>
      </c>
      <c r="L816" s="185"/>
      <c r="M816" s="186"/>
      <c r="N816" s="61" t="s">
        <v>51</v>
      </c>
      <c r="P816" s="175" t="s">
        <v>1223</v>
      </c>
      <c r="T816" s="176"/>
    </row>
    <row r="817" spans="1:20" s="61" customFormat="1" ht="17.25">
      <c r="A817" s="183" t="s">
        <v>1890</v>
      </c>
      <c r="B817" s="183" t="s">
        <v>1891</v>
      </c>
      <c r="C817" s="183" t="s">
        <v>1223</v>
      </c>
      <c r="D817" s="183" t="s">
        <v>1224</v>
      </c>
      <c r="E817" s="184">
        <v>365</v>
      </c>
      <c r="F817" s="184">
        <v>345</v>
      </c>
      <c r="G817" s="188" t="s">
        <v>194</v>
      </c>
      <c r="H817" s="185"/>
      <c r="I817" s="184">
        <v>133.14</v>
      </c>
      <c r="J817" s="184">
        <v>478.14</v>
      </c>
      <c r="K817" s="185">
        <v>2</v>
      </c>
      <c r="L817" s="185"/>
      <c r="M817" s="186"/>
      <c r="N817" s="61" t="s">
        <v>51</v>
      </c>
      <c r="P817" s="175" t="s">
        <v>1223</v>
      </c>
      <c r="T817" s="176"/>
    </row>
    <row r="818" spans="1:20" s="61" customFormat="1" ht="17.25">
      <c r="A818" s="183" t="s">
        <v>1892</v>
      </c>
      <c r="B818" s="183" t="s">
        <v>1893</v>
      </c>
      <c r="C818" s="183" t="s">
        <v>97</v>
      </c>
      <c r="D818" s="183" t="s">
        <v>98</v>
      </c>
      <c r="E818" s="184">
        <v>290</v>
      </c>
      <c r="F818" s="184">
        <v>230</v>
      </c>
      <c r="G818" s="188" t="s">
        <v>688</v>
      </c>
      <c r="H818" s="185"/>
      <c r="I818" s="184">
        <v>71.14</v>
      </c>
      <c r="J818" s="184">
        <v>301.14</v>
      </c>
      <c r="K818" s="185">
        <v>91</v>
      </c>
      <c r="L818" s="185"/>
      <c r="M818" s="186"/>
      <c r="N818" s="61" t="s">
        <v>51</v>
      </c>
      <c r="P818" s="175" t="s">
        <v>97</v>
      </c>
      <c r="T818" s="176"/>
    </row>
    <row r="819" spans="1:20" s="61" customFormat="1" ht="17.25">
      <c r="A819" s="183" t="s">
        <v>1894</v>
      </c>
      <c r="B819" s="183" t="s">
        <v>1895</v>
      </c>
      <c r="C819" s="183" t="s">
        <v>1223</v>
      </c>
      <c r="D819" s="183" t="s">
        <v>1224</v>
      </c>
      <c r="E819" s="184">
        <v>205</v>
      </c>
      <c r="F819" s="184">
        <v>205</v>
      </c>
      <c r="G819" s="188"/>
      <c r="H819" s="185"/>
      <c r="I819" s="184">
        <v>89.88</v>
      </c>
      <c r="J819" s="184">
        <v>294.88</v>
      </c>
      <c r="K819" s="185">
        <v>16</v>
      </c>
      <c r="L819" s="185"/>
      <c r="M819" s="186"/>
      <c r="N819" s="61" t="s">
        <v>51</v>
      </c>
      <c r="P819" s="175" t="s">
        <v>1223</v>
      </c>
      <c r="T819" s="176"/>
    </row>
    <row r="820" spans="1:20" s="61" customFormat="1" ht="17.25">
      <c r="A820" s="183" t="s">
        <v>1896</v>
      </c>
      <c r="B820" s="183" t="s">
        <v>1897</v>
      </c>
      <c r="C820" s="183" t="s">
        <v>1223</v>
      </c>
      <c r="D820" s="183" t="s">
        <v>1224</v>
      </c>
      <c r="E820" s="184">
        <v>230</v>
      </c>
      <c r="F820" s="184">
        <v>230</v>
      </c>
      <c r="G820" s="188"/>
      <c r="H820" s="183"/>
      <c r="I820" s="184">
        <v>91.46</v>
      </c>
      <c r="J820" s="184">
        <v>321.46</v>
      </c>
      <c r="K820" s="185">
        <v>0</v>
      </c>
      <c r="L820" s="185" t="s">
        <v>76</v>
      </c>
      <c r="M820" s="186" t="s">
        <v>217</v>
      </c>
      <c r="N820" s="61" t="s">
        <v>51</v>
      </c>
      <c r="P820" s="175" t="s">
        <v>1223</v>
      </c>
      <c r="T820" s="176"/>
    </row>
    <row r="821" spans="1:20" s="61" customFormat="1" ht="17.25">
      <c r="A821" s="183" t="s">
        <v>1898</v>
      </c>
      <c r="B821" s="183" t="s">
        <v>1899</v>
      </c>
      <c r="C821" s="183" t="s">
        <v>1223</v>
      </c>
      <c r="D821" s="183" t="s">
        <v>1224</v>
      </c>
      <c r="E821" s="184">
        <v>220</v>
      </c>
      <c r="F821" s="184">
        <v>200</v>
      </c>
      <c r="G821" s="188" t="s">
        <v>137</v>
      </c>
      <c r="H821" s="183"/>
      <c r="I821" s="184">
        <v>87.65</v>
      </c>
      <c r="J821" s="184">
        <v>287.65</v>
      </c>
      <c r="K821" s="185">
        <v>0</v>
      </c>
      <c r="L821" s="185"/>
      <c r="M821" s="186"/>
      <c r="N821" s="61" t="s">
        <v>51</v>
      </c>
      <c r="P821" s="175" t="s">
        <v>1223</v>
      </c>
      <c r="T821" s="176"/>
    </row>
    <row r="822" spans="1:20" s="61" customFormat="1" ht="17.25">
      <c r="A822" s="183" t="s">
        <v>1900</v>
      </c>
      <c r="B822" s="183" t="s">
        <v>1901</v>
      </c>
      <c r="C822" s="183" t="s">
        <v>1223</v>
      </c>
      <c r="D822" s="183" t="s">
        <v>1224</v>
      </c>
      <c r="E822" s="184">
        <v>220</v>
      </c>
      <c r="F822" s="184">
        <v>170</v>
      </c>
      <c r="G822" s="188" t="s">
        <v>203</v>
      </c>
      <c r="H822" s="183" t="s">
        <v>689</v>
      </c>
      <c r="I822" s="184">
        <v>88.62</v>
      </c>
      <c r="J822" s="184">
        <v>258.62</v>
      </c>
      <c r="K822" s="185">
        <v>40</v>
      </c>
      <c r="L822" s="185"/>
      <c r="M822" s="186"/>
      <c r="N822" s="61" t="s">
        <v>51</v>
      </c>
      <c r="P822" s="175" t="s">
        <v>1223</v>
      </c>
      <c r="T822" s="176"/>
    </row>
    <row r="823" spans="1:20" s="61" customFormat="1" ht="17.25">
      <c r="A823" s="183" t="s">
        <v>1902</v>
      </c>
      <c r="B823" s="183" t="s">
        <v>1903</v>
      </c>
      <c r="C823" s="183" t="s">
        <v>1223</v>
      </c>
      <c r="D823" s="183" t="s">
        <v>1224</v>
      </c>
      <c r="E823" s="184">
        <v>220</v>
      </c>
      <c r="F823" s="184">
        <v>170</v>
      </c>
      <c r="G823" s="188" t="s">
        <v>203</v>
      </c>
      <c r="H823" s="183" t="s">
        <v>689</v>
      </c>
      <c r="I823" s="184">
        <v>88.62</v>
      </c>
      <c r="J823" s="184">
        <v>258.62</v>
      </c>
      <c r="K823" s="185">
        <v>56</v>
      </c>
      <c r="L823" s="185"/>
      <c r="M823" s="186"/>
      <c r="N823" s="61" t="s">
        <v>51</v>
      </c>
      <c r="P823" s="175" t="s">
        <v>1223</v>
      </c>
      <c r="T823" s="176"/>
    </row>
    <row r="824" spans="1:20" s="61" customFormat="1" ht="17.25">
      <c r="A824" s="183" t="s">
        <v>1904</v>
      </c>
      <c r="B824" s="183" t="s">
        <v>1905</v>
      </c>
      <c r="C824" s="183" t="s">
        <v>1223</v>
      </c>
      <c r="D824" s="183" t="s">
        <v>1224</v>
      </c>
      <c r="E824" s="184">
        <v>220</v>
      </c>
      <c r="F824" s="184">
        <v>170</v>
      </c>
      <c r="G824" s="188" t="s">
        <v>203</v>
      </c>
      <c r="H824" s="183" t="s">
        <v>689</v>
      </c>
      <c r="I824" s="184">
        <v>88.62</v>
      </c>
      <c r="J824" s="184">
        <v>258.62</v>
      </c>
      <c r="K824" s="185">
        <v>47</v>
      </c>
      <c r="L824" s="185"/>
      <c r="M824" s="186"/>
      <c r="N824" s="61" t="s">
        <v>51</v>
      </c>
      <c r="P824" s="175" t="s">
        <v>1223</v>
      </c>
      <c r="T824" s="176"/>
    </row>
    <row r="825" spans="1:20" s="61" customFormat="1" ht="17.25">
      <c r="A825" s="183" t="s">
        <v>1906</v>
      </c>
      <c r="B825" s="183" t="s">
        <v>1907</v>
      </c>
      <c r="C825" s="183" t="s">
        <v>116</v>
      </c>
      <c r="D825" s="183" t="s">
        <v>117</v>
      </c>
      <c r="E825" s="184">
        <v>180</v>
      </c>
      <c r="F825" s="184">
        <v>155</v>
      </c>
      <c r="G825" s="188" t="s">
        <v>102</v>
      </c>
      <c r="H825" s="183"/>
      <c r="I825" s="184">
        <v>49.28</v>
      </c>
      <c r="J825" s="184">
        <v>204.28</v>
      </c>
      <c r="K825" s="185">
        <v>70</v>
      </c>
      <c r="L825" s="185" t="s">
        <v>57</v>
      </c>
      <c r="M825" s="186" t="s">
        <v>1908</v>
      </c>
      <c r="N825" s="61" t="s">
        <v>51</v>
      </c>
      <c r="P825" s="175" t="s">
        <v>116</v>
      </c>
      <c r="T825" s="176"/>
    </row>
    <row r="826" spans="1:20" s="61" customFormat="1" ht="17.25">
      <c r="A826" s="183" t="s">
        <v>1909</v>
      </c>
      <c r="B826" s="183" t="s">
        <v>1910</v>
      </c>
      <c r="C826" s="183" t="s">
        <v>116</v>
      </c>
      <c r="D826" s="183" t="s">
        <v>117</v>
      </c>
      <c r="E826" s="184">
        <v>170</v>
      </c>
      <c r="F826" s="184">
        <v>145</v>
      </c>
      <c r="G826" s="188" t="s">
        <v>88</v>
      </c>
      <c r="H826" s="183"/>
      <c r="I826" s="184">
        <v>44.79</v>
      </c>
      <c r="J826" s="184">
        <v>189.79</v>
      </c>
      <c r="K826" s="185">
        <v>72</v>
      </c>
      <c r="L826" s="185" t="s">
        <v>57</v>
      </c>
      <c r="M826" s="186" t="s">
        <v>1908</v>
      </c>
      <c r="N826" s="61" t="s">
        <v>51</v>
      </c>
      <c r="P826" s="175" t="s">
        <v>116</v>
      </c>
      <c r="T826" s="176"/>
    </row>
    <row r="827" spans="1:20" s="61" customFormat="1" ht="17.25">
      <c r="A827" s="183" t="s">
        <v>1911</v>
      </c>
      <c r="B827" s="183" t="s">
        <v>1912</v>
      </c>
      <c r="C827" s="183" t="s">
        <v>1223</v>
      </c>
      <c r="D827" s="183" t="s">
        <v>1224</v>
      </c>
      <c r="E827" s="184">
        <v>240</v>
      </c>
      <c r="F827" s="184">
        <v>225</v>
      </c>
      <c r="G827" s="188" t="s">
        <v>126</v>
      </c>
      <c r="H827" s="185"/>
      <c r="I827" s="184">
        <v>93.58</v>
      </c>
      <c r="J827" s="184">
        <v>318.58</v>
      </c>
      <c r="K827" s="185">
        <v>0</v>
      </c>
      <c r="L827" s="185"/>
      <c r="M827" s="186"/>
      <c r="N827" s="61" t="s">
        <v>51</v>
      </c>
      <c r="P827" s="175" t="s">
        <v>1223</v>
      </c>
      <c r="T827" s="176"/>
    </row>
    <row r="828" spans="1:20" s="61" customFormat="1" ht="17.25">
      <c r="A828" s="183" t="s">
        <v>1913</v>
      </c>
      <c r="B828" s="183" t="s">
        <v>1914</v>
      </c>
      <c r="C828" s="183" t="s">
        <v>179</v>
      </c>
      <c r="D828" s="183" t="s">
        <v>179</v>
      </c>
      <c r="E828" s="184">
        <v>300</v>
      </c>
      <c r="F828" s="184">
        <v>260</v>
      </c>
      <c r="G828" s="188" t="s">
        <v>102</v>
      </c>
      <c r="H828" s="185"/>
      <c r="I828" s="184">
        <v>111.16</v>
      </c>
      <c r="J828" s="184">
        <v>371.16</v>
      </c>
      <c r="K828" s="185">
        <v>19</v>
      </c>
      <c r="L828" s="185"/>
      <c r="M828" s="186"/>
      <c r="N828" s="61" t="s">
        <v>51</v>
      </c>
      <c r="P828" s="175" t="s">
        <v>179</v>
      </c>
      <c r="T828" s="176"/>
    </row>
    <row r="829" spans="1:20" s="61" customFormat="1" ht="17.25">
      <c r="A829" s="183" t="s">
        <v>1915</v>
      </c>
      <c r="B829" s="183" t="s">
        <v>1916</v>
      </c>
      <c r="C829" s="183" t="s">
        <v>179</v>
      </c>
      <c r="D829" s="183" t="s">
        <v>179</v>
      </c>
      <c r="E829" s="184">
        <v>300</v>
      </c>
      <c r="F829" s="184">
        <v>260</v>
      </c>
      <c r="G829" s="188" t="s">
        <v>102</v>
      </c>
      <c r="H829" s="185"/>
      <c r="I829" s="184">
        <v>111.16</v>
      </c>
      <c r="J829" s="184">
        <v>371.16</v>
      </c>
      <c r="K829" s="183">
        <v>71</v>
      </c>
      <c r="L829" s="183"/>
      <c r="M829" s="186"/>
      <c r="N829" s="61" t="s">
        <v>51</v>
      </c>
      <c r="P829" s="175" t="s">
        <v>179</v>
      </c>
      <c r="T829" s="176"/>
    </row>
    <row r="830" spans="1:20" s="61" customFormat="1" ht="17.25">
      <c r="A830" s="183" t="s">
        <v>1917</v>
      </c>
      <c r="B830" s="183" t="s">
        <v>1918</v>
      </c>
      <c r="C830" s="183" t="s">
        <v>604</v>
      </c>
      <c r="D830" s="183" t="s">
        <v>605</v>
      </c>
      <c r="E830" s="184">
        <v>209</v>
      </c>
      <c r="F830" s="184">
        <v>209</v>
      </c>
      <c r="G830" s="188"/>
      <c r="H830" s="185"/>
      <c r="I830" s="184">
        <v>82.38</v>
      </c>
      <c r="J830" s="184">
        <v>291.38</v>
      </c>
      <c r="K830" s="183">
        <v>149</v>
      </c>
      <c r="L830" s="183"/>
      <c r="M830" s="186"/>
      <c r="N830" s="61" t="s">
        <v>51</v>
      </c>
      <c r="P830" s="175" t="s">
        <v>604</v>
      </c>
      <c r="T830" s="176"/>
    </row>
    <row r="831" spans="1:20" s="61" customFormat="1" ht="17.25">
      <c r="A831" s="183" t="s">
        <v>1919</v>
      </c>
      <c r="B831" s="183" t="s">
        <v>1918</v>
      </c>
      <c r="C831" s="183" t="s">
        <v>604</v>
      </c>
      <c r="D831" s="183" t="s">
        <v>605</v>
      </c>
      <c r="E831" s="184">
        <v>209</v>
      </c>
      <c r="F831" s="184">
        <v>209</v>
      </c>
      <c r="G831" s="188"/>
      <c r="H831" s="185"/>
      <c r="I831" s="184">
        <v>82.54</v>
      </c>
      <c r="J831" s="184">
        <v>291.54</v>
      </c>
      <c r="K831" s="185">
        <v>157</v>
      </c>
      <c r="L831" s="185"/>
      <c r="M831" s="186"/>
      <c r="N831" s="61" t="s">
        <v>51</v>
      </c>
      <c r="P831" s="175" t="s">
        <v>604</v>
      </c>
      <c r="T831" s="176"/>
    </row>
    <row r="832" spans="1:20" s="61" customFormat="1" ht="17.25">
      <c r="A832" s="183" t="s">
        <v>1920</v>
      </c>
      <c r="B832" s="183" t="s">
        <v>1921</v>
      </c>
      <c r="C832" s="183" t="s">
        <v>604</v>
      </c>
      <c r="D832" s="183" t="s">
        <v>605</v>
      </c>
      <c r="E832" s="184"/>
      <c r="F832" s="184"/>
      <c r="G832" s="188"/>
      <c r="H832" s="185"/>
      <c r="I832" s="184"/>
      <c r="J832" s="184"/>
      <c r="K832" s="185" t="s">
        <v>410</v>
      </c>
      <c r="L832" s="185"/>
      <c r="M832" s="186"/>
      <c r="N832" s="61" t="s">
        <v>410</v>
      </c>
      <c r="P832" s="175" t="s">
        <v>604</v>
      </c>
      <c r="T832" s="176"/>
    </row>
    <row r="833" spans="1:20" s="61" customFormat="1" ht="17.25">
      <c r="A833" s="183" t="s">
        <v>1922</v>
      </c>
      <c r="B833" s="183" t="s">
        <v>1921</v>
      </c>
      <c r="C833" s="183" t="s">
        <v>604</v>
      </c>
      <c r="D833" s="183" t="s">
        <v>605</v>
      </c>
      <c r="E833" s="184">
        <v>999</v>
      </c>
      <c r="F833" s="184">
        <v>999</v>
      </c>
      <c r="G833" s="188"/>
      <c r="H833" s="185"/>
      <c r="I833" s="184">
        <v>45.24</v>
      </c>
      <c r="J833" s="184">
        <v>1044.24</v>
      </c>
      <c r="K833" s="185">
        <v>0</v>
      </c>
      <c r="L833" s="185" t="s">
        <v>372</v>
      </c>
      <c r="M833" s="186" t="s">
        <v>681</v>
      </c>
      <c r="N833" s="61" t="s">
        <v>51</v>
      </c>
      <c r="P833" s="175" t="s">
        <v>604</v>
      </c>
      <c r="T833" s="176"/>
    </row>
    <row r="834" spans="1:20" s="61" customFormat="1" ht="17.25">
      <c r="A834" s="183" t="s">
        <v>1923</v>
      </c>
      <c r="B834" s="183" t="s">
        <v>1924</v>
      </c>
      <c r="C834" s="183" t="s">
        <v>343</v>
      </c>
      <c r="D834" s="183" t="s">
        <v>344</v>
      </c>
      <c r="E834" s="184"/>
      <c r="F834" s="184"/>
      <c r="G834" s="188"/>
      <c r="H834" s="185"/>
      <c r="I834" s="184"/>
      <c r="J834" s="184"/>
      <c r="K834" s="185" t="s">
        <v>410</v>
      </c>
      <c r="L834" s="185"/>
      <c r="M834" s="186"/>
      <c r="N834" s="61" t="s">
        <v>410</v>
      </c>
      <c r="P834" s="175" t="s">
        <v>343</v>
      </c>
      <c r="T834" s="176"/>
    </row>
    <row r="835" spans="1:20" s="61" customFormat="1" ht="17.25">
      <c r="A835" s="183" t="s">
        <v>1925</v>
      </c>
      <c r="B835" s="183" t="s">
        <v>1926</v>
      </c>
      <c r="C835" s="183" t="s">
        <v>343</v>
      </c>
      <c r="D835" s="183" t="s">
        <v>344</v>
      </c>
      <c r="E835" s="184"/>
      <c r="F835" s="184"/>
      <c r="G835" s="188"/>
      <c r="H835" s="185"/>
      <c r="I835" s="184"/>
      <c r="J835" s="184"/>
      <c r="K835" s="185" t="s">
        <v>410</v>
      </c>
      <c r="L835" s="185"/>
      <c r="M835" s="186"/>
      <c r="N835" s="61" t="s">
        <v>410</v>
      </c>
      <c r="P835" s="175" t="s">
        <v>343</v>
      </c>
      <c r="T835" s="176"/>
    </row>
    <row r="836" spans="1:20" s="61" customFormat="1" ht="17.25">
      <c r="A836" s="183" t="s">
        <v>1927</v>
      </c>
      <c r="B836" s="183" t="s">
        <v>1928</v>
      </c>
      <c r="C836" s="183" t="s">
        <v>73</v>
      </c>
      <c r="D836" s="183" t="s">
        <v>74</v>
      </c>
      <c r="E836" s="184">
        <v>305</v>
      </c>
      <c r="F836" s="184">
        <v>275</v>
      </c>
      <c r="G836" s="188" t="s">
        <v>137</v>
      </c>
      <c r="H836" s="185"/>
      <c r="I836" s="184">
        <v>92.26</v>
      </c>
      <c r="J836" s="184">
        <v>367.26</v>
      </c>
      <c r="K836" s="185">
        <v>0</v>
      </c>
      <c r="L836" s="185"/>
      <c r="M836" s="186"/>
      <c r="N836" s="61" t="s">
        <v>51</v>
      </c>
      <c r="P836" s="175" t="s">
        <v>73</v>
      </c>
      <c r="T836" s="176"/>
    </row>
    <row r="837" spans="1:20" s="61" customFormat="1" ht="17.25">
      <c r="A837" s="183" t="s">
        <v>1929</v>
      </c>
      <c r="B837" s="183" t="s">
        <v>1930</v>
      </c>
      <c r="C837" s="183" t="s">
        <v>73</v>
      </c>
      <c r="D837" s="183" t="s">
        <v>74</v>
      </c>
      <c r="E837" s="184">
        <v>305</v>
      </c>
      <c r="F837" s="184">
        <v>275</v>
      </c>
      <c r="G837" s="188" t="s">
        <v>137</v>
      </c>
      <c r="H837" s="185"/>
      <c r="I837" s="184">
        <v>92.26</v>
      </c>
      <c r="J837" s="184">
        <v>367.26</v>
      </c>
      <c r="K837" s="185">
        <v>0</v>
      </c>
      <c r="L837" s="185" t="s">
        <v>76</v>
      </c>
      <c r="M837" s="186" t="s">
        <v>1545</v>
      </c>
      <c r="N837" s="61" t="s">
        <v>51</v>
      </c>
      <c r="P837" s="175" t="s">
        <v>73</v>
      </c>
      <c r="T837" s="176"/>
    </row>
    <row r="838" spans="1:20" s="61" customFormat="1" ht="17.25">
      <c r="A838" s="183" t="s">
        <v>1931</v>
      </c>
      <c r="B838" s="183" t="s">
        <v>1932</v>
      </c>
      <c r="C838" s="183" t="s">
        <v>73</v>
      </c>
      <c r="D838" s="183" t="s">
        <v>74</v>
      </c>
      <c r="E838" s="184">
        <v>305</v>
      </c>
      <c r="F838" s="184">
        <v>275</v>
      </c>
      <c r="G838" s="188" t="s">
        <v>137</v>
      </c>
      <c r="H838" s="185"/>
      <c r="I838" s="184">
        <v>92.26</v>
      </c>
      <c r="J838" s="184">
        <v>367.26</v>
      </c>
      <c r="K838" s="185">
        <v>0</v>
      </c>
      <c r="L838" s="185" t="s">
        <v>57</v>
      </c>
      <c r="M838" s="186" t="s">
        <v>1545</v>
      </c>
      <c r="N838" s="61" t="s">
        <v>51</v>
      </c>
      <c r="P838" s="175" t="s">
        <v>73</v>
      </c>
      <c r="T838" s="176"/>
    </row>
    <row r="839" spans="1:20" s="61" customFormat="1" ht="17.25">
      <c r="A839" s="183" t="s">
        <v>1933</v>
      </c>
      <c r="B839" s="183" t="s">
        <v>1934</v>
      </c>
      <c r="C839" s="183" t="s">
        <v>1223</v>
      </c>
      <c r="D839" s="183" t="s">
        <v>1224</v>
      </c>
      <c r="E839" s="184"/>
      <c r="F839" s="184"/>
      <c r="G839" s="188"/>
      <c r="H839" s="185"/>
      <c r="I839" s="184"/>
      <c r="J839" s="184"/>
      <c r="K839" s="185" t="s">
        <v>410</v>
      </c>
      <c r="L839" s="185"/>
      <c r="M839" s="186"/>
      <c r="N839" s="61" t="s">
        <v>410</v>
      </c>
      <c r="P839" s="175" t="s">
        <v>1223</v>
      </c>
      <c r="T839" s="176"/>
    </row>
    <row r="840" spans="1:20" s="61" customFormat="1" ht="17.25">
      <c r="A840" s="183" t="s">
        <v>1935</v>
      </c>
      <c r="B840" s="183" t="s">
        <v>1936</v>
      </c>
      <c r="C840" s="183" t="s">
        <v>1223</v>
      </c>
      <c r="D840" s="183" t="s">
        <v>1224</v>
      </c>
      <c r="E840" s="184"/>
      <c r="F840" s="184"/>
      <c r="G840" s="188"/>
      <c r="H840" s="185"/>
      <c r="I840" s="184"/>
      <c r="J840" s="184"/>
      <c r="K840" s="185" t="s">
        <v>410</v>
      </c>
      <c r="L840" s="185"/>
      <c r="M840" s="186"/>
      <c r="N840" s="61" t="s">
        <v>410</v>
      </c>
      <c r="P840" s="175" t="s">
        <v>1223</v>
      </c>
      <c r="T840" s="176"/>
    </row>
    <row r="841" spans="1:20" s="61" customFormat="1" ht="17.25">
      <c r="A841" s="183" t="s">
        <v>1937</v>
      </c>
      <c r="B841" s="183" t="s">
        <v>1222</v>
      </c>
      <c r="C841" s="183" t="s">
        <v>1223</v>
      </c>
      <c r="D841" s="183" t="s">
        <v>1224</v>
      </c>
      <c r="E841" s="184">
        <v>170</v>
      </c>
      <c r="F841" s="184">
        <v>160</v>
      </c>
      <c r="G841" s="188" t="s">
        <v>194</v>
      </c>
      <c r="H841" s="185"/>
      <c r="I841" s="184">
        <v>79.66</v>
      </c>
      <c r="J841" s="184">
        <v>239.66</v>
      </c>
      <c r="K841" s="185">
        <v>27</v>
      </c>
      <c r="L841" s="185"/>
      <c r="M841" s="186"/>
      <c r="N841" s="61" t="s">
        <v>51</v>
      </c>
      <c r="P841" s="175" t="s">
        <v>1223</v>
      </c>
      <c r="T841" s="176"/>
    </row>
    <row r="842" spans="1:20" s="61" customFormat="1" ht="17.25">
      <c r="A842" s="183" t="s">
        <v>1938</v>
      </c>
      <c r="B842" s="183" t="s">
        <v>1939</v>
      </c>
      <c r="C842" s="183" t="s">
        <v>1223</v>
      </c>
      <c r="D842" s="183" t="s">
        <v>1224</v>
      </c>
      <c r="E842" s="184">
        <v>170</v>
      </c>
      <c r="F842" s="184">
        <v>160</v>
      </c>
      <c r="G842" s="188" t="s">
        <v>194</v>
      </c>
      <c r="H842" s="185"/>
      <c r="I842" s="184">
        <v>79.66</v>
      </c>
      <c r="J842" s="184">
        <v>239.66</v>
      </c>
      <c r="K842" s="185">
        <v>0</v>
      </c>
      <c r="L842" s="185"/>
      <c r="M842" s="186"/>
      <c r="N842" s="61" t="s">
        <v>51</v>
      </c>
      <c r="P842" s="175" t="s">
        <v>1223</v>
      </c>
      <c r="T842" s="176"/>
    </row>
    <row r="843" spans="1:20" s="61" customFormat="1" ht="17.25">
      <c r="A843" s="183" t="s">
        <v>1940</v>
      </c>
      <c r="B843" s="183" t="s">
        <v>1941</v>
      </c>
      <c r="C843" s="183" t="s">
        <v>73</v>
      </c>
      <c r="D843" s="183" t="s">
        <v>74</v>
      </c>
      <c r="E843" s="184">
        <v>300</v>
      </c>
      <c r="F843" s="184">
        <v>265</v>
      </c>
      <c r="G843" s="188" t="s">
        <v>263</v>
      </c>
      <c r="H843" s="185"/>
      <c r="I843" s="184">
        <v>99.6</v>
      </c>
      <c r="J843" s="184">
        <v>364.6</v>
      </c>
      <c r="K843" s="185">
        <v>87</v>
      </c>
      <c r="L843" s="185"/>
      <c r="M843" s="186"/>
      <c r="N843" s="61" t="s">
        <v>51</v>
      </c>
      <c r="P843" s="175" t="s">
        <v>73</v>
      </c>
      <c r="T843" s="176"/>
    </row>
    <row r="844" spans="1:20" s="61" customFormat="1" ht="17.25">
      <c r="A844" s="183" t="s">
        <v>1942</v>
      </c>
      <c r="B844" s="183" t="s">
        <v>1943</v>
      </c>
      <c r="C844" s="183" t="s">
        <v>73</v>
      </c>
      <c r="D844" s="183" t="s">
        <v>74</v>
      </c>
      <c r="E844" s="184">
        <v>300</v>
      </c>
      <c r="F844" s="184">
        <v>235</v>
      </c>
      <c r="G844" s="188" t="s">
        <v>214</v>
      </c>
      <c r="H844" s="185"/>
      <c r="I844" s="184">
        <v>99.6</v>
      </c>
      <c r="J844" s="184">
        <v>334.6</v>
      </c>
      <c r="K844" s="185">
        <v>90</v>
      </c>
      <c r="L844" s="185"/>
      <c r="M844" s="186"/>
      <c r="N844" s="61" t="s">
        <v>51</v>
      </c>
      <c r="P844" s="175" t="s">
        <v>73</v>
      </c>
      <c r="T844" s="176"/>
    </row>
    <row r="845" spans="1:20" s="61" customFormat="1" ht="17.25">
      <c r="A845" s="183" t="s">
        <v>1944</v>
      </c>
      <c r="B845" s="183" t="s">
        <v>1945</v>
      </c>
      <c r="C845" s="183" t="s">
        <v>73</v>
      </c>
      <c r="D845" s="183" t="s">
        <v>74</v>
      </c>
      <c r="E845" s="184">
        <v>300</v>
      </c>
      <c r="F845" s="184">
        <v>235</v>
      </c>
      <c r="G845" s="188" t="s">
        <v>214</v>
      </c>
      <c r="H845" s="185"/>
      <c r="I845" s="184">
        <v>99.6</v>
      </c>
      <c r="J845" s="184">
        <v>334.6</v>
      </c>
      <c r="K845" s="183">
        <v>80</v>
      </c>
      <c r="L845" s="183"/>
      <c r="M845" s="186"/>
      <c r="N845" s="61" t="s">
        <v>51</v>
      </c>
      <c r="P845" s="175" t="s">
        <v>73</v>
      </c>
      <c r="T845" s="176"/>
    </row>
    <row r="846" spans="1:20" s="61" customFormat="1" ht="17.25">
      <c r="A846" s="183" t="s">
        <v>1946</v>
      </c>
      <c r="B846" s="183" t="s">
        <v>1947</v>
      </c>
      <c r="C846" s="183" t="s">
        <v>73</v>
      </c>
      <c r="D846" s="183" t="s">
        <v>74</v>
      </c>
      <c r="E846" s="184">
        <v>285</v>
      </c>
      <c r="F846" s="184">
        <v>220</v>
      </c>
      <c r="G846" s="188" t="s">
        <v>203</v>
      </c>
      <c r="H846" s="185"/>
      <c r="I846" s="184">
        <v>89.14</v>
      </c>
      <c r="J846" s="184">
        <v>309.14</v>
      </c>
      <c r="K846" s="183">
        <v>78</v>
      </c>
      <c r="L846" s="183"/>
      <c r="M846" s="186"/>
      <c r="N846" s="61" t="s">
        <v>51</v>
      </c>
      <c r="P846" s="175" t="s">
        <v>73</v>
      </c>
      <c r="T846" s="176"/>
    </row>
    <row r="847" spans="1:20" s="61" customFormat="1" ht="17.25">
      <c r="A847" s="183" t="s">
        <v>1948</v>
      </c>
      <c r="B847" s="183" t="s">
        <v>1949</v>
      </c>
      <c r="C847" s="183" t="s">
        <v>73</v>
      </c>
      <c r="D847" s="183" t="s">
        <v>74</v>
      </c>
      <c r="E847" s="184">
        <v>285</v>
      </c>
      <c r="F847" s="184">
        <v>245</v>
      </c>
      <c r="G847" s="188" t="s">
        <v>88</v>
      </c>
      <c r="H847" s="185"/>
      <c r="I847" s="184">
        <v>89.14</v>
      </c>
      <c r="J847" s="184">
        <v>334.14</v>
      </c>
      <c r="K847" s="185">
        <v>79</v>
      </c>
      <c r="L847" s="185"/>
      <c r="M847" s="186"/>
      <c r="N847" s="61" t="s">
        <v>51</v>
      </c>
      <c r="P847" s="175" t="s">
        <v>73</v>
      </c>
      <c r="T847" s="176"/>
    </row>
    <row r="848" spans="1:20" s="61" customFormat="1" ht="17.25">
      <c r="A848" s="183" t="s">
        <v>1950</v>
      </c>
      <c r="B848" s="183" t="s">
        <v>1951</v>
      </c>
      <c r="C848" s="183" t="s">
        <v>73</v>
      </c>
      <c r="D848" s="183" t="s">
        <v>74</v>
      </c>
      <c r="E848" s="184">
        <v>285</v>
      </c>
      <c r="F848" s="184">
        <v>245</v>
      </c>
      <c r="G848" s="185" t="s">
        <v>88</v>
      </c>
      <c r="H848" s="185"/>
      <c r="I848" s="184">
        <v>89.14</v>
      </c>
      <c r="J848" s="184">
        <v>334.14</v>
      </c>
      <c r="K848" s="185">
        <v>81</v>
      </c>
      <c r="L848" s="185"/>
      <c r="M848" s="186"/>
      <c r="N848" s="61" t="s">
        <v>51</v>
      </c>
      <c r="P848" s="175" t="s">
        <v>73</v>
      </c>
      <c r="T848" s="176"/>
    </row>
    <row r="849" spans="1:20" s="61" customFormat="1" ht="17.25">
      <c r="A849" s="183" t="s">
        <v>1952</v>
      </c>
      <c r="B849" s="183" t="s">
        <v>1953</v>
      </c>
      <c r="C849" s="183" t="s">
        <v>97</v>
      </c>
      <c r="D849" s="183" t="s">
        <v>98</v>
      </c>
      <c r="E849" s="184">
        <v>300</v>
      </c>
      <c r="F849" s="184">
        <v>145</v>
      </c>
      <c r="G849" s="185" t="s">
        <v>1218</v>
      </c>
      <c r="H849" s="185"/>
      <c r="I849" s="184">
        <v>54.49</v>
      </c>
      <c r="J849" s="184">
        <v>199.49</v>
      </c>
      <c r="K849" s="185">
        <v>48</v>
      </c>
      <c r="L849" s="185"/>
      <c r="M849" s="186"/>
      <c r="N849" s="61" t="s">
        <v>51</v>
      </c>
      <c r="P849" s="175" t="s">
        <v>97</v>
      </c>
      <c r="T849" s="176"/>
    </row>
    <row r="850" spans="1:20" s="61" customFormat="1" ht="17.25">
      <c r="A850" s="183" t="s">
        <v>1954</v>
      </c>
      <c r="B850" s="183" t="s">
        <v>1955</v>
      </c>
      <c r="C850" s="183" t="s">
        <v>97</v>
      </c>
      <c r="D850" s="183" t="s">
        <v>98</v>
      </c>
      <c r="E850" s="184">
        <v>300</v>
      </c>
      <c r="F850" s="184">
        <v>145</v>
      </c>
      <c r="G850" s="188" t="s">
        <v>1218</v>
      </c>
      <c r="H850" s="185"/>
      <c r="I850" s="184">
        <v>54.49</v>
      </c>
      <c r="J850" s="184">
        <v>199.49</v>
      </c>
      <c r="K850" s="185">
        <v>199</v>
      </c>
      <c r="L850" s="185"/>
      <c r="M850" s="186"/>
      <c r="N850" s="61" t="s">
        <v>51</v>
      </c>
      <c r="P850" s="175" t="s">
        <v>97</v>
      </c>
      <c r="T850" s="176"/>
    </row>
    <row r="851" spans="1:20" s="61" customFormat="1" ht="17.25">
      <c r="A851" s="183" t="s">
        <v>1956</v>
      </c>
      <c r="B851" s="183" t="s">
        <v>1957</v>
      </c>
      <c r="C851" s="183" t="s">
        <v>97</v>
      </c>
      <c r="D851" s="183" t="s">
        <v>98</v>
      </c>
      <c r="E851" s="184">
        <v>280</v>
      </c>
      <c r="F851" s="184">
        <v>205</v>
      </c>
      <c r="G851" s="188" t="s">
        <v>464</v>
      </c>
      <c r="H851" s="185"/>
      <c r="I851" s="184">
        <v>61.59</v>
      </c>
      <c r="J851" s="184">
        <v>266.59</v>
      </c>
      <c r="K851" s="185">
        <v>65</v>
      </c>
      <c r="L851" s="185"/>
      <c r="M851" s="186"/>
      <c r="N851" s="61" t="s">
        <v>51</v>
      </c>
      <c r="P851" s="175" t="s">
        <v>97</v>
      </c>
      <c r="T851" s="176"/>
    </row>
    <row r="852" spans="1:20" s="61" customFormat="1" ht="17.25">
      <c r="A852" s="183" t="s">
        <v>1958</v>
      </c>
      <c r="B852" s="183" t="s">
        <v>1959</v>
      </c>
      <c r="C852" s="183" t="s">
        <v>1205</v>
      </c>
      <c r="D852" s="183" t="s">
        <v>1206</v>
      </c>
      <c r="E852" s="184">
        <v>250</v>
      </c>
      <c r="F852" s="184">
        <v>250</v>
      </c>
      <c r="G852" s="188"/>
      <c r="H852" s="185"/>
      <c r="I852" s="184">
        <v>91.36</v>
      </c>
      <c r="J852" s="184">
        <v>341.36</v>
      </c>
      <c r="K852" s="185">
        <v>0</v>
      </c>
      <c r="L852" s="185"/>
      <c r="M852" s="186"/>
      <c r="N852" s="61" t="s">
        <v>51</v>
      </c>
      <c r="P852" s="175" t="s">
        <v>1205</v>
      </c>
      <c r="T852" s="176"/>
    </row>
    <row r="853" spans="1:20" s="61" customFormat="1" ht="17.25">
      <c r="A853" s="183" t="s">
        <v>1960</v>
      </c>
      <c r="B853" s="183" t="s">
        <v>1961</v>
      </c>
      <c r="C853" s="183" t="s">
        <v>1205</v>
      </c>
      <c r="D853" s="183" t="s">
        <v>1206</v>
      </c>
      <c r="E853" s="184">
        <v>240</v>
      </c>
      <c r="F853" s="184">
        <v>170</v>
      </c>
      <c r="G853" s="188" t="s">
        <v>649</v>
      </c>
      <c r="H853" s="183" t="s">
        <v>56</v>
      </c>
      <c r="I853" s="184">
        <v>87.47</v>
      </c>
      <c r="J853" s="184">
        <v>257.47</v>
      </c>
      <c r="K853" s="185">
        <v>79</v>
      </c>
      <c r="L853" s="185"/>
      <c r="M853" s="186"/>
      <c r="N853" s="61" t="s">
        <v>51</v>
      </c>
      <c r="P853" s="175" t="s">
        <v>1205</v>
      </c>
      <c r="T853" s="176"/>
    </row>
    <row r="854" spans="1:20" s="61" customFormat="1" ht="17.25">
      <c r="A854" s="183" t="s">
        <v>1962</v>
      </c>
      <c r="B854" s="183" t="s">
        <v>1963</v>
      </c>
      <c r="C854" s="183" t="s">
        <v>1205</v>
      </c>
      <c r="D854" s="183" t="s">
        <v>1206</v>
      </c>
      <c r="E854" s="184">
        <v>240</v>
      </c>
      <c r="F854" s="184">
        <v>240</v>
      </c>
      <c r="G854" s="188"/>
      <c r="H854" s="183"/>
      <c r="I854" s="184">
        <v>86.63</v>
      </c>
      <c r="J854" s="184">
        <v>326.63</v>
      </c>
      <c r="K854" s="185">
        <v>0</v>
      </c>
      <c r="L854" s="185"/>
      <c r="M854" s="186"/>
      <c r="N854" s="61" t="s">
        <v>51</v>
      </c>
      <c r="P854" s="175" t="s">
        <v>1205</v>
      </c>
      <c r="T854" s="176"/>
    </row>
    <row r="855" spans="1:20" s="61" customFormat="1" ht="17.25">
      <c r="A855" s="183" t="s">
        <v>1964</v>
      </c>
      <c r="B855" s="183" t="s">
        <v>1965</v>
      </c>
      <c r="C855" s="183" t="s">
        <v>1205</v>
      </c>
      <c r="D855" s="183" t="s">
        <v>1206</v>
      </c>
      <c r="E855" s="184">
        <v>240</v>
      </c>
      <c r="F855" s="184">
        <v>240</v>
      </c>
      <c r="G855" s="188"/>
      <c r="H855" s="183"/>
      <c r="I855" s="184">
        <v>86.63</v>
      </c>
      <c r="J855" s="184">
        <v>326.63</v>
      </c>
      <c r="K855" s="185">
        <v>0</v>
      </c>
      <c r="L855" s="185"/>
      <c r="M855" s="186"/>
      <c r="N855" s="61" t="s">
        <v>51</v>
      </c>
      <c r="P855" s="175" t="s">
        <v>1205</v>
      </c>
      <c r="T855" s="176"/>
    </row>
    <row r="856" spans="1:20" s="61" customFormat="1" ht="17.25">
      <c r="A856" s="183" t="s">
        <v>1966</v>
      </c>
      <c r="B856" s="183" t="s">
        <v>1967</v>
      </c>
      <c r="C856" s="183" t="s">
        <v>1205</v>
      </c>
      <c r="D856" s="183" t="s">
        <v>1206</v>
      </c>
      <c r="E856" s="184">
        <v>250</v>
      </c>
      <c r="F856" s="184">
        <v>250</v>
      </c>
      <c r="G856" s="188"/>
      <c r="H856" s="183"/>
      <c r="I856" s="184">
        <v>91.36</v>
      </c>
      <c r="J856" s="184">
        <v>341.36</v>
      </c>
      <c r="K856" s="185">
        <v>0</v>
      </c>
      <c r="L856" s="185"/>
      <c r="M856" s="186"/>
      <c r="N856" s="61" t="s">
        <v>51</v>
      </c>
      <c r="P856" s="175" t="s">
        <v>1205</v>
      </c>
      <c r="T856" s="176"/>
    </row>
    <row r="857" spans="1:20" s="61" customFormat="1" ht="17.25">
      <c r="A857" s="183" t="s">
        <v>1968</v>
      </c>
      <c r="B857" s="183" t="s">
        <v>1969</v>
      </c>
      <c r="C857" s="183" t="s">
        <v>1205</v>
      </c>
      <c r="D857" s="183" t="s">
        <v>1206</v>
      </c>
      <c r="E857" s="184">
        <v>240</v>
      </c>
      <c r="F857" s="184">
        <v>240</v>
      </c>
      <c r="G857" s="188"/>
      <c r="H857" s="183"/>
      <c r="I857" s="184">
        <v>87.47</v>
      </c>
      <c r="J857" s="184">
        <v>327.47</v>
      </c>
      <c r="K857" s="185">
        <v>0</v>
      </c>
      <c r="L857" s="185"/>
      <c r="M857" s="186"/>
      <c r="N857" s="61" t="s">
        <v>51</v>
      </c>
      <c r="P857" s="175" t="s">
        <v>1205</v>
      </c>
      <c r="T857" s="176"/>
    </row>
    <row r="858" spans="1:20" s="61" customFormat="1" ht="17.25">
      <c r="A858" s="183" t="s">
        <v>1970</v>
      </c>
      <c r="B858" s="183" t="s">
        <v>1971</v>
      </c>
      <c r="C858" s="183" t="s">
        <v>97</v>
      </c>
      <c r="D858" s="183" t="s">
        <v>98</v>
      </c>
      <c r="E858" s="184">
        <v>300</v>
      </c>
      <c r="F858" s="184">
        <v>145</v>
      </c>
      <c r="G858" s="185" t="s">
        <v>1218</v>
      </c>
      <c r="H858" s="185"/>
      <c r="I858" s="184">
        <v>54.49</v>
      </c>
      <c r="J858" s="184">
        <v>199.49</v>
      </c>
      <c r="K858" s="185">
        <v>132</v>
      </c>
      <c r="L858" s="185"/>
      <c r="M858" s="186"/>
      <c r="N858" s="61" t="s">
        <v>51</v>
      </c>
      <c r="P858" s="175" t="s">
        <v>97</v>
      </c>
      <c r="T858" s="176"/>
    </row>
    <row r="859" spans="1:20" s="61" customFormat="1" ht="17.25">
      <c r="A859" s="183" t="s">
        <v>1972</v>
      </c>
      <c r="B859" s="183" t="s">
        <v>1973</v>
      </c>
      <c r="C859" s="183" t="s">
        <v>210</v>
      </c>
      <c r="D859" s="183" t="s">
        <v>210</v>
      </c>
      <c r="E859" s="184">
        <v>170</v>
      </c>
      <c r="F859" s="184">
        <v>135</v>
      </c>
      <c r="G859" s="188" t="s">
        <v>688</v>
      </c>
      <c r="H859" s="185"/>
      <c r="I859" s="184">
        <v>43.11</v>
      </c>
      <c r="J859" s="184">
        <v>178.11</v>
      </c>
      <c r="K859" s="185">
        <v>114</v>
      </c>
      <c r="L859" s="185" t="s">
        <v>130</v>
      </c>
      <c r="M859" s="186" t="s">
        <v>666</v>
      </c>
      <c r="N859" s="61" t="s">
        <v>51</v>
      </c>
      <c r="P859" s="175" t="s">
        <v>210</v>
      </c>
      <c r="T859" s="176"/>
    </row>
    <row r="860" spans="1:20" s="61" customFormat="1" ht="17.25">
      <c r="A860" s="183" t="s">
        <v>1974</v>
      </c>
      <c r="B860" s="183" t="s">
        <v>1975</v>
      </c>
      <c r="C860" s="183" t="s">
        <v>210</v>
      </c>
      <c r="D860" s="183" t="s">
        <v>210</v>
      </c>
      <c r="E860" s="184">
        <v>170</v>
      </c>
      <c r="F860" s="184">
        <v>135</v>
      </c>
      <c r="G860" s="188" t="s">
        <v>688</v>
      </c>
      <c r="H860" s="185"/>
      <c r="I860" s="184">
        <v>43.11</v>
      </c>
      <c r="J860" s="184">
        <v>178.11</v>
      </c>
      <c r="K860" s="185">
        <v>123</v>
      </c>
      <c r="L860" s="185"/>
      <c r="M860" s="186"/>
      <c r="N860" s="61" t="s">
        <v>51</v>
      </c>
      <c r="P860" s="175" t="s">
        <v>210</v>
      </c>
      <c r="T860" s="176"/>
    </row>
    <row r="861" spans="1:20" s="61" customFormat="1" ht="17.25">
      <c r="A861" s="183" t="s">
        <v>1976</v>
      </c>
      <c r="B861" s="183" t="s">
        <v>1977</v>
      </c>
      <c r="C861" s="183" t="s">
        <v>647</v>
      </c>
      <c r="D861" s="183" t="s">
        <v>648</v>
      </c>
      <c r="E861" s="184">
        <v>199</v>
      </c>
      <c r="F861" s="184">
        <v>143</v>
      </c>
      <c r="G861" s="185" t="s">
        <v>329</v>
      </c>
      <c r="H861" s="185"/>
      <c r="I861" s="184">
        <v>50.32</v>
      </c>
      <c r="J861" s="184">
        <v>193.32</v>
      </c>
      <c r="K861" s="185">
        <v>45</v>
      </c>
      <c r="L861" s="185"/>
      <c r="M861" s="186"/>
      <c r="N861" s="61" t="s">
        <v>51</v>
      </c>
      <c r="P861" s="175" t="s">
        <v>647</v>
      </c>
      <c r="T861" s="176"/>
    </row>
    <row r="862" spans="1:20" s="61" customFormat="1" ht="17.25">
      <c r="A862" s="183" t="s">
        <v>1978</v>
      </c>
      <c r="B862" s="183" t="s">
        <v>1979</v>
      </c>
      <c r="C862" s="183" t="s">
        <v>116</v>
      </c>
      <c r="D862" s="183" t="s">
        <v>117</v>
      </c>
      <c r="E862" s="184">
        <v>559</v>
      </c>
      <c r="F862" s="184">
        <v>510</v>
      </c>
      <c r="G862" s="185" t="s">
        <v>55</v>
      </c>
      <c r="H862" s="185"/>
      <c r="I862" s="184">
        <v>178.11</v>
      </c>
      <c r="J862" s="184">
        <v>688.11</v>
      </c>
      <c r="K862" s="185">
        <v>116</v>
      </c>
      <c r="L862" s="185"/>
      <c r="M862" s="186"/>
      <c r="N862" s="61" t="s">
        <v>51</v>
      </c>
      <c r="P862" s="175" t="s">
        <v>116</v>
      </c>
      <c r="T862" s="176"/>
    </row>
    <row r="863" spans="1:20" s="61" customFormat="1" ht="17.25">
      <c r="A863" s="183" t="s">
        <v>1980</v>
      </c>
      <c r="B863" s="183" t="s">
        <v>1981</v>
      </c>
      <c r="C863" s="183" t="s">
        <v>116</v>
      </c>
      <c r="D863" s="183" t="s">
        <v>117</v>
      </c>
      <c r="E863" s="184">
        <v>559</v>
      </c>
      <c r="F863" s="184">
        <v>440</v>
      </c>
      <c r="G863" s="185" t="s">
        <v>214</v>
      </c>
      <c r="H863" s="185"/>
      <c r="I863" s="184">
        <v>178.11</v>
      </c>
      <c r="J863" s="184">
        <v>618.11</v>
      </c>
      <c r="K863" s="183">
        <v>43</v>
      </c>
      <c r="L863" s="183"/>
      <c r="M863" s="186"/>
      <c r="N863" s="61" t="s">
        <v>51</v>
      </c>
      <c r="P863" s="175" t="s">
        <v>116</v>
      </c>
      <c r="T863" s="176"/>
    </row>
    <row r="864" spans="1:20" s="61" customFormat="1" ht="17.25">
      <c r="A864" s="183" t="s">
        <v>1982</v>
      </c>
      <c r="B864" s="183" t="s">
        <v>1983</v>
      </c>
      <c r="C864" s="183" t="s">
        <v>116</v>
      </c>
      <c r="D864" s="183" t="s">
        <v>117</v>
      </c>
      <c r="E864" s="184">
        <v>559</v>
      </c>
      <c r="F864" s="184">
        <v>460</v>
      </c>
      <c r="G864" s="185" t="s">
        <v>395</v>
      </c>
      <c r="H864" s="185"/>
      <c r="I864" s="184">
        <v>178.11</v>
      </c>
      <c r="J864" s="184">
        <v>638.11</v>
      </c>
      <c r="K864" s="183">
        <v>108</v>
      </c>
      <c r="L864" s="183"/>
      <c r="M864" s="186"/>
      <c r="N864" s="61" t="s">
        <v>51</v>
      </c>
      <c r="P864" s="175" t="s">
        <v>116</v>
      </c>
      <c r="T864" s="176"/>
    </row>
    <row r="865" spans="1:20" s="61" customFormat="1" ht="17.25">
      <c r="A865" s="183" t="s">
        <v>1984</v>
      </c>
      <c r="B865" s="183" t="s">
        <v>1985</v>
      </c>
      <c r="C865" s="183" t="s">
        <v>97</v>
      </c>
      <c r="D865" s="183" t="s">
        <v>98</v>
      </c>
      <c r="E865" s="184">
        <v>105</v>
      </c>
      <c r="F865" s="184">
        <v>89</v>
      </c>
      <c r="G865" s="185" t="s">
        <v>268</v>
      </c>
      <c r="H865" s="185"/>
      <c r="I865" s="184">
        <v>38.13</v>
      </c>
      <c r="J865" s="184">
        <v>127.13</v>
      </c>
      <c r="K865" s="183">
        <v>16</v>
      </c>
      <c r="L865" s="183"/>
      <c r="M865" s="186"/>
      <c r="N865" s="61" t="s">
        <v>51</v>
      </c>
      <c r="P865" s="175" t="s">
        <v>97</v>
      </c>
      <c r="T865" s="176"/>
    </row>
    <row r="866" spans="1:20" s="61" customFormat="1" ht="17.25">
      <c r="A866" s="183" t="s">
        <v>1986</v>
      </c>
      <c r="B866" s="183" t="s">
        <v>1987</v>
      </c>
      <c r="C866" s="183" t="s">
        <v>97</v>
      </c>
      <c r="D866" s="183" t="s">
        <v>98</v>
      </c>
      <c r="E866" s="184">
        <v>105</v>
      </c>
      <c r="F866" s="184">
        <v>89</v>
      </c>
      <c r="G866" s="185" t="s">
        <v>268</v>
      </c>
      <c r="H866" s="185"/>
      <c r="I866" s="184">
        <v>38.13</v>
      </c>
      <c r="J866" s="184">
        <v>127.13</v>
      </c>
      <c r="K866" s="183">
        <v>76</v>
      </c>
      <c r="L866" s="183"/>
      <c r="M866" s="186"/>
      <c r="N866" s="61" t="s">
        <v>51</v>
      </c>
      <c r="P866" s="175" t="s">
        <v>97</v>
      </c>
      <c r="T866" s="176"/>
    </row>
    <row r="867" spans="1:20" s="61" customFormat="1" ht="17.25">
      <c r="A867" s="183" t="s">
        <v>1988</v>
      </c>
      <c r="B867" s="183" t="s">
        <v>1989</v>
      </c>
      <c r="C867" s="183" t="s">
        <v>97</v>
      </c>
      <c r="D867" s="183" t="s">
        <v>98</v>
      </c>
      <c r="E867" s="184">
        <v>130</v>
      </c>
      <c r="F867" s="184">
        <v>103</v>
      </c>
      <c r="G867" s="185" t="s">
        <v>688</v>
      </c>
      <c r="H867" s="185"/>
      <c r="I867" s="184">
        <v>39.22</v>
      </c>
      <c r="J867" s="184">
        <v>142.22</v>
      </c>
      <c r="K867" s="183">
        <v>236</v>
      </c>
      <c r="L867" s="183" t="s">
        <v>76</v>
      </c>
      <c r="M867" s="186" t="s">
        <v>865</v>
      </c>
      <c r="N867" s="61" t="s">
        <v>51</v>
      </c>
      <c r="P867" s="175" t="s">
        <v>97</v>
      </c>
      <c r="T867" s="176"/>
    </row>
    <row r="868" spans="1:20" s="61" customFormat="1" ht="17.25">
      <c r="A868" s="183" t="s">
        <v>1990</v>
      </c>
      <c r="B868" s="183" t="s">
        <v>1991</v>
      </c>
      <c r="C868" s="183" t="s">
        <v>97</v>
      </c>
      <c r="D868" s="183" t="s">
        <v>98</v>
      </c>
      <c r="E868" s="184">
        <v>130</v>
      </c>
      <c r="F868" s="184">
        <v>103</v>
      </c>
      <c r="G868" s="185" t="s">
        <v>688</v>
      </c>
      <c r="H868" s="185"/>
      <c r="I868" s="184">
        <v>39.22</v>
      </c>
      <c r="J868" s="184">
        <v>142.22</v>
      </c>
      <c r="K868" s="185">
        <v>95</v>
      </c>
      <c r="L868" s="185" t="s">
        <v>57</v>
      </c>
      <c r="M868" s="186" t="s">
        <v>1611</v>
      </c>
      <c r="N868" s="61" t="s">
        <v>51</v>
      </c>
      <c r="P868" s="175" t="s">
        <v>97</v>
      </c>
      <c r="T868" s="176"/>
    </row>
    <row r="869" spans="1:20" s="61" customFormat="1" ht="17.25">
      <c r="A869" s="183" t="s">
        <v>1992</v>
      </c>
      <c r="B869" s="183" t="s">
        <v>1993</v>
      </c>
      <c r="C869" s="183" t="s">
        <v>97</v>
      </c>
      <c r="D869" s="183" t="s">
        <v>98</v>
      </c>
      <c r="E869" s="184">
        <v>110</v>
      </c>
      <c r="F869" s="184">
        <v>92</v>
      </c>
      <c r="G869" s="188" t="s">
        <v>107</v>
      </c>
      <c r="H869" s="185"/>
      <c r="I869" s="184">
        <v>38.2</v>
      </c>
      <c r="J869" s="184">
        <v>130.2</v>
      </c>
      <c r="K869" s="185">
        <v>35</v>
      </c>
      <c r="L869" s="185"/>
      <c r="M869" s="186"/>
      <c r="N869" s="61" t="s">
        <v>51</v>
      </c>
      <c r="P869" s="175" t="s">
        <v>97</v>
      </c>
      <c r="T869" s="176"/>
    </row>
    <row r="870" spans="1:20" s="61" customFormat="1" ht="17.25">
      <c r="A870" s="183" t="s">
        <v>1994</v>
      </c>
      <c r="B870" s="183" t="s">
        <v>1995</v>
      </c>
      <c r="C870" s="183" t="s">
        <v>97</v>
      </c>
      <c r="D870" s="183" t="s">
        <v>98</v>
      </c>
      <c r="E870" s="184">
        <v>110</v>
      </c>
      <c r="F870" s="184">
        <v>92</v>
      </c>
      <c r="G870" s="188" t="s">
        <v>107</v>
      </c>
      <c r="H870" s="185"/>
      <c r="I870" s="184">
        <v>38.2</v>
      </c>
      <c r="J870" s="184">
        <v>130.2</v>
      </c>
      <c r="K870" s="185">
        <v>111</v>
      </c>
      <c r="L870" s="185" t="s">
        <v>57</v>
      </c>
      <c r="M870" s="186" t="s">
        <v>58</v>
      </c>
      <c r="N870" s="61" t="s">
        <v>51</v>
      </c>
      <c r="P870" s="175" t="s">
        <v>97</v>
      </c>
      <c r="T870" s="176"/>
    </row>
    <row r="871" spans="1:20" s="61" customFormat="1" ht="17.25">
      <c r="A871" s="183" t="s">
        <v>1996</v>
      </c>
      <c r="B871" s="183" t="s">
        <v>1997</v>
      </c>
      <c r="C871" s="183" t="s">
        <v>179</v>
      </c>
      <c r="D871" s="183" t="s">
        <v>179</v>
      </c>
      <c r="E871" s="184">
        <v>260</v>
      </c>
      <c r="F871" s="184">
        <v>195</v>
      </c>
      <c r="G871" s="188" t="s">
        <v>180</v>
      </c>
      <c r="H871" s="185"/>
      <c r="I871" s="184">
        <v>85.5</v>
      </c>
      <c r="J871" s="184">
        <v>280.5</v>
      </c>
      <c r="K871" s="185">
        <v>335</v>
      </c>
      <c r="L871" s="185"/>
      <c r="M871" s="186"/>
      <c r="N871" s="61" t="s">
        <v>51</v>
      </c>
      <c r="P871" s="175" t="s">
        <v>179</v>
      </c>
      <c r="T871" s="176"/>
    </row>
    <row r="872" spans="1:20" s="61" customFormat="1" ht="17.25">
      <c r="A872" s="183" t="s">
        <v>1998</v>
      </c>
      <c r="B872" s="183" t="s">
        <v>1999</v>
      </c>
      <c r="C872" s="183" t="s">
        <v>625</v>
      </c>
      <c r="D872" s="183" t="s">
        <v>626</v>
      </c>
      <c r="E872" s="184">
        <v>330</v>
      </c>
      <c r="F872" s="184">
        <v>320</v>
      </c>
      <c r="G872" s="188" t="s">
        <v>321</v>
      </c>
      <c r="H872" s="183"/>
      <c r="I872" s="184">
        <v>101.05</v>
      </c>
      <c r="J872" s="184">
        <v>421.05</v>
      </c>
      <c r="K872" s="183">
        <v>88</v>
      </c>
      <c r="L872" s="183"/>
      <c r="M872" s="186"/>
      <c r="N872" s="61" t="s">
        <v>51</v>
      </c>
      <c r="P872" s="175" t="s">
        <v>625</v>
      </c>
      <c r="T872" s="176"/>
    </row>
    <row r="873" spans="1:20" s="61" customFormat="1" ht="17.25">
      <c r="A873" s="183" t="s">
        <v>2000</v>
      </c>
      <c r="B873" s="183" t="s">
        <v>2001</v>
      </c>
      <c r="C873" s="183" t="s">
        <v>625</v>
      </c>
      <c r="D873" s="183" t="s">
        <v>626</v>
      </c>
      <c r="E873" s="184">
        <v>340</v>
      </c>
      <c r="F873" s="184">
        <v>320</v>
      </c>
      <c r="G873" s="185" t="s">
        <v>194</v>
      </c>
      <c r="H873" s="185"/>
      <c r="I873" s="184">
        <v>101.05</v>
      </c>
      <c r="J873" s="184">
        <v>421.05</v>
      </c>
      <c r="K873" s="185">
        <v>70</v>
      </c>
      <c r="L873" s="185"/>
      <c r="M873" s="186"/>
      <c r="N873" s="61" t="s">
        <v>51</v>
      </c>
      <c r="P873" s="175" t="s">
        <v>625</v>
      </c>
      <c r="T873" s="176"/>
    </row>
    <row r="874" spans="1:20" s="61" customFormat="1" ht="17.25">
      <c r="A874" s="183" t="s">
        <v>2002</v>
      </c>
      <c r="B874" s="183" t="s">
        <v>2003</v>
      </c>
      <c r="C874" s="183" t="s">
        <v>625</v>
      </c>
      <c r="D874" s="183" t="s">
        <v>626</v>
      </c>
      <c r="E874" s="184">
        <v>330</v>
      </c>
      <c r="F874" s="184">
        <v>320</v>
      </c>
      <c r="G874" s="185" t="s">
        <v>321</v>
      </c>
      <c r="H874" s="185"/>
      <c r="I874" s="184">
        <v>101.05</v>
      </c>
      <c r="J874" s="184">
        <v>421.05</v>
      </c>
      <c r="K874" s="185">
        <v>68</v>
      </c>
      <c r="L874" s="185"/>
      <c r="M874" s="186"/>
      <c r="N874" s="61" t="s">
        <v>51</v>
      </c>
      <c r="P874" s="175" t="s">
        <v>625</v>
      </c>
      <c r="T874" s="176"/>
    </row>
    <row r="875" spans="1:20" s="61" customFormat="1" ht="17.25">
      <c r="A875" s="183" t="s">
        <v>2004</v>
      </c>
      <c r="B875" s="183" t="s">
        <v>2005</v>
      </c>
      <c r="C875" s="183" t="s">
        <v>179</v>
      </c>
      <c r="D875" s="183" t="s">
        <v>179</v>
      </c>
      <c r="E875" s="184">
        <v>270</v>
      </c>
      <c r="F875" s="184">
        <v>205</v>
      </c>
      <c r="G875" s="185" t="s">
        <v>180</v>
      </c>
      <c r="H875" s="185"/>
      <c r="I875" s="184">
        <v>89.59</v>
      </c>
      <c r="J875" s="184">
        <v>294.59</v>
      </c>
      <c r="K875" s="185">
        <v>463</v>
      </c>
      <c r="L875" s="185"/>
      <c r="M875" s="186"/>
      <c r="N875" s="61" t="s">
        <v>51</v>
      </c>
      <c r="P875" s="175" t="s">
        <v>179</v>
      </c>
      <c r="T875" s="176"/>
    </row>
    <row r="876" spans="1:20" s="61" customFormat="1" ht="17.25">
      <c r="A876" s="183" t="s">
        <v>2006</v>
      </c>
      <c r="B876" s="183" t="s">
        <v>2007</v>
      </c>
      <c r="C876" s="183" t="s">
        <v>73</v>
      </c>
      <c r="D876" s="183" t="s">
        <v>74</v>
      </c>
      <c r="E876" s="184">
        <v>240</v>
      </c>
      <c r="F876" s="184">
        <v>240</v>
      </c>
      <c r="G876" s="185"/>
      <c r="H876" s="185"/>
      <c r="I876" s="184">
        <v>51.68</v>
      </c>
      <c r="J876" s="184">
        <v>291.68</v>
      </c>
      <c r="K876" s="185">
        <v>22</v>
      </c>
      <c r="L876" s="185" t="s">
        <v>57</v>
      </c>
      <c r="M876" s="186" t="s">
        <v>1545</v>
      </c>
      <c r="N876" s="61" t="s">
        <v>51</v>
      </c>
      <c r="P876" s="175" t="s">
        <v>73</v>
      </c>
      <c r="T876" s="176"/>
    </row>
    <row r="877" spans="1:20" s="61" customFormat="1" ht="17.25">
      <c r="A877" s="183" t="s">
        <v>2008</v>
      </c>
      <c r="B877" s="183" t="s">
        <v>2009</v>
      </c>
      <c r="C877" s="183" t="s">
        <v>179</v>
      </c>
      <c r="D877" s="183" t="s">
        <v>179</v>
      </c>
      <c r="E877" s="184">
        <v>200</v>
      </c>
      <c r="F877" s="184">
        <v>170</v>
      </c>
      <c r="G877" s="185" t="s">
        <v>88</v>
      </c>
      <c r="H877" s="185"/>
      <c r="I877" s="184">
        <v>81.36</v>
      </c>
      <c r="J877" s="184">
        <v>251.36</v>
      </c>
      <c r="K877" s="185">
        <v>167</v>
      </c>
      <c r="L877" s="185"/>
      <c r="M877" s="186"/>
      <c r="N877" s="61" t="s">
        <v>51</v>
      </c>
      <c r="P877" s="175" t="s">
        <v>179</v>
      </c>
      <c r="T877" s="176"/>
    </row>
    <row r="878" spans="1:20" s="61" customFormat="1" ht="17.25">
      <c r="A878" s="183" t="s">
        <v>2010</v>
      </c>
      <c r="B878" s="183" t="s">
        <v>2011</v>
      </c>
      <c r="C878" s="183" t="s">
        <v>179</v>
      </c>
      <c r="D878" s="183" t="s">
        <v>179</v>
      </c>
      <c r="E878" s="184">
        <v>300</v>
      </c>
      <c r="F878" s="184">
        <v>235</v>
      </c>
      <c r="G878" s="185" t="s">
        <v>214</v>
      </c>
      <c r="H878" s="185"/>
      <c r="I878" s="184">
        <v>105.72</v>
      </c>
      <c r="J878" s="184">
        <v>340.72</v>
      </c>
      <c r="K878" s="185">
        <v>293</v>
      </c>
      <c r="L878" s="185"/>
      <c r="M878" s="186"/>
      <c r="N878" s="61" t="s">
        <v>51</v>
      </c>
      <c r="P878" s="175" t="s">
        <v>179</v>
      </c>
      <c r="T878" s="176"/>
    </row>
    <row r="879" spans="1:20" s="61" customFormat="1" ht="17.25">
      <c r="A879" s="183" t="s">
        <v>2012</v>
      </c>
      <c r="B879" s="183" t="s">
        <v>2013</v>
      </c>
      <c r="C879" s="183" t="s">
        <v>179</v>
      </c>
      <c r="D879" s="183" t="s">
        <v>179</v>
      </c>
      <c r="E879" s="184">
        <v>290</v>
      </c>
      <c r="F879" s="184">
        <v>225</v>
      </c>
      <c r="G879" s="185" t="s">
        <v>203</v>
      </c>
      <c r="H879" s="185"/>
      <c r="I879" s="184">
        <v>100.82</v>
      </c>
      <c r="J879" s="184">
        <v>325.82</v>
      </c>
      <c r="K879" s="185">
        <v>329</v>
      </c>
      <c r="L879" s="185"/>
      <c r="M879" s="186"/>
      <c r="N879" s="61" t="s">
        <v>51</v>
      </c>
      <c r="P879" s="175" t="s">
        <v>179</v>
      </c>
      <c r="T879" s="176"/>
    </row>
    <row r="880" spans="1:20" s="61" customFormat="1" ht="17.25">
      <c r="A880" s="183" t="s">
        <v>2014</v>
      </c>
      <c r="B880" s="183" t="s">
        <v>2015</v>
      </c>
      <c r="C880" s="183" t="s">
        <v>179</v>
      </c>
      <c r="D880" s="183" t="s">
        <v>179</v>
      </c>
      <c r="E880" s="184">
        <v>285</v>
      </c>
      <c r="F880" s="184">
        <v>250</v>
      </c>
      <c r="G880" s="185" t="s">
        <v>140</v>
      </c>
      <c r="H880" s="185"/>
      <c r="I880" s="184">
        <v>90.29</v>
      </c>
      <c r="J880" s="184">
        <v>340.29</v>
      </c>
      <c r="K880" s="185">
        <v>183</v>
      </c>
      <c r="L880" s="185"/>
      <c r="M880" s="186"/>
      <c r="N880" s="61" t="s">
        <v>51</v>
      </c>
      <c r="P880" s="175" t="s">
        <v>179</v>
      </c>
      <c r="T880" s="176"/>
    </row>
    <row r="881" spans="1:20" s="61" customFormat="1" ht="17.25">
      <c r="A881" s="183" t="s">
        <v>2016</v>
      </c>
      <c r="B881" s="183" t="s">
        <v>2017</v>
      </c>
      <c r="C881" s="183" t="s">
        <v>97</v>
      </c>
      <c r="D881" s="183" t="s">
        <v>98</v>
      </c>
      <c r="E881" s="184">
        <v>130</v>
      </c>
      <c r="F881" s="184">
        <v>103</v>
      </c>
      <c r="G881" s="188" t="s">
        <v>688</v>
      </c>
      <c r="H881" s="185"/>
      <c r="I881" s="184">
        <v>39.22</v>
      </c>
      <c r="J881" s="184">
        <v>142.22</v>
      </c>
      <c r="K881" s="185">
        <v>0</v>
      </c>
      <c r="L881" s="185" t="s">
        <v>57</v>
      </c>
      <c r="M881" s="186" t="s">
        <v>1611</v>
      </c>
      <c r="N881" s="61" t="s">
        <v>51</v>
      </c>
      <c r="P881" s="175" t="s">
        <v>97</v>
      </c>
      <c r="T881" s="176"/>
    </row>
    <row r="882" spans="1:20" s="61" customFormat="1" ht="17.25">
      <c r="A882" s="183" t="s">
        <v>2018</v>
      </c>
      <c r="B882" s="183" t="s">
        <v>1615</v>
      </c>
      <c r="C882" s="183" t="s">
        <v>97</v>
      </c>
      <c r="D882" s="183" t="s">
        <v>98</v>
      </c>
      <c r="E882" s="184">
        <v>105</v>
      </c>
      <c r="F882" s="184">
        <v>89</v>
      </c>
      <c r="G882" s="188" t="s">
        <v>268</v>
      </c>
      <c r="H882" s="185"/>
      <c r="I882" s="184">
        <v>38.13</v>
      </c>
      <c r="J882" s="184">
        <v>127.13</v>
      </c>
      <c r="K882" s="185">
        <v>23</v>
      </c>
      <c r="L882" s="185"/>
      <c r="M882" s="186"/>
      <c r="N882" s="61" t="s">
        <v>51</v>
      </c>
      <c r="P882" s="175" t="s">
        <v>97</v>
      </c>
      <c r="T882" s="176"/>
    </row>
    <row r="883" spans="1:20" s="61" customFormat="1" ht="17.25">
      <c r="A883" s="183" t="s">
        <v>2019</v>
      </c>
      <c r="B883" s="183" t="s">
        <v>1621</v>
      </c>
      <c r="C883" s="183" t="s">
        <v>97</v>
      </c>
      <c r="D883" s="183" t="s">
        <v>98</v>
      </c>
      <c r="E883" s="184">
        <v>110</v>
      </c>
      <c r="F883" s="184">
        <v>92</v>
      </c>
      <c r="G883" s="188" t="s">
        <v>107</v>
      </c>
      <c r="H883" s="185"/>
      <c r="I883" s="184">
        <v>38.2</v>
      </c>
      <c r="J883" s="184">
        <v>130.2</v>
      </c>
      <c r="K883" s="185">
        <v>0</v>
      </c>
      <c r="L883" s="185"/>
      <c r="M883" s="186"/>
      <c r="N883" s="61" t="s">
        <v>51</v>
      </c>
      <c r="P883" s="175" t="s">
        <v>97</v>
      </c>
      <c r="T883" s="176"/>
    </row>
    <row r="884" spans="1:20" s="61" customFormat="1" ht="17.25">
      <c r="A884" s="183" t="s">
        <v>2020</v>
      </c>
      <c r="B884" s="183" t="s">
        <v>2021</v>
      </c>
      <c r="C884" s="183" t="s">
        <v>1728</v>
      </c>
      <c r="D884" s="183" t="s">
        <v>1729</v>
      </c>
      <c r="E884" s="184">
        <v>55</v>
      </c>
      <c r="F884" s="184">
        <v>55</v>
      </c>
      <c r="G884" s="185"/>
      <c r="H884" s="185"/>
      <c r="I884" s="184">
        <v>24.28</v>
      </c>
      <c r="J884" s="184">
        <v>79.28</v>
      </c>
      <c r="K884" s="185">
        <v>0</v>
      </c>
      <c r="L884" s="185" t="s">
        <v>372</v>
      </c>
      <c r="M884" s="186" t="s">
        <v>211</v>
      </c>
      <c r="N884" s="61" t="s">
        <v>51</v>
      </c>
      <c r="P884" s="175" t="s">
        <v>1728</v>
      </c>
      <c r="T884" s="176"/>
    </row>
    <row r="885" spans="1:20" s="61" customFormat="1" ht="17.25">
      <c r="A885" s="183" t="s">
        <v>2022</v>
      </c>
      <c r="B885" s="183" t="s">
        <v>2023</v>
      </c>
      <c r="C885" s="183" t="s">
        <v>2024</v>
      </c>
      <c r="D885" s="183" t="s">
        <v>2025</v>
      </c>
      <c r="E885" s="184">
        <v>184</v>
      </c>
      <c r="F885" s="184">
        <v>184</v>
      </c>
      <c r="G885" s="185"/>
      <c r="H885" s="185"/>
      <c r="I885" s="184">
        <v>88.01</v>
      </c>
      <c r="J885" s="184">
        <v>272.01</v>
      </c>
      <c r="K885" s="185">
        <v>60</v>
      </c>
      <c r="L885" s="185"/>
      <c r="M885" s="186"/>
      <c r="N885" s="61" t="s">
        <v>51</v>
      </c>
      <c r="P885" s="175" t="s">
        <v>2024</v>
      </c>
      <c r="T885" s="176"/>
    </row>
    <row r="886" spans="1:20" s="61" customFormat="1" ht="17.25">
      <c r="A886" s="183" t="s">
        <v>2026</v>
      </c>
      <c r="B886" s="183" t="s">
        <v>2027</v>
      </c>
      <c r="C886" s="183" t="s">
        <v>2024</v>
      </c>
      <c r="D886" s="183" t="s">
        <v>2025</v>
      </c>
      <c r="E886" s="184">
        <v>184</v>
      </c>
      <c r="F886" s="184">
        <v>184</v>
      </c>
      <c r="G886" s="185"/>
      <c r="H886" s="185"/>
      <c r="I886" s="184">
        <v>88.01</v>
      </c>
      <c r="J886" s="184">
        <v>272.01</v>
      </c>
      <c r="K886" s="185">
        <v>10</v>
      </c>
      <c r="L886" s="185" t="s">
        <v>57</v>
      </c>
      <c r="M886" s="186" t="s">
        <v>865</v>
      </c>
      <c r="N886" s="61" t="s">
        <v>51</v>
      </c>
      <c r="P886" s="175" t="s">
        <v>2024</v>
      </c>
      <c r="T886" s="176"/>
    </row>
    <row r="887" spans="1:20" s="61" customFormat="1" ht="17.25">
      <c r="A887" s="183" t="s">
        <v>2028</v>
      </c>
      <c r="B887" s="183" t="s">
        <v>2029</v>
      </c>
      <c r="C887" s="183" t="s">
        <v>1271</v>
      </c>
      <c r="D887" s="183" t="s">
        <v>1272</v>
      </c>
      <c r="E887" s="184">
        <v>138</v>
      </c>
      <c r="F887" s="184">
        <v>110</v>
      </c>
      <c r="G887" s="188" t="s">
        <v>688</v>
      </c>
      <c r="H887" s="185"/>
      <c r="I887" s="184">
        <v>33.46</v>
      </c>
      <c r="J887" s="184">
        <v>143.46</v>
      </c>
      <c r="K887" s="185">
        <v>618</v>
      </c>
      <c r="L887" s="185"/>
      <c r="M887" s="186"/>
      <c r="N887" s="61" t="s">
        <v>51</v>
      </c>
      <c r="P887" s="175" t="s">
        <v>1271</v>
      </c>
      <c r="T887" s="176"/>
    </row>
    <row r="888" spans="1:20" s="61" customFormat="1" ht="17.25">
      <c r="A888" s="183" t="s">
        <v>2030</v>
      </c>
      <c r="B888" s="183" t="s">
        <v>2031</v>
      </c>
      <c r="C888" s="183" t="s">
        <v>1271</v>
      </c>
      <c r="D888" s="183" t="s">
        <v>1272</v>
      </c>
      <c r="E888" s="184">
        <v>138</v>
      </c>
      <c r="F888" s="184">
        <v>115</v>
      </c>
      <c r="G888" s="188" t="s">
        <v>107</v>
      </c>
      <c r="H888" s="185"/>
      <c r="I888" s="184">
        <v>33.46</v>
      </c>
      <c r="J888" s="184">
        <v>148.46</v>
      </c>
      <c r="K888" s="185">
        <v>191</v>
      </c>
      <c r="L888" s="185"/>
      <c r="M888" s="186"/>
      <c r="N888" s="61" t="s">
        <v>51</v>
      </c>
      <c r="P888" s="175" t="s">
        <v>1271</v>
      </c>
      <c r="T888" s="176"/>
    </row>
    <row r="889" spans="1:20" s="61" customFormat="1" ht="17.25">
      <c r="A889" s="183" t="s">
        <v>2032</v>
      </c>
      <c r="B889" s="183" t="s">
        <v>2033</v>
      </c>
      <c r="C889" s="183" t="s">
        <v>1271</v>
      </c>
      <c r="D889" s="183" t="s">
        <v>1272</v>
      </c>
      <c r="E889" s="184">
        <v>122</v>
      </c>
      <c r="F889" s="184">
        <v>110</v>
      </c>
      <c r="G889" s="188" t="s">
        <v>137</v>
      </c>
      <c r="H889" s="185"/>
      <c r="I889" s="184">
        <v>33.46</v>
      </c>
      <c r="J889" s="184">
        <v>143.46</v>
      </c>
      <c r="K889" s="185">
        <v>468</v>
      </c>
      <c r="L889" s="185"/>
      <c r="M889" s="186"/>
      <c r="N889" s="61" t="s">
        <v>51</v>
      </c>
      <c r="P889" s="175" t="s">
        <v>1271</v>
      </c>
      <c r="T889" s="176"/>
    </row>
    <row r="890" spans="1:20" s="61" customFormat="1" ht="17.25">
      <c r="A890" s="183" t="s">
        <v>2034</v>
      </c>
      <c r="B890" s="183" t="s">
        <v>2035</v>
      </c>
      <c r="C890" s="183" t="s">
        <v>2036</v>
      </c>
      <c r="D890" s="183" t="s">
        <v>2036</v>
      </c>
      <c r="E890" s="184">
        <v>156</v>
      </c>
      <c r="F890" s="184">
        <v>156</v>
      </c>
      <c r="G890" s="188"/>
      <c r="H890" s="185"/>
      <c r="I890" s="184">
        <v>46.11</v>
      </c>
      <c r="J890" s="184">
        <v>202.11</v>
      </c>
      <c r="K890" s="185">
        <v>49</v>
      </c>
      <c r="L890" s="185"/>
      <c r="M890" s="186"/>
      <c r="N890" s="61" t="s">
        <v>51</v>
      </c>
      <c r="P890" s="175" t="s">
        <v>2036</v>
      </c>
      <c r="T890" s="176"/>
    </row>
    <row r="891" spans="1:20" s="61" customFormat="1" ht="17.25">
      <c r="A891" s="183" t="s">
        <v>2037</v>
      </c>
      <c r="B891" s="183" t="s">
        <v>2038</v>
      </c>
      <c r="C891" s="183" t="s">
        <v>2036</v>
      </c>
      <c r="D891" s="183" t="s">
        <v>2036</v>
      </c>
      <c r="E891" s="184">
        <v>156</v>
      </c>
      <c r="F891" s="184">
        <v>156</v>
      </c>
      <c r="G891" s="188"/>
      <c r="H891" s="185"/>
      <c r="I891" s="184">
        <v>46.11</v>
      </c>
      <c r="J891" s="184">
        <v>202.11</v>
      </c>
      <c r="K891" s="183">
        <v>49</v>
      </c>
      <c r="L891" s="183"/>
      <c r="M891" s="186"/>
      <c r="N891" s="61" t="s">
        <v>51</v>
      </c>
      <c r="P891" s="175" t="s">
        <v>2036</v>
      </c>
      <c r="T891" s="176"/>
    </row>
    <row r="892" spans="1:20" s="61" customFormat="1" ht="17.25">
      <c r="A892" s="183" t="s">
        <v>2039</v>
      </c>
      <c r="B892" s="183" t="s">
        <v>2040</v>
      </c>
      <c r="C892" s="183" t="s">
        <v>2036</v>
      </c>
      <c r="D892" s="183" t="s">
        <v>2036</v>
      </c>
      <c r="E892" s="184">
        <v>148</v>
      </c>
      <c r="F892" s="184">
        <v>148</v>
      </c>
      <c r="G892" s="188"/>
      <c r="H892" s="185"/>
      <c r="I892" s="184">
        <v>43.99</v>
      </c>
      <c r="J892" s="184">
        <v>191.99</v>
      </c>
      <c r="K892" s="185">
        <v>50</v>
      </c>
      <c r="L892" s="185"/>
      <c r="M892" s="186"/>
      <c r="N892" s="61" t="s">
        <v>51</v>
      </c>
      <c r="P892" s="175" t="s">
        <v>2036</v>
      </c>
      <c r="T892" s="176"/>
    </row>
    <row r="893" spans="1:20" s="61" customFormat="1" ht="17.25">
      <c r="A893" s="183" t="s">
        <v>2041</v>
      </c>
      <c r="B893" s="183" t="s">
        <v>2042</v>
      </c>
      <c r="C893" s="183" t="s">
        <v>2036</v>
      </c>
      <c r="D893" s="183" t="s">
        <v>2036</v>
      </c>
      <c r="E893" s="184">
        <v>148</v>
      </c>
      <c r="F893" s="184">
        <v>148</v>
      </c>
      <c r="G893" s="185"/>
      <c r="H893" s="185"/>
      <c r="I893" s="184">
        <v>43.99</v>
      </c>
      <c r="J893" s="184">
        <v>191.99</v>
      </c>
      <c r="K893" s="183">
        <v>50</v>
      </c>
      <c r="L893" s="183"/>
      <c r="M893" s="186"/>
      <c r="N893" s="61" t="s">
        <v>51</v>
      </c>
      <c r="P893" s="175" t="s">
        <v>2036</v>
      </c>
      <c r="T893" s="176"/>
    </row>
    <row r="894" spans="1:20" s="61" customFormat="1" ht="17.25">
      <c r="A894" s="183" t="s">
        <v>2043</v>
      </c>
      <c r="B894" s="183" t="s">
        <v>2044</v>
      </c>
      <c r="C894" s="183" t="s">
        <v>210</v>
      </c>
      <c r="D894" s="183" t="s">
        <v>210</v>
      </c>
      <c r="E894" s="184">
        <v>180</v>
      </c>
      <c r="F894" s="184">
        <v>155</v>
      </c>
      <c r="G894" s="188" t="s">
        <v>102</v>
      </c>
      <c r="H894" s="185"/>
      <c r="I894" s="184">
        <v>49.14</v>
      </c>
      <c r="J894" s="184">
        <v>204.14</v>
      </c>
      <c r="K894" s="185">
        <v>49</v>
      </c>
      <c r="L894" s="185"/>
      <c r="M894" s="186"/>
      <c r="N894" s="61" t="s">
        <v>51</v>
      </c>
      <c r="P894" s="175" t="s">
        <v>210</v>
      </c>
      <c r="T894" s="176"/>
    </row>
    <row r="895" spans="1:20" s="61" customFormat="1" ht="17.25">
      <c r="A895" s="183" t="s">
        <v>2045</v>
      </c>
      <c r="B895" s="183" t="s">
        <v>2046</v>
      </c>
      <c r="C895" s="183" t="s">
        <v>210</v>
      </c>
      <c r="D895" s="183" t="s">
        <v>210</v>
      </c>
      <c r="E895" s="184">
        <v>180</v>
      </c>
      <c r="F895" s="184">
        <v>155</v>
      </c>
      <c r="G895" s="188" t="s">
        <v>102</v>
      </c>
      <c r="H895" s="185"/>
      <c r="I895" s="184">
        <v>49.14</v>
      </c>
      <c r="J895" s="184">
        <v>204.14</v>
      </c>
      <c r="K895" s="185">
        <v>23</v>
      </c>
      <c r="L895" s="185"/>
      <c r="M895" s="186"/>
      <c r="N895" s="61" t="s">
        <v>51</v>
      </c>
      <c r="P895" s="175" t="s">
        <v>210</v>
      </c>
      <c r="T895" s="176"/>
    </row>
    <row r="896" spans="1:20" s="61" customFormat="1" ht="17.25">
      <c r="A896" s="183" t="s">
        <v>2047</v>
      </c>
      <c r="B896" s="183" t="s">
        <v>2048</v>
      </c>
      <c r="C896" s="183" t="s">
        <v>279</v>
      </c>
      <c r="D896" s="183" t="s">
        <v>280</v>
      </c>
      <c r="E896" s="184">
        <v>229</v>
      </c>
      <c r="F896" s="184">
        <v>169</v>
      </c>
      <c r="G896" s="188" t="s">
        <v>464</v>
      </c>
      <c r="H896" s="185"/>
      <c r="I896" s="184">
        <v>53.09</v>
      </c>
      <c r="J896" s="184">
        <v>222.09</v>
      </c>
      <c r="K896" s="183">
        <v>10</v>
      </c>
      <c r="L896" s="183"/>
      <c r="M896" s="186"/>
      <c r="N896" s="61" t="s">
        <v>51</v>
      </c>
      <c r="P896" s="175" t="s">
        <v>279</v>
      </c>
      <c r="T896" s="176"/>
    </row>
    <row r="897" spans="1:20" s="61" customFormat="1" ht="17.25">
      <c r="A897" s="183" t="s">
        <v>2049</v>
      </c>
      <c r="B897" s="183" t="s">
        <v>2050</v>
      </c>
      <c r="C897" s="183" t="s">
        <v>279</v>
      </c>
      <c r="D897" s="183" t="s">
        <v>280</v>
      </c>
      <c r="E897" s="184">
        <v>458</v>
      </c>
      <c r="F897" s="184">
        <v>338</v>
      </c>
      <c r="G897" s="188" t="s">
        <v>464</v>
      </c>
      <c r="H897" s="185"/>
      <c r="I897" s="184">
        <v>106.06</v>
      </c>
      <c r="J897" s="184">
        <v>444.06</v>
      </c>
      <c r="K897" s="185">
        <v>8</v>
      </c>
      <c r="L897" s="185"/>
      <c r="M897" s="186"/>
      <c r="N897" s="61" t="s">
        <v>51</v>
      </c>
      <c r="P897" s="175" t="s">
        <v>279</v>
      </c>
      <c r="T897" s="176"/>
    </row>
    <row r="898" spans="1:20" s="61" customFormat="1" ht="17.25">
      <c r="A898" s="183" t="s">
        <v>2051</v>
      </c>
      <c r="B898" s="183" t="s">
        <v>2050</v>
      </c>
      <c r="C898" s="183" t="s">
        <v>279</v>
      </c>
      <c r="D898" s="183" t="s">
        <v>280</v>
      </c>
      <c r="E898" s="184">
        <v>458</v>
      </c>
      <c r="F898" s="184">
        <v>338</v>
      </c>
      <c r="G898" s="185" t="s">
        <v>464</v>
      </c>
      <c r="H898" s="185"/>
      <c r="I898" s="184">
        <v>106.06</v>
      </c>
      <c r="J898" s="184">
        <v>444.06</v>
      </c>
      <c r="K898" s="185">
        <v>8</v>
      </c>
      <c r="L898" s="185"/>
      <c r="M898" s="186"/>
      <c r="N898" s="61" t="s">
        <v>51</v>
      </c>
      <c r="P898" s="175" t="s">
        <v>279</v>
      </c>
      <c r="T898" s="176"/>
    </row>
    <row r="899" spans="1:20" s="61" customFormat="1" ht="17.25">
      <c r="A899" s="183" t="s">
        <v>2052</v>
      </c>
      <c r="B899" s="183" t="s">
        <v>2053</v>
      </c>
      <c r="C899" s="183" t="s">
        <v>279</v>
      </c>
      <c r="D899" s="183" t="s">
        <v>280</v>
      </c>
      <c r="E899" s="184">
        <v>229</v>
      </c>
      <c r="F899" s="184">
        <v>169</v>
      </c>
      <c r="G899" s="185" t="s">
        <v>464</v>
      </c>
      <c r="H899" s="185"/>
      <c r="I899" s="184">
        <v>52.97</v>
      </c>
      <c r="J899" s="184">
        <v>221.97</v>
      </c>
      <c r="K899" s="185">
        <v>8</v>
      </c>
      <c r="L899" s="185"/>
      <c r="M899" s="186"/>
      <c r="N899" s="61" t="s">
        <v>51</v>
      </c>
      <c r="P899" s="175" t="s">
        <v>279</v>
      </c>
      <c r="T899" s="176"/>
    </row>
    <row r="900" spans="1:20" s="61" customFormat="1" ht="17.25">
      <c r="A900" s="183" t="s">
        <v>2054</v>
      </c>
      <c r="B900" s="183" t="s">
        <v>2055</v>
      </c>
      <c r="C900" s="183" t="s">
        <v>279</v>
      </c>
      <c r="D900" s="183" t="s">
        <v>280</v>
      </c>
      <c r="E900" s="184">
        <v>489</v>
      </c>
      <c r="F900" s="184">
        <v>419</v>
      </c>
      <c r="G900" s="188" t="s">
        <v>88</v>
      </c>
      <c r="H900" s="185"/>
      <c r="I900" s="184">
        <v>139.13</v>
      </c>
      <c r="J900" s="184">
        <v>558.13</v>
      </c>
      <c r="K900" s="185">
        <v>0</v>
      </c>
      <c r="L900" s="185"/>
      <c r="M900" s="186"/>
      <c r="N900" s="61" t="s">
        <v>51</v>
      </c>
      <c r="P900" s="175" t="s">
        <v>279</v>
      </c>
      <c r="T900" s="176"/>
    </row>
    <row r="901" spans="1:20" s="61" customFormat="1" ht="17.25">
      <c r="A901" s="183" t="s">
        <v>2056</v>
      </c>
      <c r="B901" s="183" t="s">
        <v>2057</v>
      </c>
      <c r="C901" s="183" t="s">
        <v>279</v>
      </c>
      <c r="D901" s="183" t="s">
        <v>280</v>
      </c>
      <c r="E901" s="184">
        <v>489</v>
      </c>
      <c r="F901" s="184">
        <v>419</v>
      </c>
      <c r="G901" s="188" t="s">
        <v>88</v>
      </c>
      <c r="H901" s="185"/>
      <c r="I901" s="184">
        <v>139.13</v>
      </c>
      <c r="J901" s="184">
        <v>558.13</v>
      </c>
      <c r="K901" s="185">
        <v>0</v>
      </c>
      <c r="L901" s="185"/>
      <c r="M901" s="186"/>
      <c r="N901" s="61" t="s">
        <v>51</v>
      </c>
      <c r="P901" s="175" t="s">
        <v>279</v>
      </c>
      <c r="T901" s="176"/>
    </row>
    <row r="902" spans="1:20" s="61" customFormat="1" ht="17.25">
      <c r="A902" s="183" t="s">
        <v>2058</v>
      </c>
      <c r="B902" s="183" t="s">
        <v>2059</v>
      </c>
      <c r="C902" s="183" t="s">
        <v>97</v>
      </c>
      <c r="D902" s="183" t="s">
        <v>98</v>
      </c>
      <c r="E902" s="184">
        <v>280</v>
      </c>
      <c r="F902" s="184">
        <v>205</v>
      </c>
      <c r="G902" s="188" t="s">
        <v>464</v>
      </c>
      <c r="H902" s="185"/>
      <c r="I902" s="184">
        <v>61.59</v>
      </c>
      <c r="J902" s="184">
        <v>266.59</v>
      </c>
      <c r="K902" s="185">
        <v>30</v>
      </c>
      <c r="L902" s="185" t="s">
        <v>76</v>
      </c>
      <c r="M902" s="186" t="s">
        <v>89</v>
      </c>
      <c r="N902" s="61" t="s">
        <v>51</v>
      </c>
      <c r="P902" s="175" t="s">
        <v>97</v>
      </c>
      <c r="T902" s="176"/>
    </row>
    <row r="903" spans="1:20" s="61" customFormat="1" ht="17.25">
      <c r="A903" s="183" t="s">
        <v>2060</v>
      </c>
      <c r="B903" s="183" t="s">
        <v>2061</v>
      </c>
      <c r="C903" s="183" t="s">
        <v>73</v>
      </c>
      <c r="D903" s="183" t="s">
        <v>74</v>
      </c>
      <c r="E903" s="184">
        <v>408</v>
      </c>
      <c r="F903" s="184">
        <v>408</v>
      </c>
      <c r="G903" s="188"/>
      <c r="H903" s="185"/>
      <c r="I903" s="184">
        <v>92.01</v>
      </c>
      <c r="J903" s="184">
        <v>500.01</v>
      </c>
      <c r="K903" s="183">
        <v>85</v>
      </c>
      <c r="L903" s="183"/>
      <c r="M903" s="186"/>
      <c r="N903" s="61" t="s">
        <v>51</v>
      </c>
      <c r="P903" s="175" t="s">
        <v>73</v>
      </c>
      <c r="T903" s="176"/>
    </row>
    <row r="904" spans="1:20" s="61" customFormat="1" ht="17.25">
      <c r="A904" s="183" t="s">
        <v>2062</v>
      </c>
      <c r="B904" s="183" t="s">
        <v>2063</v>
      </c>
      <c r="C904" s="183" t="s">
        <v>210</v>
      </c>
      <c r="D904" s="183" t="s">
        <v>210</v>
      </c>
      <c r="E904" s="184">
        <v>140</v>
      </c>
      <c r="F904" s="184">
        <v>115</v>
      </c>
      <c r="G904" s="188" t="s">
        <v>395</v>
      </c>
      <c r="H904" s="185"/>
      <c r="I904" s="184">
        <v>39.52</v>
      </c>
      <c r="J904" s="184">
        <v>154.52</v>
      </c>
      <c r="K904" s="183">
        <v>73</v>
      </c>
      <c r="L904" s="183"/>
      <c r="M904" s="186"/>
      <c r="N904" s="61" t="s">
        <v>51</v>
      </c>
      <c r="P904" s="175" t="s">
        <v>210</v>
      </c>
      <c r="T904" s="176"/>
    </row>
    <row r="905" spans="1:20" s="61" customFormat="1" ht="17.25">
      <c r="A905" s="183" t="s">
        <v>2064</v>
      </c>
      <c r="B905" s="183" t="s">
        <v>2065</v>
      </c>
      <c r="C905" s="183" t="s">
        <v>210</v>
      </c>
      <c r="D905" s="183" t="s">
        <v>210</v>
      </c>
      <c r="E905" s="184">
        <v>150</v>
      </c>
      <c r="F905" s="184">
        <v>125</v>
      </c>
      <c r="G905" s="188" t="s">
        <v>107</v>
      </c>
      <c r="H905" s="185"/>
      <c r="I905" s="184">
        <v>43.11</v>
      </c>
      <c r="J905" s="184">
        <v>168.11</v>
      </c>
      <c r="K905" s="185">
        <v>62</v>
      </c>
      <c r="L905" s="185"/>
      <c r="M905" s="186"/>
      <c r="N905" s="61" t="s">
        <v>51</v>
      </c>
      <c r="P905" s="175" t="s">
        <v>210</v>
      </c>
      <c r="T905" s="176"/>
    </row>
    <row r="906" spans="1:20" s="61" customFormat="1" ht="17.25">
      <c r="A906" s="183" t="s">
        <v>2066</v>
      </c>
      <c r="B906" s="183" t="s">
        <v>2067</v>
      </c>
      <c r="C906" s="183" t="s">
        <v>210</v>
      </c>
      <c r="D906" s="183" t="s">
        <v>210</v>
      </c>
      <c r="E906" s="184">
        <v>150</v>
      </c>
      <c r="F906" s="184">
        <v>125</v>
      </c>
      <c r="G906" s="188" t="s">
        <v>107</v>
      </c>
      <c r="H906" s="185"/>
      <c r="I906" s="184">
        <v>43.11</v>
      </c>
      <c r="J906" s="184">
        <v>168.11</v>
      </c>
      <c r="K906" s="183">
        <v>48</v>
      </c>
      <c r="L906" s="183"/>
      <c r="M906" s="186"/>
      <c r="N906" s="61" t="s">
        <v>51</v>
      </c>
      <c r="P906" s="175" t="s">
        <v>210</v>
      </c>
      <c r="T906" s="176"/>
    </row>
    <row r="907" spans="1:20" s="61" customFormat="1" ht="17.25">
      <c r="A907" s="183" t="s">
        <v>2068</v>
      </c>
      <c r="B907" s="183" t="s">
        <v>2069</v>
      </c>
      <c r="C907" s="183" t="s">
        <v>210</v>
      </c>
      <c r="D907" s="183" t="s">
        <v>210</v>
      </c>
      <c r="E907" s="184">
        <v>150</v>
      </c>
      <c r="F907" s="184">
        <v>125</v>
      </c>
      <c r="G907" s="188" t="s">
        <v>107</v>
      </c>
      <c r="H907" s="185"/>
      <c r="I907" s="184">
        <v>43.11</v>
      </c>
      <c r="J907" s="184">
        <v>168.11</v>
      </c>
      <c r="K907" s="183">
        <v>62</v>
      </c>
      <c r="L907" s="183"/>
      <c r="M907" s="186"/>
      <c r="N907" s="61" t="s">
        <v>51</v>
      </c>
      <c r="P907" s="175" t="s">
        <v>210</v>
      </c>
      <c r="T907" s="176"/>
    </row>
    <row r="908" spans="1:20" s="61" customFormat="1" ht="17.25">
      <c r="A908" s="183" t="s">
        <v>2070</v>
      </c>
      <c r="B908" s="183" t="s">
        <v>2071</v>
      </c>
      <c r="C908" s="183" t="s">
        <v>210</v>
      </c>
      <c r="D908" s="183" t="s">
        <v>210</v>
      </c>
      <c r="E908" s="184">
        <v>140</v>
      </c>
      <c r="F908" s="184">
        <v>115</v>
      </c>
      <c r="G908" s="188" t="s">
        <v>395</v>
      </c>
      <c r="H908" s="185"/>
      <c r="I908" s="184">
        <v>39.52</v>
      </c>
      <c r="J908" s="184">
        <v>154.52</v>
      </c>
      <c r="K908" s="185">
        <v>112</v>
      </c>
      <c r="L908" s="185"/>
      <c r="M908" s="186"/>
      <c r="N908" s="61" t="s">
        <v>51</v>
      </c>
      <c r="P908" s="175" t="s">
        <v>210</v>
      </c>
      <c r="T908" s="176"/>
    </row>
    <row r="909" spans="1:20" s="61" customFormat="1" ht="17.25">
      <c r="A909" s="183" t="s">
        <v>2072</v>
      </c>
      <c r="B909" s="183" t="s">
        <v>2073</v>
      </c>
      <c r="C909" s="183" t="s">
        <v>210</v>
      </c>
      <c r="D909" s="183" t="s">
        <v>210</v>
      </c>
      <c r="E909" s="184">
        <v>255</v>
      </c>
      <c r="F909" s="184">
        <v>210</v>
      </c>
      <c r="G909" s="188" t="s">
        <v>395</v>
      </c>
      <c r="H909" s="185"/>
      <c r="I909" s="184">
        <v>55.35</v>
      </c>
      <c r="J909" s="184">
        <v>265.35</v>
      </c>
      <c r="K909" s="183">
        <v>83</v>
      </c>
      <c r="L909" s="183"/>
      <c r="M909" s="186"/>
      <c r="N909" s="61" t="s">
        <v>51</v>
      </c>
      <c r="P909" s="175" t="s">
        <v>210</v>
      </c>
      <c r="T909" s="176"/>
    </row>
    <row r="910" spans="1:20" s="61" customFormat="1" ht="17.25">
      <c r="A910" s="183" t="s">
        <v>2074</v>
      </c>
      <c r="B910" s="183" t="s">
        <v>2075</v>
      </c>
      <c r="C910" s="183" t="s">
        <v>210</v>
      </c>
      <c r="D910" s="183" t="s">
        <v>210</v>
      </c>
      <c r="E910" s="184">
        <v>255</v>
      </c>
      <c r="F910" s="184">
        <v>210</v>
      </c>
      <c r="G910" s="188" t="s">
        <v>395</v>
      </c>
      <c r="H910" s="183"/>
      <c r="I910" s="184">
        <v>55.35</v>
      </c>
      <c r="J910" s="184">
        <v>265.35</v>
      </c>
      <c r="K910" s="185">
        <v>49</v>
      </c>
      <c r="L910" s="185"/>
      <c r="M910" s="186"/>
      <c r="N910" s="61" t="s">
        <v>51</v>
      </c>
      <c r="P910" s="175" t="s">
        <v>210</v>
      </c>
      <c r="T910" s="176"/>
    </row>
    <row r="911" spans="1:20" s="61" customFormat="1" ht="17.25">
      <c r="A911" s="183" t="s">
        <v>2076</v>
      </c>
      <c r="B911" s="183" t="s">
        <v>2077</v>
      </c>
      <c r="C911" s="183" t="s">
        <v>210</v>
      </c>
      <c r="D911" s="183" t="s">
        <v>210</v>
      </c>
      <c r="E911" s="184">
        <v>255</v>
      </c>
      <c r="F911" s="184">
        <v>210</v>
      </c>
      <c r="G911" s="188" t="s">
        <v>395</v>
      </c>
      <c r="H911" s="183"/>
      <c r="I911" s="184">
        <v>55.35</v>
      </c>
      <c r="J911" s="184">
        <v>265.35</v>
      </c>
      <c r="K911" s="185">
        <v>65</v>
      </c>
      <c r="L911" s="185"/>
      <c r="M911" s="186"/>
      <c r="N911" s="61" t="s">
        <v>51</v>
      </c>
      <c r="P911" s="175" t="s">
        <v>210</v>
      </c>
      <c r="T911" s="176"/>
    </row>
    <row r="912" spans="1:20" s="61" customFormat="1" ht="17.25">
      <c r="A912" s="183" t="s">
        <v>2078</v>
      </c>
      <c r="B912" s="183" t="s">
        <v>2079</v>
      </c>
      <c r="C912" s="183" t="s">
        <v>2080</v>
      </c>
      <c r="D912" s="183" t="s">
        <v>2081</v>
      </c>
      <c r="E912" s="184">
        <v>519</v>
      </c>
      <c r="F912" s="184">
        <v>480</v>
      </c>
      <c r="G912" s="188" t="s">
        <v>494</v>
      </c>
      <c r="H912" s="183"/>
      <c r="I912" s="184">
        <v>167.48</v>
      </c>
      <c r="J912" s="184">
        <v>647.48</v>
      </c>
      <c r="K912" s="185">
        <v>1</v>
      </c>
      <c r="L912" s="185"/>
      <c r="M912" s="186" t="s">
        <v>77</v>
      </c>
      <c r="N912" s="61" t="s">
        <v>51</v>
      </c>
      <c r="P912" s="175" t="s">
        <v>2080</v>
      </c>
      <c r="T912" s="176"/>
    </row>
    <row r="913" spans="1:20" s="61" customFormat="1" ht="17.25">
      <c r="A913" s="183" t="s">
        <v>2082</v>
      </c>
      <c r="B913" s="183" t="s">
        <v>2083</v>
      </c>
      <c r="C913" s="183" t="s">
        <v>2080</v>
      </c>
      <c r="D913" s="183" t="s">
        <v>2081</v>
      </c>
      <c r="E913" s="184">
        <v>519</v>
      </c>
      <c r="F913" s="184">
        <v>480</v>
      </c>
      <c r="G913" s="188" t="s">
        <v>494</v>
      </c>
      <c r="H913" s="183"/>
      <c r="I913" s="184">
        <v>167.48</v>
      </c>
      <c r="J913" s="184">
        <v>647.48</v>
      </c>
      <c r="K913" s="185">
        <v>25</v>
      </c>
      <c r="L913" s="185"/>
      <c r="M913" s="186" t="s">
        <v>77</v>
      </c>
      <c r="N913" s="61" t="s">
        <v>51</v>
      </c>
      <c r="P913" s="175" t="s">
        <v>2080</v>
      </c>
      <c r="T913" s="176"/>
    </row>
    <row r="914" spans="1:20" s="61" customFormat="1" ht="17.25">
      <c r="A914" s="183" t="s">
        <v>2084</v>
      </c>
      <c r="B914" s="183" t="s">
        <v>2085</v>
      </c>
      <c r="C914" s="183" t="s">
        <v>2080</v>
      </c>
      <c r="D914" s="183" t="s">
        <v>2081</v>
      </c>
      <c r="E914" s="184">
        <v>295</v>
      </c>
      <c r="F914" s="184">
        <v>275</v>
      </c>
      <c r="G914" s="188" t="s">
        <v>126</v>
      </c>
      <c r="H914" s="185"/>
      <c r="I914" s="184">
        <v>107.49</v>
      </c>
      <c r="J914" s="184">
        <v>382.49</v>
      </c>
      <c r="K914" s="185">
        <v>55</v>
      </c>
      <c r="L914" s="185"/>
      <c r="M914" s="186"/>
      <c r="N914" s="61" t="s">
        <v>51</v>
      </c>
      <c r="P914" s="175" t="s">
        <v>2080</v>
      </c>
      <c r="T914" s="176"/>
    </row>
    <row r="915" spans="1:20" s="61" customFormat="1" ht="17.25">
      <c r="A915" s="183" t="s">
        <v>2086</v>
      </c>
      <c r="B915" s="183" t="s">
        <v>2087</v>
      </c>
      <c r="C915" s="183" t="s">
        <v>2080</v>
      </c>
      <c r="D915" s="183" t="s">
        <v>2081</v>
      </c>
      <c r="E915" s="184">
        <v>295</v>
      </c>
      <c r="F915" s="184">
        <v>275</v>
      </c>
      <c r="G915" s="188" t="s">
        <v>126</v>
      </c>
      <c r="H915" s="185"/>
      <c r="I915" s="184">
        <v>107.49</v>
      </c>
      <c r="J915" s="184">
        <v>382.49</v>
      </c>
      <c r="K915" s="185">
        <v>45</v>
      </c>
      <c r="L915" s="185"/>
      <c r="M915" s="186"/>
      <c r="N915" s="61" t="s">
        <v>51</v>
      </c>
      <c r="P915" s="175" t="s">
        <v>2080</v>
      </c>
      <c r="T915" s="176"/>
    </row>
    <row r="916" spans="1:20" s="61" customFormat="1" ht="17.25">
      <c r="A916" s="183" t="s">
        <v>2088</v>
      </c>
      <c r="B916" s="183" t="s">
        <v>2089</v>
      </c>
      <c r="C916" s="183" t="s">
        <v>2090</v>
      </c>
      <c r="D916" s="183" t="s">
        <v>2091</v>
      </c>
      <c r="E916" s="184">
        <v>289</v>
      </c>
      <c r="F916" s="184">
        <v>200</v>
      </c>
      <c r="G916" s="188" t="s">
        <v>151</v>
      </c>
      <c r="H916" s="185"/>
      <c r="I916" s="184">
        <v>105.26</v>
      </c>
      <c r="J916" s="184">
        <v>305.26</v>
      </c>
      <c r="K916" s="183">
        <v>0</v>
      </c>
      <c r="L916" s="183"/>
      <c r="M916" s="186"/>
      <c r="N916" s="61" t="s">
        <v>51</v>
      </c>
      <c r="P916" s="175" t="s">
        <v>2090</v>
      </c>
      <c r="T916" s="176"/>
    </row>
    <row r="917" spans="1:20" s="61" customFormat="1" ht="17.25">
      <c r="A917" s="183" t="s">
        <v>2092</v>
      </c>
      <c r="B917" s="183" t="s">
        <v>2093</v>
      </c>
      <c r="C917" s="183" t="s">
        <v>2094</v>
      </c>
      <c r="D917" s="183" t="s">
        <v>2095</v>
      </c>
      <c r="E917" s="184">
        <v>170</v>
      </c>
      <c r="F917" s="184">
        <v>155</v>
      </c>
      <c r="G917" s="188" t="s">
        <v>55</v>
      </c>
      <c r="H917" s="185"/>
      <c r="I917" s="184">
        <v>89.14</v>
      </c>
      <c r="J917" s="184">
        <v>244.14</v>
      </c>
      <c r="K917" s="183">
        <v>0</v>
      </c>
      <c r="L917" s="183"/>
      <c r="M917" s="186"/>
      <c r="N917" s="61" t="s">
        <v>51</v>
      </c>
      <c r="P917" s="175" t="s">
        <v>2094</v>
      </c>
      <c r="T917" s="176"/>
    </row>
    <row r="918" spans="1:20" s="61" customFormat="1" ht="17.25">
      <c r="A918" s="183" t="s">
        <v>2096</v>
      </c>
      <c r="B918" s="183" t="s">
        <v>2093</v>
      </c>
      <c r="C918" s="183" t="s">
        <v>2094</v>
      </c>
      <c r="D918" s="183" t="s">
        <v>2095</v>
      </c>
      <c r="E918" s="184">
        <v>170</v>
      </c>
      <c r="F918" s="184">
        <v>155</v>
      </c>
      <c r="G918" s="188" t="s">
        <v>55</v>
      </c>
      <c r="H918" s="185"/>
      <c r="I918" s="184">
        <v>89.14</v>
      </c>
      <c r="J918" s="184">
        <v>244.14</v>
      </c>
      <c r="K918" s="183">
        <v>0</v>
      </c>
      <c r="L918" s="183"/>
      <c r="M918" s="186"/>
      <c r="N918" s="61" t="s">
        <v>51</v>
      </c>
      <c r="P918" s="175" t="s">
        <v>2094</v>
      </c>
      <c r="T918" s="176"/>
    </row>
    <row r="919" spans="1:20" s="61" customFormat="1" ht="17.25">
      <c r="A919" s="183" t="s">
        <v>2097</v>
      </c>
      <c r="B919" s="183" t="s">
        <v>2098</v>
      </c>
      <c r="C919" s="183" t="s">
        <v>991</v>
      </c>
      <c r="D919" s="183" t="s">
        <v>992</v>
      </c>
      <c r="E919" s="184">
        <v>165</v>
      </c>
      <c r="F919" s="184">
        <v>135</v>
      </c>
      <c r="G919" s="188" t="s">
        <v>94</v>
      </c>
      <c r="H919" s="185"/>
      <c r="I919" s="184">
        <v>39.22</v>
      </c>
      <c r="J919" s="184">
        <v>174.22</v>
      </c>
      <c r="K919" s="183">
        <v>0</v>
      </c>
      <c r="L919" s="183"/>
      <c r="M919" s="186"/>
      <c r="N919" s="61" t="s">
        <v>51</v>
      </c>
      <c r="P919" s="175" t="s">
        <v>991</v>
      </c>
      <c r="T919" s="176"/>
    </row>
    <row r="920" spans="1:20" s="61" customFormat="1" ht="17.25">
      <c r="A920" s="183" t="s">
        <v>2099</v>
      </c>
      <c r="B920" s="183" t="s">
        <v>2098</v>
      </c>
      <c r="C920" s="183" t="s">
        <v>991</v>
      </c>
      <c r="D920" s="183" t="s">
        <v>992</v>
      </c>
      <c r="E920" s="184">
        <v>165</v>
      </c>
      <c r="F920" s="184">
        <v>135</v>
      </c>
      <c r="G920" s="188" t="s">
        <v>94</v>
      </c>
      <c r="H920" s="183"/>
      <c r="I920" s="184">
        <v>39.22</v>
      </c>
      <c r="J920" s="184">
        <v>174.22</v>
      </c>
      <c r="K920" s="185">
        <v>0</v>
      </c>
      <c r="L920" s="185"/>
      <c r="M920" s="186"/>
      <c r="N920" s="61" t="s">
        <v>51</v>
      </c>
      <c r="P920" s="175" t="s">
        <v>991</v>
      </c>
      <c r="T920" s="176"/>
    </row>
    <row r="921" spans="1:20" s="61" customFormat="1" ht="17.25">
      <c r="A921" s="183" t="s">
        <v>2100</v>
      </c>
      <c r="B921" s="183" t="s">
        <v>2098</v>
      </c>
      <c r="C921" s="183" t="s">
        <v>991</v>
      </c>
      <c r="D921" s="183" t="s">
        <v>992</v>
      </c>
      <c r="E921" s="184">
        <v>165</v>
      </c>
      <c r="F921" s="184">
        <v>135</v>
      </c>
      <c r="G921" s="188" t="s">
        <v>94</v>
      </c>
      <c r="H921" s="183"/>
      <c r="I921" s="184">
        <v>39.22</v>
      </c>
      <c r="J921" s="184">
        <v>174.22</v>
      </c>
      <c r="K921" s="185">
        <v>33</v>
      </c>
      <c r="L921" s="185"/>
      <c r="M921" s="186"/>
      <c r="N921" s="61" t="s">
        <v>51</v>
      </c>
      <c r="P921" s="175" t="s">
        <v>991</v>
      </c>
      <c r="T921" s="176"/>
    </row>
    <row r="922" spans="1:20" s="61" customFormat="1" ht="17.25">
      <c r="A922" s="183" t="s">
        <v>2101</v>
      </c>
      <c r="B922" s="183" t="s">
        <v>2098</v>
      </c>
      <c r="C922" s="183" t="s">
        <v>991</v>
      </c>
      <c r="D922" s="183" t="s">
        <v>992</v>
      </c>
      <c r="E922" s="184">
        <v>165</v>
      </c>
      <c r="F922" s="184">
        <v>135</v>
      </c>
      <c r="G922" s="188" t="s">
        <v>94</v>
      </c>
      <c r="H922" s="185"/>
      <c r="I922" s="184">
        <v>39.22</v>
      </c>
      <c r="J922" s="184">
        <v>174.22</v>
      </c>
      <c r="K922" s="185">
        <v>52</v>
      </c>
      <c r="L922" s="185"/>
      <c r="M922" s="186"/>
      <c r="N922" s="61" t="s">
        <v>51</v>
      </c>
      <c r="P922" s="175" t="s">
        <v>991</v>
      </c>
      <c r="T922" s="176"/>
    </row>
    <row r="923" spans="1:20" s="61" customFormat="1" ht="17.25">
      <c r="A923" s="183" t="s">
        <v>2102</v>
      </c>
      <c r="B923" s="183" t="s">
        <v>2103</v>
      </c>
      <c r="C923" s="183" t="s">
        <v>647</v>
      </c>
      <c r="D923" s="183" t="s">
        <v>648</v>
      </c>
      <c r="E923" s="184">
        <v>199</v>
      </c>
      <c r="F923" s="184">
        <v>160</v>
      </c>
      <c r="G923" s="188" t="s">
        <v>99</v>
      </c>
      <c r="H923" s="185"/>
      <c r="I923" s="184">
        <v>54.07</v>
      </c>
      <c r="J923" s="184">
        <v>214.07</v>
      </c>
      <c r="K923" s="185">
        <v>36</v>
      </c>
      <c r="L923" s="185"/>
      <c r="M923" s="186"/>
      <c r="N923" s="61" t="s">
        <v>51</v>
      </c>
      <c r="P923" s="175" t="s">
        <v>647</v>
      </c>
      <c r="T923" s="176"/>
    </row>
    <row r="924" spans="1:20" s="61" customFormat="1" ht="17.25">
      <c r="A924" s="183" t="s">
        <v>2104</v>
      </c>
      <c r="B924" s="183" t="s">
        <v>2105</v>
      </c>
      <c r="C924" s="183" t="s">
        <v>647</v>
      </c>
      <c r="D924" s="183" t="s">
        <v>648</v>
      </c>
      <c r="E924" s="184">
        <v>199</v>
      </c>
      <c r="F924" s="184">
        <v>169</v>
      </c>
      <c r="G924" s="188" t="s">
        <v>268</v>
      </c>
      <c r="H924" s="185"/>
      <c r="I924" s="184">
        <v>54.07</v>
      </c>
      <c r="J924" s="184">
        <v>223.07</v>
      </c>
      <c r="K924" s="185">
        <v>33</v>
      </c>
      <c r="L924" s="185"/>
      <c r="M924" s="186"/>
      <c r="N924" s="61" t="s">
        <v>51</v>
      </c>
      <c r="P924" s="175" t="s">
        <v>647</v>
      </c>
      <c r="T924" s="176"/>
    </row>
    <row r="925" spans="1:20" s="61" customFormat="1" ht="17.25">
      <c r="A925" s="183" t="s">
        <v>2106</v>
      </c>
      <c r="B925" s="183" t="s">
        <v>2107</v>
      </c>
      <c r="C925" s="183" t="s">
        <v>343</v>
      </c>
      <c r="D925" s="183" t="s">
        <v>344</v>
      </c>
      <c r="E925" s="184">
        <v>85</v>
      </c>
      <c r="F925" s="184">
        <v>70</v>
      </c>
      <c r="G925" s="188" t="s">
        <v>395</v>
      </c>
      <c r="H925" s="185"/>
      <c r="I925" s="184">
        <v>42.22</v>
      </c>
      <c r="J925" s="184">
        <v>112.22</v>
      </c>
      <c r="K925" s="185">
        <v>0</v>
      </c>
      <c r="L925" s="185" t="s">
        <v>76</v>
      </c>
      <c r="M925" s="186" t="s">
        <v>865</v>
      </c>
      <c r="N925" s="61" t="s">
        <v>51</v>
      </c>
      <c r="P925" s="175" t="s">
        <v>343</v>
      </c>
      <c r="T925" s="176"/>
    </row>
    <row r="926" spans="1:20" s="61" customFormat="1" ht="17.25">
      <c r="A926" s="183" t="s">
        <v>2108</v>
      </c>
      <c r="B926" s="183" t="s">
        <v>2109</v>
      </c>
      <c r="C926" s="183" t="s">
        <v>343</v>
      </c>
      <c r="D926" s="183" t="s">
        <v>344</v>
      </c>
      <c r="E926" s="184">
        <v>75</v>
      </c>
      <c r="F926" s="184">
        <v>60</v>
      </c>
      <c r="G926" s="185" t="s">
        <v>99</v>
      </c>
      <c r="H926" s="185" t="s">
        <v>689</v>
      </c>
      <c r="I926" s="184">
        <v>42.22</v>
      </c>
      <c r="J926" s="184">
        <v>102.22</v>
      </c>
      <c r="K926" s="185">
        <v>25</v>
      </c>
      <c r="L926" s="185"/>
      <c r="M926" s="186"/>
      <c r="N926" s="61" t="s">
        <v>51</v>
      </c>
      <c r="P926" s="175" t="s">
        <v>343</v>
      </c>
      <c r="T926" s="176"/>
    </row>
    <row r="927" spans="1:20" s="61" customFormat="1" ht="17.25">
      <c r="A927" s="183" t="s">
        <v>2110</v>
      </c>
      <c r="B927" s="183" t="s">
        <v>2111</v>
      </c>
      <c r="C927" s="183" t="s">
        <v>261</v>
      </c>
      <c r="D927" s="183" t="s">
        <v>262</v>
      </c>
      <c r="E927" s="184">
        <v>500</v>
      </c>
      <c r="F927" s="184">
        <v>460</v>
      </c>
      <c r="G927" s="188" t="s">
        <v>494</v>
      </c>
      <c r="H927" s="185"/>
      <c r="I927" s="184">
        <v>178.49</v>
      </c>
      <c r="J927" s="184">
        <v>638.49</v>
      </c>
      <c r="K927" s="185">
        <v>45</v>
      </c>
      <c r="L927" s="185"/>
      <c r="M927" s="186"/>
      <c r="N927" s="61" t="s">
        <v>51</v>
      </c>
      <c r="P927" s="175" t="s">
        <v>261</v>
      </c>
      <c r="T927" s="176"/>
    </row>
    <row r="928" spans="1:20" s="61" customFormat="1" ht="17.25">
      <c r="A928" s="183" t="s">
        <v>2112</v>
      </c>
      <c r="B928" s="183" t="s">
        <v>2113</v>
      </c>
      <c r="C928" s="183" t="s">
        <v>261</v>
      </c>
      <c r="D928" s="183" t="s">
        <v>262</v>
      </c>
      <c r="E928" s="184">
        <v>500</v>
      </c>
      <c r="F928" s="184">
        <v>460</v>
      </c>
      <c r="G928" s="188" t="s">
        <v>494</v>
      </c>
      <c r="H928" s="185"/>
      <c r="I928" s="184">
        <v>178.49</v>
      </c>
      <c r="J928" s="184">
        <v>638.49</v>
      </c>
      <c r="K928" s="185">
        <v>33</v>
      </c>
      <c r="L928" s="185"/>
      <c r="M928" s="186"/>
      <c r="N928" s="61" t="s">
        <v>51</v>
      </c>
      <c r="P928" s="175" t="s">
        <v>261</v>
      </c>
      <c r="T928" s="176"/>
    </row>
    <row r="929" spans="1:20" s="61" customFormat="1" ht="17.25">
      <c r="A929" s="183" t="s">
        <v>2114</v>
      </c>
      <c r="B929" s="183" t="s">
        <v>2115</v>
      </c>
      <c r="C929" s="183" t="s">
        <v>261</v>
      </c>
      <c r="D929" s="183" t="s">
        <v>262</v>
      </c>
      <c r="E929" s="184">
        <v>500</v>
      </c>
      <c r="F929" s="184">
        <v>460</v>
      </c>
      <c r="G929" s="188" t="s">
        <v>494</v>
      </c>
      <c r="H929" s="185"/>
      <c r="I929" s="184">
        <v>173.57</v>
      </c>
      <c r="J929" s="184">
        <v>633.57</v>
      </c>
      <c r="K929" s="185">
        <v>57</v>
      </c>
      <c r="L929" s="185"/>
      <c r="M929" s="186"/>
      <c r="N929" s="61" t="s">
        <v>51</v>
      </c>
      <c r="P929" s="175" t="s">
        <v>261</v>
      </c>
      <c r="T929" s="176"/>
    </row>
    <row r="930" spans="1:20" s="61" customFormat="1" ht="17.25">
      <c r="A930" s="183" t="s">
        <v>2116</v>
      </c>
      <c r="B930" s="183" t="s">
        <v>2117</v>
      </c>
      <c r="C930" s="183" t="s">
        <v>261</v>
      </c>
      <c r="D930" s="183" t="s">
        <v>262</v>
      </c>
      <c r="E930" s="184">
        <v>500</v>
      </c>
      <c r="F930" s="184">
        <v>460</v>
      </c>
      <c r="G930" s="188" t="s">
        <v>494</v>
      </c>
      <c r="H930" s="183"/>
      <c r="I930" s="184">
        <v>173.57</v>
      </c>
      <c r="J930" s="184">
        <v>633.57</v>
      </c>
      <c r="K930" s="185">
        <v>31</v>
      </c>
      <c r="L930" s="185"/>
      <c r="M930" s="186"/>
      <c r="N930" s="61" t="s">
        <v>51</v>
      </c>
      <c r="P930" s="175" t="s">
        <v>261</v>
      </c>
      <c r="T930" s="176"/>
    </row>
    <row r="931" spans="1:20" s="61" customFormat="1" ht="17.25">
      <c r="A931" s="183" t="s">
        <v>2118</v>
      </c>
      <c r="B931" s="183" t="s">
        <v>2119</v>
      </c>
      <c r="C931" s="183" t="s">
        <v>261</v>
      </c>
      <c r="D931" s="183" t="s">
        <v>262</v>
      </c>
      <c r="E931" s="184">
        <v>440</v>
      </c>
      <c r="F931" s="184">
        <v>400</v>
      </c>
      <c r="G931" s="185" t="s">
        <v>137</v>
      </c>
      <c r="H931" s="185"/>
      <c r="I931" s="184">
        <v>154.85</v>
      </c>
      <c r="J931" s="184">
        <v>554.85</v>
      </c>
      <c r="K931" s="185">
        <v>42</v>
      </c>
      <c r="L931" s="185"/>
      <c r="M931" s="186"/>
      <c r="N931" s="61" t="s">
        <v>51</v>
      </c>
      <c r="P931" s="175" t="s">
        <v>261</v>
      </c>
      <c r="T931" s="176"/>
    </row>
    <row r="932" spans="1:20" s="61" customFormat="1" ht="17.25">
      <c r="A932" s="183" t="s">
        <v>2120</v>
      </c>
      <c r="B932" s="183" t="s">
        <v>2121</v>
      </c>
      <c r="C932" s="183" t="s">
        <v>261</v>
      </c>
      <c r="D932" s="183" t="s">
        <v>262</v>
      </c>
      <c r="E932" s="184">
        <v>440</v>
      </c>
      <c r="F932" s="184">
        <v>400</v>
      </c>
      <c r="G932" s="188" t="s">
        <v>137</v>
      </c>
      <c r="H932" s="185"/>
      <c r="I932" s="184">
        <v>154.85</v>
      </c>
      <c r="J932" s="184">
        <v>554.85</v>
      </c>
      <c r="K932" s="185">
        <v>32</v>
      </c>
      <c r="L932" s="185"/>
      <c r="M932" s="186"/>
      <c r="N932" s="61" t="s">
        <v>51</v>
      </c>
      <c r="P932" s="175" t="s">
        <v>261</v>
      </c>
      <c r="T932" s="176"/>
    </row>
    <row r="933" spans="1:20" s="61" customFormat="1" ht="17.25">
      <c r="A933" s="183" t="s">
        <v>2122</v>
      </c>
      <c r="B933" s="183" t="s">
        <v>2123</v>
      </c>
      <c r="C933" s="183" t="s">
        <v>874</v>
      </c>
      <c r="D933" s="183" t="s">
        <v>875</v>
      </c>
      <c r="E933" s="184">
        <v>189.9</v>
      </c>
      <c r="F933" s="184">
        <v>189.9</v>
      </c>
      <c r="G933" s="188"/>
      <c r="H933" s="185"/>
      <c r="I933" s="184">
        <v>38.76</v>
      </c>
      <c r="J933" s="184">
        <v>228.66</v>
      </c>
      <c r="K933" s="183">
        <v>26</v>
      </c>
      <c r="L933" s="183"/>
      <c r="M933" s="186"/>
      <c r="N933" s="61" t="s">
        <v>51</v>
      </c>
      <c r="P933" s="175" t="s">
        <v>874</v>
      </c>
      <c r="T933" s="176"/>
    </row>
    <row r="934" spans="1:20" s="61" customFormat="1" ht="362.25">
      <c r="A934" s="183" t="s">
        <v>2124</v>
      </c>
      <c r="B934" s="190" t="s">
        <v>2125</v>
      </c>
      <c r="C934" s="183" t="s">
        <v>874</v>
      </c>
      <c r="D934" s="183" t="s">
        <v>875</v>
      </c>
      <c r="E934" s="184">
        <v>189.9</v>
      </c>
      <c r="F934" s="184">
        <v>189.9</v>
      </c>
      <c r="G934" s="188"/>
      <c r="H934" s="185"/>
      <c r="I934" s="184">
        <v>38.76</v>
      </c>
      <c r="J934" s="184">
        <v>228.66</v>
      </c>
      <c r="K934" s="185">
        <v>23</v>
      </c>
      <c r="L934" s="185"/>
      <c r="M934" s="186"/>
      <c r="N934" s="61" t="s">
        <v>51</v>
      </c>
      <c r="P934" s="175" t="s">
        <v>874</v>
      </c>
      <c r="T934" s="176"/>
    </row>
    <row r="935" spans="1:20" s="61" customFormat="1" ht="17.25">
      <c r="A935" s="183" t="s">
        <v>2126</v>
      </c>
      <c r="B935" s="183" t="s">
        <v>2127</v>
      </c>
      <c r="C935" s="183" t="s">
        <v>874</v>
      </c>
      <c r="D935" s="183" t="s">
        <v>875</v>
      </c>
      <c r="E935" s="184"/>
      <c r="F935" s="184"/>
      <c r="G935" s="188"/>
      <c r="H935" s="183"/>
      <c r="I935" s="184"/>
      <c r="J935" s="184"/>
      <c r="K935" s="185" t="s">
        <v>410</v>
      </c>
      <c r="L935" s="185"/>
      <c r="M935" s="186"/>
      <c r="N935" s="61" t="s">
        <v>410</v>
      </c>
      <c r="P935" s="175" t="s">
        <v>874</v>
      </c>
      <c r="T935" s="176"/>
    </row>
    <row r="936" spans="1:20" s="61" customFormat="1" ht="17.25">
      <c r="A936" s="183" t="s">
        <v>2128</v>
      </c>
      <c r="B936" s="183" t="s">
        <v>2129</v>
      </c>
      <c r="C936" s="183" t="s">
        <v>874</v>
      </c>
      <c r="D936" s="183" t="s">
        <v>875</v>
      </c>
      <c r="E936" s="184">
        <v>179.9</v>
      </c>
      <c r="F936" s="184">
        <v>179.9</v>
      </c>
      <c r="G936" s="188"/>
      <c r="H936" s="183"/>
      <c r="I936" s="184">
        <v>37.39</v>
      </c>
      <c r="J936" s="184">
        <v>217.29</v>
      </c>
      <c r="K936" s="185">
        <v>50</v>
      </c>
      <c r="L936" s="185"/>
      <c r="M936" s="186"/>
      <c r="N936" s="61" t="s">
        <v>51</v>
      </c>
      <c r="P936" s="175" t="s">
        <v>874</v>
      </c>
      <c r="T936" s="176"/>
    </row>
    <row r="937" spans="1:20" s="61" customFormat="1" ht="17.25">
      <c r="A937" s="183" t="s">
        <v>2130</v>
      </c>
      <c r="B937" s="183" t="s">
        <v>2131</v>
      </c>
      <c r="C937" s="183" t="s">
        <v>874</v>
      </c>
      <c r="D937" s="183" t="s">
        <v>875</v>
      </c>
      <c r="E937" s="184">
        <v>209.9</v>
      </c>
      <c r="F937" s="184">
        <v>209.9</v>
      </c>
      <c r="G937" s="188"/>
      <c r="H937" s="185"/>
      <c r="I937" s="184">
        <v>37.39</v>
      </c>
      <c r="J937" s="184">
        <v>247.29</v>
      </c>
      <c r="K937" s="185">
        <v>0</v>
      </c>
      <c r="L937" s="185" t="s">
        <v>76</v>
      </c>
      <c r="M937" s="186" t="s">
        <v>1611</v>
      </c>
      <c r="N937" s="61" t="s">
        <v>51</v>
      </c>
      <c r="P937" s="175" t="s">
        <v>874</v>
      </c>
      <c r="T937" s="176"/>
    </row>
    <row r="938" spans="1:20" s="61" customFormat="1" ht="17.25">
      <c r="A938" s="183" t="s">
        <v>2132</v>
      </c>
      <c r="B938" s="183" t="s">
        <v>2133</v>
      </c>
      <c r="C938" s="183" t="s">
        <v>874</v>
      </c>
      <c r="D938" s="183" t="s">
        <v>875</v>
      </c>
      <c r="E938" s="184">
        <v>209.9</v>
      </c>
      <c r="F938" s="184">
        <v>209.9</v>
      </c>
      <c r="G938" s="188"/>
      <c r="H938" s="185"/>
      <c r="I938" s="184">
        <v>37.39</v>
      </c>
      <c r="J938" s="184">
        <v>247.29</v>
      </c>
      <c r="K938" s="185">
        <v>9</v>
      </c>
      <c r="L938" s="185" t="s">
        <v>57</v>
      </c>
      <c r="M938" s="186" t="s">
        <v>1611</v>
      </c>
      <c r="N938" s="61" t="s">
        <v>51</v>
      </c>
      <c r="P938" s="175" t="s">
        <v>874</v>
      </c>
      <c r="T938" s="176"/>
    </row>
    <row r="939" spans="1:20" s="61" customFormat="1" ht="17.25">
      <c r="A939" s="183" t="s">
        <v>2134</v>
      </c>
      <c r="B939" s="183" t="s">
        <v>2135</v>
      </c>
      <c r="C939" s="183" t="s">
        <v>874</v>
      </c>
      <c r="D939" s="183" t="s">
        <v>875</v>
      </c>
      <c r="E939" s="184">
        <v>239.9</v>
      </c>
      <c r="F939" s="184">
        <v>239.9</v>
      </c>
      <c r="G939" s="188"/>
      <c r="H939" s="185"/>
      <c r="I939" s="184">
        <v>87.66</v>
      </c>
      <c r="J939" s="184">
        <v>327.56</v>
      </c>
      <c r="K939" s="185">
        <v>74</v>
      </c>
      <c r="L939" s="185"/>
      <c r="M939" s="186"/>
      <c r="N939" s="61" t="s">
        <v>51</v>
      </c>
      <c r="P939" s="175" t="s">
        <v>874</v>
      </c>
      <c r="T939" s="176"/>
    </row>
    <row r="940" spans="1:20" s="61" customFormat="1" ht="17.25">
      <c r="A940" s="183" t="s">
        <v>2136</v>
      </c>
      <c r="B940" s="183" t="s">
        <v>2137</v>
      </c>
      <c r="C940" s="183" t="s">
        <v>874</v>
      </c>
      <c r="D940" s="183" t="s">
        <v>875</v>
      </c>
      <c r="E940" s="184">
        <v>239.9</v>
      </c>
      <c r="F940" s="184">
        <v>239.9</v>
      </c>
      <c r="G940" s="188"/>
      <c r="H940" s="185"/>
      <c r="I940" s="184">
        <v>87.66</v>
      </c>
      <c r="J940" s="184">
        <v>327.56</v>
      </c>
      <c r="K940" s="183">
        <v>49</v>
      </c>
      <c r="L940" s="183"/>
      <c r="M940" s="186"/>
      <c r="N940" s="61" t="s">
        <v>51</v>
      </c>
      <c r="P940" s="175" t="s">
        <v>874</v>
      </c>
      <c r="T940" s="176"/>
    </row>
    <row r="941" spans="1:20" s="61" customFormat="1" ht="17.25">
      <c r="A941" s="183" t="s">
        <v>2138</v>
      </c>
      <c r="B941" s="183" t="s">
        <v>2139</v>
      </c>
      <c r="C941" s="183" t="s">
        <v>116</v>
      </c>
      <c r="D941" s="183" t="s">
        <v>117</v>
      </c>
      <c r="E941" s="184">
        <v>185</v>
      </c>
      <c r="F941" s="184">
        <v>170</v>
      </c>
      <c r="G941" s="188" t="s">
        <v>55</v>
      </c>
      <c r="H941" s="185"/>
      <c r="I941" s="184">
        <v>67.51</v>
      </c>
      <c r="J941" s="184">
        <v>237.51</v>
      </c>
      <c r="K941" s="183">
        <v>22</v>
      </c>
      <c r="L941" s="183"/>
      <c r="M941" s="186"/>
      <c r="N941" s="61" t="s">
        <v>51</v>
      </c>
      <c r="P941" s="175" t="s">
        <v>116</v>
      </c>
      <c r="T941" s="176"/>
    </row>
    <row r="942" spans="1:20" s="61" customFormat="1" ht="17.25">
      <c r="A942" s="183" t="s">
        <v>2140</v>
      </c>
      <c r="B942" s="183" t="s">
        <v>2141</v>
      </c>
      <c r="C942" s="183" t="s">
        <v>116</v>
      </c>
      <c r="D942" s="183" t="s">
        <v>117</v>
      </c>
      <c r="E942" s="184">
        <v>185</v>
      </c>
      <c r="F942" s="184">
        <v>170</v>
      </c>
      <c r="G942" s="185" t="s">
        <v>55</v>
      </c>
      <c r="H942" s="185"/>
      <c r="I942" s="184">
        <v>67.51</v>
      </c>
      <c r="J942" s="184">
        <v>237.51</v>
      </c>
      <c r="K942" s="183">
        <v>30</v>
      </c>
      <c r="L942" s="183"/>
      <c r="M942" s="186"/>
      <c r="N942" s="61" t="s">
        <v>51</v>
      </c>
      <c r="P942" s="175" t="s">
        <v>116</v>
      </c>
      <c r="T942" s="176"/>
    </row>
    <row r="943" spans="1:20" s="61" customFormat="1" ht="17.25">
      <c r="A943" s="183" t="s">
        <v>2142</v>
      </c>
      <c r="B943" s="183" t="s">
        <v>2143</v>
      </c>
      <c r="C943" s="183" t="s">
        <v>116</v>
      </c>
      <c r="D943" s="183" t="s">
        <v>117</v>
      </c>
      <c r="E943" s="184">
        <v>185</v>
      </c>
      <c r="F943" s="184">
        <v>170</v>
      </c>
      <c r="G943" s="185" t="s">
        <v>55</v>
      </c>
      <c r="H943" s="185"/>
      <c r="I943" s="184">
        <v>67.51</v>
      </c>
      <c r="J943" s="184">
        <v>237.51</v>
      </c>
      <c r="K943" s="185">
        <v>47</v>
      </c>
      <c r="L943" s="185"/>
      <c r="M943" s="186"/>
      <c r="N943" s="61" t="s">
        <v>51</v>
      </c>
      <c r="P943" s="175" t="s">
        <v>116</v>
      </c>
      <c r="T943" s="176"/>
    </row>
    <row r="944" spans="1:20" s="61" customFormat="1" ht="17.25">
      <c r="A944" s="183" t="s">
        <v>2144</v>
      </c>
      <c r="B944" s="183" t="s">
        <v>2145</v>
      </c>
      <c r="C944" s="183" t="s">
        <v>604</v>
      </c>
      <c r="D944" s="183" t="s">
        <v>605</v>
      </c>
      <c r="E944" s="184">
        <v>159</v>
      </c>
      <c r="F944" s="184">
        <v>159</v>
      </c>
      <c r="G944" s="185"/>
      <c r="H944" s="185"/>
      <c r="I944" s="184">
        <v>49.14</v>
      </c>
      <c r="J944" s="184">
        <v>208.14</v>
      </c>
      <c r="K944" s="183">
        <v>0</v>
      </c>
      <c r="L944" s="183" t="s">
        <v>372</v>
      </c>
      <c r="M944" s="186" t="s">
        <v>551</v>
      </c>
      <c r="N944" s="61" t="s">
        <v>51</v>
      </c>
      <c r="P944" s="175" t="s">
        <v>604</v>
      </c>
      <c r="T944" s="176"/>
    </row>
    <row r="945" spans="1:20" s="61" customFormat="1" ht="17.25">
      <c r="A945" s="183" t="s">
        <v>2146</v>
      </c>
      <c r="B945" s="183" t="s">
        <v>2145</v>
      </c>
      <c r="C945" s="183" t="s">
        <v>604</v>
      </c>
      <c r="D945" s="183" t="s">
        <v>605</v>
      </c>
      <c r="E945" s="184">
        <v>159</v>
      </c>
      <c r="F945" s="184">
        <v>159</v>
      </c>
      <c r="G945" s="185"/>
      <c r="H945" s="185"/>
      <c r="I945" s="184">
        <v>49.14</v>
      </c>
      <c r="J945" s="184">
        <v>208.14</v>
      </c>
      <c r="K945" s="183">
        <v>29</v>
      </c>
      <c r="L945" s="183" t="s">
        <v>372</v>
      </c>
      <c r="M945" s="186" t="s">
        <v>551</v>
      </c>
      <c r="N945" s="61" t="s">
        <v>51</v>
      </c>
      <c r="P945" s="175" t="s">
        <v>604</v>
      </c>
      <c r="T945" s="176"/>
    </row>
    <row r="946" spans="1:20" s="61" customFormat="1" ht="17.25">
      <c r="A946" s="183" t="s">
        <v>2147</v>
      </c>
      <c r="B946" s="183" t="s">
        <v>2145</v>
      </c>
      <c r="C946" s="183" t="s">
        <v>604</v>
      </c>
      <c r="D946" s="183" t="s">
        <v>605</v>
      </c>
      <c r="E946" s="184">
        <v>159</v>
      </c>
      <c r="F946" s="184">
        <v>159</v>
      </c>
      <c r="G946" s="185"/>
      <c r="H946" s="185"/>
      <c r="I946" s="184">
        <v>49.14</v>
      </c>
      <c r="J946" s="184">
        <v>208.14</v>
      </c>
      <c r="K946" s="185">
        <v>38</v>
      </c>
      <c r="L946" s="185" t="s">
        <v>372</v>
      </c>
      <c r="M946" s="186" t="s">
        <v>551</v>
      </c>
      <c r="N946" s="61" t="s">
        <v>51</v>
      </c>
      <c r="P946" s="175" t="s">
        <v>604</v>
      </c>
      <c r="T946" s="176"/>
    </row>
    <row r="947" spans="1:20" s="61" customFormat="1" ht="17.25">
      <c r="A947" s="183" t="s">
        <v>2148</v>
      </c>
      <c r="B947" s="183" t="s">
        <v>2145</v>
      </c>
      <c r="C947" s="183" t="s">
        <v>604</v>
      </c>
      <c r="D947" s="183" t="s">
        <v>605</v>
      </c>
      <c r="E947" s="184">
        <v>159</v>
      </c>
      <c r="F947" s="184">
        <v>159</v>
      </c>
      <c r="G947" s="188"/>
      <c r="H947" s="185"/>
      <c r="I947" s="184">
        <v>49.14</v>
      </c>
      <c r="J947" s="184">
        <v>208.14</v>
      </c>
      <c r="K947" s="185">
        <v>70</v>
      </c>
      <c r="L947" s="185" t="s">
        <v>76</v>
      </c>
      <c r="M947" s="186" t="s">
        <v>551</v>
      </c>
      <c r="N947" s="61" t="s">
        <v>51</v>
      </c>
      <c r="P947" s="175" t="s">
        <v>604</v>
      </c>
      <c r="T947" s="176"/>
    </row>
    <row r="948" spans="1:20" s="61" customFormat="1" ht="17.25">
      <c r="A948" s="183" t="s">
        <v>2149</v>
      </c>
      <c r="B948" s="183" t="s">
        <v>2145</v>
      </c>
      <c r="C948" s="183" t="s">
        <v>604</v>
      </c>
      <c r="D948" s="183" t="s">
        <v>605</v>
      </c>
      <c r="E948" s="184">
        <v>159</v>
      </c>
      <c r="F948" s="184">
        <v>159</v>
      </c>
      <c r="G948" s="188"/>
      <c r="H948" s="185"/>
      <c r="I948" s="184">
        <v>49.14</v>
      </c>
      <c r="J948" s="184">
        <v>208.14</v>
      </c>
      <c r="K948" s="185">
        <v>69</v>
      </c>
      <c r="L948" s="185" t="s">
        <v>76</v>
      </c>
      <c r="M948" s="186" t="s">
        <v>551</v>
      </c>
      <c r="N948" s="61" t="s">
        <v>51</v>
      </c>
      <c r="P948" s="175" t="s">
        <v>604</v>
      </c>
      <c r="T948" s="176"/>
    </row>
    <row r="949" spans="1:20" s="61" customFormat="1" ht="17.25">
      <c r="A949" s="183" t="s">
        <v>2150</v>
      </c>
      <c r="B949" s="183" t="s">
        <v>2151</v>
      </c>
      <c r="C949" s="183" t="s">
        <v>179</v>
      </c>
      <c r="D949" s="183" t="s">
        <v>179</v>
      </c>
      <c r="E949" s="184">
        <v>295</v>
      </c>
      <c r="F949" s="184">
        <v>215</v>
      </c>
      <c r="G949" s="188" t="s">
        <v>356</v>
      </c>
      <c r="H949" s="185"/>
      <c r="I949" s="184">
        <v>100.38</v>
      </c>
      <c r="J949" s="184">
        <v>315.38</v>
      </c>
      <c r="K949" s="185">
        <v>596</v>
      </c>
      <c r="L949" s="185"/>
      <c r="M949" s="186"/>
      <c r="N949" s="61" t="s">
        <v>51</v>
      </c>
      <c r="P949" s="175" t="s">
        <v>179</v>
      </c>
      <c r="T949" s="176"/>
    </row>
    <row r="950" spans="1:20" s="61" customFormat="1" ht="17.25">
      <c r="A950" s="183" t="s">
        <v>2152</v>
      </c>
      <c r="B950" s="183" t="s">
        <v>2153</v>
      </c>
      <c r="C950" s="183" t="s">
        <v>210</v>
      </c>
      <c r="D950" s="183" t="s">
        <v>210</v>
      </c>
      <c r="E950" s="184">
        <v>140</v>
      </c>
      <c r="F950" s="184">
        <v>115</v>
      </c>
      <c r="G950" s="188" t="s">
        <v>395</v>
      </c>
      <c r="H950" s="185"/>
      <c r="I950" s="184">
        <v>39.52</v>
      </c>
      <c r="J950" s="184">
        <v>154.52</v>
      </c>
      <c r="K950" s="183">
        <v>169</v>
      </c>
      <c r="L950" s="183"/>
      <c r="M950" s="186"/>
      <c r="N950" s="61" t="s">
        <v>51</v>
      </c>
      <c r="P950" s="175" t="s">
        <v>210</v>
      </c>
      <c r="T950" s="176"/>
    </row>
    <row r="951" spans="1:20" s="61" customFormat="1" ht="17.25">
      <c r="A951" s="183" t="s">
        <v>2154</v>
      </c>
      <c r="B951" s="183" t="s">
        <v>2155</v>
      </c>
      <c r="C951" s="183" t="s">
        <v>49</v>
      </c>
      <c r="D951" s="183" t="s">
        <v>50</v>
      </c>
      <c r="E951" s="184">
        <v>259</v>
      </c>
      <c r="F951" s="184">
        <v>259</v>
      </c>
      <c r="G951" s="185"/>
      <c r="H951" s="185"/>
      <c r="I951" s="184">
        <v>100.5</v>
      </c>
      <c r="J951" s="184">
        <v>359.5</v>
      </c>
      <c r="K951" s="185">
        <v>58</v>
      </c>
      <c r="L951" s="185"/>
      <c r="M951" s="186"/>
      <c r="N951" s="61" t="s">
        <v>51</v>
      </c>
      <c r="P951" s="175" t="s">
        <v>49</v>
      </c>
      <c r="T951" s="176"/>
    </row>
    <row r="952" spans="1:20" s="61" customFormat="1" ht="17.25">
      <c r="A952" s="183" t="s">
        <v>2156</v>
      </c>
      <c r="B952" s="183" t="s">
        <v>2157</v>
      </c>
      <c r="C952" s="183" t="s">
        <v>1574</v>
      </c>
      <c r="D952" s="183" t="s">
        <v>1575</v>
      </c>
      <c r="E952" s="184">
        <v>210</v>
      </c>
      <c r="F952" s="184">
        <v>190</v>
      </c>
      <c r="G952" s="185" t="s">
        <v>137</v>
      </c>
      <c r="H952" s="185"/>
      <c r="I952" s="184">
        <v>75.8</v>
      </c>
      <c r="J952" s="184">
        <v>265.8</v>
      </c>
      <c r="K952" s="185">
        <v>20</v>
      </c>
      <c r="L952" s="185"/>
      <c r="M952" s="186"/>
      <c r="N952" s="61" t="s">
        <v>51</v>
      </c>
      <c r="P952" s="175" t="s">
        <v>1574</v>
      </c>
      <c r="T952" s="176"/>
    </row>
    <row r="953" spans="1:20" s="61" customFormat="1" ht="17.25">
      <c r="A953" s="183" t="s">
        <v>2158</v>
      </c>
      <c r="B953" s="183" t="s">
        <v>2159</v>
      </c>
      <c r="C953" s="183" t="s">
        <v>1574</v>
      </c>
      <c r="D953" s="183" t="s">
        <v>1575</v>
      </c>
      <c r="E953" s="184">
        <v>210</v>
      </c>
      <c r="F953" s="184">
        <v>190</v>
      </c>
      <c r="G953" s="188" t="s">
        <v>137</v>
      </c>
      <c r="H953" s="185"/>
      <c r="I953" s="184">
        <v>75.8</v>
      </c>
      <c r="J953" s="184">
        <v>265.8</v>
      </c>
      <c r="K953" s="183">
        <v>5</v>
      </c>
      <c r="L953" s="183"/>
      <c r="M953" s="186"/>
      <c r="N953" s="61" t="s">
        <v>51</v>
      </c>
      <c r="P953" s="175" t="s">
        <v>1574</v>
      </c>
      <c r="T953" s="176"/>
    </row>
    <row r="954" spans="1:20" s="61" customFormat="1" ht="17.25">
      <c r="A954" s="183" t="s">
        <v>2160</v>
      </c>
      <c r="B954" s="183" t="s">
        <v>2161</v>
      </c>
      <c r="C954" s="183" t="s">
        <v>1574</v>
      </c>
      <c r="D954" s="183" t="s">
        <v>1575</v>
      </c>
      <c r="E954" s="184">
        <v>89</v>
      </c>
      <c r="F954" s="184">
        <v>79</v>
      </c>
      <c r="G954" s="188" t="s">
        <v>263</v>
      </c>
      <c r="H954" s="185"/>
      <c r="I954" s="184">
        <v>39.22</v>
      </c>
      <c r="J954" s="184">
        <v>118.22</v>
      </c>
      <c r="K954" s="185">
        <v>100</v>
      </c>
      <c r="L954" s="185"/>
      <c r="M954" s="186"/>
      <c r="N954" s="61" t="s">
        <v>51</v>
      </c>
      <c r="P954" s="175" t="s">
        <v>1574</v>
      </c>
      <c r="T954" s="176"/>
    </row>
    <row r="955" spans="1:20" s="61" customFormat="1" ht="17.25">
      <c r="A955" s="183" t="s">
        <v>2162</v>
      </c>
      <c r="B955" s="183" t="s">
        <v>2163</v>
      </c>
      <c r="C955" s="183" t="s">
        <v>1574</v>
      </c>
      <c r="D955" s="183" t="s">
        <v>1575</v>
      </c>
      <c r="E955" s="184">
        <v>89</v>
      </c>
      <c r="F955" s="184">
        <v>79</v>
      </c>
      <c r="G955" s="185" t="s">
        <v>263</v>
      </c>
      <c r="H955" s="185"/>
      <c r="I955" s="184">
        <v>39.22</v>
      </c>
      <c r="J955" s="184">
        <v>118.22</v>
      </c>
      <c r="K955" s="185">
        <v>39</v>
      </c>
      <c r="L955" s="185"/>
      <c r="M955" s="186"/>
      <c r="N955" s="61" t="s">
        <v>51</v>
      </c>
      <c r="P955" s="175" t="s">
        <v>1574</v>
      </c>
      <c r="T955" s="176"/>
    </row>
    <row r="956" spans="1:20" s="61" customFormat="1" ht="17.25">
      <c r="A956" s="183" t="s">
        <v>2164</v>
      </c>
      <c r="B956" s="183" t="s">
        <v>2165</v>
      </c>
      <c r="C956" s="183" t="s">
        <v>97</v>
      </c>
      <c r="D956" s="183" t="s">
        <v>98</v>
      </c>
      <c r="E956" s="184">
        <v>300</v>
      </c>
      <c r="F956" s="184">
        <v>90</v>
      </c>
      <c r="G956" s="185" t="s">
        <v>2166</v>
      </c>
      <c r="H956" s="185"/>
      <c r="I956" s="184">
        <v>38.37</v>
      </c>
      <c r="J956" s="184">
        <v>128.37</v>
      </c>
      <c r="K956" s="185">
        <v>56</v>
      </c>
      <c r="L956" s="185" t="s">
        <v>57</v>
      </c>
      <c r="M956" s="186" t="s">
        <v>58</v>
      </c>
      <c r="N956" s="61" t="s">
        <v>51</v>
      </c>
      <c r="P956" s="175" t="s">
        <v>97</v>
      </c>
      <c r="T956" s="176"/>
    </row>
    <row r="957" spans="1:20" s="61" customFormat="1" ht="276">
      <c r="A957" s="183" t="s">
        <v>2167</v>
      </c>
      <c r="B957" s="190" t="s">
        <v>2168</v>
      </c>
      <c r="C957" s="183" t="s">
        <v>49</v>
      </c>
      <c r="D957" s="183" t="s">
        <v>50</v>
      </c>
      <c r="E957" s="184">
        <v>269</v>
      </c>
      <c r="F957" s="184">
        <v>235</v>
      </c>
      <c r="G957" s="188" t="s">
        <v>140</v>
      </c>
      <c r="H957" s="185"/>
      <c r="I957" s="184">
        <v>95.82</v>
      </c>
      <c r="J957" s="184">
        <v>330.82</v>
      </c>
      <c r="K957" s="185">
        <v>60</v>
      </c>
      <c r="L957" s="185"/>
      <c r="M957" s="186"/>
      <c r="N957" s="61" t="s">
        <v>51</v>
      </c>
      <c r="P957" s="175" t="s">
        <v>49</v>
      </c>
      <c r="T957" s="176"/>
    </row>
    <row r="958" spans="1:20" s="61" customFormat="1" ht="17.25">
      <c r="A958" s="183" t="s">
        <v>2169</v>
      </c>
      <c r="B958" s="183" t="s">
        <v>2170</v>
      </c>
      <c r="C958" s="183" t="s">
        <v>49</v>
      </c>
      <c r="D958" s="183" t="s">
        <v>50</v>
      </c>
      <c r="E958" s="184">
        <v>269</v>
      </c>
      <c r="F958" s="184">
        <v>235</v>
      </c>
      <c r="G958" s="188" t="s">
        <v>140</v>
      </c>
      <c r="H958" s="185"/>
      <c r="I958" s="184">
        <v>95.82</v>
      </c>
      <c r="J958" s="184">
        <v>330.82</v>
      </c>
      <c r="K958" s="185">
        <v>73</v>
      </c>
      <c r="L958" s="185"/>
      <c r="M958" s="186"/>
      <c r="N958" s="61" t="s">
        <v>51</v>
      </c>
      <c r="P958" s="175" t="s">
        <v>49</v>
      </c>
      <c r="T958" s="176"/>
    </row>
    <row r="959" spans="1:20" s="61" customFormat="1" ht="17.25">
      <c r="A959" s="183" t="s">
        <v>2171</v>
      </c>
      <c r="B959" s="183" t="s">
        <v>2172</v>
      </c>
      <c r="C959" s="183" t="s">
        <v>210</v>
      </c>
      <c r="D959" s="183" t="s">
        <v>210</v>
      </c>
      <c r="E959" s="184">
        <v>150</v>
      </c>
      <c r="F959" s="184">
        <v>115</v>
      </c>
      <c r="G959" s="188" t="s">
        <v>1652</v>
      </c>
      <c r="H959" s="185"/>
      <c r="I959" s="184">
        <v>38.13</v>
      </c>
      <c r="J959" s="184">
        <v>153.13</v>
      </c>
      <c r="K959" s="185">
        <v>0</v>
      </c>
      <c r="L959" s="185" t="s">
        <v>372</v>
      </c>
      <c r="M959" s="186" t="s">
        <v>2173</v>
      </c>
      <c r="N959" s="61" t="s">
        <v>51</v>
      </c>
      <c r="P959" s="175" t="s">
        <v>210</v>
      </c>
      <c r="T959" s="176"/>
    </row>
    <row r="960" spans="1:20" s="61" customFormat="1" ht="17.25">
      <c r="A960" s="183" t="s">
        <v>2174</v>
      </c>
      <c r="B960" s="183" t="s">
        <v>2175</v>
      </c>
      <c r="C960" s="183" t="s">
        <v>86</v>
      </c>
      <c r="D960" s="183" t="s">
        <v>87</v>
      </c>
      <c r="E960" s="184">
        <v>155</v>
      </c>
      <c r="F960" s="184">
        <v>145</v>
      </c>
      <c r="G960" s="188" t="s">
        <v>126</v>
      </c>
      <c r="H960" s="185"/>
      <c r="I960" s="184">
        <v>49.24</v>
      </c>
      <c r="J960" s="184">
        <v>194.24</v>
      </c>
      <c r="K960" s="185">
        <v>0</v>
      </c>
      <c r="L960" s="185"/>
      <c r="M960" s="186"/>
      <c r="N960" s="61" t="s">
        <v>51</v>
      </c>
      <c r="P960" s="175" t="s">
        <v>86</v>
      </c>
      <c r="T960" s="176"/>
    </row>
    <row r="961" spans="1:20" s="61" customFormat="1" ht="17.25">
      <c r="A961" s="183" t="s">
        <v>2176</v>
      </c>
      <c r="B961" s="183" t="s">
        <v>2177</v>
      </c>
      <c r="C961" s="183" t="s">
        <v>86</v>
      </c>
      <c r="D961" s="183" t="s">
        <v>87</v>
      </c>
      <c r="E961" s="184">
        <v>142</v>
      </c>
      <c r="F961" s="184">
        <v>130</v>
      </c>
      <c r="G961" s="188" t="s">
        <v>55</v>
      </c>
      <c r="H961" s="185"/>
      <c r="I961" s="184">
        <v>45.24</v>
      </c>
      <c r="J961" s="184">
        <v>175.24</v>
      </c>
      <c r="K961" s="185">
        <v>11</v>
      </c>
      <c r="L961" s="185"/>
      <c r="M961" s="186"/>
      <c r="N961" s="61" t="s">
        <v>51</v>
      </c>
      <c r="P961" s="175" t="s">
        <v>86</v>
      </c>
      <c r="T961" s="176"/>
    </row>
    <row r="962" spans="1:20" s="61" customFormat="1" ht="17.25">
      <c r="A962" s="183" t="s">
        <v>2178</v>
      </c>
      <c r="B962" s="183" t="s">
        <v>2179</v>
      </c>
      <c r="C962" s="183" t="s">
        <v>97</v>
      </c>
      <c r="D962" s="183" t="s">
        <v>98</v>
      </c>
      <c r="E962" s="184">
        <v>330</v>
      </c>
      <c r="F962" s="184">
        <v>270</v>
      </c>
      <c r="G962" s="188" t="s">
        <v>94</v>
      </c>
      <c r="H962" s="185"/>
      <c r="I962" s="184">
        <v>84.73</v>
      </c>
      <c r="J962" s="184">
        <v>354.73</v>
      </c>
      <c r="K962" s="185">
        <v>49</v>
      </c>
      <c r="L962" s="185"/>
      <c r="M962" s="186"/>
      <c r="N962" s="61" t="s">
        <v>51</v>
      </c>
      <c r="P962" s="175" t="s">
        <v>97</v>
      </c>
      <c r="T962" s="176"/>
    </row>
    <row r="963" spans="1:20" s="61" customFormat="1" ht="17.25">
      <c r="A963" s="183" t="s">
        <v>2180</v>
      </c>
      <c r="B963" s="183" t="s">
        <v>2181</v>
      </c>
      <c r="C963" s="183" t="s">
        <v>97</v>
      </c>
      <c r="D963" s="183" t="s">
        <v>98</v>
      </c>
      <c r="E963" s="184">
        <v>330</v>
      </c>
      <c r="F963" s="184">
        <v>270</v>
      </c>
      <c r="G963" s="188" t="s">
        <v>94</v>
      </c>
      <c r="H963" s="185"/>
      <c r="I963" s="184">
        <v>84.73</v>
      </c>
      <c r="J963" s="184">
        <v>354.73</v>
      </c>
      <c r="K963" s="185">
        <v>103</v>
      </c>
      <c r="L963" s="185"/>
      <c r="M963" s="186"/>
      <c r="N963" s="61" t="s">
        <v>51</v>
      </c>
      <c r="P963" s="175" t="s">
        <v>97</v>
      </c>
      <c r="T963" s="176"/>
    </row>
    <row r="964" spans="1:20" s="61" customFormat="1" ht="17.25">
      <c r="A964" s="183" t="s">
        <v>2182</v>
      </c>
      <c r="B964" s="183" t="s">
        <v>2183</v>
      </c>
      <c r="C964" s="183" t="s">
        <v>49</v>
      </c>
      <c r="D964" s="183" t="s">
        <v>50</v>
      </c>
      <c r="E964" s="184">
        <v>259</v>
      </c>
      <c r="F964" s="184">
        <v>259</v>
      </c>
      <c r="G964" s="188"/>
      <c r="H964" s="185"/>
      <c r="I964" s="184">
        <v>100.5</v>
      </c>
      <c r="J964" s="184">
        <v>359.5</v>
      </c>
      <c r="K964" s="185">
        <v>42</v>
      </c>
      <c r="L964" s="185"/>
      <c r="M964" s="186"/>
      <c r="N964" s="61" t="s">
        <v>51</v>
      </c>
      <c r="P964" s="175" t="s">
        <v>49</v>
      </c>
      <c r="T964" s="176"/>
    </row>
    <row r="965" spans="1:20" s="61" customFormat="1" ht="17.25">
      <c r="A965" s="183" t="s">
        <v>2184</v>
      </c>
      <c r="B965" s="183" t="s">
        <v>2185</v>
      </c>
      <c r="C965" s="183" t="s">
        <v>97</v>
      </c>
      <c r="D965" s="183" t="s">
        <v>98</v>
      </c>
      <c r="E965" s="184">
        <v>190</v>
      </c>
      <c r="F965" s="184">
        <v>155</v>
      </c>
      <c r="G965" s="188" t="s">
        <v>94</v>
      </c>
      <c r="H965" s="185"/>
      <c r="I965" s="184">
        <v>72.28</v>
      </c>
      <c r="J965" s="184">
        <v>227.28</v>
      </c>
      <c r="K965" s="183">
        <v>60</v>
      </c>
      <c r="L965" s="183"/>
      <c r="M965" s="186"/>
      <c r="N965" s="61" t="s">
        <v>51</v>
      </c>
      <c r="P965" s="175" t="s">
        <v>97</v>
      </c>
      <c r="T965" s="176"/>
    </row>
    <row r="966" spans="1:20" s="61" customFormat="1" ht="17.25">
      <c r="A966" s="183" t="s">
        <v>2186</v>
      </c>
      <c r="B966" s="183" t="s">
        <v>2187</v>
      </c>
      <c r="C966" s="183" t="s">
        <v>97</v>
      </c>
      <c r="D966" s="183" t="s">
        <v>98</v>
      </c>
      <c r="E966" s="184">
        <v>190</v>
      </c>
      <c r="F966" s="184">
        <v>155</v>
      </c>
      <c r="G966" s="188" t="s">
        <v>94</v>
      </c>
      <c r="H966" s="185"/>
      <c r="I966" s="184">
        <v>72.28</v>
      </c>
      <c r="J966" s="184">
        <v>227.28</v>
      </c>
      <c r="K966" s="183">
        <v>85</v>
      </c>
      <c r="L966" s="183"/>
      <c r="M966" s="186"/>
      <c r="N966" s="61" t="s">
        <v>51</v>
      </c>
      <c r="P966" s="175" t="s">
        <v>97</v>
      </c>
      <c r="T966" s="176"/>
    </row>
    <row r="967" spans="1:20" s="61" customFormat="1" ht="17.25">
      <c r="A967" s="183" t="s">
        <v>2188</v>
      </c>
      <c r="B967" s="183" t="s">
        <v>2189</v>
      </c>
      <c r="C967" s="183" t="s">
        <v>97</v>
      </c>
      <c r="D967" s="183" t="s">
        <v>98</v>
      </c>
      <c r="E967" s="184">
        <v>165</v>
      </c>
      <c r="F967" s="184">
        <v>130</v>
      </c>
      <c r="G967" s="188" t="s">
        <v>214</v>
      </c>
      <c r="H967" s="185"/>
      <c r="I967" s="184">
        <v>42.63</v>
      </c>
      <c r="J967" s="184">
        <v>172.63</v>
      </c>
      <c r="K967" s="183">
        <v>0</v>
      </c>
      <c r="L967" s="183"/>
      <c r="M967" s="186"/>
      <c r="N967" s="61" t="s">
        <v>51</v>
      </c>
      <c r="P967" s="175" t="s">
        <v>97</v>
      </c>
      <c r="T967" s="176"/>
    </row>
    <row r="968" spans="1:20" s="61" customFormat="1" ht="17.25">
      <c r="A968" s="183" t="s">
        <v>2190</v>
      </c>
      <c r="B968" s="183" t="s">
        <v>2191</v>
      </c>
      <c r="C968" s="183" t="s">
        <v>97</v>
      </c>
      <c r="D968" s="183" t="s">
        <v>98</v>
      </c>
      <c r="E968" s="184">
        <v>165</v>
      </c>
      <c r="F968" s="184">
        <v>130</v>
      </c>
      <c r="G968" s="188" t="s">
        <v>214</v>
      </c>
      <c r="H968" s="185"/>
      <c r="I968" s="184">
        <v>42.63</v>
      </c>
      <c r="J968" s="184">
        <v>172.63</v>
      </c>
      <c r="K968" s="183">
        <v>6</v>
      </c>
      <c r="L968" s="183"/>
      <c r="M968" s="186"/>
      <c r="N968" s="61" t="s">
        <v>51</v>
      </c>
      <c r="P968" s="175" t="s">
        <v>97</v>
      </c>
      <c r="T968" s="176"/>
    </row>
    <row r="969" spans="1:20" s="61" customFormat="1" ht="17.25">
      <c r="A969" s="183" t="s">
        <v>2192</v>
      </c>
      <c r="B969" s="183" t="s">
        <v>2193</v>
      </c>
      <c r="C969" s="183" t="s">
        <v>49</v>
      </c>
      <c r="D969" s="183" t="s">
        <v>50</v>
      </c>
      <c r="E969" s="184">
        <v>329</v>
      </c>
      <c r="F969" s="184">
        <v>255</v>
      </c>
      <c r="G969" s="188" t="s">
        <v>203</v>
      </c>
      <c r="H969" s="185"/>
      <c r="I969" s="184">
        <v>124.87</v>
      </c>
      <c r="J969" s="184">
        <v>379.87</v>
      </c>
      <c r="K969" s="183">
        <v>60</v>
      </c>
      <c r="L969" s="183"/>
      <c r="M969" s="186"/>
      <c r="N969" s="61" t="s">
        <v>51</v>
      </c>
      <c r="P969" s="175" t="s">
        <v>49</v>
      </c>
      <c r="T969" s="176"/>
    </row>
    <row r="970" spans="1:20" s="61" customFormat="1" ht="17.25">
      <c r="A970" s="183" t="s">
        <v>2194</v>
      </c>
      <c r="B970" s="183" t="s">
        <v>2195</v>
      </c>
      <c r="C970" s="183" t="s">
        <v>49</v>
      </c>
      <c r="D970" s="183" t="s">
        <v>50</v>
      </c>
      <c r="E970" s="184">
        <v>309</v>
      </c>
      <c r="F970" s="184">
        <v>245</v>
      </c>
      <c r="G970" s="188" t="s">
        <v>688</v>
      </c>
      <c r="H970" s="185"/>
      <c r="I970" s="184">
        <v>118.18</v>
      </c>
      <c r="J970" s="184">
        <v>363.18</v>
      </c>
      <c r="K970" s="183">
        <v>61</v>
      </c>
      <c r="L970" s="183"/>
      <c r="M970" s="186"/>
      <c r="N970" s="61" t="s">
        <v>51</v>
      </c>
      <c r="P970" s="175" t="s">
        <v>49</v>
      </c>
      <c r="T970" s="176"/>
    </row>
    <row r="971" spans="1:20" s="61" customFormat="1" ht="17.25">
      <c r="A971" s="183" t="s">
        <v>2196</v>
      </c>
      <c r="B971" s="183" t="s">
        <v>2197</v>
      </c>
      <c r="C971" s="183" t="s">
        <v>49</v>
      </c>
      <c r="D971" s="183" t="s">
        <v>50</v>
      </c>
      <c r="E971" s="184">
        <v>309</v>
      </c>
      <c r="F971" s="184">
        <v>245</v>
      </c>
      <c r="G971" s="188" t="s">
        <v>688</v>
      </c>
      <c r="H971" s="185"/>
      <c r="I971" s="184">
        <v>118.18</v>
      </c>
      <c r="J971" s="184">
        <v>363.18</v>
      </c>
      <c r="K971" s="185">
        <v>29</v>
      </c>
      <c r="L971" s="185"/>
      <c r="M971" s="186"/>
      <c r="N971" s="61" t="s">
        <v>51</v>
      </c>
      <c r="P971" s="175" t="s">
        <v>49</v>
      </c>
      <c r="T971" s="176"/>
    </row>
    <row r="972" spans="1:20" s="61" customFormat="1" ht="17.25">
      <c r="A972" s="183" t="s">
        <v>2198</v>
      </c>
      <c r="B972" s="183" t="s">
        <v>2199</v>
      </c>
      <c r="C972" s="183" t="s">
        <v>2200</v>
      </c>
      <c r="D972" s="183" t="s">
        <v>2201</v>
      </c>
      <c r="E972" s="184">
        <v>61.15</v>
      </c>
      <c r="F972" s="184">
        <v>61.15</v>
      </c>
      <c r="G972" s="188"/>
      <c r="H972" s="185"/>
      <c r="I972" s="184">
        <v>46.48</v>
      </c>
      <c r="J972" s="184">
        <v>107.63</v>
      </c>
      <c r="K972" s="185">
        <v>146</v>
      </c>
      <c r="L972" s="185"/>
      <c r="M972" s="186"/>
      <c r="N972" s="61" t="s">
        <v>51</v>
      </c>
      <c r="P972" s="175" t="s">
        <v>2200</v>
      </c>
      <c r="T972" s="176"/>
    </row>
    <row r="973" spans="1:20" s="61" customFormat="1" ht="17.25">
      <c r="A973" s="183" t="s">
        <v>2202</v>
      </c>
      <c r="B973" s="183" t="s">
        <v>2199</v>
      </c>
      <c r="C973" s="183" t="s">
        <v>2200</v>
      </c>
      <c r="D973" s="183" t="s">
        <v>2201</v>
      </c>
      <c r="E973" s="184">
        <v>61.15</v>
      </c>
      <c r="F973" s="184">
        <v>61.15</v>
      </c>
      <c r="G973" s="188"/>
      <c r="H973" s="185"/>
      <c r="I973" s="184">
        <v>46.48</v>
      </c>
      <c r="J973" s="184">
        <v>107.63</v>
      </c>
      <c r="K973" s="185">
        <v>0</v>
      </c>
      <c r="L973" s="185"/>
      <c r="M973" s="186"/>
      <c r="N973" s="61" t="s">
        <v>51</v>
      </c>
      <c r="P973" s="175" t="s">
        <v>2200</v>
      </c>
      <c r="T973" s="176"/>
    </row>
    <row r="974" spans="1:20" s="61" customFormat="1" ht="17.25">
      <c r="A974" s="183" t="s">
        <v>2203</v>
      </c>
      <c r="B974" s="183" t="s">
        <v>2199</v>
      </c>
      <c r="C974" s="183" t="s">
        <v>2200</v>
      </c>
      <c r="D974" s="183" t="s">
        <v>2201</v>
      </c>
      <c r="E974" s="184">
        <v>61.15</v>
      </c>
      <c r="F974" s="184">
        <v>61.15</v>
      </c>
      <c r="G974" s="188"/>
      <c r="H974" s="185"/>
      <c r="I974" s="184">
        <v>46.48</v>
      </c>
      <c r="J974" s="184">
        <v>107.63</v>
      </c>
      <c r="K974" s="185">
        <v>161</v>
      </c>
      <c r="L974" s="185"/>
      <c r="M974" s="186"/>
      <c r="N974" s="61" t="s">
        <v>51</v>
      </c>
      <c r="P974" s="175" t="s">
        <v>2200</v>
      </c>
      <c r="T974" s="176"/>
    </row>
    <row r="975" spans="1:20" s="61" customFormat="1" ht="17.25">
      <c r="A975" s="183" t="s">
        <v>2204</v>
      </c>
      <c r="B975" s="183" t="s">
        <v>2205</v>
      </c>
      <c r="C975" s="183" t="s">
        <v>2206</v>
      </c>
      <c r="D975" s="183" t="s">
        <v>2207</v>
      </c>
      <c r="E975" s="184">
        <v>170</v>
      </c>
      <c r="F975" s="184">
        <v>155</v>
      </c>
      <c r="G975" s="185" t="s">
        <v>55</v>
      </c>
      <c r="H975" s="185"/>
      <c r="I975" s="184">
        <v>76.06</v>
      </c>
      <c r="J975" s="184">
        <v>231.06</v>
      </c>
      <c r="K975" s="185">
        <v>199</v>
      </c>
      <c r="L975" s="185"/>
      <c r="M975" s="186"/>
      <c r="N975" s="61" t="s">
        <v>51</v>
      </c>
      <c r="P975" s="175" t="s">
        <v>2206</v>
      </c>
      <c r="T975" s="176"/>
    </row>
    <row r="976" spans="1:20" s="61" customFormat="1" ht="17.25">
      <c r="A976" s="183" t="s">
        <v>2208</v>
      </c>
      <c r="B976" s="183" t="s">
        <v>2209</v>
      </c>
      <c r="C976" s="183" t="s">
        <v>2206</v>
      </c>
      <c r="D976" s="183" t="s">
        <v>2207</v>
      </c>
      <c r="E976" s="184">
        <v>170</v>
      </c>
      <c r="F976" s="184">
        <v>155</v>
      </c>
      <c r="G976" s="185" t="s">
        <v>55</v>
      </c>
      <c r="H976" s="185"/>
      <c r="I976" s="184">
        <v>76.06</v>
      </c>
      <c r="J976" s="184">
        <v>231.06</v>
      </c>
      <c r="K976" s="185">
        <v>315</v>
      </c>
      <c r="L976" s="185"/>
      <c r="M976" s="186"/>
      <c r="N976" s="61" t="s">
        <v>51</v>
      </c>
      <c r="P976" s="175" t="s">
        <v>2206</v>
      </c>
      <c r="T976" s="176"/>
    </row>
    <row r="977" spans="1:20" s="61" customFormat="1" ht="17.25">
      <c r="A977" s="183" t="s">
        <v>2210</v>
      </c>
      <c r="B977" s="183" t="s">
        <v>2211</v>
      </c>
      <c r="C977" s="183" t="s">
        <v>210</v>
      </c>
      <c r="D977" s="183" t="s">
        <v>210</v>
      </c>
      <c r="E977" s="184">
        <v>255</v>
      </c>
      <c r="F977" s="184">
        <v>215</v>
      </c>
      <c r="G977" s="188" t="s">
        <v>268</v>
      </c>
      <c r="H977" s="185"/>
      <c r="I977" s="184">
        <v>94.33</v>
      </c>
      <c r="J977" s="184">
        <v>309.33</v>
      </c>
      <c r="K977" s="185">
        <v>356</v>
      </c>
      <c r="L977" s="185"/>
      <c r="M977" s="186"/>
      <c r="N977" s="61" t="s">
        <v>51</v>
      </c>
      <c r="P977" s="175" t="s">
        <v>210</v>
      </c>
      <c r="T977" s="176"/>
    </row>
    <row r="978" spans="1:20" s="61" customFormat="1" ht="17.25">
      <c r="A978" s="183" t="s">
        <v>2212</v>
      </c>
      <c r="B978" s="183" t="s">
        <v>2213</v>
      </c>
      <c r="C978" s="183" t="s">
        <v>2206</v>
      </c>
      <c r="D978" s="183" t="s">
        <v>2207</v>
      </c>
      <c r="E978" s="184">
        <v>220</v>
      </c>
      <c r="F978" s="184">
        <v>190</v>
      </c>
      <c r="G978" s="188" t="s">
        <v>102</v>
      </c>
      <c r="H978" s="185"/>
      <c r="I978" s="184">
        <v>76.15</v>
      </c>
      <c r="J978" s="184">
        <v>266.15</v>
      </c>
      <c r="K978" s="185">
        <v>423</v>
      </c>
      <c r="L978" s="185" t="s">
        <v>76</v>
      </c>
      <c r="M978" s="186" t="s">
        <v>1381</v>
      </c>
      <c r="N978" s="61" t="s">
        <v>51</v>
      </c>
      <c r="P978" s="175" t="s">
        <v>2206</v>
      </c>
      <c r="T978" s="176"/>
    </row>
    <row r="979" spans="1:20" s="61" customFormat="1" ht="17.25">
      <c r="A979" s="183" t="s">
        <v>2214</v>
      </c>
      <c r="B979" s="183" t="s">
        <v>2215</v>
      </c>
      <c r="C979" s="183" t="s">
        <v>2206</v>
      </c>
      <c r="D979" s="183" t="s">
        <v>2207</v>
      </c>
      <c r="E979" s="184">
        <v>220</v>
      </c>
      <c r="F979" s="184">
        <v>190</v>
      </c>
      <c r="G979" s="185" t="s">
        <v>102</v>
      </c>
      <c r="H979" s="185"/>
      <c r="I979" s="184">
        <v>76.15</v>
      </c>
      <c r="J979" s="184">
        <v>266.15</v>
      </c>
      <c r="K979" s="185">
        <v>177</v>
      </c>
      <c r="L979" s="185" t="s">
        <v>372</v>
      </c>
      <c r="M979" s="186" t="s">
        <v>551</v>
      </c>
      <c r="N979" s="61" t="s">
        <v>51</v>
      </c>
      <c r="P979" s="175" t="s">
        <v>2206</v>
      </c>
      <c r="T979" s="176"/>
    </row>
    <row r="980" spans="1:20" s="61" customFormat="1" ht="17.25">
      <c r="A980" s="183" t="s">
        <v>2216</v>
      </c>
      <c r="B980" s="183" t="s">
        <v>2217</v>
      </c>
      <c r="C980" s="183" t="s">
        <v>2206</v>
      </c>
      <c r="D980" s="183" t="s">
        <v>2207</v>
      </c>
      <c r="E980" s="184">
        <v>220</v>
      </c>
      <c r="F980" s="184">
        <v>190</v>
      </c>
      <c r="G980" s="185" t="s">
        <v>102</v>
      </c>
      <c r="H980" s="185"/>
      <c r="I980" s="184">
        <v>76.15</v>
      </c>
      <c r="J980" s="184">
        <v>266.15</v>
      </c>
      <c r="K980" s="185">
        <v>271</v>
      </c>
      <c r="L980" s="185" t="s">
        <v>372</v>
      </c>
      <c r="M980" s="186" t="s">
        <v>1381</v>
      </c>
      <c r="N980" s="61" t="s">
        <v>51</v>
      </c>
      <c r="P980" s="175" t="s">
        <v>2206</v>
      </c>
      <c r="T980" s="176"/>
    </row>
    <row r="981" spans="1:20" s="61" customFormat="1" ht="17.25">
      <c r="A981" s="183" t="s">
        <v>2218</v>
      </c>
      <c r="B981" s="183" t="s">
        <v>2219</v>
      </c>
      <c r="C981" s="183" t="s">
        <v>706</v>
      </c>
      <c r="D981" s="183" t="s">
        <v>707</v>
      </c>
      <c r="E981" s="184">
        <v>269</v>
      </c>
      <c r="F981" s="184">
        <v>200</v>
      </c>
      <c r="G981" s="185" t="s">
        <v>924</v>
      </c>
      <c r="H981" s="185" t="s">
        <v>322</v>
      </c>
      <c r="I981" s="184">
        <v>85.8</v>
      </c>
      <c r="J981" s="184">
        <v>285.8</v>
      </c>
      <c r="K981" s="185">
        <v>47</v>
      </c>
      <c r="L981" s="185"/>
      <c r="M981" s="186"/>
      <c r="N981" s="61" t="s">
        <v>51</v>
      </c>
      <c r="P981" s="175" t="s">
        <v>706</v>
      </c>
      <c r="T981" s="176"/>
    </row>
    <row r="982" spans="1:20" s="61" customFormat="1" ht="17.25">
      <c r="A982" s="183" t="s">
        <v>2220</v>
      </c>
      <c r="B982" s="183" t="s">
        <v>2221</v>
      </c>
      <c r="C982" s="183" t="s">
        <v>706</v>
      </c>
      <c r="D982" s="183" t="s">
        <v>707</v>
      </c>
      <c r="E982" s="184">
        <v>299</v>
      </c>
      <c r="F982" s="184">
        <v>220</v>
      </c>
      <c r="G982" s="185" t="s">
        <v>464</v>
      </c>
      <c r="H982" s="185" t="s">
        <v>322</v>
      </c>
      <c r="I982" s="184">
        <v>117.77</v>
      </c>
      <c r="J982" s="184">
        <v>337.77</v>
      </c>
      <c r="K982" s="185">
        <v>47</v>
      </c>
      <c r="L982" s="185"/>
      <c r="M982" s="186"/>
      <c r="N982" s="61" t="s">
        <v>51</v>
      </c>
      <c r="P982" s="175" t="s">
        <v>706</v>
      </c>
      <c r="T982" s="176"/>
    </row>
    <row r="983" spans="1:20" s="61" customFormat="1" ht="17.25">
      <c r="A983" s="183" t="s">
        <v>2222</v>
      </c>
      <c r="B983" s="183" t="s">
        <v>2223</v>
      </c>
      <c r="C983" s="183" t="s">
        <v>210</v>
      </c>
      <c r="D983" s="183" t="s">
        <v>210</v>
      </c>
      <c r="E983" s="184">
        <v>255</v>
      </c>
      <c r="F983" s="184">
        <v>215</v>
      </c>
      <c r="G983" s="185" t="s">
        <v>268</v>
      </c>
      <c r="H983" s="185"/>
      <c r="I983" s="184">
        <v>94.33</v>
      </c>
      <c r="J983" s="184">
        <v>309.33</v>
      </c>
      <c r="K983" s="183">
        <v>525</v>
      </c>
      <c r="L983" s="183"/>
      <c r="M983" s="186"/>
      <c r="N983" s="61" t="s">
        <v>51</v>
      </c>
      <c r="P983" s="175" t="s">
        <v>210</v>
      </c>
      <c r="T983" s="176"/>
    </row>
    <row r="984" spans="1:20" s="61" customFormat="1" ht="17.25">
      <c r="A984" s="183" t="s">
        <v>2224</v>
      </c>
      <c r="B984" s="183" t="s">
        <v>2225</v>
      </c>
      <c r="C984" s="183" t="s">
        <v>706</v>
      </c>
      <c r="D984" s="183" t="s">
        <v>707</v>
      </c>
      <c r="E984" s="184">
        <v>299</v>
      </c>
      <c r="F984" s="184">
        <v>275</v>
      </c>
      <c r="G984" s="185" t="s">
        <v>55</v>
      </c>
      <c r="H984" s="185"/>
      <c r="I984" s="184">
        <v>117.77</v>
      </c>
      <c r="J984" s="184">
        <v>392.77</v>
      </c>
      <c r="K984" s="185">
        <v>20</v>
      </c>
      <c r="L984" s="185"/>
      <c r="M984" s="186"/>
      <c r="N984" s="61" t="s">
        <v>51</v>
      </c>
      <c r="P984" s="175" t="s">
        <v>706</v>
      </c>
      <c r="T984" s="176"/>
    </row>
    <row r="985" spans="1:20" s="61" customFormat="1" ht="345">
      <c r="A985" s="183" t="s">
        <v>2226</v>
      </c>
      <c r="B985" s="190" t="s">
        <v>2227</v>
      </c>
      <c r="C985" s="183" t="s">
        <v>2228</v>
      </c>
      <c r="D985" s="183" t="s">
        <v>2229</v>
      </c>
      <c r="E985" s="184">
        <v>150</v>
      </c>
      <c r="F985" s="184">
        <v>98</v>
      </c>
      <c r="G985" s="188" t="s">
        <v>993</v>
      </c>
      <c r="H985" s="185"/>
      <c r="I985" s="184">
        <v>38.16</v>
      </c>
      <c r="J985" s="184">
        <v>136.16</v>
      </c>
      <c r="K985" s="185">
        <v>24</v>
      </c>
      <c r="L985" s="185"/>
      <c r="M985" s="186"/>
      <c r="N985" s="61" t="s">
        <v>51</v>
      </c>
      <c r="P985" s="175" t="s">
        <v>2228</v>
      </c>
      <c r="T985" s="176"/>
    </row>
    <row r="986" spans="1:20" s="61" customFormat="1" ht="327.75">
      <c r="A986" s="183" t="s">
        <v>2230</v>
      </c>
      <c r="B986" s="190" t="s">
        <v>2231</v>
      </c>
      <c r="C986" s="183" t="s">
        <v>2228</v>
      </c>
      <c r="D986" s="183" t="s">
        <v>2229</v>
      </c>
      <c r="E986" s="184">
        <v>150</v>
      </c>
      <c r="F986" s="184">
        <v>98</v>
      </c>
      <c r="G986" s="188" t="s">
        <v>993</v>
      </c>
      <c r="H986" s="185"/>
      <c r="I986" s="184">
        <v>38.16</v>
      </c>
      <c r="J986" s="184">
        <v>136.16</v>
      </c>
      <c r="K986" s="185">
        <v>18</v>
      </c>
      <c r="L986" s="185"/>
      <c r="M986" s="186"/>
      <c r="N986" s="61" t="s">
        <v>51</v>
      </c>
      <c r="P986" s="175" t="s">
        <v>2228</v>
      </c>
      <c r="T986" s="176"/>
    </row>
    <row r="987" spans="1:20" s="61" customFormat="1" ht="345">
      <c r="A987" s="183" t="s">
        <v>2232</v>
      </c>
      <c r="B987" s="190" t="s">
        <v>2233</v>
      </c>
      <c r="C987" s="183" t="s">
        <v>2228</v>
      </c>
      <c r="D987" s="183" t="s">
        <v>2229</v>
      </c>
      <c r="E987" s="184">
        <v>150</v>
      </c>
      <c r="F987" s="184">
        <v>98</v>
      </c>
      <c r="G987" s="188" t="s">
        <v>993</v>
      </c>
      <c r="H987" s="185"/>
      <c r="I987" s="184">
        <v>38.16</v>
      </c>
      <c r="J987" s="184">
        <v>136.16</v>
      </c>
      <c r="K987" s="185">
        <v>27</v>
      </c>
      <c r="L987" s="185"/>
      <c r="M987" s="186"/>
      <c r="N987" s="61" t="s">
        <v>51</v>
      </c>
      <c r="P987" s="175" t="s">
        <v>2228</v>
      </c>
      <c r="T987" s="176"/>
    </row>
    <row r="988" spans="1:20" s="61" customFormat="1" ht="17.25">
      <c r="A988" s="183" t="s">
        <v>2234</v>
      </c>
      <c r="B988" s="183" t="s">
        <v>2235</v>
      </c>
      <c r="C988" s="183" t="s">
        <v>2228</v>
      </c>
      <c r="D988" s="183" t="s">
        <v>2229</v>
      </c>
      <c r="E988" s="184">
        <v>150</v>
      </c>
      <c r="F988" s="184">
        <v>98</v>
      </c>
      <c r="G988" s="185" t="s">
        <v>993</v>
      </c>
      <c r="H988" s="185"/>
      <c r="I988" s="184">
        <v>38.16</v>
      </c>
      <c r="J988" s="184">
        <v>136.16</v>
      </c>
      <c r="K988" s="185">
        <v>18</v>
      </c>
      <c r="L988" s="185"/>
      <c r="M988" s="186"/>
      <c r="N988" s="61" t="s">
        <v>51</v>
      </c>
      <c r="P988" s="175" t="s">
        <v>2228</v>
      </c>
      <c r="T988" s="176"/>
    </row>
    <row r="989" spans="1:20" s="61" customFormat="1" ht="17.25">
      <c r="A989" s="183" t="s">
        <v>2236</v>
      </c>
      <c r="B989" s="183" t="s">
        <v>2237</v>
      </c>
      <c r="C989" s="183" t="s">
        <v>2228</v>
      </c>
      <c r="D989" s="183" t="s">
        <v>2229</v>
      </c>
      <c r="E989" s="184">
        <v>150</v>
      </c>
      <c r="F989" s="184">
        <v>98</v>
      </c>
      <c r="G989" s="185" t="s">
        <v>993</v>
      </c>
      <c r="H989" s="185"/>
      <c r="I989" s="184">
        <v>38.16</v>
      </c>
      <c r="J989" s="184">
        <v>136.16</v>
      </c>
      <c r="K989" s="185">
        <v>16</v>
      </c>
      <c r="L989" s="185" t="s">
        <v>130</v>
      </c>
      <c r="M989" s="186" t="s">
        <v>58</v>
      </c>
      <c r="N989" s="61" t="s">
        <v>51</v>
      </c>
      <c r="P989" s="175" t="s">
        <v>2228</v>
      </c>
      <c r="T989" s="176"/>
    </row>
    <row r="990" spans="1:20" s="61" customFormat="1" ht="17.25">
      <c r="A990" s="183" t="s">
        <v>2238</v>
      </c>
      <c r="B990" s="183" t="s">
        <v>2239</v>
      </c>
      <c r="C990" s="183" t="s">
        <v>2228</v>
      </c>
      <c r="D990" s="183" t="s">
        <v>2229</v>
      </c>
      <c r="E990" s="184">
        <v>150</v>
      </c>
      <c r="F990" s="184">
        <v>98</v>
      </c>
      <c r="G990" s="185" t="s">
        <v>993</v>
      </c>
      <c r="H990" s="185"/>
      <c r="I990" s="184">
        <v>38.16</v>
      </c>
      <c r="J990" s="184">
        <v>136.16</v>
      </c>
      <c r="K990" s="185">
        <v>9</v>
      </c>
      <c r="L990" s="185" t="s">
        <v>130</v>
      </c>
      <c r="M990" s="186" t="s">
        <v>2240</v>
      </c>
      <c r="N990" s="61" t="s">
        <v>51</v>
      </c>
      <c r="P990" s="175" t="s">
        <v>2228</v>
      </c>
      <c r="T990" s="176"/>
    </row>
    <row r="991" spans="1:20" s="61" customFormat="1" ht="17.25">
      <c r="A991" s="183" t="s">
        <v>2241</v>
      </c>
      <c r="B991" s="183" t="s">
        <v>2242</v>
      </c>
      <c r="C991" s="183" t="s">
        <v>157</v>
      </c>
      <c r="D991" s="183" t="s">
        <v>158</v>
      </c>
      <c r="E991" s="184">
        <v>105</v>
      </c>
      <c r="F991" s="184">
        <v>105</v>
      </c>
      <c r="G991" s="185"/>
      <c r="H991" s="185"/>
      <c r="I991" s="184">
        <v>37.55</v>
      </c>
      <c r="J991" s="184">
        <v>142.55</v>
      </c>
      <c r="K991" s="185">
        <v>87</v>
      </c>
      <c r="L991" s="185"/>
      <c r="M991" s="186"/>
      <c r="N991" s="61" t="s">
        <v>51</v>
      </c>
      <c r="P991" s="175" t="s">
        <v>157</v>
      </c>
      <c r="T991" s="176"/>
    </row>
    <row r="992" spans="1:20" s="61" customFormat="1" ht="17.25">
      <c r="A992" s="183" t="s">
        <v>2243</v>
      </c>
      <c r="B992" s="183" t="s">
        <v>2244</v>
      </c>
      <c r="C992" s="183" t="s">
        <v>157</v>
      </c>
      <c r="D992" s="183" t="s">
        <v>158</v>
      </c>
      <c r="E992" s="184">
        <v>105</v>
      </c>
      <c r="F992" s="184">
        <v>105</v>
      </c>
      <c r="G992" s="185"/>
      <c r="H992" s="185"/>
      <c r="I992" s="184">
        <v>37.55</v>
      </c>
      <c r="J992" s="184">
        <v>142.55</v>
      </c>
      <c r="K992" s="185">
        <v>16</v>
      </c>
      <c r="L992" s="185"/>
      <c r="M992" s="186"/>
      <c r="N992" s="61" t="s">
        <v>51</v>
      </c>
      <c r="P992" s="175" t="s">
        <v>157</v>
      </c>
      <c r="T992" s="176"/>
    </row>
    <row r="993" spans="1:20" s="61" customFormat="1" ht="17.25">
      <c r="A993" s="183" t="s">
        <v>2245</v>
      </c>
      <c r="B993" s="183" t="s">
        <v>2246</v>
      </c>
      <c r="C993" s="183" t="s">
        <v>157</v>
      </c>
      <c r="D993" s="183" t="s">
        <v>158</v>
      </c>
      <c r="E993" s="184">
        <v>105</v>
      </c>
      <c r="F993" s="184">
        <v>105</v>
      </c>
      <c r="G993" s="185"/>
      <c r="H993" s="185"/>
      <c r="I993" s="184">
        <v>37.55</v>
      </c>
      <c r="J993" s="184">
        <v>142.55</v>
      </c>
      <c r="K993" s="185">
        <v>0</v>
      </c>
      <c r="L993" s="185"/>
      <c r="M993" s="186"/>
      <c r="N993" s="61" t="s">
        <v>51</v>
      </c>
      <c r="P993" s="175" t="s">
        <v>157</v>
      </c>
      <c r="T993" s="176"/>
    </row>
    <row r="994" spans="1:20" s="61" customFormat="1" ht="17.25">
      <c r="A994" s="183" t="s">
        <v>2247</v>
      </c>
      <c r="B994" s="183" t="s">
        <v>2248</v>
      </c>
      <c r="C994" s="183" t="s">
        <v>49</v>
      </c>
      <c r="D994" s="183" t="s">
        <v>50</v>
      </c>
      <c r="E994" s="184">
        <v>329</v>
      </c>
      <c r="F994" s="184">
        <v>255</v>
      </c>
      <c r="G994" s="185" t="s">
        <v>203</v>
      </c>
      <c r="H994" s="185"/>
      <c r="I994" s="184">
        <v>124.87</v>
      </c>
      <c r="J994" s="184">
        <v>379.87</v>
      </c>
      <c r="K994" s="185">
        <v>31</v>
      </c>
      <c r="L994" s="185"/>
      <c r="M994" s="186"/>
      <c r="N994" s="61" t="s">
        <v>51</v>
      </c>
      <c r="P994" s="175" t="s">
        <v>49</v>
      </c>
      <c r="T994" s="176"/>
    </row>
    <row r="995" spans="1:20" s="61" customFormat="1" ht="17.25">
      <c r="A995" s="183" t="s">
        <v>2249</v>
      </c>
      <c r="B995" s="183" t="s">
        <v>2250</v>
      </c>
      <c r="C995" s="183" t="s">
        <v>210</v>
      </c>
      <c r="D995" s="183" t="s">
        <v>210</v>
      </c>
      <c r="E995" s="184">
        <v>285</v>
      </c>
      <c r="F995" s="184">
        <v>235</v>
      </c>
      <c r="G995" s="188" t="s">
        <v>395</v>
      </c>
      <c r="H995" s="185"/>
      <c r="I995" s="184">
        <v>99.14</v>
      </c>
      <c r="J995" s="184">
        <v>334.14</v>
      </c>
      <c r="K995" s="185">
        <v>297</v>
      </c>
      <c r="L995" s="185"/>
      <c r="M995" s="186"/>
      <c r="N995" s="61" t="s">
        <v>51</v>
      </c>
      <c r="P995" s="175" t="s">
        <v>210</v>
      </c>
      <c r="T995" s="176"/>
    </row>
    <row r="996" spans="1:20" s="61" customFormat="1" ht="17.25">
      <c r="A996" s="183" t="s">
        <v>2251</v>
      </c>
      <c r="B996" s="183" t="s">
        <v>2252</v>
      </c>
      <c r="C996" s="183" t="s">
        <v>49</v>
      </c>
      <c r="D996" s="183" t="s">
        <v>50</v>
      </c>
      <c r="E996" s="184">
        <v>329</v>
      </c>
      <c r="F996" s="184">
        <v>295</v>
      </c>
      <c r="G996" s="185" t="s">
        <v>75</v>
      </c>
      <c r="H996" s="185"/>
      <c r="I996" s="184">
        <v>93.43</v>
      </c>
      <c r="J996" s="184">
        <v>388.43</v>
      </c>
      <c r="K996" s="185">
        <v>0</v>
      </c>
      <c r="L996" s="185"/>
      <c r="M996" s="186"/>
      <c r="N996" s="61" t="s">
        <v>51</v>
      </c>
      <c r="P996" s="175" t="s">
        <v>49</v>
      </c>
      <c r="T996" s="176"/>
    </row>
    <row r="997" spans="1:20" s="61" customFormat="1" ht="17.25">
      <c r="A997" s="183" t="s">
        <v>2253</v>
      </c>
      <c r="B997" s="183" t="s">
        <v>2254</v>
      </c>
      <c r="C997" s="183" t="s">
        <v>49</v>
      </c>
      <c r="D997" s="183" t="s">
        <v>50</v>
      </c>
      <c r="E997" s="184">
        <v>329</v>
      </c>
      <c r="F997" s="184">
        <v>295</v>
      </c>
      <c r="G997" s="188" t="s">
        <v>75</v>
      </c>
      <c r="H997" s="185"/>
      <c r="I997" s="184">
        <v>93.43</v>
      </c>
      <c r="J997" s="184">
        <v>388.43</v>
      </c>
      <c r="K997" s="185">
        <v>36</v>
      </c>
      <c r="L997" s="185"/>
      <c r="M997" s="186"/>
      <c r="N997" s="61" t="s">
        <v>51</v>
      </c>
      <c r="P997" s="175" t="s">
        <v>49</v>
      </c>
      <c r="T997" s="176"/>
    </row>
    <row r="998" spans="1:20" s="61" customFormat="1" ht="17.25">
      <c r="A998" s="183" t="s">
        <v>2255</v>
      </c>
      <c r="B998" s="183" t="s">
        <v>2256</v>
      </c>
      <c r="C998" s="183" t="s">
        <v>706</v>
      </c>
      <c r="D998" s="183" t="s">
        <v>707</v>
      </c>
      <c r="E998" s="184">
        <v>279</v>
      </c>
      <c r="F998" s="184">
        <v>255</v>
      </c>
      <c r="G998" s="188" t="s">
        <v>55</v>
      </c>
      <c r="H998" s="185"/>
      <c r="I998" s="184">
        <v>89.53</v>
      </c>
      <c r="J998" s="184">
        <v>344.53</v>
      </c>
      <c r="K998" s="185">
        <v>52</v>
      </c>
      <c r="L998" s="185"/>
      <c r="M998" s="186"/>
      <c r="N998" s="61" t="s">
        <v>51</v>
      </c>
      <c r="P998" s="175" t="s">
        <v>706</v>
      </c>
      <c r="T998" s="176"/>
    </row>
    <row r="999" spans="1:20" s="61" customFormat="1" ht="17.25">
      <c r="A999" s="183" t="s">
        <v>2257</v>
      </c>
      <c r="B999" s="183" t="s">
        <v>2258</v>
      </c>
      <c r="C999" s="183" t="s">
        <v>706</v>
      </c>
      <c r="D999" s="183" t="s">
        <v>707</v>
      </c>
      <c r="E999" s="184">
        <v>279</v>
      </c>
      <c r="F999" s="184">
        <v>255</v>
      </c>
      <c r="G999" s="188" t="s">
        <v>55</v>
      </c>
      <c r="H999" s="185"/>
      <c r="I999" s="184">
        <v>89.53</v>
      </c>
      <c r="J999" s="184">
        <v>344.53</v>
      </c>
      <c r="K999" s="185">
        <v>0</v>
      </c>
      <c r="L999" s="185"/>
      <c r="M999" s="186"/>
      <c r="N999" s="61" t="s">
        <v>51</v>
      </c>
      <c r="P999" s="175" t="s">
        <v>706</v>
      </c>
      <c r="T999" s="176"/>
    </row>
    <row r="1000" spans="1:20" s="61" customFormat="1" ht="17.25">
      <c r="A1000" s="183" t="s">
        <v>2259</v>
      </c>
      <c r="B1000" s="183" t="s">
        <v>2260</v>
      </c>
      <c r="C1000" s="183" t="s">
        <v>706</v>
      </c>
      <c r="D1000" s="183" t="s">
        <v>707</v>
      </c>
      <c r="E1000" s="184">
        <v>259</v>
      </c>
      <c r="F1000" s="184">
        <v>235</v>
      </c>
      <c r="G1000" s="188" t="s">
        <v>137</v>
      </c>
      <c r="H1000" s="185" t="s">
        <v>322</v>
      </c>
      <c r="I1000" s="184">
        <v>89.06</v>
      </c>
      <c r="J1000" s="184">
        <v>324.06</v>
      </c>
      <c r="K1000" s="185">
        <v>44</v>
      </c>
      <c r="L1000" s="185"/>
      <c r="M1000" s="186"/>
      <c r="N1000" s="61" t="s">
        <v>51</v>
      </c>
      <c r="P1000" s="175" t="s">
        <v>706</v>
      </c>
      <c r="T1000" s="176"/>
    </row>
    <row r="1001" spans="1:20" s="61" customFormat="1" ht="17.25">
      <c r="A1001" s="183" t="s">
        <v>2261</v>
      </c>
      <c r="B1001" s="183" t="s">
        <v>2262</v>
      </c>
      <c r="C1001" s="183" t="s">
        <v>706</v>
      </c>
      <c r="D1001" s="183" t="s">
        <v>707</v>
      </c>
      <c r="E1001" s="184">
        <v>259</v>
      </c>
      <c r="F1001" s="184">
        <v>240</v>
      </c>
      <c r="G1001" s="185" t="s">
        <v>494</v>
      </c>
      <c r="H1001" s="185"/>
      <c r="I1001" s="184">
        <v>83.88</v>
      </c>
      <c r="J1001" s="184">
        <v>323.88</v>
      </c>
      <c r="K1001" s="183">
        <v>11</v>
      </c>
      <c r="L1001" s="183"/>
      <c r="M1001" s="186"/>
      <c r="N1001" s="61" t="s">
        <v>51</v>
      </c>
      <c r="P1001" s="175" t="s">
        <v>706</v>
      </c>
      <c r="T1001" s="176"/>
    </row>
    <row r="1002" spans="1:20" s="61" customFormat="1" ht="17.25">
      <c r="A1002" s="183" t="s">
        <v>2263</v>
      </c>
      <c r="B1002" s="183" t="s">
        <v>2264</v>
      </c>
      <c r="C1002" s="183" t="s">
        <v>706</v>
      </c>
      <c r="D1002" s="183" t="s">
        <v>707</v>
      </c>
      <c r="E1002" s="184">
        <v>269</v>
      </c>
      <c r="F1002" s="184">
        <v>245</v>
      </c>
      <c r="G1002" s="185" t="s">
        <v>55</v>
      </c>
      <c r="H1002" s="185"/>
      <c r="I1002" s="184">
        <v>85.8</v>
      </c>
      <c r="J1002" s="184">
        <v>330.8</v>
      </c>
      <c r="K1002" s="185">
        <v>37</v>
      </c>
      <c r="L1002" s="185"/>
      <c r="M1002" s="186"/>
      <c r="N1002" s="61" t="s">
        <v>51</v>
      </c>
      <c r="P1002" s="175" t="s">
        <v>706</v>
      </c>
      <c r="T1002" s="176"/>
    </row>
    <row r="1003" spans="1:20" s="61" customFormat="1" ht="17.25">
      <c r="A1003" s="183" t="s">
        <v>2265</v>
      </c>
      <c r="B1003" s="183" t="s">
        <v>2266</v>
      </c>
      <c r="C1003" s="183" t="s">
        <v>97</v>
      </c>
      <c r="D1003" s="183" t="s">
        <v>98</v>
      </c>
      <c r="E1003" s="184">
        <v>230</v>
      </c>
      <c r="F1003" s="184">
        <v>185</v>
      </c>
      <c r="G1003" s="185" t="s">
        <v>99</v>
      </c>
      <c r="H1003" s="185"/>
      <c r="I1003" s="184">
        <v>55.81</v>
      </c>
      <c r="J1003" s="184">
        <v>240.81</v>
      </c>
      <c r="K1003" s="185">
        <v>24</v>
      </c>
      <c r="L1003" s="185" t="s">
        <v>130</v>
      </c>
      <c r="M1003" s="186" t="s">
        <v>211</v>
      </c>
      <c r="N1003" s="61" t="s">
        <v>51</v>
      </c>
      <c r="P1003" s="175" t="s">
        <v>97</v>
      </c>
      <c r="T1003" s="176"/>
    </row>
    <row r="1004" spans="1:20" s="61" customFormat="1" ht="17.25">
      <c r="A1004" s="183" t="s">
        <v>2267</v>
      </c>
      <c r="B1004" s="183" t="s">
        <v>2268</v>
      </c>
      <c r="C1004" s="183" t="s">
        <v>97</v>
      </c>
      <c r="D1004" s="183" t="s">
        <v>98</v>
      </c>
      <c r="E1004" s="184">
        <v>230</v>
      </c>
      <c r="F1004" s="184">
        <v>185</v>
      </c>
      <c r="G1004" s="185" t="s">
        <v>99</v>
      </c>
      <c r="H1004" s="185"/>
      <c r="I1004" s="184">
        <v>55.81</v>
      </c>
      <c r="J1004" s="184">
        <v>240.81</v>
      </c>
      <c r="K1004" s="185">
        <v>48</v>
      </c>
      <c r="L1004" s="185" t="s">
        <v>130</v>
      </c>
      <c r="M1004" s="186" t="s">
        <v>211</v>
      </c>
      <c r="N1004" s="61" t="s">
        <v>51</v>
      </c>
      <c r="P1004" s="175" t="s">
        <v>97</v>
      </c>
      <c r="T1004" s="176"/>
    </row>
    <row r="1005" spans="1:20" s="61" customFormat="1" ht="17.25">
      <c r="A1005" s="183" t="s">
        <v>2269</v>
      </c>
      <c r="B1005" s="183" t="s">
        <v>2270</v>
      </c>
      <c r="C1005" s="183" t="s">
        <v>97</v>
      </c>
      <c r="D1005" s="183" t="s">
        <v>98</v>
      </c>
      <c r="E1005" s="184">
        <v>265</v>
      </c>
      <c r="F1005" s="184">
        <v>215</v>
      </c>
      <c r="G1005" s="185" t="s">
        <v>94</v>
      </c>
      <c r="H1005" s="185"/>
      <c r="I1005" s="184">
        <v>81.87</v>
      </c>
      <c r="J1005" s="184">
        <v>296.87</v>
      </c>
      <c r="K1005" s="185">
        <v>38</v>
      </c>
      <c r="L1005" s="185" t="s">
        <v>130</v>
      </c>
      <c r="M1005" s="186" t="s">
        <v>211</v>
      </c>
      <c r="N1005" s="61" t="s">
        <v>51</v>
      </c>
      <c r="P1005" s="175" t="s">
        <v>97</v>
      </c>
      <c r="T1005" s="176"/>
    </row>
    <row r="1006" spans="1:20" s="61" customFormat="1" ht="17.25">
      <c r="A1006" s="183" t="s">
        <v>2271</v>
      </c>
      <c r="B1006" s="183" t="s">
        <v>2272</v>
      </c>
      <c r="C1006" s="183" t="s">
        <v>97</v>
      </c>
      <c r="D1006" s="183" t="s">
        <v>98</v>
      </c>
      <c r="E1006" s="184">
        <v>265</v>
      </c>
      <c r="F1006" s="184">
        <v>215</v>
      </c>
      <c r="G1006" s="185" t="s">
        <v>94</v>
      </c>
      <c r="H1006" s="185"/>
      <c r="I1006" s="184">
        <v>81.87</v>
      </c>
      <c r="J1006" s="184">
        <v>296.87</v>
      </c>
      <c r="K1006" s="185">
        <v>22</v>
      </c>
      <c r="L1006" s="185" t="s">
        <v>130</v>
      </c>
      <c r="M1006" s="186" t="s">
        <v>211</v>
      </c>
      <c r="N1006" s="61" t="s">
        <v>51</v>
      </c>
      <c r="P1006" s="175" t="s">
        <v>97</v>
      </c>
      <c r="T1006" s="176"/>
    </row>
    <row r="1007" spans="1:20" s="61" customFormat="1" ht="17.25">
      <c r="A1007" s="183" t="s">
        <v>2273</v>
      </c>
      <c r="B1007" s="183" t="s">
        <v>2274</v>
      </c>
      <c r="C1007" s="183" t="s">
        <v>73</v>
      </c>
      <c r="D1007" s="183" t="s">
        <v>74</v>
      </c>
      <c r="E1007" s="184">
        <v>340</v>
      </c>
      <c r="F1007" s="184">
        <v>305</v>
      </c>
      <c r="G1007" s="188" t="s">
        <v>75</v>
      </c>
      <c r="H1007" s="185"/>
      <c r="I1007" s="184">
        <v>132.32</v>
      </c>
      <c r="J1007" s="184">
        <v>437.32</v>
      </c>
      <c r="K1007" s="185">
        <v>33</v>
      </c>
      <c r="L1007" s="185"/>
      <c r="M1007" s="186"/>
      <c r="N1007" s="61" t="s">
        <v>51</v>
      </c>
      <c r="P1007" s="175" t="s">
        <v>73</v>
      </c>
      <c r="T1007" s="176"/>
    </row>
    <row r="1008" spans="1:20" s="61" customFormat="1" ht="17.25">
      <c r="A1008" s="183" t="s">
        <v>2275</v>
      </c>
      <c r="B1008" s="183" t="s">
        <v>2276</v>
      </c>
      <c r="C1008" s="183" t="s">
        <v>73</v>
      </c>
      <c r="D1008" s="183" t="s">
        <v>74</v>
      </c>
      <c r="E1008" s="184">
        <v>340</v>
      </c>
      <c r="F1008" s="184">
        <v>305</v>
      </c>
      <c r="G1008" s="185" t="s">
        <v>75</v>
      </c>
      <c r="H1008" s="185"/>
      <c r="I1008" s="184">
        <v>132.32</v>
      </c>
      <c r="J1008" s="184">
        <v>437.32</v>
      </c>
      <c r="K1008" s="185">
        <v>22</v>
      </c>
      <c r="L1008" s="185"/>
      <c r="M1008" s="186"/>
      <c r="N1008" s="61" t="s">
        <v>51</v>
      </c>
      <c r="P1008" s="175" t="s">
        <v>73</v>
      </c>
      <c r="T1008" s="176"/>
    </row>
    <row r="1009" spans="1:20" s="61" customFormat="1" ht="17.25">
      <c r="A1009" s="183" t="s">
        <v>2277</v>
      </c>
      <c r="B1009" s="183" t="s">
        <v>2278</v>
      </c>
      <c r="C1009" s="183" t="s">
        <v>73</v>
      </c>
      <c r="D1009" s="183" t="s">
        <v>74</v>
      </c>
      <c r="E1009" s="184">
        <v>340</v>
      </c>
      <c r="F1009" s="184">
        <v>305</v>
      </c>
      <c r="G1009" s="185" t="s">
        <v>75</v>
      </c>
      <c r="H1009" s="185"/>
      <c r="I1009" s="184">
        <v>132.32</v>
      </c>
      <c r="J1009" s="184">
        <v>437.32</v>
      </c>
      <c r="K1009" s="185">
        <v>43</v>
      </c>
      <c r="L1009" s="185"/>
      <c r="M1009" s="186"/>
      <c r="N1009" s="61" t="s">
        <v>51</v>
      </c>
      <c r="P1009" s="175" t="s">
        <v>73</v>
      </c>
      <c r="T1009" s="176"/>
    </row>
    <row r="1010" spans="1:20" s="61" customFormat="1" ht="17.25">
      <c r="A1010" s="183" t="s">
        <v>2279</v>
      </c>
      <c r="B1010" s="183" t="s">
        <v>2280</v>
      </c>
      <c r="C1010" s="183" t="s">
        <v>604</v>
      </c>
      <c r="D1010" s="183" t="s">
        <v>605</v>
      </c>
      <c r="E1010" s="184">
        <v>259</v>
      </c>
      <c r="F1010" s="184">
        <v>259</v>
      </c>
      <c r="G1010" s="185"/>
      <c r="H1010" s="185"/>
      <c r="I1010" s="184">
        <v>132.97</v>
      </c>
      <c r="J1010" s="184">
        <v>391.97</v>
      </c>
      <c r="K1010" s="185">
        <v>62</v>
      </c>
      <c r="L1010" s="185" t="s">
        <v>130</v>
      </c>
      <c r="M1010" s="186" t="s">
        <v>250</v>
      </c>
      <c r="N1010" s="61" t="s">
        <v>51</v>
      </c>
      <c r="P1010" s="175" t="s">
        <v>604</v>
      </c>
      <c r="T1010" s="176"/>
    </row>
    <row r="1011" spans="1:20" s="61" customFormat="1" ht="17.25">
      <c r="A1011" s="183" t="s">
        <v>2281</v>
      </c>
      <c r="B1011" s="183" t="s">
        <v>2280</v>
      </c>
      <c r="C1011" s="183" t="s">
        <v>604</v>
      </c>
      <c r="D1011" s="183" t="s">
        <v>605</v>
      </c>
      <c r="E1011" s="184">
        <v>259</v>
      </c>
      <c r="F1011" s="184">
        <v>259</v>
      </c>
      <c r="G1011" s="185"/>
      <c r="H1011" s="185"/>
      <c r="I1011" s="184">
        <v>133.24</v>
      </c>
      <c r="J1011" s="184">
        <v>392.24</v>
      </c>
      <c r="K1011" s="185">
        <v>28</v>
      </c>
      <c r="L1011" s="185" t="s">
        <v>554</v>
      </c>
      <c r="M1011" s="186" t="s">
        <v>250</v>
      </c>
      <c r="N1011" s="61" t="s">
        <v>51</v>
      </c>
      <c r="P1011" s="175" t="s">
        <v>604</v>
      </c>
      <c r="T1011" s="176"/>
    </row>
    <row r="1012" spans="1:20" s="61" customFormat="1" ht="17.25">
      <c r="A1012" s="183" t="s">
        <v>2282</v>
      </c>
      <c r="B1012" s="183" t="s">
        <v>2280</v>
      </c>
      <c r="C1012" s="183" t="s">
        <v>604</v>
      </c>
      <c r="D1012" s="183" t="s">
        <v>605</v>
      </c>
      <c r="E1012" s="184">
        <v>259</v>
      </c>
      <c r="F1012" s="184">
        <v>259</v>
      </c>
      <c r="G1012" s="188"/>
      <c r="H1012" s="185"/>
      <c r="I1012" s="184">
        <v>133.24</v>
      </c>
      <c r="J1012" s="184">
        <v>392.24</v>
      </c>
      <c r="K1012" s="185">
        <v>24</v>
      </c>
      <c r="L1012" s="185" t="s">
        <v>130</v>
      </c>
      <c r="M1012" s="186" t="s">
        <v>250</v>
      </c>
      <c r="N1012" s="61" t="s">
        <v>51</v>
      </c>
      <c r="P1012" s="175" t="s">
        <v>604</v>
      </c>
      <c r="T1012" s="176"/>
    </row>
    <row r="1013" spans="1:20" s="61" customFormat="1" ht="17.25">
      <c r="A1013" s="183" t="s">
        <v>2283</v>
      </c>
      <c r="B1013" s="183" t="s">
        <v>2280</v>
      </c>
      <c r="C1013" s="183" t="s">
        <v>604</v>
      </c>
      <c r="D1013" s="183" t="s">
        <v>605</v>
      </c>
      <c r="E1013" s="184">
        <v>259</v>
      </c>
      <c r="F1013" s="184">
        <v>259</v>
      </c>
      <c r="G1013" s="188"/>
      <c r="H1013" s="185"/>
      <c r="I1013" s="184">
        <v>133.24</v>
      </c>
      <c r="J1013" s="184">
        <v>392.24</v>
      </c>
      <c r="K1013" s="185">
        <v>19</v>
      </c>
      <c r="L1013" s="185" t="s">
        <v>130</v>
      </c>
      <c r="M1013" s="186" t="s">
        <v>250</v>
      </c>
      <c r="N1013" s="61" t="s">
        <v>51</v>
      </c>
      <c r="P1013" s="175" t="s">
        <v>604</v>
      </c>
      <c r="T1013" s="176"/>
    </row>
    <row r="1014" spans="1:20" s="61" customFormat="1" ht="17.25">
      <c r="A1014" s="183" t="s">
        <v>2284</v>
      </c>
      <c r="B1014" s="183" t="s">
        <v>2285</v>
      </c>
      <c r="C1014" s="183" t="s">
        <v>1587</v>
      </c>
      <c r="D1014" s="183" t="s">
        <v>1588</v>
      </c>
      <c r="E1014" s="184">
        <v>125</v>
      </c>
      <c r="F1014" s="184">
        <v>68.75</v>
      </c>
      <c r="G1014" s="188" t="s">
        <v>288</v>
      </c>
      <c r="H1014" s="185" t="s">
        <v>2286</v>
      </c>
      <c r="I1014" s="184">
        <v>90.77</v>
      </c>
      <c r="J1014" s="184">
        <v>159.52</v>
      </c>
      <c r="K1014" s="185">
        <v>107</v>
      </c>
      <c r="L1014" s="185"/>
      <c r="M1014" s="186"/>
      <c r="N1014" s="61" t="s">
        <v>51</v>
      </c>
      <c r="P1014" s="175" t="s">
        <v>1587</v>
      </c>
      <c r="T1014" s="176"/>
    </row>
    <row r="1015" spans="1:20" s="61" customFormat="1" ht="17.25">
      <c r="A1015" s="183" t="s">
        <v>2287</v>
      </c>
      <c r="B1015" s="183" t="s">
        <v>2288</v>
      </c>
      <c r="C1015" s="183" t="s">
        <v>1587</v>
      </c>
      <c r="D1015" s="183" t="s">
        <v>1588</v>
      </c>
      <c r="E1015" s="184"/>
      <c r="F1015" s="184"/>
      <c r="G1015" s="188"/>
      <c r="H1015" s="185"/>
      <c r="I1015" s="184"/>
      <c r="J1015" s="184"/>
      <c r="K1015" s="185" t="s">
        <v>410</v>
      </c>
      <c r="L1015" s="185"/>
      <c r="M1015" s="186"/>
      <c r="N1015" s="61" t="s">
        <v>410</v>
      </c>
      <c r="P1015" s="175" t="s">
        <v>1587</v>
      </c>
      <c r="T1015" s="176"/>
    </row>
    <row r="1016" spans="1:20" s="61" customFormat="1" ht="17.25">
      <c r="A1016" s="183" t="s">
        <v>2289</v>
      </c>
      <c r="B1016" s="183" t="s">
        <v>2290</v>
      </c>
      <c r="C1016" s="183" t="s">
        <v>86</v>
      </c>
      <c r="D1016" s="183" t="s">
        <v>87</v>
      </c>
      <c r="E1016" s="184">
        <v>60</v>
      </c>
      <c r="F1016" s="184">
        <v>54</v>
      </c>
      <c r="G1016" s="185" t="s">
        <v>137</v>
      </c>
      <c r="H1016" s="185"/>
      <c r="I1016" s="184">
        <v>34.1</v>
      </c>
      <c r="J1016" s="184">
        <v>88.1</v>
      </c>
      <c r="K1016" s="185">
        <v>120</v>
      </c>
      <c r="L1016" s="185"/>
      <c r="M1016" s="186"/>
      <c r="N1016" s="61" t="s">
        <v>51</v>
      </c>
      <c r="P1016" s="175" t="s">
        <v>86</v>
      </c>
      <c r="T1016" s="176"/>
    </row>
    <row r="1017" spans="1:20" s="61" customFormat="1" ht="17.25">
      <c r="A1017" s="183" t="s">
        <v>2291</v>
      </c>
      <c r="B1017" s="183" t="s">
        <v>2292</v>
      </c>
      <c r="C1017" s="183" t="s">
        <v>2094</v>
      </c>
      <c r="D1017" s="183" t="s">
        <v>2095</v>
      </c>
      <c r="E1017" s="184">
        <v>96</v>
      </c>
      <c r="F1017" s="184">
        <v>19.2</v>
      </c>
      <c r="G1017" s="188" t="s">
        <v>2293</v>
      </c>
      <c r="H1017" s="185" t="s">
        <v>2294</v>
      </c>
      <c r="I1017" s="184">
        <v>55.35</v>
      </c>
      <c r="J1017" s="184">
        <v>74.55</v>
      </c>
      <c r="K1017" s="185">
        <v>91</v>
      </c>
      <c r="L1017" s="185"/>
      <c r="M1017" s="186"/>
      <c r="N1017" s="61" t="s">
        <v>51</v>
      </c>
      <c r="P1017" s="175" t="s">
        <v>2094</v>
      </c>
      <c r="T1017" s="176"/>
    </row>
    <row r="1018" spans="1:20" s="61" customFormat="1" ht="17.25">
      <c r="A1018" s="183" t="s">
        <v>2295</v>
      </c>
      <c r="B1018" s="183" t="s">
        <v>2292</v>
      </c>
      <c r="C1018" s="183" t="s">
        <v>2094</v>
      </c>
      <c r="D1018" s="183" t="s">
        <v>2095</v>
      </c>
      <c r="E1018" s="184">
        <v>99</v>
      </c>
      <c r="F1018" s="184">
        <v>19.8</v>
      </c>
      <c r="G1018" s="188" t="s">
        <v>2293</v>
      </c>
      <c r="H1018" s="185" t="s">
        <v>2294</v>
      </c>
      <c r="I1018" s="184">
        <v>55.35</v>
      </c>
      <c r="J1018" s="184">
        <v>75.15</v>
      </c>
      <c r="K1018" s="185">
        <v>84</v>
      </c>
      <c r="L1018" s="185"/>
      <c r="M1018" s="186"/>
      <c r="N1018" s="61" t="s">
        <v>51</v>
      </c>
      <c r="P1018" s="175" t="s">
        <v>2094</v>
      </c>
      <c r="T1018" s="176"/>
    </row>
    <row r="1019" spans="1:20" s="61" customFormat="1" ht="17.25">
      <c r="A1019" s="183" t="s">
        <v>2296</v>
      </c>
      <c r="B1019" s="183" t="s">
        <v>2297</v>
      </c>
      <c r="C1019" s="183" t="s">
        <v>2094</v>
      </c>
      <c r="D1019" s="183" t="s">
        <v>2095</v>
      </c>
      <c r="E1019" s="184">
        <v>81</v>
      </c>
      <c r="F1019" s="184">
        <v>16.2</v>
      </c>
      <c r="G1019" s="188" t="s">
        <v>2293</v>
      </c>
      <c r="H1019" s="185" t="s">
        <v>2294</v>
      </c>
      <c r="I1019" s="184">
        <v>49.14</v>
      </c>
      <c r="J1019" s="184">
        <v>65.34</v>
      </c>
      <c r="K1019" s="183">
        <v>77</v>
      </c>
      <c r="L1019" s="183"/>
      <c r="M1019" s="186"/>
      <c r="N1019" s="61" t="s">
        <v>51</v>
      </c>
      <c r="P1019" s="175" t="s">
        <v>2094</v>
      </c>
      <c r="T1019" s="176"/>
    </row>
    <row r="1020" spans="1:20" s="61" customFormat="1" ht="17.25">
      <c r="A1020" s="183" t="s">
        <v>2298</v>
      </c>
      <c r="B1020" s="183" t="s">
        <v>2299</v>
      </c>
      <c r="C1020" s="183" t="s">
        <v>991</v>
      </c>
      <c r="D1020" s="183" t="s">
        <v>992</v>
      </c>
      <c r="E1020" s="184">
        <v>165</v>
      </c>
      <c r="F1020" s="184">
        <v>135</v>
      </c>
      <c r="G1020" s="188" t="s">
        <v>94</v>
      </c>
      <c r="H1020" s="185"/>
      <c r="I1020" s="184">
        <v>39.22</v>
      </c>
      <c r="J1020" s="184">
        <v>174.22</v>
      </c>
      <c r="K1020" s="185">
        <v>0</v>
      </c>
      <c r="L1020" s="185"/>
      <c r="M1020" s="186"/>
      <c r="N1020" s="61" t="s">
        <v>51</v>
      </c>
      <c r="P1020" s="175" t="s">
        <v>991</v>
      </c>
      <c r="T1020" s="176"/>
    </row>
    <row r="1021" spans="1:20" s="61" customFormat="1" ht="17.25">
      <c r="A1021" s="183" t="s">
        <v>2300</v>
      </c>
      <c r="B1021" s="183" t="s">
        <v>2299</v>
      </c>
      <c r="C1021" s="183" t="s">
        <v>991</v>
      </c>
      <c r="D1021" s="183" t="s">
        <v>992</v>
      </c>
      <c r="E1021" s="184">
        <v>165</v>
      </c>
      <c r="F1021" s="184">
        <v>135</v>
      </c>
      <c r="G1021" s="188" t="s">
        <v>94</v>
      </c>
      <c r="H1021" s="185"/>
      <c r="I1021" s="184">
        <v>39.22</v>
      </c>
      <c r="J1021" s="184">
        <v>174.22</v>
      </c>
      <c r="K1021" s="183">
        <v>0</v>
      </c>
      <c r="L1021" s="183"/>
      <c r="M1021" s="186"/>
      <c r="N1021" s="61" t="s">
        <v>51</v>
      </c>
      <c r="P1021" s="175" t="s">
        <v>991</v>
      </c>
      <c r="T1021" s="176"/>
    </row>
    <row r="1022" spans="1:20" s="61" customFormat="1" ht="17.25">
      <c r="A1022" s="183" t="s">
        <v>2301</v>
      </c>
      <c r="B1022" s="183" t="s">
        <v>2299</v>
      </c>
      <c r="C1022" s="183" t="s">
        <v>991</v>
      </c>
      <c r="D1022" s="183" t="s">
        <v>992</v>
      </c>
      <c r="E1022" s="184">
        <v>165</v>
      </c>
      <c r="F1022" s="184">
        <v>135</v>
      </c>
      <c r="G1022" s="188" t="s">
        <v>94</v>
      </c>
      <c r="H1022" s="185"/>
      <c r="I1022" s="184">
        <v>39.22</v>
      </c>
      <c r="J1022" s="184">
        <v>174.22</v>
      </c>
      <c r="K1022" s="185">
        <v>29</v>
      </c>
      <c r="L1022" s="185"/>
      <c r="M1022" s="186"/>
      <c r="N1022" s="61" t="s">
        <v>51</v>
      </c>
      <c r="P1022" s="175" t="s">
        <v>991</v>
      </c>
      <c r="T1022" s="176"/>
    </row>
    <row r="1023" spans="1:20" s="61" customFormat="1" ht="17.25">
      <c r="A1023" s="183" t="s">
        <v>2302</v>
      </c>
      <c r="B1023" s="183" t="s">
        <v>2299</v>
      </c>
      <c r="C1023" s="183" t="s">
        <v>991</v>
      </c>
      <c r="D1023" s="183" t="s">
        <v>992</v>
      </c>
      <c r="E1023" s="184">
        <v>165</v>
      </c>
      <c r="F1023" s="184">
        <v>135</v>
      </c>
      <c r="G1023" s="188" t="s">
        <v>94</v>
      </c>
      <c r="H1023" s="185"/>
      <c r="I1023" s="184">
        <v>39.22</v>
      </c>
      <c r="J1023" s="184">
        <v>174.22</v>
      </c>
      <c r="K1023" s="185">
        <v>16</v>
      </c>
      <c r="L1023" s="185"/>
      <c r="M1023" s="186"/>
      <c r="N1023" s="61" t="s">
        <v>51</v>
      </c>
      <c r="P1023" s="175" t="s">
        <v>991</v>
      </c>
      <c r="T1023" s="176"/>
    </row>
    <row r="1024" spans="1:20" s="61" customFormat="1" ht="17.25">
      <c r="A1024" s="183" t="s">
        <v>2303</v>
      </c>
      <c r="B1024" s="183" t="s">
        <v>2297</v>
      </c>
      <c r="C1024" s="183" t="s">
        <v>2094</v>
      </c>
      <c r="D1024" s="183" t="s">
        <v>2095</v>
      </c>
      <c r="E1024" s="184">
        <v>81</v>
      </c>
      <c r="F1024" s="184">
        <v>16.2</v>
      </c>
      <c r="G1024" s="188" t="s">
        <v>2293</v>
      </c>
      <c r="H1024" s="185" t="s">
        <v>2294</v>
      </c>
      <c r="I1024" s="184">
        <v>49.14</v>
      </c>
      <c r="J1024" s="184">
        <v>65.34</v>
      </c>
      <c r="K1024" s="185">
        <v>80</v>
      </c>
      <c r="L1024" s="185"/>
      <c r="M1024" s="186"/>
      <c r="N1024" s="61" t="s">
        <v>51</v>
      </c>
      <c r="P1024" s="175" t="s">
        <v>2094</v>
      </c>
      <c r="T1024" s="176"/>
    </row>
    <row r="1025" spans="1:20" s="61" customFormat="1" ht="17.25">
      <c r="A1025" s="183" t="s">
        <v>2304</v>
      </c>
      <c r="B1025" s="183" t="s">
        <v>2305</v>
      </c>
      <c r="C1025" s="183" t="s">
        <v>604</v>
      </c>
      <c r="D1025" s="183" t="s">
        <v>605</v>
      </c>
      <c r="E1025" s="184">
        <v>239</v>
      </c>
      <c r="F1025" s="184">
        <v>229</v>
      </c>
      <c r="G1025" s="188" t="s">
        <v>616</v>
      </c>
      <c r="H1025" s="185"/>
      <c r="I1025" s="184">
        <v>133.07</v>
      </c>
      <c r="J1025" s="184">
        <v>362.07</v>
      </c>
      <c r="K1025" s="183">
        <v>0</v>
      </c>
      <c r="L1025" s="183" t="s">
        <v>130</v>
      </c>
      <c r="M1025" s="186" t="s">
        <v>681</v>
      </c>
      <c r="N1025" s="61" t="s">
        <v>51</v>
      </c>
      <c r="P1025" s="175" t="s">
        <v>604</v>
      </c>
      <c r="T1025" s="176"/>
    </row>
    <row r="1026" spans="1:20" s="61" customFormat="1" ht="17.25">
      <c r="A1026" s="183" t="s">
        <v>2306</v>
      </c>
      <c r="B1026" s="183" t="s">
        <v>2305</v>
      </c>
      <c r="C1026" s="183" t="s">
        <v>604</v>
      </c>
      <c r="D1026" s="183" t="s">
        <v>605</v>
      </c>
      <c r="E1026" s="184">
        <v>239</v>
      </c>
      <c r="F1026" s="184">
        <v>229</v>
      </c>
      <c r="G1026" s="188" t="s">
        <v>616</v>
      </c>
      <c r="H1026" s="185"/>
      <c r="I1026" s="184">
        <v>133.07</v>
      </c>
      <c r="J1026" s="184">
        <v>362.07</v>
      </c>
      <c r="K1026" s="183">
        <v>0</v>
      </c>
      <c r="L1026" s="183" t="s">
        <v>130</v>
      </c>
      <c r="M1026" s="186" t="s">
        <v>681</v>
      </c>
      <c r="N1026" s="61" t="s">
        <v>51</v>
      </c>
      <c r="P1026" s="175" t="s">
        <v>604</v>
      </c>
      <c r="T1026" s="176"/>
    </row>
    <row r="1027" spans="1:20" s="61" customFormat="1" ht="17.25">
      <c r="A1027" s="183" t="s">
        <v>2307</v>
      </c>
      <c r="B1027" s="183" t="s">
        <v>2308</v>
      </c>
      <c r="C1027" s="183" t="s">
        <v>604</v>
      </c>
      <c r="D1027" s="183" t="s">
        <v>605</v>
      </c>
      <c r="E1027" s="184">
        <v>209</v>
      </c>
      <c r="F1027" s="184">
        <v>209</v>
      </c>
      <c r="G1027" s="188"/>
      <c r="H1027" s="185"/>
      <c r="I1027" s="184">
        <v>75.53</v>
      </c>
      <c r="J1027" s="184">
        <v>284.53</v>
      </c>
      <c r="K1027" s="183">
        <v>0</v>
      </c>
      <c r="L1027" s="183" t="s">
        <v>130</v>
      </c>
      <c r="M1027" s="186" t="s">
        <v>681</v>
      </c>
      <c r="N1027" s="61" t="s">
        <v>51</v>
      </c>
      <c r="P1027" s="175" t="s">
        <v>604</v>
      </c>
      <c r="T1027" s="176"/>
    </row>
    <row r="1028" spans="1:20" s="61" customFormat="1" ht="17.25">
      <c r="A1028" s="183" t="s">
        <v>2309</v>
      </c>
      <c r="B1028" s="183" t="s">
        <v>2308</v>
      </c>
      <c r="C1028" s="183" t="s">
        <v>604</v>
      </c>
      <c r="D1028" s="183" t="s">
        <v>605</v>
      </c>
      <c r="E1028" s="184">
        <v>209</v>
      </c>
      <c r="F1028" s="184">
        <v>209</v>
      </c>
      <c r="G1028" s="188"/>
      <c r="H1028" s="185"/>
      <c r="I1028" s="184">
        <v>75.53</v>
      </c>
      <c r="J1028" s="184">
        <v>284.53</v>
      </c>
      <c r="K1028" s="183">
        <v>0</v>
      </c>
      <c r="L1028" s="183" t="s">
        <v>57</v>
      </c>
      <c r="M1028" s="186" t="s">
        <v>681</v>
      </c>
      <c r="N1028" s="61" t="s">
        <v>51</v>
      </c>
      <c r="P1028" s="175" t="s">
        <v>604</v>
      </c>
      <c r="T1028" s="176"/>
    </row>
    <row r="1029" spans="1:20" s="61" customFormat="1" ht="17.25">
      <c r="A1029" s="183" t="s">
        <v>2310</v>
      </c>
      <c r="B1029" s="183" t="s">
        <v>2308</v>
      </c>
      <c r="C1029" s="183" t="s">
        <v>604</v>
      </c>
      <c r="D1029" s="183" t="s">
        <v>605</v>
      </c>
      <c r="E1029" s="184">
        <v>209</v>
      </c>
      <c r="F1029" s="184">
        <v>209</v>
      </c>
      <c r="G1029" s="188"/>
      <c r="H1029" s="185"/>
      <c r="I1029" s="184">
        <v>75.53</v>
      </c>
      <c r="J1029" s="184">
        <v>284.53</v>
      </c>
      <c r="K1029" s="183">
        <v>0</v>
      </c>
      <c r="L1029" s="183" t="s">
        <v>130</v>
      </c>
      <c r="M1029" s="186" t="s">
        <v>681</v>
      </c>
      <c r="N1029" s="61" t="s">
        <v>51</v>
      </c>
      <c r="P1029" s="175" t="s">
        <v>604</v>
      </c>
      <c r="T1029" s="176"/>
    </row>
    <row r="1030" spans="1:20" s="61" customFormat="1" ht="17.25">
      <c r="A1030" s="183" t="s">
        <v>2311</v>
      </c>
      <c r="B1030" s="183" t="s">
        <v>2308</v>
      </c>
      <c r="C1030" s="183" t="s">
        <v>604</v>
      </c>
      <c r="D1030" s="183" t="s">
        <v>605</v>
      </c>
      <c r="E1030" s="184">
        <v>209</v>
      </c>
      <c r="F1030" s="184">
        <v>209</v>
      </c>
      <c r="G1030" s="185"/>
      <c r="H1030" s="185"/>
      <c r="I1030" s="184">
        <v>75.53</v>
      </c>
      <c r="J1030" s="184">
        <v>284.53</v>
      </c>
      <c r="K1030" s="185">
        <v>0</v>
      </c>
      <c r="L1030" s="185" t="s">
        <v>130</v>
      </c>
      <c r="M1030" s="186" t="s">
        <v>681</v>
      </c>
      <c r="N1030" s="61" t="s">
        <v>51</v>
      </c>
      <c r="P1030" s="175" t="s">
        <v>604</v>
      </c>
      <c r="T1030" s="176"/>
    </row>
    <row r="1031" spans="1:20" s="61" customFormat="1" ht="17.25">
      <c r="A1031" s="183" t="s">
        <v>2312</v>
      </c>
      <c r="B1031" s="183" t="s">
        <v>2313</v>
      </c>
      <c r="C1031" s="183" t="s">
        <v>2206</v>
      </c>
      <c r="D1031" s="183" t="s">
        <v>2207</v>
      </c>
      <c r="E1031" s="184">
        <v>170</v>
      </c>
      <c r="F1031" s="184">
        <v>150</v>
      </c>
      <c r="G1031" s="185" t="s">
        <v>263</v>
      </c>
      <c r="H1031" s="185"/>
      <c r="I1031" s="184">
        <v>38.41</v>
      </c>
      <c r="J1031" s="184">
        <v>188.41</v>
      </c>
      <c r="K1031" s="185">
        <v>25</v>
      </c>
      <c r="L1031" s="185"/>
      <c r="M1031" s="186"/>
      <c r="N1031" s="61" t="s">
        <v>51</v>
      </c>
      <c r="P1031" s="175" t="s">
        <v>2206</v>
      </c>
      <c r="T1031" s="176"/>
    </row>
    <row r="1032" spans="1:20" s="61" customFormat="1" ht="17.25">
      <c r="A1032" s="183" t="s">
        <v>2314</v>
      </c>
      <c r="B1032" s="183" t="s">
        <v>2315</v>
      </c>
      <c r="C1032" s="183" t="s">
        <v>625</v>
      </c>
      <c r="D1032" s="183" t="s">
        <v>626</v>
      </c>
      <c r="E1032" s="184">
        <v>300</v>
      </c>
      <c r="F1032" s="184">
        <v>300</v>
      </c>
      <c r="G1032" s="185"/>
      <c r="H1032" s="185"/>
      <c r="I1032" s="184">
        <v>137.34</v>
      </c>
      <c r="J1032" s="184">
        <v>437.34</v>
      </c>
      <c r="K1032" s="185">
        <v>56</v>
      </c>
      <c r="L1032" s="185"/>
      <c r="M1032" s="186"/>
      <c r="N1032" s="61" t="s">
        <v>51</v>
      </c>
      <c r="P1032" s="175" t="s">
        <v>625</v>
      </c>
      <c r="T1032" s="176"/>
    </row>
    <row r="1033" spans="1:20" s="61" customFormat="1" ht="17.25">
      <c r="A1033" s="183" t="s">
        <v>2316</v>
      </c>
      <c r="B1033" s="183" t="s">
        <v>2317</v>
      </c>
      <c r="C1033" s="183" t="s">
        <v>625</v>
      </c>
      <c r="D1033" s="183" t="s">
        <v>626</v>
      </c>
      <c r="E1033" s="184">
        <v>300</v>
      </c>
      <c r="F1033" s="184">
        <v>300</v>
      </c>
      <c r="G1033" s="188"/>
      <c r="H1033" s="185"/>
      <c r="I1033" s="184">
        <v>137.34</v>
      </c>
      <c r="J1033" s="184">
        <v>437.34</v>
      </c>
      <c r="K1033" s="185">
        <v>59</v>
      </c>
      <c r="L1033" s="185"/>
      <c r="M1033" s="186"/>
      <c r="N1033" s="61" t="s">
        <v>51</v>
      </c>
      <c r="P1033" s="175" t="s">
        <v>625</v>
      </c>
      <c r="T1033" s="176"/>
    </row>
    <row r="1034" spans="1:20" s="61" customFormat="1" ht="17.25">
      <c r="A1034" s="183" t="s">
        <v>2318</v>
      </c>
      <c r="B1034" s="183" t="s">
        <v>2319</v>
      </c>
      <c r="C1034" s="183" t="s">
        <v>625</v>
      </c>
      <c r="D1034" s="183" t="s">
        <v>626</v>
      </c>
      <c r="E1034" s="184">
        <v>300</v>
      </c>
      <c r="F1034" s="184">
        <v>300</v>
      </c>
      <c r="G1034" s="188"/>
      <c r="H1034" s="185"/>
      <c r="I1034" s="184">
        <v>137.34</v>
      </c>
      <c r="J1034" s="184">
        <v>437.34</v>
      </c>
      <c r="K1034" s="185">
        <v>61</v>
      </c>
      <c r="L1034" s="185"/>
      <c r="M1034" s="186"/>
      <c r="N1034" s="61" t="s">
        <v>51</v>
      </c>
      <c r="P1034" s="175" t="s">
        <v>625</v>
      </c>
      <c r="T1034" s="176"/>
    </row>
    <row r="1035" spans="1:20" s="61" customFormat="1" ht="17.25">
      <c r="A1035" s="183" t="s">
        <v>2320</v>
      </c>
      <c r="B1035" s="183" t="s">
        <v>2321</v>
      </c>
      <c r="C1035" s="183" t="s">
        <v>86</v>
      </c>
      <c r="D1035" s="183" t="s">
        <v>87</v>
      </c>
      <c r="E1035" s="184">
        <v>68</v>
      </c>
      <c r="F1035" s="184">
        <v>60</v>
      </c>
      <c r="G1035" s="188" t="s">
        <v>263</v>
      </c>
      <c r="H1035" s="185"/>
      <c r="I1035" s="184">
        <v>36.78</v>
      </c>
      <c r="J1035" s="184">
        <v>96.78</v>
      </c>
      <c r="K1035" s="183">
        <v>55</v>
      </c>
      <c r="L1035" s="183"/>
      <c r="M1035" s="186"/>
      <c r="N1035" s="61" t="s">
        <v>51</v>
      </c>
      <c r="P1035" s="175" t="s">
        <v>86</v>
      </c>
      <c r="T1035" s="176"/>
    </row>
    <row r="1036" spans="1:20" s="61" customFormat="1" ht="17.25">
      <c r="A1036" s="183" t="s">
        <v>2322</v>
      </c>
      <c r="B1036" s="183" t="s">
        <v>2323</v>
      </c>
      <c r="C1036" s="183" t="s">
        <v>86</v>
      </c>
      <c r="D1036" s="183" t="s">
        <v>87</v>
      </c>
      <c r="E1036" s="184">
        <v>55</v>
      </c>
      <c r="F1036" s="184">
        <v>48</v>
      </c>
      <c r="G1036" s="188" t="s">
        <v>140</v>
      </c>
      <c r="H1036" s="185"/>
      <c r="I1036" s="184">
        <v>20.8</v>
      </c>
      <c r="J1036" s="184">
        <v>68.8</v>
      </c>
      <c r="K1036" s="183">
        <v>95</v>
      </c>
      <c r="L1036" s="183"/>
      <c r="M1036" s="186"/>
      <c r="N1036" s="61" t="s">
        <v>51</v>
      </c>
      <c r="P1036" s="175" t="s">
        <v>86</v>
      </c>
      <c r="T1036" s="176"/>
    </row>
    <row r="1037" spans="1:20" s="61" customFormat="1" ht="17.25">
      <c r="A1037" s="183" t="s">
        <v>2324</v>
      </c>
      <c r="B1037" s="183" t="s">
        <v>2325</v>
      </c>
      <c r="C1037" s="183" t="s">
        <v>49</v>
      </c>
      <c r="D1037" s="183" t="s">
        <v>50</v>
      </c>
      <c r="E1037" s="184">
        <v>260</v>
      </c>
      <c r="F1037" s="184">
        <v>220</v>
      </c>
      <c r="G1037" s="188" t="s">
        <v>268</v>
      </c>
      <c r="H1037" s="185"/>
      <c r="I1037" s="184">
        <v>88.97</v>
      </c>
      <c r="J1037" s="184">
        <v>308.97</v>
      </c>
      <c r="K1037" s="185">
        <v>0</v>
      </c>
      <c r="L1037" s="185"/>
      <c r="M1037" s="186"/>
      <c r="N1037" s="61" t="s">
        <v>51</v>
      </c>
      <c r="P1037" s="175" t="s">
        <v>49</v>
      </c>
      <c r="T1037" s="176"/>
    </row>
    <row r="1038" spans="1:20" s="61" customFormat="1" ht="17.25">
      <c r="A1038" s="183" t="s">
        <v>2326</v>
      </c>
      <c r="B1038" s="183" t="s">
        <v>2327</v>
      </c>
      <c r="C1038" s="183" t="s">
        <v>49</v>
      </c>
      <c r="D1038" s="183" t="s">
        <v>50</v>
      </c>
      <c r="E1038" s="184">
        <v>260</v>
      </c>
      <c r="F1038" s="184">
        <v>220</v>
      </c>
      <c r="G1038" s="188" t="s">
        <v>268</v>
      </c>
      <c r="H1038" s="185"/>
      <c r="I1038" s="184">
        <v>88.97</v>
      </c>
      <c r="J1038" s="184">
        <v>308.97</v>
      </c>
      <c r="K1038" s="185">
        <v>0</v>
      </c>
      <c r="L1038" s="185"/>
      <c r="M1038" s="186"/>
      <c r="N1038" s="61" t="s">
        <v>51</v>
      </c>
      <c r="P1038" s="175" t="s">
        <v>49</v>
      </c>
      <c r="T1038" s="176"/>
    </row>
    <row r="1039" spans="1:20" s="61" customFormat="1" ht="17.25">
      <c r="A1039" s="183" t="s">
        <v>2328</v>
      </c>
      <c r="B1039" s="183" t="s">
        <v>2329</v>
      </c>
      <c r="C1039" s="183" t="s">
        <v>49</v>
      </c>
      <c r="D1039" s="183" t="s">
        <v>50</v>
      </c>
      <c r="E1039" s="184">
        <v>240</v>
      </c>
      <c r="F1039" s="184">
        <v>205</v>
      </c>
      <c r="G1039" s="185" t="s">
        <v>88</v>
      </c>
      <c r="H1039" s="185"/>
      <c r="I1039" s="184">
        <v>83.68</v>
      </c>
      <c r="J1039" s="184">
        <v>288.68</v>
      </c>
      <c r="K1039" s="185">
        <v>11</v>
      </c>
      <c r="L1039" s="185"/>
      <c r="M1039" s="186"/>
      <c r="N1039" s="61" t="s">
        <v>51</v>
      </c>
      <c r="P1039" s="175" t="s">
        <v>49</v>
      </c>
      <c r="T1039" s="176"/>
    </row>
    <row r="1040" spans="1:20" s="61" customFormat="1" ht="17.25">
      <c r="A1040" s="183" t="s">
        <v>2330</v>
      </c>
      <c r="B1040" s="183" t="s">
        <v>2331</v>
      </c>
      <c r="C1040" s="183" t="s">
        <v>49</v>
      </c>
      <c r="D1040" s="183" t="s">
        <v>50</v>
      </c>
      <c r="E1040" s="184">
        <v>240</v>
      </c>
      <c r="F1040" s="184">
        <v>205</v>
      </c>
      <c r="G1040" s="185" t="s">
        <v>88</v>
      </c>
      <c r="H1040" s="185"/>
      <c r="I1040" s="184">
        <v>83.68</v>
      </c>
      <c r="J1040" s="184">
        <v>288.68</v>
      </c>
      <c r="K1040" s="185">
        <v>0</v>
      </c>
      <c r="L1040" s="185"/>
      <c r="M1040" s="186"/>
      <c r="N1040" s="61" t="s">
        <v>51</v>
      </c>
      <c r="P1040" s="175" t="s">
        <v>49</v>
      </c>
      <c r="T1040" s="176"/>
    </row>
    <row r="1041" spans="1:20" s="61" customFormat="1" ht="17.25">
      <c r="A1041" s="183" t="s">
        <v>2332</v>
      </c>
      <c r="B1041" s="183" t="s">
        <v>2333</v>
      </c>
      <c r="C1041" s="183" t="s">
        <v>1574</v>
      </c>
      <c r="D1041" s="183" t="s">
        <v>1575</v>
      </c>
      <c r="E1041" s="184">
        <v>339.99</v>
      </c>
      <c r="F1041" s="184">
        <v>309.99</v>
      </c>
      <c r="G1041" s="185" t="s">
        <v>55</v>
      </c>
      <c r="H1041" s="185"/>
      <c r="I1041" s="184">
        <v>111.53</v>
      </c>
      <c r="J1041" s="184">
        <v>421.52</v>
      </c>
      <c r="K1041" s="185">
        <v>0</v>
      </c>
      <c r="L1041" s="185"/>
      <c r="M1041" s="186" t="s">
        <v>2334</v>
      </c>
      <c r="N1041" s="61" t="s">
        <v>51</v>
      </c>
      <c r="P1041" s="175" t="s">
        <v>1574</v>
      </c>
      <c r="T1041" s="176"/>
    </row>
    <row r="1042" spans="1:20" s="61" customFormat="1" ht="17.25">
      <c r="A1042" s="183" t="s">
        <v>2335</v>
      </c>
      <c r="B1042" s="183" t="s">
        <v>2336</v>
      </c>
      <c r="C1042" s="183" t="s">
        <v>1574</v>
      </c>
      <c r="D1042" s="183" t="s">
        <v>1575</v>
      </c>
      <c r="E1042" s="184">
        <v>219.99</v>
      </c>
      <c r="F1042" s="184">
        <v>199.99</v>
      </c>
      <c r="G1042" s="185" t="s">
        <v>137</v>
      </c>
      <c r="H1042" s="185"/>
      <c r="I1042" s="184">
        <v>74.95</v>
      </c>
      <c r="J1042" s="184">
        <v>274.94</v>
      </c>
      <c r="K1042" s="185">
        <v>0</v>
      </c>
      <c r="L1042" s="185"/>
      <c r="M1042" s="186" t="s">
        <v>2334</v>
      </c>
      <c r="N1042" s="61" t="s">
        <v>51</v>
      </c>
      <c r="P1042" s="175" t="s">
        <v>1574</v>
      </c>
      <c r="T1042" s="176"/>
    </row>
    <row r="1043" spans="1:20" s="61" customFormat="1" ht="17.25">
      <c r="A1043" s="183" t="s">
        <v>2337</v>
      </c>
      <c r="B1043" s="183" t="s">
        <v>2338</v>
      </c>
      <c r="C1043" s="183" t="s">
        <v>1574</v>
      </c>
      <c r="D1043" s="183" t="s">
        <v>1575</v>
      </c>
      <c r="E1043" s="184">
        <v>99.99</v>
      </c>
      <c r="F1043" s="184">
        <v>89.99</v>
      </c>
      <c r="G1043" s="185" t="s">
        <v>75</v>
      </c>
      <c r="H1043" s="185"/>
      <c r="I1043" s="184">
        <v>38.37</v>
      </c>
      <c r="J1043" s="184">
        <v>128.36</v>
      </c>
      <c r="K1043" s="185">
        <v>0</v>
      </c>
      <c r="L1043" s="185" t="s">
        <v>76</v>
      </c>
      <c r="M1043" s="186" t="s">
        <v>2334</v>
      </c>
      <c r="N1043" s="61" t="s">
        <v>51</v>
      </c>
      <c r="P1043" s="175" t="s">
        <v>1574</v>
      </c>
      <c r="T1043" s="176"/>
    </row>
    <row r="1044" spans="1:20" s="61" customFormat="1" ht="17.25">
      <c r="A1044" s="183" t="s">
        <v>2339</v>
      </c>
      <c r="B1044" s="183" t="s">
        <v>2340</v>
      </c>
      <c r="C1044" s="183" t="s">
        <v>1574</v>
      </c>
      <c r="D1044" s="183" t="s">
        <v>1575</v>
      </c>
      <c r="E1044" s="184">
        <v>99.99</v>
      </c>
      <c r="F1044" s="184">
        <v>89.99</v>
      </c>
      <c r="G1044" s="188" t="s">
        <v>75</v>
      </c>
      <c r="H1044" s="185"/>
      <c r="I1044" s="184">
        <v>38.37</v>
      </c>
      <c r="J1044" s="184">
        <v>128.36</v>
      </c>
      <c r="K1044" s="183">
        <v>0</v>
      </c>
      <c r="L1044" s="183" t="s">
        <v>76</v>
      </c>
      <c r="M1044" s="186" t="s">
        <v>2334</v>
      </c>
      <c r="N1044" s="61" t="s">
        <v>51</v>
      </c>
      <c r="P1044" s="175" t="s">
        <v>1574</v>
      </c>
      <c r="T1044" s="176"/>
    </row>
    <row r="1045" spans="1:20" s="61" customFormat="1" ht="17.25">
      <c r="A1045" s="183" t="s">
        <v>2341</v>
      </c>
      <c r="B1045" s="183" t="s">
        <v>2342</v>
      </c>
      <c r="C1045" s="183" t="s">
        <v>1574</v>
      </c>
      <c r="D1045" s="183" t="s">
        <v>1575</v>
      </c>
      <c r="E1045" s="184">
        <v>99.99</v>
      </c>
      <c r="F1045" s="184">
        <v>89.99</v>
      </c>
      <c r="G1045" s="188" t="s">
        <v>75</v>
      </c>
      <c r="H1045" s="185"/>
      <c r="I1045" s="184">
        <v>38.37</v>
      </c>
      <c r="J1045" s="184">
        <v>128.36</v>
      </c>
      <c r="K1045" s="183">
        <v>0</v>
      </c>
      <c r="L1045" s="183"/>
      <c r="M1045" s="186"/>
      <c r="N1045" s="61" t="s">
        <v>51</v>
      </c>
      <c r="P1045" s="175" t="s">
        <v>1574</v>
      </c>
      <c r="T1045" s="176"/>
    </row>
    <row r="1046" spans="1:20" s="61" customFormat="1" ht="17.25">
      <c r="A1046" s="183" t="s">
        <v>2343</v>
      </c>
      <c r="B1046" s="183" t="s">
        <v>2344</v>
      </c>
      <c r="C1046" s="183" t="s">
        <v>73</v>
      </c>
      <c r="D1046" s="183" t="s">
        <v>74</v>
      </c>
      <c r="E1046" s="184">
        <v>450</v>
      </c>
      <c r="F1046" s="184">
        <v>420</v>
      </c>
      <c r="G1046" s="188" t="s">
        <v>126</v>
      </c>
      <c r="H1046" s="185"/>
      <c r="I1046" s="184">
        <v>163.47</v>
      </c>
      <c r="J1046" s="184">
        <v>583.47</v>
      </c>
      <c r="K1046" s="183">
        <v>0</v>
      </c>
      <c r="L1046" s="183" t="s">
        <v>57</v>
      </c>
      <c r="M1046" s="186" t="s">
        <v>943</v>
      </c>
      <c r="N1046" s="61" t="s">
        <v>51</v>
      </c>
      <c r="P1046" s="175" t="s">
        <v>73</v>
      </c>
      <c r="T1046" s="176"/>
    </row>
    <row r="1047" spans="1:20" s="61" customFormat="1" ht="17.25">
      <c r="A1047" s="183" t="s">
        <v>2345</v>
      </c>
      <c r="B1047" s="183" t="s">
        <v>2346</v>
      </c>
      <c r="C1047" s="183" t="s">
        <v>73</v>
      </c>
      <c r="D1047" s="183" t="s">
        <v>74</v>
      </c>
      <c r="E1047" s="184">
        <v>450</v>
      </c>
      <c r="F1047" s="184">
        <v>420</v>
      </c>
      <c r="G1047" s="188" t="s">
        <v>126</v>
      </c>
      <c r="H1047" s="185"/>
      <c r="I1047" s="184">
        <v>163.47</v>
      </c>
      <c r="J1047" s="184">
        <v>583.47</v>
      </c>
      <c r="K1047" s="183">
        <v>0</v>
      </c>
      <c r="L1047" s="183" t="s">
        <v>130</v>
      </c>
      <c r="M1047" s="186" t="s">
        <v>943</v>
      </c>
      <c r="N1047" s="61" t="s">
        <v>51</v>
      </c>
      <c r="P1047" s="175" t="s">
        <v>73</v>
      </c>
      <c r="T1047" s="176"/>
    </row>
    <row r="1048" spans="1:20" s="61" customFormat="1" ht="17.25">
      <c r="A1048" s="183" t="s">
        <v>2347</v>
      </c>
      <c r="B1048" s="183" t="s">
        <v>2348</v>
      </c>
      <c r="C1048" s="183" t="s">
        <v>73</v>
      </c>
      <c r="D1048" s="183" t="s">
        <v>74</v>
      </c>
      <c r="E1048" s="184">
        <v>450</v>
      </c>
      <c r="F1048" s="184">
        <v>420</v>
      </c>
      <c r="G1048" s="188" t="s">
        <v>126</v>
      </c>
      <c r="H1048" s="185"/>
      <c r="I1048" s="184">
        <v>163.47</v>
      </c>
      <c r="J1048" s="184">
        <v>583.47</v>
      </c>
      <c r="K1048" s="183">
        <v>7</v>
      </c>
      <c r="L1048" s="183" t="s">
        <v>130</v>
      </c>
      <c r="M1048" s="186" t="s">
        <v>943</v>
      </c>
      <c r="N1048" s="61" t="s">
        <v>51</v>
      </c>
      <c r="P1048" s="175" t="s">
        <v>73</v>
      </c>
      <c r="T1048" s="176"/>
    </row>
    <row r="1049" spans="1:20" s="61" customFormat="1" ht="17.25">
      <c r="A1049" s="183" t="s">
        <v>2349</v>
      </c>
      <c r="B1049" s="183" t="s">
        <v>2350</v>
      </c>
      <c r="C1049" s="183" t="s">
        <v>1574</v>
      </c>
      <c r="D1049" s="183" t="s">
        <v>1575</v>
      </c>
      <c r="E1049" s="184">
        <v>125</v>
      </c>
      <c r="F1049" s="184">
        <v>115</v>
      </c>
      <c r="G1049" s="185" t="s">
        <v>494</v>
      </c>
      <c r="H1049" s="185"/>
      <c r="I1049" s="184">
        <v>88.01</v>
      </c>
      <c r="J1049" s="184">
        <v>203.01</v>
      </c>
      <c r="K1049" s="185">
        <v>80</v>
      </c>
      <c r="L1049" s="185"/>
      <c r="M1049" s="186"/>
      <c r="N1049" s="61" t="s">
        <v>51</v>
      </c>
      <c r="P1049" s="175" t="s">
        <v>1574</v>
      </c>
      <c r="T1049" s="176"/>
    </row>
    <row r="1050" spans="1:20" s="61" customFormat="1" ht="17.25">
      <c r="A1050" s="183" t="s">
        <v>2351</v>
      </c>
      <c r="B1050" s="183" t="s">
        <v>2352</v>
      </c>
      <c r="C1050" s="183" t="s">
        <v>343</v>
      </c>
      <c r="D1050" s="183" t="s">
        <v>344</v>
      </c>
      <c r="E1050" s="184">
        <v>140</v>
      </c>
      <c r="F1050" s="184">
        <v>100</v>
      </c>
      <c r="G1050" s="185" t="s">
        <v>329</v>
      </c>
      <c r="H1050" s="185"/>
      <c r="I1050" s="184">
        <v>56.18</v>
      </c>
      <c r="J1050" s="184">
        <v>156.18</v>
      </c>
      <c r="K1050" s="185">
        <v>0</v>
      </c>
      <c r="L1050" s="185"/>
      <c r="M1050" s="186"/>
      <c r="N1050" s="61" t="s">
        <v>51</v>
      </c>
      <c r="P1050" s="175" t="s">
        <v>343</v>
      </c>
      <c r="T1050" s="176"/>
    </row>
    <row r="1051" spans="1:20" s="61" customFormat="1" ht="17.25">
      <c r="A1051" s="183" t="s">
        <v>2353</v>
      </c>
      <c r="B1051" s="183" t="s">
        <v>2354</v>
      </c>
      <c r="C1051" s="183" t="s">
        <v>647</v>
      </c>
      <c r="D1051" s="183" t="s">
        <v>648</v>
      </c>
      <c r="E1051" s="184">
        <v>199</v>
      </c>
      <c r="F1051" s="184">
        <v>169</v>
      </c>
      <c r="G1051" s="188" t="s">
        <v>268</v>
      </c>
      <c r="H1051" s="185"/>
      <c r="I1051" s="184">
        <v>54.07</v>
      </c>
      <c r="J1051" s="184">
        <v>223.07</v>
      </c>
      <c r="K1051" s="183">
        <v>47</v>
      </c>
      <c r="L1051" s="183"/>
      <c r="M1051" s="186"/>
      <c r="N1051" s="61" t="s">
        <v>51</v>
      </c>
      <c r="P1051" s="175" t="s">
        <v>647</v>
      </c>
      <c r="T1051" s="176"/>
    </row>
    <row r="1052" spans="1:20" s="61" customFormat="1" ht="17.25">
      <c r="A1052" s="183" t="s">
        <v>2355</v>
      </c>
      <c r="B1052" s="183" t="s">
        <v>2356</v>
      </c>
      <c r="C1052" s="183" t="s">
        <v>179</v>
      </c>
      <c r="D1052" s="183" t="s">
        <v>179</v>
      </c>
      <c r="E1052" s="184">
        <v>300</v>
      </c>
      <c r="F1052" s="184">
        <v>235</v>
      </c>
      <c r="G1052" s="188" t="s">
        <v>214</v>
      </c>
      <c r="H1052" s="185"/>
      <c r="I1052" s="184">
        <v>105.72</v>
      </c>
      <c r="J1052" s="184">
        <v>340.72</v>
      </c>
      <c r="K1052" s="183">
        <v>167</v>
      </c>
      <c r="L1052" s="183"/>
      <c r="M1052" s="186"/>
      <c r="N1052" s="61" t="s">
        <v>51</v>
      </c>
      <c r="P1052" s="175" t="s">
        <v>179</v>
      </c>
      <c r="T1052" s="176"/>
    </row>
    <row r="1053" spans="1:20" s="61" customFormat="1" ht="17.25">
      <c r="A1053" s="183" t="s">
        <v>2357</v>
      </c>
      <c r="B1053" s="183" t="s">
        <v>2358</v>
      </c>
      <c r="C1053" s="183" t="s">
        <v>49</v>
      </c>
      <c r="D1053" s="183" t="s">
        <v>50</v>
      </c>
      <c r="E1053" s="184">
        <v>366</v>
      </c>
      <c r="F1053" s="184">
        <v>335</v>
      </c>
      <c r="G1053" s="185" t="s">
        <v>55</v>
      </c>
      <c r="H1053" s="185"/>
      <c r="I1053" s="184">
        <v>146.75</v>
      </c>
      <c r="J1053" s="184">
        <v>481.75</v>
      </c>
      <c r="K1053" s="185">
        <v>153</v>
      </c>
      <c r="L1053" s="185"/>
      <c r="M1053" s="186"/>
      <c r="N1053" s="61" t="s">
        <v>51</v>
      </c>
      <c r="P1053" s="175" t="s">
        <v>49</v>
      </c>
      <c r="T1053" s="176"/>
    </row>
    <row r="1054" spans="1:20" s="61" customFormat="1" ht="17.25">
      <c r="A1054" s="183" t="s">
        <v>2359</v>
      </c>
      <c r="B1054" s="183" t="s">
        <v>2360</v>
      </c>
      <c r="C1054" s="183" t="s">
        <v>97</v>
      </c>
      <c r="D1054" s="183" t="s">
        <v>98</v>
      </c>
      <c r="E1054" s="184"/>
      <c r="F1054" s="184"/>
      <c r="G1054" s="185"/>
      <c r="H1054" s="185"/>
      <c r="I1054" s="184"/>
      <c r="J1054" s="184"/>
      <c r="K1054" s="185" t="s">
        <v>410</v>
      </c>
      <c r="L1054" s="185"/>
      <c r="M1054" s="186"/>
      <c r="N1054" s="61" t="s">
        <v>410</v>
      </c>
      <c r="P1054" s="175" t="s">
        <v>97</v>
      </c>
      <c r="T1054" s="176"/>
    </row>
    <row r="1055" spans="1:20" s="61" customFormat="1" ht="17.25">
      <c r="A1055" s="183" t="s">
        <v>2361</v>
      </c>
      <c r="B1055" s="183" t="s">
        <v>2362</v>
      </c>
      <c r="C1055" s="183" t="s">
        <v>1116</v>
      </c>
      <c r="D1055" s="183" t="s">
        <v>1117</v>
      </c>
      <c r="E1055" s="184">
        <v>479</v>
      </c>
      <c r="F1055" s="184">
        <v>479</v>
      </c>
      <c r="G1055" s="185"/>
      <c r="H1055" s="185"/>
      <c r="I1055" s="184">
        <v>134.68</v>
      </c>
      <c r="J1055" s="184">
        <v>613.68</v>
      </c>
      <c r="K1055" s="185">
        <v>6</v>
      </c>
      <c r="L1055" s="185"/>
      <c r="M1055" s="186"/>
      <c r="N1055" s="61" t="s">
        <v>51</v>
      </c>
      <c r="P1055" s="175" t="s">
        <v>1116</v>
      </c>
      <c r="T1055" s="176"/>
    </row>
    <row r="1056" spans="1:20" s="61" customFormat="1" ht="17.25">
      <c r="A1056" s="183" t="s">
        <v>2363</v>
      </c>
      <c r="B1056" s="183" t="s">
        <v>2364</v>
      </c>
      <c r="C1056" s="183" t="s">
        <v>1116</v>
      </c>
      <c r="D1056" s="183" t="s">
        <v>1117</v>
      </c>
      <c r="E1056" s="184">
        <v>479</v>
      </c>
      <c r="F1056" s="184">
        <v>479</v>
      </c>
      <c r="G1056" s="185"/>
      <c r="H1056" s="185"/>
      <c r="I1056" s="184">
        <v>134.68</v>
      </c>
      <c r="J1056" s="184">
        <v>613.68</v>
      </c>
      <c r="K1056" s="185">
        <v>21</v>
      </c>
      <c r="L1056" s="185"/>
      <c r="M1056" s="186"/>
      <c r="N1056" s="61" t="s">
        <v>51</v>
      </c>
      <c r="P1056" s="175" t="s">
        <v>1116</v>
      </c>
      <c r="T1056" s="176"/>
    </row>
    <row r="1057" spans="1:20" s="61" customFormat="1" ht="17.25">
      <c r="A1057" s="183" t="s">
        <v>2365</v>
      </c>
      <c r="B1057" s="183" t="s">
        <v>2366</v>
      </c>
      <c r="C1057" s="183" t="s">
        <v>1116</v>
      </c>
      <c r="D1057" s="183" t="s">
        <v>1117</v>
      </c>
      <c r="E1057" s="184">
        <v>479</v>
      </c>
      <c r="F1057" s="184">
        <v>479</v>
      </c>
      <c r="G1057" s="185"/>
      <c r="H1057" s="185"/>
      <c r="I1057" s="184">
        <v>134.68</v>
      </c>
      <c r="J1057" s="184">
        <v>613.68</v>
      </c>
      <c r="K1057" s="185">
        <v>25</v>
      </c>
      <c r="L1057" s="185"/>
      <c r="M1057" s="186"/>
      <c r="N1057" s="61" t="s">
        <v>51</v>
      </c>
      <c r="P1057" s="175" t="s">
        <v>1116</v>
      </c>
      <c r="T1057" s="176"/>
    </row>
    <row r="1058" spans="1:20" s="61" customFormat="1" ht="17.25">
      <c r="A1058" s="183" t="s">
        <v>2367</v>
      </c>
      <c r="B1058" s="183" t="s">
        <v>2368</v>
      </c>
      <c r="C1058" s="183" t="s">
        <v>1116</v>
      </c>
      <c r="D1058" s="183" t="s">
        <v>1117</v>
      </c>
      <c r="E1058" s="184">
        <v>559</v>
      </c>
      <c r="F1058" s="184">
        <v>559</v>
      </c>
      <c r="G1058" s="185"/>
      <c r="H1058" s="185"/>
      <c r="I1058" s="184">
        <v>154.87</v>
      </c>
      <c r="J1058" s="184">
        <v>713.87</v>
      </c>
      <c r="K1058" s="185">
        <v>0</v>
      </c>
      <c r="L1058" s="185" t="s">
        <v>554</v>
      </c>
      <c r="M1058" s="186" t="s">
        <v>2369</v>
      </c>
      <c r="N1058" s="61" t="s">
        <v>51</v>
      </c>
      <c r="P1058" s="175" t="s">
        <v>1116</v>
      </c>
      <c r="T1058" s="176"/>
    </row>
    <row r="1059" spans="1:20" s="61" customFormat="1" ht="17.25">
      <c r="A1059" s="183" t="s">
        <v>2370</v>
      </c>
      <c r="B1059" s="183" t="s">
        <v>2371</v>
      </c>
      <c r="C1059" s="183" t="s">
        <v>1116</v>
      </c>
      <c r="D1059" s="183" t="s">
        <v>1117</v>
      </c>
      <c r="E1059" s="184">
        <v>559</v>
      </c>
      <c r="F1059" s="184">
        <v>559</v>
      </c>
      <c r="G1059" s="188"/>
      <c r="H1059" s="185"/>
      <c r="I1059" s="184">
        <v>154.87</v>
      </c>
      <c r="J1059" s="184">
        <v>713.87</v>
      </c>
      <c r="K1059" s="185">
        <v>0</v>
      </c>
      <c r="L1059" s="185" t="s">
        <v>76</v>
      </c>
      <c r="M1059" s="186" t="s">
        <v>58</v>
      </c>
      <c r="N1059" s="61" t="s">
        <v>51</v>
      </c>
      <c r="P1059" s="175" t="s">
        <v>1116</v>
      </c>
      <c r="T1059" s="176"/>
    </row>
    <row r="1060" spans="1:20" s="61" customFormat="1" ht="17.25">
      <c r="A1060" s="183" t="s">
        <v>2372</v>
      </c>
      <c r="B1060" s="183" t="s">
        <v>2373</v>
      </c>
      <c r="C1060" s="183" t="s">
        <v>1116</v>
      </c>
      <c r="D1060" s="183" t="s">
        <v>1117</v>
      </c>
      <c r="E1060" s="184">
        <v>559</v>
      </c>
      <c r="F1060" s="184">
        <v>559</v>
      </c>
      <c r="G1060" s="188"/>
      <c r="H1060" s="183"/>
      <c r="I1060" s="184">
        <v>154.87</v>
      </c>
      <c r="J1060" s="184">
        <v>713.87</v>
      </c>
      <c r="K1060" s="185">
        <v>0</v>
      </c>
      <c r="L1060" s="185" t="s">
        <v>130</v>
      </c>
      <c r="M1060" s="186" t="s">
        <v>58</v>
      </c>
      <c r="N1060" s="61" t="s">
        <v>51</v>
      </c>
      <c r="P1060" s="175" t="s">
        <v>1116</v>
      </c>
      <c r="T1060" s="176"/>
    </row>
    <row r="1061" spans="1:20" s="61" customFormat="1" ht="17.25">
      <c r="A1061" s="183" t="s">
        <v>2374</v>
      </c>
      <c r="B1061" s="183" t="s">
        <v>2375</v>
      </c>
      <c r="C1061" s="183" t="s">
        <v>261</v>
      </c>
      <c r="D1061" s="183" t="s">
        <v>262</v>
      </c>
      <c r="E1061" s="184">
        <v>190</v>
      </c>
      <c r="F1061" s="184">
        <v>170</v>
      </c>
      <c r="G1061" s="188" t="s">
        <v>75</v>
      </c>
      <c r="H1061" s="183"/>
      <c r="I1061" s="184">
        <v>77.52</v>
      </c>
      <c r="J1061" s="184">
        <v>247.52</v>
      </c>
      <c r="K1061" s="185">
        <v>59</v>
      </c>
      <c r="L1061" s="185"/>
      <c r="M1061" s="186"/>
      <c r="N1061" s="61" t="s">
        <v>51</v>
      </c>
      <c r="P1061" s="175" t="s">
        <v>261</v>
      </c>
      <c r="T1061" s="176"/>
    </row>
    <row r="1062" spans="1:20" s="61" customFormat="1" ht="17.25">
      <c r="A1062" s="183" t="s">
        <v>2376</v>
      </c>
      <c r="B1062" s="183" t="s">
        <v>2377</v>
      </c>
      <c r="C1062" s="183" t="s">
        <v>261</v>
      </c>
      <c r="D1062" s="183" t="s">
        <v>262</v>
      </c>
      <c r="E1062" s="184">
        <v>190</v>
      </c>
      <c r="F1062" s="184">
        <v>170</v>
      </c>
      <c r="G1062" s="188" t="s">
        <v>75</v>
      </c>
      <c r="H1062" s="185"/>
      <c r="I1062" s="184">
        <v>77.52</v>
      </c>
      <c r="J1062" s="184">
        <v>247.52</v>
      </c>
      <c r="K1062" s="185">
        <v>62</v>
      </c>
      <c r="L1062" s="185"/>
      <c r="M1062" s="186"/>
      <c r="N1062" s="61" t="s">
        <v>51</v>
      </c>
      <c r="P1062" s="175" t="s">
        <v>261</v>
      </c>
      <c r="T1062" s="176"/>
    </row>
    <row r="1063" spans="1:20" s="61" customFormat="1" ht="17.25">
      <c r="A1063" s="183" t="s">
        <v>2378</v>
      </c>
      <c r="B1063" s="183" t="s">
        <v>2379</v>
      </c>
      <c r="C1063" s="183" t="s">
        <v>2380</v>
      </c>
      <c r="D1063" s="183" t="s">
        <v>2381</v>
      </c>
      <c r="E1063" s="184">
        <v>135</v>
      </c>
      <c r="F1063" s="184">
        <v>121.5</v>
      </c>
      <c r="G1063" s="188" t="s">
        <v>137</v>
      </c>
      <c r="H1063" s="185"/>
      <c r="I1063" s="184">
        <v>49.14</v>
      </c>
      <c r="J1063" s="184">
        <v>170.64</v>
      </c>
      <c r="K1063" s="185">
        <v>0</v>
      </c>
      <c r="L1063" s="185" t="s">
        <v>76</v>
      </c>
      <c r="M1063" s="186" t="s">
        <v>217</v>
      </c>
      <c r="N1063" s="61" t="s">
        <v>51</v>
      </c>
      <c r="P1063" s="175" t="s">
        <v>2380</v>
      </c>
      <c r="T1063" s="176"/>
    </row>
    <row r="1064" spans="1:20" s="61" customFormat="1" ht="17.25">
      <c r="A1064" s="183" t="s">
        <v>2382</v>
      </c>
      <c r="B1064" s="183" t="s">
        <v>2383</v>
      </c>
      <c r="C1064" s="183" t="s">
        <v>2380</v>
      </c>
      <c r="D1064" s="183" t="s">
        <v>2381</v>
      </c>
      <c r="E1064" s="184">
        <v>135</v>
      </c>
      <c r="F1064" s="184">
        <v>121.5</v>
      </c>
      <c r="G1064" s="188" t="s">
        <v>137</v>
      </c>
      <c r="H1064" s="185"/>
      <c r="I1064" s="184">
        <v>49.14</v>
      </c>
      <c r="J1064" s="184">
        <v>170.64</v>
      </c>
      <c r="K1064" s="185">
        <v>0</v>
      </c>
      <c r="L1064" s="185" t="s">
        <v>57</v>
      </c>
      <c r="M1064" s="186" t="s">
        <v>217</v>
      </c>
      <c r="N1064" s="61" t="s">
        <v>51</v>
      </c>
      <c r="P1064" s="175" t="s">
        <v>2380</v>
      </c>
      <c r="T1064" s="176"/>
    </row>
    <row r="1065" spans="1:20" s="61" customFormat="1" ht="17.25">
      <c r="A1065" s="183" t="s">
        <v>2384</v>
      </c>
      <c r="B1065" s="183" t="s">
        <v>2385</v>
      </c>
      <c r="C1065" s="183" t="s">
        <v>210</v>
      </c>
      <c r="D1065" s="183" t="s">
        <v>210</v>
      </c>
      <c r="E1065" s="184">
        <v>270</v>
      </c>
      <c r="F1065" s="184">
        <v>225</v>
      </c>
      <c r="G1065" s="188" t="s">
        <v>107</v>
      </c>
      <c r="H1065" s="185"/>
      <c r="I1065" s="184">
        <v>89.4</v>
      </c>
      <c r="J1065" s="184">
        <v>314.4</v>
      </c>
      <c r="K1065" s="185">
        <v>85</v>
      </c>
      <c r="L1065" s="185" t="s">
        <v>76</v>
      </c>
      <c r="M1065" s="186" t="s">
        <v>353</v>
      </c>
      <c r="N1065" s="61" t="s">
        <v>51</v>
      </c>
      <c r="P1065" s="175" t="s">
        <v>210</v>
      </c>
      <c r="T1065" s="176"/>
    </row>
    <row r="1066" spans="1:20" s="61" customFormat="1" ht="17.25">
      <c r="A1066" s="183" t="s">
        <v>2386</v>
      </c>
      <c r="B1066" s="183" t="s">
        <v>2387</v>
      </c>
      <c r="C1066" s="183" t="s">
        <v>210</v>
      </c>
      <c r="D1066" s="183" t="s">
        <v>210</v>
      </c>
      <c r="E1066" s="184">
        <v>280</v>
      </c>
      <c r="F1066" s="184">
        <v>235</v>
      </c>
      <c r="G1066" s="188" t="s">
        <v>107</v>
      </c>
      <c r="H1066" s="185"/>
      <c r="I1066" s="184">
        <v>95.12</v>
      </c>
      <c r="J1066" s="184">
        <v>330.12</v>
      </c>
      <c r="K1066" s="185">
        <v>122</v>
      </c>
      <c r="L1066" s="185"/>
      <c r="M1066" s="186" t="s">
        <v>353</v>
      </c>
      <c r="N1066" s="61" t="s">
        <v>51</v>
      </c>
      <c r="P1066" s="175" t="s">
        <v>210</v>
      </c>
      <c r="T1066" s="176"/>
    </row>
    <row r="1067" spans="1:20" s="61" customFormat="1" ht="17.25">
      <c r="A1067" s="183" t="s">
        <v>2388</v>
      </c>
      <c r="B1067" s="183" t="s">
        <v>2389</v>
      </c>
      <c r="C1067" s="183" t="s">
        <v>343</v>
      </c>
      <c r="D1067" s="183" t="s">
        <v>344</v>
      </c>
      <c r="E1067" s="184">
        <v>120</v>
      </c>
      <c r="F1067" s="184">
        <v>90</v>
      </c>
      <c r="G1067" s="188" t="s">
        <v>180</v>
      </c>
      <c r="H1067" s="185"/>
      <c r="I1067" s="184">
        <v>57.06</v>
      </c>
      <c r="J1067" s="184">
        <v>147.06</v>
      </c>
      <c r="K1067" s="185">
        <v>0</v>
      </c>
      <c r="L1067" s="185" t="s">
        <v>76</v>
      </c>
      <c r="M1067" s="186" t="s">
        <v>2390</v>
      </c>
      <c r="N1067" s="61" t="s">
        <v>51</v>
      </c>
      <c r="P1067" s="175" t="s">
        <v>343</v>
      </c>
      <c r="T1067" s="176"/>
    </row>
    <row r="1068" spans="1:20" s="61" customFormat="1" ht="17.25">
      <c r="A1068" s="183" t="s">
        <v>2391</v>
      </c>
      <c r="B1068" s="183" t="s">
        <v>2392</v>
      </c>
      <c r="C1068" s="183" t="s">
        <v>343</v>
      </c>
      <c r="D1068" s="183" t="s">
        <v>344</v>
      </c>
      <c r="E1068" s="184">
        <v>120</v>
      </c>
      <c r="F1068" s="184">
        <v>100</v>
      </c>
      <c r="G1068" s="188" t="s">
        <v>107</v>
      </c>
      <c r="H1068" s="185"/>
      <c r="I1068" s="184">
        <v>57.06</v>
      </c>
      <c r="J1068" s="184">
        <v>157.06</v>
      </c>
      <c r="K1068" s="185">
        <v>0</v>
      </c>
      <c r="L1068" s="185" t="s">
        <v>372</v>
      </c>
      <c r="M1068" s="186" t="s">
        <v>865</v>
      </c>
      <c r="N1068" s="61" t="s">
        <v>51</v>
      </c>
      <c r="P1068" s="175" t="s">
        <v>343</v>
      </c>
      <c r="T1068" s="176"/>
    </row>
    <row r="1069" spans="1:20" s="61" customFormat="1" ht="17.25">
      <c r="A1069" s="183" t="s">
        <v>2393</v>
      </c>
      <c r="B1069" s="183" t="s">
        <v>2394</v>
      </c>
      <c r="C1069" s="183" t="s">
        <v>210</v>
      </c>
      <c r="D1069" s="183" t="s">
        <v>210</v>
      </c>
      <c r="E1069" s="184">
        <v>280</v>
      </c>
      <c r="F1069" s="184">
        <v>235</v>
      </c>
      <c r="G1069" s="188" t="s">
        <v>107</v>
      </c>
      <c r="H1069" s="185"/>
      <c r="I1069" s="184">
        <v>95.12</v>
      </c>
      <c r="J1069" s="184">
        <v>330.12</v>
      </c>
      <c r="K1069" s="185">
        <v>87</v>
      </c>
      <c r="L1069" s="185"/>
      <c r="M1069" s="186"/>
      <c r="N1069" s="61" t="s">
        <v>51</v>
      </c>
      <c r="P1069" s="175" t="s">
        <v>210</v>
      </c>
      <c r="T1069" s="176"/>
    </row>
    <row r="1070" spans="1:20" s="61" customFormat="1" ht="17.25">
      <c r="A1070" s="183" t="s">
        <v>2395</v>
      </c>
      <c r="B1070" s="183" t="s">
        <v>2396</v>
      </c>
      <c r="C1070" s="183" t="s">
        <v>210</v>
      </c>
      <c r="D1070" s="183" t="s">
        <v>210</v>
      </c>
      <c r="E1070" s="184">
        <v>270</v>
      </c>
      <c r="F1070" s="184">
        <v>225</v>
      </c>
      <c r="G1070" s="188" t="s">
        <v>107</v>
      </c>
      <c r="H1070" s="185"/>
      <c r="I1070" s="184">
        <v>89.4</v>
      </c>
      <c r="J1070" s="184">
        <v>314.4</v>
      </c>
      <c r="K1070" s="185">
        <v>16</v>
      </c>
      <c r="L1070" s="185" t="s">
        <v>76</v>
      </c>
      <c r="M1070" s="186" t="s">
        <v>353</v>
      </c>
      <c r="N1070" s="61" t="s">
        <v>51</v>
      </c>
      <c r="P1070" s="175" t="s">
        <v>210</v>
      </c>
      <c r="T1070" s="176"/>
    </row>
    <row r="1071" spans="1:20" s="61" customFormat="1" ht="17.25">
      <c r="A1071" s="183" t="s">
        <v>2397</v>
      </c>
      <c r="B1071" s="183" t="s">
        <v>2398</v>
      </c>
      <c r="C1071" s="183" t="s">
        <v>210</v>
      </c>
      <c r="D1071" s="183" t="s">
        <v>210</v>
      </c>
      <c r="E1071" s="184">
        <v>205</v>
      </c>
      <c r="F1071" s="184">
        <v>170</v>
      </c>
      <c r="G1071" s="188" t="s">
        <v>395</v>
      </c>
      <c r="H1071" s="185"/>
      <c r="I1071" s="184">
        <v>68.77</v>
      </c>
      <c r="J1071" s="184">
        <v>238.77</v>
      </c>
      <c r="K1071" s="185">
        <v>0</v>
      </c>
      <c r="L1071" s="185"/>
      <c r="M1071" s="186"/>
      <c r="N1071" s="61" t="s">
        <v>51</v>
      </c>
      <c r="P1071" s="175" t="s">
        <v>210</v>
      </c>
      <c r="T1071" s="176"/>
    </row>
    <row r="1072" spans="1:20" s="61" customFormat="1" ht="17.25">
      <c r="A1072" s="183" t="s">
        <v>2399</v>
      </c>
      <c r="B1072" s="183" t="s">
        <v>2400</v>
      </c>
      <c r="C1072" s="183" t="s">
        <v>210</v>
      </c>
      <c r="D1072" s="183" t="s">
        <v>210</v>
      </c>
      <c r="E1072" s="184">
        <v>205</v>
      </c>
      <c r="F1072" s="184">
        <v>170</v>
      </c>
      <c r="G1072" s="188" t="s">
        <v>395</v>
      </c>
      <c r="H1072" s="185"/>
      <c r="I1072" s="184">
        <v>68.77</v>
      </c>
      <c r="J1072" s="184">
        <v>238.77</v>
      </c>
      <c r="K1072" s="185">
        <v>23</v>
      </c>
      <c r="L1072" s="185"/>
      <c r="M1072" s="186"/>
      <c r="N1072" s="61" t="s">
        <v>51</v>
      </c>
      <c r="P1072" s="175" t="s">
        <v>210</v>
      </c>
      <c r="T1072" s="176"/>
    </row>
    <row r="1073" spans="1:20" s="61" customFormat="1" ht="17.25">
      <c r="A1073" s="183" t="s">
        <v>2401</v>
      </c>
      <c r="B1073" s="183" t="s">
        <v>2402</v>
      </c>
      <c r="C1073" s="183" t="s">
        <v>210</v>
      </c>
      <c r="D1073" s="183" t="s">
        <v>210</v>
      </c>
      <c r="E1073" s="184">
        <v>215</v>
      </c>
      <c r="F1073" s="184">
        <v>180</v>
      </c>
      <c r="G1073" s="188" t="s">
        <v>107</v>
      </c>
      <c r="H1073" s="185"/>
      <c r="I1073" s="184">
        <v>74.94</v>
      </c>
      <c r="J1073" s="184">
        <v>254.94</v>
      </c>
      <c r="K1073" s="183">
        <v>0</v>
      </c>
      <c r="L1073" s="183"/>
      <c r="M1073" s="186"/>
      <c r="N1073" s="61" t="s">
        <v>51</v>
      </c>
      <c r="P1073" s="175" t="s">
        <v>210</v>
      </c>
      <c r="T1073" s="176"/>
    </row>
    <row r="1074" spans="1:20" s="61" customFormat="1" ht="17.25">
      <c r="A1074" s="183" t="s">
        <v>2403</v>
      </c>
      <c r="B1074" s="183" t="s">
        <v>2404</v>
      </c>
      <c r="C1074" s="183" t="s">
        <v>210</v>
      </c>
      <c r="D1074" s="183" t="s">
        <v>210</v>
      </c>
      <c r="E1074" s="184">
        <v>215</v>
      </c>
      <c r="F1074" s="184">
        <v>180</v>
      </c>
      <c r="G1074" s="188" t="s">
        <v>107</v>
      </c>
      <c r="H1074" s="185"/>
      <c r="I1074" s="184">
        <v>74.94</v>
      </c>
      <c r="J1074" s="184">
        <v>254.94</v>
      </c>
      <c r="K1074" s="185">
        <v>0</v>
      </c>
      <c r="L1074" s="185"/>
      <c r="M1074" s="186"/>
      <c r="N1074" s="61" t="s">
        <v>51</v>
      </c>
      <c r="P1074" s="175" t="s">
        <v>210</v>
      </c>
      <c r="T1074" s="176"/>
    </row>
    <row r="1075" spans="1:20" s="61" customFormat="1" ht="17.25">
      <c r="A1075" s="183" t="s">
        <v>2405</v>
      </c>
      <c r="B1075" s="183" t="s">
        <v>2406</v>
      </c>
      <c r="C1075" s="183" t="s">
        <v>73</v>
      </c>
      <c r="D1075" s="183" t="s">
        <v>74</v>
      </c>
      <c r="E1075" s="184">
        <v>311</v>
      </c>
      <c r="F1075" s="184">
        <v>265</v>
      </c>
      <c r="G1075" s="188" t="s">
        <v>88</v>
      </c>
      <c r="H1075" s="185"/>
      <c r="I1075" s="184">
        <v>136.71</v>
      </c>
      <c r="J1075" s="184">
        <v>401.71</v>
      </c>
      <c r="K1075" s="183">
        <v>51</v>
      </c>
      <c r="L1075" s="183" t="s">
        <v>76</v>
      </c>
      <c r="M1075" s="186" t="s">
        <v>353</v>
      </c>
      <c r="N1075" s="61" t="s">
        <v>51</v>
      </c>
      <c r="P1075" s="175" t="s">
        <v>73</v>
      </c>
      <c r="T1075" s="176"/>
    </row>
    <row r="1076" spans="1:20" s="61" customFormat="1" ht="17.25">
      <c r="A1076" s="183" t="s">
        <v>2407</v>
      </c>
      <c r="B1076" s="183" t="s">
        <v>2408</v>
      </c>
      <c r="C1076" s="183" t="s">
        <v>73</v>
      </c>
      <c r="D1076" s="183" t="s">
        <v>74</v>
      </c>
      <c r="E1076" s="184">
        <v>311</v>
      </c>
      <c r="F1076" s="184">
        <v>265</v>
      </c>
      <c r="G1076" s="188" t="s">
        <v>88</v>
      </c>
      <c r="H1076" s="185"/>
      <c r="I1076" s="184">
        <v>136.71</v>
      </c>
      <c r="J1076" s="184">
        <v>401.71</v>
      </c>
      <c r="K1076" s="183">
        <v>88</v>
      </c>
      <c r="L1076" s="183" t="s">
        <v>76</v>
      </c>
      <c r="M1076" s="186" t="s">
        <v>353</v>
      </c>
      <c r="N1076" s="61" t="s">
        <v>51</v>
      </c>
      <c r="P1076" s="175" t="s">
        <v>73</v>
      </c>
      <c r="T1076" s="176"/>
    </row>
    <row r="1077" spans="1:20" s="61" customFormat="1" ht="17.25">
      <c r="A1077" s="183" t="s">
        <v>2409</v>
      </c>
      <c r="B1077" s="183" t="s">
        <v>2410</v>
      </c>
      <c r="C1077" s="183" t="s">
        <v>73</v>
      </c>
      <c r="D1077" s="183" t="s">
        <v>74</v>
      </c>
      <c r="E1077" s="184">
        <v>311</v>
      </c>
      <c r="F1077" s="184">
        <v>265</v>
      </c>
      <c r="G1077" s="188" t="s">
        <v>88</v>
      </c>
      <c r="H1077" s="185"/>
      <c r="I1077" s="184">
        <v>136.71</v>
      </c>
      <c r="J1077" s="184">
        <v>401.71</v>
      </c>
      <c r="K1077" s="183">
        <v>78</v>
      </c>
      <c r="L1077" s="183" t="s">
        <v>76</v>
      </c>
      <c r="M1077" s="186" t="s">
        <v>353</v>
      </c>
      <c r="N1077" s="61" t="s">
        <v>51</v>
      </c>
      <c r="P1077" s="175" t="s">
        <v>73</v>
      </c>
      <c r="T1077" s="176"/>
    </row>
    <row r="1078" spans="1:20" s="61" customFormat="1" ht="17.25">
      <c r="A1078" s="183" t="s">
        <v>2411</v>
      </c>
      <c r="B1078" s="183" t="s">
        <v>2412</v>
      </c>
      <c r="C1078" s="183" t="s">
        <v>73</v>
      </c>
      <c r="D1078" s="183" t="s">
        <v>74</v>
      </c>
      <c r="E1078" s="184">
        <v>335</v>
      </c>
      <c r="F1078" s="184">
        <v>290</v>
      </c>
      <c r="G1078" s="188" t="s">
        <v>102</v>
      </c>
      <c r="H1078" s="185"/>
      <c r="I1078" s="184">
        <v>135.53</v>
      </c>
      <c r="J1078" s="184">
        <v>425.53</v>
      </c>
      <c r="K1078" s="183">
        <v>76</v>
      </c>
      <c r="L1078" s="183"/>
      <c r="M1078" s="186"/>
      <c r="N1078" s="61" t="s">
        <v>51</v>
      </c>
      <c r="P1078" s="175" t="s">
        <v>73</v>
      </c>
      <c r="T1078" s="176"/>
    </row>
    <row r="1079" spans="1:20" s="61" customFormat="1" ht="17.25">
      <c r="A1079" s="183" t="s">
        <v>2413</v>
      </c>
      <c r="B1079" s="183" t="s">
        <v>2414</v>
      </c>
      <c r="C1079" s="183" t="s">
        <v>73</v>
      </c>
      <c r="D1079" s="183" t="s">
        <v>74</v>
      </c>
      <c r="E1079" s="184">
        <v>335</v>
      </c>
      <c r="F1079" s="184">
        <v>290</v>
      </c>
      <c r="G1079" s="188" t="s">
        <v>102</v>
      </c>
      <c r="H1079" s="185"/>
      <c r="I1079" s="184">
        <v>135.53</v>
      </c>
      <c r="J1079" s="184">
        <v>425.53</v>
      </c>
      <c r="K1079" s="185">
        <v>72</v>
      </c>
      <c r="L1079" s="185"/>
      <c r="M1079" s="186"/>
      <c r="N1079" s="61" t="s">
        <v>51</v>
      </c>
      <c r="P1079" s="175" t="s">
        <v>73</v>
      </c>
      <c r="T1079" s="176"/>
    </row>
    <row r="1080" spans="1:20" s="61" customFormat="1" ht="17.25">
      <c r="A1080" s="183" t="s">
        <v>2415</v>
      </c>
      <c r="B1080" s="183" t="s">
        <v>2416</v>
      </c>
      <c r="C1080" s="183" t="s">
        <v>73</v>
      </c>
      <c r="D1080" s="183" t="s">
        <v>74</v>
      </c>
      <c r="E1080" s="184">
        <v>335</v>
      </c>
      <c r="F1080" s="184">
        <v>290</v>
      </c>
      <c r="G1080" s="188" t="s">
        <v>102</v>
      </c>
      <c r="H1080" s="185"/>
      <c r="I1080" s="184">
        <v>135.53</v>
      </c>
      <c r="J1080" s="184">
        <v>425.53</v>
      </c>
      <c r="K1080" s="185">
        <v>71</v>
      </c>
      <c r="L1080" s="185"/>
      <c r="M1080" s="186"/>
      <c r="N1080" s="61" t="s">
        <v>51</v>
      </c>
      <c r="P1080" s="175" t="s">
        <v>73</v>
      </c>
      <c r="T1080" s="176"/>
    </row>
    <row r="1081" spans="1:20" s="61" customFormat="1" ht="17.25">
      <c r="A1081" s="183" t="s">
        <v>2417</v>
      </c>
      <c r="B1081" s="183" t="s">
        <v>2418</v>
      </c>
      <c r="C1081" s="183" t="s">
        <v>1223</v>
      </c>
      <c r="D1081" s="183" t="s">
        <v>1224</v>
      </c>
      <c r="E1081" s="184">
        <v>210</v>
      </c>
      <c r="F1081" s="184">
        <v>195</v>
      </c>
      <c r="G1081" s="188" t="s">
        <v>494</v>
      </c>
      <c r="H1081" s="185"/>
      <c r="I1081" s="184">
        <v>81.38</v>
      </c>
      <c r="J1081" s="184">
        <v>276.38</v>
      </c>
      <c r="K1081" s="185">
        <v>16</v>
      </c>
      <c r="L1081" s="185"/>
      <c r="M1081" s="186"/>
      <c r="N1081" s="61" t="s">
        <v>51</v>
      </c>
      <c r="P1081" s="175" t="s">
        <v>1223</v>
      </c>
      <c r="T1081" s="176"/>
    </row>
    <row r="1082" spans="1:20" s="61" customFormat="1" ht="17.25">
      <c r="A1082" s="183" t="s">
        <v>2419</v>
      </c>
      <c r="B1082" s="183" t="s">
        <v>2420</v>
      </c>
      <c r="C1082" s="183" t="s">
        <v>1223</v>
      </c>
      <c r="D1082" s="183" t="s">
        <v>1224</v>
      </c>
      <c r="E1082" s="184">
        <v>210</v>
      </c>
      <c r="F1082" s="184">
        <v>190</v>
      </c>
      <c r="G1082" s="188" t="s">
        <v>137</v>
      </c>
      <c r="H1082" s="185" t="s">
        <v>689</v>
      </c>
      <c r="I1082" s="184">
        <v>81.38</v>
      </c>
      <c r="J1082" s="184">
        <v>271.38</v>
      </c>
      <c r="K1082" s="183">
        <v>8</v>
      </c>
      <c r="L1082" s="183"/>
      <c r="M1082" s="186"/>
      <c r="N1082" s="61" t="s">
        <v>51</v>
      </c>
      <c r="P1082" s="175" t="s">
        <v>1223</v>
      </c>
      <c r="T1082" s="176"/>
    </row>
    <row r="1083" spans="1:20" s="61" customFormat="1" ht="17.25">
      <c r="A1083" s="183" t="s">
        <v>2421</v>
      </c>
      <c r="B1083" s="183" t="s">
        <v>2422</v>
      </c>
      <c r="C1083" s="183" t="s">
        <v>647</v>
      </c>
      <c r="D1083" s="183" t="s">
        <v>648</v>
      </c>
      <c r="E1083" s="184">
        <v>189</v>
      </c>
      <c r="F1083" s="184">
        <v>159</v>
      </c>
      <c r="G1083" s="188" t="s">
        <v>268</v>
      </c>
      <c r="H1083" s="185"/>
      <c r="I1083" s="184">
        <v>49.79</v>
      </c>
      <c r="J1083" s="184">
        <v>208.79</v>
      </c>
      <c r="K1083" s="183">
        <v>24</v>
      </c>
      <c r="L1083" s="183" t="s">
        <v>57</v>
      </c>
      <c r="M1083" s="186" t="s">
        <v>2369</v>
      </c>
      <c r="N1083" s="61" t="s">
        <v>51</v>
      </c>
      <c r="P1083" s="175" t="s">
        <v>647</v>
      </c>
      <c r="T1083" s="176"/>
    </row>
    <row r="1084" spans="1:20" s="61" customFormat="1" ht="17.25">
      <c r="A1084" s="183" t="s">
        <v>2423</v>
      </c>
      <c r="B1084" s="183" t="s">
        <v>2424</v>
      </c>
      <c r="C1084" s="183" t="s">
        <v>647</v>
      </c>
      <c r="D1084" s="183" t="s">
        <v>648</v>
      </c>
      <c r="E1084" s="184">
        <v>189</v>
      </c>
      <c r="F1084" s="184">
        <v>159</v>
      </c>
      <c r="G1084" s="188" t="s">
        <v>268</v>
      </c>
      <c r="H1084" s="185"/>
      <c r="I1084" s="184">
        <v>49.79</v>
      </c>
      <c r="J1084" s="184">
        <v>208.79</v>
      </c>
      <c r="K1084" s="183">
        <v>41</v>
      </c>
      <c r="L1084" s="183" t="s">
        <v>76</v>
      </c>
      <c r="M1084" s="186" t="s">
        <v>353</v>
      </c>
      <c r="N1084" s="61" t="s">
        <v>51</v>
      </c>
      <c r="P1084" s="175" t="s">
        <v>647</v>
      </c>
      <c r="T1084" s="176"/>
    </row>
    <row r="1085" spans="1:20" s="61" customFormat="1" ht="17.25">
      <c r="A1085" s="183" t="s">
        <v>2425</v>
      </c>
      <c r="B1085" s="183" t="s">
        <v>2426</v>
      </c>
      <c r="C1085" s="183" t="s">
        <v>73</v>
      </c>
      <c r="D1085" s="183" t="s">
        <v>74</v>
      </c>
      <c r="E1085" s="184">
        <v>305</v>
      </c>
      <c r="F1085" s="184">
        <v>285</v>
      </c>
      <c r="G1085" s="188" t="s">
        <v>126</v>
      </c>
      <c r="H1085" s="185"/>
      <c r="I1085" s="184">
        <v>98.52</v>
      </c>
      <c r="J1085" s="184">
        <v>383.52</v>
      </c>
      <c r="K1085" s="185">
        <v>0</v>
      </c>
      <c r="L1085" s="185" t="s">
        <v>57</v>
      </c>
      <c r="M1085" s="186" t="s">
        <v>2427</v>
      </c>
      <c r="N1085" s="61" t="s">
        <v>51</v>
      </c>
      <c r="P1085" s="175" t="s">
        <v>73</v>
      </c>
      <c r="T1085" s="176"/>
    </row>
    <row r="1086" spans="1:20" s="61" customFormat="1" ht="17.25">
      <c r="A1086" s="183" t="s">
        <v>2428</v>
      </c>
      <c r="B1086" s="183" t="s">
        <v>2429</v>
      </c>
      <c r="C1086" s="183" t="s">
        <v>73</v>
      </c>
      <c r="D1086" s="183" t="s">
        <v>74</v>
      </c>
      <c r="E1086" s="184">
        <v>305</v>
      </c>
      <c r="F1086" s="184">
        <v>285</v>
      </c>
      <c r="G1086" s="185" t="s">
        <v>126</v>
      </c>
      <c r="H1086" s="185"/>
      <c r="I1086" s="184">
        <v>98.52</v>
      </c>
      <c r="J1086" s="184">
        <v>383.52</v>
      </c>
      <c r="K1086" s="185">
        <v>0</v>
      </c>
      <c r="L1086" s="185" t="s">
        <v>57</v>
      </c>
      <c r="M1086" s="186" t="s">
        <v>2427</v>
      </c>
      <c r="N1086" s="61" t="s">
        <v>51</v>
      </c>
      <c r="P1086" s="175" t="s">
        <v>73</v>
      </c>
      <c r="T1086" s="176"/>
    </row>
    <row r="1087" spans="1:20" s="61" customFormat="1" ht="17.25">
      <c r="A1087" s="183" t="s">
        <v>2430</v>
      </c>
      <c r="B1087" s="183" t="s">
        <v>2431</v>
      </c>
      <c r="C1087" s="183" t="s">
        <v>73</v>
      </c>
      <c r="D1087" s="183" t="s">
        <v>74</v>
      </c>
      <c r="E1087" s="184">
        <v>318</v>
      </c>
      <c r="F1087" s="184">
        <v>295</v>
      </c>
      <c r="G1087" s="185" t="s">
        <v>494</v>
      </c>
      <c r="H1087" s="185"/>
      <c r="I1087" s="184">
        <v>104.89</v>
      </c>
      <c r="J1087" s="184">
        <v>399.89</v>
      </c>
      <c r="K1087" s="185">
        <v>0</v>
      </c>
      <c r="L1087" s="185" t="s">
        <v>76</v>
      </c>
      <c r="M1087" s="186" t="s">
        <v>2432</v>
      </c>
      <c r="N1087" s="61" t="s">
        <v>51</v>
      </c>
      <c r="P1087" s="175" t="s">
        <v>73</v>
      </c>
      <c r="T1087" s="176"/>
    </row>
    <row r="1088" spans="1:20" s="61" customFormat="1" ht="17.25">
      <c r="A1088" s="183" t="s">
        <v>2433</v>
      </c>
      <c r="B1088" s="183" t="s">
        <v>2434</v>
      </c>
      <c r="C1088" s="183" t="s">
        <v>73</v>
      </c>
      <c r="D1088" s="183" t="s">
        <v>74</v>
      </c>
      <c r="E1088" s="184">
        <v>318</v>
      </c>
      <c r="F1088" s="184">
        <v>295</v>
      </c>
      <c r="G1088" s="185" t="s">
        <v>494</v>
      </c>
      <c r="H1088" s="185"/>
      <c r="I1088" s="184">
        <v>104.89</v>
      </c>
      <c r="J1088" s="184">
        <v>399.89</v>
      </c>
      <c r="K1088" s="185">
        <v>0</v>
      </c>
      <c r="L1088" s="185" t="s">
        <v>57</v>
      </c>
      <c r="M1088" s="186" t="s">
        <v>2432</v>
      </c>
      <c r="N1088" s="61" t="s">
        <v>51</v>
      </c>
      <c r="P1088" s="175" t="s">
        <v>73</v>
      </c>
      <c r="T1088" s="176"/>
    </row>
    <row r="1089" spans="1:20" s="61" customFormat="1" ht="17.25">
      <c r="A1089" s="183" t="s">
        <v>2435</v>
      </c>
      <c r="B1089" s="183" t="s">
        <v>2436</v>
      </c>
      <c r="C1089" s="183" t="s">
        <v>73</v>
      </c>
      <c r="D1089" s="183" t="s">
        <v>74</v>
      </c>
      <c r="E1089" s="184">
        <v>285</v>
      </c>
      <c r="F1089" s="184">
        <v>265</v>
      </c>
      <c r="G1089" s="185" t="s">
        <v>494</v>
      </c>
      <c r="H1089" s="185"/>
      <c r="I1089" s="184">
        <v>93.49</v>
      </c>
      <c r="J1089" s="184">
        <v>358.49</v>
      </c>
      <c r="K1089" s="185">
        <v>0</v>
      </c>
      <c r="L1089" s="185" t="s">
        <v>57</v>
      </c>
      <c r="M1089" s="186" t="s">
        <v>2432</v>
      </c>
      <c r="N1089" s="61" t="s">
        <v>51</v>
      </c>
      <c r="P1089" s="175" t="s">
        <v>73</v>
      </c>
      <c r="T1089" s="176"/>
    </row>
    <row r="1090" spans="1:20" s="61" customFormat="1" ht="17.25">
      <c r="A1090" s="183" t="s">
        <v>2437</v>
      </c>
      <c r="B1090" s="183" t="s">
        <v>2438</v>
      </c>
      <c r="C1090" s="183" t="s">
        <v>73</v>
      </c>
      <c r="D1090" s="183" t="s">
        <v>74</v>
      </c>
      <c r="E1090" s="184">
        <v>285</v>
      </c>
      <c r="F1090" s="184">
        <v>265</v>
      </c>
      <c r="G1090" s="185" t="s">
        <v>494</v>
      </c>
      <c r="H1090" s="185"/>
      <c r="I1090" s="184">
        <v>93.49</v>
      </c>
      <c r="J1090" s="184">
        <v>358.49</v>
      </c>
      <c r="K1090" s="185">
        <v>0</v>
      </c>
      <c r="L1090" s="185" t="s">
        <v>76</v>
      </c>
      <c r="M1090" s="186" t="s">
        <v>2432</v>
      </c>
      <c r="N1090" s="61" t="s">
        <v>51</v>
      </c>
      <c r="P1090" s="175" t="s">
        <v>73</v>
      </c>
      <c r="T1090" s="176"/>
    </row>
    <row r="1091" spans="1:20" s="61" customFormat="1" ht="17.25">
      <c r="A1091" s="183" t="s">
        <v>2439</v>
      </c>
      <c r="B1091" s="183" t="s">
        <v>2440</v>
      </c>
      <c r="C1091" s="183" t="s">
        <v>541</v>
      </c>
      <c r="D1091" s="183" t="s">
        <v>542</v>
      </c>
      <c r="E1091" s="184">
        <v>185</v>
      </c>
      <c r="F1091" s="184">
        <v>170</v>
      </c>
      <c r="G1091" s="185" t="s">
        <v>55</v>
      </c>
      <c r="H1091" s="185"/>
      <c r="I1091" s="184">
        <v>44.35</v>
      </c>
      <c r="J1091" s="184">
        <v>214.35</v>
      </c>
      <c r="K1091" s="185">
        <v>0</v>
      </c>
      <c r="L1091" s="185" t="s">
        <v>554</v>
      </c>
      <c r="M1091" s="186" t="s">
        <v>2441</v>
      </c>
      <c r="N1091" s="61" t="s">
        <v>51</v>
      </c>
      <c r="P1091" s="175" t="s">
        <v>541</v>
      </c>
      <c r="T1091" s="176"/>
    </row>
    <row r="1092" spans="1:20" s="61" customFormat="1" ht="17.25">
      <c r="A1092" s="183" t="s">
        <v>2442</v>
      </c>
      <c r="B1092" s="183" t="s">
        <v>2443</v>
      </c>
      <c r="C1092" s="183" t="s">
        <v>541</v>
      </c>
      <c r="D1092" s="183" t="s">
        <v>542</v>
      </c>
      <c r="E1092" s="184">
        <v>185</v>
      </c>
      <c r="F1092" s="184">
        <v>170</v>
      </c>
      <c r="G1092" s="185" t="s">
        <v>55</v>
      </c>
      <c r="H1092" s="185"/>
      <c r="I1092" s="184">
        <v>44.35</v>
      </c>
      <c r="J1092" s="184">
        <v>214.35</v>
      </c>
      <c r="K1092" s="185">
        <v>20</v>
      </c>
      <c r="L1092" s="185" t="s">
        <v>130</v>
      </c>
      <c r="M1092" s="186" t="s">
        <v>2441</v>
      </c>
      <c r="N1092" s="61" t="s">
        <v>51</v>
      </c>
      <c r="P1092" s="175" t="s">
        <v>541</v>
      </c>
      <c r="T1092" s="176"/>
    </row>
    <row r="1093" spans="1:20" s="61" customFormat="1" ht="17.25">
      <c r="A1093" s="183" t="s">
        <v>2444</v>
      </c>
      <c r="B1093" s="183" t="s">
        <v>2445</v>
      </c>
      <c r="C1093" s="183" t="s">
        <v>541</v>
      </c>
      <c r="D1093" s="183" t="s">
        <v>542</v>
      </c>
      <c r="E1093" s="184">
        <v>185</v>
      </c>
      <c r="F1093" s="184">
        <v>170</v>
      </c>
      <c r="G1093" s="185" t="s">
        <v>55</v>
      </c>
      <c r="H1093" s="185"/>
      <c r="I1093" s="184">
        <v>44.35</v>
      </c>
      <c r="J1093" s="184">
        <v>214.35</v>
      </c>
      <c r="K1093" s="185">
        <v>18</v>
      </c>
      <c r="L1093" s="185"/>
      <c r="M1093" s="186"/>
      <c r="N1093" s="61" t="s">
        <v>51</v>
      </c>
      <c r="P1093" s="175" t="s">
        <v>541</v>
      </c>
      <c r="T1093" s="176"/>
    </row>
    <row r="1094" spans="1:20" s="61" customFormat="1" ht="17.25">
      <c r="A1094" s="183" t="s">
        <v>2446</v>
      </c>
      <c r="B1094" s="183" t="s">
        <v>2447</v>
      </c>
      <c r="C1094" s="183" t="s">
        <v>541</v>
      </c>
      <c r="D1094" s="183" t="s">
        <v>542</v>
      </c>
      <c r="E1094" s="184">
        <v>180</v>
      </c>
      <c r="F1094" s="184">
        <v>165</v>
      </c>
      <c r="G1094" s="188" t="s">
        <v>55</v>
      </c>
      <c r="H1094" s="185"/>
      <c r="I1094" s="184">
        <v>40.26</v>
      </c>
      <c r="J1094" s="184">
        <v>205.26</v>
      </c>
      <c r="K1094" s="185">
        <v>25</v>
      </c>
      <c r="L1094" s="185"/>
      <c r="M1094" s="186"/>
      <c r="N1094" s="61" t="s">
        <v>51</v>
      </c>
      <c r="P1094" s="175" t="s">
        <v>541</v>
      </c>
      <c r="T1094" s="176"/>
    </row>
    <row r="1095" spans="1:20" s="61" customFormat="1" ht="17.25">
      <c r="A1095" s="183" t="s">
        <v>2448</v>
      </c>
      <c r="B1095" s="183" t="s">
        <v>2449</v>
      </c>
      <c r="C1095" s="183" t="s">
        <v>541</v>
      </c>
      <c r="D1095" s="183" t="s">
        <v>542</v>
      </c>
      <c r="E1095" s="184">
        <v>180</v>
      </c>
      <c r="F1095" s="184">
        <v>165</v>
      </c>
      <c r="G1095" s="188" t="s">
        <v>55</v>
      </c>
      <c r="H1095" s="185"/>
      <c r="I1095" s="184">
        <v>40.26</v>
      </c>
      <c r="J1095" s="184">
        <v>205.26</v>
      </c>
      <c r="K1095" s="185">
        <v>57</v>
      </c>
      <c r="L1095" s="185"/>
      <c r="M1095" s="186"/>
      <c r="N1095" s="61" t="s">
        <v>51</v>
      </c>
      <c r="P1095" s="175" t="s">
        <v>541</v>
      </c>
      <c r="T1095" s="176"/>
    </row>
    <row r="1096" spans="1:20" s="61" customFormat="1" ht="17.25">
      <c r="A1096" s="183" t="s">
        <v>2450</v>
      </c>
      <c r="B1096" s="183" t="s">
        <v>2451</v>
      </c>
      <c r="C1096" s="183" t="s">
        <v>541</v>
      </c>
      <c r="D1096" s="183" t="s">
        <v>542</v>
      </c>
      <c r="E1096" s="184">
        <v>180</v>
      </c>
      <c r="F1096" s="184">
        <v>165</v>
      </c>
      <c r="G1096" s="188" t="s">
        <v>55</v>
      </c>
      <c r="H1096" s="183"/>
      <c r="I1096" s="184">
        <v>40.26</v>
      </c>
      <c r="J1096" s="184">
        <v>205.26</v>
      </c>
      <c r="K1096" s="185">
        <v>43</v>
      </c>
      <c r="L1096" s="185" t="s">
        <v>554</v>
      </c>
      <c r="M1096" s="186" t="s">
        <v>2427</v>
      </c>
      <c r="N1096" s="61" t="s">
        <v>51</v>
      </c>
      <c r="P1096" s="175" t="s">
        <v>541</v>
      </c>
      <c r="T1096" s="176"/>
    </row>
    <row r="1097" spans="1:20" s="61" customFormat="1" ht="17.25">
      <c r="A1097" s="183" t="s">
        <v>2452</v>
      </c>
      <c r="B1097" s="183" t="s">
        <v>2453</v>
      </c>
      <c r="C1097" s="183" t="s">
        <v>2380</v>
      </c>
      <c r="D1097" s="183" t="s">
        <v>2381</v>
      </c>
      <c r="E1097" s="184">
        <v>135</v>
      </c>
      <c r="F1097" s="184">
        <v>121.5</v>
      </c>
      <c r="G1097" s="185" t="s">
        <v>137</v>
      </c>
      <c r="H1097" s="185"/>
      <c r="I1097" s="184">
        <v>49.14</v>
      </c>
      <c r="J1097" s="184">
        <v>170.64</v>
      </c>
      <c r="K1097" s="185">
        <v>35</v>
      </c>
      <c r="L1097" s="185" t="s">
        <v>57</v>
      </c>
      <c r="M1097" s="186" t="s">
        <v>217</v>
      </c>
      <c r="N1097" s="61" t="s">
        <v>51</v>
      </c>
      <c r="P1097" s="175" t="s">
        <v>2380</v>
      </c>
      <c r="T1097" s="176"/>
    </row>
    <row r="1098" spans="1:20" s="61" customFormat="1" ht="17.25">
      <c r="A1098" s="183" t="s">
        <v>2454</v>
      </c>
      <c r="B1098" s="183" t="s">
        <v>2455</v>
      </c>
      <c r="C1098" s="183" t="s">
        <v>1574</v>
      </c>
      <c r="D1098" s="183" t="s">
        <v>1575</v>
      </c>
      <c r="E1098" s="184">
        <v>370</v>
      </c>
      <c r="F1098" s="184">
        <v>340</v>
      </c>
      <c r="G1098" s="188" t="s">
        <v>55</v>
      </c>
      <c r="H1098" s="185"/>
      <c r="I1098" s="184">
        <v>128.97</v>
      </c>
      <c r="J1098" s="184">
        <v>468.97</v>
      </c>
      <c r="K1098" s="185">
        <v>0</v>
      </c>
      <c r="L1098" s="185"/>
      <c r="M1098" s="186" t="s">
        <v>2334</v>
      </c>
      <c r="N1098" s="61" t="s">
        <v>51</v>
      </c>
      <c r="P1098" s="175" t="s">
        <v>1574</v>
      </c>
      <c r="T1098" s="176"/>
    </row>
    <row r="1099" spans="1:20" s="61" customFormat="1" ht="17.25">
      <c r="A1099" s="183" t="s">
        <v>2456</v>
      </c>
      <c r="B1099" s="183" t="s">
        <v>2457</v>
      </c>
      <c r="C1099" s="183" t="s">
        <v>1574</v>
      </c>
      <c r="D1099" s="183" t="s">
        <v>1575</v>
      </c>
      <c r="E1099" s="184">
        <v>360</v>
      </c>
      <c r="F1099" s="184">
        <v>325</v>
      </c>
      <c r="G1099" s="188" t="s">
        <v>137</v>
      </c>
      <c r="H1099" s="185"/>
      <c r="I1099" s="184">
        <v>118.4</v>
      </c>
      <c r="J1099" s="184">
        <v>443.4</v>
      </c>
      <c r="K1099" s="185">
        <v>2</v>
      </c>
      <c r="L1099" s="185"/>
      <c r="M1099" s="186"/>
      <c r="N1099" s="61" t="s">
        <v>51</v>
      </c>
      <c r="P1099" s="175" t="s">
        <v>1574</v>
      </c>
      <c r="T1099" s="176"/>
    </row>
    <row r="1100" spans="1:20" s="61" customFormat="1" ht="17.25">
      <c r="A1100" s="183" t="s">
        <v>2458</v>
      </c>
      <c r="B1100" s="183" t="s">
        <v>2459</v>
      </c>
      <c r="C1100" s="183" t="s">
        <v>1574</v>
      </c>
      <c r="D1100" s="183" t="s">
        <v>1575</v>
      </c>
      <c r="E1100" s="184">
        <v>119.99</v>
      </c>
      <c r="F1100" s="184">
        <v>105.99</v>
      </c>
      <c r="G1100" s="188" t="s">
        <v>263</v>
      </c>
      <c r="H1100" s="185"/>
      <c r="I1100" s="184">
        <v>45.24</v>
      </c>
      <c r="J1100" s="184">
        <v>151.23</v>
      </c>
      <c r="K1100" s="185">
        <v>49</v>
      </c>
      <c r="L1100" s="185"/>
      <c r="M1100" s="186"/>
      <c r="N1100" s="61" t="s">
        <v>51</v>
      </c>
      <c r="P1100" s="175" t="s">
        <v>1574</v>
      </c>
      <c r="T1100" s="176"/>
    </row>
    <row r="1101" spans="1:20" s="61" customFormat="1" ht="17.25">
      <c r="A1101" s="183" t="s">
        <v>2460</v>
      </c>
      <c r="B1101" s="183" t="s">
        <v>2461</v>
      </c>
      <c r="C1101" s="183" t="s">
        <v>1574</v>
      </c>
      <c r="D1101" s="183" t="s">
        <v>1575</v>
      </c>
      <c r="E1101" s="184">
        <v>129.99</v>
      </c>
      <c r="F1101" s="184">
        <v>119.99</v>
      </c>
      <c r="G1101" s="188" t="s">
        <v>494</v>
      </c>
      <c r="H1101" s="185"/>
      <c r="I1101" s="184">
        <v>55.81</v>
      </c>
      <c r="J1101" s="184">
        <v>175.8</v>
      </c>
      <c r="K1101" s="185">
        <v>0</v>
      </c>
      <c r="L1101" s="185" t="s">
        <v>57</v>
      </c>
      <c r="M1101" s="186" t="s">
        <v>2334</v>
      </c>
      <c r="N1101" s="61" t="s">
        <v>51</v>
      </c>
      <c r="P1101" s="175" t="s">
        <v>1574</v>
      </c>
      <c r="T1101" s="176"/>
    </row>
    <row r="1102" spans="1:20" s="61" customFormat="1" ht="17.25">
      <c r="A1102" s="183" t="s">
        <v>2462</v>
      </c>
      <c r="B1102" s="183" t="s">
        <v>2463</v>
      </c>
      <c r="C1102" s="183" t="s">
        <v>2380</v>
      </c>
      <c r="D1102" s="183" t="s">
        <v>2381</v>
      </c>
      <c r="E1102" s="184">
        <v>645</v>
      </c>
      <c r="F1102" s="184">
        <v>612.75</v>
      </c>
      <c r="G1102" s="188" t="s">
        <v>616</v>
      </c>
      <c r="H1102" s="185"/>
      <c r="I1102" s="184">
        <v>190.99</v>
      </c>
      <c r="J1102" s="184">
        <v>803.74</v>
      </c>
      <c r="K1102" s="183">
        <v>0</v>
      </c>
      <c r="L1102" s="183" t="s">
        <v>57</v>
      </c>
      <c r="M1102" s="186" t="s">
        <v>217</v>
      </c>
      <c r="N1102" s="61" t="s">
        <v>51</v>
      </c>
      <c r="P1102" s="175" t="s">
        <v>2380</v>
      </c>
      <c r="T1102" s="176"/>
    </row>
    <row r="1103" spans="1:20" s="61" customFormat="1" ht="17.25">
      <c r="A1103" s="183" t="s">
        <v>2464</v>
      </c>
      <c r="B1103" s="183" t="s">
        <v>2465</v>
      </c>
      <c r="C1103" s="183" t="s">
        <v>2466</v>
      </c>
      <c r="D1103" s="183" t="s">
        <v>2467</v>
      </c>
      <c r="E1103" s="184">
        <v>73</v>
      </c>
      <c r="F1103" s="184">
        <v>73</v>
      </c>
      <c r="G1103" s="188"/>
      <c r="H1103" s="185"/>
      <c r="I1103" s="184">
        <v>39.22</v>
      </c>
      <c r="J1103" s="184">
        <v>112.22</v>
      </c>
      <c r="K1103" s="183">
        <v>60</v>
      </c>
      <c r="L1103" s="183"/>
      <c r="M1103" s="186"/>
      <c r="N1103" s="61" t="s">
        <v>51</v>
      </c>
      <c r="P1103" s="175" t="s">
        <v>2466</v>
      </c>
      <c r="T1103" s="176"/>
    </row>
    <row r="1104" spans="1:20" s="61" customFormat="1" ht="17.25">
      <c r="A1104" s="183" t="s">
        <v>2468</v>
      </c>
      <c r="B1104" s="183" t="s">
        <v>2469</v>
      </c>
      <c r="C1104" s="183" t="s">
        <v>2470</v>
      </c>
      <c r="D1104" s="183" t="s">
        <v>2471</v>
      </c>
      <c r="E1104" s="184">
        <v>68</v>
      </c>
      <c r="F1104" s="184">
        <v>68</v>
      </c>
      <c r="G1104" s="188"/>
      <c r="H1104" s="185"/>
      <c r="I1104" s="184">
        <v>38.23</v>
      </c>
      <c r="J1104" s="184">
        <v>106.23</v>
      </c>
      <c r="K1104" s="183">
        <v>63</v>
      </c>
      <c r="L1104" s="183" t="s">
        <v>57</v>
      </c>
      <c r="M1104" s="186" t="s">
        <v>2427</v>
      </c>
      <c r="N1104" s="61" t="s">
        <v>51</v>
      </c>
      <c r="P1104" s="175" t="s">
        <v>2470</v>
      </c>
      <c r="T1104" s="176"/>
    </row>
    <row r="1105" spans="1:20" s="61" customFormat="1" ht="17.25">
      <c r="A1105" s="183" t="s">
        <v>2472</v>
      </c>
      <c r="B1105" s="183" t="s">
        <v>2473</v>
      </c>
      <c r="C1105" s="183" t="s">
        <v>2470</v>
      </c>
      <c r="D1105" s="183" t="s">
        <v>2471</v>
      </c>
      <c r="E1105" s="184">
        <v>68</v>
      </c>
      <c r="F1105" s="184">
        <v>68</v>
      </c>
      <c r="G1105" s="188"/>
      <c r="H1105" s="185"/>
      <c r="I1105" s="184">
        <v>38.23</v>
      </c>
      <c r="J1105" s="184">
        <v>106.23</v>
      </c>
      <c r="K1105" s="183">
        <v>82</v>
      </c>
      <c r="L1105" s="183" t="s">
        <v>57</v>
      </c>
      <c r="M1105" s="186" t="s">
        <v>2427</v>
      </c>
      <c r="N1105" s="61" t="s">
        <v>51</v>
      </c>
      <c r="P1105" s="175" t="s">
        <v>2470</v>
      </c>
      <c r="T1105" s="176"/>
    </row>
    <row r="1106" spans="1:20" s="61" customFormat="1" ht="17.25">
      <c r="A1106" s="183" t="s">
        <v>2474</v>
      </c>
      <c r="B1106" s="183" t="s">
        <v>2475</v>
      </c>
      <c r="C1106" s="183" t="s">
        <v>2470</v>
      </c>
      <c r="D1106" s="183" t="s">
        <v>2471</v>
      </c>
      <c r="E1106" s="184">
        <v>68</v>
      </c>
      <c r="F1106" s="184">
        <v>68</v>
      </c>
      <c r="G1106" s="188"/>
      <c r="H1106" s="185"/>
      <c r="I1106" s="184">
        <v>38.23</v>
      </c>
      <c r="J1106" s="184">
        <v>106.23</v>
      </c>
      <c r="K1106" s="185">
        <v>73</v>
      </c>
      <c r="L1106" s="185" t="s">
        <v>57</v>
      </c>
      <c r="M1106" s="186" t="s">
        <v>2427</v>
      </c>
      <c r="N1106" s="61" t="s">
        <v>51</v>
      </c>
      <c r="P1106" s="175" t="s">
        <v>2470</v>
      </c>
      <c r="T1106" s="176"/>
    </row>
    <row r="1107" spans="1:20" s="61" customFormat="1" ht="17.25">
      <c r="A1107" s="183" t="s">
        <v>2476</v>
      </c>
      <c r="B1107" s="183" t="s">
        <v>2477</v>
      </c>
      <c r="C1107" s="183" t="s">
        <v>2470</v>
      </c>
      <c r="D1107" s="183" t="s">
        <v>2471</v>
      </c>
      <c r="E1107" s="184">
        <v>68</v>
      </c>
      <c r="F1107" s="184">
        <v>68</v>
      </c>
      <c r="G1107" s="188"/>
      <c r="H1107" s="185"/>
      <c r="I1107" s="184">
        <v>38.23</v>
      </c>
      <c r="J1107" s="184">
        <v>106.23</v>
      </c>
      <c r="K1107" s="183">
        <v>139</v>
      </c>
      <c r="L1107" s="183" t="s">
        <v>130</v>
      </c>
      <c r="M1107" s="186" t="s">
        <v>2427</v>
      </c>
      <c r="N1107" s="61" t="s">
        <v>51</v>
      </c>
      <c r="P1107" s="175" t="s">
        <v>2470</v>
      </c>
      <c r="T1107" s="176"/>
    </row>
    <row r="1108" spans="1:20" s="61" customFormat="1" ht="17.25">
      <c r="A1108" s="183" t="s">
        <v>2478</v>
      </c>
      <c r="B1108" s="183" t="s">
        <v>2479</v>
      </c>
      <c r="C1108" s="183" t="s">
        <v>2470</v>
      </c>
      <c r="D1108" s="183" t="s">
        <v>2471</v>
      </c>
      <c r="E1108" s="184">
        <v>68</v>
      </c>
      <c r="F1108" s="184">
        <v>68</v>
      </c>
      <c r="G1108" s="188"/>
      <c r="H1108" s="185"/>
      <c r="I1108" s="184">
        <v>38.23</v>
      </c>
      <c r="J1108" s="184">
        <v>106.23</v>
      </c>
      <c r="K1108" s="185">
        <v>152</v>
      </c>
      <c r="L1108" s="185"/>
      <c r="M1108" s="186"/>
      <c r="N1108" s="61" t="s">
        <v>51</v>
      </c>
      <c r="P1108" s="175" t="s">
        <v>2470</v>
      </c>
      <c r="T1108" s="176"/>
    </row>
    <row r="1109" spans="1:20" s="61" customFormat="1" ht="17.25">
      <c r="A1109" s="183" t="s">
        <v>2480</v>
      </c>
      <c r="B1109" s="183" t="s">
        <v>2481</v>
      </c>
      <c r="C1109" s="183" t="s">
        <v>2482</v>
      </c>
      <c r="D1109" s="183" t="s">
        <v>2483</v>
      </c>
      <c r="E1109" s="184">
        <v>290</v>
      </c>
      <c r="F1109" s="184">
        <v>240</v>
      </c>
      <c r="G1109" s="188" t="s">
        <v>395</v>
      </c>
      <c r="H1109" s="185"/>
      <c r="I1109" s="184">
        <v>79.27</v>
      </c>
      <c r="J1109" s="184">
        <v>319.27</v>
      </c>
      <c r="K1109" s="185">
        <v>0</v>
      </c>
      <c r="L1109" s="185"/>
      <c r="M1109" s="186"/>
      <c r="N1109" s="61" t="s">
        <v>51</v>
      </c>
      <c r="P1109" s="175" t="s">
        <v>2482</v>
      </c>
      <c r="T1109" s="176"/>
    </row>
    <row r="1110" spans="1:20" s="61" customFormat="1" ht="17.25">
      <c r="A1110" s="183" t="s">
        <v>2484</v>
      </c>
      <c r="B1110" s="183" t="s">
        <v>2485</v>
      </c>
      <c r="C1110" s="183" t="s">
        <v>2482</v>
      </c>
      <c r="D1110" s="183" t="s">
        <v>2483</v>
      </c>
      <c r="E1110" s="184">
        <v>290</v>
      </c>
      <c r="F1110" s="184">
        <v>240</v>
      </c>
      <c r="G1110" s="188" t="s">
        <v>395</v>
      </c>
      <c r="H1110" s="185"/>
      <c r="I1110" s="184">
        <v>79.27</v>
      </c>
      <c r="J1110" s="184">
        <v>319.27</v>
      </c>
      <c r="K1110" s="185">
        <v>0</v>
      </c>
      <c r="L1110" s="185"/>
      <c r="M1110" s="186"/>
      <c r="N1110" s="61" t="s">
        <v>51</v>
      </c>
      <c r="P1110" s="175" t="s">
        <v>2482</v>
      </c>
      <c r="T1110" s="176"/>
    </row>
    <row r="1111" spans="1:20" s="61" customFormat="1" ht="17.25">
      <c r="A1111" s="183" t="s">
        <v>2486</v>
      </c>
      <c r="B1111" s="183" t="s">
        <v>2487</v>
      </c>
      <c r="C1111" s="183" t="s">
        <v>2482</v>
      </c>
      <c r="D1111" s="183" t="s">
        <v>2483</v>
      </c>
      <c r="E1111" s="184">
        <v>290</v>
      </c>
      <c r="F1111" s="184">
        <v>240</v>
      </c>
      <c r="G1111" s="185" t="s">
        <v>395</v>
      </c>
      <c r="H1111" s="185"/>
      <c r="I1111" s="184">
        <v>79.27</v>
      </c>
      <c r="J1111" s="184">
        <v>319.27</v>
      </c>
      <c r="K1111" s="185">
        <v>63</v>
      </c>
      <c r="L1111" s="185"/>
      <c r="M1111" s="186"/>
      <c r="N1111" s="61" t="s">
        <v>51</v>
      </c>
      <c r="P1111" s="175" t="s">
        <v>2482</v>
      </c>
      <c r="T1111" s="176"/>
    </row>
    <row r="1112" spans="1:20" s="61" customFormat="1" ht="17.25">
      <c r="A1112" s="183" t="s">
        <v>2488</v>
      </c>
      <c r="B1112" s="183" t="s">
        <v>2489</v>
      </c>
      <c r="C1112" s="183" t="s">
        <v>2490</v>
      </c>
      <c r="D1112" s="183" t="s">
        <v>2491</v>
      </c>
      <c r="E1112" s="184"/>
      <c r="F1112" s="184"/>
      <c r="G1112" s="185"/>
      <c r="H1112" s="185"/>
      <c r="I1112" s="184"/>
      <c r="J1112" s="184"/>
      <c r="K1112" s="185" t="s">
        <v>410</v>
      </c>
      <c r="L1112" s="185"/>
      <c r="M1112" s="186"/>
      <c r="N1112" s="61" t="s">
        <v>410</v>
      </c>
      <c r="P1112" s="175" t="s">
        <v>2490</v>
      </c>
      <c r="T1112" s="176"/>
    </row>
    <row r="1113" spans="1:20" s="61" customFormat="1" ht="17.25">
      <c r="A1113" s="183" t="s">
        <v>2492</v>
      </c>
      <c r="B1113" s="183" t="s">
        <v>2493</v>
      </c>
      <c r="C1113" s="183" t="s">
        <v>2490</v>
      </c>
      <c r="D1113" s="183" t="s">
        <v>2491</v>
      </c>
      <c r="E1113" s="184"/>
      <c r="F1113" s="184"/>
      <c r="G1113" s="188"/>
      <c r="H1113" s="185"/>
      <c r="I1113" s="184"/>
      <c r="J1113" s="184"/>
      <c r="K1113" s="185" t="s">
        <v>410</v>
      </c>
      <c r="L1113" s="185"/>
      <c r="M1113" s="186"/>
      <c r="N1113" s="61" t="s">
        <v>410</v>
      </c>
      <c r="P1113" s="175" t="s">
        <v>2490</v>
      </c>
      <c r="T1113" s="176"/>
    </row>
    <row r="1114" spans="1:20" s="61" customFormat="1" ht="17.25">
      <c r="A1114" s="183" t="s">
        <v>2494</v>
      </c>
      <c r="B1114" s="183" t="s">
        <v>2495</v>
      </c>
      <c r="C1114" s="183" t="s">
        <v>2490</v>
      </c>
      <c r="D1114" s="183" t="s">
        <v>2491</v>
      </c>
      <c r="E1114" s="184"/>
      <c r="F1114" s="184"/>
      <c r="G1114" s="188"/>
      <c r="H1114" s="185"/>
      <c r="I1114" s="184"/>
      <c r="J1114" s="184"/>
      <c r="K1114" s="185" t="s">
        <v>410</v>
      </c>
      <c r="L1114" s="185"/>
      <c r="M1114" s="186"/>
      <c r="N1114" s="61" t="s">
        <v>410</v>
      </c>
      <c r="P1114" s="175" t="s">
        <v>2490</v>
      </c>
      <c r="T1114" s="176"/>
    </row>
    <row r="1115" spans="1:20" s="61" customFormat="1" ht="17.25">
      <c r="A1115" s="183" t="s">
        <v>2496</v>
      </c>
      <c r="B1115" s="183" t="s">
        <v>2497</v>
      </c>
      <c r="C1115" s="183" t="s">
        <v>2490</v>
      </c>
      <c r="D1115" s="183" t="s">
        <v>2491</v>
      </c>
      <c r="E1115" s="184"/>
      <c r="F1115" s="184"/>
      <c r="G1115" s="188"/>
      <c r="H1115" s="185"/>
      <c r="I1115" s="184"/>
      <c r="J1115" s="184"/>
      <c r="K1115" s="185" t="s">
        <v>410</v>
      </c>
      <c r="L1115" s="185"/>
      <c r="M1115" s="186"/>
      <c r="N1115" s="61" t="s">
        <v>410</v>
      </c>
      <c r="P1115" s="175" t="s">
        <v>2490</v>
      </c>
      <c r="T1115" s="176"/>
    </row>
    <row r="1116" spans="1:20" s="61" customFormat="1" ht="17.25">
      <c r="A1116" s="183" t="s">
        <v>2498</v>
      </c>
      <c r="B1116" s="183" t="s">
        <v>2499</v>
      </c>
      <c r="C1116" s="183" t="s">
        <v>2490</v>
      </c>
      <c r="D1116" s="183" t="s">
        <v>2491</v>
      </c>
      <c r="E1116" s="184"/>
      <c r="F1116" s="184"/>
      <c r="G1116" s="188"/>
      <c r="H1116" s="185"/>
      <c r="I1116" s="184"/>
      <c r="J1116" s="184"/>
      <c r="K1116" s="185" t="s">
        <v>410</v>
      </c>
      <c r="L1116" s="185"/>
      <c r="M1116" s="186"/>
      <c r="N1116" s="61" t="s">
        <v>410</v>
      </c>
      <c r="P1116" s="175" t="s">
        <v>2490</v>
      </c>
      <c r="T1116" s="176"/>
    </row>
    <row r="1117" spans="1:20" s="61" customFormat="1" ht="17.25">
      <c r="A1117" s="183" t="s">
        <v>2500</v>
      </c>
      <c r="B1117" s="183" t="s">
        <v>2501</v>
      </c>
      <c r="C1117" s="183" t="s">
        <v>2490</v>
      </c>
      <c r="D1117" s="183" t="s">
        <v>2491</v>
      </c>
      <c r="E1117" s="184"/>
      <c r="F1117" s="184"/>
      <c r="G1117" s="188"/>
      <c r="H1117" s="185"/>
      <c r="I1117" s="184"/>
      <c r="J1117" s="184"/>
      <c r="K1117" s="185" t="s">
        <v>410</v>
      </c>
      <c r="L1117" s="185"/>
      <c r="M1117" s="186"/>
      <c r="N1117" s="61" t="s">
        <v>410</v>
      </c>
      <c r="P1117" s="175" t="s">
        <v>2490</v>
      </c>
      <c r="T1117" s="176"/>
    </row>
    <row r="1118" spans="1:20" s="61" customFormat="1" ht="17.25">
      <c r="A1118" s="183" t="s">
        <v>2502</v>
      </c>
      <c r="B1118" s="183" t="s">
        <v>2503</v>
      </c>
      <c r="C1118" s="183" t="s">
        <v>92</v>
      </c>
      <c r="D1118" s="183" t="s">
        <v>93</v>
      </c>
      <c r="E1118" s="184">
        <v>140</v>
      </c>
      <c r="F1118" s="184">
        <v>110</v>
      </c>
      <c r="G1118" s="188" t="s">
        <v>214</v>
      </c>
      <c r="H1118" s="185"/>
      <c r="I1118" s="184">
        <v>46.77</v>
      </c>
      <c r="J1118" s="184">
        <v>156.77</v>
      </c>
      <c r="K1118" s="185">
        <v>0</v>
      </c>
      <c r="L1118" s="185" t="s">
        <v>76</v>
      </c>
      <c r="M1118" s="186" t="s">
        <v>2240</v>
      </c>
      <c r="N1118" s="61" t="s">
        <v>51</v>
      </c>
      <c r="P1118" s="175" t="s">
        <v>92</v>
      </c>
      <c r="T1118" s="176"/>
    </row>
    <row r="1119" spans="1:20" s="61" customFormat="1" ht="17.25">
      <c r="A1119" s="183" t="s">
        <v>2504</v>
      </c>
      <c r="B1119" s="183" t="s">
        <v>2505</v>
      </c>
      <c r="C1119" s="183" t="s">
        <v>92</v>
      </c>
      <c r="D1119" s="183" t="s">
        <v>93</v>
      </c>
      <c r="E1119" s="184">
        <v>140</v>
      </c>
      <c r="F1119" s="184">
        <v>110</v>
      </c>
      <c r="G1119" s="188" t="s">
        <v>214</v>
      </c>
      <c r="H1119" s="185"/>
      <c r="I1119" s="184">
        <v>46.77</v>
      </c>
      <c r="J1119" s="184">
        <v>156.77</v>
      </c>
      <c r="K1119" s="185">
        <v>10</v>
      </c>
      <c r="L1119" s="185" t="s">
        <v>76</v>
      </c>
      <c r="M1119" s="186" t="s">
        <v>2240</v>
      </c>
      <c r="N1119" s="61" t="s">
        <v>51</v>
      </c>
      <c r="P1119" s="175" t="s">
        <v>92</v>
      </c>
      <c r="T1119" s="176"/>
    </row>
    <row r="1120" spans="1:20" s="61" customFormat="1" ht="17.25">
      <c r="A1120" s="183" t="s">
        <v>2506</v>
      </c>
      <c r="B1120" s="183" t="s">
        <v>2507</v>
      </c>
      <c r="C1120" s="183" t="s">
        <v>92</v>
      </c>
      <c r="D1120" s="183" t="s">
        <v>93</v>
      </c>
      <c r="E1120" s="184">
        <v>135</v>
      </c>
      <c r="F1120" s="184">
        <v>105</v>
      </c>
      <c r="G1120" s="185" t="s">
        <v>203</v>
      </c>
      <c r="H1120" s="185"/>
      <c r="I1120" s="184">
        <v>45.24</v>
      </c>
      <c r="J1120" s="184">
        <v>150.24</v>
      </c>
      <c r="K1120" s="185">
        <v>0</v>
      </c>
      <c r="L1120" s="185" t="s">
        <v>76</v>
      </c>
      <c r="M1120" s="186" t="s">
        <v>2240</v>
      </c>
      <c r="N1120" s="61" t="s">
        <v>51</v>
      </c>
      <c r="P1120" s="175" t="s">
        <v>92</v>
      </c>
      <c r="T1120" s="176"/>
    </row>
    <row r="1121" spans="1:20" s="61" customFormat="1" ht="17.25">
      <c r="A1121" s="183" t="s">
        <v>2508</v>
      </c>
      <c r="B1121" s="183" t="s">
        <v>2509</v>
      </c>
      <c r="C1121" s="183" t="s">
        <v>92</v>
      </c>
      <c r="D1121" s="183" t="s">
        <v>93</v>
      </c>
      <c r="E1121" s="184">
        <v>135</v>
      </c>
      <c r="F1121" s="184">
        <v>105</v>
      </c>
      <c r="G1121" s="185" t="s">
        <v>203</v>
      </c>
      <c r="H1121" s="185"/>
      <c r="I1121" s="184">
        <v>45.24</v>
      </c>
      <c r="J1121" s="184">
        <v>150.24</v>
      </c>
      <c r="K1121" s="185">
        <v>0</v>
      </c>
      <c r="L1121" s="185" t="s">
        <v>76</v>
      </c>
      <c r="M1121" s="186" t="s">
        <v>2240</v>
      </c>
      <c r="N1121" s="61" t="s">
        <v>51</v>
      </c>
      <c r="P1121" s="175" t="s">
        <v>92</v>
      </c>
      <c r="T1121" s="176"/>
    </row>
    <row r="1122" spans="1:20" s="61" customFormat="1" ht="17.25">
      <c r="A1122" s="183" t="s">
        <v>2510</v>
      </c>
      <c r="B1122" s="183" t="s">
        <v>2511</v>
      </c>
      <c r="C1122" s="183" t="s">
        <v>241</v>
      </c>
      <c r="D1122" s="183" t="s">
        <v>242</v>
      </c>
      <c r="E1122" s="184">
        <v>65</v>
      </c>
      <c r="F1122" s="184">
        <v>65</v>
      </c>
      <c r="G1122" s="185"/>
      <c r="H1122" s="185"/>
      <c r="I1122" s="184">
        <v>33.06</v>
      </c>
      <c r="J1122" s="184">
        <v>98.06</v>
      </c>
      <c r="K1122" s="185">
        <v>220</v>
      </c>
      <c r="L1122" s="185"/>
      <c r="M1122" s="186"/>
      <c r="N1122" s="61" t="s">
        <v>51</v>
      </c>
      <c r="P1122" s="175" t="s">
        <v>241</v>
      </c>
      <c r="T1122" s="176"/>
    </row>
    <row r="1123" spans="1:20" s="61" customFormat="1" ht="17.25">
      <c r="A1123" s="183" t="s">
        <v>2512</v>
      </c>
      <c r="B1123" s="183" t="s">
        <v>2513</v>
      </c>
      <c r="C1123" s="183" t="s">
        <v>604</v>
      </c>
      <c r="D1123" s="183" t="s">
        <v>605</v>
      </c>
      <c r="E1123" s="184">
        <v>239</v>
      </c>
      <c r="F1123" s="184">
        <v>229</v>
      </c>
      <c r="G1123" s="188" t="s">
        <v>616</v>
      </c>
      <c r="H1123" s="185"/>
      <c r="I1123" s="184">
        <v>132.69</v>
      </c>
      <c r="J1123" s="184">
        <v>361.69</v>
      </c>
      <c r="K1123" s="183">
        <v>0</v>
      </c>
      <c r="L1123" s="183" t="s">
        <v>372</v>
      </c>
      <c r="M1123" s="186" t="s">
        <v>681</v>
      </c>
      <c r="N1123" s="61" t="s">
        <v>51</v>
      </c>
      <c r="P1123" s="175" t="s">
        <v>604</v>
      </c>
      <c r="T1123" s="176"/>
    </row>
    <row r="1124" spans="1:20" s="61" customFormat="1" ht="17.25">
      <c r="A1124" s="183" t="s">
        <v>2514</v>
      </c>
      <c r="B1124" s="183" t="s">
        <v>2515</v>
      </c>
      <c r="C1124" s="183" t="s">
        <v>210</v>
      </c>
      <c r="D1124" s="183" t="s">
        <v>210</v>
      </c>
      <c r="E1124" s="184">
        <v>200</v>
      </c>
      <c r="F1124" s="184">
        <v>155</v>
      </c>
      <c r="G1124" s="188" t="s">
        <v>203</v>
      </c>
      <c r="H1124" s="185"/>
      <c r="I1124" s="184">
        <v>49.28</v>
      </c>
      <c r="J1124" s="184">
        <v>204.28</v>
      </c>
      <c r="K1124" s="183">
        <v>101</v>
      </c>
      <c r="L1124" s="183"/>
      <c r="M1124" s="186"/>
      <c r="N1124" s="61" t="s">
        <v>51</v>
      </c>
      <c r="P1124" s="175" t="s">
        <v>210</v>
      </c>
      <c r="T1124" s="176"/>
    </row>
    <row r="1125" spans="1:20" s="61" customFormat="1" ht="17.25">
      <c r="A1125" s="183" t="s">
        <v>2516</v>
      </c>
      <c r="B1125" s="183" t="s">
        <v>2517</v>
      </c>
      <c r="C1125" s="183" t="s">
        <v>86</v>
      </c>
      <c r="D1125" s="183" t="s">
        <v>87</v>
      </c>
      <c r="E1125" s="184">
        <v>185</v>
      </c>
      <c r="F1125" s="184">
        <v>157</v>
      </c>
      <c r="G1125" s="188" t="s">
        <v>268</v>
      </c>
      <c r="H1125" s="185"/>
      <c r="I1125" s="184">
        <v>83.74</v>
      </c>
      <c r="J1125" s="184">
        <v>240.74</v>
      </c>
      <c r="K1125" s="185">
        <v>0</v>
      </c>
      <c r="L1125" s="185" t="s">
        <v>76</v>
      </c>
      <c r="M1125" s="186" t="s">
        <v>1676</v>
      </c>
      <c r="N1125" s="61" t="s">
        <v>51</v>
      </c>
      <c r="P1125" s="175" t="s">
        <v>86</v>
      </c>
      <c r="T1125" s="176"/>
    </row>
    <row r="1126" spans="1:20" s="61" customFormat="1" ht="17.25">
      <c r="A1126" s="183" t="s">
        <v>2518</v>
      </c>
      <c r="B1126" s="183" t="s">
        <v>2519</v>
      </c>
      <c r="C1126" s="183" t="s">
        <v>86</v>
      </c>
      <c r="D1126" s="183" t="s">
        <v>87</v>
      </c>
      <c r="E1126" s="184">
        <v>185</v>
      </c>
      <c r="F1126" s="184">
        <v>160</v>
      </c>
      <c r="G1126" s="188" t="s">
        <v>102</v>
      </c>
      <c r="H1126" s="185"/>
      <c r="I1126" s="184">
        <v>83.74</v>
      </c>
      <c r="J1126" s="184">
        <v>243.74</v>
      </c>
      <c r="K1126" s="185">
        <v>0</v>
      </c>
      <c r="L1126" s="185"/>
      <c r="M1126" s="186"/>
      <c r="N1126" s="61" t="s">
        <v>51</v>
      </c>
      <c r="P1126" s="175" t="s">
        <v>86</v>
      </c>
      <c r="T1126" s="176"/>
    </row>
    <row r="1127" spans="1:20" s="61" customFormat="1" ht="17.25">
      <c r="A1127" s="183" t="s">
        <v>2520</v>
      </c>
      <c r="B1127" s="183" t="s">
        <v>2521</v>
      </c>
      <c r="C1127" s="183" t="s">
        <v>86</v>
      </c>
      <c r="D1127" s="183" t="s">
        <v>87</v>
      </c>
      <c r="E1127" s="184">
        <v>165</v>
      </c>
      <c r="F1127" s="184">
        <v>142</v>
      </c>
      <c r="G1127" s="185" t="s">
        <v>102</v>
      </c>
      <c r="H1127" s="185"/>
      <c r="I1127" s="184">
        <v>80.44</v>
      </c>
      <c r="J1127" s="184">
        <v>222.44</v>
      </c>
      <c r="K1127" s="185">
        <v>0</v>
      </c>
      <c r="L1127" s="185" t="s">
        <v>57</v>
      </c>
      <c r="M1127" s="186" t="s">
        <v>1676</v>
      </c>
      <c r="N1127" s="61" t="s">
        <v>51</v>
      </c>
      <c r="P1127" s="175" t="s">
        <v>86</v>
      </c>
      <c r="T1127" s="176"/>
    </row>
    <row r="1128" spans="1:20" s="61" customFormat="1" ht="17.25">
      <c r="A1128" s="183" t="s">
        <v>2522</v>
      </c>
      <c r="B1128" s="183" t="s">
        <v>2523</v>
      </c>
      <c r="C1128" s="183" t="s">
        <v>86</v>
      </c>
      <c r="D1128" s="183" t="s">
        <v>87</v>
      </c>
      <c r="E1128" s="184">
        <v>150</v>
      </c>
      <c r="F1128" s="184">
        <v>122</v>
      </c>
      <c r="G1128" s="185" t="s">
        <v>94</v>
      </c>
      <c r="H1128" s="185"/>
      <c r="I1128" s="184">
        <v>57.06</v>
      </c>
      <c r="J1128" s="184">
        <v>179.06</v>
      </c>
      <c r="K1128" s="185">
        <v>0</v>
      </c>
      <c r="L1128" s="185" t="s">
        <v>57</v>
      </c>
      <c r="M1128" s="186" t="s">
        <v>1676</v>
      </c>
      <c r="N1128" s="61" t="s">
        <v>51</v>
      </c>
      <c r="P1128" s="175" t="s">
        <v>86</v>
      </c>
      <c r="T1128" s="176"/>
    </row>
    <row r="1129" spans="1:20" s="61" customFormat="1" ht="17.25">
      <c r="A1129" s="183" t="s">
        <v>2524</v>
      </c>
      <c r="B1129" s="183" t="s">
        <v>2525</v>
      </c>
      <c r="C1129" s="183" t="s">
        <v>86</v>
      </c>
      <c r="D1129" s="183" t="s">
        <v>87</v>
      </c>
      <c r="E1129" s="184">
        <v>165</v>
      </c>
      <c r="F1129" s="184">
        <v>142</v>
      </c>
      <c r="G1129" s="185" t="s">
        <v>102</v>
      </c>
      <c r="H1129" s="185"/>
      <c r="I1129" s="184">
        <v>80.44</v>
      </c>
      <c r="J1129" s="184">
        <v>222.44</v>
      </c>
      <c r="K1129" s="185">
        <v>0</v>
      </c>
      <c r="L1129" s="185" t="s">
        <v>372</v>
      </c>
      <c r="M1129" s="186" t="s">
        <v>1676</v>
      </c>
      <c r="N1129" s="61" t="s">
        <v>51</v>
      </c>
      <c r="P1129" s="175" t="s">
        <v>86</v>
      </c>
      <c r="T1129" s="176"/>
    </row>
    <row r="1130" spans="1:20" s="61" customFormat="1" ht="17.25">
      <c r="A1130" s="183" t="s">
        <v>2526</v>
      </c>
      <c r="B1130" s="183" t="s">
        <v>2527</v>
      </c>
      <c r="C1130" s="183" t="s">
        <v>86</v>
      </c>
      <c r="D1130" s="183" t="s">
        <v>87</v>
      </c>
      <c r="E1130" s="184">
        <v>150</v>
      </c>
      <c r="F1130" s="184">
        <v>122</v>
      </c>
      <c r="G1130" s="185" t="s">
        <v>94</v>
      </c>
      <c r="H1130" s="185"/>
      <c r="I1130" s="184">
        <v>56.62</v>
      </c>
      <c r="J1130" s="184">
        <v>178.62</v>
      </c>
      <c r="K1130" s="185">
        <v>70</v>
      </c>
      <c r="L1130" s="185" t="s">
        <v>372</v>
      </c>
      <c r="M1130" s="186" t="s">
        <v>250</v>
      </c>
      <c r="N1130" s="61" t="s">
        <v>51</v>
      </c>
      <c r="P1130" s="175" t="s">
        <v>86</v>
      </c>
      <c r="T1130" s="176"/>
    </row>
    <row r="1131" spans="1:20" s="61" customFormat="1" ht="17.25">
      <c r="A1131" s="183" t="s">
        <v>2528</v>
      </c>
      <c r="B1131" s="183" t="s">
        <v>2529</v>
      </c>
      <c r="C1131" s="183" t="s">
        <v>343</v>
      </c>
      <c r="D1131" s="183" t="s">
        <v>344</v>
      </c>
      <c r="E1131" s="184">
        <v>140</v>
      </c>
      <c r="F1131" s="184">
        <v>110</v>
      </c>
      <c r="G1131" s="185" t="s">
        <v>214</v>
      </c>
      <c r="H1131" s="185"/>
      <c r="I1131" s="184">
        <v>53.63</v>
      </c>
      <c r="J1131" s="184">
        <v>163.63</v>
      </c>
      <c r="K1131" s="185">
        <v>0</v>
      </c>
      <c r="L1131" s="185"/>
      <c r="M1131" s="186"/>
      <c r="N1131" s="61" t="s">
        <v>51</v>
      </c>
      <c r="P1131" s="175" t="s">
        <v>343</v>
      </c>
      <c r="T1131" s="176"/>
    </row>
    <row r="1132" spans="1:20" s="61" customFormat="1" ht="17.25">
      <c r="A1132" s="183" t="s">
        <v>2530</v>
      </c>
      <c r="B1132" s="183" t="s">
        <v>2531</v>
      </c>
      <c r="C1132" s="183" t="s">
        <v>2532</v>
      </c>
      <c r="D1132" s="183" t="s">
        <v>2533</v>
      </c>
      <c r="E1132" s="184">
        <v>82.99</v>
      </c>
      <c r="F1132" s="184">
        <v>82.99</v>
      </c>
      <c r="G1132" s="185"/>
      <c r="H1132" s="185"/>
      <c r="I1132" s="184">
        <v>32.91</v>
      </c>
      <c r="J1132" s="184">
        <v>115.9</v>
      </c>
      <c r="K1132" s="185">
        <v>68</v>
      </c>
      <c r="L1132" s="185"/>
      <c r="M1132" s="186"/>
      <c r="N1132" s="61" t="s">
        <v>51</v>
      </c>
      <c r="P1132" s="175" t="s">
        <v>2532</v>
      </c>
      <c r="T1132" s="176"/>
    </row>
    <row r="1133" spans="1:20" s="61" customFormat="1" ht="17.25">
      <c r="A1133" s="183" t="s">
        <v>2534</v>
      </c>
      <c r="B1133" s="183" t="s">
        <v>2531</v>
      </c>
      <c r="C1133" s="183" t="s">
        <v>2532</v>
      </c>
      <c r="D1133" s="183" t="s">
        <v>2533</v>
      </c>
      <c r="E1133" s="184">
        <v>82.99</v>
      </c>
      <c r="F1133" s="184">
        <v>82.99</v>
      </c>
      <c r="G1133" s="185"/>
      <c r="H1133" s="185"/>
      <c r="I1133" s="184">
        <v>32.91</v>
      </c>
      <c r="J1133" s="184">
        <v>115.9</v>
      </c>
      <c r="K1133" s="185">
        <v>72</v>
      </c>
      <c r="L1133" s="185"/>
      <c r="M1133" s="186"/>
      <c r="N1133" s="61" t="s">
        <v>51</v>
      </c>
      <c r="P1133" s="175" t="s">
        <v>2532</v>
      </c>
      <c r="T1133" s="176"/>
    </row>
    <row r="1134" spans="1:20" s="61" customFormat="1" ht="17.25">
      <c r="A1134" s="183" t="s">
        <v>2535</v>
      </c>
      <c r="B1134" s="183" t="s">
        <v>2513</v>
      </c>
      <c r="C1134" s="183" t="s">
        <v>604</v>
      </c>
      <c r="D1134" s="183" t="s">
        <v>605</v>
      </c>
      <c r="E1134" s="184">
        <v>239</v>
      </c>
      <c r="F1134" s="184">
        <v>229</v>
      </c>
      <c r="G1134" s="185" t="s">
        <v>616</v>
      </c>
      <c r="H1134" s="185"/>
      <c r="I1134" s="184">
        <v>132.69</v>
      </c>
      <c r="J1134" s="184">
        <v>361.69</v>
      </c>
      <c r="K1134" s="185">
        <v>0</v>
      </c>
      <c r="L1134" s="185" t="s">
        <v>76</v>
      </c>
      <c r="M1134" s="186" t="s">
        <v>681</v>
      </c>
      <c r="N1134" s="61" t="s">
        <v>51</v>
      </c>
      <c r="P1134" s="175" t="s">
        <v>604</v>
      </c>
      <c r="T1134" s="176"/>
    </row>
    <row r="1135" spans="1:20" s="61" customFormat="1" ht="17.25">
      <c r="A1135" s="183" t="s">
        <v>2536</v>
      </c>
      <c r="B1135" s="183" t="s">
        <v>2513</v>
      </c>
      <c r="C1135" s="183" t="s">
        <v>604</v>
      </c>
      <c r="D1135" s="183" t="s">
        <v>605</v>
      </c>
      <c r="E1135" s="184">
        <v>239</v>
      </c>
      <c r="F1135" s="184">
        <v>229</v>
      </c>
      <c r="G1135" s="188" t="s">
        <v>616</v>
      </c>
      <c r="H1135" s="185"/>
      <c r="I1135" s="184">
        <v>132.69</v>
      </c>
      <c r="J1135" s="184">
        <v>361.69</v>
      </c>
      <c r="K1135" s="185">
        <v>0</v>
      </c>
      <c r="L1135" s="185" t="s">
        <v>76</v>
      </c>
      <c r="M1135" s="186" t="s">
        <v>681</v>
      </c>
      <c r="N1135" s="61" t="s">
        <v>51</v>
      </c>
      <c r="P1135" s="175" t="s">
        <v>604</v>
      </c>
      <c r="T1135" s="176"/>
    </row>
    <row r="1136" spans="1:20" s="61" customFormat="1" ht="17.25">
      <c r="A1136" s="183" t="s">
        <v>2537</v>
      </c>
      <c r="B1136" s="183" t="s">
        <v>2513</v>
      </c>
      <c r="C1136" s="183" t="s">
        <v>604</v>
      </c>
      <c r="D1136" s="183" t="s">
        <v>605</v>
      </c>
      <c r="E1136" s="184">
        <v>239</v>
      </c>
      <c r="F1136" s="184">
        <v>229</v>
      </c>
      <c r="G1136" s="188" t="s">
        <v>616</v>
      </c>
      <c r="H1136" s="185"/>
      <c r="I1136" s="184">
        <v>132.69</v>
      </c>
      <c r="J1136" s="184">
        <v>361.69</v>
      </c>
      <c r="K1136" s="185">
        <v>0</v>
      </c>
      <c r="L1136" s="185" t="s">
        <v>57</v>
      </c>
      <c r="M1136" s="186" t="s">
        <v>681</v>
      </c>
      <c r="N1136" s="61" t="s">
        <v>51</v>
      </c>
      <c r="P1136" s="175" t="s">
        <v>604</v>
      </c>
      <c r="T1136" s="176"/>
    </row>
    <row r="1137" spans="1:20" s="61" customFormat="1" ht="17.25">
      <c r="A1137" s="183" t="s">
        <v>2538</v>
      </c>
      <c r="B1137" s="183" t="s">
        <v>2305</v>
      </c>
      <c r="C1137" s="183" t="s">
        <v>604</v>
      </c>
      <c r="D1137" s="183" t="s">
        <v>605</v>
      </c>
      <c r="E1137" s="184">
        <v>239</v>
      </c>
      <c r="F1137" s="184">
        <v>229</v>
      </c>
      <c r="G1137" s="188" t="s">
        <v>616</v>
      </c>
      <c r="H1137" s="185"/>
      <c r="I1137" s="184">
        <v>133.07</v>
      </c>
      <c r="J1137" s="184">
        <v>362.07</v>
      </c>
      <c r="K1137" s="185">
        <v>0</v>
      </c>
      <c r="L1137" s="185" t="s">
        <v>130</v>
      </c>
      <c r="M1137" s="186" t="s">
        <v>681</v>
      </c>
      <c r="N1137" s="61" t="s">
        <v>51</v>
      </c>
      <c r="P1137" s="175" t="s">
        <v>604</v>
      </c>
      <c r="T1137" s="176"/>
    </row>
    <row r="1138" spans="1:20" s="61" customFormat="1" ht="17.25">
      <c r="A1138" s="183" t="s">
        <v>2539</v>
      </c>
      <c r="B1138" s="183" t="s">
        <v>2305</v>
      </c>
      <c r="C1138" s="183" t="s">
        <v>604</v>
      </c>
      <c r="D1138" s="183" t="s">
        <v>605</v>
      </c>
      <c r="E1138" s="184">
        <v>239</v>
      </c>
      <c r="F1138" s="184">
        <v>229</v>
      </c>
      <c r="G1138" s="185" t="s">
        <v>616</v>
      </c>
      <c r="H1138" s="185"/>
      <c r="I1138" s="184">
        <v>133.07</v>
      </c>
      <c r="J1138" s="184">
        <v>362.07</v>
      </c>
      <c r="K1138" s="183">
        <v>0</v>
      </c>
      <c r="L1138" s="183" t="s">
        <v>130</v>
      </c>
      <c r="M1138" s="186" t="s">
        <v>681</v>
      </c>
      <c r="N1138" s="61" t="s">
        <v>51</v>
      </c>
      <c r="P1138" s="175" t="s">
        <v>604</v>
      </c>
      <c r="T1138" s="176"/>
    </row>
    <row r="1139" spans="1:20" s="61" customFormat="1" ht="17.25">
      <c r="A1139" s="183" t="s">
        <v>2540</v>
      </c>
      <c r="B1139" s="183" t="s">
        <v>2541</v>
      </c>
      <c r="C1139" s="183" t="s">
        <v>210</v>
      </c>
      <c r="D1139" s="183" t="s">
        <v>210</v>
      </c>
      <c r="E1139" s="184">
        <v>310</v>
      </c>
      <c r="F1139" s="184">
        <v>275</v>
      </c>
      <c r="G1139" s="188" t="s">
        <v>263</v>
      </c>
      <c r="H1139" s="183"/>
      <c r="I1139" s="184">
        <v>113.24</v>
      </c>
      <c r="J1139" s="184">
        <v>388.24</v>
      </c>
      <c r="K1139" s="183">
        <v>1</v>
      </c>
      <c r="L1139" s="183"/>
      <c r="M1139" s="186"/>
      <c r="N1139" s="61" t="s">
        <v>51</v>
      </c>
      <c r="P1139" s="175" t="s">
        <v>210</v>
      </c>
      <c r="T1139" s="176"/>
    </row>
    <row r="1140" spans="1:20" s="61" customFormat="1" ht="17.25">
      <c r="A1140" s="183" t="s">
        <v>2542</v>
      </c>
      <c r="B1140" s="183" t="s">
        <v>2543</v>
      </c>
      <c r="C1140" s="183" t="s">
        <v>2544</v>
      </c>
      <c r="D1140" s="183" t="s">
        <v>2544</v>
      </c>
      <c r="E1140" s="184"/>
      <c r="F1140" s="184"/>
      <c r="G1140" s="185"/>
      <c r="H1140" s="185"/>
      <c r="I1140" s="184"/>
      <c r="J1140" s="184"/>
      <c r="K1140" s="185" t="s">
        <v>410</v>
      </c>
      <c r="L1140" s="185"/>
      <c r="M1140" s="186"/>
      <c r="N1140" s="61" t="s">
        <v>410</v>
      </c>
      <c r="P1140" s="175" t="s">
        <v>2544</v>
      </c>
      <c r="T1140" s="176"/>
    </row>
    <row r="1141" spans="1:20" s="61" customFormat="1" ht="17.25">
      <c r="A1141" s="183" t="s">
        <v>2545</v>
      </c>
      <c r="B1141" s="183" t="s">
        <v>2546</v>
      </c>
      <c r="C1141" s="183" t="s">
        <v>210</v>
      </c>
      <c r="D1141" s="183" t="s">
        <v>210</v>
      </c>
      <c r="E1141" s="184">
        <v>175</v>
      </c>
      <c r="F1141" s="184">
        <v>150</v>
      </c>
      <c r="G1141" s="185" t="s">
        <v>88</v>
      </c>
      <c r="H1141" s="185"/>
      <c r="I1141" s="184">
        <v>46.11</v>
      </c>
      <c r="J1141" s="184">
        <v>196.11</v>
      </c>
      <c r="K1141" s="185">
        <v>0</v>
      </c>
      <c r="L1141" s="185" t="s">
        <v>76</v>
      </c>
      <c r="M1141" s="186" t="s">
        <v>2173</v>
      </c>
      <c r="N1141" s="61" t="s">
        <v>51</v>
      </c>
      <c r="P1141" s="175" t="s">
        <v>210</v>
      </c>
      <c r="T1141" s="176"/>
    </row>
    <row r="1142" spans="1:20" s="61" customFormat="1" ht="17.25">
      <c r="A1142" s="183" t="s">
        <v>2547</v>
      </c>
      <c r="B1142" s="183" t="s">
        <v>2548</v>
      </c>
      <c r="C1142" s="183" t="s">
        <v>210</v>
      </c>
      <c r="D1142" s="183" t="s">
        <v>210</v>
      </c>
      <c r="E1142" s="184">
        <v>175</v>
      </c>
      <c r="F1142" s="184">
        <v>150</v>
      </c>
      <c r="G1142" s="185" t="s">
        <v>88</v>
      </c>
      <c r="H1142" s="185"/>
      <c r="I1142" s="184">
        <v>46.11</v>
      </c>
      <c r="J1142" s="184">
        <v>196.11</v>
      </c>
      <c r="K1142" s="183">
        <v>26</v>
      </c>
      <c r="L1142" s="183" t="s">
        <v>57</v>
      </c>
      <c r="M1142" s="186" t="s">
        <v>2173</v>
      </c>
      <c r="N1142" s="61" t="s">
        <v>51</v>
      </c>
      <c r="P1142" s="175" t="s">
        <v>210</v>
      </c>
      <c r="T1142" s="176"/>
    </row>
    <row r="1143" spans="1:20" s="61" customFormat="1" ht="17.25">
      <c r="A1143" s="183" t="s">
        <v>2549</v>
      </c>
      <c r="B1143" s="183" t="s">
        <v>2550</v>
      </c>
      <c r="C1143" s="183" t="s">
        <v>210</v>
      </c>
      <c r="D1143" s="183" t="s">
        <v>210</v>
      </c>
      <c r="E1143" s="184">
        <v>165</v>
      </c>
      <c r="F1143" s="184">
        <v>140</v>
      </c>
      <c r="G1143" s="185" t="s">
        <v>268</v>
      </c>
      <c r="H1143" s="185"/>
      <c r="I1143" s="184">
        <v>41.9</v>
      </c>
      <c r="J1143" s="184">
        <v>181.9</v>
      </c>
      <c r="K1143" s="183">
        <v>112</v>
      </c>
      <c r="L1143" s="183" t="s">
        <v>76</v>
      </c>
      <c r="M1143" s="186" t="s">
        <v>2173</v>
      </c>
      <c r="N1143" s="61" t="s">
        <v>51</v>
      </c>
      <c r="P1143" s="175" t="s">
        <v>210</v>
      </c>
      <c r="T1143" s="176"/>
    </row>
    <row r="1144" spans="1:20" s="61" customFormat="1" ht="17.25">
      <c r="A1144" s="183" t="s">
        <v>2551</v>
      </c>
      <c r="B1144" s="183" t="s">
        <v>2552</v>
      </c>
      <c r="C1144" s="183" t="s">
        <v>210</v>
      </c>
      <c r="D1144" s="183" t="s">
        <v>210</v>
      </c>
      <c r="E1144" s="184">
        <v>165</v>
      </c>
      <c r="F1144" s="184">
        <v>140</v>
      </c>
      <c r="G1144" s="185" t="s">
        <v>268</v>
      </c>
      <c r="H1144" s="185"/>
      <c r="I1144" s="184">
        <v>41.9</v>
      </c>
      <c r="J1144" s="184">
        <v>181.9</v>
      </c>
      <c r="K1144" s="185">
        <v>0</v>
      </c>
      <c r="L1144" s="185" t="s">
        <v>76</v>
      </c>
      <c r="M1144" s="186" t="s">
        <v>2173</v>
      </c>
      <c r="N1144" s="61" t="s">
        <v>51</v>
      </c>
      <c r="P1144" s="175" t="s">
        <v>210</v>
      </c>
      <c r="T1144" s="176"/>
    </row>
    <row r="1145" spans="1:20" s="61" customFormat="1" ht="17.25">
      <c r="A1145" s="183" t="s">
        <v>2553</v>
      </c>
      <c r="B1145" s="183" t="s">
        <v>2554</v>
      </c>
      <c r="C1145" s="183" t="s">
        <v>261</v>
      </c>
      <c r="D1145" s="183" t="s">
        <v>262</v>
      </c>
      <c r="E1145" s="184">
        <v>480</v>
      </c>
      <c r="F1145" s="184">
        <v>385</v>
      </c>
      <c r="G1145" s="185" t="s">
        <v>99</v>
      </c>
      <c r="H1145" s="185" t="s">
        <v>2555</v>
      </c>
      <c r="I1145" s="184">
        <v>167.4</v>
      </c>
      <c r="J1145" s="184">
        <v>552.4</v>
      </c>
      <c r="K1145" s="183">
        <v>92</v>
      </c>
      <c r="L1145" s="183" t="s">
        <v>57</v>
      </c>
      <c r="M1145" s="186" t="s">
        <v>77</v>
      </c>
      <c r="N1145" s="61" t="s">
        <v>51</v>
      </c>
      <c r="P1145" s="175" t="s">
        <v>261</v>
      </c>
      <c r="T1145" s="176"/>
    </row>
    <row r="1146" spans="1:20" s="61" customFormat="1" ht="17.25">
      <c r="A1146" s="183" t="s">
        <v>2556</v>
      </c>
      <c r="B1146" s="183" t="s">
        <v>2557</v>
      </c>
      <c r="C1146" s="183" t="s">
        <v>261</v>
      </c>
      <c r="D1146" s="183" t="s">
        <v>262</v>
      </c>
      <c r="E1146" s="184">
        <v>130</v>
      </c>
      <c r="F1146" s="184">
        <v>110</v>
      </c>
      <c r="G1146" s="185" t="s">
        <v>268</v>
      </c>
      <c r="H1146" s="185"/>
      <c r="I1146" s="184">
        <v>23.67</v>
      </c>
      <c r="J1146" s="184">
        <v>133.67</v>
      </c>
      <c r="K1146" s="183">
        <v>46</v>
      </c>
      <c r="L1146" s="183" t="s">
        <v>76</v>
      </c>
      <c r="M1146" s="186" t="s">
        <v>1545</v>
      </c>
      <c r="N1146" s="61" t="s">
        <v>51</v>
      </c>
      <c r="P1146" s="175" t="s">
        <v>261</v>
      </c>
      <c r="T1146" s="176"/>
    </row>
    <row r="1147" spans="1:20" s="61" customFormat="1" ht="17.25">
      <c r="A1147" s="183" t="s">
        <v>2558</v>
      </c>
      <c r="B1147" s="183" t="s">
        <v>2559</v>
      </c>
      <c r="C1147" s="183" t="s">
        <v>261</v>
      </c>
      <c r="D1147" s="183" t="s">
        <v>262</v>
      </c>
      <c r="E1147" s="184">
        <v>130</v>
      </c>
      <c r="F1147" s="184">
        <v>110</v>
      </c>
      <c r="G1147" s="185" t="s">
        <v>268</v>
      </c>
      <c r="H1147" s="185"/>
      <c r="I1147" s="184">
        <v>23.67</v>
      </c>
      <c r="J1147" s="184">
        <v>133.67</v>
      </c>
      <c r="K1147" s="185">
        <v>75</v>
      </c>
      <c r="L1147" s="185"/>
      <c r="M1147" s="186"/>
      <c r="N1147" s="61" t="s">
        <v>51</v>
      </c>
      <c r="P1147" s="175" t="s">
        <v>261</v>
      </c>
      <c r="T1147" s="176"/>
    </row>
    <row r="1148" spans="1:20" s="61" customFormat="1" ht="17.25">
      <c r="A1148" s="183" t="s">
        <v>2560</v>
      </c>
      <c r="B1148" s="183" t="s">
        <v>2561</v>
      </c>
      <c r="C1148" s="183" t="s">
        <v>261</v>
      </c>
      <c r="D1148" s="183" t="s">
        <v>262</v>
      </c>
      <c r="E1148" s="184">
        <v>130</v>
      </c>
      <c r="F1148" s="184">
        <v>110</v>
      </c>
      <c r="G1148" s="185" t="s">
        <v>268</v>
      </c>
      <c r="H1148" s="185"/>
      <c r="I1148" s="184">
        <v>23.67</v>
      </c>
      <c r="J1148" s="184">
        <v>133.67</v>
      </c>
      <c r="K1148" s="183">
        <v>56</v>
      </c>
      <c r="L1148" s="183"/>
      <c r="M1148" s="186"/>
      <c r="N1148" s="61" t="s">
        <v>51</v>
      </c>
      <c r="P1148" s="175" t="s">
        <v>261</v>
      </c>
      <c r="T1148" s="176"/>
    </row>
    <row r="1149" spans="1:20" s="61" customFormat="1" ht="17.25">
      <c r="A1149" s="183" t="s">
        <v>2562</v>
      </c>
      <c r="B1149" s="183" t="s">
        <v>2563</v>
      </c>
      <c r="C1149" s="183" t="s">
        <v>991</v>
      </c>
      <c r="D1149" s="183" t="s">
        <v>992</v>
      </c>
      <c r="E1149" s="184">
        <v>119</v>
      </c>
      <c r="F1149" s="184">
        <v>99.96</v>
      </c>
      <c r="G1149" s="185" t="s">
        <v>268</v>
      </c>
      <c r="H1149" s="185" t="s">
        <v>689</v>
      </c>
      <c r="I1149" s="184">
        <v>50.77</v>
      </c>
      <c r="J1149" s="184">
        <v>150.73</v>
      </c>
      <c r="K1149" s="183">
        <v>3</v>
      </c>
      <c r="L1149" s="183"/>
      <c r="M1149" s="186"/>
      <c r="N1149" s="61" t="s">
        <v>51</v>
      </c>
      <c r="P1149" s="175" t="s">
        <v>991</v>
      </c>
      <c r="T1149" s="176"/>
    </row>
    <row r="1150" spans="1:20" s="61" customFormat="1" ht="17.25">
      <c r="A1150" s="183" t="s">
        <v>2564</v>
      </c>
      <c r="B1150" s="183" t="s">
        <v>2565</v>
      </c>
      <c r="C1150" s="183" t="s">
        <v>49</v>
      </c>
      <c r="D1150" s="183" t="s">
        <v>50</v>
      </c>
      <c r="E1150" s="184">
        <v>279</v>
      </c>
      <c r="F1150" s="184">
        <v>260</v>
      </c>
      <c r="G1150" s="188" t="s">
        <v>126</v>
      </c>
      <c r="H1150" s="183"/>
      <c r="I1150" s="184">
        <v>100.17</v>
      </c>
      <c r="J1150" s="184">
        <v>360.17</v>
      </c>
      <c r="K1150" s="185">
        <v>0</v>
      </c>
      <c r="L1150" s="185" t="s">
        <v>57</v>
      </c>
      <c r="M1150" s="186" t="s">
        <v>77</v>
      </c>
      <c r="N1150" s="61" t="s">
        <v>51</v>
      </c>
      <c r="P1150" s="175" t="s">
        <v>49</v>
      </c>
      <c r="T1150" s="176"/>
    </row>
    <row r="1151" spans="1:20" s="61" customFormat="1" ht="17.25">
      <c r="A1151" s="183" t="s">
        <v>2566</v>
      </c>
      <c r="B1151" s="183" t="s">
        <v>2567</v>
      </c>
      <c r="C1151" s="183" t="s">
        <v>49</v>
      </c>
      <c r="D1151" s="183" t="s">
        <v>50</v>
      </c>
      <c r="E1151" s="184">
        <v>279</v>
      </c>
      <c r="F1151" s="184">
        <v>260</v>
      </c>
      <c r="G1151" s="188" t="s">
        <v>126</v>
      </c>
      <c r="H1151" s="183"/>
      <c r="I1151" s="184">
        <v>100.17</v>
      </c>
      <c r="J1151" s="184">
        <v>360.17</v>
      </c>
      <c r="K1151" s="185">
        <v>0</v>
      </c>
      <c r="L1151" s="185" t="s">
        <v>57</v>
      </c>
      <c r="M1151" s="186" t="s">
        <v>250</v>
      </c>
      <c r="N1151" s="61" t="s">
        <v>51</v>
      </c>
      <c r="P1151" s="175" t="s">
        <v>49</v>
      </c>
      <c r="T1151" s="176"/>
    </row>
    <row r="1152" spans="1:20" s="61" customFormat="1" ht="17.25">
      <c r="A1152" s="183" t="s">
        <v>2568</v>
      </c>
      <c r="B1152" s="183" t="s">
        <v>2569</v>
      </c>
      <c r="C1152" s="183" t="s">
        <v>210</v>
      </c>
      <c r="D1152" s="183" t="s">
        <v>210</v>
      </c>
      <c r="E1152" s="184">
        <v>175</v>
      </c>
      <c r="F1152" s="184">
        <v>145</v>
      </c>
      <c r="G1152" s="188" t="s">
        <v>395</v>
      </c>
      <c r="H1152" s="185"/>
      <c r="I1152" s="184">
        <v>43.61</v>
      </c>
      <c r="J1152" s="184">
        <v>188.61</v>
      </c>
      <c r="K1152" s="185">
        <v>44</v>
      </c>
      <c r="L1152" s="185"/>
      <c r="M1152" s="186"/>
      <c r="N1152" s="61" t="s">
        <v>51</v>
      </c>
      <c r="P1152" s="175" t="s">
        <v>210</v>
      </c>
      <c r="T1152" s="176"/>
    </row>
    <row r="1153" spans="1:20" s="61" customFormat="1" ht="17.25">
      <c r="A1153" s="183" t="s">
        <v>2570</v>
      </c>
      <c r="B1153" s="183" t="s">
        <v>2571</v>
      </c>
      <c r="C1153" s="183" t="s">
        <v>210</v>
      </c>
      <c r="D1153" s="183" t="s">
        <v>210</v>
      </c>
      <c r="E1153" s="184">
        <v>200</v>
      </c>
      <c r="F1153" s="184">
        <v>155</v>
      </c>
      <c r="G1153" s="188" t="s">
        <v>203</v>
      </c>
      <c r="H1153" s="185"/>
      <c r="I1153" s="184">
        <v>49.28</v>
      </c>
      <c r="J1153" s="184">
        <v>204.28</v>
      </c>
      <c r="K1153" s="185">
        <v>77</v>
      </c>
      <c r="L1153" s="185"/>
      <c r="M1153" s="186"/>
      <c r="N1153" s="61" t="s">
        <v>51</v>
      </c>
      <c r="P1153" s="175" t="s">
        <v>210</v>
      </c>
      <c r="T1153" s="176"/>
    </row>
    <row r="1154" spans="1:20" s="61" customFormat="1" ht="17.25">
      <c r="A1154" s="183" t="s">
        <v>2572</v>
      </c>
      <c r="B1154" s="183" t="s">
        <v>2573</v>
      </c>
      <c r="C1154" s="183" t="s">
        <v>210</v>
      </c>
      <c r="D1154" s="183" t="s">
        <v>210</v>
      </c>
      <c r="E1154" s="184">
        <v>175</v>
      </c>
      <c r="F1154" s="184">
        <v>145</v>
      </c>
      <c r="G1154" s="188" t="s">
        <v>395</v>
      </c>
      <c r="H1154" s="185"/>
      <c r="I1154" s="184">
        <v>43.61</v>
      </c>
      <c r="J1154" s="184">
        <v>188.61</v>
      </c>
      <c r="K1154" s="185">
        <v>1</v>
      </c>
      <c r="L1154" s="185"/>
      <c r="M1154" s="186"/>
      <c r="N1154" s="61" t="s">
        <v>51</v>
      </c>
      <c r="P1154" s="175" t="s">
        <v>210</v>
      </c>
      <c r="T1154" s="176"/>
    </row>
    <row r="1155" spans="1:20" s="61" customFormat="1" ht="17.25">
      <c r="A1155" s="183" t="s">
        <v>2574</v>
      </c>
      <c r="B1155" s="183" t="s">
        <v>2575</v>
      </c>
      <c r="C1155" s="183" t="s">
        <v>2576</v>
      </c>
      <c r="D1155" s="183" t="s">
        <v>2577</v>
      </c>
      <c r="E1155" s="184">
        <v>129.9</v>
      </c>
      <c r="F1155" s="184">
        <v>100</v>
      </c>
      <c r="G1155" s="188" t="s">
        <v>1652</v>
      </c>
      <c r="H1155" s="185" t="s">
        <v>2578</v>
      </c>
      <c r="I1155" s="184">
        <v>57.06</v>
      </c>
      <c r="J1155" s="184">
        <v>157.06</v>
      </c>
      <c r="K1155" s="185">
        <v>37</v>
      </c>
      <c r="L1155" s="185"/>
      <c r="M1155" s="186"/>
      <c r="N1155" s="61" t="s">
        <v>51</v>
      </c>
      <c r="P1155" s="175" t="s">
        <v>2576</v>
      </c>
      <c r="T1155" s="176"/>
    </row>
    <row r="1156" spans="1:20" s="61" customFormat="1" ht="17.25">
      <c r="A1156" s="183" t="s">
        <v>2579</v>
      </c>
      <c r="B1156" s="183" t="s">
        <v>2575</v>
      </c>
      <c r="C1156" s="183" t="s">
        <v>2576</v>
      </c>
      <c r="D1156" s="183" t="s">
        <v>2577</v>
      </c>
      <c r="E1156" s="184">
        <v>129.9</v>
      </c>
      <c r="F1156" s="184">
        <v>100</v>
      </c>
      <c r="G1156" s="188" t="s">
        <v>1652</v>
      </c>
      <c r="H1156" s="185" t="s">
        <v>2578</v>
      </c>
      <c r="I1156" s="184">
        <v>57.06</v>
      </c>
      <c r="J1156" s="184">
        <v>157.06</v>
      </c>
      <c r="K1156" s="185">
        <v>34</v>
      </c>
      <c r="L1156" s="185"/>
      <c r="M1156" s="186"/>
      <c r="N1156" s="61" t="s">
        <v>51</v>
      </c>
      <c r="P1156" s="175" t="s">
        <v>2576</v>
      </c>
      <c r="T1156" s="176"/>
    </row>
    <row r="1157" spans="1:20" s="61" customFormat="1" ht="17.25">
      <c r="A1157" s="183" t="s">
        <v>2580</v>
      </c>
      <c r="B1157" s="183" t="s">
        <v>2581</v>
      </c>
      <c r="C1157" s="183" t="s">
        <v>2576</v>
      </c>
      <c r="D1157" s="183" t="s">
        <v>2577</v>
      </c>
      <c r="E1157" s="184">
        <v>109.9</v>
      </c>
      <c r="F1157" s="184">
        <v>109.9</v>
      </c>
      <c r="G1157" s="188"/>
      <c r="H1157" s="185"/>
      <c r="I1157" s="184">
        <v>49.79</v>
      </c>
      <c r="J1157" s="184">
        <v>159.69</v>
      </c>
      <c r="K1157" s="185">
        <v>39</v>
      </c>
      <c r="L1157" s="185"/>
      <c r="M1157" s="186"/>
      <c r="N1157" s="61" t="s">
        <v>51</v>
      </c>
      <c r="P1157" s="175" t="s">
        <v>2576</v>
      </c>
      <c r="T1157" s="176"/>
    </row>
    <row r="1158" spans="1:20" s="61" customFormat="1" ht="17.25">
      <c r="A1158" s="183" t="s">
        <v>2582</v>
      </c>
      <c r="B1158" s="183" t="s">
        <v>2581</v>
      </c>
      <c r="C1158" s="183" t="s">
        <v>2576</v>
      </c>
      <c r="D1158" s="183" t="s">
        <v>2577</v>
      </c>
      <c r="E1158" s="184">
        <v>109.9</v>
      </c>
      <c r="F1158" s="184">
        <v>109.9</v>
      </c>
      <c r="G1158" s="185"/>
      <c r="H1158" s="185"/>
      <c r="I1158" s="184">
        <v>49.79</v>
      </c>
      <c r="J1158" s="184">
        <v>159.69</v>
      </c>
      <c r="K1158" s="185">
        <v>47</v>
      </c>
      <c r="L1158" s="185"/>
      <c r="M1158" s="186"/>
      <c r="N1158" s="61" t="s">
        <v>51</v>
      </c>
      <c r="P1158" s="175" t="s">
        <v>2576</v>
      </c>
      <c r="T1158" s="176"/>
    </row>
    <row r="1159" spans="1:20" s="61" customFormat="1" ht="17.25">
      <c r="A1159" s="183" t="s">
        <v>2583</v>
      </c>
      <c r="B1159" s="183" t="s">
        <v>2584</v>
      </c>
      <c r="C1159" s="183" t="s">
        <v>343</v>
      </c>
      <c r="D1159" s="183" t="s">
        <v>344</v>
      </c>
      <c r="E1159" s="184"/>
      <c r="F1159" s="184"/>
      <c r="G1159" s="188"/>
      <c r="H1159" s="185"/>
      <c r="I1159" s="184"/>
      <c r="J1159" s="184"/>
      <c r="K1159" s="183" t="s">
        <v>410</v>
      </c>
      <c r="L1159" s="183"/>
      <c r="M1159" s="186"/>
      <c r="N1159" s="61" t="s">
        <v>410</v>
      </c>
      <c r="P1159" s="175" t="s">
        <v>343</v>
      </c>
      <c r="T1159" s="176"/>
    </row>
    <row r="1160" spans="1:20" s="61" customFormat="1" ht="17.25">
      <c r="A1160" s="183" t="s">
        <v>2585</v>
      </c>
      <c r="B1160" s="183" t="s">
        <v>2586</v>
      </c>
      <c r="C1160" s="183" t="s">
        <v>343</v>
      </c>
      <c r="D1160" s="183" t="s">
        <v>344</v>
      </c>
      <c r="E1160" s="184"/>
      <c r="F1160" s="184"/>
      <c r="G1160" s="185"/>
      <c r="H1160" s="185"/>
      <c r="I1160" s="184"/>
      <c r="J1160" s="184"/>
      <c r="K1160" s="185" t="s">
        <v>410</v>
      </c>
      <c r="L1160" s="185"/>
      <c r="M1160" s="186"/>
      <c r="N1160" s="61" t="s">
        <v>410</v>
      </c>
      <c r="P1160" s="175" t="s">
        <v>343</v>
      </c>
      <c r="T1160" s="176"/>
    </row>
    <row r="1161" spans="1:20" s="61" customFormat="1" ht="17.25">
      <c r="A1161" s="183" t="s">
        <v>2587</v>
      </c>
      <c r="B1161" s="183" t="s">
        <v>2588</v>
      </c>
      <c r="C1161" s="183" t="s">
        <v>279</v>
      </c>
      <c r="D1161" s="183" t="s">
        <v>280</v>
      </c>
      <c r="E1161" s="184">
        <v>439</v>
      </c>
      <c r="F1161" s="184">
        <v>339</v>
      </c>
      <c r="G1161" s="185" t="s">
        <v>203</v>
      </c>
      <c r="H1161" s="185"/>
      <c r="I1161" s="184">
        <v>132.16</v>
      </c>
      <c r="J1161" s="184">
        <v>471.16</v>
      </c>
      <c r="K1161" s="185">
        <v>66</v>
      </c>
      <c r="L1161" s="185"/>
      <c r="M1161" s="186"/>
      <c r="N1161" s="61" t="s">
        <v>51</v>
      </c>
      <c r="P1161" s="175" t="s">
        <v>279</v>
      </c>
      <c r="T1161" s="176"/>
    </row>
    <row r="1162" spans="1:20" s="61" customFormat="1" ht="17.25">
      <c r="A1162" s="183" t="s">
        <v>2589</v>
      </c>
      <c r="B1162" s="183" t="s">
        <v>2590</v>
      </c>
      <c r="C1162" s="183" t="s">
        <v>343</v>
      </c>
      <c r="D1162" s="183" t="s">
        <v>344</v>
      </c>
      <c r="E1162" s="184">
        <v>220</v>
      </c>
      <c r="F1162" s="184">
        <v>190</v>
      </c>
      <c r="G1162" s="188" t="s">
        <v>102</v>
      </c>
      <c r="H1162" s="185"/>
      <c r="I1162" s="184">
        <v>56.18</v>
      </c>
      <c r="J1162" s="184">
        <v>246.18</v>
      </c>
      <c r="K1162" s="183">
        <v>0</v>
      </c>
      <c r="L1162" s="183" t="s">
        <v>76</v>
      </c>
      <c r="M1162" s="186" t="s">
        <v>211</v>
      </c>
      <c r="N1162" s="61" t="s">
        <v>51</v>
      </c>
      <c r="P1162" s="175" t="s">
        <v>343</v>
      </c>
      <c r="T1162" s="176"/>
    </row>
    <row r="1163" spans="1:20" s="61" customFormat="1" ht="17.25">
      <c r="A1163" s="183" t="s">
        <v>2591</v>
      </c>
      <c r="B1163" s="183" t="s">
        <v>2592</v>
      </c>
      <c r="C1163" s="183" t="s">
        <v>343</v>
      </c>
      <c r="D1163" s="183" t="s">
        <v>344</v>
      </c>
      <c r="E1163" s="184"/>
      <c r="F1163" s="184"/>
      <c r="G1163" s="188"/>
      <c r="H1163" s="185"/>
      <c r="I1163" s="184"/>
      <c r="J1163" s="184"/>
      <c r="K1163" s="185" t="s">
        <v>410</v>
      </c>
      <c r="L1163" s="185"/>
      <c r="M1163" s="186"/>
      <c r="N1163" s="61" t="s">
        <v>410</v>
      </c>
      <c r="P1163" s="175" t="s">
        <v>343</v>
      </c>
      <c r="T1163" s="176"/>
    </row>
    <row r="1164" spans="1:20" s="61" customFormat="1" ht="17.25">
      <c r="A1164" s="183" t="s">
        <v>2593</v>
      </c>
      <c r="B1164" s="183" t="s">
        <v>2594</v>
      </c>
      <c r="C1164" s="183" t="s">
        <v>343</v>
      </c>
      <c r="D1164" s="183" t="s">
        <v>344</v>
      </c>
      <c r="E1164" s="184"/>
      <c r="F1164" s="184"/>
      <c r="G1164" s="188"/>
      <c r="H1164" s="185"/>
      <c r="I1164" s="184"/>
      <c r="J1164" s="184"/>
      <c r="K1164" s="185" t="s">
        <v>410</v>
      </c>
      <c r="L1164" s="185"/>
      <c r="M1164" s="186"/>
      <c r="N1164" s="61" t="s">
        <v>410</v>
      </c>
      <c r="P1164" s="175" t="s">
        <v>343</v>
      </c>
      <c r="T1164" s="176"/>
    </row>
    <row r="1165" spans="1:20" s="61" customFormat="1" ht="17.25">
      <c r="A1165" s="183" t="s">
        <v>2595</v>
      </c>
      <c r="B1165" s="183" t="s">
        <v>2596</v>
      </c>
      <c r="C1165" s="183" t="s">
        <v>261</v>
      </c>
      <c r="D1165" s="183" t="s">
        <v>262</v>
      </c>
      <c r="E1165" s="184">
        <v>480</v>
      </c>
      <c r="F1165" s="184">
        <v>420</v>
      </c>
      <c r="G1165" s="188" t="s">
        <v>140</v>
      </c>
      <c r="H1165" s="185"/>
      <c r="I1165" s="184">
        <v>167.4</v>
      </c>
      <c r="J1165" s="184">
        <v>587.4</v>
      </c>
      <c r="K1165" s="185">
        <v>17</v>
      </c>
      <c r="L1165" s="185" t="s">
        <v>130</v>
      </c>
      <c r="M1165" s="186" t="s">
        <v>77</v>
      </c>
      <c r="N1165" s="61" t="s">
        <v>51</v>
      </c>
      <c r="P1165" s="175" t="s">
        <v>261</v>
      </c>
      <c r="T1165" s="176"/>
    </row>
    <row r="1166" spans="1:20" s="61" customFormat="1" ht="17.25">
      <c r="A1166" s="183" t="s">
        <v>2597</v>
      </c>
      <c r="B1166" s="183" t="s">
        <v>2598</v>
      </c>
      <c r="C1166" s="183" t="s">
        <v>343</v>
      </c>
      <c r="D1166" s="183" t="s">
        <v>344</v>
      </c>
      <c r="E1166" s="184">
        <v>210</v>
      </c>
      <c r="F1166" s="184">
        <v>185</v>
      </c>
      <c r="G1166" s="188" t="s">
        <v>263</v>
      </c>
      <c r="H1166" s="185" t="s">
        <v>689</v>
      </c>
      <c r="I1166" s="184">
        <v>82.76</v>
      </c>
      <c r="J1166" s="184">
        <v>267.76</v>
      </c>
      <c r="K1166" s="183">
        <v>225</v>
      </c>
      <c r="L1166" s="183"/>
      <c r="M1166" s="186"/>
      <c r="N1166" s="61" t="s">
        <v>51</v>
      </c>
      <c r="P1166" s="175" t="s">
        <v>343</v>
      </c>
      <c r="T1166" s="176"/>
    </row>
    <row r="1167" spans="1:20" s="61" customFormat="1" ht="17.25">
      <c r="A1167" s="183" t="s">
        <v>2599</v>
      </c>
      <c r="B1167" s="183" t="s">
        <v>2600</v>
      </c>
      <c r="C1167" s="183" t="s">
        <v>343</v>
      </c>
      <c r="D1167" s="183" t="s">
        <v>344</v>
      </c>
      <c r="E1167" s="184">
        <v>290</v>
      </c>
      <c r="F1167" s="184">
        <v>270</v>
      </c>
      <c r="G1167" s="188" t="s">
        <v>126</v>
      </c>
      <c r="H1167" s="185"/>
      <c r="I1167" s="184">
        <v>93.48</v>
      </c>
      <c r="J1167" s="184">
        <v>363.48</v>
      </c>
      <c r="K1167" s="185">
        <v>60</v>
      </c>
      <c r="L1167" s="185" t="s">
        <v>76</v>
      </c>
      <c r="M1167" s="186" t="s">
        <v>2601</v>
      </c>
      <c r="N1167" s="61" t="s">
        <v>51</v>
      </c>
      <c r="P1167" s="175" t="s">
        <v>343</v>
      </c>
      <c r="T1167" s="176"/>
    </row>
    <row r="1168" spans="1:20" s="61" customFormat="1" ht="17.25">
      <c r="A1168" s="183" t="s">
        <v>2602</v>
      </c>
      <c r="B1168" s="183" t="s">
        <v>2603</v>
      </c>
      <c r="C1168" s="183" t="s">
        <v>343</v>
      </c>
      <c r="D1168" s="183" t="s">
        <v>344</v>
      </c>
      <c r="E1168" s="184"/>
      <c r="F1168" s="184"/>
      <c r="G1168" s="185"/>
      <c r="H1168" s="185"/>
      <c r="I1168" s="184"/>
      <c r="J1168" s="184"/>
      <c r="K1168" s="185" t="s">
        <v>410</v>
      </c>
      <c r="L1168" s="185"/>
      <c r="M1168" s="186"/>
      <c r="N1168" s="61" t="s">
        <v>410</v>
      </c>
      <c r="P1168" s="175" t="s">
        <v>343</v>
      </c>
      <c r="T1168" s="176"/>
    </row>
    <row r="1169" spans="1:20" s="61" customFormat="1" ht="17.25">
      <c r="A1169" s="183" t="s">
        <v>2604</v>
      </c>
      <c r="B1169" s="183" t="s">
        <v>2605</v>
      </c>
      <c r="C1169" s="183" t="s">
        <v>625</v>
      </c>
      <c r="D1169" s="183" t="s">
        <v>626</v>
      </c>
      <c r="E1169" s="184">
        <v>360</v>
      </c>
      <c r="F1169" s="184">
        <v>360</v>
      </c>
      <c r="G1169" s="185"/>
      <c r="H1169" s="185"/>
      <c r="I1169" s="184">
        <v>160.2</v>
      </c>
      <c r="J1169" s="184">
        <v>520.2</v>
      </c>
      <c r="K1169" s="185">
        <v>89</v>
      </c>
      <c r="L1169" s="185"/>
      <c r="M1169" s="186"/>
      <c r="N1169" s="61" t="s">
        <v>51</v>
      </c>
      <c r="P1169" s="175" t="s">
        <v>625</v>
      </c>
      <c r="T1169" s="176"/>
    </row>
    <row r="1170" spans="1:20" s="61" customFormat="1" ht="17.25">
      <c r="A1170" s="183" t="s">
        <v>2606</v>
      </c>
      <c r="B1170" s="183" t="s">
        <v>2607</v>
      </c>
      <c r="C1170" s="183" t="s">
        <v>625</v>
      </c>
      <c r="D1170" s="183" t="s">
        <v>626</v>
      </c>
      <c r="E1170" s="184">
        <v>360</v>
      </c>
      <c r="F1170" s="184">
        <v>360</v>
      </c>
      <c r="G1170" s="185"/>
      <c r="H1170" s="185"/>
      <c r="I1170" s="184">
        <v>160.2</v>
      </c>
      <c r="J1170" s="184">
        <v>520.2</v>
      </c>
      <c r="K1170" s="185">
        <v>89</v>
      </c>
      <c r="L1170" s="185"/>
      <c r="M1170" s="186"/>
      <c r="N1170" s="61" t="s">
        <v>51</v>
      </c>
      <c r="P1170" s="175" t="s">
        <v>625</v>
      </c>
      <c r="T1170" s="176"/>
    </row>
    <row r="1171" spans="1:20" s="61" customFormat="1" ht="17.25">
      <c r="A1171" s="183" t="s">
        <v>2608</v>
      </c>
      <c r="B1171" s="183" t="s">
        <v>2609</v>
      </c>
      <c r="C1171" s="183" t="s">
        <v>625</v>
      </c>
      <c r="D1171" s="183" t="s">
        <v>626</v>
      </c>
      <c r="E1171" s="184">
        <v>220</v>
      </c>
      <c r="F1171" s="184">
        <v>220</v>
      </c>
      <c r="G1171" s="188"/>
      <c r="H1171" s="185"/>
      <c r="I1171" s="184">
        <v>91.18</v>
      </c>
      <c r="J1171" s="184">
        <v>311.18</v>
      </c>
      <c r="K1171" s="183">
        <v>65</v>
      </c>
      <c r="L1171" s="183"/>
      <c r="M1171" s="186"/>
      <c r="N1171" s="61" t="s">
        <v>51</v>
      </c>
      <c r="P1171" s="175" t="s">
        <v>625</v>
      </c>
      <c r="T1171" s="176"/>
    </row>
    <row r="1172" spans="1:20" s="61" customFormat="1" ht="17.25">
      <c r="A1172" s="183" t="s">
        <v>2610</v>
      </c>
      <c r="B1172" s="183" t="s">
        <v>2611</v>
      </c>
      <c r="C1172" s="183" t="s">
        <v>625</v>
      </c>
      <c r="D1172" s="183" t="s">
        <v>626</v>
      </c>
      <c r="E1172" s="184">
        <v>210</v>
      </c>
      <c r="F1172" s="184">
        <v>210</v>
      </c>
      <c r="G1172" s="188"/>
      <c r="H1172" s="185"/>
      <c r="I1172" s="184">
        <v>91.18</v>
      </c>
      <c r="J1172" s="184">
        <v>301.18</v>
      </c>
      <c r="K1172" s="183">
        <v>86</v>
      </c>
      <c r="L1172" s="183"/>
      <c r="M1172" s="186"/>
      <c r="N1172" s="61" t="s">
        <v>51</v>
      </c>
      <c r="P1172" s="175" t="s">
        <v>625</v>
      </c>
      <c r="T1172" s="176"/>
    </row>
    <row r="1173" spans="1:20" s="61" customFormat="1" ht="17.25">
      <c r="A1173" s="183" t="s">
        <v>2612</v>
      </c>
      <c r="B1173" s="183" t="s">
        <v>2613</v>
      </c>
      <c r="C1173" s="183" t="s">
        <v>625</v>
      </c>
      <c r="D1173" s="183" t="s">
        <v>626</v>
      </c>
      <c r="E1173" s="184">
        <v>210</v>
      </c>
      <c r="F1173" s="184">
        <v>210</v>
      </c>
      <c r="G1173" s="188"/>
      <c r="H1173" s="185"/>
      <c r="I1173" s="184">
        <v>91.18</v>
      </c>
      <c r="J1173" s="184">
        <v>301.18</v>
      </c>
      <c r="K1173" s="183">
        <v>68</v>
      </c>
      <c r="L1173" s="183"/>
      <c r="M1173" s="186"/>
      <c r="N1173" s="61" t="s">
        <v>51</v>
      </c>
      <c r="P1173" s="175" t="s">
        <v>625</v>
      </c>
      <c r="T1173" s="176"/>
    </row>
    <row r="1174" spans="1:20" s="61" customFormat="1" ht="17.25">
      <c r="A1174" s="183" t="s">
        <v>2614</v>
      </c>
      <c r="B1174" s="183" t="s">
        <v>2615</v>
      </c>
      <c r="C1174" s="183" t="s">
        <v>2616</v>
      </c>
      <c r="D1174" s="183" t="s">
        <v>2617</v>
      </c>
      <c r="E1174" s="184">
        <v>139</v>
      </c>
      <c r="F1174" s="184">
        <v>139</v>
      </c>
      <c r="G1174" s="188"/>
      <c r="H1174" s="185"/>
      <c r="I1174" s="184">
        <v>70.08</v>
      </c>
      <c r="J1174" s="184">
        <v>209.08</v>
      </c>
      <c r="K1174" s="185">
        <v>0</v>
      </c>
      <c r="L1174" s="185"/>
      <c r="M1174" s="186"/>
      <c r="N1174" s="61" t="s">
        <v>51</v>
      </c>
      <c r="P1174" s="175" t="s">
        <v>2616</v>
      </c>
      <c r="T1174" s="176"/>
    </row>
    <row r="1175" spans="1:20" s="61" customFormat="1" ht="17.25">
      <c r="A1175" s="183" t="s">
        <v>2618</v>
      </c>
      <c r="B1175" s="183" t="s">
        <v>2619</v>
      </c>
      <c r="C1175" s="183" t="s">
        <v>1223</v>
      </c>
      <c r="D1175" s="183" t="s">
        <v>1224</v>
      </c>
      <c r="E1175" s="184">
        <v>215</v>
      </c>
      <c r="F1175" s="184">
        <v>200</v>
      </c>
      <c r="G1175" s="188" t="s">
        <v>126</v>
      </c>
      <c r="H1175" s="185"/>
      <c r="I1175" s="184">
        <v>74.6</v>
      </c>
      <c r="J1175" s="184">
        <v>274.6</v>
      </c>
      <c r="K1175" s="185">
        <v>137</v>
      </c>
      <c r="L1175" s="185"/>
      <c r="M1175" s="186"/>
      <c r="N1175" s="61" t="s">
        <v>51</v>
      </c>
      <c r="P1175" s="175" t="s">
        <v>1223</v>
      </c>
      <c r="T1175" s="176"/>
    </row>
    <row r="1176" spans="1:20" s="61" customFormat="1" ht="17.25">
      <c r="A1176" s="183" t="s">
        <v>2620</v>
      </c>
      <c r="B1176" s="183" t="s">
        <v>2621</v>
      </c>
      <c r="C1176" s="183" t="s">
        <v>1223</v>
      </c>
      <c r="D1176" s="183" t="s">
        <v>1224</v>
      </c>
      <c r="E1176" s="184">
        <v>215</v>
      </c>
      <c r="F1176" s="184">
        <v>195</v>
      </c>
      <c r="G1176" s="188" t="s">
        <v>137</v>
      </c>
      <c r="H1176" s="185" t="s">
        <v>689</v>
      </c>
      <c r="I1176" s="184">
        <v>74.6</v>
      </c>
      <c r="J1176" s="184">
        <v>269.6</v>
      </c>
      <c r="K1176" s="183">
        <v>140</v>
      </c>
      <c r="L1176" s="183"/>
      <c r="M1176" s="186"/>
      <c r="N1176" s="61" t="s">
        <v>51</v>
      </c>
      <c r="P1176" s="175" t="s">
        <v>1223</v>
      </c>
      <c r="T1176" s="176"/>
    </row>
    <row r="1177" spans="1:20" s="61" customFormat="1" ht="17.25">
      <c r="A1177" s="183" t="s">
        <v>2622</v>
      </c>
      <c r="B1177" s="183" t="s">
        <v>2623</v>
      </c>
      <c r="C1177" s="183" t="s">
        <v>1205</v>
      </c>
      <c r="D1177" s="183" t="s">
        <v>1206</v>
      </c>
      <c r="E1177" s="184">
        <v>250</v>
      </c>
      <c r="F1177" s="184">
        <v>250</v>
      </c>
      <c r="G1177" s="188"/>
      <c r="H1177" s="185"/>
      <c r="I1177" s="184">
        <v>97.71</v>
      </c>
      <c r="J1177" s="184">
        <v>347.71</v>
      </c>
      <c r="K1177" s="185">
        <v>1538</v>
      </c>
      <c r="L1177" s="185" t="s">
        <v>372</v>
      </c>
      <c r="M1177" s="186" t="s">
        <v>1545</v>
      </c>
      <c r="N1177" s="61" t="s">
        <v>51</v>
      </c>
      <c r="P1177" s="175" t="s">
        <v>1205</v>
      </c>
      <c r="T1177" s="176"/>
    </row>
    <row r="1178" spans="1:20" s="61" customFormat="1" ht="17.25">
      <c r="A1178" s="183" t="s">
        <v>2624</v>
      </c>
      <c r="B1178" s="183" t="s">
        <v>2625</v>
      </c>
      <c r="C1178" s="183" t="s">
        <v>210</v>
      </c>
      <c r="D1178" s="183" t="s">
        <v>210</v>
      </c>
      <c r="E1178" s="184"/>
      <c r="F1178" s="184"/>
      <c r="G1178" s="188"/>
      <c r="H1178" s="185"/>
      <c r="I1178" s="184"/>
      <c r="J1178" s="184"/>
      <c r="K1178" s="185" t="s">
        <v>410</v>
      </c>
      <c r="L1178" s="185"/>
      <c r="M1178" s="186"/>
      <c r="N1178" s="61" t="s">
        <v>410</v>
      </c>
      <c r="P1178" s="175" t="s">
        <v>210</v>
      </c>
      <c r="T1178" s="176"/>
    </row>
    <row r="1179" spans="1:20" s="61" customFormat="1" ht="17.25">
      <c r="A1179" s="183" t="s">
        <v>2626</v>
      </c>
      <c r="B1179" s="183" t="s">
        <v>2627</v>
      </c>
      <c r="C1179" s="183" t="s">
        <v>647</v>
      </c>
      <c r="D1179" s="183" t="s">
        <v>648</v>
      </c>
      <c r="E1179" s="184">
        <v>169</v>
      </c>
      <c r="F1179" s="184">
        <v>135</v>
      </c>
      <c r="G1179" s="185" t="s">
        <v>688</v>
      </c>
      <c r="H1179" s="185"/>
      <c r="I1179" s="184">
        <v>38.37</v>
      </c>
      <c r="J1179" s="184">
        <v>173.37</v>
      </c>
      <c r="K1179" s="185">
        <v>18</v>
      </c>
      <c r="L1179" s="185" t="s">
        <v>76</v>
      </c>
      <c r="M1179" s="186" t="s">
        <v>722</v>
      </c>
      <c r="N1179" s="61" t="s">
        <v>51</v>
      </c>
      <c r="P1179" s="175" t="s">
        <v>647</v>
      </c>
      <c r="T1179" s="176"/>
    </row>
    <row r="1180" spans="1:20" s="61" customFormat="1" ht="17.25">
      <c r="A1180" s="183" t="s">
        <v>2628</v>
      </c>
      <c r="B1180" s="183" t="s">
        <v>2629</v>
      </c>
      <c r="C1180" s="183" t="s">
        <v>2630</v>
      </c>
      <c r="D1180" s="183" t="s">
        <v>2631</v>
      </c>
      <c r="E1180" s="184">
        <v>66</v>
      </c>
      <c r="F1180" s="184">
        <v>52.8</v>
      </c>
      <c r="G1180" s="185" t="s">
        <v>99</v>
      </c>
      <c r="H1180" s="185" t="s">
        <v>2632</v>
      </c>
      <c r="I1180" s="184">
        <v>38.27</v>
      </c>
      <c r="J1180" s="184">
        <v>91.07</v>
      </c>
      <c r="K1180" s="185">
        <v>68</v>
      </c>
      <c r="L1180" s="185"/>
      <c r="M1180" s="186"/>
      <c r="N1180" s="61" t="s">
        <v>51</v>
      </c>
      <c r="P1180" s="175" t="s">
        <v>2630</v>
      </c>
      <c r="T1180" s="176"/>
    </row>
    <row r="1181" spans="1:20" s="61" customFormat="1" ht="17.25">
      <c r="A1181" s="183" t="s">
        <v>2633</v>
      </c>
      <c r="B1181" s="183" t="s">
        <v>2634</v>
      </c>
      <c r="C1181" s="183" t="s">
        <v>210</v>
      </c>
      <c r="D1181" s="183" t="s">
        <v>210</v>
      </c>
      <c r="E1181" s="184">
        <v>160</v>
      </c>
      <c r="F1181" s="184">
        <v>125</v>
      </c>
      <c r="G1181" s="185" t="s">
        <v>214</v>
      </c>
      <c r="H1181" s="185"/>
      <c r="I1181" s="184">
        <v>39.22</v>
      </c>
      <c r="J1181" s="184">
        <v>164.22</v>
      </c>
      <c r="K1181" s="185">
        <v>194</v>
      </c>
      <c r="L1181" s="185" t="s">
        <v>76</v>
      </c>
      <c r="M1181" s="186" t="s">
        <v>2173</v>
      </c>
      <c r="N1181" s="61" t="s">
        <v>51</v>
      </c>
      <c r="P1181" s="175" t="s">
        <v>210</v>
      </c>
      <c r="T1181" s="176"/>
    </row>
    <row r="1182" spans="1:20" s="61" customFormat="1" ht="17.25">
      <c r="A1182" s="183" t="s">
        <v>2635</v>
      </c>
      <c r="B1182" s="183" t="s">
        <v>2636</v>
      </c>
      <c r="C1182" s="183" t="s">
        <v>86</v>
      </c>
      <c r="D1182" s="183" t="s">
        <v>87</v>
      </c>
      <c r="E1182" s="184">
        <v>180</v>
      </c>
      <c r="F1182" s="184">
        <v>160</v>
      </c>
      <c r="G1182" s="185" t="s">
        <v>263</v>
      </c>
      <c r="H1182" s="185"/>
      <c r="I1182" s="184">
        <v>80.01</v>
      </c>
      <c r="J1182" s="184">
        <v>240.01</v>
      </c>
      <c r="K1182" s="185">
        <v>39</v>
      </c>
      <c r="L1182" s="185"/>
      <c r="M1182" s="186"/>
      <c r="N1182" s="61" t="s">
        <v>51</v>
      </c>
      <c r="P1182" s="175" t="s">
        <v>86</v>
      </c>
      <c r="T1182" s="176"/>
    </row>
    <row r="1183" spans="1:20" s="61" customFormat="1" ht="17.25">
      <c r="A1183" s="183" t="s">
        <v>2637</v>
      </c>
      <c r="B1183" s="183" t="s">
        <v>2638</v>
      </c>
      <c r="C1183" s="183" t="s">
        <v>86</v>
      </c>
      <c r="D1183" s="183" t="s">
        <v>87</v>
      </c>
      <c r="E1183" s="184">
        <v>195</v>
      </c>
      <c r="F1183" s="184">
        <v>175</v>
      </c>
      <c r="G1183" s="188" t="s">
        <v>75</v>
      </c>
      <c r="H1183" s="185"/>
      <c r="I1183" s="184">
        <v>88.13</v>
      </c>
      <c r="J1183" s="184">
        <v>263.13</v>
      </c>
      <c r="K1183" s="185">
        <v>0</v>
      </c>
      <c r="L1183" s="185" t="s">
        <v>130</v>
      </c>
      <c r="M1183" s="186" t="s">
        <v>2639</v>
      </c>
      <c r="N1183" s="61" t="s">
        <v>51</v>
      </c>
      <c r="P1183" s="175" t="s">
        <v>86</v>
      </c>
      <c r="T1183" s="176"/>
    </row>
    <row r="1184" spans="1:20" s="61" customFormat="1" ht="17.25">
      <c r="A1184" s="183" t="s">
        <v>2640</v>
      </c>
      <c r="B1184" s="183" t="s">
        <v>2641</v>
      </c>
      <c r="C1184" s="183" t="s">
        <v>1116</v>
      </c>
      <c r="D1184" s="183" t="s">
        <v>1117</v>
      </c>
      <c r="E1184" s="184">
        <v>499</v>
      </c>
      <c r="F1184" s="184">
        <v>499</v>
      </c>
      <c r="G1184" s="188"/>
      <c r="H1184" s="185"/>
      <c r="I1184" s="184">
        <v>214.99</v>
      </c>
      <c r="J1184" s="184">
        <v>713.99</v>
      </c>
      <c r="K1184" s="185">
        <v>31</v>
      </c>
      <c r="L1184" s="185"/>
      <c r="M1184" s="186"/>
      <c r="N1184" s="61" t="s">
        <v>51</v>
      </c>
      <c r="P1184" s="175" t="s">
        <v>1116</v>
      </c>
      <c r="T1184" s="176"/>
    </row>
    <row r="1185" spans="1:20" s="61" customFormat="1" ht="17.25">
      <c r="A1185" s="183" t="s">
        <v>2642</v>
      </c>
      <c r="B1185" s="183" t="s">
        <v>2643</v>
      </c>
      <c r="C1185" s="183" t="s">
        <v>1116</v>
      </c>
      <c r="D1185" s="183" t="s">
        <v>1117</v>
      </c>
      <c r="E1185" s="184">
        <v>499</v>
      </c>
      <c r="F1185" s="184">
        <v>499</v>
      </c>
      <c r="G1185" s="188"/>
      <c r="H1185" s="185"/>
      <c r="I1185" s="184">
        <v>214.99</v>
      </c>
      <c r="J1185" s="184">
        <v>713.99</v>
      </c>
      <c r="K1185" s="185">
        <v>0</v>
      </c>
      <c r="L1185" s="185" t="s">
        <v>130</v>
      </c>
      <c r="M1185" s="186" t="s">
        <v>2601</v>
      </c>
      <c r="N1185" s="61" t="s">
        <v>51</v>
      </c>
      <c r="P1185" s="175" t="s">
        <v>1116</v>
      </c>
      <c r="T1185" s="176"/>
    </row>
    <row r="1186" spans="1:20" s="61" customFormat="1" ht="17.25">
      <c r="A1186" s="183" t="s">
        <v>2644</v>
      </c>
      <c r="B1186" s="183" t="s">
        <v>2645</v>
      </c>
      <c r="C1186" s="183" t="s">
        <v>1116</v>
      </c>
      <c r="D1186" s="183" t="s">
        <v>1117</v>
      </c>
      <c r="E1186" s="184">
        <v>499</v>
      </c>
      <c r="F1186" s="184">
        <v>499</v>
      </c>
      <c r="G1186" s="188"/>
      <c r="H1186" s="185"/>
      <c r="I1186" s="184">
        <v>214.99</v>
      </c>
      <c r="J1186" s="184">
        <v>713.99</v>
      </c>
      <c r="K1186" s="185">
        <v>8</v>
      </c>
      <c r="L1186" s="185"/>
      <c r="M1186" s="186"/>
      <c r="N1186" s="61" t="s">
        <v>51</v>
      </c>
      <c r="P1186" s="175" t="s">
        <v>1116</v>
      </c>
      <c r="T1186" s="176"/>
    </row>
    <row r="1187" spans="1:20" s="61" customFormat="1" ht="17.25">
      <c r="A1187" s="183" t="s">
        <v>2646</v>
      </c>
      <c r="B1187" s="183" t="s">
        <v>2647</v>
      </c>
      <c r="C1187" s="183" t="s">
        <v>1116</v>
      </c>
      <c r="D1187" s="183" t="s">
        <v>1117</v>
      </c>
      <c r="E1187" s="184">
        <v>499</v>
      </c>
      <c r="F1187" s="184">
        <v>499</v>
      </c>
      <c r="G1187" s="185"/>
      <c r="H1187" s="185"/>
      <c r="I1187" s="184">
        <v>214.99</v>
      </c>
      <c r="J1187" s="184">
        <v>713.99</v>
      </c>
      <c r="K1187" s="185">
        <v>26</v>
      </c>
      <c r="L1187" s="185"/>
      <c r="M1187" s="186"/>
      <c r="N1187" s="61" t="s">
        <v>51</v>
      </c>
      <c r="P1187" s="175" t="s">
        <v>1116</v>
      </c>
      <c r="T1187" s="176"/>
    </row>
    <row r="1188" spans="1:20" s="61" customFormat="1" ht="17.25">
      <c r="A1188" s="183" t="s">
        <v>2648</v>
      </c>
      <c r="B1188" s="183" t="s">
        <v>2649</v>
      </c>
      <c r="C1188" s="183" t="s">
        <v>179</v>
      </c>
      <c r="D1188" s="183" t="s">
        <v>179</v>
      </c>
      <c r="E1188" s="184">
        <v>240</v>
      </c>
      <c r="F1188" s="184">
        <v>190</v>
      </c>
      <c r="G1188" s="185" t="s">
        <v>688</v>
      </c>
      <c r="H1188" s="185"/>
      <c r="I1188" s="184">
        <v>82.05</v>
      </c>
      <c r="J1188" s="184">
        <v>272.05</v>
      </c>
      <c r="K1188" s="185">
        <v>167</v>
      </c>
      <c r="L1188" s="185" t="s">
        <v>372</v>
      </c>
      <c r="M1188" s="186" t="s">
        <v>551</v>
      </c>
      <c r="N1188" s="61" t="s">
        <v>51</v>
      </c>
      <c r="P1188" s="175" t="s">
        <v>179</v>
      </c>
      <c r="T1188" s="176"/>
    </row>
    <row r="1189" spans="1:20" s="61" customFormat="1" ht="17.25">
      <c r="A1189" s="183" t="s">
        <v>2650</v>
      </c>
      <c r="B1189" s="183" t="s">
        <v>2651</v>
      </c>
      <c r="C1189" s="183" t="s">
        <v>179</v>
      </c>
      <c r="D1189" s="183" t="s">
        <v>179</v>
      </c>
      <c r="E1189" s="184">
        <v>240</v>
      </c>
      <c r="F1189" s="184">
        <v>190</v>
      </c>
      <c r="G1189" s="188" t="s">
        <v>688</v>
      </c>
      <c r="H1189" s="185"/>
      <c r="I1189" s="184">
        <v>82.05</v>
      </c>
      <c r="J1189" s="184">
        <v>272.05</v>
      </c>
      <c r="K1189" s="185">
        <v>272</v>
      </c>
      <c r="L1189" s="185"/>
      <c r="M1189" s="186"/>
      <c r="N1189" s="61" t="s">
        <v>51</v>
      </c>
      <c r="P1189" s="175" t="s">
        <v>179</v>
      </c>
      <c r="T1189" s="176"/>
    </row>
    <row r="1190" spans="1:20" s="61" customFormat="1" ht="17.25">
      <c r="A1190" s="183" t="s">
        <v>2652</v>
      </c>
      <c r="B1190" s="183" t="s">
        <v>2653</v>
      </c>
      <c r="C1190" s="183" t="s">
        <v>2654</v>
      </c>
      <c r="D1190" s="183" t="s">
        <v>2655</v>
      </c>
      <c r="E1190" s="184">
        <v>349</v>
      </c>
      <c r="F1190" s="184">
        <v>320</v>
      </c>
      <c r="G1190" s="188" t="s">
        <v>55</v>
      </c>
      <c r="H1190" s="185"/>
      <c r="I1190" s="184">
        <v>117.13</v>
      </c>
      <c r="J1190" s="184">
        <v>437.13</v>
      </c>
      <c r="K1190" s="183">
        <v>0</v>
      </c>
      <c r="L1190" s="183"/>
      <c r="M1190" s="186"/>
      <c r="N1190" s="61" t="s">
        <v>51</v>
      </c>
      <c r="P1190" s="175" t="s">
        <v>2654</v>
      </c>
      <c r="T1190" s="176"/>
    </row>
    <row r="1191" spans="1:20" s="61" customFormat="1" ht="17.25">
      <c r="A1191" s="183" t="s">
        <v>2656</v>
      </c>
      <c r="B1191" s="183" t="s">
        <v>2657</v>
      </c>
      <c r="C1191" s="183" t="s">
        <v>2654</v>
      </c>
      <c r="D1191" s="183" t="s">
        <v>2655</v>
      </c>
      <c r="E1191" s="184">
        <v>349</v>
      </c>
      <c r="F1191" s="184">
        <v>320</v>
      </c>
      <c r="G1191" s="188" t="s">
        <v>55</v>
      </c>
      <c r="H1191" s="185"/>
      <c r="I1191" s="184">
        <v>117.13</v>
      </c>
      <c r="J1191" s="184">
        <v>437.13</v>
      </c>
      <c r="K1191" s="185">
        <v>0</v>
      </c>
      <c r="L1191" s="185"/>
      <c r="M1191" s="186"/>
      <c r="N1191" s="61" t="s">
        <v>51</v>
      </c>
      <c r="P1191" s="175" t="s">
        <v>2654</v>
      </c>
      <c r="T1191" s="176"/>
    </row>
    <row r="1192" spans="1:20" s="61" customFormat="1" ht="17.25">
      <c r="A1192" s="183" t="s">
        <v>2658</v>
      </c>
      <c r="B1192" s="183" t="s">
        <v>2659</v>
      </c>
      <c r="C1192" s="183" t="s">
        <v>1574</v>
      </c>
      <c r="D1192" s="183" t="s">
        <v>1575</v>
      </c>
      <c r="E1192" s="184">
        <v>199.99</v>
      </c>
      <c r="F1192" s="184">
        <v>179.99</v>
      </c>
      <c r="G1192" s="188" t="s">
        <v>75</v>
      </c>
      <c r="H1192" s="185"/>
      <c r="I1192" s="184">
        <v>102.88</v>
      </c>
      <c r="J1192" s="184">
        <v>282.87</v>
      </c>
      <c r="K1192" s="185">
        <v>99</v>
      </c>
      <c r="L1192" s="185"/>
      <c r="M1192" s="186"/>
      <c r="N1192" s="61" t="s">
        <v>51</v>
      </c>
      <c r="P1192" s="175" t="s">
        <v>1574</v>
      </c>
      <c r="T1192" s="176"/>
    </row>
    <row r="1193" spans="1:20" s="61" customFormat="1" ht="17.25">
      <c r="A1193" s="183" t="s">
        <v>2660</v>
      </c>
      <c r="B1193" s="183" t="s">
        <v>2661</v>
      </c>
      <c r="C1193" s="183" t="s">
        <v>1574</v>
      </c>
      <c r="D1193" s="183" t="s">
        <v>1575</v>
      </c>
      <c r="E1193" s="184">
        <v>440</v>
      </c>
      <c r="F1193" s="184">
        <v>400</v>
      </c>
      <c r="G1193" s="188" t="s">
        <v>137</v>
      </c>
      <c r="H1193" s="185"/>
      <c r="I1193" s="184">
        <v>176.04</v>
      </c>
      <c r="J1193" s="184">
        <v>576.04</v>
      </c>
      <c r="K1193" s="185">
        <v>2</v>
      </c>
      <c r="L1193" s="185"/>
      <c r="M1193" s="186"/>
      <c r="N1193" s="61" t="s">
        <v>51</v>
      </c>
      <c r="P1193" s="175" t="s">
        <v>1574</v>
      </c>
      <c r="T1193" s="176"/>
    </row>
    <row r="1194" spans="1:20" s="61" customFormat="1" ht="17.25">
      <c r="A1194" s="183" t="s">
        <v>2662</v>
      </c>
      <c r="B1194" s="183" t="s">
        <v>2663</v>
      </c>
      <c r="C1194" s="183" t="s">
        <v>1574</v>
      </c>
      <c r="D1194" s="183" t="s">
        <v>1575</v>
      </c>
      <c r="E1194" s="184">
        <v>440</v>
      </c>
      <c r="F1194" s="184">
        <v>400</v>
      </c>
      <c r="G1194" s="185" t="s">
        <v>137</v>
      </c>
      <c r="H1194" s="185"/>
      <c r="I1194" s="184">
        <v>176.04</v>
      </c>
      <c r="J1194" s="184">
        <v>576.04</v>
      </c>
      <c r="K1194" s="185">
        <v>0</v>
      </c>
      <c r="L1194" s="185"/>
      <c r="M1194" s="186"/>
      <c r="N1194" s="61" t="s">
        <v>51</v>
      </c>
      <c r="P1194" s="175" t="s">
        <v>1574</v>
      </c>
      <c r="T1194" s="176"/>
    </row>
    <row r="1195" spans="1:20" s="61" customFormat="1" ht="17.25">
      <c r="A1195" s="183" t="s">
        <v>2664</v>
      </c>
      <c r="B1195" s="183" t="s">
        <v>2665</v>
      </c>
      <c r="C1195" s="183" t="s">
        <v>1574</v>
      </c>
      <c r="D1195" s="183" t="s">
        <v>1575</v>
      </c>
      <c r="E1195" s="184">
        <v>320</v>
      </c>
      <c r="F1195" s="184">
        <v>290</v>
      </c>
      <c r="G1195" s="185" t="s">
        <v>137</v>
      </c>
      <c r="H1195" s="185"/>
      <c r="I1195" s="184">
        <v>139.46</v>
      </c>
      <c r="J1195" s="184">
        <v>429.46</v>
      </c>
      <c r="K1195" s="185">
        <v>0</v>
      </c>
      <c r="L1195" s="185"/>
      <c r="M1195" s="186"/>
      <c r="N1195" s="61" t="s">
        <v>51</v>
      </c>
      <c r="P1195" s="175" t="s">
        <v>1574</v>
      </c>
      <c r="T1195" s="176"/>
    </row>
    <row r="1196" spans="1:20" s="61" customFormat="1" ht="17.25">
      <c r="A1196" s="183" t="s">
        <v>2666</v>
      </c>
      <c r="B1196" s="183" t="s">
        <v>2667</v>
      </c>
      <c r="C1196" s="183" t="s">
        <v>1574</v>
      </c>
      <c r="D1196" s="183" t="s">
        <v>1575</v>
      </c>
      <c r="E1196" s="184">
        <v>199.99</v>
      </c>
      <c r="F1196" s="184">
        <v>179.99</v>
      </c>
      <c r="G1196" s="185" t="s">
        <v>75</v>
      </c>
      <c r="H1196" s="185"/>
      <c r="I1196" s="184">
        <v>102.88</v>
      </c>
      <c r="J1196" s="184">
        <v>282.87</v>
      </c>
      <c r="K1196" s="185">
        <v>80</v>
      </c>
      <c r="L1196" s="185"/>
      <c r="M1196" s="186"/>
      <c r="N1196" s="61" t="s">
        <v>51</v>
      </c>
      <c r="P1196" s="175" t="s">
        <v>1574</v>
      </c>
      <c r="T1196" s="176"/>
    </row>
    <row r="1197" spans="1:20" s="61" customFormat="1" ht="17.25">
      <c r="A1197" s="183" t="s">
        <v>2668</v>
      </c>
      <c r="B1197" s="183" t="s">
        <v>2669</v>
      </c>
      <c r="C1197" s="183" t="s">
        <v>2670</v>
      </c>
      <c r="D1197" s="183" t="s">
        <v>2671</v>
      </c>
      <c r="E1197" s="184">
        <v>129.99</v>
      </c>
      <c r="F1197" s="184">
        <v>129.99</v>
      </c>
      <c r="G1197" s="185"/>
      <c r="H1197" s="185"/>
      <c r="I1197" s="184">
        <v>47.37</v>
      </c>
      <c r="J1197" s="184">
        <v>177.36</v>
      </c>
      <c r="K1197" s="185">
        <v>0</v>
      </c>
      <c r="L1197" s="185"/>
      <c r="M1197" s="186"/>
      <c r="N1197" s="61" t="s">
        <v>51</v>
      </c>
      <c r="P1197" s="175" t="s">
        <v>2670</v>
      </c>
      <c r="T1197" s="176"/>
    </row>
    <row r="1198" spans="1:20" s="61" customFormat="1" ht="17.25">
      <c r="A1198" s="183" t="s">
        <v>2672</v>
      </c>
      <c r="B1198" s="183" t="s">
        <v>2673</v>
      </c>
      <c r="C1198" s="183" t="s">
        <v>2670</v>
      </c>
      <c r="D1198" s="183" t="s">
        <v>2671</v>
      </c>
      <c r="E1198" s="184">
        <v>129.99</v>
      </c>
      <c r="F1198" s="184">
        <v>129.99</v>
      </c>
      <c r="G1198" s="185"/>
      <c r="H1198" s="185"/>
      <c r="I1198" s="184">
        <v>47.91</v>
      </c>
      <c r="J1198" s="184">
        <v>177.9</v>
      </c>
      <c r="K1198" s="185">
        <v>0</v>
      </c>
      <c r="L1198" s="185"/>
      <c r="M1198" s="186"/>
      <c r="N1198" s="61" t="s">
        <v>51</v>
      </c>
      <c r="P1198" s="175" t="s">
        <v>2670</v>
      </c>
      <c r="T1198" s="176"/>
    </row>
    <row r="1199" spans="1:20" s="61" customFormat="1" ht="17.25">
      <c r="A1199" s="183" t="s">
        <v>2674</v>
      </c>
      <c r="B1199" s="183" t="s">
        <v>2669</v>
      </c>
      <c r="C1199" s="183" t="s">
        <v>2670</v>
      </c>
      <c r="D1199" s="183" t="s">
        <v>2671</v>
      </c>
      <c r="E1199" s="184">
        <v>129.99</v>
      </c>
      <c r="F1199" s="184">
        <v>110</v>
      </c>
      <c r="G1199" s="185" t="s">
        <v>268</v>
      </c>
      <c r="H1199" s="185"/>
      <c r="I1199" s="184">
        <v>47.37</v>
      </c>
      <c r="J1199" s="184">
        <v>157.37</v>
      </c>
      <c r="K1199" s="185">
        <v>0</v>
      </c>
      <c r="L1199" s="185"/>
      <c r="M1199" s="186"/>
      <c r="N1199" s="61" t="s">
        <v>51</v>
      </c>
      <c r="P1199" s="175" t="s">
        <v>2670</v>
      </c>
      <c r="T1199" s="176"/>
    </row>
    <row r="1200" spans="1:20" s="61" customFormat="1" ht="17.25">
      <c r="A1200" s="183" t="s">
        <v>2675</v>
      </c>
      <c r="B1200" s="183" t="s">
        <v>2676</v>
      </c>
      <c r="C1200" s="183" t="s">
        <v>2670</v>
      </c>
      <c r="D1200" s="183" t="s">
        <v>2671</v>
      </c>
      <c r="E1200" s="184">
        <v>145.99</v>
      </c>
      <c r="F1200" s="184">
        <v>125</v>
      </c>
      <c r="G1200" s="188" t="s">
        <v>88</v>
      </c>
      <c r="H1200" s="185"/>
      <c r="I1200" s="184">
        <v>51.68</v>
      </c>
      <c r="J1200" s="184">
        <v>176.68</v>
      </c>
      <c r="K1200" s="185">
        <v>0</v>
      </c>
      <c r="L1200" s="185"/>
      <c r="M1200" s="186"/>
      <c r="N1200" s="61" t="s">
        <v>51</v>
      </c>
      <c r="P1200" s="175" t="s">
        <v>2670</v>
      </c>
      <c r="T1200" s="176"/>
    </row>
    <row r="1201" spans="1:20" s="61" customFormat="1" ht="17.25">
      <c r="A1201" s="183" t="s">
        <v>2677</v>
      </c>
      <c r="B1201" s="183" t="s">
        <v>2678</v>
      </c>
      <c r="C1201" s="183" t="s">
        <v>2670</v>
      </c>
      <c r="D1201" s="183" t="s">
        <v>2671</v>
      </c>
      <c r="E1201" s="184"/>
      <c r="F1201" s="184"/>
      <c r="G1201" s="188"/>
      <c r="H1201" s="185"/>
      <c r="I1201" s="184"/>
      <c r="J1201" s="184"/>
      <c r="K1201" s="185" t="s">
        <v>410</v>
      </c>
      <c r="L1201" s="185"/>
      <c r="M1201" s="186"/>
      <c r="N1201" s="61" t="s">
        <v>410</v>
      </c>
      <c r="P1201" s="175" t="s">
        <v>2670</v>
      </c>
      <c r="T1201" s="176"/>
    </row>
    <row r="1202" spans="1:20" s="61" customFormat="1" ht="17.25">
      <c r="A1202" s="183" t="s">
        <v>2679</v>
      </c>
      <c r="B1202" s="183" t="s">
        <v>2680</v>
      </c>
      <c r="C1202" s="183" t="s">
        <v>2681</v>
      </c>
      <c r="D1202" s="183" t="s">
        <v>2682</v>
      </c>
      <c r="E1202" s="184">
        <v>61</v>
      </c>
      <c r="F1202" s="184">
        <v>52</v>
      </c>
      <c r="G1202" s="188" t="s">
        <v>88</v>
      </c>
      <c r="H1202" s="185"/>
      <c r="I1202" s="184">
        <v>21.13</v>
      </c>
      <c r="J1202" s="184">
        <v>71.71</v>
      </c>
      <c r="K1202" s="185">
        <v>48</v>
      </c>
      <c r="L1202" s="185"/>
      <c r="M1202" s="186"/>
      <c r="N1202" s="61" t="s">
        <v>51</v>
      </c>
      <c r="P1202" s="175" t="s">
        <v>2681</v>
      </c>
      <c r="T1202" s="176"/>
    </row>
    <row r="1203" spans="1:20" s="61" customFormat="1" ht="17.25">
      <c r="A1203" s="183" t="s">
        <v>2683</v>
      </c>
      <c r="B1203" s="183" t="s">
        <v>2684</v>
      </c>
      <c r="C1203" s="183" t="s">
        <v>2681</v>
      </c>
      <c r="D1203" s="183" t="s">
        <v>2682</v>
      </c>
      <c r="E1203" s="184">
        <v>64</v>
      </c>
      <c r="F1203" s="184">
        <v>55</v>
      </c>
      <c r="G1203" s="188" t="s">
        <v>88</v>
      </c>
      <c r="H1203" s="185"/>
      <c r="I1203" s="184">
        <v>21.94</v>
      </c>
      <c r="J1203" s="184">
        <v>75.37</v>
      </c>
      <c r="K1203" s="185">
        <v>70</v>
      </c>
      <c r="L1203" s="185" t="s">
        <v>57</v>
      </c>
      <c r="M1203" s="186" t="s">
        <v>681</v>
      </c>
      <c r="N1203" s="61" t="s">
        <v>51</v>
      </c>
      <c r="P1203" s="175" t="s">
        <v>2681</v>
      </c>
      <c r="T1203" s="176"/>
    </row>
    <row r="1204" spans="1:20" s="61" customFormat="1" ht="17.25">
      <c r="A1204" s="183" t="s">
        <v>2685</v>
      </c>
      <c r="B1204" s="183" t="s">
        <v>2686</v>
      </c>
      <c r="C1204" s="183" t="s">
        <v>991</v>
      </c>
      <c r="D1204" s="183" t="s">
        <v>992</v>
      </c>
      <c r="E1204" s="184">
        <v>89</v>
      </c>
      <c r="F1204" s="184">
        <v>59</v>
      </c>
      <c r="G1204" s="188" t="s">
        <v>1052</v>
      </c>
      <c r="H1204" s="185" t="s">
        <v>689</v>
      </c>
      <c r="I1204" s="184">
        <v>38.13</v>
      </c>
      <c r="J1204" s="184">
        <v>97.13</v>
      </c>
      <c r="K1204" s="185">
        <v>47</v>
      </c>
      <c r="L1204" s="185"/>
      <c r="M1204" s="186"/>
      <c r="N1204" s="61" t="s">
        <v>51</v>
      </c>
      <c r="P1204" s="175" t="s">
        <v>991</v>
      </c>
      <c r="T1204" s="176"/>
    </row>
    <row r="1205" spans="1:20" s="61" customFormat="1" ht="17.25">
      <c r="A1205" s="183" t="s">
        <v>2687</v>
      </c>
      <c r="B1205" s="183" t="s">
        <v>2688</v>
      </c>
      <c r="C1205" s="183" t="s">
        <v>647</v>
      </c>
      <c r="D1205" s="183" t="s">
        <v>648</v>
      </c>
      <c r="E1205" s="184"/>
      <c r="F1205" s="184"/>
      <c r="G1205" s="188"/>
      <c r="H1205" s="185"/>
      <c r="I1205" s="184"/>
      <c r="J1205" s="184"/>
      <c r="K1205" s="185" t="s">
        <v>410</v>
      </c>
      <c r="L1205" s="185"/>
      <c r="M1205" s="186"/>
      <c r="N1205" s="61" t="s">
        <v>410</v>
      </c>
      <c r="P1205" s="175" t="s">
        <v>647</v>
      </c>
      <c r="T1205" s="176"/>
    </row>
    <row r="1206" spans="1:20" s="61" customFormat="1" ht="17.25">
      <c r="A1206" s="183" t="s">
        <v>2689</v>
      </c>
      <c r="B1206" s="183" t="s">
        <v>2690</v>
      </c>
      <c r="C1206" s="183" t="s">
        <v>2691</v>
      </c>
      <c r="D1206" s="183" t="s">
        <v>2692</v>
      </c>
      <c r="E1206" s="184">
        <v>120</v>
      </c>
      <c r="F1206" s="184">
        <v>120</v>
      </c>
      <c r="G1206" s="188"/>
      <c r="H1206" s="185"/>
      <c r="I1206" s="184">
        <v>49.24</v>
      </c>
      <c r="J1206" s="184">
        <v>169.24</v>
      </c>
      <c r="K1206" s="185">
        <v>60</v>
      </c>
      <c r="L1206" s="185"/>
      <c r="M1206" s="186"/>
      <c r="N1206" s="61" t="s">
        <v>51</v>
      </c>
      <c r="P1206" s="175" t="s">
        <v>2691</v>
      </c>
      <c r="T1206" s="176"/>
    </row>
    <row r="1207" spans="1:20" s="61" customFormat="1" ht="17.25">
      <c r="A1207" s="183" t="s">
        <v>2693</v>
      </c>
      <c r="B1207" s="183" t="s">
        <v>2694</v>
      </c>
      <c r="C1207" s="183" t="s">
        <v>86</v>
      </c>
      <c r="D1207" s="183" t="s">
        <v>87</v>
      </c>
      <c r="E1207" s="184"/>
      <c r="F1207" s="184"/>
      <c r="G1207" s="188"/>
      <c r="H1207" s="185"/>
      <c r="I1207" s="184"/>
      <c r="J1207" s="184"/>
      <c r="K1207" s="183" t="s">
        <v>410</v>
      </c>
      <c r="L1207" s="183"/>
      <c r="M1207" s="186"/>
      <c r="N1207" s="61" t="s">
        <v>410</v>
      </c>
      <c r="P1207" s="175" t="s">
        <v>86</v>
      </c>
      <c r="T1207" s="176"/>
    </row>
    <row r="1208" spans="1:20" s="61" customFormat="1" ht="17.25">
      <c r="A1208" s="183" t="s">
        <v>2695</v>
      </c>
      <c r="B1208" s="183" t="s">
        <v>2696</v>
      </c>
      <c r="C1208" s="183" t="s">
        <v>2681</v>
      </c>
      <c r="D1208" s="183" t="s">
        <v>2682</v>
      </c>
      <c r="E1208" s="184">
        <v>61</v>
      </c>
      <c r="F1208" s="184">
        <v>52</v>
      </c>
      <c r="G1208" s="188" t="s">
        <v>88</v>
      </c>
      <c r="H1208" s="185"/>
      <c r="I1208" s="184">
        <v>21.13</v>
      </c>
      <c r="J1208" s="184">
        <v>71.71</v>
      </c>
      <c r="K1208" s="183">
        <v>129</v>
      </c>
      <c r="L1208" s="183"/>
      <c r="M1208" s="186"/>
      <c r="N1208" s="61" t="s">
        <v>51</v>
      </c>
      <c r="P1208" s="175" t="s">
        <v>2681</v>
      </c>
      <c r="T1208" s="176"/>
    </row>
    <row r="1209" spans="1:20" s="61" customFormat="1" ht="17.25">
      <c r="A1209" s="183" t="s">
        <v>2697</v>
      </c>
      <c r="B1209" s="183" t="s">
        <v>2698</v>
      </c>
      <c r="C1209" s="183" t="s">
        <v>604</v>
      </c>
      <c r="D1209" s="183" t="s">
        <v>605</v>
      </c>
      <c r="E1209" s="184">
        <v>149</v>
      </c>
      <c r="F1209" s="184">
        <v>140</v>
      </c>
      <c r="G1209" s="188" t="s">
        <v>126</v>
      </c>
      <c r="H1209" s="185"/>
      <c r="I1209" s="184">
        <v>45.24</v>
      </c>
      <c r="J1209" s="184">
        <v>185.24</v>
      </c>
      <c r="K1209" s="183">
        <v>25</v>
      </c>
      <c r="L1209" s="183" t="s">
        <v>57</v>
      </c>
      <c r="M1209" s="186" t="s">
        <v>58</v>
      </c>
      <c r="N1209" s="61" t="s">
        <v>51</v>
      </c>
      <c r="P1209" s="175" t="s">
        <v>604</v>
      </c>
      <c r="T1209" s="176"/>
    </row>
    <row r="1210" spans="1:20" s="61" customFormat="1" ht="17.25">
      <c r="A1210" s="183" t="s">
        <v>2699</v>
      </c>
      <c r="B1210" s="183" t="s">
        <v>2700</v>
      </c>
      <c r="C1210" s="183" t="s">
        <v>727</v>
      </c>
      <c r="D1210" s="183" t="s">
        <v>728</v>
      </c>
      <c r="E1210" s="184">
        <v>699</v>
      </c>
      <c r="F1210" s="184">
        <v>599</v>
      </c>
      <c r="G1210" s="185" t="s">
        <v>88</v>
      </c>
      <c r="H1210" s="185"/>
      <c r="I1210" s="184">
        <v>118.54</v>
      </c>
      <c r="J1210" s="184">
        <v>717.54</v>
      </c>
      <c r="K1210" s="183">
        <v>147</v>
      </c>
      <c r="L1210" s="183"/>
      <c r="M1210" s="186"/>
      <c r="N1210" s="61" t="s">
        <v>51</v>
      </c>
      <c r="P1210" s="175" t="s">
        <v>727</v>
      </c>
      <c r="T1210" s="176"/>
    </row>
    <row r="1211" spans="1:20" s="61" customFormat="1" ht="17.25">
      <c r="A1211" s="183" t="s">
        <v>2701</v>
      </c>
      <c r="B1211" s="183" t="s">
        <v>2702</v>
      </c>
      <c r="C1211" s="183" t="s">
        <v>727</v>
      </c>
      <c r="D1211" s="183" t="s">
        <v>728</v>
      </c>
      <c r="E1211" s="184">
        <v>699</v>
      </c>
      <c r="F1211" s="184">
        <v>599</v>
      </c>
      <c r="G1211" s="185" t="s">
        <v>88</v>
      </c>
      <c r="H1211" s="185"/>
      <c r="I1211" s="184">
        <v>118.54</v>
      </c>
      <c r="J1211" s="184">
        <v>717.54</v>
      </c>
      <c r="K1211" s="185">
        <v>135</v>
      </c>
      <c r="L1211" s="185"/>
      <c r="M1211" s="186"/>
      <c r="N1211" s="61" t="s">
        <v>51</v>
      </c>
      <c r="P1211" s="175" t="s">
        <v>727</v>
      </c>
      <c r="T1211" s="176"/>
    </row>
    <row r="1212" spans="1:20" s="61" customFormat="1" ht="17.25">
      <c r="A1212" s="183" t="s">
        <v>2703</v>
      </c>
      <c r="B1212" s="183" t="s">
        <v>2704</v>
      </c>
      <c r="C1212" s="183" t="s">
        <v>727</v>
      </c>
      <c r="D1212" s="183" t="s">
        <v>728</v>
      </c>
      <c r="E1212" s="184">
        <v>599</v>
      </c>
      <c r="F1212" s="184">
        <v>499</v>
      </c>
      <c r="G1212" s="188" t="s">
        <v>107</v>
      </c>
      <c r="H1212" s="185"/>
      <c r="I1212" s="184">
        <v>80.38</v>
      </c>
      <c r="J1212" s="184">
        <v>579.38</v>
      </c>
      <c r="K1212" s="185">
        <v>147</v>
      </c>
      <c r="L1212" s="185"/>
      <c r="M1212" s="186"/>
      <c r="N1212" s="61" t="s">
        <v>51</v>
      </c>
      <c r="P1212" s="175" t="s">
        <v>727</v>
      </c>
      <c r="T1212" s="176"/>
    </row>
    <row r="1213" spans="1:20" s="61" customFormat="1" ht="17.25">
      <c r="A1213" s="183" t="s">
        <v>2705</v>
      </c>
      <c r="B1213" s="183" t="s">
        <v>2706</v>
      </c>
      <c r="C1213" s="183" t="s">
        <v>727</v>
      </c>
      <c r="D1213" s="183" t="s">
        <v>728</v>
      </c>
      <c r="E1213" s="184">
        <v>599</v>
      </c>
      <c r="F1213" s="184">
        <v>299</v>
      </c>
      <c r="G1213" s="188" t="s">
        <v>2707</v>
      </c>
      <c r="H1213" s="185" t="s">
        <v>689</v>
      </c>
      <c r="I1213" s="184">
        <v>80.38</v>
      </c>
      <c r="J1213" s="184">
        <v>379.38</v>
      </c>
      <c r="K1213" s="185">
        <v>135</v>
      </c>
      <c r="L1213" s="185"/>
      <c r="M1213" s="186"/>
      <c r="N1213" s="61" t="s">
        <v>51</v>
      </c>
      <c r="P1213" s="175" t="s">
        <v>727</v>
      </c>
      <c r="T1213" s="176"/>
    </row>
    <row r="1214" spans="1:20" s="61" customFormat="1" ht="17.25">
      <c r="A1214" s="183" t="s">
        <v>2708</v>
      </c>
      <c r="B1214" s="183" t="s">
        <v>2709</v>
      </c>
      <c r="C1214" s="183" t="s">
        <v>116</v>
      </c>
      <c r="D1214" s="183" t="s">
        <v>117</v>
      </c>
      <c r="E1214" s="184">
        <v>135</v>
      </c>
      <c r="F1214" s="184">
        <v>115</v>
      </c>
      <c r="G1214" s="188" t="s">
        <v>88</v>
      </c>
      <c r="H1214" s="185"/>
      <c r="I1214" s="184">
        <v>42.63</v>
      </c>
      <c r="J1214" s="184">
        <v>157.63</v>
      </c>
      <c r="K1214" s="185">
        <v>0</v>
      </c>
      <c r="L1214" s="185" t="s">
        <v>57</v>
      </c>
      <c r="M1214" s="186" t="s">
        <v>211</v>
      </c>
      <c r="N1214" s="61" t="s">
        <v>51</v>
      </c>
      <c r="P1214" s="175" t="s">
        <v>116</v>
      </c>
      <c r="T1214" s="176"/>
    </row>
    <row r="1215" spans="1:20" s="61" customFormat="1" ht="17.25">
      <c r="A1215" s="183" t="s">
        <v>2710</v>
      </c>
      <c r="B1215" s="183" t="s">
        <v>2711</v>
      </c>
      <c r="C1215" s="183" t="s">
        <v>116</v>
      </c>
      <c r="D1215" s="183" t="s">
        <v>117</v>
      </c>
      <c r="E1215" s="184">
        <v>135</v>
      </c>
      <c r="F1215" s="184">
        <v>115</v>
      </c>
      <c r="G1215" s="185" t="s">
        <v>88</v>
      </c>
      <c r="H1215" s="185"/>
      <c r="I1215" s="184">
        <v>42.63</v>
      </c>
      <c r="J1215" s="184">
        <v>157.63</v>
      </c>
      <c r="K1215" s="185">
        <v>38</v>
      </c>
      <c r="L1215" s="185"/>
      <c r="M1215" s="186"/>
      <c r="N1215" s="61" t="s">
        <v>51</v>
      </c>
      <c r="P1215" s="175" t="s">
        <v>116</v>
      </c>
      <c r="T1215" s="176"/>
    </row>
    <row r="1216" spans="1:20" s="61" customFormat="1" ht="17.25">
      <c r="A1216" s="183" t="s">
        <v>2712</v>
      </c>
      <c r="B1216" s="183" t="s">
        <v>2713</v>
      </c>
      <c r="C1216" s="183" t="s">
        <v>116</v>
      </c>
      <c r="D1216" s="183" t="s">
        <v>117</v>
      </c>
      <c r="E1216" s="184">
        <v>135</v>
      </c>
      <c r="F1216" s="184">
        <v>115</v>
      </c>
      <c r="G1216" s="188" t="s">
        <v>88</v>
      </c>
      <c r="H1216" s="183"/>
      <c r="I1216" s="184">
        <v>42.63</v>
      </c>
      <c r="J1216" s="184">
        <v>157.63</v>
      </c>
      <c r="K1216" s="185">
        <v>38</v>
      </c>
      <c r="L1216" s="185" t="s">
        <v>57</v>
      </c>
      <c r="M1216" s="186" t="s">
        <v>211</v>
      </c>
      <c r="N1216" s="61" t="s">
        <v>51</v>
      </c>
      <c r="P1216" s="175" t="s">
        <v>116</v>
      </c>
      <c r="T1216" s="176"/>
    </row>
    <row r="1217" spans="1:20" s="61" customFormat="1" ht="17.25">
      <c r="A1217" s="183" t="s">
        <v>2714</v>
      </c>
      <c r="B1217" s="183" t="s">
        <v>2715</v>
      </c>
      <c r="C1217" s="183" t="s">
        <v>73</v>
      </c>
      <c r="D1217" s="183" t="s">
        <v>74</v>
      </c>
      <c r="E1217" s="184">
        <v>237</v>
      </c>
      <c r="F1217" s="184">
        <v>237</v>
      </c>
      <c r="G1217" s="188"/>
      <c r="H1217" s="183"/>
      <c r="I1217" s="184">
        <v>55.81</v>
      </c>
      <c r="J1217" s="184">
        <v>292.81</v>
      </c>
      <c r="K1217" s="185">
        <v>63</v>
      </c>
      <c r="L1217" s="185"/>
      <c r="M1217" s="186"/>
      <c r="N1217" s="61" t="s">
        <v>51</v>
      </c>
      <c r="P1217" s="175" t="s">
        <v>73</v>
      </c>
      <c r="T1217" s="176"/>
    </row>
    <row r="1218" spans="1:20" s="61" customFormat="1" ht="17.25">
      <c r="A1218" s="183" t="s">
        <v>2716</v>
      </c>
      <c r="B1218" s="183" t="s">
        <v>2717</v>
      </c>
      <c r="C1218" s="183" t="s">
        <v>73</v>
      </c>
      <c r="D1218" s="183" t="s">
        <v>74</v>
      </c>
      <c r="E1218" s="184">
        <v>235</v>
      </c>
      <c r="F1218" s="184">
        <v>235</v>
      </c>
      <c r="G1218" s="188"/>
      <c r="H1218" s="185"/>
      <c r="I1218" s="184">
        <v>55.81</v>
      </c>
      <c r="J1218" s="184">
        <v>290.81</v>
      </c>
      <c r="K1218" s="183">
        <v>5</v>
      </c>
      <c r="L1218" s="183"/>
      <c r="M1218" s="186"/>
      <c r="N1218" s="61" t="s">
        <v>51</v>
      </c>
      <c r="P1218" s="175" t="s">
        <v>73</v>
      </c>
      <c r="T1218" s="176"/>
    </row>
    <row r="1219" spans="1:20" s="61" customFormat="1" ht="17.25">
      <c r="A1219" s="183" t="s">
        <v>2718</v>
      </c>
      <c r="B1219" s="183" t="s">
        <v>2719</v>
      </c>
      <c r="C1219" s="183" t="s">
        <v>73</v>
      </c>
      <c r="D1219" s="183" t="s">
        <v>74</v>
      </c>
      <c r="E1219" s="184"/>
      <c r="F1219" s="184"/>
      <c r="G1219" s="188"/>
      <c r="H1219" s="185"/>
      <c r="I1219" s="184"/>
      <c r="J1219" s="184"/>
      <c r="K1219" s="183" t="s">
        <v>410</v>
      </c>
      <c r="L1219" s="183"/>
      <c r="M1219" s="186"/>
      <c r="N1219" s="61" t="s">
        <v>410</v>
      </c>
      <c r="P1219" s="175" t="s">
        <v>73</v>
      </c>
      <c r="T1219" s="176"/>
    </row>
    <row r="1220" spans="1:20" s="61" customFormat="1" ht="17.25">
      <c r="A1220" s="183" t="s">
        <v>2720</v>
      </c>
      <c r="B1220" s="183" t="s">
        <v>2721</v>
      </c>
      <c r="C1220" s="183" t="s">
        <v>73</v>
      </c>
      <c r="D1220" s="183" t="s">
        <v>74</v>
      </c>
      <c r="E1220" s="184">
        <v>225</v>
      </c>
      <c r="F1220" s="184">
        <v>225</v>
      </c>
      <c r="G1220" s="188"/>
      <c r="H1220" s="185"/>
      <c r="I1220" s="184">
        <v>55.81</v>
      </c>
      <c r="J1220" s="184">
        <v>280.81</v>
      </c>
      <c r="K1220" s="185">
        <v>112</v>
      </c>
      <c r="L1220" s="185"/>
      <c r="M1220" s="186"/>
      <c r="N1220" s="61" t="s">
        <v>51</v>
      </c>
      <c r="P1220" s="175" t="s">
        <v>73</v>
      </c>
      <c r="T1220" s="176"/>
    </row>
    <row r="1221" spans="1:20" s="61" customFormat="1" ht="17.25">
      <c r="A1221" s="183" t="s">
        <v>2722</v>
      </c>
      <c r="B1221" s="183" t="s">
        <v>2723</v>
      </c>
      <c r="C1221" s="183" t="s">
        <v>73</v>
      </c>
      <c r="D1221" s="183" t="s">
        <v>74</v>
      </c>
      <c r="E1221" s="184">
        <v>252</v>
      </c>
      <c r="F1221" s="184">
        <v>252</v>
      </c>
      <c r="G1221" s="188"/>
      <c r="H1221" s="185"/>
      <c r="I1221" s="184">
        <v>55.81</v>
      </c>
      <c r="J1221" s="184">
        <v>307.81</v>
      </c>
      <c r="K1221" s="185">
        <v>104</v>
      </c>
      <c r="L1221" s="185"/>
      <c r="M1221" s="186"/>
      <c r="N1221" s="61" t="s">
        <v>51</v>
      </c>
      <c r="P1221" s="175" t="s">
        <v>73</v>
      </c>
      <c r="T1221" s="176"/>
    </row>
    <row r="1222" spans="1:20" s="61" customFormat="1" ht="17.25">
      <c r="A1222" s="183" t="s">
        <v>2724</v>
      </c>
      <c r="B1222" s="183" t="s">
        <v>2725</v>
      </c>
      <c r="C1222" s="183" t="s">
        <v>73</v>
      </c>
      <c r="D1222" s="183" t="s">
        <v>74</v>
      </c>
      <c r="E1222" s="184"/>
      <c r="F1222" s="184"/>
      <c r="G1222" s="185"/>
      <c r="H1222" s="185"/>
      <c r="I1222" s="184"/>
      <c r="J1222" s="184"/>
      <c r="K1222" s="185" t="s">
        <v>410</v>
      </c>
      <c r="L1222" s="185"/>
      <c r="M1222" s="186"/>
      <c r="N1222" s="61" t="s">
        <v>410</v>
      </c>
      <c r="P1222" s="175" t="s">
        <v>73</v>
      </c>
      <c r="T1222" s="176"/>
    </row>
    <row r="1223" spans="1:20" s="61" customFormat="1" ht="17.25">
      <c r="A1223" s="183" t="s">
        <v>2726</v>
      </c>
      <c r="B1223" s="183" t="s">
        <v>2727</v>
      </c>
      <c r="C1223" s="183" t="s">
        <v>210</v>
      </c>
      <c r="D1223" s="183" t="s">
        <v>210</v>
      </c>
      <c r="E1223" s="184"/>
      <c r="F1223" s="184"/>
      <c r="G1223" s="188"/>
      <c r="H1223" s="183"/>
      <c r="I1223" s="184"/>
      <c r="J1223" s="184"/>
      <c r="K1223" s="185" t="s">
        <v>410</v>
      </c>
      <c r="L1223" s="185"/>
      <c r="M1223" s="186"/>
      <c r="N1223" s="61" t="s">
        <v>410</v>
      </c>
      <c r="P1223" s="175" t="s">
        <v>210</v>
      </c>
      <c r="T1223" s="176"/>
    </row>
    <row r="1224" spans="1:20" s="61" customFormat="1" ht="17.25">
      <c r="A1224" s="183" t="s">
        <v>2728</v>
      </c>
      <c r="B1224" s="183" t="s">
        <v>2729</v>
      </c>
      <c r="C1224" s="183" t="s">
        <v>210</v>
      </c>
      <c r="D1224" s="183" t="s">
        <v>210</v>
      </c>
      <c r="E1224" s="184"/>
      <c r="F1224" s="184"/>
      <c r="G1224" s="185"/>
      <c r="H1224" s="185"/>
      <c r="I1224" s="184"/>
      <c r="J1224" s="184"/>
      <c r="K1224" s="185" t="s">
        <v>410</v>
      </c>
      <c r="L1224" s="185"/>
      <c r="M1224" s="186"/>
      <c r="N1224" s="61" t="s">
        <v>410</v>
      </c>
      <c r="P1224" s="175" t="s">
        <v>210</v>
      </c>
      <c r="T1224" s="176"/>
    </row>
    <row r="1225" spans="1:20" s="61" customFormat="1" ht="17.25">
      <c r="A1225" s="183" t="s">
        <v>2730</v>
      </c>
      <c r="B1225" s="183" t="s">
        <v>2731</v>
      </c>
      <c r="C1225" s="183" t="s">
        <v>210</v>
      </c>
      <c r="D1225" s="183" t="s">
        <v>210</v>
      </c>
      <c r="E1225" s="184"/>
      <c r="F1225" s="184"/>
      <c r="G1225" s="185"/>
      <c r="H1225" s="185"/>
      <c r="I1225" s="184"/>
      <c r="J1225" s="184"/>
      <c r="K1225" s="185" t="s">
        <v>410</v>
      </c>
      <c r="L1225" s="185"/>
      <c r="M1225" s="186"/>
      <c r="N1225" s="61" t="s">
        <v>410</v>
      </c>
      <c r="P1225" s="175" t="s">
        <v>210</v>
      </c>
      <c r="T1225" s="176"/>
    </row>
    <row r="1226" spans="1:20" s="61" customFormat="1" ht="17.25">
      <c r="A1226" s="183" t="s">
        <v>2732</v>
      </c>
      <c r="B1226" s="183" t="s">
        <v>2733</v>
      </c>
      <c r="C1226" s="183" t="s">
        <v>210</v>
      </c>
      <c r="D1226" s="183" t="s">
        <v>210</v>
      </c>
      <c r="E1226" s="184"/>
      <c r="F1226" s="184"/>
      <c r="G1226" s="185"/>
      <c r="H1226" s="185"/>
      <c r="I1226" s="184"/>
      <c r="J1226" s="184"/>
      <c r="K1226" s="185" t="s">
        <v>410</v>
      </c>
      <c r="L1226" s="185"/>
      <c r="M1226" s="186"/>
      <c r="N1226" s="61" t="s">
        <v>410</v>
      </c>
      <c r="P1226" s="175" t="s">
        <v>210</v>
      </c>
      <c r="T1226" s="176"/>
    </row>
    <row r="1227" spans="1:20" s="61" customFormat="1" ht="17.25">
      <c r="A1227" s="183" t="s">
        <v>2734</v>
      </c>
      <c r="B1227" s="183" t="s">
        <v>2735</v>
      </c>
      <c r="C1227" s="183" t="s">
        <v>210</v>
      </c>
      <c r="D1227" s="183" t="s">
        <v>210</v>
      </c>
      <c r="E1227" s="184"/>
      <c r="F1227" s="184"/>
      <c r="G1227" s="188"/>
      <c r="H1227" s="185"/>
      <c r="I1227" s="184"/>
      <c r="J1227" s="184"/>
      <c r="K1227" s="183" t="s">
        <v>410</v>
      </c>
      <c r="L1227" s="183"/>
      <c r="M1227" s="186"/>
      <c r="N1227" s="61" t="s">
        <v>410</v>
      </c>
      <c r="P1227" s="175" t="s">
        <v>210</v>
      </c>
      <c r="T1227" s="176"/>
    </row>
    <row r="1228" spans="1:20" s="61" customFormat="1" ht="17.25">
      <c r="A1228" s="183" t="s">
        <v>2736</v>
      </c>
      <c r="B1228" s="183" t="s">
        <v>2737</v>
      </c>
      <c r="C1228" s="183" t="s">
        <v>210</v>
      </c>
      <c r="D1228" s="183" t="s">
        <v>210</v>
      </c>
      <c r="E1228" s="184"/>
      <c r="F1228" s="184"/>
      <c r="G1228" s="188"/>
      <c r="H1228" s="185"/>
      <c r="I1228" s="184"/>
      <c r="J1228" s="184"/>
      <c r="K1228" s="183" t="s">
        <v>410</v>
      </c>
      <c r="L1228" s="183"/>
      <c r="M1228" s="186"/>
      <c r="N1228" s="61" t="s">
        <v>410</v>
      </c>
      <c r="P1228" s="175" t="s">
        <v>210</v>
      </c>
      <c r="T1228" s="176"/>
    </row>
    <row r="1229" spans="1:20" s="61" customFormat="1" ht="17.25">
      <c r="A1229" s="183" t="s">
        <v>2738</v>
      </c>
      <c r="B1229" s="183" t="s">
        <v>2739</v>
      </c>
      <c r="C1229" s="183" t="s">
        <v>97</v>
      </c>
      <c r="D1229" s="183" t="s">
        <v>98</v>
      </c>
      <c r="E1229" s="184">
        <v>125</v>
      </c>
      <c r="F1229" s="184">
        <v>75</v>
      </c>
      <c r="G1229" s="188" t="s">
        <v>1321</v>
      </c>
      <c r="H1229" s="183"/>
      <c r="I1229" s="184">
        <v>38.16</v>
      </c>
      <c r="J1229" s="184">
        <v>113.16</v>
      </c>
      <c r="K1229" s="185">
        <v>0</v>
      </c>
      <c r="L1229" s="185" t="s">
        <v>76</v>
      </c>
      <c r="M1229" s="186" t="s">
        <v>2740</v>
      </c>
      <c r="N1229" s="61" t="s">
        <v>51</v>
      </c>
      <c r="P1229" s="175" t="s">
        <v>97</v>
      </c>
      <c r="T1229" s="176"/>
    </row>
    <row r="1230" spans="1:20" s="61" customFormat="1" ht="17.25">
      <c r="A1230" s="183" t="s">
        <v>2741</v>
      </c>
      <c r="B1230" s="183" t="s">
        <v>2742</v>
      </c>
      <c r="C1230" s="183" t="s">
        <v>97</v>
      </c>
      <c r="D1230" s="183" t="s">
        <v>98</v>
      </c>
      <c r="E1230" s="184">
        <v>125</v>
      </c>
      <c r="F1230" s="184">
        <v>75</v>
      </c>
      <c r="G1230" s="188" t="s">
        <v>1321</v>
      </c>
      <c r="H1230" s="183"/>
      <c r="I1230" s="184">
        <v>38.16</v>
      </c>
      <c r="J1230" s="184">
        <v>113.16</v>
      </c>
      <c r="K1230" s="185">
        <v>70</v>
      </c>
      <c r="L1230" s="185" t="s">
        <v>130</v>
      </c>
      <c r="M1230" s="186" t="s">
        <v>2743</v>
      </c>
      <c r="N1230" s="61" t="s">
        <v>51</v>
      </c>
      <c r="P1230" s="175" t="s">
        <v>97</v>
      </c>
      <c r="T1230" s="176"/>
    </row>
    <row r="1231" spans="1:20" s="61" customFormat="1" ht="17.25">
      <c r="A1231" s="183" t="s">
        <v>2744</v>
      </c>
      <c r="B1231" s="183" t="s">
        <v>2745</v>
      </c>
      <c r="C1231" s="183" t="s">
        <v>97</v>
      </c>
      <c r="D1231" s="183" t="s">
        <v>98</v>
      </c>
      <c r="E1231" s="184">
        <v>420</v>
      </c>
      <c r="F1231" s="184">
        <v>340</v>
      </c>
      <c r="G1231" s="188" t="s">
        <v>99</v>
      </c>
      <c r="H1231" s="185"/>
      <c r="I1231" s="184">
        <v>153.26</v>
      </c>
      <c r="J1231" s="184">
        <v>493.26</v>
      </c>
      <c r="K1231" s="185">
        <v>83</v>
      </c>
      <c r="L1231" s="185"/>
      <c r="M1231" s="186"/>
      <c r="N1231" s="61" t="s">
        <v>51</v>
      </c>
      <c r="P1231" s="175" t="s">
        <v>97</v>
      </c>
      <c r="T1231" s="176"/>
    </row>
    <row r="1232" spans="1:20" s="61" customFormat="1" ht="17.25">
      <c r="A1232" s="183" t="s">
        <v>2746</v>
      </c>
      <c r="B1232" s="183" t="s">
        <v>2747</v>
      </c>
      <c r="C1232" s="183" t="s">
        <v>97</v>
      </c>
      <c r="D1232" s="183" t="s">
        <v>98</v>
      </c>
      <c r="E1232" s="184">
        <v>420</v>
      </c>
      <c r="F1232" s="184">
        <v>340</v>
      </c>
      <c r="G1232" s="185" t="s">
        <v>99</v>
      </c>
      <c r="H1232" s="185"/>
      <c r="I1232" s="184">
        <v>153.26</v>
      </c>
      <c r="J1232" s="184">
        <v>493.26</v>
      </c>
      <c r="K1232" s="185">
        <v>50</v>
      </c>
      <c r="L1232" s="185"/>
      <c r="M1232" s="186"/>
      <c r="N1232" s="61" t="s">
        <v>51</v>
      </c>
      <c r="P1232" s="175" t="s">
        <v>97</v>
      </c>
      <c r="T1232" s="176"/>
    </row>
    <row r="1233" spans="1:20" s="61" customFormat="1" ht="17.25">
      <c r="A1233" s="183" t="s">
        <v>2748</v>
      </c>
      <c r="B1233" s="183" t="s">
        <v>2749</v>
      </c>
      <c r="C1233" s="183" t="s">
        <v>179</v>
      </c>
      <c r="D1233" s="183" t="s">
        <v>179</v>
      </c>
      <c r="E1233" s="184">
        <v>295</v>
      </c>
      <c r="F1233" s="184">
        <v>195</v>
      </c>
      <c r="G1233" s="188" t="s">
        <v>1052</v>
      </c>
      <c r="H1233" s="185"/>
      <c r="I1233" s="184">
        <v>100.38</v>
      </c>
      <c r="J1233" s="184">
        <v>295.38</v>
      </c>
      <c r="K1233" s="183">
        <v>864</v>
      </c>
      <c r="L1233" s="183"/>
      <c r="M1233" s="186"/>
      <c r="N1233" s="61" t="s">
        <v>51</v>
      </c>
      <c r="P1233" s="175" t="s">
        <v>179</v>
      </c>
      <c r="T1233" s="176"/>
    </row>
    <row r="1234" spans="1:20" s="61" customFormat="1" ht="17.25">
      <c r="A1234" s="183" t="s">
        <v>2750</v>
      </c>
      <c r="B1234" s="183" t="s">
        <v>2751</v>
      </c>
      <c r="C1234" s="183" t="s">
        <v>179</v>
      </c>
      <c r="D1234" s="183" t="s">
        <v>179</v>
      </c>
      <c r="E1234" s="184">
        <v>285</v>
      </c>
      <c r="F1234" s="184">
        <v>185</v>
      </c>
      <c r="G1234" s="185" t="s">
        <v>1174</v>
      </c>
      <c r="H1234" s="185"/>
      <c r="I1234" s="184">
        <v>94.75</v>
      </c>
      <c r="J1234" s="184">
        <v>279.75</v>
      </c>
      <c r="K1234" s="185">
        <v>796</v>
      </c>
      <c r="L1234" s="185"/>
      <c r="M1234" s="186"/>
      <c r="N1234" s="61" t="s">
        <v>51</v>
      </c>
      <c r="P1234" s="175" t="s">
        <v>179</v>
      </c>
      <c r="T1234" s="176"/>
    </row>
    <row r="1235" spans="1:20" s="61" customFormat="1" ht="17.25">
      <c r="A1235" s="183" t="s">
        <v>2752</v>
      </c>
      <c r="B1235" s="183" t="s">
        <v>2753</v>
      </c>
      <c r="C1235" s="183" t="s">
        <v>2466</v>
      </c>
      <c r="D1235" s="183" t="s">
        <v>2467</v>
      </c>
      <c r="E1235" s="184">
        <v>75</v>
      </c>
      <c r="F1235" s="184">
        <v>60</v>
      </c>
      <c r="G1235" s="188" t="s">
        <v>99</v>
      </c>
      <c r="H1235" s="185" t="s">
        <v>2754</v>
      </c>
      <c r="I1235" s="184">
        <v>38.3</v>
      </c>
      <c r="J1235" s="184">
        <v>98.3</v>
      </c>
      <c r="K1235" s="185">
        <v>48</v>
      </c>
      <c r="L1235" s="185"/>
      <c r="M1235" s="186"/>
      <c r="N1235" s="61" t="s">
        <v>51</v>
      </c>
      <c r="P1235" s="175" t="s">
        <v>2466</v>
      </c>
      <c r="T1235" s="176"/>
    </row>
    <row r="1236" spans="1:20" s="61" customFormat="1" ht="17.25">
      <c r="A1236" s="183" t="s">
        <v>2755</v>
      </c>
      <c r="B1236" s="183" t="s">
        <v>2756</v>
      </c>
      <c r="C1236" s="183" t="s">
        <v>2466</v>
      </c>
      <c r="D1236" s="183" t="s">
        <v>2467</v>
      </c>
      <c r="E1236" s="184">
        <v>75</v>
      </c>
      <c r="F1236" s="184">
        <v>60</v>
      </c>
      <c r="G1236" s="188" t="s">
        <v>99</v>
      </c>
      <c r="H1236" s="185" t="s">
        <v>2754</v>
      </c>
      <c r="I1236" s="184">
        <v>43.61</v>
      </c>
      <c r="J1236" s="184">
        <v>103.61</v>
      </c>
      <c r="K1236" s="183">
        <v>52</v>
      </c>
      <c r="L1236" s="183"/>
      <c r="M1236" s="186"/>
      <c r="N1236" s="61" t="s">
        <v>51</v>
      </c>
      <c r="P1236" s="175" t="s">
        <v>2466</v>
      </c>
      <c r="T1236" s="176"/>
    </row>
    <row r="1237" spans="1:20" s="61" customFormat="1" ht="17.25">
      <c r="A1237" s="183" t="s">
        <v>2757</v>
      </c>
      <c r="B1237" s="183" t="s">
        <v>2758</v>
      </c>
      <c r="C1237" s="183" t="s">
        <v>1235</v>
      </c>
      <c r="D1237" s="183" t="s">
        <v>1236</v>
      </c>
      <c r="E1237" s="184"/>
      <c r="F1237" s="184"/>
      <c r="G1237" s="188"/>
      <c r="H1237" s="185"/>
      <c r="I1237" s="184"/>
      <c r="J1237" s="184"/>
      <c r="K1237" s="183" t="s">
        <v>410</v>
      </c>
      <c r="L1237" s="183"/>
      <c r="M1237" s="186"/>
      <c r="N1237" s="61" t="s">
        <v>410</v>
      </c>
      <c r="P1237" s="175" t="s">
        <v>1235</v>
      </c>
      <c r="T1237" s="176"/>
    </row>
    <row r="1238" spans="1:20" s="61" customFormat="1" ht="17.25">
      <c r="A1238" s="183" t="s">
        <v>2759</v>
      </c>
      <c r="B1238" s="183" t="s">
        <v>2760</v>
      </c>
      <c r="C1238" s="183" t="s">
        <v>625</v>
      </c>
      <c r="D1238" s="183" t="s">
        <v>626</v>
      </c>
      <c r="E1238" s="184">
        <v>400</v>
      </c>
      <c r="F1238" s="184">
        <v>400</v>
      </c>
      <c r="G1238" s="185"/>
      <c r="H1238" s="185"/>
      <c r="I1238" s="184">
        <v>196.93</v>
      </c>
      <c r="J1238" s="184">
        <v>596.93</v>
      </c>
      <c r="K1238" s="185">
        <v>61</v>
      </c>
      <c r="L1238" s="185"/>
      <c r="M1238" s="186"/>
      <c r="N1238" s="61" t="s">
        <v>51</v>
      </c>
      <c r="P1238" s="175" t="s">
        <v>625</v>
      </c>
      <c r="T1238" s="176"/>
    </row>
    <row r="1239" spans="1:20" s="61" customFormat="1" ht="17.25">
      <c r="A1239" s="183" t="s">
        <v>2761</v>
      </c>
      <c r="B1239" s="183" t="s">
        <v>2762</v>
      </c>
      <c r="C1239" s="183" t="s">
        <v>625</v>
      </c>
      <c r="D1239" s="183" t="s">
        <v>626</v>
      </c>
      <c r="E1239" s="184">
        <v>400</v>
      </c>
      <c r="F1239" s="184">
        <v>400</v>
      </c>
      <c r="G1239" s="188"/>
      <c r="H1239" s="185"/>
      <c r="I1239" s="184">
        <v>196.93</v>
      </c>
      <c r="J1239" s="184">
        <v>596.93</v>
      </c>
      <c r="K1239" s="185">
        <v>70</v>
      </c>
      <c r="L1239" s="185"/>
      <c r="M1239" s="186"/>
      <c r="N1239" s="61" t="s">
        <v>51</v>
      </c>
      <c r="P1239" s="175" t="s">
        <v>625</v>
      </c>
      <c r="T1239" s="176"/>
    </row>
    <row r="1240" spans="1:20" s="61" customFormat="1" ht="17.25">
      <c r="A1240" s="183" t="s">
        <v>2763</v>
      </c>
      <c r="B1240" s="183" t="s">
        <v>2764</v>
      </c>
      <c r="C1240" s="183" t="s">
        <v>1574</v>
      </c>
      <c r="D1240" s="183" t="s">
        <v>1575</v>
      </c>
      <c r="E1240" s="184">
        <v>320</v>
      </c>
      <c r="F1240" s="184">
        <v>290</v>
      </c>
      <c r="G1240" s="188" t="s">
        <v>137</v>
      </c>
      <c r="H1240" s="185"/>
      <c r="I1240" s="184">
        <v>139.46</v>
      </c>
      <c r="J1240" s="184">
        <v>429.46</v>
      </c>
      <c r="K1240" s="185">
        <v>3</v>
      </c>
      <c r="L1240" s="185"/>
      <c r="M1240" s="186"/>
      <c r="N1240" s="61" t="s">
        <v>51</v>
      </c>
      <c r="P1240" s="175" t="s">
        <v>1574</v>
      </c>
      <c r="T1240" s="176"/>
    </row>
    <row r="1241" spans="1:20" s="61" customFormat="1" ht="17.25">
      <c r="A1241" s="183" t="s">
        <v>2765</v>
      </c>
      <c r="B1241" s="183" t="s">
        <v>2686</v>
      </c>
      <c r="C1241" s="183" t="s">
        <v>991</v>
      </c>
      <c r="D1241" s="183" t="s">
        <v>992</v>
      </c>
      <c r="E1241" s="184">
        <v>89</v>
      </c>
      <c r="F1241" s="184">
        <v>59</v>
      </c>
      <c r="G1241" s="188" t="s">
        <v>1052</v>
      </c>
      <c r="H1241" s="185" t="s">
        <v>689</v>
      </c>
      <c r="I1241" s="184">
        <v>38.13</v>
      </c>
      <c r="J1241" s="184">
        <v>97.13</v>
      </c>
      <c r="K1241" s="183">
        <v>23</v>
      </c>
      <c r="L1241" s="183"/>
      <c r="M1241" s="186"/>
      <c r="N1241" s="61" t="s">
        <v>51</v>
      </c>
      <c r="P1241" s="175" t="s">
        <v>991</v>
      </c>
      <c r="T1241" s="176"/>
    </row>
    <row r="1242" spans="1:20" s="61" customFormat="1" ht="17.25">
      <c r="A1242" s="183" t="s">
        <v>2766</v>
      </c>
      <c r="B1242" s="183" t="s">
        <v>2767</v>
      </c>
      <c r="C1242" s="183" t="s">
        <v>2768</v>
      </c>
      <c r="D1242" s="183" t="s">
        <v>2769</v>
      </c>
      <c r="E1242" s="184">
        <v>159.99</v>
      </c>
      <c r="F1242" s="184">
        <v>138</v>
      </c>
      <c r="G1242" s="188" t="s">
        <v>102</v>
      </c>
      <c r="H1242" s="185"/>
      <c r="I1242" s="184">
        <v>56.62</v>
      </c>
      <c r="J1242" s="184">
        <v>194.62</v>
      </c>
      <c r="K1242" s="185">
        <v>0</v>
      </c>
      <c r="L1242" s="185"/>
      <c r="M1242" s="186"/>
      <c r="N1242" s="61" t="s">
        <v>51</v>
      </c>
      <c r="P1242" s="175" t="s">
        <v>2768</v>
      </c>
      <c r="T1242" s="176"/>
    </row>
    <row r="1243" spans="1:20" s="61" customFormat="1" ht="17.25">
      <c r="A1243" s="183" t="s">
        <v>2770</v>
      </c>
      <c r="B1243" s="183" t="s">
        <v>2771</v>
      </c>
      <c r="C1243" s="183" t="s">
        <v>2768</v>
      </c>
      <c r="D1243" s="183" t="s">
        <v>2769</v>
      </c>
      <c r="E1243" s="184">
        <v>149.99</v>
      </c>
      <c r="F1243" s="184">
        <v>128</v>
      </c>
      <c r="G1243" s="188" t="s">
        <v>88</v>
      </c>
      <c r="H1243" s="185"/>
      <c r="I1243" s="184">
        <v>52.31</v>
      </c>
      <c r="J1243" s="184">
        <v>180.31</v>
      </c>
      <c r="K1243" s="185">
        <v>2</v>
      </c>
      <c r="L1243" s="185"/>
      <c r="M1243" s="186"/>
      <c r="N1243" s="61" t="s">
        <v>51</v>
      </c>
      <c r="P1243" s="175" t="s">
        <v>2768</v>
      </c>
      <c r="T1243" s="176"/>
    </row>
    <row r="1244" spans="1:20" s="61" customFormat="1" ht="17.25">
      <c r="A1244" s="183" t="s">
        <v>2772</v>
      </c>
      <c r="B1244" s="183" t="s">
        <v>2773</v>
      </c>
      <c r="C1244" s="183" t="s">
        <v>179</v>
      </c>
      <c r="D1244" s="183" t="s">
        <v>179</v>
      </c>
      <c r="E1244" s="184">
        <v>295</v>
      </c>
      <c r="F1244" s="184">
        <v>215</v>
      </c>
      <c r="G1244" s="188" t="s">
        <v>356</v>
      </c>
      <c r="H1244" s="185"/>
      <c r="I1244" s="184">
        <v>100.38</v>
      </c>
      <c r="J1244" s="184">
        <v>315.38</v>
      </c>
      <c r="K1244" s="183">
        <v>195</v>
      </c>
      <c r="L1244" s="183"/>
      <c r="M1244" s="186"/>
      <c r="N1244" s="61" t="s">
        <v>51</v>
      </c>
      <c r="P1244" s="175" t="s">
        <v>179</v>
      </c>
      <c r="T1244" s="176"/>
    </row>
    <row r="1245" spans="1:20" s="61" customFormat="1" ht="17.25">
      <c r="A1245" s="183" t="s">
        <v>2774</v>
      </c>
      <c r="B1245" s="183" t="s">
        <v>2775</v>
      </c>
      <c r="C1245" s="183" t="s">
        <v>261</v>
      </c>
      <c r="D1245" s="183" t="s">
        <v>262</v>
      </c>
      <c r="E1245" s="184"/>
      <c r="F1245" s="184"/>
      <c r="G1245" s="188"/>
      <c r="H1245" s="185"/>
      <c r="I1245" s="184"/>
      <c r="J1245" s="184"/>
      <c r="K1245" s="185" t="s">
        <v>410</v>
      </c>
      <c r="L1245" s="185"/>
      <c r="M1245" s="186"/>
      <c r="N1245" s="61" t="s">
        <v>410</v>
      </c>
      <c r="P1245" s="175" t="s">
        <v>261</v>
      </c>
      <c r="T1245" s="176"/>
    </row>
    <row r="1246" spans="1:20" s="61" customFormat="1" ht="17.25">
      <c r="A1246" s="183" t="s">
        <v>2776</v>
      </c>
      <c r="B1246" s="183" t="s">
        <v>2777</v>
      </c>
      <c r="C1246" s="183" t="s">
        <v>261</v>
      </c>
      <c r="D1246" s="183" t="s">
        <v>262</v>
      </c>
      <c r="E1246" s="184">
        <v>202</v>
      </c>
      <c r="F1246" s="184">
        <v>200</v>
      </c>
      <c r="G1246" s="188" t="s">
        <v>1342</v>
      </c>
      <c r="H1246" s="185"/>
      <c r="I1246" s="184">
        <v>79.12</v>
      </c>
      <c r="J1246" s="184">
        <v>279.12</v>
      </c>
      <c r="K1246" s="185">
        <v>6</v>
      </c>
      <c r="L1246" s="185"/>
      <c r="M1246" s="186"/>
      <c r="N1246" s="61" t="s">
        <v>51</v>
      </c>
      <c r="P1246" s="175" t="s">
        <v>261</v>
      </c>
      <c r="T1246" s="176"/>
    </row>
    <row r="1247" spans="1:20" s="61" customFormat="1" ht="17.25">
      <c r="A1247" s="183" t="s">
        <v>2778</v>
      </c>
      <c r="B1247" s="183" t="s">
        <v>2779</v>
      </c>
      <c r="C1247" s="183" t="s">
        <v>261</v>
      </c>
      <c r="D1247" s="183" t="s">
        <v>262</v>
      </c>
      <c r="E1247" s="184">
        <v>204</v>
      </c>
      <c r="F1247" s="184">
        <v>150</v>
      </c>
      <c r="G1247" s="188" t="s">
        <v>464</v>
      </c>
      <c r="H1247" s="185" t="s">
        <v>2555</v>
      </c>
      <c r="I1247" s="184">
        <v>79.12</v>
      </c>
      <c r="J1247" s="184">
        <v>229.12</v>
      </c>
      <c r="K1247" s="183">
        <v>68</v>
      </c>
      <c r="L1247" s="183"/>
      <c r="M1247" s="186"/>
      <c r="N1247" s="61" t="s">
        <v>51</v>
      </c>
      <c r="P1247" s="175" t="s">
        <v>261</v>
      </c>
      <c r="T1247" s="176"/>
    </row>
    <row r="1248" spans="1:20" s="61" customFormat="1" ht="17.25">
      <c r="A1248" s="183" t="s">
        <v>2780</v>
      </c>
      <c r="B1248" s="183" t="s">
        <v>2781</v>
      </c>
      <c r="C1248" s="183" t="s">
        <v>116</v>
      </c>
      <c r="D1248" s="183" t="s">
        <v>117</v>
      </c>
      <c r="E1248" s="184">
        <v>135</v>
      </c>
      <c r="F1248" s="184">
        <v>115</v>
      </c>
      <c r="G1248" s="188" t="s">
        <v>88</v>
      </c>
      <c r="H1248" s="185"/>
      <c r="I1248" s="184">
        <v>42.63</v>
      </c>
      <c r="J1248" s="184">
        <v>157.63</v>
      </c>
      <c r="K1248" s="185">
        <v>0</v>
      </c>
      <c r="L1248" s="185" t="s">
        <v>130</v>
      </c>
      <c r="M1248" s="186" t="s">
        <v>211</v>
      </c>
      <c r="N1248" s="61" t="s">
        <v>51</v>
      </c>
      <c r="P1248" s="175" t="s">
        <v>116</v>
      </c>
      <c r="T1248" s="176"/>
    </row>
    <row r="1249" spans="1:20" s="61" customFormat="1" ht="17.25">
      <c r="A1249" s="183" t="s">
        <v>2782</v>
      </c>
      <c r="B1249" s="183" t="s">
        <v>2783</v>
      </c>
      <c r="C1249" s="183" t="s">
        <v>116</v>
      </c>
      <c r="D1249" s="183" t="s">
        <v>117</v>
      </c>
      <c r="E1249" s="184">
        <v>125</v>
      </c>
      <c r="F1249" s="184">
        <v>105</v>
      </c>
      <c r="G1249" s="188" t="s">
        <v>268</v>
      </c>
      <c r="H1249" s="185"/>
      <c r="I1249" s="184">
        <v>39.26</v>
      </c>
      <c r="J1249" s="184">
        <v>144.26</v>
      </c>
      <c r="K1249" s="183">
        <v>19</v>
      </c>
      <c r="L1249" s="183" t="s">
        <v>57</v>
      </c>
      <c r="M1249" s="186" t="s">
        <v>211</v>
      </c>
      <c r="N1249" s="61" t="s">
        <v>51</v>
      </c>
      <c r="P1249" s="175" t="s">
        <v>116</v>
      </c>
      <c r="T1249" s="176"/>
    </row>
    <row r="1250" spans="1:20" s="61" customFormat="1" ht="17.25">
      <c r="A1250" s="183" t="s">
        <v>2784</v>
      </c>
      <c r="B1250" s="183" t="s">
        <v>2785</v>
      </c>
      <c r="C1250" s="183" t="s">
        <v>116</v>
      </c>
      <c r="D1250" s="183" t="s">
        <v>117</v>
      </c>
      <c r="E1250" s="184">
        <v>125</v>
      </c>
      <c r="F1250" s="184">
        <v>105</v>
      </c>
      <c r="G1250" s="188" t="s">
        <v>268</v>
      </c>
      <c r="H1250" s="185"/>
      <c r="I1250" s="184">
        <v>39.26</v>
      </c>
      <c r="J1250" s="184">
        <v>144.26</v>
      </c>
      <c r="K1250" s="183">
        <v>17</v>
      </c>
      <c r="L1250" s="183"/>
      <c r="M1250" s="186"/>
      <c r="N1250" s="61" t="s">
        <v>51</v>
      </c>
      <c r="P1250" s="175" t="s">
        <v>116</v>
      </c>
      <c r="T1250" s="176"/>
    </row>
    <row r="1251" spans="1:20" s="61" customFormat="1" ht="17.25">
      <c r="A1251" s="183" t="s">
        <v>2786</v>
      </c>
      <c r="B1251" s="183" t="s">
        <v>2787</v>
      </c>
      <c r="C1251" s="183" t="s">
        <v>116</v>
      </c>
      <c r="D1251" s="183" t="s">
        <v>117</v>
      </c>
      <c r="E1251" s="184">
        <v>125</v>
      </c>
      <c r="F1251" s="184">
        <v>105</v>
      </c>
      <c r="G1251" s="188" t="s">
        <v>268</v>
      </c>
      <c r="H1251" s="185"/>
      <c r="I1251" s="184">
        <v>39.26</v>
      </c>
      <c r="J1251" s="184">
        <v>144.26</v>
      </c>
      <c r="K1251" s="185">
        <v>42</v>
      </c>
      <c r="L1251" s="185" t="s">
        <v>57</v>
      </c>
      <c r="M1251" s="186" t="s">
        <v>211</v>
      </c>
      <c r="N1251" s="61" t="s">
        <v>51</v>
      </c>
      <c r="P1251" s="175" t="s">
        <v>116</v>
      </c>
      <c r="T1251" s="176"/>
    </row>
    <row r="1252" spans="1:20" s="61" customFormat="1" ht="17.25">
      <c r="A1252" s="183" t="s">
        <v>2788</v>
      </c>
      <c r="B1252" s="183" t="s">
        <v>2698</v>
      </c>
      <c r="C1252" s="183" t="s">
        <v>604</v>
      </c>
      <c r="D1252" s="183" t="s">
        <v>605</v>
      </c>
      <c r="E1252" s="184">
        <v>149</v>
      </c>
      <c r="F1252" s="184">
        <v>140</v>
      </c>
      <c r="G1252" s="185" t="s">
        <v>126</v>
      </c>
      <c r="H1252" s="185"/>
      <c r="I1252" s="184">
        <v>45.51</v>
      </c>
      <c r="J1252" s="184">
        <v>185.51</v>
      </c>
      <c r="K1252" s="185">
        <v>0</v>
      </c>
      <c r="L1252" s="185" t="s">
        <v>76</v>
      </c>
      <c r="M1252" s="186" t="s">
        <v>2601</v>
      </c>
      <c r="N1252" s="61" t="s">
        <v>51</v>
      </c>
      <c r="P1252" s="175" t="s">
        <v>604</v>
      </c>
      <c r="T1252" s="176"/>
    </row>
    <row r="1253" spans="1:20" s="61" customFormat="1" ht="17.25">
      <c r="A1253" s="183" t="s">
        <v>2789</v>
      </c>
      <c r="B1253" s="183" t="s">
        <v>2790</v>
      </c>
      <c r="C1253" s="183" t="s">
        <v>604</v>
      </c>
      <c r="D1253" s="183" t="s">
        <v>605</v>
      </c>
      <c r="E1253" s="184">
        <v>149</v>
      </c>
      <c r="F1253" s="184">
        <v>140</v>
      </c>
      <c r="G1253" s="188" t="s">
        <v>126</v>
      </c>
      <c r="H1253" s="185"/>
      <c r="I1253" s="184">
        <v>45.51</v>
      </c>
      <c r="J1253" s="184">
        <v>185.51</v>
      </c>
      <c r="K1253" s="185">
        <v>0</v>
      </c>
      <c r="L1253" s="185" t="s">
        <v>2791</v>
      </c>
      <c r="M1253" s="186" t="s">
        <v>283</v>
      </c>
      <c r="N1253" s="61" t="s">
        <v>51</v>
      </c>
      <c r="P1253" s="175" t="s">
        <v>604</v>
      </c>
      <c r="T1253" s="176"/>
    </row>
    <row r="1254" spans="1:20" s="61" customFormat="1" ht="17.25">
      <c r="A1254" s="183" t="s">
        <v>2792</v>
      </c>
      <c r="B1254" s="183" t="s">
        <v>2793</v>
      </c>
      <c r="C1254" s="183" t="s">
        <v>604</v>
      </c>
      <c r="D1254" s="183" t="s">
        <v>605</v>
      </c>
      <c r="E1254" s="184">
        <v>149</v>
      </c>
      <c r="F1254" s="184">
        <v>140</v>
      </c>
      <c r="G1254" s="188" t="s">
        <v>126</v>
      </c>
      <c r="H1254" s="185"/>
      <c r="I1254" s="184">
        <v>45.51</v>
      </c>
      <c r="J1254" s="184">
        <v>185.51</v>
      </c>
      <c r="K1254" s="185">
        <v>0</v>
      </c>
      <c r="L1254" s="185" t="s">
        <v>2791</v>
      </c>
      <c r="M1254" s="186" t="s">
        <v>2601</v>
      </c>
      <c r="N1254" s="61" t="s">
        <v>51</v>
      </c>
      <c r="P1254" s="175" t="s">
        <v>604</v>
      </c>
      <c r="T1254" s="176"/>
    </row>
    <row r="1255" spans="1:20" s="61" customFormat="1" ht="17.25">
      <c r="A1255" s="183" t="s">
        <v>2794</v>
      </c>
      <c r="B1255" s="183" t="s">
        <v>2795</v>
      </c>
      <c r="C1255" s="183" t="s">
        <v>116</v>
      </c>
      <c r="D1255" s="183" t="s">
        <v>117</v>
      </c>
      <c r="E1255" s="184">
        <v>269</v>
      </c>
      <c r="F1255" s="184">
        <v>240</v>
      </c>
      <c r="G1255" s="188" t="s">
        <v>75</v>
      </c>
      <c r="H1255" s="185"/>
      <c r="I1255" s="184">
        <v>98.33</v>
      </c>
      <c r="J1255" s="184">
        <v>338.33</v>
      </c>
      <c r="K1255" s="183">
        <v>79</v>
      </c>
      <c r="L1255" s="183"/>
      <c r="M1255" s="186"/>
      <c r="N1255" s="61" t="s">
        <v>51</v>
      </c>
      <c r="P1255" s="175" t="s">
        <v>116</v>
      </c>
      <c r="T1255" s="176"/>
    </row>
    <row r="1256" spans="1:20" s="61" customFormat="1" ht="17.25">
      <c r="A1256" s="183" t="s">
        <v>2796</v>
      </c>
      <c r="B1256" s="183" t="s">
        <v>1284</v>
      </c>
      <c r="C1256" s="183" t="s">
        <v>97</v>
      </c>
      <c r="D1256" s="183" t="s">
        <v>98</v>
      </c>
      <c r="E1256" s="184">
        <v>105</v>
      </c>
      <c r="F1256" s="184">
        <v>76</v>
      </c>
      <c r="G1256" s="185" t="s">
        <v>356</v>
      </c>
      <c r="H1256" s="185"/>
      <c r="I1256" s="184">
        <v>27.31</v>
      </c>
      <c r="J1256" s="184">
        <v>103.31</v>
      </c>
      <c r="K1256" s="183">
        <v>11</v>
      </c>
      <c r="L1256" s="183"/>
      <c r="M1256" s="186"/>
      <c r="N1256" s="61" t="s">
        <v>51</v>
      </c>
      <c r="P1256" s="175" t="s">
        <v>97</v>
      </c>
      <c r="T1256" s="176"/>
    </row>
    <row r="1257" spans="1:20" s="61" customFormat="1" ht="17.25">
      <c r="A1257" s="183" t="s">
        <v>2797</v>
      </c>
      <c r="B1257" s="183" t="s">
        <v>256</v>
      </c>
      <c r="C1257" s="183" t="s">
        <v>706</v>
      </c>
      <c r="D1257" s="183" t="s">
        <v>707</v>
      </c>
      <c r="E1257" s="184">
        <v>269</v>
      </c>
      <c r="F1257" s="184">
        <v>200</v>
      </c>
      <c r="G1257" s="188" t="s">
        <v>924</v>
      </c>
      <c r="H1257" s="185" t="s">
        <v>322</v>
      </c>
      <c r="I1257" s="184">
        <v>91.88</v>
      </c>
      <c r="J1257" s="184">
        <v>291.88</v>
      </c>
      <c r="K1257" s="185">
        <v>95</v>
      </c>
      <c r="L1257" s="185"/>
      <c r="M1257" s="186"/>
      <c r="N1257" s="61" t="s">
        <v>51</v>
      </c>
      <c r="P1257" s="175" t="s">
        <v>706</v>
      </c>
      <c r="T1257" s="176"/>
    </row>
    <row r="1258" spans="1:20" s="61" customFormat="1" ht="17.25">
      <c r="A1258" s="183" t="s">
        <v>2798</v>
      </c>
      <c r="B1258" s="183" t="s">
        <v>254</v>
      </c>
      <c r="C1258" s="183" t="s">
        <v>706</v>
      </c>
      <c r="D1258" s="183" t="s">
        <v>707</v>
      </c>
      <c r="E1258" s="184">
        <v>239</v>
      </c>
      <c r="F1258" s="184">
        <v>180</v>
      </c>
      <c r="G1258" s="188" t="s">
        <v>180</v>
      </c>
      <c r="H1258" s="185" t="s">
        <v>322</v>
      </c>
      <c r="I1258" s="184">
        <v>85.34</v>
      </c>
      <c r="J1258" s="184">
        <v>265.34</v>
      </c>
      <c r="K1258" s="183">
        <v>61</v>
      </c>
      <c r="L1258" s="183"/>
      <c r="M1258" s="186"/>
      <c r="N1258" s="61" t="s">
        <v>51</v>
      </c>
      <c r="P1258" s="175" t="s">
        <v>706</v>
      </c>
      <c r="T1258" s="176"/>
    </row>
    <row r="1259" spans="1:20" s="61" customFormat="1" ht="17.25">
      <c r="A1259" s="183" t="s">
        <v>2799</v>
      </c>
      <c r="B1259" s="183" t="s">
        <v>2800</v>
      </c>
      <c r="C1259" s="183" t="s">
        <v>604</v>
      </c>
      <c r="D1259" s="183" t="s">
        <v>605</v>
      </c>
      <c r="E1259" s="184">
        <v>159</v>
      </c>
      <c r="F1259" s="184">
        <v>159</v>
      </c>
      <c r="G1259" s="188"/>
      <c r="H1259" s="185"/>
      <c r="I1259" s="184">
        <v>75.32</v>
      </c>
      <c r="J1259" s="184">
        <v>234.32</v>
      </c>
      <c r="K1259" s="185">
        <v>0</v>
      </c>
      <c r="L1259" s="185" t="s">
        <v>130</v>
      </c>
      <c r="M1259" s="186" t="s">
        <v>373</v>
      </c>
      <c r="N1259" s="61" t="s">
        <v>51</v>
      </c>
      <c r="P1259" s="175" t="s">
        <v>604</v>
      </c>
      <c r="T1259" s="176"/>
    </row>
    <row r="1260" spans="1:20" s="61" customFormat="1" ht="17.25">
      <c r="A1260" s="183" t="s">
        <v>2801</v>
      </c>
      <c r="B1260" s="183" t="s">
        <v>2802</v>
      </c>
      <c r="C1260" s="183" t="s">
        <v>604</v>
      </c>
      <c r="D1260" s="183" t="s">
        <v>605</v>
      </c>
      <c r="E1260" s="184">
        <v>159</v>
      </c>
      <c r="F1260" s="184">
        <v>159</v>
      </c>
      <c r="G1260" s="185"/>
      <c r="H1260" s="185"/>
      <c r="I1260" s="184">
        <v>75.32</v>
      </c>
      <c r="J1260" s="184">
        <v>234.32</v>
      </c>
      <c r="K1260" s="185">
        <v>0</v>
      </c>
      <c r="L1260" s="185" t="s">
        <v>76</v>
      </c>
      <c r="M1260" s="186" t="s">
        <v>373</v>
      </c>
      <c r="N1260" s="61" t="s">
        <v>51</v>
      </c>
      <c r="P1260" s="175" t="s">
        <v>604</v>
      </c>
      <c r="T1260" s="176"/>
    </row>
    <row r="1261" spans="1:20" s="61" customFormat="1" ht="17.25">
      <c r="A1261" s="183" t="s">
        <v>2803</v>
      </c>
      <c r="B1261" s="183" t="s">
        <v>2804</v>
      </c>
      <c r="C1261" s="183" t="s">
        <v>604</v>
      </c>
      <c r="D1261" s="183" t="s">
        <v>605</v>
      </c>
      <c r="E1261" s="184">
        <v>159</v>
      </c>
      <c r="F1261" s="184">
        <v>159</v>
      </c>
      <c r="G1261" s="188"/>
      <c r="H1261" s="185"/>
      <c r="I1261" s="184">
        <v>75.32</v>
      </c>
      <c r="J1261" s="184">
        <v>234.32</v>
      </c>
      <c r="K1261" s="185">
        <v>0</v>
      </c>
      <c r="L1261" s="185" t="s">
        <v>57</v>
      </c>
      <c r="M1261" s="186" t="s">
        <v>373</v>
      </c>
      <c r="N1261" s="61" t="s">
        <v>51</v>
      </c>
      <c r="P1261" s="175" t="s">
        <v>604</v>
      </c>
      <c r="T1261" s="176"/>
    </row>
    <row r="1262" spans="1:20" s="61" customFormat="1" ht="17.25">
      <c r="A1262" s="183" t="s">
        <v>2805</v>
      </c>
      <c r="B1262" s="183" t="s">
        <v>2806</v>
      </c>
      <c r="C1262" s="183" t="s">
        <v>1525</v>
      </c>
      <c r="D1262" s="183" t="s">
        <v>1526</v>
      </c>
      <c r="E1262" s="184">
        <v>100</v>
      </c>
      <c r="F1262" s="184">
        <v>100</v>
      </c>
      <c r="G1262" s="188"/>
      <c r="H1262" s="185"/>
      <c r="I1262" s="184">
        <v>81.13</v>
      </c>
      <c r="J1262" s="184">
        <v>181.13</v>
      </c>
      <c r="K1262" s="185">
        <v>50</v>
      </c>
      <c r="L1262" s="185"/>
      <c r="M1262" s="186"/>
      <c r="N1262" s="61" t="s">
        <v>51</v>
      </c>
      <c r="P1262" s="175" t="s">
        <v>1525</v>
      </c>
      <c r="T1262" s="176"/>
    </row>
    <row r="1263" spans="1:20" s="61" customFormat="1" ht="17.25">
      <c r="A1263" s="183" t="s">
        <v>2807</v>
      </c>
      <c r="B1263" s="183" t="s">
        <v>2808</v>
      </c>
      <c r="C1263" s="183" t="s">
        <v>1525</v>
      </c>
      <c r="D1263" s="183" t="s">
        <v>1526</v>
      </c>
      <c r="E1263" s="184">
        <v>100</v>
      </c>
      <c r="F1263" s="184">
        <v>100</v>
      </c>
      <c r="G1263" s="188"/>
      <c r="H1263" s="185"/>
      <c r="I1263" s="184">
        <v>81.13</v>
      </c>
      <c r="J1263" s="184">
        <v>181.13</v>
      </c>
      <c r="K1263" s="185">
        <v>35</v>
      </c>
      <c r="L1263" s="185"/>
      <c r="M1263" s="186"/>
      <c r="N1263" s="61" t="s">
        <v>51</v>
      </c>
      <c r="P1263" s="175" t="s">
        <v>1525</v>
      </c>
      <c r="T1263" s="176"/>
    </row>
    <row r="1264" spans="1:20" s="61" customFormat="1" ht="17.25">
      <c r="A1264" s="183" t="s">
        <v>2809</v>
      </c>
      <c r="B1264" s="183" t="s">
        <v>2810</v>
      </c>
      <c r="C1264" s="183" t="s">
        <v>1525</v>
      </c>
      <c r="D1264" s="183" t="s">
        <v>1526</v>
      </c>
      <c r="E1264" s="184">
        <v>100</v>
      </c>
      <c r="F1264" s="184">
        <v>100</v>
      </c>
      <c r="G1264" s="188"/>
      <c r="H1264" s="185"/>
      <c r="I1264" s="184">
        <v>81.13</v>
      </c>
      <c r="J1264" s="184">
        <v>181.13</v>
      </c>
      <c r="K1264" s="185">
        <v>48</v>
      </c>
      <c r="L1264" s="185"/>
      <c r="M1264" s="186"/>
      <c r="N1264" s="61" t="s">
        <v>51</v>
      </c>
      <c r="P1264" s="175" t="s">
        <v>1525</v>
      </c>
      <c r="T1264" s="176"/>
    </row>
    <row r="1265" spans="1:20" s="61" customFormat="1" ht="17.25">
      <c r="A1265" s="183" t="s">
        <v>2811</v>
      </c>
      <c r="B1265" s="183" t="s">
        <v>2812</v>
      </c>
      <c r="C1265" s="183" t="s">
        <v>1525</v>
      </c>
      <c r="D1265" s="183" t="s">
        <v>1526</v>
      </c>
      <c r="E1265" s="184">
        <v>100</v>
      </c>
      <c r="F1265" s="184">
        <v>100</v>
      </c>
      <c r="G1265" s="185"/>
      <c r="H1265" s="185"/>
      <c r="I1265" s="184">
        <v>81.13</v>
      </c>
      <c r="J1265" s="184">
        <v>181.13</v>
      </c>
      <c r="K1265" s="185">
        <v>62</v>
      </c>
      <c r="L1265" s="185"/>
      <c r="M1265" s="186"/>
      <c r="N1265" s="61" t="s">
        <v>51</v>
      </c>
      <c r="P1265" s="175" t="s">
        <v>1525</v>
      </c>
      <c r="T1265" s="176"/>
    </row>
    <row r="1266" spans="1:20" s="61" customFormat="1" ht="17.25">
      <c r="A1266" s="183" t="s">
        <v>2813</v>
      </c>
      <c r="B1266" s="183" t="s">
        <v>2814</v>
      </c>
      <c r="C1266" s="183" t="s">
        <v>1525</v>
      </c>
      <c r="D1266" s="183" t="s">
        <v>1526</v>
      </c>
      <c r="E1266" s="184">
        <v>100</v>
      </c>
      <c r="F1266" s="184">
        <v>100</v>
      </c>
      <c r="G1266" s="185"/>
      <c r="H1266" s="185"/>
      <c r="I1266" s="184">
        <v>81.13</v>
      </c>
      <c r="J1266" s="184">
        <v>181.13</v>
      </c>
      <c r="K1266" s="185">
        <v>127</v>
      </c>
      <c r="L1266" s="185"/>
      <c r="M1266" s="186"/>
      <c r="N1266" s="61" t="s">
        <v>51</v>
      </c>
      <c r="P1266" s="175" t="s">
        <v>1525</v>
      </c>
      <c r="T1266" s="176"/>
    </row>
    <row r="1267" spans="1:20" s="61" customFormat="1" ht="17.25">
      <c r="A1267" s="183" t="s">
        <v>2815</v>
      </c>
      <c r="B1267" s="183" t="s">
        <v>2816</v>
      </c>
      <c r="C1267" s="183" t="s">
        <v>604</v>
      </c>
      <c r="D1267" s="183" t="s">
        <v>605</v>
      </c>
      <c r="E1267" s="184">
        <v>209</v>
      </c>
      <c r="F1267" s="184">
        <v>209</v>
      </c>
      <c r="G1267" s="185"/>
      <c r="H1267" s="185"/>
      <c r="I1267" s="184">
        <v>81.24</v>
      </c>
      <c r="J1267" s="184">
        <v>290.24</v>
      </c>
      <c r="K1267" s="185">
        <v>0</v>
      </c>
      <c r="L1267" s="185" t="s">
        <v>2817</v>
      </c>
      <c r="M1267" s="186" t="s">
        <v>243</v>
      </c>
      <c r="N1267" s="61" t="s">
        <v>51</v>
      </c>
      <c r="P1267" s="175" t="s">
        <v>604</v>
      </c>
      <c r="T1267" s="176"/>
    </row>
    <row r="1268" spans="1:20" s="61" customFormat="1" ht="17.25">
      <c r="A1268" s="183" t="s">
        <v>2818</v>
      </c>
      <c r="B1268" s="183" t="s">
        <v>2819</v>
      </c>
      <c r="C1268" s="183" t="s">
        <v>604</v>
      </c>
      <c r="D1268" s="183" t="s">
        <v>605</v>
      </c>
      <c r="E1268" s="184">
        <v>209</v>
      </c>
      <c r="F1268" s="184">
        <v>209</v>
      </c>
      <c r="G1268" s="185"/>
      <c r="H1268" s="185"/>
      <c r="I1268" s="184">
        <v>82.38</v>
      </c>
      <c r="J1268" s="184">
        <v>291.38</v>
      </c>
      <c r="K1268" s="185">
        <v>0</v>
      </c>
      <c r="L1268" s="185" t="s">
        <v>2791</v>
      </c>
      <c r="M1268" s="186" t="s">
        <v>243</v>
      </c>
      <c r="N1268" s="61" t="s">
        <v>51</v>
      </c>
      <c r="P1268" s="175" t="s">
        <v>604</v>
      </c>
      <c r="T1268" s="176"/>
    </row>
    <row r="1269" spans="1:20" s="61" customFormat="1" ht="17.25">
      <c r="A1269" s="183" t="s">
        <v>2820</v>
      </c>
      <c r="B1269" s="183" t="s">
        <v>2821</v>
      </c>
      <c r="C1269" s="183" t="s">
        <v>604</v>
      </c>
      <c r="D1269" s="183" t="s">
        <v>605</v>
      </c>
      <c r="E1269" s="184">
        <v>209</v>
      </c>
      <c r="F1269" s="184">
        <v>209</v>
      </c>
      <c r="G1269" s="185"/>
      <c r="H1269" s="185"/>
      <c r="I1269" s="184">
        <v>81.84</v>
      </c>
      <c r="J1269" s="184">
        <v>290.84</v>
      </c>
      <c r="K1269" s="185">
        <v>0</v>
      </c>
      <c r="L1269" s="185" t="s">
        <v>2791</v>
      </c>
      <c r="M1269" s="186" t="s">
        <v>127</v>
      </c>
      <c r="N1269" s="61" t="s">
        <v>51</v>
      </c>
      <c r="P1269" s="175" t="s">
        <v>604</v>
      </c>
      <c r="T1269" s="176"/>
    </row>
    <row r="1270" spans="1:20" s="61" customFormat="1" ht="17.25">
      <c r="A1270" s="183" t="s">
        <v>2822</v>
      </c>
      <c r="B1270" s="183" t="s">
        <v>2823</v>
      </c>
      <c r="C1270" s="183" t="s">
        <v>604</v>
      </c>
      <c r="D1270" s="183" t="s">
        <v>605</v>
      </c>
      <c r="E1270" s="184">
        <v>209</v>
      </c>
      <c r="F1270" s="184">
        <v>209</v>
      </c>
      <c r="G1270" s="188"/>
      <c r="H1270" s="185"/>
      <c r="I1270" s="184">
        <v>81.84</v>
      </c>
      <c r="J1270" s="184">
        <v>290.84</v>
      </c>
      <c r="K1270" s="183">
        <v>48</v>
      </c>
      <c r="L1270" s="183"/>
      <c r="M1270" s="186" t="s">
        <v>1611</v>
      </c>
      <c r="N1270" s="61" t="s">
        <v>51</v>
      </c>
      <c r="P1270" s="175" t="s">
        <v>604</v>
      </c>
      <c r="T1270" s="176"/>
    </row>
    <row r="1271" spans="1:20" s="61" customFormat="1" ht="17.25">
      <c r="A1271" s="183" t="s">
        <v>2824</v>
      </c>
      <c r="B1271" s="183" t="s">
        <v>2825</v>
      </c>
      <c r="C1271" s="183" t="s">
        <v>2826</v>
      </c>
      <c r="D1271" s="183" t="s">
        <v>2827</v>
      </c>
      <c r="E1271" s="184">
        <v>149.99</v>
      </c>
      <c r="F1271" s="184">
        <v>106</v>
      </c>
      <c r="G1271" s="188" t="s">
        <v>649</v>
      </c>
      <c r="H1271" s="185"/>
      <c r="I1271" s="184">
        <v>36.06</v>
      </c>
      <c r="J1271" s="184">
        <v>142.06</v>
      </c>
      <c r="K1271" s="183">
        <v>0</v>
      </c>
      <c r="L1271" s="183"/>
      <c r="M1271" s="186"/>
      <c r="N1271" s="61" t="s">
        <v>51</v>
      </c>
      <c r="P1271" s="175" t="s">
        <v>2826</v>
      </c>
      <c r="T1271" s="176"/>
    </row>
    <row r="1272" spans="1:20" s="61" customFormat="1" ht="17.25">
      <c r="A1272" s="183" t="s">
        <v>2828</v>
      </c>
      <c r="B1272" s="183" t="s">
        <v>2698</v>
      </c>
      <c r="C1272" s="183" t="s">
        <v>604</v>
      </c>
      <c r="D1272" s="183" t="s">
        <v>605</v>
      </c>
      <c r="E1272" s="184">
        <v>149</v>
      </c>
      <c r="F1272" s="184">
        <v>140</v>
      </c>
      <c r="G1272" s="188" t="s">
        <v>126</v>
      </c>
      <c r="H1272" s="185"/>
      <c r="I1272" s="184">
        <v>45.51</v>
      </c>
      <c r="J1272" s="184">
        <v>185.51</v>
      </c>
      <c r="K1272" s="183">
        <v>0</v>
      </c>
      <c r="L1272" s="183" t="s">
        <v>76</v>
      </c>
      <c r="M1272" s="186" t="s">
        <v>58</v>
      </c>
      <c r="N1272" s="61" t="s">
        <v>51</v>
      </c>
      <c r="P1272" s="175" t="s">
        <v>604</v>
      </c>
      <c r="T1272" s="176"/>
    </row>
    <row r="1273" spans="1:20" s="61" customFormat="1" ht="17.25">
      <c r="A1273" s="183" t="s">
        <v>2829</v>
      </c>
      <c r="B1273" s="183" t="s">
        <v>2698</v>
      </c>
      <c r="C1273" s="183" t="s">
        <v>604</v>
      </c>
      <c r="D1273" s="183" t="s">
        <v>605</v>
      </c>
      <c r="E1273" s="184">
        <v>149</v>
      </c>
      <c r="F1273" s="184">
        <v>140</v>
      </c>
      <c r="G1273" s="188" t="s">
        <v>126</v>
      </c>
      <c r="H1273" s="185"/>
      <c r="I1273" s="184">
        <v>45.51</v>
      </c>
      <c r="J1273" s="184">
        <v>185.51</v>
      </c>
      <c r="K1273" s="183">
        <v>0</v>
      </c>
      <c r="L1273" s="183" t="s">
        <v>57</v>
      </c>
      <c r="M1273" s="186" t="s">
        <v>58</v>
      </c>
      <c r="N1273" s="61" t="s">
        <v>51</v>
      </c>
      <c r="P1273" s="175" t="s">
        <v>604</v>
      </c>
      <c r="T1273" s="176"/>
    </row>
    <row r="1274" spans="1:20" s="61" customFormat="1" ht="17.25">
      <c r="A1274" s="183" t="s">
        <v>2830</v>
      </c>
      <c r="B1274" s="183" t="s">
        <v>2831</v>
      </c>
      <c r="C1274" s="183" t="s">
        <v>116</v>
      </c>
      <c r="D1274" s="183" t="s">
        <v>117</v>
      </c>
      <c r="E1274" s="184">
        <v>125</v>
      </c>
      <c r="F1274" s="184">
        <v>105</v>
      </c>
      <c r="G1274" s="188" t="s">
        <v>268</v>
      </c>
      <c r="H1274" s="185"/>
      <c r="I1274" s="184">
        <v>39.26</v>
      </c>
      <c r="J1274" s="184">
        <v>144.26</v>
      </c>
      <c r="K1274" s="185">
        <v>7</v>
      </c>
      <c r="L1274" s="185" t="s">
        <v>130</v>
      </c>
      <c r="M1274" s="186" t="s">
        <v>211</v>
      </c>
      <c r="N1274" s="61" t="s">
        <v>51</v>
      </c>
      <c r="P1274" s="175" t="s">
        <v>116</v>
      </c>
      <c r="T1274" s="176"/>
    </row>
    <row r="1275" spans="1:20" s="61" customFormat="1" ht="17.25">
      <c r="A1275" s="183" t="s">
        <v>2832</v>
      </c>
      <c r="B1275" s="183" t="s">
        <v>2833</v>
      </c>
      <c r="C1275" s="183" t="s">
        <v>97</v>
      </c>
      <c r="D1275" s="183" t="s">
        <v>98</v>
      </c>
      <c r="E1275" s="184"/>
      <c r="F1275" s="184"/>
      <c r="G1275" s="185"/>
      <c r="H1275" s="185"/>
      <c r="I1275" s="184"/>
      <c r="J1275" s="184"/>
      <c r="K1275" s="185" t="s">
        <v>410</v>
      </c>
      <c r="L1275" s="185"/>
      <c r="M1275" s="186"/>
      <c r="N1275" s="61" t="s">
        <v>410</v>
      </c>
      <c r="P1275" s="175" t="s">
        <v>97</v>
      </c>
      <c r="T1275" s="176"/>
    </row>
    <row r="1276" spans="1:20" s="61" customFormat="1" ht="17.25">
      <c r="A1276" s="183" t="s">
        <v>2834</v>
      </c>
      <c r="B1276" s="183" t="s">
        <v>2835</v>
      </c>
      <c r="C1276" s="183" t="s">
        <v>210</v>
      </c>
      <c r="D1276" s="183" t="s">
        <v>210</v>
      </c>
      <c r="E1276" s="184"/>
      <c r="F1276" s="184"/>
      <c r="G1276" s="188"/>
      <c r="H1276" s="185"/>
      <c r="I1276" s="184"/>
      <c r="J1276" s="184"/>
      <c r="K1276" s="183" t="s">
        <v>410</v>
      </c>
      <c r="L1276" s="183"/>
      <c r="M1276" s="186"/>
      <c r="N1276" s="61" t="s">
        <v>410</v>
      </c>
      <c r="P1276" s="175" t="s">
        <v>210</v>
      </c>
      <c r="T1276" s="176"/>
    </row>
    <row r="1277" spans="1:20" s="61" customFormat="1" ht="17.25">
      <c r="A1277" s="183" t="s">
        <v>2836</v>
      </c>
      <c r="B1277" s="183" t="s">
        <v>1113</v>
      </c>
      <c r="C1277" s="183" t="s">
        <v>179</v>
      </c>
      <c r="D1277" s="183" t="s">
        <v>179</v>
      </c>
      <c r="E1277" s="184">
        <v>285</v>
      </c>
      <c r="F1277" s="184">
        <v>205</v>
      </c>
      <c r="G1277" s="188" t="s">
        <v>329</v>
      </c>
      <c r="H1277" s="185"/>
      <c r="I1277" s="184">
        <v>94.75</v>
      </c>
      <c r="J1277" s="184">
        <v>299.75</v>
      </c>
      <c r="K1277" s="183">
        <v>39</v>
      </c>
      <c r="L1277" s="183"/>
      <c r="M1277" s="186"/>
      <c r="N1277" s="61" t="s">
        <v>51</v>
      </c>
      <c r="P1277" s="175" t="s">
        <v>179</v>
      </c>
      <c r="T1277" s="176"/>
    </row>
    <row r="1278" spans="1:20" s="61" customFormat="1" ht="17.25">
      <c r="A1278" s="183" t="s">
        <v>2837</v>
      </c>
      <c r="B1278" s="183" t="s">
        <v>2838</v>
      </c>
      <c r="C1278" s="183" t="s">
        <v>179</v>
      </c>
      <c r="D1278" s="183" t="s">
        <v>179</v>
      </c>
      <c r="E1278" s="184">
        <v>285</v>
      </c>
      <c r="F1278" s="184">
        <v>205</v>
      </c>
      <c r="G1278" s="188" t="s">
        <v>329</v>
      </c>
      <c r="H1278" s="185"/>
      <c r="I1278" s="184">
        <v>94.75</v>
      </c>
      <c r="J1278" s="184">
        <v>299.75</v>
      </c>
      <c r="K1278" s="185">
        <v>617</v>
      </c>
      <c r="L1278" s="185"/>
      <c r="M1278" s="186"/>
      <c r="N1278" s="61" t="s">
        <v>51</v>
      </c>
      <c r="P1278" s="175" t="s">
        <v>179</v>
      </c>
      <c r="T1278" s="176"/>
    </row>
    <row r="1279" spans="1:20" s="61" customFormat="1" ht="17.25">
      <c r="A1279" s="183" t="s">
        <v>2839</v>
      </c>
      <c r="B1279" s="183" t="s">
        <v>2840</v>
      </c>
      <c r="C1279" s="183" t="s">
        <v>991</v>
      </c>
      <c r="D1279" s="183" t="s">
        <v>992</v>
      </c>
      <c r="E1279" s="184">
        <v>130</v>
      </c>
      <c r="F1279" s="184">
        <v>109.2</v>
      </c>
      <c r="G1279" s="188" t="s">
        <v>268</v>
      </c>
      <c r="H1279" s="185" t="s">
        <v>689</v>
      </c>
      <c r="I1279" s="184">
        <v>57.06</v>
      </c>
      <c r="J1279" s="184">
        <v>166.26</v>
      </c>
      <c r="K1279" s="185">
        <v>34</v>
      </c>
      <c r="L1279" s="185"/>
      <c r="M1279" s="186"/>
      <c r="N1279" s="61" t="s">
        <v>51</v>
      </c>
      <c r="P1279" s="175" t="s">
        <v>991</v>
      </c>
      <c r="T1279" s="176"/>
    </row>
    <row r="1280" spans="1:20" s="61" customFormat="1" ht="17.25">
      <c r="A1280" s="183" t="s">
        <v>2841</v>
      </c>
      <c r="B1280" s="183" t="s">
        <v>2840</v>
      </c>
      <c r="C1280" s="183" t="s">
        <v>991</v>
      </c>
      <c r="D1280" s="183" t="s">
        <v>992</v>
      </c>
      <c r="E1280" s="184">
        <v>123</v>
      </c>
      <c r="F1280" s="184">
        <v>109.47</v>
      </c>
      <c r="G1280" s="185" t="s">
        <v>75</v>
      </c>
      <c r="H1280" s="185" t="s">
        <v>689</v>
      </c>
      <c r="I1280" s="184">
        <v>57.06</v>
      </c>
      <c r="J1280" s="184">
        <v>166.53</v>
      </c>
      <c r="K1280" s="185">
        <v>64</v>
      </c>
      <c r="L1280" s="185"/>
      <c r="M1280" s="186"/>
      <c r="N1280" s="61" t="s">
        <v>51</v>
      </c>
      <c r="P1280" s="175" t="s">
        <v>991</v>
      </c>
      <c r="T1280" s="176"/>
    </row>
    <row r="1281" spans="1:20" s="61" customFormat="1" ht="17.25">
      <c r="A1281" s="183" t="s">
        <v>2842</v>
      </c>
      <c r="B1281" s="183" t="s">
        <v>2840</v>
      </c>
      <c r="C1281" s="183" t="s">
        <v>991</v>
      </c>
      <c r="D1281" s="183" t="s">
        <v>992</v>
      </c>
      <c r="E1281" s="184">
        <v>130</v>
      </c>
      <c r="F1281" s="184">
        <v>109.2</v>
      </c>
      <c r="G1281" s="185" t="s">
        <v>268</v>
      </c>
      <c r="H1281" s="185" t="s">
        <v>689</v>
      </c>
      <c r="I1281" s="184">
        <v>57.06</v>
      </c>
      <c r="J1281" s="184">
        <v>166.26</v>
      </c>
      <c r="K1281" s="185">
        <v>80</v>
      </c>
      <c r="L1281" s="185"/>
      <c r="M1281" s="186"/>
      <c r="N1281" s="61" t="s">
        <v>51</v>
      </c>
      <c r="P1281" s="175" t="s">
        <v>991</v>
      </c>
      <c r="T1281" s="176"/>
    </row>
    <row r="1282" spans="1:20" s="61" customFormat="1" ht="17.25">
      <c r="A1282" s="183" t="s">
        <v>2843</v>
      </c>
      <c r="B1282" s="183" t="s">
        <v>2844</v>
      </c>
      <c r="C1282" s="183" t="s">
        <v>991</v>
      </c>
      <c r="D1282" s="183" t="s">
        <v>992</v>
      </c>
      <c r="E1282" s="184">
        <v>169</v>
      </c>
      <c r="F1282" s="184">
        <v>169</v>
      </c>
      <c r="G1282" s="188"/>
      <c r="H1282" s="183"/>
      <c r="I1282" s="184">
        <v>51.26</v>
      </c>
      <c r="J1282" s="184">
        <v>220.26</v>
      </c>
      <c r="K1282" s="185">
        <v>0</v>
      </c>
      <c r="L1282" s="185"/>
      <c r="M1282" s="186"/>
      <c r="N1282" s="61" t="s">
        <v>51</v>
      </c>
      <c r="P1282" s="175" t="s">
        <v>991</v>
      </c>
      <c r="T1282" s="176"/>
    </row>
    <row r="1283" spans="1:20" s="61" customFormat="1" ht="17.25">
      <c r="A1283" s="183" t="s">
        <v>2845</v>
      </c>
      <c r="B1283" s="183" t="s">
        <v>2844</v>
      </c>
      <c r="C1283" s="183" t="s">
        <v>991</v>
      </c>
      <c r="D1283" s="183" t="s">
        <v>992</v>
      </c>
      <c r="E1283" s="184">
        <v>169</v>
      </c>
      <c r="F1283" s="184">
        <v>169</v>
      </c>
      <c r="G1283" s="188"/>
      <c r="H1283" s="183"/>
      <c r="I1283" s="184">
        <v>51.26</v>
      </c>
      <c r="J1283" s="184">
        <v>220.26</v>
      </c>
      <c r="K1283" s="185">
        <v>0</v>
      </c>
      <c r="L1283" s="185"/>
      <c r="M1283" s="186"/>
      <c r="N1283" s="61" t="s">
        <v>51</v>
      </c>
      <c r="P1283" s="175" t="s">
        <v>991</v>
      </c>
      <c r="T1283" s="176"/>
    </row>
    <row r="1284" spans="1:20" s="61" customFormat="1" ht="17.25">
      <c r="A1284" s="183" t="s">
        <v>2846</v>
      </c>
      <c r="B1284" s="183" t="s">
        <v>2844</v>
      </c>
      <c r="C1284" s="183" t="s">
        <v>991</v>
      </c>
      <c r="D1284" s="183" t="s">
        <v>992</v>
      </c>
      <c r="E1284" s="184">
        <v>148</v>
      </c>
      <c r="F1284" s="184">
        <v>115.44</v>
      </c>
      <c r="G1284" s="188" t="s">
        <v>214</v>
      </c>
      <c r="H1284" s="183" t="s">
        <v>689</v>
      </c>
      <c r="I1284" s="184">
        <v>51.26</v>
      </c>
      <c r="J1284" s="184">
        <v>166.7</v>
      </c>
      <c r="K1284" s="185">
        <v>61</v>
      </c>
      <c r="L1284" s="185"/>
      <c r="M1284" s="186"/>
      <c r="N1284" s="61" t="s">
        <v>51</v>
      </c>
      <c r="P1284" s="175" t="s">
        <v>991</v>
      </c>
      <c r="T1284" s="176"/>
    </row>
    <row r="1285" spans="1:20" s="61" customFormat="1" ht="17.25">
      <c r="A1285" s="183" t="s">
        <v>2847</v>
      </c>
      <c r="B1285" s="183" t="s">
        <v>2848</v>
      </c>
      <c r="C1285" s="183" t="s">
        <v>73</v>
      </c>
      <c r="D1285" s="183" t="s">
        <v>74</v>
      </c>
      <c r="E1285" s="184">
        <v>308</v>
      </c>
      <c r="F1285" s="184">
        <v>290</v>
      </c>
      <c r="G1285" s="188" t="s">
        <v>194</v>
      </c>
      <c r="H1285" s="183"/>
      <c r="I1285" s="184">
        <v>105.26</v>
      </c>
      <c r="J1285" s="184">
        <v>395.26</v>
      </c>
      <c r="K1285" s="185">
        <v>0</v>
      </c>
      <c r="L1285" s="185" t="s">
        <v>57</v>
      </c>
      <c r="M1285" s="186" t="s">
        <v>77</v>
      </c>
      <c r="N1285" s="61" t="s">
        <v>51</v>
      </c>
      <c r="P1285" s="175" t="s">
        <v>73</v>
      </c>
      <c r="T1285" s="176"/>
    </row>
    <row r="1286" spans="1:20" s="61" customFormat="1" ht="17.25">
      <c r="A1286" s="183" t="s">
        <v>2849</v>
      </c>
      <c r="B1286" s="183" t="s">
        <v>2850</v>
      </c>
      <c r="C1286" s="183" t="s">
        <v>73</v>
      </c>
      <c r="D1286" s="183" t="s">
        <v>74</v>
      </c>
      <c r="E1286" s="184">
        <v>308</v>
      </c>
      <c r="F1286" s="184">
        <v>290</v>
      </c>
      <c r="G1286" s="188" t="s">
        <v>194</v>
      </c>
      <c r="H1286" s="183"/>
      <c r="I1286" s="184">
        <v>105.26</v>
      </c>
      <c r="J1286" s="184">
        <v>395.26</v>
      </c>
      <c r="K1286" s="185">
        <v>0</v>
      </c>
      <c r="L1286" s="185" t="s">
        <v>57</v>
      </c>
      <c r="M1286" s="186" t="s">
        <v>77</v>
      </c>
      <c r="N1286" s="61" t="s">
        <v>51</v>
      </c>
      <c r="P1286" s="175" t="s">
        <v>73</v>
      </c>
      <c r="T1286" s="176"/>
    </row>
    <row r="1287" spans="1:20" s="61" customFormat="1" ht="17.25">
      <c r="A1287" s="183" t="s">
        <v>2851</v>
      </c>
      <c r="B1287" s="183" t="s">
        <v>2852</v>
      </c>
      <c r="C1287" s="183" t="s">
        <v>73</v>
      </c>
      <c r="D1287" s="183" t="s">
        <v>74</v>
      </c>
      <c r="E1287" s="184">
        <v>308</v>
      </c>
      <c r="F1287" s="184">
        <v>290</v>
      </c>
      <c r="G1287" s="188" t="s">
        <v>194</v>
      </c>
      <c r="H1287" s="185"/>
      <c r="I1287" s="184">
        <v>105.26</v>
      </c>
      <c r="J1287" s="184">
        <v>395.26</v>
      </c>
      <c r="K1287" s="185">
        <v>0</v>
      </c>
      <c r="L1287" s="185" t="s">
        <v>130</v>
      </c>
      <c r="M1287" s="186" t="s">
        <v>77</v>
      </c>
      <c r="N1287" s="61" t="s">
        <v>51</v>
      </c>
      <c r="P1287" s="175" t="s">
        <v>73</v>
      </c>
      <c r="T1287" s="176"/>
    </row>
    <row r="1288" spans="1:20" s="61" customFormat="1" ht="17.25">
      <c r="A1288" s="183" t="s">
        <v>2853</v>
      </c>
      <c r="B1288" s="183" t="s">
        <v>2854</v>
      </c>
      <c r="C1288" s="183" t="s">
        <v>73</v>
      </c>
      <c r="D1288" s="183" t="s">
        <v>74</v>
      </c>
      <c r="E1288" s="184">
        <v>287</v>
      </c>
      <c r="F1288" s="184">
        <v>270</v>
      </c>
      <c r="G1288" s="188" t="s">
        <v>194</v>
      </c>
      <c r="H1288" s="185"/>
      <c r="I1288" s="184">
        <v>90.9</v>
      </c>
      <c r="J1288" s="184">
        <v>360.9</v>
      </c>
      <c r="K1288" s="185">
        <v>0</v>
      </c>
      <c r="L1288" s="185" t="s">
        <v>57</v>
      </c>
      <c r="M1288" s="186" t="s">
        <v>77</v>
      </c>
      <c r="N1288" s="61" t="s">
        <v>51</v>
      </c>
      <c r="P1288" s="175" t="s">
        <v>73</v>
      </c>
      <c r="T1288" s="176"/>
    </row>
    <row r="1289" spans="1:20" s="61" customFormat="1" ht="17.25">
      <c r="A1289" s="183" t="s">
        <v>2855</v>
      </c>
      <c r="B1289" s="183" t="s">
        <v>2856</v>
      </c>
      <c r="C1289" s="183" t="s">
        <v>73</v>
      </c>
      <c r="D1289" s="183" t="s">
        <v>74</v>
      </c>
      <c r="E1289" s="184">
        <v>287</v>
      </c>
      <c r="F1289" s="184">
        <v>270</v>
      </c>
      <c r="G1289" s="188" t="s">
        <v>194</v>
      </c>
      <c r="H1289" s="185"/>
      <c r="I1289" s="184">
        <v>90.9</v>
      </c>
      <c r="J1289" s="184">
        <v>360.9</v>
      </c>
      <c r="K1289" s="185">
        <v>0</v>
      </c>
      <c r="L1289" s="185" t="s">
        <v>130</v>
      </c>
      <c r="M1289" s="186" t="s">
        <v>77</v>
      </c>
      <c r="N1289" s="61" t="s">
        <v>51</v>
      </c>
      <c r="P1289" s="175" t="s">
        <v>73</v>
      </c>
      <c r="T1289" s="176"/>
    </row>
    <row r="1290" spans="1:20" s="61" customFormat="1" ht="17.25">
      <c r="A1290" s="183" t="s">
        <v>2857</v>
      </c>
      <c r="B1290" s="183" t="s">
        <v>2858</v>
      </c>
      <c r="C1290" s="183" t="s">
        <v>73</v>
      </c>
      <c r="D1290" s="183" t="s">
        <v>74</v>
      </c>
      <c r="E1290" s="184">
        <v>287</v>
      </c>
      <c r="F1290" s="184">
        <v>270</v>
      </c>
      <c r="G1290" s="188" t="s">
        <v>194</v>
      </c>
      <c r="H1290" s="183"/>
      <c r="I1290" s="184">
        <v>90.9</v>
      </c>
      <c r="J1290" s="184">
        <v>360.9</v>
      </c>
      <c r="K1290" s="185">
        <v>0</v>
      </c>
      <c r="L1290" s="185" t="s">
        <v>130</v>
      </c>
      <c r="M1290" s="186" t="s">
        <v>77</v>
      </c>
      <c r="N1290" s="61" t="s">
        <v>51</v>
      </c>
      <c r="P1290" s="175" t="s">
        <v>73</v>
      </c>
      <c r="T1290" s="176"/>
    </row>
    <row r="1291" spans="1:20" s="61" customFormat="1" ht="17.25">
      <c r="A1291" s="183" t="s">
        <v>2859</v>
      </c>
      <c r="B1291" s="183" t="s">
        <v>2860</v>
      </c>
      <c r="C1291" s="183" t="s">
        <v>991</v>
      </c>
      <c r="D1291" s="183" t="s">
        <v>992</v>
      </c>
      <c r="E1291" s="184">
        <v>140</v>
      </c>
      <c r="F1291" s="184">
        <v>124.6</v>
      </c>
      <c r="G1291" s="188" t="s">
        <v>75</v>
      </c>
      <c r="H1291" s="183" t="s">
        <v>689</v>
      </c>
      <c r="I1291" s="184">
        <v>54.49</v>
      </c>
      <c r="J1291" s="184">
        <v>179.09</v>
      </c>
      <c r="K1291" s="185">
        <v>30</v>
      </c>
      <c r="L1291" s="185"/>
      <c r="M1291" s="186"/>
      <c r="N1291" s="61" t="s">
        <v>51</v>
      </c>
      <c r="P1291" s="175" t="s">
        <v>991</v>
      </c>
      <c r="T1291" s="176"/>
    </row>
    <row r="1292" spans="1:20" s="61" customFormat="1" ht="17.25">
      <c r="A1292" s="183" t="s">
        <v>2861</v>
      </c>
      <c r="B1292" s="183" t="s">
        <v>2860</v>
      </c>
      <c r="C1292" s="183" t="s">
        <v>991</v>
      </c>
      <c r="D1292" s="183" t="s">
        <v>992</v>
      </c>
      <c r="E1292" s="184">
        <v>140</v>
      </c>
      <c r="F1292" s="184">
        <v>124.6</v>
      </c>
      <c r="G1292" s="188" t="s">
        <v>75</v>
      </c>
      <c r="H1292" s="183" t="s">
        <v>689</v>
      </c>
      <c r="I1292" s="184">
        <v>54.49</v>
      </c>
      <c r="J1292" s="184">
        <v>179.09</v>
      </c>
      <c r="K1292" s="185">
        <v>43</v>
      </c>
      <c r="L1292" s="185"/>
      <c r="M1292" s="186"/>
      <c r="N1292" s="61" t="s">
        <v>51</v>
      </c>
      <c r="P1292" s="175" t="s">
        <v>991</v>
      </c>
      <c r="T1292" s="176"/>
    </row>
    <row r="1293" spans="1:20" s="61" customFormat="1" ht="17.25">
      <c r="A1293" s="183" t="s">
        <v>2862</v>
      </c>
      <c r="B1293" s="183" t="s">
        <v>2860</v>
      </c>
      <c r="C1293" s="183" t="s">
        <v>991</v>
      </c>
      <c r="D1293" s="183" t="s">
        <v>992</v>
      </c>
      <c r="E1293" s="184">
        <v>140</v>
      </c>
      <c r="F1293" s="184">
        <v>124.6</v>
      </c>
      <c r="G1293" s="188" t="s">
        <v>75</v>
      </c>
      <c r="H1293" s="185" t="s">
        <v>689</v>
      </c>
      <c r="I1293" s="184">
        <v>54.49</v>
      </c>
      <c r="J1293" s="184">
        <v>179.09</v>
      </c>
      <c r="K1293" s="185">
        <v>24</v>
      </c>
      <c r="L1293" s="185"/>
      <c r="M1293" s="186"/>
      <c r="N1293" s="61" t="s">
        <v>51</v>
      </c>
      <c r="P1293" s="175" t="s">
        <v>991</v>
      </c>
      <c r="T1293" s="176"/>
    </row>
    <row r="1294" spans="1:20" s="61" customFormat="1" ht="17.25">
      <c r="A1294" s="183" t="s">
        <v>2863</v>
      </c>
      <c r="B1294" s="183" t="s">
        <v>2864</v>
      </c>
      <c r="C1294" s="183" t="s">
        <v>991</v>
      </c>
      <c r="D1294" s="183" t="s">
        <v>992</v>
      </c>
      <c r="E1294" s="184">
        <v>189</v>
      </c>
      <c r="F1294" s="184">
        <v>159</v>
      </c>
      <c r="G1294" s="188" t="s">
        <v>268</v>
      </c>
      <c r="H1294" s="185"/>
      <c r="I1294" s="184">
        <v>56.18</v>
      </c>
      <c r="J1294" s="184">
        <v>215.18</v>
      </c>
      <c r="K1294" s="185">
        <v>13</v>
      </c>
      <c r="L1294" s="185"/>
      <c r="M1294" s="186"/>
      <c r="N1294" s="61" t="s">
        <v>51</v>
      </c>
      <c r="P1294" s="175" t="s">
        <v>991</v>
      </c>
      <c r="T1294" s="176"/>
    </row>
    <row r="1295" spans="1:20" s="61" customFormat="1" ht="17.25">
      <c r="A1295" s="183" t="s">
        <v>2865</v>
      </c>
      <c r="B1295" s="183" t="s">
        <v>2864</v>
      </c>
      <c r="C1295" s="183" t="s">
        <v>991</v>
      </c>
      <c r="D1295" s="183" t="s">
        <v>992</v>
      </c>
      <c r="E1295" s="184">
        <v>189</v>
      </c>
      <c r="F1295" s="184">
        <v>159</v>
      </c>
      <c r="G1295" s="188" t="s">
        <v>268</v>
      </c>
      <c r="H1295" s="185"/>
      <c r="I1295" s="184">
        <v>56.18</v>
      </c>
      <c r="J1295" s="184">
        <v>215.18</v>
      </c>
      <c r="K1295" s="185">
        <v>21</v>
      </c>
      <c r="L1295" s="185"/>
      <c r="M1295" s="186"/>
      <c r="N1295" s="61" t="s">
        <v>51</v>
      </c>
      <c r="P1295" s="175" t="s">
        <v>991</v>
      </c>
      <c r="T1295" s="176"/>
    </row>
    <row r="1296" spans="1:20" s="61" customFormat="1" ht="17.25">
      <c r="A1296" s="183" t="s">
        <v>2866</v>
      </c>
      <c r="B1296" s="183" t="s">
        <v>2864</v>
      </c>
      <c r="C1296" s="183" t="s">
        <v>991</v>
      </c>
      <c r="D1296" s="183" t="s">
        <v>992</v>
      </c>
      <c r="E1296" s="184">
        <v>189</v>
      </c>
      <c r="F1296" s="184">
        <v>159</v>
      </c>
      <c r="G1296" s="185" t="s">
        <v>268</v>
      </c>
      <c r="H1296" s="185"/>
      <c r="I1296" s="184">
        <v>56.18</v>
      </c>
      <c r="J1296" s="184">
        <v>215.18</v>
      </c>
      <c r="K1296" s="185">
        <v>24</v>
      </c>
      <c r="L1296" s="185"/>
      <c r="M1296" s="186"/>
      <c r="N1296" s="61" t="s">
        <v>51</v>
      </c>
      <c r="P1296" s="175" t="s">
        <v>991</v>
      </c>
      <c r="T1296" s="176"/>
    </row>
    <row r="1297" spans="1:20" s="61" customFormat="1" ht="17.25">
      <c r="A1297" s="183" t="s">
        <v>2867</v>
      </c>
      <c r="B1297" s="183" t="s">
        <v>2868</v>
      </c>
      <c r="C1297" s="183" t="s">
        <v>991</v>
      </c>
      <c r="D1297" s="183" t="s">
        <v>992</v>
      </c>
      <c r="E1297" s="184">
        <v>108</v>
      </c>
      <c r="F1297" s="184">
        <v>79.92</v>
      </c>
      <c r="G1297" s="188" t="s">
        <v>924</v>
      </c>
      <c r="H1297" s="185" t="s">
        <v>689</v>
      </c>
      <c r="I1297" s="184">
        <v>98.65</v>
      </c>
      <c r="J1297" s="184">
        <v>178.57</v>
      </c>
      <c r="K1297" s="183">
        <v>17</v>
      </c>
      <c r="L1297" s="183"/>
      <c r="M1297" s="186"/>
      <c r="N1297" s="61" t="s">
        <v>51</v>
      </c>
      <c r="P1297" s="175" t="s">
        <v>991</v>
      </c>
      <c r="T1297" s="176"/>
    </row>
    <row r="1298" spans="1:20" s="61" customFormat="1" ht="17.25">
      <c r="A1298" s="183" t="s">
        <v>2869</v>
      </c>
      <c r="B1298" s="183" t="s">
        <v>2868</v>
      </c>
      <c r="C1298" s="183" t="s">
        <v>991</v>
      </c>
      <c r="D1298" s="183" t="s">
        <v>992</v>
      </c>
      <c r="E1298" s="184">
        <v>103</v>
      </c>
      <c r="F1298" s="184">
        <v>75.19</v>
      </c>
      <c r="G1298" s="185" t="s">
        <v>464</v>
      </c>
      <c r="H1298" s="185" t="s">
        <v>689</v>
      </c>
      <c r="I1298" s="184">
        <v>98.65</v>
      </c>
      <c r="J1298" s="184">
        <v>173.84</v>
      </c>
      <c r="K1298" s="185">
        <v>51</v>
      </c>
      <c r="L1298" s="185"/>
      <c r="M1298" s="186"/>
      <c r="N1298" s="61" t="s">
        <v>51</v>
      </c>
      <c r="P1298" s="175" t="s">
        <v>991</v>
      </c>
      <c r="T1298" s="176"/>
    </row>
    <row r="1299" spans="1:20" s="61" customFormat="1" ht="17.25">
      <c r="A1299" s="183" t="s">
        <v>2870</v>
      </c>
      <c r="B1299" s="183" t="s">
        <v>2868</v>
      </c>
      <c r="C1299" s="183" t="s">
        <v>991</v>
      </c>
      <c r="D1299" s="183" t="s">
        <v>992</v>
      </c>
      <c r="E1299" s="184">
        <v>115</v>
      </c>
      <c r="F1299" s="184">
        <v>75.9</v>
      </c>
      <c r="G1299" s="185" t="s">
        <v>1052</v>
      </c>
      <c r="H1299" s="185" t="s">
        <v>689</v>
      </c>
      <c r="I1299" s="184">
        <v>98.65</v>
      </c>
      <c r="J1299" s="184">
        <v>174.55</v>
      </c>
      <c r="K1299" s="185">
        <v>34</v>
      </c>
      <c r="L1299" s="185"/>
      <c r="M1299" s="186"/>
      <c r="N1299" s="61" t="s">
        <v>51</v>
      </c>
      <c r="P1299" s="175" t="s">
        <v>991</v>
      </c>
      <c r="T1299" s="176"/>
    </row>
    <row r="1300" spans="1:20" s="61" customFormat="1" ht="17.25">
      <c r="A1300" s="183" t="s">
        <v>2871</v>
      </c>
      <c r="B1300" s="183" t="s">
        <v>2868</v>
      </c>
      <c r="C1300" s="183" t="s">
        <v>991</v>
      </c>
      <c r="D1300" s="183" t="s">
        <v>992</v>
      </c>
      <c r="E1300" s="184">
        <v>99</v>
      </c>
      <c r="F1300" s="184">
        <v>79.2</v>
      </c>
      <c r="G1300" s="185" t="s">
        <v>99</v>
      </c>
      <c r="H1300" s="185" t="s">
        <v>689</v>
      </c>
      <c r="I1300" s="184">
        <v>98.65</v>
      </c>
      <c r="J1300" s="184">
        <v>177.85</v>
      </c>
      <c r="K1300" s="185">
        <v>102</v>
      </c>
      <c r="L1300" s="185"/>
      <c r="M1300" s="186"/>
      <c r="N1300" s="61" t="s">
        <v>51</v>
      </c>
      <c r="P1300" s="175" t="s">
        <v>991</v>
      </c>
      <c r="T1300" s="176"/>
    </row>
    <row r="1301" spans="1:20" s="61" customFormat="1" ht="17.25">
      <c r="A1301" s="183" t="s">
        <v>2872</v>
      </c>
      <c r="B1301" s="183" t="s">
        <v>2873</v>
      </c>
      <c r="C1301" s="183" t="s">
        <v>261</v>
      </c>
      <c r="D1301" s="183" t="s">
        <v>262</v>
      </c>
      <c r="E1301" s="184">
        <v>447</v>
      </c>
      <c r="F1301" s="184">
        <v>340</v>
      </c>
      <c r="G1301" s="185" t="s">
        <v>1652</v>
      </c>
      <c r="H1301" s="185" t="s">
        <v>2555</v>
      </c>
      <c r="I1301" s="184">
        <v>165.3</v>
      </c>
      <c r="J1301" s="184">
        <v>505.3</v>
      </c>
      <c r="K1301" s="185">
        <v>12</v>
      </c>
      <c r="L1301" s="185"/>
      <c r="M1301" s="186"/>
      <c r="N1301" s="61" t="s">
        <v>51</v>
      </c>
      <c r="P1301" s="175" t="s">
        <v>261</v>
      </c>
      <c r="T1301" s="176"/>
    </row>
    <row r="1302" spans="1:20" s="61" customFormat="1" ht="17.25">
      <c r="A1302" s="183" t="s">
        <v>2874</v>
      </c>
      <c r="B1302" s="183" t="s">
        <v>2875</v>
      </c>
      <c r="C1302" s="183" t="s">
        <v>261</v>
      </c>
      <c r="D1302" s="183" t="s">
        <v>262</v>
      </c>
      <c r="E1302" s="184">
        <v>468</v>
      </c>
      <c r="F1302" s="184">
        <v>360</v>
      </c>
      <c r="G1302" s="188" t="s">
        <v>1652</v>
      </c>
      <c r="H1302" s="185" t="s">
        <v>2555</v>
      </c>
      <c r="I1302" s="184">
        <v>165.3</v>
      </c>
      <c r="J1302" s="184">
        <v>525.3</v>
      </c>
      <c r="K1302" s="185">
        <v>27</v>
      </c>
      <c r="L1302" s="185"/>
      <c r="M1302" s="186"/>
      <c r="N1302" s="61" t="s">
        <v>51</v>
      </c>
      <c r="P1302" s="175" t="s">
        <v>261</v>
      </c>
      <c r="T1302" s="176"/>
    </row>
    <row r="1303" spans="1:20" s="61" customFormat="1" ht="17.25">
      <c r="A1303" s="183" t="s">
        <v>2876</v>
      </c>
      <c r="B1303" s="183" t="s">
        <v>2877</v>
      </c>
      <c r="C1303" s="183" t="s">
        <v>647</v>
      </c>
      <c r="D1303" s="183" t="s">
        <v>648</v>
      </c>
      <c r="E1303" s="184">
        <v>199</v>
      </c>
      <c r="F1303" s="184">
        <v>160</v>
      </c>
      <c r="G1303" s="188" t="s">
        <v>99</v>
      </c>
      <c r="H1303" s="185"/>
      <c r="I1303" s="184">
        <v>52.31</v>
      </c>
      <c r="J1303" s="184">
        <v>212.31</v>
      </c>
      <c r="K1303" s="185">
        <v>89</v>
      </c>
      <c r="L1303" s="185"/>
      <c r="M1303" s="186"/>
      <c r="N1303" s="61" t="s">
        <v>51</v>
      </c>
      <c r="P1303" s="175" t="s">
        <v>647</v>
      </c>
      <c r="T1303" s="176"/>
    </row>
    <row r="1304" spans="1:20" s="61" customFormat="1" ht="17.25">
      <c r="A1304" s="183" t="s">
        <v>2878</v>
      </c>
      <c r="B1304" s="183" t="s">
        <v>2879</v>
      </c>
      <c r="C1304" s="183" t="s">
        <v>647</v>
      </c>
      <c r="D1304" s="183" t="s">
        <v>648</v>
      </c>
      <c r="E1304" s="184">
        <v>199</v>
      </c>
      <c r="F1304" s="184">
        <v>160</v>
      </c>
      <c r="G1304" s="188" t="s">
        <v>99</v>
      </c>
      <c r="H1304" s="185"/>
      <c r="I1304" s="184">
        <v>52.31</v>
      </c>
      <c r="J1304" s="184">
        <v>212.31</v>
      </c>
      <c r="K1304" s="185">
        <v>128</v>
      </c>
      <c r="L1304" s="185"/>
      <c r="M1304" s="186"/>
      <c r="N1304" s="61" t="s">
        <v>51</v>
      </c>
      <c r="P1304" s="175" t="s">
        <v>647</v>
      </c>
      <c r="T1304" s="176"/>
    </row>
    <row r="1305" spans="1:20" s="61" customFormat="1" ht="17.25">
      <c r="A1305" s="183" t="s">
        <v>2880</v>
      </c>
      <c r="B1305" s="183" t="s">
        <v>2881</v>
      </c>
      <c r="C1305" s="183" t="s">
        <v>2090</v>
      </c>
      <c r="D1305" s="183" t="s">
        <v>2091</v>
      </c>
      <c r="E1305" s="184">
        <v>718</v>
      </c>
      <c r="F1305" s="184">
        <v>439</v>
      </c>
      <c r="G1305" s="188" t="s">
        <v>995</v>
      </c>
      <c r="H1305" s="183"/>
      <c r="I1305" s="184">
        <v>137.33</v>
      </c>
      <c r="J1305" s="184">
        <v>576.33</v>
      </c>
      <c r="K1305" s="185">
        <v>0</v>
      </c>
      <c r="L1305" s="185"/>
      <c r="M1305" s="186"/>
      <c r="N1305" s="61" t="s">
        <v>51</v>
      </c>
      <c r="P1305" s="175" t="s">
        <v>2090</v>
      </c>
      <c r="T1305" s="176"/>
    </row>
    <row r="1306" spans="1:20" s="61" customFormat="1" ht="17.25">
      <c r="A1306" s="183" t="s">
        <v>2882</v>
      </c>
      <c r="B1306" s="183" t="s">
        <v>2883</v>
      </c>
      <c r="C1306" s="183" t="s">
        <v>2090</v>
      </c>
      <c r="D1306" s="183" t="s">
        <v>2091</v>
      </c>
      <c r="E1306" s="184">
        <v>509</v>
      </c>
      <c r="F1306" s="184">
        <v>368</v>
      </c>
      <c r="G1306" s="188" t="s">
        <v>356</v>
      </c>
      <c r="H1306" s="185"/>
      <c r="I1306" s="184">
        <v>137.96</v>
      </c>
      <c r="J1306" s="184">
        <v>505.96</v>
      </c>
      <c r="K1306" s="183">
        <v>0</v>
      </c>
      <c r="L1306" s="183"/>
      <c r="M1306" s="186"/>
      <c r="N1306" s="61" t="s">
        <v>51</v>
      </c>
      <c r="P1306" s="175" t="s">
        <v>2090</v>
      </c>
      <c r="T1306" s="176"/>
    </row>
    <row r="1307" spans="1:20" s="61" customFormat="1" ht="17.25">
      <c r="A1307" s="183" t="s">
        <v>2884</v>
      </c>
      <c r="B1307" s="183" t="s">
        <v>2885</v>
      </c>
      <c r="C1307" s="183" t="s">
        <v>105</v>
      </c>
      <c r="D1307" s="183" t="s">
        <v>106</v>
      </c>
      <c r="E1307" s="184"/>
      <c r="F1307" s="184"/>
      <c r="G1307" s="188"/>
      <c r="H1307" s="185"/>
      <c r="I1307" s="184"/>
      <c r="J1307" s="184"/>
      <c r="K1307" s="185" t="s">
        <v>410</v>
      </c>
      <c r="L1307" s="185"/>
      <c r="M1307" s="186"/>
      <c r="N1307" s="61" t="s">
        <v>410</v>
      </c>
      <c r="P1307" s="175" t="s">
        <v>105</v>
      </c>
      <c r="T1307" s="176"/>
    </row>
    <row r="1308" spans="1:20" s="61" customFormat="1" ht="17.25">
      <c r="A1308" s="183" t="s">
        <v>2886</v>
      </c>
      <c r="B1308" s="183" t="s">
        <v>2887</v>
      </c>
      <c r="C1308" s="183" t="s">
        <v>105</v>
      </c>
      <c r="D1308" s="183" t="s">
        <v>106</v>
      </c>
      <c r="E1308" s="184"/>
      <c r="F1308" s="184"/>
      <c r="G1308" s="185"/>
      <c r="H1308" s="185"/>
      <c r="I1308" s="184"/>
      <c r="J1308" s="184"/>
      <c r="K1308" s="185" t="s">
        <v>410</v>
      </c>
      <c r="L1308" s="185"/>
      <c r="M1308" s="186"/>
      <c r="N1308" s="61" t="s">
        <v>410</v>
      </c>
      <c r="P1308" s="175" t="s">
        <v>105</v>
      </c>
      <c r="T1308" s="176"/>
    </row>
    <row r="1309" spans="1:20" s="61" customFormat="1" ht="17.25">
      <c r="A1309" s="183" t="s">
        <v>2888</v>
      </c>
      <c r="B1309" s="183" t="s">
        <v>2889</v>
      </c>
      <c r="C1309" s="183" t="s">
        <v>105</v>
      </c>
      <c r="D1309" s="183" t="s">
        <v>106</v>
      </c>
      <c r="E1309" s="184"/>
      <c r="F1309" s="184"/>
      <c r="G1309" s="188"/>
      <c r="H1309" s="185"/>
      <c r="I1309" s="184"/>
      <c r="J1309" s="184"/>
      <c r="K1309" s="185" t="s">
        <v>410</v>
      </c>
      <c r="L1309" s="185"/>
      <c r="M1309" s="186"/>
      <c r="N1309" s="61" t="s">
        <v>410</v>
      </c>
      <c r="P1309" s="175" t="s">
        <v>105</v>
      </c>
      <c r="T1309" s="176"/>
    </row>
    <row r="1310" spans="1:20" s="61" customFormat="1" ht="17.25">
      <c r="A1310" s="183" t="s">
        <v>2890</v>
      </c>
      <c r="B1310" s="183" t="s">
        <v>2891</v>
      </c>
      <c r="C1310" s="183" t="s">
        <v>105</v>
      </c>
      <c r="D1310" s="183" t="s">
        <v>106</v>
      </c>
      <c r="E1310" s="184">
        <v>74.99</v>
      </c>
      <c r="F1310" s="184">
        <v>62</v>
      </c>
      <c r="G1310" s="188" t="s">
        <v>395</v>
      </c>
      <c r="H1310" s="185"/>
      <c r="I1310" s="184">
        <v>39.65</v>
      </c>
      <c r="J1310" s="184">
        <v>101.65</v>
      </c>
      <c r="K1310" s="185">
        <v>109</v>
      </c>
      <c r="L1310" s="185"/>
      <c r="M1310" s="186"/>
      <c r="N1310" s="61" t="s">
        <v>51</v>
      </c>
      <c r="P1310" s="175" t="s">
        <v>105</v>
      </c>
      <c r="T1310" s="176"/>
    </row>
    <row r="1311" spans="1:20" s="61" customFormat="1" ht="17.25">
      <c r="A1311" s="183" t="s">
        <v>2892</v>
      </c>
      <c r="B1311" s="183" t="s">
        <v>2893</v>
      </c>
      <c r="C1311" s="183" t="s">
        <v>105</v>
      </c>
      <c r="D1311" s="183" t="s">
        <v>106</v>
      </c>
      <c r="E1311" s="184">
        <v>74.99</v>
      </c>
      <c r="F1311" s="184">
        <v>62</v>
      </c>
      <c r="G1311" s="188" t="s">
        <v>395</v>
      </c>
      <c r="H1311" s="185"/>
      <c r="I1311" s="184">
        <v>39.65</v>
      </c>
      <c r="J1311" s="184">
        <v>101.65</v>
      </c>
      <c r="K1311" s="185">
        <v>54</v>
      </c>
      <c r="L1311" s="185"/>
      <c r="M1311" s="186"/>
      <c r="N1311" s="61" t="s">
        <v>51</v>
      </c>
      <c r="P1311" s="175" t="s">
        <v>105</v>
      </c>
      <c r="T1311" s="176"/>
    </row>
    <row r="1312" spans="1:20" s="61" customFormat="1" ht="17.25">
      <c r="A1312" s="183" t="s">
        <v>2894</v>
      </c>
      <c r="B1312" s="183" t="s">
        <v>2895</v>
      </c>
      <c r="C1312" s="183" t="s">
        <v>105</v>
      </c>
      <c r="D1312" s="183" t="s">
        <v>106</v>
      </c>
      <c r="E1312" s="184"/>
      <c r="F1312" s="184"/>
      <c r="G1312" s="188"/>
      <c r="H1312" s="185"/>
      <c r="I1312" s="184"/>
      <c r="J1312" s="184"/>
      <c r="K1312" s="183" t="s">
        <v>410</v>
      </c>
      <c r="L1312" s="183"/>
      <c r="M1312" s="186"/>
      <c r="N1312" s="61" t="s">
        <v>410</v>
      </c>
      <c r="P1312" s="175" t="s">
        <v>105</v>
      </c>
      <c r="T1312" s="176"/>
    </row>
    <row r="1313" spans="1:20" s="61" customFormat="1" ht="17.25">
      <c r="A1313" s="183" t="s">
        <v>2896</v>
      </c>
      <c r="B1313" s="183" t="s">
        <v>2897</v>
      </c>
      <c r="C1313" s="183" t="s">
        <v>261</v>
      </c>
      <c r="D1313" s="183" t="s">
        <v>262</v>
      </c>
      <c r="E1313" s="184">
        <v>130</v>
      </c>
      <c r="F1313" s="184">
        <v>120</v>
      </c>
      <c r="G1313" s="188" t="s">
        <v>494</v>
      </c>
      <c r="H1313" s="185"/>
      <c r="I1313" s="184">
        <v>33.31</v>
      </c>
      <c r="J1313" s="184">
        <v>153.31</v>
      </c>
      <c r="K1313" s="183">
        <v>6</v>
      </c>
      <c r="L1313" s="183"/>
      <c r="M1313" s="186"/>
      <c r="N1313" s="61" t="s">
        <v>51</v>
      </c>
      <c r="P1313" s="175" t="s">
        <v>261</v>
      </c>
      <c r="T1313" s="176"/>
    </row>
    <row r="1314" spans="1:20" s="61" customFormat="1" ht="17.25">
      <c r="A1314" s="183" t="s">
        <v>2898</v>
      </c>
      <c r="B1314" s="183" t="s">
        <v>2899</v>
      </c>
      <c r="C1314" s="183" t="s">
        <v>261</v>
      </c>
      <c r="D1314" s="183" t="s">
        <v>262</v>
      </c>
      <c r="E1314" s="184">
        <v>130</v>
      </c>
      <c r="F1314" s="184">
        <v>120</v>
      </c>
      <c r="G1314" s="188" t="s">
        <v>494</v>
      </c>
      <c r="H1314" s="185"/>
      <c r="I1314" s="184">
        <v>33.31</v>
      </c>
      <c r="J1314" s="184">
        <v>153.31</v>
      </c>
      <c r="K1314" s="185">
        <v>0</v>
      </c>
      <c r="L1314" s="185"/>
      <c r="M1314" s="186"/>
      <c r="N1314" s="61" t="s">
        <v>51</v>
      </c>
      <c r="P1314" s="175" t="s">
        <v>261</v>
      </c>
      <c r="T1314" s="176"/>
    </row>
    <row r="1315" spans="1:20" s="61" customFormat="1" ht="17.25">
      <c r="A1315" s="183" t="s">
        <v>2900</v>
      </c>
      <c r="B1315" s="183" t="s">
        <v>2901</v>
      </c>
      <c r="C1315" s="183" t="s">
        <v>261</v>
      </c>
      <c r="D1315" s="183" t="s">
        <v>262</v>
      </c>
      <c r="E1315" s="184">
        <v>130</v>
      </c>
      <c r="F1315" s="184">
        <v>120</v>
      </c>
      <c r="G1315" s="188" t="s">
        <v>494</v>
      </c>
      <c r="H1315" s="185"/>
      <c r="I1315" s="184">
        <v>33.31</v>
      </c>
      <c r="J1315" s="184">
        <v>153.31</v>
      </c>
      <c r="K1315" s="183">
        <v>45</v>
      </c>
      <c r="L1315" s="183"/>
      <c r="M1315" s="186"/>
      <c r="N1315" s="61" t="s">
        <v>51</v>
      </c>
      <c r="P1315" s="175" t="s">
        <v>261</v>
      </c>
      <c r="T1315" s="176"/>
    </row>
    <row r="1316" spans="1:20" s="61" customFormat="1" ht="17.25">
      <c r="A1316" s="183" t="s">
        <v>2902</v>
      </c>
      <c r="B1316" s="183" t="s">
        <v>2903</v>
      </c>
      <c r="C1316" s="183" t="s">
        <v>261</v>
      </c>
      <c r="D1316" s="183" t="s">
        <v>262</v>
      </c>
      <c r="E1316" s="184">
        <v>130</v>
      </c>
      <c r="F1316" s="184">
        <v>100</v>
      </c>
      <c r="G1316" s="188" t="s">
        <v>1652</v>
      </c>
      <c r="H1316" s="185" t="s">
        <v>2555</v>
      </c>
      <c r="I1316" s="184">
        <v>33.31</v>
      </c>
      <c r="J1316" s="184">
        <v>133.31</v>
      </c>
      <c r="K1316" s="183">
        <v>82</v>
      </c>
      <c r="L1316" s="183"/>
      <c r="M1316" s="186"/>
      <c r="N1316" s="61" t="s">
        <v>51</v>
      </c>
      <c r="P1316" s="175" t="s">
        <v>261</v>
      </c>
      <c r="T1316" s="176"/>
    </row>
    <row r="1317" spans="1:20" s="61" customFormat="1" ht="17.25">
      <c r="A1317" s="183" t="s">
        <v>2904</v>
      </c>
      <c r="B1317" s="183" t="s">
        <v>2905</v>
      </c>
      <c r="C1317" s="183" t="s">
        <v>991</v>
      </c>
      <c r="D1317" s="183" t="s">
        <v>992</v>
      </c>
      <c r="E1317" s="184">
        <v>129</v>
      </c>
      <c r="F1317" s="184">
        <v>85.14</v>
      </c>
      <c r="G1317" s="188" t="s">
        <v>1052</v>
      </c>
      <c r="H1317" s="185" t="s">
        <v>689</v>
      </c>
      <c r="I1317" s="184">
        <v>54.49</v>
      </c>
      <c r="J1317" s="184">
        <v>139.63</v>
      </c>
      <c r="K1317" s="185">
        <v>59</v>
      </c>
      <c r="L1317" s="185"/>
      <c r="M1317" s="186"/>
      <c r="N1317" s="61" t="s">
        <v>51</v>
      </c>
      <c r="P1317" s="175" t="s">
        <v>991</v>
      </c>
      <c r="T1317" s="176"/>
    </row>
    <row r="1318" spans="1:20" s="61" customFormat="1" ht="17.25">
      <c r="A1318" s="183" t="s">
        <v>2906</v>
      </c>
      <c r="B1318" s="183" t="s">
        <v>2905</v>
      </c>
      <c r="C1318" s="183" t="s">
        <v>991</v>
      </c>
      <c r="D1318" s="183" t="s">
        <v>992</v>
      </c>
      <c r="E1318" s="184">
        <v>129</v>
      </c>
      <c r="F1318" s="184">
        <v>99.33</v>
      </c>
      <c r="G1318" s="188" t="s">
        <v>203</v>
      </c>
      <c r="H1318" s="185" t="s">
        <v>689</v>
      </c>
      <c r="I1318" s="184">
        <v>54.49</v>
      </c>
      <c r="J1318" s="184">
        <v>153.82</v>
      </c>
      <c r="K1318" s="183">
        <v>20</v>
      </c>
      <c r="L1318" s="183"/>
      <c r="M1318" s="186"/>
      <c r="N1318" s="61" t="s">
        <v>51</v>
      </c>
      <c r="P1318" s="175" t="s">
        <v>991</v>
      </c>
      <c r="T1318" s="176"/>
    </row>
    <row r="1319" spans="1:20" s="61" customFormat="1" ht="17.25">
      <c r="A1319" s="183" t="s">
        <v>2907</v>
      </c>
      <c r="B1319" s="183" t="s">
        <v>2905</v>
      </c>
      <c r="C1319" s="183" t="s">
        <v>991</v>
      </c>
      <c r="D1319" s="183" t="s">
        <v>992</v>
      </c>
      <c r="E1319" s="184">
        <v>129</v>
      </c>
      <c r="F1319" s="184">
        <v>109</v>
      </c>
      <c r="G1319" s="185" t="s">
        <v>268</v>
      </c>
      <c r="H1319" s="185"/>
      <c r="I1319" s="184">
        <v>54.49</v>
      </c>
      <c r="J1319" s="184">
        <v>163.49</v>
      </c>
      <c r="K1319" s="185">
        <v>0</v>
      </c>
      <c r="L1319" s="185"/>
      <c r="M1319" s="186"/>
      <c r="N1319" s="61" t="s">
        <v>51</v>
      </c>
      <c r="P1319" s="175" t="s">
        <v>991</v>
      </c>
      <c r="T1319" s="176"/>
    </row>
    <row r="1320" spans="1:20" s="61" customFormat="1" ht="17.25">
      <c r="A1320" s="183" t="s">
        <v>2908</v>
      </c>
      <c r="B1320" s="183" t="s">
        <v>2909</v>
      </c>
      <c r="C1320" s="183" t="s">
        <v>261</v>
      </c>
      <c r="D1320" s="183" t="s">
        <v>262</v>
      </c>
      <c r="E1320" s="184">
        <v>175</v>
      </c>
      <c r="F1320" s="184">
        <v>145</v>
      </c>
      <c r="G1320" s="185" t="s">
        <v>395</v>
      </c>
      <c r="H1320" s="185"/>
      <c r="I1320" s="184">
        <v>41.05</v>
      </c>
      <c r="J1320" s="184">
        <v>186.05</v>
      </c>
      <c r="K1320" s="185">
        <v>59</v>
      </c>
      <c r="L1320" s="185" t="s">
        <v>76</v>
      </c>
      <c r="M1320" s="186" t="s">
        <v>1514</v>
      </c>
      <c r="N1320" s="61" t="s">
        <v>51</v>
      </c>
      <c r="P1320" s="175" t="s">
        <v>261</v>
      </c>
      <c r="T1320" s="176"/>
    </row>
    <row r="1321" spans="1:20" s="61" customFormat="1" ht="17.25">
      <c r="A1321" s="183" t="s">
        <v>2910</v>
      </c>
      <c r="B1321" s="183" t="s">
        <v>2911</v>
      </c>
      <c r="C1321" s="183" t="s">
        <v>991</v>
      </c>
      <c r="D1321" s="183" t="s">
        <v>992</v>
      </c>
      <c r="E1321" s="184">
        <v>134</v>
      </c>
      <c r="F1321" s="184">
        <v>85.76</v>
      </c>
      <c r="G1321" s="188" t="s">
        <v>1174</v>
      </c>
      <c r="H1321" s="185" t="s">
        <v>689</v>
      </c>
      <c r="I1321" s="184">
        <v>56.62</v>
      </c>
      <c r="J1321" s="184">
        <v>142.38</v>
      </c>
      <c r="K1321" s="185">
        <v>39</v>
      </c>
      <c r="L1321" s="185"/>
      <c r="M1321" s="186"/>
      <c r="N1321" s="61" t="s">
        <v>51</v>
      </c>
      <c r="P1321" s="175" t="s">
        <v>991</v>
      </c>
      <c r="T1321" s="176"/>
    </row>
    <row r="1322" spans="1:20" s="61" customFormat="1" ht="17.25">
      <c r="A1322" s="183" t="s">
        <v>2912</v>
      </c>
      <c r="B1322" s="183" t="s">
        <v>2913</v>
      </c>
      <c r="C1322" s="183" t="s">
        <v>261</v>
      </c>
      <c r="D1322" s="183" t="s">
        <v>262</v>
      </c>
      <c r="E1322" s="184">
        <v>175</v>
      </c>
      <c r="F1322" s="184">
        <v>145</v>
      </c>
      <c r="G1322" s="185" t="s">
        <v>395</v>
      </c>
      <c r="H1322" s="185"/>
      <c r="I1322" s="184">
        <v>41.05</v>
      </c>
      <c r="J1322" s="184">
        <v>186.05</v>
      </c>
      <c r="K1322" s="185">
        <v>13</v>
      </c>
      <c r="L1322" s="185" t="s">
        <v>372</v>
      </c>
      <c r="M1322" s="186" t="s">
        <v>1514</v>
      </c>
      <c r="N1322" s="61" t="s">
        <v>51</v>
      </c>
      <c r="P1322" s="175" t="s">
        <v>261</v>
      </c>
      <c r="T1322" s="176"/>
    </row>
    <row r="1323" spans="1:20" s="61" customFormat="1" ht="17.25">
      <c r="A1323" s="183" t="s">
        <v>2914</v>
      </c>
      <c r="B1323" s="183" t="s">
        <v>2915</v>
      </c>
      <c r="C1323" s="183" t="s">
        <v>261</v>
      </c>
      <c r="D1323" s="183" t="s">
        <v>262</v>
      </c>
      <c r="E1323" s="184">
        <v>175</v>
      </c>
      <c r="F1323" s="184">
        <v>145</v>
      </c>
      <c r="G1323" s="185" t="s">
        <v>395</v>
      </c>
      <c r="H1323" s="185"/>
      <c r="I1323" s="184">
        <v>41.05</v>
      </c>
      <c r="J1323" s="184">
        <v>186.05</v>
      </c>
      <c r="K1323" s="185">
        <v>63</v>
      </c>
      <c r="L1323" s="185" t="s">
        <v>57</v>
      </c>
      <c r="M1323" s="186" t="s">
        <v>1514</v>
      </c>
      <c r="N1323" s="61" t="s">
        <v>51</v>
      </c>
      <c r="P1323" s="175" t="s">
        <v>261</v>
      </c>
      <c r="T1323" s="176"/>
    </row>
    <row r="1324" spans="1:20" s="61" customFormat="1" ht="17.25">
      <c r="A1324" s="183" t="s">
        <v>2916</v>
      </c>
      <c r="B1324" s="183" t="s">
        <v>2911</v>
      </c>
      <c r="C1324" s="183" t="s">
        <v>991</v>
      </c>
      <c r="D1324" s="183" t="s">
        <v>992</v>
      </c>
      <c r="E1324" s="184">
        <v>123</v>
      </c>
      <c r="F1324" s="184">
        <v>86.1</v>
      </c>
      <c r="G1324" s="185" t="s">
        <v>649</v>
      </c>
      <c r="H1324" s="185" t="s">
        <v>689</v>
      </c>
      <c r="I1324" s="184">
        <v>56.62</v>
      </c>
      <c r="J1324" s="184">
        <v>142.72</v>
      </c>
      <c r="K1324" s="185">
        <v>42</v>
      </c>
      <c r="L1324" s="185"/>
      <c r="M1324" s="186"/>
      <c r="N1324" s="61" t="s">
        <v>51</v>
      </c>
      <c r="P1324" s="175" t="s">
        <v>991</v>
      </c>
      <c r="T1324" s="176"/>
    </row>
    <row r="1325" spans="1:20" s="61" customFormat="1" ht="17.25">
      <c r="A1325" s="183" t="s">
        <v>2917</v>
      </c>
      <c r="B1325" s="183" t="s">
        <v>2911</v>
      </c>
      <c r="C1325" s="183" t="s">
        <v>991</v>
      </c>
      <c r="D1325" s="183" t="s">
        <v>992</v>
      </c>
      <c r="E1325" s="184">
        <v>127</v>
      </c>
      <c r="F1325" s="184">
        <v>99.06</v>
      </c>
      <c r="G1325" s="185" t="s">
        <v>214</v>
      </c>
      <c r="H1325" s="185" t="s">
        <v>689</v>
      </c>
      <c r="I1325" s="184">
        <v>56.62</v>
      </c>
      <c r="J1325" s="184">
        <v>155.68</v>
      </c>
      <c r="K1325" s="185">
        <v>21</v>
      </c>
      <c r="L1325" s="185"/>
      <c r="M1325" s="186"/>
      <c r="N1325" s="61" t="s">
        <v>51</v>
      </c>
      <c r="P1325" s="175" t="s">
        <v>991</v>
      </c>
      <c r="T1325" s="176"/>
    </row>
    <row r="1326" spans="1:20" s="61" customFormat="1" ht="17.25">
      <c r="A1326" s="183" t="s">
        <v>2918</v>
      </c>
      <c r="B1326" s="183" t="s">
        <v>2919</v>
      </c>
      <c r="C1326" s="183" t="s">
        <v>2920</v>
      </c>
      <c r="D1326" s="183" t="s">
        <v>2921</v>
      </c>
      <c r="E1326" s="184">
        <v>138</v>
      </c>
      <c r="F1326" s="184">
        <v>133</v>
      </c>
      <c r="G1326" s="185" t="s">
        <v>321</v>
      </c>
      <c r="H1326" s="185"/>
      <c r="I1326" s="184">
        <v>39.69</v>
      </c>
      <c r="J1326" s="184">
        <v>172.69</v>
      </c>
      <c r="K1326" s="183">
        <v>55</v>
      </c>
      <c r="L1326" s="183"/>
      <c r="M1326" s="186"/>
      <c r="N1326" s="61" t="s">
        <v>51</v>
      </c>
      <c r="P1326" s="175" t="s">
        <v>2920</v>
      </c>
      <c r="T1326" s="176"/>
    </row>
    <row r="1327" spans="1:20" s="61" customFormat="1" ht="17.25">
      <c r="A1327" s="183" t="s">
        <v>2922</v>
      </c>
      <c r="B1327" s="183" t="s">
        <v>2923</v>
      </c>
      <c r="C1327" s="183" t="s">
        <v>2920</v>
      </c>
      <c r="D1327" s="183" t="s">
        <v>2921</v>
      </c>
      <c r="E1327" s="184"/>
      <c r="F1327" s="184"/>
      <c r="G1327" s="188"/>
      <c r="H1327" s="185"/>
      <c r="I1327" s="184"/>
      <c r="J1327" s="184"/>
      <c r="K1327" s="185" t="s">
        <v>410</v>
      </c>
      <c r="L1327" s="185"/>
      <c r="M1327" s="186"/>
      <c r="N1327" s="61" t="s">
        <v>410</v>
      </c>
      <c r="P1327" s="175" t="s">
        <v>2920</v>
      </c>
      <c r="T1327" s="176"/>
    </row>
    <row r="1328" spans="1:20" s="61" customFormat="1" ht="17.25">
      <c r="A1328" s="183" t="s">
        <v>2924</v>
      </c>
      <c r="B1328" s="183" t="s">
        <v>2925</v>
      </c>
      <c r="C1328" s="183" t="s">
        <v>2920</v>
      </c>
      <c r="D1328" s="183" t="s">
        <v>2921</v>
      </c>
      <c r="E1328" s="184">
        <v>115</v>
      </c>
      <c r="F1328" s="184">
        <v>108</v>
      </c>
      <c r="G1328" s="188" t="s">
        <v>126</v>
      </c>
      <c r="H1328" s="185"/>
      <c r="I1328" s="184">
        <v>25.77</v>
      </c>
      <c r="J1328" s="184">
        <v>133.77</v>
      </c>
      <c r="K1328" s="185">
        <v>382</v>
      </c>
      <c r="L1328" s="185"/>
      <c r="M1328" s="186"/>
      <c r="N1328" s="61" t="s">
        <v>51</v>
      </c>
      <c r="P1328" s="175" t="s">
        <v>2920</v>
      </c>
      <c r="T1328" s="176"/>
    </row>
    <row r="1329" spans="1:20" s="61" customFormat="1" ht="17.25">
      <c r="A1329" s="183" t="s">
        <v>2926</v>
      </c>
      <c r="B1329" s="183" t="s">
        <v>2927</v>
      </c>
      <c r="C1329" s="183" t="s">
        <v>2826</v>
      </c>
      <c r="D1329" s="183" t="s">
        <v>2827</v>
      </c>
      <c r="E1329" s="184">
        <v>400</v>
      </c>
      <c r="F1329" s="184">
        <v>332</v>
      </c>
      <c r="G1329" s="188" t="s">
        <v>107</v>
      </c>
      <c r="H1329" s="185"/>
      <c r="I1329" s="184">
        <v>46.68</v>
      </c>
      <c r="J1329" s="184">
        <v>378.3</v>
      </c>
      <c r="K1329" s="183">
        <v>73</v>
      </c>
      <c r="L1329" s="183"/>
      <c r="M1329" s="186"/>
      <c r="N1329" s="61" t="s">
        <v>51</v>
      </c>
      <c r="P1329" s="175" t="s">
        <v>2826</v>
      </c>
      <c r="T1329" s="176"/>
    </row>
    <row r="1330" spans="1:20" s="61" customFormat="1" ht="17.25">
      <c r="A1330" s="183" t="s">
        <v>2928</v>
      </c>
      <c r="B1330" s="183" t="s">
        <v>2929</v>
      </c>
      <c r="C1330" s="183" t="s">
        <v>2826</v>
      </c>
      <c r="D1330" s="183" t="s">
        <v>2827</v>
      </c>
      <c r="E1330" s="184">
        <v>200</v>
      </c>
      <c r="F1330" s="184">
        <v>88</v>
      </c>
      <c r="G1330" s="188" t="s">
        <v>797</v>
      </c>
      <c r="H1330" s="185" t="s">
        <v>2930</v>
      </c>
      <c r="I1330" s="184">
        <v>23.34</v>
      </c>
      <c r="J1330" s="184">
        <v>111.15</v>
      </c>
      <c r="K1330" s="183">
        <v>146</v>
      </c>
      <c r="L1330" s="183"/>
      <c r="M1330" s="186"/>
      <c r="N1330" s="61" t="s">
        <v>51</v>
      </c>
      <c r="P1330" s="175" t="s">
        <v>2826</v>
      </c>
      <c r="T1330" s="176"/>
    </row>
    <row r="1331" spans="1:20" s="61" customFormat="1" ht="17.25">
      <c r="A1331" s="183" t="s">
        <v>2931</v>
      </c>
      <c r="B1331" s="183" t="s">
        <v>2932</v>
      </c>
      <c r="C1331" s="183" t="s">
        <v>2826</v>
      </c>
      <c r="D1331" s="183" t="s">
        <v>2827</v>
      </c>
      <c r="E1331" s="184">
        <v>400</v>
      </c>
      <c r="F1331" s="184">
        <v>332</v>
      </c>
      <c r="G1331" s="188" t="s">
        <v>107</v>
      </c>
      <c r="H1331" s="183"/>
      <c r="I1331" s="184">
        <v>46.68</v>
      </c>
      <c r="J1331" s="184">
        <v>378.3</v>
      </c>
      <c r="K1331" s="185">
        <v>67</v>
      </c>
      <c r="L1331" s="185"/>
      <c r="M1331" s="186"/>
      <c r="N1331" s="61" t="s">
        <v>51</v>
      </c>
      <c r="P1331" s="175" t="s">
        <v>2826</v>
      </c>
      <c r="T1331" s="176"/>
    </row>
    <row r="1332" spans="1:20" s="61" customFormat="1" ht="17.25">
      <c r="A1332" s="183" t="s">
        <v>2933</v>
      </c>
      <c r="B1332" s="183" t="s">
        <v>2934</v>
      </c>
      <c r="C1332" s="183" t="s">
        <v>2826</v>
      </c>
      <c r="D1332" s="183" t="s">
        <v>2827</v>
      </c>
      <c r="E1332" s="184">
        <v>169.3</v>
      </c>
      <c r="F1332" s="184">
        <v>85</v>
      </c>
      <c r="G1332" s="188" t="s">
        <v>783</v>
      </c>
      <c r="H1332" s="185" t="s">
        <v>2935</v>
      </c>
      <c r="I1332" s="184">
        <v>23.34</v>
      </c>
      <c r="J1332" s="184">
        <v>108.15</v>
      </c>
      <c r="K1332" s="185">
        <v>134</v>
      </c>
      <c r="L1332" s="185"/>
      <c r="M1332" s="186"/>
      <c r="N1332" s="61" t="s">
        <v>51</v>
      </c>
      <c r="P1332" s="175" t="s">
        <v>2826</v>
      </c>
      <c r="T1332" s="176"/>
    </row>
    <row r="1333" spans="1:20" s="61" customFormat="1" ht="17.25">
      <c r="A1333" s="183" t="s">
        <v>2936</v>
      </c>
      <c r="B1333" s="183" t="s">
        <v>2937</v>
      </c>
      <c r="C1333" s="183" t="s">
        <v>2826</v>
      </c>
      <c r="D1333" s="183" t="s">
        <v>2827</v>
      </c>
      <c r="E1333" s="184">
        <v>400</v>
      </c>
      <c r="F1333" s="184">
        <v>320</v>
      </c>
      <c r="G1333" s="188" t="s">
        <v>99</v>
      </c>
      <c r="H1333" s="185"/>
      <c r="I1333" s="184">
        <v>44.54</v>
      </c>
      <c r="J1333" s="184">
        <v>361.92</v>
      </c>
      <c r="K1333" s="185">
        <v>45</v>
      </c>
      <c r="L1333" s="185"/>
      <c r="M1333" s="186"/>
      <c r="N1333" s="61" t="s">
        <v>51</v>
      </c>
      <c r="P1333" s="175" t="s">
        <v>2826</v>
      </c>
      <c r="T1333" s="176"/>
    </row>
    <row r="1334" spans="1:20" s="61" customFormat="1" ht="17.25">
      <c r="A1334" s="183" t="s">
        <v>2938</v>
      </c>
      <c r="B1334" s="183" t="s">
        <v>2939</v>
      </c>
      <c r="C1334" s="183" t="s">
        <v>2826</v>
      </c>
      <c r="D1334" s="183" t="s">
        <v>2827</v>
      </c>
      <c r="E1334" s="184">
        <v>200</v>
      </c>
      <c r="F1334" s="184">
        <v>160</v>
      </c>
      <c r="G1334" s="188" t="s">
        <v>99</v>
      </c>
      <c r="H1334" s="185"/>
      <c r="I1334" s="184">
        <v>22.27</v>
      </c>
      <c r="J1334" s="184">
        <v>180.96</v>
      </c>
      <c r="K1334" s="185">
        <v>90</v>
      </c>
      <c r="L1334" s="185"/>
      <c r="M1334" s="186"/>
      <c r="N1334" s="61" t="s">
        <v>51</v>
      </c>
      <c r="P1334" s="175" t="s">
        <v>2826</v>
      </c>
      <c r="T1334" s="176"/>
    </row>
    <row r="1335" spans="1:20" s="61" customFormat="1" ht="17.25">
      <c r="A1335" s="183" t="s">
        <v>2940</v>
      </c>
      <c r="B1335" s="183" t="s">
        <v>2941</v>
      </c>
      <c r="C1335" s="183" t="s">
        <v>2826</v>
      </c>
      <c r="D1335" s="183" t="s">
        <v>2827</v>
      </c>
      <c r="E1335" s="184">
        <v>400</v>
      </c>
      <c r="F1335" s="184">
        <v>320</v>
      </c>
      <c r="G1335" s="188" t="s">
        <v>99</v>
      </c>
      <c r="H1335" s="185"/>
      <c r="I1335" s="184">
        <v>44.54</v>
      </c>
      <c r="J1335" s="184">
        <v>361.92</v>
      </c>
      <c r="K1335" s="185">
        <v>19</v>
      </c>
      <c r="L1335" s="185" t="s">
        <v>57</v>
      </c>
      <c r="M1335" s="186" t="s">
        <v>2942</v>
      </c>
      <c r="N1335" s="61" t="s">
        <v>51</v>
      </c>
      <c r="P1335" s="175" t="s">
        <v>2826</v>
      </c>
      <c r="T1335" s="176"/>
    </row>
    <row r="1336" spans="1:20" s="61" customFormat="1" ht="17.25">
      <c r="A1336" s="183" t="s">
        <v>2943</v>
      </c>
      <c r="B1336" s="183" t="s">
        <v>2944</v>
      </c>
      <c r="C1336" s="183" t="s">
        <v>2826</v>
      </c>
      <c r="D1336" s="183" t="s">
        <v>2827</v>
      </c>
      <c r="E1336" s="184">
        <v>200</v>
      </c>
      <c r="F1336" s="184">
        <v>160</v>
      </c>
      <c r="G1336" s="188" t="s">
        <v>99</v>
      </c>
      <c r="H1336" s="185"/>
      <c r="I1336" s="184">
        <v>22.27</v>
      </c>
      <c r="J1336" s="184">
        <v>180.96</v>
      </c>
      <c r="K1336" s="183">
        <v>39</v>
      </c>
      <c r="L1336" s="183" t="s">
        <v>76</v>
      </c>
      <c r="M1336" s="186" t="s">
        <v>2942</v>
      </c>
      <c r="N1336" s="61" t="s">
        <v>51</v>
      </c>
      <c r="P1336" s="175" t="s">
        <v>2826</v>
      </c>
      <c r="T1336" s="176"/>
    </row>
    <row r="1337" spans="1:20" s="61" customFormat="1" ht="17.25">
      <c r="A1337" s="183" t="s">
        <v>2945</v>
      </c>
      <c r="B1337" s="183" t="s">
        <v>2946</v>
      </c>
      <c r="C1337" s="183" t="s">
        <v>1574</v>
      </c>
      <c r="D1337" s="183" t="s">
        <v>1575</v>
      </c>
      <c r="E1337" s="184">
        <v>99</v>
      </c>
      <c r="F1337" s="184">
        <v>95</v>
      </c>
      <c r="G1337" s="188" t="s">
        <v>616</v>
      </c>
      <c r="H1337" s="185"/>
      <c r="I1337" s="184">
        <v>48.75</v>
      </c>
      <c r="J1337" s="184">
        <v>143.75</v>
      </c>
      <c r="K1337" s="185">
        <v>72</v>
      </c>
      <c r="L1337" s="185"/>
      <c r="M1337" s="186"/>
      <c r="N1337" s="61" t="s">
        <v>51</v>
      </c>
      <c r="P1337" s="175" t="s">
        <v>1574</v>
      </c>
      <c r="T1337" s="176"/>
    </row>
    <row r="1338" spans="1:20" s="61" customFormat="1" ht="17.25">
      <c r="A1338" s="183" t="s">
        <v>2947</v>
      </c>
      <c r="B1338" s="183" t="s">
        <v>2948</v>
      </c>
      <c r="C1338" s="183" t="s">
        <v>1574</v>
      </c>
      <c r="D1338" s="183" t="s">
        <v>1575</v>
      </c>
      <c r="E1338" s="184">
        <v>89</v>
      </c>
      <c r="F1338" s="184">
        <v>85</v>
      </c>
      <c r="G1338" s="188" t="s">
        <v>616</v>
      </c>
      <c r="H1338" s="185"/>
      <c r="I1338" s="184">
        <v>39.56</v>
      </c>
      <c r="J1338" s="184">
        <v>124.56</v>
      </c>
      <c r="K1338" s="185">
        <v>93</v>
      </c>
      <c r="L1338" s="185"/>
      <c r="M1338" s="186"/>
      <c r="N1338" s="61" t="s">
        <v>51</v>
      </c>
      <c r="P1338" s="175" t="s">
        <v>1574</v>
      </c>
      <c r="T1338" s="176"/>
    </row>
    <row r="1339" spans="1:20" s="61" customFormat="1" ht="17.25">
      <c r="A1339" s="183" t="s">
        <v>2949</v>
      </c>
      <c r="B1339" s="183" t="s">
        <v>2950</v>
      </c>
      <c r="C1339" s="183" t="s">
        <v>1574</v>
      </c>
      <c r="D1339" s="183" t="s">
        <v>1575</v>
      </c>
      <c r="E1339" s="184">
        <v>79</v>
      </c>
      <c r="F1339" s="184">
        <v>75</v>
      </c>
      <c r="G1339" s="188" t="s">
        <v>194</v>
      </c>
      <c r="H1339" s="185"/>
      <c r="I1339" s="184">
        <v>47.91</v>
      </c>
      <c r="J1339" s="184">
        <v>122.91</v>
      </c>
      <c r="K1339" s="185">
        <v>79</v>
      </c>
      <c r="L1339" s="185"/>
      <c r="M1339" s="186"/>
      <c r="N1339" s="61" t="s">
        <v>51</v>
      </c>
      <c r="P1339" s="175" t="s">
        <v>1574</v>
      </c>
      <c r="T1339" s="176"/>
    </row>
    <row r="1340" spans="1:20" s="61" customFormat="1" ht="17.25">
      <c r="A1340" s="183" t="s">
        <v>2951</v>
      </c>
      <c r="B1340" s="183" t="s">
        <v>2952</v>
      </c>
      <c r="C1340" s="183" t="s">
        <v>1574</v>
      </c>
      <c r="D1340" s="183" t="s">
        <v>1575</v>
      </c>
      <c r="E1340" s="184">
        <v>65.99</v>
      </c>
      <c r="F1340" s="184">
        <v>63</v>
      </c>
      <c r="G1340" s="188" t="s">
        <v>616</v>
      </c>
      <c r="H1340" s="185"/>
      <c r="I1340" s="184">
        <v>24.75</v>
      </c>
      <c r="J1340" s="184">
        <v>86.36</v>
      </c>
      <c r="K1340" s="183">
        <v>163</v>
      </c>
      <c r="L1340" s="183"/>
      <c r="M1340" s="186"/>
      <c r="N1340" s="61" t="s">
        <v>51</v>
      </c>
      <c r="P1340" s="175" t="s">
        <v>1574</v>
      </c>
      <c r="T1340" s="176"/>
    </row>
    <row r="1341" spans="1:20" s="61" customFormat="1" ht="17.25">
      <c r="A1341" s="183" t="s">
        <v>2953</v>
      </c>
      <c r="B1341" s="183" t="s">
        <v>2954</v>
      </c>
      <c r="C1341" s="183" t="s">
        <v>2955</v>
      </c>
      <c r="D1341" s="183" t="s">
        <v>2956</v>
      </c>
      <c r="E1341" s="184">
        <v>69</v>
      </c>
      <c r="F1341" s="184">
        <v>65</v>
      </c>
      <c r="G1341" s="188" t="s">
        <v>194</v>
      </c>
      <c r="H1341" s="185" t="s">
        <v>2957</v>
      </c>
      <c r="I1341" s="184">
        <v>44.35</v>
      </c>
      <c r="J1341" s="184">
        <v>109.35</v>
      </c>
      <c r="K1341" s="185">
        <v>118</v>
      </c>
      <c r="L1341" s="185"/>
      <c r="M1341" s="186"/>
      <c r="N1341" s="61" t="s">
        <v>51</v>
      </c>
      <c r="P1341" s="175" t="s">
        <v>2955</v>
      </c>
      <c r="T1341" s="176"/>
    </row>
    <row r="1342" spans="1:20" s="61" customFormat="1" ht="17.25">
      <c r="A1342" s="183" t="s">
        <v>2958</v>
      </c>
      <c r="B1342" s="183" t="s">
        <v>2959</v>
      </c>
      <c r="C1342" s="183" t="s">
        <v>2960</v>
      </c>
      <c r="D1342" s="183" t="s">
        <v>2961</v>
      </c>
      <c r="E1342" s="184">
        <v>99</v>
      </c>
      <c r="F1342" s="184">
        <v>69.3</v>
      </c>
      <c r="G1342" s="188" t="s">
        <v>649</v>
      </c>
      <c r="H1342" s="185" t="s">
        <v>2962</v>
      </c>
      <c r="I1342" s="184">
        <v>24.53</v>
      </c>
      <c r="J1342" s="184">
        <v>92.6</v>
      </c>
      <c r="K1342" s="185">
        <v>98</v>
      </c>
      <c r="L1342" s="185"/>
      <c r="M1342" s="186"/>
      <c r="N1342" s="61" t="s">
        <v>51</v>
      </c>
      <c r="P1342" s="175" t="s">
        <v>2960</v>
      </c>
      <c r="T1342" s="176"/>
    </row>
    <row r="1343" spans="1:20" s="61" customFormat="1" ht="17.25">
      <c r="A1343" s="183" t="s">
        <v>2963</v>
      </c>
      <c r="B1343" s="183" t="s">
        <v>2964</v>
      </c>
      <c r="C1343" s="183" t="s">
        <v>2960</v>
      </c>
      <c r="D1343" s="183" t="s">
        <v>2961</v>
      </c>
      <c r="E1343" s="184">
        <v>99</v>
      </c>
      <c r="F1343" s="184">
        <v>69.3</v>
      </c>
      <c r="G1343" s="188" t="s">
        <v>649</v>
      </c>
      <c r="H1343" s="185" t="s">
        <v>2962</v>
      </c>
      <c r="I1343" s="184">
        <v>24.53</v>
      </c>
      <c r="J1343" s="184">
        <v>92.6</v>
      </c>
      <c r="K1343" s="185">
        <v>45</v>
      </c>
      <c r="L1343" s="185"/>
      <c r="M1343" s="186"/>
      <c r="N1343" s="61" t="s">
        <v>51</v>
      </c>
      <c r="P1343" s="175" t="s">
        <v>2960</v>
      </c>
      <c r="T1343" s="176"/>
    </row>
    <row r="1344" spans="1:20" s="61" customFormat="1" ht="17.25">
      <c r="A1344" s="183" t="s">
        <v>2965</v>
      </c>
      <c r="B1344" s="183" t="s">
        <v>2964</v>
      </c>
      <c r="C1344" s="183" t="s">
        <v>2960</v>
      </c>
      <c r="D1344" s="183" t="s">
        <v>2961</v>
      </c>
      <c r="E1344" s="184">
        <v>99</v>
      </c>
      <c r="F1344" s="184">
        <v>69.3</v>
      </c>
      <c r="G1344" s="188" t="s">
        <v>649</v>
      </c>
      <c r="H1344" s="185" t="s">
        <v>2962</v>
      </c>
      <c r="I1344" s="184">
        <v>24.53</v>
      </c>
      <c r="J1344" s="184">
        <v>92.6</v>
      </c>
      <c r="K1344" s="185">
        <v>71</v>
      </c>
      <c r="L1344" s="185"/>
      <c r="M1344" s="186"/>
      <c r="N1344" s="61" t="s">
        <v>51</v>
      </c>
      <c r="P1344" s="175" t="s">
        <v>2960</v>
      </c>
      <c r="T1344" s="176"/>
    </row>
    <row r="1345" spans="1:20" s="61" customFormat="1" ht="17.25">
      <c r="A1345" s="183" t="s">
        <v>2966</v>
      </c>
      <c r="B1345" s="183" t="s">
        <v>2964</v>
      </c>
      <c r="C1345" s="183" t="s">
        <v>2960</v>
      </c>
      <c r="D1345" s="183" t="s">
        <v>2961</v>
      </c>
      <c r="E1345" s="184">
        <v>99</v>
      </c>
      <c r="F1345" s="184">
        <v>69.3</v>
      </c>
      <c r="G1345" s="188" t="s">
        <v>649</v>
      </c>
      <c r="H1345" s="185" t="s">
        <v>2962</v>
      </c>
      <c r="I1345" s="184">
        <v>24.53</v>
      </c>
      <c r="J1345" s="184">
        <v>92.6</v>
      </c>
      <c r="K1345" s="183">
        <v>104</v>
      </c>
      <c r="L1345" s="183"/>
      <c r="M1345" s="186"/>
      <c r="N1345" s="61" t="s">
        <v>51</v>
      </c>
      <c r="P1345" s="175" t="s">
        <v>2960</v>
      </c>
      <c r="T1345" s="176"/>
    </row>
    <row r="1346" spans="1:20" s="61" customFormat="1" ht="17.25">
      <c r="A1346" s="183" t="s">
        <v>2967</v>
      </c>
      <c r="B1346" s="183" t="s">
        <v>2959</v>
      </c>
      <c r="C1346" s="183" t="s">
        <v>2960</v>
      </c>
      <c r="D1346" s="183" t="s">
        <v>2961</v>
      </c>
      <c r="E1346" s="184">
        <v>99</v>
      </c>
      <c r="F1346" s="184">
        <v>69.3</v>
      </c>
      <c r="G1346" s="188" t="s">
        <v>649</v>
      </c>
      <c r="H1346" s="185" t="s">
        <v>2962</v>
      </c>
      <c r="I1346" s="184">
        <v>24.53</v>
      </c>
      <c r="J1346" s="184">
        <v>92.6</v>
      </c>
      <c r="K1346" s="183">
        <v>70</v>
      </c>
      <c r="L1346" s="183"/>
      <c r="M1346" s="186"/>
      <c r="N1346" s="61" t="s">
        <v>51</v>
      </c>
      <c r="P1346" s="175" t="s">
        <v>2960</v>
      </c>
      <c r="T1346" s="176"/>
    </row>
    <row r="1347" spans="1:20" s="61" customFormat="1" ht="17.25">
      <c r="A1347" s="183" t="s">
        <v>2968</v>
      </c>
      <c r="B1347" s="183" t="s">
        <v>2969</v>
      </c>
      <c r="C1347" s="183" t="s">
        <v>73</v>
      </c>
      <c r="D1347" s="183" t="s">
        <v>74</v>
      </c>
      <c r="E1347" s="184">
        <v>460</v>
      </c>
      <c r="F1347" s="184">
        <v>242</v>
      </c>
      <c r="G1347" s="188" t="s">
        <v>1646</v>
      </c>
      <c r="H1347" s="185"/>
      <c r="I1347" s="184">
        <v>107.89</v>
      </c>
      <c r="J1347" s="184">
        <v>349.89</v>
      </c>
      <c r="K1347" s="183">
        <v>22</v>
      </c>
      <c r="L1347" s="183"/>
      <c r="M1347" s="186"/>
      <c r="N1347" s="61" t="s">
        <v>51</v>
      </c>
      <c r="P1347" s="175" t="s">
        <v>73</v>
      </c>
      <c r="T1347" s="176"/>
    </row>
    <row r="1348" spans="1:20" s="61" customFormat="1" ht="17.25">
      <c r="A1348" s="183" t="s">
        <v>2970</v>
      </c>
      <c r="B1348" s="183" t="s">
        <v>2971</v>
      </c>
      <c r="C1348" s="183" t="s">
        <v>73</v>
      </c>
      <c r="D1348" s="183" t="s">
        <v>74</v>
      </c>
      <c r="E1348" s="184">
        <v>460</v>
      </c>
      <c r="F1348" s="184">
        <v>242</v>
      </c>
      <c r="G1348" s="185" t="s">
        <v>1646</v>
      </c>
      <c r="H1348" s="185"/>
      <c r="I1348" s="184">
        <v>107.89</v>
      </c>
      <c r="J1348" s="184">
        <v>349.89</v>
      </c>
      <c r="K1348" s="185">
        <v>0</v>
      </c>
      <c r="L1348" s="185"/>
      <c r="M1348" s="186"/>
      <c r="N1348" s="61" t="s">
        <v>51</v>
      </c>
      <c r="P1348" s="175" t="s">
        <v>73</v>
      </c>
      <c r="T1348" s="176"/>
    </row>
    <row r="1349" spans="1:20" s="61" customFormat="1" ht="17.25">
      <c r="A1349" s="183" t="s">
        <v>2972</v>
      </c>
      <c r="B1349" s="183" t="s">
        <v>2973</v>
      </c>
      <c r="C1349" s="183" t="s">
        <v>2974</v>
      </c>
      <c r="D1349" s="183" t="s">
        <v>2975</v>
      </c>
      <c r="E1349" s="184">
        <v>100</v>
      </c>
      <c r="F1349" s="184">
        <v>80</v>
      </c>
      <c r="G1349" s="185" t="s">
        <v>99</v>
      </c>
      <c r="H1349" s="185"/>
      <c r="I1349" s="184">
        <v>17.37</v>
      </c>
      <c r="J1349" s="184">
        <v>96.68</v>
      </c>
      <c r="K1349" s="185">
        <v>87</v>
      </c>
      <c r="L1349" s="185"/>
      <c r="M1349" s="186"/>
      <c r="N1349" s="61" t="s">
        <v>51</v>
      </c>
      <c r="P1349" s="175" t="s">
        <v>2974</v>
      </c>
      <c r="T1349" s="176"/>
    </row>
    <row r="1350" spans="1:20" s="61" customFormat="1" ht="17.25">
      <c r="A1350" s="183" t="s">
        <v>2976</v>
      </c>
      <c r="B1350" s="183" t="s">
        <v>2977</v>
      </c>
      <c r="C1350" s="183" t="s">
        <v>2974</v>
      </c>
      <c r="D1350" s="183" t="s">
        <v>2975</v>
      </c>
      <c r="E1350" s="184">
        <v>100</v>
      </c>
      <c r="F1350" s="184">
        <v>80</v>
      </c>
      <c r="G1350" s="188" t="s">
        <v>99</v>
      </c>
      <c r="H1350" s="185"/>
      <c r="I1350" s="184">
        <v>17.37</v>
      </c>
      <c r="J1350" s="184">
        <v>96.68</v>
      </c>
      <c r="K1350" s="185">
        <v>98</v>
      </c>
      <c r="L1350" s="185"/>
      <c r="M1350" s="186"/>
      <c r="N1350" s="61" t="s">
        <v>51</v>
      </c>
      <c r="P1350" s="175" t="s">
        <v>2974</v>
      </c>
      <c r="T1350" s="176"/>
    </row>
    <row r="1351" spans="1:20" s="61" customFormat="1" ht="17.25">
      <c r="A1351" s="183" t="s">
        <v>2978</v>
      </c>
      <c r="B1351" s="183" t="s">
        <v>2979</v>
      </c>
      <c r="C1351" s="183" t="s">
        <v>2691</v>
      </c>
      <c r="D1351" s="183" t="s">
        <v>2692</v>
      </c>
      <c r="E1351" s="184">
        <v>130</v>
      </c>
      <c r="F1351" s="184">
        <v>123.5</v>
      </c>
      <c r="G1351" s="188" t="s">
        <v>616</v>
      </c>
      <c r="H1351" s="185"/>
      <c r="I1351" s="184">
        <v>54.49</v>
      </c>
      <c r="J1351" s="184">
        <v>177.99</v>
      </c>
      <c r="K1351" s="185">
        <v>89</v>
      </c>
      <c r="L1351" s="185"/>
      <c r="M1351" s="186"/>
      <c r="N1351" s="61" t="s">
        <v>51</v>
      </c>
      <c r="P1351" s="175" t="s">
        <v>2691</v>
      </c>
      <c r="T1351" s="176"/>
    </row>
    <row r="1352" spans="1:20" s="61" customFormat="1" ht="17.25">
      <c r="A1352" s="183" t="s">
        <v>2980</v>
      </c>
      <c r="B1352" s="183" t="s">
        <v>2981</v>
      </c>
      <c r="C1352" s="183" t="s">
        <v>2691</v>
      </c>
      <c r="D1352" s="183" t="s">
        <v>2692</v>
      </c>
      <c r="E1352" s="184">
        <v>135</v>
      </c>
      <c r="F1352" s="184">
        <v>128.25</v>
      </c>
      <c r="G1352" s="188" t="s">
        <v>616</v>
      </c>
      <c r="H1352" s="185"/>
      <c r="I1352" s="184">
        <v>56.62</v>
      </c>
      <c r="J1352" s="184">
        <v>184.87</v>
      </c>
      <c r="K1352" s="185">
        <v>184</v>
      </c>
      <c r="L1352" s="185"/>
      <c r="M1352" s="186"/>
      <c r="N1352" s="61" t="s">
        <v>51</v>
      </c>
      <c r="P1352" s="175" t="s">
        <v>2691</v>
      </c>
      <c r="T1352" s="176"/>
    </row>
    <row r="1353" spans="1:20" s="61" customFormat="1" ht="17.25">
      <c r="A1353" s="183" t="s">
        <v>2982</v>
      </c>
      <c r="B1353" s="183" t="s">
        <v>2983</v>
      </c>
      <c r="C1353" s="183" t="s">
        <v>2691</v>
      </c>
      <c r="D1353" s="183" t="s">
        <v>2692</v>
      </c>
      <c r="E1353" s="184">
        <v>130</v>
      </c>
      <c r="F1353" s="184">
        <v>123.5</v>
      </c>
      <c r="G1353" s="188" t="s">
        <v>616</v>
      </c>
      <c r="H1353" s="185"/>
      <c r="I1353" s="184">
        <v>54.49</v>
      </c>
      <c r="J1353" s="184">
        <v>177.99</v>
      </c>
      <c r="K1353" s="185">
        <v>149</v>
      </c>
      <c r="L1353" s="185"/>
      <c r="M1353" s="186"/>
      <c r="N1353" s="61" t="s">
        <v>51</v>
      </c>
      <c r="P1353" s="175" t="s">
        <v>2691</v>
      </c>
      <c r="T1353" s="176"/>
    </row>
    <row r="1354" spans="1:20" s="61" customFormat="1" ht="17.25">
      <c r="A1354" s="183" t="s">
        <v>2984</v>
      </c>
      <c r="B1354" s="183" t="s">
        <v>2985</v>
      </c>
      <c r="C1354" s="183" t="s">
        <v>2986</v>
      </c>
      <c r="D1354" s="183" t="s">
        <v>2987</v>
      </c>
      <c r="E1354" s="184">
        <v>125</v>
      </c>
      <c r="F1354" s="184">
        <v>105</v>
      </c>
      <c r="G1354" s="188" t="s">
        <v>268</v>
      </c>
      <c r="H1354" s="185"/>
      <c r="I1354" s="184">
        <v>44.79</v>
      </c>
      <c r="J1354" s="184">
        <v>149.79</v>
      </c>
      <c r="K1354" s="185">
        <v>44</v>
      </c>
      <c r="L1354" s="185"/>
      <c r="M1354" s="186"/>
      <c r="N1354" s="61" t="s">
        <v>51</v>
      </c>
      <c r="P1354" s="175" t="s">
        <v>2986</v>
      </c>
      <c r="T1354" s="176"/>
    </row>
    <row r="1355" spans="1:20" s="61" customFormat="1" ht="17.25">
      <c r="A1355" s="183" t="s">
        <v>2988</v>
      </c>
      <c r="B1355" s="183" t="s">
        <v>2985</v>
      </c>
      <c r="C1355" s="183" t="s">
        <v>2986</v>
      </c>
      <c r="D1355" s="183" t="s">
        <v>2987</v>
      </c>
      <c r="E1355" s="184">
        <v>125</v>
      </c>
      <c r="F1355" s="184">
        <v>105</v>
      </c>
      <c r="G1355" s="185" t="s">
        <v>268</v>
      </c>
      <c r="H1355" s="185"/>
      <c r="I1355" s="184">
        <v>44.79</v>
      </c>
      <c r="J1355" s="184">
        <v>149.79</v>
      </c>
      <c r="K1355" s="185">
        <v>47</v>
      </c>
      <c r="L1355" s="185"/>
      <c r="M1355" s="186"/>
      <c r="N1355" s="61" t="s">
        <v>51</v>
      </c>
      <c r="P1355" s="175" t="s">
        <v>2986</v>
      </c>
      <c r="T1355" s="176"/>
    </row>
    <row r="1356" spans="1:20" s="61" customFormat="1" ht="17.25">
      <c r="A1356" s="183" t="s">
        <v>2989</v>
      </c>
      <c r="B1356" s="183" t="s">
        <v>2990</v>
      </c>
      <c r="C1356" s="183" t="s">
        <v>2986</v>
      </c>
      <c r="D1356" s="183" t="s">
        <v>2987</v>
      </c>
      <c r="E1356" s="184">
        <v>135</v>
      </c>
      <c r="F1356" s="184">
        <v>108</v>
      </c>
      <c r="G1356" s="185" t="s">
        <v>99</v>
      </c>
      <c r="H1356" s="185"/>
      <c r="I1356" s="184">
        <v>46.77</v>
      </c>
      <c r="J1356" s="184">
        <v>154.77</v>
      </c>
      <c r="K1356" s="185">
        <v>0</v>
      </c>
      <c r="L1356" s="185"/>
      <c r="M1356" s="186"/>
      <c r="N1356" s="61" t="s">
        <v>51</v>
      </c>
      <c r="P1356" s="175" t="s">
        <v>2986</v>
      </c>
      <c r="T1356" s="176"/>
    </row>
    <row r="1357" spans="1:20" s="61" customFormat="1" ht="17.25">
      <c r="A1357" s="183" t="s">
        <v>2991</v>
      </c>
      <c r="B1357" s="183" t="s">
        <v>2990</v>
      </c>
      <c r="C1357" s="183" t="s">
        <v>2986</v>
      </c>
      <c r="D1357" s="183" t="s">
        <v>2987</v>
      </c>
      <c r="E1357" s="184">
        <v>135</v>
      </c>
      <c r="F1357" s="184">
        <v>102</v>
      </c>
      <c r="G1357" s="185" t="s">
        <v>180</v>
      </c>
      <c r="H1357" s="185"/>
      <c r="I1357" s="184">
        <v>46.77</v>
      </c>
      <c r="J1357" s="184">
        <v>148.77</v>
      </c>
      <c r="K1357" s="185">
        <v>0</v>
      </c>
      <c r="L1357" s="185"/>
      <c r="M1357" s="186"/>
      <c r="N1357" s="61" t="s">
        <v>51</v>
      </c>
      <c r="P1357" s="175" t="s">
        <v>2986</v>
      </c>
      <c r="T1357" s="176"/>
    </row>
    <row r="1358" spans="1:20" s="61" customFormat="1" ht="17.25">
      <c r="A1358" s="183" t="s">
        <v>2992</v>
      </c>
      <c r="B1358" s="183" t="s">
        <v>2993</v>
      </c>
      <c r="C1358" s="183" t="s">
        <v>2691</v>
      </c>
      <c r="D1358" s="183" t="s">
        <v>2692</v>
      </c>
      <c r="E1358" s="184">
        <v>135</v>
      </c>
      <c r="F1358" s="184">
        <v>128.25</v>
      </c>
      <c r="G1358" s="185" t="s">
        <v>616</v>
      </c>
      <c r="H1358" s="185"/>
      <c r="I1358" s="184">
        <v>56.62</v>
      </c>
      <c r="J1358" s="184">
        <v>184.87</v>
      </c>
      <c r="K1358" s="185">
        <v>179</v>
      </c>
      <c r="L1358" s="185"/>
      <c r="M1358" s="186"/>
      <c r="N1358" s="61" t="s">
        <v>51</v>
      </c>
      <c r="P1358" s="175" t="s">
        <v>2691</v>
      </c>
      <c r="T1358" s="176"/>
    </row>
    <row r="1359" spans="1:20" s="61" customFormat="1" ht="17.25">
      <c r="A1359" s="183" t="s">
        <v>2994</v>
      </c>
      <c r="B1359" s="183" t="s">
        <v>2995</v>
      </c>
      <c r="C1359" s="183" t="s">
        <v>261</v>
      </c>
      <c r="D1359" s="183" t="s">
        <v>262</v>
      </c>
      <c r="E1359" s="184">
        <v>152</v>
      </c>
      <c r="F1359" s="184">
        <v>105</v>
      </c>
      <c r="G1359" s="185" t="s">
        <v>151</v>
      </c>
      <c r="H1359" s="185" t="s">
        <v>2555</v>
      </c>
      <c r="I1359" s="184">
        <v>39.42</v>
      </c>
      <c r="J1359" s="184">
        <v>144.42</v>
      </c>
      <c r="K1359" s="185">
        <v>45</v>
      </c>
      <c r="L1359" s="185"/>
      <c r="M1359" s="186"/>
      <c r="N1359" s="61" t="s">
        <v>51</v>
      </c>
      <c r="P1359" s="175" t="s">
        <v>261</v>
      </c>
      <c r="T1359" s="176"/>
    </row>
    <row r="1360" spans="1:20" s="61" customFormat="1" ht="17.25">
      <c r="A1360" s="183" t="s">
        <v>2996</v>
      </c>
      <c r="B1360" s="183" t="s">
        <v>2997</v>
      </c>
      <c r="C1360" s="183" t="s">
        <v>1235</v>
      </c>
      <c r="D1360" s="183" t="s">
        <v>1236</v>
      </c>
      <c r="E1360" s="184">
        <v>185</v>
      </c>
      <c r="F1360" s="184">
        <v>160</v>
      </c>
      <c r="G1360" s="188" t="s">
        <v>102</v>
      </c>
      <c r="H1360" s="185"/>
      <c r="I1360" s="184">
        <v>77.78</v>
      </c>
      <c r="J1360" s="184">
        <v>237.78</v>
      </c>
      <c r="K1360" s="185">
        <v>171</v>
      </c>
      <c r="L1360" s="185"/>
      <c r="M1360" s="186"/>
      <c r="N1360" s="61" t="s">
        <v>51</v>
      </c>
      <c r="P1360" s="175" t="s">
        <v>1235</v>
      </c>
      <c r="T1360" s="176"/>
    </row>
    <row r="1361" spans="1:20" s="61" customFormat="1" ht="17.25">
      <c r="A1361" s="183" t="s">
        <v>2998</v>
      </c>
      <c r="B1361" s="183" t="s">
        <v>2999</v>
      </c>
      <c r="C1361" s="183" t="s">
        <v>1235</v>
      </c>
      <c r="D1361" s="183" t="s">
        <v>1236</v>
      </c>
      <c r="E1361" s="184">
        <v>220</v>
      </c>
      <c r="F1361" s="184">
        <v>195</v>
      </c>
      <c r="G1361" s="185" t="s">
        <v>263</v>
      </c>
      <c r="H1361" s="185"/>
      <c r="I1361" s="184">
        <v>107.01</v>
      </c>
      <c r="J1361" s="184">
        <v>302.01</v>
      </c>
      <c r="K1361" s="185">
        <v>76</v>
      </c>
      <c r="L1361" s="185"/>
      <c r="M1361" s="186"/>
      <c r="N1361" s="61" t="s">
        <v>51</v>
      </c>
      <c r="P1361" s="175" t="s">
        <v>1235</v>
      </c>
      <c r="T1361" s="176"/>
    </row>
    <row r="1362" spans="1:20" s="61" customFormat="1" ht="17.25">
      <c r="A1362" s="183" t="s">
        <v>3000</v>
      </c>
      <c r="B1362" s="183" t="s">
        <v>3001</v>
      </c>
      <c r="C1362" s="183" t="s">
        <v>97</v>
      </c>
      <c r="D1362" s="183" t="s">
        <v>98</v>
      </c>
      <c r="E1362" s="184">
        <v>650</v>
      </c>
      <c r="F1362" s="184">
        <v>520</v>
      </c>
      <c r="G1362" s="185" t="s">
        <v>99</v>
      </c>
      <c r="H1362" s="185"/>
      <c r="I1362" s="184">
        <v>151</v>
      </c>
      <c r="J1362" s="184">
        <v>671</v>
      </c>
      <c r="K1362" s="185">
        <v>0</v>
      </c>
      <c r="L1362" s="185"/>
      <c r="M1362" s="186"/>
      <c r="N1362" s="61" t="s">
        <v>51</v>
      </c>
      <c r="P1362" s="175" t="s">
        <v>97</v>
      </c>
      <c r="T1362" s="176"/>
    </row>
    <row r="1363" spans="1:20" s="61" customFormat="1" ht="17.25">
      <c r="A1363" s="183" t="s">
        <v>3002</v>
      </c>
      <c r="B1363" s="183" t="s">
        <v>3003</v>
      </c>
      <c r="C1363" s="183" t="s">
        <v>92</v>
      </c>
      <c r="D1363" s="183" t="s">
        <v>93</v>
      </c>
      <c r="E1363" s="184">
        <v>130</v>
      </c>
      <c r="F1363" s="184">
        <v>85</v>
      </c>
      <c r="G1363" s="188" t="s">
        <v>993</v>
      </c>
      <c r="H1363" s="185"/>
      <c r="I1363" s="184">
        <v>38.3</v>
      </c>
      <c r="J1363" s="184">
        <v>123.3</v>
      </c>
      <c r="K1363" s="185">
        <v>120</v>
      </c>
      <c r="L1363" s="185" t="s">
        <v>76</v>
      </c>
      <c r="M1363" s="186" t="s">
        <v>1105</v>
      </c>
      <c r="N1363" s="61" t="s">
        <v>51</v>
      </c>
      <c r="P1363" s="175" t="s">
        <v>92</v>
      </c>
      <c r="T1363" s="176"/>
    </row>
    <row r="1364" spans="1:20" s="61" customFormat="1" ht="17.25">
      <c r="A1364" s="183" t="s">
        <v>3004</v>
      </c>
      <c r="B1364" s="183" t="s">
        <v>3005</v>
      </c>
      <c r="C1364" s="183" t="s">
        <v>92</v>
      </c>
      <c r="D1364" s="183" t="s">
        <v>93</v>
      </c>
      <c r="E1364" s="184">
        <v>120</v>
      </c>
      <c r="F1364" s="184">
        <v>75</v>
      </c>
      <c r="G1364" s="188" t="s">
        <v>1022</v>
      </c>
      <c r="H1364" s="185"/>
      <c r="I1364" s="184">
        <v>37.55</v>
      </c>
      <c r="J1364" s="184">
        <v>112.55</v>
      </c>
      <c r="K1364" s="185">
        <v>90</v>
      </c>
      <c r="L1364" s="185" t="s">
        <v>76</v>
      </c>
      <c r="M1364" s="186" t="s">
        <v>1105</v>
      </c>
      <c r="N1364" s="61" t="s">
        <v>51</v>
      </c>
      <c r="P1364" s="175" t="s">
        <v>92</v>
      </c>
      <c r="T1364" s="176"/>
    </row>
    <row r="1365" spans="1:20" s="61" customFormat="1" ht="17.25">
      <c r="A1365" s="183" t="s">
        <v>3006</v>
      </c>
      <c r="B1365" s="183" t="s">
        <v>3007</v>
      </c>
      <c r="C1365" s="183" t="s">
        <v>647</v>
      </c>
      <c r="D1365" s="183" t="s">
        <v>648</v>
      </c>
      <c r="E1365" s="184"/>
      <c r="F1365" s="184"/>
      <c r="G1365" s="188"/>
      <c r="H1365" s="185"/>
      <c r="I1365" s="184"/>
      <c r="J1365" s="184"/>
      <c r="K1365" s="183" t="s">
        <v>410</v>
      </c>
      <c r="L1365" s="183"/>
      <c r="M1365" s="186"/>
      <c r="N1365" s="61" t="s">
        <v>410</v>
      </c>
      <c r="P1365" s="175" t="s">
        <v>647</v>
      </c>
      <c r="T1365" s="176"/>
    </row>
    <row r="1366" spans="1:20" s="61" customFormat="1" ht="17.25">
      <c r="A1366" s="183" t="s">
        <v>3008</v>
      </c>
      <c r="B1366" s="183" t="s">
        <v>3009</v>
      </c>
      <c r="C1366" s="183" t="s">
        <v>92</v>
      </c>
      <c r="D1366" s="183" t="s">
        <v>93</v>
      </c>
      <c r="E1366" s="184">
        <v>130</v>
      </c>
      <c r="F1366" s="184">
        <v>85</v>
      </c>
      <c r="G1366" s="188" t="s">
        <v>993</v>
      </c>
      <c r="H1366" s="185"/>
      <c r="I1366" s="184">
        <v>38.34</v>
      </c>
      <c r="J1366" s="184">
        <v>123.34</v>
      </c>
      <c r="K1366" s="183">
        <v>0</v>
      </c>
      <c r="L1366" s="183" t="s">
        <v>76</v>
      </c>
      <c r="M1366" s="186" t="s">
        <v>1105</v>
      </c>
      <c r="N1366" s="61" t="s">
        <v>51</v>
      </c>
      <c r="P1366" s="175" t="s">
        <v>92</v>
      </c>
      <c r="T1366" s="176"/>
    </row>
    <row r="1367" spans="1:20" s="61" customFormat="1" ht="17.25">
      <c r="A1367" s="183" t="s">
        <v>3010</v>
      </c>
      <c r="B1367" s="183" t="s">
        <v>3011</v>
      </c>
      <c r="C1367" s="183" t="s">
        <v>92</v>
      </c>
      <c r="D1367" s="183" t="s">
        <v>93</v>
      </c>
      <c r="E1367" s="184">
        <v>120</v>
      </c>
      <c r="F1367" s="184">
        <v>75</v>
      </c>
      <c r="G1367" s="188" t="s">
        <v>1022</v>
      </c>
      <c r="H1367" s="185"/>
      <c r="I1367" s="184">
        <v>37.39</v>
      </c>
      <c r="J1367" s="184">
        <v>112.39</v>
      </c>
      <c r="K1367" s="185">
        <v>85</v>
      </c>
      <c r="L1367" s="185" t="s">
        <v>76</v>
      </c>
      <c r="M1367" s="186" t="s">
        <v>1105</v>
      </c>
      <c r="N1367" s="61" t="s">
        <v>51</v>
      </c>
      <c r="P1367" s="175" t="s">
        <v>92</v>
      </c>
      <c r="T1367" s="176"/>
    </row>
    <row r="1368" spans="1:20" s="61" customFormat="1" ht="17.25">
      <c r="A1368" s="183" t="s">
        <v>3012</v>
      </c>
      <c r="B1368" s="183" t="s">
        <v>3013</v>
      </c>
      <c r="C1368" s="183" t="s">
        <v>105</v>
      </c>
      <c r="D1368" s="183" t="s">
        <v>106</v>
      </c>
      <c r="E1368" s="184">
        <v>76.68</v>
      </c>
      <c r="F1368" s="184">
        <v>76.68</v>
      </c>
      <c r="G1368" s="185"/>
      <c r="H1368" s="185"/>
      <c r="I1368" s="184">
        <v>38.44</v>
      </c>
      <c r="J1368" s="184">
        <v>115.12</v>
      </c>
      <c r="K1368" s="185">
        <v>139</v>
      </c>
      <c r="L1368" s="185"/>
      <c r="M1368" s="186"/>
      <c r="N1368" s="61" t="s">
        <v>51</v>
      </c>
      <c r="P1368" s="175" t="s">
        <v>105</v>
      </c>
      <c r="T1368" s="176"/>
    </row>
    <row r="1369" spans="1:20" s="61" customFormat="1" ht="17.25">
      <c r="A1369" s="183" t="s">
        <v>3014</v>
      </c>
      <c r="B1369" s="183" t="s">
        <v>3015</v>
      </c>
      <c r="C1369" s="183" t="s">
        <v>105</v>
      </c>
      <c r="D1369" s="183" t="s">
        <v>106</v>
      </c>
      <c r="E1369" s="184">
        <v>70</v>
      </c>
      <c r="F1369" s="184">
        <v>70</v>
      </c>
      <c r="G1369" s="185"/>
      <c r="H1369" s="185"/>
      <c r="I1369" s="184">
        <v>49.28</v>
      </c>
      <c r="J1369" s="184">
        <v>119.28</v>
      </c>
      <c r="K1369" s="183">
        <v>3</v>
      </c>
      <c r="L1369" s="183"/>
      <c r="M1369" s="186"/>
      <c r="N1369" s="61" t="s">
        <v>51</v>
      </c>
      <c r="P1369" s="175" t="s">
        <v>105</v>
      </c>
      <c r="T1369" s="176"/>
    </row>
    <row r="1370" spans="1:20" s="61" customFormat="1" ht="17.25">
      <c r="A1370" s="183" t="s">
        <v>3016</v>
      </c>
      <c r="B1370" s="183" t="s">
        <v>3017</v>
      </c>
      <c r="C1370" s="183" t="s">
        <v>105</v>
      </c>
      <c r="D1370" s="183" t="s">
        <v>106</v>
      </c>
      <c r="E1370" s="184"/>
      <c r="F1370" s="184"/>
      <c r="G1370" s="185"/>
      <c r="H1370" s="185"/>
      <c r="I1370" s="184"/>
      <c r="J1370" s="184"/>
      <c r="K1370" s="183" t="s">
        <v>410</v>
      </c>
      <c r="L1370" s="183"/>
      <c r="M1370" s="186"/>
      <c r="N1370" s="61" t="s">
        <v>410</v>
      </c>
      <c r="P1370" s="175" t="s">
        <v>105</v>
      </c>
      <c r="T1370" s="176"/>
    </row>
    <row r="1371" spans="1:20" s="61" customFormat="1" ht="17.25">
      <c r="A1371" s="183" t="s">
        <v>3018</v>
      </c>
      <c r="B1371" s="183" t="s">
        <v>3019</v>
      </c>
      <c r="C1371" s="183" t="s">
        <v>1587</v>
      </c>
      <c r="D1371" s="183" t="s">
        <v>1588</v>
      </c>
      <c r="E1371" s="184">
        <v>159</v>
      </c>
      <c r="F1371" s="184">
        <v>159</v>
      </c>
      <c r="G1371" s="185"/>
      <c r="H1371" s="185"/>
      <c r="I1371" s="184">
        <v>101.11</v>
      </c>
      <c r="J1371" s="184">
        <v>260.11</v>
      </c>
      <c r="K1371" s="185">
        <v>0</v>
      </c>
      <c r="L1371" s="185"/>
      <c r="M1371" s="186"/>
      <c r="N1371" s="61" t="s">
        <v>51</v>
      </c>
      <c r="P1371" s="175" t="s">
        <v>1587</v>
      </c>
      <c r="T1371" s="176"/>
    </row>
    <row r="1372" spans="1:20" s="61" customFormat="1" ht="17.25">
      <c r="A1372" s="183" t="s">
        <v>3020</v>
      </c>
      <c r="B1372" s="183" t="s">
        <v>3021</v>
      </c>
      <c r="C1372" s="183" t="s">
        <v>1587</v>
      </c>
      <c r="D1372" s="183" t="s">
        <v>1588</v>
      </c>
      <c r="E1372" s="184">
        <v>159</v>
      </c>
      <c r="F1372" s="184">
        <v>159</v>
      </c>
      <c r="G1372" s="185"/>
      <c r="H1372" s="185"/>
      <c r="I1372" s="184">
        <v>101.11</v>
      </c>
      <c r="J1372" s="184">
        <v>260.11</v>
      </c>
      <c r="K1372" s="185">
        <v>0</v>
      </c>
      <c r="L1372" s="185"/>
      <c r="M1372" s="186"/>
      <c r="N1372" s="61" t="s">
        <v>51</v>
      </c>
      <c r="P1372" s="175" t="s">
        <v>1587</v>
      </c>
      <c r="T1372" s="176"/>
    </row>
    <row r="1373" spans="1:20" s="61" customFormat="1" ht="17.25">
      <c r="A1373" s="183" t="s">
        <v>3022</v>
      </c>
      <c r="B1373" s="183" t="s">
        <v>3023</v>
      </c>
      <c r="C1373" s="183" t="s">
        <v>3024</v>
      </c>
      <c r="D1373" s="183" t="s">
        <v>3025</v>
      </c>
      <c r="E1373" s="184">
        <v>49.9</v>
      </c>
      <c r="F1373" s="184">
        <v>43.9</v>
      </c>
      <c r="G1373" s="185" t="s">
        <v>140</v>
      </c>
      <c r="H1373" s="185" t="s">
        <v>322</v>
      </c>
      <c r="I1373" s="184">
        <v>18.34</v>
      </c>
      <c r="J1373" s="184">
        <v>62.24</v>
      </c>
      <c r="K1373" s="185">
        <v>220</v>
      </c>
      <c r="L1373" s="185"/>
      <c r="M1373" s="186"/>
      <c r="N1373" s="61" t="s">
        <v>51</v>
      </c>
      <c r="P1373" s="175" t="s">
        <v>3024</v>
      </c>
      <c r="T1373" s="176"/>
    </row>
    <row r="1374" spans="1:20" s="61" customFormat="1" ht="17.25">
      <c r="A1374" s="183" t="s">
        <v>3026</v>
      </c>
      <c r="B1374" s="183" t="s">
        <v>3027</v>
      </c>
      <c r="C1374" s="183" t="s">
        <v>3024</v>
      </c>
      <c r="D1374" s="183" t="s">
        <v>3025</v>
      </c>
      <c r="E1374" s="184">
        <v>55</v>
      </c>
      <c r="F1374" s="184">
        <v>44.8</v>
      </c>
      <c r="G1374" s="185" t="s">
        <v>94</v>
      </c>
      <c r="H1374" s="185" t="s">
        <v>322</v>
      </c>
      <c r="I1374" s="184">
        <v>18.34</v>
      </c>
      <c r="J1374" s="184">
        <v>63.14</v>
      </c>
      <c r="K1374" s="185">
        <v>252</v>
      </c>
      <c r="L1374" s="185" t="s">
        <v>372</v>
      </c>
      <c r="M1374" s="186" t="s">
        <v>2240</v>
      </c>
      <c r="N1374" s="61" t="s">
        <v>51</v>
      </c>
      <c r="P1374" s="175" t="s">
        <v>3024</v>
      </c>
      <c r="T1374" s="176"/>
    </row>
    <row r="1375" spans="1:20" s="61" customFormat="1" ht="17.25">
      <c r="A1375" s="183" t="s">
        <v>3028</v>
      </c>
      <c r="B1375" s="183" t="s">
        <v>3029</v>
      </c>
      <c r="C1375" s="183" t="s">
        <v>3024</v>
      </c>
      <c r="D1375" s="183" t="s">
        <v>3025</v>
      </c>
      <c r="E1375" s="184">
        <v>61</v>
      </c>
      <c r="F1375" s="184">
        <v>51.8</v>
      </c>
      <c r="G1375" s="185" t="s">
        <v>268</v>
      </c>
      <c r="H1375" s="185" t="s">
        <v>322</v>
      </c>
      <c r="I1375" s="184">
        <v>18.34</v>
      </c>
      <c r="J1375" s="184">
        <v>69.63</v>
      </c>
      <c r="K1375" s="185">
        <v>9</v>
      </c>
      <c r="L1375" s="185" t="s">
        <v>76</v>
      </c>
      <c r="M1375" s="186" t="s">
        <v>2240</v>
      </c>
      <c r="N1375" s="61" t="s">
        <v>51</v>
      </c>
      <c r="P1375" s="175" t="s">
        <v>3024</v>
      </c>
      <c r="T1375" s="176"/>
    </row>
    <row r="1376" spans="1:20" s="61" customFormat="1" ht="17.25">
      <c r="A1376" s="183" t="s">
        <v>3030</v>
      </c>
      <c r="B1376" s="183" t="s">
        <v>3031</v>
      </c>
      <c r="C1376" s="183" t="s">
        <v>3024</v>
      </c>
      <c r="D1376" s="183" t="s">
        <v>3025</v>
      </c>
      <c r="E1376" s="184">
        <v>78</v>
      </c>
      <c r="F1376" s="184">
        <v>52.5</v>
      </c>
      <c r="G1376" s="185" t="s">
        <v>652</v>
      </c>
      <c r="H1376" s="185" t="s">
        <v>322</v>
      </c>
      <c r="I1376" s="184">
        <v>18.34</v>
      </c>
      <c r="J1376" s="184">
        <v>70.33</v>
      </c>
      <c r="K1376" s="185">
        <v>37</v>
      </c>
      <c r="L1376" s="185" t="s">
        <v>76</v>
      </c>
      <c r="M1376" s="186" t="s">
        <v>2240</v>
      </c>
      <c r="N1376" s="61" t="s">
        <v>51</v>
      </c>
      <c r="P1376" s="175" t="s">
        <v>3024</v>
      </c>
      <c r="T1376" s="176"/>
    </row>
    <row r="1377" spans="1:20" s="61" customFormat="1" ht="17.25">
      <c r="A1377" s="183" t="s">
        <v>3032</v>
      </c>
      <c r="B1377" s="183" t="s">
        <v>3033</v>
      </c>
      <c r="C1377" s="183" t="s">
        <v>3024</v>
      </c>
      <c r="D1377" s="183" t="s">
        <v>3025</v>
      </c>
      <c r="E1377" s="184">
        <v>47</v>
      </c>
      <c r="F1377" s="184">
        <v>43.2</v>
      </c>
      <c r="G1377" s="185" t="s">
        <v>55</v>
      </c>
      <c r="H1377" s="185" t="s">
        <v>322</v>
      </c>
      <c r="I1377" s="184">
        <v>18.24</v>
      </c>
      <c r="J1377" s="184">
        <v>60.41</v>
      </c>
      <c r="K1377" s="185">
        <v>150</v>
      </c>
      <c r="L1377" s="185" t="s">
        <v>76</v>
      </c>
      <c r="M1377" s="186" t="s">
        <v>2240</v>
      </c>
      <c r="N1377" s="61" t="s">
        <v>51</v>
      </c>
      <c r="P1377" s="175" t="s">
        <v>3024</v>
      </c>
      <c r="T1377" s="176"/>
    </row>
    <row r="1378" spans="1:20" s="61" customFormat="1" ht="17.25">
      <c r="A1378" s="183" t="s">
        <v>3034</v>
      </c>
      <c r="B1378" s="183" t="s">
        <v>3035</v>
      </c>
      <c r="C1378" s="183" t="s">
        <v>3024</v>
      </c>
      <c r="D1378" s="183" t="s">
        <v>3025</v>
      </c>
      <c r="E1378" s="184">
        <v>50</v>
      </c>
      <c r="F1378" s="184">
        <v>43.2</v>
      </c>
      <c r="G1378" s="185" t="s">
        <v>102</v>
      </c>
      <c r="H1378" s="185" t="s">
        <v>322</v>
      </c>
      <c r="I1378" s="184">
        <v>18.24</v>
      </c>
      <c r="J1378" s="184">
        <v>60.41</v>
      </c>
      <c r="K1378" s="185">
        <v>230</v>
      </c>
      <c r="L1378" s="185" t="s">
        <v>76</v>
      </c>
      <c r="M1378" s="186" t="s">
        <v>2240</v>
      </c>
      <c r="N1378" s="61" t="s">
        <v>51</v>
      </c>
      <c r="P1378" s="175" t="s">
        <v>3024</v>
      </c>
      <c r="T1378" s="176"/>
    </row>
    <row r="1379" spans="1:20" s="61" customFormat="1" ht="17.25">
      <c r="A1379" s="183" t="s">
        <v>3036</v>
      </c>
      <c r="B1379" s="183" t="s">
        <v>3037</v>
      </c>
      <c r="C1379" s="183" t="s">
        <v>3024</v>
      </c>
      <c r="D1379" s="183" t="s">
        <v>3025</v>
      </c>
      <c r="E1379" s="184">
        <v>59.5</v>
      </c>
      <c r="F1379" s="184">
        <v>51.8</v>
      </c>
      <c r="G1379" s="188" t="s">
        <v>140</v>
      </c>
      <c r="H1379" s="185" t="s">
        <v>322</v>
      </c>
      <c r="I1379" s="184">
        <v>18.34</v>
      </c>
      <c r="J1379" s="184">
        <v>69.63</v>
      </c>
      <c r="K1379" s="185">
        <v>75</v>
      </c>
      <c r="L1379" s="185" t="s">
        <v>76</v>
      </c>
      <c r="M1379" s="186" t="s">
        <v>2240</v>
      </c>
      <c r="N1379" s="61" t="s">
        <v>51</v>
      </c>
      <c r="P1379" s="175" t="s">
        <v>3024</v>
      </c>
      <c r="T1379" s="176"/>
    </row>
    <row r="1380" spans="1:20" s="61" customFormat="1" ht="17.25">
      <c r="A1380" s="183" t="s">
        <v>3038</v>
      </c>
      <c r="B1380" s="183" t="s">
        <v>3039</v>
      </c>
      <c r="C1380" s="183" t="s">
        <v>1574</v>
      </c>
      <c r="D1380" s="183" t="s">
        <v>1575</v>
      </c>
      <c r="E1380" s="184">
        <v>398</v>
      </c>
      <c r="F1380" s="184">
        <v>358</v>
      </c>
      <c r="G1380" s="188" t="s">
        <v>75</v>
      </c>
      <c r="H1380" s="185"/>
      <c r="I1380" s="184">
        <v>130.22</v>
      </c>
      <c r="J1380" s="184">
        <v>488.22</v>
      </c>
      <c r="K1380" s="183">
        <v>0</v>
      </c>
      <c r="L1380" s="183"/>
      <c r="M1380" s="186"/>
      <c r="N1380" s="61" t="s">
        <v>51</v>
      </c>
      <c r="P1380" s="175" t="s">
        <v>1574</v>
      </c>
      <c r="T1380" s="176"/>
    </row>
    <row r="1381" spans="1:20" s="61" customFormat="1" ht="17.25">
      <c r="A1381" s="183" t="s">
        <v>3040</v>
      </c>
      <c r="B1381" s="183" t="s">
        <v>3041</v>
      </c>
      <c r="C1381" s="183" t="s">
        <v>647</v>
      </c>
      <c r="D1381" s="183" t="s">
        <v>648</v>
      </c>
      <c r="E1381" s="184">
        <v>299</v>
      </c>
      <c r="F1381" s="184">
        <v>205</v>
      </c>
      <c r="G1381" s="188" t="s">
        <v>421</v>
      </c>
      <c r="H1381" s="185"/>
      <c r="I1381" s="184">
        <v>102.85</v>
      </c>
      <c r="J1381" s="184">
        <v>307.85</v>
      </c>
      <c r="K1381" s="183">
        <v>0</v>
      </c>
      <c r="L1381" s="183"/>
      <c r="M1381" s="186"/>
      <c r="N1381" s="61" t="s">
        <v>51</v>
      </c>
      <c r="P1381" s="175" t="s">
        <v>647</v>
      </c>
      <c r="T1381" s="176"/>
    </row>
    <row r="1382" spans="1:20" s="61" customFormat="1" ht="17.25">
      <c r="A1382" s="183" t="s">
        <v>3042</v>
      </c>
      <c r="B1382" s="183" t="s">
        <v>3043</v>
      </c>
      <c r="C1382" s="183" t="s">
        <v>2090</v>
      </c>
      <c r="D1382" s="183" t="s">
        <v>2091</v>
      </c>
      <c r="E1382" s="184">
        <v>299</v>
      </c>
      <c r="F1382" s="184">
        <v>215</v>
      </c>
      <c r="G1382" s="188" t="s">
        <v>329</v>
      </c>
      <c r="H1382" s="185"/>
      <c r="I1382" s="184">
        <v>102.43</v>
      </c>
      <c r="J1382" s="184">
        <v>317.43</v>
      </c>
      <c r="K1382" s="185">
        <v>104</v>
      </c>
      <c r="L1382" s="185"/>
      <c r="M1382" s="186"/>
      <c r="N1382" s="61" t="s">
        <v>51</v>
      </c>
      <c r="P1382" s="175" t="s">
        <v>2090</v>
      </c>
      <c r="T1382" s="176"/>
    </row>
    <row r="1383" spans="1:20" s="61" customFormat="1" ht="17.25">
      <c r="A1383" s="183" t="s">
        <v>3044</v>
      </c>
      <c r="B1383" s="183" t="s">
        <v>3045</v>
      </c>
      <c r="C1383" s="183" t="s">
        <v>3046</v>
      </c>
      <c r="D1383" s="183" t="s">
        <v>3047</v>
      </c>
      <c r="E1383" s="184">
        <v>103</v>
      </c>
      <c r="F1383" s="184">
        <v>103</v>
      </c>
      <c r="G1383" s="188"/>
      <c r="H1383" s="185"/>
      <c r="I1383" s="184">
        <v>41.9</v>
      </c>
      <c r="J1383" s="184">
        <v>144.9</v>
      </c>
      <c r="K1383" s="185">
        <v>18</v>
      </c>
      <c r="L1383" s="185"/>
      <c r="M1383" s="186"/>
      <c r="N1383" s="61" t="s">
        <v>51</v>
      </c>
      <c r="P1383" s="175" t="s">
        <v>3046</v>
      </c>
      <c r="T1383" s="176"/>
    </row>
    <row r="1384" spans="1:20" s="61" customFormat="1" ht="17.25">
      <c r="A1384" s="183" t="s">
        <v>3048</v>
      </c>
      <c r="B1384" s="183" t="s">
        <v>3049</v>
      </c>
      <c r="C1384" s="183" t="s">
        <v>3046</v>
      </c>
      <c r="D1384" s="183" t="s">
        <v>3047</v>
      </c>
      <c r="E1384" s="184">
        <v>80.07</v>
      </c>
      <c r="F1384" s="184">
        <v>80.07</v>
      </c>
      <c r="G1384" s="188"/>
      <c r="H1384" s="185"/>
      <c r="I1384" s="184">
        <v>43.99</v>
      </c>
      <c r="J1384" s="184">
        <v>124.06</v>
      </c>
      <c r="K1384" s="185">
        <v>0</v>
      </c>
      <c r="L1384" s="185"/>
      <c r="M1384" s="186"/>
      <c r="N1384" s="61" t="s">
        <v>51</v>
      </c>
      <c r="P1384" s="175" t="s">
        <v>3046</v>
      </c>
      <c r="T1384" s="176"/>
    </row>
    <row r="1385" spans="1:20" s="61" customFormat="1" ht="17.25">
      <c r="A1385" s="183" t="s">
        <v>3050</v>
      </c>
      <c r="B1385" s="183" t="s">
        <v>3051</v>
      </c>
      <c r="C1385" s="183" t="s">
        <v>3052</v>
      </c>
      <c r="D1385" s="183" t="s">
        <v>3053</v>
      </c>
      <c r="E1385" s="184">
        <v>150</v>
      </c>
      <c r="F1385" s="184">
        <v>150</v>
      </c>
      <c r="G1385" s="188"/>
      <c r="H1385" s="185"/>
      <c r="I1385" s="184">
        <v>51.26</v>
      </c>
      <c r="J1385" s="184">
        <v>201.26</v>
      </c>
      <c r="K1385" s="185">
        <v>41</v>
      </c>
      <c r="L1385" s="185"/>
      <c r="M1385" s="186"/>
      <c r="N1385" s="61" t="s">
        <v>51</v>
      </c>
      <c r="P1385" s="175" t="s">
        <v>3052</v>
      </c>
      <c r="T1385" s="176"/>
    </row>
    <row r="1386" spans="1:20" s="61" customFormat="1" ht="17.25">
      <c r="A1386" s="183" t="s">
        <v>3054</v>
      </c>
      <c r="B1386" s="183" t="s">
        <v>3055</v>
      </c>
      <c r="C1386" s="183" t="s">
        <v>3052</v>
      </c>
      <c r="D1386" s="183" t="s">
        <v>3053</v>
      </c>
      <c r="E1386" s="184">
        <v>160</v>
      </c>
      <c r="F1386" s="184">
        <v>160</v>
      </c>
      <c r="G1386" s="188"/>
      <c r="H1386" s="185"/>
      <c r="I1386" s="184">
        <v>54.49</v>
      </c>
      <c r="J1386" s="184">
        <v>214.49</v>
      </c>
      <c r="K1386" s="185">
        <v>0</v>
      </c>
      <c r="L1386" s="185"/>
      <c r="M1386" s="186"/>
      <c r="N1386" s="61" t="s">
        <v>51</v>
      </c>
      <c r="P1386" s="175" t="s">
        <v>3052</v>
      </c>
      <c r="T1386" s="176"/>
    </row>
    <row r="1387" spans="1:20" s="61" customFormat="1" ht="17.25">
      <c r="A1387" s="183" t="s">
        <v>3056</v>
      </c>
      <c r="B1387" s="183" t="s">
        <v>3057</v>
      </c>
      <c r="C1387" s="183" t="s">
        <v>3052</v>
      </c>
      <c r="D1387" s="183" t="s">
        <v>3053</v>
      </c>
      <c r="E1387" s="184">
        <v>150</v>
      </c>
      <c r="F1387" s="184">
        <v>150</v>
      </c>
      <c r="G1387" s="188"/>
      <c r="H1387" s="185"/>
      <c r="I1387" s="184">
        <v>51.26</v>
      </c>
      <c r="J1387" s="184">
        <v>201.26</v>
      </c>
      <c r="K1387" s="185">
        <v>0</v>
      </c>
      <c r="L1387" s="185"/>
      <c r="M1387" s="186"/>
      <c r="N1387" s="61" t="s">
        <v>51</v>
      </c>
      <c r="P1387" s="175" t="s">
        <v>3052</v>
      </c>
      <c r="T1387" s="176"/>
    </row>
    <row r="1388" spans="1:20" s="61" customFormat="1" ht="17.25">
      <c r="A1388" s="183" t="s">
        <v>3058</v>
      </c>
      <c r="B1388" s="183" t="s">
        <v>3059</v>
      </c>
      <c r="C1388" s="183" t="s">
        <v>3052</v>
      </c>
      <c r="D1388" s="183" t="s">
        <v>3053</v>
      </c>
      <c r="E1388" s="184">
        <v>160</v>
      </c>
      <c r="F1388" s="184">
        <v>160</v>
      </c>
      <c r="G1388" s="188"/>
      <c r="H1388" s="185"/>
      <c r="I1388" s="184">
        <v>54.49</v>
      </c>
      <c r="J1388" s="184">
        <v>214.49</v>
      </c>
      <c r="K1388" s="185">
        <v>0</v>
      </c>
      <c r="L1388" s="185"/>
      <c r="M1388" s="186"/>
      <c r="N1388" s="61" t="s">
        <v>51</v>
      </c>
      <c r="P1388" s="175" t="s">
        <v>3052</v>
      </c>
      <c r="T1388" s="176"/>
    </row>
    <row r="1389" spans="1:20" s="61" customFormat="1" ht="17.25">
      <c r="A1389" s="183" t="s">
        <v>3060</v>
      </c>
      <c r="B1389" s="183" t="s">
        <v>3061</v>
      </c>
      <c r="C1389" s="183" t="s">
        <v>3052</v>
      </c>
      <c r="D1389" s="183" t="s">
        <v>3053</v>
      </c>
      <c r="E1389" s="184">
        <v>150</v>
      </c>
      <c r="F1389" s="184">
        <v>140</v>
      </c>
      <c r="G1389" s="188" t="s">
        <v>126</v>
      </c>
      <c r="H1389" s="185"/>
      <c r="I1389" s="184">
        <v>55.31</v>
      </c>
      <c r="J1389" s="184">
        <v>195.31</v>
      </c>
      <c r="K1389" s="183">
        <v>60</v>
      </c>
      <c r="L1389" s="183"/>
      <c r="M1389" s="186"/>
      <c r="N1389" s="61" t="s">
        <v>51</v>
      </c>
      <c r="P1389" s="175" t="s">
        <v>3052</v>
      </c>
      <c r="T1389" s="176"/>
    </row>
    <row r="1390" spans="1:20" s="61" customFormat="1" ht="17.25">
      <c r="A1390" s="183" t="s">
        <v>3062</v>
      </c>
      <c r="B1390" s="183" t="s">
        <v>3063</v>
      </c>
      <c r="C1390" s="183" t="s">
        <v>3052</v>
      </c>
      <c r="D1390" s="183" t="s">
        <v>3053</v>
      </c>
      <c r="E1390" s="184">
        <v>143</v>
      </c>
      <c r="F1390" s="184">
        <v>143</v>
      </c>
      <c r="G1390" s="185"/>
      <c r="H1390" s="185"/>
      <c r="I1390" s="184">
        <v>53.63</v>
      </c>
      <c r="J1390" s="184">
        <v>196.63</v>
      </c>
      <c r="K1390" s="185">
        <v>85</v>
      </c>
      <c r="L1390" s="185"/>
      <c r="M1390" s="186"/>
      <c r="N1390" s="61" t="s">
        <v>51</v>
      </c>
      <c r="P1390" s="175" t="s">
        <v>3052</v>
      </c>
      <c r="T1390" s="176"/>
    </row>
    <row r="1391" spans="1:20" s="61" customFormat="1" ht="17.25">
      <c r="A1391" s="183" t="s">
        <v>3064</v>
      </c>
      <c r="B1391" s="183" t="s">
        <v>3065</v>
      </c>
      <c r="C1391" s="183" t="s">
        <v>1574</v>
      </c>
      <c r="D1391" s="183" t="s">
        <v>1575</v>
      </c>
      <c r="E1391" s="184">
        <v>112</v>
      </c>
      <c r="F1391" s="184">
        <v>96</v>
      </c>
      <c r="G1391" s="185" t="s">
        <v>88</v>
      </c>
      <c r="H1391" s="185"/>
      <c r="I1391" s="184">
        <v>44.54</v>
      </c>
      <c r="J1391" s="184">
        <v>137.92</v>
      </c>
      <c r="K1391" s="185">
        <v>0</v>
      </c>
      <c r="L1391" s="185" t="s">
        <v>76</v>
      </c>
      <c r="M1391" s="186" t="s">
        <v>2334</v>
      </c>
      <c r="N1391" s="61" t="s">
        <v>51</v>
      </c>
      <c r="P1391" s="175" t="s">
        <v>1574</v>
      </c>
      <c r="T1391" s="176"/>
    </row>
    <row r="1392" spans="1:20" s="61" customFormat="1" ht="17.25">
      <c r="A1392" s="183" t="s">
        <v>3066</v>
      </c>
      <c r="B1392" s="183" t="s">
        <v>3067</v>
      </c>
      <c r="C1392" s="183" t="s">
        <v>1574</v>
      </c>
      <c r="D1392" s="183" t="s">
        <v>1575</v>
      </c>
      <c r="E1392" s="184">
        <v>56</v>
      </c>
      <c r="F1392" s="184">
        <v>48</v>
      </c>
      <c r="G1392" s="185" t="s">
        <v>88</v>
      </c>
      <c r="H1392" s="185"/>
      <c r="I1392" s="184">
        <v>22.27</v>
      </c>
      <c r="J1392" s="184">
        <v>68.96</v>
      </c>
      <c r="K1392" s="185">
        <v>0</v>
      </c>
      <c r="L1392" s="185" t="s">
        <v>372</v>
      </c>
      <c r="M1392" s="186" t="s">
        <v>2334</v>
      </c>
      <c r="N1392" s="61" t="s">
        <v>51</v>
      </c>
      <c r="P1392" s="175" t="s">
        <v>1574</v>
      </c>
      <c r="T1392" s="176"/>
    </row>
    <row r="1393" spans="1:20" s="61" customFormat="1" ht="17.25">
      <c r="A1393" s="183" t="s">
        <v>3068</v>
      </c>
      <c r="B1393" s="183" t="s">
        <v>3069</v>
      </c>
      <c r="C1393" s="183" t="s">
        <v>1574</v>
      </c>
      <c r="D1393" s="183" t="s">
        <v>1575</v>
      </c>
      <c r="E1393" s="184">
        <v>189.99</v>
      </c>
      <c r="F1393" s="184">
        <v>149.99</v>
      </c>
      <c r="G1393" s="188" t="s">
        <v>214</v>
      </c>
      <c r="H1393" s="185"/>
      <c r="I1393" s="184">
        <v>92.22</v>
      </c>
      <c r="J1393" s="184">
        <v>242.21</v>
      </c>
      <c r="K1393" s="185">
        <v>58</v>
      </c>
      <c r="L1393" s="185"/>
      <c r="M1393" s="186"/>
      <c r="N1393" s="61" t="s">
        <v>51</v>
      </c>
      <c r="P1393" s="175" t="s">
        <v>1574</v>
      </c>
      <c r="T1393" s="176"/>
    </row>
    <row r="1394" spans="1:20" s="61" customFormat="1" ht="17.25">
      <c r="A1394" s="183" t="s">
        <v>3070</v>
      </c>
      <c r="B1394" s="183" t="s">
        <v>3071</v>
      </c>
      <c r="C1394" s="183" t="s">
        <v>1574</v>
      </c>
      <c r="D1394" s="183" t="s">
        <v>1575</v>
      </c>
      <c r="E1394" s="184">
        <v>189.99</v>
      </c>
      <c r="F1394" s="184">
        <v>149.99</v>
      </c>
      <c r="G1394" s="188" t="s">
        <v>214</v>
      </c>
      <c r="H1394" s="185"/>
      <c r="I1394" s="184">
        <v>92.22</v>
      </c>
      <c r="J1394" s="184">
        <v>242.21</v>
      </c>
      <c r="K1394" s="185">
        <v>71</v>
      </c>
      <c r="L1394" s="185"/>
      <c r="M1394" s="186"/>
      <c r="N1394" s="61" t="s">
        <v>51</v>
      </c>
      <c r="P1394" s="175" t="s">
        <v>1574</v>
      </c>
      <c r="T1394" s="176"/>
    </row>
    <row r="1395" spans="1:20" s="61" customFormat="1" ht="17.25">
      <c r="A1395" s="183" t="s">
        <v>3072</v>
      </c>
      <c r="B1395" s="183" t="s">
        <v>3073</v>
      </c>
      <c r="C1395" s="183" t="s">
        <v>1574</v>
      </c>
      <c r="D1395" s="183" t="s">
        <v>1575</v>
      </c>
      <c r="E1395" s="184">
        <v>518</v>
      </c>
      <c r="F1395" s="184">
        <v>468</v>
      </c>
      <c r="G1395" s="188" t="s">
        <v>137</v>
      </c>
      <c r="H1395" s="185"/>
      <c r="I1395" s="184">
        <v>166.8</v>
      </c>
      <c r="J1395" s="184">
        <v>634.8</v>
      </c>
      <c r="K1395" s="185">
        <v>0</v>
      </c>
      <c r="L1395" s="185"/>
      <c r="M1395" s="186"/>
      <c r="N1395" s="61" t="s">
        <v>51</v>
      </c>
      <c r="P1395" s="175" t="s">
        <v>1574</v>
      </c>
      <c r="T1395" s="176"/>
    </row>
    <row r="1396" spans="1:20" s="61" customFormat="1" ht="17.25">
      <c r="A1396" s="183" t="s">
        <v>3074</v>
      </c>
      <c r="B1396" s="183" t="s">
        <v>3075</v>
      </c>
      <c r="C1396" s="183" t="s">
        <v>179</v>
      </c>
      <c r="D1396" s="183" t="s">
        <v>179</v>
      </c>
      <c r="E1396" s="184">
        <v>300</v>
      </c>
      <c r="F1396" s="184">
        <v>225</v>
      </c>
      <c r="G1396" s="188" t="s">
        <v>180</v>
      </c>
      <c r="H1396" s="185"/>
      <c r="I1396" s="184">
        <v>100.82</v>
      </c>
      <c r="J1396" s="184">
        <v>325.82</v>
      </c>
      <c r="K1396" s="185">
        <v>554</v>
      </c>
      <c r="L1396" s="185"/>
      <c r="M1396" s="186"/>
      <c r="N1396" s="61" t="s">
        <v>51</v>
      </c>
      <c r="P1396" s="175" t="s">
        <v>179</v>
      </c>
      <c r="T1396" s="176"/>
    </row>
    <row r="1397" spans="1:20" s="61" customFormat="1" ht="17.25">
      <c r="A1397" s="183" t="s">
        <v>3076</v>
      </c>
      <c r="B1397" s="183" t="s">
        <v>3077</v>
      </c>
      <c r="C1397" s="183" t="s">
        <v>1116</v>
      </c>
      <c r="D1397" s="183" t="s">
        <v>1117</v>
      </c>
      <c r="E1397" s="184">
        <v>235</v>
      </c>
      <c r="F1397" s="184">
        <v>180</v>
      </c>
      <c r="G1397" s="188" t="s">
        <v>1652</v>
      </c>
      <c r="H1397" s="185"/>
      <c r="I1397" s="184">
        <v>127.53</v>
      </c>
      <c r="J1397" s="184">
        <v>307.53</v>
      </c>
      <c r="K1397" s="185">
        <v>13</v>
      </c>
      <c r="L1397" s="185"/>
      <c r="M1397" s="186"/>
      <c r="N1397" s="61" t="s">
        <v>51</v>
      </c>
      <c r="P1397" s="175" t="s">
        <v>1116</v>
      </c>
      <c r="T1397" s="176"/>
    </row>
    <row r="1398" spans="1:20" s="61" customFormat="1" ht="17.25">
      <c r="A1398" s="183" t="s">
        <v>3078</v>
      </c>
      <c r="B1398" s="183" t="s">
        <v>3079</v>
      </c>
      <c r="C1398" s="183" t="s">
        <v>1116</v>
      </c>
      <c r="D1398" s="183" t="s">
        <v>1117</v>
      </c>
      <c r="E1398" s="184">
        <v>245</v>
      </c>
      <c r="F1398" s="184">
        <v>190</v>
      </c>
      <c r="G1398" s="188" t="s">
        <v>203</v>
      </c>
      <c r="H1398" s="185"/>
      <c r="I1398" s="184">
        <v>128.64</v>
      </c>
      <c r="J1398" s="184">
        <v>318.64</v>
      </c>
      <c r="K1398" s="185">
        <v>36</v>
      </c>
      <c r="L1398" s="185"/>
      <c r="M1398" s="186"/>
      <c r="N1398" s="61" t="s">
        <v>51</v>
      </c>
      <c r="P1398" s="175" t="s">
        <v>1116</v>
      </c>
      <c r="T1398" s="176"/>
    </row>
    <row r="1399" spans="1:20" s="61" customFormat="1" ht="17.25">
      <c r="A1399" s="183" t="s">
        <v>3080</v>
      </c>
      <c r="B1399" s="183" t="s">
        <v>3081</v>
      </c>
      <c r="C1399" s="183" t="s">
        <v>1116</v>
      </c>
      <c r="D1399" s="183" t="s">
        <v>1117</v>
      </c>
      <c r="E1399" s="184">
        <v>235</v>
      </c>
      <c r="F1399" s="184">
        <v>180</v>
      </c>
      <c r="G1399" s="188" t="s">
        <v>1652</v>
      </c>
      <c r="H1399" s="185"/>
      <c r="I1399" s="184">
        <v>127.53</v>
      </c>
      <c r="J1399" s="184">
        <v>307.53</v>
      </c>
      <c r="K1399" s="183">
        <v>21</v>
      </c>
      <c r="L1399" s="183"/>
      <c r="M1399" s="186"/>
      <c r="N1399" s="61" t="s">
        <v>51</v>
      </c>
      <c r="P1399" s="175" t="s">
        <v>1116</v>
      </c>
      <c r="T1399" s="176"/>
    </row>
    <row r="1400" spans="1:20" s="61" customFormat="1" ht="17.25">
      <c r="A1400" s="183" t="s">
        <v>3082</v>
      </c>
      <c r="B1400" s="183" t="s">
        <v>3083</v>
      </c>
      <c r="C1400" s="183" t="s">
        <v>2955</v>
      </c>
      <c r="D1400" s="183" t="s">
        <v>2956</v>
      </c>
      <c r="E1400" s="184">
        <v>89</v>
      </c>
      <c r="F1400" s="184">
        <v>65</v>
      </c>
      <c r="G1400" s="185" t="s">
        <v>464</v>
      </c>
      <c r="H1400" s="185" t="s">
        <v>2957</v>
      </c>
      <c r="I1400" s="184">
        <v>44.35</v>
      </c>
      <c r="J1400" s="184">
        <v>109.35</v>
      </c>
      <c r="K1400" s="185">
        <v>16</v>
      </c>
      <c r="L1400" s="185"/>
      <c r="M1400" s="186"/>
      <c r="N1400" s="61" t="s">
        <v>51</v>
      </c>
      <c r="P1400" s="175" t="s">
        <v>2955</v>
      </c>
      <c r="T1400" s="176"/>
    </row>
    <row r="1401" spans="1:20" s="61" customFormat="1" ht="17.25">
      <c r="A1401" s="183" t="s">
        <v>3084</v>
      </c>
      <c r="B1401" s="183" t="s">
        <v>3085</v>
      </c>
      <c r="C1401" s="183" t="s">
        <v>73</v>
      </c>
      <c r="D1401" s="183" t="s">
        <v>74</v>
      </c>
      <c r="E1401" s="184">
        <v>460</v>
      </c>
      <c r="F1401" s="184">
        <v>242</v>
      </c>
      <c r="G1401" s="185" t="s">
        <v>1646</v>
      </c>
      <c r="H1401" s="185"/>
      <c r="I1401" s="184">
        <v>107.89</v>
      </c>
      <c r="J1401" s="184">
        <v>349.89</v>
      </c>
      <c r="K1401" s="185">
        <v>2</v>
      </c>
      <c r="L1401" s="185"/>
      <c r="M1401" s="186"/>
      <c r="N1401" s="61" t="s">
        <v>51</v>
      </c>
      <c r="P1401" s="175" t="s">
        <v>73</v>
      </c>
      <c r="T1401" s="176"/>
    </row>
    <row r="1402" spans="1:20" s="61" customFormat="1" ht="17.25">
      <c r="A1402" s="183" t="s">
        <v>3086</v>
      </c>
      <c r="B1402" s="183" t="s">
        <v>3087</v>
      </c>
      <c r="C1402" s="183" t="s">
        <v>49</v>
      </c>
      <c r="D1402" s="183" t="s">
        <v>50</v>
      </c>
      <c r="E1402" s="184">
        <v>346</v>
      </c>
      <c r="F1402" s="184">
        <v>320</v>
      </c>
      <c r="G1402" s="185" t="s">
        <v>494</v>
      </c>
      <c r="H1402" s="185"/>
      <c r="I1402" s="184">
        <v>138.49</v>
      </c>
      <c r="J1402" s="184">
        <v>458.49</v>
      </c>
      <c r="K1402" s="185">
        <v>195</v>
      </c>
      <c r="L1402" s="185"/>
      <c r="M1402" s="186"/>
      <c r="N1402" s="61" t="s">
        <v>51</v>
      </c>
      <c r="P1402" s="175" t="s">
        <v>49</v>
      </c>
      <c r="T1402" s="176"/>
    </row>
    <row r="1403" spans="1:20" s="61" customFormat="1" ht="17.25">
      <c r="A1403" s="183" t="s">
        <v>3088</v>
      </c>
      <c r="B1403" s="183" t="s">
        <v>3089</v>
      </c>
      <c r="C1403" s="183" t="s">
        <v>49</v>
      </c>
      <c r="D1403" s="183" t="s">
        <v>50</v>
      </c>
      <c r="E1403" s="184">
        <v>366</v>
      </c>
      <c r="F1403" s="184">
        <v>335</v>
      </c>
      <c r="G1403" s="185" t="s">
        <v>55</v>
      </c>
      <c r="H1403" s="185"/>
      <c r="I1403" s="184">
        <v>146.75</v>
      </c>
      <c r="J1403" s="184">
        <v>481.75</v>
      </c>
      <c r="K1403" s="185">
        <v>163</v>
      </c>
      <c r="L1403" s="185"/>
      <c r="M1403" s="186"/>
      <c r="N1403" s="61" t="s">
        <v>51</v>
      </c>
      <c r="P1403" s="175" t="s">
        <v>49</v>
      </c>
      <c r="T1403" s="176"/>
    </row>
    <row r="1404" spans="1:20" s="61" customFormat="1" ht="17.25">
      <c r="A1404" s="183" t="s">
        <v>3090</v>
      </c>
      <c r="B1404" s="183" t="s">
        <v>3091</v>
      </c>
      <c r="C1404" s="183" t="s">
        <v>49</v>
      </c>
      <c r="D1404" s="183" t="s">
        <v>50</v>
      </c>
      <c r="E1404" s="184">
        <v>346</v>
      </c>
      <c r="F1404" s="184">
        <v>320</v>
      </c>
      <c r="G1404" s="188" t="s">
        <v>494</v>
      </c>
      <c r="H1404" s="185"/>
      <c r="I1404" s="184">
        <v>138.49</v>
      </c>
      <c r="J1404" s="184">
        <v>458.49</v>
      </c>
      <c r="K1404" s="185">
        <v>149</v>
      </c>
      <c r="L1404" s="185"/>
      <c r="M1404" s="186"/>
      <c r="N1404" s="61" t="s">
        <v>51</v>
      </c>
      <c r="P1404" s="175" t="s">
        <v>49</v>
      </c>
      <c r="T1404" s="176"/>
    </row>
    <row r="1405" spans="1:20" s="61" customFormat="1" ht="17.25">
      <c r="A1405" s="183" t="s">
        <v>3092</v>
      </c>
      <c r="B1405" s="183" t="s">
        <v>3093</v>
      </c>
      <c r="C1405" s="183" t="s">
        <v>647</v>
      </c>
      <c r="D1405" s="183" t="s">
        <v>648</v>
      </c>
      <c r="E1405" s="184">
        <v>289</v>
      </c>
      <c r="F1405" s="184">
        <v>190</v>
      </c>
      <c r="G1405" s="188" t="s">
        <v>993</v>
      </c>
      <c r="H1405" s="185"/>
      <c r="I1405" s="184">
        <v>55.35</v>
      </c>
      <c r="J1405" s="184">
        <v>245.35</v>
      </c>
      <c r="K1405" s="185">
        <v>60</v>
      </c>
      <c r="L1405" s="185"/>
      <c r="M1405" s="186"/>
      <c r="N1405" s="61" t="s">
        <v>51</v>
      </c>
      <c r="P1405" s="175" t="s">
        <v>647</v>
      </c>
      <c r="T1405" s="176"/>
    </row>
    <row r="1406" spans="1:20" s="61" customFormat="1" ht="17.25">
      <c r="A1406" s="183" t="s">
        <v>3094</v>
      </c>
      <c r="B1406" s="183" t="s">
        <v>3095</v>
      </c>
      <c r="C1406" s="183" t="s">
        <v>647</v>
      </c>
      <c r="D1406" s="183" t="s">
        <v>648</v>
      </c>
      <c r="E1406" s="184">
        <v>189</v>
      </c>
      <c r="F1406" s="184">
        <v>155</v>
      </c>
      <c r="G1406" s="188" t="s">
        <v>395</v>
      </c>
      <c r="H1406" s="185"/>
      <c r="I1406" s="184">
        <v>50.32</v>
      </c>
      <c r="J1406" s="184">
        <v>205.32</v>
      </c>
      <c r="K1406" s="185">
        <v>70</v>
      </c>
      <c r="L1406" s="185" t="s">
        <v>57</v>
      </c>
      <c r="M1406" s="186" t="s">
        <v>127</v>
      </c>
      <c r="N1406" s="61" t="s">
        <v>51</v>
      </c>
      <c r="P1406" s="175" t="s">
        <v>647</v>
      </c>
      <c r="T1406" s="176"/>
    </row>
    <row r="1407" spans="1:20" s="61" customFormat="1" ht="17.25">
      <c r="A1407" s="183" t="s">
        <v>3096</v>
      </c>
      <c r="B1407" s="183" t="s">
        <v>3097</v>
      </c>
      <c r="C1407" s="183" t="s">
        <v>647</v>
      </c>
      <c r="D1407" s="183" t="s">
        <v>648</v>
      </c>
      <c r="E1407" s="184">
        <v>289</v>
      </c>
      <c r="F1407" s="184">
        <v>180</v>
      </c>
      <c r="G1407" s="185" t="s">
        <v>1022</v>
      </c>
      <c r="H1407" s="185"/>
      <c r="I1407" s="184">
        <v>55.35</v>
      </c>
      <c r="J1407" s="184">
        <v>235.35</v>
      </c>
      <c r="K1407" s="185">
        <v>0</v>
      </c>
      <c r="L1407" s="185" t="s">
        <v>57</v>
      </c>
      <c r="M1407" s="186" t="s">
        <v>373</v>
      </c>
      <c r="N1407" s="61" t="s">
        <v>51</v>
      </c>
      <c r="P1407" s="175" t="s">
        <v>647</v>
      </c>
      <c r="T1407" s="176"/>
    </row>
    <row r="1408" spans="1:20" s="61" customFormat="1" ht="17.25">
      <c r="A1408" s="183" t="s">
        <v>3098</v>
      </c>
      <c r="B1408" s="183" t="s">
        <v>3099</v>
      </c>
      <c r="C1408" s="183" t="s">
        <v>279</v>
      </c>
      <c r="D1408" s="183" t="s">
        <v>280</v>
      </c>
      <c r="E1408" s="184">
        <v>159</v>
      </c>
      <c r="F1408" s="184">
        <v>119</v>
      </c>
      <c r="G1408" s="188" t="s">
        <v>924</v>
      </c>
      <c r="H1408" s="185"/>
      <c r="I1408" s="184">
        <v>51.26</v>
      </c>
      <c r="J1408" s="184">
        <v>170.26</v>
      </c>
      <c r="K1408" s="185">
        <v>158</v>
      </c>
      <c r="L1408" s="185"/>
      <c r="M1408" s="186"/>
      <c r="N1408" s="61" t="s">
        <v>51</v>
      </c>
      <c r="P1408" s="175" t="s">
        <v>279</v>
      </c>
      <c r="T1408" s="176"/>
    </row>
    <row r="1409" spans="1:20" s="61" customFormat="1" ht="17.25">
      <c r="A1409" s="183" t="s">
        <v>3100</v>
      </c>
      <c r="B1409" s="183" t="s">
        <v>3099</v>
      </c>
      <c r="C1409" s="183" t="s">
        <v>279</v>
      </c>
      <c r="D1409" s="183" t="s">
        <v>280</v>
      </c>
      <c r="E1409" s="184">
        <v>159</v>
      </c>
      <c r="F1409" s="184">
        <v>129</v>
      </c>
      <c r="G1409" s="185" t="s">
        <v>94</v>
      </c>
      <c r="H1409" s="185"/>
      <c r="I1409" s="184">
        <v>51.26</v>
      </c>
      <c r="J1409" s="184">
        <v>180.26</v>
      </c>
      <c r="K1409" s="185">
        <v>106</v>
      </c>
      <c r="L1409" s="185"/>
      <c r="M1409" s="186"/>
      <c r="N1409" s="61" t="s">
        <v>51</v>
      </c>
      <c r="P1409" s="175" t="s">
        <v>279</v>
      </c>
      <c r="T1409" s="176"/>
    </row>
    <row r="1410" spans="1:20" s="61" customFormat="1" ht="17.25">
      <c r="A1410" s="183" t="s">
        <v>3101</v>
      </c>
      <c r="B1410" s="183" t="s">
        <v>3102</v>
      </c>
      <c r="C1410" s="183" t="s">
        <v>1574</v>
      </c>
      <c r="D1410" s="183" t="s">
        <v>1575</v>
      </c>
      <c r="E1410" s="184">
        <v>75</v>
      </c>
      <c r="F1410" s="184">
        <v>70</v>
      </c>
      <c r="G1410" s="185" t="s">
        <v>126</v>
      </c>
      <c r="H1410" s="185"/>
      <c r="I1410" s="184">
        <v>39.52</v>
      </c>
      <c r="J1410" s="184">
        <v>109.52</v>
      </c>
      <c r="K1410" s="185">
        <v>109</v>
      </c>
      <c r="L1410" s="185"/>
      <c r="M1410" s="186"/>
      <c r="N1410" s="61" t="s">
        <v>51</v>
      </c>
      <c r="P1410" s="175" t="s">
        <v>1574</v>
      </c>
      <c r="T1410" s="176"/>
    </row>
    <row r="1411" spans="1:20" s="61" customFormat="1" ht="17.25">
      <c r="A1411" s="183" t="s">
        <v>3103</v>
      </c>
      <c r="B1411" s="183" t="s">
        <v>3104</v>
      </c>
      <c r="C1411" s="183" t="s">
        <v>647</v>
      </c>
      <c r="D1411" s="183" t="s">
        <v>648</v>
      </c>
      <c r="E1411" s="184">
        <v>189</v>
      </c>
      <c r="F1411" s="184">
        <v>159</v>
      </c>
      <c r="G1411" s="188" t="s">
        <v>268</v>
      </c>
      <c r="H1411" s="185"/>
      <c r="I1411" s="184">
        <v>49.79</v>
      </c>
      <c r="J1411" s="184">
        <v>208.79</v>
      </c>
      <c r="K1411" s="185">
        <v>96</v>
      </c>
      <c r="L1411" s="185"/>
      <c r="M1411" s="186"/>
      <c r="N1411" s="61" t="s">
        <v>51</v>
      </c>
      <c r="P1411" s="175" t="s">
        <v>647</v>
      </c>
      <c r="T1411" s="176"/>
    </row>
    <row r="1412" spans="1:20" s="61" customFormat="1" ht="17.25">
      <c r="A1412" s="183" t="s">
        <v>3105</v>
      </c>
      <c r="B1412" s="183" t="s">
        <v>3106</v>
      </c>
      <c r="C1412" s="183" t="s">
        <v>647</v>
      </c>
      <c r="D1412" s="183" t="s">
        <v>648</v>
      </c>
      <c r="E1412" s="184">
        <v>189</v>
      </c>
      <c r="F1412" s="184">
        <v>159</v>
      </c>
      <c r="G1412" s="188" t="s">
        <v>268</v>
      </c>
      <c r="H1412" s="185"/>
      <c r="I1412" s="184">
        <v>49.79</v>
      </c>
      <c r="J1412" s="184">
        <v>208.79</v>
      </c>
      <c r="K1412" s="185">
        <v>255</v>
      </c>
      <c r="L1412" s="185"/>
      <c r="M1412" s="186"/>
      <c r="N1412" s="61" t="s">
        <v>51</v>
      </c>
      <c r="P1412" s="175" t="s">
        <v>647</v>
      </c>
      <c r="T1412" s="176"/>
    </row>
    <row r="1413" spans="1:20" s="61" customFormat="1" ht="17.25">
      <c r="A1413" s="183" t="s">
        <v>3107</v>
      </c>
      <c r="B1413" s="183" t="s">
        <v>3108</v>
      </c>
      <c r="C1413" s="183" t="s">
        <v>3024</v>
      </c>
      <c r="D1413" s="183" t="s">
        <v>3025</v>
      </c>
      <c r="E1413" s="184">
        <v>60.8</v>
      </c>
      <c r="F1413" s="184">
        <v>51.8</v>
      </c>
      <c r="G1413" s="185" t="s">
        <v>88</v>
      </c>
      <c r="H1413" s="185" t="s">
        <v>322</v>
      </c>
      <c r="I1413" s="184">
        <v>18.34</v>
      </c>
      <c r="J1413" s="184">
        <v>69.63</v>
      </c>
      <c r="K1413" s="185">
        <v>38</v>
      </c>
      <c r="L1413" s="185" t="s">
        <v>76</v>
      </c>
      <c r="M1413" s="186" t="s">
        <v>2240</v>
      </c>
      <c r="N1413" s="61" t="s">
        <v>51</v>
      </c>
      <c r="P1413" s="175" t="s">
        <v>3024</v>
      </c>
      <c r="T1413" s="176"/>
    </row>
    <row r="1414" spans="1:20" s="61" customFormat="1" ht="17.25">
      <c r="A1414" s="183" t="s">
        <v>3109</v>
      </c>
      <c r="B1414" s="183" t="s">
        <v>3110</v>
      </c>
      <c r="C1414" s="183" t="s">
        <v>92</v>
      </c>
      <c r="D1414" s="183" t="s">
        <v>93</v>
      </c>
      <c r="E1414" s="184">
        <v>250</v>
      </c>
      <c r="F1414" s="184">
        <v>210</v>
      </c>
      <c r="G1414" s="188" t="s">
        <v>268</v>
      </c>
      <c r="H1414" s="185"/>
      <c r="I1414" s="184">
        <v>91.72</v>
      </c>
      <c r="J1414" s="184">
        <v>301.72</v>
      </c>
      <c r="K1414" s="183">
        <v>79</v>
      </c>
      <c r="L1414" s="183"/>
      <c r="M1414" s="186"/>
      <c r="N1414" s="61" t="s">
        <v>51</v>
      </c>
      <c r="P1414" s="175" t="s">
        <v>92</v>
      </c>
      <c r="T1414" s="176"/>
    </row>
    <row r="1415" spans="1:20" s="61" customFormat="1" ht="17.25">
      <c r="A1415" s="183" t="s">
        <v>3111</v>
      </c>
      <c r="B1415" s="183" t="s">
        <v>3112</v>
      </c>
      <c r="C1415" s="183" t="s">
        <v>92</v>
      </c>
      <c r="D1415" s="183" t="s">
        <v>93</v>
      </c>
      <c r="E1415" s="184">
        <v>230</v>
      </c>
      <c r="F1415" s="184">
        <v>180</v>
      </c>
      <c r="G1415" s="188" t="s">
        <v>214</v>
      </c>
      <c r="H1415" s="185"/>
      <c r="I1415" s="184">
        <v>107.89</v>
      </c>
      <c r="J1415" s="184">
        <v>287.89</v>
      </c>
      <c r="K1415" s="185">
        <v>40</v>
      </c>
      <c r="L1415" s="185"/>
      <c r="M1415" s="186"/>
      <c r="N1415" s="61" t="s">
        <v>51</v>
      </c>
      <c r="P1415" s="175" t="s">
        <v>92</v>
      </c>
      <c r="T1415" s="176"/>
    </row>
    <row r="1416" spans="1:20" s="61" customFormat="1" ht="17.25">
      <c r="A1416" s="183" t="s">
        <v>3113</v>
      </c>
      <c r="B1416" s="183" t="s">
        <v>3114</v>
      </c>
      <c r="C1416" s="183" t="s">
        <v>210</v>
      </c>
      <c r="D1416" s="183" t="s">
        <v>210</v>
      </c>
      <c r="E1416" s="184">
        <v>150</v>
      </c>
      <c r="F1416" s="184">
        <v>135</v>
      </c>
      <c r="G1416" s="188" t="s">
        <v>137</v>
      </c>
      <c r="H1416" s="185"/>
      <c r="I1416" s="184">
        <v>55.35</v>
      </c>
      <c r="J1416" s="184">
        <v>190.35</v>
      </c>
      <c r="K1416" s="183">
        <v>0</v>
      </c>
      <c r="L1416" s="183" t="s">
        <v>554</v>
      </c>
      <c r="M1416" s="186" t="s">
        <v>3115</v>
      </c>
      <c r="N1416" s="61" t="s">
        <v>51</v>
      </c>
      <c r="P1416" s="175" t="s">
        <v>210</v>
      </c>
      <c r="T1416" s="176"/>
    </row>
    <row r="1417" spans="1:20" s="61" customFormat="1" ht="17.25">
      <c r="A1417" s="183" t="s">
        <v>3116</v>
      </c>
      <c r="B1417" s="183" t="s">
        <v>3117</v>
      </c>
      <c r="C1417" s="183" t="s">
        <v>210</v>
      </c>
      <c r="D1417" s="183" t="s">
        <v>210</v>
      </c>
      <c r="E1417" s="184">
        <v>150</v>
      </c>
      <c r="F1417" s="184">
        <v>135</v>
      </c>
      <c r="G1417" s="185" t="s">
        <v>137</v>
      </c>
      <c r="H1417" s="185"/>
      <c r="I1417" s="184">
        <v>55.35</v>
      </c>
      <c r="J1417" s="184">
        <v>190.35</v>
      </c>
      <c r="K1417" s="185">
        <v>28</v>
      </c>
      <c r="L1417" s="185" t="s">
        <v>130</v>
      </c>
      <c r="M1417" s="186" t="s">
        <v>3115</v>
      </c>
      <c r="N1417" s="61" t="s">
        <v>51</v>
      </c>
      <c r="P1417" s="175" t="s">
        <v>210</v>
      </c>
      <c r="T1417" s="176"/>
    </row>
    <row r="1418" spans="1:20" s="61" customFormat="1" ht="17.25">
      <c r="A1418" s="183" t="s">
        <v>3118</v>
      </c>
      <c r="B1418" s="183" t="s">
        <v>3119</v>
      </c>
      <c r="C1418" s="183" t="s">
        <v>210</v>
      </c>
      <c r="D1418" s="183" t="s">
        <v>210</v>
      </c>
      <c r="E1418" s="184">
        <v>150</v>
      </c>
      <c r="F1418" s="184">
        <v>135</v>
      </c>
      <c r="G1418" s="185" t="s">
        <v>137</v>
      </c>
      <c r="H1418" s="185"/>
      <c r="I1418" s="184">
        <v>55.35</v>
      </c>
      <c r="J1418" s="184">
        <v>190.35</v>
      </c>
      <c r="K1418" s="185">
        <v>70</v>
      </c>
      <c r="L1418" s="185" t="s">
        <v>554</v>
      </c>
      <c r="M1418" s="186" t="s">
        <v>3115</v>
      </c>
      <c r="N1418" s="61" t="s">
        <v>51</v>
      </c>
      <c r="P1418" s="175" t="s">
        <v>210</v>
      </c>
      <c r="T1418" s="176"/>
    </row>
    <row r="1419" spans="1:20" s="61" customFormat="1" ht="17.25">
      <c r="A1419" s="183" t="s">
        <v>3120</v>
      </c>
      <c r="B1419" s="183" t="s">
        <v>3121</v>
      </c>
      <c r="C1419" s="183" t="s">
        <v>210</v>
      </c>
      <c r="D1419" s="183" t="s">
        <v>210</v>
      </c>
      <c r="E1419" s="184">
        <v>150</v>
      </c>
      <c r="F1419" s="184">
        <v>135</v>
      </c>
      <c r="G1419" s="185" t="s">
        <v>137</v>
      </c>
      <c r="H1419" s="185"/>
      <c r="I1419" s="184">
        <v>55.35</v>
      </c>
      <c r="J1419" s="184">
        <v>190.35</v>
      </c>
      <c r="K1419" s="185">
        <v>32</v>
      </c>
      <c r="L1419" s="185" t="s">
        <v>554</v>
      </c>
      <c r="M1419" s="186" t="s">
        <v>3115</v>
      </c>
      <c r="N1419" s="61" t="s">
        <v>51</v>
      </c>
      <c r="P1419" s="175" t="s">
        <v>210</v>
      </c>
      <c r="T1419" s="176"/>
    </row>
    <row r="1420" spans="1:20" s="61" customFormat="1" ht="17.25">
      <c r="A1420" s="183" t="s">
        <v>3122</v>
      </c>
      <c r="B1420" s="183" t="s">
        <v>3123</v>
      </c>
      <c r="C1420" s="183" t="s">
        <v>210</v>
      </c>
      <c r="D1420" s="183" t="s">
        <v>210</v>
      </c>
      <c r="E1420" s="184">
        <v>135</v>
      </c>
      <c r="F1420" s="184">
        <v>110</v>
      </c>
      <c r="G1420" s="185" t="s">
        <v>94</v>
      </c>
      <c r="H1420" s="185"/>
      <c r="I1420" s="184">
        <v>43.99</v>
      </c>
      <c r="J1420" s="184">
        <v>153.99</v>
      </c>
      <c r="K1420" s="185">
        <v>0</v>
      </c>
      <c r="L1420" s="185"/>
      <c r="M1420" s="186"/>
      <c r="N1420" s="61" t="s">
        <v>51</v>
      </c>
      <c r="P1420" s="175" t="s">
        <v>210</v>
      </c>
      <c r="T1420" s="176"/>
    </row>
    <row r="1421" spans="1:20" s="61" customFormat="1" ht="17.25">
      <c r="A1421" s="183" t="s">
        <v>3124</v>
      </c>
      <c r="B1421" s="183" t="s">
        <v>3125</v>
      </c>
      <c r="C1421" s="183" t="s">
        <v>210</v>
      </c>
      <c r="D1421" s="183" t="s">
        <v>210</v>
      </c>
      <c r="E1421" s="184"/>
      <c r="F1421" s="184"/>
      <c r="G1421" s="188"/>
      <c r="H1421" s="185"/>
      <c r="I1421" s="184"/>
      <c r="J1421" s="184"/>
      <c r="K1421" s="185" t="s">
        <v>410</v>
      </c>
      <c r="L1421" s="185"/>
      <c r="M1421" s="186"/>
      <c r="N1421" s="61" t="s">
        <v>410</v>
      </c>
      <c r="P1421" s="175" t="s">
        <v>210</v>
      </c>
      <c r="T1421" s="176"/>
    </row>
    <row r="1422" spans="1:20" s="61" customFormat="1" ht="17.25">
      <c r="A1422" s="183" t="s">
        <v>3126</v>
      </c>
      <c r="B1422" s="183" t="s">
        <v>3127</v>
      </c>
      <c r="C1422" s="183" t="s">
        <v>210</v>
      </c>
      <c r="D1422" s="183" t="s">
        <v>210</v>
      </c>
      <c r="E1422" s="184">
        <v>135</v>
      </c>
      <c r="F1422" s="184">
        <v>110</v>
      </c>
      <c r="G1422" s="188" t="s">
        <v>94</v>
      </c>
      <c r="H1422" s="185"/>
      <c r="I1422" s="184">
        <v>43.99</v>
      </c>
      <c r="J1422" s="184">
        <v>153.99</v>
      </c>
      <c r="K1422" s="185">
        <v>0</v>
      </c>
      <c r="L1422" s="185"/>
      <c r="M1422" s="186"/>
      <c r="N1422" s="61" t="s">
        <v>51</v>
      </c>
      <c r="P1422" s="175" t="s">
        <v>210</v>
      </c>
      <c r="T1422" s="176"/>
    </row>
    <row r="1423" spans="1:20" s="61" customFormat="1" ht="17.25">
      <c r="A1423" s="183" t="s">
        <v>3128</v>
      </c>
      <c r="B1423" s="183" t="s">
        <v>3129</v>
      </c>
      <c r="C1423" s="183" t="s">
        <v>210</v>
      </c>
      <c r="D1423" s="183" t="s">
        <v>210</v>
      </c>
      <c r="E1423" s="184">
        <v>145</v>
      </c>
      <c r="F1423" s="184">
        <v>120</v>
      </c>
      <c r="G1423" s="185" t="s">
        <v>395</v>
      </c>
      <c r="H1423" s="185"/>
      <c r="I1423" s="184">
        <v>50.32</v>
      </c>
      <c r="J1423" s="184">
        <v>170.32</v>
      </c>
      <c r="K1423" s="185">
        <v>10</v>
      </c>
      <c r="L1423" s="185"/>
      <c r="M1423" s="186"/>
      <c r="N1423" s="61" t="s">
        <v>51</v>
      </c>
      <c r="P1423" s="175" t="s">
        <v>210</v>
      </c>
      <c r="T1423" s="176"/>
    </row>
    <row r="1424" spans="1:20" s="61" customFormat="1" ht="17.25">
      <c r="A1424" s="183" t="s">
        <v>3130</v>
      </c>
      <c r="B1424" s="183" t="s">
        <v>3131</v>
      </c>
      <c r="C1424" s="183" t="s">
        <v>210</v>
      </c>
      <c r="D1424" s="183" t="s">
        <v>210</v>
      </c>
      <c r="E1424" s="184"/>
      <c r="F1424" s="184"/>
      <c r="G1424" s="185"/>
      <c r="H1424" s="185"/>
      <c r="I1424" s="184"/>
      <c r="J1424" s="184"/>
      <c r="K1424" s="185" t="s">
        <v>410</v>
      </c>
      <c r="L1424" s="185"/>
      <c r="M1424" s="186"/>
      <c r="N1424" s="61" t="s">
        <v>410</v>
      </c>
      <c r="P1424" s="175" t="s">
        <v>210</v>
      </c>
      <c r="T1424" s="176"/>
    </row>
    <row r="1425" spans="1:20" s="61" customFormat="1" ht="17.25">
      <c r="A1425" s="183" t="s">
        <v>3132</v>
      </c>
      <c r="B1425" s="183" t="s">
        <v>3133</v>
      </c>
      <c r="C1425" s="183" t="s">
        <v>210</v>
      </c>
      <c r="D1425" s="183" t="s">
        <v>210</v>
      </c>
      <c r="E1425" s="184"/>
      <c r="F1425" s="184"/>
      <c r="G1425" s="185"/>
      <c r="H1425" s="185"/>
      <c r="I1425" s="184"/>
      <c r="J1425" s="184"/>
      <c r="K1425" s="185" t="s">
        <v>410</v>
      </c>
      <c r="L1425" s="185"/>
      <c r="M1425" s="186"/>
      <c r="N1425" s="61" t="s">
        <v>410</v>
      </c>
      <c r="P1425" s="175" t="s">
        <v>210</v>
      </c>
      <c r="T1425" s="176"/>
    </row>
    <row r="1426" spans="1:20" s="61" customFormat="1" ht="17.25">
      <c r="A1426" s="183" t="s">
        <v>3134</v>
      </c>
      <c r="B1426" s="183" t="s">
        <v>3135</v>
      </c>
      <c r="C1426" s="183" t="s">
        <v>116</v>
      </c>
      <c r="D1426" s="183" t="s">
        <v>117</v>
      </c>
      <c r="E1426" s="184">
        <v>565</v>
      </c>
      <c r="F1426" s="184">
        <v>565</v>
      </c>
      <c r="G1426" s="185"/>
      <c r="H1426" s="185"/>
      <c r="I1426" s="184">
        <v>158.57</v>
      </c>
      <c r="J1426" s="184">
        <v>723.57</v>
      </c>
      <c r="K1426" s="185">
        <v>33</v>
      </c>
      <c r="L1426" s="185"/>
      <c r="M1426" s="186"/>
      <c r="N1426" s="61" t="s">
        <v>51</v>
      </c>
      <c r="P1426" s="175" t="s">
        <v>116</v>
      </c>
      <c r="T1426" s="176"/>
    </row>
    <row r="1427" spans="1:20" s="61" customFormat="1" ht="17.25">
      <c r="A1427" s="183" t="s">
        <v>3136</v>
      </c>
      <c r="B1427" s="183" t="s">
        <v>3137</v>
      </c>
      <c r="C1427" s="183" t="s">
        <v>116</v>
      </c>
      <c r="D1427" s="183" t="s">
        <v>117</v>
      </c>
      <c r="E1427" s="184">
        <v>199</v>
      </c>
      <c r="F1427" s="184">
        <v>174</v>
      </c>
      <c r="G1427" s="185" t="s">
        <v>140</v>
      </c>
      <c r="H1427" s="185"/>
      <c r="I1427" s="184">
        <v>79.08</v>
      </c>
      <c r="J1427" s="184">
        <v>253.08</v>
      </c>
      <c r="K1427" s="185">
        <v>0</v>
      </c>
      <c r="L1427" s="185" t="s">
        <v>57</v>
      </c>
      <c r="M1427" s="186" t="s">
        <v>250</v>
      </c>
      <c r="N1427" s="61" t="s">
        <v>51</v>
      </c>
      <c r="P1427" s="175" t="s">
        <v>116</v>
      </c>
      <c r="T1427" s="176"/>
    </row>
    <row r="1428" spans="1:20" s="61" customFormat="1" ht="17.25">
      <c r="A1428" s="183" t="s">
        <v>3138</v>
      </c>
      <c r="B1428" s="183" t="s">
        <v>3139</v>
      </c>
      <c r="C1428" s="183" t="s">
        <v>116</v>
      </c>
      <c r="D1428" s="183" t="s">
        <v>117</v>
      </c>
      <c r="E1428" s="184">
        <v>199</v>
      </c>
      <c r="F1428" s="184">
        <v>174</v>
      </c>
      <c r="G1428" s="185" t="s">
        <v>140</v>
      </c>
      <c r="H1428" s="185"/>
      <c r="I1428" s="184">
        <v>79.08</v>
      </c>
      <c r="J1428" s="184">
        <v>253.08</v>
      </c>
      <c r="K1428" s="185">
        <v>0</v>
      </c>
      <c r="L1428" s="185" t="s">
        <v>76</v>
      </c>
      <c r="M1428" s="186" t="s">
        <v>250</v>
      </c>
      <c r="N1428" s="61" t="s">
        <v>51</v>
      </c>
      <c r="P1428" s="175" t="s">
        <v>116</v>
      </c>
      <c r="T1428" s="176"/>
    </row>
    <row r="1429" spans="1:20" s="61" customFormat="1" ht="17.25">
      <c r="A1429" s="183" t="s">
        <v>3140</v>
      </c>
      <c r="B1429" s="183" t="s">
        <v>3141</v>
      </c>
      <c r="C1429" s="183" t="s">
        <v>116</v>
      </c>
      <c r="D1429" s="183" t="s">
        <v>117</v>
      </c>
      <c r="E1429" s="184">
        <v>180</v>
      </c>
      <c r="F1429" s="184">
        <v>165</v>
      </c>
      <c r="G1429" s="188" t="s">
        <v>55</v>
      </c>
      <c r="H1429" s="185"/>
      <c r="I1429" s="184">
        <v>84.12</v>
      </c>
      <c r="J1429" s="184">
        <v>249.12</v>
      </c>
      <c r="K1429" s="185">
        <v>70</v>
      </c>
      <c r="L1429" s="185"/>
      <c r="M1429" s="186"/>
      <c r="N1429" s="61" t="s">
        <v>51</v>
      </c>
      <c r="P1429" s="175" t="s">
        <v>116</v>
      </c>
      <c r="T1429" s="176"/>
    </row>
    <row r="1430" spans="1:20" s="61" customFormat="1" ht="17.25">
      <c r="A1430" s="183" t="s">
        <v>3142</v>
      </c>
      <c r="B1430" s="183" t="s">
        <v>3143</v>
      </c>
      <c r="C1430" s="183" t="s">
        <v>116</v>
      </c>
      <c r="D1430" s="183" t="s">
        <v>117</v>
      </c>
      <c r="E1430" s="184">
        <v>369</v>
      </c>
      <c r="F1430" s="184">
        <v>310</v>
      </c>
      <c r="G1430" s="188" t="s">
        <v>268</v>
      </c>
      <c r="H1430" s="185"/>
      <c r="I1430" s="184">
        <v>133.84</v>
      </c>
      <c r="J1430" s="184">
        <v>443.84</v>
      </c>
      <c r="K1430" s="185">
        <v>122</v>
      </c>
      <c r="L1430" s="185"/>
      <c r="M1430" s="186"/>
      <c r="N1430" s="61" t="s">
        <v>51</v>
      </c>
      <c r="P1430" s="175" t="s">
        <v>116</v>
      </c>
      <c r="T1430" s="176"/>
    </row>
    <row r="1431" spans="1:20" s="61" customFormat="1" ht="17.25">
      <c r="A1431" s="183" t="s">
        <v>3144</v>
      </c>
      <c r="B1431" s="183" t="s">
        <v>3145</v>
      </c>
      <c r="C1431" s="183" t="s">
        <v>116</v>
      </c>
      <c r="D1431" s="183" t="s">
        <v>117</v>
      </c>
      <c r="E1431" s="184">
        <v>199</v>
      </c>
      <c r="F1431" s="184">
        <v>174</v>
      </c>
      <c r="G1431" s="188" t="s">
        <v>140</v>
      </c>
      <c r="H1431" s="185"/>
      <c r="I1431" s="184">
        <v>53.09</v>
      </c>
      <c r="J1431" s="184">
        <v>227.09</v>
      </c>
      <c r="K1431" s="185">
        <v>5</v>
      </c>
      <c r="L1431" s="185" t="s">
        <v>57</v>
      </c>
      <c r="M1431" s="186" t="s">
        <v>3146</v>
      </c>
      <c r="N1431" s="61" t="s">
        <v>51</v>
      </c>
      <c r="P1431" s="175" t="s">
        <v>116</v>
      </c>
      <c r="T1431" s="176"/>
    </row>
    <row r="1432" spans="1:20" s="61" customFormat="1" ht="17.25">
      <c r="A1432" s="183" t="s">
        <v>3147</v>
      </c>
      <c r="B1432" s="183" t="s">
        <v>3148</v>
      </c>
      <c r="C1432" s="183" t="s">
        <v>116</v>
      </c>
      <c r="D1432" s="183" t="s">
        <v>117</v>
      </c>
      <c r="E1432" s="184">
        <v>199</v>
      </c>
      <c r="F1432" s="184">
        <v>174</v>
      </c>
      <c r="G1432" s="188" t="s">
        <v>140</v>
      </c>
      <c r="H1432" s="185"/>
      <c r="I1432" s="184">
        <v>53.09</v>
      </c>
      <c r="J1432" s="184">
        <v>227.09</v>
      </c>
      <c r="K1432" s="185">
        <v>0</v>
      </c>
      <c r="L1432" s="185" t="s">
        <v>76</v>
      </c>
      <c r="M1432" s="186" t="s">
        <v>3146</v>
      </c>
      <c r="N1432" s="61" t="s">
        <v>51</v>
      </c>
      <c r="P1432" s="175" t="s">
        <v>116</v>
      </c>
      <c r="T1432" s="176"/>
    </row>
    <row r="1433" spans="1:20" s="61" customFormat="1" ht="17.25">
      <c r="A1433" s="183" t="s">
        <v>3149</v>
      </c>
      <c r="B1433" s="183" t="s">
        <v>3150</v>
      </c>
      <c r="C1433" s="183" t="s">
        <v>116</v>
      </c>
      <c r="D1433" s="183" t="s">
        <v>117</v>
      </c>
      <c r="E1433" s="184">
        <v>265</v>
      </c>
      <c r="F1433" s="184">
        <v>230</v>
      </c>
      <c r="G1433" s="185" t="s">
        <v>102</v>
      </c>
      <c r="H1433" s="185"/>
      <c r="I1433" s="184">
        <v>100.5</v>
      </c>
      <c r="J1433" s="184">
        <v>330.5</v>
      </c>
      <c r="K1433" s="185">
        <v>51</v>
      </c>
      <c r="L1433" s="185"/>
      <c r="M1433" s="186"/>
      <c r="N1433" s="61" t="s">
        <v>51</v>
      </c>
      <c r="P1433" s="175" t="s">
        <v>116</v>
      </c>
      <c r="T1433" s="176"/>
    </row>
    <row r="1434" spans="1:20" s="61" customFormat="1" ht="17.25">
      <c r="A1434" s="183" t="s">
        <v>3151</v>
      </c>
      <c r="B1434" s="183" t="s">
        <v>3152</v>
      </c>
      <c r="C1434" s="183" t="s">
        <v>116</v>
      </c>
      <c r="D1434" s="183" t="s">
        <v>117</v>
      </c>
      <c r="E1434" s="184">
        <v>265</v>
      </c>
      <c r="F1434" s="184">
        <v>250</v>
      </c>
      <c r="G1434" s="188" t="s">
        <v>194</v>
      </c>
      <c r="H1434" s="185"/>
      <c r="I1434" s="184">
        <v>100.5</v>
      </c>
      <c r="J1434" s="184">
        <v>350.5</v>
      </c>
      <c r="K1434" s="185">
        <v>2</v>
      </c>
      <c r="L1434" s="185"/>
      <c r="M1434" s="186"/>
      <c r="N1434" s="61" t="s">
        <v>51</v>
      </c>
      <c r="P1434" s="175" t="s">
        <v>116</v>
      </c>
      <c r="T1434" s="176"/>
    </row>
    <row r="1435" spans="1:20" s="61" customFormat="1" ht="17.25">
      <c r="A1435" s="183" t="s">
        <v>3153</v>
      </c>
      <c r="B1435" s="183" t="s">
        <v>3154</v>
      </c>
      <c r="C1435" s="183" t="s">
        <v>92</v>
      </c>
      <c r="D1435" s="183" t="s">
        <v>93</v>
      </c>
      <c r="E1435" s="184">
        <v>250</v>
      </c>
      <c r="F1435" s="184">
        <v>210</v>
      </c>
      <c r="G1435" s="188" t="s">
        <v>268</v>
      </c>
      <c r="H1435" s="185"/>
      <c r="I1435" s="184">
        <v>92.04</v>
      </c>
      <c r="J1435" s="184">
        <v>302.04</v>
      </c>
      <c r="K1435" s="183">
        <v>0</v>
      </c>
      <c r="L1435" s="183" t="s">
        <v>372</v>
      </c>
      <c r="M1435" s="186" t="s">
        <v>3155</v>
      </c>
      <c r="N1435" s="61" t="s">
        <v>51</v>
      </c>
      <c r="P1435" s="175" t="s">
        <v>92</v>
      </c>
      <c r="T1435" s="176"/>
    </row>
    <row r="1436" spans="1:20" s="61" customFormat="1" ht="17.25">
      <c r="A1436" s="183" t="s">
        <v>3156</v>
      </c>
      <c r="B1436" s="183" t="s">
        <v>3157</v>
      </c>
      <c r="C1436" s="183" t="s">
        <v>97</v>
      </c>
      <c r="D1436" s="183" t="s">
        <v>98</v>
      </c>
      <c r="E1436" s="184">
        <v>100</v>
      </c>
      <c r="F1436" s="184">
        <v>85</v>
      </c>
      <c r="G1436" s="188" t="s">
        <v>88</v>
      </c>
      <c r="H1436" s="185"/>
      <c r="I1436" s="184">
        <v>38.76</v>
      </c>
      <c r="J1436" s="184">
        <v>123.76</v>
      </c>
      <c r="K1436" s="183">
        <v>336</v>
      </c>
      <c r="L1436" s="183"/>
      <c r="M1436" s="186"/>
      <c r="N1436" s="61" t="s">
        <v>51</v>
      </c>
      <c r="P1436" s="175" t="s">
        <v>97</v>
      </c>
      <c r="T1436" s="176"/>
    </row>
    <row r="1437" spans="1:20" s="61" customFormat="1" ht="17.25">
      <c r="A1437" s="183" t="s">
        <v>3158</v>
      </c>
      <c r="B1437" s="183" t="s">
        <v>3159</v>
      </c>
      <c r="C1437" s="183" t="s">
        <v>97</v>
      </c>
      <c r="D1437" s="183" t="s">
        <v>98</v>
      </c>
      <c r="E1437" s="184">
        <v>120</v>
      </c>
      <c r="F1437" s="184">
        <v>80</v>
      </c>
      <c r="G1437" s="185" t="s">
        <v>1052</v>
      </c>
      <c r="H1437" s="185"/>
      <c r="I1437" s="184">
        <v>38.3</v>
      </c>
      <c r="J1437" s="184">
        <v>118.3</v>
      </c>
      <c r="K1437" s="185">
        <v>332</v>
      </c>
      <c r="L1437" s="185" t="s">
        <v>372</v>
      </c>
      <c r="M1437" s="186" t="s">
        <v>211</v>
      </c>
      <c r="N1437" s="61" t="s">
        <v>51</v>
      </c>
      <c r="P1437" s="175" t="s">
        <v>97</v>
      </c>
      <c r="T1437" s="176"/>
    </row>
    <row r="1438" spans="1:20" s="61" customFormat="1" ht="17.25">
      <c r="A1438" s="183" t="s">
        <v>3160</v>
      </c>
      <c r="B1438" s="183" t="s">
        <v>3161</v>
      </c>
      <c r="C1438" s="183" t="s">
        <v>92</v>
      </c>
      <c r="D1438" s="183" t="s">
        <v>93</v>
      </c>
      <c r="E1438" s="184">
        <v>99</v>
      </c>
      <c r="F1438" s="184">
        <v>86</v>
      </c>
      <c r="G1438" s="185" t="s">
        <v>102</v>
      </c>
      <c r="H1438" s="185"/>
      <c r="I1438" s="184">
        <v>42.1</v>
      </c>
      <c r="J1438" s="184">
        <v>128.1</v>
      </c>
      <c r="K1438" s="185">
        <v>37</v>
      </c>
      <c r="L1438" s="185"/>
      <c r="M1438" s="186"/>
      <c r="N1438" s="61" t="s">
        <v>51</v>
      </c>
      <c r="P1438" s="175" t="s">
        <v>92</v>
      </c>
      <c r="T1438" s="176"/>
    </row>
    <row r="1439" spans="1:20" s="61" customFormat="1" ht="17.25">
      <c r="A1439" s="183" t="s">
        <v>3162</v>
      </c>
      <c r="B1439" s="183" t="s">
        <v>3163</v>
      </c>
      <c r="C1439" s="183" t="s">
        <v>92</v>
      </c>
      <c r="D1439" s="183" t="s">
        <v>93</v>
      </c>
      <c r="E1439" s="184">
        <v>99</v>
      </c>
      <c r="F1439" s="184">
        <v>86</v>
      </c>
      <c r="G1439" s="185" t="s">
        <v>102</v>
      </c>
      <c r="H1439" s="185"/>
      <c r="I1439" s="184">
        <v>42.1</v>
      </c>
      <c r="J1439" s="184">
        <v>128.1</v>
      </c>
      <c r="K1439" s="185">
        <v>47</v>
      </c>
      <c r="L1439" s="185"/>
      <c r="M1439" s="186"/>
      <c r="N1439" s="61" t="s">
        <v>51</v>
      </c>
      <c r="P1439" s="175" t="s">
        <v>92</v>
      </c>
      <c r="T1439" s="176"/>
    </row>
    <row r="1440" spans="1:20" s="61" customFormat="1" ht="17.25">
      <c r="A1440" s="183" t="s">
        <v>3164</v>
      </c>
      <c r="B1440" s="183" t="s">
        <v>3165</v>
      </c>
      <c r="C1440" s="183" t="s">
        <v>92</v>
      </c>
      <c r="D1440" s="183" t="s">
        <v>93</v>
      </c>
      <c r="E1440" s="184">
        <v>105</v>
      </c>
      <c r="F1440" s="184">
        <v>94</v>
      </c>
      <c r="G1440" s="185" t="s">
        <v>75</v>
      </c>
      <c r="H1440" s="185"/>
      <c r="I1440" s="184">
        <v>46.11</v>
      </c>
      <c r="J1440" s="184">
        <v>140.11</v>
      </c>
      <c r="K1440" s="183">
        <v>46</v>
      </c>
      <c r="L1440" s="183"/>
      <c r="M1440" s="186"/>
      <c r="N1440" s="61" t="s">
        <v>51</v>
      </c>
      <c r="P1440" s="175" t="s">
        <v>92</v>
      </c>
      <c r="T1440" s="176"/>
    </row>
    <row r="1441" spans="1:20" s="61" customFormat="1" ht="17.25">
      <c r="A1441" s="183" t="s">
        <v>3166</v>
      </c>
      <c r="B1441" s="183" t="s">
        <v>3167</v>
      </c>
      <c r="C1441" s="183" t="s">
        <v>647</v>
      </c>
      <c r="D1441" s="183" t="s">
        <v>648</v>
      </c>
      <c r="E1441" s="184">
        <v>289</v>
      </c>
      <c r="F1441" s="184">
        <v>210</v>
      </c>
      <c r="G1441" s="185" t="s">
        <v>356</v>
      </c>
      <c r="H1441" s="185"/>
      <c r="I1441" s="184">
        <v>102.43</v>
      </c>
      <c r="J1441" s="184">
        <v>312.43</v>
      </c>
      <c r="K1441" s="183">
        <v>0</v>
      </c>
      <c r="L1441" s="183"/>
      <c r="M1441" s="186"/>
      <c r="N1441" s="61" t="s">
        <v>51</v>
      </c>
      <c r="P1441" s="175" t="s">
        <v>647</v>
      </c>
      <c r="T1441" s="176"/>
    </row>
    <row r="1442" spans="1:20" s="61" customFormat="1" ht="17.25">
      <c r="A1442" s="183" t="s">
        <v>3168</v>
      </c>
      <c r="B1442" s="183" t="s">
        <v>3169</v>
      </c>
      <c r="C1442" s="183" t="s">
        <v>647</v>
      </c>
      <c r="D1442" s="183" t="s">
        <v>648</v>
      </c>
      <c r="E1442" s="184">
        <v>289</v>
      </c>
      <c r="F1442" s="184">
        <v>210</v>
      </c>
      <c r="G1442" s="185" t="s">
        <v>356</v>
      </c>
      <c r="H1442" s="185"/>
      <c r="I1442" s="184">
        <v>102.43</v>
      </c>
      <c r="J1442" s="184">
        <v>312.43</v>
      </c>
      <c r="K1442" s="183">
        <v>0</v>
      </c>
      <c r="L1442" s="183"/>
      <c r="M1442" s="186"/>
      <c r="N1442" s="61" t="s">
        <v>51</v>
      </c>
      <c r="P1442" s="175" t="s">
        <v>647</v>
      </c>
      <c r="T1442" s="176"/>
    </row>
    <row r="1443" spans="1:20" s="61" customFormat="1" ht="17.25">
      <c r="A1443" s="183" t="s">
        <v>3170</v>
      </c>
      <c r="B1443" s="183" t="s">
        <v>3171</v>
      </c>
      <c r="C1443" s="183" t="s">
        <v>647</v>
      </c>
      <c r="D1443" s="183" t="s">
        <v>648</v>
      </c>
      <c r="E1443" s="184">
        <v>279</v>
      </c>
      <c r="F1443" s="184">
        <v>230</v>
      </c>
      <c r="G1443" s="185" t="s">
        <v>395</v>
      </c>
      <c r="H1443" s="185"/>
      <c r="I1443" s="184">
        <v>101.97</v>
      </c>
      <c r="J1443" s="184">
        <v>331.97</v>
      </c>
      <c r="K1443" s="185">
        <v>17</v>
      </c>
      <c r="L1443" s="185"/>
      <c r="M1443" s="186"/>
      <c r="N1443" s="61" t="s">
        <v>51</v>
      </c>
      <c r="P1443" s="175" t="s">
        <v>647</v>
      </c>
      <c r="T1443" s="176"/>
    </row>
    <row r="1444" spans="1:20" s="61" customFormat="1" ht="17.25">
      <c r="A1444" s="183" t="s">
        <v>3172</v>
      </c>
      <c r="B1444" s="183" t="s">
        <v>3173</v>
      </c>
      <c r="C1444" s="183" t="s">
        <v>647</v>
      </c>
      <c r="D1444" s="183" t="s">
        <v>648</v>
      </c>
      <c r="E1444" s="184">
        <v>269</v>
      </c>
      <c r="F1444" s="184">
        <v>230</v>
      </c>
      <c r="G1444" s="185" t="s">
        <v>88</v>
      </c>
      <c r="H1444" s="185"/>
      <c r="I1444" s="184">
        <v>99.06</v>
      </c>
      <c r="J1444" s="184">
        <v>329.06</v>
      </c>
      <c r="K1444" s="185">
        <v>36</v>
      </c>
      <c r="L1444" s="185" t="s">
        <v>57</v>
      </c>
      <c r="M1444" s="186" t="s">
        <v>373</v>
      </c>
      <c r="N1444" s="61" t="s">
        <v>51</v>
      </c>
      <c r="P1444" s="175" t="s">
        <v>647</v>
      </c>
      <c r="T1444" s="176"/>
    </row>
    <row r="1445" spans="1:20" s="61" customFormat="1" ht="17.25">
      <c r="A1445" s="183" t="s">
        <v>3174</v>
      </c>
      <c r="B1445" s="183" t="s">
        <v>3175</v>
      </c>
      <c r="C1445" s="183" t="s">
        <v>647</v>
      </c>
      <c r="D1445" s="183" t="s">
        <v>648</v>
      </c>
      <c r="E1445" s="184"/>
      <c r="F1445" s="184"/>
      <c r="G1445" s="188"/>
      <c r="H1445" s="185"/>
      <c r="I1445" s="184"/>
      <c r="J1445" s="184"/>
      <c r="K1445" s="185" t="s">
        <v>410</v>
      </c>
      <c r="L1445" s="185"/>
      <c r="M1445" s="186"/>
      <c r="N1445" s="61" t="s">
        <v>410</v>
      </c>
      <c r="P1445" s="175" t="s">
        <v>647</v>
      </c>
      <c r="T1445" s="176"/>
    </row>
    <row r="1446" spans="1:20" s="61" customFormat="1" ht="17.25">
      <c r="A1446" s="183" t="s">
        <v>3176</v>
      </c>
      <c r="B1446" s="183" t="s">
        <v>3177</v>
      </c>
      <c r="C1446" s="183" t="s">
        <v>97</v>
      </c>
      <c r="D1446" s="183" t="s">
        <v>98</v>
      </c>
      <c r="E1446" s="184">
        <v>105</v>
      </c>
      <c r="F1446" s="184">
        <v>72</v>
      </c>
      <c r="G1446" s="188" t="s">
        <v>421</v>
      </c>
      <c r="H1446" s="185"/>
      <c r="I1446" s="184">
        <v>36.11</v>
      </c>
      <c r="J1446" s="184">
        <v>108.11</v>
      </c>
      <c r="K1446" s="183">
        <v>11</v>
      </c>
      <c r="L1446" s="183" t="s">
        <v>372</v>
      </c>
      <c r="M1446" s="186" t="s">
        <v>422</v>
      </c>
      <c r="N1446" s="61" t="s">
        <v>51</v>
      </c>
      <c r="P1446" s="175" t="s">
        <v>97</v>
      </c>
      <c r="T1446" s="176"/>
    </row>
    <row r="1447" spans="1:20" s="61" customFormat="1" ht="17.25">
      <c r="A1447" s="183" t="s">
        <v>3178</v>
      </c>
      <c r="B1447" s="183" t="s">
        <v>3179</v>
      </c>
      <c r="C1447" s="183" t="s">
        <v>97</v>
      </c>
      <c r="D1447" s="183" t="s">
        <v>98</v>
      </c>
      <c r="E1447" s="184">
        <v>110</v>
      </c>
      <c r="F1447" s="184">
        <v>70</v>
      </c>
      <c r="G1447" s="188" t="s">
        <v>1747</v>
      </c>
      <c r="H1447" s="185"/>
      <c r="I1447" s="184">
        <v>36.38</v>
      </c>
      <c r="J1447" s="184">
        <v>106.38</v>
      </c>
      <c r="K1447" s="185">
        <v>272</v>
      </c>
      <c r="L1447" s="185" t="s">
        <v>2791</v>
      </c>
      <c r="M1447" s="186" t="s">
        <v>211</v>
      </c>
      <c r="N1447" s="61" t="s">
        <v>51</v>
      </c>
      <c r="P1447" s="175" t="s">
        <v>97</v>
      </c>
      <c r="T1447" s="176"/>
    </row>
    <row r="1448" spans="1:20" s="61" customFormat="1" ht="17.25">
      <c r="A1448" s="183" t="s">
        <v>3180</v>
      </c>
      <c r="B1448" s="183" t="s">
        <v>3181</v>
      </c>
      <c r="C1448" s="183" t="s">
        <v>179</v>
      </c>
      <c r="D1448" s="183" t="s">
        <v>179</v>
      </c>
      <c r="E1448" s="184">
        <v>270</v>
      </c>
      <c r="F1448" s="184">
        <v>205</v>
      </c>
      <c r="G1448" s="188" t="s">
        <v>180</v>
      </c>
      <c r="H1448" s="185"/>
      <c r="I1448" s="184">
        <v>89.59</v>
      </c>
      <c r="J1448" s="184">
        <v>294.59</v>
      </c>
      <c r="K1448" s="185">
        <v>6</v>
      </c>
      <c r="L1448" s="185"/>
      <c r="M1448" s="186"/>
      <c r="N1448" s="61" t="s">
        <v>51</v>
      </c>
      <c r="P1448" s="175" t="s">
        <v>179</v>
      </c>
      <c r="T1448" s="176"/>
    </row>
    <row r="1449" spans="1:20" s="61" customFormat="1" ht="17.25">
      <c r="A1449" s="183" t="s">
        <v>3182</v>
      </c>
      <c r="B1449" s="183" t="s">
        <v>3183</v>
      </c>
      <c r="C1449" s="183" t="s">
        <v>179</v>
      </c>
      <c r="D1449" s="183" t="s">
        <v>179</v>
      </c>
      <c r="E1449" s="184">
        <v>260</v>
      </c>
      <c r="F1449" s="184">
        <v>195</v>
      </c>
      <c r="G1449" s="188" t="s">
        <v>180</v>
      </c>
      <c r="H1449" s="185"/>
      <c r="I1449" s="184">
        <v>85.5</v>
      </c>
      <c r="J1449" s="184">
        <v>280.5</v>
      </c>
      <c r="K1449" s="185">
        <v>18</v>
      </c>
      <c r="L1449" s="185"/>
      <c r="M1449" s="186"/>
      <c r="N1449" s="61" t="s">
        <v>51</v>
      </c>
      <c r="P1449" s="175" t="s">
        <v>179</v>
      </c>
      <c r="T1449" s="176"/>
    </row>
    <row r="1450" spans="1:20" s="61" customFormat="1" ht="17.25">
      <c r="A1450" s="183" t="s">
        <v>3184</v>
      </c>
      <c r="B1450" s="183" t="s">
        <v>3185</v>
      </c>
      <c r="C1450" s="183" t="s">
        <v>73</v>
      </c>
      <c r="D1450" s="183" t="s">
        <v>74</v>
      </c>
      <c r="E1450" s="184">
        <v>320</v>
      </c>
      <c r="F1450" s="184">
        <v>275</v>
      </c>
      <c r="G1450" s="188" t="s">
        <v>88</v>
      </c>
      <c r="H1450" s="185"/>
      <c r="I1450" s="184">
        <v>100.05</v>
      </c>
      <c r="J1450" s="184">
        <v>375.05</v>
      </c>
      <c r="K1450" s="185">
        <v>0</v>
      </c>
      <c r="L1450" s="185" t="s">
        <v>57</v>
      </c>
      <c r="M1450" s="186" t="s">
        <v>211</v>
      </c>
      <c r="N1450" s="61" t="s">
        <v>51</v>
      </c>
      <c r="P1450" s="175" t="s">
        <v>73</v>
      </c>
      <c r="T1450" s="176"/>
    </row>
    <row r="1451" spans="1:20" s="61" customFormat="1" ht="17.25">
      <c r="A1451" s="183" t="s">
        <v>3186</v>
      </c>
      <c r="B1451" s="183" t="s">
        <v>3187</v>
      </c>
      <c r="C1451" s="183" t="s">
        <v>73</v>
      </c>
      <c r="D1451" s="183" t="s">
        <v>74</v>
      </c>
      <c r="E1451" s="184">
        <v>320</v>
      </c>
      <c r="F1451" s="184">
        <v>275</v>
      </c>
      <c r="G1451" s="188" t="s">
        <v>88</v>
      </c>
      <c r="H1451" s="185"/>
      <c r="I1451" s="184">
        <v>100.05</v>
      </c>
      <c r="J1451" s="184">
        <v>375.05</v>
      </c>
      <c r="K1451" s="185">
        <v>50</v>
      </c>
      <c r="L1451" s="185"/>
      <c r="M1451" s="186"/>
      <c r="N1451" s="61" t="s">
        <v>51</v>
      </c>
      <c r="P1451" s="175" t="s">
        <v>73</v>
      </c>
      <c r="T1451" s="176"/>
    </row>
    <row r="1452" spans="1:20" s="61" customFormat="1" ht="17.25">
      <c r="A1452" s="183" t="s">
        <v>3188</v>
      </c>
      <c r="B1452" s="183" t="s">
        <v>3189</v>
      </c>
      <c r="C1452" s="183" t="s">
        <v>73</v>
      </c>
      <c r="D1452" s="183" t="s">
        <v>74</v>
      </c>
      <c r="E1452" s="184">
        <v>320</v>
      </c>
      <c r="F1452" s="184">
        <v>275</v>
      </c>
      <c r="G1452" s="188" t="s">
        <v>88</v>
      </c>
      <c r="H1452" s="185"/>
      <c r="I1452" s="184">
        <v>100.05</v>
      </c>
      <c r="J1452" s="184">
        <v>375.05</v>
      </c>
      <c r="K1452" s="185">
        <v>68</v>
      </c>
      <c r="L1452" s="185" t="s">
        <v>130</v>
      </c>
      <c r="M1452" s="186" t="s">
        <v>211</v>
      </c>
      <c r="N1452" s="61" t="s">
        <v>51</v>
      </c>
      <c r="P1452" s="175" t="s">
        <v>73</v>
      </c>
      <c r="T1452" s="176"/>
    </row>
    <row r="1453" spans="1:20" s="61" customFormat="1" ht="17.25">
      <c r="A1453" s="183" t="s">
        <v>3190</v>
      </c>
      <c r="B1453" s="183" t="s">
        <v>3191</v>
      </c>
      <c r="C1453" s="183" t="s">
        <v>1116</v>
      </c>
      <c r="D1453" s="183" t="s">
        <v>1117</v>
      </c>
      <c r="E1453" s="184">
        <v>245</v>
      </c>
      <c r="F1453" s="184">
        <v>190</v>
      </c>
      <c r="G1453" s="188" t="s">
        <v>203</v>
      </c>
      <c r="H1453" s="185"/>
      <c r="I1453" s="184">
        <v>128.64</v>
      </c>
      <c r="J1453" s="184">
        <v>318.64</v>
      </c>
      <c r="K1453" s="185">
        <v>27</v>
      </c>
      <c r="L1453" s="185"/>
      <c r="M1453" s="186"/>
      <c r="N1453" s="61" t="s">
        <v>51</v>
      </c>
      <c r="P1453" s="175" t="s">
        <v>1116</v>
      </c>
      <c r="T1453" s="176"/>
    </row>
    <row r="1454" spans="1:20" s="61" customFormat="1" ht="17.25">
      <c r="A1454" s="183" t="s">
        <v>3192</v>
      </c>
      <c r="B1454" s="183" t="s">
        <v>3193</v>
      </c>
      <c r="C1454" s="183" t="s">
        <v>261</v>
      </c>
      <c r="D1454" s="183" t="s">
        <v>262</v>
      </c>
      <c r="E1454" s="184">
        <v>195</v>
      </c>
      <c r="F1454" s="184">
        <v>165</v>
      </c>
      <c r="G1454" s="188" t="s">
        <v>268</v>
      </c>
      <c r="H1454" s="185"/>
      <c r="I1454" s="184">
        <v>39.42</v>
      </c>
      <c r="J1454" s="184">
        <v>204.42</v>
      </c>
      <c r="K1454" s="185">
        <v>92</v>
      </c>
      <c r="L1454" s="185"/>
      <c r="M1454" s="186"/>
      <c r="N1454" s="61" t="s">
        <v>51</v>
      </c>
      <c r="P1454" s="175" t="s">
        <v>261</v>
      </c>
      <c r="T1454" s="176"/>
    </row>
    <row r="1455" spans="1:20" s="61" customFormat="1" ht="17.25">
      <c r="A1455" s="183" t="s">
        <v>3194</v>
      </c>
      <c r="B1455" s="183" t="s">
        <v>3195</v>
      </c>
      <c r="C1455" s="183" t="s">
        <v>261</v>
      </c>
      <c r="D1455" s="183" t="s">
        <v>262</v>
      </c>
      <c r="E1455" s="184">
        <v>195</v>
      </c>
      <c r="F1455" s="184">
        <v>165</v>
      </c>
      <c r="G1455" s="188" t="s">
        <v>268</v>
      </c>
      <c r="H1455" s="185"/>
      <c r="I1455" s="184">
        <v>39.42</v>
      </c>
      <c r="J1455" s="184">
        <v>204.42</v>
      </c>
      <c r="K1455" s="185">
        <v>78</v>
      </c>
      <c r="L1455" s="185"/>
      <c r="M1455" s="186"/>
      <c r="N1455" s="61" t="s">
        <v>51</v>
      </c>
      <c r="P1455" s="175" t="s">
        <v>261</v>
      </c>
      <c r="T1455" s="176"/>
    </row>
    <row r="1456" spans="1:20" s="61" customFormat="1" ht="17.25">
      <c r="A1456" s="183" t="s">
        <v>3196</v>
      </c>
      <c r="B1456" s="183" t="s">
        <v>3197</v>
      </c>
      <c r="C1456" s="183" t="s">
        <v>261</v>
      </c>
      <c r="D1456" s="183" t="s">
        <v>262</v>
      </c>
      <c r="E1456" s="184">
        <v>159</v>
      </c>
      <c r="F1456" s="184">
        <v>120</v>
      </c>
      <c r="G1456" s="188" t="s">
        <v>180</v>
      </c>
      <c r="H1456" s="183" t="s">
        <v>2555</v>
      </c>
      <c r="I1456" s="184">
        <v>39.42</v>
      </c>
      <c r="J1456" s="184">
        <v>159.42</v>
      </c>
      <c r="K1456" s="183">
        <v>24</v>
      </c>
      <c r="L1456" s="183"/>
      <c r="M1456" s="186"/>
      <c r="N1456" s="61" t="s">
        <v>51</v>
      </c>
      <c r="P1456" s="175" t="s">
        <v>261</v>
      </c>
      <c r="T1456" s="176"/>
    </row>
    <row r="1457" spans="1:20" s="61" customFormat="1" ht="17.25">
      <c r="A1457" s="183" t="s">
        <v>3198</v>
      </c>
      <c r="B1457" s="183" t="s">
        <v>3199</v>
      </c>
      <c r="C1457" s="183" t="s">
        <v>261</v>
      </c>
      <c r="D1457" s="183" t="s">
        <v>262</v>
      </c>
      <c r="E1457" s="184">
        <v>124</v>
      </c>
      <c r="F1457" s="184">
        <v>80</v>
      </c>
      <c r="G1457" s="188" t="s">
        <v>1174</v>
      </c>
      <c r="H1457" s="185" t="s">
        <v>2555</v>
      </c>
      <c r="I1457" s="184">
        <v>38.02</v>
      </c>
      <c r="J1457" s="184">
        <v>118.02</v>
      </c>
      <c r="K1457" s="183">
        <v>40</v>
      </c>
      <c r="L1457" s="183"/>
      <c r="M1457" s="186"/>
      <c r="N1457" s="61" t="s">
        <v>51</v>
      </c>
      <c r="P1457" s="175" t="s">
        <v>261</v>
      </c>
      <c r="T1457" s="176"/>
    </row>
    <row r="1458" spans="1:20" s="61" customFormat="1" ht="17.25">
      <c r="A1458" s="183" t="s">
        <v>3200</v>
      </c>
      <c r="B1458" s="183" t="s">
        <v>3201</v>
      </c>
      <c r="C1458" s="183" t="s">
        <v>261</v>
      </c>
      <c r="D1458" s="183" t="s">
        <v>262</v>
      </c>
      <c r="E1458" s="184">
        <v>124</v>
      </c>
      <c r="F1458" s="184">
        <v>80</v>
      </c>
      <c r="G1458" s="185" t="s">
        <v>1174</v>
      </c>
      <c r="H1458" s="185" t="s">
        <v>2555</v>
      </c>
      <c r="I1458" s="184">
        <v>38.02</v>
      </c>
      <c r="J1458" s="184">
        <v>118.02</v>
      </c>
      <c r="K1458" s="185">
        <v>31</v>
      </c>
      <c r="L1458" s="185"/>
      <c r="M1458" s="186"/>
      <c r="N1458" s="61" t="s">
        <v>51</v>
      </c>
      <c r="P1458" s="175" t="s">
        <v>261</v>
      </c>
      <c r="T1458" s="176"/>
    </row>
    <row r="1459" spans="1:20" s="61" customFormat="1" ht="17.25">
      <c r="A1459" s="183" t="s">
        <v>3202</v>
      </c>
      <c r="B1459" s="183" t="s">
        <v>3203</v>
      </c>
      <c r="C1459" s="183" t="s">
        <v>261</v>
      </c>
      <c r="D1459" s="183" t="s">
        <v>262</v>
      </c>
      <c r="E1459" s="184">
        <v>126</v>
      </c>
      <c r="F1459" s="184">
        <v>80</v>
      </c>
      <c r="G1459" s="185" t="s">
        <v>1747</v>
      </c>
      <c r="H1459" s="185" t="s">
        <v>2555</v>
      </c>
      <c r="I1459" s="184">
        <v>38.02</v>
      </c>
      <c r="J1459" s="184">
        <v>118.02</v>
      </c>
      <c r="K1459" s="185">
        <v>62</v>
      </c>
      <c r="L1459" s="185"/>
      <c r="M1459" s="186"/>
      <c r="N1459" s="61" t="s">
        <v>51</v>
      </c>
      <c r="P1459" s="175" t="s">
        <v>261</v>
      </c>
      <c r="T1459" s="176"/>
    </row>
    <row r="1460" spans="1:20" s="61" customFormat="1" ht="17.25">
      <c r="A1460" s="183" t="s">
        <v>3204</v>
      </c>
      <c r="B1460" s="183" t="s">
        <v>3205</v>
      </c>
      <c r="C1460" s="183" t="s">
        <v>1116</v>
      </c>
      <c r="D1460" s="183" t="s">
        <v>1117</v>
      </c>
      <c r="E1460" s="184"/>
      <c r="F1460" s="184"/>
      <c r="G1460" s="188"/>
      <c r="H1460" s="185"/>
      <c r="I1460" s="184"/>
      <c r="J1460" s="184"/>
      <c r="K1460" s="185" t="s">
        <v>410</v>
      </c>
      <c r="L1460" s="185"/>
      <c r="M1460" s="186"/>
      <c r="N1460" s="61" t="s">
        <v>410</v>
      </c>
      <c r="P1460" s="175" t="s">
        <v>1116</v>
      </c>
      <c r="T1460" s="176"/>
    </row>
    <row r="1461" spans="1:20" s="61" customFormat="1" ht="17.25">
      <c r="A1461" s="183" t="s">
        <v>3206</v>
      </c>
      <c r="B1461" s="183" t="s">
        <v>3207</v>
      </c>
      <c r="C1461" s="183" t="s">
        <v>1116</v>
      </c>
      <c r="D1461" s="183" t="s">
        <v>1117</v>
      </c>
      <c r="E1461" s="184"/>
      <c r="F1461" s="184"/>
      <c r="G1461" s="185"/>
      <c r="H1461" s="185"/>
      <c r="I1461" s="184"/>
      <c r="J1461" s="184"/>
      <c r="K1461" s="185" t="s">
        <v>410</v>
      </c>
      <c r="L1461" s="185"/>
      <c r="M1461" s="186"/>
      <c r="N1461" s="61" t="s">
        <v>410</v>
      </c>
      <c r="P1461" s="175" t="s">
        <v>1116</v>
      </c>
      <c r="T1461" s="176"/>
    </row>
    <row r="1462" spans="1:20" s="61" customFormat="1" ht="17.25">
      <c r="A1462" s="183" t="s">
        <v>3208</v>
      </c>
      <c r="B1462" s="183" t="s">
        <v>3209</v>
      </c>
      <c r="C1462" s="183" t="s">
        <v>116</v>
      </c>
      <c r="D1462" s="183" t="s">
        <v>117</v>
      </c>
      <c r="E1462" s="184">
        <v>369</v>
      </c>
      <c r="F1462" s="184">
        <v>280</v>
      </c>
      <c r="G1462" s="185" t="s">
        <v>180</v>
      </c>
      <c r="H1462" s="185"/>
      <c r="I1462" s="184">
        <v>133.84</v>
      </c>
      <c r="J1462" s="184">
        <v>413.84</v>
      </c>
      <c r="K1462" s="185">
        <v>188</v>
      </c>
      <c r="L1462" s="185"/>
      <c r="M1462" s="186"/>
      <c r="N1462" s="61" t="s">
        <v>51</v>
      </c>
      <c r="P1462" s="175" t="s">
        <v>116</v>
      </c>
      <c r="T1462" s="176"/>
    </row>
    <row r="1463" spans="1:20" s="61" customFormat="1" ht="17.25">
      <c r="A1463" s="183" t="s">
        <v>3210</v>
      </c>
      <c r="B1463" s="183" t="s">
        <v>3211</v>
      </c>
      <c r="C1463" s="183" t="s">
        <v>49</v>
      </c>
      <c r="D1463" s="183" t="s">
        <v>50</v>
      </c>
      <c r="E1463" s="184">
        <v>345</v>
      </c>
      <c r="F1463" s="184">
        <v>260</v>
      </c>
      <c r="G1463" s="185" t="s">
        <v>180</v>
      </c>
      <c r="H1463" s="185"/>
      <c r="I1463" s="184">
        <v>133.16</v>
      </c>
      <c r="J1463" s="184">
        <v>393.16</v>
      </c>
      <c r="K1463" s="185">
        <v>249</v>
      </c>
      <c r="L1463" s="185"/>
      <c r="M1463" s="186"/>
      <c r="N1463" s="61" t="s">
        <v>51</v>
      </c>
      <c r="P1463" s="175" t="s">
        <v>49</v>
      </c>
      <c r="T1463" s="176"/>
    </row>
    <row r="1464" spans="1:20" s="61" customFormat="1" ht="17.25">
      <c r="A1464" s="183" t="s">
        <v>3212</v>
      </c>
      <c r="B1464" s="183" t="s">
        <v>3213</v>
      </c>
      <c r="C1464" s="183" t="s">
        <v>49</v>
      </c>
      <c r="D1464" s="183" t="s">
        <v>50</v>
      </c>
      <c r="E1464" s="184">
        <v>345</v>
      </c>
      <c r="F1464" s="184">
        <v>260</v>
      </c>
      <c r="G1464" s="185" t="s">
        <v>180</v>
      </c>
      <c r="H1464" s="185"/>
      <c r="I1464" s="184">
        <v>133.16</v>
      </c>
      <c r="J1464" s="184">
        <v>393.16</v>
      </c>
      <c r="K1464" s="185">
        <v>182</v>
      </c>
      <c r="L1464" s="185"/>
      <c r="M1464" s="186"/>
      <c r="N1464" s="61" t="s">
        <v>51</v>
      </c>
      <c r="P1464" s="175" t="s">
        <v>49</v>
      </c>
      <c r="T1464" s="176"/>
    </row>
    <row r="1465" spans="1:20" s="61" customFormat="1" ht="17.25">
      <c r="A1465" s="183" t="s">
        <v>3214</v>
      </c>
      <c r="B1465" s="183" t="s">
        <v>3215</v>
      </c>
      <c r="C1465" s="183" t="s">
        <v>49</v>
      </c>
      <c r="D1465" s="183" t="s">
        <v>50</v>
      </c>
      <c r="E1465" s="184">
        <v>285</v>
      </c>
      <c r="F1465" s="184">
        <v>265</v>
      </c>
      <c r="G1465" s="188" t="s">
        <v>494</v>
      </c>
      <c r="H1465" s="185"/>
      <c r="I1465" s="184">
        <v>127.56</v>
      </c>
      <c r="J1465" s="184">
        <v>392.56</v>
      </c>
      <c r="K1465" s="185">
        <v>183</v>
      </c>
      <c r="L1465" s="185" t="s">
        <v>76</v>
      </c>
      <c r="M1465" s="186" t="s">
        <v>2427</v>
      </c>
      <c r="N1465" s="61" t="s">
        <v>51</v>
      </c>
      <c r="P1465" s="175" t="s">
        <v>49</v>
      </c>
      <c r="T1465" s="176"/>
    </row>
    <row r="1466" spans="1:20" s="61" customFormat="1" ht="17.25">
      <c r="A1466" s="183" t="s">
        <v>3216</v>
      </c>
      <c r="B1466" s="183" t="s">
        <v>3217</v>
      </c>
      <c r="C1466" s="183" t="s">
        <v>97</v>
      </c>
      <c r="D1466" s="183" t="s">
        <v>98</v>
      </c>
      <c r="E1466" s="184">
        <v>280</v>
      </c>
      <c r="F1466" s="184">
        <v>205</v>
      </c>
      <c r="G1466" s="185" t="s">
        <v>464</v>
      </c>
      <c r="H1466" s="185"/>
      <c r="I1466" s="184">
        <v>61.59</v>
      </c>
      <c r="J1466" s="184">
        <v>266.59</v>
      </c>
      <c r="K1466" s="185">
        <v>0</v>
      </c>
      <c r="L1466" s="185" t="s">
        <v>372</v>
      </c>
      <c r="M1466" s="186" t="s">
        <v>89</v>
      </c>
      <c r="N1466" s="61" t="s">
        <v>51</v>
      </c>
      <c r="P1466" s="175" t="s">
        <v>97</v>
      </c>
      <c r="T1466" s="176"/>
    </row>
    <row r="1467" spans="1:20" s="61" customFormat="1" ht="17.25">
      <c r="A1467" s="183" t="s">
        <v>3218</v>
      </c>
      <c r="B1467" s="183" t="s">
        <v>3219</v>
      </c>
      <c r="C1467" s="183" t="s">
        <v>179</v>
      </c>
      <c r="D1467" s="183" t="s">
        <v>179</v>
      </c>
      <c r="E1467" s="184">
        <v>300</v>
      </c>
      <c r="F1467" s="184">
        <v>235</v>
      </c>
      <c r="G1467" s="188" t="s">
        <v>214</v>
      </c>
      <c r="H1467" s="185"/>
      <c r="I1467" s="184">
        <v>105.72</v>
      </c>
      <c r="J1467" s="184">
        <v>340.72</v>
      </c>
      <c r="K1467" s="185">
        <v>327</v>
      </c>
      <c r="L1467" s="185"/>
      <c r="M1467" s="186"/>
      <c r="N1467" s="61" t="s">
        <v>51</v>
      </c>
      <c r="P1467" s="175" t="s">
        <v>179</v>
      </c>
      <c r="T1467" s="176"/>
    </row>
    <row r="1468" spans="1:20" s="61" customFormat="1" ht="17.25">
      <c r="A1468" s="183" t="s">
        <v>3220</v>
      </c>
      <c r="B1468" s="183" t="s">
        <v>403</v>
      </c>
      <c r="C1468" s="183" t="s">
        <v>400</v>
      </c>
      <c r="D1468" s="183" t="s">
        <v>401</v>
      </c>
      <c r="E1468" s="184">
        <v>155</v>
      </c>
      <c r="F1468" s="184">
        <v>130</v>
      </c>
      <c r="G1468" s="185" t="s">
        <v>107</v>
      </c>
      <c r="H1468" s="185"/>
      <c r="I1468" s="184">
        <v>100.04</v>
      </c>
      <c r="J1468" s="184">
        <v>230.04</v>
      </c>
      <c r="K1468" s="185">
        <v>21</v>
      </c>
      <c r="L1468" s="185"/>
      <c r="M1468" s="186"/>
      <c r="N1468" s="61" t="s">
        <v>51</v>
      </c>
      <c r="P1468" s="175" t="s">
        <v>400</v>
      </c>
      <c r="T1468" s="176"/>
    </row>
    <row r="1469" spans="1:20" s="61" customFormat="1" ht="17.25">
      <c r="A1469" s="183" t="s">
        <v>3221</v>
      </c>
      <c r="B1469" s="183" t="s">
        <v>3222</v>
      </c>
      <c r="C1469" s="183" t="s">
        <v>400</v>
      </c>
      <c r="D1469" s="183" t="s">
        <v>401</v>
      </c>
      <c r="E1469" s="184">
        <v>155</v>
      </c>
      <c r="F1469" s="184">
        <v>130</v>
      </c>
      <c r="G1469" s="185" t="s">
        <v>107</v>
      </c>
      <c r="H1469" s="185"/>
      <c r="I1469" s="184">
        <v>100.04</v>
      </c>
      <c r="J1469" s="184">
        <v>230.04</v>
      </c>
      <c r="K1469" s="185">
        <v>55</v>
      </c>
      <c r="L1469" s="185"/>
      <c r="M1469" s="186"/>
      <c r="N1469" s="61" t="s">
        <v>51</v>
      </c>
      <c r="P1469" s="175" t="s">
        <v>400</v>
      </c>
      <c r="T1469" s="176"/>
    </row>
    <row r="1470" spans="1:20" s="61" customFormat="1" ht="17.25">
      <c r="A1470" s="183" t="s">
        <v>3223</v>
      </c>
      <c r="B1470" s="183" t="s">
        <v>407</v>
      </c>
      <c r="C1470" s="183" t="s">
        <v>400</v>
      </c>
      <c r="D1470" s="183" t="s">
        <v>401</v>
      </c>
      <c r="E1470" s="184">
        <v>160</v>
      </c>
      <c r="F1470" s="184">
        <v>140</v>
      </c>
      <c r="G1470" s="188" t="s">
        <v>140</v>
      </c>
      <c r="H1470" s="185"/>
      <c r="I1470" s="184">
        <v>102.43</v>
      </c>
      <c r="J1470" s="184">
        <v>242.43</v>
      </c>
      <c r="K1470" s="183">
        <v>0</v>
      </c>
      <c r="L1470" s="183"/>
      <c r="M1470" s="186"/>
      <c r="N1470" s="61" t="s">
        <v>51</v>
      </c>
      <c r="P1470" s="175" t="s">
        <v>400</v>
      </c>
      <c r="T1470" s="176"/>
    </row>
    <row r="1471" spans="1:20" s="61" customFormat="1" ht="17.25">
      <c r="A1471" s="183" t="s">
        <v>3224</v>
      </c>
      <c r="B1471" s="183" t="s">
        <v>3225</v>
      </c>
      <c r="C1471" s="183" t="s">
        <v>400</v>
      </c>
      <c r="D1471" s="183" t="s">
        <v>401</v>
      </c>
      <c r="E1471" s="184">
        <v>160</v>
      </c>
      <c r="F1471" s="184">
        <v>135</v>
      </c>
      <c r="G1471" s="188" t="s">
        <v>268</v>
      </c>
      <c r="H1471" s="183"/>
      <c r="I1471" s="184">
        <v>102.43</v>
      </c>
      <c r="J1471" s="184">
        <v>237.43</v>
      </c>
      <c r="K1471" s="185">
        <v>37</v>
      </c>
      <c r="L1471" s="185"/>
      <c r="M1471" s="186"/>
      <c r="N1471" s="61" t="s">
        <v>51</v>
      </c>
      <c r="P1471" s="175" t="s">
        <v>400</v>
      </c>
      <c r="T1471" s="176"/>
    </row>
    <row r="1472" spans="1:20" s="61" customFormat="1" ht="17.25">
      <c r="A1472" s="183" t="s">
        <v>3226</v>
      </c>
      <c r="B1472" s="183" t="s">
        <v>3227</v>
      </c>
      <c r="C1472" s="183" t="s">
        <v>3228</v>
      </c>
      <c r="D1472" s="183" t="s">
        <v>3229</v>
      </c>
      <c r="E1472" s="184">
        <v>86</v>
      </c>
      <c r="F1472" s="184">
        <v>65.36</v>
      </c>
      <c r="G1472" s="185" t="s">
        <v>1652</v>
      </c>
      <c r="H1472" s="185" t="s">
        <v>322</v>
      </c>
      <c r="I1472" s="184">
        <v>37.39</v>
      </c>
      <c r="J1472" s="184">
        <v>102.75</v>
      </c>
      <c r="K1472" s="185">
        <v>30</v>
      </c>
      <c r="L1472" s="185"/>
      <c r="M1472" s="186"/>
      <c r="N1472" s="61" t="s">
        <v>51</v>
      </c>
      <c r="P1472" s="175" t="s">
        <v>3228</v>
      </c>
      <c r="T1472" s="176"/>
    </row>
    <row r="1473" spans="1:20" s="61" customFormat="1" ht="17.25">
      <c r="A1473" s="183" t="s">
        <v>3230</v>
      </c>
      <c r="B1473" s="183" t="s">
        <v>3231</v>
      </c>
      <c r="C1473" s="183" t="s">
        <v>3228</v>
      </c>
      <c r="D1473" s="183" t="s">
        <v>3229</v>
      </c>
      <c r="E1473" s="184">
        <v>86</v>
      </c>
      <c r="F1473" s="184">
        <v>60.2</v>
      </c>
      <c r="G1473" s="185" t="s">
        <v>649</v>
      </c>
      <c r="H1473" s="185" t="s">
        <v>322</v>
      </c>
      <c r="I1473" s="184">
        <v>36.38</v>
      </c>
      <c r="J1473" s="184">
        <v>96.58</v>
      </c>
      <c r="K1473" s="185">
        <v>44</v>
      </c>
      <c r="L1473" s="185"/>
      <c r="M1473" s="186"/>
      <c r="N1473" s="61" t="s">
        <v>51</v>
      </c>
      <c r="P1473" s="175" t="s">
        <v>3228</v>
      </c>
      <c r="T1473" s="176"/>
    </row>
    <row r="1474" spans="1:20" s="61" customFormat="1" ht="17.25">
      <c r="A1474" s="183" t="s">
        <v>3232</v>
      </c>
      <c r="B1474" s="183" t="s">
        <v>3233</v>
      </c>
      <c r="C1474" s="183" t="s">
        <v>279</v>
      </c>
      <c r="D1474" s="183" t="s">
        <v>280</v>
      </c>
      <c r="E1474" s="184">
        <v>249</v>
      </c>
      <c r="F1474" s="184">
        <v>189</v>
      </c>
      <c r="G1474" s="185" t="s">
        <v>180</v>
      </c>
      <c r="H1474" s="185"/>
      <c r="I1474" s="184">
        <v>55.81</v>
      </c>
      <c r="J1474" s="184">
        <v>244.81</v>
      </c>
      <c r="K1474" s="183">
        <v>33</v>
      </c>
      <c r="L1474" s="183" t="s">
        <v>76</v>
      </c>
      <c r="M1474" s="186" t="s">
        <v>1514</v>
      </c>
      <c r="N1474" s="61" t="s">
        <v>51</v>
      </c>
      <c r="P1474" s="175" t="s">
        <v>279</v>
      </c>
      <c r="T1474" s="176"/>
    </row>
    <row r="1475" spans="1:20" s="61" customFormat="1" ht="17.25">
      <c r="A1475" s="183" t="s">
        <v>3234</v>
      </c>
      <c r="B1475" s="183" t="s">
        <v>3235</v>
      </c>
      <c r="C1475" s="183" t="s">
        <v>279</v>
      </c>
      <c r="D1475" s="183" t="s">
        <v>280</v>
      </c>
      <c r="E1475" s="184">
        <v>249</v>
      </c>
      <c r="F1475" s="184">
        <v>189</v>
      </c>
      <c r="G1475" s="185" t="s">
        <v>180</v>
      </c>
      <c r="H1475" s="185"/>
      <c r="I1475" s="184">
        <v>55.81</v>
      </c>
      <c r="J1475" s="184">
        <v>244.81</v>
      </c>
      <c r="K1475" s="183">
        <v>25</v>
      </c>
      <c r="L1475" s="183" t="s">
        <v>57</v>
      </c>
      <c r="M1475" s="186" t="s">
        <v>1514</v>
      </c>
      <c r="N1475" s="61" t="s">
        <v>51</v>
      </c>
      <c r="P1475" s="175" t="s">
        <v>279</v>
      </c>
      <c r="T1475" s="176"/>
    </row>
    <row r="1476" spans="1:20" s="61" customFormat="1" ht="17.25">
      <c r="A1476" s="183" t="s">
        <v>3236</v>
      </c>
      <c r="B1476" s="183" t="s">
        <v>3237</v>
      </c>
      <c r="C1476" s="183" t="s">
        <v>49</v>
      </c>
      <c r="D1476" s="183" t="s">
        <v>50</v>
      </c>
      <c r="E1476" s="184">
        <v>285</v>
      </c>
      <c r="F1476" s="184">
        <v>265</v>
      </c>
      <c r="G1476" s="185" t="s">
        <v>494</v>
      </c>
      <c r="H1476" s="185"/>
      <c r="I1476" s="184">
        <v>127.56</v>
      </c>
      <c r="J1476" s="184">
        <v>392.56</v>
      </c>
      <c r="K1476" s="185">
        <v>83</v>
      </c>
      <c r="L1476" s="185" t="s">
        <v>57</v>
      </c>
      <c r="M1476" s="186" t="s">
        <v>2427</v>
      </c>
      <c r="N1476" s="61" t="s">
        <v>51</v>
      </c>
      <c r="P1476" s="175" t="s">
        <v>49</v>
      </c>
      <c r="T1476" s="176"/>
    </row>
    <row r="1477" spans="1:20" s="61" customFormat="1" ht="17.25">
      <c r="A1477" s="183" t="s">
        <v>3238</v>
      </c>
      <c r="B1477" s="183" t="s">
        <v>3239</v>
      </c>
      <c r="C1477" s="183" t="s">
        <v>3240</v>
      </c>
      <c r="D1477" s="183" t="s">
        <v>3241</v>
      </c>
      <c r="E1477" s="184">
        <v>168</v>
      </c>
      <c r="F1477" s="184">
        <v>88</v>
      </c>
      <c r="G1477" s="185" t="s">
        <v>1646</v>
      </c>
      <c r="H1477" s="185" t="s">
        <v>689</v>
      </c>
      <c r="I1477" s="184">
        <v>80.26</v>
      </c>
      <c r="J1477" s="184">
        <v>168.26</v>
      </c>
      <c r="K1477" s="185">
        <v>2</v>
      </c>
      <c r="L1477" s="185"/>
      <c r="M1477" s="186"/>
      <c r="N1477" s="61" t="s">
        <v>51</v>
      </c>
      <c r="P1477" s="175" t="s">
        <v>3240</v>
      </c>
      <c r="T1477" s="176"/>
    </row>
    <row r="1478" spans="1:20" s="61" customFormat="1" ht="17.25">
      <c r="A1478" s="183" t="s">
        <v>3242</v>
      </c>
      <c r="B1478" s="183" t="s">
        <v>3243</v>
      </c>
      <c r="C1478" s="183" t="s">
        <v>3240</v>
      </c>
      <c r="D1478" s="183" t="s">
        <v>3241</v>
      </c>
      <c r="E1478" s="184">
        <v>168</v>
      </c>
      <c r="F1478" s="184">
        <v>88</v>
      </c>
      <c r="G1478" s="188" t="s">
        <v>1646</v>
      </c>
      <c r="H1478" s="183" t="s">
        <v>689</v>
      </c>
      <c r="I1478" s="184">
        <v>80.26</v>
      </c>
      <c r="J1478" s="184">
        <v>168.26</v>
      </c>
      <c r="K1478" s="185">
        <v>6</v>
      </c>
      <c r="L1478" s="185"/>
      <c r="M1478" s="186"/>
      <c r="N1478" s="61" t="s">
        <v>51</v>
      </c>
      <c r="P1478" s="175" t="s">
        <v>3240</v>
      </c>
      <c r="T1478" s="176"/>
    </row>
    <row r="1479" spans="1:20" s="61" customFormat="1" ht="17.25">
      <c r="A1479" s="183" t="s">
        <v>3244</v>
      </c>
      <c r="B1479" s="183" t="s">
        <v>3245</v>
      </c>
      <c r="C1479" s="183" t="s">
        <v>2691</v>
      </c>
      <c r="D1479" s="183" t="s">
        <v>2692</v>
      </c>
      <c r="E1479" s="184">
        <v>120</v>
      </c>
      <c r="F1479" s="184">
        <v>120</v>
      </c>
      <c r="G1479" s="188"/>
      <c r="H1479" s="185"/>
      <c r="I1479" s="184">
        <v>49.24</v>
      </c>
      <c r="J1479" s="184">
        <v>169.24</v>
      </c>
      <c r="K1479" s="185">
        <v>94</v>
      </c>
      <c r="L1479" s="185"/>
      <c r="M1479" s="186"/>
      <c r="N1479" s="61" t="s">
        <v>51</v>
      </c>
      <c r="P1479" s="175" t="s">
        <v>2691</v>
      </c>
      <c r="T1479" s="176"/>
    </row>
    <row r="1480" spans="1:20" s="61" customFormat="1" ht="17.25">
      <c r="A1480" s="183" t="s">
        <v>3246</v>
      </c>
      <c r="B1480" s="183" t="s">
        <v>3247</v>
      </c>
      <c r="C1480" s="183" t="s">
        <v>97</v>
      </c>
      <c r="D1480" s="183" t="s">
        <v>98</v>
      </c>
      <c r="E1480" s="184">
        <v>340</v>
      </c>
      <c r="F1480" s="184">
        <v>280</v>
      </c>
      <c r="G1480" s="185" t="s">
        <v>395</v>
      </c>
      <c r="H1480" s="185"/>
      <c r="I1480" s="184">
        <v>109.71</v>
      </c>
      <c r="J1480" s="184">
        <v>389.71</v>
      </c>
      <c r="K1480" s="185">
        <v>0</v>
      </c>
      <c r="L1480" s="185"/>
      <c r="M1480" s="186"/>
      <c r="N1480" s="61" t="s">
        <v>51</v>
      </c>
      <c r="P1480" s="175" t="s">
        <v>97</v>
      </c>
      <c r="T1480" s="176"/>
    </row>
    <row r="1481" spans="1:20" s="61" customFormat="1" ht="17.25">
      <c r="A1481" s="183" t="s">
        <v>3248</v>
      </c>
      <c r="B1481" s="183" t="s">
        <v>3249</v>
      </c>
      <c r="C1481" s="183" t="s">
        <v>97</v>
      </c>
      <c r="D1481" s="183" t="s">
        <v>98</v>
      </c>
      <c r="E1481" s="184">
        <v>340</v>
      </c>
      <c r="F1481" s="184">
        <v>280</v>
      </c>
      <c r="G1481" s="185" t="s">
        <v>395</v>
      </c>
      <c r="H1481" s="185"/>
      <c r="I1481" s="184">
        <v>109.71</v>
      </c>
      <c r="J1481" s="184">
        <v>389.71</v>
      </c>
      <c r="K1481" s="185">
        <v>0</v>
      </c>
      <c r="L1481" s="185"/>
      <c r="M1481" s="186"/>
      <c r="N1481" s="61" t="s">
        <v>51</v>
      </c>
      <c r="P1481" s="175" t="s">
        <v>97</v>
      </c>
      <c r="T1481" s="176"/>
    </row>
    <row r="1482" spans="1:20" s="61" customFormat="1" ht="17.25">
      <c r="A1482" s="183" t="s">
        <v>3250</v>
      </c>
      <c r="B1482" s="183" t="s">
        <v>3251</v>
      </c>
      <c r="C1482" s="183" t="s">
        <v>97</v>
      </c>
      <c r="D1482" s="183" t="s">
        <v>98</v>
      </c>
      <c r="E1482" s="184">
        <v>340</v>
      </c>
      <c r="F1482" s="184">
        <v>280</v>
      </c>
      <c r="G1482" s="188" t="s">
        <v>395</v>
      </c>
      <c r="H1482" s="185"/>
      <c r="I1482" s="184">
        <v>109.71</v>
      </c>
      <c r="J1482" s="184">
        <v>389.71</v>
      </c>
      <c r="K1482" s="185">
        <v>0</v>
      </c>
      <c r="L1482" s="185"/>
      <c r="M1482" s="186"/>
      <c r="N1482" s="61" t="s">
        <v>51</v>
      </c>
      <c r="P1482" s="175" t="s">
        <v>97</v>
      </c>
      <c r="T1482" s="176"/>
    </row>
    <row r="1483" spans="1:20" s="61" customFormat="1" ht="17.25">
      <c r="A1483" s="183" t="s">
        <v>3252</v>
      </c>
      <c r="B1483" s="183" t="s">
        <v>3253</v>
      </c>
      <c r="C1483" s="183" t="s">
        <v>73</v>
      </c>
      <c r="D1483" s="183" t="s">
        <v>74</v>
      </c>
      <c r="E1483" s="184">
        <v>291</v>
      </c>
      <c r="F1483" s="184">
        <v>260</v>
      </c>
      <c r="G1483" s="188" t="s">
        <v>75</v>
      </c>
      <c r="H1483" s="185"/>
      <c r="I1483" s="184">
        <v>99.91</v>
      </c>
      <c r="J1483" s="184">
        <v>359.91</v>
      </c>
      <c r="K1483" s="185">
        <v>87</v>
      </c>
      <c r="L1483" s="185"/>
      <c r="M1483" s="186"/>
      <c r="N1483" s="61" t="s">
        <v>51</v>
      </c>
      <c r="P1483" s="175" t="s">
        <v>73</v>
      </c>
      <c r="T1483" s="176"/>
    </row>
    <row r="1484" spans="1:20" s="61" customFormat="1" ht="17.25">
      <c r="A1484" s="183" t="s">
        <v>3254</v>
      </c>
      <c r="B1484" s="183" t="s">
        <v>3255</v>
      </c>
      <c r="C1484" s="183" t="s">
        <v>73</v>
      </c>
      <c r="D1484" s="183" t="s">
        <v>74</v>
      </c>
      <c r="E1484" s="184">
        <v>291</v>
      </c>
      <c r="F1484" s="184">
        <v>260</v>
      </c>
      <c r="G1484" s="185" t="s">
        <v>75</v>
      </c>
      <c r="H1484" s="185"/>
      <c r="I1484" s="184">
        <v>99.91</v>
      </c>
      <c r="J1484" s="184">
        <v>359.91</v>
      </c>
      <c r="K1484" s="185">
        <v>134</v>
      </c>
      <c r="L1484" s="185"/>
      <c r="M1484" s="186"/>
      <c r="N1484" s="61" t="s">
        <v>51</v>
      </c>
      <c r="P1484" s="175" t="s">
        <v>73</v>
      </c>
      <c r="T1484" s="176"/>
    </row>
    <row r="1485" spans="1:20" s="61" customFormat="1" ht="17.25">
      <c r="A1485" s="183" t="s">
        <v>3256</v>
      </c>
      <c r="B1485" s="183" t="s">
        <v>3257</v>
      </c>
      <c r="C1485" s="183" t="s">
        <v>73</v>
      </c>
      <c r="D1485" s="183" t="s">
        <v>74</v>
      </c>
      <c r="E1485" s="184">
        <v>291</v>
      </c>
      <c r="F1485" s="184">
        <v>260</v>
      </c>
      <c r="G1485" s="188" t="s">
        <v>75</v>
      </c>
      <c r="H1485" s="185"/>
      <c r="I1485" s="184">
        <v>99.91</v>
      </c>
      <c r="J1485" s="184">
        <v>359.91</v>
      </c>
      <c r="K1485" s="183">
        <v>113</v>
      </c>
      <c r="L1485" s="183"/>
      <c r="M1485" s="186"/>
      <c r="N1485" s="61" t="s">
        <v>51</v>
      </c>
      <c r="P1485" s="175" t="s">
        <v>73</v>
      </c>
      <c r="T1485" s="176"/>
    </row>
    <row r="1486" spans="1:20" s="61" customFormat="1" ht="17.25">
      <c r="A1486" s="183" t="s">
        <v>3258</v>
      </c>
      <c r="B1486" s="183" t="s">
        <v>3259</v>
      </c>
      <c r="C1486" s="183" t="s">
        <v>73</v>
      </c>
      <c r="D1486" s="183" t="s">
        <v>74</v>
      </c>
      <c r="E1486" s="184">
        <v>318</v>
      </c>
      <c r="F1486" s="184">
        <v>285</v>
      </c>
      <c r="G1486" s="188" t="s">
        <v>75</v>
      </c>
      <c r="H1486" s="185"/>
      <c r="I1486" s="184">
        <v>101.58</v>
      </c>
      <c r="J1486" s="184">
        <v>386.58</v>
      </c>
      <c r="K1486" s="185">
        <v>34</v>
      </c>
      <c r="L1486" s="185"/>
      <c r="M1486" s="186"/>
      <c r="N1486" s="61" t="s">
        <v>51</v>
      </c>
      <c r="P1486" s="175" t="s">
        <v>73</v>
      </c>
      <c r="T1486" s="176"/>
    </row>
    <row r="1487" spans="1:20" s="61" customFormat="1" ht="17.25">
      <c r="A1487" s="183" t="s">
        <v>3260</v>
      </c>
      <c r="B1487" s="183" t="s">
        <v>3261</v>
      </c>
      <c r="C1487" s="183" t="s">
        <v>73</v>
      </c>
      <c r="D1487" s="183" t="s">
        <v>74</v>
      </c>
      <c r="E1487" s="184">
        <v>318</v>
      </c>
      <c r="F1487" s="184">
        <v>285</v>
      </c>
      <c r="G1487" s="188" t="s">
        <v>75</v>
      </c>
      <c r="H1487" s="185"/>
      <c r="I1487" s="184">
        <v>101.58</v>
      </c>
      <c r="J1487" s="184">
        <v>386.58</v>
      </c>
      <c r="K1487" s="185">
        <v>49</v>
      </c>
      <c r="L1487" s="185"/>
      <c r="M1487" s="186"/>
      <c r="N1487" s="61" t="s">
        <v>51</v>
      </c>
      <c r="P1487" s="175" t="s">
        <v>73</v>
      </c>
      <c r="T1487" s="176"/>
    </row>
    <row r="1488" spans="1:20" s="61" customFormat="1" ht="17.25">
      <c r="A1488" s="183" t="s">
        <v>3262</v>
      </c>
      <c r="B1488" s="183" t="s">
        <v>3263</v>
      </c>
      <c r="C1488" s="183" t="s">
        <v>1116</v>
      </c>
      <c r="D1488" s="183" t="s">
        <v>1117</v>
      </c>
      <c r="E1488" s="184">
        <v>299</v>
      </c>
      <c r="F1488" s="184">
        <v>259</v>
      </c>
      <c r="G1488" s="185" t="s">
        <v>102</v>
      </c>
      <c r="H1488" s="185"/>
      <c r="I1488" s="184">
        <v>136.6</v>
      </c>
      <c r="J1488" s="184">
        <v>395.6</v>
      </c>
      <c r="K1488" s="185">
        <v>33</v>
      </c>
      <c r="L1488" s="185"/>
      <c r="M1488" s="186"/>
      <c r="N1488" s="61" t="s">
        <v>51</v>
      </c>
      <c r="P1488" s="175" t="s">
        <v>1116</v>
      </c>
      <c r="T1488" s="176"/>
    </row>
    <row r="1489" spans="1:20" s="61" customFormat="1" ht="17.25">
      <c r="A1489" s="183" t="s">
        <v>3264</v>
      </c>
      <c r="B1489" s="183" t="s">
        <v>3265</v>
      </c>
      <c r="C1489" s="183" t="s">
        <v>1116</v>
      </c>
      <c r="D1489" s="183" t="s">
        <v>1117</v>
      </c>
      <c r="E1489" s="184">
        <v>299</v>
      </c>
      <c r="F1489" s="184">
        <v>259</v>
      </c>
      <c r="G1489" s="185" t="s">
        <v>102</v>
      </c>
      <c r="H1489" s="185"/>
      <c r="I1489" s="184">
        <v>136.6</v>
      </c>
      <c r="J1489" s="184">
        <v>395.6</v>
      </c>
      <c r="K1489" s="185">
        <v>8</v>
      </c>
      <c r="L1489" s="185"/>
      <c r="M1489" s="186"/>
      <c r="N1489" s="61" t="s">
        <v>51</v>
      </c>
      <c r="P1489" s="175" t="s">
        <v>1116</v>
      </c>
      <c r="T1489" s="176"/>
    </row>
    <row r="1490" spans="1:20" s="61" customFormat="1" ht="17.25">
      <c r="A1490" s="183" t="s">
        <v>3266</v>
      </c>
      <c r="B1490" s="183" t="s">
        <v>1314</v>
      </c>
      <c r="C1490" s="183" t="s">
        <v>97</v>
      </c>
      <c r="D1490" s="183" t="s">
        <v>98</v>
      </c>
      <c r="E1490" s="184">
        <v>135</v>
      </c>
      <c r="F1490" s="184">
        <v>97</v>
      </c>
      <c r="G1490" s="185" t="s">
        <v>329</v>
      </c>
      <c r="H1490" s="185"/>
      <c r="I1490" s="184">
        <v>38.44</v>
      </c>
      <c r="J1490" s="184">
        <v>135.44</v>
      </c>
      <c r="K1490" s="185">
        <v>29</v>
      </c>
      <c r="L1490" s="185"/>
      <c r="M1490" s="186"/>
      <c r="N1490" s="61" t="s">
        <v>51</v>
      </c>
      <c r="P1490" s="175" t="s">
        <v>97</v>
      </c>
      <c r="T1490" s="176"/>
    </row>
    <row r="1491" spans="1:20" s="61" customFormat="1" ht="17.25">
      <c r="A1491" s="183" t="s">
        <v>3267</v>
      </c>
      <c r="B1491" s="183" t="s">
        <v>3268</v>
      </c>
      <c r="C1491" s="183" t="s">
        <v>73</v>
      </c>
      <c r="D1491" s="183" t="s">
        <v>74</v>
      </c>
      <c r="E1491" s="184">
        <v>255</v>
      </c>
      <c r="F1491" s="184">
        <v>225</v>
      </c>
      <c r="G1491" s="185" t="s">
        <v>263</v>
      </c>
      <c r="H1491" s="185"/>
      <c r="I1491" s="184">
        <v>84.16</v>
      </c>
      <c r="J1491" s="184">
        <v>309.16</v>
      </c>
      <c r="K1491" s="185">
        <v>16</v>
      </c>
      <c r="L1491" s="185"/>
      <c r="M1491" s="186"/>
      <c r="N1491" s="61" t="s">
        <v>51</v>
      </c>
      <c r="P1491" s="175" t="s">
        <v>73</v>
      </c>
      <c r="T1491" s="176"/>
    </row>
    <row r="1492" spans="1:20" s="61" customFormat="1" ht="17.25">
      <c r="A1492" s="183" t="s">
        <v>3269</v>
      </c>
      <c r="B1492" s="183" t="s">
        <v>3270</v>
      </c>
      <c r="C1492" s="183" t="s">
        <v>73</v>
      </c>
      <c r="D1492" s="183" t="s">
        <v>74</v>
      </c>
      <c r="E1492" s="184">
        <v>255</v>
      </c>
      <c r="F1492" s="184">
        <v>225</v>
      </c>
      <c r="G1492" s="188" t="s">
        <v>263</v>
      </c>
      <c r="H1492" s="185"/>
      <c r="I1492" s="184">
        <v>84.16</v>
      </c>
      <c r="J1492" s="184">
        <v>309.16</v>
      </c>
      <c r="K1492" s="185">
        <v>0</v>
      </c>
      <c r="L1492" s="185"/>
      <c r="M1492" s="186"/>
      <c r="N1492" s="61" t="s">
        <v>51</v>
      </c>
      <c r="P1492" s="175" t="s">
        <v>73</v>
      </c>
      <c r="T1492" s="176"/>
    </row>
    <row r="1493" spans="1:20" s="61" customFormat="1" ht="17.25">
      <c r="A1493" s="183" t="s">
        <v>3271</v>
      </c>
      <c r="B1493" s="183" t="s">
        <v>3272</v>
      </c>
      <c r="C1493" s="183" t="s">
        <v>73</v>
      </c>
      <c r="D1493" s="183" t="s">
        <v>74</v>
      </c>
      <c r="E1493" s="184">
        <v>280</v>
      </c>
      <c r="F1493" s="184">
        <v>240</v>
      </c>
      <c r="G1493" s="188" t="s">
        <v>88</v>
      </c>
      <c r="H1493" s="185"/>
      <c r="I1493" s="184">
        <v>88.35</v>
      </c>
      <c r="J1493" s="184">
        <v>328.35</v>
      </c>
      <c r="K1493" s="185">
        <v>0</v>
      </c>
      <c r="L1493" s="185"/>
      <c r="M1493" s="186"/>
      <c r="N1493" s="61" t="s">
        <v>51</v>
      </c>
      <c r="P1493" s="175" t="s">
        <v>73</v>
      </c>
      <c r="T1493" s="176"/>
    </row>
    <row r="1494" spans="1:20" s="61" customFormat="1" ht="17.25">
      <c r="A1494" s="183" t="s">
        <v>3273</v>
      </c>
      <c r="B1494" s="183" t="s">
        <v>3274</v>
      </c>
      <c r="C1494" s="183" t="s">
        <v>73</v>
      </c>
      <c r="D1494" s="183" t="s">
        <v>74</v>
      </c>
      <c r="E1494" s="184">
        <v>280</v>
      </c>
      <c r="F1494" s="184">
        <v>240</v>
      </c>
      <c r="G1494" s="188" t="s">
        <v>88</v>
      </c>
      <c r="H1494" s="185"/>
      <c r="I1494" s="184">
        <v>88.35</v>
      </c>
      <c r="J1494" s="184">
        <v>328.35</v>
      </c>
      <c r="K1494" s="185">
        <v>12</v>
      </c>
      <c r="L1494" s="185"/>
      <c r="M1494" s="186"/>
      <c r="N1494" s="61" t="s">
        <v>51</v>
      </c>
      <c r="P1494" s="175" t="s">
        <v>73</v>
      </c>
      <c r="T1494" s="176"/>
    </row>
    <row r="1495" spans="1:20" s="61" customFormat="1" ht="17.25">
      <c r="A1495" s="183" t="s">
        <v>3275</v>
      </c>
      <c r="B1495" s="183" t="s">
        <v>3276</v>
      </c>
      <c r="C1495" s="183" t="s">
        <v>73</v>
      </c>
      <c r="D1495" s="183" t="s">
        <v>74</v>
      </c>
      <c r="E1495" s="184">
        <v>255</v>
      </c>
      <c r="F1495" s="184">
        <v>225</v>
      </c>
      <c r="G1495" s="188" t="s">
        <v>263</v>
      </c>
      <c r="H1495" s="185"/>
      <c r="I1495" s="184">
        <v>84.16</v>
      </c>
      <c r="J1495" s="184">
        <v>309.16</v>
      </c>
      <c r="K1495" s="185">
        <v>0</v>
      </c>
      <c r="L1495" s="185"/>
      <c r="M1495" s="186"/>
      <c r="N1495" s="61" t="s">
        <v>51</v>
      </c>
      <c r="P1495" s="175" t="s">
        <v>73</v>
      </c>
      <c r="T1495" s="176"/>
    </row>
    <row r="1496" spans="1:20" s="61" customFormat="1" ht="17.25">
      <c r="A1496" s="183" t="s">
        <v>3277</v>
      </c>
      <c r="B1496" s="183" t="s">
        <v>3278</v>
      </c>
      <c r="C1496" s="183" t="s">
        <v>73</v>
      </c>
      <c r="D1496" s="183" t="s">
        <v>74</v>
      </c>
      <c r="E1496" s="184">
        <v>280</v>
      </c>
      <c r="F1496" s="184">
        <v>240</v>
      </c>
      <c r="G1496" s="185" t="s">
        <v>88</v>
      </c>
      <c r="H1496" s="185"/>
      <c r="I1496" s="184">
        <v>88.35</v>
      </c>
      <c r="J1496" s="184">
        <v>328.35</v>
      </c>
      <c r="K1496" s="185">
        <v>0</v>
      </c>
      <c r="L1496" s="185" t="s">
        <v>57</v>
      </c>
      <c r="M1496" s="186" t="s">
        <v>3279</v>
      </c>
      <c r="N1496" s="61" t="s">
        <v>51</v>
      </c>
      <c r="P1496" s="175" t="s">
        <v>73</v>
      </c>
      <c r="T1496" s="176"/>
    </row>
    <row r="1497" spans="1:20" s="61" customFormat="1" ht="17.25">
      <c r="A1497" s="183" t="s">
        <v>3280</v>
      </c>
      <c r="B1497" s="183" t="s">
        <v>3281</v>
      </c>
      <c r="C1497" s="183" t="s">
        <v>97</v>
      </c>
      <c r="D1497" s="183" t="s">
        <v>98</v>
      </c>
      <c r="E1497" s="184">
        <v>130</v>
      </c>
      <c r="F1497" s="184">
        <v>90</v>
      </c>
      <c r="G1497" s="185" t="s">
        <v>151</v>
      </c>
      <c r="H1497" s="185"/>
      <c r="I1497" s="184">
        <v>38.37</v>
      </c>
      <c r="J1497" s="184">
        <v>128.37</v>
      </c>
      <c r="K1497" s="185">
        <v>53</v>
      </c>
      <c r="L1497" s="185"/>
      <c r="M1497" s="186"/>
      <c r="N1497" s="61" t="s">
        <v>51</v>
      </c>
      <c r="P1497" s="175" t="s">
        <v>97</v>
      </c>
      <c r="T1497" s="176"/>
    </row>
    <row r="1498" spans="1:20" s="61" customFormat="1" ht="17.25">
      <c r="A1498" s="183" t="s">
        <v>3282</v>
      </c>
      <c r="B1498" s="183" t="s">
        <v>3283</v>
      </c>
      <c r="C1498" s="183" t="s">
        <v>97</v>
      </c>
      <c r="D1498" s="183" t="s">
        <v>98</v>
      </c>
      <c r="E1498" s="184">
        <v>130</v>
      </c>
      <c r="F1498" s="184">
        <v>117</v>
      </c>
      <c r="G1498" s="188" t="s">
        <v>137</v>
      </c>
      <c r="H1498" s="183"/>
      <c r="I1498" s="184">
        <v>38.37</v>
      </c>
      <c r="J1498" s="184">
        <v>155.37</v>
      </c>
      <c r="K1498" s="185">
        <v>92</v>
      </c>
      <c r="L1498" s="185"/>
      <c r="M1498" s="186"/>
      <c r="N1498" s="61" t="s">
        <v>51</v>
      </c>
      <c r="P1498" s="175" t="s">
        <v>97</v>
      </c>
      <c r="T1498" s="176"/>
    </row>
    <row r="1499" spans="1:20" s="61" customFormat="1" ht="17.25">
      <c r="A1499" s="183" t="s">
        <v>3284</v>
      </c>
      <c r="B1499" s="183" t="s">
        <v>3285</v>
      </c>
      <c r="C1499" s="183" t="s">
        <v>241</v>
      </c>
      <c r="D1499" s="183" t="s">
        <v>242</v>
      </c>
      <c r="E1499" s="184"/>
      <c r="F1499" s="184"/>
      <c r="G1499" s="188"/>
      <c r="H1499" s="183"/>
      <c r="I1499" s="184"/>
      <c r="J1499" s="184"/>
      <c r="K1499" s="185" t="s">
        <v>410</v>
      </c>
      <c r="L1499" s="185"/>
      <c r="M1499" s="186"/>
      <c r="N1499" s="61" t="s">
        <v>410</v>
      </c>
      <c r="P1499" s="175" t="s">
        <v>241</v>
      </c>
      <c r="T1499" s="176"/>
    </row>
    <row r="1500" spans="1:20" s="61" customFormat="1" ht="17.25">
      <c r="A1500" s="183" t="s">
        <v>3286</v>
      </c>
      <c r="B1500" s="183" t="s">
        <v>3287</v>
      </c>
      <c r="C1500" s="183" t="s">
        <v>116</v>
      </c>
      <c r="D1500" s="183" t="s">
        <v>117</v>
      </c>
      <c r="E1500" s="184">
        <v>280</v>
      </c>
      <c r="F1500" s="184">
        <v>260</v>
      </c>
      <c r="G1500" s="185" t="s">
        <v>494</v>
      </c>
      <c r="H1500" s="185"/>
      <c r="I1500" s="184">
        <v>106.3</v>
      </c>
      <c r="J1500" s="184">
        <v>366.3</v>
      </c>
      <c r="K1500" s="185">
        <v>0</v>
      </c>
      <c r="L1500" s="185"/>
      <c r="M1500" s="186"/>
      <c r="N1500" s="61" t="s">
        <v>51</v>
      </c>
      <c r="P1500" s="175" t="s">
        <v>116</v>
      </c>
      <c r="T1500" s="176"/>
    </row>
    <row r="1501" spans="1:20" s="61" customFormat="1" ht="17.25">
      <c r="A1501" s="183" t="s">
        <v>3288</v>
      </c>
      <c r="B1501" s="183" t="s">
        <v>3289</v>
      </c>
      <c r="C1501" s="183" t="s">
        <v>116</v>
      </c>
      <c r="D1501" s="183" t="s">
        <v>117</v>
      </c>
      <c r="E1501" s="184">
        <v>280</v>
      </c>
      <c r="F1501" s="184">
        <v>260</v>
      </c>
      <c r="G1501" s="185" t="s">
        <v>494</v>
      </c>
      <c r="H1501" s="185"/>
      <c r="I1501" s="184">
        <v>106.3</v>
      </c>
      <c r="J1501" s="184">
        <v>366.3</v>
      </c>
      <c r="K1501" s="185">
        <v>0</v>
      </c>
      <c r="L1501" s="185"/>
      <c r="M1501" s="186"/>
      <c r="N1501" s="61" t="s">
        <v>51</v>
      </c>
      <c r="P1501" s="175" t="s">
        <v>116</v>
      </c>
      <c r="T1501" s="176"/>
    </row>
    <row r="1502" spans="1:20" s="61" customFormat="1" ht="17.25">
      <c r="A1502" s="183" t="s">
        <v>3290</v>
      </c>
      <c r="B1502" s="183" t="s">
        <v>3291</v>
      </c>
      <c r="C1502" s="183" t="s">
        <v>3292</v>
      </c>
      <c r="D1502" s="183" t="s">
        <v>3292</v>
      </c>
      <c r="E1502" s="184">
        <v>198.41</v>
      </c>
      <c r="F1502" s="184">
        <v>198.41</v>
      </c>
      <c r="G1502" s="188"/>
      <c r="H1502" s="185"/>
      <c r="I1502" s="184">
        <v>85.89</v>
      </c>
      <c r="J1502" s="184">
        <v>284.3</v>
      </c>
      <c r="K1502" s="183">
        <v>50</v>
      </c>
      <c r="L1502" s="183"/>
      <c r="M1502" s="186"/>
      <c r="N1502" s="61" t="s">
        <v>51</v>
      </c>
      <c r="P1502" s="175" t="s">
        <v>3292</v>
      </c>
      <c r="T1502" s="176"/>
    </row>
    <row r="1503" spans="1:20" s="61" customFormat="1" ht="17.25">
      <c r="A1503" s="183" t="s">
        <v>3293</v>
      </c>
      <c r="B1503" s="183" t="s">
        <v>3294</v>
      </c>
      <c r="C1503" s="183" t="s">
        <v>3292</v>
      </c>
      <c r="D1503" s="183" t="s">
        <v>3292</v>
      </c>
      <c r="E1503" s="184">
        <v>192.36</v>
      </c>
      <c r="F1503" s="184">
        <v>192.36</v>
      </c>
      <c r="G1503" s="188"/>
      <c r="H1503" s="185"/>
      <c r="I1503" s="184">
        <v>84.12</v>
      </c>
      <c r="J1503" s="184">
        <v>276.48</v>
      </c>
      <c r="K1503" s="185">
        <v>64</v>
      </c>
      <c r="L1503" s="185"/>
      <c r="M1503" s="186"/>
      <c r="N1503" s="61" t="s">
        <v>51</v>
      </c>
      <c r="P1503" s="175" t="s">
        <v>3292</v>
      </c>
      <c r="T1503" s="176"/>
    </row>
    <row r="1504" spans="1:20" s="61" customFormat="1" ht="17.25">
      <c r="A1504" s="183" t="s">
        <v>3295</v>
      </c>
      <c r="B1504" s="183" t="s">
        <v>3296</v>
      </c>
      <c r="C1504" s="183" t="s">
        <v>49</v>
      </c>
      <c r="D1504" s="183" t="s">
        <v>50</v>
      </c>
      <c r="E1504" s="184">
        <v>405</v>
      </c>
      <c r="F1504" s="184">
        <v>350</v>
      </c>
      <c r="G1504" s="188" t="s">
        <v>102</v>
      </c>
      <c r="H1504" s="185"/>
      <c r="I1504" s="184">
        <v>161.93</v>
      </c>
      <c r="J1504" s="184">
        <v>511.93</v>
      </c>
      <c r="K1504" s="183">
        <v>167</v>
      </c>
      <c r="L1504" s="183"/>
      <c r="M1504" s="186"/>
      <c r="N1504" s="61" t="s">
        <v>51</v>
      </c>
      <c r="P1504" s="175" t="s">
        <v>49</v>
      </c>
      <c r="T1504" s="176"/>
    </row>
    <row r="1505" spans="1:20" s="61" customFormat="1" ht="17.25">
      <c r="A1505" s="183" t="s">
        <v>3297</v>
      </c>
      <c r="B1505" s="183" t="s">
        <v>3298</v>
      </c>
      <c r="C1505" s="183" t="s">
        <v>1116</v>
      </c>
      <c r="D1505" s="183" t="s">
        <v>1117</v>
      </c>
      <c r="E1505" s="184">
        <v>299</v>
      </c>
      <c r="F1505" s="184">
        <v>259</v>
      </c>
      <c r="G1505" s="188" t="s">
        <v>102</v>
      </c>
      <c r="H1505" s="185"/>
      <c r="I1505" s="184">
        <v>136.6</v>
      </c>
      <c r="J1505" s="184">
        <v>395.6</v>
      </c>
      <c r="K1505" s="183">
        <v>28</v>
      </c>
      <c r="L1505" s="183"/>
      <c r="M1505" s="186"/>
      <c r="N1505" s="61" t="s">
        <v>51</v>
      </c>
      <c r="P1505" s="175" t="s">
        <v>1116</v>
      </c>
      <c r="T1505" s="176"/>
    </row>
    <row r="1506" spans="1:20" s="61" customFormat="1" ht="17.25">
      <c r="A1506" s="183" t="s">
        <v>3299</v>
      </c>
      <c r="B1506" s="183" t="s">
        <v>3300</v>
      </c>
      <c r="C1506" s="183" t="s">
        <v>73</v>
      </c>
      <c r="D1506" s="183" t="s">
        <v>74</v>
      </c>
      <c r="E1506" s="184">
        <v>318</v>
      </c>
      <c r="F1506" s="184">
        <v>285</v>
      </c>
      <c r="G1506" s="188" t="s">
        <v>75</v>
      </c>
      <c r="H1506" s="185"/>
      <c r="I1506" s="184">
        <v>101.58</v>
      </c>
      <c r="J1506" s="184">
        <v>386.58</v>
      </c>
      <c r="K1506" s="183">
        <v>59</v>
      </c>
      <c r="L1506" s="183"/>
      <c r="M1506" s="186"/>
      <c r="N1506" s="61" t="s">
        <v>51</v>
      </c>
      <c r="P1506" s="175" t="s">
        <v>73</v>
      </c>
      <c r="T1506" s="176"/>
    </row>
    <row r="1507" spans="1:20" s="61" customFormat="1" ht="17.25">
      <c r="A1507" s="183" t="s">
        <v>3301</v>
      </c>
      <c r="B1507" s="183" t="s">
        <v>3302</v>
      </c>
      <c r="C1507" s="183" t="s">
        <v>73</v>
      </c>
      <c r="D1507" s="183" t="s">
        <v>74</v>
      </c>
      <c r="E1507" s="184">
        <v>580</v>
      </c>
      <c r="F1507" s="184">
        <v>540</v>
      </c>
      <c r="G1507" s="185" t="s">
        <v>126</v>
      </c>
      <c r="H1507" s="185"/>
      <c r="I1507" s="184">
        <v>194.79</v>
      </c>
      <c r="J1507" s="184">
        <v>734.79</v>
      </c>
      <c r="K1507" s="185">
        <v>0</v>
      </c>
      <c r="L1507" s="185" t="s">
        <v>57</v>
      </c>
      <c r="M1507" s="186" t="s">
        <v>373</v>
      </c>
      <c r="N1507" s="61" t="s">
        <v>51</v>
      </c>
      <c r="P1507" s="175" t="s">
        <v>73</v>
      </c>
      <c r="T1507" s="176"/>
    </row>
    <row r="1508" spans="1:20" s="61" customFormat="1" ht="17.25">
      <c r="A1508" s="183" t="s">
        <v>3303</v>
      </c>
      <c r="B1508" s="183" t="s">
        <v>3304</v>
      </c>
      <c r="C1508" s="183" t="s">
        <v>73</v>
      </c>
      <c r="D1508" s="183" t="s">
        <v>74</v>
      </c>
      <c r="E1508" s="184">
        <v>580</v>
      </c>
      <c r="F1508" s="184">
        <v>540</v>
      </c>
      <c r="G1508" s="185" t="s">
        <v>126</v>
      </c>
      <c r="H1508" s="185"/>
      <c r="I1508" s="184">
        <v>194.79</v>
      </c>
      <c r="J1508" s="184">
        <v>734.79</v>
      </c>
      <c r="K1508" s="185">
        <v>44</v>
      </c>
      <c r="L1508" s="185"/>
      <c r="M1508" s="186"/>
      <c r="N1508" s="61" t="s">
        <v>51</v>
      </c>
      <c r="P1508" s="175" t="s">
        <v>73</v>
      </c>
      <c r="T1508" s="176"/>
    </row>
    <row r="1509" spans="1:20" s="61" customFormat="1" ht="17.25">
      <c r="A1509" s="183" t="s">
        <v>3305</v>
      </c>
      <c r="B1509" s="183" t="s">
        <v>3306</v>
      </c>
      <c r="C1509" s="183" t="s">
        <v>73</v>
      </c>
      <c r="D1509" s="183" t="s">
        <v>74</v>
      </c>
      <c r="E1509" s="184">
        <v>580</v>
      </c>
      <c r="F1509" s="184">
        <v>540</v>
      </c>
      <c r="G1509" s="188" t="s">
        <v>126</v>
      </c>
      <c r="H1509" s="185"/>
      <c r="I1509" s="184">
        <v>194.79</v>
      </c>
      <c r="J1509" s="184">
        <v>734.79</v>
      </c>
      <c r="K1509" s="185">
        <v>0</v>
      </c>
      <c r="L1509" s="185" t="s">
        <v>57</v>
      </c>
      <c r="M1509" s="186" t="s">
        <v>1545</v>
      </c>
      <c r="N1509" s="61" t="s">
        <v>51</v>
      </c>
      <c r="P1509" s="175" t="s">
        <v>73</v>
      </c>
      <c r="T1509" s="176"/>
    </row>
    <row r="1510" spans="1:20" s="61" customFormat="1" ht="17.25">
      <c r="A1510" s="183" t="s">
        <v>3307</v>
      </c>
      <c r="B1510" s="183" t="s">
        <v>3308</v>
      </c>
      <c r="C1510" s="183" t="s">
        <v>73</v>
      </c>
      <c r="D1510" s="183" t="s">
        <v>74</v>
      </c>
      <c r="E1510" s="184">
        <v>1025</v>
      </c>
      <c r="F1510" s="184">
        <v>900</v>
      </c>
      <c r="G1510" s="188" t="s">
        <v>140</v>
      </c>
      <c r="H1510" s="185"/>
      <c r="I1510" s="184">
        <v>446</v>
      </c>
      <c r="J1510" s="184">
        <v>1346</v>
      </c>
      <c r="K1510" s="185">
        <v>0</v>
      </c>
      <c r="L1510" s="185"/>
      <c r="M1510" s="186"/>
      <c r="N1510" s="61" t="s">
        <v>51</v>
      </c>
      <c r="P1510" s="175" t="s">
        <v>73</v>
      </c>
      <c r="T1510" s="176"/>
    </row>
    <row r="1511" spans="1:20" s="61" customFormat="1" ht="17.25">
      <c r="A1511" s="183" t="s">
        <v>3309</v>
      </c>
      <c r="B1511" s="183" t="s">
        <v>3310</v>
      </c>
      <c r="C1511" s="183" t="s">
        <v>73</v>
      </c>
      <c r="D1511" s="183" t="s">
        <v>74</v>
      </c>
      <c r="E1511" s="184">
        <v>160</v>
      </c>
      <c r="F1511" s="184">
        <v>145</v>
      </c>
      <c r="G1511" s="188" t="s">
        <v>137</v>
      </c>
      <c r="H1511" s="185"/>
      <c r="I1511" s="184">
        <v>39.22</v>
      </c>
      <c r="J1511" s="184">
        <v>184.22</v>
      </c>
      <c r="K1511" s="185">
        <v>0</v>
      </c>
      <c r="L1511" s="185"/>
      <c r="M1511" s="186"/>
      <c r="N1511" s="61" t="s">
        <v>51</v>
      </c>
      <c r="P1511" s="175" t="s">
        <v>73</v>
      </c>
      <c r="T1511" s="176"/>
    </row>
    <row r="1512" spans="1:20" s="61" customFormat="1" ht="17.25">
      <c r="A1512" s="183" t="s">
        <v>3311</v>
      </c>
      <c r="B1512" s="183" t="s">
        <v>3312</v>
      </c>
      <c r="C1512" s="183" t="s">
        <v>73</v>
      </c>
      <c r="D1512" s="183" t="s">
        <v>74</v>
      </c>
      <c r="E1512" s="184">
        <v>160</v>
      </c>
      <c r="F1512" s="184">
        <v>145</v>
      </c>
      <c r="G1512" s="188" t="s">
        <v>137</v>
      </c>
      <c r="H1512" s="185"/>
      <c r="I1512" s="184">
        <v>39.22</v>
      </c>
      <c r="J1512" s="184">
        <v>184.22</v>
      </c>
      <c r="K1512" s="185">
        <v>0</v>
      </c>
      <c r="L1512" s="185"/>
      <c r="M1512" s="186"/>
      <c r="N1512" s="61" t="s">
        <v>51</v>
      </c>
      <c r="P1512" s="175" t="s">
        <v>73</v>
      </c>
      <c r="T1512" s="176"/>
    </row>
    <row r="1513" spans="1:20" s="61" customFormat="1" ht="17.25">
      <c r="A1513" s="183" t="s">
        <v>3313</v>
      </c>
      <c r="B1513" s="183" t="s">
        <v>3314</v>
      </c>
      <c r="C1513" s="183" t="s">
        <v>73</v>
      </c>
      <c r="D1513" s="183" t="s">
        <v>74</v>
      </c>
      <c r="E1513" s="184">
        <v>170</v>
      </c>
      <c r="F1513" s="184">
        <v>155</v>
      </c>
      <c r="G1513" s="188" t="s">
        <v>55</v>
      </c>
      <c r="H1513" s="185"/>
      <c r="I1513" s="184">
        <v>42.1</v>
      </c>
      <c r="J1513" s="184">
        <v>197.1</v>
      </c>
      <c r="K1513" s="185">
        <v>0</v>
      </c>
      <c r="L1513" s="185"/>
      <c r="M1513" s="186"/>
      <c r="N1513" s="61" t="s">
        <v>51</v>
      </c>
      <c r="P1513" s="175" t="s">
        <v>73</v>
      </c>
      <c r="T1513" s="176"/>
    </row>
    <row r="1514" spans="1:20" s="61" customFormat="1" ht="17.25">
      <c r="A1514" s="183" t="s">
        <v>3315</v>
      </c>
      <c r="B1514" s="183" t="s">
        <v>3316</v>
      </c>
      <c r="C1514" s="183" t="s">
        <v>73</v>
      </c>
      <c r="D1514" s="183" t="s">
        <v>74</v>
      </c>
      <c r="E1514" s="184">
        <v>170</v>
      </c>
      <c r="F1514" s="184">
        <v>155</v>
      </c>
      <c r="G1514" s="188" t="s">
        <v>55</v>
      </c>
      <c r="H1514" s="185"/>
      <c r="I1514" s="184">
        <v>42.1</v>
      </c>
      <c r="J1514" s="184">
        <v>197.1</v>
      </c>
      <c r="K1514" s="185">
        <v>0</v>
      </c>
      <c r="L1514" s="185"/>
      <c r="M1514" s="186"/>
      <c r="N1514" s="61" t="s">
        <v>51</v>
      </c>
      <c r="P1514" s="175" t="s">
        <v>73</v>
      </c>
      <c r="T1514" s="176"/>
    </row>
    <row r="1515" spans="1:20" s="61" customFormat="1" ht="17.25">
      <c r="A1515" s="183" t="s">
        <v>3317</v>
      </c>
      <c r="B1515" s="183" t="s">
        <v>3318</v>
      </c>
      <c r="C1515" s="183" t="s">
        <v>49</v>
      </c>
      <c r="D1515" s="183" t="s">
        <v>50</v>
      </c>
      <c r="E1515" s="184">
        <v>269</v>
      </c>
      <c r="F1515" s="184">
        <v>220</v>
      </c>
      <c r="G1515" s="188" t="s">
        <v>94</v>
      </c>
      <c r="H1515" s="185"/>
      <c r="I1515" s="184">
        <v>88.67</v>
      </c>
      <c r="J1515" s="184">
        <v>308.67</v>
      </c>
      <c r="K1515" s="185">
        <v>33</v>
      </c>
      <c r="L1515" s="185"/>
      <c r="M1515" s="186"/>
      <c r="N1515" s="61" t="s">
        <v>51</v>
      </c>
      <c r="P1515" s="175" t="s">
        <v>49</v>
      </c>
      <c r="T1515" s="176"/>
    </row>
    <row r="1516" spans="1:20" s="61" customFormat="1" ht="17.25">
      <c r="A1516" s="183" t="s">
        <v>3319</v>
      </c>
      <c r="B1516" s="183" t="s">
        <v>3320</v>
      </c>
      <c r="C1516" s="183" t="s">
        <v>49</v>
      </c>
      <c r="D1516" s="183" t="s">
        <v>50</v>
      </c>
      <c r="E1516" s="184">
        <v>269</v>
      </c>
      <c r="F1516" s="184">
        <v>220</v>
      </c>
      <c r="G1516" s="188" t="s">
        <v>94</v>
      </c>
      <c r="H1516" s="185"/>
      <c r="I1516" s="184">
        <v>88.67</v>
      </c>
      <c r="J1516" s="184">
        <v>308.67</v>
      </c>
      <c r="K1516" s="185">
        <v>19</v>
      </c>
      <c r="L1516" s="185"/>
      <c r="M1516" s="186"/>
      <c r="N1516" s="61" t="s">
        <v>51</v>
      </c>
      <c r="P1516" s="175" t="s">
        <v>49</v>
      </c>
      <c r="T1516" s="176"/>
    </row>
    <row r="1517" spans="1:20" s="61" customFormat="1" ht="17.25">
      <c r="A1517" s="183" t="s">
        <v>3321</v>
      </c>
      <c r="B1517" s="183" t="s">
        <v>3322</v>
      </c>
      <c r="C1517" s="183" t="s">
        <v>3323</v>
      </c>
      <c r="D1517" s="183" t="s">
        <v>3324</v>
      </c>
      <c r="E1517" s="184"/>
      <c r="F1517" s="184"/>
      <c r="G1517" s="188"/>
      <c r="H1517" s="185"/>
      <c r="I1517" s="184"/>
      <c r="J1517" s="184"/>
      <c r="K1517" s="185" t="s">
        <v>410</v>
      </c>
      <c r="L1517" s="185"/>
      <c r="M1517" s="186"/>
      <c r="N1517" s="61" t="s">
        <v>410</v>
      </c>
      <c r="P1517" s="175" t="s">
        <v>3323</v>
      </c>
      <c r="T1517" s="176"/>
    </row>
    <row r="1518" spans="1:20" s="61" customFormat="1" ht="17.25">
      <c r="A1518" s="183" t="s">
        <v>3325</v>
      </c>
      <c r="B1518" s="183" t="s">
        <v>3326</v>
      </c>
      <c r="C1518" s="183" t="s">
        <v>116</v>
      </c>
      <c r="D1518" s="183" t="s">
        <v>117</v>
      </c>
      <c r="E1518" s="184"/>
      <c r="F1518" s="184"/>
      <c r="G1518" s="188"/>
      <c r="H1518" s="185"/>
      <c r="I1518" s="184"/>
      <c r="J1518" s="184"/>
      <c r="K1518" s="185" t="s">
        <v>410</v>
      </c>
      <c r="L1518" s="185"/>
      <c r="M1518" s="186"/>
      <c r="N1518" s="61" t="s">
        <v>410</v>
      </c>
      <c r="P1518" s="175" t="s">
        <v>116</v>
      </c>
      <c r="T1518" s="176"/>
    </row>
    <row r="1519" spans="1:20" s="61" customFormat="1" ht="17.25">
      <c r="A1519" s="183" t="s">
        <v>3327</v>
      </c>
      <c r="B1519" s="183" t="s">
        <v>3328</v>
      </c>
      <c r="C1519" s="183" t="s">
        <v>73</v>
      </c>
      <c r="D1519" s="183" t="s">
        <v>74</v>
      </c>
      <c r="E1519" s="184">
        <v>215</v>
      </c>
      <c r="F1519" s="184">
        <v>215</v>
      </c>
      <c r="G1519" s="188"/>
      <c r="H1519" s="183"/>
      <c r="I1519" s="184">
        <v>100.76</v>
      </c>
      <c r="J1519" s="184">
        <v>315.76</v>
      </c>
      <c r="K1519" s="185">
        <v>0</v>
      </c>
      <c r="L1519" s="185"/>
      <c r="M1519" s="186"/>
      <c r="N1519" s="61" t="s">
        <v>51</v>
      </c>
      <c r="P1519" s="175" t="s">
        <v>73</v>
      </c>
      <c r="T1519" s="176"/>
    </row>
    <row r="1520" spans="1:20" s="61" customFormat="1" ht="17.25">
      <c r="A1520" s="183" t="s">
        <v>3329</v>
      </c>
      <c r="B1520" s="183" t="s">
        <v>3330</v>
      </c>
      <c r="C1520" s="183" t="s">
        <v>2670</v>
      </c>
      <c r="D1520" s="183" t="s">
        <v>2671</v>
      </c>
      <c r="E1520" s="184">
        <v>229.99</v>
      </c>
      <c r="F1520" s="184">
        <v>166.79</v>
      </c>
      <c r="G1520" s="188" t="s">
        <v>356</v>
      </c>
      <c r="H1520" s="185"/>
      <c r="I1520" s="184">
        <v>80.27</v>
      </c>
      <c r="J1520" s="184">
        <v>247.06</v>
      </c>
      <c r="K1520" s="185">
        <v>48</v>
      </c>
      <c r="L1520" s="185"/>
      <c r="M1520" s="186"/>
      <c r="N1520" s="61" t="s">
        <v>51</v>
      </c>
      <c r="P1520" s="175" t="s">
        <v>2670</v>
      </c>
      <c r="T1520" s="176"/>
    </row>
    <row r="1521" spans="1:20" s="61" customFormat="1" ht="17.25">
      <c r="A1521" s="183" t="s">
        <v>3331</v>
      </c>
      <c r="B1521" s="183" t="s">
        <v>3332</v>
      </c>
      <c r="C1521" s="183" t="s">
        <v>335</v>
      </c>
      <c r="D1521" s="183" t="s">
        <v>336</v>
      </c>
      <c r="E1521" s="184">
        <v>315</v>
      </c>
      <c r="F1521" s="184">
        <v>230</v>
      </c>
      <c r="G1521" s="188" t="s">
        <v>464</v>
      </c>
      <c r="H1521" s="185"/>
      <c r="I1521" s="184">
        <v>143.14</v>
      </c>
      <c r="J1521" s="184">
        <v>373.14</v>
      </c>
      <c r="K1521" s="185">
        <v>0</v>
      </c>
      <c r="L1521" s="185"/>
      <c r="M1521" s="186"/>
      <c r="N1521" s="61" t="s">
        <v>51</v>
      </c>
      <c r="P1521" s="175" t="s">
        <v>335</v>
      </c>
      <c r="T1521" s="176"/>
    </row>
    <row r="1522" spans="1:20" s="61" customFormat="1" ht="17.25">
      <c r="A1522" s="183" t="s">
        <v>3333</v>
      </c>
      <c r="B1522" s="183" t="s">
        <v>3334</v>
      </c>
      <c r="C1522" s="183" t="s">
        <v>335</v>
      </c>
      <c r="D1522" s="183" t="s">
        <v>336</v>
      </c>
      <c r="E1522" s="184">
        <v>315</v>
      </c>
      <c r="F1522" s="184">
        <v>230</v>
      </c>
      <c r="G1522" s="188" t="s">
        <v>464</v>
      </c>
      <c r="H1522" s="185"/>
      <c r="I1522" s="184">
        <v>143.14</v>
      </c>
      <c r="J1522" s="184">
        <v>373.14</v>
      </c>
      <c r="K1522" s="185">
        <v>0</v>
      </c>
      <c r="L1522" s="185"/>
      <c r="M1522" s="186"/>
      <c r="N1522" s="61" t="s">
        <v>51</v>
      </c>
      <c r="P1522" s="175" t="s">
        <v>335</v>
      </c>
      <c r="T1522" s="176"/>
    </row>
    <row r="1523" spans="1:20" s="61" customFormat="1" ht="17.25">
      <c r="A1523" s="183" t="s">
        <v>3335</v>
      </c>
      <c r="B1523" s="183" t="s">
        <v>3336</v>
      </c>
      <c r="C1523" s="183" t="s">
        <v>97</v>
      </c>
      <c r="D1523" s="183" t="s">
        <v>98</v>
      </c>
      <c r="E1523" s="184">
        <v>120</v>
      </c>
      <c r="F1523" s="184">
        <v>80</v>
      </c>
      <c r="G1523" s="188" t="s">
        <v>1052</v>
      </c>
      <c r="H1523" s="185"/>
      <c r="I1523" s="184">
        <v>38.2</v>
      </c>
      <c r="J1523" s="184">
        <v>118.2</v>
      </c>
      <c r="K1523" s="185">
        <v>91</v>
      </c>
      <c r="L1523" s="185"/>
      <c r="M1523" s="186"/>
      <c r="N1523" s="61" t="s">
        <v>51</v>
      </c>
      <c r="P1523" s="175" t="s">
        <v>97</v>
      </c>
      <c r="T1523" s="176"/>
    </row>
    <row r="1524" spans="1:20" s="61" customFormat="1" ht="17.25">
      <c r="A1524" s="183" t="s">
        <v>3337</v>
      </c>
      <c r="B1524" s="183" t="s">
        <v>3338</v>
      </c>
      <c r="C1524" s="183" t="s">
        <v>210</v>
      </c>
      <c r="D1524" s="183" t="s">
        <v>210</v>
      </c>
      <c r="E1524" s="184"/>
      <c r="F1524" s="184"/>
      <c r="G1524" s="188"/>
      <c r="H1524" s="183"/>
      <c r="I1524" s="184"/>
      <c r="J1524" s="184"/>
      <c r="K1524" s="185" t="s">
        <v>410</v>
      </c>
      <c r="L1524" s="185"/>
      <c r="M1524" s="186"/>
      <c r="N1524" s="61" t="s">
        <v>410</v>
      </c>
      <c r="P1524" s="175" t="s">
        <v>210</v>
      </c>
      <c r="T1524" s="176"/>
    </row>
    <row r="1525" spans="1:20" s="61" customFormat="1" ht="17.25">
      <c r="A1525" s="183" t="s">
        <v>3339</v>
      </c>
      <c r="B1525" s="183" t="s">
        <v>3340</v>
      </c>
      <c r="C1525" s="183" t="s">
        <v>647</v>
      </c>
      <c r="D1525" s="183" t="s">
        <v>648</v>
      </c>
      <c r="E1525" s="184">
        <v>289</v>
      </c>
      <c r="F1525" s="184">
        <v>195</v>
      </c>
      <c r="G1525" s="188" t="s">
        <v>652</v>
      </c>
      <c r="H1525" s="183"/>
      <c r="I1525" s="184">
        <v>103.2</v>
      </c>
      <c r="J1525" s="184">
        <v>298.2</v>
      </c>
      <c r="K1525" s="185">
        <v>1</v>
      </c>
      <c r="L1525" s="185"/>
      <c r="M1525" s="186"/>
      <c r="N1525" s="61" t="s">
        <v>51</v>
      </c>
      <c r="P1525" s="175" t="s">
        <v>647</v>
      </c>
      <c r="T1525" s="176"/>
    </row>
    <row r="1526" spans="1:20" s="61" customFormat="1" ht="17.25">
      <c r="A1526" s="183" t="s">
        <v>3341</v>
      </c>
      <c r="B1526" s="183" t="s">
        <v>3342</v>
      </c>
      <c r="C1526" s="183" t="s">
        <v>210</v>
      </c>
      <c r="D1526" s="183" t="s">
        <v>210</v>
      </c>
      <c r="E1526" s="184"/>
      <c r="F1526" s="184"/>
      <c r="G1526" s="185"/>
      <c r="H1526" s="185"/>
      <c r="I1526" s="184"/>
      <c r="J1526" s="184"/>
      <c r="K1526" s="185" t="s">
        <v>410</v>
      </c>
      <c r="L1526" s="185"/>
      <c r="M1526" s="186"/>
      <c r="N1526" s="61" t="s">
        <v>410</v>
      </c>
      <c r="P1526" s="175" t="s">
        <v>210</v>
      </c>
      <c r="T1526" s="176"/>
    </row>
    <row r="1527" spans="1:20" s="61" customFormat="1" ht="17.25">
      <c r="A1527" s="183" t="s">
        <v>3343</v>
      </c>
      <c r="B1527" s="183" t="s">
        <v>3344</v>
      </c>
      <c r="C1527" s="183" t="s">
        <v>210</v>
      </c>
      <c r="D1527" s="183" t="s">
        <v>210</v>
      </c>
      <c r="E1527" s="184"/>
      <c r="F1527" s="184"/>
      <c r="G1527" s="185"/>
      <c r="H1527" s="185"/>
      <c r="I1527" s="184"/>
      <c r="J1527" s="184"/>
      <c r="K1527" s="185" t="s">
        <v>410</v>
      </c>
      <c r="L1527" s="185"/>
      <c r="M1527" s="186"/>
      <c r="N1527" s="61" t="s">
        <v>410</v>
      </c>
      <c r="P1527" s="175" t="s">
        <v>210</v>
      </c>
      <c r="T1527" s="176"/>
    </row>
    <row r="1528" spans="1:20" s="61" customFormat="1" ht="17.25">
      <c r="A1528" s="183" t="s">
        <v>3345</v>
      </c>
      <c r="B1528" s="183" t="s">
        <v>3346</v>
      </c>
      <c r="C1528" s="183" t="s">
        <v>116</v>
      </c>
      <c r="D1528" s="183" t="s">
        <v>117</v>
      </c>
      <c r="E1528" s="184">
        <v>249</v>
      </c>
      <c r="F1528" s="184">
        <v>215</v>
      </c>
      <c r="G1528" s="185" t="s">
        <v>102</v>
      </c>
      <c r="H1528" s="185"/>
      <c r="I1528" s="184">
        <v>91.5</v>
      </c>
      <c r="J1528" s="184">
        <v>306.5</v>
      </c>
      <c r="K1528" s="185">
        <v>80</v>
      </c>
      <c r="L1528" s="185"/>
      <c r="M1528" s="186"/>
      <c r="N1528" s="61" t="s">
        <v>51</v>
      </c>
      <c r="P1528" s="175" t="s">
        <v>116</v>
      </c>
      <c r="T1528" s="176"/>
    </row>
    <row r="1529" spans="1:20" s="61" customFormat="1" ht="17.25">
      <c r="A1529" s="183" t="s">
        <v>3347</v>
      </c>
      <c r="B1529" s="183" t="s">
        <v>3348</v>
      </c>
      <c r="C1529" s="183" t="s">
        <v>210</v>
      </c>
      <c r="D1529" s="183" t="s">
        <v>210</v>
      </c>
      <c r="E1529" s="184"/>
      <c r="F1529" s="184"/>
      <c r="G1529" s="185"/>
      <c r="H1529" s="185"/>
      <c r="I1529" s="184"/>
      <c r="J1529" s="184"/>
      <c r="K1529" s="185" t="s">
        <v>410</v>
      </c>
      <c r="L1529" s="185"/>
      <c r="M1529" s="186"/>
      <c r="N1529" s="61" t="s">
        <v>410</v>
      </c>
      <c r="P1529" s="175" t="s">
        <v>210</v>
      </c>
      <c r="T1529" s="176"/>
    </row>
    <row r="1530" spans="1:20" s="61" customFormat="1" ht="17.25">
      <c r="A1530" s="183" t="s">
        <v>3349</v>
      </c>
      <c r="B1530" s="183" t="s">
        <v>3350</v>
      </c>
      <c r="C1530" s="183" t="s">
        <v>210</v>
      </c>
      <c r="D1530" s="183" t="s">
        <v>210</v>
      </c>
      <c r="E1530" s="184"/>
      <c r="F1530" s="184"/>
      <c r="G1530" s="185"/>
      <c r="H1530" s="185"/>
      <c r="I1530" s="184"/>
      <c r="J1530" s="184"/>
      <c r="K1530" s="185" t="s">
        <v>410</v>
      </c>
      <c r="L1530" s="185"/>
      <c r="M1530" s="186"/>
      <c r="N1530" s="61" t="s">
        <v>410</v>
      </c>
      <c r="P1530" s="175" t="s">
        <v>210</v>
      </c>
      <c r="T1530" s="176"/>
    </row>
    <row r="1531" spans="1:20" s="61" customFormat="1" ht="17.25">
      <c r="A1531" s="183" t="s">
        <v>3351</v>
      </c>
      <c r="B1531" s="183" t="s">
        <v>3352</v>
      </c>
      <c r="C1531" s="183" t="s">
        <v>3353</v>
      </c>
      <c r="D1531" s="183" t="s">
        <v>3354</v>
      </c>
      <c r="E1531" s="184"/>
      <c r="F1531" s="184"/>
      <c r="G1531" s="188"/>
      <c r="H1531" s="183"/>
      <c r="I1531" s="184"/>
      <c r="J1531" s="184"/>
      <c r="K1531" s="185" t="s">
        <v>410</v>
      </c>
      <c r="L1531" s="185"/>
      <c r="M1531" s="186"/>
      <c r="N1531" s="61" t="s">
        <v>410</v>
      </c>
      <c r="P1531" s="175" t="s">
        <v>3353</v>
      </c>
      <c r="T1531" s="176"/>
    </row>
    <row r="1532" spans="1:20" s="61" customFormat="1" ht="17.25">
      <c r="A1532" s="183" t="s">
        <v>3355</v>
      </c>
      <c r="B1532" s="183" t="s">
        <v>3352</v>
      </c>
      <c r="C1532" s="183" t="s">
        <v>3353</v>
      </c>
      <c r="D1532" s="183" t="s">
        <v>3354</v>
      </c>
      <c r="E1532" s="184"/>
      <c r="F1532" s="184"/>
      <c r="G1532" s="185"/>
      <c r="H1532" s="185"/>
      <c r="I1532" s="184"/>
      <c r="J1532" s="184"/>
      <c r="K1532" s="185" t="s">
        <v>410</v>
      </c>
      <c r="L1532" s="185"/>
      <c r="M1532" s="186"/>
      <c r="N1532" s="61" t="s">
        <v>410</v>
      </c>
      <c r="P1532" s="175" t="s">
        <v>3353</v>
      </c>
      <c r="T1532" s="176"/>
    </row>
    <row r="1533" spans="1:20" s="61" customFormat="1" ht="17.25">
      <c r="A1533" s="183" t="s">
        <v>3356</v>
      </c>
      <c r="B1533" s="183" t="s">
        <v>3357</v>
      </c>
      <c r="C1533" s="183" t="s">
        <v>3353</v>
      </c>
      <c r="D1533" s="183" t="s">
        <v>3354</v>
      </c>
      <c r="E1533" s="184">
        <v>185</v>
      </c>
      <c r="F1533" s="184">
        <v>185</v>
      </c>
      <c r="G1533" s="188"/>
      <c r="H1533" s="185"/>
      <c r="I1533" s="184">
        <v>85.03</v>
      </c>
      <c r="J1533" s="184">
        <v>270.03</v>
      </c>
      <c r="K1533" s="185">
        <v>0</v>
      </c>
      <c r="L1533" s="185" t="s">
        <v>57</v>
      </c>
      <c r="M1533" s="186" t="s">
        <v>2441</v>
      </c>
      <c r="N1533" s="61" t="s">
        <v>51</v>
      </c>
      <c r="P1533" s="175" t="s">
        <v>3353</v>
      </c>
      <c r="T1533" s="176"/>
    </row>
    <row r="1534" spans="1:20" s="61" customFormat="1" ht="17.25">
      <c r="A1534" s="183" t="s">
        <v>3358</v>
      </c>
      <c r="B1534" s="183" t="s">
        <v>3359</v>
      </c>
      <c r="C1534" s="183" t="s">
        <v>3353</v>
      </c>
      <c r="D1534" s="183" t="s">
        <v>3354</v>
      </c>
      <c r="E1534" s="184">
        <v>195</v>
      </c>
      <c r="F1534" s="184">
        <v>180</v>
      </c>
      <c r="G1534" s="188" t="s">
        <v>494</v>
      </c>
      <c r="H1534" s="185"/>
      <c r="I1534" s="184">
        <v>85.03</v>
      </c>
      <c r="J1534" s="184">
        <v>265.03</v>
      </c>
      <c r="K1534" s="185">
        <v>0</v>
      </c>
      <c r="L1534" s="185" t="s">
        <v>76</v>
      </c>
      <c r="M1534" s="186" t="s">
        <v>2441</v>
      </c>
      <c r="N1534" s="61" t="s">
        <v>51</v>
      </c>
      <c r="P1534" s="175" t="s">
        <v>3353</v>
      </c>
      <c r="T1534" s="176"/>
    </row>
    <row r="1535" spans="1:20" s="61" customFormat="1" ht="17.25">
      <c r="A1535" s="183" t="s">
        <v>3360</v>
      </c>
      <c r="B1535" s="183" t="s">
        <v>3361</v>
      </c>
      <c r="C1535" s="183" t="s">
        <v>3353</v>
      </c>
      <c r="D1535" s="183" t="s">
        <v>3354</v>
      </c>
      <c r="E1535" s="184"/>
      <c r="F1535" s="184"/>
      <c r="G1535" s="188"/>
      <c r="H1535" s="185"/>
      <c r="I1535" s="184"/>
      <c r="J1535" s="184"/>
      <c r="K1535" s="185" t="s">
        <v>410</v>
      </c>
      <c r="L1535" s="185"/>
      <c r="M1535" s="186"/>
      <c r="N1535" s="61" t="s">
        <v>410</v>
      </c>
      <c r="P1535" s="175" t="s">
        <v>3353</v>
      </c>
      <c r="T1535" s="176"/>
    </row>
    <row r="1536" spans="1:20" s="61" customFormat="1" ht="17.25">
      <c r="A1536" s="183" t="s">
        <v>3362</v>
      </c>
      <c r="B1536" s="183" t="s">
        <v>3363</v>
      </c>
      <c r="C1536" s="183" t="s">
        <v>210</v>
      </c>
      <c r="D1536" s="183" t="s">
        <v>210</v>
      </c>
      <c r="E1536" s="184"/>
      <c r="F1536" s="184"/>
      <c r="G1536" s="188"/>
      <c r="H1536" s="185"/>
      <c r="I1536" s="184"/>
      <c r="J1536" s="184"/>
      <c r="K1536" s="185" t="s">
        <v>410</v>
      </c>
      <c r="L1536" s="185"/>
      <c r="M1536" s="186"/>
      <c r="N1536" s="61" t="s">
        <v>410</v>
      </c>
      <c r="P1536" s="175" t="s">
        <v>210</v>
      </c>
      <c r="T1536" s="176"/>
    </row>
    <row r="1537" spans="1:20" s="61" customFormat="1" ht="17.25">
      <c r="A1537" s="183" t="s">
        <v>3364</v>
      </c>
      <c r="B1537" s="183" t="s">
        <v>3365</v>
      </c>
      <c r="C1537" s="183" t="s">
        <v>73</v>
      </c>
      <c r="D1537" s="183" t="s">
        <v>74</v>
      </c>
      <c r="E1537" s="184"/>
      <c r="F1537" s="184"/>
      <c r="G1537" s="188"/>
      <c r="H1537" s="185"/>
      <c r="I1537" s="184"/>
      <c r="J1537" s="184"/>
      <c r="K1537" s="185" t="s">
        <v>410</v>
      </c>
      <c r="L1537" s="185"/>
      <c r="M1537" s="186"/>
      <c r="N1537" s="61" t="s">
        <v>410</v>
      </c>
      <c r="P1537" s="175" t="s">
        <v>73</v>
      </c>
      <c r="T1537" s="176"/>
    </row>
    <row r="1538" spans="1:20" s="61" customFormat="1" ht="17.25">
      <c r="A1538" s="183" t="s">
        <v>3366</v>
      </c>
      <c r="B1538" s="183" t="s">
        <v>3367</v>
      </c>
      <c r="C1538" s="183" t="s">
        <v>73</v>
      </c>
      <c r="D1538" s="183" t="s">
        <v>74</v>
      </c>
      <c r="E1538" s="184"/>
      <c r="F1538" s="184"/>
      <c r="G1538" s="188"/>
      <c r="H1538" s="185"/>
      <c r="I1538" s="184"/>
      <c r="J1538" s="184"/>
      <c r="K1538" s="185" t="s">
        <v>410</v>
      </c>
      <c r="L1538" s="185"/>
      <c r="M1538" s="186"/>
      <c r="N1538" s="61" t="s">
        <v>410</v>
      </c>
      <c r="P1538" s="175" t="s">
        <v>73</v>
      </c>
      <c r="T1538" s="176"/>
    </row>
    <row r="1539" spans="1:20" s="61" customFormat="1" ht="17.25">
      <c r="A1539" s="183" t="s">
        <v>3368</v>
      </c>
      <c r="B1539" s="183" t="s">
        <v>3369</v>
      </c>
      <c r="C1539" s="183" t="s">
        <v>73</v>
      </c>
      <c r="D1539" s="183" t="s">
        <v>74</v>
      </c>
      <c r="E1539" s="184"/>
      <c r="F1539" s="184"/>
      <c r="G1539" s="185"/>
      <c r="H1539" s="185"/>
      <c r="I1539" s="184"/>
      <c r="J1539" s="184"/>
      <c r="K1539" s="185" t="s">
        <v>410</v>
      </c>
      <c r="L1539" s="185"/>
      <c r="M1539" s="186"/>
      <c r="N1539" s="61" t="s">
        <v>410</v>
      </c>
      <c r="P1539" s="175" t="s">
        <v>73</v>
      </c>
      <c r="T1539" s="176"/>
    </row>
    <row r="1540" spans="1:20" s="61" customFormat="1" ht="17.25">
      <c r="A1540" s="183" t="s">
        <v>3370</v>
      </c>
      <c r="B1540" s="183" t="s">
        <v>3371</v>
      </c>
      <c r="C1540" s="183" t="s">
        <v>3292</v>
      </c>
      <c r="D1540" s="183" t="s">
        <v>3292</v>
      </c>
      <c r="E1540" s="184">
        <v>192.36</v>
      </c>
      <c r="F1540" s="184">
        <v>192.36</v>
      </c>
      <c r="G1540" s="185"/>
      <c r="H1540" s="185"/>
      <c r="I1540" s="184">
        <v>84.12</v>
      </c>
      <c r="J1540" s="184">
        <v>276.48</v>
      </c>
      <c r="K1540" s="185">
        <v>60</v>
      </c>
      <c r="L1540" s="185"/>
      <c r="M1540" s="186"/>
      <c r="N1540" s="61" t="s">
        <v>51</v>
      </c>
      <c r="P1540" s="175" t="s">
        <v>3292</v>
      </c>
      <c r="T1540" s="176"/>
    </row>
    <row r="1541" spans="1:20" s="61" customFormat="1" ht="17.25">
      <c r="A1541" s="183" t="s">
        <v>3372</v>
      </c>
      <c r="B1541" s="183" t="s">
        <v>3373</v>
      </c>
      <c r="C1541" s="183" t="s">
        <v>3292</v>
      </c>
      <c r="D1541" s="183" t="s">
        <v>3292</v>
      </c>
      <c r="E1541" s="184">
        <v>198.41</v>
      </c>
      <c r="F1541" s="184">
        <v>198.41</v>
      </c>
      <c r="G1541" s="188"/>
      <c r="H1541" s="183"/>
      <c r="I1541" s="184">
        <v>85.89</v>
      </c>
      <c r="J1541" s="184">
        <v>284.3</v>
      </c>
      <c r="K1541" s="185">
        <v>65</v>
      </c>
      <c r="L1541" s="185"/>
      <c r="M1541" s="186"/>
      <c r="N1541" s="61" t="s">
        <v>51</v>
      </c>
      <c r="P1541" s="175" t="s">
        <v>3292</v>
      </c>
      <c r="T1541" s="176"/>
    </row>
    <row r="1542" spans="1:20" s="61" customFormat="1" ht="17.25">
      <c r="A1542" s="183" t="s">
        <v>3374</v>
      </c>
      <c r="B1542" s="183" t="s">
        <v>3375</v>
      </c>
      <c r="C1542" s="183" t="s">
        <v>73</v>
      </c>
      <c r="D1542" s="183" t="s">
        <v>74</v>
      </c>
      <c r="E1542" s="184">
        <v>180</v>
      </c>
      <c r="F1542" s="184">
        <v>173</v>
      </c>
      <c r="G1542" s="185" t="s">
        <v>321</v>
      </c>
      <c r="H1542" s="185"/>
      <c r="I1542" s="184">
        <v>75.78</v>
      </c>
      <c r="J1542" s="184">
        <v>248.78</v>
      </c>
      <c r="K1542" s="185">
        <v>102</v>
      </c>
      <c r="L1542" s="185"/>
      <c r="M1542" s="186"/>
      <c r="N1542" s="61" t="s">
        <v>51</v>
      </c>
      <c r="P1542" s="175" t="s">
        <v>73</v>
      </c>
      <c r="T1542" s="176"/>
    </row>
    <row r="1543" spans="1:20" s="61" customFormat="1" ht="17.25">
      <c r="A1543" s="183" t="s">
        <v>3376</v>
      </c>
      <c r="B1543" s="183" t="s">
        <v>3377</v>
      </c>
      <c r="C1543" s="183" t="s">
        <v>73</v>
      </c>
      <c r="D1543" s="183" t="s">
        <v>74</v>
      </c>
      <c r="E1543" s="184">
        <v>210</v>
      </c>
      <c r="F1543" s="184">
        <v>210</v>
      </c>
      <c r="G1543" s="185"/>
      <c r="H1543" s="185"/>
      <c r="I1543" s="184">
        <v>59.86</v>
      </c>
      <c r="J1543" s="184">
        <v>269.86</v>
      </c>
      <c r="K1543" s="185">
        <v>43</v>
      </c>
      <c r="L1543" s="185"/>
      <c r="M1543" s="186"/>
      <c r="N1543" s="61" t="s">
        <v>51</v>
      </c>
      <c r="P1543" s="175" t="s">
        <v>73</v>
      </c>
      <c r="T1543" s="176"/>
    </row>
    <row r="1544" spans="1:20" s="61" customFormat="1" ht="17.25">
      <c r="A1544" s="183" t="s">
        <v>3378</v>
      </c>
      <c r="B1544" s="183" t="s">
        <v>3379</v>
      </c>
      <c r="C1544" s="183" t="s">
        <v>73</v>
      </c>
      <c r="D1544" s="183" t="s">
        <v>74</v>
      </c>
      <c r="E1544" s="184">
        <v>195</v>
      </c>
      <c r="F1544" s="184">
        <v>170</v>
      </c>
      <c r="G1544" s="185" t="s">
        <v>140</v>
      </c>
      <c r="H1544" s="185"/>
      <c r="I1544" s="184">
        <v>88.82</v>
      </c>
      <c r="J1544" s="184">
        <v>258.82</v>
      </c>
      <c r="K1544" s="183">
        <v>9</v>
      </c>
      <c r="L1544" s="183"/>
      <c r="M1544" s="186"/>
      <c r="N1544" s="61" t="s">
        <v>51</v>
      </c>
      <c r="P1544" s="175" t="s">
        <v>73</v>
      </c>
      <c r="T1544" s="176"/>
    </row>
    <row r="1545" spans="1:20" s="61" customFormat="1" ht="17.25">
      <c r="A1545" s="183" t="s">
        <v>3380</v>
      </c>
      <c r="B1545" s="183" t="s">
        <v>3381</v>
      </c>
      <c r="C1545" s="183" t="s">
        <v>73</v>
      </c>
      <c r="D1545" s="183" t="s">
        <v>74</v>
      </c>
      <c r="E1545" s="184">
        <v>180</v>
      </c>
      <c r="F1545" s="184">
        <v>180</v>
      </c>
      <c r="G1545" s="185"/>
      <c r="H1545" s="185"/>
      <c r="I1545" s="184">
        <v>75.78</v>
      </c>
      <c r="J1545" s="184">
        <v>255.78</v>
      </c>
      <c r="K1545" s="185">
        <v>62</v>
      </c>
      <c r="L1545" s="185"/>
      <c r="M1545" s="186"/>
      <c r="N1545" s="61" t="s">
        <v>51</v>
      </c>
      <c r="P1545" s="175" t="s">
        <v>73</v>
      </c>
      <c r="T1545" s="176"/>
    </row>
    <row r="1546" spans="1:20" s="61" customFormat="1" ht="17.25">
      <c r="A1546" s="183" t="s">
        <v>3382</v>
      </c>
      <c r="B1546" s="183" t="s">
        <v>3383</v>
      </c>
      <c r="C1546" s="183" t="s">
        <v>73</v>
      </c>
      <c r="D1546" s="183" t="s">
        <v>74</v>
      </c>
      <c r="E1546" s="184">
        <v>165</v>
      </c>
      <c r="F1546" s="184">
        <v>160</v>
      </c>
      <c r="G1546" s="188" t="s">
        <v>321</v>
      </c>
      <c r="H1546" s="183"/>
      <c r="I1546" s="184">
        <v>59.86</v>
      </c>
      <c r="J1546" s="184">
        <v>219.86</v>
      </c>
      <c r="K1546" s="185">
        <v>75</v>
      </c>
      <c r="L1546" s="185"/>
      <c r="M1546" s="186"/>
      <c r="N1546" s="61" t="s">
        <v>51</v>
      </c>
      <c r="P1546" s="175" t="s">
        <v>73</v>
      </c>
      <c r="T1546" s="176"/>
    </row>
    <row r="1547" spans="1:20" s="61" customFormat="1" ht="17.25">
      <c r="A1547" s="183" t="s">
        <v>3384</v>
      </c>
      <c r="B1547" s="183" t="s">
        <v>3385</v>
      </c>
      <c r="C1547" s="183" t="s">
        <v>3386</v>
      </c>
      <c r="D1547" s="183" t="s">
        <v>3387</v>
      </c>
      <c r="E1547" s="184">
        <v>139.99</v>
      </c>
      <c r="F1547" s="184">
        <v>109.99</v>
      </c>
      <c r="G1547" s="188" t="s">
        <v>214</v>
      </c>
      <c r="H1547" s="185" t="s">
        <v>56</v>
      </c>
      <c r="I1547" s="184">
        <v>38.27</v>
      </c>
      <c r="J1547" s="184">
        <v>148.26</v>
      </c>
      <c r="K1547" s="185">
        <v>53</v>
      </c>
      <c r="L1547" s="185"/>
      <c r="M1547" s="186"/>
      <c r="N1547" s="61" t="s">
        <v>51</v>
      </c>
      <c r="P1547" s="175" t="s">
        <v>3386</v>
      </c>
      <c r="T1547" s="176"/>
    </row>
    <row r="1548" spans="1:20" s="61" customFormat="1" ht="17.25">
      <c r="A1548" s="183" t="s">
        <v>3388</v>
      </c>
      <c r="B1548" s="183" t="s">
        <v>3389</v>
      </c>
      <c r="C1548" s="183" t="s">
        <v>3386</v>
      </c>
      <c r="D1548" s="183" t="s">
        <v>3387</v>
      </c>
      <c r="E1548" s="184">
        <v>139.99</v>
      </c>
      <c r="F1548" s="184">
        <v>109.99</v>
      </c>
      <c r="G1548" s="188" t="s">
        <v>214</v>
      </c>
      <c r="H1548" s="185" t="s">
        <v>56</v>
      </c>
      <c r="I1548" s="184">
        <v>38.27</v>
      </c>
      <c r="J1548" s="184">
        <v>148.26</v>
      </c>
      <c r="K1548" s="185">
        <v>44</v>
      </c>
      <c r="L1548" s="185"/>
      <c r="M1548" s="186"/>
      <c r="N1548" s="61" t="s">
        <v>51</v>
      </c>
      <c r="P1548" s="175" t="s">
        <v>3386</v>
      </c>
      <c r="T1548" s="176"/>
    </row>
    <row r="1549" spans="1:20" s="61" customFormat="1" ht="17.25">
      <c r="A1549" s="183" t="s">
        <v>3390</v>
      </c>
      <c r="B1549" s="183" t="s">
        <v>3391</v>
      </c>
      <c r="C1549" s="183" t="s">
        <v>73</v>
      </c>
      <c r="D1549" s="183" t="s">
        <v>74</v>
      </c>
      <c r="E1549" s="184"/>
      <c r="F1549" s="184"/>
      <c r="G1549" s="185"/>
      <c r="H1549" s="185"/>
      <c r="I1549" s="184"/>
      <c r="J1549" s="184"/>
      <c r="K1549" s="185" t="s">
        <v>410</v>
      </c>
      <c r="L1549" s="185"/>
      <c r="M1549" s="186"/>
      <c r="N1549" s="61" t="s">
        <v>410</v>
      </c>
      <c r="P1549" s="175" t="s">
        <v>73</v>
      </c>
      <c r="T1549" s="176"/>
    </row>
    <row r="1550" spans="1:20" s="61" customFormat="1" ht="17.25">
      <c r="A1550" s="183" t="s">
        <v>3392</v>
      </c>
      <c r="B1550" s="183" t="s">
        <v>3393</v>
      </c>
      <c r="C1550" s="183" t="s">
        <v>73</v>
      </c>
      <c r="D1550" s="183" t="s">
        <v>74</v>
      </c>
      <c r="E1550" s="184">
        <v>1025</v>
      </c>
      <c r="F1550" s="184">
        <v>900</v>
      </c>
      <c r="G1550" s="185" t="s">
        <v>140</v>
      </c>
      <c r="H1550" s="185"/>
      <c r="I1550" s="184">
        <v>446</v>
      </c>
      <c r="J1550" s="184">
        <v>1346</v>
      </c>
      <c r="K1550" s="185">
        <v>0</v>
      </c>
      <c r="L1550" s="185"/>
      <c r="M1550" s="186"/>
      <c r="N1550" s="61" t="s">
        <v>51</v>
      </c>
      <c r="P1550" s="175" t="s">
        <v>73</v>
      </c>
      <c r="T1550" s="176"/>
    </row>
    <row r="1551" spans="1:20" s="61" customFormat="1" ht="17.25">
      <c r="A1551" s="183" t="s">
        <v>3394</v>
      </c>
      <c r="B1551" s="183" t="s">
        <v>3395</v>
      </c>
      <c r="C1551" s="183" t="s">
        <v>179</v>
      </c>
      <c r="D1551" s="183" t="s">
        <v>179</v>
      </c>
      <c r="E1551" s="184">
        <v>240</v>
      </c>
      <c r="F1551" s="184">
        <v>180</v>
      </c>
      <c r="G1551" s="188" t="s">
        <v>180</v>
      </c>
      <c r="H1551" s="185"/>
      <c r="I1551" s="184">
        <v>85.21</v>
      </c>
      <c r="J1551" s="184">
        <v>265.21</v>
      </c>
      <c r="K1551" s="185">
        <v>26</v>
      </c>
      <c r="L1551" s="185"/>
      <c r="M1551" s="186"/>
      <c r="N1551" s="61" t="s">
        <v>51</v>
      </c>
      <c r="P1551" s="175" t="s">
        <v>179</v>
      </c>
      <c r="T1551" s="176"/>
    </row>
    <row r="1552" spans="1:20" s="61" customFormat="1" ht="17.25">
      <c r="A1552" s="183" t="s">
        <v>3396</v>
      </c>
      <c r="B1552" s="183" t="s">
        <v>3397</v>
      </c>
      <c r="C1552" s="183" t="s">
        <v>2380</v>
      </c>
      <c r="D1552" s="183" t="s">
        <v>2381</v>
      </c>
      <c r="E1552" s="184">
        <v>130</v>
      </c>
      <c r="F1552" s="184">
        <v>120</v>
      </c>
      <c r="G1552" s="188" t="s">
        <v>494</v>
      </c>
      <c r="H1552" s="185"/>
      <c r="I1552" s="184">
        <v>79.71</v>
      </c>
      <c r="J1552" s="184">
        <v>199.71</v>
      </c>
      <c r="K1552" s="185">
        <v>23</v>
      </c>
      <c r="L1552" s="185"/>
      <c r="M1552" s="186"/>
      <c r="N1552" s="61" t="s">
        <v>51</v>
      </c>
      <c r="P1552" s="175" t="s">
        <v>2380</v>
      </c>
      <c r="T1552" s="176"/>
    </row>
    <row r="1553" spans="1:20" s="61" customFormat="1" ht="17.25">
      <c r="A1553" s="183" t="s">
        <v>3398</v>
      </c>
      <c r="B1553" s="183" t="s">
        <v>3399</v>
      </c>
      <c r="C1553" s="183" t="s">
        <v>2380</v>
      </c>
      <c r="D1553" s="183" t="s">
        <v>2381</v>
      </c>
      <c r="E1553" s="184">
        <v>140</v>
      </c>
      <c r="F1553" s="184">
        <v>130</v>
      </c>
      <c r="G1553" s="188" t="s">
        <v>494</v>
      </c>
      <c r="H1553" s="183"/>
      <c r="I1553" s="184">
        <v>55.81</v>
      </c>
      <c r="J1553" s="184">
        <v>185.81</v>
      </c>
      <c r="K1553" s="185">
        <v>79</v>
      </c>
      <c r="L1553" s="185"/>
      <c r="M1553" s="186"/>
      <c r="N1553" s="61" t="s">
        <v>51</v>
      </c>
      <c r="P1553" s="175" t="s">
        <v>2380</v>
      </c>
      <c r="T1553" s="176"/>
    </row>
    <row r="1554" spans="1:20" s="61" customFormat="1" ht="17.25">
      <c r="A1554" s="183" t="s">
        <v>3400</v>
      </c>
      <c r="B1554" s="183" t="s">
        <v>3401</v>
      </c>
      <c r="C1554" s="183" t="s">
        <v>116</v>
      </c>
      <c r="D1554" s="183" t="s">
        <v>117</v>
      </c>
      <c r="E1554" s="184">
        <v>155</v>
      </c>
      <c r="F1554" s="184">
        <v>125</v>
      </c>
      <c r="G1554" s="185" t="s">
        <v>99</v>
      </c>
      <c r="H1554" s="185"/>
      <c r="I1554" s="184">
        <v>52.75</v>
      </c>
      <c r="J1554" s="184">
        <v>177.75</v>
      </c>
      <c r="K1554" s="185">
        <v>0</v>
      </c>
      <c r="L1554" s="185"/>
      <c r="M1554" s="186"/>
      <c r="N1554" s="61" t="s">
        <v>51</v>
      </c>
      <c r="P1554" s="175" t="s">
        <v>116</v>
      </c>
      <c r="T1554" s="176"/>
    </row>
    <row r="1555" spans="1:20" s="61" customFormat="1" ht="17.25">
      <c r="A1555" s="183" t="s">
        <v>3402</v>
      </c>
      <c r="B1555" s="183" t="s">
        <v>3403</v>
      </c>
      <c r="C1555" s="183" t="s">
        <v>116</v>
      </c>
      <c r="D1555" s="183" t="s">
        <v>117</v>
      </c>
      <c r="E1555" s="184">
        <v>140</v>
      </c>
      <c r="F1555" s="184">
        <v>90</v>
      </c>
      <c r="G1555" s="188" t="s">
        <v>1174</v>
      </c>
      <c r="H1555" s="183"/>
      <c r="I1555" s="184">
        <v>52.75</v>
      </c>
      <c r="J1555" s="184">
        <v>142.75</v>
      </c>
      <c r="K1555" s="185">
        <v>33</v>
      </c>
      <c r="L1555" s="185"/>
      <c r="M1555" s="186"/>
      <c r="N1555" s="61" t="s">
        <v>51</v>
      </c>
      <c r="P1555" s="175" t="s">
        <v>116</v>
      </c>
      <c r="T1555" s="176"/>
    </row>
    <row r="1556" spans="1:20" s="61" customFormat="1" ht="17.25">
      <c r="A1556" s="183" t="s">
        <v>3404</v>
      </c>
      <c r="B1556" s="183" t="s">
        <v>3405</v>
      </c>
      <c r="C1556" s="183" t="s">
        <v>116</v>
      </c>
      <c r="D1556" s="183" t="s">
        <v>117</v>
      </c>
      <c r="E1556" s="184">
        <v>165</v>
      </c>
      <c r="F1556" s="184">
        <v>110</v>
      </c>
      <c r="G1556" s="188" t="s">
        <v>1052</v>
      </c>
      <c r="H1556" s="185"/>
      <c r="I1556" s="184">
        <v>55.81</v>
      </c>
      <c r="J1556" s="184">
        <v>165.81</v>
      </c>
      <c r="K1556" s="185">
        <v>49</v>
      </c>
      <c r="L1556" s="185"/>
      <c r="M1556" s="186"/>
      <c r="N1556" s="61" t="s">
        <v>51</v>
      </c>
      <c r="P1556" s="175" t="s">
        <v>116</v>
      </c>
      <c r="T1556" s="176"/>
    </row>
    <row r="1557" spans="1:20" s="61" customFormat="1" ht="17.25">
      <c r="A1557" s="183" t="s">
        <v>3406</v>
      </c>
      <c r="B1557" s="183" t="s">
        <v>3407</v>
      </c>
      <c r="C1557" s="183" t="s">
        <v>116</v>
      </c>
      <c r="D1557" s="183" t="s">
        <v>117</v>
      </c>
      <c r="E1557" s="184">
        <v>165</v>
      </c>
      <c r="F1557" s="184">
        <v>135</v>
      </c>
      <c r="G1557" s="188" t="s">
        <v>94</v>
      </c>
      <c r="H1557" s="185"/>
      <c r="I1557" s="184">
        <v>55.81</v>
      </c>
      <c r="J1557" s="184">
        <v>190.81</v>
      </c>
      <c r="K1557" s="185">
        <v>0</v>
      </c>
      <c r="L1557" s="185"/>
      <c r="M1557" s="186"/>
      <c r="N1557" s="61" t="s">
        <v>51</v>
      </c>
      <c r="P1557" s="175" t="s">
        <v>116</v>
      </c>
      <c r="T1557" s="176"/>
    </row>
    <row r="1558" spans="1:20" s="61" customFormat="1" ht="17.25">
      <c r="A1558" s="183" t="s">
        <v>3408</v>
      </c>
      <c r="B1558" s="183" t="s">
        <v>3409</v>
      </c>
      <c r="C1558" s="183" t="s">
        <v>73</v>
      </c>
      <c r="D1558" s="183" t="s">
        <v>74</v>
      </c>
      <c r="E1558" s="184">
        <v>486</v>
      </c>
      <c r="F1558" s="184">
        <v>486</v>
      </c>
      <c r="G1558" s="185"/>
      <c r="H1558" s="185"/>
      <c r="I1558" s="184">
        <v>159.57</v>
      </c>
      <c r="J1558" s="184">
        <v>645.57</v>
      </c>
      <c r="K1558" s="185">
        <v>74</v>
      </c>
      <c r="L1558" s="185" t="s">
        <v>57</v>
      </c>
      <c r="M1558" s="186" t="s">
        <v>3410</v>
      </c>
      <c r="N1558" s="61" t="s">
        <v>51</v>
      </c>
      <c r="P1558" s="175" t="s">
        <v>73</v>
      </c>
      <c r="T1558" s="176"/>
    </row>
    <row r="1559" spans="1:20" s="61" customFormat="1" ht="17.25">
      <c r="A1559" s="183" t="s">
        <v>3411</v>
      </c>
      <c r="B1559" s="183" t="s">
        <v>3412</v>
      </c>
      <c r="C1559" s="183" t="s">
        <v>73</v>
      </c>
      <c r="D1559" s="183" t="s">
        <v>74</v>
      </c>
      <c r="E1559" s="184">
        <v>486</v>
      </c>
      <c r="F1559" s="184">
        <v>486</v>
      </c>
      <c r="G1559" s="188"/>
      <c r="H1559" s="185"/>
      <c r="I1559" s="184">
        <v>159.57</v>
      </c>
      <c r="J1559" s="184">
        <v>645.57</v>
      </c>
      <c r="K1559" s="185">
        <v>110</v>
      </c>
      <c r="L1559" s="185" t="s">
        <v>57</v>
      </c>
      <c r="M1559" s="186" t="s">
        <v>3410</v>
      </c>
      <c r="N1559" s="61" t="s">
        <v>51</v>
      </c>
      <c r="P1559" s="175" t="s">
        <v>73</v>
      </c>
      <c r="T1559" s="176"/>
    </row>
    <row r="1560" spans="1:20" s="61" customFormat="1" ht="17.25">
      <c r="A1560" s="183" t="s">
        <v>3413</v>
      </c>
      <c r="B1560" s="183" t="s">
        <v>3414</v>
      </c>
      <c r="C1560" s="183" t="s">
        <v>73</v>
      </c>
      <c r="D1560" s="183" t="s">
        <v>74</v>
      </c>
      <c r="E1560" s="184">
        <v>486</v>
      </c>
      <c r="F1560" s="184">
        <v>486</v>
      </c>
      <c r="G1560" s="188"/>
      <c r="H1560" s="185"/>
      <c r="I1560" s="184">
        <v>159.57</v>
      </c>
      <c r="J1560" s="184">
        <v>645.57</v>
      </c>
      <c r="K1560" s="185">
        <v>72</v>
      </c>
      <c r="L1560" s="185" t="s">
        <v>57</v>
      </c>
      <c r="M1560" s="186" t="s">
        <v>3410</v>
      </c>
      <c r="N1560" s="61" t="s">
        <v>51</v>
      </c>
      <c r="P1560" s="175" t="s">
        <v>73</v>
      </c>
      <c r="T1560" s="176"/>
    </row>
    <row r="1561" spans="1:20" s="61" customFormat="1" ht="17.25">
      <c r="A1561" s="183" t="s">
        <v>3415</v>
      </c>
      <c r="B1561" s="183" t="s">
        <v>3416</v>
      </c>
      <c r="C1561" s="183" t="s">
        <v>2681</v>
      </c>
      <c r="D1561" s="183" t="s">
        <v>2682</v>
      </c>
      <c r="E1561" s="184">
        <v>71</v>
      </c>
      <c r="F1561" s="184">
        <v>61</v>
      </c>
      <c r="G1561" s="188" t="s">
        <v>88</v>
      </c>
      <c r="H1561" s="185"/>
      <c r="I1561" s="184">
        <v>23.34</v>
      </c>
      <c r="J1561" s="184">
        <v>82.91</v>
      </c>
      <c r="K1561" s="185">
        <v>190</v>
      </c>
      <c r="L1561" s="185"/>
      <c r="M1561" s="186"/>
      <c r="N1561" s="61" t="s">
        <v>51</v>
      </c>
      <c r="P1561" s="175" t="s">
        <v>2681</v>
      </c>
      <c r="T1561" s="176"/>
    </row>
    <row r="1562" spans="1:20" s="61" customFormat="1" ht="17.25">
      <c r="A1562" s="183" t="s">
        <v>3417</v>
      </c>
      <c r="B1562" s="183" t="s">
        <v>3418</v>
      </c>
      <c r="C1562" s="183" t="s">
        <v>2681</v>
      </c>
      <c r="D1562" s="183" t="s">
        <v>2682</v>
      </c>
      <c r="E1562" s="184">
        <v>71</v>
      </c>
      <c r="F1562" s="184">
        <v>61</v>
      </c>
      <c r="G1562" s="185" t="s">
        <v>88</v>
      </c>
      <c r="H1562" s="185"/>
      <c r="I1562" s="184">
        <v>23.34</v>
      </c>
      <c r="J1562" s="184">
        <v>82.91</v>
      </c>
      <c r="K1562" s="185">
        <v>266</v>
      </c>
      <c r="L1562" s="185"/>
      <c r="M1562" s="186"/>
      <c r="N1562" s="61" t="s">
        <v>51</v>
      </c>
      <c r="P1562" s="175" t="s">
        <v>2681</v>
      </c>
      <c r="T1562" s="176"/>
    </row>
    <row r="1563" spans="1:20" s="61" customFormat="1" ht="17.25">
      <c r="A1563" s="183" t="s">
        <v>3419</v>
      </c>
      <c r="B1563" s="183" t="s">
        <v>3420</v>
      </c>
      <c r="C1563" s="183" t="s">
        <v>2681</v>
      </c>
      <c r="D1563" s="183" t="s">
        <v>2682</v>
      </c>
      <c r="E1563" s="184">
        <v>71</v>
      </c>
      <c r="F1563" s="184">
        <v>61</v>
      </c>
      <c r="G1563" s="185" t="s">
        <v>88</v>
      </c>
      <c r="H1563" s="185"/>
      <c r="I1563" s="184">
        <v>23.34</v>
      </c>
      <c r="J1563" s="184">
        <v>82.91</v>
      </c>
      <c r="K1563" s="185">
        <v>276</v>
      </c>
      <c r="L1563" s="185"/>
      <c r="M1563" s="186"/>
      <c r="N1563" s="61" t="s">
        <v>51</v>
      </c>
      <c r="P1563" s="175" t="s">
        <v>2681</v>
      </c>
      <c r="T1563" s="176"/>
    </row>
    <row r="1564" spans="1:20" s="61" customFormat="1" ht="17.25">
      <c r="A1564" s="183" t="s">
        <v>3421</v>
      </c>
      <c r="B1564" s="183" t="s">
        <v>3422</v>
      </c>
      <c r="C1564" s="183" t="s">
        <v>647</v>
      </c>
      <c r="D1564" s="183" t="s">
        <v>648</v>
      </c>
      <c r="E1564" s="184">
        <v>199</v>
      </c>
      <c r="F1564" s="184">
        <v>169</v>
      </c>
      <c r="G1564" s="185" t="s">
        <v>268</v>
      </c>
      <c r="H1564" s="185"/>
      <c r="I1564" s="184">
        <v>50.77</v>
      </c>
      <c r="J1564" s="184">
        <v>219.77</v>
      </c>
      <c r="K1564" s="185">
        <v>0</v>
      </c>
      <c r="L1564" s="185"/>
      <c r="M1564" s="186"/>
      <c r="N1564" s="61" t="s">
        <v>51</v>
      </c>
      <c r="P1564" s="175" t="s">
        <v>647</v>
      </c>
      <c r="T1564" s="176"/>
    </row>
    <row r="1565" spans="1:20" s="61" customFormat="1" ht="17.25">
      <c r="A1565" s="183" t="s">
        <v>3423</v>
      </c>
      <c r="B1565" s="183" t="s">
        <v>3424</v>
      </c>
      <c r="C1565" s="183" t="s">
        <v>647</v>
      </c>
      <c r="D1565" s="183" t="s">
        <v>648</v>
      </c>
      <c r="E1565" s="184">
        <v>269</v>
      </c>
      <c r="F1565" s="184">
        <v>210</v>
      </c>
      <c r="G1565" s="188" t="s">
        <v>214</v>
      </c>
      <c r="H1565" s="185"/>
      <c r="I1565" s="184">
        <v>56.62</v>
      </c>
      <c r="J1565" s="184">
        <v>266.62</v>
      </c>
      <c r="K1565" s="185">
        <v>22</v>
      </c>
      <c r="L1565" s="185"/>
      <c r="M1565" s="186"/>
      <c r="N1565" s="61" t="s">
        <v>51</v>
      </c>
      <c r="P1565" s="175" t="s">
        <v>647</v>
      </c>
      <c r="T1565" s="176"/>
    </row>
    <row r="1566" spans="1:20" s="61" customFormat="1" ht="17.25">
      <c r="A1566" s="183" t="s">
        <v>3425</v>
      </c>
      <c r="B1566" s="183" t="s">
        <v>3426</v>
      </c>
      <c r="C1566" s="183" t="s">
        <v>647</v>
      </c>
      <c r="D1566" s="183" t="s">
        <v>648</v>
      </c>
      <c r="E1566" s="184">
        <v>269</v>
      </c>
      <c r="F1566" s="184">
        <v>210</v>
      </c>
      <c r="G1566" s="185" t="s">
        <v>214</v>
      </c>
      <c r="H1566" s="185"/>
      <c r="I1566" s="184">
        <v>56.62</v>
      </c>
      <c r="J1566" s="184">
        <v>266.62</v>
      </c>
      <c r="K1566" s="185">
        <v>32</v>
      </c>
      <c r="L1566" s="185"/>
      <c r="M1566" s="186"/>
      <c r="N1566" s="61" t="s">
        <v>51</v>
      </c>
      <c r="P1566" s="175" t="s">
        <v>647</v>
      </c>
      <c r="T1566" s="176"/>
    </row>
    <row r="1567" spans="1:20" s="61" customFormat="1" ht="17.25">
      <c r="A1567" s="183" t="s">
        <v>3427</v>
      </c>
      <c r="B1567" s="183" t="s">
        <v>3428</v>
      </c>
      <c r="C1567" s="183" t="s">
        <v>647</v>
      </c>
      <c r="D1567" s="183" t="s">
        <v>648</v>
      </c>
      <c r="E1567" s="184">
        <v>199</v>
      </c>
      <c r="F1567" s="184">
        <v>169</v>
      </c>
      <c r="G1567" s="185" t="s">
        <v>268</v>
      </c>
      <c r="H1567" s="185"/>
      <c r="I1567" s="184">
        <v>50.77</v>
      </c>
      <c r="J1567" s="184">
        <v>219.77</v>
      </c>
      <c r="K1567" s="185">
        <v>16</v>
      </c>
      <c r="L1567" s="185"/>
      <c r="M1567" s="186"/>
      <c r="N1567" s="61" t="s">
        <v>51</v>
      </c>
      <c r="P1567" s="175" t="s">
        <v>647</v>
      </c>
      <c r="T1567" s="176"/>
    </row>
    <row r="1568" spans="1:20" s="61" customFormat="1" ht="17.25">
      <c r="A1568" s="183" t="s">
        <v>3429</v>
      </c>
      <c r="B1568" s="183" t="s">
        <v>3430</v>
      </c>
      <c r="C1568" s="183" t="s">
        <v>647</v>
      </c>
      <c r="D1568" s="183" t="s">
        <v>648</v>
      </c>
      <c r="E1568" s="184">
        <v>269</v>
      </c>
      <c r="F1568" s="184">
        <v>210</v>
      </c>
      <c r="G1568" s="185" t="s">
        <v>214</v>
      </c>
      <c r="H1568" s="185"/>
      <c r="I1568" s="184">
        <v>56.62</v>
      </c>
      <c r="J1568" s="184">
        <v>266.62</v>
      </c>
      <c r="K1568" s="185">
        <v>54</v>
      </c>
      <c r="L1568" s="185"/>
      <c r="M1568" s="186"/>
      <c r="N1568" s="61" t="s">
        <v>51</v>
      </c>
      <c r="P1568" s="175" t="s">
        <v>647</v>
      </c>
      <c r="T1568" s="176"/>
    </row>
    <row r="1569" spans="1:20" s="61" customFormat="1" ht="17.25">
      <c r="A1569" s="183" t="s">
        <v>3431</v>
      </c>
      <c r="B1569" s="183" t="s">
        <v>3432</v>
      </c>
      <c r="C1569" s="183" t="s">
        <v>647</v>
      </c>
      <c r="D1569" s="183" t="s">
        <v>648</v>
      </c>
      <c r="E1569" s="184">
        <v>199</v>
      </c>
      <c r="F1569" s="184">
        <v>169</v>
      </c>
      <c r="G1569" s="185" t="s">
        <v>268</v>
      </c>
      <c r="H1569" s="185"/>
      <c r="I1569" s="184">
        <v>50.77</v>
      </c>
      <c r="J1569" s="184">
        <v>219.77</v>
      </c>
      <c r="K1569" s="185">
        <v>0</v>
      </c>
      <c r="L1569" s="185"/>
      <c r="M1569" s="186"/>
      <c r="N1569" s="61" t="s">
        <v>51</v>
      </c>
      <c r="P1569" s="175" t="s">
        <v>647</v>
      </c>
      <c r="T1569" s="176"/>
    </row>
    <row r="1570" spans="1:20" s="61" customFormat="1" ht="17.25">
      <c r="A1570" s="183" t="s">
        <v>3433</v>
      </c>
      <c r="B1570" s="183" t="s">
        <v>3434</v>
      </c>
      <c r="C1570" s="183" t="s">
        <v>647</v>
      </c>
      <c r="D1570" s="183" t="s">
        <v>648</v>
      </c>
      <c r="E1570" s="184">
        <v>269</v>
      </c>
      <c r="F1570" s="184">
        <v>210</v>
      </c>
      <c r="G1570" s="185" t="s">
        <v>214</v>
      </c>
      <c r="H1570" s="185"/>
      <c r="I1570" s="184">
        <v>56.62</v>
      </c>
      <c r="J1570" s="184">
        <v>266.62</v>
      </c>
      <c r="K1570" s="185">
        <v>1</v>
      </c>
      <c r="L1570" s="185"/>
      <c r="M1570" s="186"/>
      <c r="N1570" s="61" t="s">
        <v>51</v>
      </c>
      <c r="P1570" s="175" t="s">
        <v>647</v>
      </c>
      <c r="T1570" s="176"/>
    </row>
    <row r="1571" spans="1:20" s="61" customFormat="1" ht="17.25">
      <c r="A1571" s="183" t="s">
        <v>3435</v>
      </c>
      <c r="B1571" s="183" t="s">
        <v>3436</v>
      </c>
      <c r="C1571" s="183" t="s">
        <v>647</v>
      </c>
      <c r="D1571" s="183" t="s">
        <v>648</v>
      </c>
      <c r="E1571" s="184">
        <v>199</v>
      </c>
      <c r="F1571" s="184">
        <v>169</v>
      </c>
      <c r="G1571" s="185" t="s">
        <v>268</v>
      </c>
      <c r="H1571" s="185"/>
      <c r="I1571" s="184">
        <v>50.77</v>
      </c>
      <c r="J1571" s="184">
        <v>219.77</v>
      </c>
      <c r="K1571" s="185">
        <v>0</v>
      </c>
      <c r="L1571" s="185"/>
      <c r="M1571" s="186"/>
      <c r="N1571" s="61" t="s">
        <v>51</v>
      </c>
      <c r="P1571" s="175" t="s">
        <v>647</v>
      </c>
      <c r="T1571" s="176"/>
    </row>
    <row r="1572" spans="1:20" s="61" customFormat="1" ht="17.25">
      <c r="A1572" s="183" t="s">
        <v>3437</v>
      </c>
      <c r="B1572" s="183" t="s">
        <v>3438</v>
      </c>
      <c r="C1572" s="183" t="s">
        <v>647</v>
      </c>
      <c r="D1572" s="183" t="s">
        <v>648</v>
      </c>
      <c r="E1572" s="184">
        <v>289</v>
      </c>
      <c r="F1572" s="184">
        <v>210</v>
      </c>
      <c r="G1572" s="185" t="s">
        <v>356</v>
      </c>
      <c r="H1572" s="185"/>
      <c r="I1572" s="184">
        <v>103.2</v>
      </c>
      <c r="J1572" s="184">
        <v>313.2</v>
      </c>
      <c r="K1572" s="185">
        <v>0</v>
      </c>
      <c r="L1572" s="185"/>
      <c r="M1572" s="186"/>
      <c r="N1572" s="61" t="s">
        <v>51</v>
      </c>
      <c r="P1572" s="175" t="s">
        <v>647</v>
      </c>
      <c r="T1572" s="176"/>
    </row>
    <row r="1573" spans="1:20" s="61" customFormat="1" ht="17.25">
      <c r="A1573" s="183" t="s">
        <v>3439</v>
      </c>
      <c r="B1573" s="183" t="s">
        <v>3440</v>
      </c>
      <c r="C1573" s="183" t="s">
        <v>647</v>
      </c>
      <c r="D1573" s="183" t="s">
        <v>648</v>
      </c>
      <c r="E1573" s="184">
        <v>289</v>
      </c>
      <c r="F1573" s="184">
        <v>200</v>
      </c>
      <c r="G1573" s="185" t="s">
        <v>151</v>
      </c>
      <c r="H1573" s="185"/>
      <c r="I1573" s="184">
        <v>103.2</v>
      </c>
      <c r="J1573" s="184">
        <v>303.2</v>
      </c>
      <c r="K1573" s="185">
        <v>0</v>
      </c>
      <c r="L1573" s="185"/>
      <c r="M1573" s="186"/>
      <c r="N1573" s="61" t="s">
        <v>51</v>
      </c>
      <c r="P1573" s="175" t="s">
        <v>647</v>
      </c>
      <c r="T1573" s="176"/>
    </row>
    <row r="1574" spans="1:20" s="61" customFormat="1" ht="17.25">
      <c r="A1574" s="183" t="s">
        <v>3441</v>
      </c>
      <c r="B1574" s="183" t="s">
        <v>3442</v>
      </c>
      <c r="C1574" s="183" t="s">
        <v>647</v>
      </c>
      <c r="D1574" s="183" t="s">
        <v>648</v>
      </c>
      <c r="E1574" s="184">
        <v>299</v>
      </c>
      <c r="F1574" s="184">
        <v>205</v>
      </c>
      <c r="G1574" s="185" t="s">
        <v>421</v>
      </c>
      <c r="H1574" s="185"/>
      <c r="I1574" s="184">
        <v>100.04</v>
      </c>
      <c r="J1574" s="184">
        <v>305.04</v>
      </c>
      <c r="K1574" s="185">
        <v>33</v>
      </c>
      <c r="L1574" s="185"/>
      <c r="M1574" s="186"/>
      <c r="N1574" s="61" t="s">
        <v>51</v>
      </c>
      <c r="P1574" s="175" t="s">
        <v>647</v>
      </c>
      <c r="T1574" s="176"/>
    </row>
    <row r="1575" spans="1:20" s="61" customFormat="1" ht="17.25">
      <c r="A1575" s="183" t="s">
        <v>3443</v>
      </c>
      <c r="B1575" s="183" t="s">
        <v>3444</v>
      </c>
      <c r="C1575" s="183" t="s">
        <v>647</v>
      </c>
      <c r="D1575" s="183" t="s">
        <v>648</v>
      </c>
      <c r="E1575" s="184">
        <v>299</v>
      </c>
      <c r="F1575" s="184">
        <v>205</v>
      </c>
      <c r="G1575" s="185" t="s">
        <v>421</v>
      </c>
      <c r="H1575" s="185"/>
      <c r="I1575" s="184">
        <v>100.04</v>
      </c>
      <c r="J1575" s="184">
        <v>305.04</v>
      </c>
      <c r="K1575" s="185">
        <v>0</v>
      </c>
      <c r="L1575" s="185"/>
      <c r="M1575" s="186"/>
      <c r="N1575" s="61" t="s">
        <v>51</v>
      </c>
      <c r="P1575" s="175" t="s">
        <v>647</v>
      </c>
      <c r="T1575" s="176"/>
    </row>
    <row r="1576" spans="1:20" s="61" customFormat="1" ht="17.25">
      <c r="A1576" s="183" t="s">
        <v>3445</v>
      </c>
      <c r="B1576" s="183" t="s">
        <v>3446</v>
      </c>
      <c r="C1576" s="183" t="s">
        <v>647</v>
      </c>
      <c r="D1576" s="183" t="s">
        <v>648</v>
      </c>
      <c r="E1576" s="184">
        <v>299</v>
      </c>
      <c r="F1576" s="184">
        <v>195</v>
      </c>
      <c r="G1576" s="185" t="s">
        <v>993</v>
      </c>
      <c r="H1576" s="185"/>
      <c r="I1576" s="184">
        <v>100.04</v>
      </c>
      <c r="J1576" s="184">
        <v>295.04</v>
      </c>
      <c r="K1576" s="185">
        <v>40</v>
      </c>
      <c r="L1576" s="185"/>
      <c r="M1576" s="186"/>
      <c r="N1576" s="61" t="s">
        <v>51</v>
      </c>
      <c r="P1576" s="175" t="s">
        <v>647</v>
      </c>
      <c r="T1576" s="176"/>
    </row>
    <row r="1577" spans="1:20" s="61" customFormat="1" ht="17.25">
      <c r="A1577" s="183" t="s">
        <v>3447</v>
      </c>
      <c r="B1577" s="183" t="s">
        <v>3448</v>
      </c>
      <c r="C1577" s="183" t="s">
        <v>647</v>
      </c>
      <c r="D1577" s="183" t="s">
        <v>648</v>
      </c>
      <c r="E1577" s="184">
        <v>209</v>
      </c>
      <c r="F1577" s="184">
        <v>155</v>
      </c>
      <c r="G1577" s="185" t="s">
        <v>924</v>
      </c>
      <c r="H1577" s="185"/>
      <c r="I1577" s="184">
        <v>90.77</v>
      </c>
      <c r="J1577" s="184">
        <v>245.77</v>
      </c>
      <c r="K1577" s="185">
        <v>22</v>
      </c>
      <c r="L1577" s="185"/>
      <c r="M1577" s="186"/>
      <c r="N1577" s="61" t="s">
        <v>51</v>
      </c>
      <c r="P1577" s="175" t="s">
        <v>647</v>
      </c>
      <c r="T1577" s="176"/>
    </row>
    <row r="1578" spans="1:20" s="61" customFormat="1" ht="17.25">
      <c r="A1578" s="183" t="s">
        <v>3449</v>
      </c>
      <c r="B1578" s="183" t="s">
        <v>3450</v>
      </c>
      <c r="C1578" s="183" t="s">
        <v>647</v>
      </c>
      <c r="D1578" s="183" t="s">
        <v>648</v>
      </c>
      <c r="E1578" s="184">
        <v>209</v>
      </c>
      <c r="F1578" s="184">
        <v>155</v>
      </c>
      <c r="G1578" s="185" t="s">
        <v>924</v>
      </c>
      <c r="H1578" s="185"/>
      <c r="I1578" s="184">
        <v>90.77</v>
      </c>
      <c r="J1578" s="184">
        <v>245.77</v>
      </c>
      <c r="K1578" s="185">
        <v>5</v>
      </c>
      <c r="L1578" s="185"/>
      <c r="M1578" s="186"/>
      <c r="N1578" s="61" t="s">
        <v>51</v>
      </c>
      <c r="P1578" s="175" t="s">
        <v>647</v>
      </c>
      <c r="T1578" s="176"/>
    </row>
    <row r="1579" spans="1:20" s="61" customFormat="1" ht="17.25">
      <c r="A1579" s="183" t="s">
        <v>3451</v>
      </c>
      <c r="B1579" s="183" t="s">
        <v>3452</v>
      </c>
      <c r="C1579" s="183" t="s">
        <v>647</v>
      </c>
      <c r="D1579" s="183" t="s">
        <v>648</v>
      </c>
      <c r="E1579" s="184"/>
      <c r="F1579" s="184"/>
      <c r="G1579" s="185"/>
      <c r="H1579" s="185"/>
      <c r="I1579" s="184"/>
      <c r="J1579" s="184"/>
      <c r="K1579" s="185" t="s">
        <v>410</v>
      </c>
      <c r="L1579" s="185"/>
      <c r="M1579" s="186"/>
      <c r="N1579" s="61" t="s">
        <v>410</v>
      </c>
      <c r="P1579" s="175" t="s">
        <v>647</v>
      </c>
      <c r="T1579" s="176"/>
    </row>
    <row r="1580" spans="1:20" s="61" customFormat="1" ht="17.25">
      <c r="A1580" s="183" t="s">
        <v>3453</v>
      </c>
      <c r="B1580" s="183" t="s">
        <v>3452</v>
      </c>
      <c r="C1580" s="183" t="s">
        <v>647</v>
      </c>
      <c r="D1580" s="183" t="s">
        <v>648</v>
      </c>
      <c r="E1580" s="184"/>
      <c r="F1580" s="184"/>
      <c r="G1580" s="185"/>
      <c r="H1580" s="185"/>
      <c r="I1580" s="184"/>
      <c r="J1580" s="184"/>
      <c r="K1580" s="185" t="s">
        <v>410</v>
      </c>
      <c r="L1580" s="185"/>
      <c r="M1580" s="186"/>
      <c r="N1580" s="61" t="s">
        <v>410</v>
      </c>
      <c r="P1580" s="175" t="s">
        <v>647</v>
      </c>
      <c r="T1580" s="176"/>
    </row>
    <row r="1581" spans="1:20" s="61" customFormat="1" ht="17.25">
      <c r="A1581" s="183" t="s">
        <v>3454</v>
      </c>
      <c r="B1581" s="183" t="s">
        <v>3452</v>
      </c>
      <c r="C1581" s="183" t="s">
        <v>647</v>
      </c>
      <c r="D1581" s="183" t="s">
        <v>648</v>
      </c>
      <c r="E1581" s="184">
        <v>289</v>
      </c>
      <c r="F1581" s="184">
        <v>210</v>
      </c>
      <c r="G1581" s="185" t="s">
        <v>356</v>
      </c>
      <c r="H1581" s="185"/>
      <c r="I1581" s="184">
        <v>103.2</v>
      </c>
      <c r="J1581" s="184">
        <v>313.2</v>
      </c>
      <c r="K1581" s="185">
        <v>0</v>
      </c>
      <c r="L1581" s="185"/>
      <c r="M1581" s="186"/>
      <c r="N1581" s="61" t="s">
        <v>51</v>
      </c>
      <c r="P1581" s="175" t="s">
        <v>647</v>
      </c>
      <c r="T1581" s="176"/>
    </row>
    <row r="1582" spans="1:20" s="61" customFormat="1" ht="17.25">
      <c r="A1582" s="183" t="s">
        <v>3455</v>
      </c>
      <c r="B1582" s="183" t="s">
        <v>3452</v>
      </c>
      <c r="C1582" s="183" t="s">
        <v>647</v>
      </c>
      <c r="D1582" s="183" t="s">
        <v>648</v>
      </c>
      <c r="E1582" s="184">
        <v>289</v>
      </c>
      <c r="F1582" s="184">
        <v>210</v>
      </c>
      <c r="G1582" s="185" t="s">
        <v>356</v>
      </c>
      <c r="H1582" s="185"/>
      <c r="I1582" s="184">
        <v>103.2</v>
      </c>
      <c r="J1582" s="184">
        <v>313.2</v>
      </c>
      <c r="K1582" s="185">
        <v>29</v>
      </c>
      <c r="L1582" s="185"/>
      <c r="M1582" s="186"/>
      <c r="N1582" s="61" t="s">
        <v>51</v>
      </c>
      <c r="P1582" s="175" t="s">
        <v>647</v>
      </c>
      <c r="T1582" s="176"/>
    </row>
    <row r="1583" spans="1:20" s="61" customFormat="1" ht="17.25">
      <c r="A1583" s="183" t="s">
        <v>3456</v>
      </c>
      <c r="B1583" s="183" t="s">
        <v>3457</v>
      </c>
      <c r="C1583" s="183" t="s">
        <v>647</v>
      </c>
      <c r="D1583" s="183" t="s">
        <v>648</v>
      </c>
      <c r="E1583" s="184">
        <v>299</v>
      </c>
      <c r="F1583" s="184">
        <v>205</v>
      </c>
      <c r="G1583" s="185" t="s">
        <v>421</v>
      </c>
      <c r="H1583" s="185"/>
      <c r="I1583" s="184">
        <v>102.85</v>
      </c>
      <c r="J1583" s="184">
        <v>307.85</v>
      </c>
      <c r="K1583" s="185">
        <v>0</v>
      </c>
      <c r="L1583" s="185"/>
      <c r="M1583" s="186"/>
      <c r="N1583" s="61" t="s">
        <v>51</v>
      </c>
      <c r="P1583" s="175" t="s">
        <v>647</v>
      </c>
      <c r="T1583" s="176"/>
    </row>
    <row r="1584" spans="1:20" s="61" customFormat="1" ht="17.25">
      <c r="A1584" s="183" t="s">
        <v>3458</v>
      </c>
      <c r="B1584" s="183" t="s">
        <v>3459</v>
      </c>
      <c r="C1584" s="183" t="s">
        <v>647</v>
      </c>
      <c r="D1584" s="183" t="s">
        <v>648</v>
      </c>
      <c r="E1584" s="184">
        <v>299</v>
      </c>
      <c r="F1584" s="184">
        <v>205</v>
      </c>
      <c r="G1584" s="188" t="s">
        <v>421</v>
      </c>
      <c r="H1584" s="183"/>
      <c r="I1584" s="184">
        <v>102.85</v>
      </c>
      <c r="J1584" s="184">
        <v>307.85</v>
      </c>
      <c r="K1584" s="185">
        <v>0</v>
      </c>
      <c r="L1584" s="185"/>
      <c r="M1584" s="186"/>
      <c r="N1584" s="61" t="s">
        <v>51</v>
      </c>
      <c r="P1584" s="175" t="s">
        <v>647</v>
      </c>
      <c r="T1584" s="176"/>
    </row>
    <row r="1585" spans="1:20" s="61" customFormat="1" ht="17.25">
      <c r="A1585" s="183" t="s">
        <v>3460</v>
      </c>
      <c r="B1585" s="183" t="s">
        <v>3461</v>
      </c>
      <c r="C1585" s="183" t="s">
        <v>647</v>
      </c>
      <c r="D1585" s="183" t="s">
        <v>648</v>
      </c>
      <c r="E1585" s="184">
        <v>299</v>
      </c>
      <c r="F1585" s="184">
        <v>205</v>
      </c>
      <c r="G1585" s="185" t="s">
        <v>421</v>
      </c>
      <c r="H1585" s="185"/>
      <c r="I1585" s="184">
        <v>102.85</v>
      </c>
      <c r="J1585" s="184">
        <v>307.85</v>
      </c>
      <c r="K1585" s="185">
        <v>0</v>
      </c>
      <c r="L1585" s="185"/>
      <c r="M1585" s="186"/>
      <c r="N1585" s="61" t="s">
        <v>51</v>
      </c>
      <c r="P1585" s="175" t="s">
        <v>647</v>
      </c>
      <c r="T1585" s="176"/>
    </row>
    <row r="1586" spans="1:20" s="61" customFormat="1" ht="17.25">
      <c r="A1586" s="183" t="s">
        <v>3462</v>
      </c>
      <c r="B1586" s="183" t="s">
        <v>3463</v>
      </c>
      <c r="C1586" s="183" t="s">
        <v>2681</v>
      </c>
      <c r="D1586" s="183" t="s">
        <v>2682</v>
      </c>
      <c r="E1586" s="184">
        <v>53</v>
      </c>
      <c r="F1586" s="184">
        <v>45</v>
      </c>
      <c r="G1586" s="188" t="s">
        <v>268</v>
      </c>
      <c r="H1586" s="185"/>
      <c r="I1586" s="184">
        <v>21.13</v>
      </c>
      <c r="J1586" s="184">
        <v>64.71</v>
      </c>
      <c r="K1586" s="185">
        <v>485</v>
      </c>
      <c r="L1586" s="185"/>
      <c r="M1586" s="186"/>
      <c r="N1586" s="61" t="s">
        <v>51</v>
      </c>
      <c r="P1586" s="175" t="s">
        <v>2681</v>
      </c>
      <c r="T1586" s="176"/>
    </row>
    <row r="1587" spans="1:20" s="61" customFormat="1" ht="17.25">
      <c r="A1587" s="183" t="s">
        <v>3464</v>
      </c>
      <c r="B1587" s="183" t="s">
        <v>3465</v>
      </c>
      <c r="C1587" s="183" t="s">
        <v>2681</v>
      </c>
      <c r="D1587" s="183" t="s">
        <v>2682</v>
      </c>
      <c r="E1587" s="184">
        <v>56</v>
      </c>
      <c r="F1587" s="184">
        <v>48</v>
      </c>
      <c r="G1587" s="188" t="s">
        <v>88</v>
      </c>
      <c r="H1587" s="183"/>
      <c r="I1587" s="184">
        <v>21.13</v>
      </c>
      <c r="J1587" s="184">
        <v>67.71</v>
      </c>
      <c r="K1587" s="185">
        <v>411</v>
      </c>
      <c r="L1587" s="185"/>
      <c r="M1587" s="186"/>
      <c r="N1587" s="61" t="s">
        <v>51</v>
      </c>
      <c r="P1587" s="175" t="s">
        <v>2681</v>
      </c>
      <c r="T1587" s="176"/>
    </row>
    <row r="1588" spans="1:20" s="61" customFormat="1" ht="17.25">
      <c r="A1588" s="183" t="s">
        <v>3466</v>
      </c>
      <c r="B1588" s="183" t="s">
        <v>3467</v>
      </c>
      <c r="C1588" s="183" t="s">
        <v>2681</v>
      </c>
      <c r="D1588" s="183" t="s">
        <v>2682</v>
      </c>
      <c r="E1588" s="184">
        <v>56</v>
      </c>
      <c r="F1588" s="184">
        <v>48</v>
      </c>
      <c r="G1588" s="185" t="s">
        <v>88</v>
      </c>
      <c r="H1588" s="185"/>
      <c r="I1588" s="184">
        <v>21.13</v>
      </c>
      <c r="J1588" s="184">
        <v>67.71</v>
      </c>
      <c r="K1588" s="183">
        <v>192</v>
      </c>
      <c r="L1588" s="183"/>
      <c r="M1588" s="186"/>
      <c r="N1588" s="61" t="s">
        <v>51</v>
      </c>
      <c r="P1588" s="175" t="s">
        <v>2681</v>
      </c>
      <c r="T1588" s="176"/>
    </row>
    <row r="1589" spans="1:20" s="61" customFormat="1" ht="17.25">
      <c r="A1589" s="183" t="s">
        <v>3468</v>
      </c>
      <c r="B1589" s="183" t="s">
        <v>3469</v>
      </c>
      <c r="C1589" s="183" t="s">
        <v>210</v>
      </c>
      <c r="D1589" s="183" t="s">
        <v>210</v>
      </c>
      <c r="E1589" s="184"/>
      <c r="F1589" s="184"/>
      <c r="G1589" s="185"/>
      <c r="H1589" s="185"/>
      <c r="I1589" s="184"/>
      <c r="J1589" s="184"/>
      <c r="K1589" s="183" t="s">
        <v>410</v>
      </c>
      <c r="L1589" s="183"/>
      <c r="M1589" s="186"/>
      <c r="N1589" s="61" t="s">
        <v>410</v>
      </c>
      <c r="P1589" s="175" t="s">
        <v>210</v>
      </c>
      <c r="T1589" s="176"/>
    </row>
    <row r="1590" spans="1:20" s="61" customFormat="1" ht="17.25">
      <c r="A1590" s="183" t="s">
        <v>3470</v>
      </c>
      <c r="B1590" s="183" t="s">
        <v>3471</v>
      </c>
      <c r="C1590" s="183" t="s">
        <v>210</v>
      </c>
      <c r="D1590" s="183" t="s">
        <v>210</v>
      </c>
      <c r="E1590" s="184"/>
      <c r="F1590" s="184"/>
      <c r="G1590" s="188"/>
      <c r="H1590" s="185"/>
      <c r="I1590" s="184"/>
      <c r="J1590" s="184"/>
      <c r="K1590" s="185" t="s">
        <v>410</v>
      </c>
      <c r="L1590" s="185"/>
      <c r="M1590" s="186"/>
      <c r="N1590" s="61" t="s">
        <v>410</v>
      </c>
      <c r="P1590" s="175" t="s">
        <v>210</v>
      </c>
      <c r="T1590" s="176"/>
    </row>
    <row r="1591" spans="1:20" s="61" customFormat="1" ht="17.25">
      <c r="A1591" s="183" t="s">
        <v>3472</v>
      </c>
      <c r="B1591" s="183" t="s">
        <v>3473</v>
      </c>
      <c r="C1591" s="183" t="s">
        <v>210</v>
      </c>
      <c r="D1591" s="183" t="s">
        <v>210</v>
      </c>
      <c r="E1591" s="184"/>
      <c r="F1591" s="184"/>
      <c r="G1591" s="185"/>
      <c r="H1591" s="185"/>
      <c r="I1591" s="184"/>
      <c r="J1591" s="184"/>
      <c r="K1591" s="183" t="s">
        <v>410</v>
      </c>
      <c r="L1591" s="183"/>
      <c r="M1591" s="186"/>
      <c r="N1591" s="61" t="s">
        <v>410</v>
      </c>
      <c r="P1591" s="175" t="s">
        <v>210</v>
      </c>
      <c r="T1591" s="176"/>
    </row>
    <row r="1592" spans="1:20" s="61" customFormat="1" ht="17.25">
      <c r="A1592" s="183" t="s">
        <v>3474</v>
      </c>
      <c r="B1592" s="183" t="s">
        <v>940</v>
      </c>
      <c r="C1592" s="183" t="s">
        <v>206</v>
      </c>
      <c r="D1592" s="183" t="s">
        <v>206</v>
      </c>
      <c r="E1592" s="184"/>
      <c r="F1592" s="184"/>
      <c r="G1592" s="188"/>
      <c r="H1592" s="183"/>
      <c r="I1592" s="184"/>
      <c r="J1592" s="184"/>
      <c r="K1592" s="185" t="s">
        <v>410</v>
      </c>
      <c r="L1592" s="185"/>
      <c r="M1592" s="186"/>
      <c r="N1592" s="61" t="s">
        <v>410</v>
      </c>
      <c r="P1592" s="175" t="s">
        <v>206</v>
      </c>
      <c r="T1592" s="176"/>
    </row>
    <row r="1593" spans="1:20" s="61" customFormat="1" ht="17.25">
      <c r="A1593" s="183" t="s">
        <v>3475</v>
      </c>
      <c r="B1593" s="183" t="s">
        <v>3476</v>
      </c>
      <c r="C1593" s="183" t="s">
        <v>73</v>
      </c>
      <c r="D1593" s="183" t="s">
        <v>74</v>
      </c>
      <c r="E1593" s="184">
        <v>558</v>
      </c>
      <c r="F1593" s="184">
        <v>350</v>
      </c>
      <c r="G1593" s="188" t="s">
        <v>1022</v>
      </c>
      <c r="H1593" s="183"/>
      <c r="I1593" s="184">
        <v>88.93</v>
      </c>
      <c r="J1593" s="184">
        <v>438.93</v>
      </c>
      <c r="K1593" s="185">
        <v>1</v>
      </c>
      <c r="L1593" s="185"/>
      <c r="M1593" s="186"/>
      <c r="N1593" s="61" t="s">
        <v>51</v>
      </c>
      <c r="P1593" s="175" t="s">
        <v>73</v>
      </c>
      <c r="T1593" s="176"/>
    </row>
    <row r="1594" spans="1:20" s="61" customFormat="1" ht="17.25">
      <c r="A1594" s="183" t="s">
        <v>3477</v>
      </c>
      <c r="B1594" s="183" t="s">
        <v>3478</v>
      </c>
      <c r="C1594" s="183" t="s">
        <v>73</v>
      </c>
      <c r="D1594" s="183" t="s">
        <v>74</v>
      </c>
      <c r="E1594" s="184">
        <v>558</v>
      </c>
      <c r="F1594" s="184">
        <v>350</v>
      </c>
      <c r="G1594" s="188" t="s">
        <v>1022</v>
      </c>
      <c r="H1594" s="183"/>
      <c r="I1594" s="184">
        <v>88.93</v>
      </c>
      <c r="J1594" s="184">
        <v>438.93</v>
      </c>
      <c r="K1594" s="185">
        <v>51</v>
      </c>
      <c r="L1594" s="185"/>
      <c r="M1594" s="186"/>
      <c r="N1594" s="61" t="s">
        <v>51</v>
      </c>
      <c r="P1594" s="175" t="s">
        <v>73</v>
      </c>
      <c r="T1594" s="176"/>
    </row>
    <row r="1595" spans="1:20" s="61" customFormat="1" ht="17.25">
      <c r="A1595" s="183" t="s">
        <v>3479</v>
      </c>
      <c r="B1595" s="183" t="s">
        <v>3480</v>
      </c>
      <c r="C1595" s="183" t="s">
        <v>73</v>
      </c>
      <c r="D1595" s="183" t="s">
        <v>74</v>
      </c>
      <c r="E1595" s="184">
        <v>558</v>
      </c>
      <c r="F1595" s="184">
        <v>350</v>
      </c>
      <c r="G1595" s="185" t="s">
        <v>1022</v>
      </c>
      <c r="H1595" s="185"/>
      <c r="I1595" s="184">
        <v>88.93</v>
      </c>
      <c r="J1595" s="184">
        <v>438.93</v>
      </c>
      <c r="K1595" s="183">
        <v>82</v>
      </c>
      <c r="L1595" s="183"/>
      <c r="M1595" s="186"/>
      <c r="N1595" s="61" t="s">
        <v>51</v>
      </c>
      <c r="P1595" s="175" t="s">
        <v>73</v>
      </c>
      <c r="T1595" s="176"/>
    </row>
    <row r="1596" spans="1:20" s="61" customFormat="1" ht="17.25">
      <c r="A1596" s="183" t="s">
        <v>3481</v>
      </c>
      <c r="B1596" s="183" t="s">
        <v>3482</v>
      </c>
      <c r="C1596" s="183" t="s">
        <v>73</v>
      </c>
      <c r="D1596" s="183" t="s">
        <v>74</v>
      </c>
      <c r="E1596" s="184">
        <v>460</v>
      </c>
      <c r="F1596" s="184">
        <v>242</v>
      </c>
      <c r="G1596" s="188" t="s">
        <v>1646</v>
      </c>
      <c r="H1596" s="183"/>
      <c r="I1596" s="184">
        <v>107.89</v>
      </c>
      <c r="J1596" s="184">
        <v>349.89</v>
      </c>
      <c r="K1596" s="185">
        <v>21</v>
      </c>
      <c r="L1596" s="185"/>
      <c r="M1596" s="186"/>
      <c r="N1596" s="61" t="s">
        <v>51</v>
      </c>
      <c r="P1596" s="175" t="s">
        <v>73</v>
      </c>
      <c r="T1596" s="176"/>
    </row>
    <row r="1597" spans="1:20" s="61" customFormat="1" ht="17.25">
      <c r="A1597" s="183" t="s">
        <v>3483</v>
      </c>
      <c r="B1597" s="183" t="s">
        <v>3484</v>
      </c>
      <c r="C1597" s="183" t="s">
        <v>49</v>
      </c>
      <c r="D1597" s="183" t="s">
        <v>50</v>
      </c>
      <c r="E1597" s="184">
        <v>511</v>
      </c>
      <c r="F1597" s="184">
        <v>511</v>
      </c>
      <c r="G1597" s="185"/>
      <c r="H1597" s="185"/>
      <c r="I1597" s="184">
        <v>149.36</v>
      </c>
      <c r="J1597" s="184">
        <v>660.36</v>
      </c>
      <c r="K1597" s="185">
        <v>91</v>
      </c>
      <c r="L1597" s="185"/>
      <c r="M1597" s="186"/>
      <c r="N1597" s="61" t="s">
        <v>51</v>
      </c>
      <c r="P1597" s="175" t="s">
        <v>49</v>
      </c>
      <c r="T1597" s="176"/>
    </row>
    <row r="1598" spans="1:20" s="61" customFormat="1" ht="17.25">
      <c r="A1598" s="183" t="s">
        <v>3485</v>
      </c>
      <c r="B1598" s="183" t="s">
        <v>3486</v>
      </c>
      <c r="C1598" s="183" t="s">
        <v>49</v>
      </c>
      <c r="D1598" s="183" t="s">
        <v>50</v>
      </c>
      <c r="E1598" s="184">
        <v>340</v>
      </c>
      <c r="F1598" s="184">
        <v>340</v>
      </c>
      <c r="G1598" s="185"/>
      <c r="H1598" s="185"/>
      <c r="I1598" s="184">
        <v>99.97</v>
      </c>
      <c r="J1598" s="184">
        <v>439.97</v>
      </c>
      <c r="K1598" s="185">
        <v>157</v>
      </c>
      <c r="L1598" s="185"/>
      <c r="M1598" s="186"/>
      <c r="N1598" s="61" t="s">
        <v>51</v>
      </c>
      <c r="P1598" s="175" t="s">
        <v>49</v>
      </c>
      <c r="T1598" s="176"/>
    </row>
    <row r="1599" spans="1:20" s="61" customFormat="1" ht="17.25">
      <c r="A1599" s="183" t="s">
        <v>3487</v>
      </c>
      <c r="B1599" s="183" t="s">
        <v>3488</v>
      </c>
      <c r="C1599" s="183" t="s">
        <v>647</v>
      </c>
      <c r="D1599" s="183" t="s">
        <v>648</v>
      </c>
      <c r="E1599" s="184">
        <v>269</v>
      </c>
      <c r="F1599" s="184">
        <v>200</v>
      </c>
      <c r="G1599" s="188" t="s">
        <v>924</v>
      </c>
      <c r="H1599" s="185"/>
      <c r="I1599" s="184">
        <v>97.82</v>
      </c>
      <c r="J1599" s="184">
        <v>297.82</v>
      </c>
      <c r="K1599" s="185">
        <v>0</v>
      </c>
      <c r="L1599" s="185"/>
      <c r="M1599" s="186"/>
      <c r="N1599" s="61" t="s">
        <v>51</v>
      </c>
      <c r="P1599" s="175" t="s">
        <v>647</v>
      </c>
      <c r="T1599" s="176"/>
    </row>
    <row r="1600" spans="1:20" s="61" customFormat="1" ht="17.25">
      <c r="A1600" s="183" t="s">
        <v>3489</v>
      </c>
      <c r="B1600" s="183" t="s">
        <v>3490</v>
      </c>
      <c r="C1600" s="183" t="s">
        <v>647</v>
      </c>
      <c r="D1600" s="183" t="s">
        <v>648</v>
      </c>
      <c r="E1600" s="184">
        <v>269</v>
      </c>
      <c r="F1600" s="184">
        <v>200</v>
      </c>
      <c r="G1600" s="188" t="s">
        <v>924</v>
      </c>
      <c r="H1600" s="185"/>
      <c r="I1600" s="184">
        <v>97.82</v>
      </c>
      <c r="J1600" s="184">
        <v>297.82</v>
      </c>
      <c r="K1600" s="185">
        <v>0</v>
      </c>
      <c r="L1600" s="185"/>
      <c r="M1600" s="186"/>
      <c r="N1600" s="61" t="s">
        <v>51</v>
      </c>
      <c r="P1600" s="175" t="s">
        <v>647</v>
      </c>
      <c r="T1600" s="176"/>
    </row>
    <row r="1601" spans="1:20" s="61" customFormat="1" ht="17.25">
      <c r="A1601" s="183" t="s">
        <v>3491</v>
      </c>
      <c r="B1601" s="183" t="s">
        <v>3492</v>
      </c>
      <c r="C1601" s="183" t="s">
        <v>647</v>
      </c>
      <c r="D1601" s="183" t="s">
        <v>648</v>
      </c>
      <c r="E1601" s="184">
        <v>269</v>
      </c>
      <c r="F1601" s="184">
        <v>190</v>
      </c>
      <c r="G1601" s="188" t="s">
        <v>649</v>
      </c>
      <c r="H1601" s="185"/>
      <c r="I1601" s="184">
        <v>97.82</v>
      </c>
      <c r="J1601" s="184">
        <v>287.82</v>
      </c>
      <c r="K1601" s="185">
        <v>0</v>
      </c>
      <c r="L1601" s="185"/>
      <c r="M1601" s="186"/>
      <c r="N1601" s="61" t="s">
        <v>51</v>
      </c>
      <c r="P1601" s="175" t="s">
        <v>647</v>
      </c>
      <c r="T1601" s="176"/>
    </row>
    <row r="1602" spans="1:20" s="61" customFormat="1" ht="17.25">
      <c r="A1602" s="183" t="s">
        <v>3493</v>
      </c>
      <c r="B1602" s="183" t="s">
        <v>3494</v>
      </c>
      <c r="C1602" s="183" t="s">
        <v>647</v>
      </c>
      <c r="D1602" s="183" t="s">
        <v>648</v>
      </c>
      <c r="E1602" s="184">
        <v>269</v>
      </c>
      <c r="F1602" s="184">
        <v>200</v>
      </c>
      <c r="G1602" s="188" t="s">
        <v>924</v>
      </c>
      <c r="H1602" s="185"/>
      <c r="I1602" s="184">
        <v>97.82</v>
      </c>
      <c r="J1602" s="184">
        <v>297.82</v>
      </c>
      <c r="K1602" s="185">
        <v>0</v>
      </c>
      <c r="L1602" s="185"/>
      <c r="M1602" s="186"/>
      <c r="N1602" s="61" t="s">
        <v>51</v>
      </c>
      <c r="P1602" s="175" t="s">
        <v>647</v>
      </c>
      <c r="T1602" s="176"/>
    </row>
    <row r="1603" spans="1:20" s="61" customFormat="1" ht="17.25">
      <c r="A1603" s="183" t="s">
        <v>3495</v>
      </c>
      <c r="B1603" s="183" t="s">
        <v>3496</v>
      </c>
      <c r="C1603" s="183" t="s">
        <v>49</v>
      </c>
      <c r="D1603" s="183" t="s">
        <v>50</v>
      </c>
      <c r="E1603" s="184">
        <v>330</v>
      </c>
      <c r="F1603" s="184">
        <v>305</v>
      </c>
      <c r="G1603" s="188" t="s">
        <v>494</v>
      </c>
      <c r="H1603" s="185"/>
      <c r="I1603" s="184">
        <v>102.77</v>
      </c>
      <c r="J1603" s="184">
        <v>407.77</v>
      </c>
      <c r="K1603" s="185">
        <v>0</v>
      </c>
      <c r="L1603" s="185" t="s">
        <v>57</v>
      </c>
      <c r="M1603" s="186" t="s">
        <v>77</v>
      </c>
      <c r="N1603" s="61" t="s">
        <v>51</v>
      </c>
      <c r="P1603" s="175" t="s">
        <v>49</v>
      </c>
      <c r="T1603" s="176"/>
    </row>
    <row r="1604" spans="1:20" s="61" customFormat="1" ht="17.25">
      <c r="A1604" s="183" t="s">
        <v>3497</v>
      </c>
      <c r="B1604" s="183" t="s">
        <v>3498</v>
      </c>
      <c r="C1604" s="183" t="s">
        <v>49</v>
      </c>
      <c r="D1604" s="183" t="s">
        <v>50</v>
      </c>
      <c r="E1604" s="184">
        <v>330</v>
      </c>
      <c r="F1604" s="184">
        <v>305</v>
      </c>
      <c r="G1604" s="188" t="s">
        <v>494</v>
      </c>
      <c r="H1604" s="185"/>
      <c r="I1604" s="184">
        <v>102.77</v>
      </c>
      <c r="J1604" s="184">
        <v>407.77</v>
      </c>
      <c r="K1604" s="185">
        <v>90</v>
      </c>
      <c r="L1604" s="185"/>
      <c r="M1604" s="186"/>
      <c r="N1604" s="61" t="s">
        <v>51</v>
      </c>
      <c r="P1604" s="175" t="s">
        <v>49</v>
      </c>
      <c r="T1604" s="176"/>
    </row>
    <row r="1605" spans="1:20" s="61" customFormat="1" ht="17.25">
      <c r="A1605" s="183" t="s">
        <v>3499</v>
      </c>
      <c r="B1605" s="183" t="s">
        <v>3500</v>
      </c>
      <c r="C1605" s="183" t="s">
        <v>49</v>
      </c>
      <c r="D1605" s="183" t="s">
        <v>50</v>
      </c>
      <c r="E1605" s="184">
        <v>219</v>
      </c>
      <c r="F1605" s="184">
        <v>219</v>
      </c>
      <c r="G1605" s="188"/>
      <c r="H1605" s="185"/>
      <c r="I1605" s="184">
        <v>88.34</v>
      </c>
      <c r="J1605" s="184">
        <v>307.34</v>
      </c>
      <c r="K1605" s="185">
        <v>0</v>
      </c>
      <c r="L1605" s="185"/>
      <c r="M1605" s="186"/>
      <c r="N1605" s="61" t="s">
        <v>51</v>
      </c>
      <c r="P1605" s="175" t="s">
        <v>49</v>
      </c>
      <c r="T1605" s="176"/>
    </row>
    <row r="1606" spans="1:20" s="61" customFormat="1" ht="17.25">
      <c r="A1606" s="183" t="s">
        <v>3501</v>
      </c>
      <c r="B1606" s="183" t="s">
        <v>3502</v>
      </c>
      <c r="C1606" s="183" t="s">
        <v>49</v>
      </c>
      <c r="D1606" s="183" t="s">
        <v>50</v>
      </c>
      <c r="E1606" s="184">
        <v>219</v>
      </c>
      <c r="F1606" s="184">
        <v>219</v>
      </c>
      <c r="G1606" s="188"/>
      <c r="H1606" s="183"/>
      <c r="I1606" s="184">
        <v>88.34</v>
      </c>
      <c r="J1606" s="184">
        <v>307.34</v>
      </c>
      <c r="K1606" s="185">
        <v>121</v>
      </c>
      <c r="L1606" s="185" t="s">
        <v>57</v>
      </c>
      <c r="M1606" s="186" t="s">
        <v>3279</v>
      </c>
      <c r="N1606" s="61" t="s">
        <v>51</v>
      </c>
      <c r="P1606" s="175" t="s">
        <v>49</v>
      </c>
      <c r="T1606" s="176"/>
    </row>
    <row r="1607" spans="1:20" s="61" customFormat="1" ht="17.25">
      <c r="A1607" s="183" t="s">
        <v>3503</v>
      </c>
      <c r="B1607" s="183" t="s">
        <v>3504</v>
      </c>
      <c r="C1607" s="183" t="s">
        <v>49</v>
      </c>
      <c r="D1607" s="183" t="s">
        <v>50</v>
      </c>
      <c r="E1607" s="184">
        <v>218</v>
      </c>
      <c r="F1607" s="184">
        <v>218</v>
      </c>
      <c r="G1607" s="188"/>
      <c r="H1607" s="185"/>
      <c r="I1607" s="184">
        <v>73.62</v>
      </c>
      <c r="J1607" s="184">
        <v>291.62</v>
      </c>
      <c r="K1607" s="185">
        <v>157</v>
      </c>
      <c r="L1607" s="185"/>
      <c r="M1607" s="186"/>
      <c r="N1607" s="61" t="s">
        <v>51</v>
      </c>
      <c r="P1607" s="175" t="s">
        <v>49</v>
      </c>
      <c r="T1607" s="176"/>
    </row>
    <row r="1608" spans="1:20" s="61" customFormat="1" ht="17.25">
      <c r="A1608" s="183" t="s">
        <v>3505</v>
      </c>
      <c r="B1608" s="183" t="s">
        <v>3506</v>
      </c>
      <c r="C1608" s="183" t="s">
        <v>49</v>
      </c>
      <c r="D1608" s="183" t="s">
        <v>50</v>
      </c>
      <c r="E1608" s="184">
        <v>218</v>
      </c>
      <c r="F1608" s="184">
        <v>218</v>
      </c>
      <c r="G1608" s="185"/>
      <c r="H1608" s="185"/>
      <c r="I1608" s="184">
        <v>73.62</v>
      </c>
      <c r="J1608" s="184">
        <v>291.62</v>
      </c>
      <c r="K1608" s="185">
        <v>306</v>
      </c>
      <c r="L1608" s="185"/>
      <c r="M1608" s="186"/>
      <c r="N1608" s="61" t="s">
        <v>51</v>
      </c>
      <c r="P1608" s="175" t="s">
        <v>49</v>
      </c>
      <c r="T1608" s="176"/>
    </row>
    <row r="1609" spans="1:20" s="61" customFormat="1" ht="17.25">
      <c r="A1609" s="183" t="s">
        <v>3507</v>
      </c>
      <c r="B1609" s="183" t="s">
        <v>3508</v>
      </c>
      <c r="C1609" s="183" t="s">
        <v>49</v>
      </c>
      <c r="D1609" s="183" t="s">
        <v>50</v>
      </c>
      <c r="E1609" s="184">
        <v>335</v>
      </c>
      <c r="F1609" s="184">
        <v>295</v>
      </c>
      <c r="G1609" s="185" t="s">
        <v>263</v>
      </c>
      <c r="H1609" s="185"/>
      <c r="I1609" s="184">
        <v>153.85</v>
      </c>
      <c r="J1609" s="184">
        <v>448.85</v>
      </c>
      <c r="K1609" s="185">
        <v>0</v>
      </c>
      <c r="L1609" s="185"/>
      <c r="M1609" s="186"/>
      <c r="N1609" s="61" t="s">
        <v>51</v>
      </c>
      <c r="P1609" s="175" t="s">
        <v>49</v>
      </c>
      <c r="T1609" s="176"/>
    </row>
    <row r="1610" spans="1:20" s="61" customFormat="1" ht="17.25">
      <c r="A1610" s="183" t="s">
        <v>3509</v>
      </c>
      <c r="B1610" s="183" t="s">
        <v>3510</v>
      </c>
      <c r="C1610" s="183" t="s">
        <v>49</v>
      </c>
      <c r="D1610" s="183" t="s">
        <v>50</v>
      </c>
      <c r="E1610" s="184">
        <v>335</v>
      </c>
      <c r="F1610" s="184">
        <v>295</v>
      </c>
      <c r="G1610" s="185" t="s">
        <v>263</v>
      </c>
      <c r="H1610" s="185"/>
      <c r="I1610" s="184">
        <v>153.85</v>
      </c>
      <c r="J1610" s="184">
        <v>448.85</v>
      </c>
      <c r="K1610" s="185">
        <v>29</v>
      </c>
      <c r="L1610" s="185"/>
      <c r="M1610" s="186"/>
      <c r="N1610" s="61" t="s">
        <v>51</v>
      </c>
      <c r="P1610" s="175" t="s">
        <v>49</v>
      </c>
      <c r="T1610" s="176"/>
    </row>
    <row r="1611" spans="1:20" s="61" customFormat="1" ht="17.25">
      <c r="A1611" s="183" t="s">
        <v>3511</v>
      </c>
      <c r="B1611" s="183" t="s">
        <v>3512</v>
      </c>
      <c r="C1611" s="183" t="s">
        <v>3386</v>
      </c>
      <c r="D1611" s="183" t="s">
        <v>3387</v>
      </c>
      <c r="E1611" s="184">
        <v>139.99</v>
      </c>
      <c r="F1611" s="184">
        <v>99.99</v>
      </c>
      <c r="G1611" s="185" t="s">
        <v>329</v>
      </c>
      <c r="H1611" s="185" t="s">
        <v>56</v>
      </c>
      <c r="I1611" s="184">
        <v>38.27</v>
      </c>
      <c r="J1611" s="184">
        <v>138.26</v>
      </c>
      <c r="K1611" s="185">
        <v>3</v>
      </c>
      <c r="L1611" s="185"/>
      <c r="M1611" s="186"/>
      <c r="N1611" s="61" t="s">
        <v>51</v>
      </c>
      <c r="P1611" s="175" t="s">
        <v>3386</v>
      </c>
      <c r="T1611" s="176"/>
    </row>
    <row r="1612" spans="1:20" s="61" customFormat="1" ht="17.25">
      <c r="A1612" s="183" t="s">
        <v>3513</v>
      </c>
      <c r="B1612" s="183" t="s">
        <v>3514</v>
      </c>
      <c r="C1612" s="183" t="s">
        <v>3386</v>
      </c>
      <c r="D1612" s="183" t="s">
        <v>3387</v>
      </c>
      <c r="E1612" s="184">
        <v>98.74</v>
      </c>
      <c r="F1612" s="184">
        <v>84.99</v>
      </c>
      <c r="G1612" s="185" t="s">
        <v>102</v>
      </c>
      <c r="H1612" s="185" t="s">
        <v>56</v>
      </c>
      <c r="I1612" s="184">
        <v>27.31</v>
      </c>
      <c r="J1612" s="184">
        <v>112.3</v>
      </c>
      <c r="K1612" s="185">
        <v>3</v>
      </c>
      <c r="L1612" s="185"/>
      <c r="M1612" s="186"/>
      <c r="N1612" s="61" t="s">
        <v>51</v>
      </c>
      <c r="P1612" s="175" t="s">
        <v>3386</v>
      </c>
      <c r="T1612" s="176"/>
    </row>
    <row r="1613" spans="1:20" s="61" customFormat="1" ht="17.25">
      <c r="A1613" s="183" t="s">
        <v>3515</v>
      </c>
      <c r="B1613" s="183" t="s">
        <v>3516</v>
      </c>
      <c r="C1613" s="183" t="s">
        <v>3386</v>
      </c>
      <c r="D1613" s="183" t="s">
        <v>3387</v>
      </c>
      <c r="E1613" s="184">
        <v>104.99</v>
      </c>
      <c r="F1613" s="184">
        <v>84.99</v>
      </c>
      <c r="G1613" s="188" t="s">
        <v>99</v>
      </c>
      <c r="H1613" s="185" t="s">
        <v>56</v>
      </c>
      <c r="I1613" s="184">
        <v>27.31</v>
      </c>
      <c r="J1613" s="184">
        <v>112.3</v>
      </c>
      <c r="K1613" s="185">
        <v>38</v>
      </c>
      <c r="L1613" s="185"/>
      <c r="M1613" s="186"/>
      <c r="N1613" s="61" t="s">
        <v>51</v>
      </c>
      <c r="P1613" s="175" t="s">
        <v>3386</v>
      </c>
      <c r="T1613" s="176"/>
    </row>
    <row r="1614" spans="1:20" s="61" customFormat="1" ht="17.25">
      <c r="A1614" s="183" t="s">
        <v>3517</v>
      </c>
      <c r="B1614" s="183" t="s">
        <v>3518</v>
      </c>
      <c r="C1614" s="183" t="s">
        <v>116</v>
      </c>
      <c r="D1614" s="183" t="s">
        <v>117</v>
      </c>
      <c r="E1614" s="184">
        <v>477</v>
      </c>
      <c r="F1614" s="184">
        <v>477</v>
      </c>
      <c r="G1614" s="188"/>
      <c r="H1614" s="185"/>
      <c r="I1614" s="184">
        <v>147.01</v>
      </c>
      <c r="J1614" s="184">
        <v>624.01</v>
      </c>
      <c r="K1614" s="185">
        <v>62</v>
      </c>
      <c r="L1614" s="185"/>
      <c r="M1614" s="186"/>
      <c r="N1614" s="61" t="s">
        <v>51</v>
      </c>
      <c r="P1614" s="175" t="s">
        <v>116</v>
      </c>
      <c r="T1614" s="176"/>
    </row>
    <row r="1615" spans="1:20" s="61" customFormat="1" ht="17.25">
      <c r="A1615" s="183" t="s">
        <v>3519</v>
      </c>
      <c r="B1615" s="183" t="s">
        <v>3520</v>
      </c>
      <c r="C1615" s="183" t="s">
        <v>116</v>
      </c>
      <c r="D1615" s="183" t="s">
        <v>117</v>
      </c>
      <c r="E1615" s="184">
        <v>484</v>
      </c>
      <c r="F1615" s="184">
        <v>484</v>
      </c>
      <c r="G1615" s="188"/>
      <c r="H1615" s="185"/>
      <c r="I1615" s="184">
        <v>150.35</v>
      </c>
      <c r="J1615" s="184">
        <v>634.35</v>
      </c>
      <c r="K1615" s="185">
        <v>50</v>
      </c>
      <c r="L1615" s="185"/>
      <c r="M1615" s="186"/>
      <c r="N1615" s="61" t="s">
        <v>51</v>
      </c>
      <c r="P1615" s="175" t="s">
        <v>116</v>
      </c>
      <c r="T1615" s="176"/>
    </row>
    <row r="1616" spans="1:20" s="61" customFormat="1" ht="17.25">
      <c r="A1616" s="183" t="s">
        <v>3521</v>
      </c>
      <c r="B1616" s="183" t="s">
        <v>3522</v>
      </c>
      <c r="C1616" s="183" t="s">
        <v>116</v>
      </c>
      <c r="D1616" s="183" t="s">
        <v>117</v>
      </c>
      <c r="E1616" s="184">
        <v>484</v>
      </c>
      <c r="F1616" s="184">
        <v>405</v>
      </c>
      <c r="G1616" s="185" t="s">
        <v>107</v>
      </c>
      <c r="H1616" s="185"/>
      <c r="I1616" s="184">
        <v>150.35</v>
      </c>
      <c r="J1616" s="184">
        <v>555.35</v>
      </c>
      <c r="K1616" s="185">
        <v>18</v>
      </c>
      <c r="L1616" s="185"/>
      <c r="M1616" s="186"/>
      <c r="N1616" s="61" t="s">
        <v>51</v>
      </c>
      <c r="P1616" s="175" t="s">
        <v>116</v>
      </c>
      <c r="T1616" s="176"/>
    </row>
    <row r="1617" spans="1:20" s="61" customFormat="1" ht="17.25">
      <c r="A1617" s="183" t="s">
        <v>3523</v>
      </c>
      <c r="B1617" s="183" t="s">
        <v>3524</v>
      </c>
      <c r="C1617" s="183" t="s">
        <v>116</v>
      </c>
      <c r="D1617" s="183" t="s">
        <v>117</v>
      </c>
      <c r="E1617" s="184">
        <v>477</v>
      </c>
      <c r="F1617" s="184">
        <v>477</v>
      </c>
      <c r="G1617" s="185"/>
      <c r="H1617" s="185"/>
      <c r="I1617" s="184">
        <v>147.01</v>
      </c>
      <c r="J1617" s="184">
        <v>624.01</v>
      </c>
      <c r="K1617" s="185">
        <v>49</v>
      </c>
      <c r="L1617" s="185"/>
      <c r="M1617" s="186"/>
      <c r="N1617" s="61" t="s">
        <v>51</v>
      </c>
      <c r="P1617" s="175" t="s">
        <v>116</v>
      </c>
      <c r="T1617" s="176"/>
    </row>
    <row r="1618" spans="1:20" s="61" customFormat="1" ht="17.25">
      <c r="A1618" s="183" t="s">
        <v>3525</v>
      </c>
      <c r="B1618" s="183" t="s">
        <v>3526</v>
      </c>
      <c r="C1618" s="183" t="s">
        <v>116</v>
      </c>
      <c r="D1618" s="183" t="s">
        <v>117</v>
      </c>
      <c r="E1618" s="184">
        <v>477</v>
      </c>
      <c r="F1618" s="184">
        <v>405</v>
      </c>
      <c r="G1618" s="188" t="s">
        <v>268</v>
      </c>
      <c r="H1618" s="185"/>
      <c r="I1618" s="184">
        <v>147.01</v>
      </c>
      <c r="J1618" s="184">
        <v>552.01</v>
      </c>
      <c r="K1618" s="185">
        <v>8</v>
      </c>
      <c r="L1618" s="185"/>
      <c r="M1618" s="186"/>
      <c r="N1618" s="61" t="s">
        <v>51</v>
      </c>
      <c r="P1618" s="175" t="s">
        <v>116</v>
      </c>
      <c r="T1618" s="176"/>
    </row>
    <row r="1619" spans="1:20" s="61" customFormat="1" ht="17.25">
      <c r="A1619" s="183" t="s">
        <v>3527</v>
      </c>
      <c r="B1619" s="183" t="s">
        <v>3528</v>
      </c>
      <c r="C1619" s="183" t="s">
        <v>116</v>
      </c>
      <c r="D1619" s="183" t="s">
        <v>117</v>
      </c>
      <c r="E1619" s="184">
        <v>484</v>
      </c>
      <c r="F1619" s="184">
        <v>484</v>
      </c>
      <c r="G1619" s="185"/>
      <c r="H1619" s="185"/>
      <c r="I1619" s="184">
        <v>150.35</v>
      </c>
      <c r="J1619" s="184">
        <v>634.35</v>
      </c>
      <c r="K1619" s="185">
        <v>83</v>
      </c>
      <c r="L1619" s="185"/>
      <c r="M1619" s="186"/>
      <c r="N1619" s="61" t="s">
        <v>51</v>
      </c>
      <c r="P1619" s="175" t="s">
        <v>116</v>
      </c>
      <c r="T1619" s="176"/>
    </row>
    <row r="1620" spans="1:20" s="61" customFormat="1" ht="17.25">
      <c r="A1620" s="183" t="s">
        <v>3529</v>
      </c>
      <c r="B1620" s="183" t="s">
        <v>3530</v>
      </c>
      <c r="C1620" s="183" t="s">
        <v>3531</v>
      </c>
      <c r="D1620" s="183" t="s">
        <v>3532</v>
      </c>
      <c r="E1620" s="184">
        <v>79</v>
      </c>
      <c r="F1620" s="184">
        <v>67</v>
      </c>
      <c r="G1620" s="185" t="s">
        <v>268</v>
      </c>
      <c r="H1620" s="185"/>
      <c r="I1620" s="184">
        <v>39.65</v>
      </c>
      <c r="J1620" s="184">
        <v>106.65</v>
      </c>
      <c r="K1620" s="185">
        <v>0</v>
      </c>
      <c r="L1620" s="185"/>
      <c r="M1620" s="186"/>
      <c r="N1620" s="61" t="s">
        <v>51</v>
      </c>
      <c r="P1620" s="175" t="s">
        <v>3531</v>
      </c>
      <c r="T1620" s="176"/>
    </row>
    <row r="1621" spans="1:20" s="61" customFormat="1" ht="17.25">
      <c r="A1621" s="183" t="s">
        <v>3533</v>
      </c>
      <c r="B1621" s="183" t="s">
        <v>3534</v>
      </c>
      <c r="C1621" s="183" t="s">
        <v>3531</v>
      </c>
      <c r="D1621" s="183" t="s">
        <v>3532</v>
      </c>
      <c r="E1621" s="184">
        <v>149</v>
      </c>
      <c r="F1621" s="184">
        <v>136</v>
      </c>
      <c r="G1621" s="188" t="s">
        <v>55</v>
      </c>
      <c r="H1621" s="185"/>
      <c r="I1621" s="184">
        <v>103.2</v>
      </c>
      <c r="J1621" s="184">
        <v>239.2</v>
      </c>
      <c r="K1621" s="185">
        <v>17</v>
      </c>
      <c r="L1621" s="185"/>
      <c r="M1621" s="186"/>
      <c r="N1621" s="61" t="s">
        <v>51</v>
      </c>
      <c r="P1621" s="175" t="s">
        <v>3531</v>
      </c>
      <c r="T1621" s="176"/>
    </row>
    <row r="1622" spans="1:20" s="61" customFormat="1" ht="17.25">
      <c r="A1622" s="183" t="s">
        <v>3535</v>
      </c>
      <c r="B1622" s="183" t="s">
        <v>3536</v>
      </c>
      <c r="C1622" s="183" t="s">
        <v>3531</v>
      </c>
      <c r="D1622" s="183" t="s">
        <v>3532</v>
      </c>
      <c r="E1622" s="184">
        <v>139</v>
      </c>
      <c r="F1622" s="184">
        <v>132</v>
      </c>
      <c r="G1622" s="188" t="s">
        <v>194</v>
      </c>
      <c r="H1622" s="185"/>
      <c r="I1622" s="184">
        <v>97.82</v>
      </c>
      <c r="J1622" s="184">
        <v>229.82</v>
      </c>
      <c r="K1622" s="185">
        <v>0</v>
      </c>
      <c r="L1622" s="185"/>
      <c r="M1622" s="186"/>
      <c r="N1622" s="61" t="s">
        <v>51</v>
      </c>
      <c r="P1622" s="175" t="s">
        <v>3531</v>
      </c>
      <c r="T1622" s="176"/>
    </row>
    <row r="1623" spans="1:20" s="61" customFormat="1" ht="17.25">
      <c r="A1623" s="183" t="s">
        <v>3537</v>
      </c>
      <c r="B1623" s="183" t="s">
        <v>3538</v>
      </c>
      <c r="C1623" s="183" t="s">
        <v>3531</v>
      </c>
      <c r="D1623" s="183" t="s">
        <v>3532</v>
      </c>
      <c r="E1623" s="184">
        <v>143</v>
      </c>
      <c r="F1623" s="184">
        <v>134</v>
      </c>
      <c r="G1623" s="188" t="s">
        <v>126</v>
      </c>
      <c r="H1623" s="185"/>
      <c r="I1623" s="184">
        <v>99.87</v>
      </c>
      <c r="J1623" s="184">
        <v>233.87</v>
      </c>
      <c r="K1623" s="185">
        <v>0</v>
      </c>
      <c r="L1623" s="185"/>
      <c r="M1623" s="186"/>
      <c r="N1623" s="61" t="s">
        <v>51</v>
      </c>
      <c r="P1623" s="175" t="s">
        <v>3531</v>
      </c>
      <c r="T1623" s="176"/>
    </row>
    <row r="1624" spans="1:20" s="61" customFormat="1" ht="17.25">
      <c r="A1624" s="183" t="s">
        <v>3539</v>
      </c>
      <c r="B1624" s="183" t="s">
        <v>3540</v>
      </c>
      <c r="C1624" s="183" t="s">
        <v>3531</v>
      </c>
      <c r="D1624" s="183" t="s">
        <v>3532</v>
      </c>
      <c r="E1624" s="184">
        <v>139</v>
      </c>
      <c r="F1624" s="184">
        <v>132</v>
      </c>
      <c r="G1624" s="188" t="s">
        <v>194</v>
      </c>
      <c r="H1624" s="185"/>
      <c r="I1624" s="184">
        <v>56.62</v>
      </c>
      <c r="J1624" s="184">
        <v>188.62</v>
      </c>
      <c r="K1624" s="183">
        <v>0</v>
      </c>
      <c r="L1624" s="183"/>
      <c r="M1624" s="186"/>
      <c r="N1624" s="61" t="s">
        <v>51</v>
      </c>
      <c r="P1624" s="175" t="s">
        <v>3531</v>
      </c>
      <c r="T1624" s="176"/>
    </row>
    <row r="1625" spans="1:20" s="61" customFormat="1" ht="17.25">
      <c r="A1625" s="183" t="s">
        <v>3541</v>
      </c>
      <c r="B1625" s="183" t="s">
        <v>3542</v>
      </c>
      <c r="C1625" s="183" t="s">
        <v>3531</v>
      </c>
      <c r="D1625" s="183" t="s">
        <v>3532</v>
      </c>
      <c r="E1625" s="184">
        <v>148</v>
      </c>
      <c r="F1625" s="184">
        <v>139</v>
      </c>
      <c r="G1625" s="185" t="s">
        <v>126</v>
      </c>
      <c r="H1625" s="185"/>
      <c r="I1625" s="184">
        <v>100.76</v>
      </c>
      <c r="J1625" s="184">
        <v>239.76</v>
      </c>
      <c r="K1625" s="185">
        <v>0</v>
      </c>
      <c r="L1625" s="185"/>
      <c r="M1625" s="186"/>
      <c r="N1625" s="61" t="s">
        <v>51</v>
      </c>
      <c r="P1625" s="175" t="s">
        <v>3531</v>
      </c>
      <c r="T1625" s="176"/>
    </row>
    <row r="1626" spans="1:20" s="61" customFormat="1" ht="17.25">
      <c r="A1626" s="183" t="s">
        <v>3543</v>
      </c>
      <c r="B1626" s="183" t="s">
        <v>3544</v>
      </c>
      <c r="C1626" s="183" t="s">
        <v>3531</v>
      </c>
      <c r="D1626" s="183" t="s">
        <v>3532</v>
      </c>
      <c r="E1626" s="184">
        <v>134</v>
      </c>
      <c r="F1626" s="184">
        <v>129</v>
      </c>
      <c r="G1626" s="188" t="s">
        <v>321</v>
      </c>
      <c r="H1626" s="183"/>
      <c r="I1626" s="184">
        <v>97.01</v>
      </c>
      <c r="J1626" s="184">
        <v>226.01</v>
      </c>
      <c r="K1626" s="185">
        <v>0</v>
      </c>
      <c r="L1626" s="185"/>
      <c r="M1626" s="186"/>
      <c r="N1626" s="61" t="s">
        <v>51</v>
      </c>
      <c r="P1626" s="175" t="s">
        <v>3531</v>
      </c>
      <c r="T1626" s="176"/>
    </row>
    <row r="1627" spans="1:20" s="61" customFormat="1" ht="17.25">
      <c r="A1627" s="183" t="s">
        <v>3545</v>
      </c>
      <c r="B1627" s="183" t="s">
        <v>3546</v>
      </c>
      <c r="C1627" s="183" t="s">
        <v>86</v>
      </c>
      <c r="D1627" s="183" t="s">
        <v>87</v>
      </c>
      <c r="E1627" s="184"/>
      <c r="F1627" s="184"/>
      <c r="G1627" s="185"/>
      <c r="H1627" s="185"/>
      <c r="I1627" s="184"/>
      <c r="J1627" s="184"/>
      <c r="K1627" s="185" t="s">
        <v>410</v>
      </c>
      <c r="L1627" s="185"/>
      <c r="M1627" s="186"/>
      <c r="N1627" s="61" t="s">
        <v>410</v>
      </c>
      <c r="P1627" s="175" t="s">
        <v>86</v>
      </c>
      <c r="T1627" s="176"/>
    </row>
    <row r="1628" spans="1:20" s="61" customFormat="1" ht="17.25">
      <c r="A1628" s="183" t="s">
        <v>3547</v>
      </c>
      <c r="B1628" s="183" t="s">
        <v>3548</v>
      </c>
      <c r="C1628" s="183" t="s">
        <v>86</v>
      </c>
      <c r="D1628" s="183" t="s">
        <v>87</v>
      </c>
      <c r="E1628" s="184"/>
      <c r="F1628" s="184"/>
      <c r="G1628" s="185"/>
      <c r="H1628" s="185"/>
      <c r="I1628" s="184"/>
      <c r="J1628" s="184"/>
      <c r="K1628" s="185" t="s">
        <v>410</v>
      </c>
      <c r="L1628" s="185"/>
      <c r="M1628" s="186"/>
      <c r="N1628" s="61" t="s">
        <v>410</v>
      </c>
      <c r="P1628" s="175" t="s">
        <v>86</v>
      </c>
      <c r="T1628" s="176"/>
    </row>
    <row r="1629" spans="1:20" s="61" customFormat="1" ht="17.25">
      <c r="A1629" s="183" t="s">
        <v>3549</v>
      </c>
      <c r="B1629" s="183" t="s">
        <v>3550</v>
      </c>
      <c r="C1629" s="183" t="s">
        <v>116</v>
      </c>
      <c r="D1629" s="183" t="s">
        <v>117</v>
      </c>
      <c r="E1629" s="184"/>
      <c r="F1629" s="184"/>
      <c r="G1629" s="188"/>
      <c r="H1629" s="185"/>
      <c r="I1629" s="184"/>
      <c r="J1629" s="184"/>
      <c r="K1629" s="185" t="s">
        <v>410</v>
      </c>
      <c r="L1629" s="185"/>
      <c r="M1629" s="186"/>
      <c r="N1629" s="61" t="s">
        <v>410</v>
      </c>
      <c r="P1629" s="175" t="s">
        <v>116</v>
      </c>
      <c r="T1629" s="176"/>
    </row>
    <row r="1630" spans="1:20" s="61" customFormat="1" ht="17.25">
      <c r="A1630" s="183" t="s">
        <v>3551</v>
      </c>
      <c r="B1630" s="183" t="s">
        <v>3552</v>
      </c>
      <c r="C1630" s="183" t="s">
        <v>116</v>
      </c>
      <c r="D1630" s="183" t="s">
        <v>117</v>
      </c>
      <c r="E1630" s="184"/>
      <c r="F1630" s="184"/>
      <c r="G1630" s="185"/>
      <c r="H1630" s="185"/>
      <c r="I1630" s="184"/>
      <c r="J1630" s="184"/>
      <c r="K1630" s="185" t="s">
        <v>410</v>
      </c>
      <c r="L1630" s="185"/>
      <c r="M1630" s="186"/>
      <c r="N1630" s="61" t="s">
        <v>410</v>
      </c>
      <c r="P1630" s="175" t="s">
        <v>116</v>
      </c>
      <c r="T1630" s="176"/>
    </row>
    <row r="1631" spans="1:20" s="61" customFormat="1" ht="17.25">
      <c r="A1631" s="183" t="s">
        <v>3553</v>
      </c>
      <c r="B1631" s="183" t="s">
        <v>3554</v>
      </c>
      <c r="C1631" s="183" t="s">
        <v>116</v>
      </c>
      <c r="D1631" s="183" t="s">
        <v>117</v>
      </c>
      <c r="E1631" s="184"/>
      <c r="F1631" s="184"/>
      <c r="G1631" s="185"/>
      <c r="H1631" s="185"/>
      <c r="I1631" s="184"/>
      <c r="J1631" s="184"/>
      <c r="K1631" s="185" t="s">
        <v>410</v>
      </c>
      <c r="L1631" s="185"/>
      <c r="M1631" s="186"/>
      <c r="N1631" s="61" t="s">
        <v>410</v>
      </c>
      <c r="P1631" s="175" t="s">
        <v>116</v>
      </c>
      <c r="T1631" s="176"/>
    </row>
    <row r="1632" spans="1:20" s="61" customFormat="1" ht="17.25">
      <c r="A1632" s="183" t="s">
        <v>3555</v>
      </c>
      <c r="B1632" s="183" t="s">
        <v>3556</v>
      </c>
      <c r="C1632" s="183" t="s">
        <v>116</v>
      </c>
      <c r="D1632" s="183" t="s">
        <v>117</v>
      </c>
      <c r="E1632" s="184"/>
      <c r="F1632" s="184"/>
      <c r="G1632" s="188"/>
      <c r="H1632" s="185"/>
      <c r="I1632" s="184"/>
      <c r="J1632" s="184"/>
      <c r="K1632" s="185" t="s">
        <v>410</v>
      </c>
      <c r="L1632" s="185"/>
      <c r="M1632" s="186"/>
      <c r="N1632" s="61" t="s">
        <v>410</v>
      </c>
      <c r="P1632" s="175" t="s">
        <v>116</v>
      </c>
      <c r="T1632" s="176"/>
    </row>
    <row r="1633" spans="1:20" s="61" customFormat="1" ht="17.25">
      <c r="A1633" s="183" t="s">
        <v>3557</v>
      </c>
      <c r="B1633" s="183" t="s">
        <v>3558</v>
      </c>
      <c r="C1633" s="183" t="s">
        <v>116</v>
      </c>
      <c r="D1633" s="183" t="s">
        <v>117</v>
      </c>
      <c r="E1633" s="184">
        <v>276</v>
      </c>
      <c r="F1633" s="184">
        <v>276</v>
      </c>
      <c r="G1633" s="185"/>
      <c r="H1633" s="185"/>
      <c r="I1633" s="184">
        <v>91.04</v>
      </c>
      <c r="J1633" s="184">
        <v>367.04</v>
      </c>
      <c r="K1633" s="185">
        <v>75</v>
      </c>
      <c r="L1633" s="185"/>
      <c r="M1633" s="186"/>
      <c r="N1633" s="61" t="s">
        <v>51</v>
      </c>
      <c r="P1633" s="175" t="s">
        <v>116</v>
      </c>
      <c r="T1633" s="176"/>
    </row>
    <row r="1634" spans="1:20" s="61" customFormat="1" ht="17.25">
      <c r="A1634" s="183" t="s">
        <v>3559</v>
      </c>
      <c r="B1634" s="183" t="s">
        <v>3560</v>
      </c>
      <c r="C1634" s="183" t="s">
        <v>116</v>
      </c>
      <c r="D1634" s="183" t="s">
        <v>117</v>
      </c>
      <c r="E1634" s="184">
        <v>276</v>
      </c>
      <c r="F1634" s="184">
        <v>276</v>
      </c>
      <c r="G1634" s="185"/>
      <c r="H1634" s="185"/>
      <c r="I1634" s="184">
        <v>91.04</v>
      </c>
      <c r="J1634" s="184">
        <v>367.04</v>
      </c>
      <c r="K1634" s="185">
        <v>18</v>
      </c>
      <c r="L1634" s="185"/>
      <c r="M1634" s="186"/>
      <c r="N1634" s="61" t="s">
        <v>51</v>
      </c>
      <c r="P1634" s="175" t="s">
        <v>116</v>
      </c>
      <c r="T1634" s="176"/>
    </row>
    <row r="1635" spans="1:20" s="61" customFormat="1" ht="17.25">
      <c r="A1635" s="183" t="s">
        <v>3561</v>
      </c>
      <c r="B1635" s="183" t="s">
        <v>3562</v>
      </c>
      <c r="C1635" s="183" t="s">
        <v>3531</v>
      </c>
      <c r="D1635" s="183" t="s">
        <v>3532</v>
      </c>
      <c r="E1635" s="184">
        <v>148</v>
      </c>
      <c r="F1635" s="184">
        <v>128</v>
      </c>
      <c r="G1635" s="185" t="s">
        <v>102</v>
      </c>
      <c r="H1635" s="185"/>
      <c r="I1635" s="184">
        <v>102.43</v>
      </c>
      <c r="J1635" s="184">
        <v>230.43</v>
      </c>
      <c r="K1635" s="185">
        <v>15</v>
      </c>
      <c r="L1635" s="185"/>
      <c r="M1635" s="186"/>
      <c r="N1635" s="61" t="s">
        <v>51</v>
      </c>
      <c r="P1635" s="175" t="s">
        <v>3531</v>
      </c>
      <c r="T1635" s="176"/>
    </row>
    <row r="1636" spans="1:20" s="61" customFormat="1" ht="17.25">
      <c r="A1636" s="183" t="s">
        <v>3563</v>
      </c>
      <c r="B1636" s="183" t="s">
        <v>3564</v>
      </c>
      <c r="C1636" s="183" t="s">
        <v>3531</v>
      </c>
      <c r="D1636" s="183" t="s">
        <v>3532</v>
      </c>
      <c r="E1636" s="184">
        <v>135</v>
      </c>
      <c r="F1636" s="184">
        <v>135</v>
      </c>
      <c r="G1636" s="185"/>
      <c r="H1636" s="185"/>
      <c r="I1636" s="184">
        <v>97.82</v>
      </c>
      <c r="J1636" s="184">
        <v>232.82</v>
      </c>
      <c r="K1636" s="185">
        <v>42</v>
      </c>
      <c r="L1636" s="185"/>
      <c r="M1636" s="186"/>
      <c r="N1636" s="61" t="s">
        <v>51</v>
      </c>
      <c r="P1636" s="175" t="s">
        <v>3531</v>
      </c>
      <c r="T1636" s="176"/>
    </row>
    <row r="1637" spans="1:20" s="61" customFormat="1" ht="17.25">
      <c r="A1637" s="183" t="s">
        <v>3565</v>
      </c>
      <c r="B1637" s="183" t="s">
        <v>3566</v>
      </c>
      <c r="C1637" s="183" t="s">
        <v>241</v>
      </c>
      <c r="D1637" s="183" t="s">
        <v>242</v>
      </c>
      <c r="E1637" s="184">
        <v>135</v>
      </c>
      <c r="F1637" s="184">
        <v>135</v>
      </c>
      <c r="G1637" s="185"/>
      <c r="H1637" s="185"/>
      <c r="I1637" s="184">
        <v>46.11</v>
      </c>
      <c r="J1637" s="184">
        <v>181.11</v>
      </c>
      <c r="K1637" s="185">
        <v>0</v>
      </c>
      <c r="L1637" s="185"/>
      <c r="M1637" s="186"/>
      <c r="N1637" s="61" t="s">
        <v>51</v>
      </c>
      <c r="P1637" s="175" t="s">
        <v>241</v>
      </c>
      <c r="T1637" s="176"/>
    </row>
    <row r="1638" spans="1:20" s="61" customFormat="1" ht="17.25">
      <c r="A1638" s="183" t="s">
        <v>3567</v>
      </c>
      <c r="B1638" s="183" t="s">
        <v>3568</v>
      </c>
      <c r="C1638" s="183" t="s">
        <v>241</v>
      </c>
      <c r="D1638" s="183" t="s">
        <v>242</v>
      </c>
      <c r="E1638" s="184">
        <v>135</v>
      </c>
      <c r="F1638" s="184">
        <v>135</v>
      </c>
      <c r="G1638" s="185"/>
      <c r="H1638" s="185"/>
      <c r="I1638" s="184">
        <v>46.11</v>
      </c>
      <c r="J1638" s="184">
        <v>181.11</v>
      </c>
      <c r="K1638" s="185">
        <v>0</v>
      </c>
      <c r="L1638" s="185"/>
      <c r="M1638" s="186"/>
      <c r="N1638" s="61" t="s">
        <v>51</v>
      </c>
      <c r="P1638" s="175" t="s">
        <v>241</v>
      </c>
      <c r="T1638" s="176"/>
    </row>
    <row r="1639" spans="1:20" s="61" customFormat="1" ht="17.25">
      <c r="A1639" s="183" t="s">
        <v>3569</v>
      </c>
      <c r="B1639" s="183" t="s">
        <v>3570</v>
      </c>
      <c r="C1639" s="183" t="s">
        <v>625</v>
      </c>
      <c r="D1639" s="183" t="s">
        <v>626</v>
      </c>
      <c r="E1639" s="184">
        <v>220</v>
      </c>
      <c r="F1639" s="184">
        <v>174</v>
      </c>
      <c r="G1639" s="185" t="s">
        <v>688</v>
      </c>
      <c r="H1639" s="185"/>
      <c r="I1639" s="184">
        <v>83.66</v>
      </c>
      <c r="J1639" s="184">
        <v>257.66</v>
      </c>
      <c r="K1639" s="185">
        <v>19</v>
      </c>
      <c r="L1639" s="185"/>
      <c r="M1639" s="186"/>
      <c r="N1639" s="61" t="s">
        <v>51</v>
      </c>
      <c r="P1639" s="175" t="s">
        <v>625</v>
      </c>
      <c r="T1639" s="176"/>
    </row>
    <row r="1640" spans="1:20" s="61" customFormat="1" ht="17.25">
      <c r="A1640" s="183" t="s">
        <v>3571</v>
      </c>
      <c r="B1640" s="183" t="s">
        <v>3572</v>
      </c>
      <c r="C1640" s="183" t="s">
        <v>625</v>
      </c>
      <c r="D1640" s="183" t="s">
        <v>626</v>
      </c>
      <c r="E1640" s="184">
        <v>196</v>
      </c>
      <c r="F1640" s="184">
        <v>140</v>
      </c>
      <c r="G1640" s="188" t="s">
        <v>329</v>
      </c>
      <c r="H1640" s="185"/>
      <c r="I1640" s="184">
        <v>97.42</v>
      </c>
      <c r="J1640" s="184">
        <v>237.42</v>
      </c>
      <c r="K1640" s="183">
        <v>6</v>
      </c>
      <c r="L1640" s="183"/>
      <c r="M1640" s="186"/>
      <c r="N1640" s="61" t="s">
        <v>51</v>
      </c>
      <c r="P1640" s="175" t="s">
        <v>625</v>
      </c>
      <c r="T1640" s="176"/>
    </row>
    <row r="1641" spans="1:20" s="61" customFormat="1" ht="17.25">
      <c r="A1641" s="183" t="s">
        <v>3573</v>
      </c>
      <c r="B1641" s="183" t="s">
        <v>3574</v>
      </c>
      <c r="C1641" s="183" t="s">
        <v>1223</v>
      </c>
      <c r="D1641" s="183" t="s">
        <v>1224</v>
      </c>
      <c r="E1641" s="184">
        <v>275</v>
      </c>
      <c r="F1641" s="184">
        <v>275</v>
      </c>
      <c r="G1641" s="185"/>
      <c r="H1641" s="185"/>
      <c r="I1641" s="184">
        <v>95.52</v>
      </c>
      <c r="J1641" s="184">
        <v>370.52</v>
      </c>
      <c r="K1641" s="183">
        <v>0</v>
      </c>
      <c r="L1641" s="183"/>
      <c r="M1641" s="186"/>
      <c r="N1641" s="61" t="s">
        <v>51</v>
      </c>
      <c r="P1641" s="175" t="s">
        <v>1223</v>
      </c>
      <c r="T1641" s="176"/>
    </row>
    <row r="1642" spans="1:20" s="61" customFormat="1" ht="17.25">
      <c r="A1642" s="183" t="s">
        <v>3575</v>
      </c>
      <c r="B1642" s="183" t="s">
        <v>3576</v>
      </c>
      <c r="C1642" s="183" t="s">
        <v>1223</v>
      </c>
      <c r="D1642" s="183" t="s">
        <v>1224</v>
      </c>
      <c r="E1642" s="184">
        <v>124.99</v>
      </c>
      <c r="F1642" s="184">
        <v>124.99</v>
      </c>
      <c r="G1642" s="188"/>
      <c r="H1642" s="185"/>
      <c r="I1642" s="184">
        <v>48.75</v>
      </c>
      <c r="J1642" s="184">
        <v>173.74</v>
      </c>
      <c r="K1642" s="185">
        <v>0</v>
      </c>
      <c r="L1642" s="185"/>
      <c r="M1642" s="186"/>
      <c r="N1642" s="61" t="s">
        <v>51</v>
      </c>
      <c r="P1642" s="175" t="s">
        <v>1223</v>
      </c>
      <c r="T1642" s="176"/>
    </row>
    <row r="1643" spans="1:20" s="61" customFormat="1" ht="17.25">
      <c r="A1643" s="183" t="s">
        <v>3577</v>
      </c>
      <c r="B1643" s="183" t="s">
        <v>3578</v>
      </c>
      <c r="C1643" s="183" t="s">
        <v>1223</v>
      </c>
      <c r="D1643" s="183" t="s">
        <v>1224</v>
      </c>
      <c r="E1643" s="184"/>
      <c r="F1643" s="184"/>
      <c r="G1643" s="188"/>
      <c r="H1643" s="185"/>
      <c r="I1643" s="184"/>
      <c r="J1643" s="184"/>
      <c r="K1643" s="183" t="s">
        <v>410</v>
      </c>
      <c r="L1643" s="183"/>
      <c r="M1643" s="186"/>
      <c r="N1643" s="61" t="s">
        <v>410</v>
      </c>
      <c r="P1643" s="175" t="s">
        <v>1223</v>
      </c>
      <c r="T1643" s="176"/>
    </row>
    <row r="1644" spans="1:20" s="61" customFormat="1" ht="17.25">
      <c r="A1644" s="183" t="s">
        <v>3579</v>
      </c>
      <c r="B1644" s="183" t="s">
        <v>3580</v>
      </c>
      <c r="C1644" s="183" t="s">
        <v>1223</v>
      </c>
      <c r="D1644" s="183" t="s">
        <v>1224</v>
      </c>
      <c r="E1644" s="184">
        <v>135</v>
      </c>
      <c r="F1644" s="184">
        <v>135</v>
      </c>
      <c r="G1644" s="188"/>
      <c r="H1644" s="185"/>
      <c r="I1644" s="184">
        <v>48.75</v>
      </c>
      <c r="J1644" s="184">
        <v>183.75</v>
      </c>
      <c r="K1644" s="183">
        <v>2</v>
      </c>
      <c r="L1644" s="183"/>
      <c r="M1644" s="186"/>
      <c r="N1644" s="61" t="s">
        <v>51</v>
      </c>
      <c r="P1644" s="175" t="s">
        <v>1223</v>
      </c>
      <c r="T1644" s="176"/>
    </row>
    <row r="1645" spans="1:20" s="61" customFormat="1" ht="17.25">
      <c r="A1645" s="183" t="s">
        <v>3581</v>
      </c>
      <c r="B1645" s="183" t="s">
        <v>3582</v>
      </c>
      <c r="C1645" s="183" t="s">
        <v>1223</v>
      </c>
      <c r="D1645" s="183" t="s">
        <v>1224</v>
      </c>
      <c r="E1645" s="184"/>
      <c r="F1645" s="184"/>
      <c r="G1645" s="188"/>
      <c r="H1645" s="185"/>
      <c r="I1645" s="184"/>
      <c r="J1645" s="184"/>
      <c r="K1645" s="183" t="s">
        <v>410</v>
      </c>
      <c r="L1645" s="183"/>
      <c r="M1645" s="186"/>
      <c r="N1645" s="61" t="s">
        <v>410</v>
      </c>
      <c r="P1645" s="175" t="s">
        <v>1223</v>
      </c>
      <c r="T1645" s="176"/>
    </row>
    <row r="1646" spans="1:20" s="61" customFormat="1" ht="17.25">
      <c r="A1646" s="183" t="s">
        <v>3583</v>
      </c>
      <c r="B1646" s="183" t="s">
        <v>3584</v>
      </c>
      <c r="C1646" s="183" t="s">
        <v>1223</v>
      </c>
      <c r="D1646" s="183" t="s">
        <v>1224</v>
      </c>
      <c r="E1646" s="184">
        <v>275</v>
      </c>
      <c r="F1646" s="184">
        <v>275</v>
      </c>
      <c r="G1646" s="188"/>
      <c r="H1646" s="185"/>
      <c r="I1646" s="184">
        <v>95.52</v>
      </c>
      <c r="J1646" s="184">
        <v>370.52</v>
      </c>
      <c r="K1646" s="183">
        <v>10</v>
      </c>
      <c r="L1646" s="183"/>
      <c r="M1646" s="186"/>
      <c r="N1646" s="61" t="s">
        <v>51</v>
      </c>
      <c r="P1646" s="175" t="s">
        <v>1223</v>
      </c>
      <c r="T1646" s="176"/>
    </row>
    <row r="1647" spans="1:20" s="61" customFormat="1" ht="17.25">
      <c r="A1647" s="183" t="s">
        <v>3585</v>
      </c>
      <c r="B1647" s="183" t="s">
        <v>3586</v>
      </c>
      <c r="C1647" s="183" t="s">
        <v>1223</v>
      </c>
      <c r="D1647" s="183" t="s">
        <v>1224</v>
      </c>
      <c r="E1647" s="184">
        <v>135</v>
      </c>
      <c r="F1647" s="184">
        <v>90</v>
      </c>
      <c r="G1647" s="188" t="s">
        <v>1052</v>
      </c>
      <c r="H1647" s="185" t="s">
        <v>689</v>
      </c>
      <c r="I1647" s="184">
        <v>48.75</v>
      </c>
      <c r="J1647" s="184">
        <v>138.75</v>
      </c>
      <c r="K1647" s="183">
        <v>10</v>
      </c>
      <c r="L1647" s="183"/>
      <c r="M1647" s="186"/>
      <c r="N1647" s="61" t="s">
        <v>51</v>
      </c>
      <c r="P1647" s="175" t="s">
        <v>1223</v>
      </c>
      <c r="T1647" s="176"/>
    </row>
    <row r="1648" spans="1:20" s="61" customFormat="1" ht="17.25">
      <c r="A1648" s="183" t="s">
        <v>3587</v>
      </c>
      <c r="B1648" s="183" t="s">
        <v>3588</v>
      </c>
      <c r="C1648" s="183" t="s">
        <v>1223</v>
      </c>
      <c r="D1648" s="183" t="s">
        <v>1224</v>
      </c>
      <c r="E1648" s="184">
        <v>275</v>
      </c>
      <c r="F1648" s="184">
        <v>275</v>
      </c>
      <c r="G1648" s="188"/>
      <c r="H1648" s="185"/>
      <c r="I1648" s="184">
        <v>95.52</v>
      </c>
      <c r="J1648" s="184">
        <v>370.52</v>
      </c>
      <c r="K1648" s="183">
        <v>2</v>
      </c>
      <c r="L1648" s="183"/>
      <c r="M1648" s="186"/>
      <c r="N1648" s="61" t="s">
        <v>51</v>
      </c>
      <c r="P1648" s="175" t="s">
        <v>1223</v>
      </c>
      <c r="T1648" s="176"/>
    </row>
    <row r="1649" spans="1:20" s="61" customFormat="1" ht="17.25">
      <c r="A1649" s="183" t="s">
        <v>3589</v>
      </c>
      <c r="B1649" s="183" t="s">
        <v>3590</v>
      </c>
      <c r="C1649" s="183" t="s">
        <v>1223</v>
      </c>
      <c r="D1649" s="183" t="s">
        <v>1224</v>
      </c>
      <c r="E1649" s="184"/>
      <c r="F1649" s="184"/>
      <c r="G1649" s="188"/>
      <c r="H1649" s="185"/>
      <c r="I1649" s="184"/>
      <c r="J1649" s="184"/>
      <c r="K1649" s="183" t="s">
        <v>410</v>
      </c>
      <c r="L1649" s="183"/>
      <c r="M1649" s="186"/>
      <c r="N1649" s="61" t="s">
        <v>410</v>
      </c>
      <c r="P1649" s="175" t="s">
        <v>1223</v>
      </c>
      <c r="T1649" s="176"/>
    </row>
    <row r="1650" spans="1:20" s="61" customFormat="1" ht="17.25">
      <c r="A1650" s="183" t="s">
        <v>3591</v>
      </c>
      <c r="B1650" s="183" t="s">
        <v>3592</v>
      </c>
      <c r="C1650" s="183" t="s">
        <v>1223</v>
      </c>
      <c r="D1650" s="183" t="s">
        <v>1224</v>
      </c>
      <c r="E1650" s="184">
        <v>215</v>
      </c>
      <c r="F1650" s="184">
        <v>215</v>
      </c>
      <c r="G1650" s="185"/>
      <c r="H1650" s="185"/>
      <c r="I1650" s="184">
        <v>76.03</v>
      </c>
      <c r="J1650" s="184">
        <v>291.03</v>
      </c>
      <c r="K1650" s="185">
        <v>0</v>
      </c>
      <c r="L1650" s="185"/>
      <c r="M1650" s="186"/>
      <c r="N1650" s="61" t="s">
        <v>51</v>
      </c>
      <c r="P1650" s="175" t="s">
        <v>1223</v>
      </c>
      <c r="T1650" s="176"/>
    </row>
    <row r="1651" spans="1:20" s="61" customFormat="1" ht="17.25">
      <c r="A1651" s="183" t="s">
        <v>3593</v>
      </c>
      <c r="B1651" s="183" t="s">
        <v>3594</v>
      </c>
      <c r="C1651" s="183" t="s">
        <v>1223</v>
      </c>
      <c r="D1651" s="183" t="s">
        <v>1224</v>
      </c>
      <c r="E1651" s="184">
        <v>135</v>
      </c>
      <c r="F1651" s="184">
        <v>135</v>
      </c>
      <c r="G1651" s="185"/>
      <c r="H1651" s="185"/>
      <c r="I1651" s="184">
        <v>39.65</v>
      </c>
      <c r="J1651" s="184">
        <v>174.65</v>
      </c>
      <c r="K1651" s="185">
        <v>0</v>
      </c>
      <c r="L1651" s="185"/>
      <c r="M1651" s="186"/>
      <c r="N1651" s="61" t="s">
        <v>51</v>
      </c>
      <c r="P1651" s="175" t="s">
        <v>1223</v>
      </c>
      <c r="T1651" s="176"/>
    </row>
    <row r="1652" spans="1:20" s="61" customFormat="1" ht="17.25">
      <c r="A1652" s="183" t="s">
        <v>3595</v>
      </c>
      <c r="B1652" s="183" t="s">
        <v>3596</v>
      </c>
      <c r="C1652" s="183" t="s">
        <v>1223</v>
      </c>
      <c r="D1652" s="183" t="s">
        <v>1224</v>
      </c>
      <c r="E1652" s="184">
        <v>105</v>
      </c>
      <c r="F1652" s="184">
        <v>105</v>
      </c>
      <c r="G1652" s="185"/>
      <c r="H1652" s="185"/>
      <c r="I1652" s="184">
        <v>36.38</v>
      </c>
      <c r="J1652" s="184">
        <v>141.38</v>
      </c>
      <c r="K1652" s="185">
        <v>5</v>
      </c>
      <c r="L1652" s="185"/>
      <c r="M1652" s="186"/>
      <c r="N1652" s="61" t="s">
        <v>51</v>
      </c>
      <c r="P1652" s="175" t="s">
        <v>1223</v>
      </c>
      <c r="T1652" s="176"/>
    </row>
    <row r="1653" spans="1:20" s="61" customFormat="1" ht="17.25">
      <c r="A1653" s="183" t="s">
        <v>3597</v>
      </c>
      <c r="B1653" s="183" t="s">
        <v>3598</v>
      </c>
      <c r="C1653" s="183" t="s">
        <v>2986</v>
      </c>
      <c r="D1653" s="183" t="s">
        <v>2987</v>
      </c>
      <c r="E1653" s="184">
        <v>99</v>
      </c>
      <c r="F1653" s="184">
        <v>69</v>
      </c>
      <c r="G1653" s="185" t="s">
        <v>151</v>
      </c>
      <c r="H1653" s="185"/>
      <c r="I1653" s="184">
        <v>21.89</v>
      </c>
      <c r="J1653" s="184">
        <v>90.89</v>
      </c>
      <c r="K1653" s="185">
        <v>27</v>
      </c>
      <c r="L1653" s="185"/>
      <c r="M1653" s="186"/>
      <c r="N1653" s="61" t="s">
        <v>51</v>
      </c>
      <c r="P1653" s="175" t="s">
        <v>2986</v>
      </c>
      <c r="T1653" s="176"/>
    </row>
    <row r="1654" spans="1:20" s="61" customFormat="1" ht="17.25">
      <c r="A1654" s="183" t="s">
        <v>3599</v>
      </c>
      <c r="B1654" s="183" t="s">
        <v>3600</v>
      </c>
      <c r="C1654" s="183" t="s">
        <v>2986</v>
      </c>
      <c r="D1654" s="183" t="s">
        <v>2987</v>
      </c>
      <c r="E1654" s="184">
        <v>99</v>
      </c>
      <c r="F1654" s="184">
        <v>69</v>
      </c>
      <c r="G1654" s="185" t="s">
        <v>151</v>
      </c>
      <c r="H1654" s="185"/>
      <c r="I1654" s="184">
        <v>21.89</v>
      </c>
      <c r="J1654" s="184">
        <v>90.89</v>
      </c>
      <c r="K1654" s="185">
        <v>27</v>
      </c>
      <c r="L1654" s="185"/>
      <c r="M1654" s="186"/>
      <c r="N1654" s="61" t="s">
        <v>51</v>
      </c>
      <c r="P1654" s="175" t="s">
        <v>2986</v>
      </c>
      <c r="T1654" s="176"/>
    </row>
    <row r="1655" spans="1:20" s="61" customFormat="1" ht="17.25">
      <c r="A1655" s="183" t="s">
        <v>3601</v>
      </c>
      <c r="B1655" s="183" t="s">
        <v>3602</v>
      </c>
      <c r="C1655" s="183" t="s">
        <v>2986</v>
      </c>
      <c r="D1655" s="183" t="s">
        <v>2987</v>
      </c>
      <c r="E1655" s="184">
        <v>99</v>
      </c>
      <c r="F1655" s="184">
        <v>69</v>
      </c>
      <c r="G1655" s="185" t="s">
        <v>151</v>
      </c>
      <c r="H1655" s="185"/>
      <c r="I1655" s="184">
        <v>21.89</v>
      </c>
      <c r="J1655" s="184">
        <v>90.89</v>
      </c>
      <c r="K1655" s="185">
        <v>35</v>
      </c>
      <c r="L1655" s="185"/>
      <c r="M1655" s="186"/>
      <c r="N1655" s="61" t="s">
        <v>51</v>
      </c>
      <c r="P1655" s="175" t="s">
        <v>2986</v>
      </c>
      <c r="T1655" s="176"/>
    </row>
    <row r="1656" spans="1:20" s="61" customFormat="1" ht="17.25">
      <c r="A1656" s="183" t="s">
        <v>3603</v>
      </c>
      <c r="B1656" s="183" t="s">
        <v>3604</v>
      </c>
      <c r="C1656" s="183" t="s">
        <v>210</v>
      </c>
      <c r="D1656" s="183" t="s">
        <v>210</v>
      </c>
      <c r="E1656" s="184"/>
      <c r="F1656" s="184"/>
      <c r="G1656" s="185"/>
      <c r="H1656" s="185"/>
      <c r="I1656" s="184"/>
      <c r="J1656" s="184"/>
      <c r="K1656" s="185" t="s">
        <v>410</v>
      </c>
      <c r="L1656" s="185"/>
      <c r="M1656" s="186"/>
      <c r="N1656" s="61" t="s">
        <v>410</v>
      </c>
      <c r="P1656" s="175" t="s">
        <v>210</v>
      </c>
      <c r="T1656" s="176"/>
    </row>
    <row r="1657" spans="1:20" s="61" customFormat="1" ht="17.25">
      <c r="A1657" s="183" t="s">
        <v>3605</v>
      </c>
      <c r="B1657" s="183" t="s">
        <v>3606</v>
      </c>
      <c r="C1657" s="183" t="s">
        <v>210</v>
      </c>
      <c r="D1657" s="183" t="s">
        <v>210</v>
      </c>
      <c r="E1657" s="184"/>
      <c r="F1657" s="184"/>
      <c r="G1657" s="185"/>
      <c r="H1657" s="185"/>
      <c r="I1657" s="184"/>
      <c r="J1657" s="184"/>
      <c r="K1657" s="185" t="s">
        <v>410</v>
      </c>
      <c r="L1657" s="185"/>
      <c r="M1657" s="186"/>
      <c r="N1657" s="61" t="s">
        <v>410</v>
      </c>
      <c r="P1657" s="175" t="s">
        <v>210</v>
      </c>
      <c r="T1657" s="176"/>
    </row>
    <row r="1658" spans="1:20" s="61" customFormat="1" ht="17.25">
      <c r="A1658" s="183" t="s">
        <v>3607</v>
      </c>
      <c r="B1658" s="183" t="s">
        <v>3608</v>
      </c>
      <c r="C1658" s="183" t="s">
        <v>210</v>
      </c>
      <c r="D1658" s="183" t="s">
        <v>210</v>
      </c>
      <c r="E1658" s="184"/>
      <c r="F1658" s="184"/>
      <c r="G1658" s="185"/>
      <c r="H1658" s="185"/>
      <c r="I1658" s="184"/>
      <c r="J1658" s="184"/>
      <c r="K1658" s="185" t="s">
        <v>410</v>
      </c>
      <c r="L1658" s="185"/>
      <c r="M1658" s="186"/>
      <c r="N1658" s="61" t="s">
        <v>410</v>
      </c>
      <c r="P1658" s="175" t="s">
        <v>210</v>
      </c>
      <c r="T1658" s="176"/>
    </row>
    <row r="1659" spans="1:20" s="61" customFormat="1" ht="17.25">
      <c r="A1659" s="183" t="s">
        <v>3609</v>
      </c>
      <c r="B1659" s="183" t="s">
        <v>3610</v>
      </c>
      <c r="C1659" s="183" t="s">
        <v>210</v>
      </c>
      <c r="D1659" s="183" t="s">
        <v>210</v>
      </c>
      <c r="E1659" s="184"/>
      <c r="F1659" s="184"/>
      <c r="G1659" s="185"/>
      <c r="H1659" s="185"/>
      <c r="I1659" s="184"/>
      <c r="J1659" s="184"/>
      <c r="K1659" s="185" t="s">
        <v>410</v>
      </c>
      <c r="L1659" s="185"/>
      <c r="M1659" s="186"/>
      <c r="N1659" s="61" t="s">
        <v>410</v>
      </c>
      <c r="P1659" s="175" t="s">
        <v>210</v>
      </c>
      <c r="T1659" s="176"/>
    </row>
    <row r="1660" spans="1:20" s="61" customFormat="1" ht="17.25">
      <c r="A1660" s="183" t="s">
        <v>3611</v>
      </c>
      <c r="B1660" s="183" t="s">
        <v>3612</v>
      </c>
      <c r="C1660" s="183" t="s">
        <v>210</v>
      </c>
      <c r="D1660" s="183" t="s">
        <v>210</v>
      </c>
      <c r="E1660" s="184">
        <v>165</v>
      </c>
      <c r="F1660" s="184">
        <v>125</v>
      </c>
      <c r="G1660" s="185" t="s">
        <v>180</v>
      </c>
      <c r="H1660" s="185"/>
      <c r="I1660" s="184">
        <v>45.24</v>
      </c>
      <c r="J1660" s="184">
        <v>170.24</v>
      </c>
      <c r="K1660" s="185">
        <v>5</v>
      </c>
      <c r="L1660" s="185"/>
      <c r="M1660" s="186"/>
      <c r="N1660" s="61" t="s">
        <v>51</v>
      </c>
      <c r="P1660" s="175" t="s">
        <v>210</v>
      </c>
      <c r="T1660" s="176"/>
    </row>
    <row r="1661" spans="1:20" s="61" customFormat="1" ht="17.25">
      <c r="A1661" s="183" t="s">
        <v>3613</v>
      </c>
      <c r="B1661" s="183" t="s">
        <v>3614</v>
      </c>
      <c r="C1661" s="183" t="s">
        <v>210</v>
      </c>
      <c r="D1661" s="183" t="s">
        <v>210</v>
      </c>
      <c r="E1661" s="184"/>
      <c r="F1661" s="184"/>
      <c r="G1661" s="185"/>
      <c r="H1661" s="185"/>
      <c r="I1661" s="184"/>
      <c r="J1661" s="184"/>
      <c r="K1661" s="185" t="s">
        <v>410</v>
      </c>
      <c r="L1661" s="185"/>
      <c r="M1661" s="186"/>
      <c r="N1661" s="61" t="s">
        <v>410</v>
      </c>
      <c r="P1661" s="175" t="s">
        <v>210</v>
      </c>
      <c r="T1661" s="176"/>
    </row>
    <row r="1662" spans="1:20" s="61" customFormat="1" ht="17.25">
      <c r="A1662" s="183" t="s">
        <v>3615</v>
      </c>
      <c r="B1662" s="183" t="s">
        <v>3616</v>
      </c>
      <c r="C1662" s="183" t="s">
        <v>2986</v>
      </c>
      <c r="D1662" s="183" t="s">
        <v>2987</v>
      </c>
      <c r="E1662" s="184">
        <v>215</v>
      </c>
      <c r="F1662" s="184">
        <v>186</v>
      </c>
      <c r="G1662" s="185" t="s">
        <v>102</v>
      </c>
      <c r="H1662" s="185"/>
      <c r="I1662" s="184">
        <v>127.97</v>
      </c>
      <c r="J1662" s="184">
        <v>313.97</v>
      </c>
      <c r="K1662" s="185">
        <v>0</v>
      </c>
      <c r="L1662" s="185"/>
      <c r="M1662" s="186"/>
      <c r="N1662" s="61" t="s">
        <v>51</v>
      </c>
      <c r="P1662" s="175" t="s">
        <v>2986</v>
      </c>
      <c r="T1662" s="176"/>
    </row>
    <row r="1663" spans="1:20" s="61" customFormat="1" ht="17.25">
      <c r="A1663" s="183" t="s">
        <v>3617</v>
      </c>
      <c r="B1663" s="183" t="s">
        <v>3618</v>
      </c>
      <c r="C1663" s="183" t="s">
        <v>2986</v>
      </c>
      <c r="D1663" s="183" t="s">
        <v>2987</v>
      </c>
      <c r="E1663" s="184">
        <v>215</v>
      </c>
      <c r="F1663" s="184">
        <v>186</v>
      </c>
      <c r="G1663" s="185" t="s">
        <v>102</v>
      </c>
      <c r="H1663" s="185"/>
      <c r="I1663" s="184">
        <v>127.97</v>
      </c>
      <c r="J1663" s="184">
        <v>313.97</v>
      </c>
      <c r="K1663" s="185">
        <v>0</v>
      </c>
      <c r="L1663" s="185"/>
      <c r="M1663" s="186"/>
      <c r="N1663" s="61" t="s">
        <v>51</v>
      </c>
      <c r="P1663" s="175" t="s">
        <v>2986</v>
      </c>
      <c r="T1663" s="176"/>
    </row>
    <row r="1664" spans="1:20" s="61" customFormat="1" ht="17.25">
      <c r="A1664" s="183" t="s">
        <v>3619</v>
      </c>
      <c r="B1664" s="183" t="s">
        <v>3620</v>
      </c>
      <c r="C1664" s="183" t="s">
        <v>2986</v>
      </c>
      <c r="D1664" s="183" t="s">
        <v>2987</v>
      </c>
      <c r="E1664" s="184">
        <v>215</v>
      </c>
      <c r="F1664" s="184">
        <v>186</v>
      </c>
      <c r="G1664" s="185" t="s">
        <v>102</v>
      </c>
      <c r="H1664" s="185"/>
      <c r="I1664" s="184">
        <v>127.97</v>
      </c>
      <c r="J1664" s="184">
        <v>313.97</v>
      </c>
      <c r="K1664" s="185">
        <v>0</v>
      </c>
      <c r="L1664" s="185"/>
      <c r="M1664" s="186"/>
      <c r="N1664" s="61" t="s">
        <v>51</v>
      </c>
      <c r="P1664" s="175" t="s">
        <v>2986</v>
      </c>
      <c r="T1664" s="176"/>
    </row>
    <row r="1665" spans="1:20" s="61" customFormat="1" ht="17.25">
      <c r="A1665" s="183" t="s">
        <v>3621</v>
      </c>
      <c r="B1665" s="183" t="s">
        <v>3622</v>
      </c>
      <c r="C1665" s="183" t="s">
        <v>2986</v>
      </c>
      <c r="D1665" s="183" t="s">
        <v>2987</v>
      </c>
      <c r="E1665" s="184">
        <v>185</v>
      </c>
      <c r="F1665" s="184">
        <v>156</v>
      </c>
      <c r="G1665" s="185" t="s">
        <v>268</v>
      </c>
      <c r="H1665" s="185"/>
      <c r="I1665" s="184">
        <v>81.13</v>
      </c>
      <c r="J1665" s="184">
        <v>237.13</v>
      </c>
      <c r="K1665" s="185">
        <v>43</v>
      </c>
      <c r="L1665" s="185"/>
      <c r="M1665" s="186"/>
      <c r="N1665" s="61" t="s">
        <v>51</v>
      </c>
      <c r="P1665" s="175" t="s">
        <v>2986</v>
      </c>
      <c r="T1665" s="176"/>
    </row>
    <row r="1666" spans="1:20" s="61" customFormat="1" ht="17.25">
      <c r="A1666" s="183" t="s">
        <v>3623</v>
      </c>
      <c r="B1666" s="183" t="s">
        <v>3624</v>
      </c>
      <c r="C1666" s="183" t="s">
        <v>2986</v>
      </c>
      <c r="D1666" s="183" t="s">
        <v>2987</v>
      </c>
      <c r="E1666" s="184">
        <v>185</v>
      </c>
      <c r="F1666" s="184">
        <v>156</v>
      </c>
      <c r="G1666" s="188" t="s">
        <v>268</v>
      </c>
      <c r="H1666" s="185"/>
      <c r="I1666" s="184">
        <v>81.13</v>
      </c>
      <c r="J1666" s="184">
        <v>237.13</v>
      </c>
      <c r="K1666" s="185">
        <v>20</v>
      </c>
      <c r="L1666" s="185"/>
      <c r="M1666" s="186"/>
      <c r="N1666" s="61" t="s">
        <v>51</v>
      </c>
      <c r="P1666" s="175" t="s">
        <v>2986</v>
      </c>
      <c r="T1666" s="176"/>
    </row>
    <row r="1667" spans="1:20" s="61" customFormat="1" ht="17.25">
      <c r="A1667" s="183" t="s">
        <v>3625</v>
      </c>
      <c r="B1667" s="183" t="s">
        <v>3626</v>
      </c>
      <c r="C1667" s="183" t="s">
        <v>2986</v>
      </c>
      <c r="D1667" s="183" t="s">
        <v>2987</v>
      </c>
      <c r="E1667" s="184">
        <v>185</v>
      </c>
      <c r="F1667" s="184">
        <v>156</v>
      </c>
      <c r="G1667" s="188" t="s">
        <v>268</v>
      </c>
      <c r="H1667" s="185"/>
      <c r="I1667" s="184">
        <v>81.13</v>
      </c>
      <c r="J1667" s="184">
        <v>237.13</v>
      </c>
      <c r="K1667" s="185">
        <v>45</v>
      </c>
      <c r="L1667" s="185"/>
      <c r="M1667" s="186"/>
      <c r="N1667" s="61" t="s">
        <v>51</v>
      </c>
      <c r="P1667" s="175" t="s">
        <v>2986</v>
      </c>
      <c r="T1667" s="176"/>
    </row>
    <row r="1668" spans="1:20" s="61" customFormat="1" ht="17.25">
      <c r="A1668" s="183" t="s">
        <v>3627</v>
      </c>
      <c r="B1668" s="183" t="s">
        <v>3628</v>
      </c>
      <c r="C1668" s="183" t="s">
        <v>2826</v>
      </c>
      <c r="D1668" s="183" t="s">
        <v>2827</v>
      </c>
      <c r="E1668" s="184">
        <v>166.95</v>
      </c>
      <c r="F1668" s="184">
        <v>69.99</v>
      </c>
      <c r="G1668" s="185" t="s">
        <v>3629</v>
      </c>
      <c r="H1668" s="185" t="s">
        <v>2935</v>
      </c>
      <c r="I1668" s="184">
        <v>40.04</v>
      </c>
      <c r="J1668" s="184">
        <v>110.03</v>
      </c>
      <c r="K1668" s="185">
        <v>28</v>
      </c>
      <c r="L1668" s="185"/>
      <c r="M1668" s="186"/>
      <c r="N1668" s="61" t="s">
        <v>51</v>
      </c>
      <c r="P1668" s="175" t="s">
        <v>2826</v>
      </c>
      <c r="T1668" s="176"/>
    </row>
    <row r="1669" spans="1:20" s="61" customFormat="1" ht="17.25">
      <c r="A1669" s="183" t="s">
        <v>3630</v>
      </c>
      <c r="B1669" s="183" t="s">
        <v>3631</v>
      </c>
      <c r="C1669" s="183" t="s">
        <v>2826</v>
      </c>
      <c r="D1669" s="183" t="s">
        <v>2827</v>
      </c>
      <c r="E1669" s="184">
        <v>150.24</v>
      </c>
      <c r="F1669" s="184">
        <v>105.16</v>
      </c>
      <c r="G1669" s="185" t="s">
        <v>151</v>
      </c>
      <c r="H1669" s="185" t="s">
        <v>2935</v>
      </c>
      <c r="I1669" s="184">
        <v>40.04</v>
      </c>
      <c r="J1669" s="184">
        <v>145.2</v>
      </c>
      <c r="K1669" s="185">
        <v>5</v>
      </c>
      <c r="L1669" s="185"/>
      <c r="M1669" s="186"/>
      <c r="N1669" s="61" t="s">
        <v>51</v>
      </c>
      <c r="P1669" s="175" t="s">
        <v>2826</v>
      </c>
      <c r="T1669" s="176"/>
    </row>
    <row r="1670" spans="1:20" s="61" customFormat="1" ht="17.25">
      <c r="A1670" s="183" t="s">
        <v>3632</v>
      </c>
      <c r="B1670" s="183" t="s">
        <v>3633</v>
      </c>
      <c r="C1670" s="183" t="s">
        <v>902</v>
      </c>
      <c r="D1670" s="183" t="s">
        <v>903</v>
      </c>
      <c r="E1670" s="184">
        <v>186</v>
      </c>
      <c r="F1670" s="184">
        <v>113</v>
      </c>
      <c r="G1670" s="185" t="s">
        <v>1321</v>
      </c>
      <c r="H1670" s="185" t="s">
        <v>3634</v>
      </c>
      <c r="I1670" s="184">
        <v>40.23</v>
      </c>
      <c r="J1670" s="184">
        <v>153.23</v>
      </c>
      <c r="K1670" s="185">
        <v>49</v>
      </c>
      <c r="L1670" s="185"/>
      <c r="M1670" s="186"/>
      <c r="N1670" s="61" t="s">
        <v>51</v>
      </c>
      <c r="P1670" s="175" t="s">
        <v>902</v>
      </c>
      <c r="T1670" s="176"/>
    </row>
    <row r="1671" spans="1:20" s="61" customFormat="1" ht="17.25">
      <c r="A1671" s="183" t="s">
        <v>3635</v>
      </c>
      <c r="B1671" s="183" t="s">
        <v>3636</v>
      </c>
      <c r="C1671" s="183" t="s">
        <v>902</v>
      </c>
      <c r="D1671" s="183" t="s">
        <v>903</v>
      </c>
      <c r="E1671" s="184"/>
      <c r="F1671" s="184"/>
      <c r="G1671" s="185"/>
      <c r="H1671" s="185"/>
      <c r="I1671" s="184"/>
      <c r="J1671" s="184"/>
      <c r="K1671" s="185" t="s">
        <v>410</v>
      </c>
      <c r="L1671" s="185"/>
      <c r="M1671" s="186"/>
      <c r="N1671" s="61" t="s">
        <v>410</v>
      </c>
      <c r="P1671" s="175" t="s">
        <v>902</v>
      </c>
      <c r="T1671" s="176"/>
    </row>
    <row r="1672" spans="1:20" s="61" customFormat="1" ht="17.25">
      <c r="A1672" s="183" t="s">
        <v>3637</v>
      </c>
      <c r="B1672" s="183" t="s">
        <v>3636</v>
      </c>
      <c r="C1672" s="183" t="s">
        <v>902</v>
      </c>
      <c r="D1672" s="183" t="s">
        <v>903</v>
      </c>
      <c r="E1672" s="184">
        <v>150</v>
      </c>
      <c r="F1672" s="184">
        <v>80</v>
      </c>
      <c r="G1672" s="185" t="s">
        <v>1740</v>
      </c>
      <c r="H1672" s="185" t="s">
        <v>3634</v>
      </c>
      <c r="I1672" s="184">
        <v>87.97</v>
      </c>
      <c r="J1672" s="184">
        <v>167.97</v>
      </c>
      <c r="K1672" s="185">
        <v>4</v>
      </c>
      <c r="L1672" s="185"/>
      <c r="M1672" s="186"/>
      <c r="N1672" s="61" t="s">
        <v>51</v>
      </c>
      <c r="P1672" s="175" t="s">
        <v>902</v>
      </c>
      <c r="T1672" s="176"/>
    </row>
    <row r="1673" spans="1:20" s="61" customFormat="1" ht="17.25">
      <c r="A1673" s="183" t="s">
        <v>3638</v>
      </c>
      <c r="B1673" s="183" t="s">
        <v>3636</v>
      </c>
      <c r="C1673" s="183" t="s">
        <v>902</v>
      </c>
      <c r="D1673" s="183" t="s">
        <v>903</v>
      </c>
      <c r="E1673" s="184">
        <v>186</v>
      </c>
      <c r="F1673" s="184">
        <v>135</v>
      </c>
      <c r="G1673" s="185" t="s">
        <v>356</v>
      </c>
      <c r="H1673" s="185" t="s">
        <v>3634</v>
      </c>
      <c r="I1673" s="184">
        <v>87.97</v>
      </c>
      <c r="J1673" s="184">
        <v>222.97</v>
      </c>
      <c r="K1673" s="185">
        <v>40</v>
      </c>
      <c r="L1673" s="185"/>
      <c r="M1673" s="186"/>
      <c r="N1673" s="61" t="s">
        <v>51</v>
      </c>
      <c r="P1673" s="175" t="s">
        <v>902</v>
      </c>
      <c r="T1673" s="176"/>
    </row>
    <row r="1674" spans="1:20" s="61" customFormat="1" ht="17.25">
      <c r="A1674" s="183" t="s">
        <v>3639</v>
      </c>
      <c r="B1674" s="183" t="s">
        <v>3640</v>
      </c>
      <c r="C1674" s="183" t="s">
        <v>902</v>
      </c>
      <c r="D1674" s="183" t="s">
        <v>903</v>
      </c>
      <c r="E1674" s="184">
        <v>159</v>
      </c>
      <c r="F1674" s="184">
        <v>159</v>
      </c>
      <c r="G1674" s="188"/>
      <c r="H1674" s="185"/>
      <c r="I1674" s="184">
        <v>22.65</v>
      </c>
      <c r="J1674" s="184">
        <v>181.65</v>
      </c>
      <c r="K1674" s="185">
        <v>73</v>
      </c>
      <c r="L1674" s="185"/>
      <c r="M1674" s="186"/>
      <c r="N1674" s="61" t="s">
        <v>51</v>
      </c>
      <c r="P1674" s="175" t="s">
        <v>902</v>
      </c>
      <c r="T1674" s="176"/>
    </row>
    <row r="1675" spans="1:20" s="61" customFormat="1" ht="17.25">
      <c r="A1675" s="183" t="s">
        <v>3641</v>
      </c>
      <c r="B1675" s="183" t="s">
        <v>3642</v>
      </c>
      <c r="C1675" s="183" t="s">
        <v>210</v>
      </c>
      <c r="D1675" s="183" t="s">
        <v>210</v>
      </c>
      <c r="E1675" s="184">
        <v>160</v>
      </c>
      <c r="F1675" s="184">
        <v>120</v>
      </c>
      <c r="G1675" s="188" t="s">
        <v>180</v>
      </c>
      <c r="H1675" s="185"/>
      <c r="I1675" s="184">
        <v>50.32</v>
      </c>
      <c r="J1675" s="184">
        <v>170.32</v>
      </c>
      <c r="K1675" s="185">
        <v>139</v>
      </c>
      <c r="L1675" s="185"/>
      <c r="M1675" s="186"/>
      <c r="N1675" s="61" t="s">
        <v>51</v>
      </c>
      <c r="P1675" s="175" t="s">
        <v>210</v>
      </c>
      <c r="T1675" s="176"/>
    </row>
    <row r="1676" spans="1:20" s="61" customFormat="1" ht="17.25">
      <c r="A1676" s="183" t="s">
        <v>3643</v>
      </c>
      <c r="B1676" s="183" t="s">
        <v>3644</v>
      </c>
      <c r="C1676" s="183" t="s">
        <v>210</v>
      </c>
      <c r="D1676" s="183" t="s">
        <v>210</v>
      </c>
      <c r="E1676" s="184"/>
      <c r="F1676" s="184"/>
      <c r="G1676" s="185"/>
      <c r="H1676" s="185"/>
      <c r="I1676" s="184"/>
      <c r="J1676" s="184"/>
      <c r="K1676" s="185" t="s">
        <v>410</v>
      </c>
      <c r="L1676" s="185"/>
      <c r="M1676" s="186"/>
      <c r="N1676" s="61" t="s">
        <v>410</v>
      </c>
      <c r="P1676" s="175" t="s">
        <v>210</v>
      </c>
      <c r="T1676" s="176"/>
    </row>
    <row r="1677" spans="1:20" s="61" customFormat="1" ht="17.25">
      <c r="A1677" s="183" t="s">
        <v>3645</v>
      </c>
      <c r="B1677" s="183" t="s">
        <v>3646</v>
      </c>
      <c r="C1677" s="183" t="s">
        <v>210</v>
      </c>
      <c r="D1677" s="183" t="s">
        <v>210</v>
      </c>
      <c r="E1677" s="184">
        <v>160</v>
      </c>
      <c r="F1677" s="184">
        <v>120</v>
      </c>
      <c r="G1677" s="185" t="s">
        <v>180</v>
      </c>
      <c r="H1677" s="185"/>
      <c r="I1677" s="184">
        <v>50.32</v>
      </c>
      <c r="J1677" s="184">
        <v>170.32</v>
      </c>
      <c r="K1677" s="185">
        <v>16</v>
      </c>
      <c r="L1677" s="185"/>
      <c r="M1677" s="186"/>
      <c r="N1677" s="61" t="s">
        <v>51</v>
      </c>
      <c r="P1677" s="175" t="s">
        <v>210</v>
      </c>
      <c r="T1677" s="176"/>
    </row>
    <row r="1678" spans="1:20" s="61" customFormat="1" ht="17.25">
      <c r="A1678" s="183" t="s">
        <v>3647</v>
      </c>
      <c r="B1678" s="183" t="s">
        <v>3648</v>
      </c>
      <c r="C1678" s="183" t="s">
        <v>210</v>
      </c>
      <c r="D1678" s="183" t="s">
        <v>210</v>
      </c>
      <c r="E1678" s="184">
        <v>160</v>
      </c>
      <c r="F1678" s="184">
        <v>120</v>
      </c>
      <c r="G1678" s="185" t="s">
        <v>180</v>
      </c>
      <c r="H1678" s="185"/>
      <c r="I1678" s="184">
        <v>50.32</v>
      </c>
      <c r="J1678" s="184">
        <v>170.32</v>
      </c>
      <c r="K1678" s="185">
        <v>41</v>
      </c>
      <c r="L1678" s="185"/>
      <c r="M1678" s="186"/>
      <c r="N1678" s="61" t="s">
        <v>51</v>
      </c>
      <c r="P1678" s="175" t="s">
        <v>210</v>
      </c>
      <c r="T1678" s="176"/>
    </row>
    <row r="1679" spans="1:20" s="61" customFormat="1" ht="17.25">
      <c r="A1679" s="183" t="s">
        <v>3649</v>
      </c>
      <c r="B1679" s="183" t="s">
        <v>3650</v>
      </c>
      <c r="C1679" s="183" t="s">
        <v>1574</v>
      </c>
      <c r="D1679" s="183" t="s">
        <v>1575</v>
      </c>
      <c r="E1679" s="184">
        <v>229.99</v>
      </c>
      <c r="F1679" s="184">
        <v>210</v>
      </c>
      <c r="G1679" s="185" t="s">
        <v>55</v>
      </c>
      <c r="H1679" s="185"/>
      <c r="I1679" s="184">
        <v>23.34</v>
      </c>
      <c r="J1679" s="184">
        <v>233.34</v>
      </c>
      <c r="K1679" s="185">
        <v>0</v>
      </c>
      <c r="L1679" s="185"/>
      <c r="M1679" s="186"/>
      <c r="N1679" s="61" t="s">
        <v>51</v>
      </c>
      <c r="P1679" s="175" t="s">
        <v>1574</v>
      </c>
      <c r="T1679" s="176"/>
    </row>
    <row r="1680" spans="1:20" s="61" customFormat="1" ht="17.25">
      <c r="A1680" s="183" t="s">
        <v>3651</v>
      </c>
      <c r="B1680" s="183" t="s">
        <v>3652</v>
      </c>
      <c r="C1680" s="183" t="s">
        <v>1574</v>
      </c>
      <c r="D1680" s="183" t="s">
        <v>1575</v>
      </c>
      <c r="E1680" s="184">
        <v>229.99</v>
      </c>
      <c r="F1680" s="184">
        <v>210</v>
      </c>
      <c r="G1680" s="188" t="s">
        <v>55</v>
      </c>
      <c r="H1680" s="185"/>
      <c r="I1680" s="184">
        <v>23.34</v>
      </c>
      <c r="J1680" s="184">
        <v>233.34</v>
      </c>
      <c r="K1680" s="185">
        <v>0</v>
      </c>
      <c r="L1680" s="185"/>
      <c r="M1680" s="186"/>
      <c r="N1680" s="61" t="s">
        <v>51</v>
      </c>
      <c r="P1680" s="175" t="s">
        <v>1574</v>
      </c>
      <c r="T1680" s="176"/>
    </row>
    <row r="1681" spans="1:20" s="61" customFormat="1" ht="17.25">
      <c r="A1681" s="183" t="s">
        <v>3653</v>
      </c>
      <c r="B1681" s="183" t="s">
        <v>3654</v>
      </c>
      <c r="C1681" s="183" t="s">
        <v>1574</v>
      </c>
      <c r="D1681" s="183" t="s">
        <v>1575</v>
      </c>
      <c r="E1681" s="184">
        <v>229.99</v>
      </c>
      <c r="F1681" s="184">
        <v>210</v>
      </c>
      <c r="G1681" s="188" t="s">
        <v>55</v>
      </c>
      <c r="H1681" s="185"/>
      <c r="I1681" s="184">
        <v>23.34</v>
      </c>
      <c r="J1681" s="184">
        <v>233.34</v>
      </c>
      <c r="K1681" s="185">
        <v>0</v>
      </c>
      <c r="L1681" s="185"/>
      <c r="M1681" s="186"/>
      <c r="N1681" s="61" t="s">
        <v>51</v>
      </c>
      <c r="P1681" s="175" t="s">
        <v>1574</v>
      </c>
      <c r="T1681" s="176"/>
    </row>
    <row r="1682" spans="1:20" s="61" customFormat="1" ht="17.25">
      <c r="A1682" s="183" t="s">
        <v>3655</v>
      </c>
      <c r="B1682" s="183" t="s">
        <v>3656</v>
      </c>
      <c r="C1682" s="183" t="s">
        <v>3657</v>
      </c>
      <c r="D1682" s="183" t="s">
        <v>3658</v>
      </c>
      <c r="E1682" s="184">
        <v>280</v>
      </c>
      <c r="F1682" s="184">
        <v>200</v>
      </c>
      <c r="G1682" s="188" t="s">
        <v>329</v>
      </c>
      <c r="H1682" s="185" t="s">
        <v>3659</v>
      </c>
      <c r="I1682" s="184">
        <v>105.26</v>
      </c>
      <c r="J1682" s="184">
        <v>305.26</v>
      </c>
      <c r="K1682" s="185">
        <v>12</v>
      </c>
      <c r="L1682" s="185"/>
      <c r="M1682" s="186"/>
      <c r="N1682" s="61" t="s">
        <v>51</v>
      </c>
      <c r="P1682" s="175" t="s">
        <v>3657</v>
      </c>
      <c r="T1682" s="176"/>
    </row>
    <row r="1683" spans="1:20" s="61" customFormat="1" ht="17.25">
      <c r="A1683" s="183" t="s">
        <v>3660</v>
      </c>
      <c r="B1683" s="183" t="s">
        <v>3656</v>
      </c>
      <c r="C1683" s="183" t="s">
        <v>3657</v>
      </c>
      <c r="D1683" s="183" t="s">
        <v>3658</v>
      </c>
      <c r="E1683" s="184">
        <v>280</v>
      </c>
      <c r="F1683" s="184">
        <v>200</v>
      </c>
      <c r="G1683" s="188" t="s">
        <v>329</v>
      </c>
      <c r="H1683" s="185" t="s">
        <v>3659</v>
      </c>
      <c r="I1683" s="184">
        <v>105.26</v>
      </c>
      <c r="J1683" s="184">
        <v>305.26</v>
      </c>
      <c r="K1683" s="185">
        <v>18</v>
      </c>
      <c r="L1683" s="185"/>
      <c r="M1683" s="186"/>
      <c r="N1683" s="61" t="s">
        <v>51</v>
      </c>
      <c r="P1683" s="175" t="s">
        <v>3657</v>
      </c>
      <c r="T1683" s="176"/>
    </row>
    <row r="1684" spans="1:20" s="61" customFormat="1" ht="17.25">
      <c r="A1684" s="183" t="s">
        <v>3661</v>
      </c>
      <c r="B1684" s="183" t="s">
        <v>3656</v>
      </c>
      <c r="C1684" s="183" t="s">
        <v>3657</v>
      </c>
      <c r="D1684" s="183" t="s">
        <v>3658</v>
      </c>
      <c r="E1684" s="184">
        <v>280</v>
      </c>
      <c r="F1684" s="184">
        <v>200</v>
      </c>
      <c r="G1684" s="188" t="s">
        <v>329</v>
      </c>
      <c r="H1684" s="185" t="s">
        <v>3659</v>
      </c>
      <c r="I1684" s="184">
        <v>105.26</v>
      </c>
      <c r="J1684" s="184">
        <v>305.26</v>
      </c>
      <c r="K1684" s="183">
        <v>1</v>
      </c>
      <c r="L1684" s="183"/>
      <c r="M1684" s="186"/>
      <c r="N1684" s="61" t="s">
        <v>51</v>
      </c>
      <c r="P1684" s="175" t="s">
        <v>3657</v>
      </c>
      <c r="T1684" s="176"/>
    </row>
    <row r="1685" spans="1:20" s="61" customFormat="1" ht="17.25">
      <c r="A1685" s="183" t="s">
        <v>3662</v>
      </c>
      <c r="B1685" s="183" t="s">
        <v>3663</v>
      </c>
      <c r="C1685" s="183" t="s">
        <v>241</v>
      </c>
      <c r="D1685" s="183" t="s">
        <v>242</v>
      </c>
      <c r="E1685" s="184">
        <v>118</v>
      </c>
      <c r="F1685" s="184">
        <v>118</v>
      </c>
      <c r="G1685" s="188"/>
      <c r="H1685" s="185"/>
      <c r="I1685" s="184">
        <v>38.34</v>
      </c>
      <c r="J1685" s="184">
        <v>156.34</v>
      </c>
      <c r="K1685" s="185">
        <v>179</v>
      </c>
      <c r="L1685" s="185"/>
      <c r="M1685" s="186"/>
      <c r="N1685" s="61" t="s">
        <v>51</v>
      </c>
      <c r="P1685" s="175" t="s">
        <v>241</v>
      </c>
      <c r="T1685" s="176"/>
    </row>
    <row r="1686" spans="1:20" s="61" customFormat="1" ht="17.25">
      <c r="A1686" s="183" t="s">
        <v>3664</v>
      </c>
      <c r="B1686" s="183" t="s">
        <v>3656</v>
      </c>
      <c r="C1686" s="183" t="s">
        <v>3657</v>
      </c>
      <c r="D1686" s="183" t="s">
        <v>3658</v>
      </c>
      <c r="E1686" s="184">
        <v>280</v>
      </c>
      <c r="F1686" s="184">
        <v>260</v>
      </c>
      <c r="G1686" s="188" t="s">
        <v>494</v>
      </c>
      <c r="H1686" s="185"/>
      <c r="I1686" s="184">
        <v>105.26</v>
      </c>
      <c r="J1686" s="184">
        <v>365.26</v>
      </c>
      <c r="K1686" s="185">
        <v>0</v>
      </c>
      <c r="L1686" s="185"/>
      <c r="M1686" s="186"/>
      <c r="N1686" s="61" t="s">
        <v>51</v>
      </c>
      <c r="P1686" s="175" t="s">
        <v>3657</v>
      </c>
      <c r="T1686" s="176"/>
    </row>
    <row r="1687" spans="1:20" s="61" customFormat="1" ht="17.25">
      <c r="A1687" s="183" t="s">
        <v>3665</v>
      </c>
      <c r="B1687" s="183" t="s">
        <v>3666</v>
      </c>
      <c r="C1687" s="183" t="s">
        <v>241</v>
      </c>
      <c r="D1687" s="183" t="s">
        <v>242</v>
      </c>
      <c r="E1687" s="184">
        <v>118</v>
      </c>
      <c r="F1687" s="184">
        <v>118</v>
      </c>
      <c r="G1687" s="188"/>
      <c r="H1687" s="185"/>
      <c r="I1687" s="184">
        <v>38.34</v>
      </c>
      <c r="J1687" s="184">
        <v>156.34</v>
      </c>
      <c r="K1687" s="183">
        <v>46</v>
      </c>
      <c r="L1687" s="183"/>
      <c r="M1687" s="186"/>
      <c r="N1687" s="61" t="s">
        <v>51</v>
      </c>
      <c r="P1687" s="175" t="s">
        <v>241</v>
      </c>
      <c r="T1687" s="176"/>
    </row>
    <row r="1688" spans="1:20" s="61" customFormat="1" ht="17.25">
      <c r="A1688" s="183" t="s">
        <v>3667</v>
      </c>
      <c r="B1688" s="183" t="s">
        <v>3668</v>
      </c>
      <c r="C1688" s="183" t="s">
        <v>241</v>
      </c>
      <c r="D1688" s="183" t="s">
        <v>242</v>
      </c>
      <c r="E1688" s="184">
        <v>103</v>
      </c>
      <c r="F1688" s="184">
        <v>103</v>
      </c>
      <c r="G1688" s="188"/>
      <c r="H1688" s="185"/>
      <c r="I1688" s="184">
        <v>38.13</v>
      </c>
      <c r="J1688" s="184">
        <v>141.13</v>
      </c>
      <c r="K1688" s="183">
        <v>157</v>
      </c>
      <c r="L1688" s="183"/>
      <c r="M1688" s="186"/>
      <c r="N1688" s="61" t="s">
        <v>51</v>
      </c>
      <c r="P1688" s="175" t="s">
        <v>241</v>
      </c>
      <c r="T1688" s="176"/>
    </row>
    <row r="1689" spans="1:20" s="61" customFormat="1" ht="17.25">
      <c r="A1689" s="183" t="s">
        <v>3669</v>
      </c>
      <c r="B1689" s="183" t="s">
        <v>3670</v>
      </c>
      <c r="C1689" s="183" t="s">
        <v>2826</v>
      </c>
      <c r="D1689" s="183" t="s">
        <v>2827</v>
      </c>
      <c r="E1689" s="184">
        <v>276.99</v>
      </c>
      <c r="F1689" s="184">
        <v>165</v>
      </c>
      <c r="G1689" s="188" t="s">
        <v>3671</v>
      </c>
      <c r="H1689" s="183"/>
      <c r="I1689" s="184">
        <v>38.34</v>
      </c>
      <c r="J1689" s="184">
        <v>203.34</v>
      </c>
      <c r="K1689" s="185">
        <v>119</v>
      </c>
      <c r="L1689" s="185"/>
      <c r="M1689" s="186"/>
      <c r="N1689" s="61" t="s">
        <v>51</v>
      </c>
      <c r="P1689" s="175" t="s">
        <v>2826</v>
      </c>
      <c r="T1689" s="176"/>
    </row>
    <row r="1690" spans="1:20" s="61" customFormat="1" ht="17.25">
      <c r="A1690" s="183" t="s">
        <v>3672</v>
      </c>
      <c r="B1690" s="183" t="s">
        <v>3673</v>
      </c>
      <c r="C1690" s="183" t="s">
        <v>902</v>
      </c>
      <c r="D1690" s="183" t="s">
        <v>903</v>
      </c>
      <c r="E1690" s="184">
        <v>129</v>
      </c>
      <c r="F1690" s="184">
        <v>85</v>
      </c>
      <c r="G1690" s="188" t="s">
        <v>993</v>
      </c>
      <c r="H1690" s="183"/>
      <c r="I1690" s="184">
        <v>21.08</v>
      </c>
      <c r="J1690" s="184">
        <v>106.08</v>
      </c>
      <c r="K1690" s="185">
        <v>99</v>
      </c>
      <c r="L1690" s="185" t="s">
        <v>57</v>
      </c>
      <c r="M1690" s="186" t="s">
        <v>2601</v>
      </c>
      <c r="N1690" s="61" t="s">
        <v>51</v>
      </c>
      <c r="P1690" s="175" t="s">
        <v>902</v>
      </c>
      <c r="T1690" s="176"/>
    </row>
    <row r="1691" spans="1:20" s="61" customFormat="1" ht="17.25">
      <c r="A1691" s="183" t="s">
        <v>3674</v>
      </c>
      <c r="B1691" s="183" t="s">
        <v>3673</v>
      </c>
      <c r="C1691" s="183" t="s">
        <v>902</v>
      </c>
      <c r="D1691" s="183" t="s">
        <v>903</v>
      </c>
      <c r="E1691" s="184">
        <v>129</v>
      </c>
      <c r="F1691" s="184">
        <v>85</v>
      </c>
      <c r="G1691" s="188" t="s">
        <v>993</v>
      </c>
      <c r="H1691" s="185"/>
      <c r="I1691" s="184">
        <v>21.08</v>
      </c>
      <c r="J1691" s="184">
        <v>106.08</v>
      </c>
      <c r="K1691" s="185">
        <v>36</v>
      </c>
      <c r="L1691" s="185"/>
      <c r="M1691" s="186"/>
      <c r="N1691" s="61" t="s">
        <v>51</v>
      </c>
      <c r="P1691" s="175" t="s">
        <v>902</v>
      </c>
      <c r="T1691" s="176"/>
    </row>
    <row r="1692" spans="1:20" s="61" customFormat="1" ht="17.25">
      <c r="A1692" s="183" t="s">
        <v>3675</v>
      </c>
      <c r="B1692" s="183" t="s">
        <v>3673</v>
      </c>
      <c r="C1692" s="183" t="s">
        <v>902</v>
      </c>
      <c r="D1692" s="183" t="s">
        <v>903</v>
      </c>
      <c r="E1692" s="184">
        <v>129</v>
      </c>
      <c r="F1692" s="184">
        <v>85</v>
      </c>
      <c r="G1692" s="188" t="s">
        <v>993</v>
      </c>
      <c r="H1692" s="183"/>
      <c r="I1692" s="184">
        <v>21.08</v>
      </c>
      <c r="J1692" s="184">
        <v>106.08</v>
      </c>
      <c r="K1692" s="185">
        <v>0</v>
      </c>
      <c r="L1692" s="185" t="s">
        <v>57</v>
      </c>
      <c r="M1692" s="186" t="s">
        <v>2601</v>
      </c>
      <c r="N1692" s="61" t="s">
        <v>51</v>
      </c>
      <c r="P1692" s="175" t="s">
        <v>902</v>
      </c>
      <c r="T1692" s="176"/>
    </row>
    <row r="1693" spans="1:20" s="61" customFormat="1" ht="17.25">
      <c r="A1693" s="183" t="s">
        <v>3676</v>
      </c>
      <c r="B1693" s="183" t="s">
        <v>3677</v>
      </c>
      <c r="C1693" s="183" t="s">
        <v>902</v>
      </c>
      <c r="D1693" s="183" t="s">
        <v>903</v>
      </c>
      <c r="E1693" s="184">
        <v>145</v>
      </c>
      <c r="F1693" s="184">
        <v>70</v>
      </c>
      <c r="G1693" s="188" t="s">
        <v>1218</v>
      </c>
      <c r="H1693" s="185" t="s">
        <v>3634</v>
      </c>
      <c r="I1693" s="184">
        <v>37.97</v>
      </c>
      <c r="J1693" s="184">
        <v>107.97</v>
      </c>
      <c r="K1693" s="185">
        <v>39</v>
      </c>
      <c r="L1693" s="185"/>
      <c r="M1693" s="186"/>
      <c r="N1693" s="61" t="s">
        <v>51</v>
      </c>
      <c r="P1693" s="175" t="s">
        <v>902</v>
      </c>
      <c r="T1693" s="176"/>
    </row>
    <row r="1694" spans="1:20" s="61" customFormat="1" ht="17.25">
      <c r="A1694" s="183" t="s">
        <v>3678</v>
      </c>
      <c r="B1694" s="183" t="s">
        <v>3679</v>
      </c>
      <c r="C1694" s="183" t="s">
        <v>2576</v>
      </c>
      <c r="D1694" s="183" t="s">
        <v>2577</v>
      </c>
      <c r="E1694" s="184">
        <v>160</v>
      </c>
      <c r="F1694" s="184">
        <v>160</v>
      </c>
      <c r="G1694" s="188"/>
      <c r="H1694" s="185"/>
      <c r="I1694" s="184">
        <v>78.46</v>
      </c>
      <c r="J1694" s="184">
        <v>238.46</v>
      </c>
      <c r="K1694" s="185">
        <v>32</v>
      </c>
      <c r="L1694" s="185" t="s">
        <v>76</v>
      </c>
      <c r="M1694" s="186" t="s">
        <v>2173</v>
      </c>
      <c r="N1694" s="61" t="s">
        <v>51</v>
      </c>
      <c r="P1694" s="175" t="s">
        <v>2576</v>
      </c>
      <c r="T1694" s="176"/>
    </row>
    <row r="1695" spans="1:20" s="61" customFormat="1" ht="17.25">
      <c r="A1695" s="183" t="s">
        <v>3680</v>
      </c>
      <c r="B1695" s="183" t="s">
        <v>3681</v>
      </c>
      <c r="C1695" s="183" t="s">
        <v>2576</v>
      </c>
      <c r="D1695" s="183" t="s">
        <v>2577</v>
      </c>
      <c r="E1695" s="184">
        <v>175.9</v>
      </c>
      <c r="F1695" s="184">
        <v>175.9</v>
      </c>
      <c r="G1695" s="188"/>
      <c r="H1695" s="185"/>
      <c r="I1695" s="184">
        <v>97.5</v>
      </c>
      <c r="J1695" s="184">
        <v>273.4</v>
      </c>
      <c r="K1695" s="185">
        <v>0</v>
      </c>
      <c r="L1695" s="185" t="s">
        <v>76</v>
      </c>
      <c r="M1695" s="186" t="s">
        <v>283</v>
      </c>
      <c r="N1695" s="61" t="s">
        <v>51</v>
      </c>
      <c r="P1695" s="175" t="s">
        <v>2576</v>
      </c>
      <c r="T1695" s="176"/>
    </row>
    <row r="1696" spans="1:20" s="61" customFormat="1" ht="17.25">
      <c r="A1696" s="183" t="s">
        <v>3682</v>
      </c>
      <c r="B1696" s="183" t="s">
        <v>3681</v>
      </c>
      <c r="C1696" s="183" t="s">
        <v>2576</v>
      </c>
      <c r="D1696" s="183" t="s">
        <v>2577</v>
      </c>
      <c r="E1696" s="184">
        <v>175.9</v>
      </c>
      <c r="F1696" s="184">
        <v>175.9</v>
      </c>
      <c r="G1696" s="188"/>
      <c r="H1696" s="185"/>
      <c r="I1696" s="184">
        <v>97.5</v>
      </c>
      <c r="J1696" s="184">
        <v>273.4</v>
      </c>
      <c r="K1696" s="183">
        <v>64</v>
      </c>
      <c r="L1696" s="183"/>
      <c r="M1696" s="186"/>
      <c r="N1696" s="61" t="s">
        <v>51</v>
      </c>
      <c r="P1696" s="175" t="s">
        <v>2576</v>
      </c>
      <c r="T1696" s="176"/>
    </row>
    <row r="1697" spans="1:20" s="61" customFormat="1" ht="17.25">
      <c r="A1697" s="183" t="s">
        <v>3683</v>
      </c>
      <c r="B1697" s="183" t="s">
        <v>3684</v>
      </c>
      <c r="C1697" s="183" t="s">
        <v>2576</v>
      </c>
      <c r="D1697" s="183" t="s">
        <v>2577</v>
      </c>
      <c r="E1697" s="184">
        <v>189.9</v>
      </c>
      <c r="F1697" s="184">
        <v>189.9</v>
      </c>
      <c r="G1697" s="185"/>
      <c r="H1697" s="185"/>
      <c r="I1697" s="184">
        <v>131.12</v>
      </c>
      <c r="J1697" s="184">
        <v>321.02</v>
      </c>
      <c r="K1697" s="185">
        <v>79</v>
      </c>
      <c r="L1697" s="185"/>
      <c r="M1697" s="186"/>
      <c r="N1697" s="61" t="s">
        <v>51</v>
      </c>
      <c r="P1697" s="175" t="s">
        <v>2576</v>
      </c>
      <c r="T1697" s="176"/>
    </row>
    <row r="1698" spans="1:20" s="61" customFormat="1" ht="17.25">
      <c r="A1698" s="183" t="s">
        <v>3685</v>
      </c>
      <c r="B1698" s="183" t="s">
        <v>3686</v>
      </c>
      <c r="C1698" s="183" t="s">
        <v>73</v>
      </c>
      <c r="D1698" s="183" t="s">
        <v>74</v>
      </c>
      <c r="E1698" s="184"/>
      <c r="F1698" s="184"/>
      <c r="G1698" s="185"/>
      <c r="H1698" s="185"/>
      <c r="I1698" s="184"/>
      <c r="J1698" s="184"/>
      <c r="K1698" s="185" t="s">
        <v>410</v>
      </c>
      <c r="L1698" s="185"/>
      <c r="M1698" s="186"/>
      <c r="N1698" s="61" t="s">
        <v>410</v>
      </c>
      <c r="P1698" s="175" t="s">
        <v>73</v>
      </c>
      <c r="T1698" s="176"/>
    </row>
    <row r="1699" spans="1:20" s="61" customFormat="1" ht="17.25">
      <c r="A1699" s="183" t="s">
        <v>3687</v>
      </c>
      <c r="B1699" s="183" t="s">
        <v>3688</v>
      </c>
      <c r="C1699" s="183" t="s">
        <v>73</v>
      </c>
      <c r="D1699" s="183" t="s">
        <v>74</v>
      </c>
      <c r="E1699" s="184"/>
      <c r="F1699" s="184"/>
      <c r="G1699" s="185"/>
      <c r="H1699" s="185"/>
      <c r="I1699" s="184"/>
      <c r="J1699" s="184"/>
      <c r="K1699" s="185" t="s">
        <v>410</v>
      </c>
      <c r="L1699" s="185"/>
      <c r="M1699" s="186"/>
      <c r="N1699" s="61" t="s">
        <v>410</v>
      </c>
      <c r="P1699" s="175" t="s">
        <v>73</v>
      </c>
      <c r="T1699" s="176"/>
    </row>
    <row r="1700" spans="1:20" s="61" customFormat="1" ht="17.25">
      <c r="A1700" s="183" t="s">
        <v>3689</v>
      </c>
      <c r="B1700" s="183" t="s">
        <v>3690</v>
      </c>
      <c r="C1700" s="183" t="s">
        <v>73</v>
      </c>
      <c r="D1700" s="183" t="s">
        <v>74</v>
      </c>
      <c r="E1700" s="184"/>
      <c r="F1700" s="184"/>
      <c r="G1700" s="185"/>
      <c r="H1700" s="185"/>
      <c r="I1700" s="184"/>
      <c r="J1700" s="184"/>
      <c r="K1700" s="185" t="s">
        <v>410</v>
      </c>
      <c r="L1700" s="185"/>
      <c r="M1700" s="186"/>
      <c r="N1700" s="61" t="s">
        <v>410</v>
      </c>
      <c r="P1700" s="175" t="s">
        <v>73</v>
      </c>
      <c r="T1700" s="176"/>
    </row>
    <row r="1701" spans="1:20" s="61" customFormat="1" ht="17.25">
      <c r="A1701" s="183" t="s">
        <v>3691</v>
      </c>
      <c r="B1701" s="183" t="s">
        <v>3692</v>
      </c>
      <c r="C1701" s="183" t="s">
        <v>2826</v>
      </c>
      <c r="D1701" s="183" t="s">
        <v>2827</v>
      </c>
      <c r="E1701" s="184"/>
      <c r="F1701" s="184"/>
      <c r="G1701" s="185"/>
      <c r="H1701" s="185"/>
      <c r="I1701" s="184"/>
      <c r="J1701" s="184"/>
      <c r="K1701" s="185" t="s">
        <v>410</v>
      </c>
      <c r="L1701" s="185"/>
      <c r="M1701" s="186"/>
      <c r="N1701" s="61" t="s">
        <v>410</v>
      </c>
      <c r="P1701" s="175" t="s">
        <v>2826</v>
      </c>
      <c r="T1701" s="176"/>
    </row>
    <row r="1702" spans="1:20" s="61" customFormat="1" ht="17.25">
      <c r="A1702" s="183" t="s">
        <v>3693</v>
      </c>
      <c r="B1702" s="183" t="s">
        <v>2360</v>
      </c>
      <c r="C1702" s="183" t="s">
        <v>97</v>
      </c>
      <c r="D1702" s="183" t="s">
        <v>98</v>
      </c>
      <c r="E1702" s="184"/>
      <c r="F1702" s="184"/>
      <c r="G1702" s="185"/>
      <c r="H1702" s="185"/>
      <c r="I1702" s="184"/>
      <c r="J1702" s="184"/>
      <c r="K1702" s="185" t="s">
        <v>410</v>
      </c>
      <c r="L1702" s="185"/>
      <c r="M1702" s="186"/>
      <c r="N1702" s="61" t="s">
        <v>410</v>
      </c>
      <c r="P1702" s="175" t="s">
        <v>97</v>
      </c>
      <c r="T1702" s="176"/>
    </row>
    <row r="1703" spans="1:20" s="61" customFormat="1" ht="17.25">
      <c r="A1703" s="183" t="s">
        <v>3694</v>
      </c>
      <c r="B1703" s="183" t="s">
        <v>3695</v>
      </c>
      <c r="C1703" s="183" t="s">
        <v>210</v>
      </c>
      <c r="D1703" s="183" t="s">
        <v>210</v>
      </c>
      <c r="E1703" s="184">
        <v>150</v>
      </c>
      <c r="F1703" s="184">
        <v>125</v>
      </c>
      <c r="G1703" s="185" t="s">
        <v>107</v>
      </c>
      <c r="H1703" s="185"/>
      <c r="I1703" s="184">
        <v>38.13</v>
      </c>
      <c r="J1703" s="184">
        <v>163.13</v>
      </c>
      <c r="K1703" s="185">
        <v>0</v>
      </c>
      <c r="L1703" s="185" t="s">
        <v>372</v>
      </c>
      <c r="M1703" s="186" t="s">
        <v>2173</v>
      </c>
      <c r="N1703" s="61" t="s">
        <v>51</v>
      </c>
      <c r="P1703" s="175" t="s">
        <v>210</v>
      </c>
      <c r="T1703" s="176"/>
    </row>
    <row r="1704" spans="1:20" s="61" customFormat="1" ht="17.25">
      <c r="A1704" s="183" t="s">
        <v>3696</v>
      </c>
      <c r="B1704" s="183" t="s">
        <v>3697</v>
      </c>
      <c r="C1704" s="183" t="s">
        <v>2826</v>
      </c>
      <c r="D1704" s="183" t="s">
        <v>2827</v>
      </c>
      <c r="E1704" s="184"/>
      <c r="F1704" s="184"/>
      <c r="G1704" s="188"/>
      <c r="H1704" s="183"/>
      <c r="I1704" s="184"/>
      <c r="J1704" s="184"/>
      <c r="K1704" s="185" t="s">
        <v>410</v>
      </c>
      <c r="L1704" s="185"/>
      <c r="M1704" s="186"/>
      <c r="N1704" s="61" t="s">
        <v>410</v>
      </c>
      <c r="P1704" s="175" t="s">
        <v>2826</v>
      </c>
      <c r="T1704" s="176"/>
    </row>
    <row r="1705" spans="1:20" s="61" customFormat="1" ht="17.25">
      <c r="A1705" s="183" t="s">
        <v>3698</v>
      </c>
      <c r="B1705" s="183" t="s">
        <v>3699</v>
      </c>
      <c r="C1705" s="183" t="s">
        <v>210</v>
      </c>
      <c r="D1705" s="183" t="s">
        <v>210</v>
      </c>
      <c r="E1705" s="184">
        <v>160</v>
      </c>
      <c r="F1705" s="184">
        <v>145</v>
      </c>
      <c r="G1705" s="188" t="s">
        <v>137</v>
      </c>
      <c r="H1705" s="183"/>
      <c r="I1705" s="184">
        <v>39.22</v>
      </c>
      <c r="J1705" s="184">
        <v>184.22</v>
      </c>
      <c r="K1705" s="185">
        <v>147</v>
      </c>
      <c r="L1705" s="185" t="s">
        <v>76</v>
      </c>
      <c r="M1705" s="186" t="s">
        <v>2173</v>
      </c>
      <c r="N1705" s="61" t="s">
        <v>51</v>
      </c>
      <c r="P1705" s="175" t="s">
        <v>210</v>
      </c>
      <c r="T1705" s="176"/>
    </row>
    <row r="1706" spans="1:20" s="61" customFormat="1" ht="17.25">
      <c r="A1706" s="183" t="s">
        <v>3700</v>
      </c>
      <c r="B1706" s="183" t="s">
        <v>3701</v>
      </c>
      <c r="C1706" s="183" t="s">
        <v>604</v>
      </c>
      <c r="D1706" s="183" t="s">
        <v>605</v>
      </c>
      <c r="E1706" s="184">
        <v>260</v>
      </c>
      <c r="F1706" s="184">
        <v>200.2</v>
      </c>
      <c r="G1706" s="188" t="s">
        <v>1652</v>
      </c>
      <c r="H1706" s="183" t="s">
        <v>1092</v>
      </c>
      <c r="I1706" s="184">
        <v>78.76</v>
      </c>
      <c r="J1706" s="184">
        <v>278.96</v>
      </c>
      <c r="K1706" s="185">
        <v>5</v>
      </c>
      <c r="L1706" s="185"/>
      <c r="M1706" s="186"/>
      <c r="N1706" s="61" t="s">
        <v>51</v>
      </c>
      <c r="P1706" s="175" t="s">
        <v>604</v>
      </c>
      <c r="T1706" s="176"/>
    </row>
    <row r="1707" spans="1:20" s="61" customFormat="1" ht="17.25">
      <c r="A1707" s="183" t="s">
        <v>3702</v>
      </c>
      <c r="B1707" s="183" t="s">
        <v>3703</v>
      </c>
      <c r="C1707" s="183" t="s">
        <v>604</v>
      </c>
      <c r="D1707" s="183" t="s">
        <v>605</v>
      </c>
      <c r="E1707" s="184"/>
      <c r="F1707" s="184"/>
      <c r="G1707" s="185"/>
      <c r="H1707" s="185"/>
      <c r="I1707" s="184"/>
      <c r="J1707" s="184"/>
      <c r="K1707" s="185" t="s">
        <v>410</v>
      </c>
      <c r="L1707" s="185"/>
      <c r="M1707" s="186"/>
      <c r="N1707" s="61" t="s">
        <v>410</v>
      </c>
      <c r="P1707" s="175" t="s">
        <v>604</v>
      </c>
      <c r="T1707" s="176"/>
    </row>
    <row r="1708" spans="1:20" s="61" customFormat="1" ht="17.25">
      <c r="A1708" s="183" t="s">
        <v>3704</v>
      </c>
      <c r="B1708" s="183" t="s">
        <v>3705</v>
      </c>
      <c r="C1708" s="183" t="s">
        <v>604</v>
      </c>
      <c r="D1708" s="183" t="s">
        <v>605</v>
      </c>
      <c r="E1708" s="184"/>
      <c r="F1708" s="184"/>
      <c r="G1708" s="185"/>
      <c r="H1708" s="185"/>
      <c r="I1708" s="184"/>
      <c r="J1708" s="184"/>
      <c r="K1708" s="185" t="s">
        <v>410</v>
      </c>
      <c r="L1708" s="185"/>
      <c r="M1708" s="186"/>
      <c r="N1708" s="61" t="s">
        <v>410</v>
      </c>
      <c r="P1708" s="175" t="s">
        <v>604</v>
      </c>
      <c r="T1708" s="176"/>
    </row>
    <row r="1709" spans="1:20" s="61" customFormat="1" ht="17.25">
      <c r="A1709" s="183" t="s">
        <v>3706</v>
      </c>
      <c r="B1709" s="183" t="s">
        <v>942</v>
      </c>
      <c r="C1709" s="183" t="s">
        <v>206</v>
      </c>
      <c r="D1709" s="183" t="s">
        <v>206</v>
      </c>
      <c r="E1709" s="184"/>
      <c r="F1709" s="184"/>
      <c r="G1709" s="185"/>
      <c r="H1709" s="185"/>
      <c r="I1709" s="184"/>
      <c r="J1709" s="184"/>
      <c r="K1709" s="185" t="s">
        <v>410</v>
      </c>
      <c r="L1709" s="185"/>
      <c r="M1709" s="186"/>
      <c r="N1709" s="61" t="s">
        <v>410</v>
      </c>
      <c r="P1709" s="175" t="s">
        <v>206</v>
      </c>
      <c r="T1709" s="176"/>
    </row>
    <row r="1710" spans="1:20" s="61" customFormat="1" ht="17.25">
      <c r="A1710" s="183" t="s">
        <v>3707</v>
      </c>
      <c r="B1710" s="183" t="s">
        <v>3708</v>
      </c>
      <c r="C1710" s="183" t="s">
        <v>97</v>
      </c>
      <c r="D1710" s="183" t="s">
        <v>98</v>
      </c>
      <c r="E1710" s="184">
        <v>290</v>
      </c>
      <c r="F1710" s="184">
        <v>230</v>
      </c>
      <c r="G1710" s="188" t="s">
        <v>688</v>
      </c>
      <c r="H1710" s="185"/>
      <c r="I1710" s="184">
        <v>71.14</v>
      </c>
      <c r="J1710" s="184">
        <v>301.14</v>
      </c>
      <c r="K1710" s="185">
        <v>106</v>
      </c>
      <c r="L1710" s="185" t="s">
        <v>76</v>
      </c>
      <c r="M1710" s="186" t="s">
        <v>943</v>
      </c>
      <c r="N1710" s="61" t="s">
        <v>51</v>
      </c>
      <c r="P1710" s="175" t="s">
        <v>97</v>
      </c>
      <c r="T1710" s="176"/>
    </row>
    <row r="1711" spans="1:20" s="61" customFormat="1" ht="17.25">
      <c r="A1711" s="183" t="s">
        <v>3709</v>
      </c>
      <c r="B1711" s="183" t="s">
        <v>3710</v>
      </c>
      <c r="C1711" s="183" t="s">
        <v>97</v>
      </c>
      <c r="D1711" s="183" t="s">
        <v>98</v>
      </c>
      <c r="E1711" s="184">
        <v>290</v>
      </c>
      <c r="F1711" s="184">
        <v>230</v>
      </c>
      <c r="G1711" s="188" t="s">
        <v>688</v>
      </c>
      <c r="H1711" s="185"/>
      <c r="I1711" s="184">
        <v>71.14</v>
      </c>
      <c r="J1711" s="184">
        <v>301.14</v>
      </c>
      <c r="K1711" s="185">
        <v>0</v>
      </c>
      <c r="L1711" s="185" t="s">
        <v>76</v>
      </c>
      <c r="M1711" s="186" t="s">
        <v>89</v>
      </c>
      <c r="N1711" s="61" t="s">
        <v>51</v>
      </c>
      <c r="P1711" s="175" t="s">
        <v>97</v>
      </c>
      <c r="T1711" s="176"/>
    </row>
    <row r="1712" spans="1:20" s="61" customFormat="1" ht="17.25">
      <c r="A1712" s="183" t="s">
        <v>3711</v>
      </c>
      <c r="B1712" s="183" t="s">
        <v>3712</v>
      </c>
      <c r="C1712" s="183" t="s">
        <v>3657</v>
      </c>
      <c r="D1712" s="183" t="s">
        <v>3658</v>
      </c>
      <c r="E1712" s="184">
        <v>159</v>
      </c>
      <c r="F1712" s="184">
        <v>100</v>
      </c>
      <c r="G1712" s="188" t="s">
        <v>1022</v>
      </c>
      <c r="H1712" s="185" t="s">
        <v>3659</v>
      </c>
      <c r="I1712" s="184">
        <v>41.05</v>
      </c>
      <c r="J1712" s="184">
        <v>141.05</v>
      </c>
      <c r="K1712" s="185">
        <v>55</v>
      </c>
      <c r="L1712" s="185"/>
      <c r="M1712" s="186"/>
      <c r="N1712" s="61" t="s">
        <v>51</v>
      </c>
      <c r="P1712" s="175" t="s">
        <v>3657</v>
      </c>
      <c r="T1712" s="176"/>
    </row>
    <row r="1713" spans="1:20" s="61" customFormat="1" ht="17.25">
      <c r="A1713" s="183" t="s">
        <v>3713</v>
      </c>
      <c r="B1713" s="183" t="s">
        <v>3712</v>
      </c>
      <c r="C1713" s="183" t="s">
        <v>3657</v>
      </c>
      <c r="D1713" s="183" t="s">
        <v>3658</v>
      </c>
      <c r="E1713" s="184">
        <v>159</v>
      </c>
      <c r="F1713" s="184">
        <v>100</v>
      </c>
      <c r="G1713" s="188" t="s">
        <v>1022</v>
      </c>
      <c r="H1713" s="185" t="s">
        <v>3659</v>
      </c>
      <c r="I1713" s="184">
        <v>41.05</v>
      </c>
      <c r="J1713" s="184">
        <v>141.05</v>
      </c>
      <c r="K1713" s="185">
        <v>54</v>
      </c>
      <c r="L1713" s="185"/>
      <c r="M1713" s="186"/>
      <c r="N1713" s="61" t="s">
        <v>51</v>
      </c>
      <c r="P1713" s="175" t="s">
        <v>3657</v>
      </c>
      <c r="T1713" s="176"/>
    </row>
    <row r="1714" spans="1:20" s="61" customFormat="1" ht="17.25">
      <c r="A1714" s="183" t="s">
        <v>3714</v>
      </c>
      <c r="B1714" s="183" t="s">
        <v>3712</v>
      </c>
      <c r="C1714" s="183" t="s">
        <v>3657</v>
      </c>
      <c r="D1714" s="183" t="s">
        <v>3658</v>
      </c>
      <c r="E1714" s="184">
        <v>159</v>
      </c>
      <c r="F1714" s="184">
        <v>100</v>
      </c>
      <c r="G1714" s="188" t="s">
        <v>1022</v>
      </c>
      <c r="H1714" s="185" t="s">
        <v>3659</v>
      </c>
      <c r="I1714" s="184">
        <v>41.05</v>
      </c>
      <c r="J1714" s="184">
        <v>141.05</v>
      </c>
      <c r="K1714" s="185">
        <v>65</v>
      </c>
      <c r="L1714" s="185"/>
      <c r="M1714" s="186"/>
      <c r="N1714" s="61" t="s">
        <v>51</v>
      </c>
      <c r="P1714" s="175" t="s">
        <v>3657</v>
      </c>
      <c r="T1714" s="176"/>
    </row>
    <row r="1715" spans="1:20" s="61" customFormat="1" ht="17.25">
      <c r="A1715" s="183" t="s">
        <v>3715</v>
      </c>
      <c r="B1715" s="183" t="s">
        <v>3712</v>
      </c>
      <c r="C1715" s="183" t="s">
        <v>3657</v>
      </c>
      <c r="D1715" s="183" t="s">
        <v>3658</v>
      </c>
      <c r="E1715" s="184">
        <v>159</v>
      </c>
      <c r="F1715" s="184">
        <v>100</v>
      </c>
      <c r="G1715" s="188" t="s">
        <v>1022</v>
      </c>
      <c r="H1715" s="185" t="s">
        <v>3659</v>
      </c>
      <c r="I1715" s="184">
        <v>41.05</v>
      </c>
      <c r="J1715" s="184">
        <v>141.05</v>
      </c>
      <c r="K1715" s="183">
        <v>42</v>
      </c>
      <c r="L1715" s="183"/>
      <c r="M1715" s="186"/>
      <c r="N1715" s="61" t="s">
        <v>51</v>
      </c>
      <c r="P1715" s="175" t="s">
        <v>3657</v>
      </c>
      <c r="T1715" s="176"/>
    </row>
    <row r="1716" spans="1:20" s="61" customFormat="1" ht="17.25">
      <c r="A1716" s="183" t="s">
        <v>3716</v>
      </c>
      <c r="B1716" s="183" t="s">
        <v>3712</v>
      </c>
      <c r="C1716" s="183" t="s">
        <v>3657</v>
      </c>
      <c r="D1716" s="183" t="s">
        <v>3658</v>
      </c>
      <c r="E1716" s="184">
        <v>159</v>
      </c>
      <c r="F1716" s="184">
        <v>100</v>
      </c>
      <c r="G1716" s="188" t="s">
        <v>1022</v>
      </c>
      <c r="H1716" s="185" t="s">
        <v>3659</v>
      </c>
      <c r="I1716" s="184">
        <v>41.05</v>
      </c>
      <c r="J1716" s="184">
        <v>141.05</v>
      </c>
      <c r="K1716" s="183">
        <v>26</v>
      </c>
      <c r="L1716" s="183"/>
      <c r="M1716" s="186"/>
      <c r="N1716" s="61" t="s">
        <v>51</v>
      </c>
      <c r="P1716" s="175" t="s">
        <v>3657</v>
      </c>
      <c r="T1716" s="176"/>
    </row>
    <row r="1717" spans="1:20" s="61" customFormat="1" ht="17.25">
      <c r="A1717" s="183" t="s">
        <v>3717</v>
      </c>
      <c r="B1717" s="183" t="s">
        <v>3712</v>
      </c>
      <c r="C1717" s="183" t="s">
        <v>3657</v>
      </c>
      <c r="D1717" s="183" t="s">
        <v>3658</v>
      </c>
      <c r="E1717" s="184">
        <v>159</v>
      </c>
      <c r="F1717" s="184">
        <v>100</v>
      </c>
      <c r="G1717" s="188" t="s">
        <v>1022</v>
      </c>
      <c r="H1717" s="185" t="s">
        <v>3659</v>
      </c>
      <c r="I1717" s="184">
        <v>41.05</v>
      </c>
      <c r="J1717" s="184">
        <v>141.05</v>
      </c>
      <c r="K1717" s="185">
        <v>42</v>
      </c>
      <c r="L1717" s="185"/>
      <c r="M1717" s="186"/>
      <c r="N1717" s="61" t="s">
        <v>51</v>
      </c>
      <c r="P1717" s="175" t="s">
        <v>3657</v>
      </c>
      <c r="T1717" s="176"/>
    </row>
    <row r="1718" spans="1:20" s="61" customFormat="1" ht="17.25">
      <c r="A1718" s="183" t="s">
        <v>3718</v>
      </c>
      <c r="B1718" s="183" t="s">
        <v>3719</v>
      </c>
      <c r="C1718" s="183" t="s">
        <v>3720</v>
      </c>
      <c r="D1718" s="183" t="s">
        <v>3721</v>
      </c>
      <c r="E1718" s="184">
        <v>140.99</v>
      </c>
      <c r="F1718" s="184">
        <v>98.69</v>
      </c>
      <c r="G1718" s="188" t="s">
        <v>151</v>
      </c>
      <c r="H1718" s="185" t="s">
        <v>3722</v>
      </c>
      <c r="I1718" s="184">
        <v>127.55</v>
      </c>
      <c r="J1718" s="184">
        <v>226.24</v>
      </c>
      <c r="K1718" s="185">
        <v>19</v>
      </c>
      <c r="L1718" s="185"/>
      <c r="M1718" s="186"/>
      <c r="N1718" s="61" t="s">
        <v>51</v>
      </c>
      <c r="P1718" s="175" t="s">
        <v>3720</v>
      </c>
      <c r="T1718" s="176"/>
    </row>
    <row r="1719" spans="1:20" s="61" customFormat="1" ht="17.25">
      <c r="A1719" s="183" t="s">
        <v>3723</v>
      </c>
      <c r="B1719" s="183" t="s">
        <v>3724</v>
      </c>
      <c r="C1719" s="183" t="s">
        <v>1235</v>
      </c>
      <c r="D1719" s="183" t="s">
        <v>1236</v>
      </c>
      <c r="E1719" s="184">
        <v>220</v>
      </c>
      <c r="F1719" s="184">
        <v>195</v>
      </c>
      <c r="G1719" s="188" t="s">
        <v>263</v>
      </c>
      <c r="H1719" s="185" t="s">
        <v>689</v>
      </c>
      <c r="I1719" s="184">
        <v>92.48</v>
      </c>
      <c r="J1719" s="184">
        <v>287.48</v>
      </c>
      <c r="K1719" s="185">
        <v>92</v>
      </c>
      <c r="L1719" s="185"/>
      <c r="M1719" s="186"/>
      <c r="N1719" s="61" t="s">
        <v>51</v>
      </c>
      <c r="P1719" s="175" t="s">
        <v>1235</v>
      </c>
      <c r="T1719" s="176"/>
    </row>
    <row r="1720" spans="1:20" s="61" customFormat="1" ht="17.25">
      <c r="A1720" s="183" t="s">
        <v>3725</v>
      </c>
      <c r="B1720" s="183" t="s">
        <v>3726</v>
      </c>
      <c r="C1720" s="183" t="s">
        <v>1235</v>
      </c>
      <c r="D1720" s="183" t="s">
        <v>1236</v>
      </c>
      <c r="E1720" s="184">
        <v>220</v>
      </c>
      <c r="F1720" s="184">
        <v>195</v>
      </c>
      <c r="G1720" s="188" t="s">
        <v>263</v>
      </c>
      <c r="H1720" s="185" t="s">
        <v>689</v>
      </c>
      <c r="I1720" s="184">
        <v>92.48</v>
      </c>
      <c r="J1720" s="184">
        <v>287.48</v>
      </c>
      <c r="K1720" s="183">
        <v>12</v>
      </c>
      <c r="L1720" s="183"/>
      <c r="M1720" s="186"/>
      <c r="N1720" s="61" t="s">
        <v>51</v>
      </c>
      <c r="P1720" s="175" t="s">
        <v>1235</v>
      </c>
      <c r="T1720" s="176"/>
    </row>
    <row r="1721" spans="1:20" s="61" customFormat="1" ht="17.25">
      <c r="A1721" s="183" t="s">
        <v>3727</v>
      </c>
      <c r="B1721" s="183" t="s">
        <v>3728</v>
      </c>
      <c r="C1721" s="183" t="s">
        <v>3720</v>
      </c>
      <c r="D1721" s="183" t="s">
        <v>3721</v>
      </c>
      <c r="E1721" s="184">
        <v>109.99</v>
      </c>
      <c r="F1721" s="184">
        <v>98.99</v>
      </c>
      <c r="G1721" s="188" t="s">
        <v>75</v>
      </c>
      <c r="H1721" s="185" t="s">
        <v>3729</v>
      </c>
      <c r="I1721" s="184">
        <v>46.11</v>
      </c>
      <c r="J1721" s="184">
        <v>145.1</v>
      </c>
      <c r="K1721" s="183">
        <v>121</v>
      </c>
      <c r="L1721" s="183"/>
      <c r="M1721" s="186"/>
      <c r="N1721" s="61" t="s">
        <v>51</v>
      </c>
      <c r="P1721" s="175" t="s">
        <v>3720</v>
      </c>
      <c r="T1721" s="176"/>
    </row>
    <row r="1722" spans="1:20" s="61" customFormat="1" ht="17.25">
      <c r="A1722" s="183" t="s">
        <v>3730</v>
      </c>
      <c r="B1722" s="183" t="s">
        <v>3731</v>
      </c>
      <c r="C1722" s="183" t="s">
        <v>3720</v>
      </c>
      <c r="D1722" s="183" t="s">
        <v>3721</v>
      </c>
      <c r="E1722" s="184">
        <v>119.99</v>
      </c>
      <c r="F1722" s="184">
        <v>107.99</v>
      </c>
      <c r="G1722" s="185" t="s">
        <v>75</v>
      </c>
      <c r="H1722" s="185" t="s">
        <v>3729</v>
      </c>
      <c r="I1722" s="184">
        <v>91.19</v>
      </c>
      <c r="J1722" s="184">
        <v>199.18</v>
      </c>
      <c r="K1722" s="185">
        <v>114</v>
      </c>
      <c r="L1722" s="185"/>
      <c r="M1722" s="186"/>
      <c r="N1722" s="61" t="s">
        <v>51</v>
      </c>
      <c r="P1722" s="175" t="s">
        <v>3720</v>
      </c>
      <c r="T1722" s="176"/>
    </row>
    <row r="1723" spans="1:20" s="61" customFormat="1" ht="17.25">
      <c r="A1723" s="183" t="s">
        <v>3732</v>
      </c>
      <c r="B1723" s="183" t="s">
        <v>3733</v>
      </c>
      <c r="C1723" s="183" t="s">
        <v>647</v>
      </c>
      <c r="D1723" s="183" t="s">
        <v>648</v>
      </c>
      <c r="E1723" s="184">
        <v>289</v>
      </c>
      <c r="F1723" s="184">
        <v>215</v>
      </c>
      <c r="G1723" s="185" t="s">
        <v>924</v>
      </c>
      <c r="H1723" s="185"/>
      <c r="I1723" s="184">
        <v>102.85</v>
      </c>
      <c r="J1723" s="184">
        <v>317.85</v>
      </c>
      <c r="K1723" s="185">
        <v>1</v>
      </c>
      <c r="L1723" s="185"/>
      <c r="M1723" s="186"/>
      <c r="N1723" s="61" t="s">
        <v>51</v>
      </c>
      <c r="P1723" s="175" t="s">
        <v>647</v>
      </c>
      <c r="T1723" s="176"/>
    </row>
    <row r="1724" spans="1:20" s="61" customFormat="1" ht="17.25">
      <c r="A1724" s="183" t="s">
        <v>3734</v>
      </c>
      <c r="B1724" s="183" t="s">
        <v>3733</v>
      </c>
      <c r="C1724" s="183" t="s">
        <v>647</v>
      </c>
      <c r="D1724" s="183" t="s">
        <v>648</v>
      </c>
      <c r="E1724" s="184">
        <v>289</v>
      </c>
      <c r="F1724" s="184">
        <v>215</v>
      </c>
      <c r="G1724" s="188" t="s">
        <v>924</v>
      </c>
      <c r="H1724" s="185"/>
      <c r="I1724" s="184">
        <v>102.85</v>
      </c>
      <c r="J1724" s="184">
        <v>317.85</v>
      </c>
      <c r="K1724" s="185">
        <v>0</v>
      </c>
      <c r="L1724" s="185"/>
      <c r="M1724" s="186"/>
      <c r="N1724" s="61" t="s">
        <v>51</v>
      </c>
      <c r="P1724" s="175" t="s">
        <v>647</v>
      </c>
      <c r="T1724" s="176"/>
    </row>
    <row r="1725" spans="1:20" s="61" customFormat="1" ht="17.25">
      <c r="A1725" s="183" t="s">
        <v>3735</v>
      </c>
      <c r="B1725" s="183" t="s">
        <v>3733</v>
      </c>
      <c r="C1725" s="183" t="s">
        <v>647</v>
      </c>
      <c r="D1725" s="183" t="s">
        <v>648</v>
      </c>
      <c r="E1725" s="184">
        <v>289</v>
      </c>
      <c r="F1725" s="184">
        <v>215</v>
      </c>
      <c r="G1725" s="188" t="s">
        <v>924</v>
      </c>
      <c r="H1725" s="185"/>
      <c r="I1725" s="184">
        <v>102.85</v>
      </c>
      <c r="J1725" s="184">
        <v>317.85</v>
      </c>
      <c r="K1725" s="185">
        <v>34</v>
      </c>
      <c r="L1725" s="185"/>
      <c r="M1725" s="186"/>
      <c r="N1725" s="61" t="s">
        <v>51</v>
      </c>
      <c r="P1725" s="175" t="s">
        <v>647</v>
      </c>
      <c r="T1725" s="176"/>
    </row>
    <row r="1726" spans="1:20" s="61" customFormat="1" ht="17.25">
      <c r="A1726" s="183" t="s">
        <v>3736</v>
      </c>
      <c r="B1726" s="183" t="s">
        <v>3737</v>
      </c>
      <c r="C1726" s="183" t="s">
        <v>647</v>
      </c>
      <c r="D1726" s="183" t="s">
        <v>648</v>
      </c>
      <c r="E1726" s="184">
        <v>289</v>
      </c>
      <c r="F1726" s="184">
        <v>210</v>
      </c>
      <c r="G1726" s="185" t="s">
        <v>356</v>
      </c>
      <c r="H1726" s="185"/>
      <c r="I1726" s="184">
        <v>105.26</v>
      </c>
      <c r="J1726" s="184">
        <v>315.26</v>
      </c>
      <c r="K1726" s="183">
        <v>0</v>
      </c>
      <c r="L1726" s="183"/>
      <c r="M1726" s="186"/>
      <c r="N1726" s="61" t="s">
        <v>51</v>
      </c>
      <c r="P1726" s="175" t="s">
        <v>647</v>
      </c>
      <c r="T1726" s="176"/>
    </row>
    <row r="1727" spans="1:20" s="61" customFormat="1" ht="17.25">
      <c r="A1727" s="183" t="s">
        <v>3738</v>
      </c>
      <c r="B1727" s="183" t="s">
        <v>3739</v>
      </c>
      <c r="C1727" s="183" t="s">
        <v>647</v>
      </c>
      <c r="D1727" s="183" t="s">
        <v>648</v>
      </c>
      <c r="E1727" s="184">
        <v>289</v>
      </c>
      <c r="F1727" s="184">
        <v>210</v>
      </c>
      <c r="G1727" s="185" t="s">
        <v>356</v>
      </c>
      <c r="H1727" s="185"/>
      <c r="I1727" s="184">
        <v>105.26</v>
      </c>
      <c r="J1727" s="184">
        <v>315.26</v>
      </c>
      <c r="K1727" s="185">
        <v>0</v>
      </c>
      <c r="L1727" s="185"/>
      <c r="M1727" s="186"/>
      <c r="N1727" s="61" t="s">
        <v>51</v>
      </c>
      <c r="P1727" s="175" t="s">
        <v>647</v>
      </c>
      <c r="T1727" s="176"/>
    </row>
    <row r="1728" spans="1:20" s="61" customFormat="1" ht="17.25">
      <c r="A1728" s="183" t="s">
        <v>3740</v>
      </c>
      <c r="B1728" s="183" t="s">
        <v>3741</v>
      </c>
      <c r="C1728" s="183" t="s">
        <v>647</v>
      </c>
      <c r="D1728" s="183" t="s">
        <v>648</v>
      </c>
      <c r="E1728" s="184">
        <v>289</v>
      </c>
      <c r="F1728" s="184">
        <v>210</v>
      </c>
      <c r="G1728" s="185" t="s">
        <v>356</v>
      </c>
      <c r="H1728" s="185"/>
      <c r="I1728" s="184">
        <v>105.26</v>
      </c>
      <c r="J1728" s="184">
        <v>315.26</v>
      </c>
      <c r="K1728" s="185">
        <v>0</v>
      </c>
      <c r="L1728" s="185"/>
      <c r="M1728" s="186"/>
      <c r="N1728" s="61" t="s">
        <v>51</v>
      </c>
      <c r="P1728" s="175" t="s">
        <v>647</v>
      </c>
      <c r="T1728" s="176"/>
    </row>
    <row r="1729" spans="1:20" s="61" customFormat="1" ht="17.25">
      <c r="A1729" s="183" t="s">
        <v>3742</v>
      </c>
      <c r="B1729" s="183" t="s">
        <v>3743</v>
      </c>
      <c r="C1729" s="183" t="s">
        <v>1574</v>
      </c>
      <c r="D1729" s="183" t="s">
        <v>1575</v>
      </c>
      <c r="E1729" s="184"/>
      <c r="F1729" s="184"/>
      <c r="G1729" s="185"/>
      <c r="H1729" s="185"/>
      <c r="I1729" s="184"/>
      <c r="J1729" s="184"/>
      <c r="K1729" s="185" t="s">
        <v>410</v>
      </c>
      <c r="L1729" s="185"/>
      <c r="M1729" s="186"/>
      <c r="N1729" s="61" t="s">
        <v>410</v>
      </c>
      <c r="P1729" s="175" t="s">
        <v>1574</v>
      </c>
      <c r="T1729" s="176"/>
    </row>
    <row r="1730" spans="1:20" s="61" customFormat="1" ht="17.25">
      <c r="A1730" s="183" t="s">
        <v>3744</v>
      </c>
      <c r="B1730" s="183" t="s">
        <v>3745</v>
      </c>
      <c r="C1730" s="183" t="s">
        <v>1574</v>
      </c>
      <c r="D1730" s="183" t="s">
        <v>1575</v>
      </c>
      <c r="E1730" s="184"/>
      <c r="F1730" s="184"/>
      <c r="G1730" s="185"/>
      <c r="H1730" s="185"/>
      <c r="I1730" s="184"/>
      <c r="J1730" s="184"/>
      <c r="K1730" s="185" t="s">
        <v>410</v>
      </c>
      <c r="L1730" s="185"/>
      <c r="M1730" s="186"/>
      <c r="N1730" s="61" t="s">
        <v>410</v>
      </c>
      <c r="P1730" s="175" t="s">
        <v>1574</v>
      </c>
      <c r="T1730" s="176"/>
    </row>
    <row r="1731" spans="1:20" s="61" customFormat="1" ht="17.25">
      <c r="A1731" s="183" t="s">
        <v>3746</v>
      </c>
      <c r="B1731" s="183" t="s">
        <v>3747</v>
      </c>
      <c r="C1731" s="183" t="s">
        <v>1574</v>
      </c>
      <c r="D1731" s="183" t="s">
        <v>1575</v>
      </c>
      <c r="E1731" s="184">
        <v>75</v>
      </c>
      <c r="F1731" s="184">
        <v>72</v>
      </c>
      <c r="G1731" s="188" t="s">
        <v>321</v>
      </c>
      <c r="H1731" s="185"/>
      <c r="I1731" s="184">
        <v>48.07</v>
      </c>
      <c r="J1731" s="184">
        <v>120.07</v>
      </c>
      <c r="K1731" s="185">
        <v>3</v>
      </c>
      <c r="L1731" s="185"/>
      <c r="M1731" s="186"/>
      <c r="N1731" s="61" t="s">
        <v>51</v>
      </c>
      <c r="P1731" s="175" t="s">
        <v>1574</v>
      </c>
      <c r="T1731" s="176"/>
    </row>
    <row r="1732" spans="1:20" s="61" customFormat="1" ht="17.25">
      <c r="A1732" s="183" t="s">
        <v>3748</v>
      </c>
      <c r="B1732" s="183" t="s">
        <v>3749</v>
      </c>
      <c r="C1732" s="183" t="s">
        <v>1574</v>
      </c>
      <c r="D1732" s="183" t="s">
        <v>1575</v>
      </c>
      <c r="E1732" s="184">
        <v>75</v>
      </c>
      <c r="F1732" s="184">
        <v>72</v>
      </c>
      <c r="G1732" s="185" t="s">
        <v>321</v>
      </c>
      <c r="H1732" s="185"/>
      <c r="I1732" s="184">
        <v>48.07</v>
      </c>
      <c r="J1732" s="184">
        <v>120.07</v>
      </c>
      <c r="K1732" s="185">
        <v>39</v>
      </c>
      <c r="L1732" s="185"/>
      <c r="M1732" s="186"/>
      <c r="N1732" s="61" t="s">
        <v>51</v>
      </c>
      <c r="P1732" s="175" t="s">
        <v>1574</v>
      </c>
      <c r="T1732" s="176"/>
    </row>
    <row r="1733" spans="1:20" s="61" customFormat="1" ht="17.25">
      <c r="A1733" s="183" t="s">
        <v>3750</v>
      </c>
      <c r="B1733" s="183" t="s">
        <v>3751</v>
      </c>
      <c r="C1733" s="183" t="s">
        <v>3752</v>
      </c>
      <c r="D1733" s="183" t="s">
        <v>3752</v>
      </c>
      <c r="E1733" s="184"/>
      <c r="F1733" s="184"/>
      <c r="G1733" s="188"/>
      <c r="H1733" s="185"/>
      <c r="I1733" s="184"/>
      <c r="J1733" s="184"/>
      <c r="K1733" s="185" t="s">
        <v>410</v>
      </c>
      <c r="L1733" s="185"/>
      <c r="M1733" s="186"/>
      <c r="N1733" s="61" t="s">
        <v>410</v>
      </c>
      <c r="P1733" s="175" t="s">
        <v>3752</v>
      </c>
      <c r="T1733" s="176"/>
    </row>
    <row r="1734" spans="1:20" s="61" customFormat="1" ht="17.25">
      <c r="A1734" s="183" t="s">
        <v>3753</v>
      </c>
      <c r="B1734" s="183" t="s">
        <v>3754</v>
      </c>
      <c r="C1734" s="183" t="s">
        <v>1574</v>
      </c>
      <c r="D1734" s="183" t="s">
        <v>1575</v>
      </c>
      <c r="E1734" s="184"/>
      <c r="F1734" s="184"/>
      <c r="G1734" s="185"/>
      <c r="H1734" s="185"/>
      <c r="I1734" s="184"/>
      <c r="J1734" s="184"/>
      <c r="K1734" s="183" t="s">
        <v>410</v>
      </c>
      <c r="L1734" s="183"/>
      <c r="M1734" s="186"/>
      <c r="N1734" s="61" t="s">
        <v>410</v>
      </c>
      <c r="P1734" s="175" t="s">
        <v>1574</v>
      </c>
      <c r="T1734" s="176"/>
    </row>
    <row r="1735" spans="1:20" s="61" customFormat="1" ht="17.25">
      <c r="A1735" s="183" t="s">
        <v>3755</v>
      </c>
      <c r="B1735" s="183" t="s">
        <v>3754</v>
      </c>
      <c r="C1735" s="183" t="s">
        <v>1574</v>
      </c>
      <c r="D1735" s="183" t="s">
        <v>1575</v>
      </c>
      <c r="E1735" s="184"/>
      <c r="F1735" s="184"/>
      <c r="G1735" s="188"/>
      <c r="H1735" s="185"/>
      <c r="I1735" s="184"/>
      <c r="J1735" s="184"/>
      <c r="K1735" s="185" t="s">
        <v>410</v>
      </c>
      <c r="L1735" s="185"/>
      <c r="M1735" s="186"/>
      <c r="N1735" s="61" t="s">
        <v>410</v>
      </c>
      <c r="P1735" s="175" t="s">
        <v>1574</v>
      </c>
      <c r="T1735" s="176"/>
    </row>
    <row r="1736" spans="1:20" s="61" customFormat="1" ht="17.25">
      <c r="A1736" s="183" t="s">
        <v>3756</v>
      </c>
      <c r="B1736" s="183" t="s">
        <v>3754</v>
      </c>
      <c r="C1736" s="183" t="s">
        <v>1574</v>
      </c>
      <c r="D1736" s="183" t="s">
        <v>1575</v>
      </c>
      <c r="E1736" s="184"/>
      <c r="F1736" s="184"/>
      <c r="G1736" s="188"/>
      <c r="H1736" s="185"/>
      <c r="I1736" s="184"/>
      <c r="J1736" s="184"/>
      <c r="K1736" s="185" t="s">
        <v>410</v>
      </c>
      <c r="L1736" s="185"/>
      <c r="M1736" s="186"/>
      <c r="N1736" s="61" t="s">
        <v>410</v>
      </c>
      <c r="P1736" s="175" t="s">
        <v>1574</v>
      </c>
      <c r="T1736" s="176"/>
    </row>
    <row r="1737" spans="1:20" s="61" customFormat="1" ht="17.25">
      <c r="A1737" s="183" t="s">
        <v>3757</v>
      </c>
      <c r="B1737" s="183" t="s">
        <v>3754</v>
      </c>
      <c r="C1737" s="183" t="s">
        <v>1574</v>
      </c>
      <c r="D1737" s="183" t="s">
        <v>1575</v>
      </c>
      <c r="E1737" s="184"/>
      <c r="F1737" s="184"/>
      <c r="G1737" s="185"/>
      <c r="H1737" s="185"/>
      <c r="I1737" s="184"/>
      <c r="J1737" s="184"/>
      <c r="K1737" s="185" t="s">
        <v>410</v>
      </c>
      <c r="L1737" s="185"/>
      <c r="M1737" s="186"/>
      <c r="N1737" s="61" t="s">
        <v>410</v>
      </c>
      <c r="P1737" s="175" t="s">
        <v>1574</v>
      </c>
      <c r="T1737" s="176"/>
    </row>
    <row r="1738" spans="1:20" s="61" customFormat="1" ht="17.25">
      <c r="A1738" s="183" t="s">
        <v>3758</v>
      </c>
      <c r="B1738" s="183" t="s">
        <v>3759</v>
      </c>
      <c r="C1738" s="183" t="s">
        <v>3760</v>
      </c>
      <c r="D1738" s="183" t="s">
        <v>3761</v>
      </c>
      <c r="E1738" s="184">
        <v>64</v>
      </c>
      <c r="F1738" s="184">
        <v>64</v>
      </c>
      <c r="G1738" s="185"/>
      <c r="H1738" s="185"/>
      <c r="I1738" s="184">
        <v>21.13</v>
      </c>
      <c r="J1738" s="184">
        <v>83.71</v>
      </c>
      <c r="K1738" s="185">
        <v>149</v>
      </c>
      <c r="L1738" s="185" t="s">
        <v>130</v>
      </c>
      <c r="M1738" s="186" t="s">
        <v>2601</v>
      </c>
      <c r="N1738" s="61" t="s">
        <v>51</v>
      </c>
      <c r="P1738" s="175" t="s">
        <v>3760</v>
      </c>
      <c r="T1738" s="176"/>
    </row>
    <row r="1739" spans="1:20" s="61" customFormat="1" ht="17.25">
      <c r="A1739" s="183" t="s">
        <v>3762</v>
      </c>
      <c r="B1739" s="183" t="s">
        <v>3759</v>
      </c>
      <c r="C1739" s="183" t="s">
        <v>3760</v>
      </c>
      <c r="D1739" s="183" t="s">
        <v>3761</v>
      </c>
      <c r="E1739" s="184">
        <v>64</v>
      </c>
      <c r="F1739" s="184">
        <v>64</v>
      </c>
      <c r="G1739" s="185"/>
      <c r="H1739" s="185"/>
      <c r="I1739" s="184">
        <v>21.13</v>
      </c>
      <c r="J1739" s="184">
        <v>83.71</v>
      </c>
      <c r="K1739" s="185">
        <v>137</v>
      </c>
      <c r="L1739" s="185"/>
      <c r="M1739" s="186"/>
      <c r="N1739" s="61" t="s">
        <v>51</v>
      </c>
      <c r="P1739" s="175" t="s">
        <v>3760</v>
      </c>
      <c r="T1739" s="176"/>
    </row>
    <row r="1740" spans="1:20" s="61" customFormat="1" ht="17.25">
      <c r="A1740" s="183" t="s">
        <v>3763</v>
      </c>
      <c r="B1740" s="183" t="s">
        <v>3759</v>
      </c>
      <c r="C1740" s="183" t="s">
        <v>3760</v>
      </c>
      <c r="D1740" s="183" t="s">
        <v>3761</v>
      </c>
      <c r="E1740" s="184">
        <v>64</v>
      </c>
      <c r="F1740" s="184">
        <v>64</v>
      </c>
      <c r="G1740" s="185"/>
      <c r="H1740" s="185"/>
      <c r="I1740" s="184">
        <v>21.13</v>
      </c>
      <c r="J1740" s="184">
        <v>83.71</v>
      </c>
      <c r="K1740" s="185">
        <v>113</v>
      </c>
      <c r="L1740" s="185" t="s">
        <v>554</v>
      </c>
      <c r="M1740" s="186" t="s">
        <v>2601</v>
      </c>
      <c r="N1740" s="61" t="s">
        <v>51</v>
      </c>
      <c r="P1740" s="175" t="s">
        <v>3760</v>
      </c>
      <c r="T1740" s="176"/>
    </row>
    <row r="1741" spans="1:20" s="61" customFormat="1" ht="17.25">
      <c r="A1741" s="183" t="s">
        <v>3764</v>
      </c>
      <c r="B1741" s="183" t="s">
        <v>3759</v>
      </c>
      <c r="C1741" s="183" t="s">
        <v>3760</v>
      </c>
      <c r="D1741" s="183" t="s">
        <v>3761</v>
      </c>
      <c r="E1741" s="184">
        <v>64</v>
      </c>
      <c r="F1741" s="184">
        <v>64</v>
      </c>
      <c r="G1741" s="185"/>
      <c r="H1741" s="185"/>
      <c r="I1741" s="184">
        <v>21.13</v>
      </c>
      <c r="J1741" s="184">
        <v>83.71</v>
      </c>
      <c r="K1741" s="185">
        <v>243</v>
      </c>
      <c r="L1741" s="185" t="s">
        <v>130</v>
      </c>
      <c r="M1741" s="186" t="s">
        <v>2601</v>
      </c>
      <c r="N1741" s="61" t="s">
        <v>51</v>
      </c>
      <c r="P1741" s="175" t="s">
        <v>3760</v>
      </c>
      <c r="T1741" s="176"/>
    </row>
    <row r="1742" spans="1:20" s="61" customFormat="1" ht="17.25">
      <c r="A1742" s="183" t="s">
        <v>3765</v>
      </c>
      <c r="B1742" s="183" t="s">
        <v>3759</v>
      </c>
      <c r="C1742" s="183" t="s">
        <v>3760</v>
      </c>
      <c r="D1742" s="183" t="s">
        <v>3761</v>
      </c>
      <c r="E1742" s="184">
        <v>64</v>
      </c>
      <c r="F1742" s="184">
        <v>64</v>
      </c>
      <c r="G1742" s="185"/>
      <c r="H1742" s="185"/>
      <c r="I1742" s="184">
        <v>21.13</v>
      </c>
      <c r="J1742" s="184">
        <v>83.71</v>
      </c>
      <c r="K1742" s="185">
        <v>167</v>
      </c>
      <c r="L1742" s="185"/>
      <c r="M1742" s="186"/>
      <c r="N1742" s="61" t="s">
        <v>51</v>
      </c>
      <c r="P1742" s="175" t="s">
        <v>3760</v>
      </c>
      <c r="T1742" s="176"/>
    </row>
    <row r="1743" spans="1:20" s="61" customFormat="1" ht="17.25">
      <c r="A1743" s="183" t="s">
        <v>3766</v>
      </c>
      <c r="B1743" s="183" t="s">
        <v>3759</v>
      </c>
      <c r="C1743" s="183" t="s">
        <v>3760</v>
      </c>
      <c r="D1743" s="183" t="s">
        <v>3761</v>
      </c>
      <c r="E1743" s="184">
        <v>64</v>
      </c>
      <c r="F1743" s="184">
        <v>64</v>
      </c>
      <c r="G1743" s="185"/>
      <c r="H1743" s="185"/>
      <c r="I1743" s="184">
        <v>21.13</v>
      </c>
      <c r="J1743" s="184">
        <v>83.71</v>
      </c>
      <c r="K1743" s="185">
        <v>217</v>
      </c>
      <c r="L1743" s="185" t="s">
        <v>554</v>
      </c>
      <c r="M1743" s="186" t="s">
        <v>2601</v>
      </c>
      <c r="N1743" s="61" t="s">
        <v>51</v>
      </c>
      <c r="P1743" s="175" t="s">
        <v>3760</v>
      </c>
      <c r="T1743" s="176"/>
    </row>
    <row r="1744" spans="1:20" s="61" customFormat="1" ht="17.25">
      <c r="A1744" s="183" t="s">
        <v>3767</v>
      </c>
      <c r="B1744" s="183" t="s">
        <v>3759</v>
      </c>
      <c r="C1744" s="183" t="s">
        <v>3760</v>
      </c>
      <c r="D1744" s="183" t="s">
        <v>3761</v>
      </c>
      <c r="E1744" s="184">
        <v>64</v>
      </c>
      <c r="F1744" s="184">
        <v>64</v>
      </c>
      <c r="G1744" s="188"/>
      <c r="H1744" s="185"/>
      <c r="I1744" s="184">
        <v>21.13</v>
      </c>
      <c r="J1744" s="184">
        <v>83.71</v>
      </c>
      <c r="K1744" s="185">
        <v>199</v>
      </c>
      <c r="L1744" s="185" t="s">
        <v>554</v>
      </c>
      <c r="M1744" s="186" t="s">
        <v>2601</v>
      </c>
      <c r="N1744" s="61" t="s">
        <v>51</v>
      </c>
      <c r="P1744" s="175" t="s">
        <v>3760</v>
      </c>
      <c r="T1744" s="176"/>
    </row>
    <row r="1745" spans="1:20" s="61" customFormat="1" ht="17.25">
      <c r="A1745" s="183" t="s">
        <v>3768</v>
      </c>
      <c r="B1745" s="183" t="s">
        <v>3769</v>
      </c>
      <c r="C1745" s="183" t="s">
        <v>2090</v>
      </c>
      <c r="D1745" s="183" t="s">
        <v>2091</v>
      </c>
      <c r="E1745" s="184">
        <v>299</v>
      </c>
      <c r="F1745" s="184">
        <v>215</v>
      </c>
      <c r="G1745" s="188" t="s">
        <v>329</v>
      </c>
      <c r="H1745" s="185"/>
      <c r="I1745" s="184">
        <v>102.43</v>
      </c>
      <c r="J1745" s="184">
        <v>317.43</v>
      </c>
      <c r="K1745" s="185">
        <v>31</v>
      </c>
      <c r="L1745" s="185"/>
      <c r="M1745" s="186"/>
      <c r="N1745" s="61" t="s">
        <v>51</v>
      </c>
      <c r="P1745" s="175" t="s">
        <v>2090</v>
      </c>
      <c r="T1745" s="176"/>
    </row>
    <row r="1746" spans="1:20" s="61" customFormat="1" ht="17.25">
      <c r="A1746" s="183" t="s">
        <v>3770</v>
      </c>
      <c r="B1746" s="183" t="s">
        <v>3771</v>
      </c>
      <c r="C1746" s="183" t="s">
        <v>73</v>
      </c>
      <c r="D1746" s="183" t="s">
        <v>74</v>
      </c>
      <c r="E1746" s="184">
        <v>330</v>
      </c>
      <c r="F1746" s="184">
        <v>310</v>
      </c>
      <c r="G1746" s="188" t="s">
        <v>126</v>
      </c>
      <c r="H1746" s="183"/>
      <c r="I1746" s="184">
        <v>210.19</v>
      </c>
      <c r="J1746" s="184">
        <v>520.19</v>
      </c>
      <c r="K1746" s="185">
        <v>0</v>
      </c>
      <c r="L1746" s="185"/>
      <c r="M1746" s="186"/>
      <c r="N1746" s="61" t="s">
        <v>51</v>
      </c>
      <c r="P1746" s="175" t="s">
        <v>73</v>
      </c>
      <c r="T1746" s="176"/>
    </row>
    <row r="1747" spans="1:20" s="61" customFormat="1" ht="17.25">
      <c r="A1747" s="183" t="s">
        <v>3772</v>
      </c>
      <c r="B1747" s="183" t="s">
        <v>3773</v>
      </c>
      <c r="C1747" s="183" t="s">
        <v>73</v>
      </c>
      <c r="D1747" s="183" t="s">
        <v>74</v>
      </c>
      <c r="E1747" s="184">
        <v>330</v>
      </c>
      <c r="F1747" s="184">
        <v>310</v>
      </c>
      <c r="G1747" s="188" t="s">
        <v>126</v>
      </c>
      <c r="H1747" s="183"/>
      <c r="I1747" s="184">
        <v>210.19</v>
      </c>
      <c r="J1747" s="184">
        <v>520.19</v>
      </c>
      <c r="K1747" s="185">
        <v>17</v>
      </c>
      <c r="L1747" s="185"/>
      <c r="M1747" s="186"/>
      <c r="N1747" s="61" t="s">
        <v>51</v>
      </c>
      <c r="P1747" s="175" t="s">
        <v>73</v>
      </c>
      <c r="T1747" s="176"/>
    </row>
    <row r="1748" spans="1:20" s="61" customFormat="1" ht="17.25">
      <c r="A1748" s="183" t="s">
        <v>3774</v>
      </c>
      <c r="B1748" s="183" t="s">
        <v>3775</v>
      </c>
      <c r="C1748" s="183" t="s">
        <v>73</v>
      </c>
      <c r="D1748" s="183" t="s">
        <v>74</v>
      </c>
      <c r="E1748" s="184">
        <v>330</v>
      </c>
      <c r="F1748" s="184">
        <v>310</v>
      </c>
      <c r="G1748" s="188" t="s">
        <v>126</v>
      </c>
      <c r="H1748" s="183"/>
      <c r="I1748" s="184">
        <v>210.19</v>
      </c>
      <c r="J1748" s="184">
        <v>520.19</v>
      </c>
      <c r="K1748" s="185">
        <v>24</v>
      </c>
      <c r="L1748" s="185"/>
      <c r="M1748" s="186"/>
      <c r="N1748" s="61" t="s">
        <v>51</v>
      </c>
      <c r="P1748" s="175" t="s">
        <v>73</v>
      </c>
      <c r="T1748" s="176"/>
    </row>
    <row r="1749" spans="1:20" s="61" customFormat="1" ht="17.25">
      <c r="A1749" s="183" t="s">
        <v>3776</v>
      </c>
      <c r="B1749" s="183" t="s">
        <v>3777</v>
      </c>
      <c r="C1749" s="183" t="s">
        <v>3720</v>
      </c>
      <c r="D1749" s="183" t="s">
        <v>3721</v>
      </c>
      <c r="E1749" s="184">
        <v>110.99</v>
      </c>
      <c r="F1749" s="184">
        <v>94.34</v>
      </c>
      <c r="G1749" s="185" t="s">
        <v>268</v>
      </c>
      <c r="H1749" s="185" t="s">
        <v>3778</v>
      </c>
      <c r="I1749" s="184">
        <v>80.42</v>
      </c>
      <c r="J1749" s="184">
        <v>174.76</v>
      </c>
      <c r="K1749" s="185">
        <v>70</v>
      </c>
      <c r="L1749" s="185"/>
      <c r="M1749" s="186"/>
      <c r="N1749" s="61" t="s">
        <v>51</v>
      </c>
      <c r="P1749" s="175" t="s">
        <v>3720</v>
      </c>
      <c r="T1749" s="176"/>
    </row>
    <row r="1750" spans="1:20" s="61" customFormat="1" ht="17.25">
      <c r="A1750" s="183" t="s">
        <v>3779</v>
      </c>
      <c r="B1750" s="183" t="s">
        <v>3780</v>
      </c>
      <c r="C1750" s="183" t="s">
        <v>3720</v>
      </c>
      <c r="D1750" s="183" t="s">
        <v>3721</v>
      </c>
      <c r="E1750" s="184">
        <v>105.99</v>
      </c>
      <c r="F1750" s="184">
        <v>90.09</v>
      </c>
      <c r="G1750" s="188" t="s">
        <v>268</v>
      </c>
      <c r="H1750" s="185" t="s">
        <v>3778</v>
      </c>
      <c r="I1750" s="184">
        <v>67.99</v>
      </c>
      <c r="J1750" s="184">
        <v>158.08</v>
      </c>
      <c r="K1750" s="185">
        <v>158</v>
      </c>
      <c r="L1750" s="185"/>
      <c r="M1750" s="186"/>
      <c r="N1750" s="61" t="s">
        <v>51</v>
      </c>
      <c r="P1750" s="175" t="s">
        <v>3720</v>
      </c>
      <c r="T1750" s="176"/>
    </row>
    <row r="1751" spans="1:20" s="61" customFormat="1" ht="17.25">
      <c r="A1751" s="183" t="s">
        <v>3781</v>
      </c>
      <c r="B1751" s="183" t="s">
        <v>3782</v>
      </c>
      <c r="C1751" s="183" t="s">
        <v>3720</v>
      </c>
      <c r="D1751" s="183" t="s">
        <v>3721</v>
      </c>
      <c r="E1751" s="184">
        <v>99.99</v>
      </c>
      <c r="F1751" s="184">
        <v>95</v>
      </c>
      <c r="G1751" s="185" t="s">
        <v>616</v>
      </c>
      <c r="H1751" s="185"/>
      <c r="I1751" s="184">
        <v>45.51</v>
      </c>
      <c r="J1751" s="184">
        <v>140.51</v>
      </c>
      <c r="K1751" s="185">
        <v>55</v>
      </c>
      <c r="L1751" s="185"/>
      <c r="M1751" s="186"/>
      <c r="N1751" s="61" t="s">
        <v>51</v>
      </c>
      <c r="P1751" s="175" t="s">
        <v>3720</v>
      </c>
      <c r="T1751" s="176"/>
    </row>
    <row r="1752" spans="1:20" s="61" customFormat="1" ht="17.25">
      <c r="A1752" s="183" t="s">
        <v>3783</v>
      </c>
      <c r="B1752" s="183" t="s">
        <v>3784</v>
      </c>
      <c r="C1752" s="183" t="s">
        <v>86</v>
      </c>
      <c r="D1752" s="183" t="s">
        <v>87</v>
      </c>
      <c r="E1752" s="184">
        <v>170</v>
      </c>
      <c r="F1752" s="184">
        <v>145</v>
      </c>
      <c r="G1752" s="185" t="s">
        <v>88</v>
      </c>
      <c r="H1752" s="185"/>
      <c r="I1752" s="184">
        <v>76.38</v>
      </c>
      <c r="J1752" s="184">
        <v>221.38</v>
      </c>
      <c r="K1752" s="185">
        <v>85</v>
      </c>
      <c r="L1752" s="185" t="s">
        <v>57</v>
      </c>
      <c r="M1752" s="186" t="s">
        <v>1676</v>
      </c>
      <c r="N1752" s="61" t="s">
        <v>51</v>
      </c>
      <c r="P1752" s="175" t="s">
        <v>86</v>
      </c>
      <c r="T1752" s="176"/>
    </row>
    <row r="1753" spans="1:20" s="61" customFormat="1" ht="17.25">
      <c r="A1753" s="183" t="s">
        <v>3785</v>
      </c>
      <c r="B1753" s="183" t="s">
        <v>3786</v>
      </c>
      <c r="C1753" s="183" t="s">
        <v>86</v>
      </c>
      <c r="D1753" s="183" t="s">
        <v>87</v>
      </c>
      <c r="E1753" s="184">
        <v>150</v>
      </c>
      <c r="F1753" s="184">
        <v>130</v>
      </c>
      <c r="G1753" s="185" t="s">
        <v>102</v>
      </c>
      <c r="H1753" s="185"/>
      <c r="I1753" s="184">
        <v>48.75</v>
      </c>
      <c r="J1753" s="184">
        <v>178.75</v>
      </c>
      <c r="K1753" s="185">
        <v>0</v>
      </c>
      <c r="L1753" s="185"/>
      <c r="M1753" s="186"/>
      <c r="N1753" s="61" t="s">
        <v>51</v>
      </c>
      <c r="P1753" s="175" t="s">
        <v>86</v>
      </c>
      <c r="T1753" s="176"/>
    </row>
    <row r="1754" spans="1:20" s="61" customFormat="1" ht="17.25">
      <c r="A1754" s="183" t="s">
        <v>3787</v>
      </c>
      <c r="B1754" s="183" t="s">
        <v>3788</v>
      </c>
      <c r="C1754" s="183" t="s">
        <v>86</v>
      </c>
      <c r="D1754" s="183" t="s">
        <v>87</v>
      </c>
      <c r="E1754" s="184">
        <v>162</v>
      </c>
      <c r="F1754" s="184">
        <v>130</v>
      </c>
      <c r="G1754" s="188" t="s">
        <v>99</v>
      </c>
      <c r="H1754" s="185"/>
      <c r="I1754" s="184">
        <v>72.12</v>
      </c>
      <c r="J1754" s="184">
        <v>202.12</v>
      </c>
      <c r="K1754" s="183">
        <v>76</v>
      </c>
      <c r="L1754" s="183"/>
      <c r="M1754" s="186"/>
      <c r="N1754" s="61" t="s">
        <v>51</v>
      </c>
      <c r="P1754" s="175" t="s">
        <v>86</v>
      </c>
      <c r="T1754" s="176"/>
    </row>
    <row r="1755" spans="1:20" s="61" customFormat="1" ht="17.25">
      <c r="A1755" s="183" t="s">
        <v>3789</v>
      </c>
      <c r="B1755" s="183" t="s">
        <v>3790</v>
      </c>
      <c r="C1755" s="183" t="s">
        <v>86</v>
      </c>
      <c r="D1755" s="183" t="s">
        <v>87</v>
      </c>
      <c r="E1755" s="184">
        <v>170</v>
      </c>
      <c r="F1755" s="184">
        <v>150</v>
      </c>
      <c r="G1755" s="188" t="s">
        <v>263</v>
      </c>
      <c r="H1755" s="185"/>
      <c r="I1755" s="184">
        <v>80.9</v>
      </c>
      <c r="J1755" s="184">
        <v>230.9</v>
      </c>
      <c r="K1755" s="183">
        <v>26</v>
      </c>
      <c r="L1755" s="183"/>
      <c r="M1755" s="186"/>
      <c r="N1755" s="61" t="s">
        <v>51</v>
      </c>
      <c r="P1755" s="175" t="s">
        <v>86</v>
      </c>
      <c r="T1755" s="176"/>
    </row>
    <row r="1756" spans="1:20" s="61" customFormat="1" ht="17.25">
      <c r="A1756" s="183" t="s">
        <v>3791</v>
      </c>
      <c r="B1756" s="183" t="s">
        <v>3792</v>
      </c>
      <c r="C1756" s="183" t="s">
        <v>179</v>
      </c>
      <c r="D1756" s="183" t="s">
        <v>179</v>
      </c>
      <c r="E1756" s="184">
        <v>190</v>
      </c>
      <c r="F1756" s="184">
        <v>165</v>
      </c>
      <c r="G1756" s="185" t="s">
        <v>102</v>
      </c>
      <c r="H1756" s="185"/>
      <c r="I1756" s="184">
        <v>53.63</v>
      </c>
      <c r="J1756" s="184">
        <v>218.63</v>
      </c>
      <c r="K1756" s="185">
        <v>492</v>
      </c>
      <c r="L1756" s="185" t="s">
        <v>76</v>
      </c>
      <c r="M1756" s="186" t="s">
        <v>353</v>
      </c>
      <c r="N1756" s="61" t="s">
        <v>51</v>
      </c>
      <c r="P1756" s="175" t="s">
        <v>179</v>
      </c>
      <c r="T1756" s="176"/>
    </row>
    <row r="1757" spans="1:20" s="61" customFormat="1" ht="17.25">
      <c r="A1757" s="183" t="s">
        <v>3793</v>
      </c>
      <c r="B1757" s="183" t="s">
        <v>3794</v>
      </c>
      <c r="C1757" s="183" t="s">
        <v>179</v>
      </c>
      <c r="D1757" s="183" t="s">
        <v>179</v>
      </c>
      <c r="E1757" s="184">
        <v>190</v>
      </c>
      <c r="F1757" s="184">
        <v>165</v>
      </c>
      <c r="G1757" s="185" t="s">
        <v>102</v>
      </c>
      <c r="H1757" s="185"/>
      <c r="I1757" s="184">
        <v>53.63</v>
      </c>
      <c r="J1757" s="184">
        <v>218.63</v>
      </c>
      <c r="K1757" s="185">
        <v>377</v>
      </c>
      <c r="L1757" s="185" t="s">
        <v>76</v>
      </c>
      <c r="M1757" s="186" t="s">
        <v>353</v>
      </c>
      <c r="N1757" s="61" t="s">
        <v>51</v>
      </c>
      <c r="P1757" s="175" t="s">
        <v>179</v>
      </c>
      <c r="T1757" s="176"/>
    </row>
    <row r="1758" spans="1:20" s="61" customFormat="1" ht="17.25">
      <c r="A1758" s="183" t="s">
        <v>3795</v>
      </c>
      <c r="B1758" s="183" t="s">
        <v>3796</v>
      </c>
      <c r="C1758" s="183" t="s">
        <v>179</v>
      </c>
      <c r="D1758" s="183" t="s">
        <v>179</v>
      </c>
      <c r="E1758" s="184">
        <v>180</v>
      </c>
      <c r="F1758" s="184">
        <v>155</v>
      </c>
      <c r="G1758" s="185" t="s">
        <v>102</v>
      </c>
      <c r="H1758" s="185"/>
      <c r="I1758" s="184">
        <v>50.77</v>
      </c>
      <c r="J1758" s="184">
        <v>205.77</v>
      </c>
      <c r="K1758" s="185">
        <v>301</v>
      </c>
      <c r="L1758" s="185" t="s">
        <v>76</v>
      </c>
      <c r="M1758" s="186" t="s">
        <v>353</v>
      </c>
      <c r="N1758" s="61" t="s">
        <v>51</v>
      </c>
      <c r="P1758" s="175" t="s">
        <v>179</v>
      </c>
      <c r="T1758" s="176"/>
    </row>
    <row r="1759" spans="1:20" s="61" customFormat="1" ht="17.25">
      <c r="A1759" s="183" t="s">
        <v>3797</v>
      </c>
      <c r="B1759" s="183" t="s">
        <v>3798</v>
      </c>
      <c r="C1759" s="183" t="s">
        <v>179</v>
      </c>
      <c r="D1759" s="183" t="s">
        <v>179</v>
      </c>
      <c r="E1759" s="184">
        <v>180</v>
      </c>
      <c r="F1759" s="184">
        <v>155</v>
      </c>
      <c r="G1759" s="185" t="s">
        <v>102</v>
      </c>
      <c r="H1759" s="185"/>
      <c r="I1759" s="184">
        <v>50.77</v>
      </c>
      <c r="J1759" s="184">
        <v>205.77</v>
      </c>
      <c r="K1759" s="185">
        <v>212</v>
      </c>
      <c r="L1759" s="185" t="s">
        <v>76</v>
      </c>
      <c r="M1759" s="186" t="s">
        <v>353</v>
      </c>
      <c r="N1759" s="61" t="s">
        <v>51</v>
      </c>
      <c r="P1759" s="175" t="s">
        <v>179</v>
      </c>
      <c r="T1759" s="176"/>
    </row>
    <row r="1760" spans="1:20" s="61" customFormat="1" ht="17.25">
      <c r="A1760" s="183" t="s">
        <v>3799</v>
      </c>
      <c r="B1760" s="183" t="s">
        <v>3800</v>
      </c>
      <c r="C1760" s="183" t="s">
        <v>210</v>
      </c>
      <c r="D1760" s="183" t="s">
        <v>210</v>
      </c>
      <c r="E1760" s="184">
        <v>300</v>
      </c>
      <c r="F1760" s="184">
        <v>175</v>
      </c>
      <c r="G1760" s="185" t="s">
        <v>1779</v>
      </c>
      <c r="H1760" s="185"/>
      <c r="I1760" s="184">
        <v>82.95</v>
      </c>
      <c r="J1760" s="184">
        <v>257.95</v>
      </c>
      <c r="K1760" s="185">
        <v>283</v>
      </c>
      <c r="L1760" s="185"/>
      <c r="M1760" s="186"/>
      <c r="N1760" s="61" t="s">
        <v>51</v>
      </c>
      <c r="P1760" s="175" t="s">
        <v>210</v>
      </c>
      <c r="T1760" s="176"/>
    </row>
    <row r="1761" spans="1:20" s="61" customFormat="1" ht="17.25">
      <c r="A1761" s="183" t="s">
        <v>3801</v>
      </c>
      <c r="B1761" s="183" t="s">
        <v>3802</v>
      </c>
      <c r="C1761" s="183" t="s">
        <v>179</v>
      </c>
      <c r="D1761" s="183" t="s">
        <v>179</v>
      </c>
      <c r="E1761" s="184">
        <v>290</v>
      </c>
      <c r="F1761" s="184">
        <v>225</v>
      </c>
      <c r="G1761" s="185" t="s">
        <v>203</v>
      </c>
      <c r="H1761" s="185"/>
      <c r="I1761" s="184">
        <v>100.82</v>
      </c>
      <c r="J1761" s="184">
        <v>325.82</v>
      </c>
      <c r="K1761" s="185">
        <v>0</v>
      </c>
      <c r="L1761" s="185"/>
      <c r="M1761" s="186"/>
      <c r="N1761" s="61" t="s">
        <v>51</v>
      </c>
      <c r="P1761" s="175" t="s">
        <v>179</v>
      </c>
      <c r="T1761" s="176"/>
    </row>
    <row r="1762" spans="1:20" s="61" customFormat="1" ht="17.25">
      <c r="A1762" s="183" t="s">
        <v>3803</v>
      </c>
      <c r="B1762" s="183" t="s">
        <v>3804</v>
      </c>
      <c r="C1762" s="183" t="s">
        <v>279</v>
      </c>
      <c r="D1762" s="183" t="s">
        <v>280</v>
      </c>
      <c r="E1762" s="184">
        <v>189</v>
      </c>
      <c r="F1762" s="184">
        <v>149</v>
      </c>
      <c r="G1762" s="188" t="s">
        <v>214</v>
      </c>
      <c r="H1762" s="185"/>
      <c r="I1762" s="184">
        <v>47.91</v>
      </c>
      <c r="J1762" s="184">
        <v>196.91</v>
      </c>
      <c r="K1762" s="185">
        <v>100</v>
      </c>
      <c r="L1762" s="185" t="s">
        <v>57</v>
      </c>
      <c r="M1762" s="186" t="s">
        <v>1514</v>
      </c>
      <c r="N1762" s="61" t="s">
        <v>51</v>
      </c>
      <c r="P1762" s="175" t="s">
        <v>279</v>
      </c>
      <c r="T1762" s="176"/>
    </row>
    <row r="1763" spans="1:20" s="61" customFormat="1" ht="17.25">
      <c r="A1763" s="183" t="s">
        <v>3805</v>
      </c>
      <c r="B1763" s="183" t="s">
        <v>3806</v>
      </c>
      <c r="C1763" s="183" t="s">
        <v>279</v>
      </c>
      <c r="D1763" s="183" t="s">
        <v>280</v>
      </c>
      <c r="E1763" s="184">
        <v>209</v>
      </c>
      <c r="F1763" s="184">
        <v>179</v>
      </c>
      <c r="G1763" s="185" t="s">
        <v>88</v>
      </c>
      <c r="H1763" s="185"/>
      <c r="I1763" s="184">
        <v>53.09</v>
      </c>
      <c r="J1763" s="184">
        <v>232.09</v>
      </c>
      <c r="K1763" s="185">
        <v>29</v>
      </c>
      <c r="L1763" s="185" t="s">
        <v>57</v>
      </c>
      <c r="M1763" s="186" t="s">
        <v>1514</v>
      </c>
      <c r="N1763" s="61" t="s">
        <v>51</v>
      </c>
      <c r="P1763" s="175" t="s">
        <v>279</v>
      </c>
      <c r="T1763" s="176"/>
    </row>
    <row r="1764" spans="1:20" s="61" customFormat="1" ht="17.25">
      <c r="A1764" s="183" t="s">
        <v>3807</v>
      </c>
      <c r="B1764" s="183" t="s">
        <v>3808</v>
      </c>
      <c r="C1764" s="183" t="s">
        <v>1400</v>
      </c>
      <c r="D1764" s="183" t="s">
        <v>1401</v>
      </c>
      <c r="E1764" s="184">
        <v>127.3</v>
      </c>
      <c r="F1764" s="184">
        <v>127.3</v>
      </c>
      <c r="G1764" s="185"/>
      <c r="H1764" s="185"/>
      <c r="I1764" s="184">
        <v>49.28</v>
      </c>
      <c r="J1764" s="184">
        <v>176.58</v>
      </c>
      <c r="K1764" s="185">
        <v>15</v>
      </c>
      <c r="L1764" s="185"/>
      <c r="M1764" s="186"/>
      <c r="N1764" s="61" t="s">
        <v>51</v>
      </c>
      <c r="P1764" s="175" t="s">
        <v>1400</v>
      </c>
      <c r="T1764" s="176"/>
    </row>
    <row r="1765" spans="1:20" s="61" customFormat="1" ht="17.25">
      <c r="A1765" s="183" t="s">
        <v>3809</v>
      </c>
      <c r="B1765" s="183" t="s">
        <v>3810</v>
      </c>
      <c r="C1765" s="183" t="s">
        <v>261</v>
      </c>
      <c r="D1765" s="183" t="s">
        <v>262</v>
      </c>
      <c r="E1765" s="184">
        <v>440</v>
      </c>
      <c r="F1765" s="184">
        <v>290</v>
      </c>
      <c r="G1765" s="188" t="s">
        <v>993</v>
      </c>
      <c r="H1765" s="185" t="s">
        <v>2555</v>
      </c>
      <c r="I1765" s="184">
        <v>156.4</v>
      </c>
      <c r="J1765" s="184">
        <v>446.4</v>
      </c>
      <c r="K1765" s="185">
        <v>47</v>
      </c>
      <c r="L1765" s="185"/>
      <c r="M1765" s="186"/>
      <c r="N1765" s="61" t="s">
        <v>51</v>
      </c>
      <c r="P1765" s="175" t="s">
        <v>261</v>
      </c>
      <c r="T1765" s="176"/>
    </row>
    <row r="1766" spans="1:20" s="61" customFormat="1" ht="17.25">
      <c r="A1766" s="183" t="s">
        <v>3811</v>
      </c>
      <c r="B1766" s="183" t="s">
        <v>3812</v>
      </c>
      <c r="C1766" s="183" t="s">
        <v>261</v>
      </c>
      <c r="D1766" s="183" t="s">
        <v>262</v>
      </c>
      <c r="E1766" s="184">
        <v>421</v>
      </c>
      <c r="F1766" s="184">
        <v>310</v>
      </c>
      <c r="G1766" s="185" t="s">
        <v>464</v>
      </c>
      <c r="H1766" s="185" t="s">
        <v>2555</v>
      </c>
      <c r="I1766" s="184">
        <v>156.4</v>
      </c>
      <c r="J1766" s="184">
        <v>466.4</v>
      </c>
      <c r="K1766" s="185">
        <v>30</v>
      </c>
      <c r="L1766" s="185"/>
      <c r="M1766" s="186"/>
      <c r="N1766" s="61" t="s">
        <v>51</v>
      </c>
      <c r="P1766" s="175" t="s">
        <v>261</v>
      </c>
      <c r="T1766" s="176"/>
    </row>
    <row r="1767" spans="1:20" s="61" customFormat="1" ht="17.25">
      <c r="A1767" s="183" t="s">
        <v>3813</v>
      </c>
      <c r="B1767" s="183" t="s">
        <v>3814</v>
      </c>
      <c r="C1767" s="183" t="s">
        <v>2380</v>
      </c>
      <c r="D1767" s="183" t="s">
        <v>2381</v>
      </c>
      <c r="E1767" s="184">
        <v>140</v>
      </c>
      <c r="F1767" s="184">
        <v>130</v>
      </c>
      <c r="G1767" s="185" t="s">
        <v>494</v>
      </c>
      <c r="H1767" s="185"/>
      <c r="I1767" s="184">
        <v>57.06</v>
      </c>
      <c r="J1767" s="184">
        <v>187.06</v>
      </c>
      <c r="K1767" s="185">
        <v>55</v>
      </c>
      <c r="L1767" s="185"/>
      <c r="M1767" s="186"/>
      <c r="N1767" s="61" t="s">
        <v>51</v>
      </c>
      <c r="P1767" s="175" t="s">
        <v>2380</v>
      </c>
      <c r="T1767" s="176"/>
    </row>
    <row r="1768" spans="1:20" s="61" customFormat="1" ht="17.25">
      <c r="A1768" s="183" t="s">
        <v>3815</v>
      </c>
      <c r="B1768" s="183" t="s">
        <v>3816</v>
      </c>
      <c r="C1768" s="183" t="s">
        <v>2380</v>
      </c>
      <c r="D1768" s="183" t="s">
        <v>2381</v>
      </c>
      <c r="E1768" s="184">
        <v>69</v>
      </c>
      <c r="F1768" s="184">
        <v>56.01</v>
      </c>
      <c r="G1768" s="185" t="s">
        <v>94</v>
      </c>
      <c r="H1768" s="185"/>
      <c r="I1768" s="184">
        <v>14.65</v>
      </c>
      <c r="J1768" s="184">
        <v>70.23</v>
      </c>
      <c r="K1768" s="185">
        <v>91</v>
      </c>
      <c r="L1768" s="185"/>
      <c r="M1768" s="186"/>
      <c r="N1768" s="61" t="s">
        <v>51</v>
      </c>
      <c r="P1768" s="175" t="s">
        <v>2380</v>
      </c>
      <c r="T1768" s="176"/>
    </row>
    <row r="1769" spans="1:20" s="61" customFormat="1" ht="17.25">
      <c r="A1769" s="183" t="s">
        <v>3817</v>
      </c>
      <c r="B1769" s="183" t="s">
        <v>3816</v>
      </c>
      <c r="C1769" s="183" t="s">
        <v>2380</v>
      </c>
      <c r="D1769" s="183" t="s">
        <v>2381</v>
      </c>
      <c r="E1769" s="184">
        <v>69</v>
      </c>
      <c r="F1769" s="184">
        <v>56.01</v>
      </c>
      <c r="G1769" s="188" t="s">
        <v>94</v>
      </c>
      <c r="H1769" s="185"/>
      <c r="I1769" s="184">
        <v>14.65</v>
      </c>
      <c r="J1769" s="184">
        <v>70.23</v>
      </c>
      <c r="K1769" s="185">
        <v>18</v>
      </c>
      <c r="L1769" s="185"/>
      <c r="M1769" s="186"/>
      <c r="N1769" s="61" t="s">
        <v>51</v>
      </c>
      <c r="P1769" s="175" t="s">
        <v>2380</v>
      </c>
      <c r="T1769" s="176"/>
    </row>
    <row r="1770" spans="1:20" s="61" customFormat="1" ht="17.25">
      <c r="A1770" s="183" t="s">
        <v>3818</v>
      </c>
      <c r="B1770" s="183" t="s">
        <v>3819</v>
      </c>
      <c r="C1770" s="183" t="s">
        <v>2380</v>
      </c>
      <c r="D1770" s="183" t="s">
        <v>2381</v>
      </c>
      <c r="E1770" s="184">
        <v>52</v>
      </c>
      <c r="F1770" s="184">
        <v>46.01</v>
      </c>
      <c r="G1770" s="185" t="s">
        <v>263</v>
      </c>
      <c r="H1770" s="185"/>
      <c r="I1770" s="184">
        <v>14.65</v>
      </c>
      <c r="J1770" s="184">
        <v>60.23</v>
      </c>
      <c r="K1770" s="185">
        <v>47</v>
      </c>
      <c r="L1770" s="185"/>
      <c r="M1770" s="186"/>
      <c r="N1770" s="61" t="s">
        <v>51</v>
      </c>
      <c r="P1770" s="175" t="s">
        <v>2380</v>
      </c>
      <c r="T1770" s="176"/>
    </row>
    <row r="1771" spans="1:20" s="61" customFormat="1" ht="17.25">
      <c r="A1771" s="183" t="s">
        <v>3820</v>
      </c>
      <c r="B1771" s="183" t="s">
        <v>3821</v>
      </c>
      <c r="C1771" s="183" t="s">
        <v>2380</v>
      </c>
      <c r="D1771" s="183" t="s">
        <v>2381</v>
      </c>
      <c r="E1771" s="184">
        <v>69</v>
      </c>
      <c r="F1771" s="184">
        <v>56.01</v>
      </c>
      <c r="G1771" s="185" t="s">
        <v>94</v>
      </c>
      <c r="H1771" s="185"/>
      <c r="I1771" s="184">
        <v>14.65</v>
      </c>
      <c r="J1771" s="184">
        <v>70.23</v>
      </c>
      <c r="K1771" s="185">
        <v>94</v>
      </c>
      <c r="L1771" s="185"/>
      <c r="M1771" s="186"/>
      <c r="N1771" s="61" t="s">
        <v>51</v>
      </c>
      <c r="P1771" s="175" t="s">
        <v>2380</v>
      </c>
      <c r="T1771" s="176"/>
    </row>
    <row r="1772" spans="1:20" s="61" customFormat="1" ht="17.25">
      <c r="A1772" s="183" t="s">
        <v>3822</v>
      </c>
      <c r="B1772" s="183" t="s">
        <v>3075</v>
      </c>
      <c r="C1772" s="183" t="s">
        <v>179</v>
      </c>
      <c r="D1772" s="183" t="s">
        <v>179</v>
      </c>
      <c r="E1772" s="184">
        <v>300</v>
      </c>
      <c r="F1772" s="184">
        <v>225</v>
      </c>
      <c r="G1772" s="185" t="s">
        <v>180</v>
      </c>
      <c r="H1772" s="185"/>
      <c r="I1772" s="184">
        <v>100.82</v>
      </c>
      <c r="J1772" s="184">
        <v>325.82</v>
      </c>
      <c r="K1772" s="185">
        <v>1</v>
      </c>
      <c r="L1772" s="185"/>
      <c r="M1772" s="186"/>
      <c r="N1772" s="61" t="s">
        <v>51</v>
      </c>
      <c r="P1772" s="175" t="s">
        <v>179</v>
      </c>
      <c r="T1772" s="176"/>
    </row>
    <row r="1773" spans="1:20" s="61" customFormat="1" ht="17.25">
      <c r="A1773" s="183" t="s">
        <v>3823</v>
      </c>
      <c r="B1773" s="183" t="s">
        <v>3824</v>
      </c>
      <c r="C1773" s="183" t="s">
        <v>647</v>
      </c>
      <c r="D1773" s="183" t="s">
        <v>648</v>
      </c>
      <c r="E1773" s="184">
        <v>209</v>
      </c>
      <c r="F1773" s="184">
        <v>160</v>
      </c>
      <c r="G1773" s="185" t="s">
        <v>1652</v>
      </c>
      <c r="H1773" s="185"/>
      <c r="I1773" s="184">
        <v>51.68</v>
      </c>
      <c r="J1773" s="184">
        <v>211.68</v>
      </c>
      <c r="K1773" s="185">
        <v>73</v>
      </c>
      <c r="L1773" s="185" t="s">
        <v>57</v>
      </c>
      <c r="M1773" s="186" t="s">
        <v>666</v>
      </c>
      <c r="N1773" s="61" t="s">
        <v>51</v>
      </c>
      <c r="P1773" s="175" t="s">
        <v>647</v>
      </c>
      <c r="T1773" s="176"/>
    </row>
    <row r="1774" spans="1:20" s="61" customFormat="1" ht="17.25">
      <c r="A1774" s="183" t="s">
        <v>3825</v>
      </c>
      <c r="B1774" s="183" t="s">
        <v>3826</v>
      </c>
      <c r="C1774" s="183" t="s">
        <v>647</v>
      </c>
      <c r="D1774" s="183" t="s">
        <v>648</v>
      </c>
      <c r="E1774" s="184">
        <v>179</v>
      </c>
      <c r="F1774" s="184">
        <v>130</v>
      </c>
      <c r="G1774" s="185" t="s">
        <v>356</v>
      </c>
      <c r="H1774" s="185"/>
      <c r="I1774" s="184">
        <v>43.11</v>
      </c>
      <c r="J1774" s="184">
        <v>173.11</v>
      </c>
      <c r="K1774" s="185">
        <v>134</v>
      </c>
      <c r="L1774" s="185"/>
      <c r="M1774" s="186"/>
      <c r="N1774" s="61" t="s">
        <v>51</v>
      </c>
      <c r="P1774" s="175" t="s">
        <v>647</v>
      </c>
      <c r="T1774" s="176"/>
    </row>
    <row r="1775" spans="1:20" s="61" customFormat="1" ht="17.25">
      <c r="A1775" s="183" t="s">
        <v>3827</v>
      </c>
      <c r="B1775" s="183" t="s">
        <v>3828</v>
      </c>
      <c r="C1775" s="183" t="s">
        <v>647</v>
      </c>
      <c r="D1775" s="183" t="s">
        <v>648</v>
      </c>
      <c r="E1775" s="184">
        <v>289</v>
      </c>
      <c r="F1775" s="184">
        <v>185</v>
      </c>
      <c r="G1775" s="185" t="s">
        <v>1174</v>
      </c>
      <c r="H1775" s="185"/>
      <c r="I1775" s="184">
        <v>100.76</v>
      </c>
      <c r="J1775" s="184">
        <v>285.76</v>
      </c>
      <c r="K1775" s="185">
        <v>96</v>
      </c>
      <c r="L1775" s="185"/>
      <c r="M1775" s="186"/>
      <c r="N1775" s="61" t="s">
        <v>51</v>
      </c>
      <c r="P1775" s="175" t="s">
        <v>647</v>
      </c>
      <c r="T1775" s="176"/>
    </row>
    <row r="1776" spans="1:20" s="61" customFormat="1" ht="17.25">
      <c r="A1776" s="183" t="s">
        <v>3829</v>
      </c>
      <c r="B1776" s="183" t="s">
        <v>3830</v>
      </c>
      <c r="C1776" s="183" t="s">
        <v>647</v>
      </c>
      <c r="D1776" s="183" t="s">
        <v>648</v>
      </c>
      <c r="E1776" s="184">
        <v>209</v>
      </c>
      <c r="F1776" s="184">
        <v>160</v>
      </c>
      <c r="G1776" s="185" t="s">
        <v>1652</v>
      </c>
      <c r="H1776" s="185"/>
      <c r="I1776" s="184">
        <v>51.68</v>
      </c>
      <c r="J1776" s="184">
        <v>211.68</v>
      </c>
      <c r="K1776" s="185">
        <v>58</v>
      </c>
      <c r="L1776" s="185" t="s">
        <v>57</v>
      </c>
      <c r="M1776" s="186" t="s">
        <v>666</v>
      </c>
      <c r="N1776" s="61" t="s">
        <v>51</v>
      </c>
      <c r="P1776" s="175" t="s">
        <v>647</v>
      </c>
      <c r="T1776" s="176"/>
    </row>
    <row r="1777" spans="1:20" s="61" customFormat="1" ht="17.25">
      <c r="A1777" s="183" t="s">
        <v>3831</v>
      </c>
      <c r="B1777" s="183" t="s">
        <v>3832</v>
      </c>
      <c r="C1777" s="183" t="s">
        <v>86</v>
      </c>
      <c r="D1777" s="183" t="s">
        <v>87</v>
      </c>
      <c r="E1777" s="184"/>
      <c r="F1777" s="184"/>
      <c r="G1777" s="185"/>
      <c r="H1777" s="185"/>
      <c r="I1777" s="184"/>
      <c r="J1777" s="184"/>
      <c r="K1777" s="185" t="s">
        <v>410</v>
      </c>
      <c r="L1777" s="185"/>
      <c r="M1777" s="186"/>
      <c r="N1777" s="61" t="s">
        <v>410</v>
      </c>
      <c r="P1777" s="175" t="s">
        <v>86</v>
      </c>
      <c r="T1777" s="176"/>
    </row>
    <row r="1778" spans="1:20" s="61" customFormat="1" ht="17.25">
      <c r="A1778" s="183" t="s">
        <v>3833</v>
      </c>
      <c r="B1778" s="183" t="s">
        <v>3834</v>
      </c>
      <c r="C1778" s="183" t="s">
        <v>86</v>
      </c>
      <c r="D1778" s="183" t="s">
        <v>87</v>
      </c>
      <c r="E1778" s="184"/>
      <c r="F1778" s="184"/>
      <c r="G1778" s="185"/>
      <c r="H1778" s="185"/>
      <c r="I1778" s="184"/>
      <c r="J1778" s="184"/>
      <c r="K1778" s="185" t="s">
        <v>410</v>
      </c>
      <c r="L1778" s="185"/>
      <c r="M1778" s="186"/>
      <c r="N1778" s="61" t="s">
        <v>410</v>
      </c>
      <c r="P1778" s="175" t="s">
        <v>86</v>
      </c>
      <c r="T1778" s="176"/>
    </row>
    <row r="1779" spans="1:20" s="61" customFormat="1" ht="17.25">
      <c r="A1779" s="183" t="s">
        <v>3835</v>
      </c>
      <c r="B1779" s="183" t="s">
        <v>3836</v>
      </c>
      <c r="C1779" s="183" t="s">
        <v>86</v>
      </c>
      <c r="D1779" s="183" t="s">
        <v>87</v>
      </c>
      <c r="E1779" s="184">
        <v>140</v>
      </c>
      <c r="F1779" s="184">
        <v>120</v>
      </c>
      <c r="G1779" s="185" t="s">
        <v>88</v>
      </c>
      <c r="H1779" s="185"/>
      <c r="I1779" s="184">
        <v>52.75</v>
      </c>
      <c r="J1779" s="184">
        <v>172.75</v>
      </c>
      <c r="K1779" s="185">
        <v>119</v>
      </c>
      <c r="L1779" s="185" t="s">
        <v>76</v>
      </c>
      <c r="M1779" s="186" t="s">
        <v>89</v>
      </c>
      <c r="N1779" s="61" t="s">
        <v>51</v>
      </c>
      <c r="P1779" s="175" t="s">
        <v>86</v>
      </c>
      <c r="T1779" s="176"/>
    </row>
    <row r="1780" spans="1:20" s="61" customFormat="1" ht="17.25">
      <c r="A1780" s="183" t="s">
        <v>3837</v>
      </c>
      <c r="B1780" s="183" t="s">
        <v>3838</v>
      </c>
      <c r="C1780" s="183" t="s">
        <v>2670</v>
      </c>
      <c r="D1780" s="183" t="s">
        <v>2671</v>
      </c>
      <c r="E1780" s="184">
        <v>97</v>
      </c>
      <c r="F1780" s="184">
        <v>97</v>
      </c>
      <c r="G1780" s="185"/>
      <c r="H1780" s="185"/>
      <c r="I1780" s="184">
        <v>105.26</v>
      </c>
      <c r="J1780" s="184">
        <v>202.26</v>
      </c>
      <c r="K1780" s="185">
        <v>17</v>
      </c>
      <c r="L1780" s="185"/>
      <c r="M1780" s="186"/>
      <c r="N1780" s="61" t="s">
        <v>51</v>
      </c>
      <c r="P1780" s="175" t="s">
        <v>2670</v>
      </c>
      <c r="T1780" s="176"/>
    </row>
    <row r="1781" spans="1:20" s="61" customFormat="1" ht="17.25">
      <c r="A1781" s="183" t="s">
        <v>3839</v>
      </c>
      <c r="B1781" s="183" t="s">
        <v>3840</v>
      </c>
      <c r="C1781" s="183" t="s">
        <v>2670</v>
      </c>
      <c r="D1781" s="183" t="s">
        <v>2671</v>
      </c>
      <c r="E1781" s="184">
        <v>97</v>
      </c>
      <c r="F1781" s="184">
        <v>97</v>
      </c>
      <c r="G1781" s="185"/>
      <c r="H1781" s="185"/>
      <c r="I1781" s="184">
        <v>54.07</v>
      </c>
      <c r="J1781" s="184">
        <v>151.07</v>
      </c>
      <c r="K1781" s="185">
        <v>45</v>
      </c>
      <c r="L1781" s="185"/>
      <c r="M1781" s="186"/>
      <c r="N1781" s="61" t="s">
        <v>51</v>
      </c>
      <c r="P1781" s="175" t="s">
        <v>2670</v>
      </c>
      <c r="T1781" s="176"/>
    </row>
    <row r="1782" spans="1:20" s="61" customFormat="1" ht="17.25">
      <c r="A1782" s="183" t="s">
        <v>3841</v>
      </c>
      <c r="B1782" s="183" t="s">
        <v>3842</v>
      </c>
      <c r="C1782" s="183" t="s">
        <v>116</v>
      </c>
      <c r="D1782" s="183" t="s">
        <v>117</v>
      </c>
      <c r="E1782" s="184">
        <v>91</v>
      </c>
      <c r="F1782" s="184">
        <v>91</v>
      </c>
      <c r="G1782" s="185"/>
      <c r="H1782" s="185"/>
      <c r="I1782" s="184">
        <v>26.46</v>
      </c>
      <c r="J1782" s="184">
        <v>116.12</v>
      </c>
      <c r="K1782" s="185">
        <v>271</v>
      </c>
      <c r="L1782" s="185" t="s">
        <v>76</v>
      </c>
      <c r="M1782" s="186" t="s">
        <v>3146</v>
      </c>
      <c r="N1782" s="61" t="s">
        <v>51</v>
      </c>
      <c r="P1782" s="175" t="s">
        <v>116</v>
      </c>
      <c r="T1782" s="176"/>
    </row>
    <row r="1783" spans="1:20" s="61" customFormat="1" ht="17.25">
      <c r="A1783" s="183" t="s">
        <v>3843</v>
      </c>
      <c r="B1783" s="183" t="s">
        <v>3844</v>
      </c>
      <c r="C1783" s="183" t="s">
        <v>116</v>
      </c>
      <c r="D1783" s="183" t="s">
        <v>117</v>
      </c>
      <c r="E1783" s="184">
        <v>225</v>
      </c>
      <c r="F1783" s="184">
        <v>205</v>
      </c>
      <c r="G1783" s="185" t="s">
        <v>55</v>
      </c>
      <c r="H1783" s="185"/>
      <c r="I1783" s="184">
        <v>78.09</v>
      </c>
      <c r="J1783" s="184">
        <v>283.09</v>
      </c>
      <c r="K1783" s="185">
        <v>0</v>
      </c>
      <c r="L1783" s="185"/>
      <c r="M1783" s="186"/>
      <c r="N1783" s="61" t="s">
        <v>51</v>
      </c>
      <c r="P1783" s="175" t="s">
        <v>116</v>
      </c>
      <c r="T1783" s="176"/>
    </row>
    <row r="1784" spans="1:20" s="61" customFormat="1" ht="17.25">
      <c r="A1784" s="183" t="s">
        <v>3845</v>
      </c>
      <c r="B1784" s="183" t="s">
        <v>3846</v>
      </c>
      <c r="C1784" s="183" t="s">
        <v>179</v>
      </c>
      <c r="D1784" s="183" t="s">
        <v>179</v>
      </c>
      <c r="E1784" s="184"/>
      <c r="F1784" s="184"/>
      <c r="G1784" s="185"/>
      <c r="H1784" s="185"/>
      <c r="I1784" s="184"/>
      <c r="J1784" s="184"/>
      <c r="K1784" s="185" t="s">
        <v>410</v>
      </c>
      <c r="L1784" s="185"/>
      <c r="M1784" s="186"/>
      <c r="N1784" s="61" t="s">
        <v>410</v>
      </c>
      <c r="P1784" s="175" t="s">
        <v>179</v>
      </c>
      <c r="T1784" s="176"/>
    </row>
    <row r="1785" spans="1:20" s="61" customFormat="1" ht="17.25">
      <c r="A1785" s="183" t="s">
        <v>3847</v>
      </c>
      <c r="B1785" s="183" t="s">
        <v>3848</v>
      </c>
      <c r="C1785" s="183" t="s">
        <v>97</v>
      </c>
      <c r="D1785" s="183" t="s">
        <v>98</v>
      </c>
      <c r="E1785" s="184">
        <v>125</v>
      </c>
      <c r="F1785" s="184">
        <v>87</v>
      </c>
      <c r="G1785" s="188" t="s">
        <v>151</v>
      </c>
      <c r="H1785" s="185"/>
      <c r="I1785" s="184">
        <v>38.2</v>
      </c>
      <c r="J1785" s="184">
        <v>125.2</v>
      </c>
      <c r="K1785" s="185">
        <v>0</v>
      </c>
      <c r="L1785" s="185" t="s">
        <v>372</v>
      </c>
      <c r="M1785" s="186" t="s">
        <v>422</v>
      </c>
      <c r="N1785" s="61" t="s">
        <v>51</v>
      </c>
      <c r="P1785" s="175" t="s">
        <v>97</v>
      </c>
      <c r="T1785" s="176"/>
    </row>
    <row r="1786" spans="1:20" s="61" customFormat="1" ht="17.25">
      <c r="A1786" s="183" t="s">
        <v>3849</v>
      </c>
      <c r="B1786" s="183" t="s">
        <v>3850</v>
      </c>
      <c r="C1786" s="183" t="s">
        <v>97</v>
      </c>
      <c r="D1786" s="183" t="s">
        <v>98</v>
      </c>
      <c r="E1786" s="184">
        <v>125</v>
      </c>
      <c r="F1786" s="184">
        <v>87</v>
      </c>
      <c r="G1786" s="188" t="s">
        <v>151</v>
      </c>
      <c r="H1786" s="183"/>
      <c r="I1786" s="184">
        <v>38.2</v>
      </c>
      <c r="J1786" s="184">
        <v>125.2</v>
      </c>
      <c r="K1786" s="185">
        <v>54</v>
      </c>
      <c r="L1786" s="185"/>
      <c r="M1786" s="186"/>
      <c r="N1786" s="61" t="s">
        <v>51</v>
      </c>
      <c r="P1786" s="175" t="s">
        <v>97</v>
      </c>
      <c r="T1786" s="176"/>
    </row>
    <row r="1787" spans="1:20" s="61" customFormat="1" ht="17.25">
      <c r="A1787" s="183" t="s">
        <v>3851</v>
      </c>
      <c r="B1787" s="183" t="s">
        <v>3852</v>
      </c>
      <c r="C1787" s="183" t="s">
        <v>97</v>
      </c>
      <c r="D1787" s="183" t="s">
        <v>98</v>
      </c>
      <c r="E1787" s="184">
        <v>125</v>
      </c>
      <c r="F1787" s="184">
        <v>87</v>
      </c>
      <c r="G1787" s="188" t="s">
        <v>151</v>
      </c>
      <c r="H1787" s="185"/>
      <c r="I1787" s="184">
        <v>38.2</v>
      </c>
      <c r="J1787" s="184">
        <v>125.2</v>
      </c>
      <c r="K1787" s="185">
        <v>108</v>
      </c>
      <c r="L1787" s="185"/>
      <c r="M1787" s="186"/>
      <c r="N1787" s="61" t="s">
        <v>51</v>
      </c>
      <c r="P1787" s="175" t="s">
        <v>97</v>
      </c>
      <c r="T1787" s="176"/>
    </row>
    <row r="1788" spans="1:20" s="61" customFormat="1" ht="17.25">
      <c r="A1788" s="183" t="s">
        <v>3853</v>
      </c>
      <c r="B1788" s="183" t="s">
        <v>3854</v>
      </c>
      <c r="C1788" s="183" t="s">
        <v>97</v>
      </c>
      <c r="D1788" s="183" t="s">
        <v>98</v>
      </c>
      <c r="E1788" s="184">
        <v>115</v>
      </c>
      <c r="F1788" s="184">
        <v>82</v>
      </c>
      <c r="G1788" s="188" t="s">
        <v>329</v>
      </c>
      <c r="H1788" s="185"/>
      <c r="I1788" s="184">
        <v>38.2</v>
      </c>
      <c r="J1788" s="184">
        <v>120.2</v>
      </c>
      <c r="K1788" s="185">
        <v>0</v>
      </c>
      <c r="L1788" s="185" t="s">
        <v>372</v>
      </c>
      <c r="M1788" s="186" t="s">
        <v>2740</v>
      </c>
      <c r="N1788" s="61" t="s">
        <v>51</v>
      </c>
      <c r="P1788" s="175" t="s">
        <v>97</v>
      </c>
      <c r="T1788" s="176"/>
    </row>
    <row r="1789" spans="1:20" s="61" customFormat="1" ht="17.25">
      <c r="A1789" s="183" t="s">
        <v>3855</v>
      </c>
      <c r="B1789" s="183" t="s">
        <v>3856</v>
      </c>
      <c r="C1789" s="183" t="s">
        <v>97</v>
      </c>
      <c r="D1789" s="183" t="s">
        <v>98</v>
      </c>
      <c r="E1789" s="184">
        <v>115</v>
      </c>
      <c r="F1789" s="184">
        <v>82</v>
      </c>
      <c r="G1789" s="188" t="s">
        <v>329</v>
      </c>
      <c r="H1789" s="185"/>
      <c r="I1789" s="184">
        <v>38.2</v>
      </c>
      <c r="J1789" s="184">
        <v>120.2</v>
      </c>
      <c r="K1789" s="185">
        <v>147</v>
      </c>
      <c r="L1789" s="185" t="s">
        <v>76</v>
      </c>
      <c r="M1789" s="186" t="s">
        <v>2740</v>
      </c>
      <c r="N1789" s="61" t="s">
        <v>51</v>
      </c>
      <c r="P1789" s="175" t="s">
        <v>97</v>
      </c>
      <c r="T1789" s="176"/>
    </row>
    <row r="1790" spans="1:20" s="61" customFormat="1" ht="17.25">
      <c r="A1790" s="183" t="s">
        <v>3857</v>
      </c>
      <c r="B1790" s="183" t="s">
        <v>3858</v>
      </c>
      <c r="C1790" s="183" t="s">
        <v>97</v>
      </c>
      <c r="D1790" s="183" t="s">
        <v>98</v>
      </c>
      <c r="E1790" s="184">
        <v>115</v>
      </c>
      <c r="F1790" s="184">
        <v>82</v>
      </c>
      <c r="G1790" s="185" t="s">
        <v>329</v>
      </c>
      <c r="H1790" s="185"/>
      <c r="I1790" s="184">
        <v>38.2</v>
      </c>
      <c r="J1790" s="184">
        <v>120.2</v>
      </c>
      <c r="K1790" s="185">
        <v>45</v>
      </c>
      <c r="L1790" s="185" t="s">
        <v>57</v>
      </c>
      <c r="M1790" s="186" t="s">
        <v>58</v>
      </c>
      <c r="N1790" s="61" t="s">
        <v>51</v>
      </c>
      <c r="P1790" s="175" t="s">
        <v>97</v>
      </c>
      <c r="T1790" s="176"/>
    </row>
    <row r="1791" spans="1:20" s="61" customFormat="1" ht="17.25">
      <c r="A1791" s="183" t="s">
        <v>3859</v>
      </c>
      <c r="B1791" s="183" t="s">
        <v>3860</v>
      </c>
      <c r="C1791" s="183" t="s">
        <v>179</v>
      </c>
      <c r="D1791" s="183" t="s">
        <v>179</v>
      </c>
      <c r="E1791" s="184"/>
      <c r="F1791" s="184"/>
      <c r="G1791" s="188"/>
      <c r="H1791" s="183"/>
      <c r="I1791" s="184"/>
      <c r="J1791" s="184"/>
      <c r="K1791" s="185" t="s">
        <v>410</v>
      </c>
      <c r="L1791" s="185"/>
      <c r="M1791" s="186"/>
      <c r="N1791" s="61" t="s">
        <v>410</v>
      </c>
      <c r="P1791" s="175" t="s">
        <v>179</v>
      </c>
      <c r="T1791" s="176"/>
    </row>
    <row r="1792" spans="1:20" s="61" customFormat="1" ht="17.25">
      <c r="A1792" s="183" t="s">
        <v>3861</v>
      </c>
      <c r="B1792" s="183" t="s">
        <v>3862</v>
      </c>
      <c r="C1792" s="183" t="s">
        <v>116</v>
      </c>
      <c r="D1792" s="183" t="s">
        <v>117</v>
      </c>
      <c r="E1792" s="184">
        <v>180</v>
      </c>
      <c r="F1792" s="184">
        <v>155</v>
      </c>
      <c r="G1792" s="188" t="s">
        <v>102</v>
      </c>
      <c r="H1792" s="183"/>
      <c r="I1792" s="184">
        <v>49.28</v>
      </c>
      <c r="J1792" s="184">
        <v>204.28</v>
      </c>
      <c r="K1792" s="185">
        <v>50</v>
      </c>
      <c r="L1792" s="185"/>
      <c r="M1792" s="186"/>
      <c r="N1792" s="61" t="s">
        <v>51</v>
      </c>
      <c r="P1792" s="175" t="s">
        <v>116</v>
      </c>
      <c r="T1792" s="176"/>
    </row>
    <row r="1793" spans="1:20" s="61" customFormat="1" ht="17.25">
      <c r="A1793" s="183" t="s">
        <v>3863</v>
      </c>
      <c r="B1793" s="183" t="s">
        <v>3864</v>
      </c>
      <c r="C1793" s="183" t="s">
        <v>116</v>
      </c>
      <c r="D1793" s="183" t="s">
        <v>117</v>
      </c>
      <c r="E1793" s="184">
        <v>180</v>
      </c>
      <c r="F1793" s="184">
        <v>155</v>
      </c>
      <c r="G1793" s="188" t="s">
        <v>102</v>
      </c>
      <c r="H1793" s="183"/>
      <c r="I1793" s="184">
        <v>49.28</v>
      </c>
      <c r="J1793" s="184">
        <v>204.28</v>
      </c>
      <c r="K1793" s="185">
        <v>108</v>
      </c>
      <c r="L1793" s="185" t="s">
        <v>76</v>
      </c>
      <c r="M1793" s="186" t="s">
        <v>1908</v>
      </c>
      <c r="N1793" s="61" t="s">
        <v>51</v>
      </c>
      <c r="P1793" s="175" t="s">
        <v>116</v>
      </c>
      <c r="T1793" s="176"/>
    </row>
    <row r="1794" spans="1:20" s="61" customFormat="1" ht="17.25">
      <c r="A1794" s="183" t="s">
        <v>3865</v>
      </c>
      <c r="B1794" s="183" t="s">
        <v>3866</v>
      </c>
      <c r="C1794" s="183" t="s">
        <v>116</v>
      </c>
      <c r="D1794" s="183" t="s">
        <v>117</v>
      </c>
      <c r="E1794" s="184">
        <v>180</v>
      </c>
      <c r="F1794" s="184">
        <v>155</v>
      </c>
      <c r="G1794" s="188" t="s">
        <v>102</v>
      </c>
      <c r="H1794" s="183"/>
      <c r="I1794" s="184">
        <v>49.28</v>
      </c>
      <c r="J1794" s="184">
        <v>204.28</v>
      </c>
      <c r="K1794" s="185">
        <v>122</v>
      </c>
      <c r="L1794" s="185"/>
      <c r="M1794" s="186"/>
      <c r="N1794" s="61" t="s">
        <v>51</v>
      </c>
      <c r="P1794" s="175" t="s">
        <v>116</v>
      </c>
      <c r="T1794" s="176"/>
    </row>
    <row r="1795" spans="1:20" s="61" customFormat="1" ht="17.25">
      <c r="A1795" s="183" t="s">
        <v>3867</v>
      </c>
      <c r="B1795" s="183" t="s">
        <v>3868</v>
      </c>
      <c r="C1795" s="183" t="s">
        <v>116</v>
      </c>
      <c r="D1795" s="183" t="s">
        <v>117</v>
      </c>
      <c r="E1795" s="184">
        <v>170</v>
      </c>
      <c r="F1795" s="184">
        <v>145</v>
      </c>
      <c r="G1795" s="185" t="s">
        <v>88</v>
      </c>
      <c r="H1795" s="185"/>
      <c r="I1795" s="184">
        <v>44.79</v>
      </c>
      <c r="J1795" s="184">
        <v>189.79</v>
      </c>
      <c r="K1795" s="185">
        <v>0</v>
      </c>
      <c r="L1795" s="185"/>
      <c r="M1795" s="186"/>
      <c r="N1795" s="61" t="s">
        <v>51</v>
      </c>
      <c r="P1795" s="175" t="s">
        <v>116</v>
      </c>
      <c r="T1795" s="176"/>
    </row>
    <row r="1796" spans="1:20" s="61" customFormat="1" ht="17.25">
      <c r="A1796" s="183" t="s">
        <v>3869</v>
      </c>
      <c r="B1796" s="183" t="s">
        <v>3870</v>
      </c>
      <c r="C1796" s="183" t="s">
        <v>116</v>
      </c>
      <c r="D1796" s="183" t="s">
        <v>117</v>
      </c>
      <c r="E1796" s="184">
        <v>170</v>
      </c>
      <c r="F1796" s="184">
        <v>145</v>
      </c>
      <c r="G1796" s="185" t="s">
        <v>88</v>
      </c>
      <c r="H1796" s="185"/>
      <c r="I1796" s="184">
        <v>44.79</v>
      </c>
      <c r="J1796" s="184">
        <v>189.79</v>
      </c>
      <c r="K1796" s="185">
        <v>172</v>
      </c>
      <c r="L1796" s="185" t="s">
        <v>76</v>
      </c>
      <c r="M1796" s="186" t="s">
        <v>1908</v>
      </c>
      <c r="N1796" s="61" t="s">
        <v>51</v>
      </c>
      <c r="P1796" s="175" t="s">
        <v>116</v>
      </c>
      <c r="T1796" s="176"/>
    </row>
    <row r="1797" spans="1:20" s="61" customFormat="1" ht="17.25">
      <c r="A1797" s="183" t="s">
        <v>3871</v>
      </c>
      <c r="B1797" s="183" t="s">
        <v>3872</v>
      </c>
      <c r="C1797" s="183" t="s">
        <v>116</v>
      </c>
      <c r="D1797" s="183" t="s">
        <v>117</v>
      </c>
      <c r="E1797" s="184">
        <v>170</v>
      </c>
      <c r="F1797" s="184">
        <v>145</v>
      </c>
      <c r="G1797" s="188" t="s">
        <v>88</v>
      </c>
      <c r="H1797" s="185"/>
      <c r="I1797" s="184">
        <v>44.79</v>
      </c>
      <c r="J1797" s="184">
        <v>189.79</v>
      </c>
      <c r="K1797" s="183">
        <v>88</v>
      </c>
      <c r="L1797" s="183" t="s">
        <v>76</v>
      </c>
      <c r="M1797" s="186" t="s">
        <v>1908</v>
      </c>
      <c r="N1797" s="61" t="s">
        <v>51</v>
      </c>
      <c r="P1797" s="175" t="s">
        <v>116</v>
      </c>
      <c r="T1797" s="176"/>
    </row>
    <row r="1798" spans="1:20" s="61" customFormat="1" ht="17.25">
      <c r="A1798" s="183" t="s">
        <v>3873</v>
      </c>
      <c r="B1798" s="183" t="s">
        <v>3874</v>
      </c>
      <c r="C1798" s="183" t="s">
        <v>2090</v>
      </c>
      <c r="D1798" s="183" t="s">
        <v>2091</v>
      </c>
      <c r="E1798" s="184">
        <v>489</v>
      </c>
      <c r="F1798" s="184">
        <v>382</v>
      </c>
      <c r="G1798" s="188" t="s">
        <v>214</v>
      </c>
      <c r="H1798" s="185"/>
      <c r="I1798" s="184">
        <v>91.55</v>
      </c>
      <c r="J1798" s="184">
        <v>473.55</v>
      </c>
      <c r="K1798" s="183">
        <v>67</v>
      </c>
      <c r="L1798" s="183"/>
      <c r="M1798" s="186"/>
      <c r="N1798" s="61" t="s">
        <v>51</v>
      </c>
      <c r="P1798" s="175" t="s">
        <v>2090</v>
      </c>
      <c r="T1798" s="176"/>
    </row>
    <row r="1799" spans="1:20" s="61" customFormat="1" ht="17.25">
      <c r="A1799" s="183" t="s">
        <v>3875</v>
      </c>
      <c r="B1799" s="183" t="s">
        <v>3876</v>
      </c>
      <c r="C1799" s="183" t="s">
        <v>2090</v>
      </c>
      <c r="D1799" s="183" t="s">
        <v>2091</v>
      </c>
      <c r="E1799" s="184">
        <v>489</v>
      </c>
      <c r="F1799" s="184">
        <v>382</v>
      </c>
      <c r="G1799" s="188" t="s">
        <v>214</v>
      </c>
      <c r="H1799" s="183"/>
      <c r="I1799" s="184">
        <v>91.55</v>
      </c>
      <c r="J1799" s="184">
        <v>473.55</v>
      </c>
      <c r="K1799" s="185">
        <v>60</v>
      </c>
      <c r="L1799" s="185"/>
      <c r="M1799" s="186"/>
      <c r="N1799" s="61" t="s">
        <v>51</v>
      </c>
      <c r="P1799" s="175" t="s">
        <v>2090</v>
      </c>
      <c r="T1799" s="176"/>
    </row>
    <row r="1800" spans="1:20" s="61" customFormat="1" ht="17.25">
      <c r="A1800" s="183" t="s">
        <v>3877</v>
      </c>
      <c r="B1800" s="183" t="s">
        <v>3878</v>
      </c>
      <c r="C1800" s="183" t="s">
        <v>116</v>
      </c>
      <c r="D1800" s="183" t="s">
        <v>117</v>
      </c>
      <c r="E1800" s="184">
        <v>155</v>
      </c>
      <c r="F1800" s="184">
        <v>140</v>
      </c>
      <c r="G1800" s="188" t="s">
        <v>137</v>
      </c>
      <c r="H1800" s="185"/>
      <c r="I1800" s="184">
        <v>48.07</v>
      </c>
      <c r="J1800" s="184">
        <v>188.07</v>
      </c>
      <c r="K1800" s="185">
        <v>0</v>
      </c>
      <c r="L1800" s="185"/>
      <c r="M1800" s="186"/>
      <c r="N1800" s="61" t="s">
        <v>51</v>
      </c>
      <c r="P1800" s="175" t="s">
        <v>116</v>
      </c>
      <c r="T1800" s="176"/>
    </row>
    <row r="1801" spans="1:20" s="61" customFormat="1" ht="17.25">
      <c r="A1801" s="183" t="s">
        <v>3879</v>
      </c>
      <c r="B1801" s="183" t="s">
        <v>3880</v>
      </c>
      <c r="C1801" s="183" t="s">
        <v>116</v>
      </c>
      <c r="D1801" s="183" t="s">
        <v>117</v>
      </c>
      <c r="E1801" s="184">
        <v>155</v>
      </c>
      <c r="F1801" s="184">
        <v>140</v>
      </c>
      <c r="G1801" s="188" t="s">
        <v>137</v>
      </c>
      <c r="H1801" s="185"/>
      <c r="I1801" s="184">
        <v>48.07</v>
      </c>
      <c r="J1801" s="184">
        <v>188.07</v>
      </c>
      <c r="K1801" s="185">
        <v>0</v>
      </c>
      <c r="L1801" s="185"/>
      <c r="M1801" s="186"/>
      <c r="N1801" s="61" t="s">
        <v>51</v>
      </c>
      <c r="P1801" s="175" t="s">
        <v>116</v>
      </c>
      <c r="T1801" s="176"/>
    </row>
    <row r="1802" spans="1:20" s="61" customFormat="1" ht="17.25">
      <c r="A1802" s="183" t="s">
        <v>3881</v>
      </c>
      <c r="B1802" s="183" t="s">
        <v>3882</v>
      </c>
      <c r="C1802" s="183" t="s">
        <v>179</v>
      </c>
      <c r="D1802" s="183" t="s">
        <v>179</v>
      </c>
      <c r="E1802" s="184">
        <v>250</v>
      </c>
      <c r="F1802" s="184">
        <v>200</v>
      </c>
      <c r="G1802" s="188" t="s">
        <v>99</v>
      </c>
      <c r="H1802" s="185"/>
      <c r="I1802" s="184">
        <v>84.05</v>
      </c>
      <c r="J1802" s="184">
        <v>284.05</v>
      </c>
      <c r="K1802" s="185">
        <v>34</v>
      </c>
      <c r="L1802" s="185"/>
      <c r="M1802" s="186"/>
      <c r="N1802" s="61" t="s">
        <v>51</v>
      </c>
      <c r="P1802" s="175" t="s">
        <v>179</v>
      </c>
      <c r="T1802" s="176"/>
    </row>
    <row r="1803" spans="1:20" s="61" customFormat="1" ht="17.25">
      <c r="A1803" s="183" t="s">
        <v>3883</v>
      </c>
      <c r="B1803" s="183" t="s">
        <v>3884</v>
      </c>
      <c r="C1803" s="183" t="s">
        <v>179</v>
      </c>
      <c r="D1803" s="183" t="s">
        <v>179</v>
      </c>
      <c r="E1803" s="184">
        <v>250</v>
      </c>
      <c r="F1803" s="184">
        <v>200</v>
      </c>
      <c r="G1803" s="185" t="s">
        <v>99</v>
      </c>
      <c r="H1803" s="185"/>
      <c r="I1803" s="184">
        <v>84.05</v>
      </c>
      <c r="J1803" s="184">
        <v>284.05</v>
      </c>
      <c r="K1803" s="185">
        <v>193</v>
      </c>
      <c r="L1803" s="185"/>
      <c r="M1803" s="186"/>
      <c r="N1803" s="61" t="s">
        <v>51</v>
      </c>
      <c r="P1803" s="175" t="s">
        <v>179</v>
      </c>
      <c r="T1803" s="176"/>
    </row>
    <row r="1804" spans="1:20" s="61" customFormat="1" ht="17.25">
      <c r="A1804" s="183" t="s">
        <v>3885</v>
      </c>
      <c r="B1804" s="183" t="s">
        <v>3886</v>
      </c>
      <c r="C1804" s="183" t="s">
        <v>73</v>
      </c>
      <c r="D1804" s="183" t="s">
        <v>74</v>
      </c>
      <c r="E1804" s="184">
        <v>210</v>
      </c>
      <c r="F1804" s="184">
        <v>190</v>
      </c>
      <c r="G1804" s="185" t="s">
        <v>137</v>
      </c>
      <c r="H1804" s="185"/>
      <c r="I1804" s="184">
        <v>84.9</v>
      </c>
      <c r="J1804" s="184">
        <v>274.9</v>
      </c>
      <c r="K1804" s="185">
        <v>45</v>
      </c>
      <c r="L1804" s="185" t="s">
        <v>57</v>
      </c>
      <c r="M1804" s="186" t="s">
        <v>3279</v>
      </c>
      <c r="N1804" s="61" t="s">
        <v>51</v>
      </c>
      <c r="P1804" s="175" t="s">
        <v>73</v>
      </c>
      <c r="T1804" s="176"/>
    </row>
    <row r="1805" spans="1:20" s="61" customFormat="1" ht="17.25">
      <c r="A1805" s="183" t="s">
        <v>3887</v>
      </c>
      <c r="B1805" s="183" t="s">
        <v>3888</v>
      </c>
      <c r="C1805" s="183" t="s">
        <v>73</v>
      </c>
      <c r="D1805" s="183" t="s">
        <v>74</v>
      </c>
      <c r="E1805" s="184">
        <v>210</v>
      </c>
      <c r="F1805" s="184">
        <v>190</v>
      </c>
      <c r="G1805" s="185" t="s">
        <v>137</v>
      </c>
      <c r="H1805" s="185"/>
      <c r="I1805" s="184">
        <v>84.9</v>
      </c>
      <c r="J1805" s="184">
        <v>274.9</v>
      </c>
      <c r="K1805" s="185">
        <v>85</v>
      </c>
      <c r="L1805" s="185" t="s">
        <v>76</v>
      </c>
      <c r="M1805" s="186" t="s">
        <v>3279</v>
      </c>
      <c r="N1805" s="61" t="s">
        <v>51</v>
      </c>
      <c r="P1805" s="175" t="s">
        <v>73</v>
      </c>
      <c r="T1805" s="176"/>
    </row>
    <row r="1806" spans="1:20" s="61" customFormat="1" ht="17.25">
      <c r="A1806" s="183" t="s">
        <v>3889</v>
      </c>
      <c r="B1806" s="183" t="s">
        <v>3890</v>
      </c>
      <c r="C1806" s="183" t="s">
        <v>335</v>
      </c>
      <c r="D1806" s="183" t="s">
        <v>336</v>
      </c>
      <c r="E1806" s="184">
        <v>175</v>
      </c>
      <c r="F1806" s="184">
        <v>175</v>
      </c>
      <c r="G1806" s="185"/>
      <c r="H1806" s="185"/>
      <c r="I1806" s="184">
        <v>78.91</v>
      </c>
      <c r="J1806" s="184">
        <v>253.91</v>
      </c>
      <c r="K1806" s="185">
        <v>81</v>
      </c>
      <c r="L1806" s="185"/>
      <c r="M1806" s="186"/>
      <c r="N1806" s="61" t="s">
        <v>51</v>
      </c>
      <c r="P1806" s="175" t="s">
        <v>335</v>
      </c>
      <c r="T1806" s="176"/>
    </row>
    <row r="1807" spans="1:20" s="61" customFormat="1" ht="17.25">
      <c r="A1807" s="183" t="s">
        <v>3891</v>
      </c>
      <c r="B1807" s="183" t="s">
        <v>3892</v>
      </c>
      <c r="C1807" s="183" t="s">
        <v>335</v>
      </c>
      <c r="D1807" s="183" t="s">
        <v>336</v>
      </c>
      <c r="E1807" s="184">
        <v>175</v>
      </c>
      <c r="F1807" s="184">
        <v>175</v>
      </c>
      <c r="G1807" s="188"/>
      <c r="H1807" s="183"/>
      <c r="I1807" s="184">
        <v>78.91</v>
      </c>
      <c r="J1807" s="184">
        <v>253.91</v>
      </c>
      <c r="K1807" s="185">
        <v>76</v>
      </c>
      <c r="L1807" s="185"/>
      <c r="M1807" s="186"/>
      <c r="N1807" s="61" t="s">
        <v>51</v>
      </c>
      <c r="P1807" s="175" t="s">
        <v>335</v>
      </c>
      <c r="T1807" s="176"/>
    </row>
    <row r="1808" spans="1:20" s="61" customFormat="1" ht="17.25">
      <c r="A1808" s="183" t="s">
        <v>3893</v>
      </c>
      <c r="B1808" s="183" t="s">
        <v>3894</v>
      </c>
      <c r="C1808" s="183" t="s">
        <v>49</v>
      </c>
      <c r="D1808" s="183" t="s">
        <v>50</v>
      </c>
      <c r="E1808" s="184">
        <v>228</v>
      </c>
      <c r="F1808" s="184">
        <v>195</v>
      </c>
      <c r="G1808" s="188" t="s">
        <v>88</v>
      </c>
      <c r="H1808" s="183"/>
      <c r="I1808" s="184">
        <v>81.87</v>
      </c>
      <c r="J1808" s="184">
        <v>276.87</v>
      </c>
      <c r="K1808" s="185">
        <v>39</v>
      </c>
      <c r="L1808" s="185"/>
      <c r="M1808" s="186"/>
      <c r="N1808" s="61" t="s">
        <v>51</v>
      </c>
      <c r="P1808" s="175" t="s">
        <v>49</v>
      </c>
      <c r="T1808" s="176"/>
    </row>
    <row r="1809" spans="1:20" s="61" customFormat="1" ht="17.25">
      <c r="A1809" s="183" t="s">
        <v>3895</v>
      </c>
      <c r="B1809" s="183" t="s">
        <v>3896</v>
      </c>
      <c r="C1809" s="183" t="s">
        <v>49</v>
      </c>
      <c r="D1809" s="183" t="s">
        <v>50</v>
      </c>
      <c r="E1809" s="184">
        <v>242</v>
      </c>
      <c r="F1809" s="184">
        <v>215</v>
      </c>
      <c r="G1809" s="188" t="s">
        <v>263</v>
      </c>
      <c r="H1809" s="185"/>
      <c r="I1809" s="184">
        <v>90.46</v>
      </c>
      <c r="J1809" s="184">
        <v>305.46</v>
      </c>
      <c r="K1809" s="185">
        <v>131</v>
      </c>
      <c r="L1809" s="185"/>
      <c r="M1809" s="186"/>
      <c r="N1809" s="61" t="s">
        <v>51</v>
      </c>
      <c r="P1809" s="175" t="s">
        <v>49</v>
      </c>
      <c r="T1809" s="176"/>
    </row>
    <row r="1810" spans="1:20" s="61" customFormat="1" ht="17.25">
      <c r="A1810" s="183" t="s">
        <v>3897</v>
      </c>
      <c r="B1810" s="183" t="s">
        <v>3898</v>
      </c>
      <c r="C1810" s="183" t="s">
        <v>49</v>
      </c>
      <c r="D1810" s="183" t="s">
        <v>50</v>
      </c>
      <c r="E1810" s="184">
        <v>228</v>
      </c>
      <c r="F1810" s="184">
        <v>195</v>
      </c>
      <c r="G1810" s="188" t="s">
        <v>88</v>
      </c>
      <c r="H1810" s="185"/>
      <c r="I1810" s="184">
        <v>81.87</v>
      </c>
      <c r="J1810" s="184">
        <v>276.87</v>
      </c>
      <c r="K1810" s="185">
        <v>63</v>
      </c>
      <c r="L1810" s="185"/>
      <c r="M1810" s="186"/>
      <c r="N1810" s="61" t="s">
        <v>51</v>
      </c>
      <c r="P1810" s="175" t="s">
        <v>49</v>
      </c>
      <c r="T1810" s="176"/>
    </row>
    <row r="1811" spans="1:20" s="61" customFormat="1" ht="17.25">
      <c r="A1811" s="183" t="s">
        <v>3899</v>
      </c>
      <c r="B1811" s="183" t="s">
        <v>3900</v>
      </c>
      <c r="C1811" s="183" t="s">
        <v>3228</v>
      </c>
      <c r="D1811" s="183" t="s">
        <v>3229</v>
      </c>
      <c r="E1811" s="184"/>
      <c r="F1811" s="184"/>
      <c r="G1811" s="188"/>
      <c r="H1811" s="183"/>
      <c r="I1811" s="184"/>
      <c r="J1811" s="184"/>
      <c r="K1811" s="185" t="s">
        <v>410</v>
      </c>
      <c r="L1811" s="185"/>
      <c r="M1811" s="186"/>
      <c r="N1811" s="61" t="s">
        <v>410</v>
      </c>
      <c r="P1811" s="175" t="s">
        <v>3228</v>
      </c>
      <c r="T1811" s="176"/>
    </row>
    <row r="1812" spans="1:20" s="61" customFormat="1" ht="17.25">
      <c r="A1812" s="183" t="s">
        <v>3901</v>
      </c>
      <c r="B1812" s="183" t="s">
        <v>3902</v>
      </c>
      <c r="C1812" s="183" t="s">
        <v>210</v>
      </c>
      <c r="D1812" s="183" t="s">
        <v>210</v>
      </c>
      <c r="E1812" s="184">
        <v>275</v>
      </c>
      <c r="F1812" s="184">
        <v>225</v>
      </c>
      <c r="G1812" s="188" t="s">
        <v>94</v>
      </c>
      <c r="H1812" s="183"/>
      <c r="I1812" s="184">
        <v>92</v>
      </c>
      <c r="J1812" s="184">
        <v>317</v>
      </c>
      <c r="K1812" s="185">
        <v>70</v>
      </c>
      <c r="L1812" s="185"/>
      <c r="M1812" s="186"/>
      <c r="N1812" s="61" t="s">
        <v>51</v>
      </c>
      <c r="P1812" s="175" t="s">
        <v>210</v>
      </c>
      <c r="T1812" s="176"/>
    </row>
    <row r="1813" spans="1:20" s="61" customFormat="1" ht="17.25">
      <c r="A1813" s="183" t="s">
        <v>3903</v>
      </c>
      <c r="B1813" s="183" t="s">
        <v>3904</v>
      </c>
      <c r="C1813" s="183" t="s">
        <v>210</v>
      </c>
      <c r="D1813" s="183" t="s">
        <v>210</v>
      </c>
      <c r="E1813" s="184">
        <v>265</v>
      </c>
      <c r="F1813" s="184">
        <v>200</v>
      </c>
      <c r="G1813" s="188" t="s">
        <v>180</v>
      </c>
      <c r="H1813" s="183"/>
      <c r="I1813" s="184">
        <v>89.18</v>
      </c>
      <c r="J1813" s="184">
        <v>289.18</v>
      </c>
      <c r="K1813" s="185">
        <v>100</v>
      </c>
      <c r="L1813" s="185"/>
      <c r="M1813" s="186"/>
      <c r="N1813" s="61" t="s">
        <v>51</v>
      </c>
      <c r="P1813" s="175" t="s">
        <v>210</v>
      </c>
      <c r="T1813" s="176"/>
    </row>
    <row r="1814" spans="1:20" s="61" customFormat="1" ht="17.25">
      <c r="A1814" s="183" t="s">
        <v>3905</v>
      </c>
      <c r="B1814" s="183" t="s">
        <v>3906</v>
      </c>
      <c r="C1814" s="183" t="s">
        <v>210</v>
      </c>
      <c r="D1814" s="183" t="s">
        <v>210</v>
      </c>
      <c r="E1814" s="184"/>
      <c r="F1814" s="184"/>
      <c r="G1814" s="188"/>
      <c r="H1814" s="183"/>
      <c r="I1814" s="184"/>
      <c r="J1814" s="184"/>
      <c r="K1814" s="185" t="s">
        <v>410</v>
      </c>
      <c r="L1814" s="185"/>
      <c r="M1814" s="186"/>
      <c r="N1814" s="61" t="s">
        <v>410</v>
      </c>
      <c r="P1814" s="175" t="s">
        <v>210</v>
      </c>
      <c r="T1814" s="176"/>
    </row>
    <row r="1815" spans="1:20" s="61" customFormat="1" ht="17.25">
      <c r="A1815" s="183" t="s">
        <v>3907</v>
      </c>
      <c r="B1815" s="183" t="s">
        <v>3908</v>
      </c>
      <c r="C1815" s="183" t="s">
        <v>97</v>
      </c>
      <c r="D1815" s="183" t="s">
        <v>98</v>
      </c>
      <c r="E1815" s="184">
        <v>140</v>
      </c>
      <c r="F1815" s="184">
        <v>96</v>
      </c>
      <c r="G1815" s="188" t="s">
        <v>421</v>
      </c>
      <c r="H1815" s="183"/>
      <c r="I1815" s="184">
        <v>43.11</v>
      </c>
      <c r="J1815" s="184">
        <v>139.11</v>
      </c>
      <c r="K1815" s="183">
        <v>126</v>
      </c>
      <c r="L1815" s="183"/>
      <c r="M1815" s="186"/>
      <c r="N1815" s="61" t="s">
        <v>51</v>
      </c>
      <c r="P1815" s="175" t="s">
        <v>97</v>
      </c>
      <c r="T1815" s="176"/>
    </row>
    <row r="1816" spans="1:20" s="61" customFormat="1" ht="17.25">
      <c r="A1816" s="183" t="s">
        <v>3909</v>
      </c>
      <c r="B1816" s="183" t="s">
        <v>3910</v>
      </c>
      <c r="C1816" s="183" t="s">
        <v>73</v>
      </c>
      <c r="D1816" s="183" t="s">
        <v>74</v>
      </c>
      <c r="E1816" s="184">
        <v>210</v>
      </c>
      <c r="F1816" s="184">
        <v>190</v>
      </c>
      <c r="G1816" s="185" t="s">
        <v>137</v>
      </c>
      <c r="H1816" s="185"/>
      <c r="I1816" s="184">
        <v>84.9</v>
      </c>
      <c r="J1816" s="184">
        <v>274.9</v>
      </c>
      <c r="K1816" s="185">
        <v>80</v>
      </c>
      <c r="L1816" s="185" t="s">
        <v>76</v>
      </c>
      <c r="M1816" s="186" t="s">
        <v>3279</v>
      </c>
      <c r="N1816" s="61" t="s">
        <v>51</v>
      </c>
      <c r="P1816" s="175" t="s">
        <v>73</v>
      </c>
      <c r="T1816" s="176"/>
    </row>
    <row r="1817" spans="1:20" s="61" customFormat="1" ht="17.25">
      <c r="A1817" s="183" t="s">
        <v>3911</v>
      </c>
      <c r="B1817" s="183" t="s">
        <v>3912</v>
      </c>
      <c r="C1817" s="183" t="s">
        <v>97</v>
      </c>
      <c r="D1817" s="183" t="s">
        <v>98</v>
      </c>
      <c r="E1817" s="184">
        <v>140</v>
      </c>
      <c r="F1817" s="184">
        <v>96</v>
      </c>
      <c r="G1817" s="185" t="s">
        <v>421</v>
      </c>
      <c r="H1817" s="185"/>
      <c r="I1817" s="184">
        <v>43.11</v>
      </c>
      <c r="J1817" s="184">
        <v>139.11</v>
      </c>
      <c r="K1817" s="185">
        <v>133</v>
      </c>
      <c r="L1817" s="185"/>
      <c r="M1817" s="186"/>
      <c r="N1817" s="61" t="s">
        <v>51</v>
      </c>
      <c r="P1817" s="175" t="s">
        <v>97</v>
      </c>
      <c r="T1817" s="176"/>
    </row>
    <row r="1818" spans="1:20" s="61" customFormat="1" ht="17.25">
      <c r="A1818" s="183" t="s">
        <v>3913</v>
      </c>
      <c r="B1818" s="183" t="s">
        <v>3914</v>
      </c>
      <c r="C1818" s="183" t="s">
        <v>179</v>
      </c>
      <c r="D1818" s="183" t="s">
        <v>179</v>
      </c>
      <c r="E1818" s="184"/>
      <c r="F1818" s="184"/>
      <c r="G1818" s="188"/>
      <c r="H1818" s="183"/>
      <c r="I1818" s="184"/>
      <c r="J1818" s="184"/>
      <c r="K1818" s="185" t="s">
        <v>410</v>
      </c>
      <c r="L1818" s="185"/>
      <c r="M1818" s="186"/>
      <c r="N1818" s="61" t="s">
        <v>410</v>
      </c>
      <c r="P1818" s="175" t="s">
        <v>179</v>
      </c>
      <c r="T1818" s="176"/>
    </row>
    <row r="1819" spans="1:20" s="61" customFormat="1" ht="17.25">
      <c r="A1819" s="183" t="s">
        <v>3915</v>
      </c>
      <c r="B1819" s="183" t="s">
        <v>3916</v>
      </c>
      <c r="C1819" s="183" t="s">
        <v>179</v>
      </c>
      <c r="D1819" s="183" t="s">
        <v>179</v>
      </c>
      <c r="E1819" s="184">
        <v>290</v>
      </c>
      <c r="F1819" s="184">
        <v>205</v>
      </c>
      <c r="G1819" s="188" t="s">
        <v>649</v>
      </c>
      <c r="H1819" s="183"/>
      <c r="I1819" s="184">
        <v>98.52</v>
      </c>
      <c r="J1819" s="184">
        <v>303.52</v>
      </c>
      <c r="K1819" s="185">
        <v>1</v>
      </c>
      <c r="L1819" s="185"/>
      <c r="M1819" s="186"/>
      <c r="N1819" s="61" t="s">
        <v>51</v>
      </c>
      <c r="P1819" s="175" t="s">
        <v>179</v>
      </c>
      <c r="T1819" s="176"/>
    </row>
    <row r="1820" spans="1:20" s="61" customFormat="1" ht="17.25">
      <c r="A1820" s="183" t="s">
        <v>3917</v>
      </c>
      <c r="B1820" s="183" t="s">
        <v>3918</v>
      </c>
      <c r="C1820" s="183" t="s">
        <v>73</v>
      </c>
      <c r="D1820" s="183" t="s">
        <v>74</v>
      </c>
      <c r="E1820" s="184">
        <v>165</v>
      </c>
      <c r="F1820" s="184">
        <v>148</v>
      </c>
      <c r="G1820" s="185" t="s">
        <v>75</v>
      </c>
      <c r="H1820" s="185"/>
      <c r="I1820" s="184">
        <v>76.6</v>
      </c>
      <c r="J1820" s="184">
        <v>224.6</v>
      </c>
      <c r="K1820" s="185">
        <v>87</v>
      </c>
      <c r="L1820" s="185"/>
      <c r="M1820" s="186"/>
      <c r="N1820" s="61" t="s">
        <v>51</v>
      </c>
      <c r="P1820" s="175" t="s">
        <v>73</v>
      </c>
      <c r="T1820" s="176"/>
    </row>
    <row r="1821" spans="1:20" s="61" customFormat="1" ht="17.25">
      <c r="A1821" s="183" t="s">
        <v>3919</v>
      </c>
      <c r="B1821" s="183" t="s">
        <v>3920</v>
      </c>
      <c r="C1821" s="183" t="s">
        <v>73</v>
      </c>
      <c r="D1821" s="183" t="s">
        <v>74</v>
      </c>
      <c r="E1821" s="184">
        <v>165</v>
      </c>
      <c r="F1821" s="184">
        <v>153</v>
      </c>
      <c r="G1821" s="188" t="s">
        <v>494</v>
      </c>
      <c r="H1821" s="183"/>
      <c r="I1821" s="184">
        <v>76.6</v>
      </c>
      <c r="J1821" s="184">
        <v>229.6</v>
      </c>
      <c r="K1821" s="185">
        <v>55</v>
      </c>
      <c r="L1821" s="185"/>
      <c r="M1821" s="186"/>
      <c r="N1821" s="61" t="s">
        <v>51</v>
      </c>
      <c r="P1821" s="175" t="s">
        <v>73</v>
      </c>
      <c r="T1821" s="176"/>
    </row>
    <row r="1822" spans="1:20" s="61" customFormat="1" ht="17.25">
      <c r="A1822" s="183" t="s">
        <v>3921</v>
      </c>
      <c r="B1822" s="183" t="s">
        <v>3922</v>
      </c>
      <c r="C1822" s="183" t="s">
        <v>73</v>
      </c>
      <c r="D1822" s="183" t="s">
        <v>74</v>
      </c>
      <c r="E1822" s="184">
        <v>138</v>
      </c>
      <c r="F1822" s="184">
        <v>126</v>
      </c>
      <c r="G1822" s="185" t="s">
        <v>55</v>
      </c>
      <c r="H1822" s="185"/>
      <c r="I1822" s="184">
        <v>49.79</v>
      </c>
      <c r="J1822" s="184">
        <v>175.79</v>
      </c>
      <c r="K1822" s="185">
        <v>10</v>
      </c>
      <c r="L1822" s="185"/>
      <c r="M1822" s="186"/>
      <c r="N1822" s="61" t="s">
        <v>51</v>
      </c>
      <c r="P1822" s="175" t="s">
        <v>73</v>
      </c>
      <c r="T1822" s="176"/>
    </row>
    <row r="1823" spans="1:20" s="61" customFormat="1" ht="17.25">
      <c r="A1823" s="183" t="s">
        <v>3923</v>
      </c>
      <c r="B1823" s="183" t="s">
        <v>3924</v>
      </c>
      <c r="C1823" s="183" t="s">
        <v>73</v>
      </c>
      <c r="D1823" s="183" t="s">
        <v>74</v>
      </c>
      <c r="E1823" s="184">
        <v>138</v>
      </c>
      <c r="F1823" s="184">
        <v>126</v>
      </c>
      <c r="G1823" s="185" t="s">
        <v>55</v>
      </c>
      <c r="H1823" s="185"/>
      <c r="I1823" s="184">
        <v>49.79</v>
      </c>
      <c r="J1823" s="184">
        <v>175.79</v>
      </c>
      <c r="K1823" s="185">
        <v>131</v>
      </c>
      <c r="L1823" s="185"/>
      <c r="M1823" s="186"/>
      <c r="N1823" s="61" t="s">
        <v>51</v>
      </c>
      <c r="P1823" s="175" t="s">
        <v>73</v>
      </c>
      <c r="T1823" s="176"/>
    </row>
    <row r="1824" spans="1:20" s="61" customFormat="1" ht="17.25">
      <c r="A1824" s="183" t="s">
        <v>3925</v>
      </c>
      <c r="B1824" s="183" t="s">
        <v>3926</v>
      </c>
      <c r="C1824" s="183" t="s">
        <v>73</v>
      </c>
      <c r="D1824" s="183" t="s">
        <v>74</v>
      </c>
      <c r="E1824" s="184">
        <v>138</v>
      </c>
      <c r="F1824" s="184">
        <v>126</v>
      </c>
      <c r="G1824" s="185" t="s">
        <v>55</v>
      </c>
      <c r="H1824" s="185"/>
      <c r="I1824" s="184">
        <v>49.79</v>
      </c>
      <c r="J1824" s="184">
        <v>175.79</v>
      </c>
      <c r="K1824" s="185">
        <v>62</v>
      </c>
      <c r="L1824" s="185"/>
      <c r="M1824" s="186"/>
      <c r="N1824" s="61" t="s">
        <v>51</v>
      </c>
      <c r="P1824" s="175" t="s">
        <v>73</v>
      </c>
      <c r="T1824" s="176"/>
    </row>
    <row r="1825" spans="1:20" s="61" customFormat="1" ht="17.25">
      <c r="A1825" s="183" t="s">
        <v>3927</v>
      </c>
      <c r="B1825" s="183" t="s">
        <v>3928</v>
      </c>
      <c r="C1825" s="183" t="s">
        <v>73</v>
      </c>
      <c r="D1825" s="183" t="s">
        <v>74</v>
      </c>
      <c r="E1825" s="184">
        <v>138</v>
      </c>
      <c r="F1825" s="184">
        <v>131</v>
      </c>
      <c r="G1825" s="185" t="s">
        <v>194</v>
      </c>
      <c r="H1825" s="185"/>
      <c r="I1825" s="184">
        <v>49.79</v>
      </c>
      <c r="J1825" s="184">
        <v>180.79</v>
      </c>
      <c r="K1825" s="185">
        <v>65</v>
      </c>
      <c r="L1825" s="185"/>
      <c r="M1825" s="186"/>
      <c r="N1825" s="61" t="s">
        <v>51</v>
      </c>
      <c r="P1825" s="175" t="s">
        <v>73</v>
      </c>
      <c r="T1825" s="176"/>
    </row>
    <row r="1826" spans="1:20" s="61" customFormat="1" ht="17.25">
      <c r="A1826" s="183" t="s">
        <v>3929</v>
      </c>
      <c r="B1826" s="183" t="s">
        <v>3930</v>
      </c>
      <c r="C1826" s="183" t="s">
        <v>2670</v>
      </c>
      <c r="D1826" s="183" t="s">
        <v>2671</v>
      </c>
      <c r="E1826" s="184">
        <v>147</v>
      </c>
      <c r="F1826" s="184">
        <v>120</v>
      </c>
      <c r="G1826" s="185" t="s">
        <v>94</v>
      </c>
      <c r="H1826" s="185"/>
      <c r="I1826" s="184">
        <v>54.07</v>
      </c>
      <c r="J1826" s="184">
        <v>174.07</v>
      </c>
      <c r="K1826" s="185">
        <v>0</v>
      </c>
      <c r="L1826" s="185" t="s">
        <v>76</v>
      </c>
      <c r="M1826" s="186" t="s">
        <v>1514</v>
      </c>
      <c r="N1826" s="61" t="s">
        <v>51</v>
      </c>
      <c r="P1826" s="175" t="s">
        <v>2670</v>
      </c>
      <c r="T1826" s="176"/>
    </row>
    <row r="1827" spans="1:20" s="61" customFormat="1" ht="17.25">
      <c r="A1827" s="183" t="s">
        <v>3931</v>
      </c>
      <c r="B1827" s="183" t="s">
        <v>3932</v>
      </c>
      <c r="C1827" s="183" t="s">
        <v>2670</v>
      </c>
      <c r="D1827" s="183" t="s">
        <v>2671</v>
      </c>
      <c r="E1827" s="184">
        <v>130</v>
      </c>
      <c r="F1827" s="184">
        <v>106</v>
      </c>
      <c r="G1827" s="185" t="s">
        <v>94</v>
      </c>
      <c r="H1827" s="185"/>
      <c r="I1827" s="184">
        <v>49.28</v>
      </c>
      <c r="J1827" s="184">
        <v>155.28</v>
      </c>
      <c r="K1827" s="185">
        <v>0</v>
      </c>
      <c r="L1827" s="185" t="s">
        <v>76</v>
      </c>
      <c r="M1827" s="186" t="s">
        <v>1514</v>
      </c>
      <c r="N1827" s="61" t="s">
        <v>51</v>
      </c>
      <c r="P1827" s="175" t="s">
        <v>2670</v>
      </c>
      <c r="T1827" s="176"/>
    </row>
    <row r="1828" spans="1:20" s="61" customFormat="1" ht="17.25">
      <c r="A1828" s="183" t="s">
        <v>3933</v>
      </c>
      <c r="B1828" s="183" t="s">
        <v>3934</v>
      </c>
      <c r="C1828" s="183" t="s">
        <v>2670</v>
      </c>
      <c r="D1828" s="183" t="s">
        <v>2671</v>
      </c>
      <c r="E1828" s="184">
        <v>123</v>
      </c>
      <c r="F1828" s="184">
        <v>101</v>
      </c>
      <c r="G1828" s="185" t="s">
        <v>395</v>
      </c>
      <c r="H1828" s="185"/>
      <c r="I1828" s="184">
        <v>46.77</v>
      </c>
      <c r="J1828" s="184">
        <v>147.77</v>
      </c>
      <c r="K1828" s="185">
        <v>83</v>
      </c>
      <c r="L1828" s="185" t="s">
        <v>57</v>
      </c>
      <c r="M1828" s="186" t="s">
        <v>243</v>
      </c>
      <c r="N1828" s="61" t="s">
        <v>51</v>
      </c>
      <c r="P1828" s="175" t="s">
        <v>2670</v>
      </c>
      <c r="T1828" s="176"/>
    </row>
    <row r="1829" spans="1:20" s="61" customFormat="1" ht="17.25">
      <c r="A1829" s="183" t="s">
        <v>3935</v>
      </c>
      <c r="B1829" s="183" t="s">
        <v>3936</v>
      </c>
      <c r="C1829" s="183" t="s">
        <v>2670</v>
      </c>
      <c r="D1829" s="183" t="s">
        <v>2671</v>
      </c>
      <c r="E1829" s="184">
        <v>102</v>
      </c>
      <c r="F1829" s="184">
        <v>65.48</v>
      </c>
      <c r="G1829" s="188" t="s">
        <v>1174</v>
      </c>
      <c r="H1829" s="185" t="s">
        <v>3937</v>
      </c>
      <c r="I1829" s="184">
        <v>48.07</v>
      </c>
      <c r="J1829" s="184">
        <v>113.55</v>
      </c>
      <c r="K1829" s="185">
        <v>29</v>
      </c>
      <c r="L1829" s="185"/>
      <c r="M1829" s="186"/>
      <c r="N1829" s="61" t="s">
        <v>51</v>
      </c>
      <c r="P1829" s="175" t="s">
        <v>2670</v>
      </c>
      <c r="T1829" s="176"/>
    </row>
    <row r="1830" spans="1:20" s="61" customFormat="1" ht="17.25">
      <c r="A1830" s="183" t="s">
        <v>3938</v>
      </c>
      <c r="B1830" s="183" t="s">
        <v>3939</v>
      </c>
      <c r="C1830" s="183" t="s">
        <v>2670</v>
      </c>
      <c r="D1830" s="183" t="s">
        <v>2671</v>
      </c>
      <c r="E1830" s="184">
        <v>89.99</v>
      </c>
      <c r="F1830" s="184">
        <v>52.99</v>
      </c>
      <c r="G1830" s="188" t="s">
        <v>1779</v>
      </c>
      <c r="H1830" s="185" t="s">
        <v>3937</v>
      </c>
      <c r="I1830" s="184">
        <v>43.11</v>
      </c>
      <c r="J1830" s="184">
        <v>96.1</v>
      </c>
      <c r="K1830" s="185">
        <v>4</v>
      </c>
      <c r="L1830" s="185"/>
      <c r="M1830" s="186"/>
      <c r="N1830" s="61" t="s">
        <v>51</v>
      </c>
      <c r="P1830" s="175" t="s">
        <v>2670</v>
      </c>
      <c r="T1830" s="176"/>
    </row>
    <row r="1831" spans="1:20" s="61" customFormat="1" ht="17.25">
      <c r="A1831" s="183" t="s">
        <v>3940</v>
      </c>
      <c r="B1831" s="183" t="s">
        <v>3941</v>
      </c>
      <c r="C1831" s="183" t="s">
        <v>2670</v>
      </c>
      <c r="D1831" s="183" t="s">
        <v>2671</v>
      </c>
      <c r="E1831" s="184">
        <v>131</v>
      </c>
      <c r="F1831" s="184">
        <v>107.4</v>
      </c>
      <c r="G1831" s="188" t="s">
        <v>94</v>
      </c>
      <c r="H1831" s="185"/>
      <c r="I1831" s="184">
        <v>55.31</v>
      </c>
      <c r="J1831" s="184">
        <v>162.71</v>
      </c>
      <c r="K1831" s="183">
        <v>0</v>
      </c>
      <c r="L1831" s="183" t="s">
        <v>76</v>
      </c>
      <c r="M1831" s="186" t="s">
        <v>283</v>
      </c>
      <c r="N1831" s="61" t="s">
        <v>51</v>
      </c>
      <c r="P1831" s="175" t="s">
        <v>2670</v>
      </c>
      <c r="T1831" s="176"/>
    </row>
    <row r="1832" spans="1:20" s="61" customFormat="1" ht="17.25">
      <c r="A1832" s="183" t="s">
        <v>3942</v>
      </c>
      <c r="B1832" s="183" t="s">
        <v>3943</v>
      </c>
      <c r="C1832" s="183" t="s">
        <v>2670</v>
      </c>
      <c r="D1832" s="183" t="s">
        <v>2671</v>
      </c>
      <c r="E1832" s="184">
        <v>117</v>
      </c>
      <c r="F1832" s="184">
        <v>95.83</v>
      </c>
      <c r="G1832" s="188" t="s">
        <v>94</v>
      </c>
      <c r="H1832" s="185"/>
      <c r="I1832" s="184">
        <v>49.28</v>
      </c>
      <c r="J1832" s="184">
        <v>145.11</v>
      </c>
      <c r="K1832" s="183">
        <v>4</v>
      </c>
      <c r="L1832" s="183" t="s">
        <v>76</v>
      </c>
      <c r="M1832" s="186" t="s">
        <v>283</v>
      </c>
      <c r="N1832" s="61" t="s">
        <v>51</v>
      </c>
      <c r="P1832" s="175" t="s">
        <v>2670</v>
      </c>
      <c r="T1832" s="176"/>
    </row>
    <row r="1833" spans="1:20" s="61" customFormat="1" ht="17.25">
      <c r="A1833" s="183" t="s">
        <v>3944</v>
      </c>
      <c r="B1833" s="183" t="s">
        <v>3945</v>
      </c>
      <c r="C1833" s="183" t="s">
        <v>2670</v>
      </c>
      <c r="D1833" s="183" t="s">
        <v>2671</v>
      </c>
      <c r="E1833" s="184">
        <v>112</v>
      </c>
      <c r="F1833" s="184">
        <v>92.59</v>
      </c>
      <c r="G1833" s="188" t="s">
        <v>395</v>
      </c>
      <c r="H1833" s="185"/>
      <c r="I1833" s="184">
        <v>48.07</v>
      </c>
      <c r="J1833" s="184">
        <v>140.66</v>
      </c>
      <c r="K1833" s="183">
        <v>2</v>
      </c>
      <c r="L1833" s="183" t="s">
        <v>76</v>
      </c>
      <c r="M1833" s="186" t="s">
        <v>283</v>
      </c>
      <c r="N1833" s="61" t="s">
        <v>51</v>
      </c>
      <c r="P1833" s="175" t="s">
        <v>2670</v>
      </c>
      <c r="T1833" s="176"/>
    </row>
    <row r="1834" spans="1:20" s="61" customFormat="1" ht="17.25">
      <c r="A1834" s="183" t="s">
        <v>3946</v>
      </c>
      <c r="B1834" s="183" t="s">
        <v>3947</v>
      </c>
      <c r="C1834" s="183" t="s">
        <v>1205</v>
      </c>
      <c r="D1834" s="183" t="s">
        <v>1206</v>
      </c>
      <c r="E1834" s="184"/>
      <c r="F1834" s="184"/>
      <c r="G1834" s="188"/>
      <c r="H1834" s="185"/>
      <c r="I1834" s="184"/>
      <c r="J1834" s="184"/>
      <c r="K1834" s="185" t="s">
        <v>410</v>
      </c>
      <c r="L1834" s="185"/>
      <c r="M1834" s="186"/>
      <c r="N1834" s="61" t="s">
        <v>410</v>
      </c>
      <c r="P1834" s="175" t="s">
        <v>1205</v>
      </c>
      <c r="T1834" s="176"/>
    </row>
    <row r="1835" spans="1:20" s="61" customFormat="1" ht="17.25">
      <c r="A1835" s="183" t="s">
        <v>3948</v>
      </c>
      <c r="B1835" s="183" t="s">
        <v>3949</v>
      </c>
      <c r="C1835" s="183" t="s">
        <v>1205</v>
      </c>
      <c r="D1835" s="183" t="s">
        <v>1206</v>
      </c>
      <c r="E1835" s="184"/>
      <c r="F1835" s="184"/>
      <c r="G1835" s="188"/>
      <c r="H1835" s="185"/>
      <c r="I1835" s="184"/>
      <c r="J1835" s="184"/>
      <c r="K1835" s="185" t="s">
        <v>410</v>
      </c>
      <c r="L1835" s="185"/>
      <c r="M1835" s="186"/>
      <c r="N1835" s="61" t="s">
        <v>410</v>
      </c>
      <c r="P1835" s="175" t="s">
        <v>1205</v>
      </c>
      <c r="T1835" s="176"/>
    </row>
    <row r="1836" spans="1:20" s="61" customFormat="1" ht="17.25">
      <c r="A1836" s="183" t="s">
        <v>3950</v>
      </c>
      <c r="B1836" s="183" t="s">
        <v>3951</v>
      </c>
      <c r="C1836" s="183" t="s">
        <v>1205</v>
      </c>
      <c r="D1836" s="183" t="s">
        <v>1206</v>
      </c>
      <c r="E1836" s="184"/>
      <c r="F1836" s="184"/>
      <c r="G1836" s="188"/>
      <c r="H1836" s="185"/>
      <c r="I1836" s="184"/>
      <c r="J1836" s="184"/>
      <c r="K1836" s="185" t="s">
        <v>410</v>
      </c>
      <c r="L1836" s="185"/>
      <c r="M1836" s="186"/>
      <c r="N1836" s="61" t="s">
        <v>410</v>
      </c>
      <c r="P1836" s="175" t="s">
        <v>1205</v>
      </c>
      <c r="T1836" s="176"/>
    </row>
    <row r="1837" spans="1:20" s="61" customFormat="1" ht="17.25">
      <c r="A1837" s="183" t="s">
        <v>3952</v>
      </c>
      <c r="B1837" s="183" t="s">
        <v>3953</v>
      </c>
      <c r="C1837" s="183" t="s">
        <v>1205</v>
      </c>
      <c r="D1837" s="183" t="s">
        <v>1206</v>
      </c>
      <c r="E1837" s="184"/>
      <c r="F1837" s="184"/>
      <c r="G1837" s="188"/>
      <c r="H1837" s="185"/>
      <c r="I1837" s="184"/>
      <c r="J1837" s="184"/>
      <c r="K1837" s="185" t="s">
        <v>410</v>
      </c>
      <c r="L1837" s="185"/>
      <c r="M1837" s="186"/>
      <c r="N1837" s="61" t="s">
        <v>410</v>
      </c>
      <c r="P1837" s="175" t="s">
        <v>1205</v>
      </c>
      <c r="T1837" s="176"/>
    </row>
    <row r="1838" spans="1:20" s="61" customFormat="1" ht="17.25">
      <c r="A1838" s="183" t="s">
        <v>3954</v>
      </c>
      <c r="B1838" s="183" t="s">
        <v>3955</v>
      </c>
      <c r="C1838" s="183" t="s">
        <v>1205</v>
      </c>
      <c r="D1838" s="183" t="s">
        <v>1206</v>
      </c>
      <c r="E1838" s="184"/>
      <c r="F1838" s="184"/>
      <c r="G1838" s="188"/>
      <c r="H1838" s="185"/>
      <c r="I1838" s="184"/>
      <c r="J1838" s="184"/>
      <c r="K1838" s="185" t="s">
        <v>410</v>
      </c>
      <c r="L1838" s="185"/>
      <c r="M1838" s="186"/>
      <c r="N1838" s="61" t="s">
        <v>410</v>
      </c>
      <c r="P1838" s="175" t="s">
        <v>1205</v>
      </c>
      <c r="T1838" s="176"/>
    </row>
    <row r="1839" spans="1:20" s="61" customFormat="1" ht="17.25">
      <c r="A1839" s="183" t="s">
        <v>3956</v>
      </c>
      <c r="B1839" s="183" t="s">
        <v>3957</v>
      </c>
      <c r="C1839" s="183" t="s">
        <v>49</v>
      </c>
      <c r="D1839" s="183" t="s">
        <v>50</v>
      </c>
      <c r="E1839" s="184">
        <v>242</v>
      </c>
      <c r="F1839" s="184">
        <v>215</v>
      </c>
      <c r="G1839" s="188" t="s">
        <v>263</v>
      </c>
      <c r="H1839" s="185"/>
      <c r="I1839" s="184">
        <v>90.46</v>
      </c>
      <c r="J1839" s="184">
        <v>305.46</v>
      </c>
      <c r="K1839" s="183">
        <v>60</v>
      </c>
      <c r="L1839" s="183"/>
      <c r="M1839" s="186"/>
      <c r="N1839" s="61" t="s">
        <v>51</v>
      </c>
      <c r="P1839" s="175" t="s">
        <v>49</v>
      </c>
      <c r="T1839" s="176"/>
    </row>
    <row r="1840" spans="1:20" s="61" customFormat="1" ht="17.25">
      <c r="A1840" s="183" t="s">
        <v>3958</v>
      </c>
      <c r="B1840" s="183" t="s">
        <v>3959</v>
      </c>
      <c r="C1840" s="183" t="s">
        <v>3960</v>
      </c>
      <c r="D1840" s="183" t="s">
        <v>3961</v>
      </c>
      <c r="E1840" s="184">
        <v>269</v>
      </c>
      <c r="F1840" s="184">
        <v>102.22</v>
      </c>
      <c r="G1840" s="188" t="s">
        <v>3962</v>
      </c>
      <c r="H1840" s="185" t="s">
        <v>3963</v>
      </c>
      <c r="I1840" s="184">
        <v>103.61</v>
      </c>
      <c r="J1840" s="184">
        <v>205.83</v>
      </c>
      <c r="K1840" s="183">
        <v>79</v>
      </c>
      <c r="L1840" s="183"/>
      <c r="M1840" s="186"/>
      <c r="N1840" s="61" t="s">
        <v>51</v>
      </c>
      <c r="P1840" s="175" t="s">
        <v>3960</v>
      </c>
      <c r="T1840" s="176"/>
    </row>
    <row r="1841" spans="1:20" s="61" customFormat="1" ht="17.25">
      <c r="A1841" s="183" t="s">
        <v>3964</v>
      </c>
      <c r="B1841" s="183" t="s">
        <v>3965</v>
      </c>
      <c r="C1841" s="183" t="s">
        <v>3960</v>
      </c>
      <c r="D1841" s="183" t="s">
        <v>3961</v>
      </c>
      <c r="E1841" s="184">
        <v>389</v>
      </c>
      <c r="F1841" s="184">
        <v>389</v>
      </c>
      <c r="G1841" s="188"/>
      <c r="H1841" s="185"/>
      <c r="I1841" s="184">
        <v>122.66</v>
      </c>
      <c r="J1841" s="184">
        <v>511.66</v>
      </c>
      <c r="K1841" s="185">
        <v>0</v>
      </c>
      <c r="L1841" s="185"/>
      <c r="M1841" s="186"/>
      <c r="N1841" s="61" t="s">
        <v>51</v>
      </c>
      <c r="P1841" s="175" t="s">
        <v>3960</v>
      </c>
      <c r="T1841" s="176"/>
    </row>
    <row r="1842" spans="1:20" s="61" customFormat="1" ht="17.25">
      <c r="A1842" s="183" t="s">
        <v>3966</v>
      </c>
      <c r="B1842" s="183" t="s">
        <v>3967</v>
      </c>
      <c r="C1842" s="183" t="s">
        <v>1205</v>
      </c>
      <c r="D1842" s="183" t="s">
        <v>1206</v>
      </c>
      <c r="E1842" s="184"/>
      <c r="F1842" s="184"/>
      <c r="G1842" s="185"/>
      <c r="H1842" s="185"/>
      <c r="I1842" s="184"/>
      <c r="J1842" s="184"/>
      <c r="K1842" s="185" t="s">
        <v>410</v>
      </c>
      <c r="L1842" s="185"/>
      <c r="M1842" s="186"/>
      <c r="N1842" s="61" t="s">
        <v>410</v>
      </c>
      <c r="P1842" s="175" t="s">
        <v>1205</v>
      </c>
      <c r="T1842" s="176"/>
    </row>
    <row r="1843" spans="1:20" s="61" customFormat="1" ht="17.25">
      <c r="A1843" s="183" t="s">
        <v>3968</v>
      </c>
      <c r="B1843" s="183" t="s">
        <v>3969</v>
      </c>
      <c r="C1843" s="183" t="s">
        <v>1205</v>
      </c>
      <c r="D1843" s="183" t="s">
        <v>1206</v>
      </c>
      <c r="E1843" s="184"/>
      <c r="F1843" s="184"/>
      <c r="G1843" s="185"/>
      <c r="H1843" s="185"/>
      <c r="I1843" s="184"/>
      <c r="J1843" s="184"/>
      <c r="K1843" s="185" t="s">
        <v>410</v>
      </c>
      <c r="L1843" s="185"/>
      <c r="M1843" s="186"/>
      <c r="N1843" s="61" t="s">
        <v>410</v>
      </c>
      <c r="P1843" s="175" t="s">
        <v>1205</v>
      </c>
      <c r="T1843" s="176"/>
    </row>
    <row r="1844" spans="1:20" s="61" customFormat="1" ht="17.25">
      <c r="A1844" s="183" t="s">
        <v>3970</v>
      </c>
      <c r="B1844" s="183" t="s">
        <v>3971</v>
      </c>
      <c r="C1844" s="183" t="s">
        <v>1205</v>
      </c>
      <c r="D1844" s="183" t="s">
        <v>1206</v>
      </c>
      <c r="E1844" s="184"/>
      <c r="F1844" s="184"/>
      <c r="G1844" s="185"/>
      <c r="H1844" s="185"/>
      <c r="I1844" s="184"/>
      <c r="J1844" s="184"/>
      <c r="K1844" s="185" t="s">
        <v>410</v>
      </c>
      <c r="L1844" s="185"/>
      <c r="M1844" s="186"/>
      <c r="N1844" s="61" t="s">
        <v>410</v>
      </c>
      <c r="P1844" s="175" t="s">
        <v>1205</v>
      </c>
      <c r="T1844" s="176"/>
    </row>
    <row r="1845" spans="1:20" s="61" customFormat="1" ht="17.25">
      <c r="A1845" s="183" t="s">
        <v>3972</v>
      </c>
      <c r="B1845" s="183" t="s">
        <v>3973</v>
      </c>
      <c r="C1845" s="183" t="s">
        <v>210</v>
      </c>
      <c r="D1845" s="183" t="s">
        <v>210</v>
      </c>
      <c r="E1845" s="184"/>
      <c r="F1845" s="184"/>
      <c r="G1845" s="185"/>
      <c r="H1845" s="185"/>
      <c r="I1845" s="184"/>
      <c r="J1845" s="184"/>
      <c r="K1845" s="185" t="s">
        <v>410</v>
      </c>
      <c r="L1845" s="185"/>
      <c r="M1845" s="186"/>
      <c r="N1845" s="61" t="s">
        <v>410</v>
      </c>
      <c r="P1845" s="175" t="s">
        <v>210</v>
      </c>
      <c r="T1845" s="176"/>
    </row>
    <row r="1846" spans="1:20" s="61" customFormat="1" ht="17.25">
      <c r="A1846" s="183" t="s">
        <v>3974</v>
      </c>
      <c r="B1846" s="183" t="s">
        <v>3975</v>
      </c>
      <c r="C1846" s="183" t="s">
        <v>210</v>
      </c>
      <c r="D1846" s="183" t="s">
        <v>210</v>
      </c>
      <c r="E1846" s="184"/>
      <c r="F1846" s="184"/>
      <c r="G1846" s="185"/>
      <c r="H1846" s="185"/>
      <c r="I1846" s="184"/>
      <c r="J1846" s="184"/>
      <c r="K1846" s="185" t="s">
        <v>410</v>
      </c>
      <c r="L1846" s="185"/>
      <c r="M1846" s="186"/>
      <c r="N1846" s="61" t="s">
        <v>410</v>
      </c>
      <c r="P1846" s="175" t="s">
        <v>210</v>
      </c>
      <c r="T1846" s="176"/>
    </row>
    <row r="1847" spans="1:20" s="61" customFormat="1" ht="17.25">
      <c r="A1847" s="183" t="s">
        <v>3976</v>
      </c>
      <c r="B1847" s="183" t="s">
        <v>3977</v>
      </c>
      <c r="C1847" s="183" t="s">
        <v>210</v>
      </c>
      <c r="D1847" s="183" t="s">
        <v>210</v>
      </c>
      <c r="E1847" s="184"/>
      <c r="F1847" s="184"/>
      <c r="G1847" s="185"/>
      <c r="H1847" s="185"/>
      <c r="I1847" s="184"/>
      <c r="J1847" s="184"/>
      <c r="K1847" s="183" t="s">
        <v>410</v>
      </c>
      <c r="L1847" s="183"/>
      <c r="M1847" s="186"/>
      <c r="N1847" s="61" t="s">
        <v>410</v>
      </c>
      <c r="P1847" s="175" t="s">
        <v>210</v>
      </c>
      <c r="T1847" s="176"/>
    </row>
    <row r="1848" spans="1:20" s="61" customFormat="1" ht="17.25">
      <c r="A1848" s="183" t="s">
        <v>3978</v>
      </c>
      <c r="B1848" s="183" t="s">
        <v>3979</v>
      </c>
      <c r="C1848" s="183" t="s">
        <v>210</v>
      </c>
      <c r="D1848" s="183" t="s">
        <v>210</v>
      </c>
      <c r="E1848" s="184"/>
      <c r="F1848" s="184"/>
      <c r="G1848" s="185"/>
      <c r="H1848" s="185"/>
      <c r="I1848" s="184"/>
      <c r="J1848" s="184"/>
      <c r="K1848" s="185" t="s">
        <v>410</v>
      </c>
      <c r="L1848" s="185"/>
      <c r="M1848" s="186"/>
      <c r="N1848" s="61" t="s">
        <v>410</v>
      </c>
      <c r="P1848" s="175" t="s">
        <v>210</v>
      </c>
      <c r="T1848" s="176"/>
    </row>
    <row r="1849" spans="1:20" s="61" customFormat="1" ht="17.25">
      <c r="A1849" s="183" t="s">
        <v>3980</v>
      </c>
      <c r="B1849" s="183" t="s">
        <v>3981</v>
      </c>
      <c r="C1849" s="183" t="s">
        <v>210</v>
      </c>
      <c r="D1849" s="183" t="s">
        <v>210</v>
      </c>
      <c r="E1849" s="184"/>
      <c r="F1849" s="184"/>
      <c r="G1849" s="188"/>
      <c r="H1849" s="185"/>
      <c r="I1849" s="184"/>
      <c r="J1849" s="184"/>
      <c r="K1849" s="185" t="s">
        <v>410</v>
      </c>
      <c r="L1849" s="185"/>
      <c r="M1849" s="186"/>
      <c r="N1849" s="61" t="s">
        <v>410</v>
      </c>
      <c r="P1849" s="175" t="s">
        <v>210</v>
      </c>
      <c r="T1849" s="176"/>
    </row>
    <row r="1850" spans="1:20" s="61" customFormat="1" ht="17.25">
      <c r="A1850" s="183" t="s">
        <v>3982</v>
      </c>
      <c r="B1850" s="183" t="s">
        <v>3983</v>
      </c>
      <c r="C1850" s="183" t="s">
        <v>210</v>
      </c>
      <c r="D1850" s="183" t="s">
        <v>210</v>
      </c>
      <c r="E1850" s="184"/>
      <c r="F1850" s="184"/>
      <c r="G1850" s="188"/>
      <c r="H1850" s="185"/>
      <c r="I1850" s="184"/>
      <c r="J1850" s="184"/>
      <c r="K1850" s="185" t="s">
        <v>410</v>
      </c>
      <c r="L1850" s="185"/>
      <c r="M1850" s="186"/>
      <c r="N1850" s="61" t="s">
        <v>410</v>
      </c>
      <c r="P1850" s="175" t="s">
        <v>210</v>
      </c>
      <c r="T1850" s="176"/>
    </row>
    <row r="1851" spans="1:20" s="61" customFormat="1" ht="17.25">
      <c r="A1851" s="183" t="s">
        <v>3984</v>
      </c>
      <c r="B1851" s="183" t="s">
        <v>3985</v>
      </c>
      <c r="C1851" s="183" t="s">
        <v>1758</v>
      </c>
      <c r="D1851" s="183" t="s">
        <v>1759</v>
      </c>
      <c r="E1851" s="184">
        <v>268</v>
      </c>
      <c r="F1851" s="184">
        <v>240</v>
      </c>
      <c r="G1851" s="188" t="s">
        <v>75</v>
      </c>
      <c r="H1851" s="185"/>
      <c r="I1851" s="184">
        <v>153.55</v>
      </c>
      <c r="J1851" s="184">
        <v>393.55</v>
      </c>
      <c r="K1851" s="185">
        <v>96</v>
      </c>
      <c r="L1851" s="185"/>
      <c r="M1851" s="186"/>
      <c r="N1851" s="61" t="s">
        <v>51</v>
      </c>
      <c r="P1851" s="175" t="s">
        <v>1758</v>
      </c>
      <c r="T1851" s="176"/>
    </row>
    <row r="1852" spans="1:20" s="61" customFormat="1" ht="17.25">
      <c r="A1852" s="183" t="s">
        <v>3986</v>
      </c>
      <c r="B1852" s="183" t="s">
        <v>3987</v>
      </c>
      <c r="C1852" s="183" t="s">
        <v>1758</v>
      </c>
      <c r="D1852" s="183" t="s">
        <v>1759</v>
      </c>
      <c r="E1852" s="184">
        <v>268</v>
      </c>
      <c r="F1852" s="184">
        <v>240</v>
      </c>
      <c r="G1852" s="188" t="s">
        <v>75</v>
      </c>
      <c r="H1852" s="185"/>
      <c r="I1852" s="184">
        <v>153.32</v>
      </c>
      <c r="J1852" s="184">
        <v>393.32</v>
      </c>
      <c r="K1852" s="185">
        <v>93</v>
      </c>
      <c r="L1852" s="185"/>
      <c r="M1852" s="186"/>
      <c r="N1852" s="61" t="s">
        <v>51</v>
      </c>
      <c r="P1852" s="175" t="s">
        <v>1758</v>
      </c>
      <c r="T1852" s="176"/>
    </row>
    <row r="1853" spans="1:20" s="61" customFormat="1" ht="17.25">
      <c r="A1853" s="183" t="s">
        <v>3988</v>
      </c>
      <c r="B1853" s="183" t="s">
        <v>3989</v>
      </c>
      <c r="C1853" s="183" t="s">
        <v>97</v>
      </c>
      <c r="D1853" s="183" t="s">
        <v>98</v>
      </c>
      <c r="E1853" s="184">
        <v>360</v>
      </c>
      <c r="F1853" s="184">
        <v>290</v>
      </c>
      <c r="G1853" s="188" t="s">
        <v>99</v>
      </c>
      <c r="H1853" s="185"/>
      <c r="I1853" s="184">
        <v>100.01</v>
      </c>
      <c r="J1853" s="184">
        <v>390.01</v>
      </c>
      <c r="K1853" s="185">
        <v>56</v>
      </c>
      <c r="L1853" s="185"/>
      <c r="M1853" s="186"/>
      <c r="N1853" s="61" t="s">
        <v>51</v>
      </c>
      <c r="P1853" s="175" t="s">
        <v>97</v>
      </c>
      <c r="T1853" s="176"/>
    </row>
    <row r="1854" spans="1:20" s="61" customFormat="1" ht="17.25">
      <c r="A1854" s="183" t="s">
        <v>3990</v>
      </c>
      <c r="B1854" s="183" t="s">
        <v>3991</v>
      </c>
      <c r="C1854" s="183" t="s">
        <v>261</v>
      </c>
      <c r="D1854" s="183" t="s">
        <v>262</v>
      </c>
      <c r="E1854" s="184">
        <v>400</v>
      </c>
      <c r="F1854" s="184">
        <v>370</v>
      </c>
      <c r="G1854" s="185" t="s">
        <v>494</v>
      </c>
      <c r="H1854" s="185"/>
      <c r="I1854" s="184">
        <v>163.36</v>
      </c>
      <c r="J1854" s="184">
        <v>533.36</v>
      </c>
      <c r="K1854" s="185">
        <v>35</v>
      </c>
      <c r="L1854" s="185"/>
      <c r="M1854" s="186"/>
      <c r="N1854" s="61" t="s">
        <v>51</v>
      </c>
      <c r="P1854" s="175" t="s">
        <v>261</v>
      </c>
      <c r="T1854" s="176"/>
    </row>
    <row r="1855" spans="1:20" s="61" customFormat="1" ht="17.25">
      <c r="A1855" s="183" t="s">
        <v>3992</v>
      </c>
      <c r="B1855" s="183" t="s">
        <v>3993</v>
      </c>
      <c r="C1855" s="183" t="s">
        <v>261</v>
      </c>
      <c r="D1855" s="183" t="s">
        <v>262</v>
      </c>
      <c r="E1855" s="184">
        <v>400</v>
      </c>
      <c r="F1855" s="184">
        <v>370</v>
      </c>
      <c r="G1855" s="185" t="s">
        <v>494</v>
      </c>
      <c r="H1855" s="185"/>
      <c r="I1855" s="184">
        <v>163.36</v>
      </c>
      <c r="J1855" s="184">
        <v>533.36</v>
      </c>
      <c r="K1855" s="185">
        <v>24</v>
      </c>
      <c r="L1855" s="185"/>
      <c r="M1855" s="186"/>
      <c r="N1855" s="61" t="s">
        <v>51</v>
      </c>
      <c r="P1855" s="175" t="s">
        <v>261</v>
      </c>
      <c r="T1855" s="176"/>
    </row>
    <row r="1856" spans="1:20" s="61" customFormat="1" ht="17.25">
      <c r="A1856" s="183" t="s">
        <v>3994</v>
      </c>
      <c r="B1856" s="183" t="s">
        <v>3995</v>
      </c>
      <c r="C1856" s="183" t="s">
        <v>279</v>
      </c>
      <c r="D1856" s="183" t="s">
        <v>280</v>
      </c>
      <c r="E1856" s="184">
        <v>368</v>
      </c>
      <c r="F1856" s="184">
        <v>318</v>
      </c>
      <c r="G1856" s="185" t="s">
        <v>102</v>
      </c>
      <c r="H1856" s="185"/>
      <c r="I1856" s="184">
        <v>98.56</v>
      </c>
      <c r="J1856" s="184">
        <v>416.56</v>
      </c>
      <c r="K1856" s="185">
        <v>1</v>
      </c>
      <c r="L1856" s="185"/>
      <c r="M1856" s="186"/>
      <c r="N1856" s="61" t="s">
        <v>51</v>
      </c>
      <c r="P1856" s="175" t="s">
        <v>279</v>
      </c>
      <c r="T1856" s="176"/>
    </row>
    <row r="1857" spans="1:20" s="61" customFormat="1" ht="17.25">
      <c r="A1857" s="183" t="s">
        <v>3996</v>
      </c>
      <c r="B1857" s="183" t="s">
        <v>3995</v>
      </c>
      <c r="C1857" s="183" t="s">
        <v>279</v>
      </c>
      <c r="D1857" s="183" t="s">
        <v>280</v>
      </c>
      <c r="E1857" s="184">
        <v>368</v>
      </c>
      <c r="F1857" s="184">
        <v>318</v>
      </c>
      <c r="G1857" s="188" t="s">
        <v>102</v>
      </c>
      <c r="H1857" s="185"/>
      <c r="I1857" s="184">
        <v>98.56</v>
      </c>
      <c r="J1857" s="184">
        <v>416.56</v>
      </c>
      <c r="K1857" s="185">
        <v>0</v>
      </c>
      <c r="L1857" s="185"/>
      <c r="M1857" s="186"/>
      <c r="N1857" s="61" t="s">
        <v>51</v>
      </c>
      <c r="P1857" s="175" t="s">
        <v>279</v>
      </c>
      <c r="T1857" s="176"/>
    </row>
    <row r="1858" spans="1:20" s="61" customFormat="1" ht="17.25">
      <c r="A1858" s="183" t="s">
        <v>3997</v>
      </c>
      <c r="B1858" s="183" t="s">
        <v>3995</v>
      </c>
      <c r="C1858" s="183" t="s">
        <v>279</v>
      </c>
      <c r="D1858" s="183" t="s">
        <v>280</v>
      </c>
      <c r="E1858" s="184">
        <v>368</v>
      </c>
      <c r="F1858" s="184">
        <v>318</v>
      </c>
      <c r="G1858" s="185" t="s">
        <v>102</v>
      </c>
      <c r="H1858" s="185"/>
      <c r="I1858" s="184">
        <v>98.56</v>
      </c>
      <c r="J1858" s="184">
        <v>416.56</v>
      </c>
      <c r="K1858" s="185">
        <v>0</v>
      </c>
      <c r="L1858" s="185"/>
      <c r="M1858" s="186"/>
      <c r="N1858" s="61" t="s">
        <v>51</v>
      </c>
      <c r="P1858" s="175" t="s">
        <v>279</v>
      </c>
      <c r="T1858" s="176"/>
    </row>
    <row r="1859" spans="1:20" s="61" customFormat="1" ht="17.25">
      <c r="A1859" s="183" t="s">
        <v>3998</v>
      </c>
      <c r="B1859" s="183" t="s">
        <v>3999</v>
      </c>
      <c r="C1859" s="183" t="s">
        <v>279</v>
      </c>
      <c r="D1859" s="183" t="s">
        <v>280</v>
      </c>
      <c r="E1859" s="184">
        <v>169</v>
      </c>
      <c r="F1859" s="184">
        <v>129</v>
      </c>
      <c r="G1859" s="188" t="s">
        <v>1652</v>
      </c>
      <c r="H1859" s="185"/>
      <c r="I1859" s="184">
        <v>43.11</v>
      </c>
      <c r="J1859" s="184">
        <v>172.11</v>
      </c>
      <c r="K1859" s="185">
        <v>41</v>
      </c>
      <c r="L1859" s="185" t="s">
        <v>76</v>
      </c>
      <c r="M1859" s="186" t="s">
        <v>1514</v>
      </c>
      <c r="N1859" s="61" t="s">
        <v>51</v>
      </c>
      <c r="P1859" s="175" t="s">
        <v>279</v>
      </c>
      <c r="T1859" s="176"/>
    </row>
    <row r="1860" spans="1:20" s="61" customFormat="1" ht="17.25">
      <c r="A1860" s="183" t="s">
        <v>4000</v>
      </c>
      <c r="B1860" s="183" t="s">
        <v>3999</v>
      </c>
      <c r="C1860" s="183" t="s">
        <v>279</v>
      </c>
      <c r="D1860" s="183" t="s">
        <v>280</v>
      </c>
      <c r="E1860" s="184">
        <v>169</v>
      </c>
      <c r="F1860" s="184">
        <v>129</v>
      </c>
      <c r="G1860" s="188" t="s">
        <v>1652</v>
      </c>
      <c r="H1860" s="185"/>
      <c r="I1860" s="184">
        <v>43.11</v>
      </c>
      <c r="J1860" s="184">
        <v>172.11</v>
      </c>
      <c r="K1860" s="185">
        <v>6</v>
      </c>
      <c r="L1860" s="185"/>
      <c r="M1860" s="186"/>
      <c r="N1860" s="61" t="s">
        <v>51</v>
      </c>
      <c r="P1860" s="175" t="s">
        <v>279</v>
      </c>
      <c r="T1860" s="176"/>
    </row>
    <row r="1861" spans="1:20" s="61" customFormat="1" ht="17.25">
      <c r="A1861" s="183" t="s">
        <v>4001</v>
      </c>
      <c r="B1861" s="183" t="s">
        <v>4002</v>
      </c>
      <c r="C1861" s="183" t="s">
        <v>279</v>
      </c>
      <c r="D1861" s="183" t="s">
        <v>280</v>
      </c>
      <c r="E1861" s="184">
        <v>159</v>
      </c>
      <c r="F1861" s="184">
        <v>124</v>
      </c>
      <c r="G1861" s="188" t="s">
        <v>203</v>
      </c>
      <c r="H1861" s="185"/>
      <c r="I1861" s="184">
        <v>39.69</v>
      </c>
      <c r="J1861" s="184">
        <v>163.69</v>
      </c>
      <c r="K1861" s="185">
        <v>0</v>
      </c>
      <c r="L1861" s="185"/>
      <c r="M1861" s="186"/>
      <c r="N1861" s="61" t="s">
        <v>51</v>
      </c>
      <c r="P1861" s="175" t="s">
        <v>279</v>
      </c>
      <c r="T1861" s="176"/>
    </row>
    <row r="1862" spans="1:20" s="61" customFormat="1" ht="17.25">
      <c r="A1862" s="183" t="s">
        <v>4003</v>
      </c>
      <c r="B1862" s="183" t="s">
        <v>4004</v>
      </c>
      <c r="C1862" s="183" t="s">
        <v>279</v>
      </c>
      <c r="D1862" s="183" t="s">
        <v>280</v>
      </c>
      <c r="E1862" s="184">
        <v>159</v>
      </c>
      <c r="F1862" s="184">
        <v>109</v>
      </c>
      <c r="G1862" s="188" t="s">
        <v>421</v>
      </c>
      <c r="H1862" s="185"/>
      <c r="I1862" s="184">
        <v>39.69</v>
      </c>
      <c r="J1862" s="184">
        <v>148.69</v>
      </c>
      <c r="K1862" s="185">
        <v>31</v>
      </c>
      <c r="L1862" s="185"/>
      <c r="M1862" s="186"/>
      <c r="N1862" s="61" t="s">
        <v>51</v>
      </c>
      <c r="P1862" s="175" t="s">
        <v>279</v>
      </c>
      <c r="T1862" s="176"/>
    </row>
    <row r="1863" spans="1:20" s="61" customFormat="1" ht="17.25">
      <c r="A1863" s="183" t="s">
        <v>4005</v>
      </c>
      <c r="B1863" s="183" t="s">
        <v>4006</v>
      </c>
      <c r="C1863" s="183" t="s">
        <v>279</v>
      </c>
      <c r="D1863" s="183" t="s">
        <v>280</v>
      </c>
      <c r="E1863" s="184">
        <v>219</v>
      </c>
      <c r="F1863" s="184">
        <v>199</v>
      </c>
      <c r="G1863" s="188" t="s">
        <v>137</v>
      </c>
      <c r="H1863" s="185"/>
      <c r="I1863" s="184">
        <v>54.49</v>
      </c>
      <c r="J1863" s="184">
        <v>253.49</v>
      </c>
      <c r="K1863" s="183">
        <v>46</v>
      </c>
      <c r="L1863" s="183"/>
      <c r="M1863" s="186"/>
      <c r="N1863" s="61" t="s">
        <v>51</v>
      </c>
      <c r="P1863" s="175" t="s">
        <v>279</v>
      </c>
      <c r="T1863" s="176"/>
    </row>
    <row r="1864" spans="1:20" s="61" customFormat="1" ht="17.25">
      <c r="A1864" s="183" t="s">
        <v>4007</v>
      </c>
      <c r="B1864" s="183" t="s">
        <v>4008</v>
      </c>
      <c r="C1864" s="183" t="s">
        <v>210</v>
      </c>
      <c r="D1864" s="183" t="s">
        <v>210</v>
      </c>
      <c r="E1864" s="184"/>
      <c r="F1864" s="184"/>
      <c r="G1864" s="185"/>
      <c r="H1864" s="185"/>
      <c r="I1864" s="184"/>
      <c r="J1864" s="184"/>
      <c r="K1864" s="185" t="s">
        <v>410</v>
      </c>
      <c r="L1864" s="185"/>
      <c r="M1864" s="186"/>
      <c r="N1864" s="61" t="s">
        <v>410</v>
      </c>
      <c r="P1864" s="175" t="s">
        <v>210</v>
      </c>
      <c r="T1864" s="176"/>
    </row>
    <row r="1865" spans="1:20" s="61" customFormat="1" ht="17.25">
      <c r="A1865" s="183" t="s">
        <v>4009</v>
      </c>
      <c r="B1865" s="183" t="s">
        <v>4010</v>
      </c>
      <c r="C1865" s="183" t="s">
        <v>210</v>
      </c>
      <c r="D1865" s="183" t="s">
        <v>210</v>
      </c>
      <c r="E1865" s="184"/>
      <c r="F1865" s="184"/>
      <c r="G1865" s="185"/>
      <c r="H1865" s="185"/>
      <c r="I1865" s="184"/>
      <c r="J1865" s="184"/>
      <c r="K1865" s="185" t="s">
        <v>410</v>
      </c>
      <c r="L1865" s="185"/>
      <c r="M1865" s="186"/>
      <c r="N1865" s="61" t="s">
        <v>410</v>
      </c>
      <c r="P1865" s="175" t="s">
        <v>210</v>
      </c>
      <c r="T1865" s="176"/>
    </row>
    <row r="1866" spans="1:20" s="61" customFormat="1" ht="17.25">
      <c r="A1866" s="183" t="s">
        <v>4011</v>
      </c>
      <c r="B1866" s="183" t="s">
        <v>4012</v>
      </c>
      <c r="C1866" s="183" t="s">
        <v>116</v>
      </c>
      <c r="D1866" s="183" t="s">
        <v>117</v>
      </c>
      <c r="E1866" s="184">
        <v>150</v>
      </c>
      <c r="F1866" s="184">
        <v>68</v>
      </c>
      <c r="G1866" s="185" t="s">
        <v>4013</v>
      </c>
      <c r="H1866" s="185"/>
      <c r="I1866" s="184">
        <v>45.24</v>
      </c>
      <c r="J1866" s="184">
        <v>113.24</v>
      </c>
      <c r="K1866" s="185">
        <v>51</v>
      </c>
      <c r="L1866" s="185"/>
      <c r="M1866" s="186"/>
      <c r="N1866" s="61" t="s">
        <v>51</v>
      </c>
      <c r="P1866" s="175" t="s">
        <v>116</v>
      </c>
      <c r="T1866" s="176"/>
    </row>
    <row r="1867" spans="1:20" s="61" customFormat="1" ht="17.25">
      <c r="A1867" s="183" t="s">
        <v>4014</v>
      </c>
      <c r="B1867" s="183" t="s">
        <v>4015</v>
      </c>
      <c r="C1867" s="183" t="s">
        <v>116</v>
      </c>
      <c r="D1867" s="183" t="s">
        <v>117</v>
      </c>
      <c r="E1867" s="184"/>
      <c r="F1867" s="184"/>
      <c r="G1867" s="185"/>
      <c r="H1867" s="185"/>
      <c r="I1867" s="184"/>
      <c r="J1867" s="184"/>
      <c r="K1867" s="185" t="s">
        <v>410</v>
      </c>
      <c r="L1867" s="185"/>
      <c r="M1867" s="186"/>
      <c r="N1867" s="61" t="s">
        <v>410</v>
      </c>
      <c r="P1867" s="175" t="s">
        <v>116</v>
      </c>
      <c r="T1867" s="176"/>
    </row>
    <row r="1868" spans="1:20" s="61" customFormat="1" ht="17.25">
      <c r="A1868" s="183" t="s">
        <v>4016</v>
      </c>
      <c r="B1868" s="183" t="s">
        <v>4017</v>
      </c>
      <c r="C1868" s="183" t="s">
        <v>2090</v>
      </c>
      <c r="D1868" s="183" t="s">
        <v>2091</v>
      </c>
      <c r="E1868" s="184">
        <v>299</v>
      </c>
      <c r="F1868" s="184">
        <v>215</v>
      </c>
      <c r="G1868" s="185" t="s">
        <v>329</v>
      </c>
      <c r="H1868" s="185"/>
      <c r="I1868" s="184">
        <v>102.43</v>
      </c>
      <c r="J1868" s="184">
        <v>317.43</v>
      </c>
      <c r="K1868" s="185">
        <v>7</v>
      </c>
      <c r="L1868" s="185"/>
      <c r="M1868" s="186"/>
      <c r="N1868" s="61" t="s">
        <v>51</v>
      </c>
      <c r="P1868" s="175" t="s">
        <v>2090</v>
      </c>
      <c r="T1868" s="176"/>
    </row>
    <row r="1869" spans="1:20" s="61" customFormat="1" ht="17.25">
      <c r="A1869" s="183" t="s">
        <v>4018</v>
      </c>
      <c r="B1869" s="183" t="s">
        <v>4019</v>
      </c>
      <c r="C1869" s="183" t="s">
        <v>2090</v>
      </c>
      <c r="D1869" s="183" t="s">
        <v>2091</v>
      </c>
      <c r="E1869" s="184">
        <v>269</v>
      </c>
      <c r="F1869" s="184">
        <v>209</v>
      </c>
      <c r="G1869" s="185" t="s">
        <v>203</v>
      </c>
      <c r="H1869" s="185"/>
      <c r="I1869" s="184">
        <v>97.01</v>
      </c>
      <c r="J1869" s="184">
        <v>306.01</v>
      </c>
      <c r="K1869" s="185">
        <v>4</v>
      </c>
      <c r="L1869" s="185" t="s">
        <v>57</v>
      </c>
      <c r="M1869" s="186" t="s">
        <v>865</v>
      </c>
      <c r="N1869" s="61" t="s">
        <v>51</v>
      </c>
      <c r="P1869" s="175" t="s">
        <v>2090</v>
      </c>
      <c r="T1869" s="176"/>
    </row>
    <row r="1870" spans="1:20" s="61" customFormat="1" ht="17.25">
      <c r="A1870" s="183" t="s">
        <v>4020</v>
      </c>
      <c r="B1870" s="183" t="s">
        <v>4021</v>
      </c>
      <c r="C1870" s="183" t="s">
        <v>2090</v>
      </c>
      <c r="D1870" s="183" t="s">
        <v>2091</v>
      </c>
      <c r="E1870" s="184">
        <v>269</v>
      </c>
      <c r="F1870" s="184">
        <v>209</v>
      </c>
      <c r="G1870" s="185" t="s">
        <v>203</v>
      </c>
      <c r="H1870" s="185"/>
      <c r="I1870" s="184">
        <v>97.01</v>
      </c>
      <c r="J1870" s="184">
        <v>306.01</v>
      </c>
      <c r="K1870" s="185">
        <v>28</v>
      </c>
      <c r="L1870" s="185"/>
      <c r="M1870" s="186"/>
      <c r="N1870" s="61" t="s">
        <v>51</v>
      </c>
      <c r="P1870" s="175" t="s">
        <v>2090</v>
      </c>
      <c r="T1870" s="176"/>
    </row>
    <row r="1871" spans="1:20" s="61" customFormat="1" ht="17.25">
      <c r="A1871" s="183" t="s">
        <v>4022</v>
      </c>
      <c r="B1871" s="183" t="s">
        <v>4023</v>
      </c>
      <c r="C1871" s="183" t="s">
        <v>2090</v>
      </c>
      <c r="D1871" s="183" t="s">
        <v>2091</v>
      </c>
      <c r="E1871" s="184">
        <v>269</v>
      </c>
      <c r="F1871" s="184">
        <v>209</v>
      </c>
      <c r="G1871" s="185" t="s">
        <v>203</v>
      </c>
      <c r="H1871" s="185"/>
      <c r="I1871" s="184">
        <v>97.01</v>
      </c>
      <c r="J1871" s="184">
        <v>306.01</v>
      </c>
      <c r="K1871" s="185">
        <v>1</v>
      </c>
      <c r="L1871" s="185"/>
      <c r="M1871" s="186"/>
      <c r="N1871" s="61" t="s">
        <v>51</v>
      </c>
      <c r="P1871" s="175" t="s">
        <v>2090</v>
      </c>
      <c r="T1871" s="176"/>
    </row>
    <row r="1872" spans="1:20" s="61" customFormat="1" ht="17.25">
      <c r="A1872" s="183" t="s">
        <v>4024</v>
      </c>
      <c r="B1872" s="183" t="s">
        <v>4025</v>
      </c>
      <c r="C1872" s="183" t="s">
        <v>97</v>
      </c>
      <c r="D1872" s="183" t="s">
        <v>98</v>
      </c>
      <c r="E1872" s="184">
        <v>115</v>
      </c>
      <c r="F1872" s="184">
        <v>85</v>
      </c>
      <c r="G1872" s="185" t="s">
        <v>464</v>
      </c>
      <c r="H1872" s="185"/>
      <c r="I1872" s="184">
        <v>38.76</v>
      </c>
      <c r="J1872" s="184">
        <v>123.76</v>
      </c>
      <c r="K1872" s="185">
        <v>122</v>
      </c>
      <c r="L1872" s="185"/>
      <c r="M1872" s="186"/>
      <c r="N1872" s="61" t="s">
        <v>51</v>
      </c>
      <c r="P1872" s="175" t="s">
        <v>97</v>
      </c>
      <c r="T1872" s="176"/>
    </row>
    <row r="1873" spans="1:20" s="61" customFormat="1" ht="17.25">
      <c r="A1873" s="183" t="s">
        <v>4026</v>
      </c>
      <c r="B1873" s="183" t="s">
        <v>4027</v>
      </c>
      <c r="C1873" s="183" t="s">
        <v>2670</v>
      </c>
      <c r="D1873" s="183" t="s">
        <v>2671</v>
      </c>
      <c r="E1873" s="184">
        <v>140</v>
      </c>
      <c r="F1873" s="184">
        <v>123</v>
      </c>
      <c r="G1873" s="185" t="s">
        <v>140</v>
      </c>
      <c r="H1873" s="185"/>
      <c r="I1873" s="184">
        <v>51.68</v>
      </c>
      <c r="J1873" s="184">
        <v>174.68</v>
      </c>
      <c r="K1873" s="185">
        <v>0</v>
      </c>
      <c r="L1873" s="185"/>
      <c r="M1873" s="186"/>
      <c r="N1873" s="61" t="s">
        <v>51</v>
      </c>
      <c r="P1873" s="175" t="s">
        <v>2670</v>
      </c>
      <c r="T1873" s="176"/>
    </row>
    <row r="1874" spans="1:20" s="61" customFormat="1" ht="17.25">
      <c r="A1874" s="183" t="s">
        <v>4028</v>
      </c>
      <c r="B1874" s="183" t="s">
        <v>4029</v>
      </c>
      <c r="C1874" s="183" t="s">
        <v>2670</v>
      </c>
      <c r="D1874" s="183" t="s">
        <v>2671</v>
      </c>
      <c r="E1874" s="184">
        <v>149</v>
      </c>
      <c r="F1874" s="184">
        <v>123</v>
      </c>
      <c r="G1874" s="185" t="s">
        <v>395</v>
      </c>
      <c r="H1874" s="185"/>
      <c r="I1874" s="184">
        <v>51.68</v>
      </c>
      <c r="J1874" s="184">
        <v>174.68</v>
      </c>
      <c r="K1874" s="185">
        <v>0</v>
      </c>
      <c r="L1874" s="185" t="s">
        <v>130</v>
      </c>
      <c r="M1874" s="186" t="s">
        <v>243</v>
      </c>
      <c r="N1874" s="61" t="s">
        <v>51</v>
      </c>
      <c r="P1874" s="175" t="s">
        <v>2670</v>
      </c>
      <c r="T1874" s="176"/>
    </row>
    <row r="1875" spans="1:20" s="61" customFormat="1" ht="17.25">
      <c r="A1875" s="183" t="s">
        <v>4030</v>
      </c>
      <c r="B1875" s="183" t="s">
        <v>4031</v>
      </c>
      <c r="C1875" s="183" t="s">
        <v>2670</v>
      </c>
      <c r="D1875" s="183" t="s">
        <v>2671</v>
      </c>
      <c r="E1875" s="184">
        <v>164</v>
      </c>
      <c r="F1875" s="184">
        <v>135</v>
      </c>
      <c r="G1875" s="185" t="s">
        <v>395</v>
      </c>
      <c r="H1875" s="185"/>
      <c r="I1875" s="184">
        <v>53.09</v>
      </c>
      <c r="J1875" s="184">
        <v>188.09</v>
      </c>
      <c r="K1875" s="185">
        <v>0</v>
      </c>
      <c r="L1875" s="185" t="s">
        <v>57</v>
      </c>
      <c r="M1875" s="186" t="s">
        <v>243</v>
      </c>
      <c r="N1875" s="61" t="s">
        <v>51</v>
      </c>
      <c r="P1875" s="175" t="s">
        <v>2670</v>
      </c>
      <c r="T1875" s="176"/>
    </row>
    <row r="1876" spans="1:20" s="61" customFormat="1" ht="17.25">
      <c r="A1876" s="183" t="s">
        <v>4032</v>
      </c>
      <c r="B1876" s="183" t="s">
        <v>4033</v>
      </c>
      <c r="C1876" s="183" t="s">
        <v>1587</v>
      </c>
      <c r="D1876" s="183" t="s">
        <v>1588</v>
      </c>
      <c r="E1876" s="184">
        <v>178</v>
      </c>
      <c r="F1876" s="184">
        <v>138.84</v>
      </c>
      <c r="G1876" s="185" t="s">
        <v>214</v>
      </c>
      <c r="H1876" s="185" t="s">
        <v>4034</v>
      </c>
      <c r="I1876" s="184">
        <v>56.62</v>
      </c>
      <c r="J1876" s="184">
        <v>195.46</v>
      </c>
      <c r="K1876" s="185">
        <v>96</v>
      </c>
      <c r="L1876" s="185"/>
      <c r="M1876" s="186"/>
      <c r="N1876" s="61" t="s">
        <v>51</v>
      </c>
      <c r="P1876" s="175" t="s">
        <v>1587</v>
      </c>
      <c r="T1876" s="176"/>
    </row>
    <row r="1877" spans="1:20" s="61" customFormat="1" ht="17.25">
      <c r="A1877" s="183" t="s">
        <v>4035</v>
      </c>
      <c r="B1877" s="183" t="s">
        <v>4036</v>
      </c>
      <c r="C1877" s="183" t="s">
        <v>1587</v>
      </c>
      <c r="D1877" s="183" t="s">
        <v>1588</v>
      </c>
      <c r="E1877" s="184">
        <v>178</v>
      </c>
      <c r="F1877" s="184">
        <v>151.3</v>
      </c>
      <c r="G1877" s="185" t="s">
        <v>88</v>
      </c>
      <c r="H1877" s="185" t="s">
        <v>4034</v>
      </c>
      <c r="I1877" s="184">
        <v>56.62</v>
      </c>
      <c r="J1877" s="184">
        <v>207.92</v>
      </c>
      <c r="K1877" s="185">
        <v>67</v>
      </c>
      <c r="L1877" s="185"/>
      <c r="M1877" s="186"/>
      <c r="N1877" s="61" t="s">
        <v>51</v>
      </c>
      <c r="P1877" s="175" t="s">
        <v>1587</v>
      </c>
      <c r="T1877" s="176"/>
    </row>
    <row r="1878" spans="1:20" s="61" customFormat="1" ht="17.25">
      <c r="A1878" s="183" t="s">
        <v>4037</v>
      </c>
      <c r="B1878" s="183" t="s">
        <v>4038</v>
      </c>
      <c r="C1878" s="183" t="s">
        <v>1587</v>
      </c>
      <c r="D1878" s="183" t="s">
        <v>1588</v>
      </c>
      <c r="E1878" s="184">
        <v>185</v>
      </c>
      <c r="F1878" s="184">
        <v>157.25</v>
      </c>
      <c r="G1878" s="188" t="s">
        <v>88</v>
      </c>
      <c r="H1878" s="185" t="s">
        <v>4034</v>
      </c>
      <c r="I1878" s="184">
        <v>101.11</v>
      </c>
      <c r="J1878" s="184">
        <v>258.36</v>
      </c>
      <c r="K1878" s="185">
        <v>52</v>
      </c>
      <c r="L1878" s="185"/>
      <c r="M1878" s="186"/>
      <c r="N1878" s="61" t="s">
        <v>51</v>
      </c>
      <c r="P1878" s="175" t="s">
        <v>1587</v>
      </c>
      <c r="T1878" s="176"/>
    </row>
    <row r="1879" spans="1:20" s="61" customFormat="1" ht="17.25">
      <c r="A1879" s="183" t="s">
        <v>4039</v>
      </c>
      <c r="B1879" s="183" t="s">
        <v>4040</v>
      </c>
      <c r="C1879" s="183" t="s">
        <v>1587</v>
      </c>
      <c r="D1879" s="183" t="s">
        <v>1588</v>
      </c>
      <c r="E1879" s="184">
        <v>185</v>
      </c>
      <c r="F1879" s="184">
        <v>144.3</v>
      </c>
      <c r="G1879" s="188" t="s">
        <v>214</v>
      </c>
      <c r="H1879" s="185" t="s">
        <v>4034</v>
      </c>
      <c r="I1879" s="184">
        <v>101.11</v>
      </c>
      <c r="J1879" s="184">
        <v>245.41</v>
      </c>
      <c r="K1879" s="185">
        <v>130</v>
      </c>
      <c r="L1879" s="185"/>
      <c r="M1879" s="186"/>
      <c r="N1879" s="61" t="s">
        <v>51</v>
      </c>
      <c r="P1879" s="175" t="s">
        <v>1587</v>
      </c>
      <c r="T1879" s="176"/>
    </row>
    <row r="1880" spans="1:20" s="61" customFormat="1" ht="17.25">
      <c r="A1880" s="183" t="s">
        <v>4041</v>
      </c>
      <c r="B1880" s="183" t="s">
        <v>4042</v>
      </c>
      <c r="C1880" s="183" t="s">
        <v>604</v>
      </c>
      <c r="D1880" s="183" t="s">
        <v>605</v>
      </c>
      <c r="E1880" s="184"/>
      <c r="F1880" s="184"/>
      <c r="G1880" s="188"/>
      <c r="H1880" s="185"/>
      <c r="I1880" s="184"/>
      <c r="J1880" s="184"/>
      <c r="K1880" s="185" t="s">
        <v>410</v>
      </c>
      <c r="L1880" s="185"/>
      <c r="M1880" s="186"/>
      <c r="N1880" s="61" t="s">
        <v>410</v>
      </c>
      <c r="P1880" s="175" t="s">
        <v>604</v>
      </c>
      <c r="T1880" s="176"/>
    </row>
    <row r="1881" spans="1:20" s="61" customFormat="1" ht="17.25">
      <c r="A1881" s="183" t="s">
        <v>4043</v>
      </c>
      <c r="B1881" s="183" t="s">
        <v>4044</v>
      </c>
      <c r="C1881" s="183" t="s">
        <v>604</v>
      </c>
      <c r="D1881" s="183" t="s">
        <v>605</v>
      </c>
      <c r="E1881" s="184">
        <v>169</v>
      </c>
      <c r="F1881" s="184">
        <v>169</v>
      </c>
      <c r="G1881" s="188"/>
      <c r="H1881" s="185"/>
      <c r="I1881" s="184">
        <v>87.6</v>
      </c>
      <c r="J1881" s="184">
        <v>256.6</v>
      </c>
      <c r="K1881" s="185">
        <v>16</v>
      </c>
      <c r="L1881" s="185"/>
      <c r="M1881" s="186"/>
      <c r="N1881" s="61" t="s">
        <v>51</v>
      </c>
      <c r="P1881" s="175" t="s">
        <v>604</v>
      </c>
      <c r="T1881" s="176"/>
    </row>
    <row r="1882" spans="1:20" s="61" customFormat="1" ht="17.25">
      <c r="A1882" s="183" t="s">
        <v>4045</v>
      </c>
      <c r="B1882" s="183" t="s">
        <v>4046</v>
      </c>
      <c r="C1882" s="183" t="s">
        <v>604</v>
      </c>
      <c r="D1882" s="183" t="s">
        <v>605</v>
      </c>
      <c r="E1882" s="184">
        <v>139</v>
      </c>
      <c r="F1882" s="184">
        <v>118.15</v>
      </c>
      <c r="G1882" s="188" t="s">
        <v>88</v>
      </c>
      <c r="H1882" s="185" t="s">
        <v>1092</v>
      </c>
      <c r="I1882" s="184">
        <v>80.34</v>
      </c>
      <c r="J1882" s="184">
        <v>198.49</v>
      </c>
      <c r="K1882" s="185">
        <v>30</v>
      </c>
      <c r="L1882" s="185"/>
      <c r="M1882" s="186"/>
      <c r="N1882" s="61" t="s">
        <v>51</v>
      </c>
      <c r="P1882" s="175" t="s">
        <v>604</v>
      </c>
      <c r="T1882" s="176"/>
    </row>
    <row r="1883" spans="1:20" s="61" customFormat="1" ht="17.25">
      <c r="A1883" s="183" t="s">
        <v>4047</v>
      </c>
      <c r="B1883" s="183" t="s">
        <v>4048</v>
      </c>
      <c r="C1883" s="183" t="s">
        <v>604</v>
      </c>
      <c r="D1883" s="183" t="s">
        <v>605</v>
      </c>
      <c r="E1883" s="184">
        <v>139</v>
      </c>
      <c r="F1883" s="184">
        <v>118.15</v>
      </c>
      <c r="G1883" s="188" t="s">
        <v>88</v>
      </c>
      <c r="H1883" s="185" t="s">
        <v>1092</v>
      </c>
      <c r="I1883" s="184">
        <v>80.34</v>
      </c>
      <c r="J1883" s="184">
        <v>198.49</v>
      </c>
      <c r="K1883" s="185">
        <v>26</v>
      </c>
      <c r="L1883" s="185"/>
      <c r="M1883" s="186"/>
      <c r="N1883" s="61" t="s">
        <v>51</v>
      </c>
      <c r="P1883" s="175" t="s">
        <v>604</v>
      </c>
      <c r="T1883" s="176"/>
    </row>
    <row r="1884" spans="1:20" s="61" customFormat="1" ht="17.25">
      <c r="A1884" s="183" t="s">
        <v>4049</v>
      </c>
      <c r="B1884" s="183" t="s">
        <v>4050</v>
      </c>
      <c r="C1884" s="183" t="s">
        <v>4051</v>
      </c>
      <c r="D1884" s="183" t="s">
        <v>4052</v>
      </c>
      <c r="E1884" s="184">
        <v>210</v>
      </c>
      <c r="F1884" s="184">
        <v>195</v>
      </c>
      <c r="G1884" s="188" t="s">
        <v>494</v>
      </c>
      <c r="H1884" s="185"/>
      <c r="I1884" s="184">
        <v>49.79</v>
      </c>
      <c r="J1884" s="184">
        <v>244.79</v>
      </c>
      <c r="K1884" s="185">
        <v>61</v>
      </c>
      <c r="L1884" s="185"/>
      <c r="M1884" s="186"/>
      <c r="N1884" s="61" t="s">
        <v>51</v>
      </c>
      <c r="P1884" s="175" t="s">
        <v>4051</v>
      </c>
      <c r="T1884" s="176"/>
    </row>
    <row r="1885" spans="1:20" s="61" customFormat="1" ht="17.25">
      <c r="A1885" s="183" t="s">
        <v>4053</v>
      </c>
      <c r="B1885" s="183" t="s">
        <v>4054</v>
      </c>
      <c r="C1885" s="183" t="s">
        <v>4051</v>
      </c>
      <c r="D1885" s="183" t="s">
        <v>4052</v>
      </c>
      <c r="E1885" s="184">
        <v>210</v>
      </c>
      <c r="F1885" s="184">
        <v>195</v>
      </c>
      <c r="G1885" s="188" t="s">
        <v>494</v>
      </c>
      <c r="H1885" s="185"/>
      <c r="I1885" s="184">
        <v>49.79</v>
      </c>
      <c r="J1885" s="184">
        <v>244.79</v>
      </c>
      <c r="K1885" s="185">
        <v>64</v>
      </c>
      <c r="L1885" s="185"/>
      <c r="M1885" s="186"/>
      <c r="N1885" s="61" t="s">
        <v>51</v>
      </c>
      <c r="P1885" s="175" t="s">
        <v>4051</v>
      </c>
      <c r="T1885" s="176"/>
    </row>
    <row r="1886" spans="1:20" s="61" customFormat="1" ht="17.25">
      <c r="A1886" s="183" t="s">
        <v>4055</v>
      </c>
      <c r="B1886" s="183" t="s">
        <v>4056</v>
      </c>
      <c r="C1886" s="183" t="s">
        <v>4051</v>
      </c>
      <c r="D1886" s="183" t="s">
        <v>4052</v>
      </c>
      <c r="E1886" s="184">
        <v>200</v>
      </c>
      <c r="F1886" s="184">
        <v>185</v>
      </c>
      <c r="G1886" s="185" t="s">
        <v>494</v>
      </c>
      <c r="H1886" s="185"/>
      <c r="I1886" s="184">
        <v>69.84</v>
      </c>
      <c r="J1886" s="184">
        <v>254.84</v>
      </c>
      <c r="K1886" s="185">
        <v>79</v>
      </c>
      <c r="L1886" s="185"/>
      <c r="M1886" s="186"/>
      <c r="N1886" s="61" t="s">
        <v>51</v>
      </c>
      <c r="P1886" s="175" t="s">
        <v>4051</v>
      </c>
      <c r="T1886" s="176"/>
    </row>
    <row r="1887" spans="1:20" s="61" customFormat="1" ht="17.25">
      <c r="A1887" s="183" t="s">
        <v>4057</v>
      </c>
      <c r="B1887" s="183" t="s">
        <v>4058</v>
      </c>
      <c r="C1887" s="183" t="s">
        <v>4051</v>
      </c>
      <c r="D1887" s="183" t="s">
        <v>4052</v>
      </c>
      <c r="E1887" s="184">
        <v>200</v>
      </c>
      <c r="F1887" s="184">
        <v>185</v>
      </c>
      <c r="G1887" s="188" t="s">
        <v>494</v>
      </c>
      <c r="H1887" s="185"/>
      <c r="I1887" s="184">
        <v>69.84</v>
      </c>
      <c r="J1887" s="184">
        <v>254.84</v>
      </c>
      <c r="K1887" s="185">
        <v>69</v>
      </c>
      <c r="L1887" s="185"/>
      <c r="M1887" s="186"/>
      <c r="N1887" s="61" t="s">
        <v>51</v>
      </c>
      <c r="P1887" s="175" t="s">
        <v>4051</v>
      </c>
      <c r="T1887" s="176"/>
    </row>
    <row r="1888" spans="1:20" s="61" customFormat="1" ht="17.25">
      <c r="A1888" s="183" t="s">
        <v>4059</v>
      </c>
      <c r="B1888" s="183" t="s">
        <v>4060</v>
      </c>
      <c r="C1888" s="183" t="s">
        <v>2691</v>
      </c>
      <c r="D1888" s="183" t="s">
        <v>2692</v>
      </c>
      <c r="E1888" s="184">
        <v>142</v>
      </c>
      <c r="F1888" s="184">
        <v>132</v>
      </c>
      <c r="G1888" s="188" t="s">
        <v>494</v>
      </c>
      <c r="H1888" s="185"/>
      <c r="I1888" s="184">
        <v>97.42</v>
      </c>
      <c r="J1888" s="184">
        <v>229.42</v>
      </c>
      <c r="K1888" s="185">
        <v>107</v>
      </c>
      <c r="L1888" s="185"/>
      <c r="M1888" s="186"/>
      <c r="N1888" s="61" t="s">
        <v>51</v>
      </c>
      <c r="P1888" s="175" t="s">
        <v>2691</v>
      </c>
      <c r="T1888" s="176"/>
    </row>
    <row r="1889" spans="1:20" s="61" customFormat="1" ht="17.25">
      <c r="A1889" s="183" t="s">
        <v>4061</v>
      </c>
      <c r="B1889" s="183" t="s">
        <v>4062</v>
      </c>
      <c r="C1889" s="183" t="s">
        <v>4051</v>
      </c>
      <c r="D1889" s="183" t="s">
        <v>4052</v>
      </c>
      <c r="E1889" s="184"/>
      <c r="F1889" s="184"/>
      <c r="G1889" s="188"/>
      <c r="H1889" s="185"/>
      <c r="I1889" s="184"/>
      <c r="J1889" s="184"/>
      <c r="K1889" s="183" t="s">
        <v>410</v>
      </c>
      <c r="L1889" s="183"/>
      <c r="M1889" s="186"/>
      <c r="N1889" s="61" t="s">
        <v>410</v>
      </c>
      <c r="P1889" s="175" t="s">
        <v>4051</v>
      </c>
      <c r="T1889" s="176"/>
    </row>
    <row r="1890" spans="1:20" s="61" customFormat="1" ht="17.25">
      <c r="A1890" s="183" t="s">
        <v>4063</v>
      </c>
      <c r="B1890" s="183" t="s">
        <v>4064</v>
      </c>
      <c r="C1890" s="183" t="s">
        <v>4051</v>
      </c>
      <c r="D1890" s="183" t="s">
        <v>4052</v>
      </c>
      <c r="E1890" s="184"/>
      <c r="F1890" s="184"/>
      <c r="G1890" s="185"/>
      <c r="H1890" s="185"/>
      <c r="I1890" s="184"/>
      <c r="J1890" s="184"/>
      <c r="K1890" s="185" t="s">
        <v>410</v>
      </c>
      <c r="L1890" s="185"/>
      <c r="M1890" s="186"/>
      <c r="N1890" s="61" t="s">
        <v>410</v>
      </c>
      <c r="P1890" s="175" t="s">
        <v>4051</v>
      </c>
      <c r="T1890" s="176"/>
    </row>
    <row r="1891" spans="1:20" s="61" customFormat="1" ht="17.25">
      <c r="A1891" s="183" t="s">
        <v>4065</v>
      </c>
      <c r="B1891" s="183" t="s">
        <v>4066</v>
      </c>
      <c r="C1891" s="183" t="s">
        <v>4051</v>
      </c>
      <c r="D1891" s="183" t="s">
        <v>4052</v>
      </c>
      <c r="E1891" s="184">
        <v>186</v>
      </c>
      <c r="F1891" s="184">
        <v>130.19</v>
      </c>
      <c r="G1891" s="185" t="s">
        <v>151</v>
      </c>
      <c r="H1891" s="185" t="s">
        <v>689</v>
      </c>
      <c r="I1891" s="184">
        <v>57.06</v>
      </c>
      <c r="J1891" s="184">
        <v>187.25</v>
      </c>
      <c r="K1891" s="185">
        <v>46</v>
      </c>
      <c r="L1891" s="185"/>
      <c r="M1891" s="186"/>
      <c r="N1891" s="61" t="s">
        <v>51</v>
      </c>
      <c r="P1891" s="175" t="s">
        <v>4051</v>
      </c>
      <c r="T1891" s="176"/>
    </row>
    <row r="1892" spans="1:20" s="61" customFormat="1" ht="17.25">
      <c r="A1892" s="183" t="s">
        <v>4067</v>
      </c>
      <c r="B1892" s="183" t="s">
        <v>4068</v>
      </c>
      <c r="C1892" s="183" t="s">
        <v>210</v>
      </c>
      <c r="D1892" s="183" t="s">
        <v>210</v>
      </c>
      <c r="E1892" s="184">
        <v>195</v>
      </c>
      <c r="F1892" s="184">
        <v>150</v>
      </c>
      <c r="G1892" s="185" t="s">
        <v>1652</v>
      </c>
      <c r="H1892" s="185"/>
      <c r="I1892" s="184">
        <v>53.63</v>
      </c>
      <c r="J1892" s="184">
        <v>203.63</v>
      </c>
      <c r="K1892" s="185">
        <v>107</v>
      </c>
      <c r="L1892" s="185"/>
      <c r="M1892" s="186"/>
      <c r="N1892" s="61" t="s">
        <v>51</v>
      </c>
      <c r="P1892" s="175" t="s">
        <v>210</v>
      </c>
      <c r="T1892" s="176"/>
    </row>
    <row r="1893" spans="1:20" s="61" customFormat="1" ht="17.25">
      <c r="A1893" s="183" t="s">
        <v>4069</v>
      </c>
      <c r="B1893" s="183" t="s">
        <v>4070</v>
      </c>
      <c r="C1893" s="183" t="s">
        <v>210</v>
      </c>
      <c r="D1893" s="183" t="s">
        <v>210</v>
      </c>
      <c r="E1893" s="184">
        <v>195</v>
      </c>
      <c r="F1893" s="184">
        <v>150</v>
      </c>
      <c r="G1893" s="185" t="s">
        <v>1652</v>
      </c>
      <c r="H1893" s="185"/>
      <c r="I1893" s="184">
        <v>53.63</v>
      </c>
      <c r="J1893" s="184">
        <v>203.63</v>
      </c>
      <c r="K1893" s="185">
        <v>163</v>
      </c>
      <c r="L1893" s="185"/>
      <c r="M1893" s="186"/>
      <c r="N1893" s="61" t="s">
        <v>51</v>
      </c>
      <c r="P1893" s="175" t="s">
        <v>210</v>
      </c>
      <c r="T1893" s="176"/>
    </row>
    <row r="1894" spans="1:20" s="61" customFormat="1" ht="17.25">
      <c r="A1894" s="183" t="s">
        <v>4071</v>
      </c>
      <c r="B1894" s="183" t="s">
        <v>4072</v>
      </c>
      <c r="C1894" s="183" t="s">
        <v>210</v>
      </c>
      <c r="D1894" s="183" t="s">
        <v>210</v>
      </c>
      <c r="E1894" s="184">
        <v>180</v>
      </c>
      <c r="F1894" s="184">
        <v>135</v>
      </c>
      <c r="G1894" s="185" t="s">
        <v>180</v>
      </c>
      <c r="H1894" s="185"/>
      <c r="I1894" s="184">
        <v>51.26</v>
      </c>
      <c r="J1894" s="184">
        <v>186.26</v>
      </c>
      <c r="K1894" s="185">
        <v>95</v>
      </c>
      <c r="L1894" s="185"/>
      <c r="M1894" s="186"/>
      <c r="N1894" s="61" t="s">
        <v>51</v>
      </c>
      <c r="P1894" s="175" t="s">
        <v>210</v>
      </c>
      <c r="T1894" s="176"/>
    </row>
    <row r="1895" spans="1:20" s="61" customFormat="1" ht="17.25">
      <c r="A1895" s="183" t="s">
        <v>4073</v>
      </c>
      <c r="B1895" s="183" t="s">
        <v>4074</v>
      </c>
      <c r="C1895" s="183" t="s">
        <v>210</v>
      </c>
      <c r="D1895" s="183" t="s">
        <v>210</v>
      </c>
      <c r="E1895" s="184">
        <v>180</v>
      </c>
      <c r="F1895" s="184">
        <v>135</v>
      </c>
      <c r="G1895" s="185" t="s">
        <v>180</v>
      </c>
      <c r="H1895" s="185"/>
      <c r="I1895" s="184">
        <v>51.26</v>
      </c>
      <c r="J1895" s="184">
        <v>186.26</v>
      </c>
      <c r="K1895" s="185">
        <v>177</v>
      </c>
      <c r="L1895" s="185"/>
      <c r="M1895" s="186"/>
      <c r="N1895" s="61" t="s">
        <v>51</v>
      </c>
      <c r="P1895" s="175" t="s">
        <v>210</v>
      </c>
      <c r="T1895" s="176"/>
    </row>
    <row r="1896" spans="1:20" s="61" customFormat="1" ht="17.25">
      <c r="A1896" s="183" t="s">
        <v>4075</v>
      </c>
      <c r="B1896" s="183" t="s">
        <v>4076</v>
      </c>
      <c r="C1896" s="183" t="s">
        <v>210</v>
      </c>
      <c r="D1896" s="183" t="s">
        <v>210</v>
      </c>
      <c r="E1896" s="184">
        <v>170</v>
      </c>
      <c r="F1896" s="184">
        <v>125</v>
      </c>
      <c r="G1896" s="185" t="s">
        <v>464</v>
      </c>
      <c r="H1896" s="185"/>
      <c r="I1896" s="184">
        <v>43.99</v>
      </c>
      <c r="J1896" s="184">
        <v>168.99</v>
      </c>
      <c r="K1896" s="185">
        <v>77</v>
      </c>
      <c r="L1896" s="185"/>
      <c r="M1896" s="186"/>
      <c r="N1896" s="61" t="s">
        <v>51</v>
      </c>
      <c r="P1896" s="175" t="s">
        <v>210</v>
      </c>
      <c r="T1896" s="176"/>
    </row>
    <row r="1897" spans="1:20" s="61" customFormat="1" ht="17.25">
      <c r="A1897" s="183" t="s">
        <v>4077</v>
      </c>
      <c r="B1897" s="183" t="s">
        <v>4078</v>
      </c>
      <c r="C1897" s="183" t="s">
        <v>210</v>
      </c>
      <c r="D1897" s="183" t="s">
        <v>210</v>
      </c>
      <c r="E1897" s="184">
        <v>170</v>
      </c>
      <c r="F1897" s="184">
        <v>125</v>
      </c>
      <c r="G1897" s="185" t="s">
        <v>464</v>
      </c>
      <c r="H1897" s="185"/>
      <c r="I1897" s="184">
        <v>43.99</v>
      </c>
      <c r="J1897" s="184">
        <v>168.99</v>
      </c>
      <c r="K1897" s="185">
        <v>148</v>
      </c>
      <c r="L1897" s="185"/>
      <c r="M1897" s="186"/>
      <c r="N1897" s="61" t="s">
        <v>51</v>
      </c>
      <c r="P1897" s="175" t="s">
        <v>210</v>
      </c>
      <c r="T1897" s="176"/>
    </row>
    <row r="1898" spans="1:20" s="61" customFormat="1" ht="17.25">
      <c r="A1898" s="183" t="s">
        <v>4079</v>
      </c>
      <c r="B1898" s="183" t="s">
        <v>4080</v>
      </c>
      <c r="C1898" s="183" t="s">
        <v>2670</v>
      </c>
      <c r="D1898" s="183" t="s">
        <v>2671</v>
      </c>
      <c r="E1898" s="184">
        <v>164</v>
      </c>
      <c r="F1898" s="184">
        <v>164</v>
      </c>
      <c r="G1898" s="185"/>
      <c r="H1898" s="185"/>
      <c r="I1898" s="184">
        <v>53.21</v>
      </c>
      <c r="J1898" s="184">
        <v>217.21</v>
      </c>
      <c r="K1898" s="185">
        <v>0</v>
      </c>
      <c r="L1898" s="185"/>
      <c r="M1898" s="186"/>
      <c r="N1898" s="61" t="s">
        <v>51</v>
      </c>
      <c r="P1898" s="175" t="s">
        <v>2670</v>
      </c>
      <c r="T1898" s="176"/>
    </row>
    <row r="1899" spans="1:20" s="61" customFormat="1" ht="17.25">
      <c r="A1899" s="183" t="s">
        <v>4081</v>
      </c>
      <c r="B1899" s="183" t="s">
        <v>4082</v>
      </c>
      <c r="C1899" s="183" t="s">
        <v>97</v>
      </c>
      <c r="D1899" s="183" t="s">
        <v>98</v>
      </c>
      <c r="E1899" s="184">
        <v>130</v>
      </c>
      <c r="F1899" s="184">
        <v>105</v>
      </c>
      <c r="G1899" s="185" t="s">
        <v>99</v>
      </c>
      <c r="H1899" s="185"/>
      <c r="I1899" s="184">
        <v>41.9</v>
      </c>
      <c r="J1899" s="184">
        <v>146.9</v>
      </c>
      <c r="K1899" s="185">
        <v>83</v>
      </c>
      <c r="L1899" s="185" t="s">
        <v>57</v>
      </c>
      <c r="M1899" s="186" t="s">
        <v>1514</v>
      </c>
      <c r="N1899" s="61" t="s">
        <v>51</v>
      </c>
      <c r="P1899" s="175" t="s">
        <v>97</v>
      </c>
      <c r="T1899" s="176"/>
    </row>
    <row r="1900" spans="1:20" s="61" customFormat="1" ht="17.25">
      <c r="A1900" s="183" t="s">
        <v>4083</v>
      </c>
      <c r="B1900" s="183" t="s">
        <v>4084</v>
      </c>
      <c r="C1900" s="183" t="s">
        <v>97</v>
      </c>
      <c r="D1900" s="183" t="s">
        <v>98</v>
      </c>
      <c r="E1900" s="184">
        <v>115</v>
      </c>
      <c r="F1900" s="184">
        <v>85</v>
      </c>
      <c r="G1900" s="188" t="s">
        <v>464</v>
      </c>
      <c r="H1900" s="185"/>
      <c r="I1900" s="184">
        <v>38.76</v>
      </c>
      <c r="J1900" s="184">
        <v>123.76</v>
      </c>
      <c r="K1900" s="185">
        <v>63</v>
      </c>
      <c r="L1900" s="185" t="s">
        <v>57</v>
      </c>
      <c r="M1900" s="186" t="s">
        <v>2743</v>
      </c>
      <c r="N1900" s="61" t="s">
        <v>51</v>
      </c>
      <c r="P1900" s="175" t="s">
        <v>97</v>
      </c>
      <c r="T1900" s="176"/>
    </row>
    <row r="1901" spans="1:20" s="61" customFormat="1" ht="17.25">
      <c r="A1901" s="183" t="s">
        <v>4085</v>
      </c>
      <c r="B1901" s="183" t="s">
        <v>4086</v>
      </c>
      <c r="C1901" s="183" t="s">
        <v>97</v>
      </c>
      <c r="D1901" s="183" t="s">
        <v>98</v>
      </c>
      <c r="E1901" s="184">
        <v>115</v>
      </c>
      <c r="F1901" s="184">
        <v>85</v>
      </c>
      <c r="G1901" s="188" t="s">
        <v>464</v>
      </c>
      <c r="H1901" s="185"/>
      <c r="I1901" s="184">
        <v>38.76</v>
      </c>
      <c r="J1901" s="184">
        <v>123.76</v>
      </c>
      <c r="K1901" s="185">
        <v>46</v>
      </c>
      <c r="L1901" s="185"/>
      <c r="M1901" s="186"/>
      <c r="N1901" s="61" t="s">
        <v>51</v>
      </c>
      <c r="P1901" s="175" t="s">
        <v>97</v>
      </c>
      <c r="T1901" s="176"/>
    </row>
    <row r="1902" spans="1:20" s="61" customFormat="1" ht="17.25">
      <c r="A1902" s="183" t="s">
        <v>4087</v>
      </c>
      <c r="B1902" s="183" t="s">
        <v>4088</v>
      </c>
      <c r="C1902" s="183" t="s">
        <v>97</v>
      </c>
      <c r="D1902" s="183" t="s">
        <v>98</v>
      </c>
      <c r="E1902" s="184">
        <v>115</v>
      </c>
      <c r="F1902" s="184">
        <v>95</v>
      </c>
      <c r="G1902" s="185" t="s">
        <v>395</v>
      </c>
      <c r="H1902" s="185"/>
      <c r="I1902" s="184">
        <v>38.44</v>
      </c>
      <c r="J1902" s="184">
        <v>133.44</v>
      </c>
      <c r="K1902" s="185">
        <v>155</v>
      </c>
      <c r="L1902" s="185"/>
      <c r="M1902" s="186"/>
      <c r="N1902" s="61" t="s">
        <v>51</v>
      </c>
      <c r="P1902" s="175" t="s">
        <v>97</v>
      </c>
      <c r="T1902" s="176"/>
    </row>
    <row r="1903" spans="1:20" s="61" customFormat="1" ht="17.25">
      <c r="A1903" s="183" t="s">
        <v>4089</v>
      </c>
      <c r="B1903" s="183" t="s">
        <v>4090</v>
      </c>
      <c r="C1903" s="183" t="s">
        <v>97</v>
      </c>
      <c r="D1903" s="183" t="s">
        <v>98</v>
      </c>
      <c r="E1903" s="184">
        <v>115</v>
      </c>
      <c r="F1903" s="184">
        <v>95</v>
      </c>
      <c r="G1903" s="185" t="s">
        <v>395</v>
      </c>
      <c r="H1903" s="185"/>
      <c r="I1903" s="184">
        <v>38.44</v>
      </c>
      <c r="J1903" s="184">
        <v>133.44</v>
      </c>
      <c r="K1903" s="185">
        <v>69</v>
      </c>
      <c r="L1903" s="185" t="s">
        <v>57</v>
      </c>
      <c r="M1903" s="186" t="s">
        <v>1514</v>
      </c>
      <c r="N1903" s="61" t="s">
        <v>51</v>
      </c>
      <c r="P1903" s="175" t="s">
        <v>97</v>
      </c>
      <c r="T1903" s="176"/>
    </row>
    <row r="1904" spans="1:20" s="61" customFormat="1" ht="17.25">
      <c r="A1904" s="183" t="s">
        <v>4091</v>
      </c>
      <c r="B1904" s="183" t="s">
        <v>4092</v>
      </c>
      <c r="C1904" s="183" t="s">
        <v>97</v>
      </c>
      <c r="D1904" s="183" t="s">
        <v>98</v>
      </c>
      <c r="E1904" s="184">
        <v>115</v>
      </c>
      <c r="F1904" s="184">
        <v>95</v>
      </c>
      <c r="G1904" s="185" t="s">
        <v>395</v>
      </c>
      <c r="H1904" s="185"/>
      <c r="I1904" s="184">
        <v>38.44</v>
      </c>
      <c r="J1904" s="184">
        <v>133.44</v>
      </c>
      <c r="K1904" s="185">
        <v>119</v>
      </c>
      <c r="L1904" s="185"/>
      <c r="M1904" s="186"/>
      <c r="N1904" s="61" t="s">
        <v>51</v>
      </c>
      <c r="P1904" s="175" t="s">
        <v>97</v>
      </c>
      <c r="T1904" s="176"/>
    </row>
    <row r="1905" spans="1:20" s="61" customFormat="1" ht="17.25">
      <c r="A1905" s="183" t="s">
        <v>4093</v>
      </c>
      <c r="B1905" s="183" t="s">
        <v>4094</v>
      </c>
      <c r="C1905" s="183" t="s">
        <v>1223</v>
      </c>
      <c r="D1905" s="183" t="s">
        <v>1224</v>
      </c>
      <c r="E1905" s="184"/>
      <c r="F1905" s="184"/>
      <c r="G1905" s="185"/>
      <c r="H1905" s="185"/>
      <c r="I1905" s="184"/>
      <c r="J1905" s="184"/>
      <c r="K1905" s="185" t="s">
        <v>410</v>
      </c>
      <c r="L1905" s="185"/>
      <c r="M1905" s="186"/>
      <c r="N1905" s="61" t="s">
        <v>410</v>
      </c>
      <c r="P1905" s="175" t="s">
        <v>1223</v>
      </c>
      <c r="T1905" s="176"/>
    </row>
    <row r="1906" spans="1:20" s="61" customFormat="1" ht="17.25">
      <c r="A1906" s="183" t="s">
        <v>4095</v>
      </c>
      <c r="B1906" s="183" t="s">
        <v>4096</v>
      </c>
      <c r="C1906" s="183" t="s">
        <v>1223</v>
      </c>
      <c r="D1906" s="183" t="s">
        <v>1224</v>
      </c>
      <c r="E1906" s="184"/>
      <c r="F1906" s="184"/>
      <c r="G1906" s="185"/>
      <c r="H1906" s="185"/>
      <c r="I1906" s="184"/>
      <c r="J1906" s="184"/>
      <c r="K1906" s="185" t="s">
        <v>410</v>
      </c>
      <c r="L1906" s="185"/>
      <c r="M1906" s="186"/>
      <c r="N1906" s="61" t="s">
        <v>410</v>
      </c>
      <c r="P1906" s="175" t="s">
        <v>1223</v>
      </c>
      <c r="T1906" s="176"/>
    </row>
    <row r="1907" spans="1:20" s="61" customFormat="1" ht="17.25">
      <c r="A1907" s="183" t="s">
        <v>4097</v>
      </c>
      <c r="B1907" s="183" t="s">
        <v>4098</v>
      </c>
      <c r="C1907" s="183" t="s">
        <v>1223</v>
      </c>
      <c r="D1907" s="183" t="s">
        <v>1224</v>
      </c>
      <c r="E1907" s="184"/>
      <c r="F1907" s="184"/>
      <c r="G1907" s="185"/>
      <c r="H1907" s="185"/>
      <c r="I1907" s="184"/>
      <c r="J1907" s="184"/>
      <c r="K1907" s="185" t="s">
        <v>410</v>
      </c>
      <c r="L1907" s="185"/>
      <c r="M1907" s="186"/>
      <c r="N1907" s="61" t="s">
        <v>410</v>
      </c>
      <c r="P1907" s="175" t="s">
        <v>1223</v>
      </c>
      <c r="T1907" s="176"/>
    </row>
    <row r="1908" spans="1:20" s="61" customFormat="1" ht="17.25">
      <c r="A1908" s="183" t="s">
        <v>4099</v>
      </c>
      <c r="B1908" s="183" t="s">
        <v>4100</v>
      </c>
      <c r="C1908" s="183" t="s">
        <v>1223</v>
      </c>
      <c r="D1908" s="183" t="s">
        <v>1224</v>
      </c>
      <c r="E1908" s="184">
        <v>230</v>
      </c>
      <c r="F1908" s="184">
        <v>230</v>
      </c>
      <c r="G1908" s="185"/>
      <c r="H1908" s="185"/>
      <c r="I1908" s="184">
        <v>84.32</v>
      </c>
      <c r="J1908" s="184">
        <v>314.32</v>
      </c>
      <c r="K1908" s="185">
        <v>0</v>
      </c>
      <c r="L1908" s="185"/>
      <c r="M1908" s="186"/>
      <c r="N1908" s="61" t="s">
        <v>51</v>
      </c>
      <c r="P1908" s="175" t="s">
        <v>1223</v>
      </c>
      <c r="T1908" s="176"/>
    </row>
    <row r="1909" spans="1:20" s="61" customFormat="1" ht="17.25">
      <c r="A1909" s="183" t="s">
        <v>4101</v>
      </c>
      <c r="B1909" s="183" t="s">
        <v>4102</v>
      </c>
      <c r="C1909" s="183" t="s">
        <v>1223</v>
      </c>
      <c r="D1909" s="183" t="s">
        <v>1224</v>
      </c>
      <c r="E1909" s="184"/>
      <c r="F1909" s="184"/>
      <c r="G1909" s="185"/>
      <c r="H1909" s="185"/>
      <c r="I1909" s="184"/>
      <c r="J1909" s="184"/>
      <c r="K1909" s="185" t="s">
        <v>410</v>
      </c>
      <c r="L1909" s="185"/>
      <c r="M1909" s="186"/>
      <c r="N1909" s="61" t="s">
        <v>410</v>
      </c>
      <c r="P1909" s="175" t="s">
        <v>1223</v>
      </c>
      <c r="T1909" s="176"/>
    </row>
    <row r="1910" spans="1:20" s="61" customFormat="1" ht="17.25">
      <c r="A1910" s="183" t="s">
        <v>4103</v>
      </c>
      <c r="B1910" s="183" t="s">
        <v>4104</v>
      </c>
      <c r="C1910" s="183" t="s">
        <v>1223</v>
      </c>
      <c r="D1910" s="183" t="s">
        <v>1224</v>
      </c>
      <c r="E1910" s="184">
        <v>420</v>
      </c>
      <c r="F1910" s="184">
        <v>390</v>
      </c>
      <c r="G1910" s="185" t="s">
        <v>494</v>
      </c>
      <c r="H1910" s="185"/>
      <c r="I1910" s="184">
        <v>144.57</v>
      </c>
      <c r="J1910" s="184">
        <v>534.57</v>
      </c>
      <c r="K1910" s="185">
        <v>5</v>
      </c>
      <c r="L1910" s="185"/>
      <c r="M1910" s="186"/>
      <c r="N1910" s="61" t="s">
        <v>51</v>
      </c>
      <c r="P1910" s="175" t="s">
        <v>1223</v>
      </c>
      <c r="T1910" s="176"/>
    </row>
    <row r="1911" spans="1:20" s="61" customFormat="1" ht="17.25">
      <c r="A1911" s="183" t="s">
        <v>4105</v>
      </c>
      <c r="B1911" s="183" t="s">
        <v>4106</v>
      </c>
      <c r="C1911" s="183" t="s">
        <v>1223</v>
      </c>
      <c r="D1911" s="183" t="s">
        <v>1224</v>
      </c>
      <c r="E1911" s="184">
        <v>420</v>
      </c>
      <c r="F1911" s="184">
        <v>390</v>
      </c>
      <c r="G1911" s="185" t="s">
        <v>494</v>
      </c>
      <c r="H1911" s="185"/>
      <c r="I1911" s="184">
        <v>144.57</v>
      </c>
      <c r="J1911" s="184">
        <v>534.57</v>
      </c>
      <c r="K1911" s="185">
        <v>0</v>
      </c>
      <c r="L1911" s="185"/>
      <c r="M1911" s="186"/>
      <c r="N1911" s="61" t="s">
        <v>51</v>
      </c>
      <c r="P1911" s="175" t="s">
        <v>1223</v>
      </c>
      <c r="T1911" s="176"/>
    </row>
    <row r="1912" spans="1:20" s="61" customFormat="1" ht="17.25">
      <c r="A1912" s="183" t="s">
        <v>4107</v>
      </c>
      <c r="B1912" s="183" t="s">
        <v>4108</v>
      </c>
      <c r="C1912" s="183" t="s">
        <v>97</v>
      </c>
      <c r="D1912" s="183" t="s">
        <v>98</v>
      </c>
      <c r="E1912" s="184">
        <v>130</v>
      </c>
      <c r="F1912" s="184">
        <v>105</v>
      </c>
      <c r="G1912" s="185" t="s">
        <v>99</v>
      </c>
      <c r="H1912" s="185"/>
      <c r="I1912" s="184">
        <v>41.9</v>
      </c>
      <c r="J1912" s="184">
        <v>146.9</v>
      </c>
      <c r="K1912" s="185">
        <v>52</v>
      </c>
      <c r="L1912" s="185" t="s">
        <v>57</v>
      </c>
      <c r="M1912" s="186" t="s">
        <v>1514</v>
      </c>
      <c r="N1912" s="61" t="s">
        <v>51</v>
      </c>
      <c r="P1912" s="175" t="s">
        <v>97</v>
      </c>
      <c r="T1912" s="176"/>
    </row>
    <row r="1913" spans="1:20" s="61" customFormat="1" ht="17.25">
      <c r="A1913" s="183" t="s">
        <v>4109</v>
      </c>
      <c r="B1913" s="183" t="s">
        <v>4110</v>
      </c>
      <c r="C1913" s="183" t="s">
        <v>97</v>
      </c>
      <c r="D1913" s="183" t="s">
        <v>98</v>
      </c>
      <c r="E1913" s="184"/>
      <c r="F1913" s="184"/>
      <c r="G1913" s="185"/>
      <c r="H1913" s="185"/>
      <c r="I1913" s="184"/>
      <c r="J1913" s="184"/>
      <c r="K1913" s="185" t="s">
        <v>410</v>
      </c>
      <c r="L1913" s="185"/>
      <c r="M1913" s="186"/>
      <c r="N1913" s="61" t="s">
        <v>410</v>
      </c>
      <c r="P1913" s="175" t="s">
        <v>97</v>
      </c>
      <c r="T1913" s="176"/>
    </row>
    <row r="1914" spans="1:20" s="61" customFormat="1" ht="17.25">
      <c r="A1914" s="183" t="s">
        <v>4111</v>
      </c>
      <c r="B1914" s="183" t="s">
        <v>4112</v>
      </c>
      <c r="C1914" s="183" t="s">
        <v>97</v>
      </c>
      <c r="D1914" s="183" t="s">
        <v>98</v>
      </c>
      <c r="E1914" s="184"/>
      <c r="F1914" s="184"/>
      <c r="G1914" s="185"/>
      <c r="H1914" s="185"/>
      <c r="I1914" s="184"/>
      <c r="J1914" s="184"/>
      <c r="K1914" s="185" t="s">
        <v>410</v>
      </c>
      <c r="L1914" s="185"/>
      <c r="M1914" s="186"/>
      <c r="N1914" s="61" t="s">
        <v>410</v>
      </c>
      <c r="P1914" s="175" t="s">
        <v>97</v>
      </c>
      <c r="T1914" s="176"/>
    </row>
    <row r="1915" spans="1:20" s="61" customFormat="1" ht="17.25">
      <c r="A1915" s="183" t="s">
        <v>4113</v>
      </c>
      <c r="B1915" s="183" t="s">
        <v>4114</v>
      </c>
      <c r="C1915" s="183" t="s">
        <v>1400</v>
      </c>
      <c r="D1915" s="183" t="s">
        <v>1401</v>
      </c>
      <c r="E1915" s="184">
        <v>198.9</v>
      </c>
      <c r="F1915" s="184">
        <v>198.9</v>
      </c>
      <c r="G1915" s="185"/>
      <c r="H1915" s="185"/>
      <c r="I1915" s="184">
        <v>85.59</v>
      </c>
      <c r="J1915" s="184">
        <v>284.49</v>
      </c>
      <c r="K1915" s="185">
        <v>23</v>
      </c>
      <c r="L1915" s="185"/>
      <c r="M1915" s="186"/>
      <c r="N1915" s="61" t="s">
        <v>51</v>
      </c>
      <c r="P1915" s="175" t="s">
        <v>1400</v>
      </c>
      <c r="T1915" s="176"/>
    </row>
    <row r="1916" spans="1:20" s="61" customFormat="1" ht="17.25">
      <c r="A1916" s="183" t="s">
        <v>4115</v>
      </c>
      <c r="B1916" s="183" t="s">
        <v>4116</v>
      </c>
      <c r="C1916" s="183" t="s">
        <v>1400</v>
      </c>
      <c r="D1916" s="183" t="s">
        <v>1401</v>
      </c>
      <c r="E1916" s="184">
        <v>108.5</v>
      </c>
      <c r="F1916" s="184">
        <v>108.5</v>
      </c>
      <c r="G1916" s="185"/>
      <c r="H1916" s="185"/>
      <c r="I1916" s="184">
        <v>44.79</v>
      </c>
      <c r="J1916" s="184">
        <v>153.29</v>
      </c>
      <c r="K1916" s="185">
        <v>13</v>
      </c>
      <c r="L1916" s="185" t="s">
        <v>57</v>
      </c>
      <c r="M1916" s="186" t="s">
        <v>1105</v>
      </c>
      <c r="N1916" s="61" t="s">
        <v>51</v>
      </c>
      <c r="P1916" s="175" t="s">
        <v>1400</v>
      </c>
      <c r="T1916" s="176"/>
    </row>
    <row r="1917" spans="1:20" s="61" customFormat="1" ht="17.25">
      <c r="A1917" s="183" t="s">
        <v>4117</v>
      </c>
      <c r="B1917" s="183" t="s">
        <v>4118</v>
      </c>
      <c r="C1917" s="183" t="s">
        <v>1574</v>
      </c>
      <c r="D1917" s="183" t="s">
        <v>1575</v>
      </c>
      <c r="E1917" s="184">
        <v>99.99</v>
      </c>
      <c r="F1917" s="184">
        <v>69.99</v>
      </c>
      <c r="G1917" s="185" t="s">
        <v>151</v>
      </c>
      <c r="H1917" s="185"/>
      <c r="I1917" s="184">
        <v>56.62</v>
      </c>
      <c r="J1917" s="184">
        <v>126.61</v>
      </c>
      <c r="K1917" s="185">
        <v>0</v>
      </c>
      <c r="L1917" s="185"/>
      <c r="M1917" s="186"/>
      <c r="N1917" s="61" t="s">
        <v>51</v>
      </c>
      <c r="P1917" s="175" t="s">
        <v>1574</v>
      </c>
      <c r="T1917" s="176"/>
    </row>
    <row r="1918" spans="1:20" s="61" customFormat="1" ht="17.25">
      <c r="A1918" s="183" t="s">
        <v>4119</v>
      </c>
      <c r="B1918" s="183" t="s">
        <v>4120</v>
      </c>
      <c r="C1918" s="183" t="s">
        <v>97</v>
      </c>
      <c r="D1918" s="183" t="s">
        <v>98</v>
      </c>
      <c r="E1918" s="184">
        <v>285</v>
      </c>
      <c r="F1918" s="184">
        <v>220</v>
      </c>
      <c r="G1918" s="185" t="s">
        <v>203</v>
      </c>
      <c r="H1918" s="185"/>
      <c r="I1918" s="184">
        <v>97.11</v>
      </c>
      <c r="J1918" s="184">
        <v>317.11</v>
      </c>
      <c r="K1918" s="185">
        <v>50</v>
      </c>
      <c r="L1918" s="185"/>
      <c r="M1918" s="186"/>
      <c r="N1918" s="61" t="s">
        <v>51</v>
      </c>
      <c r="P1918" s="175" t="s">
        <v>97</v>
      </c>
      <c r="T1918" s="176"/>
    </row>
    <row r="1919" spans="1:20" s="61" customFormat="1" ht="17.25">
      <c r="A1919" s="183" t="s">
        <v>4121</v>
      </c>
      <c r="B1919" s="183" t="s">
        <v>4122</v>
      </c>
      <c r="C1919" s="183" t="s">
        <v>97</v>
      </c>
      <c r="D1919" s="183" t="s">
        <v>98</v>
      </c>
      <c r="E1919" s="184">
        <v>285</v>
      </c>
      <c r="F1919" s="184">
        <v>220</v>
      </c>
      <c r="G1919" s="185" t="s">
        <v>203</v>
      </c>
      <c r="H1919" s="185"/>
      <c r="I1919" s="184">
        <v>97.11</v>
      </c>
      <c r="J1919" s="184">
        <v>317.11</v>
      </c>
      <c r="K1919" s="185">
        <v>108</v>
      </c>
      <c r="L1919" s="185"/>
      <c r="M1919" s="186"/>
      <c r="N1919" s="61" t="s">
        <v>51</v>
      </c>
      <c r="P1919" s="175" t="s">
        <v>97</v>
      </c>
      <c r="T1919" s="176"/>
    </row>
    <row r="1920" spans="1:20" s="61" customFormat="1" ht="17.25">
      <c r="A1920" s="183" t="s">
        <v>4123</v>
      </c>
      <c r="B1920" s="183" t="s">
        <v>4124</v>
      </c>
      <c r="C1920" s="183" t="s">
        <v>116</v>
      </c>
      <c r="D1920" s="183" t="s">
        <v>117</v>
      </c>
      <c r="E1920" s="184">
        <v>249</v>
      </c>
      <c r="F1920" s="184">
        <v>210</v>
      </c>
      <c r="G1920" s="185" t="s">
        <v>268</v>
      </c>
      <c r="H1920" s="185"/>
      <c r="I1920" s="184">
        <v>88.46</v>
      </c>
      <c r="J1920" s="184">
        <v>298.46</v>
      </c>
      <c r="K1920" s="185">
        <v>43</v>
      </c>
      <c r="L1920" s="185"/>
      <c r="M1920" s="186"/>
      <c r="N1920" s="61" t="s">
        <v>51</v>
      </c>
      <c r="P1920" s="175" t="s">
        <v>116</v>
      </c>
      <c r="T1920" s="176"/>
    </row>
    <row r="1921" spans="1:20" s="61" customFormat="1" ht="17.25">
      <c r="A1921" s="183" t="s">
        <v>4125</v>
      </c>
      <c r="B1921" s="183" t="s">
        <v>4126</v>
      </c>
      <c r="C1921" s="183" t="s">
        <v>116</v>
      </c>
      <c r="D1921" s="183" t="s">
        <v>117</v>
      </c>
      <c r="E1921" s="184">
        <v>249</v>
      </c>
      <c r="F1921" s="184">
        <v>210</v>
      </c>
      <c r="G1921" s="185" t="s">
        <v>268</v>
      </c>
      <c r="H1921" s="185"/>
      <c r="I1921" s="184">
        <v>88.46</v>
      </c>
      <c r="J1921" s="184">
        <v>298.46</v>
      </c>
      <c r="K1921" s="185">
        <v>31</v>
      </c>
      <c r="L1921" s="185"/>
      <c r="M1921" s="186"/>
      <c r="N1921" s="61" t="s">
        <v>51</v>
      </c>
      <c r="P1921" s="175" t="s">
        <v>116</v>
      </c>
      <c r="T1921" s="176"/>
    </row>
    <row r="1922" spans="1:20" s="61" customFormat="1" ht="17.25">
      <c r="A1922" s="183" t="s">
        <v>4127</v>
      </c>
      <c r="B1922" s="183" t="s">
        <v>4128</v>
      </c>
      <c r="C1922" s="183" t="s">
        <v>116</v>
      </c>
      <c r="D1922" s="183" t="s">
        <v>117</v>
      </c>
      <c r="E1922" s="184">
        <v>249</v>
      </c>
      <c r="F1922" s="184">
        <v>210</v>
      </c>
      <c r="G1922" s="188" t="s">
        <v>268</v>
      </c>
      <c r="H1922" s="185"/>
      <c r="I1922" s="184">
        <v>88.46</v>
      </c>
      <c r="J1922" s="184">
        <v>298.46</v>
      </c>
      <c r="K1922" s="185">
        <v>97</v>
      </c>
      <c r="L1922" s="185"/>
      <c r="M1922" s="186"/>
      <c r="N1922" s="61" t="s">
        <v>51</v>
      </c>
      <c r="P1922" s="175" t="s">
        <v>116</v>
      </c>
      <c r="T1922" s="176"/>
    </row>
    <row r="1923" spans="1:20" s="61" customFormat="1" ht="17.25">
      <c r="A1923" s="183" t="s">
        <v>4129</v>
      </c>
      <c r="B1923" s="183" t="s">
        <v>4130</v>
      </c>
      <c r="C1923" s="183" t="s">
        <v>49</v>
      </c>
      <c r="D1923" s="183" t="s">
        <v>50</v>
      </c>
      <c r="E1923" s="184">
        <v>340</v>
      </c>
      <c r="F1923" s="184">
        <v>340</v>
      </c>
      <c r="G1923" s="188"/>
      <c r="H1923" s="183"/>
      <c r="I1923" s="184">
        <v>99.97</v>
      </c>
      <c r="J1923" s="184">
        <v>439.97</v>
      </c>
      <c r="K1923" s="185">
        <v>79</v>
      </c>
      <c r="L1923" s="185"/>
      <c r="M1923" s="186"/>
      <c r="N1923" s="61" t="s">
        <v>51</v>
      </c>
      <c r="P1923" s="175" t="s">
        <v>49</v>
      </c>
      <c r="T1923" s="176"/>
    </row>
    <row r="1924" spans="1:20" s="61" customFormat="1" ht="17.25">
      <c r="A1924" s="183" t="s">
        <v>4131</v>
      </c>
      <c r="B1924" s="183" t="s">
        <v>4132</v>
      </c>
      <c r="C1924" s="183" t="s">
        <v>49</v>
      </c>
      <c r="D1924" s="183" t="s">
        <v>50</v>
      </c>
      <c r="E1924" s="184">
        <v>340</v>
      </c>
      <c r="F1924" s="184">
        <v>340</v>
      </c>
      <c r="G1924" s="185"/>
      <c r="H1924" s="185"/>
      <c r="I1924" s="184">
        <v>99.97</v>
      </c>
      <c r="J1924" s="184">
        <v>439.97</v>
      </c>
      <c r="K1924" s="185">
        <v>154</v>
      </c>
      <c r="L1924" s="185"/>
      <c r="M1924" s="186"/>
      <c r="N1924" s="61" t="s">
        <v>51</v>
      </c>
      <c r="P1924" s="175" t="s">
        <v>49</v>
      </c>
      <c r="T1924" s="176"/>
    </row>
    <row r="1925" spans="1:20" s="61" customFormat="1" ht="17.25">
      <c r="A1925" s="183" t="s">
        <v>4133</v>
      </c>
      <c r="B1925" s="183" t="s">
        <v>4134</v>
      </c>
      <c r="C1925" s="183" t="s">
        <v>1205</v>
      </c>
      <c r="D1925" s="183" t="s">
        <v>1206</v>
      </c>
      <c r="E1925" s="184"/>
      <c r="F1925" s="184"/>
      <c r="G1925" s="185"/>
      <c r="H1925" s="185"/>
      <c r="I1925" s="184"/>
      <c r="J1925" s="184"/>
      <c r="K1925" s="185" t="s">
        <v>410</v>
      </c>
      <c r="L1925" s="185"/>
      <c r="M1925" s="186"/>
      <c r="N1925" s="61" t="s">
        <v>410</v>
      </c>
      <c r="P1925" s="175" t="s">
        <v>1205</v>
      </c>
      <c r="T1925" s="176"/>
    </row>
    <row r="1926" spans="1:20" s="61" customFormat="1" ht="17.25">
      <c r="A1926" s="183" t="s">
        <v>4135</v>
      </c>
      <c r="B1926" s="183" t="s">
        <v>4136</v>
      </c>
      <c r="C1926" s="183" t="s">
        <v>1205</v>
      </c>
      <c r="D1926" s="183" t="s">
        <v>1206</v>
      </c>
      <c r="E1926" s="184"/>
      <c r="F1926" s="184"/>
      <c r="G1926" s="185"/>
      <c r="H1926" s="185"/>
      <c r="I1926" s="184"/>
      <c r="J1926" s="184"/>
      <c r="K1926" s="185" t="s">
        <v>410</v>
      </c>
      <c r="L1926" s="185"/>
      <c r="M1926" s="186"/>
      <c r="N1926" s="61" t="s">
        <v>410</v>
      </c>
      <c r="P1926" s="175" t="s">
        <v>1205</v>
      </c>
      <c r="T1926" s="176"/>
    </row>
    <row r="1927" spans="1:20" s="61" customFormat="1" ht="17.25">
      <c r="A1927" s="183" t="s">
        <v>4137</v>
      </c>
      <c r="B1927" s="183" t="s">
        <v>4138</v>
      </c>
      <c r="C1927" s="183" t="s">
        <v>1205</v>
      </c>
      <c r="D1927" s="183" t="s">
        <v>1206</v>
      </c>
      <c r="E1927" s="184"/>
      <c r="F1927" s="184"/>
      <c r="G1927" s="185"/>
      <c r="H1927" s="185"/>
      <c r="I1927" s="184"/>
      <c r="J1927" s="184"/>
      <c r="K1927" s="185" t="s">
        <v>410</v>
      </c>
      <c r="L1927" s="185"/>
      <c r="M1927" s="186"/>
      <c r="N1927" s="61" t="s">
        <v>410</v>
      </c>
      <c r="P1927" s="175" t="s">
        <v>1205</v>
      </c>
      <c r="T1927" s="176"/>
    </row>
    <row r="1928" spans="1:20" s="61" customFormat="1" ht="17.25">
      <c r="A1928" s="183" t="s">
        <v>4139</v>
      </c>
      <c r="B1928" s="183" t="s">
        <v>4140</v>
      </c>
      <c r="C1928" s="183" t="s">
        <v>1205</v>
      </c>
      <c r="D1928" s="183" t="s">
        <v>1206</v>
      </c>
      <c r="E1928" s="184"/>
      <c r="F1928" s="184"/>
      <c r="G1928" s="185"/>
      <c r="H1928" s="185"/>
      <c r="I1928" s="184"/>
      <c r="J1928" s="184"/>
      <c r="K1928" s="185" t="s">
        <v>410</v>
      </c>
      <c r="L1928" s="185"/>
      <c r="M1928" s="186"/>
      <c r="N1928" s="61" t="s">
        <v>410</v>
      </c>
      <c r="P1928" s="175" t="s">
        <v>1205</v>
      </c>
      <c r="T1928" s="176"/>
    </row>
    <row r="1929" spans="1:20" s="61" customFormat="1" ht="17.25">
      <c r="A1929" s="183" t="s">
        <v>4141</v>
      </c>
      <c r="B1929" s="183" t="s">
        <v>4142</v>
      </c>
      <c r="C1929" s="183" t="s">
        <v>1574</v>
      </c>
      <c r="D1929" s="183" t="s">
        <v>1575</v>
      </c>
      <c r="E1929" s="184"/>
      <c r="F1929" s="184"/>
      <c r="G1929" s="188"/>
      <c r="H1929" s="185"/>
      <c r="I1929" s="184"/>
      <c r="J1929" s="184"/>
      <c r="K1929" s="185" t="s">
        <v>410</v>
      </c>
      <c r="L1929" s="185"/>
      <c r="M1929" s="186"/>
      <c r="N1929" s="61" t="s">
        <v>410</v>
      </c>
      <c r="P1929" s="175" t="s">
        <v>1574</v>
      </c>
      <c r="T1929" s="176"/>
    </row>
    <row r="1930" spans="1:20" s="61" customFormat="1" ht="17.25">
      <c r="A1930" s="183" t="s">
        <v>4143</v>
      </c>
      <c r="B1930" s="183" t="s">
        <v>4144</v>
      </c>
      <c r="C1930" s="183" t="s">
        <v>1400</v>
      </c>
      <c r="D1930" s="183" t="s">
        <v>1401</v>
      </c>
      <c r="E1930" s="184">
        <v>198.9</v>
      </c>
      <c r="F1930" s="184">
        <v>198.9</v>
      </c>
      <c r="G1930" s="188"/>
      <c r="H1930" s="185"/>
      <c r="I1930" s="184">
        <v>85.59</v>
      </c>
      <c r="J1930" s="184">
        <v>284.49</v>
      </c>
      <c r="K1930" s="185">
        <v>20</v>
      </c>
      <c r="L1930" s="185"/>
      <c r="M1930" s="186"/>
      <c r="N1930" s="61" t="s">
        <v>51</v>
      </c>
      <c r="P1930" s="175" t="s">
        <v>1400</v>
      </c>
      <c r="T1930" s="176"/>
    </row>
    <row r="1931" spans="1:20" s="61" customFormat="1" ht="17.25">
      <c r="A1931" s="183" t="s">
        <v>4145</v>
      </c>
      <c r="B1931" s="183" t="s">
        <v>4146</v>
      </c>
      <c r="C1931" s="183" t="s">
        <v>4147</v>
      </c>
      <c r="D1931" s="183" t="s">
        <v>4148</v>
      </c>
      <c r="E1931" s="184"/>
      <c r="F1931" s="184"/>
      <c r="G1931" s="188"/>
      <c r="H1931" s="185"/>
      <c r="I1931" s="184"/>
      <c r="J1931" s="184"/>
      <c r="K1931" s="183" t="s">
        <v>410</v>
      </c>
      <c r="L1931" s="183"/>
      <c r="M1931" s="186"/>
      <c r="N1931" s="61" t="s">
        <v>410</v>
      </c>
      <c r="P1931" s="175" t="s">
        <v>4147</v>
      </c>
      <c r="T1931" s="176"/>
    </row>
    <row r="1932" spans="1:20" s="61" customFormat="1" ht="17.25">
      <c r="A1932" s="183" t="s">
        <v>4149</v>
      </c>
      <c r="B1932" s="183" t="s">
        <v>4150</v>
      </c>
      <c r="C1932" s="183" t="s">
        <v>1223</v>
      </c>
      <c r="D1932" s="183" t="s">
        <v>1224</v>
      </c>
      <c r="E1932" s="184"/>
      <c r="F1932" s="184"/>
      <c r="G1932" s="185"/>
      <c r="H1932" s="185"/>
      <c r="I1932" s="184"/>
      <c r="J1932" s="184"/>
      <c r="K1932" s="183" t="s">
        <v>410</v>
      </c>
      <c r="L1932" s="183"/>
      <c r="M1932" s="186"/>
      <c r="N1932" s="61" t="s">
        <v>410</v>
      </c>
      <c r="P1932" s="175" t="s">
        <v>1223</v>
      </c>
      <c r="T1932" s="176"/>
    </row>
    <row r="1933" spans="1:20" s="61" customFormat="1" ht="17.25">
      <c r="A1933" s="183" t="s">
        <v>4151</v>
      </c>
      <c r="B1933" s="183" t="s">
        <v>4152</v>
      </c>
      <c r="C1933" s="183" t="s">
        <v>4147</v>
      </c>
      <c r="D1933" s="183" t="s">
        <v>4148</v>
      </c>
      <c r="E1933" s="184">
        <v>85.99</v>
      </c>
      <c r="F1933" s="184">
        <v>79.99</v>
      </c>
      <c r="G1933" s="185" t="s">
        <v>126</v>
      </c>
      <c r="H1933" s="185"/>
      <c r="I1933" s="184">
        <v>22.65</v>
      </c>
      <c r="J1933" s="184">
        <v>102.64</v>
      </c>
      <c r="K1933" s="183">
        <v>0</v>
      </c>
      <c r="L1933" s="183" t="s">
        <v>130</v>
      </c>
      <c r="M1933" s="186" t="s">
        <v>332</v>
      </c>
      <c r="N1933" s="61" t="s">
        <v>51</v>
      </c>
      <c r="P1933" s="175" t="s">
        <v>4147</v>
      </c>
      <c r="T1933" s="176"/>
    </row>
    <row r="1934" spans="1:20" s="61" customFormat="1" ht="17.25">
      <c r="A1934" s="183" t="s">
        <v>4153</v>
      </c>
      <c r="B1934" s="183" t="s">
        <v>4154</v>
      </c>
      <c r="C1934" s="183" t="s">
        <v>4147</v>
      </c>
      <c r="D1934" s="183" t="s">
        <v>4148</v>
      </c>
      <c r="E1934" s="184"/>
      <c r="F1934" s="184"/>
      <c r="G1934" s="185"/>
      <c r="H1934" s="185"/>
      <c r="I1934" s="184"/>
      <c r="J1934" s="184"/>
      <c r="K1934" s="183" t="s">
        <v>410</v>
      </c>
      <c r="L1934" s="183"/>
      <c r="M1934" s="186"/>
      <c r="N1934" s="61" t="s">
        <v>410</v>
      </c>
      <c r="P1934" s="175" t="s">
        <v>4147</v>
      </c>
      <c r="T1934" s="176"/>
    </row>
    <row r="1935" spans="1:20" s="61" customFormat="1" ht="17.25">
      <c r="A1935" s="183" t="s">
        <v>4155</v>
      </c>
      <c r="B1935" s="183" t="s">
        <v>4156</v>
      </c>
      <c r="C1935" s="183" t="s">
        <v>490</v>
      </c>
      <c r="D1935" s="183" t="s">
        <v>491</v>
      </c>
      <c r="E1935" s="184">
        <v>120</v>
      </c>
      <c r="F1935" s="184">
        <v>59.9</v>
      </c>
      <c r="G1935" s="188" t="s">
        <v>2707</v>
      </c>
      <c r="H1935" s="183" t="s">
        <v>4157</v>
      </c>
      <c r="I1935" s="184">
        <v>38.3</v>
      </c>
      <c r="J1935" s="184">
        <v>98.2</v>
      </c>
      <c r="K1935" s="185">
        <v>48</v>
      </c>
      <c r="L1935" s="185"/>
      <c r="M1935" s="186"/>
      <c r="N1935" s="61" t="s">
        <v>51</v>
      </c>
      <c r="P1935" s="175" t="s">
        <v>490</v>
      </c>
      <c r="T1935" s="176"/>
    </row>
    <row r="1936" spans="1:20" s="61" customFormat="1" ht="17.25">
      <c r="A1936" s="183" t="s">
        <v>4158</v>
      </c>
      <c r="B1936" s="183" t="s">
        <v>4159</v>
      </c>
      <c r="C1936" s="183" t="s">
        <v>490</v>
      </c>
      <c r="D1936" s="183" t="s">
        <v>491</v>
      </c>
      <c r="E1936" s="184">
        <v>120</v>
      </c>
      <c r="F1936" s="184">
        <v>59.9</v>
      </c>
      <c r="G1936" s="188" t="s">
        <v>2707</v>
      </c>
      <c r="H1936" s="185" t="s">
        <v>4157</v>
      </c>
      <c r="I1936" s="184">
        <v>39.52</v>
      </c>
      <c r="J1936" s="184">
        <v>99.42</v>
      </c>
      <c r="K1936" s="185">
        <v>53</v>
      </c>
      <c r="L1936" s="185"/>
      <c r="M1936" s="186"/>
      <c r="N1936" s="61" t="s">
        <v>51</v>
      </c>
      <c r="P1936" s="175" t="s">
        <v>490</v>
      </c>
      <c r="T1936" s="176"/>
    </row>
    <row r="1937" spans="1:20" s="61" customFormat="1" ht="17.25">
      <c r="A1937" s="183" t="s">
        <v>4160</v>
      </c>
      <c r="B1937" s="183" t="s">
        <v>4161</v>
      </c>
      <c r="C1937" s="183" t="s">
        <v>490</v>
      </c>
      <c r="D1937" s="183" t="s">
        <v>491</v>
      </c>
      <c r="E1937" s="184">
        <v>120</v>
      </c>
      <c r="F1937" s="184">
        <v>59.9</v>
      </c>
      <c r="G1937" s="188" t="s">
        <v>2707</v>
      </c>
      <c r="H1937" s="185" t="s">
        <v>4157</v>
      </c>
      <c r="I1937" s="184">
        <v>39.52</v>
      </c>
      <c r="J1937" s="184">
        <v>99.42</v>
      </c>
      <c r="K1937" s="183">
        <v>61</v>
      </c>
      <c r="L1937" s="183"/>
      <c r="M1937" s="186"/>
      <c r="N1937" s="61" t="s">
        <v>51</v>
      </c>
      <c r="P1937" s="175" t="s">
        <v>490</v>
      </c>
      <c r="T1937" s="176"/>
    </row>
    <row r="1938" spans="1:20" s="61" customFormat="1" ht="17.25">
      <c r="A1938" s="183" t="s">
        <v>4162</v>
      </c>
      <c r="B1938" s="183" t="s">
        <v>4163</v>
      </c>
      <c r="C1938" s="183" t="s">
        <v>490</v>
      </c>
      <c r="D1938" s="183" t="s">
        <v>491</v>
      </c>
      <c r="E1938" s="184">
        <v>120</v>
      </c>
      <c r="F1938" s="184">
        <v>59.9</v>
      </c>
      <c r="G1938" s="188" t="s">
        <v>2707</v>
      </c>
      <c r="H1938" s="185" t="s">
        <v>4157</v>
      </c>
      <c r="I1938" s="184">
        <v>39.52</v>
      </c>
      <c r="J1938" s="184">
        <v>99.42</v>
      </c>
      <c r="K1938" s="183">
        <v>46</v>
      </c>
      <c r="L1938" s="183"/>
      <c r="M1938" s="186"/>
      <c r="N1938" s="61" t="s">
        <v>51</v>
      </c>
      <c r="P1938" s="175" t="s">
        <v>490</v>
      </c>
      <c r="T1938" s="176"/>
    </row>
    <row r="1939" spans="1:20" s="61" customFormat="1" ht="17.25">
      <c r="A1939" s="183" t="s">
        <v>4164</v>
      </c>
      <c r="B1939" s="183" t="s">
        <v>4165</v>
      </c>
      <c r="C1939" s="183" t="s">
        <v>1400</v>
      </c>
      <c r="D1939" s="183" t="s">
        <v>1401</v>
      </c>
      <c r="E1939" s="184">
        <v>139.15</v>
      </c>
      <c r="F1939" s="184">
        <v>135.7</v>
      </c>
      <c r="G1939" s="185" t="s">
        <v>475</v>
      </c>
      <c r="H1939" s="185"/>
      <c r="I1939" s="184">
        <v>50.32</v>
      </c>
      <c r="J1939" s="184">
        <v>186.02</v>
      </c>
      <c r="K1939" s="185">
        <v>29</v>
      </c>
      <c r="L1939" s="185"/>
      <c r="M1939" s="186"/>
      <c r="N1939" s="61" t="s">
        <v>51</v>
      </c>
      <c r="P1939" s="175" t="s">
        <v>1400</v>
      </c>
      <c r="T1939" s="176"/>
    </row>
    <row r="1940" spans="1:20" s="61" customFormat="1" ht="17.25">
      <c r="A1940" s="183" t="s">
        <v>4166</v>
      </c>
      <c r="B1940" s="183" t="s">
        <v>4167</v>
      </c>
      <c r="C1940" s="183" t="s">
        <v>1400</v>
      </c>
      <c r="D1940" s="183" t="s">
        <v>1401</v>
      </c>
      <c r="E1940" s="184">
        <v>139.15</v>
      </c>
      <c r="F1940" s="184">
        <v>135.7</v>
      </c>
      <c r="G1940" s="188" t="s">
        <v>475</v>
      </c>
      <c r="H1940" s="183"/>
      <c r="I1940" s="184">
        <v>50.32</v>
      </c>
      <c r="J1940" s="184">
        <v>186.02</v>
      </c>
      <c r="K1940" s="185">
        <v>30</v>
      </c>
      <c r="L1940" s="185"/>
      <c r="M1940" s="186"/>
      <c r="N1940" s="61" t="s">
        <v>51</v>
      </c>
      <c r="P1940" s="175" t="s">
        <v>1400</v>
      </c>
      <c r="T1940" s="176"/>
    </row>
    <row r="1941" spans="1:20" s="61" customFormat="1" ht="17.25">
      <c r="A1941" s="183" t="s">
        <v>4168</v>
      </c>
      <c r="B1941" s="183" t="s">
        <v>4169</v>
      </c>
      <c r="C1941" s="183" t="s">
        <v>1400</v>
      </c>
      <c r="D1941" s="183" t="s">
        <v>1401</v>
      </c>
      <c r="E1941" s="184">
        <v>139.15</v>
      </c>
      <c r="F1941" s="184">
        <v>135.7</v>
      </c>
      <c r="G1941" s="188" t="s">
        <v>475</v>
      </c>
      <c r="H1941" s="185"/>
      <c r="I1941" s="184">
        <v>50.32</v>
      </c>
      <c r="J1941" s="184">
        <v>186.02</v>
      </c>
      <c r="K1941" s="185">
        <v>18</v>
      </c>
      <c r="L1941" s="185"/>
      <c r="M1941" s="186"/>
      <c r="N1941" s="61" t="s">
        <v>51</v>
      </c>
      <c r="P1941" s="175" t="s">
        <v>1400</v>
      </c>
      <c r="T1941" s="176"/>
    </row>
    <row r="1942" spans="1:20" s="61" customFormat="1" ht="17.25">
      <c r="A1942" s="183" t="s">
        <v>4170</v>
      </c>
      <c r="B1942" s="183" t="s">
        <v>2767</v>
      </c>
      <c r="C1942" s="183" t="s">
        <v>2768</v>
      </c>
      <c r="D1942" s="183" t="s">
        <v>2769</v>
      </c>
      <c r="E1942" s="184">
        <v>159.99</v>
      </c>
      <c r="F1942" s="184">
        <v>138</v>
      </c>
      <c r="G1942" s="188" t="s">
        <v>102</v>
      </c>
      <c r="H1942" s="185"/>
      <c r="I1942" s="184">
        <v>56.62</v>
      </c>
      <c r="J1942" s="184">
        <v>194.62</v>
      </c>
      <c r="K1942" s="185">
        <v>0</v>
      </c>
      <c r="L1942" s="185" t="s">
        <v>372</v>
      </c>
      <c r="M1942" s="186" t="s">
        <v>58</v>
      </c>
      <c r="N1942" s="61" t="s">
        <v>51</v>
      </c>
      <c r="P1942" s="175" t="s">
        <v>2768</v>
      </c>
      <c r="T1942" s="176"/>
    </row>
    <row r="1943" spans="1:20" s="61" customFormat="1" ht="17.25">
      <c r="A1943" s="183" t="s">
        <v>4171</v>
      </c>
      <c r="B1943" s="183" t="s">
        <v>4172</v>
      </c>
      <c r="C1943" s="183" t="s">
        <v>241</v>
      </c>
      <c r="D1943" s="183" t="s">
        <v>242</v>
      </c>
      <c r="E1943" s="184">
        <v>153</v>
      </c>
      <c r="F1943" s="184">
        <v>153</v>
      </c>
      <c r="G1943" s="188"/>
      <c r="H1943" s="185"/>
      <c r="I1943" s="184">
        <v>50.32</v>
      </c>
      <c r="J1943" s="184">
        <v>203.32</v>
      </c>
      <c r="K1943" s="185">
        <v>0</v>
      </c>
      <c r="L1943" s="185"/>
      <c r="M1943" s="186"/>
      <c r="N1943" s="61" t="s">
        <v>51</v>
      </c>
      <c r="P1943" s="175" t="s">
        <v>241</v>
      </c>
      <c r="T1943" s="176"/>
    </row>
    <row r="1944" spans="1:20" s="61" customFormat="1" ht="17.25">
      <c r="A1944" s="183" t="s">
        <v>4173</v>
      </c>
      <c r="B1944" s="183" t="s">
        <v>4174</v>
      </c>
      <c r="C1944" s="183" t="s">
        <v>1400</v>
      </c>
      <c r="D1944" s="183" t="s">
        <v>1401</v>
      </c>
      <c r="E1944" s="184">
        <v>154.61</v>
      </c>
      <c r="F1944" s="184">
        <v>135.7</v>
      </c>
      <c r="G1944" s="188" t="s">
        <v>140</v>
      </c>
      <c r="H1944" s="185"/>
      <c r="I1944" s="184">
        <v>50.32</v>
      </c>
      <c r="J1944" s="184">
        <v>186.02</v>
      </c>
      <c r="K1944" s="185">
        <v>4</v>
      </c>
      <c r="L1944" s="185" t="s">
        <v>130</v>
      </c>
      <c r="M1944" s="186" t="s">
        <v>250</v>
      </c>
      <c r="N1944" s="61" t="s">
        <v>51</v>
      </c>
      <c r="P1944" s="175" t="s">
        <v>1400</v>
      </c>
      <c r="T1944" s="176"/>
    </row>
    <row r="1945" spans="1:20" s="61" customFormat="1" ht="17.25">
      <c r="A1945" s="183" t="s">
        <v>4175</v>
      </c>
      <c r="B1945" s="183" t="s">
        <v>2767</v>
      </c>
      <c r="C1945" s="183" t="s">
        <v>2768</v>
      </c>
      <c r="D1945" s="183" t="s">
        <v>2769</v>
      </c>
      <c r="E1945" s="184">
        <v>159.99</v>
      </c>
      <c r="F1945" s="184">
        <v>138</v>
      </c>
      <c r="G1945" s="185" t="s">
        <v>102</v>
      </c>
      <c r="H1945" s="185"/>
      <c r="I1945" s="184">
        <v>56.62</v>
      </c>
      <c r="J1945" s="184">
        <v>194.62</v>
      </c>
      <c r="K1945" s="185">
        <v>357</v>
      </c>
      <c r="L1945" s="185" t="s">
        <v>76</v>
      </c>
      <c r="M1945" s="186" t="s">
        <v>58</v>
      </c>
      <c r="N1945" s="61" t="s">
        <v>51</v>
      </c>
      <c r="P1945" s="175" t="s">
        <v>2768</v>
      </c>
      <c r="T1945" s="176"/>
    </row>
    <row r="1946" spans="1:20" s="61" customFormat="1" ht="17.25">
      <c r="A1946" s="183" t="s">
        <v>4176</v>
      </c>
      <c r="B1946" s="183" t="s">
        <v>2771</v>
      </c>
      <c r="C1946" s="183" t="s">
        <v>2768</v>
      </c>
      <c r="D1946" s="183" t="s">
        <v>2769</v>
      </c>
      <c r="E1946" s="184">
        <v>149.99</v>
      </c>
      <c r="F1946" s="184">
        <v>128</v>
      </c>
      <c r="G1946" s="188" t="s">
        <v>88</v>
      </c>
      <c r="H1946" s="185"/>
      <c r="I1946" s="184">
        <v>52.31</v>
      </c>
      <c r="J1946" s="184">
        <v>180.31</v>
      </c>
      <c r="K1946" s="185">
        <v>82</v>
      </c>
      <c r="L1946" s="185"/>
      <c r="M1946" s="186"/>
      <c r="N1946" s="61" t="s">
        <v>51</v>
      </c>
      <c r="P1946" s="175" t="s">
        <v>2768</v>
      </c>
      <c r="T1946" s="176"/>
    </row>
    <row r="1947" spans="1:20" s="61" customFormat="1" ht="17.25">
      <c r="A1947" s="183" t="s">
        <v>4177</v>
      </c>
      <c r="B1947" s="183" t="s">
        <v>2771</v>
      </c>
      <c r="C1947" s="183" t="s">
        <v>2768</v>
      </c>
      <c r="D1947" s="183" t="s">
        <v>2769</v>
      </c>
      <c r="E1947" s="184">
        <v>149.99</v>
      </c>
      <c r="F1947" s="184">
        <v>128</v>
      </c>
      <c r="G1947" s="188" t="s">
        <v>88</v>
      </c>
      <c r="H1947" s="185"/>
      <c r="I1947" s="184">
        <v>52.31</v>
      </c>
      <c r="J1947" s="184">
        <v>180.31</v>
      </c>
      <c r="K1947" s="185">
        <v>25</v>
      </c>
      <c r="L1947" s="185"/>
      <c r="M1947" s="186"/>
      <c r="N1947" s="61" t="s">
        <v>51</v>
      </c>
      <c r="P1947" s="175" t="s">
        <v>2768</v>
      </c>
      <c r="T1947" s="176"/>
    </row>
    <row r="1948" spans="1:20" s="61" customFormat="1" ht="17.25">
      <c r="A1948" s="183" t="s">
        <v>4178</v>
      </c>
      <c r="B1948" s="183" t="s">
        <v>4179</v>
      </c>
      <c r="C1948" s="183" t="s">
        <v>1400</v>
      </c>
      <c r="D1948" s="183" t="s">
        <v>1401</v>
      </c>
      <c r="E1948" s="184">
        <v>135.7</v>
      </c>
      <c r="F1948" s="184">
        <v>135.7</v>
      </c>
      <c r="G1948" s="185"/>
      <c r="H1948" s="185"/>
      <c r="I1948" s="184">
        <v>50.32</v>
      </c>
      <c r="J1948" s="184">
        <v>186.02</v>
      </c>
      <c r="K1948" s="185">
        <v>39</v>
      </c>
      <c r="L1948" s="185"/>
      <c r="M1948" s="186"/>
      <c r="N1948" s="61" t="s">
        <v>51</v>
      </c>
      <c r="P1948" s="175" t="s">
        <v>1400</v>
      </c>
      <c r="T1948" s="176"/>
    </row>
    <row r="1949" spans="1:20" s="61" customFormat="1" ht="17.25">
      <c r="A1949" s="183" t="s">
        <v>4180</v>
      </c>
      <c r="B1949" s="183" t="s">
        <v>4181</v>
      </c>
      <c r="C1949" s="183" t="s">
        <v>116</v>
      </c>
      <c r="D1949" s="183" t="s">
        <v>117</v>
      </c>
      <c r="E1949" s="184">
        <v>75</v>
      </c>
      <c r="F1949" s="184">
        <v>50</v>
      </c>
      <c r="G1949" s="185" t="s">
        <v>1052</v>
      </c>
      <c r="H1949" s="185"/>
      <c r="I1949" s="184">
        <v>26.46</v>
      </c>
      <c r="J1949" s="184">
        <v>75.12</v>
      </c>
      <c r="K1949" s="185">
        <v>0</v>
      </c>
      <c r="L1949" s="185" t="s">
        <v>76</v>
      </c>
      <c r="M1949" s="186" t="s">
        <v>1514</v>
      </c>
      <c r="N1949" s="61" t="s">
        <v>51</v>
      </c>
      <c r="P1949" s="175" t="s">
        <v>116</v>
      </c>
      <c r="T1949" s="176"/>
    </row>
    <row r="1950" spans="1:20" s="61" customFormat="1" ht="17.25">
      <c r="A1950" s="183" t="s">
        <v>4182</v>
      </c>
      <c r="B1950" s="183" t="s">
        <v>4183</v>
      </c>
      <c r="C1950" s="183" t="s">
        <v>116</v>
      </c>
      <c r="D1950" s="183" t="s">
        <v>117</v>
      </c>
      <c r="E1950" s="184"/>
      <c r="F1950" s="184"/>
      <c r="G1950" s="188"/>
      <c r="H1950" s="185"/>
      <c r="I1950" s="184"/>
      <c r="J1950" s="184"/>
      <c r="K1950" s="183" t="s">
        <v>410</v>
      </c>
      <c r="L1950" s="183"/>
      <c r="M1950" s="186"/>
      <c r="N1950" s="61" t="s">
        <v>410</v>
      </c>
      <c r="P1950" s="175" t="s">
        <v>116</v>
      </c>
      <c r="T1950" s="176"/>
    </row>
    <row r="1951" spans="1:20" s="61" customFormat="1" ht="17.25">
      <c r="A1951" s="183" t="s">
        <v>4184</v>
      </c>
      <c r="B1951" s="183" t="s">
        <v>4185</v>
      </c>
      <c r="C1951" s="183" t="s">
        <v>179</v>
      </c>
      <c r="D1951" s="183" t="s">
        <v>179</v>
      </c>
      <c r="E1951" s="184"/>
      <c r="F1951" s="184"/>
      <c r="G1951" s="188"/>
      <c r="H1951" s="185"/>
      <c r="I1951" s="184"/>
      <c r="J1951" s="184"/>
      <c r="K1951" s="185" t="s">
        <v>410</v>
      </c>
      <c r="L1951" s="185"/>
      <c r="M1951" s="186"/>
      <c r="N1951" s="61" t="s">
        <v>410</v>
      </c>
      <c r="P1951" s="175" t="s">
        <v>179</v>
      </c>
      <c r="T1951" s="176"/>
    </row>
    <row r="1952" spans="1:20" s="61" customFormat="1" ht="17.25">
      <c r="A1952" s="183" t="s">
        <v>4186</v>
      </c>
      <c r="B1952" s="183" t="s">
        <v>4187</v>
      </c>
      <c r="C1952" s="183" t="s">
        <v>179</v>
      </c>
      <c r="D1952" s="183" t="s">
        <v>179</v>
      </c>
      <c r="E1952" s="184">
        <v>240</v>
      </c>
      <c r="F1952" s="184">
        <v>190</v>
      </c>
      <c r="G1952" s="188" t="s">
        <v>688</v>
      </c>
      <c r="H1952" s="185"/>
      <c r="I1952" s="184">
        <v>82.43</v>
      </c>
      <c r="J1952" s="184">
        <v>272.43</v>
      </c>
      <c r="K1952" s="183">
        <v>20</v>
      </c>
      <c r="L1952" s="183"/>
      <c r="M1952" s="186"/>
      <c r="N1952" s="61" t="s">
        <v>51</v>
      </c>
      <c r="P1952" s="175" t="s">
        <v>179</v>
      </c>
      <c r="T1952" s="176"/>
    </row>
    <row r="1953" spans="1:20" s="61" customFormat="1" ht="17.25">
      <c r="A1953" s="183" t="s">
        <v>4188</v>
      </c>
      <c r="B1953" s="183" t="s">
        <v>4189</v>
      </c>
      <c r="C1953" s="183" t="s">
        <v>49</v>
      </c>
      <c r="D1953" s="183" t="s">
        <v>50</v>
      </c>
      <c r="E1953" s="184">
        <v>679</v>
      </c>
      <c r="F1953" s="184">
        <v>679</v>
      </c>
      <c r="G1953" s="188"/>
      <c r="H1953" s="185"/>
      <c r="I1953" s="184">
        <v>300.98</v>
      </c>
      <c r="J1953" s="184">
        <v>979.98</v>
      </c>
      <c r="K1953" s="183">
        <v>0</v>
      </c>
      <c r="L1953" s="183"/>
      <c r="M1953" s="186"/>
      <c r="N1953" s="61" t="s">
        <v>51</v>
      </c>
      <c r="P1953" s="175" t="s">
        <v>49</v>
      </c>
      <c r="T1953" s="176"/>
    </row>
    <row r="1954" spans="1:20" s="61" customFormat="1" ht="17.25">
      <c r="A1954" s="183" t="s">
        <v>4190</v>
      </c>
      <c r="B1954" s="183" t="s">
        <v>4191</v>
      </c>
      <c r="C1954" s="183" t="s">
        <v>49</v>
      </c>
      <c r="D1954" s="183" t="s">
        <v>50</v>
      </c>
      <c r="E1954" s="184">
        <v>649</v>
      </c>
      <c r="F1954" s="184">
        <v>649</v>
      </c>
      <c r="G1954" s="188"/>
      <c r="H1954" s="185"/>
      <c r="I1954" s="184">
        <v>251.31</v>
      </c>
      <c r="J1954" s="184">
        <v>900.31</v>
      </c>
      <c r="K1954" s="185">
        <v>7</v>
      </c>
      <c r="L1954" s="185"/>
      <c r="M1954" s="186"/>
      <c r="N1954" s="61" t="s">
        <v>51</v>
      </c>
      <c r="P1954" s="175" t="s">
        <v>49</v>
      </c>
      <c r="T1954" s="176"/>
    </row>
    <row r="1955" spans="1:20" s="61" customFormat="1" ht="17.25">
      <c r="A1955" s="183" t="s">
        <v>4192</v>
      </c>
      <c r="B1955" s="183" t="s">
        <v>4193</v>
      </c>
      <c r="C1955" s="183" t="s">
        <v>97</v>
      </c>
      <c r="D1955" s="183" t="s">
        <v>98</v>
      </c>
      <c r="E1955" s="184">
        <v>115</v>
      </c>
      <c r="F1955" s="184">
        <v>115</v>
      </c>
      <c r="G1955" s="188"/>
      <c r="H1955" s="185"/>
      <c r="I1955" s="184">
        <v>50.77</v>
      </c>
      <c r="J1955" s="184">
        <v>165.77</v>
      </c>
      <c r="K1955" s="185">
        <v>9</v>
      </c>
      <c r="L1955" s="185"/>
      <c r="M1955" s="186"/>
      <c r="N1955" s="61" t="s">
        <v>51</v>
      </c>
      <c r="P1955" s="175" t="s">
        <v>97</v>
      </c>
      <c r="T1955" s="176"/>
    </row>
    <row r="1956" spans="1:20" s="61" customFormat="1" ht="17.25">
      <c r="A1956" s="183" t="s">
        <v>4194</v>
      </c>
      <c r="B1956" s="183" t="s">
        <v>4195</v>
      </c>
      <c r="C1956" s="183" t="s">
        <v>210</v>
      </c>
      <c r="D1956" s="183" t="s">
        <v>210</v>
      </c>
      <c r="E1956" s="184"/>
      <c r="F1956" s="184"/>
      <c r="G1956" s="185"/>
      <c r="H1956" s="185"/>
      <c r="I1956" s="184"/>
      <c r="J1956" s="184"/>
      <c r="K1956" s="185" t="s">
        <v>410</v>
      </c>
      <c r="L1956" s="185"/>
      <c r="M1956" s="186"/>
      <c r="N1956" s="61" t="s">
        <v>410</v>
      </c>
      <c r="P1956" s="175" t="s">
        <v>210</v>
      </c>
      <c r="T1956" s="176"/>
    </row>
    <row r="1957" spans="1:20" s="61" customFormat="1" ht="17.25">
      <c r="A1957" s="183" t="s">
        <v>4196</v>
      </c>
      <c r="B1957" s="183" t="s">
        <v>4197</v>
      </c>
      <c r="C1957" s="183" t="s">
        <v>210</v>
      </c>
      <c r="D1957" s="183" t="s">
        <v>210</v>
      </c>
      <c r="E1957" s="184"/>
      <c r="F1957" s="184"/>
      <c r="G1957" s="188"/>
      <c r="H1957" s="185"/>
      <c r="I1957" s="184"/>
      <c r="J1957" s="184"/>
      <c r="K1957" s="185" t="s">
        <v>410</v>
      </c>
      <c r="L1957" s="185"/>
      <c r="M1957" s="186"/>
      <c r="N1957" s="61" t="s">
        <v>410</v>
      </c>
      <c r="P1957" s="175" t="s">
        <v>210</v>
      </c>
      <c r="T1957" s="176"/>
    </row>
    <row r="1958" spans="1:20" s="61" customFormat="1" ht="17.25">
      <c r="A1958" s="183" t="s">
        <v>4198</v>
      </c>
      <c r="B1958" s="183" t="s">
        <v>4199</v>
      </c>
      <c r="C1958" s="183" t="s">
        <v>210</v>
      </c>
      <c r="D1958" s="183" t="s">
        <v>210</v>
      </c>
      <c r="E1958" s="184"/>
      <c r="F1958" s="184"/>
      <c r="G1958" s="188"/>
      <c r="H1958" s="185"/>
      <c r="I1958" s="184"/>
      <c r="J1958" s="184"/>
      <c r="K1958" s="185" t="s">
        <v>410</v>
      </c>
      <c r="L1958" s="185"/>
      <c r="M1958" s="186"/>
      <c r="N1958" s="61" t="s">
        <v>410</v>
      </c>
      <c r="P1958" s="175" t="s">
        <v>210</v>
      </c>
      <c r="T1958" s="176"/>
    </row>
    <row r="1959" spans="1:20" s="61" customFormat="1" ht="17.25">
      <c r="A1959" s="183" t="s">
        <v>4200</v>
      </c>
      <c r="B1959" s="183" t="s">
        <v>4201</v>
      </c>
      <c r="C1959" s="183" t="s">
        <v>97</v>
      </c>
      <c r="D1959" s="183" t="s">
        <v>98</v>
      </c>
      <c r="E1959" s="184">
        <v>310</v>
      </c>
      <c r="F1959" s="184">
        <v>260</v>
      </c>
      <c r="G1959" s="185" t="s">
        <v>107</v>
      </c>
      <c r="H1959" s="185"/>
      <c r="I1959" s="184">
        <v>141.93</v>
      </c>
      <c r="J1959" s="184">
        <v>401.93</v>
      </c>
      <c r="K1959" s="185">
        <v>9</v>
      </c>
      <c r="L1959" s="185"/>
      <c r="M1959" s="186"/>
      <c r="N1959" s="61" t="s">
        <v>51</v>
      </c>
      <c r="P1959" s="175" t="s">
        <v>97</v>
      </c>
      <c r="T1959" s="176"/>
    </row>
    <row r="1960" spans="1:20" s="61" customFormat="1" ht="17.25">
      <c r="A1960" s="183" t="s">
        <v>4202</v>
      </c>
      <c r="B1960" s="183" t="s">
        <v>4203</v>
      </c>
      <c r="C1960" s="183" t="s">
        <v>210</v>
      </c>
      <c r="D1960" s="183" t="s">
        <v>210</v>
      </c>
      <c r="E1960" s="184"/>
      <c r="F1960" s="184"/>
      <c r="G1960" s="188"/>
      <c r="H1960" s="185"/>
      <c r="I1960" s="184"/>
      <c r="J1960" s="184"/>
      <c r="K1960" s="185" t="s">
        <v>410</v>
      </c>
      <c r="L1960" s="185"/>
      <c r="M1960" s="186"/>
      <c r="N1960" s="61" t="s">
        <v>410</v>
      </c>
      <c r="P1960" s="175" t="s">
        <v>210</v>
      </c>
      <c r="T1960" s="176"/>
    </row>
    <row r="1961" spans="1:20" s="61" customFormat="1" ht="17.25">
      <c r="A1961" s="183" t="s">
        <v>4204</v>
      </c>
      <c r="B1961" s="183" t="s">
        <v>4205</v>
      </c>
      <c r="C1961" s="183" t="s">
        <v>49</v>
      </c>
      <c r="D1961" s="183" t="s">
        <v>50</v>
      </c>
      <c r="E1961" s="184"/>
      <c r="F1961" s="184"/>
      <c r="G1961" s="188"/>
      <c r="H1961" s="185"/>
      <c r="I1961" s="184"/>
      <c r="J1961" s="184"/>
      <c r="K1961" s="185" t="s">
        <v>410</v>
      </c>
      <c r="L1961" s="185"/>
      <c r="M1961" s="186"/>
      <c r="N1961" s="61" t="s">
        <v>410</v>
      </c>
      <c r="P1961" s="175" t="s">
        <v>49</v>
      </c>
      <c r="T1961" s="176"/>
    </row>
    <row r="1962" spans="1:20" s="61" customFormat="1" ht="17.25">
      <c r="A1962" s="183" t="s">
        <v>4206</v>
      </c>
      <c r="B1962" s="183" t="s">
        <v>4207</v>
      </c>
      <c r="C1962" s="183" t="s">
        <v>49</v>
      </c>
      <c r="D1962" s="183" t="s">
        <v>50</v>
      </c>
      <c r="E1962" s="184"/>
      <c r="F1962" s="184"/>
      <c r="G1962" s="185"/>
      <c r="H1962" s="185"/>
      <c r="I1962" s="184"/>
      <c r="J1962" s="184"/>
      <c r="K1962" s="185" t="s">
        <v>410</v>
      </c>
      <c r="L1962" s="185"/>
      <c r="M1962" s="186"/>
      <c r="N1962" s="61" t="s">
        <v>410</v>
      </c>
      <c r="P1962" s="175" t="s">
        <v>49</v>
      </c>
      <c r="T1962" s="176"/>
    </row>
    <row r="1963" spans="1:20" s="61" customFormat="1" ht="17.25">
      <c r="A1963" s="183" t="s">
        <v>4208</v>
      </c>
      <c r="B1963" s="183" t="s">
        <v>4209</v>
      </c>
      <c r="C1963" s="183" t="s">
        <v>49</v>
      </c>
      <c r="D1963" s="183" t="s">
        <v>50</v>
      </c>
      <c r="E1963" s="184"/>
      <c r="F1963" s="184"/>
      <c r="G1963" s="185"/>
      <c r="H1963" s="185"/>
      <c r="I1963" s="184"/>
      <c r="J1963" s="184"/>
      <c r="K1963" s="185" t="s">
        <v>410</v>
      </c>
      <c r="L1963" s="185"/>
      <c r="M1963" s="186"/>
      <c r="N1963" s="61" t="s">
        <v>410</v>
      </c>
      <c r="P1963" s="175" t="s">
        <v>49</v>
      </c>
      <c r="T1963" s="176"/>
    </row>
    <row r="1964" spans="1:20" s="61" customFormat="1" ht="17.25">
      <c r="A1964" s="183" t="s">
        <v>4210</v>
      </c>
      <c r="B1964" s="183" t="s">
        <v>4211</v>
      </c>
      <c r="C1964" s="183" t="s">
        <v>625</v>
      </c>
      <c r="D1964" s="183" t="s">
        <v>626</v>
      </c>
      <c r="E1964" s="184"/>
      <c r="F1964" s="184"/>
      <c r="G1964" s="188"/>
      <c r="H1964" s="185"/>
      <c r="I1964" s="184"/>
      <c r="J1964" s="184"/>
      <c r="K1964" s="185" t="s">
        <v>410</v>
      </c>
      <c r="L1964" s="185"/>
      <c r="M1964" s="186"/>
      <c r="N1964" s="61" t="s">
        <v>410</v>
      </c>
      <c r="P1964" s="175" t="s">
        <v>625</v>
      </c>
      <c r="T1964" s="176"/>
    </row>
    <row r="1965" spans="1:20" s="61" customFormat="1" ht="17.25">
      <c r="A1965" s="183" t="s">
        <v>4212</v>
      </c>
      <c r="B1965" s="183" t="s">
        <v>4213</v>
      </c>
      <c r="C1965" s="183" t="s">
        <v>625</v>
      </c>
      <c r="D1965" s="183" t="s">
        <v>626</v>
      </c>
      <c r="E1965" s="184"/>
      <c r="F1965" s="184"/>
      <c r="G1965" s="188"/>
      <c r="H1965" s="183"/>
      <c r="I1965" s="184"/>
      <c r="J1965" s="184"/>
      <c r="K1965" s="185" t="s">
        <v>410</v>
      </c>
      <c r="L1965" s="185"/>
      <c r="M1965" s="186"/>
      <c r="N1965" s="61" t="s">
        <v>410</v>
      </c>
      <c r="P1965" s="175" t="s">
        <v>625</v>
      </c>
      <c r="T1965" s="176"/>
    </row>
    <row r="1966" spans="1:20" s="61" customFormat="1" ht="17.25">
      <c r="A1966" s="183" t="s">
        <v>4214</v>
      </c>
      <c r="B1966" s="183" t="s">
        <v>4215</v>
      </c>
      <c r="C1966" s="183" t="s">
        <v>1205</v>
      </c>
      <c r="D1966" s="183" t="s">
        <v>1206</v>
      </c>
      <c r="E1966" s="184"/>
      <c r="F1966" s="184"/>
      <c r="G1966" s="188"/>
      <c r="H1966" s="183"/>
      <c r="I1966" s="184"/>
      <c r="J1966" s="184"/>
      <c r="K1966" s="185" t="s">
        <v>410</v>
      </c>
      <c r="L1966" s="185"/>
      <c r="M1966" s="186"/>
      <c r="N1966" s="61" t="s">
        <v>410</v>
      </c>
      <c r="P1966" s="175" t="s">
        <v>1205</v>
      </c>
      <c r="T1966" s="176"/>
    </row>
    <row r="1967" spans="1:20" s="61" customFormat="1" ht="17.25">
      <c r="A1967" s="183" t="s">
        <v>4216</v>
      </c>
      <c r="B1967" s="183" t="s">
        <v>4217</v>
      </c>
      <c r="C1967" s="183" t="s">
        <v>1205</v>
      </c>
      <c r="D1967" s="183" t="s">
        <v>1206</v>
      </c>
      <c r="E1967" s="184"/>
      <c r="F1967" s="184"/>
      <c r="G1967" s="188"/>
      <c r="H1967" s="183"/>
      <c r="I1967" s="184"/>
      <c r="J1967" s="184"/>
      <c r="K1967" s="185" t="s">
        <v>410</v>
      </c>
      <c r="L1967" s="185"/>
      <c r="M1967" s="186"/>
      <c r="N1967" s="61" t="s">
        <v>410</v>
      </c>
      <c r="P1967" s="175" t="s">
        <v>1205</v>
      </c>
      <c r="T1967" s="176"/>
    </row>
    <row r="1968" spans="1:20" s="61" customFormat="1" ht="17.25">
      <c r="A1968" s="183" t="s">
        <v>4218</v>
      </c>
      <c r="B1968" s="183" t="s">
        <v>4219</v>
      </c>
      <c r="C1968" s="183" t="s">
        <v>1205</v>
      </c>
      <c r="D1968" s="183" t="s">
        <v>1206</v>
      </c>
      <c r="E1968" s="184"/>
      <c r="F1968" s="184"/>
      <c r="G1968" s="185"/>
      <c r="H1968" s="185"/>
      <c r="I1968" s="184"/>
      <c r="J1968" s="184"/>
      <c r="K1968" s="185" t="s">
        <v>410</v>
      </c>
      <c r="L1968" s="185"/>
      <c r="M1968" s="186"/>
      <c r="N1968" s="61" t="s">
        <v>410</v>
      </c>
      <c r="P1968" s="175" t="s">
        <v>1205</v>
      </c>
      <c r="T1968" s="176"/>
    </row>
    <row r="1969" spans="1:20" s="61" customFormat="1" ht="17.25">
      <c r="A1969" s="183" t="s">
        <v>4220</v>
      </c>
      <c r="B1969" s="183" t="s">
        <v>4221</v>
      </c>
      <c r="C1969" s="183" t="s">
        <v>1205</v>
      </c>
      <c r="D1969" s="183" t="s">
        <v>1206</v>
      </c>
      <c r="E1969" s="184"/>
      <c r="F1969" s="184"/>
      <c r="G1969" s="185"/>
      <c r="H1969" s="185"/>
      <c r="I1969" s="184"/>
      <c r="J1969" s="184"/>
      <c r="K1969" s="185" t="s">
        <v>410</v>
      </c>
      <c r="L1969" s="185"/>
      <c r="M1969" s="186"/>
      <c r="N1969" s="61" t="s">
        <v>410</v>
      </c>
      <c r="P1969" s="175" t="s">
        <v>1205</v>
      </c>
      <c r="T1969" s="176"/>
    </row>
    <row r="1970" spans="1:20" s="61" customFormat="1" ht="17.25">
      <c r="A1970" s="183" t="s">
        <v>4222</v>
      </c>
      <c r="B1970" s="183" t="s">
        <v>4223</v>
      </c>
      <c r="C1970" s="183" t="s">
        <v>1205</v>
      </c>
      <c r="D1970" s="183" t="s">
        <v>1206</v>
      </c>
      <c r="E1970" s="184"/>
      <c r="F1970" s="184"/>
      <c r="G1970" s="185"/>
      <c r="H1970" s="185"/>
      <c r="I1970" s="184"/>
      <c r="J1970" s="184"/>
      <c r="K1970" s="185" t="s">
        <v>410</v>
      </c>
      <c r="L1970" s="185"/>
      <c r="M1970" s="186"/>
      <c r="N1970" s="61" t="s">
        <v>410</v>
      </c>
      <c r="P1970" s="175" t="s">
        <v>1205</v>
      </c>
      <c r="T1970" s="176"/>
    </row>
    <row r="1971" spans="1:20" s="61" customFormat="1" ht="17.25">
      <c r="A1971" s="183" t="s">
        <v>4224</v>
      </c>
      <c r="B1971" s="183" t="s">
        <v>4225</v>
      </c>
      <c r="C1971" s="183" t="s">
        <v>1205</v>
      </c>
      <c r="D1971" s="183" t="s">
        <v>1206</v>
      </c>
      <c r="E1971" s="184"/>
      <c r="F1971" s="184"/>
      <c r="G1971" s="185"/>
      <c r="H1971" s="185"/>
      <c r="I1971" s="184"/>
      <c r="J1971" s="184"/>
      <c r="K1971" s="185" t="s">
        <v>410</v>
      </c>
      <c r="L1971" s="185"/>
      <c r="M1971" s="186"/>
      <c r="N1971" s="61" t="s">
        <v>410</v>
      </c>
      <c r="P1971" s="175" t="s">
        <v>1205</v>
      </c>
      <c r="T1971" s="176"/>
    </row>
    <row r="1972" spans="1:20" s="61" customFormat="1" ht="17.25">
      <c r="A1972" s="183" t="s">
        <v>4226</v>
      </c>
      <c r="B1972" s="183" t="s">
        <v>4227</v>
      </c>
      <c r="C1972" s="183" t="s">
        <v>1205</v>
      </c>
      <c r="D1972" s="183" t="s">
        <v>1206</v>
      </c>
      <c r="E1972" s="184"/>
      <c r="F1972" s="184"/>
      <c r="G1972" s="185"/>
      <c r="H1972" s="185"/>
      <c r="I1972" s="184"/>
      <c r="J1972" s="184"/>
      <c r="K1972" s="185" t="s">
        <v>410</v>
      </c>
      <c r="L1972" s="185"/>
      <c r="M1972" s="186"/>
      <c r="N1972" s="61" t="s">
        <v>410</v>
      </c>
      <c r="P1972" s="175" t="s">
        <v>1205</v>
      </c>
      <c r="T1972" s="176"/>
    </row>
    <row r="1973" spans="1:20" s="61" customFormat="1" ht="17.25">
      <c r="A1973" s="183" t="s">
        <v>4228</v>
      </c>
      <c r="B1973" s="183" t="s">
        <v>4229</v>
      </c>
      <c r="C1973" s="183" t="s">
        <v>1205</v>
      </c>
      <c r="D1973" s="183" t="s">
        <v>1206</v>
      </c>
      <c r="E1973" s="184"/>
      <c r="F1973" s="184"/>
      <c r="G1973" s="185"/>
      <c r="H1973" s="185"/>
      <c r="I1973" s="184"/>
      <c r="J1973" s="184"/>
      <c r="K1973" s="185" t="s">
        <v>410</v>
      </c>
      <c r="L1973" s="185"/>
      <c r="M1973" s="186"/>
      <c r="N1973" s="61" t="s">
        <v>410</v>
      </c>
      <c r="P1973" s="175" t="s">
        <v>1205</v>
      </c>
      <c r="T1973" s="176"/>
    </row>
    <row r="1974" spans="1:20" s="61" customFormat="1" ht="17.25">
      <c r="A1974" s="183" t="s">
        <v>4230</v>
      </c>
      <c r="B1974" s="183" t="s">
        <v>4231</v>
      </c>
      <c r="C1974" s="183" t="s">
        <v>73</v>
      </c>
      <c r="D1974" s="183" t="s">
        <v>74</v>
      </c>
      <c r="E1974" s="184"/>
      <c r="F1974" s="184"/>
      <c r="G1974" s="185"/>
      <c r="H1974" s="185"/>
      <c r="I1974" s="184"/>
      <c r="J1974" s="184"/>
      <c r="K1974" s="185" t="s">
        <v>410</v>
      </c>
      <c r="L1974" s="185"/>
      <c r="M1974" s="186"/>
      <c r="N1974" s="61" t="s">
        <v>410</v>
      </c>
      <c r="P1974" s="175" t="s">
        <v>73</v>
      </c>
      <c r="T1974" s="176"/>
    </row>
    <row r="1975" spans="1:20" s="61" customFormat="1" ht="17.25">
      <c r="A1975" s="183" t="s">
        <v>4232</v>
      </c>
      <c r="B1975" s="183" t="s">
        <v>4233</v>
      </c>
      <c r="C1975" s="183" t="s">
        <v>73</v>
      </c>
      <c r="D1975" s="183" t="s">
        <v>74</v>
      </c>
      <c r="E1975" s="184"/>
      <c r="F1975" s="184"/>
      <c r="G1975" s="185"/>
      <c r="H1975" s="185"/>
      <c r="I1975" s="184"/>
      <c r="J1975" s="184"/>
      <c r="K1975" s="185" t="s">
        <v>410</v>
      </c>
      <c r="L1975" s="185"/>
      <c r="M1975" s="186"/>
      <c r="N1975" s="61" t="s">
        <v>410</v>
      </c>
      <c r="P1975" s="175" t="s">
        <v>73</v>
      </c>
      <c r="T1975" s="176"/>
    </row>
    <row r="1976" spans="1:20" s="61" customFormat="1" ht="17.25">
      <c r="A1976" s="183" t="s">
        <v>4234</v>
      </c>
      <c r="B1976" s="183" t="s">
        <v>4235</v>
      </c>
      <c r="C1976" s="183" t="s">
        <v>73</v>
      </c>
      <c r="D1976" s="183" t="s">
        <v>74</v>
      </c>
      <c r="E1976" s="184"/>
      <c r="F1976" s="184"/>
      <c r="G1976" s="185"/>
      <c r="H1976" s="185"/>
      <c r="I1976" s="184"/>
      <c r="J1976" s="184"/>
      <c r="K1976" s="185" t="s">
        <v>410</v>
      </c>
      <c r="L1976" s="185"/>
      <c r="M1976" s="186"/>
      <c r="N1976" s="61" t="s">
        <v>410</v>
      </c>
      <c r="P1976" s="175" t="s">
        <v>73</v>
      </c>
      <c r="T1976" s="176"/>
    </row>
    <row r="1977" spans="1:20" s="61" customFormat="1" ht="17.25">
      <c r="A1977" s="183" t="s">
        <v>4236</v>
      </c>
      <c r="B1977" s="183" t="s">
        <v>4237</v>
      </c>
      <c r="C1977" s="183" t="s">
        <v>261</v>
      </c>
      <c r="D1977" s="183" t="s">
        <v>262</v>
      </c>
      <c r="E1977" s="184">
        <v>290</v>
      </c>
      <c r="F1977" s="184">
        <v>210</v>
      </c>
      <c r="G1977" s="188" t="s">
        <v>356</v>
      </c>
      <c r="H1977" s="185" t="s">
        <v>2555</v>
      </c>
      <c r="I1977" s="184">
        <v>129.12</v>
      </c>
      <c r="J1977" s="184">
        <v>339.12</v>
      </c>
      <c r="K1977" s="185">
        <v>13</v>
      </c>
      <c r="L1977" s="185"/>
      <c r="M1977" s="186"/>
      <c r="N1977" s="61" t="s">
        <v>51</v>
      </c>
      <c r="P1977" s="175" t="s">
        <v>261</v>
      </c>
      <c r="T1977" s="176"/>
    </row>
    <row r="1978" spans="1:20" s="61" customFormat="1" ht="17.25">
      <c r="A1978" s="183" t="s">
        <v>4238</v>
      </c>
      <c r="B1978" s="183" t="s">
        <v>4239</v>
      </c>
      <c r="C1978" s="183" t="s">
        <v>261</v>
      </c>
      <c r="D1978" s="183" t="s">
        <v>262</v>
      </c>
      <c r="E1978" s="184">
        <v>284</v>
      </c>
      <c r="F1978" s="184">
        <v>210</v>
      </c>
      <c r="G1978" s="185" t="s">
        <v>464</v>
      </c>
      <c r="H1978" s="185" t="s">
        <v>2555</v>
      </c>
      <c r="I1978" s="184">
        <v>129.12</v>
      </c>
      <c r="J1978" s="184">
        <v>339.12</v>
      </c>
      <c r="K1978" s="185">
        <v>15</v>
      </c>
      <c r="L1978" s="185"/>
      <c r="M1978" s="186"/>
      <c r="N1978" s="61" t="s">
        <v>51</v>
      </c>
      <c r="P1978" s="175" t="s">
        <v>261</v>
      </c>
      <c r="T1978" s="176"/>
    </row>
    <row r="1979" spans="1:20" s="61" customFormat="1" ht="17.25">
      <c r="A1979" s="183" t="s">
        <v>4240</v>
      </c>
      <c r="B1979" s="183" t="s">
        <v>4241</v>
      </c>
      <c r="C1979" s="183" t="s">
        <v>647</v>
      </c>
      <c r="D1979" s="183" t="s">
        <v>648</v>
      </c>
      <c r="E1979" s="184">
        <v>289</v>
      </c>
      <c r="F1979" s="184">
        <v>225</v>
      </c>
      <c r="G1979" s="185" t="s">
        <v>203</v>
      </c>
      <c r="H1979" s="185"/>
      <c r="I1979" s="184">
        <v>102.43</v>
      </c>
      <c r="J1979" s="184">
        <v>327.43</v>
      </c>
      <c r="K1979" s="185">
        <v>83</v>
      </c>
      <c r="L1979" s="185"/>
      <c r="M1979" s="186"/>
      <c r="N1979" s="61" t="s">
        <v>51</v>
      </c>
      <c r="P1979" s="175" t="s">
        <v>647</v>
      </c>
      <c r="T1979" s="176"/>
    </row>
    <row r="1980" spans="1:20" s="61" customFormat="1" ht="17.25">
      <c r="A1980" s="183" t="s">
        <v>4242</v>
      </c>
      <c r="B1980" s="183" t="s">
        <v>4243</v>
      </c>
      <c r="C1980" s="183" t="s">
        <v>647</v>
      </c>
      <c r="D1980" s="183" t="s">
        <v>648</v>
      </c>
      <c r="E1980" s="184">
        <v>289</v>
      </c>
      <c r="F1980" s="184">
        <v>225</v>
      </c>
      <c r="G1980" s="185" t="s">
        <v>203</v>
      </c>
      <c r="H1980" s="185"/>
      <c r="I1980" s="184">
        <v>102.43</v>
      </c>
      <c r="J1980" s="184">
        <v>327.43</v>
      </c>
      <c r="K1980" s="185">
        <v>36</v>
      </c>
      <c r="L1980" s="185"/>
      <c r="M1980" s="186"/>
      <c r="N1980" s="61" t="s">
        <v>51</v>
      </c>
      <c r="P1980" s="175" t="s">
        <v>647</v>
      </c>
      <c r="T1980" s="176"/>
    </row>
    <row r="1981" spans="1:20" s="61" customFormat="1" ht="17.25">
      <c r="A1981" s="183" t="s">
        <v>4244</v>
      </c>
      <c r="B1981" s="183" t="s">
        <v>4245</v>
      </c>
      <c r="C1981" s="183" t="s">
        <v>647</v>
      </c>
      <c r="D1981" s="183" t="s">
        <v>648</v>
      </c>
      <c r="E1981" s="184">
        <v>289</v>
      </c>
      <c r="F1981" s="184">
        <v>195</v>
      </c>
      <c r="G1981" s="185" t="s">
        <v>652</v>
      </c>
      <c r="H1981" s="185"/>
      <c r="I1981" s="184">
        <v>102.43</v>
      </c>
      <c r="J1981" s="184">
        <v>297.43</v>
      </c>
      <c r="K1981" s="185">
        <v>17</v>
      </c>
      <c r="L1981" s="185"/>
      <c r="M1981" s="186"/>
      <c r="N1981" s="61" t="s">
        <v>51</v>
      </c>
      <c r="P1981" s="175" t="s">
        <v>647</v>
      </c>
      <c r="T1981" s="176"/>
    </row>
    <row r="1982" spans="1:20" s="61" customFormat="1" ht="17.25">
      <c r="A1982" s="183" t="s">
        <v>4246</v>
      </c>
      <c r="B1982" s="183" t="s">
        <v>4247</v>
      </c>
      <c r="C1982" s="183" t="s">
        <v>647</v>
      </c>
      <c r="D1982" s="183" t="s">
        <v>648</v>
      </c>
      <c r="E1982" s="184"/>
      <c r="F1982" s="184"/>
      <c r="G1982" s="185"/>
      <c r="H1982" s="185"/>
      <c r="I1982" s="184"/>
      <c r="J1982" s="184"/>
      <c r="K1982" s="185" t="s">
        <v>410</v>
      </c>
      <c r="L1982" s="185"/>
      <c r="M1982" s="186"/>
      <c r="N1982" s="61" t="s">
        <v>410</v>
      </c>
      <c r="P1982" s="175" t="s">
        <v>647</v>
      </c>
      <c r="T1982" s="176"/>
    </row>
    <row r="1983" spans="1:20" s="61" customFormat="1" ht="17.25">
      <c r="A1983" s="183" t="s">
        <v>4248</v>
      </c>
      <c r="B1983" s="183" t="s">
        <v>4249</v>
      </c>
      <c r="C1983" s="183" t="s">
        <v>647</v>
      </c>
      <c r="D1983" s="183" t="s">
        <v>648</v>
      </c>
      <c r="E1983" s="184">
        <v>179</v>
      </c>
      <c r="F1983" s="184">
        <v>145</v>
      </c>
      <c r="G1983" s="185" t="s">
        <v>94</v>
      </c>
      <c r="H1983" s="185"/>
      <c r="I1983" s="184">
        <v>44.79</v>
      </c>
      <c r="J1983" s="184">
        <v>189.79</v>
      </c>
      <c r="K1983" s="185">
        <v>13</v>
      </c>
      <c r="L1983" s="185"/>
      <c r="M1983" s="186"/>
      <c r="N1983" s="61" t="s">
        <v>51</v>
      </c>
      <c r="P1983" s="175" t="s">
        <v>647</v>
      </c>
      <c r="T1983" s="176"/>
    </row>
    <row r="1984" spans="1:20" s="61" customFormat="1" ht="17.25">
      <c r="A1984" s="183" t="s">
        <v>4250</v>
      </c>
      <c r="B1984" s="183" t="s">
        <v>4251</v>
      </c>
      <c r="C1984" s="183" t="s">
        <v>647</v>
      </c>
      <c r="D1984" s="183" t="s">
        <v>648</v>
      </c>
      <c r="E1984" s="184">
        <v>179</v>
      </c>
      <c r="F1984" s="184">
        <v>150</v>
      </c>
      <c r="G1984" s="185" t="s">
        <v>107</v>
      </c>
      <c r="H1984" s="185"/>
      <c r="I1984" s="184">
        <v>46.11</v>
      </c>
      <c r="J1984" s="184">
        <v>196.11</v>
      </c>
      <c r="K1984" s="185">
        <v>0</v>
      </c>
      <c r="L1984" s="185"/>
      <c r="M1984" s="186"/>
      <c r="N1984" s="61" t="s">
        <v>51</v>
      </c>
      <c r="P1984" s="175" t="s">
        <v>647</v>
      </c>
      <c r="T1984" s="176"/>
    </row>
    <row r="1985" spans="1:20" s="61" customFormat="1" ht="17.25">
      <c r="A1985" s="183" t="s">
        <v>4252</v>
      </c>
      <c r="B1985" s="183" t="s">
        <v>4253</v>
      </c>
      <c r="C1985" s="183" t="s">
        <v>604</v>
      </c>
      <c r="D1985" s="183" t="s">
        <v>605</v>
      </c>
      <c r="E1985" s="184">
        <v>236</v>
      </c>
      <c r="F1985" s="184">
        <v>236</v>
      </c>
      <c r="G1985" s="185"/>
      <c r="H1985" s="185"/>
      <c r="I1985" s="184">
        <v>130.19</v>
      </c>
      <c r="J1985" s="184">
        <v>366.19</v>
      </c>
      <c r="K1985" s="185">
        <v>148</v>
      </c>
      <c r="L1985" s="185"/>
      <c r="M1985" s="186"/>
      <c r="N1985" s="61" t="s">
        <v>51</v>
      </c>
      <c r="P1985" s="175" t="s">
        <v>604</v>
      </c>
      <c r="T1985" s="176"/>
    </row>
    <row r="1986" spans="1:20" s="61" customFormat="1" ht="17.25">
      <c r="A1986" s="183" t="s">
        <v>4254</v>
      </c>
      <c r="B1986" s="183" t="s">
        <v>4255</v>
      </c>
      <c r="C1986" s="183" t="s">
        <v>604</v>
      </c>
      <c r="D1986" s="183" t="s">
        <v>605</v>
      </c>
      <c r="E1986" s="184">
        <v>236</v>
      </c>
      <c r="F1986" s="184">
        <v>236</v>
      </c>
      <c r="G1986" s="185"/>
      <c r="H1986" s="185"/>
      <c r="I1986" s="184">
        <v>130.19</v>
      </c>
      <c r="J1986" s="184">
        <v>366.19</v>
      </c>
      <c r="K1986" s="185">
        <v>14</v>
      </c>
      <c r="L1986" s="185"/>
      <c r="M1986" s="186"/>
      <c r="N1986" s="61" t="s">
        <v>51</v>
      </c>
      <c r="P1986" s="175" t="s">
        <v>604</v>
      </c>
      <c r="T1986" s="176"/>
    </row>
    <row r="1987" spans="1:20" s="61" customFormat="1" ht="17.25">
      <c r="A1987" s="183" t="s">
        <v>4256</v>
      </c>
      <c r="B1987" s="183" t="s">
        <v>4257</v>
      </c>
      <c r="C1987" s="183" t="s">
        <v>604</v>
      </c>
      <c r="D1987" s="183" t="s">
        <v>605</v>
      </c>
      <c r="E1987" s="184">
        <v>236</v>
      </c>
      <c r="F1987" s="184">
        <v>236</v>
      </c>
      <c r="G1987" s="185"/>
      <c r="H1987" s="185"/>
      <c r="I1987" s="184">
        <v>130.12</v>
      </c>
      <c r="J1987" s="184">
        <v>366.12</v>
      </c>
      <c r="K1987" s="185">
        <v>49</v>
      </c>
      <c r="L1987" s="185"/>
      <c r="M1987" s="186"/>
      <c r="N1987" s="61" t="s">
        <v>51</v>
      </c>
      <c r="P1987" s="175" t="s">
        <v>604</v>
      </c>
      <c r="T1987" s="176"/>
    </row>
    <row r="1988" spans="1:20" s="61" customFormat="1" ht="17.25">
      <c r="A1988" s="183" t="s">
        <v>4258</v>
      </c>
      <c r="B1988" s="183" t="s">
        <v>4259</v>
      </c>
      <c r="C1988" s="183" t="s">
        <v>604</v>
      </c>
      <c r="D1988" s="183" t="s">
        <v>605</v>
      </c>
      <c r="E1988" s="184">
        <v>236</v>
      </c>
      <c r="F1988" s="184">
        <v>236</v>
      </c>
      <c r="G1988" s="188"/>
      <c r="H1988" s="185"/>
      <c r="I1988" s="184">
        <v>130.12</v>
      </c>
      <c r="J1988" s="184">
        <v>366.12</v>
      </c>
      <c r="K1988" s="185">
        <v>117</v>
      </c>
      <c r="L1988" s="185"/>
      <c r="M1988" s="186"/>
      <c r="N1988" s="61" t="s">
        <v>51</v>
      </c>
      <c r="P1988" s="175" t="s">
        <v>604</v>
      </c>
      <c r="T1988" s="176"/>
    </row>
    <row r="1989" spans="1:20" s="61" customFormat="1" ht="17.25">
      <c r="A1989" s="183" t="s">
        <v>4260</v>
      </c>
      <c r="B1989" s="183" t="s">
        <v>4261</v>
      </c>
      <c r="C1989" s="183" t="s">
        <v>49</v>
      </c>
      <c r="D1989" s="183" t="s">
        <v>50</v>
      </c>
      <c r="E1989" s="184">
        <v>240</v>
      </c>
      <c r="F1989" s="184">
        <v>210</v>
      </c>
      <c r="G1989" s="188" t="s">
        <v>140</v>
      </c>
      <c r="H1989" s="185"/>
      <c r="I1989" s="184">
        <v>93.36</v>
      </c>
      <c r="J1989" s="184">
        <v>303.36</v>
      </c>
      <c r="K1989" s="185">
        <v>1</v>
      </c>
      <c r="L1989" s="185"/>
      <c r="M1989" s="186"/>
      <c r="N1989" s="61" t="s">
        <v>51</v>
      </c>
      <c r="P1989" s="175" t="s">
        <v>49</v>
      </c>
      <c r="T1989" s="176"/>
    </row>
    <row r="1990" spans="1:20" s="61" customFormat="1" ht="17.25">
      <c r="A1990" s="183" t="s">
        <v>4262</v>
      </c>
      <c r="B1990" s="183" t="s">
        <v>4263</v>
      </c>
      <c r="C1990" s="183" t="s">
        <v>49</v>
      </c>
      <c r="D1990" s="183" t="s">
        <v>50</v>
      </c>
      <c r="E1990" s="184">
        <v>240</v>
      </c>
      <c r="F1990" s="184">
        <v>210</v>
      </c>
      <c r="G1990" s="185" t="s">
        <v>140</v>
      </c>
      <c r="H1990" s="185"/>
      <c r="I1990" s="184">
        <v>93.36</v>
      </c>
      <c r="J1990" s="184">
        <v>303.36</v>
      </c>
      <c r="K1990" s="185">
        <v>116</v>
      </c>
      <c r="L1990" s="185" t="s">
        <v>130</v>
      </c>
      <c r="M1990" s="186" t="s">
        <v>1381</v>
      </c>
      <c r="N1990" s="61" t="s">
        <v>51</v>
      </c>
      <c r="P1990" s="175" t="s">
        <v>49</v>
      </c>
      <c r="T1990" s="176"/>
    </row>
    <row r="1991" spans="1:20" s="61" customFormat="1" ht="17.25">
      <c r="A1991" s="183" t="s">
        <v>4264</v>
      </c>
      <c r="B1991" s="183" t="s">
        <v>4265</v>
      </c>
      <c r="C1991" s="183" t="s">
        <v>49</v>
      </c>
      <c r="D1991" s="183" t="s">
        <v>50</v>
      </c>
      <c r="E1991" s="184">
        <v>145</v>
      </c>
      <c r="F1991" s="184">
        <v>125</v>
      </c>
      <c r="G1991" s="185" t="s">
        <v>102</v>
      </c>
      <c r="H1991" s="185"/>
      <c r="I1991" s="184">
        <v>38.2</v>
      </c>
      <c r="J1991" s="184">
        <v>163.2</v>
      </c>
      <c r="K1991" s="185">
        <v>190</v>
      </c>
      <c r="L1991" s="185"/>
      <c r="M1991" s="186"/>
      <c r="N1991" s="61" t="s">
        <v>51</v>
      </c>
      <c r="P1991" s="175" t="s">
        <v>49</v>
      </c>
      <c r="T1991" s="176"/>
    </row>
    <row r="1992" spans="1:20" s="61" customFormat="1" ht="17.25">
      <c r="A1992" s="183" t="s">
        <v>4266</v>
      </c>
      <c r="B1992" s="183" t="s">
        <v>4267</v>
      </c>
      <c r="C1992" s="183" t="s">
        <v>49</v>
      </c>
      <c r="D1992" s="183" t="s">
        <v>50</v>
      </c>
      <c r="E1992" s="184">
        <v>145</v>
      </c>
      <c r="F1992" s="184">
        <v>125</v>
      </c>
      <c r="G1992" s="185" t="s">
        <v>102</v>
      </c>
      <c r="H1992" s="185"/>
      <c r="I1992" s="184">
        <v>38.2</v>
      </c>
      <c r="J1992" s="184">
        <v>163.2</v>
      </c>
      <c r="K1992" s="185">
        <v>216</v>
      </c>
      <c r="L1992" s="185"/>
      <c r="M1992" s="186"/>
      <c r="N1992" s="61" t="s">
        <v>51</v>
      </c>
      <c r="P1992" s="175" t="s">
        <v>49</v>
      </c>
      <c r="T1992" s="176"/>
    </row>
    <row r="1993" spans="1:20" s="61" customFormat="1" ht="17.25">
      <c r="A1993" s="183" t="s">
        <v>4268</v>
      </c>
      <c r="B1993" s="183" t="s">
        <v>4269</v>
      </c>
      <c r="C1993" s="183" t="s">
        <v>757</v>
      </c>
      <c r="D1993" s="183" t="s">
        <v>758</v>
      </c>
      <c r="E1993" s="184">
        <v>170</v>
      </c>
      <c r="F1993" s="184">
        <v>140</v>
      </c>
      <c r="G1993" s="185" t="s">
        <v>395</v>
      </c>
      <c r="H1993" s="185"/>
      <c r="I1993" s="184">
        <v>48.07</v>
      </c>
      <c r="J1993" s="184">
        <v>188.07</v>
      </c>
      <c r="K1993" s="185">
        <v>66</v>
      </c>
      <c r="L1993" s="185"/>
      <c r="M1993" s="186"/>
      <c r="N1993" s="61" t="s">
        <v>51</v>
      </c>
      <c r="P1993" s="175" t="s">
        <v>757</v>
      </c>
      <c r="T1993" s="176"/>
    </row>
    <row r="1994" spans="1:20" s="61" customFormat="1" ht="17.25">
      <c r="A1994" s="183" t="s">
        <v>4270</v>
      </c>
      <c r="B1994" s="183" t="s">
        <v>4271</v>
      </c>
      <c r="C1994" s="183" t="s">
        <v>49</v>
      </c>
      <c r="D1994" s="183" t="s">
        <v>50</v>
      </c>
      <c r="E1994" s="184">
        <v>289</v>
      </c>
      <c r="F1994" s="184">
        <v>264</v>
      </c>
      <c r="G1994" s="185" t="s">
        <v>55</v>
      </c>
      <c r="H1994" s="185"/>
      <c r="I1994" s="184">
        <v>134.8</v>
      </c>
      <c r="J1994" s="184">
        <v>398.8</v>
      </c>
      <c r="K1994" s="185">
        <v>3</v>
      </c>
      <c r="L1994" s="185" t="s">
        <v>76</v>
      </c>
      <c r="M1994" s="186" t="s">
        <v>2427</v>
      </c>
      <c r="N1994" s="61" t="s">
        <v>51</v>
      </c>
      <c r="P1994" s="175" t="s">
        <v>49</v>
      </c>
      <c r="T1994" s="176"/>
    </row>
    <row r="1995" spans="1:20" s="61" customFormat="1" ht="17.25">
      <c r="A1995" s="183" t="s">
        <v>4272</v>
      </c>
      <c r="B1995" s="183" t="s">
        <v>4273</v>
      </c>
      <c r="C1995" s="183" t="s">
        <v>49</v>
      </c>
      <c r="D1995" s="183" t="s">
        <v>50</v>
      </c>
      <c r="E1995" s="184">
        <v>289</v>
      </c>
      <c r="F1995" s="184">
        <v>264</v>
      </c>
      <c r="G1995" s="185" t="s">
        <v>55</v>
      </c>
      <c r="H1995" s="185"/>
      <c r="I1995" s="184">
        <v>134.8</v>
      </c>
      <c r="J1995" s="184">
        <v>398.8</v>
      </c>
      <c r="K1995" s="185">
        <v>27</v>
      </c>
      <c r="L1995" s="185" t="s">
        <v>57</v>
      </c>
      <c r="M1995" s="186" t="s">
        <v>2427</v>
      </c>
      <c r="N1995" s="61" t="s">
        <v>51</v>
      </c>
      <c r="P1995" s="175" t="s">
        <v>49</v>
      </c>
      <c r="T1995" s="176"/>
    </row>
    <row r="1996" spans="1:20" s="61" customFormat="1" ht="17.25">
      <c r="A1996" s="183" t="s">
        <v>4274</v>
      </c>
      <c r="B1996" s="183" t="s">
        <v>4275</v>
      </c>
      <c r="C1996" s="183" t="s">
        <v>73</v>
      </c>
      <c r="D1996" s="183" t="s">
        <v>74</v>
      </c>
      <c r="E1996" s="184"/>
      <c r="F1996" s="184"/>
      <c r="G1996" s="188"/>
      <c r="H1996" s="185"/>
      <c r="I1996" s="184"/>
      <c r="J1996" s="184"/>
      <c r="K1996" s="185" t="s">
        <v>410</v>
      </c>
      <c r="L1996" s="185"/>
      <c r="M1996" s="186"/>
      <c r="N1996" s="61" t="s">
        <v>410</v>
      </c>
      <c r="P1996" s="175" t="s">
        <v>73</v>
      </c>
      <c r="T1996" s="176"/>
    </row>
    <row r="1997" spans="1:20" s="61" customFormat="1" ht="17.25">
      <c r="A1997" s="183" t="s">
        <v>4276</v>
      </c>
      <c r="B1997" s="183" t="s">
        <v>4277</v>
      </c>
      <c r="C1997" s="183" t="s">
        <v>241</v>
      </c>
      <c r="D1997" s="183" t="s">
        <v>242</v>
      </c>
      <c r="E1997" s="184">
        <v>71</v>
      </c>
      <c r="F1997" s="184">
        <v>71</v>
      </c>
      <c r="G1997" s="188"/>
      <c r="H1997" s="185"/>
      <c r="I1997" s="184">
        <v>33.16</v>
      </c>
      <c r="J1997" s="184">
        <v>104.16</v>
      </c>
      <c r="K1997" s="185">
        <v>26</v>
      </c>
      <c r="L1997" s="185"/>
      <c r="M1997" s="186"/>
      <c r="N1997" s="61" t="s">
        <v>51</v>
      </c>
      <c r="P1997" s="175" t="s">
        <v>241</v>
      </c>
      <c r="T1997" s="176"/>
    </row>
    <row r="1998" spans="1:20" s="61" customFormat="1" ht="17.25">
      <c r="A1998" s="183" t="s">
        <v>4278</v>
      </c>
      <c r="B1998" s="183" t="s">
        <v>4279</v>
      </c>
      <c r="C1998" s="183" t="s">
        <v>241</v>
      </c>
      <c r="D1998" s="183" t="s">
        <v>242</v>
      </c>
      <c r="E1998" s="184">
        <v>65</v>
      </c>
      <c r="F1998" s="184">
        <v>65</v>
      </c>
      <c r="G1998" s="188"/>
      <c r="H1998" s="185"/>
      <c r="I1998" s="184">
        <v>33.06</v>
      </c>
      <c r="J1998" s="184">
        <v>98.06</v>
      </c>
      <c r="K1998" s="185">
        <v>15</v>
      </c>
      <c r="L1998" s="185"/>
      <c r="M1998" s="186"/>
      <c r="N1998" s="61" t="s">
        <v>51</v>
      </c>
      <c r="P1998" s="175" t="s">
        <v>241</v>
      </c>
      <c r="T1998" s="176"/>
    </row>
    <row r="1999" spans="1:20" s="61" customFormat="1" ht="17.25">
      <c r="A1999" s="183" t="s">
        <v>4280</v>
      </c>
      <c r="B1999" s="183" t="s">
        <v>4281</v>
      </c>
      <c r="C1999" s="183" t="s">
        <v>73</v>
      </c>
      <c r="D1999" s="183" t="s">
        <v>74</v>
      </c>
      <c r="E1999" s="184">
        <v>631</v>
      </c>
      <c r="F1999" s="184">
        <v>510</v>
      </c>
      <c r="G1999" s="188" t="s">
        <v>99</v>
      </c>
      <c r="H1999" s="185"/>
      <c r="I1999" s="184">
        <v>249.25</v>
      </c>
      <c r="J1999" s="184">
        <v>759.25</v>
      </c>
      <c r="K1999" s="185">
        <v>15</v>
      </c>
      <c r="L1999" s="185"/>
      <c r="M1999" s="186"/>
      <c r="N1999" s="61" t="s">
        <v>51</v>
      </c>
      <c r="P1999" s="175" t="s">
        <v>73</v>
      </c>
      <c r="T1999" s="176"/>
    </row>
    <row r="2000" spans="1:20" s="61" customFormat="1" ht="17.25">
      <c r="A2000" s="183" t="s">
        <v>4282</v>
      </c>
      <c r="B2000" s="183" t="s">
        <v>4283</v>
      </c>
      <c r="C2000" s="183" t="s">
        <v>73</v>
      </c>
      <c r="D2000" s="183" t="s">
        <v>74</v>
      </c>
      <c r="E2000" s="184">
        <v>631</v>
      </c>
      <c r="F2000" s="184">
        <v>510</v>
      </c>
      <c r="G2000" s="185" t="s">
        <v>99</v>
      </c>
      <c r="H2000" s="185"/>
      <c r="I2000" s="184">
        <v>249.25</v>
      </c>
      <c r="J2000" s="184">
        <v>759.25</v>
      </c>
      <c r="K2000" s="185">
        <v>28</v>
      </c>
      <c r="L2000" s="185"/>
      <c r="M2000" s="186"/>
      <c r="N2000" s="61" t="s">
        <v>51</v>
      </c>
      <c r="P2000" s="175" t="s">
        <v>73</v>
      </c>
      <c r="T2000" s="176"/>
    </row>
    <row r="2001" spans="1:20" s="61" customFormat="1" ht="17.25">
      <c r="A2001" s="183" t="s">
        <v>4284</v>
      </c>
      <c r="B2001" s="183" t="s">
        <v>4285</v>
      </c>
      <c r="C2001" s="183" t="s">
        <v>73</v>
      </c>
      <c r="D2001" s="183" t="s">
        <v>74</v>
      </c>
      <c r="E2001" s="184"/>
      <c r="F2001" s="184"/>
      <c r="G2001" s="185"/>
      <c r="H2001" s="185"/>
      <c r="I2001" s="184"/>
      <c r="J2001" s="184"/>
      <c r="K2001" s="185" t="s">
        <v>410</v>
      </c>
      <c r="L2001" s="185"/>
      <c r="M2001" s="186"/>
      <c r="N2001" s="61" t="s">
        <v>410</v>
      </c>
      <c r="P2001" s="175" t="s">
        <v>73</v>
      </c>
      <c r="T2001" s="176"/>
    </row>
    <row r="2002" spans="1:20" s="61" customFormat="1" ht="17.25">
      <c r="A2002" s="183" t="s">
        <v>4286</v>
      </c>
      <c r="B2002" s="183" t="s">
        <v>4287</v>
      </c>
      <c r="C2002" s="183" t="s">
        <v>73</v>
      </c>
      <c r="D2002" s="183" t="s">
        <v>74</v>
      </c>
      <c r="E2002" s="184"/>
      <c r="F2002" s="184"/>
      <c r="G2002" s="185"/>
      <c r="H2002" s="185"/>
      <c r="I2002" s="184"/>
      <c r="J2002" s="184"/>
      <c r="K2002" s="185" t="s">
        <v>410</v>
      </c>
      <c r="L2002" s="185"/>
      <c r="M2002" s="186"/>
      <c r="N2002" s="61" t="s">
        <v>410</v>
      </c>
      <c r="P2002" s="175" t="s">
        <v>73</v>
      </c>
      <c r="T2002" s="176"/>
    </row>
    <row r="2003" spans="1:20" s="61" customFormat="1" ht="17.25">
      <c r="A2003" s="183" t="s">
        <v>4288</v>
      </c>
      <c r="B2003" s="183" t="s">
        <v>4289</v>
      </c>
      <c r="C2003" s="183" t="s">
        <v>73</v>
      </c>
      <c r="D2003" s="183" t="s">
        <v>74</v>
      </c>
      <c r="E2003" s="184"/>
      <c r="F2003" s="184"/>
      <c r="G2003" s="185"/>
      <c r="H2003" s="185"/>
      <c r="I2003" s="184"/>
      <c r="J2003" s="184"/>
      <c r="K2003" s="185" t="s">
        <v>410</v>
      </c>
      <c r="L2003" s="185"/>
      <c r="M2003" s="186"/>
      <c r="N2003" s="61" t="s">
        <v>410</v>
      </c>
      <c r="P2003" s="175" t="s">
        <v>73</v>
      </c>
      <c r="T2003" s="176"/>
    </row>
    <row r="2004" spans="1:20" s="61" customFormat="1" ht="17.25">
      <c r="A2004" s="183" t="s">
        <v>4290</v>
      </c>
      <c r="B2004" s="183" t="s">
        <v>4291</v>
      </c>
      <c r="C2004" s="183" t="s">
        <v>73</v>
      </c>
      <c r="D2004" s="183" t="s">
        <v>74</v>
      </c>
      <c r="E2004" s="184">
        <v>110</v>
      </c>
      <c r="F2004" s="184">
        <v>85</v>
      </c>
      <c r="G2004" s="185" t="s">
        <v>203</v>
      </c>
      <c r="H2004" s="185"/>
      <c r="I2004" s="184">
        <v>104.48</v>
      </c>
      <c r="J2004" s="184">
        <v>189.48</v>
      </c>
      <c r="K2004" s="185">
        <v>17</v>
      </c>
      <c r="L2004" s="185"/>
      <c r="M2004" s="186"/>
      <c r="N2004" s="61" t="s">
        <v>51</v>
      </c>
      <c r="P2004" s="175" t="s">
        <v>73</v>
      </c>
      <c r="T2004" s="176"/>
    </row>
    <row r="2005" spans="1:20" s="61" customFormat="1" ht="17.25">
      <c r="A2005" s="183" t="s">
        <v>4292</v>
      </c>
      <c r="B2005" s="183" t="s">
        <v>4293</v>
      </c>
      <c r="C2005" s="183" t="s">
        <v>73</v>
      </c>
      <c r="D2005" s="183" t="s">
        <v>74</v>
      </c>
      <c r="E2005" s="184">
        <v>110</v>
      </c>
      <c r="F2005" s="184">
        <v>85</v>
      </c>
      <c r="G2005" s="185" t="s">
        <v>203</v>
      </c>
      <c r="H2005" s="185"/>
      <c r="I2005" s="184">
        <v>104.48</v>
      </c>
      <c r="J2005" s="184">
        <v>189.48</v>
      </c>
      <c r="K2005" s="185">
        <v>0</v>
      </c>
      <c r="L2005" s="185"/>
      <c r="M2005" s="186"/>
      <c r="N2005" s="61" t="s">
        <v>51</v>
      </c>
      <c r="P2005" s="175" t="s">
        <v>73</v>
      </c>
      <c r="T2005" s="176"/>
    </row>
    <row r="2006" spans="1:20" s="61" customFormat="1" ht="17.25">
      <c r="A2006" s="183" t="s">
        <v>4294</v>
      </c>
      <c r="B2006" s="183" t="s">
        <v>4295</v>
      </c>
      <c r="C2006" s="183" t="s">
        <v>210</v>
      </c>
      <c r="D2006" s="183" t="s">
        <v>210</v>
      </c>
      <c r="E2006" s="184"/>
      <c r="F2006" s="184"/>
      <c r="G2006" s="185"/>
      <c r="H2006" s="185"/>
      <c r="I2006" s="184"/>
      <c r="J2006" s="184"/>
      <c r="K2006" s="185" t="s">
        <v>410</v>
      </c>
      <c r="L2006" s="185"/>
      <c r="M2006" s="186"/>
      <c r="N2006" s="61" t="s">
        <v>410</v>
      </c>
      <c r="P2006" s="175" t="s">
        <v>210</v>
      </c>
      <c r="T2006" s="176"/>
    </row>
    <row r="2007" spans="1:20" s="61" customFormat="1" ht="17.25">
      <c r="A2007" s="183" t="s">
        <v>4296</v>
      </c>
      <c r="B2007" s="183" t="s">
        <v>4297</v>
      </c>
      <c r="C2007" s="183" t="s">
        <v>116</v>
      </c>
      <c r="D2007" s="183" t="s">
        <v>117</v>
      </c>
      <c r="E2007" s="184"/>
      <c r="F2007" s="184"/>
      <c r="G2007" s="185"/>
      <c r="H2007" s="185"/>
      <c r="I2007" s="184"/>
      <c r="J2007" s="184"/>
      <c r="K2007" s="185" t="s">
        <v>410</v>
      </c>
      <c r="L2007" s="185"/>
      <c r="M2007" s="186"/>
      <c r="N2007" s="61" t="s">
        <v>410</v>
      </c>
      <c r="P2007" s="175" t="s">
        <v>116</v>
      </c>
      <c r="T2007" s="176"/>
    </row>
    <row r="2008" spans="1:20" s="61" customFormat="1" ht="17.25">
      <c r="A2008" s="183" t="s">
        <v>4298</v>
      </c>
      <c r="B2008" s="183" t="s">
        <v>4299</v>
      </c>
      <c r="C2008" s="183" t="s">
        <v>116</v>
      </c>
      <c r="D2008" s="183" t="s">
        <v>117</v>
      </c>
      <c r="E2008" s="184">
        <v>246</v>
      </c>
      <c r="F2008" s="184">
        <v>130</v>
      </c>
      <c r="G2008" s="185" t="s">
        <v>1646</v>
      </c>
      <c r="H2008" s="185"/>
      <c r="I2008" s="184">
        <v>96.13</v>
      </c>
      <c r="J2008" s="184">
        <v>226.13</v>
      </c>
      <c r="K2008" s="185">
        <v>49</v>
      </c>
      <c r="L2008" s="185"/>
      <c r="M2008" s="186"/>
      <c r="N2008" s="61" t="s">
        <v>51</v>
      </c>
      <c r="P2008" s="175" t="s">
        <v>116</v>
      </c>
      <c r="T2008" s="176"/>
    </row>
    <row r="2009" spans="1:20" s="61" customFormat="1" ht="17.25">
      <c r="A2009" s="183" t="s">
        <v>4300</v>
      </c>
      <c r="B2009" s="183" t="s">
        <v>4301</v>
      </c>
      <c r="C2009" s="183" t="s">
        <v>625</v>
      </c>
      <c r="D2009" s="183" t="s">
        <v>626</v>
      </c>
      <c r="E2009" s="184">
        <v>428</v>
      </c>
      <c r="F2009" s="184">
        <v>413</v>
      </c>
      <c r="G2009" s="185" t="s">
        <v>321</v>
      </c>
      <c r="H2009" s="185"/>
      <c r="I2009" s="184">
        <v>257.31</v>
      </c>
      <c r="J2009" s="184">
        <v>670.31</v>
      </c>
      <c r="K2009" s="185">
        <v>0</v>
      </c>
      <c r="L2009" s="185"/>
      <c r="M2009" s="186"/>
      <c r="N2009" s="61" t="s">
        <v>51</v>
      </c>
      <c r="P2009" s="175" t="s">
        <v>625</v>
      </c>
      <c r="T2009" s="176"/>
    </row>
    <row r="2010" spans="1:20" s="61" customFormat="1" ht="17.25">
      <c r="A2010" s="183" t="s">
        <v>4302</v>
      </c>
      <c r="B2010" s="183" t="s">
        <v>4303</v>
      </c>
      <c r="C2010" s="183" t="s">
        <v>116</v>
      </c>
      <c r="D2010" s="183" t="s">
        <v>117</v>
      </c>
      <c r="E2010" s="184">
        <v>139</v>
      </c>
      <c r="F2010" s="184">
        <v>115</v>
      </c>
      <c r="G2010" s="188" t="s">
        <v>395</v>
      </c>
      <c r="H2010" s="185"/>
      <c r="I2010" s="184">
        <v>41.9</v>
      </c>
      <c r="J2010" s="184">
        <v>156.9</v>
      </c>
      <c r="K2010" s="185">
        <v>89</v>
      </c>
      <c r="L2010" s="185" t="s">
        <v>76</v>
      </c>
      <c r="M2010" s="186" t="s">
        <v>1381</v>
      </c>
      <c r="N2010" s="61" t="s">
        <v>51</v>
      </c>
      <c r="P2010" s="175" t="s">
        <v>116</v>
      </c>
      <c r="T2010" s="176"/>
    </row>
    <row r="2011" spans="1:20" s="61" customFormat="1" ht="17.25">
      <c r="A2011" s="183" t="s">
        <v>4304</v>
      </c>
      <c r="B2011" s="183" t="s">
        <v>4305</v>
      </c>
      <c r="C2011" s="183" t="s">
        <v>116</v>
      </c>
      <c r="D2011" s="183" t="s">
        <v>117</v>
      </c>
      <c r="E2011" s="184">
        <v>159</v>
      </c>
      <c r="F2011" s="184">
        <v>135</v>
      </c>
      <c r="G2011" s="188" t="s">
        <v>268</v>
      </c>
      <c r="H2011" s="183"/>
      <c r="I2011" s="184">
        <v>90.27</v>
      </c>
      <c r="J2011" s="184">
        <v>225.27</v>
      </c>
      <c r="K2011" s="185">
        <v>165</v>
      </c>
      <c r="L2011" s="185" t="s">
        <v>57</v>
      </c>
      <c r="M2011" s="186" t="s">
        <v>1381</v>
      </c>
      <c r="N2011" s="61" t="s">
        <v>51</v>
      </c>
      <c r="P2011" s="175" t="s">
        <v>116</v>
      </c>
      <c r="T2011" s="176"/>
    </row>
    <row r="2012" spans="1:20" s="61" customFormat="1" ht="17.25">
      <c r="A2012" s="183" t="s">
        <v>4306</v>
      </c>
      <c r="B2012" s="183" t="s">
        <v>4307</v>
      </c>
      <c r="C2012" s="183" t="s">
        <v>625</v>
      </c>
      <c r="D2012" s="183" t="s">
        <v>626</v>
      </c>
      <c r="E2012" s="184">
        <v>195</v>
      </c>
      <c r="F2012" s="184">
        <v>195</v>
      </c>
      <c r="G2012" s="185"/>
      <c r="H2012" s="185"/>
      <c r="I2012" s="184">
        <v>199.23</v>
      </c>
      <c r="J2012" s="184">
        <v>394.23</v>
      </c>
      <c r="K2012" s="185">
        <v>25</v>
      </c>
      <c r="L2012" s="185"/>
      <c r="M2012" s="186"/>
      <c r="N2012" s="61" t="s">
        <v>51</v>
      </c>
      <c r="P2012" s="175" t="s">
        <v>625</v>
      </c>
      <c r="T2012" s="176"/>
    </row>
    <row r="2013" spans="1:20" s="61" customFormat="1" ht="17.25">
      <c r="A2013" s="183" t="s">
        <v>4308</v>
      </c>
      <c r="B2013" s="183" t="s">
        <v>4309</v>
      </c>
      <c r="C2013" s="183" t="s">
        <v>116</v>
      </c>
      <c r="D2013" s="183" t="s">
        <v>117</v>
      </c>
      <c r="E2013" s="184">
        <v>265</v>
      </c>
      <c r="F2013" s="184">
        <v>240</v>
      </c>
      <c r="G2013" s="185" t="s">
        <v>137</v>
      </c>
      <c r="H2013" s="185"/>
      <c r="I2013" s="184">
        <v>83.95</v>
      </c>
      <c r="J2013" s="184">
        <v>323.95</v>
      </c>
      <c r="K2013" s="185">
        <v>1</v>
      </c>
      <c r="L2013" s="185" t="s">
        <v>57</v>
      </c>
      <c r="M2013" s="186" t="s">
        <v>217</v>
      </c>
      <c r="N2013" s="61" t="s">
        <v>51</v>
      </c>
      <c r="P2013" s="175" t="s">
        <v>116</v>
      </c>
      <c r="T2013" s="176"/>
    </row>
    <row r="2014" spans="1:20" s="61" customFormat="1" ht="17.25">
      <c r="A2014" s="183" t="s">
        <v>4310</v>
      </c>
      <c r="B2014" s="183" t="s">
        <v>4311</v>
      </c>
      <c r="C2014" s="183" t="s">
        <v>279</v>
      </c>
      <c r="D2014" s="183" t="s">
        <v>280</v>
      </c>
      <c r="E2014" s="184">
        <v>289</v>
      </c>
      <c r="F2014" s="184">
        <v>201</v>
      </c>
      <c r="G2014" s="185" t="s">
        <v>151</v>
      </c>
      <c r="H2014" s="185"/>
      <c r="I2014" s="184">
        <v>106.14</v>
      </c>
      <c r="J2014" s="184">
        <v>307.14</v>
      </c>
      <c r="K2014" s="185">
        <v>6</v>
      </c>
      <c r="L2014" s="185"/>
      <c r="M2014" s="186"/>
      <c r="N2014" s="61" t="s">
        <v>51</v>
      </c>
      <c r="P2014" s="175" t="s">
        <v>279</v>
      </c>
      <c r="T2014" s="176"/>
    </row>
    <row r="2015" spans="1:20" s="61" customFormat="1" ht="17.25">
      <c r="A2015" s="183" t="s">
        <v>4312</v>
      </c>
      <c r="B2015" s="183" t="s">
        <v>4313</v>
      </c>
      <c r="C2015" s="183" t="s">
        <v>279</v>
      </c>
      <c r="D2015" s="183" t="s">
        <v>280</v>
      </c>
      <c r="E2015" s="184">
        <v>289</v>
      </c>
      <c r="F2015" s="184">
        <v>201</v>
      </c>
      <c r="G2015" s="185" t="s">
        <v>151</v>
      </c>
      <c r="H2015" s="185"/>
      <c r="I2015" s="184">
        <v>106.14</v>
      </c>
      <c r="J2015" s="184">
        <v>307.14</v>
      </c>
      <c r="K2015" s="183">
        <v>7</v>
      </c>
      <c r="L2015" s="183"/>
      <c r="M2015" s="186"/>
      <c r="N2015" s="61" t="s">
        <v>51</v>
      </c>
      <c r="P2015" s="175" t="s">
        <v>279</v>
      </c>
      <c r="T2015" s="176"/>
    </row>
    <row r="2016" spans="1:20" s="61" customFormat="1" ht="17.25">
      <c r="A2016" s="183" t="s">
        <v>4314</v>
      </c>
      <c r="B2016" s="183" t="s">
        <v>4315</v>
      </c>
      <c r="C2016" s="183" t="s">
        <v>1271</v>
      </c>
      <c r="D2016" s="183" t="s">
        <v>1272</v>
      </c>
      <c r="E2016" s="184">
        <v>59.9</v>
      </c>
      <c r="F2016" s="184">
        <v>59.9</v>
      </c>
      <c r="G2016" s="185"/>
      <c r="H2016" s="185"/>
      <c r="I2016" s="184">
        <v>18.24</v>
      </c>
      <c r="J2016" s="184">
        <v>77.86</v>
      </c>
      <c r="K2016" s="183">
        <v>156</v>
      </c>
      <c r="L2016" s="183" t="s">
        <v>57</v>
      </c>
      <c r="M2016" s="186" t="s">
        <v>373</v>
      </c>
      <c r="N2016" s="61" t="s">
        <v>51</v>
      </c>
      <c r="P2016" s="175" t="s">
        <v>1271</v>
      </c>
      <c r="T2016" s="176"/>
    </row>
    <row r="2017" spans="1:20" s="61" customFormat="1" ht="17.25">
      <c r="A2017" s="183" t="s">
        <v>4316</v>
      </c>
      <c r="B2017" s="183" t="s">
        <v>4317</v>
      </c>
      <c r="C2017" s="183" t="s">
        <v>116</v>
      </c>
      <c r="D2017" s="183" t="s">
        <v>117</v>
      </c>
      <c r="E2017" s="184">
        <v>91</v>
      </c>
      <c r="F2017" s="184">
        <v>80</v>
      </c>
      <c r="G2017" s="185" t="s">
        <v>140</v>
      </c>
      <c r="H2017" s="185"/>
      <c r="I2017" s="184">
        <v>26.46</v>
      </c>
      <c r="J2017" s="184">
        <v>105.12</v>
      </c>
      <c r="K2017" s="183">
        <v>314</v>
      </c>
      <c r="L2017" s="183" t="s">
        <v>76</v>
      </c>
      <c r="M2017" s="186" t="s">
        <v>3146</v>
      </c>
      <c r="N2017" s="61" t="s">
        <v>51</v>
      </c>
      <c r="P2017" s="175" t="s">
        <v>116</v>
      </c>
      <c r="T2017" s="176"/>
    </row>
    <row r="2018" spans="1:20" s="61" customFormat="1" ht="17.25">
      <c r="A2018" s="183" t="s">
        <v>4318</v>
      </c>
      <c r="B2018" s="183" t="s">
        <v>4319</v>
      </c>
      <c r="C2018" s="183" t="s">
        <v>116</v>
      </c>
      <c r="D2018" s="183" t="s">
        <v>117</v>
      </c>
      <c r="E2018" s="184">
        <v>91</v>
      </c>
      <c r="F2018" s="184">
        <v>80</v>
      </c>
      <c r="G2018" s="185" t="s">
        <v>140</v>
      </c>
      <c r="H2018" s="185"/>
      <c r="I2018" s="184">
        <v>26.46</v>
      </c>
      <c r="J2018" s="184">
        <v>105.12</v>
      </c>
      <c r="K2018" s="183">
        <v>60</v>
      </c>
      <c r="L2018" s="183" t="s">
        <v>76</v>
      </c>
      <c r="M2018" s="186" t="s">
        <v>3146</v>
      </c>
      <c r="N2018" s="61" t="s">
        <v>51</v>
      </c>
      <c r="P2018" s="175" t="s">
        <v>116</v>
      </c>
      <c r="T2018" s="176"/>
    </row>
    <row r="2019" spans="1:20" s="61" customFormat="1" ht="17.25">
      <c r="A2019" s="183" t="s">
        <v>4320</v>
      </c>
      <c r="B2019" s="183" t="s">
        <v>4321</v>
      </c>
      <c r="C2019" s="183" t="s">
        <v>179</v>
      </c>
      <c r="D2019" s="183" t="s">
        <v>179</v>
      </c>
      <c r="E2019" s="184"/>
      <c r="F2019" s="184"/>
      <c r="G2019" s="185"/>
      <c r="H2019" s="185"/>
      <c r="I2019" s="184"/>
      <c r="J2019" s="184"/>
      <c r="K2019" s="183" t="s">
        <v>410</v>
      </c>
      <c r="L2019" s="183"/>
      <c r="M2019" s="186"/>
      <c r="N2019" s="61" t="s">
        <v>410</v>
      </c>
      <c r="P2019" s="175" t="s">
        <v>179</v>
      </c>
      <c r="T2019" s="176"/>
    </row>
    <row r="2020" spans="1:20" s="61" customFormat="1" ht="17.25">
      <c r="A2020" s="183" t="s">
        <v>4322</v>
      </c>
      <c r="B2020" s="183" t="s">
        <v>4323</v>
      </c>
      <c r="C2020" s="183" t="s">
        <v>179</v>
      </c>
      <c r="D2020" s="183" t="s">
        <v>179</v>
      </c>
      <c r="E2020" s="184"/>
      <c r="F2020" s="184"/>
      <c r="G2020" s="188"/>
      <c r="H2020" s="183"/>
      <c r="I2020" s="184"/>
      <c r="J2020" s="184"/>
      <c r="K2020" s="185" t="s">
        <v>410</v>
      </c>
      <c r="L2020" s="185"/>
      <c r="M2020" s="186"/>
      <c r="N2020" s="61" t="s">
        <v>410</v>
      </c>
      <c r="P2020" s="175" t="s">
        <v>179</v>
      </c>
      <c r="T2020" s="176"/>
    </row>
    <row r="2021" spans="1:20" s="61" customFormat="1" ht="17.25">
      <c r="A2021" s="183" t="s">
        <v>4324</v>
      </c>
      <c r="B2021" s="183" t="s">
        <v>4325</v>
      </c>
      <c r="C2021" s="183" t="s">
        <v>279</v>
      </c>
      <c r="D2021" s="183" t="s">
        <v>280</v>
      </c>
      <c r="E2021" s="184">
        <v>259</v>
      </c>
      <c r="F2021" s="184">
        <v>201</v>
      </c>
      <c r="G2021" s="185" t="s">
        <v>203</v>
      </c>
      <c r="H2021" s="185"/>
      <c r="I2021" s="184">
        <v>105.26</v>
      </c>
      <c r="J2021" s="184">
        <v>306.26</v>
      </c>
      <c r="K2021" s="185">
        <v>58</v>
      </c>
      <c r="L2021" s="185"/>
      <c r="M2021" s="186"/>
      <c r="N2021" s="61" t="s">
        <v>51</v>
      </c>
      <c r="P2021" s="175" t="s">
        <v>279</v>
      </c>
      <c r="T2021" s="176"/>
    </row>
    <row r="2022" spans="1:20" s="61" customFormat="1" ht="17.25">
      <c r="A2022" s="183" t="s">
        <v>4326</v>
      </c>
      <c r="B2022" s="183" t="s">
        <v>4327</v>
      </c>
      <c r="C2022" s="183" t="s">
        <v>179</v>
      </c>
      <c r="D2022" s="183" t="s">
        <v>179</v>
      </c>
      <c r="E2022" s="184"/>
      <c r="F2022" s="184"/>
      <c r="G2022" s="185"/>
      <c r="H2022" s="185"/>
      <c r="I2022" s="184"/>
      <c r="J2022" s="184"/>
      <c r="K2022" s="185" t="s">
        <v>410</v>
      </c>
      <c r="L2022" s="185"/>
      <c r="M2022" s="186"/>
      <c r="N2022" s="61" t="s">
        <v>410</v>
      </c>
      <c r="P2022" s="175" t="s">
        <v>179</v>
      </c>
      <c r="T2022" s="176"/>
    </row>
    <row r="2023" spans="1:20" s="61" customFormat="1" ht="17.25">
      <c r="A2023" s="183" t="s">
        <v>4328</v>
      </c>
      <c r="B2023" s="183" t="s">
        <v>4329</v>
      </c>
      <c r="C2023" s="183" t="s">
        <v>179</v>
      </c>
      <c r="D2023" s="183" t="s">
        <v>179</v>
      </c>
      <c r="E2023" s="184"/>
      <c r="F2023" s="184"/>
      <c r="G2023" s="185"/>
      <c r="H2023" s="185"/>
      <c r="I2023" s="184"/>
      <c r="J2023" s="184"/>
      <c r="K2023" s="183" t="s">
        <v>410</v>
      </c>
      <c r="L2023" s="183"/>
      <c r="M2023" s="186"/>
      <c r="N2023" s="61" t="s">
        <v>410</v>
      </c>
      <c r="P2023" s="175" t="s">
        <v>179</v>
      </c>
      <c r="T2023" s="176"/>
    </row>
    <row r="2024" spans="1:20" s="61" customFormat="1" ht="17.25">
      <c r="A2024" s="183" t="s">
        <v>4330</v>
      </c>
      <c r="B2024" s="183" t="s">
        <v>4331</v>
      </c>
      <c r="C2024" s="183" t="s">
        <v>179</v>
      </c>
      <c r="D2024" s="183" t="s">
        <v>179</v>
      </c>
      <c r="E2024" s="184"/>
      <c r="F2024" s="184"/>
      <c r="G2024" s="188"/>
      <c r="H2024" s="183"/>
      <c r="I2024" s="184"/>
      <c r="J2024" s="184"/>
      <c r="K2024" s="185" t="s">
        <v>410</v>
      </c>
      <c r="L2024" s="185"/>
      <c r="M2024" s="186"/>
      <c r="N2024" s="61" t="s">
        <v>410</v>
      </c>
      <c r="P2024" s="175" t="s">
        <v>179</v>
      </c>
      <c r="T2024" s="176"/>
    </row>
    <row r="2025" spans="1:20" s="61" customFormat="1" ht="17.25">
      <c r="A2025" s="183" t="s">
        <v>4332</v>
      </c>
      <c r="B2025" s="183" t="s">
        <v>4333</v>
      </c>
      <c r="C2025" s="183" t="s">
        <v>179</v>
      </c>
      <c r="D2025" s="183" t="s">
        <v>179</v>
      </c>
      <c r="E2025" s="184"/>
      <c r="F2025" s="184"/>
      <c r="G2025" s="188"/>
      <c r="H2025" s="183"/>
      <c r="I2025" s="184"/>
      <c r="J2025" s="184"/>
      <c r="K2025" s="185" t="s">
        <v>410</v>
      </c>
      <c r="L2025" s="185"/>
      <c r="M2025" s="186"/>
      <c r="N2025" s="61" t="s">
        <v>410</v>
      </c>
      <c r="P2025" s="175" t="s">
        <v>179</v>
      </c>
      <c r="T2025" s="176"/>
    </row>
    <row r="2026" spans="1:20" s="61" customFormat="1" ht="17.25">
      <c r="A2026" s="183" t="s">
        <v>4334</v>
      </c>
      <c r="B2026" s="183" t="s">
        <v>4335</v>
      </c>
      <c r="C2026" s="183" t="s">
        <v>116</v>
      </c>
      <c r="D2026" s="183" t="s">
        <v>117</v>
      </c>
      <c r="E2026" s="184">
        <v>288</v>
      </c>
      <c r="F2026" s="184">
        <v>250</v>
      </c>
      <c r="G2026" s="188" t="s">
        <v>102</v>
      </c>
      <c r="H2026" s="185"/>
      <c r="I2026" s="184">
        <v>90.54</v>
      </c>
      <c r="J2026" s="184">
        <v>340.54</v>
      </c>
      <c r="K2026" s="185">
        <v>37</v>
      </c>
      <c r="L2026" s="185" t="s">
        <v>57</v>
      </c>
      <c r="M2026" s="186" t="s">
        <v>217</v>
      </c>
      <c r="N2026" s="61" t="s">
        <v>51</v>
      </c>
      <c r="P2026" s="175" t="s">
        <v>116</v>
      </c>
      <c r="T2026" s="176"/>
    </row>
    <row r="2027" spans="1:20" s="61" customFormat="1" ht="17.25">
      <c r="A2027" s="183" t="s">
        <v>4336</v>
      </c>
      <c r="B2027" s="183" t="s">
        <v>4337</v>
      </c>
      <c r="C2027" s="183" t="s">
        <v>241</v>
      </c>
      <c r="D2027" s="183" t="s">
        <v>242</v>
      </c>
      <c r="E2027" s="184">
        <v>71</v>
      </c>
      <c r="F2027" s="184">
        <v>71</v>
      </c>
      <c r="G2027" s="188"/>
      <c r="H2027" s="185"/>
      <c r="I2027" s="184">
        <v>33.16</v>
      </c>
      <c r="J2027" s="184">
        <v>104.16</v>
      </c>
      <c r="K2027" s="185">
        <v>114</v>
      </c>
      <c r="L2027" s="185"/>
      <c r="M2027" s="186"/>
      <c r="N2027" s="61" t="s">
        <v>51</v>
      </c>
      <c r="P2027" s="175" t="s">
        <v>241</v>
      </c>
      <c r="T2027" s="176"/>
    </row>
    <row r="2028" spans="1:20" s="61" customFormat="1" ht="17.25">
      <c r="A2028" s="183" t="s">
        <v>4338</v>
      </c>
      <c r="B2028" s="183" t="s">
        <v>4339</v>
      </c>
      <c r="C2028" s="183" t="s">
        <v>985</v>
      </c>
      <c r="D2028" s="183" t="s">
        <v>986</v>
      </c>
      <c r="E2028" s="184"/>
      <c r="F2028" s="184"/>
      <c r="G2028" s="185"/>
      <c r="H2028" s="185"/>
      <c r="I2028" s="184"/>
      <c r="J2028" s="184"/>
      <c r="K2028" s="185" t="s">
        <v>410</v>
      </c>
      <c r="L2028" s="185"/>
      <c r="M2028" s="186"/>
      <c r="N2028" s="61" t="s">
        <v>410</v>
      </c>
      <c r="P2028" s="175" t="s">
        <v>985</v>
      </c>
      <c r="T2028" s="176"/>
    </row>
    <row r="2029" spans="1:20" s="61" customFormat="1" ht="17.25">
      <c r="A2029" s="183" t="s">
        <v>4340</v>
      </c>
      <c r="B2029" s="183" t="s">
        <v>4341</v>
      </c>
      <c r="C2029" s="183" t="s">
        <v>985</v>
      </c>
      <c r="D2029" s="183" t="s">
        <v>986</v>
      </c>
      <c r="E2029" s="184">
        <v>310</v>
      </c>
      <c r="F2029" s="184">
        <v>310</v>
      </c>
      <c r="G2029" s="185"/>
      <c r="H2029" s="185"/>
      <c r="I2029" s="184">
        <v>88.66</v>
      </c>
      <c r="J2029" s="184">
        <v>398.66</v>
      </c>
      <c r="K2029" s="185">
        <v>0</v>
      </c>
      <c r="L2029" s="185"/>
      <c r="M2029" s="186"/>
      <c r="N2029" s="61" t="s">
        <v>51</v>
      </c>
      <c r="P2029" s="175" t="s">
        <v>985</v>
      </c>
      <c r="T2029" s="176"/>
    </row>
    <row r="2030" spans="1:20" s="61" customFormat="1" ht="17.25">
      <c r="A2030" s="183" t="s">
        <v>4342</v>
      </c>
      <c r="B2030" s="183" t="s">
        <v>4343</v>
      </c>
      <c r="C2030" s="183" t="s">
        <v>985</v>
      </c>
      <c r="D2030" s="183" t="s">
        <v>986</v>
      </c>
      <c r="E2030" s="184">
        <v>310</v>
      </c>
      <c r="F2030" s="184">
        <v>310</v>
      </c>
      <c r="G2030" s="185"/>
      <c r="H2030" s="185"/>
      <c r="I2030" s="184">
        <v>87.43</v>
      </c>
      <c r="J2030" s="184">
        <v>397.43</v>
      </c>
      <c r="K2030" s="185">
        <v>6</v>
      </c>
      <c r="L2030" s="185"/>
      <c r="M2030" s="186"/>
      <c r="N2030" s="61" t="s">
        <v>51</v>
      </c>
      <c r="P2030" s="175" t="s">
        <v>985</v>
      </c>
      <c r="T2030" s="176"/>
    </row>
    <row r="2031" spans="1:20" s="61" customFormat="1" ht="17.25">
      <c r="A2031" s="183" t="s">
        <v>4344</v>
      </c>
      <c r="B2031" s="183" t="s">
        <v>4345</v>
      </c>
      <c r="C2031" s="183" t="s">
        <v>985</v>
      </c>
      <c r="D2031" s="183" t="s">
        <v>986</v>
      </c>
      <c r="E2031" s="184">
        <v>310</v>
      </c>
      <c r="F2031" s="184">
        <v>310</v>
      </c>
      <c r="G2031" s="188"/>
      <c r="H2031" s="185"/>
      <c r="I2031" s="184">
        <v>87.43</v>
      </c>
      <c r="J2031" s="184">
        <v>397.43</v>
      </c>
      <c r="K2031" s="185">
        <v>29</v>
      </c>
      <c r="L2031" s="185"/>
      <c r="M2031" s="186"/>
      <c r="N2031" s="61" t="s">
        <v>51</v>
      </c>
      <c r="P2031" s="175" t="s">
        <v>985</v>
      </c>
      <c r="T2031" s="176"/>
    </row>
    <row r="2032" spans="1:20" s="61" customFormat="1" ht="17.25">
      <c r="A2032" s="183" t="s">
        <v>4346</v>
      </c>
      <c r="B2032" s="183" t="s">
        <v>4347</v>
      </c>
      <c r="C2032" s="183" t="s">
        <v>985</v>
      </c>
      <c r="D2032" s="183" t="s">
        <v>986</v>
      </c>
      <c r="E2032" s="184"/>
      <c r="F2032" s="184"/>
      <c r="G2032" s="185"/>
      <c r="H2032" s="185"/>
      <c r="I2032" s="184"/>
      <c r="J2032" s="184"/>
      <c r="K2032" s="185" t="s">
        <v>410</v>
      </c>
      <c r="L2032" s="185"/>
      <c r="M2032" s="186"/>
      <c r="N2032" s="61" t="s">
        <v>410</v>
      </c>
      <c r="P2032" s="175" t="s">
        <v>985</v>
      </c>
      <c r="T2032" s="176"/>
    </row>
    <row r="2033" spans="1:20" s="61" customFormat="1" ht="17.25">
      <c r="A2033" s="183" t="s">
        <v>4348</v>
      </c>
      <c r="B2033" s="183" t="s">
        <v>4347</v>
      </c>
      <c r="C2033" s="183" t="s">
        <v>985</v>
      </c>
      <c r="D2033" s="183" t="s">
        <v>986</v>
      </c>
      <c r="E2033" s="184"/>
      <c r="F2033" s="184"/>
      <c r="G2033" s="185"/>
      <c r="H2033" s="185"/>
      <c r="I2033" s="184"/>
      <c r="J2033" s="184"/>
      <c r="K2033" s="185" t="s">
        <v>410</v>
      </c>
      <c r="L2033" s="185"/>
      <c r="M2033" s="186"/>
      <c r="N2033" s="61" t="s">
        <v>410</v>
      </c>
      <c r="P2033" s="175" t="s">
        <v>985</v>
      </c>
      <c r="T2033" s="176"/>
    </row>
    <row r="2034" spans="1:20" s="61" customFormat="1" ht="17.25">
      <c r="A2034" s="183" t="s">
        <v>4349</v>
      </c>
      <c r="B2034" s="183" t="s">
        <v>4350</v>
      </c>
      <c r="C2034" s="183" t="s">
        <v>985</v>
      </c>
      <c r="D2034" s="183" t="s">
        <v>986</v>
      </c>
      <c r="E2034" s="184">
        <v>540</v>
      </c>
      <c r="F2034" s="184">
        <v>540</v>
      </c>
      <c r="G2034" s="185"/>
      <c r="H2034" s="185"/>
      <c r="I2034" s="184">
        <v>155.38</v>
      </c>
      <c r="J2034" s="184">
        <v>695.38</v>
      </c>
      <c r="K2034" s="185">
        <v>25</v>
      </c>
      <c r="L2034" s="185" t="s">
        <v>130</v>
      </c>
      <c r="M2034" s="186" t="s">
        <v>217</v>
      </c>
      <c r="N2034" s="61" t="s">
        <v>51</v>
      </c>
      <c r="P2034" s="175" t="s">
        <v>985</v>
      </c>
      <c r="T2034" s="176"/>
    </row>
    <row r="2035" spans="1:20" s="61" customFormat="1" ht="17.25">
      <c r="A2035" s="183" t="s">
        <v>4351</v>
      </c>
      <c r="B2035" s="183" t="s">
        <v>4352</v>
      </c>
      <c r="C2035" s="183" t="s">
        <v>985</v>
      </c>
      <c r="D2035" s="183" t="s">
        <v>986</v>
      </c>
      <c r="E2035" s="184">
        <v>460</v>
      </c>
      <c r="F2035" s="184">
        <v>460</v>
      </c>
      <c r="G2035" s="185"/>
      <c r="H2035" s="185"/>
      <c r="I2035" s="184">
        <v>155.38</v>
      </c>
      <c r="J2035" s="184">
        <v>615.38</v>
      </c>
      <c r="K2035" s="185">
        <v>11</v>
      </c>
      <c r="L2035" s="185"/>
      <c r="M2035" s="186"/>
      <c r="N2035" s="61" t="s">
        <v>51</v>
      </c>
      <c r="P2035" s="175" t="s">
        <v>985</v>
      </c>
      <c r="T2035" s="176"/>
    </row>
    <row r="2036" spans="1:20" s="61" customFormat="1" ht="17.25">
      <c r="A2036" s="183" t="s">
        <v>4353</v>
      </c>
      <c r="B2036" s="183" t="s">
        <v>4354</v>
      </c>
      <c r="C2036" s="183" t="s">
        <v>985</v>
      </c>
      <c r="D2036" s="183" t="s">
        <v>986</v>
      </c>
      <c r="E2036" s="184">
        <v>270</v>
      </c>
      <c r="F2036" s="184">
        <v>270</v>
      </c>
      <c r="G2036" s="185"/>
      <c r="H2036" s="185"/>
      <c r="I2036" s="184">
        <v>77.69</v>
      </c>
      <c r="J2036" s="184">
        <v>347.69</v>
      </c>
      <c r="K2036" s="185">
        <v>46</v>
      </c>
      <c r="L2036" s="185" t="s">
        <v>57</v>
      </c>
      <c r="M2036" s="186" t="s">
        <v>217</v>
      </c>
      <c r="N2036" s="61" t="s">
        <v>51</v>
      </c>
      <c r="P2036" s="175" t="s">
        <v>985</v>
      </c>
      <c r="T2036" s="176"/>
    </row>
    <row r="2037" spans="1:20" s="61" customFormat="1" ht="17.25">
      <c r="A2037" s="183" t="s">
        <v>4355</v>
      </c>
      <c r="B2037" s="183" t="s">
        <v>4356</v>
      </c>
      <c r="C2037" s="183" t="s">
        <v>985</v>
      </c>
      <c r="D2037" s="183" t="s">
        <v>986</v>
      </c>
      <c r="E2037" s="184">
        <v>230</v>
      </c>
      <c r="F2037" s="184">
        <v>230</v>
      </c>
      <c r="G2037" s="185"/>
      <c r="H2037" s="185"/>
      <c r="I2037" s="184">
        <v>77.69</v>
      </c>
      <c r="J2037" s="184">
        <v>307.69</v>
      </c>
      <c r="K2037" s="185">
        <v>23</v>
      </c>
      <c r="L2037" s="185"/>
      <c r="M2037" s="186"/>
      <c r="N2037" s="61" t="s">
        <v>51</v>
      </c>
      <c r="P2037" s="175" t="s">
        <v>985</v>
      </c>
      <c r="T2037" s="176"/>
    </row>
    <row r="2038" spans="1:20" s="61" customFormat="1" ht="17.25">
      <c r="A2038" s="183" t="s">
        <v>4357</v>
      </c>
      <c r="B2038" s="183" t="s">
        <v>4358</v>
      </c>
      <c r="C2038" s="183" t="s">
        <v>985</v>
      </c>
      <c r="D2038" s="183" t="s">
        <v>986</v>
      </c>
      <c r="E2038" s="184">
        <v>600</v>
      </c>
      <c r="F2038" s="184">
        <v>600</v>
      </c>
      <c r="G2038" s="185"/>
      <c r="H2038" s="185"/>
      <c r="I2038" s="184">
        <v>175.52</v>
      </c>
      <c r="J2038" s="184">
        <v>775.52</v>
      </c>
      <c r="K2038" s="185">
        <v>0</v>
      </c>
      <c r="L2038" s="185"/>
      <c r="M2038" s="186"/>
      <c r="N2038" s="61" t="s">
        <v>51</v>
      </c>
      <c r="P2038" s="175" t="s">
        <v>985</v>
      </c>
      <c r="T2038" s="176"/>
    </row>
    <row r="2039" spans="1:20" s="61" customFormat="1" ht="17.25">
      <c r="A2039" s="183" t="s">
        <v>4359</v>
      </c>
      <c r="B2039" s="183" t="s">
        <v>4360</v>
      </c>
      <c r="C2039" s="183" t="s">
        <v>985</v>
      </c>
      <c r="D2039" s="183" t="s">
        <v>986</v>
      </c>
      <c r="E2039" s="184">
        <v>600</v>
      </c>
      <c r="F2039" s="184">
        <v>600</v>
      </c>
      <c r="G2039" s="185"/>
      <c r="H2039" s="185"/>
      <c r="I2039" s="184">
        <v>177.86</v>
      </c>
      <c r="J2039" s="184">
        <v>777.86</v>
      </c>
      <c r="K2039" s="185">
        <v>0</v>
      </c>
      <c r="L2039" s="185"/>
      <c r="M2039" s="186"/>
      <c r="N2039" s="61" t="s">
        <v>51</v>
      </c>
      <c r="P2039" s="175" t="s">
        <v>985</v>
      </c>
      <c r="T2039" s="176"/>
    </row>
    <row r="2040" spans="1:20" s="61" customFormat="1" ht="17.25">
      <c r="A2040" s="183" t="s">
        <v>4361</v>
      </c>
      <c r="B2040" s="183" t="s">
        <v>4362</v>
      </c>
      <c r="C2040" s="183" t="s">
        <v>985</v>
      </c>
      <c r="D2040" s="183" t="s">
        <v>986</v>
      </c>
      <c r="E2040" s="184">
        <v>310</v>
      </c>
      <c r="F2040" s="184">
        <v>310</v>
      </c>
      <c r="G2040" s="188"/>
      <c r="H2040" s="183"/>
      <c r="I2040" s="184">
        <v>87.76</v>
      </c>
      <c r="J2040" s="184">
        <v>397.76</v>
      </c>
      <c r="K2040" s="185">
        <v>20</v>
      </c>
      <c r="L2040" s="185"/>
      <c r="M2040" s="186"/>
      <c r="N2040" s="61" t="s">
        <v>51</v>
      </c>
      <c r="P2040" s="175" t="s">
        <v>985</v>
      </c>
      <c r="T2040" s="176"/>
    </row>
    <row r="2041" spans="1:20" s="61" customFormat="1" ht="17.25">
      <c r="A2041" s="183" t="s">
        <v>4363</v>
      </c>
      <c r="B2041" s="183" t="s">
        <v>4364</v>
      </c>
      <c r="C2041" s="183" t="s">
        <v>985</v>
      </c>
      <c r="D2041" s="183" t="s">
        <v>986</v>
      </c>
      <c r="E2041" s="184">
        <v>310</v>
      </c>
      <c r="F2041" s="184">
        <v>310</v>
      </c>
      <c r="G2041" s="188"/>
      <c r="H2041" s="183"/>
      <c r="I2041" s="184">
        <v>88.93</v>
      </c>
      <c r="J2041" s="184">
        <v>398.93</v>
      </c>
      <c r="K2041" s="185">
        <v>41</v>
      </c>
      <c r="L2041" s="185" t="s">
        <v>76</v>
      </c>
      <c r="M2041" s="186" t="s">
        <v>681</v>
      </c>
      <c r="N2041" s="61" t="s">
        <v>51</v>
      </c>
      <c r="P2041" s="175" t="s">
        <v>985</v>
      </c>
      <c r="T2041" s="176"/>
    </row>
    <row r="2042" spans="1:20" s="61" customFormat="1" ht="17.25">
      <c r="A2042" s="183" t="s">
        <v>4365</v>
      </c>
      <c r="B2042" s="183" t="s">
        <v>4366</v>
      </c>
      <c r="C2042" s="183" t="s">
        <v>985</v>
      </c>
      <c r="D2042" s="183" t="s">
        <v>986</v>
      </c>
      <c r="E2042" s="184"/>
      <c r="F2042" s="184"/>
      <c r="G2042" s="185"/>
      <c r="H2042" s="185"/>
      <c r="I2042" s="184"/>
      <c r="J2042" s="184"/>
      <c r="K2042" s="185" t="s">
        <v>410</v>
      </c>
      <c r="L2042" s="185"/>
      <c r="M2042" s="186"/>
      <c r="N2042" s="61" t="s">
        <v>410</v>
      </c>
      <c r="P2042" s="175" t="s">
        <v>985</v>
      </c>
      <c r="T2042" s="176"/>
    </row>
    <row r="2043" spans="1:20" s="61" customFormat="1" ht="17.25">
      <c r="A2043" s="183" t="s">
        <v>4367</v>
      </c>
      <c r="B2043" s="183" t="s">
        <v>4368</v>
      </c>
      <c r="C2043" s="183" t="s">
        <v>985</v>
      </c>
      <c r="D2043" s="183" t="s">
        <v>986</v>
      </c>
      <c r="E2043" s="184"/>
      <c r="F2043" s="184"/>
      <c r="G2043" s="185"/>
      <c r="H2043" s="185"/>
      <c r="I2043" s="184"/>
      <c r="J2043" s="184"/>
      <c r="K2043" s="185" t="s">
        <v>410</v>
      </c>
      <c r="L2043" s="185"/>
      <c r="M2043" s="186"/>
      <c r="N2043" s="61" t="s">
        <v>410</v>
      </c>
      <c r="P2043" s="175" t="s">
        <v>985</v>
      </c>
      <c r="T2043" s="176"/>
    </row>
    <row r="2044" spans="1:20" s="61" customFormat="1" ht="17.25">
      <c r="A2044" s="183" t="s">
        <v>4369</v>
      </c>
      <c r="B2044" s="183" t="s">
        <v>4370</v>
      </c>
      <c r="C2044" s="183" t="s">
        <v>985</v>
      </c>
      <c r="D2044" s="183" t="s">
        <v>986</v>
      </c>
      <c r="E2044" s="184">
        <v>270</v>
      </c>
      <c r="F2044" s="184">
        <v>270</v>
      </c>
      <c r="G2044" s="188"/>
      <c r="H2044" s="185"/>
      <c r="I2044" s="184">
        <v>86.46</v>
      </c>
      <c r="J2044" s="184">
        <v>356.46</v>
      </c>
      <c r="K2044" s="185">
        <v>0</v>
      </c>
      <c r="L2044" s="185"/>
      <c r="M2044" s="186"/>
      <c r="N2044" s="61" t="s">
        <v>51</v>
      </c>
      <c r="P2044" s="175" t="s">
        <v>985</v>
      </c>
      <c r="T2044" s="176"/>
    </row>
    <row r="2045" spans="1:20" s="61" customFormat="1" ht="17.25">
      <c r="A2045" s="183" t="s">
        <v>4371</v>
      </c>
      <c r="B2045" s="183" t="s">
        <v>4372</v>
      </c>
      <c r="C2045" s="183" t="s">
        <v>985</v>
      </c>
      <c r="D2045" s="183" t="s">
        <v>986</v>
      </c>
      <c r="E2045" s="184">
        <v>340</v>
      </c>
      <c r="F2045" s="184">
        <v>180</v>
      </c>
      <c r="G2045" s="188" t="s">
        <v>1646</v>
      </c>
      <c r="H2045" s="183" t="s">
        <v>689</v>
      </c>
      <c r="I2045" s="184">
        <v>176.63</v>
      </c>
      <c r="J2045" s="184">
        <v>356.63</v>
      </c>
      <c r="K2045" s="185">
        <v>15</v>
      </c>
      <c r="L2045" s="185"/>
      <c r="M2045" s="186"/>
      <c r="N2045" s="61" t="s">
        <v>51</v>
      </c>
      <c r="P2045" s="175" t="s">
        <v>985</v>
      </c>
      <c r="T2045" s="176"/>
    </row>
    <row r="2046" spans="1:20" s="61" customFormat="1" ht="17.25">
      <c r="A2046" s="183" t="s">
        <v>4373</v>
      </c>
      <c r="B2046" s="183" t="s">
        <v>4374</v>
      </c>
      <c r="C2046" s="183" t="s">
        <v>1223</v>
      </c>
      <c r="D2046" s="183" t="s">
        <v>1224</v>
      </c>
      <c r="E2046" s="184"/>
      <c r="F2046" s="184"/>
      <c r="G2046" s="188"/>
      <c r="H2046" s="185"/>
      <c r="I2046" s="184"/>
      <c r="J2046" s="184"/>
      <c r="K2046" s="185" t="s">
        <v>410</v>
      </c>
      <c r="L2046" s="185"/>
      <c r="M2046" s="186"/>
      <c r="N2046" s="61" t="s">
        <v>410</v>
      </c>
      <c r="P2046" s="175" t="s">
        <v>1223</v>
      </c>
      <c r="T2046" s="176"/>
    </row>
    <row r="2047" spans="1:20" s="61" customFormat="1" ht="17.25">
      <c r="A2047" s="183" t="s">
        <v>4375</v>
      </c>
      <c r="B2047" s="183" t="s">
        <v>4376</v>
      </c>
      <c r="C2047" s="183" t="s">
        <v>1223</v>
      </c>
      <c r="D2047" s="183" t="s">
        <v>1224</v>
      </c>
      <c r="E2047" s="184"/>
      <c r="F2047" s="184"/>
      <c r="G2047" s="185"/>
      <c r="H2047" s="185"/>
      <c r="I2047" s="184"/>
      <c r="J2047" s="184"/>
      <c r="K2047" s="185" t="s">
        <v>410</v>
      </c>
      <c r="L2047" s="185"/>
      <c r="M2047" s="186"/>
      <c r="N2047" s="61" t="s">
        <v>410</v>
      </c>
      <c r="P2047" s="175" t="s">
        <v>1223</v>
      </c>
      <c r="T2047" s="176"/>
    </row>
    <row r="2048" spans="1:20" s="61" customFormat="1" ht="17.25">
      <c r="A2048" s="183" t="s">
        <v>4377</v>
      </c>
      <c r="B2048" s="183" t="s">
        <v>4378</v>
      </c>
      <c r="C2048" s="183" t="s">
        <v>1223</v>
      </c>
      <c r="D2048" s="183" t="s">
        <v>1224</v>
      </c>
      <c r="E2048" s="184"/>
      <c r="F2048" s="184"/>
      <c r="G2048" s="188"/>
      <c r="H2048" s="183"/>
      <c r="I2048" s="184"/>
      <c r="J2048" s="184"/>
      <c r="K2048" s="185" t="s">
        <v>410</v>
      </c>
      <c r="L2048" s="185"/>
      <c r="M2048" s="186"/>
      <c r="N2048" s="61" t="s">
        <v>410</v>
      </c>
      <c r="P2048" s="175" t="s">
        <v>1223</v>
      </c>
      <c r="T2048" s="176"/>
    </row>
    <row r="2049" spans="1:20" s="61" customFormat="1" ht="17.25">
      <c r="A2049" s="183" t="s">
        <v>4379</v>
      </c>
      <c r="B2049" s="183" t="s">
        <v>4380</v>
      </c>
      <c r="C2049" s="183" t="s">
        <v>1223</v>
      </c>
      <c r="D2049" s="183" t="s">
        <v>1224</v>
      </c>
      <c r="E2049" s="184"/>
      <c r="F2049" s="184"/>
      <c r="G2049" s="185"/>
      <c r="H2049" s="185"/>
      <c r="I2049" s="184"/>
      <c r="J2049" s="184"/>
      <c r="K2049" s="185" t="s">
        <v>410</v>
      </c>
      <c r="L2049" s="185"/>
      <c r="M2049" s="186"/>
      <c r="N2049" s="61" t="s">
        <v>410</v>
      </c>
      <c r="P2049" s="175" t="s">
        <v>1223</v>
      </c>
      <c r="T2049" s="176"/>
    </row>
    <row r="2050" spans="1:20" s="61" customFormat="1" ht="17.25">
      <c r="A2050" s="183" t="s">
        <v>4381</v>
      </c>
      <c r="B2050" s="183" t="s">
        <v>4382</v>
      </c>
      <c r="C2050" s="183" t="s">
        <v>1223</v>
      </c>
      <c r="D2050" s="183" t="s">
        <v>1224</v>
      </c>
      <c r="E2050" s="184"/>
      <c r="F2050" s="184"/>
      <c r="G2050" s="185"/>
      <c r="H2050" s="185"/>
      <c r="I2050" s="184"/>
      <c r="J2050" s="184"/>
      <c r="K2050" s="185" t="s">
        <v>410</v>
      </c>
      <c r="L2050" s="185"/>
      <c r="M2050" s="186"/>
      <c r="N2050" s="61" t="s">
        <v>410</v>
      </c>
      <c r="P2050" s="175" t="s">
        <v>1223</v>
      </c>
      <c r="T2050" s="176"/>
    </row>
    <row r="2051" spans="1:20" s="61" customFormat="1" ht="17.25">
      <c r="A2051" s="183" t="s">
        <v>4383</v>
      </c>
      <c r="B2051" s="183" t="s">
        <v>4384</v>
      </c>
      <c r="C2051" s="183" t="s">
        <v>1223</v>
      </c>
      <c r="D2051" s="183" t="s">
        <v>1224</v>
      </c>
      <c r="E2051" s="184"/>
      <c r="F2051" s="184"/>
      <c r="G2051" s="185"/>
      <c r="H2051" s="185"/>
      <c r="I2051" s="184"/>
      <c r="J2051" s="184"/>
      <c r="K2051" s="185" t="s">
        <v>410</v>
      </c>
      <c r="L2051" s="185"/>
      <c r="M2051" s="186"/>
      <c r="N2051" s="61" t="s">
        <v>410</v>
      </c>
      <c r="P2051" s="175" t="s">
        <v>1223</v>
      </c>
      <c r="T2051" s="176"/>
    </row>
    <row r="2052" spans="1:20" s="61" customFormat="1" ht="17.25">
      <c r="A2052" s="183" t="s">
        <v>4385</v>
      </c>
      <c r="B2052" s="183" t="s">
        <v>4386</v>
      </c>
      <c r="C2052" s="183" t="s">
        <v>1223</v>
      </c>
      <c r="D2052" s="183" t="s">
        <v>1224</v>
      </c>
      <c r="E2052" s="184"/>
      <c r="F2052" s="184"/>
      <c r="G2052" s="185"/>
      <c r="H2052" s="185"/>
      <c r="I2052" s="184"/>
      <c r="J2052" s="184"/>
      <c r="K2052" s="185" t="s">
        <v>410</v>
      </c>
      <c r="L2052" s="185"/>
      <c r="M2052" s="186"/>
      <c r="N2052" s="61" t="s">
        <v>410</v>
      </c>
      <c r="P2052" s="175" t="s">
        <v>1223</v>
      </c>
      <c r="T2052" s="176"/>
    </row>
    <row r="2053" spans="1:20" s="61" customFormat="1" ht="17.25">
      <c r="A2053" s="183" t="s">
        <v>4387</v>
      </c>
      <c r="B2053" s="183" t="s">
        <v>4388</v>
      </c>
      <c r="C2053" s="183" t="s">
        <v>1223</v>
      </c>
      <c r="D2053" s="183" t="s">
        <v>1224</v>
      </c>
      <c r="E2053" s="184">
        <v>105</v>
      </c>
      <c r="F2053" s="184">
        <v>105</v>
      </c>
      <c r="G2053" s="185"/>
      <c r="H2053" s="185"/>
      <c r="I2053" s="184">
        <v>36.38</v>
      </c>
      <c r="J2053" s="184">
        <v>141.38</v>
      </c>
      <c r="K2053" s="185">
        <v>0</v>
      </c>
      <c r="L2053" s="185"/>
      <c r="M2053" s="186"/>
      <c r="N2053" s="61" t="s">
        <v>51</v>
      </c>
      <c r="P2053" s="175" t="s">
        <v>1223</v>
      </c>
      <c r="T2053" s="176"/>
    </row>
    <row r="2054" spans="1:20" s="61" customFormat="1" ht="17.25">
      <c r="A2054" s="183" t="s">
        <v>4389</v>
      </c>
      <c r="B2054" s="183" t="s">
        <v>4390</v>
      </c>
      <c r="C2054" s="183" t="s">
        <v>1223</v>
      </c>
      <c r="D2054" s="183" t="s">
        <v>1224</v>
      </c>
      <c r="E2054" s="184">
        <v>125</v>
      </c>
      <c r="F2054" s="184">
        <v>125</v>
      </c>
      <c r="G2054" s="185"/>
      <c r="H2054" s="185"/>
      <c r="I2054" s="184">
        <v>39.65</v>
      </c>
      <c r="J2054" s="184">
        <v>164.65</v>
      </c>
      <c r="K2054" s="185">
        <v>0</v>
      </c>
      <c r="L2054" s="185"/>
      <c r="M2054" s="186"/>
      <c r="N2054" s="61" t="s">
        <v>51</v>
      </c>
      <c r="P2054" s="175" t="s">
        <v>1223</v>
      </c>
      <c r="T2054" s="176"/>
    </row>
    <row r="2055" spans="1:20" s="61" customFormat="1" ht="17.25">
      <c r="A2055" s="183" t="s">
        <v>4391</v>
      </c>
      <c r="B2055" s="183" t="s">
        <v>4392</v>
      </c>
      <c r="C2055" s="183" t="s">
        <v>1223</v>
      </c>
      <c r="D2055" s="183" t="s">
        <v>1224</v>
      </c>
      <c r="E2055" s="184">
        <v>135</v>
      </c>
      <c r="F2055" s="184">
        <v>135</v>
      </c>
      <c r="G2055" s="185"/>
      <c r="H2055" s="185"/>
      <c r="I2055" s="184">
        <v>39.65</v>
      </c>
      <c r="J2055" s="184">
        <v>174.65</v>
      </c>
      <c r="K2055" s="185">
        <v>0</v>
      </c>
      <c r="L2055" s="185"/>
      <c r="M2055" s="186"/>
      <c r="N2055" s="61" t="s">
        <v>51</v>
      </c>
      <c r="P2055" s="175" t="s">
        <v>1223</v>
      </c>
      <c r="T2055" s="176"/>
    </row>
    <row r="2056" spans="1:20" s="61" customFormat="1" ht="17.25">
      <c r="A2056" s="183" t="s">
        <v>4393</v>
      </c>
      <c r="B2056" s="183" t="s">
        <v>4394</v>
      </c>
      <c r="C2056" s="183" t="s">
        <v>1223</v>
      </c>
      <c r="D2056" s="183" t="s">
        <v>1224</v>
      </c>
      <c r="E2056" s="184">
        <v>215</v>
      </c>
      <c r="F2056" s="184">
        <v>215</v>
      </c>
      <c r="G2056" s="185"/>
      <c r="H2056" s="185"/>
      <c r="I2056" s="184">
        <v>76.03</v>
      </c>
      <c r="J2056" s="184">
        <v>291.03</v>
      </c>
      <c r="K2056" s="185">
        <v>0</v>
      </c>
      <c r="L2056" s="185"/>
      <c r="M2056" s="186"/>
      <c r="N2056" s="61" t="s">
        <v>51</v>
      </c>
      <c r="P2056" s="175" t="s">
        <v>1223</v>
      </c>
      <c r="T2056" s="176"/>
    </row>
    <row r="2057" spans="1:20" s="61" customFormat="1" ht="17.25">
      <c r="A2057" s="183" t="s">
        <v>4395</v>
      </c>
      <c r="B2057" s="183" t="s">
        <v>4396</v>
      </c>
      <c r="C2057" s="183" t="s">
        <v>1223</v>
      </c>
      <c r="D2057" s="183" t="s">
        <v>1224</v>
      </c>
      <c r="E2057" s="184">
        <v>215</v>
      </c>
      <c r="F2057" s="184">
        <v>215</v>
      </c>
      <c r="G2057" s="185"/>
      <c r="H2057" s="185"/>
      <c r="I2057" s="184">
        <v>76.03</v>
      </c>
      <c r="J2057" s="184">
        <v>291.03</v>
      </c>
      <c r="K2057" s="185">
        <v>0</v>
      </c>
      <c r="L2057" s="185"/>
      <c r="M2057" s="186"/>
      <c r="N2057" s="61" t="s">
        <v>51</v>
      </c>
      <c r="P2057" s="175" t="s">
        <v>1223</v>
      </c>
      <c r="T2057" s="176"/>
    </row>
    <row r="2058" spans="1:20" s="61" customFormat="1" ht="17.25">
      <c r="A2058" s="183" t="s">
        <v>4397</v>
      </c>
      <c r="B2058" s="183" t="s">
        <v>4398</v>
      </c>
      <c r="C2058" s="183" t="s">
        <v>1223</v>
      </c>
      <c r="D2058" s="183" t="s">
        <v>1224</v>
      </c>
      <c r="E2058" s="184">
        <v>105</v>
      </c>
      <c r="F2058" s="184">
        <v>105</v>
      </c>
      <c r="G2058" s="188"/>
      <c r="H2058" s="185"/>
      <c r="I2058" s="184">
        <v>36.38</v>
      </c>
      <c r="J2058" s="184">
        <v>141.38</v>
      </c>
      <c r="K2058" s="185">
        <v>0</v>
      </c>
      <c r="L2058" s="185"/>
      <c r="M2058" s="186"/>
      <c r="N2058" s="61" t="s">
        <v>51</v>
      </c>
      <c r="P2058" s="175" t="s">
        <v>1223</v>
      </c>
      <c r="T2058" s="176"/>
    </row>
    <row r="2059" spans="1:20" s="61" customFormat="1" ht="17.25">
      <c r="A2059" s="183" t="s">
        <v>4399</v>
      </c>
      <c r="B2059" s="183" t="s">
        <v>4400</v>
      </c>
      <c r="C2059" s="183" t="s">
        <v>1223</v>
      </c>
      <c r="D2059" s="183" t="s">
        <v>1224</v>
      </c>
      <c r="E2059" s="184">
        <v>165</v>
      </c>
      <c r="F2059" s="184">
        <v>165</v>
      </c>
      <c r="G2059" s="188"/>
      <c r="H2059" s="185"/>
      <c r="I2059" s="184">
        <v>51.26</v>
      </c>
      <c r="J2059" s="184">
        <v>216.26</v>
      </c>
      <c r="K2059" s="185">
        <v>32</v>
      </c>
      <c r="L2059" s="185"/>
      <c r="M2059" s="186"/>
      <c r="N2059" s="61" t="s">
        <v>51</v>
      </c>
      <c r="P2059" s="175" t="s">
        <v>1223</v>
      </c>
      <c r="T2059" s="176"/>
    </row>
    <row r="2060" spans="1:20" s="61" customFormat="1" ht="17.25">
      <c r="A2060" s="183" t="s">
        <v>4401</v>
      </c>
      <c r="B2060" s="183" t="s">
        <v>4402</v>
      </c>
      <c r="C2060" s="183" t="s">
        <v>1223</v>
      </c>
      <c r="D2060" s="183" t="s">
        <v>1224</v>
      </c>
      <c r="E2060" s="184">
        <v>165</v>
      </c>
      <c r="F2060" s="184">
        <v>165</v>
      </c>
      <c r="G2060" s="185"/>
      <c r="H2060" s="185"/>
      <c r="I2060" s="184">
        <v>51.26</v>
      </c>
      <c r="J2060" s="184">
        <v>216.26</v>
      </c>
      <c r="K2060" s="185">
        <v>40</v>
      </c>
      <c r="L2060" s="185"/>
      <c r="M2060" s="186"/>
      <c r="N2060" s="61" t="s">
        <v>51</v>
      </c>
      <c r="P2060" s="175" t="s">
        <v>1223</v>
      </c>
      <c r="T2060" s="176"/>
    </row>
    <row r="2061" spans="1:20" s="61" customFormat="1" ht="17.25">
      <c r="A2061" s="183" t="s">
        <v>4403</v>
      </c>
      <c r="B2061" s="183" t="s">
        <v>4404</v>
      </c>
      <c r="C2061" s="183" t="s">
        <v>1223</v>
      </c>
      <c r="D2061" s="183" t="s">
        <v>1224</v>
      </c>
      <c r="E2061" s="184"/>
      <c r="F2061" s="184"/>
      <c r="G2061" s="185"/>
      <c r="H2061" s="185"/>
      <c r="I2061" s="184"/>
      <c r="J2061" s="184"/>
      <c r="K2061" s="185" t="s">
        <v>410</v>
      </c>
      <c r="L2061" s="185"/>
      <c r="M2061" s="186"/>
      <c r="N2061" s="61" t="s">
        <v>410</v>
      </c>
      <c r="P2061" s="175" t="s">
        <v>1223</v>
      </c>
      <c r="T2061" s="176"/>
    </row>
    <row r="2062" spans="1:20" s="61" customFormat="1" ht="17.25">
      <c r="A2062" s="183" t="s">
        <v>4405</v>
      </c>
      <c r="B2062" s="183" t="s">
        <v>4406</v>
      </c>
      <c r="C2062" s="183" t="s">
        <v>1223</v>
      </c>
      <c r="D2062" s="183" t="s">
        <v>1224</v>
      </c>
      <c r="E2062" s="184">
        <v>110</v>
      </c>
      <c r="F2062" s="184">
        <v>40</v>
      </c>
      <c r="G2062" s="185" t="s">
        <v>4407</v>
      </c>
      <c r="H2062" s="185" t="s">
        <v>689</v>
      </c>
      <c r="I2062" s="184">
        <v>38.37</v>
      </c>
      <c r="J2062" s="184">
        <v>78.37</v>
      </c>
      <c r="K2062" s="185">
        <v>32</v>
      </c>
      <c r="L2062" s="185"/>
      <c r="M2062" s="186"/>
      <c r="N2062" s="61" t="s">
        <v>51</v>
      </c>
      <c r="P2062" s="175" t="s">
        <v>1223</v>
      </c>
      <c r="T2062" s="176"/>
    </row>
    <row r="2063" spans="1:20" s="61" customFormat="1" ht="17.25">
      <c r="A2063" s="183" t="s">
        <v>4408</v>
      </c>
      <c r="B2063" s="183" t="s">
        <v>4409</v>
      </c>
      <c r="C2063" s="183" t="s">
        <v>1223</v>
      </c>
      <c r="D2063" s="183" t="s">
        <v>1224</v>
      </c>
      <c r="E2063" s="184"/>
      <c r="F2063" s="184"/>
      <c r="G2063" s="185"/>
      <c r="H2063" s="185"/>
      <c r="I2063" s="184"/>
      <c r="J2063" s="184"/>
      <c r="K2063" s="185" t="s">
        <v>410</v>
      </c>
      <c r="L2063" s="185"/>
      <c r="M2063" s="186"/>
      <c r="N2063" s="61" t="s">
        <v>410</v>
      </c>
      <c r="P2063" s="175" t="s">
        <v>1223</v>
      </c>
      <c r="T2063" s="176"/>
    </row>
    <row r="2064" spans="1:20" s="61" customFormat="1" ht="17.25">
      <c r="A2064" s="183" t="s">
        <v>4410</v>
      </c>
      <c r="B2064" s="183" t="s">
        <v>4411</v>
      </c>
      <c r="C2064" s="183" t="s">
        <v>1223</v>
      </c>
      <c r="D2064" s="183" t="s">
        <v>1224</v>
      </c>
      <c r="E2064" s="184">
        <v>87.4</v>
      </c>
      <c r="F2064" s="184">
        <v>40</v>
      </c>
      <c r="G2064" s="185" t="s">
        <v>4013</v>
      </c>
      <c r="H2064" s="185" t="s">
        <v>689</v>
      </c>
      <c r="I2064" s="184">
        <v>38.37</v>
      </c>
      <c r="J2064" s="184">
        <v>78.37</v>
      </c>
      <c r="K2064" s="185">
        <v>49</v>
      </c>
      <c r="L2064" s="185"/>
      <c r="M2064" s="186"/>
      <c r="N2064" s="61" t="s">
        <v>51</v>
      </c>
      <c r="P2064" s="175" t="s">
        <v>1223</v>
      </c>
      <c r="T2064" s="176"/>
    </row>
    <row r="2065" spans="1:20" s="61" customFormat="1" ht="17.25">
      <c r="A2065" s="183" t="s">
        <v>4412</v>
      </c>
      <c r="B2065" s="183" t="s">
        <v>4413</v>
      </c>
      <c r="C2065" s="183" t="s">
        <v>1223</v>
      </c>
      <c r="D2065" s="183" t="s">
        <v>1224</v>
      </c>
      <c r="E2065" s="184"/>
      <c r="F2065" s="184"/>
      <c r="G2065" s="185"/>
      <c r="H2065" s="185"/>
      <c r="I2065" s="184"/>
      <c r="J2065" s="184"/>
      <c r="K2065" s="185" t="s">
        <v>410</v>
      </c>
      <c r="L2065" s="185"/>
      <c r="M2065" s="186"/>
      <c r="N2065" s="61" t="s">
        <v>410</v>
      </c>
      <c r="P2065" s="175" t="s">
        <v>1223</v>
      </c>
      <c r="T2065" s="176"/>
    </row>
    <row r="2066" spans="1:20" s="61" customFormat="1" ht="17.25">
      <c r="A2066" s="183" t="s">
        <v>4414</v>
      </c>
      <c r="B2066" s="183" t="s">
        <v>4415</v>
      </c>
      <c r="C2066" s="183" t="s">
        <v>1223</v>
      </c>
      <c r="D2066" s="183" t="s">
        <v>1224</v>
      </c>
      <c r="E2066" s="184"/>
      <c r="F2066" s="184"/>
      <c r="G2066" s="185"/>
      <c r="H2066" s="185"/>
      <c r="I2066" s="184"/>
      <c r="J2066" s="184"/>
      <c r="K2066" s="185" t="s">
        <v>410</v>
      </c>
      <c r="L2066" s="185"/>
      <c r="M2066" s="186"/>
      <c r="N2066" s="61" t="s">
        <v>410</v>
      </c>
      <c r="P2066" s="175" t="s">
        <v>1223</v>
      </c>
      <c r="T2066" s="176"/>
    </row>
    <row r="2067" spans="1:20" s="61" customFormat="1" ht="17.25">
      <c r="A2067" s="183" t="s">
        <v>4416</v>
      </c>
      <c r="B2067" s="183" t="s">
        <v>4417</v>
      </c>
      <c r="C2067" s="183" t="s">
        <v>1223</v>
      </c>
      <c r="D2067" s="183" t="s">
        <v>1224</v>
      </c>
      <c r="E2067" s="184">
        <v>140</v>
      </c>
      <c r="F2067" s="184">
        <v>50</v>
      </c>
      <c r="G2067" s="185" t="s">
        <v>4418</v>
      </c>
      <c r="H2067" s="185" t="s">
        <v>689</v>
      </c>
      <c r="I2067" s="184">
        <v>53.63</v>
      </c>
      <c r="J2067" s="184">
        <v>103.63</v>
      </c>
      <c r="K2067" s="185">
        <v>20</v>
      </c>
      <c r="L2067" s="185"/>
      <c r="M2067" s="186"/>
      <c r="N2067" s="61" t="s">
        <v>51</v>
      </c>
      <c r="P2067" s="175" t="s">
        <v>1223</v>
      </c>
      <c r="T2067" s="176"/>
    </row>
    <row r="2068" spans="1:20" s="61" customFormat="1" ht="17.25">
      <c r="A2068" s="183" t="s">
        <v>4419</v>
      </c>
      <c r="B2068" s="183" t="s">
        <v>4420</v>
      </c>
      <c r="C2068" s="183" t="s">
        <v>1223</v>
      </c>
      <c r="D2068" s="183" t="s">
        <v>1224</v>
      </c>
      <c r="E2068" s="184">
        <v>139.57</v>
      </c>
      <c r="F2068" s="184">
        <v>139.57</v>
      </c>
      <c r="G2068" s="185"/>
      <c r="H2068" s="185"/>
      <c r="I2068" s="184">
        <v>53.63</v>
      </c>
      <c r="J2068" s="184">
        <v>193.2</v>
      </c>
      <c r="K2068" s="185">
        <v>30</v>
      </c>
      <c r="L2068" s="185"/>
      <c r="M2068" s="186"/>
      <c r="N2068" s="61" t="s">
        <v>51</v>
      </c>
      <c r="P2068" s="175" t="s">
        <v>1223</v>
      </c>
      <c r="T2068" s="176"/>
    </row>
    <row r="2069" spans="1:20" s="61" customFormat="1" ht="17.25">
      <c r="A2069" s="183" t="s">
        <v>4421</v>
      </c>
      <c r="B2069" s="183" t="s">
        <v>4422</v>
      </c>
      <c r="C2069" s="183" t="s">
        <v>1223</v>
      </c>
      <c r="D2069" s="183" t="s">
        <v>1224</v>
      </c>
      <c r="E2069" s="184">
        <v>240</v>
      </c>
      <c r="F2069" s="184">
        <v>225</v>
      </c>
      <c r="G2069" s="185" t="s">
        <v>126</v>
      </c>
      <c r="H2069" s="185"/>
      <c r="I2069" s="184">
        <v>93.58</v>
      </c>
      <c r="J2069" s="184">
        <v>318.58</v>
      </c>
      <c r="K2069" s="185">
        <v>0</v>
      </c>
      <c r="L2069" s="185"/>
      <c r="M2069" s="186"/>
      <c r="N2069" s="61" t="s">
        <v>51</v>
      </c>
      <c r="P2069" s="175" t="s">
        <v>1223</v>
      </c>
      <c r="T2069" s="176"/>
    </row>
    <row r="2070" spans="1:20" s="61" customFormat="1" ht="17.25">
      <c r="A2070" s="183" t="s">
        <v>4423</v>
      </c>
      <c r="B2070" s="183" t="s">
        <v>4424</v>
      </c>
      <c r="C2070" s="183" t="s">
        <v>1223</v>
      </c>
      <c r="D2070" s="183" t="s">
        <v>1224</v>
      </c>
      <c r="E2070" s="184"/>
      <c r="F2070" s="184"/>
      <c r="G2070" s="185"/>
      <c r="H2070" s="185"/>
      <c r="I2070" s="184"/>
      <c r="J2070" s="184"/>
      <c r="K2070" s="185" t="s">
        <v>410</v>
      </c>
      <c r="L2070" s="185"/>
      <c r="M2070" s="186"/>
      <c r="N2070" s="61" t="s">
        <v>410</v>
      </c>
      <c r="P2070" s="175" t="s">
        <v>1223</v>
      </c>
      <c r="T2070" s="176"/>
    </row>
    <row r="2071" spans="1:20" s="61" customFormat="1" ht="17.25">
      <c r="A2071" s="183" t="s">
        <v>4425</v>
      </c>
      <c r="B2071" s="183" t="s">
        <v>4426</v>
      </c>
      <c r="C2071" s="183" t="s">
        <v>1223</v>
      </c>
      <c r="D2071" s="183" t="s">
        <v>1224</v>
      </c>
      <c r="E2071" s="184">
        <v>140</v>
      </c>
      <c r="F2071" s="184">
        <v>140</v>
      </c>
      <c r="G2071" s="185"/>
      <c r="H2071" s="185"/>
      <c r="I2071" s="184">
        <v>48.07</v>
      </c>
      <c r="J2071" s="184">
        <v>188.07</v>
      </c>
      <c r="K2071" s="185">
        <v>3</v>
      </c>
      <c r="L2071" s="185"/>
      <c r="M2071" s="186"/>
      <c r="N2071" s="61" t="s">
        <v>51</v>
      </c>
      <c r="P2071" s="175" t="s">
        <v>1223</v>
      </c>
      <c r="T2071" s="176"/>
    </row>
    <row r="2072" spans="1:20" s="61" customFormat="1" ht="17.25">
      <c r="A2072" s="183" t="s">
        <v>4427</v>
      </c>
      <c r="B2072" s="183" t="s">
        <v>4428</v>
      </c>
      <c r="C2072" s="183" t="s">
        <v>1223</v>
      </c>
      <c r="D2072" s="183" t="s">
        <v>1224</v>
      </c>
      <c r="E2072" s="184">
        <v>240</v>
      </c>
      <c r="F2072" s="184">
        <v>225</v>
      </c>
      <c r="G2072" s="185" t="s">
        <v>126</v>
      </c>
      <c r="H2072" s="185"/>
      <c r="I2072" s="184">
        <v>93.58</v>
      </c>
      <c r="J2072" s="184">
        <v>318.58</v>
      </c>
      <c r="K2072" s="185">
        <v>0</v>
      </c>
      <c r="L2072" s="185"/>
      <c r="M2072" s="186"/>
      <c r="N2072" s="61" t="s">
        <v>51</v>
      </c>
      <c r="P2072" s="175" t="s">
        <v>1223</v>
      </c>
      <c r="T2072" s="176"/>
    </row>
    <row r="2073" spans="1:20" s="61" customFormat="1" ht="17.25">
      <c r="A2073" s="183" t="s">
        <v>4429</v>
      </c>
      <c r="B2073" s="183" t="s">
        <v>4430</v>
      </c>
      <c r="C2073" s="183" t="s">
        <v>1223</v>
      </c>
      <c r="D2073" s="183" t="s">
        <v>1224</v>
      </c>
      <c r="E2073" s="184">
        <v>260</v>
      </c>
      <c r="F2073" s="184">
        <v>260</v>
      </c>
      <c r="G2073" s="185"/>
      <c r="H2073" s="185"/>
      <c r="I2073" s="184">
        <v>96.14</v>
      </c>
      <c r="J2073" s="184">
        <v>356.14</v>
      </c>
      <c r="K2073" s="185">
        <v>0</v>
      </c>
      <c r="L2073" s="185"/>
      <c r="M2073" s="186"/>
      <c r="N2073" s="61" t="s">
        <v>51</v>
      </c>
      <c r="P2073" s="175" t="s">
        <v>1223</v>
      </c>
      <c r="T2073" s="176"/>
    </row>
    <row r="2074" spans="1:20" s="61" customFormat="1" ht="17.25">
      <c r="A2074" s="183" t="s">
        <v>4431</v>
      </c>
      <c r="B2074" s="183" t="s">
        <v>4432</v>
      </c>
      <c r="C2074" s="183" t="s">
        <v>1223</v>
      </c>
      <c r="D2074" s="183" t="s">
        <v>1224</v>
      </c>
      <c r="E2074" s="184">
        <v>260</v>
      </c>
      <c r="F2074" s="184">
        <v>260</v>
      </c>
      <c r="G2074" s="185"/>
      <c r="H2074" s="185"/>
      <c r="I2074" s="184">
        <v>96.14</v>
      </c>
      <c r="J2074" s="184">
        <v>356.14</v>
      </c>
      <c r="K2074" s="185">
        <v>1</v>
      </c>
      <c r="L2074" s="185"/>
      <c r="M2074" s="186"/>
      <c r="N2074" s="61" t="s">
        <v>51</v>
      </c>
      <c r="P2074" s="175" t="s">
        <v>1223</v>
      </c>
      <c r="T2074" s="176"/>
    </row>
    <row r="2075" spans="1:20" s="61" customFormat="1" ht="17.25">
      <c r="A2075" s="183" t="s">
        <v>4433</v>
      </c>
      <c r="B2075" s="183" t="s">
        <v>4434</v>
      </c>
      <c r="C2075" s="183" t="s">
        <v>1223</v>
      </c>
      <c r="D2075" s="183" t="s">
        <v>1224</v>
      </c>
      <c r="E2075" s="184"/>
      <c r="F2075" s="184"/>
      <c r="G2075" s="185"/>
      <c r="H2075" s="185"/>
      <c r="I2075" s="184"/>
      <c r="J2075" s="184"/>
      <c r="K2075" s="185" t="s">
        <v>410</v>
      </c>
      <c r="L2075" s="185"/>
      <c r="M2075" s="186"/>
      <c r="N2075" s="61" t="s">
        <v>410</v>
      </c>
      <c r="P2075" s="175" t="s">
        <v>1223</v>
      </c>
      <c r="T2075" s="176"/>
    </row>
    <row r="2076" spans="1:20" s="61" customFormat="1" ht="17.25">
      <c r="A2076" s="183" t="s">
        <v>4435</v>
      </c>
      <c r="B2076" s="183" t="s">
        <v>4436</v>
      </c>
      <c r="C2076" s="183" t="s">
        <v>1223</v>
      </c>
      <c r="D2076" s="183" t="s">
        <v>1224</v>
      </c>
      <c r="E2076" s="184"/>
      <c r="F2076" s="184"/>
      <c r="G2076" s="185"/>
      <c r="H2076" s="185"/>
      <c r="I2076" s="184"/>
      <c r="J2076" s="184"/>
      <c r="K2076" s="185" t="s">
        <v>410</v>
      </c>
      <c r="L2076" s="185"/>
      <c r="M2076" s="186"/>
      <c r="N2076" s="61" t="s">
        <v>410</v>
      </c>
      <c r="P2076" s="175" t="s">
        <v>1223</v>
      </c>
      <c r="T2076" s="176"/>
    </row>
    <row r="2077" spans="1:20" s="61" customFormat="1" ht="17.25">
      <c r="A2077" s="183" t="s">
        <v>4437</v>
      </c>
      <c r="B2077" s="183" t="s">
        <v>4438</v>
      </c>
      <c r="C2077" s="183" t="s">
        <v>1223</v>
      </c>
      <c r="D2077" s="183" t="s">
        <v>1224</v>
      </c>
      <c r="E2077" s="184"/>
      <c r="F2077" s="184"/>
      <c r="G2077" s="185"/>
      <c r="H2077" s="185"/>
      <c r="I2077" s="184"/>
      <c r="J2077" s="184"/>
      <c r="K2077" s="185" t="s">
        <v>410</v>
      </c>
      <c r="L2077" s="185"/>
      <c r="M2077" s="186"/>
      <c r="N2077" s="61" t="s">
        <v>410</v>
      </c>
      <c r="P2077" s="175" t="s">
        <v>1223</v>
      </c>
      <c r="T2077" s="176"/>
    </row>
    <row r="2078" spans="1:20" s="61" customFormat="1" ht="17.25">
      <c r="A2078" s="183" t="s">
        <v>4439</v>
      </c>
      <c r="B2078" s="183" t="s">
        <v>4440</v>
      </c>
      <c r="C2078" s="183" t="s">
        <v>1223</v>
      </c>
      <c r="D2078" s="183" t="s">
        <v>1224</v>
      </c>
      <c r="E2078" s="184">
        <v>365</v>
      </c>
      <c r="F2078" s="184">
        <v>365</v>
      </c>
      <c r="G2078" s="185"/>
      <c r="H2078" s="185"/>
      <c r="I2078" s="184">
        <v>156.03</v>
      </c>
      <c r="J2078" s="184">
        <v>521.03</v>
      </c>
      <c r="K2078" s="185">
        <v>0</v>
      </c>
      <c r="L2078" s="185"/>
      <c r="M2078" s="186"/>
      <c r="N2078" s="61" t="s">
        <v>51</v>
      </c>
      <c r="P2078" s="175" t="s">
        <v>1223</v>
      </c>
      <c r="T2078" s="176"/>
    </row>
    <row r="2079" spans="1:20" s="61" customFormat="1" ht="17.25">
      <c r="A2079" s="183" t="s">
        <v>4441</v>
      </c>
      <c r="B2079" s="183" t="s">
        <v>4442</v>
      </c>
      <c r="C2079" s="183" t="s">
        <v>1223</v>
      </c>
      <c r="D2079" s="183" t="s">
        <v>1224</v>
      </c>
      <c r="E2079" s="184"/>
      <c r="F2079" s="184"/>
      <c r="G2079" s="185"/>
      <c r="H2079" s="185"/>
      <c r="I2079" s="184"/>
      <c r="J2079" s="184"/>
      <c r="K2079" s="185" t="s">
        <v>410</v>
      </c>
      <c r="L2079" s="185"/>
      <c r="M2079" s="186"/>
      <c r="N2079" s="61" t="s">
        <v>410</v>
      </c>
      <c r="P2079" s="175" t="s">
        <v>1223</v>
      </c>
      <c r="T2079" s="176"/>
    </row>
    <row r="2080" spans="1:20" s="61" customFormat="1" ht="17.25">
      <c r="A2080" s="183" t="s">
        <v>4443</v>
      </c>
      <c r="B2080" s="183" t="s">
        <v>4444</v>
      </c>
      <c r="C2080" s="183" t="s">
        <v>1223</v>
      </c>
      <c r="D2080" s="183" t="s">
        <v>1224</v>
      </c>
      <c r="E2080" s="184">
        <v>365</v>
      </c>
      <c r="F2080" s="184">
        <v>365</v>
      </c>
      <c r="G2080" s="185"/>
      <c r="H2080" s="185"/>
      <c r="I2080" s="184">
        <v>156.03</v>
      </c>
      <c r="J2080" s="184">
        <v>521.03</v>
      </c>
      <c r="K2080" s="185">
        <v>0</v>
      </c>
      <c r="L2080" s="185"/>
      <c r="M2080" s="186"/>
      <c r="N2080" s="61" t="s">
        <v>51</v>
      </c>
      <c r="P2080" s="175" t="s">
        <v>1223</v>
      </c>
      <c r="T2080" s="176"/>
    </row>
    <row r="2081" spans="1:20" s="61" customFormat="1" ht="17.25">
      <c r="A2081" s="183" t="s">
        <v>4445</v>
      </c>
      <c r="B2081" s="183" t="s">
        <v>4446</v>
      </c>
      <c r="C2081" s="183" t="s">
        <v>241</v>
      </c>
      <c r="D2081" s="183" t="s">
        <v>242</v>
      </c>
      <c r="E2081" s="184">
        <v>65</v>
      </c>
      <c r="F2081" s="184">
        <v>65</v>
      </c>
      <c r="G2081" s="188"/>
      <c r="H2081" s="185"/>
      <c r="I2081" s="184">
        <v>33.06</v>
      </c>
      <c r="J2081" s="184">
        <v>98.06</v>
      </c>
      <c r="K2081" s="185">
        <v>16</v>
      </c>
      <c r="L2081" s="185"/>
      <c r="M2081" s="186"/>
      <c r="N2081" s="61" t="s">
        <v>51</v>
      </c>
      <c r="P2081" s="175" t="s">
        <v>241</v>
      </c>
      <c r="T2081" s="176"/>
    </row>
    <row r="2082" spans="1:20" s="61" customFormat="1" ht="17.25">
      <c r="A2082" s="183" t="s">
        <v>4447</v>
      </c>
      <c r="B2082" s="183" t="s">
        <v>4448</v>
      </c>
      <c r="C2082" s="183" t="s">
        <v>241</v>
      </c>
      <c r="D2082" s="183" t="s">
        <v>242</v>
      </c>
      <c r="E2082" s="184">
        <v>71</v>
      </c>
      <c r="F2082" s="184">
        <v>71</v>
      </c>
      <c r="G2082" s="188"/>
      <c r="H2082" s="185"/>
      <c r="I2082" s="184">
        <v>33.16</v>
      </c>
      <c r="J2082" s="184">
        <v>104.16</v>
      </c>
      <c r="K2082" s="185">
        <v>260</v>
      </c>
      <c r="L2082" s="185"/>
      <c r="M2082" s="186"/>
      <c r="N2082" s="61" t="s">
        <v>51</v>
      </c>
      <c r="P2082" s="175" t="s">
        <v>241</v>
      </c>
      <c r="T2082" s="176"/>
    </row>
    <row r="2083" spans="1:20" s="61" customFormat="1" ht="17.25">
      <c r="A2083" s="183" t="s">
        <v>4449</v>
      </c>
      <c r="B2083" s="183" t="s">
        <v>4450</v>
      </c>
      <c r="C2083" s="183" t="s">
        <v>116</v>
      </c>
      <c r="D2083" s="183" t="s">
        <v>117</v>
      </c>
      <c r="E2083" s="184">
        <v>230</v>
      </c>
      <c r="F2083" s="184">
        <v>195</v>
      </c>
      <c r="G2083" s="188" t="s">
        <v>268</v>
      </c>
      <c r="H2083" s="185"/>
      <c r="I2083" s="184">
        <v>56.62</v>
      </c>
      <c r="J2083" s="184">
        <v>251.62</v>
      </c>
      <c r="K2083" s="185">
        <v>41</v>
      </c>
      <c r="L2083" s="185" t="s">
        <v>57</v>
      </c>
      <c r="M2083" s="186" t="s">
        <v>1908</v>
      </c>
      <c r="N2083" s="61" t="s">
        <v>51</v>
      </c>
      <c r="P2083" s="175" t="s">
        <v>116</v>
      </c>
      <c r="T2083" s="176"/>
    </row>
    <row r="2084" spans="1:20" s="61" customFormat="1" ht="17.25">
      <c r="A2084" s="183" t="s">
        <v>4451</v>
      </c>
      <c r="B2084" s="183" t="s">
        <v>4452</v>
      </c>
      <c r="C2084" s="183" t="s">
        <v>116</v>
      </c>
      <c r="D2084" s="183" t="s">
        <v>117</v>
      </c>
      <c r="E2084" s="184">
        <v>230</v>
      </c>
      <c r="F2084" s="184">
        <v>195</v>
      </c>
      <c r="G2084" s="188" t="s">
        <v>268</v>
      </c>
      <c r="H2084" s="185"/>
      <c r="I2084" s="184">
        <v>56.62</v>
      </c>
      <c r="J2084" s="184">
        <v>251.62</v>
      </c>
      <c r="K2084" s="185">
        <v>63</v>
      </c>
      <c r="L2084" s="185" t="s">
        <v>57</v>
      </c>
      <c r="M2084" s="186" t="s">
        <v>1908</v>
      </c>
      <c r="N2084" s="61" t="s">
        <v>51</v>
      </c>
      <c r="P2084" s="175" t="s">
        <v>116</v>
      </c>
      <c r="T2084" s="176"/>
    </row>
    <row r="2085" spans="1:20" s="61" customFormat="1" ht="17.25">
      <c r="A2085" s="183" t="s">
        <v>4453</v>
      </c>
      <c r="B2085" s="183" t="s">
        <v>4454</v>
      </c>
      <c r="C2085" s="183" t="s">
        <v>116</v>
      </c>
      <c r="D2085" s="183" t="s">
        <v>117</v>
      </c>
      <c r="E2085" s="184">
        <v>215</v>
      </c>
      <c r="F2085" s="184">
        <v>180</v>
      </c>
      <c r="G2085" s="188" t="s">
        <v>107</v>
      </c>
      <c r="H2085" s="185"/>
      <c r="I2085" s="184">
        <v>52.31</v>
      </c>
      <c r="J2085" s="184">
        <v>232.31</v>
      </c>
      <c r="K2085" s="185">
        <v>41</v>
      </c>
      <c r="L2085" s="185" t="s">
        <v>57</v>
      </c>
      <c r="M2085" s="186" t="s">
        <v>1908</v>
      </c>
      <c r="N2085" s="61" t="s">
        <v>51</v>
      </c>
      <c r="P2085" s="175" t="s">
        <v>116</v>
      </c>
      <c r="T2085" s="176"/>
    </row>
    <row r="2086" spans="1:20" s="61" customFormat="1" ht="17.25">
      <c r="A2086" s="183" t="s">
        <v>4455</v>
      </c>
      <c r="B2086" s="183" t="s">
        <v>4456</v>
      </c>
      <c r="C2086" s="183" t="s">
        <v>116</v>
      </c>
      <c r="D2086" s="183" t="s">
        <v>117</v>
      </c>
      <c r="E2086" s="184">
        <v>215</v>
      </c>
      <c r="F2086" s="184">
        <v>190</v>
      </c>
      <c r="G2086" s="188" t="s">
        <v>263</v>
      </c>
      <c r="H2086" s="185"/>
      <c r="I2086" s="184">
        <v>52.31</v>
      </c>
      <c r="J2086" s="184">
        <v>242.31</v>
      </c>
      <c r="K2086" s="185">
        <v>130</v>
      </c>
      <c r="L2086" s="185" t="s">
        <v>76</v>
      </c>
      <c r="M2086" s="186" t="s">
        <v>1908</v>
      </c>
      <c r="N2086" s="61" t="s">
        <v>51</v>
      </c>
      <c r="P2086" s="175" t="s">
        <v>116</v>
      </c>
      <c r="T2086" s="176"/>
    </row>
    <row r="2087" spans="1:20" s="61" customFormat="1" ht="17.25">
      <c r="A2087" s="183" t="s">
        <v>4457</v>
      </c>
      <c r="B2087" s="183" t="s">
        <v>4458</v>
      </c>
      <c r="C2087" s="183" t="s">
        <v>49</v>
      </c>
      <c r="D2087" s="183" t="s">
        <v>50</v>
      </c>
      <c r="E2087" s="184">
        <v>319</v>
      </c>
      <c r="F2087" s="184">
        <v>290</v>
      </c>
      <c r="G2087" s="185" t="s">
        <v>137</v>
      </c>
      <c r="H2087" s="185"/>
      <c r="I2087" s="184">
        <v>149.83</v>
      </c>
      <c r="J2087" s="184">
        <v>439.83</v>
      </c>
      <c r="K2087" s="185">
        <v>77</v>
      </c>
      <c r="L2087" s="185"/>
      <c r="M2087" s="186"/>
      <c r="N2087" s="61" t="s">
        <v>51</v>
      </c>
      <c r="P2087" s="175" t="s">
        <v>49</v>
      </c>
      <c r="T2087" s="176"/>
    </row>
    <row r="2088" spans="1:20" s="61" customFormat="1" ht="17.25">
      <c r="A2088" s="183" t="s">
        <v>4459</v>
      </c>
      <c r="B2088" s="183" t="s">
        <v>4460</v>
      </c>
      <c r="C2088" s="183" t="s">
        <v>97</v>
      </c>
      <c r="D2088" s="183" t="s">
        <v>98</v>
      </c>
      <c r="E2088" s="184">
        <v>135</v>
      </c>
      <c r="F2088" s="184">
        <v>80</v>
      </c>
      <c r="G2088" s="188" t="s">
        <v>3671</v>
      </c>
      <c r="H2088" s="185"/>
      <c r="I2088" s="184">
        <v>42.22</v>
      </c>
      <c r="J2088" s="184">
        <v>122.22</v>
      </c>
      <c r="K2088" s="185">
        <v>87</v>
      </c>
      <c r="L2088" s="185"/>
      <c r="M2088" s="186"/>
      <c r="N2088" s="61" t="s">
        <v>51</v>
      </c>
      <c r="P2088" s="175" t="s">
        <v>97</v>
      </c>
      <c r="T2088" s="176"/>
    </row>
    <row r="2089" spans="1:20" s="61" customFormat="1" ht="17.25">
      <c r="A2089" s="183" t="s">
        <v>4461</v>
      </c>
      <c r="B2089" s="183" t="s">
        <v>4462</v>
      </c>
      <c r="C2089" s="183" t="s">
        <v>97</v>
      </c>
      <c r="D2089" s="183" t="s">
        <v>98</v>
      </c>
      <c r="E2089" s="184">
        <v>135</v>
      </c>
      <c r="F2089" s="184">
        <v>80</v>
      </c>
      <c r="G2089" s="185" t="s">
        <v>3671</v>
      </c>
      <c r="H2089" s="185"/>
      <c r="I2089" s="184">
        <v>42.22</v>
      </c>
      <c r="J2089" s="184">
        <v>122.22</v>
      </c>
      <c r="K2089" s="185">
        <v>51</v>
      </c>
      <c r="L2089" s="185"/>
      <c r="M2089" s="186"/>
      <c r="N2089" s="61" t="s">
        <v>51</v>
      </c>
      <c r="P2089" s="175" t="s">
        <v>97</v>
      </c>
      <c r="T2089" s="176"/>
    </row>
    <row r="2090" spans="1:20" s="61" customFormat="1" ht="17.25">
      <c r="A2090" s="183" t="s">
        <v>4463</v>
      </c>
      <c r="B2090" s="183" t="s">
        <v>4464</v>
      </c>
      <c r="C2090" s="183" t="s">
        <v>97</v>
      </c>
      <c r="D2090" s="183" t="s">
        <v>98</v>
      </c>
      <c r="E2090" s="184">
        <v>135</v>
      </c>
      <c r="F2090" s="184">
        <v>80</v>
      </c>
      <c r="G2090" s="185" t="s">
        <v>3671</v>
      </c>
      <c r="H2090" s="185"/>
      <c r="I2090" s="184">
        <v>42.22</v>
      </c>
      <c r="J2090" s="184">
        <v>122.22</v>
      </c>
      <c r="K2090" s="185">
        <v>133</v>
      </c>
      <c r="L2090" s="185"/>
      <c r="M2090" s="186"/>
      <c r="N2090" s="61" t="s">
        <v>51</v>
      </c>
      <c r="P2090" s="175" t="s">
        <v>97</v>
      </c>
      <c r="T2090" s="176"/>
    </row>
    <row r="2091" spans="1:20" s="61" customFormat="1" ht="17.25">
      <c r="A2091" s="183" t="s">
        <v>4465</v>
      </c>
      <c r="B2091" s="183" t="s">
        <v>4466</v>
      </c>
      <c r="C2091" s="183" t="s">
        <v>625</v>
      </c>
      <c r="D2091" s="183" t="s">
        <v>626</v>
      </c>
      <c r="E2091" s="184">
        <v>370</v>
      </c>
      <c r="F2091" s="184">
        <v>350</v>
      </c>
      <c r="G2091" s="185" t="s">
        <v>194</v>
      </c>
      <c r="H2091" s="185"/>
      <c r="I2091" s="184">
        <v>201.69</v>
      </c>
      <c r="J2091" s="184">
        <v>551.69</v>
      </c>
      <c r="K2091" s="185">
        <v>0</v>
      </c>
      <c r="L2091" s="185"/>
      <c r="M2091" s="186"/>
      <c r="N2091" s="61" t="s">
        <v>51</v>
      </c>
      <c r="P2091" s="175" t="s">
        <v>625</v>
      </c>
      <c r="T2091" s="176"/>
    </row>
    <row r="2092" spans="1:20" s="61" customFormat="1" ht="17.25">
      <c r="A2092" s="183" t="s">
        <v>4467</v>
      </c>
      <c r="B2092" s="183" t="s">
        <v>4468</v>
      </c>
      <c r="C2092" s="183" t="s">
        <v>706</v>
      </c>
      <c r="D2092" s="183" t="s">
        <v>707</v>
      </c>
      <c r="E2092" s="184">
        <v>175</v>
      </c>
      <c r="F2092" s="184">
        <v>157</v>
      </c>
      <c r="G2092" s="185" t="s">
        <v>75</v>
      </c>
      <c r="H2092" s="185"/>
      <c r="I2092" s="184">
        <v>107.01</v>
      </c>
      <c r="J2092" s="184">
        <v>264.01</v>
      </c>
      <c r="K2092" s="183">
        <v>102</v>
      </c>
      <c r="L2092" s="183"/>
      <c r="M2092" s="186"/>
      <c r="N2092" s="61" t="s">
        <v>51</v>
      </c>
      <c r="P2092" s="175" t="s">
        <v>706</v>
      </c>
      <c r="T2092" s="176"/>
    </row>
    <row r="2093" spans="1:20" s="61" customFormat="1" ht="17.25">
      <c r="A2093" s="183" t="s">
        <v>4469</v>
      </c>
      <c r="B2093" s="183" t="s">
        <v>4470</v>
      </c>
      <c r="C2093" s="183" t="s">
        <v>706</v>
      </c>
      <c r="D2093" s="183" t="s">
        <v>707</v>
      </c>
      <c r="E2093" s="184">
        <v>155</v>
      </c>
      <c r="F2093" s="184">
        <v>147</v>
      </c>
      <c r="G2093" s="188" t="s">
        <v>194</v>
      </c>
      <c r="H2093" s="185"/>
      <c r="I2093" s="184">
        <v>95.68</v>
      </c>
      <c r="J2093" s="184">
        <v>242.68</v>
      </c>
      <c r="K2093" s="183">
        <v>33</v>
      </c>
      <c r="L2093" s="183"/>
      <c r="M2093" s="186"/>
      <c r="N2093" s="61" t="s">
        <v>51</v>
      </c>
      <c r="P2093" s="175" t="s">
        <v>706</v>
      </c>
      <c r="T2093" s="176"/>
    </row>
    <row r="2094" spans="1:20" s="61" customFormat="1" ht="17.25">
      <c r="A2094" s="183" t="s">
        <v>4471</v>
      </c>
      <c r="B2094" s="183" t="s">
        <v>4472</v>
      </c>
      <c r="C2094" s="183" t="s">
        <v>706</v>
      </c>
      <c r="D2094" s="183" t="s">
        <v>707</v>
      </c>
      <c r="E2094" s="184">
        <v>125</v>
      </c>
      <c r="F2094" s="184">
        <v>117</v>
      </c>
      <c r="G2094" s="188" t="s">
        <v>126</v>
      </c>
      <c r="H2094" s="185"/>
      <c r="I2094" s="184">
        <v>47.91</v>
      </c>
      <c r="J2094" s="184">
        <v>164.91</v>
      </c>
      <c r="K2094" s="185">
        <v>19</v>
      </c>
      <c r="L2094" s="185"/>
      <c r="M2094" s="186"/>
      <c r="N2094" s="61" t="s">
        <v>51</v>
      </c>
      <c r="P2094" s="175" t="s">
        <v>706</v>
      </c>
      <c r="T2094" s="176"/>
    </row>
    <row r="2095" spans="1:20" s="61" customFormat="1" ht="17.25">
      <c r="A2095" s="183" t="s">
        <v>4473</v>
      </c>
      <c r="B2095" s="183" t="s">
        <v>4474</v>
      </c>
      <c r="C2095" s="183" t="s">
        <v>706</v>
      </c>
      <c r="D2095" s="183" t="s">
        <v>707</v>
      </c>
      <c r="E2095" s="184">
        <v>175</v>
      </c>
      <c r="F2095" s="184">
        <v>80</v>
      </c>
      <c r="G2095" s="188" t="s">
        <v>4013</v>
      </c>
      <c r="H2095" s="185" t="s">
        <v>322</v>
      </c>
      <c r="I2095" s="184">
        <v>108.88</v>
      </c>
      <c r="J2095" s="184">
        <v>188.88</v>
      </c>
      <c r="K2095" s="185">
        <v>28</v>
      </c>
      <c r="L2095" s="185"/>
      <c r="M2095" s="186"/>
      <c r="N2095" s="61" t="s">
        <v>51</v>
      </c>
      <c r="P2095" s="175" t="s">
        <v>706</v>
      </c>
      <c r="T2095" s="176"/>
    </row>
    <row r="2096" spans="1:20" s="61" customFormat="1" ht="17.25">
      <c r="A2096" s="183" t="s">
        <v>4475</v>
      </c>
      <c r="B2096" s="183" t="s">
        <v>4476</v>
      </c>
      <c r="C2096" s="183" t="s">
        <v>706</v>
      </c>
      <c r="D2096" s="183" t="s">
        <v>707</v>
      </c>
      <c r="E2096" s="184">
        <v>155</v>
      </c>
      <c r="F2096" s="184">
        <v>60</v>
      </c>
      <c r="G2096" s="188" t="s">
        <v>3962</v>
      </c>
      <c r="H2096" s="185" t="s">
        <v>322</v>
      </c>
      <c r="I2096" s="184">
        <v>100.76</v>
      </c>
      <c r="J2096" s="184">
        <v>160.76</v>
      </c>
      <c r="K2096" s="183">
        <v>13</v>
      </c>
      <c r="L2096" s="183"/>
      <c r="M2096" s="186"/>
      <c r="N2096" s="61" t="s">
        <v>51</v>
      </c>
      <c r="P2096" s="175" t="s">
        <v>706</v>
      </c>
      <c r="T2096" s="176"/>
    </row>
    <row r="2097" spans="1:20" s="61" customFormat="1" ht="17.25">
      <c r="A2097" s="183" t="s">
        <v>4477</v>
      </c>
      <c r="B2097" s="183" t="s">
        <v>4478</v>
      </c>
      <c r="C2097" s="183" t="s">
        <v>706</v>
      </c>
      <c r="D2097" s="183" t="s">
        <v>707</v>
      </c>
      <c r="E2097" s="184">
        <v>155</v>
      </c>
      <c r="F2097" s="184">
        <v>60</v>
      </c>
      <c r="G2097" s="188" t="s">
        <v>3962</v>
      </c>
      <c r="H2097" s="183" t="s">
        <v>322</v>
      </c>
      <c r="I2097" s="184">
        <v>100.76</v>
      </c>
      <c r="J2097" s="184">
        <v>160.76</v>
      </c>
      <c r="K2097" s="185">
        <v>28</v>
      </c>
      <c r="L2097" s="185"/>
      <c r="M2097" s="186"/>
      <c r="N2097" s="61" t="s">
        <v>51</v>
      </c>
      <c r="P2097" s="175" t="s">
        <v>706</v>
      </c>
      <c r="T2097" s="176"/>
    </row>
    <row r="2098" spans="1:20" s="61" customFormat="1" ht="17.25">
      <c r="A2098" s="183" t="s">
        <v>4479</v>
      </c>
      <c r="B2098" s="183" t="s">
        <v>4480</v>
      </c>
      <c r="C2098" s="183" t="s">
        <v>706</v>
      </c>
      <c r="D2098" s="183" t="s">
        <v>707</v>
      </c>
      <c r="E2098" s="184">
        <v>175</v>
      </c>
      <c r="F2098" s="184">
        <v>80</v>
      </c>
      <c r="G2098" s="188" t="s">
        <v>4013</v>
      </c>
      <c r="H2098" s="183" t="s">
        <v>322</v>
      </c>
      <c r="I2098" s="184">
        <v>108.88</v>
      </c>
      <c r="J2098" s="184">
        <v>188.88</v>
      </c>
      <c r="K2098" s="185">
        <v>42</v>
      </c>
      <c r="L2098" s="185"/>
      <c r="M2098" s="186"/>
      <c r="N2098" s="61" t="s">
        <v>51</v>
      </c>
      <c r="P2098" s="175" t="s">
        <v>706</v>
      </c>
      <c r="T2098" s="176"/>
    </row>
    <row r="2099" spans="1:20" s="61" customFormat="1" ht="17.25">
      <c r="A2099" s="183" t="s">
        <v>4481</v>
      </c>
      <c r="B2099" s="183" t="s">
        <v>4482</v>
      </c>
      <c r="C2099" s="183" t="s">
        <v>625</v>
      </c>
      <c r="D2099" s="183" t="s">
        <v>626</v>
      </c>
      <c r="E2099" s="184">
        <v>340</v>
      </c>
      <c r="F2099" s="184">
        <v>340</v>
      </c>
      <c r="G2099" s="188"/>
      <c r="H2099" s="185"/>
      <c r="I2099" s="184">
        <v>264.63</v>
      </c>
      <c r="J2099" s="184">
        <v>604.63</v>
      </c>
      <c r="K2099" s="185">
        <v>22</v>
      </c>
      <c r="L2099" s="185"/>
      <c r="M2099" s="186"/>
      <c r="N2099" s="61" t="s">
        <v>51</v>
      </c>
      <c r="P2099" s="175" t="s">
        <v>625</v>
      </c>
      <c r="T2099" s="176"/>
    </row>
    <row r="2100" spans="1:20" s="61" customFormat="1" ht="17.25">
      <c r="A2100" s="183" t="s">
        <v>4483</v>
      </c>
      <c r="B2100" s="183" t="s">
        <v>4484</v>
      </c>
      <c r="C2100" s="183" t="s">
        <v>625</v>
      </c>
      <c r="D2100" s="183" t="s">
        <v>626</v>
      </c>
      <c r="E2100" s="184">
        <v>290</v>
      </c>
      <c r="F2100" s="184">
        <v>290</v>
      </c>
      <c r="G2100" s="188"/>
      <c r="H2100" s="183"/>
      <c r="I2100" s="184">
        <v>264.63</v>
      </c>
      <c r="J2100" s="184">
        <v>554.63</v>
      </c>
      <c r="K2100" s="185">
        <v>10</v>
      </c>
      <c r="L2100" s="185"/>
      <c r="M2100" s="186"/>
      <c r="N2100" s="61" t="s">
        <v>51</v>
      </c>
      <c r="P2100" s="175" t="s">
        <v>625</v>
      </c>
      <c r="T2100" s="176"/>
    </row>
    <row r="2101" spans="1:20" s="61" customFormat="1" ht="17.25">
      <c r="A2101" s="183" t="s">
        <v>4485</v>
      </c>
      <c r="B2101" s="183" t="s">
        <v>4486</v>
      </c>
      <c r="C2101" s="183" t="s">
        <v>4487</v>
      </c>
      <c r="D2101" s="183" t="s">
        <v>4488</v>
      </c>
      <c r="E2101" s="184">
        <v>118.5</v>
      </c>
      <c r="F2101" s="184">
        <v>115</v>
      </c>
      <c r="G2101" s="185" t="s">
        <v>475</v>
      </c>
      <c r="H2101" s="185" t="s">
        <v>163</v>
      </c>
      <c r="I2101" s="184">
        <v>41.05</v>
      </c>
      <c r="J2101" s="184">
        <v>156.05</v>
      </c>
      <c r="K2101" s="185">
        <v>330</v>
      </c>
      <c r="L2101" s="185"/>
      <c r="M2101" s="186"/>
      <c r="N2101" s="61" t="s">
        <v>51</v>
      </c>
      <c r="P2101" s="175" t="s">
        <v>4487</v>
      </c>
      <c r="T2101" s="176"/>
    </row>
    <row r="2102" spans="1:20" s="61" customFormat="1" ht="17.25">
      <c r="A2102" s="183" t="s">
        <v>4489</v>
      </c>
      <c r="B2102" s="183" t="s">
        <v>4490</v>
      </c>
      <c r="C2102" s="183" t="s">
        <v>625</v>
      </c>
      <c r="D2102" s="183" t="s">
        <v>626</v>
      </c>
      <c r="E2102" s="184">
        <v>370</v>
      </c>
      <c r="F2102" s="184">
        <v>350</v>
      </c>
      <c r="G2102" s="185" t="s">
        <v>194</v>
      </c>
      <c r="H2102" s="185"/>
      <c r="I2102" s="184">
        <v>201.69</v>
      </c>
      <c r="J2102" s="184">
        <v>551.69</v>
      </c>
      <c r="K2102" s="185">
        <v>0</v>
      </c>
      <c r="L2102" s="185"/>
      <c r="M2102" s="186"/>
      <c r="N2102" s="61" t="s">
        <v>51</v>
      </c>
      <c r="P2102" s="175" t="s">
        <v>625</v>
      </c>
      <c r="T2102" s="176"/>
    </row>
    <row r="2103" spans="1:20" s="61" customFormat="1" ht="17.25">
      <c r="A2103" s="183" t="s">
        <v>4491</v>
      </c>
      <c r="B2103" s="183" t="s">
        <v>4492</v>
      </c>
      <c r="C2103" s="183" t="s">
        <v>179</v>
      </c>
      <c r="D2103" s="183" t="s">
        <v>179</v>
      </c>
      <c r="E2103" s="184">
        <v>205</v>
      </c>
      <c r="F2103" s="184">
        <v>175</v>
      </c>
      <c r="G2103" s="185" t="s">
        <v>88</v>
      </c>
      <c r="H2103" s="185"/>
      <c r="I2103" s="184">
        <v>81.55</v>
      </c>
      <c r="J2103" s="184">
        <v>256.55</v>
      </c>
      <c r="K2103" s="185">
        <v>219</v>
      </c>
      <c r="L2103" s="185"/>
      <c r="M2103" s="186"/>
      <c r="N2103" s="61" t="s">
        <v>51</v>
      </c>
      <c r="P2103" s="175" t="s">
        <v>179</v>
      </c>
      <c r="T2103" s="176"/>
    </row>
    <row r="2104" spans="1:20" s="61" customFormat="1" ht="17.25">
      <c r="A2104" s="183" t="s">
        <v>4493</v>
      </c>
      <c r="B2104" s="183" t="s">
        <v>4494</v>
      </c>
      <c r="C2104" s="183" t="s">
        <v>1223</v>
      </c>
      <c r="D2104" s="183" t="s">
        <v>1224</v>
      </c>
      <c r="E2104" s="184"/>
      <c r="F2104" s="184"/>
      <c r="G2104" s="185"/>
      <c r="H2104" s="185"/>
      <c r="I2104" s="184"/>
      <c r="J2104" s="184"/>
      <c r="K2104" s="185" t="s">
        <v>410</v>
      </c>
      <c r="L2104" s="185"/>
      <c r="M2104" s="186"/>
      <c r="N2104" s="61" t="s">
        <v>410</v>
      </c>
      <c r="P2104" s="175" t="s">
        <v>1223</v>
      </c>
      <c r="T2104" s="176"/>
    </row>
    <row r="2105" spans="1:20" s="61" customFormat="1" ht="17.25">
      <c r="A2105" s="183" t="s">
        <v>4495</v>
      </c>
      <c r="B2105" s="183" t="s">
        <v>4496</v>
      </c>
      <c r="C2105" s="183" t="s">
        <v>1223</v>
      </c>
      <c r="D2105" s="183" t="s">
        <v>1224</v>
      </c>
      <c r="E2105" s="184">
        <v>215</v>
      </c>
      <c r="F2105" s="184">
        <v>200</v>
      </c>
      <c r="G2105" s="185" t="s">
        <v>126</v>
      </c>
      <c r="H2105" s="185"/>
      <c r="I2105" s="184">
        <v>104.48</v>
      </c>
      <c r="J2105" s="184">
        <v>304.48</v>
      </c>
      <c r="K2105" s="183">
        <v>1</v>
      </c>
      <c r="L2105" s="183"/>
      <c r="M2105" s="186"/>
      <c r="N2105" s="61" t="s">
        <v>51</v>
      </c>
      <c r="P2105" s="175" t="s">
        <v>1223</v>
      </c>
      <c r="T2105" s="176"/>
    </row>
    <row r="2106" spans="1:20" s="61" customFormat="1" ht="17.25">
      <c r="A2106" s="183" t="s">
        <v>4497</v>
      </c>
      <c r="B2106" s="183" t="s">
        <v>4498</v>
      </c>
      <c r="C2106" s="183" t="s">
        <v>210</v>
      </c>
      <c r="D2106" s="183" t="s">
        <v>210</v>
      </c>
      <c r="E2106" s="184">
        <v>290</v>
      </c>
      <c r="F2106" s="184">
        <v>235</v>
      </c>
      <c r="G2106" s="185" t="s">
        <v>94</v>
      </c>
      <c r="H2106" s="185"/>
      <c r="I2106" s="184">
        <v>108.1</v>
      </c>
      <c r="J2106" s="184">
        <v>343.1</v>
      </c>
      <c r="K2106" s="183">
        <v>19</v>
      </c>
      <c r="L2106" s="183"/>
      <c r="M2106" s="186"/>
      <c r="N2106" s="61" t="s">
        <v>51</v>
      </c>
      <c r="P2106" s="175" t="s">
        <v>210</v>
      </c>
      <c r="T2106" s="176"/>
    </row>
    <row r="2107" spans="1:20" s="61" customFormat="1" ht="17.25">
      <c r="A2107" s="183" t="s">
        <v>4499</v>
      </c>
      <c r="B2107" s="183" t="s">
        <v>4500</v>
      </c>
      <c r="C2107" s="183" t="s">
        <v>261</v>
      </c>
      <c r="D2107" s="183" t="s">
        <v>262</v>
      </c>
      <c r="E2107" s="184"/>
      <c r="F2107" s="184"/>
      <c r="G2107" s="185"/>
      <c r="H2107" s="185"/>
      <c r="I2107" s="184"/>
      <c r="J2107" s="184"/>
      <c r="K2107" s="183" t="s">
        <v>410</v>
      </c>
      <c r="L2107" s="183"/>
      <c r="M2107" s="186"/>
      <c r="N2107" s="61" t="s">
        <v>410</v>
      </c>
      <c r="P2107" s="175" t="s">
        <v>261</v>
      </c>
      <c r="T2107" s="176"/>
    </row>
    <row r="2108" spans="1:20" s="61" customFormat="1" ht="17.25">
      <c r="A2108" s="183" t="s">
        <v>4501</v>
      </c>
      <c r="B2108" s="183" t="s">
        <v>4502</v>
      </c>
      <c r="C2108" s="183" t="s">
        <v>261</v>
      </c>
      <c r="D2108" s="183" t="s">
        <v>262</v>
      </c>
      <c r="E2108" s="184">
        <v>160</v>
      </c>
      <c r="F2108" s="184">
        <v>100</v>
      </c>
      <c r="G2108" s="185" t="s">
        <v>1022</v>
      </c>
      <c r="H2108" s="185" t="s">
        <v>2555</v>
      </c>
      <c r="I2108" s="184">
        <v>106.57</v>
      </c>
      <c r="J2108" s="184">
        <v>206.57</v>
      </c>
      <c r="K2108" s="183">
        <v>8</v>
      </c>
      <c r="L2108" s="183"/>
      <c r="M2108" s="186"/>
      <c r="N2108" s="61" t="s">
        <v>51</v>
      </c>
      <c r="P2108" s="175" t="s">
        <v>261</v>
      </c>
      <c r="T2108" s="176"/>
    </row>
    <row r="2109" spans="1:20" s="61" customFormat="1" ht="17.25">
      <c r="A2109" s="183" t="s">
        <v>4503</v>
      </c>
      <c r="B2109" s="183" t="s">
        <v>4504</v>
      </c>
      <c r="C2109" s="183" t="s">
        <v>261</v>
      </c>
      <c r="D2109" s="183" t="s">
        <v>262</v>
      </c>
      <c r="E2109" s="184"/>
      <c r="F2109" s="184"/>
      <c r="G2109" s="185"/>
      <c r="H2109" s="185"/>
      <c r="I2109" s="184"/>
      <c r="J2109" s="184"/>
      <c r="K2109" s="183" t="s">
        <v>410</v>
      </c>
      <c r="L2109" s="183"/>
      <c r="M2109" s="186"/>
      <c r="N2109" s="61" t="s">
        <v>410</v>
      </c>
      <c r="P2109" s="175" t="s">
        <v>261</v>
      </c>
      <c r="T2109" s="176"/>
    </row>
    <row r="2110" spans="1:20" s="61" customFormat="1" ht="17.25">
      <c r="A2110" s="183" t="s">
        <v>4505</v>
      </c>
      <c r="B2110" s="183" t="s">
        <v>4506</v>
      </c>
      <c r="C2110" s="183" t="s">
        <v>116</v>
      </c>
      <c r="D2110" s="183" t="s">
        <v>117</v>
      </c>
      <c r="E2110" s="184">
        <v>269</v>
      </c>
      <c r="F2110" s="184">
        <v>249</v>
      </c>
      <c r="G2110" s="185" t="s">
        <v>494</v>
      </c>
      <c r="H2110" s="185"/>
      <c r="I2110" s="184">
        <v>80.73</v>
      </c>
      <c r="J2110" s="184">
        <v>329.73</v>
      </c>
      <c r="K2110" s="183">
        <v>110</v>
      </c>
      <c r="L2110" s="183" t="s">
        <v>57</v>
      </c>
      <c r="M2110" s="186" t="s">
        <v>211</v>
      </c>
      <c r="N2110" s="61" t="s">
        <v>51</v>
      </c>
      <c r="P2110" s="175" t="s">
        <v>116</v>
      </c>
      <c r="T2110" s="176"/>
    </row>
    <row r="2111" spans="1:20" s="61" customFormat="1" ht="17.25">
      <c r="A2111" s="183" t="s">
        <v>4507</v>
      </c>
      <c r="B2111" s="183" t="s">
        <v>4508</v>
      </c>
      <c r="C2111" s="183" t="s">
        <v>116</v>
      </c>
      <c r="D2111" s="183" t="s">
        <v>117</v>
      </c>
      <c r="E2111" s="184"/>
      <c r="F2111" s="184"/>
      <c r="G2111" s="188"/>
      <c r="H2111" s="185"/>
      <c r="I2111" s="184"/>
      <c r="J2111" s="184"/>
      <c r="K2111" s="185" t="s">
        <v>410</v>
      </c>
      <c r="L2111" s="185"/>
      <c r="M2111" s="186"/>
      <c r="N2111" s="61" t="s">
        <v>410</v>
      </c>
      <c r="P2111" s="175" t="s">
        <v>116</v>
      </c>
      <c r="T2111" s="176"/>
    </row>
    <row r="2112" spans="1:20" s="61" customFormat="1" ht="17.25">
      <c r="A2112" s="183" t="s">
        <v>4509</v>
      </c>
      <c r="B2112" s="183" t="s">
        <v>4510</v>
      </c>
      <c r="C2112" s="183" t="s">
        <v>116</v>
      </c>
      <c r="D2112" s="183" t="s">
        <v>117</v>
      </c>
      <c r="E2112" s="184">
        <v>279</v>
      </c>
      <c r="F2112" s="184">
        <v>259</v>
      </c>
      <c r="G2112" s="188" t="s">
        <v>494</v>
      </c>
      <c r="H2112" s="185"/>
      <c r="I2112" s="184">
        <v>93.71</v>
      </c>
      <c r="J2112" s="184">
        <v>352.71</v>
      </c>
      <c r="K2112" s="185">
        <v>92</v>
      </c>
      <c r="L2112" s="185" t="s">
        <v>76</v>
      </c>
      <c r="M2112" s="186" t="s">
        <v>211</v>
      </c>
      <c r="N2112" s="61" t="s">
        <v>51</v>
      </c>
      <c r="P2112" s="175" t="s">
        <v>116</v>
      </c>
      <c r="T2112" s="176"/>
    </row>
    <row r="2113" spans="1:20" s="61" customFormat="1" ht="17.25">
      <c r="A2113" s="183" t="s">
        <v>4511</v>
      </c>
      <c r="B2113" s="183" t="s">
        <v>4512</v>
      </c>
      <c r="C2113" s="183" t="s">
        <v>116</v>
      </c>
      <c r="D2113" s="183" t="s">
        <v>117</v>
      </c>
      <c r="E2113" s="184">
        <v>279</v>
      </c>
      <c r="F2113" s="184">
        <v>259</v>
      </c>
      <c r="G2113" s="188" t="s">
        <v>494</v>
      </c>
      <c r="H2113" s="185"/>
      <c r="I2113" s="184">
        <v>93.71</v>
      </c>
      <c r="J2113" s="184">
        <v>352.71</v>
      </c>
      <c r="K2113" s="185">
        <v>79</v>
      </c>
      <c r="L2113" s="185" t="s">
        <v>130</v>
      </c>
      <c r="M2113" s="186" t="s">
        <v>211</v>
      </c>
      <c r="N2113" s="61" t="s">
        <v>51</v>
      </c>
      <c r="P2113" s="175" t="s">
        <v>116</v>
      </c>
      <c r="T2113" s="176"/>
    </row>
    <row r="2114" spans="1:20" s="61" customFormat="1" ht="17.25">
      <c r="A2114" s="183" t="s">
        <v>4513</v>
      </c>
      <c r="B2114" s="183" t="s">
        <v>4514</v>
      </c>
      <c r="C2114" s="183" t="s">
        <v>49</v>
      </c>
      <c r="D2114" s="183" t="s">
        <v>50</v>
      </c>
      <c r="E2114" s="184">
        <v>299</v>
      </c>
      <c r="F2114" s="184">
        <v>279</v>
      </c>
      <c r="G2114" s="188" t="s">
        <v>126</v>
      </c>
      <c r="H2114" s="185"/>
      <c r="I2114" s="184">
        <v>152.28</v>
      </c>
      <c r="J2114" s="184">
        <v>431.28</v>
      </c>
      <c r="K2114" s="185">
        <v>20</v>
      </c>
      <c r="L2114" s="185"/>
      <c r="M2114" s="186"/>
      <c r="N2114" s="61" t="s">
        <v>51</v>
      </c>
      <c r="P2114" s="175" t="s">
        <v>49</v>
      </c>
      <c r="T2114" s="176"/>
    </row>
    <row r="2115" spans="1:20" s="61" customFormat="1" ht="17.25">
      <c r="A2115" s="183" t="s">
        <v>4515</v>
      </c>
      <c r="B2115" s="183" t="s">
        <v>4516</v>
      </c>
      <c r="C2115" s="183" t="s">
        <v>49</v>
      </c>
      <c r="D2115" s="183" t="s">
        <v>50</v>
      </c>
      <c r="E2115" s="184">
        <v>299</v>
      </c>
      <c r="F2115" s="184">
        <v>279</v>
      </c>
      <c r="G2115" s="185" t="s">
        <v>126</v>
      </c>
      <c r="H2115" s="185"/>
      <c r="I2115" s="184">
        <v>152.28</v>
      </c>
      <c r="J2115" s="184">
        <v>431.28</v>
      </c>
      <c r="K2115" s="185">
        <v>0</v>
      </c>
      <c r="L2115" s="185"/>
      <c r="M2115" s="186"/>
      <c r="N2115" s="61" t="s">
        <v>51</v>
      </c>
      <c r="P2115" s="175" t="s">
        <v>49</v>
      </c>
      <c r="T2115" s="176"/>
    </row>
    <row r="2116" spans="1:20" s="61" customFormat="1" ht="17.25">
      <c r="A2116" s="183" t="s">
        <v>4517</v>
      </c>
      <c r="B2116" s="183" t="s">
        <v>4518</v>
      </c>
      <c r="C2116" s="183" t="s">
        <v>49</v>
      </c>
      <c r="D2116" s="183" t="s">
        <v>50</v>
      </c>
      <c r="E2116" s="184">
        <v>319</v>
      </c>
      <c r="F2116" s="184">
        <v>290</v>
      </c>
      <c r="G2116" s="188" t="s">
        <v>137</v>
      </c>
      <c r="H2116" s="183"/>
      <c r="I2116" s="184">
        <v>149.83</v>
      </c>
      <c r="J2116" s="184">
        <v>439.83</v>
      </c>
      <c r="K2116" s="185">
        <v>171</v>
      </c>
      <c r="L2116" s="185"/>
      <c r="M2116" s="186"/>
      <c r="N2116" s="61" t="s">
        <v>51</v>
      </c>
      <c r="P2116" s="175" t="s">
        <v>49</v>
      </c>
      <c r="T2116" s="176"/>
    </row>
    <row r="2117" spans="1:20" s="61" customFormat="1" ht="17.25">
      <c r="A2117" s="183" t="s">
        <v>4519</v>
      </c>
      <c r="B2117" s="183" t="s">
        <v>4520</v>
      </c>
      <c r="C2117" s="183" t="s">
        <v>279</v>
      </c>
      <c r="D2117" s="183" t="s">
        <v>280</v>
      </c>
      <c r="E2117" s="184">
        <v>189</v>
      </c>
      <c r="F2117" s="184">
        <v>169</v>
      </c>
      <c r="G2117" s="188" t="s">
        <v>75</v>
      </c>
      <c r="H2117" s="183"/>
      <c r="I2117" s="184">
        <v>52.31</v>
      </c>
      <c r="J2117" s="184">
        <v>221.31</v>
      </c>
      <c r="K2117" s="185">
        <v>6</v>
      </c>
      <c r="L2117" s="185"/>
      <c r="M2117" s="186"/>
      <c r="N2117" s="61" t="s">
        <v>51</v>
      </c>
      <c r="P2117" s="175" t="s">
        <v>279</v>
      </c>
      <c r="T2117" s="176"/>
    </row>
    <row r="2118" spans="1:20" s="61" customFormat="1" ht="17.25">
      <c r="A2118" s="183" t="s">
        <v>4521</v>
      </c>
      <c r="B2118" s="183" t="s">
        <v>4522</v>
      </c>
      <c r="C2118" s="183" t="s">
        <v>49</v>
      </c>
      <c r="D2118" s="183" t="s">
        <v>50</v>
      </c>
      <c r="E2118" s="184"/>
      <c r="F2118" s="184"/>
      <c r="G2118" s="188"/>
      <c r="H2118" s="183"/>
      <c r="I2118" s="184"/>
      <c r="J2118" s="184"/>
      <c r="K2118" s="185" t="s">
        <v>410</v>
      </c>
      <c r="L2118" s="185"/>
      <c r="M2118" s="186"/>
      <c r="N2118" s="61" t="s">
        <v>410</v>
      </c>
      <c r="P2118" s="175" t="s">
        <v>49</v>
      </c>
      <c r="T2118" s="176"/>
    </row>
    <row r="2119" spans="1:20" s="61" customFormat="1" ht="17.25">
      <c r="A2119" s="183" t="s">
        <v>4523</v>
      </c>
      <c r="B2119" s="183" t="s">
        <v>4524</v>
      </c>
      <c r="C2119" s="183" t="s">
        <v>49</v>
      </c>
      <c r="D2119" s="183" t="s">
        <v>50</v>
      </c>
      <c r="E2119" s="184"/>
      <c r="F2119" s="184"/>
      <c r="G2119" s="185"/>
      <c r="H2119" s="185"/>
      <c r="I2119" s="184"/>
      <c r="J2119" s="184"/>
      <c r="K2119" s="185" t="s">
        <v>410</v>
      </c>
      <c r="L2119" s="185"/>
      <c r="M2119" s="186"/>
      <c r="N2119" s="61" t="s">
        <v>410</v>
      </c>
      <c r="P2119" s="175" t="s">
        <v>49</v>
      </c>
      <c r="T2119" s="176"/>
    </row>
    <row r="2120" spans="1:20" s="61" customFormat="1" ht="17.25">
      <c r="A2120" s="183" t="s">
        <v>4525</v>
      </c>
      <c r="B2120" s="183" t="s">
        <v>4526</v>
      </c>
      <c r="C2120" s="183" t="s">
        <v>49</v>
      </c>
      <c r="D2120" s="183" t="s">
        <v>50</v>
      </c>
      <c r="E2120" s="184">
        <v>650</v>
      </c>
      <c r="F2120" s="184">
        <v>610</v>
      </c>
      <c r="G2120" s="185" t="s">
        <v>126</v>
      </c>
      <c r="H2120" s="185"/>
      <c r="I2120" s="184">
        <v>184.75</v>
      </c>
      <c r="J2120" s="184">
        <v>794.75</v>
      </c>
      <c r="K2120" s="185">
        <v>36</v>
      </c>
      <c r="L2120" s="185"/>
      <c r="M2120" s="186"/>
      <c r="N2120" s="61" t="s">
        <v>51</v>
      </c>
      <c r="P2120" s="175" t="s">
        <v>49</v>
      </c>
      <c r="T2120" s="176"/>
    </row>
    <row r="2121" spans="1:20" s="61" customFormat="1" ht="17.25">
      <c r="A2121" s="183" t="s">
        <v>4527</v>
      </c>
      <c r="B2121" s="183" t="s">
        <v>4528</v>
      </c>
      <c r="C2121" s="183" t="s">
        <v>49</v>
      </c>
      <c r="D2121" s="183" t="s">
        <v>50</v>
      </c>
      <c r="E2121" s="184">
        <v>650</v>
      </c>
      <c r="F2121" s="184">
        <v>610</v>
      </c>
      <c r="G2121" s="185" t="s">
        <v>126</v>
      </c>
      <c r="H2121" s="185"/>
      <c r="I2121" s="184">
        <v>184.75</v>
      </c>
      <c r="J2121" s="184">
        <v>794.75</v>
      </c>
      <c r="K2121" s="185">
        <v>40</v>
      </c>
      <c r="L2121" s="185"/>
      <c r="M2121" s="186"/>
      <c r="N2121" s="61" t="s">
        <v>51</v>
      </c>
      <c r="P2121" s="175" t="s">
        <v>49</v>
      </c>
      <c r="T2121" s="176"/>
    </row>
    <row r="2122" spans="1:20" s="61" customFormat="1" ht="17.25">
      <c r="A2122" s="183" t="s">
        <v>4529</v>
      </c>
      <c r="B2122" s="183" t="s">
        <v>4530</v>
      </c>
      <c r="C2122" s="183" t="s">
        <v>49</v>
      </c>
      <c r="D2122" s="183" t="s">
        <v>50</v>
      </c>
      <c r="E2122" s="184">
        <v>620</v>
      </c>
      <c r="F2122" s="184">
        <v>580</v>
      </c>
      <c r="G2122" s="185" t="s">
        <v>126</v>
      </c>
      <c r="H2122" s="185"/>
      <c r="I2122" s="184">
        <v>178.04</v>
      </c>
      <c r="J2122" s="184">
        <v>758.04</v>
      </c>
      <c r="K2122" s="185">
        <v>49</v>
      </c>
      <c r="L2122" s="185"/>
      <c r="M2122" s="186"/>
      <c r="N2122" s="61" t="s">
        <v>51</v>
      </c>
      <c r="P2122" s="175" t="s">
        <v>49</v>
      </c>
      <c r="T2122" s="176"/>
    </row>
    <row r="2123" spans="1:20" s="61" customFormat="1" ht="17.25">
      <c r="A2123" s="183" t="s">
        <v>4531</v>
      </c>
      <c r="B2123" s="183" t="s">
        <v>4532</v>
      </c>
      <c r="C2123" s="183" t="s">
        <v>49</v>
      </c>
      <c r="D2123" s="183" t="s">
        <v>50</v>
      </c>
      <c r="E2123" s="184"/>
      <c r="F2123" s="184"/>
      <c r="G2123" s="185"/>
      <c r="H2123" s="185"/>
      <c r="I2123" s="184"/>
      <c r="J2123" s="184"/>
      <c r="K2123" s="185" t="s">
        <v>410</v>
      </c>
      <c r="L2123" s="185"/>
      <c r="M2123" s="186"/>
      <c r="N2123" s="61" t="s">
        <v>410</v>
      </c>
      <c r="P2123" s="175" t="s">
        <v>49</v>
      </c>
      <c r="T2123" s="176"/>
    </row>
    <row r="2124" spans="1:20" s="61" customFormat="1" ht="17.25">
      <c r="A2124" s="183" t="s">
        <v>4533</v>
      </c>
      <c r="B2124" s="183" t="s">
        <v>4534</v>
      </c>
      <c r="C2124" s="183" t="s">
        <v>49</v>
      </c>
      <c r="D2124" s="183" t="s">
        <v>50</v>
      </c>
      <c r="E2124" s="184"/>
      <c r="F2124" s="184"/>
      <c r="G2124" s="188"/>
      <c r="H2124" s="183"/>
      <c r="I2124" s="184"/>
      <c r="J2124" s="184"/>
      <c r="K2124" s="185" t="s">
        <v>410</v>
      </c>
      <c r="L2124" s="185"/>
      <c r="M2124" s="186"/>
      <c r="N2124" s="61" t="s">
        <v>410</v>
      </c>
      <c r="P2124" s="175" t="s">
        <v>49</v>
      </c>
      <c r="T2124" s="176"/>
    </row>
    <row r="2125" spans="1:20" s="61" customFormat="1" ht="17.25">
      <c r="A2125" s="183" t="s">
        <v>4535</v>
      </c>
      <c r="B2125" s="183" t="s">
        <v>4536</v>
      </c>
      <c r="C2125" s="183" t="s">
        <v>97</v>
      </c>
      <c r="D2125" s="183" t="s">
        <v>98</v>
      </c>
      <c r="E2125" s="184">
        <v>180</v>
      </c>
      <c r="F2125" s="184">
        <v>150</v>
      </c>
      <c r="G2125" s="188" t="s">
        <v>107</v>
      </c>
      <c r="H2125" s="183"/>
      <c r="I2125" s="184">
        <v>89.59</v>
      </c>
      <c r="J2125" s="184">
        <v>239.59</v>
      </c>
      <c r="K2125" s="185">
        <v>16</v>
      </c>
      <c r="L2125" s="185"/>
      <c r="M2125" s="186"/>
      <c r="N2125" s="61" t="s">
        <v>51</v>
      </c>
      <c r="P2125" s="175" t="s">
        <v>97</v>
      </c>
      <c r="T2125" s="176"/>
    </row>
    <row r="2126" spans="1:20" s="61" customFormat="1" ht="17.25">
      <c r="A2126" s="183" t="s">
        <v>4537</v>
      </c>
      <c r="B2126" s="183" t="s">
        <v>4538</v>
      </c>
      <c r="C2126" s="183" t="s">
        <v>73</v>
      </c>
      <c r="D2126" s="183" t="s">
        <v>74</v>
      </c>
      <c r="E2126" s="184"/>
      <c r="F2126" s="184"/>
      <c r="G2126" s="188"/>
      <c r="H2126" s="183"/>
      <c r="I2126" s="184"/>
      <c r="J2126" s="184"/>
      <c r="K2126" s="185" t="s">
        <v>410</v>
      </c>
      <c r="L2126" s="185"/>
      <c r="M2126" s="186"/>
      <c r="N2126" s="61" t="s">
        <v>410</v>
      </c>
      <c r="P2126" s="175" t="s">
        <v>73</v>
      </c>
      <c r="T2126" s="176"/>
    </row>
    <row r="2127" spans="1:20" s="61" customFormat="1" ht="17.25">
      <c r="A2127" s="183" t="s">
        <v>4539</v>
      </c>
      <c r="B2127" s="183" t="s">
        <v>4540</v>
      </c>
      <c r="C2127" s="183" t="s">
        <v>49</v>
      </c>
      <c r="D2127" s="183" t="s">
        <v>50</v>
      </c>
      <c r="E2127" s="184">
        <v>620</v>
      </c>
      <c r="F2127" s="184">
        <v>580</v>
      </c>
      <c r="G2127" s="185" t="s">
        <v>126</v>
      </c>
      <c r="H2127" s="185"/>
      <c r="I2127" s="184">
        <v>178.04</v>
      </c>
      <c r="J2127" s="184">
        <v>758.04</v>
      </c>
      <c r="K2127" s="185">
        <v>18</v>
      </c>
      <c r="L2127" s="185"/>
      <c r="M2127" s="186"/>
      <c r="N2127" s="61" t="s">
        <v>51</v>
      </c>
      <c r="P2127" s="175" t="s">
        <v>49</v>
      </c>
      <c r="T2127" s="176"/>
    </row>
    <row r="2128" spans="1:20" s="61" customFormat="1" ht="17.25">
      <c r="A2128" s="183" t="s">
        <v>4541</v>
      </c>
      <c r="B2128" s="183" t="s">
        <v>4542</v>
      </c>
      <c r="C2128" s="183" t="s">
        <v>931</v>
      </c>
      <c r="D2128" s="183" t="s">
        <v>932</v>
      </c>
      <c r="E2128" s="184">
        <v>129.99</v>
      </c>
      <c r="F2128" s="184">
        <v>117</v>
      </c>
      <c r="G2128" s="185" t="s">
        <v>137</v>
      </c>
      <c r="H2128" s="185" t="s">
        <v>950</v>
      </c>
      <c r="I2128" s="184">
        <v>40.26</v>
      </c>
      <c r="J2128" s="184">
        <v>157.26</v>
      </c>
      <c r="K2128" s="185">
        <v>101</v>
      </c>
      <c r="L2128" s="185"/>
      <c r="M2128" s="186"/>
      <c r="N2128" s="61" t="s">
        <v>51</v>
      </c>
      <c r="P2128" s="175" t="s">
        <v>931</v>
      </c>
      <c r="T2128" s="176"/>
    </row>
    <row r="2129" spans="1:20" s="61" customFormat="1" ht="17.25">
      <c r="A2129" s="183" t="s">
        <v>4543</v>
      </c>
      <c r="B2129" s="183" t="s">
        <v>4544</v>
      </c>
      <c r="C2129" s="183" t="s">
        <v>931</v>
      </c>
      <c r="D2129" s="183" t="s">
        <v>932</v>
      </c>
      <c r="E2129" s="184">
        <v>139.99</v>
      </c>
      <c r="F2129" s="184">
        <v>126</v>
      </c>
      <c r="G2129" s="185" t="s">
        <v>137</v>
      </c>
      <c r="H2129" s="185" t="s">
        <v>950</v>
      </c>
      <c r="I2129" s="184">
        <v>42.63</v>
      </c>
      <c r="J2129" s="184">
        <v>168.63</v>
      </c>
      <c r="K2129" s="185">
        <v>75</v>
      </c>
      <c r="L2129" s="185"/>
      <c r="M2129" s="186"/>
      <c r="N2129" s="61" t="s">
        <v>51</v>
      </c>
      <c r="P2129" s="175" t="s">
        <v>931</v>
      </c>
      <c r="T2129" s="176"/>
    </row>
    <row r="2130" spans="1:20" s="61" customFormat="1" ht="17.25">
      <c r="A2130" s="183" t="s">
        <v>4545</v>
      </c>
      <c r="B2130" s="183" t="s">
        <v>4546</v>
      </c>
      <c r="C2130" s="183" t="s">
        <v>931</v>
      </c>
      <c r="D2130" s="183" t="s">
        <v>932</v>
      </c>
      <c r="E2130" s="184">
        <v>179.99</v>
      </c>
      <c r="F2130" s="184">
        <v>162</v>
      </c>
      <c r="G2130" s="185" t="s">
        <v>137</v>
      </c>
      <c r="H2130" s="185" t="s">
        <v>950</v>
      </c>
      <c r="I2130" s="184">
        <v>52.75</v>
      </c>
      <c r="J2130" s="184">
        <v>214.75</v>
      </c>
      <c r="K2130" s="185">
        <v>75</v>
      </c>
      <c r="L2130" s="185"/>
      <c r="M2130" s="186"/>
      <c r="N2130" s="61" t="s">
        <v>51</v>
      </c>
      <c r="P2130" s="175" t="s">
        <v>931</v>
      </c>
      <c r="T2130" s="176"/>
    </row>
    <row r="2131" spans="1:20" s="61" customFormat="1" ht="17.25">
      <c r="A2131" s="183" t="s">
        <v>4547</v>
      </c>
      <c r="B2131" s="183" t="s">
        <v>4548</v>
      </c>
      <c r="C2131" s="183" t="s">
        <v>931</v>
      </c>
      <c r="D2131" s="183" t="s">
        <v>932</v>
      </c>
      <c r="E2131" s="184">
        <v>149.99</v>
      </c>
      <c r="F2131" s="184">
        <v>135</v>
      </c>
      <c r="G2131" s="185" t="s">
        <v>137</v>
      </c>
      <c r="H2131" s="185" t="s">
        <v>950</v>
      </c>
      <c r="I2131" s="184">
        <v>47.37</v>
      </c>
      <c r="J2131" s="184">
        <v>182.37</v>
      </c>
      <c r="K2131" s="185">
        <v>77</v>
      </c>
      <c r="L2131" s="185"/>
      <c r="M2131" s="186"/>
      <c r="N2131" s="61" t="s">
        <v>51</v>
      </c>
      <c r="P2131" s="175" t="s">
        <v>931</v>
      </c>
      <c r="T2131" s="176"/>
    </row>
    <row r="2132" spans="1:20" s="61" customFormat="1" ht="17.25">
      <c r="A2132" s="183" t="s">
        <v>4549</v>
      </c>
      <c r="B2132" s="183" t="s">
        <v>4550</v>
      </c>
      <c r="C2132" s="183" t="s">
        <v>931</v>
      </c>
      <c r="D2132" s="183" t="s">
        <v>932</v>
      </c>
      <c r="E2132" s="184">
        <v>159.99</v>
      </c>
      <c r="F2132" s="184">
        <v>144</v>
      </c>
      <c r="G2132" s="185" t="s">
        <v>137</v>
      </c>
      <c r="H2132" s="185" t="s">
        <v>950</v>
      </c>
      <c r="I2132" s="184">
        <v>49.24</v>
      </c>
      <c r="J2132" s="184">
        <v>193.24</v>
      </c>
      <c r="K2132" s="185">
        <v>110</v>
      </c>
      <c r="L2132" s="185"/>
      <c r="M2132" s="186"/>
      <c r="N2132" s="61" t="s">
        <v>51</v>
      </c>
      <c r="P2132" s="175" t="s">
        <v>931</v>
      </c>
      <c r="T2132" s="176"/>
    </row>
    <row r="2133" spans="1:20" s="61" customFormat="1" ht="17.25">
      <c r="A2133" s="183" t="s">
        <v>4551</v>
      </c>
      <c r="B2133" s="183" t="s">
        <v>4552</v>
      </c>
      <c r="C2133" s="183" t="s">
        <v>4553</v>
      </c>
      <c r="D2133" s="183" t="s">
        <v>4554</v>
      </c>
      <c r="E2133" s="184"/>
      <c r="F2133" s="184"/>
      <c r="G2133" s="188"/>
      <c r="H2133" s="185"/>
      <c r="I2133" s="184"/>
      <c r="J2133" s="184"/>
      <c r="K2133" s="185" t="s">
        <v>410</v>
      </c>
      <c r="L2133" s="185"/>
      <c r="M2133" s="186"/>
      <c r="N2133" s="61" t="s">
        <v>410</v>
      </c>
      <c r="P2133" s="175" t="s">
        <v>4553</v>
      </c>
      <c r="T2133" s="176"/>
    </row>
    <row r="2134" spans="1:20" s="61" customFormat="1" ht="17.25">
      <c r="A2134" s="183" t="s">
        <v>4555</v>
      </c>
      <c r="B2134" s="183" t="s">
        <v>4556</v>
      </c>
      <c r="C2134" s="183" t="s">
        <v>1574</v>
      </c>
      <c r="D2134" s="183" t="s">
        <v>1575</v>
      </c>
      <c r="E2134" s="184">
        <v>79.99</v>
      </c>
      <c r="F2134" s="184">
        <v>75</v>
      </c>
      <c r="G2134" s="188" t="s">
        <v>126</v>
      </c>
      <c r="H2134" s="185"/>
      <c r="I2134" s="184">
        <v>39.26</v>
      </c>
      <c r="J2134" s="184">
        <v>114.26</v>
      </c>
      <c r="K2134" s="185">
        <v>32</v>
      </c>
      <c r="L2134" s="185"/>
      <c r="M2134" s="186"/>
      <c r="N2134" s="61" t="s">
        <v>51</v>
      </c>
      <c r="P2134" s="175" t="s">
        <v>1574</v>
      </c>
      <c r="T2134" s="176"/>
    </row>
    <row r="2135" spans="1:20" s="61" customFormat="1" ht="17.25">
      <c r="A2135" s="183" t="s">
        <v>4557</v>
      </c>
      <c r="B2135" s="183" t="s">
        <v>4558</v>
      </c>
      <c r="C2135" s="183" t="s">
        <v>1574</v>
      </c>
      <c r="D2135" s="183" t="s">
        <v>1575</v>
      </c>
      <c r="E2135" s="184"/>
      <c r="F2135" s="184"/>
      <c r="G2135" s="188"/>
      <c r="H2135" s="185"/>
      <c r="I2135" s="184"/>
      <c r="J2135" s="184"/>
      <c r="K2135" s="185" t="s">
        <v>410</v>
      </c>
      <c r="L2135" s="185"/>
      <c r="M2135" s="186"/>
      <c r="N2135" s="61" t="s">
        <v>410</v>
      </c>
      <c r="P2135" s="175" t="s">
        <v>1574</v>
      </c>
      <c r="T2135" s="176"/>
    </row>
    <row r="2136" spans="1:20" s="61" customFormat="1" ht="17.25">
      <c r="A2136" s="183" t="s">
        <v>4559</v>
      </c>
      <c r="B2136" s="183" t="s">
        <v>4560</v>
      </c>
      <c r="C2136" s="183" t="s">
        <v>490</v>
      </c>
      <c r="D2136" s="183" t="s">
        <v>491</v>
      </c>
      <c r="E2136" s="184"/>
      <c r="F2136" s="184"/>
      <c r="G2136" s="188"/>
      <c r="H2136" s="185"/>
      <c r="I2136" s="184"/>
      <c r="J2136" s="184"/>
      <c r="K2136" s="185" t="s">
        <v>410</v>
      </c>
      <c r="L2136" s="185"/>
      <c r="M2136" s="186"/>
      <c r="N2136" s="61" t="s">
        <v>410</v>
      </c>
      <c r="P2136" s="175" t="s">
        <v>490</v>
      </c>
      <c r="T2136" s="176"/>
    </row>
    <row r="2137" spans="1:20" s="61" customFormat="1" ht="17.25">
      <c r="A2137" s="183" t="s">
        <v>4561</v>
      </c>
      <c r="B2137" s="183" t="s">
        <v>4562</v>
      </c>
      <c r="C2137" s="183" t="s">
        <v>490</v>
      </c>
      <c r="D2137" s="183" t="s">
        <v>491</v>
      </c>
      <c r="E2137" s="184"/>
      <c r="F2137" s="184"/>
      <c r="G2137" s="188"/>
      <c r="H2137" s="185"/>
      <c r="I2137" s="184"/>
      <c r="J2137" s="184"/>
      <c r="K2137" s="185" t="s">
        <v>410</v>
      </c>
      <c r="L2137" s="185"/>
      <c r="M2137" s="186"/>
      <c r="N2137" s="61" t="s">
        <v>410</v>
      </c>
      <c r="P2137" s="175" t="s">
        <v>490</v>
      </c>
      <c r="T2137" s="176"/>
    </row>
    <row r="2138" spans="1:20" s="61" customFormat="1" ht="17.25">
      <c r="A2138" s="183" t="s">
        <v>4563</v>
      </c>
      <c r="B2138" s="183" t="s">
        <v>4564</v>
      </c>
      <c r="C2138" s="183" t="s">
        <v>490</v>
      </c>
      <c r="D2138" s="183" t="s">
        <v>491</v>
      </c>
      <c r="E2138" s="184">
        <v>158</v>
      </c>
      <c r="F2138" s="184">
        <v>158</v>
      </c>
      <c r="G2138" s="188"/>
      <c r="H2138" s="183"/>
      <c r="I2138" s="184">
        <v>81.12</v>
      </c>
      <c r="J2138" s="184">
        <v>239.12</v>
      </c>
      <c r="K2138" s="185">
        <v>0</v>
      </c>
      <c r="L2138" s="185"/>
      <c r="M2138" s="186"/>
      <c r="N2138" s="61" t="s">
        <v>51</v>
      </c>
      <c r="P2138" s="175" t="s">
        <v>490</v>
      </c>
      <c r="T2138" s="176"/>
    </row>
    <row r="2139" spans="1:20" s="61" customFormat="1" ht="17.25">
      <c r="A2139" s="183" t="s">
        <v>4565</v>
      </c>
      <c r="B2139" s="183" t="s">
        <v>4566</v>
      </c>
      <c r="C2139" s="183" t="s">
        <v>241</v>
      </c>
      <c r="D2139" s="183" t="s">
        <v>242</v>
      </c>
      <c r="E2139" s="184">
        <v>120</v>
      </c>
      <c r="F2139" s="184">
        <v>120</v>
      </c>
      <c r="G2139" s="188"/>
      <c r="H2139" s="185"/>
      <c r="I2139" s="184">
        <v>39.65</v>
      </c>
      <c r="J2139" s="184">
        <v>159.65</v>
      </c>
      <c r="K2139" s="185">
        <v>51</v>
      </c>
      <c r="L2139" s="185"/>
      <c r="M2139" s="186"/>
      <c r="N2139" s="61" t="s">
        <v>51</v>
      </c>
      <c r="P2139" s="175" t="s">
        <v>241</v>
      </c>
      <c r="T2139" s="176"/>
    </row>
    <row r="2140" spans="1:20" s="61" customFormat="1" ht="17.25">
      <c r="A2140" s="183" t="s">
        <v>4567</v>
      </c>
      <c r="B2140" s="183" t="s">
        <v>4568</v>
      </c>
      <c r="C2140" s="183" t="s">
        <v>241</v>
      </c>
      <c r="D2140" s="183" t="s">
        <v>242</v>
      </c>
      <c r="E2140" s="184">
        <v>120</v>
      </c>
      <c r="F2140" s="184">
        <v>120</v>
      </c>
      <c r="G2140" s="185"/>
      <c r="H2140" s="185"/>
      <c r="I2140" s="184">
        <v>39.65</v>
      </c>
      <c r="J2140" s="184">
        <v>159.65</v>
      </c>
      <c r="K2140" s="185">
        <v>0</v>
      </c>
      <c r="L2140" s="185"/>
      <c r="M2140" s="186"/>
      <c r="N2140" s="61" t="s">
        <v>51</v>
      </c>
      <c r="P2140" s="175" t="s">
        <v>241</v>
      </c>
      <c r="T2140" s="176"/>
    </row>
    <row r="2141" spans="1:20" s="61" customFormat="1" ht="17.25">
      <c r="A2141" s="183" t="s">
        <v>4569</v>
      </c>
      <c r="B2141" s="183" t="s">
        <v>4570</v>
      </c>
      <c r="C2141" s="183" t="s">
        <v>241</v>
      </c>
      <c r="D2141" s="183" t="s">
        <v>242</v>
      </c>
      <c r="E2141" s="184">
        <v>111</v>
      </c>
      <c r="F2141" s="184">
        <v>111</v>
      </c>
      <c r="G2141" s="185"/>
      <c r="H2141" s="185"/>
      <c r="I2141" s="184">
        <v>38.41</v>
      </c>
      <c r="J2141" s="184">
        <v>149.41</v>
      </c>
      <c r="K2141" s="185">
        <v>50</v>
      </c>
      <c r="L2141" s="185"/>
      <c r="M2141" s="186"/>
      <c r="N2141" s="61" t="s">
        <v>51</v>
      </c>
      <c r="P2141" s="175" t="s">
        <v>241</v>
      </c>
      <c r="T2141" s="176"/>
    </row>
    <row r="2142" spans="1:20" s="61" customFormat="1" ht="17.25">
      <c r="A2142" s="183" t="s">
        <v>4571</v>
      </c>
      <c r="B2142" s="183" t="s">
        <v>4572</v>
      </c>
      <c r="C2142" s="183" t="s">
        <v>241</v>
      </c>
      <c r="D2142" s="183" t="s">
        <v>242</v>
      </c>
      <c r="E2142" s="184">
        <v>111</v>
      </c>
      <c r="F2142" s="184">
        <v>111</v>
      </c>
      <c r="G2142" s="185"/>
      <c r="H2142" s="185"/>
      <c r="I2142" s="184">
        <v>38.41</v>
      </c>
      <c r="J2142" s="184">
        <v>149.41</v>
      </c>
      <c r="K2142" s="185">
        <v>55</v>
      </c>
      <c r="L2142" s="185"/>
      <c r="M2142" s="186"/>
      <c r="N2142" s="61" t="s">
        <v>51</v>
      </c>
      <c r="P2142" s="175" t="s">
        <v>241</v>
      </c>
      <c r="T2142" s="176"/>
    </row>
    <row r="2143" spans="1:20" s="61" customFormat="1" ht="17.25">
      <c r="A2143" s="183" t="s">
        <v>4573</v>
      </c>
      <c r="B2143" s="183" t="s">
        <v>4574</v>
      </c>
      <c r="C2143" s="183" t="s">
        <v>279</v>
      </c>
      <c r="D2143" s="183" t="s">
        <v>280</v>
      </c>
      <c r="E2143" s="184"/>
      <c r="F2143" s="184"/>
      <c r="G2143" s="188"/>
      <c r="H2143" s="183"/>
      <c r="I2143" s="184"/>
      <c r="J2143" s="184"/>
      <c r="K2143" s="185" t="s">
        <v>410</v>
      </c>
      <c r="L2143" s="185"/>
      <c r="M2143" s="186"/>
      <c r="N2143" s="61" t="s">
        <v>410</v>
      </c>
      <c r="P2143" s="175" t="s">
        <v>279</v>
      </c>
      <c r="T2143" s="176"/>
    </row>
    <row r="2144" spans="1:20" s="61" customFormat="1" ht="17.25">
      <c r="A2144" s="183" t="s">
        <v>4575</v>
      </c>
      <c r="B2144" s="183" t="s">
        <v>4574</v>
      </c>
      <c r="C2144" s="183" t="s">
        <v>279</v>
      </c>
      <c r="D2144" s="183" t="s">
        <v>280</v>
      </c>
      <c r="E2144" s="184"/>
      <c r="F2144" s="184"/>
      <c r="G2144" s="185"/>
      <c r="H2144" s="185"/>
      <c r="I2144" s="184"/>
      <c r="J2144" s="184"/>
      <c r="K2144" s="185" t="s">
        <v>410</v>
      </c>
      <c r="L2144" s="185"/>
      <c r="M2144" s="186"/>
      <c r="N2144" s="61" t="s">
        <v>410</v>
      </c>
      <c r="P2144" s="175" t="s">
        <v>279</v>
      </c>
      <c r="T2144" s="176"/>
    </row>
    <row r="2145" spans="1:20" s="61" customFormat="1" ht="17.25">
      <c r="A2145" s="183" t="s">
        <v>4576</v>
      </c>
      <c r="B2145" s="183" t="s">
        <v>4577</v>
      </c>
      <c r="C2145" s="183" t="s">
        <v>279</v>
      </c>
      <c r="D2145" s="183" t="s">
        <v>280</v>
      </c>
      <c r="E2145" s="184"/>
      <c r="F2145" s="184"/>
      <c r="G2145" s="185"/>
      <c r="H2145" s="185"/>
      <c r="I2145" s="184"/>
      <c r="J2145" s="184"/>
      <c r="K2145" s="185" t="s">
        <v>410</v>
      </c>
      <c r="L2145" s="185"/>
      <c r="M2145" s="186"/>
      <c r="N2145" s="61" t="s">
        <v>410</v>
      </c>
      <c r="P2145" s="175" t="s">
        <v>279</v>
      </c>
      <c r="T2145" s="176"/>
    </row>
    <row r="2146" spans="1:20" s="61" customFormat="1" ht="17.25">
      <c r="A2146" s="183" t="s">
        <v>4578</v>
      </c>
      <c r="B2146" s="183" t="s">
        <v>4577</v>
      </c>
      <c r="C2146" s="183" t="s">
        <v>279</v>
      </c>
      <c r="D2146" s="183" t="s">
        <v>280</v>
      </c>
      <c r="E2146" s="184"/>
      <c r="F2146" s="184"/>
      <c r="G2146" s="185"/>
      <c r="H2146" s="185"/>
      <c r="I2146" s="184"/>
      <c r="J2146" s="184"/>
      <c r="K2146" s="185" t="s">
        <v>410</v>
      </c>
      <c r="L2146" s="185"/>
      <c r="M2146" s="186"/>
      <c r="N2146" s="61" t="s">
        <v>410</v>
      </c>
      <c r="P2146" s="175" t="s">
        <v>279</v>
      </c>
      <c r="T2146" s="176"/>
    </row>
    <row r="2147" spans="1:20" s="61" customFormat="1" ht="17.25">
      <c r="A2147" s="183" t="s">
        <v>4579</v>
      </c>
      <c r="B2147" s="183" t="s">
        <v>4580</v>
      </c>
      <c r="C2147" s="183" t="s">
        <v>279</v>
      </c>
      <c r="D2147" s="183" t="s">
        <v>280</v>
      </c>
      <c r="E2147" s="184">
        <v>199</v>
      </c>
      <c r="F2147" s="184">
        <v>139</v>
      </c>
      <c r="G2147" s="185" t="s">
        <v>151</v>
      </c>
      <c r="H2147" s="185"/>
      <c r="I2147" s="184">
        <v>48.07</v>
      </c>
      <c r="J2147" s="184">
        <v>187.07</v>
      </c>
      <c r="K2147" s="185">
        <v>36</v>
      </c>
      <c r="L2147" s="185"/>
      <c r="M2147" s="186"/>
      <c r="N2147" s="61" t="s">
        <v>51</v>
      </c>
      <c r="P2147" s="175" t="s">
        <v>279</v>
      </c>
      <c r="T2147" s="176"/>
    </row>
    <row r="2148" spans="1:20" s="61" customFormat="1" ht="17.25">
      <c r="A2148" s="183" t="s">
        <v>4581</v>
      </c>
      <c r="B2148" s="183" t="s">
        <v>4582</v>
      </c>
      <c r="C2148" s="183" t="s">
        <v>2691</v>
      </c>
      <c r="D2148" s="183" t="s">
        <v>2692</v>
      </c>
      <c r="E2148" s="184">
        <v>135</v>
      </c>
      <c r="F2148" s="184">
        <v>135</v>
      </c>
      <c r="G2148" s="185"/>
      <c r="H2148" s="185"/>
      <c r="I2148" s="184">
        <v>101.54</v>
      </c>
      <c r="J2148" s="184">
        <v>236.54</v>
      </c>
      <c r="K2148" s="185">
        <v>0</v>
      </c>
      <c r="L2148" s="185"/>
      <c r="M2148" s="186"/>
      <c r="N2148" s="61" t="s">
        <v>51</v>
      </c>
      <c r="P2148" s="175" t="s">
        <v>2691</v>
      </c>
      <c r="T2148" s="176"/>
    </row>
    <row r="2149" spans="1:20" s="61" customFormat="1" ht="17.25">
      <c r="A2149" s="183" t="s">
        <v>4583</v>
      </c>
      <c r="B2149" s="183" t="s">
        <v>4584</v>
      </c>
      <c r="C2149" s="183" t="s">
        <v>2691</v>
      </c>
      <c r="D2149" s="183" t="s">
        <v>2692</v>
      </c>
      <c r="E2149" s="184">
        <v>110</v>
      </c>
      <c r="F2149" s="184">
        <v>110</v>
      </c>
      <c r="G2149" s="188"/>
      <c r="H2149" s="185"/>
      <c r="I2149" s="184">
        <v>49.28</v>
      </c>
      <c r="J2149" s="184">
        <v>159.28</v>
      </c>
      <c r="K2149" s="185">
        <v>62</v>
      </c>
      <c r="L2149" s="185"/>
      <c r="M2149" s="186"/>
      <c r="N2149" s="61" t="s">
        <v>51</v>
      </c>
      <c r="P2149" s="175" t="s">
        <v>2691</v>
      </c>
      <c r="T2149" s="176"/>
    </row>
    <row r="2150" spans="1:20" s="61" customFormat="1" ht="17.25">
      <c r="A2150" s="183" t="s">
        <v>4585</v>
      </c>
      <c r="B2150" s="183" t="s">
        <v>4586</v>
      </c>
      <c r="C2150" s="183" t="s">
        <v>2691</v>
      </c>
      <c r="D2150" s="183" t="s">
        <v>2692</v>
      </c>
      <c r="E2150" s="184">
        <v>115</v>
      </c>
      <c r="F2150" s="184">
        <v>115</v>
      </c>
      <c r="G2150" s="188"/>
      <c r="H2150" s="185"/>
      <c r="I2150" s="184">
        <v>53.63</v>
      </c>
      <c r="J2150" s="184">
        <v>168.63</v>
      </c>
      <c r="K2150" s="185">
        <v>0</v>
      </c>
      <c r="L2150" s="185"/>
      <c r="M2150" s="186"/>
      <c r="N2150" s="61" t="s">
        <v>51</v>
      </c>
      <c r="P2150" s="175" t="s">
        <v>2691</v>
      </c>
      <c r="T2150" s="176"/>
    </row>
    <row r="2151" spans="1:20" s="61" customFormat="1" ht="17.25">
      <c r="A2151" s="183" t="s">
        <v>4587</v>
      </c>
      <c r="B2151" s="183" t="s">
        <v>4586</v>
      </c>
      <c r="C2151" s="183" t="s">
        <v>2691</v>
      </c>
      <c r="D2151" s="183" t="s">
        <v>2692</v>
      </c>
      <c r="E2151" s="184">
        <v>116</v>
      </c>
      <c r="F2151" s="184">
        <v>116</v>
      </c>
      <c r="G2151" s="185"/>
      <c r="H2151" s="185"/>
      <c r="I2151" s="184">
        <v>53.63</v>
      </c>
      <c r="J2151" s="184">
        <v>169.63</v>
      </c>
      <c r="K2151" s="185">
        <v>0</v>
      </c>
      <c r="L2151" s="185"/>
      <c r="M2151" s="186"/>
      <c r="N2151" s="61" t="s">
        <v>51</v>
      </c>
      <c r="P2151" s="175" t="s">
        <v>2691</v>
      </c>
      <c r="T2151" s="176"/>
    </row>
    <row r="2152" spans="1:20" s="61" customFormat="1" ht="17.25">
      <c r="A2152" s="183" t="s">
        <v>4588</v>
      </c>
      <c r="B2152" s="183" t="s">
        <v>4589</v>
      </c>
      <c r="C2152" s="183" t="s">
        <v>1205</v>
      </c>
      <c r="D2152" s="183" t="s">
        <v>1206</v>
      </c>
      <c r="E2152" s="184"/>
      <c r="F2152" s="184"/>
      <c r="G2152" s="185"/>
      <c r="H2152" s="185"/>
      <c r="I2152" s="184"/>
      <c r="J2152" s="184"/>
      <c r="K2152" s="185" t="s">
        <v>410</v>
      </c>
      <c r="L2152" s="185"/>
      <c r="M2152" s="186"/>
      <c r="N2152" s="61" t="s">
        <v>410</v>
      </c>
      <c r="P2152" s="175" t="s">
        <v>1205</v>
      </c>
      <c r="T2152" s="176"/>
    </row>
    <row r="2153" spans="1:20" s="61" customFormat="1" ht="17.25">
      <c r="A2153" s="183" t="s">
        <v>4590</v>
      </c>
      <c r="B2153" s="183" t="s">
        <v>4591</v>
      </c>
      <c r="C2153" s="183" t="s">
        <v>1205</v>
      </c>
      <c r="D2153" s="183" t="s">
        <v>1206</v>
      </c>
      <c r="E2153" s="184"/>
      <c r="F2153" s="184"/>
      <c r="G2153" s="185"/>
      <c r="H2153" s="185"/>
      <c r="I2153" s="184"/>
      <c r="J2153" s="184"/>
      <c r="K2153" s="185" t="s">
        <v>410</v>
      </c>
      <c r="L2153" s="185"/>
      <c r="M2153" s="186"/>
      <c r="N2153" s="61" t="s">
        <v>410</v>
      </c>
      <c r="P2153" s="175" t="s">
        <v>1205</v>
      </c>
      <c r="T2153" s="176"/>
    </row>
    <row r="2154" spans="1:20" s="61" customFormat="1" ht="17.25">
      <c r="A2154" s="183" t="s">
        <v>4592</v>
      </c>
      <c r="B2154" s="183" t="s">
        <v>4593</v>
      </c>
      <c r="C2154" s="183" t="s">
        <v>1205</v>
      </c>
      <c r="D2154" s="183" t="s">
        <v>1206</v>
      </c>
      <c r="E2154" s="184"/>
      <c r="F2154" s="184"/>
      <c r="G2154" s="185"/>
      <c r="H2154" s="185"/>
      <c r="I2154" s="184"/>
      <c r="J2154" s="184"/>
      <c r="K2154" s="185" t="s">
        <v>410</v>
      </c>
      <c r="L2154" s="185"/>
      <c r="M2154" s="186"/>
      <c r="N2154" s="61" t="s">
        <v>410</v>
      </c>
      <c r="P2154" s="175" t="s">
        <v>1205</v>
      </c>
      <c r="T2154" s="176"/>
    </row>
    <row r="2155" spans="1:20" s="61" customFormat="1" ht="17.25">
      <c r="A2155" s="183" t="s">
        <v>4594</v>
      </c>
      <c r="B2155" s="183" t="s">
        <v>4595</v>
      </c>
      <c r="C2155" s="183" t="s">
        <v>1205</v>
      </c>
      <c r="D2155" s="183" t="s">
        <v>1206</v>
      </c>
      <c r="E2155" s="184"/>
      <c r="F2155" s="184"/>
      <c r="G2155" s="185"/>
      <c r="H2155" s="185"/>
      <c r="I2155" s="184"/>
      <c r="J2155" s="184"/>
      <c r="K2155" s="185" t="s">
        <v>410</v>
      </c>
      <c r="L2155" s="185"/>
      <c r="M2155" s="186"/>
      <c r="N2155" s="61" t="s">
        <v>410</v>
      </c>
      <c r="P2155" s="175" t="s">
        <v>1205</v>
      </c>
      <c r="T2155" s="176"/>
    </row>
    <row r="2156" spans="1:20" s="61" customFormat="1" ht="17.25">
      <c r="A2156" s="183" t="s">
        <v>4596</v>
      </c>
      <c r="B2156" s="183" t="s">
        <v>4597</v>
      </c>
      <c r="C2156" s="183" t="s">
        <v>1574</v>
      </c>
      <c r="D2156" s="183" t="s">
        <v>1575</v>
      </c>
      <c r="E2156" s="184"/>
      <c r="F2156" s="184"/>
      <c r="G2156" s="185"/>
      <c r="H2156" s="185"/>
      <c r="I2156" s="184"/>
      <c r="J2156" s="184"/>
      <c r="K2156" s="185" t="s">
        <v>410</v>
      </c>
      <c r="L2156" s="185"/>
      <c r="M2156" s="186"/>
      <c r="N2156" s="61" t="s">
        <v>410</v>
      </c>
      <c r="P2156" s="175" t="s">
        <v>1574</v>
      </c>
      <c r="T2156" s="176"/>
    </row>
    <row r="2157" spans="1:20" s="61" customFormat="1" ht="17.25">
      <c r="A2157" s="183" t="s">
        <v>4598</v>
      </c>
      <c r="B2157" s="183" t="s">
        <v>4599</v>
      </c>
      <c r="C2157" s="183" t="s">
        <v>1574</v>
      </c>
      <c r="D2157" s="183" t="s">
        <v>1575</v>
      </c>
      <c r="E2157" s="184"/>
      <c r="F2157" s="184"/>
      <c r="G2157" s="185"/>
      <c r="H2157" s="185"/>
      <c r="I2157" s="184"/>
      <c r="J2157" s="184"/>
      <c r="K2157" s="185" t="s">
        <v>410</v>
      </c>
      <c r="L2157" s="185"/>
      <c r="M2157" s="186"/>
      <c r="N2157" s="61" t="s">
        <v>410</v>
      </c>
      <c r="P2157" s="175" t="s">
        <v>1574</v>
      </c>
      <c r="T2157" s="176"/>
    </row>
    <row r="2158" spans="1:20" s="61" customFormat="1" ht="17.25">
      <c r="A2158" s="183" t="s">
        <v>4600</v>
      </c>
      <c r="B2158" s="183" t="s">
        <v>4601</v>
      </c>
      <c r="C2158" s="183" t="s">
        <v>1574</v>
      </c>
      <c r="D2158" s="183" t="s">
        <v>1575</v>
      </c>
      <c r="E2158" s="184"/>
      <c r="F2158" s="184"/>
      <c r="G2158" s="188"/>
      <c r="H2158" s="185"/>
      <c r="I2158" s="184"/>
      <c r="J2158" s="184"/>
      <c r="K2158" s="185" t="s">
        <v>410</v>
      </c>
      <c r="L2158" s="185"/>
      <c r="M2158" s="186"/>
      <c r="N2158" s="61" t="s">
        <v>410</v>
      </c>
      <c r="P2158" s="175" t="s">
        <v>1574</v>
      </c>
      <c r="T2158" s="176"/>
    </row>
    <row r="2159" spans="1:20" s="61" customFormat="1" ht="17.25">
      <c r="A2159" s="183" t="s">
        <v>4602</v>
      </c>
      <c r="B2159" s="183" t="s">
        <v>4582</v>
      </c>
      <c r="C2159" s="183" t="s">
        <v>2691</v>
      </c>
      <c r="D2159" s="183" t="s">
        <v>2692</v>
      </c>
      <c r="E2159" s="184"/>
      <c r="F2159" s="184"/>
      <c r="G2159" s="188"/>
      <c r="H2159" s="185"/>
      <c r="I2159" s="184"/>
      <c r="J2159" s="184"/>
      <c r="K2159" s="185" t="s">
        <v>410</v>
      </c>
      <c r="L2159" s="185"/>
      <c r="M2159" s="186"/>
      <c r="N2159" s="61" t="s">
        <v>410</v>
      </c>
      <c r="P2159" s="175" t="s">
        <v>2691</v>
      </c>
      <c r="T2159" s="176"/>
    </row>
    <row r="2160" spans="1:20" s="61" customFormat="1" ht="17.25">
      <c r="A2160" s="183" t="s">
        <v>4603</v>
      </c>
      <c r="B2160" s="183" t="s">
        <v>4604</v>
      </c>
      <c r="C2160" s="183" t="s">
        <v>116</v>
      </c>
      <c r="D2160" s="183" t="s">
        <v>117</v>
      </c>
      <c r="E2160" s="184"/>
      <c r="F2160" s="184"/>
      <c r="G2160" s="188"/>
      <c r="H2160" s="185"/>
      <c r="I2160" s="184"/>
      <c r="J2160" s="184"/>
      <c r="K2160" s="185" t="s">
        <v>410</v>
      </c>
      <c r="L2160" s="185"/>
      <c r="M2160" s="186"/>
      <c r="N2160" s="61" t="s">
        <v>410</v>
      </c>
      <c r="P2160" s="175" t="s">
        <v>116</v>
      </c>
      <c r="T2160" s="176"/>
    </row>
    <row r="2161" spans="1:20" s="61" customFormat="1" ht="17.25">
      <c r="A2161" s="183" t="s">
        <v>4605</v>
      </c>
      <c r="B2161" s="183" t="s">
        <v>4606</v>
      </c>
      <c r="C2161" s="183" t="s">
        <v>116</v>
      </c>
      <c r="D2161" s="183" t="s">
        <v>117</v>
      </c>
      <c r="E2161" s="184"/>
      <c r="F2161" s="184"/>
      <c r="G2161" s="188"/>
      <c r="H2161" s="185"/>
      <c r="I2161" s="184"/>
      <c r="J2161" s="184"/>
      <c r="K2161" s="185" t="s">
        <v>410</v>
      </c>
      <c r="L2161" s="185"/>
      <c r="M2161" s="186"/>
      <c r="N2161" s="61" t="s">
        <v>410</v>
      </c>
      <c r="P2161" s="175" t="s">
        <v>116</v>
      </c>
      <c r="T2161" s="176"/>
    </row>
    <row r="2162" spans="1:20" s="61" customFormat="1" ht="17.25">
      <c r="A2162" s="183" t="s">
        <v>4607</v>
      </c>
      <c r="B2162" s="183" t="s">
        <v>4608</v>
      </c>
      <c r="C2162" s="183" t="s">
        <v>2206</v>
      </c>
      <c r="D2162" s="183" t="s">
        <v>2207</v>
      </c>
      <c r="E2162" s="184">
        <v>150</v>
      </c>
      <c r="F2162" s="184">
        <v>130</v>
      </c>
      <c r="G2162" s="188" t="s">
        <v>102</v>
      </c>
      <c r="H2162" s="185" t="s">
        <v>4609</v>
      </c>
      <c r="I2162" s="184">
        <v>56.18</v>
      </c>
      <c r="J2162" s="184">
        <v>186.18</v>
      </c>
      <c r="K2162" s="185">
        <v>252</v>
      </c>
      <c r="L2162" s="185"/>
      <c r="M2162" s="186"/>
      <c r="N2162" s="61" t="s">
        <v>51</v>
      </c>
      <c r="P2162" s="175" t="s">
        <v>2206</v>
      </c>
      <c r="T2162" s="176"/>
    </row>
    <row r="2163" spans="1:20" s="61" customFormat="1" ht="17.25">
      <c r="A2163" s="183" t="s">
        <v>4610</v>
      </c>
      <c r="B2163" s="183" t="s">
        <v>4611</v>
      </c>
      <c r="C2163" s="183" t="s">
        <v>757</v>
      </c>
      <c r="D2163" s="183" t="s">
        <v>758</v>
      </c>
      <c r="E2163" s="184"/>
      <c r="F2163" s="184"/>
      <c r="G2163" s="185"/>
      <c r="H2163" s="185"/>
      <c r="I2163" s="184"/>
      <c r="J2163" s="184"/>
      <c r="K2163" s="185" t="s">
        <v>410</v>
      </c>
      <c r="L2163" s="185"/>
      <c r="M2163" s="186"/>
      <c r="N2163" s="61" t="s">
        <v>410</v>
      </c>
      <c r="P2163" s="175" t="s">
        <v>757</v>
      </c>
      <c r="T2163" s="176"/>
    </row>
    <row r="2164" spans="1:20" s="61" customFormat="1" ht="17.25">
      <c r="A2164" s="183" t="s">
        <v>4612</v>
      </c>
      <c r="B2164" s="183" t="s">
        <v>4613</v>
      </c>
      <c r="C2164" s="183" t="s">
        <v>2768</v>
      </c>
      <c r="D2164" s="183" t="s">
        <v>2769</v>
      </c>
      <c r="E2164" s="184">
        <v>175</v>
      </c>
      <c r="F2164" s="184">
        <v>145</v>
      </c>
      <c r="G2164" s="185" t="s">
        <v>395</v>
      </c>
      <c r="H2164" s="185"/>
      <c r="I2164" s="184">
        <v>97.42</v>
      </c>
      <c r="J2164" s="184">
        <v>242.42</v>
      </c>
      <c r="K2164" s="185">
        <v>0</v>
      </c>
      <c r="L2164" s="185"/>
      <c r="M2164" s="186"/>
      <c r="N2164" s="61" t="s">
        <v>51</v>
      </c>
      <c r="P2164" s="175" t="s">
        <v>2768</v>
      </c>
      <c r="T2164" s="176"/>
    </row>
    <row r="2165" spans="1:20" s="61" customFormat="1" ht="17.25">
      <c r="A2165" s="183" t="s">
        <v>4614</v>
      </c>
      <c r="B2165" s="183" t="s">
        <v>4613</v>
      </c>
      <c r="C2165" s="183" t="s">
        <v>2768</v>
      </c>
      <c r="D2165" s="183" t="s">
        <v>2769</v>
      </c>
      <c r="E2165" s="184">
        <v>175</v>
      </c>
      <c r="F2165" s="184">
        <v>145</v>
      </c>
      <c r="G2165" s="188" t="s">
        <v>395</v>
      </c>
      <c r="H2165" s="185"/>
      <c r="I2165" s="184">
        <v>97.42</v>
      </c>
      <c r="J2165" s="184">
        <v>242.42</v>
      </c>
      <c r="K2165" s="185">
        <v>70</v>
      </c>
      <c r="L2165" s="185"/>
      <c r="M2165" s="186"/>
      <c r="N2165" s="61" t="s">
        <v>51</v>
      </c>
      <c r="P2165" s="175" t="s">
        <v>2768</v>
      </c>
      <c r="T2165" s="176"/>
    </row>
    <row r="2166" spans="1:20" s="61" customFormat="1" ht="17.25">
      <c r="A2166" s="183" t="s">
        <v>4615</v>
      </c>
      <c r="B2166" s="183" t="s">
        <v>4616</v>
      </c>
      <c r="C2166" s="183" t="s">
        <v>2768</v>
      </c>
      <c r="D2166" s="183" t="s">
        <v>2769</v>
      </c>
      <c r="E2166" s="184">
        <v>165</v>
      </c>
      <c r="F2166" s="184">
        <v>137</v>
      </c>
      <c r="G2166" s="188" t="s">
        <v>107</v>
      </c>
      <c r="H2166" s="185"/>
      <c r="I2166" s="184">
        <v>55.35</v>
      </c>
      <c r="J2166" s="184">
        <v>192.35</v>
      </c>
      <c r="K2166" s="185">
        <v>47</v>
      </c>
      <c r="L2166" s="185"/>
      <c r="M2166" s="186"/>
      <c r="N2166" s="61" t="s">
        <v>51</v>
      </c>
      <c r="P2166" s="175" t="s">
        <v>2768</v>
      </c>
      <c r="T2166" s="176"/>
    </row>
    <row r="2167" spans="1:20" s="61" customFormat="1" ht="17.25">
      <c r="A2167" s="183" t="s">
        <v>4617</v>
      </c>
      <c r="B2167" s="183" t="s">
        <v>4618</v>
      </c>
      <c r="C2167" s="183" t="s">
        <v>97</v>
      </c>
      <c r="D2167" s="183" t="s">
        <v>98</v>
      </c>
      <c r="E2167" s="184">
        <v>270</v>
      </c>
      <c r="F2167" s="184">
        <v>195</v>
      </c>
      <c r="G2167" s="185" t="s">
        <v>356</v>
      </c>
      <c r="H2167" s="185"/>
      <c r="I2167" s="184">
        <v>61.22</v>
      </c>
      <c r="J2167" s="184">
        <v>256.22</v>
      </c>
      <c r="K2167" s="185">
        <v>0</v>
      </c>
      <c r="L2167" s="185"/>
      <c r="M2167" s="186"/>
      <c r="N2167" s="61" t="s">
        <v>51</v>
      </c>
      <c r="P2167" s="175" t="s">
        <v>97</v>
      </c>
      <c r="T2167" s="176"/>
    </row>
    <row r="2168" spans="1:20" s="61" customFormat="1" ht="17.25">
      <c r="A2168" s="183" t="s">
        <v>4619</v>
      </c>
      <c r="B2168" s="183" t="s">
        <v>4620</v>
      </c>
      <c r="C2168" s="183" t="s">
        <v>49</v>
      </c>
      <c r="D2168" s="183" t="s">
        <v>50</v>
      </c>
      <c r="E2168" s="184">
        <v>333</v>
      </c>
      <c r="F2168" s="184">
        <v>333</v>
      </c>
      <c r="G2168" s="185"/>
      <c r="H2168" s="185"/>
      <c r="I2168" s="184">
        <v>90.58</v>
      </c>
      <c r="J2168" s="184">
        <v>423.58</v>
      </c>
      <c r="K2168" s="185">
        <v>132</v>
      </c>
      <c r="L2168" s="185"/>
      <c r="M2168" s="186"/>
      <c r="N2168" s="61" t="s">
        <v>51</v>
      </c>
      <c r="P2168" s="175" t="s">
        <v>49</v>
      </c>
      <c r="T2168" s="176"/>
    </row>
    <row r="2169" spans="1:20" s="61" customFormat="1" ht="17.25">
      <c r="A2169" s="183" t="s">
        <v>4621</v>
      </c>
      <c r="B2169" s="183" t="s">
        <v>4622</v>
      </c>
      <c r="C2169" s="183" t="s">
        <v>279</v>
      </c>
      <c r="D2169" s="183" t="s">
        <v>280</v>
      </c>
      <c r="E2169" s="184">
        <v>269</v>
      </c>
      <c r="F2169" s="184">
        <v>211</v>
      </c>
      <c r="G2169" s="188" t="s">
        <v>214</v>
      </c>
      <c r="H2169" s="185"/>
      <c r="I2169" s="184">
        <v>106.14</v>
      </c>
      <c r="J2169" s="184">
        <v>317.14</v>
      </c>
      <c r="K2169" s="185">
        <v>1</v>
      </c>
      <c r="L2169" s="185"/>
      <c r="M2169" s="186"/>
      <c r="N2169" s="61" t="s">
        <v>51</v>
      </c>
      <c r="P2169" s="175" t="s">
        <v>279</v>
      </c>
      <c r="T2169" s="176"/>
    </row>
    <row r="2170" spans="1:20" s="61" customFormat="1" ht="17.25">
      <c r="A2170" s="183" t="s">
        <v>4623</v>
      </c>
      <c r="B2170" s="183" t="s">
        <v>4622</v>
      </c>
      <c r="C2170" s="183" t="s">
        <v>279</v>
      </c>
      <c r="D2170" s="183" t="s">
        <v>280</v>
      </c>
      <c r="E2170" s="184">
        <v>269</v>
      </c>
      <c r="F2170" s="184">
        <v>211</v>
      </c>
      <c r="G2170" s="188" t="s">
        <v>214</v>
      </c>
      <c r="H2170" s="185"/>
      <c r="I2170" s="184">
        <v>106.14</v>
      </c>
      <c r="J2170" s="184">
        <v>317.14</v>
      </c>
      <c r="K2170" s="185">
        <v>0</v>
      </c>
      <c r="L2170" s="185"/>
      <c r="M2170" s="186"/>
      <c r="N2170" s="61" t="s">
        <v>51</v>
      </c>
      <c r="P2170" s="175" t="s">
        <v>279</v>
      </c>
      <c r="T2170" s="176"/>
    </row>
    <row r="2171" spans="1:20" s="61" customFormat="1" ht="17.25">
      <c r="A2171" s="183" t="s">
        <v>4624</v>
      </c>
      <c r="B2171" s="183" t="s">
        <v>4625</v>
      </c>
      <c r="C2171" s="183" t="s">
        <v>2768</v>
      </c>
      <c r="D2171" s="183" t="s">
        <v>2769</v>
      </c>
      <c r="E2171" s="184">
        <v>165</v>
      </c>
      <c r="F2171" s="184">
        <v>137</v>
      </c>
      <c r="G2171" s="188" t="s">
        <v>107</v>
      </c>
      <c r="H2171" s="185"/>
      <c r="I2171" s="184">
        <v>55.35</v>
      </c>
      <c r="J2171" s="184">
        <v>192.35</v>
      </c>
      <c r="K2171" s="185">
        <v>0</v>
      </c>
      <c r="L2171" s="185"/>
      <c r="M2171" s="186"/>
      <c r="N2171" s="61" t="s">
        <v>51</v>
      </c>
      <c r="P2171" s="175" t="s">
        <v>2768</v>
      </c>
      <c r="T2171" s="176"/>
    </row>
    <row r="2172" spans="1:20" s="61" customFormat="1" ht="17.25">
      <c r="A2172" s="183" t="s">
        <v>4626</v>
      </c>
      <c r="B2172" s="183" t="s">
        <v>4627</v>
      </c>
      <c r="C2172" s="183" t="s">
        <v>97</v>
      </c>
      <c r="D2172" s="183" t="s">
        <v>98</v>
      </c>
      <c r="E2172" s="184">
        <v>270</v>
      </c>
      <c r="F2172" s="184">
        <v>195</v>
      </c>
      <c r="G2172" s="188" t="s">
        <v>356</v>
      </c>
      <c r="H2172" s="185"/>
      <c r="I2172" s="184">
        <v>61.22</v>
      </c>
      <c r="J2172" s="184">
        <v>256.22</v>
      </c>
      <c r="K2172" s="185">
        <v>0</v>
      </c>
      <c r="L2172" s="185"/>
      <c r="M2172" s="186"/>
      <c r="N2172" s="61" t="s">
        <v>51</v>
      </c>
      <c r="P2172" s="175" t="s">
        <v>97</v>
      </c>
      <c r="T2172" s="176"/>
    </row>
    <row r="2173" spans="1:20" s="61" customFormat="1" ht="17.25">
      <c r="A2173" s="183" t="s">
        <v>4628</v>
      </c>
      <c r="B2173" s="183" t="s">
        <v>4629</v>
      </c>
      <c r="C2173" s="183" t="s">
        <v>73</v>
      </c>
      <c r="D2173" s="183" t="s">
        <v>74</v>
      </c>
      <c r="E2173" s="184">
        <v>408</v>
      </c>
      <c r="F2173" s="184">
        <v>408</v>
      </c>
      <c r="G2173" s="188"/>
      <c r="H2173" s="185"/>
      <c r="I2173" s="184">
        <v>92.01</v>
      </c>
      <c r="J2173" s="184">
        <v>500.01</v>
      </c>
      <c r="K2173" s="185">
        <v>50</v>
      </c>
      <c r="L2173" s="185"/>
      <c r="M2173" s="186"/>
      <c r="N2173" s="61" t="s">
        <v>51</v>
      </c>
      <c r="P2173" s="175" t="s">
        <v>73</v>
      </c>
      <c r="T2173" s="176"/>
    </row>
    <row r="2174" spans="1:20" s="61" customFormat="1" ht="17.25">
      <c r="A2174" s="183" t="s">
        <v>4630</v>
      </c>
      <c r="B2174" s="183" t="s">
        <v>4631</v>
      </c>
      <c r="C2174" s="183" t="s">
        <v>73</v>
      </c>
      <c r="D2174" s="183" t="s">
        <v>74</v>
      </c>
      <c r="E2174" s="184">
        <v>408</v>
      </c>
      <c r="F2174" s="184">
        <v>408</v>
      </c>
      <c r="G2174" s="185"/>
      <c r="H2174" s="185"/>
      <c r="I2174" s="184">
        <v>92.01</v>
      </c>
      <c r="J2174" s="184">
        <v>500.01</v>
      </c>
      <c r="K2174" s="185">
        <v>42</v>
      </c>
      <c r="L2174" s="185"/>
      <c r="M2174" s="186"/>
      <c r="N2174" s="61" t="s">
        <v>51</v>
      </c>
      <c r="P2174" s="175" t="s">
        <v>73</v>
      </c>
      <c r="T2174" s="176"/>
    </row>
    <row r="2175" spans="1:20" s="61" customFormat="1" ht="17.25">
      <c r="A2175" s="183" t="s">
        <v>4632</v>
      </c>
      <c r="B2175" s="183" t="s">
        <v>4633</v>
      </c>
      <c r="C2175" s="183" t="s">
        <v>279</v>
      </c>
      <c r="D2175" s="183" t="s">
        <v>280</v>
      </c>
      <c r="E2175" s="184">
        <v>199</v>
      </c>
      <c r="F2175" s="184">
        <v>149</v>
      </c>
      <c r="G2175" s="185" t="s">
        <v>924</v>
      </c>
      <c r="H2175" s="185"/>
      <c r="I2175" s="184">
        <v>46.77</v>
      </c>
      <c r="J2175" s="184">
        <v>195.77</v>
      </c>
      <c r="K2175" s="185">
        <v>31</v>
      </c>
      <c r="L2175" s="185"/>
      <c r="M2175" s="186"/>
      <c r="N2175" s="61" t="s">
        <v>51</v>
      </c>
      <c r="P2175" s="175" t="s">
        <v>279</v>
      </c>
      <c r="T2175" s="176"/>
    </row>
    <row r="2176" spans="1:20" s="61" customFormat="1" ht="17.25">
      <c r="A2176" s="183" t="s">
        <v>4634</v>
      </c>
      <c r="B2176" s="183" t="s">
        <v>4635</v>
      </c>
      <c r="C2176" s="183" t="s">
        <v>279</v>
      </c>
      <c r="D2176" s="183" t="s">
        <v>280</v>
      </c>
      <c r="E2176" s="184">
        <v>159</v>
      </c>
      <c r="F2176" s="184">
        <v>119</v>
      </c>
      <c r="G2176" s="185" t="s">
        <v>924</v>
      </c>
      <c r="H2176" s="185"/>
      <c r="I2176" s="184">
        <v>45.24</v>
      </c>
      <c r="J2176" s="184">
        <v>164.24</v>
      </c>
      <c r="K2176" s="185">
        <v>25</v>
      </c>
      <c r="L2176" s="185"/>
      <c r="M2176" s="186"/>
      <c r="N2176" s="61" t="s">
        <v>51</v>
      </c>
      <c r="P2176" s="175" t="s">
        <v>279</v>
      </c>
      <c r="T2176" s="176"/>
    </row>
    <row r="2177" spans="1:20" s="61" customFormat="1" ht="17.25">
      <c r="A2177" s="183" t="s">
        <v>4636</v>
      </c>
      <c r="B2177" s="183" t="s">
        <v>4635</v>
      </c>
      <c r="C2177" s="183" t="s">
        <v>279</v>
      </c>
      <c r="D2177" s="183" t="s">
        <v>280</v>
      </c>
      <c r="E2177" s="184">
        <v>159</v>
      </c>
      <c r="F2177" s="184">
        <v>119</v>
      </c>
      <c r="G2177" s="185" t="s">
        <v>924</v>
      </c>
      <c r="H2177" s="185"/>
      <c r="I2177" s="184">
        <v>45.24</v>
      </c>
      <c r="J2177" s="184">
        <v>164.24</v>
      </c>
      <c r="K2177" s="185">
        <v>12</v>
      </c>
      <c r="L2177" s="185"/>
      <c r="M2177" s="186"/>
      <c r="N2177" s="61" t="s">
        <v>51</v>
      </c>
      <c r="P2177" s="175" t="s">
        <v>279</v>
      </c>
      <c r="T2177" s="176"/>
    </row>
    <row r="2178" spans="1:20" s="61" customFormat="1" ht="17.25">
      <c r="A2178" s="183" t="s">
        <v>4637</v>
      </c>
      <c r="B2178" s="183" t="s">
        <v>4638</v>
      </c>
      <c r="C2178" s="183" t="s">
        <v>279</v>
      </c>
      <c r="D2178" s="183" t="s">
        <v>280</v>
      </c>
      <c r="E2178" s="184">
        <v>249</v>
      </c>
      <c r="F2178" s="184">
        <v>197</v>
      </c>
      <c r="G2178" s="185" t="s">
        <v>688</v>
      </c>
      <c r="H2178" s="185"/>
      <c r="I2178" s="184">
        <v>107.01</v>
      </c>
      <c r="J2178" s="184">
        <v>304.01</v>
      </c>
      <c r="K2178" s="185">
        <v>0</v>
      </c>
      <c r="L2178" s="185"/>
      <c r="M2178" s="186"/>
      <c r="N2178" s="61" t="s">
        <v>51</v>
      </c>
      <c r="P2178" s="175" t="s">
        <v>279</v>
      </c>
      <c r="T2178" s="176"/>
    </row>
    <row r="2179" spans="1:20" s="61" customFormat="1" ht="17.25">
      <c r="A2179" s="183" t="s">
        <v>4639</v>
      </c>
      <c r="B2179" s="183" t="s">
        <v>4640</v>
      </c>
      <c r="C2179" s="183" t="s">
        <v>279</v>
      </c>
      <c r="D2179" s="183" t="s">
        <v>280</v>
      </c>
      <c r="E2179" s="184">
        <v>249</v>
      </c>
      <c r="F2179" s="184">
        <v>197</v>
      </c>
      <c r="G2179" s="185" t="s">
        <v>688</v>
      </c>
      <c r="H2179" s="185"/>
      <c r="I2179" s="184">
        <v>107.01</v>
      </c>
      <c r="J2179" s="184">
        <v>304.01</v>
      </c>
      <c r="K2179" s="185">
        <v>1</v>
      </c>
      <c r="L2179" s="185"/>
      <c r="M2179" s="186"/>
      <c r="N2179" s="61" t="s">
        <v>51</v>
      </c>
      <c r="P2179" s="175" t="s">
        <v>279</v>
      </c>
      <c r="T2179" s="176"/>
    </row>
    <row r="2180" spans="1:20" s="61" customFormat="1" ht="17.25">
      <c r="A2180" s="183" t="s">
        <v>4641</v>
      </c>
      <c r="B2180" s="183" t="s">
        <v>4642</v>
      </c>
      <c r="C2180" s="183" t="s">
        <v>279</v>
      </c>
      <c r="D2180" s="183" t="s">
        <v>280</v>
      </c>
      <c r="E2180" s="184">
        <v>169</v>
      </c>
      <c r="F2180" s="184">
        <v>129</v>
      </c>
      <c r="G2180" s="185" t="s">
        <v>1652</v>
      </c>
      <c r="H2180" s="185"/>
      <c r="I2180" s="184">
        <v>49.14</v>
      </c>
      <c r="J2180" s="184">
        <v>178.14</v>
      </c>
      <c r="K2180" s="185">
        <v>0</v>
      </c>
      <c r="L2180" s="185"/>
      <c r="M2180" s="186"/>
      <c r="N2180" s="61" t="s">
        <v>51</v>
      </c>
      <c r="P2180" s="175" t="s">
        <v>279</v>
      </c>
      <c r="T2180" s="176"/>
    </row>
    <row r="2181" spans="1:20" s="61" customFormat="1" ht="17.25">
      <c r="A2181" s="183" t="s">
        <v>4643</v>
      </c>
      <c r="B2181" s="183" t="s">
        <v>4642</v>
      </c>
      <c r="C2181" s="183" t="s">
        <v>279</v>
      </c>
      <c r="D2181" s="183" t="s">
        <v>280</v>
      </c>
      <c r="E2181" s="184">
        <v>169</v>
      </c>
      <c r="F2181" s="184">
        <v>119</v>
      </c>
      <c r="G2181" s="185" t="s">
        <v>649</v>
      </c>
      <c r="H2181" s="185"/>
      <c r="I2181" s="184">
        <v>49.14</v>
      </c>
      <c r="J2181" s="184">
        <v>168.14</v>
      </c>
      <c r="K2181" s="185">
        <v>73</v>
      </c>
      <c r="L2181" s="185"/>
      <c r="M2181" s="186"/>
      <c r="N2181" s="61" t="s">
        <v>51</v>
      </c>
      <c r="P2181" s="175" t="s">
        <v>279</v>
      </c>
      <c r="T2181" s="176"/>
    </row>
    <row r="2182" spans="1:20" s="61" customFormat="1" ht="17.25">
      <c r="A2182" s="183" t="s">
        <v>4644</v>
      </c>
      <c r="B2182" s="183" t="s">
        <v>4642</v>
      </c>
      <c r="C2182" s="183" t="s">
        <v>279</v>
      </c>
      <c r="D2182" s="183" t="s">
        <v>280</v>
      </c>
      <c r="E2182" s="184">
        <v>169</v>
      </c>
      <c r="F2182" s="184">
        <v>119</v>
      </c>
      <c r="G2182" s="185" t="s">
        <v>649</v>
      </c>
      <c r="H2182" s="185"/>
      <c r="I2182" s="184">
        <v>49.14</v>
      </c>
      <c r="J2182" s="184">
        <v>168.14</v>
      </c>
      <c r="K2182" s="185">
        <v>0</v>
      </c>
      <c r="L2182" s="185"/>
      <c r="M2182" s="186"/>
      <c r="N2182" s="61" t="s">
        <v>51</v>
      </c>
      <c r="P2182" s="175" t="s">
        <v>279</v>
      </c>
      <c r="T2182" s="176"/>
    </row>
    <row r="2183" spans="1:20" s="61" customFormat="1" ht="17.25">
      <c r="A2183" s="183" t="s">
        <v>4645</v>
      </c>
      <c r="B2183" s="183" t="s">
        <v>4642</v>
      </c>
      <c r="C2183" s="183" t="s">
        <v>279</v>
      </c>
      <c r="D2183" s="183" t="s">
        <v>280</v>
      </c>
      <c r="E2183" s="184">
        <v>169</v>
      </c>
      <c r="F2183" s="184">
        <v>119</v>
      </c>
      <c r="G2183" s="185" t="s">
        <v>649</v>
      </c>
      <c r="H2183" s="185"/>
      <c r="I2183" s="184">
        <v>49.14</v>
      </c>
      <c r="J2183" s="184">
        <v>168.14</v>
      </c>
      <c r="K2183" s="185">
        <v>63</v>
      </c>
      <c r="L2183" s="185"/>
      <c r="M2183" s="186"/>
      <c r="N2183" s="61" t="s">
        <v>51</v>
      </c>
      <c r="P2183" s="175" t="s">
        <v>279</v>
      </c>
      <c r="T2183" s="176"/>
    </row>
    <row r="2184" spans="1:20" s="61" customFormat="1" ht="17.25">
      <c r="A2184" s="183" t="s">
        <v>4646</v>
      </c>
      <c r="B2184" s="183" t="s">
        <v>4647</v>
      </c>
      <c r="C2184" s="183" t="s">
        <v>279</v>
      </c>
      <c r="D2184" s="183" t="s">
        <v>280</v>
      </c>
      <c r="E2184" s="184">
        <v>199</v>
      </c>
      <c r="F2184" s="184">
        <v>169</v>
      </c>
      <c r="G2184" s="185" t="s">
        <v>268</v>
      </c>
      <c r="H2184" s="185"/>
      <c r="I2184" s="184">
        <v>43.11</v>
      </c>
      <c r="J2184" s="184">
        <v>212.11</v>
      </c>
      <c r="K2184" s="185">
        <v>35</v>
      </c>
      <c r="L2184" s="185"/>
      <c r="M2184" s="186"/>
      <c r="N2184" s="61" t="s">
        <v>51</v>
      </c>
      <c r="P2184" s="175" t="s">
        <v>279</v>
      </c>
      <c r="T2184" s="176"/>
    </row>
    <row r="2185" spans="1:20" s="61" customFormat="1" ht="17.25">
      <c r="A2185" s="183" t="s">
        <v>4648</v>
      </c>
      <c r="B2185" s="183" t="s">
        <v>4649</v>
      </c>
      <c r="C2185" s="183" t="s">
        <v>261</v>
      </c>
      <c r="D2185" s="183" t="s">
        <v>262</v>
      </c>
      <c r="E2185" s="184">
        <v>362</v>
      </c>
      <c r="F2185" s="184">
        <v>200</v>
      </c>
      <c r="G2185" s="185" t="s">
        <v>288</v>
      </c>
      <c r="H2185" s="185" t="s">
        <v>2555</v>
      </c>
      <c r="I2185" s="184">
        <v>152.81</v>
      </c>
      <c r="J2185" s="184">
        <v>352.81</v>
      </c>
      <c r="K2185" s="185">
        <v>5</v>
      </c>
      <c r="L2185" s="185"/>
      <c r="M2185" s="186"/>
      <c r="N2185" s="61" t="s">
        <v>51</v>
      </c>
      <c r="P2185" s="175" t="s">
        <v>261</v>
      </c>
      <c r="T2185" s="176"/>
    </row>
    <row r="2186" spans="1:20" s="61" customFormat="1" ht="17.25">
      <c r="A2186" s="183" t="s">
        <v>4650</v>
      </c>
      <c r="B2186" s="183" t="s">
        <v>4651</v>
      </c>
      <c r="C2186" s="183" t="s">
        <v>261</v>
      </c>
      <c r="D2186" s="183" t="s">
        <v>262</v>
      </c>
      <c r="E2186" s="184">
        <v>295</v>
      </c>
      <c r="F2186" s="184">
        <v>200</v>
      </c>
      <c r="G2186" s="185" t="s">
        <v>652</v>
      </c>
      <c r="H2186" s="185" t="s">
        <v>2555</v>
      </c>
      <c r="I2186" s="184">
        <v>152.81</v>
      </c>
      <c r="J2186" s="184">
        <v>352.81</v>
      </c>
      <c r="K2186" s="185">
        <v>9</v>
      </c>
      <c r="L2186" s="185"/>
      <c r="M2186" s="186"/>
      <c r="N2186" s="61" t="s">
        <v>51</v>
      </c>
      <c r="P2186" s="175" t="s">
        <v>261</v>
      </c>
      <c r="T2186" s="176"/>
    </row>
    <row r="2187" spans="1:20" s="61" customFormat="1" ht="17.25">
      <c r="A2187" s="183" t="s">
        <v>4652</v>
      </c>
      <c r="B2187" s="183" t="s">
        <v>4653</v>
      </c>
      <c r="C2187" s="183" t="s">
        <v>279</v>
      </c>
      <c r="D2187" s="183" t="s">
        <v>280</v>
      </c>
      <c r="E2187" s="184">
        <v>209</v>
      </c>
      <c r="F2187" s="184">
        <v>131</v>
      </c>
      <c r="G2187" s="185" t="s">
        <v>1022</v>
      </c>
      <c r="H2187" s="185"/>
      <c r="I2187" s="184">
        <v>97.01</v>
      </c>
      <c r="J2187" s="184">
        <v>228.01</v>
      </c>
      <c r="K2187" s="185">
        <v>26</v>
      </c>
      <c r="L2187" s="185"/>
      <c r="M2187" s="186"/>
      <c r="N2187" s="61" t="s">
        <v>51</v>
      </c>
      <c r="P2187" s="175" t="s">
        <v>279</v>
      </c>
      <c r="T2187" s="176"/>
    </row>
    <row r="2188" spans="1:20" s="61" customFormat="1" ht="17.25">
      <c r="A2188" s="183" t="s">
        <v>4654</v>
      </c>
      <c r="B2188" s="183" t="s">
        <v>4653</v>
      </c>
      <c r="C2188" s="183" t="s">
        <v>279</v>
      </c>
      <c r="D2188" s="183" t="s">
        <v>280</v>
      </c>
      <c r="E2188" s="184">
        <v>209</v>
      </c>
      <c r="F2188" s="184">
        <v>131</v>
      </c>
      <c r="G2188" s="185" t="s">
        <v>1022</v>
      </c>
      <c r="H2188" s="185"/>
      <c r="I2188" s="184">
        <v>97.01</v>
      </c>
      <c r="J2188" s="184">
        <v>228.01</v>
      </c>
      <c r="K2188" s="185">
        <v>50</v>
      </c>
      <c r="L2188" s="185"/>
      <c r="M2188" s="186"/>
      <c r="N2188" s="61" t="s">
        <v>51</v>
      </c>
      <c r="P2188" s="175" t="s">
        <v>279</v>
      </c>
      <c r="T2188" s="176"/>
    </row>
    <row r="2189" spans="1:20" s="61" customFormat="1" ht="17.25">
      <c r="A2189" s="183" t="s">
        <v>4655</v>
      </c>
      <c r="B2189" s="183" t="s">
        <v>4656</v>
      </c>
      <c r="C2189" s="183" t="s">
        <v>279</v>
      </c>
      <c r="D2189" s="183" t="s">
        <v>280</v>
      </c>
      <c r="E2189" s="184">
        <v>189</v>
      </c>
      <c r="F2189" s="184">
        <v>169</v>
      </c>
      <c r="G2189" s="185" t="s">
        <v>75</v>
      </c>
      <c r="H2189" s="185"/>
      <c r="I2189" s="184">
        <v>52.31</v>
      </c>
      <c r="J2189" s="184">
        <v>221.31</v>
      </c>
      <c r="K2189" s="185">
        <v>81</v>
      </c>
      <c r="L2189" s="185"/>
      <c r="M2189" s="186"/>
      <c r="N2189" s="61" t="s">
        <v>51</v>
      </c>
      <c r="P2189" s="175" t="s">
        <v>279</v>
      </c>
      <c r="T2189" s="176"/>
    </row>
    <row r="2190" spans="1:20" s="61" customFormat="1" ht="17.25">
      <c r="A2190" s="183" t="s">
        <v>4657</v>
      </c>
      <c r="B2190" s="183" t="s">
        <v>4658</v>
      </c>
      <c r="C2190" s="183" t="s">
        <v>97</v>
      </c>
      <c r="D2190" s="183" t="s">
        <v>98</v>
      </c>
      <c r="E2190" s="184">
        <v>130</v>
      </c>
      <c r="F2190" s="184">
        <v>100</v>
      </c>
      <c r="G2190" s="185" t="s">
        <v>1652</v>
      </c>
      <c r="H2190" s="185"/>
      <c r="I2190" s="184">
        <v>55.35</v>
      </c>
      <c r="J2190" s="184">
        <v>155.35</v>
      </c>
      <c r="K2190" s="183">
        <v>29</v>
      </c>
      <c r="L2190" s="183"/>
      <c r="M2190" s="186"/>
      <c r="N2190" s="61" t="s">
        <v>51</v>
      </c>
      <c r="P2190" s="175" t="s">
        <v>97</v>
      </c>
      <c r="T2190" s="176"/>
    </row>
    <row r="2191" spans="1:20" s="61" customFormat="1" ht="17.25">
      <c r="A2191" s="183" t="s">
        <v>4659</v>
      </c>
      <c r="B2191" s="183" t="s">
        <v>4660</v>
      </c>
      <c r="C2191" s="183" t="s">
        <v>73</v>
      </c>
      <c r="D2191" s="183" t="s">
        <v>74</v>
      </c>
      <c r="E2191" s="184"/>
      <c r="F2191" s="184"/>
      <c r="G2191" s="185"/>
      <c r="H2191" s="185"/>
      <c r="I2191" s="184"/>
      <c r="J2191" s="184"/>
      <c r="K2191" s="185" t="s">
        <v>410</v>
      </c>
      <c r="L2191" s="185"/>
      <c r="M2191" s="186"/>
      <c r="N2191" s="61" t="s">
        <v>410</v>
      </c>
      <c r="P2191" s="175" t="s">
        <v>73</v>
      </c>
      <c r="T2191" s="176"/>
    </row>
    <row r="2192" spans="1:20" s="61" customFormat="1" ht="17.25">
      <c r="A2192" s="183" t="s">
        <v>4661</v>
      </c>
      <c r="B2192" s="183" t="s">
        <v>4662</v>
      </c>
      <c r="C2192" s="183" t="s">
        <v>73</v>
      </c>
      <c r="D2192" s="183" t="s">
        <v>74</v>
      </c>
      <c r="E2192" s="184"/>
      <c r="F2192" s="184"/>
      <c r="G2192" s="185"/>
      <c r="H2192" s="185"/>
      <c r="I2192" s="184"/>
      <c r="J2192" s="184"/>
      <c r="K2192" s="185" t="s">
        <v>410</v>
      </c>
      <c r="L2192" s="185"/>
      <c r="M2192" s="186"/>
      <c r="N2192" s="61" t="s">
        <v>410</v>
      </c>
      <c r="P2192" s="175" t="s">
        <v>73</v>
      </c>
      <c r="T2192" s="176"/>
    </row>
    <row r="2193" spans="1:20" s="61" customFormat="1" ht="17.25">
      <c r="A2193" s="183" t="s">
        <v>4663</v>
      </c>
      <c r="B2193" s="183" t="s">
        <v>4664</v>
      </c>
      <c r="C2193" s="183" t="s">
        <v>73</v>
      </c>
      <c r="D2193" s="183" t="s">
        <v>74</v>
      </c>
      <c r="E2193" s="184"/>
      <c r="F2193" s="184"/>
      <c r="G2193" s="185"/>
      <c r="H2193" s="185"/>
      <c r="I2193" s="184"/>
      <c r="J2193" s="184"/>
      <c r="K2193" s="185" t="s">
        <v>410</v>
      </c>
      <c r="L2193" s="185"/>
      <c r="M2193" s="186"/>
      <c r="N2193" s="61" t="s">
        <v>410</v>
      </c>
      <c r="P2193" s="175" t="s">
        <v>73</v>
      </c>
      <c r="T2193" s="176"/>
    </row>
    <row r="2194" spans="1:20" s="61" customFormat="1" ht="17.25">
      <c r="A2194" s="183" t="s">
        <v>4665</v>
      </c>
      <c r="B2194" s="183" t="s">
        <v>4666</v>
      </c>
      <c r="C2194" s="183" t="s">
        <v>73</v>
      </c>
      <c r="D2194" s="183" t="s">
        <v>74</v>
      </c>
      <c r="E2194" s="184"/>
      <c r="F2194" s="184"/>
      <c r="G2194" s="185"/>
      <c r="H2194" s="185"/>
      <c r="I2194" s="184"/>
      <c r="J2194" s="184"/>
      <c r="K2194" s="185" t="s">
        <v>410</v>
      </c>
      <c r="L2194" s="185"/>
      <c r="M2194" s="186"/>
      <c r="N2194" s="61" t="s">
        <v>410</v>
      </c>
      <c r="P2194" s="175" t="s">
        <v>73</v>
      </c>
      <c r="T2194" s="176"/>
    </row>
    <row r="2195" spans="1:20" s="61" customFormat="1" ht="17.25">
      <c r="A2195" s="183" t="s">
        <v>4667</v>
      </c>
      <c r="B2195" s="183" t="s">
        <v>4668</v>
      </c>
      <c r="C2195" s="183" t="s">
        <v>706</v>
      </c>
      <c r="D2195" s="183" t="s">
        <v>707</v>
      </c>
      <c r="E2195" s="184"/>
      <c r="F2195" s="184"/>
      <c r="G2195" s="188"/>
      <c r="H2195" s="185"/>
      <c r="I2195" s="184"/>
      <c r="J2195" s="184"/>
      <c r="K2195" s="185" t="s">
        <v>410</v>
      </c>
      <c r="L2195" s="185"/>
      <c r="M2195" s="186"/>
      <c r="N2195" s="61" t="s">
        <v>410</v>
      </c>
      <c r="P2195" s="175" t="s">
        <v>706</v>
      </c>
      <c r="T2195" s="176"/>
    </row>
    <row r="2196" spans="1:20" s="61" customFormat="1" ht="17.25">
      <c r="A2196" s="183" t="s">
        <v>4669</v>
      </c>
      <c r="B2196" s="183" t="s">
        <v>4670</v>
      </c>
      <c r="C2196" s="183" t="s">
        <v>706</v>
      </c>
      <c r="D2196" s="183" t="s">
        <v>707</v>
      </c>
      <c r="E2196" s="184"/>
      <c r="F2196" s="184"/>
      <c r="G2196" s="188"/>
      <c r="H2196" s="185"/>
      <c r="I2196" s="184"/>
      <c r="J2196" s="184"/>
      <c r="K2196" s="183" t="s">
        <v>410</v>
      </c>
      <c r="L2196" s="183"/>
      <c r="M2196" s="186"/>
      <c r="N2196" s="61" t="s">
        <v>410</v>
      </c>
      <c r="P2196" s="175" t="s">
        <v>706</v>
      </c>
      <c r="T2196" s="176"/>
    </row>
    <row r="2197" spans="1:20" s="61" customFormat="1" ht="17.25">
      <c r="A2197" s="183" t="s">
        <v>4671</v>
      </c>
      <c r="B2197" s="183" t="s">
        <v>2790</v>
      </c>
      <c r="C2197" s="183" t="s">
        <v>604</v>
      </c>
      <c r="D2197" s="183" t="s">
        <v>605</v>
      </c>
      <c r="E2197" s="184"/>
      <c r="F2197" s="184"/>
      <c r="G2197" s="188"/>
      <c r="H2197" s="185"/>
      <c r="I2197" s="184"/>
      <c r="J2197" s="184"/>
      <c r="K2197" s="183" t="s">
        <v>410</v>
      </c>
      <c r="L2197" s="183"/>
      <c r="M2197" s="186"/>
      <c r="N2197" s="61" t="s">
        <v>410</v>
      </c>
      <c r="P2197" s="175" t="s">
        <v>604</v>
      </c>
      <c r="T2197" s="176"/>
    </row>
    <row r="2198" spans="1:20" s="61" customFormat="1" ht="17.25">
      <c r="A2198" s="183" t="s">
        <v>4672</v>
      </c>
      <c r="B2198" s="183" t="s">
        <v>4673</v>
      </c>
      <c r="C2198" s="183" t="s">
        <v>604</v>
      </c>
      <c r="D2198" s="183" t="s">
        <v>605</v>
      </c>
      <c r="E2198" s="184"/>
      <c r="F2198" s="184"/>
      <c r="G2198" s="185"/>
      <c r="H2198" s="185"/>
      <c r="I2198" s="184"/>
      <c r="J2198" s="184"/>
      <c r="K2198" s="185" t="s">
        <v>410</v>
      </c>
      <c r="L2198" s="185"/>
      <c r="M2198" s="186"/>
      <c r="N2198" s="61" t="s">
        <v>410</v>
      </c>
      <c r="P2198" s="175" t="s">
        <v>604</v>
      </c>
      <c r="T2198" s="176"/>
    </row>
    <row r="2199" spans="1:20" s="61" customFormat="1" ht="17.25">
      <c r="A2199" s="183" t="s">
        <v>4674</v>
      </c>
      <c r="B2199" s="183" t="s">
        <v>2793</v>
      </c>
      <c r="C2199" s="183" t="s">
        <v>604</v>
      </c>
      <c r="D2199" s="183" t="s">
        <v>605</v>
      </c>
      <c r="E2199" s="184"/>
      <c r="F2199" s="184"/>
      <c r="G2199" s="185"/>
      <c r="H2199" s="185"/>
      <c r="I2199" s="184"/>
      <c r="J2199" s="184"/>
      <c r="K2199" s="185" t="s">
        <v>410</v>
      </c>
      <c r="L2199" s="185"/>
      <c r="M2199" s="186"/>
      <c r="N2199" s="61" t="s">
        <v>410</v>
      </c>
      <c r="P2199" s="175" t="s">
        <v>604</v>
      </c>
      <c r="T2199" s="176"/>
    </row>
    <row r="2200" spans="1:20" s="61" customFormat="1" ht="17.25">
      <c r="A2200" s="183" t="s">
        <v>4675</v>
      </c>
      <c r="B2200" s="183" t="s">
        <v>4676</v>
      </c>
      <c r="C2200" s="183" t="s">
        <v>279</v>
      </c>
      <c r="D2200" s="183" t="s">
        <v>280</v>
      </c>
      <c r="E2200" s="184"/>
      <c r="F2200" s="184"/>
      <c r="G2200" s="185"/>
      <c r="H2200" s="185"/>
      <c r="I2200" s="184"/>
      <c r="J2200" s="184"/>
      <c r="K2200" s="185" t="s">
        <v>410</v>
      </c>
      <c r="L2200" s="185"/>
      <c r="M2200" s="186"/>
      <c r="N2200" s="61" t="s">
        <v>410</v>
      </c>
      <c r="P2200" s="175" t="s">
        <v>279</v>
      </c>
      <c r="T2200" s="176"/>
    </row>
    <row r="2201" spans="1:20" s="61" customFormat="1" ht="17.25">
      <c r="A2201" s="183" t="s">
        <v>4677</v>
      </c>
      <c r="B2201" s="183" t="s">
        <v>4676</v>
      </c>
      <c r="C2201" s="183" t="s">
        <v>279</v>
      </c>
      <c r="D2201" s="183" t="s">
        <v>280</v>
      </c>
      <c r="E2201" s="184"/>
      <c r="F2201" s="184"/>
      <c r="G2201" s="185"/>
      <c r="H2201" s="185"/>
      <c r="I2201" s="184"/>
      <c r="J2201" s="184"/>
      <c r="K2201" s="185" t="s">
        <v>410</v>
      </c>
      <c r="L2201" s="185"/>
      <c r="M2201" s="186"/>
      <c r="N2201" s="61" t="s">
        <v>410</v>
      </c>
      <c r="P2201" s="175" t="s">
        <v>279</v>
      </c>
      <c r="T2201" s="176"/>
    </row>
    <row r="2202" spans="1:20" s="61" customFormat="1" ht="17.25">
      <c r="A2202" s="183" t="s">
        <v>4678</v>
      </c>
      <c r="B2202" s="183" t="s">
        <v>4679</v>
      </c>
      <c r="C2202" s="183" t="s">
        <v>279</v>
      </c>
      <c r="D2202" s="183" t="s">
        <v>280</v>
      </c>
      <c r="E2202" s="184">
        <v>169</v>
      </c>
      <c r="F2202" s="184">
        <v>149</v>
      </c>
      <c r="G2202" s="185" t="s">
        <v>263</v>
      </c>
      <c r="H2202" s="185"/>
      <c r="I2202" s="184">
        <v>41.05</v>
      </c>
      <c r="J2202" s="184">
        <v>190.05</v>
      </c>
      <c r="K2202" s="185">
        <v>0</v>
      </c>
      <c r="L2202" s="185"/>
      <c r="M2202" s="186"/>
      <c r="N2202" s="61" t="s">
        <v>51</v>
      </c>
      <c r="P2202" s="175" t="s">
        <v>279</v>
      </c>
      <c r="T2202" s="176"/>
    </row>
    <row r="2203" spans="1:20" s="61" customFormat="1" ht="17.25">
      <c r="A2203" s="183" t="s">
        <v>4680</v>
      </c>
      <c r="B2203" s="183" t="s">
        <v>4681</v>
      </c>
      <c r="C2203" s="183" t="s">
        <v>279</v>
      </c>
      <c r="D2203" s="183" t="s">
        <v>280</v>
      </c>
      <c r="E2203" s="184">
        <v>169</v>
      </c>
      <c r="F2203" s="184">
        <v>149</v>
      </c>
      <c r="G2203" s="185" t="s">
        <v>263</v>
      </c>
      <c r="H2203" s="185"/>
      <c r="I2203" s="184">
        <v>41.05</v>
      </c>
      <c r="J2203" s="184">
        <v>190.05</v>
      </c>
      <c r="K2203" s="185">
        <v>0</v>
      </c>
      <c r="L2203" s="185"/>
      <c r="M2203" s="186"/>
      <c r="N2203" s="61" t="s">
        <v>51</v>
      </c>
      <c r="P2203" s="175" t="s">
        <v>279</v>
      </c>
      <c r="T2203" s="176"/>
    </row>
    <row r="2204" spans="1:20" s="61" customFormat="1" ht="17.25">
      <c r="A2204" s="183" t="s">
        <v>4682</v>
      </c>
      <c r="B2204" s="183" t="s">
        <v>4683</v>
      </c>
      <c r="C2204" s="183" t="s">
        <v>279</v>
      </c>
      <c r="D2204" s="183" t="s">
        <v>280</v>
      </c>
      <c r="E2204" s="184">
        <v>169</v>
      </c>
      <c r="F2204" s="184">
        <v>149</v>
      </c>
      <c r="G2204" s="188" t="s">
        <v>263</v>
      </c>
      <c r="H2204" s="185"/>
      <c r="I2204" s="184">
        <v>41.05</v>
      </c>
      <c r="J2204" s="184">
        <v>190.05</v>
      </c>
      <c r="K2204" s="185">
        <v>0</v>
      </c>
      <c r="L2204" s="185"/>
      <c r="M2204" s="186"/>
      <c r="N2204" s="61" t="s">
        <v>51</v>
      </c>
      <c r="P2204" s="175" t="s">
        <v>279</v>
      </c>
      <c r="T2204" s="176"/>
    </row>
    <row r="2205" spans="1:20" s="61" customFormat="1" ht="17.25">
      <c r="A2205" s="183" t="s">
        <v>4684</v>
      </c>
      <c r="B2205" s="183" t="s">
        <v>4685</v>
      </c>
      <c r="C2205" s="183" t="s">
        <v>2616</v>
      </c>
      <c r="D2205" s="183" t="s">
        <v>2617</v>
      </c>
      <c r="E2205" s="184">
        <v>129</v>
      </c>
      <c r="F2205" s="184">
        <v>85</v>
      </c>
      <c r="G2205" s="188" t="s">
        <v>993</v>
      </c>
      <c r="H2205" s="185" t="s">
        <v>4686</v>
      </c>
      <c r="I2205" s="184">
        <v>100.34</v>
      </c>
      <c r="J2205" s="184">
        <v>185.34</v>
      </c>
      <c r="K2205" s="185">
        <v>15</v>
      </c>
      <c r="L2205" s="185"/>
      <c r="M2205" s="186"/>
      <c r="N2205" s="61" t="s">
        <v>51</v>
      </c>
      <c r="P2205" s="175" t="s">
        <v>2616</v>
      </c>
      <c r="T2205" s="176"/>
    </row>
    <row r="2206" spans="1:20" s="61" customFormat="1" ht="17.25">
      <c r="A2206" s="183" t="s">
        <v>4687</v>
      </c>
      <c r="B2206" s="183" t="s">
        <v>4685</v>
      </c>
      <c r="C2206" s="183" t="s">
        <v>2616</v>
      </c>
      <c r="D2206" s="183" t="s">
        <v>2617</v>
      </c>
      <c r="E2206" s="184"/>
      <c r="F2206" s="184"/>
      <c r="G2206" s="188"/>
      <c r="H2206" s="185"/>
      <c r="I2206" s="184"/>
      <c r="J2206" s="184"/>
      <c r="K2206" s="185" t="s">
        <v>410</v>
      </c>
      <c r="L2206" s="185"/>
      <c r="M2206" s="186"/>
      <c r="N2206" s="61" t="s">
        <v>410</v>
      </c>
      <c r="P2206" s="175" t="s">
        <v>2616</v>
      </c>
      <c r="T2206" s="176"/>
    </row>
    <row r="2207" spans="1:20" s="61" customFormat="1" ht="17.25">
      <c r="A2207" s="183" t="s">
        <v>4688</v>
      </c>
      <c r="B2207" s="183" t="s">
        <v>4689</v>
      </c>
      <c r="C2207" s="183" t="s">
        <v>2206</v>
      </c>
      <c r="D2207" s="183" t="s">
        <v>2207</v>
      </c>
      <c r="E2207" s="184">
        <v>150</v>
      </c>
      <c r="F2207" s="184">
        <v>130</v>
      </c>
      <c r="G2207" s="188" t="s">
        <v>102</v>
      </c>
      <c r="H2207" s="185" t="s">
        <v>4609</v>
      </c>
      <c r="I2207" s="184">
        <v>56.18</v>
      </c>
      <c r="J2207" s="184">
        <v>186.18</v>
      </c>
      <c r="K2207" s="185">
        <v>70</v>
      </c>
      <c r="L2207" s="185"/>
      <c r="M2207" s="186"/>
      <c r="N2207" s="61" t="s">
        <v>51</v>
      </c>
      <c r="P2207" s="175" t="s">
        <v>2206</v>
      </c>
      <c r="T2207" s="176"/>
    </row>
    <row r="2208" spans="1:20" s="61" customFormat="1" ht="17.25">
      <c r="A2208" s="183" t="s">
        <v>4690</v>
      </c>
      <c r="B2208" s="183" t="s">
        <v>4691</v>
      </c>
      <c r="C2208" s="183" t="s">
        <v>2206</v>
      </c>
      <c r="D2208" s="183" t="s">
        <v>2207</v>
      </c>
      <c r="E2208" s="184"/>
      <c r="F2208" s="184"/>
      <c r="G2208" s="188"/>
      <c r="H2208" s="185"/>
      <c r="I2208" s="184"/>
      <c r="J2208" s="184"/>
      <c r="K2208" s="185" t="s">
        <v>410</v>
      </c>
      <c r="L2208" s="185"/>
      <c r="M2208" s="186"/>
      <c r="N2208" s="61" t="s">
        <v>410</v>
      </c>
      <c r="P2208" s="175" t="s">
        <v>2206</v>
      </c>
      <c r="T2208" s="176"/>
    </row>
    <row r="2209" spans="1:20" s="61" customFormat="1" ht="17.25">
      <c r="A2209" s="183" t="s">
        <v>4692</v>
      </c>
      <c r="B2209" s="183" t="s">
        <v>4693</v>
      </c>
      <c r="C2209" s="183" t="s">
        <v>92</v>
      </c>
      <c r="D2209" s="183" t="s">
        <v>93</v>
      </c>
      <c r="E2209" s="184"/>
      <c r="F2209" s="184"/>
      <c r="G2209" s="188"/>
      <c r="H2209" s="185"/>
      <c r="I2209" s="184"/>
      <c r="J2209" s="184"/>
      <c r="K2209" s="183" t="s">
        <v>410</v>
      </c>
      <c r="L2209" s="183"/>
      <c r="M2209" s="186"/>
      <c r="N2209" s="61" t="s">
        <v>410</v>
      </c>
      <c r="P2209" s="175" t="s">
        <v>92</v>
      </c>
      <c r="T2209" s="176"/>
    </row>
    <row r="2210" spans="1:20" s="61" customFormat="1" ht="17.25">
      <c r="A2210" s="183" t="s">
        <v>4694</v>
      </c>
      <c r="B2210" s="183" t="s">
        <v>4695</v>
      </c>
      <c r="C2210" s="183" t="s">
        <v>261</v>
      </c>
      <c r="D2210" s="183" t="s">
        <v>262</v>
      </c>
      <c r="E2210" s="184">
        <v>387</v>
      </c>
      <c r="F2210" s="184">
        <v>200</v>
      </c>
      <c r="G2210" s="188" t="s">
        <v>786</v>
      </c>
      <c r="H2210" s="185" t="s">
        <v>2555</v>
      </c>
      <c r="I2210" s="184">
        <v>155.11</v>
      </c>
      <c r="J2210" s="184">
        <v>355.11</v>
      </c>
      <c r="K2210" s="183">
        <v>19</v>
      </c>
      <c r="L2210" s="183"/>
      <c r="M2210" s="186"/>
      <c r="N2210" s="61" t="s">
        <v>51</v>
      </c>
      <c r="P2210" s="175" t="s">
        <v>261</v>
      </c>
      <c r="T2210" s="176"/>
    </row>
    <row r="2211" spans="1:20" s="61" customFormat="1" ht="17.25">
      <c r="A2211" s="183" t="s">
        <v>4696</v>
      </c>
      <c r="B2211" s="183" t="s">
        <v>4697</v>
      </c>
      <c r="C2211" s="183" t="s">
        <v>261</v>
      </c>
      <c r="D2211" s="183" t="s">
        <v>262</v>
      </c>
      <c r="E2211" s="184"/>
      <c r="F2211" s="184"/>
      <c r="G2211" s="188"/>
      <c r="H2211" s="185"/>
      <c r="I2211" s="184"/>
      <c r="J2211" s="184"/>
      <c r="K2211" s="183" t="s">
        <v>410</v>
      </c>
      <c r="L2211" s="183"/>
      <c r="M2211" s="186"/>
      <c r="N2211" s="61" t="s">
        <v>410</v>
      </c>
      <c r="P2211" s="175" t="s">
        <v>261</v>
      </c>
      <c r="T2211" s="176"/>
    </row>
    <row r="2212" spans="1:20" s="61" customFormat="1" ht="17.25">
      <c r="A2212" s="183" t="s">
        <v>4698</v>
      </c>
      <c r="B2212" s="183" t="s">
        <v>4699</v>
      </c>
      <c r="C2212" s="183" t="s">
        <v>261</v>
      </c>
      <c r="D2212" s="183" t="s">
        <v>262</v>
      </c>
      <c r="E2212" s="184">
        <v>440</v>
      </c>
      <c r="F2212" s="184">
        <v>400</v>
      </c>
      <c r="G2212" s="188" t="s">
        <v>137</v>
      </c>
      <c r="H2212" s="185"/>
      <c r="I2212" s="184">
        <v>141.8</v>
      </c>
      <c r="J2212" s="184">
        <v>541.8</v>
      </c>
      <c r="K2212" s="185">
        <v>42</v>
      </c>
      <c r="L2212" s="185"/>
      <c r="M2212" s="186"/>
      <c r="N2212" s="61" t="s">
        <v>51</v>
      </c>
      <c r="P2212" s="175" t="s">
        <v>261</v>
      </c>
      <c r="T2212" s="176"/>
    </row>
    <row r="2213" spans="1:20" s="61" customFormat="1" ht="17.25">
      <c r="A2213" s="183" t="s">
        <v>4700</v>
      </c>
      <c r="B2213" s="183" t="s">
        <v>4701</v>
      </c>
      <c r="C2213" s="183" t="s">
        <v>261</v>
      </c>
      <c r="D2213" s="183" t="s">
        <v>262</v>
      </c>
      <c r="E2213" s="184">
        <v>440</v>
      </c>
      <c r="F2213" s="184">
        <v>400</v>
      </c>
      <c r="G2213" s="188" t="s">
        <v>137</v>
      </c>
      <c r="H2213" s="185"/>
      <c r="I2213" s="184">
        <v>141.8</v>
      </c>
      <c r="J2213" s="184">
        <v>541.8</v>
      </c>
      <c r="K2213" s="185">
        <v>90</v>
      </c>
      <c r="L2213" s="185"/>
      <c r="M2213" s="186"/>
      <c r="N2213" s="61" t="s">
        <v>51</v>
      </c>
      <c r="P2213" s="175" t="s">
        <v>261</v>
      </c>
      <c r="T2213" s="176"/>
    </row>
    <row r="2214" spans="1:20" s="61" customFormat="1" ht="17.25">
      <c r="A2214" s="183" t="s">
        <v>4702</v>
      </c>
      <c r="B2214" s="183" t="s">
        <v>4703</v>
      </c>
      <c r="C2214" s="183" t="s">
        <v>97</v>
      </c>
      <c r="D2214" s="183" t="s">
        <v>98</v>
      </c>
      <c r="E2214" s="184">
        <v>140</v>
      </c>
      <c r="F2214" s="184">
        <v>96</v>
      </c>
      <c r="G2214" s="188" t="s">
        <v>421</v>
      </c>
      <c r="H2214" s="185"/>
      <c r="I2214" s="184">
        <v>43.11</v>
      </c>
      <c r="J2214" s="184">
        <v>139.11</v>
      </c>
      <c r="K2214" s="185">
        <v>118</v>
      </c>
      <c r="L2214" s="185"/>
      <c r="M2214" s="186"/>
      <c r="N2214" s="61" t="s">
        <v>51</v>
      </c>
      <c r="P2214" s="175" t="s">
        <v>97</v>
      </c>
      <c r="T2214" s="176"/>
    </row>
    <row r="2215" spans="1:20" s="61" customFormat="1" ht="17.25">
      <c r="A2215" s="183" t="s">
        <v>4704</v>
      </c>
      <c r="B2215" s="183" t="s">
        <v>4705</v>
      </c>
      <c r="C2215" s="183" t="s">
        <v>116</v>
      </c>
      <c r="D2215" s="183" t="s">
        <v>117</v>
      </c>
      <c r="E2215" s="184">
        <v>278</v>
      </c>
      <c r="F2215" s="184">
        <v>260</v>
      </c>
      <c r="G2215" s="188" t="s">
        <v>126</v>
      </c>
      <c r="H2215" s="185"/>
      <c r="I2215" s="184">
        <v>90.54</v>
      </c>
      <c r="J2215" s="184">
        <v>350.54</v>
      </c>
      <c r="K2215" s="185">
        <v>113</v>
      </c>
      <c r="L2215" s="185" t="s">
        <v>57</v>
      </c>
      <c r="M2215" s="186" t="s">
        <v>217</v>
      </c>
      <c r="N2215" s="61" t="s">
        <v>51</v>
      </c>
      <c r="P2215" s="175" t="s">
        <v>116</v>
      </c>
      <c r="T2215" s="176"/>
    </row>
    <row r="2216" spans="1:20" s="61" customFormat="1" ht="17.25">
      <c r="A2216" s="183" t="s">
        <v>4706</v>
      </c>
      <c r="B2216" s="183" t="s">
        <v>4707</v>
      </c>
      <c r="C2216" s="183" t="s">
        <v>116</v>
      </c>
      <c r="D2216" s="183" t="s">
        <v>117</v>
      </c>
      <c r="E2216" s="184">
        <v>265</v>
      </c>
      <c r="F2216" s="184">
        <v>245</v>
      </c>
      <c r="G2216" s="185" t="s">
        <v>494</v>
      </c>
      <c r="H2216" s="185"/>
      <c r="I2216" s="184">
        <v>83.95</v>
      </c>
      <c r="J2216" s="184">
        <v>328.95</v>
      </c>
      <c r="K2216" s="185">
        <v>102</v>
      </c>
      <c r="L2216" s="185" t="s">
        <v>57</v>
      </c>
      <c r="M2216" s="186" t="s">
        <v>217</v>
      </c>
      <c r="N2216" s="61" t="s">
        <v>51</v>
      </c>
      <c r="P2216" s="175" t="s">
        <v>116</v>
      </c>
      <c r="T2216" s="176"/>
    </row>
    <row r="2217" spans="1:20" s="61" customFormat="1" ht="17.25">
      <c r="A2217" s="183" t="s">
        <v>4708</v>
      </c>
      <c r="B2217" s="183" t="s">
        <v>4709</v>
      </c>
      <c r="C2217" s="183" t="s">
        <v>49</v>
      </c>
      <c r="D2217" s="183" t="s">
        <v>50</v>
      </c>
      <c r="E2217" s="184">
        <v>780</v>
      </c>
      <c r="F2217" s="184">
        <v>780</v>
      </c>
      <c r="G2217" s="185"/>
      <c r="H2217" s="185"/>
      <c r="I2217" s="184">
        <v>257.06</v>
      </c>
      <c r="J2217" s="184">
        <v>1037.06</v>
      </c>
      <c r="K2217" s="185">
        <v>0</v>
      </c>
      <c r="L2217" s="185"/>
      <c r="M2217" s="186"/>
      <c r="N2217" s="61" t="s">
        <v>51</v>
      </c>
      <c r="P2217" s="175" t="s">
        <v>49</v>
      </c>
      <c r="T2217" s="176"/>
    </row>
    <row r="2218" spans="1:20" s="61" customFormat="1" ht="17.25">
      <c r="A2218" s="183" t="s">
        <v>4710</v>
      </c>
      <c r="B2218" s="183" t="s">
        <v>4711</v>
      </c>
      <c r="C2218" s="183" t="s">
        <v>49</v>
      </c>
      <c r="D2218" s="183" t="s">
        <v>50</v>
      </c>
      <c r="E2218" s="184">
        <v>780</v>
      </c>
      <c r="F2218" s="184">
        <v>780</v>
      </c>
      <c r="G2218" s="185"/>
      <c r="H2218" s="185"/>
      <c r="I2218" s="184">
        <v>257.06</v>
      </c>
      <c r="J2218" s="184">
        <v>1037.06</v>
      </c>
      <c r="K2218" s="185">
        <v>0</v>
      </c>
      <c r="L2218" s="185"/>
      <c r="M2218" s="186"/>
      <c r="N2218" s="61" t="s">
        <v>51</v>
      </c>
      <c r="P2218" s="175" t="s">
        <v>49</v>
      </c>
      <c r="T2218" s="176"/>
    </row>
    <row r="2219" spans="1:20" s="61" customFormat="1" ht="17.25">
      <c r="A2219" s="183" t="s">
        <v>4712</v>
      </c>
      <c r="B2219" s="183" t="s">
        <v>4713</v>
      </c>
      <c r="C2219" s="183" t="s">
        <v>49</v>
      </c>
      <c r="D2219" s="183" t="s">
        <v>50</v>
      </c>
      <c r="E2219" s="184">
        <v>450</v>
      </c>
      <c r="F2219" s="184">
        <v>450</v>
      </c>
      <c r="G2219" s="185"/>
      <c r="H2219" s="185"/>
      <c r="I2219" s="184">
        <v>84.78</v>
      </c>
      <c r="J2219" s="184">
        <v>534.78</v>
      </c>
      <c r="K2219" s="185">
        <v>19</v>
      </c>
      <c r="L2219" s="185"/>
      <c r="M2219" s="186"/>
      <c r="N2219" s="61" t="s">
        <v>51</v>
      </c>
      <c r="P2219" s="175" t="s">
        <v>49</v>
      </c>
      <c r="T2219" s="176"/>
    </row>
    <row r="2220" spans="1:20" s="61" customFormat="1" ht="17.25">
      <c r="A2220" s="183" t="s">
        <v>4714</v>
      </c>
      <c r="B2220" s="183" t="s">
        <v>4715</v>
      </c>
      <c r="C2220" s="183" t="s">
        <v>49</v>
      </c>
      <c r="D2220" s="183" t="s">
        <v>50</v>
      </c>
      <c r="E2220" s="184">
        <v>450</v>
      </c>
      <c r="F2220" s="184">
        <v>450</v>
      </c>
      <c r="G2220" s="185"/>
      <c r="H2220" s="185"/>
      <c r="I2220" s="184">
        <v>84.78</v>
      </c>
      <c r="J2220" s="184">
        <v>534.78</v>
      </c>
      <c r="K2220" s="185">
        <v>22</v>
      </c>
      <c r="L2220" s="185"/>
      <c r="M2220" s="186"/>
      <c r="N2220" s="61" t="s">
        <v>51</v>
      </c>
      <c r="P2220" s="175" t="s">
        <v>49</v>
      </c>
      <c r="T2220" s="176"/>
    </row>
    <row r="2221" spans="1:20" s="61" customFormat="1" ht="17.25">
      <c r="A2221" s="183" t="s">
        <v>4716</v>
      </c>
      <c r="B2221" s="183" t="s">
        <v>4717</v>
      </c>
      <c r="C2221" s="183" t="s">
        <v>49</v>
      </c>
      <c r="D2221" s="183" t="s">
        <v>50</v>
      </c>
      <c r="E2221" s="184">
        <v>354</v>
      </c>
      <c r="F2221" s="184">
        <v>354</v>
      </c>
      <c r="G2221" s="185"/>
      <c r="H2221" s="185"/>
      <c r="I2221" s="184">
        <v>102.52</v>
      </c>
      <c r="J2221" s="184">
        <v>456.52</v>
      </c>
      <c r="K2221" s="185">
        <v>86</v>
      </c>
      <c r="L2221" s="185"/>
      <c r="M2221" s="186"/>
      <c r="N2221" s="61" t="s">
        <v>51</v>
      </c>
      <c r="P2221" s="175" t="s">
        <v>49</v>
      </c>
      <c r="T2221" s="176"/>
    </row>
    <row r="2222" spans="1:20" s="61" customFormat="1" ht="17.25">
      <c r="A2222" s="183" t="s">
        <v>4718</v>
      </c>
      <c r="B2222" s="183" t="s">
        <v>4719</v>
      </c>
      <c r="C2222" s="183" t="s">
        <v>49</v>
      </c>
      <c r="D2222" s="183" t="s">
        <v>50</v>
      </c>
      <c r="E2222" s="184">
        <v>265</v>
      </c>
      <c r="F2222" s="184">
        <v>240</v>
      </c>
      <c r="G2222" s="188" t="s">
        <v>137</v>
      </c>
      <c r="H2222" s="185"/>
      <c r="I2222" s="184">
        <v>100.97</v>
      </c>
      <c r="J2222" s="184">
        <v>340.97</v>
      </c>
      <c r="K2222" s="185">
        <v>269</v>
      </c>
      <c r="L2222" s="185"/>
      <c r="M2222" s="186"/>
      <c r="N2222" s="61" t="s">
        <v>51</v>
      </c>
      <c r="P2222" s="175" t="s">
        <v>49</v>
      </c>
      <c r="T2222" s="176"/>
    </row>
    <row r="2223" spans="1:20" s="61" customFormat="1" ht="17.25">
      <c r="A2223" s="183" t="s">
        <v>4720</v>
      </c>
      <c r="B2223" s="183" t="s">
        <v>3215</v>
      </c>
      <c r="C2223" s="183" t="s">
        <v>49</v>
      </c>
      <c r="D2223" s="183" t="s">
        <v>50</v>
      </c>
      <c r="E2223" s="184"/>
      <c r="F2223" s="184"/>
      <c r="G2223" s="188"/>
      <c r="H2223" s="185"/>
      <c r="I2223" s="184"/>
      <c r="J2223" s="184"/>
      <c r="K2223" s="185" t="s">
        <v>410</v>
      </c>
      <c r="L2223" s="185"/>
      <c r="M2223" s="186"/>
      <c r="N2223" s="61" t="s">
        <v>410</v>
      </c>
      <c r="P2223" s="175" t="s">
        <v>49</v>
      </c>
      <c r="T2223" s="176"/>
    </row>
    <row r="2224" spans="1:20" s="61" customFormat="1" ht="17.25">
      <c r="A2224" s="183" t="s">
        <v>4721</v>
      </c>
      <c r="B2224" s="183" t="s">
        <v>3237</v>
      </c>
      <c r="C2224" s="183" t="s">
        <v>49</v>
      </c>
      <c r="D2224" s="183" t="s">
        <v>50</v>
      </c>
      <c r="E2224" s="184">
        <v>285</v>
      </c>
      <c r="F2224" s="184">
        <v>260</v>
      </c>
      <c r="G2224" s="185" t="s">
        <v>55</v>
      </c>
      <c r="H2224" s="185"/>
      <c r="I2224" s="184">
        <v>150.1</v>
      </c>
      <c r="J2224" s="184">
        <v>410.1</v>
      </c>
      <c r="K2224" s="185">
        <v>0</v>
      </c>
      <c r="L2224" s="185"/>
      <c r="M2224" s="186"/>
      <c r="N2224" s="61" t="s">
        <v>51</v>
      </c>
      <c r="P2224" s="175" t="s">
        <v>49</v>
      </c>
      <c r="T2224" s="176"/>
    </row>
    <row r="2225" spans="1:20" s="61" customFormat="1" ht="17.25">
      <c r="A2225" s="183" t="s">
        <v>4722</v>
      </c>
      <c r="B2225" s="183" t="s">
        <v>4723</v>
      </c>
      <c r="C2225" s="183" t="s">
        <v>49</v>
      </c>
      <c r="D2225" s="183" t="s">
        <v>50</v>
      </c>
      <c r="E2225" s="184">
        <v>265</v>
      </c>
      <c r="F2225" s="184">
        <v>240</v>
      </c>
      <c r="G2225" s="188" t="s">
        <v>137</v>
      </c>
      <c r="H2225" s="183"/>
      <c r="I2225" s="184">
        <v>100.97</v>
      </c>
      <c r="J2225" s="184">
        <v>340.97</v>
      </c>
      <c r="K2225" s="185">
        <v>150</v>
      </c>
      <c r="L2225" s="185" t="s">
        <v>57</v>
      </c>
      <c r="M2225" s="186" t="s">
        <v>2427</v>
      </c>
      <c r="N2225" s="61" t="s">
        <v>51</v>
      </c>
      <c r="P2225" s="175" t="s">
        <v>49</v>
      </c>
      <c r="T2225" s="176"/>
    </row>
    <row r="2226" spans="1:20" s="61" customFormat="1" ht="17.25">
      <c r="A2226" s="183" t="s">
        <v>4724</v>
      </c>
      <c r="B2226" s="183" t="s">
        <v>4725</v>
      </c>
      <c r="C2226" s="183" t="s">
        <v>49</v>
      </c>
      <c r="D2226" s="183" t="s">
        <v>50</v>
      </c>
      <c r="E2226" s="184">
        <v>650</v>
      </c>
      <c r="F2226" s="184">
        <v>650</v>
      </c>
      <c r="G2226" s="185"/>
      <c r="H2226" s="185"/>
      <c r="I2226" s="184">
        <v>237.15</v>
      </c>
      <c r="J2226" s="184">
        <v>887.15</v>
      </c>
      <c r="K2226" s="185">
        <v>0</v>
      </c>
      <c r="L2226" s="185"/>
      <c r="M2226" s="186"/>
      <c r="N2226" s="61" t="s">
        <v>51</v>
      </c>
      <c r="P2226" s="175" t="s">
        <v>49</v>
      </c>
      <c r="T2226" s="176"/>
    </row>
    <row r="2227" spans="1:20" s="61" customFormat="1" ht="17.25">
      <c r="A2227" s="183" t="s">
        <v>4726</v>
      </c>
      <c r="B2227" s="183" t="s">
        <v>4727</v>
      </c>
      <c r="C2227" s="183" t="s">
        <v>49</v>
      </c>
      <c r="D2227" s="183" t="s">
        <v>50</v>
      </c>
      <c r="E2227" s="184">
        <v>625</v>
      </c>
      <c r="F2227" s="184">
        <v>625</v>
      </c>
      <c r="G2227" s="188"/>
      <c r="H2227" s="185"/>
      <c r="I2227" s="184">
        <v>190.31</v>
      </c>
      <c r="J2227" s="184">
        <v>815.31</v>
      </c>
      <c r="K2227" s="183">
        <v>23</v>
      </c>
      <c r="L2227" s="183" t="s">
        <v>130</v>
      </c>
      <c r="M2227" s="186" t="s">
        <v>211</v>
      </c>
      <c r="N2227" s="61" t="s">
        <v>51</v>
      </c>
      <c r="P2227" s="175" t="s">
        <v>49</v>
      </c>
      <c r="T2227" s="176"/>
    </row>
    <row r="2228" spans="1:20" s="61" customFormat="1" ht="17.25">
      <c r="A2228" s="183" t="s">
        <v>4728</v>
      </c>
      <c r="B2228" s="183" t="s">
        <v>4729</v>
      </c>
      <c r="C2228" s="183" t="s">
        <v>49</v>
      </c>
      <c r="D2228" s="183" t="s">
        <v>50</v>
      </c>
      <c r="E2228" s="184">
        <v>340</v>
      </c>
      <c r="F2228" s="184">
        <v>305</v>
      </c>
      <c r="G2228" s="185" t="s">
        <v>75</v>
      </c>
      <c r="H2228" s="185"/>
      <c r="I2228" s="184">
        <v>94.02</v>
      </c>
      <c r="J2228" s="184">
        <v>399.02</v>
      </c>
      <c r="K2228" s="185">
        <v>63</v>
      </c>
      <c r="L2228" s="185" t="s">
        <v>57</v>
      </c>
      <c r="M2228" s="186" t="s">
        <v>722</v>
      </c>
      <c r="N2228" s="61" t="s">
        <v>51</v>
      </c>
      <c r="P2228" s="175" t="s">
        <v>49</v>
      </c>
      <c r="T2228" s="176"/>
    </row>
    <row r="2229" spans="1:20" s="61" customFormat="1" ht="17.25">
      <c r="A2229" s="183" t="s">
        <v>4730</v>
      </c>
      <c r="B2229" s="183" t="s">
        <v>4731</v>
      </c>
      <c r="C2229" s="183" t="s">
        <v>49</v>
      </c>
      <c r="D2229" s="183" t="s">
        <v>50</v>
      </c>
      <c r="E2229" s="184">
        <v>360</v>
      </c>
      <c r="F2229" s="184">
        <v>320</v>
      </c>
      <c r="G2229" s="185" t="s">
        <v>263</v>
      </c>
      <c r="H2229" s="185"/>
      <c r="I2229" s="184">
        <v>102.45</v>
      </c>
      <c r="J2229" s="184">
        <v>422.45</v>
      </c>
      <c r="K2229" s="185">
        <v>0</v>
      </c>
      <c r="L2229" s="185" t="s">
        <v>76</v>
      </c>
      <c r="M2229" s="186" t="s">
        <v>943</v>
      </c>
      <c r="N2229" s="61" t="s">
        <v>51</v>
      </c>
      <c r="P2229" s="175" t="s">
        <v>49</v>
      </c>
      <c r="T2229" s="176"/>
    </row>
    <row r="2230" spans="1:20" s="61" customFormat="1" ht="17.25">
      <c r="A2230" s="183" t="s">
        <v>4732</v>
      </c>
      <c r="B2230" s="183" t="s">
        <v>4733</v>
      </c>
      <c r="C2230" s="183" t="s">
        <v>179</v>
      </c>
      <c r="D2230" s="183" t="s">
        <v>179</v>
      </c>
      <c r="E2230" s="184"/>
      <c r="F2230" s="184"/>
      <c r="G2230" s="185"/>
      <c r="H2230" s="185"/>
      <c r="I2230" s="184"/>
      <c r="J2230" s="184"/>
      <c r="K2230" s="185" t="s">
        <v>410</v>
      </c>
      <c r="L2230" s="185"/>
      <c r="M2230" s="186"/>
      <c r="N2230" s="61" t="s">
        <v>410</v>
      </c>
      <c r="P2230" s="175" t="s">
        <v>179</v>
      </c>
      <c r="T2230" s="176"/>
    </row>
    <row r="2231" spans="1:20" s="61" customFormat="1" ht="17.25">
      <c r="A2231" s="183" t="s">
        <v>4734</v>
      </c>
      <c r="B2231" s="183" t="s">
        <v>4735</v>
      </c>
      <c r="C2231" s="183" t="s">
        <v>179</v>
      </c>
      <c r="D2231" s="183" t="s">
        <v>179</v>
      </c>
      <c r="E2231" s="184"/>
      <c r="F2231" s="184"/>
      <c r="G2231" s="188"/>
      <c r="H2231" s="185"/>
      <c r="I2231" s="184"/>
      <c r="J2231" s="184"/>
      <c r="K2231" s="183" t="s">
        <v>410</v>
      </c>
      <c r="L2231" s="183"/>
      <c r="M2231" s="186"/>
      <c r="N2231" s="61" t="s">
        <v>410</v>
      </c>
      <c r="P2231" s="175" t="s">
        <v>179</v>
      </c>
      <c r="T2231" s="176"/>
    </row>
    <row r="2232" spans="1:20" s="61" customFormat="1" ht="17.25">
      <c r="A2232" s="183" t="s">
        <v>4736</v>
      </c>
      <c r="B2232" s="183" t="s">
        <v>4737</v>
      </c>
      <c r="C2232" s="183" t="s">
        <v>335</v>
      </c>
      <c r="D2232" s="183" t="s">
        <v>336</v>
      </c>
      <c r="E2232" s="184">
        <v>225</v>
      </c>
      <c r="F2232" s="184">
        <v>225</v>
      </c>
      <c r="G2232" s="188"/>
      <c r="H2232" s="185"/>
      <c r="I2232" s="184">
        <v>101.05</v>
      </c>
      <c r="J2232" s="184">
        <v>326.05</v>
      </c>
      <c r="K2232" s="183">
        <v>25</v>
      </c>
      <c r="L2232" s="183"/>
      <c r="M2232" s="186"/>
      <c r="N2232" s="61" t="s">
        <v>51</v>
      </c>
      <c r="P2232" s="175" t="s">
        <v>335</v>
      </c>
      <c r="T2232" s="176"/>
    </row>
    <row r="2233" spans="1:20" s="61" customFormat="1" ht="17.25">
      <c r="A2233" s="183" t="s">
        <v>4738</v>
      </c>
      <c r="B2233" s="183" t="s">
        <v>4739</v>
      </c>
      <c r="C2233" s="183" t="s">
        <v>73</v>
      </c>
      <c r="D2233" s="183" t="s">
        <v>74</v>
      </c>
      <c r="E2233" s="184"/>
      <c r="F2233" s="184"/>
      <c r="G2233" s="185"/>
      <c r="H2233" s="185"/>
      <c r="I2233" s="184"/>
      <c r="J2233" s="184"/>
      <c r="K2233" s="185" t="s">
        <v>410</v>
      </c>
      <c r="L2233" s="185"/>
      <c r="M2233" s="186"/>
      <c r="N2233" s="61" t="s">
        <v>410</v>
      </c>
      <c r="P2233" s="175" t="s">
        <v>73</v>
      </c>
      <c r="T2233" s="176"/>
    </row>
    <row r="2234" spans="1:20" s="61" customFormat="1" ht="17.25">
      <c r="A2234" s="183" t="s">
        <v>4740</v>
      </c>
      <c r="B2234" s="183" t="s">
        <v>4741</v>
      </c>
      <c r="C2234" s="183" t="s">
        <v>73</v>
      </c>
      <c r="D2234" s="183" t="s">
        <v>74</v>
      </c>
      <c r="E2234" s="184"/>
      <c r="F2234" s="184"/>
      <c r="G2234" s="188"/>
      <c r="H2234" s="185"/>
      <c r="I2234" s="184"/>
      <c r="J2234" s="184"/>
      <c r="K2234" s="185" t="s">
        <v>410</v>
      </c>
      <c r="L2234" s="185"/>
      <c r="M2234" s="186"/>
      <c r="N2234" s="61" t="s">
        <v>410</v>
      </c>
      <c r="P2234" s="175" t="s">
        <v>73</v>
      </c>
      <c r="T2234" s="176"/>
    </row>
    <row r="2235" spans="1:20" s="61" customFormat="1" ht="17.25">
      <c r="A2235" s="183" t="s">
        <v>4742</v>
      </c>
      <c r="B2235" s="183" t="s">
        <v>4743</v>
      </c>
      <c r="C2235" s="183" t="s">
        <v>73</v>
      </c>
      <c r="D2235" s="183" t="s">
        <v>74</v>
      </c>
      <c r="E2235" s="184">
        <v>311</v>
      </c>
      <c r="F2235" s="184">
        <v>285</v>
      </c>
      <c r="G2235" s="188" t="s">
        <v>55</v>
      </c>
      <c r="H2235" s="185"/>
      <c r="I2235" s="184">
        <v>158.35</v>
      </c>
      <c r="J2235" s="184">
        <v>443.35</v>
      </c>
      <c r="K2235" s="183">
        <v>0</v>
      </c>
      <c r="L2235" s="183"/>
      <c r="M2235" s="186"/>
      <c r="N2235" s="61" t="s">
        <v>51</v>
      </c>
      <c r="P2235" s="175" t="s">
        <v>73</v>
      </c>
      <c r="T2235" s="176"/>
    </row>
    <row r="2236" spans="1:20" s="61" customFormat="1" ht="17.25">
      <c r="A2236" s="183" t="s">
        <v>4744</v>
      </c>
      <c r="B2236" s="183" t="s">
        <v>4745</v>
      </c>
      <c r="C2236" s="183" t="s">
        <v>647</v>
      </c>
      <c r="D2236" s="183" t="s">
        <v>648</v>
      </c>
      <c r="E2236" s="184">
        <v>235</v>
      </c>
      <c r="F2236" s="184">
        <v>200</v>
      </c>
      <c r="G2236" s="188" t="s">
        <v>88</v>
      </c>
      <c r="H2236" s="185"/>
      <c r="I2236" s="184">
        <v>54.49</v>
      </c>
      <c r="J2236" s="184">
        <v>254.49</v>
      </c>
      <c r="K2236" s="183">
        <v>61</v>
      </c>
      <c r="L2236" s="183" t="s">
        <v>57</v>
      </c>
      <c r="M2236" s="186" t="s">
        <v>373</v>
      </c>
      <c r="N2236" s="61" t="s">
        <v>51</v>
      </c>
      <c r="P2236" s="175" t="s">
        <v>647</v>
      </c>
      <c r="T2236" s="176"/>
    </row>
    <row r="2237" spans="1:20" s="61" customFormat="1" ht="17.25">
      <c r="A2237" s="183" t="s">
        <v>4746</v>
      </c>
      <c r="B2237" s="183" t="s">
        <v>4747</v>
      </c>
      <c r="C2237" s="183" t="s">
        <v>647</v>
      </c>
      <c r="D2237" s="183" t="s">
        <v>648</v>
      </c>
      <c r="E2237" s="184"/>
      <c r="F2237" s="184"/>
      <c r="G2237" s="185"/>
      <c r="H2237" s="185"/>
      <c r="I2237" s="184"/>
      <c r="J2237" s="184"/>
      <c r="K2237" s="185" t="s">
        <v>410</v>
      </c>
      <c r="L2237" s="185"/>
      <c r="M2237" s="186"/>
      <c r="N2237" s="61" t="s">
        <v>410</v>
      </c>
      <c r="P2237" s="175" t="s">
        <v>647</v>
      </c>
      <c r="T2237" s="176"/>
    </row>
    <row r="2238" spans="1:20" s="61" customFormat="1" ht="17.25">
      <c r="A2238" s="183" t="s">
        <v>4748</v>
      </c>
      <c r="B2238" s="183" t="s">
        <v>4749</v>
      </c>
      <c r="C2238" s="183" t="s">
        <v>116</v>
      </c>
      <c r="D2238" s="183" t="s">
        <v>117</v>
      </c>
      <c r="E2238" s="184">
        <v>255</v>
      </c>
      <c r="F2238" s="184">
        <v>240</v>
      </c>
      <c r="G2238" s="185" t="s">
        <v>194</v>
      </c>
      <c r="H2238" s="185"/>
      <c r="I2238" s="184">
        <v>102.87</v>
      </c>
      <c r="J2238" s="184">
        <v>342.87</v>
      </c>
      <c r="K2238" s="185">
        <v>13</v>
      </c>
      <c r="L2238" s="185"/>
      <c r="M2238" s="186"/>
      <c r="N2238" s="61" t="s">
        <v>51</v>
      </c>
      <c r="P2238" s="175" t="s">
        <v>116</v>
      </c>
      <c r="T2238" s="176"/>
    </row>
    <row r="2239" spans="1:20" s="61" customFormat="1" ht="17.25">
      <c r="A2239" s="183" t="s">
        <v>4750</v>
      </c>
      <c r="B2239" s="183" t="s">
        <v>4751</v>
      </c>
      <c r="C2239" s="183" t="s">
        <v>116</v>
      </c>
      <c r="D2239" s="183" t="s">
        <v>117</v>
      </c>
      <c r="E2239" s="184"/>
      <c r="F2239" s="184"/>
      <c r="G2239" s="185"/>
      <c r="H2239" s="185"/>
      <c r="I2239" s="184"/>
      <c r="J2239" s="184"/>
      <c r="K2239" s="185" t="s">
        <v>410</v>
      </c>
      <c r="L2239" s="185"/>
      <c r="M2239" s="186"/>
      <c r="N2239" s="61" t="s">
        <v>410</v>
      </c>
      <c r="P2239" s="175" t="s">
        <v>116</v>
      </c>
      <c r="T2239" s="176"/>
    </row>
    <row r="2240" spans="1:20" s="61" customFormat="1" ht="17.25">
      <c r="A2240" s="183" t="s">
        <v>4752</v>
      </c>
      <c r="B2240" s="183" t="s">
        <v>4753</v>
      </c>
      <c r="C2240" s="183" t="s">
        <v>210</v>
      </c>
      <c r="D2240" s="183" t="s">
        <v>210</v>
      </c>
      <c r="E2240" s="184">
        <v>125</v>
      </c>
      <c r="F2240" s="184">
        <v>97</v>
      </c>
      <c r="G2240" s="188" t="s">
        <v>203</v>
      </c>
      <c r="H2240" s="185"/>
      <c r="I2240" s="184">
        <v>38.41</v>
      </c>
      <c r="J2240" s="184">
        <v>135.41</v>
      </c>
      <c r="K2240" s="185">
        <v>191</v>
      </c>
      <c r="L2240" s="185"/>
      <c r="M2240" s="186"/>
      <c r="N2240" s="61" t="s">
        <v>51</v>
      </c>
      <c r="P2240" s="175" t="s">
        <v>210</v>
      </c>
      <c r="T2240" s="176"/>
    </row>
    <row r="2241" spans="1:20" s="61" customFormat="1" ht="17.25">
      <c r="A2241" s="183" t="s">
        <v>4754</v>
      </c>
      <c r="B2241" s="183" t="s">
        <v>4755</v>
      </c>
      <c r="C2241" s="183" t="s">
        <v>210</v>
      </c>
      <c r="D2241" s="183" t="s">
        <v>210</v>
      </c>
      <c r="E2241" s="184">
        <v>135</v>
      </c>
      <c r="F2241" s="184">
        <v>95</v>
      </c>
      <c r="G2241" s="185" t="s">
        <v>649</v>
      </c>
      <c r="H2241" s="185"/>
      <c r="I2241" s="184">
        <v>39.56</v>
      </c>
      <c r="J2241" s="184">
        <v>134.56</v>
      </c>
      <c r="K2241" s="185">
        <v>324</v>
      </c>
      <c r="L2241" s="185"/>
      <c r="M2241" s="186"/>
      <c r="N2241" s="61" t="s">
        <v>51</v>
      </c>
      <c r="P2241" s="175" t="s">
        <v>210</v>
      </c>
      <c r="T2241" s="176"/>
    </row>
    <row r="2242" spans="1:20" s="61" customFormat="1" ht="17.25">
      <c r="A2242" s="183" t="s">
        <v>4756</v>
      </c>
      <c r="B2242" s="183" t="s">
        <v>4757</v>
      </c>
      <c r="C2242" s="183" t="s">
        <v>210</v>
      </c>
      <c r="D2242" s="183" t="s">
        <v>210</v>
      </c>
      <c r="E2242" s="184">
        <v>135</v>
      </c>
      <c r="F2242" s="184">
        <v>95</v>
      </c>
      <c r="G2242" s="188" t="s">
        <v>649</v>
      </c>
      <c r="H2242" s="185"/>
      <c r="I2242" s="184">
        <v>39.56</v>
      </c>
      <c r="J2242" s="184">
        <v>134.56</v>
      </c>
      <c r="K2242" s="185">
        <v>935</v>
      </c>
      <c r="L2242" s="185"/>
      <c r="M2242" s="186"/>
      <c r="N2242" s="61" t="s">
        <v>51</v>
      </c>
      <c r="P2242" s="175" t="s">
        <v>210</v>
      </c>
      <c r="T2242" s="176"/>
    </row>
    <row r="2243" spans="1:20" s="61" customFormat="1" ht="17.25">
      <c r="A2243" s="183" t="s">
        <v>4758</v>
      </c>
      <c r="B2243" s="183" t="s">
        <v>4759</v>
      </c>
      <c r="C2243" s="183" t="s">
        <v>210</v>
      </c>
      <c r="D2243" s="183" t="s">
        <v>210</v>
      </c>
      <c r="E2243" s="184">
        <v>135</v>
      </c>
      <c r="F2243" s="184">
        <v>105</v>
      </c>
      <c r="G2243" s="188" t="s">
        <v>203</v>
      </c>
      <c r="H2243" s="185"/>
      <c r="I2243" s="184">
        <v>39.56</v>
      </c>
      <c r="J2243" s="184">
        <v>144.56</v>
      </c>
      <c r="K2243" s="185">
        <v>618</v>
      </c>
      <c r="L2243" s="185"/>
      <c r="M2243" s="186"/>
      <c r="N2243" s="61" t="s">
        <v>51</v>
      </c>
      <c r="P2243" s="175" t="s">
        <v>210</v>
      </c>
      <c r="T2243" s="176"/>
    </row>
    <row r="2244" spans="1:20" s="61" customFormat="1" ht="17.25">
      <c r="A2244" s="183" t="s">
        <v>4760</v>
      </c>
      <c r="B2244" s="183" t="s">
        <v>4761</v>
      </c>
      <c r="C2244" s="183" t="s">
        <v>210</v>
      </c>
      <c r="D2244" s="183" t="s">
        <v>210</v>
      </c>
      <c r="E2244" s="184">
        <v>125</v>
      </c>
      <c r="F2244" s="184">
        <v>87</v>
      </c>
      <c r="G2244" s="188" t="s">
        <v>151</v>
      </c>
      <c r="H2244" s="185"/>
      <c r="I2244" s="184">
        <v>38.41</v>
      </c>
      <c r="J2244" s="184">
        <v>125.41</v>
      </c>
      <c r="K2244" s="185">
        <v>621</v>
      </c>
      <c r="L2244" s="185"/>
      <c r="M2244" s="186"/>
      <c r="N2244" s="61" t="s">
        <v>51</v>
      </c>
      <c r="P2244" s="175" t="s">
        <v>210</v>
      </c>
      <c r="T2244" s="176"/>
    </row>
    <row r="2245" spans="1:20" s="61" customFormat="1" ht="17.25">
      <c r="A2245" s="183" t="s">
        <v>4762</v>
      </c>
      <c r="B2245" s="183" t="s">
        <v>4763</v>
      </c>
      <c r="C2245" s="183" t="s">
        <v>210</v>
      </c>
      <c r="D2245" s="183" t="s">
        <v>210</v>
      </c>
      <c r="E2245" s="184">
        <v>125</v>
      </c>
      <c r="F2245" s="184">
        <v>97</v>
      </c>
      <c r="G2245" s="188" t="s">
        <v>203</v>
      </c>
      <c r="H2245" s="185"/>
      <c r="I2245" s="184">
        <v>38.41</v>
      </c>
      <c r="J2245" s="184">
        <v>135.41</v>
      </c>
      <c r="K2245" s="185">
        <v>488</v>
      </c>
      <c r="L2245" s="185"/>
      <c r="M2245" s="186"/>
      <c r="N2245" s="61" t="s">
        <v>51</v>
      </c>
      <c r="P2245" s="175" t="s">
        <v>210</v>
      </c>
      <c r="T2245" s="176"/>
    </row>
    <row r="2246" spans="1:20" s="61" customFormat="1" ht="17.25">
      <c r="A2246" s="183" t="s">
        <v>4764</v>
      </c>
      <c r="B2246" s="183" t="s">
        <v>4765</v>
      </c>
      <c r="C2246" s="183" t="s">
        <v>647</v>
      </c>
      <c r="D2246" s="183" t="s">
        <v>648</v>
      </c>
      <c r="E2246" s="184">
        <v>289</v>
      </c>
      <c r="F2246" s="184">
        <v>210</v>
      </c>
      <c r="G2246" s="188" t="s">
        <v>356</v>
      </c>
      <c r="H2246" s="185"/>
      <c r="I2246" s="184">
        <v>102.43</v>
      </c>
      <c r="J2246" s="184">
        <v>312.43</v>
      </c>
      <c r="K2246" s="185">
        <v>112</v>
      </c>
      <c r="L2246" s="185"/>
      <c r="M2246" s="186"/>
      <c r="N2246" s="61" t="s">
        <v>51</v>
      </c>
      <c r="P2246" s="175" t="s">
        <v>647</v>
      </c>
      <c r="T2246" s="176"/>
    </row>
    <row r="2247" spans="1:20" s="61" customFormat="1" ht="17.25">
      <c r="A2247" s="183" t="s">
        <v>4766</v>
      </c>
      <c r="B2247" s="183" t="s">
        <v>4767</v>
      </c>
      <c r="C2247" s="183" t="s">
        <v>647</v>
      </c>
      <c r="D2247" s="183" t="s">
        <v>648</v>
      </c>
      <c r="E2247" s="184">
        <v>289</v>
      </c>
      <c r="F2247" s="184">
        <v>210</v>
      </c>
      <c r="G2247" s="185" t="s">
        <v>356</v>
      </c>
      <c r="H2247" s="185"/>
      <c r="I2247" s="184">
        <v>102.43</v>
      </c>
      <c r="J2247" s="184">
        <v>312.43</v>
      </c>
      <c r="K2247" s="185">
        <v>103</v>
      </c>
      <c r="L2247" s="185"/>
      <c r="M2247" s="186"/>
      <c r="N2247" s="61" t="s">
        <v>51</v>
      </c>
      <c r="P2247" s="175" t="s">
        <v>647</v>
      </c>
      <c r="T2247" s="176"/>
    </row>
    <row r="2248" spans="1:20" s="61" customFormat="1" ht="17.25">
      <c r="A2248" s="183" t="s">
        <v>4768</v>
      </c>
      <c r="B2248" s="183" t="s">
        <v>4769</v>
      </c>
      <c r="C2248" s="183" t="s">
        <v>647</v>
      </c>
      <c r="D2248" s="183" t="s">
        <v>648</v>
      </c>
      <c r="E2248" s="184"/>
      <c r="F2248" s="184"/>
      <c r="G2248" s="185"/>
      <c r="H2248" s="185"/>
      <c r="I2248" s="184"/>
      <c r="J2248" s="184"/>
      <c r="K2248" s="185" t="s">
        <v>410</v>
      </c>
      <c r="L2248" s="185"/>
      <c r="M2248" s="186"/>
      <c r="N2248" s="61" t="s">
        <v>410</v>
      </c>
      <c r="P2248" s="175" t="s">
        <v>647</v>
      </c>
      <c r="T2248" s="176"/>
    </row>
    <row r="2249" spans="1:20" s="61" customFormat="1" ht="17.25">
      <c r="A2249" s="183" t="s">
        <v>4770</v>
      </c>
      <c r="B2249" s="183" t="s">
        <v>4771</v>
      </c>
      <c r="C2249" s="183" t="s">
        <v>647</v>
      </c>
      <c r="D2249" s="183" t="s">
        <v>648</v>
      </c>
      <c r="E2249" s="184"/>
      <c r="F2249" s="184"/>
      <c r="G2249" s="185"/>
      <c r="H2249" s="185"/>
      <c r="I2249" s="184"/>
      <c r="J2249" s="184"/>
      <c r="K2249" s="185" t="s">
        <v>410</v>
      </c>
      <c r="L2249" s="185"/>
      <c r="M2249" s="186"/>
      <c r="N2249" s="61" t="s">
        <v>410</v>
      </c>
      <c r="P2249" s="175" t="s">
        <v>647</v>
      </c>
      <c r="T2249" s="176"/>
    </row>
    <row r="2250" spans="1:20" s="61" customFormat="1" ht="17.25">
      <c r="A2250" s="183" t="s">
        <v>4772</v>
      </c>
      <c r="B2250" s="183" t="s">
        <v>4773</v>
      </c>
      <c r="C2250" s="183" t="s">
        <v>73</v>
      </c>
      <c r="D2250" s="183" t="s">
        <v>74</v>
      </c>
      <c r="E2250" s="184"/>
      <c r="F2250" s="184"/>
      <c r="G2250" s="185"/>
      <c r="H2250" s="185"/>
      <c r="I2250" s="184"/>
      <c r="J2250" s="184"/>
      <c r="K2250" s="185" t="s">
        <v>410</v>
      </c>
      <c r="L2250" s="185"/>
      <c r="M2250" s="186"/>
      <c r="N2250" s="61" t="s">
        <v>410</v>
      </c>
      <c r="P2250" s="175" t="s">
        <v>73</v>
      </c>
      <c r="T2250" s="176"/>
    </row>
    <row r="2251" spans="1:20" s="61" customFormat="1" ht="17.25">
      <c r="A2251" s="183" t="s">
        <v>4774</v>
      </c>
      <c r="B2251" s="183" t="s">
        <v>4775</v>
      </c>
      <c r="C2251" s="183" t="s">
        <v>73</v>
      </c>
      <c r="D2251" s="183" t="s">
        <v>74</v>
      </c>
      <c r="E2251" s="184">
        <v>440</v>
      </c>
      <c r="F2251" s="184">
        <v>440</v>
      </c>
      <c r="G2251" s="185"/>
      <c r="H2251" s="185"/>
      <c r="I2251" s="184">
        <v>100.64</v>
      </c>
      <c r="J2251" s="184">
        <v>540.64</v>
      </c>
      <c r="K2251" s="185">
        <v>18</v>
      </c>
      <c r="L2251" s="185"/>
      <c r="M2251" s="186"/>
      <c r="N2251" s="61" t="s">
        <v>51</v>
      </c>
      <c r="P2251" s="175" t="s">
        <v>73</v>
      </c>
      <c r="T2251" s="176"/>
    </row>
    <row r="2252" spans="1:20" s="61" customFormat="1" ht="17.25">
      <c r="A2252" s="183" t="s">
        <v>4776</v>
      </c>
      <c r="B2252" s="183" t="s">
        <v>4777</v>
      </c>
      <c r="C2252" s="183" t="s">
        <v>73</v>
      </c>
      <c r="D2252" s="183" t="s">
        <v>74</v>
      </c>
      <c r="E2252" s="184">
        <v>425</v>
      </c>
      <c r="F2252" s="184">
        <v>350</v>
      </c>
      <c r="G2252" s="185" t="s">
        <v>395</v>
      </c>
      <c r="H2252" s="185"/>
      <c r="I2252" s="184">
        <v>154.95</v>
      </c>
      <c r="J2252" s="184">
        <v>504.95</v>
      </c>
      <c r="K2252" s="185">
        <v>73</v>
      </c>
      <c r="L2252" s="185"/>
      <c r="M2252" s="186"/>
      <c r="N2252" s="61" t="s">
        <v>51</v>
      </c>
      <c r="P2252" s="175" t="s">
        <v>73</v>
      </c>
      <c r="T2252" s="176"/>
    </row>
    <row r="2253" spans="1:20" s="61" customFormat="1" ht="17.25">
      <c r="A2253" s="183" t="s">
        <v>4778</v>
      </c>
      <c r="B2253" s="183" t="s">
        <v>4779</v>
      </c>
      <c r="C2253" s="183" t="s">
        <v>73</v>
      </c>
      <c r="D2253" s="183" t="s">
        <v>74</v>
      </c>
      <c r="E2253" s="184">
        <v>425</v>
      </c>
      <c r="F2253" s="184">
        <v>350</v>
      </c>
      <c r="G2253" s="185" t="s">
        <v>395</v>
      </c>
      <c r="H2253" s="185"/>
      <c r="I2253" s="184">
        <v>154.95</v>
      </c>
      <c r="J2253" s="184">
        <v>504.95</v>
      </c>
      <c r="K2253" s="185">
        <v>28</v>
      </c>
      <c r="L2253" s="185"/>
      <c r="M2253" s="186"/>
      <c r="N2253" s="61" t="s">
        <v>51</v>
      </c>
      <c r="P2253" s="175" t="s">
        <v>73</v>
      </c>
      <c r="T2253" s="176"/>
    </row>
    <row r="2254" spans="1:20" s="61" customFormat="1" ht="17.25">
      <c r="A2254" s="183" t="s">
        <v>4780</v>
      </c>
      <c r="B2254" s="183" t="s">
        <v>4781</v>
      </c>
      <c r="C2254" s="183" t="s">
        <v>335</v>
      </c>
      <c r="D2254" s="183" t="s">
        <v>336</v>
      </c>
      <c r="E2254" s="184">
        <v>316</v>
      </c>
      <c r="F2254" s="184">
        <v>316</v>
      </c>
      <c r="G2254" s="185"/>
      <c r="H2254" s="185"/>
      <c r="I2254" s="184">
        <v>123.68</v>
      </c>
      <c r="J2254" s="184">
        <v>439.68</v>
      </c>
      <c r="K2254" s="185">
        <v>82</v>
      </c>
      <c r="L2254" s="185"/>
      <c r="M2254" s="186"/>
      <c r="N2254" s="61" t="s">
        <v>51</v>
      </c>
      <c r="P2254" s="175" t="s">
        <v>335</v>
      </c>
      <c r="T2254" s="176"/>
    </row>
    <row r="2255" spans="1:20" s="61" customFormat="1" ht="17.25">
      <c r="A2255" s="183" t="s">
        <v>4782</v>
      </c>
      <c r="B2255" s="183" t="s">
        <v>4783</v>
      </c>
      <c r="C2255" s="183" t="s">
        <v>335</v>
      </c>
      <c r="D2255" s="183" t="s">
        <v>336</v>
      </c>
      <c r="E2255" s="184">
        <v>316</v>
      </c>
      <c r="F2255" s="184">
        <v>316</v>
      </c>
      <c r="G2255" s="185"/>
      <c r="H2255" s="185"/>
      <c r="I2255" s="184">
        <v>123.68</v>
      </c>
      <c r="J2255" s="184">
        <v>439.68</v>
      </c>
      <c r="K2255" s="185">
        <v>58</v>
      </c>
      <c r="L2255" s="185"/>
      <c r="M2255" s="186"/>
      <c r="N2255" s="61" t="s">
        <v>51</v>
      </c>
      <c r="P2255" s="175" t="s">
        <v>335</v>
      </c>
      <c r="T2255" s="176"/>
    </row>
    <row r="2256" spans="1:20" s="61" customFormat="1" ht="17.25">
      <c r="A2256" s="183" t="s">
        <v>4784</v>
      </c>
      <c r="B2256" s="183" t="s">
        <v>4785</v>
      </c>
      <c r="C2256" s="183" t="s">
        <v>335</v>
      </c>
      <c r="D2256" s="183" t="s">
        <v>336</v>
      </c>
      <c r="E2256" s="184">
        <v>219</v>
      </c>
      <c r="F2256" s="184">
        <v>219</v>
      </c>
      <c r="G2256" s="185"/>
      <c r="H2256" s="185"/>
      <c r="I2256" s="184">
        <v>79.34</v>
      </c>
      <c r="J2256" s="184">
        <v>298.34</v>
      </c>
      <c r="K2256" s="185">
        <v>149</v>
      </c>
      <c r="L2256" s="185"/>
      <c r="M2256" s="186"/>
      <c r="N2256" s="61" t="s">
        <v>51</v>
      </c>
      <c r="P2256" s="175" t="s">
        <v>335</v>
      </c>
      <c r="T2256" s="176"/>
    </row>
    <row r="2257" spans="1:20" s="61" customFormat="1" ht="17.25">
      <c r="A2257" s="183" t="s">
        <v>4786</v>
      </c>
      <c r="B2257" s="183" t="s">
        <v>4787</v>
      </c>
      <c r="C2257" s="183" t="s">
        <v>335</v>
      </c>
      <c r="D2257" s="183" t="s">
        <v>336</v>
      </c>
      <c r="E2257" s="184">
        <v>219</v>
      </c>
      <c r="F2257" s="184">
        <v>219</v>
      </c>
      <c r="G2257" s="185"/>
      <c r="H2257" s="185"/>
      <c r="I2257" s="184">
        <v>79.34</v>
      </c>
      <c r="J2257" s="184">
        <v>298.34</v>
      </c>
      <c r="K2257" s="185">
        <v>30</v>
      </c>
      <c r="L2257" s="185"/>
      <c r="M2257" s="186"/>
      <c r="N2257" s="61" t="s">
        <v>51</v>
      </c>
      <c r="P2257" s="175" t="s">
        <v>335</v>
      </c>
      <c r="T2257" s="176"/>
    </row>
    <row r="2258" spans="1:20" s="61" customFormat="1" ht="17.25">
      <c r="A2258" s="183" t="s">
        <v>4788</v>
      </c>
      <c r="B2258" s="183" t="s">
        <v>4789</v>
      </c>
      <c r="C2258" s="183" t="s">
        <v>335</v>
      </c>
      <c r="D2258" s="183" t="s">
        <v>336</v>
      </c>
      <c r="E2258" s="184">
        <v>299</v>
      </c>
      <c r="F2258" s="184">
        <v>299</v>
      </c>
      <c r="G2258" s="185"/>
      <c r="H2258" s="185"/>
      <c r="I2258" s="184">
        <v>84.1</v>
      </c>
      <c r="J2258" s="184">
        <v>383.1</v>
      </c>
      <c r="K2258" s="185">
        <v>69</v>
      </c>
      <c r="L2258" s="185"/>
      <c r="M2258" s="186"/>
      <c r="N2258" s="61" t="s">
        <v>51</v>
      </c>
      <c r="P2258" s="175" t="s">
        <v>335</v>
      </c>
      <c r="T2258" s="176"/>
    </row>
    <row r="2259" spans="1:20" s="61" customFormat="1" ht="17.25">
      <c r="A2259" s="183" t="s">
        <v>4790</v>
      </c>
      <c r="B2259" s="183" t="s">
        <v>4791</v>
      </c>
      <c r="C2259" s="183" t="s">
        <v>335</v>
      </c>
      <c r="D2259" s="183" t="s">
        <v>336</v>
      </c>
      <c r="E2259" s="184">
        <v>299</v>
      </c>
      <c r="F2259" s="184">
        <v>299</v>
      </c>
      <c r="G2259" s="185"/>
      <c r="H2259" s="185"/>
      <c r="I2259" s="184">
        <v>84.1</v>
      </c>
      <c r="J2259" s="184">
        <v>383.1</v>
      </c>
      <c r="K2259" s="185">
        <v>80</v>
      </c>
      <c r="L2259" s="185"/>
      <c r="M2259" s="186"/>
      <c r="N2259" s="61" t="s">
        <v>51</v>
      </c>
      <c r="P2259" s="175" t="s">
        <v>335</v>
      </c>
      <c r="T2259" s="176"/>
    </row>
    <row r="2260" spans="1:20" s="61" customFormat="1" ht="17.25">
      <c r="A2260" s="183" t="s">
        <v>4792</v>
      </c>
      <c r="B2260" s="183" t="s">
        <v>4793</v>
      </c>
      <c r="C2260" s="183" t="s">
        <v>335</v>
      </c>
      <c r="D2260" s="183" t="s">
        <v>336</v>
      </c>
      <c r="E2260" s="184">
        <v>230</v>
      </c>
      <c r="F2260" s="184">
        <v>215</v>
      </c>
      <c r="G2260" s="185" t="s">
        <v>126</v>
      </c>
      <c r="H2260" s="185"/>
      <c r="I2260" s="184">
        <v>94.31</v>
      </c>
      <c r="J2260" s="184">
        <v>309.31</v>
      </c>
      <c r="K2260" s="185">
        <v>111</v>
      </c>
      <c r="L2260" s="185"/>
      <c r="M2260" s="186"/>
      <c r="N2260" s="61" t="s">
        <v>51</v>
      </c>
      <c r="P2260" s="175" t="s">
        <v>335</v>
      </c>
      <c r="T2260" s="176"/>
    </row>
    <row r="2261" spans="1:20" s="61" customFormat="1" ht="17.25">
      <c r="A2261" s="183" t="s">
        <v>4794</v>
      </c>
      <c r="B2261" s="183" t="s">
        <v>4795</v>
      </c>
      <c r="C2261" s="183" t="s">
        <v>335</v>
      </c>
      <c r="D2261" s="183" t="s">
        <v>336</v>
      </c>
      <c r="E2261" s="184">
        <v>230</v>
      </c>
      <c r="F2261" s="184">
        <v>215</v>
      </c>
      <c r="G2261" s="185" t="s">
        <v>126</v>
      </c>
      <c r="H2261" s="185"/>
      <c r="I2261" s="184">
        <v>94.31</v>
      </c>
      <c r="J2261" s="184">
        <v>309.31</v>
      </c>
      <c r="K2261" s="185">
        <v>29</v>
      </c>
      <c r="L2261" s="185"/>
      <c r="M2261" s="186"/>
      <c r="N2261" s="61" t="s">
        <v>51</v>
      </c>
      <c r="P2261" s="175" t="s">
        <v>335</v>
      </c>
      <c r="T2261" s="176"/>
    </row>
    <row r="2262" spans="1:20" s="61" customFormat="1" ht="17.25">
      <c r="A2262" s="183" t="s">
        <v>4796</v>
      </c>
      <c r="B2262" s="183" t="s">
        <v>4797</v>
      </c>
      <c r="C2262" s="183" t="s">
        <v>335</v>
      </c>
      <c r="D2262" s="183" t="s">
        <v>336</v>
      </c>
      <c r="E2262" s="184">
        <v>225</v>
      </c>
      <c r="F2262" s="184">
        <v>225</v>
      </c>
      <c r="G2262" s="185"/>
      <c r="H2262" s="185"/>
      <c r="I2262" s="184">
        <v>101.05</v>
      </c>
      <c r="J2262" s="184">
        <v>326.05</v>
      </c>
      <c r="K2262" s="185">
        <v>49</v>
      </c>
      <c r="L2262" s="185"/>
      <c r="M2262" s="186"/>
      <c r="N2262" s="61" t="s">
        <v>51</v>
      </c>
      <c r="P2262" s="175" t="s">
        <v>335</v>
      </c>
      <c r="T2262" s="176"/>
    </row>
    <row r="2263" spans="1:20" s="61" customFormat="1" ht="17.25">
      <c r="A2263" s="183" t="s">
        <v>4798</v>
      </c>
      <c r="B2263" s="183" t="s">
        <v>4799</v>
      </c>
      <c r="C2263" s="183" t="s">
        <v>4800</v>
      </c>
      <c r="D2263" s="183" t="s">
        <v>4801</v>
      </c>
      <c r="E2263" s="184">
        <v>182</v>
      </c>
      <c r="F2263" s="184">
        <v>182</v>
      </c>
      <c r="G2263" s="185"/>
      <c r="H2263" s="185"/>
      <c r="I2263" s="184">
        <v>94.53</v>
      </c>
      <c r="J2263" s="184">
        <v>276.53</v>
      </c>
      <c r="K2263" s="185">
        <v>73</v>
      </c>
      <c r="L2263" s="185"/>
      <c r="M2263" s="186"/>
      <c r="N2263" s="61" t="s">
        <v>51</v>
      </c>
      <c r="P2263" s="175" t="s">
        <v>4800</v>
      </c>
      <c r="T2263" s="176"/>
    </row>
    <row r="2264" spans="1:20" s="61" customFormat="1" ht="17.25">
      <c r="A2264" s="183" t="s">
        <v>4802</v>
      </c>
      <c r="B2264" s="183" t="s">
        <v>4803</v>
      </c>
      <c r="C2264" s="183" t="s">
        <v>4800</v>
      </c>
      <c r="D2264" s="183" t="s">
        <v>4801</v>
      </c>
      <c r="E2264" s="184">
        <v>145</v>
      </c>
      <c r="F2264" s="184">
        <v>145</v>
      </c>
      <c r="G2264" s="185"/>
      <c r="H2264" s="185"/>
      <c r="I2264" s="184">
        <v>101.11</v>
      </c>
      <c r="J2264" s="184">
        <v>246.11</v>
      </c>
      <c r="K2264" s="185">
        <v>73</v>
      </c>
      <c r="L2264" s="185"/>
      <c r="M2264" s="186"/>
      <c r="N2264" s="61" t="s">
        <v>51</v>
      </c>
      <c r="P2264" s="175" t="s">
        <v>4800</v>
      </c>
      <c r="T2264" s="176"/>
    </row>
    <row r="2265" spans="1:20" s="61" customFormat="1" ht="17.25">
      <c r="A2265" s="183" t="s">
        <v>4804</v>
      </c>
      <c r="B2265" s="183" t="s">
        <v>4805</v>
      </c>
      <c r="C2265" s="183" t="s">
        <v>4800</v>
      </c>
      <c r="D2265" s="183" t="s">
        <v>4801</v>
      </c>
      <c r="E2265" s="184"/>
      <c r="F2265" s="184"/>
      <c r="G2265" s="185"/>
      <c r="H2265" s="185"/>
      <c r="I2265" s="184"/>
      <c r="J2265" s="184"/>
      <c r="K2265" s="183" t="s">
        <v>410</v>
      </c>
      <c r="L2265" s="183"/>
      <c r="M2265" s="186"/>
      <c r="N2265" s="61" t="s">
        <v>410</v>
      </c>
      <c r="P2265" s="175" t="s">
        <v>4800</v>
      </c>
      <c r="T2265" s="176"/>
    </row>
    <row r="2266" spans="1:20" s="61" customFormat="1" ht="17.25">
      <c r="A2266" s="183" t="s">
        <v>4806</v>
      </c>
      <c r="B2266" s="183" t="s">
        <v>4807</v>
      </c>
      <c r="C2266" s="183" t="s">
        <v>73</v>
      </c>
      <c r="D2266" s="183" t="s">
        <v>74</v>
      </c>
      <c r="E2266" s="184">
        <v>432</v>
      </c>
      <c r="F2266" s="184">
        <v>432</v>
      </c>
      <c r="G2266" s="185"/>
      <c r="H2266" s="185"/>
      <c r="I2266" s="184">
        <v>193.29</v>
      </c>
      <c r="J2266" s="184">
        <v>625.29</v>
      </c>
      <c r="K2266" s="183">
        <v>2</v>
      </c>
      <c r="L2266" s="183"/>
      <c r="M2266" s="186"/>
      <c r="N2266" s="61" t="s">
        <v>51</v>
      </c>
      <c r="P2266" s="175" t="s">
        <v>73</v>
      </c>
      <c r="T2266" s="176"/>
    </row>
    <row r="2267" spans="1:20" s="61" customFormat="1" ht="17.25">
      <c r="A2267" s="183" t="s">
        <v>4808</v>
      </c>
      <c r="B2267" s="183" t="s">
        <v>4809</v>
      </c>
      <c r="C2267" s="183" t="s">
        <v>241</v>
      </c>
      <c r="D2267" s="183" t="s">
        <v>242</v>
      </c>
      <c r="E2267" s="184"/>
      <c r="F2267" s="184"/>
      <c r="G2267" s="185"/>
      <c r="H2267" s="185"/>
      <c r="I2267" s="184"/>
      <c r="J2267" s="184"/>
      <c r="K2267" s="183" t="s">
        <v>410</v>
      </c>
      <c r="L2267" s="183"/>
      <c r="M2267" s="186"/>
      <c r="N2267" s="61" t="s">
        <v>410</v>
      </c>
      <c r="P2267" s="175" t="s">
        <v>241</v>
      </c>
      <c r="T2267" s="176"/>
    </row>
    <row r="2268" spans="1:20" s="61" customFormat="1" ht="17.25">
      <c r="A2268" s="183" t="s">
        <v>4810</v>
      </c>
      <c r="B2268" s="183" t="s">
        <v>4811</v>
      </c>
      <c r="C2268" s="183" t="s">
        <v>241</v>
      </c>
      <c r="D2268" s="183" t="s">
        <v>242</v>
      </c>
      <c r="E2268" s="184"/>
      <c r="F2268" s="184"/>
      <c r="G2268" s="185"/>
      <c r="H2268" s="185"/>
      <c r="I2268" s="184"/>
      <c r="J2268" s="184"/>
      <c r="K2268" s="183" t="s">
        <v>410</v>
      </c>
      <c r="L2268" s="183"/>
      <c r="M2268" s="186"/>
      <c r="N2268" s="61" t="s">
        <v>410</v>
      </c>
      <c r="P2268" s="175" t="s">
        <v>241</v>
      </c>
      <c r="T2268" s="176"/>
    </row>
    <row r="2269" spans="1:20" s="61" customFormat="1" ht="17.25">
      <c r="A2269" s="183" t="s">
        <v>4812</v>
      </c>
      <c r="B2269" s="183" t="s">
        <v>4813</v>
      </c>
      <c r="C2269" s="183" t="s">
        <v>49</v>
      </c>
      <c r="D2269" s="183" t="s">
        <v>50</v>
      </c>
      <c r="E2269" s="184">
        <v>749</v>
      </c>
      <c r="F2269" s="184">
        <v>749</v>
      </c>
      <c r="G2269" s="185"/>
      <c r="H2269" s="185"/>
      <c r="I2269" s="184">
        <v>252.99</v>
      </c>
      <c r="J2269" s="184">
        <v>1001.99</v>
      </c>
      <c r="K2269" s="183">
        <v>0</v>
      </c>
      <c r="L2269" s="183"/>
      <c r="M2269" s="186"/>
      <c r="N2269" s="61" t="s">
        <v>51</v>
      </c>
      <c r="P2269" s="175" t="s">
        <v>49</v>
      </c>
      <c r="T2269" s="176"/>
    </row>
    <row r="2270" spans="1:20" s="61" customFormat="1" ht="17.25">
      <c r="A2270" s="183" t="s">
        <v>4814</v>
      </c>
      <c r="B2270" s="183" t="s">
        <v>4815</v>
      </c>
      <c r="C2270" s="183" t="s">
        <v>49</v>
      </c>
      <c r="D2270" s="183" t="s">
        <v>50</v>
      </c>
      <c r="E2270" s="184">
        <v>240</v>
      </c>
      <c r="F2270" s="184">
        <v>215</v>
      </c>
      <c r="G2270" s="185" t="s">
        <v>75</v>
      </c>
      <c r="H2270" s="185"/>
      <c r="I2270" s="184">
        <v>83.18</v>
      </c>
      <c r="J2270" s="184">
        <v>298.18</v>
      </c>
      <c r="K2270" s="183">
        <v>138</v>
      </c>
      <c r="L2270" s="183"/>
      <c r="M2270" s="186"/>
      <c r="N2270" s="61" t="s">
        <v>51</v>
      </c>
      <c r="P2270" s="175" t="s">
        <v>49</v>
      </c>
      <c r="T2270" s="176"/>
    </row>
    <row r="2271" spans="1:20" s="61" customFormat="1" ht="17.25">
      <c r="A2271" s="183" t="s">
        <v>4816</v>
      </c>
      <c r="B2271" s="183" t="s">
        <v>4817</v>
      </c>
      <c r="C2271" s="183" t="s">
        <v>1205</v>
      </c>
      <c r="D2271" s="183" t="s">
        <v>1206</v>
      </c>
      <c r="E2271" s="184"/>
      <c r="F2271" s="184"/>
      <c r="G2271" s="185"/>
      <c r="H2271" s="185"/>
      <c r="I2271" s="184"/>
      <c r="J2271" s="184"/>
      <c r="K2271" s="185" t="s">
        <v>410</v>
      </c>
      <c r="L2271" s="185"/>
      <c r="M2271" s="186"/>
      <c r="N2271" s="61" t="s">
        <v>410</v>
      </c>
      <c r="P2271" s="175" t="s">
        <v>1205</v>
      </c>
      <c r="T2271" s="176"/>
    </row>
    <row r="2272" spans="1:20" s="61" customFormat="1" ht="17.25">
      <c r="A2272" s="183" t="s">
        <v>4818</v>
      </c>
      <c r="B2272" s="183" t="s">
        <v>4819</v>
      </c>
      <c r="C2272" s="183" t="s">
        <v>73</v>
      </c>
      <c r="D2272" s="183" t="s">
        <v>74</v>
      </c>
      <c r="E2272" s="184">
        <v>305</v>
      </c>
      <c r="F2272" s="184">
        <v>285</v>
      </c>
      <c r="G2272" s="185" t="s">
        <v>126</v>
      </c>
      <c r="H2272" s="185"/>
      <c r="I2272" s="184">
        <v>124.42</v>
      </c>
      <c r="J2272" s="184">
        <v>409.42</v>
      </c>
      <c r="K2272" s="185">
        <v>53</v>
      </c>
      <c r="L2272" s="185" t="s">
        <v>57</v>
      </c>
      <c r="M2272" s="186" t="s">
        <v>332</v>
      </c>
      <c r="N2272" s="61" t="s">
        <v>51</v>
      </c>
      <c r="P2272" s="175" t="s">
        <v>73</v>
      </c>
      <c r="T2272" s="176"/>
    </row>
    <row r="2273" spans="1:20" s="61" customFormat="1" ht="17.25">
      <c r="A2273" s="183" t="s">
        <v>4820</v>
      </c>
      <c r="B2273" s="183" t="s">
        <v>4821</v>
      </c>
      <c r="C2273" s="183" t="s">
        <v>73</v>
      </c>
      <c r="D2273" s="183" t="s">
        <v>74</v>
      </c>
      <c r="E2273" s="184">
        <v>305</v>
      </c>
      <c r="F2273" s="184">
        <v>285</v>
      </c>
      <c r="G2273" s="185" t="s">
        <v>126</v>
      </c>
      <c r="H2273" s="185"/>
      <c r="I2273" s="184">
        <v>124.42</v>
      </c>
      <c r="J2273" s="184">
        <v>409.42</v>
      </c>
      <c r="K2273" s="185">
        <v>38</v>
      </c>
      <c r="L2273" s="185" t="s">
        <v>130</v>
      </c>
      <c r="M2273" s="186" t="s">
        <v>332</v>
      </c>
      <c r="N2273" s="61" t="s">
        <v>51</v>
      </c>
      <c r="P2273" s="175" t="s">
        <v>73</v>
      </c>
      <c r="T2273" s="176"/>
    </row>
    <row r="2274" spans="1:20" s="61" customFormat="1" ht="17.25">
      <c r="A2274" s="183" t="s">
        <v>4822</v>
      </c>
      <c r="B2274" s="183" t="s">
        <v>4823</v>
      </c>
      <c r="C2274" s="183" t="s">
        <v>73</v>
      </c>
      <c r="D2274" s="183" t="s">
        <v>74</v>
      </c>
      <c r="E2274" s="184">
        <v>285</v>
      </c>
      <c r="F2274" s="184">
        <v>265</v>
      </c>
      <c r="G2274" s="185" t="s">
        <v>494</v>
      </c>
      <c r="H2274" s="185"/>
      <c r="I2274" s="184">
        <v>118.47</v>
      </c>
      <c r="J2274" s="184">
        <v>383.47</v>
      </c>
      <c r="K2274" s="185">
        <v>6</v>
      </c>
      <c r="L2274" s="185" t="s">
        <v>130</v>
      </c>
      <c r="M2274" s="186" t="s">
        <v>332</v>
      </c>
      <c r="N2274" s="61" t="s">
        <v>51</v>
      </c>
      <c r="P2274" s="175" t="s">
        <v>73</v>
      </c>
      <c r="T2274" s="176"/>
    </row>
    <row r="2275" spans="1:20" s="61" customFormat="1" ht="17.25">
      <c r="A2275" s="183" t="s">
        <v>4824</v>
      </c>
      <c r="B2275" s="183" t="s">
        <v>4825</v>
      </c>
      <c r="C2275" s="183" t="s">
        <v>73</v>
      </c>
      <c r="D2275" s="183" t="s">
        <v>74</v>
      </c>
      <c r="E2275" s="184">
        <v>285</v>
      </c>
      <c r="F2275" s="184">
        <v>265</v>
      </c>
      <c r="G2275" s="185" t="s">
        <v>494</v>
      </c>
      <c r="H2275" s="185"/>
      <c r="I2275" s="184">
        <v>118.47</v>
      </c>
      <c r="J2275" s="184">
        <v>383.47</v>
      </c>
      <c r="K2275" s="185">
        <v>0</v>
      </c>
      <c r="L2275" s="185"/>
      <c r="M2275" s="186"/>
      <c r="N2275" s="61" t="s">
        <v>51</v>
      </c>
      <c r="P2275" s="175" t="s">
        <v>73</v>
      </c>
      <c r="T2275" s="176"/>
    </row>
    <row r="2276" spans="1:20" s="61" customFormat="1" ht="17.25">
      <c r="A2276" s="183" t="s">
        <v>4826</v>
      </c>
      <c r="B2276" s="183" t="s">
        <v>4827</v>
      </c>
      <c r="C2276" s="183" t="s">
        <v>2670</v>
      </c>
      <c r="D2276" s="183" t="s">
        <v>2671</v>
      </c>
      <c r="E2276" s="184">
        <v>149</v>
      </c>
      <c r="F2276" s="184">
        <v>126</v>
      </c>
      <c r="G2276" s="188" t="s">
        <v>268</v>
      </c>
      <c r="H2276" s="185"/>
      <c r="I2276" s="184">
        <v>48.07</v>
      </c>
      <c r="J2276" s="184">
        <v>174.07</v>
      </c>
      <c r="K2276" s="185">
        <v>0</v>
      </c>
      <c r="L2276" s="185"/>
      <c r="M2276" s="186"/>
      <c r="N2276" s="61" t="s">
        <v>51</v>
      </c>
      <c r="P2276" s="175" t="s">
        <v>2670</v>
      </c>
      <c r="T2276" s="176"/>
    </row>
    <row r="2277" spans="1:20" s="61" customFormat="1" ht="17.25">
      <c r="A2277" s="183" t="s">
        <v>4828</v>
      </c>
      <c r="B2277" s="183" t="s">
        <v>4829</v>
      </c>
      <c r="C2277" s="183" t="s">
        <v>97</v>
      </c>
      <c r="D2277" s="183" t="s">
        <v>98</v>
      </c>
      <c r="E2277" s="184">
        <v>500</v>
      </c>
      <c r="F2277" s="184">
        <v>500</v>
      </c>
      <c r="G2277" s="188"/>
      <c r="H2277" s="185"/>
      <c r="I2277" s="184">
        <v>49.24</v>
      </c>
      <c r="J2277" s="184">
        <v>549.24</v>
      </c>
      <c r="K2277" s="185">
        <v>1</v>
      </c>
      <c r="L2277" s="185"/>
      <c r="M2277" s="186"/>
      <c r="N2277" s="61" t="s">
        <v>51</v>
      </c>
      <c r="P2277" s="175" t="s">
        <v>97</v>
      </c>
      <c r="T2277" s="176"/>
    </row>
    <row r="2278" spans="1:20" s="61" customFormat="1" ht="17.25">
      <c r="A2278" s="183" t="s">
        <v>4830</v>
      </c>
      <c r="B2278" s="183" t="s">
        <v>4829</v>
      </c>
      <c r="C2278" s="183" t="s">
        <v>97</v>
      </c>
      <c r="D2278" s="183" t="s">
        <v>98</v>
      </c>
      <c r="E2278" s="184"/>
      <c r="F2278" s="184"/>
      <c r="G2278" s="185"/>
      <c r="H2278" s="185"/>
      <c r="I2278" s="184"/>
      <c r="J2278" s="184"/>
      <c r="K2278" s="185" t="s">
        <v>410</v>
      </c>
      <c r="L2278" s="185"/>
      <c r="M2278" s="186"/>
      <c r="N2278" s="61" t="s">
        <v>410</v>
      </c>
      <c r="P2278" s="175" t="s">
        <v>97</v>
      </c>
      <c r="T2278" s="176"/>
    </row>
    <row r="2279" spans="1:20" s="61" customFormat="1" ht="17.25">
      <c r="A2279" s="183" t="s">
        <v>4831</v>
      </c>
      <c r="B2279" s="183" t="s">
        <v>4832</v>
      </c>
      <c r="C2279" s="183" t="s">
        <v>97</v>
      </c>
      <c r="D2279" s="183" t="s">
        <v>98</v>
      </c>
      <c r="E2279" s="184"/>
      <c r="F2279" s="184"/>
      <c r="G2279" s="185"/>
      <c r="H2279" s="185"/>
      <c r="I2279" s="184"/>
      <c r="J2279" s="184"/>
      <c r="K2279" s="185" t="s">
        <v>410</v>
      </c>
      <c r="L2279" s="185"/>
      <c r="M2279" s="186"/>
      <c r="N2279" s="61" t="s">
        <v>410</v>
      </c>
      <c r="P2279" s="175" t="s">
        <v>97</v>
      </c>
      <c r="T2279" s="176"/>
    </row>
    <row r="2280" spans="1:20" s="61" customFormat="1" ht="17.25">
      <c r="A2280" s="183" t="s">
        <v>4833</v>
      </c>
      <c r="B2280" s="183" t="s">
        <v>4832</v>
      </c>
      <c r="C2280" s="183" t="s">
        <v>97</v>
      </c>
      <c r="D2280" s="183" t="s">
        <v>98</v>
      </c>
      <c r="E2280" s="184"/>
      <c r="F2280" s="184"/>
      <c r="G2280" s="185"/>
      <c r="H2280" s="185"/>
      <c r="I2280" s="184"/>
      <c r="J2280" s="184"/>
      <c r="K2280" s="185" t="s">
        <v>410</v>
      </c>
      <c r="L2280" s="185"/>
      <c r="M2280" s="186"/>
      <c r="N2280" s="61" t="s">
        <v>410</v>
      </c>
      <c r="P2280" s="175" t="s">
        <v>97</v>
      </c>
      <c r="T2280" s="176"/>
    </row>
    <row r="2281" spans="1:20" s="61" customFormat="1" ht="17.25">
      <c r="A2281" s="183" t="s">
        <v>4834</v>
      </c>
      <c r="B2281" s="183" t="s">
        <v>4835</v>
      </c>
      <c r="C2281" s="183" t="s">
        <v>2670</v>
      </c>
      <c r="D2281" s="183" t="s">
        <v>2671</v>
      </c>
      <c r="E2281" s="184"/>
      <c r="F2281" s="184"/>
      <c r="G2281" s="185"/>
      <c r="H2281" s="185"/>
      <c r="I2281" s="184"/>
      <c r="J2281" s="184"/>
      <c r="K2281" s="185" t="s">
        <v>410</v>
      </c>
      <c r="L2281" s="185"/>
      <c r="M2281" s="186"/>
      <c r="N2281" s="61" t="s">
        <v>410</v>
      </c>
      <c r="P2281" s="175" t="s">
        <v>2670</v>
      </c>
      <c r="T2281" s="176"/>
    </row>
    <row r="2282" spans="1:20" s="61" customFormat="1" ht="17.25">
      <c r="A2282" s="183" t="s">
        <v>4836</v>
      </c>
      <c r="B2282" s="183" t="s">
        <v>4837</v>
      </c>
      <c r="C2282" s="183" t="s">
        <v>97</v>
      </c>
      <c r="D2282" s="183" t="s">
        <v>98</v>
      </c>
      <c r="E2282" s="184">
        <v>300</v>
      </c>
      <c r="F2282" s="184">
        <v>230</v>
      </c>
      <c r="G2282" s="185" t="s">
        <v>1652</v>
      </c>
      <c r="H2282" s="185"/>
      <c r="I2282" s="184">
        <v>98.23</v>
      </c>
      <c r="J2282" s="184">
        <v>328.23</v>
      </c>
      <c r="K2282" s="183">
        <v>25</v>
      </c>
      <c r="L2282" s="183"/>
      <c r="M2282" s="186"/>
      <c r="N2282" s="61" t="s">
        <v>51</v>
      </c>
      <c r="P2282" s="175" t="s">
        <v>97</v>
      </c>
      <c r="T2282" s="176"/>
    </row>
    <row r="2283" spans="1:20" s="61" customFormat="1" ht="17.25">
      <c r="A2283" s="183" t="s">
        <v>4838</v>
      </c>
      <c r="B2283" s="183" t="s">
        <v>4839</v>
      </c>
      <c r="C2283" s="183" t="s">
        <v>241</v>
      </c>
      <c r="D2283" s="183" t="s">
        <v>242</v>
      </c>
      <c r="E2283" s="184"/>
      <c r="F2283" s="184"/>
      <c r="G2283" s="185"/>
      <c r="H2283" s="185"/>
      <c r="I2283" s="184"/>
      <c r="J2283" s="184"/>
      <c r="K2283" s="183" t="s">
        <v>410</v>
      </c>
      <c r="L2283" s="183"/>
      <c r="M2283" s="186"/>
      <c r="N2283" s="61" t="s">
        <v>410</v>
      </c>
      <c r="P2283" s="175" t="s">
        <v>241</v>
      </c>
      <c r="T2283" s="176"/>
    </row>
    <row r="2284" spans="1:20" s="61" customFormat="1" ht="17.25">
      <c r="A2284" s="183" t="s">
        <v>4840</v>
      </c>
      <c r="B2284" s="183" t="s">
        <v>4841</v>
      </c>
      <c r="C2284" s="183" t="s">
        <v>241</v>
      </c>
      <c r="D2284" s="183" t="s">
        <v>242</v>
      </c>
      <c r="E2284" s="184"/>
      <c r="F2284" s="184"/>
      <c r="G2284" s="185"/>
      <c r="H2284" s="185"/>
      <c r="I2284" s="184"/>
      <c r="J2284" s="184"/>
      <c r="K2284" s="183" t="s">
        <v>410</v>
      </c>
      <c r="L2284" s="183"/>
      <c r="M2284" s="186"/>
      <c r="N2284" s="61" t="s">
        <v>410</v>
      </c>
      <c r="P2284" s="175" t="s">
        <v>241</v>
      </c>
      <c r="T2284" s="176"/>
    </row>
    <row r="2285" spans="1:20" s="61" customFormat="1" ht="17.25">
      <c r="A2285" s="183" t="s">
        <v>4842</v>
      </c>
      <c r="B2285" s="183" t="s">
        <v>4843</v>
      </c>
      <c r="C2285" s="183" t="s">
        <v>241</v>
      </c>
      <c r="D2285" s="183" t="s">
        <v>242</v>
      </c>
      <c r="E2285" s="184"/>
      <c r="F2285" s="184"/>
      <c r="G2285" s="188"/>
      <c r="H2285" s="183"/>
      <c r="I2285" s="184"/>
      <c r="J2285" s="184"/>
      <c r="K2285" s="183" t="s">
        <v>410</v>
      </c>
      <c r="L2285" s="183"/>
      <c r="M2285" s="186"/>
      <c r="N2285" s="61" t="s">
        <v>410</v>
      </c>
      <c r="P2285" s="175" t="s">
        <v>241</v>
      </c>
      <c r="T2285" s="176"/>
    </row>
    <row r="2286" spans="1:20" s="61" customFormat="1" ht="17.25">
      <c r="A2286" s="183" t="s">
        <v>4844</v>
      </c>
      <c r="B2286" s="183" t="s">
        <v>4845</v>
      </c>
      <c r="C2286" s="183" t="s">
        <v>241</v>
      </c>
      <c r="D2286" s="183" t="s">
        <v>242</v>
      </c>
      <c r="E2286" s="184">
        <v>103</v>
      </c>
      <c r="F2286" s="184">
        <v>103</v>
      </c>
      <c r="G2286" s="188"/>
      <c r="H2286" s="185"/>
      <c r="I2286" s="184">
        <v>38.13</v>
      </c>
      <c r="J2286" s="184">
        <v>141.13</v>
      </c>
      <c r="K2286" s="185">
        <v>11</v>
      </c>
      <c r="L2286" s="185"/>
      <c r="M2286" s="186"/>
      <c r="N2286" s="61" t="s">
        <v>51</v>
      </c>
      <c r="P2286" s="175" t="s">
        <v>241</v>
      </c>
      <c r="T2286" s="176"/>
    </row>
    <row r="2287" spans="1:20" s="61" customFormat="1" ht="17.25">
      <c r="A2287" s="183" t="s">
        <v>4846</v>
      </c>
      <c r="B2287" s="183" t="s">
        <v>4847</v>
      </c>
      <c r="C2287" s="183" t="s">
        <v>49</v>
      </c>
      <c r="D2287" s="183" t="s">
        <v>50</v>
      </c>
      <c r="E2287" s="184">
        <v>195</v>
      </c>
      <c r="F2287" s="184">
        <v>175</v>
      </c>
      <c r="G2287" s="185" t="s">
        <v>75</v>
      </c>
      <c r="H2287" s="185"/>
      <c r="I2287" s="184">
        <v>76.87</v>
      </c>
      <c r="J2287" s="184">
        <v>251.87</v>
      </c>
      <c r="K2287" s="185">
        <v>0</v>
      </c>
      <c r="L2287" s="185"/>
      <c r="M2287" s="186"/>
      <c r="N2287" s="61" t="s">
        <v>51</v>
      </c>
      <c r="P2287" s="175" t="s">
        <v>49</v>
      </c>
      <c r="T2287" s="176"/>
    </row>
    <row r="2288" spans="1:20" s="61" customFormat="1" ht="17.25">
      <c r="A2288" s="183" t="s">
        <v>4848</v>
      </c>
      <c r="B2288" s="183" t="s">
        <v>4849</v>
      </c>
      <c r="C2288" s="183" t="s">
        <v>49</v>
      </c>
      <c r="D2288" s="183" t="s">
        <v>50</v>
      </c>
      <c r="E2288" s="184">
        <v>195</v>
      </c>
      <c r="F2288" s="184">
        <v>175</v>
      </c>
      <c r="G2288" s="185" t="s">
        <v>75</v>
      </c>
      <c r="H2288" s="185"/>
      <c r="I2288" s="184">
        <v>76.87</v>
      </c>
      <c r="J2288" s="184">
        <v>251.87</v>
      </c>
      <c r="K2288" s="185">
        <v>0</v>
      </c>
      <c r="L2288" s="185" t="s">
        <v>57</v>
      </c>
      <c r="M2288" s="186" t="s">
        <v>283</v>
      </c>
      <c r="N2288" s="61" t="s">
        <v>51</v>
      </c>
      <c r="P2288" s="175" t="s">
        <v>49</v>
      </c>
      <c r="T2288" s="176"/>
    </row>
    <row r="2289" spans="1:20" s="61" customFormat="1" ht="17.25">
      <c r="A2289" s="183" t="s">
        <v>4850</v>
      </c>
      <c r="B2289" s="183" t="s">
        <v>4851</v>
      </c>
      <c r="C2289" s="183" t="s">
        <v>49</v>
      </c>
      <c r="D2289" s="183" t="s">
        <v>50</v>
      </c>
      <c r="E2289" s="184">
        <v>334</v>
      </c>
      <c r="F2289" s="184">
        <v>220</v>
      </c>
      <c r="G2289" s="188" t="s">
        <v>993</v>
      </c>
      <c r="H2289" s="185"/>
      <c r="I2289" s="184">
        <v>90.85</v>
      </c>
      <c r="J2289" s="184">
        <v>310.85</v>
      </c>
      <c r="K2289" s="183">
        <v>164</v>
      </c>
      <c r="L2289" s="183"/>
      <c r="M2289" s="186"/>
      <c r="N2289" s="61" t="s">
        <v>51</v>
      </c>
      <c r="P2289" s="175" t="s">
        <v>49</v>
      </c>
      <c r="T2289" s="176"/>
    </row>
    <row r="2290" spans="1:20" s="61" customFormat="1" ht="17.25">
      <c r="A2290" s="183" t="s">
        <v>4852</v>
      </c>
      <c r="B2290" s="183" t="s">
        <v>4851</v>
      </c>
      <c r="C2290" s="183" t="s">
        <v>49</v>
      </c>
      <c r="D2290" s="183" t="s">
        <v>50</v>
      </c>
      <c r="E2290" s="184">
        <v>334</v>
      </c>
      <c r="F2290" s="184">
        <v>220</v>
      </c>
      <c r="G2290" s="188" t="s">
        <v>993</v>
      </c>
      <c r="H2290" s="185"/>
      <c r="I2290" s="184">
        <v>90.85</v>
      </c>
      <c r="J2290" s="184">
        <v>310.85</v>
      </c>
      <c r="K2290" s="185">
        <v>186</v>
      </c>
      <c r="L2290" s="185"/>
      <c r="M2290" s="186"/>
      <c r="N2290" s="61" t="s">
        <v>51</v>
      </c>
      <c r="P2290" s="175" t="s">
        <v>49</v>
      </c>
      <c r="T2290" s="176"/>
    </row>
    <row r="2291" spans="1:20" s="61" customFormat="1" ht="17.25">
      <c r="A2291" s="183" t="s">
        <v>4853</v>
      </c>
      <c r="B2291" s="183" t="s">
        <v>4854</v>
      </c>
      <c r="C2291" s="183" t="s">
        <v>279</v>
      </c>
      <c r="D2291" s="183" t="s">
        <v>280</v>
      </c>
      <c r="E2291" s="184"/>
      <c r="F2291" s="184"/>
      <c r="G2291" s="188"/>
      <c r="H2291" s="185"/>
      <c r="I2291" s="184"/>
      <c r="J2291" s="184"/>
      <c r="K2291" s="183" t="s">
        <v>410</v>
      </c>
      <c r="L2291" s="183"/>
      <c r="M2291" s="186"/>
      <c r="N2291" s="61" t="s">
        <v>410</v>
      </c>
      <c r="P2291" s="175" t="s">
        <v>279</v>
      </c>
      <c r="T2291" s="176"/>
    </row>
    <row r="2292" spans="1:20" s="61" customFormat="1" ht="17.25">
      <c r="A2292" s="183" t="s">
        <v>4855</v>
      </c>
      <c r="B2292" s="183" t="s">
        <v>4856</v>
      </c>
      <c r="C2292" s="183" t="s">
        <v>73</v>
      </c>
      <c r="D2292" s="183" t="s">
        <v>74</v>
      </c>
      <c r="E2292" s="184">
        <v>592</v>
      </c>
      <c r="F2292" s="184">
        <v>550</v>
      </c>
      <c r="G2292" s="188" t="s">
        <v>494</v>
      </c>
      <c r="H2292" s="185"/>
      <c r="I2292" s="184">
        <v>303.88</v>
      </c>
      <c r="J2292" s="184">
        <v>853.88</v>
      </c>
      <c r="K2292" s="185">
        <v>1</v>
      </c>
      <c r="L2292" s="185"/>
      <c r="M2292" s="186"/>
      <c r="N2292" s="61" t="s">
        <v>51</v>
      </c>
      <c r="P2292" s="175" t="s">
        <v>73</v>
      </c>
      <c r="T2292" s="176"/>
    </row>
    <row r="2293" spans="1:20" s="61" customFormat="1" ht="17.25">
      <c r="A2293" s="183" t="s">
        <v>4857</v>
      </c>
      <c r="B2293" s="183" t="s">
        <v>4858</v>
      </c>
      <c r="C2293" s="183" t="s">
        <v>73</v>
      </c>
      <c r="D2293" s="183" t="s">
        <v>74</v>
      </c>
      <c r="E2293" s="184">
        <v>597</v>
      </c>
      <c r="F2293" s="184">
        <v>550</v>
      </c>
      <c r="G2293" s="188" t="s">
        <v>494</v>
      </c>
      <c r="H2293" s="185"/>
      <c r="I2293" s="184">
        <v>303.88</v>
      </c>
      <c r="J2293" s="184">
        <v>853.88</v>
      </c>
      <c r="K2293" s="185">
        <v>1</v>
      </c>
      <c r="L2293" s="185"/>
      <c r="M2293" s="186"/>
      <c r="N2293" s="61" t="s">
        <v>51</v>
      </c>
      <c r="P2293" s="175" t="s">
        <v>73</v>
      </c>
      <c r="T2293" s="176"/>
    </row>
    <row r="2294" spans="1:20" s="61" customFormat="1" ht="17.25">
      <c r="A2294" s="183" t="s">
        <v>4859</v>
      </c>
      <c r="B2294" s="183" t="s">
        <v>4860</v>
      </c>
      <c r="C2294" s="183" t="s">
        <v>97</v>
      </c>
      <c r="D2294" s="183" t="s">
        <v>98</v>
      </c>
      <c r="E2294" s="184"/>
      <c r="F2294" s="184"/>
      <c r="G2294" s="188"/>
      <c r="H2294" s="185"/>
      <c r="I2294" s="184"/>
      <c r="J2294" s="184"/>
      <c r="K2294" s="185" t="s">
        <v>410</v>
      </c>
      <c r="L2294" s="185"/>
      <c r="M2294" s="186"/>
      <c r="N2294" s="61" t="s">
        <v>410</v>
      </c>
      <c r="P2294" s="175" t="s">
        <v>97</v>
      </c>
      <c r="T2294" s="176"/>
    </row>
    <row r="2295" spans="1:20" s="61" customFormat="1" ht="17.25">
      <c r="A2295" s="183" t="s">
        <v>4861</v>
      </c>
      <c r="B2295" s="183" t="s">
        <v>4862</v>
      </c>
      <c r="C2295" s="183" t="s">
        <v>97</v>
      </c>
      <c r="D2295" s="183" t="s">
        <v>98</v>
      </c>
      <c r="E2295" s="184"/>
      <c r="F2295" s="184"/>
      <c r="G2295" s="188"/>
      <c r="H2295" s="185"/>
      <c r="I2295" s="184"/>
      <c r="J2295" s="184"/>
      <c r="K2295" s="183" t="s">
        <v>410</v>
      </c>
      <c r="L2295" s="183"/>
      <c r="M2295" s="186"/>
      <c r="N2295" s="61" t="s">
        <v>410</v>
      </c>
      <c r="P2295" s="175" t="s">
        <v>97</v>
      </c>
      <c r="T2295" s="176"/>
    </row>
    <row r="2296" spans="1:20" s="61" customFormat="1" ht="17.25">
      <c r="A2296" s="183" t="s">
        <v>4863</v>
      </c>
      <c r="B2296" s="183" t="s">
        <v>4864</v>
      </c>
      <c r="C2296" s="183" t="s">
        <v>97</v>
      </c>
      <c r="D2296" s="183" t="s">
        <v>98</v>
      </c>
      <c r="E2296" s="184"/>
      <c r="F2296" s="184"/>
      <c r="G2296" s="185"/>
      <c r="H2296" s="185"/>
      <c r="I2296" s="184"/>
      <c r="J2296" s="184"/>
      <c r="K2296" s="185" t="s">
        <v>410</v>
      </c>
      <c r="L2296" s="185"/>
      <c r="M2296" s="186"/>
      <c r="N2296" s="61" t="s">
        <v>410</v>
      </c>
      <c r="P2296" s="175" t="s">
        <v>97</v>
      </c>
      <c r="T2296" s="176"/>
    </row>
    <row r="2297" spans="1:20" s="61" customFormat="1" ht="17.25">
      <c r="A2297" s="183" t="s">
        <v>4865</v>
      </c>
      <c r="B2297" s="183" t="s">
        <v>4866</v>
      </c>
      <c r="C2297" s="183" t="s">
        <v>97</v>
      </c>
      <c r="D2297" s="183" t="s">
        <v>98</v>
      </c>
      <c r="E2297" s="184">
        <v>113</v>
      </c>
      <c r="F2297" s="184">
        <v>75</v>
      </c>
      <c r="G2297" s="185" t="s">
        <v>1052</v>
      </c>
      <c r="H2297" s="185"/>
      <c r="I2297" s="184">
        <v>41.9</v>
      </c>
      <c r="J2297" s="184">
        <v>116.9</v>
      </c>
      <c r="K2297" s="185">
        <v>125</v>
      </c>
      <c r="L2297" s="185"/>
      <c r="M2297" s="186"/>
      <c r="N2297" s="61" t="s">
        <v>51</v>
      </c>
      <c r="P2297" s="175" t="s">
        <v>97</v>
      </c>
      <c r="T2297" s="176"/>
    </row>
    <row r="2298" spans="1:20" s="61" customFormat="1" ht="17.25">
      <c r="A2298" s="183" t="s">
        <v>4867</v>
      </c>
      <c r="B2298" s="183" t="s">
        <v>4868</v>
      </c>
      <c r="C2298" s="183" t="s">
        <v>210</v>
      </c>
      <c r="D2298" s="183" t="s">
        <v>210</v>
      </c>
      <c r="E2298" s="184"/>
      <c r="F2298" s="184"/>
      <c r="G2298" s="185"/>
      <c r="H2298" s="185"/>
      <c r="I2298" s="184"/>
      <c r="J2298" s="184"/>
      <c r="K2298" s="185" t="s">
        <v>410</v>
      </c>
      <c r="L2298" s="185"/>
      <c r="M2298" s="186"/>
      <c r="N2298" s="61" t="s">
        <v>410</v>
      </c>
      <c r="P2298" s="175" t="s">
        <v>210</v>
      </c>
      <c r="T2298" s="176"/>
    </row>
    <row r="2299" spans="1:20" s="61" customFormat="1" ht="17.25">
      <c r="A2299" s="183" t="s">
        <v>4869</v>
      </c>
      <c r="B2299" s="183" t="s">
        <v>4870</v>
      </c>
      <c r="C2299" s="183" t="s">
        <v>210</v>
      </c>
      <c r="D2299" s="183" t="s">
        <v>210</v>
      </c>
      <c r="E2299" s="184">
        <v>275</v>
      </c>
      <c r="F2299" s="184">
        <v>215</v>
      </c>
      <c r="G2299" s="188" t="s">
        <v>214</v>
      </c>
      <c r="H2299" s="183"/>
      <c r="I2299" s="184">
        <v>89.18</v>
      </c>
      <c r="J2299" s="184">
        <v>304.18</v>
      </c>
      <c r="K2299" s="185">
        <v>9</v>
      </c>
      <c r="L2299" s="185"/>
      <c r="M2299" s="186"/>
      <c r="N2299" s="61" t="s">
        <v>51</v>
      </c>
      <c r="P2299" s="175" t="s">
        <v>210</v>
      </c>
      <c r="T2299" s="176"/>
    </row>
    <row r="2300" spans="1:20" s="61" customFormat="1" ht="17.25">
      <c r="A2300" s="183" t="s">
        <v>4871</v>
      </c>
      <c r="B2300" s="183" t="s">
        <v>4872</v>
      </c>
      <c r="C2300" s="183" t="s">
        <v>625</v>
      </c>
      <c r="D2300" s="183" t="s">
        <v>626</v>
      </c>
      <c r="E2300" s="184">
        <v>272</v>
      </c>
      <c r="F2300" s="184">
        <v>216</v>
      </c>
      <c r="G2300" s="188" t="s">
        <v>688</v>
      </c>
      <c r="H2300" s="185"/>
      <c r="I2300" s="184">
        <v>100.22</v>
      </c>
      <c r="J2300" s="184">
        <v>316.22</v>
      </c>
      <c r="K2300" s="185">
        <v>0</v>
      </c>
      <c r="L2300" s="185"/>
      <c r="M2300" s="186"/>
      <c r="N2300" s="61" t="s">
        <v>51</v>
      </c>
      <c r="P2300" s="175" t="s">
        <v>625</v>
      </c>
      <c r="T2300" s="176"/>
    </row>
    <row r="2301" spans="1:20" s="61" customFormat="1" ht="17.25">
      <c r="A2301" s="183" t="s">
        <v>4873</v>
      </c>
      <c r="B2301" s="183" t="s">
        <v>4874</v>
      </c>
      <c r="C2301" s="183" t="s">
        <v>625</v>
      </c>
      <c r="D2301" s="183" t="s">
        <v>626</v>
      </c>
      <c r="E2301" s="184">
        <v>272</v>
      </c>
      <c r="F2301" s="184">
        <v>216</v>
      </c>
      <c r="G2301" s="188" t="s">
        <v>688</v>
      </c>
      <c r="H2301" s="185"/>
      <c r="I2301" s="184">
        <v>100.22</v>
      </c>
      <c r="J2301" s="184">
        <v>316.22</v>
      </c>
      <c r="K2301" s="183">
        <v>67</v>
      </c>
      <c r="L2301" s="183"/>
      <c r="M2301" s="186"/>
      <c r="N2301" s="61" t="s">
        <v>51</v>
      </c>
      <c r="P2301" s="175" t="s">
        <v>625</v>
      </c>
      <c r="T2301" s="176"/>
    </row>
    <row r="2302" spans="1:20" s="61" customFormat="1" ht="17.25">
      <c r="A2302" s="183" t="s">
        <v>4875</v>
      </c>
      <c r="B2302" s="183" t="s">
        <v>4876</v>
      </c>
      <c r="C2302" s="183" t="s">
        <v>625</v>
      </c>
      <c r="D2302" s="183" t="s">
        <v>626</v>
      </c>
      <c r="E2302" s="184">
        <v>254</v>
      </c>
      <c r="F2302" s="184">
        <v>201</v>
      </c>
      <c r="G2302" s="185" t="s">
        <v>688</v>
      </c>
      <c r="H2302" s="185"/>
      <c r="I2302" s="184">
        <v>89.73</v>
      </c>
      <c r="J2302" s="184">
        <v>290.73</v>
      </c>
      <c r="K2302" s="185">
        <v>25</v>
      </c>
      <c r="L2302" s="185"/>
      <c r="M2302" s="186"/>
      <c r="N2302" s="61" t="s">
        <v>51</v>
      </c>
      <c r="P2302" s="175" t="s">
        <v>625</v>
      </c>
      <c r="T2302" s="176"/>
    </row>
    <row r="2303" spans="1:20" s="61" customFormat="1" ht="17.25">
      <c r="A2303" s="183" t="s">
        <v>4877</v>
      </c>
      <c r="B2303" s="183" t="s">
        <v>4878</v>
      </c>
      <c r="C2303" s="183" t="s">
        <v>625</v>
      </c>
      <c r="D2303" s="183" t="s">
        <v>626</v>
      </c>
      <c r="E2303" s="184">
        <v>230</v>
      </c>
      <c r="F2303" s="184">
        <v>206</v>
      </c>
      <c r="G2303" s="188" t="s">
        <v>75</v>
      </c>
      <c r="H2303" s="185"/>
      <c r="I2303" s="184">
        <v>89.73</v>
      </c>
      <c r="J2303" s="184">
        <v>295.73</v>
      </c>
      <c r="K2303" s="185">
        <v>66</v>
      </c>
      <c r="L2303" s="185"/>
      <c r="M2303" s="186"/>
      <c r="N2303" s="61" t="s">
        <v>51</v>
      </c>
      <c r="P2303" s="175" t="s">
        <v>625</v>
      </c>
      <c r="T2303" s="176"/>
    </row>
    <row r="2304" spans="1:20" s="61" customFormat="1" ht="17.25">
      <c r="A2304" s="183" t="s">
        <v>4879</v>
      </c>
      <c r="B2304" s="183" t="s">
        <v>4880</v>
      </c>
      <c r="C2304" s="183" t="s">
        <v>625</v>
      </c>
      <c r="D2304" s="183" t="s">
        <v>626</v>
      </c>
      <c r="E2304" s="184">
        <v>292</v>
      </c>
      <c r="F2304" s="184">
        <v>272</v>
      </c>
      <c r="G2304" s="185" t="s">
        <v>126</v>
      </c>
      <c r="H2304" s="185"/>
      <c r="I2304" s="184">
        <v>100.22</v>
      </c>
      <c r="J2304" s="184">
        <v>372.22</v>
      </c>
      <c r="K2304" s="185">
        <v>34</v>
      </c>
      <c r="L2304" s="185"/>
      <c r="M2304" s="186"/>
      <c r="N2304" s="61" t="s">
        <v>51</v>
      </c>
      <c r="P2304" s="175" t="s">
        <v>625</v>
      </c>
      <c r="T2304" s="176"/>
    </row>
    <row r="2305" spans="1:20" s="61" customFormat="1" ht="17.25">
      <c r="A2305" s="183" t="s">
        <v>4881</v>
      </c>
      <c r="B2305" s="183" t="s">
        <v>4882</v>
      </c>
      <c r="C2305" s="183" t="s">
        <v>335</v>
      </c>
      <c r="D2305" s="183" t="s">
        <v>336</v>
      </c>
      <c r="E2305" s="184">
        <v>158</v>
      </c>
      <c r="F2305" s="184">
        <v>158</v>
      </c>
      <c r="G2305" s="188"/>
      <c r="H2305" s="183"/>
      <c r="I2305" s="184">
        <v>61.84</v>
      </c>
      <c r="J2305" s="184">
        <v>219.84</v>
      </c>
      <c r="K2305" s="185">
        <v>113</v>
      </c>
      <c r="L2305" s="185"/>
      <c r="M2305" s="186"/>
      <c r="N2305" s="61" t="s">
        <v>51</v>
      </c>
      <c r="P2305" s="175" t="s">
        <v>335</v>
      </c>
      <c r="T2305" s="176"/>
    </row>
    <row r="2306" spans="1:20" s="61" customFormat="1" ht="17.25">
      <c r="A2306" s="183" t="s">
        <v>4883</v>
      </c>
      <c r="B2306" s="183" t="s">
        <v>4884</v>
      </c>
      <c r="C2306" s="183" t="s">
        <v>335</v>
      </c>
      <c r="D2306" s="183" t="s">
        <v>336</v>
      </c>
      <c r="E2306" s="184">
        <v>158</v>
      </c>
      <c r="F2306" s="184">
        <v>158</v>
      </c>
      <c r="G2306" s="188"/>
      <c r="H2306" s="185"/>
      <c r="I2306" s="184">
        <v>61.84</v>
      </c>
      <c r="J2306" s="184">
        <v>219.84</v>
      </c>
      <c r="K2306" s="185">
        <v>163</v>
      </c>
      <c r="L2306" s="185"/>
      <c r="M2306" s="186"/>
      <c r="N2306" s="61" t="s">
        <v>51</v>
      </c>
      <c r="P2306" s="175" t="s">
        <v>335</v>
      </c>
      <c r="T2306" s="176"/>
    </row>
    <row r="2307" spans="1:20" s="61" customFormat="1" ht="17.25">
      <c r="A2307" s="183" t="s">
        <v>4885</v>
      </c>
      <c r="B2307" s="183" t="s">
        <v>4886</v>
      </c>
      <c r="C2307" s="183" t="s">
        <v>343</v>
      </c>
      <c r="D2307" s="183" t="s">
        <v>344</v>
      </c>
      <c r="E2307" s="184"/>
      <c r="F2307" s="184"/>
      <c r="G2307" s="188"/>
      <c r="H2307" s="185"/>
      <c r="I2307" s="184"/>
      <c r="J2307" s="184"/>
      <c r="K2307" s="185" t="s">
        <v>410</v>
      </c>
      <c r="L2307" s="185"/>
      <c r="M2307" s="186"/>
      <c r="N2307" s="61" t="s">
        <v>410</v>
      </c>
      <c r="P2307" s="175" t="s">
        <v>343</v>
      </c>
      <c r="T2307" s="176"/>
    </row>
    <row r="2308" spans="1:20" s="61" customFormat="1" ht="17.25">
      <c r="A2308" s="183" t="s">
        <v>4887</v>
      </c>
      <c r="B2308" s="183" t="s">
        <v>4888</v>
      </c>
      <c r="C2308" s="183" t="s">
        <v>2090</v>
      </c>
      <c r="D2308" s="183" t="s">
        <v>2091</v>
      </c>
      <c r="E2308" s="184">
        <v>169</v>
      </c>
      <c r="F2308" s="184">
        <v>105</v>
      </c>
      <c r="G2308" s="185" t="s">
        <v>1022</v>
      </c>
      <c r="H2308" s="185"/>
      <c r="I2308" s="184">
        <v>38.76</v>
      </c>
      <c r="J2308" s="184">
        <v>143.76</v>
      </c>
      <c r="K2308" s="185">
        <v>95</v>
      </c>
      <c r="L2308" s="185"/>
      <c r="M2308" s="186"/>
      <c r="N2308" s="61" t="s">
        <v>51</v>
      </c>
      <c r="P2308" s="175" t="s">
        <v>2090</v>
      </c>
      <c r="T2308" s="176"/>
    </row>
    <row r="2309" spans="1:20" s="61" customFormat="1" ht="17.25">
      <c r="A2309" s="183" t="s">
        <v>4889</v>
      </c>
      <c r="B2309" s="183" t="s">
        <v>4890</v>
      </c>
      <c r="C2309" s="183" t="s">
        <v>2090</v>
      </c>
      <c r="D2309" s="183" t="s">
        <v>2091</v>
      </c>
      <c r="E2309" s="184">
        <v>169</v>
      </c>
      <c r="F2309" s="184">
        <v>105</v>
      </c>
      <c r="G2309" s="185" t="s">
        <v>1022</v>
      </c>
      <c r="H2309" s="185"/>
      <c r="I2309" s="184">
        <v>38.76</v>
      </c>
      <c r="J2309" s="184">
        <v>143.76</v>
      </c>
      <c r="K2309" s="185">
        <v>1</v>
      </c>
      <c r="L2309" s="185"/>
      <c r="M2309" s="186"/>
      <c r="N2309" s="61" t="s">
        <v>51</v>
      </c>
      <c r="P2309" s="175" t="s">
        <v>2090</v>
      </c>
      <c r="T2309" s="176"/>
    </row>
    <row r="2310" spans="1:20" s="61" customFormat="1" ht="17.25">
      <c r="A2310" s="183" t="s">
        <v>4891</v>
      </c>
      <c r="B2310" s="183" t="s">
        <v>4892</v>
      </c>
      <c r="C2310" s="183" t="s">
        <v>2090</v>
      </c>
      <c r="D2310" s="183" t="s">
        <v>2091</v>
      </c>
      <c r="E2310" s="184">
        <v>239</v>
      </c>
      <c r="F2310" s="184">
        <v>159</v>
      </c>
      <c r="G2310" s="185" t="s">
        <v>1052</v>
      </c>
      <c r="H2310" s="185"/>
      <c r="I2310" s="184">
        <v>52.97</v>
      </c>
      <c r="J2310" s="184">
        <v>211.97</v>
      </c>
      <c r="K2310" s="185">
        <v>87</v>
      </c>
      <c r="L2310" s="185"/>
      <c r="M2310" s="186"/>
      <c r="N2310" s="61" t="s">
        <v>51</v>
      </c>
      <c r="P2310" s="175" t="s">
        <v>2090</v>
      </c>
      <c r="T2310" s="176"/>
    </row>
    <row r="2311" spans="1:20" s="61" customFormat="1" ht="17.25">
      <c r="A2311" s="183" t="s">
        <v>4893</v>
      </c>
      <c r="B2311" s="183" t="s">
        <v>4894</v>
      </c>
      <c r="C2311" s="183" t="s">
        <v>2090</v>
      </c>
      <c r="D2311" s="183" t="s">
        <v>2091</v>
      </c>
      <c r="E2311" s="184">
        <v>239</v>
      </c>
      <c r="F2311" s="184">
        <v>159</v>
      </c>
      <c r="G2311" s="185" t="s">
        <v>1052</v>
      </c>
      <c r="H2311" s="185"/>
      <c r="I2311" s="184">
        <v>52.97</v>
      </c>
      <c r="J2311" s="184">
        <v>211.97</v>
      </c>
      <c r="K2311" s="185">
        <v>79</v>
      </c>
      <c r="L2311" s="185"/>
      <c r="M2311" s="186"/>
      <c r="N2311" s="61" t="s">
        <v>51</v>
      </c>
      <c r="P2311" s="175" t="s">
        <v>2090</v>
      </c>
      <c r="T2311" s="176"/>
    </row>
    <row r="2312" spans="1:20" s="61" customFormat="1" ht="17.25">
      <c r="A2312" s="183" t="s">
        <v>4895</v>
      </c>
      <c r="B2312" s="183" t="s">
        <v>4896</v>
      </c>
      <c r="C2312" s="183" t="s">
        <v>2090</v>
      </c>
      <c r="D2312" s="183" t="s">
        <v>2091</v>
      </c>
      <c r="E2312" s="184">
        <v>299</v>
      </c>
      <c r="F2312" s="184">
        <v>219</v>
      </c>
      <c r="G2312" s="185" t="s">
        <v>464</v>
      </c>
      <c r="H2312" s="185"/>
      <c r="I2312" s="184">
        <v>104.48</v>
      </c>
      <c r="J2312" s="184">
        <v>323.48</v>
      </c>
      <c r="K2312" s="185">
        <v>5</v>
      </c>
      <c r="L2312" s="185"/>
      <c r="M2312" s="186"/>
      <c r="N2312" s="61" t="s">
        <v>51</v>
      </c>
      <c r="P2312" s="175" t="s">
        <v>2090</v>
      </c>
      <c r="T2312" s="176"/>
    </row>
    <row r="2313" spans="1:20" s="61" customFormat="1" ht="17.25">
      <c r="A2313" s="183" t="s">
        <v>4897</v>
      </c>
      <c r="B2313" s="183" t="s">
        <v>4898</v>
      </c>
      <c r="C2313" s="183" t="s">
        <v>2090</v>
      </c>
      <c r="D2313" s="183" t="s">
        <v>2091</v>
      </c>
      <c r="E2313" s="184">
        <v>299</v>
      </c>
      <c r="F2313" s="184">
        <v>219</v>
      </c>
      <c r="G2313" s="185" t="s">
        <v>464</v>
      </c>
      <c r="H2313" s="185"/>
      <c r="I2313" s="184">
        <v>104.48</v>
      </c>
      <c r="J2313" s="184">
        <v>323.48</v>
      </c>
      <c r="K2313" s="185">
        <v>8</v>
      </c>
      <c r="L2313" s="185"/>
      <c r="M2313" s="186"/>
      <c r="N2313" s="61" t="s">
        <v>51</v>
      </c>
      <c r="P2313" s="175" t="s">
        <v>2090</v>
      </c>
      <c r="T2313" s="176"/>
    </row>
    <row r="2314" spans="1:20" s="61" customFormat="1" ht="17.25">
      <c r="A2314" s="183" t="s">
        <v>4899</v>
      </c>
      <c r="B2314" s="183" t="s">
        <v>3285</v>
      </c>
      <c r="C2314" s="183" t="s">
        <v>241</v>
      </c>
      <c r="D2314" s="183" t="s">
        <v>242</v>
      </c>
      <c r="E2314" s="184"/>
      <c r="F2314" s="184"/>
      <c r="G2314" s="185"/>
      <c r="H2314" s="185"/>
      <c r="I2314" s="184"/>
      <c r="J2314" s="184"/>
      <c r="K2314" s="185" t="s">
        <v>410</v>
      </c>
      <c r="L2314" s="185"/>
      <c r="M2314" s="186"/>
      <c r="N2314" s="61" t="s">
        <v>410</v>
      </c>
      <c r="P2314" s="175" t="s">
        <v>241</v>
      </c>
      <c r="T2314" s="176"/>
    </row>
    <row r="2315" spans="1:20" s="61" customFormat="1" ht="17.25">
      <c r="A2315" s="183" t="s">
        <v>4900</v>
      </c>
      <c r="B2315" s="183" t="s">
        <v>4901</v>
      </c>
      <c r="C2315" s="183" t="s">
        <v>241</v>
      </c>
      <c r="D2315" s="183" t="s">
        <v>242</v>
      </c>
      <c r="E2315" s="184"/>
      <c r="F2315" s="184"/>
      <c r="G2315" s="185"/>
      <c r="H2315" s="185"/>
      <c r="I2315" s="184"/>
      <c r="J2315" s="184"/>
      <c r="K2315" s="185" t="s">
        <v>410</v>
      </c>
      <c r="L2315" s="185"/>
      <c r="M2315" s="186"/>
      <c r="N2315" s="61" t="s">
        <v>410</v>
      </c>
      <c r="P2315" s="175" t="s">
        <v>241</v>
      </c>
      <c r="T2315" s="176"/>
    </row>
    <row r="2316" spans="1:20" s="61" customFormat="1" ht="17.25">
      <c r="A2316" s="183" t="s">
        <v>4902</v>
      </c>
      <c r="B2316" s="183" t="s">
        <v>4903</v>
      </c>
      <c r="C2316" s="183" t="s">
        <v>241</v>
      </c>
      <c r="D2316" s="183" t="s">
        <v>242</v>
      </c>
      <c r="E2316" s="184"/>
      <c r="F2316" s="184"/>
      <c r="G2316" s="185"/>
      <c r="H2316" s="185"/>
      <c r="I2316" s="184"/>
      <c r="J2316" s="184"/>
      <c r="K2316" s="185" t="s">
        <v>410</v>
      </c>
      <c r="L2316" s="185"/>
      <c r="M2316" s="186"/>
      <c r="N2316" s="61" t="s">
        <v>410</v>
      </c>
      <c r="P2316" s="175" t="s">
        <v>241</v>
      </c>
      <c r="T2316" s="176"/>
    </row>
    <row r="2317" spans="1:20" s="61" customFormat="1" ht="17.25">
      <c r="A2317" s="183" t="s">
        <v>4904</v>
      </c>
      <c r="B2317" s="183" t="s">
        <v>4905</v>
      </c>
      <c r="C2317" s="183" t="s">
        <v>241</v>
      </c>
      <c r="D2317" s="183" t="s">
        <v>242</v>
      </c>
      <c r="E2317" s="184"/>
      <c r="F2317" s="184"/>
      <c r="G2317" s="185"/>
      <c r="H2317" s="185"/>
      <c r="I2317" s="184"/>
      <c r="J2317" s="184"/>
      <c r="K2317" s="185" t="s">
        <v>410</v>
      </c>
      <c r="L2317" s="185"/>
      <c r="M2317" s="186"/>
      <c r="N2317" s="61" t="s">
        <v>410</v>
      </c>
      <c r="P2317" s="175" t="s">
        <v>241</v>
      </c>
      <c r="T2317" s="176"/>
    </row>
    <row r="2318" spans="1:20" s="61" customFormat="1" ht="17.25">
      <c r="A2318" s="183" t="s">
        <v>4906</v>
      </c>
      <c r="B2318" s="183" t="s">
        <v>4907</v>
      </c>
      <c r="C2318" s="183" t="s">
        <v>2090</v>
      </c>
      <c r="D2318" s="183" t="s">
        <v>2091</v>
      </c>
      <c r="E2318" s="184"/>
      <c r="F2318" s="184"/>
      <c r="G2318" s="185"/>
      <c r="H2318" s="185"/>
      <c r="I2318" s="184"/>
      <c r="J2318" s="184"/>
      <c r="K2318" s="185" t="s">
        <v>410</v>
      </c>
      <c r="L2318" s="185"/>
      <c r="M2318" s="186"/>
      <c r="N2318" s="61" t="s">
        <v>410</v>
      </c>
      <c r="P2318" s="175" t="s">
        <v>2090</v>
      </c>
      <c r="T2318" s="176"/>
    </row>
    <row r="2319" spans="1:20" s="61" customFormat="1" ht="17.25">
      <c r="A2319" s="183" t="s">
        <v>4908</v>
      </c>
      <c r="B2319" s="183" t="s">
        <v>4909</v>
      </c>
      <c r="C2319" s="183" t="s">
        <v>647</v>
      </c>
      <c r="D2319" s="183" t="s">
        <v>648</v>
      </c>
      <c r="E2319" s="184">
        <v>289</v>
      </c>
      <c r="F2319" s="184">
        <v>205</v>
      </c>
      <c r="G2319" s="188" t="s">
        <v>649</v>
      </c>
      <c r="H2319" s="183"/>
      <c r="I2319" s="184">
        <v>104.05</v>
      </c>
      <c r="J2319" s="184">
        <v>309.05</v>
      </c>
      <c r="K2319" s="185">
        <v>58</v>
      </c>
      <c r="L2319" s="185"/>
      <c r="M2319" s="186"/>
      <c r="N2319" s="61" t="s">
        <v>51</v>
      </c>
      <c r="P2319" s="175" t="s">
        <v>647</v>
      </c>
      <c r="T2319" s="176"/>
    </row>
    <row r="2320" spans="1:20" s="61" customFormat="1" ht="17.25">
      <c r="A2320" s="183" t="s">
        <v>4910</v>
      </c>
      <c r="B2320" s="183" t="s">
        <v>4911</v>
      </c>
      <c r="C2320" s="183" t="s">
        <v>647</v>
      </c>
      <c r="D2320" s="183" t="s">
        <v>648</v>
      </c>
      <c r="E2320" s="184">
        <v>289</v>
      </c>
      <c r="F2320" s="184">
        <v>205</v>
      </c>
      <c r="G2320" s="185" t="s">
        <v>649</v>
      </c>
      <c r="H2320" s="185"/>
      <c r="I2320" s="184">
        <v>104.05</v>
      </c>
      <c r="J2320" s="184">
        <v>309.05</v>
      </c>
      <c r="K2320" s="185">
        <v>83</v>
      </c>
      <c r="L2320" s="185"/>
      <c r="M2320" s="186"/>
      <c r="N2320" s="61" t="s">
        <v>51</v>
      </c>
      <c r="P2320" s="175" t="s">
        <v>647</v>
      </c>
      <c r="T2320" s="176"/>
    </row>
    <row r="2321" spans="1:20" s="61" customFormat="1" ht="17.25">
      <c r="A2321" s="183" t="s">
        <v>4912</v>
      </c>
      <c r="B2321" s="183" t="s">
        <v>4913</v>
      </c>
      <c r="C2321" s="183" t="s">
        <v>647</v>
      </c>
      <c r="D2321" s="183" t="s">
        <v>648</v>
      </c>
      <c r="E2321" s="184">
        <v>289</v>
      </c>
      <c r="F2321" s="184">
        <v>205</v>
      </c>
      <c r="G2321" s="185" t="s">
        <v>649</v>
      </c>
      <c r="H2321" s="185"/>
      <c r="I2321" s="184">
        <v>104.05</v>
      </c>
      <c r="J2321" s="184">
        <v>309.05</v>
      </c>
      <c r="K2321" s="183">
        <v>121</v>
      </c>
      <c r="L2321" s="183"/>
      <c r="M2321" s="186"/>
      <c r="N2321" s="61" t="s">
        <v>51</v>
      </c>
      <c r="P2321" s="175" t="s">
        <v>647</v>
      </c>
      <c r="T2321" s="176"/>
    </row>
    <row r="2322" spans="1:20" s="61" customFormat="1" ht="17.25">
      <c r="A2322" s="183" t="s">
        <v>4914</v>
      </c>
      <c r="B2322" s="183" t="s">
        <v>4915</v>
      </c>
      <c r="C2322" s="183" t="s">
        <v>116</v>
      </c>
      <c r="D2322" s="183" t="s">
        <v>117</v>
      </c>
      <c r="E2322" s="184">
        <v>175</v>
      </c>
      <c r="F2322" s="184">
        <v>145</v>
      </c>
      <c r="G2322" s="185" t="s">
        <v>395</v>
      </c>
      <c r="H2322" s="185"/>
      <c r="I2322" s="184">
        <v>49.24</v>
      </c>
      <c r="J2322" s="184">
        <v>194.24</v>
      </c>
      <c r="K2322" s="185">
        <v>99</v>
      </c>
      <c r="L2322" s="185" t="s">
        <v>57</v>
      </c>
      <c r="M2322" s="186" t="s">
        <v>353</v>
      </c>
      <c r="N2322" s="61" t="s">
        <v>51</v>
      </c>
      <c r="P2322" s="175" t="s">
        <v>116</v>
      </c>
      <c r="T2322" s="176"/>
    </row>
    <row r="2323" spans="1:20" s="61" customFormat="1" ht="17.25">
      <c r="A2323" s="183" t="s">
        <v>4916</v>
      </c>
      <c r="B2323" s="183" t="s">
        <v>4917</v>
      </c>
      <c r="C2323" s="183" t="s">
        <v>116</v>
      </c>
      <c r="D2323" s="183" t="s">
        <v>117</v>
      </c>
      <c r="E2323" s="184">
        <v>159</v>
      </c>
      <c r="F2323" s="184">
        <v>137</v>
      </c>
      <c r="G2323" s="185" t="s">
        <v>102</v>
      </c>
      <c r="H2323" s="185"/>
      <c r="I2323" s="184">
        <v>43.99</v>
      </c>
      <c r="J2323" s="184">
        <v>180.99</v>
      </c>
      <c r="K2323" s="183">
        <v>31</v>
      </c>
      <c r="L2323" s="183" t="s">
        <v>130</v>
      </c>
      <c r="M2323" s="186" t="s">
        <v>353</v>
      </c>
      <c r="N2323" s="61" t="s">
        <v>51</v>
      </c>
      <c r="P2323" s="175" t="s">
        <v>116</v>
      </c>
      <c r="T2323" s="176"/>
    </row>
    <row r="2324" spans="1:20" s="61" customFormat="1" ht="17.25">
      <c r="A2324" s="183" t="s">
        <v>4918</v>
      </c>
      <c r="B2324" s="183" t="s">
        <v>4919</v>
      </c>
      <c r="C2324" s="183" t="s">
        <v>2094</v>
      </c>
      <c r="D2324" s="183" t="s">
        <v>2095</v>
      </c>
      <c r="E2324" s="184">
        <v>130</v>
      </c>
      <c r="F2324" s="184">
        <v>130</v>
      </c>
      <c r="G2324" s="185"/>
      <c r="H2324" s="185"/>
      <c r="I2324" s="184">
        <v>38.37</v>
      </c>
      <c r="J2324" s="184">
        <v>168.37</v>
      </c>
      <c r="K2324" s="183">
        <v>0</v>
      </c>
      <c r="L2324" s="183" t="s">
        <v>76</v>
      </c>
      <c r="M2324" s="186" t="s">
        <v>2441</v>
      </c>
      <c r="N2324" s="61" t="s">
        <v>51</v>
      </c>
      <c r="P2324" s="175" t="s">
        <v>2094</v>
      </c>
      <c r="T2324" s="176"/>
    </row>
    <row r="2325" spans="1:20" s="61" customFormat="1" ht="17.25">
      <c r="A2325" s="183" t="s">
        <v>4920</v>
      </c>
      <c r="B2325" s="183" t="s">
        <v>4919</v>
      </c>
      <c r="C2325" s="183" t="s">
        <v>2094</v>
      </c>
      <c r="D2325" s="183" t="s">
        <v>2095</v>
      </c>
      <c r="E2325" s="184">
        <v>130</v>
      </c>
      <c r="F2325" s="184">
        <v>130</v>
      </c>
      <c r="G2325" s="185"/>
      <c r="H2325" s="185"/>
      <c r="I2325" s="184">
        <v>38.37</v>
      </c>
      <c r="J2325" s="184">
        <v>168.37</v>
      </c>
      <c r="K2325" s="185">
        <v>4</v>
      </c>
      <c r="L2325" s="185" t="s">
        <v>57</v>
      </c>
      <c r="M2325" s="186" t="s">
        <v>2441</v>
      </c>
      <c r="N2325" s="61" t="s">
        <v>51</v>
      </c>
      <c r="P2325" s="175" t="s">
        <v>2094</v>
      </c>
      <c r="T2325" s="176"/>
    </row>
    <row r="2326" spans="1:20" s="61" customFormat="1" ht="17.25">
      <c r="A2326" s="183" t="s">
        <v>4921</v>
      </c>
      <c r="B2326" s="183" t="s">
        <v>4922</v>
      </c>
      <c r="C2326" s="183" t="s">
        <v>179</v>
      </c>
      <c r="D2326" s="183" t="s">
        <v>179</v>
      </c>
      <c r="E2326" s="184"/>
      <c r="F2326" s="184"/>
      <c r="G2326" s="188"/>
      <c r="H2326" s="183"/>
      <c r="I2326" s="184"/>
      <c r="J2326" s="184"/>
      <c r="K2326" s="185" t="s">
        <v>410</v>
      </c>
      <c r="L2326" s="185"/>
      <c r="M2326" s="186"/>
      <c r="N2326" s="61" t="s">
        <v>410</v>
      </c>
      <c r="P2326" s="175" t="s">
        <v>179</v>
      </c>
      <c r="T2326" s="176"/>
    </row>
    <row r="2327" spans="1:20" s="61" customFormat="1" ht="17.25">
      <c r="A2327" s="183" t="s">
        <v>4923</v>
      </c>
      <c r="B2327" s="183" t="s">
        <v>4924</v>
      </c>
      <c r="C2327" s="183" t="s">
        <v>179</v>
      </c>
      <c r="D2327" s="183" t="s">
        <v>179</v>
      </c>
      <c r="E2327" s="184">
        <v>285</v>
      </c>
      <c r="F2327" s="184">
        <v>185</v>
      </c>
      <c r="G2327" s="185" t="s">
        <v>1174</v>
      </c>
      <c r="H2327" s="185"/>
      <c r="I2327" s="184">
        <v>94.75</v>
      </c>
      <c r="J2327" s="184">
        <v>279.75</v>
      </c>
      <c r="K2327" s="185">
        <v>0</v>
      </c>
      <c r="L2327" s="185"/>
      <c r="M2327" s="186"/>
      <c r="N2327" s="61" t="s">
        <v>51</v>
      </c>
      <c r="P2327" s="175" t="s">
        <v>179</v>
      </c>
      <c r="T2327" s="176"/>
    </row>
    <row r="2328" spans="1:20" s="61" customFormat="1" ht="17.25">
      <c r="A2328" s="183" t="s">
        <v>4925</v>
      </c>
      <c r="B2328" s="183" t="s">
        <v>4926</v>
      </c>
      <c r="C2328" s="183" t="s">
        <v>1205</v>
      </c>
      <c r="D2328" s="183" t="s">
        <v>1206</v>
      </c>
      <c r="E2328" s="184"/>
      <c r="F2328" s="184"/>
      <c r="G2328" s="185"/>
      <c r="H2328" s="185"/>
      <c r="I2328" s="184"/>
      <c r="J2328" s="184"/>
      <c r="K2328" s="185" t="s">
        <v>410</v>
      </c>
      <c r="L2328" s="185"/>
      <c r="M2328" s="186"/>
      <c r="N2328" s="61" t="s">
        <v>410</v>
      </c>
      <c r="P2328" s="175" t="s">
        <v>1205</v>
      </c>
      <c r="T2328" s="176"/>
    </row>
    <row r="2329" spans="1:20" s="61" customFormat="1" ht="17.25">
      <c r="A2329" s="183" t="s">
        <v>4927</v>
      </c>
      <c r="B2329" s="183" t="s">
        <v>4928</v>
      </c>
      <c r="C2329" s="183" t="s">
        <v>1205</v>
      </c>
      <c r="D2329" s="183" t="s">
        <v>1206</v>
      </c>
      <c r="E2329" s="184"/>
      <c r="F2329" s="184"/>
      <c r="G2329" s="185"/>
      <c r="H2329" s="185"/>
      <c r="I2329" s="184"/>
      <c r="J2329" s="184"/>
      <c r="K2329" s="185" t="s">
        <v>410</v>
      </c>
      <c r="L2329" s="185"/>
      <c r="M2329" s="186"/>
      <c r="N2329" s="61" t="s">
        <v>410</v>
      </c>
      <c r="P2329" s="175" t="s">
        <v>1205</v>
      </c>
      <c r="T2329" s="176"/>
    </row>
    <row r="2330" spans="1:20" s="61" customFormat="1" ht="17.25">
      <c r="A2330" s="183" t="s">
        <v>4929</v>
      </c>
      <c r="B2330" s="183" t="s">
        <v>4930</v>
      </c>
      <c r="C2330" s="183" t="s">
        <v>1205</v>
      </c>
      <c r="D2330" s="183" t="s">
        <v>1206</v>
      </c>
      <c r="E2330" s="184"/>
      <c r="F2330" s="184"/>
      <c r="G2330" s="185"/>
      <c r="H2330" s="185"/>
      <c r="I2330" s="184"/>
      <c r="J2330" s="184"/>
      <c r="K2330" s="185" t="s">
        <v>410</v>
      </c>
      <c r="L2330" s="185"/>
      <c r="M2330" s="186"/>
      <c r="N2330" s="61" t="s">
        <v>410</v>
      </c>
      <c r="P2330" s="175" t="s">
        <v>1205</v>
      </c>
      <c r="T2330" s="176"/>
    </row>
    <row r="2331" spans="1:20" s="61" customFormat="1" ht="17.25">
      <c r="A2331" s="183" t="s">
        <v>4931</v>
      </c>
      <c r="B2331" s="183" t="s">
        <v>4932</v>
      </c>
      <c r="C2331" s="183" t="s">
        <v>1205</v>
      </c>
      <c r="D2331" s="183" t="s">
        <v>1206</v>
      </c>
      <c r="E2331" s="184"/>
      <c r="F2331" s="184"/>
      <c r="G2331" s="185"/>
      <c r="H2331" s="185"/>
      <c r="I2331" s="184"/>
      <c r="J2331" s="184"/>
      <c r="K2331" s="185" t="s">
        <v>410</v>
      </c>
      <c r="L2331" s="185"/>
      <c r="M2331" s="186"/>
      <c r="N2331" s="61" t="s">
        <v>410</v>
      </c>
      <c r="P2331" s="175" t="s">
        <v>1205</v>
      </c>
      <c r="T2331" s="176"/>
    </row>
    <row r="2332" spans="1:20" s="61" customFormat="1" ht="17.25">
      <c r="A2332" s="183" t="s">
        <v>4933</v>
      </c>
      <c r="B2332" s="183" t="s">
        <v>4934</v>
      </c>
      <c r="C2332" s="183" t="s">
        <v>1205</v>
      </c>
      <c r="D2332" s="183" t="s">
        <v>1206</v>
      </c>
      <c r="E2332" s="184"/>
      <c r="F2332" s="184"/>
      <c r="G2332" s="185"/>
      <c r="H2332" s="185"/>
      <c r="I2332" s="184"/>
      <c r="J2332" s="184"/>
      <c r="K2332" s="185" t="s">
        <v>410</v>
      </c>
      <c r="L2332" s="185"/>
      <c r="M2332" s="186"/>
      <c r="N2332" s="61" t="s">
        <v>410</v>
      </c>
      <c r="P2332" s="175" t="s">
        <v>1205</v>
      </c>
      <c r="T2332" s="176"/>
    </row>
    <row r="2333" spans="1:20" s="61" customFormat="1" ht="17.25">
      <c r="A2333" s="183" t="s">
        <v>4935</v>
      </c>
      <c r="B2333" s="183" t="s">
        <v>4936</v>
      </c>
      <c r="C2333" s="183" t="s">
        <v>1205</v>
      </c>
      <c r="D2333" s="183" t="s">
        <v>1206</v>
      </c>
      <c r="E2333" s="184"/>
      <c r="F2333" s="184"/>
      <c r="G2333" s="185"/>
      <c r="H2333" s="185"/>
      <c r="I2333" s="184"/>
      <c r="J2333" s="184"/>
      <c r="K2333" s="185" t="s">
        <v>410</v>
      </c>
      <c r="L2333" s="185"/>
      <c r="M2333" s="186"/>
      <c r="N2333" s="61" t="s">
        <v>410</v>
      </c>
      <c r="P2333" s="175" t="s">
        <v>1205</v>
      </c>
      <c r="T2333" s="176"/>
    </row>
    <row r="2334" spans="1:20" s="61" customFormat="1" ht="17.25">
      <c r="A2334" s="183" t="s">
        <v>4937</v>
      </c>
      <c r="B2334" s="183" t="s">
        <v>4938</v>
      </c>
      <c r="C2334" s="183" t="s">
        <v>279</v>
      </c>
      <c r="D2334" s="183" t="s">
        <v>280</v>
      </c>
      <c r="E2334" s="184">
        <v>239</v>
      </c>
      <c r="F2334" s="184">
        <v>191</v>
      </c>
      <c r="G2334" s="185" t="s">
        <v>688</v>
      </c>
      <c r="H2334" s="185"/>
      <c r="I2334" s="184">
        <v>101.11</v>
      </c>
      <c r="J2334" s="184">
        <v>292.11</v>
      </c>
      <c r="K2334" s="183">
        <v>13</v>
      </c>
      <c r="L2334" s="183"/>
      <c r="M2334" s="186"/>
      <c r="N2334" s="61" t="s">
        <v>51</v>
      </c>
      <c r="P2334" s="175" t="s">
        <v>279</v>
      </c>
      <c r="T2334" s="176"/>
    </row>
    <row r="2335" spans="1:20" s="61" customFormat="1" ht="17.25">
      <c r="A2335" s="183" t="s">
        <v>4939</v>
      </c>
      <c r="B2335" s="183" t="s">
        <v>4938</v>
      </c>
      <c r="C2335" s="183" t="s">
        <v>279</v>
      </c>
      <c r="D2335" s="183" t="s">
        <v>280</v>
      </c>
      <c r="E2335" s="184">
        <v>239</v>
      </c>
      <c r="F2335" s="184">
        <v>191</v>
      </c>
      <c r="G2335" s="185" t="s">
        <v>688</v>
      </c>
      <c r="H2335" s="185"/>
      <c r="I2335" s="184">
        <v>101.11</v>
      </c>
      <c r="J2335" s="184">
        <v>292.11</v>
      </c>
      <c r="K2335" s="185">
        <v>20</v>
      </c>
      <c r="L2335" s="185"/>
      <c r="M2335" s="186"/>
      <c r="N2335" s="61" t="s">
        <v>51</v>
      </c>
      <c r="P2335" s="175" t="s">
        <v>279</v>
      </c>
      <c r="T2335" s="176"/>
    </row>
    <row r="2336" spans="1:20" s="61" customFormat="1" ht="17.25">
      <c r="A2336" s="191" t="s">
        <v>4940</v>
      </c>
      <c r="B2336" s="183" t="s">
        <v>4938</v>
      </c>
      <c r="C2336" s="183" t="s">
        <v>279</v>
      </c>
      <c r="D2336" s="183" t="s">
        <v>280</v>
      </c>
      <c r="E2336" s="184">
        <v>239</v>
      </c>
      <c r="F2336" s="184">
        <v>191</v>
      </c>
      <c r="G2336" s="185" t="s">
        <v>688</v>
      </c>
      <c r="H2336" s="185"/>
      <c r="I2336" s="184">
        <v>101.11</v>
      </c>
      <c r="J2336" s="184">
        <v>292.11</v>
      </c>
      <c r="K2336" s="183">
        <v>48</v>
      </c>
      <c r="L2336" s="183"/>
      <c r="M2336" s="186"/>
      <c r="N2336" s="61" t="s">
        <v>51</v>
      </c>
      <c r="P2336" s="175" t="s">
        <v>279</v>
      </c>
      <c r="T2336" s="176"/>
    </row>
    <row r="2337" spans="1:20" s="61" customFormat="1" ht="17.25">
      <c r="A2337" s="191" t="s">
        <v>4941</v>
      </c>
      <c r="B2337" s="183" t="s">
        <v>4942</v>
      </c>
      <c r="C2337" s="183" t="s">
        <v>179</v>
      </c>
      <c r="D2337" s="183" t="s">
        <v>179</v>
      </c>
      <c r="E2337" s="184"/>
      <c r="F2337" s="184"/>
      <c r="G2337" s="185"/>
      <c r="H2337" s="185"/>
      <c r="I2337" s="184"/>
      <c r="J2337" s="184"/>
      <c r="K2337" s="185" t="s">
        <v>410</v>
      </c>
      <c r="L2337" s="185"/>
      <c r="M2337" s="186"/>
      <c r="N2337" s="61" t="s">
        <v>410</v>
      </c>
      <c r="P2337" s="175" t="s">
        <v>179</v>
      </c>
      <c r="T2337" s="176"/>
    </row>
    <row r="2338" spans="1:20" s="61" customFormat="1" ht="17.25">
      <c r="A2338" s="183" t="s">
        <v>4943</v>
      </c>
      <c r="B2338" s="183" t="s">
        <v>4944</v>
      </c>
      <c r="C2338" s="183" t="s">
        <v>179</v>
      </c>
      <c r="D2338" s="183" t="s">
        <v>179</v>
      </c>
      <c r="E2338" s="184"/>
      <c r="F2338" s="184"/>
      <c r="G2338" s="185"/>
      <c r="H2338" s="185"/>
      <c r="I2338" s="184"/>
      <c r="J2338" s="184"/>
      <c r="K2338" s="185" t="s">
        <v>410</v>
      </c>
      <c r="L2338" s="185"/>
      <c r="M2338" s="186"/>
      <c r="N2338" s="61" t="s">
        <v>410</v>
      </c>
      <c r="P2338" s="175" t="s">
        <v>179</v>
      </c>
      <c r="T2338" s="176"/>
    </row>
    <row r="2339" spans="1:20" s="61" customFormat="1" ht="17.25">
      <c r="A2339" s="191" t="s">
        <v>4945</v>
      </c>
      <c r="B2339" s="183" t="s">
        <v>4946</v>
      </c>
      <c r="C2339" s="183" t="s">
        <v>49</v>
      </c>
      <c r="D2339" s="183" t="s">
        <v>50</v>
      </c>
      <c r="E2339" s="184">
        <v>152</v>
      </c>
      <c r="F2339" s="184">
        <v>100</v>
      </c>
      <c r="G2339" s="185" t="s">
        <v>993</v>
      </c>
      <c r="H2339" s="185"/>
      <c r="I2339" s="184">
        <v>39.52</v>
      </c>
      <c r="J2339" s="184">
        <v>139.52</v>
      </c>
      <c r="K2339" s="185">
        <v>0</v>
      </c>
      <c r="L2339" s="185"/>
      <c r="M2339" s="186"/>
      <c r="N2339" s="61" t="s">
        <v>51</v>
      </c>
      <c r="P2339" s="175" t="s">
        <v>49</v>
      </c>
      <c r="T2339" s="176"/>
    </row>
    <row r="2340" spans="1:20" s="61" customFormat="1" ht="17.25">
      <c r="A2340" s="183" t="s">
        <v>4947</v>
      </c>
      <c r="B2340" s="183" t="s">
        <v>4948</v>
      </c>
      <c r="C2340" s="183" t="s">
        <v>49</v>
      </c>
      <c r="D2340" s="183" t="s">
        <v>50</v>
      </c>
      <c r="E2340" s="184">
        <v>303</v>
      </c>
      <c r="F2340" s="184">
        <v>250</v>
      </c>
      <c r="G2340" s="185" t="s">
        <v>395</v>
      </c>
      <c r="H2340" s="185"/>
      <c r="I2340" s="184">
        <v>147.33</v>
      </c>
      <c r="J2340" s="184">
        <v>397.33</v>
      </c>
      <c r="K2340" s="185">
        <v>0</v>
      </c>
      <c r="L2340" s="185"/>
      <c r="M2340" s="186"/>
      <c r="N2340" s="61" t="s">
        <v>51</v>
      </c>
      <c r="P2340" s="175" t="s">
        <v>49</v>
      </c>
      <c r="T2340" s="176"/>
    </row>
    <row r="2341" spans="1:20" s="61" customFormat="1" ht="17.25">
      <c r="A2341" s="183" t="s">
        <v>4949</v>
      </c>
      <c r="B2341" s="183" t="s">
        <v>4950</v>
      </c>
      <c r="C2341" s="183" t="s">
        <v>49</v>
      </c>
      <c r="D2341" s="183" t="s">
        <v>50</v>
      </c>
      <c r="E2341" s="184"/>
      <c r="F2341" s="184"/>
      <c r="G2341" s="185"/>
      <c r="H2341" s="185"/>
      <c r="I2341" s="184"/>
      <c r="J2341" s="184"/>
      <c r="K2341" s="183" t="s">
        <v>410</v>
      </c>
      <c r="L2341" s="183"/>
      <c r="M2341" s="186"/>
      <c r="N2341" s="61" t="s">
        <v>410</v>
      </c>
      <c r="P2341" s="175" t="s">
        <v>49</v>
      </c>
      <c r="T2341" s="176"/>
    </row>
    <row r="2342" spans="1:20" s="61" customFormat="1" ht="17.25">
      <c r="A2342" s="191" t="s">
        <v>4951</v>
      </c>
      <c r="B2342" s="183" t="s">
        <v>4952</v>
      </c>
      <c r="C2342" s="183" t="s">
        <v>210</v>
      </c>
      <c r="D2342" s="183" t="s">
        <v>210</v>
      </c>
      <c r="E2342" s="184"/>
      <c r="F2342" s="184"/>
      <c r="G2342" s="185"/>
      <c r="H2342" s="185"/>
      <c r="I2342" s="184"/>
      <c r="J2342" s="184"/>
      <c r="K2342" s="185" t="s">
        <v>410</v>
      </c>
      <c r="L2342" s="185"/>
      <c r="M2342" s="186"/>
      <c r="N2342" s="61" t="s">
        <v>410</v>
      </c>
      <c r="P2342" s="175" t="s">
        <v>210</v>
      </c>
      <c r="T2342" s="176"/>
    </row>
    <row r="2343" spans="1:20" s="61" customFormat="1" ht="17.25">
      <c r="A2343" s="183" t="s">
        <v>4953</v>
      </c>
      <c r="B2343" s="183" t="s">
        <v>4954</v>
      </c>
      <c r="C2343" s="183" t="s">
        <v>210</v>
      </c>
      <c r="D2343" s="183" t="s">
        <v>210</v>
      </c>
      <c r="E2343" s="184">
        <v>140</v>
      </c>
      <c r="F2343" s="184">
        <v>122</v>
      </c>
      <c r="G2343" s="185" t="s">
        <v>140</v>
      </c>
      <c r="H2343" s="185"/>
      <c r="I2343" s="184">
        <v>42.1</v>
      </c>
      <c r="J2343" s="184">
        <v>164.1</v>
      </c>
      <c r="K2343" s="185">
        <v>3</v>
      </c>
      <c r="L2343" s="185"/>
      <c r="M2343" s="186"/>
      <c r="N2343" s="61" t="s">
        <v>51</v>
      </c>
      <c r="P2343" s="175" t="s">
        <v>210</v>
      </c>
      <c r="T2343" s="176"/>
    </row>
    <row r="2344" spans="1:20" s="61" customFormat="1" ht="17.25">
      <c r="A2344" s="183" t="s">
        <v>4955</v>
      </c>
      <c r="B2344" s="183" t="s">
        <v>4956</v>
      </c>
      <c r="C2344" s="183" t="s">
        <v>210</v>
      </c>
      <c r="D2344" s="183" t="s">
        <v>210</v>
      </c>
      <c r="E2344" s="184"/>
      <c r="F2344" s="184"/>
      <c r="G2344" s="185"/>
      <c r="H2344" s="185"/>
      <c r="I2344" s="184"/>
      <c r="J2344" s="184"/>
      <c r="K2344" s="185" t="s">
        <v>410</v>
      </c>
      <c r="L2344" s="185"/>
      <c r="M2344" s="186"/>
      <c r="N2344" s="61" t="s">
        <v>410</v>
      </c>
      <c r="P2344" s="175" t="s">
        <v>210</v>
      </c>
      <c r="T2344" s="176"/>
    </row>
    <row r="2345" spans="1:20" s="61" customFormat="1" ht="17.25">
      <c r="A2345" s="183" t="s">
        <v>4957</v>
      </c>
      <c r="B2345" s="183" t="s">
        <v>4958</v>
      </c>
      <c r="C2345" s="183" t="s">
        <v>210</v>
      </c>
      <c r="D2345" s="183" t="s">
        <v>210</v>
      </c>
      <c r="E2345" s="184">
        <v>130</v>
      </c>
      <c r="F2345" s="184">
        <v>117</v>
      </c>
      <c r="G2345" s="185" t="s">
        <v>137</v>
      </c>
      <c r="H2345" s="185"/>
      <c r="I2345" s="184">
        <v>39.52</v>
      </c>
      <c r="J2345" s="184">
        <v>156.52</v>
      </c>
      <c r="K2345" s="185">
        <v>66</v>
      </c>
      <c r="L2345" s="185"/>
      <c r="M2345" s="186"/>
      <c r="N2345" s="61" t="s">
        <v>51</v>
      </c>
      <c r="P2345" s="175" t="s">
        <v>210</v>
      </c>
      <c r="T2345" s="176"/>
    </row>
    <row r="2346" spans="1:20" s="61" customFormat="1" ht="17.25">
      <c r="A2346" s="183" t="s">
        <v>4959</v>
      </c>
      <c r="B2346" s="183" t="s">
        <v>4960</v>
      </c>
      <c r="C2346" s="183" t="s">
        <v>647</v>
      </c>
      <c r="D2346" s="183" t="s">
        <v>648</v>
      </c>
      <c r="E2346" s="184">
        <v>259</v>
      </c>
      <c r="F2346" s="184">
        <v>215</v>
      </c>
      <c r="G2346" s="185" t="s">
        <v>107</v>
      </c>
      <c r="H2346" s="185"/>
      <c r="I2346" s="184">
        <v>103.61</v>
      </c>
      <c r="J2346" s="184">
        <v>318.61</v>
      </c>
      <c r="K2346" s="185">
        <v>0</v>
      </c>
      <c r="L2346" s="185" t="s">
        <v>57</v>
      </c>
      <c r="M2346" s="186" t="s">
        <v>89</v>
      </c>
      <c r="N2346" s="61" t="s">
        <v>51</v>
      </c>
      <c r="P2346" s="175" t="s">
        <v>647</v>
      </c>
      <c r="T2346" s="176"/>
    </row>
    <row r="2347" spans="1:20" s="61" customFormat="1" ht="17.25">
      <c r="A2347" s="183" t="s">
        <v>4961</v>
      </c>
      <c r="B2347" s="183" t="s">
        <v>4962</v>
      </c>
      <c r="C2347" s="183" t="s">
        <v>647</v>
      </c>
      <c r="D2347" s="183" t="s">
        <v>648</v>
      </c>
      <c r="E2347" s="184">
        <v>259</v>
      </c>
      <c r="F2347" s="184">
        <v>215</v>
      </c>
      <c r="G2347" s="185" t="s">
        <v>107</v>
      </c>
      <c r="H2347" s="185"/>
      <c r="I2347" s="184">
        <v>103.61</v>
      </c>
      <c r="J2347" s="184">
        <v>318.61</v>
      </c>
      <c r="K2347" s="185">
        <v>0</v>
      </c>
      <c r="L2347" s="185"/>
      <c r="M2347" s="186"/>
      <c r="N2347" s="61" t="s">
        <v>51</v>
      </c>
      <c r="P2347" s="175" t="s">
        <v>647</v>
      </c>
      <c r="T2347" s="176"/>
    </row>
    <row r="2348" spans="1:20" s="61" customFormat="1" ht="17.25">
      <c r="A2348" s="183" t="s">
        <v>4963</v>
      </c>
      <c r="B2348" s="183" t="s">
        <v>4964</v>
      </c>
      <c r="C2348" s="183" t="s">
        <v>647</v>
      </c>
      <c r="D2348" s="183" t="s">
        <v>648</v>
      </c>
      <c r="E2348" s="184">
        <v>259</v>
      </c>
      <c r="F2348" s="184">
        <v>215</v>
      </c>
      <c r="G2348" s="185" t="s">
        <v>107</v>
      </c>
      <c r="H2348" s="185"/>
      <c r="I2348" s="184">
        <v>103.61</v>
      </c>
      <c r="J2348" s="184">
        <v>318.61</v>
      </c>
      <c r="K2348" s="185">
        <v>0</v>
      </c>
      <c r="L2348" s="185"/>
      <c r="M2348" s="186"/>
      <c r="N2348" s="61" t="s">
        <v>51</v>
      </c>
      <c r="P2348" s="175" t="s">
        <v>647</v>
      </c>
      <c r="T2348" s="176"/>
    </row>
    <row r="2349" spans="1:20" s="61" customFormat="1" ht="17.25">
      <c r="A2349" s="183" t="s">
        <v>4965</v>
      </c>
      <c r="B2349" s="183" t="s">
        <v>4966</v>
      </c>
      <c r="C2349" s="183" t="s">
        <v>647</v>
      </c>
      <c r="D2349" s="183" t="s">
        <v>648</v>
      </c>
      <c r="E2349" s="184">
        <v>259</v>
      </c>
      <c r="F2349" s="184">
        <v>215</v>
      </c>
      <c r="G2349" s="185" t="s">
        <v>107</v>
      </c>
      <c r="H2349" s="185"/>
      <c r="I2349" s="184">
        <v>103.61</v>
      </c>
      <c r="J2349" s="184">
        <v>318.61</v>
      </c>
      <c r="K2349" s="185">
        <v>51</v>
      </c>
      <c r="L2349" s="185"/>
      <c r="M2349" s="186"/>
      <c r="N2349" s="61" t="s">
        <v>51</v>
      </c>
      <c r="P2349" s="175" t="s">
        <v>647</v>
      </c>
      <c r="T2349" s="176"/>
    </row>
    <row r="2350" spans="1:20" s="61" customFormat="1" ht="17.25">
      <c r="A2350" s="183" t="s">
        <v>4967</v>
      </c>
      <c r="B2350" s="183" t="s">
        <v>4968</v>
      </c>
      <c r="C2350" s="183" t="s">
        <v>647</v>
      </c>
      <c r="D2350" s="183" t="s">
        <v>648</v>
      </c>
      <c r="E2350" s="184">
        <v>199</v>
      </c>
      <c r="F2350" s="184">
        <v>169</v>
      </c>
      <c r="G2350" s="185" t="s">
        <v>268</v>
      </c>
      <c r="H2350" s="185"/>
      <c r="I2350" s="184">
        <v>52.75</v>
      </c>
      <c r="J2350" s="184">
        <v>221.75</v>
      </c>
      <c r="K2350" s="185">
        <v>77</v>
      </c>
      <c r="L2350" s="185" t="s">
        <v>76</v>
      </c>
      <c r="M2350" s="186" t="s">
        <v>353</v>
      </c>
      <c r="N2350" s="61" t="s">
        <v>51</v>
      </c>
      <c r="P2350" s="175" t="s">
        <v>647</v>
      </c>
      <c r="T2350" s="176"/>
    </row>
    <row r="2351" spans="1:20" s="61" customFormat="1" ht="17.25">
      <c r="A2351" s="183" t="s">
        <v>4969</v>
      </c>
      <c r="B2351" s="183" t="s">
        <v>4970</v>
      </c>
      <c r="C2351" s="183" t="s">
        <v>647</v>
      </c>
      <c r="D2351" s="183" t="s">
        <v>648</v>
      </c>
      <c r="E2351" s="184">
        <v>199</v>
      </c>
      <c r="F2351" s="184">
        <v>169</v>
      </c>
      <c r="G2351" s="185" t="s">
        <v>268</v>
      </c>
      <c r="H2351" s="185"/>
      <c r="I2351" s="184">
        <v>52.75</v>
      </c>
      <c r="J2351" s="184">
        <v>221.75</v>
      </c>
      <c r="K2351" s="185">
        <v>85</v>
      </c>
      <c r="L2351" s="185" t="s">
        <v>76</v>
      </c>
      <c r="M2351" s="186" t="s">
        <v>551</v>
      </c>
      <c r="N2351" s="61" t="s">
        <v>51</v>
      </c>
      <c r="P2351" s="175" t="s">
        <v>647</v>
      </c>
      <c r="T2351" s="176"/>
    </row>
    <row r="2352" spans="1:20" s="61" customFormat="1" ht="17.25">
      <c r="A2352" s="183" t="s">
        <v>4971</v>
      </c>
      <c r="B2352" s="183" t="s">
        <v>4972</v>
      </c>
      <c r="C2352" s="183" t="s">
        <v>647</v>
      </c>
      <c r="D2352" s="183" t="s">
        <v>648</v>
      </c>
      <c r="E2352" s="184">
        <v>199</v>
      </c>
      <c r="F2352" s="184">
        <v>169</v>
      </c>
      <c r="G2352" s="185" t="s">
        <v>268</v>
      </c>
      <c r="H2352" s="185"/>
      <c r="I2352" s="184">
        <v>52.75</v>
      </c>
      <c r="J2352" s="184">
        <v>221.75</v>
      </c>
      <c r="K2352" s="185">
        <v>51</v>
      </c>
      <c r="L2352" s="185" t="s">
        <v>57</v>
      </c>
      <c r="M2352" s="186" t="s">
        <v>551</v>
      </c>
      <c r="N2352" s="61" t="s">
        <v>51</v>
      </c>
      <c r="P2352" s="175" t="s">
        <v>647</v>
      </c>
      <c r="T2352" s="176"/>
    </row>
    <row r="2353" spans="1:20" s="61" customFormat="1" ht="17.25">
      <c r="A2353" s="183" t="s">
        <v>4973</v>
      </c>
      <c r="B2353" s="183" t="s">
        <v>4974</v>
      </c>
      <c r="C2353" s="183" t="s">
        <v>49</v>
      </c>
      <c r="D2353" s="183" t="s">
        <v>50</v>
      </c>
      <c r="E2353" s="184">
        <v>479</v>
      </c>
      <c r="F2353" s="184">
        <v>425</v>
      </c>
      <c r="G2353" s="185" t="s">
        <v>263</v>
      </c>
      <c r="H2353" s="185"/>
      <c r="I2353" s="184">
        <v>133.04</v>
      </c>
      <c r="J2353" s="184">
        <v>558.04</v>
      </c>
      <c r="K2353" s="185">
        <v>78</v>
      </c>
      <c r="L2353" s="185"/>
      <c r="M2353" s="186"/>
      <c r="N2353" s="61" t="s">
        <v>51</v>
      </c>
      <c r="P2353" s="175" t="s">
        <v>49</v>
      </c>
      <c r="T2353" s="176"/>
    </row>
    <row r="2354" spans="1:20" s="61" customFormat="1" ht="17.25">
      <c r="A2354" s="183" t="s">
        <v>4975</v>
      </c>
      <c r="B2354" s="183" t="s">
        <v>4976</v>
      </c>
      <c r="C2354" s="183" t="s">
        <v>49</v>
      </c>
      <c r="D2354" s="183" t="s">
        <v>50</v>
      </c>
      <c r="E2354" s="184">
        <v>589</v>
      </c>
      <c r="F2354" s="184">
        <v>490</v>
      </c>
      <c r="G2354" s="185" t="s">
        <v>107</v>
      </c>
      <c r="H2354" s="185"/>
      <c r="I2354" s="184">
        <v>100.01</v>
      </c>
      <c r="J2354" s="184">
        <v>590.01</v>
      </c>
      <c r="K2354" s="185">
        <v>0</v>
      </c>
      <c r="L2354" s="185"/>
      <c r="M2354" s="186"/>
      <c r="N2354" s="61" t="s">
        <v>51</v>
      </c>
      <c r="P2354" s="175" t="s">
        <v>49</v>
      </c>
      <c r="T2354" s="176"/>
    </row>
    <row r="2355" spans="1:20" s="61" customFormat="1" ht="17.25">
      <c r="A2355" s="183" t="s">
        <v>4977</v>
      </c>
      <c r="B2355" s="183" t="s">
        <v>4978</v>
      </c>
      <c r="C2355" s="183" t="s">
        <v>49</v>
      </c>
      <c r="D2355" s="183" t="s">
        <v>50</v>
      </c>
      <c r="E2355" s="184"/>
      <c r="F2355" s="184"/>
      <c r="G2355" s="188"/>
      <c r="H2355" s="185"/>
      <c r="I2355" s="184"/>
      <c r="J2355" s="184"/>
      <c r="K2355" s="183" t="s">
        <v>410</v>
      </c>
      <c r="L2355" s="183"/>
      <c r="M2355" s="186"/>
      <c r="N2355" s="61" t="s">
        <v>410</v>
      </c>
      <c r="P2355" s="175" t="s">
        <v>49</v>
      </c>
      <c r="T2355" s="176"/>
    </row>
    <row r="2356" spans="1:20" s="61" customFormat="1" ht="17.25">
      <c r="A2356" s="183" t="s">
        <v>4979</v>
      </c>
      <c r="B2356" s="183" t="s">
        <v>4980</v>
      </c>
      <c r="C2356" s="183" t="s">
        <v>49</v>
      </c>
      <c r="D2356" s="183" t="s">
        <v>50</v>
      </c>
      <c r="E2356" s="184">
        <v>539</v>
      </c>
      <c r="F2356" s="184">
        <v>499</v>
      </c>
      <c r="G2356" s="188" t="s">
        <v>494</v>
      </c>
      <c r="H2356" s="185"/>
      <c r="I2356" s="184">
        <v>161.89</v>
      </c>
      <c r="J2356" s="184">
        <v>660.89</v>
      </c>
      <c r="K2356" s="183">
        <v>0</v>
      </c>
      <c r="L2356" s="183"/>
      <c r="M2356" s="186"/>
      <c r="N2356" s="61" t="s">
        <v>51</v>
      </c>
      <c r="P2356" s="175" t="s">
        <v>49</v>
      </c>
      <c r="T2356" s="176"/>
    </row>
    <row r="2357" spans="1:20" s="61" customFormat="1" ht="17.25">
      <c r="A2357" s="183" t="s">
        <v>4981</v>
      </c>
      <c r="B2357" s="183" t="s">
        <v>4982</v>
      </c>
      <c r="C2357" s="183" t="s">
        <v>49</v>
      </c>
      <c r="D2357" s="183" t="s">
        <v>50</v>
      </c>
      <c r="E2357" s="184">
        <v>225</v>
      </c>
      <c r="F2357" s="184">
        <v>195</v>
      </c>
      <c r="G2357" s="185" t="s">
        <v>102</v>
      </c>
      <c r="H2357" s="185"/>
      <c r="I2357" s="184">
        <v>83.68</v>
      </c>
      <c r="J2357" s="184">
        <v>278.68</v>
      </c>
      <c r="K2357" s="185">
        <v>169</v>
      </c>
      <c r="L2357" s="185"/>
      <c r="M2357" s="186"/>
      <c r="N2357" s="61" t="s">
        <v>51</v>
      </c>
      <c r="P2357" s="175" t="s">
        <v>49</v>
      </c>
      <c r="T2357" s="176"/>
    </row>
    <row r="2358" spans="1:20" s="61" customFormat="1" ht="17.25">
      <c r="A2358" s="183" t="s">
        <v>4983</v>
      </c>
      <c r="B2358" s="183" t="s">
        <v>4984</v>
      </c>
      <c r="C2358" s="183" t="s">
        <v>49</v>
      </c>
      <c r="D2358" s="183" t="s">
        <v>50</v>
      </c>
      <c r="E2358" s="184">
        <v>225</v>
      </c>
      <c r="F2358" s="184">
        <v>195</v>
      </c>
      <c r="G2358" s="185" t="s">
        <v>102</v>
      </c>
      <c r="H2358" s="185"/>
      <c r="I2358" s="184">
        <v>83.68</v>
      </c>
      <c r="J2358" s="184">
        <v>278.68</v>
      </c>
      <c r="K2358" s="183">
        <v>35</v>
      </c>
      <c r="L2358" s="183"/>
      <c r="M2358" s="186"/>
      <c r="N2358" s="61" t="s">
        <v>51</v>
      </c>
      <c r="P2358" s="175" t="s">
        <v>49</v>
      </c>
      <c r="T2358" s="176"/>
    </row>
    <row r="2359" spans="1:20" s="61" customFormat="1" ht="17.25">
      <c r="A2359" s="183" t="s">
        <v>4985</v>
      </c>
      <c r="B2359" s="183" t="s">
        <v>4986</v>
      </c>
      <c r="C2359" s="183" t="s">
        <v>49</v>
      </c>
      <c r="D2359" s="183" t="s">
        <v>50</v>
      </c>
      <c r="E2359" s="184">
        <v>339</v>
      </c>
      <c r="F2359" s="184">
        <v>305</v>
      </c>
      <c r="G2359" s="185" t="s">
        <v>75</v>
      </c>
      <c r="H2359" s="185"/>
      <c r="I2359" s="184">
        <v>98.42</v>
      </c>
      <c r="J2359" s="184">
        <v>403.42</v>
      </c>
      <c r="K2359" s="185">
        <v>138</v>
      </c>
      <c r="L2359" s="185"/>
      <c r="M2359" s="186"/>
      <c r="N2359" s="61" t="s">
        <v>51</v>
      </c>
      <c r="P2359" s="175" t="s">
        <v>49</v>
      </c>
      <c r="T2359" s="176"/>
    </row>
    <row r="2360" spans="1:20" s="61" customFormat="1" ht="17.25">
      <c r="A2360" s="183" t="s">
        <v>4987</v>
      </c>
      <c r="B2360" s="183" t="s">
        <v>4988</v>
      </c>
      <c r="C2360" s="183" t="s">
        <v>49</v>
      </c>
      <c r="D2360" s="183" t="s">
        <v>50</v>
      </c>
      <c r="E2360" s="184">
        <v>339</v>
      </c>
      <c r="F2360" s="184">
        <v>305</v>
      </c>
      <c r="G2360" s="185" t="s">
        <v>75</v>
      </c>
      <c r="H2360" s="185"/>
      <c r="I2360" s="184">
        <v>98.42</v>
      </c>
      <c r="J2360" s="184">
        <v>403.42</v>
      </c>
      <c r="K2360" s="183">
        <v>108</v>
      </c>
      <c r="L2360" s="183"/>
      <c r="M2360" s="186"/>
      <c r="N2360" s="61" t="s">
        <v>51</v>
      </c>
      <c r="P2360" s="175" t="s">
        <v>49</v>
      </c>
      <c r="T2360" s="176"/>
    </row>
    <row r="2361" spans="1:20" s="61" customFormat="1" ht="17.25">
      <c r="A2361" s="183" t="s">
        <v>4989</v>
      </c>
      <c r="B2361" s="183" t="s">
        <v>4990</v>
      </c>
      <c r="C2361" s="183" t="s">
        <v>1205</v>
      </c>
      <c r="D2361" s="183" t="s">
        <v>1206</v>
      </c>
      <c r="E2361" s="184"/>
      <c r="F2361" s="184"/>
      <c r="G2361" s="185"/>
      <c r="H2361" s="185"/>
      <c r="I2361" s="184"/>
      <c r="J2361" s="184"/>
      <c r="K2361" s="183" t="s">
        <v>410</v>
      </c>
      <c r="L2361" s="183"/>
      <c r="M2361" s="186"/>
      <c r="N2361" s="61" t="s">
        <v>410</v>
      </c>
      <c r="P2361" s="175" t="s">
        <v>1205</v>
      </c>
      <c r="T2361" s="176"/>
    </row>
    <row r="2362" spans="1:20" s="61" customFormat="1" ht="17.25">
      <c r="A2362" s="183" t="s">
        <v>4991</v>
      </c>
      <c r="B2362" s="183" t="s">
        <v>4992</v>
      </c>
      <c r="C2362" s="183" t="s">
        <v>1205</v>
      </c>
      <c r="D2362" s="183" t="s">
        <v>1206</v>
      </c>
      <c r="E2362" s="184"/>
      <c r="F2362" s="184"/>
      <c r="G2362" s="185"/>
      <c r="H2362" s="185"/>
      <c r="I2362" s="184"/>
      <c r="J2362" s="184"/>
      <c r="K2362" s="183" t="s">
        <v>410</v>
      </c>
      <c r="L2362" s="183"/>
      <c r="M2362" s="186"/>
      <c r="N2362" s="61" t="s">
        <v>410</v>
      </c>
      <c r="P2362" s="175" t="s">
        <v>1205</v>
      </c>
      <c r="T2362" s="176"/>
    </row>
    <row r="2363" spans="1:20" s="61" customFormat="1" ht="17.25">
      <c r="A2363" s="183" t="s">
        <v>4993</v>
      </c>
      <c r="B2363" s="183" t="s">
        <v>4994</v>
      </c>
      <c r="C2363" s="183" t="s">
        <v>1205</v>
      </c>
      <c r="D2363" s="183" t="s">
        <v>1206</v>
      </c>
      <c r="E2363" s="184"/>
      <c r="F2363" s="184"/>
      <c r="G2363" s="185"/>
      <c r="H2363" s="185"/>
      <c r="I2363" s="184"/>
      <c r="J2363" s="184"/>
      <c r="K2363" s="183" t="s">
        <v>410</v>
      </c>
      <c r="L2363" s="183"/>
      <c r="M2363" s="186"/>
      <c r="N2363" s="61" t="s">
        <v>410</v>
      </c>
      <c r="P2363" s="175" t="s">
        <v>1205</v>
      </c>
      <c r="T2363" s="176"/>
    </row>
    <row r="2364" spans="1:20" s="61" customFormat="1" ht="17.25">
      <c r="A2364" s="183" t="s">
        <v>4995</v>
      </c>
      <c r="B2364" s="183" t="s">
        <v>4996</v>
      </c>
      <c r="C2364" s="183" t="s">
        <v>1205</v>
      </c>
      <c r="D2364" s="183" t="s">
        <v>1206</v>
      </c>
      <c r="E2364" s="184"/>
      <c r="F2364" s="184"/>
      <c r="G2364" s="185"/>
      <c r="H2364" s="185"/>
      <c r="I2364" s="184"/>
      <c r="J2364" s="184"/>
      <c r="K2364" s="183" t="s">
        <v>410</v>
      </c>
      <c r="L2364" s="183"/>
      <c r="M2364" s="186"/>
      <c r="N2364" s="61" t="s">
        <v>410</v>
      </c>
      <c r="P2364" s="175" t="s">
        <v>1205</v>
      </c>
      <c r="T2364" s="176"/>
    </row>
    <row r="2365" spans="1:20" s="61" customFormat="1" ht="17.25">
      <c r="A2365" s="183" t="s">
        <v>4997</v>
      </c>
      <c r="B2365" s="183" t="s">
        <v>4998</v>
      </c>
      <c r="C2365" s="183" t="s">
        <v>1205</v>
      </c>
      <c r="D2365" s="183" t="s">
        <v>1206</v>
      </c>
      <c r="E2365" s="184"/>
      <c r="F2365" s="184"/>
      <c r="G2365" s="185"/>
      <c r="H2365" s="185"/>
      <c r="I2365" s="184"/>
      <c r="J2365" s="184"/>
      <c r="K2365" s="183" t="s">
        <v>410</v>
      </c>
      <c r="L2365" s="183"/>
      <c r="M2365" s="186"/>
      <c r="N2365" s="61" t="s">
        <v>410</v>
      </c>
      <c r="P2365" s="175" t="s">
        <v>1205</v>
      </c>
      <c r="T2365" s="176"/>
    </row>
    <row r="2366" spans="1:20" s="61" customFormat="1" ht="17.25">
      <c r="A2366" s="183" t="s">
        <v>4999</v>
      </c>
      <c r="B2366" s="183" t="s">
        <v>5000</v>
      </c>
      <c r="C2366" s="183" t="s">
        <v>1205</v>
      </c>
      <c r="D2366" s="183" t="s">
        <v>1206</v>
      </c>
      <c r="E2366" s="184"/>
      <c r="F2366" s="184"/>
      <c r="G2366" s="185"/>
      <c r="H2366" s="185"/>
      <c r="I2366" s="184"/>
      <c r="J2366" s="184"/>
      <c r="K2366" s="185" t="s">
        <v>410</v>
      </c>
      <c r="L2366" s="185"/>
      <c r="M2366" s="186"/>
      <c r="N2366" s="61" t="s">
        <v>410</v>
      </c>
      <c r="P2366" s="175" t="s">
        <v>1205</v>
      </c>
      <c r="T2366" s="176"/>
    </row>
    <row r="2367" spans="1:20" s="61" customFormat="1" ht="17.25">
      <c r="A2367" s="183" t="s">
        <v>5001</v>
      </c>
      <c r="B2367" s="183" t="s">
        <v>5002</v>
      </c>
      <c r="C2367" s="183" t="s">
        <v>1205</v>
      </c>
      <c r="D2367" s="183" t="s">
        <v>1206</v>
      </c>
      <c r="E2367" s="184"/>
      <c r="F2367" s="184"/>
      <c r="G2367" s="185"/>
      <c r="H2367" s="185"/>
      <c r="I2367" s="184"/>
      <c r="J2367" s="184"/>
      <c r="K2367" s="183" t="s">
        <v>410</v>
      </c>
      <c r="L2367" s="183"/>
      <c r="M2367" s="186"/>
      <c r="N2367" s="61" t="s">
        <v>410</v>
      </c>
      <c r="P2367" s="175" t="s">
        <v>1205</v>
      </c>
      <c r="T2367" s="176"/>
    </row>
    <row r="2368" spans="1:20" s="61" customFormat="1" ht="17.25">
      <c r="A2368" s="183" t="s">
        <v>5003</v>
      </c>
      <c r="B2368" s="183" t="s">
        <v>5004</v>
      </c>
      <c r="C2368" s="183" t="s">
        <v>1205</v>
      </c>
      <c r="D2368" s="183" t="s">
        <v>1206</v>
      </c>
      <c r="E2368" s="184"/>
      <c r="F2368" s="184"/>
      <c r="G2368" s="185"/>
      <c r="H2368" s="185"/>
      <c r="I2368" s="184"/>
      <c r="J2368" s="184"/>
      <c r="K2368" s="185" t="s">
        <v>410</v>
      </c>
      <c r="L2368" s="185"/>
      <c r="M2368" s="186"/>
      <c r="N2368" s="61" t="s">
        <v>410</v>
      </c>
      <c r="P2368" s="175" t="s">
        <v>1205</v>
      </c>
      <c r="T2368" s="176"/>
    </row>
    <row r="2369" spans="1:20" s="61" customFormat="1" ht="17.25">
      <c r="A2369" s="183" t="s">
        <v>5005</v>
      </c>
      <c r="B2369" s="183" t="s">
        <v>5006</v>
      </c>
      <c r="C2369" s="183" t="s">
        <v>116</v>
      </c>
      <c r="D2369" s="183" t="s">
        <v>117</v>
      </c>
      <c r="E2369" s="184"/>
      <c r="F2369" s="184"/>
      <c r="G2369" s="185"/>
      <c r="H2369" s="185"/>
      <c r="I2369" s="184"/>
      <c r="J2369" s="184"/>
      <c r="K2369" s="185" t="s">
        <v>410</v>
      </c>
      <c r="L2369" s="185"/>
      <c r="M2369" s="186"/>
      <c r="N2369" s="61" t="s">
        <v>410</v>
      </c>
      <c r="P2369" s="175" t="s">
        <v>116</v>
      </c>
      <c r="T2369" s="176"/>
    </row>
    <row r="2370" spans="1:20" s="61" customFormat="1" ht="17.25">
      <c r="A2370" s="183" t="s">
        <v>5007</v>
      </c>
      <c r="B2370" s="183" t="s">
        <v>5008</v>
      </c>
      <c r="C2370" s="183" t="s">
        <v>116</v>
      </c>
      <c r="D2370" s="183" t="s">
        <v>117</v>
      </c>
      <c r="E2370" s="184"/>
      <c r="F2370" s="184"/>
      <c r="G2370" s="185"/>
      <c r="H2370" s="185"/>
      <c r="I2370" s="184"/>
      <c r="J2370" s="184"/>
      <c r="K2370" s="185" t="s">
        <v>410</v>
      </c>
      <c r="L2370" s="185"/>
      <c r="M2370" s="186"/>
      <c r="N2370" s="61" t="s">
        <v>410</v>
      </c>
      <c r="P2370" s="175" t="s">
        <v>116</v>
      </c>
      <c r="T2370" s="176"/>
    </row>
    <row r="2371" spans="1:20" s="61" customFormat="1" ht="17.25">
      <c r="A2371" s="183" t="s">
        <v>5009</v>
      </c>
      <c r="B2371" s="183" t="s">
        <v>5010</v>
      </c>
      <c r="C2371" s="183" t="s">
        <v>116</v>
      </c>
      <c r="D2371" s="183" t="s">
        <v>117</v>
      </c>
      <c r="E2371" s="184"/>
      <c r="F2371" s="184"/>
      <c r="G2371" s="185"/>
      <c r="H2371" s="185"/>
      <c r="I2371" s="184"/>
      <c r="J2371" s="184"/>
      <c r="K2371" s="185" t="s">
        <v>410</v>
      </c>
      <c r="L2371" s="185"/>
      <c r="M2371" s="186"/>
      <c r="N2371" s="61" t="s">
        <v>410</v>
      </c>
      <c r="P2371" s="175" t="s">
        <v>116</v>
      </c>
      <c r="T2371" s="176"/>
    </row>
    <row r="2372" spans="1:20" s="61" customFormat="1" ht="17.25">
      <c r="A2372" s="183" t="s">
        <v>5011</v>
      </c>
      <c r="B2372" s="183" t="s">
        <v>5012</v>
      </c>
      <c r="C2372" s="183" t="s">
        <v>116</v>
      </c>
      <c r="D2372" s="183" t="s">
        <v>117</v>
      </c>
      <c r="E2372" s="184"/>
      <c r="F2372" s="184"/>
      <c r="G2372" s="185"/>
      <c r="H2372" s="185"/>
      <c r="I2372" s="184"/>
      <c r="J2372" s="184"/>
      <c r="K2372" s="185" t="s">
        <v>410</v>
      </c>
      <c r="L2372" s="185"/>
      <c r="M2372" s="186"/>
      <c r="N2372" s="61" t="s">
        <v>410</v>
      </c>
      <c r="P2372" s="175" t="s">
        <v>116</v>
      </c>
      <c r="T2372" s="176"/>
    </row>
    <row r="2373" spans="1:20" s="61" customFormat="1" ht="17.25">
      <c r="A2373" s="183" t="s">
        <v>5013</v>
      </c>
      <c r="B2373" s="183" t="s">
        <v>5014</v>
      </c>
      <c r="C2373" s="183" t="s">
        <v>116</v>
      </c>
      <c r="D2373" s="183" t="s">
        <v>117</v>
      </c>
      <c r="E2373" s="184"/>
      <c r="F2373" s="184"/>
      <c r="G2373" s="185"/>
      <c r="H2373" s="185"/>
      <c r="I2373" s="184"/>
      <c r="J2373" s="184"/>
      <c r="K2373" s="185" t="s">
        <v>410</v>
      </c>
      <c r="L2373" s="185"/>
      <c r="M2373" s="186"/>
      <c r="N2373" s="61" t="s">
        <v>410</v>
      </c>
      <c r="P2373" s="175" t="s">
        <v>116</v>
      </c>
      <c r="T2373" s="176"/>
    </row>
    <row r="2374" spans="1:20" s="61" customFormat="1" ht="17.25">
      <c r="A2374" s="183" t="s">
        <v>5015</v>
      </c>
      <c r="B2374" s="183" t="s">
        <v>5016</v>
      </c>
      <c r="C2374" s="183" t="s">
        <v>116</v>
      </c>
      <c r="D2374" s="183" t="s">
        <v>117</v>
      </c>
      <c r="E2374" s="184">
        <v>366</v>
      </c>
      <c r="F2374" s="184">
        <v>195</v>
      </c>
      <c r="G2374" s="185" t="s">
        <v>1740</v>
      </c>
      <c r="H2374" s="185"/>
      <c r="I2374" s="184">
        <v>106.13</v>
      </c>
      <c r="J2374" s="184">
        <v>301.13</v>
      </c>
      <c r="K2374" s="183">
        <v>41</v>
      </c>
      <c r="L2374" s="183"/>
      <c r="M2374" s="186"/>
      <c r="N2374" s="61" t="s">
        <v>51</v>
      </c>
      <c r="P2374" s="175" t="s">
        <v>116</v>
      </c>
      <c r="T2374" s="176"/>
    </row>
    <row r="2375" spans="1:20" s="61" customFormat="1" ht="17.25">
      <c r="A2375" s="183" t="s">
        <v>5017</v>
      </c>
      <c r="B2375" s="183" t="s">
        <v>5018</v>
      </c>
      <c r="C2375" s="183" t="s">
        <v>116</v>
      </c>
      <c r="D2375" s="183" t="s">
        <v>117</v>
      </c>
      <c r="E2375" s="184"/>
      <c r="F2375" s="184"/>
      <c r="G2375" s="188"/>
      <c r="H2375" s="185"/>
      <c r="I2375" s="184"/>
      <c r="J2375" s="184"/>
      <c r="K2375" s="185" t="s">
        <v>410</v>
      </c>
      <c r="L2375" s="185"/>
      <c r="M2375" s="186"/>
      <c r="N2375" s="61" t="s">
        <v>410</v>
      </c>
      <c r="P2375" s="175" t="s">
        <v>116</v>
      </c>
      <c r="T2375" s="176"/>
    </row>
    <row r="2376" spans="1:20" s="61" customFormat="1" ht="17.25">
      <c r="A2376" s="183" t="s">
        <v>5019</v>
      </c>
      <c r="B2376" s="183" t="s">
        <v>5020</v>
      </c>
      <c r="C2376" s="183" t="s">
        <v>116</v>
      </c>
      <c r="D2376" s="183" t="s">
        <v>117</v>
      </c>
      <c r="E2376" s="184">
        <v>386</v>
      </c>
      <c r="F2376" s="184">
        <v>270</v>
      </c>
      <c r="G2376" s="188" t="s">
        <v>151</v>
      </c>
      <c r="H2376" s="185"/>
      <c r="I2376" s="184">
        <v>156.06</v>
      </c>
      <c r="J2376" s="184">
        <v>426.06</v>
      </c>
      <c r="K2376" s="185">
        <v>8</v>
      </c>
      <c r="L2376" s="185"/>
      <c r="M2376" s="186"/>
      <c r="N2376" s="61" t="s">
        <v>51</v>
      </c>
      <c r="P2376" s="175" t="s">
        <v>116</v>
      </c>
      <c r="T2376" s="176"/>
    </row>
    <row r="2377" spans="1:20" s="61" customFormat="1" ht="17.25">
      <c r="A2377" s="183" t="s">
        <v>5021</v>
      </c>
      <c r="B2377" s="183" t="s">
        <v>5022</v>
      </c>
      <c r="C2377" s="183" t="s">
        <v>49</v>
      </c>
      <c r="D2377" s="183" t="s">
        <v>50</v>
      </c>
      <c r="E2377" s="184">
        <v>335</v>
      </c>
      <c r="F2377" s="184">
        <v>305</v>
      </c>
      <c r="G2377" s="188" t="s">
        <v>55</v>
      </c>
      <c r="H2377" s="185"/>
      <c r="I2377" s="184">
        <v>112.87</v>
      </c>
      <c r="J2377" s="184">
        <v>417.87</v>
      </c>
      <c r="K2377" s="185">
        <v>171</v>
      </c>
      <c r="L2377" s="185"/>
      <c r="M2377" s="186"/>
      <c r="N2377" s="61" t="s">
        <v>51</v>
      </c>
      <c r="P2377" s="175" t="s">
        <v>49</v>
      </c>
      <c r="T2377" s="176"/>
    </row>
    <row r="2378" spans="1:20" s="61" customFormat="1" ht="17.25">
      <c r="A2378" s="183" t="s">
        <v>5023</v>
      </c>
      <c r="B2378" s="183" t="s">
        <v>5024</v>
      </c>
      <c r="C2378" s="183" t="s">
        <v>49</v>
      </c>
      <c r="D2378" s="183" t="s">
        <v>50</v>
      </c>
      <c r="E2378" s="184">
        <v>335</v>
      </c>
      <c r="F2378" s="184">
        <v>305</v>
      </c>
      <c r="G2378" s="185" t="s">
        <v>55</v>
      </c>
      <c r="H2378" s="185"/>
      <c r="I2378" s="184">
        <v>112.87</v>
      </c>
      <c r="J2378" s="184">
        <v>417.87</v>
      </c>
      <c r="K2378" s="185">
        <v>172</v>
      </c>
      <c r="L2378" s="185"/>
      <c r="M2378" s="186"/>
      <c r="N2378" s="61" t="s">
        <v>51</v>
      </c>
      <c r="P2378" s="175" t="s">
        <v>49</v>
      </c>
      <c r="T2378" s="176"/>
    </row>
    <row r="2379" spans="1:20" s="61" customFormat="1" ht="17.25">
      <c r="A2379" s="183" t="s">
        <v>5025</v>
      </c>
      <c r="B2379" s="183" t="s">
        <v>5026</v>
      </c>
      <c r="C2379" s="183" t="s">
        <v>49</v>
      </c>
      <c r="D2379" s="183" t="s">
        <v>50</v>
      </c>
      <c r="E2379" s="184">
        <v>309</v>
      </c>
      <c r="F2379" s="184">
        <v>245</v>
      </c>
      <c r="G2379" s="185" t="s">
        <v>688</v>
      </c>
      <c r="H2379" s="185"/>
      <c r="I2379" s="184">
        <v>102</v>
      </c>
      <c r="J2379" s="184">
        <v>347</v>
      </c>
      <c r="K2379" s="185">
        <v>268</v>
      </c>
      <c r="L2379" s="185"/>
      <c r="M2379" s="186"/>
      <c r="N2379" s="61" t="s">
        <v>51</v>
      </c>
      <c r="P2379" s="175" t="s">
        <v>49</v>
      </c>
      <c r="T2379" s="176"/>
    </row>
    <row r="2380" spans="1:20" s="61" customFormat="1" ht="17.25">
      <c r="A2380" s="183" t="s">
        <v>5027</v>
      </c>
      <c r="B2380" s="183" t="s">
        <v>5028</v>
      </c>
      <c r="C2380" s="183" t="s">
        <v>49</v>
      </c>
      <c r="D2380" s="183" t="s">
        <v>50</v>
      </c>
      <c r="E2380" s="184">
        <v>309</v>
      </c>
      <c r="F2380" s="184">
        <v>245</v>
      </c>
      <c r="G2380" s="185" t="s">
        <v>688</v>
      </c>
      <c r="H2380" s="185"/>
      <c r="I2380" s="184">
        <v>102</v>
      </c>
      <c r="J2380" s="184">
        <v>347</v>
      </c>
      <c r="K2380" s="185">
        <v>94</v>
      </c>
      <c r="L2380" s="185" t="s">
        <v>57</v>
      </c>
      <c r="M2380" s="186" t="s">
        <v>2173</v>
      </c>
      <c r="N2380" s="61" t="s">
        <v>51</v>
      </c>
      <c r="P2380" s="175" t="s">
        <v>49</v>
      </c>
      <c r="T2380" s="176"/>
    </row>
    <row r="2381" spans="1:20" s="61" customFormat="1" ht="17.25">
      <c r="A2381" s="183" t="s">
        <v>5029</v>
      </c>
      <c r="B2381" s="183" t="s">
        <v>5030</v>
      </c>
      <c r="C2381" s="183" t="s">
        <v>179</v>
      </c>
      <c r="D2381" s="183" t="s">
        <v>179</v>
      </c>
      <c r="E2381" s="184"/>
      <c r="F2381" s="184"/>
      <c r="G2381" s="185"/>
      <c r="H2381" s="185"/>
      <c r="I2381" s="184"/>
      <c r="J2381" s="184"/>
      <c r="K2381" s="183" t="s">
        <v>410</v>
      </c>
      <c r="L2381" s="183"/>
      <c r="M2381" s="186"/>
      <c r="N2381" s="61" t="s">
        <v>410</v>
      </c>
      <c r="P2381" s="175" t="s">
        <v>179</v>
      </c>
      <c r="T2381" s="176"/>
    </row>
    <row r="2382" spans="1:20" s="61" customFormat="1" ht="17.25">
      <c r="A2382" s="183" t="s">
        <v>5031</v>
      </c>
      <c r="B2382" s="183" t="s">
        <v>2151</v>
      </c>
      <c r="C2382" s="183" t="s">
        <v>179</v>
      </c>
      <c r="D2382" s="183" t="s">
        <v>179</v>
      </c>
      <c r="E2382" s="184"/>
      <c r="F2382" s="184"/>
      <c r="G2382" s="188"/>
      <c r="H2382" s="185"/>
      <c r="I2382" s="184"/>
      <c r="J2382" s="184"/>
      <c r="K2382" s="185" t="s">
        <v>410</v>
      </c>
      <c r="L2382" s="185"/>
      <c r="M2382" s="186"/>
      <c r="N2382" s="61" t="s">
        <v>410</v>
      </c>
      <c r="P2382" s="175" t="s">
        <v>179</v>
      </c>
      <c r="T2382" s="176"/>
    </row>
    <row r="2383" spans="1:20" s="61" customFormat="1" ht="17.25">
      <c r="A2383" s="183" t="s">
        <v>5032</v>
      </c>
      <c r="B2383" s="183" t="s">
        <v>5033</v>
      </c>
      <c r="C2383" s="183" t="s">
        <v>97</v>
      </c>
      <c r="D2383" s="183" t="s">
        <v>98</v>
      </c>
      <c r="E2383" s="184">
        <v>125</v>
      </c>
      <c r="F2383" s="184">
        <v>115</v>
      </c>
      <c r="G2383" s="185" t="s">
        <v>494</v>
      </c>
      <c r="H2383" s="185"/>
      <c r="I2383" s="184">
        <v>39.26</v>
      </c>
      <c r="J2383" s="184">
        <v>154.26</v>
      </c>
      <c r="K2383" s="185">
        <v>0</v>
      </c>
      <c r="L2383" s="185"/>
      <c r="M2383" s="186"/>
      <c r="N2383" s="61" t="s">
        <v>51</v>
      </c>
      <c r="P2383" s="175" t="s">
        <v>97</v>
      </c>
      <c r="T2383" s="176"/>
    </row>
    <row r="2384" spans="1:20" s="61" customFormat="1" ht="17.25">
      <c r="A2384" s="183" t="s">
        <v>5034</v>
      </c>
      <c r="B2384" s="183" t="s">
        <v>5035</v>
      </c>
      <c r="C2384" s="183" t="s">
        <v>97</v>
      </c>
      <c r="D2384" s="183" t="s">
        <v>98</v>
      </c>
      <c r="E2384" s="184">
        <v>125</v>
      </c>
      <c r="F2384" s="184">
        <v>115</v>
      </c>
      <c r="G2384" s="185" t="s">
        <v>494</v>
      </c>
      <c r="H2384" s="185"/>
      <c r="I2384" s="184">
        <v>39.26</v>
      </c>
      <c r="J2384" s="184">
        <v>154.26</v>
      </c>
      <c r="K2384" s="185">
        <v>0</v>
      </c>
      <c r="L2384" s="185"/>
      <c r="M2384" s="186"/>
      <c r="N2384" s="61" t="s">
        <v>51</v>
      </c>
      <c r="P2384" s="175" t="s">
        <v>97</v>
      </c>
      <c r="T2384" s="176"/>
    </row>
    <row r="2385" spans="1:20" s="61" customFormat="1" ht="17.25">
      <c r="A2385" s="183" t="s">
        <v>5036</v>
      </c>
      <c r="B2385" s="183" t="s">
        <v>5037</v>
      </c>
      <c r="C2385" s="183" t="s">
        <v>97</v>
      </c>
      <c r="D2385" s="183" t="s">
        <v>98</v>
      </c>
      <c r="E2385" s="184">
        <v>125</v>
      </c>
      <c r="F2385" s="184">
        <v>115</v>
      </c>
      <c r="G2385" s="185" t="s">
        <v>494</v>
      </c>
      <c r="H2385" s="185"/>
      <c r="I2385" s="184">
        <v>39.26</v>
      </c>
      <c r="J2385" s="184">
        <v>154.26</v>
      </c>
      <c r="K2385" s="185">
        <v>0</v>
      </c>
      <c r="L2385" s="185"/>
      <c r="M2385" s="186"/>
      <c r="N2385" s="61" t="s">
        <v>51</v>
      </c>
      <c r="P2385" s="175" t="s">
        <v>97</v>
      </c>
      <c r="T2385" s="176"/>
    </row>
    <row r="2386" spans="1:20" s="61" customFormat="1" ht="17.25">
      <c r="A2386" s="183" t="s">
        <v>5038</v>
      </c>
      <c r="B2386" s="183" t="s">
        <v>5039</v>
      </c>
      <c r="C2386" s="183" t="s">
        <v>210</v>
      </c>
      <c r="D2386" s="183" t="s">
        <v>210</v>
      </c>
      <c r="E2386" s="184"/>
      <c r="F2386" s="184"/>
      <c r="G2386" s="185"/>
      <c r="H2386" s="185"/>
      <c r="I2386" s="184"/>
      <c r="J2386" s="184"/>
      <c r="K2386" s="185" t="s">
        <v>410</v>
      </c>
      <c r="L2386" s="185"/>
      <c r="M2386" s="186"/>
      <c r="N2386" s="61" t="s">
        <v>410</v>
      </c>
      <c r="P2386" s="175" t="s">
        <v>210</v>
      </c>
      <c r="T2386" s="176"/>
    </row>
    <row r="2387" spans="1:20" s="61" customFormat="1" ht="17.25">
      <c r="A2387" s="183" t="s">
        <v>5040</v>
      </c>
      <c r="B2387" s="183" t="s">
        <v>5041</v>
      </c>
      <c r="C2387" s="183" t="s">
        <v>210</v>
      </c>
      <c r="D2387" s="183" t="s">
        <v>210</v>
      </c>
      <c r="E2387" s="184"/>
      <c r="F2387" s="184"/>
      <c r="G2387" s="185"/>
      <c r="H2387" s="185"/>
      <c r="I2387" s="184"/>
      <c r="J2387" s="184"/>
      <c r="K2387" s="185" t="s">
        <v>410</v>
      </c>
      <c r="L2387" s="185"/>
      <c r="M2387" s="186"/>
      <c r="N2387" s="61" t="s">
        <v>410</v>
      </c>
      <c r="P2387" s="175" t="s">
        <v>210</v>
      </c>
      <c r="T2387" s="176"/>
    </row>
    <row r="2388" spans="1:20" s="61" customFormat="1" ht="17.25">
      <c r="A2388" s="183" t="s">
        <v>5042</v>
      </c>
      <c r="B2388" s="183" t="s">
        <v>5043</v>
      </c>
      <c r="C2388" s="183" t="s">
        <v>210</v>
      </c>
      <c r="D2388" s="183" t="s">
        <v>210</v>
      </c>
      <c r="E2388" s="184"/>
      <c r="F2388" s="184"/>
      <c r="G2388" s="185"/>
      <c r="H2388" s="185"/>
      <c r="I2388" s="184"/>
      <c r="J2388" s="184"/>
      <c r="K2388" s="185" t="s">
        <v>410</v>
      </c>
      <c r="L2388" s="185"/>
      <c r="M2388" s="186"/>
      <c r="N2388" s="61" t="s">
        <v>410</v>
      </c>
      <c r="P2388" s="175" t="s">
        <v>210</v>
      </c>
      <c r="T2388" s="176"/>
    </row>
    <row r="2389" spans="1:20" s="61" customFormat="1" ht="17.25">
      <c r="A2389" s="183" t="s">
        <v>5044</v>
      </c>
      <c r="B2389" s="183" t="s">
        <v>5045</v>
      </c>
      <c r="C2389" s="183" t="s">
        <v>279</v>
      </c>
      <c r="D2389" s="183" t="s">
        <v>280</v>
      </c>
      <c r="E2389" s="184">
        <v>479</v>
      </c>
      <c r="F2389" s="184">
        <v>341</v>
      </c>
      <c r="G2389" s="188" t="s">
        <v>329</v>
      </c>
      <c r="H2389" s="185"/>
      <c r="I2389" s="184">
        <v>197.66</v>
      </c>
      <c r="J2389" s="184">
        <v>538.66</v>
      </c>
      <c r="K2389" s="185">
        <v>20</v>
      </c>
      <c r="L2389" s="185"/>
      <c r="M2389" s="186"/>
      <c r="N2389" s="61" t="s">
        <v>51</v>
      </c>
      <c r="P2389" s="175" t="s">
        <v>279</v>
      </c>
      <c r="T2389" s="176"/>
    </row>
    <row r="2390" spans="1:20" s="61" customFormat="1" ht="17.25">
      <c r="A2390" s="183" t="s">
        <v>5046</v>
      </c>
      <c r="B2390" s="183" t="s">
        <v>5047</v>
      </c>
      <c r="C2390" s="183" t="s">
        <v>279</v>
      </c>
      <c r="D2390" s="183" t="s">
        <v>280</v>
      </c>
      <c r="E2390" s="184">
        <v>479</v>
      </c>
      <c r="F2390" s="184">
        <v>341</v>
      </c>
      <c r="G2390" s="185" t="s">
        <v>329</v>
      </c>
      <c r="H2390" s="185"/>
      <c r="I2390" s="184">
        <v>197.66</v>
      </c>
      <c r="J2390" s="184">
        <v>538.66</v>
      </c>
      <c r="K2390" s="185">
        <v>16</v>
      </c>
      <c r="L2390" s="185"/>
      <c r="M2390" s="186"/>
      <c r="N2390" s="61" t="s">
        <v>51</v>
      </c>
      <c r="P2390" s="175" t="s">
        <v>279</v>
      </c>
      <c r="T2390" s="176"/>
    </row>
    <row r="2391" spans="1:20" s="61" customFormat="1" ht="17.25">
      <c r="A2391" s="183" t="s">
        <v>5048</v>
      </c>
      <c r="B2391" s="183" t="s">
        <v>5049</v>
      </c>
      <c r="C2391" s="183" t="s">
        <v>279</v>
      </c>
      <c r="D2391" s="183" t="s">
        <v>280</v>
      </c>
      <c r="E2391" s="184">
        <v>199</v>
      </c>
      <c r="F2391" s="184">
        <v>139</v>
      </c>
      <c r="G2391" s="188" t="s">
        <v>151</v>
      </c>
      <c r="H2391" s="183"/>
      <c r="I2391" s="184">
        <v>49.28</v>
      </c>
      <c r="J2391" s="184">
        <v>188.28</v>
      </c>
      <c r="K2391" s="185">
        <v>0</v>
      </c>
      <c r="L2391" s="185"/>
      <c r="M2391" s="186"/>
      <c r="N2391" s="61" t="s">
        <v>51</v>
      </c>
      <c r="P2391" s="175" t="s">
        <v>279</v>
      </c>
      <c r="T2391" s="176"/>
    </row>
    <row r="2392" spans="1:20" s="61" customFormat="1" ht="17.25">
      <c r="A2392" s="183" t="s">
        <v>5050</v>
      </c>
      <c r="B2392" s="183" t="s">
        <v>5049</v>
      </c>
      <c r="C2392" s="183" t="s">
        <v>279</v>
      </c>
      <c r="D2392" s="183" t="s">
        <v>280</v>
      </c>
      <c r="E2392" s="184">
        <v>199</v>
      </c>
      <c r="F2392" s="184">
        <v>139</v>
      </c>
      <c r="G2392" s="188" t="s">
        <v>151</v>
      </c>
      <c r="H2392" s="183"/>
      <c r="I2392" s="184">
        <v>49.28</v>
      </c>
      <c r="J2392" s="184">
        <v>188.28</v>
      </c>
      <c r="K2392" s="185">
        <v>0</v>
      </c>
      <c r="L2392" s="185"/>
      <c r="M2392" s="186"/>
      <c r="N2392" s="61" t="s">
        <v>51</v>
      </c>
      <c r="P2392" s="175" t="s">
        <v>279</v>
      </c>
      <c r="T2392" s="176"/>
    </row>
    <row r="2393" spans="1:20" s="61" customFormat="1" ht="17.25">
      <c r="A2393" s="183" t="s">
        <v>5051</v>
      </c>
      <c r="B2393" s="183" t="s">
        <v>5049</v>
      </c>
      <c r="C2393" s="183" t="s">
        <v>279</v>
      </c>
      <c r="D2393" s="183" t="s">
        <v>280</v>
      </c>
      <c r="E2393" s="184">
        <v>199</v>
      </c>
      <c r="F2393" s="184">
        <v>139</v>
      </c>
      <c r="G2393" s="188" t="s">
        <v>151</v>
      </c>
      <c r="H2393" s="183"/>
      <c r="I2393" s="184">
        <v>49.28</v>
      </c>
      <c r="J2393" s="184">
        <v>188.28</v>
      </c>
      <c r="K2393" s="185">
        <v>1</v>
      </c>
      <c r="L2393" s="185"/>
      <c r="M2393" s="186"/>
      <c r="N2393" s="61" t="s">
        <v>51</v>
      </c>
      <c r="P2393" s="175" t="s">
        <v>279</v>
      </c>
      <c r="T2393" s="176"/>
    </row>
    <row r="2394" spans="1:20" s="61" customFormat="1" ht="17.25">
      <c r="A2394" s="183" t="s">
        <v>5052</v>
      </c>
      <c r="B2394" s="183" t="s">
        <v>5053</v>
      </c>
      <c r="C2394" s="183" t="s">
        <v>1336</v>
      </c>
      <c r="D2394" s="183" t="s">
        <v>1337</v>
      </c>
      <c r="E2394" s="184"/>
      <c r="F2394" s="184"/>
      <c r="G2394" s="188"/>
      <c r="H2394" s="183"/>
      <c r="I2394" s="184"/>
      <c r="J2394" s="184"/>
      <c r="K2394" s="185" t="s">
        <v>410</v>
      </c>
      <c r="L2394" s="185"/>
      <c r="M2394" s="186"/>
      <c r="N2394" s="61" t="s">
        <v>410</v>
      </c>
      <c r="P2394" s="175" t="s">
        <v>1336</v>
      </c>
      <c r="T2394" s="176"/>
    </row>
    <row r="2395" spans="1:20" s="61" customFormat="1" ht="17.25">
      <c r="A2395" s="183" t="s">
        <v>5054</v>
      </c>
      <c r="B2395" s="183" t="s">
        <v>5055</v>
      </c>
      <c r="C2395" s="183" t="s">
        <v>2036</v>
      </c>
      <c r="D2395" s="183" t="s">
        <v>2036</v>
      </c>
      <c r="E2395" s="184"/>
      <c r="F2395" s="184"/>
      <c r="G2395" s="188"/>
      <c r="H2395" s="185"/>
      <c r="I2395" s="184"/>
      <c r="J2395" s="184"/>
      <c r="K2395" s="185" t="s">
        <v>410</v>
      </c>
      <c r="L2395" s="185"/>
      <c r="M2395" s="186"/>
      <c r="N2395" s="61" t="s">
        <v>410</v>
      </c>
      <c r="P2395" s="175" t="s">
        <v>2036</v>
      </c>
      <c r="T2395" s="176"/>
    </row>
    <row r="2396" spans="1:20" s="61" customFormat="1" ht="17.25">
      <c r="A2396" s="183" t="s">
        <v>5056</v>
      </c>
      <c r="B2396" s="183" t="s">
        <v>5057</v>
      </c>
      <c r="C2396" s="183" t="s">
        <v>2094</v>
      </c>
      <c r="D2396" s="183" t="s">
        <v>2095</v>
      </c>
      <c r="E2396" s="184">
        <v>96</v>
      </c>
      <c r="F2396" s="184">
        <v>48</v>
      </c>
      <c r="G2396" s="188" t="s">
        <v>783</v>
      </c>
      <c r="H2396" s="185" t="s">
        <v>2294</v>
      </c>
      <c r="I2396" s="184">
        <v>56.18</v>
      </c>
      <c r="J2396" s="184">
        <v>104.18</v>
      </c>
      <c r="K2396" s="185">
        <v>11</v>
      </c>
      <c r="L2396" s="185"/>
      <c r="M2396" s="186"/>
      <c r="N2396" s="61" t="s">
        <v>51</v>
      </c>
      <c r="P2396" s="175" t="s">
        <v>2094</v>
      </c>
      <c r="T2396" s="176"/>
    </row>
    <row r="2397" spans="1:20" s="61" customFormat="1" ht="17.25">
      <c r="A2397" s="183" t="s">
        <v>5058</v>
      </c>
      <c r="B2397" s="183" t="s">
        <v>5057</v>
      </c>
      <c r="C2397" s="183" t="s">
        <v>2094</v>
      </c>
      <c r="D2397" s="183" t="s">
        <v>2095</v>
      </c>
      <c r="E2397" s="184">
        <v>105</v>
      </c>
      <c r="F2397" s="184">
        <v>31.5</v>
      </c>
      <c r="G2397" s="188" t="s">
        <v>2166</v>
      </c>
      <c r="H2397" s="185" t="s">
        <v>2294</v>
      </c>
      <c r="I2397" s="184">
        <v>56.18</v>
      </c>
      <c r="J2397" s="184">
        <v>87.68</v>
      </c>
      <c r="K2397" s="185">
        <v>58</v>
      </c>
      <c r="L2397" s="185"/>
      <c r="M2397" s="186"/>
      <c r="N2397" s="61" t="s">
        <v>51</v>
      </c>
      <c r="P2397" s="175" t="s">
        <v>2094</v>
      </c>
      <c r="T2397" s="176"/>
    </row>
    <row r="2398" spans="1:20" s="61" customFormat="1" ht="17.25">
      <c r="A2398" s="183" t="s">
        <v>5059</v>
      </c>
      <c r="B2398" s="183" t="s">
        <v>5060</v>
      </c>
      <c r="C2398" s="183" t="s">
        <v>49</v>
      </c>
      <c r="D2398" s="183" t="s">
        <v>50</v>
      </c>
      <c r="E2398" s="184">
        <v>245</v>
      </c>
      <c r="F2398" s="184">
        <v>200</v>
      </c>
      <c r="G2398" s="188" t="s">
        <v>94</v>
      </c>
      <c r="H2398" s="185"/>
      <c r="I2398" s="184">
        <v>98.6</v>
      </c>
      <c r="J2398" s="184">
        <v>298.6</v>
      </c>
      <c r="K2398" s="185">
        <v>122</v>
      </c>
      <c r="L2398" s="185"/>
      <c r="M2398" s="186"/>
      <c r="N2398" s="61" t="s">
        <v>51</v>
      </c>
      <c r="P2398" s="175" t="s">
        <v>49</v>
      </c>
      <c r="T2398" s="176"/>
    </row>
    <row r="2399" spans="1:20" s="61" customFormat="1" ht="17.25">
      <c r="A2399" s="183" t="s">
        <v>5061</v>
      </c>
      <c r="B2399" s="183" t="s">
        <v>5062</v>
      </c>
      <c r="C2399" s="183" t="s">
        <v>49</v>
      </c>
      <c r="D2399" s="183" t="s">
        <v>50</v>
      </c>
      <c r="E2399" s="184">
        <v>245</v>
      </c>
      <c r="F2399" s="184">
        <v>200</v>
      </c>
      <c r="G2399" s="188" t="s">
        <v>94</v>
      </c>
      <c r="H2399" s="185"/>
      <c r="I2399" s="184">
        <v>98.6</v>
      </c>
      <c r="J2399" s="184">
        <v>298.6</v>
      </c>
      <c r="K2399" s="185">
        <v>117</v>
      </c>
      <c r="L2399" s="185"/>
      <c r="M2399" s="186"/>
      <c r="N2399" s="61" t="s">
        <v>51</v>
      </c>
      <c r="P2399" s="175" t="s">
        <v>49</v>
      </c>
      <c r="T2399" s="176"/>
    </row>
    <row r="2400" spans="1:20" s="61" customFormat="1" ht="17.25">
      <c r="A2400" s="183" t="s">
        <v>5063</v>
      </c>
      <c r="B2400" s="183" t="s">
        <v>5064</v>
      </c>
      <c r="C2400" s="183" t="s">
        <v>179</v>
      </c>
      <c r="D2400" s="183" t="s">
        <v>179</v>
      </c>
      <c r="E2400" s="184">
        <v>40</v>
      </c>
      <c r="F2400" s="184">
        <v>23</v>
      </c>
      <c r="G2400" s="188" t="s">
        <v>5065</v>
      </c>
      <c r="H2400" s="185"/>
      <c r="I2400" s="184">
        <v>14.95</v>
      </c>
      <c r="J2400" s="184">
        <v>37.22</v>
      </c>
      <c r="K2400" s="185">
        <v>198</v>
      </c>
      <c r="L2400" s="185"/>
      <c r="M2400" s="186"/>
      <c r="N2400" s="61" t="s">
        <v>51</v>
      </c>
      <c r="P2400" s="175" t="s">
        <v>179</v>
      </c>
      <c r="T2400" s="176"/>
    </row>
    <row r="2401" spans="1:20" s="61" customFormat="1" ht="17.25">
      <c r="A2401" s="183" t="s">
        <v>5066</v>
      </c>
      <c r="B2401" s="183" t="s">
        <v>5067</v>
      </c>
      <c r="C2401" s="183" t="s">
        <v>179</v>
      </c>
      <c r="D2401" s="183" t="s">
        <v>179</v>
      </c>
      <c r="E2401" s="184"/>
      <c r="F2401" s="184"/>
      <c r="G2401" s="185"/>
      <c r="H2401" s="185"/>
      <c r="I2401" s="184"/>
      <c r="J2401" s="184"/>
      <c r="K2401" s="185" t="s">
        <v>410</v>
      </c>
      <c r="L2401" s="185"/>
      <c r="M2401" s="186"/>
      <c r="N2401" s="61" t="s">
        <v>410</v>
      </c>
      <c r="P2401" s="175" t="s">
        <v>179</v>
      </c>
      <c r="T2401" s="176"/>
    </row>
    <row r="2402" spans="1:20" s="61" customFormat="1" ht="17.25">
      <c r="A2402" s="183" t="s">
        <v>5068</v>
      </c>
      <c r="B2402" s="183" t="s">
        <v>5069</v>
      </c>
      <c r="C2402" s="183" t="s">
        <v>2036</v>
      </c>
      <c r="D2402" s="183" t="s">
        <v>2036</v>
      </c>
      <c r="E2402" s="184">
        <v>110</v>
      </c>
      <c r="F2402" s="184">
        <v>110</v>
      </c>
      <c r="G2402" s="185"/>
      <c r="H2402" s="185"/>
      <c r="I2402" s="184">
        <v>41.9</v>
      </c>
      <c r="J2402" s="184">
        <v>151.9</v>
      </c>
      <c r="K2402" s="185">
        <v>100</v>
      </c>
      <c r="L2402" s="185" t="s">
        <v>76</v>
      </c>
      <c r="M2402" s="186" t="s">
        <v>250</v>
      </c>
      <c r="N2402" s="61" t="s">
        <v>51</v>
      </c>
      <c r="P2402" s="175" t="s">
        <v>2036</v>
      </c>
      <c r="T2402" s="176"/>
    </row>
    <row r="2403" spans="1:20" s="61" customFormat="1" ht="17.25">
      <c r="A2403" s="183" t="s">
        <v>5070</v>
      </c>
      <c r="B2403" s="183" t="s">
        <v>5071</v>
      </c>
      <c r="C2403" s="183" t="s">
        <v>116</v>
      </c>
      <c r="D2403" s="183" t="s">
        <v>117</v>
      </c>
      <c r="E2403" s="184"/>
      <c r="F2403" s="184"/>
      <c r="G2403" s="185"/>
      <c r="H2403" s="185"/>
      <c r="I2403" s="184"/>
      <c r="J2403" s="184"/>
      <c r="K2403" s="185" t="s">
        <v>410</v>
      </c>
      <c r="L2403" s="185"/>
      <c r="M2403" s="186"/>
      <c r="N2403" s="61" t="s">
        <v>410</v>
      </c>
      <c r="P2403" s="175" t="s">
        <v>116</v>
      </c>
      <c r="T2403" s="176"/>
    </row>
    <row r="2404" spans="1:20" s="61" customFormat="1" ht="17.25">
      <c r="A2404" s="183" t="s">
        <v>5072</v>
      </c>
      <c r="B2404" s="183" t="s">
        <v>5073</v>
      </c>
      <c r="C2404" s="183" t="s">
        <v>116</v>
      </c>
      <c r="D2404" s="183" t="s">
        <v>117</v>
      </c>
      <c r="E2404" s="184"/>
      <c r="F2404" s="184"/>
      <c r="G2404" s="185"/>
      <c r="H2404" s="185"/>
      <c r="I2404" s="184"/>
      <c r="J2404" s="184"/>
      <c r="K2404" s="185" t="s">
        <v>410</v>
      </c>
      <c r="L2404" s="185"/>
      <c r="M2404" s="186"/>
      <c r="N2404" s="61" t="s">
        <v>410</v>
      </c>
      <c r="P2404" s="175" t="s">
        <v>116</v>
      </c>
      <c r="T2404" s="176"/>
    </row>
    <row r="2405" spans="1:20" s="61" customFormat="1" ht="17.25">
      <c r="A2405" s="183" t="s">
        <v>5074</v>
      </c>
      <c r="B2405" s="183" t="s">
        <v>5075</v>
      </c>
      <c r="C2405" s="183" t="s">
        <v>116</v>
      </c>
      <c r="D2405" s="183" t="s">
        <v>117</v>
      </c>
      <c r="E2405" s="184"/>
      <c r="F2405" s="184"/>
      <c r="G2405" s="188"/>
      <c r="H2405" s="185"/>
      <c r="I2405" s="184"/>
      <c r="J2405" s="184"/>
      <c r="K2405" s="185" t="s">
        <v>410</v>
      </c>
      <c r="L2405" s="185"/>
      <c r="M2405" s="186"/>
      <c r="N2405" s="61" t="s">
        <v>410</v>
      </c>
      <c r="P2405" s="175" t="s">
        <v>116</v>
      </c>
      <c r="T2405" s="176"/>
    </row>
    <row r="2406" spans="1:20" s="61" customFormat="1" ht="17.25">
      <c r="A2406" s="183" t="s">
        <v>3351</v>
      </c>
      <c r="B2406" s="183" t="s">
        <v>5076</v>
      </c>
      <c r="C2406" s="183" t="s">
        <v>2094</v>
      </c>
      <c r="D2406" s="183" t="s">
        <v>2095</v>
      </c>
      <c r="E2406" s="184"/>
      <c r="F2406" s="184"/>
      <c r="G2406" s="188"/>
      <c r="H2406" s="185"/>
      <c r="I2406" s="184"/>
      <c r="J2406" s="184"/>
      <c r="K2406" s="185" t="s">
        <v>410</v>
      </c>
      <c r="L2406" s="185"/>
      <c r="M2406" s="186"/>
      <c r="N2406" s="61" t="s">
        <v>410</v>
      </c>
      <c r="P2406" s="175" t="s">
        <v>2094</v>
      </c>
      <c r="T2406" s="176"/>
    </row>
    <row r="2407" spans="1:20" s="61" customFormat="1" ht="17.25">
      <c r="A2407" s="183" t="s">
        <v>3355</v>
      </c>
      <c r="B2407" s="183" t="s">
        <v>5076</v>
      </c>
      <c r="C2407" s="183" t="s">
        <v>2094</v>
      </c>
      <c r="D2407" s="183" t="s">
        <v>2095</v>
      </c>
      <c r="E2407" s="184"/>
      <c r="F2407" s="184"/>
      <c r="G2407" s="185"/>
      <c r="H2407" s="185"/>
      <c r="I2407" s="184"/>
      <c r="J2407" s="184"/>
      <c r="K2407" s="185" t="s">
        <v>410</v>
      </c>
      <c r="L2407" s="185"/>
      <c r="M2407" s="186"/>
      <c r="N2407" s="61" t="s">
        <v>410</v>
      </c>
      <c r="P2407" s="175" t="s">
        <v>2094</v>
      </c>
      <c r="T2407" s="176"/>
    </row>
    <row r="2408" spans="1:20" s="61" customFormat="1" ht="17.25">
      <c r="A2408" s="183" t="s">
        <v>5077</v>
      </c>
      <c r="B2408" s="183" t="s">
        <v>5078</v>
      </c>
      <c r="C2408" s="183" t="s">
        <v>5079</v>
      </c>
      <c r="D2408" s="183" t="s">
        <v>5080</v>
      </c>
      <c r="E2408" s="184">
        <v>488.99</v>
      </c>
      <c r="F2408" s="184">
        <v>488.99</v>
      </c>
      <c r="G2408" s="188"/>
      <c r="H2408" s="185"/>
      <c r="I2408" s="184">
        <v>229</v>
      </c>
      <c r="J2408" s="184">
        <v>717.99</v>
      </c>
      <c r="K2408" s="185">
        <v>0</v>
      </c>
      <c r="L2408" s="185"/>
      <c r="M2408" s="186"/>
      <c r="N2408" s="61" t="s">
        <v>51</v>
      </c>
      <c r="P2408" s="175" t="s">
        <v>5079</v>
      </c>
      <c r="T2408" s="176"/>
    </row>
    <row r="2409" spans="1:20" s="61" customFormat="1" ht="17.25">
      <c r="A2409" s="183" t="s">
        <v>5081</v>
      </c>
      <c r="B2409" s="183" t="s">
        <v>5082</v>
      </c>
      <c r="C2409" s="183" t="s">
        <v>73</v>
      </c>
      <c r="D2409" s="183" t="s">
        <v>74</v>
      </c>
      <c r="E2409" s="184"/>
      <c r="F2409" s="184"/>
      <c r="G2409" s="185"/>
      <c r="H2409" s="185"/>
      <c r="I2409" s="184"/>
      <c r="J2409" s="184"/>
      <c r="K2409" s="185" t="s">
        <v>410</v>
      </c>
      <c r="L2409" s="185"/>
      <c r="M2409" s="186"/>
      <c r="N2409" s="61" t="s">
        <v>410</v>
      </c>
      <c r="P2409" s="175" t="s">
        <v>73</v>
      </c>
      <c r="T2409" s="176"/>
    </row>
    <row r="2410" spans="1:20" s="61" customFormat="1" ht="17.25">
      <c r="A2410" s="183" t="s">
        <v>5083</v>
      </c>
      <c r="B2410" s="183" t="s">
        <v>5084</v>
      </c>
      <c r="C2410" s="183" t="s">
        <v>73</v>
      </c>
      <c r="D2410" s="183" t="s">
        <v>74</v>
      </c>
      <c r="E2410" s="184">
        <v>470</v>
      </c>
      <c r="F2410" s="184">
        <v>370</v>
      </c>
      <c r="G2410" s="185" t="s">
        <v>214</v>
      </c>
      <c r="H2410" s="185"/>
      <c r="I2410" s="184">
        <v>137.08</v>
      </c>
      <c r="J2410" s="184">
        <v>507.08</v>
      </c>
      <c r="K2410" s="185">
        <v>5</v>
      </c>
      <c r="L2410" s="185"/>
      <c r="M2410" s="186"/>
      <c r="N2410" s="61" t="s">
        <v>51</v>
      </c>
      <c r="P2410" s="175" t="s">
        <v>73</v>
      </c>
      <c r="T2410" s="176"/>
    </row>
    <row r="2411" spans="1:20" s="61" customFormat="1" ht="17.25">
      <c r="A2411" s="183" t="s">
        <v>5085</v>
      </c>
      <c r="B2411" s="183" t="s">
        <v>5086</v>
      </c>
      <c r="C2411" s="183" t="s">
        <v>73</v>
      </c>
      <c r="D2411" s="183" t="s">
        <v>74</v>
      </c>
      <c r="E2411" s="184">
        <v>470</v>
      </c>
      <c r="F2411" s="184">
        <v>370</v>
      </c>
      <c r="G2411" s="188" t="s">
        <v>214</v>
      </c>
      <c r="H2411" s="185"/>
      <c r="I2411" s="184">
        <v>137.08</v>
      </c>
      <c r="J2411" s="184">
        <v>507.08</v>
      </c>
      <c r="K2411" s="183">
        <v>29</v>
      </c>
      <c r="L2411" s="183"/>
      <c r="M2411" s="186"/>
      <c r="N2411" s="61" t="s">
        <v>51</v>
      </c>
      <c r="P2411" s="175" t="s">
        <v>73</v>
      </c>
      <c r="T2411" s="176"/>
    </row>
    <row r="2412" spans="1:20" s="61" customFormat="1" ht="17.25">
      <c r="A2412" s="183" t="s">
        <v>5087</v>
      </c>
      <c r="B2412" s="183" t="s">
        <v>5088</v>
      </c>
      <c r="C2412" s="183" t="s">
        <v>73</v>
      </c>
      <c r="D2412" s="183" t="s">
        <v>74</v>
      </c>
      <c r="E2412" s="184"/>
      <c r="F2412" s="184"/>
      <c r="G2412" s="188"/>
      <c r="H2412" s="185"/>
      <c r="I2412" s="184"/>
      <c r="J2412" s="184"/>
      <c r="K2412" s="185" t="s">
        <v>410</v>
      </c>
      <c r="L2412" s="185"/>
      <c r="M2412" s="186"/>
      <c r="N2412" s="61" t="s">
        <v>410</v>
      </c>
      <c r="P2412" s="175" t="s">
        <v>73</v>
      </c>
      <c r="T2412" s="176"/>
    </row>
    <row r="2413" spans="1:20" s="61" customFormat="1" ht="17.25">
      <c r="A2413" s="183" t="s">
        <v>5089</v>
      </c>
      <c r="B2413" s="183" t="s">
        <v>5069</v>
      </c>
      <c r="C2413" s="183" t="s">
        <v>2036</v>
      </c>
      <c r="D2413" s="183" t="s">
        <v>2036</v>
      </c>
      <c r="E2413" s="184">
        <v>106</v>
      </c>
      <c r="F2413" s="184">
        <v>90.1</v>
      </c>
      <c r="G2413" s="188" t="s">
        <v>88</v>
      </c>
      <c r="H2413" s="185" t="s">
        <v>56</v>
      </c>
      <c r="I2413" s="184">
        <v>41.05</v>
      </c>
      <c r="J2413" s="184">
        <v>131.15</v>
      </c>
      <c r="K2413" s="185">
        <v>312</v>
      </c>
      <c r="L2413" s="185"/>
      <c r="M2413" s="186"/>
      <c r="N2413" s="61" t="s">
        <v>51</v>
      </c>
      <c r="P2413" s="175" t="s">
        <v>2036</v>
      </c>
      <c r="T2413" s="176"/>
    </row>
    <row r="2414" spans="1:20" s="61" customFormat="1" ht="17.25">
      <c r="A2414" s="183" t="s">
        <v>5090</v>
      </c>
      <c r="B2414" s="183" t="s">
        <v>5069</v>
      </c>
      <c r="C2414" s="183" t="s">
        <v>2036</v>
      </c>
      <c r="D2414" s="183" t="s">
        <v>2036</v>
      </c>
      <c r="E2414" s="184">
        <v>110</v>
      </c>
      <c r="F2414" s="184">
        <v>110</v>
      </c>
      <c r="G2414" s="185"/>
      <c r="H2414" s="185"/>
      <c r="I2414" s="184">
        <v>42.22</v>
      </c>
      <c r="J2414" s="184">
        <v>152.22</v>
      </c>
      <c r="K2414" s="185">
        <v>364</v>
      </c>
      <c r="L2414" s="185"/>
      <c r="M2414" s="186"/>
      <c r="N2414" s="61" t="s">
        <v>51</v>
      </c>
      <c r="P2414" s="175" t="s">
        <v>2036</v>
      </c>
      <c r="T2414" s="176"/>
    </row>
    <row r="2415" spans="1:20" s="61" customFormat="1" ht="17.25">
      <c r="A2415" s="183" t="s">
        <v>5091</v>
      </c>
      <c r="B2415" s="183" t="s">
        <v>5092</v>
      </c>
      <c r="C2415" s="183" t="s">
        <v>2036</v>
      </c>
      <c r="D2415" s="183" t="s">
        <v>2036</v>
      </c>
      <c r="E2415" s="184"/>
      <c r="F2415" s="184"/>
      <c r="G2415" s="188"/>
      <c r="H2415" s="185"/>
      <c r="I2415" s="184"/>
      <c r="J2415" s="184"/>
      <c r="K2415" s="185" t="s">
        <v>410</v>
      </c>
      <c r="L2415" s="185"/>
      <c r="M2415" s="186"/>
      <c r="N2415" s="61" t="s">
        <v>410</v>
      </c>
      <c r="P2415" s="175" t="s">
        <v>2036</v>
      </c>
      <c r="T2415" s="176"/>
    </row>
    <row r="2416" spans="1:20" s="61" customFormat="1" ht="17.25">
      <c r="A2416" s="183" t="s">
        <v>5093</v>
      </c>
      <c r="B2416" s="183" t="s">
        <v>5094</v>
      </c>
      <c r="C2416" s="183" t="s">
        <v>2036</v>
      </c>
      <c r="D2416" s="183" t="s">
        <v>2036</v>
      </c>
      <c r="E2416" s="184"/>
      <c r="F2416" s="184"/>
      <c r="G2416" s="188"/>
      <c r="H2416" s="185"/>
      <c r="I2416" s="184"/>
      <c r="J2416" s="184"/>
      <c r="K2416" s="185" t="s">
        <v>410</v>
      </c>
      <c r="L2416" s="185"/>
      <c r="M2416" s="186"/>
      <c r="N2416" s="61" t="s">
        <v>410</v>
      </c>
      <c r="P2416" s="175" t="s">
        <v>2036</v>
      </c>
      <c r="T2416" s="176"/>
    </row>
    <row r="2417" spans="1:20" s="61" customFormat="1" ht="17.25">
      <c r="A2417" s="183" t="s">
        <v>5095</v>
      </c>
      <c r="B2417" s="183" t="s">
        <v>5092</v>
      </c>
      <c r="C2417" s="183" t="s">
        <v>2036</v>
      </c>
      <c r="D2417" s="183" t="s">
        <v>2036</v>
      </c>
      <c r="E2417" s="184">
        <v>130</v>
      </c>
      <c r="F2417" s="184">
        <v>130</v>
      </c>
      <c r="G2417" s="188"/>
      <c r="H2417" s="185"/>
      <c r="I2417" s="184">
        <v>50.32</v>
      </c>
      <c r="J2417" s="184">
        <v>180.32</v>
      </c>
      <c r="K2417" s="183">
        <v>0</v>
      </c>
      <c r="L2417" s="183" t="s">
        <v>76</v>
      </c>
      <c r="M2417" s="186" t="s">
        <v>250</v>
      </c>
      <c r="N2417" s="61" t="s">
        <v>51</v>
      </c>
      <c r="P2417" s="175" t="s">
        <v>2036</v>
      </c>
      <c r="T2417" s="176"/>
    </row>
    <row r="2418" spans="1:20" s="61" customFormat="1" ht="17.25">
      <c r="A2418" s="183" t="s">
        <v>5096</v>
      </c>
      <c r="B2418" s="183" t="s">
        <v>5097</v>
      </c>
      <c r="C2418" s="183" t="s">
        <v>2036</v>
      </c>
      <c r="D2418" s="183" t="s">
        <v>2036</v>
      </c>
      <c r="E2418" s="184">
        <v>130</v>
      </c>
      <c r="F2418" s="184">
        <v>130</v>
      </c>
      <c r="G2418" s="188"/>
      <c r="H2418" s="185"/>
      <c r="I2418" s="184">
        <v>49.79</v>
      </c>
      <c r="J2418" s="184">
        <v>179.79</v>
      </c>
      <c r="K2418" s="185">
        <v>295</v>
      </c>
      <c r="L2418" s="185"/>
      <c r="M2418" s="186"/>
      <c r="N2418" s="61" t="s">
        <v>51</v>
      </c>
      <c r="P2418" s="175" t="s">
        <v>2036</v>
      </c>
      <c r="T2418" s="176"/>
    </row>
    <row r="2419" spans="1:20" s="61" customFormat="1" ht="17.25">
      <c r="A2419" s="183" t="s">
        <v>5098</v>
      </c>
      <c r="B2419" s="183" t="s">
        <v>5099</v>
      </c>
      <c r="C2419" s="183" t="s">
        <v>2036</v>
      </c>
      <c r="D2419" s="183" t="s">
        <v>2036</v>
      </c>
      <c r="E2419" s="184"/>
      <c r="F2419" s="184"/>
      <c r="G2419" s="185"/>
      <c r="H2419" s="185"/>
      <c r="I2419" s="184"/>
      <c r="J2419" s="184"/>
      <c r="K2419" s="185" t="s">
        <v>410</v>
      </c>
      <c r="L2419" s="185"/>
      <c r="M2419" s="186"/>
      <c r="N2419" s="61" t="s">
        <v>410</v>
      </c>
      <c r="P2419" s="175" t="s">
        <v>2036</v>
      </c>
      <c r="T2419" s="176"/>
    </row>
    <row r="2420" spans="1:20" s="61" customFormat="1" ht="17.25">
      <c r="A2420" s="183" t="s">
        <v>5100</v>
      </c>
      <c r="B2420" s="183" t="s">
        <v>5101</v>
      </c>
      <c r="C2420" s="183" t="s">
        <v>2036</v>
      </c>
      <c r="D2420" s="183" t="s">
        <v>2036</v>
      </c>
      <c r="E2420" s="184">
        <v>130</v>
      </c>
      <c r="F2420" s="184">
        <v>130</v>
      </c>
      <c r="G2420" s="188"/>
      <c r="H2420" s="185"/>
      <c r="I2420" s="184">
        <v>42.22</v>
      </c>
      <c r="J2420" s="184">
        <v>172.22</v>
      </c>
      <c r="K2420" s="185">
        <v>207</v>
      </c>
      <c r="L2420" s="185"/>
      <c r="M2420" s="186"/>
      <c r="N2420" s="61" t="s">
        <v>51</v>
      </c>
      <c r="P2420" s="175" t="s">
        <v>2036</v>
      </c>
      <c r="T2420" s="176"/>
    </row>
    <row r="2421" spans="1:20" s="61" customFormat="1" ht="17.25">
      <c r="A2421" s="183" t="s">
        <v>5102</v>
      </c>
      <c r="B2421" s="183" t="s">
        <v>5103</v>
      </c>
      <c r="C2421" s="183" t="s">
        <v>2036</v>
      </c>
      <c r="D2421" s="183" t="s">
        <v>2036</v>
      </c>
      <c r="E2421" s="184">
        <v>130</v>
      </c>
      <c r="F2421" s="184">
        <v>130</v>
      </c>
      <c r="G2421" s="188"/>
      <c r="H2421" s="185"/>
      <c r="I2421" s="184">
        <v>42.22</v>
      </c>
      <c r="J2421" s="184">
        <v>172.22</v>
      </c>
      <c r="K2421" s="185">
        <v>207</v>
      </c>
      <c r="L2421" s="185"/>
      <c r="M2421" s="186"/>
      <c r="N2421" s="61" t="s">
        <v>51</v>
      </c>
      <c r="P2421" s="175" t="s">
        <v>2036</v>
      </c>
      <c r="T2421" s="176"/>
    </row>
    <row r="2422" spans="1:20" s="61" customFormat="1" ht="17.25">
      <c r="A2422" s="183" t="s">
        <v>5104</v>
      </c>
      <c r="B2422" s="183" t="s">
        <v>5069</v>
      </c>
      <c r="C2422" s="183" t="s">
        <v>2036</v>
      </c>
      <c r="D2422" s="183" t="s">
        <v>2036</v>
      </c>
      <c r="E2422" s="184"/>
      <c r="F2422" s="184"/>
      <c r="G2422" s="188"/>
      <c r="H2422" s="185"/>
      <c r="I2422" s="184"/>
      <c r="J2422" s="184"/>
      <c r="K2422" s="185" t="s">
        <v>410</v>
      </c>
      <c r="L2422" s="185"/>
      <c r="M2422" s="186"/>
      <c r="N2422" s="61" t="s">
        <v>410</v>
      </c>
      <c r="P2422" s="175" t="s">
        <v>2036</v>
      </c>
      <c r="T2422" s="176"/>
    </row>
    <row r="2423" spans="1:20" s="61" customFormat="1" ht="17.25">
      <c r="A2423" s="183" t="s">
        <v>5105</v>
      </c>
      <c r="B2423" s="183" t="s">
        <v>5106</v>
      </c>
      <c r="C2423" s="183" t="s">
        <v>2036</v>
      </c>
      <c r="D2423" s="183" t="s">
        <v>2036</v>
      </c>
      <c r="E2423" s="184">
        <v>118</v>
      </c>
      <c r="F2423" s="184">
        <v>118</v>
      </c>
      <c r="G2423" s="185"/>
      <c r="H2423" s="185"/>
      <c r="I2423" s="184">
        <v>42.22</v>
      </c>
      <c r="J2423" s="184">
        <v>160.22</v>
      </c>
      <c r="K2423" s="185">
        <v>2</v>
      </c>
      <c r="L2423" s="185" t="s">
        <v>57</v>
      </c>
      <c r="M2423" s="186" t="s">
        <v>250</v>
      </c>
      <c r="N2423" s="61" t="s">
        <v>51</v>
      </c>
      <c r="P2423" s="175" t="s">
        <v>2036</v>
      </c>
      <c r="T2423" s="176"/>
    </row>
    <row r="2424" spans="1:20" s="61" customFormat="1" ht="17.25">
      <c r="A2424" s="183" t="s">
        <v>5107</v>
      </c>
      <c r="B2424" s="183" t="s">
        <v>5108</v>
      </c>
      <c r="C2424" s="183" t="s">
        <v>2036</v>
      </c>
      <c r="D2424" s="183" t="s">
        <v>2036</v>
      </c>
      <c r="E2424" s="184">
        <v>118</v>
      </c>
      <c r="F2424" s="184">
        <v>118</v>
      </c>
      <c r="G2424" s="185"/>
      <c r="H2424" s="185"/>
      <c r="I2424" s="184">
        <v>43.99</v>
      </c>
      <c r="J2424" s="184">
        <v>161.99</v>
      </c>
      <c r="K2424" s="185">
        <v>0</v>
      </c>
      <c r="L2424" s="185" t="s">
        <v>130</v>
      </c>
      <c r="M2424" s="186" t="s">
        <v>870</v>
      </c>
      <c r="N2424" s="61" t="s">
        <v>51</v>
      </c>
      <c r="P2424" s="175" t="s">
        <v>2036</v>
      </c>
      <c r="T2424" s="176"/>
    </row>
    <row r="2425" spans="1:20" s="61" customFormat="1" ht="17.25">
      <c r="A2425" s="183" t="s">
        <v>5109</v>
      </c>
      <c r="B2425" s="183" t="s">
        <v>5110</v>
      </c>
      <c r="C2425" s="183" t="s">
        <v>116</v>
      </c>
      <c r="D2425" s="183" t="s">
        <v>117</v>
      </c>
      <c r="E2425" s="184"/>
      <c r="F2425" s="184"/>
      <c r="G2425" s="185"/>
      <c r="H2425" s="185"/>
      <c r="I2425" s="184"/>
      <c r="J2425" s="184"/>
      <c r="K2425" s="185" t="s">
        <v>410</v>
      </c>
      <c r="L2425" s="185"/>
      <c r="M2425" s="186"/>
      <c r="N2425" s="61" t="s">
        <v>410</v>
      </c>
      <c r="P2425" s="175" t="s">
        <v>116</v>
      </c>
      <c r="T2425" s="176"/>
    </row>
    <row r="2426" spans="1:20" s="61" customFormat="1" ht="17.25">
      <c r="A2426" s="183" t="s">
        <v>5111</v>
      </c>
      <c r="B2426" s="183" t="s">
        <v>5112</v>
      </c>
      <c r="C2426" s="183" t="s">
        <v>116</v>
      </c>
      <c r="D2426" s="183" t="s">
        <v>117</v>
      </c>
      <c r="E2426" s="184">
        <v>225</v>
      </c>
      <c r="F2426" s="184">
        <v>205</v>
      </c>
      <c r="G2426" s="185" t="s">
        <v>55</v>
      </c>
      <c r="H2426" s="185"/>
      <c r="I2426" s="184">
        <v>78.09</v>
      </c>
      <c r="J2426" s="184">
        <v>283.09</v>
      </c>
      <c r="K2426" s="185">
        <v>1</v>
      </c>
      <c r="L2426" s="185"/>
      <c r="M2426" s="186"/>
      <c r="N2426" s="61" t="s">
        <v>51</v>
      </c>
      <c r="P2426" s="175" t="s">
        <v>116</v>
      </c>
      <c r="T2426" s="176"/>
    </row>
    <row r="2427" spans="1:20" s="61" customFormat="1" ht="17.25">
      <c r="A2427" s="183" t="s">
        <v>5113</v>
      </c>
      <c r="B2427" s="183" t="s">
        <v>5114</v>
      </c>
      <c r="C2427" s="183" t="s">
        <v>335</v>
      </c>
      <c r="D2427" s="183" t="s">
        <v>336</v>
      </c>
      <c r="E2427" s="184">
        <v>200</v>
      </c>
      <c r="F2427" s="184">
        <v>150</v>
      </c>
      <c r="G2427" s="188" t="s">
        <v>180</v>
      </c>
      <c r="H2427" s="185"/>
      <c r="I2427" s="184">
        <v>120.38</v>
      </c>
      <c r="J2427" s="184">
        <v>270.38</v>
      </c>
      <c r="K2427" s="185">
        <v>0</v>
      </c>
      <c r="L2427" s="185"/>
      <c r="M2427" s="186"/>
      <c r="N2427" s="61" t="s">
        <v>51</v>
      </c>
      <c r="P2427" s="175" t="s">
        <v>335</v>
      </c>
      <c r="T2427" s="176"/>
    </row>
    <row r="2428" spans="1:20" s="61" customFormat="1" ht="17.25">
      <c r="A2428" s="183" t="s">
        <v>5115</v>
      </c>
      <c r="B2428" s="183" t="s">
        <v>5116</v>
      </c>
      <c r="C2428" s="183" t="s">
        <v>335</v>
      </c>
      <c r="D2428" s="183" t="s">
        <v>336</v>
      </c>
      <c r="E2428" s="184">
        <v>200</v>
      </c>
      <c r="F2428" s="184">
        <v>150</v>
      </c>
      <c r="G2428" s="185" t="s">
        <v>180</v>
      </c>
      <c r="H2428" s="185"/>
      <c r="I2428" s="184">
        <v>120.38</v>
      </c>
      <c r="J2428" s="184">
        <v>270.38</v>
      </c>
      <c r="K2428" s="185">
        <v>15</v>
      </c>
      <c r="L2428" s="185"/>
      <c r="M2428" s="186"/>
      <c r="N2428" s="61" t="s">
        <v>51</v>
      </c>
      <c r="P2428" s="175" t="s">
        <v>335</v>
      </c>
      <c r="T2428" s="176"/>
    </row>
    <row r="2429" spans="1:20" s="61" customFormat="1" ht="17.25">
      <c r="A2429" s="183" t="s">
        <v>5117</v>
      </c>
      <c r="B2429" s="183" t="s">
        <v>5118</v>
      </c>
      <c r="C2429" s="183" t="s">
        <v>335</v>
      </c>
      <c r="D2429" s="183" t="s">
        <v>336</v>
      </c>
      <c r="E2429" s="184">
        <v>294</v>
      </c>
      <c r="F2429" s="184">
        <v>265</v>
      </c>
      <c r="G2429" s="185" t="s">
        <v>137</v>
      </c>
      <c r="H2429" s="185"/>
      <c r="I2429" s="184">
        <v>131.21</v>
      </c>
      <c r="J2429" s="184">
        <v>396.21</v>
      </c>
      <c r="K2429" s="185">
        <v>0</v>
      </c>
      <c r="L2429" s="185"/>
      <c r="M2429" s="186"/>
      <c r="N2429" s="61" t="s">
        <v>51</v>
      </c>
      <c r="P2429" s="175" t="s">
        <v>335</v>
      </c>
      <c r="T2429" s="176"/>
    </row>
    <row r="2430" spans="1:20" s="61" customFormat="1" ht="17.25">
      <c r="A2430" s="183" t="s">
        <v>5119</v>
      </c>
      <c r="B2430" s="183" t="s">
        <v>5120</v>
      </c>
      <c r="C2430" s="183" t="s">
        <v>335</v>
      </c>
      <c r="D2430" s="183" t="s">
        <v>336</v>
      </c>
      <c r="E2430" s="184">
        <v>294</v>
      </c>
      <c r="F2430" s="184">
        <v>275</v>
      </c>
      <c r="G2430" s="185" t="s">
        <v>126</v>
      </c>
      <c r="H2430" s="185"/>
      <c r="I2430" s="184">
        <v>131.21</v>
      </c>
      <c r="J2430" s="184">
        <v>406.21</v>
      </c>
      <c r="K2430" s="185">
        <v>0</v>
      </c>
      <c r="L2430" s="185"/>
      <c r="M2430" s="186"/>
      <c r="N2430" s="61" t="s">
        <v>51</v>
      </c>
      <c r="P2430" s="175" t="s">
        <v>335</v>
      </c>
      <c r="T2430" s="176"/>
    </row>
    <row r="2431" spans="1:20" s="61" customFormat="1" ht="17.25">
      <c r="A2431" s="183" t="s">
        <v>5121</v>
      </c>
      <c r="B2431" s="183" t="s">
        <v>5122</v>
      </c>
      <c r="C2431" s="183" t="s">
        <v>116</v>
      </c>
      <c r="D2431" s="183" t="s">
        <v>117</v>
      </c>
      <c r="E2431" s="184">
        <v>184</v>
      </c>
      <c r="F2431" s="184">
        <v>150</v>
      </c>
      <c r="G2431" s="185" t="s">
        <v>94</v>
      </c>
      <c r="H2431" s="185"/>
      <c r="I2431" s="184">
        <v>46.11</v>
      </c>
      <c r="J2431" s="184">
        <v>196.11</v>
      </c>
      <c r="K2431" s="185">
        <v>130</v>
      </c>
      <c r="L2431" s="185"/>
      <c r="M2431" s="186"/>
      <c r="N2431" s="61" t="s">
        <v>51</v>
      </c>
      <c r="P2431" s="175" t="s">
        <v>116</v>
      </c>
      <c r="T2431" s="176"/>
    </row>
    <row r="2432" spans="1:20" s="61" customFormat="1" ht="17.25">
      <c r="A2432" s="183" t="s">
        <v>5123</v>
      </c>
      <c r="B2432" s="183" t="s">
        <v>5124</v>
      </c>
      <c r="C2432" s="183" t="s">
        <v>116</v>
      </c>
      <c r="D2432" s="183" t="s">
        <v>117</v>
      </c>
      <c r="E2432" s="184">
        <v>184</v>
      </c>
      <c r="F2432" s="184">
        <v>150</v>
      </c>
      <c r="G2432" s="188" t="s">
        <v>94</v>
      </c>
      <c r="H2432" s="185"/>
      <c r="I2432" s="184">
        <v>46.11</v>
      </c>
      <c r="J2432" s="184">
        <v>196.11</v>
      </c>
      <c r="K2432" s="185">
        <v>54</v>
      </c>
      <c r="L2432" s="185"/>
      <c r="M2432" s="186"/>
      <c r="N2432" s="61" t="s">
        <v>51</v>
      </c>
      <c r="P2432" s="175" t="s">
        <v>116</v>
      </c>
      <c r="T2432" s="176"/>
    </row>
    <row r="2433" spans="1:20" s="61" customFormat="1" ht="17.25">
      <c r="A2433" s="183" t="s">
        <v>5125</v>
      </c>
      <c r="B2433" s="183" t="s">
        <v>5126</v>
      </c>
      <c r="C2433" s="183" t="s">
        <v>2691</v>
      </c>
      <c r="D2433" s="183" t="s">
        <v>2692</v>
      </c>
      <c r="E2433" s="184">
        <v>75</v>
      </c>
      <c r="F2433" s="184">
        <v>75</v>
      </c>
      <c r="G2433" s="185"/>
      <c r="H2433" s="185"/>
      <c r="I2433" s="184">
        <v>39.56</v>
      </c>
      <c r="J2433" s="184">
        <v>114.56</v>
      </c>
      <c r="K2433" s="185">
        <v>167</v>
      </c>
      <c r="L2433" s="185"/>
      <c r="M2433" s="186"/>
      <c r="N2433" s="61" t="s">
        <v>51</v>
      </c>
      <c r="P2433" s="175" t="s">
        <v>2691</v>
      </c>
      <c r="T2433" s="176"/>
    </row>
    <row r="2434" spans="1:20" s="61" customFormat="1" ht="17.25">
      <c r="A2434" s="183" t="s">
        <v>5127</v>
      </c>
      <c r="B2434" s="183" t="s">
        <v>5128</v>
      </c>
      <c r="C2434" s="183" t="s">
        <v>2691</v>
      </c>
      <c r="D2434" s="183" t="s">
        <v>2692</v>
      </c>
      <c r="E2434" s="184">
        <v>142</v>
      </c>
      <c r="F2434" s="184">
        <v>132</v>
      </c>
      <c r="G2434" s="188" t="s">
        <v>494</v>
      </c>
      <c r="H2434" s="185"/>
      <c r="I2434" s="184">
        <v>97.42</v>
      </c>
      <c r="J2434" s="184">
        <v>229.42</v>
      </c>
      <c r="K2434" s="185">
        <v>194</v>
      </c>
      <c r="L2434" s="185"/>
      <c r="M2434" s="186"/>
      <c r="N2434" s="61" t="s">
        <v>51</v>
      </c>
      <c r="P2434" s="175" t="s">
        <v>2691</v>
      </c>
      <c r="T2434" s="176"/>
    </row>
    <row r="2435" spans="1:20" s="61" customFormat="1" ht="17.25">
      <c r="A2435" s="183" t="s">
        <v>5129</v>
      </c>
      <c r="B2435" s="183" t="s">
        <v>5126</v>
      </c>
      <c r="C2435" s="183" t="s">
        <v>2691</v>
      </c>
      <c r="D2435" s="183" t="s">
        <v>2692</v>
      </c>
      <c r="E2435" s="184">
        <v>70</v>
      </c>
      <c r="F2435" s="184">
        <v>70</v>
      </c>
      <c r="G2435" s="188"/>
      <c r="H2435" s="185"/>
      <c r="I2435" s="184">
        <v>39.56</v>
      </c>
      <c r="J2435" s="184">
        <v>109.56</v>
      </c>
      <c r="K2435" s="185">
        <v>256</v>
      </c>
      <c r="L2435" s="185"/>
      <c r="M2435" s="186"/>
      <c r="N2435" s="61" t="s">
        <v>51</v>
      </c>
      <c r="P2435" s="175" t="s">
        <v>2691</v>
      </c>
      <c r="T2435" s="176"/>
    </row>
    <row r="2436" spans="1:20" s="61" customFormat="1" ht="17.25">
      <c r="A2436" s="183" t="s">
        <v>5130</v>
      </c>
      <c r="B2436" s="183" t="s">
        <v>5131</v>
      </c>
      <c r="C2436" s="183" t="s">
        <v>1205</v>
      </c>
      <c r="D2436" s="183" t="s">
        <v>1206</v>
      </c>
      <c r="E2436" s="184"/>
      <c r="F2436" s="184"/>
      <c r="G2436" s="185"/>
      <c r="H2436" s="185"/>
      <c r="I2436" s="184"/>
      <c r="J2436" s="184"/>
      <c r="K2436" s="185" t="s">
        <v>410</v>
      </c>
      <c r="L2436" s="185"/>
      <c r="M2436" s="186"/>
      <c r="N2436" s="61" t="s">
        <v>410</v>
      </c>
      <c r="P2436" s="175" t="s">
        <v>1205</v>
      </c>
      <c r="T2436" s="176"/>
    </row>
    <row r="2437" spans="1:20" s="61" customFormat="1" ht="17.25">
      <c r="A2437" s="183" t="s">
        <v>5132</v>
      </c>
      <c r="B2437" s="183" t="s">
        <v>5133</v>
      </c>
      <c r="C2437" s="183" t="s">
        <v>647</v>
      </c>
      <c r="D2437" s="183" t="s">
        <v>648</v>
      </c>
      <c r="E2437" s="184">
        <v>175</v>
      </c>
      <c r="F2437" s="184">
        <v>165</v>
      </c>
      <c r="G2437" s="185" t="s">
        <v>194</v>
      </c>
      <c r="H2437" s="185"/>
      <c r="I2437" s="184">
        <v>41.05</v>
      </c>
      <c r="J2437" s="184">
        <v>206.05</v>
      </c>
      <c r="K2437" s="185">
        <v>9</v>
      </c>
      <c r="L2437" s="185"/>
      <c r="M2437" s="186"/>
      <c r="N2437" s="61" t="s">
        <v>51</v>
      </c>
      <c r="P2437" s="175" t="s">
        <v>647</v>
      </c>
      <c r="T2437" s="176"/>
    </row>
    <row r="2438" spans="1:20" s="61" customFormat="1" ht="17.25">
      <c r="A2438" s="183" t="s">
        <v>5134</v>
      </c>
      <c r="B2438" s="183" t="s">
        <v>5135</v>
      </c>
      <c r="C2438" s="183" t="s">
        <v>116</v>
      </c>
      <c r="D2438" s="183" t="s">
        <v>117</v>
      </c>
      <c r="E2438" s="184"/>
      <c r="F2438" s="184"/>
      <c r="G2438" s="188"/>
      <c r="H2438" s="185"/>
      <c r="I2438" s="184"/>
      <c r="J2438" s="184"/>
      <c r="K2438" s="185" t="s">
        <v>410</v>
      </c>
      <c r="L2438" s="185"/>
      <c r="M2438" s="186"/>
      <c r="N2438" s="61" t="s">
        <v>410</v>
      </c>
      <c r="P2438" s="175" t="s">
        <v>116</v>
      </c>
      <c r="T2438" s="176"/>
    </row>
    <row r="2439" spans="1:20" s="61" customFormat="1" ht="17.25">
      <c r="A2439" s="183" t="s">
        <v>5136</v>
      </c>
      <c r="B2439" s="183" t="s">
        <v>5137</v>
      </c>
      <c r="C2439" s="183" t="s">
        <v>116</v>
      </c>
      <c r="D2439" s="183" t="s">
        <v>117</v>
      </c>
      <c r="E2439" s="184"/>
      <c r="F2439" s="184"/>
      <c r="G2439" s="185"/>
      <c r="H2439" s="185"/>
      <c r="I2439" s="184"/>
      <c r="J2439" s="184"/>
      <c r="K2439" s="185" t="s">
        <v>410</v>
      </c>
      <c r="L2439" s="185"/>
      <c r="M2439" s="186"/>
      <c r="N2439" s="61" t="s">
        <v>410</v>
      </c>
      <c r="P2439" s="175" t="s">
        <v>116</v>
      </c>
      <c r="T2439" s="176"/>
    </row>
    <row r="2440" spans="1:20" s="61" customFormat="1" ht="17.25">
      <c r="A2440" s="183" t="s">
        <v>5138</v>
      </c>
      <c r="B2440" s="183" t="s">
        <v>5139</v>
      </c>
      <c r="C2440" s="183" t="s">
        <v>116</v>
      </c>
      <c r="D2440" s="183" t="s">
        <v>117</v>
      </c>
      <c r="E2440" s="184"/>
      <c r="F2440" s="184"/>
      <c r="G2440" s="188"/>
      <c r="H2440" s="185"/>
      <c r="I2440" s="184"/>
      <c r="J2440" s="184"/>
      <c r="K2440" s="185" t="s">
        <v>410</v>
      </c>
      <c r="L2440" s="185"/>
      <c r="M2440" s="186"/>
      <c r="N2440" s="61" t="s">
        <v>410</v>
      </c>
      <c r="P2440" s="175" t="s">
        <v>116</v>
      </c>
      <c r="T2440" s="176"/>
    </row>
    <row r="2441" spans="1:20" s="61" customFormat="1" ht="17.25">
      <c r="A2441" s="183" t="s">
        <v>5140</v>
      </c>
      <c r="B2441" s="183" t="s">
        <v>5141</v>
      </c>
      <c r="C2441" s="183" t="s">
        <v>49</v>
      </c>
      <c r="D2441" s="183" t="s">
        <v>50</v>
      </c>
      <c r="E2441" s="184">
        <v>289</v>
      </c>
      <c r="F2441" s="184">
        <v>259</v>
      </c>
      <c r="G2441" s="188" t="s">
        <v>75</v>
      </c>
      <c r="H2441" s="185"/>
      <c r="I2441" s="184">
        <v>101.1</v>
      </c>
      <c r="J2441" s="184">
        <v>360.1</v>
      </c>
      <c r="K2441" s="185">
        <v>479</v>
      </c>
      <c r="L2441" s="185"/>
      <c r="M2441" s="186"/>
      <c r="N2441" s="61" t="s">
        <v>51</v>
      </c>
      <c r="P2441" s="175" t="s">
        <v>49</v>
      </c>
      <c r="T2441" s="176"/>
    </row>
    <row r="2442" spans="1:20" s="61" customFormat="1" ht="17.25">
      <c r="A2442" s="183" t="s">
        <v>5142</v>
      </c>
      <c r="B2442" s="183" t="s">
        <v>5143</v>
      </c>
      <c r="C2442" s="183" t="s">
        <v>116</v>
      </c>
      <c r="D2442" s="183" t="s">
        <v>117</v>
      </c>
      <c r="E2442" s="184">
        <v>265</v>
      </c>
      <c r="F2442" s="184">
        <v>250</v>
      </c>
      <c r="G2442" s="188" t="s">
        <v>194</v>
      </c>
      <c r="H2442" s="185"/>
      <c r="I2442" s="184">
        <v>145.33</v>
      </c>
      <c r="J2442" s="184">
        <v>395.33</v>
      </c>
      <c r="K2442" s="185">
        <v>1</v>
      </c>
      <c r="L2442" s="185"/>
      <c r="M2442" s="186"/>
      <c r="N2442" s="61" t="s">
        <v>51</v>
      </c>
      <c r="P2442" s="175" t="s">
        <v>116</v>
      </c>
      <c r="T2442" s="176"/>
    </row>
    <row r="2443" spans="1:20" s="61" customFormat="1" ht="17.25">
      <c r="A2443" s="183" t="s">
        <v>5144</v>
      </c>
      <c r="B2443" s="183" t="s">
        <v>5145</v>
      </c>
      <c r="C2443" s="183" t="s">
        <v>5146</v>
      </c>
      <c r="D2443" s="183" t="s">
        <v>5147</v>
      </c>
      <c r="E2443" s="184">
        <v>306.31</v>
      </c>
      <c r="F2443" s="184">
        <v>275.68</v>
      </c>
      <c r="G2443" s="185" t="s">
        <v>137</v>
      </c>
      <c r="H2443" s="185" t="s">
        <v>689</v>
      </c>
      <c r="I2443" s="184">
        <v>90.58</v>
      </c>
      <c r="J2443" s="184">
        <v>366.26</v>
      </c>
      <c r="K2443" s="185">
        <v>50</v>
      </c>
      <c r="L2443" s="185"/>
      <c r="M2443" s="186"/>
      <c r="N2443" s="61" t="s">
        <v>51</v>
      </c>
      <c r="P2443" s="175" t="s">
        <v>5146</v>
      </c>
      <c r="T2443" s="176"/>
    </row>
    <row r="2444" spans="1:20" s="61" customFormat="1" ht="17.25">
      <c r="A2444" s="183" t="s">
        <v>5148</v>
      </c>
      <c r="B2444" s="183" t="s">
        <v>5149</v>
      </c>
      <c r="C2444" s="183" t="s">
        <v>179</v>
      </c>
      <c r="D2444" s="183" t="s">
        <v>179</v>
      </c>
      <c r="E2444" s="184"/>
      <c r="F2444" s="184"/>
      <c r="G2444" s="185"/>
      <c r="H2444" s="185"/>
      <c r="I2444" s="184"/>
      <c r="J2444" s="184"/>
      <c r="K2444" s="185" t="s">
        <v>410</v>
      </c>
      <c r="L2444" s="185"/>
      <c r="M2444" s="186"/>
      <c r="N2444" s="61" t="s">
        <v>410</v>
      </c>
      <c r="P2444" s="175" t="s">
        <v>179</v>
      </c>
      <c r="T2444" s="176"/>
    </row>
    <row r="2445" spans="1:20" s="61" customFormat="1" ht="17.25">
      <c r="A2445" s="183" t="s">
        <v>5150</v>
      </c>
      <c r="B2445" s="183" t="s">
        <v>5151</v>
      </c>
      <c r="C2445" s="183" t="s">
        <v>541</v>
      </c>
      <c r="D2445" s="183" t="s">
        <v>542</v>
      </c>
      <c r="E2445" s="184">
        <v>180</v>
      </c>
      <c r="F2445" s="184">
        <v>120</v>
      </c>
      <c r="G2445" s="185" t="s">
        <v>1052</v>
      </c>
      <c r="H2445" s="185"/>
      <c r="I2445" s="184">
        <v>51.26</v>
      </c>
      <c r="J2445" s="184">
        <v>171.26</v>
      </c>
      <c r="K2445" s="185">
        <v>5</v>
      </c>
      <c r="L2445" s="185"/>
      <c r="M2445" s="186"/>
      <c r="N2445" s="61" t="s">
        <v>51</v>
      </c>
      <c r="P2445" s="175" t="s">
        <v>541</v>
      </c>
      <c r="T2445" s="176"/>
    </row>
    <row r="2446" spans="1:20" s="61" customFormat="1" ht="17.25">
      <c r="A2446" s="183" t="s">
        <v>5152</v>
      </c>
      <c r="B2446" s="183" t="s">
        <v>5153</v>
      </c>
      <c r="C2446" s="183" t="s">
        <v>647</v>
      </c>
      <c r="D2446" s="183" t="s">
        <v>648</v>
      </c>
      <c r="E2446" s="184">
        <v>279</v>
      </c>
      <c r="F2446" s="184">
        <v>190</v>
      </c>
      <c r="G2446" s="185" t="s">
        <v>421</v>
      </c>
      <c r="H2446" s="185"/>
      <c r="I2446" s="184">
        <v>56.62</v>
      </c>
      <c r="J2446" s="184">
        <v>246.62</v>
      </c>
      <c r="K2446" s="185">
        <v>75</v>
      </c>
      <c r="L2446" s="185"/>
      <c r="M2446" s="186"/>
      <c r="N2446" s="61" t="s">
        <v>51</v>
      </c>
      <c r="P2446" s="175" t="s">
        <v>647</v>
      </c>
      <c r="T2446" s="176"/>
    </row>
    <row r="2447" spans="1:20" s="61" customFormat="1" ht="17.25">
      <c r="A2447" s="183" t="s">
        <v>5154</v>
      </c>
      <c r="B2447" s="183" t="s">
        <v>5155</v>
      </c>
      <c r="C2447" s="183" t="s">
        <v>647</v>
      </c>
      <c r="D2447" s="183" t="s">
        <v>648</v>
      </c>
      <c r="E2447" s="184">
        <v>279</v>
      </c>
      <c r="F2447" s="184">
        <v>190</v>
      </c>
      <c r="G2447" s="185" t="s">
        <v>421</v>
      </c>
      <c r="H2447" s="185"/>
      <c r="I2447" s="184">
        <v>56.62</v>
      </c>
      <c r="J2447" s="184">
        <v>246.62</v>
      </c>
      <c r="K2447" s="185">
        <v>146</v>
      </c>
      <c r="L2447" s="185"/>
      <c r="M2447" s="186"/>
      <c r="N2447" s="61" t="s">
        <v>51</v>
      </c>
      <c r="P2447" s="175" t="s">
        <v>647</v>
      </c>
      <c r="T2447" s="176"/>
    </row>
    <row r="2448" spans="1:20" s="61" customFormat="1" ht="17.25">
      <c r="A2448" s="183" t="s">
        <v>5156</v>
      </c>
      <c r="B2448" s="183" t="s">
        <v>5157</v>
      </c>
      <c r="C2448" s="183" t="s">
        <v>647</v>
      </c>
      <c r="D2448" s="183" t="s">
        <v>648</v>
      </c>
      <c r="E2448" s="184">
        <v>279</v>
      </c>
      <c r="F2448" s="184">
        <v>190</v>
      </c>
      <c r="G2448" s="188" t="s">
        <v>421</v>
      </c>
      <c r="H2448" s="185"/>
      <c r="I2448" s="184">
        <v>56.62</v>
      </c>
      <c r="J2448" s="184">
        <v>246.62</v>
      </c>
      <c r="K2448" s="185">
        <v>116</v>
      </c>
      <c r="L2448" s="185"/>
      <c r="M2448" s="186"/>
      <c r="N2448" s="61" t="s">
        <v>51</v>
      </c>
      <c r="P2448" s="175" t="s">
        <v>647</v>
      </c>
      <c r="T2448" s="176"/>
    </row>
    <row r="2449" spans="1:20" s="61" customFormat="1" ht="17.25">
      <c r="A2449" s="183" t="s">
        <v>5158</v>
      </c>
      <c r="B2449" s="183" t="s">
        <v>5159</v>
      </c>
      <c r="C2449" s="183" t="s">
        <v>116</v>
      </c>
      <c r="D2449" s="183" t="s">
        <v>117</v>
      </c>
      <c r="E2449" s="184"/>
      <c r="F2449" s="184"/>
      <c r="G2449" s="188"/>
      <c r="H2449" s="185"/>
      <c r="I2449" s="184"/>
      <c r="J2449" s="184"/>
      <c r="K2449" s="185" t="s">
        <v>410</v>
      </c>
      <c r="L2449" s="185"/>
      <c r="M2449" s="186"/>
      <c r="N2449" s="61" t="s">
        <v>410</v>
      </c>
      <c r="P2449" s="175" t="s">
        <v>116</v>
      </c>
      <c r="T2449" s="176"/>
    </row>
    <row r="2450" spans="1:20" s="61" customFormat="1" ht="17.25">
      <c r="A2450" s="183" t="s">
        <v>5160</v>
      </c>
      <c r="B2450" s="183" t="s">
        <v>5161</v>
      </c>
      <c r="C2450" s="183" t="s">
        <v>116</v>
      </c>
      <c r="D2450" s="183" t="s">
        <v>117</v>
      </c>
      <c r="E2450" s="184">
        <v>247</v>
      </c>
      <c r="F2450" s="184">
        <v>180</v>
      </c>
      <c r="G2450" s="188" t="s">
        <v>356</v>
      </c>
      <c r="H2450" s="185"/>
      <c r="I2450" s="184">
        <v>91.97</v>
      </c>
      <c r="J2450" s="184">
        <v>271.97</v>
      </c>
      <c r="K2450" s="185">
        <v>21</v>
      </c>
      <c r="L2450" s="185"/>
      <c r="M2450" s="186"/>
      <c r="N2450" s="61" t="s">
        <v>51</v>
      </c>
      <c r="P2450" s="175" t="s">
        <v>116</v>
      </c>
      <c r="T2450" s="176"/>
    </row>
    <row r="2451" spans="1:20" s="61" customFormat="1" ht="17.25">
      <c r="A2451" s="183" t="s">
        <v>5162</v>
      </c>
      <c r="B2451" s="183" t="s">
        <v>5163</v>
      </c>
      <c r="C2451" s="183" t="s">
        <v>279</v>
      </c>
      <c r="D2451" s="183" t="s">
        <v>280</v>
      </c>
      <c r="E2451" s="184">
        <v>239</v>
      </c>
      <c r="F2451" s="184">
        <v>213</v>
      </c>
      <c r="G2451" s="185" t="s">
        <v>75</v>
      </c>
      <c r="H2451" s="185"/>
      <c r="I2451" s="184">
        <v>55.31</v>
      </c>
      <c r="J2451" s="184">
        <v>268.31</v>
      </c>
      <c r="K2451" s="185">
        <v>2</v>
      </c>
      <c r="L2451" s="185" t="s">
        <v>76</v>
      </c>
      <c r="M2451" s="186" t="s">
        <v>283</v>
      </c>
      <c r="N2451" s="61" t="s">
        <v>51</v>
      </c>
      <c r="P2451" s="175" t="s">
        <v>279</v>
      </c>
      <c r="T2451" s="176"/>
    </row>
    <row r="2452" spans="1:20" s="61" customFormat="1" ht="17.25">
      <c r="A2452" s="183" t="s">
        <v>5164</v>
      </c>
      <c r="B2452" s="183" t="s">
        <v>5165</v>
      </c>
      <c r="C2452" s="183" t="s">
        <v>179</v>
      </c>
      <c r="D2452" s="183" t="s">
        <v>179</v>
      </c>
      <c r="E2452" s="184"/>
      <c r="F2452" s="184"/>
      <c r="G2452" s="185"/>
      <c r="H2452" s="185"/>
      <c r="I2452" s="184"/>
      <c r="J2452" s="184"/>
      <c r="K2452" s="185" t="s">
        <v>410</v>
      </c>
      <c r="L2452" s="185"/>
      <c r="M2452" s="186"/>
      <c r="N2452" s="61" t="s">
        <v>410</v>
      </c>
      <c r="P2452" s="175" t="s">
        <v>179</v>
      </c>
      <c r="T2452" s="176"/>
    </row>
    <row r="2453" spans="1:20" s="61" customFormat="1" ht="17.25">
      <c r="A2453" s="183" t="s">
        <v>5166</v>
      </c>
      <c r="B2453" s="183" t="s">
        <v>5167</v>
      </c>
      <c r="C2453" s="183" t="s">
        <v>179</v>
      </c>
      <c r="D2453" s="183" t="s">
        <v>179</v>
      </c>
      <c r="E2453" s="184">
        <v>165</v>
      </c>
      <c r="F2453" s="184">
        <v>115</v>
      </c>
      <c r="G2453" s="188" t="s">
        <v>151</v>
      </c>
      <c r="H2453" s="183"/>
      <c r="I2453" s="184">
        <v>52.97</v>
      </c>
      <c r="J2453" s="184">
        <v>167.97</v>
      </c>
      <c r="K2453" s="185">
        <v>266</v>
      </c>
      <c r="L2453" s="185"/>
      <c r="M2453" s="186"/>
      <c r="N2453" s="61" t="s">
        <v>51</v>
      </c>
      <c r="P2453" s="175" t="s">
        <v>179</v>
      </c>
      <c r="T2453" s="176"/>
    </row>
    <row r="2454" spans="1:20" s="61" customFormat="1" ht="17.25">
      <c r="A2454" s="183" t="s">
        <v>5168</v>
      </c>
      <c r="B2454" s="183" t="s">
        <v>5169</v>
      </c>
      <c r="C2454" s="183" t="s">
        <v>2094</v>
      </c>
      <c r="D2454" s="183" t="s">
        <v>2095</v>
      </c>
      <c r="E2454" s="184">
        <v>68</v>
      </c>
      <c r="F2454" s="184">
        <v>30.6</v>
      </c>
      <c r="G2454" s="188" t="s">
        <v>4013</v>
      </c>
      <c r="H2454" s="183" t="s">
        <v>2294</v>
      </c>
      <c r="I2454" s="184">
        <v>39.69</v>
      </c>
      <c r="J2454" s="184">
        <v>70.29</v>
      </c>
      <c r="K2454" s="185">
        <v>39</v>
      </c>
      <c r="L2454" s="185"/>
      <c r="M2454" s="186"/>
      <c r="N2454" s="61" t="s">
        <v>51</v>
      </c>
      <c r="P2454" s="175" t="s">
        <v>2094</v>
      </c>
      <c r="T2454" s="176"/>
    </row>
    <row r="2455" spans="1:20" s="61" customFormat="1" ht="17.25">
      <c r="A2455" s="183" t="s">
        <v>5170</v>
      </c>
      <c r="B2455" s="183" t="s">
        <v>5169</v>
      </c>
      <c r="C2455" s="183" t="s">
        <v>2094</v>
      </c>
      <c r="D2455" s="183" t="s">
        <v>2095</v>
      </c>
      <c r="E2455" s="184">
        <v>100</v>
      </c>
      <c r="F2455" s="184">
        <v>100</v>
      </c>
      <c r="G2455" s="188"/>
      <c r="H2455" s="183"/>
      <c r="I2455" s="184">
        <v>39.69</v>
      </c>
      <c r="J2455" s="184">
        <v>139.69</v>
      </c>
      <c r="K2455" s="185">
        <v>0</v>
      </c>
      <c r="L2455" s="185"/>
      <c r="M2455" s="186"/>
      <c r="N2455" s="61" t="s">
        <v>51</v>
      </c>
      <c r="P2455" s="175" t="s">
        <v>2094</v>
      </c>
      <c r="T2455" s="176"/>
    </row>
    <row r="2456" spans="1:20" s="61" customFormat="1" ht="17.25">
      <c r="A2456" s="183" t="s">
        <v>5171</v>
      </c>
      <c r="B2456" s="183" t="s">
        <v>5172</v>
      </c>
      <c r="C2456" s="183" t="s">
        <v>2094</v>
      </c>
      <c r="D2456" s="183" t="s">
        <v>2095</v>
      </c>
      <c r="E2456" s="184"/>
      <c r="F2456" s="184"/>
      <c r="G2456" s="188"/>
      <c r="H2456" s="183"/>
      <c r="I2456" s="184"/>
      <c r="J2456" s="184"/>
      <c r="K2456" s="185" t="s">
        <v>410</v>
      </c>
      <c r="L2456" s="185"/>
      <c r="M2456" s="186"/>
      <c r="N2456" s="61" t="s">
        <v>410</v>
      </c>
      <c r="P2456" s="175" t="s">
        <v>2094</v>
      </c>
      <c r="T2456" s="176"/>
    </row>
    <row r="2457" spans="1:20" s="61" customFormat="1" ht="17.25">
      <c r="A2457" s="183" t="s">
        <v>5173</v>
      </c>
      <c r="B2457" s="183" t="s">
        <v>5172</v>
      </c>
      <c r="C2457" s="183" t="s">
        <v>2094</v>
      </c>
      <c r="D2457" s="183" t="s">
        <v>2095</v>
      </c>
      <c r="E2457" s="184"/>
      <c r="F2457" s="184"/>
      <c r="G2457" s="185"/>
      <c r="H2457" s="185"/>
      <c r="I2457" s="184"/>
      <c r="J2457" s="184"/>
      <c r="K2457" s="185" t="s">
        <v>410</v>
      </c>
      <c r="L2457" s="185"/>
      <c r="M2457" s="186"/>
      <c r="N2457" s="61" t="s">
        <v>410</v>
      </c>
      <c r="P2457" s="175" t="s">
        <v>2094</v>
      </c>
      <c r="T2457" s="176"/>
    </row>
    <row r="2458" spans="1:20" s="61" customFormat="1" ht="17.25">
      <c r="A2458" s="183" t="s">
        <v>5174</v>
      </c>
      <c r="B2458" s="183" t="s">
        <v>5175</v>
      </c>
      <c r="C2458" s="183" t="s">
        <v>73</v>
      </c>
      <c r="D2458" s="183" t="s">
        <v>74</v>
      </c>
      <c r="E2458" s="184">
        <v>252</v>
      </c>
      <c r="F2458" s="184">
        <v>242</v>
      </c>
      <c r="G2458" s="185" t="s">
        <v>321</v>
      </c>
      <c r="H2458" s="185"/>
      <c r="I2458" s="184">
        <v>56.62</v>
      </c>
      <c r="J2458" s="184">
        <v>298.62</v>
      </c>
      <c r="K2458" s="185">
        <v>49</v>
      </c>
      <c r="L2458" s="185"/>
      <c r="M2458" s="186"/>
      <c r="N2458" s="61" t="s">
        <v>51</v>
      </c>
      <c r="P2458" s="175" t="s">
        <v>73</v>
      </c>
      <c r="T2458" s="176"/>
    </row>
    <row r="2459" spans="1:20" s="61" customFormat="1" ht="17.25">
      <c r="A2459" s="183" t="s">
        <v>5176</v>
      </c>
      <c r="B2459" s="183" t="s">
        <v>5177</v>
      </c>
      <c r="C2459" s="183" t="s">
        <v>73</v>
      </c>
      <c r="D2459" s="183" t="s">
        <v>74</v>
      </c>
      <c r="E2459" s="184"/>
      <c r="F2459" s="184"/>
      <c r="G2459" s="185"/>
      <c r="H2459" s="185"/>
      <c r="I2459" s="184"/>
      <c r="J2459" s="184"/>
      <c r="K2459" s="185" t="s">
        <v>410</v>
      </c>
      <c r="L2459" s="185"/>
      <c r="M2459" s="186"/>
      <c r="N2459" s="61" t="s">
        <v>410</v>
      </c>
      <c r="P2459" s="175" t="s">
        <v>73</v>
      </c>
      <c r="T2459" s="176"/>
    </row>
    <row r="2460" spans="1:20" s="61" customFormat="1" ht="17.25">
      <c r="A2460" s="183" t="s">
        <v>5178</v>
      </c>
      <c r="B2460" s="183" t="s">
        <v>5179</v>
      </c>
      <c r="C2460" s="183" t="s">
        <v>73</v>
      </c>
      <c r="D2460" s="183" t="s">
        <v>74</v>
      </c>
      <c r="E2460" s="184">
        <v>287</v>
      </c>
      <c r="F2460" s="184">
        <v>265</v>
      </c>
      <c r="G2460" s="185" t="s">
        <v>494</v>
      </c>
      <c r="H2460" s="185"/>
      <c r="I2460" s="184">
        <v>81.48</v>
      </c>
      <c r="J2460" s="184">
        <v>346.48</v>
      </c>
      <c r="K2460" s="185">
        <v>12</v>
      </c>
      <c r="L2460" s="185" t="s">
        <v>130</v>
      </c>
      <c r="M2460" s="186" t="s">
        <v>1545</v>
      </c>
      <c r="N2460" s="61" t="s">
        <v>51</v>
      </c>
      <c r="P2460" s="175" t="s">
        <v>73</v>
      </c>
      <c r="T2460" s="176"/>
    </row>
    <row r="2461" spans="1:20" s="61" customFormat="1" ht="17.25">
      <c r="A2461" s="191" t="s">
        <v>5180</v>
      </c>
      <c r="B2461" s="183" t="s">
        <v>5181</v>
      </c>
      <c r="C2461" s="183" t="s">
        <v>116</v>
      </c>
      <c r="D2461" s="183" t="s">
        <v>117</v>
      </c>
      <c r="E2461" s="184">
        <v>525</v>
      </c>
      <c r="F2461" s="184">
        <v>350</v>
      </c>
      <c r="G2461" s="188" t="s">
        <v>1052</v>
      </c>
      <c r="H2461" s="185"/>
      <c r="I2461" s="184">
        <v>244.23</v>
      </c>
      <c r="J2461" s="184">
        <v>594.23</v>
      </c>
      <c r="K2461" s="185">
        <v>28</v>
      </c>
      <c r="L2461" s="185"/>
      <c r="M2461" s="186"/>
      <c r="N2461" s="61" t="s">
        <v>51</v>
      </c>
      <c r="P2461" s="175" t="s">
        <v>116</v>
      </c>
      <c r="T2461" s="176"/>
    </row>
    <row r="2462" spans="1:20" s="61" customFormat="1" ht="17.25">
      <c r="A2462" s="191" t="s">
        <v>5182</v>
      </c>
      <c r="B2462" s="183" t="s">
        <v>5183</v>
      </c>
      <c r="C2462" s="183" t="s">
        <v>2094</v>
      </c>
      <c r="D2462" s="183" t="s">
        <v>2095</v>
      </c>
      <c r="E2462" s="184">
        <v>120</v>
      </c>
      <c r="F2462" s="184">
        <v>120</v>
      </c>
      <c r="G2462" s="185"/>
      <c r="H2462" s="185"/>
      <c r="I2462" s="184">
        <v>48.75</v>
      </c>
      <c r="J2462" s="184">
        <v>168.75</v>
      </c>
      <c r="K2462" s="185">
        <v>0</v>
      </c>
      <c r="L2462" s="185"/>
      <c r="M2462" s="186"/>
      <c r="N2462" s="61" t="s">
        <v>51</v>
      </c>
      <c r="P2462" s="175" t="s">
        <v>2094</v>
      </c>
      <c r="T2462" s="176"/>
    </row>
    <row r="2463" spans="1:20" s="61" customFormat="1" ht="17.25">
      <c r="A2463" s="183" t="s">
        <v>5184</v>
      </c>
      <c r="B2463" s="183" t="s">
        <v>5183</v>
      </c>
      <c r="C2463" s="183" t="s">
        <v>2094</v>
      </c>
      <c r="D2463" s="183" t="s">
        <v>2095</v>
      </c>
      <c r="E2463" s="184">
        <v>120</v>
      </c>
      <c r="F2463" s="184">
        <v>120</v>
      </c>
      <c r="G2463" s="188"/>
      <c r="H2463" s="185"/>
      <c r="I2463" s="184">
        <v>48.75</v>
      </c>
      <c r="J2463" s="184">
        <v>168.75</v>
      </c>
      <c r="K2463" s="185">
        <v>0</v>
      </c>
      <c r="L2463" s="185"/>
      <c r="M2463" s="186"/>
      <c r="N2463" s="61" t="s">
        <v>51</v>
      </c>
      <c r="P2463" s="175" t="s">
        <v>2094</v>
      </c>
      <c r="T2463" s="176"/>
    </row>
    <row r="2464" spans="1:20" s="61" customFormat="1" ht="17.25">
      <c r="A2464" s="191" t="s">
        <v>5185</v>
      </c>
      <c r="B2464" s="183" t="s">
        <v>5186</v>
      </c>
      <c r="C2464" s="183" t="s">
        <v>2090</v>
      </c>
      <c r="D2464" s="183" t="s">
        <v>2091</v>
      </c>
      <c r="E2464" s="184">
        <v>289</v>
      </c>
      <c r="F2464" s="184">
        <v>200</v>
      </c>
      <c r="G2464" s="185" t="s">
        <v>151</v>
      </c>
      <c r="H2464" s="185"/>
      <c r="I2464" s="184">
        <v>93.13</v>
      </c>
      <c r="J2464" s="184">
        <v>293.13</v>
      </c>
      <c r="K2464" s="185">
        <v>1</v>
      </c>
      <c r="L2464" s="185"/>
      <c r="M2464" s="186"/>
      <c r="N2464" s="61" t="s">
        <v>51</v>
      </c>
      <c r="P2464" s="175" t="s">
        <v>2090</v>
      </c>
      <c r="T2464" s="176"/>
    </row>
    <row r="2465" spans="1:20" s="61" customFormat="1" ht="17.25">
      <c r="A2465" s="183" t="s">
        <v>5187</v>
      </c>
      <c r="B2465" s="183" t="s">
        <v>5188</v>
      </c>
      <c r="C2465" s="183" t="s">
        <v>2090</v>
      </c>
      <c r="D2465" s="183" t="s">
        <v>2091</v>
      </c>
      <c r="E2465" s="184">
        <v>289</v>
      </c>
      <c r="F2465" s="184">
        <v>195</v>
      </c>
      <c r="G2465" s="185" t="s">
        <v>652</v>
      </c>
      <c r="H2465" s="185"/>
      <c r="I2465" s="184">
        <v>102.43</v>
      </c>
      <c r="J2465" s="184">
        <v>297.43</v>
      </c>
      <c r="K2465" s="185">
        <v>42</v>
      </c>
      <c r="L2465" s="185"/>
      <c r="M2465" s="186"/>
      <c r="N2465" s="61" t="s">
        <v>51</v>
      </c>
      <c r="P2465" s="175" t="s">
        <v>2090</v>
      </c>
      <c r="T2465" s="176"/>
    </row>
    <row r="2466" spans="1:20" s="61" customFormat="1" ht="17.25">
      <c r="A2466" s="183" t="s">
        <v>5189</v>
      </c>
      <c r="B2466" s="183" t="s">
        <v>5190</v>
      </c>
      <c r="C2466" s="183" t="s">
        <v>2090</v>
      </c>
      <c r="D2466" s="183" t="s">
        <v>2091</v>
      </c>
      <c r="E2466" s="184">
        <v>289</v>
      </c>
      <c r="F2466" s="184">
        <v>195</v>
      </c>
      <c r="G2466" s="188" t="s">
        <v>652</v>
      </c>
      <c r="H2466" s="183"/>
      <c r="I2466" s="184">
        <v>102.43</v>
      </c>
      <c r="J2466" s="184">
        <v>297.43</v>
      </c>
      <c r="K2466" s="185">
        <v>25</v>
      </c>
      <c r="L2466" s="185"/>
      <c r="M2466" s="186"/>
      <c r="N2466" s="61" t="s">
        <v>51</v>
      </c>
      <c r="P2466" s="175" t="s">
        <v>2090</v>
      </c>
      <c r="T2466" s="176"/>
    </row>
    <row r="2467" spans="1:20" s="61" customFormat="1" ht="17.25">
      <c r="A2467" s="191" t="s">
        <v>5191</v>
      </c>
      <c r="B2467" s="183" t="s">
        <v>5192</v>
      </c>
      <c r="C2467" s="183" t="s">
        <v>2090</v>
      </c>
      <c r="D2467" s="183" t="s">
        <v>2091</v>
      </c>
      <c r="E2467" s="184">
        <v>289</v>
      </c>
      <c r="F2467" s="184">
        <v>195</v>
      </c>
      <c r="G2467" s="188" t="s">
        <v>652</v>
      </c>
      <c r="H2467" s="183"/>
      <c r="I2467" s="184">
        <v>102.43</v>
      </c>
      <c r="J2467" s="184">
        <v>297.43</v>
      </c>
      <c r="K2467" s="185">
        <v>0</v>
      </c>
      <c r="L2467" s="185"/>
      <c r="M2467" s="186"/>
      <c r="N2467" s="61" t="s">
        <v>51</v>
      </c>
      <c r="P2467" s="175" t="s">
        <v>2090</v>
      </c>
      <c r="T2467" s="176"/>
    </row>
    <row r="2468" spans="1:20" s="61" customFormat="1" ht="17.25">
      <c r="A2468" s="183" t="s">
        <v>5193</v>
      </c>
      <c r="B2468" s="183" t="s">
        <v>5194</v>
      </c>
      <c r="C2468" s="183" t="s">
        <v>97</v>
      </c>
      <c r="D2468" s="183" t="s">
        <v>98</v>
      </c>
      <c r="E2468" s="184">
        <v>175</v>
      </c>
      <c r="F2468" s="184">
        <v>110</v>
      </c>
      <c r="G2468" s="188" t="s">
        <v>1022</v>
      </c>
      <c r="H2468" s="183"/>
      <c r="I2468" s="184">
        <v>55.35</v>
      </c>
      <c r="J2468" s="184">
        <v>165.35</v>
      </c>
      <c r="K2468" s="185">
        <v>29</v>
      </c>
      <c r="L2468" s="185"/>
      <c r="M2468" s="186"/>
      <c r="N2468" s="61" t="s">
        <v>51</v>
      </c>
      <c r="P2468" s="175" t="s">
        <v>97</v>
      </c>
      <c r="T2468" s="176"/>
    </row>
    <row r="2469" spans="1:20" s="61" customFormat="1" ht="17.25">
      <c r="A2469" s="183" t="s">
        <v>5195</v>
      </c>
      <c r="B2469" s="183" t="s">
        <v>5196</v>
      </c>
      <c r="C2469" s="183" t="s">
        <v>2094</v>
      </c>
      <c r="D2469" s="183" t="s">
        <v>2095</v>
      </c>
      <c r="E2469" s="184">
        <v>100</v>
      </c>
      <c r="F2469" s="184">
        <v>100</v>
      </c>
      <c r="G2469" s="188"/>
      <c r="H2469" s="183"/>
      <c r="I2469" s="184">
        <v>46.11</v>
      </c>
      <c r="J2469" s="184">
        <v>146.11</v>
      </c>
      <c r="K2469" s="185">
        <v>0</v>
      </c>
      <c r="L2469" s="185"/>
      <c r="M2469" s="186"/>
      <c r="N2469" s="61" t="s">
        <v>51</v>
      </c>
      <c r="P2469" s="175" t="s">
        <v>2094</v>
      </c>
      <c r="T2469" s="176"/>
    </row>
    <row r="2470" spans="1:20" s="61" customFormat="1" ht="17.25">
      <c r="A2470" s="183" t="s">
        <v>5197</v>
      </c>
      <c r="B2470" s="183" t="s">
        <v>5196</v>
      </c>
      <c r="C2470" s="183" t="s">
        <v>2094</v>
      </c>
      <c r="D2470" s="183" t="s">
        <v>2095</v>
      </c>
      <c r="E2470" s="184">
        <v>81</v>
      </c>
      <c r="F2470" s="184">
        <v>28.35</v>
      </c>
      <c r="G2470" s="188" t="s">
        <v>4418</v>
      </c>
      <c r="H2470" s="183" t="s">
        <v>2294</v>
      </c>
      <c r="I2470" s="184">
        <v>46.11</v>
      </c>
      <c r="J2470" s="184">
        <v>74.46</v>
      </c>
      <c r="K2470" s="185">
        <v>38</v>
      </c>
      <c r="L2470" s="185"/>
      <c r="M2470" s="186"/>
      <c r="N2470" s="61" t="s">
        <v>51</v>
      </c>
      <c r="P2470" s="175" t="s">
        <v>2094</v>
      </c>
      <c r="T2470" s="176"/>
    </row>
    <row r="2471" spans="1:20" s="61" customFormat="1" ht="17.25">
      <c r="A2471" s="183" t="s">
        <v>5198</v>
      </c>
      <c r="B2471" s="183" t="s">
        <v>5199</v>
      </c>
      <c r="C2471" s="183" t="s">
        <v>1205</v>
      </c>
      <c r="D2471" s="183" t="s">
        <v>1206</v>
      </c>
      <c r="E2471" s="184"/>
      <c r="F2471" s="184"/>
      <c r="G2471" s="188"/>
      <c r="H2471" s="183"/>
      <c r="I2471" s="184"/>
      <c r="J2471" s="184"/>
      <c r="K2471" s="185" t="s">
        <v>410</v>
      </c>
      <c r="L2471" s="185"/>
      <c r="M2471" s="186"/>
      <c r="N2471" s="61" t="s">
        <v>410</v>
      </c>
      <c r="P2471" s="175" t="s">
        <v>1205</v>
      </c>
      <c r="T2471" s="176"/>
    </row>
    <row r="2472" spans="1:20" s="61" customFormat="1" ht="17.25">
      <c r="A2472" s="183" t="s">
        <v>5200</v>
      </c>
      <c r="B2472" s="183" t="s">
        <v>5201</v>
      </c>
      <c r="C2472" s="183" t="s">
        <v>1205</v>
      </c>
      <c r="D2472" s="183" t="s">
        <v>1206</v>
      </c>
      <c r="E2472" s="184"/>
      <c r="F2472" s="184"/>
      <c r="G2472" s="188"/>
      <c r="H2472" s="183"/>
      <c r="I2472" s="184"/>
      <c r="J2472" s="184"/>
      <c r="K2472" s="185" t="s">
        <v>410</v>
      </c>
      <c r="L2472" s="185"/>
      <c r="M2472" s="186"/>
      <c r="N2472" s="61" t="s">
        <v>410</v>
      </c>
      <c r="P2472" s="175" t="s">
        <v>1205</v>
      </c>
      <c r="T2472" s="176"/>
    </row>
    <row r="2473" spans="1:20" s="61" customFormat="1" ht="17.25">
      <c r="A2473" s="183" t="s">
        <v>5202</v>
      </c>
      <c r="B2473" s="183" t="s">
        <v>3075</v>
      </c>
      <c r="C2473" s="183" t="s">
        <v>179</v>
      </c>
      <c r="D2473" s="183" t="s">
        <v>179</v>
      </c>
      <c r="E2473" s="184"/>
      <c r="F2473" s="184"/>
      <c r="G2473" s="185"/>
      <c r="H2473" s="185"/>
      <c r="I2473" s="184"/>
      <c r="J2473" s="184"/>
      <c r="K2473" s="185" t="s">
        <v>410</v>
      </c>
      <c r="L2473" s="185"/>
      <c r="M2473" s="186"/>
      <c r="N2473" s="61" t="s">
        <v>410</v>
      </c>
      <c r="P2473" s="175" t="s">
        <v>179</v>
      </c>
      <c r="T2473" s="176"/>
    </row>
    <row r="2474" spans="1:20" s="61" customFormat="1" ht="17.25">
      <c r="A2474" s="183" t="s">
        <v>5203</v>
      </c>
      <c r="B2474" s="183" t="s">
        <v>5204</v>
      </c>
      <c r="C2474" s="183" t="s">
        <v>179</v>
      </c>
      <c r="D2474" s="183" t="s">
        <v>179</v>
      </c>
      <c r="E2474" s="184"/>
      <c r="F2474" s="184"/>
      <c r="G2474" s="188"/>
      <c r="H2474" s="183"/>
      <c r="I2474" s="184"/>
      <c r="J2474" s="184"/>
      <c r="K2474" s="185" t="s">
        <v>410</v>
      </c>
      <c r="L2474" s="185"/>
      <c r="M2474" s="186"/>
      <c r="N2474" s="61" t="s">
        <v>410</v>
      </c>
      <c r="P2474" s="175" t="s">
        <v>179</v>
      </c>
      <c r="T2474" s="176"/>
    </row>
    <row r="2475" spans="1:20" s="61" customFormat="1" ht="17.25">
      <c r="A2475" s="183" t="s">
        <v>5205</v>
      </c>
      <c r="B2475" s="183" t="s">
        <v>5206</v>
      </c>
      <c r="C2475" s="183" t="s">
        <v>97</v>
      </c>
      <c r="D2475" s="183" t="s">
        <v>98</v>
      </c>
      <c r="E2475" s="184">
        <v>105</v>
      </c>
      <c r="F2475" s="184">
        <v>72</v>
      </c>
      <c r="G2475" s="185" t="s">
        <v>421</v>
      </c>
      <c r="H2475" s="185"/>
      <c r="I2475" s="184">
        <v>36.11</v>
      </c>
      <c r="J2475" s="184">
        <v>108.11</v>
      </c>
      <c r="K2475" s="183">
        <v>6</v>
      </c>
      <c r="L2475" s="183" t="s">
        <v>57</v>
      </c>
      <c r="M2475" s="186" t="s">
        <v>58</v>
      </c>
      <c r="N2475" s="61" t="s">
        <v>51</v>
      </c>
      <c r="P2475" s="175" t="s">
        <v>97</v>
      </c>
      <c r="T2475" s="176"/>
    </row>
    <row r="2476" spans="1:20" s="61" customFormat="1" ht="17.25">
      <c r="A2476" s="183" t="s">
        <v>5207</v>
      </c>
      <c r="B2476" s="183" t="s">
        <v>5208</v>
      </c>
      <c r="C2476" s="183" t="s">
        <v>97</v>
      </c>
      <c r="D2476" s="183" t="s">
        <v>98</v>
      </c>
      <c r="E2476" s="184">
        <v>360</v>
      </c>
      <c r="F2476" s="184">
        <v>290</v>
      </c>
      <c r="G2476" s="185" t="s">
        <v>99</v>
      </c>
      <c r="H2476" s="185"/>
      <c r="I2476" s="184">
        <v>100.01</v>
      </c>
      <c r="J2476" s="184">
        <v>390.01</v>
      </c>
      <c r="K2476" s="185">
        <v>46</v>
      </c>
      <c r="L2476" s="185"/>
      <c r="M2476" s="186"/>
      <c r="N2476" s="61" t="s">
        <v>51</v>
      </c>
      <c r="P2476" s="175" t="s">
        <v>97</v>
      </c>
      <c r="T2476" s="176"/>
    </row>
    <row r="2477" spans="1:20" s="61" customFormat="1" ht="17.25">
      <c r="A2477" s="183" t="s">
        <v>5209</v>
      </c>
      <c r="B2477" s="183" t="s">
        <v>5210</v>
      </c>
      <c r="C2477" s="183" t="s">
        <v>97</v>
      </c>
      <c r="D2477" s="183" t="s">
        <v>98</v>
      </c>
      <c r="E2477" s="184">
        <v>360</v>
      </c>
      <c r="F2477" s="184">
        <v>290</v>
      </c>
      <c r="G2477" s="188" t="s">
        <v>99</v>
      </c>
      <c r="H2477" s="185"/>
      <c r="I2477" s="184">
        <v>100.01</v>
      </c>
      <c r="J2477" s="184">
        <v>390.01</v>
      </c>
      <c r="K2477" s="185">
        <v>93</v>
      </c>
      <c r="L2477" s="185"/>
      <c r="M2477" s="186"/>
      <c r="N2477" s="61" t="s">
        <v>51</v>
      </c>
      <c r="P2477" s="175" t="s">
        <v>97</v>
      </c>
      <c r="T2477" s="176"/>
    </row>
    <row r="2478" spans="1:20" s="61" customFormat="1" ht="17.25">
      <c r="A2478" s="183" t="s">
        <v>5211</v>
      </c>
      <c r="B2478" s="183" t="s">
        <v>5212</v>
      </c>
      <c r="C2478" s="183" t="s">
        <v>97</v>
      </c>
      <c r="D2478" s="183" t="s">
        <v>98</v>
      </c>
      <c r="E2478" s="184">
        <v>150</v>
      </c>
      <c r="F2478" s="184">
        <v>100</v>
      </c>
      <c r="G2478" s="185" t="s">
        <v>1052</v>
      </c>
      <c r="H2478" s="185"/>
      <c r="I2478" s="184">
        <v>49.14</v>
      </c>
      <c r="J2478" s="184">
        <v>149.14</v>
      </c>
      <c r="K2478" s="185">
        <v>32</v>
      </c>
      <c r="L2478" s="185" t="s">
        <v>57</v>
      </c>
      <c r="M2478" s="186" t="s">
        <v>211</v>
      </c>
      <c r="N2478" s="61" t="s">
        <v>51</v>
      </c>
      <c r="P2478" s="175" t="s">
        <v>97</v>
      </c>
      <c r="T2478" s="176"/>
    </row>
    <row r="2479" spans="1:20" s="61" customFormat="1" ht="17.25">
      <c r="A2479" s="183" t="s">
        <v>5213</v>
      </c>
      <c r="B2479" s="183" t="s">
        <v>5214</v>
      </c>
      <c r="C2479" s="183" t="s">
        <v>97</v>
      </c>
      <c r="D2479" s="183" t="s">
        <v>98</v>
      </c>
      <c r="E2479" s="184">
        <v>150</v>
      </c>
      <c r="F2479" s="184">
        <v>100</v>
      </c>
      <c r="G2479" s="185" t="s">
        <v>1052</v>
      </c>
      <c r="H2479" s="185"/>
      <c r="I2479" s="184">
        <v>49.14</v>
      </c>
      <c r="J2479" s="184">
        <v>149.14</v>
      </c>
      <c r="K2479" s="185">
        <v>66</v>
      </c>
      <c r="L2479" s="185"/>
      <c r="M2479" s="186"/>
      <c r="N2479" s="61" t="s">
        <v>51</v>
      </c>
      <c r="P2479" s="175" t="s">
        <v>97</v>
      </c>
      <c r="T2479" s="176"/>
    </row>
    <row r="2480" spans="1:20" s="61" customFormat="1" ht="17.25">
      <c r="A2480" s="183" t="s">
        <v>5215</v>
      </c>
      <c r="B2480" s="183" t="s">
        <v>5216</v>
      </c>
      <c r="C2480" s="183" t="s">
        <v>97</v>
      </c>
      <c r="D2480" s="183" t="s">
        <v>98</v>
      </c>
      <c r="E2480" s="184"/>
      <c r="F2480" s="184"/>
      <c r="G2480" s="188"/>
      <c r="H2480" s="185"/>
      <c r="I2480" s="184"/>
      <c r="J2480" s="184"/>
      <c r="K2480" s="185" t="s">
        <v>410</v>
      </c>
      <c r="L2480" s="185"/>
      <c r="M2480" s="186"/>
      <c r="N2480" s="61" t="s">
        <v>410</v>
      </c>
      <c r="P2480" s="175" t="s">
        <v>97</v>
      </c>
      <c r="T2480" s="176"/>
    </row>
    <row r="2481" spans="1:20" s="61" customFormat="1" ht="17.25">
      <c r="A2481" s="183" t="s">
        <v>5217</v>
      </c>
      <c r="B2481" s="183" t="s">
        <v>5218</v>
      </c>
      <c r="C2481" s="183" t="s">
        <v>97</v>
      </c>
      <c r="D2481" s="183" t="s">
        <v>98</v>
      </c>
      <c r="E2481" s="184">
        <v>360</v>
      </c>
      <c r="F2481" s="184">
        <v>240</v>
      </c>
      <c r="G2481" s="188" t="s">
        <v>1052</v>
      </c>
      <c r="H2481" s="185"/>
      <c r="I2481" s="184">
        <v>141.94</v>
      </c>
      <c r="J2481" s="184">
        <v>381.94</v>
      </c>
      <c r="K2481" s="185">
        <v>0</v>
      </c>
      <c r="L2481" s="185"/>
      <c r="M2481" s="186"/>
      <c r="N2481" s="61" t="s">
        <v>51</v>
      </c>
      <c r="P2481" s="175" t="s">
        <v>97</v>
      </c>
      <c r="T2481" s="176"/>
    </row>
    <row r="2482" spans="1:20" s="61" customFormat="1" ht="17.25">
      <c r="A2482" s="183" t="s">
        <v>5219</v>
      </c>
      <c r="B2482" s="183" t="s">
        <v>5220</v>
      </c>
      <c r="C2482" s="183" t="s">
        <v>73</v>
      </c>
      <c r="D2482" s="183" t="s">
        <v>74</v>
      </c>
      <c r="E2482" s="184">
        <v>336</v>
      </c>
      <c r="F2482" s="184">
        <v>295</v>
      </c>
      <c r="G2482" s="188" t="s">
        <v>140</v>
      </c>
      <c r="H2482" s="185"/>
      <c r="I2482" s="184">
        <v>109.8</v>
      </c>
      <c r="J2482" s="184">
        <v>404.8</v>
      </c>
      <c r="K2482" s="183">
        <v>95</v>
      </c>
      <c r="L2482" s="183" t="s">
        <v>57</v>
      </c>
      <c r="M2482" s="186" t="s">
        <v>2334</v>
      </c>
      <c r="N2482" s="61" t="s">
        <v>51</v>
      </c>
      <c r="P2482" s="175" t="s">
        <v>73</v>
      </c>
      <c r="T2482" s="176"/>
    </row>
    <row r="2483" spans="1:20" s="61" customFormat="1" ht="17.25">
      <c r="A2483" s="183" t="s">
        <v>5221</v>
      </c>
      <c r="B2483" s="183" t="s">
        <v>5222</v>
      </c>
      <c r="C2483" s="183" t="s">
        <v>73</v>
      </c>
      <c r="D2483" s="183" t="s">
        <v>74</v>
      </c>
      <c r="E2483" s="184">
        <v>336</v>
      </c>
      <c r="F2483" s="184">
        <v>295</v>
      </c>
      <c r="G2483" s="188" t="s">
        <v>140</v>
      </c>
      <c r="H2483" s="185"/>
      <c r="I2483" s="184">
        <v>109.8</v>
      </c>
      <c r="J2483" s="184">
        <v>404.8</v>
      </c>
      <c r="K2483" s="185">
        <v>99</v>
      </c>
      <c r="L2483" s="185" t="s">
        <v>57</v>
      </c>
      <c r="M2483" s="186" t="s">
        <v>2334</v>
      </c>
      <c r="N2483" s="61" t="s">
        <v>51</v>
      </c>
      <c r="P2483" s="175" t="s">
        <v>73</v>
      </c>
      <c r="T2483" s="176"/>
    </row>
    <row r="2484" spans="1:20" s="61" customFormat="1" ht="17.25">
      <c r="A2484" s="183" t="s">
        <v>5223</v>
      </c>
      <c r="B2484" s="183" t="s">
        <v>5224</v>
      </c>
      <c r="C2484" s="183" t="s">
        <v>73</v>
      </c>
      <c r="D2484" s="183" t="s">
        <v>74</v>
      </c>
      <c r="E2484" s="184">
        <v>336</v>
      </c>
      <c r="F2484" s="184">
        <v>295</v>
      </c>
      <c r="G2484" s="185" t="s">
        <v>140</v>
      </c>
      <c r="H2484" s="185"/>
      <c r="I2484" s="184">
        <v>109.8</v>
      </c>
      <c r="J2484" s="184">
        <v>404.8</v>
      </c>
      <c r="K2484" s="185">
        <v>46</v>
      </c>
      <c r="L2484" s="185" t="s">
        <v>57</v>
      </c>
      <c r="M2484" s="186" t="s">
        <v>2334</v>
      </c>
      <c r="N2484" s="61" t="s">
        <v>51</v>
      </c>
      <c r="P2484" s="175" t="s">
        <v>73</v>
      </c>
      <c r="T2484" s="176"/>
    </row>
    <row r="2485" spans="1:20" s="61" customFormat="1" ht="17.25">
      <c r="A2485" s="183" t="s">
        <v>5225</v>
      </c>
      <c r="B2485" s="183" t="s">
        <v>5226</v>
      </c>
      <c r="C2485" s="183" t="s">
        <v>97</v>
      </c>
      <c r="D2485" s="183" t="s">
        <v>98</v>
      </c>
      <c r="E2485" s="184">
        <v>470</v>
      </c>
      <c r="F2485" s="184">
        <v>470</v>
      </c>
      <c r="G2485" s="185"/>
      <c r="H2485" s="185"/>
      <c r="I2485" s="184">
        <v>93.54</v>
      </c>
      <c r="J2485" s="184">
        <v>563.54</v>
      </c>
      <c r="K2485" s="185">
        <v>31</v>
      </c>
      <c r="L2485" s="185" t="s">
        <v>57</v>
      </c>
      <c r="M2485" s="186" t="s">
        <v>943</v>
      </c>
      <c r="N2485" s="61" t="s">
        <v>51</v>
      </c>
      <c r="P2485" s="175" t="s">
        <v>97</v>
      </c>
      <c r="T2485" s="176"/>
    </row>
    <row r="2486" spans="1:20" s="61" customFormat="1" ht="17.25">
      <c r="A2486" s="183" t="s">
        <v>5227</v>
      </c>
      <c r="B2486" s="183" t="s">
        <v>5228</v>
      </c>
      <c r="C2486" s="183" t="s">
        <v>97</v>
      </c>
      <c r="D2486" s="183" t="s">
        <v>98</v>
      </c>
      <c r="E2486" s="184">
        <v>470</v>
      </c>
      <c r="F2486" s="184">
        <v>470</v>
      </c>
      <c r="G2486" s="185"/>
      <c r="H2486" s="185"/>
      <c r="I2486" s="184">
        <v>93.54</v>
      </c>
      <c r="J2486" s="184">
        <v>563.54</v>
      </c>
      <c r="K2486" s="185">
        <v>70</v>
      </c>
      <c r="L2486" s="185" t="s">
        <v>57</v>
      </c>
      <c r="M2486" s="186" t="s">
        <v>943</v>
      </c>
      <c r="N2486" s="61" t="s">
        <v>51</v>
      </c>
      <c r="P2486" s="175" t="s">
        <v>97</v>
      </c>
      <c r="T2486" s="176"/>
    </row>
    <row r="2487" spans="1:20" s="61" customFormat="1" ht="17.25">
      <c r="A2487" s="183" t="s">
        <v>5229</v>
      </c>
      <c r="B2487" s="183" t="s">
        <v>5230</v>
      </c>
      <c r="C2487" s="183" t="s">
        <v>116</v>
      </c>
      <c r="D2487" s="183" t="s">
        <v>117</v>
      </c>
      <c r="E2487" s="184">
        <v>590</v>
      </c>
      <c r="F2487" s="184">
        <v>425</v>
      </c>
      <c r="G2487" s="185" t="s">
        <v>356</v>
      </c>
      <c r="H2487" s="185"/>
      <c r="I2487" s="184">
        <v>254.39</v>
      </c>
      <c r="J2487" s="184">
        <v>679.39</v>
      </c>
      <c r="K2487" s="185">
        <v>21</v>
      </c>
      <c r="L2487" s="185"/>
      <c r="M2487" s="186"/>
      <c r="N2487" s="61" t="s">
        <v>51</v>
      </c>
      <c r="P2487" s="175" t="s">
        <v>116</v>
      </c>
      <c r="T2487" s="176"/>
    </row>
    <row r="2488" spans="1:20" s="61" customFormat="1" ht="17.25">
      <c r="A2488" s="183" t="s">
        <v>5231</v>
      </c>
      <c r="B2488" s="183" t="s">
        <v>5232</v>
      </c>
      <c r="C2488" s="183" t="s">
        <v>116</v>
      </c>
      <c r="D2488" s="183" t="s">
        <v>117</v>
      </c>
      <c r="E2488" s="184"/>
      <c r="F2488" s="184"/>
      <c r="G2488" s="185"/>
      <c r="H2488" s="185"/>
      <c r="I2488" s="184"/>
      <c r="J2488" s="184"/>
      <c r="K2488" s="183" t="s">
        <v>410</v>
      </c>
      <c r="L2488" s="183"/>
      <c r="M2488" s="186"/>
      <c r="N2488" s="61" t="s">
        <v>410</v>
      </c>
      <c r="P2488" s="175" t="s">
        <v>116</v>
      </c>
      <c r="T2488" s="176"/>
    </row>
    <row r="2489" spans="1:20" s="61" customFormat="1" ht="17.25">
      <c r="A2489" s="183" t="s">
        <v>5233</v>
      </c>
      <c r="B2489" s="183" t="s">
        <v>5234</v>
      </c>
      <c r="C2489" s="183" t="s">
        <v>116</v>
      </c>
      <c r="D2489" s="183" t="s">
        <v>117</v>
      </c>
      <c r="E2489" s="184">
        <v>525</v>
      </c>
      <c r="F2489" s="184">
        <v>370</v>
      </c>
      <c r="G2489" s="188" t="s">
        <v>649</v>
      </c>
      <c r="H2489" s="185"/>
      <c r="I2489" s="184">
        <v>244.23</v>
      </c>
      <c r="J2489" s="184">
        <v>614.23</v>
      </c>
      <c r="K2489" s="183">
        <v>10</v>
      </c>
      <c r="L2489" s="183"/>
      <c r="M2489" s="186"/>
      <c r="N2489" s="61" t="s">
        <v>51</v>
      </c>
      <c r="P2489" s="175" t="s">
        <v>116</v>
      </c>
      <c r="T2489" s="176"/>
    </row>
    <row r="2490" spans="1:20" s="61" customFormat="1" ht="17.25">
      <c r="A2490" s="183" t="s">
        <v>5235</v>
      </c>
      <c r="B2490" s="183" t="s">
        <v>5236</v>
      </c>
      <c r="C2490" s="183" t="s">
        <v>5237</v>
      </c>
      <c r="D2490" s="183" t="s">
        <v>5238</v>
      </c>
      <c r="E2490" s="184">
        <v>289</v>
      </c>
      <c r="F2490" s="184">
        <v>289</v>
      </c>
      <c r="G2490" s="188"/>
      <c r="H2490" s="185"/>
      <c r="I2490" s="184">
        <v>98.83</v>
      </c>
      <c r="J2490" s="184">
        <v>387.83</v>
      </c>
      <c r="K2490" s="183">
        <v>0</v>
      </c>
      <c r="L2490" s="183"/>
      <c r="M2490" s="186"/>
      <c r="N2490" s="61" t="s">
        <v>51</v>
      </c>
      <c r="P2490" s="175" t="s">
        <v>5237</v>
      </c>
      <c r="T2490" s="176"/>
    </row>
    <row r="2491" spans="1:20" s="61" customFormat="1" ht="17.25">
      <c r="A2491" s="183" t="s">
        <v>5239</v>
      </c>
      <c r="B2491" s="183" t="s">
        <v>5240</v>
      </c>
      <c r="C2491" s="183" t="s">
        <v>5237</v>
      </c>
      <c r="D2491" s="183" t="s">
        <v>5238</v>
      </c>
      <c r="E2491" s="184">
        <v>230</v>
      </c>
      <c r="F2491" s="184">
        <v>230</v>
      </c>
      <c r="G2491" s="185"/>
      <c r="H2491" s="185"/>
      <c r="I2491" s="184">
        <v>98.83</v>
      </c>
      <c r="J2491" s="184">
        <v>328.83</v>
      </c>
      <c r="K2491" s="185">
        <v>10</v>
      </c>
      <c r="L2491" s="185"/>
      <c r="M2491" s="186"/>
      <c r="N2491" s="61" t="s">
        <v>51</v>
      </c>
      <c r="P2491" s="175" t="s">
        <v>5237</v>
      </c>
      <c r="T2491" s="176"/>
    </row>
    <row r="2492" spans="1:20" s="61" customFormat="1" ht="17.25">
      <c r="A2492" s="183" t="s">
        <v>5241</v>
      </c>
      <c r="B2492" s="183" t="s">
        <v>5242</v>
      </c>
      <c r="C2492" s="183" t="s">
        <v>279</v>
      </c>
      <c r="D2492" s="183" t="s">
        <v>280</v>
      </c>
      <c r="E2492" s="184">
        <v>289</v>
      </c>
      <c r="F2492" s="184">
        <v>201</v>
      </c>
      <c r="G2492" s="185" t="s">
        <v>151</v>
      </c>
      <c r="H2492" s="185"/>
      <c r="I2492" s="184">
        <v>100.76</v>
      </c>
      <c r="J2492" s="184">
        <v>301.76</v>
      </c>
      <c r="K2492" s="185">
        <v>10</v>
      </c>
      <c r="L2492" s="185"/>
      <c r="M2492" s="186"/>
      <c r="N2492" s="61" t="s">
        <v>51</v>
      </c>
      <c r="P2492" s="175" t="s">
        <v>279</v>
      </c>
      <c r="T2492" s="176"/>
    </row>
    <row r="2493" spans="1:20" s="61" customFormat="1" ht="17.25">
      <c r="A2493" s="183" t="s">
        <v>5243</v>
      </c>
      <c r="B2493" s="183" t="s">
        <v>5244</v>
      </c>
      <c r="C2493" s="183" t="s">
        <v>647</v>
      </c>
      <c r="D2493" s="183" t="s">
        <v>648</v>
      </c>
      <c r="E2493" s="184">
        <v>199</v>
      </c>
      <c r="F2493" s="184">
        <v>165</v>
      </c>
      <c r="G2493" s="185" t="s">
        <v>395</v>
      </c>
      <c r="H2493" s="185"/>
      <c r="I2493" s="184">
        <v>52.31</v>
      </c>
      <c r="J2493" s="184">
        <v>217.31</v>
      </c>
      <c r="K2493" s="185">
        <v>156</v>
      </c>
      <c r="L2493" s="185" t="s">
        <v>57</v>
      </c>
      <c r="M2493" s="186" t="s">
        <v>127</v>
      </c>
      <c r="N2493" s="61" t="s">
        <v>51</v>
      </c>
      <c r="P2493" s="175" t="s">
        <v>647</v>
      </c>
      <c r="T2493" s="176"/>
    </row>
    <row r="2494" spans="1:20" s="61" customFormat="1" ht="17.25">
      <c r="A2494" s="183" t="s">
        <v>5245</v>
      </c>
      <c r="B2494" s="183" t="s">
        <v>5246</v>
      </c>
      <c r="C2494" s="183" t="s">
        <v>647</v>
      </c>
      <c r="D2494" s="183" t="s">
        <v>648</v>
      </c>
      <c r="E2494" s="184">
        <v>199</v>
      </c>
      <c r="F2494" s="184">
        <v>165</v>
      </c>
      <c r="G2494" s="188" t="s">
        <v>395</v>
      </c>
      <c r="H2494" s="185"/>
      <c r="I2494" s="184">
        <v>52.31</v>
      </c>
      <c r="J2494" s="184">
        <v>217.31</v>
      </c>
      <c r="K2494" s="185">
        <v>221</v>
      </c>
      <c r="L2494" s="185" t="s">
        <v>76</v>
      </c>
      <c r="M2494" s="186" t="s">
        <v>127</v>
      </c>
      <c r="N2494" s="61" t="s">
        <v>51</v>
      </c>
      <c r="P2494" s="175" t="s">
        <v>647</v>
      </c>
      <c r="T2494" s="176"/>
    </row>
    <row r="2495" spans="1:20" s="61" customFormat="1" ht="17.25">
      <c r="A2495" s="191" t="s">
        <v>5247</v>
      </c>
      <c r="B2495" s="183" t="s">
        <v>5248</v>
      </c>
      <c r="C2495" s="183" t="s">
        <v>647</v>
      </c>
      <c r="D2495" s="183" t="s">
        <v>648</v>
      </c>
      <c r="E2495" s="184">
        <v>199</v>
      </c>
      <c r="F2495" s="184">
        <v>160</v>
      </c>
      <c r="G2495" s="185" t="s">
        <v>99</v>
      </c>
      <c r="H2495" s="185"/>
      <c r="I2495" s="184">
        <v>52.97</v>
      </c>
      <c r="J2495" s="184">
        <v>212.97</v>
      </c>
      <c r="K2495" s="183">
        <v>12</v>
      </c>
      <c r="L2495" s="183"/>
      <c r="M2495" s="186"/>
      <c r="N2495" s="61" t="s">
        <v>51</v>
      </c>
      <c r="P2495" s="175" t="s">
        <v>647</v>
      </c>
      <c r="T2495" s="176"/>
    </row>
    <row r="2496" spans="1:20" s="61" customFormat="1" ht="17.25">
      <c r="A2496" s="191" t="s">
        <v>5249</v>
      </c>
      <c r="B2496" s="183" t="s">
        <v>5250</v>
      </c>
      <c r="C2496" s="183" t="s">
        <v>647</v>
      </c>
      <c r="D2496" s="183" t="s">
        <v>648</v>
      </c>
      <c r="E2496" s="184"/>
      <c r="F2496" s="184"/>
      <c r="G2496" s="188"/>
      <c r="H2496" s="185"/>
      <c r="I2496" s="184"/>
      <c r="J2496" s="184"/>
      <c r="K2496" s="185" t="s">
        <v>410</v>
      </c>
      <c r="L2496" s="185"/>
      <c r="M2496" s="186"/>
      <c r="N2496" s="61" t="s">
        <v>410</v>
      </c>
      <c r="P2496" s="175" t="s">
        <v>647</v>
      </c>
      <c r="T2496" s="176"/>
    </row>
    <row r="2497" spans="1:20" s="61" customFormat="1" ht="17.25">
      <c r="A2497" s="183" t="s">
        <v>5251</v>
      </c>
      <c r="B2497" s="183" t="s">
        <v>5252</v>
      </c>
      <c r="C2497" s="183" t="s">
        <v>261</v>
      </c>
      <c r="D2497" s="183" t="s">
        <v>262</v>
      </c>
      <c r="E2497" s="184"/>
      <c r="F2497" s="184"/>
      <c r="G2497" s="185"/>
      <c r="H2497" s="185"/>
      <c r="I2497" s="184"/>
      <c r="J2497" s="184"/>
      <c r="K2497" s="185" t="s">
        <v>410</v>
      </c>
      <c r="L2497" s="185"/>
      <c r="M2497" s="186"/>
      <c r="N2497" s="61" t="s">
        <v>410</v>
      </c>
      <c r="P2497" s="175" t="s">
        <v>261</v>
      </c>
      <c r="T2497" s="176"/>
    </row>
    <row r="2498" spans="1:20" s="61" customFormat="1" ht="17.25">
      <c r="A2498" s="191" t="s">
        <v>5253</v>
      </c>
      <c r="B2498" s="183" t="s">
        <v>5254</v>
      </c>
      <c r="C2498" s="183" t="s">
        <v>261</v>
      </c>
      <c r="D2498" s="183" t="s">
        <v>262</v>
      </c>
      <c r="E2498" s="184">
        <v>345</v>
      </c>
      <c r="F2498" s="184">
        <v>345</v>
      </c>
      <c r="G2498" s="185"/>
      <c r="H2498" s="185"/>
      <c r="I2498" s="184">
        <v>176.75</v>
      </c>
      <c r="J2498" s="184">
        <v>521.75</v>
      </c>
      <c r="K2498" s="185">
        <v>3</v>
      </c>
      <c r="L2498" s="185"/>
      <c r="M2498" s="186"/>
      <c r="N2498" s="61" t="s">
        <v>51</v>
      </c>
      <c r="P2498" s="175" t="s">
        <v>261</v>
      </c>
      <c r="T2498" s="176"/>
    </row>
    <row r="2499" spans="1:20" s="61" customFormat="1" ht="17.25">
      <c r="A2499" s="183" t="s">
        <v>5255</v>
      </c>
      <c r="B2499" s="183" t="s">
        <v>5256</v>
      </c>
      <c r="C2499" s="183" t="s">
        <v>647</v>
      </c>
      <c r="D2499" s="183" t="s">
        <v>648</v>
      </c>
      <c r="E2499" s="184"/>
      <c r="F2499" s="184"/>
      <c r="G2499" s="188"/>
      <c r="H2499" s="185"/>
      <c r="I2499" s="184"/>
      <c r="J2499" s="184"/>
      <c r="K2499" s="185" t="s">
        <v>410</v>
      </c>
      <c r="L2499" s="185"/>
      <c r="M2499" s="186"/>
      <c r="N2499" s="61" t="s">
        <v>410</v>
      </c>
      <c r="P2499" s="175" t="s">
        <v>647</v>
      </c>
      <c r="T2499" s="176"/>
    </row>
    <row r="2500" spans="1:20" s="61" customFormat="1" ht="17.25">
      <c r="A2500" s="183" t="s">
        <v>5257</v>
      </c>
      <c r="B2500" s="183" t="s">
        <v>5258</v>
      </c>
      <c r="C2500" s="183" t="s">
        <v>647</v>
      </c>
      <c r="D2500" s="183" t="s">
        <v>648</v>
      </c>
      <c r="E2500" s="184"/>
      <c r="F2500" s="184"/>
      <c r="G2500" s="185"/>
      <c r="H2500" s="185"/>
      <c r="I2500" s="184"/>
      <c r="J2500" s="184"/>
      <c r="K2500" s="185" t="s">
        <v>410</v>
      </c>
      <c r="L2500" s="185"/>
      <c r="M2500" s="186"/>
      <c r="N2500" s="61" t="s">
        <v>410</v>
      </c>
      <c r="P2500" s="175" t="s">
        <v>647</v>
      </c>
      <c r="T2500" s="176"/>
    </row>
    <row r="2501" spans="1:20" s="61" customFormat="1" ht="17.25">
      <c r="A2501" s="191" t="s">
        <v>5259</v>
      </c>
      <c r="B2501" s="183" t="s">
        <v>5260</v>
      </c>
      <c r="C2501" s="183" t="s">
        <v>647</v>
      </c>
      <c r="D2501" s="183" t="s">
        <v>648</v>
      </c>
      <c r="E2501" s="184"/>
      <c r="F2501" s="184"/>
      <c r="G2501" s="188"/>
      <c r="H2501" s="185"/>
      <c r="I2501" s="184"/>
      <c r="J2501" s="184"/>
      <c r="K2501" s="183" t="s">
        <v>410</v>
      </c>
      <c r="L2501" s="183"/>
      <c r="M2501" s="186"/>
      <c r="N2501" s="61" t="s">
        <v>410</v>
      </c>
      <c r="P2501" s="175" t="s">
        <v>647</v>
      </c>
      <c r="T2501" s="176"/>
    </row>
    <row r="2502" spans="1:20" s="61" customFormat="1" ht="17.25">
      <c r="A2502" s="183" t="s">
        <v>5261</v>
      </c>
      <c r="B2502" s="183" t="s">
        <v>5262</v>
      </c>
      <c r="C2502" s="183" t="s">
        <v>2090</v>
      </c>
      <c r="D2502" s="183" t="s">
        <v>2091</v>
      </c>
      <c r="E2502" s="184">
        <v>289</v>
      </c>
      <c r="F2502" s="184">
        <v>200</v>
      </c>
      <c r="G2502" s="188" t="s">
        <v>151</v>
      </c>
      <c r="H2502" s="185"/>
      <c r="I2502" s="184">
        <v>105.26</v>
      </c>
      <c r="J2502" s="184">
        <v>305.26</v>
      </c>
      <c r="K2502" s="183">
        <v>0</v>
      </c>
      <c r="L2502" s="183"/>
      <c r="M2502" s="186"/>
      <c r="N2502" s="61" t="s">
        <v>51</v>
      </c>
      <c r="P2502" s="175" t="s">
        <v>2090</v>
      </c>
      <c r="T2502" s="176"/>
    </row>
    <row r="2503" spans="1:20" s="61" customFormat="1" ht="17.25">
      <c r="A2503" s="183" t="s">
        <v>5263</v>
      </c>
      <c r="B2503" s="183" t="s">
        <v>5264</v>
      </c>
      <c r="C2503" s="183" t="s">
        <v>2090</v>
      </c>
      <c r="D2503" s="183" t="s">
        <v>2091</v>
      </c>
      <c r="E2503" s="184">
        <v>289</v>
      </c>
      <c r="F2503" s="184">
        <v>200</v>
      </c>
      <c r="G2503" s="188" t="s">
        <v>151</v>
      </c>
      <c r="H2503" s="185"/>
      <c r="I2503" s="184">
        <v>105.26</v>
      </c>
      <c r="J2503" s="184">
        <v>305.26</v>
      </c>
      <c r="K2503" s="183">
        <v>0</v>
      </c>
      <c r="L2503" s="183"/>
      <c r="M2503" s="186"/>
      <c r="N2503" s="61" t="s">
        <v>51</v>
      </c>
      <c r="P2503" s="175" t="s">
        <v>2090</v>
      </c>
      <c r="T2503" s="176"/>
    </row>
    <row r="2504" spans="1:20" s="61" customFormat="1" ht="17.25">
      <c r="A2504" s="183" t="s">
        <v>5265</v>
      </c>
      <c r="B2504" s="183" t="s">
        <v>5266</v>
      </c>
      <c r="C2504" s="183" t="s">
        <v>5237</v>
      </c>
      <c r="D2504" s="183" t="s">
        <v>5238</v>
      </c>
      <c r="E2504" s="184">
        <v>185</v>
      </c>
      <c r="F2504" s="184">
        <v>185</v>
      </c>
      <c r="G2504" s="188"/>
      <c r="H2504" s="185"/>
      <c r="I2504" s="184">
        <v>92.71</v>
      </c>
      <c r="J2504" s="184">
        <v>277.71</v>
      </c>
      <c r="K2504" s="185">
        <v>42</v>
      </c>
      <c r="L2504" s="185"/>
      <c r="M2504" s="186"/>
      <c r="N2504" s="61" t="s">
        <v>51</v>
      </c>
      <c r="P2504" s="175" t="s">
        <v>5237</v>
      </c>
      <c r="T2504" s="176"/>
    </row>
    <row r="2505" spans="1:20" s="61" customFormat="1" ht="17.25">
      <c r="A2505" s="183" t="s">
        <v>5267</v>
      </c>
      <c r="B2505" s="183" t="s">
        <v>5268</v>
      </c>
      <c r="C2505" s="183" t="s">
        <v>5237</v>
      </c>
      <c r="D2505" s="183" t="s">
        <v>5238</v>
      </c>
      <c r="E2505" s="184">
        <v>179</v>
      </c>
      <c r="F2505" s="184">
        <v>179</v>
      </c>
      <c r="G2505" s="188"/>
      <c r="H2505" s="185"/>
      <c r="I2505" s="184">
        <v>92.71</v>
      </c>
      <c r="J2505" s="184">
        <v>271.71</v>
      </c>
      <c r="K2505" s="183">
        <v>0</v>
      </c>
      <c r="L2505" s="183"/>
      <c r="M2505" s="186"/>
      <c r="N2505" s="61" t="s">
        <v>51</v>
      </c>
      <c r="P2505" s="175" t="s">
        <v>5237</v>
      </c>
      <c r="T2505" s="176"/>
    </row>
    <row r="2506" spans="1:20" s="61" customFormat="1" ht="17.25">
      <c r="A2506" s="183" t="s">
        <v>5269</v>
      </c>
      <c r="B2506" s="183" t="s">
        <v>5270</v>
      </c>
      <c r="C2506" s="183" t="s">
        <v>647</v>
      </c>
      <c r="D2506" s="183" t="s">
        <v>648</v>
      </c>
      <c r="E2506" s="184">
        <v>259</v>
      </c>
      <c r="F2506" s="184">
        <v>215</v>
      </c>
      <c r="G2506" s="185" t="s">
        <v>107</v>
      </c>
      <c r="H2506" s="185"/>
      <c r="I2506" s="184">
        <v>103.61</v>
      </c>
      <c r="J2506" s="184">
        <v>318.61</v>
      </c>
      <c r="K2506" s="185">
        <v>0</v>
      </c>
      <c r="L2506" s="185"/>
      <c r="M2506" s="186"/>
      <c r="N2506" s="61" t="s">
        <v>51</v>
      </c>
      <c r="P2506" s="175" t="s">
        <v>647</v>
      </c>
      <c r="T2506" s="176"/>
    </row>
    <row r="2507" spans="1:20" s="61" customFormat="1" ht="17.25">
      <c r="A2507" s="183" t="s">
        <v>5271</v>
      </c>
      <c r="B2507" s="183" t="s">
        <v>5272</v>
      </c>
      <c r="C2507" s="183" t="s">
        <v>179</v>
      </c>
      <c r="D2507" s="183" t="s">
        <v>179</v>
      </c>
      <c r="E2507" s="184"/>
      <c r="F2507" s="184"/>
      <c r="G2507" s="188"/>
      <c r="H2507" s="183"/>
      <c r="I2507" s="184"/>
      <c r="J2507" s="184"/>
      <c r="K2507" s="185" t="s">
        <v>410</v>
      </c>
      <c r="L2507" s="185"/>
      <c r="M2507" s="186"/>
      <c r="N2507" s="61" t="s">
        <v>410</v>
      </c>
      <c r="P2507" s="175" t="s">
        <v>179</v>
      </c>
      <c r="T2507" s="176"/>
    </row>
    <row r="2508" spans="1:20" s="61" customFormat="1" ht="17.25">
      <c r="A2508" s="183" t="s">
        <v>5273</v>
      </c>
      <c r="B2508" s="183" t="s">
        <v>5274</v>
      </c>
      <c r="C2508" s="183" t="s">
        <v>179</v>
      </c>
      <c r="D2508" s="183" t="s">
        <v>179</v>
      </c>
      <c r="E2508" s="184"/>
      <c r="F2508" s="184"/>
      <c r="G2508" s="188"/>
      <c r="H2508" s="183"/>
      <c r="I2508" s="184"/>
      <c r="J2508" s="184"/>
      <c r="K2508" s="185" t="s">
        <v>410</v>
      </c>
      <c r="L2508" s="185"/>
      <c r="M2508" s="186"/>
      <c r="N2508" s="61" t="s">
        <v>410</v>
      </c>
      <c r="P2508" s="175" t="s">
        <v>179</v>
      </c>
      <c r="T2508" s="176"/>
    </row>
    <row r="2509" spans="1:20" s="61" customFormat="1" ht="17.25">
      <c r="A2509" s="183" t="s">
        <v>5275</v>
      </c>
      <c r="B2509" s="183" t="s">
        <v>5276</v>
      </c>
      <c r="C2509" s="183" t="s">
        <v>179</v>
      </c>
      <c r="D2509" s="183" t="s">
        <v>179</v>
      </c>
      <c r="E2509" s="184">
        <v>190</v>
      </c>
      <c r="F2509" s="184">
        <v>155</v>
      </c>
      <c r="G2509" s="188" t="s">
        <v>94</v>
      </c>
      <c r="H2509" s="185"/>
      <c r="I2509" s="184">
        <v>79.48</v>
      </c>
      <c r="J2509" s="184">
        <v>234.48</v>
      </c>
      <c r="K2509" s="185">
        <v>98</v>
      </c>
      <c r="L2509" s="185"/>
      <c r="M2509" s="186"/>
      <c r="N2509" s="61" t="s">
        <v>51</v>
      </c>
      <c r="P2509" s="175" t="s">
        <v>179</v>
      </c>
      <c r="T2509" s="176"/>
    </row>
    <row r="2510" spans="1:20" s="61" customFormat="1" ht="17.25">
      <c r="A2510" s="183" t="s">
        <v>5277</v>
      </c>
      <c r="B2510" s="183" t="s">
        <v>5278</v>
      </c>
      <c r="C2510" s="183" t="s">
        <v>97</v>
      </c>
      <c r="D2510" s="183" t="s">
        <v>98</v>
      </c>
      <c r="E2510" s="184">
        <v>170</v>
      </c>
      <c r="F2510" s="184">
        <v>130</v>
      </c>
      <c r="G2510" s="188" t="s">
        <v>1652</v>
      </c>
      <c r="H2510" s="183"/>
      <c r="I2510" s="184">
        <v>53.63</v>
      </c>
      <c r="J2510" s="184">
        <v>183.63</v>
      </c>
      <c r="K2510" s="183">
        <v>76</v>
      </c>
      <c r="L2510" s="183" t="s">
        <v>57</v>
      </c>
      <c r="M2510" s="186" t="s">
        <v>211</v>
      </c>
      <c r="N2510" s="61" t="s">
        <v>51</v>
      </c>
      <c r="P2510" s="175" t="s">
        <v>97</v>
      </c>
      <c r="T2510" s="176"/>
    </row>
    <row r="2511" spans="1:20" s="61" customFormat="1" ht="17.25">
      <c r="A2511" s="183" t="s">
        <v>5279</v>
      </c>
      <c r="B2511" s="183" t="s">
        <v>5280</v>
      </c>
      <c r="C2511" s="183" t="s">
        <v>97</v>
      </c>
      <c r="D2511" s="183" t="s">
        <v>98</v>
      </c>
      <c r="E2511" s="184">
        <v>120</v>
      </c>
      <c r="F2511" s="184">
        <v>80</v>
      </c>
      <c r="G2511" s="188" t="s">
        <v>1052</v>
      </c>
      <c r="H2511" s="183"/>
      <c r="I2511" s="184">
        <v>38.3</v>
      </c>
      <c r="J2511" s="184">
        <v>118.3</v>
      </c>
      <c r="K2511" s="183">
        <v>84</v>
      </c>
      <c r="L2511" s="183" t="s">
        <v>57</v>
      </c>
      <c r="M2511" s="186" t="s">
        <v>1611</v>
      </c>
      <c r="N2511" s="61" t="s">
        <v>51</v>
      </c>
      <c r="P2511" s="175" t="s">
        <v>97</v>
      </c>
      <c r="T2511" s="176"/>
    </row>
    <row r="2512" spans="1:20" s="61" customFormat="1" ht="17.25">
      <c r="A2512" s="183" t="s">
        <v>5281</v>
      </c>
      <c r="B2512" s="183" t="s">
        <v>5282</v>
      </c>
      <c r="C2512" s="183" t="s">
        <v>97</v>
      </c>
      <c r="D2512" s="183" t="s">
        <v>98</v>
      </c>
      <c r="E2512" s="184">
        <v>120</v>
      </c>
      <c r="F2512" s="184">
        <v>80</v>
      </c>
      <c r="G2512" s="185" t="s">
        <v>1052</v>
      </c>
      <c r="H2512" s="185"/>
      <c r="I2512" s="184">
        <v>38.3</v>
      </c>
      <c r="J2512" s="184">
        <v>118.3</v>
      </c>
      <c r="K2512" s="185">
        <v>141</v>
      </c>
      <c r="L2512" s="185" t="s">
        <v>372</v>
      </c>
      <c r="M2512" s="186" t="s">
        <v>211</v>
      </c>
      <c r="N2512" s="61" t="s">
        <v>51</v>
      </c>
      <c r="P2512" s="175" t="s">
        <v>97</v>
      </c>
      <c r="T2512" s="176"/>
    </row>
    <row r="2513" spans="1:20" s="61" customFormat="1" ht="17.25">
      <c r="A2513" s="183" t="s">
        <v>5283</v>
      </c>
      <c r="B2513" s="183" t="s">
        <v>5284</v>
      </c>
      <c r="C2513" s="183" t="s">
        <v>3292</v>
      </c>
      <c r="D2513" s="183" t="s">
        <v>3292</v>
      </c>
      <c r="E2513" s="184"/>
      <c r="F2513" s="184"/>
      <c r="G2513" s="185"/>
      <c r="H2513" s="185"/>
      <c r="I2513" s="184"/>
      <c r="J2513" s="184"/>
      <c r="K2513" s="185" t="s">
        <v>410</v>
      </c>
      <c r="L2513" s="185"/>
      <c r="M2513" s="186"/>
      <c r="N2513" s="61" t="s">
        <v>410</v>
      </c>
      <c r="P2513" s="175" t="s">
        <v>3292</v>
      </c>
      <c r="T2513" s="176"/>
    </row>
    <row r="2514" spans="1:20" s="61" customFormat="1" ht="17.25">
      <c r="A2514" s="183" t="s">
        <v>5285</v>
      </c>
      <c r="B2514" s="183" t="s">
        <v>5286</v>
      </c>
      <c r="C2514" s="183" t="s">
        <v>97</v>
      </c>
      <c r="D2514" s="183" t="s">
        <v>98</v>
      </c>
      <c r="E2514" s="184">
        <v>105</v>
      </c>
      <c r="F2514" s="184">
        <v>72</v>
      </c>
      <c r="G2514" s="188" t="s">
        <v>421</v>
      </c>
      <c r="H2514" s="183"/>
      <c r="I2514" s="184">
        <v>36.11</v>
      </c>
      <c r="J2514" s="184">
        <v>108.11</v>
      </c>
      <c r="K2514" s="185">
        <v>0</v>
      </c>
      <c r="L2514" s="185" t="s">
        <v>76</v>
      </c>
      <c r="M2514" s="186" t="s">
        <v>1514</v>
      </c>
      <c r="N2514" s="61" t="s">
        <v>51</v>
      </c>
      <c r="P2514" s="175" t="s">
        <v>97</v>
      </c>
      <c r="T2514" s="176"/>
    </row>
    <row r="2515" spans="1:20" s="61" customFormat="1" ht="17.25">
      <c r="A2515" s="183" t="s">
        <v>5287</v>
      </c>
      <c r="B2515" s="183" t="s">
        <v>5288</v>
      </c>
      <c r="C2515" s="183" t="s">
        <v>97</v>
      </c>
      <c r="D2515" s="183" t="s">
        <v>98</v>
      </c>
      <c r="E2515" s="184"/>
      <c r="F2515" s="184"/>
      <c r="G2515" s="188"/>
      <c r="H2515" s="183"/>
      <c r="I2515" s="184"/>
      <c r="J2515" s="184"/>
      <c r="K2515" s="185" t="s">
        <v>410</v>
      </c>
      <c r="L2515" s="185"/>
      <c r="M2515" s="186"/>
      <c r="N2515" s="61" t="s">
        <v>410</v>
      </c>
      <c r="P2515" s="175" t="s">
        <v>97</v>
      </c>
      <c r="T2515" s="176"/>
    </row>
    <row r="2516" spans="1:20" s="61" customFormat="1" ht="17.25">
      <c r="A2516" s="183" t="s">
        <v>5289</v>
      </c>
      <c r="B2516" s="183" t="s">
        <v>5290</v>
      </c>
      <c r="C2516" s="183" t="s">
        <v>97</v>
      </c>
      <c r="D2516" s="183" t="s">
        <v>98</v>
      </c>
      <c r="E2516" s="184">
        <v>105</v>
      </c>
      <c r="F2516" s="184">
        <v>72</v>
      </c>
      <c r="G2516" s="188" t="s">
        <v>421</v>
      </c>
      <c r="H2516" s="183"/>
      <c r="I2516" s="184">
        <v>36.11</v>
      </c>
      <c r="J2516" s="184">
        <v>108.11</v>
      </c>
      <c r="K2516" s="185">
        <v>414</v>
      </c>
      <c r="L2516" s="185"/>
      <c r="M2516" s="186"/>
      <c r="N2516" s="61" t="s">
        <v>51</v>
      </c>
      <c r="P2516" s="175" t="s">
        <v>97</v>
      </c>
      <c r="T2516" s="176"/>
    </row>
    <row r="2517" spans="1:20" s="61" customFormat="1" ht="17.25">
      <c r="A2517" s="183" t="s">
        <v>5291</v>
      </c>
      <c r="B2517" s="183" t="s">
        <v>5292</v>
      </c>
      <c r="C2517" s="183" t="s">
        <v>97</v>
      </c>
      <c r="D2517" s="183" t="s">
        <v>98</v>
      </c>
      <c r="E2517" s="184">
        <v>105</v>
      </c>
      <c r="F2517" s="184">
        <v>72</v>
      </c>
      <c r="G2517" s="185" t="s">
        <v>421</v>
      </c>
      <c r="H2517" s="185"/>
      <c r="I2517" s="184">
        <v>36.11</v>
      </c>
      <c r="J2517" s="184">
        <v>108.11</v>
      </c>
      <c r="K2517" s="185">
        <v>425</v>
      </c>
      <c r="L2517" s="185"/>
      <c r="M2517" s="186"/>
      <c r="N2517" s="61" t="s">
        <v>51</v>
      </c>
      <c r="P2517" s="175" t="s">
        <v>97</v>
      </c>
      <c r="T2517" s="176"/>
    </row>
    <row r="2518" spans="1:20" s="61" customFormat="1" ht="17.25">
      <c r="A2518" s="183" t="s">
        <v>5293</v>
      </c>
      <c r="B2518" s="183" t="s">
        <v>5294</v>
      </c>
      <c r="C2518" s="183" t="s">
        <v>97</v>
      </c>
      <c r="D2518" s="183" t="s">
        <v>98</v>
      </c>
      <c r="E2518" s="184"/>
      <c r="F2518" s="184"/>
      <c r="G2518" s="188"/>
      <c r="H2518" s="185"/>
      <c r="I2518" s="184"/>
      <c r="J2518" s="184"/>
      <c r="K2518" s="185" t="s">
        <v>410</v>
      </c>
      <c r="L2518" s="185"/>
      <c r="M2518" s="186"/>
      <c r="N2518" s="61" t="s">
        <v>410</v>
      </c>
      <c r="P2518" s="175" t="s">
        <v>97</v>
      </c>
      <c r="T2518" s="176"/>
    </row>
    <row r="2519" spans="1:20" s="61" customFormat="1" ht="17.25">
      <c r="A2519" s="183" t="s">
        <v>5295</v>
      </c>
      <c r="B2519" s="183" t="s">
        <v>5296</v>
      </c>
      <c r="C2519" s="183" t="s">
        <v>97</v>
      </c>
      <c r="D2519" s="183" t="s">
        <v>98</v>
      </c>
      <c r="E2519" s="184">
        <v>120</v>
      </c>
      <c r="F2519" s="184">
        <v>80</v>
      </c>
      <c r="G2519" s="185" t="s">
        <v>1052</v>
      </c>
      <c r="H2519" s="185"/>
      <c r="I2519" s="184">
        <v>38.3</v>
      </c>
      <c r="J2519" s="184">
        <v>118.3</v>
      </c>
      <c r="K2519" s="185">
        <v>259</v>
      </c>
      <c r="L2519" s="185" t="s">
        <v>57</v>
      </c>
      <c r="M2519" s="186" t="s">
        <v>1611</v>
      </c>
      <c r="N2519" s="61" t="s">
        <v>51</v>
      </c>
      <c r="P2519" s="175" t="s">
        <v>97</v>
      </c>
      <c r="T2519" s="176"/>
    </row>
    <row r="2520" spans="1:20" s="61" customFormat="1" ht="17.25">
      <c r="A2520" s="183" t="s">
        <v>5297</v>
      </c>
      <c r="B2520" s="183" t="s">
        <v>5298</v>
      </c>
      <c r="C2520" s="183" t="s">
        <v>97</v>
      </c>
      <c r="D2520" s="183" t="s">
        <v>98</v>
      </c>
      <c r="E2520" s="184">
        <v>120</v>
      </c>
      <c r="F2520" s="184">
        <v>80</v>
      </c>
      <c r="G2520" s="185" t="s">
        <v>1052</v>
      </c>
      <c r="H2520" s="185"/>
      <c r="I2520" s="184">
        <v>38.3</v>
      </c>
      <c r="J2520" s="184">
        <v>118.3</v>
      </c>
      <c r="K2520" s="185">
        <v>69</v>
      </c>
      <c r="L2520" s="185" t="s">
        <v>76</v>
      </c>
      <c r="M2520" s="186" t="s">
        <v>865</v>
      </c>
      <c r="N2520" s="61" t="s">
        <v>51</v>
      </c>
      <c r="P2520" s="175" t="s">
        <v>97</v>
      </c>
      <c r="T2520" s="176"/>
    </row>
    <row r="2521" spans="1:20" s="61" customFormat="1" ht="17.25">
      <c r="A2521" s="183" t="s">
        <v>5299</v>
      </c>
      <c r="B2521" s="183" t="s">
        <v>5300</v>
      </c>
      <c r="C2521" s="183" t="s">
        <v>97</v>
      </c>
      <c r="D2521" s="183" t="s">
        <v>98</v>
      </c>
      <c r="E2521" s="184">
        <v>110</v>
      </c>
      <c r="F2521" s="184">
        <v>70</v>
      </c>
      <c r="G2521" s="185" t="s">
        <v>1747</v>
      </c>
      <c r="H2521" s="185"/>
      <c r="I2521" s="184">
        <v>36.38</v>
      </c>
      <c r="J2521" s="184">
        <v>106.38</v>
      </c>
      <c r="K2521" s="185">
        <v>48</v>
      </c>
      <c r="L2521" s="185" t="s">
        <v>76</v>
      </c>
      <c r="M2521" s="186" t="s">
        <v>422</v>
      </c>
      <c r="N2521" s="61" t="s">
        <v>51</v>
      </c>
      <c r="P2521" s="175" t="s">
        <v>97</v>
      </c>
      <c r="T2521" s="176"/>
    </row>
    <row r="2522" spans="1:20" s="61" customFormat="1" ht="17.25">
      <c r="A2522" s="183" t="s">
        <v>5301</v>
      </c>
      <c r="B2522" s="183" t="s">
        <v>5302</v>
      </c>
      <c r="C2522" s="183" t="s">
        <v>97</v>
      </c>
      <c r="D2522" s="183" t="s">
        <v>98</v>
      </c>
      <c r="E2522" s="184">
        <v>110</v>
      </c>
      <c r="F2522" s="184">
        <v>70</v>
      </c>
      <c r="G2522" s="188" t="s">
        <v>1747</v>
      </c>
      <c r="H2522" s="183"/>
      <c r="I2522" s="184">
        <v>36.38</v>
      </c>
      <c r="J2522" s="184">
        <v>106.38</v>
      </c>
      <c r="K2522" s="185">
        <v>47</v>
      </c>
      <c r="L2522" s="185" t="s">
        <v>372</v>
      </c>
      <c r="M2522" s="186" t="s">
        <v>422</v>
      </c>
      <c r="N2522" s="61" t="s">
        <v>51</v>
      </c>
      <c r="P2522" s="175" t="s">
        <v>97</v>
      </c>
      <c r="T2522" s="176"/>
    </row>
    <row r="2523" spans="1:20" s="61" customFormat="1" ht="17.25">
      <c r="A2523" s="183" t="s">
        <v>5303</v>
      </c>
      <c r="B2523" s="183" t="s">
        <v>5304</v>
      </c>
      <c r="C2523" s="183" t="s">
        <v>97</v>
      </c>
      <c r="D2523" s="183" t="s">
        <v>98</v>
      </c>
      <c r="E2523" s="184">
        <v>110</v>
      </c>
      <c r="F2523" s="184">
        <v>70</v>
      </c>
      <c r="G2523" s="185" t="s">
        <v>1747</v>
      </c>
      <c r="H2523" s="185"/>
      <c r="I2523" s="184">
        <v>36.38</v>
      </c>
      <c r="J2523" s="184">
        <v>106.38</v>
      </c>
      <c r="K2523" s="185">
        <v>0</v>
      </c>
      <c r="L2523" s="185"/>
      <c r="M2523" s="186"/>
      <c r="N2523" s="61" t="s">
        <v>51</v>
      </c>
      <c r="P2523" s="175" t="s">
        <v>97</v>
      </c>
      <c r="T2523" s="176"/>
    </row>
    <row r="2524" spans="1:20" s="61" customFormat="1" ht="17.25">
      <c r="A2524" s="183" t="s">
        <v>5305</v>
      </c>
      <c r="B2524" s="183" t="s">
        <v>5306</v>
      </c>
      <c r="C2524" s="183" t="s">
        <v>97</v>
      </c>
      <c r="D2524" s="183" t="s">
        <v>98</v>
      </c>
      <c r="E2524" s="184">
        <v>110</v>
      </c>
      <c r="F2524" s="184">
        <v>70</v>
      </c>
      <c r="G2524" s="185" t="s">
        <v>1747</v>
      </c>
      <c r="H2524" s="185"/>
      <c r="I2524" s="184">
        <v>36.38</v>
      </c>
      <c r="J2524" s="184">
        <v>106.38</v>
      </c>
      <c r="K2524" s="185">
        <v>49</v>
      </c>
      <c r="L2524" s="185" t="s">
        <v>76</v>
      </c>
      <c r="M2524" s="186" t="s">
        <v>422</v>
      </c>
      <c r="N2524" s="61" t="s">
        <v>51</v>
      </c>
      <c r="P2524" s="175" t="s">
        <v>97</v>
      </c>
      <c r="T2524" s="176"/>
    </row>
    <row r="2525" spans="1:20" s="61" customFormat="1" ht="17.25">
      <c r="A2525" s="183" t="s">
        <v>5307</v>
      </c>
      <c r="B2525" s="183" t="s">
        <v>5308</v>
      </c>
      <c r="C2525" s="183" t="s">
        <v>97</v>
      </c>
      <c r="D2525" s="183" t="s">
        <v>98</v>
      </c>
      <c r="E2525" s="184">
        <v>110</v>
      </c>
      <c r="F2525" s="184">
        <v>70</v>
      </c>
      <c r="G2525" s="185" t="s">
        <v>1747</v>
      </c>
      <c r="H2525" s="185"/>
      <c r="I2525" s="184">
        <v>36.38</v>
      </c>
      <c r="J2525" s="184">
        <v>106.38</v>
      </c>
      <c r="K2525" s="185">
        <v>55</v>
      </c>
      <c r="L2525" s="185" t="s">
        <v>372</v>
      </c>
      <c r="M2525" s="186" t="s">
        <v>1788</v>
      </c>
      <c r="N2525" s="61" t="s">
        <v>51</v>
      </c>
      <c r="P2525" s="175" t="s">
        <v>97</v>
      </c>
      <c r="T2525" s="176"/>
    </row>
    <row r="2526" spans="1:20" s="61" customFormat="1" ht="17.25">
      <c r="A2526" s="183" t="s">
        <v>5309</v>
      </c>
      <c r="B2526" s="183" t="s">
        <v>5310</v>
      </c>
      <c r="C2526" s="183" t="s">
        <v>116</v>
      </c>
      <c r="D2526" s="183" t="s">
        <v>117</v>
      </c>
      <c r="E2526" s="184"/>
      <c r="F2526" s="184"/>
      <c r="G2526" s="185"/>
      <c r="H2526" s="185"/>
      <c r="I2526" s="184"/>
      <c r="J2526" s="184"/>
      <c r="K2526" s="185" t="s">
        <v>410</v>
      </c>
      <c r="L2526" s="185"/>
      <c r="M2526" s="186"/>
      <c r="N2526" s="61" t="s">
        <v>410</v>
      </c>
      <c r="P2526" s="175" t="s">
        <v>116</v>
      </c>
      <c r="T2526" s="176"/>
    </row>
    <row r="2527" spans="1:20" s="61" customFormat="1" ht="17.25">
      <c r="A2527" s="183" t="s">
        <v>5311</v>
      </c>
      <c r="B2527" s="183" t="s">
        <v>5310</v>
      </c>
      <c r="C2527" s="183" t="s">
        <v>116</v>
      </c>
      <c r="D2527" s="183" t="s">
        <v>117</v>
      </c>
      <c r="E2527" s="184"/>
      <c r="F2527" s="184"/>
      <c r="G2527" s="185"/>
      <c r="H2527" s="185"/>
      <c r="I2527" s="184"/>
      <c r="J2527" s="184"/>
      <c r="K2527" s="185" t="s">
        <v>410</v>
      </c>
      <c r="L2527" s="185"/>
      <c r="M2527" s="186"/>
      <c r="N2527" s="61" t="s">
        <v>410</v>
      </c>
      <c r="P2527" s="175" t="s">
        <v>116</v>
      </c>
      <c r="T2527" s="176"/>
    </row>
    <row r="2528" spans="1:20" s="61" customFormat="1" ht="17.25">
      <c r="A2528" s="191" t="s">
        <v>5312</v>
      </c>
      <c r="B2528" s="183" t="s">
        <v>5313</v>
      </c>
      <c r="C2528" s="183" t="s">
        <v>179</v>
      </c>
      <c r="D2528" s="183" t="s">
        <v>179</v>
      </c>
      <c r="E2528" s="184"/>
      <c r="F2528" s="184"/>
      <c r="G2528" s="185"/>
      <c r="H2528" s="185"/>
      <c r="I2528" s="184"/>
      <c r="J2528" s="184"/>
      <c r="K2528" s="185" t="s">
        <v>410</v>
      </c>
      <c r="L2528" s="185"/>
      <c r="M2528" s="186"/>
      <c r="N2528" s="61" t="s">
        <v>410</v>
      </c>
      <c r="P2528" s="175" t="s">
        <v>179</v>
      </c>
      <c r="T2528" s="176"/>
    </row>
    <row r="2529" spans="1:20" s="61" customFormat="1" ht="17.25">
      <c r="A2529" s="191" t="s">
        <v>5314</v>
      </c>
      <c r="B2529" s="183" t="s">
        <v>5315</v>
      </c>
      <c r="C2529" s="183" t="s">
        <v>49</v>
      </c>
      <c r="D2529" s="183" t="s">
        <v>50</v>
      </c>
      <c r="E2529" s="184">
        <v>334</v>
      </c>
      <c r="F2529" s="184">
        <v>220</v>
      </c>
      <c r="G2529" s="185" t="s">
        <v>993</v>
      </c>
      <c r="H2529" s="185"/>
      <c r="I2529" s="184">
        <v>90.85</v>
      </c>
      <c r="J2529" s="184">
        <v>310.85</v>
      </c>
      <c r="K2529" s="185">
        <v>0</v>
      </c>
      <c r="L2529" s="185"/>
      <c r="M2529" s="186"/>
      <c r="N2529" s="61" t="s">
        <v>51</v>
      </c>
      <c r="P2529" s="175" t="s">
        <v>49</v>
      </c>
      <c r="T2529" s="176"/>
    </row>
    <row r="2530" spans="1:20" s="61" customFormat="1" ht="17.25">
      <c r="A2530" s="183" t="s">
        <v>5316</v>
      </c>
      <c r="B2530" s="183" t="s">
        <v>5317</v>
      </c>
      <c r="C2530" s="183" t="s">
        <v>49</v>
      </c>
      <c r="D2530" s="183" t="s">
        <v>50</v>
      </c>
      <c r="E2530" s="184">
        <v>273</v>
      </c>
      <c r="F2530" s="184">
        <v>215</v>
      </c>
      <c r="G2530" s="185" t="s">
        <v>214</v>
      </c>
      <c r="H2530" s="185"/>
      <c r="I2530" s="184">
        <v>87.47</v>
      </c>
      <c r="J2530" s="184">
        <v>302.47</v>
      </c>
      <c r="K2530" s="185">
        <v>190</v>
      </c>
      <c r="L2530" s="185"/>
      <c r="M2530" s="186"/>
      <c r="N2530" s="61" t="s">
        <v>51</v>
      </c>
      <c r="P2530" s="175" t="s">
        <v>49</v>
      </c>
      <c r="T2530" s="176"/>
    </row>
    <row r="2531" spans="1:20" s="61" customFormat="1" ht="17.25">
      <c r="A2531" s="191" t="s">
        <v>5318</v>
      </c>
      <c r="B2531" s="183" t="s">
        <v>5319</v>
      </c>
      <c r="C2531" s="183" t="s">
        <v>49</v>
      </c>
      <c r="D2531" s="183" t="s">
        <v>50</v>
      </c>
      <c r="E2531" s="184">
        <v>273</v>
      </c>
      <c r="F2531" s="184">
        <v>273</v>
      </c>
      <c r="G2531" s="185"/>
      <c r="H2531" s="185"/>
      <c r="I2531" s="184">
        <v>87.47</v>
      </c>
      <c r="J2531" s="184">
        <v>360.47</v>
      </c>
      <c r="K2531" s="185">
        <v>103</v>
      </c>
      <c r="L2531" s="185"/>
      <c r="M2531" s="186"/>
      <c r="N2531" s="61" t="s">
        <v>51</v>
      </c>
      <c r="P2531" s="175" t="s">
        <v>49</v>
      </c>
      <c r="T2531" s="176"/>
    </row>
    <row r="2532" spans="1:20" s="61" customFormat="1" ht="17.25">
      <c r="A2532" s="183" t="s">
        <v>5320</v>
      </c>
      <c r="B2532" s="183" t="s">
        <v>5321</v>
      </c>
      <c r="C2532" s="183" t="s">
        <v>49</v>
      </c>
      <c r="D2532" s="183" t="s">
        <v>50</v>
      </c>
      <c r="E2532" s="184">
        <v>225</v>
      </c>
      <c r="F2532" s="184">
        <v>165</v>
      </c>
      <c r="G2532" s="185" t="s">
        <v>464</v>
      </c>
      <c r="H2532" s="185"/>
      <c r="I2532" s="184">
        <v>66.79</v>
      </c>
      <c r="J2532" s="184">
        <v>231.79</v>
      </c>
      <c r="K2532" s="185">
        <v>109</v>
      </c>
      <c r="L2532" s="185"/>
      <c r="M2532" s="186"/>
      <c r="N2532" s="61" t="s">
        <v>51</v>
      </c>
      <c r="P2532" s="175" t="s">
        <v>49</v>
      </c>
      <c r="T2532" s="176"/>
    </row>
    <row r="2533" spans="1:20" s="61" customFormat="1" ht="17.25">
      <c r="A2533" s="183" t="s">
        <v>5322</v>
      </c>
      <c r="B2533" s="183" t="s">
        <v>5323</v>
      </c>
      <c r="C2533" s="183" t="s">
        <v>49</v>
      </c>
      <c r="D2533" s="183" t="s">
        <v>50</v>
      </c>
      <c r="E2533" s="184">
        <v>225</v>
      </c>
      <c r="F2533" s="184">
        <v>165</v>
      </c>
      <c r="G2533" s="185" t="s">
        <v>464</v>
      </c>
      <c r="H2533" s="185"/>
      <c r="I2533" s="184">
        <v>66.79</v>
      </c>
      <c r="J2533" s="184">
        <v>231.79</v>
      </c>
      <c r="K2533" s="183">
        <v>180</v>
      </c>
      <c r="L2533" s="183"/>
      <c r="M2533" s="186"/>
      <c r="N2533" s="61" t="s">
        <v>51</v>
      </c>
      <c r="P2533" s="175" t="s">
        <v>49</v>
      </c>
      <c r="T2533" s="176"/>
    </row>
    <row r="2534" spans="1:20" s="61" customFormat="1" ht="17.25">
      <c r="A2534" s="191" t="s">
        <v>5324</v>
      </c>
      <c r="B2534" s="183" t="s">
        <v>5325</v>
      </c>
      <c r="C2534" s="183" t="s">
        <v>210</v>
      </c>
      <c r="D2534" s="183" t="s">
        <v>210</v>
      </c>
      <c r="E2534" s="184"/>
      <c r="F2534" s="184"/>
      <c r="G2534" s="185"/>
      <c r="H2534" s="185"/>
      <c r="I2534" s="184"/>
      <c r="J2534" s="184"/>
      <c r="K2534" s="183" t="s">
        <v>410</v>
      </c>
      <c r="L2534" s="183"/>
      <c r="M2534" s="186"/>
      <c r="N2534" s="61" t="s">
        <v>410</v>
      </c>
      <c r="P2534" s="175" t="s">
        <v>210</v>
      </c>
      <c r="T2534" s="176"/>
    </row>
    <row r="2535" spans="1:20" s="61" customFormat="1" ht="17.25">
      <c r="A2535" s="183" t="s">
        <v>5326</v>
      </c>
      <c r="B2535" s="183" t="s">
        <v>5327</v>
      </c>
      <c r="C2535" s="183" t="s">
        <v>5328</v>
      </c>
      <c r="D2535" s="183" t="s">
        <v>5329</v>
      </c>
      <c r="E2535" s="184">
        <v>135.18</v>
      </c>
      <c r="F2535" s="184">
        <v>54.07</v>
      </c>
      <c r="G2535" s="185" t="s">
        <v>5330</v>
      </c>
      <c r="H2535" s="185"/>
      <c r="I2535" s="184">
        <v>81.32</v>
      </c>
      <c r="J2535" s="184">
        <v>135.39</v>
      </c>
      <c r="K2535" s="185">
        <v>19</v>
      </c>
      <c r="L2535" s="185"/>
      <c r="M2535" s="186"/>
      <c r="N2535" s="61" t="s">
        <v>51</v>
      </c>
      <c r="P2535" s="175" t="s">
        <v>5328</v>
      </c>
      <c r="T2535" s="176"/>
    </row>
    <row r="2536" spans="1:20" s="61" customFormat="1" ht="17.25">
      <c r="A2536" s="183" t="s">
        <v>5331</v>
      </c>
      <c r="B2536" s="183" t="s">
        <v>5332</v>
      </c>
      <c r="C2536" s="183" t="s">
        <v>727</v>
      </c>
      <c r="D2536" s="183" t="s">
        <v>728</v>
      </c>
      <c r="E2536" s="184">
        <v>319</v>
      </c>
      <c r="F2536" s="184">
        <v>279</v>
      </c>
      <c r="G2536" s="185" t="s">
        <v>140</v>
      </c>
      <c r="H2536" s="185"/>
      <c r="I2536" s="184">
        <v>92.6</v>
      </c>
      <c r="J2536" s="184">
        <v>371.6</v>
      </c>
      <c r="K2536" s="185">
        <v>34</v>
      </c>
      <c r="L2536" s="185"/>
      <c r="M2536" s="186"/>
      <c r="N2536" s="61" t="s">
        <v>51</v>
      </c>
      <c r="P2536" s="175" t="s">
        <v>727</v>
      </c>
      <c r="T2536" s="176"/>
    </row>
    <row r="2537" spans="1:20" s="61" customFormat="1" ht="17.25">
      <c r="A2537" s="183" t="s">
        <v>5333</v>
      </c>
      <c r="B2537" s="183" t="s">
        <v>5334</v>
      </c>
      <c r="C2537" s="183" t="s">
        <v>727</v>
      </c>
      <c r="D2537" s="183" t="s">
        <v>728</v>
      </c>
      <c r="E2537" s="184">
        <v>319</v>
      </c>
      <c r="F2537" s="184">
        <v>279</v>
      </c>
      <c r="G2537" s="185" t="s">
        <v>140</v>
      </c>
      <c r="H2537" s="185"/>
      <c r="I2537" s="184">
        <v>92.6</v>
      </c>
      <c r="J2537" s="184">
        <v>371.6</v>
      </c>
      <c r="K2537" s="185">
        <v>14</v>
      </c>
      <c r="L2537" s="185"/>
      <c r="M2537" s="186"/>
      <c r="N2537" s="61" t="s">
        <v>51</v>
      </c>
      <c r="P2537" s="175" t="s">
        <v>727</v>
      </c>
      <c r="T2537" s="176"/>
    </row>
    <row r="2538" spans="1:20" s="61" customFormat="1" ht="17.25">
      <c r="A2538" s="183" t="s">
        <v>5335</v>
      </c>
      <c r="B2538" s="183" t="s">
        <v>5336</v>
      </c>
      <c r="C2538" s="183" t="s">
        <v>727</v>
      </c>
      <c r="D2538" s="183" t="s">
        <v>728</v>
      </c>
      <c r="E2538" s="184">
        <v>319</v>
      </c>
      <c r="F2538" s="184">
        <v>279</v>
      </c>
      <c r="G2538" s="185" t="s">
        <v>140</v>
      </c>
      <c r="H2538" s="185"/>
      <c r="I2538" s="184">
        <v>92.6</v>
      </c>
      <c r="J2538" s="184">
        <v>371.6</v>
      </c>
      <c r="K2538" s="185">
        <v>20</v>
      </c>
      <c r="L2538" s="185"/>
      <c r="M2538" s="186"/>
      <c r="N2538" s="61" t="s">
        <v>51</v>
      </c>
      <c r="P2538" s="175" t="s">
        <v>727</v>
      </c>
      <c r="T2538" s="176"/>
    </row>
    <row r="2539" spans="1:20" s="61" customFormat="1" ht="17.25">
      <c r="A2539" s="183" t="s">
        <v>5337</v>
      </c>
      <c r="B2539" s="183" t="s">
        <v>5338</v>
      </c>
      <c r="C2539" s="183" t="s">
        <v>727</v>
      </c>
      <c r="D2539" s="183" t="s">
        <v>728</v>
      </c>
      <c r="E2539" s="184">
        <v>319</v>
      </c>
      <c r="F2539" s="184">
        <v>279</v>
      </c>
      <c r="G2539" s="185" t="s">
        <v>140</v>
      </c>
      <c r="H2539" s="185"/>
      <c r="I2539" s="184">
        <v>92.6</v>
      </c>
      <c r="J2539" s="184">
        <v>371.6</v>
      </c>
      <c r="K2539" s="185">
        <v>13</v>
      </c>
      <c r="L2539" s="185"/>
      <c r="M2539" s="186"/>
      <c r="N2539" s="61" t="s">
        <v>51</v>
      </c>
      <c r="P2539" s="175" t="s">
        <v>727</v>
      </c>
      <c r="T2539" s="176"/>
    </row>
    <row r="2540" spans="1:20" s="61" customFormat="1" ht="17.25">
      <c r="A2540" s="183" t="s">
        <v>5339</v>
      </c>
      <c r="B2540" s="183" t="s">
        <v>5340</v>
      </c>
      <c r="C2540" s="183" t="s">
        <v>73</v>
      </c>
      <c r="D2540" s="183" t="s">
        <v>74</v>
      </c>
      <c r="E2540" s="184"/>
      <c r="F2540" s="184"/>
      <c r="G2540" s="185"/>
      <c r="H2540" s="185"/>
      <c r="I2540" s="184"/>
      <c r="J2540" s="184"/>
      <c r="K2540" s="183" t="s">
        <v>410</v>
      </c>
      <c r="L2540" s="183"/>
      <c r="M2540" s="186"/>
      <c r="N2540" s="61" t="s">
        <v>410</v>
      </c>
      <c r="P2540" s="175" t="s">
        <v>73</v>
      </c>
      <c r="T2540" s="176"/>
    </row>
    <row r="2541" spans="1:20" s="61" customFormat="1" ht="17.25">
      <c r="A2541" s="183" t="s">
        <v>5341</v>
      </c>
      <c r="B2541" s="183" t="s">
        <v>5342</v>
      </c>
      <c r="C2541" s="183" t="s">
        <v>73</v>
      </c>
      <c r="D2541" s="183" t="s">
        <v>74</v>
      </c>
      <c r="E2541" s="184"/>
      <c r="F2541" s="184"/>
      <c r="G2541" s="185"/>
      <c r="H2541" s="185"/>
      <c r="I2541" s="184"/>
      <c r="J2541" s="184"/>
      <c r="K2541" s="185" t="s">
        <v>410</v>
      </c>
      <c r="L2541" s="185"/>
      <c r="M2541" s="186"/>
      <c r="N2541" s="61" t="s">
        <v>410</v>
      </c>
      <c r="P2541" s="175" t="s">
        <v>73</v>
      </c>
      <c r="T2541" s="176"/>
    </row>
    <row r="2542" spans="1:20" s="61" customFormat="1" ht="17.25">
      <c r="A2542" s="183" t="s">
        <v>5343</v>
      </c>
      <c r="B2542" s="183" t="s">
        <v>5344</v>
      </c>
      <c r="C2542" s="183" t="s">
        <v>73</v>
      </c>
      <c r="D2542" s="183" t="s">
        <v>74</v>
      </c>
      <c r="E2542" s="184"/>
      <c r="F2542" s="184"/>
      <c r="G2542" s="185"/>
      <c r="H2542" s="185"/>
      <c r="I2542" s="184"/>
      <c r="J2542" s="184"/>
      <c r="K2542" s="185" t="s">
        <v>410</v>
      </c>
      <c r="L2542" s="185"/>
      <c r="M2542" s="186"/>
      <c r="N2542" s="61" t="s">
        <v>410</v>
      </c>
      <c r="P2542" s="175" t="s">
        <v>73</v>
      </c>
      <c r="T2542" s="176"/>
    </row>
    <row r="2543" spans="1:20" s="61" customFormat="1" ht="17.25">
      <c r="A2543" s="183" t="s">
        <v>5345</v>
      </c>
      <c r="B2543" s="183" t="s">
        <v>5346</v>
      </c>
      <c r="C2543" s="183" t="s">
        <v>73</v>
      </c>
      <c r="D2543" s="183" t="s">
        <v>74</v>
      </c>
      <c r="E2543" s="184"/>
      <c r="F2543" s="184"/>
      <c r="G2543" s="188"/>
      <c r="H2543" s="183"/>
      <c r="I2543" s="184"/>
      <c r="J2543" s="184"/>
      <c r="K2543" s="185" t="s">
        <v>410</v>
      </c>
      <c r="L2543" s="185"/>
      <c r="M2543" s="186"/>
      <c r="N2543" s="61" t="s">
        <v>410</v>
      </c>
      <c r="P2543" s="175" t="s">
        <v>73</v>
      </c>
      <c r="T2543" s="176"/>
    </row>
    <row r="2544" spans="1:20" s="61" customFormat="1" ht="17.25">
      <c r="A2544" s="183" t="s">
        <v>5347</v>
      </c>
      <c r="B2544" s="183" t="s">
        <v>5348</v>
      </c>
      <c r="C2544" s="183" t="s">
        <v>73</v>
      </c>
      <c r="D2544" s="183" t="s">
        <v>74</v>
      </c>
      <c r="E2544" s="184"/>
      <c r="F2544" s="184"/>
      <c r="G2544" s="185"/>
      <c r="H2544" s="185"/>
      <c r="I2544" s="184"/>
      <c r="J2544" s="184"/>
      <c r="K2544" s="185" t="s">
        <v>410</v>
      </c>
      <c r="L2544" s="185"/>
      <c r="M2544" s="186"/>
      <c r="N2544" s="61" t="s">
        <v>410</v>
      </c>
      <c r="P2544" s="175" t="s">
        <v>73</v>
      </c>
      <c r="T2544" s="176"/>
    </row>
    <row r="2545" spans="1:20" s="61" customFormat="1" ht="17.25">
      <c r="A2545" s="183" t="s">
        <v>5349</v>
      </c>
      <c r="B2545" s="183" t="s">
        <v>258</v>
      </c>
      <c r="C2545" s="183" t="s">
        <v>706</v>
      </c>
      <c r="D2545" s="183" t="s">
        <v>707</v>
      </c>
      <c r="E2545" s="184">
        <v>239</v>
      </c>
      <c r="F2545" s="184">
        <v>220</v>
      </c>
      <c r="G2545" s="185" t="s">
        <v>494</v>
      </c>
      <c r="H2545" s="185"/>
      <c r="I2545" s="184">
        <v>85.34</v>
      </c>
      <c r="J2545" s="184">
        <v>305.34</v>
      </c>
      <c r="K2545" s="185">
        <v>116</v>
      </c>
      <c r="L2545" s="185"/>
      <c r="M2545" s="186"/>
      <c r="N2545" s="61" t="s">
        <v>51</v>
      </c>
      <c r="P2545" s="175" t="s">
        <v>706</v>
      </c>
      <c r="T2545" s="176"/>
    </row>
    <row r="2546" spans="1:20" s="61" customFormat="1" ht="17.25">
      <c r="A2546" s="183" t="s">
        <v>5350</v>
      </c>
      <c r="B2546" s="183" t="s">
        <v>252</v>
      </c>
      <c r="C2546" s="183" t="s">
        <v>706</v>
      </c>
      <c r="D2546" s="183" t="s">
        <v>707</v>
      </c>
      <c r="E2546" s="184">
        <v>239</v>
      </c>
      <c r="F2546" s="184">
        <v>220</v>
      </c>
      <c r="G2546" s="185" t="s">
        <v>494</v>
      </c>
      <c r="H2546" s="185"/>
      <c r="I2546" s="184">
        <v>85.34</v>
      </c>
      <c r="J2546" s="184">
        <v>305.34</v>
      </c>
      <c r="K2546" s="185">
        <v>47</v>
      </c>
      <c r="L2546" s="185"/>
      <c r="M2546" s="186"/>
      <c r="N2546" s="61" t="s">
        <v>51</v>
      </c>
      <c r="P2546" s="175" t="s">
        <v>706</v>
      </c>
      <c r="T2546" s="176"/>
    </row>
    <row r="2547" spans="1:20" s="61" customFormat="1" ht="17.25">
      <c r="A2547" s="183" t="s">
        <v>5351</v>
      </c>
      <c r="B2547" s="183" t="s">
        <v>5352</v>
      </c>
      <c r="C2547" s="183" t="s">
        <v>706</v>
      </c>
      <c r="D2547" s="183" t="s">
        <v>707</v>
      </c>
      <c r="E2547" s="184">
        <v>269</v>
      </c>
      <c r="F2547" s="184">
        <v>240</v>
      </c>
      <c r="G2547" s="185" t="s">
        <v>75</v>
      </c>
      <c r="H2547" s="185"/>
      <c r="I2547" s="184">
        <v>93.36</v>
      </c>
      <c r="J2547" s="184">
        <v>333.36</v>
      </c>
      <c r="K2547" s="185">
        <v>83</v>
      </c>
      <c r="L2547" s="185"/>
      <c r="M2547" s="186"/>
      <c r="N2547" s="61" t="s">
        <v>51</v>
      </c>
      <c r="P2547" s="175" t="s">
        <v>706</v>
      </c>
      <c r="T2547" s="176"/>
    </row>
    <row r="2548" spans="1:20" s="61" customFormat="1" ht="17.25">
      <c r="A2548" s="183" t="s">
        <v>5353</v>
      </c>
      <c r="B2548" s="183" t="s">
        <v>247</v>
      </c>
      <c r="C2548" s="183" t="s">
        <v>706</v>
      </c>
      <c r="D2548" s="183" t="s">
        <v>707</v>
      </c>
      <c r="E2548" s="184">
        <v>269</v>
      </c>
      <c r="F2548" s="184">
        <v>240</v>
      </c>
      <c r="G2548" s="185" t="s">
        <v>75</v>
      </c>
      <c r="H2548" s="185"/>
      <c r="I2548" s="184">
        <v>92.59</v>
      </c>
      <c r="J2548" s="184">
        <v>332.59</v>
      </c>
      <c r="K2548" s="185">
        <v>221</v>
      </c>
      <c r="L2548" s="185"/>
      <c r="M2548" s="186"/>
      <c r="N2548" s="61" t="s">
        <v>51</v>
      </c>
      <c r="P2548" s="175" t="s">
        <v>706</v>
      </c>
      <c r="T2548" s="176"/>
    </row>
    <row r="2549" spans="1:20" s="61" customFormat="1" ht="17.25">
      <c r="A2549" s="183" t="s">
        <v>5354</v>
      </c>
      <c r="B2549" s="183" t="s">
        <v>5355</v>
      </c>
      <c r="C2549" s="183" t="s">
        <v>49</v>
      </c>
      <c r="D2549" s="183" t="s">
        <v>50</v>
      </c>
      <c r="E2549" s="184"/>
      <c r="F2549" s="184"/>
      <c r="G2549" s="185"/>
      <c r="H2549" s="185"/>
      <c r="I2549" s="184"/>
      <c r="J2549" s="184"/>
      <c r="K2549" s="185" t="s">
        <v>410</v>
      </c>
      <c r="L2549" s="185"/>
      <c r="M2549" s="186"/>
      <c r="N2549" s="61" t="s">
        <v>410</v>
      </c>
      <c r="P2549" s="175" t="s">
        <v>49</v>
      </c>
      <c r="T2549" s="176"/>
    </row>
    <row r="2550" spans="1:20" s="61" customFormat="1" ht="17.25">
      <c r="A2550" s="183" t="s">
        <v>5356</v>
      </c>
      <c r="B2550" s="183" t="s">
        <v>5357</v>
      </c>
      <c r="C2550" s="183" t="s">
        <v>49</v>
      </c>
      <c r="D2550" s="183" t="s">
        <v>50</v>
      </c>
      <c r="E2550" s="184"/>
      <c r="F2550" s="184"/>
      <c r="G2550" s="188"/>
      <c r="H2550" s="183"/>
      <c r="I2550" s="184"/>
      <c r="J2550" s="184"/>
      <c r="K2550" s="185" t="s">
        <v>410</v>
      </c>
      <c r="L2550" s="185"/>
      <c r="M2550" s="186"/>
      <c r="N2550" s="61" t="s">
        <v>410</v>
      </c>
      <c r="P2550" s="175" t="s">
        <v>49</v>
      </c>
      <c r="T2550" s="176"/>
    </row>
    <row r="2551" spans="1:20" s="61" customFormat="1" ht="17.25">
      <c r="A2551" s="183" t="s">
        <v>5358</v>
      </c>
      <c r="B2551" s="183" t="s">
        <v>5359</v>
      </c>
      <c r="C2551" s="183" t="s">
        <v>49</v>
      </c>
      <c r="D2551" s="183" t="s">
        <v>50</v>
      </c>
      <c r="E2551" s="184">
        <v>255</v>
      </c>
      <c r="F2551" s="184">
        <v>230</v>
      </c>
      <c r="G2551" s="188" t="s">
        <v>137</v>
      </c>
      <c r="H2551" s="185"/>
      <c r="I2551" s="184">
        <v>75.89</v>
      </c>
      <c r="J2551" s="184">
        <v>305.89</v>
      </c>
      <c r="K2551" s="183">
        <v>221</v>
      </c>
      <c r="L2551" s="183"/>
      <c r="M2551" s="186"/>
      <c r="N2551" s="61" t="s">
        <v>51</v>
      </c>
      <c r="P2551" s="175" t="s">
        <v>49</v>
      </c>
      <c r="T2551" s="176"/>
    </row>
    <row r="2552" spans="1:20" s="61" customFormat="1" ht="17.25">
      <c r="A2552" s="183" t="s">
        <v>5360</v>
      </c>
      <c r="B2552" s="183" t="s">
        <v>5361</v>
      </c>
      <c r="C2552" s="183" t="s">
        <v>49</v>
      </c>
      <c r="D2552" s="183" t="s">
        <v>50</v>
      </c>
      <c r="E2552" s="184">
        <v>255</v>
      </c>
      <c r="F2552" s="184">
        <v>230</v>
      </c>
      <c r="G2552" s="188" t="s">
        <v>137</v>
      </c>
      <c r="H2552" s="185"/>
      <c r="I2552" s="184">
        <v>75.89</v>
      </c>
      <c r="J2552" s="184">
        <v>305.89</v>
      </c>
      <c r="K2552" s="185">
        <v>225</v>
      </c>
      <c r="L2552" s="185"/>
      <c r="M2552" s="186"/>
      <c r="N2552" s="61" t="s">
        <v>51</v>
      </c>
      <c r="P2552" s="175" t="s">
        <v>49</v>
      </c>
      <c r="T2552" s="176"/>
    </row>
    <row r="2553" spans="1:20" s="61" customFormat="1" ht="17.25">
      <c r="A2553" s="183" t="s">
        <v>5362</v>
      </c>
      <c r="B2553" s="183" t="s">
        <v>5363</v>
      </c>
      <c r="C2553" s="183" t="s">
        <v>49</v>
      </c>
      <c r="D2553" s="183" t="s">
        <v>50</v>
      </c>
      <c r="E2553" s="184"/>
      <c r="F2553" s="184"/>
      <c r="G2553" s="188"/>
      <c r="H2553" s="185"/>
      <c r="I2553" s="184"/>
      <c r="J2553" s="184"/>
      <c r="K2553" s="183" t="s">
        <v>410</v>
      </c>
      <c r="L2553" s="183"/>
      <c r="M2553" s="186"/>
      <c r="N2553" s="61" t="s">
        <v>410</v>
      </c>
      <c r="P2553" s="175" t="s">
        <v>49</v>
      </c>
      <c r="T2553" s="176"/>
    </row>
    <row r="2554" spans="1:20" s="61" customFormat="1" ht="17.25">
      <c r="A2554" s="183" t="s">
        <v>5364</v>
      </c>
      <c r="B2554" s="183" t="s">
        <v>5365</v>
      </c>
      <c r="C2554" s="183" t="s">
        <v>49</v>
      </c>
      <c r="D2554" s="183" t="s">
        <v>50</v>
      </c>
      <c r="E2554" s="184">
        <v>315</v>
      </c>
      <c r="F2554" s="184">
        <v>230</v>
      </c>
      <c r="G2554" s="188" t="s">
        <v>464</v>
      </c>
      <c r="H2554" s="185"/>
      <c r="I2554" s="184">
        <v>94.02</v>
      </c>
      <c r="J2554" s="184">
        <v>324.02</v>
      </c>
      <c r="K2554" s="183">
        <v>0</v>
      </c>
      <c r="L2554" s="183"/>
      <c r="M2554" s="186"/>
      <c r="N2554" s="61" t="s">
        <v>51</v>
      </c>
      <c r="P2554" s="175" t="s">
        <v>49</v>
      </c>
      <c r="T2554" s="176"/>
    </row>
    <row r="2555" spans="1:20" s="61" customFormat="1" ht="17.25">
      <c r="A2555" s="183" t="s">
        <v>5366</v>
      </c>
      <c r="B2555" s="183" t="s">
        <v>5367</v>
      </c>
      <c r="C2555" s="183" t="s">
        <v>49</v>
      </c>
      <c r="D2555" s="183" t="s">
        <v>50</v>
      </c>
      <c r="E2555" s="184"/>
      <c r="F2555" s="184"/>
      <c r="G2555" s="188"/>
      <c r="H2555" s="185"/>
      <c r="I2555" s="184"/>
      <c r="J2555" s="184"/>
      <c r="K2555" s="185" t="s">
        <v>410</v>
      </c>
      <c r="L2555" s="185"/>
      <c r="M2555" s="186"/>
      <c r="N2555" s="61" t="s">
        <v>410</v>
      </c>
      <c r="P2555" s="175" t="s">
        <v>49</v>
      </c>
      <c r="T2555" s="176"/>
    </row>
    <row r="2556" spans="1:20" s="61" customFormat="1" ht="17.25">
      <c r="A2556" s="183" t="s">
        <v>5368</v>
      </c>
      <c r="B2556" s="183" t="s">
        <v>5369</v>
      </c>
      <c r="C2556" s="183" t="s">
        <v>49</v>
      </c>
      <c r="D2556" s="183" t="s">
        <v>50</v>
      </c>
      <c r="E2556" s="184"/>
      <c r="F2556" s="184"/>
      <c r="G2556" s="188"/>
      <c r="H2556" s="185"/>
      <c r="I2556" s="184"/>
      <c r="J2556" s="184"/>
      <c r="K2556" s="185" t="s">
        <v>410</v>
      </c>
      <c r="L2556" s="185"/>
      <c r="M2556" s="186"/>
      <c r="N2556" s="61" t="s">
        <v>410</v>
      </c>
      <c r="P2556" s="175" t="s">
        <v>49</v>
      </c>
      <c r="T2556" s="176"/>
    </row>
    <row r="2557" spans="1:20" s="61" customFormat="1" ht="17.25">
      <c r="A2557" s="183" t="s">
        <v>5370</v>
      </c>
      <c r="B2557" s="183" t="s">
        <v>5371</v>
      </c>
      <c r="C2557" s="183" t="s">
        <v>727</v>
      </c>
      <c r="D2557" s="183" t="s">
        <v>728</v>
      </c>
      <c r="E2557" s="184">
        <v>189</v>
      </c>
      <c r="F2557" s="184">
        <v>174</v>
      </c>
      <c r="G2557" s="188" t="s">
        <v>494</v>
      </c>
      <c r="H2557" s="185"/>
      <c r="I2557" s="184">
        <v>87.83</v>
      </c>
      <c r="J2557" s="184">
        <v>261.83</v>
      </c>
      <c r="K2557" s="185">
        <v>126</v>
      </c>
      <c r="L2557" s="185"/>
      <c r="M2557" s="186"/>
      <c r="N2557" s="61" t="s">
        <v>51</v>
      </c>
      <c r="P2557" s="175" t="s">
        <v>727</v>
      </c>
      <c r="T2557" s="176"/>
    </row>
    <row r="2558" spans="1:20" s="61" customFormat="1" ht="17.25">
      <c r="A2558" s="183" t="s">
        <v>5372</v>
      </c>
      <c r="B2558" s="183" t="s">
        <v>5373</v>
      </c>
      <c r="C2558" s="183" t="s">
        <v>727</v>
      </c>
      <c r="D2558" s="183" t="s">
        <v>728</v>
      </c>
      <c r="E2558" s="184">
        <v>189</v>
      </c>
      <c r="F2558" s="184">
        <v>174</v>
      </c>
      <c r="G2558" s="185" t="s">
        <v>494</v>
      </c>
      <c r="H2558" s="185"/>
      <c r="I2558" s="184">
        <v>87.83</v>
      </c>
      <c r="J2558" s="184">
        <v>261.83</v>
      </c>
      <c r="K2558" s="185">
        <v>79</v>
      </c>
      <c r="L2558" s="185"/>
      <c r="M2558" s="186"/>
      <c r="N2558" s="61" t="s">
        <v>51</v>
      </c>
      <c r="P2558" s="175" t="s">
        <v>727</v>
      </c>
      <c r="T2558" s="176"/>
    </row>
    <row r="2559" spans="1:20" s="61" customFormat="1" ht="17.25">
      <c r="A2559" s="183" t="s">
        <v>5374</v>
      </c>
      <c r="B2559" s="183" t="s">
        <v>5375</v>
      </c>
      <c r="C2559" s="183" t="s">
        <v>727</v>
      </c>
      <c r="D2559" s="183" t="s">
        <v>728</v>
      </c>
      <c r="E2559" s="184">
        <v>174</v>
      </c>
      <c r="F2559" s="184">
        <v>174</v>
      </c>
      <c r="G2559" s="185"/>
      <c r="H2559" s="185"/>
      <c r="I2559" s="184">
        <v>87.83</v>
      </c>
      <c r="J2559" s="184">
        <v>261.83</v>
      </c>
      <c r="K2559" s="185">
        <v>28</v>
      </c>
      <c r="L2559" s="185"/>
      <c r="M2559" s="186"/>
      <c r="N2559" s="61" t="s">
        <v>51</v>
      </c>
      <c r="P2559" s="175" t="s">
        <v>727</v>
      </c>
      <c r="T2559" s="176"/>
    </row>
    <row r="2560" spans="1:20" s="61" customFormat="1" ht="17.25">
      <c r="A2560" s="183" t="s">
        <v>5376</v>
      </c>
      <c r="B2560" s="183" t="s">
        <v>5377</v>
      </c>
      <c r="C2560" s="183" t="s">
        <v>727</v>
      </c>
      <c r="D2560" s="183" t="s">
        <v>728</v>
      </c>
      <c r="E2560" s="184">
        <v>189</v>
      </c>
      <c r="F2560" s="184">
        <v>174</v>
      </c>
      <c r="G2560" s="185" t="s">
        <v>494</v>
      </c>
      <c r="H2560" s="185"/>
      <c r="I2560" s="184">
        <v>87.83</v>
      </c>
      <c r="J2560" s="184">
        <v>261.83</v>
      </c>
      <c r="K2560" s="185">
        <v>138</v>
      </c>
      <c r="L2560" s="185"/>
      <c r="M2560" s="186"/>
      <c r="N2560" s="61" t="s">
        <v>51</v>
      </c>
      <c r="P2560" s="175" t="s">
        <v>727</v>
      </c>
      <c r="T2560" s="176"/>
    </row>
    <row r="2561" spans="1:20" s="61" customFormat="1" ht="17.25">
      <c r="A2561" s="183" t="s">
        <v>5378</v>
      </c>
      <c r="B2561" s="183" t="s">
        <v>5379</v>
      </c>
      <c r="C2561" s="183" t="s">
        <v>727</v>
      </c>
      <c r="D2561" s="183" t="s">
        <v>728</v>
      </c>
      <c r="E2561" s="184">
        <v>189</v>
      </c>
      <c r="F2561" s="184">
        <v>174</v>
      </c>
      <c r="G2561" s="185" t="s">
        <v>494</v>
      </c>
      <c r="H2561" s="185"/>
      <c r="I2561" s="184">
        <v>87.83</v>
      </c>
      <c r="J2561" s="184">
        <v>261.83</v>
      </c>
      <c r="K2561" s="185">
        <v>35</v>
      </c>
      <c r="L2561" s="185"/>
      <c r="M2561" s="186"/>
      <c r="N2561" s="61" t="s">
        <v>51</v>
      </c>
      <c r="P2561" s="175" t="s">
        <v>727</v>
      </c>
      <c r="T2561" s="176"/>
    </row>
    <row r="2562" spans="1:20" s="61" customFormat="1" ht="17.25">
      <c r="A2562" s="183" t="s">
        <v>5380</v>
      </c>
      <c r="B2562" s="183" t="s">
        <v>4500</v>
      </c>
      <c r="C2562" s="183" t="s">
        <v>261</v>
      </c>
      <c r="D2562" s="183" t="s">
        <v>262</v>
      </c>
      <c r="E2562" s="184"/>
      <c r="F2562" s="184"/>
      <c r="G2562" s="185"/>
      <c r="H2562" s="185"/>
      <c r="I2562" s="184"/>
      <c r="J2562" s="184"/>
      <c r="K2562" s="185" t="s">
        <v>410</v>
      </c>
      <c r="L2562" s="185"/>
      <c r="M2562" s="186"/>
      <c r="N2562" s="61" t="s">
        <v>410</v>
      </c>
      <c r="P2562" s="175" t="s">
        <v>261</v>
      </c>
      <c r="T2562" s="176"/>
    </row>
    <row r="2563" spans="1:20" s="61" customFormat="1" ht="17.25">
      <c r="A2563" s="183" t="s">
        <v>5381</v>
      </c>
      <c r="B2563" s="183" t="s">
        <v>4502</v>
      </c>
      <c r="C2563" s="183" t="s">
        <v>261</v>
      </c>
      <c r="D2563" s="183" t="s">
        <v>262</v>
      </c>
      <c r="E2563" s="184"/>
      <c r="F2563" s="184"/>
      <c r="G2563" s="185"/>
      <c r="H2563" s="185"/>
      <c r="I2563" s="184"/>
      <c r="J2563" s="184"/>
      <c r="K2563" s="185" t="s">
        <v>410</v>
      </c>
      <c r="L2563" s="185"/>
      <c r="M2563" s="186"/>
      <c r="N2563" s="61" t="s">
        <v>410</v>
      </c>
      <c r="P2563" s="175" t="s">
        <v>261</v>
      </c>
      <c r="T2563" s="176"/>
    </row>
    <row r="2564" spans="1:20" s="61" customFormat="1" ht="17.25">
      <c r="A2564" s="183" t="s">
        <v>5382</v>
      </c>
      <c r="B2564" s="183" t="s">
        <v>5383</v>
      </c>
      <c r="C2564" s="183" t="s">
        <v>279</v>
      </c>
      <c r="D2564" s="183" t="s">
        <v>280</v>
      </c>
      <c r="E2564" s="184">
        <v>239</v>
      </c>
      <c r="F2564" s="184">
        <v>191</v>
      </c>
      <c r="G2564" s="185" t="s">
        <v>688</v>
      </c>
      <c r="H2564" s="185"/>
      <c r="I2564" s="184">
        <v>53.09</v>
      </c>
      <c r="J2564" s="184">
        <v>244.09</v>
      </c>
      <c r="K2564" s="185">
        <v>29</v>
      </c>
      <c r="L2564" s="185" t="s">
        <v>57</v>
      </c>
      <c r="M2564" s="186" t="s">
        <v>1514</v>
      </c>
      <c r="N2564" s="61" t="s">
        <v>51</v>
      </c>
      <c r="P2564" s="175" t="s">
        <v>279</v>
      </c>
      <c r="T2564" s="176"/>
    </row>
    <row r="2565" spans="1:20" s="61" customFormat="1" ht="17.25">
      <c r="A2565" s="183" t="s">
        <v>5384</v>
      </c>
      <c r="B2565" s="183" t="s">
        <v>5383</v>
      </c>
      <c r="C2565" s="183" t="s">
        <v>279</v>
      </c>
      <c r="D2565" s="183" t="s">
        <v>280</v>
      </c>
      <c r="E2565" s="184">
        <v>239</v>
      </c>
      <c r="F2565" s="184">
        <v>181</v>
      </c>
      <c r="G2565" s="185" t="s">
        <v>180</v>
      </c>
      <c r="H2565" s="185"/>
      <c r="I2565" s="184">
        <v>53.09</v>
      </c>
      <c r="J2565" s="184">
        <v>234.09</v>
      </c>
      <c r="K2565" s="185">
        <v>78</v>
      </c>
      <c r="L2565" s="185"/>
      <c r="M2565" s="186"/>
      <c r="N2565" s="61" t="s">
        <v>51</v>
      </c>
      <c r="P2565" s="175" t="s">
        <v>279</v>
      </c>
      <c r="T2565" s="176"/>
    </row>
    <row r="2566" spans="1:20" s="61" customFormat="1" ht="17.25">
      <c r="A2566" s="183" t="s">
        <v>5385</v>
      </c>
      <c r="B2566" s="183" t="s">
        <v>5383</v>
      </c>
      <c r="C2566" s="183" t="s">
        <v>279</v>
      </c>
      <c r="D2566" s="183" t="s">
        <v>280</v>
      </c>
      <c r="E2566" s="184">
        <v>239</v>
      </c>
      <c r="F2566" s="184">
        <v>181</v>
      </c>
      <c r="G2566" s="185" t="s">
        <v>180</v>
      </c>
      <c r="H2566" s="185"/>
      <c r="I2566" s="184">
        <v>53.09</v>
      </c>
      <c r="J2566" s="184">
        <v>234.09</v>
      </c>
      <c r="K2566" s="185">
        <v>105</v>
      </c>
      <c r="L2566" s="185" t="s">
        <v>57</v>
      </c>
      <c r="M2566" s="186" t="s">
        <v>1514</v>
      </c>
      <c r="N2566" s="61" t="s">
        <v>51</v>
      </c>
      <c r="P2566" s="175" t="s">
        <v>279</v>
      </c>
      <c r="T2566" s="176"/>
    </row>
    <row r="2567" spans="1:20" s="61" customFormat="1" ht="17.25">
      <c r="A2567" s="183" t="s">
        <v>5386</v>
      </c>
      <c r="B2567" s="183" t="s">
        <v>5387</v>
      </c>
      <c r="C2567" s="183" t="s">
        <v>279</v>
      </c>
      <c r="D2567" s="183" t="s">
        <v>280</v>
      </c>
      <c r="E2567" s="184">
        <v>199</v>
      </c>
      <c r="F2567" s="184">
        <v>99</v>
      </c>
      <c r="G2567" s="185" t="s">
        <v>2707</v>
      </c>
      <c r="H2567" s="185"/>
      <c r="I2567" s="184">
        <v>49.14</v>
      </c>
      <c r="J2567" s="184">
        <v>148.14</v>
      </c>
      <c r="K2567" s="185">
        <v>4</v>
      </c>
      <c r="L2567" s="185"/>
      <c r="M2567" s="186"/>
      <c r="N2567" s="61" t="s">
        <v>51</v>
      </c>
      <c r="P2567" s="175" t="s">
        <v>279</v>
      </c>
      <c r="T2567" s="176"/>
    </row>
    <row r="2568" spans="1:20" s="61" customFormat="1" ht="17.25">
      <c r="A2568" s="183" t="s">
        <v>5388</v>
      </c>
      <c r="B2568" s="183" t="s">
        <v>5389</v>
      </c>
      <c r="C2568" s="183" t="s">
        <v>279</v>
      </c>
      <c r="D2568" s="183" t="s">
        <v>280</v>
      </c>
      <c r="E2568" s="184">
        <v>199</v>
      </c>
      <c r="F2568" s="184">
        <v>139</v>
      </c>
      <c r="G2568" s="185" t="s">
        <v>151</v>
      </c>
      <c r="H2568" s="185"/>
      <c r="I2568" s="184">
        <v>49.14</v>
      </c>
      <c r="J2568" s="184">
        <v>188.14</v>
      </c>
      <c r="K2568" s="185">
        <v>4</v>
      </c>
      <c r="L2568" s="185"/>
      <c r="M2568" s="186"/>
      <c r="N2568" s="61" t="s">
        <v>51</v>
      </c>
      <c r="P2568" s="175" t="s">
        <v>279</v>
      </c>
      <c r="T2568" s="176"/>
    </row>
    <row r="2569" spans="1:20" s="61" customFormat="1" ht="17.25">
      <c r="A2569" s="183" t="s">
        <v>5390</v>
      </c>
      <c r="B2569" s="183" t="s">
        <v>5391</v>
      </c>
      <c r="C2569" s="183" t="s">
        <v>2090</v>
      </c>
      <c r="D2569" s="183" t="s">
        <v>2091</v>
      </c>
      <c r="E2569" s="184">
        <v>169</v>
      </c>
      <c r="F2569" s="184">
        <v>134</v>
      </c>
      <c r="G2569" s="185" t="s">
        <v>688</v>
      </c>
      <c r="H2569" s="185"/>
      <c r="I2569" s="184">
        <v>38.44</v>
      </c>
      <c r="J2569" s="184">
        <v>172.44</v>
      </c>
      <c r="K2569" s="185">
        <v>46</v>
      </c>
      <c r="L2569" s="185" t="s">
        <v>76</v>
      </c>
      <c r="M2569" s="186" t="s">
        <v>865</v>
      </c>
      <c r="N2569" s="61" t="s">
        <v>51</v>
      </c>
      <c r="P2569" s="175" t="s">
        <v>2090</v>
      </c>
      <c r="T2569" s="176"/>
    </row>
    <row r="2570" spans="1:20" s="61" customFormat="1" ht="17.25">
      <c r="A2570" s="183" t="s">
        <v>5392</v>
      </c>
      <c r="B2570" s="183" t="s">
        <v>5393</v>
      </c>
      <c r="C2570" s="183" t="s">
        <v>2090</v>
      </c>
      <c r="D2570" s="183" t="s">
        <v>2091</v>
      </c>
      <c r="E2570" s="184">
        <v>169</v>
      </c>
      <c r="F2570" s="184">
        <v>134</v>
      </c>
      <c r="G2570" s="185" t="s">
        <v>688</v>
      </c>
      <c r="H2570" s="185"/>
      <c r="I2570" s="184">
        <v>38.44</v>
      </c>
      <c r="J2570" s="184">
        <v>172.44</v>
      </c>
      <c r="K2570" s="185">
        <v>0</v>
      </c>
      <c r="L2570" s="185"/>
      <c r="M2570" s="186"/>
      <c r="N2570" s="61" t="s">
        <v>51</v>
      </c>
      <c r="P2570" s="175" t="s">
        <v>2090</v>
      </c>
      <c r="T2570" s="176"/>
    </row>
    <row r="2571" spans="1:20" s="61" customFormat="1" ht="17.25">
      <c r="A2571" s="183" t="s">
        <v>5394</v>
      </c>
      <c r="B2571" s="183" t="s">
        <v>5395</v>
      </c>
      <c r="C2571" s="183" t="s">
        <v>2090</v>
      </c>
      <c r="D2571" s="183" t="s">
        <v>2091</v>
      </c>
      <c r="E2571" s="184"/>
      <c r="F2571" s="184"/>
      <c r="G2571" s="185"/>
      <c r="H2571" s="185"/>
      <c r="I2571" s="184"/>
      <c r="J2571" s="184"/>
      <c r="K2571" s="185" t="s">
        <v>410</v>
      </c>
      <c r="L2571" s="185"/>
      <c r="M2571" s="186"/>
      <c r="N2571" s="61" t="s">
        <v>410</v>
      </c>
      <c r="P2571" s="175" t="s">
        <v>2090</v>
      </c>
      <c r="T2571" s="176"/>
    </row>
    <row r="2572" spans="1:20" s="61" customFormat="1" ht="17.25">
      <c r="A2572" s="183" t="s">
        <v>5396</v>
      </c>
      <c r="B2572" s="183" t="s">
        <v>4019</v>
      </c>
      <c r="C2572" s="183" t="s">
        <v>2090</v>
      </c>
      <c r="D2572" s="183" t="s">
        <v>2091</v>
      </c>
      <c r="E2572" s="184">
        <v>269</v>
      </c>
      <c r="F2572" s="184">
        <v>209</v>
      </c>
      <c r="G2572" s="185" t="s">
        <v>203</v>
      </c>
      <c r="H2572" s="185"/>
      <c r="I2572" s="184">
        <v>57.06</v>
      </c>
      <c r="J2572" s="184">
        <v>266.06</v>
      </c>
      <c r="K2572" s="185">
        <v>57</v>
      </c>
      <c r="L2572" s="185" t="s">
        <v>57</v>
      </c>
      <c r="M2572" s="186" t="s">
        <v>865</v>
      </c>
      <c r="N2572" s="61" t="s">
        <v>51</v>
      </c>
      <c r="P2572" s="175" t="s">
        <v>2090</v>
      </c>
      <c r="T2572" s="176"/>
    </row>
    <row r="2573" spans="1:20" s="61" customFormat="1" ht="17.25">
      <c r="A2573" s="183" t="s">
        <v>5397</v>
      </c>
      <c r="B2573" s="183" t="s">
        <v>5398</v>
      </c>
      <c r="C2573" s="183" t="s">
        <v>2090</v>
      </c>
      <c r="D2573" s="183" t="s">
        <v>2091</v>
      </c>
      <c r="E2573" s="184"/>
      <c r="F2573" s="184"/>
      <c r="G2573" s="185"/>
      <c r="H2573" s="185"/>
      <c r="I2573" s="184"/>
      <c r="J2573" s="184"/>
      <c r="K2573" s="185" t="s">
        <v>410</v>
      </c>
      <c r="L2573" s="185"/>
      <c r="M2573" s="186"/>
      <c r="N2573" s="61" t="s">
        <v>410</v>
      </c>
      <c r="P2573" s="175" t="s">
        <v>2090</v>
      </c>
      <c r="T2573" s="176"/>
    </row>
    <row r="2574" spans="1:20" s="61" customFormat="1" ht="17.25">
      <c r="A2574" s="183" t="s">
        <v>5399</v>
      </c>
      <c r="B2574" s="183" t="s">
        <v>5400</v>
      </c>
      <c r="C2574" s="183" t="s">
        <v>2090</v>
      </c>
      <c r="D2574" s="183" t="s">
        <v>2091</v>
      </c>
      <c r="E2574" s="184"/>
      <c r="F2574" s="184"/>
      <c r="G2574" s="185"/>
      <c r="H2574" s="185"/>
      <c r="I2574" s="184"/>
      <c r="J2574" s="184"/>
      <c r="K2574" s="185" t="s">
        <v>410</v>
      </c>
      <c r="L2574" s="185"/>
      <c r="M2574" s="186"/>
      <c r="N2574" s="61" t="s">
        <v>410</v>
      </c>
      <c r="P2574" s="175" t="s">
        <v>2090</v>
      </c>
      <c r="T2574" s="176"/>
    </row>
    <row r="2575" spans="1:20" s="61" customFormat="1" ht="17.25">
      <c r="A2575" s="183" t="s">
        <v>5401</v>
      </c>
      <c r="B2575" s="183" t="s">
        <v>5402</v>
      </c>
      <c r="C2575" s="183" t="s">
        <v>2090</v>
      </c>
      <c r="D2575" s="183" t="s">
        <v>2091</v>
      </c>
      <c r="E2575" s="184"/>
      <c r="F2575" s="184"/>
      <c r="G2575" s="185"/>
      <c r="H2575" s="185"/>
      <c r="I2575" s="184"/>
      <c r="J2575" s="184"/>
      <c r="K2575" s="185" t="s">
        <v>410</v>
      </c>
      <c r="L2575" s="185"/>
      <c r="M2575" s="186"/>
      <c r="N2575" s="61" t="s">
        <v>410</v>
      </c>
      <c r="P2575" s="175" t="s">
        <v>2090</v>
      </c>
      <c r="T2575" s="176"/>
    </row>
    <row r="2576" spans="1:20" s="61" customFormat="1" ht="17.25">
      <c r="A2576" s="183" t="s">
        <v>5403</v>
      </c>
      <c r="B2576" s="183" t="s">
        <v>5404</v>
      </c>
      <c r="C2576" s="183" t="s">
        <v>2090</v>
      </c>
      <c r="D2576" s="183" t="s">
        <v>2091</v>
      </c>
      <c r="E2576" s="184"/>
      <c r="F2576" s="184"/>
      <c r="G2576" s="185"/>
      <c r="H2576" s="185"/>
      <c r="I2576" s="184"/>
      <c r="J2576" s="184"/>
      <c r="K2576" s="185" t="s">
        <v>410</v>
      </c>
      <c r="L2576" s="185"/>
      <c r="M2576" s="186"/>
      <c r="N2576" s="61" t="s">
        <v>410</v>
      </c>
      <c r="P2576" s="175" t="s">
        <v>2090</v>
      </c>
      <c r="T2576" s="176"/>
    </row>
    <row r="2577" spans="1:20" s="61" customFormat="1" ht="17.25">
      <c r="A2577" s="183" t="s">
        <v>5405</v>
      </c>
      <c r="B2577" s="183" t="s">
        <v>5406</v>
      </c>
      <c r="C2577" s="183" t="s">
        <v>2090</v>
      </c>
      <c r="D2577" s="183" t="s">
        <v>2091</v>
      </c>
      <c r="E2577" s="184">
        <v>209</v>
      </c>
      <c r="F2577" s="184">
        <v>179</v>
      </c>
      <c r="G2577" s="185" t="s">
        <v>88</v>
      </c>
      <c r="H2577" s="185"/>
      <c r="I2577" s="184">
        <v>53.09</v>
      </c>
      <c r="J2577" s="184">
        <v>232.09</v>
      </c>
      <c r="K2577" s="185">
        <v>17</v>
      </c>
      <c r="L2577" s="185"/>
      <c r="M2577" s="186"/>
      <c r="N2577" s="61" t="s">
        <v>51</v>
      </c>
      <c r="P2577" s="175" t="s">
        <v>2090</v>
      </c>
      <c r="T2577" s="176"/>
    </row>
    <row r="2578" spans="1:20" s="61" customFormat="1" ht="17.25">
      <c r="A2578" s="183" t="s">
        <v>5407</v>
      </c>
      <c r="B2578" s="183" t="s">
        <v>5408</v>
      </c>
      <c r="C2578" s="183" t="s">
        <v>2090</v>
      </c>
      <c r="D2578" s="183" t="s">
        <v>2091</v>
      </c>
      <c r="E2578" s="184">
        <v>209</v>
      </c>
      <c r="F2578" s="184">
        <v>179</v>
      </c>
      <c r="G2578" s="185" t="s">
        <v>88</v>
      </c>
      <c r="H2578" s="185"/>
      <c r="I2578" s="184">
        <v>53.09</v>
      </c>
      <c r="J2578" s="184">
        <v>232.09</v>
      </c>
      <c r="K2578" s="185">
        <v>13</v>
      </c>
      <c r="L2578" s="185"/>
      <c r="M2578" s="186"/>
      <c r="N2578" s="61" t="s">
        <v>51</v>
      </c>
      <c r="P2578" s="175" t="s">
        <v>2090</v>
      </c>
      <c r="T2578" s="176"/>
    </row>
    <row r="2579" spans="1:20" s="61" customFormat="1" ht="17.25">
      <c r="A2579" s="183" t="s">
        <v>5409</v>
      </c>
      <c r="B2579" s="183" t="s">
        <v>5410</v>
      </c>
      <c r="C2579" s="183" t="s">
        <v>2090</v>
      </c>
      <c r="D2579" s="183" t="s">
        <v>2091</v>
      </c>
      <c r="E2579" s="184">
        <v>209</v>
      </c>
      <c r="F2579" s="184">
        <v>179</v>
      </c>
      <c r="G2579" s="185" t="s">
        <v>88</v>
      </c>
      <c r="H2579" s="185"/>
      <c r="I2579" s="184">
        <v>53.09</v>
      </c>
      <c r="J2579" s="184">
        <v>232.09</v>
      </c>
      <c r="K2579" s="185">
        <v>43</v>
      </c>
      <c r="L2579" s="185"/>
      <c r="M2579" s="186"/>
      <c r="N2579" s="61" t="s">
        <v>51</v>
      </c>
      <c r="P2579" s="175" t="s">
        <v>2090</v>
      </c>
      <c r="T2579" s="176"/>
    </row>
    <row r="2580" spans="1:20" s="61" customFormat="1" ht="17.25">
      <c r="A2580" s="183" t="s">
        <v>5411</v>
      </c>
      <c r="B2580" s="183" t="s">
        <v>5412</v>
      </c>
      <c r="C2580" s="183" t="s">
        <v>279</v>
      </c>
      <c r="D2580" s="183" t="s">
        <v>280</v>
      </c>
      <c r="E2580" s="184">
        <v>289</v>
      </c>
      <c r="F2580" s="184">
        <v>201</v>
      </c>
      <c r="G2580" s="185" t="s">
        <v>151</v>
      </c>
      <c r="H2580" s="185"/>
      <c r="I2580" s="184">
        <v>100.76</v>
      </c>
      <c r="J2580" s="184">
        <v>301.76</v>
      </c>
      <c r="K2580" s="185">
        <v>0</v>
      </c>
      <c r="L2580" s="185"/>
      <c r="M2580" s="186"/>
      <c r="N2580" s="61" t="s">
        <v>51</v>
      </c>
      <c r="P2580" s="175" t="s">
        <v>279</v>
      </c>
      <c r="T2580" s="176"/>
    </row>
    <row r="2581" spans="1:20" s="61" customFormat="1" ht="17.25">
      <c r="A2581" s="183" t="s">
        <v>5413</v>
      </c>
      <c r="B2581" s="183" t="s">
        <v>5414</v>
      </c>
      <c r="C2581" s="183" t="s">
        <v>97</v>
      </c>
      <c r="D2581" s="183" t="s">
        <v>98</v>
      </c>
      <c r="E2581" s="184">
        <v>135</v>
      </c>
      <c r="F2581" s="184">
        <v>97</v>
      </c>
      <c r="G2581" s="185" t="s">
        <v>329</v>
      </c>
      <c r="H2581" s="185"/>
      <c r="I2581" s="184">
        <v>38.44</v>
      </c>
      <c r="J2581" s="184">
        <v>135.44</v>
      </c>
      <c r="K2581" s="185">
        <v>406</v>
      </c>
      <c r="L2581" s="185"/>
      <c r="M2581" s="186"/>
      <c r="N2581" s="61" t="s">
        <v>51</v>
      </c>
      <c r="P2581" s="175" t="s">
        <v>97</v>
      </c>
      <c r="T2581" s="176"/>
    </row>
    <row r="2582" spans="1:20" s="61" customFormat="1" ht="17.25">
      <c r="A2582" s="183" t="s">
        <v>5415</v>
      </c>
      <c r="B2582" s="183" t="s">
        <v>5416</v>
      </c>
      <c r="C2582" s="183" t="s">
        <v>97</v>
      </c>
      <c r="D2582" s="183" t="s">
        <v>98</v>
      </c>
      <c r="E2582" s="184">
        <v>135</v>
      </c>
      <c r="F2582" s="184">
        <v>97</v>
      </c>
      <c r="G2582" s="185" t="s">
        <v>329</v>
      </c>
      <c r="H2582" s="185"/>
      <c r="I2582" s="184">
        <v>38.44</v>
      </c>
      <c r="J2582" s="184">
        <v>135.44</v>
      </c>
      <c r="K2582" s="185">
        <v>574</v>
      </c>
      <c r="L2582" s="185"/>
      <c r="M2582" s="186"/>
      <c r="N2582" s="61" t="s">
        <v>51</v>
      </c>
      <c r="P2582" s="175" t="s">
        <v>97</v>
      </c>
      <c r="T2582" s="176"/>
    </row>
    <row r="2583" spans="1:20" s="61" customFormat="1" ht="17.25">
      <c r="A2583" s="183" t="s">
        <v>5417</v>
      </c>
      <c r="B2583" s="183" t="s">
        <v>5418</v>
      </c>
      <c r="C2583" s="183" t="s">
        <v>97</v>
      </c>
      <c r="D2583" s="183" t="s">
        <v>98</v>
      </c>
      <c r="E2583" s="184"/>
      <c r="F2583" s="184"/>
      <c r="G2583" s="188"/>
      <c r="H2583" s="185"/>
      <c r="I2583" s="184"/>
      <c r="J2583" s="184"/>
      <c r="K2583" s="185" t="s">
        <v>410</v>
      </c>
      <c r="L2583" s="185"/>
      <c r="M2583" s="186"/>
      <c r="N2583" s="61" t="s">
        <v>410</v>
      </c>
      <c r="P2583" s="175" t="s">
        <v>97</v>
      </c>
      <c r="T2583" s="176"/>
    </row>
    <row r="2584" spans="1:20" s="61" customFormat="1" ht="17.25">
      <c r="A2584" s="183" t="s">
        <v>5419</v>
      </c>
      <c r="B2584" s="183" t="s">
        <v>5420</v>
      </c>
      <c r="C2584" s="183" t="s">
        <v>97</v>
      </c>
      <c r="D2584" s="183" t="s">
        <v>98</v>
      </c>
      <c r="E2584" s="184"/>
      <c r="F2584" s="184"/>
      <c r="G2584" s="188"/>
      <c r="H2584" s="185"/>
      <c r="I2584" s="184"/>
      <c r="J2584" s="184"/>
      <c r="K2584" s="185" t="s">
        <v>410</v>
      </c>
      <c r="L2584" s="185"/>
      <c r="M2584" s="186"/>
      <c r="N2584" s="61" t="s">
        <v>410</v>
      </c>
      <c r="P2584" s="175" t="s">
        <v>97</v>
      </c>
      <c r="T2584" s="176"/>
    </row>
    <row r="2585" spans="1:20" s="61" customFormat="1" ht="17.25">
      <c r="A2585" s="183" t="s">
        <v>5421</v>
      </c>
      <c r="B2585" s="183" t="s">
        <v>5422</v>
      </c>
      <c r="C2585" s="183" t="s">
        <v>97</v>
      </c>
      <c r="D2585" s="183" t="s">
        <v>98</v>
      </c>
      <c r="E2585" s="184">
        <v>135</v>
      </c>
      <c r="F2585" s="184">
        <v>97</v>
      </c>
      <c r="G2585" s="185" t="s">
        <v>329</v>
      </c>
      <c r="H2585" s="185"/>
      <c r="I2585" s="184">
        <v>38.44</v>
      </c>
      <c r="J2585" s="184">
        <v>135.44</v>
      </c>
      <c r="K2585" s="185">
        <v>87</v>
      </c>
      <c r="L2585" s="185" t="s">
        <v>57</v>
      </c>
      <c r="M2585" s="186" t="s">
        <v>422</v>
      </c>
      <c r="N2585" s="61" t="s">
        <v>51</v>
      </c>
      <c r="P2585" s="175" t="s">
        <v>97</v>
      </c>
      <c r="T2585" s="176"/>
    </row>
    <row r="2586" spans="1:20" s="61" customFormat="1" ht="17.25">
      <c r="A2586" s="183" t="s">
        <v>5423</v>
      </c>
      <c r="B2586" s="183" t="s">
        <v>5424</v>
      </c>
      <c r="C2586" s="183" t="s">
        <v>97</v>
      </c>
      <c r="D2586" s="183" t="s">
        <v>98</v>
      </c>
      <c r="E2586" s="184">
        <v>120</v>
      </c>
      <c r="F2586" s="184">
        <v>95</v>
      </c>
      <c r="G2586" s="185" t="s">
        <v>688</v>
      </c>
      <c r="H2586" s="185"/>
      <c r="I2586" s="184">
        <v>39.69</v>
      </c>
      <c r="J2586" s="184">
        <v>134.69</v>
      </c>
      <c r="K2586" s="185">
        <v>104</v>
      </c>
      <c r="L2586" s="185"/>
      <c r="M2586" s="186"/>
      <c r="N2586" s="61" t="s">
        <v>51</v>
      </c>
      <c r="P2586" s="175" t="s">
        <v>97</v>
      </c>
      <c r="T2586" s="176"/>
    </row>
    <row r="2587" spans="1:20" s="61" customFormat="1" ht="17.25">
      <c r="A2587" s="183" t="s">
        <v>5425</v>
      </c>
      <c r="B2587" s="183" t="s">
        <v>5426</v>
      </c>
      <c r="C2587" s="183" t="s">
        <v>97</v>
      </c>
      <c r="D2587" s="183" t="s">
        <v>98</v>
      </c>
      <c r="E2587" s="184">
        <v>120</v>
      </c>
      <c r="F2587" s="184">
        <v>95</v>
      </c>
      <c r="G2587" s="185" t="s">
        <v>688</v>
      </c>
      <c r="H2587" s="185"/>
      <c r="I2587" s="184">
        <v>39.69</v>
      </c>
      <c r="J2587" s="184">
        <v>134.69</v>
      </c>
      <c r="K2587" s="185">
        <v>88</v>
      </c>
      <c r="L2587" s="185"/>
      <c r="M2587" s="186"/>
      <c r="N2587" s="61" t="s">
        <v>51</v>
      </c>
      <c r="P2587" s="175" t="s">
        <v>97</v>
      </c>
      <c r="T2587" s="176"/>
    </row>
    <row r="2588" spans="1:20" s="61" customFormat="1" ht="17.25">
      <c r="A2588" s="183" t="s">
        <v>5427</v>
      </c>
      <c r="B2588" s="183" t="s">
        <v>5428</v>
      </c>
      <c r="C2588" s="183" t="s">
        <v>97</v>
      </c>
      <c r="D2588" s="183" t="s">
        <v>98</v>
      </c>
      <c r="E2588" s="184">
        <v>120</v>
      </c>
      <c r="F2588" s="184">
        <v>95</v>
      </c>
      <c r="G2588" s="185" t="s">
        <v>688</v>
      </c>
      <c r="H2588" s="185"/>
      <c r="I2588" s="184">
        <v>39.69</v>
      </c>
      <c r="J2588" s="184">
        <v>134.69</v>
      </c>
      <c r="K2588" s="185">
        <v>248</v>
      </c>
      <c r="L2588" s="185"/>
      <c r="M2588" s="186"/>
      <c r="N2588" s="61" t="s">
        <v>51</v>
      </c>
      <c r="P2588" s="175" t="s">
        <v>97</v>
      </c>
      <c r="T2588" s="176"/>
    </row>
    <row r="2589" spans="1:20" s="61" customFormat="1" ht="17.25">
      <c r="A2589" s="183" t="s">
        <v>5429</v>
      </c>
      <c r="B2589" s="183" t="s">
        <v>5430</v>
      </c>
      <c r="C2589" s="183" t="s">
        <v>97</v>
      </c>
      <c r="D2589" s="183" t="s">
        <v>98</v>
      </c>
      <c r="E2589" s="184"/>
      <c r="F2589" s="184"/>
      <c r="G2589" s="185"/>
      <c r="H2589" s="185"/>
      <c r="I2589" s="184"/>
      <c r="J2589" s="184"/>
      <c r="K2589" s="185" t="s">
        <v>410</v>
      </c>
      <c r="L2589" s="185"/>
      <c r="M2589" s="186"/>
      <c r="N2589" s="61" t="s">
        <v>410</v>
      </c>
      <c r="P2589" s="175" t="s">
        <v>97</v>
      </c>
      <c r="T2589" s="176"/>
    </row>
    <row r="2590" spans="1:20" s="61" customFormat="1" ht="17.25">
      <c r="A2590" s="183" t="s">
        <v>5431</v>
      </c>
      <c r="B2590" s="183" t="s">
        <v>5432</v>
      </c>
      <c r="C2590" s="183" t="s">
        <v>97</v>
      </c>
      <c r="D2590" s="183" t="s">
        <v>98</v>
      </c>
      <c r="E2590" s="184">
        <v>100</v>
      </c>
      <c r="F2590" s="184">
        <v>85</v>
      </c>
      <c r="G2590" s="185" t="s">
        <v>88</v>
      </c>
      <c r="H2590" s="185"/>
      <c r="I2590" s="184">
        <v>38.76</v>
      </c>
      <c r="J2590" s="184">
        <v>123.76</v>
      </c>
      <c r="K2590" s="185">
        <v>165</v>
      </c>
      <c r="L2590" s="185"/>
      <c r="M2590" s="186"/>
      <c r="N2590" s="61" t="s">
        <v>51</v>
      </c>
      <c r="P2590" s="175" t="s">
        <v>97</v>
      </c>
      <c r="T2590" s="176"/>
    </row>
    <row r="2591" spans="1:20" s="61" customFormat="1" ht="17.25">
      <c r="A2591" s="183" t="s">
        <v>5433</v>
      </c>
      <c r="B2591" s="183" t="s">
        <v>1310</v>
      </c>
      <c r="C2591" s="183" t="s">
        <v>97</v>
      </c>
      <c r="D2591" s="183" t="s">
        <v>98</v>
      </c>
      <c r="E2591" s="184">
        <v>100</v>
      </c>
      <c r="F2591" s="184">
        <v>85</v>
      </c>
      <c r="G2591" s="188" t="s">
        <v>88</v>
      </c>
      <c r="H2591" s="185"/>
      <c r="I2591" s="184">
        <v>38.76</v>
      </c>
      <c r="J2591" s="184">
        <v>123.76</v>
      </c>
      <c r="K2591" s="183">
        <v>1</v>
      </c>
      <c r="L2591" s="183"/>
      <c r="M2591" s="186"/>
      <c r="N2591" s="61" t="s">
        <v>51</v>
      </c>
      <c r="P2591" s="175" t="s">
        <v>97</v>
      </c>
      <c r="T2591" s="176"/>
    </row>
    <row r="2592" spans="1:20" s="61" customFormat="1" ht="17.25">
      <c r="A2592" s="183" t="s">
        <v>5434</v>
      </c>
      <c r="B2592" s="183" t="s">
        <v>1304</v>
      </c>
      <c r="C2592" s="183" t="s">
        <v>97</v>
      </c>
      <c r="D2592" s="183" t="s">
        <v>98</v>
      </c>
      <c r="E2592" s="184">
        <v>100</v>
      </c>
      <c r="F2592" s="184">
        <v>85</v>
      </c>
      <c r="G2592" s="185" t="s">
        <v>88</v>
      </c>
      <c r="H2592" s="185"/>
      <c r="I2592" s="184">
        <v>38.76</v>
      </c>
      <c r="J2592" s="184">
        <v>123.76</v>
      </c>
      <c r="K2592" s="185">
        <v>148</v>
      </c>
      <c r="L2592" s="185"/>
      <c r="M2592" s="186"/>
      <c r="N2592" s="61" t="s">
        <v>51</v>
      </c>
      <c r="P2592" s="175" t="s">
        <v>97</v>
      </c>
      <c r="T2592" s="176"/>
    </row>
    <row r="2593" spans="1:20" s="61" customFormat="1" ht="17.25">
      <c r="A2593" s="183" t="s">
        <v>5435</v>
      </c>
      <c r="B2593" s="183" t="s">
        <v>1302</v>
      </c>
      <c r="C2593" s="183" t="s">
        <v>97</v>
      </c>
      <c r="D2593" s="183" t="s">
        <v>98</v>
      </c>
      <c r="E2593" s="184"/>
      <c r="F2593" s="184"/>
      <c r="G2593" s="185"/>
      <c r="H2593" s="185"/>
      <c r="I2593" s="184"/>
      <c r="J2593" s="184"/>
      <c r="K2593" s="185" t="s">
        <v>410</v>
      </c>
      <c r="L2593" s="185"/>
      <c r="M2593" s="186"/>
      <c r="N2593" s="61" t="s">
        <v>410</v>
      </c>
      <c r="P2593" s="175" t="s">
        <v>97</v>
      </c>
      <c r="T2593" s="176"/>
    </row>
    <row r="2594" spans="1:20" s="61" customFormat="1" ht="17.25">
      <c r="A2594" s="183" t="s">
        <v>5436</v>
      </c>
      <c r="B2594" s="183" t="s">
        <v>5437</v>
      </c>
      <c r="C2594" s="183" t="s">
        <v>1205</v>
      </c>
      <c r="D2594" s="183" t="s">
        <v>1206</v>
      </c>
      <c r="E2594" s="184"/>
      <c r="F2594" s="184"/>
      <c r="G2594" s="185"/>
      <c r="H2594" s="185"/>
      <c r="I2594" s="184"/>
      <c r="J2594" s="184"/>
      <c r="K2594" s="185" t="s">
        <v>410</v>
      </c>
      <c r="L2594" s="185"/>
      <c r="M2594" s="186"/>
      <c r="N2594" s="61" t="s">
        <v>410</v>
      </c>
      <c r="P2594" s="175" t="s">
        <v>1205</v>
      </c>
      <c r="T2594" s="176"/>
    </row>
    <row r="2595" spans="1:20" s="61" customFormat="1" ht="17.25">
      <c r="A2595" s="183" t="s">
        <v>5438</v>
      </c>
      <c r="B2595" s="183" t="s">
        <v>5439</v>
      </c>
      <c r="C2595" s="183" t="s">
        <v>2090</v>
      </c>
      <c r="D2595" s="183" t="s">
        <v>2091</v>
      </c>
      <c r="E2595" s="184"/>
      <c r="F2595" s="184"/>
      <c r="G2595" s="188"/>
      <c r="H2595" s="185"/>
      <c r="I2595" s="184"/>
      <c r="J2595" s="184"/>
      <c r="K2595" s="185" t="s">
        <v>410</v>
      </c>
      <c r="L2595" s="185"/>
      <c r="M2595" s="186"/>
      <c r="N2595" s="61" t="s">
        <v>410</v>
      </c>
      <c r="P2595" s="175" t="s">
        <v>2090</v>
      </c>
      <c r="T2595" s="176"/>
    </row>
    <row r="2596" spans="1:20" s="61" customFormat="1" ht="17.25">
      <c r="A2596" s="183" t="s">
        <v>5440</v>
      </c>
      <c r="B2596" s="183" t="s">
        <v>5441</v>
      </c>
      <c r="C2596" s="183" t="s">
        <v>49</v>
      </c>
      <c r="D2596" s="183" t="s">
        <v>50</v>
      </c>
      <c r="E2596" s="184"/>
      <c r="F2596" s="184"/>
      <c r="G2596" s="188"/>
      <c r="H2596" s="185"/>
      <c r="I2596" s="184"/>
      <c r="J2596" s="184"/>
      <c r="K2596" s="185" t="s">
        <v>410</v>
      </c>
      <c r="L2596" s="185"/>
      <c r="M2596" s="186"/>
      <c r="N2596" s="61" t="s">
        <v>410</v>
      </c>
      <c r="P2596" s="175" t="s">
        <v>49</v>
      </c>
      <c r="T2596" s="176"/>
    </row>
    <row r="2597" spans="1:20" s="61" customFormat="1" ht="17.25">
      <c r="A2597" s="183" t="s">
        <v>5442</v>
      </c>
      <c r="B2597" s="183" t="s">
        <v>5443</v>
      </c>
      <c r="C2597" s="183" t="s">
        <v>1223</v>
      </c>
      <c r="D2597" s="183" t="s">
        <v>1224</v>
      </c>
      <c r="E2597" s="184"/>
      <c r="F2597" s="184"/>
      <c r="G2597" s="185"/>
      <c r="H2597" s="185"/>
      <c r="I2597" s="184"/>
      <c r="J2597" s="184"/>
      <c r="K2597" s="185" t="s">
        <v>410</v>
      </c>
      <c r="L2597" s="185"/>
      <c r="M2597" s="186"/>
      <c r="N2597" s="61" t="s">
        <v>410</v>
      </c>
      <c r="P2597" s="175" t="s">
        <v>1223</v>
      </c>
      <c r="T2597" s="176"/>
    </row>
    <row r="2598" spans="1:20" s="61" customFormat="1" ht="17.25">
      <c r="A2598" s="183" t="s">
        <v>5444</v>
      </c>
      <c r="B2598" s="183" t="s">
        <v>5445</v>
      </c>
      <c r="C2598" s="183" t="s">
        <v>1223</v>
      </c>
      <c r="D2598" s="183" t="s">
        <v>1224</v>
      </c>
      <c r="E2598" s="184"/>
      <c r="F2598" s="184"/>
      <c r="G2598" s="185"/>
      <c r="H2598" s="185"/>
      <c r="I2598" s="184"/>
      <c r="J2598" s="184"/>
      <c r="K2598" s="183" t="s">
        <v>410</v>
      </c>
      <c r="L2598" s="183"/>
      <c r="M2598" s="186"/>
      <c r="N2598" s="61" t="s">
        <v>410</v>
      </c>
      <c r="P2598" s="175" t="s">
        <v>1223</v>
      </c>
      <c r="T2598" s="176"/>
    </row>
    <row r="2599" spans="1:20" s="61" customFormat="1" ht="17.25">
      <c r="A2599" s="183" t="s">
        <v>5446</v>
      </c>
      <c r="B2599" s="183" t="s">
        <v>5447</v>
      </c>
      <c r="C2599" s="183" t="s">
        <v>1223</v>
      </c>
      <c r="D2599" s="183" t="s">
        <v>1224</v>
      </c>
      <c r="E2599" s="184">
        <v>250</v>
      </c>
      <c r="F2599" s="184">
        <v>250</v>
      </c>
      <c r="G2599" s="185"/>
      <c r="H2599" s="185"/>
      <c r="I2599" s="184">
        <v>94.11</v>
      </c>
      <c r="J2599" s="184">
        <v>344.11</v>
      </c>
      <c r="K2599" s="185">
        <v>0</v>
      </c>
      <c r="L2599" s="185"/>
      <c r="M2599" s="186"/>
      <c r="N2599" s="61" t="s">
        <v>51</v>
      </c>
      <c r="P2599" s="175" t="s">
        <v>1223</v>
      </c>
      <c r="T2599" s="176"/>
    </row>
    <row r="2600" spans="1:20" s="61" customFormat="1" ht="17.25">
      <c r="A2600" s="183" t="s">
        <v>5448</v>
      </c>
      <c r="B2600" s="183" t="s">
        <v>5449</v>
      </c>
      <c r="C2600" s="183" t="s">
        <v>1223</v>
      </c>
      <c r="D2600" s="183" t="s">
        <v>1224</v>
      </c>
      <c r="E2600" s="184">
        <v>250</v>
      </c>
      <c r="F2600" s="184">
        <v>250</v>
      </c>
      <c r="G2600" s="185"/>
      <c r="H2600" s="185"/>
      <c r="I2600" s="184">
        <v>94.11</v>
      </c>
      <c r="J2600" s="184">
        <v>344.11</v>
      </c>
      <c r="K2600" s="185">
        <v>0</v>
      </c>
      <c r="L2600" s="185"/>
      <c r="M2600" s="186"/>
      <c r="N2600" s="61" t="s">
        <v>51</v>
      </c>
      <c r="P2600" s="175" t="s">
        <v>1223</v>
      </c>
      <c r="T2600" s="176"/>
    </row>
    <row r="2601" spans="1:20" s="61" customFormat="1" ht="17.25">
      <c r="A2601" s="183" t="s">
        <v>5450</v>
      </c>
      <c r="B2601" s="183" t="s">
        <v>5451</v>
      </c>
      <c r="C2601" s="183" t="s">
        <v>1223</v>
      </c>
      <c r="D2601" s="183" t="s">
        <v>1224</v>
      </c>
      <c r="E2601" s="184">
        <v>240</v>
      </c>
      <c r="F2601" s="184">
        <v>230</v>
      </c>
      <c r="G2601" s="185" t="s">
        <v>616</v>
      </c>
      <c r="H2601" s="185"/>
      <c r="I2601" s="184">
        <v>94.11</v>
      </c>
      <c r="J2601" s="184">
        <v>324.11</v>
      </c>
      <c r="K2601" s="185">
        <v>0</v>
      </c>
      <c r="L2601" s="185"/>
      <c r="M2601" s="186"/>
      <c r="N2601" s="61" t="s">
        <v>51</v>
      </c>
      <c r="P2601" s="175" t="s">
        <v>1223</v>
      </c>
      <c r="T2601" s="176"/>
    </row>
    <row r="2602" spans="1:20" s="61" customFormat="1" ht="17.25">
      <c r="A2602" s="183" t="s">
        <v>5452</v>
      </c>
      <c r="B2602" s="183" t="s">
        <v>5453</v>
      </c>
      <c r="C2602" s="183" t="s">
        <v>49</v>
      </c>
      <c r="D2602" s="183" t="s">
        <v>50</v>
      </c>
      <c r="E2602" s="184">
        <v>500</v>
      </c>
      <c r="F2602" s="184">
        <v>475</v>
      </c>
      <c r="G2602" s="185" t="s">
        <v>616</v>
      </c>
      <c r="H2602" s="185"/>
      <c r="I2602" s="184">
        <v>147.81</v>
      </c>
      <c r="J2602" s="184">
        <v>622.81</v>
      </c>
      <c r="K2602" s="185">
        <v>86</v>
      </c>
      <c r="L2602" s="185"/>
      <c r="M2602" s="186"/>
      <c r="N2602" s="61" t="s">
        <v>51</v>
      </c>
      <c r="P2602" s="175" t="s">
        <v>49</v>
      </c>
      <c r="T2602" s="176"/>
    </row>
    <row r="2603" spans="1:20" s="61" customFormat="1" ht="17.25">
      <c r="A2603" s="183" t="s">
        <v>5454</v>
      </c>
      <c r="B2603" s="183" t="s">
        <v>5455</v>
      </c>
      <c r="C2603" s="183" t="s">
        <v>49</v>
      </c>
      <c r="D2603" s="183" t="s">
        <v>50</v>
      </c>
      <c r="E2603" s="184">
        <v>500</v>
      </c>
      <c r="F2603" s="184">
        <v>475</v>
      </c>
      <c r="G2603" s="185" t="s">
        <v>616</v>
      </c>
      <c r="H2603" s="185"/>
      <c r="I2603" s="184">
        <v>147.81</v>
      </c>
      <c r="J2603" s="184">
        <v>622.81</v>
      </c>
      <c r="K2603" s="185">
        <v>71</v>
      </c>
      <c r="L2603" s="185"/>
      <c r="M2603" s="186"/>
      <c r="N2603" s="61" t="s">
        <v>51</v>
      </c>
      <c r="P2603" s="175" t="s">
        <v>49</v>
      </c>
      <c r="T2603" s="176"/>
    </row>
    <row r="2604" spans="1:20" s="61" customFormat="1" ht="17.25">
      <c r="A2604" s="183" t="s">
        <v>5456</v>
      </c>
      <c r="B2604" s="183" t="s">
        <v>5457</v>
      </c>
      <c r="C2604" s="183" t="s">
        <v>49</v>
      </c>
      <c r="D2604" s="183" t="s">
        <v>50</v>
      </c>
      <c r="E2604" s="184">
        <v>294</v>
      </c>
      <c r="F2604" s="184">
        <v>270</v>
      </c>
      <c r="G2604" s="185" t="s">
        <v>55</v>
      </c>
      <c r="H2604" s="185"/>
      <c r="I2604" s="184">
        <v>93.16</v>
      </c>
      <c r="J2604" s="184">
        <v>363.16</v>
      </c>
      <c r="K2604" s="185">
        <v>24</v>
      </c>
      <c r="L2604" s="185" t="s">
        <v>57</v>
      </c>
      <c r="M2604" s="186" t="s">
        <v>722</v>
      </c>
      <c r="N2604" s="61" t="s">
        <v>51</v>
      </c>
      <c r="P2604" s="175" t="s">
        <v>49</v>
      </c>
      <c r="T2604" s="176"/>
    </row>
    <row r="2605" spans="1:20" s="61" customFormat="1" ht="17.25">
      <c r="A2605" s="183" t="s">
        <v>5458</v>
      </c>
      <c r="B2605" s="183" t="s">
        <v>5459</v>
      </c>
      <c r="C2605" s="183" t="s">
        <v>49</v>
      </c>
      <c r="D2605" s="183" t="s">
        <v>50</v>
      </c>
      <c r="E2605" s="184">
        <v>294</v>
      </c>
      <c r="F2605" s="184">
        <v>270</v>
      </c>
      <c r="G2605" s="185" t="s">
        <v>55</v>
      </c>
      <c r="H2605" s="185"/>
      <c r="I2605" s="184">
        <v>93.16</v>
      </c>
      <c r="J2605" s="184">
        <v>363.16</v>
      </c>
      <c r="K2605" s="185">
        <v>9</v>
      </c>
      <c r="L2605" s="185" t="s">
        <v>76</v>
      </c>
      <c r="M2605" s="186" t="s">
        <v>722</v>
      </c>
      <c r="N2605" s="61" t="s">
        <v>51</v>
      </c>
      <c r="P2605" s="175" t="s">
        <v>49</v>
      </c>
      <c r="T2605" s="176"/>
    </row>
    <row r="2606" spans="1:20" s="61" customFormat="1" ht="17.25">
      <c r="A2606" s="183" t="s">
        <v>5460</v>
      </c>
      <c r="B2606" s="183" t="s">
        <v>5461</v>
      </c>
      <c r="C2606" s="183" t="s">
        <v>2576</v>
      </c>
      <c r="D2606" s="183" t="s">
        <v>2577</v>
      </c>
      <c r="E2606" s="184">
        <v>89.9</v>
      </c>
      <c r="F2606" s="184">
        <v>53.94</v>
      </c>
      <c r="G2606" s="185" t="s">
        <v>1321</v>
      </c>
      <c r="H2606" s="185" t="s">
        <v>5462</v>
      </c>
      <c r="I2606" s="184">
        <v>40.49</v>
      </c>
      <c r="J2606" s="184">
        <v>94.43</v>
      </c>
      <c r="K2606" s="185">
        <v>20</v>
      </c>
      <c r="L2606" s="185"/>
      <c r="M2606" s="186"/>
      <c r="N2606" s="61" t="s">
        <v>51</v>
      </c>
      <c r="P2606" s="175" t="s">
        <v>2576</v>
      </c>
      <c r="T2606" s="176"/>
    </row>
    <row r="2607" spans="1:20" s="61" customFormat="1" ht="17.25">
      <c r="A2607" s="183" t="s">
        <v>5463</v>
      </c>
      <c r="B2607" s="183" t="s">
        <v>5464</v>
      </c>
      <c r="C2607" s="183" t="s">
        <v>49</v>
      </c>
      <c r="D2607" s="183" t="s">
        <v>50</v>
      </c>
      <c r="E2607" s="184">
        <v>369</v>
      </c>
      <c r="F2607" s="184">
        <v>345</v>
      </c>
      <c r="G2607" s="185" t="s">
        <v>126</v>
      </c>
      <c r="H2607" s="185"/>
      <c r="I2607" s="184">
        <v>100.4</v>
      </c>
      <c r="J2607" s="184">
        <v>445.4</v>
      </c>
      <c r="K2607" s="185">
        <v>173</v>
      </c>
      <c r="L2607" s="185" t="s">
        <v>76</v>
      </c>
      <c r="M2607" s="186" t="s">
        <v>332</v>
      </c>
      <c r="N2607" s="61" t="s">
        <v>51</v>
      </c>
      <c r="P2607" s="175" t="s">
        <v>49</v>
      </c>
      <c r="T2607" s="176"/>
    </row>
    <row r="2608" spans="1:20" s="61" customFormat="1" ht="17.25">
      <c r="A2608" s="183" t="s">
        <v>5465</v>
      </c>
      <c r="B2608" s="183" t="s">
        <v>5466</v>
      </c>
      <c r="C2608" s="183" t="s">
        <v>49</v>
      </c>
      <c r="D2608" s="183" t="s">
        <v>50</v>
      </c>
      <c r="E2608" s="184"/>
      <c r="F2608" s="184"/>
      <c r="G2608" s="185"/>
      <c r="H2608" s="185"/>
      <c r="I2608" s="184"/>
      <c r="J2608" s="184"/>
      <c r="K2608" s="185" t="s">
        <v>410</v>
      </c>
      <c r="L2608" s="185"/>
      <c r="M2608" s="186"/>
      <c r="N2608" s="61" t="s">
        <v>410</v>
      </c>
      <c r="P2608" s="175" t="s">
        <v>49</v>
      </c>
      <c r="T2608" s="176"/>
    </row>
    <row r="2609" spans="1:20" s="61" customFormat="1" ht="17.25">
      <c r="A2609" s="183" t="s">
        <v>5467</v>
      </c>
      <c r="B2609" s="183" t="s">
        <v>5302</v>
      </c>
      <c r="C2609" s="183" t="s">
        <v>97</v>
      </c>
      <c r="D2609" s="183" t="s">
        <v>98</v>
      </c>
      <c r="E2609" s="184">
        <v>110</v>
      </c>
      <c r="F2609" s="184">
        <v>70</v>
      </c>
      <c r="G2609" s="185" t="s">
        <v>1747</v>
      </c>
      <c r="H2609" s="185"/>
      <c r="I2609" s="184">
        <v>27.57</v>
      </c>
      <c r="J2609" s="184">
        <v>97.57</v>
      </c>
      <c r="K2609" s="185">
        <v>0</v>
      </c>
      <c r="L2609" s="185" t="s">
        <v>57</v>
      </c>
      <c r="M2609" s="186" t="s">
        <v>1611</v>
      </c>
      <c r="N2609" s="61" t="s">
        <v>51</v>
      </c>
      <c r="P2609" s="175" t="s">
        <v>97</v>
      </c>
      <c r="T2609" s="176"/>
    </row>
    <row r="2610" spans="1:20" s="61" customFormat="1" ht="17.25">
      <c r="A2610" s="183" t="s">
        <v>5468</v>
      </c>
      <c r="B2610" s="183" t="s">
        <v>5296</v>
      </c>
      <c r="C2610" s="183" t="s">
        <v>97</v>
      </c>
      <c r="D2610" s="183" t="s">
        <v>98</v>
      </c>
      <c r="E2610" s="184">
        <v>120</v>
      </c>
      <c r="F2610" s="184">
        <v>80</v>
      </c>
      <c r="G2610" s="185" t="s">
        <v>1052</v>
      </c>
      <c r="H2610" s="185"/>
      <c r="I2610" s="184">
        <v>38.2</v>
      </c>
      <c r="J2610" s="184">
        <v>118.2</v>
      </c>
      <c r="K2610" s="185">
        <v>112</v>
      </c>
      <c r="L2610" s="185"/>
      <c r="M2610" s="186"/>
      <c r="N2610" s="61" t="s">
        <v>51</v>
      </c>
      <c r="P2610" s="175" t="s">
        <v>97</v>
      </c>
      <c r="T2610" s="176"/>
    </row>
    <row r="2611" spans="1:20" s="61" customFormat="1" ht="17.25">
      <c r="A2611" s="183" t="s">
        <v>5469</v>
      </c>
      <c r="B2611" s="183" t="s">
        <v>5298</v>
      </c>
      <c r="C2611" s="183" t="s">
        <v>97</v>
      </c>
      <c r="D2611" s="183" t="s">
        <v>98</v>
      </c>
      <c r="E2611" s="184">
        <v>120</v>
      </c>
      <c r="F2611" s="184">
        <v>80</v>
      </c>
      <c r="G2611" s="185" t="s">
        <v>1052</v>
      </c>
      <c r="H2611" s="185"/>
      <c r="I2611" s="184">
        <v>38.2</v>
      </c>
      <c r="J2611" s="184">
        <v>118.2</v>
      </c>
      <c r="K2611" s="185">
        <v>0</v>
      </c>
      <c r="L2611" s="185"/>
      <c r="M2611" s="186"/>
      <c r="N2611" s="61" t="s">
        <v>51</v>
      </c>
      <c r="P2611" s="175" t="s">
        <v>97</v>
      </c>
      <c r="T2611" s="176"/>
    </row>
    <row r="2612" spans="1:20" s="61" customFormat="1" ht="17.25">
      <c r="A2612" s="183" t="s">
        <v>5470</v>
      </c>
      <c r="B2612" s="183" t="s">
        <v>5294</v>
      </c>
      <c r="C2612" s="183" t="s">
        <v>97</v>
      </c>
      <c r="D2612" s="183" t="s">
        <v>98</v>
      </c>
      <c r="E2612" s="184"/>
      <c r="F2612" s="184"/>
      <c r="G2612" s="185"/>
      <c r="H2612" s="185"/>
      <c r="I2612" s="184"/>
      <c r="J2612" s="184"/>
      <c r="K2612" s="185" t="s">
        <v>410</v>
      </c>
      <c r="L2612" s="185"/>
      <c r="M2612" s="186"/>
      <c r="N2612" s="61" t="s">
        <v>410</v>
      </c>
      <c r="P2612" s="175" t="s">
        <v>97</v>
      </c>
      <c r="T2612" s="176"/>
    </row>
    <row r="2613" spans="1:20" s="61" customFormat="1" ht="17.25">
      <c r="A2613" s="183" t="s">
        <v>5471</v>
      </c>
      <c r="B2613" s="183" t="s">
        <v>5292</v>
      </c>
      <c r="C2613" s="183" t="s">
        <v>97</v>
      </c>
      <c r="D2613" s="183" t="s">
        <v>98</v>
      </c>
      <c r="E2613" s="184">
        <v>105</v>
      </c>
      <c r="F2613" s="184">
        <v>72</v>
      </c>
      <c r="G2613" s="185" t="s">
        <v>421</v>
      </c>
      <c r="H2613" s="185"/>
      <c r="I2613" s="184">
        <v>27.31</v>
      </c>
      <c r="J2613" s="184">
        <v>99.31</v>
      </c>
      <c r="K2613" s="185">
        <v>5</v>
      </c>
      <c r="L2613" s="185" t="s">
        <v>372</v>
      </c>
      <c r="M2613" s="186" t="s">
        <v>211</v>
      </c>
      <c r="N2613" s="61" t="s">
        <v>51</v>
      </c>
      <c r="P2613" s="175" t="s">
        <v>97</v>
      </c>
      <c r="T2613" s="176"/>
    </row>
    <row r="2614" spans="1:20" s="61" customFormat="1" ht="17.25">
      <c r="A2614" s="183" t="s">
        <v>5472</v>
      </c>
      <c r="B2614" s="183" t="s">
        <v>5290</v>
      </c>
      <c r="C2614" s="183" t="s">
        <v>97</v>
      </c>
      <c r="D2614" s="183" t="s">
        <v>98</v>
      </c>
      <c r="E2614" s="184">
        <v>105</v>
      </c>
      <c r="F2614" s="184">
        <v>72</v>
      </c>
      <c r="G2614" s="185" t="s">
        <v>421</v>
      </c>
      <c r="H2614" s="185"/>
      <c r="I2614" s="184">
        <v>27.31</v>
      </c>
      <c r="J2614" s="184">
        <v>99.31</v>
      </c>
      <c r="K2614" s="185">
        <v>626</v>
      </c>
      <c r="L2614" s="185"/>
      <c r="M2614" s="186"/>
      <c r="N2614" s="61" t="s">
        <v>51</v>
      </c>
      <c r="P2614" s="175" t="s">
        <v>97</v>
      </c>
      <c r="T2614" s="176"/>
    </row>
    <row r="2615" spans="1:20" s="61" customFormat="1" ht="17.25">
      <c r="A2615" s="183" t="s">
        <v>5473</v>
      </c>
      <c r="B2615" s="183" t="s">
        <v>5286</v>
      </c>
      <c r="C2615" s="183" t="s">
        <v>97</v>
      </c>
      <c r="D2615" s="183" t="s">
        <v>98</v>
      </c>
      <c r="E2615" s="184">
        <v>105</v>
      </c>
      <c r="F2615" s="184">
        <v>72</v>
      </c>
      <c r="G2615" s="185" t="s">
        <v>421</v>
      </c>
      <c r="H2615" s="185"/>
      <c r="I2615" s="184">
        <v>27.31</v>
      </c>
      <c r="J2615" s="184">
        <v>99.31</v>
      </c>
      <c r="K2615" s="185">
        <v>0</v>
      </c>
      <c r="L2615" s="185" t="s">
        <v>76</v>
      </c>
      <c r="M2615" s="186" t="s">
        <v>1611</v>
      </c>
      <c r="N2615" s="61" t="s">
        <v>51</v>
      </c>
      <c r="P2615" s="175" t="s">
        <v>97</v>
      </c>
      <c r="T2615" s="176"/>
    </row>
    <row r="2616" spans="1:20" s="61" customFormat="1" ht="17.25">
      <c r="A2616" s="183" t="s">
        <v>5474</v>
      </c>
      <c r="B2616" s="183" t="s">
        <v>5288</v>
      </c>
      <c r="C2616" s="183" t="s">
        <v>97</v>
      </c>
      <c r="D2616" s="183" t="s">
        <v>98</v>
      </c>
      <c r="E2616" s="184"/>
      <c r="F2616" s="184"/>
      <c r="G2616" s="185"/>
      <c r="H2616" s="185"/>
      <c r="I2616" s="184"/>
      <c r="J2616" s="184"/>
      <c r="K2616" s="185" t="s">
        <v>410</v>
      </c>
      <c r="L2616" s="185"/>
      <c r="M2616" s="186"/>
      <c r="N2616" s="61" t="s">
        <v>410</v>
      </c>
      <c r="P2616" s="175" t="s">
        <v>97</v>
      </c>
      <c r="T2616" s="176"/>
    </row>
    <row r="2617" spans="1:20" s="61" customFormat="1" ht="17.25">
      <c r="A2617" s="183" t="s">
        <v>5475</v>
      </c>
      <c r="B2617" s="183" t="s">
        <v>5306</v>
      </c>
      <c r="C2617" s="183" t="s">
        <v>97</v>
      </c>
      <c r="D2617" s="183" t="s">
        <v>98</v>
      </c>
      <c r="E2617" s="184">
        <v>110</v>
      </c>
      <c r="F2617" s="184">
        <v>70</v>
      </c>
      <c r="G2617" s="185" t="s">
        <v>1747</v>
      </c>
      <c r="H2617" s="185"/>
      <c r="I2617" s="184">
        <v>27.57</v>
      </c>
      <c r="J2617" s="184">
        <v>97.57</v>
      </c>
      <c r="K2617" s="185">
        <v>0</v>
      </c>
      <c r="L2617" s="185"/>
      <c r="M2617" s="186"/>
      <c r="N2617" s="61" t="s">
        <v>51</v>
      </c>
      <c r="P2617" s="175" t="s">
        <v>97</v>
      </c>
      <c r="T2617" s="176"/>
    </row>
    <row r="2618" spans="1:20" s="61" customFormat="1" ht="17.25">
      <c r="A2618" s="183" t="s">
        <v>5476</v>
      </c>
      <c r="B2618" s="183" t="s">
        <v>5304</v>
      </c>
      <c r="C2618" s="183" t="s">
        <v>97</v>
      </c>
      <c r="D2618" s="183" t="s">
        <v>98</v>
      </c>
      <c r="E2618" s="184"/>
      <c r="F2618" s="184"/>
      <c r="G2618" s="185"/>
      <c r="H2618" s="185"/>
      <c r="I2618" s="184"/>
      <c r="J2618" s="184"/>
      <c r="K2618" s="185" t="s">
        <v>410</v>
      </c>
      <c r="L2618" s="185"/>
      <c r="M2618" s="186"/>
      <c r="N2618" s="61" t="s">
        <v>410</v>
      </c>
      <c r="P2618" s="175" t="s">
        <v>97</v>
      </c>
      <c r="T2618" s="176"/>
    </row>
    <row r="2619" spans="1:20" s="61" customFormat="1" ht="17.25">
      <c r="A2619" s="183" t="s">
        <v>5477</v>
      </c>
      <c r="B2619" s="183" t="s">
        <v>5300</v>
      </c>
      <c r="C2619" s="183" t="s">
        <v>97</v>
      </c>
      <c r="D2619" s="183" t="s">
        <v>98</v>
      </c>
      <c r="E2619" s="184">
        <v>110</v>
      </c>
      <c r="F2619" s="184">
        <v>70</v>
      </c>
      <c r="G2619" s="185" t="s">
        <v>1747</v>
      </c>
      <c r="H2619" s="185"/>
      <c r="I2619" s="184">
        <v>27.57</v>
      </c>
      <c r="J2619" s="184">
        <v>97.57</v>
      </c>
      <c r="K2619" s="185">
        <v>74</v>
      </c>
      <c r="L2619" s="185"/>
      <c r="M2619" s="186"/>
      <c r="N2619" s="61" t="s">
        <v>51</v>
      </c>
      <c r="P2619" s="175" t="s">
        <v>97</v>
      </c>
      <c r="T2619" s="176"/>
    </row>
    <row r="2620" spans="1:20" s="61" customFormat="1" ht="17.25">
      <c r="A2620" s="183" t="s">
        <v>5478</v>
      </c>
      <c r="B2620" s="183" t="s">
        <v>5280</v>
      </c>
      <c r="C2620" s="183" t="s">
        <v>97</v>
      </c>
      <c r="D2620" s="183" t="s">
        <v>98</v>
      </c>
      <c r="E2620" s="184">
        <v>120</v>
      </c>
      <c r="F2620" s="184">
        <v>80</v>
      </c>
      <c r="G2620" s="185" t="s">
        <v>1052</v>
      </c>
      <c r="H2620" s="185"/>
      <c r="I2620" s="184">
        <v>38.2</v>
      </c>
      <c r="J2620" s="184">
        <v>118.2</v>
      </c>
      <c r="K2620" s="185">
        <v>24</v>
      </c>
      <c r="L2620" s="185"/>
      <c r="M2620" s="186"/>
      <c r="N2620" s="61" t="s">
        <v>51</v>
      </c>
      <c r="P2620" s="175" t="s">
        <v>97</v>
      </c>
      <c r="T2620" s="176"/>
    </row>
    <row r="2621" spans="1:20" s="61" customFormat="1" ht="17.25">
      <c r="A2621" s="183" t="s">
        <v>5479</v>
      </c>
      <c r="B2621" s="183" t="s">
        <v>5282</v>
      </c>
      <c r="C2621" s="183" t="s">
        <v>97</v>
      </c>
      <c r="D2621" s="183" t="s">
        <v>98</v>
      </c>
      <c r="E2621" s="184">
        <v>120</v>
      </c>
      <c r="F2621" s="184">
        <v>88</v>
      </c>
      <c r="G2621" s="185" t="s">
        <v>464</v>
      </c>
      <c r="H2621" s="185"/>
      <c r="I2621" s="184">
        <v>38.2</v>
      </c>
      <c r="J2621" s="184">
        <v>126.2</v>
      </c>
      <c r="K2621" s="185">
        <v>116</v>
      </c>
      <c r="L2621" s="185"/>
      <c r="M2621" s="186"/>
      <c r="N2621" s="61" t="s">
        <v>51</v>
      </c>
      <c r="P2621" s="175" t="s">
        <v>97</v>
      </c>
      <c r="T2621" s="176"/>
    </row>
    <row r="2622" spans="1:20" s="61" customFormat="1" ht="17.25">
      <c r="A2622" s="183" t="s">
        <v>5480</v>
      </c>
      <c r="B2622" s="183" t="s">
        <v>5206</v>
      </c>
      <c r="C2622" s="183" t="s">
        <v>97</v>
      </c>
      <c r="D2622" s="183" t="s">
        <v>98</v>
      </c>
      <c r="E2622" s="184">
        <v>105</v>
      </c>
      <c r="F2622" s="184">
        <v>72</v>
      </c>
      <c r="G2622" s="185" t="s">
        <v>421</v>
      </c>
      <c r="H2622" s="185"/>
      <c r="I2622" s="184">
        <v>27.31</v>
      </c>
      <c r="J2622" s="184">
        <v>99.31</v>
      </c>
      <c r="K2622" s="185">
        <v>15</v>
      </c>
      <c r="L2622" s="185"/>
      <c r="M2622" s="186"/>
      <c r="N2622" s="61" t="s">
        <v>51</v>
      </c>
      <c r="P2622" s="175" t="s">
        <v>97</v>
      </c>
      <c r="T2622" s="176"/>
    </row>
    <row r="2623" spans="1:20" s="61" customFormat="1" ht="17.25">
      <c r="A2623" s="183" t="s">
        <v>5481</v>
      </c>
      <c r="B2623" s="183" t="s">
        <v>5482</v>
      </c>
      <c r="C2623" s="183" t="s">
        <v>625</v>
      </c>
      <c r="D2623" s="183" t="s">
        <v>626</v>
      </c>
      <c r="E2623" s="184"/>
      <c r="F2623" s="184"/>
      <c r="G2623" s="185"/>
      <c r="H2623" s="185"/>
      <c r="I2623" s="184"/>
      <c r="J2623" s="184"/>
      <c r="K2623" s="185" t="s">
        <v>410</v>
      </c>
      <c r="L2623" s="185"/>
      <c r="M2623" s="186"/>
      <c r="N2623" s="61" t="s">
        <v>410</v>
      </c>
      <c r="P2623" s="175" t="s">
        <v>625</v>
      </c>
      <c r="T2623" s="176"/>
    </row>
    <row r="2624" spans="1:20" s="61" customFormat="1" ht="17.25">
      <c r="A2624" s="183" t="s">
        <v>5483</v>
      </c>
      <c r="B2624" s="183" t="s">
        <v>5484</v>
      </c>
      <c r="C2624" s="183" t="s">
        <v>625</v>
      </c>
      <c r="D2624" s="183" t="s">
        <v>626</v>
      </c>
      <c r="E2624" s="184"/>
      <c r="F2624" s="184"/>
      <c r="G2624" s="185"/>
      <c r="H2624" s="185"/>
      <c r="I2624" s="184"/>
      <c r="J2624" s="184"/>
      <c r="K2624" s="185" t="s">
        <v>410</v>
      </c>
      <c r="L2624" s="185"/>
      <c r="M2624" s="186"/>
      <c r="N2624" s="61" t="s">
        <v>410</v>
      </c>
      <c r="P2624" s="175" t="s">
        <v>625</v>
      </c>
      <c r="T2624" s="176"/>
    </row>
    <row r="2625" spans="1:20" s="61" customFormat="1" ht="17.25">
      <c r="A2625" s="183" t="s">
        <v>5485</v>
      </c>
      <c r="B2625" s="183" t="s">
        <v>5308</v>
      </c>
      <c r="C2625" s="183" t="s">
        <v>97</v>
      </c>
      <c r="D2625" s="183" t="s">
        <v>98</v>
      </c>
      <c r="E2625" s="184">
        <v>110</v>
      </c>
      <c r="F2625" s="184">
        <v>70</v>
      </c>
      <c r="G2625" s="185" t="s">
        <v>1747</v>
      </c>
      <c r="H2625" s="185"/>
      <c r="I2625" s="184">
        <v>27.57</v>
      </c>
      <c r="J2625" s="184">
        <v>97.57</v>
      </c>
      <c r="K2625" s="185">
        <v>0</v>
      </c>
      <c r="L2625" s="185"/>
      <c r="M2625" s="186"/>
      <c r="N2625" s="61" t="s">
        <v>51</v>
      </c>
      <c r="P2625" s="175" t="s">
        <v>97</v>
      </c>
      <c r="T2625" s="176"/>
    </row>
    <row r="2626" spans="1:20" s="61" customFormat="1" ht="17.25">
      <c r="A2626" s="183" t="s">
        <v>5486</v>
      </c>
      <c r="B2626" s="183" t="s">
        <v>5487</v>
      </c>
      <c r="C2626" s="183" t="s">
        <v>625</v>
      </c>
      <c r="D2626" s="183" t="s">
        <v>626</v>
      </c>
      <c r="E2626" s="184">
        <v>225</v>
      </c>
      <c r="F2626" s="184">
        <v>155</v>
      </c>
      <c r="G2626" s="185" t="s">
        <v>421</v>
      </c>
      <c r="H2626" s="185"/>
      <c r="I2626" s="184">
        <v>90.48</v>
      </c>
      <c r="J2626" s="184">
        <v>245.48</v>
      </c>
      <c r="K2626" s="185">
        <v>0</v>
      </c>
      <c r="L2626" s="185"/>
      <c r="M2626" s="186"/>
      <c r="N2626" s="61" t="s">
        <v>51</v>
      </c>
      <c r="P2626" s="175" t="s">
        <v>625</v>
      </c>
      <c r="T2626" s="176"/>
    </row>
    <row r="2627" spans="1:20" s="61" customFormat="1" ht="17.25">
      <c r="A2627" s="183" t="s">
        <v>5488</v>
      </c>
      <c r="B2627" s="183" t="s">
        <v>5489</v>
      </c>
      <c r="C2627" s="183" t="s">
        <v>92</v>
      </c>
      <c r="D2627" s="183" t="s">
        <v>93</v>
      </c>
      <c r="E2627" s="184"/>
      <c r="F2627" s="184"/>
      <c r="G2627" s="185"/>
      <c r="H2627" s="185"/>
      <c r="I2627" s="184"/>
      <c r="J2627" s="184"/>
      <c r="K2627" s="185" t="s">
        <v>410</v>
      </c>
      <c r="L2627" s="185"/>
      <c r="M2627" s="186"/>
      <c r="N2627" s="61" t="s">
        <v>410</v>
      </c>
      <c r="P2627" s="175" t="s">
        <v>92</v>
      </c>
      <c r="T2627" s="176"/>
    </row>
    <row r="2628" spans="1:20" s="61" customFormat="1" ht="17.25">
      <c r="A2628" s="183" t="s">
        <v>5490</v>
      </c>
      <c r="B2628" s="183" t="s">
        <v>5491</v>
      </c>
      <c r="C2628" s="183" t="s">
        <v>92</v>
      </c>
      <c r="D2628" s="183" t="s">
        <v>93</v>
      </c>
      <c r="E2628" s="184"/>
      <c r="F2628" s="184"/>
      <c r="G2628" s="185"/>
      <c r="H2628" s="185"/>
      <c r="I2628" s="184"/>
      <c r="J2628" s="184"/>
      <c r="K2628" s="185" t="s">
        <v>410</v>
      </c>
      <c r="L2628" s="185"/>
      <c r="M2628" s="186"/>
      <c r="N2628" s="61" t="s">
        <v>410</v>
      </c>
      <c r="P2628" s="175" t="s">
        <v>92</v>
      </c>
      <c r="T2628" s="176"/>
    </row>
    <row r="2629" spans="1:20" s="61" customFormat="1" ht="17.25">
      <c r="A2629" s="183" t="s">
        <v>5492</v>
      </c>
      <c r="B2629" s="183" t="s">
        <v>5493</v>
      </c>
      <c r="C2629" s="183" t="s">
        <v>92</v>
      </c>
      <c r="D2629" s="183" t="s">
        <v>93</v>
      </c>
      <c r="E2629" s="184"/>
      <c r="F2629" s="184"/>
      <c r="G2629" s="188"/>
      <c r="H2629" s="183"/>
      <c r="I2629" s="184"/>
      <c r="J2629" s="184"/>
      <c r="K2629" s="185" t="s">
        <v>410</v>
      </c>
      <c r="L2629" s="185"/>
      <c r="M2629" s="186"/>
      <c r="N2629" s="61" t="s">
        <v>410</v>
      </c>
      <c r="P2629" s="175" t="s">
        <v>92</v>
      </c>
      <c r="T2629" s="176"/>
    </row>
    <row r="2630" spans="1:20" s="61" customFormat="1" ht="17.25">
      <c r="A2630" s="183" t="s">
        <v>5494</v>
      </c>
      <c r="B2630" s="183" t="s">
        <v>5495</v>
      </c>
      <c r="C2630" s="183" t="s">
        <v>5496</v>
      </c>
      <c r="D2630" s="183" t="s">
        <v>5497</v>
      </c>
      <c r="E2630" s="184"/>
      <c r="F2630" s="184"/>
      <c r="G2630" s="188"/>
      <c r="H2630" s="183"/>
      <c r="I2630" s="184"/>
      <c r="J2630" s="184"/>
      <c r="K2630" s="185" t="s">
        <v>410</v>
      </c>
      <c r="L2630" s="185"/>
      <c r="M2630" s="186"/>
      <c r="N2630" s="61" t="s">
        <v>410</v>
      </c>
      <c r="P2630" s="175" t="s">
        <v>5496</v>
      </c>
      <c r="T2630" s="176"/>
    </row>
    <row r="2631" spans="1:20" s="61" customFormat="1" ht="17.25">
      <c r="A2631" s="183" t="s">
        <v>5498</v>
      </c>
      <c r="B2631" s="183" t="s">
        <v>5499</v>
      </c>
      <c r="C2631" s="183" t="s">
        <v>2768</v>
      </c>
      <c r="D2631" s="183" t="s">
        <v>2769</v>
      </c>
      <c r="E2631" s="184"/>
      <c r="F2631" s="184"/>
      <c r="G2631" s="185"/>
      <c r="H2631" s="185"/>
      <c r="I2631" s="184"/>
      <c r="J2631" s="184"/>
      <c r="K2631" s="185" t="s">
        <v>410</v>
      </c>
      <c r="L2631" s="185"/>
      <c r="M2631" s="186"/>
      <c r="N2631" s="61" t="s">
        <v>410</v>
      </c>
      <c r="P2631" s="175" t="s">
        <v>2768</v>
      </c>
      <c r="T2631" s="176"/>
    </row>
    <row r="2632" spans="1:20" s="61" customFormat="1" ht="17.25">
      <c r="A2632" s="183" t="s">
        <v>5500</v>
      </c>
      <c r="B2632" s="183" t="s">
        <v>5501</v>
      </c>
      <c r="C2632" s="183" t="s">
        <v>2768</v>
      </c>
      <c r="D2632" s="183" t="s">
        <v>2769</v>
      </c>
      <c r="E2632" s="184"/>
      <c r="F2632" s="184"/>
      <c r="G2632" s="185"/>
      <c r="H2632" s="185"/>
      <c r="I2632" s="184"/>
      <c r="J2632" s="184"/>
      <c r="K2632" s="185" t="s">
        <v>410</v>
      </c>
      <c r="L2632" s="185"/>
      <c r="M2632" s="186"/>
      <c r="N2632" s="61" t="s">
        <v>410</v>
      </c>
      <c r="P2632" s="175" t="s">
        <v>2768</v>
      </c>
      <c r="T2632" s="176"/>
    </row>
    <row r="2633" spans="1:20" s="61" customFormat="1" ht="17.25">
      <c r="A2633" s="183" t="s">
        <v>5502</v>
      </c>
      <c r="B2633" s="183" t="s">
        <v>5503</v>
      </c>
      <c r="C2633" s="183" t="s">
        <v>2768</v>
      </c>
      <c r="D2633" s="183" t="s">
        <v>2769</v>
      </c>
      <c r="E2633" s="184"/>
      <c r="F2633" s="184"/>
      <c r="G2633" s="188"/>
      <c r="H2633" s="183"/>
      <c r="I2633" s="184"/>
      <c r="J2633" s="184"/>
      <c r="K2633" s="185" t="s">
        <v>410</v>
      </c>
      <c r="L2633" s="185"/>
      <c r="M2633" s="186"/>
      <c r="N2633" s="61" t="s">
        <v>410</v>
      </c>
      <c r="P2633" s="175" t="s">
        <v>2768</v>
      </c>
      <c r="T2633" s="176"/>
    </row>
    <row r="2634" spans="1:20" s="61" customFormat="1" ht="17.25">
      <c r="A2634" s="183" t="s">
        <v>5504</v>
      </c>
      <c r="B2634" s="183" t="s">
        <v>5505</v>
      </c>
      <c r="C2634" s="183" t="s">
        <v>2768</v>
      </c>
      <c r="D2634" s="183" t="s">
        <v>2769</v>
      </c>
      <c r="E2634" s="184"/>
      <c r="F2634" s="184"/>
      <c r="G2634" s="188"/>
      <c r="H2634" s="183"/>
      <c r="I2634" s="184"/>
      <c r="J2634" s="184"/>
      <c r="K2634" s="185" t="s">
        <v>410</v>
      </c>
      <c r="L2634" s="185"/>
      <c r="M2634" s="186"/>
      <c r="N2634" s="61" t="s">
        <v>410</v>
      </c>
      <c r="P2634" s="175" t="s">
        <v>2768</v>
      </c>
      <c r="T2634" s="176"/>
    </row>
    <row r="2635" spans="1:20" s="61" customFormat="1" ht="17.25">
      <c r="A2635" s="183" t="s">
        <v>5506</v>
      </c>
      <c r="B2635" s="183" t="s">
        <v>5507</v>
      </c>
      <c r="C2635" s="183" t="s">
        <v>97</v>
      </c>
      <c r="D2635" s="183" t="s">
        <v>98</v>
      </c>
      <c r="E2635" s="184">
        <v>165</v>
      </c>
      <c r="F2635" s="184">
        <v>143</v>
      </c>
      <c r="G2635" s="188" t="s">
        <v>102</v>
      </c>
      <c r="H2635" s="183"/>
      <c r="I2635" s="184">
        <v>42.1</v>
      </c>
      <c r="J2635" s="184">
        <v>185.1</v>
      </c>
      <c r="K2635" s="185">
        <v>0</v>
      </c>
      <c r="L2635" s="185"/>
      <c r="M2635" s="186"/>
      <c r="N2635" s="61" t="s">
        <v>51</v>
      </c>
      <c r="P2635" s="175" t="s">
        <v>97</v>
      </c>
      <c r="T2635" s="176"/>
    </row>
    <row r="2636" spans="1:20" s="61" customFormat="1" ht="17.25">
      <c r="A2636" s="183" t="s">
        <v>5508</v>
      </c>
      <c r="B2636" s="183" t="s">
        <v>5509</v>
      </c>
      <c r="C2636" s="183" t="s">
        <v>73</v>
      </c>
      <c r="D2636" s="183" t="s">
        <v>74</v>
      </c>
      <c r="E2636" s="184"/>
      <c r="F2636" s="184"/>
      <c r="G2636" s="188"/>
      <c r="H2636" s="183"/>
      <c r="I2636" s="184"/>
      <c r="J2636" s="184"/>
      <c r="K2636" s="183" t="s">
        <v>410</v>
      </c>
      <c r="L2636" s="183"/>
      <c r="M2636" s="186"/>
      <c r="N2636" s="61" t="s">
        <v>410</v>
      </c>
      <c r="P2636" s="175" t="s">
        <v>73</v>
      </c>
      <c r="T2636" s="176"/>
    </row>
    <row r="2637" spans="1:20" s="61" customFormat="1" ht="17.25">
      <c r="A2637" s="183" t="s">
        <v>5510</v>
      </c>
      <c r="B2637" s="183" t="s">
        <v>5511</v>
      </c>
      <c r="C2637" s="183" t="s">
        <v>73</v>
      </c>
      <c r="D2637" s="183" t="s">
        <v>74</v>
      </c>
      <c r="E2637" s="184">
        <v>190</v>
      </c>
      <c r="F2637" s="184">
        <v>165</v>
      </c>
      <c r="G2637" s="185" t="s">
        <v>102</v>
      </c>
      <c r="H2637" s="185"/>
      <c r="I2637" s="184">
        <v>88.82</v>
      </c>
      <c r="J2637" s="184">
        <v>253.82</v>
      </c>
      <c r="K2637" s="183">
        <v>19</v>
      </c>
      <c r="L2637" s="183"/>
      <c r="M2637" s="186"/>
      <c r="N2637" s="61" t="s">
        <v>51</v>
      </c>
      <c r="P2637" s="175" t="s">
        <v>73</v>
      </c>
      <c r="T2637" s="176"/>
    </row>
    <row r="2638" spans="1:20" s="61" customFormat="1" ht="17.25">
      <c r="A2638" s="183" t="s">
        <v>5512</v>
      </c>
      <c r="B2638" s="183" t="s">
        <v>5513</v>
      </c>
      <c r="C2638" s="183" t="s">
        <v>73</v>
      </c>
      <c r="D2638" s="183" t="s">
        <v>74</v>
      </c>
      <c r="E2638" s="184">
        <v>150</v>
      </c>
      <c r="F2638" s="184">
        <v>125</v>
      </c>
      <c r="G2638" s="185" t="s">
        <v>107</v>
      </c>
      <c r="H2638" s="185"/>
      <c r="I2638" s="184">
        <v>100.76</v>
      </c>
      <c r="J2638" s="184">
        <v>225.76</v>
      </c>
      <c r="K2638" s="183">
        <v>4</v>
      </c>
      <c r="L2638" s="183"/>
      <c r="M2638" s="186"/>
      <c r="N2638" s="61" t="s">
        <v>51</v>
      </c>
      <c r="P2638" s="175" t="s">
        <v>73</v>
      </c>
      <c r="T2638" s="176"/>
    </row>
    <row r="2639" spans="1:20" s="61" customFormat="1" ht="17.25">
      <c r="A2639" s="183" t="s">
        <v>5514</v>
      </c>
      <c r="B2639" s="183" t="s">
        <v>5515</v>
      </c>
      <c r="C2639" s="183" t="s">
        <v>647</v>
      </c>
      <c r="D2639" s="183" t="s">
        <v>648</v>
      </c>
      <c r="E2639" s="184">
        <v>179</v>
      </c>
      <c r="F2639" s="184">
        <v>140</v>
      </c>
      <c r="G2639" s="185" t="s">
        <v>214</v>
      </c>
      <c r="H2639" s="185"/>
      <c r="I2639" s="184">
        <v>41.9</v>
      </c>
      <c r="J2639" s="184">
        <v>181.9</v>
      </c>
      <c r="K2639" s="185">
        <v>0</v>
      </c>
      <c r="L2639" s="185" t="s">
        <v>57</v>
      </c>
      <c r="M2639" s="186" t="s">
        <v>551</v>
      </c>
      <c r="N2639" s="61" t="s">
        <v>51</v>
      </c>
      <c r="P2639" s="175" t="s">
        <v>647</v>
      </c>
      <c r="T2639" s="176"/>
    </row>
    <row r="2640" spans="1:20" s="61" customFormat="1" ht="17.25">
      <c r="A2640" s="183" t="s">
        <v>5516</v>
      </c>
      <c r="B2640" s="183" t="s">
        <v>5517</v>
      </c>
      <c r="C2640" s="183" t="s">
        <v>647</v>
      </c>
      <c r="D2640" s="183" t="s">
        <v>648</v>
      </c>
      <c r="E2640" s="184">
        <v>179</v>
      </c>
      <c r="F2640" s="184">
        <v>140</v>
      </c>
      <c r="G2640" s="185" t="s">
        <v>214</v>
      </c>
      <c r="H2640" s="185"/>
      <c r="I2640" s="184">
        <v>41.9</v>
      </c>
      <c r="J2640" s="184">
        <v>181.9</v>
      </c>
      <c r="K2640" s="185">
        <v>46</v>
      </c>
      <c r="L2640" s="185" t="s">
        <v>76</v>
      </c>
      <c r="M2640" s="186" t="s">
        <v>243</v>
      </c>
      <c r="N2640" s="61" t="s">
        <v>51</v>
      </c>
      <c r="P2640" s="175" t="s">
        <v>647</v>
      </c>
      <c r="T2640" s="176"/>
    </row>
    <row r="2641" spans="1:20" s="61" customFormat="1" ht="17.25">
      <c r="A2641" s="183" t="s">
        <v>5518</v>
      </c>
      <c r="B2641" s="183" t="s">
        <v>5519</v>
      </c>
      <c r="C2641" s="183" t="s">
        <v>647</v>
      </c>
      <c r="D2641" s="183" t="s">
        <v>648</v>
      </c>
      <c r="E2641" s="184">
        <v>179</v>
      </c>
      <c r="F2641" s="184">
        <v>135</v>
      </c>
      <c r="G2641" s="185" t="s">
        <v>180</v>
      </c>
      <c r="H2641" s="185"/>
      <c r="I2641" s="184">
        <v>41.9</v>
      </c>
      <c r="J2641" s="184">
        <v>176.9</v>
      </c>
      <c r="K2641" s="185">
        <v>0</v>
      </c>
      <c r="L2641" s="185" t="s">
        <v>76</v>
      </c>
      <c r="M2641" s="186" t="s">
        <v>127</v>
      </c>
      <c r="N2641" s="61" t="s">
        <v>51</v>
      </c>
      <c r="P2641" s="175" t="s">
        <v>647</v>
      </c>
      <c r="T2641" s="176"/>
    </row>
    <row r="2642" spans="1:20" s="61" customFormat="1" ht="17.25">
      <c r="A2642" s="183" t="s">
        <v>5520</v>
      </c>
      <c r="B2642" s="183" t="s">
        <v>5521</v>
      </c>
      <c r="C2642" s="183" t="s">
        <v>179</v>
      </c>
      <c r="D2642" s="183" t="s">
        <v>179</v>
      </c>
      <c r="E2642" s="184">
        <v>165</v>
      </c>
      <c r="F2642" s="184">
        <v>135</v>
      </c>
      <c r="G2642" s="185" t="s">
        <v>94</v>
      </c>
      <c r="H2642" s="185"/>
      <c r="I2642" s="184">
        <v>52.97</v>
      </c>
      <c r="J2642" s="184">
        <v>187.97</v>
      </c>
      <c r="K2642" s="185">
        <v>96</v>
      </c>
      <c r="L2642" s="185"/>
      <c r="M2642" s="186"/>
      <c r="N2642" s="61" t="s">
        <v>51</v>
      </c>
      <c r="P2642" s="175" t="s">
        <v>179</v>
      </c>
      <c r="T2642" s="176"/>
    </row>
    <row r="2643" spans="1:20" s="61" customFormat="1" ht="17.25">
      <c r="A2643" s="183" t="s">
        <v>5522</v>
      </c>
      <c r="B2643" s="183" t="s">
        <v>5523</v>
      </c>
      <c r="C2643" s="183" t="s">
        <v>1205</v>
      </c>
      <c r="D2643" s="183" t="s">
        <v>1206</v>
      </c>
      <c r="E2643" s="184"/>
      <c r="F2643" s="184"/>
      <c r="G2643" s="185"/>
      <c r="H2643" s="185"/>
      <c r="I2643" s="184"/>
      <c r="J2643" s="184"/>
      <c r="K2643" s="185" t="s">
        <v>410</v>
      </c>
      <c r="L2643" s="185"/>
      <c r="M2643" s="186"/>
      <c r="N2643" s="61" t="s">
        <v>410</v>
      </c>
      <c r="P2643" s="175" t="s">
        <v>1205</v>
      </c>
      <c r="T2643" s="176"/>
    </row>
    <row r="2644" spans="1:20" s="61" customFormat="1" ht="17.25">
      <c r="A2644" s="183" t="s">
        <v>5524</v>
      </c>
      <c r="B2644" s="183" t="s">
        <v>5525</v>
      </c>
      <c r="C2644" s="183" t="s">
        <v>1223</v>
      </c>
      <c r="D2644" s="183" t="s">
        <v>1224</v>
      </c>
      <c r="E2644" s="184"/>
      <c r="F2644" s="184"/>
      <c r="G2644" s="185"/>
      <c r="H2644" s="185"/>
      <c r="I2644" s="184"/>
      <c r="J2644" s="184"/>
      <c r="K2644" s="185" t="s">
        <v>410</v>
      </c>
      <c r="L2644" s="185"/>
      <c r="M2644" s="186"/>
      <c r="N2644" s="61" t="s">
        <v>410</v>
      </c>
      <c r="P2644" s="175" t="s">
        <v>1223</v>
      </c>
      <c r="T2644" s="176"/>
    </row>
    <row r="2645" spans="1:20" s="61" customFormat="1" ht="17.25">
      <c r="A2645" s="183" t="s">
        <v>5526</v>
      </c>
      <c r="B2645" s="183" t="s">
        <v>5527</v>
      </c>
      <c r="C2645" s="183" t="s">
        <v>1223</v>
      </c>
      <c r="D2645" s="183" t="s">
        <v>1224</v>
      </c>
      <c r="E2645" s="184"/>
      <c r="F2645" s="184"/>
      <c r="G2645" s="185"/>
      <c r="H2645" s="185"/>
      <c r="I2645" s="184"/>
      <c r="J2645" s="184"/>
      <c r="K2645" s="185" t="s">
        <v>410</v>
      </c>
      <c r="L2645" s="185"/>
      <c r="M2645" s="186"/>
      <c r="N2645" s="61" t="s">
        <v>410</v>
      </c>
      <c r="P2645" s="175" t="s">
        <v>1223</v>
      </c>
      <c r="T2645" s="176"/>
    </row>
    <row r="2646" spans="1:20" s="61" customFormat="1" ht="17.25">
      <c r="A2646" s="183" t="s">
        <v>5528</v>
      </c>
      <c r="B2646" s="183" t="s">
        <v>5529</v>
      </c>
      <c r="C2646" s="183" t="s">
        <v>179</v>
      </c>
      <c r="D2646" s="183" t="s">
        <v>179</v>
      </c>
      <c r="E2646" s="184"/>
      <c r="F2646" s="184"/>
      <c r="G2646" s="185"/>
      <c r="H2646" s="185"/>
      <c r="I2646" s="184"/>
      <c r="J2646" s="184"/>
      <c r="K2646" s="185" t="s">
        <v>410</v>
      </c>
      <c r="L2646" s="185"/>
      <c r="M2646" s="186"/>
      <c r="N2646" s="61" t="s">
        <v>410</v>
      </c>
      <c r="P2646" s="175" t="s">
        <v>179</v>
      </c>
      <c r="T2646" s="176"/>
    </row>
    <row r="2647" spans="1:20" s="61" customFormat="1" ht="17.25">
      <c r="A2647" s="183" t="s">
        <v>5530</v>
      </c>
      <c r="B2647" s="183" t="s">
        <v>756</v>
      </c>
      <c r="C2647" s="183" t="s">
        <v>757</v>
      </c>
      <c r="D2647" s="183" t="s">
        <v>758</v>
      </c>
      <c r="E2647" s="184">
        <v>169</v>
      </c>
      <c r="F2647" s="184">
        <v>169</v>
      </c>
      <c r="G2647" s="185"/>
      <c r="H2647" s="185"/>
      <c r="I2647" s="184">
        <v>88.29</v>
      </c>
      <c r="J2647" s="184">
        <v>257.29</v>
      </c>
      <c r="K2647" s="185">
        <v>17</v>
      </c>
      <c r="L2647" s="185"/>
      <c r="M2647" s="186"/>
      <c r="N2647" s="61" t="s">
        <v>51</v>
      </c>
      <c r="P2647" s="175" t="s">
        <v>757</v>
      </c>
      <c r="T2647" s="176"/>
    </row>
    <row r="2648" spans="1:20" s="61" customFormat="1" ht="17.25">
      <c r="A2648" s="183" t="s">
        <v>5531</v>
      </c>
      <c r="B2648" s="183" t="s">
        <v>5532</v>
      </c>
      <c r="C2648" s="183" t="s">
        <v>757</v>
      </c>
      <c r="D2648" s="183" t="s">
        <v>758</v>
      </c>
      <c r="E2648" s="184">
        <v>169</v>
      </c>
      <c r="F2648" s="184">
        <v>169</v>
      </c>
      <c r="G2648" s="185"/>
      <c r="H2648" s="185"/>
      <c r="I2648" s="184">
        <v>88.29</v>
      </c>
      <c r="J2648" s="184">
        <v>257.29</v>
      </c>
      <c r="K2648" s="185">
        <v>7</v>
      </c>
      <c r="L2648" s="185"/>
      <c r="M2648" s="186"/>
      <c r="N2648" s="61" t="s">
        <v>51</v>
      </c>
      <c r="P2648" s="175" t="s">
        <v>757</v>
      </c>
      <c r="T2648" s="176"/>
    </row>
    <row r="2649" spans="1:20" s="61" customFormat="1" ht="17.25">
      <c r="A2649" s="183" t="s">
        <v>5533</v>
      </c>
      <c r="B2649" s="183" t="s">
        <v>5534</v>
      </c>
      <c r="C2649" s="183" t="s">
        <v>757</v>
      </c>
      <c r="D2649" s="183" t="s">
        <v>758</v>
      </c>
      <c r="E2649" s="184">
        <v>185</v>
      </c>
      <c r="F2649" s="184">
        <v>185</v>
      </c>
      <c r="G2649" s="185"/>
      <c r="H2649" s="185"/>
      <c r="I2649" s="184">
        <v>72.33</v>
      </c>
      <c r="J2649" s="184">
        <v>257.33</v>
      </c>
      <c r="K2649" s="185">
        <v>12</v>
      </c>
      <c r="L2649" s="185"/>
      <c r="M2649" s="186"/>
      <c r="N2649" s="61" t="s">
        <v>51</v>
      </c>
      <c r="P2649" s="175" t="s">
        <v>757</v>
      </c>
      <c r="T2649" s="176"/>
    </row>
    <row r="2650" spans="1:20" s="61" customFormat="1" ht="17.25">
      <c r="A2650" s="183" t="s">
        <v>5535</v>
      </c>
      <c r="B2650" s="183" t="s">
        <v>5536</v>
      </c>
      <c r="C2650" s="183" t="s">
        <v>757</v>
      </c>
      <c r="D2650" s="183" t="s">
        <v>758</v>
      </c>
      <c r="E2650" s="184">
        <v>185</v>
      </c>
      <c r="F2650" s="184">
        <v>185</v>
      </c>
      <c r="G2650" s="185"/>
      <c r="H2650" s="185"/>
      <c r="I2650" s="184">
        <v>72.33</v>
      </c>
      <c r="J2650" s="184">
        <v>257.33</v>
      </c>
      <c r="K2650" s="185">
        <v>87</v>
      </c>
      <c r="L2650" s="185"/>
      <c r="M2650" s="186"/>
      <c r="N2650" s="61" t="s">
        <v>51</v>
      </c>
      <c r="P2650" s="175" t="s">
        <v>757</v>
      </c>
      <c r="T2650" s="176"/>
    </row>
    <row r="2651" spans="1:20" s="61" customFormat="1" ht="17.25">
      <c r="A2651" s="183" t="s">
        <v>5537</v>
      </c>
      <c r="B2651" s="183" t="s">
        <v>5538</v>
      </c>
      <c r="C2651" s="183" t="s">
        <v>335</v>
      </c>
      <c r="D2651" s="183" t="s">
        <v>336</v>
      </c>
      <c r="E2651" s="184">
        <v>180</v>
      </c>
      <c r="F2651" s="184">
        <v>180</v>
      </c>
      <c r="G2651" s="185"/>
      <c r="H2651" s="185"/>
      <c r="I2651" s="184">
        <v>82.37</v>
      </c>
      <c r="J2651" s="184">
        <v>262.37</v>
      </c>
      <c r="K2651" s="185">
        <v>0</v>
      </c>
      <c r="L2651" s="185"/>
      <c r="M2651" s="186"/>
      <c r="N2651" s="61" t="s">
        <v>51</v>
      </c>
      <c r="P2651" s="175" t="s">
        <v>335</v>
      </c>
      <c r="T2651" s="176"/>
    </row>
    <row r="2652" spans="1:20" s="61" customFormat="1" ht="17.25">
      <c r="A2652" s="183" t="s">
        <v>5539</v>
      </c>
      <c r="B2652" s="183" t="s">
        <v>5540</v>
      </c>
      <c r="C2652" s="183" t="s">
        <v>335</v>
      </c>
      <c r="D2652" s="183" t="s">
        <v>336</v>
      </c>
      <c r="E2652" s="184">
        <v>180</v>
      </c>
      <c r="F2652" s="184">
        <v>180</v>
      </c>
      <c r="G2652" s="185"/>
      <c r="H2652" s="185"/>
      <c r="I2652" s="184">
        <v>82.37</v>
      </c>
      <c r="J2652" s="184">
        <v>262.37</v>
      </c>
      <c r="K2652" s="185">
        <v>2</v>
      </c>
      <c r="L2652" s="185"/>
      <c r="M2652" s="186"/>
      <c r="N2652" s="61" t="s">
        <v>51</v>
      </c>
      <c r="P2652" s="175" t="s">
        <v>335</v>
      </c>
      <c r="T2652" s="176"/>
    </row>
    <row r="2653" spans="1:20" s="61" customFormat="1" ht="17.25">
      <c r="A2653" s="183" t="s">
        <v>5541</v>
      </c>
      <c r="B2653" s="183" t="s">
        <v>5542</v>
      </c>
      <c r="C2653" s="183" t="s">
        <v>335</v>
      </c>
      <c r="D2653" s="183" t="s">
        <v>336</v>
      </c>
      <c r="E2653" s="184">
        <v>180</v>
      </c>
      <c r="F2653" s="184">
        <v>180</v>
      </c>
      <c r="G2653" s="185"/>
      <c r="H2653" s="185"/>
      <c r="I2653" s="184">
        <v>82.37</v>
      </c>
      <c r="J2653" s="184">
        <v>262.37</v>
      </c>
      <c r="K2653" s="183">
        <v>8</v>
      </c>
      <c r="L2653" s="183"/>
      <c r="M2653" s="186"/>
      <c r="N2653" s="61" t="s">
        <v>51</v>
      </c>
      <c r="P2653" s="175" t="s">
        <v>335</v>
      </c>
      <c r="T2653" s="176"/>
    </row>
    <row r="2654" spans="1:20" s="61" customFormat="1" ht="17.25">
      <c r="A2654" s="183" t="s">
        <v>5543</v>
      </c>
      <c r="B2654" s="183" t="s">
        <v>5544</v>
      </c>
      <c r="C2654" s="183" t="s">
        <v>73</v>
      </c>
      <c r="D2654" s="183" t="s">
        <v>74</v>
      </c>
      <c r="E2654" s="184">
        <v>547</v>
      </c>
      <c r="F2654" s="184">
        <v>420</v>
      </c>
      <c r="G2654" s="185" t="s">
        <v>1652</v>
      </c>
      <c r="H2654" s="185"/>
      <c r="I2654" s="184">
        <v>202.92</v>
      </c>
      <c r="J2654" s="184">
        <v>622.92</v>
      </c>
      <c r="K2654" s="185">
        <v>53</v>
      </c>
      <c r="L2654" s="185"/>
      <c r="M2654" s="186"/>
      <c r="N2654" s="61" t="s">
        <v>51</v>
      </c>
      <c r="P2654" s="175" t="s">
        <v>73</v>
      </c>
      <c r="T2654" s="176"/>
    </row>
    <row r="2655" spans="1:20" s="61" customFormat="1" ht="17.25">
      <c r="A2655" s="183" t="s">
        <v>5545</v>
      </c>
      <c r="B2655" s="183" t="s">
        <v>5546</v>
      </c>
      <c r="C2655" s="183" t="s">
        <v>2090</v>
      </c>
      <c r="D2655" s="183" t="s">
        <v>2091</v>
      </c>
      <c r="E2655" s="184">
        <v>269</v>
      </c>
      <c r="F2655" s="184">
        <v>209</v>
      </c>
      <c r="G2655" s="185" t="s">
        <v>203</v>
      </c>
      <c r="H2655" s="185"/>
      <c r="I2655" s="184">
        <v>57.06</v>
      </c>
      <c r="J2655" s="184">
        <v>266.06</v>
      </c>
      <c r="K2655" s="185">
        <v>79</v>
      </c>
      <c r="L2655" s="185" t="s">
        <v>554</v>
      </c>
      <c r="M2655" s="186" t="s">
        <v>865</v>
      </c>
      <c r="N2655" s="61" t="s">
        <v>51</v>
      </c>
      <c r="P2655" s="175" t="s">
        <v>2090</v>
      </c>
      <c r="T2655" s="176"/>
    </row>
    <row r="2656" spans="1:20" s="61" customFormat="1" ht="17.25">
      <c r="A2656" s="183" t="s">
        <v>5547</v>
      </c>
      <c r="B2656" s="183" t="s">
        <v>5548</v>
      </c>
      <c r="C2656" s="183" t="s">
        <v>2090</v>
      </c>
      <c r="D2656" s="183" t="s">
        <v>2091</v>
      </c>
      <c r="E2656" s="184">
        <v>269</v>
      </c>
      <c r="F2656" s="184">
        <v>209</v>
      </c>
      <c r="G2656" s="185" t="s">
        <v>203</v>
      </c>
      <c r="H2656" s="185"/>
      <c r="I2656" s="184">
        <v>57.06</v>
      </c>
      <c r="J2656" s="184">
        <v>266.06</v>
      </c>
      <c r="K2656" s="185">
        <v>53</v>
      </c>
      <c r="L2656" s="185" t="s">
        <v>554</v>
      </c>
      <c r="M2656" s="186" t="s">
        <v>865</v>
      </c>
      <c r="N2656" s="61" t="s">
        <v>51</v>
      </c>
      <c r="P2656" s="175" t="s">
        <v>2090</v>
      </c>
      <c r="T2656" s="176"/>
    </row>
    <row r="2657" spans="1:20" s="61" customFormat="1" ht="17.25">
      <c r="A2657" s="183" t="s">
        <v>5549</v>
      </c>
      <c r="B2657" s="183" t="s">
        <v>5550</v>
      </c>
      <c r="C2657" s="183" t="s">
        <v>2090</v>
      </c>
      <c r="D2657" s="183" t="s">
        <v>2091</v>
      </c>
      <c r="E2657" s="184">
        <v>299</v>
      </c>
      <c r="F2657" s="184">
        <v>215</v>
      </c>
      <c r="G2657" s="185" t="s">
        <v>329</v>
      </c>
      <c r="H2657" s="185"/>
      <c r="I2657" s="184">
        <v>103.2</v>
      </c>
      <c r="J2657" s="184">
        <v>318.2</v>
      </c>
      <c r="K2657" s="183">
        <v>21</v>
      </c>
      <c r="L2657" s="183"/>
      <c r="M2657" s="186"/>
      <c r="N2657" s="61" t="s">
        <v>51</v>
      </c>
      <c r="P2657" s="175" t="s">
        <v>2090</v>
      </c>
      <c r="T2657" s="176"/>
    </row>
    <row r="2658" spans="1:20" s="61" customFormat="1" ht="17.25">
      <c r="A2658" s="183" t="s">
        <v>5551</v>
      </c>
      <c r="B2658" s="183" t="s">
        <v>5552</v>
      </c>
      <c r="C2658" s="183" t="s">
        <v>73</v>
      </c>
      <c r="D2658" s="183" t="s">
        <v>74</v>
      </c>
      <c r="E2658" s="184"/>
      <c r="F2658" s="184"/>
      <c r="G2658" s="185"/>
      <c r="H2658" s="185"/>
      <c r="I2658" s="184"/>
      <c r="J2658" s="184"/>
      <c r="K2658" s="183" t="s">
        <v>410</v>
      </c>
      <c r="L2658" s="183"/>
      <c r="M2658" s="186"/>
      <c r="N2658" s="61" t="s">
        <v>410</v>
      </c>
      <c r="P2658" s="175" t="s">
        <v>73</v>
      </c>
      <c r="T2658" s="176"/>
    </row>
    <row r="2659" spans="1:20" s="61" customFormat="1" ht="17.25">
      <c r="A2659" s="183" t="s">
        <v>5553</v>
      </c>
      <c r="B2659" s="183" t="s">
        <v>5554</v>
      </c>
      <c r="C2659" s="183" t="s">
        <v>73</v>
      </c>
      <c r="D2659" s="183" t="s">
        <v>74</v>
      </c>
      <c r="E2659" s="184">
        <v>220</v>
      </c>
      <c r="F2659" s="184">
        <v>205</v>
      </c>
      <c r="G2659" s="185" t="s">
        <v>126</v>
      </c>
      <c r="H2659" s="185"/>
      <c r="I2659" s="184">
        <v>106.14</v>
      </c>
      <c r="J2659" s="184">
        <v>311.14</v>
      </c>
      <c r="K2659" s="183">
        <v>1</v>
      </c>
      <c r="L2659" s="183"/>
      <c r="M2659" s="186"/>
      <c r="N2659" s="61" t="s">
        <v>51</v>
      </c>
      <c r="P2659" s="175" t="s">
        <v>73</v>
      </c>
      <c r="T2659" s="176"/>
    </row>
    <row r="2660" spans="1:20" s="61" customFormat="1" ht="17.25">
      <c r="A2660" s="183" t="s">
        <v>5555</v>
      </c>
      <c r="B2660" s="183" t="s">
        <v>5556</v>
      </c>
      <c r="C2660" s="183" t="s">
        <v>73</v>
      </c>
      <c r="D2660" s="183" t="s">
        <v>74</v>
      </c>
      <c r="E2660" s="184"/>
      <c r="F2660" s="184"/>
      <c r="G2660" s="185"/>
      <c r="H2660" s="185"/>
      <c r="I2660" s="184"/>
      <c r="J2660" s="184"/>
      <c r="K2660" s="185" t="s">
        <v>410</v>
      </c>
      <c r="L2660" s="185"/>
      <c r="M2660" s="186"/>
      <c r="N2660" s="61" t="s">
        <v>410</v>
      </c>
      <c r="P2660" s="175" t="s">
        <v>73</v>
      </c>
      <c r="T2660" s="176"/>
    </row>
    <row r="2661" spans="1:20" s="61" customFormat="1" ht="17.25">
      <c r="A2661" s="183" t="s">
        <v>5557</v>
      </c>
      <c r="B2661" s="183" t="s">
        <v>5558</v>
      </c>
      <c r="C2661" s="183" t="s">
        <v>73</v>
      </c>
      <c r="D2661" s="183" t="s">
        <v>74</v>
      </c>
      <c r="E2661" s="184"/>
      <c r="F2661" s="184"/>
      <c r="G2661" s="185"/>
      <c r="H2661" s="185"/>
      <c r="I2661" s="184"/>
      <c r="J2661" s="184"/>
      <c r="K2661" s="185" t="s">
        <v>410</v>
      </c>
      <c r="L2661" s="185"/>
      <c r="M2661" s="186"/>
      <c r="N2661" s="61" t="s">
        <v>410</v>
      </c>
      <c r="P2661" s="175" t="s">
        <v>73</v>
      </c>
      <c r="T2661" s="176"/>
    </row>
    <row r="2662" spans="1:20" s="61" customFormat="1" ht="17.25">
      <c r="A2662" s="183" t="s">
        <v>5559</v>
      </c>
      <c r="B2662" s="183" t="s">
        <v>5560</v>
      </c>
      <c r="C2662" s="183" t="s">
        <v>73</v>
      </c>
      <c r="D2662" s="183" t="s">
        <v>74</v>
      </c>
      <c r="E2662" s="184"/>
      <c r="F2662" s="184"/>
      <c r="G2662" s="185"/>
      <c r="H2662" s="185"/>
      <c r="I2662" s="184"/>
      <c r="J2662" s="184"/>
      <c r="K2662" s="185" t="s">
        <v>410</v>
      </c>
      <c r="L2662" s="185"/>
      <c r="M2662" s="186"/>
      <c r="N2662" s="61" t="s">
        <v>410</v>
      </c>
      <c r="P2662" s="175" t="s">
        <v>73</v>
      </c>
      <c r="T2662" s="176"/>
    </row>
    <row r="2663" spans="1:20" s="61" customFormat="1" ht="17.25">
      <c r="A2663" s="183" t="s">
        <v>5561</v>
      </c>
      <c r="B2663" s="183" t="s">
        <v>5562</v>
      </c>
      <c r="C2663" s="183" t="s">
        <v>73</v>
      </c>
      <c r="D2663" s="183" t="s">
        <v>74</v>
      </c>
      <c r="E2663" s="184"/>
      <c r="F2663" s="184"/>
      <c r="G2663" s="185"/>
      <c r="H2663" s="185"/>
      <c r="I2663" s="184"/>
      <c r="J2663" s="184"/>
      <c r="K2663" s="185" t="s">
        <v>410</v>
      </c>
      <c r="L2663" s="185"/>
      <c r="M2663" s="186"/>
      <c r="N2663" s="61" t="s">
        <v>410</v>
      </c>
      <c r="P2663" s="175" t="s">
        <v>73</v>
      </c>
      <c r="T2663" s="176"/>
    </row>
    <row r="2664" spans="1:20" s="61" customFormat="1" ht="17.25">
      <c r="A2664" s="183" t="s">
        <v>5563</v>
      </c>
      <c r="B2664" s="183" t="s">
        <v>5564</v>
      </c>
      <c r="C2664" s="183" t="s">
        <v>116</v>
      </c>
      <c r="D2664" s="183" t="s">
        <v>117</v>
      </c>
      <c r="E2664" s="184">
        <v>149</v>
      </c>
      <c r="F2664" s="184">
        <v>115</v>
      </c>
      <c r="G2664" s="185" t="s">
        <v>203</v>
      </c>
      <c r="H2664" s="185"/>
      <c r="I2664" s="184">
        <v>45.51</v>
      </c>
      <c r="J2664" s="184">
        <v>160.51</v>
      </c>
      <c r="K2664" s="185">
        <v>15</v>
      </c>
      <c r="L2664" s="185" t="s">
        <v>57</v>
      </c>
      <c r="M2664" s="186" t="s">
        <v>1381</v>
      </c>
      <c r="N2664" s="61" t="s">
        <v>51</v>
      </c>
      <c r="P2664" s="175" t="s">
        <v>116</v>
      </c>
      <c r="T2664" s="176"/>
    </row>
    <row r="2665" spans="1:20" s="61" customFormat="1" ht="17.25">
      <c r="A2665" s="183" t="s">
        <v>5565</v>
      </c>
      <c r="B2665" s="183" t="s">
        <v>5566</v>
      </c>
      <c r="C2665" s="183" t="s">
        <v>49</v>
      </c>
      <c r="D2665" s="183" t="s">
        <v>50</v>
      </c>
      <c r="E2665" s="184"/>
      <c r="F2665" s="184"/>
      <c r="G2665" s="185"/>
      <c r="H2665" s="185"/>
      <c r="I2665" s="184"/>
      <c r="J2665" s="184"/>
      <c r="K2665" s="185" t="s">
        <v>410</v>
      </c>
      <c r="L2665" s="185"/>
      <c r="M2665" s="186"/>
      <c r="N2665" s="61" t="s">
        <v>410</v>
      </c>
      <c r="P2665" s="175" t="s">
        <v>49</v>
      </c>
      <c r="T2665" s="176"/>
    </row>
    <row r="2666" spans="1:20" s="61" customFormat="1" ht="17.25">
      <c r="A2666" s="183" t="s">
        <v>5567</v>
      </c>
      <c r="B2666" s="183" t="s">
        <v>5568</v>
      </c>
      <c r="C2666" s="183" t="s">
        <v>49</v>
      </c>
      <c r="D2666" s="183" t="s">
        <v>50</v>
      </c>
      <c r="E2666" s="184"/>
      <c r="F2666" s="184"/>
      <c r="G2666" s="185"/>
      <c r="H2666" s="185"/>
      <c r="I2666" s="184"/>
      <c r="J2666" s="184"/>
      <c r="K2666" s="185" t="s">
        <v>410</v>
      </c>
      <c r="L2666" s="185"/>
      <c r="M2666" s="186"/>
      <c r="N2666" s="61" t="s">
        <v>410</v>
      </c>
      <c r="P2666" s="175" t="s">
        <v>49</v>
      </c>
      <c r="T2666" s="176"/>
    </row>
    <row r="2667" spans="1:20" s="61" customFormat="1" ht="17.25">
      <c r="A2667" s="183" t="s">
        <v>5569</v>
      </c>
      <c r="B2667" s="183" t="s">
        <v>5570</v>
      </c>
      <c r="C2667" s="183" t="s">
        <v>97</v>
      </c>
      <c r="D2667" s="183" t="s">
        <v>98</v>
      </c>
      <c r="E2667" s="184"/>
      <c r="F2667" s="184"/>
      <c r="G2667" s="185"/>
      <c r="H2667" s="185"/>
      <c r="I2667" s="184"/>
      <c r="J2667" s="184"/>
      <c r="K2667" s="185" t="s">
        <v>410</v>
      </c>
      <c r="L2667" s="185"/>
      <c r="M2667" s="186"/>
      <c r="N2667" s="61" t="s">
        <v>410</v>
      </c>
      <c r="P2667" s="175" t="s">
        <v>97</v>
      </c>
      <c r="T2667" s="176"/>
    </row>
    <row r="2668" spans="1:20" s="61" customFormat="1" ht="17.25">
      <c r="A2668" s="183" t="s">
        <v>5571</v>
      </c>
      <c r="B2668" s="183" t="s">
        <v>5572</v>
      </c>
      <c r="C2668" s="183" t="s">
        <v>757</v>
      </c>
      <c r="D2668" s="183" t="s">
        <v>758</v>
      </c>
      <c r="E2668" s="184">
        <v>205</v>
      </c>
      <c r="F2668" s="184">
        <v>185</v>
      </c>
      <c r="G2668" s="185" t="s">
        <v>137</v>
      </c>
      <c r="H2668" s="185"/>
      <c r="I2668" s="184">
        <v>84.31</v>
      </c>
      <c r="J2668" s="184">
        <v>269.31</v>
      </c>
      <c r="K2668" s="185">
        <v>8</v>
      </c>
      <c r="L2668" s="185"/>
      <c r="M2668" s="186"/>
      <c r="N2668" s="61" t="s">
        <v>51</v>
      </c>
      <c r="P2668" s="175" t="s">
        <v>757</v>
      </c>
      <c r="T2668" s="176"/>
    </row>
    <row r="2669" spans="1:20" s="61" customFormat="1" ht="17.25">
      <c r="A2669" s="183" t="s">
        <v>5573</v>
      </c>
      <c r="B2669" s="183" t="s">
        <v>5574</v>
      </c>
      <c r="C2669" s="183" t="s">
        <v>757</v>
      </c>
      <c r="D2669" s="183" t="s">
        <v>758</v>
      </c>
      <c r="E2669" s="184">
        <v>205</v>
      </c>
      <c r="F2669" s="184">
        <v>185</v>
      </c>
      <c r="G2669" s="185" t="s">
        <v>137</v>
      </c>
      <c r="H2669" s="185"/>
      <c r="I2669" s="184">
        <v>84.31</v>
      </c>
      <c r="J2669" s="184">
        <v>269.31</v>
      </c>
      <c r="K2669" s="185">
        <v>166</v>
      </c>
      <c r="L2669" s="185"/>
      <c r="M2669" s="186"/>
      <c r="N2669" s="61" t="s">
        <v>51</v>
      </c>
      <c r="P2669" s="175" t="s">
        <v>757</v>
      </c>
      <c r="T2669" s="176"/>
    </row>
    <row r="2670" spans="1:20" s="61" customFormat="1" ht="17.25">
      <c r="A2670" s="183" t="s">
        <v>5575</v>
      </c>
      <c r="B2670" s="183" t="s">
        <v>5576</v>
      </c>
      <c r="C2670" s="183" t="s">
        <v>757</v>
      </c>
      <c r="D2670" s="183" t="s">
        <v>758</v>
      </c>
      <c r="E2670" s="184">
        <v>215</v>
      </c>
      <c r="F2670" s="184">
        <v>195</v>
      </c>
      <c r="G2670" s="185" t="s">
        <v>137</v>
      </c>
      <c r="H2670" s="185"/>
      <c r="I2670" s="184">
        <v>86.33</v>
      </c>
      <c r="J2670" s="184">
        <v>281.33</v>
      </c>
      <c r="K2670" s="185">
        <v>67</v>
      </c>
      <c r="L2670" s="185"/>
      <c r="M2670" s="186"/>
      <c r="N2670" s="61" t="s">
        <v>51</v>
      </c>
      <c r="P2670" s="175" t="s">
        <v>757</v>
      </c>
      <c r="T2670" s="176"/>
    </row>
    <row r="2671" spans="1:20" s="61" customFormat="1" ht="17.25">
      <c r="A2671" s="183" t="s">
        <v>5577</v>
      </c>
      <c r="B2671" s="183" t="s">
        <v>5578</v>
      </c>
      <c r="C2671" s="183" t="s">
        <v>757</v>
      </c>
      <c r="D2671" s="183" t="s">
        <v>758</v>
      </c>
      <c r="E2671" s="184">
        <v>215</v>
      </c>
      <c r="F2671" s="184">
        <v>195</v>
      </c>
      <c r="G2671" s="185" t="s">
        <v>137</v>
      </c>
      <c r="H2671" s="185"/>
      <c r="I2671" s="184">
        <v>86.33</v>
      </c>
      <c r="J2671" s="184">
        <v>281.33</v>
      </c>
      <c r="K2671" s="185">
        <v>60</v>
      </c>
      <c r="L2671" s="185"/>
      <c r="M2671" s="186"/>
      <c r="N2671" s="61" t="s">
        <v>51</v>
      </c>
      <c r="P2671" s="175" t="s">
        <v>757</v>
      </c>
      <c r="T2671" s="176"/>
    </row>
    <row r="2672" spans="1:20" s="61" customFormat="1" ht="17.25">
      <c r="A2672" s="183" t="s">
        <v>5579</v>
      </c>
      <c r="B2672" s="183" t="s">
        <v>5580</v>
      </c>
      <c r="C2672" s="183" t="s">
        <v>49</v>
      </c>
      <c r="D2672" s="183" t="s">
        <v>50</v>
      </c>
      <c r="E2672" s="184">
        <v>300</v>
      </c>
      <c r="F2672" s="184">
        <v>225</v>
      </c>
      <c r="G2672" s="185" t="s">
        <v>180</v>
      </c>
      <c r="H2672" s="185"/>
      <c r="I2672" s="184">
        <v>93.13</v>
      </c>
      <c r="J2672" s="184">
        <v>318.13</v>
      </c>
      <c r="K2672" s="185">
        <v>83</v>
      </c>
      <c r="L2672" s="185"/>
      <c r="M2672" s="186"/>
      <c r="N2672" s="61" t="s">
        <v>51</v>
      </c>
      <c r="P2672" s="175" t="s">
        <v>49</v>
      </c>
      <c r="T2672" s="176"/>
    </row>
    <row r="2673" spans="1:20" s="61" customFormat="1" ht="17.25">
      <c r="A2673" s="183" t="s">
        <v>5581</v>
      </c>
      <c r="B2673" s="183" t="s">
        <v>5582</v>
      </c>
      <c r="C2673" s="183" t="s">
        <v>2206</v>
      </c>
      <c r="D2673" s="183" t="s">
        <v>2207</v>
      </c>
      <c r="E2673" s="184"/>
      <c r="F2673" s="184"/>
      <c r="G2673" s="185"/>
      <c r="H2673" s="185"/>
      <c r="I2673" s="184"/>
      <c r="J2673" s="184"/>
      <c r="K2673" s="185" t="s">
        <v>410</v>
      </c>
      <c r="L2673" s="185"/>
      <c r="M2673" s="186"/>
      <c r="N2673" s="61" t="s">
        <v>410</v>
      </c>
      <c r="P2673" s="175" t="s">
        <v>2206</v>
      </c>
      <c r="T2673" s="176"/>
    </row>
    <row r="2674" spans="1:20" s="61" customFormat="1" ht="17.25">
      <c r="A2674" s="183" t="s">
        <v>5583</v>
      </c>
      <c r="B2674" s="183" t="s">
        <v>5584</v>
      </c>
      <c r="C2674" s="183" t="s">
        <v>2206</v>
      </c>
      <c r="D2674" s="183" t="s">
        <v>2207</v>
      </c>
      <c r="E2674" s="184"/>
      <c r="F2674" s="184"/>
      <c r="G2674" s="185"/>
      <c r="H2674" s="185"/>
      <c r="I2674" s="184"/>
      <c r="J2674" s="184"/>
      <c r="K2674" s="185" t="s">
        <v>410</v>
      </c>
      <c r="L2674" s="185"/>
      <c r="M2674" s="186"/>
      <c r="N2674" s="61" t="s">
        <v>410</v>
      </c>
      <c r="P2674" s="175" t="s">
        <v>2206</v>
      </c>
      <c r="T2674" s="176"/>
    </row>
    <row r="2675" spans="1:20" s="61" customFormat="1" ht="17.25">
      <c r="A2675" s="183" t="s">
        <v>5585</v>
      </c>
      <c r="B2675" s="183" t="s">
        <v>5586</v>
      </c>
      <c r="C2675" s="183" t="s">
        <v>179</v>
      </c>
      <c r="D2675" s="183" t="s">
        <v>179</v>
      </c>
      <c r="E2675" s="184"/>
      <c r="F2675" s="184"/>
      <c r="G2675" s="185"/>
      <c r="H2675" s="185"/>
      <c r="I2675" s="184"/>
      <c r="J2675" s="184"/>
      <c r="K2675" s="185" t="s">
        <v>410</v>
      </c>
      <c r="L2675" s="185"/>
      <c r="M2675" s="186"/>
      <c r="N2675" s="61" t="s">
        <v>410</v>
      </c>
      <c r="P2675" s="175" t="s">
        <v>179</v>
      </c>
      <c r="T2675" s="176"/>
    </row>
    <row r="2676" spans="1:20" s="61" customFormat="1" ht="17.25">
      <c r="A2676" s="183" t="s">
        <v>5587</v>
      </c>
      <c r="B2676" s="183" t="s">
        <v>5588</v>
      </c>
      <c r="C2676" s="183" t="s">
        <v>625</v>
      </c>
      <c r="D2676" s="183" t="s">
        <v>626</v>
      </c>
      <c r="E2676" s="184"/>
      <c r="F2676" s="184"/>
      <c r="G2676" s="185"/>
      <c r="H2676" s="185"/>
      <c r="I2676" s="184"/>
      <c r="J2676" s="184"/>
      <c r="K2676" s="185" t="s">
        <v>410</v>
      </c>
      <c r="L2676" s="185"/>
      <c r="M2676" s="186"/>
      <c r="N2676" s="61" t="s">
        <v>410</v>
      </c>
      <c r="P2676" s="175" t="s">
        <v>625</v>
      </c>
      <c r="T2676" s="176"/>
    </row>
    <row r="2677" spans="1:20" s="61" customFormat="1" ht="17.25">
      <c r="A2677" s="183" t="s">
        <v>5589</v>
      </c>
      <c r="B2677" s="183" t="s">
        <v>5590</v>
      </c>
      <c r="C2677" s="183" t="s">
        <v>625</v>
      </c>
      <c r="D2677" s="183" t="s">
        <v>626</v>
      </c>
      <c r="E2677" s="184"/>
      <c r="F2677" s="184"/>
      <c r="G2677" s="185"/>
      <c r="H2677" s="185"/>
      <c r="I2677" s="184"/>
      <c r="J2677" s="184"/>
      <c r="K2677" s="185" t="s">
        <v>410</v>
      </c>
      <c r="L2677" s="185"/>
      <c r="M2677" s="186"/>
      <c r="N2677" s="61" t="s">
        <v>410</v>
      </c>
      <c r="P2677" s="175" t="s">
        <v>625</v>
      </c>
      <c r="T2677" s="176"/>
    </row>
    <row r="2678" spans="1:20" s="61" customFormat="1" ht="17.25">
      <c r="A2678" s="183" t="s">
        <v>5591</v>
      </c>
      <c r="B2678" s="183" t="s">
        <v>5592</v>
      </c>
      <c r="C2678" s="183" t="s">
        <v>625</v>
      </c>
      <c r="D2678" s="183" t="s">
        <v>626</v>
      </c>
      <c r="E2678" s="184"/>
      <c r="F2678" s="184"/>
      <c r="G2678" s="188"/>
      <c r="H2678" s="183"/>
      <c r="I2678" s="184"/>
      <c r="J2678" s="184"/>
      <c r="K2678" s="185" t="s">
        <v>410</v>
      </c>
      <c r="L2678" s="185"/>
      <c r="M2678" s="186"/>
      <c r="N2678" s="61" t="s">
        <v>410</v>
      </c>
      <c r="P2678" s="175" t="s">
        <v>625</v>
      </c>
      <c r="T2678" s="176"/>
    </row>
    <row r="2679" spans="1:20" s="61" customFormat="1" ht="17.25">
      <c r="A2679" s="183" t="s">
        <v>5593</v>
      </c>
      <c r="B2679" s="183" t="s">
        <v>5594</v>
      </c>
      <c r="C2679" s="183" t="s">
        <v>210</v>
      </c>
      <c r="D2679" s="183" t="s">
        <v>210</v>
      </c>
      <c r="E2679" s="184">
        <v>180</v>
      </c>
      <c r="F2679" s="184">
        <v>135</v>
      </c>
      <c r="G2679" s="188" t="s">
        <v>180</v>
      </c>
      <c r="H2679" s="183"/>
      <c r="I2679" s="184">
        <v>37.19</v>
      </c>
      <c r="J2679" s="184">
        <v>172.19</v>
      </c>
      <c r="K2679" s="185">
        <v>49</v>
      </c>
      <c r="L2679" s="185"/>
      <c r="M2679" s="186"/>
      <c r="N2679" s="61" t="s">
        <v>51</v>
      </c>
      <c r="P2679" s="175" t="s">
        <v>210</v>
      </c>
      <c r="T2679" s="176"/>
    </row>
    <row r="2680" spans="1:20" s="61" customFormat="1" ht="17.25">
      <c r="A2680" s="183" t="s">
        <v>5595</v>
      </c>
      <c r="B2680" s="183" t="s">
        <v>5596</v>
      </c>
      <c r="C2680" s="183" t="s">
        <v>210</v>
      </c>
      <c r="D2680" s="183" t="s">
        <v>210</v>
      </c>
      <c r="E2680" s="184">
        <v>180</v>
      </c>
      <c r="F2680" s="184">
        <v>135</v>
      </c>
      <c r="G2680" s="188" t="s">
        <v>180</v>
      </c>
      <c r="H2680" s="183"/>
      <c r="I2680" s="184">
        <v>39.52</v>
      </c>
      <c r="J2680" s="184">
        <v>174.52</v>
      </c>
      <c r="K2680" s="185">
        <v>8</v>
      </c>
      <c r="L2680" s="185"/>
      <c r="M2680" s="186"/>
      <c r="N2680" s="61" t="s">
        <v>51</v>
      </c>
      <c r="P2680" s="175" t="s">
        <v>210</v>
      </c>
      <c r="T2680" s="176"/>
    </row>
    <row r="2681" spans="1:20" s="61" customFormat="1" ht="17.25">
      <c r="A2681" s="183" t="s">
        <v>5597</v>
      </c>
      <c r="B2681" s="183" t="s">
        <v>5598</v>
      </c>
      <c r="C2681" s="183" t="s">
        <v>210</v>
      </c>
      <c r="D2681" s="183" t="s">
        <v>210</v>
      </c>
      <c r="E2681" s="184">
        <v>180</v>
      </c>
      <c r="F2681" s="184">
        <v>130</v>
      </c>
      <c r="G2681" s="185" t="s">
        <v>356</v>
      </c>
      <c r="H2681" s="185"/>
      <c r="I2681" s="184">
        <v>41.9</v>
      </c>
      <c r="J2681" s="184">
        <v>171.9</v>
      </c>
      <c r="K2681" s="185">
        <v>15</v>
      </c>
      <c r="L2681" s="185"/>
      <c r="M2681" s="186"/>
      <c r="N2681" s="61" t="s">
        <v>51</v>
      </c>
      <c r="P2681" s="175" t="s">
        <v>210</v>
      </c>
      <c r="T2681" s="176"/>
    </row>
    <row r="2682" spans="1:20" s="61" customFormat="1" ht="17.25">
      <c r="A2682" s="183" t="s">
        <v>5599</v>
      </c>
      <c r="B2682" s="183" t="s">
        <v>5600</v>
      </c>
      <c r="C2682" s="183" t="s">
        <v>179</v>
      </c>
      <c r="D2682" s="183" t="s">
        <v>179</v>
      </c>
      <c r="E2682" s="184"/>
      <c r="F2682" s="184"/>
      <c r="G2682" s="185"/>
      <c r="H2682" s="185"/>
      <c r="I2682" s="184"/>
      <c r="J2682" s="184"/>
      <c r="K2682" s="185" t="s">
        <v>410</v>
      </c>
      <c r="L2682" s="185"/>
      <c r="M2682" s="186"/>
      <c r="N2682" s="61" t="s">
        <v>410</v>
      </c>
      <c r="P2682" s="175" t="s">
        <v>179</v>
      </c>
      <c r="T2682" s="176"/>
    </row>
    <row r="2683" spans="1:20" s="61" customFormat="1" ht="17.25">
      <c r="A2683" s="183" t="s">
        <v>5601</v>
      </c>
      <c r="B2683" s="183" t="s">
        <v>5602</v>
      </c>
      <c r="C2683" s="183" t="s">
        <v>210</v>
      </c>
      <c r="D2683" s="183" t="s">
        <v>210</v>
      </c>
      <c r="E2683" s="184">
        <v>180</v>
      </c>
      <c r="F2683" s="184">
        <v>120</v>
      </c>
      <c r="G2683" s="185" t="s">
        <v>1052</v>
      </c>
      <c r="H2683" s="185"/>
      <c r="I2683" s="184">
        <v>39.52</v>
      </c>
      <c r="J2683" s="184">
        <v>159.52</v>
      </c>
      <c r="K2683" s="183">
        <v>29</v>
      </c>
      <c r="L2683" s="183"/>
      <c r="M2683" s="186"/>
      <c r="N2683" s="61" t="s">
        <v>51</v>
      </c>
      <c r="P2683" s="175" t="s">
        <v>210</v>
      </c>
      <c r="T2683" s="176"/>
    </row>
    <row r="2684" spans="1:20" s="61" customFormat="1" ht="17.25">
      <c r="A2684" s="183" t="s">
        <v>5603</v>
      </c>
      <c r="B2684" s="183" t="s">
        <v>5604</v>
      </c>
      <c r="C2684" s="183" t="s">
        <v>2094</v>
      </c>
      <c r="D2684" s="183" t="s">
        <v>2095</v>
      </c>
      <c r="E2684" s="184"/>
      <c r="F2684" s="184"/>
      <c r="G2684" s="185"/>
      <c r="H2684" s="185"/>
      <c r="I2684" s="184"/>
      <c r="J2684" s="184"/>
      <c r="K2684" s="185" t="s">
        <v>410</v>
      </c>
      <c r="L2684" s="185"/>
      <c r="M2684" s="186"/>
      <c r="N2684" s="61" t="s">
        <v>410</v>
      </c>
      <c r="P2684" s="175" t="s">
        <v>2094</v>
      </c>
      <c r="T2684" s="176"/>
    </row>
    <row r="2685" spans="1:20" s="61" customFormat="1" ht="17.25">
      <c r="A2685" s="183" t="s">
        <v>5605</v>
      </c>
      <c r="B2685" s="183" t="s">
        <v>5604</v>
      </c>
      <c r="C2685" s="183" t="s">
        <v>2094</v>
      </c>
      <c r="D2685" s="183" t="s">
        <v>2095</v>
      </c>
      <c r="E2685" s="184"/>
      <c r="F2685" s="184"/>
      <c r="G2685" s="185"/>
      <c r="H2685" s="185"/>
      <c r="I2685" s="184"/>
      <c r="J2685" s="184"/>
      <c r="K2685" s="185" t="s">
        <v>410</v>
      </c>
      <c r="L2685" s="185"/>
      <c r="M2685" s="186"/>
      <c r="N2685" s="61" t="s">
        <v>410</v>
      </c>
      <c r="P2685" s="175" t="s">
        <v>2094</v>
      </c>
      <c r="T2685" s="176"/>
    </row>
    <row r="2686" spans="1:20" s="61" customFormat="1" ht="17.25">
      <c r="A2686" s="183" t="s">
        <v>5606</v>
      </c>
      <c r="B2686" s="183" t="s">
        <v>5607</v>
      </c>
      <c r="C2686" s="183" t="s">
        <v>97</v>
      </c>
      <c r="D2686" s="183" t="s">
        <v>98</v>
      </c>
      <c r="E2686" s="184">
        <v>280</v>
      </c>
      <c r="F2686" s="184">
        <v>220</v>
      </c>
      <c r="G2686" s="185" t="s">
        <v>214</v>
      </c>
      <c r="H2686" s="185"/>
      <c r="I2686" s="184">
        <v>71.14</v>
      </c>
      <c r="J2686" s="184">
        <v>291.14</v>
      </c>
      <c r="K2686" s="185">
        <v>0</v>
      </c>
      <c r="L2686" s="185"/>
      <c r="M2686" s="186"/>
      <c r="N2686" s="61" t="s">
        <v>51</v>
      </c>
      <c r="P2686" s="175" t="s">
        <v>97</v>
      </c>
      <c r="T2686" s="176"/>
    </row>
    <row r="2687" spans="1:20" s="61" customFormat="1" ht="17.25">
      <c r="A2687" s="183" t="s">
        <v>5608</v>
      </c>
      <c r="B2687" s="183" t="s">
        <v>5609</v>
      </c>
      <c r="C2687" s="183" t="s">
        <v>97</v>
      </c>
      <c r="D2687" s="183" t="s">
        <v>98</v>
      </c>
      <c r="E2687" s="184">
        <v>280</v>
      </c>
      <c r="F2687" s="184">
        <v>220</v>
      </c>
      <c r="G2687" s="185" t="s">
        <v>214</v>
      </c>
      <c r="H2687" s="185"/>
      <c r="I2687" s="184">
        <v>71.14</v>
      </c>
      <c r="J2687" s="184">
        <v>291.14</v>
      </c>
      <c r="K2687" s="185">
        <v>0</v>
      </c>
      <c r="L2687" s="185"/>
      <c r="M2687" s="186"/>
      <c r="N2687" s="61" t="s">
        <v>51</v>
      </c>
      <c r="P2687" s="175" t="s">
        <v>97</v>
      </c>
      <c r="T2687" s="176"/>
    </row>
    <row r="2688" spans="1:20" s="61" customFormat="1" ht="17.25">
      <c r="A2688" s="183" t="s">
        <v>5610</v>
      </c>
      <c r="B2688" s="183" t="s">
        <v>5611</v>
      </c>
      <c r="C2688" s="183" t="s">
        <v>49</v>
      </c>
      <c r="D2688" s="183" t="s">
        <v>50</v>
      </c>
      <c r="E2688" s="184">
        <v>513</v>
      </c>
      <c r="F2688" s="184">
        <v>513</v>
      </c>
      <c r="G2688" s="188"/>
      <c r="H2688" s="185"/>
      <c r="I2688" s="184">
        <v>98.08</v>
      </c>
      <c r="J2688" s="184">
        <v>611.08</v>
      </c>
      <c r="K2688" s="185">
        <v>0</v>
      </c>
      <c r="L2688" s="185"/>
      <c r="M2688" s="186"/>
      <c r="N2688" s="61" t="s">
        <v>51</v>
      </c>
      <c r="P2688" s="175" t="s">
        <v>49</v>
      </c>
      <c r="T2688" s="176"/>
    </row>
    <row r="2689" spans="1:20" s="61" customFormat="1" ht="17.25">
      <c r="A2689" s="183" t="s">
        <v>5612</v>
      </c>
      <c r="B2689" s="183" t="s">
        <v>5613</v>
      </c>
      <c r="C2689" s="183" t="s">
        <v>625</v>
      </c>
      <c r="D2689" s="183" t="s">
        <v>626</v>
      </c>
      <c r="E2689" s="184">
        <v>295</v>
      </c>
      <c r="F2689" s="184">
        <v>272</v>
      </c>
      <c r="G2689" s="185" t="s">
        <v>494</v>
      </c>
      <c r="H2689" s="185"/>
      <c r="I2689" s="184">
        <v>88.24</v>
      </c>
      <c r="J2689" s="184">
        <v>360.24</v>
      </c>
      <c r="K2689" s="185">
        <v>202</v>
      </c>
      <c r="L2689" s="185"/>
      <c r="M2689" s="186"/>
      <c r="N2689" s="61" t="s">
        <v>51</v>
      </c>
      <c r="P2689" s="175" t="s">
        <v>625</v>
      </c>
      <c r="T2689" s="176"/>
    </row>
    <row r="2690" spans="1:20" s="61" customFormat="1" ht="17.25">
      <c r="A2690" s="183" t="s">
        <v>5614</v>
      </c>
      <c r="B2690" s="183" t="s">
        <v>5615</v>
      </c>
      <c r="C2690" s="183" t="s">
        <v>625</v>
      </c>
      <c r="D2690" s="183" t="s">
        <v>626</v>
      </c>
      <c r="E2690" s="184"/>
      <c r="F2690" s="184"/>
      <c r="G2690" s="188"/>
      <c r="H2690" s="185"/>
      <c r="I2690" s="184"/>
      <c r="J2690" s="184"/>
      <c r="K2690" s="185" t="s">
        <v>410</v>
      </c>
      <c r="L2690" s="185"/>
      <c r="M2690" s="186"/>
      <c r="N2690" s="61" t="s">
        <v>410</v>
      </c>
      <c r="P2690" s="175" t="s">
        <v>625</v>
      </c>
      <c r="T2690" s="176"/>
    </row>
    <row r="2691" spans="1:20" s="61" customFormat="1" ht="17.25">
      <c r="A2691" s="183" t="s">
        <v>5616</v>
      </c>
      <c r="B2691" s="183" t="s">
        <v>5617</v>
      </c>
      <c r="C2691" s="183" t="s">
        <v>625</v>
      </c>
      <c r="D2691" s="183" t="s">
        <v>626</v>
      </c>
      <c r="E2691" s="184">
        <v>235</v>
      </c>
      <c r="F2691" s="184">
        <v>200</v>
      </c>
      <c r="G2691" s="185" t="s">
        <v>88</v>
      </c>
      <c r="H2691" s="185"/>
      <c r="I2691" s="184">
        <v>88.24</v>
      </c>
      <c r="J2691" s="184">
        <v>288.24</v>
      </c>
      <c r="K2691" s="185">
        <v>95</v>
      </c>
      <c r="L2691" s="185"/>
      <c r="M2691" s="186"/>
      <c r="N2691" s="61" t="s">
        <v>51</v>
      </c>
      <c r="P2691" s="175" t="s">
        <v>625</v>
      </c>
      <c r="T2691" s="176"/>
    </row>
    <row r="2692" spans="1:20" s="61" customFormat="1" ht="17.25">
      <c r="A2692" s="183" t="s">
        <v>5618</v>
      </c>
      <c r="B2692" s="183" t="s">
        <v>5619</v>
      </c>
      <c r="C2692" s="183" t="s">
        <v>5620</v>
      </c>
      <c r="D2692" s="183" t="s">
        <v>5621</v>
      </c>
      <c r="E2692" s="184"/>
      <c r="F2692" s="184"/>
      <c r="G2692" s="185"/>
      <c r="H2692" s="185"/>
      <c r="I2692" s="184"/>
      <c r="J2692" s="184"/>
      <c r="K2692" s="185" t="s">
        <v>410</v>
      </c>
      <c r="L2692" s="185"/>
      <c r="M2692" s="186"/>
      <c r="N2692" s="61" t="s">
        <v>410</v>
      </c>
      <c r="P2692" s="175" t="s">
        <v>5620</v>
      </c>
      <c r="T2692" s="176"/>
    </row>
    <row r="2693" spans="1:20" s="61" customFormat="1" ht="17.25">
      <c r="A2693" s="183" t="s">
        <v>5622</v>
      </c>
      <c r="B2693" s="183" t="s">
        <v>5623</v>
      </c>
      <c r="C2693" s="183" t="s">
        <v>5620</v>
      </c>
      <c r="D2693" s="183" t="s">
        <v>5621</v>
      </c>
      <c r="E2693" s="184"/>
      <c r="F2693" s="184"/>
      <c r="G2693" s="185"/>
      <c r="H2693" s="185"/>
      <c r="I2693" s="184"/>
      <c r="J2693" s="184"/>
      <c r="K2693" s="185" t="s">
        <v>410</v>
      </c>
      <c r="L2693" s="185"/>
      <c r="M2693" s="186"/>
      <c r="N2693" s="61" t="s">
        <v>410</v>
      </c>
      <c r="P2693" s="175" t="s">
        <v>5620</v>
      </c>
      <c r="T2693" s="176"/>
    </row>
    <row r="2694" spans="1:20" s="61" customFormat="1" ht="17.25">
      <c r="A2694" s="183" t="s">
        <v>5624</v>
      </c>
      <c r="B2694" s="183" t="s">
        <v>5625</v>
      </c>
      <c r="C2694" s="183" t="s">
        <v>5620</v>
      </c>
      <c r="D2694" s="183" t="s">
        <v>5621</v>
      </c>
      <c r="E2694" s="184"/>
      <c r="F2694" s="184"/>
      <c r="G2694" s="188"/>
      <c r="H2694" s="183"/>
      <c r="I2694" s="184"/>
      <c r="J2694" s="184"/>
      <c r="K2694" s="185" t="s">
        <v>410</v>
      </c>
      <c r="L2694" s="185"/>
      <c r="M2694" s="186"/>
      <c r="N2694" s="61" t="s">
        <v>410</v>
      </c>
      <c r="P2694" s="175" t="s">
        <v>5620</v>
      </c>
      <c r="T2694" s="176"/>
    </row>
    <row r="2695" spans="1:20" s="61" customFormat="1" ht="17.25">
      <c r="A2695" s="183" t="s">
        <v>5626</v>
      </c>
      <c r="B2695" s="183" t="s">
        <v>5627</v>
      </c>
      <c r="C2695" s="183" t="s">
        <v>5620</v>
      </c>
      <c r="D2695" s="183" t="s">
        <v>5621</v>
      </c>
      <c r="E2695" s="184"/>
      <c r="F2695" s="184"/>
      <c r="G2695" s="188"/>
      <c r="H2695" s="183"/>
      <c r="I2695" s="184"/>
      <c r="J2695" s="184"/>
      <c r="K2695" s="185" t="s">
        <v>410</v>
      </c>
      <c r="L2695" s="185"/>
      <c r="M2695" s="186"/>
      <c r="N2695" s="61" t="s">
        <v>410</v>
      </c>
      <c r="P2695" s="175" t="s">
        <v>5620</v>
      </c>
      <c r="T2695" s="176"/>
    </row>
    <row r="2696" spans="1:20" s="61" customFormat="1" ht="17.25">
      <c r="A2696" s="183" t="s">
        <v>5628</v>
      </c>
      <c r="B2696" s="183" t="s">
        <v>5629</v>
      </c>
      <c r="C2696" s="183" t="s">
        <v>2206</v>
      </c>
      <c r="D2696" s="183" t="s">
        <v>2207</v>
      </c>
      <c r="E2696" s="184">
        <v>175</v>
      </c>
      <c r="F2696" s="184">
        <v>155</v>
      </c>
      <c r="G2696" s="185" t="s">
        <v>263</v>
      </c>
      <c r="H2696" s="185"/>
      <c r="I2696" s="184">
        <v>41.05</v>
      </c>
      <c r="J2696" s="184">
        <v>196.05</v>
      </c>
      <c r="K2696" s="185">
        <v>78</v>
      </c>
      <c r="L2696" s="185"/>
      <c r="M2696" s="186"/>
      <c r="N2696" s="61" t="s">
        <v>51</v>
      </c>
      <c r="P2696" s="175" t="s">
        <v>2206</v>
      </c>
      <c r="T2696" s="176"/>
    </row>
    <row r="2697" spans="1:20" s="61" customFormat="1" ht="17.25">
      <c r="A2697" s="183" t="s">
        <v>5630</v>
      </c>
      <c r="B2697" s="183" t="s">
        <v>5631</v>
      </c>
      <c r="C2697" s="183" t="s">
        <v>2206</v>
      </c>
      <c r="D2697" s="183" t="s">
        <v>2207</v>
      </c>
      <c r="E2697" s="184">
        <v>175</v>
      </c>
      <c r="F2697" s="184">
        <v>155</v>
      </c>
      <c r="G2697" s="185" t="s">
        <v>263</v>
      </c>
      <c r="H2697" s="185"/>
      <c r="I2697" s="184">
        <v>41.05</v>
      </c>
      <c r="J2697" s="184">
        <v>196.05</v>
      </c>
      <c r="K2697" s="185">
        <v>113</v>
      </c>
      <c r="L2697" s="185"/>
      <c r="M2697" s="186"/>
      <c r="N2697" s="61" t="s">
        <v>51</v>
      </c>
      <c r="P2697" s="175" t="s">
        <v>2206</v>
      </c>
      <c r="T2697" s="176"/>
    </row>
    <row r="2698" spans="1:20" s="61" customFormat="1" ht="17.25">
      <c r="A2698" s="183" t="s">
        <v>5632</v>
      </c>
      <c r="B2698" s="183" t="s">
        <v>5633</v>
      </c>
      <c r="C2698" s="183" t="s">
        <v>261</v>
      </c>
      <c r="D2698" s="183" t="s">
        <v>262</v>
      </c>
      <c r="E2698" s="184">
        <v>600</v>
      </c>
      <c r="F2698" s="184">
        <v>560</v>
      </c>
      <c r="G2698" s="185" t="s">
        <v>126</v>
      </c>
      <c r="H2698" s="185"/>
      <c r="I2698" s="184">
        <v>155.09</v>
      </c>
      <c r="J2698" s="184">
        <v>715.09</v>
      </c>
      <c r="K2698" s="185">
        <v>11</v>
      </c>
      <c r="L2698" s="185" t="s">
        <v>130</v>
      </c>
      <c r="M2698" s="186" t="s">
        <v>332</v>
      </c>
      <c r="N2698" s="61" t="s">
        <v>51</v>
      </c>
      <c r="P2698" s="175" t="s">
        <v>261</v>
      </c>
      <c r="T2698" s="176"/>
    </row>
    <row r="2699" spans="1:20" s="61" customFormat="1" ht="17.25">
      <c r="A2699" s="183" t="s">
        <v>5634</v>
      </c>
      <c r="B2699" s="183" t="s">
        <v>5635</v>
      </c>
      <c r="C2699" s="183" t="s">
        <v>261</v>
      </c>
      <c r="D2699" s="183" t="s">
        <v>262</v>
      </c>
      <c r="E2699" s="184">
        <v>600</v>
      </c>
      <c r="F2699" s="184">
        <v>560</v>
      </c>
      <c r="G2699" s="185" t="s">
        <v>126</v>
      </c>
      <c r="H2699" s="185"/>
      <c r="I2699" s="184">
        <v>155.09</v>
      </c>
      <c r="J2699" s="184">
        <v>715.09</v>
      </c>
      <c r="K2699" s="185">
        <v>0</v>
      </c>
      <c r="L2699" s="185" t="s">
        <v>57</v>
      </c>
      <c r="M2699" s="186" t="s">
        <v>332</v>
      </c>
      <c r="N2699" s="61" t="s">
        <v>51</v>
      </c>
      <c r="P2699" s="175" t="s">
        <v>261</v>
      </c>
      <c r="T2699" s="176"/>
    </row>
    <row r="2700" spans="1:20" s="61" customFormat="1" ht="17.25">
      <c r="A2700" s="183" t="s">
        <v>5636</v>
      </c>
      <c r="B2700" s="183" t="s">
        <v>5637</v>
      </c>
      <c r="C2700" s="183" t="s">
        <v>261</v>
      </c>
      <c r="D2700" s="183" t="s">
        <v>262</v>
      </c>
      <c r="E2700" s="184"/>
      <c r="F2700" s="184"/>
      <c r="G2700" s="185"/>
      <c r="H2700" s="185"/>
      <c r="I2700" s="184"/>
      <c r="J2700" s="184"/>
      <c r="K2700" s="185" t="s">
        <v>410</v>
      </c>
      <c r="L2700" s="185"/>
      <c r="M2700" s="186"/>
      <c r="N2700" s="61" t="s">
        <v>410</v>
      </c>
      <c r="P2700" s="175" t="s">
        <v>261</v>
      </c>
      <c r="T2700" s="176"/>
    </row>
    <row r="2701" spans="1:20" s="61" customFormat="1" ht="17.25">
      <c r="A2701" s="183" t="s">
        <v>5638</v>
      </c>
      <c r="B2701" s="183" t="s">
        <v>5639</v>
      </c>
      <c r="C2701" s="183" t="s">
        <v>261</v>
      </c>
      <c r="D2701" s="183" t="s">
        <v>262</v>
      </c>
      <c r="E2701" s="184"/>
      <c r="F2701" s="184"/>
      <c r="G2701" s="185"/>
      <c r="H2701" s="185"/>
      <c r="I2701" s="184"/>
      <c r="J2701" s="184"/>
      <c r="K2701" s="185" t="s">
        <v>410</v>
      </c>
      <c r="L2701" s="185"/>
      <c r="M2701" s="186"/>
      <c r="N2701" s="61" t="s">
        <v>410</v>
      </c>
      <c r="P2701" s="175" t="s">
        <v>261</v>
      </c>
      <c r="T2701" s="176"/>
    </row>
    <row r="2702" spans="1:20" s="61" customFormat="1" ht="17.25">
      <c r="A2702" s="183" t="s">
        <v>5640</v>
      </c>
      <c r="B2702" s="183" t="s">
        <v>5641</v>
      </c>
      <c r="C2702" s="183" t="s">
        <v>261</v>
      </c>
      <c r="D2702" s="183" t="s">
        <v>262</v>
      </c>
      <c r="E2702" s="184"/>
      <c r="F2702" s="184"/>
      <c r="G2702" s="185"/>
      <c r="H2702" s="185"/>
      <c r="I2702" s="184"/>
      <c r="J2702" s="184"/>
      <c r="K2702" s="185" t="s">
        <v>410</v>
      </c>
      <c r="L2702" s="185"/>
      <c r="M2702" s="186"/>
      <c r="N2702" s="61" t="s">
        <v>410</v>
      </c>
      <c r="P2702" s="175" t="s">
        <v>261</v>
      </c>
      <c r="T2702" s="176"/>
    </row>
    <row r="2703" spans="1:20" s="61" customFormat="1" ht="17.25">
      <c r="A2703" s="183" t="s">
        <v>5642</v>
      </c>
      <c r="B2703" s="183" t="s">
        <v>5643</v>
      </c>
      <c r="C2703" s="183" t="s">
        <v>5644</v>
      </c>
      <c r="D2703" s="183" t="s">
        <v>5645</v>
      </c>
      <c r="E2703" s="184"/>
      <c r="F2703" s="184"/>
      <c r="G2703" s="185"/>
      <c r="H2703" s="185"/>
      <c r="I2703" s="184"/>
      <c r="J2703" s="184"/>
      <c r="K2703" s="185" t="s">
        <v>410</v>
      </c>
      <c r="L2703" s="185"/>
      <c r="M2703" s="186"/>
      <c r="N2703" s="61" t="s">
        <v>410</v>
      </c>
      <c r="P2703" s="175" t="s">
        <v>5644</v>
      </c>
      <c r="T2703" s="176"/>
    </row>
    <row r="2704" spans="1:20" s="61" customFormat="1" ht="17.25">
      <c r="A2704" s="183" t="s">
        <v>5646</v>
      </c>
      <c r="B2704" s="183" t="s">
        <v>5647</v>
      </c>
      <c r="C2704" s="183" t="s">
        <v>5644</v>
      </c>
      <c r="D2704" s="183" t="s">
        <v>5645</v>
      </c>
      <c r="E2704" s="184"/>
      <c r="F2704" s="184"/>
      <c r="G2704" s="185"/>
      <c r="H2704" s="185"/>
      <c r="I2704" s="184"/>
      <c r="J2704" s="184"/>
      <c r="K2704" s="185" t="s">
        <v>410</v>
      </c>
      <c r="L2704" s="185"/>
      <c r="M2704" s="186"/>
      <c r="N2704" s="61" t="s">
        <v>410</v>
      </c>
      <c r="P2704" s="175" t="s">
        <v>5644</v>
      </c>
      <c r="T2704" s="176"/>
    </row>
    <row r="2705" spans="1:20" s="61" customFormat="1" ht="17.25">
      <c r="A2705" s="183" t="s">
        <v>5648</v>
      </c>
      <c r="B2705" s="183" t="s">
        <v>5649</v>
      </c>
      <c r="C2705" s="183" t="s">
        <v>5644</v>
      </c>
      <c r="D2705" s="183" t="s">
        <v>5645</v>
      </c>
      <c r="E2705" s="184"/>
      <c r="F2705" s="184"/>
      <c r="G2705" s="188"/>
      <c r="H2705" s="183"/>
      <c r="I2705" s="184"/>
      <c r="J2705" s="184"/>
      <c r="K2705" s="185" t="s">
        <v>410</v>
      </c>
      <c r="L2705" s="185"/>
      <c r="M2705" s="186"/>
      <c r="N2705" s="61" t="s">
        <v>410</v>
      </c>
      <c r="P2705" s="175" t="s">
        <v>5644</v>
      </c>
      <c r="T2705" s="176"/>
    </row>
    <row r="2706" spans="1:20" s="61" customFormat="1" ht="17.25">
      <c r="A2706" s="183" t="s">
        <v>5650</v>
      </c>
      <c r="B2706" s="183" t="s">
        <v>5651</v>
      </c>
      <c r="C2706" s="183" t="s">
        <v>2206</v>
      </c>
      <c r="D2706" s="183" t="s">
        <v>2207</v>
      </c>
      <c r="E2706" s="184">
        <v>205</v>
      </c>
      <c r="F2706" s="184">
        <v>190</v>
      </c>
      <c r="G2706" s="188" t="s">
        <v>494</v>
      </c>
      <c r="H2706" s="183"/>
      <c r="I2706" s="184">
        <v>113.47</v>
      </c>
      <c r="J2706" s="184">
        <v>303.47</v>
      </c>
      <c r="K2706" s="185">
        <v>2</v>
      </c>
      <c r="L2706" s="185"/>
      <c r="M2706" s="186"/>
      <c r="N2706" s="61" t="s">
        <v>51</v>
      </c>
      <c r="P2706" s="175" t="s">
        <v>2206</v>
      </c>
      <c r="T2706" s="176"/>
    </row>
    <row r="2707" spans="1:20" s="61" customFormat="1" ht="17.25">
      <c r="A2707" s="183" t="s">
        <v>5652</v>
      </c>
      <c r="B2707" s="183" t="s">
        <v>5653</v>
      </c>
      <c r="C2707" s="183" t="s">
        <v>2206</v>
      </c>
      <c r="D2707" s="183" t="s">
        <v>2207</v>
      </c>
      <c r="E2707" s="184">
        <v>205</v>
      </c>
      <c r="F2707" s="184">
        <v>190</v>
      </c>
      <c r="G2707" s="185" t="s">
        <v>494</v>
      </c>
      <c r="H2707" s="185"/>
      <c r="I2707" s="184">
        <v>113.47</v>
      </c>
      <c r="J2707" s="184">
        <v>303.47</v>
      </c>
      <c r="K2707" s="185">
        <v>0</v>
      </c>
      <c r="L2707" s="185"/>
      <c r="M2707" s="186"/>
      <c r="N2707" s="61" t="s">
        <v>51</v>
      </c>
      <c r="P2707" s="175" t="s">
        <v>2206</v>
      </c>
      <c r="T2707" s="176"/>
    </row>
    <row r="2708" spans="1:20" s="61" customFormat="1" ht="17.25">
      <c r="A2708" s="183" t="s">
        <v>5654</v>
      </c>
      <c r="B2708" s="183" t="s">
        <v>5655</v>
      </c>
      <c r="C2708" s="183" t="s">
        <v>73</v>
      </c>
      <c r="D2708" s="183" t="s">
        <v>74</v>
      </c>
      <c r="E2708" s="184"/>
      <c r="F2708" s="184"/>
      <c r="G2708" s="185"/>
      <c r="H2708" s="185"/>
      <c r="I2708" s="184"/>
      <c r="J2708" s="184"/>
      <c r="K2708" s="185" t="s">
        <v>410</v>
      </c>
      <c r="L2708" s="185"/>
      <c r="M2708" s="186"/>
      <c r="N2708" s="61" t="s">
        <v>410</v>
      </c>
      <c r="P2708" s="175" t="s">
        <v>73</v>
      </c>
      <c r="T2708" s="176"/>
    </row>
    <row r="2709" spans="1:20" s="61" customFormat="1" ht="17.25">
      <c r="A2709" s="183" t="s">
        <v>5656</v>
      </c>
      <c r="B2709" s="183" t="s">
        <v>5657</v>
      </c>
      <c r="C2709" s="183" t="s">
        <v>73</v>
      </c>
      <c r="D2709" s="183" t="s">
        <v>74</v>
      </c>
      <c r="E2709" s="184">
        <v>252</v>
      </c>
      <c r="F2709" s="184">
        <v>230</v>
      </c>
      <c r="G2709" s="185" t="s">
        <v>55</v>
      </c>
      <c r="H2709" s="185"/>
      <c r="I2709" s="184">
        <v>56.62</v>
      </c>
      <c r="J2709" s="184">
        <v>286.62</v>
      </c>
      <c r="K2709" s="185">
        <v>61</v>
      </c>
      <c r="L2709" s="185"/>
      <c r="M2709" s="186"/>
      <c r="N2709" s="61" t="s">
        <v>51</v>
      </c>
      <c r="P2709" s="175" t="s">
        <v>73</v>
      </c>
      <c r="T2709" s="176"/>
    </row>
    <row r="2710" spans="1:20" s="61" customFormat="1" ht="17.25">
      <c r="A2710" s="183" t="s">
        <v>5658</v>
      </c>
      <c r="B2710" s="183" t="s">
        <v>5659</v>
      </c>
      <c r="C2710" s="183" t="s">
        <v>116</v>
      </c>
      <c r="D2710" s="183" t="s">
        <v>117</v>
      </c>
      <c r="E2710" s="184">
        <v>225</v>
      </c>
      <c r="F2710" s="184">
        <v>200</v>
      </c>
      <c r="G2710" s="185" t="s">
        <v>263</v>
      </c>
      <c r="H2710" s="185"/>
      <c r="I2710" s="184">
        <v>80.33</v>
      </c>
      <c r="J2710" s="184">
        <v>280.33</v>
      </c>
      <c r="K2710" s="185">
        <v>53</v>
      </c>
      <c r="L2710" s="185" t="s">
        <v>130</v>
      </c>
      <c r="M2710" s="186" t="s">
        <v>1908</v>
      </c>
      <c r="N2710" s="61" t="s">
        <v>51</v>
      </c>
      <c r="P2710" s="175" t="s">
        <v>116</v>
      </c>
      <c r="T2710" s="176"/>
    </row>
    <row r="2711" spans="1:20" s="61" customFormat="1" ht="17.25">
      <c r="A2711" s="183" t="s">
        <v>5660</v>
      </c>
      <c r="B2711" s="183" t="s">
        <v>5661</v>
      </c>
      <c r="C2711" s="183" t="s">
        <v>116</v>
      </c>
      <c r="D2711" s="183" t="s">
        <v>117</v>
      </c>
      <c r="E2711" s="184">
        <v>225</v>
      </c>
      <c r="F2711" s="184">
        <v>200</v>
      </c>
      <c r="G2711" s="185" t="s">
        <v>263</v>
      </c>
      <c r="H2711" s="185"/>
      <c r="I2711" s="184">
        <v>80.33</v>
      </c>
      <c r="J2711" s="184">
        <v>280.33</v>
      </c>
      <c r="K2711" s="185">
        <v>13</v>
      </c>
      <c r="L2711" s="185" t="s">
        <v>57</v>
      </c>
      <c r="M2711" s="186" t="s">
        <v>1908</v>
      </c>
      <c r="N2711" s="61" t="s">
        <v>51</v>
      </c>
      <c r="P2711" s="175" t="s">
        <v>116</v>
      </c>
      <c r="T2711" s="176"/>
    </row>
    <row r="2712" spans="1:20" s="61" customFormat="1" ht="17.25">
      <c r="A2712" s="183" t="s">
        <v>5662</v>
      </c>
      <c r="B2712" s="183" t="s">
        <v>5663</v>
      </c>
      <c r="C2712" s="183" t="s">
        <v>706</v>
      </c>
      <c r="D2712" s="183" t="s">
        <v>707</v>
      </c>
      <c r="E2712" s="184">
        <v>10</v>
      </c>
      <c r="F2712" s="184">
        <v>10</v>
      </c>
      <c r="G2712" s="185"/>
      <c r="H2712" s="185"/>
      <c r="I2712" s="184">
        <v>38.13</v>
      </c>
      <c r="J2712" s="184">
        <v>48.13</v>
      </c>
      <c r="K2712" s="185">
        <v>9</v>
      </c>
      <c r="L2712" s="185"/>
      <c r="M2712" s="186"/>
      <c r="N2712" s="61" t="s">
        <v>51</v>
      </c>
      <c r="P2712" s="175" t="s">
        <v>706</v>
      </c>
      <c r="T2712" s="176"/>
    </row>
    <row r="2713" spans="1:20" s="61" customFormat="1" ht="17.25">
      <c r="A2713" s="183" t="s">
        <v>5664</v>
      </c>
      <c r="B2713" s="183" t="s">
        <v>5665</v>
      </c>
      <c r="C2713" s="183" t="s">
        <v>706</v>
      </c>
      <c r="D2713" s="183" t="s">
        <v>707</v>
      </c>
      <c r="E2713" s="184">
        <v>10</v>
      </c>
      <c r="F2713" s="184">
        <v>10</v>
      </c>
      <c r="G2713" s="185"/>
      <c r="H2713" s="185"/>
      <c r="I2713" s="184">
        <v>38.13</v>
      </c>
      <c r="J2713" s="184">
        <v>48.13</v>
      </c>
      <c r="K2713" s="185">
        <v>17</v>
      </c>
      <c r="L2713" s="185"/>
      <c r="M2713" s="186"/>
      <c r="N2713" s="61" t="s">
        <v>51</v>
      </c>
      <c r="P2713" s="175" t="s">
        <v>706</v>
      </c>
      <c r="T2713" s="176"/>
    </row>
    <row r="2714" spans="1:20" s="61" customFormat="1" ht="17.25">
      <c r="A2714" s="183" t="s">
        <v>5666</v>
      </c>
      <c r="B2714" s="183" t="s">
        <v>5667</v>
      </c>
      <c r="C2714" s="183" t="s">
        <v>706</v>
      </c>
      <c r="D2714" s="183" t="s">
        <v>707</v>
      </c>
      <c r="E2714" s="184">
        <v>10</v>
      </c>
      <c r="F2714" s="184">
        <v>10</v>
      </c>
      <c r="G2714" s="185"/>
      <c r="H2714" s="185"/>
      <c r="I2714" s="184">
        <v>38.13</v>
      </c>
      <c r="J2714" s="184">
        <v>48.13</v>
      </c>
      <c r="K2714" s="185">
        <v>11</v>
      </c>
      <c r="L2714" s="185"/>
      <c r="M2714" s="186"/>
      <c r="N2714" s="61" t="s">
        <v>51</v>
      </c>
      <c r="P2714" s="175" t="s">
        <v>706</v>
      </c>
      <c r="T2714" s="176"/>
    </row>
    <row r="2715" spans="1:20" s="61" customFormat="1" ht="17.25">
      <c r="A2715" s="183" t="s">
        <v>5668</v>
      </c>
      <c r="B2715" s="183" t="s">
        <v>5669</v>
      </c>
      <c r="C2715" s="183" t="s">
        <v>286</v>
      </c>
      <c r="D2715" s="183" t="s">
        <v>287</v>
      </c>
      <c r="E2715" s="184">
        <v>179</v>
      </c>
      <c r="F2715" s="184">
        <v>179</v>
      </c>
      <c r="G2715" s="188"/>
      <c r="H2715" s="183"/>
      <c r="I2715" s="184">
        <v>73.15</v>
      </c>
      <c r="J2715" s="184">
        <v>252.15</v>
      </c>
      <c r="K2715" s="185">
        <v>68</v>
      </c>
      <c r="L2715" s="185"/>
      <c r="M2715" s="186"/>
      <c r="N2715" s="61" t="s">
        <v>51</v>
      </c>
      <c r="P2715" s="175" t="s">
        <v>286</v>
      </c>
      <c r="T2715" s="176"/>
    </row>
    <row r="2716" spans="1:20" s="61" customFormat="1" ht="17.25">
      <c r="A2716" s="183" t="s">
        <v>5670</v>
      </c>
      <c r="B2716" s="183" t="s">
        <v>5671</v>
      </c>
      <c r="C2716" s="183" t="s">
        <v>286</v>
      </c>
      <c r="D2716" s="183" t="s">
        <v>287</v>
      </c>
      <c r="E2716" s="184">
        <v>179</v>
      </c>
      <c r="F2716" s="184">
        <v>179</v>
      </c>
      <c r="G2716" s="188"/>
      <c r="H2716" s="185"/>
      <c r="I2716" s="184">
        <v>73.1</v>
      </c>
      <c r="J2716" s="184">
        <v>252.1</v>
      </c>
      <c r="K2716" s="185">
        <v>0</v>
      </c>
      <c r="L2716" s="185" t="s">
        <v>76</v>
      </c>
      <c r="M2716" s="186" t="s">
        <v>551</v>
      </c>
      <c r="N2716" s="61" t="s">
        <v>51</v>
      </c>
      <c r="P2716" s="175" t="s">
        <v>286</v>
      </c>
      <c r="T2716" s="176"/>
    </row>
    <row r="2717" spans="1:20" s="61" customFormat="1" ht="17.25">
      <c r="A2717" s="183" t="s">
        <v>5672</v>
      </c>
      <c r="B2717" s="183" t="s">
        <v>5673</v>
      </c>
      <c r="C2717" s="183" t="s">
        <v>286</v>
      </c>
      <c r="D2717" s="183" t="s">
        <v>287</v>
      </c>
      <c r="E2717" s="184">
        <v>179</v>
      </c>
      <c r="F2717" s="184">
        <v>179</v>
      </c>
      <c r="G2717" s="188"/>
      <c r="H2717" s="185"/>
      <c r="I2717" s="184">
        <v>73.64</v>
      </c>
      <c r="J2717" s="184">
        <v>252.64</v>
      </c>
      <c r="K2717" s="185">
        <v>0</v>
      </c>
      <c r="L2717" s="185" t="s">
        <v>76</v>
      </c>
      <c r="M2717" s="186" t="s">
        <v>551</v>
      </c>
      <c r="N2717" s="61" t="s">
        <v>51</v>
      </c>
      <c r="P2717" s="175" t="s">
        <v>286</v>
      </c>
      <c r="T2717" s="176"/>
    </row>
    <row r="2718" spans="1:20" s="61" customFormat="1" ht="17.25">
      <c r="A2718" s="183" t="s">
        <v>5674</v>
      </c>
      <c r="B2718" s="183" t="s">
        <v>5675</v>
      </c>
      <c r="C2718" s="183" t="s">
        <v>757</v>
      </c>
      <c r="D2718" s="183" t="s">
        <v>758</v>
      </c>
      <c r="E2718" s="184"/>
      <c r="F2718" s="184"/>
      <c r="G2718" s="185"/>
      <c r="H2718" s="185"/>
      <c r="I2718" s="184"/>
      <c r="J2718" s="184"/>
      <c r="K2718" s="185" t="s">
        <v>410</v>
      </c>
      <c r="L2718" s="185"/>
      <c r="M2718" s="186"/>
      <c r="N2718" s="61" t="s">
        <v>410</v>
      </c>
      <c r="P2718" s="175" t="s">
        <v>757</v>
      </c>
      <c r="T2718" s="176"/>
    </row>
    <row r="2719" spans="1:20" s="61" customFormat="1" ht="17.25">
      <c r="A2719" s="183" t="s">
        <v>5676</v>
      </c>
      <c r="B2719" s="183" t="s">
        <v>5677</v>
      </c>
      <c r="C2719" s="183" t="s">
        <v>757</v>
      </c>
      <c r="D2719" s="183" t="s">
        <v>758</v>
      </c>
      <c r="E2719" s="184"/>
      <c r="F2719" s="184"/>
      <c r="G2719" s="185"/>
      <c r="H2719" s="185"/>
      <c r="I2719" s="184"/>
      <c r="J2719" s="184"/>
      <c r="K2719" s="185" t="s">
        <v>410</v>
      </c>
      <c r="L2719" s="185"/>
      <c r="M2719" s="186"/>
      <c r="N2719" s="61" t="s">
        <v>410</v>
      </c>
      <c r="P2719" s="175" t="s">
        <v>757</v>
      </c>
      <c r="T2719" s="176"/>
    </row>
    <row r="2720" spans="1:20" s="61" customFormat="1" ht="17.25">
      <c r="A2720" s="183" t="s">
        <v>5678</v>
      </c>
      <c r="B2720" s="183" t="s">
        <v>5679</v>
      </c>
      <c r="C2720" s="183" t="s">
        <v>97</v>
      </c>
      <c r="D2720" s="183" t="s">
        <v>98</v>
      </c>
      <c r="E2720" s="184">
        <v>82</v>
      </c>
      <c r="F2720" s="184">
        <v>62</v>
      </c>
      <c r="G2720" s="185" t="s">
        <v>180</v>
      </c>
      <c r="H2720" s="185"/>
      <c r="I2720" s="184">
        <v>38.23</v>
      </c>
      <c r="J2720" s="184">
        <v>100.23</v>
      </c>
      <c r="K2720" s="185">
        <v>140</v>
      </c>
      <c r="L2720" s="185"/>
      <c r="M2720" s="186"/>
      <c r="N2720" s="61" t="s">
        <v>51</v>
      </c>
      <c r="P2720" s="175" t="s">
        <v>97</v>
      </c>
      <c r="T2720" s="176"/>
    </row>
    <row r="2721" spans="1:20" s="61" customFormat="1" ht="17.25">
      <c r="A2721" s="183" t="s">
        <v>5680</v>
      </c>
      <c r="B2721" s="183" t="s">
        <v>5681</v>
      </c>
      <c r="C2721" s="183" t="s">
        <v>97</v>
      </c>
      <c r="D2721" s="183" t="s">
        <v>98</v>
      </c>
      <c r="E2721" s="184">
        <v>82</v>
      </c>
      <c r="F2721" s="184">
        <v>62</v>
      </c>
      <c r="G2721" s="185" t="s">
        <v>180</v>
      </c>
      <c r="H2721" s="185"/>
      <c r="I2721" s="184">
        <v>38.23</v>
      </c>
      <c r="J2721" s="184">
        <v>100.23</v>
      </c>
      <c r="K2721" s="185">
        <v>131</v>
      </c>
      <c r="L2721" s="185"/>
      <c r="M2721" s="186"/>
      <c r="N2721" s="61" t="s">
        <v>51</v>
      </c>
      <c r="P2721" s="175" t="s">
        <v>97</v>
      </c>
      <c r="T2721" s="176"/>
    </row>
    <row r="2722" spans="1:20" s="61" customFormat="1" ht="17.25">
      <c r="A2722" s="183" t="s">
        <v>5682</v>
      </c>
      <c r="B2722" s="183" t="s">
        <v>5683</v>
      </c>
      <c r="C2722" s="183" t="s">
        <v>97</v>
      </c>
      <c r="D2722" s="183" t="s">
        <v>98</v>
      </c>
      <c r="E2722" s="184">
        <v>82</v>
      </c>
      <c r="F2722" s="184">
        <v>62</v>
      </c>
      <c r="G2722" s="185" t="s">
        <v>180</v>
      </c>
      <c r="H2722" s="185"/>
      <c r="I2722" s="184">
        <v>38.23</v>
      </c>
      <c r="J2722" s="184">
        <v>100.23</v>
      </c>
      <c r="K2722" s="185">
        <v>39</v>
      </c>
      <c r="L2722" s="185" t="s">
        <v>130</v>
      </c>
      <c r="M2722" s="186" t="s">
        <v>865</v>
      </c>
      <c r="N2722" s="61" t="s">
        <v>51</v>
      </c>
      <c r="P2722" s="175" t="s">
        <v>97</v>
      </c>
      <c r="T2722" s="176"/>
    </row>
    <row r="2723" spans="1:20" s="61" customFormat="1" ht="17.25">
      <c r="A2723" s="183" t="s">
        <v>5684</v>
      </c>
      <c r="B2723" s="183" t="s">
        <v>638</v>
      </c>
      <c r="C2723" s="183" t="s">
        <v>279</v>
      </c>
      <c r="D2723" s="183" t="s">
        <v>280</v>
      </c>
      <c r="E2723" s="184">
        <v>225</v>
      </c>
      <c r="F2723" s="184">
        <v>209</v>
      </c>
      <c r="G2723" s="185" t="s">
        <v>494</v>
      </c>
      <c r="H2723" s="185"/>
      <c r="I2723" s="184">
        <v>55.35</v>
      </c>
      <c r="J2723" s="184">
        <v>264.35</v>
      </c>
      <c r="K2723" s="185">
        <v>0</v>
      </c>
      <c r="L2723" s="185"/>
      <c r="M2723" s="186"/>
      <c r="N2723" s="61" t="s">
        <v>51</v>
      </c>
      <c r="P2723" s="175" t="s">
        <v>279</v>
      </c>
      <c r="T2723" s="176"/>
    </row>
    <row r="2724" spans="1:20" s="61" customFormat="1" ht="17.25">
      <c r="A2724" s="183" t="s">
        <v>5685</v>
      </c>
      <c r="B2724" s="183" t="s">
        <v>638</v>
      </c>
      <c r="C2724" s="183" t="s">
        <v>279</v>
      </c>
      <c r="D2724" s="183" t="s">
        <v>280</v>
      </c>
      <c r="E2724" s="184">
        <v>225</v>
      </c>
      <c r="F2724" s="184">
        <v>189</v>
      </c>
      <c r="G2724" s="185" t="s">
        <v>268</v>
      </c>
      <c r="H2724" s="185"/>
      <c r="I2724" s="184">
        <v>55.35</v>
      </c>
      <c r="J2724" s="184">
        <v>244.35</v>
      </c>
      <c r="K2724" s="185">
        <v>30</v>
      </c>
      <c r="L2724" s="185"/>
      <c r="M2724" s="186"/>
      <c r="N2724" s="61" t="s">
        <v>51</v>
      </c>
      <c r="P2724" s="175" t="s">
        <v>279</v>
      </c>
      <c r="T2724" s="176"/>
    </row>
    <row r="2725" spans="1:20" s="61" customFormat="1" ht="17.25">
      <c r="A2725" s="183" t="s">
        <v>5686</v>
      </c>
      <c r="B2725" s="183" t="s">
        <v>5687</v>
      </c>
      <c r="C2725" s="183" t="s">
        <v>647</v>
      </c>
      <c r="D2725" s="183" t="s">
        <v>648</v>
      </c>
      <c r="E2725" s="184"/>
      <c r="F2725" s="184"/>
      <c r="G2725" s="188"/>
      <c r="H2725" s="183"/>
      <c r="I2725" s="184"/>
      <c r="J2725" s="184"/>
      <c r="K2725" s="185" t="s">
        <v>410</v>
      </c>
      <c r="L2725" s="185"/>
      <c r="M2725" s="186"/>
      <c r="N2725" s="61" t="s">
        <v>410</v>
      </c>
      <c r="P2725" s="175" t="s">
        <v>647</v>
      </c>
      <c r="T2725" s="176"/>
    </row>
    <row r="2726" spans="1:20" s="61" customFormat="1" ht="17.25">
      <c r="A2726" s="183" t="s">
        <v>5688</v>
      </c>
      <c r="B2726" s="183" t="s">
        <v>5689</v>
      </c>
      <c r="C2726" s="183" t="s">
        <v>647</v>
      </c>
      <c r="D2726" s="183" t="s">
        <v>648</v>
      </c>
      <c r="E2726" s="184"/>
      <c r="F2726" s="184"/>
      <c r="G2726" s="185"/>
      <c r="H2726" s="185"/>
      <c r="I2726" s="184"/>
      <c r="J2726" s="184"/>
      <c r="K2726" s="185" t="s">
        <v>410</v>
      </c>
      <c r="L2726" s="185"/>
      <c r="M2726" s="186"/>
      <c r="N2726" s="61" t="s">
        <v>410</v>
      </c>
      <c r="P2726" s="175" t="s">
        <v>647</v>
      </c>
      <c r="T2726" s="176"/>
    </row>
    <row r="2727" spans="1:20" s="61" customFormat="1" ht="17.25">
      <c r="A2727" s="183" t="s">
        <v>5690</v>
      </c>
      <c r="B2727" s="183" t="s">
        <v>5691</v>
      </c>
      <c r="C2727" s="183" t="s">
        <v>647</v>
      </c>
      <c r="D2727" s="183" t="s">
        <v>648</v>
      </c>
      <c r="E2727" s="184"/>
      <c r="F2727" s="184"/>
      <c r="G2727" s="185"/>
      <c r="H2727" s="185"/>
      <c r="I2727" s="184"/>
      <c r="J2727" s="184"/>
      <c r="K2727" s="185" t="s">
        <v>410</v>
      </c>
      <c r="L2727" s="185"/>
      <c r="M2727" s="186"/>
      <c r="N2727" s="61" t="s">
        <v>410</v>
      </c>
      <c r="P2727" s="175" t="s">
        <v>647</v>
      </c>
      <c r="T2727" s="176"/>
    </row>
    <row r="2728" spans="1:20" s="61" customFormat="1" ht="17.25">
      <c r="A2728" s="183" t="s">
        <v>5692</v>
      </c>
      <c r="B2728" s="183" t="s">
        <v>5693</v>
      </c>
      <c r="C2728" s="183" t="s">
        <v>279</v>
      </c>
      <c r="D2728" s="183" t="s">
        <v>280</v>
      </c>
      <c r="E2728" s="184"/>
      <c r="F2728" s="184"/>
      <c r="G2728" s="188"/>
      <c r="H2728" s="183"/>
      <c r="I2728" s="184"/>
      <c r="J2728" s="184"/>
      <c r="K2728" s="185" t="s">
        <v>410</v>
      </c>
      <c r="L2728" s="185"/>
      <c r="M2728" s="186"/>
      <c r="N2728" s="61" t="s">
        <v>410</v>
      </c>
      <c r="P2728" s="175" t="s">
        <v>279</v>
      </c>
      <c r="T2728" s="176"/>
    </row>
    <row r="2729" spans="1:20" s="61" customFormat="1" ht="17.25">
      <c r="A2729" s="183" t="s">
        <v>5694</v>
      </c>
      <c r="B2729" s="183" t="s">
        <v>5695</v>
      </c>
      <c r="C2729" s="183" t="s">
        <v>279</v>
      </c>
      <c r="D2729" s="183" t="s">
        <v>280</v>
      </c>
      <c r="E2729" s="184">
        <v>239</v>
      </c>
      <c r="F2729" s="184">
        <v>181</v>
      </c>
      <c r="G2729" s="188" t="s">
        <v>180</v>
      </c>
      <c r="H2729" s="183"/>
      <c r="I2729" s="184">
        <v>53.09</v>
      </c>
      <c r="J2729" s="184">
        <v>234.09</v>
      </c>
      <c r="K2729" s="185">
        <v>84</v>
      </c>
      <c r="L2729" s="185" t="s">
        <v>130</v>
      </c>
      <c r="M2729" s="186" t="s">
        <v>1514</v>
      </c>
      <c r="N2729" s="61" t="s">
        <v>51</v>
      </c>
      <c r="P2729" s="175" t="s">
        <v>279</v>
      </c>
      <c r="T2729" s="176"/>
    </row>
    <row r="2730" spans="1:20" s="61" customFormat="1" ht="17.25">
      <c r="A2730" s="183" t="s">
        <v>5696</v>
      </c>
      <c r="B2730" s="183" t="s">
        <v>5697</v>
      </c>
      <c r="C2730" s="183" t="s">
        <v>279</v>
      </c>
      <c r="D2730" s="183" t="s">
        <v>280</v>
      </c>
      <c r="E2730" s="184">
        <v>239</v>
      </c>
      <c r="F2730" s="184">
        <v>181</v>
      </c>
      <c r="G2730" s="185" t="s">
        <v>180</v>
      </c>
      <c r="H2730" s="185"/>
      <c r="I2730" s="184">
        <v>53.09</v>
      </c>
      <c r="J2730" s="184">
        <v>234.09</v>
      </c>
      <c r="K2730" s="185">
        <v>102</v>
      </c>
      <c r="L2730" s="185"/>
      <c r="M2730" s="186"/>
      <c r="N2730" s="61" t="s">
        <v>51</v>
      </c>
      <c r="P2730" s="175" t="s">
        <v>279</v>
      </c>
      <c r="T2730" s="176"/>
    </row>
    <row r="2731" spans="1:20" s="61" customFormat="1" ht="17.25">
      <c r="A2731" s="183" t="s">
        <v>5698</v>
      </c>
      <c r="B2731" s="183" t="s">
        <v>4580</v>
      </c>
      <c r="C2731" s="183" t="s">
        <v>279</v>
      </c>
      <c r="D2731" s="183" t="s">
        <v>280</v>
      </c>
      <c r="E2731" s="184">
        <v>199</v>
      </c>
      <c r="F2731" s="184">
        <v>139</v>
      </c>
      <c r="G2731" s="185" t="s">
        <v>151</v>
      </c>
      <c r="H2731" s="185"/>
      <c r="I2731" s="184">
        <v>48.07</v>
      </c>
      <c r="J2731" s="184">
        <v>187.07</v>
      </c>
      <c r="K2731" s="185">
        <v>61</v>
      </c>
      <c r="L2731" s="185"/>
      <c r="M2731" s="186"/>
      <c r="N2731" s="61" t="s">
        <v>51</v>
      </c>
      <c r="P2731" s="175" t="s">
        <v>279</v>
      </c>
      <c r="T2731" s="176"/>
    </row>
    <row r="2732" spans="1:20" s="61" customFormat="1" ht="17.25">
      <c r="A2732" s="183" t="s">
        <v>5699</v>
      </c>
      <c r="B2732" s="183" t="s">
        <v>4580</v>
      </c>
      <c r="C2732" s="183" t="s">
        <v>279</v>
      </c>
      <c r="D2732" s="183" t="s">
        <v>280</v>
      </c>
      <c r="E2732" s="184">
        <v>199</v>
      </c>
      <c r="F2732" s="184">
        <v>139</v>
      </c>
      <c r="G2732" s="185" t="s">
        <v>151</v>
      </c>
      <c r="H2732" s="185"/>
      <c r="I2732" s="184">
        <v>48.07</v>
      </c>
      <c r="J2732" s="184">
        <v>187.07</v>
      </c>
      <c r="K2732" s="185">
        <v>89</v>
      </c>
      <c r="L2732" s="185"/>
      <c r="M2732" s="186"/>
      <c r="N2732" s="61" t="s">
        <v>51</v>
      </c>
      <c r="P2732" s="175" t="s">
        <v>279</v>
      </c>
      <c r="T2732" s="176"/>
    </row>
    <row r="2733" spans="1:20" s="61" customFormat="1" ht="17.25">
      <c r="A2733" s="183" t="s">
        <v>5700</v>
      </c>
      <c r="B2733" s="183" t="s">
        <v>5701</v>
      </c>
      <c r="C2733" s="183" t="s">
        <v>5702</v>
      </c>
      <c r="D2733" s="183" t="s">
        <v>5702</v>
      </c>
      <c r="E2733" s="184"/>
      <c r="F2733" s="184"/>
      <c r="G2733" s="185"/>
      <c r="H2733" s="185"/>
      <c r="I2733" s="184"/>
      <c r="J2733" s="184"/>
      <c r="K2733" s="185" t="s">
        <v>410</v>
      </c>
      <c r="L2733" s="185"/>
      <c r="M2733" s="186"/>
      <c r="N2733" s="61" t="s">
        <v>410</v>
      </c>
      <c r="P2733" s="175" t="s">
        <v>5702</v>
      </c>
      <c r="T2733" s="176"/>
    </row>
    <row r="2734" spans="1:20" s="61" customFormat="1" ht="17.25">
      <c r="A2734" s="183" t="s">
        <v>5703</v>
      </c>
      <c r="B2734" s="183" t="s">
        <v>5704</v>
      </c>
      <c r="C2734" s="183" t="s">
        <v>5702</v>
      </c>
      <c r="D2734" s="183" t="s">
        <v>5702</v>
      </c>
      <c r="E2734" s="184"/>
      <c r="F2734" s="184"/>
      <c r="G2734" s="185"/>
      <c r="H2734" s="185"/>
      <c r="I2734" s="184"/>
      <c r="J2734" s="184"/>
      <c r="K2734" s="185" t="s">
        <v>410</v>
      </c>
      <c r="L2734" s="185"/>
      <c r="M2734" s="186"/>
      <c r="N2734" s="61" t="s">
        <v>410</v>
      </c>
      <c r="P2734" s="175" t="s">
        <v>5702</v>
      </c>
      <c r="T2734" s="176"/>
    </row>
    <row r="2735" spans="1:20" s="61" customFormat="1" ht="17.25">
      <c r="A2735" s="183" t="s">
        <v>5705</v>
      </c>
      <c r="B2735" s="183" t="s">
        <v>5706</v>
      </c>
      <c r="C2735" s="183" t="s">
        <v>49</v>
      </c>
      <c r="D2735" s="183" t="s">
        <v>50</v>
      </c>
      <c r="E2735" s="184">
        <v>299</v>
      </c>
      <c r="F2735" s="184">
        <v>280</v>
      </c>
      <c r="G2735" s="185" t="s">
        <v>126</v>
      </c>
      <c r="H2735" s="185"/>
      <c r="I2735" s="184">
        <v>97.88</v>
      </c>
      <c r="J2735" s="184">
        <v>377.88</v>
      </c>
      <c r="K2735" s="185">
        <v>227</v>
      </c>
      <c r="L2735" s="185"/>
      <c r="M2735" s="186"/>
      <c r="N2735" s="61" t="s">
        <v>51</v>
      </c>
      <c r="P2735" s="175" t="s">
        <v>49</v>
      </c>
      <c r="T2735" s="176"/>
    </row>
    <row r="2736" spans="1:20" s="61" customFormat="1" ht="17.25">
      <c r="A2736" s="183" t="s">
        <v>5707</v>
      </c>
      <c r="B2736" s="183" t="s">
        <v>5708</v>
      </c>
      <c r="C2736" s="183" t="s">
        <v>49</v>
      </c>
      <c r="D2736" s="183" t="s">
        <v>50</v>
      </c>
      <c r="E2736" s="184"/>
      <c r="F2736" s="184"/>
      <c r="G2736" s="185"/>
      <c r="H2736" s="185"/>
      <c r="I2736" s="184"/>
      <c r="J2736" s="184"/>
      <c r="K2736" s="185" t="s">
        <v>410</v>
      </c>
      <c r="L2736" s="185"/>
      <c r="M2736" s="186"/>
      <c r="N2736" s="61" t="s">
        <v>410</v>
      </c>
      <c r="P2736" s="175" t="s">
        <v>49</v>
      </c>
      <c r="T2736" s="176"/>
    </row>
    <row r="2737" spans="1:20" s="61" customFormat="1" ht="17.25">
      <c r="A2737" s="183" t="s">
        <v>5709</v>
      </c>
      <c r="B2737" s="183" t="s">
        <v>5710</v>
      </c>
      <c r="C2737" s="183" t="s">
        <v>49</v>
      </c>
      <c r="D2737" s="183" t="s">
        <v>50</v>
      </c>
      <c r="E2737" s="184"/>
      <c r="F2737" s="184"/>
      <c r="G2737" s="188"/>
      <c r="H2737" s="185"/>
      <c r="I2737" s="184"/>
      <c r="J2737" s="184"/>
      <c r="K2737" s="185" t="s">
        <v>410</v>
      </c>
      <c r="L2737" s="185"/>
      <c r="M2737" s="186"/>
      <c r="N2737" s="61" t="s">
        <v>410</v>
      </c>
      <c r="P2737" s="175" t="s">
        <v>49</v>
      </c>
      <c r="T2737" s="176"/>
    </row>
    <row r="2738" spans="1:20" s="61" customFormat="1" ht="17.25">
      <c r="A2738" s="183" t="s">
        <v>5711</v>
      </c>
      <c r="B2738" s="183" t="s">
        <v>5712</v>
      </c>
      <c r="C2738" s="183" t="s">
        <v>5713</v>
      </c>
      <c r="D2738" s="183" t="s">
        <v>5714</v>
      </c>
      <c r="E2738" s="184"/>
      <c r="F2738" s="184"/>
      <c r="G2738" s="185"/>
      <c r="H2738" s="185"/>
      <c r="I2738" s="184"/>
      <c r="J2738" s="184"/>
      <c r="K2738" s="185" t="s">
        <v>410</v>
      </c>
      <c r="L2738" s="185"/>
      <c r="M2738" s="186"/>
      <c r="N2738" s="61" t="s">
        <v>410</v>
      </c>
      <c r="P2738" s="175" t="s">
        <v>5713</v>
      </c>
      <c r="T2738" s="176"/>
    </row>
    <row r="2739" spans="1:20" s="61" customFormat="1" ht="17.25">
      <c r="A2739" s="183" t="s">
        <v>5715</v>
      </c>
      <c r="B2739" s="183" t="s">
        <v>5716</v>
      </c>
      <c r="C2739" s="183" t="s">
        <v>5713</v>
      </c>
      <c r="D2739" s="183" t="s">
        <v>5714</v>
      </c>
      <c r="E2739" s="184"/>
      <c r="F2739" s="184"/>
      <c r="G2739" s="185"/>
      <c r="H2739" s="185"/>
      <c r="I2739" s="184"/>
      <c r="J2739" s="184"/>
      <c r="K2739" s="185" t="s">
        <v>410</v>
      </c>
      <c r="L2739" s="185"/>
      <c r="M2739" s="186"/>
      <c r="N2739" s="61" t="s">
        <v>410</v>
      </c>
      <c r="P2739" s="175" t="s">
        <v>5713</v>
      </c>
      <c r="T2739" s="176"/>
    </row>
    <row r="2740" spans="1:20" s="61" customFormat="1" ht="17.25">
      <c r="A2740" s="183" t="s">
        <v>5717</v>
      </c>
      <c r="B2740" s="183" t="s">
        <v>5718</v>
      </c>
      <c r="C2740" s="183" t="s">
        <v>5713</v>
      </c>
      <c r="D2740" s="183" t="s">
        <v>5714</v>
      </c>
      <c r="E2740" s="184"/>
      <c r="F2740" s="184"/>
      <c r="G2740" s="185"/>
      <c r="H2740" s="185"/>
      <c r="I2740" s="184"/>
      <c r="J2740" s="184"/>
      <c r="K2740" s="185" t="s">
        <v>410</v>
      </c>
      <c r="L2740" s="185"/>
      <c r="M2740" s="186"/>
      <c r="N2740" s="61" t="s">
        <v>410</v>
      </c>
      <c r="P2740" s="175" t="s">
        <v>5713</v>
      </c>
      <c r="T2740" s="176"/>
    </row>
    <row r="2741" spans="1:20" s="61" customFormat="1" ht="17.25">
      <c r="A2741" s="183" t="s">
        <v>5719</v>
      </c>
      <c r="B2741" s="183" t="s">
        <v>5720</v>
      </c>
      <c r="C2741" s="183" t="s">
        <v>5713</v>
      </c>
      <c r="D2741" s="183" t="s">
        <v>5714</v>
      </c>
      <c r="E2741" s="184"/>
      <c r="F2741" s="184"/>
      <c r="G2741" s="185"/>
      <c r="H2741" s="185"/>
      <c r="I2741" s="184"/>
      <c r="J2741" s="184"/>
      <c r="K2741" s="185" t="s">
        <v>410</v>
      </c>
      <c r="L2741" s="185"/>
      <c r="M2741" s="186"/>
      <c r="N2741" s="61" t="s">
        <v>410</v>
      </c>
      <c r="P2741" s="175" t="s">
        <v>5713</v>
      </c>
      <c r="T2741" s="176"/>
    </row>
    <row r="2742" spans="1:20" s="61" customFormat="1" ht="17.25">
      <c r="A2742" s="183" t="s">
        <v>5721</v>
      </c>
      <c r="B2742" s="183" t="s">
        <v>5722</v>
      </c>
      <c r="C2742" s="183" t="s">
        <v>5713</v>
      </c>
      <c r="D2742" s="183" t="s">
        <v>5714</v>
      </c>
      <c r="E2742" s="184"/>
      <c r="F2742" s="184"/>
      <c r="G2742" s="185"/>
      <c r="H2742" s="185"/>
      <c r="I2742" s="184"/>
      <c r="J2742" s="184"/>
      <c r="K2742" s="185" t="s">
        <v>410</v>
      </c>
      <c r="L2742" s="185"/>
      <c r="M2742" s="186"/>
      <c r="N2742" s="61" t="s">
        <v>410</v>
      </c>
      <c r="P2742" s="175" t="s">
        <v>5713</v>
      </c>
      <c r="T2742" s="176"/>
    </row>
    <row r="2743" spans="1:20" s="61" customFormat="1" ht="17.25">
      <c r="A2743" s="183" t="s">
        <v>5723</v>
      </c>
      <c r="B2743" s="183" t="s">
        <v>5718</v>
      </c>
      <c r="C2743" s="183" t="s">
        <v>5713</v>
      </c>
      <c r="D2743" s="183" t="s">
        <v>5714</v>
      </c>
      <c r="E2743" s="184"/>
      <c r="F2743" s="184"/>
      <c r="G2743" s="185"/>
      <c r="H2743" s="185"/>
      <c r="I2743" s="184"/>
      <c r="J2743" s="184"/>
      <c r="K2743" s="185" t="s">
        <v>410</v>
      </c>
      <c r="L2743" s="185"/>
      <c r="M2743" s="186"/>
      <c r="N2743" s="61" t="s">
        <v>410</v>
      </c>
      <c r="P2743" s="175" t="s">
        <v>5713</v>
      </c>
      <c r="T2743" s="176"/>
    </row>
    <row r="2744" spans="1:20" s="61" customFormat="1" ht="17.25">
      <c r="A2744" s="183" t="s">
        <v>5724</v>
      </c>
      <c r="B2744" s="183" t="s">
        <v>5725</v>
      </c>
      <c r="C2744" s="183" t="s">
        <v>179</v>
      </c>
      <c r="D2744" s="183" t="s">
        <v>179</v>
      </c>
      <c r="E2744" s="184"/>
      <c r="F2744" s="184"/>
      <c r="G2744" s="185"/>
      <c r="H2744" s="185"/>
      <c r="I2744" s="184"/>
      <c r="J2744" s="184"/>
      <c r="K2744" s="185" t="s">
        <v>410</v>
      </c>
      <c r="L2744" s="185"/>
      <c r="M2744" s="186"/>
      <c r="N2744" s="61" t="s">
        <v>410</v>
      </c>
      <c r="P2744" s="175" t="s">
        <v>179</v>
      </c>
      <c r="T2744" s="176"/>
    </row>
    <row r="2745" spans="1:20" s="61" customFormat="1" ht="17.25">
      <c r="A2745" s="183" t="s">
        <v>5726</v>
      </c>
      <c r="B2745" s="183" t="s">
        <v>5727</v>
      </c>
      <c r="C2745" s="183" t="s">
        <v>49</v>
      </c>
      <c r="D2745" s="183" t="s">
        <v>50</v>
      </c>
      <c r="E2745" s="184">
        <v>225</v>
      </c>
      <c r="F2745" s="184">
        <v>200</v>
      </c>
      <c r="G2745" s="188" t="s">
        <v>263</v>
      </c>
      <c r="H2745" s="185"/>
      <c r="I2745" s="184">
        <v>97.09</v>
      </c>
      <c r="J2745" s="184">
        <v>297.09</v>
      </c>
      <c r="K2745" s="185">
        <v>167</v>
      </c>
      <c r="L2745" s="185"/>
      <c r="M2745" s="186"/>
      <c r="N2745" s="61" t="s">
        <v>51</v>
      </c>
      <c r="P2745" s="175" t="s">
        <v>49</v>
      </c>
      <c r="T2745" s="176"/>
    </row>
    <row r="2746" spans="1:20" s="61" customFormat="1" ht="17.25">
      <c r="A2746" s="183" t="s">
        <v>5728</v>
      </c>
      <c r="B2746" s="183" t="s">
        <v>5729</v>
      </c>
      <c r="C2746" s="183" t="s">
        <v>286</v>
      </c>
      <c r="D2746" s="183" t="s">
        <v>287</v>
      </c>
      <c r="E2746" s="184"/>
      <c r="F2746" s="184"/>
      <c r="G2746" s="185"/>
      <c r="H2746" s="185"/>
      <c r="I2746" s="184"/>
      <c r="J2746" s="184"/>
      <c r="K2746" s="183" t="s">
        <v>410</v>
      </c>
      <c r="L2746" s="183"/>
      <c r="M2746" s="186"/>
      <c r="N2746" s="61" t="s">
        <v>410</v>
      </c>
      <c r="P2746" s="175" t="s">
        <v>286</v>
      </c>
      <c r="T2746" s="176"/>
    </row>
    <row r="2747" spans="1:20" s="61" customFormat="1" ht="17.25">
      <c r="A2747" s="183" t="s">
        <v>5730</v>
      </c>
      <c r="B2747" s="183" t="s">
        <v>5731</v>
      </c>
      <c r="C2747" s="183" t="s">
        <v>286</v>
      </c>
      <c r="D2747" s="183" t="s">
        <v>287</v>
      </c>
      <c r="E2747" s="184"/>
      <c r="F2747" s="184"/>
      <c r="G2747" s="185"/>
      <c r="H2747" s="185"/>
      <c r="I2747" s="184"/>
      <c r="J2747" s="184"/>
      <c r="K2747" s="185" t="s">
        <v>410</v>
      </c>
      <c r="L2747" s="185"/>
      <c r="M2747" s="186"/>
      <c r="N2747" s="61" t="s">
        <v>410</v>
      </c>
      <c r="P2747" s="175" t="s">
        <v>286</v>
      </c>
      <c r="T2747" s="176"/>
    </row>
    <row r="2748" spans="1:20" s="61" customFormat="1" ht="17.25">
      <c r="A2748" s="183" t="s">
        <v>5732</v>
      </c>
      <c r="B2748" s="183" t="s">
        <v>5733</v>
      </c>
      <c r="C2748" s="183" t="s">
        <v>286</v>
      </c>
      <c r="D2748" s="183" t="s">
        <v>287</v>
      </c>
      <c r="E2748" s="184"/>
      <c r="F2748" s="184"/>
      <c r="G2748" s="188"/>
      <c r="H2748" s="185"/>
      <c r="I2748" s="184"/>
      <c r="J2748" s="184"/>
      <c r="K2748" s="185" t="s">
        <v>410</v>
      </c>
      <c r="L2748" s="185"/>
      <c r="M2748" s="186"/>
      <c r="N2748" s="61" t="s">
        <v>410</v>
      </c>
      <c r="P2748" s="175" t="s">
        <v>286</v>
      </c>
      <c r="T2748" s="176"/>
    </row>
    <row r="2749" spans="1:20" s="61" customFormat="1" ht="17.25">
      <c r="A2749" s="183" t="s">
        <v>5734</v>
      </c>
      <c r="B2749" s="183" t="s">
        <v>5735</v>
      </c>
      <c r="C2749" s="183" t="s">
        <v>5702</v>
      </c>
      <c r="D2749" s="183" t="s">
        <v>5702</v>
      </c>
      <c r="E2749" s="184">
        <v>106.56</v>
      </c>
      <c r="F2749" s="184">
        <v>106.56</v>
      </c>
      <c r="G2749" s="188"/>
      <c r="H2749" s="185"/>
      <c r="I2749" s="184">
        <v>42.63</v>
      </c>
      <c r="J2749" s="184">
        <v>149.19</v>
      </c>
      <c r="K2749" s="185">
        <v>110</v>
      </c>
      <c r="L2749" s="185"/>
      <c r="M2749" s="186"/>
      <c r="N2749" s="61" t="s">
        <v>51</v>
      </c>
      <c r="P2749" s="175" t="s">
        <v>5702</v>
      </c>
      <c r="T2749" s="176"/>
    </row>
    <row r="2750" spans="1:20" s="61" customFormat="1" ht="17.25">
      <c r="A2750" s="183" t="s">
        <v>5736</v>
      </c>
      <c r="B2750" s="183" t="s">
        <v>5737</v>
      </c>
      <c r="C2750" s="183" t="s">
        <v>5702</v>
      </c>
      <c r="D2750" s="183" t="s">
        <v>5702</v>
      </c>
      <c r="E2750" s="184">
        <v>106.56</v>
      </c>
      <c r="F2750" s="184">
        <v>106.56</v>
      </c>
      <c r="G2750" s="185"/>
      <c r="H2750" s="185"/>
      <c r="I2750" s="184">
        <v>42.63</v>
      </c>
      <c r="J2750" s="184">
        <v>149.19</v>
      </c>
      <c r="K2750" s="185">
        <v>35</v>
      </c>
      <c r="L2750" s="185"/>
      <c r="M2750" s="186"/>
      <c r="N2750" s="61" t="s">
        <v>51</v>
      </c>
      <c r="P2750" s="175" t="s">
        <v>5702</v>
      </c>
      <c r="T2750" s="176"/>
    </row>
    <row r="2751" spans="1:20" s="61" customFormat="1" ht="17.25">
      <c r="A2751" s="183" t="s">
        <v>5738</v>
      </c>
      <c r="B2751" s="183" t="s">
        <v>5701</v>
      </c>
      <c r="C2751" s="183" t="s">
        <v>5702</v>
      </c>
      <c r="D2751" s="183" t="s">
        <v>5702</v>
      </c>
      <c r="E2751" s="184"/>
      <c r="F2751" s="184"/>
      <c r="G2751" s="185"/>
      <c r="H2751" s="185"/>
      <c r="I2751" s="184"/>
      <c r="J2751" s="184"/>
      <c r="K2751" s="185" t="s">
        <v>410</v>
      </c>
      <c r="L2751" s="185"/>
      <c r="M2751" s="186"/>
      <c r="N2751" s="61" t="s">
        <v>410</v>
      </c>
      <c r="P2751" s="175" t="s">
        <v>5702</v>
      </c>
      <c r="T2751" s="176"/>
    </row>
    <row r="2752" spans="1:20" s="61" customFormat="1" ht="17.25">
      <c r="A2752" s="183" t="s">
        <v>5739</v>
      </c>
      <c r="B2752" s="183" t="s">
        <v>5704</v>
      </c>
      <c r="C2752" s="183" t="s">
        <v>5702</v>
      </c>
      <c r="D2752" s="183" t="s">
        <v>5702</v>
      </c>
      <c r="E2752" s="184"/>
      <c r="F2752" s="184"/>
      <c r="G2752" s="185"/>
      <c r="H2752" s="185"/>
      <c r="I2752" s="184"/>
      <c r="J2752" s="184"/>
      <c r="K2752" s="185" t="s">
        <v>410</v>
      </c>
      <c r="L2752" s="185"/>
      <c r="M2752" s="186"/>
      <c r="N2752" s="61" t="s">
        <v>410</v>
      </c>
      <c r="P2752" s="175" t="s">
        <v>5702</v>
      </c>
      <c r="T2752" s="176"/>
    </row>
    <row r="2753" spans="1:20" s="61" customFormat="1" ht="17.25">
      <c r="A2753" s="183" t="s">
        <v>5740</v>
      </c>
      <c r="B2753" s="183" t="s">
        <v>5741</v>
      </c>
      <c r="C2753" s="183" t="s">
        <v>286</v>
      </c>
      <c r="D2753" s="183" t="s">
        <v>287</v>
      </c>
      <c r="E2753" s="184"/>
      <c r="F2753" s="184"/>
      <c r="G2753" s="185"/>
      <c r="H2753" s="185"/>
      <c r="I2753" s="184"/>
      <c r="J2753" s="184"/>
      <c r="K2753" s="185" t="s">
        <v>410</v>
      </c>
      <c r="L2753" s="185"/>
      <c r="M2753" s="186"/>
      <c r="N2753" s="61" t="s">
        <v>410</v>
      </c>
      <c r="P2753" s="175" t="s">
        <v>286</v>
      </c>
      <c r="T2753" s="176"/>
    </row>
    <row r="2754" spans="1:20" s="61" customFormat="1" ht="17.25">
      <c r="A2754" s="183" t="s">
        <v>5742</v>
      </c>
      <c r="B2754" s="183" t="s">
        <v>5743</v>
      </c>
      <c r="C2754" s="183" t="s">
        <v>279</v>
      </c>
      <c r="D2754" s="183" t="s">
        <v>280</v>
      </c>
      <c r="E2754" s="184">
        <v>249</v>
      </c>
      <c r="F2754" s="184">
        <v>225</v>
      </c>
      <c r="G2754" s="185" t="s">
        <v>137</v>
      </c>
      <c r="H2754" s="185"/>
      <c r="I2754" s="184">
        <v>107.49</v>
      </c>
      <c r="J2754" s="184">
        <v>332.49</v>
      </c>
      <c r="K2754" s="185">
        <v>0</v>
      </c>
      <c r="L2754" s="185"/>
      <c r="M2754" s="186"/>
      <c r="N2754" s="61" t="s">
        <v>51</v>
      </c>
      <c r="P2754" s="175" t="s">
        <v>279</v>
      </c>
      <c r="T2754" s="176"/>
    </row>
    <row r="2755" spans="1:20" s="61" customFormat="1" ht="17.25">
      <c r="A2755" s="183" t="s">
        <v>5744</v>
      </c>
      <c r="B2755" s="183" t="s">
        <v>5745</v>
      </c>
      <c r="C2755" s="183" t="s">
        <v>116</v>
      </c>
      <c r="D2755" s="183" t="s">
        <v>117</v>
      </c>
      <c r="E2755" s="184"/>
      <c r="F2755" s="184"/>
      <c r="G2755" s="185"/>
      <c r="H2755" s="185"/>
      <c r="I2755" s="184"/>
      <c r="J2755" s="184"/>
      <c r="K2755" s="185" t="s">
        <v>410</v>
      </c>
      <c r="L2755" s="185"/>
      <c r="M2755" s="186"/>
      <c r="N2755" s="61" t="s">
        <v>410</v>
      </c>
      <c r="P2755" s="175" t="s">
        <v>116</v>
      </c>
      <c r="T2755" s="176"/>
    </row>
    <row r="2756" spans="1:20" s="61" customFormat="1" ht="17.25">
      <c r="A2756" s="183" t="s">
        <v>5746</v>
      </c>
      <c r="B2756" s="183" t="s">
        <v>5747</v>
      </c>
      <c r="C2756" s="183" t="s">
        <v>116</v>
      </c>
      <c r="D2756" s="183" t="s">
        <v>117</v>
      </c>
      <c r="E2756" s="184"/>
      <c r="F2756" s="184"/>
      <c r="G2756" s="185"/>
      <c r="H2756" s="185"/>
      <c r="I2756" s="184"/>
      <c r="J2756" s="184"/>
      <c r="K2756" s="185" t="s">
        <v>410</v>
      </c>
      <c r="L2756" s="185"/>
      <c r="M2756" s="186"/>
      <c r="N2756" s="61" t="s">
        <v>410</v>
      </c>
      <c r="P2756" s="175" t="s">
        <v>116</v>
      </c>
      <c r="T2756" s="176"/>
    </row>
    <row r="2757" spans="1:20" s="61" customFormat="1" ht="17.25">
      <c r="A2757" s="183" t="s">
        <v>5748</v>
      </c>
      <c r="B2757" s="183" t="s">
        <v>5749</v>
      </c>
      <c r="C2757" s="183" t="s">
        <v>279</v>
      </c>
      <c r="D2757" s="183" t="s">
        <v>280</v>
      </c>
      <c r="E2757" s="184">
        <v>239</v>
      </c>
      <c r="F2757" s="184">
        <v>171</v>
      </c>
      <c r="G2757" s="185" t="s">
        <v>329</v>
      </c>
      <c r="H2757" s="185"/>
      <c r="I2757" s="184">
        <v>98.83</v>
      </c>
      <c r="J2757" s="184">
        <v>269.83</v>
      </c>
      <c r="K2757" s="185">
        <v>32</v>
      </c>
      <c r="L2757" s="185"/>
      <c r="M2757" s="186"/>
      <c r="N2757" s="61" t="s">
        <v>51</v>
      </c>
      <c r="P2757" s="175" t="s">
        <v>279</v>
      </c>
      <c r="T2757" s="176"/>
    </row>
    <row r="2758" spans="1:20" s="61" customFormat="1" ht="17.25">
      <c r="A2758" s="183" t="s">
        <v>5750</v>
      </c>
      <c r="B2758" s="183" t="s">
        <v>5751</v>
      </c>
      <c r="C2758" s="183" t="s">
        <v>279</v>
      </c>
      <c r="D2758" s="183" t="s">
        <v>280</v>
      </c>
      <c r="E2758" s="184">
        <v>239</v>
      </c>
      <c r="F2758" s="184">
        <v>171</v>
      </c>
      <c r="G2758" s="185" t="s">
        <v>329</v>
      </c>
      <c r="H2758" s="185"/>
      <c r="I2758" s="184">
        <v>98.83</v>
      </c>
      <c r="J2758" s="184">
        <v>269.83</v>
      </c>
      <c r="K2758" s="185">
        <v>41</v>
      </c>
      <c r="L2758" s="185"/>
      <c r="M2758" s="186"/>
      <c r="N2758" s="61" t="s">
        <v>51</v>
      </c>
      <c r="P2758" s="175" t="s">
        <v>279</v>
      </c>
      <c r="T2758" s="176"/>
    </row>
    <row r="2759" spans="1:20" s="61" customFormat="1" ht="17.25">
      <c r="A2759" s="183" t="s">
        <v>5752</v>
      </c>
      <c r="B2759" s="183" t="s">
        <v>5753</v>
      </c>
      <c r="C2759" s="183" t="s">
        <v>279</v>
      </c>
      <c r="D2759" s="183" t="s">
        <v>280</v>
      </c>
      <c r="E2759" s="184"/>
      <c r="F2759" s="184"/>
      <c r="G2759" s="185"/>
      <c r="H2759" s="185"/>
      <c r="I2759" s="184"/>
      <c r="J2759" s="184"/>
      <c r="K2759" s="185" t="s">
        <v>410</v>
      </c>
      <c r="L2759" s="185"/>
      <c r="M2759" s="186"/>
      <c r="N2759" s="61" t="s">
        <v>410</v>
      </c>
      <c r="P2759" s="175" t="s">
        <v>279</v>
      </c>
      <c r="T2759" s="176"/>
    </row>
    <row r="2760" spans="1:20" s="61" customFormat="1" ht="17.25">
      <c r="A2760" s="183" t="s">
        <v>5754</v>
      </c>
      <c r="B2760" s="183" t="s">
        <v>5755</v>
      </c>
      <c r="C2760" s="183" t="s">
        <v>279</v>
      </c>
      <c r="D2760" s="183" t="s">
        <v>280</v>
      </c>
      <c r="E2760" s="184">
        <v>249</v>
      </c>
      <c r="F2760" s="184">
        <v>197</v>
      </c>
      <c r="G2760" s="185" t="s">
        <v>688</v>
      </c>
      <c r="H2760" s="185"/>
      <c r="I2760" s="184">
        <v>107.01</v>
      </c>
      <c r="J2760" s="184">
        <v>304.01</v>
      </c>
      <c r="K2760" s="185">
        <v>3</v>
      </c>
      <c r="L2760" s="185"/>
      <c r="M2760" s="186"/>
      <c r="N2760" s="61" t="s">
        <v>51</v>
      </c>
      <c r="P2760" s="175" t="s">
        <v>279</v>
      </c>
      <c r="T2760" s="176"/>
    </row>
    <row r="2761" spans="1:20" s="61" customFormat="1" ht="17.25">
      <c r="A2761" s="183" t="s">
        <v>5756</v>
      </c>
      <c r="B2761" s="183" t="s">
        <v>5757</v>
      </c>
      <c r="C2761" s="183" t="s">
        <v>279</v>
      </c>
      <c r="D2761" s="183" t="s">
        <v>280</v>
      </c>
      <c r="E2761" s="184">
        <v>259</v>
      </c>
      <c r="F2761" s="184">
        <v>199</v>
      </c>
      <c r="G2761" s="185" t="s">
        <v>1652</v>
      </c>
      <c r="H2761" s="185"/>
      <c r="I2761" s="184">
        <v>104.05</v>
      </c>
      <c r="J2761" s="184">
        <v>303.05</v>
      </c>
      <c r="K2761" s="185">
        <v>93</v>
      </c>
      <c r="L2761" s="185"/>
      <c r="M2761" s="186"/>
      <c r="N2761" s="61" t="s">
        <v>51</v>
      </c>
      <c r="P2761" s="175" t="s">
        <v>279</v>
      </c>
      <c r="T2761" s="176"/>
    </row>
    <row r="2762" spans="1:20" s="61" customFormat="1" ht="17.25">
      <c r="A2762" s="183" t="s">
        <v>5758</v>
      </c>
      <c r="B2762" s="183" t="s">
        <v>5759</v>
      </c>
      <c r="C2762" s="183" t="s">
        <v>279</v>
      </c>
      <c r="D2762" s="183" t="s">
        <v>280</v>
      </c>
      <c r="E2762" s="184"/>
      <c r="F2762" s="184"/>
      <c r="G2762" s="185"/>
      <c r="H2762" s="185"/>
      <c r="I2762" s="184"/>
      <c r="J2762" s="184"/>
      <c r="K2762" s="185" t="s">
        <v>410</v>
      </c>
      <c r="L2762" s="185"/>
      <c r="M2762" s="186"/>
      <c r="N2762" s="61" t="s">
        <v>410</v>
      </c>
      <c r="P2762" s="175" t="s">
        <v>279</v>
      </c>
      <c r="T2762" s="176"/>
    </row>
    <row r="2763" spans="1:20" s="61" customFormat="1" ht="17.25">
      <c r="A2763" s="183" t="s">
        <v>5760</v>
      </c>
      <c r="B2763" s="183" t="s">
        <v>5761</v>
      </c>
      <c r="C2763" s="183" t="s">
        <v>343</v>
      </c>
      <c r="D2763" s="183" t="s">
        <v>344</v>
      </c>
      <c r="E2763" s="184"/>
      <c r="F2763" s="184"/>
      <c r="G2763" s="185"/>
      <c r="H2763" s="185"/>
      <c r="I2763" s="184"/>
      <c r="J2763" s="184"/>
      <c r="K2763" s="185" t="s">
        <v>410</v>
      </c>
      <c r="L2763" s="185"/>
      <c r="M2763" s="186"/>
      <c r="N2763" s="61" t="s">
        <v>410</v>
      </c>
      <c r="P2763" s="175" t="s">
        <v>343</v>
      </c>
      <c r="T2763" s="176"/>
    </row>
    <row r="2764" spans="1:20" s="61" customFormat="1" ht="17.25">
      <c r="A2764" s="183" t="s">
        <v>5762</v>
      </c>
      <c r="B2764" s="183" t="s">
        <v>5763</v>
      </c>
      <c r="C2764" s="183" t="s">
        <v>343</v>
      </c>
      <c r="D2764" s="183" t="s">
        <v>344</v>
      </c>
      <c r="E2764" s="184"/>
      <c r="F2764" s="184"/>
      <c r="G2764" s="185"/>
      <c r="H2764" s="185"/>
      <c r="I2764" s="184"/>
      <c r="J2764" s="184"/>
      <c r="K2764" s="185" t="s">
        <v>410</v>
      </c>
      <c r="L2764" s="185"/>
      <c r="M2764" s="186"/>
      <c r="N2764" s="61" t="s">
        <v>410</v>
      </c>
      <c r="P2764" s="175" t="s">
        <v>343</v>
      </c>
      <c r="T2764" s="176"/>
    </row>
    <row r="2765" spans="1:20" s="61" customFormat="1" ht="17.25">
      <c r="A2765" s="183" t="s">
        <v>5764</v>
      </c>
      <c r="B2765" s="183" t="s">
        <v>5765</v>
      </c>
      <c r="C2765" s="183" t="s">
        <v>343</v>
      </c>
      <c r="D2765" s="183" t="s">
        <v>344</v>
      </c>
      <c r="E2765" s="184"/>
      <c r="F2765" s="184"/>
      <c r="G2765" s="185"/>
      <c r="H2765" s="185"/>
      <c r="I2765" s="184"/>
      <c r="J2765" s="184"/>
      <c r="K2765" s="185" t="s">
        <v>410</v>
      </c>
      <c r="L2765" s="185"/>
      <c r="M2765" s="186"/>
      <c r="N2765" s="61" t="s">
        <v>410</v>
      </c>
      <c r="P2765" s="175" t="s">
        <v>343</v>
      </c>
      <c r="T2765" s="176"/>
    </row>
    <row r="2766" spans="1:20" s="61" customFormat="1" ht="17.25">
      <c r="A2766" s="183" t="s">
        <v>5766</v>
      </c>
      <c r="B2766" s="183" t="s">
        <v>5767</v>
      </c>
      <c r="C2766" s="183" t="s">
        <v>343</v>
      </c>
      <c r="D2766" s="183" t="s">
        <v>344</v>
      </c>
      <c r="E2766" s="184"/>
      <c r="F2766" s="184"/>
      <c r="G2766" s="188"/>
      <c r="H2766" s="183"/>
      <c r="I2766" s="184"/>
      <c r="J2766" s="184"/>
      <c r="K2766" s="185" t="s">
        <v>410</v>
      </c>
      <c r="L2766" s="185"/>
      <c r="M2766" s="186"/>
      <c r="N2766" s="61" t="s">
        <v>410</v>
      </c>
      <c r="P2766" s="175" t="s">
        <v>343</v>
      </c>
      <c r="T2766" s="176"/>
    </row>
    <row r="2767" spans="1:20" s="61" customFormat="1" ht="17.25">
      <c r="A2767" s="183" t="s">
        <v>5768</v>
      </c>
      <c r="B2767" s="183" t="s">
        <v>5769</v>
      </c>
      <c r="C2767" s="183" t="s">
        <v>210</v>
      </c>
      <c r="D2767" s="183" t="s">
        <v>210</v>
      </c>
      <c r="E2767" s="184">
        <v>155</v>
      </c>
      <c r="F2767" s="184">
        <v>115</v>
      </c>
      <c r="G2767" s="185" t="s">
        <v>924</v>
      </c>
      <c r="H2767" s="185"/>
      <c r="I2767" s="184">
        <v>35.27</v>
      </c>
      <c r="J2767" s="184">
        <v>150.27</v>
      </c>
      <c r="K2767" s="185">
        <v>306</v>
      </c>
      <c r="L2767" s="185"/>
      <c r="M2767" s="186"/>
      <c r="N2767" s="61" t="s">
        <v>51</v>
      </c>
      <c r="P2767" s="175" t="s">
        <v>210</v>
      </c>
      <c r="T2767" s="176"/>
    </row>
    <row r="2768" spans="1:20" s="61" customFormat="1" ht="17.25">
      <c r="A2768" s="183" t="s">
        <v>5770</v>
      </c>
      <c r="B2768" s="183" t="s">
        <v>5771</v>
      </c>
      <c r="C2768" s="183" t="s">
        <v>210</v>
      </c>
      <c r="D2768" s="183" t="s">
        <v>210</v>
      </c>
      <c r="E2768" s="184">
        <v>155</v>
      </c>
      <c r="F2768" s="184">
        <v>115</v>
      </c>
      <c r="G2768" s="185" t="s">
        <v>924</v>
      </c>
      <c r="H2768" s="185"/>
      <c r="I2768" s="184">
        <v>38.16</v>
      </c>
      <c r="J2768" s="184">
        <v>153.16</v>
      </c>
      <c r="K2768" s="185">
        <v>238</v>
      </c>
      <c r="L2768" s="185"/>
      <c r="M2768" s="186"/>
      <c r="N2768" s="61" t="s">
        <v>51</v>
      </c>
      <c r="P2768" s="175" t="s">
        <v>210</v>
      </c>
      <c r="T2768" s="176"/>
    </row>
    <row r="2769" spans="1:20" s="61" customFormat="1" ht="17.25">
      <c r="A2769" s="183" t="s">
        <v>5772</v>
      </c>
      <c r="B2769" s="183" t="s">
        <v>5773</v>
      </c>
      <c r="C2769" s="183" t="s">
        <v>210</v>
      </c>
      <c r="D2769" s="183" t="s">
        <v>210</v>
      </c>
      <c r="E2769" s="184">
        <v>155</v>
      </c>
      <c r="F2769" s="184">
        <v>120</v>
      </c>
      <c r="G2769" s="185" t="s">
        <v>203</v>
      </c>
      <c r="H2769" s="185"/>
      <c r="I2769" s="184">
        <v>38.13</v>
      </c>
      <c r="J2769" s="184">
        <v>158.13</v>
      </c>
      <c r="K2769" s="185">
        <v>55</v>
      </c>
      <c r="L2769" s="185"/>
      <c r="M2769" s="186"/>
      <c r="N2769" s="61" t="s">
        <v>51</v>
      </c>
      <c r="P2769" s="175" t="s">
        <v>210</v>
      </c>
      <c r="T2769" s="176"/>
    </row>
    <row r="2770" spans="1:20" s="61" customFormat="1" ht="17.25">
      <c r="A2770" s="183" t="s">
        <v>5774</v>
      </c>
      <c r="B2770" s="183" t="s">
        <v>5775</v>
      </c>
      <c r="C2770" s="183" t="s">
        <v>210</v>
      </c>
      <c r="D2770" s="183" t="s">
        <v>210</v>
      </c>
      <c r="E2770" s="184"/>
      <c r="F2770" s="184"/>
      <c r="G2770" s="185"/>
      <c r="H2770" s="185"/>
      <c r="I2770" s="184"/>
      <c r="J2770" s="184"/>
      <c r="K2770" s="185" t="s">
        <v>410</v>
      </c>
      <c r="L2770" s="185"/>
      <c r="M2770" s="186"/>
      <c r="N2770" s="61" t="s">
        <v>410</v>
      </c>
      <c r="P2770" s="175" t="s">
        <v>210</v>
      </c>
      <c r="T2770" s="176"/>
    </row>
    <row r="2771" spans="1:20" s="61" customFormat="1" ht="17.25">
      <c r="A2771" s="183" t="s">
        <v>5776</v>
      </c>
      <c r="B2771" s="183" t="s">
        <v>5777</v>
      </c>
      <c r="C2771" s="183" t="s">
        <v>210</v>
      </c>
      <c r="D2771" s="183" t="s">
        <v>210</v>
      </c>
      <c r="E2771" s="184"/>
      <c r="F2771" s="184"/>
      <c r="G2771" s="185"/>
      <c r="H2771" s="185"/>
      <c r="I2771" s="184"/>
      <c r="J2771" s="184"/>
      <c r="K2771" s="183" t="s">
        <v>410</v>
      </c>
      <c r="L2771" s="183"/>
      <c r="M2771" s="186"/>
      <c r="N2771" s="61" t="s">
        <v>410</v>
      </c>
      <c r="P2771" s="175" t="s">
        <v>210</v>
      </c>
      <c r="T2771" s="176"/>
    </row>
    <row r="2772" spans="1:20" s="61" customFormat="1" ht="17.25">
      <c r="A2772" s="183" t="s">
        <v>5778</v>
      </c>
      <c r="B2772" s="183" t="s">
        <v>5779</v>
      </c>
      <c r="C2772" s="183" t="s">
        <v>210</v>
      </c>
      <c r="D2772" s="183" t="s">
        <v>210</v>
      </c>
      <c r="E2772" s="184"/>
      <c r="F2772" s="184"/>
      <c r="G2772" s="185"/>
      <c r="H2772" s="185"/>
      <c r="I2772" s="184"/>
      <c r="J2772" s="184"/>
      <c r="K2772" s="185" t="s">
        <v>410</v>
      </c>
      <c r="L2772" s="185"/>
      <c r="M2772" s="186"/>
      <c r="N2772" s="61" t="s">
        <v>410</v>
      </c>
      <c r="P2772" s="175" t="s">
        <v>210</v>
      </c>
      <c r="T2772" s="176"/>
    </row>
    <row r="2773" spans="1:20" s="61" customFormat="1" ht="17.25">
      <c r="A2773" s="183" t="s">
        <v>5780</v>
      </c>
      <c r="B2773" s="183" t="s">
        <v>5701</v>
      </c>
      <c r="C2773" s="183" t="s">
        <v>5702</v>
      </c>
      <c r="D2773" s="183" t="s">
        <v>5702</v>
      </c>
      <c r="E2773" s="184"/>
      <c r="F2773" s="184"/>
      <c r="G2773" s="185"/>
      <c r="H2773" s="185"/>
      <c r="I2773" s="184"/>
      <c r="J2773" s="184"/>
      <c r="K2773" s="185" t="s">
        <v>410</v>
      </c>
      <c r="L2773" s="185"/>
      <c r="M2773" s="186"/>
      <c r="N2773" s="61" t="s">
        <v>410</v>
      </c>
      <c r="P2773" s="175" t="s">
        <v>5702</v>
      </c>
      <c r="T2773" s="176"/>
    </row>
    <row r="2774" spans="1:20" s="61" customFormat="1" ht="17.25">
      <c r="A2774" s="183" t="s">
        <v>5781</v>
      </c>
      <c r="B2774" s="183" t="s">
        <v>5704</v>
      </c>
      <c r="C2774" s="183" t="s">
        <v>5702</v>
      </c>
      <c r="D2774" s="183" t="s">
        <v>5702</v>
      </c>
      <c r="E2774" s="184">
        <v>113</v>
      </c>
      <c r="F2774" s="184">
        <v>113</v>
      </c>
      <c r="G2774" s="185"/>
      <c r="H2774" s="185"/>
      <c r="I2774" s="184">
        <v>69.38</v>
      </c>
      <c r="J2774" s="184">
        <v>182.38</v>
      </c>
      <c r="K2774" s="185">
        <v>0</v>
      </c>
      <c r="L2774" s="185"/>
      <c r="M2774" s="186"/>
      <c r="N2774" s="61" t="s">
        <v>51</v>
      </c>
      <c r="P2774" s="175" t="s">
        <v>5702</v>
      </c>
      <c r="T2774" s="176"/>
    </row>
    <row r="2775" spans="1:20" s="61" customFormat="1" ht="17.25">
      <c r="A2775" s="183" t="s">
        <v>5782</v>
      </c>
      <c r="B2775" s="183" t="s">
        <v>5783</v>
      </c>
      <c r="C2775" s="183" t="s">
        <v>343</v>
      </c>
      <c r="D2775" s="183" t="s">
        <v>344</v>
      </c>
      <c r="E2775" s="184"/>
      <c r="F2775" s="184"/>
      <c r="G2775" s="185"/>
      <c r="H2775" s="185"/>
      <c r="I2775" s="184"/>
      <c r="J2775" s="184"/>
      <c r="K2775" s="185" t="s">
        <v>410</v>
      </c>
      <c r="L2775" s="185"/>
      <c r="M2775" s="186"/>
      <c r="N2775" s="61" t="s">
        <v>410</v>
      </c>
      <c r="P2775" s="175" t="s">
        <v>343</v>
      </c>
      <c r="T2775" s="176"/>
    </row>
    <row r="2776" spans="1:20" s="61" customFormat="1" ht="17.25">
      <c r="A2776" s="183" t="s">
        <v>5784</v>
      </c>
      <c r="B2776" s="183" t="s">
        <v>5785</v>
      </c>
      <c r="C2776" s="183" t="s">
        <v>343</v>
      </c>
      <c r="D2776" s="183" t="s">
        <v>344</v>
      </c>
      <c r="E2776" s="184"/>
      <c r="F2776" s="184"/>
      <c r="G2776" s="185"/>
      <c r="H2776" s="185"/>
      <c r="I2776" s="184"/>
      <c r="J2776" s="184"/>
      <c r="K2776" s="185" t="s">
        <v>410</v>
      </c>
      <c r="L2776" s="185"/>
      <c r="M2776" s="186"/>
      <c r="N2776" s="61" t="s">
        <v>410</v>
      </c>
      <c r="P2776" s="175" t="s">
        <v>343</v>
      </c>
      <c r="T2776" s="176"/>
    </row>
    <row r="2777" spans="1:20" s="61" customFormat="1" ht="17.25">
      <c r="A2777" s="183" t="s">
        <v>5786</v>
      </c>
      <c r="B2777" s="183" t="s">
        <v>5787</v>
      </c>
      <c r="C2777" s="183" t="s">
        <v>97</v>
      </c>
      <c r="D2777" s="183" t="s">
        <v>98</v>
      </c>
      <c r="E2777" s="184">
        <v>180</v>
      </c>
      <c r="F2777" s="184">
        <v>145</v>
      </c>
      <c r="G2777" s="185" t="s">
        <v>99</v>
      </c>
      <c r="H2777" s="185"/>
      <c r="I2777" s="184">
        <v>46.34</v>
      </c>
      <c r="J2777" s="184">
        <v>191.34</v>
      </c>
      <c r="K2777" s="185">
        <v>61</v>
      </c>
      <c r="L2777" s="185"/>
      <c r="M2777" s="186"/>
      <c r="N2777" s="61" t="s">
        <v>51</v>
      </c>
      <c r="P2777" s="175" t="s">
        <v>97</v>
      </c>
      <c r="T2777" s="176"/>
    </row>
    <row r="2778" spans="1:20" s="61" customFormat="1" ht="17.25">
      <c r="A2778" s="183" t="s">
        <v>5788</v>
      </c>
      <c r="B2778" s="183" t="s">
        <v>5789</v>
      </c>
      <c r="C2778" s="183" t="s">
        <v>97</v>
      </c>
      <c r="D2778" s="183" t="s">
        <v>98</v>
      </c>
      <c r="E2778" s="184">
        <v>180</v>
      </c>
      <c r="F2778" s="184">
        <v>145</v>
      </c>
      <c r="G2778" s="185" t="s">
        <v>99</v>
      </c>
      <c r="H2778" s="185"/>
      <c r="I2778" s="184">
        <v>46.34</v>
      </c>
      <c r="J2778" s="184">
        <v>191.34</v>
      </c>
      <c r="K2778" s="183">
        <v>60</v>
      </c>
      <c r="L2778" s="183"/>
      <c r="M2778" s="186"/>
      <c r="N2778" s="61" t="s">
        <v>51</v>
      </c>
      <c r="P2778" s="175" t="s">
        <v>97</v>
      </c>
      <c r="T2778" s="176"/>
    </row>
    <row r="2779" spans="1:20" s="61" customFormat="1" ht="17.25">
      <c r="A2779" s="183" t="s">
        <v>5790</v>
      </c>
      <c r="B2779" s="183" t="s">
        <v>5791</v>
      </c>
      <c r="C2779" s="183" t="s">
        <v>97</v>
      </c>
      <c r="D2779" s="183" t="s">
        <v>98</v>
      </c>
      <c r="E2779" s="184">
        <v>180</v>
      </c>
      <c r="F2779" s="184">
        <v>145</v>
      </c>
      <c r="G2779" s="185" t="s">
        <v>99</v>
      </c>
      <c r="H2779" s="185"/>
      <c r="I2779" s="184">
        <v>46.34</v>
      </c>
      <c r="J2779" s="184">
        <v>191.34</v>
      </c>
      <c r="K2779" s="183">
        <v>45</v>
      </c>
      <c r="L2779" s="183"/>
      <c r="M2779" s="186"/>
      <c r="N2779" s="61" t="s">
        <v>51</v>
      </c>
      <c r="P2779" s="175" t="s">
        <v>97</v>
      </c>
      <c r="T2779" s="176"/>
    </row>
    <row r="2780" spans="1:20" s="61" customFormat="1" ht="17.25">
      <c r="A2780" s="183" t="s">
        <v>5792</v>
      </c>
      <c r="B2780" s="183" t="s">
        <v>5793</v>
      </c>
      <c r="C2780" s="183" t="s">
        <v>97</v>
      </c>
      <c r="D2780" s="183" t="s">
        <v>98</v>
      </c>
      <c r="E2780" s="184">
        <v>165</v>
      </c>
      <c r="F2780" s="184">
        <v>115</v>
      </c>
      <c r="G2780" s="185" t="s">
        <v>151</v>
      </c>
      <c r="H2780" s="185"/>
      <c r="I2780" s="184">
        <v>40.49</v>
      </c>
      <c r="J2780" s="184">
        <v>155.49</v>
      </c>
      <c r="K2780" s="183">
        <v>12</v>
      </c>
      <c r="L2780" s="183"/>
      <c r="M2780" s="186"/>
      <c r="N2780" s="61" t="s">
        <v>51</v>
      </c>
      <c r="P2780" s="175" t="s">
        <v>97</v>
      </c>
      <c r="T2780" s="176"/>
    </row>
    <row r="2781" spans="1:20" s="61" customFormat="1" ht="17.25">
      <c r="A2781" s="183" t="s">
        <v>5794</v>
      </c>
      <c r="B2781" s="183" t="s">
        <v>5795</v>
      </c>
      <c r="C2781" s="183" t="s">
        <v>97</v>
      </c>
      <c r="D2781" s="183" t="s">
        <v>98</v>
      </c>
      <c r="E2781" s="184">
        <v>165</v>
      </c>
      <c r="F2781" s="184">
        <v>115</v>
      </c>
      <c r="G2781" s="185" t="s">
        <v>151</v>
      </c>
      <c r="H2781" s="185"/>
      <c r="I2781" s="184">
        <v>40.49</v>
      </c>
      <c r="J2781" s="184">
        <v>155.49</v>
      </c>
      <c r="K2781" s="183">
        <v>23</v>
      </c>
      <c r="L2781" s="183"/>
      <c r="M2781" s="186"/>
      <c r="N2781" s="61" t="s">
        <v>51</v>
      </c>
      <c r="P2781" s="175" t="s">
        <v>97</v>
      </c>
      <c r="T2781" s="176"/>
    </row>
    <row r="2782" spans="1:20" s="61" customFormat="1" ht="17.25">
      <c r="A2782" s="183" t="s">
        <v>5796</v>
      </c>
      <c r="B2782" s="183" t="s">
        <v>5797</v>
      </c>
      <c r="C2782" s="183" t="s">
        <v>210</v>
      </c>
      <c r="D2782" s="183" t="s">
        <v>210</v>
      </c>
      <c r="E2782" s="184"/>
      <c r="F2782" s="184"/>
      <c r="G2782" s="185"/>
      <c r="H2782" s="185"/>
      <c r="I2782" s="184"/>
      <c r="J2782" s="184"/>
      <c r="K2782" s="185" t="s">
        <v>410</v>
      </c>
      <c r="L2782" s="185"/>
      <c r="M2782" s="186"/>
      <c r="N2782" s="61" t="s">
        <v>410</v>
      </c>
      <c r="P2782" s="175" t="s">
        <v>210</v>
      </c>
      <c r="T2782" s="176"/>
    </row>
    <row r="2783" spans="1:20" s="61" customFormat="1" ht="17.25">
      <c r="A2783" s="183" t="s">
        <v>5798</v>
      </c>
      <c r="B2783" s="183" t="s">
        <v>5799</v>
      </c>
      <c r="C2783" s="183" t="s">
        <v>210</v>
      </c>
      <c r="D2783" s="183" t="s">
        <v>210</v>
      </c>
      <c r="E2783" s="184"/>
      <c r="F2783" s="184"/>
      <c r="G2783" s="185"/>
      <c r="H2783" s="185"/>
      <c r="I2783" s="184"/>
      <c r="J2783" s="184"/>
      <c r="K2783" s="185" t="s">
        <v>410</v>
      </c>
      <c r="L2783" s="185"/>
      <c r="M2783" s="186"/>
      <c r="N2783" s="61" t="s">
        <v>410</v>
      </c>
      <c r="P2783" s="175" t="s">
        <v>210</v>
      </c>
      <c r="T2783" s="176"/>
    </row>
    <row r="2784" spans="1:20" s="61" customFormat="1" ht="17.25">
      <c r="A2784" s="183" t="s">
        <v>5800</v>
      </c>
      <c r="B2784" s="183" t="s">
        <v>5801</v>
      </c>
      <c r="C2784" s="183" t="s">
        <v>343</v>
      </c>
      <c r="D2784" s="183" t="s">
        <v>344</v>
      </c>
      <c r="E2784" s="184"/>
      <c r="F2784" s="184"/>
      <c r="G2784" s="185"/>
      <c r="H2784" s="185"/>
      <c r="I2784" s="184"/>
      <c r="J2784" s="184"/>
      <c r="K2784" s="185" t="s">
        <v>410</v>
      </c>
      <c r="L2784" s="185"/>
      <c r="M2784" s="186"/>
      <c r="N2784" s="61" t="s">
        <v>410</v>
      </c>
      <c r="P2784" s="175" t="s">
        <v>343</v>
      </c>
      <c r="T2784" s="176"/>
    </row>
    <row r="2785" spans="1:20" s="61" customFormat="1" ht="17.25">
      <c r="A2785" s="183" t="s">
        <v>5802</v>
      </c>
      <c r="B2785" s="183" t="s">
        <v>5803</v>
      </c>
      <c r="C2785" s="183" t="s">
        <v>343</v>
      </c>
      <c r="D2785" s="183" t="s">
        <v>344</v>
      </c>
      <c r="E2785" s="184"/>
      <c r="F2785" s="184"/>
      <c r="G2785" s="185"/>
      <c r="H2785" s="185"/>
      <c r="I2785" s="184"/>
      <c r="J2785" s="184"/>
      <c r="K2785" s="185" t="s">
        <v>410</v>
      </c>
      <c r="L2785" s="185"/>
      <c r="M2785" s="186"/>
      <c r="N2785" s="61" t="s">
        <v>410</v>
      </c>
      <c r="P2785" s="175" t="s">
        <v>343</v>
      </c>
      <c r="T2785" s="176"/>
    </row>
    <row r="2786" spans="1:20" s="61" customFormat="1" ht="17.25">
      <c r="A2786" s="183" t="s">
        <v>5804</v>
      </c>
      <c r="B2786" s="183" t="s">
        <v>651</v>
      </c>
      <c r="C2786" s="183" t="s">
        <v>647</v>
      </c>
      <c r="D2786" s="183" t="s">
        <v>648</v>
      </c>
      <c r="E2786" s="184">
        <v>269</v>
      </c>
      <c r="F2786" s="184">
        <v>220</v>
      </c>
      <c r="G2786" s="185" t="s">
        <v>94</v>
      </c>
      <c r="H2786" s="185"/>
      <c r="I2786" s="184">
        <v>53.63</v>
      </c>
      <c r="J2786" s="184">
        <v>273.63</v>
      </c>
      <c r="K2786" s="185">
        <v>28</v>
      </c>
      <c r="L2786" s="185" t="s">
        <v>57</v>
      </c>
      <c r="M2786" s="186" t="s">
        <v>243</v>
      </c>
      <c r="N2786" s="61" t="s">
        <v>51</v>
      </c>
      <c r="P2786" s="175" t="s">
        <v>647</v>
      </c>
      <c r="T2786" s="176"/>
    </row>
    <row r="2787" spans="1:20" s="61" customFormat="1" ht="17.25">
      <c r="A2787" s="183" t="s">
        <v>5805</v>
      </c>
      <c r="B2787" s="183" t="s">
        <v>654</v>
      </c>
      <c r="C2787" s="183" t="s">
        <v>647</v>
      </c>
      <c r="D2787" s="183" t="s">
        <v>648</v>
      </c>
      <c r="E2787" s="184">
        <v>269</v>
      </c>
      <c r="F2787" s="184">
        <v>220</v>
      </c>
      <c r="G2787" s="185" t="s">
        <v>94</v>
      </c>
      <c r="H2787" s="185"/>
      <c r="I2787" s="184">
        <v>53.63</v>
      </c>
      <c r="J2787" s="184">
        <v>273.63</v>
      </c>
      <c r="K2787" s="185">
        <v>11</v>
      </c>
      <c r="L2787" s="185" t="s">
        <v>57</v>
      </c>
      <c r="M2787" s="186" t="s">
        <v>243</v>
      </c>
      <c r="N2787" s="61" t="s">
        <v>51</v>
      </c>
      <c r="P2787" s="175" t="s">
        <v>647</v>
      </c>
      <c r="T2787" s="176"/>
    </row>
    <row r="2788" spans="1:20" s="61" customFormat="1" ht="17.25">
      <c r="A2788" s="183" t="s">
        <v>5806</v>
      </c>
      <c r="B2788" s="183" t="s">
        <v>656</v>
      </c>
      <c r="C2788" s="183" t="s">
        <v>647</v>
      </c>
      <c r="D2788" s="183" t="s">
        <v>648</v>
      </c>
      <c r="E2788" s="184">
        <v>269</v>
      </c>
      <c r="F2788" s="184">
        <v>220</v>
      </c>
      <c r="G2788" s="185" t="s">
        <v>94</v>
      </c>
      <c r="H2788" s="185"/>
      <c r="I2788" s="184">
        <v>53.63</v>
      </c>
      <c r="J2788" s="184">
        <v>273.63</v>
      </c>
      <c r="K2788" s="185">
        <v>75</v>
      </c>
      <c r="L2788" s="185" t="s">
        <v>57</v>
      </c>
      <c r="M2788" s="186" t="s">
        <v>243</v>
      </c>
      <c r="N2788" s="61" t="s">
        <v>51</v>
      </c>
      <c r="P2788" s="175" t="s">
        <v>647</v>
      </c>
      <c r="T2788" s="176"/>
    </row>
    <row r="2789" spans="1:20" s="61" customFormat="1" ht="17.25">
      <c r="A2789" s="183" t="s">
        <v>5807</v>
      </c>
      <c r="B2789" s="183" t="s">
        <v>5808</v>
      </c>
      <c r="C2789" s="183" t="s">
        <v>116</v>
      </c>
      <c r="D2789" s="183" t="s">
        <v>117</v>
      </c>
      <c r="E2789" s="184"/>
      <c r="F2789" s="184"/>
      <c r="G2789" s="185"/>
      <c r="H2789" s="185"/>
      <c r="I2789" s="184"/>
      <c r="J2789" s="184"/>
      <c r="K2789" s="185" t="s">
        <v>410</v>
      </c>
      <c r="L2789" s="185"/>
      <c r="M2789" s="186"/>
      <c r="N2789" s="61" t="s">
        <v>410</v>
      </c>
      <c r="P2789" s="175" t="s">
        <v>116</v>
      </c>
      <c r="T2789" s="176"/>
    </row>
    <row r="2790" spans="1:20" s="61" customFormat="1" ht="17.25">
      <c r="A2790" s="183" t="s">
        <v>5809</v>
      </c>
      <c r="B2790" s="183" t="s">
        <v>5810</v>
      </c>
      <c r="C2790" s="183" t="s">
        <v>116</v>
      </c>
      <c r="D2790" s="183" t="s">
        <v>117</v>
      </c>
      <c r="E2790" s="184"/>
      <c r="F2790" s="184"/>
      <c r="G2790" s="185"/>
      <c r="H2790" s="185"/>
      <c r="I2790" s="184"/>
      <c r="J2790" s="184"/>
      <c r="K2790" s="185" t="s">
        <v>410</v>
      </c>
      <c r="L2790" s="185"/>
      <c r="M2790" s="186"/>
      <c r="N2790" s="61" t="s">
        <v>410</v>
      </c>
      <c r="P2790" s="175" t="s">
        <v>116</v>
      </c>
      <c r="T2790" s="176"/>
    </row>
    <row r="2791" spans="1:20" s="61" customFormat="1" ht="17.25">
      <c r="A2791" s="183" t="s">
        <v>5811</v>
      </c>
      <c r="B2791" s="183" t="s">
        <v>5812</v>
      </c>
      <c r="C2791" s="183" t="s">
        <v>5813</v>
      </c>
      <c r="D2791" s="183" t="s">
        <v>5814</v>
      </c>
      <c r="E2791" s="184"/>
      <c r="F2791" s="184"/>
      <c r="G2791" s="185"/>
      <c r="H2791" s="185"/>
      <c r="I2791" s="184"/>
      <c r="J2791" s="184"/>
      <c r="K2791" s="185" t="s">
        <v>410</v>
      </c>
      <c r="L2791" s="185"/>
      <c r="M2791" s="186"/>
      <c r="N2791" s="61" t="s">
        <v>410</v>
      </c>
      <c r="P2791" s="175" t="s">
        <v>5813</v>
      </c>
      <c r="T2791" s="176"/>
    </row>
    <row r="2792" spans="1:20" s="61" customFormat="1" ht="17.25">
      <c r="A2792" s="183" t="s">
        <v>5815</v>
      </c>
      <c r="B2792" s="183" t="s">
        <v>5816</v>
      </c>
      <c r="C2792" s="183" t="s">
        <v>5813</v>
      </c>
      <c r="D2792" s="183" t="s">
        <v>5814</v>
      </c>
      <c r="E2792" s="184">
        <v>649</v>
      </c>
      <c r="F2792" s="184">
        <v>480</v>
      </c>
      <c r="G2792" s="185" t="s">
        <v>464</v>
      </c>
      <c r="H2792" s="185"/>
      <c r="I2792" s="184">
        <v>131.55</v>
      </c>
      <c r="J2792" s="184">
        <v>611.55</v>
      </c>
      <c r="K2792" s="185">
        <v>2</v>
      </c>
      <c r="L2792" s="185"/>
      <c r="M2792" s="186"/>
      <c r="N2792" s="61" t="s">
        <v>51</v>
      </c>
      <c r="P2792" s="175" t="s">
        <v>5813</v>
      </c>
      <c r="T2792" s="176"/>
    </row>
    <row r="2793" spans="1:20" s="61" customFormat="1" ht="17.25">
      <c r="A2793" s="183" t="s">
        <v>5817</v>
      </c>
      <c r="B2793" s="183" t="s">
        <v>5818</v>
      </c>
      <c r="C2793" s="183" t="s">
        <v>5813</v>
      </c>
      <c r="D2793" s="183" t="s">
        <v>5814</v>
      </c>
      <c r="E2793" s="184"/>
      <c r="F2793" s="184"/>
      <c r="G2793" s="188"/>
      <c r="H2793" s="183"/>
      <c r="I2793" s="184"/>
      <c r="J2793" s="184"/>
      <c r="K2793" s="185" t="s">
        <v>410</v>
      </c>
      <c r="L2793" s="185"/>
      <c r="M2793" s="186"/>
      <c r="N2793" s="61" t="s">
        <v>410</v>
      </c>
      <c r="P2793" s="175" t="s">
        <v>5813</v>
      </c>
      <c r="T2793" s="176"/>
    </row>
    <row r="2794" spans="1:20" s="61" customFormat="1" ht="17.25">
      <c r="A2794" s="183" t="s">
        <v>5819</v>
      </c>
      <c r="B2794" s="183" t="s">
        <v>5820</v>
      </c>
      <c r="C2794" s="183" t="s">
        <v>5813</v>
      </c>
      <c r="D2794" s="183" t="s">
        <v>5814</v>
      </c>
      <c r="E2794" s="184">
        <v>352</v>
      </c>
      <c r="F2794" s="184">
        <v>158.4</v>
      </c>
      <c r="G2794" s="185" t="s">
        <v>4013</v>
      </c>
      <c r="H2794" s="185" t="s">
        <v>163</v>
      </c>
      <c r="I2794" s="184">
        <v>64.31</v>
      </c>
      <c r="J2794" s="184">
        <v>222.71</v>
      </c>
      <c r="K2794" s="185">
        <v>16</v>
      </c>
      <c r="L2794" s="185"/>
      <c r="M2794" s="186"/>
      <c r="N2794" s="61" t="s">
        <v>51</v>
      </c>
      <c r="P2794" s="175" t="s">
        <v>5813</v>
      </c>
      <c r="T2794" s="176"/>
    </row>
    <row r="2795" spans="1:20" s="61" customFormat="1" ht="17.25">
      <c r="A2795" s="183" t="s">
        <v>5821</v>
      </c>
      <c r="B2795" s="183" t="s">
        <v>5822</v>
      </c>
      <c r="C2795" s="183" t="s">
        <v>5813</v>
      </c>
      <c r="D2795" s="183" t="s">
        <v>5814</v>
      </c>
      <c r="E2795" s="184">
        <v>247</v>
      </c>
      <c r="F2795" s="184">
        <v>123.5</v>
      </c>
      <c r="G2795" s="185" t="s">
        <v>783</v>
      </c>
      <c r="H2795" s="185" t="s">
        <v>163</v>
      </c>
      <c r="I2795" s="184">
        <v>67.24</v>
      </c>
      <c r="J2795" s="184">
        <v>190.74</v>
      </c>
      <c r="K2795" s="183">
        <v>2</v>
      </c>
      <c r="L2795" s="183"/>
      <c r="M2795" s="186"/>
      <c r="N2795" s="61" t="s">
        <v>51</v>
      </c>
      <c r="P2795" s="175" t="s">
        <v>5813</v>
      </c>
      <c r="T2795" s="176"/>
    </row>
    <row r="2796" spans="1:20" s="61" customFormat="1" ht="17.25">
      <c r="A2796" s="183" t="s">
        <v>5823</v>
      </c>
      <c r="B2796" s="183" t="s">
        <v>5824</v>
      </c>
      <c r="C2796" s="183" t="s">
        <v>5813</v>
      </c>
      <c r="D2796" s="183" t="s">
        <v>5814</v>
      </c>
      <c r="E2796" s="184"/>
      <c r="F2796" s="184"/>
      <c r="G2796" s="185"/>
      <c r="H2796" s="185"/>
      <c r="I2796" s="184"/>
      <c r="J2796" s="184"/>
      <c r="K2796" s="183" t="s">
        <v>410</v>
      </c>
      <c r="L2796" s="183"/>
      <c r="M2796" s="186"/>
      <c r="N2796" s="61" t="s">
        <v>410</v>
      </c>
      <c r="P2796" s="175" t="s">
        <v>5813</v>
      </c>
      <c r="T2796" s="176"/>
    </row>
    <row r="2797" spans="1:20" s="61" customFormat="1" ht="17.25">
      <c r="A2797" s="183" t="s">
        <v>5825</v>
      </c>
      <c r="B2797" s="183" t="s">
        <v>5826</v>
      </c>
      <c r="C2797" s="183" t="s">
        <v>5813</v>
      </c>
      <c r="D2797" s="183" t="s">
        <v>5814</v>
      </c>
      <c r="E2797" s="184">
        <v>352</v>
      </c>
      <c r="F2797" s="184">
        <v>270</v>
      </c>
      <c r="G2797" s="185" t="s">
        <v>1652</v>
      </c>
      <c r="H2797" s="185"/>
      <c r="I2797" s="184">
        <v>64.31</v>
      </c>
      <c r="J2797" s="184">
        <v>334.31</v>
      </c>
      <c r="K2797" s="185">
        <v>5</v>
      </c>
      <c r="L2797" s="185"/>
      <c r="M2797" s="186"/>
      <c r="N2797" s="61" t="s">
        <v>51</v>
      </c>
      <c r="P2797" s="175" t="s">
        <v>5813</v>
      </c>
      <c r="T2797" s="176"/>
    </row>
    <row r="2798" spans="1:20" s="61" customFormat="1" ht="17.25">
      <c r="A2798" s="183" t="s">
        <v>5827</v>
      </c>
      <c r="B2798" s="183" t="s">
        <v>5828</v>
      </c>
      <c r="C2798" s="183" t="s">
        <v>5813</v>
      </c>
      <c r="D2798" s="183" t="s">
        <v>5814</v>
      </c>
      <c r="E2798" s="184"/>
      <c r="F2798" s="184"/>
      <c r="G2798" s="185"/>
      <c r="H2798" s="185"/>
      <c r="I2798" s="184"/>
      <c r="J2798" s="184"/>
      <c r="K2798" s="185" t="s">
        <v>410</v>
      </c>
      <c r="L2798" s="185"/>
      <c r="M2798" s="186"/>
      <c r="N2798" s="61" t="s">
        <v>410</v>
      </c>
      <c r="P2798" s="175" t="s">
        <v>5813</v>
      </c>
      <c r="T2798" s="176"/>
    </row>
    <row r="2799" spans="1:20" s="61" customFormat="1" ht="17.25">
      <c r="A2799" s="183" t="s">
        <v>5829</v>
      </c>
      <c r="B2799" s="183" t="s">
        <v>5830</v>
      </c>
      <c r="C2799" s="183" t="s">
        <v>5813</v>
      </c>
      <c r="D2799" s="183" t="s">
        <v>5814</v>
      </c>
      <c r="E2799" s="184"/>
      <c r="F2799" s="184"/>
      <c r="G2799" s="185"/>
      <c r="H2799" s="185"/>
      <c r="I2799" s="184"/>
      <c r="J2799" s="184"/>
      <c r="K2799" s="183" t="s">
        <v>410</v>
      </c>
      <c r="L2799" s="183"/>
      <c r="M2799" s="186"/>
      <c r="N2799" s="61" t="s">
        <v>410</v>
      </c>
      <c r="P2799" s="175" t="s">
        <v>5813</v>
      </c>
      <c r="T2799" s="176"/>
    </row>
    <row r="2800" spans="1:20" s="61" customFormat="1" ht="17.25">
      <c r="A2800" s="183" t="s">
        <v>5831</v>
      </c>
      <c r="B2800" s="183" t="s">
        <v>5832</v>
      </c>
      <c r="C2800" s="183" t="s">
        <v>5813</v>
      </c>
      <c r="D2800" s="183" t="s">
        <v>5814</v>
      </c>
      <c r="E2800" s="184"/>
      <c r="F2800" s="184"/>
      <c r="G2800" s="185"/>
      <c r="H2800" s="185"/>
      <c r="I2800" s="184"/>
      <c r="J2800" s="184"/>
      <c r="K2800" s="183" t="s">
        <v>410</v>
      </c>
      <c r="L2800" s="183"/>
      <c r="M2800" s="186"/>
      <c r="N2800" s="61" t="s">
        <v>410</v>
      </c>
      <c r="P2800" s="175" t="s">
        <v>5813</v>
      </c>
      <c r="T2800" s="176"/>
    </row>
    <row r="2801" spans="1:20" s="61" customFormat="1" ht="17.25">
      <c r="A2801" s="183" t="s">
        <v>5833</v>
      </c>
      <c r="B2801" s="183" t="s">
        <v>5834</v>
      </c>
      <c r="C2801" s="183" t="s">
        <v>5237</v>
      </c>
      <c r="D2801" s="183" t="s">
        <v>5238</v>
      </c>
      <c r="E2801" s="184">
        <v>239</v>
      </c>
      <c r="F2801" s="184">
        <v>239</v>
      </c>
      <c r="G2801" s="185"/>
      <c r="H2801" s="185"/>
      <c r="I2801" s="184">
        <v>49.79</v>
      </c>
      <c r="J2801" s="184">
        <v>288.79</v>
      </c>
      <c r="K2801" s="185">
        <v>0</v>
      </c>
      <c r="L2801" s="185"/>
      <c r="M2801" s="186"/>
      <c r="N2801" s="61" t="s">
        <v>51</v>
      </c>
      <c r="P2801" s="175" t="s">
        <v>5237</v>
      </c>
      <c r="T2801" s="176"/>
    </row>
    <row r="2802" spans="1:20" s="61" customFormat="1" ht="17.25">
      <c r="A2802" s="183" t="s">
        <v>5835</v>
      </c>
      <c r="B2802" s="183" t="s">
        <v>5836</v>
      </c>
      <c r="C2802" s="183" t="s">
        <v>5237</v>
      </c>
      <c r="D2802" s="183" t="s">
        <v>5238</v>
      </c>
      <c r="E2802" s="184">
        <v>180</v>
      </c>
      <c r="F2802" s="184">
        <v>180</v>
      </c>
      <c r="G2802" s="185"/>
      <c r="H2802" s="185"/>
      <c r="I2802" s="184">
        <v>51.26</v>
      </c>
      <c r="J2802" s="184">
        <v>231.26</v>
      </c>
      <c r="K2802" s="185">
        <v>0</v>
      </c>
      <c r="L2802" s="185"/>
      <c r="M2802" s="186"/>
      <c r="N2802" s="61" t="s">
        <v>51</v>
      </c>
      <c r="P2802" s="175" t="s">
        <v>5237</v>
      </c>
      <c r="T2802" s="176"/>
    </row>
    <row r="2803" spans="1:20" s="61" customFormat="1" ht="17.25">
      <c r="A2803" s="183" t="s">
        <v>5837</v>
      </c>
      <c r="B2803" s="183" t="s">
        <v>5838</v>
      </c>
      <c r="C2803" s="183" t="s">
        <v>5237</v>
      </c>
      <c r="D2803" s="183" t="s">
        <v>5238</v>
      </c>
      <c r="E2803" s="184">
        <v>249</v>
      </c>
      <c r="F2803" s="184">
        <v>249</v>
      </c>
      <c r="G2803" s="188"/>
      <c r="H2803" s="185"/>
      <c r="I2803" s="184">
        <v>46.77</v>
      </c>
      <c r="J2803" s="184">
        <v>295.77</v>
      </c>
      <c r="K2803" s="185">
        <v>0</v>
      </c>
      <c r="L2803" s="185"/>
      <c r="M2803" s="186"/>
      <c r="N2803" s="61" t="s">
        <v>51</v>
      </c>
      <c r="P2803" s="175" t="s">
        <v>5237</v>
      </c>
      <c r="T2803" s="176"/>
    </row>
    <row r="2804" spans="1:20" s="61" customFormat="1" ht="17.25">
      <c r="A2804" s="183" t="s">
        <v>5839</v>
      </c>
      <c r="B2804" s="183" t="s">
        <v>5840</v>
      </c>
      <c r="C2804" s="183" t="s">
        <v>5237</v>
      </c>
      <c r="D2804" s="183" t="s">
        <v>5238</v>
      </c>
      <c r="E2804" s="184">
        <v>180</v>
      </c>
      <c r="F2804" s="184">
        <v>180</v>
      </c>
      <c r="G2804" s="185"/>
      <c r="H2804" s="185"/>
      <c r="I2804" s="184">
        <v>51.26</v>
      </c>
      <c r="J2804" s="184">
        <v>231.26</v>
      </c>
      <c r="K2804" s="185">
        <v>0</v>
      </c>
      <c r="L2804" s="185"/>
      <c r="M2804" s="186"/>
      <c r="N2804" s="61" t="s">
        <v>51</v>
      </c>
      <c r="P2804" s="175" t="s">
        <v>5237</v>
      </c>
      <c r="T2804" s="176"/>
    </row>
    <row r="2805" spans="1:20" s="61" customFormat="1" ht="17.25">
      <c r="A2805" s="183" t="s">
        <v>5841</v>
      </c>
      <c r="B2805" s="183" t="s">
        <v>5842</v>
      </c>
      <c r="C2805" s="183" t="s">
        <v>2576</v>
      </c>
      <c r="D2805" s="183" t="s">
        <v>2577</v>
      </c>
      <c r="E2805" s="184"/>
      <c r="F2805" s="184"/>
      <c r="G2805" s="188"/>
      <c r="H2805" s="185"/>
      <c r="I2805" s="184"/>
      <c r="J2805" s="184"/>
      <c r="K2805" s="185" t="s">
        <v>410</v>
      </c>
      <c r="L2805" s="185"/>
      <c r="M2805" s="186"/>
      <c r="N2805" s="61" t="s">
        <v>410</v>
      </c>
      <c r="P2805" s="175" t="s">
        <v>2576</v>
      </c>
      <c r="T2805" s="176"/>
    </row>
    <row r="2806" spans="1:20" s="61" customFormat="1" ht="17.25">
      <c r="A2806" s="183" t="s">
        <v>5843</v>
      </c>
      <c r="B2806" s="183" t="s">
        <v>5844</v>
      </c>
      <c r="C2806" s="183" t="s">
        <v>2576</v>
      </c>
      <c r="D2806" s="183" t="s">
        <v>2577</v>
      </c>
      <c r="E2806" s="184"/>
      <c r="F2806" s="184"/>
      <c r="G2806" s="188"/>
      <c r="H2806" s="185"/>
      <c r="I2806" s="184"/>
      <c r="J2806" s="184"/>
      <c r="K2806" s="185" t="s">
        <v>410</v>
      </c>
      <c r="L2806" s="185"/>
      <c r="M2806" s="186"/>
      <c r="N2806" s="61" t="s">
        <v>410</v>
      </c>
      <c r="P2806" s="175" t="s">
        <v>2576</v>
      </c>
      <c r="T2806" s="176"/>
    </row>
    <row r="2807" spans="1:20" s="61" customFormat="1" ht="17.25">
      <c r="A2807" s="183" t="s">
        <v>5845</v>
      </c>
      <c r="B2807" s="183" t="s">
        <v>5846</v>
      </c>
      <c r="C2807" s="183" t="s">
        <v>5847</v>
      </c>
      <c r="D2807" s="183" t="s">
        <v>5848</v>
      </c>
      <c r="E2807" s="184"/>
      <c r="F2807" s="184"/>
      <c r="G2807" s="188"/>
      <c r="H2807" s="185"/>
      <c r="I2807" s="184"/>
      <c r="J2807" s="184"/>
      <c r="K2807" s="185" t="s">
        <v>410</v>
      </c>
      <c r="L2807" s="185"/>
      <c r="M2807" s="186"/>
      <c r="N2807" s="61" t="s">
        <v>410</v>
      </c>
      <c r="P2807" s="175" t="s">
        <v>5847</v>
      </c>
      <c r="T2807" s="176"/>
    </row>
    <row r="2808" spans="1:20" s="61" customFormat="1" ht="17.25">
      <c r="A2808" s="183" t="s">
        <v>5849</v>
      </c>
      <c r="B2808" s="183" t="s">
        <v>5850</v>
      </c>
      <c r="C2808" s="183" t="s">
        <v>5847</v>
      </c>
      <c r="D2808" s="183" t="s">
        <v>5848</v>
      </c>
      <c r="E2808" s="184">
        <v>140</v>
      </c>
      <c r="F2808" s="184">
        <v>120</v>
      </c>
      <c r="G2808" s="188" t="s">
        <v>88</v>
      </c>
      <c r="H2808" s="185"/>
      <c r="I2808" s="184">
        <v>37.55</v>
      </c>
      <c r="J2808" s="184">
        <v>157.55</v>
      </c>
      <c r="K2808" s="185">
        <v>26</v>
      </c>
      <c r="L2808" s="185" t="s">
        <v>76</v>
      </c>
      <c r="M2808" s="186" t="s">
        <v>3155</v>
      </c>
      <c r="N2808" s="61" t="s">
        <v>51</v>
      </c>
      <c r="P2808" s="175" t="s">
        <v>5847</v>
      </c>
      <c r="T2808" s="176"/>
    </row>
    <row r="2809" spans="1:20" s="61" customFormat="1" ht="17.25">
      <c r="A2809" s="183" t="s">
        <v>5851</v>
      </c>
      <c r="B2809" s="183" t="s">
        <v>5852</v>
      </c>
      <c r="C2809" s="183" t="s">
        <v>73</v>
      </c>
      <c r="D2809" s="183" t="s">
        <v>74</v>
      </c>
      <c r="E2809" s="184">
        <v>245</v>
      </c>
      <c r="F2809" s="184">
        <v>220</v>
      </c>
      <c r="G2809" s="188" t="s">
        <v>75</v>
      </c>
      <c r="H2809" s="185"/>
      <c r="I2809" s="184">
        <v>87.16</v>
      </c>
      <c r="J2809" s="184">
        <v>307.16</v>
      </c>
      <c r="K2809" s="185">
        <v>80</v>
      </c>
      <c r="L2809" s="185"/>
      <c r="M2809" s="186"/>
      <c r="N2809" s="61" t="s">
        <v>51</v>
      </c>
      <c r="P2809" s="175" t="s">
        <v>73</v>
      </c>
      <c r="T2809" s="176"/>
    </row>
    <row r="2810" spans="1:20" s="61" customFormat="1" ht="17.25">
      <c r="A2810" s="183" t="s">
        <v>5853</v>
      </c>
      <c r="B2810" s="183" t="s">
        <v>5854</v>
      </c>
      <c r="C2810" s="183" t="s">
        <v>261</v>
      </c>
      <c r="D2810" s="183" t="s">
        <v>262</v>
      </c>
      <c r="E2810" s="184">
        <v>250</v>
      </c>
      <c r="F2810" s="184">
        <v>210</v>
      </c>
      <c r="G2810" s="185" t="s">
        <v>268</v>
      </c>
      <c r="H2810" s="185"/>
      <c r="I2810" s="184">
        <v>54.49</v>
      </c>
      <c r="J2810" s="184">
        <v>264.49</v>
      </c>
      <c r="K2810" s="185">
        <v>115</v>
      </c>
      <c r="L2810" s="185"/>
      <c r="M2810" s="186"/>
      <c r="N2810" s="61" t="s">
        <v>51</v>
      </c>
      <c r="P2810" s="175" t="s">
        <v>261</v>
      </c>
      <c r="T2810" s="176"/>
    </row>
    <row r="2811" spans="1:20" s="61" customFormat="1" ht="17.25">
      <c r="A2811" s="183" t="s">
        <v>5855</v>
      </c>
      <c r="B2811" s="183" t="s">
        <v>5856</v>
      </c>
      <c r="C2811" s="183" t="s">
        <v>261</v>
      </c>
      <c r="D2811" s="183" t="s">
        <v>262</v>
      </c>
      <c r="E2811" s="184">
        <v>250</v>
      </c>
      <c r="F2811" s="184">
        <v>210</v>
      </c>
      <c r="G2811" s="185" t="s">
        <v>268</v>
      </c>
      <c r="H2811" s="185"/>
      <c r="I2811" s="184">
        <v>54.49</v>
      </c>
      <c r="J2811" s="184">
        <v>264.49</v>
      </c>
      <c r="K2811" s="185">
        <v>91</v>
      </c>
      <c r="L2811" s="185"/>
      <c r="M2811" s="186"/>
      <c r="N2811" s="61" t="s">
        <v>51</v>
      </c>
      <c r="P2811" s="175" t="s">
        <v>261</v>
      </c>
      <c r="T2811" s="176"/>
    </row>
    <row r="2812" spans="1:20" s="61" customFormat="1" ht="17.25">
      <c r="A2812" s="183" t="s">
        <v>5857</v>
      </c>
      <c r="B2812" s="183" t="s">
        <v>5858</v>
      </c>
      <c r="C2812" s="183" t="s">
        <v>261</v>
      </c>
      <c r="D2812" s="183" t="s">
        <v>262</v>
      </c>
      <c r="E2812" s="184">
        <v>250</v>
      </c>
      <c r="F2812" s="184">
        <v>210</v>
      </c>
      <c r="G2812" s="185" t="s">
        <v>268</v>
      </c>
      <c r="H2812" s="185"/>
      <c r="I2812" s="184">
        <v>54.49</v>
      </c>
      <c r="J2812" s="184">
        <v>264.49</v>
      </c>
      <c r="K2812" s="185">
        <v>22</v>
      </c>
      <c r="L2812" s="185"/>
      <c r="M2812" s="186"/>
      <c r="N2812" s="61" t="s">
        <v>51</v>
      </c>
      <c r="P2812" s="175" t="s">
        <v>261</v>
      </c>
      <c r="T2812" s="176"/>
    </row>
    <row r="2813" spans="1:20" s="61" customFormat="1" ht="17.25">
      <c r="A2813" s="183" t="s">
        <v>5859</v>
      </c>
      <c r="B2813" s="183" t="s">
        <v>5860</v>
      </c>
      <c r="C2813" s="183" t="s">
        <v>97</v>
      </c>
      <c r="D2813" s="183" t="s">
        <v>98</v>
      </c>
      <c r="E2813" s="184"/>
      <c r="F2813" s="184"/>
      <c r="G2813" s="185"/>
      <c r="H2813" s="185"/>
      <c r="I2813" s="184"/>
      <c r="J2813" s="184"/>
      <c r="K2813" s="185" t="s">
        <v>410</v>
      </c>
      <c r="L2813" s="185"/>
      <c r="M2813" s="186"/>
      <c r="N2813" s="61" t="s">
        <v>410</v>
      </c>
      <c r="P2813" s="175" t="s">
        <v>97</v>
      </c>
      <c r="T2813" s="176"/>
    </row>
    <row r="2814" spans="1:20" s="61" customFormat="1" ht="17.25">
      <c r="A2814" s="183" t="s">
        <v>5861</v>
      </c>
      <c r="B2814" s="183" t="s">
        <v>5862</v>
      </c>
      <c r="C2814" s="183" t="s">
        <v>97</v>
      </c>
      <c r="D2814" s="183" t="s">
        <v>98</v>
      </c>
      <c r="E2814" s="184">
        <v>310</v>
      </c>
      <c r="F2814" s="184">
        <v>225</v>
      </c>
      <c r="G2814" s="185" t="s">
        <v>356</v>
      </c>
      <c r="H2814" s="185"/>
      <c r="I2814" s="184">
        <v>103.4</v>
      </c>
      <c r="J2814" s="184">
        <v>328.4</v>
      </c>
      <c r="K2814" s="185">
        <v>143</v>
      </c>
      <c r="L2814" s="185"/>
      <c r="M2814" s="186"/>
      <c r="N2814" s="61" t="s">
        <v>51</v>
      </c>
      <c r="P2814" s="175" t="s">
        <v>97</v>
      </c>
      <c r="T2814" s="176"/>
    </row>
    <row r="2815" spans="1:20" s="61" customFormat="1" ht="17.25">
      <c r="A2815" s="183" t="s">
        <v>5863</v>
      </c>
      <c r="B2815" s="183" t="s">
        <v>5864</v>
      </c>
      <c r="C2815" s="183" t="s">
        <v>3386</v>
      </c>
      <c r="D2815" s="183" t="s">
        <v>3387</v>
      </c>
      <c r="E2815" s="184">
        <v>289.99</v>
      </c>
      <c r="F2815" s="184">
        <v>289.99</v>
      </c>
      <c r="G2815" s="185"/>
      <c r="H2815" s="185"/>
      <c r="I2815" s="184">
        <v>85.03</v>
      </c>
      <c r="J2815" s="184">
        <v>375.02</v>
      </c>
      <c r="K2815" s="185">
        <v>0</v>
      </c>
      <c r="L2815" s="185"/>
      <c r="M2815" s="186"/>
      <c r="N2815" s="61" t="s">
        <v>51</v>
      </c>
      <c r="P2815" s="175" t="s">
        <v>3386</v>
      </c>
      <c r="T2815" s="176"/>
    </row>
    <row r="2816" spans="1:20" s="61" customFormat="1" ht="17.25">
      <c r="A2816" s="183" t="s">
        <v>5865</v>
      </c>
      <c r="B2816" s="183" t="s">
        <v>5866</v>
      </c>
      <c r="C2816" s="183" t="s">
        <v>3386</v>
      </c>
      <c r="D2816" s="183" t="s">
        <v>3387</v>
      </c>
      <c r="E2816" s="184"/>
      <c r="F2816" s="184"/>
      <c r="G2816" s="185"/>
      <c r="H2816" s="185"/>
      <c r="I2816" s="184"/>
      <c r="J2816" s="184"/>
      <c r="K2816" s="185" t="s">
        <v>410</v>
      </c>
      <c r="L2816" s="185"/>
      <c r="M2816" s="186"/>
      <c r="N2816" s="61" t="s">
        <v>410</v>
      </c>
      <c r="P2816" s="175" t="s">
        <v>3386</v>
      </c>
      <c r="T2816" s="176"/>
    </row>
    <row r="2817" spans="1:20" s="61" customFormat="1" ht="17.25">
      <c r="A2817" s="183" t="s">
        <v>5867</v>
      </c>
      <c r="B2817" s="183" t="s">
        <v>5868</v>
      </c>
      <c r="C2817" s="183" t="s">
        <v>73</v>
      </c>
      <c r="D2817" s="183" t="s">
        <v>74</v>
      </c>
      <c r="E2817" s="184">
        <v>660</v>
      </c>
      <c r="F2817" s="184">
        <v>660</v>
      </c>
      <c r="G2817" s="185"/>
      <c r="H2817" s="185"/>
      <c r="I2817" s="184">
        <v>140.69</v>
      </c>
      <c r="J2817" s="184">
        <v>800.69</v>
      </c>
      <c r="K2817" s="185">
        <v>0</v>
      </c>
      <c r="L2817" s="185"/>
      <c r="M2817" s="186"/>
      <c r="N2817" s="61" t="s">
        <v>51</v>
      </c>
      <c r="P2817" s="175" t="s">
        <v>73</v>
      </c>
      <c r="T2817" s="176"/>
    </row>
    <row r="2818" spans="1:20" s="61" customFormat="1" ht="17.25">
      <c r="A2818" s="183" t="s">
        <v>5869</v>
      </c>
      <c r="B2818" s="183" t="s">
        <v>5870</v>
      </c>
      <c r="C2818" s="183" t="s">
        <v>73</v>
      </c>
      <c r="D2818" s="183" t="s">
        <v>74</v>
      </c>
      <c r="E2818" s="184"/>
      <c r="F2818" s="184"/>
      <c r="G2818" s="185"/>
      <c r="H2818" s="185"/>
      <c r="I2818" s="184"/>
      <c r="J2818" s="184"/>
      <c r="K2818" s="185" t="s">
        <v>410</v>
      </c>
      <c r="L2818" s="185"/>
      <c r="M2818" s="186"/>
      <c r="N2818" s="61" t="s">
        <v>410</v>
      </c>
      <c r="P2818" s="175" t="s">
        <v>73</v>
      </c>
      <c r="T2818" s="176"/>
    </row>
    <row r="2819" spans="1:20" s="61" customFormat="1" ht="17.25">
      <c r="A2819" s="183" t="s">
        <v>5871</v>
      </c>
      <c r="B2819" s="183" t="s">
        <v>5872</v>
      </c>
      <c r="C2819" s="183" t="s">
        <v>2576</v>
      </c>
      <c r="D2819" s="183" t="s">
        <v>2577</v>
      </c>
      <c r="E2819" s="184">
        <v>89.9</v>
      </c>
      <c r="F2819" s="184">
        <v>80.9</v>
      </c>
      <c r="G2819" s="185" t="s">
        <v>75</v>
      </c>
      <c r="H2819" s="185"/>
      <c r="I2819" s="184">
        <v>39.69</v>
      </c>
      <c r="J2819" s="184">
        <v>120.59</v>
      </c>
      <c r="K2819" s="185">
        <v>40</v>
      </c>
      <c r="L2819" s="185"/>
      <c r="M2819" s="186"/>
      <c r="N2819" s="61" t="s">
        <v>51</v>
      </c>
      <c r="P2819" s="175" t="s">
        <v>2576</v>
      </c>
      <c r="T2819" s="176"/>
    </row>
    <row r="2820" spans="1:20" s="61" customFormat="1" ht="17.25">
      <c r="A2820" s="183" t="s">
        <v>5873</v>
      </c>
      <c r="B2820" s="183" t="s">
        <v>5872</v>
      </c>
      <c r="C2820" s="183" t="s">
        <v>2576</v>
      </c>
      <c r="D2820" s="183" t="s">
        <v>2577</v>
      </c>
      <c r="E2820" s="184">
        <v>89.9</v>
      </c>
      <c r="F2820" s="184">
        <v>80.9</v>
      </c>
      <c r="G2820" s="188" t="s">
        <v>75</v>
      </c>
      <c r="H2820" s="185"/>
      <c r="I2820" s="184">
        <v>39.69</v>
      </c>
      <c r="J2820" s="184">
        <v>120.59</v>
      </c>
      <c r="K2820" s="185">
        <v>0</v>
      </c>
      <c r="L2820" s="185" t="s">
        <v>76</v>
      </c>
      <c r="M2820" s="186" t="s">
        <v>283</v>
      </c>
      <c r="N2820" s="61" t="s">
        <v>51</v>
      </c>
      <c r="P2820" s="175" t="s">
        <v>2576</v>
      </c>
      <c r="T2820" s="176"/>
    </row>
    <row r="2821" spans="1:20" s="61" customFormat="1" ht="17.25">
      <c r="A2821" s="183" t="s">
        <v>5874</v>
      </c>
      <c r="B2821" s="183" t="s">
        <v>5875</v>
      </c>
      <c r="C2821" s="183" t="s">
        <v>92</v>
      </c>
      <c r="D2821" s="183" t="s">
        <v>93</v>
      </c>
      <c r="E2821" s="184">
        <v>240</v>
      </c>
      <c r="F2821" s="184">
        <v>144</v>
      </c>
      <c r="G2821" s="188" t="s">
        <v>1321</v>
      </c>
      <c r="H2821" s="185"/>
      <c r="I2821" s="184">
        <v>100.76</v>
      </c>
      <c r="J2821" s="184">
        <v>244.76</v>
      </c>
      <c r="K2821" s="185">
        <v>19</v>
      </c>
      <c r="L2821" s="185"/>
      <c r="M2821" s="186"/>
      <c r="N2821" s="61" t="s">
        <v>51</v>
      </c>
      <c r="P2821" s="175" t="s">
        <v>92</v>
      </c>
      <c r="T2821" s="176"/>
    </row>
    <row r="2822" spans="1:20" s="61" customFormat="1" ht="17.25">
      <c r="A2822" s="183" t="s">
        <v>5876</v>
      </c>
      <c r="B2822" s="183" t="s">
        <v>5875</v>
      </c>
      <c r="C2822" s="183" t="s">
        <v>92</v>
      </c>
      <c r="D2822" s="183" t="s">
        <v>93</v>
      </c>
      <c r="E2822" s="184"/>
      <c r="F2822" s="184"/>
      <c r="G2822" s="188"/>
      <c r="H2822" s="185"/>
      <c r="I2822" s="184"/>
      <c r="J2822" s="184"/>
      <c r="K2822" s="185" t="s">
        <v>410</v>
      </c>
      <c r="L2822" s="185"/>
      <c r="M2822" s="186"/>
      <c r="N2822" s="61" t="s">
        <v>410</v>
      </c>
      <c r="P2822" s="175" t="s">
        <v>92</v>
      </c>
      <c r="T2822" s="176"/>
    </row>
    <row r="2823" spans="1:20" s="61" customFormat="1" ht="17.25">
      <c r="A2823" s="183" t="s">
        <v>5877</v>
      </c>
      <c r="B2823" s="183" t="s">
        <v>5878</v>
      </c>
      <c r="C2823" s="183" t="s">
        <v>73</v>
      </c>
      <c r="D2823" s="183" t="s">
        <v>74</v>
      </c>
      <c r="E2823" s="184">
        <v>328</v>
      </c>
      <c r="F2823" s="184">
        <v>300</v>
      </c>
      <c r="G2823" s="188" t="s">
        <v>55</v>
      </c>
      <c r="H2823" s="185"/>
      <c r="I2823" s="184">
        <v>95.25</v>
      </c>
      <c r="J2823" s="184">
        <v>395.25</v>
      </c>
      <c r="K2823" s="185">
        <v>61</v>
      </c>
      <c r="L2823" s="185"/>
      <c r="M2823" s="186"/>
      <c r="N2823" s="61" t="s">
        <v>51</v>
      </c>
      <c r="P2823" s="175" t="s">
        <v>73</v>
      </c>
      <c r="T2823" s="176"/>
    </row>
    <row r="2824" spans="1:20" s="61" customFormat="1" ht="17.25">
      <c r="A2824" s="183" t="s">
        <v>5879</v>
      </c>
      <c r="B2824" s="183" t="s">
        <v>5880</v>
      </c>
      <c r="C2824" s="183" t="s">
        <v>49</v>
      </c>
      <c r="D2824" s="183" t="s">
        <v>50</v>
      </c>
      <c r="E2824" s="184">
        <v>292</v>
      </c>
      <c r="F2824" s="184">
        <v>292</v>
      </c>
      <c r="G2824" s="188"/>
      <c r="H2824" s="185"/>
      <c r="I2824" s="184">
        <v>100.54</v>
      </c>
      <c r="J2824" s="184">
        <v>392.54</v>
      </c>
      <c r="K2824" s="185">
        <v>28</v>
      </c>
      <c r="L2824" s="185"/>
      <c r="M2824" s="186"/>
      <c r="N2824" s="61" t="s">
        <v>51</v>
      </c>
      <c r="P2824" s="175" t="s">
        <v>49</v>
      </c>
      <c r="T2824" s="176"/>
    </row>
    <row r="2825" spans="1:20" s="61" customFormat="1" ht="17.25">
      <c r="A2825" s="183" t="s">
        <v>5881</v>
      </c>
      <c r="B2825" s="183" t="s">
        <v>5882</v>
      </c>
      <c r="C2825" s="183" t="s">
        <v>49</v>
      </c>
      <c r="D2825" s="183" t="s">
        <v>50</v>
      </c>
      <c r="E2825" s="184">
        <v>293</v>
      </c>
      <c r="F2825" s="184">
        <v>293</v>
      </c>
      <c r="G2825" s="185"/>
      <c r="H2825" s="185"/>
      <c r="I2825" s="184">
        <v>100.54</v>
      </c>
      <c r="J2825" s="184">
        <v>393.54</v>
      </c>
      <c r="K2825" s="185">
        <v>0</v>
      </c>
      <c r="L2825" s="185"/>
      <c r="M2825" s="186"/>
      <c r="N2825" s="61" t="s">
        <v>51</v>
      </c>
      <c r="P2825" s="175" t="s">
        <v>49</v>
      </c>
      <c r="T2825" s="176"/>
    </row>
    <row r="2826" spans="1:20" s="61" customFormat="1" ht="17.25">
      <c r="A2826" s="183" t="s">
        <v>5883</v>
      </c>
      <c r="B2826" s="183" t="s">
        <v>5884</v>
      </c>
      <c r="C2826" s="183" t="s">
        <v>116</v>
      </c>
      <c r="D2826" s="183" t="s">
        <v>117</v>
      </c>
      <c r="E2826" s="184">
        <v>144</v>
      </c>
      <c r="F2826" s="184">
        <v>120</v>
      </c>
      <c r="G2826" s="185" t="s">
        <v>107</v>
      </c>
      <c r="H2826" s="185"/>
      <c r="I2826" s="184">
        <v>39.65</v>
      </c>
      <c r="J2826" s="184">
        <v>159.65</v>
      </c>
      <c r="K2826" s="185">
        <v>32</v>
      </c>
      <c r="L2826" s="185"/>
      <c r="M2826" s="186"/>
      <c r="N2826" s="61" t="s">
        <v>51</v>
      </c>
      <c r="P2826" s="175" t="s">
        <v>116</v>
      </c>
      <c r="T2826" s="176"/>
    </row>
    <row r="2827" spans="1:20" s="61" customFormat="1" ht="17.25">
      <c r="A2827" s="183" t="s">
        <v>5885</v>
      </c>
      <c r="B2827" s="183" t="s">
        <v>5886</v>
      </c>
      <c r="C2827" s="183" t="s">
        <v>116</v>
      </c>
      <c r="D2827" s="183" t="s">
        <v>117</v>
      </c>
      <c r="E2827" s="184">
        <v>154</v>
      </c>
      <c r="F2827" s="184">
        <v>120</v>
      </c>
      <c r="G2827" s="185" t="s">
        <v>203</v>
      </c>
      <c r="H2827" s="185"/>
      <c r="I2827" s="184">
        <v>39.65</v>
      </c>
      <c r="J2827" s="184">
        <v>159.65</v>
      </c>
      <c r="K2827" s="185">
        <v>54</v>
      </c>
      <c r="L2827" s="185" t="s">
        <v>76</v>
      </c>
      <c r="M2827" s="186" t="s">
        <v>1514</v>
      </c>
      <c r="N2827" s="61" t="s">
        <v>51</v>
      </c>
      <c r="P2827" s="175" t="s">
        <v>116</v>
      </c>
      <c r="T2827" s="176"/>
    </row>
    <row r="2828" spans="1:20" s="61" customFormat="1" ht="17.25">
      <c r="A2828" s="183" t="s">
        <v>5887</v>
      </c>
      <c r="B2828" s="183" t="s">
        <v>5888</v>
      </c>
      <c r="C2828" s="183" t="s">
        <v>5237</v>
      </c>
      <c r="D2828" s="183" t="s">
        <v>5238</v>
      </c>
      <c r="E2828" s="184">
        <v>269</v>
      </c>
      <c r="F2828" s="184">
        <v>269</v>
      </c>
      <c r="G2828" s="185"/>
      <c r="H2828" s="185"/>
      <c r="I2828" s="184">
        <v>91.19</v>
      </c>
      <c r="J2828" s="184">
        <v>360.19</v>
      </c>
      <c r="K2828" s="185">
        <v>0</v>
      </c>
      <c r="L2828" s="185" t="s">
        <v>76</v>
      </c>
      <c r="M2828" s="186" t="s">
        <v>865</v>
      </c>
      <c r="N2828" s="61" t="s">
        <v>51</v>
      </c>
      <c r="P2828" s="175" t="s">
        <v>5237</v>
      </c>
      <c r="T2828" s="176"/>
    </row>
    <row r="2829" spans="1:20" s="61" customFormat="1" ht="17.25">
      <c r="A2829" s="183" t="s">
        <v>5889</v>
      </c>
      <c r="B2829" s="183" t="s">
        <v>5890</v>
      </c>
      <c r="C2829" s="183" t="s">
        <v>5237</v>
      </c>
      <c r="D2829" s="183" t="s">
        <v>5238</v>
      </c>
      <c r="E2829" s="184"/>
      <c r="F2829" s="184"/>
      <c r="G2829" s="185"/>
      <c r="H2829" s="185"/>
      <c r="I2829" s="184"/>
      <c r="J2829" s="184"/>
      <c r="K2829" s="185" t="s">
        <v>410</v>
      </c>
      <c r="L2829" s="185"/>
      <c r="M2829" s="186"/>
      <c r="N2829" s="61" t="s">
        <v>410</v>
      </c>
      <c r="P2829" s="175" t="s">
        <v>5237</v>
      </c>
      <c r="T2829" s="176"/>
    </row>
    <row r="2830" spans="1:20" s="61" customFormat="1" ht="17.25">
      <c r="A2830" s="183" t="s">
        <v>5891</v>
      </c>
      <c r="B2830" s="183" t="s">
        <v>5892</v>
      </c>
      <c r="C2830" s="183" t="s">
        <v>261</v>
      </c>
      <c r="D2830" s="183" t="s">
        <v>262</v>
      </c>
      <c r="E2830" s="184"/>
      <c r="F2830" s="184"/>
      <c r="G2830" s="185"/>
      <c r="H2830" s="185"/>
      <c r="I2830" s="184"/>
      <c r="J2830" s="184"/>
      <c r="K2830" s="185" t="s">
        <v>410</v>
      </c>
      <c r="L2830" s="185"/>
      <c r="M2830" s="186"/>
      <c r="N2830" s="61" t="s">
        <v>410</v>
      </c>
      <c r="P2830" s="175" t="s">
        <v>261</v>
      </c>
      <c r="T2830" s="176"/>
    </row>
    <row r="2831" spans="1:20" s="61" customFormat="1" ht="17.25">
      <c r="A2831" s="183" t="s">
        <v>5893</v>
      </c>
      <c r="B2831" s="183" t="s">
        <v>5894</v>
      </c>
      <c r="C2831" s="183" t="s">
        <v>261</v>
      </c>
      <c r="D2831" s="183" t="s">
        <v>262</v>
      </c>
      <c r="E2831" s="184"/>
      <c r="F2831" s="184"/>
      <c r="G2831" s="185"/>
      <c r="H2831" s="185"/>
      <c r="I2831" s="184"/>
      <c r="J2831" s="184"/>
      <c r="K2831" s="185" t="s">
        <v>410</v>
      </c>
      <c r="L2831" s="185"/>
      <c r="M2831" s="186"/>
      <c r="N2831" s="61" t="s">
        <v>410</v>
      </c>
      <c r="P2831" s="175" t="s">
        <v>261</v>
      </c>
      <c r="T2831" s="176"/>
    </row>
    <row r="2832" spans="1:20" s="61" customFormat="1" ht="17.25">
      <c r="A2832" s="183" t="s">
        <v>5895</v>
      </c>
      <c r="B2832" s="183" t="s">
        <v>5896</v>
      </c>
      <c r="C2832" s="183" t="s">
        <v>261</v>
      </c>
      <c r="D2832" s="183" t="s">
        <v>262</v>
      </c>
      <c r="E2832" s="184"/>
      <c r="F2832" s="184"/>
      <c r="G2832" s="185"/>
      <c r="H2832" s="185"/>
      <c r="I2832" s="184"/>
      <c r="J2832" s="184"/>
      <c r="K2832" s="185" t="s">
        <v>410</v>
      </c>
      <c r="L2832" s="185"/>
      <c r="M2832" s="186"/>
      <c r="N2832" s="61" t="s">
        <v>410</v>
      </c>
      <c r="P2832" s="175" t="s">
        <v>261</v>
      </c>
      <c r="T2832" s="176"/>
    </row>
    <row r="2833" spans="1:20" s="61" customFormat="1" ht="17.25">
      <c r="A2833" s="183" t="s">
        <v>5897</v>
      </c>
      <c r="B2833" s="183" t="s">
        <v>5898</v>
      </c>
      <c r="C2833" s="183" t="s">
        <v>261</v>
      </c>
      <c r="D2833" s="183" t="s">
        <v>262</v>
      </c>
      <c r="E2833" s="184"/>
      <c r="F2833" s="184"/>
      <c r="G2833" s="185"/>
      <c r="H2833" s="185"/>
      <c r="I2833" s="184"/>
      <c r="J2833" s="184"/>
      <c r="K2833" s="185" t="s">
        <v>410</v>
      </c>
      <c r="L2833" s="185"/>
      <c r="M2833" s="186"/>
      <c r="N2833" s="61" t="s">
        <v>410</v>
      </c>
      <c r="P2833" s="175" t="s">
        <v>261</v>
      </c>
      <c r="T2833" s="176"/>
    </row>
    <row r="2834" spans="1:20" s="61" customFormat="1" ht="17.25">
      <c r="A2834" s="183" t="s">
        <v>5899</v>
      </c>
      <c r="B2834" s="183" t="s">
        <v>5900</v>
      </c>
      <c r="C2834" s="183" t="s">
        <v>2206</v>
      </c>
      <c r="D2834" s="183" t="s">
        <v>2207</v>
      </c>
      <c r="E2834" s="184">
        <v>185</v>
      </c>
      <c r="F2834" s="184">
        <v>170</v>
      </c>
      <c r="G2834" s="185" t="s">
        <v>55</v>
      </c>
      <c r="H2834" s="185"/>
      <c r="I2834" s="184">
        <v>103.2</v>
      </c>
      <c r="J2834" s="184">
        <v>273.2</v>
      </c>
      <c r="K2834" s="185">
        <v>2</v>
      </c>
      <c r="L2834" s="185"/>
      <c r="M2834" s="186"/>
      <c r="N2834" s="61" t="s">
        <v>51</v>
      </c>
      <c r="P2834" s="175" t="s">
        <v>2206</v>
      </c>
      <c r="T2834" s="176"/>
    </row>
    <row r="2835" spans="1:20" s="61" customFormat="1" ht="17.25">
      <c r="A2835" s="183" t="s">
        <v>5901</v>
      </c>
      <c r="B2835" s="183" t="s">
        <v>5902</v>
      </c>
      <c r="C2835" s="183" t="s">
        <v>2206</v>
      </c>
      <c r="D2835" s="183" t="s">
        <v>2207</v>
      </c>
      <c r="E2835" s="184">
        <v>185</v>
      </c>
      <c r="F2835" s="184">
        <v>170</v>
      </c>
      <c r="G2835" s="185" t="s">
        <v>55</v>
      </c>
      <c r="H2835" s="185"/>
      <c r="I2835" s="184">
        <v>103.2</v>
      </c>
      <c r="J2835" s="184">
        <v>273.2</v>
      </c>
      <c r="K2835" s="185">
        <v>0</v>
      </c>
      <c r="L2835" s="185"/>
      <c r="M2835" s="186"/>
      <c r="N2835" s="61" t="s">
        <v>51</v>
      </c>
      <c r="P2835" s="175" t="s">
        <v>2206</v>
      </c>
      <c r="T2835" s="176"/>
    </row>
    <row r="2836" spans="1:20" s="61" customFormat="1" ht="17.25">
      <c r="A2836" s="183" t="s">
        <v>5903</v>
      </c>
      <c r="B2836" s="183" t="s">
        <v>5904</v>
      </c>
      <c r="C2836" s="183" t="s">
        <v>2206</v>
      </c>
      <c r="D2836" s="183" t="s">
        <v>2207</v>
      </c>
      <c r="E2836" s="184">
        <v>185</v>
      </c>
      <c r="F2836" s="184">
        <v>170</v>
      </c>
      <c r="G2836" s="185" t="s">
        <v>55</v>
      </c>
      <c r="H2836" s="185"/>
      <c r="I2836" s="184">
        <v>103.2</v>
      </c>
      <c r="J2836" s="184">
        <v>273.2</v>
      </c>
      <c r="K2836" s="185">
        <v>59</v>
      </c>
      <c r="L2836" s="185"/>
      <c r="M2836" s="186"/>
      <c r="N2836" s="61" t="s">
        <v>51</v>
      </c>
      <c r="P2836" s="175" t="s">
        <v>2206</v>
      </c>
      <c r="T2836" s="176"/>
    </row>
    <row r="2837" spans="1:20" s="61" customFormat="1" ht="17.25">
      <c r="A2837" s="183" t="s">
        <v>5905</v>
      </c>
      <c r="B2837" s="183" t="s">
        <v>5906</v>
      </c>
      <c r="C2837" s="183" t="s">
        <v>261</v>
      </c>
      <c r="D2837" s="183" t="s">
        <v>262</v>
      </c>
      <c r="E2837" s="184"/>
      <c r="F2837" s="184"/>
      <c r="G2837" s="185"/>
      <c r="H2837" s="185"/>
      <c r="I2837" s="184"/>
      <c r="J2837" s="184"/>
      <c r="K2837" s="185" t="s">
        <v>410</v>
      </c>
      <c r="L2837" s="185"/>
      <c r="M2837" s="186"/>
      <c r="N2837" s="61" t="s">
        <v>410</v>
      </c>
      <c r="P2837" s="175" t="s">
        <v>261</v>
      </c>
      <c r="T2837" s="176"/>
    </row>
    <row r="2838" spans="1:20" s="61" customFormat="1" ht="17.25">
      <c r="A2838" s="183" t="s">
        <v>5907</v>
      </c>
      <c r="B2838" s="183" t="s">
        <v>5908</v>
      </c>
      <c r="C2838" s="183" t="s">
        <v>261</v>
      </c>
      <c r="D2838" s="183" t="s">
        <v>262</v>
      </c>
      <c r="E2838" s="184"/>
      <c r="F2838" s="184"/>
      <c r="G2838" s="185"/>
      <c r="H2838" s="185"/>
      <c r="I2838" s="184"/>
      <c r="J2838" s="184"/>
      <c r="K2838" s="185" t="s">
        <v>410</v>
      </c>
      <c r="L2838" s="185"/>
      <c r="M2838" s="186"/>
      <c r="N2838" s="61" t="s">
        <v>410</v>
      </c>
      <c r="P2838" s="175" t="s">
        <v>261</v>
      </c>
      <c r="T2838" s="176"/>
    </row>
    <row r="2839" spans="1:20" s="61" customFormat="1" ht="17.25">
      <c r="A2839" s="183" t="s">
        <v>5909</v>
      </c>
      <c r="B2839" s="183" t="s">
        <v>5910</v>
      </c>
      <c r="C2839" s="183" t="s">
        <v>179</v>
      </c>
      <c r="D2839" s="183" t="s">
        <v>179</v>
      </c>
      <c r="E2839" s="184"/>
      <c r="F2839" s="184"/>
      <c r="G2839" s="188"/>
      <c r="H2839" s="185"/>
      <c r="I2839" s="184"/>
      <c r="J2839" s="184"/>
      <c r="K2839" s="185" t="s">
        <v>410</v>
      </c>
      <c r="L2839" s="185"/>
      <c r="M2839" s="186"/>
      <c r="N2839" s="61" t="s">
        <v>410</v>
      </c>
      <c r="P2839" s="175" t="s">
        <v>179</v>
      </c>
      <c r="T2839" s="176"/>
    </row>
    <row r="2840" spans="1:20" s="61" customFormat="1" ht="17.25">
      <c r="A2840" s="183" t="s">
        <v>5911</v>
      </c>
      <c r="B2840" s="183" t="s">
        <v>5912</v>
      </c>
      <c r="C2840" s="183" t="s">
        <v>179</v>
      </c>
      <c r="D2840" s="183" t="s">
        <v>179</v>
      </c>
      <c r="E2840" s="184"/>
      <c r="F2840" s="184"/>
      <c r="G2840" s="185"/>
      <c r="H2840" s="185"/>
      <c r="I2840" s="184"/>
      <c r="J2840" s="184"/>
      <c r="K2840" s="185" t="s">
        <v>410</v>
      </c>
      <c r="L2840" s="185"/>
      <c r="M2840" s="186"/>
      <c r="N2840" s="61" t="s">
        <v>410</v>
      </c>
      <c r="P2840" s="175" t="s">
        <v>179</v>
      </c>
      <c r="T2840" s="176"/>
    </row>
    <row r="2841" spans="1:20" s="61" customFormat="1" ht="17.25">
      <c r="A2841" s="183" t="s">
        <v>5913</v>
      </c>
      <c r="B2841" s="183" t="s">
        <v>5914</v>
      </c>
      <c r="C2841" s="183" t="s">
        <v>985</v>
      </c>
      <c r="D2841" s="183" t="s">
        <v>986</v>
      </c>
      <c r="E2841" s="184">
        <v>270</v>
      </c>
      <c r="F2841" s="184">
        <v>270</v>
      </c>
      <c r="G2841" s="185"/>
      <c r="H2841" s="185"/>
      <c r="I2841" s="184">
        <v>77.69</v>
      </c>
      <c r="J2841" s="184">
        <v>347.69</v>
      </c>
      <c r="K2841" s="185">
        <v>34</v>
      </c>
      <c r="L2841" s="185" t="s">
        <v>76</v>
      </c>
      <c r="M2841" s="186" t="s">
        <v>681</v>
      </c>
      <c r="N2841" s="61" t="s">
        <v>51</v>
      </c>
      <c r="P2841" s="175" t="s">
        <v>985</v>
      </c>
      <c r="T2841" s="176"/>
    </row>
    <row r="2842" spans="1:20" s="61" customFormat="1" ht="17.25">
      <c r="A2842" s="183" t="s">
        <v>5915</v>
      </c>
      <c r="B2842" s="183" t="s">
        <v>5916</v>
      </c>
      <c r="C2842" s="183" t="s">
        <v>985</v>
      </c>
      <c r="D2842" s="183" t="s">
        <v>986</v>
      </c>
      <c r="E2842" s="184">
        <v>540</v>
      </c>
      <c r="F2842" s="184">
        <v>540</v>
      </c>
      <c r="G2842" s="185"/>
      <c r="H2842" s="185"/>
      <c r="I2842" s="184">
        <v>155.38</v>
      </c>
      <c r="J2842" s="184">
        <v>695.38</v>
      </c>
      <c r="K2842" s="185">
        <v>17</v>
      </c>
      <c r="L2842" s="185" t="s">
        <v>57</v>
      </c>
      <c r="M2842" s="186" t="s">
        <v>681</v>
      </c>
      <c r="N2842" s="61" t="s">
        <v>51</v>
      </c>
      <c r="P2842" s="175" t="s">
        <v>985</v>
      </c>
      <c r="T2842" s="176"/>
    </row>
    <row r="2843" spans="1:20" s="61" customFormat="1" ht="17.25">
      <c r="A2843" s="183" t="s">
        <v>5917</v>
      </c>
      <c r="B2843" s="183" t="s">
        <v>5918</v>
      </c>
      <c r="C2843" s="183" t="s">
        <v>757</v>
      </c>
      <c r="D2843" s="183" t="s">
        <v>758</v>
      </c>
      <c r="E2843" s="184">
        <v>159</v>
      </c>
      <c r="F2843" s="184">
        <v>159</v>
      </c>
      <c r="G2843" s="185"/>
      <c r="H2843" s="185"/>
      <c r="I2843" s="184">
        <v>70.48</v>
      </c>
      <c r="J2843" s="184">
        <v>229.48</v>
      </c>
      <c r="K2843" s="185">
        <v>56</v>
      </c>
      <c r="L2843" s="185"/>
      <c r="M2843" s="186"/>
      <c r="N2843" s="61" t="s">
        <v>51</v>
      </c>
      <c r="P2843" s="175" t="s">
        <v>757</v>
      </c>
      <c r="T2843" s="176"/>
    </row>
    <row r="2844" spans="1:20" s="61" customFormat="1" ht="17.25">
      <c r="A2844" s="183" t="s">
        <v>5919</v>
      </c>
      <c r="B2844" s="183" t="s">
        <v>5920</v>
      </c>
      <c r="C2844" s="183" t="s">
        <v>757</v>
      </c>
      <c r="D2844" s="183" t="s">
        <v>758</v>
      </c>
      <c r="E2844" s="184">
        <v>159</v>
      </c>
      <c r="F2844" s="184">
        <v>159</v>
      </c>
      <c r="G2844" s="185"/>
      <c r="H2844" s="185"/>
      <c r="I2844" s="184">
        <v>70.48</v>
      </c>
      <c r="J2844" s="184">
        <v>229.48</v>
      </c>
      <c r="K2844" s="185">
        <v>50</v>
      </c>
      <c r="L2844" s="185"/>
      <c r="M2844" s="186"/>
      <c r="N2844" s="61" t="s">
        <v>51</v>
      </c>
      <c r="P2844" s="175" t="s">
        <v>757</v>
      </c>
      <c r="T2844" s="176"/>
    </row>
    <row r="2845" spans="1:20" s="61" customFormat="1" ht="17.25">
      <c r="A2845" s="183" t="s">
        <v>5921</v>
      </c>
      <c r="B2845" s="183" t="s">
        <v>5922</v>
      </c>
      <c r="C2845" s="183" t="s">
        <v>757</v>
      </c>
      <c r="D2845" s="183" t="s">
        <v>758</v>
      </c>
      <c r="E2845" s="184">
        <v>175</v>
      </c>
      <c r="F2845" s="184">
        <v>175</v>
      </c>
      <c r="G2845" s="185"/>
      <c r="H2845" s="185"/>
      <c r="I2845" s="184">
        <v>76.43</v>
      </c>
      <c r="J2845" s="184">
        <v>251.43</v>
      </c>
      <c r="K2845" s="185">
        <v>91</v>
      </c>
      <c r="L2845" s="185"/>
      <c r="M2845" s="186"/>
      <c r="N2845" s="61" t="s">
        <v>51</v>
      </c>
      <c r="P2845" s="175" t="s">
        <v>757</v>
      </c>
      <c r="T2845" s="176"/>
    </row>
    <row r="2846" spans="1:20" s="61" customFormat="1" ht="17.25">
      <c r="A2846" s="183" t="s">
        <v>5923</v>
      </c>
      <c r="B2846" s="183" t="s">
        <v>5924</v>
      </c>
      <c r="C2846" s="183" t="s">
        <v>757</v>
      </c>
      <c r="D2846" s="183" t="s">
        <v>758</v>
      </c>
      <c r="E2846" s="184">
        <v>175</v>
      </c>
      <c r="F2846" s="184">
        <v>175</v>
      </c>
      <c r="G2846" s="185"/>
      <c r="H2846" s="185"/>
      <c r="I2846" s="184">
        <v>76.43</v>
      </c>
      <c r="J2846" s="184">
        <v>251.43</v>
      </c>
      <c r="K2846" s="185">
        <v>83</v>
      </c>
      <c r="L2846" s="185"/>
      <c r="M2846" s="186"/>
      <c r="N2846" s="61" t="s">
        <v>51</v>
      </c>
      <c r="P2846" s="175" t="s">
        <v>757</v>
      </c>
      <c r="T2846" s="176"/>
    </row>
    <row r="2847" spans="1:20" s="61" customFormat="1" ht="17.25">
      <c r="A2847" s="183" t="s">
        <v>5925</v>
      </c>
      <c r="B2847" s="183" t="s">
        <v>5926</v>
      </c>
      <c r="C2847" s="183" t="s">
        <v>757</v>
      </c>
      <c r="D2847" s="183" t="s">
        <v>758</v>
      </c>
      <c r="E2847" s="184"/>
      <c r="F2847" s="184"/>
      <c r="G2847" s="185"/>
      <c r="H2847" s="185"/>
      <c r="I2847" s="184"/>
      <c r="J2847" s="184"/>
      <c r="K2847" s="185" t="s">
        <v>410</v>
      </c>
      <c r="L2847" s="185"/>
      <c r="M2847" s="186"/>
      <c r="N2847" s="61" t="s">
        <v>410</v>
      </c>
      <c r="P2847" s="175" t="s">
        <v>757</v>
      </c>
      <c r="T2847" s="176"/>
    </row>
    <row r="2848" spans="1:20" s="61" customFormat="1" ht="17.25">
      <c r="A2848" s="183" t="s">
        <v>5927</v>
      </c>
      <c r="B2848" s="183" t="s">
        <v>5928</v>
      </c>
      <c r="C2848" s="183" t="s">
        <v>757</v>
      </c>
      <c r="D2848" s="183" t="s">
        <v>758</v>
      </c>
      <c r="E2848" s="184"/>
      <c r="F2848" s="184"/>
      <c r="G2848" s="185"/>
      <c r="H2848" s="185"/>
      <c r="I2848" s="184"/>
      <c r="J2848" s="184"/>
      <c r="K2848" s="185" t="s">
        <v>410</v>
      </c>
      <c r="L2848" s="185"/>
      <c r="M2848" s="186"/>
      <c r="N2848" s="61" t="s">
        <v>410</v>
      </c>
      <c r="P2848" s="175" t="s">
        <v>757</v>
      </c>
      <c r="T2848" s="176"/>
    </row>
    <row r="2849" spans="1:20" s="61" customFormat="1" ht="17.25">
      <c r="A2849" s="183" t="s">
        <v>5929</v>
      </c>
      <c r="B2849" s="183" t="s">
        <v>5930</v>
      </c>
      <c r="C2849" s="183" t="s">
        <v>757</v>
      </c>
      <c r="D2849" s="183" t="s">
        <v>758</v>
      </c>
      <c r="E2849" s="184"/>
      <c r="F2849" s="184"/>
      <c r="G2849" s="185"/>
      <c r="H2849" s="185"/>
      <c r="I2849" s="184"/>
      <c r="J2849" s="184"/>
      <c r="K2849" s="185" t="s">
        <v>410</v>
      </c>
      <c r="L2849" s="185"/>
      <c r="M2849" s="186"/>
      <c r="N2849" s="61" t="s">
        <v>410</v>
      </c>
      <c r="P2849" s="175" t="s">
        <v>757</v>
      </c>
      <c r="T2849" s="176"/>
    </row>
    <row r="2850" spans="1:20" s="61" customFormat="1" ht="17.25">
      <c r="A2850" s="183" t="s">
        <v>5931</v>
      </c>
      <c r="B2850" s="183" t="s">
        <v>5932</v>
      </c>
      <c r="C2850" s="183" t="s">
        <v>757</v>
      </c>
      <c r="D2850" s="183" t="s">
        <v>758</v>
      </c>
      <c r="E2850" s="184"/>
      <c r="F2850" s="184"/>
      <c r="G2850" s="185"/>
      <c r="H2850" s="185"/>
      <c r="I2850" s="184"/>
      <c r="J2850" s="184"/>
      <c r="K2850" s="185" t="s">
        <v>410</v>
      </c>
      <c r="L2850" s="185"/>
      <c r="M2850" s="186"/>
      <c r="N2850" s="61" t="s">
        <v>410</v>
      </c>
      <c r="P2850" s="175" t="s">
        <v>757</v>
      </c>
      <c r="T2850" s="176"/>
    </row>
    <row r="2851" spans="1:20" s="61" customFormat="1" ht="17.25">
      <c r="A2851" s="183" t="s">
        <v>5933</v>
      </c>
      <c r="B2851" s="183" t="s">
        <v>5934</v>
      </c>
      <c r="C2851" s="183" t="s">
        <v>757</v>
      </c>
      <c r="D2851" s="183" t="s">
        <v>758</v>
      </c>
      <c r="E2851" s="184">
        <v>220</v>
      </c>
      <c r="F2851" s="184">
        <v>220</v>
      </c>
      <c r="G2851" s="185"/>
      <c r="H2851" s="185"/>
      <c r="I2851" s="184">
        <v>81.44</v>
      </c>
      <c r="J2851" s="184">
        <v>301.44</v>
      </c>
      <c r="K2851" s="185">
        <v>153</v>
      </c>
      <c r="L2851" s="185"/>
      <c r="M2851" s="186"/>
      <c r="N2851" s="61" t="s">
        <v>51</v>
      </c>
      <c r="P2851" s="175" t="s">
        <v>757</v>
      </c>
      <c r="T2851" s="176"/>
    </row>
    <row r="2852" spans="1:20" s="61" customFormat="1" ht="17.25">
      <c r="A2852" s="183" t="s">
        <v>5935</v>
      </c>
      <c r="B2852" s="183" t="s">
        <v>5936</v>
      </c>
      <c r="C2852" s="183" t="s">
        <v>757</v>
      </c>
      <c r="D2852" s="183" t="s">
        <v>758</v>
      </c>
      <c r="E2852" s="184">
        <v>220</v>
      </c>
      <c r="F2852" s="184">
        <v>220</v>
      </c>
      <c r="G2852" s="185"/>
      <c r="H2852" s="185"/>
      <c r="I2852" s="184">
        <v>81.44</v>
      </c>
      <c r="J2852" s="184">
        <v>301.44</v>
      </c>
      <c r="K2852" s="185">
        <v>155</v>
      </c>
      <c r="L2852" s="185"/>
      <c r="M2852" s="186"/>
      <c r="N2852" s="61" t="s">
        <v>51</v>
      </c>
      <c r="P2852" s="175" t="s">
        <v>757</v>
      </c>
      <c r="T2852" s="176"/>
    </row>
    <row r="2853" spans="1:20" s="61" customFormat="1" ht="17.25">
      <c r="A2853" s="183" t="s">
        <v>5937</v>
      </c>
      <c r="B2853" s="183" t="s">
        <v>5938</v>
      </c>
      <c r="C2853" s="183" t="s">
        <v>757</v>
      </c>
      <c r="D2853" s="183" t="s">
        <v>758</v>
      </c>
      <c r="E2853" s="184"/>
      <c r="F2853" s="184"/>
      <c r="G2853" s="185"/>
      <c r="H2853" s="185"/>
      <c r="I2853" s="184"/>
      <c r="J2853" s="184"/>
      <c r="K2853" s="185" t="s">
        <v>410</v>
      </c>
      <c r="L2853" s="185"/>
      <c r="M2853" s="186"/>
      <c r="N2853" s="61" t="s">
        <v>410</v>
      </c>
      <c r="P2853" s="175" t="s">
        <v>757</v>
      </c>
      <c r="T2853" s="176"/>
    </row>
    <row r="2854" spans="1:20" s="61" customFormat="1" ht="17.25">
      <c r="A2854" s="183" t="s">
        <v>5939</v>
      </c>
      <c r="B2854" s="183" t="s">
        <v>5940</v>
      </c>
      <c r="C2854" s="183" t="s">
        <v>757</v>
      </c>
      <c r="D2854" s="183" t="s">
        <v>758</v>
      </c>
      <c r="E2854" s="184"/>
      <c r="F2854" s="184"/>
      <c r="G2854" s="185"/>
      <c r="H2854" s="185"/>
      <c r="I2854" s="184"/>
      <c r="J2854" s="184"/>
      <c r="K2854" s="185" t="s">
        <v>410</v>
      </c>
      <c r="L2854" s="185"/>
      <c r="M2854" s="186"/>
      <c r="N2854" s="61" t="s">
        <v>410</v>
      </c>
      <c r="P2854" s="175" t="s">
        <v>757</v>
      </c>
      <c r="T2854" s="176"/>
    </row>
    <row r="2855" spans="1:20" s="61" customFormat="1" ht="17.25">
      <c r="A2855" s="183" t="s">
        <v>5941</v>
      </c>
      <c r="B2855" s="183" t="s">
        <v>5942</v>
      </c>
      <c r="C2855" s="183" t="s">
        <v>757</v>
      </c>
      <c r="D2855" s="183" t="s">
        <v>758</v>
      </c>
      <c r="E2855" s="184"/>
      <c r="F2855" s="184"/>
      <c r="G2855" s="185"/>
      <c r="H2855" s="185"/>
      <c r="I2855" s="184"/>
      <c r="J2855" s="184"/>
      <c r="K2855" s="185" t="s">
        <v>410</v>
      </c>
      <c r="L2855" s="185"/>
      <c r="M2855" s="186"/>
      <c r="N2855" s="61" t="s">
        <v>410</v>
      </c>
      <c r="P2855" s="175" t="s">
        <v>757</v>
      </c>
      <c r="T2855" s="176"/>
    </row>
    <row r="2856" spans="1:20" s="61" customFormat="1" ht="17.25">
      <c r="A2856" s="183" t="s">
        <v>5943</v>
      </c>
      <c r="B2856" s="183" t="s">
        <v>5944</v>
      </c>
      <c r="C2856" s="183" t="s">
        <v>757</v>
      </c>
      <c r="D2856" s="183" t="s">
        <v>758</v>
      </c>
      <c r="E2856" s="184">
        <v>229</v>
      </c>
      <c r="F2856" s="184">
        <v>229</v>
      </c>
      <c r="G2856" s="185"/>
      <c r="H2856" s="185"/>
      <c r="I2856" s="184">
        <v>95.39</v>
      </c>
      <c r="J2856" s="184">
        <v>324.39</v>
      </c>
      <c r="K2856" s="185">
        <v>80</v>
      </c>
      <c r="L2856" s="185"/>
      <c r="M2856" s="186"/>
      <c r="N2856" s="61" t="s">
        <v>51</v>
      </c>
      <c r="P2856" s="175" t="s">
        <v>757</v>
      </c>
      <c r="T2856" s="176"/>
    </row>
    <row r="2857" spans="1:20" s="61" customFormat="1" ht="17.25">
      <c r="A2857" s="183" t="s">
        <v>5945</v>
      </c>
      <c r="B2857" s="183" t="s">
        <v>5946</v>
      </c>
      <c r="C2857" s="183" t="s">
        <v>757</v>
      </c>
      <c r="D2857" s="183" t="s">
        <v>758</v>
      </c>
      <c r="E2857" s="184"/>
      <c r="F2857" s="184"/>
      <c r="G2857" s="185"/>
      <c r="H2857" s="185"/>
      <c r="I2857" s="184"/>
      <c r="J2857" s="184"/>
      <c r="K2857" s="185" t="s">
        <v>410</v>
      </c>
      <c r="L2857" s="185"/>
      <c r="M2857" s="186"/>
      <c r="N2857" s="61" t="s">
        <v>410</v>
      </c>
      <c r="P2857" s="175" t="s">
        <v>757</v>
      </c>
      <c r="T2857" s="176"/>
    </row>
    <row r="2858" spans="1:20" s="61" customFormat="1" ht="17.25">
      <c r="A2858" s="183" t="s">
        <v>5947</v>
      </c>
      <c r="B2858" s="183" t="s">
        <v>5948</v>
      </c>
      <c r="C2858" s="183" t="s">
        <v>757</v>
      </c>
      <c r="D2858" s="183" t="s">
        <v>758</v>
      </c>
      <c r="E2858" s="184">
        <v>229</v>
      </c>
      <c r="F2858" s="184">
        <v>229</v>
      </c>
      <c r="G2858" s="185"/>
      <c r="H2858" s="185"/>
      <c r="I2858" s="184">
        <v>95.39</v>
      </c>
      <c r="J2858" s="184">
        <v>324.39</v>
      </c>
      <c r="K2858" s="185">
        <v>84</v>
      </c>
      <c r="L2858" s="185"/>
      <c r="M2858" s="186"/>
      <c r="N2858" s="61" t="s">
        <v>51</v>
      </c>
      <c r="P2858" s="175" t="s">
        <v>757</v>
      </c>
      <c r="T2858" s="176"/>
    </row>
    <row r="2859" spans="1:20" s="61" customFormat="1" ht="17.25">
      <c r="A2859" s="183" t="s">
        <v>5949</v>
      </c>
      <c r="B2859" s="183" t="s">
        <v>5950</v>
      </c>
      <c r="C2859" s="183" t="s">
        <v>1223</v>
      </c>
      <c r="D2859" s="183" t="s">
        <v>1224</v>
      </c>
      <c r="E2859" s="184"/>
      <c r="F2859" s="184"/>
      <c r="G2859" s="185"/>
      <c r="H2859" s="185"/>
      <c r="I2859" s="184"/>
      <c r="J2859" s="184"/>
      <c r="K2859" s="185" t="s">
        <v>410</v>
      </c>
      <c r="L2859" s="185"/>
      <c r="M2859" s="186"/>
      <c r="N2859" s="61" t="s">
        <v>410</v>
      </c>
      <c r="P2859" s="175" t="s">
        <v>1223</v>
      </c>
      <c r="T2859" s="176"/>
    </row>
    <row r="2860" spans="1:20" s="61" customFormat="1" ht="17.25">
      <c r="A2860" s="183" t="s">
        <v>5951</v>
      </c>
      <c r="B2860" s="183" t="s">
        <v>5952</v>
      </c>
      <c r="C2860" s="183" t="s">
        <v>1223</v>
      </c>
      <c r="D2860" s="183" t="s">
        <v>1224</v>
      </c>
      <c r="E2860" s="184"/>
      <c r="F2860" s="184"/>
      <c r="G2860" s="185"/>
      <c r="H2860" s="185"/>
      <c r="I2860" s="184"/>
      <c r="J2860" s="184"/>
      <c r="K2860" s="185" t="s">
        <v>410</v>
      </c>
      <c r="L2860" s="185"/>
      <c r="M2860" s="186"/>
      <c r="N2860" s="61" t="s">
        <v>410</v>
      </c>
      <c r="P2860" s="175" t="s">
        <v>1223</v>
      </c>
      <c r="T2860" s="176"/>
    </row>
    <row r="2861" spans="1:20" s="61" customFormat="1" ht="17.25">
      <c r="A2861" s="183" t="s">
        <v>5953</v>
      </c>
      <c r="B2861" s="183" t="s">
        <v>5954</v>
      </c>
      <c r="C2861" s="183" t="s">
        <v>1223</v>
      </c>
      <c r="D2861" s="183" t="s">
        <v>1224</v>
      </c>
      <c r="E2861" s="184"/>
      <c r="F2861" s="184"/>
      <c r="G2861" s="185"/>
      <c r="H2861" s="185"/>
      <c r="I2861" s="184"/>
      <c r="J2861" s="184"/>
      <c r="K2861" s="185" t="s">
        <v>410</v>
      </c>
      <c r="L2861" s="185"/>
      <c r="M2861" s="186"/>
      <c r="N2861" s="61" t="s">
        <v>410</v>
      </c>
      <c r="P2861" s="175" t="s">
        <v>1223</v>
      </c>
      <c r="T2861" s="176"/>
    </row>
    <row r="2862" spans="1:20" s="61" customFormat="1" ht="17.25">
      <c r="A2862" s="183" t="s">
        <v>5955</v>
      </c>
      <c r="B2862" s="183" t="s">
        <v>5956</v>
      </c>
      <c r="C2862" s="183" t="s">
        <v>1223</v>
      </c>
      <c r="D2862" s="183" t="s">
        <v>1224</v>
      </c>
      <c r="E2862" s="184"/>
      <c r="F2862" s="184"/>
      <c r="G2862" s="185"/>
      <c r="H2862" s="185"/>
      <c r="I2862" s="184"/>
      <c r="J2862" s="184"/>
      <c r="K2862" s="185" t="s">
        <v>410</v>
      </c>
      <c r="L2862" s="185"/>
      <c r="M2862" s="186"/>
      <c r="N2862" s="61" t="s">
        <v>410</v>
      </c>
      <c r="P2862" s="175" t="s">
        <v>1223</v>
      </c>
      <c r="T2862" s="176"/>
    </row>
    <row r="2863" spans="1:20" s="61" customFormat="1" ht="17.25">
      <c r="A2863" s="183" t="s">
        <v>5957</v>
      </c>
      <c r="B2863" s="183" t="s">
        <v>5958</v>
      </c>
      <c r="C2863" s="183" t="s">
        <v>1223</v>
      </c>
      <c r="D2863" s="183" t="s">
        <v>1224</v>
      </c>
      <c r="E2863" s="184">
        <v>420</v>
      </c>
      <c r="F2863" s="184">
        <v>420</v>
      </c>
      <c r="G2863" s="185"/>
      <c r="H2863" s="185"/>
      <c r="I2863" s="184">
        <v>205.37</v>
      </c>
      <c r="J2863" s="184">
        <v>625.37</v>
      </c>
      <c r="K2863" s="185">
        <v>6</v>
      </c>
      <c r="L2863" s="185"/>
      <c r="M2863" s="186"/>
      <c r="N2863" s="61" t="s">
        <v>51</v>
      </c>
      <c r="P2863" s="175" t="s">
        <v>1223</v>
      </c>
      <c r="T2863" s="176"/>
    </row>
    <row r="2864" spans="1:20" s="61" customFormat="1" ht="17.25">
      <c r="A2864" s="183" t="s">
        <v>5959</v>
      </c>
      <c r="B2864" s="183" t="s">
        <v>5960</v>
      </c>
      <c r="C2864" s="183" t="s">
        <v>1223</v>
      </c>
      <c r="D2864" s="183" t="s">
        <v>1224</v>
      </c>
      <c r="E2864" s="184">
        <v>420</v>
      </c>
      <c r="F2864" s="184">
        <v>420</v>
      </c>
      <c r="G2864" s="185"/>
      <c r="H2864" s="185"/>
      <c r="I2864" s="184">
        <v>205.37</v>
      </c>
      <c r="J2864" s="184">
        <v>625.37</v>
      </c>
      <c r="K2864" s="185">
        <v>2</v>
      </c>
      <c r="L2864" s="185"/>
      <c r="M2864" s="186"/>
      <c r="N2864" s="61" t="s">
        <v>51</v>
      </c>
      <c r="P2864" s="175" t="s">
        <v>1223</v>
      </c>
      <c r="T2864" s="176"/>
    </row>
    <row r="2865" spans="1:20" s="61" customFormat="1" ht="17.25">
      <c r="A2865" s="183" t="s">
        <v>5961</v>
      </c>
      <c r="B2865" s="183" t="s">
        <v>5962</v>
      </c>
      <c r="C2865" s="183" t="s">
        <v>1223</v>
      </c>
      <c r="D2865" s="183" t="s">
        <v>1224</v>
      </c>
      <c r="E2865" s="184">
        <v>295</v>
      </c>
      <c r="F2865" s="184">
        <v>275</v>
      </c>
      <c r="G2865" s="185" t="s">
        <v>126</v>
      </c>
      <c r="H2865" s="185"/>
      <c r="I2865" s="184">
        <v>118.68</v>
      </c>
      <c r="J2865" s="184">
        <v>393.68</v>
      </c>
      <c r="K2865" s="185">
        <v>0</v>
      </c>
      <c r="L2865" s="185"/>
      <c r="M2865" s="186"/>
      <c r="N2865" s="61" t="s">
        <v>51</v>
      </c>
      <c r="P2865" s="175" t="s">
        <v>1223</v>
      </c>
      <c r="T2865" s="176"/>
    </row>
    <row r="2866" spans="1:20" s="61" customFormat="1" ht="17.25">
      <c r="A2866" s="183" t="s">
        <v>5963</v>
      </c>
      <c r="B2866" s="183" t="s">
        <v>5964</v>
      </c>
      <c r="C2866" s="183" t="s">
        <v>1223</v>
      </c>
      <c r="D2866" s="183" t="s">
        <v>1224</v>
      </c>
      <c r="E2866" s="184">
        <v>175</v>
      </c>
      <c r="F2866" s="184">
        <v>150</v>
      </c>
      <c r="G2866" s="185" t="s">
        <v>88</v>
      </c>
      <c r="H2866" s="185" t="s">
        <v>689</v>
      </c>
      <c r="I2866" s="184">
        <v>101.97</v>
      </c>
      <c r="J2866" s="184">
        <v>251.97</v>
      </c>
      <c r="K2866" s="185">
        <v>113</v>
      </c>
      <c r="L2866" s="185"/>
      <c r="M2866" s="186"/>
      <c r="N2866" s="61" t="s">
        <v>51</v>
      </c>
      <c r="P2866" s="175" t="s">
        <v>1223</v>
      </c>
      <c r="T2866" s="176"/>
    </row>
    <row r="2867" spans="1:20" s="61" customFormat="1" ht="17.25">
      <c r="A2867" s="183" t="s">
        <v>5965</v>
      </c>
      <c r="B2867" s="183" t="s">
        <v>5966</v>
      </c>
      <c r="C2867" s="183" t="s">
        <v>1223</v>
      </c>
      <c r="D2867" s="183" t="s">
        <v>1224</v>
      </c>
      <c r="E2867" s="184">
        <v>175</v>
      </c>
      <c r="F2867" s="184">
        <v>135</v>
      </c>
      <c r="G2867" s="185" t="s">
        <v>203</v>
      </c>
      <c r="H2867" s="185" t="s">
        <v>689</v>
      </c>
      <c r="I2867" s="184">
        <v>101.97</v>
      </c>
      <c r="J2867" s="184">
        <v>236.97</v>
      </c>
      <c r="K2867" s="185">
        <v>108</v>
      </c>
      <c r="L2867" s="185"/>
      <c r="M2867" s="186"/>
      <c r="N2867" s="61" t="s">
        <v>51</v>
      </c>
      <c r="P2867" s="175" t="s">
        <v>1223</v>
      </c>
      <c r="T2867" s="176"/>
    </row>
    <row r="2868" spans="1:20" s="61" customFormat="1" ht="17.25">
      <c r="A2868" s="183" t="s">
        <v>5967</v>
      </c>
      <c r="B2868" s="183" t="s">
        <v>5968</v>
      </c>
      <c r="C2868" s="183" t="s">
        <v>1223</v>
      </c>
      <c r="D2868" s="183" t="s">
        <v>1224</v>
      </c>
      <c r="E2868" s="184">
        <v>175</v>
      </c>
      <c r="F2868" s="184">
        <v>175</v>
      </c>
      <c r="G2868" s="185"/>
      <c r="H2868" s="185"/>
      <c r="I2868" s="184">
        <v>101.97</v>
      </c>
      <c r="J2868" s="184">
        <v>276.97</v>
      </c>
      <c r="K2868" s="185">
        <v>45</v>
      </c>
      <c r="L2868" s="185"/>
      <c r="M2868" s="186"/>
      <c r="N2868" s="61" t="s">
        <v>51</v>
      </c>
      <c r="P2868" s="175" t="s">
        <v>1223</v>
      </c>
      <c r="T2868" s="176"/>
    </row>
    <row r="2869" spans="1:20" s="61" customFormat="1" ht="17.25">
      <c r="A2869" s="183" t="s">
        <v>5969</v>
      </c>
      <c r="B2869" s="183" t="s">
        <v>5970</v>
      </c>
      <c r="C2869" s="183" t="s">
        <v>1223</v>
      </c>
      <c r="D2869" s="183" t="s">
        <v>1224</v>
      </c>
      <c r="E2869" s="184">
        <v>155</v>
      </c>
      <c r="F2869" s="184">
        <v>155</v>
      </c>
      <c r="G2869" s="185"/>
      <c r="H2869" s="185"/>
      <c r="I2869" s="184">
        <v>55.81</v>
      </c>
      <c r="J2869" s="184">
        <v>210.81</v>
      </c>
      <c r="K2869" s="185">
        <v>0</v>
      </c>
      <c r="L2869" s="185"/>
      <c r="M2869" s="186"/>
      <c r="N2869" s="61" t="s">
        <v>51</v>
      </c>
      <c r="P2869" s="175" t="s">
        <v>1223</v>
      </c>
      <c r="T2869" s="176"/>
    </row>
    <row r="2870" spans="1:20" s="61" customFormat="1" ht="17.25">
      <c r="A2870" s="183" t="s">
        <v>5971</v>
      </c>
      <c r="B2870" s="183" t="s">
        <v>5972</v>
      </c>
      <c r="C2870" s="183" t="s">
        <v>1223</v>
      </c>
      <c r="D2870" s="183" t="s">
        <v>1224</v>
      </c>
      <c r="E2870" s="184">
        <v>155</v>
      </c>
      <c r="F2870" s="184">
        <v>135</v>
      </c>
      <c r="G2870" s="185" t="s">
        <v>140</v>
      </c>
      <c r="H2870" s="185" t="s">
        <v>689</v>
      </c>
      <c r="I2870" s="184">
        <v>55.81</v>
      </c>
      <c r="J2870" s="184">
        <v>190.81</v>
      </c>
      <c r="K2870" s="185">
        <v>76</v>
      </c>
      <c r="L2870" s="185"/>
      <c r="M2870" s="186"/>
      <c r="N2870" s="61" t="s">
        <v>51</v>
      </c>
      <c r="P2870" s="175" t="s">
        <v>1223</v>
      </c>
      <c r="T2870" s="176"/>
    </row>
    <row r="2871" spans="1:20" s="61" customFormat="1" ht="17.25">
      <c r="A2871" s="183" t="s">
        <v>5973</v>
      </c>
      <c r="B2871" s="183" t="s">
        <v>5974</v>
      </c>
      <c r="C2871" s="183" t="s">
        <v>1223</v>
      </c>
      <c r="D2871" s="183" t="s">
        <v>1224</v>
      </c>
      <c r="E2871" s="184">
        <v>155</v>
      </c>
      <c r="F2871" s="184">
        <v>115</v>
      </c>
      <c r="G2871" s="185" t="s">
        <v>924</v>
      </c>
      <c r="H2871" s="185" t="s">
        <v>689</v>
      </c>
      <c r="I2871" s="184">
        <v>55.81</v>
      </c>
      <c r="J2871" s="184">
        <v>170.81</v>
      </c>
      <c r="K2871" s="185">
        <v>79</v>
      </c>
      <c r="L2871" s="185"/>
      <c r="M2871" s="186"/>
      <c r="N2871" s="61" t="s">
        <v>51</v>
      </c>
      <c r="P2871" s="175" t="s">
        <v>1223</v>
      </c>
      <c r="T2871" s="176"/>
    </row>
    <row r="2872" spans="1:20" s="61" customFormat="1" ht="17.25">
      <c r="A2872" s="183" t="s">
        <v>5975</v>
      </c>
      <c r="B2872" s="183" t="s">
        <v>5976</v>
      </c>
      <c r="C2872" s="183" t="s">
        <v>1223</v>
      </c>
      <c r="D2872" s="183" t="s">
        <v>1224</v>
      </c>
      <c r="E2872" s="184"/>
      <c r="F2872" s="184"/>
      <c r="G2872" s="185"/>
      <c r="H2872" s="185"/>
      <c r="I2872" s="184"/>
      <c r="J2872" s="184"/>
      <c r="K2872" s="185" t="s">
        <v>410</v>
      </c>
      <c r="L2872" s="185"/>
      <c r="M2872" s="186"/>
      <c r="N2872" s="61" t="s">
        <v>410</v>
      </c>
      <c r="P2872" s="175" t="s">
        <v>1223</v>
      </c>
      <c r="T2872" s="176"/>
    </row>
    <row r="2873" spans="1:20" s="61" customFormat="1" ht="17.25">
      <c r="A2873" s="183" t="s">
        <v>5977</v>
      </c>
      <c r="B2873" s="183" t="s">
        <v>5978</v>
      </c>
      <c r="C2873" s="183" t="s">
        <v>1223</v>
      </c>
      <c r="D2873" s="183" t="s">
        <v>1224</v>
      </c>
      <c r="E2873" s="184"/>
      <c r="F2873" s="184"/>
      <c r="G2873" s="185"/>
      <c r="H2873" s="185"/>
      <c r="I2873" s="184"/>
      <c r="J2873" s="184"/>
      <c r="K2873" s="185" t="s">
        <v>410</v>
      </c>
      <c r="L2873" s="185"/>
      <c r="M2873" s="186"/>
      <c r="N2873" s="61" t="s">
        <v>410</v>
      </c>
      <c r="P2873" s="175" t="s">
        <v>1223</v>
      </c>
      <c r="T2873" s="176"/>
    </row>
    <row r="2874" spans="1:20" s="61" customFormat="1" ht="17.25">
      <c r="A2874" s="183" t="s">
        <v>5979</v>
      </c>
      <c r="B2874" s="183" t="s">
        <v>5980</v>
      </c>
      <c r="C2874" s="183" t="s">
        <v>1223</v>
      </c>
      <c r="D2874" s="183" t="s">
        <v>1224</v>
      </c>
      <c r="E2874" s="184"/>
      <c r="F2874" s="184"/>
      <c r="G2874" s="185"/>
      <c r="H2874" s="185"/>
      <c r="I2874" s="184"/>
      <c r="J2874" s="184"/>
      <c r="K2874" s="185" t="s">
        <v>410</v>
      </c>
      <c r="L2874" s="185"/>
      <c r="M2874" s="186"/>
      <c r="N2874" s="61" t="s">
        <v>410</v>
      </c>
      <c r="P2874" s="175" t="s">
        <v>1223</v>
      </c>
      <c r="T2874" s="176"/>
    </row>
    <row r="2875" spans="1:20" s="61" customFormat="1" ht="17.25">
      <c r="A2875" s="183" t="s">
        <v>5981</v>
      </c>
      <c r="B2875" s="183" t="s">
        <v>5982</v>
      </c>
      <c r="C2875" s="183" t="s">
        <v>1223</v>
      </c>
      <c r="D2875" s="183" t="s">
        <v>1224</v>
      </c>
      <c r="E2875" s="184"/>
      <c r="F2875" s="184"/>
      <c r="G2875" s="185"/>
      <c r="H2875" s="185"/>
      <c r="I2875" s="184"/>
      <c r="J2875" s="184"/>
      <c r="K2875" s="185" t="s">
        <v>410</v>
      </c>
      <c r="L2875" s="185"/>
      <c r="M2875" s="186"/>
      <c r="N2875" s="61" t="s">
        <v>410</v>
      </c>
      <c r="P2875" s="175" t="s">
        <v>1223</v>
      </c>
      <c r="T2875" s="176"/>
    </row>
    <row r="2876" spans="1:20" s="61" customFormat="1" ht="17.25">
      <c r="A2876" s="183" t="s">
        <v>5983</v>
      </c>
      <c r="B2876" s="183" t="s">
        <v>5984</v>
      </c>
      <c r="C2876" s="183" t="s">
        <v>1223</v>
      </c>
      <c r="D2876" s="183" t="s">
        <v>1224</v>
      </c>
      <c r="E2876" s="184">
        <v>170</v>
      </c>
      <c r="F2876" s="184">
        <v>160</v>
      </c>
      <c r="G2876" s="185" t="s">
        <v>194</v>
      </c>
      <c r="H2876" s="185"/>
      <c r="I2876" s="184">
        <v>109.78</v>
      </c>
      <c r="J2876" s="184">
        <v>269.78</v>
      </c>
      <c r="K2876" s="185">
        <v>0</v>
      </c>
      <c r="L2876" s="185"/>
      <c r="M2876" s="186"/>
      <c r="N2876" s="61" t="s">
        <v>51</v>
      </c>
      <c r="P2876" s="175" t="s">
        <v>1223</v>
      </c>
      <c r="T2876" s="176"/>
    </row>
    <row r="2877" spans="1:20" s="61" customFormat="1" ht="17.25">
      <c r="A2877" s="183" t="s">
        <v>5985</v>
      </c>
      <c r="B2877" s="183" t="s">
        <v>5986</v>
      </c>
      <c r="C2877" s="183" t="s">
        <v>1223</v>
      </c>
      <c r="D2877" s="183" t="s">
        <v>1224</v>
      </c>
      <c r="E2877" s="184">
        <v>170</v>
      </c>
      <c r="F2877" s="184">
        <v>160</v>
      </c>
      <c r="G2877" s="185" t="s">
        <v>194</v>
      </c>
      <c r="H2877" s="185"/>
      <c r="I2877" s="184">
        <v>109.78</v>
      </c>
      <c r="J2877" s="184">
        <v>269.78</v>
      </c>
      <c r="K2877" s="185">
        <v>0</v>
      </c>
      <c r="L2877" s="185"/>
      <c r="M2877" s="186"/>
      <c r="N2877" s="61" t="s">
        <v>51</v>
      </c>
      <c r="P2877" s="175" t="s">
        <v>1223</v>
      </c>
      <c r="T2877" s="176"/>
    </row>
    <row r="2878" spans="1:20" s="61" customFormat="1" ht="17.25">
      <c r="A2878" s="183" t="s">
        <v>5987</v>
      </c>
      <c r="B2878" s="183" t="s">
        <v>5988</v>
      </c>
      <c r="C2878" s="183" t="s">
        <v>5713</v>
      </c>
      <c r="D2878" s="183" t="s">
        <v>5714</v>
      </c>
      <c r="E2878" s="184">
        <v>124</v>
      </c>
      <c r="F2878" s="184">
        <v>124</v>
      </c>
      <c r="G2878" s="185"/>
      <c r="H2878" s="185"/>
      <c r="I2878" s="184">
        <v>53.63</v>
      </c>
      <c r="J2878" s="184">
        <v>177.63</v>
      </c>
      <c r="K2878" s="185">
        <v>0</v>
      </c>
      <c r="L2878" s="185"/>
      <c r="M2878" s="186"/>
      <c r="N2878" s="61" t="s">
        <v>51</v>
      </c>
      <c r="P2878" s="175" t="s">
        <v>5713</v>
      </c>
      <c r="T2878" s="176"/>
    </row>
    <row r="2879" spans="1:20" s="61" customFormat="1" ht="17.25">
      <c r="A2879" s="183" t="s">
        <v>5989</v>
      </c>
      <c r="B2879" s="183" t="s">
        <v>5990</v>
      </c>
      <c r="C2879" s="183" t="s">
        <v>5713</v>
      </c>
      <c r="D2879" s="183" t="s">
        <v>5714</v>
      </c>
      <c r="E2879" s="184"/>
      <c r="F2879" s="184"/>
      <c r="G2879" s="185"/>
      <c r="H2879" s="185"/>
      <c r="I2879" s="184"/>
      <c r="J2879" s="184"/>
      <c r="K2879" s="185" t="s">
        <v>410</v>
      </c>
      <c r="L2879" s="185"/>
      <c r="M2879" s="186"/>
      <c r="N2879" s="61" t="s">
        <v>410</v>
      </c>
      <c r="P2879" s="175" t="s">
        <v>5713</v>
      </c>
      <c r="T2879" s="176"/>
    </row>
    <row r="2880" spans="1:20" s="61" customFormat="1" ht="17.25">
      <c r="A2880" s="183" t="s">
        <v>5991</v>
      </c>
      <c r="B2880" s="183" t="s">
        <v>5992</v>
      </c>
      <c r="C2880" s="183" t="s">
        <v>5713</v>
      </c>
      <c r="D2880" s="183" t="s">
        <v>5714</v>
      </c>
      <c r="E2880" s="184"/>
      <c r="F2880" s="184"/>
      <c r="G2880" s="185"/>
      <c r="H2880" s="185"/>
      <c r="I2880" s="184"/>
      <c r="J2880" s="184"/>
      <c r="K2880" s="185" t="s">
        <v>410</v>
      </c>
      <c r="L2880" s="185"/>
      <c r="M2880" s="186"/>
      <c r="N2880" s="61" t="s">
        <v>410</v>
      </c>
      <c r="P2880" s="175" t="s">
        <v>5713</v>
      </c>
      <c r="T2880" s="176"/>
    </row>
    <row r="2881" spans="1:23" s="61" customFormat="1" ht="17.25">
      <c r="A2881" s="183" t="s">
        <v>5993</v>
      </c>
      <c r="B2881" s="183" t="s">
        <v>5994</v>
      </c>
      <c r="C2881" s="183" t="s">
        <v>5713</v>
      </c>
      <c r="D2881" s="183" t="s">
        <v>5714</v>
      </c>
      <c r="E2881" s="184"/>
      <c r="F2881" s="184"/>
      <c r="G2881" s="185"/>
      <c r="H2881" s="185"/>
      <c r="I2881" s="184"/>
      <c r="J2881" s="184"/>
      <c r="K2881" s="185" t="s">
        <v>410</v>
      </c>
      <c r="L2881" s="185"/>
      <c r="M2881" s="186"/>
      <c r="N2881" s="61" t="s">
        <v>410</v>
      </c>
      <c r="P2881" s="175" t="s">
        <v>5713</v>
      </c>
      <c r="T2881" s="176"/>
    </row>
    <row r="2882" spans="1:23" s="61" customFormat="1" ht="17.25">
      <c r="A2882" s="183" t="s">
        <v>5995</v>
      </c>
      <c r="B2882" s="183" t="s">
        <v>5996</v>
      </c>
      <c r="C2882" s="183" t="s">
        <v>5713</v>
      </c>
      <c r="D2882" s="183" t="s">
        <v>5714</v>
      </c>
      <c r="E2882" s="184"/>
      <c r="F2882" s="184"/>
      <c r="G2882" s="185"/>
      <c r="H2882" s="185"/>
      <c r="I2882" s="184"/>
      <c r="J2882" s="184"/>
      <c r="K2882" s="185" t="s">
        <v>410</v>
      </c>
      <c r="L2882" s="185"/>
      <c r="M2882" s="186"/>
      <c r="N2882" s="61" t="s">
        <v>410</v>
      </c>
      <c r="P2882" s="175" t="s">
        <v>5713</v>
      </c>
      <c r="T2882" s="176"/>
    </row>
    <row r="2883" spans="1:23" s="61" customFormat="1" ht="17.25">
      <c r="A2883" s="183" t="s">
        <v>5997</v>
      </c>
      <c r="B2883" s="183" t="s">
        <v>5998</v>
      </c>
      <c r="C2883" s="183" t="s">
        <v>49</v>
      </c>
      <c r="D2883" s="183" t="s">
        <v>50</v>
      </c>
      <c r="E2883" s="184"/>
      <c r="F2883" s="184"/>
      <c r="G2883" s="185"/>
      <c r="H2883" s="185"/>
      <c r="I2883" s="184"/>
      <c r="J2883" s="184"/>
      <c r="K2883" s="185" t="s">
        <v>410</v>
      </c>
      <c r="L2883" s="185"/>
      <c r="M2883" s="186"/>
      <c r="N2883" s="61" t="s">
        <v>410</v>
      </c>
      <c r="P2883" s="175" t="s">
        <v>49</v>
      </c>
      <c r="T2883" s="176"/>
    </row>
    <row r="2884" spans="1:23" s="61" customFormat="1" ht="17.25">
      <c r="A2884" s="183" t="s">
        <v>5999</v>
      </c>
      <c r="B2884" s="183" t="s">
        <v>6000</v>
      </c>
      <c r="C2884" s="183" t="s">
        <v>73</v>
      </c>
      <c r="D2884" s="183" t="s">
        <v>74</v>
      </c>
      <c r="E2884" s="184"/>
      <c r="F2884" s="184"/>
      <c r="G2884" s="185"/>
      <c r="H2884" s="185"/>
      <c r="I2884" s="184"/>
      <c r="J2884" s="184"/>
      <c r="K2884" s="185" t="s">
        <v>410</v>
      </c>
      <c r="L2884" s="185"/>
      <c r="M2884" s="186"/>
      <c r="N2884" s="61" t="s">
        <v>410</v>
      </c>
      <c r="P2884" s="175" t="s">
        <v>73</v>
      </c>
      <c r="T2884" s="176"/>
    </row>
    <row r="2885" spans="1:23" s="61" customFormat="1" ht="17.25">
      <c r="A2885" s="183" t="s">
        <v>6001</v>
      </c>
      <c r="B2885" s="183" t="s">
        <v>6002</v>
      </c>
      <c r="C2885" s="183" t="s">
        <v>73</v>
      </c>
      <c r="D2885" s="183" t="s">
        <v>74</v>
      </c>
      <c r="E2885" s="184"/>
      <c r="F2885" s="184"/>
      <c r="G2885" s="185"/>
      <c r="H2885" s="185"/>
      <c r="I2885" s="184"/>
      <c r="J2885" s="184"/>
      <c r="K2885" s="185" t="s">
        <v>410</v>
      </c>
      <c r="L2885" s="185"/>
      <c r="M2885" s="186"/>
      <c r="N2885" s="61" t="s">
        <v>410</v>
      </c>
      <c r="P2885" s="175" t="s">
        <v>73</v>
      </c>
      <c r="T2885" s="176"/>
    </row>
    <row r="2886" spans="1:23" s="61" customFormat="1" ht="17.25">
      <c r="A2886" s="183" t="s">
        <v>6003</v>
      </c>
      <c r="B2886" s="183" t="s">
        <v>6004</v>
      </c>
      <c r="C2886" s="183" t="s">
        <v>73</v>
      </c>
      <c r="D2886" s="183" t="s">
        <v>74</v>
      </c>
      <c r="E2886" s="184"/>
      <c r="F2886" s="184"/>
      <c r="G2886" s="185"/>
      <c r="H2886" s="185"/>
      <c r="I2886" s="184"/>
      <c r="J2886" s="184"/>
      <c r="K2886" s="185" t="s">
        <v>410</v>
      </c>
      <c r="L2886" s="185"/>
      <c r="M2886" s="186"/>
      <c r="N2886" s="61" t="s">
        <v>410</v>
      </c>
      <c r="P2886" s="175" t="s">
        <v>73</v>
      </c>
      <c r="Q2886" s="171"/>
      <c r="T2886" s="176"/>
    </row>
    <row r="2887" spans="1:23" s="61" customFormat="1" ht="17.25">
      <c r="A2887" s="183" t="s">
        <v>6005</v>
      </c>
      <c r="B2887" s="183" t="s">
        <v>6006</v>
      </c>
      <c r="C2887" s="183" t="s">
        <v>73</v>
      </c>
      <c r="D2887" s="183" t="s">
        <v>74</v>
      </c>
      <c r="E2887" s="184"/>
      <c r="F2887" s="184"/>
      <c r="G2887" s="185"/>
      <c r="H2887" s="185"/>
      <c r="I2887" s="184"/>
      <c r="J2887" s="184"/>
      <c r="K2887" s="185" t="s">
        <v>410</v>
      </c>
      <c r="L2887" s="185"/>
      <c r="M2887" s="186"/>
      <c r="N2887" s="61" t="s">
        <v>410</v>
      </c>
      <c r="P2887" s="175" t="s">
        <v>73</v>
      </c>
      <c r="T2887" s="176"/>
    </row>
    <row r="2888" spans="1:23" s="61" customFormat="1" ht="17.25">
      <c r="A2888" s="183" t="s">
        <v>6007</v>
      </c>
      <c r="B2888" s="183" t="s">
        <v>6008</v>
      </c>
      <c r="C2888" s="183" t="s">
        <v>73</v>
      </c>
      <c r="D2888" s="183" t="s">
        <v>74</v>
      </c>
      <c r="E2888" s="184">
        <v>400</v>
      </c>
      <c r="F2888" s="184">
        <v>387</v>
      </c>
      <c r="G2888" s="185" t="s">
        <v>321</v>
      </c>
      <c r="H2888" s="185"/>
      <c r="I2888" s="184">
        <v>101.11</v>
      </c>
      <c r="J2888" s="184">
        <v>488.11</v>
      </c>
      <c r="K2888" s="185">
        <v>0</v>
      </c>
      <c r="L2888" s="185"/>
      <c r="M2888" s="186"/>
      <c r="N2888" s="61" t="s">
        <v>51</v>
      </c>
      <c r="P2888" s="175" t="s">
        <v>73</v>
      </c>
      <c r="T2888" s="176"/>
    </row>
    <row r="2889" spans="1:23" s="61" customFormat="1" ht="17.25">
      <c r="A2889" s="183" t="s">
        <v>6009</v>
      </c>
      <c r="B2889" s="183" t="s">
        <v>6010</v>
      </c>
      <c r="C2889" s="183" t="s">
        <v>73</v>
      </c>
      <c r="D2889" s="183" t="s">
        <v>74</v>
      </c>
      <c r="E2889" s="184">
        <v>400</v>
      </c>
      <c r="F2889" s="184">
        <v>387</v>
      </c>
      <c r="G2889" s="185" t="s">
        <v>321</v>
      </c>
      <c r="H2889" s="185"/>
      <c r="I2889" s="184">
        <v>101.11</v>
      </c>
      <c r="J2889" s="184">
        <v>488.11</v>
      </c>
      <c r="K2889" s="185">
        <v>29</v>
      </c>
      <c r="L2889" s="185"/>
      <c r="M2889" s="186"/>
      <c r="N2889" s="61" t="s">
        <v>51</v>
      </c>
      <c r="P2889" s="175" t="s">
        <v>73</v>
      </c>
      <c r="T2889" s="176"/>
    </row>
    <row r="2890" spans="1:23" s="61" customFormat="1" ht="17.25">
      <c r="A2890" s="183" t="s">
        <v>6011</v>
      </c>
      <c r="B2890" s="183" t="s">
        <v>6012</v>
      </c>
      <c r="C2890" s="183" t="s">
        <v>73</v>
      </c>
      <c r="D2890" s="183" t="s">
        <v>74</v>
      </c>
      <c r="E2890" s="184">
        <v>350</v>
      </c>
      <c r="F2890" s="184">
        <v>337</v>
      </c>
      <c r="G2890" s="185" t="s">
        <v>321</v>
      </c>
      <c r="H2890" s="185"/>
      <c r="I2890" s="184">
        <v>57.06</v>
      </c>
      <c r="J2890" s="184">
        <v>394.06</v>
      </c>
      <c r="K2890" s="185">
        <v>39</v>
      </c>
      <c r="L2890" s="185"/>
      <c r="M2890" s="186"/>
      <c r="N2890" s="61" t="s">
        <v>51</v>
      </c>
      <c r="P2890" s="175" t="s">
        <v>73</v>
      </c>
      <c r="T2890" s="176"/>
    </row>
    <row r="2891" spans="1:23" s="61" customFormat="1" ht="17.25">
      <c r="A2891" s="183" t="s">
        <v>6013</v>
      </c>
      <c r="B2891" s="183" t="s">
        <v>6014</v>
      </c>
      <c r="C2891" s="183" t="s">
        <v>73</v>
      </c>
      <c r="D2891" s="183" t="s">
        <v>74</v>
      </c>
      <c r="E2891" s="184"/>
      <c r="F2891" s="184"/>
      <c r="G2891" s="185"/>
      <c r="H2891" s="185"/>
      <c r="I2891" s="184"/>
      <c r="J2891" s="184"/>
      <c r="K2891" s="185" t="s">
        <v>410</v>
      </c>
      <c r="L2891" s="185"/>
      <c r="M2891" s="186"/>
      <c r="N2891" s="61" t="s">
        <v>410</v>
      </c>
      <c r="P2891" s="175" t="s">
        <v>73</v>
      </c>
      <c r="T2891" s="176"/>
    </row>
    <row r="2892" spans="1:23" s="61" customFormat="1" ht="17.25">
      <c r="A2892" s="183" t="s">
        <v>6015</v>
      </c>
      <c r="B2892" s="183" t="s">
        <v>6016</v>
      </c>
      <c r="C2892" s="183" t="s">
        <v>73</v>
      </c>
      <c r="D2892" s="183" t="s">
        <v>74</v>
      </c>
      <c r="E2892" s="184"/>
      <c r="F2892" s="184"/>
      <c r="G2892" s="185"/>
      <c r="H2892" s="185"/>
      <c r="I2892" s="184"/>
      <c r="J2892" s="184"/>
      <c r="K2892" s="185" t="s">
        <v>410</v>
      </c>
      <c r="L2892" s="185"/>
      <c r="M2892" s="186"/>
      <c r="N2892" s="61" t="s">
        <v>410</v>
      </c>
      <c r="P2892" s="175" t="s">
        <v>73</v>
      </c>
      <c r="T2892" s="176"/>
    </row>
    <row r="2893" spans="1:23" s="61" customFormat="1" ht="17.25">
      <c r="A2893" s="183" t="s">
        <v>6017</v>
      </c>
      <c r="B2893" s="183" t="s">
        <v>6018</v>
      </c>
      <c r="C2893" s="183" t="s">
        <v>73</v>
      </c>
      <c r="D2893" s="183" t="s">
        <v>74</v>
      </c>
      <c r="E2893" s="184"/>
      <c r="F2893" s="184"/>
      <c r="G2893" s="185"/>
      <c r="H2893" s="185"/>
      <c r="I2893" s="184"/>
      <c r="J2893" s="184"/>
      <c r="K2893" s="185" t="s">
        <v>410</v>
      </c>
      <c r="L2893" s="185"/>
      <c r="M2893" s="186"/>
      <c r="N2893" s="61" t="s">
        <v>410</v>
      </c>
      <c r="P2893" s="175" t="s">
        <v>73</v>
      </c>
      <c r="T2893" s="176"/>
    </row>
    <row r="2894" spans="1:23" s="61" customFormat="1" ht="17.25">
      <c r="A2894" s="183" t="s">
        <v>6019</v>
      </c>
      <c r="B2894" s="183" t="s">
        <v>6020</v>
      </c>
      <c r="C2894" s="183" t="s">
        <v>73</v>
      </c>
      <c r="D2894" s="183" t="s">
        <v>74</v>
      </c>
      <c r="E2894" s="184"/>
      <c r="F2894" s="184"/>
      <c r="G2894" s="185"/>
      <c r="H2894" s="185"/>
      <c r="I2894" s="184"/>
      <c r="J2894" s="184"/>
      <c r="K2894" s="185" t="s">
        <v>410</v>
      </c>
      <c r="L2894" s="185"/>
      <c r="M2894" s="186"/>
      <c r="N2894" s="61" t="s">
        <v>410</v>
      </c>
      <c r="P2894" s="175" t="s">
        <v>73</v>
      </c>
      <c r="T2894" s="176"/>
    </row>
    <row r="2895" spans="1:23" s="61" customFormat="1" ht="17.25">
      <c r="A2895" s="183" t="s">
        <v>6021</v>
      </c>
      <c r="B2895" s="183" t="s">
        <v>6022</v>
      </c>
      <c r="C2895" s="183" t="s">
        <v>73</v>
      </c>
      <c r="D2895" s="183" t="s">
        <v>74</v>
      </c>
      <c r="E2895" s="184"/>
      <c r="F2895" s="184"/>
      <c r="G2895" s="185"/>
      <c r="H2895" s="185"/>
      <c r="I2895" s="184"/>
      <c r="J2895" s="184"/>
      <c r="K2895" s="185" t="s">
        <v>410</v>
      </c>
      <c r="L2895" s="185"/>
      <c r="M2895" s="186"/>
      <c r="N2895" s="61" t="s">
        <v>410</v>
      </c>
      <c r="P2895" s="175" t="s">
        <v>73</v>
      </c>
      <c r="T2895" s="176"/>
    </row>
    <row r="2896" spans="1:23" s="61" customFormat="1" ht="17.25">
      <c r="A2896" s="183" t="s">
        <v>6023</v>
      </c>
      <c r="B2896" s="183" t="s">
        <v>6024</v>
      </c>
      <c r="C2896" s="183" t="s">
        <v>97</v>
      </c>
      <c r="D2896" s="183" t="s">
        <v>98</v>
      </c>
      <c r="E2896" s="184">
        <v>195</v>
      </c>
      <c r="F2896" s="184">
        <v>130</v>
      </c>
      <c r="G2896" s="185" t="s">
        <v>1052</v>
      </c>
      <c r="H2896" s="185"/>
      <c r="I2896" s="184">
        <v>44.79</v>
      </c>
      <c r="J2896" s="184">
        <v>174.79</v>
      </c>
      <c r="K2896" s="185">
        <v>82</v>
      </c>
      <c r="L2896" s="185"/>
      <c r="M2896" s="186"/>
      <c r="N2896" s="61" t="s">
        <v>51</v>
      </c>
      <c r="P2896" s="175" t="s">
        <v>97</v>
      </c>
      <c r="T2896" s="176"/>
      <c r="W2896" s="171"/>
    </row>
    <row r="2897" spans="1:22" s="61" customFormat="1" ht="17.25">
      <c r="A2897" s="183" t="s">
        <v>6025</v>
      </c>
      <c r="B2897" s="183" t="s">
        <v>6026</v>
      </c>
      <c r="C2897" s="183" t="s">
        <v>73</v>
      </c>
      <c r="D2897" s="183" t="s">
        <v>74</v>
      </c>
      <c r="E2897" s="184"/>
      <c r="F2897" s="184"/>
      <c r="G2897" s="185"/>
      <c r="H2897" s="185"/>
      <c r="I2897" s="184"/>
      <c r="J2897" s="184"/>
      <c r="K2897" s="185" t="s">
        <v>410</v>
      </c>
      <c r="L2897" s="185"/>
      <c r="M2897" s="186"/>
      <c r="N2897" s="61" t="s">
        <v>410</v>
      </c>
      <c r="P2897" s="175" t="s">
        <v>73</v>
      </c>
      <c r="T2897" s="176"/>
    </row>
    <row r="2898" spans="1:22" s="61" customFormat="1" ht="17.25">
      <c r="A2898" s="183" t="s">
        <v>6027</v>
      </c>
      <c r="B2898" s="183" t="s">
        <v>6028</v>
      </c>
      <c r="C2898" s="183" t="s">
        <v>73</v>
      </c>
      <c r="D2898" s="183" t="s">
        <v>74</v>
      </c>
      <c r="E2898" s="184"/>
      <c r="F2898" s="184"/>
      <c r="G2898" s="185"/>
      <c r="H2898" s="185"/>
      <c r="I2898" s="184"/>
      <c r="J2898" s="184"/>
      <c r="K2898" s="185" t="s">
        <v>410</v>
      </c>
      <c r="L2898" s="185"/>
      <c r="M2898" s="186"/>
      <c r="N2898" s="61" t="s">
        <v>410</v>
      </c>
      <c r="P2898" s="175" t="s">
        <v>73</v>
      </c>
      <c r="T2898" s="176"/>
    </row>
    <row r="2899" spans="1:22" s="61" customFormat="1" ht="17.25">
      <c r="A2899" s="183" t="s">
        <v>6029</v>
      </c>
      <c r="B2899" s="183" t="s">
        <v>6030</v>
      </c>
      <c r="C2899" s="183" t="s">
        <v>97</v>
      </c>
      <c r="D2899" s="183" t="s">
        <v>98</v>
      </c>
      <c r="E2899" s="184">
        <v>195</v>
      </c>
      <c r="F2899" s="184">
        <v>165</v>
      </c>
      <c r="G2899" s="185" t="s">
        <v>268</v>
      </c>
      <c r="H2899" s="185"/>
      <c r="I2899" s="184">
        <v>43.99</v>
      </c>
      <c r="J2899" s="184">
        <v>208.99</v>
      </c>
      <c r="K2899" s="185">
        <v>129</v>
      </c>
      <c r="L2899" s="185" t="s">
        <v>130</v>
      </c>
      <c r="M2899" s="186" t="s">
        <v>422</v>
      </c>
      <c r="N2899" s="61" t="s">
        <v>51</v>
      </c>
      <c r="P2899" s="175" t="s">
        <v>97</v>
      </c>
      <c r="T2899" s="176"/>
    </row>
    <row r="2900" spans="1:22" s="61" customFormat="1" ht="17.25">
      <c r="A2900" s="183" t="s">
        <v>6031</v>
      </c>
      <c r="B2900" s="183" t="s">
        <v>6032</v>
      </c>
      <c r="C2900" s="183" t="s">
        <v>73</v>
      </c>
      <c r="D2900" s="183" t="s">
        <v>74</v>
      </c>
      <c r="E2900" s="184"/>
      <c r="F2900" s="184"/>
      <c r="G2900" s="185"/>
      <c r="H2900" s="185"/>
      <c r="I2900" s="184"/>
      <c r="J2900" s="184"/>
      <c r="K2900" s="185" t="s">
        <v>410</v>
      </c>
      <c r="L2900" s="185"/>
      <c r="M2900" s="186"/>
      <c r="N2900" s="61" t="s">
        <v>410</v>
      </c>
      <c r="P2900" s="175" t="s">
        <v>73</v>
      </c>
      <c r="T2900" s="176"/>
    </row>
    <row r="2901" spans="1:22" s="61" customFormat="1" ht="17.25">
      <c r="A2901" s="183" t="s">
        <v>6033</v>
      </c>
      <c r="B2901" s="183" t="s">
        <v>6034</v>
      </c>
      <c r="C2901" s="183" t="s">
        <v>73</v>
      </c>
      <c r="D2901" s="183" t="s">
        <v>74</v>
      </c>
      <c r="E2901" s="184"/>
      <c r="F2901" s="184"/>
      <c r="G2901" s="185"/>
      <c r="H2901" s="185"/>
      <c r="I2901" s="184"/>
      <c r="J2901" s="184"/>
      <c r="K2901" s="185" t="s">
        <v>410</v>
      </c>
      <c r="L2901" s="185"/>
      <c r="M2901" s="186"/>
      <c r="N2901" s="61" t="s">
        <v>410</v>
      </c>
      <c r="P2901" s="175" t="s">
        <v>73</v>
      </c>
      <c r="T2901" s="176"/>
    </row>
    <row r="2902" spans="1:22" s="61" customFormat="1" ht="17.25">
      <c r="A2902" s="183" t="s">
        <v>6035</v>
      </c>
      <c r="B2902" s="183" t="s">
        <v>6036</v>
      </c>
      <c r="C2902" s="183" t="s">
        <v>73</v>
      </c>
      <c r="D2902" s="183" t="s">
        <v>74</v>
      </c>
      <c r="E2902" s="184"/>
      <c r="F2902" s="184"/>
      <c r="G2902" s="185"/>
      <c r="H2902" s="185"/>
      <c r="I2902" s="184"/>
      <c r="J2902" s="184"/>
      <c r="K2902" s="185" t="s">
        <v>410</v>
      </c>
      <c r="L2902" s="185"/>
      <c r="M2902" s="186"/>
      <c r="N2902" s="61" t="s">
        <v>410</v>
      </c>
      <c r="P2902" s="175" t="s">
        <v>73</v>
      </c>
      <c r="T2902" s="176"/>
    </row>
    <row r="2903" spans="1:22" s="61" customFormat="1" ht="17.25">
      <c r="A2903" s="183" t="s">
        <v>6037</v>
      </c>
      <c r="B2903" s="183" t="s">
        <v>6038</v>
      </c>
      <c r="C2903" s="183" t="s">
        <v>73</v>
      </c>
      <c r="D2903" s="183" t="s">
        <v>74</v>
      </c>
      <c r="E2903" s="184"/>
      <c r="F2903" s="184"/>
      <c r="G2903" s="185"/>
      <c r="H2903" s="185"/>
      <c r="I2903" s="184"/>
      <c r="J2903" s="184"/>
      <c r="K2903" s="185" t="s">
        <v>410</v>
      </c>
      <c r="L2903" s="185"/>
      <c r="M2903" s="186"/>
      <c r="N2903" s="61" t="s">
        <v>410</v>
      </c>
      <c r="P2903" s="175" t="s">
        <v>73</v>
      </c>
      <c r="T2903" s="176"/>
    </row>
    <row r="2904" spans="1:22" s="61" customFormat="1" ht="17.25">
      <c r="A2904" s="183" t="s">
        <v>6039</v>
      </c>
      <c r="B2904" s="183" t="s">
        <v>6040</v>
      </c>
      <c r="C2904" s="183" t="s">
        <v>97</v>
      </c>
      <c r="D2904" s="183" t="s">
        <v>98</v>
      </c>
      <c r="E2904" s="184">
        <v>160</v>
      </c>
      <c r="F2904" s="184">
        <v>115</v>
      </c>
      <c r="G2904" s="185" t="s">
        <v>329</v>
      </c>
      <c r="H2904" s="185"/>
      <c r="I2904" s="184">
        <v>39.26</v>
      </c>
      <c r="J2904" s="184">
        <v>154.26</v>
      </c>
      <c r="K2904" s="185">
        <v>7</v>
      </c>
      <c r="L2904" s="185"/>
      <c r="M2904" s="186"/>
      <c r="N2904" s="61" t="s">
        <v>51</v>
      </c>
      <c r="P2904" s="175" t="s">
        <v>97</v>
      </c>
      <c r="T2904" s="176"/>
    </row>
    <row r="2905" spans="1:22" s="61" customFormat="1" ht="17.25">
      <c r="A2905" s="183" t="s">
        <v>6041</v>
      </c>
      <c r="B2905" s="183" t="s">
        <v>6042</v>
      </c>
      <c r="C2905" s="183" t="s">
        <v>73</v>
      </c>
      <c r="D2905" s="183" t="s">
        <v>74</v>
      </c>
      <c r="E2905" s="184"/>
      <c r="F2905" s="184"/>
      <c r="G2905" s="185"/>
      <c r="H2905" s="185"/>
      <c r="I2905" s="184"/>
      <c r="J2905" s="184"/>
      <c r="K2905" s="185" t="s">
        <v>410</v>
      </c>
      <c r="L2905" s="185"/>
      <c r="M2905" s="186"/>
      <c r="N2905" s="61" t="s">
        <v>410</v>
      </c>
      <c r="P2905" s="175" t="s">
        <v>73</v>
      </c>
      <c r="T2905" s="176"/>
    </row>
    <row r="2906" spans="1:22" s="61" customFormat="1" ht="17.25">
      <c r="A2906" s="183" t="s">
        <v>6043</v>
      </c>
      <c r="B2906" s="183" t="s">
        <v>6044</v>
      </c>
      <c r="C2906" s="183" t="s">
        <v>73</v>
      </c>
      <c r="D2906" s="183" t="s">
        <v>74</v>
      </c>
      <c r="E2906" s="184"/>
      <c r="F2906" s="184"/>
      <c r="G2906" s="185"/>
      <c r="H2906" s="185"/>
      <c r="I2906" s="184"/>
      <c r="J2906" s="184"/>
      <c r="K2906" s="185" t="s">
        <v>410</v>
      </c>
      <c r="L2906" s="185"/>
      <c r="M2906" s="186"/>
      <c r="N2906" s="61" t="s">
        <v>410</v>
      </c>
      <c r="P2906" s="175" t="s">
        <v>73</v>
      </c>
      <c r="T2906" s="176"/>
    </row>
    <row r="2907" spans="1:22" s="61" customFormat="1" ht="17.25">
      <c r="A2907" s="183" t="s">
        <v>6045</v>
      </c>
      <c r="B2907" s="183" t="s">
        <v>6046</v>
      </c>
      <c r="C2907" s="183" t="s">
        <v>97</v>
      </c>
      <c r="D2907" s="183" t="s">
        <v>98</v>
      </c>
      <c r="E2907" s="184">
        <v>160</v>
      </c>
      <c r="F2907" s="184">
        <v>133</v>
      </c>
      <c r="G2907" s="185" t="s">
        <v>107</v>
      </c>
      <c r="H2907" s="185"/>
      <c r="I2907" s="184">
        <v>39.26</v>
      </c>
      <c r="J2907" s="184">
        <v>172.26</v>
      </c>
      <c r="K2907" s="185">
        <v>40</v>
      </c>
      <c r="L2907" s="185" t="s">
        <v>76</v>
      </c>
      <c r="M2907" s="186" t="s">
        <v>211</v>
      </c>
      <c r="N2907" s="61" t="s">
        <v>51</v>
      </c>
      <c r="P2907" s="175" t="s">
        <v>97</v>
      </c>
      <c r="T2907" s="176"/>
    </row>
    <row r="2908" spans="1:22" s="61" customFormat="1" ht="17.25">
      <c r="A2908" s="183" t="s">
        <v>6047</v>
      </c>
      <c r="B2908" s="183" t="s">
        <v>6048</v>
      </c>
      <c r="C2908" s="183" t="s">
        <v>73</v>
      </c>
      <c r="D2908" s="183" t="s">
        <v>74</v>
      </c>
      <c r="E2908" s="184"/>
      <c r="F2908" s="184"/>
      <c r="G2908" s="185"/>
      <c r="H2908" s="185"/>
      <c r="I2908" s="184"/>
      <c r="J2908" s="184"/>
      <c r="K2908" s="185" t="s">
        <v>410</v>
      </c>
      <c r="L2908" s="185"/>
      <c r="M2908" s="186"/>
      <c r="N2908" s="61" t="s">
        <v>410</v>
      </c>
      <c r="P2908" s="175" t="s">
        <v>73</v>
      </c>
      <c r="T2908" s="176"/>
      <c r="V2908" s="171"/>
    </row>
    <row r="2909" spans="1:22" s="61" customFormat="1" ht="17.25">
      <c r="A2909" s="183" t="s">
        <v>6049</v>
      </c>
      <c r="B2909" s="183" t="s">
        <v>6050</v>
      </c>
      <c r="C2909" s="183" t="s">
        <v>73</v>
      </c>
      <c r="D2909" s="183" t="s">
        <v>74</v>
      </c>
      <c r="E2909" s="184"/>
      <c r="F2909" s="184"/>
      <c r="G2909" s="185"/>
      <c r="H2909" s="185"/>
      <c r="I2909" s="184"/>
      <c r="J2909" s="184"/>
      <c r="K2909" s="185" t="s">
        <v>410</v>
      </c>
      <c r="L2909" s="185"/>
      <c r="M2909" s="186"/>
      <c r="N2909" s="61" t="s">
        <v>410</v>
      </c>
      <c r="P2909" s="175" t="s">
        <v>73</v>
      </c>
      <c r="T2909" s="176"/>
    </row>
    <row r="2910" spans="1:22" s="61" customFormat="1" ht="17.25">
      <c r="A2910" s="183" t="s">
        <v>6051</v>
      </c>
      <c r="B2910" s="183" t="s">
        <v>6052</v>
      </c>
      <c r="C2910" s="183" t="s">
        <v>73</v>
      </c>
      <c r="D2910" s="183" t="s">
        <v>74</v>
      </c>
      <c r="E2910" s="184"/>
      <c r="F2910" s="184"/>
      <c r="G2910" s="188"/>
      <c r="H2910" s="185"/>
      <c r="I2910" s="184"/>
      <c r="J2910" s="184"/>
      <c r="K2910" s="185" t="s">
        <v>410</v>
      </c>
      <c r="L2910" s="185"/>
      <c r="M2910" s="186"/>
      <c r="N2910" s="61" t="s">
        <v>410</v>
      </c>
      <c r="P2910" s="175" t="s">
        <v>73</v>
      </c>
      <c r="T2910" s="176"/>
    </row>
    <row r="2911" spans="1:22" s="61" customFormat="1" ht="17.25">
      <c r="A2911" s="183" t="s">
        <v>6053</v>
      </c>
      <c r="B2911" s="183" t="s">
        <v>6054</v>
      </c>
      <c r="C2911" s="183" t="s">
        <v>116</v>
      </c>
      <c r="D2911" s="183" t="s">
        <v>117</v>
      </c>
      <c r="E2911" s="184"/>
      <c r="F2911" s="184"/>
      <c r="G2911" s="188"/>
      <c r="H2911" s="185"/>
      <c r="I2911" s="184"/>
      <c r="J2911" s="184"/>
      <c r="K2911" s="185" t="s">
        <v>410</v>
      </c>
      <c r="L2911" s="185"/>
      <c r="M2911" s="186"/>
      <c r="N2911" s="61" t="s">
        <v>410</v>
      </c>
      <c r="P2911" s="175" t="s">
        <v>116</v>
      </c>
      <c r="T2911" s="176"/>
    </row>
    <row r="2912" spans="1:22" s="61" customFormat="1" ht="17.25">
      <c r="A2912" s="183" t="s">
        <v>6055</v>
      </c>
      <c r="B2912" s="183" t="s">
        <v>6056</v>
      </c>
      <c r="C2912" s="183" t="s">
        <v>116</v>
      </c>
      <c r="D2912" s="183" t="s">
        <v>117</v>
      </c>
      <c r="E2912" s="184"/>
      <c r="F2912" s="184"/>
      <c r="G2912" s="185"/>
      <c r="H2912" s="185"/>
      <c r="I2912" s="184"/>
      <c r="J2912" s="184"/>
      <c r="K2912" s="185" t="s">
        <v>410</v>
      </c>
      <c r="L2912" s="185"/>
      <c r="M2912" s="186"/>
      <c r="N2912" s="61" t="s">
        <v>410</v>
      </c>
      <c r="P2912" s="175" t="s">
        <v>116</v>
      </c>
      <c r="T2912" s="176"/>
    </row>
    <row r="2913" spans="1:25" s="61" customFormat="1" ht="17.25">
      <c r="A2913" s="183" t="s">
        <v>6057</v>
      </c>
      <c r="B2913" s="183" t="s">
        <v>6058</v>
      </c>
      <c r="C2913" s="183" t="s">
        <v>49</v>
      </c>
      <c r="D2913" s="183" t="s">
        <v>50</v>
      </c>
      <c r="E2913" s="184"/>
      <c r="F2913" s="184"/>
      <c r="G2913" s="185"/>
      <c r="H2913" s="185"/>
      <c r="I2913" s="184"/>
      <c r="J2913" s="184"/>
      <c r="K2913" s="185" t="s">
        <v>410</v>
      </c>
      <c r="L2913" s="185"/>
      <c r="M2913" s="186"/>
      <c r="N2913" s="61" t="s">
        <v>410</v>
      </c>
      <c r="P2913" s="175" t="s">
        <v>49</v>
      </c>
      <c r="T2913" s="176"/>
    </row>
    <row r="2914" spans="1:25" s="61" customFormat="1" ht="17.25">
      <c r="A2914" s="183" t="s">
        <v>6059</v>
      </c>
      <c r="B2914" s="183" t="s">
        <v>6060</v>
      </c>
      <c r="C2914" s="183" t="s">
        <v>49</v>
      </c>
      <c r="D2914" s="183" t="s">
        <v>50</v>
      </c>
      <c r="E2914" s="184">
        <v>589</v>
      </c>
      <c r="F2914" s="184">
        <v>589</v>
      </c>
      <c r="G2914" s="188"/>
      <c r="H2914" s="185"/>
      <c r="I2914" s="184">
        <v>100.01</v>
      </c>
      <c r="J2914" s="184">
        <v>689.01</v>
      </c>
      <c r="K2914" s="185">
        <v>144</v>
      </c>
      <c r="L2914" s="185"/>
      <c r="M2914" s="186"/>
      <c r="N2914" s="61" t="s">
        <v>51</v>
      </c>
      <c r="P2914" s="175" t="s">
        <v>49</v>
      </c>
      <c r="T2914" s="176"/>
      <c r="X2914" s="171"/>
      <c r="Y2914" s="171"/>
    </row>
    <row r="2915" spans="1:25" s="61" customFormat="1" ht="17.25">
      <c r="A2915" s="183" t="s">
        <v>6061</v>
      </c>
      <c r="B2915" s="183" t="s">
        <v>6062</v>
      </c>
      <c r="C2915" s="183" t="s">
        <v>49</v>
      </c>
      <c r="D2915" s="183" t="s">
        <v>50</v>
      </c>
      <c r="E2915" s="184">
        <v>222</v>
      </c>
      <c r="F2915" s="184">
        <v>190</v>
      </c>
      <c r="G2915" s="188" t="s">
        <v>88</v>
      </c>
      <c r="H2915" s="185"/>
      <c r="I2915" s="184">
        <v>75.39</v>
      </c>
      <c r="J2915" s="184">
        <v>265.39</v>
      </c>
      <c r="K2915" s="185">
        <v>95</v>
      </c>
      <c r="L2915" s="185"/>
      <c r="M2915" s="186"/>
      <c r="N2915" s="61" t="s">
        <v>51</v>
      </c>
      <c r="P2915" s="175" t="s">
        <v>49</v>
      </c>
      <c r="T2915" s="176"/>
    </row>
    <row r="2916" spans="1:25" s="61" customFormat="1" ht="327.75">
      <c r="A2916" s="183" t="s">
        <v>6063</v>
      </c>
      <c r="B2916" s="190" t="s">
        <v>6064</v>
      </c>
      <c r="C2916" s="183" t="s">
        <v>49</v>
      </c>
      <c r="D2916" s="183" t="s">
        <v>50</v>
      </c>
      <c r="E2916" s="184">
        <v>385</v>
      </c>
      <c r="F2916" s="184">
        <v>385</v>
      </c>
      <c r="G2916" s="188"/>
      <c r="H2916" s="185"/>
      <c r="I2916" s="184">
        <v>129.28</v>
      </c>
      <c r="J2916" s="184">
        <v>514.28</v>
      </c>
      <c r="K2916" s="185">
        <v>82</v>
      </c>
      <c r="L2916" s="185"/>
      <c r="M2916" s="186"/>
      <c r="N2916" s="61" t="s">
        <v>51</v>
      </c>
      <c r="P2916" s="175" t="s">
        <v>49</v>
      </c>
      <c r="T2916" s="176"/>
    </row>
    <row r="2917" spans="1:25" s="61" customFormat="1" ht="17.25">
      <c r="A2917" s="183" t="s">
        <v>6065</v>
      </c>
      <c r="B2917" s="183" t="s">
        <v>6066</v>
      </c>
      <c r="C2917" s="183" t="s">
        <v>49</v>
      </c>
      <c r="D2917" s="183" t="s">
        <v>50</v>
      </c>
      <c r="E2917" s="184">
        <v>395</v>
      </c>
      <c r="F2917" s="184">
        <v>360</v>
      </c>
      <c r="G2917" s="185" t="s">
        <v>55</v>
      </c>
      <c r="H2917" s="185"/>
      <c r="I2917" s="184">
        <v>154.74</v>
      </c>
      <c r="J2917" s="184">
        <v>514.74</v>
      </c>
      <c r="K2917" s="183">
        <v>0</v>
      </c>
      <c r="L2917" s="183"/>
      <c r="M2917" s="186"/>
      <c r="N2917" s="61" t="s">
        <v>51</v>
      </c>
      <c r="P2917" s="175" t="s">
        <v>49</v>
      </c>
      <c r="T2917" s="176"/>
    </row>
    <row r="2918" spans="1:25" s="171" customFormat="1" customHeight="1">
      <c r="A2918" s="183" t="s">
        <v>6067</v>
      </c>
      <c r="B2918" s="183" t="s">
        <v>6068</v>
      </c>
      <c r="C2918" s="183" t="s">
        <v>49</v>
      </c>
      <c r="D2918" s="183" t="s">
        <v>50</v>
      </c>
      <c r="E2918" s="184">
        <v>375</v>
      </c>
      <c r="F2918" s="184">
        <v>345</v>
      </c>
      <c r="G2918" s="185" t="s">
        <v>494</v>
      </c>
      <c r="H2918" s="185"/>
      <c r="I2918" s="184">
        <v>95.85</v>
      </c>
      <c r="J2918" s="184">
        <v>440.85</v>
      </c>
      <c r="K2918" s="183">
        <v>144</v>
      </c>
      <c r="L2918" s="183" t="s">
        <v>57</v>
      </c>
      <c r="M2918" s="186" t="s">
        <v>353</v>
      </c>
      <c r="N2918" s="61" t="s">
        <v>51</v>
      </c>
      <c r="O2918" s="61"/>
      <c r="P2918" s="175" t="s">
        <v>49</v>
      </c>
      <c r="Q2918" s="61"/>
      <c r="R2918" s="61"/>
      <c r="S2918" s="61"/>
      <c r="T2918" s="176"/>
      <c r="U2918" s="61"/>
      <c r="V2918" s="61"/>
      <c r="W2918" s="61"/>
      <c r="X2918" s="61"/>
      <c r="Y2918" s="61"/>
    </row>
    <row r="2919" spans="1:25" s="61" customFormat="1" ht="17.25">
      <c r="A2919" s="183" t="s">
        <v>6069</v>
      </c>
      <c r="B2919" s="183" t="s">
        <v>6070</v>
      </c>
      <c r="C2919" s="183" t="s">
        <v>49</v>
      </c>
      <c r="D2919" s="183" t="s">
        <v>50</v>
      </c>
      <c r="E2919" s="184">
        <v>125</v>
      </c>
      <c r="F2919" s="184">
        <v>110</v>
      </c>
      <c r="G2919" s="185" t="s">
        <v>263</v>
      </c>
      <c r="H2919" s="185"/>
      <c r="I2919" s="184">
        <v>28.75</v>
      </c>
      <c r="J2919" s="184">
        <v>138.75</v>
      </c>
      <c r="K2919" s="185">
        <v>269</v>
      </c>
      <c r="L2919" s="185"/>
      <c r="M2919" s="186"/>
      <c r="N2919" s="61" t="s">
        <v>51</v>
      </c>
      <c r="P2919" s="175" t="s">
        <v>49</v>
      </c>
      <c r="T2919" s="176"/>
    </row>
    <row r="2920" spans="1:25" s="61" customFormat="1" ht="17.25">
      <c r="A2920" s="183" t="s">
        <v>6071</v>
      </c>
      <c r="B2920" s="183" t="s">
        <v>6072</v>
      </c>
      <c r="C2920" s="183" t="s">
        <v>49</v>
      </c>
      <c r="D2920" s="183" t="s">
        <v>50</v>
      </c>
      <c r="E2920" s="184">
        <v>125</v>
      </c>
      <c r="F2920" s="184">
        <v>110</v>
      </c>
      <c r="G2920" s="188" t="s">
        <v>263</v>
      </c>
      <c r="H2920" s="185"/>
      <c r="I2920" s="184">
        <v>28.75</v>
      </c>
      <c r="J2920" s="184">
        <v>138.75</v>
      </c>
      <c r="K2920" s="185">
        <v>213</v>
      </c>
      <c r="L2920" s="185"/>
      <c r="M2920" s="186"/>
      <c r="N2920" s="61" t="s">
        <v>51</v>
      </c>
      <c r="P2920" s="175" t="s">
        <v>49</v>
      </c>
      <c r="T2920" s="176"/>
    </row>
    <row r="2921" spans="1:25" s="61" customFormat="1" ht="17.25">
      <c r="A2921" s="183" t="s">
        <v>6073</v>
      </c>
      <c r="B2921" s="183" t="s">
        <v>6074</v>
      </c>
      <c r="C2921" s="183" t="s">
        <v>49</v>
      </c>
      <c r="D2921" s="183" t="s">
        <v>50</v>
      </c>
      <c r="E2921" s="184">
        <v>339</v>
      </c>
      <c r="F2921" s="184">
        <v>315</v>
      </c>
      <c r="G2921" s="185" t="s">
        <v>494</v>
      </c>
      <c r="H2921" s="185"/>
      <c r="I2921" s="184">
        <v>98.48</v>
      </c>
      <c r="J2921" s="184">
        <v>413.48</v>
      </c>
      <c r="K2921" s="185">
        <v>175</v>
      </c>
      <c r="L2921" s="185"/>
      <c r="M2921" s="186"/>
      <c r="N2921" s="61" t="s">
        <v>51</v>
      </c>
      <c r="P2921" s="175" t="s">
        <v>49</v>
      </c>
      <c r="T2921" s="176"/>
    </row>
    <row r="2922" spans="1:25" s="61" customFormat="1" ht="17.25">
      <c r="A2922" s="183" t="s">
        <v>6075</v>
      </c>
      <c r="B2922" s="183" t="s">
        <v>6076</v>
      </c>
      <c r="C2922" s="183" t="s">
        <v>49</v>
      </c>
      <c r="D2922" s="183" t="s">
        <v>50</v>
      </c>
      <c r="E2922" s="184">
        <v>339</v>
      </c>
      <c r="F2922" s="184">
        <v>315</v>
      </c>
      <c r="G2922" s="185" t="s">
        <v>494</v>
      </c>
      <c r="H2922" s="185"/>
      <c r="I2922" s="184">
        <v>98.48</v>
      </c>
      <c r="J2922" s="184">
        <v>413.48</v>
      </c>
      <c r="K2922" s="185">
        <v>217</v>
      </c>
      <c r="L2922" s="185"/>
      <c r="M2922" s="186"/>
      <c r="N2922" s="61" t="s">
        <v>51</v>
      </c>
      <c r="P2922" s="175" t="s">
        <v>49</v>
      </c>
      <c r="T2922" s="176"/>
    </row>
    <row r="2923" spans="1:25" s="61" customFormat="1" ht="17.25">
      <c r="A2923" s="183" t="s">
        <v>6077</v>
      </c>
      <c r="B2923" s="183" t="s">
        <v>6078</v>
      </c>
      <c r="C2923" s="183" t="s">
        <v>49</v>
      </c>
      <c r="D2923" s="183" t="s">
        <v>50</v>
      </c>
      <c r="E2923" s="184">
        <v>355</v>
      </c>
      <c r="F2923" s="184">
        <v>330</v>
      </c>
      <c r="G2923" s="185" t="s">
        <v>494</v>
      </c>
      <c r="H2923" s="185"/>
      <c r="I2923" s="184">
        <v>112.36</v>
      </c>
      <c r="J2923" s="184">
        <v>442.36</v>
      </c>
      <c r="K2923" s="185">
        <v>194</v>
      </c>
      <c r="L2923" s="185"/>
      <c r="M2923" s="186"/>
      <c r="N2923" s="61" t="s">
        <v>51</v>
      </c>
      <c r="P2923" s="175" t="s">
        <v>49</v>
      </c>
      <c r="T2923" s="176"/>
    </row>
    <row r="2924" spans="1:25" s="61" customFormat="1" ht="17.25">
      <c r="A2924" s="183" t="s">
        <v>6079</v>
      </c>
      <c r="B2924" s="183" t="s">
        <v>6080</v>
      </c>
      <c r="C2924" s="183" t="s">
        <v>49</v>
      </c>
      <c r="D2924" s="183" t="s">
        <v>50</v>
      </c>
      <c r="E2924" s="184">
        <v>355</v>
      </c>
      <c r="F2924" s="184">
        <v>330</v>
      </c>
      <c r="G2924" s="185" t="s">
        <v>494</v>
      </c>
      <c r="H2924" s="185"/>
      <c r="I2924" s="184">
        <v>112.36</v>
      </c>
      <c r="J2924" s="184">
        <v>442.36</v>
      </c>
      <c r="K2924" s="185">
        <v>250</v>
      </c>
      <c r="L2924" s="185"/>
      <c r="M2924" s="186"/>
      <c r="N2924" s="61" t="s">
        <v>51</v>
      </c>
      <c r="P2924" s="175" t="s">
        <v>49</v>
      </c>
      <c r="T2924" s="176"/>
    </row>
    <row r="2925" spans="1:25" s="61" customFormat="1" ht="17.25">
      <c r="A2925" s="183" t="s">
        <v>6081</v>
      </c>
      <c r="B2925" s="183" t="s">
        <v>6082</v>
      </c>
      <c r="C2925" s="183" t="s">
        <v>5620</v>
      </c>
      <c r="D2925" s="183" t="s">
        <v>5621</v>
      </c>
      <c r="E2925" s="184"/>
      <c r="F2925" s="184"/>
      <c r="G2925" s="185"/>
      <c r="H2925" s="185"/>
      <c r="I2925" s="184"/>
      <c r="J2925" s="184"/>
      <c r="K2925" s="185" t="s">
        <v>410</v>
      </c>
      <c r="L2925" s="185"/>
      <c r="M2925" s="186"/>
      <c r="N2925" s="61" t="s">
        <v>410</v>
      </c>
      <c r="P2925" s="175" t="s">
        <v>5620</v>
      </c>
      <c r="T2925" s="176"/>
    </row>
    <row r="2926" spans="1:25" s="61" customFormat="1" ht="17.25">
      <c r="A2926" s="183" t="s">
        <v>6083</v>
      </c>
      <c r="B2926" s="183" t="s">
        <v>6084</v>
      </c>
      <c r="C2926" s="183" t="s">
        <v>5620</v>
      </c>
      <c r="D2926" s="183" t="s">
        <v>5621</v>
      </c>
      <c r="E2926" s="184"/>
      <c r="F2926" s="184"/>
      <c r="G2926" s="188"/>
      <c r="H2926" s="185"/>
      <c r="I2926" s="184"/>
      <c r="J2926" s="184"/>
      <c r="K2926" s="185" t="s">
        <v>410</v>
      </c>
      <c r="L2926" s="185"/>
      <c r="M2926" s="186"/>
      <c r="N2926" s="61" t="s">
        <v>410</v>
      </c>
      <c r="P2926" s="175" t="s">
        <v>5620</v>
      </c>
      <c r="T2926" s="176"/>
    </row>
    <row r="2927" spans="1:25" s="61" customFormat="1" ht="17.25">
      <c r="A2927" s="183" t="s">
        <v>6085</v>
      </c>
      <c r="B2927" s="183" t="s">
        <v>6086</v>
      </c>
      <c r="C2927" s="183" t="s">
        <v>5620</v>
      </c>
      <c r="D2927" s="183" t="s">
        <v>5621</v>
      </c>
      <c r="E2927" s="184"/>
      <c r="F2927" s="184"/>
      <c r="G2927" s="188"/>
      <c r="H2927" s="185"/>
      <c r="I2927" s="184"/>
      <c r="J2927" s="184"/>
      <c r="K2927" s="185" t="s">
        <v>410</v>
      </c>
      <c r="L2927" s="185"/>
      <c r="M2927" s="186"/>
      <c r="N2927" s="61" t="s">
        <v>410</v>
      </c>
      <c r="P2927" s="175" t="s">
        <v>5620</v>
      </c>
      <c r="T2927" s="176"/>
    </row>
    <row r="2928" spans="1:25" s="61" customFormat="1" ht="17.25">
      <c r="A2928" s="183" t="s">
        <v>6087</v>
      </c>
      <c r="B2928" s="183" t="s">
        <v>6088</v>
      </c>
      <c r="C2928" s="183" t="s">
        <v>5620</v>
      </c>
      <c r="D2928" s="183" t="s">
        <v>5621</v>
      </c>
      <c r="E2928" s="184"/>
      <c r="F2928" s="184"/>
      <c r="G2928" s="185"/>
      <c r="H2928" s="185"/>
      <c r="I2928" s="184"/>
      <c r="J2928" s="184"/>
      <c r="K2928" s="185" t="s">
        <v>410</v>
      </c>
      <c r="L2928" s="185"/>
      <c r="M2928" s="186"/>
      <c r="N2928" s="61" t="s">
        <v>410</v>
      </c>
      <c r="P2928" s="175" t="s">
        <v>5620</v>
      </c>
      <c r="T2928" s="176"/>
    </row>
    <row r="2929" spans="1:20" s="61" customFormat="1" ht="17.25">
      <c r="A2929" s="183" t="s">
        <v>6089</v>
      </c>
      <c r="B2929" s="183" t="s">
        <v>6090</v>
      </c>
      <c r="C2929" s="183" t="s">
        <v>5620</v>
      </c>
      <c r="D2929" s="183" t="s">
        <v>5621</v>
      </c>
      <c r="E2929" s="184"/>
      <c r="F2929" s="184"/>
      <c r="G2929" s="188"/>
      <c r="H2929" s="185"/>
      <c r="I2929" s="184"/>
      <c r="J2929" s="184"/>
      <c r="K2929" s="183" t="s">
        <v>410</v>
      </c>
      <c r="L2929" s="183"/>
      <c r="M2929" s="186"/>
      <c r="N2929" s="61" t="s">
        <v>410</v>
      </c>
      <c r="P2929" s="175" t="s">
        <v>5620</v>
      </c>
      <c r="T2929" s="176"/>
    </row>
    <row r="2930" spans="1:20" s="61" customFormat="1" ht="17.25">
      <c r="A2930" s="183" t="s">
        <v>6091</v>
      </c>
      <c r="B2930" s="183" t="s">
        <v>6092</v>
      </c>
      <c r="C2930" s="183" t="s">
        <v>5620</v>
      </c>
      <c r="D2930" s="183" t="s">
        <v>5621</v>
      </c>
      <c r="E2930" s="184"/>
      <c r="F2930" s="184"/>
      <c r="G2930" s="185"/>
      <c r="H2930" s="185"/>
      <c r="I2930" s="184"/>
      <c r="J2930" s="184"/>
      <c r="K2930" s="183" t="s">
        <v>410</v>
      </c>
      <c r="L2930" s="183"/>
      <c r="M2930" s="186"/>
      <c r="N2930" s="61" t="s">
        <v>410</v>
      </c>
      <c r="P2930" s="175" t="s">
        <v>5620</v>
      </c>
      <c r="T2930" s="176"/>
    </row>
    <row r="2931" spans="1:20" s="61" customFormat="1" ht="17.25">
      <c r="A2931" s="183" t="s">
        <v>6093</v>
      </c>
      <c r="B2931" s="183" t="s">
        <v>6094</v>
      </c>
      <c r="C2931" s="183" t="s">
        <v>5620</v>
      </c>
      <c r="D2931" s="183" t="s">
        <v>5621</v>
      </c>
      <c r="E2931" s="184"/>
      <c r="F2931" s="184"/>
      <c r="G2931" s="185"/>
      <c r="H2931" s="185"/>
      <c r="I2931" s="184"/>
      <c r="J2931" s="184"/>
      <c r="K2931" s="185" t="s">
        <v>410</v>
      </c>
      <c r="L2931" s="185"/>
      <c r="M2931" s="186"/>
      <c r="N2931" s="61" t="s">
        <v>410</v>
      </c>
      <c r="P2931" s="175" t="s">
        <v>5620</v>
      </c>
      <c r="T2931" s="176"/>
    </row>
    <row r="2932" spans="1:20" s="61" customFormat="1" ht="17.25">
      <c r="A2932" s="183" t="s">
        <v>6095</v>
      </c>
      <c r="B2932" s="183" t="s">
        <v>6096</v>
      </c>
      <c r="C2932" s="183" t="s">
        <v>5620</v>
      </c>
      <c r="D2932" s="183" t="s">
        <v>5621</v>
      </c>
      <c r="E2932" s="184"/>
      <c r="F2932" s="184"/>
      <c r="G2932" s="185"/>
      <c r="H2932" s="185"/>
      <c r="I2932" s="184"/>
      <c r="J2932" s="184"/>
      <c r="K2932" s="183" t="s">
        <v>410</v>
      </c>
      <c r="L2932" s="183"/>
      <c r="M2932" s="186"/>
      <c r="N2932" s="61" t="s">
        <v>410</v>
      </c>
      <c r="P2932" s="175" t="s">
        <v>5620</v>
      </c>
      <c r="T2932" s="176"/>
    </row>
    <row r="2933" spans="1:20" s="61" customFormat="1" ht="17.25">
      <c r="A2933" s="183" t="s">
        <v>6097</v>
      </c>
      <c r="B2933" s="183" t="s">
        <v>6098</v>
      </c>
      <c r="C2933" s="183" t="s">
        <v>5620</v>
      </c>
      <c r="D2933" s="183" t="s">
        <v>5621</v>
      </c>
      <c r="E2933" s="184"/>
      <c r="F2933" s="184"/>
      <c r="G2933" s="185"/>
      <c r="H2933" s="185"/>
      <c r="I2933" s="184"/>
      <c r="J2933" s="184"/>
      <c r="K2933" s="183" t="s">
        <v>410</v>
      </c>
      <c r="L2933" s="183"/>
      <c r="M2933" s="186"/>
      <c r="N2933" s="61" t="s">
        <v>410</v>
      </c>
      <c r="P2933" s="175" t="s">
        <v>5620</v>
      </c>
      <c r="T2933" s="176"/>
    </row>
    <row r="2934" spans="1:20" s="61" customFormat="1" ht="17.25">
      <c r="A2934" s="183" t="s">
        <v>6099</v>
      </c>
      <c r="B2934" s="183" t="s">
        <v>6100</v>
      </c>
      <c r="C2934" s="183" t="s">
        <v>5620</v>
      </c>
      <c r="D2934" s="183" t="s">
        <v>5621</v>
      </c>
      <c r="E2934" s="184"/>
      <c r="F2934" s="184"/>
      <c r="G2934" s="185"/>
      <c r="H2934" s="185"/>
      <c r="I2934" s="184"/>
      <c r="J2934" s="184"/>
      <c r="K2934" s="185" t="s">
        <v>410</v>
      </c>
      <c r="L2934" s="185"/>
      <c r="M2934" s="186"/>
      <c r="N2934" s="61" t="s">
        <v>410</v>
      </c>
      <c r="P2934" s="175" t="s">
        <v>5620</v>
      </c>
      <c r="T2934" s="176"/>
    </row>
    <row r="2935" spans="1:20" s="61" customFormat="1" ht="17.25">
      <c r="A2935" s="183" t="s">
        <v>6101</v>
      </c>
      <c r="B2935" s="183" t="s">
        <v>6102</v>
      </c>
      <c r="C2935" s="183" t="s">
        <v>5620</v>
      </c>
      <c r="D2935" s="183" t="s">
        <v>5621</v>
      </c>
      <c r="E2935" s="184"/>
      <c r="F2935" s="184"/>
      <c r="G2935" s="185"/>
      <c r="H2935" s="185"/>
      <c r="I2935" s="184"/>
      <c r="J2935" s="184"/>
      <c r="K2935" s="185" t="s">
        <v>410</v>
      </c>
      <c r="L2935" s="185"/>
      <c r="M2935" s="186"/>
      <c r="N2935" s="61" t="s">
        <v>410</v>
      </c>
      <c r="P2935" s="175" t="s">
        <v>5620</v>
      </c>
      <c r="T2935" s="176"/>
    </row>
    <row r="2936" spans="1:20" s="61" customFormat="1" ht="17.25">
      <c r="A2936" s="183" t="s">
        <v>6103</v>
      </c>
      <c r="B2936" s="183" t="s">
        <v>6104</v>
      </c>
      <c r="C2936" s="183" t="s">
        <v>727</v>
      </c>
      <c r="D2936" s="183" t="s">
        <v>728</v>
      </c>
      <c r="E2936" s="184"/>
      <c r="F2936" s="184"/>
      <c r="G2936" s="185"/>
      <c r="H2936" s="185"/>
      <c r="I2936" s="184"/>
      <c r="J2936" s="184"/>
      <c r="K2936" s="185" t="s">
        <v>410</v>
      </c>
      <c r="L2936" s="185"/>
      <c r="M2936" s="186"/>
      <c r="N2936" s="61" t="s">
        <v>410</v>
      </c>
      <c r="P2936" s="175" t="s">
        <v>727</v>
      </c>
      <c r="T2936" s="176"/>
    </row>
    <row r="2937" spans="1:20" s="61" customFormat="1" ht="17.25">
      <c r="A2937" s="183" t="s">
        <v>6105</v>
      </c>
      <c r="B2937" s="183" t="s">
        <v>6106</v>
      </c>
      <c r="C2937" s="183" t="s">
        <v>727</v>
      </c>
      <c r="D2937" s="183" t="s">
        <v>728</v>
      </c>
      <c r="E2937" s="184"/>
      <c r="F2937" s="184"/>
      <c r="G2937" s="185"/>
      <c r="H2937" s="185"/>
      <c r="I2937" s="184"/>
      <c r="J2937" s="184"/>
      <c r="K2937" s="185" t="s">
        <v>410</v>
      </c>
      <c r="L2937" s="185"/>
      <c r="M2937" s="186"/>
      <c r="N2937" s="61" t="s">
        <v>410</v>
      </c>
      <c r="P2937" s="175" t="s">
        <v>727</v>
      </c>
      <c r="T2937" s="176"/>
    </row>
    <row r="2938" spans="1:20" s="61" customFormat="1" ht="17.25">
      <c r="A2938" s="183" t="s">
        <v>6107</v>
      </c>
      <c r="B2938" s="183" t="s">
        <v>6108</v>
      </c>
      <c r="C2938" s="183" t="s">
        <v>727</v>
      </c>
      <c r="D2938" s="183" t="s">
        <v>728</v>
      </c>
      <c r="E2938" s="184"/>
      <c r="F2938" s="184"/>
      <c r="G2938" s="188"/>
      <c r="H2938" s="185"/>
      <c r="I2938" s="184"/>
      <c r="J2938" s="184"/>
      <c r="K2938" s="185" t="s">
        <v>410</v>
      </c>
      <c r="L2938" s="185"/>
      <c r="M2938" s="186"/>
      <c r="N2938" s="61" t="s">
        <v>410</v>
      </c>
      <c r="P2938" s="175" t="s">
        <v>727</v>
      </c>
      <c r="T2938" s="176"/>
    </row>
    <row r="2939" spans="1:20" s="61" customFormat="1" ht="17.25">
      <c r="A2939" s="183" t="s">
        <v>6109</v>
      </c>
      <c r="B2939" s="183" t="s">
        <v>6110</v>
      </c>
      <c r="C2939" s="183" t="s">
        <v>116</v>
      </c>
      <c r="D2939" s="183" t="s">
        <v>117</v>
      </c>
      <c r="E2939" s="184"/>
      <c r="F2939" s="184"/>
      <c r="G2939" s="188"/>
      <c r="H2939" s="185"/>
      <c r="I2939" s="184"/>
      <c r="J2939" s="184"/>
      <c r="K2939" s="185" t="s">
        <v>410</v>
      </c>
      <c r="L2939" s="185"/>
      <c r="M2939" s="186"/>
      <c r="N2939" s="61" t="s">
        <v>410</v>
      </c>
      <c r="P2939" s="175" t="s">
        <v>116</v>
      </c>
      <c r="T2939" s="176"/>
    </row>
    <row r="2940" spans="1:20" s="61" customFormat="1" ht="17.25">
      <c r="A2940" s="183" t="s">
        <v>6111</v>
      </c>
      <c r="B2940" s="183" t="s">
        <v>6112</v>
      </c>
      <c r="C2940" s="183" t="s">
        <v>116</v>
      </c>
      <c r="D2940" s="183" t="s">
        <v>117</v>
      </c>
      <c r="E2940" s="184"/>
      <c r="F2940" s="184"/>
      <c r="G2940" s="185"/>
      <c r="H2940" s="185"/>
      <c r="I2940" s="184"/>
      <c r="J2940" s="184"/>
      <c r="K2940" s="185" t="s">
        <v>410</v>
      </c>
      <c r="L2940" s="185"/>
      <c r="M2940" s="186"/>
      <c r="N2940" s="61" t="s">
        <v>410</v>
      </c>
      <c r="P2940" s="175" t="s">
        <v>116</v>
      </c>
      <c r="T2940" s="176"/>
    </row>
    <row r="2941" spans="1:20" s="61" customFormat="1" ht="17.25">
      <c r="A2941" s="183" t="s">
        <v>6113</v>
      </c>
      <c r="B2941" s="183" t="s">
        <v>6114</v>
      </c>
      <c r="C2941" s="183" t="s">
        <v>97</v>
      </c>
      <c r="D2941" s="183" t="s">
        <v>98</v>
      </c>
      <c r="E2941" s="184">
        <v>220</v>
      </c>
      <c r="F2941" s="184">
        <v>200</v>
      </c>
      <c r="G2941" s="188" t="s">
        <v>137</v>
      </c>
      <c r="H2941" s="185"/>
      <c r="I2941" s="184">
        <v>92.78</v>
      </c>
      <c r="J2941" s="184">
        <v>292.78</v>
      </c>
      <c r="K2941" s="185">
        <v>21</v>
      </c>
      <c r="L2941" s="185"/>
      <c r="M2941" s="186"/>
      <c r="N2941" s="61" t="s">
        <v>51</v>
      </c>
      <c r="P2941" s="175" t="s">
        <v>97</v>
      </c>
      <c r="T2941" s="176"/>
    </row>
    <row r="2942" spans="1:20" s="61" customFormat="1" ht="17.25">
      <c r="A2942" s="183" t="s">
        <v>6115</v>
      </c>
      <c r="B2942" s="183" t="s">
        <v>6116</v>
      </c>
      <c r="C2942" s="183" t="s">
        <v>97</v>
      </c>
      <c r="D2942" s="183" t="s">
        <v>98</v>
      </c>
      <c r="E2942" s="184">
        <v>220</v>
      </c>
      <c r="F2942" s="184">
        <v>200</v>
      </c>
      <c r="G2942" s="185" t="s">
        <v>137</v>
      </c>
      <c r="H2942" s="185"/>
      <c r="I2942" s="184">
        <v>92.78</v>
      </c>
      <c r="J2942" s="184">
        <v>292.78</v>
      </c>
      <c r="K2942" s="185">
        <v>24</v>
      </c>
      <c r="L2942" s="185"/>
      <c r="M2942" s="186"/>
      <c r="N2942" s="61" t="s">
        <v>51</v>
      </c>
      <c r="P2942" s="175" t="s">
        <v>97</v>
      </c>
      <c r="T2942" s="176"/>
    </row>
    <row r="2943" spans="1:20" s="61" customFormat="1" ht="17.25">
      <c r="A2943" s="183" t="s">
        <v>6117</v>
      </c>
      <c r="B2943" s="183" t="s">
        <v>6118</v>
      </c>
      <c r="C2943" s="183" t="s">
        <v>757</v>
      </c>
      <c r="D2943" s="183" t="s">
        <v>758</v>
      </c>
      <c r="E2943" s="184"/>
      <c r="F2943" s="184"/>
      <c r="G2943" s="188"/>
      <c r="H2943" s="185"/>
      <c r="I2943" s="184"/>
      <c r="J2943" s="184"/>
      <c r="K2943" s="185" t="s">
        <v>410</v>
      </c>
      <c r="L2943" s="185"/>
      <c r="M2943" s="186"/>
      <c r="N2943" s="61" t="s">
        <v>410</v>
      </c>
      <c r="P2943" s="175" t="s">
        <v>757</v>
      </c>
      <c r="T2943" s="176"/>
    </row>
    <row r="2944" spans="1:20" s="61" customFormat="1" ht="17.25">
      <c r="A2944" s="183" t="s">
        <v>6119</v>
      </c>
      <c r="B2944" s="183" t="s">
        <v>6120</v>
      </c>
      <c r="C2944" s="183" t="s">
        <v>757</v>
      </c>
      <c r="D2944" s="183" t="s">
        <v>758</v>
      </c>
      <c r="E2944" s="184"/>
      <c r="F2944" s="184"/>
      <c r="G2944" s="188"/>
      <c r="H2944" s="185"/>
      <c r="I2944" s="184"/>
      <c r="J2944" s="184"/>
      <c r="K2944" s="185" t="s">
        <v>410</v>
      </c>
      <c r="L2944" s="185"/>
      <c r="M2944" s="186"/>
      <c r="N2944" s="61" t="s">
        <v>410</v>
      </c>
      <c r="P2944" s="175" t="s">
        <v>757</v>
      </c>
      <c r="T2944" s="176"/>
    </row>
    <row r="2945" spans="1:20" s="61" customFormat="1" ht="17.25">
      <c r="A2945" s="183" t="s">
        <v>6121</v>
      </c>
      <c r="B2945" s="183" t="s">
        <v>6122</v>
      </c>
      <c r="C2945" s="183" t="s">
        <v>757</v>
      </c>
      <c r="D2945" s="183" t="s">
        <v>758</v>
      </c>
      <c r="E2945" s="184"/>
      <c r="F2945" s="184"/>
      <c r="G2945" s="188"/>
      <c r="H2945" s="185"/>
      <c r="I2945" s="184"/>
      <c r="J2945" s="184"/>
      <c r="K2945" s="185" t="s">
        <v>410</v>
      </c>
      <c r="L2945" s="185"/>
      <c r="M2945" s="186"/>
      <c r="N2945" s="61" t="s">
        <v>410</v>
      </c>
      <c r="P2945" s="175" t="s">
        <v>757</v>
      </c>
      <c r="T2945" s="176"/>
    </row>
    <row r="2946" spans="1:20" s="61" customFormat="1" ht="17.25">
      <c r="A2946" s="183" t="s">
        <v>6123</v>
      </c>
      <c r="B2946" s="183" t="s">
        <v>6124</v>
      </c>
      <c r="C2946" s="183" t="s">
        <v>757</v>
      </c>
      <c r="D2946" s="183" t="s">
        <v>758</v>
      </c>
      <c r="E2946" s="184"/>
      <c r="F2946" s="184"/>
      <c r="G2946" s="188"/>
      <c r="H2946" s="185"/>
      <c r="I2946" s="184"/>
      <c r="J2946" s="184"/>
      <c r="K2946" s="183" t="s">
        <v>410</v>
      </c>
      <c r="L2946" s="183"/>
      <c r="M2946" s="186"/>
      <c r="N2946" s="61" t="s">
        <v>410</v>
      </c>
      <c r="P2946" s="175" t="s">
        <v>757</v>
      </c>
      <c r="T2946" s="176"/>
    </row>
    <row r="2947" spans="1:20" s="61" customFormat="1" ht="17.25">
      <c r="A2947" s="183" t="s">
        <v>6125</v>
      </c>
      <c r="B2947" s="183" t="s">
        <v>6126</v>
      </c>
      <c r="C2947" s="183" t="s">
        <v>757</v>
      </c>
      <c r="D2947" s="183" t="s">
        <v>758</v>
      </c>
      <c r="E2947" s="184"/>
      <c r="F2947" s="184"/>
      <c r="G2947" s="188"/>
      <c r="H2947" s="185"/>
      <c r="I2947" s="184"/>
      <c r="J2947" s="184"/>
      <c r="K2947" s="183" t="s">
        <v>410</v>
      </c>
      <c r="L2947" s="183"/>
      <c r="M2947" s="186"/>
      <c r="N2947" s="61" t="s">
        <v>410</v>
      </c>
      <c r="P2947" s="175" t="s">
        <v>757</v>
      </c>
      <c r="T2947" s="176"/>
    </row>
    <row r="2948" spans="1:20" s="61" customFormat="1" ht="17.25">
      <c r="A2948" s="183" t="s">
        <v>6127</v>
      </c>
      <c r="B2948" s="183" t="s">
        <v>6128</v>
      </c>
      <c r="C2948" s="183" t="s">
        <v>757</v>
      </c>
      <c r="D2948" s="183" t="s">
        <v>758</v>
      </c>
      <c r="E2948" s="184"/>
      <c r="F2948" s="184"/>
      <c r="G2948" s="188"/>
      <c r="H2948" s="185"/>
      <c r="I2948" s="184"/>
      <c r="J2948" s="184"/>
      <c r="K2948" s="183" t="s">
        <v>410</v>
      </c>
      <c r="L2948" s="183"/>
      <c r="M2948" s="186"/>
      <c r="N2948" s="61" t="s">
        <v>410</v>
      </c>
      <c r="P2948" s="175" t="s">
        <v>757</v>
      </c>
      <c r="T2948" s="176"/>
    </row>
    <row r="2949" spans="1:20" s="61" customFormat="1" ht="17.25">
      <c r="A2949" s="183" t="s">
        <v>6129</v>
      </c>
      <c r="B2949" s="183" t="s">
        <v>6130</v>
      </c>
      <c r="C2949" s="183" t="s">
        <v>757</v>
      </c>
      <c r="D2949" s="183" t="s">
        <v>758</v>
      </c>
      <c r="E2949" s="184">
        <v>170</v>
      </c>
      <c r="F2949" s="184">
        <v>150</v>
      </c>
      <c r="G2949" s="185" t="s">
        <v>263</v>
      </c>
      <c r="H2949" s="185"/>
      <c r="I2949" s="184">
        <v>76.96</v>
      </c>
      <c r="J2949" s="184">
        <v>226.96</v>
      </c>
      <c r="K2949" s="185">
        <v>88</v>
      </c>
      <c r="L2949" s="185"/>
      <c r="M2949" s="186"/>
      <c r="N2949" s="61" t="s">
        <v>51</v>
      </c>
      <c r="P2949" s="175" t="s">
        <v>757</v>
      </c>
      <c r="T2949" s="176"/>
    </row>
    <row r="2950" spans="1:20" s="61" customFormat="1" ht="17.25">
      <c r="A2950" s="183" t="s">
        <v>6131</v>
      </c>
      <c r="B2950" s="183" t="s">
        <v>6132</v>
      </c>
      <c r="C2950" s="183" t="s">
        <v>757</v>
      </c>
      <c r="D2950" s="183" t="s">
        <v>758</v>
      </c>
      <c r="E2950" s="184">
        <v>170</v>
      </c>
      <c r="F2950" s="184">
        <v>150</v>
      </c>
      <c r="G2950" s="185" t="s">
        <v>263</v>
      </c>
      <c r="H2950" s="185"/>
      <c r="I2950" s="184">
        <v>76.96</v>
      </c>
      <c r="J2950" s="184">
        <v>226.96</v>
      </c>
      <c r="K2950" s="185">
        <v>66</v>
      </c>
      <c r="L2950" s="185"/>
      <c r="M2950" s="186"/>
      <c r="N2950" s="61" t="s">
        <v>51</v>
      </c>
      <c r="P2950" s="175" t="s">
        <v>757</v>
      </c>
      <c r="T2950" s="176"/>
    </row>
    <row r="2951" spans="1:20" s="61" customFormat="1" ht="17.25">
      <c r="A2951" s="183" t="s">
        <v>6133</v>
      </c>
      <c r="B2951" s="183" t="s">
        <v>6134</v>
      </c>
      <c r="C2951" s="183" t="s">
        <v>757</v>
      </c>
      <c r="D2951" s="183" t="s">
        <v>758</v>
      </c>
      <c r="E2951" s="184"/>
      <c r="F2951" s="184"/>
      <c r="G2951" s="185"/>
      <c r="H2951" s="185"/>
      <c r="I2951" s="184"/>
      <c r="J2951" s="184"/>
      <c r="K2951" s="185" t="s">
        <v>410</v>
      </c>
      <c r="L2951" s="185"/>
      <c r="M2951" s="186"/>
      <c r="N2951" s="61" t="s">
        <v>410</v>
      </c>
      <c r="P2951" s="175" t="s">
        <v>757</v>
      </c>
      <c r="T2951" s="176"/>
    </row>
    <row r="2952" spans="1:20" s="61" customFormat="1" ht="17.25">
      <c r="A2952" s="183" t="s">
        <v>6135</v>
      </c>
      <c r="B2952" s="183" t="s">
        <v>6136</v>
      </c>
      <c r="C2952" s="183" t="s">
        <v>757</v>
      </c>
      <c r="D2952" s="183" t="s">
        <v>758</v>
      </c>
      <c r="E2952" s="184"/>
      <c r="F2952" s="184"/>
      <c r="G2952" s="188"/>
      <c r="H2952" s="185"/>
      <c r="I2952" s="184"/>
      <c r="J2952" s="184"/>
      <c r="K2952" s="183" t="s">
        <v>410</v>
      </c>
      <c r="L2952" s="183"/>
      <c r="M2952" s="186"/>
      <c r="N2952" s="61" t="s">
        <v>410</v>
      </c>
      <c r="P2952" s="175" t="s">
        <v>757</v>
      </c>
      <c r="T2952" s="176"/>
    </row>
    <row r="2953" spans="1:20" s="61" customFormat="1" ht="17.25">
      <c r="A2953" s="183" t="s">
        <v>6137</v>
      </c>
      <c r="B2953" s="183" t="s">
        <v>6138</v>
      </c>
      <c r="C2953" s="183" t="s">
        <v>757</v>
      </c>
      <c r="D2953" s="183" t="s">
        <v>758</v>
      </c>
      <c r="E2953" s="184"/>
      <c r="F2953" s="184"/>
      <c r="G2953" s="185"/>
      <c r="H2953" s="185"/>
      <c r="I2953" s="184"/>
      <c r="J2953" s="184"/>
      <c r="K2953" s="183" t="s">
        <v>410</v>
      </c>
      <c r="L2953" s="183"/>
      <c r="M2953" s="186"/>
      <c r="N2953" s="61" t="s">
        <v>410</v>
      </c>
      <c r="P2953" s="175" t="s">
        <v>757</v>
      </c>
      <c r="T2953" s="176"/>
    </row>
    <row r="2954" spans="1:20" s="61" customFormat="1" ht="17.25">
      <c r="A2954" s="183" t="s">
        <v>6139</v>
      </c>
      <c r="B2954" s="183" t="s">
        <v>6140</v>
      </c>
      <c r="C2954" s="183" t="s">
        <v>757</v>
      </c>
      <c r="D2954" s="183" t="s">
        <v>758</v>
      </c>
      <c r="E2954" s="184"/>
      <c r="F2954" s="184"/>
      <c r="G2954" s="185"/>
      <c r="H2954" s="185"/>
      <c r="I2954" s="184"/>
      <c r="J2954" s="184"/>
      <c r="K2954" s="185" t="s">
        <v>410</v>
      </c>
      <c r="L2954" s="185"/>
      <c r="M2954" s="186"/>
      <c r="N2954" s="61" t="s">
        <v>410</v>
      </c>
      <c r="P2954" s="175" t="s">
        <v>757</v>
      </c>
      <c r="T2954" s="176"/>
    </row>
    <row r="2955" spans="1:20" s="61" customFormat="1" ht="17.25">
      <c r="A2955" s="183" t="s">
        <v>6141</v>
      </c>
      <c r="B2955" s="183" t="s">
        <v>6142</v>
      </c>
      <c r="C2955" s="183" t="s">
        <v>647</v>
      </c>
      <c r="D2955" s="183" t="s">
        <v>648</v>
      </c>
      <c r="E2955" s="184">
        <v>179</v>
      </c>
      <c r="F2955" s="184">
        <v>125</v>
      </c>
      <c r="G2955" s="185" t="s">
        <v>151</v>
      </c>
      <c r="H2955" s="185"/>
      <c r="I2955" s="184">
        <v>50.32</v>
      </c>
      <c r="J2955" s="184">
        <v>175.32</v>
      </c>
      <c r="K2955" s="185">
        <v>24</v>
      </c>
      <c r="L2955" s="185"/>
      <c r="M2955" s="186"/>
      <c r="N2955" s="61" t="s">
        <v>51</v>
      </c>
      <c r="P2955" s="175" t="s">
        <v>647</v>
      </c>
      <c r="T2955" s="176"/>
    </row>
    <row r="2956" spans="1:20" s="61" customFormat="1" ht="17.25">
      <c r="A2956" s="183" t="s">
        <v>6143</v>
      </c>
      <c r="B2956" s="183" t="s">
        <v>6144</v>
      </c>
      <c r="C2956" s="183" t="s">
        <v>647</v>
      </c>
      <c r="D2956" s="183" t="s">
        <v>648</v>
      </c>
      <c r="E2956" s="184">
        <v>179</v>
      </c>
      <c r="F2956" s="184">
        <v>125</v>
      </c>
      <c r="G2956" s="185" t="s">
        <v>151</v>
      </c>
      <c r="H2956" s="185"/>
      <c r="I2956" s="184">
        <v>50.32</v>
      </c>
      <c r="J2956" s="184">
        <v>175.32</v>
      </c>
      <c r="K2956" s="185">
        <v>27</v>
      </c>
      <c r="L2956" s="185"/>
      <c r="M2956" s="186"/>
      <c r="N2956" s="61" t="s">
        <v>51</v>
      </c>
      <c r="P2956" s="175" t="s">
        <v>647</v>
      </c>
      <c r="T2956" s="176"/>
    </row>
    <row r="2957" spans="1:20" s="61" customFormat="1" ht="17.25">
      <c r="A2957" s="183" t="s">
        <v>6145</v>
      </c>
      <c r="B2957" s="183" t="s">
        <v>6146</v>
      </c>
      <c r="C2957" s="183" t="s">
        <v>116</v>
      </c>
      <c r="D2957" s="183" t="s">
        <v>117</v>
      </c>
      <c r="E2957" s="184">
        <v>175</v>
      </c>
      <c r="F2957" s="184">
        <v>150</v>
      </c>
      <c r="G2957" s="185" t="s">
        <v>88</v>
      </c>
      <c r="H2957" s="185"/>
      <c r="I2957" s="184">
        <v>49.14</v>
      </c>
      <c r="J2957" s="184">
        <v>199.14</v>
      </c>
      <c r="K2957" s="185">
        <v>32</v>
      </c>
      <c r="L2957" s="185"/>
      <c r="M2957" s="186"/>
      <c r="N2957" s="61" t="s">
        <v>51</v>
      </c>
      <c r="P2957" s="175" t="s">
        <v>116</v>
      </c>
      <c r="T2957" s="176"/>
    </row>
    <row r="2958" spans="1:20" s="61" customFormat="1" ht="17.25">
      <c r="A2958" s="183" t="s">
        <v>6147</v>
      </c>
      <c r="B2958" s="183" t="s">
        <v>6148</v>
      </c>
      <c r="C2958" s="183" t="s">
        <v>116</v>
      </c>
      <c r="D2958" s="183" t="s">
        <v>117</v>
      </c>
      <c r="E2958" s="184">
        <v>175</v>
      </c>
      <c r="F2958" s="184">
        <v>150</v>
      </c>
      <c r="G2958" s="188" t="s">
        <v>88</v>
      </c>
      <c r="H2958" s="185"/>
      <c r="I2958" s="184">
        <v>49.14</v>
      </c>
      <c r="J2958" s="184">
        <v>199.14</v>
      </c>
      <c r="K2958" s="185">
        <v>41</v>
      </c>
      <c r="L2958" s="185" t="s">
        <v>57</v>
      </c>
      <c r="M2958" s="186" t="s">
        <v>211</v>
      </c>
      <c r="N2958" s="61" t="s">
        <v>51</v>
      </c>
      <c r="P2958" s="175" t="s">
        <v>116</v>
      </c>
      <c r="T2958" s="176"/>
    </row>
    <row r="2959" spans="1:20" s="61" customFormat="1" ht="17.25">
      <c r="A2959" s="183" t="s">
        <v>6149</v>
      </c>
      <c r="B2959" s="183" t="s">
        <v>6150</v>
      </c>
      <c r="C2959" s="183" t="s">
        <v>116</v>
      </c>
      <c r="D2959" s="183" t="s">
        <v>117</v>
      </c>
      <c r="E2959" s="184">
        <v>175</v>
      </c>
      <c r="F2959" s="184">
        <v>150</v>
      </c>
      <c r="G2959" s="185" t="s">
        <v>88</v>
      </c>
      <c r="H2959" s="185"/>
      <c r="I2959" s="184">
        <v>49.14</v>
      </c>
      <c r="J2959" s="184">
        <v>199.14</v>
      </c>
      <c r="K2959" s="185">
        <v>55</v>
      </c>
      <c r="L2959" s="185" t="s">
        <v>57</v>
      </c>
      <c r="M2959" s="186" t="s">
        <v>211</v>
      </c>
      <c r="N2959" s="61" t="s">
        <v>51</v>
      </c>
      <c r="P2959" s="175" t="s">
        <v>116</v>
      </c>
      <c r="T2959" s="176"/>
    </row>
    <row r="2960" spans="1:20" s="61" customFormat="1" ht="17.25">
      <c r="A2960" s="183" t="s">
        <v>6151</v>
      </c>
      <c r="B2960" s="183" t="s">
        <v>6152</v>
      </c>
      <c r="C2960" s="183" t="s">
        <v>116</v>
      </c>
      <c r="D2960" s="183" t="s">
        <v>117</v>
      </c>
      <c r="E2960" s="184">
        <v>175</v>
      </c>
      <c r="F2960" s="184">
        <v>150</v>
      </c>
      <c r="G2960" s="185" t="s">
        <v>88</v>
      </c>
      <c r="H2960" s="185"/>
      <c r="I2960" s="184">
        <v>49.14</v>
      </c>
      <c r="J2960" s="184">
        <v>199.14</v>
      </c>
      <c r="K2960" s="185">
        <v>54</v>
      </c>
      <c r="L2960" s="185" t="s">
        <v>57</v>
      </c>
      <c r="M2960" s="186" t="s">
        <v>211</v>
      </c>
      <c r="N2960" s="61" t="s">
        <v>51</v>
      </c>
      <c r="P2960" s="175" t="s">
        <v>116</v>
      </c>
      <c r="T2960" s="176"/>
    </row>
    <row r="2961" spans="1:20" s="61" customFormat="1" ht="17.25">
      <c r="A2961" s="183" t="s">
        <v>6153</v>
      </c>
      <c r="B2961" s="183" t="s">
        <v>6154</v>
      </c>
      <c r="C2961" s="183" t="s">
        <v>97</v>
      </c>
      <c r="D2961" s="183" t="s">
        <v>98</v>
      </c>
      <c r="E2961" s="184"/>
      <c r="F2961" s="184"/>
      <c r="G2961" s="185"/>
      <c r="H2961" s="185"/>
      <c r="I2961" s="184"/>
      <c r="J2961" s="184"/>
      <c r="K2961" s="185" t="s">
        <v>410</v>
      </c>
      <c r="L2961" s="185"/>
      <c r="M2961" s="186"/>
      <c r="N2961" s="61" t="s">
        <v>410</v>
      </c>
      <c r="P2961" s="175" t="s">
        <v>97</v>
      </c>
      <c r="T2961" s="176"/>
    </row>
    <row r="2962" spans="1:20" s="61" customFormat="1" ht="17.25">
      <c r="A2962" s="183" t="s">
        <v>6155</v>
      </c>
      <c r="B2962" s="183" t="s">
        <v>6156</v>
      </c>
      <c r="C2962" s="183" t="s">
        <v>97</v>
      </c>
      <c r="D2962" s="183" t="s">
        <v>98</v>
      </c>
      <c r="E2962" s="184"/>
      <c r="F2962" s="184"/>
      <c r="G2962" s="185"/>
      <c r="H2962" s="185"/>
      <c r="I2962" s="184"/>
      <c r="J2962" s="184"/>
      <c r="K2962" s="185" t="s">
        <v>410</v>
      </c>
      <c r="L2962" s="185"/>
      <c r="M2962" s="186"/>
      <c r="N2962" s="61" t="s">
        <v>410</v>
      </c>
      <c r="P2962" s="175" t="s">
        <v>97</v>
      </c>
      <c r="T2962" s="176"/>
    </row>
    <row r="2963" spans="1:20" s="61" customFormat="1" ht="17.25">
      <c r="A2963" s="183" t="s">
        <v>6157</v>
      </c>
      <c r="B2963" s="183" t="s">
        <v>6158</v>
      </c>
      <c r="C2963" s="183" t="s">
        <v>49</v>
      </c>
      <c r="D2963" s="183" t="s">
        <v>50</v>
      </c>
      <c r="E2963" s="184">
        <v>180</v>
      </c>
      <c r="F2963" s="184">
        <v>135</v>
      </c>
      <c r="G2963" s="185" t="s">
        <v>180</v>
      </c>
      <c r="H2963" s="185"/>
      <c r="I2963" s="184">
        <v>39.69</v>
      </c>
      <c r="J2963" s="184">
        <v>174.69</v>
      </c>
      <c r="K2963" s="185">
        <v>55</v>
      </c>
      <c r="L2963" s="185" t="s">
        <v>57</v>
      </c>
      <c r="M2963" s="186" t="s">
        <v>2369</v>
      </c>
      <c r="N2963" s="61" t="s">
        <v>51</v>
      </c>
      <c r="P2963" s="175" t="s">
        <v>49</v>
      </c>
      <c r="T2963" s="176"/>
    </row>
    <row r="2964" spans="1:20" s="61" customFormat="1" ht="17.25">
      <c r="A2964" s="183" t="s">
        <v>6159</v>
      </c>
      <c r="B2964" s="183" t="s">
        <v>6160</v>
      </c>
      <c r="C2964" s="183" t="s">
        <v>279</v>
      </c>
      <c r="D2964" s="183" t="s">
        <v>280</v>
      </c>
      <c r="E2964" s="184">
        <v>275</v>
      </c>
      <c r="F2964" s="184">
        <v>181</v>
      </c>
      <c r="G2964" s="185" t="s">
        <v>993</v>
      </c>
      <c r="H2964" s="185"/>
      <c r="I2964" s="184">
        <v>108.88</v>
      </c>
      <c r="J2964" s="184">
        <v>289.88</v>
      </c>
      <c r="K2964" s="185">
        <v>0</v>
      </c>
      <c r="L2964" s="185"/>
      <c r="M2964" s="186"/>
      <c r="N2964" s="61" t="s">
        <v>51</v>
      </c>
      <c r="P2964" s="175" t="s">
        <v>279</v>
      </c>
      <c r="T2964" s="176"/>
    </row>
    <row r="2965" spans="1:20" s="61" customFormat="1" ht="17.25">
      <c r="A2965" s="183" t="s">
        <v>6161</v>
      </c>
      <c r="B2965" s="183" t="s">
        <v>6162</v>
      </c>
      <c r="C2965" s="183" t="s">
        <v>279</v>
      </c>
      <c r="D2965" s="183" t="s">
        <v>280</v>
      </c>
      <c r="E2965" s="184"/>
      <c r="F2965" s="184"/>
      <c r="G2965" s="185"/>
      <c r="H2965" s="185"/>
      <c r="I2965" s="184"/>
      <c r="J2965" s="184"/>
      <c r="K2965" s="185" t="s">
        <v>410</v>
      </c>
      <c r="L2965" s="185"/>
      <c r="M2965" s="186"/>
      <c r="N2965" s="61" t="s">
        <v>410</v>
      </c>
      <c r="P2965" s="175" t="s">
        <v>279</v>
      </c>
      <c r="T2965" s="176"/>
    </row>
    <row r="2966" spans="1:20" s="61" customFormat="1" ht="17.25">
      <c r="A2966" s="183" t="s">
        <v>6163</v>
      </c>
      <c r="B2966" s="183" t="s">
        <v>6164</v>
      </c>
      <c r="C2966" s="183" t="s">
        <v>279</v>
      </c>
      <c r="D2966" s="183" t="s">
        <v>280</v>
      </c>
      <c r="E2966" s="184"/>
      <c r="F2966" s="184"/>
      <c r="G2966" s="185"/>
      <c r="H2966" s="185"/>
      <c r="I2966" s="184"/>
      <c r="J2966" s="184"/>
      <c r="K2966" s="185" t="s">
        <v>410</v>
      </c>
      <c r="L2966" s="185"/>
      <c r="M2966" s="186"/>
      <c r="N2966" s="61" t="s">
        <v>410</v>
      </c>
      <c r="P2966" s="175" t="s">
        <v>279</v>
      </c>
      <c r="T2966" s="176"/>
    </row>
    <row r="2967" spans="1:20" s="61" customFormat="1" ht="17.25">
      <c r="A2967" s="183" t="s">
        <v>6165</v>
      </c>
      <c r="B2967" s="183" t="s">
        <v>6166</v>
      </c>
      <c r="C2967" s="183" t="s">
        <v>279</v>
      </c>
      <c r="D2967" s="183" t="s">
        <v>280</v>
      </c>
      <c r="E2967" s="184"/>
      <c r="F2967" s="184"/>
      <c r="G2967" s="185"/>
      <c r="H2967" s="185"/>
      <c r="I2967" s="184"/>
      <c r="J2967" s="184"/>
      <c r="K2967" s="185" t="s">
        <v>410</v>
      </c>
      <c r="L2967" s="185"/>
      <c r="M2967" s="186"/>
      <c r="N2967" s="61" t="s">
        <v>410</v>
      </c>
      <c r="P2967" s="175" t="s">
        <v>279</v>
      </c>
      <c r="T2967" s="176"/>
    </row>
    <row r="2968" spans="1:20" s="61" customFormat="1" ht="17.25">
      <c r="A2968" s="183" t="s">
        <v>6167</v>
      </c>
      <c r="B2968" s="183" t="s">
        <v>6168</v>
      </c>
      <c r="C2968" s="183" t="s">
        <v>279</v>
      </c>
      <c r="D2968" s="183" t="s">
        <v>280</v>
      </c>
      <c r="E2968" s="184">
        <v>449</v>
      </c>
      <c r="F2968" s="184">
        <v>404</v>
      </c>
      <c r="G2968" s="185" t="s">
        <v>75</v>
      </c>
      <c r="H2968" s="185"/>
      <c r="I2968" s="184">
        <v>106.18</v>
      </c>
      <c r="J2968" s="184">
        <v>510.18</v>
      </c>
      <c r="K2968" s="185">
        <v>38</v>
      </c>
      <c r="L2968" s="185"/>
      <c r="M2968" s="186"/>
      <c r="N2968" s="61" t="s">
        <v>51</v>
      </c>
      <c r="P2968" s="175" t="s">
        <v>279</v>
      </c>
      <c r="T2968" s="176"/>
    </row>
    <row r="2969" spans="1:20" s="61" customFormat="1" ht="17.25">
      <c r="A2969" s="183" t="s">
        <v>6169</v>
      </c>
      <c r="B2969" s="183" t="s">
        <v>6170</v>
      </c>
      <c r="C2969" s="183" t="s">
        <v>279</v>
      </c>
      <c r="D2969" s="183" t="s">
        <v>280</v>
      </c>
      <c r="E2969" s="184">
        <v>449</v>
      </c>
      <c r="F2969" s="184">
        <v>404</v>
      </c>
      <c r="G2969" s="185" t="s">
        <v>75</v>
      </c>
      <c r="H2969" s="185"/>
      <c r="I2969" s="184">
        <v>106.18</v>
      </c>
      <c r="J2969" s="184">
        <v>510.18</v>
      </c>
      <c r="K2969" s="185">
        <v>13</v>
      </c>
      <c r="L2969" s="185"/>
      <c r="M2969" s="186"/>
      <c r="N2969" s="61" t="s">
        <v>51</v>
      </c>
      <c r="P2969" s="175" t="s">
        <v>279</v>
      </c>
      <c r="T2969" s="176"/>
    </row>
    <row r="2970" spans="1:20" s="61" customFormat="1" ht="17.25">
      <c r="A2970" s="183" t="s">
        <v>6171</v>
      </c>
      <c r="B2970" s="183" t="s">
        <v>6172</v>
      </c>
      <c r="C2970" s="183" t="s">
        <v>279</v>
      </c>
      <c r="D2970" s="183" t="s">
        <v>280</v>
      </c>
      <c r="E2970" s="184">
        <v>449</v>
      </c>
      <c r="F2970" s="184">
        <v>404</v>
      </c>
      <c r="G2970" s="185" t="s">
        <v>75</v>
      </c>
      <c r="H2970" s="185"/>
      <c r="I2970" s="184">
        <v>106.18</v>
      </c>
      <c r="J2970" s="184">
        <v>510.18</v>
      </c>
      <c r="K2970" s="185">
        <v>0</v>
      </c>
      <c r="L2970" s="185"/>
      <c r="M2970" s="186"/>
      <c r="N2970" s="61" t="s">
        <v>51</v>
      </c>
      <c r="P2970" s="175" t="s">
        <v>279</v>
      </c>
      <c r="T2970" s="176"/>
    </row>
    <row r="2971" spans="1:20" s="61" customFormat="1" ht="17.25">
      <c r="A2971" s="183" t="s">
        <v>6173</v>
      </c>
      <c r="B2971" s="183" t="s">
        <v>6174</v>
      </c>
      <c r="C2971" s="183" t="s">
        <v>279</v>
      </c>
      <c r="D2971" s="183" t="s">
        <v>280</v>
      </c>
      <c r="E2971" s="184">
        <v>449</v>
      </c>
      <c r="F2971" s="184">
        <v>404</v>
      </c>
      <c r="G2971" s="185" t="s">
        <v>75</v>
      </c>
      <c r="H2971" s="185"/>
      <c r="I2971" s="184">
        <v>106.18</v>
      </c>
      <c r="J2971" s="184">
        <v>510.18</v>
      </c>
      <c r="K2971" s="185">
        <v>23</v>
      </c>
      <c r="L2971" s="185"/>
      <c r="M2971" s="186"/>
      <c r="N2971" s="61" t="s">
        <v>51</v>
      </c>
      <c r="P2971" s="175" t="s">
        <v>279</v>
      </c>
      <c r="T2971" s="176"/>
    </row>
    <row r="2972" spans="1:20" s="61" customFormat="1" ht="17.25">
      <c r="A2972" s="183" t="s">
        <v>6175</v>
      </c>
      <c r="B2972" s="183" t="s">
        <v>6176</v>
      </c>
      <c r="C2972" s="183" t="s">
        <v>6177</v>
      </c>
      <c r="D2972" s="183" t="s">
        <v>6178</v>
      </c>
      <c r="E2972" s="184"/>
      <c r="F2972" s="184"/>
      <c r="G2972" s="188"/>
      <c r="H2972" s="185"/>
      <c r="I2972" s="184"/>
      <c r="J2972" s="184"/>
      <c r="K2972" s="185" t="s">
        <v>410</v>
      </c>
      <c r="L2972" s="185"/>
      <c r="M2972" s="186"/>
      <c r="N2972" s="61" t="s">
        <v>410</v>
      </c>
      <c r="P2972" s="175" t="s">
        <v>6177</v>
      </c>
      <c r="T2972" s="176"/>
    </row>
    <row r="2973" spans="1:20" s="61" customFormat="1" ht="17.25">
      <c r="A2973" s="183" t="s">
        <v>6179</v>
      </c>
      <c r="B2973" s="183" t="s">
        <v>6180</v>
      </c>
      <c r="C2973" s="183" t="s">
        <v>6177</v>
      </c>
      <c r="D2973" s="183" t="s">
        <v>6178</v>
      </c>
      <c r="E2973" s="184"/>
      <c r="F2973" s="184"/>
      <c r="G2973" s="185"/>
      <c r="H2973" s="185"/>
      <c r="I2973" s="184"/>
      <c r="J2973" s="184"/>
      <c r="K2973" s="185" t="s">
        <v>410</v>
      </c>
      <c r="L2973" s="185"/>
      <c r="M2973" s="186"/>
      <c r="N2973" s="61" t="s">
        <v>410</v>
      </c>
      <c r="P2973" s="175" t="s">
        <v>6177</v>
      </c>
      <c r="T2973" s="176"/>
    </row>
    <row r="2974" spans="1:20" s="61" customFormat="1" ht="17.25">
      <c r="A2974" s="183" t="s">
        <v>6181</v>
      </c>
      <c r="B2974" s="183" t="s">
        <v>6182</v>
      </c>
      <c r="C2974" s="183" t="s">
        <v>6177</v>
      </c>
      <c r="D2974" s="183" t="s">
        <v>6178</v>
      </c>
      <c r="E2974" s="184"/>
      <c r="F2974" s="184"/>
      <c r="G2974" s="185"/>
      <c r="H2974" s="185"/>
      <c r="I2974" s="184"/>
      <c r="J2974" s="184"/>
      <c r="K2974" s="185" t="s">
        <v>410</v>
      </c>
      <c r="L2974" s="185"/>
      <c r="M2974" s="186"/>
      <c r="N2974" s="61" t="s">
        <v>410</v>
      </c>
      <c r="P2974" s="175" t="s">
        <v>6177</v>
      </c>
      <c r="T2974" s="176"/>
    </row>
    <row r="2975" spans="1:20" s="61" customFormat="1" ht="17.25">
      <c r="A2975" s="183" t="s">
        <v>6183</v>
      </c>
      <c r="B2975" s="183" t="s">
        <v>6184</v>
      </c>
      <c r="C2975" s="183" t="s">
        <v>6177</v>
      </c>
      <c r="D2975" s="183" t="s">
        <v>6178</v>
      </c>
      <c r="E2975" s="184"/>
      <c r="F2975" s="184"/>
      <c r="G2975" s="185"/>
      <c r="H2975" s="185"/>
      <c r="I2975" s="184"/>
      <c r="J2975" s="184"/>
      <c r="K2975" s="185" t="s">
        <v>410</v>
      </c>
      <c r="L2975" s="185"/>
      <c r="M2975" s="186"/>
      <c r="N2975" s="61" t="s">
        <v>410</v>
      </c>
      <c r="P2975" s="175" t="s">
        <v>6177</v>
      </c>
      <c r="T2975" s="176"/>
    </row>
    <row r="2976" spans="1:20" s="61" customFormat="1" ht="17.25">
      <c r="A2976" s="183" t="s">
        <v>6185</v>
      </c>
      <c r="B2976" s="183" t="s">
        <v>6186</v>
      </c>
      <c r="C2976" s="183" t="s">
        <v>6177</v>
      </c>
      <c r="D2976" s="183" t="s">
        <v>6178</v>
      </c>
      <c r="E2976" s="184"/>
      <c r="F2976" s="184"/>
      <c r="G2976" s="185"/>
      <c r="H2976" s="185"/>
      <c r="I2976" s="184"/>
      <c r="J2976" s="184"/>
      <c r="K2976" s="185" t="s">
        <v>410</v>
      </c>
      <c r="L2976" s="185"/>
      <c r="M2976" s="186"/>
      <c r="N2976" s="61" t="s">
        <v>410</v>
      </c>
      <c r="P2976" s="175" t="s">
        <v>6177</v>
      </c>
      <c r="T2976" s="176"/>
    </row>
    <row r="2977" spans="1:20" s="61" customFormat="1" ht="17.25">
      <c r="A2977" s="183" t="s">
        <v>6187</v>
      </c>
      <c r="B2977" s="183" t="s">
        <v>6188</v>
      </c>
      <c r="C2977" s="183" t="s">
        <v>6177</v>
      </c>
      <c r="D2977" s="183" t="s">
        <v>6178</v>
      </c>
      <c r="E2977" s="184"/>
      <c r="F2977" s="184"/>
      <c r="G2977" s="185"/>
      <c r="H2977" s="185"/>
      <c r="I2977" s="184"/>
      <c r="J2977" s="184"/>
      <c r="K2977" s="185" t="s">
        <v>410</v>
      </c>
      <c r="L2977" s="185"/>
      <c r="M2977" s="186"/>
      <c r="N2977" s="61" t="s">
        <v>410</v>
      </c>
      <c r="P2977" s="175" t="s">
        <v>6177</v>
      </c>
      <c r="T2977" s="176"/>
    </row>
    <row r="2978" spans="1:20" s="61" customFormat="1" ht="17.25">
      <c r="A2978" s="183" t="s">
        <v>6189</v>
      </c>
      <c r="B2978" s="183" t="s">
        <v>6190</v>
      </c>
      <c r="C2978" s="183" t="s">
        <v>6177</v>
      </c>
      <c r="D2978" s="183" t="s">
        <v>6178</v>
      </c>
      <c r="E2978" s="184"/>
      <c r="F2978" s="184"/>
      <c r="G2978" s="188"/>
      <c r="H2978" s="185"/>
      <c r="I2978" s="184"/>
      <c r="J2978" s="184"/>
      <c r="K2978" s="185" t="s">
        <v>410</v>
      </c>
      <c r="L2978" s="185"/>
      <c r="M2978" s="186"/>
      <c r="N2978" s="61" t="s">
        <v>410</v>
      </c>
      <c r="P2978" s="175" t="s">
        <v>6177</v>
      </c>
      <c r="T2978" s="176"/>
    </row>
    <row r="2979" spans="1:20" s="61" customFormat="1" ht="17.25">
      <c r="A2979" s="183" t="s">
        <v>6191</v>
      </c>
      <c r="B2979" s="183" t="s">
        <v>6192</v>
      </c>
      <c r="C2979" s="183" t="s">
        <v>6193</v>
      </c>
      <c r="D2979" s="183" t="s">
        <v>6194</v>
      </c>
      <c r="E2979" s="184">
        <v>275</v>
      </c>
      <c r="F2979" s="184">
        <v>275</v>
      </c>
      <c r="G2979" s="185"/>
      <c r="H2979" s="185"/>
      <c r="I2979" s="184">
        <v>108.63</v>
      </c>
      <c r="J2979" s="184">
        <v>383.63</v>
      </c>
      <c r="K2979" s="185">
        <v>0</v>
      </c>
      <c r="L2979" s="185"/>
      <c r="M2979" s="186"/>
      <c r="N2979" s="61" t="s">
        <v>51</v>
      </c>
      <c r="P2979" s="175" t="s">
        <v>6193</v>
      </c>
      <c r="T2979" s="176"/>
    </row>
    <row r="2980" spans="1:20" s="61" customFormat="1" ht="17.25">
      <c r="A2980" s="183" t="s">
        <v>6195</v>
      </c>
      <c r="B2980" s="183" t="s">
        <v>6196</v>
      </c>
      <c r="C2980" s="183" t="s">
        <v>6193</v>
      </c>
      <c r="D2980" s="183" t="s">
        <v>6194</v>
      </c>
      <c r="E2980" s="184">
        <v>281</v>
      </c>
      <c r="F2980" s="184">
        <v>281</v>
      </c>
      <c r="G2980" s="185"/>
      <c r="H2980" s="185"/>
      <c r="I2980" s="184">
        <v>108.63</v>
      </c>
      <c r="J2980" s="184">
        <v>389.63</v>
      </c>
      <c r="K2980" s="185">
        <v>0</v>
      </c>
      <c r="L2980" s="185"/>
      <c r="M2980" s="186"/>
      <c r="N2980" s="61" t="s">
        <v>51</v>
      </c>
      <c r="P2980" s="175" t="s">
        <v>6193</v>
      </c>
      <c r="T2980" s="176"/>
    </row>
    <row r="2981" spans="1:20" s="61" customFormat="1" ht="17.25">
      <c r="A2981" s="183" t="s">
        <v>6197</v>
      </c>
      <c r="B2981" s="183" t="s">
        <v>6198</v>
      </c>
      <c r="C2981" s="183" t="s">
        <v>6193</v>
      </c>
      <c r="D2981" s="183" t="s">
        <v>6194</v>
      </c>
      <c r="E2981" s="184">
        <v>223</v>
      </c>
      <c r="F2981" s="184">
        <v>223</v>
      </c>
      <c r="G2981" s="185"/>
      <c r="H2981" s="185"/>
      <c r="I2981" s="184">
        <v>108.63</v>
      </c>
      <c r="J2981" s="184">
        <v>331.63</v>
      </c>
      <c r="K2981" s="185">
        <v>0</v>
      </c>
      <c r="L2981" s="185"/>
      <c r="M2981" s="186"/>
      <c r="N2981" s="61" t="s">
        <v>51</v>
      </c>
      <c r="P2981" s="175" t="s">
        <v>6193</v>
      </c>
      <c r="T2981" s="176"/>
    </row>
    <row r="2982" spans="1:20" s="61" customFormat="1" ht="17.25">
      <c r="A2982" s="183" t="s">
        <v>6199</v>
      </c>
      <c r="B2982" s="183" t="s">
        <v>6200</v>
      </c>
      <c r="C2982" s="183" t="s">
        <v>5237</v>
      </c>
      <c r="D2982" s="183" t="s">
        <v>5238</v>
      </c>
      <c r="E2982" s="184"/>
      <c r="F2982" s="184"/>
      <c r="G2982" s="185"/>
      <c r="H2982" s="185"/>
      <c r="I2982" s="184"/>
      <c r="J2982" s="184"/>
      <c r="K2982" s="185" t="s">
        <v>410</v>
      </c>
      <c r="L2982" s="185"/>
      <c r="M2982" s="186"/>
      <c r="N2982" s="61" t="s">
        <v>410</v>
      </c>
      <c r="P2982" s="175" t="s">
        <v>5237</v>
      </c>
      <c r="T2982" s="176"/>
    </row>
    <row r="2983" spans="1:20" s="61" customFormat="1" ht="17.25">
      <c r="A2983" s="183" t="s">
        <v>6201</v>
      </c>
      <c r="B2983" s="183" t="s">
        <v>6202</v>
      </c>
      <c r="C2983" s="183" t="s">
        <v>5237</v>
      </c>
      <c r="D2983" s="183" t="s">
        <v>5238</v>
      </c>
      <c r="E2983" s="184">
        <v>279</v>
      </c>
      <c r="F2983" s="184">
        <v>279</v>
      </c>
      <c r="G2983" s="185"/>
      <c r="H2983" s="185"/>
      <c r="I2983" s="184">
        <v>97.01</v>
      </c>
      <c r="J2983" s="184">
        <v>376.01</v>
      </c>
      <c r="K2983" s="185">
        <v>0</v>
      </c>
      <c r="L2983" s="185"/>
      <c r="M2983" s="186"/>
      <c r="N2983" s="61" t="s">
        <v>51</v>
      </c>
      <c r="P2983" s="175" t="s">
        <v>5237</v>
      </c>
      <c r="T2983" s="176"/>
    </row>
    <row r="2984" spans="1:20" s="61" customFormat="1" ht="17.25">
      <c r="A2984" s="183" t="s">
        <v>6203</v>
      </c>
      <c r="B2984" s="183" t="s">
        <v>2623</v>
      </c>
      <c r="C2984" s="183" t="s">
        <v>1205</v>
      </c>
      <c r="D2984" s="183" t="s">
        <v>1206</v>
      </c>
      <c r="E2984" s="184"/>
      <c r="F2984" s="184"/>
      <c r="G2984" s="185"/>
      <c r="H2984" s="185"/>
      <c r="I2984" s="184"/>
      <c r="J2984" s="184"/>
      <c r="K2984" s="185" t="s">
        <v>410</v>
      </c>
      <c r="L2984" s="185"/>
      <c r="M2984" s="186"/>
      <c r="N2984" s="61" t="s">
        <v>410</v>
      </c>
      <c r="P2984" s="175" t="s">
        <v>1205</v>
      </c>
      <c r="T2984" s="176"/>
    </row>
    <row r="2985" spans="1:20" s="61" customFormat="1" ht="17.25">
      <c r="A2985" s="183" t="s">
        <v>6204</v>
      </c>
      <c r="B2985" s="183" t="s">
        <v>6205</v>
      </c>
      <c r="C2985" s="183" t="s">
        <v>727</v>
      </c>
      <c r="D2985" s="183" t="s">
        <v>728</v>
      </c>
      <c r="E2985" s="184">
        <v>299</v>
      </c>
      <c r="F2985" s="184">
        <v>279</v>
      </c>
      <c r="G2985" s="188" t="s">
        <v>126</v>
      </c>
      <c r="H2985" s="185"/>
      <c r="I2985" s="184">
        <v>212.79</v>
      </c>
      <c r="J2985" s="184">
        <v>491.79</v>
      </c>
      <c r="K2985" s="185">
        <v>0</v>
      </c>
      <c r="L2985" s="185"/>
      <c r="M2985" s="186"/>
      <c r="N2985" s="61" t="s">
        <v>51</v>
      </c>
      <c r="P2985" s="175" t="s">
        <v>727</v>
      </c>
      <c r="T2985" s="176"/>
    </row>
    <row r="2986" spans="1:20" s="61" customFormat="1" ht="17.25">
      <c r="A2986" s="183" t="s">
        <v>6206</v>
      </c>
      <c r="B2986" s="183" t="s">
        <v>6207</v>
      </c>
      <c r="C2986" s="183" t="s">
        <v>727</v>
      </c>
      <c r="D2986" s="183" t="s">
        <v>728</v>
      </c>
      <c r="E2986" s="184"/>
      <c r="F2986" s="184"/>
      <c r="G2986" s="188"/>
      <c r="H2986" s="185"/>
      <c r="I2986" s="184"/>
      <c r="J2986" s="184"/>
      <c r="K2986" s="183" t="s">
        <v>410</v>
      </c>
      <c r="L2986" s="183"/>
      <c r="M2986" s="186"/>
      <c r="N2986" s="61" t="s">
        <v>410</v>
      </c>
      <c r="P2986" s="175" t="s">
        <v>727</v>
      </c>
      <c r="T2986" s="176"/>
    </row>
    <row r="2987" spans="1:20" s="61" customFormat="1" ht="17.25">
      <c r="A2987" s="183" t="s">
        <v>6208</v>
      </c>
      <c r="B2987" s="183" t="s">
        <v>6209</v>
      </c>
      <c r="C2987" s="183" t="s">
        <v>97</v>
      </c>
      <c r="D2987" s="183" t="s">
        <v>98</v>
      </c>
      <c r="E2987" s="184">
        <v>270</v>
      </c>
      <c r="F2987" s="184">
        <v>220</v>
      </c>
      <c r="G2987" s="188" t="s">
        <v>94</v>
      </c>
      <c r="H2987" s="185"/>
      <c r="I2987" s="184">
        <v>87.16</v>
      </c>
      <c r="J2987" s="184">
        <v>307.16</v>
      </c>
      <c r="K2987" s="185">
        <v>0</v>
      </c>
      <c r="L2987" s="185"/>
      <c r="M2987" s="186"/>
      <c r="N2987" s="61" t="s">
        <v>51</v>
      </c>
      <c r="P2987" s="175" t="s">
        <v>97</v>
      </c>
      <c r="T2987" s="176"/>
    </row>
    <row r="2988" spans="1:20" s="61" customFormat="1" ht="17.25">
      <c r="A2988" s="183" t="s">
        <v>6210</v>
      </c>
      <c r="B2988" s="183" t="s">
        <v>6211</v>
      </c>
      <c r="C2988" s="183" t="s">
        <v>97</v>
      </c>
      <c r="D2988" s="183" t="s">
        <v>98</v>
      </c>
      <c r="E2988" s="184">
        <v>200</v>
      </c>
      <c r="F2988" s="184">
        <v>150</v>
      </c>
      <c r="G2988" s="185" t="s">
        <v>180</v>
      </c>
      <c r="H2988" s="185"/>
      <c r="I2988" s="184">
        <v>87.59</v>
      </c>
      <c r="J2988" s="184">
        <v>237.59</v>
      </c>
      <c r="K2988" s="185">
        <v>37</v>
      </c>
      <c r="L2988" s="185"/>
      <c r="M2988" s="186"/>
      <c r="N2988" s="61" t="s">
        <v>51</v>
      </c>
      <c r="P2988" s="175" t="s">
        <v>97</v>
      </c>
      <c r="T2988" s="176"/>
    </row>
    <row r="2989" spans="1:20" s="61" customFormat="1" ht="17.25">
      <c r="A2989" s="183" t="s">
        <v>6212</v>
      </c>
      <c r="B2989" s="183" t="s">
        <v>6213</v>
      </c>
      <c r="C2989" s="183" t="s">
        <v>97</v>
      </c>
      <c r="D2989" s="183" t="s">
        <v>98</v>
      </c>
      <c r="E2989" s="184">
        <v>300</v>
      </c>
      <c r="F2989" s="184">
        <v>250</v>
      </c>
      <c r="G2989" s="185" t="s">
        <v>107</v>
      </c>
      <c r="H2989" s="185"/>
      <c r="I2989" s="184">
        <v>92.57</v>
      </c>
      <c r="J2989" s="184">
        <v>342.57</v>
      </c>
      <c r="K2989" s="185">
        <v>91</v>
      </c>
      <c r="L2989" s="185"/>
      <c r="M2989" s="186"/>
      <c r="N2989" s="61" t="s">
        <v>51</v>
      </c>
      <c r="P2989" s="175" t="s">
        <v>97</v>
      </c>
      <c r="T2989" s="176"/>
    </row>
    <row r="2990" spans="1:20" s="61" customFormat="1" ht="17.25">
      <c r="A2990" s="183" t="s">
        <v>6214</v>
      </c>
      <c r="B2990" s="183" t="s">
        <v>6215</v>
      </c>
      <c r="C2990" s="183" t="s">
        <v>97</v>
      </c>
      <c r="D2990" s="183" t="s">
        <v>98</v>
      </c>
      <c r="E2990" s="184">
        <v>285</v>
      </c>
      <c r="F2990" s="184">
        <v>235</v>
      </c>
      <c r="G2990" s="188" t="s">
        <v>395</v>
      </c>
      <c r="H2990" s="185"/>
      <c r="I2990" s="184">
        <v>97.11</v>
      </c>
      <c r="J2990" s="184">
        <v>332.11</v>
      </c>
      <c r="K2990" s="185">
        <v>41</v>
      </c>
      <c r="L2990" s="185"/>
      <c r="M2990" s="186"/>
      <c r="N2990" s="61" t="s">
        <v>51</v>
      </c>
      <c r="P2990" s="175" t="s">
        <v>97</v>
      </c>
      <c r="T2990" s="176"/>
    </row>
    <row r="2991" spans="1:20" s="61" customFormat="1" ht="17.25">
      <c r="A2991" s="183" t="s">
        <v>6216</v>
      </c>
      <c r="B2991" s="183" t="s">
        <v>6217</v>
      </c>
      <c r="C2991" s="183" t="s">
        <v>97</v>
      </c>
      <c r="D2991" s="183" t="s">
        <v>98</v>
      </c>
      <c r="E2991" s="184"/>
      <c r="F2991" s="184"/>
      <c r="G2991" s="185"/>
      <c r="H2991" s="185"/>
      <c r="I2991" s="184"/>
      <c r="J2991" s="184"/>
      <c r="K2991" s="185" t="s">
        <v>410</v>
      </c>
      <c r="L2991" s="185"/>
      <c r="M2991" s="186"/>
      <c r="N2991" s="61" t="s">
        <v>410</v>
      </c>
      <c r="P2991" s="175" t="s">
        <v>97</v>
      </c>
      <c r="T2991" s="176"/>
    </row>
    <row r="2992" spans="1:20" s="61" customFormat="1" ht="17.25">
      <c r="A2992" s="183" t="s">
        <v>6218</v>
      </c>
      <c r="B2992" s="183" t="s">
        <v>6219</v>
      </c>
      <c r="C2992" s="183" t="s">
        <v>97</v>
      </c>
      <c r="D2992" s="183" t="s">
        <v>98</v>
      </c>
      <c r="E2992" s="184">
        <v>510</v>
      </c>
      <c r="F2992" s="184">
        <v>400</v>
      </c>
      <c r="G2992" s="188" t="s">
        <v>214</v>
      </c>
      <c r="H2992" s="185"/>
      <c r="I2992" s="184">
        <v>98.08</v>
      </c>
      <c r="J2992" s="184">
        <v>498.08</v>
      </c>
      <c r="K2992" s="185">
        <v>31</v>
      </c>
      <c r="L2992" s="185"/>
      <c r="M2992" s="186"/>
      <c r="N2992" s="61" t="s">
        <v>51</v>
      </c>
      <c r="P2992" s="175" t="s">
        <v>97</v>
      </c>
      <c r="T2992" s="176"/>
    </row>
    <row r="2993" spans="1:20" s="61" customFormat="1" ht="17.25">
      <c r="A2993" s="183" t="s">
        <v>6220</v>
      </c>
      <c r="B2993" s="183" t="s">
        <v>6221</v>
      </c>
      <c r="C2993" s="183" t="s">
        <v>97</v>
      </c>
      <c r="D2993" s="183" t="s">
        <v>98</v>
      </c>
      <c r="E2993" s="184">
        <v>180</v>
      </c>
      <c r="F2993" s="184">
        <v>150</v>
      </c>
      <c r="G2993" s="185" t="s">
        <v>107</v>
      </c>
      <c r="H2993" s="185"/>
      <c r="I2993" s="184">
        <v>89.59</v>
      </c>
      <c r="J2993" s="184">
        <v>239.59</v>
      </c>
      <c r="K2993" s="185">
        <v>81</v>
      </c>
      <c r="L2993" s="185"/>
      <c r="M2993" s="186"/>
      <c r="N2993" s="61" t="s">
        <v>51</v>
      </c>
      <c r="P2993" s="175" t="s">
        <v>97</v>
      </c>
      <c r="T2993" s="176"/>
    </row>
    <row r="2994" spans="1:20" s="61" customFormat="1" ht="17.25">
      <c r="A2994" s="183" t="s">
        <v>6222</v>
      </c>
      <c r="B2994" s="183" t="s">
        <v>6223</v>
      </c>
      <c r="C2994" s="183" t="s">
        <v>97</v>
      </c>
      <c r="D2994" s="183" t="s">
        <v>98</v>
      </c>
      <c r="E2994" s="184">
        <v>180</v>
      </c>
      <c r="F2994" s="184">
        <v>150</v>
      </c>
      <c r="G2994" s="188" t="s">
        <v>107</v>
      </c>
      <c r="H2994" s="185"/>
      <c r="I2994" s="184">
        <v>89.59</v>
      </c>
      <c r="J2994" s="184">
        <v>239.59</v>
      </c>
      <c r="K2994" s="185">
        <v>69</v>
      </c>
      <c r="L2994" s="185"/>
      <c r="M2994" s="186"/>
      <c r="N2994" s="61" t="s">
        <v>51</v>
      </c>
      <c r="P2994" s="175" t="s">
        <v>97</v>
      </c>
      <c r="T2994" s="176"/>
    </row>
    <row r="2995" spans="1:20" s="61" customFormat="1" ht="17.25">
      <c r="A2995" s="183" t="s">
        <v>6224</v>
      </c>
      <c r="B2995" s="183" t="s">
        <v>6225</v>
      </c>
      <c r="C2995" s="183" t="s">
        <v>279</v>
      </c>
      <c r="D2995" s="183" t="s">
        <v>280</v>
      </c>
      <c r="E2995" s="184">
        <v>459</v>
      </c>
      <c r="F2995" s="184">
        <v>386</v>
      </c>
      <c r="G2995" s="188" t="s">
        <v>268</v>
      </c>
      <c r="H2995" s="185"/>
      <c r="I2995" s="184">
        <v>106.42</v>
      </c>
      <c r="J2995" s="184">
        <v>492.42</v>
      </c>
      <c r="K2995" s="185">
        <v>29</v>
      </c>
      <c r="L2995" s="185"/>
      <c r="M2995" s="186"/>
      <c r="N2995" s="61" t="s">
        <v>51</v>
      </c>
      <c r="P2995" s="175" t="s">
        <v>279</v>
      </c>
      <c r="T2995" s="176"/>
    </row>
    <row r="2996" spans="1:20" s="61" customFormat="1" ht="17.25">
      <c r="A2996" s="183" t="s">
        <v>6226</v>
      </c>
      <c r="B2996" s="183" t="s">
        <v>6227</v>
      </c>
      <c r="C2996" s="183" t="s">
        <v>279</v>
      </c>
      <c r="D2996" s="183" t="s">
        <v>280</v>
      </c>
      <c r="E2996" s="184">
        <v>459</v>
      </c>
      <c r="F2996" s="184">
        <v>386</v>
      </c>
      <c r="G2996" s="188" t="s">
        <v>268</v>
      </c>
      <c r="H2996" s="185"/>
      <c r="I2996" s="184">
        <v>106.42</v>
      </c>
      <c r="J2996" s="184">
        <v>492.42</v>
      </c>
      <c r="K2996" s="185">
        <v>0</v>
      </c>
      <c r="L2996" s="185" t="s">
        <v>130</v>
      </c>
      <c r="M2996" s="186" t="s">
        <v>2173</v>
      </c>
      <c r="N2996" s="61" t="s">
        <v>51</v>
      </c>
      <c r="P2996" s="175" t="s">
        <v>279</v>
      </c>
      <c r="T2996" s="176"/>
    </row>
    <row r="2997" spans="1:20" s="61" customFormat="1" ht="17.25">
      <c r="A2997" s="183" t="s">
        <v>6228</v>
      </c>
      <c r="B2997" s="183" t="s">
        <v>6229</v>
      </c>
      <c r="C2997" s="183" t="s">
        <v>727</v>
      </c>
      <c r="D2997" s="183" t="s">
        <v>728</v>
      </c>
      <c r="E2997" s="184"/>
      <c r="F2997" s="184"/>
      <c r="G2997" s="185"/>
      <c r="H2997" s="185"/>
      <c r="I2997" s="184"/>
      <c r="J2997" s="184"/>
      <c r="K2997" s="185" t="s">
        <v>410</v>
      </c>
      <c r="L2997" s="185"/>
      <c r="M2997" s="186"/>
      <c r="N2997" s="61" t="s">
        <v>410</v>
      </c>
      <c r="P2997" s="175" t="s">
        <v>727</v>
      </c>
      <c r="T2997" s="176"/>
    </row>
    <row r="2998" spans="1:20" s="61" customFormat="1" ht="17.25">
      <c r="A2998" s="183" t="s">
        <v>6230</v>
      </c>
      <c r="B2998" s="183" t="s">
        <v>6231</v>
      </c>
      <c r="C2998" s="183" t="s">
        <v>727</v>
      </c>
      <c r="D2998" s="183" t="s">
        <v>728</v>
      </c>
      <c r="E2998" s="184"/>
      <c r="F2998" s="184"/>
      <c r="G2998" s="185"/>
      <c r="H2998" s="185"/>
      <c r="I2998" s="184"/>
      <c r="J2998" s="184"/>
      <c r="K2998" s="185" t="s">
        <v>410</v>
      </c>
      <c r="L2998" s="185"/>
      <c r="M2998" s="186"/>
      <c r="N2998" s="61" t="s">
        <v>410</v>
      </c>
      <c r="P2998" s="175" t="s">
        <v>727</v>
      </c>
      <c r="T2998" s="176"/>
    </row>
    <row r="2999" spans="1:20" s="61" customFormat="1" ht="17.25">
      <c r="A2999" s="183" t="s">
        <v>6232</v>
      </c>
      <c r="B2999" s="183" t="s">
        <v>6233</v>
      </c>
      <c r="C2999" s="183" t="s">
        <v>73</v>
      </c>
      <c r="D2999" s="183" t="s">
        <v>74</v>
      </c>
      <c r="E2999" s="184"/>
      <c r="F2999" s="184"/>
      <c r="G2999" s="185"/>
      <c r="H2999" s="185"/>
      <c r="I2999" s="184"/>
      <c r="J2999" s="184"/>
      <c r="K2999" s="185" t="s">
        <v>410</v>
      </c>
      <c r="L2999" s="185"/>
      <c r="M2999" s="186"/>
      <c r="N2999" s="61" t="s">
        <v>410</v>
      </c>
      <c r="P2999" s="175" t="s">
        <v>73</v>
      </c>
      <c r="T2999" s="176"/>
    </row>
    <row r="3000" spans="1:20" s="61" customFormat="1" ht="17.25">
      <c r="A3000" s="183" t="s">
        <v>6234</v>
      </c>
      <c r="B3000" s="183" t="s">
        <v>6235</v>
      </c>
      <c r="C3000" s="183" t="s">
        <v>73</v>
      </c>
      <c r="D3000" s="183" t="s">
        <v>74</v>
      </c>
      <c r="E3000" s="184"/>
      <c r="F3000" s="184"/>
      <c r="G3000" s="185"/>
      <c r="H3000" s="185"/>
      <c r="I3000" s="184"/>
      <c r="J3000" s="184"/>
      <c r="K3000" s="185" t="s">
        <v>410</v>
      </c>
      <c r="L3000" s="185"/>
      <c r="M3000" s="186"/>
      <c r="N3000" s="61" t="s">
        <v>410</v>
      </c>
      <c r="P3000" s="175" t="s">
        <v>73</v>
      </c>
      <c r="T3000" s="176"/>
    </row>
    <row r="3001" spans="1:20" s="61" customFormat="1" ht="17.25">
      <c r="A3001" s="183" t="s">
        <v>6236</v>
      </c>
      <c r="B3001" s="183" t="s">
        <v>6237</v>
      </c>
      <c r="C3001" s="183" t="s">
        <v>6238</v>
      </c>
      <c r="D3001" s="183" t="s">
        <v>6239</v>
      </c>
      <c r="E3001" s="184">
        <v>279</v>
      </c>
      <c r="F3001" s="184">
        <v>279</v>
      </c>
      <c r="G3001" s="185"/>
      <c r="H3001" s="185"/>
      <c r="I3001" s="184">
        <v>82.57</v>
      </c>
      <c r="J3001" s="184">
        <v>361.57</v>
      </c>
      <c r="K3001" s="185">
        <v>0</v>
      </c>
      <c r="L3001" s="185"/>
      <c r="M3001" s="186" t="s">
        <v>2432</v>
      </c>
      <c r="N3001" s="61" t="s">
        <v>51</v>
      </c>
      <c r="P3001" s="175" t="s">
        <v>6238</v>
      </c>
      <c r="T3001" s="176"/>
    </row>
    <row r="3002" spans="1:20" s="61" customFormat="1" ht="17.25">
      <c r="A3002" s="183" t="s">
        <v>6240</v>
      </c>
      <c r="B3002" s="183" t="s">
        <v>6241</v>
      </c>
      <c r="C3002" s="183" t="s">
        <v>6238</v>
      </c>
      <c r="D3002" s="183" t="s">
        <v>6239</v>
      </c>
      <c r="E3002" s="184"/>
      <c r="F3002" s="184"/>
      <c r="G3002" s="185"/>
      <c r="H3002" s="185"/>
      <c r="I3002" s="184"/>
      <c r="J3002" s="184"/>
      <c r="K3002" s="185" t="s">
        <v>410</v>
      </c>
      <c r="L3002" s="185"/>
      <c r="M3002" s="186"/>
      <c r="N3002" s="61" t="s">
        <v>410</v>
      </c>
      <c r="P3002" s="175" t="s">
        <v>6238</v>
      </c>
      <c r="T3002" s="176"/>
    </row>
    <row r="3003" spans="1:20" s="61" customFormat="1" ht="17.25">
      <c r="A3003" s="183" t="s">
        <v>6242</v>
      </c>
      <c r="B3003" s="183" t="s">
        <v>6243</v>
      </c>
      <c r="C3003" s="183" t="s">
        <v>6238</v>
      </c>
      <c r="D3003" s="183" t="s">
        <v>6239</v>
      </c>
      <c r="E3003" s="184">
        <v>279</v>
      </c>
      <c r="F3003" s="184">
        <v>279</v>
      </c>
      <c r="G3003" s="185"/>
      <c r="H3003" s="185"/>
      <c r="I3003" s="184">
        <v>82.57</v>
      </c>
      <c r="J3003" s="184">
        <v>361.57</v>
      </c>
      <c r="K3003" s="185">
        <v>0</v>
      </c>
      <c r="L3003" s="185"/>
      <c r="M3003" s="186"/>
      <c r="N3003" s="61" t="s">
        <v>51</v>
      </c>
      <c r="P3003" s="175" t="s">
        <v>6238</v>
      </c>
      <c r="T3003" s="176"/>
    </row>
    <row r="3004" spans="1:20" s="61" customFormat="1" ht="17.25">
      <c r="A3004" s="183" t="s">
        <v>6244</v>
      </c>
      <c r="B3004" s="183" t="s">
        <v>6245</v>
      </c>
      <c r="C3004" s="183" t="s">
        <v>6238</v>
      </c>
      <c r="D3004" s="183" t="s">
        <v>6239</v>
      </c>
      <c r="E3004" s="184"/>
      <c r="F3004" s="184"/>
      <c r="G3004" s="185"/>
      <c r="H3004" s="185"/>
      <c r="I3004" s="184"/>
      <c r="J3004" s="184"/>
      <c r="K3004" s="185" t="s">
        <v>410</v>
      </c>
      <c r="L3004" s="185"/>
      <c r="M3004" s="186"/>
      <c r="N3004" s="61" t="s">
        <v>410</v>
      </c>
      <c r="P3004" s="175" t="s">
        <v>6238</v>
      </c>
      <c r="T3004" s="176"/>
    </row>
    <row r="3005" spans="1:20" s="61" customFormat="1" ht="17.25">
      <c r="A3005" s="183" t="s">
        <v>6246</v>
      </c>
      <c r="B3005" s="183" t="s">
        <v>2623</v>
      </c>
      <c r="C3005" s="183" t="s">
        <v>1205</v>
      </c>
      <c r="D3005" s="183" t="s">
        <v>1206</v>
      </c>
      <c r="E3005" s="184"/>
      <c r="F3005" s="184"/>
      <c r="G3005" s="185"/>
      <c r="H3005" s="185"/>
      <c r="I3005" s="184"/>
      <c r="J3005" s="184"/>
      <c r="K3005" s="185" t="s">
        <v>410</v>
      </c>
      <c r="L3005" s="185"/>
      <c r="M3005" s="186"/>
      <c r="N3005" s="61" t="s">
        <v>410</v>
      </c>
      <c r="P3005" s="175" t="s">
        <v>1205</v>
      </c>
      <c r="T3005" s="176"/>
    </row>
    <row r="3006" spans="1:20" s="61" customFormat="1" ht="17.25">
      <c r="A3006" s="183" t="s">
        <v>6247</v>
      </c>
      <c r="B3006" s="183" t="s">
        <v>6248</v>
      </c>
      <c r="C3006" s="183" t="s">
        <v>49</v>
      </c>
      <c r="D3006" s="183" t="s">
        <v>50</v>
      </c>
      <c r="E3006" s="184">
        <v>300</v>
      </c>
      <c r="F3006" s="184">
        <v>240</v>
      </c>
      <c r="G3006" s="188" t="s">
        <v>99</v>
      </c>
      <c r="H3006" s="185"/>
      <c r="I3006" s="184">
        <v>91.02</v>
      </c>
      <c r="J3006" s="184">
        <v>331.02</v>
      </c>
      <c r="K3006" s="185">
        <v>0</v>
      </c>
      <c r="L3006" s="185" t="s">
        <v>57</v>
      </c>
      <c r="M3006" s="186" t="s">
        <v>722</v>
      </c>
      <c r="N3006" s="61" t="s">
        <v>51</v>
      </c>
      <c r="P3006" s="175" t="s">
        <v>49</v>
      </c>
      <c r="T3006" s="176"/>
    </row>
    <row r="3007" spans="1:20" s="61" customFormat="1" ht="17.25">
      <c r="A3007" s="183" t="s">
        <v>6249</v>
      </c>
      <c r="B3007" s="183" t="s">
        <v>6250</v>
      </c>
      <c r="C3007" s="183" t="s">
        <v>2691</v>
      </c>
      <c r="D3007" s="183" t="s">
        <v>2692</v>
      </c>
      <c r="E3007" s="184">
        <v>80</v>
      </c>
      <c r="F3007" s="184">
        <v>80</v>
      </c>
      <c r="G3007" s="188"/>
      <c r="H3007" s="185"/>
      <c r="I3007" s="184">
        <v>38.2</v>
      </c>
      <c r="J3007" s="184">
        <v>118.2</v>
      </c>
      <c r="K3007" s="185">
        <v>0</v>
      </c>
      <c r="L3007" s="185"/>
      <c r="M3007" s="186"/>
      <c r="N3007" s="61" t="s">
        <v>51</v>
      </c>
      <c r="P3007" s="175" t="s">
        <v>2691</v>
      </c>
      <c r="T3007" s="176"/>
    </row>
    <row r="3008" spans="1:20" s="61" customFormat="1" ht="17.25">
      <c r="A3008" s="183" t="s">
        <v>6251</v>
      </c>
      <c r="B3008" s="183" t="s">
        <v>6252</v>
      </c>
      <c r="C3008" s="183" t="s">
        <v>2691</v>
      </c>
      <c r="D3008" s="183" t="s">
        <v>2692</v>
      </c>
      <c r="E3008" s="184">
        <v>95</v>
      </c>
      <c r="F3008" s="184">
        <v>87.4</v>
      </c>
      <c r="G3008" s="188" t="s">
        <v>494</v>
      </c>
      <c r="H3008" s="185"/>
      <c r="I3008" s="184">
        <v>41.05</v>
      </c>
      <c r="J3008" s="184">
        <v>128.45</v>
      </c>
      <c r="K3008" s="185">
        <v>5</v>
      </c>
      <c r="L3008" s="185"/>
      <c r="M3008" s="186"/>
      <c r="N3008" s="61" t="s">
        <v>51</v>
      </c>
      <c r="P3008" s="175" t="s">
        <v>2691</v>
      </c>
      <c r="T3008" s="176"/>
    </row>
    <row r="3009" spans="1:20" s="61" customFormat="1" ht="17.25">
      <c r="A3009" s="183" t="s">
        <v>6253</v>
      </c>
      <c r="B3009" s="183" t="s">
        <v>6254</v>
      </c>
      <c r="C3009" s="183" t="s">
        <v>49</v>
      </c>
      <c r="D3009" s="183" t="s">
        <v>50</v>
      </c>
      <c r="E3009" s="184">
        <v>385</v>
      </c>
      <c r="F3009" s="184">
        <v>385</v>
      </c>
      <c r="G3009" s="188"/>
      <c r="H3009" s="185"/>
      <c r="I3009" s="184">
        <v>129.28</v>
      </c>
      <c r="J3009" s="184">
        <v>514.28</v>
      </c>
      <c r="K3009" s="185">
        <v>55</v>
      </c>
      <c r="L3009" s="185"/>
      <c r="M3009" s="186"/>
      <c r="N3009" s="61" t="s">
        <v>51</v>
      </c>
      <c r="P3009" s="175" t="s">
        <v>49</v>
      </c>
      <c r="T3009" s="176"/>
    </row>
    <row r="3010" spans="1:20" s="61" customFormat="1" ht="17.25">
      <c r="A3010" s="183" t="s">
        <v>6255</v>
      </c>
      <c r="B3010" s="183" t="s">
        <v>6256</v>
      </c>
      <c r="C3010" s="183" t="s">
        <v>49</v>
      </c>
      <c r="D3010" s="183" t="s">
        <v>50</v>
      </c>
      <c r="E3010" s="184">
        <v>300</v>
      </c>
      <c r="F3010" s="184">
        <v>240</v>
      </c>
      <c r="G3010" s="185" t="s">
        <v>99</v>
      </c>
      <c r="H3010" s="185"/>
      <c r="I3010" s="184">
        <v>91.02</v>
      </c>
      <c r="J3010" s="184">
        <v>331.02</v>
      </c>
      <c r="K3010" s="185">
        <v>0</v>
      </c>
      <c r="L3010" s="185"/>
      <c r="M3010" s="186"/>
      <c r="N3010" s="61" t="s">
        <v>51</v>
      </c>
      <c r="P3010" s="175" t="s">
        <v>49</v>
      </c>
      <c r="T3010" s="176"/>
    </row>
    <row r="3011" spans="1:20" s="61" customFormat="1" ht="17.25">
      <c r="A3011" s="183" t="s">
        <v>6257</v>
      </c>
      <c r="B3011" s="183" t="s">
        <v>6258</v>
      </c>
      <c r="C3011" s="183" t="s">
        <v>92</v>
      </c>
      <c r="D3011" s="183" t="s">
        <v>93</v>
      </c>
      <c r="E3011" s="184">
        <v>135</v>
      </c>
      <c r="F3011" s="184">
        <v>72</v>
      </c>
      <c r="G3011" s="185" t="s">
        <v>1740</v>
      </c>
      <c r="H3011" s="185"/>
      <c r="I3011" s="184">
        <v>36.78</v>
      </c>
      <c r="J3011" s="184">
        <v>108.78</v>
      </c>
      <c r="K3011" s="185">
        <v>127</v>
      </c>
      <c r="L3011" s="185"/>
      <c r="M3011" s="186"/>
      <c r="N3011" s="61" t="s">
        <v>51</v>
      </c>
      <c r="P3011" s="175" t="s">
        <v>92</v>
      </c>
      <c r="T3011" s="176"/>
    </row>
    <row r="3012" spans="1:20" s="61" customFormat="1" ht="17.25">
      <c r="A3012" s="183" t="s">
        <v>6259</v>
      </c>
      <c r="B3012" s="183" t="s">
        <v>6260</v>
      </c>
      <c r="C3012" s="183" t="s">
        <v>210</v>
      </c>
      <c r="D3012" s="183" t="s">
        <v>210</v>
      </c>
      <c r="E3012" s="184"/>
      <c r="F3012" s="184"/>
      <c r="G3012" s="185"/>
      <c r="H3012" s="185"/>
      <c r="I3012" s="184"/>
      <c r="J3012" s="184"/>
      <c r="K3012" s="185" t="s">
        <v>410</v>
      </c>
      <c r="L3012" s="185"/>
      <c r="M3012" s="186"/>
      <c r="N3012" s="61" t="s">
        <v>410</v>
      </c>
      <c r="P3012" s="175" t="s">
        <v>210</v>
      </c>
      <c r="T3012" s="176"/>
    </row>
    <row r="3013" spans="1:20" s="61" customFormat="1" ht="17.25">
      <c r="A3013" s="183" t="s">
        <v>6261</v>
      </c>
      <c r="B3013" s="183" t="s">
        <v>6262</v>
      </c>
      <c r="C3013" s="183" t="s">
        <v>210</v>
      </c>
      <c r="D3013" s="183" t="s">
        <v>210</v>
      </c>
      <c r="E3013" s="184"/>
      <c r="F3013" s="184"/>
      <c r="G3013" s="185"/>
      <c r="H3013" s="185"/>
      <c r="I3013" s="184"/>
      <c r="J3013" s="184"/>
      <c r="K3013" s="185" t="s">
        <v>410</v>
      </c>
      <c r="L3013" s="185"/>
      <c r="M3013" s="186"/>
      <c r="N3013" s="61" t="s">
        <v>410</v>
      </c>
      <c r="P3013" s="175" t="s">
        <v>210</v>
      </c>
      <c r="T3013" s="176"/>
    </row>
    <row r="3014" spans="1:20" s="61" customFormat="1" ht="17.25">
      <c r="A3014" s="183" t="s">
        <v>6263</v>
      </c>
      <c r="B3014" s="183" t="s">
        <v>6264</v>
      </c>
      <c r="C3014" s="183" t="s">
        <v>625</v>
      </c>
      <c r="D3014" s="183" t="s">
        <v>626</v>
      </c>
      <c r="E3014" s="184">
        <v>334</v>
      </c>
      <c r="F3014" s="184">
        <v>334</v>
      </c>
      <c r="G3014" s="185"/>
      <c r="H3014" s="185"/>
      <c r="I3014" s="184">
        <v>187.07</v>
      </c>
      <c r="J3014" s="184">
        <v>521.07</v>
      </c>
      <c r="K3014" s="185">
        <v>0</v>
      </c>
      <c r="L3014" s="185"/>
      <c r="M3014" s="186"/>
      <c r="N3014" s="61" t="s">
        <v>51</v>
      </c>
      <c r="P3014" s="175" t="s">
        <v>625</v>
      </c>
      <c r="T3014" s="176"/>
    </row>
    <row r="3015" spans="1:20" s="61" customFormat="1" ht="17.25">
      <c r="A3015" s="183" t="s">
        <v>6265</v>
      </c>
      <c r="B3015" s="183" t="s">
        <v>6266</v>
      </c>
      <c r="C3015" s="183" t="s">
        <v>625</v>
      </c>
      <c r="D3015" s="183" t="s">
        <v>626</v>
      </c>
      <c r="E3015" s="184"/>
      <c r="F3015" s="184"/>
      <c r="G3015" s="185"/>
      <c r="H3015" s="185"/>
      <c r="I3015" s="184"/>
      <c r="J3015" s="184"/>
      <c r="K3015" s="185" t="s">
        <v>410</v>
      </c>
      <c r="L3015" s="185"/>
      <c r="M3015" s="186"/>
      <c r="N3015" s="61" t="s">
        <v>410</v>
      </c>
      <c r="P3015" s="175" t="s">
        <v>625</v>
      </c>
      <c r="T3015" s="176"/>
    </row>
    <row r="3016" spans="1:20" s="61" customFormat="1" ht="17.25">
      <c r="A3016" s="183" t="s">
        <v>6267</v>
      </c>
      <c r="B3016" s="183" t="s">
        <v>6268</v>
      </c>
      <c r="C3016" s="183" t="s">
        <v>625</v>
      </c>
      <c r="D3016" s="183" t="s">
        <v>626</v>
      </c>
      <c r="E3016" s="184">
        <v>314</v>
      </c>
      <c r="F3016" s="184">
        <v>314</v>
      </c>
      <c r="G3016" s="188"/>
      <c r="H3016" s="185"/>
      <c r="I3016" s="184">
        <v>182.68</v>
      </c>
      <c r="J3016" s="184">
        <v>496.68</v>
      </c>
      <c r="K3016" s="185">
        <v>0</v>
      </c>
      <c r="L3016" s="185"/>
      <c r="M3016" s="186"/>
      <c r="N3016" s="61" t="s">
        <v>51</v>
      </c>
      <c r="P3016" s="175" t="s">
        <v>625</v>
      </c>
      <c r="T3016" s="176"/>
    </row>
    <row r="3017" spans="1:20" s="61" customFormat="1" ht="17.25">
      <c r="A3017" s="183" t="s">
        <v>6269</v>
      </c>
      <c r="B3017" s="183" t="s">
        <v>6270</v>
      </c>
      <c r="C3017" s="183" t="s">
        <v>625</v>
      </c>
      <c r="D3017" s="183" t="s">
        <v>626</v>
      </c>
      <c r="E3017" s="184"/>
      <c r="F3017" s="184"/>
      <c r="G3017" s="185"/>
      <c r="H3017" s="185"/>
      <c r="I3017" s="184"/>
      <c r="J3017" s="184"/>
      <c r="K3017" s="185" t="s">
        <v>410</v>
      </c>
      <c r="L3017" s="185"/>
      <c r="M3017" s="186"/>
      <c r="N3017" s="61" t="s">
        <v>410</v>
      </c>
      <c r="P3017" s="175" t="s">
        <v>625</v>
      </c>
      <c r="T3017" s="176"/>
    </row>
    <row r="3018" spans="1:20" s="61" customFormat="1" ht="17.25">
      <c r="A3018" s="183" t="s">
        <v>6271</v>
      </c>
      <c r="B3018" s="183" t="s">
        <v>5327</v>
      </c>
      <c r="C3018" s="183" t="s">
        <v>5328</v>
      </c>
      <c r="D3018" s="183" t="s">
        <v>5329</v>
      </c>
      <c r="E3018" s="184">
        <v>135.18</v>
      </c>
      <c r="F3018" s="184">
        <v>54.07</v>
      </c>
      <c r="G3018" s="185" t="s">
        <v>5330</v>
      </c>
      <c r="H3018" s="185"/>
      <c r="I3018" s="184">
        <v>81.32</v>
      </c>
      <c r="J3018" s="184">
        <v>135.39</v>
      </c>
      <c r="K3018" s="185">
        <v>31</v>
      </c>
      <c r="L3018" s="185"/>
      <c r="M3018" s="186"/>
      <c r="N3018" s="61" t="s">
        <v>51</v>
      </c>
      <c r="P3018" s="175" t="s">
        <v>5328</v>
      </c>
      <c r="T3018" s="176"/>
    </row>
    <row r="3019" spans="1:20" s="61" customFormat="1" ht="17.25">
      <c r="A3019" s="183" t="s">
        <v>6272</v>
      </c>
      <c r="B3019" s="183" t="s">
        <v>6273</v>
      </c>
      <c r="C3019" s="183" t="s">
        <v>647</v>
      </c>
      <c r="D3019" s="183" t="s">
        <v>648</v>
      </c>
      <c r="E3019" s="184">
        <v>189</v>
      </c>
      <c r="F3019" s="184">
        <v>159</v>
      </c>
      <c r="G3019" s="185" t="s">
        <v>268</v>
      </c>
      <c r="H3019" s="185"/>
      <c r="I3019" s="184">
        <v>92.48</v>
      </c>
      <c r="J3019" s="184">
        <v>251.48</v>
      </c>
      <c r="K3019" s="185">
        <v>15</v>
      </c>
      <c r="L3019" s="185"/>
      <c r="M3019" s="186"/>
      <c r="N3019" s="61" t="s">
        <v>51</v>
      </c>
      <c r="P3019" s="175" t="s">
        <v>647</v>
      </c>
      <c r="T3019" s="176"/>
    </row>
    <row r="3020" spans="1:20" s="61" customFormat="1" ht="17.25">
      <c r="A3020" s="183" t="s">
        <v>6274</v>
      </c>
      <c r="B3020" s="183" t="s">
        <v>3824</v>
      </c>
      <c r="C3020" s="183" t="s">
        <v>647</v>
      </c>
      <c r="D3020" s="183" t="s">
        <v>648</v>
      </c>
      <c r="E3020" s="184"/>
      <c r="F3020" s="184"/>
      <c r="G3020" s="185"/>
      <c r="H3020" s="185"/>
      <c r="I3020" s="184"/>
      <c r="J3020" s="184"/>
      <c r="K3020" s="185" t="s">
        <v>410</v>
      </c>
      <c r="L3020" s="185"/>
      <c r="M3020" s="186"/>
      <c r="N3020" s="61" t="s">
        <v>410</v>
      </c>
      <c r="P3020" s="175" t="s">
        <v>647</v>
      </c>
      <c r="T3020" s="176"/>
    </row>
    <row r="3021" spans="1:20" s="61" customFormat="1" ht="17.25">
      <c r="A3021" s="183" t="s">
        <v>6275</v>
      </c>
      <c r="B3021" s="183" t="s">
        <v>6276</v>
      </c>
      <c r="C3021" s="183" t="s">
        <v>279</v>
      </c>
      <c r="D3021" s="183" t="s">
        <v>280</v>
      </c>
      <c r="E3021" s="184">
        <v>269</v>
      </c>
      <c r="F3021" s="184">
        <v>189</v>
      </c>
      <c r="G3021" s="185" t="s">
        <v>649</v>
      </c>
      <c r="H3021" s="185"/>
      <c r="I3021" s="184">
        <v>104.9</v>
      </c>
      <c r="J3021" s="184">
        <v>293.9</v>
      </c>
      <c r="K3021" s="185">
        <v>28</v>
      </c>
      <c r="L3021" s="185"/>
      <c r="M3021" s="186"/>
      <c r="N3021" s="61" t="s">
        <v>51</v>
      </c>
      <c r="P3021" s="175" t="s">
        <v>279</v>
      </c>
      <c r="T3021" s="176"/>
    </row>
    <row r="3022" spans="1:20" s="61" customFormat="1" ht="17.25">
      <c r="A3022" s="183" t="s">
        <v>6277</v>
      </c>
      <c r="B3022" s="183" t="s">
        <v>6278</v>
      </c>
      <c r="C3022" s="183" t="s">
        <v>279</v>
      </c>
      <c r="D3022" s="183" t="s">
        <v>280</v>
      </c>
      <c r="E3022" s="184">
        <v>269</v>
      </c>
      <c r="F3022" s="184">
        <v>197</v>
      </c>
      <c r="G3022" s="185" t="s">
        <v>464</v>
      </c>
      <c r="H3022" s="185"/>
      <c r="I3022" s="184">
        <v>104.9</v>
      </c>
      <c r="J3022" s="184">
        <v>301.9</v>
      </c>
      <c r="K3022" s="185">
        <v>10</v>
      </c>
      <c r="L3022" s="185"/>
      <c r="M3022" s="186"/>
      <c r="N3022" s="61" t="s">
        <v>51</v>
      </c>
      <c r="P3022" s="175" t="s">
        <v>279</v>
      </c>
      <c r="T3022" s="176"/>
    </row>
    <row r="3023" spans="1:20" s="61" customFormat="1" ht="17.25">
      <c r="A3023" s="183" t="s">
        <v>6279</v>
      </c>
      <c r="B3023" s="183" t="s">
        <v>6280</v>
      </c>
      <c r="C3023" s="183" t="s">
        <v>279</v>
      </c>
      <c r="D3023" s="183" t="s">
        <v>280</v>
      </c>
      <c r="E3023" s="184">
        <v>269</v>
      </c>
      <c r="F3023" s="184">
        <v>197</v>
      </c>
      <c r="G3023" s="185" t="s">
        <v>464</v>
      </c>
      <c r="H3023" s="185"/>
      <c r="I3023" s="184">
        <v>104.9</v>
      </c>
      <c r="J3023" s="184">
        <v>301.9</v>
      </c>
      <c r="K3023" s="185">
        <v>12</v>
      </c>
      <c r="L3023" s="185"/>
      <c r="M3023" s="186"/>
      <c r="N3023" s="61" t="s">
        <v>51</v>
      </c>
      <c r="P3023" s="175" t="s">
        <v>279</v>
      </c>
      <c r="T3023" s="176"/>
    </row>
    <row r="3024" spans="1:20" s="61" customFormat="1" ht="17.25">
      <c r="A3024" s="183" t="s">
        <v>6281</v>
      </c>
      <c r="B3024" s="183" t="s">
        <v>6282</v>
      </c>
      <c r="C3024" s="183" t="s">
        <v>179</v>
      </c>
      <c r="D3024" s="183" t="s">
        <v>179</v>
      </c>
      <c r="E3024" s="184"/>
      <c r="F3024" s="184"/>
      <c r="G3024" s="185"/>
      <c r="H3024" s="185"/>
      <c r="I3024" s="184"/>
      <c r="J3024" s="184"/>
      <c r="K3024" s="185" t="s">
        <v>410</v>
      </c>
      <c r="L3024" s="185"/>
      <c r="M3024" s="186"/>
      <c r="N3024" s="61" t="s">
        <v>410</v>
      </c>
      <c r="P3024" s="175" t="s">
        <v>179</v>
      </c>
      <c r="T3024" s="176"/>
    </row>
    <row r="3025" spans="1:20" s="61" customFormat="1" ht="17.25">
      <c r="A3025" s="183" t="s">
        <v>6283</v>
      </c>
      <c r="B3025" s="183" t="s">
        <v>6284</v>
      </c>
      <c r="C3025" s="183" t="s">
        <v>1758</v>
      </c>
      <c r="D3025" s="183" t="s">
        <v>1759</v>
      </c>
      <c r="E3025" s="184">
        <v>200</v>
      </c>
      <c r="F3025" s="184">
        <v>190</v>
      </c>
      <c r="G3025" s="185" t="s">
        <v>616</v>
      </c>
      <c r="H3025" s="185"/>
      <c r="I3025" s="184">
        <v>98.65</v>
      </c>
      <c r="J3025" s="184">
        <v>288.65</v>
      </c>
      <c r="K3025" s="185">
        <v>120</v>
      </c>
      <c r="L3025" s="185"/>
      <c r="M3025" s="186"/>
      <c r="N3025" s="61" t="s">
        <v>51</v>
      </c>
      <c r="P3025" s="175" t="s">
        <v>1758</v>
      </c>
      <c r="T3025" s="176"/>
    </row>
    <row r="3026" spans="1:20" s="61" customFormat="1" ht="17.25">
      <c r="A3026" s="183" t="s">
        <v>6285</v>
      </c>
      <c r="B3026" s="183" t="s">
        <v>6286</v>
      </c>
      <c r="C3026" s="183" t="s">
        <v>6287</v>
      </c>
      <c r="D3026" s="183" t="s">
        <v>6288</v>
      </c>
      <c r="E3026" s="184"/>
      <c r="F3026" s="184"/>
      <c r="G3026" s="188"/>
      <c r="H3026" s="185"/>
      <c r="I3026" s="184"/>
      <c r="J3026" s="184"/>
      <c r="K3026" s="185" t="s">
        <v>410</v>
      </c>
      <c r="L3026" s="185"/>
      <c r="M3026" s="186"/>
      <c r="N3026" s="61" t="s">
        <v>410</v>
      </c>
      <c r="P3026" s="175" t="s">
        <v>6287</v>
      </c>
      <c r="T3026" s="176"/>
    </row>
    <row r="3027" spans="1:20" s="61" customFormat="1" ht="17.25">
      <c r="A3027" s="183" t="s">
        <v>6289</v>
      </c>
      <c r="B3027" s="183" t="s">
        <v>6290</v>
      </c>
      <c r="C3027" s="183" t="s">
        <v>49</v>
      </c>
      <c r="D3027" s="183" t="s">
        <v>50</v>
      </c>
      <c r="E3027" s="184"/>
      <c r="F3027" s="184"/>
      <c r="G3027" s="185"/>
      <c r="H3027" s="185"/>
      <c r="I3027" s="184"/>
      <c r="J3027" s="184"/>
      <c r="K3027" s="185" t="s">
        <v>410</v>
      </c>
      <c r="L3027" s="185"/>
      <c r="M3027" s="186"/>
      <c r="N3027" s="61" t="s">
        <v>410</v>
      </c>
      <c r="P3027" s="175" t="s">
        <v>49</v>
      </c>
      <c r="T3027" s="176"/>
    </row>
    <row r="3028" spans="1:20" s="61" customFormat="1" ht="17.25">
      <c r="A3028" s="183" t="s">
        <v>6291</v>
      </c>
      <c r="B3028" s="183" t="s">
        <v>6292</v>
      </c>
      <c r="C3028" s="183" t="s">
        <v>49</v>
      </c>
      <c r="D3028" s="183" t="s">
        <v>50</v>
      </c>
      <c r="E3028" s="184"/>
      <c r="F3028" s="184"/>
      <c r="G3028" s="185"/>
      <c r="H3028" s="185"/>
      <c r="I3028" s="184"/>
      <c r="J3028" s="184"/>
      <c r="K3028" s="185" t="s">
        <v>410</v>
      </c>
      <c r="L3028" s="185"/>
      <c r="M3028" s="186"/>
      <c r="N3028" s="61" t="s">
        <v>410</v>
      </c>
      <c r="P3028" s="175" t="s">
        <v>49</v>
      </c>
      <c r="T3028" s="176"/>
    </row>
    <row r="3029" spans="1:20" s="61" customFormat="1" ht="17.25">
      <c r="A3029" s="183" t="s">
        <v>6293</v>
      </c>
      <c r="B3029" s="183" t="s">
        <v>6294</v>
      </c>
      <c r="C3029" s="183" t="s">
        <v>49</v>
      </c>
      <c r="D3029" s="183" t="s">
        <v>50</v>
      </c>
      <c r="E3029" s="184">
        <v>195</v>
      </c>
      <c r="F3029" s="184">
        <v>170</v>
      </c>
      <c r="G3029" s="188" t="s">
        <v>140</v>
      </c>
      <c r="H3029" s="185"/>
      <c r="I3029" s="184">
        <v>53.21</v>
      </c>
      <c r="J3029" s="184">
        <v>223.21</v>
      </c>
      <c r="K3029" s="185">
        <v>131</v>
      </c>
      <c r="L3029" s="185"/>
      <c r="M3029" s="186"/>
      <c r="N3029" s="61" t="s">
        <v>51</v>
      </c>
      <c r="P3029" s="175" t="s">
        <v>49</v>
      </c>
      <c r="T3029" s="176"/>
    </row>
    <row r="3030" spans="1:20" s="61" customFormat="1" ht="17.25">
      <c r="A3030" s="183" t="s">
        <v>6295</v>
      </c>
      <c r="B3030" s="183" t="s">
        <v>6296</v>
      </c>
      <c r="C3030" s="183" t="s">
        <v>49</v>
      </c>
      <c r="D3030" s="183" t="s">
        <v>50</v>
      </c>
      <c r="E3030" s="184">
        <v>195</v>
      </c>
      <c r="F3030" s="184">
        <v>170</v>
      </c>
      <c r="G3030" s="188" t="s">
        <v>140</v>
      </c>
      <c r="H3030" s="185"/>
      <c r="I3030" s="184">
        <v>53.21</v>
      </c>
      <c r="J3030" s="184">
        <v>223.21</v>
      </c>
      <c r="K3030" s="183">
        <v>81</v>
      </c>
      <c r="L3030" s="183"/>
      <c r="M3030" s="186"/>
      <c r="N3030" s="61" t="s">
        <v>51</v>
      </c>
      <c r="P3030" s="175" t="s">
        <v>49</v>
      </c>
      <c r="T3030" s="176"/>
    </row>
    <row r="3031" spans="1:20" s="61" customFormat="1" ht="17.25">
      <c r="A3031" s="183" t="s">
        <v>6297</v>
      </c>
      <c r="B3031" s="183" t="s">
        <v>6298</v>
      </c>
      <c r="C3031" s="183" t="s">
        <v>5620</v>
      </c>
      <c r="D3031" s="183" t="s">
        <v>5621</v>
      </c>
      <c r="E3031" s="184"/>
      <c r="F3031" s="184"/>
      <c r="G3031" s="185"/>
      <c r="H3031" s="185"/>
      <c r="I3031" s="184"/>
      <c r="J3031" s="184"/>
      <c r="K3031" s="185" t="s">
        <v>410</v>
      </c>
      <c r="L3031" s="185"/>
      <c r="M3031" s="186"/>
      <c r="N3031" s="61" t="s">
        <v>410</v>
      </c>
      <c r="P3031" s="175" t="s">
        <v>5620</v>
      </c>
      <c r="T3031" s="176"/>
    </row>
    <row r="3032" spans="1:20" s="61" customFormat="1" ht="17.25">
      <c r="A3032" s="183" t="s">
        <v>6299</v>
      </c>
      <c r="B3032" s="183" t="s">
        <v>6300</v>
      </c>
      <c r="C3032" s="183" t="s">
        <v>5620</v>
      </c>
      <c r="D3032" s="183" t="s">
        <v>5621</v>
      </c>
      <c r="E3032" s="184"/>
      <c r="F3032" s="184"/>
      <c r="G3032" s="185"/>
      <c r="H3032" s="185"/>
      <c r="I3032" s="184"/>
      <c r="J3032" s="184"/>
      <c r="K3032" s="185" t="s">
        <v>410</v>
      </c>
      <c r="L3032" s="185"/>
      <c r="M3032" s="186"/>
      <c r="N3032" s="61" t="s">
        <v>410</v>
      </c>
      <c r="P3032" s="175" t="s">
        <v>5620</v>
      </c>
      <c r="T3032" s="176"/>
    </row>
    <row r="3033" spans="1:20" s="61" customFormat="1" ht="17.25">
      <c r="A3033" s="183" t="s">
        <v>6301</v>
      </c>
      <c r="B3033" s="183" t="s">
        <v>6302</v>
      </c>
      <c r="C3033" s="183" t="s">
        <v>625</v>
      </c>
      <c r="D3033" s="183" t="s">
        <v>626</v>
      </c>
      <c r="E3033" s="184">
        <v>279</v>
      </c>
      <c r="F3033" s="184">
        <v>279</v>
      </c>
      <c r="G3033" s="188"/>
      <c r="H3033" s="185"/>
      <c r="I3033" s="184">
        <v>135.3</v>
      </c>
      <c r="J3033" s="184">
        <v>414.3</v>
      </c>
      <c r="K3033" s="185">
        <v>0</v>
      </c>
      <c r="L3033" s="185"/>
      <c r="M3033" s="186"/>
      <c r="N3033" s="61" t="s">
        <v>51</v>
      </c>
      <c r="P3033" s="175" t="s">
        <v>625</v>
      </c>
      <c r="T3033" s="176"/>
    </row>
    <row r="3034" spans="1:20" s="61" customFormat="1" ht="17.25">
      <c r="A3034" s="183" t="s">
        <v>6303</v>
      </c>
      <c r="B3034" s="183" t="s">
        <v>6304</v>
      </c>
      <c r="C3034" s="183" t="s">
        <v>625</v>
      </c>
      <c r="D3034" s="183" t="s">
        <v>626</v>
      </c>
      <c r="E3034" s="184">
        <v>279</v>
      </c>
      <c r="F3034" s="184">
        <v>279</v>
      </c>
      <c r="G3034" s="188"/>
      <c r="H3034" s="185"/>
      <c r="I3034" s="184">
        <v>135.3</v>
      </c>
      <c r="J3034" s="184">
        <v>414.3</v>
      </c>
      <c r="K3034" s="185">
        <v>0</v>
      </c>
      <c r="L3034" s="185"/>
      <c r="M3034" s="186"/>
      <c r="N3034" s="61" t="s">
        <v>51</v>
      </c>
      <c r="P3034" s="175" t="s">
        <v>625</v>
      </c>
      <c r="T3034" s="176"/>
    </row>
    <row r="3035" spans="1:20" s="61" customFormat="1" ht="17.25">
      <c r="A3035" s="183" t="s">
        <v>6305</v>
      </c>
      <c r="B3035" s="183" t="s">
        <v>6306</v>
      </c>
      <c r="C3035" s="183" t="s">
        <v>625</v>
      </c>
      <c r="D3035" s="183" t="s">
        <v>626</v>
      </c>
      <c r="E3035" s="184">
        <v>269</v>
      </c>
      <c r="F3035" s="184">
        <v>269</v>
      </c>
      <c r="G3035" s="188"/>
      <c r="H3035" s="185"/>
      <c r="I3035" s="184">
        <v>151.14</v>
      </c>
      <c r="J3035" s="184">
        <v>420.14</v>
      </c>
      <c r="K3035" s="185">
        <v>0</v>
      </c>
      <c r="L3035" s="185"/>
      <c r="M3035" s="186"/>
      <c r="N3035" s="61" t="s">
        <v>51</v>
      </c>
      <c r="P3035" s="175" t="s">
        <v>625</v>
      </c>
      <c r="T3035" s="176"/>
    </row>
    <row r="3036" spans="1:20" s="61" customFormat="1" customHeight="1">
      <c r="A3036" s="183" t="s">
        <v>6307</v>
      </c>
      <c r="B3036" s="183" t="s">
        <v>6308</v>
      </c>
      <c r="C3036" s="183" t="s">
        <v>625</v>
      </c>
      <c r="D3036" s="183" t="s">
        <v>626</v>
      </c>
      <c r="E3036" s="184">
        <v>269</v>
      </c>
      <c r="F3036" s="184">
        <v>269</v>
      </c>
      <c r="G3036" s="185"/>
      <c r="H3036" s="185"/>
      <c r="I3036" s="184">
        <v>151.14</v>
      </c>
      <c r="J3036" s="184">
        <v>420.14</v>
      </c>
      <c r="K3036" s="185">
        <v>0</v>
      </c>
      <c r="L3036" s="185"/>
      <c r="M3036" s="186"/>
      <c r="N3036" s="61" t="s">
        <v>51</v>
      </c>
      <c r="P3036" s="175" t="s">
        <v>625</v>
      </c>
      <c r="T3036" s="176"/>
    </row>
    <row r="3037" spans="1:20" s="61" customFormat="1" customHeight="1">
      <c r="A3037" s="183" t="s">
        <v>6309</v>
      </c>
      <c r="B3037" s="183" t="s">
        <v>6310</v>
      </c>
      <c r="C3037" s="183" t="s">
        <v>1400</v>
      </c>
      <c r="D3037" s="183" t="s">
        <v>1401</v>
      </c>
      <c r="E3037" s="184">
        <v>110.43</v>
      </c>
      <c r="F3037" s="184">
        <v>84.5</v>
      </c>
      <c r="G3037" s="185" t="s">
        <v>1652</v>
      </c>
      <c r="H3037" s="185"/>
      <c r="I3037" s="184">
        <v>44.79</v>
      </c>
      <c r="J3037" s="184">
        <v>129.29</v>
      </c>
      <c r="K3037" s="185">
        <v>70</v>
      </c>
      <c r="L3037" s="185" t="s">
        <v>76</v>
      </c>
      <c r="M3037" s="186" t="s">
        <v>722</v>
      </c>
      <c r="N3037" s="61" t="s">
        <v>51</v>
      </c>
      <c r="P3037" s="175" t="s">
        <v>1400</v>
      </c>
      <c r="T3037" s="176"/>
    </row>
    <row r="3038" spans="1:20" s="61" customFormat="1" ht="17.25">
      <c r="A3038" s="183" t="s">
        <v>6311</v>
      </c>
      <c r="B3038" s="183" t="s">
        <v>6312</v>
      </c>
      <c r="C3038" s="183" t="s">
        <v>6313</v>
      </c>
      <c r="D3038" s="183" t="s">
        <v>6314</v>
      </c>
      <c r="E3038" s="184">
        <v>158.56</v>
      </c>
      <c r="F3038" s="184">
        <v>158.56</v>
      </c>
      <c r="G3038" s="188"/>
      <c r="H3038" s="185"/>
      <c r="I3038" s="184">
        <v>80.18</v>
      </c>
      <c r="J3038" s="184">
        <v>238.74</v>
      </c>
      <c r="K3038" s="183">
        <v>0</v>
      </c>
      <c r="L3038" s="183"/>
      <c r="M3038" s="186"/>
      <c r="N3038" s="61" t="s">
        <v>51</v>
      </c>
      <c r="P3038" s="175" t="s">
        <v>6313</v>
      </c>
      <c r="T3038" s="176"/>
    </row>
    <row r="3039" spans="1:20" s="61" customFormat="1" ht="17.25">
      <c r="A3039" s="183" t="s">
        <v>6315</v>
      </c>
      <c r="B3039" s="183" t="s">
        <v>6316</v>
      </c>
      <c r="C3039" s="183" t="s">
        <v>6313</v>
      </c>
      <c r="D3039" s="183" t="s">
        <v>6314</v>
      </c>
      <c r="E3039" s="184"/>
      <c r="F3039" s="184"/>
      <c r="G3039" s="188"/>
      <c r="H3039" s="185"/>
      <c r="I3039" s="184"/>
      <c r="J3039" s="184"/>
      <c r="K3039" s="183" t="s">
        <v>410</v>
      </c>
      <c r="L3039" s="183"/>
      <c r="M3039" s="186"/>
      <c r="N3039" s="61" t="s">
        <v>410</v>
      </c>
      <c r="P3039" s="175" t="s">
        <v>6313</v>
      </c>
      <c r="T3039" s="176"/>
    </row>
    <row r="3040" spans="1:20" s="61" customFormat="1" ht="17.25">
      <c r="A3040" s="183" t="s">
        <v>6317</v>
      </c>
      <c r="B3040" s="183" t="s">
        <v>3296</v>
      </c>
      <c r="C3040" s="183" t="s">
        <v>49</v>
      </c>
      <c r="D3040" s="183" t="s">
        <v>50</v>
      </c>
      <c r="E3040" s="184"/>
      <c r="F3040" s="184"/>
      <c r="G3040" s="185"/>
      <c r="H3040" s="185"/>
      <c r="I3040" s="184"/>
      <c r="J3040" s="184"/>
      <c r="K3040" s="185" t="s">
        <v>410</v>
      </c>
      <c r="L3040" s="185"/>
      <c r="M3040" s="186"/>
      <c r="N3040" s="61" t="s">
        <v>410</v>
      </c>
      <c r="P3040" s="175" t="s">
        <v>49</v>
      </c>
      <c r="T3040" s="176"/>
    </row>
    <row r="3041" spans="1:20" s="61" customFormat="1" ht="17.25">
      <c r="A3041" s="183" t="s">
        <v>6318</v>
      </c>
      <c r="B3041" s="183" t="s">
        <v>6319</v>
      </c>
      <c r="C3041" s="183" t="s">
        <v>6320</v>
      </c>
      <c r="D3041" s="183" t="s">
        <v>6321</v>
      </c>
      <c r="E3041" s="184"/>
      <c r="F3041" s="184"/>
      <c r="G3041" s="188"/>
      <c r="H3041" s="185"/>
      <c r="I3041" s="184"/>
      <c r="J3041" s="184"/>
      <c r="K3041" s="185" t="s">
        <v>410</v>
      </c>
      <c r="L3041" s="185"/>
      <c r="M3041" s="186"/>
      <c r="N3041" s="61" t="s">
        <v>410</v>
      </c>
      <c r="P3041" s="175" t="s">
        <v>6320</v>
      </c>
      <c r="T3041" s="176"/>
    </row>
    <row r="3042" spans="1:20" s="61" customFormat="1" ht="17.25">
      <c r="A3042" s="183" t="s">
        <v>6322</v>
      </c>
      <c r="B3042" s="183" t="s">
        <v>6323</v>
      </c>
      <c r="C3042" s="183" t="s">
        <v>49</v>
      </c>
      <c r="D3042" s="183" t="s">
        <v>50</v>
      </c>
      <c r="E3042" s="184"/>
      <c r="F3042" s="184"/>
      <c r="G3042" s="188"/>
      <c r="H3042" s="185"/>
      <c r="I3042" s="184"/>
      <c r="J3042" s="184"/>
      <c r="K3042" s="185" t="s">
        <v>410</v>
      </c>
      <c r="L3042" s="185"/>
      <c r="M3042" s="186"/>
      <c r="N3042" s="61" t="s">
        <v>410</v>
      </c>
      <c r="P3042" s="175" t="s">
        <v>49</v>
      </c>
      <c r="T3042" s="176"/>
    </row>
    <row r="3043" spans="1:20" s="61" customFormat="1" ht="17.25">
      <c r="A3043" s="183" t="s">
        <v>6324</v>
      </c>
      <c r="B3043" s="183" t="s">
        <v>6325</v>
      </c>
      <c r="C3043" s="183" t="s">
        <v>6320</v>
      </c>
      <c r="D3043" s="183" t="s">
        <v>6321</v>
      </c>
      <c r="E3043" s="184"/>
      <c r="F3043" s="184"/>
      <c r="G3043" s="188"/>
      <c r="H3043" s="185"/>
      <c r="I3043" s="184"/>
      <c r="J3043" s="184"/>
      <c r="K3043" s="185" t="s">
        <v>410</v>
      </c>
      <c r="L3043" s="185"/>
      <c r="M3043" s="186"/>
      <c r="N3043" s="61" t="s">
        <v>410</v>
      </c>
      <c r="P3043" s="175" t="s">
        <v>6320</v>
      </c>
      <c r="T3043" s="176"/>
    </row>
    <row r="3044" spans="1:20" s="61" customFormat="1" ht="17.25">
      <c r="A3044" s="183" t="s">
        <v>6326</v>
      </c>
      <c r="B3044" s="183" t="s">
        <v>6327</v>
      </c>
      <c r="C3044" s="183" t="s">
        <v>92</v>
      </c>
      <c r="D3044" s="183" t="s">
        <v>93</v>
      </c>
      <c r="E3044" s="184">
        <v>135</v>
      </c>
      <c r="F3044" s="184">
        <v>72</v>
      </c>
      <c r="G3044" s="185" t="s">
        <v>1740</v>
      </c>
      <c r="H3044" s="185"/>
      <c r="I3044" s="184">
        <v>36.78</v>
      </c>
      <c r="J3044" s="184">
        <v>108.78</v>
      </c>
      <c r="K3044" s="185">
        <v>85</v>
      </c>
      <c r="L3044" s="185"/>
      <c r="M3044" s="186"/>
      <c r="N3044" s="61" t="s">
        <v>51</v>
      </c>
      <c r="P3044" s="175" t="s">
        <v>92</v>
      </c>
      <c r="T3044" s="176"/>
    </row>
    <row r="3045" spans="1:20" s="61" customFormat="1" ht="17.25">
      <c r="A3045" s="183" t="s">
        <v>6328</v>
      </c>
      <c r="B3045" s="183" t="s">
        <v>6329</v>
      </c>
      <c r="C3045" s="183" t="s">
        <v>6330</v>
      </c>
      <c r="D3045" s="183" t="s">
        <v>6331</v>
      </c>
      <c r="E3045" s="184"/>
      <c r="F3045" s="184"/>
      <c r="G3045" s="185"/>
      <c r="H3045" s="185"/>
      <c r="I3045" s="184"/>
      <c r="J3045" s="184"/>
      <c r="K3045" s="185" t="s">
        <v>410</v>
      </c>
      <c r="L3045" s="185"/>
      <c r="M3045" s="186"/>
      <c r="N3045" s="61" t="s">
        <v>410</v>
      </c>
      <c r="P3045" s="175" t="s">
        <v>6330</v>
      </c>
      <c r="T3045" s="176"/>
    </row>
    <row r="3046" spans="1:20" s="61" customFormat="1" ht="17.25">
      <c r="A3046" s="183" t="s">
        <v>6332</v>
      </c>
      <c r="B3046" s="183" t="s">
        <v>6333</v>
      </c>
      <c r="C3046" s="183" t="s">
        <v>5328</v>
      </c>
      <c r="D3046" s="183" t="s">
        <v>5329</v>
      </c>
      <c r="E3046" s="184">
        <v>128.55</v>
      </c>
      <c r="F3046" s="184">
        <v>51.42</v>
      </c>
      <c r="G3046" s="185" t="s">
        <v>6334</v>
      </c>
      <c r="H3046" s="185"/>
      <c r="I3046" s="184">
        <v>104.05</v>
      </c>
      <c r="J3046" s="184">
        <v>155.47</v>
      </c>
      <c r="K3046" s="185">
        <v>21</v>
      </c>
      <c r="L3046" s="185"/>
      <c r="M3046" s="186"/>
      <c r="N3046" s="61" t="s">
        <v>51</v>
      </c>
      <c r="P3046" s="175" t="s">
        <v>5328</v>
      </c>
      <c r="T3046" s="176"/>
    </row>
    <row r="3047" spans="1:20" s="61" customFormat="1" ht="17.25">
      <c r="A3047" s="183" t="s">
        <v>6335</v>
      </c>
      <c r="B3047" s="183" t="s">
        <v>6333</v>
      </c>
      <c r="C3047" s="183" t="s">
        <v>5328</v>
      </c>
      <c r="D3047" s="183" t="s">
        <v>5329</v>
      </c>
      <c r="E3047" s="184">
        <v>128.55</v>
      </c>
      <c r="F3047" s="184">
        <v>51.42</v>
      </c>
      <c r="G3047" s="185" t="s">
        <v>6334</v>
      </c>
      <c r="H3047" s="185"/>
      <c r="I3047" s="184">
        <v>104.05</v>
      </c>
      <c r="J3047" s="184">
        <v>155.47</v>
      </c>
      <c r="K3047" s="185">
        <v>26</v>
      </c>
      <c r="L3047" s="185"/>
      <c r="M3047" s="186"/>
      <c r="N3047" s="61" t="s">
        <v>51</v>
      </c>
      <c r="P3047" s="175" t="s">
        <v>5328</v>
      </c>
      <c r="T3047" s="176"/>
    </row>
    <row r="3048" spans="1:20" s="61" customFormat="1" ht="17.25">
      <c r="A3048" s="183" t="s">
        <v>6336</v>
      </c>
      <c r="B3048" s="183" t="s">
        <v>6337</v>
      </c>
      <c r="C3048" s="183" t="s">
        <v>5620</v>
      </c>
      <c r="D3048" s="183" t="s">
        <v>5621</v>
      </c>
      <c r="E3048" s="184"/>
      <c r="F3048" s="184"/>
      <c r="G3048" s="185"/>
      <c r="H3048" s="185"/>
      <c r="I3048" s="184"/>
      <c r="J3048" s="184"/>
      <c r="K3048" s="185" t="s">
        <v>410</v>
      </c>
      <c r="L3048" s="185"/>
      <c r="M3048" s="186"/>
      <c r="N3048" s="61" t="s">
        <v>410</v>
      </c>
      <c r="P3048" s="175" t="s">
        <v>5620</v>
      </c>
      <c r="T3048" s="176"/>
    </row>
    <row r="3049" spans="1:20" s="61" customFormat="1" ht="17.25">
      <c r="A3049" s="183" t="s">
        <v>6338</v>
      </c>
      <c r="B3049" s="183" t="s">
        <v>6339</v>
      </c>
      <c r="C3049" s="183" t="s">
        <v>5620</v>
      </c>
      <c r="D3049" s="183" t="s">
        <v>5621</v>
      </c>
      <c r="E3049" s="184"/>
      <c r="F3049" s="184"/>
      <c r="G3049" s="185"/>
      <c r="H3049" s="185"/>
      <c r="I3049" s="184"/>
      <c r="J3049" s="184"/>
      <c r="K3049" s="185" t="s">
        <v>410</v>
      </c>
      <c r="L3049" s="185"/>
      <c r="M3049" s="186"/>
      <c r="N3049" s="61" t="s">
        <v>410</v>
      </c>
      <c r="P3049" s="175" t="s">
        <v>5620</v>
      </c>
      <c r="T3049" s="176"/>
    </row>
    <row r="3050" spans="1:20" s="61" customFormat="1" ht="17.25">
      <c r="A3050" s="183" t="s">
        <v>6340</v>
      </c>
      <c r="B3050" s="183" t="s">
        <v>6341</v>
      </c>
      <c r="C3050" s="183" t="s">
        <v>5620</v>
      </c>
      <c r="D3050" s="183" t="s">
        <v>5621</v>
      </c>
      <c r="E3050" s="184"/>
      <c r="F3050" s="184"/>
      <c r="G3050" s="185"/>
      <c r="H3050" s="185"/>
      <c r="I3050" s="184"/>
      <c r="J3050" s="184"/>
      <c r="K3050" s="185" t="s">
        <v>410</v>
      </c>
      <c r="L3050" s="185"/>
      <c r="M3050" s="186"/>
      <c r="N3050" s="61" t="s">
        <v>410</v>
      </c>
      <c r="P3050" s="175" t="s">
        <v>5620</v>
      </c>
      <c r="T3050" s="176"/>
    </row>
    <row r="3051" spans="1:20" s="61" customFormat="1" ht="17.25">
      <c r="A3051" s="183" t="s">
        <v>6342</v>
      </c>
      <c r="B3051" s="183" t="s">
        <v>6343</v>
      </c>
      <c r="C3051" s="183" t="s">
        <v>5620</v>
      </c>
      <c r="D3051" s="183" t="s">
        <v>5621</v>
      </c>
      <c r="E3051" s="184"/>
      <c r="F3051" s="184"/>
      <c r="G3051" s="185"/>
      <c r="H3051" s="185"/>
      <c r="I3051" s="184"/>
      <c r="J3051" s="184"/>
      <c r="K3051" s="185" t="s">
        <v>410</v>
      </c>
      <c r="L3051" s="185"/>
      <c r="M3051" s="186"/>
      <c r="N3051" s="61" t="s">
        <v>410</v>
      </c>
      <c r="P3051" s="175" t="s">
        <v>5620</v>
      </c>
      <c r="T3051" s="176"/>
    </row>
    <row r="3052" spans="1:20" s="61" customFormat="1" ht="17.25">
      <c r="A3052" s="183" t="s">
        <v>6344</v>
      </c>
      <c r="B3052" s="183" t="s">
        <v>6345</v>
      </c>
      <c r="C3052" s="183" t="s">
        <v>5620</v>
      </c>
      <c r="D3052" s="183" t="s">
        <v>5621</v>
      </c>
      <c r="E3052" s="184"/>
      <c r="F3052" s="184"/>
      <c r="G3052" s="185"/>
      <c r="H3052" s="185"/>
      <c r="I3052" s="184"/>
      <c r="J3052" s="184"/>
      <c r="K3052" s="185" t="s">
        <v>410</v>
      </c>
      <c r="L3052" s="185"/>
      <c r="M3052" s="186"/>
      <c r="N3052" s="61" t="s">
        <v>410</v>
      </c>
      <c r="P3052" s="175" t="s">
        <v>5620</v>
      </c>
      <c r="T3052" s="176"/>
    </row>
    <row r="3053" spans="1:20" s="61" customFormat="1" ht="17.25">
      <c r="A3053" s="183" t="s">
        <v>6346</v>
      </c>
      <c r="B3053" s="183" t="s">
        <v>6347</v>
      </c>
      <c r="C3053" s="183" t="s">
        <v>5620</v>
      </c>
      <c r="D3053" s="183" t="s">
        <v>5621</v>
      </c>
      <c r="E3053" s="184"/>
      <c r="F3053" s="184"/>
      <c r="G3053" s="185"/>
      <c r="H3053" s="185"/>
      <c r="I3053" s="184"/>
      <c r="J3053" s="184"/>
      <c r="K3053" s="185" t="s">
        <v>410</v>
      </c>
      <c r="L3053" s="185"/>
      <c r="M3053" s="186"/>
      <c r="N3053" s="61" t="s">
        <v>410</v>
      </c>
      <c r="P3053" s="175" t="s">
        <v>5620</v>
      </c>
      <c r="T3053" s="176"/>
    </row>
    <row r="3054" spans="1:20" s="61" customFormat="1" ht="17.25">
      <c r="A3054" s="183" t="s">
        <v>6348</v>
      </c>
      <c r="B3054" s="183" t="s">
        <v>6349</v>
      </c>
      <c r="C3054" s="183" t="s">
        <v>5620</v>
      </c>
      <c r="D3054" s="183" t="s">
        <v>5621</v>
      </c>
      <c r="E3054" s="184"/>
      <c r="F3054" s="184"/>
      <c r="G3054" s="185"/>
      <c r="H3054" s="185"/>
      <c r="I3054" s="184"/>
      <c r="J3054" s="184"/>
      <c r="K3054" s="185" t="s">
        <v>410</v>
      </c>
      <c r="L3054" s="185"/>
      <c r="M3054" s="186"/>
      <c r="N3054" s="61" t="s">
        <v>410</v>
      </c>
      <c r="P3054" s="175" t="s">
        <v>5620</v>
      </c>
      <c r="T3054" s="176"/>
    </row>
    <row r="3055" spans="1:20" s="61" customFormat="1" ht="17.25">
      <c r="A3055" s="183" t="s">
        <v>6350</v>
      </c>
      <c r="B3055" s="183" t="s">
        <v>6351</v>
      </c>
      <c r="C3055" s="183" t="s">
        <v>5620</v>
      </c>
      <c r="D3055" s="183" t="s">
        <v>5621</v>
      </c>
      <c r="E3055" s="184"/>
      <c r="F3055" s="184"/>
      <c r="G3055" s="185"/>
      <c r="H3055" s="185"/>
      <c r="I3055" s="184"/>
      <c r="J3055" s="184"/>
      <c r="K3055" s="185" t="s">
        <v>410</v>
      </c>
      <c r="L3055" s="185"/>
      <c r="M3055" s="186"/>
      <c r="N3055" s="61" t="s">
        <v>410</v>
      </c>
      <c r="P3055" s="175" t="s">
        <v>5620</v>
      </c>
      <c r="T3055" s="176"/>
    </row>
    <row r="3056" spans="1:20" s="61" customFormat="1" ht="17.25">
      <c r="A3056" s="183" t="s">
        <v>6352</v>
      </c>
      <c r="B3056" s="183" t="s">
        <v>6353</v>
      </c>
      <c r="C3056" s="183" t="s">
        <v>5620</v>
      </c>
      <c r="D3056" s="183" t="s">
        <v>5621</v>
      </c>
      <c r="E3056" s="184"/>
      <c r="F3056" s="184"/>
      <c r="G3056" s="188"/>
      <c r="H3056" s="183"/>
      <c r="I3056" s="184"/>
      <c r="J3056" s="184"/>
      <c r="K3056" s="185" t="s">
        <v>410</v>
      </c>
      <c r="L3056" s="185"/>
      <c r="M3056" s="186"/>
      <c r="N3056" s="61" t="s">
        <v>410</v>
      </c>
      <c r="P3056" s="175" t="s">
        <v>5620</v>
      </c>
      <c r="T3056" s="176"/>
    </row>
    <row r="3057" spans="1:20" s="61" customFormat="1" ht="17.25">
      <c r="A3057" s="183" t="s">
        <v>6354</v>
      </c>
      <c r="B3057" s="183" t="s">
        <v>6355</v>
      </c>
      <c r="C3057" s="183" t="s">
        <v>5620</v>
      </c>
      <c r="D3057" s="183" t="s">
        <v>5621</v>
      </c>
      <c r="E3057" s="184"/>
      <c r="F3057" s="184"/>
      <c r="G3057" s="188"/>
      <c r="H3057" s="185"/>
      <c r="I3057" s="184"/>
      <c r="J3057" s="184"/>
      <c r="K3057" s="185" t="s">
        <v>410</v>
      </c>
      <c r="L3057" s="185"/>
      <c r="M3057" s="186"/>
      <c r="N3057" s="61" t="s">
        <v>410</v>
      </c>
      <c r="P3057" s="175" t="s">
        <v>5620</v>
      </c>
      <c r="T3057" s="176"/>
    </row>
    <row r="3058" spans="1:20" s="61" customFormat="1" ht="17.25">
      <c r="A3058" s="183" t="s">
        <v>6356</v>
      </c>
      <c r="B3058" s="183" t="s">
        <v>6357</v>
      </c>
      <c r="C3058" s="183" t="s">
        <v>5620</v>
      </c>
      <c r="D3058" s="183" t="s">
        <v>5621</v>
      </c>
      <c r="E3058" s="184"/>
      <c r="F3058" s="184"/>
      <c r="G3058" s="185"/>
      <c r="H3058" s="185"/>
      <c r="I3058" s="184"/>
      <c r="J3058" s="184"/>
      <c r="K3058" s="185" t="s">
        <v>410</v>
      </c>
      <c r="L3058" s="185"/>
      <c r="M3058" s="186"/>
      <c r="N3058" s="61" t="s">
        <v>410</v>
      </c>
      <c r="P3058" s="175" t="s">
        <v>5620</v>
      </c>
      <c r="T3058" s="176"/>
    </row>
    <row r="3059" spans="1:20" s="61" customFormat="1" ht="17.25">
      <c r="A3059" s="183" t="s">
        <v>6358</v>
      </c>
      <c r="B3059" s="183" t="s">
        <v>6359</v>
      </c>
      <c r="C3059" s="183" t="s">
        <v>5620</v>
      </c>
      <c r="D3059" s="183" t="s">
        <v>5621</v>
      </c>
      <c r="E3059" s="184"/>
      <c r="F3059" s="184"/>
      <c r="G3059" s="185"/>
      <c r="H3059" s="185"/>
      <c r="I3059" s="184"/>
      <c r="J3059" s="184"/>
      <c r="K3059" s="185" t="s">
        <v>410</v>
      </c>
      <c r="L3059" s="185"/>
      <c r="M3059" s="186"/>
      <c r="N3059" s="61" t="s">
        <v>410</v>
      </c>
      <c r="P3059" s="175" t="s">
        <v>5620</v>
      </c>
      <c r="T3059" s="176"/>
    </row>
    <row r="3060" spans="1:20" s="61" customFormat="1" ht="17.25">
      <c r="A3060" s="183" t="s">
        <v>6360</v>
      </c>
      <c r="B3060" s="183" t="s">
        <v>6361</v>
      </c>
      <c r="C3060" s="183" t="s">
        <v>49</v>
      </c>
      <c r="D3060" s="183" t="s">
        <v>50</v>
      </c>
      <c r="E3060" s="184">
        <v>550</v>
      </c>
      <c r="F3060" s="184">
        <v>520</v>
      </c>
      <c r="G3060" s="185" t="s">
        <v>194</v>
      </c>
      <c r="H3060" s="185"/>
      <c r="I3060" s="184">
        <v>159.15</v>
      </c>
      <c r="J3060" s="184">
        <v>679.15</v>
      </c>
      <c r="K3060" s="185">
        <v>78</v>
      </c>
      <c r="L3060" s="185" t="s">
        <v>130</v>
      </c>
      <c r="M3060" s="186" t="s">
        <v>77</v>
      </c>
      <c r="N3060" s="61" t="s">
        <v>51</v>
      </c>
      <c r="P3060" s="175" t="s">
        <v>49</v>
      </c>
      <c r="T3060" s="176"/>
    </row>
    <row r="3061" spans="1:20" s="61" customFormat="1" ht="17.25">
      <c r="A3061" s="183" t="s">
        <v>6362</v>
      </c>
      <c r="B3061" s="183" t="s">
        <v>6363</v>
      </c>
      <c r="C3061" s="183" t="s">
        <v>279</v>
      </c>
      <c r="D3061" s="183" t="s">
        <v>280</v>
      </c>
      <c r="E3061" s="184">
        <v>269</v>
      </c>
      <c r="F3061" s="184">
        <v>197</v>
      </c>
      <c r="G3061" s="185" t="s">
        <v>464</v>
      </c>
      <c r="H3061" s="185"/>
      <c r="I3061" s="184">
        <v>104.9</v>
      </c>
      <c r="J3061" s="184">
        <v>301.9</v>
      </c>
      <c r="K3061" s="183">
        <v>28</v>
      </c>
      <c r="L3061" s="183"/>
      <c r="M3061" s="186"/>
      <c r="N3061" s="61" t="s">
        <v>51</v>
      </c>
      <c r="P3061" s="175" t="s">
        <v>279</v>
      </c>
      <c r="T3061" s="176"/>
    </row>
    <row r="3062" spans="1:20" s="61" customFormat="1" ht="17.25">
      <c r="A3062" s="183" t="s">
        <v>6364</v>
      </c>
      <c r="B3062" s="183" t="s">
        <v>6365</v>
      </c>
      <c r="C3062" s="183" t="s">
        <v>49</v>
      </c>
      <c r="D3062" s="183" t="s">
        <v>50</v>
      </c>
      <c r="E3062" s="184">
        <v>550</v>
      </c>
      <c r="F3062" s="184">
        <v>520</v>
      </c>
      <c r="G3062" s="188" t="s">
        <v>194</v>
      </c>
      <c r="H3062" s="185"/>
      <c r="I3062" s="184">
        <v>159.15</v>
      </c>
      <c r="J3062" s="184">
        <v>679.15</v>
      </c>
      <c r="K3062" s="185">
        <v>135</v>
      </c>
      <c r="L3062" s="185"/>
      <c r="M3062" s="186"/>
      <c r="N3062" s="61" t="s">
        <v>51</v>
      </c>
      <c r="P3062" s="175" t="s">
        <v>49</v>
      </c>
      <c r="T3062" s="176"/>
    </row>
    <row r="3063" spans="1:20" s="61" customFormat="1" ht="17.25">
      <c r="A3063" s="183" t="s">
        <v>6366</v>
      </c>
      <c r="B3063" s="183" t="s">
        <v>6367</v>
      </c>
      <c r="C3063" s="183" t="s">
        <v>92</v>
      </c>
      <c r="D3063" s="183" t="s">
        <v>93</v>
      </c>
      <c r="E3063" s="184">
        <v>142</v>
      </c>
      <c r="F3063" s="184">
        <v>78</v>
      </c>
      <c r="G3063" s="188" t="s">
        <v>291</v>
      </c>
      <c r="H3063" s="185"/>
      <c r="I3063" s="184">
        <v>38.16</v>
      </c>
      <c r="J3063" s="184">
        <v>116.16</v>
      </c>
      <c r="K3063" s="185">
        <v>167</v>
      </c>
      <c r="L3063" s="185"/>
      <c r="M3063" s="186"/>
      <c r="N3063" s="61" t="s">
        <v>51</v>
      </c>
      <c r="P3063" s="175" t="s">
        <v>92</v>
      </c>
      <c r="T3063" s="176"/>
    </row>
    <row r="3064" spans="1:20" s="61" customFormat="1" ht="17.25">
      <c r="A3064" s="183" t="s">
        <v>6368</v>
      </c>
      <c r="B3064" s="183" t="s">
        <v>6369</v>
      </c>
      <c r="C3064" s="183" t="s">
        <v>92</v>
      </c>
      <c r="D3064" s="183" t="s">
        <v>93</v>
      </c>
      <c r="E3064" s="184">
        <v>142</v>
      </c>
      <c r="F3064" s="184">
        <v>78</v>
      </c>
      <c r="G3064" s="185" t="s">
        <v>291</v>
      </c>
      <c r="H3064" s="185"/>
      <c r="I3064" s="184">
        <v>38.16</v>
      </c>
      <c r="J3064" s="184">
        <v>116.16</v>
      </c>
      <c r="K3064" s="185">
        <v>75</v>
      </c>
      <c r="L3064" s="185"/>
      <c r="M3064" s="186"/>
      <c r="N3064" s="61" t="s">
        <v>51</v>
      </c>
      <c r="P3064" s="175" t="s">
        <v>92</v>
      </c>
      <c r="T3064" s="176"/>
    </row>
    <row r="3065" spans="1:20" s="61" customFormat="1" ht="17.25">
      <c r="A3065" s="183" t="s">
        <v>6370</v>
      </c>
      <c r="B3065" s="183" t="s">
        <v>6371</v>
      </c>
      <c r="C3065" s="183" t="s">
        <v>1205</v>
      </c>
      <c r="D3065" s="183" t="s">
        <v>1206</v>
      </c>
      <c r="E3065" s="184"/>
      <c r="F3065" s="184"/>
      <c r="G3065" s="185"/>
      <c r="H3065" s="185"/>
      <c r="I3065" s="184"/>
      <c r="J3065" s="184"/>
      <c r="K3065" s="185" t="s">
        <v>410</v>
      </c>
      <c r="L3065" s="185"/>
      <c r="M3065" s="186"/>
      <c r="N3065" s="61" t="s">
        <v>410</v>
      </c>
      <c r="P3065" s="175" t="s">
        <v>1205</v>
      </c>
      <c r="T3065" s="176"/>
    </row>
    <row r="3066" spans="1:20" s="61" customFormat="1" ht="17.25">
      <c r="A3066" s="183" t="s">
        <v>6372</v>
      </c>
      <c r="B3066" s="183" t="s">
        <v>6186</v>
      </c>
      <c r="C3066" s="183" t="s">
        <v>6177</v>
      </c>
      <c r="D3066" s="183" t="s">
        <v>6178</v>
      </c>
      <c r="E3066" s="184"/>
      <c r="F3066" s="184"/>
      <c r="G3066" s="188"/>
      <c r="H3066" s="185"/>
      <c r="I3066" s="184"/>
      <c r="J3066" s="184"/>
      <c r="K3066" s="185" t="s">
        <v>410</v>
      </c>
      <c r="L3066" s="185"/>
      <c r="M3066" s="186"/>
      <c r="N3066" s="61" t="s">
        <v>410</v>
      </c>
      <c r="P3066" s="175" t="s">
        <v>6177</v>
      </c>
      <c r="T3066" s="176"/>
    </row>
    <row r="3067" spans="1:20" s="61" customFormat="1" ht="17.25">
      <c r="A3067" s="183" t="s">
        <v>6373</v>
      </c>
      <c r="B3067" s="183" t="s">
        <v>6188</v>
      </c>
      <c r="C3067" s="183" t="s">
        <v>6177</v>
      </c>
      <c r="D3067" s="183" t="s">
        <v>6178</v>
      </c>
      <c r="E3067" s="184"/>
      <c r="F3067" s="184"/>
      <c r="G3067" s="185"/>
      <c r="H3067" s="185"/>
      <c r="I3067" s="184"/>
      <c r="J3067" s="184"/>
      <c r="K3067" s="185" t="s">
        <v>410</v>
      </c>
      <c r="L3067" s="185"/>
      <c r="M3067" s="186"/>
      <c r="N3067" s="61" t="s">
        <v>410</v>
      </c>
      <c r="P3067" s="175" t="s">
        <v>6177</v>
      </c>
      <c r="T3067" s="176"/>
    </row>
    <row r="3068" spans="1:20" s="61" customFormat="1" ht="17.25">
      <c r="A3068" s="183" t="s">
        <v>6374</v>
      </c>
      <c r="B3068" s="183" t="s">
        <v>6375</v>
      </c>
      <c r="C3068" s="183" t="s">
        <v>6177</v>
      </c>
      <c r="D3068" s="183" t="s">
        <v>6178</v>
      </c>
      <c r="E3068" s="184"/>
      <c r="F3068" s="184"/>
      <c r="G3068" s="185"/>
      <c r="H3068" s="185"/>
      <c r="I3068" s="184"/>
      <c r="J3068" s="184"/>
      <c r="K3068" s="185" t="s">
        <v>410</v>
      </c>
      <c r="L3068" s="185"/>
      <c r="M3068" s="186"/>
      <c r="N3068" s="61" t="s">
        <v>410</v>
      </c>
      <c r="P3068" s="175" t="s">
        <v>6177</v>
      </c>
      <c r="T3068" s="176"/>
    </row>
    <row r="3069" spans="1:20" s="61" customFormat="1" ht="17.25">
      <c r="A3069" s="183" t="s">
        <v>6376</v>
      </c>
      <c r="B3069" s="183" t="s">
        <v>6377</v>
      </c>
      <c r="C3069" s="183" t="s">
        <v>5847</v>
      </c>
      <c r="D3069" s="183" t="s">
        <v>5848</v>
      </c>
      <c r="E3069" s="184"/>
      <c r="F3069" s="184"/>
      <c r="G3069" s="185"/>
      <c r="H3069" s="185"/>
      <c r="I3069" s="184"/>
      <c r="J3069" s="184"/>
      <c r="K3069" s="185" t="s">
        <v>410</v>
      </c>
      <c r="L3069" s="185"/>
      <c r="M3069" s="186"/>
      <c r="N3069" s="61" t="s">
        <v>410</v>
      </c>
      <c r="P3069" s="175" t="s">
        <v>5847</v>
      </c>
      <c r="T3069" s="176"/>
    </row>
    <row r="3070" spans="1:20" s="61" customFormat="1" ht="17.25">
      <c r="A3070" s="183" t="s">
        <v>6378</v>
      </c>
      <c r="B3070" s="183" t="s">
        <v>6379</v>
      </c>
      <c r="C3070" s="183" t="s">
        <v>5847</v>
      </c>
      <c r="D3070" s="183" t="s">
        <v>5848</v>
      </c>
      <c r="E3070" s="184"/>
      <c r="F3070" s="184"/>
      <c r="G3070" s="185"/>
      <c r="H3070" s="185"/>
      <c r="I3070" s="184"/>
      <c r="J3070" s="184"/>
      <c r="K3070" s="185" t="s">
        <v>410</v>
      </c>
      <c r="L3070" s="185"/>
      <c r="M3070" s="186"/>
      <c r="N3070" s="61" t="s">
        <v>410</v>
      </c>
      <c r="P3070" s="175" t="s">
        <v>5847</v>
      </c>
      <c r="T3070" s="176"/>
    </row>
    <row r="3071" spans="1:20" s="61" customFormat="1" ht="17.25">
      <c r="A3071" s="183" t="s">
        <v>6380</v>
      </c>
      <c r="B3071" s="183" t="s">
        <v>6381</v>
      </c>
      <c r="C3071" s="183" t="s">
        <v>6382</v>
      </c>
      <c r="D3071" s="183" t="s">
        <v>6383</v>
      </c>
      <c r="E3071" s="184"/>
      <c r="F3071" s="184"/>
      <c r="G3071" s="188"/>
      <c r="H3071" s="185"/>
      <c r="I3071" s="184"/>
      <c r="J3071" s="184"/>
      <c r="K3071" s="185" t="s">
        <v>410</v>
      </c>
      <c r="L3071" s="185"/>
      <c r="M3071" s="186"/>
      <c r="N3071" s="61" t="s">
        <v>410</v>
      </c>
      <c r="P3071" s="175" t="s">
        <v>6382</v>
      </c>
      <c r="T3071" s="176"/>
    </row>
    <row r="3072" spans="1:20" s="61" customFormat="1" ht="17.25">
      <c r="A3072" s="183" t="s">
        <v>6384</v>
      </c>
      <c r="B3072" s="183" t="s">
        <v>6385</v>
      </c>
      <c r="C3072" s="183" t="s">
        <v>279</v>
      </c>
      <c r="D3072" s="183" t="s">
        <v>280</v>
      </c>
      <c r="E3072" s="184">
        <v>459</v>
      </c>
      <c r="F3072" s="184">
        <v>386</v>
      </c>
      <c r="G3072" s="185" t="s">
        <v>268</v>
      </c>
      <c r="H3072" s="185"/>
      <c r="I3072" s="184">
        <v>106.42</v>
      </c>
      <c r="J3072" s="184">
        <v>492.42</v>
      </c>
      <c r="K3072" s="185">
        <v>25</v>
      </c>
      <c r="L3072" s="185" t="s">
        <v>130</v>
      </c>
      <c r="M3072" s="186" t="s">
        <v>2173</v>
      </c>
      <c r="N3072" s="61" t="s">
        <v>51</v>
      </c>
      <c r="P3072" s="175" t="s">
        <v>279</v>
      </c>
      <c r="T3072" s="176"/>
    </row>
    <row r="3073" spans="1:20" s="61" customFormat="1" ht="17.25">
      <c r="A3073" s="183" t="s">
        <v>6386</v>
      </c>
      <c r="B3073" s="183" t="s">
        <v>6387</v>
      </c>
      <c r="C3073" s="183" t="s">
        <v>279</v>
      </c>
      <c r="D3073" s="183" t="s">
        <v>280</v>
      </c>
      <c r="E3073" s="184">
        <v>459</v>
      </c>
      <c r="F3073" s="184">
        <v>386</v>
      </c>
      <c r="G3073" s="188" t="s">
        <v>268</v>
      </c>
      <c r="H3073" s="185"/>
      <c r="I3073" s="184">
        <v>106.42</v>
      </c>
      <c r="J3073" s="184">
        <v>492.42</v>
      </c>
      <c r="K3073" s="185">
        <v>0</v>
      </c>
      <c r="L3073" s="185" t="s">
        <v>130</v>
      </c>
      <c r="M3073" s="186" t="s">
        <v>89</v>
      </c>
      <c r="N3073" s="61" t="s">
        <v>51</v>
      </c>
      <c r="P3073" s="175" t="s">
        <v>279</v>
      </c>
      <c r="T3073" s="176"/>
    </row>
    <row r="3074" spans="1:20" s="61" customFormat="1" ht="17.25">
      <c r="A3074" s="183" t="s">
        <v>6388</v>
      </c>
      <c r="B3074" s="183" t="s">
        <v>6389</v>
      </c>
      <c r="C3074" s="183" t="s">
        <v>279</v>
      </c>
      <c r="D3074" s="183" t="s">
        <v>280</v>
      </c>
      <c r="E3074" s="184">
        <v>459</v>
      </c>
      <c r="F3074" s="184">
        <v>386</v>
      </c>
      <c r="G3074" s="188" t="s">
        <v>268</v>
      </c>
      <c r="H3074" s="185"/>
      <c r="I3074" s="184">
        <v>106.42</v>
      </c>
      <c r="J3074" s="184">
        <v>492.42</v>
      </c>
      <c r="K3074" s="185">
        <v>15</v>
      </c>
      <c r="L3074" s="185"/>
      <c r="M3074" s="186"/>
      <c r="N3074" s="61" t="s">
        <v>51</v>
      </c>
      <c r="P3074" s="175" t="s">
        <v>279</v>
      </c>
      <c r="T3074" s="176"/>
    </row>
    <row r="3075" spans="1:20" s="61" customFormat="1" ht="17.25">
      <c r="A3075" s="183" t="s">
        <v>6390</v>
      </c>
      <c r="B3075" s="183" t="s">
        <v>6391</v>
      </c>
      <c r="C3075" s="183" t="s">
        <v>210</v>
      </c>
      <c r="D3075" s="183" t="s">
        <v>210</v>
      </c>
      <c r="E3075" s="184">
        <v>170</v>
      </c>
      <c r="F3075" s="184">
        <v>125</v>
      </c>
      <c r="G3075" s="185" t="s">
        <v>464</v>
      </c>
      <c r="H3075" s="185"/>
      <c r="I3075" s="184">
        <v>47.91</v>
      </c>
      <c r="J3075" s="184">
        <v>172.91</v>
      </c>
      <c r="K3075" s="185">
        <v>4</v>
      </c>
      <c r="L3075" s="185"/>
      <c r="M3075" s="186"/>
      <c r="N3075" s="61" t="s">
        <v>51</v>
      </c>
      <c r="P3075" s="175" t="s">
        <v>210</v>
      </c>
      <c r="T3075" s="176"/>
    </row>
    <row r="3076" spans="1:20" s="61" customFormat="1" ht="17.25">
      <c r="A3076" s="183" t="s">
        <v>6392</v>
      </c>
      <c r="B3076" s="183" t="s">
        <v>6393</v>
      </c>
      <c r="C3076" s="183" t="s">
        <v>210</v>
      </c>
      <c r="D3076" s="183" t="s">
        <v>210</v>
      </c>
      <c r="E3076" s="184">
        <v>170</v>
      </c>
      <c r="F3076" s="184">
        <v>125</v>
      </c>
      <c r="G3076" s="185" t="s">
        <v>464</v>
      </c>
      <c r="H3076" s="185"/>
      <c r="I3076" s="184">
        <v>47.91</v>
      </c>
      <c r="J3076" s="184">
        <v>172.91</v>
      </c>
      <c r="K3076" s="185">
        <v>9</v>
      </c>
      <c r="L3076" s="185"/>
      <c r="M3076" s="186"/>
      <c r="N3076" s="61" t="s">
        <v>51</v>
      </c>
      <c r="P3076" s="175" t="s">
        <v>210</v>
      </c>
      <c r="T3076" s="176"/>
    </row>
    <row r="3077" spans="1:20" s="61" customFormat="1" ht="17.25">
      <c r="A3077" s="183" t="s">
        <v>6394</v>
      </c>
      <c r="B3077" s="183" t="s">
        <v>6395</v>
      </c>
      <c r="C3077" s="183" t="s">
        <v>210</v>
      </c>
      <c r="D3077" s="183" t="s">
        <v>210</v>
      </c>
      <c r="E3077" s="184"/>
      <c r="F3077" s="184"/>
      <c r="G3077" s="185"/>
      <c r="H3077" s="185"/>
      <c r="I3077" s="184"/>
      <c r="J3077" s="184"/>
      <c r="K3077" s="185" t="s">
        <v>410</v>
      </c>
      <c r="L3077" s="185"/>
      <c r="M3077" s="186"/>
      <c r="N3077" s="61" t="s">
        <v>410</v>
      </c>
      <c r="P3077" s="175" t="s">
        <v>210</v>
      </c>
      <c r="T3077" s="176"/>
    </row>
    <row r="3078" spans="1:20" s="61" customFormat="1" ht="17.25">
      <c r="A3078" s="183" t="s">
        <v>6396</v>
      </c>
      <c r="B3078" s="183" t="s">
        <v>6397</v>
      </c>
      <c r="C3078" s="183" t="s">
        <v>1205</v>
      </c>
      <c r="D3078" s="183" t="s">
        <v>1206</v>
      </c>
      <c r="E3078" s="184"/>
      <c r="F3078" s="184"/>
      <c r="G3078" s="185"/>
      <c r="H3078" s="185"/>
      <c r="I3078" s="184"/>
      <c r="J3078" s="184"/>
      <c r="K3078" s="185" t="s">
        <v>410</v>
      </c>
      <c r="L3078" s="185"/>
      <c r="M3078" s="186"/>
      <c r="N3078" s="61" t="s">
        <v>410</v>
      </c>
      <c r="P3078" s="175" t="s">
        <v>1205</v>
      </c>
      <c r="T3078" s="176"/>
    </row>
    <row r="3079" spans="1:20" s="61" customFormat="1" ht="17.25">
      <c r="A3079" s="183" t="s">
        <v>6398</v>
      </c>
      <c r="B3079" s="183" t="s">
        <v>6399</v>
      </c>
      <c r="C3079" s="183" t="s">
        <v>1205</v>
      </c>
      <c r="D3079" s="183" t="s">
        <v>1206</v>
      </c>
      <c r="E3079" s="184"/>
      <c r="F3079" s="184"/>
      <c r="G3079" s="188"/>
      <c r="H3079" s="185"/>
      <c r="I3079" s="184"/>
      <c r="J3079" s="184"/>
      <c r="K3079" s="185" t="s">
        <v>410</v>
      </c>
      <c r="L3079" s="185"/>
      <c r="M3079" s="186"/>
      <c r="N3079" s="61" t="s">
        <v>410</v>
      </c>
      <c r="P3079" s="175" t="s">
        <v>1205</v>
      </c>
      <c r="T3079" s="176"/>
    </row>
    <row r="3080" spans="1:20" s="61" customFormat="1" ht="17.25">
      <c r="A3080" s="183" t="s">
        <v>6400</v>
      </c>
      <c r="B3080" s="183" t="s">
        <v>6401</v>
      </c>
      <c r="C3080" s="183" t="s">
        <v>6177</v>
      </c>
      <c r="D3080" s="183" t="s">
        <v>6178</v>
      </c>
      <c r="E3080" s="184"/>
      <c r="F3080" s="184"/>
      <c r="G3080" s="185"/>
      <c r="H3080" s="185"/>
      <c r="I3080" s="184"/>
      <c r="J3080" s="184"/>
      <c r="K3080" s="185" t="s">
        <v>410</v>
      </c>
      <c r="L3080" s="185"/>
      <c r="M3080" s="186"/>
      <c r="N3080" s="61" t="s">
        <v>410</v>
      </c>
      <c r="P3080" s="175" t="s">
        <v>6177</v>
      </c>
      <c r="T3080" s="176"/>
    </row>
    <row r="3081" spans="1:20" s="61" customFormat="1" ht="17.25">
      <c r="A3081" s="183" t="s">
        <v>6402</v>
      </c>
      <c r="B3081" s="183" t="s">
        <v>6403</v>
      </c>
      <c r="C3081" s="183" t="s">
        <v>6177</v>
      </c>
      <c r="D3081" s="183" t="s">
        <v>6178</v>
      </c>
      <c r="E3081" s="184"/>
      <c r="F3081" s="184"/>
      <c r="G3081" s="188"/>
      <c r="H3081" s="183"/>
      <c r="I3081" s="184"/>
      <c r="J3081" s="184"/>
      <c r="K3081" s="185" t="s">
        <v>410</v>
      </c>
      <c r="L3081" s="185"/>
      <c r="M3081" s="186"/>
      <c r="N3081" s="61" t="s">
        <v>410</v>
      </c>
      <c r="P3081" s="175" t="s">
        <v>6177</v>
      </c>
      <c r="T3081" s="176"/>
    </row>
    <row r="3082" spans="1:20" s="61" customFormat="1" ht="17.25">
      <c r="A3082" s="183" t="s">
        <v>6404</v>
      </c>
      <c r="B3082" s="183" t="s">
        <v>6405</v>
      </c>
      <c r="C3082" s="183" t="s">
        <v>6177</v>
      </c>
      <c r="D3082" s="183" t="s">
        <v>6178</v>
      </c>
      <c r="E3082" s="184">
        <v>288</v>
      </c>
      <c r="F3082" s="184">
        <v>273</v>
      </c>
      <c r="G3082" s="188" t="s">
        <v>194</v>
      </c>
      <c r="H3082" s="183"/>
      <c r="I3082" s="184">
        <v>104.05</v>
      </c>
      <c r="J3082" s="184">
        <v>377.05</v>
      </c>
      <c r="K3082" s="185">
        <v>0</v>
      </c>
      <c r="L3082" s="185" t="s">
        <v>57</v>
      </c>
      <c r="M3082" s="186" t="s">
        <v>6406</v>
      </c>
      <c r="N3082" s="61" t="s">
        <v>51</v>
      </c>
      <c r="P3082" s="175" t="s">
        <v>6177</v>
      </c>
      <c r="T3082" s="176"/>
    </row>
    <row r="3083" spans="1:20" s="61" customFormat="1" ht="17.25">
      <c r="A3083" s="183" t="s">
        <v>6407</v>
      </c>
      <c r="B3083" s="183" t="s">
        <v>6408</v>
      </c>
      <c r="C3083" s="183" t="s">
        <v>6177</v>
      </c>
      <c r="D3083" s="183" t="s">
        <v>6178</v>
      </c>
      <c r="E3083" s="184">
        <v>288</v>
      </c>
      <c r="F3083" s="184">
        <v>273</v>
      </c>
      <c r="G3083" s="185" t="s">
        <v>194</v>
      </c>
      <c r="H3083" s="185"/>
      <c r="I3083" s="184">
        <v>104.05</v>
      </c>
      <c r="J3083" s="184">
        <v>377.05</v>
      </c>
      <c r="K3083" s="185">
        <v>24</v>
      </c>
      <c r="L3083" s="185"/>
      <c r="M3083" s="186"/>
      <c r="N3083" s="61" t="s">
        <v>51</v>
      </c>
      <c r="P3083" s="175" t="s">
        <v>6177</v>
      </c>
      <c r="T3083" s="176"/>
    </row>
    <row r="3084" spans="1:20" s="61" customFormat="1" ht="17.25">
      <c r="A3084" s="183" t="s">
        <v>6409</v>
      </c>
      <c r="B3084" s="183" t="s">
        <v>6410</v>
      </c>
      <c r="C3084" s="183" t="s">
        <v>279</v>
      </c>
      <c r="D3084" s="183" t="s">
        <v>280</v>
      </c>
      <c r="E3084" s="184">
        <v>219</v>
      </c>
      <c r="F3084" s="184">
        <v>179</v>
      </c>
      <c r="G3084" s="185" t="s">
        <v>94</v>
      </c>
      <c r="H3084" s="185"/>
      <c r="I3084" s="184">
        <v>53.09</v>
      </c>
      <c r="J3084" s="184">
        <v>232.09</v>
      </c>
      <c r="K3084" s="185">
        <v>28</v>
      </c>
      <c r="L3084" s="185"/>
      <c r="M3084" s="186"/>
      <c r="N3084" s="61" t="s">
        <v>51</v>
      </c>
      <c r="P3084" s="175" t="s">
        <v>279</v>
      </c>
      <c r="T3084" s="176"/>
    </row>
    <row r="3085" spans="1:20" s="61" customFormat="1" ht="17.25">
      <c r="A3085" s="183" t="s">
        <v>6411</v>
      </c>
      <c r="B3085" s="183" t="s">
        <v>6412</v>
      </c>
      <c r="C3085" s="183" t="s">
        <v>279</v>
      </c>
      <c r="D3085" s="183" t="s">
        <v>280</v>
      </c>
      <c r="E3085" s="184">
        <v>219</v>
      </c>
      <c r="F3085" s="184">
        <v>179</v>
      </c>
      <c r="G3085" s="185" t="s">
        <v>94</v>
      </c>
      <c r="H3085" s="185"/>
      <c r="I3085" s="184">
        <v>53.09</v>
      </c>
      <c r="J3085" s="184">
        <v>232.09</v>
      </c>
      <c r="K3085" s="185">
        <v>83</v>
      </c>
      <c r="L3085" s="185"/>
      <c r="M3085" s="186"/>
      <c r="N3085" s="61" t="s">
        <v>51</v>
      </c>
      <c r="P3085" s="175" t="s">
        <v>279</v>
      </c>
      <c r="T3085" s="176"/>
    </row>
    <row r="3086" spans="1:20" s="61" customFormat="1" ht="17.25">
      <c r="A3086" s="183" t="s">
        <v>6413</v>
      </c>
      <c r="B3086" s="183" t="s">
        <v>6414</v>
      </c>
      <c r="C3086" s="183" t="s">
        <v>6177</v>
      </c>
      <c r="D3086" s="183" t="s">
        <v>6178</v>
      </c>
      <c r="E3086" s="184">
        <v>285</v>
      </c>
      <c r="F3086" s="184">
        <v>280</v>
      </c>
      <c r="G3086" s="185" t="s">
        <v>1061</v>
      </c>
      <c r="H3086" s="185"/>
      <c r="I3086" s="184">
        <v>104.05</v>
      </c>
      <c r="J3086" s="184">
        <v>384.05</v>
      </c>
      <c r="K3086" s="185">
        <v>54</v>
      </c>
      <c r="L3086" s="185"/>
      <c r="M3086" s="186"/>
      <c r="N3086" s="61" t="s">
        <v>51</v>
      </c>
      <c r="P3086" s="175" t="s">
        <v>6177</v>
      </c>
      <c r="T3086" s="176"/>
    </row>
    <row r="3087" spans="1:20" s="61" customFormat="1" ht="17.25">
      <c r="A3087" s="183" t="s">
        <v>6415</v>
      </c>
      <c r="B3087" s="183" t="s">
        <v>6414</v>
      </c>
      <c r="C3087" s="183" t="s">
        <v>6177</v>
      </c>
      <c r="D3087" s="183" t="s">
        <v>6178</v>
      </c>
      <c r="E3087" s="184">
        <v>285</v>
      </c>
      <c r="F3087" s="184">
        <v>280</v>
      </c>
      <c r="G3087" s="185" t="s">
        <v>1061</v>
      </c>
      <c r="H3087" s="185"/>
      <c r="I3087" s="184">
        <v>104.05</v>
      </c>
      <c r="J3087" s="184">
        <v>384.05</v>
      </c>
      <c r="K3087" s="185">
        <v>20</v>
      </c>
      <c r="L3087" s="185" t="s">
        <v>57</v>
      </c>
      <c r="M3087" s="186" t="s">
        <v>250</v>
      </c>
      <c r="N3087" s="61" t="s">
        <v>51</v>
      </c>
      <c r="P3087" s="175" t="s">
        <v>6177</v>
      </c>
      <c r="T3087" s="176"/>
    </row>
    <row r="3088" spans="1:20" s="61" customFormat="1" ht="17.25">
      <c r="A3088" s="183" t="s">
        <v>6416</v>
      </c>
      <c r="B3088" s="183" t="s">
        <v>6414</v>
      </c>
      <c r="C3088" s="183" t="s">
        <v>6177</v>
      </c>
      <c r="D3088" s="183" t="s">
        <v>6178</v>
      </c>
      <c r="E3088" s="184">
        <v>285</v>
      </c>
      <c r="F3088" s="184">
        <v>280</v>
      </c>
      <c r="G3088" s="185" t="s">
        <v>1061</v>
      </c>
      <c r="H3088" s="185"/>
      <c r="I3088" s="184">
        <v>104.05</v>
      </c>
      <c r="J3088" s="184">
        <v>384.05</v>
      </c>
      <c r="K3088" s="185">
        <v>0</v>
      </c>
      <c r="L3088" s="185" t="s">
        <v>76</v>
      </c>
      <c r="M3088" s="186" t="s">
        <v>1514</v>
      </c>
      <c r="N3088" s="61" t="s">
        <v>51</v>
      </c>
      <c r="P3088" s="175" t="s">
        <v>6177</v>
      </c>
      <c r="T3088" s="176"/>
    </row>
    <row r="3089" spans="1:20" s="61" customFormat="1" ht="17.25">
      <c r="A3089" s="183" t="s">
        <v>6417</v>
      </c>
      <c r="B3089" s="183" t="s">
        <v>6414</v>
      </c>
      <c r="C3089" s="183" t="s">
        <v>6177</v>
      </c>
      <c r="D3089" s="183" t="s">
        <v>6178</v>
      </c>
      <c r="E3089" s="184">
        <v>285</v>
      </c>
      <c r="F3089" s="184">
        <v>280</v>
      </c>
      <c r="G3089" s="185" t="s">
        <v>1061</v>
      </c>
      <c r="H3089" s="185"/>
      <c r="I3089" s="184">
        <v>104.05</v>
      </c>
      <c r="J3089" s="184">
        <v>384.05</v>
      </c>
      <c r="K3089" s="185">
        <v>26</v>
      </c>
      <c r="L3089" s="185"/>
      <c r="M3089" s="186"/>
      <c r="N3089" s="61" t="s">
        <v>51</v>
      </c>
      <c r="P3089" s="175" t="s">
        <v>6177</v>
      </c>
      <c r="T3089" s="176"/>
    </row>
    <row r="3090" spans="1:20" s="61" customFormat="1" ht="17.25">
      <c r="A3090" s="183" t="s">
        <v>6418</v>
      </c>
      <c r="B3090" s="183" t="s">
        <v>6414</v>
      </c>
      <c r="C3090" s="183" t="s">
        <v>6177</v>
      </c>
      <c r="D3090" s="183" t="s">
        <v>6178</v>
      </c>
      <c r="E3090" s="184">
        <v>285</v>
      </c>
      <c r="F3090" s="184">
        <v>280</v>
      </c>
      <c r="G3090" s="185" t="s">
        <v>1061</v>
      </c>
      <c r="H3090" s="185"/>
      <c r="I3090" s="184">
        <v>104.05</v>
      </c>
      <c r="J3090" s="184">
        <v>384.05</v>
      </c>
      <c r="K3090" s="185">
        <v>0</v>
      </c>
      <c r="L3090" s="185" t="s">
        <v>76</v>
      </c>
      <c r="M3090" s="186" t="s">
        <v>1514</v>
      </c>
      <c r="N3090" s="61" t="s">
        <v>51</v>
      </c>
      <c r="P3090" s="175" t="s">
        <v>6177</v>
      </c>
      <c r="T3090" s="176"/>
    </row>
    <row r="3091" spans="1:20" s="61" customFormat="1" ht="17.25">
      <c r="A3091" s="183" t="s">
        <v>6419</v>
      </c>
      <c r="B3091" s="183" t="s">
        <v>6420</v>
      </c>
      <c r="C3091" s="183" t="s">
        <v>5847</v>
      </c>
      <c r="D3091" s="183" t="s">
        <v>5848</v>
      </c>
      <c r="E3091" s="184"/>
      <c r="F3091" s="184"/>
      <c r="G3091" s="185"/>
      <c r="H3091" s="185"/>
      <c r="I3091" s="184"/>
      <c r="J3091" s="184"/>
      <c r="K3091" s="185" t="s">
        <v>410</v>
      </c>
      <c r="L3091" s="185"/>
      <c r="M3091" s="186"/>
      <c r="N3091" s="61" t="s">
        <v>410</v>
      </c>
      <c r="P3091" s="175" t="s">
        <v>5847</v>
      </c>
      <c r="T3091" s="176"/>
    </row>
    <row r="3092" spans="1:20" s="61" customFormat="1" ht="17.25">
      <c r="A3092" s="183" t="s">
        <v>6421</v>
      </c>
      <c r="B3092" s="183" t="s">
        <v>6422</v>
      </c>
      <c r="C3092" s="183" t="s">
        <v>5847</v>
      </c>
      <c r="D3092" s="183" t="s">
        <v>5848</v>
      </c>
      <c r="E3092" s="184"/>
      <c r="F3092" s="184"/>
      <c r="G3092" s="188"/>
      <c r="H3092" s="183"/>
      <c r="I3092" s="184"/>
      <c r="J3092" s="184"/>
      <c r="K3092" s="185" t="s">
        <v>410</v>
      </c>
      <c r="L3092" s="185"/>
      <c r="M3092" s="186"/>
      <c r="N3092" s="61" t="s">
        <v>410</v>
      </c>
      <c r="P3092" s="175" t="s">
        <v>5847</v>
      </c>
      <c r="T3092" s="176"/>
    </row>
    <row r="3093" spans="1:20" s="61" customFormat="1" ht="17.25">
      <c r="A3093" s="183" t="s">
        <v>6423</v>
      </c>
      <c r="B3093" s="183" t="s">
        <v>6424</v>
      </c>
      <c r="C3093" s="183" t="s">
        <v>5847</v>
      </c>
      <c r="D3093" s="183" t="s">
        <v>5848</v>
      </c>
      <c r="E3093" s="184"/>
      <c r="F3093" s="184"/>
      <c r="G3093" s="188"/>
      <c r="H3093" s="183"/>
      <c r="I3093" s="184"/>
      <c r="J3093" s="184"/>
      <c r="K3093" s="185" t="s">
        <v>410</v>
      </c>
      <c r="L3093" s="185"/>
      <c r="M3093" s="186"/>
      <c r="N3093" s="61" t="s">
        <v>410</v>
      </c>
      <c r="P3093" s="175" t="s">
        <v>5847</v>
      </c>
      <c r="T3093" s="176"/>
    </row>
    <row r="3094" spans="1:20" s="61" customFormat="1" ht="17.25">
      <c r="A3094" s="183" t="s">
        <v>6425</v>
      </c>
      <c r="B3094" s="183" t="s">
        <v>6426</v>
      </c>
      <c r="C3094" s="183" t="s">
        <v>261</v>
      </c>
      <c r="D3094" s="183" t="s">
        <v>262</v>
      </c>
      <c r="E3094" s="184"/>
      <c r="F3094" s="184"/>
      <c r="G3094" s="185"/>
      <c r="H3094" s="185"/>
      <c r="I3094" s="184"/>
      <c r="J3094" s="184"/>
      <c r="K3094" s="185" t="s">
        <v>410</v>
      </c>
      <c r="L3094" s="185"/>
      <c r="M3094" s="186"/>
      <c r="N3094" s="61" t="s">
        <v>410</v>
      </c>
      <c r="P3094" s="175" t="s">
        <v>261</v>
      </c>
      <c r="T3094" s="176"/>
    </row>
    <row r="3095" spans="1:20" s="61" customFormat="1" ht="17.25">
      <c r="A3095" s="183" t="s">
        <v>6427</v>
      </c>
      <c r="B3095" s="183" t="s">
        <v>6428</v>
      </c>
      <c r="C3095" s="183" t="s">
        <v>261</v>
      </c>
      <c r="D3095" s="183" t="s">
        <v>262</v>
      </c>
      <c r="E3095" s="184"/>
      <c r="F3095" s="184"/>
      <c r="G3095" s="185"/>
      <c r="H3095" s="185"/>
      <c r="I3095" s="184"/>
      <c r="J3095" s="184"/>
      <c r="K3095" s="185" t="s">
        <v>410</v>
      </c>
      <c r="L3095" s="185"/>
      <c r="M3095" s="186"/>
      <c r="N3095" s="61" t="s">
        <v>410</v>
      </c>
      <c r="P3095" s="175" t="s">
        <v>261</v>
      </c>
      <c r="T3095" s="176"/>
    </row>
    <row r="3096" spans="1:20" s="61" customFormat="1" ht="17.25">
      <c r="A3096" s="183" t="s">
        <v>6429</v>
      </c>
      <c r="B3096" s="183" t="s">
        <v>6430</v>
      </c>
      <c r="C3096" s="183" t="s">
        <v>261</v>
      </c>
      <c r="D3096" s="183" t="s">
        <v>262</v>
      </c>
      <c r="E3096" s="184"/>
      <c r="F3096" s="184"/>
      <c r="G3096" s="188"/>
      <c r="H3096" s="183"/>
      <c r="I3096" s="184"/>
      <c r="J3096" s="184"/>
      <c r="K3096" s="185" t="s">
        <v>410</v>
      </c>
      <c r="L3096" s="185"/>
      <c r="M3096" s="186"/>
      <c r="N3096" s="61" t="s">
        <v>410</v>
      </c>
      <c r="P3096" s="175" t="s">
        <v>261</v>
      </c>
      <c r="T3096" s="176"/>
    </row>
    <row r="3097" spans="1:20" s="61" customFormat="1" ht="17.25">
      <c r="A3097" s="183" t="s">
        <v>6431</v>
      </c>
      <c r="B3097" s="183" t="s">
        <v>6432</v>
      </c>
      <c r="C3097" s="183" t="s">
        <v>261</v>
      </c>
      <c r="D3097" s="183" t="s">
        <v>262</v>
      </c>
      <c r="E3097" s="184"/>
      <c r="F3097" s="184"/>
      <c r="G3097" s="185"/>
      <c r="H3097" s="185"/>
      <c r="I3097" s="184"/>
      <c r="J3097" s="184"/>
      <c r="K3097" s="185" t="s">
        <v>410</v>
      </c>
      <c r="L3097" s="185"/>
      <c r="M3097" s="186"/>
      <c r="N3097" s="61" t="s">
        <v>410</v>
      </c>
      <c r="P3097" s="175" t="s">
        <v>261</v>
      </c>
      <c r="T3097" s="176"/>
    </row>
    <row r="3098" spans="1:20" s="61" customFormat="1" ht="17.25">
      <c r="A3098" s="183" t="s">
        <v>6433</v>
      </c>
      <c r="B3098" s="183" t="s">
        <v>6434</v>
      </c>
      <c r="C3098" s="183" t="s">
        <v>261</v>
      </c>
      <c r="D3098" s="183" t="s">
        <v>262</v>
      </c>
      <c r="E3098" s="184"/>
      <c r="F3098" s="184"/>
      <c r="G3098" s="188"/>
      <c r="H3098" s="185"/>
      <c r="I3098" s="184"/>
      <c r="J3098" s="184"/>
      <c r="K3098" s="183" t="s">
        <v>410</v>
      </c>
      <c r="L3098" s="183"/>
      <c r="M3098" s="186"/>
      <c r="N3098" s="61" t="s">
        <v>410</v>
      </c>
      <c r="P3098" s="175" t="s">
        <v>261</v>
      </c>
      <c r="T3098" s="176"/>
    </row>
    <row r="3099" spans="1:20" s="61" customFormat="1" ht="17.25">
      <c r="A3099" s="183" t="s">
        <v>6435</v>
      </c>
      <c r="B3099" s="183" t="s">
        <v>6436</v>
      </c>
      <c r="C3099" s="183" t="s">
        <v>261</v>
      </c>
      <c r="D3099" s="183" t="s">
        <v>262</v>
      </c>
      <c r="E3099" s="184"/>
      <c r="F3099" s="184"/>
      <c r="G3099" s="188"/>
      <c r="H3099" s="185"/>
      <c r="I3099" s="184"/>
      <c r="J3099" s="184"/>
      <c r="K3099" s="183" t="s">
        <v>410</v>
      </c>
      <c r="L3099" s="183"/>
      <c r="M3099" s="186"/>
      <c r="N3099" s="61" t="s">
        <v>410</v>
      </c>
      <c r="P3099" s="175" t="s">
        <v>261</v>
      </c>
      <c r="T3099" s="176"/>
    </row>
    <row r="3100" spans="1:20" s="61" customFormat="1" ht="17.25">
      <c r="A3100" s="183" t="s">
        <v>6437</v>
      </c>
      <c r="B3100" s="183" t="s">
        <v>6438</v>
      </c>
      <c r="C3100" s="183" t="s">
        <v>5620</v>
      </c>
      <c r="D3100" s="183" t="s">
        <v>5621</v>
      </c>
      <c r="E3100" s="184"/>
      <c r="F3100" s="184"/>
      <c r="G3100" s="185"/>
      <c r="H3100" s="185"/>
      <c r="I3100" s="184"/>
      <c r="J3100" s="184"/>
      <c r="K3100" s="185" t="s">
        <v>410</v>
      </c>
      <c r="L3100" s="185"/>
      <c r="M3100" s="186"/>
      <c r="N3100" s="61" t="s">
        <v>410</v>
      </c>
      <c r="P3100" s="175" t="s">
        <v>5620</v>
      </c>
      <c r="T3100" s="176"/>
    </row>
    <row r="3101" spans="1:20" s="61" customFormat="1" ht="17.25">
      <c r="A3101" s="183" t="s">
        <v>6439</v>
      </c>
      <c r="B3101" s="183" t="s">
        <v>6440</v>
      </c>
      <c r="C3101" s="183" t="s">
        <v>5620</v>
      </c>
      <c r="D3101" s="183" t="s">
        <v>5621</v>
      </c>
      <c r="E3101" s="184"/>
      <c r="F3101" s="184"/>
      <c r="G3101" s="185"/>
      <c r="H3101" s="185"/>
      <c r="I3101" s="184"/>
      <c r="J3101" s="184"/>
      <c r="K3101" s="185" t="s">
        <v>410</v>
      </c>
      <c r="L3101" s="185"/>
      <c r="M3101" s="186"/>
      <c r="N3101" s="61" t="s">
        <v>410</v>
      </c>
      <c r="P3101" s="175" t="s">
        <v>5620</v>
      </c>
      <c r="T3101" s="176"/>
    </row>
    <row r="3102" spans="1:20" s="61" customFormat="1" ht="17.25">
      <c r="A3102" s="183" t="s">
        <v>6441</v>
      </c>
      <c r="B3102" s="183" t="s">
        <v>6442</v>
      </c>
      <c r="C3102" s="183" t="s">
        <v>5620</v>
      </c>
      <c r="D3102" s="183" t="s">
        <v>5621</v>
      </c>
      <c r="E3102" s="184"/>
      <c r="F3102" s="184"/>
      <c r="G3102" s="185"/>
      <c r="H3102" s="185"/>
      <c r="I3102" s="184"/>
      <c r="J3102" s="184"/>
      <c r="K3102" s="185" t="s">
        <v>410</v>
      </c>
      <c r="L3102" s="185"/>
      <c r="M3102" s="186"/>
      <c r="N3102" s="61" t="s">
        <v>410</v>
      </c>
      <c r="P3102" s="175" t="s">
        <v>5620</v>
      </c>
      <c r="T3102" s="176"/>
    </row>
    <row r="3103" spans="1:20" s="61" customFormat="1" ht="17.25">
      <c r="A3103" s="183" t="s">
        <v>6443</v>
      </c>
      <c r="B3103" s="183" t="s">
        <v>6444</v>
      </c>
      <c r="C3103" s="183" t="s">
        <v>5620</v>
      </c>
      <c r="D3103" s="183" t="s">
        <v>5621</v>
      </c>
      <c r="E3103" s="184"/>
      <c r="F3103" s="184"/>
      <c r="G3103" s="185"/>
      <c r="H3103" s="185"/>
      <c r="I3103" s="184"/>
      <c r="J3103" s="184"/>
      <c r="K3103" s="185" t="s">
        <v>410</v>
      </c>
      <c r="L3103" s="185"/>
      <c r="M3103" s="186"/>
      <c r="N3103" s="61" t="s">
        <v>410</v>
      </c>
      <c r="P3103" s="175" t="s">
        <v>5620</v>
      </c>
      <c r="T3103" s="176"/>
    </row>
    <row r="3104" spans="1:20" s="61" customFormat="1" ht="17.25">
      <c r="A3104" s="183" t="s">
        <v>6445</v>
      </c>
      <c r="B3104" s="183" t="s">
        <v>6446</v>
      </c>
      <c r="C3104" s="183" t="s">
        <v>647</v>
      </c>
      <c r="D3104" s="183" t="s">
        <v>648</v>
      </c>
      <c r="E3104" s="184">
        <v>169</v>
      </c>
      <c r="F3104" s="184">
        <v>140</v>
      </c>
      <c r="G3104" s="185" t="s">
        <v>395</v>
      </c>
      <c r="H3104" s="185"/>
      <c r="I3104" s="184">
        <v>45.24</v>
      </c>
      <c r="J3104" s="184">
        <v>185.24</v>
      </c>
      <c r="K3104" s="185">
        <v>0</v>
      </c>
      <c r="L3104" s="185"/>
      <c r="M3104" s="186"/>
      <c r="N3104" s="61" t="s">
        <v>51</v>
      </c>
      <c r="P3104" s="175" t="s">
        <v>647</v>
      </c>
      <c r="T3104" s="176"/>
    </row>
    <row r="3105" spans="1:20" s="61" customFormat="1" ht="17.25">
      <c r="A3105" s="183" t="s">
        <v>6447</v>
      </c>
      <c r="B3105" s="183" t="s">
        <v>6448</v>
      </c>
      <c r="C3105" s="183" t="s">
        <v>647</v>
      </c>
      <c r="D3105" s="183" t="s">
        <v>648</v>
      </c>
      <c r="E3105" s="184"/>
      <c r="F3105" s="184"/>
      <c r="G3105" s="185"/>
      <c r="H3105" s="185"/>
      <c r="I3105" s="184"/>
      <c r="J3105" s="184"/>
      <c r="K3105" s="185" t="s">
        <v>410</v>
      </c>
      <c r="L3105" s="185"/>
      <c r="M3105" s="186"/>
      <c r="N3105" s="61" t="s">
        <v>410</v>
      </c>
      <c r="P3105" s="175" t="s">
        <v>647</v>
      </c>
      <c r="T3105" s="176"/>
    </row>
    <row r="3106" spans="1:20" s="61" customFormat="1" ht="17.25">
      <c r="A3106" s="183" t="s">
        <v>6449</v>
      </c>
      <c r="B3106" s="183" t="s">
        <v>6450</v>
      </c>
      <c r="C3106" s="183" t="s">
        <v>647</v>
      </c>
      <c r="D3106" s="183" t="s">
        <v>648</v>
      </c>
      <c r="E3106" s="184">
        <v>175</v>
      </c>
      <c r="F3106" s="184">
        <v>165</v>
      </c>
      <c r="G3106" s="185" t="s">
        <v>194</v>
      </c>
      <c r="H3106" s="185"/>
      <c r="I3106" s="184">
        <v>41.05</v>
      </c>
      <c r="J3106" s="184">
        <v>206.05</v>
      </c>
      <c r="K3106" s="185">
        <v>100</v>
      </c>
      <c r="L3106" s="185"/>
      <c r="M3106" s="186"/>
      <c r="N3106" s="61" t="s">
        <v>51</v>
      </c>
      <c r="P3106" s="175" t="s">
        <v>647</v>
      </c>
      <c r="T3106" s="176"/>
    </row>
    <row r="3107" spans="1:20" s="61" customFormat="1" ht="17.25">
      <c r="A3107" s="183" t="s">
        <v>6451</v>
      </c>
      <c r="B3107" s="183" t="s">
        <v>6452</v>
      </c>
      <c r="C3107" s="183" t="s">
        <v>647</v>
      </c>
      <c r="D3107" s="183" t="s">
        <v>648</v>
      </c>
      <c r="E3107" s="184">
        <v>175</v>
      </c>
      <c r="F3107" s="184">
        <v>165</v>
      </c>
      <c r="G3107" s="185" t="s">
        <v>194</v>
      </c>
      <c r="H3107" s="185"/>
      <c r="I3107" s="184">
        <v>41.05</v>
      </c>
      <c r="J3107" s="184">
        <v>206.05</v>
      </c>
      <c r="K3107" s="185">
        <v>1</v>
      </c>
      <c r="L3107" s="185"/>
      <c r="M3107" s="186"/>
      <c r="N3107" s="61" t="s">
        <v>51</v>
      </c>
      <c r="P3107" s="175" t="s">
        <v>647</v>
      </c>
      <c r="T3107" s="176"/>
    </row>
    <row r="3108" spans="1:20" s="61" customFormat="1" ht="17.25">
      <c r="A3108" s="183" t="s">
        <v>6453</v>
      </c>
      <c r="B3108" s="183" t="s">
        <v>6454</v>
      </c>
      <c r="C3108" s="183" t="s">
        <v>647</v>
      </c>
      <c r="D3108" s="183" t="s">
        <v>648</v>
      </c>
      <c r="E3108" s="184">
        <v>175</v>
      </c>
      <c r="F3108" s="184">
        <v>165</v>
      </c>
      <c r="G3108" s="185" t="s">
        <v>194</v>
      </c>
      <c r="H3108" s="185"/>
      <c r="I3108" s="184">
        <v>41.05</v>
      </c>
      <c r="J3108" s="184">
        <v>206.05</v>
      </c>
      <c r="K3108" s="185">
        <v>0</v>
      </c>
      <c r="L3108" s="185"/>
      <c r="M3108" s="186"/>
      <c r="N3108" s="61" t="s">
        <v>51</v>
      </c>
      <c r="P3108" s="175" t="s">
        <v>647</v>
      </c>
      <c r="T3108" s="176"/>
    </row>
    <row r="3109" spans="1:20" s="61" customFormat="1" ht="17.25">
      <c r="A3109" s="183" t="s">
        <v>6455</v>
      </c>
      <c r="B3109" s="183" t="s">
        <v>6456</v>
      </c>
      <c r="C3109" s="183" t="s">
        <v>647</v>
      </c>
      <c r="D3109" s="183" t="s">
        <v>648</v>
      </c>
      <c r="E3109" s="184"/>
      <c r="F3109" s="184"/>
      <c r="G3109" s="188"/>
      <c r="H3109" s="185"/>
      <c r="I3109" s="184"/>
      <c r="J3109" s="184"/>
      <c r="K3109" s="185" t="s">
        <v>410</v>
      </c>
      <c r="L3109" s="185"/>
      <c r="M3109" s="186"/>
      <c r="N3109" s="61" t="s">
        <v>410</v>
      </c>
      <c r="P3109" s="175" t="s">
        <v>647</v>
      </c>
      <c r="T3109" s="176"/>
    </row>
    <row r="3110" spans="1:20" s="61" customFormat="1" ht="17.25">
      <c r="A3110" s="183" t="s">
        <v>6457</v>
      </c>
      <c r="B3110" s="183" t="s">
        <v>6458</v>
      </c>
      <c r="C3110" s="183" t="s">
        <v>647</v>
      </c>
      <c r="D3110" s="183" t="s">
        <v>648</v>
      </c>
      <c r="E3110" s="184">
        <v>259</v>
      </c>
      <c r="F3110" s="184">
        <v>210</v>
      </c>
      <c r="G3110" s="188" t="s">
        <v>94</v>
      </c>
      <c r="H3110" s="185"/>
      <c r="I3110" s="184">
        <v>97.01</v>
      </c>
      <c r="J3110" s="184">
        <v>307.01</v>
      </c>
      <c r="K3110" s="185">
        <v>1</v>
      </c>
      <c r="L3110" s="185"/>
      <c r="M3110" s="186"/>
      <c r="N3110" s="61" t="s">
        <v>51</v>
      </c>
      <c r="P3110" s="175" t="s">
        <v>647</v>
      </c>
      <c r="T3110" s="176"/>
    </row>
    <row r="3111" spans="1:20" s="61" customFormat="1" ht="17.25">
      <c r="A3111" s="183" t="s">
        <v>6459</v>
      </c>
      <c r="B3111" s="183" t="s">
        <v>6460</v>
      </c>
      <c r="C3111" s="183" t="s">
        <v>647</v>
      </c>
      <c r="D3111" s="183" t="s">
        <v>648</v>
      </c>
      <c r="E3111" s="184">
        <v>259</v>
      </c>
      <c r="F3111" s="184">
        <v>230</v>
      </c>
      <c r="G3111" s="185" t="s">
        <v>263</v>
      </c>
      <c r="H3111" s="185"/>
      <c r="I3111" s="184">
        <v>97.01</v>
      </c>
      <c r="J3111" s="184">
        <v>327.01</v>
      </c>
      <c r="K3111" s="185">
        <v>0</v>
      </c>
      <c r="L3111" s="185"/>
      <c r="M3111" s="186"/>
      <c r="N3111" s="61" t="s">
        <v>51</v>
      </c>
      <c r="P3111" s="175" t="s">
        <v>647</v>
      </c>
      <c r="T3111" s="176"/>
    </row>
    <row r="3112" spans="1:20" s="61" customFormat="1" ht="17.25">
      <c r="A3112" s="183" t="s">
        <v>6461</v>
      </c>
      <c r="B3112" s="183" t="s">
        <v>6462</v>
      </c>
      <c r="C3112" s="183" t="s">
        <v>647</v>
      </c>
      <c r="D3112" s="183" t="s">
        <v>648</v>
      </c>
      <c r="E3112" s="184">
        <v>279</v>
      </c>
      <c r="F3112" s="184">
        <v>220</v>
      </c>
      <c r="G3112" s="185" t="s">
        <v>214</v>
      </c>
      <c r="H3112" s="185"/>
      <c r="I3112" s="184">
        <v>100.34</v>
      </c>
      <c r="J3112" s="184">
        <v>320.34</v>
      </c>
      <c r="K3112" s="185">
        <v>30</v>
      </c>
      <c r="L3112" s="185" t="s">
        <v>57</v>
      </c>
      <c r="M3112" s="186" t="s">
        <v>77</v>
      </c>
      <c r="N3112" s="61" t="s">
        <v>51</v>
      </c>
      <c r="P3112" s="175" t="s">
        <v>647</v>
      </c>
      <c r="T3112" s="176"/>
    </row>
    <row r="3113" spans="1:20" s="61" customFormat="1" ht="17.25">
      <c r="A3113" s="183" t="s">
        <v>6463</v>
      </c>
      <c r="B3113" s="183" t="s">
        <v>6464</v>
      </c>
      <c r="C3113" s="183" t="s">
        <v>647</v>
      </c>
      <c r="D3113" s="183" t="s">
        <v>648</v>
      </c>
      <c r="E3113" s="184">
        <v>279</v>
      </c>
      <c r="F3113" s="184">
        <v>220</v>
      </c>
      <c r="G3113" s="185" t="s">
        <v>214</v>
      </c>
      <c r="H3113" s="185"/>
      <c r="I3113" s="184">
        <v>100.34</v>
      </c>
      <c r="J3113" s="184">
        <v>320.34</v>
      </c>
      <c r="K3113" s="185">
        <v>57</v>
      </c>
      <c r="L3113" s="185" t="s">
        <v>57</v>
      </c>
      <c r="M3113" s="186" t="s">
        <v>77</v>
      </c>
      <c r="N3113" s="61" t="s">
        <v>51</v>
      </c>
      <c r="P3113" s="175" t="s">
        <v>647</v>
      </c>
      <c r="T3113" s="176"/>
    </row>
    <row r="3114" spans="1:20" s="61" customFormat="1" ht="17.25">
      <c r="A3114" s="183" t="s">
        <v>6465</v>
      </c>
      <c r="B3114" s="183" t="s">
        <v>6466</v>
      </c>
      <c r="C3114" s="183" t="s">
        <v>647</v>
      </c>
      <c r="D3114" s="183" t="s">
        <v>648</v>
      </c>
      <c r="E3114" s="184">
        <v>235</v>
      </c>
      <c r="F3114" s="184">
        <v>200</v>
      </c>
      <c r="G3114" s="185" t="s">
        <v>88</v>
      </c>
      <c r="H3114" s="185"/>
      <c r="I3114" s="184">
        <v>54.49</v>
      </c>
      <c r="J3114" s="184">
        <v>254.49</v>
      </c>
      <c r="K3114" s="185">
        <v>75</v>
      </c>
      <c r="L3114" s="185"/>
      <c r="M3114" s="186"/>
      <c r="N3114" s="61" t="s">
        <v>51</v>
      </c>
      <c r="P3114" s="175" t="s">
        <v>647</v>
      </c>
      <c r="T3114" s="176"/>
    </row>
    <row r="3115" spans="1:20" s="61" customFormat="1" ht="17.25">
      <c r="A3115" s="183" t="s">
        <v>6467</v>
      </c>
      <c r="B3115" s="183" t="s">
        <v>6468</v>
      </c>
      <c r="C3115" s="183" t="s">
        <v>647</v>
      </c>
      <c r="D3115" s="183" t="s">
        <v>648</v>
      </c>
      <c r="E3115" s="184">
        <v>235</v>
      </c>
      <c r="F3115" s="184">
        <v>180</v>
      </c>
      <c r="G3115" s="188" t="s">
        <v>1652</v>
      </c>
      <c r="H3115" s="185"/>
      <c r="I3115" s="184">
        <v>54.49</v>
      </c>
      <c r="J3115" s="184">
        <v>234.49</v>
      </c>
      <c r="K3115" s="185">
        <v>78</v>
      </c>
      <c r="L3115" s="185" t="s">
        <v>57</v>
      </c>
      <c r="M3115" s="186" t="s">
        <v>373</v>
      </c>
      <c r="N3115" s="61" t="s">
        <v>51</v>
      </c>
      <c r="P3115" s="175" t="s">
        <v>647</v>
      </c>
      <c r="T3115" s="176"/>
    </row>
    <row r="3116" spans="1:20" s="61" customFormat="1" ht="17.25">
      <c r="A3116" s="183" t="s">
        <v>6469</v>
      </c>
      <c r="B3116" s="183" t="s">
        <v>6470</v>
      </c>
      <c r="C3116" s="183" t="s">
        <v>2090</v>
      </c>
      <c r="D3116" s="183" t="s">
        <v>2091</v>
      </c>
      <c r="E3116" s="184">
        <v>279</v>
      </c>
      <c r="F3116" s="184">
        <v>219</v>
      </c>
      <c r="G3116" s="188" t="s">
        <v>214</v>
      </c>
      <c r="H3116" s="185"/>
      <c r="I3116" s="184">
        <v>100.76</v>
      </c>
      <c r="J3116" s="184">
        <v>319.76</v>
      </c>
      <c r="K3116" s="185">
        <v>1</v>
      </c>
      <c r="L3116" s="185"/>
      <c r="M3116" s="186"/>
      <c r="N3116" s="61" t="s">
        <v>51</v>
      </c>
      <c r="P3116" s="175" t="s">
        <v>2090</v>
      </c>
      <c r="T3116" s="176"/>
    </row>
    <row r="3117" spans="1:20" s="61" customFormat="1" ht="17.25">
      <c r="A3117" s="183" t="s">
        <v>6471</v>
      </c>
      <c r="B3117" s="183" t="s">
        <v>6472</v>
      </c>
      <c r="C3117" s="183" t="s">
        <v>2090</v>
      </c>
      <c r="D3117" s="183" t="s">
        <v>2091</v>
      </c>
      <c r="E3117" s="184"/>
      <c r="F3117" s="184"/>
      <c r="G3117" s="185"/>
      <c r="H3117" s="185"/>
      <c r="I3117" s="184"/>
      <c r="J3117" s="184"/>
      <c r="K3117" s="185" t="s">
        <v>410</v>
      </c>
      <c r="L3117" s="185"/>
      <c r="M3117" s="186"/>
      <c r="N3117" s="61" t="s">
        <v>410</v>
      </c>
      <c r="P3117" s="175" t="s">
        <v>2090</v>
      </c>
      <c r="T3117" s="176"/>
    </row>
    <row r="3118" spans="1:20" s="61" customFormat="1" ht="17.25">
      <c r="A3118" s="183" t="s">
        <v>6473</v>
      </c>
      <c r="B3118" s="183" t="s">
        <v>6474</v>
      </c>
      <c r="C3118" s="183" t="s">
        <v>6177</v>
      </c>
      <c r="D3118" s="183" t="s">
        <v>6178</v>
      </c>
      <c r="E3118" s="184"/>
      <c r="F3118" s="184"/>
      <c r="G3118" s="185"/>
      <c r="H3118" s="185"/>
      <c r="I3118" s="184"/>
      <c r="J3118" s="184"/>
      <c r="K3118" s="185" t="s">
        <v>410</v>
      </c>
      <c r="L3118" s="185"/>
      <c r="M3118" s="186"/>
      <c r="N3118" s="61" t="s">
        <v>410</v>
      </c>
      <c r="P3118" s="175" t="s">
        <v>6177</v>
      </c>
      <c r="T3118" s="176"/>
    </row>
    <row r="3119" spans="1:20" s="61" customFormat="1" ht="17.25">
      <c r="A3119" s="183" t="s">
        <v>6475</v>
      </c>
      <c r="B3119" s="183" t="s">
        <v>6476</v>
      </c>
      <c r="C3119" s="183" t="s">
        <v>6177</v>
      </c>
      <c r="D3119" s="183" t="s">
        <v>6178</v>
      </c>
      <c r="E3119" s="184"/>
      <c r="F3119" s="184"/>
      <c r="G3119" s="188"/>
      <c r="H3119" s="185"/>
      <c r="I3119" s="184"/>
      <c r="J3119" s="184"/>
      <c r="K3119" s="185" t="s">
        <v>410</v>
      </c>
      <c r="L3119" s="185"/>
      <c r="M3119" s="186"/>
      <c r="N3119" s="61" t="s">
        <v>410</v>
      </c>
      <c r="P3119" s="175" t="s">
        <v>6177</v>
      </c>
      <c r="T3119" s="176"/>
    </row>
    <row r="3120" spans="1:20" s="61" customFormat="1" ht="17.25">
      <c r="A3120" s="183" t="s">
        <v>6477</v>
      </c>
      <c r="B3120" s="183" t="s">
        <v>6478</v>
      </c>
      <c r="C3120" s="183" t="s">
        <v>6177</v>
      </c>
      <c r="D3120" s="183" t="s">
        <v>6178</v>
      </c>
      <c r="E3120" s="184"/>
      <c r="F3120" s="184"/>
      <c r="G3120" s="188"/>
      <c r="H3120" s="185"/>
      <c r="I3120" s="184"/>
      <c r="J3120" s="184"/>
      <c r="K3120" s="185" t="s">
        <v>410</v>
      </c>
      <c r="L3120" s="185"/>
      <c r="M3120" s="186"/>
      <c r="N3120" s="61" t="s">
        <v>410</v>
      </c>
      <c r="P3120" s="175" t="s">
        <v>6177</v>
      </c>
      <c r="T3120" s="176"/>
    </row>
    <row r="3121" spans="1:20" s="61" customFormat="1" ht="17.25">
      <c r="A3121" s="183" t="s">
        <v>6479</v>
      </c>
      <c r="B3121" s="183" t="s">
        <v>6480</v>
      </c>
      <c r="C3121" s="183" t="s">
        <v>6177</v>
      </c>
      <c r="D3121" s="183" t="s">
        <v>6178</v>
      </c>
      <c r="E3121" s="184"/>
      <c r="F3121" s="184"/>
      <c r="G3121" s="188"/>
      <c r="H3121" s="183"/>
      <c r="I3121" s="184"/>
      <c r="J3121" s="184"/>
      <c r="K3121" s="183" t="s">
        <v>410</v>
      </c>
      <c r="L3121" s="183"/>
      <c r="M3121" s="186"/>
      <c r="N3121" s="61" t="s">
        <v>410</v>
      </c>
      <c r="P3121" s="175" t="s">
        <v>6177</v>
      </c>
      <c r="T3121" s="176"/>
    </row>
    <row r="3122" spans="1:20" s="61" customFormat="1" ht="17.25">
      <c r="A3122" s="183" t="s">
        <v>6481</v>
      </c>
      <c r="B3122" s="183" t="s">
        <v>6482</v>
      </c>
      <c r="C3122" s="183" t="s">
        <v>6177</v>
      </c>
      <c r="D3122" s="183" t="s">
        <v>6178</v>
      </c>
      <c r="E3122" s="184">
        <v>410</v>
      </c>
      <c r="F3122" s="184">
        <v>410</v>
      </c>
      <c r="G3122" s="188"/>
      <c r="H3122" s="185"/>
      <c r="I3122" s="184">
        <v>129.82</v>
      </c>
      <c r="J3122" s="184">
        <v>539.82</v>
      </c>
      <c r="K3122" s="183">
        <v>0</v>
      </c>
      <c r="L3122" s="183" t="s">
        <v>372</v>
      </c>
      <c r="M3122" s="186" t="s">
        <v>865</v>
      </c>
      <c r="N3122" s="61" t="s">
        <v>51</v>
      </c>
      <c r="P3122" s="175" t="s">
        <v>6177</v>
      </c>
      <c r="T3122" s="176"/>
    </row>
    <row r="3123" spans="1:20" s="61" customFormat="1" ht="17.25">
      <c r="A3123" s="183" t="s">
        <v>6483</v>
      </c>
      <c r="B3123" s="183" t="s">
        <v>6484</v>
      </c>
      <c r="C3123" s="183" t="s">
        <v>625</v>
      </c>
      <c r="D3123" s="183" t="s">
        <v>626</v>
      </c>
      <c r="E3123" s="184">
        <v>220</v>
      </c>
      <c r="F3123" s="184">
        <v>220</v>
      </c>
      <c r="G3123" s="188"/>
      <c r="H3123" s="183"/>
      <c r="I3123" s="184">
        <v>129.15</v>
      </c>
      <c r="J3123" s="184">
        <v>349.15</v>
      </c>
      <c r="K3123" s="183">
        <v>41</v>
      </c>
      <c r="L3123" s="183"/>
      <c r="M3123" s="186"/>
      <c r="N3123" s="61" t="s">
        <v>51</v>
      </c>
      <c r="P3123" s="175" t="s">
        <v>625</v>
      </c>
      <c r="T3123" s="176"/>
    </row>
    <row r="3124" spans="1:20" s="61" customFormat="1" ht="17.25">
      <c r="A3124" s="183" t="s">
        <v>6485</v>
      </c>
      <c r="B3124" s="183" t="s">
        <v>6486</v>
      </c>
      <c r="C3124" s="183" t="s">
        <v>97</v>
      </c>
      <c r="D3124" s="183" t="s">
        <v>98</v>
      </c>
      <c r="E3124" s="184">
        <v>100</v>
      </c>
      <c r="F3124" s="184">
        <v>70</v>
      </c>
      <c r="G3124" s="188" t="s">
        <v>649</v>
      </c>
      <c r="H3124" s="185"/>
      <c r="I3124" s="184">
        <v>87.87</v>
      </c>
      <c r="J3124" s="184">
        <v>157.87</v>
      </c>
      <c r="K3124" s="183">
        <v>24</v>
      </c>
      <c r="L3124" s="183"/>
      <c r="M3124" s="186"/>
      <c r="N3124" s="61" t="s">
        <v>51</v>
      </c>
      <c r="P3124" s="175" t="s">
        <v>97</v>
      </c>
      <c r="T3124" s="176"/>
    </row>
    <row r="3125" spans="1:20" s="61" customFormat="1" ht="17.25">
      <c r="A3125" s="183" t="s">
        <v>6487</v>
      </c>
      <c r="B3125" s="183" t="s">
        <v>6488</v>
      </c>
      <c r="C3125" s="183" t="s">
        <v>97</v>
      </c>
      <c r="D3125" s="183" t="s">
        <v>98</v>
      </c>
      <c r="E3125" s="184">
        <v>140</v>
      </c>
      <c r="F3125" s="184">
        <v>120</v>
      </c>
      <c r="G3125" s="188" t="s">
        <v>88</v>
      </c>
      <c r="H3125" s="185"/>
      <c r="I3125" s="184">
        <v>87.87</v>
      </c>
      <c r="J3125" s="184">
        <v>207.87</v>
      </c>
      <c r="K3125" s="185">
        <v>20</v>
      </c>
      <c r="L3125" s="185" t="s">
        <v>57</v>
      </c>
      <c r="M3125" s="186" t="s">
        <v>2740</v>
      </c>
      <c r="N3125" s="61" t="s">
        <v>51</v>
      </c>
      <c r="P3125" s="175" t="s">
        <v>97</v>
      </c>
      <c r="T3125" s="176"/>
    </row>
    <row r="3126" spans="1:20" s="61" customFormat="1" ht="17.25">
      <c r="A3126" s="183" t="s">
        <v>6489</v>
      </c>
      <c r="B3126" s="183" t="s">
        <v>6490</v>
      </c>
      <c r="C3126" s="183" t="s">
        <v>97</v>
      </c>
      <c r="D3126" s="183" t="s">
        <v>98</v>
      </c>
      <c r="E3126" s="184">
        <v>140</v>
      </c>
      <c r="F3126" s="184">
        <v>95</v>
      </c>
      <c r="G3126" s="185" t="s">
        <v>652</v>
      </c>
      <c r="H3126" s="185"/>
      <c r="I3126" s="184">
        <v>52.31</v>
      </c>
      <c r="J3126" s="184">
        <v>147.31</v>
      </c>
      <c r="K3126" s="185">
        <v>51</v>
      </c>
      <c r="L3126" s="185"/>
      <c r="M3126" s="186"/>
      <c r="N3126" s="61" t="s">
        <v>51</v>
      </c>
      <c r="P3126" s="175" t="s">
        <v>97</v>
      </c>
      <c r="T3126" s="176"/>
    </row>
    <row r="3127" spans="1:20" s="61" customFormat="1" ht="17.25">
      <c r="A3127" s="183" t="s">
        <v>6491</v>
      </c>
      <c r="B3127" s="183" t="s">
        <v>6492</v>
      </c>
      <c r="C3127" s="183" t="s">
        <v>97</v>
      </c>
      <c r="D3127" s="183" t="s">
        <v>98</v>
      </c>
      <c r="E3127" s="184"/>
      <c r="F3127" s="184"/>
      <c r="G3127" s="185"/>
      <c r="H3127" s="185"/>
      <c r="I3127" s="184"/>
      <c r="J3127" s="184"/>
      <c r="K3127" s="185" t="s">
        <v>410</v>
      </c>
      <c r="L3127" s="185"/>
      <c r="M3127" s="186"/>
      <c r="N3127" s="61" t="s">
        <v>410</v>
      </c>
      <c r="P3127" s="175" t="s">
        <v>97</v>
      </c>
      <c r="T3127" s="176"/>
    </row>
    <row r="3128" spans="1:20" s="61" customFormat="1" ht="17.25">
      <c r="A3128" s="183" t="s">
        <v>6493</v>
      </c>
      <c r="B3128" s="183" t="s">
        <v>6494</v>
      </c>
      <c r="C3128" s="183" t="s">
        <v>97</v>
      </c>
      <c r="D3128" s="183" t="s">
        <v>98</v>
      </c>
      <c r="E3128" s="184"/>
      <c r="F3128" s="184"/>
      <c r="G3128" s="185"/>
      <c r="H3128" s="185"/>
      <c r="I3128" s="184"/>
      <c r="J3128" s="184"/>
      <c r="K3128" s="185" t="s">
        <v>410</v>
      </c>
      <c r="L3128" s="185"/>
      <c r="M3128" s="186"/>
      <c r="N3128" s="61" t="s">
        <v>410</v>
      </c>
      <c r="P3128" s="175" t="s">
        <v>97</v>
      </c>
      <c r="T3128" s="176"/>
    </row>
    <row r="3129" spans="1:20" s="61" customFormat="1" ht="17.25">
      <c r="A3129" s="183" t="s">
        <v>6495</v>
      </c>
      <c r="B3129" s="183" t="s">
        <v>6496</v>
      </c>
      <c r="C3129" s="183" t="s">
        <v>97</v>
      </c>
      <c r="D3129" s="183" t="s">
        <v>98</v>
      </c>
      <c r="E3129" s="184"/>
      <c r="F3129" s="184"/>
      <c r="G3129" s="185"/>
      <c r="H3129" s="185"/>
      <c r="I3129" s="184"/>
      <c r="J3129" s="184"/>
      <c r="K3129" s="185" t="s">
        <v>410</v>
      </c>
      <c r="L3129" s="185"/>
      <c r="M3129" s="186"/>
      <c r="N3129" s="61" t="s">
        <v>410</v>
      </c>
      <c r="P3129" s="175" t="s">
        <v>97</v>
      </c>
      <c r="T3129" s="176"/>
    </row>
    <row r="3130" spans="1:20" s="61" customFormat="1" ht="17.25">
      <c r="A3130" s="183" t="s">
        <v>6497</v>
      </c>
      <c r="B3130" s="183" t="s">
        <v>6498</v>
      </c>
      <c r="C3130" s="183" t="s">
        <v>179</v>
      </c>
      <c r="D3130" s="183" t="s">
        <v>179</v>
      </c>
      <c r="E3130" s="184"/>
      <c r="F3130" s="184"/>
      <c r="G3130" s="185"/>
      <c r="H3130" s="185"/>
      <c r="I3130" s="184"/>
      <c r="J3130" s="184"/>
      <c r="K3130" s="185" t="s">
        <v>410</v>
      </c>
      <c r="L3130" s="185"/>
      <c r="M3130" s="186"/>
      <c r="N3130" s="61" t="s">
        <v>410</v>
      </c>
      <c r="P3130" s="175" t="s">
        <v>179</v>
      </c>
      <c r="T3130" s="176"/>
    </row>
    <row r="3131" spans="1:20" s="61" customFormat="1" ht="17.25">
      <c r="A3131" s="183" t="s">
        <v>6499</v>
      </c>
      <c r="B3131" s="183" t="s">
        <v>6500</v>
      </c>
      <c r="C3131" s="183" t="s">
        <v>179</v>
      </c>
      <c r="D3131" s="183" t="s">
        <v>179</v>
      </c>
      <c r="E3131" s="184"/>
      <c r="F3131" s="184"/>
      <c r="G3131" s="188"/>
      <c r="H3131" s="185"/>
      <c r="I3131" s="184"/>
      <c r="J3131" s="184"/>
      <c r="K3131" s="185" t="s">
        <v>410</v>
      </c>
      <c r="L3131" s="185"/>
      <c r="M3131" s="186"/>
      <c r="N3131" s="61" t="s">
        <v>410</v>
      </c>
      <c r="P3131" s="175" t="s">
        <v>179</v>
      </c>
      <c r="T3131" s="176"/>
    </row>
    <row r="3132" spans="1:20" s="61" customFormat="1" ht="17.25">
      <c r="A3132" s="183" t="s">
        <v>6501</v>
      </c>
      <c r="B3132" s="183" t="s">
        <v>6502</v>
      </c>
      <c r="C3132" s="183" t="s">
        <v>179</v>
      </c>
      <c r="D3132" s="183" t="s">
        <v>179</v>
      </c>
      <c r="E3132" s="184">
        <v>190</v>
      </c>
      <c r="F3132" s="184">
        <v>155</v>
      </c>
      <c r="G3132" s="185" t="s">
        <v>94</v>
      </c>
      <c r="H3132" s="185"/>
      <c r="I3132" s="184">
        <v>83.21</v>
      </c>
      <c r="J3132" s="184">
        <v>238.21</v>
      </c>
      <c r="K3132" s="185">
        <v>3</v>
      </c>
      <c r="L3132" s="185"/>
      <c r="M3132" s="186"/>
      <c r="N3132" s="61" t="s">
        <v>51</v>
      </c>
      <c r="P3132" s="175" t="s">
        <v>179</v>
      </c>
      <c r="T3132" s="176"/>
    </row>
    <row r="3133" spans="1:20" s="61" customFormat="1" ht="17.25">
      <c r="A3133" s="183" t="s">
        <v>6503</v>
      </c>
      <c r="B3133" s="183" t="s">
        <v>6504</v>
      </c>
      <c r="C3133" s="183" t="s">
        <v>179</v>
      </c>
      <c r="D3133" s="183" t="s">
        <v>179</v>
      </c>
      <c r="E3133" s="184"/>
      <c r="F3133" s="184"/>
      <c r="G3133" s="185"/>
      <c r="H3133" s="185"/>
      <c r="I3133" s="184"/>
      <c r="J3133" s="184"/>
      <c r="K3133" s="185" t="s">
        <v>410</v>
      </c>
      <c r="L3133" s="185"/>
      <c r="M3133" s="186"/>
      <c r="N3133" s="61" t="s">
        <v>410</v>
      </c>
      <c r="P3133" s="175" t="s">
        <v>179</v>
      </c>
      <c r="T3133" s="176"/>
    </row>
    <row r="3134" spans="1:20" s="61" customFormat="1" ht="17.25">
      <c r="A3134" s="183" t="s">
        <v>6505</v>
      </c>
      <c r="B3134" s="183" t="s">
        <v>6506</v>
      </c>
      <c r="C3134" s="183" t="s">
        <v>116</v>
      </c>
      <c r="D3134" s="183" t="s">
        <v>117</v>
      </c>
      <c r="E3134" s="184"/>
      <c r="F3134" s="184"/>
      <c r="G3134" s="185"/>
      <c r="H3134" s="185"/>
      <c r="I3134" s="184"/>
      <c r="J3134" s="184"/>
      <c r="K3134" s="185" t="s">
        <v>410</v>
      </c>
      <c r="L3134" s="185"/>
      <c r="M3134" s="186"/>
      <c r="N3134" s="61" t="s">
        <v>410</v>
      </c>
      <c r="P3134" s="175" t="s">
        <v>116</v>
      </c>
      <c r="T3134" s="176"/>
    </row>
    <row r="3135" spans="1:20" s="61" customFormat="1" ht="17.25">
      <c r="A3135" s="183" t="s">
        <v>6507</v>
      </c>
      <c r="B3135" s="183" t="s">
        <v>6508</v>
      </c>
      <c r="C3135" s="183" t="s">
        <v>116</v>
      </c>
      <c r="D3135" s="183" t="s">
        <v>117</v>
      </c>
      <c r="E3135" s="184"/>
      <c r="F3135" s="184"/>
      <c r="G3135" s="185"/>
      <c r="H3135" s="185"/>
      <c r="I3135" s="184"/>
      <c r="J3135" s="184"/>
      <c r="K3135" s="185" t="s">
        <v>410</v>
      </c>
      <c r="L3135" s="185"/>
      <c r="M3135" s="186"/>
      <c r="N3135" s="61" t="s">
        <v>410</v>
      </c>
      <c r="P3135" s="175" t="s">
        <v>116</v>
      </c>
      <c r="T3135" s="176"/>
    </row>
    <row r="3136" spans="1:20" s="61" customFormat="1" ht="17.25">
      <c r="A3136" s="183" t="s">
        <v>6509</v>
      </c>
      <c r="B3136" s="183" t="s">
        <v>6510</v>
      </c>
      <c r="C3136" s="183" t="s">
        <v>335</v>
      </c>
      <c r="D3136" s="183" t="s">
        <v>336</v>
      </c>
      <c r="E3136" s="184">
        <v>300</v>
      </c>
      <c r="F3136" s="184">
        <v>280</v>
      </c>
      <c r="G3136" s="185" t="s">
        <v>126</v>
      </c>
      <c r="H3136" s="185"/>
      <c r="I3136" s="184">
        <v>124.73</v>
      </c>
      <c r="J3136" s="184">
        <v>404.73</v>
      </c>
      <c r="K3136" s="185">
        <v>29</v>
      </c>
      <c r="L3136" s="185" t="s">
        <v>57</v>
      </c>
      <c r="M3136" s="186" t="s">
        <v>217</v>
      </c>
      <c r="N3136" s="61" t="s">
        <v>51</v>
      </c>
      <c r="P3136" s="175" t="s">
        <v>335</v>
      </c>
      <c r="T3136" s="176"/>
    </row>
    <row r="3137" spans="1:20" s="61" customFormat="1" ht="17.25">
      <c r="A3137" s="183" t="s">
        <v>6511</v>
      </c>
      <c r="B3137" s="183" t="s">
        <v>6512</v>
      </c>
      <c r="C3137" s="183" t="s">
        <v>335</v>
      </c>
      <c r="D3137" s="183" t="s">
        <v>336</v>
      </c>
      <c r="E3137" s="184">
        <v>270</v>
      </c>
      <c r="F3137" s="184">
        <v>260</v>
      </c>
      <c r="G3137" s="185" t="s">
        <v>321</v>
      </c>
      <c r="H3137" s="185"/>
      <c r="I3137" s="184">
        <v>124.73</v>
      </c>
      <c r="J3137" s="184">
        <v>384.73</v>
      </c>
      <c r="K3137" s="185">
        <v>17</v>
      </c>
      <c r="L3137" s="185" t="s">
        <v>57</v>
      </c>
      <c r="M3137" s="186" t="s">
        <v>217</v>
      </c>
      <c r="N3137" s="61" t="s">
        <v>51</v>
      </c>
      <c r="P3137" s="175" t="s">
        <v>335</v>
      </c>
      <c r="T3137" s="176"/>
    </row>
    <row r="3138" spans="1:20" s="61" customFormat="1" ht="17.25">
      <c r="A3138" s="183" t="s">
        <v>6513</v>
      </c>
      <c r="B3138" s="183" t="s">
        <v>6514</v>
      </c>
      <c r="C3138" s="183" t="s">
        <v>49</v>
      </c>
      <c r="D3138" s="183" t="s">
        <v>50</v>
      </c>
      <c r="E3138" s="184">
        <v>167</v>
      </c>
      <c r="F3138" s="184">
        <v>115</v>
      </c>
      <c r="G3138" s="185" t="s">
        <v>421</v>
      </c>
      <c r="H3138" s="185"/>
      <c r="I3138" s="184">
        <v>38.44</v>
      </c>
      <c r="J3138" s="184">
        <v>153.44</v>
      </c>
      <c r="K3138" s="185">
        <v>163</v>
      </c>
      <c r="L3138" s="185"/>
      <c r="M3138" s="186"/>
      <c r="N3138" s="61" t="s">
        <v>51</v>
      </c>
      <c r="P3138" s="175" t="s">
        <v>49</v>
      </c>
      <c r="T3138" s="176"/>
    </row>
    <row r="3139" spans="1:20" s="61" customFormat="1" ht="17.25">
      <c r="A3139" s="183" t="s">
        <v>6515</v>
      </c>
      <c r="B3139" s="183" t="s">
        <v>6516</v>
      </c>
      <c r="C3139" s="183" t="s">
        <v>625</v>
      </c>
      <c r="D3139" s="183" t="s">
        <v>626</v>
      </c>
      <c r="E3139" s="184">
        <v>225</v>
      </c>
      <c r="F3139" s="184">
        <v>225</v>
      </c>
      <c r="G3139" s="185"/>
      <c r="H3139" s="185"/>
      <c r="I3139" s="184">
        <v>98.42</v>
      </c>
      <c r="J3139" s="184">
        <v>323.42</v>
      </c>
      <c r="K3139" s="185">
        <v>0</v>
      </c>
      <c r="L3139" s="185"/>
      <c r="M3139" s="186"/>
      <c r="N3139" s="61" t="s">
        <v>51</v>
      </c>
      <c r="P3139" s="175" t="s">
        <v>625</v>
      </c>
      <c r="T3139" s="176"/>
    </row>
    <row r="3140" spans="1:20" s="61" customFormat="1" ht="17.25">
      <c r="A3140" s="183" t="s">
        <v>6517</v>
      </c>
      <c r="B3140" s="183" t="s">
        <v>6518</v>
      </c>
      <c r="C3140" s="183" t="s">
        <v>625</v>
      </c>
      <c r="D3140" s="183" t="s">
        <v>626</v>
      </c>
      <c r="E3140" s="184"/>
      <c r="F3140" s="184"/>
      <c r="G3140" s="185"/>
      <c r="H3140" s="185"/>
      <c r="I3140" s="184"/>
      <c r="J3140" s="184"/>
      <c r="K3140" s="185" t="s">
        <v>410</v>
      </c>
      <c r="L3140" s="185"/>
      <c r="M3140" s="186"/>
      <c r="N3140" s="61" t="s">
        <v>410</v>
      </c>
      <c r="P3140" s="175" t="s">
        <v>625</v>
      </c>
      <c r="T3140" s="176"/>
    </row>
    <row r="3141" spans="1:20" s="61" customFormat="1" ht="17.25">
      <c r="A3141" s="183" t="s">
        <v>6519</v>
      </c>
      <c r="B3141" s="183" t="s">
        <v>6520</v>
      </c>
      <c r="C3141" s="183" t="s">
        <v>5620</v>
      </c>
      <c r="D3141" s="183" t="s">
        <v>5621</v>
      </c>
      <c r="E3141" s="184"/>
      <c r="F3141" s="184"/>
      <c r="G3141" s="185"/>
      <c r="H3141" s="185"/>
      <c r="I3141" s="184"/>
      <c r="J3141" s="184"/>
      <c r="K3141" s="185" t="s">
        <v>410</v>
      </c>
      <c r="L3141" s="185"/>
      <c r="M3141" s="186"/>
      <c r="N3141" s="61" t="s">
        <v>410</v>
      </c>
      <c r="P3141" s="175" t="s">
        <v>5620</v>
      </c>
      <c r="T3141" s="176"/>
    </row>
    <row r="3142" spans="1:20" s="61" customFormat="1" ht="17.25">
      <c r="A3142" s="183" t="s">
        <v>6521</v>
      </c>
      <c r="B3142" s="183" t="s">
        <v>6522</v>
      </c>
      <c r="C3142" s="183" t="s">
        <v>5620</v>
      </c>
      <c r="D3142" s="183" t="s">
        <v>5621</v>
      </c>
      <c r="E3142" s="184"/>
      <c r="F3142" s="184"/>
      <c r="G3142" s="185"/>
      <c r="H3142" s="185"/>
      <c r="I3142" s="184"/>
      <c r="J3142" s="184"/>
      <c r="K3142" s="185" t="s">
        <v>410</v>
      </c>
      <c r="L3142" s="185"/>
      <c r="M3142" s="186"/>
      <c r="N3142" s="61" t="s">
        <v>410</v>
      </c>
      <c r="P3142" s="175" t="s">
        <v>5620</v>
      </c>
      <c r="T3142" s="176"/>
    </row>
    <row r="3143" spans="1:20" s="61" customFormat="1" ht="17.25">
      <c r="A3143" s="183" t="s">
        <v>6523</v>
      </c>
      <c r="B3143" s="183" t="s">
        <v>6524</v>
      </c>
      <c r="C3143" s="183" t="s">
        <v>5620</v>
      </c>
      <c r="D3143" s="183" t="s">
        <v>5621</v>
      </c>
      <c r="E3143" s="184"/>
      <c r="F3143" s="184"/>
      <c r="G3143" s="185"/>
      <c r="H3143" s="185"/>
      <c r="I3143" s="184"/>
      <c r="J3143" s="184"/>
      <c r="K3143" s="185" t="s">
        <v>410</v>
      </c>
      <c r="L3143" s="185"/>
      <c r="M3143" s="186"/>
      <c r="N3143" s="61" t="s">
        <v>410</v>
      </c>
      <c r="P3143" s="175" t="s">
        <v>5620</v>
      </c>
      <c r="T3143" s="176"/>
    </row>
    <row r="3144" spans="1:20" s="61" customFormat="1" ht="17.25">
      <c r="A3144" s="183" t="s">
        <v>6525</v>
      </c>
      <c r="B3144" s="183" t="s">
        <v>6526</v>
      </c>
      <c r="C3144" s="183" t="s">
        <v>5620</v>
      </c>
      <c r="D3144" s="183" t="s">
        <v>5621</v>
      </c>
      <c r="E3144" s="184"/>
      <c r="F3144" s="184"/>
      <c r="G3144" s="185"/>
      <c r="H3144" s="185"/>
      <c r="I3144" s="184"/>
      <c r="J3144" s="184"/>
      <c r="K3144" s="185" t="s">
        <v>410</v>
      </c>
      <c r="L3144" s="185"/>
      <c r="M3144" s="186"/>
      <c r="N3144" s="61" t="s">
        <v>410</v>
      </c>
      <c r="P3144" s="175" t="s">
        <v>5620</v>
      </c>
      <c r="T3144" s="176"/>
    </row>
    <row r="3145" spans="1:20" s="61" customFormat="1" ht="17.25">
      <c r="A3145" s="183" t="s">
        <v>6527</v>
      </c>
      <c r="B3145" s="183" t="s">
        <v>6528</v>
      </c>
      <c r="C3145" s="183" t="s">
        <v>5620</v>
      </c>
      <c r="D3145" s="183" t="s">
        <v>5621</v>
      </c>
      <c r="E3145" s="184"/>
      <c r="F3145" s="184"/>
      <c r="G3145" s="185"/>
      <c r="H3145" s="185"/>
      <c r="I3145" s="184"/>
      <c r="J3145" s="184"/>
      <c r="K3145" s="185" t="s">
        <v>410</v>
      </c>
      <c r="L3145" s="185"/>
      <c r="M3145" s="186"/>
      <c r="N3145" s="61" t="s">
        <v>410</v>
      </c>
      <c r="P3145" s="175" t="s">
        <v>5620</v>
      </c>
      <c r="T3145" s="176"/>
    </row>
    <row r="3146" spans="1:20" s="61" customFormat="1" ht="17.25">
      <c r="A3146" s="183" t="s">
        <v>6529</v>
      </c>
      <c r="B3146" s="183" t="s">
        <v>6530</v>
      </c>
      <c r="C3146" s="183" t="s">
        <v>5620</v>
      </c>
      <c r="D3146" s="183" t="s">
        <v>5621</v>
      </c>
      <c r="E3146" s="184"/>
      <c r="F3146" s="184"/>
      <c r="G3146" s="185"/>
      <c r="H3146" s="185"/>
      <c r="I3146" s="184"/>
      <c r="J3146" s="184"/>
      <c r="K3146" s="185" t="s">
        <v>410</v>
      </c>
      <c r="L3146" s="185"/>
      <c r="M3146" s="186"/>
      <c r="N3146" s="61" t="s">
        <v>410</v>
      </c>
      <c r="P3146" s="175" t="s">
        <v>5620</v>
      </c>
      <c r="T3146" s="176"/>
    </row>
    <row r="3147" spans="1:20" s="61" customFormat="1" ht="17.25">
      <c r="A3147" s="183" t="s">
        <v>6531</v>
      </c>
      <c r="B3147" s="183" t="s">
        <v>6532</v>
      </c>
      <c r="C3147" s="183" t="s">
        <v>5620</v>
      </c>
      <c r="D3147" s="183" t="s">
        <v>5621</v>
      </c>
      <c r="E3147" s="184"/>
      <c r="F3147" s="184"/>
      <c r="G3147" s="185"/>
      <c r="H3147" s="185"/>
      <c r="I3147" s="184"/>
      <c r="J3147" s="184"/>
      <c r="K3147" s="185" t="s">
        <v>410</v>
      </c>
      <c r="L3147" s="185"/>
      <c r="M3147" s="186"/>
      <c r="N3147" s="61" t="s">
        <v>410</v>
      </c>
      <c r="P3147" s="175" t="s">
        <v>5620</v>
      </c>
      <c r="T3147" s="176"/>
    </row>
    <row r="3148" spans="1:20" s="61" customFormat="1" ht="17.25">
      <c r="A3148" s="183" t="s">
        <v>6533</v>
      </c>
      <c r="B3148" s="183" t="s">
        <v>6534</v>
      </c>
      <c r="C3148" s="183" t="s">
        <v>5620</v>
      </c>
      <c r="D3148" s="183" t="s">
        <v>5621</v>
      </c>
      <c r="E3148" s="184"/>
      <c r="F3148" s="184"/>
      <c r="G3148" s="188"/>
      <c r="H3148" s="185"/>
      <c r="I3148" s="184"/>
      <c r="J3148" s="184"/>
      <c r="K3148" s="185" t="s">
        <v>410</v>
      </c>
      <c r="L3148" s="185"/>
      <c r="M3148" s="186"/>
      <c r="N3148" s="61" t="s">
        <v>410</v>
      </c>
      <c r="P3148" s="175" t="s">
        <v>5620</v>
      </c>
      <c r="T3148" s="176"/>
    </row>
    <row r="3149" spans="1:20" s="61" customFormat="1" ht="17.25">
      <c r="A3149" s="183" t="s">
        <v>6535</v>
      </c>
      <c r="B3149" s="183" t="s">
        <v>6536</v>
      </c>
      <c r="C3149" s="183" t="s">
        <v>5620</v>
      </c>
      <c r="D3149" s="183" t="s">
        <v>5621</v>
      </c>
      <c r="E3149" s="184"/>
      <c r="F3149" s="184"/>
      <c r="G3149" s="188"/>
      <c r="H3149" s="183"/>
      <c r="I3149" s="184"/>
      <c r="J3149" s="184"/>
      <c r="K3149" s="185" t="s">
        <v>410</v>
      </c>
      <c r="L3149" s="185"/>
      <c r="M3149" s="186"/>
      <c r="N3149" s="61" t="s">
        <v>410</v>
      </c>
      <c r="P3149" s="175" t="s">
        <v>5620</v>
      </c>
      <c r="T3149" s="176"/>
    </row>
    <row r="3150" spans="1:20" s="61" customFormat="1" ht="17.25">
      <c r="A3150" s="183" t="s">
        <v>6537</v>
      </c>
      <c r="B3150" s="183" t="s">
        <v>6538</v>
      </c>
      <c r="C3150" s="183" t="s">
        <v>5620</v>
      </c>
      <c r="D3150" s="183" t="s">
        <v>5621</v>
      </c>
      <c r="E3150" s="184"/>
      <c r="F3150" s="184"/>
      <c r="G3150" s="185"/>
      <c r="H3150" s="185"/>
      <c r="I3150" s="184"/>
      <c r="J3150" s="184"/>
      <c r="K3150" s="185" t="s">
        <v>410</v>
      </c>
      <c r="L3150" s="185"/>
      <c r="M3150" s="186"/>
      <c r="N3150" s="61" t="s">
        <v>410</v>
      </c>
      <c r="P3150" s="175" t="s">
        <v>5620</v>
      </c>
      <c r="T3150" s="176"/>
    </row>
    <row r="3151" spans="1:20" s="61" customFormat="1" ht="17.25">
      <c r="A3151" s="183" t="s">
        <v>6539</v>
      </c>
      <c r="B3151" s="183" t="s">
        <v>6540</v>
      </c>
      <c r="C3151" s="183" t="s">
        <v>116</v>
      </c>
      <c r="D3151" s="183" t="s">
        <v>117</v>
      </c>
      <c r="E3151" s="184"/>
      <c r="F3151" s="184"/>
      <c r="G3151" s="185"/>
      <c r="H3151" s="185"/>
      <c r="I3151" s="184"/>
      <c r="J3151" s="184"/>
      <c r="K3151" s="185" t="s">
        <v>410</v>
      </c>
      <c r="L3151" s="185"/>
      <c r="M3151" s="186"/>
      <c r="N3151" s="61" t="s">
        <v>410</v>
      </c>
      <c r="P3151" s="175" t="s">
        <v>116</v>
      </c>
      <c r="T3151" s="176"/>
    </row>
    <row r="3152" spans="1:20" s="61" customFormat="1" ht="17.25">
      <c r="A3152" s="183" t="s">
        <v>6541</v>
      </c>
      <c r="B3152" s="183" t="s">
        <v>6542</v>
      </c>
      <c r="C3152" s="183" t="s">
        <v>116</v>
      </c>
      <c r="D3152" s="183" t="s">
        <v>117</v>
      </c>
      <c r="E3152" s="184"/>
      <c r="F3152" s="184"/>
      <c r="G3152" s="185"/>
      <c r="H3152" s="185"/>
      <c r="I3152" s="184"/>
      <c r="J3152" s="184"/>
      <c r="K3152" s="185" t="s">
        <v>410</v>
      </c>
      <c r="L3152" s="185"/>
      <c r="M3152" s="186"/>
      <c r="N3152" s="61" t="s">
        <v>410</v>
      </c>
      <c r="P3152" s="175" t="s">
        <v>116</v>
      </c>
      <c r="T3152" s="176"/>
    </row>
    <row r="3153" spans="1:20" s="61" customFormat="1" ht="17.25">
      <c r="A3153" s="183" t="s">
        <v>6543</v>
      </c>
      <c r="B3153" s="183" t="s">
        <v>6544</v>
      </c>
      <c r="C3153" s="183" t="s">
        <v>49</v>
      </c>
      <c r="D3153" s="183" t="s">
        <v>50</v>
      </c>
      <c r="E3153" s="184">
        <v>110</v>
      </c>
      <c r="F3153" s="184">
        <v>95</v>
      </c>
      <c r="G3153" s="185" t="s">
        <v>102</v>
      </c>
      <c r="H3153" s="185"/>
      <c r="I3153" s="184">
        <v>39.69</v>
      </c>
      <c r="J3153" s="184">
        <v>134.69</v>
      </c>
      <c r="K3153" s="185">
        <v>1</v>
      </c>
      <c r="L3153" s="185"/>
      <c r="M3153" s="186"/>
      <c r="N3153" s="61" t="s">
        <v>51</v>
      </c>
      <c r="P3153" s="175" t="s">
        <v>49</v>
      </c>
      <c r="T3153" s="176"/>
    </row>
    <row r="3154" spans="1:20" s="61" customFormat="1" ht="17.25">
      <c r="A3154" s="183" t="s">
        <v>6545</v>
      </c>
      <c r="B3154" s="183" t="s">
        <v>6546</v>
      </c>
      <c r="C3154" s="183" t="s">
        <v>49</v>
      </c>
      <c r="D3154" s="183" t="s">
        <v>50</v>
      </c>
      <c r="E3154" s="184">
        <v>110</v>
      </c>
      <c r="F3154" s="184">
        <v>95</v>
      </c>
      <c r="G3154" s="188" t="s">
        <v>102</v>
      </c>
      <c r="H3154" s="183"/>
      <c r="I3154" s="184">
        <v>39.69</v>
      </c>
      <c r="J3154" s="184">
        <v>134.69</v>
      </c>
      <c r="K3154" s="185">
        <v>38</v>
      </c>
      <c r="L3154" s="185"/>
      <c r="M3154" s="186"/>
      <c r="N3154" s="61" t="s">
        <v>51</v>
      </c>
      <c r="P3154" s="175" t="s">
        <v>49</v>
      </c>
      <c r="T3154" s="176"/>
    </row>
    <row r="3155" spans="1:20" s="61" customFormat="1" ht="17.25">
      <c r="A3155" s="183" t="s">
        <v>6547</v>
      </c>
      <c r="B3155" s="183" t="s">
        <v>6548</v>
      </c>
      <c r="C3155" s="183" t="s">
        <v>1223</v>
      </c>
      <c r="D3155" s="183" t="s">
        <v>1224</v>
      </c>
      <c r="E3155" s="184">
        <v>95</v>
      </c>
      <c r="F3155" s="184">
        <v>65</v>
      </c>
      <c r="G3155" s="185" t="s">
        <v>421</v>
      </c>
      <c r="H3155" s="185" t="s">
        <v>689</v>
      </c>
      <c r="I3155" s="184">
        <v>26.46</v>
      </c>
      <c r="J3155" s="184">
        <v>90.12</v>
      </c>
      <c r="K3155" s="185">
        <v>39</v>
      </c>
      <c r="L3155" s="185"/>
      <c r="M3155" s="186"/>
      <c r="N3155" s="61" t="s">
        <v>51</v>
      </c>
      <c r="P3155" s="175" t="s">
        <v>1223</v>
      </c>
      <c r="T3155" s="176"/>
    </row>
    <row r="3156" spans="1:20" s="61" customFormat="1" ht="17.25">
      <c r="A3156" s="183" t="s">
        <v>6549</v>
      </c>
      <c r="B3156" s="183" t="s">
        <v>6550</v>
      </c>
      <c r="C3156" s="183" t="s">
        <v>1223</v>
      </c>
      <c r="D3156" s="183" t="s">
        <v>1224</v>
      </c>
      <c r="E3156" s="184">
        <v>95</v>
      </c>
      <c r="F3156" s="184">
        <v>75</v>
      </c>
      <c r="G3156" s="185" t="s">
        <v>214</v>
      </c>
      <c r="H3156" s="185"/>
      <c r="I3156" s="184">
        <v>26.46</v>
      </c>
      <c r="J3156" s="184">
        <v>100.12</v>
      </c>
      <c r="K3156" s="185">
        <v>43</v>
      </c>
      <c r="L3156" s="185"/>
      <c r="M3156" s="186"/>
      <c r="N3156" s="61" t="s">
        <v>51</v>
      </c>
      <c r="P3156" s="175" t="s">
        <v>1223</v>
      </c>
      <c r="T3156" s="176"/>
    </row>
    <row r="3157" spans="1:20" s="61" customFormat="1" ht="17.25">
      <c r="A3157" s="183" t="s">
        <v>6551</v>
      </c>
      <c r="B3157" s="183" t="s">
        <v>6552</v>
      </c>
      <c r="C3157" s="183" t="s">
        <v>991</v>
      </c>
      <c r="D3157" s="183" t="s">
        <v>992</v>
      </c>
      <c r="E3157" s="184"/>
      <c r="F3157" s="184"/>
      <c r="G3157" s="185"/>
      <c r="H3157" s="185"/>
      <c r="I3157" s="184"/>
      <c r="J3157" s="184"/>
      <c r="K3157" s="185" t="s">
        <v>410</v>
      </c>
      <c r="L3157" s="185"/>
      <c r="M3157" s="186"/>
      <c r="N3157" s="61" t="s">
        <v>410</v>
      </c>
      <c r="P3157" s="175" t="s">
        <v>991</v>
      </c>
      <c r="T3157" s="176"/>
    </row>
    <row r="3158" spans="1:20" s="61" customFormat="1" ht="17.25">
      <c r="A3158" s="183" t="s">
        <v>6553</v>
      </c>
      <c r="B3158" s="183" t="s">
        <v>6552</v>
      </c>
      <c r="C3158" s="183" t="s">
        <v>991</v>
      </c>
      <c r="D3158" s="183" t="s">
        <v>992</v>
      </c>
      <c r="E3158" s="184"/>
      <c r="F3158" s="184"/>
      <c r="G3158" s="185"/>
      <c r="H3158" s="185"/>
      <c r="I3158" s="184"/>
      <c r="J3158" s="184"/>
      <c r="K3158" s="185" t="s">
        <v>410</v>
      </c>
      <c r="L3158" s="185"/>
      <c r="M3158" s="186"/>
      <c r="N3158" s="61" t="s">
        <v>410</v>
      </c>
      <c r="P3158" s="175" t="s">
        <v>991</v>
      </c>
      <c r="T3158" s="176"/>
    </row>
    <row r="3159" spans="1:20" s="61" customFormat="1" ht="17.25">
      <c r="A3159" s="183" t="s">
        <v>6554</v>
      </c>
      <c r="B3159" s="183" t="s">
        <v>6552</v>
      </c>
      <c r="C3159" s="183" t="s">
        <v>991</v>
      </c>
      <c r="D3159" s="183" t="s">
        <v>992</v>
      </c>
      <c r="E3159" s="184"/>
      <c r="F3159" s="184"/>
      <c r="G3159" s="185"/>
      <c r="H3159" s="185"/>
      <c r="I3159" s="184"/>
      <c r="J3159" s="184"/>
      <c r="K3159" s="185" t="s">
        <v>410</v>
      </c>
      <c r="L3159" s="185"/>
      <c r="M3159" s="186"/>
      <c r="N3159" s="61" t="s">
        <v>410</v>
      </c>
      <c r="P3159" s="175" t="s">
        <v>991</v>
      </c>
      <c r="T3159" s="176"/>
    </row>
    <row r="3160" spans="1:20" s="61" customFormat="1" ht="17.25">
      <c r="A3160" s="183" t="s">
        <v>6555</v>
      </c>
      <c r="B3160" s="183" t="s">
        <v>6556</v>
      </c>
      <c r="C3160" s="183" t="s">
        <v>116</v>
      </c>
      <c r="D3160" s="183" t="s">
        <v>117</v>
      </c>
      <c r="E3160" s="184">
        <v>369</v>
      </c>
      <c r="F3160" s="184">
        <v>330</v>
      </c>
      <c r="G3160" s="185" t="s">
        <v>75</v>
      </c>
      <c r="H3160" s="185"/>
      <c r="I3160" s="184">
        <v>158.24</v>
      </c>
      <c r="J3160" s="184">
        <v>488.24</v>
      </c>
      <c r="K3160" s="185">
        <v>0</v>
      </c>
      <c r="L3160" s="185"/>
      <c r="M3160" s="186"/>
      <c r="N3160" s="61" t="s">
        <v>51</v>
      </c>
      <c r="P3160" s="175" t="s">
        <v>116</v>
      </c>
      <c r="T3160" s="176"/>
    </row>
    <row r="3161" spans="1:20" s="61" customFormat="1" ht="17.25">
      <c r="A3161" s="183" t="s">
        <v>6557</v>
      </c>
      <c r="B3161" s="183" t="s">
        <v>6558</v>
      </c>
      <c r="C3161" s="183" t="s">
        <v>116</v>
      </c>
      <c r="D3161" s="183" t="s">
        <v>117</v>
      </c>
      <c r="E3161" s="184"/>
      <c r="F3161" s="184"/>
      <c r="G3161" s="185"/>
      <c r="H3161" s="185"/>
      <c r="I3161" s="184"/>
      <c r="J3161" s="184"/>
      <c r="K3161" s="185" t="s">
        <v>410</v>
      </c>
      <c r="L3161" s="185"/>
      <c r="M3161" s="186"/>
      <c r="N3161" s="61" t="s">
        <v>410</v>
      </c>
      <c r="P3161" s="175" t="s">
        <v>116</v>
      </c>
      <c r="T3161" s="176"/>
    </row>
    <row r="3162" spans="1:20" s="61" customFormat="1" ht="17.25">
      <c r="A3162" s="183" t="s">
        <v>6559</v>
      </c>
      <c r="B3162" s="183" t="s">
        <v>6560</v>
      </c>
      <c r="C3162" s="183" t="s">
        <v>116</v>
      </c>
      <c r="D3162" s="183" t="s">
        <v>117</v>
      </c>
      <c r="E3162" s="184">
        <v>325</v>
      </c>
      <c r="F3162" s="184">
        <v>290</v>
      </c>
      <c r="G3162" s="185" t="s">
        <v>75</v>
      </c>
      <c r="H3162" s="185"/>
      <c r="I3162" s="184">
        <v>106.61</v>
      </c>
      <c r="J3162" s="184">
        <v>396.61</v>
      </c>
      <c r="K3162" s="185">
        <v>55</v>
      </c>
      <c r="L3162" s="185"/>
      <c r="M3162" s="186"/>
      <c r="N3162" s="61" t="s">
        <v>51</v>
      </c>
      <c r="P3162" s="175" t="s">
        <v>116</v>
      </c>
      <c r="T3162" s="176"/>
    </row>
    <row r="3163" spans="1:20" s="61" customFormat="1" ht="17.25">
      <c r="A3163" s="183" t="s">
        <v>6561</v>
      </c>
      <c r="B3163" s="183" t="s">
        <v>6562</v>
      </c>
      <c r="C3163" s="183" t="s">
        <v>116</v>
      </c>
      <c r="D3163" s="183" t="s">
        <v>117</v>
      </c>
      <c r="E3163" s="184">
        <v>330</v>
      </c>
      <c r="F3163" s="184">
        <v>270</v>
      </c>
      <c r="G3163" s="185" t="s">
        <v>94</v>
      </c>
      <c r="H3163" s="185"/>
      <c r="I3163" s="184">
        <v>106.61</v>
      </c>
      <c r="J3163" s="184">
        <v>376.61</v>
      </c>
      <c r="K3163" s="185">
        <v>3</v>
      </c>
      <c r="L3163" s="185"/>
      <c r="M3163" s="186"/>
      <c r="N3163" s="61" t="s">
        <v>51</v>
      </c>
      <c r="P3163" s="175" t="s">
        <v>116</v>
      </c>
      <c r="T3163" s="176"/>
    </row>
    <row r="3164" spans="1:20" s="61" customFormat="1" ht="17.25">
      <c r="A3164" s="183" t="s">
        <v>6563</v>
      </c>
      <c r="B3164" s="183" t="s">
        <v>6564</v>
      </c>
      <c r="C3164" s="183" t="s">
        <v>625</v>
      </c>
      <c r="D3164" s="183" t="s">
        <v>626</v>
      </c>
      <c r="E3164" s="184">
        <v>286</v>
      </c>
      <c r="F3164" s="184">
        <v>189</v>
      </c>
      <c r="G3164" s="185" t="s">
        <v>1052</v>
      </c>
      <c r="H3164" s="185"/>
      <c r="I3164" s="184">
        <v>87.26</v>
      </c>
      <c r="J3164" s="184">
        <v>276.26</v>
      </c>
      <c r="K3164" s="185">
        <v>40</v>
      </c>
      <c r="L3164" s="185" t="s">
        <v>57</v>
      </c>
      <c r="M3164" s="186" t="s">
        <v>2369</v>
      </c>
      <c r="N3164" s="61" t="s">
        <v>51</v>
      </c>
      <c r="P3164" s="175" t="s">
        <v>625</v>
      </c>
      <c r="T3164" s="176"/>
    </row>
    <row r="3165" spans="1:20" s="61" customFormat="1" ht="17.25">
      <c r="A3165" s="183" t="s">
        <v>6565</v>
      </c>
      <c r="B3165" s="183" t="s">
        <v>6566</v>
      </c>
      <c r="C3165" s="183" t="s">
        <v>625</v>
      </c>
      <c r="D3165" s="183" t="s">
        <v>626</v>
      </c>
      <c r="E3165" s="184"/>
      <c r="F3165" s="184"/>
      <c r="G3165" s="185"/>
      <c r="H3165" s="185"/>
      <c r="I3165" s="184"/>
      <c r="J3165" s="184"/>
      <c r="K3165" s="185" t="s">
        <v>410</v>
      </c>
      <c r="L3165" s="185"/>
      <c r="M3165" s="186"/>
      <c r="N3165" s="61" t="s">
        <v>410</v>
      </c>
      <c r="P3165" s="175" t="s">
        <v>625</v>
      </c>
      <c r="T3165" s="176"/>
    </row>
    <row r="3166" spans="1:20" s="61" customFormat="1" ht="17.25">
      <c r="A3166" s="183" t="s">
        <v>6567</v>
      </c>
      <c r="B3166" s="183" t="s">
        <v>6568</v>
      </c>
      <c r="C3166" s="183" t="s">
        <v>625</v>
      </c>
      <c r="D3166" s="183" t="s">
        <v>626</v>
      </c>
      <c r="E3166" s="184"/>
      <c r="F3166" s="184"/>
      <c r="G3166" s="185"/>
      <c r="H3166" s="185"/>
      <c r="I3166" s="184"/>
      <c r="J3166" s="184"/>
      <c r="K3166" s="185" t="s">
        <v>410</v>
      </c>
      <c r="L3166" s="185"/>
      <c r="M3166" s="186"/>
      <c r="N3166" s="61" t="s">
        <v>410</v>
      </c>
      <c r="P3166" s="175" t="s">
        <v>625</v>
      </c>
      <c r="T3166" s="176"/>
    </row>
    <row r="3167" spans="1:20" s="61" customFormat="1" ht="17.25">
      <c r="A3167" s="183" t="s">
        <v>6569</v>
      </c>
      <c r="B3167" s="183" t="s">
        <v>6570</v>
      </c>
      <c r="C3167" s="183" t="s">
        <v>3292</v>
      </c>
      <c r="D3167" s="183" t="s">
        <v>3292</v>
      </c>
      <c r="E3167" s="184">
        <v>192</v>
      </c>
      <c r="F3167" s="184">
        <v>192</v>
      </c>
      <c r="G3167" s="185"/>
      <c r="H3167" s="185"/>
      <c r="I3167" s="184">
        <v>79.38</v>
      </c>
      <c r="J3167" s="184">
        <v>271.38</v>
      </c>
      <c r="K3167" s="185">
        <v>19</v>
      </c>
      <c r="L3167" s="185"/>
      <c r="M3167" s="186"/>
      <c r="N3167" s="61" t="s">
        <v>51</v>
      </c>
      <c r="P3167" s="175" t="s">
        <v>3292</v>
      </c>
      <c r="T3167" s="176"/>
    </row>
    <row r="3168" spans="1:20" s="61" customFormat="1" ht="17.25">
      <c r="A3168" s="183" t="s">
        <v>6571</v>
      </c>
      <c r="B3168" s="183" t="s">
        <v>6572</v>
      </c>
      <c r="C3168" s="183" t="s">
        <v>3292</v>
      </c>
      <c r="D3168" s="183" t="s">
        <v>3292</v>
      </c>
      <c r="E3168" s="184">
        <v>192</v>
      </c>
      <c r="F3168" s="184">
        <v>192</v>
      </c>
      <c r="G3168" s="185"/>
      <c r="H3168" s="185"/>
      <c r="I3168" s="184">
        <v>79.38</v>
      </c>
      <c r="J3168" s="184">
        <v>271.38</v>
      </c>
      <c r="K3168" s="185">
        <v>26</v>
      </c>
      <c r="L3168" s="185"/>
      <c r="M3168" s="186"/>
      <c r="N3168" s="61" t="s">
        <v>51</v>
      </c>
      <c r="P3168" s="175" t="s">
        <v>3292</v>
      </c>
      <c r="T3168" s="176"/>
    </row>
    <row r="3169" spans="1:20" s="61" customFormat="1" ht="17.25">
      <c r="A3169" s="183" t="s">
        <v>6573</v>
      </c>
      <c r="B3169" s="183" t="s">
        <v>6574</v>
      </c>
      <c r="C3169" s="183" t="s">
        <v>3292</v>
      </c>
      <c r="D3169" s="183" t="s">
        <v>3292</v>
      </c>
      <c r="E3169" s="184">
        <v>166.1</v>
      </c>
      <c r="F3169" s="184">
        <v>166.1</v>
      </c>
      <c r="G3169" s="185"/>
      <c r="H3169" s="185"/>
      <c r="I3169" s="184">
        <v>80.56</v>
      </c>
      <c r="J3169" s="184">
        <v>246.66</v>
      </c>
      <c r="K3169" s="185">
        <v>0</v>
      </c>
      <c r="L3169" s="185"/>
      <c r="M3169" s="186"/>
      <c r="N3169" s="61" t="s">
        <v>51</v>
      </c>
      <c r="P3169" s="175" t="s">
        <v>3292</v>
      </c>
      <c r="T3169" s="176"/>
    </row>
    <row r="3170" spans="1:20" s="61" customFormat="1" ht="17.25">
      <c r="A3170" s="183" t="s">
        <v>6575</v>
      </c>
      <c r="B3170" s="183" t="s">
        <v>6576</v>
      </c>
      <c r="C3170" s="183" t="s">
        <v>3292</v>
      </c>
      <c r="D3170" s="183" t="s">
        <v>3292</v>
      </c>
      <c r="E3170" s="184">
        <v>215.4</v>
      </c>
      <c r="F3170" s="184">
        <v>150.78</v>
      </c>
      <c r="G3170" s="185" t="s">
        <v>649</v>
      </c>
      <c r="H3170" s="185" t="s">
        <v>6577</v>
      </c>
      <c r="I3170" s="184">
        <v>88.62</v>
      </c>
      <c r="J3170" s="184">
        <v>239.4</v>
      </c>
      <c r="K3170" s="185">
        <v>67</v>
      </c>
      <c r="L3170" s="185"/>
      <c r="M3170" s="186"/>
      <c r="N3170" s="61" t="s">
        <v>51</v>
      </c>
      <c r="P3170" s="175" t="s">
        <v>3292</v>
      </c>
      <c r="T3170" s="176"/>
    </row>
    <row r="3171" spans="1:20" s="61" customFormat="1" ht="17.25">
      <c r="A3171" s="183" t="s">
        <v>6578</v>
      </c>
      <c r="B3171" s="183" t="s">
        <v>6579</v>
      </c>
      <c r="C3171" s="183" t="s">
        <v>3292</v>
      </c>
      <c r="D3171" s="183" t="s">
        <v>3292</v>
      </c>
      <c r="E3171" s="184">
        <v>215.4</v>
      </c>
      <c r="F3171" s="184">
        <v>150.78</v>
      </c>
      <c r="G3171" s="185" t="s">
        <v>649</v>
      </c>
      <c r="H3171" s="185" t="s">
        <v>6580</v>
      </c>
      <c r="I3171" s="184">
        <v>88.62</v>
      </c>
      <c r="J3171" s="184">
        <v>239.4</v>
      </c>
      <c r="K3171" s="185">
        <v>64</v>
      </c>
      <c r="L3171" s="185"/>
      <c r="M3171" s="186"/>
      <c r="N3171" s="61" t="s">
        <v>51</v>
      </c>
      <c r="P3171" s="175" t="s">
        <v>3292</v>
      </c>
      <c r="T3171" s="176"/>
    </row>
    <row r="3172" spans="1:20" s="61" customFormat="1" ht="17.25">
      <c r="A3172" s="183" t="s">
        <v>6581</v>
      </c>
      <c r="B3172" s="183" t="s">
        <v>6582</v>
      </c>
      <c r="C3172" s="183" t="s">
        <v>3292</v>
      </c>
      <c r="D3172" s="183" t="s">
        <v>3292</v>
      </c>
      <c r="E3172" s="184">
        <v>166.1</v>
      </c>
      <c r="F3172" s="184">
        <v>166.1</v>
      </c>
      <c r="G3172" s="185"/>
      <c r="H3172" s="185"/>
      <c r="I3172" s="184">
        <v>80.56</v>
      </c>
      <c r="J3172" s="184">
        <v>246.66</v>
      </c>
      <c r="K3172" s="185">
        <v>0</v>
      </c>
      <c r="L3172" s="185" t="s">
        <v>76</v>
      </c>
      <c r="M3172" s="186" t="s">
        <v>6583</v>
      </c>
      <c r="N3172" s="61" t="s">
        <v>51</v>
      </c>
      <c r="P3172" s="175" t="s">
        <v>3292</v>
      </c>
      <c r="T3172" s="176"/>
    </row>
    <row r="3173" spans="1:20" s="61" customFormat="1" ht="17.25">
      <c r="A3173" s="183" t="s">
        <v>6584</v>
      </c>
      <c r="B3173" s="183" t="s">
        <v>6585</v>
      </c>
      <c r="C3173" s="183" t="s">
        <v>210</v>
      </c>
      <c r="D3173" s="183" t="s">
        <v>210</v>
      </c>
      <c r="E3173" s="184"/>
      <c r="F3173" s="184"/>
      <c r="G3173" s="185"/>
      <c r="H3173" s="185"/>
      <c r="I3173" s="184"/>
      <c r="J3173" s="184"/>
      <c r="K3173" s="185" t="s">
        <v>410</v>
      </c>
      <c r="L3173" s="185"/>
      <c r="M3173" s="186"/>
      <c r="N3173" s="61" t="s">
        <v>410</v>
      </c>
      <c r="P3173" s="175" t="s">
        <v>210</v>
      </c>
      <c r="T3173" s="176"/>
    </row>
    <row r="3174" spans="1:20" s="61" customFormat="1" ht="17.25">
      <c r="A3174" s="183" t="s">
        <v>6586</v>
      </c>
      <c r="B3174" s="183" t="s">
        <v>6587</v>
      </c>
      <c r="C3174" s="183" t="s">
        <v>210</v>
      </c>
      <c r="D3174" s="183" t="s">
        <v>210</v>
      </c>
      <c r="E3174" s="184"/>
      <c r="F3174" s="184"/>
      <c r="G3174" s="185"/>
      <c r="H3174" s="185"/>
      <c r="I3174" s="184"/>
      <c r="J3174" s="184"/>
      <c r="K3174" s="185" t="s">
        <v>410</v>
      </c>
      <c r="L3174" s="185"/>
      <c r="M3174" s="186"/>
      <c r="N3174" s="61" t="s">
        <v>410</v>
      </c>
      <c r="P3174" s="175" t="s">
        <v>210</v>
      </c>
      <c r="T3174" s="176"/>
    </row>
    <row r="3175" spans="1:20" s="61" customFormat="1" ht="17.25">
      <c r="A3175" s="183" t="s">
        <v>6588</v>
      </c>
      <c r="B3175" s="183" t="s">
        <v>6589</v>
      </c>
      <c r="C3175" s="183" t="s">
        <v>279</v>
      </c>
      <c r="D3175" s="183" t="s">
        <v>280</v>
      </c>
      <c r="E3175" s="184"/>
      <c r="F3175" s="184"/>
      <c r="G3175" s="185"/>
      <c r="H3175" s="185"/>
      <c r="I3175" s="184"/>
      <c r="J3175" s="184"/>
      <c r="K3175" s="185" t="s">
        <v>410</v>
      </c>
      <c r="L3175" s="185"/>
      <c r="M3175" s="186"/>
      <c r="N3175" s="61" t="s">
        <v>410</v>
      </c>
      <c r="P3175" s="175" t="s">
        <v>279</v>
      </c>
      <c r="T3175" s="176"/>
    </row>
    <row r="3176" spans="1:20" s="61" customFormat="1" ht="17.25">
      <c r="A3176" s="183" t="s">
        <v>6590</v>
      </c>
      <c r="B3176" s="183" t="s">
        <v>6591</v>
      </c>
      <c r="C3176" s="183" t="s">
        <v>279</v>
      </c>
      <c r="D3176" s="183" t="s">
        <v>280</v>
      </c>
      <c r="E3176" s="184"/>
      <c r="F3176" s="184"/>
      <c r="G3176" s="185"/>
      <c r="H3176" s="185"/>
      <c r="I3176" s="184"/>
      <c r="J3176" s="184"/>
      <c r="K3176" s="185" t="s">
        <v>410</v>
      </c>
      <c r="L3176" s="185"/>
      <c r="M3176" s="186"/>
      <c r="N3176" s="61" t="s">
        <v>410</v>
      </c>
      <c r="P3176" s="175" t="s">
        <v>279</v>
      </c>
      <c r="T3176" s="176"/>
    </row>
    <row r="3177" spans="1:20" s="61" customFormat="1" ht="17.25">
      <c r="A3177" s="183" t="s">
        <v>6592</v>
      </c>
      <c r="B3177" s="183" t="s">
        <v>6593</v>
      </c>
      <c r="C3177" s="183" t="s">
        <v>5620</v>
      </c>
      <c r="D3177" s="183" t="s">
        <v>5621</v>
      </c>
      <c r="E3177" s="184"/>
      <c r="F3177" s="184"/>
      <c r="G3177" s="185"/>
      <c r="H3177" s="185"/>
      <c r="I3177" s="184"/>
      <c r="J3177" s="184"/>
      <c r="K3177" s="185" t="s">
        <v>410</v>
      </c>
      <c r="L3177" s="185"/>
      <c r="M3177" s="186"/>
      <c r="N3177" s="61" t="s">
        <v>410</v>
      </c>
      <c r="P3177" s="175" t="s">
        <v>5620</v>
      </c>
      <c r="T3177" s="176"/>
    </row>
    <row r="3178" spans="1:20" s="61" customFormat="1" ht="17.25">
      <c r="A3178" s="183" t="s">
        <v>6594</v>
      </c>
      <c r="B3178" s="183" t="s">
        <v>6595</v>
      </c>
      <c r="C3178" s="183" t="s">
        <v>5620</v>
      </c>
      <c r="D3178" s="183" t="s">
        <v>5621</v>
      </c>
      <c r="E3178" s="184"/>
      <c r="F3178" s="184"/>
      <c r="G3178" s="185"/>
      <c r="H3178" s="185"/>
      <c r="I3178" s="184"/>
      <c r="J3178" s="184"/>
      <c r="K3178" s="185" t="s">
        <v>410</v>
      </c>
      <c r="L3178" s="185"/>
      <c r="M3178" s="186"/>
      <c r="N3178" s="61" t="s">
        <v>410</v>
      </c>
      <c r="P3178" s="175" t="s">
        <v>5620</v>
      </c>
      <c r="T3178" s="176"/>
    </row>
    <row r="3179" spans="1:20" s="61" customFormat="1" ht="17.25">
      <c r="A3179" s="183" t="s">
        <v>6596</v>
      </c>
      <c r="B3179" s="183" t="s">
        <v>6597</v>
      </c>
      <c r="C3179" s="183" t="s">
        <v>210</v>
      </c>
      <c r="D3179" s="183" t="s">
        <v>210</v>
      </c>
      <c r="E3179" s="184"/>
      <c r="F3179" s="184"/>
      <c r="G3179" s="185"/>
      <c r="H3179" s="185"/>
      <c r="I3179" s="184"/>
      <c r="J3179" s="184"/>
      <c r="K3179" s="185" t="s">
        <v>410</v>
      </c>
      <c r="L3179" s="185"/>
      <c r="M3179" s="186"/>
      <c r="N3179" s="61" t="s">
        <v>410</v>
      </c>
      <c r="P3179" s="175" t="s">
        <v>210</v>
      </c>
      <c r="T3179" s="176"/>
    </row>
    <row r="3180" spans="1:20" s="61" customFormat="1" ht="17.25">
      <c r="A3180" s="183" t="s">
        <v>6598</v>
      </c>
      <c r="B3180" s="183" t="s">
        <v>6599</v>
      </c>
      <c r="C3180" s="183" t="s">
        <v>210</v>
      </c>
      <c r="D3180" s="183" t="s">
        <v>210</v>
      </c>
      <c r="E3180" s="184"/>
      <c r="F3180" s="184"/>
      <c r="G3180" s="185"/>
      <c r="H3180" s="185"/>
      <c r="I3180" s="184"/>
      <c r="J3180" s="184"/>
      <c r="K3180" s="185" t="s">
        <v>410</v>
      </c>
      <c r="L3180" s="185"/>
      <c r="M3180" s="186"/>
      <c r="N3180" s="61" t="s">
        <v>410</v>
      </c>
      <c r="P3180" s="175" t="s">
        <v>210</v>
      </c>
      <c r="T3180" s="176"/>
    </row>
    <row r="3181" spans="1:20" s="61" customFormat="1" ht="17.25">
      <c r="A3181" s="183" t="s">
        <v>6600</v>
      </c>
      <c r="B3181" s="183" t="s">
        <v>6601</v>
      </c>
      <c r="C3181" s="183" t="s">
        <v>1205</v>
      </c>
      <c r="D3181" s="183" t="s">
        <v>1206</v>
      </c>
      <c r="E3181" s="184"/>
      <c r="F3181" s="184"/>
      <c r="G3181" s="185"/>
      <c r="H3181" s="185"/>
      <c r="I3181" s="184"/>
      <c r="J3181" s="184"/>
      <c r="K3181" s="185" t="s">
        <v>410</v>
      </c>
      <c r="L3181" s="185"/>
      <c r="M3181" s="186"/>
      <c r="N3181" s="61" t="s">
        <v>410</v>
      </c>
      <c r="P3181" s="175" t="s">
        <v>1205</v>
      </c>
      <c r="T3181" s="176"/>
    </row>
    <row r="3182" spans="1:20" s="61" customFormat="1" ht="17.25">
      <c r="A3182" s="183" t="s">
        <v>6602</v>
      </c>
      <c r="B3182" s="183" t="s">
        <v>6603</v>
      </c>
      <c r="C3182" s="183" t="s">
        <v>210</v>
      </c>
      <c r="D3182" s="183" t="s">
        <v>210</v>
      </c>
      <c r="E3182" s="184"/>
      <c r="F3182" s="184"/>
      <c r="G3182" s="185"/>
      <c r="H3182" s="185"/>
      <c r="I3182" s="184"/>
      <c r="J3182" s="184"/>
      <c r="K3182" s="185" t="s">
        <v>410</v>
      </c>
      <c r="L3182" s="185"/>
      <c r="M3182" s="186"/>
      <c r="N3182" s="61" t="s">
        <v>410</v>
      </c>
      <c r="P3182" s="175" t="s">
        <v>210</v>
      </c>
      <c r="T3182" s="176"/>
    </row>
    <row r="3183" spans="1:20" s="61" customFormat="1" ht="17.25">
      <c r="A3183" s="183" t="s">
        <v>6604</v>
      </c>
      <c r="B3183" s="183" t="s">
        <v>6605</v>
      </c>
      <c r="C3183" s="183" t="s">
        <v>179</v>
      </c>
      <c r="D3183" s="183" t="s">
        <v>179</v>
      </c>
      <c r="E3183" s="184"/>
      <c r="F3183" s="184"/>
      <c r="G3183" s="185"/>
      <c r="H3183" s="185"/>
      <c r="I3183" s="184"/>
      <c r="J3183" s="184"/>
      <c r="K3183" s="185" t="s">
        <v>410</v>
      </c>
      <c r="L3183" s="185"/>
      <c r="M3183" s="186"/>
      <c r="N3183" s="61" t="s">
        <v>410</v>
      </c>
      <c r="P3183" s="175" t="s">
        <v>179</v>
      </c>
      <c r="T3183" s="176"/>
    </row>
    <row r="3184" spans="1:20" s="61" customFormat="1" ht="17.25">
      <c r="A3184" s="183" t="s">
        <v>6606</v>
      </c>
      <c r="B3184" s="183" t="s">
        <v>6607</v>
      </c>
      <c r="C3184" s="183" t="s">
        <v>179</v>
      </c>
      <c r="D3184" s="183" t="s">
        <v>179</v>
      </c>
      <c r="E3184" s="184"/>
      <c r="F3184" s="184"/>
      <c r="G3184" s="188"/>
      <c r="H3184" s="183"/>
      <c r="I3184" s="184"/>
      <c r="J3184" s="184"/>
      <c r="K3184" s="185" t="s">
        <v>410</v>
      </c>
      <c r="L3184" s="185"/>
      <c r="M3184" s="186"/>
      <c r="N3184" s="61" t="s">
        <v>410</v>
      </c>
      <c r="P3184" s="175" t="s">
        <v>179</v>
      </c>
      <c r="T3184" s="176"/>
    </row>
    <row r="3185" spans="1:20" s="61" customFormat="1" ht="17.25">
      <c r="A3185" s="183" t="s">
        <v>6608</v>
      </c>
      <c r="B3185" s="183" t="s">
        <v>6609</v>
      </c>
      <c r="C3185" s="183" t="s">
        <v>2576</v>
      </c>
      <c r="D3185" s="183" t="s">
        <v>2577</v>
      </c>
      <c r="E3185" s="184"/>
      <c r="F3185" s="184"/>
      <c r="G3185" s="188"/>
      <c r="H3185" s="183"/>
      <c r="I3185" s="184"/>
      <c r="J3185" s="184"/>
      <c r="K3185" s="185" t="s">
        <v>410</v>
      </c>
      <c r="L3185" s="185"/>
      <c r="M3185" s="186"/>
      <c r="N3185" s="61" t="s">
        <v>410</v>
      </c>
      <c r="P3185" s="175" t="s">
        <v>2576</v>
      </c>
      <c r="T3185" s="176"/>
    </row>
    <row r="3186" spans="1:20" s="61" customFormat="1" ht="17.25">
      <c r="A3186" s="183" t="s">
        <v>6610</v>
      </c>
      <c r="B3186" s="183" t="s">
        <v>6611</v>
      </c>
      <c r="C3186" s="183" t="s">
        <v>343</v>
      </c>
      <c r="D3186" s="183" t="s">
        <v>344</v>
      </c>
      <c r="E3186" s="184"/>
      <c r="F3186" s="184"/>
      <c r="G3186" s="185"/>
      <c r="H3186" s="185"/>
      <c r="I3186" s="184"/>
      <c r="J3186" s="184"/>
      <c r="K3186" s="185" t="s">
        <v>410</v>
      </c>
      <c r="L3186" s="185"/>
      <c r="M3186" s="186"/>
      <c r="N3186" s="61" t="s">
        <v>410</v>
      </c>
      <c r="P3186" s="175" t="s">
        <v>343</v>
      </c>
      <c r="T3186" s="176"/>
    </row>
    <row r="3187" spans="1:20" s="61" customFormat="1" ht="17.25">
      <c r="A3187" s="183" t="s">
        <v>6612</v>
      </c>
      <c r="B3187" s="183" t="s">
        <v>6613</v>
      </c>
      <c r="C3187" s="183" t="s">
        <v>343</v>
      </c>
      <c r="D3187" s="183" t="s">
        <v>344</v>
      </c>
      <c r="E3187" s="184"/>
      <c r="F3187" s="184"/>
      <c r="G3187" s="188"/>
      <c r="H3187" s="185"/>
      <c r="I3187" s="184"/>
      <c r="J3187" s="184"/>
      <c r="K3187" s="185" t="s">
        <v>410</v>
      </c>
      <c r="L3187" s="185"/>
      <c r="M3187" s="186"/>
      <c r="N3187" s="61" t="s">
        <v>410</v>
      </c>
      <c r="P3187" s="175" t="s">
        <v>343</v>
      </c>
      <c r="T3187" s="176"/>
    </row>
    <row r="3188" spans="1:20" s="61" customFormat="1" ht="17.25">
      <c r="A3188" s="183" t="s">
        <v>6614</v>
      </c>
      <c r="B3188" s="183" t="s">
        <v>6615</v>
      </c>
      <c r="C3188" s="183" t="s">
        <v>1205</v>
      </c>
      <c r="D3188" s="183" t="s">
        <v>1206</v>
      </c>
      <c r="E3188" s="184"/>
      <c r="F3188" s="184"/>
      <c r="G3188" s="185"/>
      <c r="H3188" s="185"/>
      <c r="I3188" s="184"/>
      <c r="J3188" s="184"/>
      <c r="K3188" s="185" t="s">
        <v>410</v>
      </c>
      <c r="L3188" s="185"/>
      <c r="M3188" s="186"/>
      <c r="N3188" s="61" t="s">
        <v>410</v>
      </c>
      <c r="P3188" s="175" t="s">
        <v>1205</v>
      </c>
      <c r="T3188" s="176"/>
    </row>
    <row r="3189" spans="1:20" s="61" customFormat="1" ht="17.25">
      <c r="A3189" s="183" t="s">
        <v>6616</v>
      </c>
      <c r="B3189" s="183" t="s">
        <v>6617</v>
      </c>
      <c r="C3189" s="183" t="s">
        <v>1205</v>
      </c>
      <c r="D3189" s="183" t="s">
        <v>1206</v>
      </c>
      <c r="E3189" s="184"/>
      <c r="F3189" s="184"/>
      <c r="G3189" s="185"/>
      <c r="H3189" s="185"/>
      <c r="I3189" s="184"/>
      <c r="J3189" s="184"/>
      <c r="K3189" s="185" t="s">
        <v>410</v>
      </c>
      <c r="L3189" s="185"/>
      <c r="M3189" s="186"/>
      <c r="N3189" s="61" t="s">
        <v>410</v>
      </c>
      <c r="P3189" s="175" t="s">
        <v>1205</v>
      </c>
      <c r="T3189" s="176"/>
    </row>
    <row r="3190" spans="1:20" s="61" customFormat="1" ht="17.25">
      <c r="A3190" s="183" t="s">
        <v>6618</v>
      </c>
      <c r="B3190" s="183" t="s">
        <v>6371</v>
      </c>
      <c r="C3190" s="183" t="s">
        <v>1205</v>
      </c>
      <c r="D3190" s="183" t="s">
        <v>1206</v>
      </c>
      <c r="E3190" s="184"/>
      <c r="F3190" s="184"/>
      <c r="G3190" s="185"/>
      <c r="H3190" s="185"/>
      <c r="I3190" s="184"/>
      <c r="J3190" s="184"/>
      <c r="K3190" s="185" t="s">
        <v>410</v>
      </c>
      <c r="L3190" s="185"/>
      <c r="M3190" s="186"/>
      <c r="N3190" s="61" t="s">
        <v>410</v>
      </c>
      <c r="P3190" s="175" t="s">
        <v>1205</v>
      </c>
      <c r="T3190" s="176"/>
    </row>
    <row r="3191" spans="1:20" s="61" customFormat="1" ht="17.25">
      <c r="A3191" s="183" t="s">
        <v>6619</v>
      </c>
      <c r="B3191" s="183" t="s">
        <v>6620</v>
      </c>
      <c r="C3191" s="183" t="s">
        <v>1205</v>
      </c>
      <c r="D3191" s="183" t="s">
        <v>1206</v>
      </c>
      <c r="E3191" s="184"/>
      <c r="F3191" s="184"/>
      <c r="G3191" s="185"/>
      <c r="H3191" s="185"/>
      <c r="I3191" s="184"/>
      <c r="J3191" s="184"/>
      <c r="K3191" s="185" t="s">
        <v>410</v>
      </c>
      <c r="L3191" s="185"/>
      <c r="M3191" s="186"/>
      <c r="N3191" s="61" t="s">
        <v>410</v>
      </c>
      <c r="P3191" s="175" t="s">
        <v>1205</v>
      </c>
      <c r="T3191" s="176"/>
    </row>
    <row r="3192" spans="1:20" s="61" customFormat="1" ht="17.25">
      <c r="A3192" s="183" t="s">
        <v>6621</v>
      </c>
      <c r="B3192" s="183" t="s">
        <v>6622</v>
      </c>
      <c r="C3192" s="183" t="s">
        <v>985</v>
      </c>
      <c r="D3192" s="183" t="s">
        <v>986</v>
      </c>
      <c r="E3192" s="184"/>
      <c r="F3192" s="184"/>
      <c r="G3192" s="185"/>
      <c r="H3192" s="185"/>
      <c r="I3192" s="184"/>
      <c r="J3192" s="184"/>
      <c r="K3192" s="185" t="s">
        <v>410</v>
      </c>
      <c r="L3192" s="185"/>
      <c r="M3192" s="186"/>
      <c r="N3192" s="61" t="s">
        <v>410</v>
      </c>
      <c r="P3192" s="175" t="s">
        <v>985</v>
      </c>
      <c r="T3192" s="176"/>
    </row>
    <row r="3193" spans="1:20" s="61" customFormat="1" ht="17.25">
      <c r="A3193" s="183" t="s">
        <v>6623</v>
      </c>
      <c r="B3193" s="183" t="s">
        <v>6624</v>
      </c>
      <c r="C3193" s="183" t="s">
        <v>985</v>
      </c>
      <c r="D3193" s="183" t="s">
        <v>986</v>
      </c>
      <c r="E3193" s="184"/>
      <c r="F3193" s="184"/>
      <c r="G3193" s="185"/>
      <c r="H3193" s="185"/>
      <c r="I3193" s="184"/>
      <c r="J3193" s="184"/>
      <c r="K3193" s="185" t="s">
        <v>410</v>
      </c>
      <c r="L3193" s="185"/>
      <c r="M3193" s="186"/>
      <c r="N3193" s="61" t="s">
        <v>410</v>
      </c>
      <c r="P3193" s="175" t="s">
        <v>985</v>
      </c>
      <c r="T3193" s="176"/>
    </row>
    <row r="3194" spans="1:20" s="61" customFormat="1" ht="17.25">
      <c r="A3194" s="183" t="s">
        <v>6625</v>
      </c>
      <c r="B3194" s="183" t="s">
        <v>6626</v>
      </c>
      <c r="C3194" s="183" t="s">
        <v>1205</v>
      </c>
      <c r="D3194" s="183" t="s">
        <v>1206</v>
      </c>
      <c r="E3194" s="184"/>
      <c r="F3194" s="184"/>
      <c r="G3194" s="185"/>
      <c r="H3194" s="185"/>
      <c r="I3194" s="184"/>
      <c r="J3194" s="184"/>
      <c r="K3194" s="185" t="s">
        <v>410</v>
      </c>
      <c r="L3194" s="185"/>
      <c r="M3194" s="186"/>
      <c r="N3194" s="61" t="s">
        <v>410</v>
      </c>
      <c r="P3194" s="175" t="s">
        <v>1205</v>
      </c>
      <c r="T3194" s="176"/>
    </row>
    <row r="3195" spans="1:20" s="61" customFormat="1" ht="17.25">
      <c r="A3195" s="183" t="s">
        <v>6627</v>
      </c>
      <c r="B3195" s="183" t="s">
        <v>6628</v>
      </c>
      <c r="C3195" s="183" t="s">
        <v>1205</v>
      </c>
      <c r="D3195" s="183" t="s">
        <v>1206</v>
      </c>
      <c r="E3195" s="184"/>
      <c r="F3195" s="184"/>
      <c r="G3195" s="185"/>
      <c r="H3195" s="185"/>
      <c r="I3195" s="184"/>
      <c r="J3195" s="184"/>
      <c r="K3195" s="185" t="s">
        <v>410</v>
      </c>
      <c r="L3195" s="185"/>
      <c r="M3195" s="186"/>
      <c r="N3195" s="61" t="s">
        <v>410</v>
      </c>
      <c r="P3195" s="175" t="s">
        <v>1205</v>
      </c>
      <c r="T3195" s="176"/>
    </row>
    <row r="3196" spans="1:20" s="61" customFormat="1" ht="17.25">
      <c r="A3196" s="183" t="s">
        <v>6629</v>
      </c>
      <c r="B3196" s="183" t="s">
        <v>6630</v>
      </c>
      <c r="C3196" s="183" t="s">
        <v>116</v>
      </c>
      <c r="D3196" s="183" t="s">
        <v>117</v>
      </c>
      <c r="E3196" s="184"/>
      <c r="F3196" s="184"/>
      <c r="G3196" s="185"/>
      <c r="H3196" s="185"/>
      <c r="I3196" s="184"/>
      <c r="J3196" s="184"/>
      <c r="K3196" s="185" t="s">
        <v>410</v>
      </c>
      <c r="L3196" s="185"/>
      <c r="M3196" s="186"/>
      <c r="N3196" s="61" t="s">
        <v>410</v>
      </c>
      <c r="P3196" s="175" t="s">
        <v>116</v>
      </c>
      <c r="T3196" s="176"/>
    </row>
    <row r="3197" spans="1:20" s="61" customFormat="1" ht="17.25">
      <c r="A3197" s="183" t="s">
        <v>6631</v>
      </c>
      <c r="B3197" s="183" t="s">
        <v>6632</v>
      </c>
      <c r="C3197" s="183" t="s">
        <v>116</v>
      </c>
      <c r="D3197" s="183" t="s">
        <v>117</v>
      </c>
      <c r="E3197" s="184"/>
      <c r="F3197" s="184"/>
      <c r="G3197" s="185"/>
      <c r="H3197" s="185"/>
      <c r="I3197" s="184"/>
      <c r="J3197" s="184"/>
      <c r="K3197" s="185" t="s">
        <v>410</v>
      </c>
      <c r="L3197" s="185"/>
      <c r="M3197" s="186"/>
      <c r="N3197" s="61" t="s">
        <v>410</v>
      </c>
      <c r="P3197" s="175" t="s">
        <v>116</v>
      </c>
      <c r="T3197" s="176"/>
    </row>
    <row r="3198" spans="1:20" s="61" customFormat="1" ht="17.25">
      <c r="A3198" s="183" t="s">
        <v>6633</v>
      </c>
      <c r="B3198" s="183" t="s">
        <v>6176</v>
      </c>
      <c r="C3198" s="183" t="s">
        <v>6177</v>
      </c>
      <c r="D3198" s="183" t="s">
        <v>6178</v>
      </c>
      <c r="E3198" s="184">
        <v>258</v>
      </c>
      <c r="F3198" s="184">
        <v>235</v>
      </c>
      <c r="G3198" s="185" t="s">
        <v>55</v>
      </c>
      <c r="H3198" s="185"/>
      <c r="I3198" s="184">
        <v>55.31</v>
      </c>
      <c r="J3198" s="184">
        <v>290.31</v>
      </c>
      <c r="K3198" s="185">
        <v>10</v>
      </c>
      <c r="L3198" s="185" t="s">
        <v>76</v>
      </c>
      <c r="M3198" s="186" t="s">
        <v>1105</v>
      </c>
      <c r="N3198" s="61" t="s">
        <v>51</v>
      </c>
      <c r="P3198" s="175" t="s">
        <v>6177</v>
      </c>
      <c r="T3198" s="176"/>
    </row>
    <row r="3199" spans="1:20" s="61" customFormat="1" ht="17.25">
      <c r="A3199" s="183" t="s">
        <v>6634</v>
      </c>
      <c r="B3199" s="183" t="s">
        <v>6635</v>
      </c>
      <c r="C3199" s="183" t="s">
        <v>241</v>
      </c>
      <c r="D3199" s="183" t="s">
        <v>242</v>
      </c>
      <c r="E3199" s="184"/>
      <c r="F3199" s="184"/>
      <c r="G3199" s="185"/>
      <c r="H3199" s="185"/>
      <c r="I3199" s="184"/>
      <c r="J3199" s="184"/>
      <c r="K3199" s="185" t="s">
        <v>410</v>
      </c>
      <c r="L3199" s="185"/>
      <c r="M3199" s="186"/>
      <c r="N3199" s="61" t="s">
        <v>410</v>
      </c>
      <c r="P3199" s="175" t="s">
        <v>241</v>
      </c>
      <c r="T3199" s="176"/>
    </row>
    <row r="3200" spans="1:20" s="61" customFormat="1" ht="17.25">
      <c r="A3200" s="183" t="s">
        <v>6636</v>
      </c>
      <c r="B3200" s="183" t="s">
        <v>6637</v>
      </c>
      <c r="C3200" s="183" t="s">
        <v>5620</v>
      </c>
      <c r="D3200" s="183" t="s">
        <v>5621</v>
      </c>
      <c r="E3200" s="184"/>
      <c r="F3200" s="184"/>
      <c r="G3200" s="185"/>
      <c r="H3200" s="185"/>
      <c r="I3200" s="184"/>
      <c r="J3200" s="184"/>
      <c r="K3200" s="185" t="s">
        <v>410</v>
      </c>
      <c r="L3200" s="185"/>
      <c r="M3200" s="186"/>
      <c r="N3200" s="61" t="s">
        <v>410</v>
      </c>
      <c r="P3200" s="175" t="s">
        <v>5620</v>
      </c>
      <c r="T3200" s="176"/>
    </row>
    <row r="3201" spans="1:20" s="61" customFormat="1" ht="17.25">
      <c r="A3201" s="183" t="s">
        <v>6638</v>
      </c>
      <c r="B3201" s="183" t="s">
        <v>6639</v>
      </c>
      <c r="C3201" s="183" t="s">
        <v>5620</v>
      </c>
      <c r="D3201" s="183" t="s">
        <v>5621</v>
      </c>
      <c r="E3201" s="184"/>
      <c r="F3201" s="184"/>
      <c r="G3201" s="185"/>
      <c r="H3201" s="185"/>
      <c r="I3201" s="184"/>
      <c r="J3201" s="184"/>
      <c r="K3201" s="185" t="s">
        <v>410</v>
      </c>
      <c r="L3201" s="185"/>
      <c r="M3201" s="186"/>
      <c r="N3201" s="61" t="s">
        <v>410</v>
      </c>
      <c r="P3201" s="175" t="s">
        <v>5620</v>
      </c>
      <c r="T3201" s="176"/>
    </row>
    <row r="3202" spans="1:20" s="61" customFormat="1" ht="17.25">
      <c r="A3202" s="183" t="s">
        <v>6640</v>
      </c>
      <c r="B3202" s="183" t="s">
        <v>6641</v>
      </c>
      <c r="C3202" s="183" t="s">
        <v>5620</v>
      </c>
      <c r="D3202" s="183" t="s">
        <v>5621</v>
      </c>
      <c r="E3202" s="184"/>
      <c r="F3202" s="184"/>
      <c r="G3202" s="185"/>
      <c r="H3202" s="185"/>
      <c r="I3202" s="184"/>
      <c r="J3202" s="184"/>
      <c r="K3202" s="185" t="s">
        <v>410</v>
      </c>
      <c r="L3202" s="185"/>
      <c r="M3202" s="186"/>
      <c r="N3202" s="61" t="s">
        <v>410</v>
      </c>
      <c r="P3202" s="175" t="s">
        <v>5620</v>
      </c>
      <c r="T3202" s="176"/>
    </row>
    <row r="3203" spans="1:20" s="61" customFormat="1" ht="17.25">
      <c r="A3203" s="183" t="s">
        <v>6642</v>
      </c>
      <c r="B3203" s="183" t="s">
        <v>6643</v>
      </c>
      <c r="C3203" s="183" t="s">
        <v>5620</v>
      </c>
      <c r="D3203" s="183" t="s">
        <v>5621</v>
      </c>
      <c r="E3203" s="184"/>
      <c r="F3203" s="184"/>
      <c r="G3203" s="185"/>
      <c r="H3203" s="185"/>
      <c r="I3203" s="184"/>
      <c r="J3203" s="184"/>
      <c r="K3203" s="185" t="s">
        <v>410</v>
      </c>
      <c r="L3203" s="185"/>
      <c r="M3203" s="186"/>
      <c r="N3203" s="61" t="s">
        <v>410</v>
      </c>
      <c r="P3203" s="175" t="s">
        <v>5620</v>
      </c>
      <c r="T3203" s="176"/>
    </row>
    <row r="3204" spans="1:20" s="61" customFormat="1" ht="17.25">
      <c r="A3204" s="183" t="s">
        <v>6644</v>
      </c>
      <c r="B3204" s="183" t="s">
        <v>6645</v>
      </c>
      <c r="C3204" s="183" t="s">
        <v>1223</v>
      </c>
      <c r="D3204" s="183" t="s">
        <v>1224</v>
      </c>
      <c r="E3204" s="184">
        <v>315.62</v>
      </c>
      <c r="F3204" s="184">
        <v>240</v>
      </c>
      <c r="G3204" s="185" t="s">
        <v>1652</v>
      </c>
      <c r="H3204" s="185" t="s">
        <v>689</v>
      </c>
      <c r="I3204" s="184">
        <v>157.78</v>
      </c>
      <c r="J3204" s="184">
        <v>397.78</v>
      </c>
      <c r="K3204" s="185">
        <v>79</v>
      </c>
      <c r="L3204" s="185"/>
      <c r="M3204" s="186"/>
      <c r="N3204" s="61" t="s">
        <v>51</v>
      </c>
      <c r="P3204" s="175" t="s">
        <v>1223</v>
      </c>
      <c r="T3204" s="176"/>
    </row>
    <row r="3205" spans="1:20" s="61" customFormat="1" ht="17.25">
      <c r="A3205" s="183" t="s">
        <v>6646</v>
      </c>
      <c r="B3205" s="183" t="s">
        <v>6647</v>
      </c>
      <c r="C3205" s="183" t="s">
        <v>1223</v>
      </c>
      <c r="D3205" s="183" t="s">
        <v>1224</v>
      </c>
      <c r="E3205" s="184">
        <v>320</v>
      </c>
      <c r="F3205" s="184">
        <v>300</v>
      </c>
      <c r="G3205" s="185" t="s">
        <v>126</v>
      </c>
      <c r="H3205" s="185"/>
      <c r="I3205" s="184">
        <v>157.78</v>
      </c>
      <c r="J3205" s="184">
        <v>457.78</v>
      </c>
      <c r="K3205" s="183">
        <v>0</v>
      </c>
      <c r="L3205" s="183"/>
      <c r="M3205" s="186"/>
      <c r="N3205" s="61" t="s">
        <v>51</v>
      </c>
      <c r="P3205" s="175" t="s">
        <v>1223</v>
      </c>
      <c r="T3205" s="176"/>
    </row>
    <row r="3206" spans="1:20" s="61" customFormat="1" ht="17.25">
      <c r="A3206" s="183" t="s">
        <v>6648</v>
      </c>
      <c r="B3206" s="183" t="s">
        <v>6649</v>
      </c>
      <c r="C3206" s="183" t="s">
        <v>1223</v>
      </c>
      <c r="D3206" s="183" t="s">
        <v>1224</v>
      </c>
      <c r="E3206" s="184">
        <v>320</v>
      </c>
      <c r="F3206" s="184">
        <v>300</v>
      </c>
      <c r="G3206" s="185" t="s">
        <v>126</v>
      </c>
      <c r="H3206" s="185"/>
      <c r="I3206" s="184">
        <v>157.78</v>
      </c>
      <c r="J3206" s="184">
        <v>457.78</v>
      </c>
      <c r="K3206" s="185">
        <v>76</v>
      </c>
      <c r="L3206" s="185"/>
      <c r="M3206" s="186"/>
      <c r="N3206" s="61" t="s">
        <v>51</v>
      </c>
      <c r="P3206" s="175" t="s">
        <v>1223</v>
      </c>
      <c r="T3206" s="176"/>
    </row>
    <row r="3207" spans="1:20" s="61" customFormat="1" ht="17.25">
      <c r="A3207" s="183" t="s">
        <v>6650</v>
      </c>
      <c r="B3207" s="183" t="s">
        <v>6651</v>
      </c>
      <c r="C3207" s="183" t="s">
        <v>6652</v>
      </c>
      <c r="D3207" s="183" t="s">
        <v>6653</v>
      </c>
      <c r="E3207" s="184">
        <v>169</v>
      </c>
      <c r="F3207" s="184">
        <v>169</v>
      </c>
      <c r="G3207" s="188"/>
      <c r="H3207" s="185"/>
      <c r="I3207" s="184">
        <v>48.75</v>
      </c>
      <c r="J3207" s="184">
        <v>217.75</v>
      </c>
      <c r="K3207" s="185">
        <v>68</v>
      </c>
      <c r="L3207" s="185"/>
      <c r="M3207" s="186"/>
      <c r="N3207" s="61" t="s">
        <v>51</v>
      </c>
      <c r="P3207" s="175" t="s">
        <v>6652</v>
      </c>
      <c r="T3207" s="176"/>
    </row>
    <row r="3208" spans="1:20" s="61" customFormat="1" ht="17.25">
      <c r="A3208" s="183" t="s">
        <v>6654</v>
      </c>
      <c r="B3208" s="183" t="s">
        <v>6655</v>
      </c>
      <c r="C3208" s="183" t="s">
        <v>6652</v>
      </c>
      <c r="D3208" s="183" t="s">
        <v>6653</v>
      </c>
      <c r="E3208" s="184">
        <v>175</v>
      </c>
      <c r="F3208" s="184">
        <v>175</v>
      </c>
      <c r="G3208" s="188"/>
      <c r="H3208" s="185"/>
      <c r="I3208" s="184">
        <v>46.77</v>
      </c>
      <c r="J3208" s="184">
        <v>221.77</v>
      </c>
      <c r="K3208" s="185">
        <v>34</v>
      </c>
      <c r="L3208" s="185"/>
      <c r="M3208" s="186"/>
      <c r="N3208" s="61" t="s">
        <v>51</v>
      </c>
      <c r="P3208" s="175" t="s">
        <v>6652</v>
      </c>
      <c r="T3208" s="176"/>
    </row>
    <row r="3209" spans="1:20" s="61" customFormat="1" ht="17.25">
      <c r="A3209" s="183" t="s">
        <v>6656</v>
      </c>
      <c r="B3209" s="183" t="s">
        <v>6657</v>
      </c>
      <c r="C3209" s="183" t="s">
        <v>6652</v>
      </c>
      <c r="D3209" s="183" t="s">
        <v>6653</v>
      </c>
      <c r="E3209" s="184">
        <v>169</v>
      </c>
      <c r="F3209" s="184">
        <v>169</v>
      </c>
      <c r="G3209" s="188"/>
      <c r="H3209" s="185"/>
      <c r="I3209" s="184">
        <v>48.75</v>
      </c>
      <c r="J3209" s="184">
        <v>217.75</v>
      </c>
      <c r="K3209" s="185">
        <v>128</v>
      </c>
      <c r="L3209" s="185"/>
      <c r="M3209" s="186"/>
      <c r="N3209" s="61" t="s">
        <v>51</v>
      </c>
      <c r="P3209" s="175" t="s">
        <v>6652</v>
      </c>
      <c r="T3209" s="176"/>
    </row>
    <row r="3210" spans="1:20" s="61" customFormat="1" ht="17.25">
      <c r="A3210" s="183" t="s">
        <v>6658</v>
      </c>
      <c r="B3210" s="183" t="s">
        <v>6659</v>
      </c>
      <c r="C3210" s="183" t="s">
        <v>1587</v>
      </c>
      <c r="D3210" s="183" t="s">
        <v>1588</v>
      </c>
      <c r="E3210" s="184"/>
      <c r="F3210" s="184"/>
      <c r="G3210" s="185"/>
      <c r="H3210" s="185"/>
      <c r="I3210" s="184"/>
      <c r="J3210" s="184"/>
      <c r="K3210" s="185" t="s">
        <v>410</v>
      </c>
      <c r="L3210" s="185"/>
      <c r="M3210" s="186"/>
      <c r="N3210" s="61" t="s">
        <v>410</v>
      </c>
      <c r="P3210" s="175" t="s">
        <v>1587</v>
      </c>
      <c r="T3210" s="176"/>
    </row>
    <row r="3211" spans="1:20" s="61" customFormat="1" ht="17.25">
      <c r="A3211" s="183" t="s">
        <v>6660</v>
      </c>
      <c r="B3211" s="183" t="s">
        <v>6661</v>
      </c>
      <c r="C3211" s="183" t="s">
        <v>647</v>
      </c>
      <c r="D3211" s="183" t="s">
        <v>648</v>
      </c>
      <c r="E3211" s="184"/>
      <c r="F3211" s="184"/>
      <c r="G3211" s="185"/>
      <c r="H3211" s="185"/>
      <c r="I3211" s="184"/>
      <c r="J3211" s="184"/>
      <c r="K3211" s="185" t="s">
        <v>410</v>
      </c>
      <c r="L3211" s="185"/>
      <c r="M3211" s="186"/>
      <c r="N3211" s="61" t="s">
        <v>410</v>
      </c>
      <c r="P3211" s="175" t="s">
        <v>647</v>
      </c>
      <c r="T3211" s="176"/>
    </row>
    <row r="3212" spans="1:20" s="61" customFormat="1" ht="17.25">
      <c r="A3212" s="183" t="s">
        <v>6662</v>
      </c>
      <c r="B3212" s="183" t="s">
        <v>6663</v>
      </c>
      <c r="C3212" s="183" t="s">
        <v>647</v>
      </c>
      <c r="D3212" s="183" t="s">
        <v>648</v>
      </c>
      <c r="E3212" s="184">
        <v>235</v>
      </c>
      <c r="F3212" s="184">
        <v>180</v>
      </c>
      <c r="G3212" s="185" t="s">
        <v>1652</v>
      </c>
      <c r="H3212" s="185"/>
      <c r="I3212" s="184">
        <v>73.47</v>
      </c>
      <c r="J3212" s="184">
        <v>253.47</v>
      </c>
      <c r="K3212" s="185">
        <v>118</v>
      </c>
      <c r="L3212" s="185"/>
      <c r="M3212" s="186"/>
      <c r="N3212" s="61" t="s">
        <v>51</v>
      </c>
      <c r="P3212" s="175" t="s">
        <v>647</v>
      </c>
      <c r="T3212" s="176"/>
    </row>
    <row r="3213" spans="1:20" s="61" customFormat="1" ht="17.25">
      <c r="A3213" s="183" t="s">
        <v>6664</v>
      </c>
      <c r="B3213" s="183" t="s">
        <v>6665</v>
      </c>
      <c r="C3213" s="183" t="s">
        <v>647</v>
      </c>
      <c r="D3213" s="183" t="s">
        <v>648</v>
      </c>
      <c r="E3213" s="184">
        <v>235</v>
      </c>
      <c r="F3213" s="184">
        <v>180</v>
      </c>
      <c r="G3213" s="185" t="s">
        <v>1652</v>
      </c>
      <c r="H3213" s="185"/>
      <c r="I3213" s="184">
        <v>73.47</v>
      </c>
      <c r="J3213" s="184">
        <v>253.47</v>
      </c>
      <c r="K3213" s="185">
        <v>31</v>
      </c>
      <c r="L3213" s="185"/>
      <c r="M3213" s="186" t="s">
        <v>666</v>
      </c>
      <c r="N3213" s="61" t="s">
        <v>51</v>
      </c>
      <c r="P3213" s="175" t="s">
        <v>647</v>
      </c>
      <c r="T3213" s="176"/>
    </row>
    <row r="3214" spans="1:20" s="61" customFormat="1" ht="17.25">
      <c r="A3214" s="183" t="s">
        <v>6666</v>
      </c>
      <c r="B3214" s="183" t="s">
        <v>6667</v>
      </c>
      <c r="C3214" s="183" t="s">
        <v>727</v>
      </c>
      <c r="D3214" s="183" t="s">
        <v>728</v>
      </c>
      <c r="E3214" s="184"/>
      <c r="F3214" s="184"/>
      <c r="G3214" s="188"/>
      <c r="H3214" s="185"/>
      <c r="I3214" s="184"/>
      <c r="J3214" s="184"/>
      <c r="K3214" s="185" t="s">
        <v>410</v>
      </c>
      <c r="L3214" s="185"/>
      <c r="M3214" s="186"/>
      <c r="N3214" s="61" t="s">
        <v>410</v>
      </c>
      <c r="P3214" s="175" t="s">
        <v>727</v>
      </c>
      <c r="T3214" s="176"/>
    </row>
    <row r="3215" spans="1:20" s="61" customFormat="1" ht="17.25">
      <c r="A3215" s="183" t="s">
        <v>6668</v>
      </c>
      <c r="B3215" s="183" t="s">
        <v>6669</v>
      </c>
      <c r="C3215" s="183" t="s">
        <v>727</v>
      </c>
      <c r="D3215" s="183" t="s">
        <v>728</v>
      </c>
      <c r="E3215" s="184">
        <v>479</v>
      </c>
      <c r="F3215" s="184">
        <v>439</v>
      </c>
      <c r="G3215" s="185" t="s">
        <v>55</v>
      </c>
      <c r="H3215" s="185"/>
      <c r="I3215" s="184">
        <v>198.46</v>
      </c>
      <c r="J3215" s="184">
        <v>637.46</v>
      </c>
      <c r="K3215" s="185">
        <v>1</v>
      </c>
      <c r="L3215" s="185"/>
      <c r="M3215" s="186"/>
      <c r="N3215" s="61" t="s">
        <v>51</v>
      </c>
      <c r="P3215" s="175" t="s">
        <v>727</v>
      </c>
      <c r="T3215" s="176"/>
    </row>
    <row r="3216" spans="1:20" s="61" customFormat="1" ht="17.25">
      <c r="A3216" s="183" t="s">
        <v>6670</v>
      </c>
      <c r="B3216" s="183" t="s">
        <v>6671</v>
      </c>
      <c r="C3216" s="183" t="s">
        <v>727</v>
      </c>
      <c r="D3216" s="183" t="s">
        <v>728</v>
      </c>
      <c r="E3216" s="184">
        <v>548</v>
      </c>
      <c r="F3216" s="184">
        <v>519</v>
      </c>
      <c r="G3216" s="185" t="s">
        <v>194</v>
      </c>
      <c r="H3216" s="185"/>
      <c r="I3216" s="184">
        <v>230.91</v>
      </c>
      <c r="J3216" s="184">
        <v>749.91</v>
      </c>
      <c r="K3216" s="185">
        <v>1</v>
      </c>
      <c r="L3216" s="185"/>
      <c r="M3216" s="186"/>
      <c r="N3216" s="61" t="s">
        <v>51</v>
      </c>
      <c r="P3216" s="175" t="s">
        <v>727</v>
      </c>
      <c r="T3216" s="176"/>
    </row>
    <row r="3217" spans="1:20" s="61" customFormat="1" ht="17.25">
      <c r="A3217" s="183" t="s">
        <v>6672</v>
      </c>
      <c r="B3217" s="183" t="s">
        <v>6673</v>
      </c>
      <c r="C3217" s="183" t="s">
        <v>727</v>
      </c>
      <c r="D3217" s="183" t="s">
        <v>728</v>
      </c>
      <c r="E3217" s="184"/>
      <c r="F3217" s="184"/>
      <c r="G3217" s="185"/>
      <c r="H3217" s="185"/>
      <c r="I3217" s="184"/>
      <c r="J3217" s="184"/>
      <c r="K3217" s="185" t="s">
        <v>410</v>
      </c>
      <c r="L3217" s="185"/>
      <c r="M3217" s="186"/>
      <c r="N3217" s="61" t="s">
        <v>410</v>
      </c>
      <c r="P3217" s="175" t="s">
        <v>727</v>
      </c>
      <c r="T3217" s="176"/>
    </row>
    <row r="3218" spans="1:20" s="61" customFormat="1" ht="17.25">
      <c r="A3218" s="183" t="s">
        <v>6674</v>
      </c>
      <c r="B3218" s="183" t="s">
        <v>6675</v>
      </c>
      <c r="C3218" s="183" t="s">
        <v>647</v>
      </c>
      <c r="D3218" s="183" t="s">
        <v>648</v>
      </c>
      <c r="E3218" s="184"/>
      <c r="F3218" s="184"/>
      <c r="G3218" s="185"/>
      <c r="H3218" s="185"/>
      <c r="I3218" s="184"/>
      <c r="J3218" s="184"/>
      <c r="K3218" s="185" t="s">
        <v>410</v>
      </c>
      <c r="L3218" s="185"/>
      <c r="M3218" s="186"/>
      <c r="N3218" s="61" t="s">
        <v>410</v>
      </c>
      <c r="P3218" s="175" t="s">
        <v>647</v>
      </c>
      <c r="T3218" s="176"/>
    </row>
    <row r="3219" spans="1:20" s="61" customFormat="1" ht="17.25">
      <c r="A3219" s="183" t="s">
        <v>6676</v>
      </c>
      <c r="B3219" s="183" t="s">
        <v>6677</v>
      </c>
      <c r="C3219" s="183" t="s">
        <v>647</v>
      </c>
      <c r="D3219" s="183" t="s">
        <v>648</v>
      </c>
      <c r="E3219" s="184"/>
      <c r="F3219" s="184"/>
      <c r="G3219" s="185"/>
      <c r="H3219" s="185"/>
      <c r="I3219" s="184"/>
      <c r="J3219" s="184"/>
      <c r="K3219" s="185" t="s">
        <v>410</v>
      </c>
      <c r="L3219" s="185"/>
      <c r="M3219" s="186"/>
      <c r="N3219" s="61" t="s">
        <v>410</v>
      </c>
      <c r="P3219" s="175" t="s">
        <v>647</v>
      </c>
      <c r="T3219" s="176"/>
    </row>
    <row r="3220" spans="1:20" s="61" customFormat="1" ht="17.25">
      <c r="A3220" s="183" t="s">
        <v>6678</v>
      </c>
      <c r="B3220" s="183" t="s">
        <v>6679</v>
      </c>
      <c r="C3220" s="183" t="s">
        <v>647</v>
      </c>
      <c r="D3220" s="183" t="s">
        <v>648</v>
      </c>
      <c r="E3220" s="184"/>
      <c r="F3220" s="184"/>
      <c r="G3220" s="185"/>
      <c r="H3220" s="185"/>
      <c r="I3220" s="184"/>
      <c r="J3220" s="184"/>
      <c r="K3220" s="185" t="s">
        <v>410</v>
      </c>
      <c r="L3220" s="185"/>
      <c r="M3220" s="186"/>
      <c r="N3220" s="61" t="s">
        <v>410</v>
      </c>
      <c r="P3220" s="175" t="s">
        <v>647</v>
      </c>
      <c r="T3220" s="176"/>
    </row>
    <row r="3221" spans="1:20" s="61" customFormat="1" ht="17.25">
      <c r="A3221" s="183" t="s">
        <v>6680</v>
      </c>
      <c r="B3221" s="183" t="s">
        <v>6681</v>
      </c>
      <c r="C3221" s="183" t="s">
        <v>1223</v>
      </c>
      <c r="D3221" s="183" t="s">
        <v>1224</v>
      </c>
      <c r="E3221" s="184"/>
      <c r="F3221" s="184"/>
      <c r="G3221" s="185"/>
      <c r="H3221" s="185"/>
      <c r="I3221" s="184"/>
      <c r="J3221" s="184"/>
      <c r="K3221" s="185" t="s">
        <v>410</v>
      </c>
      <c r="L3221" s="185"/>
      <c r="M3221" s="186"/>
      <c r="N3221" s="61" t="s">
        <v>410</v>
      </c>
      <c r="P3221" s="175" t="s">
        <v>1223</v>
      </c>
      <c r="T3221" s="176"/>
    </row>
    <row r="3222" spans="1:20" s="61" customFormat="1" ht="17.25">
      <c r="A3222" s="183" t="s">
        <v>6682</v>
      </c>
      <c r="B3222" s="183" t="s">
        <v>6683</v>
      </c>
      <c r="C3222" s="183" t="s">
        <v>1223</v>
      </c>
      <c r="D3222" s="183" t="s">
        <v>1224</v>
      </c>
      <c r="E3222" s="184">
        <v>240</v>
      </c>
      <c r="F3222" s="184">
        <v>210</v>
      </c>
      <c r="G3222" s="185" t="s">
        <v>140</v>
      </c>
      <c r="H3222" s="185"/>
      <c r="I3222" s="184">
        <v>92.73</v>
      </c>
      <c r="J3222" s="184">
        <v>302.73</v>
      </c>
      <c r="K3222" s="185">
        <v>0</v>
      </c>
      <c r="L3222" s="185"/>
      <c r="M3222" s="186"/>
      <c r="N3222" s="61" t="s">
        <v>51</v>
      </c>
      <c r="P3222" s="175" t="s">
        <v>1223</v>
      </c>
      <c r="T3222" s="176"/>
    </row>
    <row r="3223" spans="1:20" s="61" customFormat="1" ht="17.25">
      <c r="A3223" s="183" t="s">
        <v>6684</v>
      </c>
      <c r="B3223" s="183" t="s">
        <v>6685</v>
      </c>
      <c r="C3223" s="183" t="s">
        <v>1223</v>
      </c>
      <c r="D3223" s="183" t="s">
        <v>1224</v>
      </c>
      <c r="E3223" s="184"/>
      <c r="F3223" s="184"/>
      <c r="G3223" s="185"/>
      <c r="H3223" s="185"/>
      <c r="I3223" s="184"/>
      <c r="J3223" s="184"/>
      <c r="K3223" s="185" t="s">
        <v>410</v>
      </c>
      <c r="L3223" s="185"/>
      <c r="M3223" s="186"/>
      <c r="N3223" s="61" t="s">
        <v>410</v>
      </c>
      <c r="P3223" s="175" t="s">
        <v>1223</v>
      </c>
      <c r="T3223" s="176"/>
    </row>
    <row r="3224" spans="1:20" s="61" customFormat="1" ht="17.25">
      <c r="A3224" s="183" t="s">
        <v>6686</v>
      </c>
      <c r="B3224" s="183" t="s">
        <v>6687</v>
      </c>
      <c r="C3224" s="183" t="s">
        <v>1223</v>
      </c>
      <c r="D3224" s="183" t="s">
        <v>1224</v>
      </c>
      <c r="E3224" s="184"/>
      <c r="F3224" s="184"/>
      <c r="G3224" s="185"/>
      <c r="H3224" s="185"/>
      <c r="I3224" s="184"/>
      <c r="J3224" s="184"/>
      <c r="K3224" s="185" t="s">
        <v>410</v>
      </c>
      <c r="L3224" s="185"/>
      <c r="M3224" s="186"/>
      <c r="N3224" s="61" t="s">
        <v>410</v>
      </c>
      <c r="P3224" s="175" t="s">
        <v>1223</v>
      </c>
      <c r="T3224" s="176"/>
    </row>
    <row r="3225" spans="1:20" s="61" customFormat="1" ht="17.25">
      <c r="A3225" s="183" t="s">
        <v>6688</v>
      </c>
      <c r="B3225" s="183" t="s">
        <v>6689</v>
      </c>
      <c r="C3225" s="183" t="s">
        <v>49</v>
      </c>
      <c r="D3225" s="183" t="s">
        <v>50</v>
      </c>
      <c r="E3225" s="184">
        <v>324</v>
      </c>
      <c r="F3225" s="184">
        <v>240</v>
      </c>
      <c r="G3225" s="185" t="s">
        <v>924</v>
      </c>
      <c r="H3225" s="185"/>
      <c r="I3225" s="184">
        <v>86.63</v>
      </c>
      <c r="J3225" s="184">
        <v>326.63</v>
      </c>
      <c r="K3225" s="185">
        <v>63</v>
      </c>
      <c r="L3225" s="185"/>
      <c r="M3225" s="186"/>
      <c r="N3225" s="61" t="s">
        <v>51</v>
      </c>
      <c r="P3225" s="175" t="s">
        <v>49</v>
      </c>
      <c r="T3225" s="176"/>
    </row>
    <row r="3226" spans="1:20" s="61" customFormat="1" ht="17.25">
      <c r="A3226" s="183" t="s">
        <v>6690</v>
      </c>
      <c r="B3226" s="183" t="s">
        <v>6691</v>
      </c>
      <c r="C3226" s="183" t="s">
        <v>49</v>
      </c>
      <c r="D3226" s="183" t="s">
        <v>50</v>
      </c>
      <c r="E3226" s="184">
        <v>299</v>
      </c>
      <c r="F3226" s="184">
        <v>270</v>
      </c>
      <c r="G3226" s="185" t="s">
        <v>137</v>
      </c>
      <c r="H3226" s="185"/>
      <c r="I3226" s="184">
        <v>96.13</v>
      </c>
      <c r="J3226" s="184">
        <v>366.13</v>
      </c>
      <c r="K3226" s="185">
        <v>15</v>
      </c>
      <c r="L3226" s="185"/>
      <c r="M3226" s="186"/>
      <c r="N3226" s="61" t="s">
        <v>51</v>
      </c>
      <c r="P3226" s="175" t="s">
        <v>49</v>
      </c>
      <c r="T3226" s="176"/>
    </row>
    <row r="3227" spans="1:20" s="61" customFormat="1" ht="17.25">
      <c r="A3227" s="183" t="s">
        <v>6692</v>
      </c>
      <c r="B3227" s="183" t="s">
        <v>6693</v>
      </c>
      <c r="C3227" s="183" t="s">
        <v>49</v>
      </c>
      <c r="D3227" s="183" t="s">
        <v>50</v>
      </c>
      <c r="E3227" s="184">
        <v>155</v>
      </c>
      <c r="F3227" s="184">
        <v>135</v>
      </c>
      <c r="G3227" s="185" t="s">
        <v>140</v>
      </c>
      <c r="H3227" s="185"/>
      <c r="I3227" s="184">
        <v>49.28</v>
      </c>
      <c r="J3227" s="184">
        <v>184.28</v>
      </c>
      <c r="K3227" s="185">
        <v>0</v>
      </c>
      <c r="L3227" s="185" t="s">
        <v>76</v>
      </c>
      <c r="M3227" s="186" t="s">
        <v>551</v>
      </c>
      <c r="N3227" s="61" t="s">
        <v>51</v>
      </c>
      <c r="P3227" s="175" t="s">
        <v>49</v>
      </c>
      <c r="T3227" s="176"/>
    </row>
    <row r="3228" spans="1:20" s="61" customFormat="1" ht="17.25">
      <c r="A3228" s="183" t="s">
        <v>6694</v>
      </c>
      <c r="B3228" s="183" t="s">
        <v>6695</v>
      </c>
      <c r="C3228" s="183" t="s">
        <v>49</v>
      </c>
      <c r="D3228" s="183" t="s">
        <v>50</v>
      </c>
      <c r="E3228" s="184">
        <v>155</v>
      </c>
      <c r="F3228" s="184">
        <v>135</v>
      </c>
      <c r="G3228" s="185" t="s">
        <v>140</v>
      </c>
      <c r="H3228" s="185"/>
      <c r="I3228" s="184">
        <v>49.28</v>
      </c>
      <c r="J3228" s="184">
        <v>184.28</v>
      </c>
      <c r="K3228" s="185">
        <v>23</v>
      </c>
      <c r="L3228" s="185" t="s">
        <v>76</v>
      </c>
      <c r="M3228" s="186" t="s">
        <v>551</v>
      </c>
      <c r="N3228" s="61" t="s">
        <v>51</v>
      </c>
      <c r="P3228" s="175" t="s">
        <v>49</v>
      </c>
      <c r="T3228" s="176"/>
    </row>
    <row r="3229" spans="1:20" s="61" customFormat="1" ht="17.25">
      <c r="A3229" s="183" t="s">
        <v>6696</v>
      </c>
      <c r="B3229" s="183" t="s">
        <v>6697</v>
      </c>
      <c r="C3229" s="183" t="s">
        <v>116</v>
      </c>
      <c r="D3229" s="183" t="s">
        <v>117</v>
      </c>
      <c r="E3229" s="184"/>
      <c r="F3229" s="184"/>
      <c r="G3229" s="185"/>
      <c r="H3229" s="185"/>
      <c r="I3229" s="184"/>
      <c r="J3229" s="184"/>
      <c r="K3229" s="185" t="s">
        <v>410</v>
      </c>
      <c r="L3229" s="185"/>
      <c r="M3229" s="186"/>
      <c r="N3229" s="61" t="s">
        <v>410</v>
      </c>
      <c r="P3229" s="175" t="s">
        <v>116</v>
      </c>
      <c r="T3229" s="176"/>
    </row>
    <row r="3230" spans="1:20" s="61" customFormat="1" ht="17.25">
      <c r="A3230" s="183" t="s">
        <v>6698</v>
      </c>
      <c r="B3230" s="183" t="s">
        <v>6699</v>
      </c>
      <c r="C3230" s="183" t="s">
        <v>116</v>
      </c>
      <c r="D3230" s="183" t="s">
        <v>117</v>
      </c>
      <c r="E3230" s="184">
        <v>247</v>
      </c>
      <c r="F3230" s="184">
        <v>170</v>
      </c>
      <c r="G3230" s="185" t="s">
        <v>421</v>
      </c>
      <c r="H3230" s="185"/>
      <c r="I3230" s="184">
        <v>91.97</v>
      </c>
      <c r="J3230" s="184">
        <v>261.97</v>
      </c>
      <c r="K3230" s="185">
        <v>50</v>
      </c>
      <c r="L3230" s="185"/>
      <c r="M3230" s="186"/>
      <c r="N3230" s="61" t="s">
        <v>51</v>
      </c>
      <c r="P3230" s="175" t="s">
        <v>116</v>
      </c>
      <c r="T3230" s="176"/>
    </row>
    <row r="3231" spans="1:20" s="61" customFormat="1" ht="17.25">
      <c r="A3231" s="183" t="s">
        <v>6700</v>
      </c>
      <c r="B3231" s="183" t="s">
        <v>6701</v>
      </c>
      <c r="C3231" s="183" t="s">
        <v>116</v>
      </c>
      <c r="D3231" s="183" t="s">
        <v>117</v>
      </c>
      <c r="E3231" s="184"/>
      <c r="F3231" s="184"/>
      <c r="G3231" s="185"/>
      <c r="H3231" s="185"/>
      <c r="I3231" s="184"/>
      <c r="J3231" s="184"/>
      <c r="K3231" s="185" t="s">
        <v>410</v>
      </c>
      <c r="L3231" s="185"/>
      <c r="M3231" s="186"/>
      <c r="N3231" s="61" t="s">
        <v>410</v>
      </c>
      <c r="P3231" s="175" t="s">
        <v>116</v>
      </c>
      <c r="T3231" s="176"/>
    </row>
    <row r="3232" spans="1:20" s="61" customFormat="1" ht="17.25">
      <c r="A3232" s="183" t="s">
        <v>6702</v>
      </c>
      <c r="B3232" s="183" t="s">
        <v>6703</v>
      </c>
      <c r="C3232" s="183" t="s">
        <v>116</v>
      </c>
      <c r="D3232" s="183" t="s">
        <v>117</v>
      </c>
      <c r="E3232" s="184">
        <v>249</v>
      </c>
      <c r="F3232" s="184">
        <v>160</v>
      </c>
      <c r="G3232" s="185" t="s">
        <v>1174</v>
      </c>
      <c r="H3232" s="185"/>
      <c r="I3232" s="184">
        <v>96.88</v>
      </c>
      <c r="J3232" s="184">
        <v>256.88</v>
      </c>
      <c r="K3232" s="185">
        <v>2</v>
      </c>
      <c r="L3232" s="185"/>
      <c r="M3232" s="186"/>
      <c r="N3232" s="61" t="s">
        <v>51</v>
      </c>
      <c r="P3232" s="175" t="s">
        <v>116</v>
      </c>
      <c r="T3232" s="176"/>
    </row>
    <row r="3233" spans="1:20" s="61" customFormat="1" ht="17.25">
      <c r="A3233" s="183" t="s">
        <v>6704</v>
      </c>
      <c r="B3233" s="183" t="s">
        <v>6703</v>
      </c>
      <c r="C3233" s="183" t="s">
        <v>116</v>
      </c>
      <c r="D3233" s="183" t="s">
        <v>117</v>
      </c>
      <c r="E3233" s="184"/>
      <c r="F3233" s="184"/>
      <c r="G3233" s="185"/>
      <c r="H3233" s="185"/>
      <c r="I3233" s="184"/>
      <c r="J3233" s="184"/>
      <c r="K3233" s="185" t="s">
        <v>410</v>
      </c>
      <c r="L3233" s="185"/>
      <c r="M3233" s="186"/>
      <c r="N3233" s="61" t="s">
        <v>410</v>
      </c>
      <c r="P3233" s="175" t="s">
        <v>116</v>
      </c>
      <c r="T3233" s="176"/>
    </row>
    <row r="3234" spans="1:20" s="61" customFormat="1" ht="17.25">
      <c r="A3234" s="183" t="s">
        <v>6705</v>
      </c>
      <c r="B3234" s="183" t="s">
        <v>6701</v>
      </c>
      <c r="C3234" s="183" t="s">
        <v>116</v>
      </c>
      <c r="D3234" s="183" t="s">
        <v>117</v>
      </c>
      <c r="E3234" s="184"/>
      <c r="F3234" s="184"/>
      <c r="G3234" s="185"/>
      <c r="H3234" s="185"/>
      <c r="I3234" s="184"/>
      <c r="J3234" s="184"/>
      <c r="K3234" s="185" t="s">
        <v>410</v>
      </c>
      <c r="L3234" s="185"/>
      <c r="M3234" s="186"/>
      <c r="N3234" s="61" t="s">
        <v>410</v>
      </c>
      <c r="P3234" s="175" t="s">
        <v>116</v>
      </c>
      <c r="T3234" s="176"/>
    </row>
    <row r="3235" spans="1:20" s="61" customFormat="1" ht="17.25">
      <c r="A3235" s="183" t="s">
        <v>6706</v>
      </c>
      <c r="B3235" s="183" t="s">
        <v>6707</v>
      </c>
      <c r="C3235" s="183" t="s">
        <v>49</v>
      </c>
      <c r="D3235" s="183" t="s">
        <v>50</v>
      </c>
      <c r="E3235" s="184">
        <v>199</v>
      </c>
      <c r="F3235" s="184">
        <v>175</v>
      </c>
      <c r="G3235" s="185" t="s">
        <v>140</v>
      </c>
      <c r="H3235" s="185"/>
      <c r="I3235" s="184">
        <v>100.76</v>
      </c>
      <c r="J3235" s="184">
        <v>275.76</v>
      </c>
      <c r="K3235" s="185">
        <v>0</v>
      </c>
      <c r="L3235" s="185"/>
      <c r="M3235" s="186"/>
      <c r="N3235" s="61" t="s">
        <v>51</v>
      </c>
      <c r="P3235" s="175" t="s">
        <v>49</v>
      </c>
      <c r="T3235" s="176"/>
    </row>
    <row r="3236" spans="1:20" s="61" customFormat="1" ht="17.25">
      <c r="A3236" s="183" t="s">
        <v>6708</v>
      </c>
      <c r="B3236" s="183" t="s">
        <v>6709</v>
      </c>
      <c r="C3236" s="183" t="s">
        <v>49</v>
      </c>
      <c r="D3236" s="183" t="s">
        <v>50</v>
      </c>
      <c r="E3236" s="184">
        <v>199</v>
      </c>
      <c r="F3236" s="184">
        <v>175</v>
      </c>
      <c r="G3236" s="185" t="s">
        <v>140</v>
      </c>
      <c r="H3236" s="185"/>
      <c r="I3236" s="184">
        <v>100.76</v>
      </c>
      <c r="J3236" s="184">
        <v>275.76</v>
      </c>
      <c r="K3236" s="185">
        <v>17</v>
      </c>
      <c r="L3236" s="185"/>
      <c r="M3236" s="186"/>
      <c r="N3236" s="61" t="s">
        <v>51</v>
      </c>
      <c r="P3236" s="175" t="s">
        <v>49</v>
      </c>
      <c r="T3236" s="176"/>
    </row>
    <row r="3237" spans="1:20" s="61" customFormat="1" ht="17.25">
      <c r="A3237" s="183" t="s">
        <v>6710</v>
      </c>
      <c r="B3237" s="183" t="s">
        <v>6711</v>
      </c>
      <c r="C3237" s="183" t="s">
        <v>49</v>
      </c>
      <c r="D3237" s="183" t="s">
        <v>50</v>
      </c>
      <c r="E3237" s="184"/>
      <c r="F3237" s="184"/>
      <c r="G3237" s="185"/>
      <c r="H3237" s="185"/>
      <c r="I3237" s="184"/>
      <c r="J3237" s="184"/>
      <c r="K3237" s="185" t="s">
        <v>410</v>
      </c>
      <c r="L3237" s="185"/>
      <c r="M3237" s="186"/>
      <c r="N3237" s="61" t="s">
        <v>410</v>
      </c>
      <c r="P3237" s="175" t="s">
        <v>49</v>
      </c>
      <c r="T3237" s="176"/>
    </row>
    <row r="3238" spans="1:20" s="61" customFormat="1" ht="17.25">
      <c r="A3238" s="183" t="s">
        <v>6712</v>
      </c>
      <c r="B3238" s="183" t="s">
        <v>6713</v>
      </c>
      <c r="C3238" s="183" t="s">
        <v>6177</v>
      </c>
      <c r="D3238" s="183" t="s">
        <v>6178</v>
      </c>
      <c r="E3238" s="184"/>
      <c r="F3238" s="184"/>
      <c r="G3238" s="185"/>
      <c r="H3238" s="185"/>
      <c r="I3238" s="184"/>
      <c r="J3238" s="184"/>
      <c r="K3238" s="185" t="s">
        <v>410</v>
      </c>
      <c r="L3238" s="185"/>
      <c r="M3238" s="186"/>
      <c r="N3238" s="61" t="s">
        <v>410</v>
      </c>
      <c r="P3238" s="175" t="s">
        <v>6177</v>
      </c>
      <c r="T3238" s="176"/>
    </row>
    <row r="3239" spans="1:20" s="61" customFormat="1" ht="17.25">
      <c r="A3239" s="183" t="s">
        <v>6714</v>
      </c>
      <c r="B3239" s="183" t="s">
        <v>6715</v>
      </c>
      <c r="C3239" s="183" t="s">
        <v>279</v>
      </c>
      <c r="D3239" s="183" t="s">
        <v>280</v>
      </c>
      <c r="E3239" s="184">
        <v>259</v>
      </c>
      <c r="F3239" s="184">
        <v>170</v>
      </c>
      <c r="G3239" s="185" t="s">
        <v>993</v>
      </c>
      <c r="H3239" s="185"/>
      <c r="I3239" s="184">
        <v>104.05</v>
      </c>
      <c r="J3239" s="184">
        <v>274.05</v>
      </c>
      <c r="K3239" s="185">
        <v>0</v>
      </c>
      <c r="L3239" s="185"/>
      <c r="M3239" s="186"/>
      <c r="N3239" s="61" t="s">
        <v>51</v>
      </c>
      <c r="P3239" s="175" t="s">
        <v>279</v>
      </c>
      <c r="T3239" s="176"/>
    </row>
    <row r="3240" spans="1:20" s="61" customFormat="1" ht="17.25">
      <c r="A3240" s="183" t="s">
        <v>6716</v>
      </c>
      <c r="B3240" s="183" t="s">
        <v>6717</v>
      </c>
      <c r="C3240" s="183" t="s">
        <v>279</v>
      </c>
      <c r="D3240" s="183" t="s">
        <v>280</v>
      </c>
      <c r="E3240" s="184">
        <v>259</v>
      </c>
      <c r="F3240" s="184">
        <v>170</v>
      </c>
      <c r="G3240" s="185" t="s">
        <v>993</v>
      </c>
      <c r="H3240" s="185"/>
      <c r="I3240" s="184">
        <v>104.05</v>
      </c>
      <c r="J3240" s="184">
        <v>274.05</v>
      </c>
      <c r="K3240" s="185">
        <v>0</v>
      </c>
      <c r="L3240" s="185"/>
      <c r="M3240" s="186"/>
      <c r="N3240" s="61" t="s">
        <v>51</v>
      </c>
      <c r="P3240" s="175" t="s">
        <v>279</v>
      </c>
      <c r="T3240" s="176"/>
    </row>
    <row r="3241" spans="1:20" s="61" customFormat="1" ht="17.25">
      <c r="A3241" s="183" t="s">
        <v>6718</v>
      </c>
      <c r="B3241" s="183" t="s">
        <v>6719</v>
      </c>
      <c r="C3241" s="183" t="s">
        <v>279</v>
      </c>
      <c r="D3241" s="183" t="s">
        <v>280</v>
      </c>
      <c r="E3241" s="184">
        <v>259</v>
      </c>
      <c r="F3241" s="184">
        <v>170</v>
      </c>
      <c r="G3241" s="185" t="s">
        <v>993</v>
      </c>
      <c r="H3241" s="185"/>
      <c r="I3241" s="184">
        <v>104.05</v>
      </c>
      <c r="J3241" s="184">
        <v>274.05</v>
      </c>
      <c r="K3241" s="185">
        <v>0</v>
      </c>
      <c r="L3241" s="185"/>
      <c r="M3241" s="186"/>
      <c r="N3241" s="61" t="s">
        <v>51</v>
      </c>
      <c r="P3241" s="175" t="s">
        <v>279</v>
      </c>
      <c r="T3241" s="176"/>
    </row>
    <row r="3242" spans="1:20" s="61" customFormat="1" ht="17.25">
      <c r="A3242" s="183" t="s">
        <v>6720</v>
      </c>
      <c r="B3242" s="183" t="s">
        <v>6721</v>
      </c>
      <c r="C3242" s="183" t="s">
        <v>279</v>
      </c>
      <c r="D3242" s="183" t="s">
        <v>280</v>
      </c>
      <c r="E3242" s="184">
        <v>259</v>
      </c>
      <c r="F3242" s="184">
        <v>170</v>
      </c>
      <c r="G3242" s="188" t="s">
        <v>993</v>
      </c>
      <c r="H3242" s="185"/>
      <c r="I3242" s="184">
        <v>104.05</v>
      </c>
      <c r="J3242" s="184">
        <v>274.05</v>
      </c>
      <c r="K3242" s="185">
        <v>18</v>
      </c>
      <c r="L3242" s="185"/>
      <c r="M3242" s="186"/>
      <c r="N3242" s="61" t="s">
        <v>51</v>
      </c>
      <c r="P3242" s="175" t="s">
        <v>279</v>
      </c>
      <c r="T3242" s="176"/>
    </row>
    <row r="3243" spans="1:20" s="61" customFormat="1" ht="17.25">
      <c r="A3243" s="183" t="s">
        <v>6722</v>
      </c>
      <c r="B3243" s="183" t="s">
        <v>6723</v>
      </c>
      <c r="C3243" s="183" t="s">
        <v>6724</v>
      </c>
      <c r="D3243" s="183" t="s">
        <v>6725</v>
      </c>
      <c r="E3243" s="184"/>
      <c r="F3243" s="184"/>
      <c r="G3243" s="188"/>
      <c r="H3243" s="185"/>
      <c r="I3243" s="184"/>
      <c r="J3243" s="184"/>
      <c r="K3243" s="183" t="s">
        <v>410</v>
      </c>
      <c r="L3243" s="183"/>
      <c r="M3243" s="186"/>
      <c r="N3243" s="61" t="s">
        <v>410</v>
      </c>
      <c r="P3243" s="175" t="s">
        <v>6724</v>
      </c>
      <c r="T3243" s="176"/>
    </row>
    <row r="3244" spans="1:20" s="61" customFormat="1" ht="17.25">
      <c r="A3244" s="183" t="s">
        <v>6726</v>
      </c>
      <c r="B3244" s="183" t="s">
        <v>6727</v>
      </c>
      <c r="C3244" s="183" t="s">
        <v>6728</v>
      </c>
      <c r="D3244" s="183" t="s">
        <v>6729</v>
      </c>
      <c r="E3244" s="184"/>
      <c r="F3244" s="184"/>
      <c r="G3244" s="188"/>
      <c r="H3244" s="185"/>
      <c r="I3244" s="184"/>
      <c r="J3244" s="184"/>
      <c r="K3244" s="185" t="s">
        <v>410</v>
      </c>
      <c r="L3244" s="185"/>
      <c r="M3244" s="186"/>
      <c r="N3244" s="61" t="s">
        <v>410</v>
      </c>
      <c r="P3244" s="175" t="s">
        <v>6728</v>
      </c>
      <c r="T3244" s="176"/>
    </row>
    <row r="3245" spans="1:20" s="61" customFormat="1" ht="17.25">
      <c r="A3245" s="183" t="s">
        <v>6730</v>
      </c>
      <c r="B3245" s="183" t="s">
        <v>6727</v>
      </c>
      <c r="C3245" s="183" t="s">
        <v>6728</v>
      </c>
      <c r="D3245" s="183" t="s">
        <v>6729</v>
      </c>
      <c r="E3245" s="184"/>
      <c r="F3245" s="184"/>
      <c r="G3245" s="188"/>
      <c r="H3245" s="185"/>
      <c r="I3245" s="184"/>
      <c r="J3245" s="184"/>
      <c r="K3245" s="185" t="s">
        <v>410</v>
      </c>
      <c r="L3245" s="185"/>
      <c r="M3245" s="186"/>
      <c r="N3245" s="61" t="s">
        <v>410</v>
      </c>
      <c r="P3245" s="175" t="s">
        <v>6728</v>
      </c>
      <c r="T3245" s="176"/>
    </row>
    <row r="3246" spans="1:20" s="61" customFormat="1" ht="17.25">
      <c r="A3246" s="183" t="s">
        <v>6731</v>
      </c>
      <c r="B3246" s="183" t="s">
        <v>6727</v>
      </c>
      <c r="C3246" s="183" t="s">
        <v>6728</v>
      </c>
      <c r="D3246" s="183" t="s">
        <v>6729</v>
      </c>
      <c r="E3246" s="184"/>
      <c r="F3246" s="184"/>
      <c r="G3246" s="188"/>
      <c r="H3246" s="185"/>
      <c r="I3246" s="184"/>
      <c r="J3246" s="184"/>
      <c r="K3246" s="185" t="s">
        <v>410</v>
      </c>
      <c r="L3246" s="185"/>
      <c r="M3246" s="186"/>
      <c r="N3246" s="61" t="s">
        <v>410</v>
      </c>
      <c r="P3246" s="175" t="s">
        <v>6728</v>
      </c>
      <c r="T3246" s="176"/>
    </row>
    <row r="3247" spans="1:20" s="61" customFormat="1" ht="17.25">
      <c r="A3247" s="183" t="s">
        <v>6732</v>
      </c>
      <c r="B3247" s="183" t="s">
        <v>6733</v>
      </c>
      <c r="C3247" s="183" t="s">
        <v>241</v>
      </c>
      <c r="D3247" s="183" t="s">
        <v>242</v>
      </c>
      <c r="E3247" s="184"/>
      <c r="F3247" s="184"/>
      <c r="G3247" s="188"/>
      <c r="H3247" s="185"/>
      <c r="I3247" s="184"/>
      <c r="J3247" s="184"/>
      <c r="K3247" s="185" t="s">
        <v>410</v>
      </c>
      <c r="L3247" s="185"/>
      <c r="M3247" s="186"/>
      <c r="N3247" s="61" t="s">
        <v>410</v>
      </c>
      <c r="P3247" s="175" t="s">
        <v>241</v>
      </c>
      <c r="T3247" s="176"/>
    </row>
    <row r="3248" spans="1:20" s="61" customFormat="1" ht="17.25">
      <c r="A3248" s="183" t="s">
        <v>6734</v>
      </c>
      <c r="B3248" s="183" t="s">
        <v>6735</v>
      </c>
      <c r="C3248" s="183" t="s">
        <v>241</v>
      </c>
      <c r="D3248" s="183" t="s">
        <v>242</v>
      </c>
      <c r="E3248" s="184"/>
      <c r="F3248" s="184"/>
      <c r="G3248" s="188"/>
      <c r="H3248" s="185"/>
      <c r="I3248" s="184"/>
      <c r="J3248" s="184"/>
      <c r="K3248" s="185" t="s">
        <v>410</v>
      </c>
      <c r="L3248" s="185"/>
      <c r="M3248" s="186"/>
      <c r="N3248" s="61" t="s">
        <v>410</v>
      </c>
      <c r="P3248" s="175" t="s">
        <v>241</v>
      </c>
      <c r="T3248" s="176"/>
    </row>
    <row r="3249" spans="1:20" s="61" customFormat="1" ht="17.25">
      <c r="A3249" s="183" t="s">
        <v>6736</v>
      </c>
      <c r="B3249" s="183" t="s">
        <v>6737</v>
      </c>
      <c r="C3249" s="183" t="s">
        <v>241</v>
      </c>
      <c r="D3249" s="183" t="s">
        <v>242</v>
      </c>
      <c r="E3249" s="184"/>
      <c r="F3249" s="184"/>
      <c r="G3249" s="188"/>
      <c r="H3249" s="185"/>
      <c r="I3249" s="184"/>
      <c r="J3249" s="184"/>
      <c r="K3249" s="185" t="s">
        <v>410</v>
      </c>
      <c r="L3249" s="185"/>
      <c r="M3249" s="186"/>
      <c r="N3249" s="61" t="s">
        <v>410</v>
      </c>
      <c r="P3249" s="175" t="s">
        <v>241</v>
      </c>
      <c r="T3249" s="176"/>
    </row>
    <row r="3250" spans="1:20" s="61" customFormat="1" ht="17.25">
      <c r="A3250" s="183" t="s">
        <v>6738</v>
      </c>
      <c r="B3250" s="183" t="s">
        <v>6739</v>
      </c>
      <c r="C3250" s="183" t="s">
        <v>241</v>
      </c>
      <c r="D3250" s="183" t="s">
        <v>242</v>
      </c>
      <c r="E3250" s="184"/>
      <c r="F3250" s="184"/>
      <c r="G3250" s="188"/>
      <c r="H3250" s="185"/>
      <c r="I3250" s="184"/>
      <c r="J3250" s="184"/>
      <c r="K3250" s="183" t="s">
        <v>410</v>
      </c>
      <c r="L3250" s="183"/>
      <c r="M3250" s="186"/>
      <c r="N3250" s="61" t="s">
        <v>410</v>
      </c>
      <c r="P3250" s="175" t="s">
        <v>241</v>
      </c>
      <c r="T3250" s="176"/>
    </row>
    <row r="3251" spans="1:20" s="61" customFormat="1" ht="17.25">
      <c r="A3251" s="183" t="s">
        <v>6740</v>
      </c>
      <c r="B3251" s="183" t="s">
        <v>6741</v>
      </c>
      <c r="C3251" s="183" t="s">
        <v>241</v>
      </c>
      <c r="D3251" s="183" t="s">
        <v>242</v>
      </c>
      <c r="E3251" s="184"/>
      <c r="F3251" s="184"/>
      <c r="G3251" s="188"/>
      <c r="H3251" s="185"/>
      <c r="I3251" s="184"/>
      <c r="J3251" s="184"/>
      <c r="K3251" s="185" t="s">
        <v>410</v>
      </c>
      <c r="L3251" s="185"/>
      <c r="M3251" s="186"/>
      <c r="N3251" s="61" t="s">
        <v>410</v>
      </c>
      <c r="P3251" s="175" t="s">
        <v>241</v>
      </c>
      <c r="T3251" s="176"/>
    </row>
    <row r="3252" spans="1:20" s="61" customFormat="1" ht="17.25">
      <c r="A3252" s="183" t="s">
        <v>6742</v>
      </c>
      <c r="B3252" s="183" t="s">
        <v>6743</v>
      </c>
      <c r="C3252" s="183" t="s">
        <v>241</v>
      </c>
      <c r="D3252" s="183" t="s">
        <v>242</v>
      </c>
      <c r="E3252" s="184"/>
      <c r="F3252" s="184"/>
      <c r="G3252" s="185"/>
      <c r="H3252" s="185"/>
      <c r="I3252" s="184"/>
      <c r="J3252" s="184"/>
      <c r="K3252" s="185" t="s">
        <v>410</v>
      </c>
      <c r="L3252" s="185"/>
      <c r="M3252" s="186"/>
      <c r="N3252" s="61" t="s">
        <v>410</v>
      </c>
      <c r="P3252" s="175" t="s">
        <v>241</v>
      </c>
      <c r="T3252" s="176"/>
    </row>
    <row r="3253" spans="1:20" s="61" customFormat="1" ht="17.25">
      <c r="A3253" s="183" t="s">
        <v>6744</v>
      </c>
      <c r="B3253" s="183" t="s">
        <v>6745</v>
      </c>
      <c r="C3253" s="183" t="s">
        <v>49</v>
      </c>
      <c r="D3253" s="183" t="s">
        <v>50</v>
      </c>
      <c r="E3253" s="184"/>
      <c r="F3253" s="184"/>
      <c r="G3253" s="185"/>
      <c r="H3253" s="185"/>
      <c r="I3253" s="184"/>
      <c r="J3253" s="184"/>
      <c r="K3253" s="185" t="s">
        <v>410</v>
      </c>
      <c r="L3253" s="185"/>
      <c r="M3253" s="186"/>
      <c r="N3253" s="61" t="s">
        <v>410</v>
      </c>
      <c r="P3253" s="175" t="s">
        <v>49</v>
      </c>
      <c r="T3253" s="176"/>
    </row>
    <row r="3254" spans="1:20" s="61" customFormat="1" ht="17.25">
      <c r="A3254" s="183" t="s">
        <v>6746</v>
      </c>
      <c r="B3254" s="183" t="s">
        <v>6747</v>
      </c>
      <c r="C3254" s="183" t="s">
        <v>49</v>
      </c>
      <c r="D3254" s="183" t="s">
        <v>50</v>
      </c>
      <c r="E3254" s="184"/>
      <c r="F3254" s="184"/>
      <c r="G3254" s="185"/>
      <c r="H3254" s="185"/>
      <c r="I3254" s="184"/>
      <c r="J3254" s="184"/>
      <c r="K3254" s="185" t="s">
        <v>410</v>
      </c>
      <c r="L3254" s="185"/>
      <c r="M3254" s="186"/>
      <c r="N3254" s="61" t="s">
        <v>410</v>
      </c>
      <c r="P3254" s="175" t="s">
        <v>49</v>
      </c>
      <c r="T3254" s="176"/>
    </row>
    <row r="3255" spans="1:20" s="61" customFormat="1" ht="17.25">
      <c r="A3255" s="183" t="s">
        <v>6748</v>
      </c>
      <c r="B3255" s="183" t="s">
        <v>6749</v>
      </c>
      <c r="C3255" s="183" t="s">
        <v>985</v>
      </c>
      <c r="D3255" s="183" t="s">
        <v>986</v>
      </c>
      <c r="E3255" s="184"/>
      <c r="F3255" s="184"/>
      <c r="G3255" s="185"/>
      <c r="H3255" s="185"/>
      <c r="I3255" s="184"/>
      <c r="J3255" s="184"/>
      <c r="K3255" s="185" t="s">
        <v>410</v>
      </c>
      <c r="L3255" s="185"/>
      <c r="M3255" s="186"/>
      <c r="N3255" s="61" t="s">
        <v>410</v>
      </c>
      <c r="P3255" s="175" t="s">
        <v>985</v>
      </c>
      <c r="T3255" s="176"/>
    </row>
    <row r="3256" spans="1:20" s="61" customFormat="1" ht="17.25">
      <c r="A3256" s="183" t="s">
        <v>6750</v>
      </c>
      <c r="B3256" s="183" t="s">
        <v>6751</v>
      </c>
      <c r="C3256" s="183" t="s">
        <v>985</v>
      </c>
      <c r="D3256" s="183" t="s">
        <v>986</v>
      </c>
      <c r="E3256" s="184"/>
      <c r="F3256" s="184"/>
      <c r="G3256" s="185"/>
      <c r="H3256" s="185"/>
      <c r="I3256" s="184"/>
      <c r="J3256" s="184"/>
      <c r="K3256" s="185" t="s">
        <v>410</v>
      </c>
      <c r="L3256" s="185"/>
      <c r="M3256" s="186"/>
      <c r="N3256" s="61" t="s">
        <v>410</v>
      </c>
      <c r="P3256" s="175" t="s">
        <v>985</v>
      </c>
      <c r="T3256" s="176"/>
    </row>
    <row r="3257" spans="1:20" s="61" customFormat="1" ht="17.25">
      <c r="A3257" s="183" t="s">
        <v>6752</v>
      </c>
      <c r="B3257" s="183" t="s">
        <v>6753</v>
      </c>
      <c r="C3257" s="183" t="s">
        <v>5620</v>
      </c>
      <c r="D3257" s="183" t="s">
        <v>5621</v>
      </c>
      <c r="E3257" s="184"/>
      <c r="F3257" s="184"/>
      <c r="G3257" s="185"/>
      <c r="H3257" s="185"/>
      <c r="I3257" s="184"/>
      <c r="J3257" s="184"/>
      <c r="K3257" s="185" t="s">
        <v>410</v>
      </c>
      <c r="L3257" s="185"/>
      <c r="M3257" s="186"/>
      <c r="N3257" s="61" t="s">
        <v>410</v>
      </c>
      <c r="P3257" s="175" t="s">
        <v>5620</v>
      </c>
      <c r="T3257" s="176"/>
    </row>
    <row r="3258" spans="1:20" s="61" customFormat="1" ht="17.25">
      <c r="A3258" s="183" t="s">
        <v>6754</v>
      </c>
      <c r="B3258" s="183" t="s">
        <v>6755</v>
      </c>
      <c r="C3258" s="183" t="s">
        <v>5620</v>
      </c>
      <c r="D3258" s="183" t="s">
        <v>5621</v>
      </c>
      <c r="E3258" s="184"/>
      <c r="F3258" s="184"/>
      <c r="G3258" s="185"/>
      <c r="H3258" s="185"/>
      <c r="I3258" s="184"/>
      <c r="J3258" s="184"/>
      <c r="K3258" s="185" t="s">
        <v>410</v>
      </c>
      <c r="L3258" s="185"/>
      <c r="M3258" s="186"/>
      <c r="N3258" s="61" t="s">
        <v>410</v>
      </c>
      <c r="P3258" s="175" t="s">
        <v>5620</v>
      </c>
      <c r="T3258" s="176"/>
    </row>
    <row r="3259" spans="1:20" s="61" customFormat="1" ht="17.25">
      <c r="A3259" s="183" t="s">
        <v>6756</v>
      </c>
      <c r="B3259" s="183" t="s">
        <v>6757</v>
      </c>
      <c r="C3259" s="183" t="s">
        <v>5620</v>
      </c>
      <c r="D3259" s="183" t="s">
        <v>5621</v>
      </c>
      <c r="E3259" s="184"/>
      <c r="F3259" s="184"/>
      <c r="G3259" s="185"/>
      <c r="H3259" s="185"/>
      <c r="I3259" s="184"/>
      <c r="J3259" s="184"/>
      <c r="K3259" s="185" t="s">
        <v>410</v>
      </c>
      <c r="L3259" s="185"/>
      <c r="M3259" s="186"/>
      <c r="N3259" s="61" t="s">
        <v>410</v>
      </c>
      <c r="P3259" s="175" t="s">
        <v>5620</v>
      </c>
      <c r="T3259" s="176"/>
    </row>
    <row r="3260" spans="1:20" s="61" customFormat="1" ht="17.25">
      <c r="A3260" s="183" t="s">
        <v>6758</v>
      </c>
      <c r="B3260" s="183" t="s">
        <v>6759</v>
      </c>
      <c r="C3260" s="183" t="s">
        <v>5620</v>
      </c>
      <c r="D3260" s="183" t="s">
        <v>5621</v>
      </c>
      <c r="E3260" s="184"/>
      <c r="F3260" s="184"/>
      <c r="G3260" s="185"/>
      <c r="H3260" s="185"/>
      <c r="I3260" s="184"/>
      <c r="J3260" s="184"/>
      <c r="K3260" s="185" t="s">
        <v>410</v>
      </c>
      <c r="L3260" s="185"/>
      <c r="M3260" s="186"/>
      <c r="N3260" s="61" t="s">
        <v>410</v>
      </c>
      <c r="P3260" s="175" t="s">
        <v>5620</v>
      </c>
      <c r="T3260" s="176"/>
    </row>
    <row r="3261" spans="1:20" s="61" customFormat="1" ht="17.25">
      <c r="A3261" s="183" t="s">
        <v>6760</v>
      </c>
      <c r="B3261" s="183" t="s">
        <v>6761</v>
      </c>
      <c r="C3261" s="183" t="s">
        <v>49</v>
      </c>
      <c r="D3261" s="183" t="s">
        <v>50</v>
      </c>
      <c r="E3261" s="184"/>
      <c r="F3261" s="184"/>
      <c r="G3261" s="185"/>
      <c r="H3261" s="185"/>
      <c r="I3261" s="184"/>
      <c r="J3261" s="184"/>
      <c r="K3261" s="185" t="s">
        <v>410</v>
      </c>
      <c r="L3261" s="185"/>
      <c r="M3261" s="186"/>
      <c r="N3261" s="61" t="s">
        <v>410</v>
      </c>
      <c r="P3261" s="175" t="s">
        <v>49</v>
      </c>
      <c r="T3261" s="176"/>
    </row>
    <row r="3262" spans="1:20" s="61" customFormat="1" ht="17.25">
      <c r="A3262" s="183" t="s">
        <v>6762</v>
      </c>
      <c r="B3262" s="183" t="s">
        <v>6763</v>
      </c>
      <c r="C3262" s="183" t="s">
        <v>49</v>
      </c>
      <c r="D3262" s="183" t="s">
        <v>50</v>
      </c>
      <c r="E3262" s="184"/>
      <c r="F3262" s="184"/>
      <c r="G3262" s="185"/>
      <c r="H3262" s="185"/>
      <c r="I3262" s="184"/>
      <c r="J3262" s="184"/>
      <c r="K3262" s="185" t="s">
        <v>410</v>
      </c>
      <c r="L3262" s="185"/>
      <c r="M3262" s="186"/>
      <c r="N3262" s="61" t="s">
        <v>410</v>
      </c>
      <c r="P3262" s="175" t="s">
        <v>49</v>
      </c>
      <c r="T3262" s="176"/>
    </row>
    <row r="3263" spans="1:20" s="61" customFormat="1" ht="17.25">
      <c r="A3263" s="183" t="s">
        <v>6764</v>
      </c>
      <c r="B3263" s="183" t="s">
        <v>6765</v>
      </c>
      <c r="C3263" s="183" t="s">
        <v>49</v>
      </c>
      <c r="D3263" s="183" t="s">
        <v>50</v>
      </c>
      <c r="E3263" s="184">
        <v>245</v>
      </c>
      <c r="F3263" s="184">
        <v>210</v>
      </c>
      <c r="G3263" s="185" t="s">
        <v>88</v>
      </c>
      <c r="H3263" s="185"/>
      <c r="I3263" s="184">
        <v>54.49</v>
      </c>
      <c r="J3263" s="184">
        <v>264.49</v>
      </c>
      <c r="K3263" s="185">
        <v>0</v>
      </c>
      <c r="L3263" s="185"/>
      <c r="M3263" s="186"/>
      <c r="N3263" s="61" t="s">
        <v>51</v>
      </c>
      <c r="P3263" s="175" t="s">
        <v>49</v>
      </c>
      <c r="T3263" s="176"/>
    </row>
    <row r="3264" spans="1:20" s="61" customFormat="1" ht="17.25">
      <c r="A3264" s="183" t="s">
        <v>6766</v>
      </c>
      <c r="B3264" s="183" t="s">
        <v>6767</v>
      </c>
      <c r="C3264" s="183" t="s">
        <v>49</v>
      </c>
      <c r="D3264" s="183" t="s">
        <v>50</v>
      </c>
      <c r="E3264" s="184">
        <v>225</v>
      </c>
      <c r="F3264" s="184">
        <v>170</v>
      </c>
      <c r="G3264" s="185" t="s">
        <v>180</v>
      </c>
      <c r="H3264" s="185"/>
      <c r="I3264" s="184">
        <v>49.14</v>
      </c>
      <c r="J3264" s="184">
        <v>219.14</v>
      </c>
      <c r="K3264" s="185">
        <v>0</v>
      </c>
      <c r="L3264" s="185"/>
      <c r="M3264" s="186"/>
      <c r="N3264" s="61" t="s">
        <v>51</v>
      </c>
      <c r="P3264" s="175" t="s">
        <v>49</v>
      </c>
      <c r="T3264" s="176"/>
    </row>
    <row r="3265" spans="1:20" s="61" customFormat="1" ht="17.25">
      <c r="A3265" s="183" t="s">
        <v>6768</v>
      </c>
      <c r="B3265" s="183" t="s">
        <v>6769</v>
      </c>
      <c r="C3265" s="183" t="s">
        <v>727</v>
      </c>
      <c r="D3265" s="183" t="s">
        <v>728</v>
      </c>
      <c r="E3265" s="184"/>
      <c r="F3265" s="184"/>
      <c r="G3265" s="185"/>
      <c r="H3265" s="185"/>
      <c r="I3265" s="184"/>
      <c r="J3265" s="184"/>
      <c r="K3265" s="185" t="s">
        <v>410</v>
      </c>
      <c r="L3265" s="185"/>
      <c r="M3265" s="186"/>
      <c r="N3265" s="61" t="s">
        <v>410</v>
      </c>
      <c r="P3265" s="175" t="s">
        <v>727</v>
      </c>
      <c r="T3265" s="176"/>
    </row>
    <row r="3266" spans="1:20" s="61" customFormat="1" ht="17.25">
      <c r="A3266" s="183" t="s">
        <v>6770</v>
      </c>
      <c r="B3266" s="183" t="s">
        <v>6771</v>
      </c>
      <c r="C3266" s="183" t="s">
        <v>727</v>
      </c>
      <c r="D3266" s="183" t="s">
        <v>728</v>
      </c>
      <c r="E3266" s="184"/>
      <c r="F3266" s="184"/>
      <c r="G3266" s="185"/>
      <c r="H3266" s="185"/>
      <c r="I3266" s="184"/>
      <c r="J3266" s="184"/>
      <c r="K3266" s="185" t="s">
        <v>410</v>
      </c>
      <c r="L3266" s="185"/>
      <c r="M3266" s="186"/>
      <c r="N3266" s="61" t="s">
        <v>410</v>
      </c>
      <c r="P3266" s="175" t="s">
        <v>727</v>
      </c>
      <c r="T3266" s="176"/>
    </row>
    <row r="3267" spans="1:20" s="61" customFormat="1" ht="17.25">
      <c r="A3267" s="183" t="s">
        <v>6772</v>
      </c>
      <c r="B3267" s="183" t="s">
        <v>6773</v>
      </c>
      <c r="C3267" s="183" t="s">
        <v>116</v>
      </c>
      <c r="D3267" s="183" t="s">
        <v>117</v>
      </c>
      <c r="E3267" s="184"/>
      <c r="F3267" s="184"/>
      <c r="G3267" s="185"/>
      <c r="H3267" s="185"/>
      <c r="I3267" s="184"/>
      <c r="J3267" s="184"/>
      <c r="K3267" s="185" t="s">
        <v>410</v>
      </c>
      <c r="L3267" s="185"/>
      <c r="M3267" s="186"/>
      <c r="N3267" s="61" t="s">
        <v>410</v>
      </c>
      <c r="P3267" s="175" t="s">
        <v>116</v>
      </c>
      <c r="T3267" s="176"/>
    </row>
    <row r="3268" spans="1:20" s="61" customFormat="1" ht="17.25">
      <c r="A3268" s="183" t="s">
        <v>6774</v>
      </c>
      <c r="B3268" s="183" t="s">
        <v>6775</v>
      </c>
      <c r="C3268" s="183" t="s">
        <v>116</v>
      </c>
      <c r="D3268" s="183" t="s">
        <v>117</v>
      </c>
      <c r="E3268" s="184"/>
      <c r="F3268" s="184"/>
      <c r="G3268" s="185"/>
      <c r="H3268" s="185"/>
      <c r="I3268" s="184"/>
      <c r="J3268" s="184"/>
      <c r="K3268" s="185" t="s">
        <v>410</v>
      </c>
      <c r="L3268" s="185"/>
      <c r="M3268" s="186"/>
      <c r="N3268" s="61" t="s">
        <v>410</v>
      </c>
      <c r="P3268" s="175" t="s">
        <v>116</v>
      </c>
      <c r="T3268" s="176"/>
    </row>
    <row r="3269" spans="1:20" s="61" customFormat="1" ht="17.25">
      <c r="A3269" s="183" t="s">
        <v>6776</v>
      </c>
      <c r="B3269" s="183" t="s">
        <v>6777</v>
      </c>
      <c r="C3269" s="183" t="s">
        <v>116</v>
      </c>
      <c r="D3269" s="183" t="s">
        <v>117</v>
      </c>
      <c r="E3269" s="184"/>
      <c r="F3269" s="184"/>
      <c r="G3269" s="185"/>
      <c r="H3269" s="185"/>
      <c r="I3269" s="184"/>
      <c r="J3269" s="184"/>
      <c r="K3269" s="185" t="s">
        <v>410</v>
      </c>
      <c r="L3269" s="185"/>
      <c r="M3269" s="186"/>
      <c r="N3269" s="61" t="s">
        <v>410</v>
      </c>
      <c r="P3269" s="175" t="s">
        <v>116</v>
      </c>
      <c r="T3269" s="176"/>
    </row>
    <row r="3270" spans="1:20" s="61" customFormat="1" ht="17.25">
      <c r="A3270" s="183" t="s">
        <v>6778</v>
      </c>
      <c r="B3270" s="183" t="s">
        <v>6779</v>
      </c>
      <c r="C3270" s="183" t="s">
        <v>116</v>
      </c>
      <c r="D3270" s="183" t="s">
        <v>117</v>
      </c>
      <c r="E3270" s="184"/>
      <c r="F3270" s="184"/>
      <c r="G3270" s="185"/>
      <c r="H3270" s="185"/>
      <c r="I3270" s="184"/>
      <c r="J3270" s="184"/>
      <c r="K3270" s="185" t="s">
        <v>410</v>
      </c>
      <c r="L3270" s="185"/>
      <c r="M3270" s="186"/>
      <c r="N3270" s="61" t="s">
        <v>410</v>
      </c>
      <c r="P3270" s="175" t="s">
        <v>116</v>
      </c>
      <c r="T3270" s="176"/>
    </row>
    <row r="3271" spans="1:20" s="61" customFormat="1" ht="17.25">
      <c r="A3271" s="183" t="s">
        <v>6780</v>
      </c>
      <c r="B3271" s="183" t="s">
        <v>6781</v>
      </c>
      <c r="C3271" s="183" t="s">
        <v>1223</v>
      </c>
      <c r="D3271" s="183" t="s">
        <v>1224</v>
      </c>
      <c r="E3271" s="184"/>
      <c r="F3271" s="184"/>
      <c r="G3271" s="188"/>
      <c r="H3271" s="185"/>
      <c r="I3271" s="184"/>
      <c r="J3271" s="184"/>
      <c r="K3271" s="185" t="s">
        <v>410</v>
      </c>
      <c r="L3271" s="185"/>
      <c r="M3271" s="186"/>
      <c r="N3271" s="61" t="s">
        <v>410</v>
      </c>
      <c r="P3271" s="175" t="s">
        <v>1223</v>
      </c>
      <c r="T3271" s="176"/>
    </row>
    <row r="3272" spans="1:20" s="61" customFormat="1" ht="17.25">
      <c r="A3272" s="183" t="s">
        <v>6782</v>
      </c>
      <c r="B3272" s="183" t="s">
        <v>6783</v>
      </c>
      <c r="C3272" s="183" t="s">
        <v>1223</v>
      </c>
      <c r="D3272" s="183" t="s">
        <v>1224</v>
      </c>
      <c r="E3272" s="184"/>
      <c r="F3272" s="184"/>
      <c r="G3272" s="185"/>
      <c r="H3272" s="185"/>
      <c r="I3272" s="184"/>
      <c r="J3272" s="184"/>
      <c r="K3272" s="185" t="s">
        <v>410</v>
      </c>
      <c r="L3272" s="185"/>
      <c r="M3272" s="186"/>
      <c r="N3272" s="61" t="s">
        <v>410</v>
      </c>
      <c r="P3272" s="175" t="s">
        <v>1223</v>
      </c>
      <c r="T3272" s="176"/>
    </row>
    <row r="3273" spans="1:20" s="61" customFormat="1" ht="17.25">
      <c r="A3273" s="183" t="s">
        <v>6784</v>
      </c>
      <c r="B3273" s="183" t="s">
        <v>6785</v>
      </c>
      <c r="C3273" s="183" t="s">
        <v>1223</v>
      </c>
      <c r="D3273" s="183" t="s">
        <v>1224</v>
      </c>
      <c r="E3273" s="184"/>
      <c r="F3273" s="184"/>
      <c r="G3273" s="188"/>
      <c r="H3273" s="183"/>
      <c r="I3273" s="184"/>
      <c r="J3273" s="184"/>
      <c r="K3273" s="183" t="s">
        <v>410</v>
      </c>
      <c r="L3273" s="183"/>
      <c r="M3273" s="186"/>
      <c r="N3273" s="61" t="s">
        <v>410</v>
      </c>
      <c r="P3273" s="175" t="s">
        <v>1223</v>
      </c>
      <c r="T3273" s="176"/>
    </row>
    <row r="3274" spans="1:20" s="61" customFormat="1" ht="17.25">
      <c r="A3274" s="183" t="s">
        <v>6786</v>
      </c>
      <c r="B3274" s="183" t="s">
        <v>6787</v>
      </c>
      <c r="C3274" s="183" t="s">
        <v>97</v>
      </c>
      <c r="D3274" s="183" t="s">
        <v>98</v>
      </c>
      <c r="E3274" s="184"/>
      <c r="F3274" s="184"/>
      <c r="G3274" s="185"/>
      <c r="H3274" s="185"/>
      <c r="I3274" s="184"/>
      <c r="J3274" s="184"/>
      <c r="K3274" s="185" t="s">
        <v>410</v>
      </c>
      <c r="L3274" s="185"/>
      <c r="M3274" s="186"/>
      <c r="N3274" s="61" t="s">
        <v>410</v>
      </c>
      <c r="P3274" s="175" t="s">
        <v>97</v>
      </c>
      <c r="T3274" s="176"/>
    </row>
    <row r="3275" spans="1:20" s="61" customFormat="1" ht="17.25">
      <c r="A3275" s="183" t="s">
        <v>6788</v>
      </c>
      <c r="B3275" s="183" t="s">
        <v>6789</v>
      </c>
      <c r="C3275" s="183" t="s">
        <v>5620</v>
      </c>
      <c r="D3275" s="183" t="s">
        <v>5621</v>
      </c>
      <c r="E3275" s="184"/>
      <c r="F3275" s="184"/>
      <c r="G3275" s="185"/>
      <c r="H3275" s="185"/>
      <c r="I3275" s="184"/>
      <c r="J3275" s="184"/>
      <c r="K3275" s="185" t="s">
        <v>410</v>
      </c>
      <c r="L3275" s="185"/>
      <c r="M3275" s="186"/>
      <c r="N3275" s="61" t="s">
        <v>410</v>
      </c>
      <c r="P3275" s="175" t="s">
        <v>5620</v>
      </c>
      <c r="T3275" s="176"/>
    </row>
    <row r="3276" spans="1:20" s="61" customFormat="1" ht="17.25">
      <c r="A3276" s="183" t="s">
        <v>6790</v>
      </c>
      <c r="B3276" s="183" t="s">
        <v>6791</v>
      </c>
      <c r="C3276" s="183" t="s">
        <v>5620</v>
      </c>
      <c r="D3276" s="183" t="s">
        <v>5621</v>
      </c>
      <c r="E3276" s="184"/>
      <c r="F3276" s="184"/>
      <c r="G3276" s="188"/>
      <c r="H3276" s="185"/>
      <c r="I3276" s="184"/>
      <c r="J3276" s="184"/>
      <c r="K3276" s="185" t="s">
        <v>410</v>
      </c>
      <c r="L3276" s="185"/>
      <c r="M3276" s="186"/>
      <c r="N3276" s="61" t="s">
        <v>410</v>
      </c>
      <c r="P3276" s="175" t="s">
        <v>5620</v>
      </c>
      <c r="T3276" s="176"/>
    </row>
    <row r="3277" spans="1:20" s="61" customFormat="1" ht="17.25">
      <c r="A3277" s="183" t="s">
        <v>6792</v>
      </c>
      <c r="B3277" s="183" t="s">
        <v>6793</v>
      </c>
      <c r="C3277" s="183" t="s">
        <v>5620</v>
      </c>
      <c r="D3277" s="183" t="s">
        <v>5621</v>
      </c>
      <c r="E3277" s="184"/>
      <c r="F3277" s="184"/>
      <c r="G3277" s="185"/>
      <c r="H3277" s="185"/>
      <c r="I3277" s="184"/>
      <c r="J3277" s="184"/>
      <c r="K3277" s="185" t="s">
        <v>410</v>
      </c>
      <c r="L3277" s="185"/>
      <c r="M3277" s="186"/>
      <c r="N3277" s="61" t="s">
        <v>410</v>
      </c>
      <c r="P3277" s="175" t="s">
        <v>5620</v>
      </c>
      <c r="T3277" s="176"/>
    </row>
    <row r="3278" spans="1:20" s="61" customFormat="1" ht="17.25">
      <c r="A3278" s="183" t="s">
        <v>6794</v>
      </c>
      <c r="B3278" s="183" t="s">
        <v>6795</v>
      </c>
      <c r="C3278" s="183" t="s">
        <v>5620</v>
      </c>
      <c r="D3278" s="183" t="s">
        <v>5621</v>
      </c>
      <c r="E3278" s="184"/>
      <c r="F3278" s="184"/>
      <c r="G3278" s="185"/>
      <c r="H3278" s="185"/>
      <c r="I3278" s="184"/>
      <c r="J3278" s="184"/>
      <c r="K3278" s="185" t="s">
        <v>410</v>
      </c>
      <c r="L3278" s="185"/>
      <c r="M3278" s="186"/>
      <c r="N3278" s="61" t="s">
        <v>410</v>
      </c>
      <c r="P3278" s="175" t="s">
        <v>5620</v>
      </c>
      <c r="T3278" s="176"/>
    </row>
    <row r="3279" spans="1:20" s="61" customFormat="1" ht="17.25">
      <c r="A3279" s="183" t="s">
        <v>6796</v>
      </c>
      <c r="B3279" s="183" t="s">
        <v>6797</v>
      </c>
      <c r="C3279" s="183" t="s">
        <v>5620</v>
      </c>
      <c r="D3279" s="183" t="s">
        <v>5621</v>
      </c>
      <c r="E3279" s="184"/>
      <c r="F3279" s="184"/>
      <c r="G3279" s="185"/>
      <c r="H3279" s="185"/>
      <c r="I3279" s="184"/>
      <c r="J3279" s="184"/>
      <c r="K3279" s="185" t="s">
        <v>410</v>
      </c>
      <c r="L3279" s="185"/>
      <c r="M3279" s="186"/>
      <c r="N3279" s="61" t="s">
        <v>410</v>
      </c>
      <c r="P3279" s="175" t="s">
        <v>5620</v>
      </c>
      <c r="T3279" s="176"/>
    </row>
    <row r="3280" spans="1:20" s="61" customFormat="1" ht="17.25">
      <c r="A3280" s="183" t="s">
        <v>6798</v>
      </c>
      <c r="B3280" s="183" t="s">
        <v>6799</v>
      </c>
      <c r="C3280" s="183" t="s">
        <v>5620</v>
      </c>
      <c r="D3280" s="183" t="s">
        <v>5621</v>
      </c>
      <c r="E3280" s="184"/>
      <c r="F3280" s="184"/>
      <c r="G3280" s="185"/>
      <c r="H3280" s="185"/>
      <c r="I3280" s="184"/>
      <c r="J3280" s="184"/>
      <c r="K3280" s="185" t="s">
        <v>410</v>
      </c>
      <c r="L3280" s="185"/>
      <c r="M3280" s="186"/>
      <c r="N3280" s="61" t="s">
        <v>410</v>
      </c>
      <c r="P3280" s="175" t="s">
        <v>5620</v>
      </c>
      <c r="T3280" s="176"/>
    </row>
    <row r="3281" spans="1:20" s="61" customFormat="1" ht="17.25">
      <c r="A3281" s="183" t="s">
        <v>6800</v>
      </c>
      <c r="B3281" s="183" t="s">
        <v>6801</v>
      </c>
      <c r="C3281" s="183" t="s">
        <v>261</v>
      </c>
      <c r="D3281" s="183" t="s">
        <v>262</v>
      </c>
      <c r="E3281" s="184"/>
      <c r="F3281" s="184"/>
      <c r="G3281" s="185"/>
      <c r="H3281" s="185"/>
      <c r="I3281" s="184"/>
      <c r="J3281" s="184"/>
      <c r="K3281" s="183" t="s">
        <v>410</v>
      </c>
      <c r="L3281" s="183"/>
      <c r="M3281" s="186"/>
      <c r="N3281" s="61" t="s">
        <v>410</v>
      </c>
      <c r="P3281" s="175" t="s">
        <v>261</v>
      </c>
      <c r="T3281" s="176"/>
    </row>
    <row r="3282" spans="1:20" s="61" customFormat="1" ht="17.25">
      <c r="A3282" s="183" t="s">
        <v>6802</v>
      </c>
      <c r="B3282" s="183" t="s">
        <v>6803</v>
      </c>
      <c r="C3282" s="183" t="s">
        <v>261</v>
      </c>
      <c r="D3282" s="183" t="s">
        <v>262</v>
      </c>
      <c r="E3282" s="184"/>
      <c r="F3282" s="184"/>
      <c r="G3282" s="185"/>
      <c r="H3282" s="185"/>
      <c r="I3282" s="184"/>
      <c r="J3282" s="184"/>
      <c r="K3282" s="185" t="s">
        <v>410</v>
      </c>
      <c r="L3282" s="185"/>
      <c r="M3282" s="186"/>
      <c r="N3282" s="61" t="s">
        <v>410</v>
      </c>
      <c r="P3282" s="175" t="s">
        <v>261</v>
      </c>
      <c r="T3282" s="176"/>
    </row>
    <row r="3283" spans="1:20" s="61" customFormat="1" ht="17.25">
      <c r="A3283" s="183" t="s">
        <v>6804</v>
      </c>
      <c r="B3283" s="183" t="s">
        <v>6805</v>
      </c>
      <c r="C3283" s="183" t="s">
        <v>261</v>
      </c>
      <c r="D3283" s="183" t="s">
        <v>262</v>
      </c>
      <c r="E3283" s="184">
        <v>169.8</v>
      </c>
      <c r="F3283" s="184">
        <v>120</v>
      </c>
      <c r="G3283" s="185" t="s">
        <v>649</v>
      </c>
      <c r="H3283" s="185" t="s">
        <v>2555</v>
      </c>
      <c r="I3283" s="184">
        <v>51.68</v>
      </c>
      <c r="J3283" s="184">
        <v>171.68</v>
      </c>
      <c r="K3283" s="183">
        <v>24</v>
      </c>
      <c r="L3283" s="183"/>
      <c r="M3283" s="186"/>
      <c r="N3283" s="61" t="s">
        <v>51</v>
      </c>
      <c r="P3283" s="175" t="s">
        <v>261</v>
      </c>
      <c r="T3283" s="176"/>
    </row>
    <row r="3284" spans="1:20" s="61" customFormat="1" ht="17.25">
      <c r="A3284" s="183" t="s">
        <v>6806</v>
      </c>
      <c r="B3284" s="183" t="s">
        <v>6807</v>
      </c>
      <c r="C3284" s="183" t="s">
        <v>2094</v>
      </c>
      <c r="D3284" s="183" t="s">
        <v>2095</v>
      </c>
      <c r="E3284" s="184"/>
      <c r="F3284" s="184"/>
      <c r="G3284" s="185"/>
      <c r="H3284" s="185"/>
      <c r="I3284" s="184"/>
      <c r="J3284" s="184"/>
      <c r="K3284" s="183" t="s">
        <v>410</v>
      </c>
      <c r="L3284" s="183"/>
      <c r="M3284" s="186"/>
      <c r="N3284" s="61" t="s">
        <v>410</v>
      </c>
      <c r="P3284" s="175" t="s">
        <v>2094</v>
      </c>
      <c r="T3284" s="176"/>
    </row>
    <row r="3285" spans="1:20" s="61" customFormat="1" ht="17.25">
      <c r="A3285" s="183" t="s">
        <v>6808</v>
      </c>
      <c r="B3285" s="183" t="s">
        <v>6809</v>
      </c>
      <c r="C3285" s="183" t="s">
        <v>727</v>
      </c>
      <c r="D3285" s="183" t="s">
        <v>728</v>
      </c>
      <c r="E3285" s="184">
        <v>419</v>
      </c>
      <c r="F3285" s="184">
        <v>399</v>
      </c>
      <c r="G3285" s="185" t="s">
        <v>616</v>
      </c>
      <c r="H3285" s="185"/>
      <c r="I3285" s="184">
        <v>131.88</v>
      </c>
      <c r="J3285" s="184">
        <v>530.88</v>
      </c>
      <c r="K3285" s="185">
        <v>0</v>
      </c>
      <c r="L3285" s="185"/>
      <c r="M3285" s="186"/>
      <c r="N3285" s="61" t="s">
        <v>51</v>
      </c>
      <c r="P3285" s="175" t="s">
        <v>727</v>
      </c>
      <c r="T3285" s="176"/>
    </row>
    <row r="3286" spans="1:20" s="61" customFormat="1" ht="17.25">
      <c r="A3286" s="183" t="s">
        <v>6810</v>
      </c>
      <c r="B3286" s="183" t="s">
        <v>6811</v>
      </c>
      <c r="C3286" s="183" t="s">
        <v>727</v>
      </c>
      <c r="D3286" s="183" t="s">
        <v>728</v>
      </c>
      <c r="E3286" s="184">
        <v>419</v>
      </c>
      <c r="F3286" s="184">
        <v>399</v>
      </c>
      <c r="G3286" s="185" t="s">
        <v>616</v>
      </c>
      <c r="H3286" s="185"/>
      <c r="I3286" s="184">
        <v>131.88</v>
      </c>
      <c r="J3286" s="184">
        <v>530.88</v>
      </c>
      <c r="K3286" s="183">
        <v>0</v>
      </c>
      <c r="L3286" s="183"/>
      <c r="M3286" s="186"/>
      <c r="N3286" s="61" t="s">
        <v>51</v>
      </c>
      <c r="P3286" s="175" t="s">
        <v>727</v>
      </c>
      <c r="T3286" s="176"/>
    </row>
    <row r="3287" spans="1:20" s="61" customFormat="1" ht="17.25">
      <c r="A3287" s="183" t="s">
        <v>6812</v>
      </c>
      <c r="B3287" s="183" t="s">
        <v>6813</v>
      </c>
      <c r="C3287" s="183" t="s">
        <v>6814</v>
      </c>
      <c r="D3287" s="183" t="s">
        <v>6815</v>
      </c>
      <c r="E3287" s="184">
        <v>200.97</v>
      </c>
      <c r="F3287" s="184">
        <v>200.97</v>
      </c>
      <c r="G3287" s="185"/>
      <c r="H3287" s="185"/>
      <c r="I3287" s="184">
        <v>39.3</v>
      </c>
      <c r="J3287" s="184">
        <v>240.27</v>
      </c>
      <c r="K3287" s="185">
        <v>0</v>
      </c>
      <c r="L3287" s="185"/>
      <c r="M3287" s="186"/>
      <c r="N3287" s="61" t="s">
        <v>51</v>
      </c>
      <c r="P3287" s="175" t="s">
        <v>6814</v>
      </c>
      <c r="T3287" s="176"/>
    </row>
    <row r="3288" spans="1:20" s="61" customFormat="1" ht="17.25">
      <c r="A3288" s="183" t="s">
        <v>6816</v>
      </c>
      <c r="B3288" s="183" t="s">
        <v>6817</v>
      </c>
      <c r="C3288" s="183" t="s">
        <v>727</v>
      </c>
      <c r="D3288" s="183" t="s">
        <v>728</v>
      </c>
      <c r="E3288" s="184"/>
      <c r="F3288" s="184"/>
      <c r="G3288" s="188"/>
      <c r="H3288" s="183"/>
      <c r="I3288" s="184"/>
      <c r="J3288" s="184"/>
      <c r="K3288" s="185" t="s">
        <v>410</v>
      </c>
      <c r="L3288" s="185"/>
      <c r="M3288" s="186"/>
      <c r="N3288" s="61" t="s">
        <v>410</v>
      </c>
      <c r="P3288" s="175" t="s">
        <v>727</v>
      </c>
      <c r="T3288" s="176"/>
    </row>
    <row r="3289" spans="1:20" s="61" customFormat="1" ht="17.25">
      <c r="A3289" s="183" t="s">
        <v>6818</v>
      </c>
      <c r="B3289" s="183" t="s">
        <v>6819</v>
      </c>
      <c r="C3289" s="183" t="s">
        <v>727</v>
      </c>
      <c r="D3289" s="183" t="s">
        <v>728</v>
      </c>
      <c r="E3289" s="184"/>
      <c r="F3289" s="184"/>
      <c r="G3289" s="185"/>
      <c r="H3289" s="185"/>
      <c r="I3289" s="184"/>
      <c r="J3289" s="184"/>
      <c r="K3289" s="185" t="s">
        <v>410</v>
      </c>
      <c r="L3289" s="185"/>
      <c r="M3289" s="186"/>
      <c r="N3289" s="61" t="s">
        <v>410</v>
      </c>
      <c r="P3289" s="175" t="s">
        <v>727</v>
      </c>
      <c r="T3289" s="176"/>
    </row>
    <row r="3290" spans="1:20" s="61" customFormat="1" ht="17.25">
      <c r="A3290" s="183" t="s">
        <v>6820</v>
      </c>
      <c r="B3290" s="183" t="s">
        <v>6821</v>
      </c>
      <c r="C3290" s="183" t="s">
        <v>286</v>
      </c>
      <c r="D3290" s="183" t="s">
        <v>287</v>
      </c>
      <c r="E3290" s="184">
        <v>229</v>
      </c>
      <c r="F3290" s="184">
        <v>229</v>
      </c>
      <c r="G3290" s="185"/>
      <c r="H3290" s="185"/>
      <c r="I3290" s="184">
        <v>125.92</v>
      </c>
      <c r="J3290" s="184">
        <v>354.92</v>
      </c>
      <c r="K3290" s="185">
        <v>0</v>
      </c>
      <c r="L3290" s="185"/>
      <c r="M3290" s="186"/>
      <c r="N3290" s="61" t="s">
        <v>51</v>
      </c>
      <c r="P3290" s="175" t="s">
        <v>286</v>
      </c>
      <c r="T3290" s="176"/>
    </row>
    <row r="3291" spans="1:20" s="61" customFormat="1" ht="17.25">
      <c r="A3291" s="183" t="s">
        <v>6822</v>
      </c>
      <c r="B3291" s="183" t="s">
        <v>6823</v>
      </c>
      <c r="C3291" s="183" t="s">
        <v>286</v>
      </c>
      <c r="D3291" s="183" t="s">
        <v>287</v>
      </c>
      <c r="E3291" s="184">
        <v>229</v>
      </c>
      <c r="F3291" s="184">
        <v>229</v>
      </c>
      <c r="G3291" s="185"/>
      <c r="H3291" s="185"/>
      <c r="I3291" s="184">
        <v>125.92</v>
      </c>
      <c r="J3291" s="184">
        <v>354.92</v>
      </c>
      <c r="K3291" s="185">
        <v>32</v>
      </c>
      <c r="L3291" s="185"/>
      <c r="M3291" s="186"/>
      <c r="N3291" s="61" t="s">
        <v>51</v>
      </c>
      <c r="P3291" s="175" t="s">
        <v>286</v>
      </c>
      <c r="T3291" s="176"/>
    </row>
    <row r="3292" spans="1:20" s="61" customFormat="1" ht="17.25">
      <c r="A3292" s="183" t="s">
        <v>6824</v>
      </c>
      <c r="B3292" s="183" t="s">
        <v>6825</v>
      </c>
      <c r="C3292" s="183" t="s">
        <v>286</v>
      </c>
      <c r="D3292" s="183" t="s">
        <v>287</v>
      </c>
      <c r="E3292" s="184">
        <v>229</v>
      </c>
      <c r="F3292" s="184">
        <v>229</v>
      </c>
      <c r="G3292" s="185"/>
      <c r="H3292" s="185"/>
      <c r="I3292" s="184">
        <v>125.92</v>
      </c>
      <c r="J3292" s="184">
        <v>354.92</v>
      </c>
      <c r="K3292" s="185">
        <v>189</v>
      </c>
      <c r="L3292" s="185"/>
      <c r="M3292" s="186"/>
      <c r="N3292" s="61" t="s">
        <v>51</v>
      </c>
      <c r="P3292" s="175" t="s">
        <v>286</v>
      </c>
      <c r="T3292" s="176"/>
    </row>
    <row r="3293" spans="1:20" s="61" customFormat="1" ht="17.25">
      <c r="A3293" s="183" t="s">
        <v>6826</v>
      </c>
      <c r="B3293" s="183" t="s">
        <v>6827</v>
      </c>
      <c r="C3293" s="183" t="s">
        <v>286</v>
      </c>
      <c r="D3293" s="183" t="s">
        <v>287</v>
      </c>
      <c r="E3293" s="184">
        <v>229</v>
      </c>
      <c r="F3293" s="184">
        <v>229</v>
      </c>
      <c r="G3293" s="185"/>
      <c r="H3293" s="185"/>
      <c r="I3293" s="184">
        <v>125.92</v>
      </c>
      <c r="J3293" s="184">
        <v>354.92</v>
      </c>
      <c r="K3293" s="185">
        <v>46</v>
      </c>
      <c r="L3293" s="185"/>
      <c r="M3293" s="186"/>
      <c r="N3293" s="61" t="s">
        <v>51</v>
      </c>
      <c r="P3293" s="175" t="s">
        <v>286</v>
      </c>
      <c r="T3293" s="176"/>
    </row>
    <row r="3294" spans="1:20" s="61" customFormat="1" ht="17.25">
      <c r="A3294" s="183" t="s">
        <v>6828</v>
      </c>
      <c r="B3294" s="183" t="s">
        <v>6829</v>
      </c>
      <c r="C3294" s="183" t="s">
        <v>286</v>
      </c>
      <c r="D3294" s="183" t="s">
        <v>287</v>
      </c>
      <c r="E3294" s="184">
        <v>229</v>
      </c>
      <c r="F3294" s="184">
        <v>229</v>
      </c>
      <c r="G3294" s="185"/>
      <c r="H3294" s="185"/>
      <c r="I3294" s="184">
        <v>125.92</v>
      </c>
      <c r="J3294" s="184">
        <v>354.92</v>
      </c>
      <c r="K3294" s="185">
        <v>0</v>
      </c>
      <c r="L3294" s="185"/>
      <c r="M3294" s="186" t="s">
        <v>943</v>
      </c>
      <c r="N3294" s="61" t="s">
        <v>51</v>
      </c>
      <c r="P3294" s="175" t="s">
        <v>286</v>
      </c>
      <c r="T3294" s="176"/>
    </row>
    <row r="3295" spans="1:20" s="61" customFormat="1" ht="17.25">
      <c r="A3295" s="183" t="s">
        <v>6830</v>
      </c>
      <c r="B3295" s="183" t="s">
        <v>6831</v>
      </c>
      <c r="C3295" s="183" t="s">
        <v>6832</v>
      </c>
      <c r="D3295" s="183" t="s">
        <v>6833</v>
      </c>
      <c r="E3295" s="184">
        <v>222.6</v>
      </c>
      <c r="F3295" s="184">
        <v>222.6</v>
      </c>
      <c r="G3295" s="185"/>
      <c r="H3295" s="185"/>
      <c r="I3295" s="184">
        <v>39.12</v>
      </c>
      <c r="J3295" s="184">
        <v>261.72</v>
      </c>
      <c r="K3295" s="185">
        <v>36</v>
      </c>
      <c r="L3295" s="185"/>
      <c r="M3295" s="186"/>
      <c r="N3295" s="61" t="s">
        <v>51</v>
      </c>
      <c r="P3295" s="175" t="s">
        <v>6832</v>
      </c>
      <c r="T3295" s="176"/>
    </row>
    <row r="3296" spans="1:20" s="61" customFormat="1" ht="17.25">
      <c r="A3296" s="183" t="s">
        <v>6834</v>
      </c>
      <c r="B3296" s="183" t="s">
        <v>6835</v>
      </c>
      <c r="C3296" s="183" t="s">
        <v>6832</v>
      </c>
      <c r="D3296" s="183" t="s">
        <v>6833</v>
      </c>
      <c r="E3296" s="184"/>
      <c r="F3296" s="184"/>
      <c r="G3296" s="188"/>
      <c r="H3296" s="185"/>
      <c r="I3296" s="184"/>
      <c r="J3296" s="184"/>
      <c r="K3296" s="185" t="s">
        <v>410</v>
      </c>
      <c r="L3296" s="185"/>
      <c r="M3296" s="186"/>
      <c r="N3296" s="61" t="s">
        <v>410</v>
      </c>
      <c r="P3296" s="175" t="s">
        <v>6832</v>
      </c>
      <c r="T3296" s="176"/>
    </row>
    <row r="3297" spans="1:20" s="61" customFormat="1" ht="17.25">
      <c r="A3297" s="183" t="s">
        <v>6836</v>
      </c>
      <c r="B3297" s="183" t="s">
        <v>6837</v>
      </c>
      <c r="C3297" s="183" t="s">
        <v>6832</v>
      </c>
      <c r="D3297" s="183" t="s">
        <v>6833</v>
      </c>
      <c r="E3297" s="184">
        <v>222.6</v>
      </c>
      <c r="F3297" s="184">
        <v>222.6</v>
      </c>
      <c r="G3297" s="188"/>
      <c r="H3297" s="185"/>
      <c r="I3297" s="184">
        <v>39.12</v>
      </c>
      <c r="J3297" s="184">
        <v>261.72</v>
      </c>
      <c r="K3297" s="185">
        <v>50</v>
      </c>
      <c r="L3297" s="185"/>
      <c r="M3297" s="186"/>
      <c r="N3297" s="61" t="s">
        <v>51</v>
      </c>
      <c r="P3297" s="175" t="s">
        <v>6832</v>
      </c>
      <c r="T3297" s="176"/>
    </row>
    <row r="3298" spans="1:20" s="61" customFormat="1" ht="17.25">
      <c r="A3298" s="183" t="s">
        <v>6838</v>
      </c>
      <c r="B3298" s="183" t="s">
        <v>6839</v>
      </c>
      <c r="C3298" s="183" t="s">
        <v>286</v>
      </c>
      <c r="D3298" s="183" t="s">
        <v>287</v>
      </c>
      <c r="E3298" s="184">
        <v>229</v>
      </c>
      <c r="F3298" s="184">
        <v>229</v>
      </c>
      <c r="G3298" s="185"/>
      <c r="H3298" s="185"/>
      <c r="I3298" s="184">
        <v>125.92</v>
      </c>
      <c r="J3298" s="184">
        <v>354.92</v>
      </c>
      <c r="K3298" s="185">
        <v>0</v>
      </c>
      <c r="L3298" s="185"/>
      <c r="M3298" s="186"/>
      <c r="N3298" s="61" t="s">
        <v>51</v>
      </c>
      <c r="P3298" s="175" t="s">
        <v>286</v>
      </c>
      <c r="T3298" s="176"/>
    </row>
    <row r="3299" spans="1:20" s="61" customFormat="1" ht="17.25">
      <c r="A3299" s="183" t="s">
        <v>6840</v>
      </c>
      <c r="B3299" s="183" t="s">
        <v>6841</v>
      </c>
      <c r="C3299" s="183" t="s">
        <v>5644</v>
      </c>
      <c r="D3299" s="183" t="s">
        <v>5645</v>
      </c>
      <c r="E3299" s="184"/>
      <c r="F3299" s="184"/>
      <c r="G3299" s="185"/>
      <c r="H3299" s="185"/>
      <c r="I3299" s="184"/>
      <c r="J3299" s="184"/>
      <c r="K3299" s="185" t="s">
        <v>410</v>
      </c>
      <c r="L3299" s="185"/>
      <c r="M3299" s="186"/>
      <c r="N3299" s="61" t="s">
        <v>410</v>
      </c>
      <c r="P3299" s="175" t="s">
        <v>5644</v>
      </c>
      <c r="T3299" s="176"/>
    </row>
    <row r="3300" spans="1:20" s="61" customFormat="1" ht="17.25">
      <c r="A3300" s="183" t="s">
        <v>6842</v>
      </c>
      <c r="B3300" s="183" t="s">
        <v>6843</v>
      </c>
      <c r="C3300" s="183" t="s">
        <v>5644</v>
      </c>
      <c r="D3300" s="183" t="s">
        <v>5645</v>
      </c>
      <c r="E3300" s="184"/>
      <c r="F3300" s="184"/>
      <c r="G3300" s="185"/>
      <c r="H3300" s="185"/>
      <c r="I3300" s="184"/>
      <c r="J3300" s="184"/>
      <c r="K3300" s="185" t="s">
        <v>410</v>
      </c>
      <c r="L3300" s="185"/>
      <c r="M3300" s="186"/>
      <c r="N3300" s="61" t="s">
        <v>410</v>
      </c>
      <c r="P3300" s="175" t="s">
        <v>5644</v>
      </c>
      <c r="T3300" s="176"/>
    </row>
    <row r="3301" spans="1:20" s="61" customFormat="1" ht="17.25">
      <c r="A3301" s="183" t="s">
        <v>6844</v>
      </c>
      <c r="B3301" s="183" t="s">
        <v>6845</v>
      </c>
      <c r="C3301" s="183" t="s">
        <v>647</v>
      </c>
      <c r="D3301" s="183" t="s">
        <v>648</v>
      </c>
      <c r="E3301" s="184"/>
      <c r="F3301" s="184"/>
      <c r="G3301" s="185"/>
      <c r="H3301" s="185"/>
      <c r="I3301" s="184"/>
      <c r="J3301" s="184"/>
      <c r="K3301" s="185" t="s">
        <v>410</v>
      </c>
      <c r="L3301" s="185"/>
      <c r="M3301" s="186"/>
      <c r="N3301" s="61" t="s">
        <v>410</v>
      </c>
      <c r="P3301" s="175" t="s">
        <v>647</v>
      </c>
      <c r="T3301" s="176"/>
    </row>
    <row r="3302" spans="1:20" s="61" customFormat="1" ht="17.25">
      <c r="A3302" s="183" t="s">
        <v>6846</v>
      </c>
      <c r="B3302" s="183" t="s">
        <v>6847</v>
      </c>
      <c r="C3302" s="183" t="s">
        <v>647</v>
      </c>
      <c r="D3302" s="183" t="s">
        <v>648</v>
      </c>
      <c r="E3302" s="184"/>
      <c r="F3302" s="184"/>
      <c r="G3302" s="188"/>
      <c r="H3302" s="183"/>
      <c r="I3302" s="184"/>
      <c r="J3302" s="184"/>
      <c r="K3302" s="183" t="s">
        <v>410</v>
      </c>
      <c r="L3302" s="183"/>
      <c r="M3302" s="186"/>
      <c r="N3302" s="61" t="s">
        <v>410</v>
      </c>
      <c r="P3302" s="175" t="s">
        <v>647</v>
      </c>
      <c r="T3302" s="176"/>
    </row>
    <row r="3303" spans="1:20" s="61" customFormat="1" ht="17.25">
      <c r="A3303" s="183" t="s">
        <v>6848</v>
      </c>
      <c r="B3303" s="183" t="s">
        <v>6849</v>
      </c>
      <c r="C3303" s="183" t="s">
        <v>6177</v>
      </c>
      <c r="D3303" s="183" t="s">
        <v>6178</v>
      </c>
      <c r="E3303" s="184"/>
      <c r="F3303" s="184"/>
      <c r="G3303" s="185"/>
      <c r="H3303" s="185"/>
      <c r="I3303" s="184"/>
      <c r="J3303" s="184"/>
      <c r="K3303" s="183" t="s">
        <v>410</v>
      </c>
      <c r="L3303" s="183"/>
      <c r="M3303" s="186"/>
      <c r="N3303" s="61" t="s">
        <v>410</v>
      </c>
      <c r="P3303" s="175" t="s">
        <v>6177</v>
      </c>
      <c r="T3303" s="176"/>
    </row>
    <row r="3304" spans="1:20" s="61" customFormat="1" ht="17.25">
      <c r="A3304" s="183" t="s">
        <v>6850</v>
      </c>
      <c r="B3304" s="183" t="s">
        <v>6851</v>
      </c>
      <c r="C3304" s="183" t="s">
        <v>6177</v>
      </c>
      <c r="D3304" s="183" t="s">
        <v>6178</v>
      </c>
      <c r="E3304" s="184"/>
      <c r="F3304" s="184"/>
      <c r="G3304" s="185"/>
      <c r="H3304" s="185"/>
      <c r="I3304" s="184"/>
      <c r="J3304" s="184"/>
      <c r="K3304" s="185" t="s">
        <v>410</v>
      </c>
      <c r="L3304" s="185"/>
      <c r="M3304" s="186"/>
      <c r="N3304" s="61" t="s">
        <v>410</v>
      </c>
      <c r="P3304" s="175" t="s">
        <v>6177</v>
      </c>
      <c r="T3304" s="176"/>
    </row>
    <row r="3305" spans="1:20" s="61" customFormat="1" ht="17.25">
      <c r="A3305" s="183" t="s">
        <v>6852</v>
      </c>
      <c r="B3305" s="183" t="s">
        <v>6853</v>
      </c>
      <c r="C3305" s="183" t="s">
        <v>6177</v>
      </c>
      <c r="D3305" s="183" t="s">
        <v>6178</v>
      </c>
      <c r="E3305" s="184"/>
      <c r="F3305" s="184"/>
      <c r="G3305" s="185"/>
      <c r="H3305" s="185"/>
      <c r="I3305" s="184"/>
      <c r="J3305" s="184"/>
      <c r="K3305" s="183" t="s">
        <v>410</v>
      </c>
      <c r="L3305" s="183"/>
      <c r="M3305" s="186"/>
      <c r="N3305" s="61" t="s">
        <v>410</v>
      </c>
      <c r="P3305" s="175" t="s">
        <v>6177</v>
      </c>
      <c r="T3305" s="176"/>
    </row>
    <row r="3306" spans="1:20" s="61" customFormat="1" ht="17.25">
      <c r="A3306" s="183" t="s">
        <v>6854</v>
      </c>
      <c r="B3306" s="183" t="s">
        <v>6855</v>
      </c>
      <c r="C3306" s="183" t="s">
        <v>3228</v>
      </c>
      <c r="D3306" s="183" t="s">
        <v>3229</v>
      </c>
      <c r="E3306" s="184"/>
      <c r="F3306" s="184"/>
      <c r="G3306" s="185"/>
      <c r="H3306" s="185"/>
      <c r="I3306" s="184"/>
      <c r="J3306" s="184"/>
      <c r="K3306" s="183" t="s">
        <v>410</v>
      </c>
      <c r="L3306" s="183"/>
      <c r="M3306" s="186"/>
      <c r="N3306" s="61" t="s">
        <v>410</v>
      </c>
      <c r="P3306" s="175" t="s">
        <v>3228</v>
      </c>
      <c r="T3306" s="176"/>
    </row>
    <row r="3307" spans="1:20" s="61" customFormat="1" ht="17.25">
      <c r="A3307" s="183" t="s">
        <v>6856</v>
      </c>
      <c r="B3307" s="183" t="s">
        <v>6857</v>
      </c>
      <c r="C3307" s="183" t="s">
        <v>279</v>
      </c>
      <c r="D3307" s="183" t="s">
        <v>280</v>
      </c>
      <c r="E3307" s="184"/>
      <c r="F3307" s="184"/>
      <c r="G3307" s="188"/>
      <c r="H3307" s="185"/>
      <c r="I3307" s="184"/>
      <c r="J3307" s="184"/>
      <c r="K3307" s="185" t="s">
        <v>410</v>
      </c>
      <c r="L3307" s="185"/>
      <c r="M3307" s="186"/>
      <c r="N3307" s="61" t="s">
        <v>410</v>
      </c>
      <c r="P3307" s="175" t="s">
        <v>279</v>
      </c>
      <c r="T3307" s="176"/>
    </row>
    <row r="3308" spans="1:20" s="61" customFormat="1" ht="17.25">
      <c r="A3308" s="183" t="s">
        <v>6858</v>
      </c>
      <c r="B3308" s="183" t="s">
        <v>6859</v>
      </c>
      <c r="C3308" s="183" t="s">
        <v>279</v>
      </c>
      <c r="D3308" s="183" t="s">
        <v>280</v>
      </c>
      <c r="E3308" s="184"/>
      <c r="F3308" s="184"/>
      <c r="G3308" s="188"/>
      <c r="H3308" s="185"/>
      <c r="I3308" s="184"/>
      <c r="J3308" s="184"/>
      <c r="K3308" s="185" t="s">
        <v>410</v>
      </c>
      <c r="L3308" s="185"/>
      <c r="M3308" s="186"/>
      <c r="N3308" s="61" t="s">
        <v>410</v>
      </c>
      <c r="P3308" s="175" t="s">
        <v>279</v>
      </c>
      <c r="T3308" s="176"/>
    </row>
    <row r="3309" spans="1:20" s="61" customFormat="1" ht="17.25">
      <c r="A3309" s="183" t="s">
        <v>6860</v>
      </c>
      <c r="B3309" s="183" t="s">
        <v>6861</v>
      </c>
      <c r="C3309" s="183" t="s">
        <v>279</v>
      </c>
      <c r="D3309" s="183" t="s">
        <v>280</v>
      </c>
      <c r="E3309" s="184"/>
      <c r="F3309" s="184"/>
      <c r="G3309" s="188"/>
      <c r="H3309" s="185"/>
      <c r="I3309" s="184"/>
      <c r="J3309" s="184"/>
      <c r="K3309" s="183" t="s">
        <v>410</v>
      </c>
      <c r="L3309" s="183"/>
      <c r="M3309" s="186"/>
      <c r="N3309" s="61" t="s">
        <v>410</v>
      </c>
      <c r="P3309" s="175" t="s">
        <v>279</v>
      </c>
      <c r="T3309" s="176"/>
    </row>
    <row r="3310" spans="1:20" s="61" customFormat="1" ht="17.25">
      <c r="A3310" s="183" t="s">
        <v>6862</v>
      </c>
      <c r="B3310" s="183" t="s">
        <v>6863</v>
      </c>
      <c r="C3310" s="183" t="s">
        <v>6177</v>
      </c>
      <c r="D3310" s="183" t="s">
        <v>6178</v>
      </c>
      <c r="E3310" s="184"/>
      <c r="F3310" s="184"/>
      <c r="G3310" s="185"/>
      <c r="H3310" s="185"/>
      <c r="I3310" s="184"/>
      <c r="J3310" s="184"/>
      <c r="K3310" s="185" t="s">
        <v>410</v>
      </c>
      <c r="L3310" s="185"/>
      <c r="M3310" s="186"/>
      <c r="N3310" s="61" t="s">
        <v>410</v>
      </c>
      <c r="P3310" s="175" t="s">
        <v>6177</v>
      </c>
      <c r="T3310" s="176"/>
    </row>
    <row r="3311" spans="1:20" s="61" customFormat="1" ht="17.25">
      <c r="A3311" s="183" t="s">
        <v>6864</v>
      </c>
      <c r="B3311" s="183" t="s">
        <v>6865</v>
      </c>
      <c r="C3311" s="183" t="s">
        <v>6177</v>
      </c>
      <c r="D3311" s="183" t="s">
        <v>6178</v>
      </c>
      <c r="E3311" s="184"/>
      <c r="F3311" s="184"/>
      <c r="G3311" s="185"/>
      <c r="H3311" s="185"/>
      <c r="I3311" s="184"/>
      <c r="J3311" s="184"/>
      <c r="K3311" s="183" t="s">
        <v>410</v>
      </c>
      <c r="L3311" s="183"/>
      <c r="M3311" s="186"/>
      <c r="N3311" s="61" t="s">
        <v>410</v>
      </c>
      <c r="P3311" s="175" t="s">
        <v>6177</v>
      </c>
      <c r="T3311" s="176"/>
    </row>
    <row r="3312" spans="1:20" s="61" customFormat="1" ht="17.25">
      <c r="A3312" s="183" t="s">
        <v>6866</v>
      </c>
      <c r="B3312" s="183" t="s">
        <v>6867</v>
      </c>
      <c r="C3312" s="183" t="s">
        <v>6177</v>
      </c>
      <c r="D3312" s="183" t="s">
        <v>6178</v>
      </c>
      <c r="E3312" s="184"/>
      <c r="F3312" s="184"/>
      <c r="G3312" s="185"/>
      <c r="H3312" s="185"/>
      <c r="I3312" s="184"/>
      <c r="J3312" s="184"/>
      <c r="K3312" s="185" t="s">
        <v>410</v>
      </c>
      <c r="L3312" s="185"/>
      <c r="M3312" s="186"/>
      <c r="N3312" s="61" t="s">
        <v>410</v>
      </c>
      <c r="P3312" s="175" t="s">
        <v>6177</v>
      </c>
      <c r="T3312" s="176"/>
    </row>
    <row r="3313" spans="1:20" s="61" customFormat="1" ht="17.25">
      <c r="A3313" s="183" t="s">
        <v>6868</v>
      </c>
      <c r="B3313" s="183" t="s">
        <v>6869</v>
      </c>
      <c r="C3313" s="183" t="s">
        <v>6177</v>
      </c>
      <c r="D3313" s="183" t="s">
        <v>6178</v>
      </c>
      <c r="E3313" s="184"/>
      <c r="F3313" s="184"/>
      <c r="G3313" s="185"/>
      <c r="H3313" s="185"/>
      <c r="I3313" s="184"/>
      <c r="J3313" s="184"/>
      <c r="K3313" s="185" t="s">
        <v>410</v>
      </c>
      <c r="L3313" s="185"/>
      <c r="M3313" s="186"/>
      <c r="N3313" s="61" t="s">
        <v>410</v>
      </c>
      <c r="P3313" s="175" t="s">
        <v>6177</v>
      </c>
      <c r="T3313" s="176"/>
    </row>
    <row r="3314" spans="1:20" s="61" customFormat="1" ht="17.25">
      <c r="A3314" s="183" t="s">
        <v>6870</v>
      </c>
      <c r="B3314" s="183" t="s">
        <v>6871</v>
      </c>
      <c r="C3314" s="183" t="s">
        <v>6177</v>
      </c>
      <c r="D3314" s="183" t="s">
        <v>6178</v>
      </c>
      <c r="E3314" s="184"/>
      <c r="F3314" s="184"/>
      <c r="G3314" s="185"/>
      <c r="H3314" s="185"/>
      <c r="I3314" s="184"/>
      <c r="J3314" s="184"/>
      <c r="K3314" s="185" t="s">
        <v>410</v>
      </c>
      <c r="L3314" s="185"/>
      <c r="M3314" s="186"/>
      <c r="N3314" s="61" t="s">
        <v>410</v>
      </c>
      <c r="P3314" s="175" t="s">
        <v>6177</v>
      </c>
      <c r="T3314" s="176"/>
    </row>
    <row r="3315" spans="1:20" s="61" customFormat="1" ht="17.25">
      <c r="A3315" s="183" t="s">
        <v>6872</v>
      </c>
      <c r="B3315" s="183" t="s">
        <v>6176</v>
      </c>
      <c r="C3315" s="183" t="s">
        <v>6177</v>
      </c>
      <c r="D3315" s="183" t="s">
        <v>6178</v>
      </c>
      <c r="E3315" s="184">
        <v>258</v>
      </c>
      <c r="F3315" s="184">
        <v>235</v>
      </c>
      <c r="G3315" s="188" t="s">
        <v>55</v>
      </c>
      <c r="H3315" s="183"/>
      <c r="I3315" s="184">
        <v>55.31</v>
      </c>
      <c r="J3315" s="184">
        <v>290.31</v>
      </c>
      <c r="K3315" s="185">
        <v>0</v>
      </c>
      <c r="L3315" s="185" t="s">
        <v>76</v>
      </c>
      <c r="M3315" s="186" t="s">
        <v>1105</v>
      </c>
      <c r="N3315" s="61" t="s">
        <v>51</v>
      </c>
      <c r="P3315" s="175" t="s">
        <v>6177</v>
      </c>
      <c r="T3315" s="176"/>
    </row>
    <row r="3316" spans="1:20" s="61" customFormat="1" ht="17.25">
      <c r="A3316" s="183" t="s">
        <v>6873</v>
      </c>
      <c r="B3316" s="183" t="s">
        <v>6176</v>
      </c>
      <c r="C3316" s="183" t="s">
        <v>6177</v>
      </c>
      <c r="D3316" s="183" t="s">
        <v>6178</v>
      </c>
      <c r="E3316" s="184">
        <v>258</v>
      </c>
      <c r="F3316" s="184">
        <v>235</v>
      </c>
      <c r="G3316" s="185" t="s">
        <v>55</v>
      </c>
      <c r="H3316" s="185"/>
      <c r="I3316" s="184">
        <v>55.31</v>
      </c>
      <c r="J3316" s="184">
        <v>290.31</v>
      </c>
      <c r="K3316" s="183">
        <v>35</v>
      </c>
      <c r="L3316" s="183" t="s">
        <v>57</v>
      </c>
      <c r="M3316" s="186" t="s">
        <v>943</v>
      </c>
      <c r="N3316" s="61" t="s">
        <v>51</v>
      </c>
      <c r="P3316" s="175" t="s">
        <v>6177</v>
      </c>
      <c r="T3316" s="176"/>
    </row>
    <row r="3317" spans="1:20" s="61" customFormat="1" ht="17.25">
      <c r="A3317" s="183" t="s">
        <v>6874</v>
      </c>
      <c r="B3317" s="183" t="s">
        <v>6875</v>
      </c>
      <c r="C3317" s="183" t="s">
        <v>261</v>
      </c>
      <c r="D3317" s="183" t="s">
        <v>262</v>
      </c>
      <c r="E3317" s="184"/>
      <c r="F3317" s="184"/>
      <c r="G3317" s="185"/>
      <c r="H3317" s="185"/>
      <c r="I3317" s="184"/>
      <c r="J3317" s="184"/>
      <c r="K3317" s="185" t="s">
        <v>410</v>
      </c>
      <c r="L3317" s="185"/>
      <c r="M3317" s="186"/>
      <c r="N3317" s="61" t="s">
        <v>410</v>
      </c>
      <c r="P3317" s="175" t="s">
        <v>261</v>
      </c>
      <c r="T3317" s="176"/>
    </row>
    <row r="3318" spans="1:20" s="61" customFormat="1" ht="17.25">
      <c r="A3318" s="183" t="s">
        <v>6876</v>
      </c>
      <c r="B3318" s="183" t="s">
        <v>6877</v>
      </c>
      <c r="C3318" s="183" t="s">
        <v>261</v>
      </c>
      <c r="D3318" s="183" t="s">
        <v>262</v>
      </c>
      <c r="E3318" s="184"/>
      <c r="F3318" s="184"/>
      <c r="G3318" s="185"/>
      <c r="H3318" s="185"/>
      <c r="I3318" s="184"/>
      <c r="J3318" s="184"/>
      <c r="K3318" s="185" t="s">
        <v>410</v>
      </c>
      <c r="L3318" s="185"/>
      <c r="M3318" s="186"/>
      <c r="N3318" s="61" t="s">
        <v>410</v>
      </c>
      <c r="P3318" s="175" t="s">
        <v>261</v>
      </c>
      <c r="T3318" s="176"/>
    </row>
    <row r="3319" spans="1:20" s="61" customFormat="1" ht="17.25">
      <c r="A3319" s="183" t="s">
        <v>6878</v>
      </c>
      <c r="B3319" s="183" t="s">
        <v>6879</v>
      </c>
      <c r="C3319" s="183" t="s">
        <v>261</v>
      </c>
      <c r="D3319" s="183" t="s">
        <v>262</v>
      </c>
      <c r="E3319" s="184"/>
      <c r="F3319" s="184"/>
      <c r="G3319" s="185"/>
      <c r="H3319" s="185"/>
      <c r="I3319" s="184"/>
      <c r="J3319" s="184"/>
      <c r="K3319" s="185" t="s">
        <v>410</v>
      </c>
      <c r="L3319" s="185"/>
      <c r="M3319" s="186"/>
      <c r="N3319" s="61" t="s">
        <v>410</v>
      </c>
      <c r="P3319" s="175" t="s">
        <v>261</v>
      </c>
      <c r="T3319" s="176"/>
    </row>
    <row r="3320" spans="1:20" s="61" customFormat="1" ht="17.25">
      <c r="A3320" s="183" t="s">
        <v>6880</v>
      </c>
      <c r="B3320" s="183" t="s">
        <v>6881</v>
      </c>
      <c r="C3320" s="183" t="s">
        <v>261</v>
      </c>
      <c r="D3320" s="183" t="s">
        <v>262</v>
      </c>
      <c r="E3320" s="184"/>
      <c r="F3320" s="184"/>
      <c r="G3320" s="185"/>
      <c r="H3320" s="185"/>
      <c r="I3320" s="184"/>
      <c r="J3320" s="184"/>
      <c r="K3320" s="185" t="s">
        <v>410</v>
      </c>
      <c r="L3320" s="185"/>
      <c r="M3320" s="186"/>
      <c r="N3320" s="61" t="s">
        <v>410</v>
      </c>
      <c r="P3320" s="175" t="s">
        <v>261</v>
      </c>
      <c r="T3320" s="176"/>
    </row>
    <row r="3321" spans="1:20" s="61" customFormat="1" ht="17.25">
      <c r="A3321" s="183" t="s">
        <v>6882</v>
      </c>
      <c r="B3321" s="183" t="s">
        <v>6883</v>
      </c>
      <c r="C3321" s="183" t="s">
        <v>116</v>
      </c>
      <c r="D3321" s="183" t="s">
        <v>117</v>
      </c>
      <c r="E3321" s="184"/>
      <c r="F3321" s="184"/>
      <c r="G3321" s="185"/>
      <c r="H3321" s="185"/>
      <c r="I3321" s="184"/>
      <c r="J3321" s="184"/>
      <c r="K3321" s="185" t="s">
        <v>410</v>
      </c>
      <c r="L3321" s="185"/>
      <c r="M3321" s="186"/>
      <c r="N3321" s="61" t="s">
        <v>410</v>
      </c>
      <c r="P3321" s="175" t="s">
        <v>116</v>
      </c>
      <c r="T3321" s="176"/>
    </row>
    <row r="3322" spans="1:20" s="61" customFormat="1" ht="17.25">
      <c r="A3322" s="183" t="s">
        <v>6884</v>
      </c>
      <c r="B3322" s="183" t="s">
        <v>6885</v>
      </c>
      <c r="C3322" s="183" t="s">
        <v>116</v>
      </c>
      <c r="D3322" s="183" t="s">
        <v>117</v>
      </c>
      <c r="E3322" s="184"/>
      <c r="F3322" s="184"/>
      <c r="G3322" s="185"/>
      <c r="H3322" s="185"/>
      <c r="I3322" s="184"/>
      <c r="J3322" s="184"/>
      <c r="K3322" s="185" t="s">
        <v>410</v>
      </c>
      <c r="L3322" s="185"/>
      <c r="M3322" s="186"/>
      <c r="N3322" s="61" t="s">
        <v>410</v>
      </c>
      <c r="P3322" s="175" t="s">
        <v>116</v>
      </c>
      <c r="T3322" s="176"/>
    </row>
    <row r="3323" spans="1:20" s="61" customFormat="1" ht="17.25">
      <c r="A3323" s="183" t="s">
        <v>6886</v>
      </c>
      <c r="B3323" s="183" t="s">
        <v>6887</v>
      </c>
      <c r="C3323" s="183" t="s">
        <v>116</v>
      </c>
      <c r="D3323" s="183" t="s">
        <v>117</v>
      </c>
      <c r="E3323" s="184"/>
      <c r="F3323" s="184"/>
      <c r="G3323" s="185"/>
      <c r="H3323" s="185"/>
      <c r="I3323" s="184"/>
      <c r="J3323" s="184"/>
      <c r="K3323" s="185" t="s">
        <v>410</v>
      </c>
      <c r="L3323" s="185"/>
      <c r="M3323" s="186"/>
      <c r="N3323" s="61" t="s">
        <v>410</v>
      </c>
      <c r="P3323" s="175" t="s">
        <v>116</v>
      </c>
      <c r="T3323" s="176"/>
    </row>
    <row r="3324" spans="1:20" s="61" customFormat="1" ht="17.25">
      <c r="A3324" s="183" t="s">
        <v>6888</v>
      </c>
      <c r="B3324" s="183" t="s">
        <v>6889</v>
      </c>
      <c r="C3324" s="183" t="s">
        <v>5620</v>
      </c>
      <c r="D3324" s="183" t="s">
        <v>5621</v>
      </c>
      <c r="E3324" s="184"/>
      <c r="F3324" s="184"/>
      <c r="G3324" s="185"/>
      <c r="H3324" s="185"/>
      <c r="I3324" s="184"/>
      <c r="J3324" s="184"/>
      <c r="K3324" s="185" t="s">
        <v>410</v>
      </c>
      <c r="L3324" s="185"/>
      <c r="M3324" s="186"/>
      <c r="N3324" s="61" t="s">
        <v>410</v>
      </c>
      <c r="P3324" s="175" t="s">
        <v>5620</v>
      </c>
      <c r="T3324" s="176"/>
    </row>
    <row r="3325" spans="1:20" s="61" customFormat="1" ht="17.25">
      <c r="A3325" s="183" t="s">
        <v>6890</v>
      </c>
      <c r="B3325" s="183" t="s">
        <v>6891</v>
      </c>
      <c r="C3325" s="183" t="s">
        <v>5620</v>
      </c>
      <c r="D3325" s="183" t="s">
        <v>5621</v>
      </c>
      <c r="E3325" s="184"/>
      <c r="F3325" s="184"/>
      <c r="G3325" s="185"/>
      <c r="H3325" s="185"/>
      <c r="I3325" s="184"/>
      <c r="J3325" s="184"/>
      <c r="K3325" s="185" t="s">
        <v>410</v>
      </c>
      <c r="L3325" s="185"/>
      <c r="M3325" s="186"/>
      <c r="N3325" s="61" t="s">
        <v>410</v>
      </c>
      <c r="P3325" s="175" t="s">
        <v>5620</v>
      </c>
      <c r="T3325" s="176"/>
    </row>
    <row r="3326" spans="1:20" s="61" customFormat="1" ht="17.25">
      <c r="A3326" s="183" t="s">
        <v>6892</v>
      </c>
      <c r="B3326" s="183" t="s">
        <v>6893</v>
      </c>
      <c r="C3326" s="183" t="s">
        <v>5620</v>
      </c>
      <c r="D3326" s="183" t="s">
        <v>5621</v>
      </c>
      <c r="E3326" s="184"/>
      <c r="F3326" s="184"/>
      <c r="G3326" s="185"/>
      <c r="H3326" s="185"/>
      <c r="I3326" s="184"/>
      <c r="J3326" s="184"/>
      <c r="K3326" s="185" t="s">
        <v>410</v>
      </c>
      <c r="L3326" s="185"/>
      <c r="M3326" s="186"/>
      <c r="N3326" s="61" t="s">
        <v>410</v>
      </c>
      <c r="P3326" s="175" t="s">
        <v>5620</v>
      </c>
      <c r="T3326" s="176"/>
    </row>
    <row r="3327" spans="1:20" s="61" customFormat="1" ht="17.25">
      <c r="A3327" s="183" t="s">
        <v>6894</v>
      </c>
      <c r="B3327" s="183" t="s">
        <v>6895</v>
      </c>
      <c r="C3327" s="183" t="s">
        <v>5620</v>
      </c>
      <c r="D3327" s="183" t="s">
        <v>5621</v>
      </c>
      <c r="E3327" s="184"/>
      <c r="F3327" s="184"/>
      <c r="G3327" s="185"/>
      <c r="H3327" s="185"/>
      <c r="I3327" s="184"/>
      <c r="J3327" s="184"/>
      <c r="K3327" s="185" t="s">
        <v>410</v>
      </c>
      <c r="L3327" s="185"/>
      <c r="M3327" s="186"/>
      <c r="N3327" s="61" t="s">
        <v>410</v>
      </c>
      <c r="P3327" s="175" t="s">
        <v>5620</v>
      </c>
      <c r="T3327" s="176"/>
    </row>
    <row r="3328" spans="1:20" s="61" customFormat="1" ht="17.25">
      <c r="A3328" s="183" t="s">
        <v>6896</v>
      </c>
      <c r="B3328" s="183" t="s">
        <v>6897</v>
      </c>
      <c r="C3328" s="183" t="s">
        <v>727</v>
      </c>
      <c r="D3328" s="183" t="s">
        <v>728</v>
      </c>
      <c r="E3328" s="184"/>
      <c r="F3328" s="184"/>
      <c r="G3328" s="188"/>
      <c r="H3328" s="183"/>
      <c r="I3328" s="184"/>
      <c r="J3328" s="184"/>
      <c r="K3328" s="185" t="s">
        <v>410</v>
      </c>
      <c r="L3328" s="185"/>
      <c r="M3328" s="186"/>
      <c r="N3328" s="61" t="s">
        <v>410</v>
      </c>
      <c r="P3328" s="175" t="s">
        <v>727</v>
      </c>
      <c r="T3328" s="176"/>
    </row>
    <row r="3329" spans="1:20" s="61" customFormat="1" ht="17.25">
      <c r="A3329" s="183" t="s">
        <v>6898</v>
      </c>
      <c r="B3329" s="183" t="s">
        <v>6899</v>
      </c>
      <c r="C3329" s="183" t="s">
        <v>727</v>
      </c>
      <c r="D3329" s="183" t="s">
        <v>728</v>
      </c>
      <c r="E3329" s="184"/>
      <c r="F3329" s="184"/>
      <c r="G3329" s="185"/>
      <c r="H3329" s="185"/>
      <c r="I3329" s="184"/>
      <c r="J3329" s="184"/>
      <c r="K3329" s="185" t="s">
        <v>410</v>
      </c>
      <c r="L3329" s="185"/>
      <c r="M3329" s="186"/>
      <c r="N3329" s="61" t="s">
        <v>410</v>
      </c>
      <c r="P3329" s="175" t="s">
        <v>727</v>
      </c>
      <c r="T3329" s="176"/>
    </row>
    <row r="3330" spans="1:20" s="61" customFormat="1" ht="17.25">
      <c r="A3330" s="183" t="s">
        <v>6900</v>
      </c>
      <c r="B3330" s="183" t="s">
        <v>6901</v>
      </c>
      <c r="C3330" s="183" t="s">
        <v>241</v>
      </c>
      <c r="D3330" s="183" t="s">
        <v>242</v>
      </c>
      <c r="E3330" s="184"/>
      <c r="F3330" s="184"/>
      <c r="G3330" s="185"/>
      <c r="H3330" s="185"/>
      <c r="I3330" s="184"/>
      <c r="J3330" s="184"/>
      <c r="K3330" s="185" t="s">
        <v>410</v>
      </c>
      <c r="L3330" s="185"/>
      <c r="M3330" s="186"/>
      <c r="N3330" s="61" t="s">
        <v>410</v>
      </c>
      <c r="P3330" s="175" t="s">
        <v>241</v>
      </c>
      <c r="T3330" s="176"/>
    </row>
    <row r="3331" spans="1:20" s="61" customFormat="1" ht="17.25">
      <c r="A3331" s="183" t="s">
        <v>6902</v>
      </c>
      <c r="B3331" s="183" t="s">
        <v>6903</v>
      </c>
      <c r="C3331" s="183" t="s">
        <v>241</v>
      </c>
      <c r="D3331" s="183" t="s">
        <v>242</v>
      </c>
      <c r="E3331" s="184"/>
      <c r="F3331" s="184"/>
      <c r="G3331" s="185"/>
      <c r="H3331" s="185"/>
      <c r="I3331" s="184"/>
      <c r="J3331" s="184"/>
      <c r="K3331" s="185" t="s">
        <v>410</v>
      </c>
      <c r="L3331" s="185"/>
      <c r="M3331" s="186"/>
      <c r="N3331" s="61" t="s">
        <v>410</v>
      </c>
      <c r="P3331" s="175" t="s">
        <v>241</v>
      </c>
      <c r="T3331" s="176"/>
    </row>
    <row r="3332" spans="1:20" s="61" customFormat="1" ht="17.25">
      <c r="A3332" s="183" t="s">
        <v>6904</v>
      </c>
      <c r="B3332" s="183" t="s">
        <v>6905</v>
      </c>
      <c r="C3332" s="183" t="s">
        <v>241</v>
      </c>
      <c r="D3332" s="183" t="s">
        <v>242</v>
      </c>
      <c r="E3332" s="184"/>
      <c r="F3332" s="184"/>
      <c r="G3332" s="185"/>
      <c r="H3332" s="185"/>
      <c r="I3332" s="184"/>
      <c r="J3332" s="184"/>
      <c r="K3332" s="185" t="s">
        <v>410</v>
      </c>
      <c r="L3332" s="185"/>
      <c r="M3332" s="186"/>
      <c r="N3332" s="61" t="s">
        <v>410</v>
      </c>
      <c r="P3332" s="175" t="s">
        <v>241</v>
      </c>
      <c r="T3332" s="176"/>
    </row>
    <row r="3333" spans="1:20" s="61" customFormat="1" ht="17.25">
      <c r="A3333" s="183" t="s">
        <v>6906</v>
      </c>
      <c r="B3333" s="183" t="s">
        <v>6907</v>
      </c>
      <c r="C3333" s="183" t="s">
        <v>241</v>
      </c>
      <c r="D3333" s="183" t="s">
        <v>242</v>
      </c>
      <c r="E3333" s="184"/>
      <c r="F3333" s="184"/>
      <c r="G3333" s="185"/>
      <c r="H3333" s="185"/>
      <c r="I3333" s="184"/>
      <c r="J3333" s="184"/>
      <c r="K3333" s="185" t="s">
        <v>410</v>
      </c>
      <c r="L3333" s="185"/>
      <c r="M3333" s="186"/>
      <c r="N3333" s="61" t="s">
        <v>410</v>
      </c>
      <c r="P3333" s="175" t="s">
        <v>241</v>
      </c>
      <c r="T3333" s="176"/>
    </row>
    <row r="3334" spans="1:20" s="61" customFormat="1" ht="17.25">
      <c r="A3334" s="183" t="s">
        <v>6908</v>
      </c>
      <c r="B3334" s="183" t="s">
        <v>6909</v>
      </c>
      <c r="C3334" s="183" t="s">
        <v>97</v>
      </c>
      <c r="D3334" s="183" t="s">
        <v>98</v>
      </c>
      <c r="E3334" s="184">
        <v>110</v>
      </c>
      <c r="F3334" s="184">
        <v>75</v>
      </c>
      <c r="G3334" s="188" t="s">
        <v>421</v>
      </c>
      <c r="H3334" s="183"/>
      <c r="I3334" s="184">
        <v>40.26</v>
      </c>
      <c r="J3334" s="184">
        <v>115.26</v>
      </c>
      <c r="K3334" s="185">
        <v>265</v>
      </c>
      <c r="L3334" s="185"/>
      <c r="M3334" s="186"/>
      <c r="N3334" s="61" t="s">
        <v>51</v>
      </c>
      <c r="P3334" s="175" t="s">
        <v>97</v>
      </c>
      <c r="T3334" s="176"/>
    </row>
    <row r="3335" spans="1:20" s="61" customFormat="1" ht="17.25">
      <c r="A3335" s="183" t="s">
        <v>6910</v>
      </c>
      <c r="B3335" s="183" t="s">
        <v>6911</v>
      </c>
      <c r="C3335" s="183" t="s">
        <v>5620</v>
      </c>
      <c r="D3335" s="183" t="s">
        <v>5621</v>
      </c>
      <c r="E3335" s="184"/>
      <c r="F3335" s="184"/>
      <c r="G3335" s="185"/>
      <c r="H3335" s="185"/>
      <c r="I3335" s="184"/>
      <c r="J3335" s="184"/>
      <c r="K3335" s="185" t="s">
        <v>410</v>
      </c>
      <c r="L3335" s="185"/>
      <c r="M3335" s="186"/>
      <c r="N3335" s="61" t="s">
        <v>410</v>
      </c>
      <c r="P3335" s="175" t="s">
        <v>5620</v>
      </c>
      <c r="T3335" s="176"/>
    </row>
    <row r="3336" spans="1:20" s="61" customFormat="1" ht="17.25">
      <c r="A3336" s="183" t="s">
        <v>6912</v>
      </c>
      <c r="B3336" s="183" t="s">
        <v>6913</v>
      </c>
      <c r="C3336" s="183" t="s">
        <v>5620</v>
      </c>
      <c r="D3336" s="183" t="s">
        <v>5621</v>
      </c>
      <c r="E3336" s="184"/>
      <c r="F3336" s="184"/>
      <c r="G3336" s="185"/>
      <c r="H3336" s="185"/>
      <c r="I3336" s="184"/>
      <c r="J3336" s="184"/>
      <c r="K3336" s="185" t="s">
        <v>410</v>
      </c>
      <c r="L3336" s="185"/>
      <c r="M3336" s="186"/>
      <c r="N3336" s="61" t="s">
        <v>410</v>
      </c>
      <c r="P3336" s="175" t="s">
        <v>5620</v>
      </c>
      <c r="T3336" s="176"/>
    </row>
    <row r="3337" spans="1:20" s="61" customFormat="1" ht="17.25">
      <c r="A3337" s="183" t="s">
        <v>6914</v>
      </c>
      <c r="B3337" s="183" t="s">
        <v>6915</v>
      </c>
      <c r="C3337" s="183" t="s">
        <v>5620</v>
      </c>
      <c r="D3337" s="183" t="s">
        <v>5621</v>
      </c>
      <c r="E3337" s="184"/>
      <c r="F3337" s="184"/>
      <c r="G3337" s="185"/>
      <c r="H3337" s="185"/>
      <c r="I3337" s="184"/>
      <c r="J3337" s="184"/>
      <c r="K3337" s="185" t="s">
        <v>410</v>
      </c>
      <c r="L3337" s="185"/>
      <c r="M3337" s="186"/>
      <c r="N3337" s="61" t="s">
        <v>410</v>
      </c>
      <c r="P3337" s="175" t="s">
        <v>5620</v>
      </c>
      <c r="T3337" s="176"/>
    </row>
    <row r="3338" spans="1:20" s="61" customFormat="1" ht="17.25">
      <c r="A3338" s="183" t="s">
        <v>6916</v>
      </c>
      <c r="B3338" s="183" t="s">
        <v>6917</v>
      </c>
      <c r="C3338" s="183" t="s">
        <v>5620</v>
      </c>
      <c r="D3338" s="183" t="s">
        <v>5621</v>
      </c>
      <c r="E3338" s="184"/>
      <c r="F3338" s="184"/>
      <c r="G3338" s="185"/>
      <c r="H3338" s="185"/>
      <c r="I3338" s="184"/>
      <c r="J3338" s="184"/>
      <c r="K3338" s="185" t="s">
        <v>410</v>
      </c>
      <c r="L3338" s="185"/>
      <c r="M3338" s="186"/>
      <c r="N3338" s="61" t="s">
        <v>410</v>
      </c>
      <c r="P3338" s="175" t="s">
        <v>5620</v>
      </c>
      <c r="T3338" s="176"/>
    </row>
    <row r="3339" spans="1:20" s="61" customFormat="1" ht="17.25">
      <c r="A3339" s="183" t="s">
        <v>6918</v>
      </c>
      <c r="B3339" s="183" t="s">
        <v>6919</v>
      </c>
      <c r="C3339" s="183" t="s">
        <v>5713</v>
      </c>
      <c r="D3339" s="183" t="s">
        <v>5714</v>
      </c>
      <c r="E3339" s="184"/>
      <c r="F3339" s="184"/>
      <c r="G3339" s="185"/>
      <c r="H3339" s="185"/>
      <c r="I3339" s="184"/>
      <c r="J3339" s="184"/>
      <c r="K3339" s="185" t="s">
        <v>410</v>
      </c>
      <c r="L3339" s="185"/>
      <c r="M3339" s="186"/>
      <c r="N3339" s="61" t="s">
        <v>410</v>
      </c>
      <c r="P3339" s="175" t="s">
        <v>5713</v>
      </c>
      <c r="T3339" s="176"/>
    </row>
    <row r="3340" spans="1:20" s="61" customFormat="1" ht="17.25">
      <c r="A3340" s="183" t="s">
        <v>6920</v>
      </c>
      <c r="B3340" s="183" t="s">
        <v>6921</v>
      </c>
      <c r="C3340" s="183" t="s">
        <v>5713</v>
      </c>
      <c r="D3340" s="183" t="s">
        <v>5714</v>
      </c>
      <c r="E3340" s="184"/>
      <c r="F3340" s="184"/>
      <c r="G3340" s="185"/>
      <c r="H3340" s="185"/>
      <c r="I3340" s="184"/>
      <c r="J3340" s="184"/>
      <c r="K3340" s="185" t="s">
        <v>410</v>
      </c>
      <c r="L3340" s="185"/>
      <c r="M3340" s="186"/>
      <c r="N3340" s="61" t="s">
        <v>410</v>
      </c>
      <c r="P3340" s="175" t="s">
        <v>5713</v>
      </c>
      <c r="T3340" s="176"/>
    </row>
    <row r="3341" spans="1:20" s="61" customFormat="1" ht="17.25">
      <c r="A3341" s="183" t="s">
        <v>6922</v>
      </c>
      <c r="B3341" s="183" t="s">
        <v>6923</v>
      </c>
      <c r="C3341" s="183" t="s">
        <v>5620</v>
      </c>
      <c r="D3341" s="183" t="s">
        <v>5621</v>
      </c>
      <c r="E3341" s="184"/>
      <c r="F3341" s="184"/>
      <c r="G3341" s="185"/>
      <c r="H3341" s="185"/>
      <c r="I3341" s="184"/>
      <c r="J3341" s="184"/>
      <c r="K3341" s="185" t="s">
        <v>410</v>
      </c>
      <c r="L3341" s="185"/>
      <c r="M3341" s="186"/>
      <c r="N3341" s="61" t="s">
        <v>410</v>
      </c>
      <c r="P3341" s="175" t="s">
        <v>5620</v>
      </c>
      <c r="T3341" s="176"/>
    </row>
    <row r="3342" spans="1:20" s="61" customFormat="1" ht="17.25">
      <c r="A3342" s="183" t="s">
        <v>6924</v>
      </c>
      <c r="B3342" s="183" t="s">
        <v>6925</v>
      </c>
      <c r="C3342" s="183" t="s">
        <v>5620</v>
      </c>
      <c r="D3342" s="183" t="s">
        <v>5621</v>
      </c>
      <c r="E3342" s="184"/>
      <c r="F3342" s="184"/>
      <c r="G3342" s="185"/>
      <c r="H3342" s="185"/>
      <c r="I3342" s="184"/>
      <c r="J3342" s="184"/>
      <c r="K3342" s="185" t="s">
        <v>410</v>
      </c>
      <c r="L3342" s="185"/>
      <c r="M3342" s="186"/>
      <c r="N3342" s="61" t="s">
        <v>410</v>
      </c>
      <c r="P3342" s="175" t="s">
        <v>5620</v>
      </c>
      <c r="T3342" s="176"/>
    </row>
    <row r="3343" spans="1:20" s="61" customFormat="1" ht="17.25">
      <c r="A3343" s="183" t="s">
        <v>6926</v>
      </c>
      <c r="B3343" s="183" t="s">
        <v>6927</v>
      </c>
      <c r="C3343" s="183" t="s">
        <v>5620</v>
      </c>
      <c r="D3343" s="183" t="s">
        <v>5621</v>
      </c>
      <c r="E3343" s="184"/>
      <c r="F3343" s="184"/>
      <c r="G3343" s="185"/>
      <c r="H3343" s="185"/>
      <c r="I3343" s="184"/>
      <c r="J3343" s="184"/>
      <c r="K3343" s="185" t="s">
        <v>410</v>
      </c>
      <c r="L3343" s="185"/>
      <c r="M3343" s="186"/>
      <c r="N3343" s="61" t="s">
        <v>410</v>
      </c>
      <c r="P3343" s="175" t="s">
        <v>5620</v>
      </c>
      <c r="T3343" s="176"/>
    </row>
    <row r="3344" spans="1:20" s="61" customFormat="1" ht="17.25">
      <c r="A3344" s="183" t="s">
        <v>6928</v>
      </c>
      <c r="B3344" s="183" t="s">
        <v>6929</v>
      </c>
      <c r="C3344" s="183" t="s">
        <v>5620</v>
      </c>
      <c r="D3344" s="183" t="s">
        <v>5621</v>
      </c>
      <c r="E3344" s="184"/>
      <c r="F3344" s="184"/>
      <c r="G3344" s="185"/>
      <c r="H3344" s="185"/>
      <c r="I3344" s="184"/>
      <c r="J3344" s="184"/>
      <c r="K3344" s="185" t="s">
        <v>410</v>
      </c>
      <c r="L3344" s="185"/>
      <c r="M3344" s="186"/>
      <c r="N3344" s="61" t="s">
        <v>410</v>
      </c>
      <c r="P3344" s="175" t="s">
        <v>5620</v>
      </c>
      <c r="T3344" s="176"/>
    </row>
    <row r="3345" spans="1:20" s="61" customFormat="1" ht="17.25">
      <c r="A3345" s="183" t="s">
        <v>6930</v>
      </c>
      <c r="B3345" s="183" t="s">
        <v>6931</v>
      </c>
      <c r="C3345" s="183" t="s">
        <v>5620</v>
      </c>
      <c r="D3345" s="183" t="s">
        <v>5621</v>
      </c>
      <c r="E3345" s="184"/>
      <c r="F3345" s="184"/>
      <c r="G3345" s="185"/>
      <c r="H3345" s="185"/>
      <c r="I3345" s="184"/>
      <c r="J3345" s="184"/>
      <c r="K3345" s="185" t="s">
        <v>410</v>
      </c>
      <c r="L3345" s="185"/>
      <c r="M3345" s="186"/>
      <c r="N3345" s="61" t="s">
        <v>410</v>
      </c>
      <c r="P3345" s="175" t="s">
        <v>5620</v>
      </c>
      <c r="T3345" s="176"/>
    </row>
    <row r="3346" spans="1:20" s="61" customFormat="1" ht="17.25">
      <c r="A3346" s="183" t="s">
        <v>6932</v>
      </c>
      <c r="B3346" s="183" t="s">
        <v>6933</v>
      </c>
      <c r="C3346" s="183" t="s">
        <v>5620</v>
      </c>
      <c r="D3346" s="183" t="s">
        <v>5621</v>
      </c>
      <c r="E3346" s="184"/>
      <c r="F3346" s="184"/>
      <c r="G3346" s="185"/>
      <c r="H3346" s="185"/>
      <c r="I3346" s="184"/>
      <c r="J3346" s="184"/>
      <c r="K3346" s="185" t="s">
        <v>410</v>
      </c>
      <c r="L3346" s="185"/>
      <c r="M3346" s="186"/>
      <c r="N3346" s="61" t="s">
        <v>410</v>
      </c>
      <c r="P3346" s="175" t="s">
        <v>5620</v>
      </c>
      <c r="T3346" s="176"/>
    </row>
    <row r="3347" spans="1:20" s="61" customFormat="1" ht="17.25">
      <c r="A3347" s="183" t="s">
        <v>6934</v>
      </c>
      <c r="B3347" s="183" t="s">
        <v>6935</v>
      </c>
      <c r="C3347" s="183" t="s">
        <v>5620</v>
      </c>
      <c r="D3347" s="183" t="s">
        <v>5621</v>
      </c>
      <c r="E3347" s="184"/>
      <c r="F3347" s="184"/>
      <c r="G3347" s="185"/>
      <c r="H3347" s="185"/>
      <c r="I3347" s="184"/>
      <c r="J3347" s="184"/>
      <c r="K3347" s="185" t="s">
        <v>410</v>
      </c>
      <c r="L3347" s="185"/>
      <c r="M3347" s="186"/>
      <c r="N3347" s="61" t="s">
        <v>410</v>
      </c>
      <c r="P3347" s="175" t="s">
        <v>5620</v>
      </c>
      <c r="T3347" s="176"/>
    </row>
    <row r="3348" spans="1:20" s="61" customFormat="1" ht="17.25">
      <c r="A3348" s="183" t="s">
        <v>6936</v>
      </c>
      <c r="B3348" s="183" t="s">
        <v>6937</v>
      </c>
      <c r="C3348" s="183" t="s">
        <v>5620</v>
      </c>
      <c r="D3348" s="183" t="s">
        <v>5621</v>
      </c>
      <c r="E3348" s="184"/>
      <c r="F3348" s="184"/>
      <c r="G3348" s="188"/>
      <c r="H3348" s="185"/>
      <c r="I3348" s="184"/>
      <c r="J3348" s="184"/>
      <c r="K3348" s="185" t="s">
        <v>410</v>
      </c>
      <c r="L3348" s="185"/>
      <c r="M3348" s="186"/>
      <c r="N3348" s="61" t="s">
        <v>410</v>
      </c>
      <c r="P3348" s="175" t="s">
        <v>5620</v>
      </c>
      <c r="T3348" s="176"/>
    </row>
    <row r="3349" spans="1:20" s="61" customFormat="1" ht="17.25">
      <c r="A3349" s="183" t="s">
        <v>6938</v>
      </c>
      <c r="B3349" s="183" t="s">
        <v>6939</v>
      </c>
      <c r="C3349" s="183" t="s">
        <v>5620</v>
      </c>
      <c r="D3349" s="183" t="s">
        <v>5621</v>
      </c>
      <c r="E3349" s="184"/>
      <c r="F3349" s="184"/>
      <c r="G3349" s="188"/>
      <c r="H3349" s="185"/>
      <c r="I3349" s="184"/>
      <c r="J3349" s="184"/>
      <c r="K3349" s="183" t="s">
        <v>410</v>
      </c>
      <c r="L3349" s="183"/>
      <c r="M3349" s="186"/>
      <c r="N3349" s="61" t="s">
        <v>410</v>
      </c>
      <c r="P3349" s="175" t="s">
        <v>5620</v>
      </c>
      <c r="T3349" s="176"/>
    </row>
    <row r="3350" spans="1:20" s="61" customFormat="1" ht="17.25">
      <c r="A3350" s="183" t="s">
        <v>6940</v>
      </c>
      <c r="B3350" s="183" t="s">
        <v>6941</v>
      </c>
      <c r="C3350" s="183" t="s">
        <v>625</v>
      </c>
      <c r="D3350" s="183" t="s">
        <v>626</v>
      </c>
      <c r="E3350" s="184"/>
      <c r="F3350" s="184"/>
      <c r="G3350" s="185"/>
      <c r="H3350" s="185"/>
      <c r="I3350" s="184"/>
      <c r="J3350" s="184"/>
      <c r="K3350" s="185" t="s">
        <v>410</v>
      </c>
      <c r="L3350" s="185"/>
      <c r="M3350" s="186"/>
      <c r="N3350" s="61" t="s">
        <v>410</v>
      </c>
      <c r="P3350" s="175" t="s">
        <v>625</v>
      </c>
      <c r="T3350" s="176"/>
    </row>
    <row r="3351" spans="1:20" s="61" customFormat="1" ht="17.25">
      <c r="A3351" s="183" t="s">
        <v>6942</v>
      </c>
      <c r="B3351" s="183" t="s">
        <v>6943</v>
      </c>
      <c r="C3351" s="183" t="s">
        <v>625</v>
      </c>
      <c r="D3351" s="183" t="s">
        <v>626</v>
      </c>
      <c r="E3351" s="184"/>
      <c r="F3351" s="184"/>
      <c r="G3351" s="185"/>
      <c r="H3351" s="185"/>
      <c r="I3351" s="184"/>
      <c r="J3351" s="184"/>
      <c r="K3351" s="185" t="s">
        <v>410</v>
      </c>
      <c r="L3351" s="185"/>
      <c r="M3351" s="186"/>
      <c r="N3351" s="61" t="s">
        <v>410</v>
      </c>
      <c r="P3351" s="175" t="s">
        <v>625</v>
      </c>
      <c r="T3351" s="176"/>
    </row>
    <row r="3352" spans="1:20" s="61" customFormat="1" ht="17.25">
      <c r="A3352" s="183" t="s">
        <v>6944</v>
      </c>
      <c r="B3352" s="183" t="s">
        <v>6945</v>
      </c>
      <c r="C3352" s="183" t="s">
        <v>625</v>
      </c>
      <c r="D3352" s="183" t="s">
        <v>626</v>
      </c>
      <c r="E3352" s="184"/>
      <c r="F3352" s="184"/>
      <c r="G3352" s="185"/>
      <c r="H3352" s="185"/>
      <c r="I3352" s="184"/>
      <c r="J3352" s="184"/>
      <c r="K3352" s="185" t="s">
        <v>410</v>
      </c>
      <c r="L3352" s="185"/>
      <c r="M3352" s="186"/>
      <c r="N3352" s="61" t="s">
        <v>410</v>
      </c>
      <c r="P3352" s="175" t="s">
        <v>625</v>
      </c>
      <c r="T3352" s="176"/>
    </row>
    <row r="3353" spans="1:20" s="61" customFormat="1" ht="17.25">
      <c r="A3353" s="183" t="s">
        <v>6946</v>
      </c>
      <c r="B3353" s="183" t="s">
        <v>6947</v>
      </c>
      <c r="C3353" s="183" t="s">
        <v>625</v>
      </c>
      <c r="D3353" s="183" t="s">
        <v>626</v>
      </c>
      <c r="E3353" s="184"/>
      <c r="F3353" s="184"/>
      <c r="G3353" s="185"/>
      <c r="H3353" s="185"/>
      <c r="I3353" s="184"/>
      <c r="J3353" s="184"/>
      <c r="K3353" s="185" t="s">
        <v>410</v>
      </c>
      <c r="L3353" s="185"/>
      <c r="M3353" s="186"/>
      <c r="N3353" s="61" t="s">
        <v>410</v>
      </c>
      <c r="P3353" s="175" t="s">
        <v>625</v>
      </c>
      <c r="T3353" s="176"/>
    </row>
    <row r="3354" spans="1:20" s="61" customFormat="1" ht="17.25">
      <c r="A3354" s="183" t="s">
        <v>6948</v>
      </c>
      <c r="B3354" s="183" t="s">
        <v>6949</v>
      </c>
      <c r="C3354" s="183" t="s">
        <v>625</v>
      </c>
      <c r="D3354" s="183" t="s">
        <v>626</v>
      </c>
      <c r="E3354" s="184"/>
      <c r="F3354" s="184"/>
      <c r="G3354" s="185"/>
      <c r="H3354" s="185"/>
      <c r="I3354" s="184"/>
      <c r="J3354" s="184"/>
      <c r="K3354" s="185" t="s">
        <v>410</v>
      </c>
      <c r="L3354" s="185"/>
      <c r="M3354" s="186"/>
      <c r="N3354" s="61" t="s">
        <v>410</v>
      </c>
      <c r="P3354" s="175" t="s">
        <v>625</v>
      </c>
      <c r="T3354" s="176"/>
    </row>
    <row r="3355" spans="1:20" s="61" customFormat="1" ht="17.25">
      <c r="A3355" s="183" t="s">
        <v>6950</v>
      </c>
      <c r="B3355" s="183" t="s">
        <v>6951</v>
      </c>
      <c r="C3355" s="183" t="s">
        <v>5620</v>
      </c>
      <c r="D3355" s="183" t="s">
        <v>5621</v>
      </c>
      <c r="E3355" s="184"/>
      <c r="F3355" s="184"/>
      <c r="G3355" s="185"/>
      <c r="H3355" s="185"/>
      <c r="I3355" s="184"/>
      <c r="J3355" s="184"/>
      <c r="K3355" s="185" t="s">
        <v>410</v>
      </c>
      <c r="L3355" s="185"/>
      <c r="M3355" s="186"/>
      <c r="N3355" s="61" t="s">
        <v>410</v>
      </c>
      <c r="P3355" s="175" t="s">
        <v>5620</v>
      </c>
      <c r="T3355" s="176"/>
    </row>
    <row r="3356" spans="1:20" s="61" customFormat="1" ht="17.25">
      <c r="A3356" s="183" t="s">
        <v>6952</v>
      </c>
      <c r="B3356" s="183" t="s">
        <v>6953</v>
      </c>
      <c r="C3356" s="183" t="s">
        <v>73</v>
      </c>
      <c r="D3356" s="183" t="s">
        <v>74</v>
      </c>
      <c r="E3356" s="184">
        <v>530</v>
      </c>
      <c r="F3356" s="184">
        <v>435</v>
      </c>
      <c r="G3356" s="188" t="s">
        <v>395</v>
      </c>
      <c r="H3356" s="183"/>
      <c r="I3356" s="184">
        <v>152.82</v>
      </c>
      <c r="J3356" s="184">
        <v>587.82</v>
      </c>
      <c r="K3356" s="185">
        <v>60</v>
      </c>
      <c r="L3356" s="185"/>
      <c r="M3356" s="186"/>
      <c r="N3356" s="61" t="s">
        <v>51</v>
      </c>
      <c r="P3356" s="175" t="s">
        <v>73</v>
      </c>
      <c r="T3356" s="176"/>
    </row>
    <row r="3357" spans="1:20" s="61" customFormat="1" ht="17.25">
      <c r="A3357" s="183" t="s">
        <v>6954</v>
      </c>
      <c r="B3357" s="183" t="s">
        <v>6955</v>
      </c>
      <c r="C3357" s="183" t="s">
        <v>73</v>
      </c>
      <c r="D3357" s="183" t="s">
        <v>74</v>
      </c>
      <c r="E3357" s="184">
        <v>530</v>
      </c>
      <c r="F3357" s="184">
        <v>435</v>
      </c>
      <c r="G3357" s="185" t="s">
        <v>395</v>
      </c>
      <c r="H3357" s="185"/>
      <c r="I3357" s="184">
        <v>152.82</v>
      </c>
      <c r="J3357" s="184">
        <v>587.82</v>
      </c>
      <c r="K3357" s="185">
        <v>38</v>
      </c>
      <c r="L3357" s="185"/>
      <c r="M3357" s="186"/>
      <c r="N3357" s="61" t="s">
        <v>51</v>
      </c>
      <c r="P3357" s="175" t="s">
        <v>73</v>
      </c>
      <c r="T3357" s="176"/>
    </row>
    <row r="3358" spans="1:20" s="61" customFormat="1" ht="17.25">
      <c r="A3358" s="183" t="s">
        <v>6956</v>
      </c>
      <c r="B3358" s="183" t="s">
        <v>6957</v>
      </c>
      <c r="C3358" s="183" t="s">
        <v>73</v>
      </c>
      <c r="D3358" s="183" t="s">
        <v>74</v>
      </c>
      <c r="E3358" s="184">
        <v>530</v>
      </c>
      <c r="F3358" s="184">
        <v>435</v>
      </c>
      <c r="G3358" s="185" t="s">
        <v>395</v>
      </c>
      <c r="H3358" s="185"/>
      <c r="I3358" s="184">
        <v>152.82</v>
      </c>
      <c r="J3358" s="184">
        <v>587.82</v>
      </c>
      <c r="K3358" s="185">
        <v>35</v>
      </c>
      <c r="L3358" s="185"/>
      <c r="M3358" s="186"/>
      <c r="N3358" s="61" t="s">
        <v>51</v>
      </c>
      <c r="P3358" s="175" t="s">
        <v>73</v>
      </c>
      <c r="T3358" s="176"/>
    </row>
    <row r="3359" spans="1:20" s="61" customFormat="1" ht="17.25">
      <c r="A3359" s="183" t="s">
        <v>6958</v>
      </c>
      <c r="B3359" s="183" t="s">
        <v>6959</v>
      </c>
      <c r="C3359" s="183" t="s">
        <v>73</v>
      </c>
      <c r="D3359" s="183" t="s">
        <v>74</v>
      </c>
      <c r="E3359" s="184">
        <v>500</v>
      </c>
      <c r="F3359" s="184">
        <v>400</v>
      </c>
      <c r="G3359" s="185" t="s">
        <v>99</v>
      </c>
      <c r="H3359" s="185"/>
      <c r="I3359" s="184">
        <v>145.51</v>
      </c>
      <c r="J3359" s="184">
        <v>545.51</v>
      </c>
      <c r="K3359" s="185">
        <v>0</v>
      </c>
      <c r="L3359" s="185"/>
      <c r="M3359" s="186"/>
      <c r="N3359" s="61" t="s">
        <v>51</v>
      </c>
      <c r="P3359" s="175" t="s">
        <v>73</v>
      </c>
      <c r="T3359" s="176"/>
    </row>
    <row r="3360" spans="1:20" s="61" customFormat="1" ht="17.25">
      <c r="A3360" s="183" t="s">
        <v>6960</v>
      </c>
      <c r="B3360" s="183" t="s">
        <v>6961</v>
      </c>
      <c r="C3360" s="183" t="s">
        <v>73</v>
      </c>
      <c r="D3360" s="183" t="s">
        <v>74</v>
      </c>
      <c r="E3360" s="184">
        <v>500</v>
      </c>
      <c r="F3360" s="184">
        <v>400</v>
      </c>
      <c r="G3360" s="185" t="s">
        <v>99</v>
      </c>
      <c r="H3360" s="185"/>
      <c r="I3360" s="184">
        <v>145.51</v>
      </c>
      <c r="J3360" s="184">
        <v>545.51</v>
      </c>
      <c r="K3360" s="185">
        <v>13</v>
      </c>
      <c r="L3360" s="185"/>
      <c r="M3360" s="186"/>
      <c r="N3360" s="61" t="s">
        <v>51</v>
      </c>
      <c r="P3360" s="175" t="s">
        <v>73</v>
      </c>
      <c r="T3360" s="176"/>
    </row>
    <row r="3361" spans="1:20" s="61" customFormat="1" ht="17.25">
      <c r="A3361" s="183" t="s">
        <v>6962</v>
      </c>
      <c r="B3361" s="183" t="s">
        <v>6963</v>
      </c>
      <c r="C3361" s="183" t="s">
        <v>73</v>
      </c>
      <c r="D3361" s="183" t="s">
        <v>74</v>
      </c>
      <c r="E3361" s="184"/>
      <c r="F3361" s="184"/>
      <c r="G3361" s="185"/>
      <c r="H3361" s="185"/>
      <c r="I3361" s="184"/>
      <c r="J3361" s="184"/>
      <c r="K3361" s="185" t="s">
        <v>410</v>
      </c>
      <c r="L3361" s="185"/>
      <c r="M3361" s="186"/>
      <c r="N3361" s="61" t="s">
        <v>410</v>
      </c>
      <c r="P3361" s="175" t="s">
        <v>73</v>
      </c>
      <c r="T3361" s="176"/>
    </row>
    <row r="3362" spans="1:20" s="61" customFormat="1" ht="17.25">
      <c r="A3362" s="183" t="s">
        <v>6964</v>
      </c>
      <c r="B3362" s="183" t="s">
        <v>6965</v>
      </c>
      <c r="C3362" s="183" t="s">
        <v>985</v>
      </c>
      <c r="D3362" s="183" t="s">
        <v>986</v>
      </c>
      <c r="E3362" s="184"/>
      <c r="F3362" s="184"/>
      <c r="G3362" s="185"/>
      <c r="H3362" s="185"/>
      <c r="I3362" s="184"/>
      <c r="J3362" s="184"/>
      <c r="K3362" s="185" t="s">
        <v>410</v>
      </c>
      <c r="L3362" s="185"/>
      <c r="M3362" s="186"/>
      <c r="N3362" s="61" t="s">
        <v>410</v>
      </c>
      <c r="P3362" s="175" t="s">
        <v>985</v>
      </c>
      <c r="T3362" s="176"/>
    </row>
    <row r="3363" spans="1:20" s="61" customFormat="1" ht="17.25">
      <c r="A3363" s="183" t="s">
        <v>6966</v>
      </c>
      <c r="B3363" s="183" t="s">
        <v>6967</v>
      </c>
      <c r="C3363" s="183" t="s">
        <v>727</v>
      </c>
      <c r="D3363" s="183" t="s">
        <v>728</v>
      </c>
      <c r="E3363" s="184">
        <v>199</v>
      </c>
      <c r="F3363" s="184">
        <v>194</v>
      </c>
      <c r="G3363" s="185" t="s">
        <v>475</v>
      </c>
      <c r="H3363" s="185"/>
      <c r="I3363" s="184">
        <v>104.9</v>
      </c>
      <c r="J3363" s="184">
        <v>298.9</v>
      </c>
      <c r="K3363" s="185">
        <v>80</v>
      </c>
      <c r="L3363" s="185"/>
      <c r="M3363" s="186"/>
      <c r="N3363" s="61" t="s">
        <v>51</v>
      </c>
      <c r="P3363" s="175" t="s">
        <v>727</v>
      </c>
      <c r="T3363" s="176"/>
    </row>
    <row r="3364" spans="1:20" s="61" customFormat="1" ht="17.25">
      <c r="A3364" s="183" t="s">
        <v>6968</v>
      </c>
      <c r="B3364" s="183" t="s">
        <v>6969</v>
      </c>
      <c r="C3364" s="183" t="s">
        <v>6970</v>
      </c>
      <c r="D3364" s="183" t="s">
        <v>6971</v>
      </c>
      <c r="E3364" s="184"/>
      <c r="F3364" s="184"/>
      <c r="G3364" s="185"/>
      <c r="H3364" s="185"/>
      <c r="I3364" s="184"/>
      <c r="J3364" s="184"/>
      <c r="K3364" s="185" t="s">
        <v>410</v>
      </c>
      <c r="L3364" s="185"/>
      <c r="M3364" s="186"/>
      <c r="N3364" s="61" t="s">
        <v>410</v>
      </c>
      <c r="P3364" s="175" t="s">
        <v>6970</v>
      </c>
      <c r="T3364" s="176"/>
    </row>
    <row r="3365" spans="1:20" s="61" customFormat="1" ht="17.25">
      <c r="A3365" s="183" t="s">
        <v>6972</v>
      </c>
      <c r="B3365" s="183" t="s">
        <v>6973</v>
      </c>
      <c r="C3365" s="183" t="s">
        <v>6970</v>
      </c>
      <c r="D3365" s="183" t="s">
        <v>6971</v>
      </c>
      <c r="E3365" s="184"/>
      <c r="F3365" s="184"/>
      <c r="G3365" s="185"/>
      <c r="H3365" s="185"/>
      <c r="I3365" s="184"/>
      <c r="J3365" s="184"/>
      <c r="K3365" s="185" t="s">
        <v>410</v>
      </c>
      <c r="L3365" s="185"/>
      <c r="M3365" s="186"/>
      <c r="N3365" s="61" t="s">
        <v>410</v>
      </c>
      <c r="P3365" s="175" t="s">
        <v>6970</v>
      </c>
      <c r="T3365" s="176"/>
    </row>
    <row r="3366" spans="1:20" s="61" customFormat="1" ht="17.25">
      <c r="A3366" s="183" t="s">
        <v>6974</v>
      </c>
      <c r="B3366" s="183" t="s">
        <v>6975</v>
      </c>
      <c r="C3366" s="183" t="s">
        <v>49</v>
      </c>
      <c r="D3366" s="183" t="s">
        <v>50</v>
      </c>
      <c r="E3366" s="184">
        <v>179</v>
      </c>
      <c r="F3366" s="184">
        <v>179</v>
      </c>
      <c r="G3366" s="185"/>
      <c r="H3366" s="185"/>
      <c r="I3366" s="184">
        <v>54.49</v>
      </c>
      <c r="J3366" s="184">
        <v>233.49</v>
      </c>
      <c r="K3366" s="185">
        <v>0</v>
      </c>
      <c r="L3366" s="185" t="s">
        <v>76</v>
      </c>
      <c r="M3366" s="186" t="s">
        <v>1381</v>
      </c>
      <c r="N3366" s="61" t="s">
        <v>51</v>
      </c>
      <c r="P3366" s="175" t="s">
        <v>49</v>
      </c>
      <c r="T3366" s="176"/>
    </row>
    <row r="3367" spans="1:20" s="61" customFormat="1" ht="17.25">
      <c r="A3367" s="183" t="s">
        <v>6976</v>
      </c>
      <c r="B3367" s="183" t="s">
        <v>6977</v>
      </c>
      <c r="C3367" s="183" t="s">
        <v>49</v>
      </c>
      <c r="D3367" s="183" t="s">
        <v>50</v>
      </c>
      <c r="E3367" s="184">
        <v>179</v>
      </c>
      <c r="F3367" s="184">
        <v>179</v>
      </c>
      <c r="G3367" s="185"/>
      <c r="H3367" s="185"/>
      <c r="I3367" s="184">
        <v>54.49</v>
      </c>
      <c r="J3367" s="184">
        <v>233.49</v>
      </c>
      <c r="K3367" s="185">
        <v>0</v>
      </c>
      <c r="L3367" s="185"/>
      <c r="M3367" s="186"/>
      <c r="N3367" s="61" t="s">
        <v>51</v>
      </c>
      <c r="P3367" s="175" t="s">
        <v>49</v>
      </c>
      <c r="T3367" s="176"/>
    </row>
    <row r="3368" spans="1:20" s="61" customFormat="1" ht="17.25">
      <c r="A3368" s="183" t="s">
        <v>6978</v>
      </c>
      <c r="B3368" s="183" t="s">
        <v>6979</v>
      </c>
      <c r="C3368" s="183" t="s">
        <v>97</v>
      </c>
      <c r="D3368" s="183" t="s">
        <v>98</v>
      </c>
      <c r="E3368" s="184">
        <v>310</v>
      </c>
      <c r="F3368" s="184">
        <v>260</v>
      </c>
      <c r="G3368" s="185" t="s">
        <v>107</v>
      </c>
      <c r="H3368" s="185"/>
      <c r="I3368" s="184">
        <v>141.93</v>
      </c>
      <c r="J3368" s="184">
        <v>401.93</v>
      </c>
      <c r="K3368" s="185">
        <v>40</v>
      </c>
      <c r="L3368" s="185"/>
      <c r="M3368" s="186"/>
      <c r="N3368" s="61" t="s">
        <v>51</v>
      </c>
      <c r="P3368" s="175" t="s">
        <v>97</v>
      </c>
      <c r="T3368" s="176"/>
    </row>
    <row r="3369" spans="1:20" s="61" customFormat="1" ht="17.25">
      <c r="A3369" s="183" t="s">
        <v>6980</v>
      </c>
      <c r="B3369" s="183" t="s">
        <v>6981</v>
      </c>
      <c r="C3369" s="183" t="s">
        <v>97</v>
      </c>
      <c r="D3369" s="183" t="s">
        <v>98</v>
      </c>
      <c r="E3369" s="184"/>
      <c r="F3369" s="184"/>
      <c r="G3369" s="185"/>
      <c r="H3369" s="185"/>
      <c r="I3369" s="184"/>
      <c r="J3369" s="184"/>
      <c r="K3369" s="185" t="s">
        <v>410</v>
      </c>
      <c r="L3369" s="185"/>
      <c r="M3369" s="186"/>
      <c r="N3369" s="61" t="s">
        <v>410</v>
      </c>
      <c r="P3369" s="175" t="s">
        <v>97</v>
      </c>
      <c r="T3369" s="176"/>
    </row>
    <row r="3370" spans="1:20" s="61" customFormat="1" ht="17.25">
      <c r="A3370" s="183" t="s">
        <v>6982</v>
      </c>
      <c r="B3370" s="183" t="s">
        <v>6983</v>
      </c>
      <c r="C3370" s="183" t="s">
        <v>97</v>
      </c>
      <c r="D3370" s="183" t="s">
        <v>98</v>
      </c>
      <c r="E3370" s="184">
        <v>290</v>
      </c>
      <c r="F3370" s="184">
        <v>245</v>
      </c>
      <c r="G3370" s="188" t="s">
        <v>268</v>
      </c>
      <c r="H3370" s="183"/>
      <c r="I3370" s="184">
        <v>121.04</v>
      </c>
      <c r="J3370" s="184">
        <v>366.04</v>
      </c>
      <c r="K3370" s="185">
        <v>109</v>
      </c>
      <c r="L3370" s="185"/>
      <c r="M3370" s="186"/>
      <c r="N3370" s="61" t="s">
        <v>51</v>
      </c>
      <c r="P3370" s="175" t="s">
        <v>97</v>
      </c>
      <c r="T3370" s="176"/>
    </row>
    <row r="3371" spans="1:20" s="61" customFormat="1" ht="17.25">
      <c r="A3371" s="183" t="s">
        <v>6984</v>
      </c>
      <c r="B3371" s="183" t="s">
        <v>6985</v>
      </c>
      <c r="C3371" s="183" t="s">
        <v>97</v>
      </c>
      <c r="D3371" s="183" t="s">
        <v>98</v>
      </c>
      <c r="E3371" s="184">
        <v>290</v>
      </c>
      <c r="F3371" s="184">
        <v>245</v>
      </c>
      <c r="G3371" s="185" t="s">
        <v>268</v>
      </c>
      <c r="H3371" s="185"/>
      <c r="I3371" s="184">
        <v>121.04</v>
      </c>
      <c r="J3371" s="184">
        <v>366.04</v>
      </c>
      <c r="K3371" s="183">
        <v>45</v>
      </c>
      <c r="L3371" s="183"/>
      <c r="M3371" s="186"/>
      <c r="N3371" s="61" t="s">
        <v>51</v>
      </c>
      <c r="P3371" s="175" t="s">
        <v>97</v>
      </c>
      <c r="T3371" s="176"/>
    </row>
    <row r="3372" spans="1:20" s="61" customFormat="1" ht="17.25">
      <c r="A3372" s="183" t="s">
        <v>6986</v>
      </c>
      <c r="B3372" s="183" t="s">
        <v>6987</v>
      </c>
      <c r="C3372" s="183" t="s">
        <v>6988</v>
      </c>
      <c r="D3372" s="183" t="s">
        <v>6989</v>
      </c>
      <c r="E3372" s="184">
        <v>89.99</v>
      </c>
      <c r="F3372" s="184">
        <v>75.99</v>
      </c>
      <c r="G3372" s="188" t="s">
        <v>268</v>
      </c>
      <c r="H3372" s="183" t="s">
        <v>56</v>
      </c>
      <c r="I3372" s="184">
        <v>43.12</v>
      </c>
      <c r="J3372" s="184">
        <v>119.11</v>
      </c>
      <c r="K3372" s="185">
        <v>400</v>
      </c>
      <c r="L3372" s="185"/>
      <c r="M3372" s="186"/>
      <c r="N3372" s="61" t="s">
        <v>51</v>
      </c>
      <c r="P3372" s="175" t="s">
        <v>6988</v>
      </c>
      <c r="T3372" s="176"/>
    </row>
    <row r="3373" spans="1:20" s="61" customFormat="1" ht="17.25">
      <c r="A3373" s="183" t="s">
        <v>6990</v>
      </c>
      <c r="B3373" s="183" t="s">
        <v>6991</v>
      </c>
      <c r="C3373" s="183" t="s">
        <v>6988</v>
      </c>
      <c r="D3373" s="183" t="s">
        <v>6989</v>
      </c>
      <c r="E3373" s="184">
        <v>79.99</v>
      </c>
      <c r="F3373" s="184">
        <v>69.99</v>
      </c>
      <c r="G3373" s="185" t="s">
        <v>140</v>
      </c>
      <c r="H3373" s="185" t="s">
        <v>56</v>
      </c>
      <c r="I3373" s="184">
        <v>42.63</v>
      </c>
      <c r="J3373" s="184">
        <v>112.62</v>
      </c>
      <c r="K3373" s="183">
        <v>90</v>
      </c>
      <c r="L3373" s="183"/>
      <c r="M3373" s="186"/>
      <c r="N3373" s="61" t="s">
        <v>51</v>
      </c>
      <c r="P3373" s="175" t="s">
        <v>6988</v>
      </c>
      <c r="T3373" s="176"/>
    </row>
    <row r="3374" spans="1:20" s="61" customFormat="1" ht="17.25">
      <c r="A3374" s="183" t="s">
        <v>6992</v>
      </c>
      <c r="B3374" s="183" t="s">
        <v>6993</v>
      </c>
      <c r="C3374" s="183" t="s">
        <v>6988</v>
      </c>
      <c r="D3374" s="183" t="s">
        <v>6989</v>
      </c>
      <c r="E3374" s="184">
        <v>69.99</v>
      </c>
      <c r="F3374" s="184">
        <v>59.99</v>
      </c>
      <c r="G3374" s="188" t="s">
        <v>88</v>
      </c>
      <c r="H3374" s="185" t="s">
        <v>56</v>
      </c>
      <c r="I3374" s="184">
        <v>38.5</v>
      </c>
      <c r="J3374" s="184">
        <v>98.49</v>
      </c>
      <c r="K3374" s="185">
        <v>49</v>
      </c>
      <c r="L3374" s="185"/>
      <c r="M3374" s="186"/>
      <c r="N3374" s="61" t="s">
        <v>51</v>
      </c>
      <c r="P3374" s="175" t="s">
        <v>6988</v>
      </c>
      <c r="T3374" s="176"/>
    </row>
    <row r="3375" spans="1:20" s="61" customFormat="1" ht="17.25">
      <c r="A3375" s="183" t="s">
        <v>6994</v>
      </c>
      <c r="B3375" s="183" t="s">
        <v>6995</v>
      </c>
      <c r="C3375" s="183" t="s">
        <v>6988</v>
      </c>
      <c r="D3375" s="183" t="s">
        <v>6989</v>
      </c>
      <c r="E3375" s="184">
        <v>49.99</v>
      </c>
      <c r="F3375" s="184">
        <v>44.99</v>
      </c>
      <c r="G3375" s="188" t="s">
        <v>75</v>
      </c>
      <c r="H3375" s="185"/>
      <c r="I3375" s="184">
        <v>25.58</v>
      </c>
      <c r="J3375" s="184">
        <v>70.57</v>
      </c>
      <c r="K3375" s="185">
        <v>99</v>
      </c>
      <c r="L3375" s="185"/>
      <c r="M3375" s="186"/>
      <c r="N3375" s="61" t="s">
        <v>51</v>
      </c>
      <c r="P3375" s="175" t="s">
        <v>6988</v>
      </c>
      <c r="T3375" s="176"/>
    </row>
    <row r="3376" spans="1:20" s="61" customFormat="1" ht="17.25">
      <c r="A3376" s="183" t="s">
        <v>6996</v>
      </c>
      <c r="B3376" s="183" t="s">
        <v>6997</v>
      </c>
      <c r="C3376" s="183" t="s">
        <v>625</v>
      </c>
      <c r="D3376" s="183" t="s">
        <v>626</v>
      </c>
      <c r="E3376" s="184">
        <v>245</v>
      </c>
      <c r="F3376" s="184">
        <v>245</v>
      </c>
      <c r="G3376" s="185"/>
      <c r="H3376" s="185"/>
      <c r="I3376" s="184">
        <v>145.73</v>
      </c>
      <c r="J3376" s="184">
        <v>390.73</v>
      </c>
      <c r="K3376" s="185">
        <v>0</v>
      </c>
      <c r="L3376" s="185"/>
      <c r="M3376" s="186"/>
      <c r="N3376" s="61" t="s">
        <v>51</v>
      </c>
      <c r="P3376" s="175" t="s">
        <v>625</v>
      </c>
      <c r="T3376" s="176"/>
    </row>
    <row r="3377" spans="1:20" s="61" customFormat="1" ht="17.25">
      <c r="A3377" s="183" t="s">
        <v>6998</v>
      </c>
      <c r="B3377" s="183" t="s">
        <v>6999</v>
      </c>
      <c r="C3377" s="183" t="s">
        <v>625</v>
      </c>
      <c r="D3377" s="183" t="s">
        <v>626</v>
      </c>
      <c r="E3377" s="184"/>
      <c r="F3377" s="184"/>
      <c r="G3377" s="185"/>
      <c r="H3377" s="185"/>
      <c r="I3377" s="184"/>
      <c r="J3377" s="184"/>
      <c r="K3377" s="185" t="s">
        <v>410</v>
      </c>
      <c r="L3377" s="185"/>
      <c r="M3377" s="186"/>
      <c r="N3377" s="61" t="s">
        <v>410</v>
      </c>
      <c r="P3377" s="175" t="s">
        <v>625</v>
      </c>
      <c r="T3377" s="176"/>
    </row>
    <row r="3378" spans="1:20" s="61" customFormat="1" ht="17.25">
      <c r="A3378" s="183" t="s">
        <v>7000</v>
      </c>
      <c r="B3378" s="183" t="s">
        <v>7001</v>
      </c>
      <c r="C3378" s="183" t="s">
        <v>625</v>
      </c>
      <c r="D3378" s="183" t="s">
        <v>626</v>
      </c>
      <c r="E3378" s="184"/>
      <c r="F3378" s="184"/>
      <c r="G3378" s="185"/>
      <c r="H3378" s="185"/>
      <c r="I3378" s="184"/>
      <c r="J3378" s="184"/>
      <c r="K3378" s="185" t="s">
        <v>410</v>
      </c>
      <c r="L3378" s="185"/>
      <c r="M3378" s="186"/>
      <c r="N3378" s="61" t="s">
        <v>410</v>
      </c>
      <c r="P3378" s="175" t="s">
        <v>625</v>
      </c>
      <c r="T3378" s="176"/>
    </row>
    <row r="3379" spans="1:20" s="61" customFormat="1" ht="17.25">
      <c r="A3379" s="183" t="s">
        <v>7002</v>
      </c>
      <c r="B3379" s="183" t="s">
        <v>7003</v>
      </c>
      <c r="C3379" s="183" t="s">
        <v>625</v>
      </c>
      <c r="D3379" s="183" t="s">
        <v>626</v>
      </c>
      <c r="E3379" s="184"/>
      <c r="F3379" s="184"/>
      <c r="G3379" s="185"/>
      <c r="H3379" s="185"/>
      <c r="I3379" s="184"/>
      <c r="J3379" s="184"/>
      <c r="K3379" s="185" t="s">
        <v>410</v>
      </c>
      <c r="L3379" s="185"/>
      <c r="M3379" s="186"/>
      <c r="N3379" s="61" t="s">
        <v>410</v>
      </c>
      <c r="P3379" s="175" t="s">
        <v>625</v>
      </c>
      <c r="T3379" s="176"/>
    </row>
    <row r="3380" spans="1:20" s="61" customFormat="1" ht="17.25">
      <c r="A3380" s="183" t="s">
        <v>7004</v>
      </c>
      <c r="B3380" s="183" t="s">
        <v>7005</v>
      </c>
      <c r="C3380" s="183" t="s">
        <v>286</v>
      </c>
      <c r="D3380" s="183" t="s">
        <v>287</v>
      </c>
      <c r="E3380" s="184">
        <v>209</v>
      </c>
      <c r="F3380" s="184">
        <v>209</v>
      </c>
      <c r="G3380" s="185"/>
      <c r="H3380" s="185"/>
      <c r="I3380" s="184">
        <v>77.65</v>
      </c>
      <c r="J3380" s="184">
        <v>286.65</v>
      </c>
      <c r="K3380" s="185">
        <v>11</v>
      </c>
      <c r="L3380" s="185" t="s">
        <v>57</v>
      </c>
      <c r="M3380" s="186" t="s">
        <v>332</v>
      </c>
      <c r="N3380" s="61" t="s">
        <v>51</v>
      </c>
      <c r="P3380" s="175" t="s">
        <v>286</v>
      </c>
      <c r="T3380" s="176"/>
    </row>
    <row r="3381" spans="1:20" s="61" customFormat="1" ht="17.25">
      <c r="A3381" s="183" t="s">
        <v>7006</v>
      </c>
      <c r="B3381" s="183" t="s">
        <v>7007</v>
      </c>
      <c r="C3381" s="183" t="s">
        <v>286</v>
      </c>
      <c r="D3381" s="183" t="s">
        <v>287</v>
      </c>
      <c r="E3381" s="184">
        <v>209</v>
      </c>
      <c r="F3381" s="184">
        <v>209</v>
      </c>
      <c r="G3381" s="185"/>
      <c r="H3381" s="185"/>
      <c r="I3381" s="184">
        <v>77.65</v>
      </c>
      <c r="J3381" s="184">
        <v>286.65</v>
      </c>
      <c r="K3381" s="185">
        <v>198</v>
      </c>
      <c r="L3381" s="185"/>
      <c r="M3381" s="186"/>
      <c r="N3381" s="61" t="s">
        <v>51</v>
      </c>
      <c r="P3381" s="175" t="s">
        <v>286</v>
      </c>
      <c r="T3381" s="176"/>
    </row>
    <row r="3382" spans="1:20" s="61" customFormat="1" ht="17.25">
      <c r="A3382" s="183" t="s">
        <v>7008</v>
      </c>
      <c r="B3382" s="183" t="s">
        <v>7009</v>
      </c>
      <c r="C3382" s="183" t="s">
        <v>286</v>
      </c>
      <c r="D3382" s="183" t="s">
        <v>287</v>
      </c>
      <c r="E3382" s="184">
        <v>209</v>
      </c>
      <c r="F3382" s="184">
        <v>209</v>
      </c>
      <c r="G3382" s="185"/>
      <c r="H3382" s="185"/>
      <c r="I3382" s="184">
        <v>77.65</v>
      </c>
      <c r="J3382" s="184">
        <v>286.65</v>
      </c>
      <c r="K3382" s="185">
        <v>35</v>
      </c>
      <c r="L3382" s="185" t="s">
        <v>130</v>
      </c>
      <c r="M3382" s="186" t="s">
        <v>332</v>
      </c>
      <c r="N3382" s="61" t="s">
        <v>51</v>
      </c>
      <c r="P3382" s="175" t="s">
        <v>286</v>
      </c>
      <c r="T3382" s="176"/>
    </row>
    <row r="3383" spans="1:20" s="61" customFormat="1" ht="17.25">
      <c r="A3383" s="183" t="s">
        <v>7010</v>
      </c>
      <c r="B3383" s="183" t="s">
        <v>7011</v>
      </c>
      <c r="C3383" s="183" t="s">
        <v>286</v>
      </c>
      <c r="D3383" s="183" t="s">
        <v>287</v>
      </c>
      <c r="E3383" s="184">
        <v>209</v>
      </c>
      <c r="F3383" s="184">
        <v>209</v>
      </c>
      <c r="G3383" s="185"/>
      <c r="H3383" s="185"/>
      <c r="I3383" s="184">
        <v>77.65</v>
      </c>
      <c r="J3383" s="184">
        <v>286.65</v>
      </c>
      <c r="K3383" s="185">
        <v>8</v>
      </c>
      <c r="L3383" s="185" t="s">
        <v>130</v>
      </c>
      <c r="M3383" s="186" t="s">
        <v>332</v>
      </c>
      <c r="N3383" s="61" t="s">
        <v>51</v>
      </c>
      <c r="P3383" s="175" t="s">
        <v>286</v>
      </c>
      <c r="T3383" s="176"/>
    </row>
    <row r="3384" spans="1:20" s="61" customFormat="1" ht="17.25">
      <c r="A3384" s="183" t="s">
        <v>7012</v>
      </c>
      <c r="B3384" s="183" t="s">
        <v>7013</v>
      </c>
      <c r="C3384" s="183" t="s">
        <v>286</v>
      </c>
      <c r="D3384" s="183" t="s">
        <v>287</v>
      </c>
      <c r="E3384" s="184">
        <v>209</v>
      </c>
      <c r="F3384" s="184">
        <v>209</v>
      </c>
      <c r="G3384" s="185"/>
      <c r="H3384" s="185"/>
      <c r="I3384" s="184">
        <v>77.65</v>
      </c>
      <c r="J3384" s="184">
        <v>286.65</v>
      </c>
      <c r="K3384" s="185">
        <v>32</v>
      </c>
      <c r="L3384" s="185" t="s">
        <v>57</v>
      </c>
      <c r="M3384" s="186" t="s">
        <v>332</v>
      </c>
      <c r="N3384" s="61" t="s">
        <v>51</v>
      </c>
      <c r="P3384" s="175" t="s">
        <v>286</v>
      </c>
      <c r="T3384" s="176"/>
    </row>
    <row r="3385" spans="1:20" s="61" customFormat="1" ht="17.25">
      <c r="A3385" s="183" t="s">
        <v>7014</v>
      </c>
      <c r="B3385" s="183" t="s">
        <v>7015</v>
      </c>
      <c r="C3385" s="183" t="s">
        <v>286</v>
      </c>
      <c r="D3385" s="183" t="s">
        <v>287</v>
      </c>
      <c r="E3385" s="184">
        <v>209</v>
      </c>
      <c r="F3385" s="184">
        <v>209</v>
      </c>
      <c r="G3385" s="185"/>
      <c r="H3385" s="185"/>
      <c r="I3385" s="184">
        <v>77.65</v>
      </c>
      <c r="J3385" s="184">
        <v>286.65</v>
      </c>
      <c r="K3385" s="185">
        <v>55</v>
      </c>
      <c r="L3385" s="185" t="s">
        <v>57</v>
      </c>
      <c r="M3385" s="186" t="s">
        <v>332</v>
      </c>
      <c r="N3385" s="61" t="s">
        <v>51</v>
      </c>
      <c r="P3385" s="175" t="s">
        <v>286</v>
      </c>
      <c r="T3385" s="176"/>
    </row>
    <row r="3386" spans="1:20" s="61" customFormat="1" ht="17.25">
      <c r="A3386" s="183" t="s">
        <v>7016</v>
      </c>
      <c r="B3386" s="183" t="s">
        <v>7017</v>
      </c>
      <c r="C3386" s="183" t="s">
        <v>49</v>
      </c>
      <c r="D3386" s="183" t="s">
        <v>50</v>
      </c>
      <c r="E3386" s="184"/>
      <c r="F3386" s="184"/>
      <c r="G3386" s="185"/>
      <c r="H3386" s="185"/>
      <c r="I3386" s="184"/>
      <c r="J3386" s="184"/>
      <c r="K3386" s="185" t="s">
        <v>410</v>
      </c>
      <c r="L3386" s="185"/>
      <c r="M3386" s="186"/>
      <c r="N3386" s="61" t="s">
        <v>410</v>
      </c>
      <c r="P3386" s="175" t="s">
        <v>49</v>
      </c>
      <c r="T3386" s="176"/>
    </row>
    <row r="3387" spans="1:20" s="61" customFormat="1" ht="17.25">
      <c r="A3387" s="183" t="s">
        <v>7018</v>
      </c>
      <c r="B3387" s="183" t="s">
        <v>7019</v>
      </c>
      <c r="C3387" s="183" t="s">
        <v>49</v>
      </c>
      <c r="D3387" s="183" t="s">
        <v>50</v>
      </c>
      <c r="E3387" s="184">
        <v>555</v>
      </c>
      <c r="F3387" s="184">
        <v>510</v>
      </c>
      <c r="G3387" s="185" t="s">
        <v>55</v>
      </c>
      <c r="H3387" s="185"/>
      <c r="I3387" s="184">
        <v>144.52</v>
      </c>
      <c r="J3387" s="184">
        <v>654.52</v>
      </c>
      <c r="K3387" s="185">
        <v>143</v>
      </c>
      <c r="L3387" s="185"/>
      <c r="M3387" s="186"/>
      <c r="N3387" s="61" t="s">
        <v>51</v>
      </c>
      <c r="P3387" s="175" t="s">
        <v>49</v>
      </c>
      <c r="T3387" s="176"/>
    </row>
    <row r="3388" spans="1:20" s="61" customFormat="1" ht="17.25">
      <c r="A3388" s="183" t="s">
        <v>7020</v>
      </c>
      <c r="B3388" s="183" t="s">
        <v>7021</v>
      </c>
      <c r="C3388" s="183" t="s">
        <v>49</v>
      </c>
      <c r="D3388" s="183" t="s">
        <v>50</v>
      </c>
      <c r="E3388" s="184">
        <v>590</v>
      </c>
      <c r="F3388" s="184">
        <v>540</v>
      </c>
      <c r="G3388" s="185" t="s">
        <v>55</v>
      </c>
      <c r="H3388" s="185"/>
      <c r="I3388" s="184">
        <v>135.73</v>
      </c>
      <c r="J3388" s="184">
        <v>675.73</v>
      </c>
      <c r="K3388" s="185">
        <v>16</v>
      </c>
      <c r="L3388" s="185"/>
      <c r="M3388" s="186"/>
      <c r="N3388" s="61" t="s">
        <v>51</v>
      </c>
      <c r="P3388" s="175" t="s">
        <v>49</v>
      </c>
      <c r="T3388" s="176"/>
    </row>
    <row r="3389" spans="1:20" s="61" customFormat="1" ht="17.25">
      <c r="A3389" s="183" t="s">
        <v>7022</v>
      </c>
      <c r="B3389" s="183" t="s">
        <v>7023</v>
      </c>
      <c r="C3389" s="183" t="s">
        <v>49</v>
      </c>
      <c r="D3389" s="183" t="s">
        <v>50</v>
      </c>
      <c r="E3389" s="184">
        <v>590</v>
      </c>
      <c r="F3389" s="184">
        <v>540</v>
      </c>
      <c r="G3389" s="185" t="s">
        <v>55</v>
      </c>
      <c r="H3389" s="185"/>
      <c r="I3389" s="184">
        <v>135.73</v>
      </c>
      <c r="J3389" s="184">
        <v>675.73</v>
      </c>
      <c r="K3389" s="185">
        <v>3</v>
      </c>
      <c r="L3389" s="185"/>
      <c r="M3389" s="186"/>
      <c r="N3389" s="61" t="s">
        <v>51</v>
      </c>
      <c r="P3389" s="175" t="s">
        <v>49</v>
      </c>
      <c r="T3389" s="176"/>
    </row>
    <row r="3390" spans="1:20" s="61" customFormat="1" ht="17.25">
      <c r="A3390" s="183" t="s">
        <v>7024</v>
      </c>
      <c r="B3390" s="183" t="s">
        <v>7025</v>
      </c>
      <c r="C3390" s="183" t="s">
        <v>2576</v>
      </c>
      <c r="D3390" s="183" t="s">
        <v>2577</v>
      </c>
      <c r="E3390" s="184"/>
      <c r="F3390" s="184"/>
      <c r="G3390" s="185"/>
      <c r="H3390" s="185"/>
      <c r="I3390" s="184"/>
      <c r="J3390" s="184"/>
      <c r="K3390" s="185" t="s">
        <v>410</v>
      </c>
      <c r="L3390" s="185"/>
      <c r="M3390" s="186"/>
      <c r="N3390" s="61" t="s">
        <v>410</v>
      </c>
      <c r="P3390" s="175" t="s">
        <v>2576</v>
      </c>
      <c r="T3390" s="176"/>
    </row>
    <row r="3391" spans="1:20" s="61" customFormat="1" ht="17.25">
      <c r="A3391" s="183" t="s">
        <v>7026</v>
      </c>
      <c r="B3391" s="183" t="s">
        <v>7025</v>
      </c>
      <c r="C3391" s="183" t="s">
        <v>2576</v>
      </c>
      <c r="D3391" s="183" t="s">
        <v>2577</v>
      </c>
      <c r="E3391" s="184">
        <v>112</v>
      </c>
      <c r="F3391" s="184">
        <v>67</v>
      </c>
      <c r="G3391" s="185" t="s">
        <v>3671</v>
      </c>
      <c r="H3391" s="185" t="s">
        <v>5462</v>
      </c>
      <c r="I3391" s="184">
        <v>45.24</v>
      </c>
      <c r="J3391" s="184">
        <v>112.24</v>
      </c>
      <c r="K3391" s="185">
        <v>23</v>
      </c>
      <c r="L3391" s="185"/>
      <c r="M3391" s="186"/>
      <c r="N3391" s="61" t="s">
        <v>51</v>
      </c>
      <c r="P3391" s="175" t="s">
        <v>2576</v>
      </c>
      <c r="T3391" s="176"/>
    </row>
    <row r="3392" spans="1:20" s="61" customFormat="1" ht="17.25">
      <c r="A3392" s="183" t="s">
        <v>7027</v>
      </c>
      <c r="B3392" s="183" t="s">
        <v>7028</v>
      </c>
      <c r="C3392" s="183" t="s">
        <v>2576</v>
      </c>
      <c r="D3392" s="183" t="s">
        <v>2577</v>
      </c>
      <c r="E3392" s="184">
        <v>149.9</v>
      </c>
      <c r="F3392" s="184">
        <v>50</v>
      </c>
      <c r="G3392" s="185" t="s">
        <v>7029</v>
      </c>
      <c r="H3392" s="185" t="s">
        <v>5462</v>
      </c>
      <c r="I3392" s="184">
        <v>88.82</v>
      </c>
      <c r="J3392" s="184">
        <v>138.82</v>
      </c>
      <c r="K3392" s="185">
        <v>13</v>
      </c>
      <c r="L3392" s="185"/>
      <c r="M3392" s="186"/>
      <c r="N3392" s="61" t="s">
        <v>51</v>
      </c>
      <c r="P3392" s="175" t="s">
        <v>2576</v>
      </c>
      <c r="T3392" s="176"/>
    </row>
    <row r="3393" spans="1:20" s="61" customFormat="1" ht="17.25">
      <c r="A3393" s="183" t="s">
        <v>7030</v>
      </c>
      <c r="B3393" s="183" t="s">
        <v>7028</v>
      </c>
      <c r="C3393" s="183" t="s">
        <v>2576</v>
      </c>
      <c r="D3393" s="183" t="s">
        <v>2577</v>
      </c>
      <c r="E3393" s="184"/>
      <c r="F3393" s="184"/>
      <c r="G3393" s="185"/>
      <c r="H3393" s="185"/>
      <c r="I3393" s="184"/>
      <c r="J3393" s="184"/>
      <c r="K3393" s="185" t="s">
        <v>410</v>
      </c>
      <c r="L3393" s="185"/>
      <c r="M3393" s="186"/>
      <c r="N3393" s="61" t="s">
        <v>410</v>
      </c>
      <c r="P3393" s="175" t="s">
        <v>2576</v>
      </c>
      <c r="T3393" s="176"/>
    </row>
    <row r="3394" spans="1:20" s="61" customFormat="1" ht="17.25">
      <c r="A3394" s="183" t="s">
        <v>7031</v>
      </c>
      <c r="B3394" s="183" t="s">
        <v>7032</v>
      </c>
      <c r="C3394" s="183" t="s">
        <v>7033</v>
      </c>
      <c r="D3394" s="183" t="s">
        <v>7034</v>
      </c>
      <c r="E3394" s="184"/>
      <c r="F3394" s="184"/>
      <c r="G3394" s="185"/>
      <c r="H3394" s="185"/>
      <c r="I3394" s="184"/>
      <c r="J3394" s="184"/>
      <c r="K3394" s="185" t="s">
        <v>410</v>
      </c>
      <c r="L3394" s="185"/>
      <c r="M3394" s="186"/>
      <c r="N3394" s="61" t="s">
        <v>410</v>
      </c>
      <c r="P3394" s="175" t="s">
        <v>7033</v>
      </c>
      <c r="T3394" s="176"/>
    </row>
    <row r="3395" spans="1:20" s="61" customFormat="1" ht="17.25">
      <c r="A3395" s="183" t="s">
        <v>7035</v>
      </c>
      <c r="B3395" s="183" t="s">
        <v>7036</v>
      </c>
      <c r="C3395" s="183" t="s">
        <v>97</v>
      </c>
      <c r="D3395" s="183" t="s">
        <v>98</v>
      </c>
      <c r="E3395" s="184">
        <v>230</v>
      </c>
      <c r="F3395" s="184">
        <v>200</v>
      </c>
      <c r="G3395" s="185" t="s">
        <v>102</v>
      </c>
      <c r="H3395" s="185"/>
      <c r="I3395" s="184">
        <v>98.72</v>
      </c>
      <c r="J3395" s="184">
        <v>298.72</v>
      </c>
      <c r="K3395" s="185">
        <v>13</v>
      </c>
      <c r="L3395" s="185"/>
      <c r="M3395" s="186"/>
      <c r="N3395" s="61" t="s">
        <v>51</v>
      </c>
      <c r="P3395" s="175" t="s">
        <v>97</v>
      </c>
      <c r="T3395" s="176"/>
    </row>
    <row r="3396" spans="1:20" s="61" customFormat="1" ht="17.25">
      <c r="A3396" s="183" t="s">
        <v>7037</v>
      </c>
      <c r="B3396" s="183" t="s">
        <v>7038</v>
      </c>
      <c r="C3396" s="183" t="s">
        <v>97</v>
      </c>
      <c r="D3396" s="183" t="s">
        <v>98</v>
      </c>
      <c r="E3396" s="184">
        <v>230</v>
      </c>
      <c r="F3396" s="184">
        <v>200</v>
      </c>
      <c r="G3396" s="185" t="s">
        <v>102</v>
      </c>
      <c r="H3396" s="185"/>
      <c r="I3396" s="184">
        <v>98.72</v>
      </c>
      <c r="J3396" s="184">
        <v>298.72</v>
      </c>
      <c r="K3396" s="185">
        <v>71</v>
      </c>
      <c r="L3396" s="185"/>
      <c r="M3396" s="186"/>
      <c r="N3396" s="61" t="s">
        <v>51</v>
      </c>
      <c r="P3396" s="175" t="s">
        <v>97</v>
      </c>
      <c r="T3396" s="176"/>
    </row>
    <row r="3397" spans="1:20" s="61" customFormat="1" ht="17.25">
      <c r="A3397" s="183" t="s">
        <v>7039</v>
      </c>
      <c r="B3397" s="183" t="s">
        <v>7040</v>
      </c>
      <c r="C3397" s="183" t="s">
        <v>97</v>
      </c>
      <c r="D3397" s="183" t="s">
        <v>98</v>
      </c>
      <c r="E3397" s="184">
        <v>230</v>
      </c>
      <c r="F3397" s="184">
        <v>200</v>
      </c>
      <c r="G3397" s="185" t="s">
        <v>102</v>
      </c>
      <c r="H3397" s="185"/>
      <c r="I3397" s="184">
        <v>98.72</v>
      </c>
      <c r="J3397" s="184">
        <v>298.72</v>
      </c>
      <c r="K3397" s="185">
        <v>19</v>
      </c>
      <c r="L3397" s="185" t="s">
        <v>57</v>
      </c>
      <c r="M3397" s="186" t="s">
        <v>58</v>
      </c>
      <c r="N3397" s="61" t="s">
        <v>51</v>
      </c>
      <c r="P3397" s="175" t="s">
        <v>97</v>
      </c>
      <c r="T3397" s="176"/>
    </row>
    <row r="3398" spans="1:20" s="61" customFormat="1" ht="17.25">
      <c r="A3398" s="183" t="s">
        <v>7041</v>
      </c>
      <c r="B3398" s="183" t="s">
        <v>7042</v>
      </c>
      <c r="C3398" s="183" t="s">
        <v>7043</v>
      </c>
      <c r="D3398" s="183" t="s">
        <v>7044</v>
      </c>
      <c r="E3398" s="184">
        <v>50.88</v>
      </c>
      <c r="F3398" s="184">
        <v>50.88</v>
      </c>
      <c r="G3398" s="185"/>
      <c r="H3398" s="185"/>
      <c r="I3398" s="184">
        <v>37.63</v>
      </c>
      <c r="J3398" s="184">
        <v>88.51</v>
      </c>
      <c r="K3398" s="185">
        <v>56</v>
      </c>
      <c r="L3398" s="185"/>
      <c r="M3398" s="186"/>
      <c r="N3398" s="61" t="s">
        <v>51</v>
      </c>
      <c r="P3398" s="175" t="s">
        <v>7043</v>
      </c>
      <c r="T3398" s="176"/>
    </row>
    <row r="3399" spans="1:20" s="61" customFormat="1" ht="17.25">
      <c r="A3399" s="183" t="s">
        <v>7045</v>
      </c>
      <c r="B3399" s="183" t="s">
        <v>7046</v>
      </c>
      <c r="C3399" s="183" t="s">
        <v>7043</v>
      </c>
      <c r="D3399" s="183" t="s">
        <v>7044</v>
      </c>
      <c r="E3399" s="184">
        <v>75</v>
      </c>
      <c r="F3399" s="184">
        <v>71</v>
      </c>
      <c r="G3399" s="185" t="s">
        <v>194</v>
      </c>
      <c r="H3399" s="185" t="s">
        <v>7047</v>
      </c>
      <c r="I3399" s="184">
        <v>37.63</v>
      </c>
      <c r="J3399" s="184">
        <v>108.63</v>
      </c>
      <c r="K3399" s="185">
        <v>272</v>
      </c>
      <c r="L3399" s="185"/>
      <c r="M3399" s="186"/>
      <c r="N3399" s="61" t="s">
        <v>51</v>
      </c>
      <c r="P3399" s="175" t="s">
        <v>7043</v>
      </c>
      <c r="T3399" s="176"/>
    </row>
    <row r="3400" spans="1:20" s="61" customFormat="1" ht="17.25">
      <c r="A3400" s="183" t="s">
        <v>7048</v>
      </c>
      <c r="B3400" s="183" t="s">
        <v>7049</v>
      </c>
      <c r="C3400" s="183" t="s">
        <v>7043</v>
      </c>
      <c r="D3400" s="183" t="s">
        <v>7044</v>
      </c>
      <c r="E3400" s="184">
        <v>75</v>
      </c>
      <c r="F3400" s="184">
        <v>71</v>
      </c>
      <c r="G3400" s="185" t="s">
        <v>194</v>
      </c>
      <c r="H3400" s="185" t="s">
        <v>7047</v>
      </c>
      <c r="I3400" s="184">
        <v>37.63</v>
      </c>
      <c r="J3400" s="184">
        <v>108.63</v>
      </c>
      <c r="K3400" s="185">
        <v>355</v>
      </c>
      <c r="L3400" s="185"/>
      <c r="M3400" s="186"/>
      <c r="N3400" s="61" t="s">
        <v>51</v>
      </c>
      <c r="P3400" s="175" t="s">
        <v>7043</v>
      </c>
      <c r="T3400" s="176"/>
    </row>
    <row r="3401" spans="1:20" s="61" customFormat="1" ht="17.25">
      <c r="A3401" s="183" t="s">
        <v>7050</v>
      </c>
      <c r="B3401" s="183" t="s">
        <v>7051</v>
      </c>
      <c r="C3401" s="183" t="s">
        <v>931</v>
      </c>
      <c r="D3401" s="183" t="s">
        <v>932</v>
      </c>
      <c r="E3401" s="184">
        <v>159.99</v>
      </c>
      <c r="F3401" s="184">
        <v>144</v>
      </c>
      <c r="G3401" s="185" t="s">
        <v>137</v>
      </c>
      <c r="H3401" s="185" t="s">
        <v>950</v>
      </c>
      <c r="I3401" s="184">
        <v>88.67</v>
      </c>
      <c r="J3401" s="184">
        <v>232.67</v>
      </c>
      <c r="K3401" s="185">
        <v>24</v>
      </c>
      <c r="L3401" s="185"/>
      <c r="M3401" s="186"/>
      <c r="N3401" s="61" t="s">
        <v>51</v>
      </c>
      <c r="P3401" s="175" t="s">
        <v>931</v>
      </c>
      <c r="T3401" s="176"/>
    </row>
    <row r="3402" spans="1:20" s="61" customFormat="1" ht="17.25">
      <c r="A3402" s="183" t="s">
        <v>7052</v>
      </c>
      <c r="B3402" s="183" t="s">
        <v>7053</v>
      </c>
      <c r="C3402" s="183" t="s">
        <v>1205</v>
      </c>
      <c r="D3402" s="183" t="s">
        <v>1206</v>
      </c>
      <c r="E3402" s="184"/>
      <c r="F3402" s="184"/>
      <c r="G3402" s="185"/>
      <c r="H3402" s="185"/>
      <c r="I3402" s="184"/>
      <c r="J3402" s="184"/>
      <c r="K3402" s="185" t="s">
        <v>410</v>
      </c>
      <c r="L3402" s="185"/>
      <c r="M3402" s="186"/>
      <c r="N3402" s="61" t="s">
        <v>410</v>
      </c>
      <c r="P3402" s="175" t="s">
        <v>1205</v>
      </c>
      <c r="T3402" s="176"/>
    </row>
    <row r="3403" spans="1:20" s="61" customFormat="1" ht="17.25">
      <c r="A3403" s="183" t="s">
        <v>7054</v>
      </c>
      <c r="B3403" s="183" t="s">
        <v>7055</v>
      </c>
      <c r="C3403" s="183" t="s">
        <v>1205</v>
      </c>
      <c r="D3403" s="183" t="s">
        <v>1206</v>
      </c>
      <c r="E3403" s="184"/>
      <c r="F3403" s="184"/>
      <c r="G3403" s="185"/>
      <c r="H3403" s="185"/>
      <c r="I3403" s="184"/>
      <c r="J3403" s="184"/>
      <c r="K3403" s="185" t="s">
        <v>410</v>
      </c>
      <c r="L3403" s="185"/>
      <c r="M3403" s="186"/>
      <c r="N3403" s="61" t="s">
        <v>410</v>
      </c>
      <c r="P3403" s="175" t="s">
        <v>1205</v>
      </c>
      <c r="T3403" s="176"/>
    </row>
    <row r="3404" spans="1:20" s="61" customFormat="1" ht="17.25">
      <c r="A3404" s="183" t="s">
        <v>7056</v>
      </c>
      <c r="B3404" s="183" t="s">
        <v>7057</v>
      </c>
      <c r="C3404" s="183" t="s">
        <v>241</v>
      </c>
      <c r="D3404" s="183" t="s">
        <v>242</v>
      </c>
      <c r="E3404" s="184"/>
      <c r="F3404" s="184"/>
      <c r="G3404" s="185"/>
      <c r="H3404" s="185"/>
      <c r="I3404" s="184"/>
      <c r="J3404" s="184"/>
      <c r="K3404" s="185" t="s">
        <v>410</v>
      </c>
      <c r="L3404" s="185"/>
      <c r="M3404" s="186"/>
      <c r="N3404" s="61" t="s">
        <v>410</v>
      </c>
      <c r="P3404" s="175" t="s">
        <v>241</v>
      </c>
      <c r="T3404" s="176"/>
    </row>
    <row r="3405" spans="1:20" s="61" customFormat="1" ht="17.25">
      <c r="A3405" s="183" t="s">
        <v>7058</v>
      </c>
      <c r="B3405" s="183" t="s">
        <v>7059</v>
      </c>
      <c r="C3405" s="183" t="s">
        <v>241</v>
      </c>
      <c r="D3405" s="183" t="s">
        <v>242</v>
      </c>
      <c r="E3405" s="184">
        <v>76</v>
      </c>
      <c r="F3405" s="184">
        <v>76</v>
      </c>
      <c r="G3405" s="185"/>
      <c r="H3405" s="185"/>
      <c r="I3405" s="184">
        <v>41.9</v>
      </c>
      <c r="J3405" s="184">
        <v>117.9</v>
      </c>
      <c r="K3405" s="185">
        <v>1</v>
      </c>
      <c r="L3405" s="185"/>
      <c r="M3405" s="186"/>
      <c r="N3405" s="61" t="s">
        <v>51</v>
      </c>
      <c r="P3405" s="175" t="s">
        <v>241</v>
      </c>
      <c r="T3405" s="176"/>
    </row>
    <row r="3406" spans="1:20" s="61" customFormat="1" ht="17.25">
      <c r="A3406" s="183" t="s">
        <v>7060</v>
      </c>
      <c r="B3406" s="183" t="s">
        <v>7061</v>
      </c>
      <c r="C3406" s="183" t="s">
        <v>241</v>
      </c>
      <c r="D3406" s="183" t="s">
        <v>242</v>
      </c>
      <c r="E3406" s="184"/>
      <c r="F3406" s="184"/>
      <c r="G3406" s="185"/>
      <c r="H3406" s="185"/>
      <c r="I3406" s="184"/>
      <c r="J3406" s="184"/>
      <c r="K3406" s="185" t="s">
        <v>410</v>
      </c>
      <c r="L3406" s="185"/>
      <c r="M3406" s="186"/>
      <c r="N3406" s="61" t="s">
        <v>410</v>
      </c>
      <c r="P3406" s="175" t="s">
        <v>241</v>
      </c>
      <c r="T3406" s="176"/>
    </row>
    <row r="3407" spans="1:20" s="61" customFormat="1" ht="17.25">
      <c r="A3407" s="183" t="s">
        <v>7062</v>
      </c>
      <c r="B3407" s="183" t="s">
        <v>7063</v>
      </c>
      <c r="C3407" s="183" t="s">
        <v>241</v>
      </c>
      <c r="D3407" s="183" t="s">
        <v>242</v>
      </c>
      <c r="E3407" s="184">
        <v>63</v>
      </c>
      <c r="F3407" s="184">
        <v>63</v>
      </c>
      <c r="G3407" s="185"/>
      <c r="H3407" s="185"/>
      <c r="I3407" s="184">
        <v>38.41</v>
      </c>
      <c r="J3407" s="184">
        <v>101.41</v>
      </c>
      <c r="K3407" s="185">
        <v>1</v>
      </c>
      <c r="L3407" s="185"/>
      <c r="M3407" s="186"/>
      <c r="N3407" s="61" t="s">
        <v>51</v>
      </c>
      <c r="P3407" s="175" t="s">
        <v>241</v>
      </c>
      <c r="T3407" s="176"/>
    </row>
    <row r="3408" spans="1:20" s="61" customFormat="1" ht="17.25">
      <c r="A3408" s="183" t="s">
        <v>7064</v>
      </c>
      <c r="B3408" s="183" t="s">
        <v>7065</v>
      </c>
      <c r="C3408" s="183" t="s">
        <v>727</v>
      </c>
      <c r="D3408" s="183" t="s">
        <v>728</v>
      </c>
      <c r="E3408" s="184">
        <v>398</v>
      </c>
      <c r="F3408" s="184">
        <v>378</v>
      </c>
      <c r="G3408" s="188" t="s">
        <v>194</v>
      </c>
      <c r="H3408" s="185" t="s">
        <v>689</v>
      </c>
      <c r="I3408" s="184">
        <v>209.8</v>
      </c>
      <c r="J3408" s="184">
        <v>587.8</v>
      </c>
      <c r="K3408" s="185">
        <v>28</v>
      </c>
      <c r="L3408" s="185"/>
      <c r="M3408" s="186"/>
      <c r="N3408" s="61" t="s">
        <v>51</v>
      </c>
      <c r="P3408" s="175" t="s">
        <v>727</v>
      </c>
      <c r="T3408" s="176"/>
    </row>
    <row r="3409" spans="1:20" s="61" customFormat="1" ht="17.25">
      <c r="A3409" s="183" t="s">
        <v>7066</v>
      </c>
      <c r="B3409" s="183" t="s">
        <v>7067</v>
      </c>
      <c r="C3409" s="183" t="s">
        <v>727</v>
      </c>
      <c r="D3409" s="183" t="s">
        <v>728</v>
      </c>
      <c r="E3409" s="184">
        <v>398</v>
      </c>
      <c r="F3409" s="184">
        <v>388</v>
      </c>
      <c r="G3409" s="188" t="s">
        <v>475</v>
      </c>
      <c r="H3409" s="185"/>
      <c r="I3409" s="184">
        <v>209.8</v>
      </c>
      <c r="J3409" s="184">
        <v>597.8</v>
      </c>
      <c r="K3409" s="185">
        <v>40</v>
      </c>
      <c r="L3409" s="185"/>
      <c r="M3409" s="186"/>
      <c r="N3409" s="61" t="s">
        <v>51</v>
      </c>
      <c r="P3409" s="175" t="s">
        <v>727</v>
      </c>
      <c r="T3409" s="176"/>
    </row>
    <row r="3410" spans="1:20" s="61" customFormat="1" ht="17.25">
      <c r="A3410" s="183" t="s">
        <v>7068</v>
      </c>
      <c r="B3410" s="183" t="s">
        <v>7069</v>
      </c>
      <c r="C3410" s="183" t="s">
        <v>727</v>
      </c>
      <c r="D3410" s="183" t="s">
        <v>728</v>
      </c>
      <c r="E3410" s="184">
        <v>199</v>
      </c>
      <c r="F3410" s="184">
        <v>189</v>
      </c>
      <c r="G3410" s="188" t="s">
        <v>194</v>
      </c>
      <c r="H3410" s="185" t="s">
        <v>689</v>
      </c>
      <c r="I3410" s="184">
        <v>104.9</v>
      </c>
      <c r="J3410" s="184">
        <v>293.9</v>
      </c>
      <c r="K3410" s="185">
        <v>57</v>
      </c>
      <c r="L3410" s="185"/>
      <c r="M3410" s="186"/>
      <c r="N3410" s="61" t="s">
        <v>51</v>
      </c>
      <c r="P3410" s="175" t="s">
        <v>727</v>
      </c>
      <c r="T3410" s="176"/>
    </row>
    <row r="3411" spans="1:20" s="61" customFormat="1" ht="17.25">
      <c r="A3411" s="183" t="s">
        <v>7070</v>
      </c>
      <c r="B3411" s="183" t="s">
        <v>7071</v>
      </c>
      <c r="C3411" s="183" t="s">
        <v>97</v>
      </c>
      <c r="D3411" s="183" t="s">
        <v>98</v>
      </c>
      <c r="E3411" s="184"/>
      <c r="F3411" s="184"/>
      <c r="G3411" s="188"/>
      <c r="H3411" s="185"/>
      <c r="I3411" s="184"/>
      <c r="J3411" s="184"/>
      <c r="K3411" s="185" t="s">
        <v>410</v>
      </c>
      <c r="L3411" s="185"/>
      <c r="M3411" s="186"/>
      <c r="N3411" s="61" t="s">
        <v>410</v>
      </c>
      <c r="P3411" s="175" t="s">
        <v>97</v>
      </c>
      <c r="T3411" s="176"/>
    </row>
    <row r="3412" spans="1:20" s="61" customFormat="1" ht="17.25">
      <c r="A3412" s="183" t="s">
        <v>7072</v>
      </c>
      <c r="B3412" s="183" t="s">
        <v>7073</v>
      </c>
      <c r="C3412" s="183" t="s">
        <v>97</v>
      </c>
      <c r="D3412" s="183" t="s">
        <v>98</v>
      </c>
      <c r="E3412" s="184"/>
      <c r="F3412" s="184"/>
      <c r="G3412" s="185"/>
      <c r="H3412" s="185"/>
      <c r="I3412" s="184"/>
      <c r="J3412" s="184"/>
      <c r="K3412" s="185" t="s">
        <v>410</v>
      </c>
      <c r="L3412" s="185"/>
      <c r="M3412" s="186"/>
      <c r="N3412" s="61" t="s">
        <v>410</v>
      </c>
      <c r="P3412" s="175" t="s">
        <v>97</v>
      </c>
      <c r="T3412" s="176"/>
    </row>
    <row r="3413" spans="1:20" s="61" customFormat="1" ht="17.25">
      <c r="A3413" s="183" t="s">
        <v>7074</v>
      </c>
      <c r="B3413" s="183" t="s">
        <v>7075</v>
      </c>
      <c r="C3413" s="183" t="s">
        <v>105</v>
      </c>
      <c r="D3413" s="183" t="s">
        <v>106</v>
      </c>
      <c r="E3413" s="184">
        <v>137</v>
      </c>
      <c r="F3413" s="184">
        <v>120</v>
      </c>
      <c r="G3413" s="188" t="s">
        <v>140</v>
      </c>
      <c r="H3413" s="183"/>
      <c r="I3413" s="184">
        <v>88.01</v>
      </c>
      <c r="J3413" s="184">
        <v>208.01</v>
      </c>
      <c r="K3413" s="185">
        <v>0</v>
      </c>
      <c r="L3413" s="185"/>
      <c r="M3413" s="186"/>
      <c r="N3413" s="61" t="s">
        <v>51</v>
      </c>
      <c r="P3413" s="175" t="s">
        <v>105</v>
      </c>
      <c r="T3413" s="176"/>
    </row>
    <row r="3414" spans="1:20" s="61" customFormat="1" ht="17.25">
      <c r="A3414" s="183" t="s">
        <v>7076</v>
      </c>
      <c r="B3414" s="183" t="s">
        <v>7077</v>
      </c>
      <c r="C3414" s="183" t="s">
        <v>105</v>
      </c>
      <c r="D3414" s="183" t="s">
        <v>106</v>
      </c>
      <c r="E3414" s="184"/>
      <c r="F3414" s="184"/>
      <c r="G3414" s="188"/>
      <c r="H3414" s="183"/>
      <c r="I3414" s="184"/>
      <c r="J3414" s="184"/>
      <c r="K3414" s="185" t="s">
        <v>410</v>
      </c>
      <c r="L3414" s="185"/>
      <c r="M3414" s="186"/>
      <c r="N3414" s="61" t="s">
        <v>410</v>
      </c>
      <c r="P3414" s="175" t="s">
        <v>105</v>
      </c>
      <c r="T3414" s="176"/>
    </row>
    <row r="3415" spans="1:20" s="61" customFormat="1" ht="17.25">
      <c r="A3415" s="183" t="s">
        <v>7078</v>
      </c>
      <c r="B3415" s="183" t="s">
        <v>7079</v>
      </c>
      <c r="C3415" s="183" t="s">
        <v>105</v>
      </c>
      <c r="D3415" s="183" t="s">
        <v>106</v>
      </c>
      <c r="E3415" s="184"/>
      <c r="F3415" s="184"/>
      <c r="G3415" s="188"/>
      <c r="H3415" s="183"/>
      <c r="I3415" s="184"/>
      <c r="J3415" s="184"/>
      <c r="K3415" s="185" t="s">
        <v>410</v>
      </c>
      <c r="L3415" s="185"/>
      <c r="M3415" s="186"/>
      <c r="N3415" s="61" t="s">
        <v>410</v>
      </c>
      <c r="P3415" s="175" t="s">
        <v>105</v>
      </c>
      <c r="T3415" s="176"/>
    </row>
    <row r="3416" spans="1:20" s="61" customFormat="1" ht="17.25">
      <c r="A3416" s="183" t="s">
        <v>7080</v>
      </c>
      <c r="B3416" s="183" t="s">
        <v>7081</v>
      </c>
      <c r="C3416" s="183" t="s">
        <v>105</v>
      </c>
      <c r="D3416" s="183" t="s">
        <v>106</v>
      </c>
      <c r="E3416" s="184"/>
      <c r="F3416" s="184"/>
      <c r="G3416" s="185"/>
      <c r="H3416" s="185"/>
      <c r="I3416" s="184"/>
      <c r="J3416" s="184"/>
      <c r="K3416" s="185" t="s">
        <v>410</v>
      </c>
      <c r="L3416" s="185"/>
      <c r="M3416" s="186"/>
      <c r="N3416" s="61" t="s">
        <v>410</v>
      </c>
      <c r="P3416" s="175" t="s">
        <v>105</v>
      </c>
      <c r="T3416" s="176"/>
    </row>
    <row r="3417" spans="1:20" s="61" customFormat="1" ht="17.25">
      <c r="A3417" s="183" t="s">
        <v>7082</v>
      </c>
      <c r="B3417" s="183" t="s">
        <v>7083</v>
      </c>
      <c r="C3417" s="183" t="s">
        <v>279</v>
      </c>
      <c r="D3417" s="183" t="s">
        <v>280</v>
      </c>
      <c r="E3417" s="184"/>
      <c r="F3417" s="184"/>
      <c r="G3417" s="185"/>
      <c r="H3417" s="185"/>
      <c r="I3417" s="184"/>
      <c r="J3417" s="184"/>
      <c r="K3417" s="185" t="s">
        <v>410</v>
      </c>
      <c r="L3417" s="185"/>
      <c r="M3417" s="186"/>
      <c r="N3417" s="61" t="s">
        <v>410</v>
      </c>
      <c r="P3417" s="175" t="s">
        <v>279</v>
      </c>
      <c r="T3417" s="176"/>
    </row>
    <row r="3418" spans="1:20" s="61" customFormat="1" ht="17.25">
      <c r="A3418" s="183" t="s">
        <v>7084</v>
      </c>
      <c r="B3418" s="183" t="s">
        <v>7085</v>
      </c>
      <c r="C3418" s="183" t="s">
        <v>279</v>
      </c>
      <c r="D3418" s="183" t="s">
        <v>280</v>
      </c>
      <c r="E3418" s="184"/>
      <c r="F3418" s="184"/>
      <c r="G3418" s="185"/>
      <c r="H3418" s="185"/>
      <c r="I3418" s="184"/>
      <c r="J3418" s="184"/>
      <c r="K3418" s="185" t="s">
        <v>410</v>
      </c>
      <c r="L3418" s="185"/>
      <c r="M3418" s="186"/>
      <c r="N3418" s="61" t="s">
        <v>410</v>
      </c>
      <c r="P3418" s="175" t="s">
        <v>279</v>
      </c>
      <c r="T3418" s="176"/>
    </row>
    <row r="3419" spans="1:20" s="61" customFormat="1" ht="17.25">
      <c r="A3419" s="183" t="s">
        <v>7086</v>
      </c>
      <c r="B3419" s="183" t="s">
        <v>7087</v>
      </c>
      <c r="C3419" s="183" t="s">
        <v>7088</v>
      </c>
      <c r="D3419" s="183" t="s">
        <v>7089</v>
      </c>
      <c r="E3419" s="184"/>
      <c r="F3419" s="184"/>
      <c r="G3419" s="185"/>
      <c r="H3419" s="185"/>
      <c r="I3419" s="184"/>
      <c r="J3419" s="184"/>
      <c r="K3419" s="185" t="s">
        <v>410</v>
      </c>
      <c r="L3419" s="185"/>
      <c r="M3419" s="186"/>
      <c r="N3419" s="61" t="s">
        <v>410</v>
      </c>
      <c r="P3419" s="175" t="s">
        <v>7088</v>
      </c>
      <c r="T3419" s="176"/>
    </row>
    <row r="3420" spans="1:20" s="61" customFormat="1" ht="17.25">
      <c r="A3420" s="183" t="s">
        <v>7090</v>
      </c>
      <c r="B3420" s="183" t="s">
        <v>7091</v>
      </c>
      <c r="C3420" s="183" t="s">
        <v>1205</v>
      </c>
      <c r="D3420" s="183" t="s">
        <v>1206</v>
      </c>
      <c r="E3420" s="184"/>
      <c r="F3420" s="184"/>
      <c r="G3420" s="185"/>
      <c r="H3420" s="185"/>
      <c r="I3420" s="184"/>
      <c r="J3420" s="184"/>
      <c r="K3420" s="185" t="s">
        <v>410</v>
      </c>
      <c r="L3420" s="185"/>
      <c r="M3420" s="186"/>
      <c r="N3420" s="61" t="s">
        <v>410</v>
      </c>
      <c r="P3420" s="175" t="s">
        <v>1205</v>
      </c>
      <c r="T3420" s="176"/>
    </row>
    <row r="3421" spans="1:20" s="61" customFormat="1" ht="17.25">
      <c r="A3421" s="183" t="s">
        <v>7092</v>
      </c>
      <c r="B3421" s="183" t="s">
        <v>7093</v>
      </c>
      <c r="C3421" s="183" t="s">
        <v>1205</v>
      </c>
      <c r="D3421" s="183" t="s">
        <v>1206</v>
      </c>
      <c r="E3421" s="184"/>
      <c r="F3421" s="184"/>
      <c r="G3421" s="185"/>
      <c r="H3421" s="185"/>
      <c r="I3421" s="184"/>
      <c r="J3421" s="184"/>
      <c r="K3421" s="185" t="s">
        <v>410</v>
      </c>
      <c r="L3421" s="185"/>
      <c r="M3421" s="186"/>
      <c r="N3421" s="61" t="s">
        <v>410</v>
      </c>
      <c r="P3421" s="175" t="s">
        <v>1205</v>
      </c>
      <c r="T3421" s="176"/>
    </row>
    <row r="3422" spans="1:20" s="61" customFormat="1" ht="17.25">
      <c r="A3422" s="183" t="s">
        <v>7094</v>
      </c>
      <c r="B3422" s="183" t="s">
        <v>7095</v>
      </c>
      <c r="C3422" s="183" t="s">
        <v>7088</v>
      </c>
      <c r="D3422" s="183" t="s">
        <v>7089</v>
      </c>
      <c r="E3422" s="184"/>
      <c r="F3422" s="184"/>
      <c r="G3422" s="185"/>
      <c r="H3422" s="185"/>
      <c r="I3422" s="184"/>
      <c r="J3422" s="184"/>
      <c r="K3422" s="185" t="s">
        <v>410</v>
      </c>
      <c r="L3422" s="185"/>
      <c r="M3422" s="186"/>
      <c r="N3422" s="61" t="s">
        <v>410</v>
      </c>
      <c r="P3422" s="175" t="s">
        <v>7088</v>
      </c>
      <c r="T3422" s="176"/>
    </row>
    <row r="3423" spans="1:20" s="61" customFormat="1" ht="17.25">
      <c r="A3423" s="183" t="s">
        <v>7096</v>
      </c>
      <c r="B3423" s="183" t="s">
        <v>7097</v>
      </c>
      <c r="C3423" s="183" t="s">
        <v>7088</v>
      </c>
      <c r="D3423" s="183" t="s">
        <v>7089</v>
      </c>
      <c r="E3423" s="184"/>
      <c r="F3423" s="184"/>
      <c r="G3423" s="185"/>
      <c r="H3423" s="185"/>
      <c r="I3423" s="184"/>
      <c r="J3423" s="184"/>
      <c r="K3423" s="185" t="s">
        <v>410</v>
      </c>
      <c r="L3423" s="185"/>
      <c r="M3423" s="186"/>
      <c r="N3423" s="61" t="s">
        <v>410</v>
      </c>
      <c r="P3423" s="175" t="s">
        <v>7088</v>
      </c>
      <c r="T3423" s="176"/>
    </row>
    <row r="3424" spans="1:20" s="61" customFormat="1" ht="17.25">
      <c r="A3424" s="183" t="s">
        <v>7098</v>
      </c>
      <c r="B3424" s="183" t="s">
        <v>7099</v>
      </c>
      <c r="C3424" s="183" t="s">
        <v>727</v>
      </c>
      <c r="D3424" s="183" t="s">
        <v>728</v>
      </c>
      <c r="E3424" s="184">
        <v>299</v>
      </c>
      <c r="F3424" s="184">
        <v>279</v>
      </c>
      <c r="G3424" s="185" t="s">
        <v>126</v>
      </c>
      <c r="H3424" s="185" t="s">
        <v>689</v>
      </c>
      <c r="I3424" s="184">
        <v>106.08</v>
      </c>
      <c r="J3424" s="184">
        <v>385.08</v>
      </c>
      <c r="K3424" s="185">
        <v>115</v>
      </c>
      <c r="L3424" s="185"/>
      <c r="M3424" s="186"/>
      <c r="N3424" s="61" t="s">
        <v>51</v>
      </c>
      <c r="P3424" s="175" t="s">
        <v>727</v>
      </c>
      <c r="T3424" s="176"/>
    </row>
    <row r="3425" spans="1:20" s="61" customFormat="1" ht="17.25">
      <c r="A3425" s="183" t="s">
        <v>7100</v>
      </c>
      <c r="B3425" s="183" t="s">
        <v>7101</v>
      </c>
      <c r="C3425" s="183" t="s">
        <v>727</v>
      </c>
      <c r="D3425" s="183" t="s">
        <v>728</v>
      </c>
      <c r="E3425" s="184">
        <v>299</v>
      </c>
      <c r="F3425" s="184">
        <v>279</v>
      </c>
      <c r="G3425" s="185" t="s">
        <v>126</v>
      </c>
      <c r="H3425" s="185" t="s">
        <v>689</v>
      </c>
      <c r="I3425" s="184">
        <v>106.08</v>
      </c>
      <c r="J3425" s="184">
        <v>385.08</v>
      </c>
      <c r="K3425" s="185">
        <v>117</v>
      </c>
      <c r="L3425" s="185"/>
      <c r="M3425" s="186"/>
      <c r="N3425" s="61" t="s">
        <v>51</v>
      </c>
      <c r="P3425" s="175" t="s">
        <v>727</v>
      </c>
      <c r="T3425" s="176"/>
    </row>
    <row r="3426" spans="1:20" s="61" customFormat="1" ht="17.25">
      <c r="A3426" s="183" t="s">
        <v>7102</v>
      </c>
      <c r="B3426" s="183" t="s">
        <v>7103</v>
      </c>
      <c r="C3426" s="183" t="s">
        <v>727</v>
      </c>
      <c r="D3426" s="183" t="s">
        <v>728</v>
      </c>
      <c r="E3426" s="184">
        <v>299</v>
      </c>
      <c r="F3426" s="184">
        <v>279</v>
      </c>
      <c r="G3426" s="185" t="s">
        <v>126</v>
      </c>
      <c r="H3426" s="185" t="s">
        <v>689</v>
      </c>
      <c r="I3426" s="184">
        <v>106.08</v>
      </c>
      <c r="J3426" s="184">
        <v>385.08</v>
      </c>
      <c r="K3426" s="185">
        <v>128</v>
      </c>
      <c r="L3426" s="185"/>
      <c r="M3426" s="186"/>
      <c r="N3426" s="61" t="s">
        <v>51</v>
      </c>
      <c r="P3426" s="175" t="s">
        <v>727</v>
      </c>
      <c r="T3426" s="176"/>
    </row>
    <row r="3427" spans="1:20" s="61" customFormat="1" ht="17.25">
      <c r="A3427" s="183" t="s">
        <v>7104</v>
      </c>
      <c r="B3427" s="183" t="s">
        <v>7105</v>
      </c>
      <c r="C3427" s="183" t="s">
        <v>5620</v>
      </c>
      <c r="D3427" s="183" t="s">
        <v>5621</v>
      </c>
      <c r="E3427" s="184"/>
      <c r="F3427" s="184"/>
      <c r="G3427" s="185"/>
      <c r="H3427" s="185"/>
      <c r="I3427" s="184"/>
      <c r="J3427" s="184"/>
      <c r="K3427" s="185" t="s">
        <v>410</v>
      </c>
      <c r="L3427" s="185"/>
      <c r="M3427" s="186"/>
      <c r="N3427" s="61" t="s">
        <v>410</v>
      </c>
      <c r="P3427" s="175" t="s">
        <v>5620</v>
      </c>
      <c r="T3427" s="176"/>
    </row>
    <row r="3428" spans="1:20" s="61" customFormat="1" ht="17.25">
      <c r="A3428" s="183" t="s">
        <v>7106</v>
      </c>
      <c r="B3428" s="183" t="s">
        <v>7107</v>
      </c>
      <c r="C3428" s="183" t="s">
        <v>5620</v>
      </c>
      <c r="D3428" s="183" t="s">
        <v>5621</v>
      </c>
      <c r="E3428" s="184"/>
      <c r="F3428" s="184"/>
      <c r="G3428" s="185"/>
      <c r="H3428" s="185"/>
      <c r="I3428" s="184"/>
      <c r="J3428" s="184"/>
      <c r="K3428" s="185" t="s">
        <v>410</v>
      </c>
      <c r="L3428" s="185"/>
      <c r="M3428" s="186"/>
      <c r="N3428" s="61" t="s">
        <v>410</v>
      </c>
      <c r="P3428" s="175" t="s">
        <v>5620</v>
      </c>
      <c r="T3428" s="176"/>
    </row>
    <row r="3429" spans="1:20" s="61" customFormat="1" ht="17.25">
      <c r="A3429" s="183" t="s">
        <v>7108</v>
      </c>
      <c r="B3429" s="183" t="s">
        <v>7109</v>
      </c>
      <c r="C3429" s="183" t="s">
        <v>5620</v>
      </c>
      <c r="D3429" s="183" t="s">
        <v>5621</v>
      </c>
      <c r="E3429" s="184"/>
      <c r="F3429" s="184"/>
      <c r="G3429" s="185"/>
      <c r="H3429" s="185"/>
      <c r="I3429" s="184"/>
      <c r="J3429" s="184"/>
      <c r="K3429" s="185" t="s">
        <v>410</v>
      </c>
      <c r="L3429" s="185"/>
      <c r="M3429" s="186"/>
      <c r="N3429" s="61" t="s">
        <v>410</v>
      </c>
      <c r="P3429" s="175" t="s">
        <v>5620</v>
      </c>
      <c r="T3429" s="176"/>
    </row>
    <row r="3430" spans="1:20" s="61" customFormat="1" ht="17.25">
      <c r="A3430" s="183" t="s">
        <v>7110</v>
      </c>
      <c r="B3430" s="183" t="s">
        <v>7111</v>
      </c>
      <c r="C3430" s="183" t="s">
        <v>5620</v>
      </c>
      <c r="D3430" s="183" t="s">
        <v>5621</v>
      </c>
      <c r="E3430" s="184"/>
      <c r="F3430" s="184"/>
      <c r="G3430" s="185"/>
      <c r="H3430" s="185"/>
      <c r="I3430" s="184"/>
      <c r="J3430" s="184"/>
      <c r="K3430" s="185" t="s">
        <v>410</v>
      </c>
      <c r="L3430" s="185"/>
      <c r="M3430" s="186"/>
      <c r="N3430" s="61" t="s">
        <v>410</v>
      </c>
      <c r="P3430" s="175" t="s">
        <v>5620</v>
      </c>
      <c r="T3430" s="176"/>
    </row>
    <row r="3431" spans="1:20" s="61" customFormat="1" ht="17.25">
      <c r="A3431" s="183" t="s">
        <v>7112</v>
      </c>
      <c r="B3431" s="183" t="s">
        <v>7113</v>
      </c>
      <c r="C3431" s="183" t="s">
        <v>1583</v>
      </c>
      <c r="D3431" s="183" t="s">
        <v>1584</v>
      </c>
      <c r="E3431" s="184">
        <v>129</v>
      </c>
      <c r="F3431" s="184">
        <v>129</v>
      </c>
      <c r="G3431" s="185"/>
      <c r="H3431" s="185"/>
      <c r="I3431" s="184">
        <v>45.24</v>
      </c>
      <c r="J3431" s="184">
        <v>174.24</v>
      </c>
      <c r="K3431" s="185">
        <v>0</v>
      </c>
      <c r="L3431" s="185"/>
      <c r="M3431" s="186"/>
      <c r="N3431" s="61" t="s">
        <v>51</v>
      </c>
      <c r="P3431" s="175" t="s">
        <v>1583</v>
      </c>
      <c r="T3431" s="176"/>
    </row>
    <row r="3432" spans="1:20" s="61" customFormat="1" ht="17.25">
      <c r="A3432" s="183" t="s">
        <v>7114</v>
      </c>
      <c r="B3432" s="183" t="s">
        <v>7113</v>
      </c>
      <c r="C3432" s="183" t="s">
        <v>1583</v>
      </c>
      <c r="D3432" s="183" t="s">
        <v>1584</v>
      </c>
      <c r="E3432" s="184">
        <v>129</v>
      </c>
      <c r="F3432" s="184">
        <v>129</v>
      </c>
      <c r="G3432" s="185"/>
      <c r="H3432" s="185"/>
      <c r="I3432" s="184">
        <v>45.24</v>
      </c>
      <c r="J3432" s="184">
        <v>174.24</v>
      </c>
      <c r="K3432" s="185">
        <v>0</v>
      </c>
      <c r="L3432" s="185"/>
      <c r="M3432" s="186"/>
      <c r="N3432" s="61" t="s">
        <v>51</v>
      </c>
      <c r="P3432" s="175" t="s">
        <v>1583</v>
      </c>
      <c r="T3432" s="176"/>
    </row>
    <row r="3433" spans="1:20" s="61" customFormat="1" ht="17.25">
      <c r="A3433" s="183" t="s">
        <v>7115</v>
      </c>
      <c r="B3433" s="183" t="s">
        <v>7116</v>
      </c>
      <c r="C3433" s="183" t="s">
        <v>2090</v>
      </c>
      <c r="D3433" s="183" t="s">
        <v>2091</v>
      </c>
      <c r="E3433" s="184">
        <v>199</v>
      </c>
      <c r="F3433" s="184">
        <v>160</v>
      </c>
      <c r="G3433" s="185" t="s">
        <v>99</v>
      </c>
      <c r="H3433" s="185"/>
      <c r="I3433" s="184">
        <v>102.43</v>
      </c>
      <c r="J3433" s="184">
        <v>262.43</v>
      </c>
      <c r="K3433" s="185">
        <v>21</v>
      </c>
      <c r="L3433" s="185"/>
      <c r="M3433" s="186"/>
      <c r="N3433" s="61" t="s">
        <v>51</v>
      </c>
      <c r="P3433" s="175" t="s">
        <v>2090</v>
      </c>
      <c r="T3433" s="176"/>
    </row>
    <row r="3434" spans="1:20" s="61" customFormat="1" ht="17.25">
      <c r="A3434" s="183" t="s">
        <v>7117</v>
      </c>
      <c r="B3434" s="183" t="s">
        <v>7118</v>
      </c>
      <c r="C3434" s="183" t="s">
        <v>2090</v>
      </c>
      <c r="D3434" s="183" t="s">
        <v>2091</v>
      </c>
      <c r="E3434" s="184">
        <v>199</v>
      </c>
      <c r="F3434" s="184">
        <v>160</v>
      </c>
      <c r="G3434" s="185" t="s">
        <v>99</v>
      </c>
      <c r="H3434" s="185"/>
      <c r="I3434" s="184">
        <v>102.43</v>
      </c>
      <c r="J3434" s="184">
        <v>262.43</v>
      </c>
      <c r="K3434" s="185">
        <v>0</v>
      </c>
      <c r="L3434" s="185"/>
      <c r="M3434" s="186"/>
      <c r="N3434" s="61" t="s">
        <v>51</v>
      </c>
      <c r="P3434" s="175" t="s">
        <v>2090</v>
      </c>
      <c r="T3434" s="176"/>
    </row>
    <row r="3435" spans="1:20" s="61" customFormat="1" ht="17.25">
      <c r="A3435" s="183" t="s">
        <v>7119</v>
      </c>
      <c r="B3435" s="183" t="s">
        <v>7120</v>
      </c>
      <c r="C3435" s="183" t="s">
        <v>2090</v>
      </c>
      <c r="D3435" s="183" t="s">
        <v>2091</v>
      </c>
      <c r="E3435" s="184">
        <v>199</v>
      </c>
      <c r="F3435" s="184">
        <v>160</v>
      </c>
      <c r="G3435" s="185" t="s">
        <v>99</v>
      </c>
      <c r="H3435" s="185"/>
      <c r="I3435" s="184">
        <v>102.43</v>
      </c>
      <c r="J3435" s="184">
        <v>262.43</v>
      </c>
      <c r="K3435" s="185">
        <v>36</v>
      </c>
      <c r="L3435" s="185"/>
      <c r="M3435" s="186"/>
      <c r="N3435" s="61" t="s">
        <v>51</v>
      </c>
      <c r="P3435" s="175" t="s">
        <v>2090</v>
      </c>
      <c r="T3435" s="176"/>
    </row>
    <row r="3436" spans="1:20" s="61" customFormat="1" ht="17.25">
      <c r="A3436" s="183" t="s">
        <v>7121</v>
      </c>
      <c r="B3436" s="183" t="s">
        <v>7122</v>
      </c>
      <c r="C3436" s="183" t="s">
        <v>727</v>
      </c>
      <c r="D3436" s="183" t="s">
        <v>728</v>
      </c>
      <c r="E3436" s="184">
        <v>278</v>
      </c>
      <c r="F3436" s="184">
        <v>268</v>
      </c>
      <c r="G3436" s="185" t="s">
        <v>321</v>
      </c>
      <c r="H3436" s="185"/>
      <c r="I3436" s="184">
        <v>85.26</v>
      </c>
      <c r="J3436" s="184">
        <v>353.26</v>
      </c>
      <c r="K3436" s="185">
        <v>0</v>
      </c>
      <c r="L3436" s="185" t="s">
        <v>57</v>
      </c>
      <c r="M3436" s="186" t="s">
        <v>283</v>
      </c>
      <c r="N3436" s="61" t="s">
        <v>51</v>
      </c>
      <c r="P3436" s="175" t="s">
        <v>727</v>
      </c>
      <c r="T3436" s="176"/>
    </row>
    <row r="3437" spans="1:20" s="61" customFormat="1" ht="17.25">
      <c r="A3437" s="183" t="s">
        <v>7123</v>
      </c>
      <c r="B3437" s="183" t="s">
        <v>7124</v>
      </c>
      <c r="C3437" s="183" t="s">
        <v>727</v>
      </c>
      <c r="D3437" s="183" t="s">
        <v>728</v>
      </c>
      <c r="E3437" s="184">
        <v>278</v>
      </c>
      <c r="F3437" s="184">
        <v>268</v>
      </c>
      <c r="G3437" s="185" t="s">
        <v>321</v>
      </c>
      <c r="H3437" s="185"/>
      <c r="I3437" s="184">
        <v>85.26</v>
      </c>
      <c r="J3437" s="184">
        <v>353.26</v>
      </c>
      <c r="K3437" s="185">
        <v>0</v>
      </c>
      <c r="L3437" s="185" t="s">
        <v>57</v>
      </c>
      <c r="M3437" s="186" t="s">
        <v>283</v>
      </c>
      <c r="N3437" s="61" t="s">
        <v>51</v>
      </c>
      <c r="P3437" s="175" t="s">
        <v>727</v>
      </c>
      <c r="T3437" s="176"/>
    </row>
    <row r="3438" spans="1:20" s="61" customFormat="1" ht="17.25">
      <c r="A3438" s="183" t="s">
        <v>7125</v>
      </c>
      <c r="B3438" s="183" t="s">
        <v>7126</v>
      </c>
      <c r="C3438" s="183" t="s">
        <v>727</v>
      </c>
      <c r="D3438" s="183" t="s">
        <v>728</v>
      </c>
      <c r="E3438" s="184">
        <v>139</v>
      </c>
      <c r="F3438" s="184">
        <v>139</v>
      </c>
      <c r="G3438" s="185"/>
      <c r="H3438" s="185"/>
      <c r="I3438" s="184">
        <v>42.63</v>
      </c>
      <c r="J3438" s="184">
        <v>181.63</v>
      </c>
      <c r="K3438" s="185">
        <v>0</v>
      </c>
      <c r="L3438" s="185" t="s">
        <v>76</v>
      </c>
      <c r="M3438" s="186" t="s">
        <v>283</v>
      </c>
      <c r="N3438" s="61" t="s">
        <v>51</v>
      </c>
      <c r="P3438" s="175" t="s">
        <v>727</v>
      </c>
      <c r="T3438" s="176"/>
    </row>
    <row r="3439" spans="1:20" s="61" customFormat="1" ht="17.25">
      <c r="A3439" s="183" t="s">
        <v>7127</v>
      </c>
      <c r="B3439" s="183" t="s">
        <v>7128</v>
      </c>
      <c r="C3439" s="183" t="s">
        <v>727</v>
      </c>
      <c r="D3439" s="183" t="s">
        <v>728</v>
      </c>
      <c r="E3439" s="184">
        <v>139</v>
      </c>
      <c r="F3439" s="184">
        <v>139</v>
      </c>
      <c r="G3439" s="185"/>
      <c r="H3439" s="185"/>
      <c r="I3439" s="184">
        <v>42.63</v>
      </c>
      <c r="J3439" s="184">
        <v>181.63</v>
      </c>
      <c r="K3439" s="185">
        <v>0</v>
      </c>
      <c r="L3439" s="185" t="s">
        <v>76</v>
      </c>
      <c r="M3439" s="186" t="s">
        <v>283</v>
      </c>
      <c r="N3439" s="61" t="s">
        <v>51</v>
      </c>
      <c r="P3439" s="175" t="s">
        <v>727</v>
      </c>
      <c r="T3439" s="176"/>
    </row>
    <row r="3440" spans="1:20" s="61" customFormat="1" ht="17.25">
      <c r="A3440" s="183" t="s">
        <v>7129</v>
      </c>
      <c r="B3440" s="183" t="s">
        <v>7130</v>
      </c>
      <c r="C3440" s="183" t="s">
        <v>49</v>
      </c>
      <c r="D3440" s="183" t="s">
        <v>50</v>
      </c>
      <c r="E3440" s="184">
        <v>280</v>
      </c>
      <c r="F3440" s="184">
        <v>250</v>
      </c>
      <c r="G3440" s="185" t="s">
        <v>75</v>
      </c>
      <c r="H3440" s="185"/>
      <c r="I3440" s="184">
        <v>81.66</v>
      </c>
      <c r="J3440" s="184">
        <v>331.66</v>
      </c>
      <c r="K3440" s="185">
        <v>0</v>
      </c>
      <c r="L3440" s="185"/>
      <c r="M3440" s="186"/>
      <c r="N3440" s="61" t="s">
        <v>51</v>
      </c>
      <c r="P3440" s="175" t="s">
        <v>49</v>
      </c>
      <c r="T3440" s="176"/>
    </row>
    <row r="3441" spans="1:20" s="61" customFormat="1" ht="17.25">
      <c r="A3441" s="183" t="s">
        <v>7131</v>
      </c>
      <c r="B3441" s="183" t="s">
        <v>7132</v>
      </c>
      <c r="C3441" s="183" t="s">
        <v>49</v>
      </c>
      <c r="D3441" s="183" t="s">
        <v>50</v>
      </c>
      <c r="E3441" s="184">
        <v>280</v>
      </c>
      <c r="F3441" s="184">
        <v>250</v>
      </c>
      <c r="G3441" s="185" t="s">
        <v>75</v>
      </c>
      <c r="H3441" s="185"/>
      <c r="I3441" s="184">
        <v>81.66</v>
      </c>
      <c r="J3441" s="184">
        <v>331.66</v>
      </c>
      <c r="K3441" s="185">
        <v>0</v>
      </c>
      <c r="L3441" s="185"/>
      <c r="M3441" s="186"/>
      <c r="N3441" s="61" t="s">
        <v>51</v>
      </c>
      <c r="P3441" s="175" t="s">
        <v>49</v>
      </c>
      <c r="T3441" s="176"/>
    </row>
    <row r="3442" spans="1:20" s="61" customFormat="1" ht="17.25">
      <c r="A3442" s="183" t="s">
        <v>7133</v>
      </c>
      <c r="B3442" s="183" t="s">
        <v>7134</v>
      </c>
      <c r="C3442" s="183" t="s">
        <v>7135</v>
      </c>
      <c r="D3442" s="183" t="s">
        <v>7136</v>
      </c>
      <c r="E3442" s="184"/>
      <c r="F3442" s="184"/>
      <c r="G3442" s="185"/>
      <c r="H3442" s="185"/>
      <c r="I3442" s="184"/>
      <c r="J3442" s="184"/>
      <c r="K3442" s="183" t="s">
        <v>410</v>
      </c>
      <c r="L3442" s="183"/>
      <c r="M3442" s="186"/>
      <c r="N3442" s="61" t="s">
        <v>410</v>
      </c>
      <c r="P3442" s="175" t="s">
        <v>7135</v>
      </c>
      <c r="T3442" s="176"/>
    </row>
    <row r="3443" spans="1:20" s="61" customFormat="1" ht="17.25">
      <c r="A3443" s="183" t="s">
        <v>7137</v>
      </c>
      <c r="B3443" s="183" t="s">
        <v>7138</v>
      </c>
      <c r="C3443" s="183" t="s">
        <v>7135</v>
      </c>
      <c r="D3443" s="183" t="s">
        <v>7136</v>
      </c>
      <c r="E3443" s="184"/>
      <c r="F3443" s="184"/>
      <c r="G3443" s="185"/>
      <c r="H3443" s="185"/>
      <c r="I3443" s="184"/>
      <c r="J3443" s="184"/>
      <c r="K3443" s="183" t="s">
        <v>410</v>
      </c>
      <c r="L3443" s="183"/>
      <c r="M3443" s="186"/>
      <c r="N3443" s="61" t="s">
        <v>410</v>
      </c>
      <c r="P3443" s="175" t="s">
        <v>7135</v>
      </c>
      <c r="T3443" s="176"/>
    </row>
    <row r="3444" spans="1:20" s="61" customFormat="1" ht="17.25">
      <c r="A3444" s="183" t="s">
        <v>7139</v>
      </c>
      <c r="B3444" s="183" t="s">
        <v>7140</v>
      </c>
      <c r="C3444" s="183" t="s">
        <v>7135</v>
      </c>
      <c r="D3444" s="183" t="s">
        <v>7136</v>
      </c>
      <c r="E3444" s="184"/>
      <c r="F3444" s="184"/>
      <c r="G3444" s="185"/>
      <c r="H3444" s="185"/>
      <c r="I3444" s="184"/>
      <c r="J3444" s="184"/>
      <c r="K3444" s="185" t="s">
        <v>410</v>
      </c>
      <c r="L3444" s="185"/>
      <c r="M3444" s="186"/>
      <c r="N3444" s="61" t="s">
        <v>410</v>
      </c>
      <c r="P3444" s="175" t="s">
        <v>7135</v>
      </c>
      <c r="T3444" s="176"/>
    </row>
    <row r="3445" spans="1:20" s="61" customFormat="1" ht="17.25">
      <c r="A3445" s="183" t="s">
        <v>7141</v>
      </c>
      <c r="B3445" s="183" t="s">
        <v>7142</v>
      </c>
      <c r="C3445" s="183" t="s">
        <v>7135</v>
      </c>
      <c r="D3445" s="183" t="s">
        <v>7136</v>
      </c>
      <c r="E3445" s="184"/>
      <c r="F3445" s="184"/>
      <c r="G3445" s="185"/>
      <c r="H3445" s="185"/>
      <c r="I3445" s="184"/>
      <c r="J3445" s="184"/>
      <c r="K3445" s="185" t="s">
        <v>410</v>
      </c>
      <c r="L3445" s="185"/>
      <c r="M3445" s="186"/>
      <c r="N3445" s="61" t="s">
        <v>410</v>
      </c>
      <c r="P3445" s="175" t="s">
        <v>7135</v>
      </c>
      <c r="T3445" s="176"/>
    </row>
    <row r="3446" spans="1:20" s="61" customFormat="1" ht="17.25">
      <c r="A3446" s="183" t="s">
        <v>7143</v>
      </c>
      <c r="B3446" s="183" t="s">
        <v>7144</v>
      </c>
      <c r="C3446" s="183" t="s">
        <v>7135</v>
      </c>
      <c r="D3446" s="183" t="s">
        <v>7136</v>
      </c>
      <c r="E3446" s="184"/>
      <c r="F3446" s="184"/>
      <c r="G3446" s="185"/>
      <c r="H3446" s="185"/>
      <c r="I3446" s="184"/>
      <c r="J3446" s="184"/>
      <c r="K3446" s="185" t="s">
        <v>410</v>
      </c>
      <c r="L3446" s="185"/>
      <c r="M3446" s="186"/>
      <c r="N3446" s="61" t="s">
        <v>410</v>
      </c>
      <c r="P3446" s="175" t="s">
        <v>7135</v>
      </c>
      <c r="T3446" s="176"/>
    </row>
    <row r="3447" spans="1:20" s="61" customFormat="1" ht="17.25">
      <c r="A3447" s="183" t="s">
        <v>7145</v>
      </c>
      <c r="B3447" s="183" t="s">
        <v>7146</v>
      </c>
      <c r="C3447" s="183" t="s">
        <v>7135</v>
      </c>
      <c r="D3447" s="183" t="s">
        <v>7136</v>
      </c>
      <c r="E3447" s="184"/>
      <c r="F3447" s="184"/>
      <c r="G3447" s="185"/>
      <c r="H3447" s="185"/>
      <c r="I3447" s="184"/>
      <c r="J3447" s="184"/>
      <c r="K3447" s="185" t="s">
        <v>410</v>
      </c>
      <c r="L3447" s="185"/>
      <c r="M3447" s="186"/>
      <c r="N3447" s="61" t="s">
        <v>410</v>
      </c>
      <c r="P3447" s="175" t="s">
        <v>7135</v>
      </c>
      <c r="T3447" s="176"/>
    </row>
    <row r="3448" spans="1:20" s="61" customFormat="1" ht="17.25">
      <c r="A3448" s="183" t="s">
        <v>7147</v>
      </c>
      <c r="B3448" s="183" t="s">
        <v>7148</v>
      </c>
      <c r="C3448" s="183" t="s">
        <v>7135</v>
      </c>
      <c r="D3448" s="183" t="s">
        <v>7136</v>
      </c>
      <c r="E3448" s="184"/>
      <c r="F3448" s="184"/>
      <c r="G3448" s="185"/>
      <c r="H3448" s="185"/>
      <c r="I3448" s="184"/>
      <c r="J3448" s="184"/>
      <c r="K3448" s="185" t="s">
        <v>410</v>
      </c>
      <c r="L3448" s="185"/>
      <c r="M3448" s="186"/>
      <c r="N3448" s="61" t="s">
        <v>410</v>
      </c>
      <c r="P3448" s="175" t="s">
        <v>7135</v>
      </c>
      <c r="T3448" s="176"/>
    </row>
    <row r="3449" spans="1:20" s="61" customFormat="1" ht="17.25">
      <c r="A3449" s="183" t="s">
        <v>7149</v>
      </c>
      <c r="B3449" s="183" t="s">
        <v>7150</v>
      </c>
      <c r="C3449" s="183" t="s">
        <v>5620</v>
      </c>
      <c r="D3449" s="183" t="s">
        <v>5621</v>
      </c>
      <c r="E3449" s="184"/>
      <c r="F3449" s="184"/>
      <c r="G3449" s="185"/>
      <c r="H3449" s="185"/>
      <c r="I3449" s="184"/>
      <c r="J3449" s="184"/>
      <c r="K3449" s="185" t="s">
        <v>410</v>
      </c>
      <c r="L3449" s="185"/>
      <c r="M3449" s="186"/>
      <c r="N3449" s="61" t="s">
        <v>410</v>
      </c>
      <c r="P3449" s="175" t="s">
        <v>5620</v>
      </c>
      <c r="T3449" s="176"/>
    </row>
    <row r="3450" spans="1:20" s="61" customFormat="1" ht="17.25">
      <c r="A3450" s="183" t="s">
        <v>7151</v>
      </c>
      <c r="B3450" s="183" t="s">
        <v>7152</v>
      </c>
      <c r="C3450" s="183" t="s">
        <v>1205</v>
      </c>
      <c r="D3450" s="183" t="s">
        <v>1206</v>
      </c>
      <c r="E3450" s="184"/>
      <c r="F3450" s="184"/>
      <c r="G3450" s="185"/>
      <c r="H3450" s="185"/>
      <c r="I3450" s="184"/>
      <c r="J3450" s="184"/>
      <c r="K3450" s="185" t="s">
        <v>410</v>
      </c>
      <c r="L3450" s="185"/>
      <c r="M3450" s="186"/>
      <c r="N3450" s="61" t="s">
        <v>410</v>
      </c>
      <c r="P3450" s="175" t="s">
        <v>1205</v>
      </c>
      <c r="T3450" s="176"/>
    </row>
    <row r="3451" spans="1:20" s="61" customFormat="1" ht="17.25">
      <c r="A3451" s="183" t="s">
        <v>7153</v>
      </c>
      <c r="B3451" s="183" t="s">
        <v>7154</v>
      </c>
      <c r="C3451" s="183" t="s">
        <v>1205</v>
      </c>
      <c r="D3451" s="183" t="s">
        <v>1206</v>
      </c>
      <c r="E3451" s="184"/>
      <c r="F3451" s="184"/>
      <c r="G3451" s="185"/>
      <c r="H3451" s="185"/>
      <c r="I3451" s="184"/>
      <c r="J3451" s="184"/>
      <c r="K3451" s="185" t="s">
        <v>410</v>
      </c>
      <c r="L3451" s="185"/>
      <c r="M3451" s="186"/>
      <c r="N3451" s="61" t="s">
        <v>410</v>
      </c>
      <c r="P3451" s="175" t="s">
        <v>1205</v>
      </c>
      <c r="T3451" s="176"/>
    </row>
    <row r="3452" spans="1:20" s="61" customFormat="1" ht="17.25">
      <c r="A3452" s="183" t="s">
        <v>7155</v>
      </c>
      <c r="B3452" s="183" t="s">
        <v>7156</v>
      </c>
      <c r="C3452" s="183" t="s">
        <v>116</v>
      </c>
      <c r="D3452" s="183" t="s">
        <v>117</v>
      </c>
      <c r="E3452" s="184"/>
      <c r="F3452" s="184"/>
      <c r="G3452" s="185"/>
      <c r="H3452" s="185"/>
      <c r="I3452" s="184"/>
      <c r="J3452" s="184"/>
      <c r="K3452" s="185" t="s">
        <v>410</v>
      </c>
      <c r="L3452" s="185"/>
      <c r="M3452" s="186"/>
      <c r="N3452" s="61" t="s">
        <v>410</v>
      </c>
      <c r="P3452" s="175" t="s">
        <v>116</v>
      </c>
      <c r="T3452" s="176"/>
    </row>
    <row r="3453" spans="1:20" s="61" customFormat="1" ht="17.25">
      <c r="A3453" s="183" t="s">
        <v>7157</v>
      </c>
      <c r="B3453" s="183" t="s">
        <v>7158</v>
      </c>
      <c r="C3453" s="183" t="s">
        <v>116</v>
      </c>
      <c r="D3453" s="183" t="s">
        <v>117</v>
      </c>
      <c r="E3453" s="184"/>
      <c r="F3453" s="184"/>
      <c r="G3453" s="185"/>
      <c r="H3453" s="185"/>
      <c r="I3453" s="184"/>
      <c r="J3453" s="184"/>
      <c r="K3453" s="185" t="s">
        <v>410</v>
      </c>
      <c r="L3453" s="185"/>
      <c r="M3453" s="186"/>
      <c r="N3453" s="61" t="s">
        <v>410</v>
      </c>
      <c r="P3453" s="175" t="s">
        <v>116</v>
      </c>
      <c r="T3453" s="176"/>
    </row>
    <row r="3454" spans="1:20" s="61" customFormat="1" ht="17.25">
      <c r="A3454" s="183" t="s">
        <v>7159</v>
      </c>
      <c r="B3454" s="183" t="s">
        <v>6371</v>
      </c>
      <c r="C3454" s="183" t="s">
        <v>1205</v>
      </c>
      <c r="D3454" s="183" t="s">
        <v>1206</v>
      </c>
      <c r="E3454" s="184"/>
      <c r="F3454" s="184"/>
      <c r="G3454" s="185"/>
      <c r="H3454" s="185"/>
      <c r="I3454" s="184"/>
      <c r="J3454" s="184"/>
      <c r="K3454" s="185" t="s">
        <v>410</v>
      </c>
      <c r="L3454" s="185"/>
      <c r="M3454" s="186"/>
      <c r="N3454" s="61" t="s">
        <v>410</v>
      </c>
      <c r="P3454" s="175" t="s">
        <v>1205</v>
      </c>
      <c r="T3454" s="176"/>
    </row>
    <row r="3455" spans="1:20" s="61" customFormat="1" ht="17.25">
      <c r="A3455" s="183" t="s">
        <v>7160</v>
      </c>
      <c r="B3455" s="183" t="s">
        <v>7161</v>
      </c>
      <c r="C3455" s="183" t="s">
        <v>7162</v>
      </c>
      <c r="D3455" s="183" t="s">
        <v>7162</v>
      </c>
      <c r="E3455" s="184">
        <v>68</v>
      </c>
      <c r="F3455" s="184">
        <v>68</v>
      </c>
      <c r="G3455" s="185"/>
      <c r="H3455" s="185"/>
      <c r="I3455" s="184">
        <v>23.77</v>
      </c>
      <c r="J3455" s="184">
        <v>90.21</v>
      </c>
      <c r="K3455" s="185">
        <v>35</v>
      </c>
      <c r="L3455" s="185"/>
      <c r="M3455" s="186"/>
      <c r="N3455" s="61" t="s">
        <v>51</v>
      </c>
      <c r="P3455" s="175" t="s">
        <v>7162</v>
      </c>
      <c r="T3455" s="176"/>
    </row>
    <row r="3456" spans="1:20" s="61" customFormat="1" ht="17.25">
      <c r="A3456" s="183" t="s">
        <v>7163</v>
      </c>
      <c r="B3456" s="183" t="s">
        <v>7164</v>
      </c>
      <c r="C3456" s="183" t="s">
        <v>7162</v>
      </c>
      <c r="D3456" s="183" t="s">
        <v>7162</v>
      </c>
      <c r="E3456" s="184">
        <v>65</v>
      </c>
      <c r="F3456" s="184">
        <v>65</v>
      </c>
      <c r="G3456" s="185"/>
      <c r="H3456" s="185"/>
      <c r="I3456" s="184">
        <v>22.27</v>
      </c>
      <c r="J3456" s="184">
        <v>86.81</v>
      </c>
      <c r="K3456" s="185">
        <v>2</v>
      </c>
      <c r="L3456" s="185"/>
      <c r="M3456" s="186"/>
      <c r="N3456" s="61" t="s">
        <v>51</v>
      </c>
      <c r="P3456" s="175" t="s">
        <v>7162</v>
      </c>
    </row>
    <row r="3457" spans="1:16" s="61" customFormat="1" ht="17.25">
      <c r="A3457" s="183" t="s">
        <v>7165</v>
      </c>
      <c r="B3457" s="183" t="s">
        <v>7166</v>
      </c>
      <c r="C3457" s="183" t="s">
        <v>5620</v>
      </c>
      <c r="D3457" s="183" t="s">
        <v>5621</v>
      </c>
      <c r="E3457" s="184"/>
      <c r="F3457" s="184"/>
      <c r="G3457" s="185"/>
      <c r="H3457" s="185"/>
      <c r="I3457" s="184"/>
      <c r="J3457" s="184"/>
      <c r="K3457" s="185" t="s">
        <v>410</v>
      </c>
      <c r="L3457" s="185"/>
      <c r="M3457" s="186"/>
      <c r="N3457" s="61" t="s">
        <v>410</v>
      </c>
      <c r="P3457" s="175" t="s">
        <v>5620</v>
      </c>
    </row>
    <row r="3458" spans="1:16" s="61" customFormat="1" ht="17.25">
      <c r="A3458" s="183" t="s">
        <v>7167</v>
      </c>
      <c r="B3458" s="183" t="s">
        <v>7168</v>
      </c>
      <c r="C3458" s="183" t="s">
        <v>5620</v>
      </c>
      <c r="D3458" s="183" t="s">
        <v>5621</v>
      </c>
      <c r="E3458" s="184"/>
      <c r="F3458" s="184"/>
      <c r="G3458" s="185"/>
      <c r="H3458" s="185"/>
      <c r="I3458" s="184"/>
      <c r="J3458" s="184"/>
      <c r="K3458" s="185" t="s">
        <v>410</v>
      </c>
      <c r="L3458" s="185"/>
      <c r="M3458" s="186"/>
      <c r="N3458" s="61" t="s">
        <v>410</v>
      </c>
      <c r="P3458" s="175" t="s">
        <v>5620</v>
      </c>
    </row>
    <row r="3459" spans="1:16" s="61" customFormat="1" ht="17.25">
      <c r="A3459" s="183" t="s">
        <v>7169</v>
      </c>
      <c r="B3459" s="183" t="s">
        <v>7170</v>
      </c>
      <c r="C3459" s="183" t="s">
        <v>5620</v>
      </c>
      <c r="D3459" s="183" t="s">
        <v>5621</v>
      </c>
      <c r="E3459" s="184"/>
      <c r="F3459" s="184"/>
      <c r="G3459" s="185"/>
      <c r="H3459" s="185"/>
      <c r="I3459" s="184"/>
      <c r="J3459" s="184"/>
      <c r="K3459" s="185" t="s">
        <v>410</v>
      </c>
      <c r="L3459" s="185"/>
      <c r="M3459" s="186"/>
      <c r="N3459" s="61" t="s">
        <v>410</v>
      </c>
      <c r="P3459" s="175" t="s">
        <v>5620</v>
      </c>
    </row>
    <row r="3460" spans="1:16" s="61" customFormat="1" ht="17.25">
      <c r="A3460" s="183" t="s">
        <v>7171</v>
      </c>
      <c r="B3460" s="183" t="s">
        <v>7172</v>
      </c>
      <c r="C3460" s="183" t="s">
        <v>261</v>
      </c>
      <c r="D3460" s="183" t="s">
        <v>262</v>
      </c>
      <c r="E3460" s="184"/>
      <c r="F3460" s="184"/>
      <c r="G3460" s="185"/>
      <c r="H3460" s="185"/>
      <c r="I3460" s="184"/>
      <c r="J3460" s="184"/>
      <c r="K3460" s="185" t="s">
        <v>410</v>
      </c>
      <c r="L3460" s="185"/>
      <c r="M3460" s="186"/>
      <c r="N3460" s="61" t="s">
        <v>410</v>
      </c>
      <c r="P3460" s="175" t="s">
        <v>261</v>
      </c>
    </row>
    <row r="3461" spans="1:16" s="61" customFormat="1" ht="17.25">
      <c r="A3461" s="183" t="s">
        <v>7173</v>
      </c>
      <c r="B3461" s="183" t="s">
        <v>7174</v>
      </c>
      <c r="C3461" s="183" t="s">
        <v>261</v>
      </c>
      <c r="D3461" s="183" t="s">
        <v>262</v>
      </c>
      <c r="E3461" s="184"/>
      <c r="F3461" s="184"/>
      <c r="G3461" s="185"/>
      <c r="H3461" s="185"/>
      <c r="I3461" s="184"/>
      <c r="J3461" s="184"/>
      <c r="K3461" s="185" t="s">
        <v>410</v>
      </c>
      <c r="L3461" s="185"/>
      <c r="M3461" s="186"/>
      <c r="N3461" s="61" t="s">
        <v>410</v>
      </c>
      <c r="P3461" s="175" t="s">
        <v>261</v>
      </c>
    </row>
    <row r="3462" spans="1:16" s="61" customFormat="1" ht="17.25">
      <c r="A3462" s="183" t="s">
        <v>7175</v>
      </c>
      <c r="B3462" s="183" t="s">
        <v>7176</v>
      </c>
      <c r="C3462" s="183" t="s">
        <v>261</v>
      </c>
      <c r="D3462" s="183" t="s">
        <v>262</v>
      </c>
      <c r="E3462" s="184"/>
      <c r="F3462" s="184"/>
      <c r="G3462" s="185"/>
      <c r="H3462" s="185"/>
      <c r="I3462" s="184"/>
      <c r="J3462" s="184"/>
      <c r="K3462" s="185" t="s">
        <v>410</v>
      </c>
      <c r="L3462" s="185"/>
      <c r="M3462" s="186"/>
      <c r="N3462" s="61" t="s">
        <v>410</v>
      </c>
      <c r="P3462" s="175" t="s">
        <v>261</v>
      </c>
    </row>
    <row r="3463" spans="1:16" s="61" customFormat="1" ht="17.25">
      <c r="A3463" s="183" t="s">
        <v>7177</v>
      </c>
      <c r="B3463" s="183" t="s">
        <v>7178</v>
      </c>
      <c r="C3463" s="183" t="s">
        <v>261</v>
      </c>
      <c r="D3463" s="183" t="s">
        <v>262</v>
      </c>
      <c r="E3463" s="184"/>
      <c r="F3463" s="184"/>
      <c r="G3463" s="185"/>
      <c r="H3463" s="185"/>
      <c r="I3463" s="184"/>
      <c r="J3463" s="184"/>
      <c r="K3463" s="185" t="s">
        <v>410</v>
      </c>
      <c r="L3463" s="185"/>
      <c r="M3463" s="186"/>
      <c r="N3463" s="61" t="s">
        <v>410</v>
      </c>
      <c r="P3463" s="175" t="s">
        <v>261</v>
      </c>
    </row>
    <row r="3464" spans="1:16" s="61" customFormat="1" ht="17.25">
      <c r="A3464" s="183" t="s">
        <v>7179</v>
      </c>
      <c r="B3464" s="183" t="s">
        <v>7180</v>
      </c>
      <c r="C3464" s="183" t="s">
        <v>7181</v>
      </c>
      <c r="D3464" s="183" t="s">
        <v>7182</v>
      </c>
      <c r="E3464" s="184">
        <v>319</v>
      </c>
      <c r="F3464" s="184">
        <v>319</v>
      </c>
      <c r="G3464" s="185"/>
      <c r="H3464" s="185"/>
      <c r="I3464" s="184">
        <v>126.56</v>
      </c>
      <c r="J3464" s="184">
        <v>445.56</v>
      </c>
      <c r="K3464" s="185">
        <v>0</v>
      </c>
      <c r="L3464" s="185"/>
      <c r="M3464" s="186"/>
      <c r="N3464" s="61" t="s">
        <v>51</v>
      </c>
      <c r="P3464" s="175" t="s">
        <v>7181</v>
      </c>
    </row>
    <row r="3465" spans="1:16" s="61" customFormat="1" ht="17.25">
      <c r="A3465" s="183" t="s">
        <v>7183</v>
      </c>
      <c r="B3465" s="183" t="s">
        <v>7184</v>
      </c>
      <c r="C3465" s="183" t="s">
        <v>7181</v>
      </c>
      <c r="D3465" s="183" t="s">
        <v>7182</v>
      </c>
      <c r="E3465" s="184">
        <v>259</v>
      </c>
      <c r="F3465" s="184">
        <v>259</v>
      </c>
      <c r="G3465" s="185"/>
      <c r="H3465" s="185"/>
      <c r="I3465" s="184">
        <v>77.49</v>
      </c>
      <c r="J3465" s="184">
        <v>336.49</v>
      </c>
      <c r="K3465" s="185">
        <v>8</v>
      </c>
      <c r="L3465" s="185"/>
      <c r="M3465" s="186"/>
      <c r="N3465" s="61" t="s">
        <v>51</v>
      </c>
      <c r="P3465" s="175" t="s">
        <v>7181</v>
      </c>
    </row>
    <row r="3466" spans="1:16" s="61" customFormat="1" ht="17.25">
      <c r="A3466" s="183" t="s">
        <v>7185</v>
      </c>
      <c r="B3466" s="183" t="s">
        <v>7186</v>
      </c>
      <c r="C3466" s="183" t="s">
        <v>7181</v>
      </c>
      <c r="D3466" s="183" t="s">
        <v>7182</v>
      </c>
      <c r="E3466" s="184">
        <v>239</v>
      </c>
      <c r="F3466" s="184">
        <v>239</v>
      </c>
      <c r="G3466" s="185"/>
      <c r="H3466" s="185"/>
      <c r="I3466" s="184">
        <v>76.26</v>
      </c>
      <c r="J3466" s="184">
        <v>315.26</v>
      </c>
      <c r="K3466" s="185">
        <v>149</v>
      </c>
      <c r="L3466" s="185"/>
      <c r="M3466" s="186"/>
      <c r="N3466" s="61" t="s">
        <v>51</v>
      </c>
      <c r="P3466" s="175" t="s">
        <v>7181</v>
      </c>
    </row>
    <row r="3467" spans="1:16" s="61" customFormat="1" ht="17.25">
      <c r="A3467" s="183" t="s">
        <v>7187</v>
      </c>
      <c r="B3467" s="183" t="s">
        <v>7188</v>
      </c>
      <c r="C3467" s="183" t="s">
        <v>73</v>
      </c>
      <c r="D3467" s="183" t="s">
        <v>74</v>
      </c>
      <c r="E3467" s="184"/>
      <c r="F3467" s="184"/>
      <c r="G3467" s="185"/>
      <c r="H3467" s="185"/>
      <c r="I3467" s="184"/>
      <c r="J3467" s="184"/>
      <c r="K3467" s="185" t="s">
        <v>410</v>
      </c>
      <c r="L3467" s="185"/>
      <c r="M3467" s="186"/>
      <c r="N3467" s="61" t="s">
        <v>410</v>
      </c>
      <c r="P3467" s="175" t="s">
        <v>73</v>
      </c>
    </row>
    <row r="3468" spans="1:16" s="61" customFormat="1" ht="17.25">
      <c r="A3468" s="183" t="s">
        <v>7189</v>
      </c>
      <c r="B3468" s="183" t="s">
        <v>7190</v>
      </c>
      <c r="C3468" s="183" t="s">
        <v>73</v>
      </c>
      <c r="D3468" s="183" t="s">
        <v>74</v>
      </c>
      <c r="E3468" s="184"/>
      <c r="F3468" s="184"/>
      <c r="G3468" s="185"/>
      <c r="H3468" s="185"/>
      <c r="I3468" s="184"/>
      <c r="J3468" s="184"/>
      <c r="K3468" s="185" t="s">
        <v>410</v>
      </c>
      <c r="L3468" s="185"/>
      <c r="M3468" s="186"/>
      <c r="N3468" s="61" t="s">
        <v>410</v>
      </c>
      <c r="P3468" s="175" t="s">
        <v>73</v>
      </c>
    </row>
    <row r="3469" spans="1:16" s="61" customFormat="1" ht="17.25">
      <c r="A3469" s="183" t="s">
        <v>7191</v>
      </c>
      <c r="B3469" s="183" t="s">
        <v>7192</v>
      </c>
      <c r="C3469" s="183" t="s">
        <v>73</v>
      </c>
      <c r="D3469" s="183" t="s">
        <v>74</v>
      </c>
      <c r="E3469" s="184"/>
      <c r="F3469" s="184"/>
      <c r="G3469" s="185"/>
      <c r="H3469" s="185"/>
      <c r="I3469" s="184"/>
      <c r="J3469" s="184"/>
      <c r="K3469" s="185" t="s">
        <v>410</v>
      </c>
      <c r="L3469" s="185"/>
      <c r="M3469" s="186"/>
      <c r="N3469" s="61" t="s">
        <v>410</v>
      </c>
      <c r="P3469" s="175" t="s">
        <v>73</v>
      </c>
    </row>
    <row r="3470" spans="1:16" s="61" customFormat="1" ht="17.25">
      <c r="A3470" s="183" t="s">
        <v>7193</v>
      </c>
      <c r="B3470" s="183" t="s">
        <v>7194</v>
      </c>
      <c r="C3470" s="183" t="s">
        <v>73</v>
      </c>
      <c r="D3470" s="183" t="s">
        <v>74</v>
      </c>
      <c r="E3470" s="184"/>
      <c r="F3470" s="184"/>
      <c r="G3470" s="185"/>
      <c r="H3470" s="185"/>
      <c r="I3470" s="184"/>
      <c r="J3470" s="184"/>
      <c r="K3470" s="185" t="s">
        <v>410</v>
      </c>
      <c r="L3470" s="185"/>
      <c r="M3470" s="186"/>
      <c r="N3470" s="61" t="s">
        <v>410</v>
      </c>
      <c r="P3470" s="175" t="s">
        <v>73</v>
      </c>
    </row>
    <row r="3471" spans="1:16" s="61" customFormat="1" ht="17.25">
      <c r="A3471" s="183" t="s">
        <v>7195</v>
      </c>
      <c r="B3471" s="183" t="s">
        <v>7196</v>
      </c>
      <c r="C3471" s="183" t="s">
        <v>49</v>
      </c>
      <c r="D3471" s="183" t="s">
        <v>50</v>
      </c>
      <c r="E3471" s="184">
        <v>375</v>
      </c>
      <c r="F3471" s="184">
        <v>305</v>
      </c>
      <c r="G3471" s="185" t="s">
        <v>94</v>
      </c>
      <c r="H3471" s="185"/>
      <c r="I3471" s="184">
        <v>103.57</v>
      </c>
      <c r="J3471" s="184">
        <v>408.57</v>
      </c>
      <c r="K3471" s="185">
        <v>157</v>
      </c>
      <c r="L3471" s="185"/>
      <c r="M3471" s="186"/>
      <c r="N3471" s="61" t="s">
        <v>51</v>
      </c>
      <c r="P3471" s="175" t="s">
        <v>49</v>
      </c>
    </row>
    <row r="3472" spans="1:16" s="61" customFormat="1" ht="17.25">
      <c r="A3472" s="183" t="s">
        <v>7197</v>
      </c>
      <c r="B3472" s="183" t="s">
        <v>7198</v>
      </c>
      <c r="C3472" s="183" t="s">
        <v>49</v>
      </c>
      <c r="D3472" s="183" t="s">
        <v>50</v>
      </c>
      <c r="E3472" s="184">
        <v>375</v>
      </c>
      <c r="F3472" s="184">
        <v>305</v>
      </c>
      <c r="G3472" s="185" t="s">
        <v>94</v>
      </c>
      <c r="H3472" s="185"/>
      <c r="I3472" s="184">
        <v>103.57</v>
      </c>
      <c r="J3472" s="184">
        <v>408.57</v>
      </c>
      <c r="K3472" s="185">
        <v>105</v>
      </c>
      <c r="L3472" s="185" t="s">
        <v>76</v>
      </c>
      <c r="M3472" s="186" t="s">
        <v>2427</v>
      </c>
      <c r="N3472" s="61" t="s">
        <v>51</v>
      </c>
      <c r="P3472" s="175" t="s">
        <v>49</v>
      </c>
    </row>
    <row r="3473" spans="1:16" s="61" customFormat="1" ht="17.25">
      <c r="A3473" s="183" t="s">
        <v>7199</v>
      </c>
      <c r="B3473" s="183" t="s">
        <v>7200</v>
      </c>
      <c r="C3473" s="183" t="s">
        <v>5620</v>
      </c>
      <c r="D3473" s="183" t="s">
        <v>5621</v>
      </c>
      <c r="E3473" s="184"/>
      <c r="F3473" s="184"/>
      <c r="G3473" s="185"/>
      <c r="H3473" s="185"/>
      <c r="I3473" s="184"/>
      <c r="J3473" s="184"/>
      <c r="K3473" s="185" t="s">
        <v>410</v>
      </c>
      <c r="L3473" s="185"/>
      <c r="M3473" s="186"/>
      <c r="N3473" s="61" t="s">
        <v>410</v>
      </c>
      <c r="P3473" s="175" t="s">
        <v>5620</v>
      </c>
    </row>
    <row r="3474" spans="1:16" s="61" customFormat="1" ht="17.25">
      <c r="A3474" s="183" t="s">
        <v>7201</v>
      </c>
      <c r="B3474" s="183" t="s">
        <v>7202</v>
      </c>
      <c r="C3474" s="183" t="s">
        <v>92</v>
      </c>
      <c r="D3474" s="183" t="s">
        <v>93</v>
      </c>
      <c r="E3474" s="184"/>
      <c r="F3474" s="184"/>
      <c r="G3474" s="185"/>
      <c r="H3474" s="185"/>
      <c r="I3474" s="184"/>
      <c r="J3474" s="184"/>
      <c r="K3474" s="185" t="s">
        <v>410</v>
      </c>
      <c r="L3474" s="185"/>
      <c r="M3474" s="186"/>
      <c r="N3474" s="61" t="s">
        <v>410</v>
      </c>
      <c r="P3474" s="175" t="s">
        <v>92</v>
      </c>
    </row>
    <row r="3475" spans="1:16" s="61" customFormat="1" ht="17.25">
      <c r="A3475" s="183" t="s">
        <v>7203</v>
      </c>
      <c r="B3475" s="183" t="s">
        <v>7204</v>
      </c>
      <c r="C3475" s="183" t="s">
        <v>116</v>
      </c>
      <c r="D3475" s="183" t="s">
        <v>117</v>
      </c>
      <c r="E3475" s="184"/>
      <c r="F3475" s="184"/>
      <c r="G3475" s="185"/>
      <c r="H3475" s="185"/>
      <c r="I3475" s="184"/>
      <c r="J3475" s="184"/>
      <c r="K3475" s="185" t="s">
        <v>410</v>
      </c>
      <c r="L3475" s="185"/>
      <c r="M3475" s="186"/>
      <c r="N3475" s="61" t="s">
        <v>410</v>
      </c>
      <c r="P3475" s="175" t="s">
        <v>116</v>
      </c>
    </row>
    <row r="3476" spans="1:16" s="61" customFormat="1" ht="17.25">
      <c r="A3476" s="183" t="s">
        <v>7205</v>
      </c>
      <c r="B3476" s="183" t="s">
        <v>7206</v>
      </c>
      <c r="C3476" s="183" t="s">
        <v>116</v>
      </c>
      <c r="D3476" s="183" t="s">
        <v>117</v>
      </c>
      <c r="E3476" s="184"/>
      <c r="F3476" s="184"/>
      <c r="G3476" s="185"/>
      <c r="H3476" s="185"/>
      <c r="I3476" s="184"/>
      <c r="J3476" s="184"/>
      <c r="K3476" s="185" t="s">
        <v>410</v>
      </c>
      <c r="L3476" s="185"/>
      <c r="M3476" s="186"/>
      <c r="N3476" s="61" t="s">
        <v>410</v>
      </c>
      <c r="P3476" s="175" t="s">
        <v>116</v>
      </c>
    </row>
    <row r="3477" spans="1:16" s="61" customFormat="1" ht="17.25">
      <c r="A3477" s="183" t="s">
        <v>7207</v>
      </c>
      <c r="B3477" s="183" t="s">
        <v>7208</v>
      </c>
      <c r="C3477" s="183" t="s">
        <v>116</v>
      </c>
      <c r="D3477" s="183" t="s">
        <v>117</v>
      </c>
      <c r="E3477" s="184"/>
      <c r="F3477" s="184"/>
      <c r="G3477" s="185"/>
      <c r="H3477" s="185"/>
      <c r="I3477" s="184"/>
      <c r="J3477" s="184"/>
      <c r="K3477" s="183" t="s">
        <v>410</v>
      </c>
      <c r="L3477" s="183"/>
      <c r="M3477" s="186"/>
      <c r="N3477" s="61" t="s">
        <v>410</v>
      </c>
      <c r="P3477" s="175" t="s">
        <v>116</v>
      </c>
    </row>
    <row r="3478" spans="1:16" s="61" customFormat="1" ht="17.25">
      <c r="A3478" s="183" t="s">
        <v>7209</v>
      </c>
      <c r="B3478" s="183" t="s">
        <v>7210</v>
      </c>
      <c r="C3478" s="183" t="s">
        <v>116</v>
      </c>
      <c r="D3478" s="183" t="s">
        <v>117</v>
      </c>
      <c r="E3478" s="184"/>
      <c r="F3478" s="184"/>
      <c r="G3478" s="185"/>
      <c r="H3478" s="185"/>
      <c r="I3478" s="184"/>
      <c r="J3478" s="184"/>
      <c r="K3478" s="183" t="s">
        <v>410</v>
      </c>
      <c r="L3478" s="183"/>
      <c r="M3478" s="186"/>
      <c r="N3478" s="61" t="s">
        <v>410</v>
      </c>
      <c r="P3478" s="175" t="s">
        <v>116</v>
      </c>
    </row>
    <row r="3479" spans="1:16" s="61" customFormat="1" ht="17.25">
      <c r="A3479" s="183" t="s">
        <v>7211</v>
      </c>
      <c r="B3479" s="183" t="s">
        <v>7212</v>
      </c>
      <c r="C3479" s="183" t="s">
        <v>116</v>
      </c>
      <c r="D3479" s="183" t="s">
        <v>117</v>
      </c>
      <c r="E3479" s="184">
        <v>75</v>
      </c>
      <c r="F3479" s="184">
        <v>50</v>
      </c>
      <c r="G3479" s="188" t="s">
        <v>1052</v>
      </c>
      <c r="H3479" s="185"/>
      <c r="I3479" s="184">
        <v>26.46</v>
      </c>
      <c r="J3479" s="184">
        <v>75.12</v>
      </c>
      <c r="K3479" s="185">
        <v>0</v>
      </c>
      <c r="L3479" s="185" t="s">
        <v>76</v>
      </c>
      <c r="M3479" s="186" t="s">
        <v>1514</v>
      </c>
      <c r="N3479" s="61" t="s">
        <v>51</v>
      </c>
      <c r="P3479" s="175" t="s">
        <v>116</v>
      </c>
    </row>
    <row r="3480" spans="1:16" s="61" customFormat="1" ht="17.25">
      <c r="A3480" s="183" t="s">
        <v>7213</v>
      </c>
      <c r="B3480" s="183" t="s">
        <v>7214</v>
      </c>
      <c r="C3480" s="183" t="s">
        <v>116</v>
      </c>
      <c r="D3480" s="183" t="s">
        <v>117</v>
      </c>
      <c r="E3480" s="184">
        <v>75</v>
      </c>
      <c r="F3480" s="184">
        <v>60</v>
      </c>
      <c r="G3480" s="185" t="s">
        <v>99</v>
      </c>
      <c r="H3480" s="185"/>
      <c r="I3480" s="184">
        <v>26.46</v>
      </c>
      <c r="J3480" s="184">
        <v>85.12</v>
      </c>
      <c r="K3480" s="183">
        <v>143</v>
      </c>
      <c r="L3480" s="183"/>
      <c r="M3480" s="186"/>
      <c r="N3480" s="61" t="s">
        <v>51</v>
      </c>
      <c r="P3480" s="175" t="s">
        <v>116</v>
      </c>
    </row>
    <row r="3481" spans="1:16" s="61" customFormat="1" ht="17.25">
      <c r="A3481" s="183" t="s">
        <v>7215</v>
      </c>
      <c r="B3481" s="183" t="s">
        <v>7216</v>
      </c>
      <c r="C3481" s="183" t="s">
        <v>2090</v>
      </c>
      <c r="D3481" s="183" t="s">
        <v>2091</v>
      </c>
      <c r="E3481" s="184">
        <v>189</v>
      </c>
      <c r="F3481" s="184">
        <v>160</v>
      </c>
      <c r="G3481" s="188" t="s">
        <v>268</v>
      </c>
      <c r="H3481" s="185"/>
      <c r="I3481" s="184">
        <v>104.05</v>
      </c>
      <c r="J3481" s="184">
        <v>264.05</v>
      </c>
      <c r="K3481" s="183">
        <v>77</v>
      </c>
      <c r="L3481" s="183"/>
      <c r="M3481" s="186"/>
      <c r="N3481" s="61" t="s">
        <v>51</v>
      </c>
      <c r="P3481" s="175" t="s">
        <v>2090</v>
      </c>
    </row>
    <row r="3482" spans="1:16" s="61" customFormat="1" ht="17.25">
      <c r="A3482" s="183" t="s">
        <v>7217</v>
      </c>
      <c r="B3482" s="183" t="s">
        <v>7218</v>
      </c>
      <c r="C3482" s="183" t="s">
        <v>2090</v>
      </c>
      <c r="D3482" s="183" t="s">
        <v>2091</v>
      </c>
      <c r="E3482" s="184">
        <v>189</v>
      </c>
      <c r="F3482" s="184">
        <v>160</v>
      </c>
      <c r="G3482" s="188" t="s">
        <v>268</v>
      </c>
      <c r="H3482" s="185"/>
      <c r="I3482" s="184">
        <v>104.05</v>
      </c>
      <c r="J3482" s="184">
        <v>264.05</v>
      </c>
      <c r="K3482" s="185">
        <v>73</v>
      </c>
      <c r="L3482" s="185"/>
      <c r="M3482" s="186"/>
      <c r="N3482" s="61" t="s">
        <v>51</v>
      </c>
      <c r="P3482" s="175" t="s">
        <v>2090</v>
      </c>
    </row>
    <row r="3483" spans="1:16" s="61" customFormat="1" ht="17.25">
      <c r="A3483" s="183" t="s">
        <v>7219</v>
      </c>
      <c r="B3483" s="183" t="s">
        <v>7220</v>
      </c>
      <c r="C3483" s="183" t="s">
        <v>73</v>
      </c>
      <c r="D3483" s="183" t="s">
        <v>74</v>
      </c>
      <c r="E3483" s="184">
        <v>267</v>
      </c>
      <c r="F3483" s="184">
        <v>257</v>
      </c>
      <c r="G3483" s="188" t="s">
        <v>321</v>
      </c>
      <c r="H3483" s="185"/>
      <c r="I3483" s="184">
        <v>54.49</v>
      </c>
      <c r="J3483" s="184">
        <v>311.49</v>
      </c>
      <c r="K3483" s="185">
        <v>73</v>
      </c>
      <c r="L3483" s="185"/>
      <c r="M3483" s="186"/>
      <c r="N3483" s="61" t="s">
        <v>51</v>
      </c>
      <c r="P3483" s="175" t="s">
        <v>73</v>
      </c>
    </row>
    <row r="3484" spans="1:16" s="61" customFormat="1" ht="17.25">
      <c r="A3484" s="183" t="s">
        <v>7221</v>
      </c>
      <c r="B3484" s="183" t="s">
        <v>7222</v>
      </c>
      <c r="C3484" s="183" t="s">
        <v>73</v>
      </c>
      <c r="D3484" s="183" t="s">
        <v>74</v>
      </c>
      <c r="E3484" s="184">
        <v>335</v>
      </c>
      <c r="F3484" s="184">
        <v>287</v>
      </c>
      <c r="G3484" s="185" t="s">
        <v>88</v>
      </c>
      <c r="H3484" s="185"/>
      <c r="I3484" s="184">
        <v>54.49</v>
      </c>
      <c r="J3484" s="184">
        <v>341.49</v>
      </c>
      <c r="K3484" s="185">
        <v>251</v>
      </c>
      <c r="L3484" s="185"/>
      <c r="M3484" s="186"/>
      <c r="N3484" s="61" t="s">
        <v>51</v>
      </c>
      <c r="P3484" s="175" t="s">
        <v>73</v>
      </c>
    </row>
    <row r="3485" spans="1:16" s="61" customFormat="1" ht="17.25">
      <c r="A3485" s="183" t="s">
        <v>7223</v>
      </c>
      <c r="B3485" s="183" t="s">
        <v>7224</v>
      </c>
      <c r="C3485" s="183" t="s">
        <v>73</v>
      </c>
      <c r="D3485" s="183" t="s">
        <v>74</v>
      </c>
      <c r="E3485" s="184">
        <v>272</v>
      </c>
      <c r="F3485" s="184">
        <v>247</v>
      </c>
      <c r="G3485" s="185" t="s">
        <v>137</v>
      </c>
      <c r="H3485" s="185"/>
      <c r="I3485" s="184">
        <v>54.49</v>
      </c>
      <c r="J3485" s="184">
        <v>301.49</v>
      </c>
      <c r="K3485" s="185">
        <v>94</v>
      </c>
      <c r="L3485" s="185"/>
      <c r="M3485" s="186"/>
      <c r="N3485" s="61" t="s">
        <v>51</v>
      </c>
      <c r="P3485" s="175" t="s">
        <v>73</v>
      </c>
    </row>
    <row r="3486" spans="1:16" s="61" customFormat="1" ht="17.25">
      <c r="A3486" s="183" t="s">
        <v>7225</v>
      </c>
      <c r="B3486" s="183" t="s">
        <v>7226</v>
      </c>
      <c r="C3486" s="183" t="s">
        <v>73</v>
      </c>
      <c r="D3486" s="183" t="s">
        <v>74</v>
      </c>
      <c r="E3486" s="184">
        <v>237</v>
      </c>
      <c r="F3486" s="184">
        <v>217</v>
      </c>
      <c r="G3486" s="185" t="s">
        <v>55</v>
      </c>
      <c r="H3486" s="185"/>
      <c r="I3486" s="184">
        <v>54.49</v>
      </c>
      <c r="J3486" s="184">
        <v>271.49</v>
      </c>
      <c r="K3486" s="185">
        <v>132</v>
      </c>
      <c r="L3486" s="185"/>
      <c r="M3486" s="186"/>
      <c r="N3486" s="61" t="s">
        <v>51</v>
      </c>
      <c r="P3486" s="175" t="s">
        <v>73</v>
      </c>
    </row>
    <row r="3487" spans="1:16" s="61" customFormat="1" ht="17.25">
      <c r="A3487" s="183" t="s">
        <v>7227</v>
      </c>
      <c r="B3487" s="183" t="s">
        <v>7228</v>
      </c>
      <c r="C3487" s="183" t="s">
        <v>116</v>
      </c>
      <c r="D3487" s="183" t="s">
        <v>117</v>
      </c>
      <c r="E3487" s="184"/>
      <c r="F3487" s="184"/>
      <c r="G3487" s="185"/>
      <c r="H3487" s="185"/>
      <c r="I3487" s="184"/>
      <c r="J3487" s="184"/>
      <c r="K3487" s="185" t="s">
        <v>410</v>
      </c>
      <c r="L3487" s="185"/>
      <c r="M3487" s="186"/>
      <c r="N3487" s="61" t="s">
        <v>410</v>
      </c>
      <c r="P3487" s="175" t="s">
        <v>116</v>
      </c>
    </row>
    <row r="3488" spans="1:16" s="61" customFormat="1" ht="17.25">
      <c r="A3488" s="183" t="s">
        <v>7229</v>
      </c>
      <c r="B3488" s="183" t="s">
        <v>7230</v>
      </c>
      <c r="C3488" s="183" t="s">
        <v>116</v>
      </c>
      <c r="D3488" s="183" t="s">
        <v>117</v>
      </c>
      <c r="E3488" s="184"/>
      <c r="F3488" s="184"/>
      <c r="G3488" s="185"/>
      <c r="H3488" s="185"/>
      <c r="I3488" s="184"/>
      <c r="J3488" s="184"/>
      <c r="K3488" s="185" t="s">
        <v>410</v>
      </c>
      <c r="L3488" s="185"/>
      <c r="M3488" s="186"/>
      <c r="N3488" s="61" t="s">
        <v>410</v>
      </c>
      <c r="P3488" s="175" t="s">
        <v>116</v>
      </c>
    </row>
    <row r="3489" spans="1:16" s="61" customFormat="1" ht="17.25">
      <c r="A3489" s="183" t="s">
        <v>7231</v>
      </c>
      <c r="B3489" s="183" t="s">
        <v>7232</v>
      </c>
      <c r="C3489" s="183" t="s">
        <v>116</v>
      </c>
      <c r="D3489" s="183" t="s">
        <v>117</v>
      </c>
      <c r="E3489" s="184"/>
      <c r="F3489" s="184"/>
      <c r="G3489" s="185"/>
      <c r="H3489" s="185"/>
      <c r="I3489" s="184"/>
      <c r="J3489" s="184"/>
      <c r="K3489" s="185" t="s">
        <v>410</v>
      </c>
      <c r="L3489" s="185"/>
      <c r="M3489" s="186"/>
      <c r="N3489" s="61" t="s">
        <v>410</v>
      </c>
      <c r="P3489" s="175" t="s">
        <v>116</v>
      </c>
    </row>
    <row r="3490" spans="1:16" s="61" customFormat="1" ht="17.25">
      <c r="A3490" s="183" t="s">
        <v>7233</v>
      </c>
      <c r="B3490" s="183" t="s">
        <v>7234</v>
      </c>
      <c r="C3490" s="183" t="s">
        <v>116</v>
      </c>
      <c r="D3490" s="183" t="s">
        <v>117</v>
      </c>
      <c r="E3490" s="184"/>
      <c r="F3490" s="184"/>
      <c r="G3490" s="185"/>
      <c r="H3490" s="185"/>
      <c r="I3490" s="184"/>
      <c r="J3490" s="184"/>
      <c r="K3490" s="185" t="s">
        <v>410</v>
      </c>
      <c r="L3490" s="185"/>
      <c r="M3490" s="186"/>
      <c r="N3490" s="61" t="s">
        <v>410</v>
      </c>
      <c r="P3490" s="175" t="s">
        <v>116</v>
      </c>
    </row>
    <row r="3491" spans="1:16" s="61" customFormat="1" ht="17.25">
      <c r="A3491" s="183" t="s">
        <v>7235</v>
      </c>
      <c r="B3491" s="183" t="s">
        <v>7236</v>
      </c>
      <c r="C3491" s="183" t="s">
        <v>706</v>
      </c>
      <c r="D3491" s="183" t="s">
        <v>707</v>
      </c>
      <c r="E3491" s="184"/>
      <c r="F3491" s="184"/>
      <c r="G3491" s="185"/>
      <c r="H3491" s="185"/>
      <c r="I3491" s="184"/>
      <c r="J3491" s="184"/>
      <c r="K3491" s="185" t="s">
        <v>410</v>
      </c>
      <c r="L3491" s="185"/>
      <c r="M3491" s="186"/>
      <c r="N3491" s="61" t="s">
        <v>410</v>
      </c>
      <c r="P3491" s="175" t="s">
        <v>706</v>
      </c>
    </row>
    <row r="3492" spans="1:16" s="61" customFormat="1" ht="17.25">
      <c r="A3492" s="183" t="s">
        <v>7237</v>
      </c>
      <c r="B3492" s="183" t="s">
        <v>7238</v>
      </c>
      <c r="C3492" s="183" t="s">
        <v>706</v>
      </c>
      <c r="D3492" s="183" t="s">
        <v>707</v>
      </c>
      <c r="E3492" s="184"/>
      <c r="F3492" s="184"/>
      <c r="G3492" s="185"/>
      <c r="H3492" s="185"/>
      <c r="I3492" s="184"/>
      <c r="J3492" s="184"/>
      <c r="K3492" s="185" t="s">
        <v>410</v>
      </c>
      <c r="L3492" s="185"/>
      <c r="M3492" s="186"/>
      <c r="N3492" s="61" t="s">
        <v>410</v>
      </c>
      <c r="P3492" s="175" t="s">
        <v>706</v>
      </c>
    </row>
    <row r="3493" spans="1:16" s="61" customFormat="1" ht="17.25">
      <c r="A3493" s="183" t="s">
        <v>7239</v>
      </c>
      <c r="B3493" s="183" t="s">
        <v>7240</v>
      </c>
      <c r="C3493" s="183" t="s">
        <v>706</v>
      </c>
      <c r="D3493" s="183" t="s">
        <v>707</v>
      </c>
      <c r="E3493" s="184"/>
      <c r="F3493" s="184"/>
      <c r="G3493" s="185"/>
      <c r="H3493" s="185"/>
      <c r="I3493" s="184"/>
      <c r="J3493" s="184"/>
      <c r="K3493" s="185" t="s">
        <v>410</v>
      </c>
      <c r="L3493" s="185"/>
      <c r="M3493" s="186"/>
      <c r="N3493" s="61" t="s">
        <v>410</v>
      </c>
      <c r="P3493" s="175" t="s">
        <v>706</v>
      </c>
    </row>
    <row r="3494" spans="1:16" s="61" customFormat="1" ht="17.25">
      <c r="A3494" s="183" t="s">
        <v>7241</v>
      </c>
      <c r="B3494" s="183" t="s">
        <v>7242</v>
      </c>
      <c r="C3494" s="183" t="s">
        <v>706</v>
      </c>
      <c r="D3494" s="183" t="s">
        <v>707</v>
      </c>
      <c r="E3494" s="184"/>
      <c r="F3494" s="184"/>
      <c r="G3494" s="185"/>
      <c r="H3494" s="185"/>
      <c r="I3494" s="184"/>
      <c r="J3494" s="184"/>
      <c r="K3494" s="185" t="s">
        <v>410</v>
      </c>
      <c r="L3494" s="185"/>
      <c r="M3494" s="186"/>
      <c r="N3494" s="61" t="s">
        <v>410</v>
      </c>
      <c r="P3494" s="175" t="s">
        <v>706</v>
      </c>
    </row>
    <row r="3495" spans="1:16" s="61" customFormat="1" ht="17.25">
      <c r="A3495" s="183" t="s">
        <v>7243</v>
      </c>
      <c r="B3495" s="183" t="s">
        <v>7244</v>
      </c>
      <c r="C3495" s="183" t="s">
        <v>210</v>
      </c>
      <c r="D3495" s="183" t="s">
        <v>210</v>
      </c>
      <c r="E3495" s="184">
        <v>210</v>
      </c>
      <c r="F3495" s="184">
        <v>210</v>
      </c>
      <c r="G3495" s="185"/>
      <c r="H3495" s="185"/>
      <c r="I3495" s="184">
        <v>110.25</v>
      </c>
      <c r="J3495" s="184">
        <v>320.25</v>
      </c>
      <c r="K3495" s="185">
        <v>34</v>
      </c>
      <c r="L3495" s="185"/>
      <c r="M3495" s="186"/>
      <c r="N3495" s="61" t="s">
        <v>51</v>
      </c>
      <c r="P3495" s="175" t="s">
        <v>210</v>
      </c>
    </row>
    <row r="3496" spans="1:16" s="61" customFormat="1" ht="17.25">
      <c r="A3496" s="183" t="s">
        <v>7245</v>
      </c>
      <c r="B3496" s="183" t="s">
        <v>7246</v>
      </c>
      <c r="C3496" s="183" t="s">
        <v>210</v>
      </c>
      <c r="D3496" s="183" t="s">
        <v>210</v>
      </c>
      <c r="E3496" s="184"/>
      <c r="F3496" s="184"/>
      <c r="G3496" s="185"/>
      <c r="H3496" s="185"/>
      <c r="I3496" s="184"/>
      <c r="J3496" s="184"/>
      <c r="K3496" s="185" t="s">
        <v>410</v>
      </c>
      <c r="L3496" s="185"/>
      <c r="M3496" s="186"/>
      <c r="N3496" s="61" t="s">
        <v>410</v>
      </c>
      <c r="P3496" s="175" t="s">
        <v>210</v>
      </c>
    </row>
    <row r="3497" spans="1:16" s="61" customFormat="1" ht="17.25">
      <c r="A3497" s="191" t="s">
        <v>7247</v>
      </c>
      <c r="B3497" s="183" t="s">
        <v>7248</v>
      </c>
      <c r="C3497" s="183" t="s">
        <v>210</v>
      </c>
      <c r="D3497" s="183" t="s">
        <v>210</v>
      </c>
      <c r="E3497" s="184">
        <v>255</v>
      </c>
      <c r="F3497" s="184">
        <v>190</v>
      </c>
      <c r="G3497" s="185" t="s">
        <v>924</v>
      </c>
      <c r="H3497" s="185"/>
      <c r="I3497" s="184">
        <v>86.21</v>
      </c>
      <c r="J3497" s="184">
        <v>276.21</v>
      </c>
      <c r="K3497" s="185">
        <v>72</v>
      </c>
      <c r="L3497" s="185"/>
      <c r="M3497" s="186"/>
      <c r="N3497" s="61" t="s">
        <v>51</v>
      </c>
      <c r="P3497" s="175" t="s">
        <v>210</v>
      </c>
    </row>
    <row r="3498" spans="1:16" s="61" customFormat="1" ht="17.25">
      <c r="A3498" s="183" t="s">
        <v>7249</v>
      </c>
      <c r="B3498" s="183" t="s">
        <v>7250</v>
      </c>
      <c r="C3498" s="183" t="s">
        <v>210</v>
      </c>
      <c r="D3498" s="183" t="s">
        <v>210</v>
      </c>
      <c r="E3498" s="184">
        <v>255</v>
      </c>
      <c r="F3498" s="184">
        <v>190</v>
      </c>
      <c r="G3498" s="185" t="s">
        <v>924</v>
      </c>
      <c r="H3498" s="185"/>
      <c r="I3498" s="184">
        <v>86.21</v>
      </c>
      <c r="J3498" s="184">
        <v>276.21</v>
      </c>
      <c r="K3498" s="183">
        <v>40</v>
      </c>
      <c r="L3498" s="183"/>
      <c r="M3498" s="186"/>
      <c r="N3498" s="61" t="s">
        <v>51</v>
      </c>
      <c r="P3498" s="175" t="s">
        <v>210</v>
      </c>
    </row>
    <row r="3499" spans="1:16" s="61" customFormat="1" ht="17.25">
      <c r="A3499" s="183" t="s">
        <v>7251</v>
      </c>
      <c r="B3499" s="183" t="s">
        <v>7252</v>
      </c>
      <c r="C3499" s="183" t="s">
        <v>279</v>
      </c>
      <c r="D3499" s="183" t="s">
        <v>280</v>
      </c>
      <c r="E3499" s="184"/>
      <c r="F3499" s="184"/>
      <c r="G3499" s="185"/>
      <c r="H3499" s="185"/>
      <c r="I3499" s="184"/>
      <c r="J3499" s="184"/>
      <c r="K3499" s="185" t="s">
        <v>410</v>
      </c>
      <c r="L3499" s="185"/>
      <c r="M3499" s="186"/>
      <c r="N3499" s="61" t="s">
        <v>410</v>
      </c>
      <c r="P3499" s="175" t="s">
        <v>279</v>
      </c>
    </row>
    <row r="3500" spans="1:16" s="61" customFormat="1" ht="17.25">
      <c r="A3500" s="183" t="s">
        <v>7253</v>
      </c>
      <c r="B3500" s="183" t="s">
        <v>7254</v>
      </c>
      <c r="C3500" s="183" t="s">
        <v>2576</v>
      </c>
      <c r="D3500" s="183" t="s">
        <v>2577</v>
      </c>
      <c r="E3500" s="184">
        <v>104</v>
      </c>
      <c r="F3500" s="184">
        <v>84.24</v>
      </c>
      <c r="G3500" s="185" t="s">
        <v>94</v>
      </c>
      <c r="H3500" s="185" t="s">
        <v>2578</v>
      </c>
      <c r="I3500" s="184">
        <v>49.14</v>
      </c>
      <c r="J3500" s="184">
        <v>133.38</v>
      </c>
      <c r="K3500" s="185">
        <v>49</v>
      </c>
      <c r="L3500" s="185"/>
      <c r="M3500" s="186"/>
      <c r="N3500" s="61" t="s">
        <v>51</v>
      </c>
      <c r="P3500" s="175" t="s">
        <v>2576</v>
      </c>
    </row>
    <row r="3501" spans="1:16" s="61" customFormat="1" ht="17.25">
      <c r="A3501" s="183" t="s">
        <v>7255</v>
      </c>
      <c r="B3501" s="183" t="s">
        <v>7256</v>
      </c>
      <c r="C3501" s="183" t="s">
        <v>647</v>
      </c>
      <c r="D3501" s="183" t="s">
        <v>648</v>
      </c>
      <c r="E3501" s="184"/>
      <c r="F3501" s="184"/>
      <c r="G3501" s="185"/>
      <c r="H3501" s="185"/>
      <c r="I3501" s="184"/>
      <c r="J3501" s="184"/>
      <c r="K3501" s="185" t="s">
        <v>410</v>
      </c>
      <c r="L3501" s="185"/>
      <c r="M3501" s="186"/>
      <c r="N3501" s="61" t="s">
        <v>410</v>
      </c>
      <c r="P3501" s="175" t="s">
        <v>647</v>
      </c>
    </row>
    <row r="3502" spans="1:16" s="61" customFormat="1" ht="17.25">
      <c r="A3502" s="183" t="s">
        <v>7257</v>
      </c>
      <c r="B3502" s="183" t="s">
        <v>7258</v>
      </c>
      <c r="C3502" s="183" t="s">
        <v>2206</v>
      </c>
      <c r="D3502" s="183" t="s">
        <v>2207</v>
      </c>
      <c r="E3502" s="184"/>
      <c r="F3502" s="184"/>
      <c r="G3502" s="185"/>
      <c r="H3502" s="185"/>
      <c r="I3502" s="184"/>
      <c r="J3502" s="184"/>
      <c r="K3502" s="183" t="s">
        <v>410</v>
      </c>
      <c r="L3502" s="183"/>
      <c r="M3502" s="186"/>
      <c r="N3502" s="61" t="s">
        <v>410</v>
      </c>
      <c r="P3502" s="175" t="s">
        <v>2206</v>
      </c>
    </row>
    <row r="3503" spans="1:16" s="61" customFormat="1" ht="17.25">
      <c r="A3503" s="183" t="s">
        <v>7259</v>
      </c>
      <c r="B3503" s="183" t="s">
        <v>7260</v>
      </c>
      <c r="C3503" s="183" t="s">
        <v>116</v>
      </c>
      <c r="D3503" s="183" t="s">
        <v>117</v>
      </c>
      <c r="E3503" s="184"/>
      <c r="F3503" s="184"/>
      <c r="G3503" s="185"/>
      <c r="H3503" s="185"/>
      <c r="I3503" s="184"/>
      <c r="J3503" s="184"/>
      <c r="K3503" s="185" t="s">
        <v>410</v>
      </c>
      <c r="L3503" s="185"/>
      <c r="M3503" s="186"/>
      <c r="N3503" s="61" t="s">
        <v>410</v>
      </c>
      <c r="P3503" s="175" t="s">
        <v>116</v>
      </c>
    </row>
    <row r="3504" spans="1:16" s="61" customFormat="1" ht="17.25">
      <c r="A3504" s="183" t="s">
        <v>7261</v>
      </c>
      <c r="B3504" s="183" t="s">
        <v>7262</v>
      </c>
      <c r="C3504" s="183" t="s">
        <v>116</v>
      </c>
      <c r="D3504" s="183" t="s">
        <v>117</v>
      </c>
      <c r="E3504" s="184"/>
      <c r="F3504" s="184"/>
      <c r="G3504" s="185"/>
      <c r="H3504" s="185"/>
      <c r="I3504" s="184"/>
      <c r="J3504" s="184"/>
      <c r="K3504" s="185" t="s">
        <v>410</v>
      </c>
      <c r="L3504" s="185"/>
      <c r="M3504" s="186"/>
      <c r="N3504" s="61" t="s">
        <v>410</v>
      </c>
      <c r="P3504" s="175" t="s">
        <v>116</v>
      </c>
    </row>
    <row r="3505" spans="1:16" s="61" customFormat="1" ht="17.25">
      <c r="A3505" s="183" t="s">
        <v>7263</v>
      </c>
      <c r="B3505" s="183" t="s">
        <v>7264</v>
      </c>
      <c r="C3505" s="183" t="s">
        <v>5620</v>
      </c>
      <c r="D3505" s="183" t="s">
        <v>5621</v>
      </c>
      <c r="E3505" s="184"/>
      <c r="F3505" s="184"/>
      <c r="G3505" s="185"/>
      <c r="H3505" s="185"/>
      <c r="I3505" s="184"/>
      <c r="J3505" s="184"/>
      <c r="K3505" s="185" t="s">
        <v>410</v>
      </c>
      <c r="L3505" s="185"/>
      <c r="M3505" s="186"/>
      <c r="N3505" s="61" t="s">
        <v>410</v>
      </c>
      <c r="P3505" s="175" t="s">
        <v>5620</v>
      </c>
    </row>
    <row r="3506" spans="1:16" s="61" customFormat="1" ht="17.25">
      <c r="A3506" s="183" t="s">
        <v>7265</v>
      </c>
      <c r="B3506" s="183" t="s">
        <v>4021</v>
      </c>
      <c r="C3506" s="183" t="s">
        <v>2090</v>
      </c>
      <c r="D3506" s="183" t="s">
        <v>2091</v>
      </c>
      <c r="E3506" s="184">
        <v>269</v>
      </c>
      <c r="F3506" s="184">
        <v>204</v>
      </c>
      <c r="G3506" s="188" t="s">
        <v>180</v>
      </c>
      <c r="H3506" s="185"/>
      <c r="I3506" s="184">
        <v>57.06</v>
      </c>
      <c r="J3506" s="184">
        <v>261.06</v>
      </c>
      <c r="K3506" s="183">
        <v>70</v>
      </c>
      <c r="L3506" s="183" t="s">
        <v>57</v>
      </c>
      <c r="M3506" s="186" t="s">
        <v>865</v>
      </c>
      <c r="N3506" s="61" t="s">
        <v>51</v>
      </c>
      <c r="P3506" s="175" t="s">
        <v>2090</v>
      </c>
    </row>
    <row r="3507" spans="1:16" s="61" customFormat="1" ht="17.25">
      <c r="A3507" s="183" t="s">
        <v>7266</v>
      </c>
      <c r="B3507" s="183" t="s">
        <v>4023</v>
      </c>
      <c r="C3507" s="183" t="s">
        <v>2090</v>
      </c>
      <c r="D3507" s="183" t="s">
        <v>2091</v>
      </c>
      <c r="E3507" s="184">
        <v>269</v>
      </c>
      <c r="F3507" s="184">
        <v>204</v>
      </c>
      <c r="G3507" s="188" t="s">
        <v>180</v>
      </c>
      <c r="H3507" s="185"/>
      <c r="I3507" s="184">
        <v>57.06</v>
      </c>
      <c r="J3507" s="184">
        <v>261.06</v>
      </c>
      <c r="K3507" s="185">
        <v>87</v>
      </c>
      <c r="L3507" s="185" t="s">
        <v>57</v>
      </c>
      <c r="M3507" s="186" t="s">
        <v>865</v>
      </c>
      <c r="N3507" s="61" t="s">
        <v>51</v>
      </c>
      <c r="P3507" s="175" t="s">
        <v>2090</v>
      </c>
    </row>
    <row r="3508" spans="1:16" s="61" customFormat="1" ht="17.25">
      <c r="A3508" s="183" t="s">
        <v>7267</v>
      </c>
      <c r="B3508" s="183" t="s">
        <v>7268</v>
      </c>
      <c r="C3508" s="183" t="s">
        <v>2090</v>
      </c>
      <c r="D3508" s="183" t="s">
        <v>2091</v>
      </c>
      <c r="E3508" s="184"/>
      <c r="F3508" s="184"/>
      <c r="G3508" s="188"/>
      <c r="H3508" s="185"/>
      <c r="I3508" s="184"/>
      <c r="J3508" s="184"/>
      <c r="K3508" s="185" t="s">
        <v>410</v>
      </c>
      <c r="L3508" s="185"/>
      <c r="M3508" s="186"/>
      <c r="N3508" s="61" t="s">
        <v>410</v>
      </c>
      <c r="P3508" s="175" t="s">
        <v>2090</v>
      </c>
    </row>
    <row r="3509" spans="1:16" s="61" customFormat="1" ht="17.25">
      <c r="A3509" s="183" t="s">
        <v>7269</v>
      </c>
      <c r="B3509" s="183" t="s">
        <v>7270</v>
      </c>
      <c r="C3509" s="183" t="s">
        <v>2090</v>
      </c>
      <c r="D3509" s="183" t="s">
        <v>2091</v>
      </c>
      <c r="E3509" s="184">
        <v>179</v>
      </c>
      <c r="F3509" s="184">
        <v>145</v>
      </c>
      <c r="G3509" s="188" t="s">
        <v>94</v>
      </c>
      <c r="H3509" s="185"/>
      <c r="I3509" s="184">
        <v>41.9</v>
      </c>
      <c r="J3509" s="184">
        <v>186.9</v>
      </c>
      <c r="K3509" s="185">
        <v>2</v>
      </c>
      <c r="L3509" s="185"/>
      <c r="M3509" s="186"/>
      <c r="N3509" s="61" t="s">
        <v>51</v>
      </c>
      <c r="P3509" s="175" t="s">
        <v>2090</v>
      </c>
    </row>
    <row r="3510" spans="1:16" s="61" customFormat="1" ht="17.25">
      <c r="A3510" s="183" t="s">
        <v>7271</v>
      </c>
      <c r="B3510" s="183" t="s">
        <v>7272</v>
      </c>
      <c r="C3510" s="183" t="s">
        <v>2090</v>
      </c>
      <c r="D3510" s="183" t="s">
        <v>2091</v>
      </c>
      <c r="E3510" s="184">
        <v>179</v>
      </c>
      <c r="F3510" s="184">
        <v>145</v>
      </c>
      <c r="G3510" s="188" t="s">
        <v>94</v>
      </c>
      <c r="H3510" s="185"/>
      <c r="I3510" s="184">
        <v>41.9</v>
      </c>
      <c r="J3510" s="184">
        <v>186.9</v>
      </c>
      <c r="K3510" s="183">
        <v>0</v>
      </c>
      <c r="L3510" s="183" t="s">
        <v>76</v>
      </c>
      <c r="M3510" s="186" t="s">
        <v>353</v>
      </c>
      <c r="N3510" s="61" t="s">
        <v>51</v>
      </c>
      <c r="P3510" s="175" t="s">
        <v>2090</v>
      </c>
    </row>
    <row r="3511" spans="1:16" s="61" customFormat="1" ht="17.25">
      <c r="A3511" s="183" t="s">
        <v>7273</v>
      </c>
      <c r="B3511" s="183" t="s">
        <v>7274</v>
      </c>
      <c r="C3511" s="183" t="s">
        <v>2090</v>
      </c>
      <c r="D3511" s="183" t="s">
        <v>2091</v>
      </c>
      <c r="E3511" s="184">
        <v>179</v>
      </c>
      <c r="F3511" s="184">
        <v>145</v>
      </c>
      <c r="G3511" s="188" t="s">
        <v>94</v>
      </c>
      <c r="H3511" s="185"/>
      <c r="I3511" s="184">
        <v>41.9</v>
      </c>
      <c r="J3511" s="184">
        <v>186.9</v>
      </c>
      <c r="K3511" s="185">
        <v>94</v>
      </c>
      <c r="L3511" s="185" t="s">
        <v>57</v>
      </c>
      <c r="M3511" s="186" t="s">
        <v>2432</v>
      </c>
      <c r="N3511" s="61" t="s">
        <v>51</v>
      </c>
      <c r="P3511" s="175" t="s">
        <v>2090</v>
      </c>
    </row>
    <row r="3512" spans="1:16" s="61" customFormat="1" ht="17.25">
      <c r="A3512" s="183" t="s">
        <v>7275</v>
      </c>
      <c r="B3512" s="183" t="s">
        <v>7276</v>
      </c>
      <c r="C3512" s="183" t="s">
        <v>286</v>
      </c>
      <c r="D3512" s="183" t="s">
        <v>287</v>
      </c>
      <c r="E3512" s="184"/>
      <c r="F3512" s="184"/>
      <c r="G3512" s="185"/>
      <c r="H3512" s="185"/>
      <c r="I3512" s="184"/>
      <c r="J3512" s="184"/>
      <c r="K3512" s="185" t="s">
        <v>410</v>
      </c>
      <c r="L3512" s="185"/>
      <c r="M3512" s="186"/>
      <c r="N3512" s="61" t="s">
        <v>410</v>
      </c>
      <c r="P3512" s="175" t="s">
        <v>286</v>
      </c>
    </row>
    <row r="3513" spans="1:16" s="61" customFormat="1" ht="17.25">
      <c r="A3513" s="183" t="s">
        <v>7277</v>
      </c>
      <c r="B3513" s="183" t="s">
        <v>7278</v>
      </c>
      <c r="C3513" s="183" t="s">
        <v>286</v>
      </c>
      <c r="D3513" s="183" t="s">
        <v>287</v>
      </c>
      <c r="E3513" s="184"/>
      <c r="F3513" s="184"/>
      <c r="G3513" s="188"/>
      <c r="H3513" s="185"/>
      <c r="I3513" s="184"/>
      <c r="J3513" s="184"/>
      <c r="K3513" s="185" t="s">
        <v>410</v>
      </c>
      <c r="L3513" s="185"/>
      <c r="M3513" s="186"/>
      <c r="N3513" s="61" t="s">
        <v>410</v>
      </c>
      <c r="P3513" s="175" t="s">
        <v>286</v>
      </c>
    </row>
    <row r="3514" spans="1:16" s="61" customFormat="1" ht="17.25">
      <c r="A3514" s="183" t="s">
        <v>7279</v>
      </c>
      <c r="B3514" s="183" t="s">
        <v>7280</v>
      </c>
      <c r="C3514" s="183" t="s">
        <v>286</v>
      </c>
      <c r="D3514" s="183" t="s">
        <v>287</v>
      </c>
      <c r="E3514" s="184"/>
      <c r="F3514" s="184"/>
      <c r="G3514" s="188"/>
      <c r="H3514" s="183"/>
      <c r="I3514" s="184"/>
      <c r="J3514" s="184"/>
      <c r="K3514" s="185" t="s">
        <v>410</v>
      </c>
      <c r="L3514" s="185"/>
      <c r="M3514" s="186"/>
      <c r="N3514" s="61" t="s">
        <v>410</v>
      </c>
      <c r="P3514" s="175" t="s">
        <v>286</v>
      </c>
    </row>
    <row r="3515" spans="1:16" s="61" customFormat="1" ht="17.25">
      <c r="A3515" s="183" t="s">
        <v>7281</v>
      </c>
      <c r="B3515" s="183" t="s">
        <v>7282</v>
      </c>
      <c r="C3515" s="183" t="s">
        <v>97</v>
      </c>
      <c r="D3515" s="183" t="s">
        <v>98</v>
      </c>
      <c r="E3515" s="184">
        <v>115</v>
      </c>
      <c r="F3515" s="184">
        <v>110</v>
      </c>
      <c r="G3515" s="188" t="s">
        <v>616</v>
      </c>
      <c r="H3515" s="183"/>
      <c r="I3515" s="184">
        <v>78.33</v>
      </c>
      <c r="J3515" s="184">
        <v>188.33</v>
      </c>
      <c r="K3515" s="183">
        <v>22</v>
      </c>
      <c r="L3515" s="183"/>
      <c r="M3515" s="186"/>
      <c r="N3515" s="61" t="s">
        <v>51</v>
      </c>
      <c r="P3515" s="175" t="s">
        <v>97</v>
      </c>
    </row>
    <row r="3516" spans="1:16" s="61" customFormat="1" ht="17.25">
      <c r="A3516" s="183" t="s">
        <v>7283</v>
      </c>
      <c r="B3516" s="183" t="s">
        <v>7284</v>
      </c>
      <c r="C3516" s="183" t="s">
        <v>97</v>
      </c>
      <c r="D3516" s="183" t="s">
        <v>98</v>
      </c>
      <c r="E3516" s="184"/>
      <c r="F3516" s="184"/>
      <c r="G3516" s="188"/>
      <c r="H3516" s="185"/>
      <c r="I3516" s="184"/>
      <c r="J3516" s="184"/>
      <c r="K3516" s="183" t="s">
        <v>410</v>
      </c>
      <c r="L3516" s="183"/>
      <c r="M3516" s="186"/>
      <c r="N3516" s="61" t="s">
        <v>410</v>
      </c>
      <c r="P3516" s="175" t="s">
        <v>97</v>
      </c>
    </row>
    <row r="3517" spans="1:16" s="61" customFormat="1" ht="17.25">
      <c r="A3517" s="183" t="s">
        <v>7285</v>
      </c>
      <c r="B3517" s="183" t="s">
        <v>7286</v>
      </c>
      <c r="C3517" s="183" t="s">
        <v>97</v>
      </c>
      <c r="D3517" s="183" t="s">
        <v>98</v>
      </c>
      <c r="E3517" s="184">
        <v>255</v>
      </c>
      <c r="F3517" s="184">
        <v>210</v>
      </c>
      <c r="G3517" s="188" t="s">
        <v>395</v>
      </c>
      <c r="H3517" s="185"/>
      <c r="I3517" s="184">
        <v>97.25</v>
      </c>
      <c r="J3517" s="184">
        <v>307.25</v>
      </c>
      <c r="K3517" s="185">
        <v>90</v>
      </c>
      <c r="L3517" s="185"/>
      <c r="M3517" s="186"/>
      <c r="N3517" s="61" t="s">
        <v>51</v>
      </c>
      <c r="P3517" s="175" t="s">
        <v>97</v>
      </c>
    </row>
    <row r="3518" spans="1:16" s="61" customFormat="1" ht="17.25">
      <c r="A3518" s="183" t="s">
        <v>7287</v>
      </c>
      <c r="B3518" s="183" t="s">
        <v>7288</v>
      </c>
      <c r="C3518" s="183" t="s">
        <v>97</v>
      </c>
      <c r="D3518" s="183" t="s">
        <v>98</v>
      </c>
      <c r="E3518" s="184">
        <v>255</v>
      </c>
      <c r="F3518" s="184">
        <v>205</v>
      </c>
      <c r="G3518" s="185" t="s">
        <v>99</v>
      </c>
      <c r="H3518" s="185"/>
      <c r="I3518" s="184">
        <v>97.25</v>
      </c>
      <c r="J3518" s="184">
        <v>302.25</v>
      </c>
      <c r="K3518" s="185">
        <v>107</v>
      </c>
      <c r="L3518" s="185"/>
      <c r="M3518" s="186"/>
      <c r="N3518" s="61" t="s">
        <v>51</v>
      </c>
      <c r="P3518" s="175" t="s">
        <v>97</v>
      </c>
    </row>
    <row r="3519" spans="1:16" s="61" customFormat="1" ht="17.25">
      <c r="A3519" s="183" t="s">
        <v>7289</v>
      </c>
      <c r="B3519" s="183" t="s">
        <v>7290</v>
      </c>
      <c r="C3519" s="183" t="s">
        <v>97</v>
      </c>
      <c r="D3519" s="183" t="s">
        <v>98</v>
      </c>
      <c r="E3519" s="184">
        <v>150</v>
      </c>
      <c r="F3519" s="184">
        <v>130</v>
      </c>
      <c r="G3519" s="185" t="s">
        <v>102</v>
      </c>
      <c r="H3519" s="185"/>
      <c r="I3519" s="184">
        <v>47.91</v>
      </c>
      <c r="J3519" s="184">
        <v>177.91</v>
      </c>
      <c r="K3519" s="185">
        <v>84</v>
      </c>
      <c r="L3519" s="185" t="s">
        <v>76</v>
      </c>
      <c r="M3519" s="186" t="s">
        <v>211</v>
      </c>
      <c r="N3519" s="61" t="s">
        <v>51</v>
      </c>
      <c r="P3519" s="175" t="s">
        <v>97</v>
      </c>
    </row>
    <row r="3520" spans="1:16" s="61" customFormat="1" ht="17.25">
      <c r="A3520" s="183" t="s">
        <v>7291</v>
      </c>
      <c r="B3520" s="183" t="s">
        <v>7292</v>
      </c>
      <c r="C3520" s="183" t="s">
        <v>97</v>
      </c>
      <c r="D3520" s="183" t="s">
        <v>98</v>
      </c>
      <c r="E3520" s="184"/>
      <c r="F3520" s="184"/>
      <c r="G3520" s="185"/>
      <c r="H3520" s="185"/>
      <c r="I3520" s="184"/>
      <c r="J3520" s="184"/>
      <c r="K3520" s="185" t="s">
        <v>410</v>
      </c>
      <c r="L3520" s="185"/>
      <c r="M3520" s="186"/>
      <c r="N3520" s="61" t="s">
        <v>410</v>
      </c>
      <c r="P3520" s="175" t="s">
        <v>97</v>
      </c>
    </row>
    <row r="3521" spans="1:16" s="61" customFormat="1" ht="17.25">
      <c r="A3521" s="183" t="s">
        <v>7293</v>
      </c>
      <c r="B3521" s="183" t="s">
        <v>7294</v>
      </c>
      <c r="C3521" s="183" t="s">
        <v>97</v>
      </c>
      <c r="D3521" s="183" t="s">
        <v>98</v>
      </c>
      <c r="E3521" s="184">
        <v>150</v>
      </c>
      <c r="F3521" s="184">
        <v>100</v>
      </c>
      <c r="G3521" s="185" t="s">
        <v>1052</v>
      </c>
      <c r="H3521" s="185"/>
      <c r="I3521" s="184">
        <v>49.14</v>
      </c>
      <c r="J3521" s="184">
        <v>149.14</v>
      </c>
      <c r="K3521" s="185">
        <v>41</v>
      </c>
      <c r="L3521" s="185"/>
      <c r="M3521" s="186"/>
      <c r="N3521" s="61" t="s">
        <v>51</v>
      </c>
      <c r="P3521" s="175" t="s">
        <v>97</v>
      </c>
    </row>
    <row r="3522" spans="1:16" s="61" customFormat="1" ht="17.25">
      <c r="A3522" s="183" t="s">
        <v>7295</v>
      </c>
      <c r="B3522" s="183" t="s">
        <v>7296</v>
      </c>
      <c r="C3522" s="183" t="s">
        <v>5620</v>
      </c>
      <c r="D3522" s="183" t="s">
        <v>5621</v>
      </c>
      <c r="E3522" s="184"/>
      <c r="F3522" s="184"/>
      <c r="G3522" s="185"/>
      <c r="H3522" s="185"/>
      <c r="I3522" s="184"/>
      <c r="J3522" s="184"/>
      <c r="K3522" s="185" t="s">
        <v>410</v>
      </c>
      <c r="L3522" s="185"/>
      <c r="M3522" s="186"/>
      <c r="N3522" s="61" t="s">
        <v>410</v>
      </c>
      <c r="P3522" s="175" t="s">
        <v>5620</v>
      </c>
    </row>
    <row r="3523" spans="1:16" s="61" customFormat="1" ht="17.25">
      <c r="A3523" s="183" t="s">
        <v>7297</v>
      </c>
      <c r="B3523" s="183" t="s">
        <v>7298</v>
      </c>
      <c r="C3523" s="183" t="s">
        <v>5620</v>
      </c>
      <c r="D3523" s="183" t="s">
        <v>5621</v>
      </c>
      <c r="E3523" s="184"/>
      <c r="F3523" s="184"/>
      <c r="G3523" s="185"/>
      <c r="H3523" s="185"/>
      <c r="I3523" s="184"/>
      <c r="J3523" s="184"/>
      <c r="K3523" s="185" t="s">
        <v>410</v>
      </c>
      <c r="L3523" s="185"/>
      <c r="M3523" s="186"/>
      <c r="N3523" s="61" t="s">
        <v>410</v>
      </c>
      <c r="P3523" s="175" t="s">
        <v>5620</v>
      </c>
    </row>
    <row r="3524" spans="1:16" s="61" customFormat="1" ht="17.25">
      <c r="A3524" s="183" t="s">
        <v>7299</v>
      </c>
      <c r="B3524" s="183" t="s">
        <v>7300</v>
      </c>
      <c r="C3524" s="183" t="s">
        <v>5620</v>
      </c>
      <c r="D3524" s="183" t="s">
        <v>5621</v>
      </c>
      <c r="E3524" s="184"/>
      <c r="F3524" s="184"/>
      <c r="G3524" s="185"/>
      <c r="H3524" s="185"/>
      <c r="I3524" s="184"/>
      <c r="J3524" s="184"/>
      <c r="K3524" s="185" t="s">
        <v>410</v>
      </c>
      <c r="L3524" s="185"/>
      <c r="M3524" s="186"/>
      <c r="N3524" s="61" t="s">
        <v>410</v>
      </c>
      <c r="P3524" s="175" t="s">
        <v>5620</v>
      </c>
    </row>
    <row r="3525" spans="1:16" s="61" customFormat="1" ht="17.25">
      <c r="A3525" s="183" t="s">
        <v>7301</v>
      </c>
      <c r="B3525" s="183" t="s">
        <v>7302</v>
      </c>
      <c r="C3525" s="183" t="s">
        <v>5620</v>
      </c>
      <c r="D3525" s="183" t="s">
        <v>5621</v>
      </c>
      <c r="E3525" s="184"/>
      <c r="F3525" s="184"/>
      <c r="G3525" s="185"/>
      <c r="H3525" s="185"/>
      <c r="I3525" s="184"/>
      <c r="J3525" s="184"/>
      <c r="K3525" s="185" t="s">
        <v>410</v>
      </c>
      <c r="L3525" s="185"/>
      <c r="M3525" s="186"/>
      <c r="N3525" s="61" t="s">
        <v>410</v>
      </c>
      <c r="P3525" s="175" t="s">
        <v>5620</v>
      </c>
    </row>
    <row r="3526" spans="1:16" s="61" customFormat="1" ht="17.25">
      <c r="A3526" s="183" t="s">
        <v>7303</v>
      </c>
      <c r="B3526" s="183" t="s">
        <v>7304</v>
      </c>
      <c r="C3526" s="183" t="s">
        <v>5620</v>
      </c>
      <c r="D3526" s="183" t="s">
        <v>5621</v>
      </c>
      <c r="E3526" s="184"/>
      <c r="F3526" s="184"/>
      <c r="G3526" s="185"/>
      <c r="H3526" s="185"/>
      <c r="I3526" s="184"/>
      <c r="J3526" s="184"/>
      <c r="K3526" s="185" t="s">
        <v>410</v>
      </c>
      <c r="L3526" s="185"/>
      <c r="M3526" s="186"/>
      <c r="N3526" s="61" t="s">
        <v>410</v>
      </c>
      <c r="P3526" s="175" t="s">
        <v>5620</v>
      </c>
    </row>
    <row r="3527" spans="1:16" s="61" customFormat="1" ht="17.25">
      <c r="A3527" s="183" t="s">
        <v>7305</v>
      </c>
      <c r="B3527" s="183" t="s">
        <v>7306</v>
      </c>
      <c r="C3527" s="183" t="s">
        <v>5620</v>
      </c>
      <c r="D3527" s="183" t="s">
        <v>5621</v>
      </c>
      <c r="E3527" s="184"/>
      <c r="F3527" s="184"/>
      <c r="G3527" s="185"/>
      <c r="H3527" s="185"/>
      <c r="I3527" s="184"/>
      <c r="J3527" s="184"/>
      <c r="K3527" s="185" t="s">
        <v>410</v>
      </c>
      <c r="L3527" s="185"/>
      <c r="M3527" s="186"/>
      <c r="N3527" s="61" t="s">
        <v>410</v>
      </c>
      <c r="P3527" s="175" t="s">
        <v>5620</v>
      </c>
    </row>
    <row r="3528" spans="1:16" s="61" customFormat="1" ht="17.25">
      <c r="A3528" s="183" t="s">
        <v>7307</v>
      </c>
      <c r="B3528" s="183" t="s">
        <v>7308</v>
      </c>
      <c r="C3528" s="183" t="s">
        <v>5620</v>
      </c>
      <c r="D3528" s="183" t="s">
        <v>5621</v>
      </c>
      <c r="E3528" s="184"/>
      <c r="F3528" s="184"/>
      <c r="G3528" s="185"/>
      <c r="H3528" s="185"/>
      <c r="I3528" s="184"/>
      <c r="J3528" s="184"/>
      <c r="K3528" s="183" t="s">
        <v>410</v>
      </c>
      <c r="L3528" s="183"/>
      <c r="M3528" s="186"/>
      <c r="N3528" s="61" t="s">
        <v>410</v>
      </c>
      <c r="P3528" s="175" t="s">
        <v>5620</v>
      </c>
    </row>
    <row r="3529" spans="1:16" s="61" customFormat="1" ht="17.25">
      <c r="A3529" s="183" t="s">
        <v>7309</v>
      </c>
      <c r="B3529" s="183" t="s">
        <v>7310</v>
      </c>
      <c r="C3529" s="183" t="s">
        <v>1525</v>
      </c>
      <c r="D3529" s="183" t="s">
        <v>1526</v>
      </c>
      <c r="E3529" s="184"/>
      <c r="F3529" s="184"/>
      <c r="G3529" s="185"/>
      <c r="H3529" s="185"/>
      <c r="I3529" s="184"/>
      <c r="J3529" s="184"/>
      <c r="K3529" s="185" t="s">
        <v>410</v>
      </c>
      <c r="L3529" s="185"/>
      <c r="M3529" s="186"/>
      <c r="N3529" s="61" t="s">
        <v>410</v>
      </c>
      <c r="P3529" s="175" t="s">
        <v>1525</v>
      </c>
    </row>
    <row r="3530" spans="1:16" s="61" customFormat="1" ht="17.25">
      <c r="A3530" s="183" t="s">
        <v>7311</v>
      </c>
      <c r="B3530" s="183" t="s">
        <v>7312</v>
      </c>
      <c r="C3530" s="183" t="s">
        <v>1525</v>
      </c>
      <c r="D3530" s="183" t="s">
        <v>1526</v>
      </c>
      <c r="E3530" s="184"/>
      <c r="F3530" s="184"/>
      <c r="G3530" s="185"/>
      <c r="H3530" s="185"/>
      <c r="I3530" s="184"/>
      <c r="J3530" s="184"/>
      <c r="K3530" s="185" t="s">
        <v>410</v>
      </c>
      <c r="L3530" s="185"/>
      <c r="M3530" s="186"/>
      <c r="N3530" s="61" t="s">
        <v>410</v>
      </c>
      <c r="P3530" s="175" t="s">
        <v>1525</v>
      </c>
    </row>
    <row r="3531" spans="1:16" s="61" customFormat="1" ht="17.25">
      <c r="A3531" s="183" t="s">
        <v>7313</v>
      </c>
      <c r="B3531" s="183" t="s">
        <v>7314</v>
      </c>
      <c r="C3531" s="183" t="s">
        <v>1525</v>
      </c>
      <c r="D3531" s="183" t="s">
        <v>1526</v>
      </c>
      <c r="E3531" s="184"/>
      <c r="F3531" s="184"/>
      <c r="G3531" s="185"/>
      <c r="H3531" s="185"/>
      <c r="I3531" s="184"/>
      <c r="J3531" s="184"/>
      <c r="K3531" s="185" t="s">
        <v>410</v>
      </c>
      <c r="L3531" s="185"/>
      <c r="M3531" s="186"/>
      <c r="N3531" s="61" t="s">
        <v>410</v>
      </c>
      <c r="P3531" s="175" t="s">
        <v>1525</v>
      </c>
    </row>
    <row r="3532" spans="1:16" s="61" customFormat="1" ht="17.25">
      <c r="A3532" s="183" t="s">
        <v>7315</v>
      </c>
      <c r="B3532" s="183" t="s">
        <v>7316</v>
      </c>
      <c r="C3532" s="183" t="s">
        <v>1525</v>
      </c>
      <c r="D3532" s="183" t="s">
        <v>1526</v>
      </c>
      <c r="E3532" s="184"/>
      <c r="F3532" s="184"/>
      <c r="G3532" s="188"/>
      <c r="H3532" s="183"/>
      <c r="I3532" s="184"/>
      <c r="J3532" s="184"/>
      <c r="K3532" s="185" t="s">
        <v>410</v>
      </c>
      <c r="L3532" s="185"/>
      <c r="M3532" s="186"/>
      <c r="N3532" s="61" t="s">
        <v>410</v>
      </c>
      <c r="P3532" s="175" t="s">
        <v>1525</v>
      </c>
    </row>
    <row r="3533" spans="1:16" s="61" customFormat="1" ht="17.25">
      <c r="A3533" s="183" t="s">
        <v>7317</v>
      </c>
      <c r="B3533" s="183" t="s">
        <v>7318</v>
      </c>
      <c r="C3533" s="183" t="s">
        <v>1525</v>
      </c>
      <c r="D3533" s="183" t="s">
        <v>1526</v>
      </c>
      <c r="E3533" s="184"/>
      <c r="F3533" s="184"/>
      <c r="G3533" s="188"/>
      <c r="H3533" s="183"/>
      <c r="I3533" s="184"/>
      <c r="J3533" s="184"/>
      <c r="K3533" s="185" t="s">
        <v>410</v>
      </c>
      <c r="L3533" s="185"/>
      <c r="M3533" s="186"/>
      <c r="N3533" s="61" t="s">
        <v>410</v>
      </c>
      <c r="P3533" s="175" t="s">
        <v>1525</v>
      </c>
    </row>
    <row r="3534" spans="1:16" s="61" customFormat="1" ht="17.25">
      <c r="A3534" s="183" t="s">
        <v>7319</v>
      </c>
      <c r="B3534" s="183" t="s">
        <v>7320</v>
      </c>
      <c r="C3534" s="183" t="s">
        <v>5620</v>
      </c>
      <c r="D3534" s="183" t="s">
        <v>5621</v>
      </c>
      <c r="E3534" s="184"/>
      <c r="F3534" s="184"/>
      <c r="G3534" s="185"/>
      <c r="H3534" s="185"/>
      <c r="I3534" s="184"/>
      <c r="J3534" s="184"/>
      <c r="K3534" s="185" t="s">
        <v>410</v>
      </c>
      <c r="L3534" s="185"/>
      <c r="M3534" s="186"/>
      <c r="N3534" s="61" t="s">
        <v>410</v>
      </c>
      <c r="P3534" s="175" t="s">
        <v>5620</v>
      </c>
    </row>
    <row r="3535" spans="1:16" s="61" customFormat="1" ht="17.25">
      <c r="A3535" s="183" t="s">
        <v>7321</v>
      </c>
      <c r="B3535" s="183" t="s">
        <v>7322</v>
      </c>
      <c r="C3535" s="183" t="s">
        <v>5620</v>
      </c>
      <c r="D3535" s="183" t="s">
        <v>5621</v>
      </c>
      <c r="E3535" s="184"/>
      <c r="F3535" s="184"/>
      <c r="G3535" s="185"/>
      <c r="H3535" s="185"/>
      <c r="I3535" s="184"/>
      <c r="J3535" s="184"/>
      <c r="K3535" s="185" t="s">
        <v>410</v>
      </c>
      <c r="L3535" s="185"/>
      <c r="M3535" s="186"/>
      <c r="N3535" s="61" t="s">
        <v>410</v>
      </c>
      <c r="P3535" s="175" t="s">
        <v>5620</v>
      </c>
    </row>
    <row r="3536" spans="1:16" s="61" customFormat="1" ht="17.25">
      <c r="A3536" s="183" t="s">
        <v>7323</v>
      </c>
      <c r="B3536" s="183" t="s">
        <v>7324</v>
      </c>
      <c r="C3536" s="183" t="s">
        <v>5620</v>
      </c>
      <c r="D3536" s="183" t="s">
        <v>5621</v>
      </c>
      <c r="E3536" s="184"/>
      <c r="F3536" s="184"/>
      <c r="G3536" s="188"/>
      <c r="H3536" s="185"/>
      <c r="I3536" s="184"/>
      <c r="J3536" s="184"/>
      <c r="K3536" s="185" t="s">
        <v>410</v>
      </c>
      <c r="L3536" s="185"/>
      <c r="M3536" s="186"/>
      <c r="N3536" s="61" t="s">
        <v>410</v>
      </c>
      <c r="P3536" s="175" t="s">
        <v>5620</v>
      </c>
    </row>
    <row r="3537" spans="1:16" s="61" customFormat="1" ht="17.25">
      <c r="A3537" s="183" t="s">
        <v>7325</v>
      </c>
      <c r="B3537" s="183" t="s">
        <v>7326</v>
      </c>
      <c r="C3537" s="183" t="s">
        <v>5620</v>
      </c>
      <c r="D3537" s="183" t="s">
        <v>5621</v>
      </c>
      <c r="E3537" s="184"/>
      <c r="F3537" s="184"/>
      <c r="G3537" s="185"/>
      <c r="H3537" s="185"/>
      <c r="I3537" s="184"/>
      <c r="J3537" s="184"/>
      <c r="K3537" s="185" t="s">
        <v>410</v>
      </c>
      <c r="L3537" s="185"/>
      <c r="M3537" s="186"/>
      <c r="N3537" s="61" t="s">
        <v>410</v>
      </c>
      <c r="P3537" s="175" t="s">
        <v>5620</v>
      </c>
    </row>
    <row r="3538" spans="1:16" s="61" customFormat="1" ht="17.25">
      <c r="A3538" s="183" t="s">
        <v>7327</v>
      </c>
      <c r="B3538" s="183" t="s">
        <v>7328</v>
      </c>
      <c r="C3538" s="183" t="s">
        <v>5620</v>
      </c>
      <c r="D3538" s="183" t="s">
        <v>5621</v>
      </c>
      <c r="E3538" s="184"/>
      <c r="F3538" s="184"/>
      <c r="G3538" s="185"/>
      <c r="H3538" s="185"/>
      <c r="I3538" s="184"/>
      <c r="J3538" s="184"/>
      <c r="K3538" s="185" t="s">
        <v>410</v>
      </c>
      <c r="L3538" s="185"/>
      <c r="M3538" s="186"/>
      <c r="N3538" s="61" t="s">
        <v>410</v>
      </c>
      <c r="P3538" s="175" t="s">
        <v>5620</v>
      </c>
    </row>
    <row r="3539" spans="1:16" s="61" customFormat="1" ht="17.25">
      <c r="A3539" s="183" t="s">
        <v>7329</v>
      </c>
      <c r="B3539" s="183" t="s">
        <v>7330</v>
      </c>
      <c r="C3539" s="183" t="s">
        <v>5620</v>
      </c>
      <c r="D3539" s="183" t="s">
        <v>5621</v>
      </c>
      <c r="E3539" s="184"/>
      <c r="F3539" s="184"/>
      <c r="G3539" s="185"/>
      <c r="H3539" s="185"/>
      <c r="I3539" s="184"/>
      <c r="J3539" s="184"/>
      <c r="K3539" s="185" t="s">
        <v>410</v>
      </c>
      <c r="L3539" s="185"/>
      <c r="M3539" s="186"/>
      <c r="N3539" s="61" t="s">
        <v>410</v>
      </c>
      <c r="P3539" s="175" t="s">
        <v>5620</v>
      </c>
    </row>
    <row r="3540" spans="1:16" s="61" customFormat="1" ht="17.25">
      <c r="A3540" s="183" t="s">
        <v>7331</v>
      </c>
      <c r="B3540" s="183" t="s">
        <v>7332</v>
      </c>
      <c r="C3540" s="183" t="s">
        <v>286</v>
      </c>
      <c r="D3540" s="183" t="s">
        <v>287</v>
      </c>
      <c r="E3540" s="184">
        <v>209</v>
      </c>
      <c r="F3540" s="184">
        <v>209</v>
      </c>
      <c r="G3540" s="185"/>
      <c r="H3540" s="185"/>
      <c r="I3540" s="184">
        <v>122.56</v>
      </c>
      <c r="J3540" s="184">
        <v>331.56</v>
      </c>
      <c r="K3540" s="185">
        <v>0</v>
      </c>
      <c r="L3540" s="185" t="s">
        <v>554</v>
      </c>
      <c r="M3540" s="186" t="s">
        <v>943</v>
      </c>
      <c r="N3540" s="61" t="s">
        <v>51</v>
      </c>
      <c r="P3540" s="175" t="s">
        <v>286</v>
      </c>
    </row>
    <row r="3541" spans="1:16" s="61" customFormat="1" ht="17.25">
      <c r="A3541" s="183" t="s">
        <v>7333</v>
      </c>
      <c r="B3541" s="183" t="s">
        <v>7334</v>
      </c>
      <c r="C3541" s="183" t="s">
        <v>286</v>
      </c>
      <c r="D3541" s="183" t="s">
        <v>287</v>
      </c>
      <c r="E3541" s="184">
        <v>209</v>
      </c>
      <c r="F3541" s="184">
        <v>209</v>
      </c>
      <c r="G3541" s="185"/>
      <c r="H3541" s="185"/>
      <c r="I3541" s="184">
        <v>122.56</v>
      </c>
      <c r="J3541" s="184">
        <v>331.56</v>
      </c>
      <c r="K3541" s="185">
        <v>24</v>
      </c>
      <c r="L3541" s="185" t="s">
        <v>554</v>
      </c>
      <c r="M3541" s="186" t="s">
        <v>943</v>
      </c>
      <c r="N3541" s="61" t="s">
        <v>51</v>
      </c>
      <c r="P3541" s="175" t="s">
        <v>286</v>
      </c>
    </row>
    <row r="3542" spans="1:16" s="61" customFormat="1" ht="17.25">
      <c r="A3542" s="183" t="s">
        <v>7335</v>
      </c>
      <c r="B3542" s="183" t="s">
        <v>7336</v>
      </c>
      <c r="C3542" s="183" t="s">
        <v>286</v>
      </c>
      <c r="D3542" s="183" t="s">
        <v>287</v>
      </c>
      <c r="E3542" s="184">
        <v>209</v>
      </c>
      <c r="F3542" s="184">
        <v>209</v>
      </c>
      <c r="G3542" s="185"/>
      <c r="H3542" s="185"/>
      <c r="I3542" s="184">
        <v>122.56</v>
      </c>
      <c r="J3542" s="184">
        <v>331.56</v>
      </c>
      <c r="K3542" s="183">
        <v>56</v>
      </c>
      <c r="L3542" s="183"/>
      <c r="M3542" s="186"/>
      <c r="N3542" s="61" t="s">
        <v>51</v>
      </c>
      <c r="P3542" s="175" t="s">
        <v>286</v>
      </c>
    </row>
    <row r="3543" spans="1:16" s="61" customFormat="1" ht="17.25">
      <c r="A3543" s="183" t="s">
        <v>7337</v>
      </c>
      <c r="B3543" s="183" t="s">
        <v>7338</v>
      </c>
      <c r="C3543" s="183" t="s">
        <v>286</v>
      </c>
      <c r="D3543" s="183" t="s">
        <v>287</v>
      </c>
      <c r="E3543" s="184">
        <v>209</v>
      </c>
      <c r="F3543" s="184">
        <v>209</v>
      </c>
      <c r="G3543" s="185"/>
      <c r="H3543" s="185"/>
      <c r="I3543" s="184">
        <v>122.56</v>
      </c>
      <c r="J3543" s="184">
        <v>331.56</v>
      </c>
      <c r="K3543" s="183">
        <v>157</v>
      </c>
      <c r="L3543" s="183"/>
      <c r="M3543" s="186"/>
      <c r="N3543" s="61" t="s">
        <v>51</v>
      </c>
      <c r="P3543" s="175" t="s">
        <v>286</v>
      </c>
    </row>
    <row r="3544" spans="1:16" s="61" customFormat="1" ht="17.25">
      <c r="A3544" s="183" t="s">
        <v>7339</v>
      </c>
      <c r="B3544" s="183" t="s">
        <v>7340</v>
      </c>
      <c r="C3544" s="183" t="s">
        <v>286</v>
      </c>
      <c r="D3544" s="183" t="s">
        <v>287</v>
      </c>
      <c r="E3544" s="184">
        <v>209</v>
      </c>
      <c r="F3544" s="184">
        <v>209</v>
      </c>
      <c r="G3544" s="185"/>
      <c r="H3544" s="185"/>
      <c r="I3544" s="184">
        <v>122.56</v>
      </c>
      <c r="J3544" s="184">
        <v>331.56</v>
      </c>
      <c r="K3544" s="185">
        <v>283</v>
      </c>
      <c r="L3544" s="185"/>
      <c r="M3544" s="186"/>
      <c r="N3544" s="61" t="s">
        <v>51</v>
      </c>
      <c r="P3544" s="175" t="s">
        <v>286</v>
      </c>
    </row>
    <row r="3545" spans="1:16" s="61" customFormat="1" ht="17.25">
      <c r="A3545" s="183" t="s">
        <v>7341</v>
      </c>
      <c r="B3545" s="183" t="s">
        <v>7342</v>
      </c>
      <c r="C3545" s="183" t="s">
        <v>286</v>
      </c>
      <c r="D3545" s="183" t="s">
        <v>287</v>
      </c>
      <c r="E3545" s="184">
        <v>209</v>
      </c>
      <c r="F3545" s="184">
        <v>209</v>
      </c>
      <c r="G3545" s="185"/>
      <c r="H3545" s="185"/>
      <c r="I3545" s="184">
        <v>122.56</v>
      </c>
      <c r="J3545" s="184">
        <v>331.56</v>
      </c>
      <c r="K3545" s="185">
        <v>25</v>
      </c>
      <c r="L3545" s="185" t="s">
        <v>554</v>
      </c>
      <c r="M3545" s="186" t="s">
        <v>943</v>
      </c>
      <c r="N3545" s="61" t="s">
        <v>51</v>
      </c>
      <c r="P3545" s="175" t="s">
        <v>286</v>
      </c>
    </row>
    <row r="3546" spans="1:16" s="61" customFormat="1" ht="17.25">
      <c r="A3546" s="183" t="s">
        <v>7343</v>
      </c>
      <c r="B3546" s="183" t="s">
        <v>7344</v>
      </c>
      <c r="C3546" s="183" t="s">
        <v>5620</v>
      </c>
      <c r="D3546" s="183" t="s">
        <v>5621</v>
      </c>
      <c r="E3546" s="184"/>
      <c r="F3546" s="184"/>
      <c r="G3546" s="185"/>
      <c r="H3546" s="185"/>
      <c r="I3546" s="184"/>
      <c r="J3546" s="184"/>
      <c r="K3546" s="185" t="s">
        <v>410</v>
      </c>
      <c r="L3546" s="185"/>
      <c r="M3546" s="186"/>
      <c r="N3546" s="61" t="s">
        <v>410</v>
      </c>
      <c r="P3546" s="175" t="s">
        <v>5620</v>
      </c>
    </row>
    <row r="3547" spans="1:16" s="61" customFormat="1" ht="17.25">
      <c r="A3547" s="183" t="s">
        <v>7345</v>
      </c>
      <c r="B3547" s="183" t="s">
        <v>7346</v>
      </c>
      <c r="C3547" s="183" t="s">
        <v>5620</v>
      </c>
      <c r="D3547" s="183" t="s">
        <v>5621</v>
      </c>
      <c r="E3547" s="184"/>
      <c r="F3547" s="184"/>
      <c r="G3547" s="185"/>
      <c r="H3547" s="185"/>
      <c r="I3547" s="184"/>
      <c r="J3547" s="184"/>
      <c r="K3547" s="185" t="s">
        <v>410</v>
      </c>
      <c r="L3547" s="185"/>
      <c r="M3547" s="186"/>
      <c r="N3547" s="61" t="s">
        <v>410</v>
      </c>
      <c r="P3547" s="175" t="s">
        <v>5620</v>
      </c>
    </row>
    <row r="3548" spans="1:16" s="61" customFormat="1" ht="17.25">
      <c r="A3548" s="183" t="s">
        <v>7347</v>
      </c>
      <c r="B3548" s="183" t="s">
        <v>7348</v>
      </c>
      <c r="C3548" s="183" t="s">
        <v>5620</v>
      </c>
      <c r="D3548" s="183" t="s">
        <v>5621</v>
      </c>
      <c r="E3548" s="184"/>
      <c r="F3548" s="184"/>
      <c r="G3548" s="185"/>
      <c r="H3548" s="185"/>
      <c r="I3548" s="184"/>
      <c r="J3548" s="184"/>
      <c r="K3548" s="185" t="s">
        <v>410</v>
      </c>
      <c r="L3548" s="185"/>
      <c r="M3548" s="186"/>
      <c r="N3548" s="61" t="s">
        <v>410</v>
      </c>
      <c r="P3548" s="175" t="s">
        <v>5620</v>
      </c>
    </row>
    <row r="3549" spans="1:16" s="61" customFormat="1" ht="17.25">
      <c r="A3549" s="183" t="s">
        <v>7349</v>
      </c>
      <c r="B3549" s="183" t="s">
        <v>7350</v>
      </c>
      <c r="C3549" s="183" t="s">
        <v>5620</v>
      </c>
      <c r="D3549" s="183" t="s">
        <v>5621</v>
      </c>
      <c r="E3549" s="184"/>
      <c r="F3549" s="184"/>
      <c r="G3549" s="188"/>
      <c r="H3549" s="183"/>
      <c r="I3549" s="184"/>
      <c r="J3549" s="184"/>
      <c r="K3549" s="185" t="s">
        <v>410</v>
      </c>
      <c r="L3549" s="185"/>
      <c r="M3549" s="186"/>
      <c r="N3549" s="61" t="s">
        <v>410</v>
      </c>
      <c r="P3549" s="175" t="s">
        <v>5620</v>
      </c>
    </row>
    <row r="3550" spans="1:16" s="61" customFormat="1" ht="17.25">
      <c r="A3550" s="183" t="s">
        <v>7351</v>
      </c>
      <c r="B3550" s="183" t="s">
        <v>7352</v>
      </c>
      <c r="C3550" s="183" t="s">
        <v>5620</v>
      </c>
      <c r="D3550" s="183" t="s">
        <v>5621</v>
      </c>
      <c r="E3550" s="184"/>
      <c r="F3550" s="184"/>
      <c r="G3550" s="188"/>
      <c r="H3550" s="183"/>
      <c r="I3550" s="184"/>
      <c r="J3550" s="184"/>
      <c r="K3550" s="185" t="s">
        <v>410</v>
      </c>
      <c r="L3550" s="185"/>
      <c r="M3550" s="186"/>
      <c r="N3550" s="61" t="s">
        <v>410</v>
      </c>
      <c r="P3550" s="175" t="s">
        <v>5620</v>
      </c>
    </row>
    <row r="3551" spans="1:16" s="61" customFormat="1" ht="17.25">
      <c r="A3551" s="183" t="s">
        <v>7353</v>
      </c>
      <c r="B3551" s="183" t="s">
        <v>7354</v>
      </c>
      <c r="C3551" s="183" t="s">
        <v>49</v>
      </c>
      <c r="D3551" s="183" t="s">
        <v>50</v>
      </c>
      <c r="E3551" s="184">
        <v>312</v>
      </c>
      <c r="F3551" s="184">
        <v>240</v>
      </c>
      <c r="G3551" s="185" t="s">
        <v>1652</v>
      </c>
      <c r="H3551" s="185"/>
      <c r="I3551" s="184">
        <v>92.28</v>
      </c>
      <c r="J3551" s="184">
        <v>332.28</v>
      </c>
      <c r="K3551" s="185">
        <v>142</v>
      </c>
      <c r="L3551" s="185"/>
      <c r="M3551" s="186"/>
      <c r="N3551" s="61" t="s">
        <v>51</v>
      </c>
      <c r="P3551" s="175" t="s">
        <v>49</v>
      </c>
    </row>
    <row r="3552" spans="1:16" s="61" customFormat="1" ht="17.25">
      <c r="A3552" s="183" t="s">
        <v>7355</v>
      </c>
      <c r="B3552" s="183" t="s">
        <v>7356</v>
      </c>
      <c r="C3552" s="183" t="s">
        <v>49</v>
      </c>
      <c r="D3552" s="183" t="s">
        <v>50</v>
      </c>
      <c r="E3552" s="184">
        <v>293</v>
      </c>
      <c r="F3552" s="184">
        <v>220</v>
      </c>
      <c r="G3552" s="185" t="s">
        <v>180</v>
      </c>
      <c r="H3552" s="185"/>
      <c r="I3552" s="184">
        <v>84.2</v>
      </c>
      <c r="J3552" s="184">
        <v>304.2</v>
      </c>
      <c r="K3552" s="185">
        <v>30</v>
      </c>
      <c r="L3552" s="185"/>
      <c r="M3552" s="186"/>
      <c r="N3552" s="61" t="s">
        <v>51</v>
      </c>
      <c r="P3552" s="175" t="s">
        <v>49</v>
      </c>
    </row>
    <row r="3553" spans="1:16" s="61" customFormat="1" ht="17.25">
      <c r="A3553" s="183" t="s">
        <v>7357</v>
      </c>
      <c r="B3553" s="183" t="s">
        <v>7358</v>
      </c>
      <c r="C3553" s="183" t="s">
        <v>5620</v>
      </c>
      <c r="D3553" s="183" t="s">
        <v>5621</v>
      </c>
      <c r="E3553" s="184"/>
      <c r="F3553" s="184"/>
      <c r="G3553" s="185"/>
      <c r="H3553" s="185"/>
      <c r="I3553" s="184"/>
      <c r="J3553" s="184"/>
      <c r="K3553" s="185" t="s">
        <v>410</v>
      </c>
      <c r="L3553" s="185"/>
      <c r="M3553" s="186"/>
      <c r="N3553" s="61" t="s">
        <v>410</v>
      </c>
      <c r="P3553" s="175" t="s">
        <v>5620</v>
      </c>
    </row>
    <row r="3554" spans="1:16" s="61" customFormat="1" ht="17.25">
      <c r="A3554" s="183" t="s">
        <v>7359</v>
      </c>
      <c r="B3554" s="183" t="s">
        <v>7360</v>
      </c>
      <c r="C3554" s="183" t="s">
        <v>261</v>
      </c>
      <c r="D3554" s="183" t="s">
        <v>262</v>
      </c>
      <c r="E3554" s="184"/>
      <c r="F3554" s="184"/>
      <c r="G3554" s="185"/>
      <c r="H3554" s="185"/>
      <c r="I3554" s="184"/>
      <c r="J3554" s="184"/>
      <c r="K3554" s="185" t="s">
        <v>410</v>
      </c>
      <c r="L3554" s="185"/>
      <c r="M3554" s="186"/>
      <c r="N3554" s="61" t="s">
        <v>410</v>
      </c>
      <c r="P3554" s="175" t="s">
        <v>261</v>
      </c>
    </row>
    <row r="3555" spans="1:16" s="61" customFormat="1" ht="17.25">
      <c r="A3555" s="183" t="s">
        <v>7361</v>
      </c>
      <c r="B3555" s="183" t="s">
        <v>7362</v>
      </c>
      <c r="C3555" s="183" t="s">
        <v>261</v>
      </c>
      <c r="D3555" s="183" t="s">
        <v>262</v>
      </c>
      <c r="E3555" s="184"/>
      <c r="F3555" s="184"/>
      <c r="G3555" s="185"/>
      <c r="H3555" s="185"/>
      <c r="I3555" s="184"/>
      <c r="J3555" s="184"/>
      <c r="K3555" s="185" t="s">
        <v>410</v>
      </c>
      <c r="L3555" s="185"/>
      <c r="M3555" s="186"/>
      <c r="N3555" s="61" t="s">
        <v>410</v>
      </c>
      <c r="P3555" s="175" t="s">
        <v>261</v>
      </c>
    </row>
    <row r="3556" spans="1:16" s="61" customFormat="1" ht="17.25">
      <c r="A3556" s="183" t="s">
        <v>7363</v>
      </c>
      <c r="B3556" s="183" t="s">
        <v>7364</v>
      </c>
      <c r="C3556" s="183" t="s">
        <v>261</v>
      </c>
      <c r="D3556" s="183" t="s">
        <v>262</v>
      </c>
      <c r="E3556" s="184"/>
      <c r="F3556" s="184"/>
      <c r="G3556" s="185"/>
      <c r="H3556" s="185"/>
      <c r="I3556" s="184"/>
      <c r="J3556" s="184"/>
      <c r="K3556" s="185" t="s">
        <v>410</v>
      </c>
      <c r="L3556" s="185"/>
      <c r="M3556" s="186"/>
      <c r="N3556" s="61" t="s">
        <v>410</v>
      </c>
      <c r="P3556" s="175" t="s">
        <v>261</v>
      </c>
    </row>
    <row r="3557" spans="1:16" s="61" customFormat="1" ht="17.25">
      <c r="A3557" s="183" t="s">
        <v>7365</v>
      </c>
      <c r="B3557" s="183" t="s">
        <v>7366</v>
      </c>
      <c r="C3557" s="183" t="s">
        <v>6177</v>
      </c>
      <c r="D3557" s="183" t="s">
        <v>6178</v>
      </c>
      <c r="E3557" s="184">
        <v>188</v>
      </c>
      <c r="F3557" s="184">
        <v>188</v>
      </c>
      <c r="G3557" s="185"/>
      <c r="H3557" s="185"/>
      <c r="I3557" s="184">
        <v>43.11</v>
      </c>
      <c r="J3557" s="184">
        <v>231.11</v>
      </c>
      <c r="K3557" s="183">
        <v>61</v>
      </c>
      <c r="L3557" s="183" t="s">
        <v>76</v>
      </c>
      <c r="M3557" s="186" t="s">
        <v>250</v>
      </c>
      <c r="N3557" s="61" t="s">
        <v>51</v>
      </c>
      <c r="P3557" s="175" t="s">
        <v>6177</v>
      </c>
    </row>
    <row r="3558" spans="1:16" s="61" customFormat="1" ht="17.25">
      <c r="A3558" s="183" t="s">
        <v>7367</v>
      </c>
      <c r="B3558" s="183" t="s">
        <v>7366</v>
      </c>
      <c r="C3558" s="183" t="s">
        <v>6177</v>
      </c>
      <c r="D3558" s="183" t="s">
        <v>6178</v>
      </c>
      <c r="E3558" s="184">
        <v>188</v>
      </c>
      <c r="F3558" s="184">
        <v>188</v>
      </c>
      <c r="G3558" s="185"/>
      <c r="H3558" s="185"/>
      <c r="I3558" s="184">
        <v>43.11</v>
      </c>
      <c r="J3558" s="184">
        <v>231.11</v>
      </c>
      <c r="K3558" s="185">
        <v>132</v>
      </c>
      <c r="L3558" s="185"/>
      <c r="M3558" s="186"/>
      <c r="N3558" s="61" t="s">
        <v>51</v>
      </c>
      <c r="P3558" s="175" t="s">
        <v>6177</v>
      </c>
    </row>
    <row r="3559" spans="1:16" s="61" customFormat="1" ht="17.25">
      <c r="A3559" s="183" t="s">
        <v>7368</v>
      </c>
      <c r="B3559" s="183" t="s">
        <v>7366</v>
      </c>
      <c r="C3559" s="183" t="s">
        <v>6177</v>
      </c>
      <c r="D3559" s="183" t="s">
        <v>6178</v>
      </c>
      <c r="E3559" s="184">
        <v>188</v>
      </c>
      <c r="F3559" s="184">
        <v>188</v>
      </c>
      <c r="G3559" s="185"/>
      <c r="H3559" s="185"/>
      <c r="I3559" s="184">
        <v>43.11</v>
      </c>
      <c r="J3559" s="184">
        <v>231.11</v>
      </c>
      <c r="K3559" s="185">
        <v>157</v>
      </c>
      <c r="L3559" s="185" t="s">
        <v>76</v>
      </c>
      <c r="M3559" s="186" t="s">
        <v>250</v>
      </c>
      <c r="N3559" s="61" t="s">
        <v>51</v>
      </c>
      <c r="P3559" s="175" t="s">
        <v>6177</v>
      </c>
    </row>
    <row r="3560" spans="1:16" s="61" customFormat="1" ht="17.25">
      <c r="A3560" s="183" t="s">
        <v>7369</v>
      </c>
      <c r="B3560" s="183" t="s">
        <v>7370</v>
      </c>
      <c r="C3560" s="183" t="s">
        <v>1223</v>
      </c>
      <c r="D3560" s="183" t="s">
        <v>1224</v>
      </c>
      <c r="E3560" s="184">
        <v>158.32</v>
      </c>
      <c r="F3560" s="184">
        <v>125</v>
      </c>
      <c r="G3560" s="185" t="s">
        <v>214</v>
      </c>
      <c r="H3560" s="185" t="s">
        <v>689</v>
      </c>
      <c r="I3560" s="184">
        <v>88.64</v>
      </c>
      <c r="J3560" s="184">
        <v>213.64</v>
      </c>
      <c r="K3560" s="185">
        <v>77</v>
      </c>
      <c r="L3560" s="185"/>
      <c r="M3560" s="186"/>
      <c r="N3560" s="61" t="s">
        <v>51</v>
      </c>
      <c r="P3560" s="175" t="s">
        <v>1223</v>
      </c>
    </row>
    <row r="3561" spans="1:16" s="61" customFormat="1" ht="17.25">
      <c r="A3561" s="183" t="s">
        <v>7371</v>
      </c>
      <c r="B3561" s="183" t="s">
        <v>7372</v>
      </c>
      <c r="C3561" s="183" t="s">
        <v>1223</v>
      </c>
      <c r="D3561" s="183" t="s">
        <v>1224</v>
      </c>
      <c r="E3561" s="184">
        <v>160</v>
      </c>
      <c r="F3561" s="184">
        <v>125</v>
      </c>
      <c r="G3561" s="185" t="s">
        <v>214</v>
      </c>
      <c r="H3561" s="185" t="s">
        <v>689</v>
      </c>
      <c r="I3561" s="184">
        <v>88.64</v>
      </c>
      <c r="J3561" s="184">
        <v>213.64</v>
      </c>
      <c r="K3561" s="185">
        <v>73</v>
      </c>
      <c r="L3561" s="185"/>
      <c r="M3561" s="186"/>
      <c r="N3561" s="61" t="s">
        <v>51</v>
      </c>
      <c r="P3561" s="175" t="s">
        <v>1223</v>
      </c>
    </row>
    <row r="3562" spans="1:16" s="61" customFormat="1" ht="17.25">
      <c r="A3562" s="183" t="s">
        <v>7373</v>
      </c>
      <c r="B3562" s="183" t="s">
        <v>7374</v>
      </c>
      <c r="C3562" s="183" t="s">
        <v>2090</v>
      </c>
      <c r="D3562" s="183" t="s">
        <v>2091</v>
      </c>
      <c r="E3562" s="184"/>
      <c r="F3562" s="184"/>
      <c r="G3562" s="185"/>
      <c r="H3562" s="185"/>
      <c r="I3562" s="184"/>
      <c r="J3562" s="184"/>
      <c r="K3562" s="185" t="s">
        <v>410</v>
      </c>
      <c r="L3562" s="185"/>
      <c r="M3562" s="186"/>
      <c r="N3562" s="61" t="s">
        <v>410</v>
      </c>
      <c r="P3562" s="175" t="s">
        <v>2090</v>
      </c>
    </row>
    <row r="3563" spans="1:16" s="61" customFormat="1" ht="17.25">
      <c r="A3563" s="183" t="s">
        <v>7375</v>
      </c>
      <c r="B3563" s="183" t="s">
        <v>7376</v>
      </c>
      <c r="C3563" s="183" t="s">
        <v>2090</v>
      </c>
      <c r="D3563" s="183" t="s">
        <v>2091</v>
      </c>
      <c r="E3563" s="184"/>
      <c r="F3563" s="184"/>
      <c r="G3563" s="185"/>
      <c r="H3563" s="185"/>
      <c r="I3563" s="184"/>
      <c r="J3563" s="184"/>
      <c r="K3563" s="185" t="s">
        <v>410</v>
      </c>
      <c r="L3563" s="185"/>
      <c r="M3563" s="186"/>
      <c r="N3563" s="61" t="s">
        <v>410</v>
      </c>
      <c r="P3563" s="175" t="s">
        <v>2090</v>
      </c>
    </row>
    <row r="3564" spans="1:16" s="61" customFormat="1" ht="17.25">
      <c r="A3564" s="183" t="s">
        <v>7377</v>
      </c>
      <c r="B3564" s="183" t="s">
        <v>7378</v>
      </c>
      <c r="C3564" s="183" t="s">
        <v>2090</v>
      </c>
      <c r="D3564" s="183" t="s">
        <v>2091</v>
      </c>
      <c r="E3564" s="184">
        <v>259</v>
      </c>
      <c r="F3564" s="184">
        <v>199</v>
      </c>
      <c r="G3564" s="185" t="s">
        <v>1652</v>
      </c>
      <c r="H3564" s="185"/>
      <c r="I3564" s="184">
        <v>55.35</v>
      </c>
      <c r="J3564" s="184">
        <v>254.35</v>
      </c>
      <c r="K3564" s="185">
        <v>0</v>
      </c>
      <c r="L3564" s="185" t="s">
        <v>57</v>
      </c>
      <c r="M3564" s="186" t="s">
        <v>353</v>
      </c>
      <c r="N3564" s="61" t="s">
        <v>51</v>
      </c>
      <c r="P3564" s="175" t="s">
        <v>2090</v>
      </c>
    </row>
    <row r="3565" spans="1:16" s="61" customFormat="1" ht="17.25">
      <c r="A3565" s="183" t="s">
        <v>7379</v>
      </c>
      <c r="B3565" s="183" t="s">
        <v>7380</v>
      </c>
      <c r="C3565" s="183" t="s">
        <v>2090</v>
      </c>
      <c r="D3565" s="183" t="s">
        <v>2091</v>
      </c>
      <c r="E3565" s="184">
        <v>259</v>
      </c>
      <c r="F3565" s="184">
        <v>199</v>
      </c>
      <c r="G3565" s="185" t="s">
        <v>1652</v>
      </c>
      <c r="H3565" s="185"/>
      <c r="I3565" s="184">
        <v>55.35</v>
      </c>
      <c r="J3565" s="184">
        <v>254.35</v>
      </c>
      <c r="K3565" s="185">
        <v>34</v>
      </c>
      <c r="L3565" s="185" t="s">
        <v>57</v>
      </c>
      <c r="M3565" s="186" t="s">
        <v>353</v>
      </c>
      <c r="N3565" s="61" t="s">
        <v>51</v>
      </c>
      <c r="P3565" s="175" t="s">
        <v>2090</v>
      </c>
    </row>
    <row r="3566" spans="1:16" s="61" customFormat="1" ht="17.25">
      <c r="A3566" s="183" t="s">
        <v>7381</v>
      </c>
      <c r="B3566" s="183" t="s">
        <v>7382</v>
      </c>
      <c r="C3566" s="183" t="s">
        <v>2090</v>
      </c>
      <c r="D3566" s="183" t="s">
        <v>2091</v>
      </c>
      <c r="E3566" s="184">
        <v>259</v>
      </c>
      <c r="F3566" s="184">
        <v>199</v>
      </c>
      <c r="G3566" s="185" t="s">
        <v>1652</v>
      </c>
      <c r="H3566" s="185"/>
      <c r="I3566" s="184">
        <v>55.35</v>
      </c>
      <c r="J3566" s="184">
        <v>254.35</v>
      </c>
      <c r="K3566" s="185">
        <v>1</v>
      </c>
      <c r="L3566" s="185" t="s">
        <v>76</v>
      </c>
      <c r="M3566" s="186" t="s">
        <v>353</v>
      </c>
      <c r="N3566" s="61" t="s">
        <v>51</v>
      </c>
      <c r="P3566" s="175" t="s">
        <v>2090</v>
      </c>
    </row>
    <row r="3567" spans="1:16" s="61" customFormat="1" ht="17.25">
      <c r="A3567" s="183" t="s">
        <v>7383</v>
      </c>
      <c r="B3567" s="183" t="s">
        <v>7384</v>
      </c>
      <c r="C3567" s="183" t="s">
        <v>49</v>
      </c>
      <c r="D3567" s="183" t="s">
        <v>50</v>
      </c>
      <c r="E3567" s="184">
        <v>395</v>
      </c>
      <c r="F3567" s="184">
        <v>350</v>
      </c>
      <c r="G3567" s="188" t="s">
        <v>263</v>
      </c>
      <c r="H3567" s="185"/>
      <c r="I3567" s="184">
        <v>157.78</v>
      </c>
      <c r="J3567" s="184">
        <v>507.78</v>
      </c>
      <c r="K3567" s="183">
        <v>0</v>
      </c>
      <c r="L3567" s="183"/>
      <c r="M3567" s="186"/>
      <c r="N3567" s="61" t="s">
        <v>51</v>
      </c>
      <c r="P3567" s="175" t="s">
        <v>49</v>
      </c>
    </row>
    <row r="3568" spans="1:16" s="61" customFormat="1" ht="17.25">
      <c r="A3568" s="183" t="s">
        <v>7385</v>
      </c>
      <c r="B3568" s="183" t="s">
        <v>7386</v>
      </c>
      <c r="C3568" s="183" t="s">
        <v>49</v>
      </c>
      <c r="D3568" s="183" t="s">
        <v>50</v>
      </c>
      <c r="E3568" s="184">
        <v>375</v>
      </c>
      <c r="F3568" s="184">
        <v>330</v>
      </c>
      <c r="G3568" s="188" t="s">
        <v>263</v>
      </c>
      <c r="H3568" s="185"/>
      <c r="I3568" s="184">
        <v>106.18</v>
      </c>
      <c r="J3568" s="184">
        <v>436.18</v>
      </c>
      <c r="K3568" s="183">
        <v>132</v>
      </c>
      <c r="L3568" s="183"/>
      <c r="M3568" s="186"/>
      <c r="N3568" s="61" t="s">
        <v>51</v>
      </c>
      <c r="P3568" s="175" t="s">
        <v>49</v>
      </c>
    </row>
    <row r="3569" spans="1:16" s="61" customFormat="1" ht="17.25">
      <c r="A3569" s="183" t="s">
        <v>7387</v>
      </c>
      <c r="B3569" s="183" t="s">
        <v>7388</v>
      </c>
      <c r="C3569" s="183" t="s">
        <v>116</v>
      </c>
      <c r="D3569" s="183" t="s">
        <v>117</v>
      </c>
      <c r="E3569" s="184">
        <v>325</v>
      </c>
      <c r="F3569" s="184">
        <v>300</v>
      </c>
      <c r="G3569" s="188" t="s">
        <v>494</v>
      </c>
      <c r="H3569" s="185"/>
      <c r="I3569" s="184">
        <v>93.25</v>
      </c>
      <c r="J3569" s="184">
        <v>393.25</v>
      </c>
      <c r="K3569" s="185">
        <v>0</v>
      </c>
      <c r="L3569" s="185" t="s">
        <v>57</v>
      </c>
      <c r="M3569" s="186" t="s">
        <v>1514</v>
      </c>
      <c r="N3569" s="61" t="s">
        <v>51</v>
      </c>
      <c r="P3569" s="175" t="s">
        <v>116</v>
      </c>
    </row>
    <row r="3570" spans="1:16" s="61" customFormat="1" ht="17.25">
      <c r="A3570" s="183" t="s">
        <v>7389</v>
      </c>
      <c r="B3570" s="183" t="s">
        <v>7390</v>
      </c>
      <c r="C3570" s="183" t="s">
        <v>116</v>
      </c>
      <c r="D3570" s="183" t="s">
        <v>117</v>
      </c>
      <c r="E3570" s="184">
        <v>325</v>
      </c>
      <c r="F3570" s="184">
        <v>300</v>
      </c>
      <c r="G3570" s="188" t="s">
        <v>494</v>
      </c>
      <c r="H3570" s="185"/>
      <c r="I3570" s="184">
        <v>93.25</v>
      </c>
      <c r="J3570" s="184">
        <v>393.25</v>
      </c>
      <c r="K3570" s="183">
        <v>86</v>
      </c>
      <c r="L3570" s="183"/>
      <c r="M3570" s="186" t="s">
        <v>1514</v>
      </c>
      <c r="N3570" s="61" t="s">
        <v>51</v>
      </c>
      <c r="P3570" s="175" t="s">
        <v>116</v>
      </c>
    </row>
    <row r="3571" spans="1:16" s="61" customFormat="1" ht="17.25">
      <c r="A3571" s="183" t="s">
        <v>7391</v>
      </c>
      <c r="B3571" s="183" t="s">
        <v>7392</v>
      </c>
      <c r="C3571" s="183" t="s">
        <v>6177</v>
      </c>
      <c r="D3571" s="183" t="s">
        <v>6178</v>
      </c>
      <c r="E3571" s="184"/>
      <c r="F3571" s="184"/>
      <c r="G3571" s="188"/>
      <c r="H3571" s="185"/>
      <c r="I3571" s="184"/>
      <c r="J3571" s="184"/>
      <c r="K3571" s="183" t="s">
        <v>410</v>
      </c>
      <c r="L3571" s="183"/>
      <c r="M3571" s="186"/>
      <c r="N3571" s="61" t="s">
        <v>410</v>
      </c>
      <c r="P3571" s="175" t="s">
        <v>6177</v>
      </c>
    </row>
    <row r="3572" spans="1:16" s="61" customFormat="1" ht="17.25">
      <c r="A3572" s="183" t="s">
        <v>7393</v>
      </c>
      <c r="B3572" s="183" t="s">
        <v>7392</v>
      </c>
      <c r="C3572" s="183" t="s">
        <v>6177</v>
      </c>
      <c r="D3572" s="183" t="s">
        <v>6178</v>
      </c>
      <c r="E3572" s="184"/>
      <c r="F3572" s="184"/>
      <c r="G3572" s="185"/>
      <c r="H3572" s="185"/>
      <c r="I3572" s="184"/>
      <c r="J3572" s="184"/>
      <c r="K3572" s="185" t="s">
        <v>410</v>
      </c>
      <c r="L3572" s="185"/>
      <c r="M3572" s="186"/>
      <c r="N3572" s="61" t="s">
        <v>410</v>
      </c>
      <c r="P3572" s="175" t="s">
        <v>6177</v>
      </c>
    </row>
    <row r="3573" spans="1:16" s="61" customFormat="1" ht="17.25">
      <c r="A3573" s="183" t="s">
        <v>7394</v>
      </c>
      <c r="B3573" s="183" t="s">
        <v>6176</v>
      </c>
      <c r="C3573" s="183" t="s">
        <v>6177</v>
      </c>
      <c r="D3573" s="183" t="s">
        <v>6178</v>
      </c>
      <c r="E3573" s="184"/>
      <c r="F3573" s="184"/>
      <c r="G3573" s="185"/>
      <c r="H3573" s="185"/>
      <c r="I3573" s="184"/>
      <c r="J3573" s="184"/>
      <c r="K3573" s="185" t="s">
        <v>410</v>
      </c>
      <c r="L3573" s="185"/>
      <c r="M3573" s="186"/>
      <c r="N3573" s="61" t="s">
        <v>410</v>
      </c>
      <c r="P3573" s="175" t="s">
        <v>6177</v>
      </c>
    </row>
    <row r="3574" spans="1:16" s="61" customFormat="1" ht="17.25">
      <c r="A3574" s="183" t="s">
        <v>7395</v>
      </c>
      <c r="B3574" s="183" t="s">
        <v>6176</v>
      </c>
      <c r="C3574" s="183" t="s">
        <v>6177</v>
      </c>
      <c r="D3574" s="183" t="s">
        <v>6178</v>
      </c>
      <c r="E3574" s="184">
        <v>258</v>
      </c>
      <c r="F3574" s="184">
        <v>235</v>
      </c>
      <c r="G3574" s="185" t="s">
        <v>55</v>
      </c>
      <c r="H3574" s="185"/>
      <c r="I3574" s="184">
        <v>55.31</v>
      </c>
      <c r="J3574" s="184">
        <v>290.31</v>
      </c>
      <c r="K3574" s="185">
        <v>38</v>
      </c>
      <c r="L3574" s="185" t="s">
        <v>57</v>
      </c>
      <c r="M3574" s="186" t="s">
        <v>722</v>
      </c>
      <c r="N3574" s="61" t="s">
        <v>51</v>
      </c>
      <c r="P3574" s="175" t="s">
        <v>6177</v>
      </c>
    </row>
    <row r="3575" spans="1:16" s="61" customFormat="1" ht="17.25">
      <c r="A3575" s="183" t="s">
        <v>7396</v>
      </c>
      <c r="B3575" s="183" t="s">
        <v>7397</v>
      </c>
      <c r="C3575" s="183" t="s">
        <v>116</v>
      </c>
      <c r="D3575" s="183" t="s">
        <v>117</v>
      </c>
      <c r="E3575" s="184">
        <v>89</v>
      </c>
      <c r="F3575" s="184">
        <v>75</v>
      </c>
      <c r="G3575" s="185" t="s">
        <v>268</v>
      </c>
      <c r="H3575" s="185"/>
      <c r="I3575" s="184">
        <v>24.23</v>
      </c>
      <c r="J3575" s="184">
        <v>99.23</v>
      </c>
      <c r="K3575" s="185">
        <v>0</v>
      </c>
      <c r="L3575" s="185" t="s">
        <v>76</v>
      </c>
      <c r="M3575" s="186" t="s">
        <v>1514</v>
      </c>
      <c r="N3575" s="61" t="s">
        <v>51</v>
      </c>
      <c r="P3575" s="175" t="s">
        <v>116</v>
      </c>
    </row>
    <row r="3576" spans="1:16" s="61" customFormat="1" ht="17.25">
      <c r="A3576" s="183" t="s">
        <v>7398</v>
      </c>
      <c r="B3576" s="183" t="s">
        <v>7399</v>
      </c>
      <c r="C3576" s="183" t="s">
        <v>116</v>
      </c>
      <c r="D3576" s="183" t="s">
        <v>117</v>
      </c>
      <c r="E3576" s="184">
        <v>89</v>
      </c>
      <c r="F3576" s="184">
        <v>80</v>
      </c>
      <c r="G3576" s="188" t="s">
        <v>75</v>
      </c>
      <c r="H3576" s="185"/>
      <c r="I3576" s="184">
        <v>24.23</v>
      </c>
      <c r="J3576" s="184">
        <v>104.23</v>
      </c>
      <c r="K3576" s="185">
        <v>245</v>
      </c>
      <c r="L3576" s="185"/>
      <c r="M3576" s="186"/>
      <c r="N3576" s="61" t="s">
        <v>51</v>
      </c>
      <c r="P3576" s="175" t="s">
        <v>116</v>
      </c>
    </row>
    <row r="3577" spans="1:16" s="61" customFormat="1" ht="17.25">
      <c r="A3577" s="183" t="s">
        <v>7400</v>
      </c>
      <c r="B3577" s="183" t="s">
        <v>7401</v>
      </c>
      <c r="C3577" s="183" t="s">
        <v>116</v>
      </c>
      <c r="D3577" s="183" t="s">
        <v>117</v>
      </c>
      <c r="E3577" s="184"/>
      <c r="F3577" s="184"/>
      <c r="G3577" s="188"/>
      <c r="H3577" s="185"/>
      <c r="I3577" s="184"/>
      <c r="J3577" s="184"/>
      <c r="K3577" s="183" t="s">
        <v>410</v>
      </c>
      <c r="L3577" s="183"/>
      <c r="M3577" s="186"/>
      <c r="N3577" s="61" t="s">
        <v>410</v>
      </c>
      <c r="P3577" s="175" t="s">
        <v>116</v>
      </c>
    </row>
    <row r="3578" spans="1:16" s="61" customFormat="1" ht="17.25">
      <c r="A3578" s="183" t="s">
        <v>7402</v>
      </c>
      <c r="B3578" s="183" t="s">
        <v>7403</v>
      </c>
      <c r="C3578" s="183" t="s">
        <v>116</v>
      </c>
      <c r="D3578" s="183" t="s">
        <v>117</v>
      </c>
      <c r="E3578" s="184"/>
      <c r="F3578" s="184"/>
      <c r="G3578" s="188"/>
      <c r="H3578" s="185"/>
      <c r="I3578" s="184"/>
      <c r="J3578" s="184"/>
      <c r="K3578" s="183" t="s">
        <v>410</v>
      </c>
      <c r="L3578" s="183"/>
      <c r="M3578" s="186"/>
      <c r="N3578" s="61" t="s">
        <v>410</v>
      </c>
      <c r="P3578" s="175" t="s">
        <v>116</v>
      </c>
    </row>
    <row r="3579" spans="1:16" s="61" customFormat="1" ht="17.25">
      <c r="A3579" s="183" t="s">
        <v>7404</v>
      </c>
      <c r="B3579" s="183" t="s">
        <v>7405</v>
      </c>
      <c r="C3579" s="183" t="s">
        <v>647</v>
      </c>
      <c r="D3579" s="183" t="s">
        <v>648</v>
      </c>
      <c r="E3579" s="184"/>
      <c r="F3579" s="184"/>
      <c r="G3579" s="185"/>
      <c r="H3579" s="185"/>
      <c r="I3579" s="184"/>
      <c r="J3579" s="184"/>
      <c r="K3579" s="185" t="s">
        <v>410</v>
      </c>
      <c r="L3579" s="185"/>
      <c r="M3579" s="186"/>
      <c r="N3579" s="61" t="s">
        <v>410</v>
      </c>
      <c r="P3579" s="175" t="s">
        <v>647</v>
      </c>
    </row>
    <row r="3580" spans="1:16" s="61" customFormat="1" ht="17.25">
      <c r="A3580" s="183" t="s">
        <v>7406</v>
      </c>
      <c r="B3580" s="183" t="s">
        <v>6176</v>
      </c>
      <c r="C3580" s="183" t="s">
        <v>6177</v>
      </c>
      <c r="D3580" s="183" t="s">
        <v>6178</v>
      </c>
      <c r="E3580" s="184">
        <v>258</v>
      </c>
      <c r="F3580" s="184">
        <v>235</v>
      </c>
      <c r="G3580" s="185" t="s">
        <v>55</v>
      </c>
      <c r="H3580" s="185"/>
      <c r="I3580" s="184">
        <v>55.31</v>
      </c>
      <c r="J3580" s="184">
        <v>290.31</v>
      </c>
      <c r="K3580" s="185">
        <v>48</v>
      </c>
      <c r="L3580" s="185" t="s">
        <v>76</v>
      </c>
      <c r="M3580" s="186" t="s">
        <v>722</v>
      </c>
      <c r="N3580" s="61" t="s">
        <v>51</v>
      </c>
      <c r="P3580" s="175" t="s">
        <v>6177</v>
      </c>
    </row>
    <row r="3581" spans="1:16" s="61" customFormat="1" ht="17.25">
      <c r="A3581" s="183" t="s">
        <v>7407</v>
      </c>
      <c r="B3581" s="183" t="s">
        <v>7408</v>
      </c>
      <c r="C3581" s="183" t="s">
        <v>116</v>
      </c>
      <c r="D3581" s="183" t="s">
        <v>117</v>
      </c>
      <c r="E3581" s="184"/>
      <c r="F3581" s="184"/>
      <c r="G3581" s="185"/>
      <c r="H3581" s="185"/>
      <c r="I3581" s="184"/>
      <c r="J3581" s="184"/>
      <c r="K3581" s="185" t="s">
        <v>410</v>
      </c>
      <c r="L3581" s="185"/>
      <c r="M3581" s="186"/>
      <c r="N3581" s="61" t="s">
        <v>410</v>
      </c>
      <c r="P3581" s="175" t="s">
        <v>116</v>
      </c>
    </row>
    <row r="3582" spans="1:16" s="61" customFormat="1" ht="17.25">
      <c r="A3582" s="183" t="s">
        <v>7409</v>
      </c>
      <c r="B3582" s="183" t="s">
        <v>7410</v>
      </c>
      <c r="C3582" s="183" t="s">
        <v>116</v>
      </c>
      <c r="D3582" s="183" t="s">
        <v>117</v>
      </c>
      <c r="E3582" s="184"/>
      <c r="F3582" s="184"/>
      <c r="G3582" s="185"/>
      <c r="H3582" s="185"/>
      <c r="I3582" s="184"/>
      <c r="J3582" s="184"/>
      <c r="K3582" s="185" t="s">
        <v>410</v>
      </c>
      <c r="L3582" s="185"/>
      <c r="M3582" s="186"/>
      <c r="N3582" s="61" t="s">
        <v>410</v>
      </c>
      <c r="P3582" s="175" t="s">
        <v>116</v>
      </c>
    </row>
    <row r="3583" spans="1:16" s="61" customFormat="1" ht="17.25">
      <c r="A3583" s="183" t="s">
        <v>7411</v>
      </c>
      <c r="B3583" s="183" t="s">
        <v>7412</v>
      </c>
      <c r="C3583" s="183" t="s">
        <v>7413</v>
      </c>
      <c r="D3583" s="183" t="s">
        <v>7414</v>
      </c>
      <c r="E3583" s="184"/>
      <c r="F3583" s="184"/>
      <c r="G3583" s="185"/>
      <c r="H3583" s="185"/>
      <c r="I3583" s="184"/>
      <c r="J3583" s="184"/>
      <c r="K3583" s="185" t="s">
        <v>410</v>
      </c>
      <c r="L3583" s="185"/>
      <c r="M3583" s="186"/>
      <c r="N3583" s="61" t="s">
        <v>410</v>
      </c>
      <c r="P3583" s="175" t="s">
        <v>7413</v>
      </c>
    </row>
    <row r="3584" spans="1:16" s="61" customFormat="1" ht="17.25">
      <c r="A3584" s="183" t="s">
        <v>7415</v>
      </c>
      <c r="B3584" s="183" t="s">
        <v>7416</v>
      </c>
      <c r="C3584" s="183" t="s">
        <v>1685</v>
      </c>
      <c r="D3584" s="183" t="s">
        <v>1686</v>
      </c>
      <c r="E3584" s="184"/>
      <c r="F3584" s="184"/>
      <c r="G3584" s="185"/>
      <c r="H3584" s="185"/>
      <c r="I3584" s="184"/>
      <c r="J3584" s="184"/>
      <c r="K3584" s="185" t="s">
        <v>410</v>
      </c>
      <c r="L3584" s="185"/>
      <c r="M3584" s="186"/>
      <c r="N3584" s="61" t="s">
        <v>410</v>
      </c>
      <c r="P3584" s="175" t="s">
        <v>1685</v>
      </c>
    </row>
    <row r="3585" spans="1:16" s="61" customFormat="1" ht="17.25">
      <c r="A3585" s="183" t="s">
        <v>7417</v>
      </c>
      <c r="B3585" s="183" t="s">
        <v>7418</v>
      </c>
      <c r="C3585" s="183" t="s">
        <v>1685</v>
      </c>
      <c r="D3585" s="183" t="s">
        <v>1686</v>
      </c>
      <c r="E3585" s="184"/>
      <c r="F3585" s="184"/>
      <c r="G3585" s="188"/>
      <c r="H3585" s="185"/>
      <c r="I3585" s="184"/>
      <c r="J3585" s="184"/>
      <c r="K3585" s="185" t="s">
        <v>410</v>
      </c>
      <c r="L3585" s="185"/>
      <c r="M3585" s="186"/>
      <c r="N3585" s="61" t="s">
        <v>410</v>
      </c>
      <c r="P3585" s="175" t="s">
        <v>1685</v>
      </c>
    </row>
    <row r="3586" spans="1:16" s="61" customFormat="1" ht="17.25">
      <c r="A3586" s="183" t="s">
        <v>7419</v>
      </c>
      <c r="B3586" s="183" t="s">
        <v>7420</v>
      </c>
      <c r="C3586" s="183" t="s">
        <v>1685</v>
      </c>
      <c r="D3586" s="183" t="s">
        <v>1686</v>
      </c>
      <c r="E3586" s="184"/>
      <c r="F3586" s="184"/>
      <c r="G3586" s="185"/>
      <c r="H3586" s="185"/>
      <c r="I3586" s="184"/>
      <c r="J3586" s="184"/>
      <c r="K3586" s="185" t="s">
        <v>410</v>
      </c>
      <c r="L3586" s="185"/>
      <c r="M3586" s="186"/>
      <c r="N3586" s="61" t="s">
        <v>410</v>
      </c>
      <c r="P3586" s="175" t="s">
        <v>1685</v>
      </c>
    </row>
    <row r="3587" spans="1:16" s="61" customFormat="1" ht="17.25">
      <c r="A3587" s="183" t="s">
        <v>7421</v>
      </c>
      <c r="B3587" s="183" t="s">
        <v>7422</v>
      </c>
      <c r="C3587" s="183" t="s">
        <v>1685</v>
      </c>
      <c r="D3587" s="183" t="s">
        <v>1686</v>
      </c>
      <c r="E3587" s="184"/>
      <c r="F3587" s="184"/>
      <c r="G3587" s="185"/>
      <c r="H3587" s="185"/>
      <c r="I3587" s="184"/>
      <c r="J3587" s="184"/>
      <c r="K3587" s="185" t="s">
        <v>410</v>
      </c>
      <c r="L3587" s="185"/>
      <c r="M3587" s="186"/>
      <c r="N3587" s="61" t="s">
        <v>410</v>
      </c>
      <c r="P3587" s="175" t="s">
        <v>1685</v>
      </c>
    </row>
    <row r="3588" spans="1:16" s="61" customFormat="1" ht="17.25">
      <c r="A3588" s="183" t="s">
        <v>7423</v>
      </c>
      <c r="B3588" s="183" t="s">
        <v>7424</v>
      </c>
      <c r="C3588" s="183" t="s">
        <v>1685</v>
      </c>
      <c r="D3588" s="183" t="s">
        <v>1686</v>
      </c>
      <c r="E3588" s="184">
        <v>99</v>
      </c>
      <c r="F3588" s="184">
        <v>99</v>
      </c>
      <c r="G3588" s="185"/>
      <c r="H3588" s="185"/>
      <c r="I3588" s="184">
        <v>19.22</v>
      </c>
      <c r="J3588" s="184">
        <v>118.22</v>
      </c>
      <c r="K3588" s="185">
        <v>43</v>
      </c>
      <c r="L3588" s="185"/>
      <c r="M3588" s="186"/>
      <c r="N3588" s="61" t="s">
        <v>51</v>
      </c>
      <c r="P3588" s="175" t="s">
        <v>1685</v>
      </c>
    </row>
    <row r="3589" spans="1:16" s="61" customFormat="1" ht="17.25">
      <c r="A3589" s="183" t="s">
        <v>7425</v>
      </c>
      <c r="B3589" s="183" t="s">
        <v>7426</v>
      </c>
      <c r="C3589" s="183" t="s">
        <v>1685</v>
      </c>
      <c r="D3589" s="183" t="s">
        <v>1686</v>
      </c>
      <c r="E3589" s="184">
        <v>99</v>
      </c>
      <c r="F3589" s="184">
        <v>99</v>
      </c>
      <c r="G3589" s="185"/>
      <c r="H3589" s="185"/>
      <c r="I3589" s="184">
        <v>19.22</v>
      </c>
      <c r="J3589" s="184">
        <v>118.22</v>
      </c>
      <c r="K3589" s="185">
        <v>118</v>
      </c>
      <c r="L3589" s="185"/>
      <c r="M3589" s="186"/>
      <c r="N3589" s="61" t="s">
        <v>51</v>
      </c>
      <c r="P3589" s="175" t="s">
        <v>1685</v>
      </c>
    </row>
    <row r="3590" spans="1:16" s="61" customFormat="1" ht="17.25">
      <c r="A3590" s="183" t="s">
        <v>7427</v>
      </c>
      <c r="B3590" s="183" t="s">
        <v>7428</v>
      </c>
      <c r="C3590" s="183" t="s">
        <v>1685</v>
      </c>
      <c r="D3590" s="183" t="s">
        <v>1686</v>
      </c>
      <c r="E3590" s="184">
        <v>99</v>
      </c>
      <c r="F3590" s="184">
        <v>99</v>
      </c>
      <c r="G3590" s="185"/>
      <c r="H3590" s="185"/>
      <c r="I3590" s="184">
        <v>19.22</v>
      </c>
      <c r="J3590" s="184">
        <v>118.22</v>
      </c>
      <c r="K3590" s="185">
        <v>323</v>
      </c>
      <c r="L3590" s="185"/>
      <c r="M3590" s="186"/>
      <c r="N3590" s="61" t="s">
        <v>51</v>
      </c>
      <c r="P3590" s="175" t="s">
        <v>1685</v>
      </c>
    </row>
    <row r="3591" spans="1:16" s="61" customFormat="1" ht="17.25">
      <c r="A3591" s="183" t="s">
        <v>7429</v>
      </c>
      <c r="B3591" s="183" t="s">
        <v>7430</v>
      </c>
      <c r="C3591" s="183" t="s">
        <v>1685</v>
      </c>
      <c r="D3591" s="183" t="s">
        <v>1686</v>
      </c>
      <c r="E3591" s="184"/>
      <c r="F3591" s="184"/>
      <c r="G3591" s="185"/>
      <c r="H3591" s="185"/>
      <c r="I3591" s="184"/>
      <c r="J3591" s="184"/>
      <c r="K3591" s="185" t="s">
        <v>410</v>
      </c>
      <c r="L3591" s="185"/>
      <c r="M3591" s="186"/>
      <c r="N3591" s="61" t="s">
        <v>410</v>
      </c>
      <c r="P3591" s="175" t="s">
        <v>1685</v>
      </c>
    </row>
    <row r="3592" spans="1:16" s="61" customFormat="1" ht="17.25">
      <c r="A3592" s="183" t="s">
        <v>7431</v>
      </c>
      <c r="B3592" s="183" t="s">
        <v>7432</v>
      </c>
      <c r="C3592" s="183" t="s">
        <v>1685</v>
      </c>
      <c r="D3592" s="183" t="s">
        <v>1686</v>
      </c>
      <c r="E3592" s="184"/>
      <c r="F3592" s="184"/>
      <c r="G3592" s="185"/>
      <c r="H3592" s="185"/>
      <c r="I3592" s="184"/>
      <c r="J3592" s="184"/>
      <c r="K3592" s="185" t="s">
        <v>410</v>
      </c>
      <c r="L3592" s="185"/>
      <c r="M3592" s="186"/>
      <c r="N3592" s="61" t="s">
        <v>410</v>
      </c>
      <c r="P3592" s="175" t="s">
        <v>1685</v>
      </c>
    </row>
    <row r="3593" spans="1:16" s="61" customFormat="1" ht="17.25">
      <c r="A3593" s="183" t="s">
        <v>7433</v>
      </c>
      <c r="B3593" s="183" t="s">
        <v>7434</v>
      </c>
      <c r="C3593" s="183" t="s">
        <v>991</v>
      </c>
      <c r="D3593" s="183" t="s">
        <v>992</v>
      </c>
      <c r="E3593" s="184"/>
      <c r="F3593" s="184"/>
      <c r="G3593" s="185"/>
      <c r="H3593" s="185"/>
      <c r="I3593" s="184"/>
      <c r="J3593" s="184"/>
      <c r="K3593" s="185" t="s">
        <v>410</v>
      </c>
      <c r="L3593" s="185"/>
      <c r="M3593" s="186"/>
      <c r="N3593" s="61" t="s">
        <v>410</v>
      </c>
      <c r="P3593" s="175" t="s">
        <v>991</v>
      </c>
    </row>
    <row r="3594" spans="1:16" s="61" customFormat="1" ht="17.25">
      <c r="A3594" s="183" t="s">
        <v>7435</v>
      </c>
      <c r="B3594" s="183" t="s">
        <v>7434</v>
      </c>
      <c r="C3594" s="183" t="s">
        <v>991</v>
      </c>
      <c r="D3594" s="183" t="s">
        <v>992</v>
      </c>
      <c r="E3594" s="184"/>
      <c r="F3594" s="184"/>
      <c r="G3594" s="185"/>
      <c r="H3594" s="185"/>
      <c r="I3594" s="184"/>
      <c r="J3594" s="184"/>
      <c r="K3594" s="185" t="s">
        <v>410</v>
      </c>
      <c r="L3594" s="185"/>
      <c r="M3594" s="186"/>
      <c r="N3594" s="61" t="s">
        <v>410</v>
      </c>
      <c r="P3594" s="175" t="s">
        <v>991</v>
      </c>
    </row>
    <row r="3595" spans="1:16" s="61" customFormat="1" ht="17.25">
      <c r="A3595" s="183" t="s">
        <v>7436</v>
      </c>
      <c r="B3595" s="183" t="s">
        <v>7434</v>
      </c>
      <c r="C3595" s="183" t="s">
        <v>991</v>
      </c>
      <c r="D3595" s="183" t="s">
        <v>992</v>
      </c>
      <c r="E3595" s="184"/>
      <c r="F3595" s="184"/>
      <c r="G3595" s="185"/>
      <c r="H3595" s="185"/>
      <c r="I3595" s="184"/>
      <c r="J3595" s="184"/>
      <c r="K3595" s="185" t="s">
        <v>410</v>
      </c>
      <c r="L3595" s="185"/>
      <c r="M3595" s="186"/>
      <c r="N3595" s="61" t="s">
        <v>410</v>
      </c>
      <c r="P3595" s="175" t="s">
        <v>991</v>
      </c>
    </row>
    <row r="3596" spans="1:16" s="61" customFormat="1" ht="17.25">
      <c r="A3596" s="183" t="s">
        <v>7437</v>
      </c>
      <c r="B3596" s="183" t="s">
        <v>7438</v>
      </c>
      <c r="C3596" s="183" t="s">
        <v>991</v>
      </c>
      <c r="D3596" s="183" t="s">
        <v>992</v>
      </c>
      <c r="E3596" s="184">
        <v>139</v>
      </c>
      <c r="F3596" s="184">
        <v>139</v>
      </c>
      <c r="G3596" s="185"/>
      <c r="H3596" s="185"/>
      <c r="I3596" s="184">
        <v>39.55</v>
      </c>
      <c r="J3596" s="184">
        <v>178.55</v>
      </c>
      <c r="K3596" s="185">
        <v>88</v>
      </c>
      <c r="L3596" s="185" t="s">
        <v>76</v>
      </c>
      <c r="M3596" s="186" t="s">
        <v>2427</v>
      </c>
      <c r="N3596" s="61" t="s">
        <v>51</v>
      </c>
      <c r="P3596" s="175" t="s">
        <v>991</v>
      </c>
    </row>
    <row r="3597" spans="1:16" s="61" customFormat="1" ht="17.25">
      <c r="A3597" s="183" t="s">
        <v>7439</v>
      </c>
      <c r="B3597" s="183" t="s">
        <v>7440</v>
      </c>
      <c r="C3597" s="183" t="s">
        <v>991</v>
      </c>
      <c r="D3597" s="183" t="s">
        <v>992</v>
      </c>
      <c r="E3597" s="184">
        <v>136</v>
      </c>
      <c r="F3597" s="184">
        <v>129.19</v>
      </c>
      <c r="G3597" s="188" t="s">
        <v>194</v>
      </c>
      <c r="H3597" s="185" t="s">
        <v>689</v>
      </c>
      <c r="I3597" s="184">
        <v>39.55</v>
      </c>
      <c r="J3597" s="184">
        <v>168.74</v>
      </c>
      <c r="K3597" s="185">
        <v>63</v>
      </c>
      <c r="L3597" s="185" t="s">
        <v>57</v>
      </c>
      <c r="M3597" s="186" t="s">
        <v>2427</v>
      </c>
      <c r="N3597" s="61" t="s">
        <v>51</v>
      </c>
      <c r="P3597" s="175" t="s">
        <v>991</v>
      </c>
    </row>
    <row r="3598" spans="1:16" s="61" customFormat="1" ht="17.25">
      <c r="A3598" s="183" t="s">
        <v>7441</v>
      </c>
      <c r="B3598" s="183" t="s">
        <v>7438</v>
      </c>
      <c r="C3598" s="183" t="s">
        <v>991</v>
      </c>
      <c r="D3598" s="183" t="s">
        <v>992</v>
      </c>
      <c r="E3598" s="184">
        <v>139</v>
      </c>
      <c r="F3598" s="184">
        <v>139</v>
      </c>
      <c r="G3598" s="185"/>
      <c r="H3598" s="185"/>
      <c r="I3598" s="184">
        <v>39.55</v>
      </c>
      <c r="J3598" s="184">
        <v>178.55</v>
      </c>
      <c r="K3598" s="185">
        <v>86</v>
      </c>
      <c r="L3598" s="185" t="s">
        <v>76</v>
      </c>
      <c r="M3598" s="186" t="s">
        <v>2427</v>
      </c>
      <c r="N3598" s="61" t="s">
        <v>51</v>
      </c>
      <c r="P3598" s="175" t="s">
        <v>991</v>
      </c>
    </row>
    <row r="3599" spans="1:16" s="61" customFormat="1" ht="17.25">
      <c r="A3599" s="183" t="s">
        <v>7442</v>
      </c>
      <c r="B3599" s="183" t="s">
        <v>7440</v>
      </c>
      <c r="C3599" s="183" t="s">
        <v>991</v>
      </c>
      <c r="D3599" s="183" t="s">
        <v>992</v>
      </c>
      <c r="E3599" s="184">
        <v>139</v>
      </c>
      <c r="F3599" s="184">
        <v>139</v>
      </c>
      <c r="G3599" s="185"/>
      <c r="H3599" s="185"/>
      <c r="I3599" s="184">
        <v>39.55</v>
      </c>
      <c r="J3599" s="184">
        <v>178.55</v>
      </c>
      <c r="K3599" s="185">
        <v>0</v>
      </c>
      <c r="L3599" s="185"/>
      <c r="M3599" s="186"/>
      <c r="N3599" s="61" t="s">
        <v>51</v>
      </c>
      <c r="P3599" s="175" t="s">
        <v>991</v>
      </c>
    </row>
    <row r="3600" spans="1:16" s="61" customFormat="1" ht="17.25">
      <c r="A3600" s="183" t="s">
        <v>7443</v>
      </c>
      <c r="B3600" s="183" t="s">
        <v>7444</v>
      </c>
      <c r="C3600" s="183" t="s">
        <v>7445</v>
      </c>
      <c r="D3600" s="183" t="s">
        <v>7446</v>
      </c>
      <c r="E3600" s="184"/>
      <c r="F3600" s="184"/>
      <c r="G3600" s="185"/>
      <c r="H3600" s="185"/>
      <c r="I3600" s="184"/>
      <c r="J3600" s="184"/>
      <c r="K3600" s="185" t="s">
        <v>410</v>
      </c>
      <c r="L3600" s="185"/>
      <c r="M3600" s="186"/>
      <c r="N3600" s="61" t="s">
        <v>410</v>
      </c>
      <c r="P3600" s="175" t="s">
        <v>7445</v>
      </c>
    </row>
    <row r="3601" spans="1:16" s="61" customFormat="1" ht="17.25">
      <c r="A3601" s="183" t="s">
        <v>7447</v>
      </c>
      <c r="B3601" s="183" t="s">
        <v>7448</v>
      </c>
      <c r="C3601" s="183" t="s">
        <v>1271</v>
      </c>
      <c r="D3601" s="183" t="s">
        <v>1272</v>
      </c>
      <c r="E3601" s="184"/>
      <c r="F3601" s="184"/>
      <c r="G3601" s="185"/>
      <c r="H3601" s="185"/>
      <c r="I3601" s="184"/>
      <c r="J3601" s="184"/>
      <c r="K3601" s="185" t="s">
        <v>410</v>
      </c>
      <c r="L3601" s="185"/>
      <c r="M3601" s="186"/>
      <c r="N3601" s="61" t="s">
        <v>410</v>
      </c>
      <c r="P3601" s="175" t="s">
        <v>1271</v>
      </c>
    </row>
    <row r="3602" spans="1:16" s="61" customFormat="1" ht="17.25">
      <c r="A3602" s="183" t="s">
        <v>7449</v>
      </c>
      <c r="B3602" s="183" t="s">
        <v>7450</v>
      </c>
      <c r="C3602" s="183" t="s">
        <v>7451</v>
      </c>
      <c r="D3602" s="183" t="s">
        <v>7452</v>
      </c>
      <c r="E3602" s="184">
        <v>49.99</v>
      </c>
      <c r="F3602" s="184">
        <v>49.99</v>
      </c>
      <c r="G3602" s="185"/>
      <c r="H3602" s="185"/>
      <c r="I3602" s="184">
        <v>28.38</v>
      </c>
      <c r="J3602" s="184">
        <v>78.37</v>
      </c>
      <c r="K3602" s="185">
        <v>0</v>
      </c>
      <c r="L3602" s="185"/>
      <c r="M3602" s="186"/>
      <c r="N3602" s="61" t="s">
        <v>51</v>
      </c>
      <c r="P3602" s="175" t="s">
        <v>7451</v>
      </c>
    </row>
    <row r="3603" spans="1:16" s="61" customFormat="1" ht="17.25">
      <c r="A3603" s="183" t="s">
        <v>7453</v>
      </c>
      <c r="B3603" s="183" t="s">
        <v>7454</v>
      </c>
      <c r="C3603" s="183" t="s">
        <v>7455</v>
      </c>
      <c r="D3603" s="183" t="s">
        <v>7456</v>
      </c>
      <c r="E3603" s="184"/>
      <c r="F3603" s="184"/>
      <c r="G3603" s="185"/>
      <c r="H3603" s="185"/>
      <c r="I3603" s="184"/>
      <c r="J3603" s="184"/>
      <c r="K3603" s="185" t="s">
        <v>410</v>
      </c>
      <c r="L3603" s="185"/>
      <c r="M3603" s="186"/>
      <c r="N3603" s="61" t="s">
        <v>410</v>
      </c>
      <c r="P3603" s="175" t="s">
        <v>7455</v>
      </c>
    </row>
    <row r="3604" spans="1:16" s="61" customFormat="1" ht="17.25">
      <c r="A3604" s="183" t="s">
        <v>7457</v>
      </c>
      <c r="B3604" s="183" t="s">
        <v>7458</v>
      </c>
      <c r="C3604" s="183" t="s">
        <v>7455</v>
      </c>
      <c r="D3604" s="183" t="s">
        <v>7456</v>
      </c>
      <c r="E3604" s="184"/>
      <c r="F3604" s="184"/>
      <c r="G3604" s="185"/>
      <c r="H3604" s="185"/>
      <c r="I3604" s="184"/>
      <c r="J3604" s="184"/>
      <c r="K3604" s="185" t="s">
        <v>410</v>
      </c>
      <c r="L3604" s="185"/>
      <c r="M3604" s="186"/>
      <c r="N3604" s="61" t="s">
        <v>410</v>
      </c>
      <c r="P3604" s="175" t="s">
        <v>7455</v>
      </c>
    </row>
    <row r="3605" spans="1:16" s="61" customFormat="1" ht="17.25">
      <c r="A3605" s="183" t="s">
        <v>7459</v>
      </c>
      <c r="B3605" s="183" t="s">
        <v>7460</v>
      </c>
      <c r="C3605" s="183" t="s">
        <v>7455</v>
      </c>
      <c r="D3605" s="183" t="s">
        <v>7456</v>
      </c>
      <c r="E3605" s="184"/>
      <c r="F3605" s="184"/>
      <c r="G3605" s="185"/>
      <c r="H3605" s="185"/>
      <c r="I3605" s="184"/>
      <c r="J3605" s="184"/>
      <c r="K3605" s="185" t="s">
        <v>410</v>
      </c>
      <c r="L3605" s="185"/>
      <c r="M3605" s="186"/>
      <c r="N3605" s="61" t="s">
        <v>410</v>
      </c>
      <c r="P3605" s="175" t="s">
        <v>7455</v>
      </c>
    </row>
    <row r="3606" spans="1:16" s="61" customFormat="1" ht="17.25">
      <c r="A3606" s="183" t="s">
        <v>7461</v>
      </c>
      <c r="B3606" s="183" t="s">
        <v>7462</v>
      </c>
      <c r="C3606" s="183" t="s">
        <v>7455</v>
      </c>
      <c r="D3606" s="183" t="s">
        <v>7456</v>
      </c>
      <c r="E3606" s="184"/>
      <c r="F3606" s="184"/>
      <c r="G3606" s="185"/>
      <c r="H3606" s="185"/>
      <c r="I3606" s="184"/>
      <c r="J3606" s="184"/>
      <c r="K3606" s="185" t="s">
        <v>410</v>
      </c>
      <c r="L3606" s="185"/>
      <c r="M3606" s="186"/>
      <c r="N3606" s="61" t="s">
        <v>410</v>
      </c>
      <c r="P3606" s="175" t="s">
        <v>7455</v>
      </c>
    </row>
    <row r="3607" spans="1:16" s="61" customFormat="1" ht="17.25">
      <c r="A3607" s="183" t="s">
        <v>7463</v>
      </c>
      <c r="B3607" s="183" t="s">
        <v>7464</v>
      </c>
      <c r="C3607" s="183" t="s">
        <v>2654</v>
      </c>
      <c r="D3607" s="183" t="s">
        <v>2655</v>
      </c>
      <c r="E3607" s="184"/>
      <c r="F3607" s="184"/>
      <c r="G3607" s="185"/>
      <c r="H3607" s="185"/>
      <c r="I3607" s="184"/>
      <c r="J3607" s="184"/>
      <c r="K3607" s="185" t="s">
        <v>410</v>
      </c>
      <c r="L3607" s="185"/>
      <c r="M3607" s="186"/>
      <c r="N3607" s="61" t="s">
        <v>410</v>
      </c>
      <c r="P3607" s="175" t="s">
        <v>2654</v>
      </c>
    </row>
    <row r="3608" spans="1:16" s="61" customFormat="1" ht="17.25">
      <c r="A3608" s="183" t="s">
        <v>7465</v>
      </c>
      <c r="B3608" s="183" t="s">
        <v>7466</v>
      </c>
      <c r="C3608" s="183" t="s">
        <v>2654</v>
      </c>
      <c r="D3608" s="183" t="s">
        <v>2655</v>
      </c>
      <c r="E3608" s="184"/>
      <c r="F3608" s="184"/>
      <c r="G3608" s="185"/>
      <c r="H3608" s="185"/>
      <c r="I3608" s="184"/>
      <c r="J3608" s="184"/>
      <c r="K3608" s="185" t="s">
        <v>410</v>
      </c>
      <c r="L3608" s="185"/>
      <c r="M3608" s="186"/>
      <c r="N3608" s="61" t="s">
        <v>410</v>
      </c>
      <c r="P3608" s="175" t="s">
        <v>2654</v>
      </c>
    </row>
    <row r="3609" spans="1:16" s="61" customFormat="1" ht="17.25">
      <c r="A3609" s="183" t="s">
        <v>7467</v>
      </c>
      <c r="B3609" s="183" t="s">
        <v>7468</v>
      </c>
      <c r="C3609" s="183" t="s">
        <v>7181</v>
      </c>
      <c r="D3609" s="183" t="s">
        <v>7182</v>
      </c>
      <c r="E3609" s="184">
        <v>272</v>
      </c>
      <c r="F3609" s="184">
        <v>220</v>
      </c>
      <c r="G3609" s="188" t="s">
        <v>99</v>
      </c>
      <c r="H3609" s="185" t="s">
        <v>7469</v>
      </c>
      <c r="I3609" s="184">
        <v>104.73</v>
      </c>
      <c r="J3609" s="184">
        <v>324.73</v>
      </c>
      <c r="K3609" s="183">
        <v>121</v>
      </c>
      <c r="L3609" s="183" t="s">
        <v>57</v>
      </c>
      <c r="M3609" s="186" t="s">
        <v>551</v>
      </c>
      <c r="N3609" s="61" t="s">
        <v>51</v>
      </c>
      <c r="P3609" s="175" t="s">
        <v>7181</v>
      </c>
    </row>
    <row r="3610" spans="1:16" s="61" customFormat="1" ht="17.25">
      <c r="A3610" s="183" t="s">
        <v>7470</v>
      </c>
      <c r="B3610" s="183" t="s">
        <v>7471</v>
      </c>
      <c r="C3610" s="183" t="s">
        <v>2654</v>
      </c>
      <c r="D3610" s="183" t="s">
        <v>2655</v>
      </c>
      <c r="E3610" s="184"/>
      <c r="F3610" s="184"/>
      <c r="G3610" s="188"/>
      <c r="H3610" s="185"/>
      <c r="I3610" s="184"/>
      <c r="J3610" s="184"/>
      <c r="K3610" s="183" t="s">
        <v>410</v>
      </c>
      <c r="L3610" s="183"/>
      <c r="M3610" s="186"/>
      <c r="N3610" s="61" t="s">
        <v>410</v>
      </c>
      <c r="P3610" s="175" t="s">
        <v>2654</v>
      </c>
    </row>
    <row r="3611" spans="1:16" s="61" customFormat="1" ht="17.25">
      <c r="A3611" s="183">
        <v>59116</v>
      </c>
      <c r="B3611" s="183" t="s">
        <v>7468</v>
      </c>
      <c r="C3611" s="183" t="s">
        <v>7181</v>
      </c>
      <c r="D3611" s="183" t="s">
        <v>7182</v>
      </c>
      <c r="E3611" s="184">
        <v>263.2</v>
      </c>
      <c r="F3611" s="184">
        <v>235</v>
      </c>
      <c r="G3611" s="188" t="s">
        <v>75</v>
      </c>
      <c r="H3611" s="185" t="s">
        <v>7469</v>
      </c>
      <c r="I3611" s="184">
        <v>104.73</v>
      </c>
      <c r="J3611" s="184">
        <v>339.73</v>
      </c>
      <c r="K3611" s="183">
        <v>217</v>
      </c>
      <c r="L3611" s="183" t="s">
        <v>76</v>
      </c>
      <c r="M3611" s="186" t="s">
        <v>551</v>
      </c>
      <c r="N3611" s="61" t="e">
        <v>#N/A</v>
      </c>
      <c r="P3611" s="175" t="s">
        <v>7181</v>
      </c>
    </row>
    <row r="3612" spans="1:16" s="61" customFormat="1" ht="17.25">
      <c r="A3612" s="183">
        <v>808857593627</v>
      </c>
      <c r="B3612" s="183" t="s">
        <v>7472</v>
      </c>
      <c r="C3612" s="183" t="s">
        <v>7473</v>
      </c>
      <c r="D3612" s="183" t="s">
        <v>7474</v>
      </c>
      <c r="E3612" s="184">
        <v>1428.9</v>
      </c>
      <c r="F3612" s="184">
        <v>1428.9</v>
      </c>
      <c r="G3612" s="188"/>
      <c r="H3612" s="185"/>
      <c r="I3612" s="184"/>
      <c r="J3612" s="184"/>
      <c r="K3612" s="185">
        <v>0</v>
      </c>
      <c r="L3612" s="185"/>
      <c r="M3612" s="186"/>
      <c r="N3612" s="61" t="e">
        <v>#N/A</v>
      </c>
      <c r="P3612" s="175" t="s">
        <v>7473</v>
      </c>
    </row>
    <row r="3613" spans="1:16" s="61" customFormat="1" ht="293.25">
      <c r="A3613" s="183" t="s">
        <v>7475</v>
      </c>
      <c r="B3613" s="190" t="s">
        <v>7476</v>
      </c>
      <c r="C3613" s="183" t="s">
        <v>7477</v>
      </c>
      <c r="D3613" s="183" t="s">
        <v>7478</v>
      </c>
      <c r="E3613" s="184"/>
      <c r="F3613" s="184"/>
      <c r="G3613" s="185"/>
      <c r="H3613" s="185"/>
      <c r="I3613" s="184"/>
      <c r="J3613" s="184"/>
      <c r="K3613" s="185" t="s">
        <v>410</v>
      </c>
      <c r="L3613" s="185"/>
      <c r="M3613" s="186"/>
      <c r="N3613" s="61" t="s">
        <v>410</v>
      </c>
      <c r="P3613" s="175" t="s">
        <v>7477</v>
      </c>
    </row>
    <row r="3614" spans="1:16" s="61" customFormat="1" ht="258.75">
      <c r="A3614" s="183">
        <v>57593</v>
      </c>
      <c r="B3614" s="190" t="s">
        <v>7479</v>
      </c>
      <c r="C3614" s="183" t="s">
        <v>7480</v>
      </c>
      <c r="D3614" s="183" t="s">
        <v>7481</v>
      </c>
      <c r="E3614" s="184"/>
      <c r="F3614" s="184"/>
      <c r="G3614" s="185"/>
      <c r="H3614" s="185"/>
      <c r="I3614" s="184"/>
      <c r="J3614" s="184"/>
      <c r="K3614" s="185" t="s">
        <v>410</v>
      </c>
      <c r="L3614" s="185"/>
      <c r="M3614" s="186"/>
      <c r="N3614" s="61" t="e">
        <v>#N/A</v>
      </c>
      <c r="P3614" s="175" t="s">
        <v>7480</v>
      </c>
    </row>
    <row r="3615" spans="1:16" s="61" customFormat="1" ht="17.25">
      <c r="A3615" s="183" t="s">
        <v>7482</v>
      </c>
      <c r="B3615" s="183" t="s">
        <v>7483</v>
      </c>
      <c r="C3615" s="183" t="s">
        <v>7484</v>
      </c>
      <c r="D3615" s="183" t="s">
        <v>7485</v>
      </c>
      <c r="E3615" s="184">
        <v>160</v>
      </c>
      <c r="F3615" s="184">
        <v>160</v>
      </c>
      <c r="G3615" s="185"/>
      <c r="H3615" s="185"/>
      <c r="I3615" s="184">
        <v>38.13</v>
      </c>
      <c r="J3615" s="184">
        <v>198.13</v>
      </c>
      <c r="K3615" s="185">
        <v>0</v>
      </c>
      <c r="L3615" s="185"/>
      <c r="M3615" s="186"/>
      <c r="N3615" s="61" t="s">
        <v>51</v>
      </c>
      <c r="P3615" s="175" t="s">
        <v>7484</v>
      </c>
    </row>
    <row r="3616" spans="1:16" s="61" customFormat="1" ht="17.25">
      <c r="A3616" s="183" t="s">
        <v>7486</v>
      </c>
      <c r="B3616" s="183" t="s">
        <v>7487</v>
      </c>
      <c r="C3616" s="183" t="s">
        <v>7488</v>
      </c>
      <c r="D3616" s="183" t="s">
        <v>7489</v>
      </c>
      <c r="E3616" s="184">
        <v>180</v>
      </c>
      <c r="F3616" s="184">
        <v>135</v>
      </c>
      <c r="G3616" s="185" t="s">
        <v>180</v>
      </c>
      <c r="H3616" s="185" t="s">
        <v>7490</v>
      </c>
      <c r="I3616" s="184">
        <v>56.5</v>
      </c>
      <c r="J3616" s="184">
        <v>191.5</v>
      </c>
      <c r="K3616" s="185">
        <v>5</v>
      </c>
      <c r="L3616" s="185" t="s">
        <v>130</v>
      </c>
      <c r="M3616" s="186" t="s">
        <v>1105</v>
      </c>
      <c r="N3616" s="61" t="s">
        <v>51</v>
      </c>
      <c r="P3616" s="175" t="s">
        <v>7488</v>
      </c>
    </row>
    <row r="3617" spans="1:16" s="61" customFormat="1" ht="17.25">
      <c r="A3617" s="183">
        <v>57328</v>
      </c>
      <c r="B3617" s="183" t="s">
        <v>7491</v>
      </c>
      <c r="C3617" s="183" t="s">
        <v>7413</v>
      </c>
      <c r="D3617" s="183" t="s">
        <v>7414</v>
      </c>
      <c r="E3617" s="184"/>
      <c r="F3617" s="184"/>
      <c r="G3617" s="185"/>
      <c r="H3617" s="185"/>
      <c r="I3617" s="184"/>
      <c r="J3617" s="184"/>
      <c r="K3617" s="185" t="s">
        <v>410</v>
      </c>
      <c r="L3617" s="185"/>
      <c r="M3617" s="186"/>
      <c r="N3617" s="61" t="e">
        <v>#N/A</v>
      </c>
      <c r="P3617" s="175" t="s">
        <v>7413</v>
      </c>
    </row>
    <row r="3618" spans="1:16" s="61" customFormat="1" ht="17.25">
      <c r="A3618" s="183" t="s">
        <v>7492</v>
      </c>
      <c r="B3618" s="183" t="s">
        <v>7493</v>
      </c>
      <c r="C3618" s="183" t="s">
        <v>7494</v>
      </c>
      <c r="D3618" s="183" t="s">
        <v>7495</v>
      </c>
      <c r="E3618" s="184"/>
      <c r="F3618" s="184"/>
      <c r="G3618" s="185"/>
      <c r="H3618" s="185"/>
      <c r="I3618" s="184"/>
      <c r="J3618" s="184"/>
      <c r="K3618" s="185" t="s">
        <v>410</v>
      </c>
      <c r="L3618" s="185"/>
      <c r="M3618" s="186"/>
      <c r="N3618" s="61" t="s">
        <v>410</v>
      </c>
      <c r="P3618" s="175" t="s">
        <v>7494</v>
      </c>
    </row>
    <row r="3619" spans="1:16" s="61" customFormat="1" ht="17.25">
      <c r="A3619" s="183" t="s">
        <v>7496</v>
      </c>
      <c r="B3619" s="183" t="s">
        <v>7497</v>
      </c>
      <c r="C3619" s="183" t="s">
        <v>7498</v>
      </c>
      <c r="D3619" s="183" t="s">
        <v>7499</v>
      </c>
      <c r="E3619" s="184"/>
      <c r="F3619" s="184"/>
      <c r="G3619" s="185"/>
      <c r="H3619" s="185"/>
      <c r="I3619" s="184"/>
      <c r="J3619" s="184"/>
      <c r="K3619" s="185" t="s">
        <v>410</v>
      </c>
      <c r="L3619" s="185"/>
      <c r="M3619" s="186"/>
      <c r="N3619" s="61" t="s">
        <v>410</v>
      </c>
      <c r="P3619" s="175" t="s">
        <v>7498</v>
      </c>
    </row>
    <row r="3620" spans="1:16" s="61" customFormat="1" ht="17.25">
      <c r="A3620" s="183" t="s">
        <v>7500</v>
      </c>
      <c r="B3620" s="183" t="s">
        <v>7501</v>
      </c>
      <c r="C3620" s="183" t="s">
        <v>7498</v>
      </c>
      <c r="D3620" s="183" t="s">
        <v>7499</v>
      </c>
      <c r="E3620" s="184"/>
      <c r="F3620" s="184"/>
      <c r="G3620" s="185"/>
      <c r="H3620" s="185"/>
      <c r="I3620" s="184"/>
      <c r="J3620" s="184"/>
      <c r="K3620" s="185" t="s">
        <v>410</v>
      </c>
      <c r="L3620" s="185"/>
      <c r="M3620" s="186"/>
      <c r="N3620" s="61" t="s">
        <v>410</v>
      </c>
      <c r="P3620" s="175" t="s">
        <v>7498</v>
      </c>
    </row>
    <row r="3621" spans="1:16" s="61" customFormat="1" ht="17.25">
      <c r="A3621" s="183" t="s">
        <v>7502</v>
      </c>
      <c r="B3621" s="183" t="s">
        <v>7503</v>
      </c>
      <c r="C3621" s="183" t="s">
        <v>7494</v>
      </c>
      <c r="D3621" s="183" t="s">
        <v>7495</v>
      </c>
      <c r="E3621" s="184"/>
      <c r="F3621" s="184"/>
      <c r="G3621" s="185"/>
      <c r="H3621" s="185"/>
      <c r="I3621" s="184"/>
      <c r="J3621" s="184"/>
      <c r="K3621" s="185" t="s">
        <v>410</v>
      </c>
      <c r="L3621" s="185"/>
      <c r="M3621" s="186"/>
      <c r="N3621" s="61" t="s">
        <v>410</v>
      </c>
      <c r="P3621" s="175" t="s">
        <v>7494</v>
      </c>
    </row>
    <row r="3622" spans="1:16" s="61" customFormat="1" ht="17.25">
      <c r="A3622" s="191" t="s">
        <v>7504</v>
      </c>
      <c r="B3622" s="183" t="s">
        <v>7505</v>
      </c>
      <c r="C3622" s="183" t="s">
        <v>7498</v>
      </c>
      <c r="D3622" s="183" t="s">
        <v>7499</v>
      </c>
      <c r="E3622" s="184"/>
      <c r="F3622" s="184"/>
      <c r="G3622" s="185"/>
      <c r="H3622" s="185"/>
      <c r="I3622" s="184"/>
      <c r="J3622" s="184"/>
      <c r="K3622" s="185" t="s">
        <v>410</v>
      </c>
      <c r="L3622" s="185"/>
      <c r="M3622" s="186"/>
      <c r="N3622" s="61" t="s">
        <v>410</v>
      </c>
      <c r="P3622" s="175" t="s">
        <v>7498</v>
      </c>
    </row>
    <row r="3623" spans="1:16" s="61" customFormat="1" ht="17.25">
      <c r="A3623" s="183" t="s">
        <v>7506</v>
      </c>
      <c r="B3623" s="183" t="s">
        <v>7507</v>
      </c>
      <c r="C3623" s="183" t="s">
        <v>7508</v>
      </c>
      <c r="D3623" s="183" t="s">
        <v>7509</v>
      </c>
      <c r="E3623" s="184"/>
      <c r="F3623" s="184"/>
      <c r="G3623" s="185"/>
      <c r="H3623" s="185"/>
      <c r="I3623" s="184"/>
      <c r="J3623" s="184"/>
      <c r="K3623" s="185" t="s">
        <v>410</v>
      </c>
      <c r="L3623" s="185"/>
      <c r="M3623" s="186"/>
      <c r="N3623" s="61" t="s">
        <v>410</v>
      </c>
      <c r="P3623" s="175" t="s">
        <v>7508</v>
      </c>
    </row>
    <row r="3624" spans="1:16" s="61" customFormat="1" ht="17.25">
      <c r="A3624" s="183" t="s">
        <v>7510</v>
      </c>
      <c r="B3624" s="183" t="s">
        <v>7511</v>
      </c>
      <c r="C3624" s="183" t="s">
        <v>7508</v>
      </c>
      <c r="D3624" s="183" t="s">
        <v>7509</v>
      </c>
      <c r="E3624" s="184"/>
      <c r="F3624" s="184"/>
      <c r="G3624" s="185"/>
      <c r="H3624" s="185"/>
      <c r="I3624" s="184"/>
      <c r="J3624" s="184"/>
      <c r="K3624" s="185" t="s">
        <v>410</v>
      </c>
      <c r="L3624" s="185"/>
      <c r="M3624" s="186"/>
      <c r="N3624" s="61" t="s">
        <v>410</v>
      </c>
      <c r="P3624" s="175" t="s">
        <v>7508</v>
      </c>
    </row>
    <row r="3625" spans="1:16" s="61" customFormat="1" ht="17.25">
      <c r="A3625" s="183" t="s">
        <v>7512</v>
      </c>
      <c r="B3625" s="183" t="s">
        <v>7513</v>
      </c>
      <c r="C3625" s="183" t="s">
        <v>2974</v>
      </c>
      <c r="D3625" s="183" t="s">
        <v>2975</v>
      </c>
      <c r="E3625" s="184">
        <v>150</v>
      </c>
      <c r="F3625" s="184">
        <v>150</v>
      </c>
      <c r="G3625" s="185"/>
      <c r="H3625" s="185"/>
      <c r="I3625" s="184">
        <v>38.3</v>
      </c>
      <c r="J3625" s="184">
        <v>188.3</v>
      </c>
      <c r="K3625" s="185">
        <v>27</v>
      </c>
      <c r="L3625" s="185"/>
      <c r="M3625" s="186"/>
      <c r="N3625" s="61" t="s">
        <v>51</v>
      </c>
      <c r="P3625" s="175" t="s">
        <v>2974</v>
      </c>
    </row>
    <row r="3626" spans="1:16" s="61" customFormat="1" ht="17.25">
      <c r="A3626" s="183" t="s">
        <v>7514</v>
      </c>
      <c r="B3626" s="183" t="s">
        <v>7513</v>
      </c>
      <c r="C3626" s="183" t="s">
        <v>2974</v>
      </c>
      <c r="D3626" s="183" t="s">
        <v>2975</v>
      </c>
      <c r="E3626" s="184"/>
      <c r="F3626" s="184"/>
      <c r="G3626" s="185"/>
      <c r="H3626" s="185"/>
      <c r="I3626" s="184"/>
      <c r="J3626" s="184"/>
      <c r="K3626" s="185" t="s">
        <v>410</v>
      </c>
      <c r="L3626" s="185"/>
      <c r="M3626" s="186"/>
      <c r="N3626" s="61" t="s">
        <v>410</v>
      </c>
      <c r="P3626" s="175" t="s">
        <v>2974</v>
      </c>
    </row>
    <row r="3627" spans="1:16" s="61" customFormat="1" ht="17.25">
      <c r="A3627" s="183" t="s">
        <v>7515</v>
      </c>
      <c r="B3627" s="183" t="s">
        <v>7513</v>
      </c>
      <c r="C3627" s="183" t="s">
        <v>2974</v>
      </c>
      <c r="D3627" s="183" t="s">
        <v>2975</v>
      </c>
      <c r="E3627" s="184">
        <v>150</v>
      </c>
      <c r="F3627" s="184">
        <v>150</v>
      </c>
      <c r="G3627" s="188"/>
      <c r="H3627" s="185"/>
      <c r="I3627" s="184">
        <v>38.3</v>
      </c>
      <c r="J3627" s="184">
        <v>188.3</v>
      </c>
      <c r="K3627" s="183">
        <v>19</v>
      </c>
      <c r="L3627" s="183"/>
      <c r="M3627" s="186"/>
      <c r="N3627" s="61" t="s">
        <v>51</v>
      </c>
      <c r="P3627" s="175" t="s">
        <v>2974</v>
      </c>
    </row>
    <row r="3628" spans="1:16" s="61" customFormat="1" ht="17.25">
      <c r="A3628" s="183" t="s">
        <v>7516</v>
      </c>
      <c r="B3628" s="183" t="s">
        <v>7513</v>
      </c>
      <c r="C3628" s="183" t="s">
        <v>2974</v>
      </c>
      <c r="D3628" s="183" t="s">
        <v>2975</v>
      </c>
      <c r="E3628" s="184"/>
      <c r="F3628" s="184"/>
      <c r="G3628" s="188"/>
      <c r="H3628" s="185"/>
      <c r="I3628" s="184"/>
      <c r="J3628" s="184"/>
      <c r="K3628" s="185" t="s">
        <v>410</v>
      </c>
      <c r="L3628" s="185"/>
      <c r="M3628" s="186"/>
      <c r="N3628" s="61" t="s">
        <v>410</v>
      </c>
      <c r="P3628" s="175" t="s">
        <v>2974</v>
      </c>
    </row>
    <row r="3629" spans="1:16" s="61" customFormat="1" ht="17.25">
      <c r="A3629" s="183" t="s">
        <v>7517</v>
      </c>
      <c r="B3629" s="183" t="s">
        <v>7513</v>
      </c>
      <c r="C3629" s="183" t="s">
        <v>2974</v>
      </c>
      <c r="D3629" s="183" t="s">
        <v>2975</v>
      </c>
      <c r="E3629" s="184">
        <v>150</v>
      </c>
      <c r="F3629" s="184">
        <v>150</v>
      </c>
      <c r="G3629" s="188"/>
      <c r="H3629" s="185"/>
      <c r="I3629" s="184">
        <v>38.3</v>
      </c>
      <c r="J3629" s="184">
        <v>188.3</v>
      </c>
      <c r="K3629" s="185">
        <v>13</v>
      </c>
      <c r="L3629" s="185"/>
      <c r="M3629" s="186"/>
      <c r="N3629" s="61" t="s">
        <v>51</v>
      </c>
      <c r="P3629" s="175" t="s">
        <v>2974</v>
      </c>
    </row>
    <row r="3630" spans="1:16" s="61" customFormat="1" ht="17.25">
      <c r="A3630" s="183" t="s">
        <v>7518</v>
      </c>
      <c r="B3630" s="183" t="s">
        <v>7519</v>
      </c>
      <c r="C3630" s="183" t="s">
        <v>116</v>
      </c>
      <c r="D3630" s="183" t="s">
        <v>117</v>
      </c>
      <c r="E3630" s="184">
        <v>175</v>
      </c>
      <c r="F3630" s="184">
        <v>148</v>
      </c>
      <c r="G3630" s="188" t="s">
        <v>268</v>
      </c>
      <c r="H3630" s="185"/>
      <c r="I3630" s="184">
        <v>49.24</v>
      </c>
      <c r="J3630" s="184">
        <v>197.24</v>
      </c>
      <c r="K3630" s="185">
        <v>328</v>
      </c>
      <c r="L3630" s="185" t="s">
        <v>76</v>
      </c>
      <c r="M3630" s="186" t="s">
        <v>353</v>
      </c>
      <c r="N3630" s="61" t="s">
        <v>51</v>
      </c>
      <c r="P3630" s="175" t="s">
        <v>116</v>
      </c>
    </row>
    <row r="3631" spans="1:16" s="61" customFormat="1" ht="17.25">
      <c r="A3631" s="183" t="s">
        <v>7520</v>
      </c>
      <c r="B3631" s="183" t="s">
        <v>7521</v>
      </c>
      <c r="C3631" s="183" t="s">
        <v>116</v>
      </c>
      <c r="D3631" s="183" t="s">
        <v>117</v>
      </c>
      <c r="E3631" s="184">
        <v>159</v>
      </c>
      <c r="F3631" s="184">
        <v>137</v>
      </c>
      <c r="G3631" s="188" t="s">
        <v>102</v>
      </c>
      <c r="H3631" s="185"/>
      <c r="I3631" s="184">
        <v>43.99</v>
      </c>
      <c r="J3631" s="184">
        <v>180.99</v>
      </c>
      <c r="K3631" s="183">
        <v>273</v>
      </c>
      <c r="L3631" s="183" t="s">
        <v>76</v>
      </c>
      <c r="M3631" s="186" t="s">
        <v>353</v>
      </c>
      <c r="N3631" s="61" t="s">
        <v>51</v>
      </c>
      <c r="P3631" s="175" t="s">
        <v>116</v>
      </c>
    </row>
    <row r="3632" spans="1:16" s="61" customFormat="1" ht="17.25">
      <c r="A3632" s="183" t="s">
        <v>7522</v>
      </c>
      <c r="B3632" s="183" t="s">
        <v>7523</v>
      </c>
      <c r="C3632" s="183" t="s">
        <v>97</v>
      </c>
      <c r="D3632" s="183" t="s">
        <v>98</v>
      </c>
      <c r="E3632" s="184">
        <v>220</v>
      </c>
      <c r="F3632" s="184">
        <v>220</v>
      </c>
      <c r="G3632" s="188"/>
      <c r="H3632" s="185"/>
      <c r="I3632" s="184">
        <v>83.6</v>
      </c>
      <c r="J3632" s="184">
        <v>303.6</v>
      </c>
      <c r="K3632" s="185">
        <v>0</v>
      </c>
      <c r="L3632" s="185" t="s">
        <v>57</v>
      </c>
      <c r="M3632" s="186" t="s">
        <v>58</v>
      </c>
      <c r="N3632" s="61" t="s">
        <v>51</v>
      </c>
      <c r="P3632" s="175" t="s">
        <v>97</v>
      </c>
    </row>
    <row r="3633" spans="1:16" s="61" customFormat="1" ht="17.25">
      <c r="A3633" s="183" t="s">
        <v>7524</v>
      </c>
      <c r="B3633" s="183" t="s">
        <v>7525</v>
      </c>
      <c r="C3633" s="183" t="s">
        <v>97</v>
      </c>
      <c r="D3633" s="183" t="s">
        <v>98</v>
      </c>
      <c r="E3633" s="184">
        <v>220</v>
      </c>
      <c r="F3633" s="184">
        <v>220</v>
      </c>
      <c r="G3633" s="188"/>
      <c r="H3633" s="185"/>
      <c r="I3633" s="184">
        <v>83.6</v>
      </c>
      <c r="J3633" s="184">
        <v>303.6</v>
      </c>
      <c r="K3633" s="185">
        <v>2</v>
      </c>
      <c r="L3633" s="185" t="s">
        <v>57</v>
      </c>
      <c r="M3633" s="186" t="s">
        <v>422</v>
      </c>
      <c r="N3633" s="61" t="s">
        <v>51</v>
      </c>
      <c r="P3633" s="175" t="s">
        <v>97</v>
      </c>
    </row>
    <row r="3634" spans="1:16" s="61" customFormat="1" ht="17.25">
      <c r="A3634" s="183" t="s">
        <v>7526</v>
      </c>
      <c r="B3634" s="183" t="s">
        <v>7527</v>
      </c>
      <c r="C3634" s="183" t="s">
        <v>97</v>
      </c>
      <c r="D3634" s="183" t="s">
        <v>98</v>
      </c>
      <c r="E3634" s="184">
        <v>220</v>
      </c>
      <c r="F3634" s="184">
        <v>220</v>
      </c>
      <c r="G3634" s="185"/>
      <c r="H3634" s="185"/>
      <c r="I3634" s="184">
        <v>83.6</v>
      </c>
      <c r="J3634" s="184">
        <v>303.6</v>
      </c>
      <c r="K3634" s="185">
        <v>34</v>
      </c>
      <c r="L3634" s="185" t="s">
        <v>76</v>
      </c>
      <c r="M3634" s="186" t="s">
        <v>422</v>
      </c>
      <c r="N3634" s="61" t="s">
        <v>51</v>
      </c>
      <c r="P3634" s="175" t="s">
        <v>97</v>
      </c>
    </row>
    <row r="3635" spans="1:16" s="61" customFormat="1" ht="17.25">
      <c r="A3635" s="183" t="s">
        <v>7528</v>
      </c>
      <c r="B3635" s="183" t="s">
        <v>7529</v>
      </c>
      <c r="C3635" s="183" t="s">
        <v>97</v>
      </c>
      <c r="D3635" s="183" t="s">
        <v>98</v>
      </c>
      <c r="E3635" s="184">
        <v>160</v>
      </c>
      <c r="F3635" s="184">
        <v>150</v>
      </c>
      <c r="G3635" s="185" t="s">
        <v>126</v>
      </c>
      <c r="H3635" s="185"/>
      <c r="I3635" s="184">
        <v>84.76</v>
      </c>
      <c r="J3635" s="184">
        <v>234.76</v>
      </c>
      <c r="K3635" s="185">
        <v>25</v>
      </c>
      <c r="L3635" s="185"/>
      <c r="M3635" s="186"/>
      <c r="N3635" s="61" t="s">
        <v>51</v>
      </c>
      <c r="P3635" s="175" t="s">
        <v>97</v>
      </c>
    </row>
    <row r="3636" spans="1:16" s="61" customFormat="1" ht="17.25">
      <c r="A3636" s="183" t="s">
        <v>7530</v>
      </c>
      <c r="B3636" s="183" t="s">
        <v>7531</v>
      </c>
      <c r="C3636" s="183" t="s">
        <v>97</v>
      </c>
      <c r="D3636" s="183" t="s">
        <v>98</v>
      </c>
      <c r="E3636" s="184">
        <v>150</v>
      </c>
      <c r="F3636" s="184">
        <v>140</v>
      </c>
      <c r="G3636" s="185" t="s">
        <v>126</v>
      </c>
      <c r="H3636" s="185"/>
      <c r="I3636" s="184">
        <v>90.75</v>
      </c>
      <c r="J3636" s="184">
        <v>230.75</v>
      </c>
      <c r="K3636" s="185">
        <v>32</v>
      </c>
      <c r="L3636" s="185"/>
      <c r="M3636" s="186"/>
      <c r="N3636" s="61" t="s">
        <v>51</v>
      </c>
      <c r="P3636" s="175" t="s">
        <v>97</v>
      </c>
    </row>
    <row r="3637" spans="1:16" s="61" customFormat="1" ht="17.25">
      <c r="A3637" s="183" t="s">
        <v>7532</v>
      </c>
      <c r="B3637" s="183" t="s">
        <v>7533</v>
      </c>
      <c r="C3637" s="183" t="s">
        <v>2576</v>
      </c>
      <c r="D3637" s="183" t="s">
        <v>2577</v>
      </c>
      <c r="E3637" s="184">
        <v>209.9</v>
      </c>
      <c r="F3637" s="184">
        <v>209.9</v>
      </c>
      <c r="G3637" s="188"/>
      <c r="H3637" s="183"/>
      <c r="I3637" s="184">
        <v>143.06</v>
      </c>
      <c r="J3637" s="184">
        <v>352.96</v>
      </c>
      <c r="K3637" s="185">
        <v>26</v>
      </c>
      <c r="L3637" s="185"/>
      <c r="M3637" s="186"/>
      <c r="N3637" s="61" t="s">
        <v>51</v>
      </c>
      <c r="P3637" s="175" t="s">
        <v>2576</v>
      </c>
    </row>
    <row r="3638" spans="1:16" s="61" customFormat="1" ht="17.25">
      <c r="A3638" s="183" t="s">
        <v>7534</v>
      </c>
      <c r="B3638" s="183" t="s">
        <v>7535</v>
      </c>
      <c r="C3638" s="183" t="s">
        <v>73</v>
      </c>
      <c r="D3638" s="183" t="s">
        <v>74</v>
      </c>
      <c r="E3638" s="184">
        <v>250</v>
      </c>
      <c r="F3638" s="184">
        <v>250</v>
      </c>
      <c r="G3638" s="185"/>
      <c r="H3638" s="185"/>
      <c r="I3638" s="184">
        <v>40.49</v>
      </c>
      <c r="J3638" s="184">
        <v>290.49</v>
      </c>
      <c r="K3638" s="185">
        <v>24</v>
      </c>
      <c r="L3638" s="185"/>
      <c r="M3638" s="186"/>
      <c r="N3638" s="61" t="s">
        <v>51</v>
      </c>
      <c r="P3638" s="175" t="s">
        <v>73</v>
      </c>
    </row>
    <row r="3639" spans="1:16" s="61" customFormat="1" ht="17.25">
      <c r="A3639" s="183" t="s">
        <v>7536</v>
      </c>
      <c r="B3639" s="183" t="s">
        <v>7537</v>
      </c>
      <c r="C3639" s="183" t="s">
        <v>73</v>
      </c>
      <c r="D3639" s="183" t="s">
        <v>74</v>
      </c>
      <c r="E3639" s="184">
        <v>250</v>
      </c>
      <c r="F3639" s="184">
        <v>250</v>
      </c>
      <c r="G3639" s="188"/>
      <c r="H3639" s="185"/>
      <c r="I3639" s="184">
        <v>40.49</v>
      </c>
      <c r="J3639" s="184">
        <v>290.49</v>
      </c>
      <c r="K3639" s="185">
        <v>95</v>
      </c>
      <c r="L3639" s="185"/>
      <c r="M3639" s="186"/>
      <c r="N3639" s="61" t="s">
        <v>51</v>
      </c>
      <c r="P3639" s="175" t="s">
        <v>73</v>
      </c>
    </row>
    <row r="3640" spans="1:16" s="61" customFormat="1" ht="17.25">
      <c r="A3640" s="183" t="s">
        <v>7538</v>
      </c>
      <c r="B3640" s="183" t="s">
        <v>7539</v>
      </c>
      <c r="C3640" s="183" t="s">
        <v>73</v>
      </c>
      <c r="D3640" s="183" t="s">
        <v>74</v>
      </c>
      <c r="E3640" s="184">
        <v>250</v>
      </c>
      <c r="F3640" s="184">
        <v>250</v>
      </c>
      <c r="G3640" s="185"/>
      <c r="H3640" s="185"/>
      <c r="I3640" s="184">
        <v>40.49</v>
      </c>
      <c r="J3640" s="184">
        <v>290.49</v>
      </c>
      <c r="K3640" s="185">
        <v>88</v>
      </c>
      <c r="L3640" s="185"/>
      <c r="M3640" s="186"/>
      <c r="N3640" s="61" t="s">
        <v>51</v>
      </c>
      <c r="P3640" s="175" t="s">
        <v>73</v>
      </c>
    </row>
    <row r="3641" spans="1:16" s="61" customFormat="1" ht="17.25">
      <c r="A3641" s="183" t="s">
        <v>7540</v>
      </c>
      <c r="B3641" s="183" t="s">
        <v>7541</v>
      </c>
      <c r="C3641" s="183" t="s">
        <v>73</v>
      </c>
      <c r="D3641" s="183" t="s">
        <v>74</v>
      </c>
      <c r="E3641" s="184">
        <v>220</v>
      </c>
      <c r="F3641" s="184">
        <v>220</v>
      </c>
      <c r="G3641" s="185"/>
      <c r="H3641" s="185"/>
      <c r="I3641" s="184">
        <v>38.37</v>
      </c>
      <c r="J3641" s="184">
        <v>258.37</v>
      </c>
      <c r="K3641" s="185">
        <v>40</v>
      </c>
      <c r="L3641" s="185"/>
      <c r="M3641" s="186"/>
      <c r="N3641" s="61" t="s">
        <v>51</v>
      </c>
      <c r="P3641" s="175" t="s">
        <v>73</v>
      </c>
    </row>
    <row r="3642" spans="1:16" s="61" customFormat="1" ht="17.25">
      <c r="A3642" s="183" t="s">
        <v>7542</v>
      </c>
      <c r="B3642" s="183" t="s">
        <v>7543</v>
      </c>
      <c r="C3642" s="183" t="s">
        <v>73</v>
      </c>
      <c r="D3642" s="183" t="s">
        <v>74</v>
      </c>
      <c r="E3642" s="184">
        <v>220</v>
      </c>
      <c r="F3642" s="184">
        <v>220</v>
      </c>
      <c r="G3642" s="185"/>
      <c r="H3642" s="185"/>
      <c r="I3642" s="184">
        <v>38.37</v>
      </c>
      <c r="J3642" s="184">
        <v>258.37</v>
      </c>
      <c r="K3642" s="185">
        <v>156</v>
      </c>
      <c r="L3642" s="185"/>
      <c r="M3642" s="186"/>
      <c r="N3642" s="61" t="s">
        <v>51</v>
      </c>
      <c r="P3642" s="175" t="s">
        <v>73</v>
      </c>
    </row>
    <row r="3643" spans="1:16" s="61" customFormat="1" ht="17.25">
      <c r="A3643" s="183" t="s">
        <v>7544</v>
      </c>
      <c r="B3643" s="183" t="s">
        <v>7545</v>
      </c>
      <c r="C3643" s="183" t="s">
        <v>73</v>
      </c>
      <c r="D3643" s="183" t="s">
        <v>74</v>
      </c>
      <c r="E3643" s="184">
        <v>220</v>
      </c>
      <c r="F3643" s="184">
        <v>220</v>
      </c>
      <c r="G3643" s="185"/>
      <c r="H3643" s="185"/>
      <c r="I3643" s="184">
        <v>38.37</v>
      </c>
      <c r="J3643" s="184">
        <v>258.37</v>
      </c>
      <c r="K3643" s="185">
        <v>48</v>
      </c>
      <c r="L3643" s="185"/>
      <c r="M3643" s="186"/>
      <c r="N3643" s="61" t="s">
        <v>51</v>
      </c>
      <c r="P3643" s="175" t="s">
        <v>73</v>
      </c>
    </row>
    <row r="3644" spans="1:16" s="61" customFormat="1" ht="17.25">
      <c r="A3644" s="183" t="s">
        <v>7546</v>
      </c>
      <c r="B3644" s="183" t="s">
        <v>7547</v>
      </c>
      <c r="C3644" s="183" t="s">
        <v>116</v>
      </c>
      <c r="D3644" s="183" t="s">
        <v>117</v>
      </c>
      <c r="E3644" s="184"/>
      <c r="F3644" s="184"/>
      <c r="G3644" s="185"/>
      <c r="H3644" s="185"/>
      <c r="I3644" s="184"/>
      <c r="J3644" s="184"/>
      <c r="K3644" s="185" t="s">
        <v>410</v>
      </c>
      <c r="L3644" s="185"/>
      <c r="M3644" s="186"/>
      <c r="N3644" s="61" t="s">
        <v>410</v>
      </c>
      <c r="P3644" s="175" t="s">
        <v>116</v>
      </c>
    </row>
    <row r="3645" spans="1:16" s="61" customFormat="1" ht="17.25">
      <c r="A3645" s="183" t="s">
        <v>7548</v>
      </c>
      <c r="B3645" s="183" t="s">
        <v>7549</v>
      </c>
      <c r="C3645" s="183" t="s">
        <v>116</v>
      </c>
      <c r="D3645" s="183" t="s">
        <v>117</v>
      </c>
      <c r="E3645" s="184"/>
      <c r="F3645" s="184"/>
      <c r="G3645" s="185"/>
      <c r="H3645" s="185"/>
      <c r="I3645" s="184"/>
      <c r="J3645" s="184"/>
      <c r="K3645" s="185" t="s">
        <v>410</v>
      </c>
      <c r="L3645" s="185"/>
      <c r="M3645" s="186"/>
      <c r="N3645" s="61" t="s">
        <v>410</v>
      </c>
      <c r="P3645" s="175" t="s">
        <v>116</v>
      </c>
    </row>
    <row r="3646" spans="1:16" s="61" customFormat="1" ht="17.25">
      <c r="A3646" s="183" t="s">
        <v>7550</v>
      </c>
      <c r="B3646" s="183" t="s">
        <v>7551</v>
      </c>
      <c r="C3646" s="183" t="s">
        <v>2576</v>
      </c>
      <c r="D3646" s="183" t="s">
        <v>2577</v>
      </c>
      <c r="E3646" s="184"/>
      <c r="F3646" s="184"/>
      <c r="G3646" s="185"/>
      <c r="H3646" s="185"/>
      <c r="I3646" s="184"/>
      <c r="J3646" s="184"/>
      <c r="K3646" s="185" t="s">
        <v>410</v>
      </c>
      <c r="L3646" s="185"/>
      <c r="M3646" s="186"/>
      <c r="N3646" s="61" t="s">
        <v>410</v>
      </c>
      <c r="P3646" s="175" t="s">
        <v>2576</v>
      </c>
    </row>
    <row r="3647" spans="1:16" s="61" customFormat="1" ht="17.25">
      <c r="A3647" s="183" t="s">
        <v>7552</v>
      </c>
      <c r="B3647" s="183" t="s">
        <v>7553</v>
      </c>
      <c r="C3647" s="183" t="s">
        <v>2576</v>
      </c>
      <c r="D3647" s="183" t="s">
        <v>2577</v>
      </c>
      <c r="E3647" s="184"/>
      <c r="F3647" s="184"/>
      <c r="G3647" s="185"/>
      <c r="H3647" s="185"/>
      <c r="I3647" s="184"/>
      <c r="J3647" s="184"/>
      <c r="K3647" s="185" t="s">
        <v>410</v>
      </c>
      <c r="L3647" s="185"/>
      <c r="M3647" s="186"/>
      <c r="N3647" s="61" t="s">
        <v>410</v>
      </c>
      <c r="P3647" s="175" t="s">
        <v>2576</v>
      </c>
    </row>
    <row r="3648" spans="1:16" s="61" customFormat="1" ht="17.25">
      <c r="A3648" s="183" t="s">
        <v>7554</v>
      </c>
      <c r="B3648" s="183" t="s">
        <v>7555</v>
      </c>
      <c r="C3648" s="183" t="s">
        <v>2576</v>
      </c>
      <c r="D3648" s="183" t="s">
        <v>2577</v>
      </c>
      <c r="E3648" s="184"/>
      <c r="F3648" s="184"/>
      <c r="G3648" s="185"/>
      <c r="H3648" s="185"/>
      <c r="I3648" s="184"/>
      <c r="J3648" s="184"/>
      <c r="K3648" s="185" t="s">
        <v>410</v>
      </c>
      <c r="L3648" s="185"/>
      <c r="M3648" s="186"/>
      <c r="N3648" s="61" t="s">
        <v>410</v>
      </c>
      <c r="P3648" s="175" t="s">
        <v>2576</v>
      </c>
    </row>
    <row r="3649" spans="1:16" s="61" customFormat="1" ht="17.25">
      <c r="A3649" s="183" t="s">
        <v>7556</v>
      </c>
      <c r="B3649" s="183" t="s">
        <v>7557</v>
      </c>
      <c r="C3649" s="183" t="s">
        <v>2576</v>
      </c>
      <c r="D3649" s="183" t="s">
        <v>2577</v>
      </c>
      <c r="E3649" s="184">
        <v>200.99</v>
      </c>
      <c r="F3649" s="184">
        <v>200.99</v>
      </c>
      <c r="G3649" s="185"/>
      <c r="H3649" s="185"/>
      <c r="I3649" s="184">
        <v>91.36</v>
      </c>
      <c r="J3649" s="184">
        <v>292.35</v>
      </c>
      <c r="K3649" s="185">
        <v>100</v>
      </c>
      <c r="L3649" s="185" t="s">
        <v>76</v>
      </c>
      <c r="M3649" s="186" t="s">
        <v>217</v>
      </c>
      <c r="N3649" s="61" t="s">
        <v>51</v>
      </c>
      <c r="P3649" s="175" t="s">
        <v>2576</v>
      </c>
    </row>
    <row r="3650" spans="1:16" s="61" customFormat="1" ht="17.25">
      <c r="A3650" s="183" t="s">
        <v>7558</v>
      </c>
      <c r="B3650" s="183" t="s">
        <v>7559</v>
      </c>
      <c r="C3650" s="183" t="s">
        <v>2090</v>
      </c>
      <c r="D3650" s="183" t="s">
        <v>2091</v>
      </c>
      <c r="E3650" s="184">
        <v>299</v>
      </c>
      <c r="F3650" s="184">
        <v>215</v>
      </c>
      <c r="G3650" s="185" t="s">
        <v>329</v>
      </c>
      <c r="H3650" s="185"/>
      <c r="I3650" s="184">
        <v>103.2</v>
      </c>
      <c r="J3650" s="184">
        <v>318.2</v>
      </c>
      <c r="K3650" s="185">
        <v>0</v>
      </c>
      <c r="L3650" s="185"/>
      <c r="M3650" s="186"/>
      <c r="N3650" s="61" t="s">
        <v>51</v>
      </c>
      <c r="P3650" s="175" t="s">
        <v>2090</v>
      </c>
    </row>
    <row r="3651" spans="1:16" s="61" customFormat="1" ht="17.25">
      <c r="A3651" s="183" t="s">
        <v>7560</v>
      </c>
      <c r="B3651" s="183" t="s">
        <v>7561</v>
      </c>
      <c r="C3651" s="183" t="s">
        <v>2090</v>
      </c>
      <c r="D3651" s="183" t="s">
        <v>2091</v>
      </c>
      <c r="E3651" s="184"/>
      <c r="F3651" s="184"/>
      <c r="G3651" s="185"/>
      <c r="H3651" s="185"/>
      <c r="I3651" s="184"/>
      <c r="J3651" s="184"/>
      <c r="K3651" s="185" t="s">
        <v>410</v>
      </c>
      <c r="L3651" s="185"/>
      <c r="M3651" s="186"/>
      <c r="N3651" s="61" t="s">
        <v>410</v>
      </c>
      <c r="P3651" s="175" t="s">
        <v>2090</v>
      </c>
    </row>
    <row r="3652" spans="1:16" s="61" customFormat="1" ht="17.25">
      <c r="A3652" s="183" t="s">
        <v>7562</v>
      </c>
      <c r="B3652" s="183" t="s">
        <v>7563</v>
      </c>
      <c r="C3652" s="183" t="s">
        <v>647</v>
      </c>
      <c r="D3652" s="183" t="s">
        <v>648</v>
      </c>
      <c r="E3652" s="184">
        <v>279</v>
      </c>
      <c r="F3652" s="184">
        <v>235</v>
      </c>
      <c r="G3652" s="185" t="s">
        <v>268</v>
      </c>
      <c r="H3652" s="185"/>
      <c r="I3652" s="184">
        <v>102.43</v>
      </c>
      <c r="J3652" s="184">
        <v>337.43</v>
      </c>
      <c r="K3652" s="185">
        <v>1</v>
      </c>
      <c r="L3652" s="185"/>
      <c r="M3652" s="186"/>
      <c r="N3652" s="61" t="s">
        <v>51</v>
      </c>
      <c r="P3652" s="175" t="s">
        <v>647</v>
      </c>
    </row>
    <row r="3653" spans="1:16" s="61" customFormat="1" ht="17.25">
      <c r="A3653" s="183" t="s">
        <v>7564</v>
      </c>
      <c r="B3653" s="183" t="s">
        <v>7565</v>
      </c>
      <c r="C3653" s="183" t="s">
        <v>2090</v>
      </c>
      <c r="D3653" s="183" t="s">
        <v>2091</v>
      </c>
      <c r="E3653" s="184"/>
      <c r="F3653" s="184"/>
      <c r="G3653" s="185"/>
      <c r="H3653" s="185"/>
      <c r="I3653" s="184"/>
      <c r="J3653" s="184"/>
      <c r="K3653" s="185" t="s">
        <v>410</v>
      </c>
      <c r="L3653" s="185"/>
      <c r="M3653" s="186"/>
      <c r="N3653" s="61" t="s">
        <v>410</v>
      </c>
      <c r="P3653" s="175" t="s">
        <v>2090</v>
      </c>
    </row>
    <row r="3654" spans="1:16" s="61" customFormat="1" ht="17.25">
      <c r="A3654" s="183" t="s">
        <v>7566</v>
      </c>
      <c r="B3654" s="183" t="s">
        <v>7567</v>
      </c>
      <c r="C3654" s="183" t="s">
        <v>2090</v>
      </c>
      <c r="D3654" s="183" t="s">
        <v>2091</v>
      </c>
      <c r="E3654" s="184"/>
      <c r="F3654" s="184"/>
      <c r="G3654" s="185"/>
      <c r="H3654" s="185"/>
      <c r="I3654" s="184"/>
      <c r="J3654" s="184"/>
      <c r="K3654" s="185" t="s">
        <v>410</v>
      </c>
      <c r="L3654" s="185"/>
      <c r="M3654" s="186"/>
      <c r="N3654" s="61" t="s">
        <v>410</v>
      </c>
      <c r="P3654" s="175" t="s">
        <v>2090</v>
      </c>
    </row>
    <row r="3655" spans="1:16" s="61" customFormat="1" ht="17.25">
      <c r="A3655" s="183" t="s">
        <v>7568</v>
      </c>
      <c r="B3655" s="183" t="s">
        <v>7569</v>
      </c>
      <c r="C3655" s="183" t="s">
        <v>6177</v>
      </c>
      <c r="D3655" s="183" t="s">
        <v>6178</v>
      </c>
      <c r="E3655" s="184">
        <v>282</v>
      </c>
      <c r="F3655" s="184">
        <v>282</v>
      </c>
      <c r="G3655" s="185"/>
      <c r="H3655" s="185"/>
      <c r="I3655" s="184">
        <v>104.05</v>
      </c>
      <c r="J3655" s="184">
        <v>386.05</v>
      </c>
      <c r="K3655" s="185">
        <v>18</v>
      </c>
      <c r="L3655" s="185" t="s">
        <v>76</v>
      </c>
      <c r="M3655" s="186" t="s">
        <v>1611</v>
      </c>
      <c r="N3655" s="61" t="s">
        <v>51</v>
      </c>
      <c r="P3655" s="175" t="s">
        <v>6177</v>
      </c>
    </row>
    <row r="3656" spans="1:16" s="61" customFormat="1" ht="17.25">
      <c r="A3656" s="191" t="s">
        <v>7570</v>
      </c>
      <c r="B3656" s="183" t="s">
        <v>7571</v>
      </c>
      <c r="C3656" s="183" t="s">
        <v>6177</v>
      </c>
      <c r="D3656" s="183" t="s">
        <v>6178</v>
      </c>
      <c r="E3656" s="184">
        <v>410</v>
      </c>
      <c r="F3656" s="184">
        <v>410</v>
      </c>
      <c r="G3656" s="185"/>
      <c r="H3656" s="185"/>
      <c r="I3656" s="184">
        <v>129.82</v>
      </c>
      <c r="J3656" s="184">
        <v>539.82</v>
      </c>
      <c r="K3656" s="185">
        <v>18</v>
      </c>
      <c r="L3656" s="185" t="s">
        <v>76</v>
      </c>
      <c r="M3656" s="186" t="s">
        <v>1611</v>
      </c>
      <c r="N3656" s="61" t="s">
        <v>51</v>
      </c>
      <c r="P3656" s="175" t="s">
        <v>6177</v>
      </c>
    </row>
    <row r="3657" spans="1:16" s="61" customFormat="1" ht="17.25">
      <c r="A3657" s="183" t="s">
        <v>7572</v>
      </c>
      <c r="B3657" s="183" t="s">
        <v>7573</v>
      </c>
      <c r="C3657" s="183" t="s">
        <v>647</v>
      </c>
      <c r="D3657" s="183" t="s">
        <v>648</v>
      </c>
      <c r="E3657" s="184"/>
      <c r="F3657" s="184"/>
      <c r="G3657" s="185"/>
      <c r="H3657" s="185"/>
      <c r="I3657" s="184"/>
      <c r="J3657" s="184"/>
      <c r="K3657" s="185" t="s">
        <v>410</v>
      </c>
      <c r="L3657" s="185"/>
      <c r="M3657" s="186"/>
      <c r="N3657" s="61" t="s">
        <v>410</v>
      </c>
      <c r="P3657" s="175" t="s">
        <v>647</v>
      </c>
    </row>
    <row r="3658" spans="1:16" s="61" customFormat="1" ht="17.25">
      <c r="A3658" s="183" t="s">
        <v>7574</v>
      </c>
      <c r="B3658" s="183" t="s">
        <v>7575</v>
      </c>
      <c r="C3658" s="183" t="s">
        <v>6177</v>
      </c>
      <c r="D3658" s="183" t="s">
        <v>6178</v>
      </c>
      <c r="E3658" s="184"/>
      <c r="F3658" s="184"/>
      <c r="G3658" s="185"/>
      <c r="H3658" s="185"/>
      <c r="I3658" s="184"/>
      <c r="J3658" s="184"/>
      <c r="K3658" s="185" t="s">
        <v>410</v>
      </c>
      <c r="L3658" s="185"/>
      <c r="M3658" s="186"/>
      <c r="N3658" s="61" t="s">
        <v>410</v>
      </c>
      <c r="P3658" s="175" t="s">
        <v>6177</v>
      </c>
    </row>
    <row r="3659" spans="1:16" s="61" customFormat="1" ht="17.25">
      <c r="A3659" s="183" t="s">
        <v>7576</v>
      </c>
      <c r="B3659" s="183" t="s">
        <v>7575</v>
      </c>
      <c r="C3659" s="183" t="s">
        <v>6177</v>
      </c>
      <c r="D3659" s="183" t="s">
        <v>6178</v>
      </c>
      <c r="E3659" s="184"/>
      <c r="F3659" s="184"/>
      <c r="G3659" s="185"/>
      <c r="H3659" s="185"/>
      <c r="I3659" s="184"/>
      <c r="J3659" s="184"/>
      <c r="K3659" s="185" t="s">
        <v>410</v>
      </c>
      <c r="L3659" s="185"/>
      <c r="M3659" s="186"/>
      <c r="N3659" s="61" t="s">
        <v>410</v>
      </c>
      <c r="P3659" s="175" t="s">
        <v>6177</v>
      </c>
    </row>
    <row r="3660" spans="1:16" s="61" customFormat="1" ht="17.25">
      <c r="A3660" s="183" t="s">
        <v>7577</v>
      </c>
      <c r="B3660" s="183" t="s">
        <v>7578</v>
      </c>
      <c r="C3660" s="183" t="s">
        <v>6177</v>
      </c>
      <c r="D3660" s="183" t="s">
        <v>6178</v>
      </c>
      <c r="E3660" s="184"/>
      <c r="F3660" s="184"/>
      <c r="G3660" s="185"/>
      <c r="H3660" s="185"/>
      <c r="I3660" s="184"/>
      <c r="J3660" s="184"/>
      <c r="K3660" s="185" t="s">
        <v>410</v>
      </c>
      <c r="L3660" s="185"/>
      <c r="M3660" s="186"/>
      <c r="N3660" s="61" t="s">
        <v>410</v>
      </c>
      <c r="P3660" s="175" t="s">
        <v>6177</v>
      </c>
    </row>
    <row r="3661" spans="1:16" s="61" customFormat="1" ht="17.25">
      <c r="A3661" s="183" t="s">
        <v>7579</v>
      </c>
      <c r="B3661" s="183" t="s">
        <v>7578</v>
      </c>
      <c r="C3661" s="183" t="s">
        <v>6177</v>
      </c>
      <c r="D3661" s="183" t="s">
        <v>6178</v>
      </c>
      <c r="E3661" s="184"/>
      <c r="F3661" s="184"/>
      <c r="G3661" s="185"/>
      <c r="H3661" s="185"/>
      <c r="I3661" s="184"/>
      <c r="J3661" s="184"/>
      <c r="K3661" s="185" t="s">
        <v>410</v>
      </c>
      <c r="L3661" s="185"/>
      <c r="M3661" s="186"/>
      <c r="N3661" s="61" t="s">
        <v>410</v>
      </c>
      <c r="P3661" s="175" t="s">
        <v>6177</v>
      </c>
    </row>
    <row r="3662" spans="1:16" s="61" customFormat="1" ht="17.25">
      <c r="A3662" s="183" t="s">
        <v>7580</v>
      </c>
      <c r="B3662" s="183" t="s">
        <v>7581</v>
      </c>
      <c r="C3662" s="183" t="s">
        <v>116</v>
      </c>
      <c r="D3662" s="183" t="s">
        <v>117</v>
      </c>
      <c r="E3662" s="184"/>
      <c r="F3662" s="184"/>
      <c r="G3662" s="185"/>
      <c r="H3662" s="185"/>
      <c r="I3662" s="184"/>
      <c r="J3662" s="184"/>
      <c r="K3662" s="185" t="s">
        <v>410</v>
      </c>
      <c r="L3662" s="185"/>
      <c r="M3662" s="186"/>
      <c r="N3662" s="61" t="s">
        <v>410</v>
      </c>
      <c r="P3662" s="175" t="s">
        <v>116</v>
      </c>
    </row>
    <row r="3663" spans="1:16" s="61" customFormat="1" ht="17.25">
      <c r="A3663" s="183" t="s">
        <v>7582</v>
      </c>
      <c r="B3663" s="183" t="s">
        <v>7583</v>
      </c>
      <c r="C3663" s="183" t="s">
        <v>116</v>
      </c>
      <c r="D3663" s="183" t="s">
        <v>117</v>
      </c>
      <c r="E3663" s="184"/>
      <c r="F3663" s="184"/>
      <c r="G3663" s="185"/>
      <c r="H3663" s="185"/>
      <c r="I3663" s="184"/>
      <c r="J3663" s="184"/>
      <c r="K3663" s="185" t="s">
        <v>410</v>
      </c>
      <c r="L3663" s="185"/>
      <c r="M3663" s="186"/>
      <c r="N3663" s="61" t="s">
        <v>410</v>
      </c>
      <c r="P3663" s="175" t="s">
        <v>116</v>
      </c>
    </row>
    <row r="3664" spans="1:16" s="61" customFormat="1" ht="17.25">
      <c r="A3664" s="183" t="s">
        <v>7584</v>
      </c>
      <c r="B3664" s="183" t="s">
        <v>7585</v>
      </c>
      <c r="C3664" s="183" t="s">
        <v>116</v>
      </c>
      <c r="D3664" s="183" t="s">
        <v>117</v>
      </c>
      <c r="E3664" s="184">
        <v>89</v>
      </c>
      <c r="F3664" s="184">
        <v>70</v>
      </c>
      <c r="G3664" s="185" t="s">
        <v>214</v>
      </c>
      <c r="H3664" s="185"/>
      <c r="I3664" s="184">
        <v>22.27</v>
      </c>
      <c r="J3664" s="184">
        <v>90.96</v>
      </c>
      <c r="K3664" s="185">
        <v>92</v>
      </c>
      <c r="L3664" s="185"/>
      <c r="M3664" s="186"/>
      <c r="N3664" s="61" t="s">
        <v>51</v>
      </c>
      <c r="P3664" s="175" t="s">
        <v>116</v>
      </c>
    </row>
    <row r="3665" spans="1:16" s="61" customFormat="1" ht="17.25">
      <c r="A3665" s="183" t="s">
        <v>7586</v>
      </c>
      <c r="B3665" s="183" t="s">
        <v>7587</v>
      </c>
      <c r="C3665" s="183" t="s">
        <v>116</v>
      </c>
      <c r="D3665" s="183" t="s">
        <v>117</v>
      </c>
      <c r="E3665" s="184"/>
      <c r="F3665" s="184"/>
      <c r="G3665" s="185"/>
      <c r="H3665" s="185"/>
      <c r="I3665" s="184"/>
      <c r="J3665" s="184"/>
      <c r="K3665" s="185" t="s">
        <v>410</v>
      </c>
      <c r="L3665" s="185"/>
      <c r="M3665" s="186"/>
      <c r="N3665" s="61" t="s">
        <v>410</v>
      </c>
      <c r="P3665" s="175" t="s">
        <v>116</v>
      </c>
    </row>
    <row r="3666" spans="1:16" s="61" customFormat="1" ht="17.25">
      <c r="A3666" s="183" t="s">
        <v>7588</v>
      </c>
      <c r="B3666" s="183" t="s">
        <v>7589</v>
      </c>
      <c r="C3666" s="183" t="s">
        <v>2576</v>
      </c>
      <c r="D3666" s="183" t="s">
        <v>2577</v>
      </c>
      <c r="E3666" s="184">
        <v>185</v>
      </c>
      <c r="F3666" s="184">
        <v>99.9</v>
      </c>
      <c r="G3666" s="185" t="s">
        <v>291</v>
      </c>
      <c r="H3666" s="185" t="s">
        <v>5462</v>
      </c>
      <c r="I3666" s="184">
        <v>82.76</v>
      </c>
      <c r="J3666" s="184">
        <v>182.66</v>
      </c>
      <c r="K3666" s="185">
        <v>102</v>
      </c>
      <c r="L3666" s="185"/>
      <c r="M3666" s="186"/>
      <c r="N3666" s="61" t="s">
        <v>51</v>
      </c>
      <c r="P3666" s="175" t="s">
        <v>2576</v>
      </c>
    </row>
    <row r="3667" spans="1:16" s="61" customFormat="1" ht="17.25">
      <c r="A3667" s="183" t="s">
        <v>7590</v>
      </c>
      <c r="B3667" s="183" t="s">
        <v>7591</v>
      </c>
      <c r="C3667" s="183" t="s">
        <v>2576</v>
      </c>
      <c r="D3667" s="183" t="s">
        <v>2577</v>
      </c>
      <c r="E3667" s="184">
        <v>169.9</v>
      </c>
      <c r="F3667" s="184">
        <v>100.24</v>
      </c>
      <c r="G3667" s="185" t="s">
        <v>1779</v>
      </c>
      <c r="H3667" s="185" t="s">
        <v>5462</v>
      </c>
      <c r="I3667" s="184">
        <v>83.26</v>
      </c>
      <c r="J3667" s="184">
        <v>183.5</v>
      </c>
      <c r="K3667" s="185">
        <v>51</v>
      </c>
      <c r="L3667" s="185"/>
      <c r="M3667" s="186"/>
      <c r="N3667" s="61" t="s">
        <v>51</v>
      </c>
      <c r="P3667" s="175" t="s">
        <v>2576</v>
      </c>
    </row>
    <row r="3668" spans="1:16" s="61" customFormat="1" ht="17.25">
      <c r="A3668" s="183" t="s">
        <v>7592</v>
      </c>
      <c r="B3668" s="183" t="s">
        <v>7593</v>
      </c>
      <c r="C3668" s="183" t="s">
        <v>2576</v>
      </c>
      <c r="D3668" s="183" t="s">
        <v>2577</v>
      </c>
      <c r="E3668" s="184">
        <v>169.9</v>
      </c>
      <c r="F3668" s="184">
        <v>100.24</v>
      </c>
      <c r="G3668" s="185" t="s">
        <v>1779</v>
      </c>
      <c r="H3668" s="185" t="s">
        <v>5462</v>
      </c>
      <c r="I3668" s="184">
        <v>84.04</v>
      </c>
      <c r="J3668" s="184">
        <v>184.28</v>
      </c>
      <c r="K3668" s="185">
        <v>22</v>
      </c>
      <c r="L3668" s="185"/>
      <c r="M3668" s="186"/>
      <c r="N3668" s="61" t="s">
        <v>51</v>
      </c>
      <c r="P3668" s="175" t="s">
        <v>2576</v>
      </c>
    </row>
    <row r="3669" spans="1:16" s="61" customFormat="1" ht="17.25">
      <c r="A3669" s="183" t="s">
        <v>7594</v>
      </c>
      <c r="B3669" s="183" t="s">
        <v>7595</v>
      </c>
      <c r="C3669" s="183" t="s">
        <v>2576</v>
      </c>
      <c r="D3669" s="183" t="s">
        <v>2577</v>
      </c>
      <c r="E3669" s="184">
        <v>185</v>
      </c>
      <c r="F3669" s="184">
        <v>99.9</v>
      </c>
      <c r="G3669" s="185" t="s">
        <v>291</v>
      </c>
      <c r="H3669" s="185" t="s">
        <v>5462</v>
      </c>
      <c r="I3669" s="184">
        <v>83.68</v>
      </c>
      <c r="J3669" s="184">
        <v>183.58</v>
      </c>
      <c r="K3669" s="185">
        <v>42</v>
      </c>
      <c r="L3669" s="185"/>
      <c r="M3669" s="186"/>
      <c r="N3669" s="61" t="s">
        <v>51</v>
      </c>
      <c r="P3669" s="175" t="s">
        <v>2576</v>
      </c>
    </row>
    <row r="3670" spans="1:16" s="61" customFormat="1" ht="396.75">
      <c r="A3670" s="183" t="s">
        <v>7596</v>
      </c>
      <c r="B3670" s="190" t="s">
        <v>7597</v>
      </c>
      <c r="C3670" s="183" t="s">
        <v>116</v>
      </c>
      <c r="D3670" s="183" t="s">
        <v>117</v>
      </c>
      <c r="E3670" s="184">
        <v>156</v>
      </c>
      <c r="F3670" s="184">
        <v>135</v>
      </c>
      <c r="G3670" s="185" t="s">
        <v>102</v>
      </c>
      <c r="H3670" s="185"/>
      <c r="I3670" s="184">
        <v>44.79</v>
      </c>
      <c r="J3670" s="184">
        <v>179.79</v>
      </c>
      <c r="K3670" s="185">
        <v>29</v>
      </c>
      <c r="L3670" s="185"/>
      <c r="M3670" s="186"/>
      <c r="N3670" s="61" t="s">
        <v>51</v>
      </c>
      <c r="P3670" s="175" t="s">
        <v>116</v>
      </c>
    </row>
    <row r="3671" spans="1:16" s="61" customFormat="1" ht="396.75">
      <c r="A3671" s="183" t="s">
        <v>7598</v>
      </c>
      <c r="B3671" s="190" t="s">
        <v>7599</v>
      </c>
      <c r="C3671" s="183" t="s">
        <v>116</v>
      </c>
      <c r="D3671" s="183" t="s">
        <v>117</v>
      </c>
      <c r="E3671" s="184">
        <v>156</v>
      </c>
      <c r="F3671" s="184">
        <v>135</v>
      </c>
      <c r="G3671" s="185" t="s">
        <v>102</v>
      </c>
      <c r="H3671" s="185"/>
      <c r="I3671" s="184">
        <v>44.79</v>
      </c>
      <c r="J3671" s="184">
        <v>179.79</v>
      </c>
      <c r="K3671" s="185">
        <v>19</v>
      </c>
      <c r="L3671" s="185"/>
      <c r="M3671" s="186"/>
      <c r="N3671" s="61" t="s">
        <v>51</v>
      </c>
      <c r="P3671" s="175" t="s">
        <v>116</v>
      </c>
    </row>
    <row r="3672" spans="1:16" s="61" customFormat="1" ht="17.25">
      <c r="A3672" s="183" t="s">
        <v>7600</v>
      </c>
      <c r="B3672" s="183" t="s">
        <v>7601</v>
      </c>
      <c r="C3672" s="183" t="s">
        <v>116</v>
      </c>
      <c r="D3672" s="183" t="s">
        <v>117</v>
      </c>
      <c r="E3672" s="184">
        <v>156</v>
      </c>
      <c r="F3672" s="184">
        <v>140</v>
      </c>
      <c r="G3672" s="185" t="s">
        <v>75</v>
      </c>
      <c r="H3672" s="185"/>
      <c r="I3672" s="184">
        <v>44.79</v>
      </c>
      <c r="J3672" s="184">
        <v>184.79</v>
      </c>
      <c r="K3672" s="185">
        <v>83</v>
      </c>
      <c r="L3672" s="185"/>
      <c r="M3672" s="186"/>
      <c r="N3672" s="61" t="s">
        <v>51</v>
      </c>
      <c r="P3672" s="175" t="s">
        <v>116</v>
      </c>
    </row>
    <row r="3673" spans="1:16" s="61" customFormat="1" ht="17.25">
      <c r="A3673" s="183" t="s">
        <v>7602</v>
      </c>
      <c r="B3673" s="183" t="s">
        <v>7603</v>
      </c>
      <c r="C3673" s="183" t="s">
        <v>116</v>
      </c>
      <c r="D3673" s="183" t="s">
        <v>117</v>
      </c>
      <c r="E3673" s="184"/>
      <c r="F3673" s="184"/>
      <c r="G3673" s="185"/>
      <c r="H3673" s="185"/>
      <c r="I3673" s="184"/>
      <c r="J3673" s="184"/>
      <c r="K3673" s="185" t="s">
        <v>410</v>
      </c>
      <c r="L3673" s="185"/>
      <c r="M3673" s="186"/>
      <c r="N3673" s="61" t="s">
        <v>410</v>
      </c>
      <c r="P3673" s="175" t="s">
        <v>116</v>
      </c>
    </row>
    <row r="3674" spans="1:16" s="61" customFormat="1" ht="17.25">
      <c r="A3674" s="183" t="s">
        <v>7604</v>
      </c>
      <c r="B3674" s="183" t="s">
        <v>7605</v>
      </c>
      <c r="C3674" s="183" t="s">
        <v>116</v>
      </c>
      <c r="D3674" s="183" t="s">
        <v>117</v>
      </c>
      <c r="E3674" s="184"/>
      <c r="F3674" s="184"/>
      <c r="G3674" s="185"/>
      <c r="H3674" s="185"/>
      <c r="I3674" s="184"/>
      <c r="J3674" s="184"/>
      <c r="K3674" s="185" t="s">
        <v>410</v>
      </c>
      <c r="L3674" s="185"/>
      <c r="M3674" s="186"/>
      <c r="N3674" s="61" t="s">
        <v>410</v>
      </c>
      <c r="P3674" s="175" t="s">
        <v>116</v>
      </c>
    </row>
    <row r="3675" spans="1:16" s="61" customFormat="1" ht="17.25">
      <c r="A3675" s="183" t="s">
        <v>7606</v>
      </c>
      <c r="B3675" s="183" t="s">
        <v>7607</v>
      </c>
      <c r="C3675" s="183" t="s">
        <v>116</v>
      </c>
      <c r="D3675" s="183" t="s">
        <v>117</v>
      </c>
      <c r="E3675" s="184"/>
      <c r="F3675" s="184"/>
      <c r="G3675" s="188"/>
      <c r="H3675" s="185"/>
      <c r="I3675" s="184"/>
      <c r="J3675" s="184"/>
      <c r="K3675" s="183" t="s">
        <v>410</v>
      </c>
      <c r="L3675" s="183"/>
      <c r="M3675" s="186"/>
      <c r="N3675" s="61" t="s">
        <v>410</v>
      </c>
      <c r="P3675" s="175" t="s">
        <v>116</v>
      </c>
    </row>
    <row r="3676" spans="1:16" s="61" customFormat="1" ht="17.25">
      <c r="A3676" s="183" t="s">
        <v>7608</v>
      </c>
      <c r="B3676" s="183" t="s">
        <v>7609</v>
      </c>
      <c r="C3676" s="183" t="s">
        <v>5620</v>
      </c>
      <c r="D3676" s="183" t="s">
        <v>5621</v>
      </c>
      <c r="E3676" s="184"/>
      <c r="F3676" s="184"/>
      <c r="G3676" s="188"/>
      <c r="H3676" s="185"/>
      <c r="I3676" s="184"/>
      <c r="J3676" s="184"/>
      <c r="K3676" s="185" t="s">
        <v>410</v>
      </c>
      <c r="L3676" s="185"/>
      <c r="M3676" s="186"/>
      <c r="N3676" s="61" t="s">
        <v>410</v>
      </c>
      <c r="P3676" s="175" t="s">
        <v>5620</v>
      </c>
    </row>
    <row r="3677" spans="1:16" s="61" customFormat="1" ht="17.25">
      <c r="A3677" s="183" t="s">
        <v>7610</v>
      </c>
      <c r="B3677" s="183" t="s">
        <v>7611</v>
      </c>
      <c r="C3677" s="183" t="s">
        <v>5620</v>
      </c>
      <c r="D3677" s="183" t="s">
        <v>5621</v>
      </c>
      <c r="E3677" s="184"/>
      <c r="F3677" s="184"/>
      <c r="G3677" s="185"/>
      <c r="H3677" s="185"/>
      <c r="I3677" s="184"/>
      <c r="J3677" s="184"/>
      <c r="K3677" s="185" t="s">
        <v>410</v>
      </c>
      <c r="L3677" s="185"/>
      <c r="M3677" s="186"/>
      <c r="N3677" s="61" t="s">
        <v>410</v>
      </c>
      <c r="P3677" s="175" t="s">
        <v>5620</v>
      </c>
    </row>
    <row r="3678" spans="1:16" s="61" customFormat="1" ht="17.25">
      <c r="A3678" s="183" t="s">
        <v>7612</v>
      </c>
      <c r="B3678" s="183" t="s">
        <v>7613</v>
      </c>
      <c r="C3678" s="183" t="s">
        <v>5620</v>
      </c>
      <c r="D3678" s="183" t="s">
        <v>5621</v>
      </c>
      <c r="E3678" s="184"/>
      <c r="F3678" s="184"/>
      <c r="G3678" s="185"/>
      <c r="H3678" s="185"/>
      <c r="I3678" s="184"/>
      <c r="J3678" s="184"/>
      <c r="K3678" s="185" t="s">
        <v>410</v>
      </c>
      <c r="L3678" s="185"/>
      <c r="M3678" s="186"/>
      <c r="N3678" s="61" t="s">
        <v>410</v>
      </c>
      <c r="P3678" s="175" t="s">
        <v>5620</v>
      </c>
    </row>
    <row r="3679" spans="1:16" s="61" customFormat="1" ht="17.25">
      <c r="A3679" s="183" t="s">
        <v>7614</v>
      </c>
      <c r="B3679" s="183" t="s">
        <v>7615</v>
      </c>
      <c r="C3679" s="183" t="s">
        <v>5620</v>
      </c>
      <c r="D3679" s="183" t="s">
        <v>5621</v>
      </c>
      <c r="E3679" s="184"/>
      <c r="F3679" s="184"/>
      <c r="G3679" s="185"/>
      <c r="H3679" s="185"/>
      <c r="I3679" s="184"/>
      <c r="J3679" s="184"/>
      <c r="K3679" s="185" t="s">
        <v>410</v>
      </c>
      <c r="L3679" s="185"/>
      <c r="M3679" s="186"/>
      <c r="N3679" s="61" t="s">
        <v>410</v>
      </c>
      <c r="P3679" s="175" t="s">
        <v>5620</v>
      </c>
    </row>
    <row r="3680" spans="1:16" s="61" customFormat="1" ht="17.25">
      <c r="A3680" s="183" t="s">
        <v>7616</v>
      </c>
      <c r="B3680" s="183" t="s">
        <v>7617</v>
      </c>
      <c r="C3680" s="183" t="s">
        <v>1758</v>
      </c>
      <c r="D3680" s="183" t="s">
        <v>1759</v>
      </c>
      <c r="E3680" s="184">
        <v>219</v>
      </c>
      <c r="F3680" s="184">
        <v>185</v>
      </c>
      <c r="G3680" s="185" t="s">
        <v>268</v>
      </c>
      <c r="H3680" s="185"/>
      <c r="I3680" s="184">
        <v>82.1</v>
      </c>
      <c r="J3680" s="184">
        <v>267.1</v>
      </c>
      <c r="K3680" s="185">
        <v>123</v>
      </c>
      <c r="L3680" s="185"/>
      <c r="M3680" s="186"/>
      <c r="N3680" s="61" t="s">
        <v>51</v>
      </c>
      <c r="P3680" s="175" t="s">
        <v>1758</v>
      </c>
    </row>
    <row r="3681" spans="1:16" s="61" customFormat="1" ht="17.25">
      <c r="A3681" s="183" t="s">
        <v>7618</v>
      </c>
      <c r="B3681" s="183" t="s">
        <v>7619</v>
      </c>
      <c r="C3681" s="183" t="s">
        <v>1758</v>
      </c>
      <c r="D3681" s="183" t="s">
        <v>1759</v>
      </c>
      <c r="E3681" s="184">
        <v>219</v>
      </c>
      <c r="F3681" s="184">
        <v>185</v>
      </c>
      <c r="G3681" s="185" t="s">
        <v>268</v>
      </c>
      <c r="H3681" s="185"/>
      <c r="I3681" s="184">
        <v>82.1</v>
      </c>
      <c r="J3681" s="184">
        <v>267.1</v>
      </c>
      <c r="K3681" s="185">
        <v>84</v>
      </c>
      <c r="L3681" s="185"/>
      <c r="M3681" s="186"/>
      <c r="N3681" s="61" t="s">
        <v>51</v>
      </c>
      <c r="P3681" s="175" t="s">
        <v>1758</v>
      </c>
    </row>
    <row r="3682" spans="1:16" s="61" customFormat="1" ht="17.25">
      <c r="A3682" s="183" t="s">
        <v>7620</v>
      </c>
      <c r="B3682" s="183" t="s">
        <v>7621</v>
      </c>
      <c r="C3682" s="183" t="s">
        <v>2094</v>
      </c>
      <c r="D3682" s="183" t="s">
        <v>2095</v>
      </c>
      <c r="E3682" s="184"/>
      <c r="F3682" s="184"/>
      <c r="G3682" s="185"/>
      <c r="H3682" s="185"/>
      <c r="I3682" s="184"/>
      <c r="J3682" s="184"/>
      <c r="K3682" s="185" t="s">
        <v>410</v>
      </c>
      <c r="L3682" s="185"/>
      <c r="M3682" s="186"/>
      <c r="N3682" s="61" t="s">
        <v>410</v>
      </c>
      <c r="P3682" s="175" t="s">
        <v>2094</v>
      </c>
    </row>
    <row r="3683" spans="1:16" s="61" customFormat="1" ht="17.25">
      <c r="A3683" s="183" t="s">
        <v>7622</v>
      </c>
      <c r="B3683" s="183" t="s">
        <v>7623</v>
      </c>
      <c r="C3683" s="183" t="s">
        <v>97</v>
      </c>
      <c r="D3683" s="183" t="s">
        <v>98</v>
      </c>
      <c r="E3683" s="184"/>
      <c r="F3683" s="184"/>
      <c r="G3683" s="185"/>
      <c r="H3683" s="185"/>
      <c r="I3683" s="184"/>
      <c r="J3683" s="184"/>
      <c r="K3683" s="185" t="s">
        <v>410</v>
      </c>
      <c r="L3683" s="185"/>
      <c r="M3683" s="186"/>
      <c r="N3683" s="61" t="s">
        <v>410</v>
      </c>
      <c r="P3683" s="175" t="s">
        <v>97</v>
      </c>
    </row>
    <row r="3684" spans="1:16" s="61" customFormat="1" ht="17.25">
      <c r="A3684" s="183" t="s">
        <v>7624</v>
      </c>
      <c r="B3684" s="183" t="s">
        <v>7625</v>
      </c>
      <c r="C3684" s="183" t="s">
        <v>5620</v>
      </c>
      <c r="D3684" s="183" t="s">
        <v>5621</v>
      </c>
      <c r="E3684" s="184"/>
      <c r="F3684" s="184"/>
      <c r="G3684" s="185"/>
      <c r="H3684" s="185"/>
      <c r="I3684" s="184"/>
      <c r="J3684" s="184"/>
      <c r="K3684" s="185" t="s">
        <v>410</v>
      </c>
      <c r="L3684" s="185"/>
      <c r="M3684" s="186"/>
      <c r="N3684" s="61" t="s">
        <v>410</v>
      </c>
      <c r="P3684" s="175" t="s">
        <v>5620</v>
      </c>
    </row>
    <row r="3685" spans="1:16" s="61" customFormat="1" ht="17.25">
      <c r="A3685" s="183" t="s">
        <v>7626</v>
      </c>
      <c r="B3685" s="183" t="s">
        <v>7627</v>
      </c>
      <c r="C3685" s="183" t="s">
        <v>5620</v>
      </c>
      <c r="D3685" s="183" t="s">
        <v>5621</v>
      </c>
      <c r="E3685" s="184"/>
      <c r="F3685" s="184"/>
      <c r="G3685" s="185"/>
      <c r="H3685" s="185"/>
      <c r="I3685" s="184"/>
      <c r="J3685" s="184"/>
      <c r="K3685" s="185" t="s">
        <v>410</v>
      </c>
      <c r="L3685" s="185"/>
      <c r="M3685" s="186"/>
      <c r="N3685" s="61" t="s">
        <v>410</v>
      </c>
      <c r="P3685" s="175" t="s">
        <v>5620</v>
      </c>
    </row>
    <row r="3686" spans="1:16" s="61" customFormat="1" ht="17.25">
      <c r="A3686" s="183" t="s">
        <v>7628</v>
      </c>
      <c r="B3686" s="183" t="s">
        <v>7629</v>
      </c>
      <c r="C3686" s="183" t="s">
        <v>647</v>
      </c>
      <c r="D3686" s="183" t="s">
        <v>648</v>
      </c>
      <c r="E3686" s="184">
        <v>139</v>
      </c>
      <c r="F3686" s="184">
        <v>114</v>
      </c>
      <c r="G3686" s="185" t="s">
        <v>395</v>
      </c>
      <c r="H3686" s="185"/>
      <c r="I3686" s="184">
        <v>42.1</v>
      </c>
      <c r="J3686" s="184">
        <v>156.1</v>
      </c>
      <c r="K3686" s="185">
        <v>206</v>
      </c>
      <c r="L3686" s="185" t="s">
        <v>76</v>
      </c>
      <c r="M3686" s="186" t="s">
        <v>243</v>
      </c>
      <c r="N3686" s="61" t="s">
        <v>51</v>
      </c>
      <c r="P3686" s="175" t="s">
        <v>647</v>
      </c>
    </row>
    <row r="3687" spans="1:16" s="61" customFormat="1" ht="17.25">
      <c r="A3687" s="183" t="s">
        <v>7630</v>
      </c>
      <c r="B3687" s="183" t="s">
        <v>7631</v>
      </c>
      <c r="C3687" s="183" t="s">
        <v>647</v>
      </c>
      <c r="D3687" s="183" t="s">
        <v>648</v>
      </c>
      <c r="E3687" s="184">
        <v>139</v>
      </c>
      <c r="F3687" s="184">
        <v>114</v>
      </c>
      <c r="G3687" s="185" t="s">
        <v>395</v>
      </c>
      <c r="H3687" s="185"/>
      <c r="I3687" s="184">
        <v>42.1</v>
      </c>
      <c r="J3687" s="184">
        <v>156.1</v>
      </c>
      <c r="K3687" s="185">
        <v>219</v>
      </c>
      <c r="L3687" s="185" t="s">
        <v>372</v>
      </c>
      <c r="M3687" s="186" t="s">
        <v>7632</v>
      </c>
      <c r="N3687" s="61" t="s">
        <v>51</v>
      </c>
      <c r="P3687" s="175" t="s">
        <v>647</v>
      </c>
    </row>
    <row r="3688" spans="1:16" s="61" customFormat="1" ht="17.25">
      <c r="A3688" s="183" t="s">
        <v>7633</v>
      </c>
      <c r="B3688" s="183" t="s">
        <v>7634</v>
      </c>
      <c r="C3688" s="183" t="s">
        <v>116</v>
      </c>
      <c r="D3688" s="183" t="s">
        <v>117</v>
      </c>
      <c r="E3688" s="184"/>
      <c r="F3688" s="184"/>
      <c r="G3688" s="185"/>
      <c r="H3688" s="185"/>
      <c r="I3688" s="184"/>
      <c r="J3688" s="184"/>
      <c r="K3688" s="185" t="s">
        <v>410</v>
      </c>
      <c r="L3688" s="185"/>
      <c r="M3688" s="186"/>
      <c r="N3688" s="61" t="s">
        <v>410</v>
      </c>
      <c r="P3688" s="175" t="s">
        <v>116</v>
      </c>
    </row>
    <row r="3689" spans="1:16" s="61" customFormat="1" ht="17.25">
      <c r="A3689" s="191" t="s">
        <v>7635</v>
      </c>
      <c r="B3689" s="183" t="s">
        <v>7636</v>
      </c>
      <c r="C3689" s="183" t="s">
        <v>116</v>
      </c>
      <c r="D3689" s="183" t="s">
        <v>117</v>
      </c>
      <c r="E3689" s="184"/>
      <c r="F3689" s="184"/>
      <c r="G3689" s="185"/>
      <c r="H3689" s="185"/>
      <c r="I3689" s="184"/>
      <c r="J3689" s="184"/>
      <c r="K3689" s="185" t="s">
        <v>410</v>
      </c>
      <c r="L3689" s="185"/>
      <c r="M3689" s="186"/>
      <c r="N3689" s="61" t="s">
        <v>410</v>
      </c>
      <c r="P3689" s="175" t="s">
        <v>116</v>
      </c>
    </row>
    <row r="3690" spans="1:16" s="61" customFormat="1" ht="17.25">
      <c r="A3690" s="183" t="s">
        <v>7637</v>
      </c>
      <c r="B3690" s="183" t="s">
        <v>7638</v>
      </c>
      <c r="C3690" s="183" t="s">
        <v>73</v>
      </c>
      <c r="D3690" s="183" t="s">
        <v>74</v>
      </c>
      <c r="E3690" s="184">
        <v>340</v>
      </c>
      <c r="F3690" s="184">
        <v>332</v>
      </c>
      <c r="G3690" s="185" t="s">
        <v>475</v>
      </c>
      <c r="H3690" s="185"/>
      <c r="I3690" s="184">
        <v>95.9</v>
      </c>
      <c r="J3690" s="184">
        <v>427.9</v>
      </c>
      <c r="K3690" s="185">
        <v>40</v>
      </c>
      <c r="L3690" s="185"/>
      <c r="M3690" s="186"/>
      <c r="N3690" s="61" t="s">
        <v>51</v>
      </c>
      <c r="P3690" s="175" t="s">
        <v>73</v>
      </c>
    </row>
    <row r="3691" spans="1:16" s="61" customFormat="1" ht="17.25">
      <c r="A3691" s="183" t="s">
        <v>7639</v>
      </c>
      <c r="B3691" s="183" t="s">
        <v>7640</v>
      </c>
      <c r="C3691" s="183" t="s">
        <v>73</v>
      </c>
      <c r="D3691" s="183" t="s">
        <v>74</v>
      </c>
      <c r="E3691" s="184">
        <v>323</v>
      </c>
      <c r="F3691" s="184">
        <v>313</v>
      </c>
      <c r="G3691" s="185" t="s">
        <v>321</v>
      </c>
      <c r="H3691" s="185"/>
      <c r="I3691" s="184">
        <v>88.8</v>
      </c>
      <c r="J3691" s="184">
        <v>401.8</v>
      </c>
      <c r="K3691" s="185">
        <v>0</v>
      </c>
      <c r="L3691" s="185"/>
      <c r="M3691" s="186"/>
      <c r="N3691" s="61" t="s">
        <v>51</v>
      </c>
      <c r="P3691" s="175" t="s">
        <v>73</v>
      </c>
    </row>
    <row r="3692" spans="1:16" s="61" customFormat="1" ht="17.25">
      <c r="A3692" s="183" t="s">
        <v>7641</v>
      </c>
      <c r="B3692" s="183" t="s">
        <v>7642</v>
      </c>
      <c r="C3692" s="183" t="s">
        <v>73</v>
      </c>
      <c r="D3692" s="183" t="s">
        <v>74</v>
      </c>
      <c r="E3692" s="184">
        <v>340</v>
      </c>
      <c r="F3692" s="184">
        <v>332</v>
      </c>
      <c r="G3692" s="188" t="s">
        <v>475</v>
      </c>
      <c r="H3692" s="185"/>
      <c r="I3692" s="184">
        <v>95.9</v>
      </c>
      <c r="J3692" s="184">
        <v>427.9</v>
      </c>
      <c r="K3692" s="185">
        <v>80</v>
      </c>
      <c r="L3692" s="185"/>
      <c r="M3692" s="186"/>
      <c r="N3692" s="61" t="s">
        <v>51</v>
      </c>
      <c r="P3692" s="175" t="s">
        <v>73</v>
      </c>
    </row>
    <row r="3693" spans="1:16" s="61" customFormat="1" ht="17.25">
      <c r="A3693" s="183" t="s">
        <v>7643</v>
      </c>
      <c r="B3693" s="183" t="s">
        <v>7644</v>
      </c>
      <c r="C3693" s="183" t="s">
        <v>73</v>
      </c>
      <c r="D3693" s="183" t="s">
        <v>74</v>
      </c>
      <c r="E3693" s="184">
        <v>323</v>
      </c>
      <c r="F3693" s="184">
        <v>313</v>
      </c>
      <c r="G3693" s="188" t="s">
        <v>321</v>
      </c>
      <c r="H3693" s="185"/>
      <c r="I3693" s="184">
        <v>88.8</v>
      </c>
      <c r="J3693" s="184">
        <v>401.8</v>
      </c>
      <c r="K3693" s="183">
        <v>2</v>
      </c>
      <c r="L3693" s="183"/>
      <c r="M3693" s="186"/>
      <c r="N3693" s="61" t="s">
        <v>51</v>
      </c>
      <c r="P3693" s="175" t="s">
        <v>73</v>
      </c>
    </row>
    <row r="3694" spans="1:16" s="61" customFormat="1" ht="17.25">
      <c r="A3694" s="183" t="s">
        <v>7645</v>
      </c>
      <c r="B3694" s="183" t="s">
        <v>7646</v>
      </c>
      <c r="C3694" s="183" t="s">
        <v>97</v>
      </c>
      <c r="D3694" s="183" t="s">
        <v>98</v>
      </c>
      <c r="E3694" s="184"/>
      <c r="F3694" s="184"/>
      <c r="G3694" s="185"/>
      <c r="H3694" s="185"/>
      <c r="I3694" s="184"/>
      <c r="J3694" s="184"/>
      <c r="K3694" s="183" t="s">
        <v>410</v>
      </c>
      <c r="L3694" s="183"/>
      <c r="M3694" s="186"/>
      <c r="N3694" s="61" t="s">
        <v>410</v>
      </c>
      <c r="P3694" s="175" t="s">
        <v>97</v>
      </c>
    </row>
    <row r="3695" spans="1:16" s="61" customFormat="1" ht="17.25">
      <c r="A3695" s="183" t="s">
        <v>7647</v>
      </c>
      <c r="B3695" s="183" t="s">
        <v>7648</v>
      </c>
      <c r="C3695" s="183" t="s">
        <v>97</v>
      </c>
      <c r="D3695" s="183" t="s">
        <v>98</v>
      </c>
      <c r="E3695" s="184"/>
      <c r="F3695" s="184"/>
      <c r="G3695" s="185"/>
      <c r="H3695" s="185"/>
      <c r="I3695" s="184"/>
      <c r="J3695" s="184"/>
      <c r="K3695" s="183" t="s">
        <v>410</v>
      </c>
      <c r="L3695" s="183"/>
      <c r="M3695" s="186"/>
      <c r="N3695" s="61" t="s">
        <v>410</v>
      </c>
      <c r="P3695" s="175" t="s">
        <v>97</v>
      </c>
    </row>
    <row r="3696" spans="1:16" s="61" customFormat="1" ht="17.25">
      <c r="A3696" s="183" t="s">
        <v>7649</v>
      </c>
      <c r="B3696" s="183" t="s">
        <v>7650</v>
      </c>
      <c r="C3696" s="183" t="s">
        <v>97</v>
      </c>
      <c r="D3696" s="183" t="s">
        <v>98</v>
      </c>
      <c r="E3696" s="184"/>
      <c r="F3696" s="184"/>
      <c r="G3696" s="188"/>
      <c r="H3696" s="185"/>
      <c r="I3696" s="184"/>
      <c r="J3696" s="184"/>
      <c r="K3696" s="185" t="s">
        <v>410</v>
      </c>
      <c r="L3696" s="185"/>
      <c r="M3696" s="186"/>
      <c r="N3696" s="61" t="s">
        <v>410</v>
      </c>
      <c r="P3696" s="175" t="s">
        <v>97</v>
      </c>
    </row>
    <row r="3697" spans="1:16" s="61" customFormat="1" ht="17.25">
      <c r="A3697" s="183" t="s">
        <v>7651</v>
      </c>
      <c r="B3697" s="183" t="s">
        <v>7652</v>
      </c>
      <c r="C3697" s="183" t="s">
        <v>97</v>
      </c>
      <c r="D3697" s="183" t="s">
        <v>98</v>
      </c>
      <c r="E3697" s="184">
        <v>370</v>
      </c>
      <c r="F3697" s="184">
        <v>240</v>
      </c>
      <c r="G3697" s="188" t="s">
        <v>1174</v>
      </c>
      <c r="H3697" s="185"/>
      <c r="I3697" s="184">
        <v>201.02</v>
      </c>
      <c r="J3697" s="184">
        <v>441.02</v>
      </c>
      <c r="K3697" s="183">
        <v>0</v>
      </c>
      <c r="L3697" s="183"/>
      <c r="M3697" s="186"/>
      <c r="N3697" s="61" t="s">
        <v>51</v>
      </c>
      <c r="P3697" s="175" t="s">
        <v>97</v>
      </c>
    </row>
    <row r="3698" spans="1:16" s="61" customFormat="1" ht="17.25">
      <c r="A3698" s="183" t="s">
        <v>7653</v>
      </c>
      <c r="B3698" s="183" t="s">
        <v>7654</v>
      </c>
      <c r="C3698" s="183" t="s">
        <v>343</v>
      </c>
      <c r="D3698" s="183" t="s">
        <v>344</v>
      </c>
      <c r="E3698" s="184"/>
      <c r="F3698" s="184"/>
      <c r="G3698" s="185"/>
      <c r="H3698" s="185"/>
      <c r="I3698" s="184"/>
      <c r="J3698" s="184"/>
      <c r="K3698" s="183" t="s">
        <v>410</v>
      </c>
      <c r="L3698" s="183"/>
      <c r="M3698" s="186"/>
      <c r="N3698" s="61" t="s">
        <v>410</v>
      </c>
      <c r="P3698" s="175" t="s">
        <v>343</v>
      </c>
    </row>
    <row r="3699" spans="1:16" s="61" customFormat="1" ht="17.25">
      <c r="A3699" s="183" t="s">
        <v>7655</v>
      </c>
      <c r="B3699" s="183" t="s">
        <v>7656</v>
      </c>
      <c r="C3699" s="183" t="s">
        <v>343</v>
      </c>
      <c r="D3699" s="183" t="s">
        <v>344</v>
      </c>
      <c r="E3699" s="184"/>
      <c r="F3699" s="184"/>
      <c r="G3699" s="185"/>
      <c r="H3699" s="185"/>
      <c r="I3699" s="184"/>
      <c r="J3699" s="184"/>
      <c r="K3699" s="183" t="s">
        <v>410</v>
      </c>
      <c r="L3699" s="183"/>
      <c r="M3699" s="186"/>
      <c r="N3699" s="61" t="s">
        <v>410</v>
      </c>
      <c r="P3699" s="175" t="s">
        <v>343</v>
      </c>
    </row>
    <row r="3700" spans="1:16" s="61" customFormat="1" ht="17.25">
      <c r="A3700" s="183" t="s">
        <v>7657</v>
      </c>
      <c r="B3700" s="183" t="s">
        <v>7658</v>
      </c>
      <c r="C3700" s="183" t="s">
        <v>335</v>
      </c>
      <c r="D3700" s="183" t="s">
        <v>336</v>
      </c>
      <c r="E3700" s="184">
        <v>200</v>
      </c>
      <c r="F3700" s="184">
        <v>200</v>
      </c>
      <c r="G3700" s="185"/>
      <c r="H3700" s="185"/>
      <c r="I3700" s="184">
        <v>90.81</v>
      </c>
      <c r="J3700" s="184">
        <v>290.81</v>
      </c>
      <c r="K3700" s="185">
        <v>0</v>
      </c>
      <c r="L3700" s="185"/>
      <c r="M3700" s="186"/>
      <c r="N3700" s="61" t="s">
        <v>51</v>
      </c>
      <c r="P3700" s="175" t="s">
        <v>335</v>
      </c>
    </row>
    <row r="3701" spans="1:16" s="61" customFormat="1" ht="17.25">
      <c r="A3701" s="183" t="s">
        <v>7659</v>
      </c>
      <c r="B3701" s="183" t="s">
        <v>7660</v>
      </c>
      <c r="C3701" s="183" t="s">
        <v>335</v>
      </c>
      <c r="D3701" s="183" t="s">
        <v>336</v>
      </c>
      <c r="E3701" s="184"/>
      <c r="F3701" s="184"/>
      <c r="G3701" s="185"/>
      <c r="H3701" s="185"/>
      <c r="I3701" s="184"/>
      <c r="J3701" s="184"/>
      <c r="K3701" s="185" t="s">
        <v>410</v>
      </c>
      <c r="L3701" s="185"/>
      <c r="M3701" s="186"/>
      <c r="N3701" s="61" t="s">
        <v>410</v>
      </c>
      <c r="P3701" s="175" t="s">
        <v>335</v>
      </c>
    </row>
    <row r="3702" spans="1:16" s="61" customFormat="1" ht="17.25">
      <c r="A3702" s="183" t="s">
        <v>7661</v>
      </c>
      <c r="B3702" s="183" t="s">
        <v>7662</v>
      </c>
      <c r="C3702" s="183" t="s">
        <v>647</v>
      </c>
      <c r="D3702" s="183" t="s">
        <v>648</v>
      </c>
      <c r="E3702" s="184">
        <v>279</v>
      </c>
      <c r="F3702" s="184">
        <v>259</v>
      </c>
      <c r="G3702" s="185" t="s">
        <v>494</v>
      </c>
      <c r="H3702" s="185"/>
      <c r="I3702" s="184">
        <v>92.33</v>
      </c>
      <c r="J3702" s="184">
        <v>351.33</v>
      </c>
      <c r="K3702" s="185">
        <v>0</v>
      </c>
      <c r="L3702" s="185"/>
      <c r="M3702" s="186" t="s">
        <v>373</v>
      </c>
      <c r="N3702" s="61" t="s">
        <v>51</v>
      </c>
      <c r="P3702" s="175" t="s">
        <v>647</v>
      </c>
    </row>
    <row r="3703" spans="1:16" s="61" customFormat="1" ht="17.25">
      <c r="A3703" s="183" t="s">
        <v>7663</v>
      </c>
      <c r="B3703" s="183" t="s">
        <v>7664</v>
      </c>
      <c r="C3703" s="183" t="s">
        <v>647</v>
      </c>
      <c r="D3703" s="183" t="s">
        <v>648</v>
      </c>
      <c r="E3703" s="184"/>
      <c r="F3703" s="184"/>
      <c r="G3703" s="185"/>
      <c r="H3703" s="185"/>
      <c r="I3703" s="184"/>
      <c r="J3703" s="184"/>
      <c r="K3703" s="185" t="s">
        <v>410</v>
      </c>
      <c r="L3703" s="185"/>
      <c r="M3703" s="186"/>
      <c r="N3703" s="61" t="s">
        <v>410</v>
      </c>
      <c r="P3703" s="175" t="s">
        <v>647</v>
      </c>
    </row>
    <row r="3704" spans="1:16" s="61" customFormat="1" ht="17.25">
      <c r="A3704" s="183" t="s">
        <v>7665</v>
      </c>
      <c r="B3704" s="183" t="s">
        <v>7666</v>
      </c>
      <c r="C3704" s="183" t="s">
        <v>647</v>
      </c>
      <c r="D3704" s="183" t="s">
        <v>648</v>
      </c>
      <c r="E3704" s="184"/>
      <c r="F3704" s="184"/>
      <c r="G3704" s="188"/>
      <c r="H3704" s="183"/>
      <c r="I3704" s="184"/>
      <c r="J3704" s="184"/>
      <c r="K3704" s="185" t="s">
        <v>410</v>
      </c>
      <c r="L3704" s="185"/>
      <c r="M3704" s="186"/>
      <c r="N3704" s="61" t="s">
        <v>410</v>
      </c>
      <c r="P3704" s="175" t="s">
        <v>647</v>
      </c>
    </row>
    <row r="3705" spans="1:16" s="61" customFormat="1" ht="17.25">
      <c r="A3705" s="183" t="s">
        <v>7667</v>
      </c>
      <c r="B3705" s="183" t="s">
        <v>7668</v>
      </c>
      <c r="C3705" s="183" t="s">
        <v>647</v>
      </c>
      <c r="D3705" s="183" t="s">
        <v>648</v>
      </c>
      <c r="E3705" s="184"/>
      <c r="F3705" s="184"/>
      <c r="G3705" s="185"/>
      <c r="H3705" s="185"/>
      <c r="I3705" s="184"/>
      <c r="J3705" s="184"/>
      <c r="K3705" s="185" t="s">
        <v>410</v>
      </c>
      <c r="L3705" s="185"/>
      <c r="M3705" s="186"/>
      <c r="N3705" s="61" t="s">
        <v>410</v>
      </c>
      <c r="P3705" s="175" t="s">
        <v>647</v>
      </c>
    </row>
    <row r="3706" spans="1:16" s="61" customFormat="1" ht="17.25">
      <c r="A3706" s="183" t="s">
        <v>7669</v>
      </c>
      <c r="B3706" s="183" t="s">
        <v>7670</v>
      </c>
      <c r="C3706" s="183" t="s">
        <v>647</v>
      </c>
      <c r="D3706" s="183" t="s">
        <v>648</v>
      </c>
      <c r="E3706" s="184"/>
      <c r="F3706" s="184"/>
      <c r="G3706" s="185"/>
      <c r="H3706" s="185"/>
      <c r="I3706" s="184"/>
      <c r="J3706" s="184"/>
      <c r="K3706" s="185" t="s">
        <v>410</v>
      </c>
      <c r="L3706" s="185"/>
      <c r="M3706" s="186"/>
      <c r="N3706" s="61" t="s">
        <v>410</v>
      </c>
      <c r="P3706" s="175" t="s">
        <v>647</v>
      </c>
    </row>
    <row r="3707" spans="1:16" s="61" customFormat="1" ht="17.25">
      <c r="A3707" s="183" t="s">
        <v>7671</v>
      </c>
      <c r="B3707" s="183" t="s">
        <v>7672</v>
      </c>
      <c r="C3707" s="183" t="s">
        <v>647</v>
      </c>
      <c r="D3707" s="183" t="s">
        <v>648</v>
      </c>
      <c r="E3707" s="184">
        <v>279</v>
      </c>
      <c r="F3707" s="184">
        <v>230</v>
      </c>
      <c r="G3707" s="185" t="s">
        <v>395</v>
      </c>
      <c r="H3707" s="185"/>
      <c r="I3707" s="184">
        <v>90.58</v>
      </c>
      <c r="J3707" s="184">
        <v>320.58</v>
      </c>
      <c r="K3707" s="185">
        <v>22</v>
      </c>
      <c r="L3707" s="185"/>
      <c r="M3707" s="186"/>
      <c r="N3707" s="61" t="s">
        <v>51</v>
      </c>
      <c r="P3707" s="175" t="s">
        <v>647</v>
      </c>
    </row>
    <row r="3708" spans="1:16" s="61" customFormat="1" ht="17.25">
      <c r="A3708" s="183" t="s">
        <v>7673</v>
      </c>
      <c r="B3708" s="183" t="s">
        <v>7674</v>
      </c>
      <c r="C3708" s="183" t="s">
        <v>647</v>
      </c>
      <c r="D3708" s="183" t="s">
        <v>648</v>
      </c>
      <c r="E3708" s="184"/>
      <c r="F3708" s="184"/>
      <c r="G3708" s="185"/>
      <c r="H3708" s="185"/>
      <c r="I3708" s="184"/>
      <c r="J3708" s="184"/>
      <c r="K3708" s="185" t="s">
        <v>410</v>
      </c>
      <c r="L3708" s="185"/>
      <c r="M3708" s="186"/>
      <c r="N3708" s="61" t="s">
        <v>410</v>
      </c>
      <c r="P3708" s="175" t="s">
        <v>647</v>
      </c>
    </row>
    <row r="3709" spans="1:16" s="61" customFormat="1" ht="17.25">
      <c r="A3709" s="183" t="s">
        <v>7675</v>
      </c>
      <c r="B3709" s="183" t="s">
        <v>7676</v>
      </c>
      <c r="C3709" s="183" t="s">
        <v>625</v>
      </c>
      <c r="D3709" s="183" t="s">
        <v>626</v>
      </c>
      <c r="E3709" s="184"/>
      <c r="F3709" s="184"/>
      <c r="G3709" s="185"/>
      <c r="H3709" s="185"/>
      <c r="I3709" s="184"/>
      <c r="J3709" s="184"/>
      <c r="K3709" s="185" t="s">
        <v>410</v>
      </c>
      <c r="L3709" s="185"/>
      <c r="M3709" s="186"/>
      <c r="N3709" s="61" t="s">
        <v>410</v>
      </c>
      <c r="P3709" s="175" t="s">
        <v>625</v>
      </c>
    </row>
    <row r="3710" spans="1:16" s="61" customFormat="1" ht="17.25">
      <c r="A3710" s="183" t="s">
        <v>7677</v>
      </c>
      <c r="B3710" s="183" t="s">
        <v>7678</v>
      </c>
      <c r="C3710" s="183" t="s">
        <v>625</v>
      </c>
      <c r="D3710" s="183" t="s">
        <v>626</v>
      </c>
      <c r="E3710" s="184">
        <v>240</v>
      </c>
      <c r="F3710" s="184">
        <v>215</v>
      </c>
      <c r="G3710" s="185" t="s">
        <v>75</v>
      </c>
      <c r="H3710" s="185"/>
      <c r="I3710" s="184">
        <v>156.83</v>
      </c>
      <c r="J3710" s="184">
        <v>371.83</v>
      </c>
      <c r="K3710" s="185">
        <v>0</v>
      </c>
      <c r="L3710" s="185"/>
      <c r="M3710" s="186"/>
      <c r="N3710" s="61" t="s">
        <v>51</v>
      </c>
      <c r="P3710" s="175" t="s">
        <v>625</v>
      </c>
    </row>
    <row r="3711" spans="1:16" s="61" customFormat="1" ht="17.25">
      <c r="A3711" s="183" t="s">
        <v>7679</v>
      </c>
      <c r="B3711" s="183" t="s">
        <v>7680</v>
      </c>
      <c r="C3711" s="183" t="s">
        <v>1205</v>
      </c>
      <c r="D3711" s="183" t="s">
        <v>1206</v>
      </c>
      <c r="E3711" s="184"/>
      <c r="F3711" s="184"/>
      <c r="G3711" s="185"/>
      <c r="H3711" s="185"/>
      <c r="I3711" s="184"/>
      <c r="J3711" s="184"/>
      <c r="K3711" s="185" t="s">
        <v>410</v>
      </c>
      <c r="L3711" s="185"/>
      <c r="M3711" s="186"/>
      <c r="N3711" s="61" t="s">
        <v>410</v>
      </c>
      <c r="P3711" s="175" t="s">
        <v>1205</v>
      </c>
    </row>
    <row r="3712" spans="1:16" s="61" customFormat="1" ht="17.25">
      <c r="A3712" s="183" t="s">
        <v>7681</v>
      </c>
      <c r="B3712" s="183" t="s">
        <v>7682</v>
      </c>
      <c r="C3712" s="183" t="s">
        <v>1205</v>
      </c>
      <c r="D3712" s="183" t="s">
        <v>1206</v>
      </c>
      <c r="E3712" s="184"/>
      <c r="F3712" s="184"/>
      <c r="G3712" s="185"/>
      <c r="H3712" s="185"/>
      <c r="I3712" s="184"/>
      <c r="J3712" s="184"/>
      <c r="K3712" s="185" t="s">
        <v>410</v>
      </c>
      <c r="L3712" s="185"/>
      <c r="M3712" s="186"/>
      <c r="N3712" s="61" t="s">
        <v>410</v>
      </c>
      <c r="P3712" s="175" t="s">
        <v>1205</v>
      </c>
    </row>
    <row r="3713" spans="1:16" s="61" customFormat="1" ht="17.25">
      <c r="A3713" s="183" t="s">
        <v>7683</v>
      </c>
      <c r="B3713" s="183" t="s">
        <v>7684</v>
      </c>
      <c r="C3713" s="183" t="s">
        <v>49</v>
      </c>
      <c r="D3713" s="183" t="s">
        <v>50</v>
      </c>
      <c r="E3713" s="184">
        <v>273</v>
      </c>
      <c r="F3713" s="184">
        <v>235</v>
      </c>
      <c r="G3713" s="185" t="s">
        <v>102</v>
      </c>
      <c r="H3713" s="185"/>
      <c r="I3713" s="184">
        <v>94.37</v>
      </c>
      <c r="J3713" s="184">
        <v>329.37</v>
      </c>
      <c r="K3713" s="185">
        <v>74</v>
      </c>
      <c r="L3713" s="185" t="s">
        <v>57</v>
      </c>
      <c r="M3713" s="186" t="s">
        <v>551</v>
      </c>
      <c r="N3713" s="61" t="s">
        <v>51</v>
      </c>
      <c r="P3713" s="175" t="s">
        <v>49</v>
      </c>
    </row>
    <row r="3714" spans="1:16" s="61" customFormat="1" ht="17.25">
      <c r="A3714" s="183" t="s">
        <v>7685</v>
      </c>
      <c r="B3714" s="183" t="s">
        <v>7686</v>
      </c>
      <c r="C3714" s="183" t="s">
        <v>49</v>
      </c>
      <c r="D3714" s="183" t="s">
        <v>50</v>
      </c>
      <c r="E3714" s="184"/>
      <c r="F3714" s="184"/>
      <c r="G3714" s="185"/>
      <c r="H3714" s="185"/>
      <c r="I3714" s="184"/>
      <c r="J3714" s="184"/>
      <c r="K3714" s="185" t="s">
        <v>410</v>
      </c>
      <c r="L3714" s="185"/>
      <c r="M3714" s="186"/>
      <c r="N3714" s="61" t="s">
        <v>410</v>
      </c>
      <c r="P3714" s="175" t="s">
        <v>49</v>
      </c>
    </row>
    <row r="3715" spans="1:16" s="61" customFormat="1" ht="17.25">
      <c r="A3715" s="183" t="s">
        <v>7687</v>
      </c>
      <c r="B3715" s="183" t="s">
        <v>7688</v>
      </c>
      <c r="C3715" s="183" t="s">
        <v>49</v>
      </c>
      <c r="D3715" s="183" t="s">
        <v>50</v>
      </c>
      <c r="E3715" s="184">
        <v>273</v>
      </c>
      <c r="F3715" s="184">
        <v>235</v>
      </c>
      <c r="G3715" s="185" t="s">
        <v>102</v>
      </c>
      <c r="H3715" s="185"/>
      <c r="I3715" s="184">
        <v>94.37</v>
      </c>
      <c r="J3715" s="184">
        <v>329.37</v>
      </c>
      <c r="K3715" s="185">
        <v>76</v>
      </c>
      <c r="L3715" s="185" t="s">
        <v>57</v>
      </c>
      <c r="M3715" s="186" t="s">
        <v>551</v>
      </c>
      <c r="N3715" s="61" t="s">
        <v>51</v>
      </c>
      <c r="P3715" s="175" t="s">
        <v>49</v>
      </c>
    </row>
    <row r="3716" spans="1:16" s="61" customFormat="1" ht="17.25">
      <c r="A3716" s="183" t="s">
        <v>7689</v>
      </c>
      <c r="B3716" s="183" t="s">
        <v>7690</v>
      </c>
      <c r="C3716" s="183" t="s">
        <v>49</v>
      </c>
      <c r="D3716" s="183" t="s">
        <v>50</v>
      </c>
      <c r="E3716" s="184">
        <v>263</v>
      </c>
      <c r="F3716" s="184">
        <v>225</v>
      </c>
      <c r="G3716" s="185" t="s">
        <v>88</v>
      </c>
      <c r="H3716" s="185"/>
      <c r="I3716" s="184">
        <v>91.02</v>
      </c>
      <c r="J3716" s="184">
        <v>316.02</v>
      </c>
      <c r="K3716" s="185">
        <v>74</v>
      </c>
      <c r="L3716" s="185" t="s">
        <v>57</v>
      </c>
      <c r="M3716" s="186" t="s">
        <v>551</v>
      </c>
      <c r="N3716" s="61" t="s">
        <v>51</v>
      </c>
      <c r="P3716" s="175" t="s">
        <v>49</v>
      </c>
    </row>
    <row r="3717" spans="1:16" s="61" customFormat="1" ht="17.25">
      <c r="A3717" s="183" t="s">
        <v>7691</v>
      </c>
      <c r="B3717" s="183" t="s">
        <v>7692</v>
      </c>
      <c r="C3717" s="183" t="s">
        <v>49</v>
      </c>
      <c r="D3717" s="183" t="s">
        <v>50</v>
      </c>
      <c r="E3717" s="184">
        <v>263</v>
      </c>
      <c r="F3717" s="184">
        <v>225</v>
      </c>
      <c r="G3717" s="188" t="s">
        <v>88</v>
      </c>
      <c r="H3717" s="183"/>
      <c r="I3717" s="184">
        <v>91.02</v>
      </c>
      <c r="J3717" s="184">
        <v>316.02</v>
      </c>
      <c r="K3717" s="183">
        <v>108</v>
      </c>
      <c r="L3717" s="183" t="s">
        <v>57</v>
      </c>
      <c r="M3717" s="186" t="s">
        <v>551</v>
      </c>
      <c r="N3717" s="61" t="s">
        <v>51</v>
      </c>
      <c r="P3717" s="175" t="s">
        <v>49</v>
      </c>
    </row>
    <row r="3718" spans="1:16" s="61" customFormat="1" ht="17.25">
      <c r="A3718" s="183" t="s">
        <v>7693</v>
      </c>
      <c r="B3718" s="183" t="s">
        <v>7694</v>
      </c>
      <c r="C3718" s="183" t="s">
        <v>49</v>
      </c>
      <c r="D3718" s="183" t="s">
        <v>50</v>
      </c>
      <c r="E3718" s="184"/>
      <c r="F3718" s="184"/>
      <c r="G3718" s="188"/>
      <c r="H3718" s="183"/>
      <c r="I3718" s="184"/>
      <c r="J3718" s="184"/>
      <c r="K3718" s="185" t="s">
        <v>410</v>
      </c>
      <c r="L3718" s="185"/>
      <c r="M3718" s="186"/>
      <c r="N3718" s="61" t="s">
        <v>410</v>
      </c>
      <c r="P3718" s="175" t="s">
        <v>49</v>
      </c>
    </row>
    <row r="3719" spans="1:16" s="61" customFormat="1" ht="17.25">
      <c r="A3719" s="183" t="s">
        <v>7695</v>
      </c>
      <c r="B3719" s="183" t="s">
        <v>7696</v>
      </c>
      <c r="C3719" s="183" t="s">
        <v>49</v>
      </c>
      <c r="D3719" s="183" t="s">
        <v>50</v>
      </c>
      <c r="E3719" s="184"/>
      <c r="F3719" s="184"/>
      <c r="G3719" s="188"/>
      <c r="H3719" s="183"/>
      <c r="I3719" s="184"/>
      <c r="J3719" s="184"/>
      <c r="K3719" s="183" t="s">
        <v>410</v>
      </c>
      <c r="L3719" s="183"/>
      <c r="M3719" s="186"/>
      <c r="N3719" s="61" t="s">
        <v>410</v>
      </c>
      <c r="P3719" s="175" t="s">
        <v>49</v>
      </c>
    </row>
    <row r="3720" spans="1:16" s="61" customFormat="1" ht="17.25">
      <c r="A3720" s="183" t="s">
        <v>7697</v>
      </c>
      <c r="B3720" s="183" t="s">
        <v>7698</v>
      </c>
      <c r="C3720" s="183" t="s">
        <v>49</v>
      </c>
      <c r="D3720" s="183" t="s">
        <v>50</v>
      </c>
      <c r="E3720" s="184"/>
      <c r="F3720" s="184"/>
      <c r="G3720" s="188"/>
      <c r="H3720" s="183"/>
      <c r="I3720" s="184"/>
      <c r="J3720" s="184"/>
      <c r="K3720" s="183" t="s">
        <v>410</v>
      </c>
      <c r="L3720" s="183"/>
      <c r="M3720" s="186"/>
      <c r="N3720" s="61" t="s">
        <v>410</v>
      </c>
      <c r="P3720" s="175" t="s">
        <v>49</v>
      </c>
    </row>
    <row r="3721" spans="1:16" s="61" customFormat="1" ht="17.25">
      <c r="A3721" s="183" t="s">
        <v>7699</v>
      </c>
      <c r="B3721" s="183" t="s">
        <v>7700</v>
      </c>
      <c r="C3721" s="183" t="s">
        <v>5620</v>
      </c>
      <c r="D3721" s="183" t="s">
        <v>5621</v>
      </c>
      <c r="E3721" s="184"/>
      <c r="F3721" s="184"/>
      <c r="G3721" s="188"/>
      <c r="H3721" s="183"/>
      <c r="I3721" s="184"/>
      <c r="J3721" s="184"/>
      <c r="K3721" s="183" t="s">
        <v>410</v>
      </c>
      <c r="L3721" s="183"/>
      <c r="M3721" s="186"/>
      <c r="N3721" s="61" t="s">
        <v>410</v>
      </c>
      <c r="P3721" s="175" t="s">
        <v>5620</v>
      </c>
    </row>
    <row r="3722" spans="1:16" s="61" customFormat="1" ht="17.25">
      <c r="A3722" s="183" t="s">
        <v>7701</v>
      </c>
      <c r="B3722" s="183" t="s">
        <v>7702</v>
      </c>
      <c r="C3722" s="183" t="s">
        <v>116</v>
      </c>
      <c r="D3722" s="183" t="s">
        <v>117</v>
      </c>
      <c r="E3722" s="184"/>
      <c r="F3722" s="184"/>
      <c r="G3722" s="185"/>
      <c r="H3722" s="185"/>
      <c r="I3722" s="184"/>
      <c r="J3722" s="184"/>
      <c r="K3722" s="185" t="s">
        <v>410</v>
      </c>
      <c r="L3722" s="185"/>
      <c r="M3722" s="186"/>
      <c r="N3722" s="61" t="s">
        <v>410</v>
      </c>
      <c r="P3722" s="175" t="s">
        <v>116</v>
      </c>
    </row>
    <row r="3723" spans="1:16" s="61" customFormat="1" ht="17.25">
      <c r="A3723" s="183" t="s">
        <v>7703</v>
      </c>
      <c r="B3723" s="183" t="s">
        <v>7704</v>
      </c>
      <c r="C3723" s="183" t="s">
        <v>116</v>
      </c>
      <c r="D3723" s="183" t="s">
        <v>117</v>
      </c>
      <c r="E3723" s="184"/>
      <c r="F3723" s="184"/>
      <c r="G3723" s="185"/>
      <c r="H3723" s="185"/>
      <c r="I3723" s="184"/>
      <c r="J3723" s="184"/>
      <c r="K3723" s="185" t="s">
        <v>410</v>
      </c>
      <c r="L3723" s="185"/>
      <c r="M3723" s="186"/>
      <c r="N3723" s="61" t="s">
        <v>410</v>
      </c>
      <c r="P3723" s="175" t="s">
        <v>116</v>
      </c>
    </row>
    <row r="3724" spans="1:16" s="61" customFormat="1" ht="17.25">
      <c r="A3724" s="183" t="s">
        <v>7705</v>
      </c>
      <c r="B3724" s="183" t="s">
        <v>7706</v>
      </c>
      <c r="C3724" s="183" t="s">
        <v>116</v>
      </c>
      <c r="D3724" s="183" t="s">
        <v>117</v>
      </c>
      <c r="E3724" s="184"/>
      <c r="F3724" s="184"/>
      <c r="G3724" s="185"/>
      <c r="H3724" s="185"/>
      <c r="I3724" s="184"/>
      <c r="J3724" s="184"/>
      <c r="K3724" s="185" t="s">
        <v>410</v>
      </c>
      <c r="L3724" s="185"/>
      <c r="M3724" s="186"/>
      <c r="N3724" s="61" t="s">
        <v>410</v>
      </c>
      <c r="P3724" s="175" t="s">
        <v>116</v>
      </c>
    </row>
    <row r="3725" spans="1:16" s="61" customFormat="1" ht="17.25">
      <c r="A3725" s="183" t="s">
        <v>7707</v>
      </c>
      <c r="B3725" s="183" t="s">
        <v>7708</v>
      </c>
      <c r="C3725" s="183" t="s">
        <v>116</v>
      </c>
      <c r="D3725" s="183" t="s">
        <v>117</v>
      </c>
      <c r="E3725" s="184"/>
      <c r="F3725" s="184"/>
      <c r="G3725" s="185"/>
      <c r="H3725" s="185"/>
      <c r="I3725" s="184"/>
      <c r="J3725" s="184"/>
      <c r="K3725" s="185" t="s">
        <v>410</v>
      </c>
      <c r="L3725" s="185"/>
      <c r="M3725" s="186"/>
      <c r="N3725" s="61" t="s">
        <v>410</v>
      </c>
      <c r="P3725" s="175" t="s">
        <v>116</v>
      </c>
    </row>
    <row r="3726" spans="1:16" s="61" customFormat="1" ht="17.25">
      <c r="A3726" s="183" t="s">
        <v>7709</v>
      </c>
      <c r="B3726" s="183" t="s">
        <v>7710</v>
      </c>
      <c r="C3726" s="183" t="s">
        <v>116</v>
      </c>
      <c r="D3726" s="183" t="s">
        <v>117</v>
      </c>
      <c r="E3726" s="184">
        <v>105</v>
      </c>
      <c r="F3726" s="184">
        <v>105</v>
      </c>
      <c r="G3726" s="185"/>
      <c r="H3726" s="185"/>
      <c r="I3726" s="184">
        <v>28.75</v>
      </c>
      <c r="J3726" s="184">
        <v>132.38</v>
      </c>
      <c r="K3726" s="185">
        <v>9</v>
      </c>
      <c r="L3726" s="185" t="s">
        <v>76</v>
      </c>
      <c r="M3726" s="186" t="s">
        <v>3146</v>
      </c>
      <c r="N3726" s="61" t="s">
        <v>51</v>
      </c>
      <c r="P3726" s="175" t="s">
        <v>116</v>
      </c>
    </row>
    <row r="3727" spans="1:16" s="61" customFormat="1" ht="17.25">
      <c r="A3727" s="183" t="s">
        <v>7711</v>
      </c>
      <c r="B3727" s="183" t="s">
        <v>7712</v>
      </c>
      <c r="C3727" s="183" t="s">
        <v>116</v>
      </c>
      <c r="D3727" s="183" t="s">
        <v>117</v>
      </c>
      <c r="E3727" s="184">
        <v>105</v>
      </c>
      <c r="F3727" s="184">
        <v>105</v>
      </c>
      <c r="G3727" s="185"/>
      <c r="H3727" s="185"/>
      <c r="I3727" s="184">
        <v>28.75</v>
      </c>
      <c r="J3727" s="184">
        <v>132.38</v>
      </c>
      <c r="K3727" s="185">
        <v>89</v>
      </c>
      <c r="L3727" s="185" t="s">
        <v>76</v>
      </c>
      <c r="M3727" s="186" t="s">
        <v>3146</v>
      </c>
      <c r="N3727" s="61" t="s">
        <v>51</v>
      </c>
      <c r="P3727" s="175" t="s">
        <v>116</v>
      </c>
    </row>
    <row r="3728" spans="1:16" s="61" customFormat="1" ht="17.25">
      <c r="A3728" s="183" t="s">
        <v>7713</v>
      </c>
      <c r="B3728" s="183" t="s">
        <v>7714</v>
      </c>
      <c r="C3728" s="183" t="s">
        <v>931</v>
      </c>
      <c r="D3728" s="183" t="s">
        <v>932</v>
      </c>
      <c r="E3728" s="184">
        <v>149.99</v>
      </c>
      <c r="F3728" s="184">
        <v>149.99</v>
      </c>
      <c r="G3728" s="185"/>
      <c r="H3728" s="185"/>
      <c r="I3728" s="184">
        <v>55.81</v>
      </c>
      <c r="J3728" s="184">
        <v>205.8</v>
      </c>
      <c r="K3728" s="185">
        <v>0</v>
      </c>
      <c r="L3728" s="185" t="s">
        <v>76</v>
      </c>
      <c r="M3728" s="186" t="s">
        <v>217</v>
      </c>
      <c r="N3728" s="61" t="s">
        <v>51</v>
      </c>
      <c r="P3728" s="175" t="s">
        <v>931</v>
      </c>
    </row>
    <row r="3729" spans="1:16" s="61" customFormat="1" ht="17.25">
      <c r="A3729" s="183" t="s">
        <v>7715</v>
      </c>
      <c r="B3729" s="183" t="s">
        <v>7716</v>
      </c>
      <c r="C3729" s="183" t="s">
        <v>931</v>
      </c>
      <c r="D3729" s="183" t="s">
        <v>932</v>
      </c>
      <c r="E3729" s="184">
        <v>169.99</v>
      </c>
      <c r="F3729" s="184">
        <v>129.99</v>
      </c>
      <c r="G3729" s="185" t="s">
        <v>1652</v>
      </c>
      <c r="H3729" s="185" t="s">
        <v>56</v>
      </c>
      <c r="I3729" s="184">
        <v>77.85</v>
      </c>
      <c r="J3729" s="184">
        <v>207.84</v>
      </c>
      <c r="K3729" s="185">
        <v>77</v>
      </c>
      <c r="L3729" s="185"/>
      <c r="M3729" s="186"/>
      <c r="N3729" s="61" t="s">
        <v>51</v>
      </c>
      <c r="P3729" s="175" t="s">
        <v>931</v>
      </c>
    </row>
    <row r="3730" spans="1:16" s="61" customFormat="1" ht="17.25">
      <c r="A3730" s="183" t="s">
        <v>7717</v>
      </c>
      <c r="B3730" s="183" t="s">
        <v>7051</v>
      </c>
      <c r="C3730" s="183" t="s">
        <v>931</v>
      </c>
      <c r="D3730" s="183" t="s">
        <v>932</v>
      </c>
      <c r="E3730" s="184">
        <v>149.99</v>
      </c>
      <c r="F3730" s="184">
        <v>125.99</v>
      </c>
      <c r="G3730" s="185" t="s">
        <v>107</v>
      </c>
      <c r="H3730" s="185" t="s">
        <v>56</v>
      </c>
      <c r="I3730" s="184">
        <v>74.58</v>
      </c>
      <c r="J3730" s="184">
        <v>200.57</v>
      </c>
      <c r="K3730" s="185">
        <v>51</v>
      </c>
      <c r="L3730" s="185"/>
      <c r="M3730" s="186"/>
      <c r="N3730" s="61" t="s">
        <v>51</v>
      </c>
      <c r="P3730" s="175" t="s">
        <v>931</v>
      </c>
    </row>
    <row r="3731" spans="1:16" s="61" customFormat="1" ht="17.25">
      <c r="A3731" s="183" t="s">
        <v>7718</v>
      </c>
      <c r="B3731" s="183" t="s">
        <v>7719</v>
      </c>
      <c r="C3731" s="183" t="s">
        <v>931</v>
      </c>
      <c r="D3731" s="183" t="s">
        <v>932</v>
      </c>
      <c r="E3731" s="184">
        <v>129.99</v>
      </c>
      <c r="F3731" s="184">
        <v>109.99</v>
      </c>
      <c r="G3731" s="185" t="s">
        <v>268</v>
      </c>
      <c r="H3731" s="185" t="s">
        <v>56</v>
      </c>
      <c r="I3731" s="184">
        <v>47.37</v>
      </c>
      <c r="J3731" s="184">
        <v>157.36</v>
      </c>
      <c r="K3731" s="185">
        <v>139</v>
      </c>
      <c r="L3731" s="185"/>
      <c r="M3731" s="186"/>
      <c r="N3731" s="61" t="s">
        <v>51</v>
      </c>
      <c r="P3731" s="175" t="s">
        <v>931</v>
      </c>
    </row>
    <row r="3732" spans="1:16" s="61" customFormat="1" ht="17.25">
      <c r="A3732" s="183" t="s">
        <v>7720</v>
      </c>
      <c r="B3732" s="183" t="s">
        <v>7721</v>
      </c>
      <c r="C3732" s="183" t="s">
        <v>1116</v>
      </c>
      <c r="D3732" s="183" t="s">
        <v>1117</v>
      </c>
      <c r="E3732" s="184">
        <v>309</v>
      </c>
      <c r="F3732" s="184">
        <v>120</v>
      </c>
      <c r="G3732" s="185" t="s">
        <v>3962</v>
      </c>
      <c r="H3732" s="185"/>
      <c r="I3732" s="184">
        <v>111.15</v>
      </c>
      <c r="J3732" s="184">
        <v>231.15</v>
      </c>
      <c r="K3732" s="185">
        <v>9</v>
      </c>
      <c r="L3732" s="185"/>
      <c r="M3732" s="186"/>
      <c r="N3732" s="61" t="s">
        <v>51</v>
      </c>
      <c r="P3732" s="175" t="s">
        <v>1116</v>
      </c>
    </row>
    <row r="3733" spans="1:16" s="61" customFormat="1" ht="17.25">
      <c r="A3733" s="183" t="s">
        <v>7722</v>
      </c>
      <c r="B3733" s="183" t="s">
        <v>7723</v>
      </c>
      <c r="C3733" s="183" t="s">
        <v>1116</v>
      </c>
      <c r="D3733" s="183" t="s">
        <v>1117</v>
      </c>
      <c r="E3733" s="184"/>
      <c r="F3733" s="184"/>
      <c r="G3733" s="188"/>
      <c r="H3733" s="183"/>
      <c r="I3733" s="184"/>
      <c r="J3733" s="184"/>
      <c r="K3733" s="185" t="s">
        <v>410</v>
      </c>
      <c r="L3733" s="185"/>
      <c r="M3733" s="186"/>
      <c r="N3733" s="61" t="s">
        <v>410</v>
      </c>
      <c r="P3733" s="175" t="s">
        <v>1116</v>
      </c>
    </row>
    <row r="3734" spans="1:16" s="61" customFormat="1" ht="17.25">
      <c r="A3734" s="183" t="s">
        <v>7724</v>
      </c>
      <c r="B3734" s="183" t="s">
        <v>7725</v>
      </c>
      <c r="C3734" s="183" t="s">
        <v>1116</v>
      </c>
      <c r="D3734" s="183" t="s">
        <v>1117</v>
      </c>
      <c r="E3734" s="184"/>
      <c r="F3734" s="184"/>
      <c r="G3734" s="188"/>
      <c r="H3734" s="183"/>
      <c r="I3734" s="184"/>
      <c r="J3734" s="184"/>
      <c r="K3734" s="185" t="s">
        <v>410</v>
      </c>
      <c r="L3734" s="185"/>
      <c r="M3734" s="186"/>
      <c r="N3734" s="61" t="s">
        <v>410</v>
      </c>
      <c r="P3734" s="175" t="s">
        <v>1116</v>
      </c>
    </row>
    <row r="3735" spans="1:16" s="61" customFormat="1" ht="17.25">
      <c r="A3735" s="183" t="s">
        <v>7726</v>
      </c>
      <c r="B3735" s="183" t="s">
        <v>7727</v>
      </c>
      <c r="C3735" s="183" t="s">
        <v>1116</v>
      </c>
      <c r="D3735" s="183" t="s">
        <v>1117</v>
      </c>
      <c r="E3735" s="184"/>
      <c r="F3735" s="184"/>
      <c r="G3735" s="185"/>
      <c r="H3735" s="185"/>
      <c r="I3735" s="184"/>
      <c r="J3735" s="184"/>
      <c r="K3735" s="185" t="s">
        <v>410</v>
      </c>
      <c r="L3735" s="185"/>
      <c r="M3735" s="186"/>
      <c r="N3735" s="61" t="s">
        <v>410</v>
      </c>
      <c r="P3735" s="175" t="s">
        <v>1116</v>
      </c>
    </row>
    <row r="3736" spans="1:16" s="61" customFormat="1" ht="17.25">
      <c r="A3736" s="183" t="s">
        <v>7728</v>
      </c>
      <c r="B3736" s="183" t="s">
        <v>7729</v>
      </c>
      <c r="C3736" s="183" t="s">
        <v>97</v>
      </c>
      <c r="D3736" s="183" t="s">
        <v>98</v>
      </c>
      <c r="E3736" s="184"/>
      <c r="F3736" s="184"/>
      <c r="G3736" s="188"/>
      <c r="H3736" s="183"/>
      <c r="I3736" s="184"/>
      <c r="J3736" s="184"/>
      <c r="K3736" s="185" t="s">
        <v>410</v>
      </c>
      <c r="L3736" s="185"/>
      <c r="M3736" s="186"/>
      <c r="N3736" s="61" t="s">
        <v>410</v>
      </c>
      <c r="P3736" s="175" t="s">
        <v>97</v>
      </c>
    </row>
    <row r="3737" spans="1:16" s="61" customFormat="1" ht="17.25">
      <c r="A3737" s="183" t="s">
        <v>7730</v>
      </c>
      <c r="B3737" s="183" t="s">
        <v>7731</v>
      </c>
      <c r="C3737" s="183" t="s">
        <v>97</v>
      </c>
      <c r="D3737" s="183" t="s">
        <v>98</v>
      </c>
      <c r="E3737" s="184"/>
      <c r="F3737" s="184"/>
      <c r="G3737" s="185"/>
      <c r="H3737" s="185"/>
      <c r="I3737" s="184"/>
      <c r="J3737" s="184"/>
      <c r="K3737" s="185" t="s">
        <v>410</v>
      </c>
      <c r="L3737" s="185"/>
      <c r="M3737" s="186"/>
      <c r="N3737" s="61" t="s">
        <v>410</v>
      </c>
      <c r="P3737" s="175" t="s">
        <v>97</v>
      </c>
    </row>
    <row r="3738" spans="1:16" s="61" customFormat="1" ht="17.25">
      <c r="A3738" s="183" t="s">
        <v>7732</v>
      </c>
      <c r="B3738" s="183" t="s">
        <v>7733</v>
      </c>
      <c r="C3738" s="183" t="s">
        <v>97</v>
      </c>
      <c r="D3738" s="183" t="s">
        <v>98</v>
      </c>
      <c r="E3738" s="184"/>
      <c r="F3738" s="184"/>
      <c r="G3738" s="185"/>
      <c r="H3738" s="185"/>
      <c r="I3738" s="184"/>
      <c r="J3738" s="184"/>
      <c r="K3738" s="185" t="s">
        <v>410</v>
      </c>
      <c r="L3738" s="185"/>
      <c r="M3738" s="186"/>
      <c r="N3738" s="61" t="s">
        <v>410</v>
      </c>
      <c r="P3738" s="175" t="s">
        <v>97</v>
      </c>
    </row>
    <row r="3739" spans="1:16" s="61" customFormat="1" ht="17.25">
      <c r="A3739" s="183" t="s">
        <v>7734</v>
      </c>
      <c r="B3739" s="183" t="s">
        <v>7735</v>
      </c>
      <c r="C3739" s="183" t="s">
        <v>97</v>
      </c>
      <c r="D3739" s="183" t="s">
        <v>98</v>
      </c>
      <c r="E3739" s="184"/>
      <c r="F3739" s="184"/>
      <c r="G3739" s="185"/>
      <c r="H3739" s="185"/>
      <c r="I3739" s="184"/>
      <c r="J3739" s="184"/>
      <c r="K3739" s="185" t="s">
        <v>410</v>
      </c>
      <c r="L3739" s="185"/>
      <c r="M3739" s="186"/>
      <c r="N3739" s="61" t="s">
        <v>410</v>
      </c>
      <c r="P3739" s="175" t="s">
        <v>97</v>
      </c>
    </row>
    <row r="3740" spans="1:16" s="61" customFormat="1" ht="17.25">
      <c r="A3740" s="183" t="s">
        <v>7736</v>
      </c>
      <c r="B3740" s="183" t="s">
        <v>7737</v>
      </c>
      <c r="C3740" s="183" t="s">
        <v>97</v>
      </c>
      <c r="D3740" s="183" t="s">
        <v>98</v>
      </c>
      <c r="E3740" s="184"/>
      <c r="F3740" s="184"/>
      <c r="G3740" s="185"/>
      <c r="H3740" s="185"/>
      <c r="I3740" s="184"/>
      <c r="J3740" s="184"/>
      <c r="K3740" s="185" t="s">
        <v>410</v>
      </c>
      <c r="L3740" s="185"/>
      <c r="M3740" s="186"/>
      <c r="N3740" s="61" t="s">
        <v>410</v>
      </c>
      <c r="P3740" s="175" t="s">
        <v>97</v>
      </c>
    </row>
    <row r="3741" spans="1:16" s="61" customFormat="1" ht="17.25">
      <c r="A3741" s="183" t="s">
        <v>7738</v>
      </c>
      <c r="B3741" s="183" t="s">
        <v>7739</v>
      </c>
      <c r="C3741" s="183" t="s">
        <v>931</v>
      </c>
      <c r="D3741" s="183" t="s">
        <v>932</v>
      </c>
      <c r="E3741" s="184">
        <v>149.99</v>
      </c>
      <c r="F3741" s="184">
        <v>135</v>
      </c>
      <c r="G3741" s="185" t="s">
        <v>137</v>
      </c>
      <c r="H3741" s="185" t="s">
        <v>950</v>
      </c>
      <c r="I3741" s="184">
        <v>56.18</v>
      </c>
      <c r="J3741" s="184">
        <v>191.18</v>
      </c>
      <c r="K3741" s="185">
        <v>76</v>
      </c>
      <c r="L3741" s="185"/>
      <c r="M3741" s="186"/>
      <c r="N3741" s="61" t="s">
        <v>51</v>
      </c>
      <c r="P3741" s="175" t="s">
        <v>931</v>
      </c>
    </row>
    <row r="3742" spans="1:16" s="61" customFormat="1" ht="17.25">
      <c r="A3742" s="183" t="s">
        <v>7740</v>
      </c>
      <c r="B3742" s="183" t="s">
        <v>7741</v>
      </c>
      <c r="C3742" s="183" t="s">
        <v>931</v>
      </c>
      <c r="D3742" s="183" t="s">
        <v>932</v>
      </c>
      <c r="E3742" s="184">
        <v>149.99</v>
      </c>
      <c r="F3742" s="184">
        <v>129.99</v>
      </c>
      <c r="G3742" s="185" t="s">
        <v>102</v>
      </c>
      <c r="H3742" s="185" t="s">
        <v>56</v>
      </c>
      <c r="I3742" s="184">
        <v>55.81</v>
      </c>
      <c r="J3742" s="184">
        <v>185.8</v>
      </c>
      <c r="K3742" s="185">
        <v>20</v>
      </c>
      <c r="L3742" s="185"/>
      <c r="M3742" s="186"/>
      <c r="N3742" s="61" t="s">
        <v>51</v>
      </c>
      <c r="P3742" s="175" t="s">
        <v>931</v>
      </c>
    </row>
    <row r="3743" spans="1:16" s="61" customFormat="1" ht="17.25">
      <c r="A3743" s="183" t="s">
        <v>7742</v>
      </c>
      <c r="B3743" s="183" t="s">
        <v>7743</v>
      </c>
      <c r="C3743" s="183" t="s">
        <v>931</v>
      </c>
      <c r="D3743" s="183" t="s">
        <v>932</v>
      </c>
      <c r="E3743" s="184">
        <v>149.99</v>
      </c>
      <c r="F3743" s="184">
        <v>135</v>
      </c>
      <c r="G3743" s="185" t="s">
        <v>137</v>
      </c>
      <c r="H3743" s="185" t="s">
        <v>950</v>
      </c>
      <c r="I3743" s="184">
        <v>55.35</v>
      </c>
      <c r="J3743" s="184">
        <v>190.35</v>
      </c>
      <c r="K3743" s="185">
        <v>39</v>
      </c>
      <c r="L3743" s="185" t="s">
        <v>372</v>
      </c>
      <c r="M3743" s="186" t="s">
        <v>217</v>
      </c>
      <c r="N3743" s="61" t="s">
        <v>51</v>
      </c>
      <c r="P3743" s="175" t="s">
        <v>931</v>
      </c>
    </row>
    <row r="3744" spans="1:16" s="61" customFormat="1" ht="17.25">
      <c r="A3744" s="183" t="s">
        <v>7744</v>
      </c>
      <c r="B3744" s="183" t="s">
        <v>7745</v>
      </c>
      <c r="C3744" s="183" t="s">
        <v>931</v>
      </c>
      <c r="D3744" s="183" t="s">
        <v>932</v>
      </c>
      <c r="E3744" s="184">
        <v>129.99</v>
      </c>
      <c r="F3744" s="184">
        <v>109.99</v>
      </c>
      <c r="G3744" s="185" t="s">
        <v>268</v>
      </c>
      <c r="H3744" s="185" t="s">
        <v>56</v>
      </c>
      <c r="I3744" s="184">
        <v>48.75</v>
      </c>
      <c r="J3744" s="184">
        <v>158.74</v>
      </c>
      <c r="K3744" s="185">
        <v>83</v>
      </c>
      <c r="L3744" s="185"/>
      <c r="M3744" s="186"/>
      <c r="N3744" s="61" t="s">
        <v>51</v>
      </c>
      <c r="P3744" s="175" t="s">
        <v>931</v>
      </c>
    </row>
    <row r="3745" spans="1:16" s="61" customFormat="1" ht="17.25">
      <c r="A3745" s="183" t="s">
        <v>7746</v>
      </c>
      <c r="B3745" s="183" t="s">
        <v>7747</v>
      </c>
      <c r="C3745" s="183" t="s">
        <v>931</v>
      </c>
      <c r="D3745" s="183" t="s">
        <v>932</v>
      </c>
      <c r="E3745" s="184">
        <v>129.99</v>
      </c>
      <c r="F3745" s="184">
        <v>109.99</v>
      </c>
      <c r="G3745" s="185" t="s">
        <v>268</v>
      </c>
      <c r="H3745" s="185" t="s">
        <v>56</v>
      </c>
      <c r="I3745" s="184">
        <v>48.75</v>
      </c>
      <c r="J3745" s="184">
        <v>158.74</v>
      </c>
      <c r="K3745" s="185">
        <v>103</v>
      </c>
      <c r="L3745" s="185"/>
      <c r="M3745" s="186"/>
      <c r="N3745" s="61" t="s">
        <v>51</v>
      </c>
      <c r="P3745" s="175" t="s">
        <v>931</v>
      </c>
    </row>
    <row r="3746" spans="1:16" s="61" customFormat="1" ht="17.25">
      <c r="A3746" s="183" t="s">
        <v>7748</v>
      </c>
      <c r="B3746" s="183" t="s">
        <v>7749</v>
      </c>
      <c r="C3746" s="183" t="s">
        <v>931</v>
      </c>
      <c r="D3746" s="183" t="s">
        <v>932</v>
      </c>
      <c r="E3746" s="184">
        <v>129.99</v>
      </c>
      <c r="F3746" s="184">
        <v>109.99</v>
      </c>
      <c r="G3746" s="185" t="s">
        <v>268</v>
      </c>
      <c r="H3746" s="185" t="s">
        <v>56</v>
      </c>
      <c r="I3746" s="184">
        <v>48.75</v>
      </c>
      <c r="J3746" s="184">
        <v>158.74</v>
      </c>
      <c r="K3746" s="185">
        <v>86</v>
      </c>
      <c r="L3746" s="185"/>
      <c r="M3746" s="186"/>
      <c r="N3746" s="61" t="s">
        <v>51</v>
      </c>
      <c r="P3746" s="175" t="s">
        <v>931</v>
      </c>
    </row>
    <row r="3747" spans="1:16" s="61" customFormat="1" ht="17.25">
      <c r="A3747" s="183" t="s">
        <v>7750</v>
      </c>
      <c r="B3747" s="183" t="s">
        <v>7751</v>
      </c>
      <c r="C3747" s="183" t="s">
        <v>3657</v>
      </c>
      <c r="D3747" s="183" t="s">
        <v>3658</v>
      </c>
      <c r="E3747" s="184"/>
      <c r="F3747" s="184"/>
      <c r="G3747" s="188"/>
      <c r="H3747" s="183"/>
      <c r="I3747" s="184"/>
      <c r="J3747" s="184"/>
      <c r="K3747" s="185" t="s">
        <v>410</v>
      </c>
      <c r="L3747" s="185"/>
      <c r="M3747" s="186"/>
      <c r="N3747" s="61" t="s">
        <v>410</v>
      </c>
      <c r="P3747" s="175" t="s">
        <v>3657</v>
      </c>
    </row>
    <row r="3748" spans="1:16" s="61" customFormat="1" ht="17.25">
      <c r="A3748" s="183" t="s">
        <v>7752</v>
      </c>
      <c r="B3748" s="183" t="s">
        <v>7753</v>
      </c>
      <c r="C3748" s="183" t="s">
        <v>3657</v>
      </c>
      <c r="D3748" s="183" t="s">
        <v>3658</v>
      </c>
      <c r="E3748" s="184"/>
      <c r="F3748" s="184"/>
      <c r="G3748" s="185"/>
      <c r="H3748" s="185"/>
      <c r="I3748" s="184"/>
      <c r="J3748" s="184"/>
      <c r="K3748" s="185" t="s">
        <v>410</v>
      </c>
      <c r="L3748" s="185"/>
      <c r="M3748" s="186"/>
      <c r="N3748" s="61" t="s">
        <v>410</v>
      </c>
      <c r="P3748" s="175" t="s">
        <v>3657</v>
      </c>
    </row>
    <row r="3749" spans="1:16" s="61" customFormat="1" ht="17.25">
      <c r="A3749" s="183" t="s">
        <v>7754</v>
      </c>
      <c r="B3749" s="183" t="s">
        <v>7755</v>
      </c>
      <c r="C3749" s="183" t="s">
        <v>86</v>
      </c>
      <c r="D3749" s="183" t="s">
        <v>87</v>
      </c>
      <c r="E3749" s="184">
        <v>150</v>
      </c>
      <c r="F3749" s="184">
        <v>135</v>
      </c>
      <c r="G3749" s="185" t="s">
        <v>137</v>
      </c>
      <c r="H3749" s="185" t="s">
        <v>7756</v>
      </c>
      <c r="I3749" s="184">
        <v>75.37</v>
      </c>
      <c r="J3749" s="184">
        <v>210.37</v>
      </c>
      <c r="K3749" s="185">
        <v>115</v>
      </c>
      <c r="L3749" s="185"/>
      <c r="M3749" s="186"/>
      <c r="N3749" s="61" t="s">
        <v>51</v>
      </c>
      <c r="P3749" s="175" t="s">
        <v>86</v>
      </c>
    </row>
    <row r="3750" spans="1:16" s="61" customFormat="1" ht="17.25">
      <c r="A3750" s="183" t="s">
        <v>7757</v>
      </c>
      <c r="B3750" s="183" t="s">
        <v>7758</v>
      </c>
      <c r="C3750" s="183" t="s">
        <v>2670</v>
      </c>
      <c r="D3750" s="183" t="s">
        <v>2671</v>
      </c>
      <c r="E3750" s="184"/>
      <c r="F3750" s="184"/>
      <c r="G3750" s="185"/>
      <c r="H3750" s="185"/>
      <c r="I3750" s="184"/>
      <c r="J3750" s="184"/>
      <c r="K3750" s="185" t="s">
        <v>410</v>
      </c>
      <c r="L3750" s="185"/>
      <c r="M3750" s="186"/>
      <c r="N3750" s="61" t="s">
        <v>410</v>
      </c>
      <c r="P3750" s="175" t="s">
        <v>2670</v>
      </c>
    </row>
    <row r="3751" spans="1:16" s="61" customFormat="1" ht="17.25">
      <c r="A3751" s="183" t="s">
        <v>7759</v>
      </c>
      <c r="B3751" s="183" t="s">
        <v>7760</v>
      </c>
      <c r="C3751" s="183" t="s">
        <v>86</v>
      </c>
      <c r="D3751" s="183" t="s">
        <v>87</v>
      </c>
      <c r="E3751" s="184"/>
      <c r="F3751" s="184"/>
      <c r="G3751" s="185"/>
      <c r="H3751" s="185"/>
      <c r="I3751" s="184"/>
      <c r="J3751" s="184"/>
      <c r="K3751" s="185" t="s">
        <v>410</v>
      </c>
      <c r="L3751" s="185"/>
      <c r="M3751" s="186"/>
      <c r="N3751" s="61" t="s">
        <v>410</v>
      </c>
      <c r="P3751" s="175" t="s">
        <v>86</v>
      </c>
    </row>
    <row r="3752" spans="1:16" s="61" customFormat="1" ht="17.25">
      <c r="A3752" s="183" t="s">
        <v>7761</v>
      </c>
      <c r="B3752" s="183" t="s">
        <v>7762</v>
      </c>
      <c r="C3752" s="183" t="s">
        <v>49</v>
      </c>
      <c r="D3752" s="183" t="s">
        <v>50</v>
      </c>
      <c r="E3752" s="184"/>
      <c r="F3752" s="184"/>
      <c r="G3752" s="185"/>
      <c r="H3752" s="185"/>
      <c r="I3752" s="184"/>
      <c r="J3752" s="184"/>
      <c r="K3752" s="185" t="s">
        <v>410</v>
      </c>
      <c r="L3752" s="185"/>
      <c r="M3752" s="186"/>
      <c r="N3752" s="61" t="s">
        <v>410</v>
      </c>
      <c r="P3752" s="175" t="s">
        <v>49</v>
      </c>
    </row>
    <row r="3753" spans="1:16" s="61" customFormat="1" ht="17.25">
      <c r="A3753" s="183" t="s">
        <v>7763</v>
      </c>
      <c r="B3753" s="183" t="s">
        <v>7764</v>
      </c>
      <c r="C3753" s="183" t="s">
        <v>49</v>
      </c>
      <c r="D3753" s="183" t="s">
        <v>50</v>
      </c>
      <c r="E3753" s="184"/>
      <c r="F3753" s="184"/>
      <c r="G3753" s="185"/>
      <c r="H3753" s="185"/>
      <c r="I3753" s="184"/>
      <c r="J3753" s="184"/>
      <c r="K3753" s="185" t="s">
        <v>410</v>
      </c>
      <c r="L3753" s="185"/>
      <c r="M3753" s="186"/>
      <c r="N3753" s="61" t="s">
        <v>410</v>
      </c>
      <c r="P3753" s="175" t="s">
        <v>49</v>
      </c>
    </row>
    <row r="3754" spans="1:16" s="61" customFormat="1" ht="17.25">
      <c r="A3754" s="183" t="s">
        <v>7765</v>
      </c>
      <c r="B3754" s="183" t="s">
        <v>7766</v>
      </c>
      <c r="C3754" s="183" t="s">
        <v>49</v>
      </c>
      <c r="D3754" s="183" t="s">
        <v>50</v>
      </c>
      <c r="E3754" s="184"/>
      <c r="F3754" s="184"/>
      <c r="G3754" s="185"/>
      <c r="H3754" s="185"/>
      <c r="I3754" s="184"/>
      <c r="J3754" s="184"/>
      <c r="K3754" s="185" t="s">
        <v>410</v>
      </c>
      <c r="L3754" s="185"/>
      <c r="M3754" s="186"/>
      <c r="N3754" s="61" t="s">
        <v>410</v>
      </c>
      <c r="P3754" s="175" t="s">
        <v>49</v>
      </c>
    </row>
    <row r="3755" spans="1:16" s="61" customFormat="1" ht="17.25">
      <c r="A3755" s="183" t="s">
        <v>7767</v>
      </c>
      <c r="B3755" s="183" t="s">
        <v>7768</v>
      </c>
      <c r="C3755" s="183" t="s">
        <v>49</v>
      </c>
      <c r="D3755" s="183" t="s">
        <v>50</v>
      </c>
      <c r="E3755" s="184">
        <v>395</v>
      </c>
      <c r="F3755" s="184">
        <v>345</v>
      </c>
      <c r="G3755" s="185" t="s">
        <v>140</v>
      </c>
      <c r="H3755" s="185"/>
      <c r="I3755" s="184">
        <v>157.78</v>
      </c>
      <c r="J3755" s="184">
        <v>502.78</v>
      </c>
      <c r="K3755" s="185">
        <v>0</v>
      </c>
      <c r="L3755" s="185"/>
      <c r="M3755" s="186"/>
      <c r="N3755" s="61" t="s">
        <v>51</v>
      </c>
      <c r="P3755" s="175" t="s">
        <v>49</v>
      </c>
    </row>
    <row r="3756" spans="1:16" s="61" customFormat="1" ht="17.25">
      <c r="A3756" s="183" t="s">
        <v>7769</v>
      </c>
      <c r="B3756" s="183" t="s">
        <v>7770</v>
      </c>
      <c r="C3756" s="183" t="s">
        <v>49</v>
      </c>
      <c r="D3756" s="183" t="s">
        <v>50</v>
      </c>
      <c r="E3756" s="184"/>
      <c r="F3756" s="184"/>
      <c r="G3756" s="185"/>
      <c r="H3756" s="185"/>
      <c r="I3756" s="184"/>
      <c r="J3756" s="184"/>
      <c r="K3756" s="185" t="s">
        <v>410</v>
      </c>
      <c r="L3756" s="185"/>
      <c r="M3756" s="186"/>
      <c r="N3756" s="61" t="s">
        <v>410</v>
      </c>
      <c r="P3756" s="175" t="s">
        <v>49</v>
      </c>
    </row>
    <row r="3757" spans="1:16" s="61" customFormat="1" ht="17.25">
      <c r="A3757" s="183" t="s">
        <v>7771</v>
      </c>
      <c r="B3757" s="183" t="s">
        <v>7772</v>
      </c>
      <c r="C3757" s="183" t="s">
        <v>49</v>
      </c>
      <c r="D3757" s="183" t="s">
        <v>50</v>
      </c>
      <c r="E3757" s="184">
        <v>304</v>
      </c>
      <c r="F3757" s="184">
        <v>260</v>
      </c>
      <c r="G3757" s="185" t="s">
        <v>88</v>
      </c>
      <c r="H3757" s="185"/>
      <c r="I3757" s="184">
        <v>106.57</v>
      </c>
      <c r="J3757" s="184">
        <v>366.57</v>
      </c>
      <c r="K3757" s="183">
        <v>73</v>
      </c>
      <c r="L3757" s="183"/>
      <c r="M3757" s="186"/>
      <c r="N3757" s="61" t="s">
        <v>51</v>
      </c>
      <c r="P3757" s="175" t="s">
        <v>49</v>
      </c>
    </row>
    <row r="3758" spans="1:16" s="61" customFormat="1" ht="17.25">
      <c r="A3758" s="183" t="s">
        <v>7773</v>
      </c>
      <c r="B3758" s="183" t="s">
        <v>7774</v>
      </c>
      <c r="C3758" s="183" t="s">
        <v>49</v>
      </c>
      <c r="D3758" s="183" t="s">
        <v>50</v>
      </c>
      <c r="E3758" s="184">
        <v>304</v>
      </c>
      <c r="F3758" s="184">
        <v>260</v>
      </c>
      <c r="G3758" s="185" t="s">
        <v>88</v>
      </c>
      <c r="H3758" s="185"/>
      <c r="I3758" s="184">
        <v>106.57</v>
      </c>
      <c r="J3758" s="184">
        <v>366.57</v>
      </c>
      <c r="K3758" s="183">
        <v>1</v>
      </c>
      <c r="L3758" s="183"/>
      <c r="M3758" s="186"/>
      <c r="N3758" s="61" t="s">
        <v>51</v>
      </c>
      <c r="P3758" s="175" t="s">
        <v>49</v>
      </c>
    </row>
    <row r="3759" spans="1:16" s="61" customFormat="1" ht="17.25">
      <c r="A3759" s="183" t="s">
        <v>7775</v>
      </c>
      <c r="B3759" s="183" t="s">
        <v>7776</v>
      </c>
      <c r="C3759" s="183" t="s">
        <v>3531</v>
      </c>
      <c r="D3759" s="183" t="s">
        <v>3532</v>
      </c>
      <c r="E3759" s="184"/>
      <c r="F3759" s="184"/>
      <c r="G3759" s="185"/>
      <c r="H3759" s="185"/>
      <c r="I3759" s="184"/>
      <c r="J3759" s="184"/>
      <c r="K3759" s="183" t="s">
        <v>410</v>
      </c>
      <c r="L3759" s="183"/>
      <c r="M3759" s="186"/>
      <c r="N3759" s="61" t="s">
        <v>410</v>
      </c>
      <c r="P3759" s="175" t="s">
        <v>3531</v>
      </c>
    </row>
    <row r="3760" spans="1:16" s="61" customFormat="1" ht="17.25">
      <c r="A3760" s="183" t="s">
        <v>7777</v>
      </c>
      <c r="B3760" s="183" t="s">
        <v>7778</v>
      </c>
      <c r="C3760" s="183" t="s">
        <v>7779</v>
      </c>
      <c r="D3760" s="183" t="s">
        <v>7780</v>
      </c>
      <c r="E3760" s="184"/>
      <c r="F3760" s="184"/>
      <c r="G3760" s="185"/>
      <c r="H3760" s="185"/>
      <c r="I3760" s="184"/>
      <c r="J3760" s="184"/>
      <c r="K3760" s="185" t="s">
        <v>410</v>
      </c>
      <c r="L3760" s="185"/>
      <c r="M3760" s="186"/>
      <c r="N3760" s="61" t="s">
        <v>410</v>
      </c>
      <c r="P3760" s="175" t="s">
        <v>7779</v>
      </c>
    </row>
    <row r="3761" spans="1:16" s="61" customFormat="1" ht="17.25">
      <c r="A3761" s="183" t="s">
        <v>7781</v>
      </c>
      <c r="B3761" s="183" t="s">
        <v>7782</v>
      </c>
      <c r="C3761" s="183" t="s">
        <v>7779</v>
      </c>
      <c r="D3761" s="183" t="s">
        <v>7780</v>
      </c>
      <c r="E3761" s="184"/>
      <c r="F3761" s="184"/>
      <c r="G3761" s="185"/>
      <c r="H3761" s="185"/>
      <c r="I3761" s="184"/>
      <c r="J3761" s="184"/>
      <c r="K3761" s="185" t="s">
        <v>410</v>
      </c>
      <c r="L3761" s="185"/>
      <c r="M3761" s="186"/>
      <c r="N3761" s="61" t="s">
        <v>410</v>
      </c>
      <c r="P3761" s="175" t="s">
        <v>7779</v>
      </c>
    </row>
    <row r="3762" spans="1:16" s="61" customFormat="1" ht="17.25">
      <c r="A3762" s="183" t="s">
        <v>7783</v>
      </c>
      <c r="B3762" s="183" t="s">
        <v>7784</v>
      </c>
      <c r="C3762" s="183" t="s">
        <v>7785</v>
      </c>
      <c r="D3762" s="183" t="s">
        <v>7786</v>
      </c>
      <c r="E3762" s="184"/>
      <c r="F3762" s="184"/>
      <c r="G3762" s="185"/>
      <c r="H3762" s="185"/>
      <c r="I3762" s="184"/>
      <c r="J3762" s="184"/>
      <c r="K3762" s="185" t="s">
        <v>410</v>
      </c>
      <c r="L3762" s="185"/>
      <c r="M3762" s="186"/>
      <c r="N3762" s="61" t="s">
        <v>410</v>
      </c>
      <c r="P3762" s="175" t="s">
        <v>7785</v>
      </c>
    </row>
    <row r="3763" spans="1:16" s="61" customFormat="1" ht="17.25">
      <c r="A3763" s="183" t="s">
        <v>7787</v>
      </c>
      <c r="B3763" s="183" t="s">
        <v>7788</v>
      </c>
      <c r="C3763" s="183" t="s">
        <v>92</v>
      </c>
      <c r="D3763" s="183" t="s">
        <v>93</v>
      </c>
      <c r="E3763" s="184">
        <v>138</v>
      </c>
      <c r="F3763" s="184">
        <v>104</v>
      </c>
      <c r="G3763" s="185" t="s">
        <v>180</v>
      </c>
      <c r="H3763" s="185"/>
      <c r="I3763" s="184">
        <v>38.41</v>
      </c>
      <c r="J3763" s="184">
        <v>142.41</v>
      </c>
      <c r="K3763" s="185">
        <v>401</v>
      </c>
      <c r="L3763" s="185"/>
      <c r="M3763" s="186"/>
      <c r="N3763" s="61" t="s">
        <v>51</v>
      </c>
      <c r="P3763" s="175" t="s">
        <v>92</v>
      </c>
    </row>
    <row r="3764" spans="1:16" s="61" customFormat="1" ht="17.25">
      <c r="A3764" s="183" t="s">
        <v>7789</v>
      </c>
      <c r="B3764" s="183" t="s">
        <v>7790</v>
      </c>
      <c r="C3764" s="183" t="s">
        <v>116</v>
      </c>
      <c r="D3764" s="183" t="s">
        <v>117</v>
      </c>
      <c r="E3764" s="184">
        <v>142</v>
      </c>
      <c r="F3764" s="184">
        <v>105</v>
      </c>
      <c r="G3764" s="185" t="s">
        <v>464</v>
      </c>
      <c r="H3764" s="185"/>
      <c r="I3764" s="184">
        <v>39.26</v>
      </c>
      <c r="J3764" s="184">
        <v>144.26</v>
      </c>
      <c r="K3764" s="185">
        <v>0</v>
      </c>
      <c r="L3764" s="185" t="s">
        <v>76</v>
      </c>
      <c r="M3764" s="186" t="s">
        <v>1514</v>
      </c>
      <c r="N3764" s="61" t="s">
        <v>51</v>
      </c>
      <c r="P3764" s="175" t="s">
        <v>116</v>
      </c>
    </row>
    <row r="3765" spans="1:16" s="61" customFormat="1" ht="17.25">
      <c r="A3765" s="183" t="s">
        <v>7791</v>
      </c>
      <c r="B3765" s="183" t="s">
        <v>7792</v>
      </c>
      <c r="C3765" s="183" t="s">
        <v>116</v>
      </c>
      <c r="D3765" s="183" t="s">
        <v>117</v>
      </c>
      <c r="E3765" s="184">
        <v>139</v>
      </c>
      <c r="F3765" s="184">
        <v>95</v>
      </c>
      <c r="G3765" s="185" t="s">
        <v>421</v>
      </c>
      <c r="H3765" s="185"/>
      <c r="I3765" s="184">
        <v>38.13</v>
      </c>
      <c r="J3765" s="184">
        <v>133.13</v>
      </c>
      <c r="K3765" s="185">
        <v>0</v>
      </c>
      <c r="L3765" s="185" t="s">
        <v>76</v>
      </c>
      <c r="M3765" s="186" t="s">
        <v>1514</v>
      </c>
      <c r="N3765" s="61" t="s">
        <v>51</v>
      </c>
      <c r="P3765" s="175" t="s">
        <v>116</v>
      </c>
    </row>
    <row r="3766" spans="1:16" s="61" customFormat="1" ht="17.25">
      <c r="A3766" s="183" t="s">
        <v>7793</v>
      </c>
      <c r="B3766" s="183" t="s">
        <v>7794</v>
      </c>
      <c r="C3766" s="183" t="s">
        <v>625</v>
      </c>
      <c r="D3766" s="183" t="s">
        <v>626</v>
      </c>
      <c r="E3766" s="184">
        <v>240</v>
      </c>
      <c r="F3766" s="184">
        <v>240</v>
      </c>
      <c r="G3766" s="185"/>
      <c r="H3766" s="185"/>
      <c r="I3766" s="184">
        <v>100.4</v>
      </c>
      <c r="J3766" s="184">
        <v>340.4</v>
      </c>
      <c r="K3766" s="185">
        <v>0</v>
      </c>
      <c r="L3766" s="185"/>
      <c r="M3766" s="186"/>
      <c r="N3766" s="61" t="s">
        <v>51</v>
      </c>
      <c r="P3766" s="175" t="s">
        <v>625</v>
      </c>
    </row>
    <row r="3767" spans="1:16" s="61" customFormat="1" ht="17.25">
      <c r="A3767" s="183" t="s">
        <v>7795</v>
      </c>
      <c r="B3767" s="183" t="s">
        <v>7796</v>
      </c>
      <c r="C3767" s="183" t="s">
        <v>5620</v>
      </c>
      <c r="D3767" s="183" t="s">
        <v>5621</v>
      </c>
      <c r="E3767" s="184"/>
      <c r="F3767" s="184"/>
      <c r="G3767" s="185"/>
      <c r="H3767" s="185"/>
      <c r="I3767" s="184"/>
      <c r="J3767" s="184"/>
      <c r="K3767" s="185" t="s">
        <v>410</v>
      </c>
      <c r="L3767" s="185"/>
      <c r="M3767" s="186"/>
      <c r="N3767" s="61" t="s">
        <v>410</v>
      </c>
      <c r="P3767" s="175" t="s">
        <v>5620</v>
      </c>
    </row>
    <row r="3768" spans="1:16" s="61" customFormat="1" ht="17.25">
      <c r="A3768" s="183" t="s">
        <v>7797</v>
      </c>
      <c r="B3768" s="183" t="s">
        <v>7798</v>
      </c>
      <c r="C3768" s="183" t="s">
        <v>5620</v>
      </c>
      <c r="D3768" s="183" t="s">
        <v>5621</v>
      </c>
      <c r="E3768" s="184"/>
      <c r="F3768" s="184"/>
      <c r="G3768" s="185"/>
      <c r="H3768" s="185"/>
      <c r="I3768" s="184"/>
      <c r="J3768" s="184"/>
      <c r="K3768" s="185" t="s">
        <v>410</v>
      </c>
      <c r="L3768" s="185"/>
      <c r="M3768" s="186"/>
      <c r="N3768" s="61" t="s">
        <v>410</v>
      </c>
      <c r="P3768" s="175" t="s">
        <v>5620</v>
      </c>
    </row>
    <row r="3769" spans="1:16" s="61" customFormat="1" ht="17.25">
      <c r="A3769" s="183" t="s">
        <v>7799</v>
      </c>
      <c r="B3769" s="183" t="s">
        <v>7800</v>
      </c>
      <c r="C3769" s="183" t="s">
        <v>625</v>
      </c>
      <c r="D3769" s="183" t="s">
        <v>626</v>
      </c>
      <c r="E3769" s="184">
        <v>360</v>
      </c>
      <c r="F3769" s="184">
        <v>343</v>
      </c>
      <c r="G3769" s="185" t="s">
        <v>616</v>
      </c>
      <c r="H3769" s="185"/>
      <c r="I3769" s="184">
        <v>146.74</v>
      </c>
      <c r="J3769" s="184">
        <v>489.74</v>
      </c>
      <c r="K3769" s="185">
        <v>0</v>
      </c>
      <c r="L3769" s="185"/>
      <c r="M3769" s="186"/>
      <c r="N3769" s="61" t="s">
        <v>51</v>
      </c>
      <c r="P3769" s="175" t="s">
        <v>625</v>
      </c>
    </row>
    <row r="3770" spans="1:16" s="61" customFormat="1" ht="17.25">
      <c r="A3770" s="183" t="s">
        <v>7801</v>
      </c>
      <c r="B3770" s="183" t="s">
        <v>7802</v>
      </c>
      <c r="C3770" s="183" t="s">
        <v>625</v>
      </c>
      <c r="D3770" s="183" t="s">
        <v>626</v>
      </c>
      <c r="E3770" s="184">
        <v>265</v>
      </c>
      <c r="F3770" s="184">
        <v>265</v>
      </c>
      <c r="G3770" s="185"/>
      <c r="H3770" s="185"/>
      <c r="I3770" s="184">
        <v>100.4</v>
      </c>
      <c r="J3770" s="184">
        <v>365.4</v>
      </c>
      <c r="K3770" s="185">
        <v>34</v>
      </c>
      <c r="L3770" s="185"/>
      <c r="M3770" s="186"/>
      <c r="N3770" s="61" t="s">
        <v>51</v>
      </c>
      <c r="P3770" s="175" t="s">
        <v>625</v>
      </c>
    </row>
    <row r="3771" spans="1:16" s="61" customFormat="1" ht="17.25">
      <c r="A3771" s="183" t="s">
        <v>7803</v>
      </c>
      <c r="B3771" s="183" t="s">
        <v>7804</v>
      </c>
      <c r="C3771" s="183" t="s">
        <v>625</v>
      </c>
      <c r="D3771" s="183" t="s">
        <v>626</v>
      </c>
      <c r="E3771" s="184">
        <v>360</v>
      </c>
      <c r="F3771" s="184">
        <v>343</v>
      </c>
      <c r="G3771" s="185" t="s">
        <v>616</v>
      </c>
      <c r="H3771" s="185"/>
      <c r="I3771" s="184">
        <v>146.74</v>
      </c>
      <c r="J3771" s="184">
        <v>489.74</v>
      </c>
      <c r="K3771" s="185">
        <v>0</v>
      </c>
      <c r="L3771" s="185"/>
      <c r="M3771" s="186"/>
      <c r="N3771" s="61" t="s">
        <v>51</v>
      </c>
      <c r="P3771" s="175" t="s">
        <v>625</v>
      </c>
    </row>
    <row r="3772" spans="1:16" s="61" customFormat="1" ht="17.25">
      <c r="A3772" s="183" t="s">
        <v>7805</v>
      </c>
      <c r="B3772" s="183" t="s">
        <v>7806</v>
      </c>
      <c r="C3772" s="183" t="s">
        <v>625</v>
      </c>
      <c r="D3772" s="183" t="s">
        <v>626</v>
      </c>
      <c r="E3772" s="184"/>
      <c r="F3772" s="184"/>
      <c r="G3772" s="185"/>
      <c r="H3772" s="185"/>
      <c r="I3772" s="184"/>
      <c r="J3772" s="184"/>
      <c r="K3772" s="185" t="s">
        <v>410</v>
      </c>
      <c r="L3772" s="185"/>
      <c r="M3772" s="186"/>
      <c r="N3772" s="61" t="s">
        <v>410</v>
      </c>
      <c r="P3772" s="175" t="s">
        <v>625</v>
      </c>
    </row>
    <row r="3773" spans="1:16" s="61" customFormat="1" ht="17.25">
      <c r="A3773" s="183" t="s">
        <v>7807</v>
      </c>
      <c r="B3773" s="183" t="s">
        <v>7808</v>
      </c>
      <c r="C3773" s="183" t="s">
        <v>625</v>
      </c>
      <c r="D3773" s="183" t="s">
        <v>626</v>
      </c>
      <c r="E3773" s="184"/>
      <c r="F3773" s="184"/>
      <c r="G3773" s="185"/>
      <c r="H3773" s="185"/>
      <c r="I3773" s="184"/>
      <c r="J3773" s="184"/>
      <c r="K3773" s="185" t="s">
        <v>410</v>
      </c>
      <c r="L3773" s="185"/>
      <c r="M3773" s="186"/>
      <c r="N3773" s="61" t="s">
        <v>410</v>
      </c>
      <c r="P3773" s="175" t="s">
        <v>625</v>
      </c>
    </row>
    <row r="3774" spans="1:16" s="61" customFormat="1" ht="17.25">
      <c r="A3774" s="183" t="s">
        <v>7809</v>
      </c>
      <c r="B3774" s="183" t="s">
        <v>7810</v>
      </c>
      <c r="C3774" s="183" t="s">
        <v>625</v>
      </c>
      <c r="D3774" s="183" t="s">
        <v>626</v>
      </c>
      <c r="E3774" s="184"/>
      <c r="F3774" s="184"/>
      <c r="G3774" s="185"/>
      <c r="H3774" s="185"/>
      <c r="I3774" s="184"/>
      <c r="J3774" s="184"/>
      <c r="K3774" s="185" t="s">
        <v>410</v>
      </c>
      <c r="L3774" s="185"/>
      <c r="M3774" s="186"/>
      <c r="N3774" s="61" t="s">
        <v>410</v>
      </c>
      <c r="P3774" s="175" t="s">
        <v>625</v>
      </c>
    </row>
    <row r="3775" spans="1:16" s="61" customFormat="1" ht="17.25">
      <c r="A3775" s="183" t="s">
        <v>7811</v>
      </c>
      <c r="B3775" s="183" t="s">
        <v>7812</v>
      </c>
      <c r="C3775" s="183" t="s">
        <v>625</v>
      </c>
      <c r="D3775" s="183" t="s">
        <v>626</v>
      </c>
      <c r="E3775" s="184"/>
      <c r="F3775" s="184"/>
      <c r="G3775" s="185"/>
      <c r="H3775" s="185"/>
      <c r="I3775" s="184"/>
      <c r="J3775" s="184"/>
      <c r="K3775" s="185" t="s">
        <v>410</v>
      </c>
      <c r="L3775" s="185"/>
      <c r="M3775" s="186"/>
      <c r="N3775" s="61" t="s">
        <v>410</v>
      </c>
      <c r="P3775" s="175" t="s">
        <v>625</v>
      </c>
    </row>
    <row r="3776" spans="1:16" s="61" customFormat="1" ht="17.25">
      <c r="A3776" s="183" t="s">
        <v>7813</v>
      </c>
      <c r="B3776" s="183" t="s">
        <v>7814</v>
      </c>
      <c r="C3776" s="183" t="s">
        <v>116</v>
      </c>
      <c r="D3776" s="183" t="s">
        <v>117</v>
      </c>
      <c r="E3776" s="184">
        <v>269</v>
      </c>
      <c r="F3776" s="184">
        <v>210</v>
      </c>
      <c r="G3776" s="185" t="s">
        <v>214</v>
      </c>
      <c r="H3776" s="185"/>
      <c r="I3776" s="184">
        <v>92.73</v>
      </c>
      <c r="J3776" s="184">
        <v>302.73</v>
      </c>
      <c r="K3776" s="185">
        <v>57</v>
      </c>
      <c r="L3776" s="185"/>
      <c r="M3776" s="186"/>
      <c r="N3776" s="61" t="s">
        <v>51</v>
      </c>
      <c r="P3776" s="175" t="s">
        <v>116</v>
      </c>
    </row>
    <row r="3777" spans="1:16" s="61" customFormat="1" ht="17.25">
      <c r="A3777" s="183" t="s">
        <v>7815</v>
      </c>
      <c r="B3777" s="183" t="s">
        <v>7816</v>
      </c>
      <c r="C3777" s="183" t="s">
        <v>116</v>
      </c>
      <c r="D3777" s="183" t="s">
        <v>117</v>
      </c>
      <c r="E3777" s="184">
        <v>269</v>
      </c>
      <c r="F3777" s="184">
        <v>210</v>
      </c>
      <c r="G3777" s="185" t="s">
        <v>214</v>
      </c>
      <c r="H3777" s="185"/>
      <c r="I3777" s="184">
        <v>92.73</v>
      </c>
      <c r="J3777" s="184">
        <v>302.73</v>
      </c>
      <c r="K3777" s="185">
        <v>70</v>
      </c>
      <c r="L3777" s="185"/>
      <c r="M3777" s="186"/>
      <c r="N3777" s="61" t="s">
        <v>51</v>
      </c>
      <c r="P3777" s="175" t="s">
        <v>116</v>
      </c>
    </row>
    <row r="3778" spans="1:16" s="61" customFormat="1" ht="17.25">
      <c r="A3778" s="183" t="s">
        <v>7817</v>
      </c>
      <c r="B3778" s="183" t="s">
        <v>7818</v>
      </c>
      <c r="C3778" s="183" t="s">
        <v>49</v>
      </c>
      <c r="D3778" s="183" t="s">
        <v>50</v>
      </c>
      <c r="E3778" s="184">
        <v>196</v>
      </c>
      <c r="F3778" s="184">
        <v>145</v>
      </c>
      <c r="G3778" s="185" t="s">
        <v>464</v>
      </c>
      <c r="H3778" s="185"/>
      <c r="I3778" s="184">
        <v>44.35</v>
      </c>
      <c r="J3778" s="184">
        <v>189.35</v>
      </c>
      <c r="K3778" s="185">
        <v>201</v>
      </c>
      <c r="L3778" s="185"/>
      <c r="M3778" s="186"/>
      <c r="N3778" s="61" t="s">
        <v>51</v>
      </c>
      <c r="P3778" s="175" t="s">
        <v>49</v>
      </c>
    </row>
    <row r="3779" spans="1:16" s="61" customFormat="1" ht="17.25">
      <c r="A3779" s="183" t="s">
        <v>7819</v>
      </c>
      <c r="B3779" s="183" t="s">
        <v>7820</v>
      </c>
      <c r="C3779" s="183" t="s">
        <v>49</v>
      </c>
      <c r="D3779" s="183" t="s">
        <v>50</v>
      </c>
      <c r="E3779" s="184">
        <v>196</v>
      </c>
      <c r="F3779" s="184">
        <v>145</v>
      </c>
      <c r="G3779" s="185" t="s">
        <v>464</v>
      </c>
      <c r="H3779" s="185"/>
      <c r="I3779" s="184">
        <v>44.35</v>
      </c>
      <c r="J3779" s="184">
        <v>189.35</v>
      </c>
      <c r="K3779" s="185">
        <v>192</v>
      </c>
      <c r="L3779" s="185"/>
      <c r="M3779" s="186"/>
      <c r="N3779" s="61" t="s">
        <v>51</v>
      </c>
      <c r="P3779" s="175" t="s">
        <v>49</v>
      </c>
    </row>
    <row r="3780" spans="1:16" s="61" customFormat="1" ht="17.25">
      <c r="A3780" s="183" t="s">
        <v>7821</v>
      </c>
      <c r="B3780" s="183" t="s">
        <v>7822</v>
      </c>
      <c r="C3780" s="183" t="s">
        <v>49</v>
      </c>
      <c r="D3780" s="183" t="s">
        <v>50</v>
      </c>
      <c r="E3780" s="184">
        <v>196</v>
      </c>
      <c r="F3780" s="184">
        <v>145</v>
      </c>
      <c r="G3780" s="185" t="s">
        <v>464</v>
      </c>
      <c r="H3780" s="185"/>
      <c r="I3780" s="184">
        <v>44.35</v>
      </c>
      <c r="J3780" s="184">
        <v>189.35</v>
      </c>
      <c r="K3780" s="185">
        <v>180</v>
      </c>
      <c r="L3780" s="185"/>
      <c r="M3780" s="186"/>
      <c r="N3780" s="61" t="s">
        <v>51</v>
      </c>
      <c r="P3780" s="175" t="s">
        <v>49</v>
      </c>
    </row>
    <row r="3781" spans="1:16" s="61" customFormat="1" ht="17.25">
      <c r="A3781" s="183" t="s">
        <v>7823</v>
      </c>
      <c r="B3781" s="183" t="s">
        <v>7824</v>
      </c>
      <c r="C3781" s="183" t="s">
        <v>7825</v>
      </c>
      <c r="D3781" s="183" t="s">
        <v>7826</v>
      </c>
      <c r="E3781" s="184"/>
      <c r="F3781" s="184"/>
      <c r="G3781" s="188"/>
      <c r="H3781" s="183"/>
      <c r="I3781" s="184"/>
      <c r="J3781" s="184"/>
      <c r="K3781" s="185" t="s">
        <v>410</v>
      </c>
      <c r="L3781" s="185"/>
      <c r="M3781" s="186"/>
      <c r="N3781" s="61" t="s">
        <v>410</v>
      </c>
      <c r="P3781" s="175" t="s">
        <v>7825</v>
      </c>
    </row>
    <row r="3782" spans="1:16" s="61" customFormat="1" ht="17.25">
      <c r="A3782" s="183" t="s">
        <v>7827</v>
      </c>
      <c r="B3782" s="183" t="s">
        <v>7828</v>
      </c>
      <c r="C3782" s="183" t="s">
        <v>7043</v>
      </c>
      <c r="D3782" s="183" t="s">
        <v>7044</v>
      </c>
      <c r="E3782" s="184">
        <v>380.54</v>
      </c>
      <c r="F3782" s="184">
        <v>380.54</v>
      </c>
      <c r="G3782" s="185"/>
      <c r="H3782" s="185"/>
      <c r="I3782" s="184">
        <v>185.22</v>
      </c>
      <c r="J3782" s="184">
        <v>565.76</v>
      </c>
      <c r="K3782" s="185">
        <v>3</v>
      </c>
      <c r="L3782" s="185"/>
      <c r="M3782" s="186"/>
      <c r="N3782" s="61" t="s">
        <v>51</v>
      </c>
      <c r="P3782" s="175" t="s">
        <v>7043</v>
      </c>
    </row>
    <row r="3783" spans="1:16" s="61" customFormat="1" ht="17.25">
      <c r="A3783" s="183" t="s">
        <v>7829</v>
      </c>
      <c r="B3783" s="183" t="s">
        <v>7830</v>
      </c>
      <c r="C3783" s="183" t="s">
        <v>7043</v>
      </c>
      <c r="D3783" s="183" t="s">
        <v>7044</v>
      </c>
      <c r="E3783" s="184">
        <v>285.14</v>
      </c>
      <c r="F3783" s="184">
        <v>285.14</v>
      </c>
      <c r="G3783" s="185"/>
      <c r="H3783" s="185"/>
      <c r="I3783" s="184">
        <v>89.46</v>
      </c>
      <c r="J3783" s="184">
        <v>374.6</v>
      </c>
      <c r="K3783" s="185">
        <v>120</v>
      </c>
      <c r="L3783" s="185"/>
      <c r="M3783" s="186"/>
      <c r="N3783" s="61" t="s">
        <v>51</v>
      </c>
      <c r="P3783" s="175" t="s">
        <v>7043</v>
      </c>
    </row>
    <row r="3784" spans="1:16" s="61" customFormat="1" ht="17.25">
      <c r="A3784" s="183" t="s">
        <v>7831</v>
      </c>
      <c r="B3784" s="183" t="s">
        <v>7832</v>
      </c>
      <c r="C3784" s="183" t="s">
        <v>73</v>
      </c>
      <c r="D3784" s="183" t="s">
        <v>74</v>
      </c>
      <c r="E3784" s="184"/>
      <c r="F3784" s="184"/>
      <c r="G3784" s="185"/>
      <c r="H3784" s="185"/>
      <c r="I3784" s="184"/>
      <c r="J3784" s="184"/>
      <c r="K3784" s="185" t="s">
        <v>410</v>
      </c>
      <c r="L3784" s="185"/>
      <c r="M3784" s="186"/>
      <c r="N3784" s="61" t="s">
        <v>410</v>
      </c>
      <c r="P3784" s="175" t="s">
        <v>73</v>
      </c>
    </row>
    <row r="3785" spans="1:16" s="61" customFormat="1" ht="17.25">
      <c r="A3785" s="183" t="s">
        <v>7833</v>
      </c>
      <c r="B3785" s="183" t="s">
        <v>7834</v>
      </c>
      <c r="C3785" s="183" t="s">
        <v>931</v>
      </c>
      <c r="D3785" s="183" t="s">
        <v>932</v>
      </c>
      <c r="E3785" s="184">
        <v>179.99</v>
      </c>
      <c r="F3785" s="184">
        <v>159.99</v>
      </c>
      <c r="G3785" s="185" t="s">
        <v>263</v>
      </c>
      <c r="H3785" s="185" t="s">
        <v>56</v>
      </c>
      <c r="I3785" s="184">
        <v>104.9</v>
      </c>
      <c r="J3785" s="184">
        <v>264.89</v>
      </c>
      <c r="K3785" s="185">
        <v>141</v>
      </c>
      <c r="L3785" s="185"/>
      <c r="M3785" s="186"/>
      <c r="N3785" s="61" t="s">
        <v>51</v>
      </c>
      <c r="P3785" s="175" t="s">
        <v>931</v>
      </c>
    </row>
    <row r="3786" spans="1:16" s="61" customFormat="1" ht="17.25">
      <c r="A3786" s="183" t="s">
        <v>7835</v>
      </c>
      <c r="B3786" s="183" t="s">
        <v>7836</v>
      </c>
      <c r="C3786" s="183" t="s">
        <v>931</v>
      </c>
      <c r="D3786" s="183" t="s">
        <v>932</v>
      </c>
      <c r="E3786" s="184">
        <v>179.99</v>
      </c>
      <c r="F3786" s="184">
        <v>139.99</v>
      </c>
      <c r="G3786" s="185" t="s">
        <v>203</v>
      </c>
      <c r="H3786" s="185" t="s">
        <v>56</v>
      </c>
      <c r="I3786" s="184">
        <v>104.9</v>
      </c>
      <c r="J3786" s="184">
        <v>244.89</v>
      </c>
      <c r="K3786" s="185">
        <v>13</v>
      </c>
      <c r="L3786" s="185"/>
      <c r="M3786" s="186"/>
      <c r="N3786" s="61" t="s">
        <v>51</v>
      </c>
      <c r="P3786" s="175" t="s">
        <v>931</v>
      </c>
    </row>
    <row r="3787" spans="1:16" s="61" customFormat="1" ht="17.25">
      <c r="A3787" s="183" t="s">
        <v>7837</v>
      </c>
      <c r="B3787" s="183" t="s">
        <v>7838</v>
      </c>
      <c r="C3787" s="183" t="s">
        <v>908</v>
      </c>
      <c r="D3787" s="183" t="s">
        <v>909</v>
      </c>
      <c r="E3787" s="184"/>
      <c r="F3787" s="184"/>
      <c r="G3787" s="188"/>
      <c r="H3787" s="183"/>
      <c r="I3787" s="184"/>
      <c r="J3787" s="184"/>
      <c r="K3787" s="185" t="s">
        <v>410</v>
      </c>
      <c r="L3787" s="185"/>
      <c r="M3787" s="186"/>
      <c r="N3787" s="61" t="s">
        <v>410</v>
      </c>
      <c r="P3787" s="175" t="s">
        <v>908</v>
      </c>
    </row>
    <row r="3788" spans="1:16" s="61" customFormat="1" ht="17.25">
      <c r="A3788" s="183" t="s">
        <v>7839</v>
      </c>
      <c r="B3788" s="183" t="s">
        <v>7840</v>
      </c>
      <c r="C3788" s="183" t="s">
        <v>908</v>
      </c>
      <c r="D3788" s="183" t="s">
        <v>909</v>
      </c>
      <c r="E3788" s="184"/>
      <c r="F3788" s="184"/>
      <c r="G3788" s="185"/>
      <c r="H3788" s="185"/>
      <c r="I3788" s="184"/>
      <c r="J3788" s="184"/>
      <c r="K3788" s="185" t="s">
        <v>410</v>
      </c>
      <c r="L3788" s="185"/>
      <c r="M3788" s="186"/>
      <c r="N3788" s="61" t="s">
        <v>410</v>
      </c>
      <c r="P3788" s="175" t="s">
        <v>908</v>
      </c>
    </row>
    <row r="3789" spans="1:16" s="61" customFormat="1" ht="17.25">
      <c r="A3789" s="183" t="s">
        <v>7841</v>
      </c>
      <c r="B3789" s="183" t="s">
        <v>7842</v>
      </c>
      <c r="C3789" s="183" t="s">
        <v>908</v>
      </c>
      <c r="D3789" s="183" t="s">
        <v>909</v>
      </c>
      <c r="E3789" s="184"/>
      <c r="F3789" s="184"/>
      <c r="G3789" s="185"/>
      <c r="H3789" s="185"/>
      <c r="I3789" s="184"/>
      <c r="J3789" s="184"/>
      <c r="K3789" s="185" t="s">
        <v>410</v>
      </c>
      <c r="L3789" s="185"/>
      <c r="M3789" s="186"/>
      <c r="N3789" s="61" t="s">
        <v>410</v>
      </c>
      <c r="P3789" s="175" t="s">
        <v>908</v>
      </c>
    </row>
    <row r="3790" spans="1:16" s="61" customFormat="1" ht="17.25">
      <c r="A3790" s="183" t="s">
        <v>7843</v>
      </c>
      <c r="B3790" s="183" t="s">
        <v>7842</v>
      </c>
      <c r="C3790" s="183" t="s">
        <v>908</v>
      </c>
      <c r="D3790" s="183" t="s">
        <v>909</v>
      </c>
      <c r="E3790" s="184">
        <v>68</v>
      </c>
      <c r="F3790" s="184">
        <v>34</v>
      </c>
      <c r="G3790" s="185" t="s">
        <v>783</v>
      </c>
      <c r="H3790" s="185" t="s">
        <v>7844</v>
      </c>
      <c r="I3790" s="184">
        <v>45.51</v>
      </c>
      <c r="J3790" s="184">
        <v>79.51</v>
      </c>
      <c r="K3790" s="185">
        <v>2</v>
      </c>
      <c r="L3790" s="185"/>
      <c r="M3790" s="186"/>
      <c r="N3790" s="61" t="s">
        <v>51</v>
      </c>
      <c r="P3790" s="175" t="s">
        <v>908</v>
      </c>
    </row>
    <row r="3791" spans="1:16" s="61" customFormat="1" ht="17.25">
      <c r="A3791" s="183" t="s">
        <v>7845</v>
      </c>
      <c r="B3791" s="183" t="s">
        <v>7838</v>
      </c>
      <c r="C3791" s="183" t="s">
        <v>908</v>
      </c>
      <c r="D3791" s="183" t="s">
        <v>909</v>
      </c>
      <c r="E3791" s="184"/>
      <c r="F3791" s="184"/>
      <c r="G3791" s="185"/>
      <c r="H3791" s="185"/>
      <c r="I3791" s="184"/>
      <c r="J3791" s="184"/>
      <c r="K3791" s="185" t="s">
        <v>410</v>
      </c>
      <c r="L3791" s="185"/>
      <c r="M3791" s="186"/>
      <c r="N3791" s="61" t="s">
        <v>410</v>
      </c>
      <c r="P3791" s="175" t="s">
        <v>908</v>
      </c>
    </row>
    <row r="3792" spans="1:16" s="61" customFormat="1" ht="17.25">
      <c r="A3792" s="183" t="s">
        <v>7846</v>
      </c>
      <c r="B3792" s="183" t="s">
        <v>7847</v>
      </c>
      <c r="C3792" s="183" t="s">
        <v>49</v>
      </c>
      <c r="D3792" s="183" t="s">
        <v>50</v>
      </c>
      <c r="E3792" s="184"/>
      <c r="F3792" s="184"/>
      <c r="G3792" s="185"/>
      <c r="H3792" s="185"/>
      <c r="I3792" s="184"/>
      <c r="J3792" s="184"/>
      <c r="K3792" s="185" t="s">
        <v>410</v>
      </c>
      <c r="L3792" s="185"/>
      <c r="M3792" s="186"/>
      <c r="N3792" s="61" t="s">
        <v>410</v>
      </c>
      <c r="P3792" s="175" t="s">
        <v>49</v>
      </c>
    </row>
    <row r="3793" spans="1:16" s="61" customFormat="1" ht="17.25">
      <c r="A3793" s="183" t="s">
        <v>7848</v>
      </c>
      <c r="B3793" s="183" t="s">
        <v>7849</v>
      </c>
      <c r="C3793" s="183" t="s">
        <v>49</v>
      </c>
      <c r="D3793" s="183" t="s">
        <v>50</v>
      </c>
      <c r="E3793" s="184">
        <v>395</v>
      </c>
      <c r="F3793" s="184">
        <v>315</v>
      </c>
      <c r="G3793" s="185" t="s">
        <v>688</v>
      </c>
      <c r="H3793" s="185"/>
      <c r="I3793" s="184">
        <v>149.12</v>
      </c>
      <c r="J3793" s="184">
        <v>464.12</v>
      </c>
      <c r="K3793" s="185">
        <v>0</v>
      </c>
      <c r="L3793" s="185"/>
      <c r="M3793" s="186"/>
      <c r="N3793" s="61" t="s">
        <v>51</v>
      </c>
      <c r="P3793" s="175" t="s">
        <v>49</v>
      </c>
    </row>
    <row r="3794" spans="1:16" s="61" customFormat="1" ht="17.25">
      <c r="A3794" s="183" t="s">
        <v>7850</v>
      </c>
      <c r="B3794" s="183" t="s">
        <v>7851</v>
      </c>
      <c r="C3794" s="183" t="s">
        <v>7852</v>
      </c>
      <c r="D3794" s="183" t="s">
        <v>7853</v>
      </c>
      <c r="E3794" s="184"/>
      <c r="F3794" s="184"/>
      <c r="G3794" s="185"/>
      <c r="H3794" s="185"/>
      <c r="I3794" s="184"/>
      <c r="J3794" s="184"/>
      <c r="K3794" s="185" t="s">
        <v>410</v>
      </c>
      <c r="L3794" s="185"/>
      <c r="M3794" s="186"/>
      <c r="N3794" s="61" t="s">
        <v>410</v>
      </c>
      <c r="P3794" s="175" t="s">
        <v>7852</v>
      </c>
    </row>
    <row r="3795" spans="1:16" s="61" customFormat="1" ht="17.25">
      <c r="A3795" s="183" t="s">
        <v>7854</v>
      </c>
      <c r="B3795" s="183" t="s">
        <v>7855</v>
      </c>
      <c r="C3795" s="183" t="s">
        <v>7856</v>
      </c>
      <c r="D3795" s="183" t="s">
        <v>7857</v>
      </c>
      <c r="E3795" s="184"/>
      <c r="F3795" s="184"/>
      <c r="G3795" s="188"/>
      <c r="H3795" s="185"/>
      <c r="I3795" s="184"/>
      <c r="J3795" s="184"/>
      <c r="K3795" s="183" t="s">
        <v>410</v>
      </c>
      <c r="L3795" s="183"/>
      <c r="M3795" s="186"/>
      <c r="N3795" s="61" t="s">
        <v>410</v>
      </c>
      <c r="P3795" s="175" t="s">
        <v>7856</v>
      </c>
    </row>
    <row r="3796" spans="1:16" s="61" customFormat="1" ht="17.25">
      <c r="A3796" s="183" t="s">
        <v>7858</v>
      </c>
      <c r="B3796" s="183" t="s">
        <v>7859</v>
      </c>
      <c r="C3796" s="183" t="s">
        <v>7856</v>
      </c>
      <c r="D3796" s="183" t="s">
        <v>7857</v>
      </c>
      <c r="E3796" s="184"/>
      <c r="F3796" s="184"/>
      <c r="G3796" s="185"/>
      <c r="H3796" s="185"/>
      <c r="I3796" s="184"/>
      <c r="J3796" s="184"/>
      <c r="K3796" s="185" t="s">
        <v>410</v>
      </c>
      <c r="L3796" s="185"/>
      <c r="M3796" s="186"/>
      <c r="N3796" s="61" t="s">
        <v>410</v>
      </c>
      <c r="P3796" s="175" t="s">
        <v>7856</v>
      </c>
    </row>
    <row r="3797" spans="1:16" s="61" customFormat="1" ht="17.25">
      <c r="A3797" s="183" t="s">
        <v>7860</v>
      </c>
      <c r="B3797" s="183" t="s">
        <v>7861</v>
      </c>
      <c r="C3797" s="183" t="s">
        <v>7852</v>
      </c>
      <c r="D3797" s="183" t="s">
        <v>7853</v>
      </c>
      <c r="E3797" s="184"/>
      <c r="F3797" s="184"/>
      <c r="G3797" s="185"/>
      <c r="H3797" s="185"/>
      <c r="I3797" s="184"/>
      <c r="J3797" s="184"/>
      <c r="K3797" s="185" t="s">
        <v>410</v>
      </c>
      <c r="L3797" s="185"/>
      <c r="M3797" s="186"/>
      <c r="N3797" s="61" t="s">
        <v>410</v>
      </c>
      <c r="P3797" s="175" t="s">
        <v>7852</v>
      </c>
    </row>
    <row r="3798" spans="1:16" s="61" customFormat="1" ht="17.25">
      <c r="A3798" s="183" t="s">
        <v>7862</v>
      </c>
      <c r="B3798" s="183" t="s">
        <v>7863</v>
      </c>
      <c r="C3798" s="183" t="s">
        <v>7852</v>
      </c>
      <c r="D3798" s="183" t="s">
        <v>7853</v>
      </c>
      <c r="E3798" s="184"/>
      <c r="F3798" s="184"/>
      <c r="G3798" s="185"/>
      <c r="H3798" s="185"/>
      <c r="I3798" s="184"/>
      <c r="J3798" s="184"/>
      <c r="K3798" s="185" t="s">
        <v>410</v>
      </c>
      <c r="L3798" s="185"/>
      <c r="M3798" s="186"/>
      <c r="N3798" s="61" t="s">
        <v>410</v>
      </c>
      <c r="P3798" s="175" t="s">
        <v>7852</v>
      </c>
    </row>
    <row r="3799" spans="1:16" s="61" customFormat="1" ht="17.25">
      <c r="A3799" s="183" t="s">
        <v>7864</v>
      </c>
      <c r="B3799" s="183" t="s">
        <v>7865</v>
      </c>
      <c r="C3799" s="183" t="s">
        <v>7852</v>
      </c>
      <c r="D3799" s="183" t="s">
        <v>7853</v>
      </c>
      <c r="E3799" s="184"/>
      <c r="F3799" s="184"/>
      <c r="G3799" s="185"/>
      <c r="H3799" s="185"/>
      <c r="I3799" s="184"/>
      <c r="J3799" s="184"/>
      <c r="K3799" s="185" t="s">
        <v>410</v>
      </c>
      <c r="L3799" s="185"/>
      <c r="M3799" s="186"/>
      <c r="N3799" s="61" t="s">
        <v>410</v>
      </c>
      <c r="P3799" s="175" t="s">
        <v>7852</v>
      </c>
    </row>
    <row r="3800" spans="1:16" s="61" customFormat="1" ht="17.25">
      <c r="A3800" s="183" t="s">
        <v>7866</v>
      </c>
      <c r="B3800" s="183" t="s">
        <v>7867</v>
      </c>
      <c r="C3800" s="183" t="s">
        <v>5328</v>
      </c>
      <c r="D3800" s="183" t="s">
        <v>5329</v>
      </c>
      <c r="E3800" s="184"/>
      <c r="F3800" s="184"/>
      <c r="G3800" s="188"/>
      <c r="H3800" s="185"/>
      <c r="I3800" s="184"/>
      <c r="J3800" s="184"/>
      <c r="K3800" s="185" t="s">
        <v>410</v>
      </c>
      <c r="L3800" s="185"/>
      <c r="M3800" s="186"/>
      <c r="N3800" s="61" t="s">
        <v>410</v>
      </c>
      <c r="P3800" s="175" t="s">
        <v>5328</v>
      </c>
    </row>
    <row r="3801" spans="1:16" s="61" customFormat="1" ht="17.25">
      <c r="A3801" s="183" t="s">
        <v>7868</v>
      </c>
      <c r="B3801" s="183" t="s">
        <v>7867</v>
      </c>
      <c r="C3801" s="183" t="s">
        <v>5328</v>
      </c>
      <c r="D3801" s="183" t="s">
        <v>5329</v>
      </c>
      <c r="E3801" s="184">
        <v>130.85</v>
      </c>
      <c r="F3801" s="184">
        <v>130.85</v>
      </c>
      <c r="G3801" s="188"/>
      <c r="H3801" s="185"/>
      <c r="I3801" s="184">
        <v>54.07</v>
      </c>
      <c r="J3801" s="184">
        <v>184.92</v>
      </c>
      <c r="K3801" s="185">
        <v>0</v>
      </c>
      <c r="L3801" s="185"/>
      <c r="M3801" s="186"/>
      <c r="N3801" s="61" t="s">
        <v>51</v>
      </c>
      <c r="P3801" s="175" t="s">
        <v>5328</v>
      </c>
    </row>
    <row r="3802" spans="1:16" s="61" customFormat="1" ht="17.25">
      <c r="A3802" s="183" t="s">
        <v>7869</v>
      </c>
      <c r="B3802" s="183" t="s">
        <v>7870</v>
      </c>
      <c r="C3802" s="183" t="s">
        <v>5328</v>
      </c>
      <c r="D3802" s="183" t="s">
        <v>5329</v>
      </c>
      <c r="E3802" s="184"/>
      <c r="F3802" s="184"/>
      <c r="G3802" s="188"/>
      <c r="H3802" s="185"/>
      <c r="I3802" s="184"/>
      <c r="J3802" s="184"/>
      <c r="K3802" s="185" t="s">
        <v>410</v>
      </c>
      <c r="L3802" s="185"/>
      <c r="M3802" s="186"/>
      <c r="N3802" s="61" t="s">
        <v>410</v>
      </c>
      <c r="P3802" s="175" t="s">
        <v>5328</v>
      </c>
    </row>
    <row r="3803" spans="1:16" s="61" customFormat="1" ht="17.25">
      <c r="A3803" s="183" t="s">
        <v>7871</v>
      </c>
      <c r="B3803" s="183" t="s">
        <v>7870</v>
      </c>
      <c r="C3803" s="183" t="s">
        <v>5328</v>
      </c>
      <c r="D3803" s="183" t="s">
        <v>5329</v>
      </c>
      <c r="E3803" s="184"/>
      <c r="F3803" s="184"/>
      <c r="G3803" s="188"/>
      <c r="H3803" s="185"/>
      <c r="I3803" s="184"/>
      <c r="J3803" s="184"/>
      <c r="K3803" s="185" t="s">
        <v>410</v>
      </c>
      <c r="L3803" s="185"/>
      <c r="M3803" s="186"/>
      <c r="N3803" s="61" t="s">
        <v>410</v>
      </c>
      <c r="P3803" s="175" t="s">
        <v>5328</v>
      </c>
    </row>
    <row r="3804" spans="1:16" s="61" customFormat="1" ht="17.25">
      <c r="A3804" s="183" t="s">
        <v>7872</v>
      </c>
      <c r="B3804" s="183" t="s">
        <v>7873</v>
      </c>
      <c r="C3804" s="183" t="s">
        <v>5328</v>
      </c>
      <c r="D3804" s="183" t="s">
        <v>5329</v>
      </c>
      <c r="E3804" s="184">
        <v>110.74</v>
      </c>
      <c r="F3804" s="184">
        <v>110.74</v>
      </c>
      <c r="G3804" s="185"/>
      <c r="H3804" s="185"/>
      <c r="I3804" s="184">
        <v>44.35</v>
      </c>
      <c r="J3804" s="184">
        <v>155.09</v>
      </c>
      <c r="K3804" s="185">
        <v>0</v>
      </c>
      <c r="L3804" s="185"/>
      <c r="M3804" s="186"/>
      <c r="N3804" s="61" t="s">
        <v>51</v>
      </c>
      <c r="P3804" s="175" t="s">
        <v>5328</v>
      </c>
    </row>
    <row r="3805" spans="1:16" s="61" customFormat="1" ht="17.25">
      <c r="A3805" s="183" t="s">
        <v>7874</v>
      </c>
      <c r="B3805" s="183" t="s">
        <v>7875</v>
      </c>
      <c r="C3805" s="183" t="s">
        <v>210</v>
      </c>
      <c r="D3805" s="183" t="s">
        <v>210</v>
      </c>
      <c r="E3805" s="184"/>
      <c r="F3805" s="184"/>
      <c r="G3805" s="185"/>
      <c r="H3805" s="185"/>
      <c r="I3805" s="184"/>
      <c r="J3805" s="184"/>
      <c r="K3805" s="185" t="s">
        <v>410</v>
      </c>
      <c r="L3805" s="185"/>
      <c r="M3805" s="186"/>
      <c r="N3805" s="61" t="s">
        <v>410</v>
      </c>
      <c r="P3805" s="175" t="s">
        <v>210</v>
      </c>
    </row>
    <row r="3806" spans="1:16" s="61" customFormat="1" ht="17.25">
      <c r="A3806" s="183" t="s">
        <v>7876</v>
      </c>
      <c r="B3806" s="183" t="s">
        <v>7877</v>
      </c>
      <c r="C3806" s="183" t="s">
        <v>210</v>
      </c>
      <c r="D3806" s="183" t="s">
        <v>210</v>
      </c>
      <c r="E3806" s="184"/>
      <c r="F3806" s="184"/>
      <c r="G3806" s="185"/>
      <c r="H3806" s="185"/>
      <c r="I3806" s="184"/>
      <c r="J3806" s="184"/>
      <c r="K3806" s="185" t="s">
        <v>410</v>
      </c>
      <c r="L3806" s="185"/>
      <c r="M3806" s="186"/>
      <c r="N3806" s="61" t="s">
        <v>410</v>
      </c>
      <c r="P3806" s="175" t="s">
        <v>210</v>
      </c>
    </row>
    <row r="3807" spans="1:16" s="61" customFormat="1" ht="17.25">
      <c r="A3807" s="183" t="s">
        <v>7878</v>
      </c>
      <c r="B3807" s="183" t="s">
        <v>7879</v>
      </c>
      <c r="C3807" s="183" t="s">
        <v>105</v>
      </c>
      <c r="D3807" s="183" t="s">
        <v>106</v>
      </c>
      <c r="E3807" s="184"/>
      <c r="F3807" s="184"/>
      <c r="G3807" s="185"/>
      <c r="H3807" s="185"/>
      <c r="I3807" s="184"/>
      <c r="J3807" s="184"/>
      <c r="K3807" s="185" t="s">
        <v>410</v>
      </c>
      <c r="L3807" s="185"/>
      <c r="M3807" s="186"/>
      <c r="N3807" s="61" t="s">
        <v>410</v>
      </c>
      <c r="P3807" s="175" t="s">
        <v>105</v>
      </c>
    </row>
    <row r="3808" spans="1:16" s="61" customFormat="1" ht="17.25">
      <c r="A3808" s="183" t="s">
        <v>7880</v>
      </c>
      <c r="B3808" s="183" t="s">
        <v>7881</v>
      </c>
      <c r="C3808" s="183" t="s">
        <v>7882</v>
      </c>
      <c r="D3808" s="183" t="s">
        <v>7883</v>
      </c>
      <c r="E3808" s="184">
        <v>140</v>
      </c>
      <c r="F3808" s="184">
        <v>140</v>
      </c>
      <c r="G3808" s="185"/>
      <c r="H3808" s="185"/>
      <c r="I3808" s="184">
        <v>39.22</v>
      </c>
      <c r="J3808" s="184">
        <v>179.22</v>
      </c>
      <c r="K3808" s="185">
        <v>78</v>
      </c>
      <c r="L3808" s="185"/>
      <c r="M3808" s="186"/>
      <c r="N3808" s="61" t="s">
        <v>51</v>
      </c>
      <c r="P3808" s="175" t="s">
        <v>7882</v>
      </c>
    </row>
    <row r="3809" spans="1:16" s="61" customFormat="1" ht="17.25">
      <c r="A3809" s="183" t="s">
        <v>7884</v>
      </c>
      <c r="B3809" s="183" t="s">
        <v>7885</v>
      </c>
      <c r="C3809" s="183" t="s">
        <v>7882</v>
      </c>
      <c r="D3809" s="183" t="s">
        <v>7883</v>
      </c>
      <c r="E3809" s="184">
        <v>140</v>
      </c>
      <c r="F3809" s="184">
        <v>140</v>
      </c>
      <c r="G3809" s="185"/>
      <c r="H3809" s="185"/>
      <c r="I3809" s="184">
        <v>39.22</v>
      </c>
      <c r="J3809" s="184">
        <v>179.22</v>
      </c>
      <c r="K3809" s="185">
        <v>21</v>
      </c>
      <c r="L3809" s="185"/>
      <c r="M3809" s="186"/>
      <c r="N3809" s="61" t="s">
        <v>51</v>
      </c>
      <c r="P3809" s="175" t="s">
        <v>7882</v>
      </c>
    </row>
    <row r="3810" spans="1:16" s="61" customFormat="1" ht="17.25">
      <c r="A3810" s="183" t="s">
        <v>7886</v>
      </c>
      <c r="B3810" s="183" t="s">
        <v>7887</v>
      </c>
      <c r="C3810" s="183" t="s">
        <v>7882</v>
      </c>
      <c r="D3810" s="183" t="s">
        <v>7883</v>
      </c>
      <c r="E3810" s="184">
        <v>140</v>
      </c>
      <c r="F3810" s="184">
        <v>140</v>
      </c>
      <c r="G3810" s="185"/>
      <c r="H3810" s="185"/>
      <c r="I3810" s="184">
        <v>39.22</v>
      </c>
      <c r="J3810" s="184">
        <v>179.22</v>
      </c>
      <c r="K3810" s="185">
        <v>26</v>
      </c>
      <c r="L3810" s="185" t="s">
        <v>57</v>
      </c>
      <c r="M3810" s="186" t="s">
        <v>1611</v>
      </c>
      <c r="N3810" s="61" t="s">
        <v>51</v>
      </c>
      <c r="P3810" s="175" t="s">
        <v>7882</v>
      </c>
    </row>
    <row r="3811" spans="1:16" s="61" customFormat="1" ht="17.25">
      <c r="A3811" s="183" t="s">
        <v>7888</v>
      </c>
      <c r="B3811" s="183" t="s">
        <v>3516</v>
      </c>
      <c r="C3811" s="183" t="s">
        <v>6988</v>
      </c>
      <c r="D3811" s="183" t="s">
        <v>6989</v>
      </c>
      <c r="E3811" s="184"/>
      <c r="F3811" s="184"/>
      <c r="G3811" s="185"/>
      <c r="H3811" s="185"/>
      <c r="I3811" s="184"/>
      <c r="J3811" s="184"/>
      <c r="K3811" s="185" t="s">
        <v>410</v>
      </c>
      <c r="L3811" s="185"/>
      <c r="M3811" s="186"/>
      <c r="N3811" s="61" t="s">
        <v>410</v>
      </c>
      <c r="P3811" s="175" t="s">
        <v>6988</v>
      </c>
    </row>
    <row r="3812" spans="1:16" s="61" customFormat="1" ht="17.25">
      <c r="A3812" s="183" t="s">
        <v>7889</v>
      </c>
      <c r="B3812" s="183" t="s">
        <v>3514</v>
      </c>
      <c r="C3812" s="183" t="s">
        <v>6988</v>
      </c>
      <c r="D3812" s="183" t="s">
        <v>6989</v>
      </c>
      <c r="E3812" s="184"/>
      <c r="F3812" s="184"/>
      <c r="G3812" s="185"/>
      <c r="H3812" s="185"/>
      <c r="I3812" s="184"/>
      <c r="J3812" s="184"/>
      <c r="K3812" s="185" t="s">
        <v>410</v>
      </c>
      <c r="L3812" s="185"/>
      <c r="M3812" s="186"/>
      <c r="N3812" s="61" t="s">
        <v>410</v>
      </c>
      <c r="P3812" s="175" t="s">
        <v>6988</v>
      </c>
    </row>
    <row r="3813" spans="1:16" s="61" customFormat="1" ht="17.25">
      <c r="A3813" s="183" t="s">
        <v>7890</v>
      </c>
      <c r="B3813" s="183" t="s">
        <v>7891</v>
      </c>
      <c r="C3813" s="183" t="s">
        <v>6988</v>
      </c>
      <c r="D3813" s="183" t="s">
        <v>6989</v>
      </c>
      <c r="E3813" s="184"/>
      <c r="F3813" s="184"/>
      <c r="G3813" s="185"/>
      <c r="H3813" s="185"/>
      <c r="I3813" s="184"/>
      <c r="J3813" s="184"/>
      <c r="K3813" s="185" t="s">
        <v>410</v>
      </c>
      <c r="L3813" s="185"/>
      <c r="M3813" s="186"/>
      <c r="N3813" s="61" t="s">
        <v>410</v>
      </c>
      <c r="P3813" s="175" t="s">
        <v>6988</v>
      </c>
    </row>
    <row r="3814" spans="1:16" s="61" customFormat="1" ht="17.25">
      <c r="A3814" s="183" t="s">
        <v>7892</v>
      </c>
      <c r="B3814" s="183" t="s">
        <v>7893</v>
      </c>
      <c r="C3814" s="183" t="s">
        <v>1679</v>
      </c>
      <c r="D3814" s="183" t="s">
        <v>1680</v>
      </c>
      <c r="E3814" s="184"/>
      <c r="F3814" s="184"/>
      <c r="G3814" s="185"/>
      <c r="H3814" s="185"/>
      <c r="I3814" s="184"/>
      <c r="J3814" s="184"/>
      <c r="K3814" s="185" t="s">
        <v>410</v>
      </c>
      <c r="L3814" s="185"/>
      <c r="M3814" s="186"/>
      <c r="N3814" s="61" t="s">
        <v>410</v>
      </c>
      <c r="P3814" s="175" t="s">
        <v>1679</v>
      </c>
    </row>
    <row r="3815" spans="1:16" s="61" customFormat="1" ht="17.25">
      <c r="A3815" s="183" t="s">
        <v>7894</v>
      </c>
      <c r="B3815" s="183" t="s">
        <v>7895</v>
      </c>
      <c r="C3815" s="183" t="s">
        <v>1679</v>
      </c>
      <c r="D3815" s="183" t="s">
        <v>1680</v>
      </c>
      <c r="E3815" s="184">
        <v>65</v>
      </c>
      <c r="F3815" s="184">
        <v>65</v>
      </c>
      <c r="G3815" s="185"/>
      <c r="H3815" s="185"/>
      <c r="I3815" s="184">
        <v>38.2</v>
      </c>
      <c r="J3815" s="184">
        <v>103.2</v>
      </c>
      <c r="K3815" s="185">
        <v>36</v>
      </c>
      <c r="L3815" s="185"/>
      <c r="M3815" s="186"/>
      <c r="N3815" s="61" t="s">
        <v>51</v>
      </c>
      <c r="P3815" s="175" t="s">
        <v>1679</v>
      </c>
    </row>
    <row r="3816" spans="1:16" s="61" customFormat="1" ht="17.25">
      <c r="A3816" s="183" t="s">
        <v>7896</v>
      </c>
      <c r="B3816" s="183" t="s">
        <v>7897</v>
      </c>
      <c r="C3816" s="183" t="s">
        <v>3024</v>
      </c>
      <c r="D3816" s="183" t="s">
        <v>3025</v>
      </c>
      <c r="E3816" s="184"/>
      <c r="F3816" s="184"/>
      <c r="G3816" s="188"/>
      <c r="H3816" s="185"/>
      <c r="I3816" s="184"/>
      <c r="J3816" s="184"/>
      <c r="K3816" s="183" t="s">
        <v>410</v>
      </c>
      <c r="L3816" s="183"/>
      <c r="M3816" s="186"/>
      <c r="N3816" s="61" t="s">
        <v>410</v>
      </c>
      <c r="P3816" s="175" t="s">
        <v>3024</v>
      </c>
    </row>
    <row r="3817" spans="1:16" s="61" customFormat="1" ht="17.25">
      <c r="A3817" s="183" t="s">
        <v>7898</v>
      </c>
      <c r="B3817" s="183" t="s">
        <v>7899</v>
      </c>
      <c r="C3817" s="183" t="s">
        <v>1679</v>
      </c>
      <c r="D3817" s="183" t="s">
        <v>1680</v>
      </c>
      <c r="E3817" s="184">
        <v>69</v>
      </c>
      <c r="F3817" s="184">
        <v>69</v>
      </c>
      <c r="G3817" s="188"/>
      <c r="H3817" s="185"/>
      <c r="I3817" s="184">
        <v>38.23</v>
      </c>
      <c r="J3817" s="184">
        <v>107.23</v>
      </c>
      <c r="K3817" s="183">
        <v>33</v>
      </c>
      <c r="L3817" s="183"/>
      <c r="M3817" s="186"/>
      <c r="N3817" s="61" t="s">
        <v>51</v>
      </c>
      <c r="P3817" s="175" t="s">
        <v>1679</v>
      </c>
    </row>
    <row r="3818" spans="1:16" s="61" customFormat="1" ht="17.25">
      <c r="A3818" s="183" t="s">
        <v>7900</v>
      </c>
      <c r="B3818" s="183" t="s">
        <v>7901</v>
      </c>
      <c r="C3818" s="183" t="s">
        <v>1679</v>
      </c>
      <c r="D3818" s="183" t="s">
        <v>1680</v>
      </c>
      <c r="E3818" s="184"/>
      <c r="F3818" s="184"/>
      <c r="G3818" s="185"/>
      <c r="H3818" s="185"/>
      <c r="I3818" s="184"/>
      <c r="J3818" s="184"/>
      <c r="K3818" s="185" t="s">
        <v>410</v>
      </c>
      <c r="L3818" s="185"/>
      <c r="M3818" s="186"/>
      <c r="N3818" s="61" t="s">
        <v>410</v>
      </c>
      <c r="P3818" s="175" t="s">
        <v>1679</v>
      </c>
    </row>
    <row r="3819" spans="1:16" s="61" customFormat="1" ht="17.25">
      <c r="A3819" s="183" t="s">
        <v>7902</v>
      </c>
      <c r="B3819" s="183" t="s">
        <v>7903</v>
      </c>
      <c r="C3819" s="183" t="s">
        <v>7904</v>
      </c>
      <c r="D3819" s="183" t="s">
        <v>7904</v>
      </c>
      <c r="E3819" s="184"/>
      <c r="F3819" s="184"/>
      <c r="G3819" s="185"/>
      <c r="H3819" s="185"/>
      <c r="I3819" s="184"/>
      <c r="J3819" s="184"/>
      <c r="K3819" s="185" t="s">
        <v>410</v>
      </c>
      <c r="L3819" s="185"/>
      <c r="M3819" s="186"/>
      <c r="N3819" s="61" t="s">
        <v>410</v>
      </c>
      <c r="P3819" s="175" t="s">
        <v>7904</v>
      </c>
    </row>
    <row r="3820" spans="1:16" s="61" customFormat="1" ht="17.25">
      <c r="A3820" s="183" t="s">
        <v>7905</v>
      </c>
      <c r="B3820" s="183" t="s">
        <v>7906</v>
      </c>
      <c r="C3820" s="183" t="s">
        <v>7904</v>
      </c>
      <c r="D3820" s="183" t="s">
        <v>7904</v>
      </c>
      <c r="E3820" s="184"/>
      <c r="F3820" s="184"/>
      <c r="G3820" s="185"/>
      <c r="H3820" s="185"/>
      <c r="I3820" s="184"/>
      <c r="J3820" s="184"/>
      <c r="K3820" s="185" t="s">
        <v>410</v>
      </c>
      <c r="L3820" s="185"/>
      <c r="M3820" s="186"/>
      <c r="N3820" s="61" t="s">
        <v>410</v>
      </c>
      <c r="P3820" s="175" t="s">
        <v>7904</v>
      </c>
    </row>
    <row r="3821" spans="1:16" s="61" customFormat="1" ht="17.25">
      <c r="A3821" s="183" t="s">
        <v>7907</v>
      </c>
      <c r="B3821" s="183" t="s">
        <v>7908</v>
      </c>
      <c r="C3821" s="183" t="s">
        <v>7904</v>
      </c>
      <c r="D3821" s="183" t="s">
        <v>7904</v>
      </c>
      <c r="E3821" s="184"/>
      <c r="F3821" s="184"/>
      <c r="G3821" s="185"/>
      <c r="H3821" s="185"/>
      <c r="I3821" s="184"/>
      <c r="J3821" s="184"/>
      <c r="K3821" s="185" t="s">
        <v>410</v>
      </c>
      <c r="L3821" s="185"/>
      <c r="M3821" s="186"/>
      <c r="N3821" s="61" t="s">
        <v>410</v>
      </c>
      <c r="P3821" s="175" t="s">
        <v>7904</v>
      </c>
    </row>
    <row r="3822" spans="1:16" s="61" customFormat="1" ht="17.25">
      <c r="A3822" s="183" t="s">
        <v>7909</v>
      </c>
      <c r="B3822" s="183" t="s">
        <v>7910</v>
      </c>
      <c r="C3822" s="183" t="s">
        <v>7852</v>
      </c>
      <c r="D3822" s="183" t="s">
        <v>7853</v>
      </c>
      <c r="E3822" s="184"/>
      <c r="F3822" s="184"/>
      <c r="G3822" s="185"/>
      <c r="H3822" s="185"/>
      <c r="I3822" s="184"/>
      <c r="J3822" s="184"/>
      <c r="K3822" s="185" t="s">
        <v>410</v>
      </c>
      <c r="L3822" s="185"/>
      <c r="M3822" s="186"/>
      <c r="N3822" s="61" t="s">
        <v>410</v>
      </c>
      <c r="P3822" s="175" t="s">
        <v>7852</v>
      </c>
    </row>
    <row r="3823" spans="1:16" s="61" customFormat="1" ht="17.25">
      <c r="A3823" s="183" t="s">
        <v>7911</v>
      </c>
      <c r="B3823" s="183" t="s">
        <v>7912</v>
      </c>
      <c r="C3823" s="183" t="s">
        <v>7852</v>
      </c>
      <c r="D3823" s="183" t="s">
        <v>7853</v>
      </c>
      <c r="E3823" s="184"/>
      <c r="F3823" s="184"/>
      <c r="G3823" s="185"/>
      <c r="H3823" s="185"/>
      <c r="I3823" s="184"/>
      <c r="J3823" s="184"/>
      <c r="K3823" s="185" t="s">
        <v>410</v>
      </c>
      <c r="L3823" s="185"/>
      <c r="M3823" s="186"/>
      <c r="N3823" s="61" t="s">
        <v>410</v>
      </c>
      <c r="P3823" s="175" t="s">
        <v>7852</v>
      </c>
    </row>
    <row r="3824" spans="1:16" s="61" customFormat="1" ht="17.25">
      <c r="A3824" s="183" t="s">
        <v>7913</v>
      </c>
      <c r="B3824" s="183" t="s">
        <v>7914</v>
      </c>
      <c r="C3824" s="183" t="s">
        <v>7852</v>
      </c>
      <c r="D3824" s="183" t="s">
        <v>7853</v>
      </c>
      <c r="E3824" s="184"/>
      <c r="F3824" s="184"/>
      <c r="G3824" s="185"/>
      <c r="H3824" s="185"/>
      <c r="I3824" s="184"/>
      <c r="J3824" s="184"/>
      <c r="K3824" s="185" t="s">
        <v>410</v>
      </c>
      <c r="L3824" s="185"/>
      <c r="M3824" s="186"/>
      <c r="N3824" s="61" t="s">
        <v>410</v>
      </c>
      <c r="P3824" s="175" t="s">
        <v>7852</v>
      </c>
    </row>
    <row r="3825" spans="1:16" s="61" customFormat="1" ht="17.25">
      <c r="A3825" s="183" t="s">
        <v>7915</v>
      </c>
      <c r="B3825" s="183" t="s">
        <v>7916</v>
      </c>
      <c r="C3825" s="183" t="s">
        <v>7852</v>
      </c>
      <c r="D3825" s="183" t="s">
        <v>7853</v>
      </c>
      <c r="E3825" s="184"/>
      <c r="F3825" s="184"/>
      <c r="G3825" s="185"/>
      <c r="H3825" s="185"/>
      <c r="I3825" s="184"/>
      <c r="J3825" s="184"/>
      <c r="K3825" s="185" t="s">
        <v>410</v>
      </c>
      <c r="L3825" s="185"/>
      <c r="M3825" s="186"/>
      <c r="N3825" s="61" t="s">
        <v>410</v>
      </c>
      <c r="P3825" s="175" t="s">
        <v>7852</v>
      </c>
    </row>
    <row r="3826" spans="1:16" s="61" customFormat="1" ht="17.25">
      <c r="A3826" s="183" t="s">
        <v>7917</v>
      </c>
      <c r="B3826" s="183" t="s">
        <v>7918</v>
      </c>
      <c r="C3826" s="183" t="s">
        <v>261</v>
      </c>
      <c r="D3826" s="183" t="s">
        <v>262</v>
      </c>
      <c r="E3826" s="184">
        <v>440</v>
      </c>
      <c r="F3826" s="184">
        <v>340</v>
      </c>
      <c r="G3826" s="185" t="s">
        <v>203</v>
      </c>
      <c r="H3826" s="185"/>
      <c r="I3826" s="184">
        <v>186.91</v>
      </c>
      <c r="J3826" s="184">
        <v>526.91</v>
      </c>
      <c r="K3826" s="185">
        <v>1</v>
      </c>
      <c r="L3826" s="185"/>
      <c r="M3826" s="186"/>
      <c r="N3826" s="61" t="s">
        <v>51</v>
      </c>
      <c r="P3826" s="175" t="s">
        <v>261</v>
      </c>
    </row>
    <row r="3827" spans="1:16" s="61" customFormat="1" ht="17.25">
      <c r="A3827" s="183" t="s">
        <v>7919</v>
      </c>
      <c r="B3827" s="183" t="s">
        <v>7920</v>
      </c>
      <c r="C3827" s="183" t="s">
        <v>261</v>
      </c>
      <c r="D3827" s="183" t="s">
        <v>262</v>
      </c>
      <c r="E3827" s="184"/>
      <c r="F3827" s="184"/>
      <c r="G3827" s="185"/>
      <c r="H3827" s="185"/>
      <c r="I3827" s="184"/>
      <c r="J3827" s="184"/>
      <c r="K3827" s="185" t="s">
        <v>410</v>
      </c>
      <c r="L3827" s="185"/>
      <c r="M3827" s="186"/>
      <c r="N3827" s="61" t="s">
        <v>410</v>
      </c>
      <c r="P3827" s="175" t="s">
        <v>261</v>
      </c>
    </row>
    <row r="3828" spans="1:16" s="61" customFormat="1" ht="17.25">
      <c r="A3828" s="183" t="s">
        <v>7921</v>
      </c>
      <c r="B3828" s="183" t="s">
        <v>7922</v>
      </c>
      <c r="C3828" s="183" t="s">
        <v>261</v>
      </c>
      <c r="D3828" s="183" t="s">
        <v>262</v>
      </c>
      <c r="E3828" s="184">
        <v>560</v>
      </c>
      <c r="F3828" s="184">
        <v>475</v>
      </c>
      <c r="G3828" s="185" t="s">
        <v>268</v>
      </c>
      <c r="H3828" s="185"/>
      <c r="I3828" s="184">
        <v>173.27</v>
      </c>
      <c r="J3828" s="184">
        <v>648.27</v>
      </c>
      <c r="K3828" s="185">
        <v>15</v>
      </c>
      <c r="L3828" s="185"/>
      <c r="M3828" s="186"/>
      <c r="N3828" s="61" t="s">
        <v>51</v>
      </c>
      <c r="P3828" s="175" t="s">
        <v>261</v>
      </c>
    </row>
    <row r="3829" spans="1:16" s="61" customFormat="1" ht="17.25">
      <c r="A3829" s="183" t="s">
        <v>7923</v>
      </c>
      <c r="B3829" s="183" t="s">
        <v>7924</v>
      </c>
      <c r="C3829" s="183" t="s">
        <v>261</v>
      </c>
      <c r="D3829" s="183" t="s">
        <v>262</v>
      </c>
      <c r="E3829" s="184">
        <v>560</v>
      </c>
      <c r="F3829" s="184">
        <v>490</v>
      </c>
      <c r="G3829" s="185" t="s">
        <v>140</v>
      </c>
      <c r="H3829" s="185"/>
      <c r="I3829" s="184">
        <v>173.27</v>
      </c>
      <c r="J3829" s="184">
        <v>663.27</v>
      </c>
      <c r="K3829" s="185">
        <v>2</v>
      </c>
      <c r="L3829" s="185"/>
      <c r="M3829" s="186"/>
      <c r="N3829" s="61" t="s">
        <v>51</v>
      </c>
      <c r="P3829" s="175" t="s">
        <v>261</v>
      </c>
    </row>
    <row r="3830" spans="1:16" s="61" customFormat="1" ht="17.25">
      <c r="A3830" s="183" t="s">
        <v>7925</v>
      </c>
      <c r="B3830" s="183" t="s">
        <v>7926</v>
      </c>
      <c r="C3830" s="183" t="s">
        <v>261</v>
      </c>
      <c r="D3830" s="183" t="s">
        <v>262</v>
      </c>
      <c r="E3830" s="184">
        <v>295</v>
      </c>
      <c r="F3830" s="184">
        <v>100</v>
      </c>
      <c r="G3830" s="185" t="s">
        <v>7029</v>
      </c>
      <c r="H3830" s="185"/>
      <c r="I3830" s="184">
        <v>104.48</v>
      </c>
      <c r="J3830" s="184">
        <v>204.48</v>
      </c>
      <c r="K3830" s="185">
        <v>1</v>
      </c>
      <c r="L3830" s="185"/>
      <c r="M3830" s="186"/>
      <c r="N3830" s="61" t="s">
        <v>51</v>
      </c>
      <c r="P3830" s="175" t="s">
        <v>261</v>
      </c>
    </row>
    <row r="3831" spans="1:16" s="61" customFormat="1" ht="17.25">
      <c r="A3831" s="183" t="s">
        <v>7927</v>
      </c>
      <c r="B3831" s="183" t="s">
        <v>7928</v>
      </c>
      <c r="C3831" s="183" t="s">
        <v>261</v>
      </c>
      <c r="D3831" s="183" t="s">
        <v>262</v>
      </c>
      <c r="E3831" s="184">
        <v>210</v>
      </c>
      <c r="F3831" s="184">
        <v>165</v>
      </c>
      <c r="G3831" s="185" t="s">
        <v>214</v>
      </c>
      <c r="H3831" s="185" t="s">
        <v>2555</v>
      </c>
      <c r="I3831" s="184">
        <v>104.48</v>
      </c>
      <c r="J3831" s="184">
        <v>269.48</v>
      </c>
      <c r="K3831" s="185">
        <v>3</v>
      </c>
      <c r="L3831" s="185"/>
      <c r="M3831" s="186"/>
      <c r="N3831" s="61" t="s">
        <v>51</v>
      </c>
      <c r="P3831" s="175" t="s">
        <v>261</v>
      </c>
    </row>
    <row r="3832" spans="1:16" s="61" customFormat="1" ht="17.25">
      <c r="A3832" s="183" t="s">
        <v>7929</v>
      </c>
      <c r="B3832" s="183" t="s">
        <v>7930</v>
      </c>
      <c r="C3832" s="183" t="s">
        <v>261</v>
      </c>
      <c r="D3832" s="183" t="s">
        <v>262</v>
      </c>
      <c r="E3832" s="184"/>
      <c r="F3832" s="184"/>
      <c r="G3832" s="185"/>
      <c r="H3832" s="185"/>
      <c r="I3832" s="184"/>
      <c r="J3832" s="184"/>
      <c r="K3832" s="185" t="s">
        <v>410</v>
      </c>
      <c r="L3832" s="185"/>
      <c r="M3832" s="186"/>
      <c r="N3832" s="61" t="s">
        <v>410</v>
      </c>
      <c r="P3832" s="175" t="s">
        <v>261</v>
      </c>
    </row>
    <row r="3833" spans="1:16" s="61" customFormat="1" ht="17.25">
      <c r="A3833" s="183" t="s">
        <v>7931</v>
      </c>
      <c r="B3833" s="183" t="s">
        <v>7932</v>
      </c>
      <c r="C3833" s="183" t="s">
        <v>261</v>
      </c>
      <c r="D3833" s="183" t="s">
        <v>262</v>
      </c>
      <c r="E3833" s="184">
        <v>465</v>
      </c>
      <c r="F3833" s="184">
        <v>360</v>
      </c>
      <c r="G3833" s="185" t="s">
        <v>203</v>
      </c>
      <c r="H3833" s="185"/>
      <c r="I3833" s="184">
        <v>177.42</v>
      </c>
      <c r="J3833" s="184">
        <v>537.42</v>
      </c>
      <c r="K3833" s="185">
        <v>44</v>
      </c>
      <c r="L3833" s="185" t="s">
        <v>57</v>
      </c>
      <c r="M3833" s="186" t="s">
        <v>211</v>
      </c>
      <c r="N3833" s="61" t="s">
        <v>51</v>
      </c>
      <c r="P3833" s="175" t="s">
        <v>261</v>
      </c>
    </row>
    <row r="3834" spans="1:16" s="61" customFormat="1" ht="17.25">
      <c r="A3834" s="183" t="s">
        <v>7933</v>
      </c>
      <c r="B3834" s="183" t="s">
        <v>7934</v>
      </c>
      <c r="C3834" s="183" t="s">
        <v>261</v>
      </c>
      <c r="D3834" s="183" t="s">
        <v>262</v>
      </c>
      <c r="E3834" s="184">
        <v>465</v>
      </c>
      <c r="F3834" s="184">
        <v>360</v>
      </c>
      <c r="G3834" s="185" t="s">
        <v>203</v>
      </c>
      <c r="H3834" s="185"/>
      <c r="I3834" s="184">
        <v>177.42</v>
      </c>
      <c r="J3834" s="184">
        <v>537.42</v>
      </c>
      <c r="K3834" s="185">
        <v>30</v>
      </c>
      <c r="L3834" s="185" t="s">
        <v>57</v>
      </c>
      <c r="M3834" s="186" t="s">
        <v>211</v>
      </c>
      <c r="N3834" s="61" t="s">
        <v>51</v>
      </c>
      <c r="P3834" s="175" t="s">
        <v>261</v>
      </c>
    </row>
    <row r="3835" spans="1:16" s="61" customFormat="1" ht="17.25">
      <c r="A3835" s="183" t="s">
        <v>7935</v>
      </c>
      <c r="B3835" s="183" t="s">
        <v>7936</v>
      </c>
      <c r="C3835" s="183" t="s">
        <v>1223</v>
      </c>
      <c r="D3835" s="183" t="s">
        <v>1224</v>
      </c>
      <c r="E3835" s="184"/>
      <c r="F3835" s="184"/>
      <c r="G3835" s="185"/>
      <c r="H3835" s="185"/>
      <c r="I3835" s="184"/>
      <c r="J3835" s="184"/>
      <c r="K3835" s="185" t="s">
        <v>410</v>
      </c>
      <c r="L3835" s="185"/>
      <c r="M3835" s="186"/>
      <c r="N3835" s="61" t="s">
        <v>410</v>
      </c>
      <c r="P3835" s="175" t="s">
        <v>1223</v>
      </c>
    </row>
    <row r="3836" spans="1:16" s="61" customFormat="1" ht="17.25">
      <c r="A3836" s="183" t="s">
        <v>7937</v>
      </c>
      <c r="B3836" s="183" t="s">
        <v>7938</v>
      </c>
      <c r="C3836" s="183" t="s">
        <v>1223</v>
      </c>
      <c r="D3836" s="183" t="s">
        <v>1224</v>
      </c>
      <c r="E3836" s="184"/>
      <c r="F3836" s="184"/>
      <c r="G3836" s="185"/>
      <c r="H3836" s="185"/>
      <c r="I3836" s="184"/>
      <c r="J3836" s="184"/>
      <c r="K3836" s="185" t="s">
        <v>410</v>
      </c>
      <c r="L3836" s="185"/>
      <c r="M3836" s="186"/>
      <c r="N3836" s="61" t="s">
        <v>410</v>
      </c>
      <c r="P3836" s="175" t="s">
        <v>1223</v>
      </c>
    </row>
    <row r="3837" spans="1:16" s="61" customFormat="1" ht="17.25">
      <c r="A3837" s="183" t="s">
        <v>7939</v>
      </c>
      <c r="B3837" s="183" t="s">
        <v>7940</v>
      </c>
      <c r="C3837" s="183" t="s">
        <v>2090</v>
      </c>
      <c r="D3837" s="183" t="s">
        <v>2091</v>
      </c>
      <c r="E3837" s="184"/>
      <c r="F3837" s="184"/>
      <c r="G3837" s="185"/>
      <c r="H3837" s="185"/>
      <c r="I3837" s="184"/>
      <c r="J3837" s="184"/>
      <c r="K3837" s="183" t="s">
        <v>410</v>
      </c>
      <c r="L3837" s="183"/>
      <c r="M3837" s="186"/>
      <c r="N3837" s="61" t="s">
        <v>410</v>
      </c>
      <c r="P3837" s="175" t="s">
        <v>2090</v>
      </c>
    </row>
    <row r="3838" spans="1:16" s="61" customFormat="1" ht="17.25">
      <c r="A3838" s="183" t="s">
        <v>7941</v>
      </c>
      <c r="B3838" s="183" t="s">
        <v>7942</v>
      </c>
      <c r="C3838" s="183" t="s">
        <v>2090</v>
      </c>
      <c r="D3838" s="183" t="s">
        <v>2091</v>
      </c>
      <c r="E3838" s="184"/>
      <c r="F3838" s="184"/>
      <c r="G3838" s="185"/>
      <c r="H3838" s="185"/>
      <c r="I3838" s="184"/>
      <c r="J3838" s="184"/>
      <c r="K3838" s="185" t="s">
        <v>410</v>
      </c>
      <c r="L3838" s="185"/>
      <c r="M3838" s="186"/>
      <c r="N3838" s="61" t="s">
        <v>410</v>
      </c>
      <c r="P3838" s="175" t="s">
        <v>2090</v>
      </c>
    </row>
    <row r="3839" spans="1:16" s="61" customFormat="1" ht="17.25">
      <c r="A3839" s="183" t="s">
        <v>7943</v>
      </c>
      <c r="B3839" s="183" t="s">
        <v>7944</v>
      </c>
      <c r="C3839" s="183" t="s">
        <v>2090</v>
      </c>
      <c r="D3839" s="183" t="s">
        <v>2091</v>
      </c>
      <c r="E3839" s="184"/>
      <c r="F3839" s="184"/>
      <c r="G3839" s="185"/>
      <c r="H3839" s="185"/>
      <c r="I3839" s="184"/>
      <c r="J3839" s="184"/>
      <c r="K3839" s="185" t="s">
        <v>410</v>
      </c>
      <c r="L3839" s="185"/>
      <c r="M3839" s="186"/>
      <c r="N3839" s="61" t="s">
        <v>410</v>
      </c>
      <c r="P3839" s="175" t="s">
        <v>2090</v>
      </c>
    </row>
    <row r="3840" spans="1:16" s="61" customFormat="1" ht="17.25">
      <c r="A3840" s="183" t="s">
        <v>7945</v>
      </c>
      <c r="B3840" s="183" t="s">
        <v>7946</v>
      </c>
      <c r="C3840" s="183" t="s">
        <v>335</v>
      </c>
      <c r="D3840" s="183" t="s">
        <v>336</v>
      </c>
      <c r="E3840" s="184"/>
      <c r="F3840" s="184"/>
      <c r="G3840" s="185"/>
      <c r="H3840" s="185"/>
      <c r="I3840" s="184"/>
      <c r="J3840" s="184"/>
      <c r="K3840" s="185" t="s">
        <v>410</v>
      </c>
      <c r="L3840" s="185"/>
      <c r="M3840" s="186"/>
      <c r="N3840" s="61" t="s">
        <v>410</v>
      </c>
      <c r="P3840" s="175" t="s">
        <v>335</v>
      </c>
    </row>
    <row r="3841" spans="1:16" s="61" customFormat="1" ht="17.25">
      <c r="A3841" s="183" t="s">
        <v>7947</v>
      </c>
      <c r="B3841" s="183" t="s">
        <v>7948</v>
      </c>
      <c r="C3841" s="183" t="s">
        <v>335</v>
      </c>
      <c r="D3841" s="183" t="s">
        <v>336</v>
      </c>
      <c r="E3841" s="184"/>
      <c r="F3841" s="184"/>
      <c r="G3841" s="185"/>
      <c r="H3841" s="185"/>
      <c r="I3841" s="184"/>
      <c r="J3841" s="184"/>
      <c r="K3841" s="185" t="s">
        <v>410</v>
      </c>
      <c r="L3841" s="185"/>
      <c r="M3841" s="186"/>
      <c r="N3841" s="61" t="s">
        <v>410</v>
      </c>
      <c r="P3841" s="175" t="s">
        <v>335</v>
      </c>
    </row>
    <row r="3842" spans="1:16" s="61" customFormat="1" ht="17.25">
      <c r="A3842" s="183" t="s">
        <v>7949</v>
      </c>
      <c r="B3842" s="183" t="s">
        <v>7950</v>
      </c>
      <c r="C3842" s="183" t="s">
        <v>335</v>
      </c>
      <c r="D3842" s="183" t="s">
        <v>336</v>
      </c>
      <c r="E3842" s="184"/>
      <c r="F3842" s="184"/>
      <c r="G3842" s="185"/>
      <c r="H3842" s="185"/>
      <c r="I3842" s="184"/>
      <c r="J3842" s="184"/>
      <c r="K3842" s="185" t="s">
        <v>410</v>
      </c>
      <c r="L3842" s="185"/>
      <c r="M3842" s="186"/>
      <c r="N3842" s="61" t="s">
        <v>410</v>
      </c>
      <c r="P3842" s="175" t="s">
        <v>335</v>
      </c>
    </row>
    <row r="3843" spans="1:16" s="61" customFormat="1" ht="17.25">
      <c r="A3843" s="183" t="s">
        <v>7951</v>
      </c>
      <c r="B3843" s="183" t="s">
        <v>7952</v>
      </c>
      <c r="C3843" s="183" t="s">
        <v>335</v>
      </c>
      <c r="D3843" s="183" t="s">
        <v>336</v>
      </c>
      <c r="E3843" s="184"/>
      <c r="F3843" s="184"/>
      <c r="G3843" s="185"/>
      <c r="H3843" s="185"/>
      <c r="I3843" s="184"/>
      <c r="J3843" s="184"/>
      <c r="K3843" s="185" t="s">
        <v>410</v>
      </c>
      <c r="L3843" s="185"/>
      <c r="M3843" s="186"/>
      <c r="N3843" s="61" t="s">
        <v>410</v>
      </c>
      <c r="P3843" s="175" t="s">
        <v>335</v>
      </c>
    </row>
    <row r="3844" spans="1:16" s="61" customFormat="1" ht="17.25">
      <c r="A3844" s="183" t="s">
        <v>7953</v>
      </c>
      <c r="B3844" s="183" t="s">
        <v>7954</v>
      </c>
      <c r="C3844" s="183" t="s">
        <v>335</v>
      </c>
      <c r="D3844" s="183" t="s">
        <v>336</v>
      </c>
      <c r="E3844" s="184">
        <v>185</v>
      </c>
      <c r="F3844" s="184">
        <v>185</v>
      </c>
      <c r="G3844" s="185"/>
      <c r="H3844" s="185"/>
      <c r="I3844" s="184">
        <v>84.2</v>
      </c>
      <c r="J3844" s="184">
        <v>269.2</v>
      </c>
      <c r="K3844" s="185">
        <v>0</v>
      </c>
      <c r="L3844" s="185"/>
      <c r="M3844" s="186"/>
      <c r="N3844" s="61" t="s">
        <v>51</v>
      </c>
      <c r="P3844" s="175" t="s">
        <v>335</v>
      </c>
    </row>
    <row r="3845" spans="1:16" s="61" customFormat="1" ht="17.25">
      <c r="A3845" s="183" t="s">
        <v>7955</v>
      </c>
      <c r="B3845" s="183" t="s">
        <v>7956</v>
      </c>
      <c r="C3845" s="183" t="s">
        <v>335</v>
      </c>
      <c r="D3845" s="183" t="s">
        <v>336</v>
      </c>
      <c r="E3845" s="184">
        <v>235</v>
      </c>
      <c r="F3845" s="184">
        <v>235</v>
      </c>
      <c r="G3845" s="185"/>
      <c r="H3845" s="185"/>
      <c r="I3845" s="184">
        <v>84.2</v>
      </c>
      <c r="J3845" s="184">
        <v>319.2</v>
      </c>
      <c r="K3845" s="185">
        <v>0</v>
      </c>
      <c r="L3845" s="185"/>
      <c r="M3845" s="186"/>
      <c r="N3845" s="61" t="s">
        <v>51</v>
      </c>
      <c r="P3845" s="175" t="s">
        <v>335</v>
      </c>
    </row>
    <row r="3846" spans="1:16" s="61" customFormat="1" ht="17.25">
      <c r="A3846" s="183" t="s">
        <v>7957</v>
      </c>
      <c r="B3846" s="183" t="s">
        <v>7958</v>
      </c>
      <c r="C3846" s="183" t="s">
        <v>335</v>
      </c>
      <c r="D3846" s="183" t="s">
        <v>336</v>
      </c>
      <c r="E3846" s="184">
        <v>175</v>
      </c>
      <c r="F3846" s="184">
        <v>175</v>
      </c>
      <c r="G3846" s="185"/>
      <c r="H3846" s="185"/>
      <c r="I3846" s="184">
        <v>80.49</v>
      </c>
      <c r="J3846" s="184">
        <v>255.49</v>
      </c>
      <c r="K3846" s="185">
        <v>0</v>
      </c>
      <c r="L3846" s="185"/>
      <c r="M3846" s="186"/>
      <c r="N3846" s="61" t="s">
        <v>51</v>
      </c>
      <c r="P3846" s="175" t="s">
        <v>335</v>
      </c>
    </row>
    <row r="3847" spans="1:16" s="61" customFormat="1" ht="17.25">
      <c r="A3847" s="183" t="s">
        <v>7959</v>
      </c>
      <c r="B3847" s="183" t="s">
        <v>7960</v>
      </c>
      <c r="C3847" s="183" t="s">
        <v>335</v>
      </c>
      <c r="D3847" s="183" t="s">
        <v>336</v>
      </c>
      <c r="E3847" s="184">
        <v>175</v>
      </c>
      <c r="F3847" s="184">
        <v>175</v>
      </c>
      <c r="G3847" s="185"/>
      <c r="H3847" s="185"/>
      <c r="I3847" s="184">
        <v>80.49</v>
      </c>
      <c r="J3847" s="184">
        <v>255.49</v>
      </c>
      <c r="K3847" s="185">
        <v>0</v>
      </c>
      <c r="L3847" s="185"/>
      <c r="M3847" s="186"/>
      <c r="N3847" s="61" t="s">
        <v>51</v>
      </c>
      <c r="P3847" s="175" t="s">
        <v>335</v>
      </c>
    </row>
    <row r="3848" spans="1:16" s="61" customFormat="1" ht="17.25">
      <c r="A3848" s="183" t="s">
        <v>7961</v>
      </c>
      <c r="B3848" s="183" t="s">
        <v>7962</v>
      </c>
      <c r="C3848" s="183" t="s">
        <v>335</v>
      </c>
      <c r="D3848" s="183" t="s">
        <v>336</v>
      </c>
      <c r="E3848" s="184">
        <v>50</v>
      </c>
      <c r="F3848" s="184">
        <v>50</v>
      </c>
      <c r="G3848" s="185"/>
      <c r="H3848" s="185"/>
      <c r="I3848" s="184">
        <v>99.87</v>
      </c>
      <c r="J3848" s="184">
        <v>149.87</v>
      </c>
      <c r="K3848" s="185">
        <v>5</v>
      </c>
      <c r="L3848" s="185"/>
      <c r="M3848" s="186"/>
      <c r="N3848" s="61" t="s">
        <v>51</v>
      </c>
      <c r="P3848" s="175" t="s">
        <v>335</v>
      </c>
    </row>
    <row r="3849" spans="1:16" s="61" customFormat="1" ht="17.25">
      <c r="A3849" s="183" t="s">
        <v>7963</v>
      </c>
      <c r="B3849" s="183" t="s">
        <v>7964</v>
      </c>
      <c r="C3849" s="183" t="s">
        <v>335</v>
      </c>
      <c r="D3849" s="183" t="s">
        <v>336</v>
      </c>
      <c r="E3849" s="184">
        <v>50</v>
      </c>
      <c r="F3849" s="184">
        <v>50</v>
      </c>
      <c r="G3849" s="185"/>
      <c r="H3849" s="185"/>
      <c r="I3849" s="184">
        <v>99.87</v>
      </c>
      <c r="J3849" s="184">
        <v>149.87</v>
      </c>
      <c r="K3849" s="185">
        <v>12</v>
      </c>
      <c r="L3849" s="185"/>
      <c r="M3849" s="186"/>
      <c r="N3849" s="61" t="s">
        <v>51</v>
      </c>
      <c r="P3849" s="175" t="s">
        <v>335</v>
      </c>
    </row>
    <row r="3850" spans="1:16" s="61" customFormat="1" ht="17.25">
      <c r="A3850" s="183" t="s">
        <v>7965</v>
      </c>
      <c r="B3850" s="183" t="s">
        <v>7966</v>
      </c>
      <c r="C3850" s="183" t="s">
        <v>335</v>
      </c>
      <c r="D3850" s="183" t="s">
        <v>336</v>
      </c>
      <c r="E3850" s="184">
        <v>105</v>
      </c>
      <c r="F3850" s="184">
        <v>105</v>
      </c>
      <c r="G3850" s="185"/>
      <c r="H3850" s="185"/>
      <c r="I3850" s="184">
        <v>51.68</v>
      </c>
      <c r="J3850" s="184">
        <v>156.68</v>
      </c>
      <c r="K3850" s="185">
        <v>0</v>
      </c>
      <c r="L3850" s="185"/>
      <c r="M3850" s="186"/>
      <c r="N3850" s="61" t="s">
        <v>51</v>
      </c>
      <c r="P3850" s="175" t="s">
        <v>335</v>
      </c>
    </row>
    <row r="3851" spans="1:16" s="61" customFormat="1" ht="17.25">
      <c r="A3851" s="183" t="s">
        <v>7967</v>
      </c>
      <c r="B3851" s="183" t="s">
        <v>7968</v>
      </c>
      <c r="C3851" s="183" t="s">
        <v>335</v>
      </c>
      <c r="D3851" s="183" t="s">
        <v>336</v>
      </c>
      <c r="E3851" s="184">
        <v>105</v>
      </c>
      <c r="F3851" s="184">
        <v>105</v>
      </c>
      <c r="G3851" s="185"/>
      <c r="H3851" s="185"/>
      <c r="I3851" s="184">
        <v>51.68</v>
      </c>
      <c r="J3851" s="184">
        <v>156.68</v>
      </c>
      <c r="K3851" s="185">
        <v>0</v>
      </c>
      <c r="L3851" s="185"/>
      <c r="M3851" s="186"/>
      <c r="N3851" s="61" t="s">
        <v>51</v>
      </c>
      <c r="P3851" s="175" t="s">
        <v>335</v>
      </c>
    </row>
    <row r="3852" spans="1:16" s="61" customFormat="1" ht="17.25">
      <c r="A3852" s="183" t="s">
        <v>7969</v>
      </c>
      <c r="B3852" s="183" t="s">
        <v>7970</v>
      </c>
      <c r="C3852" s="183" t="s">
        <v>335</v>
      </c>
      <c r="D3852" s="183" t="s">
        <v>336</v>
      </c>
      <c r="E3852" s="184"/>
      <c r="F3852" s="184"/>
      <c r="G3852" s="185"/>
      <c r="H3852" s="185"/>
      <c r="I3852" s="184"/>
      <c r="J3852" s="184"/>
      <c r="K3852" s="185" t="s">
        <v>410</v>
      </c>
      <c r="L3852" s="185"/>
      <c r="M3852" s="186"/>
      <c r="N3852" s="61" t="s">
        <v>410</v>
      </c>
      <c r="P3852" s="175" t="s">
        <v>335</v>
      </c>
    </row>
    <row r="3853" spans="1:16" s="61" customFormat="1" ht="17.25">
      <c r="A3853" s="183" t="s">
        <v>7971</v>
      </c>
      <c r="B3853" s="183" t="s">
        <v>7972</v>
      </c>
      <c r="C3853" s="183" t="s">
        <v>335</v>
      </c>
      <c r="D3853" s="183" t="s">
        <v>336</v>
      </c>
      <c r="E3853" s="184">
        <v>85</v>
      </c>
      <c r="F3853" s="184">
        <v>85</v>
      </c>
      <c r="G3853" s="185"/>
      <c r="H3853" s="185"/>
      <c r="I3853" s="184">
        <v>40.49</v>
      </c>
      <c r="J3853" s="184">
        <v>125.49</v>
      </c>
      <c r="K3853" s="185">
        <v>0</v>
      </c>
      <c r="L3853" s="185"/>
      <c r="M3853" s="186"/>
      <c r="N3853" s="61" t="s">
        <v>51</v>
      </c>
      <c r="P3853" s="175" t="s">
        <v>335</v>
      </c>
    </row>
    <row r="3854" spans="1:16" s="61" customFormat="1" ht="17.25">
      <c r="A3854" s="183" t="s">
        <v>7973</v>
      </c>
      <c r="B3854" s="183" t="s">
        <v>7974</v>
      </c>
      <c r="C3854" s="183" t="s">
        <v>335</v>
      </c>
      <c r="D3854" s="183" t="s">
        <v>336</v>
      </c>
      <c r="E3854" s="184">
        <v>85</v>
      </c>
      <c r="F3854" s="184">
        <v>85</v>
      </c>
      <c r="G3854" s="185"/>
      <c r="H3854" s="185"/>
      <c r="I3854" s="184">
        <v>40.49</v>
      </c>
      <c r="J3854" s="184">
        <v>125.49</v>
      </c>
      <c r="K3854" s="185">
        <v>0</v>
      </c>
      <c r="L3854" s="185"/>
      <c r="M3854" s="186"/>
      <c r="N3854" s="61" t="s">
        <v>51</v>
      </c>
      <c r="P3854" s="175" t="s">
        <v>335</v>
      </c>
    </row>
    <row r="3855" spans="1:16" s="61" customFormat="1" ht="17.25">
      <c r="A3855" s="183" t="s">
        <v>7975</v>
      </c>
      <c r="B3855" s="183" t="s">
        <v>7976</v>
      </c>
      <c r="C3855" s="183" t="s">
        <v>335</v>
      </c>
      <c r="D3855" s="183" t="s">
        <v>336</v>
      </c>
      <c r="E3855" s="184"/>
      <c r="F3855" s="184"/>
      <c r="G3855" s="185"/>
      <c r="H3855" s="185"/>
      <c r="I3855" s="184"/>
      <c r="J3855" s="184"/>
      <c r="K3855" s="185" t="s">
        <v>410</v>
      </c>
      <c r="L3855" s="185"/>
      <c r="M3855" s="186"/>
      <c r="N3855" s="61" t="s">
        <v>410</v>
      </c>
      <c r="P3855" s="175" t="s">
        <v>335</v>
      </c>
    </row>
    <row r="3856" spans="1:16" s="61" customFormat="1" ht="17.25">
      <c r="A3856" s="183" t="s">
        <v>7977</v>
      </c>
      <c r="B3856" s="183" t="s">
        <v>7978</v>
      </c>
      <c r="C3856" s="183" t="s">
        <v>335</v>
      </c>
      <c r="D3856" s="183" t="s">
        <v>336</v>
      </c>
      <c r="E3856" s="184">
        <v>109</v>
      </c>
      <c r="F3856" s="184">
        <v>109</v>
      </c>
      <c r="G3856" s="185"/>
      <c r="H3856" s="185"/>
      <c r="I3856" s="184">
        <v>39.52</v>
      </c>
      <c r="J3856" s="184">
        <v>148.52</v>
      </c>
      <c r="K3856" s="185">
        <v>0</v>
      </c>
      <c r="L3856" s="185"/>
      <c r="M3856" s="186"/>
      <c r="N3856" s="61" t="s">
        <v>51</v>
      </c>
      <c r="P3856" s="175" t="s">
        <v>335</v>
      </c>
    </row>
    <row r="3857" spans="1:16" s="61" customFormat="1" ht="17.25">
      <c r="A3857" s="183" t="s">
        <v>7979</v>
      </c>
      <c r="B3857" s="183" t="s">
        <v>7980</v>
      </c>
      <c r="C3857" s="183" t="s">
        <v>335</v>
      </c>
      <c r="D3857" s="183" t="s">
        <v>336</v>
      </c>
      <c r="E3857" s="184"/>
      <c r="F3857" s="184"/>
      <c r="G3857" s="185"/>
      <c r="H3857" s="185"/>
      <c r="I3857" s="184"/>
      <c r="J3857" s="184"/>
      <c r="K3857" s="185" t="s">
        <v>410</v>
      </c>
      <c r="L3857" s="185"/>
      <c r="M3857" s="186"/>
      <c r="N3857" s="61" t="s">
        <v>410</v>
      </c>
      <c r="P3857" s="175" t="s">
        <v>335</v>
      </c>
    </row>
    <row r="3858" spans="1:16" s="61" customFormat="1" ht="17.25">
      <c r="A3858" s="183" t="s">
        <v>7981</v>
      </c>
      <c r="B3858" s="183" t="s">
        <v>7982</v>
      </c>
      <c r="C3858" s="183" t="s">
        <v>116</v>
      </c>
      <c r="D3858" s="183" t="s">
        <v>117</v>
      </c>
      <c r="E3858" s="184"/>
      <c r="F3858" s="184"/>
      <c r="G3858" s="185"/>
      <c r="H3858" s="185"/>
      <c r="I3858" s="184"/>
      <c r="J3858" s="184"/>
      <c r="K3858" s="185" t="s">
        <v>410</v>
      </c>
      <c r="L3858" s="185"/>
      <c r="M3858" s="186"/>
      <c r="N3858" s="61" t="s">
        <v>410</v>
      </c>
      <c r="P3858" s="175" t="s">
        <v>116</v>
      </c>
    </row>
    <row r="3859" spans="1:16" s="61" customFormat="1" ht="17.25">
      <c r="A3859" s="183" t="s">
        <v>7983</v>
      </c>
      <c r="B3859" s="183" t="s">
        <v>7984</v>
      </c>
      <c r="C3859" s="183" t="s">
        <v>116</v>
      </c>
      <c r="D3859" s="183" t="s">
        <v>117</v>
      </c>
      <c r="E3859" s="184">
        <v>149</v>
      </c>
      <c r="F3859" s="184">
        <v>115</v>
      </c>
      <c r="G3859" s="185" t="s">
        <v>203</v>
      </c>
      <c r="H3859" s="185"/>
      <c r="I3859" s="184">
        <v>39.26</v>
      </c>
      <c r="J3859" s="184">
        <v>154.26</v>
      </c>
      <c r="K3859" s="185">
        <v>42</v>
      </c>
      <c r="L3859" s="185"/>
      <c r="M3859" s="186"/>
      <c r="N3859" s="61" t="s">
        <v>51</v>
      </c>
      <c r="P3859" s="175" t="s">
        <v>116</v>
      </c>
    </row>
    <row r="3860" spans="1:16" s="61" customFormat="1" ht="17.25">
      <c r="A3860" s="183" t="s">
        <v>7985</v>
      </c>
      <c r="B3860" s="183" t="s">
        <v>7986</v>
      </c>
      <c r="C3860" s="183" t="s">
        <v>2090</v>
      </c>
      <c r="D3860" s="183" t="s">
        <v>2091</v>
      </c>
      <c r="E3860" s="184"/>
      <c r="F3860" s="184"/>
      <c r="G3860" s="185"/>
      <c r="H3860" s="185"/>
      <c r="I3860" s="184"/>
      <c r="J3860" s="184"/>
      <c r="K3860" s="185" t="s">
        <v>410</v>
      </c>
      <c r="L3860" s="185"/>
      <c r="M3860" s="186"/>
      <c r="N3860" s="61" t="s">
        <v>410</v>
      </c>
      <c r="P3860" s="175" t="s">
        <v>2090</v>
      </c>
    </row>
    <row r="3861" spans="1:16" s="61" customFormat="1" ht="17.25">
      <c r="A3861" s="183" t="s">
        <v>7987</v>
      </c>
      <c r="B3861" s="183" t="s">
        <v>7988</v>
      </c>
      <c r="C3861" s="183" t="s">
        <v>2090</v>
      </c>
      <c r="D3861" s="183" t="s">
        <v>2091</v>
      </c>
      <c r="E3861" s="184"/>
      <c r="F3861" s="184"/>
      <c r="G3861" s="185"/>
      <c r="H3861" s="185"/>
      <c r="I3861" s="184"/>
      <c r="J3861" s="184"/>
      <c r="K3861" s="185" t="s">
        <v>410</v>
      </c>
      <c r="L3861" s="185"/>
      <c r="M3861" s="186"/>
      <c r="N3861" s="61" t="s">
        <v>410</v>
      </c>
      <c r="P3861" s="175" t="s">
        <v>2090</v>
      </c>
    </row>
    <row r="3862" spans="1:16" s="61" customFormat="1" ht="17.25">
      <c r="A3862" s="183" t="s">
        <v>7989</v>
      </c>
      <c r="B3862" s="183" t="s">
        <v>4586</v>
      </c>
      <c r="C3862" s="183" t="s">
        <v>2691</v>
      </c>
      <c r="D3862" s="183" t="s">
        <v>2692</v>
      </c>
      <c r="E3862" s="184"/>
      <c r="F3862" s="184"/>
      <c r="G3862" s="185"/>
      <c r="H3862" s="185"/>
      <c r="I3862" s="184"/>
      <c r="J3862" s="184"/>
      <c r="K3862" s="185" t="s">
        <v>410</v>
      </c>
      <c r="L3862" s="185"/>
      <c r="M3862" s="186"/>
      <c r="N3862" s="61" t="s">
        <v>410</v>
      </c>
      <c r="P3862" s="175" t="s">
        <v>2691</v>
      </c>
    </row>
    <row r="3863" spans="1:16" s="61" customFormat="1" ht="17.25">
      <c r="A3863" s="183" t="s">
        <v>7990</v>
      </c>
      <c r="B3863" s="183" t="s">
        <v>4584</v>
      </c>
      <c r="C3863" s="183" t="s">
        <v>2691</v>
      </c>
      <c r="D3863" s="183" t="s">
        <v>2692</v>
      </c>
      <c r="E3863" s="184"/>
      <c r="F3863" s="184"/>
      <c r="G3863" s="185"/>
      <c r="H3863" s="185"/>
      <c r="I3863" s="184"/>
      <c r="J3863" s="184"/>
      <c r="K3863" s="185" t="s">
        <v>410</v>
      </c>
      <c r="L3863" s="185"/>
      <c r="M3863" s="186"/>
      <c r="N3863" s="61" t="s">
        <v>410</v>
      </c>
      <c r="P3863" s="175" t="s">
        <v>2691</v>
      </c>
    </row>
    <row r="3864" spans="1:16" s="61" customFormat="1" ht="17.25">
      <c r="A3864" s="183" t="s">
        <v>7991</v>
      </c>
      <c r="B3864" s="183" t="s">
        <v>7992</v>
      </c>
      <c r="C3864" s="183" t="s">
        <v>2691</v>
      </c>
      <c r="D3864" s="183" t="s">
        <v>2692</v>
      </c>
      <c r="E3864" s="184"/>
      <c r="F3864" s="184"/>
      <c r="G3864" s="185"/>
      <c r="H3864" s="185"/>
      <c r="I3864" s="184"/>
      <c r="J3864" s="184"/>
      <c r="K3864" s="185" t="s">
        <v>410</v>
      </c>
      <c r="L3864" s="185"/>
      <c r="M3864" s="186"/>
      <c r="N3864" s="61" t="s">
        <v>410</v>
      </c>
      <c r="P3864" s="175" t="s">
        <v>2691</v>
      </c>
    </row>
    <row r="3865" spans="1:16" s="61" customFormat="1" ht="17.25">
      <c r="A3865" s="183" t="s">
        <v>7993</v>
      </c>
      <c r="B3865" s="183" t="s">
        <v>7994</v>
      </c>
      <c r="C3865" s="183" t="s">
        <v>92</v>
      </c>
      <c r="D3865" s="183" t="s">
        <v>93</v>
      </c>
      <c r="E3865" s="184">
        <v>130</v>
      </c>
      <c r="F3865" s="184">
        <v>95</v>
      </c>
      <c r="G3865" s="185" t="s">
        <v>464</v>
      </c>
      <c r="H3865" s="185"/>
      <c r="I3865" s="184">
        <v>36.78</v>
      </c>
      <c r="J3865" s="184">
        <v>131.78</v>
      </c>
      <c r="K3865" s="185">
        <v>416</v>
      </c>
      <c r="L3865" s="185"/>
      <c r="M3865" s="186"/>
      <c r="N3865" s="61" t="s">
        <v>51</v>
      </c>
      <c r="P3865" s="175" t="s">
        <v>92</v>
      </c>
    </row>
    <row r="3866" spans="1:16" s="61" customFormat="1" ht="17.25">
      <c r="A3866" s="183" t="s">
        <v>7995</v>
      </c>
      <c r="B3866" s="183" t="s">
        <v>7996</v>
      </c>
      <c r="C3866" s="183" t="s">
        <v>116</v>
      </c>
      <c r="D3866" s="183" t="s">
        <v>117</v>
      </c>
      <c r="E3866" s="184">
        <v>149</v>
      </c>
      <c r="F3866" s="184">
        <v>125</v>
      </c>
      <c r="G3866" s="185" t="s">
        <v>107</v>
      </c>
      <c r="H3866" s="185"/>
      <c r="I3866" s="184">
        <v>45.51</v>
      </c>
      <c r="J3866" s="184">
        <v>170.51</v>
      </c>
      <c r="K3866" s="185">
        <v>128</v>
      </c>
      <c r="L3866" s="185" t="s">
        <v>372</v>
      </c>
      <c r="M3866" s="186" t="s">
        <v>1381</v>
      </c>
      <c r="N3866" s="61" t="s">
        <v>51</v>
      </c>
      <c r="P3866" s="175" t="s">
        <v>116</v>
      </c>
    </row>
    <row r="3867" spans="1:16" s="61" customFormat="1" ht="17.25">
      <c r="A3867" s="183" t="s">
        <v>7997</v>
      </c>
      <c r="B3867" s="183" t="s">
        <v>7998</v>
      </c>
      <c r="C3867" s="183" t="s">
        <v>7999</v>
      </c>
      <c r="D3867" s="183" t="s">
        <v>8000</v>
      </c>
      <c r="E3867" s="184"/>
      <c r="F3867" s="184"/>
      <c r="G3867" s="185"/>
      <c r="H3867" s="185"/>
      <c r="I3867" s="184"/>
      <c r="J3867" s="184"/>
      <c r="K3867" s="185" t="s">
        <v>410</v>
      </c>
      <c r="L3867" s="185"/>
      <c r="M3867" s="186"/>
      <c r="N3867" s="61" t="s">
        <v>410</v>
      </c>
      <c r="P3867" s="175" t="s">
        <v>7999</v>
      </c>
    </row>
    <row r="3868" spans="1:16" s="61" customFormat="1" ht="17.25">
      <c r="A3868" s="183" t="s">
        <v>8001</v>
      </c>
      <c r="B3868" s="183" t="s">
        <v>8002</v>
      </c>
      <c r="C3868" s="183" t="s">
        <v>116</v>
      </c>
      <c r="D3868" s="183" t="s">
        <v>117</v>
      </c>
      <c r="E3868" s="184"/>
      <c r="F3868" s="184"/>
      <c r="G3868" s="185"/>
      <c r="H3868" s="185"/>
      <c r="I3868" s="184"/>
      <c r="J3868" s="184"/>
      <c r="K3868" s="185" t="s">
        <v>410</v>
      </c>
      <c r="L3868" s="185"/>
      <c r="M3868" s="186"/>
      <c r="N3868" s="61" t="s">
        <v>410</v>
      </c>
      <c r="P3868" s="175" t="s">
        <v>116</v>
      </c>
    </row>
    <row r="3869" spans="1:16" s="61" customFormat="1" ht="17.25">
      <c r="A3869" s="183" t="s">
        <v>8003</v>
      </c>
      <c r="B3869" s="183" t="s">
        <v>8004</v>
      </c>
      <c r="C3869" s="183" t="s">
        <v>105</v>
      </c>
      <c r="D3869" s="183" t="s">
        <v>106</v>
      </c>
      <c r="E3869" s="184"/>
      <c r="F3869" s="184"/>
      <c r="G3869" s="185"/>
      <c r="H3869" s="185"/>
      <c r="I3869" s="184"/>
      <c r="J3869" s="184"/>
      <c r="K3869" s="185" t="s">
        <v>410</v>
      </c>
      <c r="L3869" s="185"/>
      <c r="M3869" s="186"/>
      <c r="N3869" s="61" t="s">
        <v>410</v>
      </c>
      <c r="P3869" s="175" t="s">
        <v>105</v>
      </c>
    </row>
    <row r="3870" spans="1:16" s="61" customFormat="1" ht="17.25">
      <c r="A3870" s="183" t="s">
        <v>8005</v>
      </c>
      <c r="B3870" s="183" t="s">
        <v>8006</v>
      </c>
      <c r="C3870" s="183" t="s">
        <v>6970</v>
      </c>
      <c r="D3870" s="183" t="s">
        <v>6971</v>
      </c>
      <c r="E3870" s="184"/>
      <c r="F3870" s="184"/>
      <c r="G3870" s="185"/>
      <c r="H3870" s="185"/>
      <c r="I3870" s="184"/>
      <c r="J3870" s="184"/>
      <c r="K3870" s="185" t="s">
        <v>410</v>
      </c>
      <c r="L3870" s="185"/>
      <c r="M3870" s="186"/>
      <c r="N3870" s="61" t="s">
        <v>410</v>
      </c>
      <c r="P3870" s="175" t="s">
        <v>6970</v>
      </c>
    </row>
    <row r="3871" spans="1:16" s="61" customFormat="1" ht="17.25">
      <c r="A3871" s="183" t="s">
        <v>8007</v>
      </c>
      <c r="B3871" s="183" t="s">
        <v>8008</v>
      </c>
      <c r="C3871" s="183" t="s">
        <v>343</v>
      </c>
      <c r="D3871" s="183" t="s">
        <v>344</v>
      </c>
      <c r="E3871" s="184">
        <v>200</v>
      </c>
      <c r="F3871" s="184">
        <v>200</v>
      </c>
      <c r="G3871" s="185"/>
      <c r="H3871" s="185"/>
      <c r="I3871" s="184">
        <v>50.32</v>
      </c>
      <c r="J3871" s="184">
        <v>250.32</v>
      </c>
      <c r="K3871" s="185">
        <v>198</v>
      </c>
      <c r="L3871" s="185" t="s">
        <v>554</v>
      </c>
      <c r="M3871" s="186" t="s">
        <v>211</v>
      </c>
      <c r="N3871" s="61" t="s">
        <v>51</v>
      </c>
      <c r="P3871" s="175" t="s">
        <v>343</v>
      </c>
    </row>
    <row r="3872" spans="1:16" s="61" customFormat="1" ht="17.25">
      <c r="A3872" s="183" t="s">
        <v>8009</v>
      </c>
      <c r="B3872" s="183" t="s">
        <v>8010</v>
      </c>
      <c r="C3872" s="183" t="s">
        <v>343</v>
      </c>
      <c r="D3872" s="183" t="s">
        <v>344</v>
      </c>
      <c r="E3872" s="184"/>
      <c r="F3872" s="184"/>
      <c r="G3872" s="185"/>
      <c r="H3872" s="185"/>
      <c r="I3872" s="184"/>
      <c r="J3872" s="184"/>
      <c r="K3872" s="185" t="s">
        <v>410</v>
      </c>
      <c r="L3872" s="185"/>
      <c r="M3872" s="186"/>
      <c r="N3872" s="61" t="s">
        <v>410</v>
      </c>
      <c r="P3872" s="175" t="s">
        <v>343</v>
      </c>
    </row>
    <row r="3873" spans="1:16" s="61" customFormat="1" ht="17.25">
      <c r="A3873" s="183" t="s">
        <v>8011</v>
      </c>
      <c r="B3873" s="183" t="s">
        <v>8012</v>
      </c>
      <c r="C3873" s="183" t="s">
        <v>105</v>
      </c>
      <c r="D3873" s="183" t="s">
        <v>106</v>
      </c>
      <c r="E3873" s="184">
        <v>75</v>
      </c>
      <c r="F3873" s="184">
        <v>75</v>
      </c>
      <c r="G3873" s="185"/>
      <c r="H3873" s="185"/>
      <c r="I3873" s="184">
        <v>24.53</v>
      </c>
      <c r="J3873" s="184">
        <v>98.3</v>
      </c>
      <c r="K3873" s="185">
        <v>72</v>
      </c>
      <c r="L3873" s="185"/>
      <c r="M3873" s="186"/>
      <c r="N3873" s="61" t="s">
        <v>51</v>
      </c>
      <c r="P3873" s="175" t="s">
        <v>105</v>
      </c>
    </row>
    <row r="3874" spans="1:16" s="61" customFormat="1" ht="17.25">
      <c r="A3874" s="183" t="s">
        <v>8013</v>
      </c>
      <c r="B3874" s="183" t="s">
        <v>8014</v>
      </c>
      <c r="C3874" s="183" t="s">
        <v>757</v>
      </c>
      <c r="D3874" s="183" t="s">
        <v>758</v>
      </c>
      <c r="E3874" s="184"/>
      <c r="F3874" s="184"/>
      <c r="G3874" s="185"/>
      <c r="H3874" s="185"/>
      <c r="I3874" s="184"/>
      <c r="J3874" s="184"/>
      <c r="K3874" s="185" t="s">
        <v>410</v>
      </c>
      <c r="L3874" s="185"/>
      <c r="M3874" s="186"/>
      <c r="N3874" s="61" t="s">
        <v>410</v>
      </c>
      <c r="P3874" s="175" t="s">
        <v>757</v>
      </c>
    </row>
    <row r="3875" spans="1:16" s="61" customFormat="1" ht="17.25">
      <c r="A3875" s="183" t="s">
        <v>8015</v>
      </c>
      <c r="B3875" s="183" t="s">
        <v>8016</v>
      </c>
      <c r="C3875" s="183" t="s">
        <v>5620</v>
      </c>
      <c r="D3875" s="183" t="s">
        <v>5621</v>
      </c>
      <c r="E3875" s="184"/>
      <c r="F3875" s="184"/>
      <c r="G3875" s="188"/>
      <c r="H3875" s="185"/>
      <c r="I3875" s="184"/>
      <c r="J3875" s="184"/>
      <c r="K3875" s="185" t="s">
        <v>410</v>
      </c>
      <c r="L3875" s="185"/>
      <c r="M3875" s="186"/>
      <c r="N3875" s="61" t="s">
        <v>410</v>
      </c>
      <c r="P3875" s="175" t="s">
        <v>5620</v>
      </c>
    </row>
    <row r="3876" spans="1:16" s="61" customFormat="1" ht="17.25">
      <c r="A3876" s="183" t="s">
        <v>8017</v>
      </c>
      <c r="B3876" s="183" t="s">
        <v>8018</v>
      </c>
      <c r="C3876" s="183" t="s">
        <v>757</v>
      </c>
      <c r="D3876" s="183" t="s">
        <v>758</v>
      </c>
      <c r="E3876" s="184"/>
      <c r="F3876" s="184"/>
      <c r="G3876" s="185"/>
      <c r="H3876" s="185"/>
      <c r="I3876" s="184"/>
      <c r="J3876" s="184"/>
      <c r="K3876" s="185" t="s">
        <v>410</v>
      </c>
      <c r="L3876" s="185"/>
      <c r="M3876" s="186"/>
      <c r="N3876" s="61" t="s">
        <v>410</v>
      </c>
      <c r="P3876" s="175" t="s">
        <v>757</v>
      </c>
    </row>
    <row r="3877" spans="1:16" s="61" customFormat="1" ht="17.25">
      <c r="A3877" s="183" t="s">
        <v>8019</v>
      </c>
      <c r="B3877" s="183" t="s">
        <v>8020</v>
      </c>
      <c r="C3877" s="183" t="s">
        <v>179</v>
      </c>
      <c r="D3877" s="183" t="s">
        <v>179</v>
      </c>
      <c r="E3877" s="184"/>
      <c r="F3877" s="184"/>
      <c r="G3877" s="185"/>
      <c r="H3877" s="185"/>
      <c r="I3877" s="184"/>
      <c r="J3877" s="184"/>
      <c r="K3877" s="185" t="s">
        <v>410</v>
      </c>
      <c r="L3877" s="185"/>
      <c r="M3877" s="186"/>
      <c r="N3877" s="61" t="s">
        <v>410</v>
      </c>
      <c r="P3877" s="175" t="s">
        <v>179</v>
      </c>
    </row>
    <row r="3878" spans="1:16" s="61" customFormat="1" ht="17.25">
      <c r="A3878" s="183" t="s">
        <v>8021</v>
      </c>
      <c r="B3878" s="183" t="s">
        <v>8022</v>
      </c>
      <c r="C3878" s="183" t="s">
        <v>179</v>
      </c>
      <c r="D3878" s="183" t="s">
        <v>179</v>
      </c>
      <c r="E3878" s="184"/>
      <c r="F3878" s="184"/>
      <c r="G3878" s="188"/>
      <c r="H3878" s="183"/>
      <c r="I3878" s="184"/>
      <c r="J3878" s="184"/>
      <c r="K3878" s="185" t="s">
        <v>410</v>
      </c>
      <c r="L3878" s="185"/>
      <c r="M3878" s="186"/>
      <c r="N3878" s="61" t="s">
        <v>410</v>
      </c>
      <c r="P3878" s="175" t="s">
        <v>179</v>
      </c>
    </row>
    <row r="3879" spans="1:16" s="61" customFormat="1" ht="17.25">
      <c r="A3879" s="183" t="s">
        <v>8023</v>
      </c>
      <c r="B3879" s="183" t="s">
        <v>8024</v>
      </c>
      <c r="C3879" s="183" t="s">
        <v>179</v>
      </c>
      <c r="D3879" s="183" t="s">
        <v>179</v>
      </c>
      <c r="E3879" s="184"/>
      <c r="F3879" s="184"/>
      <c r="G3879" s="185"/>
      <c r="H3879" s="185"/>
      <c r="I3879" s="184"/>
      <c r="J3879" s="184"/>
      <c r="K3879" s="185" t="s">
        <v>410</v>
      </c>
      <c r="L3879" s="185"/>
      <c r="M3879" s="186"/>
      <c r="N3879" s="61" t="s">
        <v>410</v>
      </c>
      <c r="P3879" s="175" t="s">
        <v>179</v>
      </c>
    </row>
    <row r="3880" spans="1:16" s="61" customFormat="1" ht="17.25">
      <c r="A3880" s="183" t="s">
        <v>8025</v>
      </c>
      <c r="B3880" s="183" t="s">
        <v>8026</v>
      </c>
      <c r="C3880" s="183" t="s">
        <v>179</v>
      </c>
      <c r="D3880" s="183" t="s">
        <v>179</v>
      </c>
      <c r="E3880" s="184"/>
      <c r="F3880" s="184"/>
      <c r="G3880" s="185"/>
      <c r="H3880" s="185"/>
      <c r="I3880" s="184"/>
      <c r="J3880" s="184"/>
      <c r="K3880" s="185" t="s">
        <v>410</v>
      </c>
      <c r="L3880" s="185"/>
      <c r="M3880" s="186"/>
      <c r="N3880" s="61" t="s">
        <v>410</v>
      </c>
      <c r="P3880" s="175" t="s">
        <v>179</v>
      </c>
    </row>
    <row r="3881" spans="1:16" s="61" customFormat="1" ht="17.25">
      <c r="A3881" s="183" t="s">
        <v>8027</v>
      </c>
      <c r="B3881" s="183" t="s">
        <v>8028</v>
      </c>
      <c r="C3881" s="183" t="s">
        <v>6177</v>
      </c>
      <c r="D3881" s="183" t="s">
        <v>6178</v>
      </c>
      <c r="E3881" s="184"/>
      <c r="F3881" s="184"/>
      <c r="G3881" s="185"/>
      <c r="H3881" s="185"/>
      <c r="I3881" s="184"/>
      <c r="J3881" s="184"/>
      <c r="K3881" s="185" t="s">
        <v>410</v>
      </c>
      <c r="L3881" s="185"/>
      <c r="M3881" s="186"/>
      <c r="N3881" s="61" t="s">
        <v>410</v>
      </c>
      <c r="P3881" s="175" t="s">
        <v>6177</v>
      </c>
    </row>
    <row r="3882" spans="1:16" s="61" customFormat="1" ht="17.25">
      <c r="A3882" s="183" t="s">
        <v>8029</v>
      </c>
      <c r="B3882" s="183" t="s">
        <v>8028</v>
      </c>
      <c r="C3882" s="183" t="s">
        <v>6177</v>
      </c>
      <c r="D3882" s="183" t="s">
        <v>6178</v>
      </c>
      <c r="E3882" s="184"/>
      <c r="F3882" s="184"/>
      <c r="G3882" s="185"/>
      <c r="H3882" s="185"/>
      <c r="I3882" s="184"/>
      <c r="J3882" s="184"/>
      <c r="K3882" s="185" t="s">
        <v>410</v>
      </c>
      <c r="L3882" s="185"/>
      <c r="M3882" s="186"/>
      <c r="N3882" s="61" t="s">
        <v>410</v>
      </c>
      <c r="P3882" s="175" t="s">
        <v>6177</v>
      </c>
    </row>
    <row r="3883" spans="1:16" s="61" customFormat="1" ht="17.25">
      <c r="A3883" s="183" t="s">
        <v>8030</v>
      </c>
      <c r="B3883" s="183" t="s">
        <v>8031</v>
      </c>
      <c r="C3883" s="183" t="s">
        <v>8032</v>
      </c>
      <c r="D3883" s="183" t="s">
        <v>8033</v>
      </c>
      <c r="E3883" s="184">
        <v>49.99</v>
      </c>
      <c r="F3883" s="184">
        <v>49.99</v>
      </c>
      <c r="G3883" s="185"/>
      <c r="H3883" s="185"/>
      <c r="I3883" s="184">
        <v>20.14</v>
      </c>
      <c r="J3883" s="184">
        <v>70.13</v>
      </c>
      <c r="K3883" s="185">
        <v>118</v>
      </c>
      <c r="L3883" s="185"/>
      <c r="M3883" s="186"/>
      <c r="N3883" s="61" t="s">
        <v>51</v>
      </c>
      <c r="P3883" s="175" t="s">
        <v>8032</v>
      </c>
    </row>
    <row r="3884" spans="1:16" s="61" customFormat="1" ht="17.25">
      <c r="A3884" s="183" t="s">
        <v>8034</v>
      </c>
      <c r="B3884" s="183" t="s">
        <v>8035</v>
      </c>
      <c r="C3884" s="183" t="s">
        <v>8036</v>
      </c>
      <c r="D3884" s="183" t="s">
        <v>8037</v>
      </c>
      <c r="E3884" s="184"/>
      <c r="F3884" s="184"/>
      <c r="G3884" s="185"/>
      <c r="H3884" s="185"/>
      <c r="I3884" s="184"/>
      <c r="J3884" s="184"/>
      <c r="K3884" s="185" t="s">
        <v>410</v>
      </c>
      <c r="L3884" s="185"/>
      <c r="M3884" s="186"/>
      <c r="N3884" s="61" t="s">
        <v>410</v>
      </c>
      <c r="P3884" s="175" t="s">
        <v>8036</v>
      </c>
    </row>
    <row r="3885" spans="1:16" s="61" customFormat="1" ht="17.25">
      <c r="A3885" s="183" t="s">
        <v>8038</v>
      </c>
      <c r="B3885" s="183" t="s">
        <v>8035</v>
      </c>
      <c r="C3885" s="183" t="s">
        <v>8036</v>
      </c>
      <c r="D3885" s="183" t="s">
        <v>8037</v>
      </c>
      <c r="E3885" s="184"/>
      <c r="F3885" s="184"/>
      <c r="G3885" s="185"/>
      <c r="H3885" s="185"/>
      <c r="I3885" s="184"/>
      <c r="J3885" s="184"/>
      <c r="K3885" s="185" t="s">
        <v>410</v>
      </c>
      <c r="L3885" s="185"/>
      <c r="M3885" s="186"/>
      <c r="N3885" s="61" t="s">
        <v>410</v>
      </c>
      <c r="P3885" s="175" t="s">
        <v>8036</v>
      </c>
    </row>
    <row r="3886" spans="1:16" s="61" customFormat="1" ht="17.25">
      <c r="A3886" s="183" t="s">
        <v>8039</v>
      </c>
      <c r="B3886" s="183" t="s">
        <v>8035</v>
      </c>
      <c r="C3886" s="183" t="s">
        <v>8036</v>
      </c>
      <c r="D3886" s="183" t="s">
        <v>8037</v>
      </c>
      <c r="E3886" s="184"/>
      <c r="F3886" s="184"/>
      <c r="G3886" s="185"/>
      <c r="H3886" s="185"/>
      <c r="I3886" s="184"/>
      <c r="J3886" s="184"/>
      <c r="K3886" s="185" t="s">
        <v>410</v>
      </c>
      <c r="L3886" s="185"/>
      <c r="M3886" s="186"/>
      <c r="N3886" s="61" t="s">
        <v>410</v>
      </c>
      <c r="P3886" s="175" t="s">
        <v>8036</v>
      </c>
    </row>
    <row r="3887" spans="1:16" s="61" customFormat="1" ht="17.25">
      <c r="A3887" s="183" t="s">
        <v>8040</v>
      </c>
      <c r="B3887" s="183" t="s">
        <v>8041</v>
      </c>
      <c r="C3887" s="183" t="s">
        <v>8042</v>
      </c>
      <c r="D3887" s="183" t="s">
        <v>8043</v>
      </c>
      <c r="E3887" s="184"/>
      <c r="F3887" s="184"/>
      <c r="G3887" s="185"/>
      <c r="H3887" s="185"/>
      <c r="I3887" s="184"/>
      <c r="J3887" s="184"/>
      <c r="K3887" s="185" t="s">
        <v>410</v>
      </c>
      <c r="L3887" s="185"/>
      <c r="M3887" s="186"/>
      <c r="N3887" s="61" t="s">
        <v>410</v>
      </c>
      <c r="P3887" s="175" t="s">
        <v>8042</v>
      </c>
    </row>
    <row r="3888" spans="1:16" s="61" customFormat="1" ht="17.25">
      <c r="A3888" s="183" t="s">
        <v>8044</v>
      </c>
      <c r="B3888" s="183" t="s">
        <v>8045</v>
      </c>
      <c r="C3888" s="183" t="s">
        <v>8042</v>
      </c>
      <c r="D3888" s="183" t="s">
        <v>8043</v>
      </c>
      <c r="E3888" s="184"/>
      <c r="F3888" s="184"/>
      <c r="G3888" s="185"/>
      <c r="H3888" s="185"/>
      <c r="I3888" s="184"/>
      <c r="J3888" s="184"/>
      <c r="K3888" s="185" t="s">
        <v>410</v>
      </c>
      <c r="L3888" s="185"/>
      <c r="M3888" s="186"/>
      <c r="N3888" s="61" t="s">
        <v>410</v>
      </c>
      <c r="P3888" s="175" t="s">
        <v>8042</v>
      </c>
    </row>
    <row r="3889" spans="1:16" s="61" customFormat="1" ht="17.25">
      <c r="A3889" s="183" t="s">
        <v>8046</v>
      </c>
      <c r="B3889" s="183" t="s">
        <v>8047</v>
      </c>
      <c r="C3889" s="183" t="s">
        <v>5620</v>
      </c>
      <c r="D3889" s="183" t="s">
        <v>5621</v>
      </c>
      <c r="E3889" s="184"/>
      <c r="F3889" s="184"/>
      <c r="G3889" s="185"/>
      <c r="H3889" s="185"/>
      <c r="I3889" s="184"/>
      <c r="J3889" s="184"/>
      <c r="K3889" s="185" t="s">
        <v>410</v>
      </c>
      <c r="L3889" s="185"/>
      <c r="M3889" s="186"/>
      <c r="N3889" s="61" t="s">
        <v>410</v>
      </c>
      <c r="P3889" s="175" t="s">
        <v>5620</v>
      </c>
    </row>
    <row r="3890" spans="1:16" s="61" customFormat="1" ht="17.25">
      <c r="A3890" s="183" t="s">
        <v>8048</v>
      </c>
      <c r="B3890" s="183" t="s">
        <v>8049</v>
      </c>
      <c r="C3890" s="183" t="s">
        <v>5620</v>
      </c>
      <c r="D3890" s="183" t="s">
        <v>5621</v>
      </c>
      <c r="E3890" s="184"/>
      <c r="F3890" s="184"/>
      <c r="G3890" s="188"/>
      <c r="H3890" s="185"/>
      <c r="I3890" s="184"/>
      <c r="J3890" s="184"/>
      <c r="K3890" s="185" t="s">
        <v>410</v>
      </c>
      <c r="L3890" s="185"/>
      <c r="M3890" s="186"/>
      <c r="N3890" s="61" t="s">
        <v>410</v>
      </c>
      <c r="P3890" s="175" t="s">
        <v>5620</v>
      </c>
    </row>
    <row r="3891" spans="1:16" s="61" customFormat="1" ht="17.25">
      <c r="A3891" s="183" t="s">
        <v>8050</v>
      </c>
      <c r="B3891" s="183" t="s">
        <v>8051</v>
      </c>
      <c r="C3891" s="183" t="s">
        <v>5620</v>
      </c>
      <c r="D3891" s="183" t="s">
        <v>5621</v>
      </c>
      <c r="E3891" s="184"/>
      <c r="F3891" s="184"/>
      <c r="G3891" s="188"/>
      <c r="H3891" s="185"/>
      <c r="I3891" s="184"/>
      <c r="J3891" s="184"/>
      <c r="K3891" s="185" t="s">
        <v>410</v>
      </c>
      <c r="L3891" s="185"/>
      <c r="M3891" s="186"/>
      <c r="N3891" s="61" t="s">
        <v>410</v>
      </c>
      <c r="P3891" s="175" t="s">
        <v>5620</v>
      </c>
    </row>
    <row r="3892" spans="1:16" s="61" customFormat="1" ht="17.25">
      <c r="A3892" s="183" t="s">
        <v>8052</v>
      </c>
      <c r="B3892" s="183" t="s">
        <v>8053</v>
      </c>
      <c r="C3892" s="183" t="s">
        <v>5620</v>
      </c>
      <c r="D3892" s="183" t="s">
        <v>5621</v>
      </c>
      <c r="E3892" s="184"/>
      <c r="F3892" s="184"/>
      <c r="G3892" s="188"/>
      <c r="H3892" s="185"/>
      <c r="I3892" s="184"/>
      <c r="J3892" s="184"/>
      <c r="K3892" s="185" t="s">
        <v>410</v>
      </c>
      <c r="L3892" s="185"/>
      <c r="M3892" s="186"/>
      <c r="N3892" s="61" t="s">
        <v>410</v>
      </c>
      <c r="P3892" s="175" t="s">
        <v>5620</v>
      </c>
    </row>
    <row r="3893" spans="1:16" s="61" customFormat="1" ht="17.25">
      <c r="A3893" s="183" t="s">
        <v>8054</v>
      </c>
      <c r="B3893" s="183" t="s">
        <v>8055</v>
      </c>
      <c r="C3893" s="183" t="s">
        <v>5620</v>
      </c>
      <c r="D3893" s="183" t="s">
        <v>5621</v>
      </c>
      <c r="E3893" s="184"/>
      <c r="F3893" s="184"/>
      <c r="G3893" s="188"/>
      <c r="H3893" s="185"/>
      <c r="I3893" s="184"/>
      <c r="J3893" s="184"/>
      <c r="K3893" s="185" t="s">
        <v>410</v>
      </c>
      <c r="L3893" s="185"/>
      <c r="M3893" s="186"/>
      <c r="N3893" s="61" t="s">
        <v>410</v>
      </c>
      <c r="P3893" s="175" t="s">
        <v>5620</v>
      </c>
    </row>
    <row r="3894" spans="1:16" s="61" customFormat="1" ht="17.25">
      <c r="A3894" s="183" t="s">
        <v>8056</v>
      </c>
      <c r="B3894" s="183" t="s">
        <v>8057</v>
      </c>
      <c r="C3894" s="183" t="s">
        <v>5620</v>
      </c>
      <c r="D3894" s="183" t="s">
        <v>5621</v>
      </c>
      <c r="E3894" s="184"/>
      <c r="F3894" s="184"/>
      <c r="G3894" s="185"/>
      <c r="H3894" s="185"/>
      <c r="I3894" s="184"/>
      <c r="J3894" s="184"/>
      <c r="K3894" s="185" t="s">
        <v>410</v>
      </c>
      <c r="L3894" s="185"/>
      <c r="M3894" s="186"/>
      <c r="N3894" s="61" t="s">
        <v>410</v>
      </c>
      <c r="P3894" s="175" t="s">
        <v>5620</v>
      </c>
    </row>
    <row r="3895" spans="1:16" s="61" customFormat="1" ht="17.25">
      <c r="A3895" s="183" t="s">
        <v>8058</v>
      </c>
      <c r="B3895" s="183" t="s">
        <v>8059</v>
      </c>
      <c r="C3895" s="183" t="s">
        <v>8060</v>
      </c>
      <c r="D3895" s="183" t="s">
        <v>8061</v>
      </c>
      <c r="E3895" s="184"/>
      <c r="F3895" s="184"/>
      <c r="G3895" s="188"/>
      <c r="H3895" s="185"/>
      <c r="I3895" s="184"/>
      <c r="J3895" s="184"/>
      <c r="K3895" s="183" t="s">
        <v>410</v>
      </c>
      <c r="L3895" s="183"/>
      <c r="M3895" s="186"/>
      <c r="N3895" s="61" t="s">
        <v>410</v>
      </c>
      <c r="P3895" s="175" t="s">
        <v>8060</v>
      </c>
    </row>
    <row r="3896" spans="1:16" s="61" customFormat="1" ht="17.25">
      <c r="A3896" s="183" t="s">
        <v>8062</v>
      </c>
      <c r="B3896" s="183" t="s">
        <v>8063</v>
      </c>
      <c r="C3896" s="183" t="s">
        <v>8060</v>
      </c>
      <c r="D3896" s="183" t="s">
        <v>8061</v>
      </c>
      <c r="E3896" s="184"/>
      <c r="F3896" s="184"/>
      <c r="G3896" s="188"/>
      <c r="H3896" s="185"/>
      <c r="I3896" s="184"/>
      <c r="J3896" s="184"/>
      <c r="K3896" s="183" t="s">
        <v>410</v>
      </c>
      <c r="L3896" s="183"/>
      <c r="M3896" s="186"/>
      <c r="N3896" s="61" t="s">
        <v>410</v>
      </c>
      <c r="P3896" s="175" t="s">
        <v>8060</v>
      </c>
    </row>
    <row r="3897" spans="1:16" s="61" customFormat="1" ht="17.25">
      <c r="A3897" s="183" t="s">
        <v>8064</v>
      </c>
      <c r="B3897" s="183" t="s">
        <v>8065</v>
      </c>
      <c r="C3897" s="183" t="s">
        <v>8066</v>
      </c>
      <c r="D3897" s="183" t="s">
        <v>8067</v>
      </c>
      <c r="E3897" s="184">
        <v>102</v>
      </c>
      <c r="F3897" s="184">
        <v>102</v>
      </c>
      <c r="G3897" s="188"/>
      <c r="H3897" s="185"/>
      <c r="I3897" s="184">
        <v>46.77</v>
      </c>
      <c r="J3897" s="184">
        <v>148.77</v>
      </c>
      <c r="K3897" s="183">
        <v>0</v>
      </c>
      <c r="L3897" s="183"/>
      <c r="M3897" s="186"/>
      <c r="N3897" s="61" t="s">
        <v>51</v>
      </c>
      <c r="P3897" s="175" t="s">
        <v>8066</v>
      </c>
    </row>
    <row r="3898" spans="1:16" s="61" customFormat="1" ht="17.25">
      <c r="A3898" s="183" t="s">
        <v>8068</v>
      </c>
      <c r="B3898" s="183" t="s">
        <v>8069</v>
      </c>
      <c r="C3898" s="183" t="s">
        <v>8066</v>
      </c>
      <c r="D3898" s="183" t="s">
        <v>8067</v>
      </c>
      <c r="E3898" s="184">
        <v>93</v>
      </c>
      <c r="F3898" s="184">
        <v>93</v>
      </c>
      <c r="G3898" s="188"/>
      <c r="H3898" s="185"/>
      <c r="I3898" s="184">
        <v>99.06</v>
      </c>
      <c r="J3898" s="184">
        <v>192.06</v>
      </c>
      <c r="K3898" s="183">
        <v>0</v>
      </c>
      <c r="L3898" s="183"/>
      <c r="M3898" s="186"/>
      <c r="N3898" s="61" t="s">
        <v>51</v>
      </c>
      <c r="P3898" s="175" t="s">
        <v>8066</v>
      </c>
    </row>
    <row r="3899" spans="1:16" s="61" customFormat="1" ht="17.25">
      <c r="A3899" s="183" t="s">
        <v>8070</v>
      </c>
      <c r="B3899" s="183" t="s">
        <v>8071</v>
      </c>
      <c r="C3899" s="183" t="s">
        <v>8066</v>
      </c>
      <c r="D3899" s="183" t="s">
        <v>8067</v>
      </c>
      <c r="E3899" s="184">
        <v>93</v>
      </c>
      <c r="F3899" s="184">
        <v>93</v>
      </c>
      <c r="G3899" s="188"/>
      <c r="H3899" s="185"/>
      <c r="I3899" s="184">
        <v>99.06</v>
      </c>
      <c r="J3899" s="184">
        <v>192.06</v>
      </c>
      <c r="K3899" s="183">
        <v>0</v>
      </c>
      <c r="L3899" s="183"/>
      <c r="M3899" s="186"/>
      <c r="N3899" s="61" t="s">
        <v>51</v>
      </c>
      <c r="P3899" s="175" t="s">
        <v>8066</v>
      </c>
    </row>
    <row r="3900" spans="1:16" s="61" customFormat="1" ht="17.25">
      <c r="A3900" s="183" t="s">
        <v>8072</v>
      </c>
      <c r="B3900" s="183" t="s">
        <v>8073</v>
      </c>
      <c r="C3900" s="183" t="s">
        <v>8066</v>
      </c>
      <c r="D3900" s="183" t="s">
        <v>8067</v>
      </c>
      <c r="E3900" s="184">
        <v>70</v>
      </c>
      <c r="F3900" s="184">
        <v>70</v>
      </c>
      <c r="G3900" s="188"/>
      <c r="H3900" s="185"/>
      <c r="I3900" s="184">
        <v>106.57</v>
      </c>
      <c r="J3900" s="184">
        <v>176.57</v>
      </c>
      <c r="K3900" s="183">
        <v>0</v>
      </c>
      <c r="L3900" s="183"/>
      <c r="M3900" s="186"/>
      <c r="N3900" s="61" t="s">
        <v>51</v>
      </c>
      <c r="P3900" s="175" t="s">
        <v>8066</v>
      </c>
    </row>
    <row r="3901" spans="1:16" s="61" customFormat="1" ht="17.25">
      <c r="A3901" s="183" t="s">
        <v>8074</v>
      </c>
      <c r="B3901" s="183" t="s">
        <v>8075</v>
      </c>
      <c r="C3901" s="183" t="s">
        <v>8066</v>
      </c>
      <c r="D3901" s="183" t="s">
        <v>8067</v>
      </c>
      <c r="E3901" s="184"/>
      <c r="F3901" s="184"/>
      <c r="G3901" s="185"/>
      <c r="H3901" s="185"/>
      <c r="I3901" s="184"/>
      <c r="J3901" s="184"/>
      <c r="K3901" s="185" t="s">
        <v>410</v>
      </c>
      <c r="L3901" s="185"/>
      <c r="M3901" s="186"/>
      <c r="N3901" s="61" t="s">
        <v>410</v>
      </c>
      <c r="P3901" s="175" t="s">
        <v>8066</v>
      </c>
    </row>
    <row r="3902" spans="1:16" s="61" customFormat="1" ht="17.25">
      <c r="A3902" s="183" t="s">
        <v>8076</v>
      </c>
      <c r="B3902" s="183" t="s">
        <v>8077</v>
      </c>
      <c r="C3902" s="183" t="s">
        <v>8066</v>
      </c>
      <c r="D3902" s="183" t="s">
        <v>8067</v>
      </c>
      <c r="E3902" s="184">
        <v>102</v>
      </c>
      <c r="F3902" s="184">
        <v>102</v>
      </c>
      <c r="G3902" s="185"/>
      <c r="H3902" s="185"/>
      <c r="I3902" s="184">
        <v>46.77</v>
      </c>
      <c r="J3902" s="184">
        <v>148.77</v>
      </c>
      <c r="K3902" s="185">
        <v>0</v>
      </c>
      <c r="L3902" s="185"/>
      <c r="M3902" s="186"/>
      <c r="N3902" s="61" t="s">
        <v>51</v>
      </c>
      <c r="P3902" s="175" t="s">
        <v>8066</v>
      </c>
    </row>
    <row r="3903" spans="1:16" s="61" customFormat="1" ht="17.25">
      <c r="A3903" s="183" t="s">
        <v>8078</v>
      </c>
      <c r="B3903" s="183" t="s">
        <v>8079</v>
      </c>
      <c r="C3903" s="183" t="s">
        <v>8080</v>
      </c>
      <c r="D3903" s="183" t="s">
        <v>8081</v>
      </c>
      <c r="E3903" s="184"/>
      <c r="F3903" s="184"/>
      <c r="G3903" s="185"/>
      <c r="H3903" s="185"/>
      <c r="I3903" s="184"/>
      <c r="J3903" s="184"/>
      <c r="K3903" s="185" t="s">
        <v>410</v>
      </c>
      <c r="L3903" s="185"/>
      <c r="M3903" s="186"/>
      <c r="N3903" s="61" t="s">
        <v>410</v>
      </c>
      <c r="P3903" s="175" t="s">
        <v>8080</v>
      </c>
    </row>
    <row r="3904" spans="1:16" s="61" customFormat="1" ht="17.25">
      <c r="A3904" s="183" t="s">
        <v>8082</v>
      </c>
      <c r="B3904" s="183" t="s">
        <v>8083</v>
      </c>
      <c r="C3904" s="183" t="s">
        <v>8080</v>
      </c>
      <c r="D3904" s="183" t="s">
        <v>8081</v>
      </c>
      <c r="E3904" s="184"/>
      <c r="F3904" s="184"/>
      <c r="G3904" s="185"/>
      <c r="H3904" s="185"/>
      <c r="I3904" s="184"/>
      <c r="J3904" s="184"/>
      <c r="K3904" s="185" t="s">
        <v>410</v>
      </c>
      <c r="L3904" s="185"/>
      <c r="M3904" s="186"/>
      <c r="N3904" s="61" t="s">
        <v>410</v>
      </c>
      <c r="P3904" s="175" t="s">
        <v>8080</v>
      </c>
    </row>
    <row r="3905" spans="1:16" s="61" customFormat="1" ht="17.25">
      <c r="A3905" s="183" t="s">
        <v>8084</v>
      </c>
      <c r="B3905" s="183" t="s">
        <v>8079</v>
      </c>
      <c r="C3905" s="183" t="s">
        <v>8080</v>
      </c>
      <c r="D3905" s="183" t="s">
        <v>8081</v>
      </c>
      <c r="E3905" s="184">
        <v>115</v>
      </c>
      <c r="F3905" s="184">
        <v>115</v>
      </c>
      <c r="G3905" s="185"/>
      <c r="H3905" s="185"/>
      <c r="I3905" s="184">
        <v>20.8</v>
      </c>
      <c r="J3905" s="184">
        <v>134.66</v>
      </c>
      <c r="K3905" s="185">
        <v>2</v>
      </c>
      <c r="L3905" s="185"/>
      <c r="M3905" s="186"/>
      <c r="N3905" s="61" t="s">
        <v>51</v>
      </c>
      <c r="P3905" s="175" t="s">
        <v>8080</v>
      </c>
    </row>
    <row r="3906" spans="1:16" s="61" customFormat="1" ht="17.25">
      <c r="A3906" s="183" t="s">
        <v>8085</v>
      </c>
      <c r="B3906" s="183" t="s">
        <v>8086</v>
      </c>
      <c r="C3906" s="183" t="s">
        <v>8080</v>
      </c>
      <c r="D3906" s="183" t="s">
        <v>8081</v>
      </c>
      <c r="E3906" s="184"/>
      <c r="F3906" s="184"/>
      <c r="G3906" s="185"/>
      <c r="H3906" s="185"/>
      <c r="I3906" s="184"/>
      <c r="J3906" s="184"/>
      <c r="K3906" s="185" t="s">
        <v>410</v>
      </c>
      <c r="L3906" s="185"/>
      <c r="M3906" s="186"/>
      <c r="N3906" s="61" t="s">
        <v>410</v>
      </c>
      <c r="P3906" s="175" t="s">
        <v>8080</v>
      </c>
    </row>
    <row r="3907" spans="1:16" s="61" customFormat="1" ht="17.25">
      <c r="A3907" s="183" t="s">
        <v>8087</v>
      </c>
      <c r="B3907" s="183" t="s">
        <v>8088</v>
      </c>
      <c r="C3907" s="183" t="s">
        <v>8089</v>
      </c>
      <c r="D3907" s="183" t="s">
        <v>8090</v>
      </c>
      <c r="E3907" s="184"/>
      <c r="F3907" s="184"/>
      <c r="G3907" s="185"/>
      <c r="H3907" s="185"/>
      <c r="I3907" s="184"/>
      <c r="J3907" s="184"/>
      <c r="K3907" s="185" t="s">
        <v>410</v>
      </c>
      <c r="L3907" s="185"/>
      <c r="M3907" s="186"/>
      <c r="N3907" s="61" t="s">
        <v>410</v>
      </c>
      <c r="P3907" s="175" t="s">
        <v>8089</v>
      </c>
    </row>
    <row r="3908" spans="1:16" s="61" customFormat="1" ht="17.25">
      <c r="A3908" s="183" t="s">
        <v>8091</v>
      </c>
      <c r="B3908" s="183" t="s">
        <v>8092</v>
      </c>
      <c r="C3908" s="183" t="s">
        <v>8089</v>
      </c>
      <c r="D3908" s="183" t="s">
        <v>8090</v>
      </c>
      <c r="E3908" s="184">
        <v>138</v>
      </c>
      <c r="F3908" s="184">
        <v>138</v>
      </c>
      <c r="G3908" s="185"/>
      <c r="H3908" s="185"/>
      <c r="I3908" s="184">
        <v>38.27</v>
      </c>
      <c r="J3908" s="184">
        <v>176.27</v>
      </c>
      <c r="K3908" s="185">
        <v>10</v>
      </c>
      <c r="L3908" s="185"/>
      <c r="M3908" s="186"/>
      <c r="N3908" s="61" t="s">
        <v>51</v>
      </c>
      <c r="P3908" s="175" t="s">
        <v>8089</v>
      </c>
    </row>
    <row r="3909" spans="1:16" s="61" customFormat="1" ht="17.25">
      <c r="A3909" s="183" t="s">
        <v>8093</v>
      </c>
      <c r="B3909" s="183" t="s">
        <v>8092</v>
      </c>
      <c r="C3909" s="183" t="s">
        <v>8089</v>
      </c>
      <c r="D3909" s="183" t="s">
        <v>8090</v>
      </c>
      <c r="E3909" s="184">
        <v>138</v>
      </c>
      <c r="F3909" s="184">
        <v>138</v>
      </c>
      <c r="G3909" s="185"/>
      <c r="H3909" s="185"/>
      <c r="I3909" s="184">
        <v>38.27</v>
      </c>
      <c r="J3909" s="184">
        <v>176.27</v>
      </c>
      <c r="K3909" s="185">
        <v>2</v>
      </c>
      <c r="L3909" s="185"/>
      <c r="M3909" s="186"/>
      <c r="N3909" s="61" t="s">
        <v>51</v>
      </c>
      <c r="P3909" s="175" t="s">
        <v>8089</v>
      </c>
    </row>
    <row r="3910" spans="1:16" s="61" customFormat="1" ht="17.25">
      <c r="A3910" s="183" t="s">
        <v>8094</v>
      </c>
      <c r="B3910" s="183" t="s">
        <v>8095</v>
      </c>
      <c r="C3910" s="183" t="s">
        <v>8089</v>
      </c>
      <c r="D3910" s="183" t="s">
        <v>8090</v>
      </c>
      <c r="E3910" s="184">
        <v>95</v>
      </c>
      <c r="F3910" s="184">
        <v>95</v>
      </c>
      <c r="G3910" s="185"/>
      <c r="H3910" s="185"/>
      <c r="I3910" s="184">
        <v>38.27</v>
      </c>
      <c r="J3910" s="184">
        <v>133.27</v>
      </c>
      <c r="K3910" s="185">
        <v>0</v>
      </c>
      <c r="L3910" s="185"/>
      <c r="M3910" s="186"/>
      <c r="N3910" s="61" t="s">
        <v>51</v>
      </c>
      <c r="P3910" s="175" t="s">
        <v>8089</v>
      </c>
    </row>
    <row r="3911" spans="1:16" s="61" customFormat="1" ht="17.25">
      <c r="A3911" s="183" t="s">
        <v>8096</v>
      </c>
      <c r="B3911" s="183" t="s">
        <v>8097</v>
      </c>
      <c r="C3911" s="183" t="s">
        <v>8098</v>
      </c>
      <c r="D3911" s="183" t="s">
        <v>8099</v>
      </c>
      <c r="E3911" s="184"/>
      <c r="F3911" s="184"/>
      <c r="G3911" s="185"/>
      <c r="H3911" s="185"/>
      <c r="I3911" s="184"/>
      <c r="J3911" s="184"/>
      <c r="K3911" s="185" t="s">
        <v>410</v>
      </c>
      <c r="L3911" s="185"/>
      <c r="M3911" s="186"/>
      <c r="N3911" s="61" t="s">
        <v>410</v>
      </c>
      <c r="P3911" s="175" t="s">
        <v>8098</v>
      </c>
    </row>
    <row r="3912" spans="1:16" s="61" customFormat="1" ht="17.25">
      <c r="A3912" s="183" t="s">
        <v>8100</v>
      </c>
      <c r="B3912" s="183" t="s">
        <v>8101</v>
      </c>
      <c r="C3912" s="183" t="s">
        <v>8098</v>
      </c>
      <c r="D3912" s="183" t="s">
        <v>8099</v>
      </c>
      <c r="E3912" s="184"/>
      <c r="F3912" s="184"/>
      <c r="G3912" s="185"/>
      <c r="H3912" s="185"/>
      <c r="I3912" s="184"/>
      <c r="J3912" s="184"/>
      <c r="K3912" s="185" t="s">
        <v>410</v>
      </c>
      <c r="L3912" s="185"/>
      <c r="M3912" s="186"/>
      <c r="N3912" s="61" t="s">
        <v>410</v>
      </c>
      <c r="P3912" s="175" t="s">
        <v>8098</v>
      </c>
    </row>
    <row r="3913" spans="1:16" s="61" customFormat="1" ht="17.25">
      <c r="A3913" s="183" t="s">
        <v>8102</v>
      </c>
      <c r="B3913" s="183" t="s">
        <v>8103</v>
      </c>
      <c r="C3913" s="183" t="s">
        <v>8098</v>
      </c>
      <c r="D3913" s="183" t="s">
        <v>8099</v>
      </c>
      <c r="E3913" s="184"/>
      <c r="F3913" s="184"/>
      <c r="G3913" s="185"/>
      <c r="H3913" s="185"/>
      <c r="I3913" s="184"/>
      <c r="J3913" s="184"/>
      <c r="K3913" s="185" t="s">
        <v>410</v>
      </c>
      <c r="L3913" s="185"/>
      <c r="M3913" s="186"/>
      <c r="N3913" s="61" t="s">
        <v>410</v>
      </c>
      <c r="P3913" s="175" t="s">
        <v>8098</v>
      </c>
    </row>
    <row r="3914" spans="1:16" s="61" customFormat="1" ht="17.25">
      <c r="A3914" s="183" t="s">
        <v>8104</v>
      </c>
      <c r="B3914" s="183" t="s">
        <v>8105</v>
      </c>
      <c r="C3914" s="183" t="s">
        <v>8106</v>
      </c>
      <c r="D3914" s="183" t="s">
        <v>8107</v>
      </c>
      <c r="E3914" s="184">
        <v>120</v>
      </c>
      <c r="F3914" s="184">
        <v>120</v>
      </c>
      <c r="G3914" s="185"/>
      <c r="H3914" s="185"/>
      <c r="I3914" s="184">
        <v>19.27</v>
      </c>
      <c r="J3914" s="184">
        <v>139.27</v>
      </c>
      <c r="K3914" s="185">
        <v>113</v>
      </c>
      <c r="L3914" s="185"/>
      <c r="M3914" s="186"/>
      <c r="N3914" s="61" t="s">
        <v>51</v>
      </c>
      <c r="P3914" s="175" t="s">
        <v>8106</v>
      </c>
    </row>
    <row r="3915" spans="1:16" s="61" customFormat="1" ht="17.25">
      <c r="A3915" s="183" t="s">
        <v>8108</v>
      </c>
      <c r="B3915" s="183" t="s">
        <v>8109</v>
      </c>
      <c r="C3915" s="183" t="s">
        <v>8110</v>
      </c>
      <c r="D3915" s="183" t="s">
        <v>8111</v>
      </c>
      <c r="E3915" s="184"/>
      <c r="F3915" s="184"/>
      <c r="G3915" s="185"/>
      <c r="H3915" s="185"/>
      <c r="I3915" s="184"/>
      <c r="J3915" s="184"/>
      <c r="K3915" s="185" t="s">
        <v>410</v>
      </c>
      <c r="L3915" s="185"/>
      <c r="M3915" s="186"/>
      <c r="N3915" s="61" t="s">
        <v>410</v>
      </c>
      <c r="P3915" s="175" t="s">
        <v>8110</v>
      </c>
    </row>
    <row r="3916" spans="1:16" s="61" customFormat="1" ht="17.25">
      <c r="A3916" s="183" t="s">
        <v>8112</v>
      </c>
      <c r="B3916" s="183" t="s">
        <v>8113</v>
      </c>
      <c r="C3916" s="183" t="s">
        <v>8114</v>
      </c>
      <c r="D3916" s="183" t="s">
        <v>8115</v>
      </c>
      <c r="E3916" s="184"/>
      <c r="F3916" s="184"/>
      <c r="G3916" s="185"/>
      <c r="H3916" s="185"/>
      <c r="I3916" s="184"/>
      <c r="J3916" s="184"/>
      <c r="K3916" s="185" t="s">
        <v>410</v>
      </c>
      <c r="L3916" s="185"/>
      <c r="M3916" s="186"/>
      <c r="N3916" s="61" t="s">
        <v>410</v>
      </c>
      <c r="P3916" s="175" t="s">
        <v>8114</v>
      </c>
    </row>
    <row r="3917" spans="1:16" s="61" customFormat="1" ht="17.25">
      <c r="A3917" s="183" t="s">
        <v>8116</v>
      </c>
      <c r="B3917" s="183" t="s">
        <v>8117</v>
      </c>
      <c r="C3917" s="183" t="s">
        <v>8114</v>
      </c>
      <c r="D3917" s="183" t="s">
        <v>8115</v>
      </c>
      <c r="E3917" s="184"/>
      <c r="F3917" s="184"/>
      <c r="G3917" s="185"/>
      <c r="H3917" s="185"/>
      <c r="I3917" s="184"/>
      <c r="J3917" s="184"/>
      <c r="K3917" s="183" t="s">
        <v>410</v>
      </c>
      <c r="L3917" s="183"/>
      <c r="M3917" s="186"/>
      <c r="N3917" s="61" t="s">
        <v>410</v>
      </c>
      <c r="P3917" s="175" t="s">
        <v>8114</v>
      </c>
    </row>
    <row r="3918" spans="1:16" s="61" customFormat="1" ht="17.25">
      <c r="A3918" s="183" t="s">
        <v>8118</v>
      </c>
      <c r="B3918" s="183" t="s">
        <v>8119</v>
      </c>
      <c r="C3918" s="183" t="s">
        <v>8114</v>
      </c>
      <c r="D3918" s="183" t="s">
        <v>8115</v>
      </c>
      <c r="E3918" s="184"/>
      <c r="F3918" s="184"/>
      <c r="G3918" s="185"/>
      <c r="H3918" s="185"/>
      <c r="I3918" s="184"/>
      <c r="J3918" s="184"/>
      <c r="K3918" s="183" t="s">
        <v>410</v>
      </c>
      <c r="L3918" s="183"/>
      <c r="M3918" s="186"/>
      <c r="N3918" s="61" t="s">
        <v>410</v>
      </c>
      <c r="P3918" s="175" t="s">
        <v>8114</v>
      </c>
    </row>
    <row r="3919" spans="1:16" s="61" customFormat="1" ht="17.25">
      <c r="A3919" s="183" t="s">
        <v>8120</v>
      </c>
      <c r="B3919" s="183" t="s">
        <v>8121</v>
      </c>
      <c r="C3919" s="183" t="s">
        <v>8114</v>
      </c>
      <c r="D3919" s="183" t="s">
        <v>8115</v>
      </c>
      <c r="E3919" s="184"/>
      <c r="F3919" s="184"/>
      <c r="G3919" s="185"/>
      <c r="H3919" s="185"/>
      <c r="I3919" s="184"/>
      <c r="J3919" s="184"/>
      <c r="K3919" s="183" t="s">
        <v>410</v>
      </c>
      <c r="L3919" s="183"/>
      <c r="M3919" s="186"/>
      <c r="N3919" s="61" t="s">
        <v>410</v>
      </c>
      <c r="P3919" s="175" t="s">
        <v>8114</v>
      </c>
    </row>
    <row r="3920" spans="1:16" s="61" customFormat="1" ht="17.25">
      <c r="A3920" s="183" t="s">
        <v>8122</v>
      </c>
      <c r="B3920" s="183" t="s">
        <v>8123</v>
      </c>
      <c r="C3920" s="183" t="s">
        <v>8114</v>
      </c>
      <c r="D3920" s="183" t="s">
        <v>8115</v>
      </c>
      <c r="E3920" s="184"/>
      <c r="F3920" s="184"/>
      <c r="G3920" s="185"/>
      <c r="H3920" s="185"/>
      <c r="I3920" s="184"/>
      <c r="J3920" s="184"/>
      <c r="K3920" s="185" t="s">
        <v>410</v>
      </c>
      <c r="L3920" s="185"/>
      <c r="M3920" s="186"/>
      <c r="N3920" s="61" t="s">
        <v>410</v>
      </c>
      <c r="P3920" s="175" t="s">
        <v>8114</v>
      </c>
    </row>
    <row r="3921" spans="1:16" s="61" customFormat="1" ht="17.25">
      <c r="A3921" s="183" t="s">
        <v>8124</v>
      </c>
      <c r="B3921" s="183" t="s">
        <v>8125</v>
      </c>
      <c r="C3921" s="183" t="s">
        <v>8114</v>
      </c>
      <c r="D3921" s="183" t="s">
        <v>8115</v>
      </c>
      <c r="E3921" s="184"/>
      <c r="F3921" s="184"/>
      <c r="G3921" s="185"/>
      <c r="H3921" s="185"/>
      <c r="I3921" s="184"/>
      <c r="J3921" s="184"/>
      <c r="K3921" s="185" t="s">
        <v>410</v>
      </c>
      <c r="L3921" s="185"/>
      <c r="M3921" s="186"/>
      <c r="N3921" s="61" t="s">
        <v>410</v>
      </c>
      <c r="P3921" s="175" t="s">
        <v>8114</v>
      </c>
    </row>
    <row r="3922" spans="1:16" s="61" customFormat="1" ht="17.25">
      <c r="A3922" s="183" t="s">
        <v>8126</v>
      </c>
      <c r="B3922" s="183" t="s">
        <v>8127</v>
      </c>
      <c r="C3922" s="183" t="s">
        <v>8114</v>
      </c>
      <c r="D3922" s="183" t="s">
        <v>8115</v>
      </c>
      <c r="E3922" s="184"/>
      <c r="F3922" s="184"/>
      <c r="G3922" s="185"/>
      <c r="H3922" s="185"/>
      <c r="I3922" s="184"/>
      <c r="J3922" s="184"/>
      <c r="K3922" s="185" t="s">
        <v>410</v>
      </c>
      <c r="L3922" s="185"/>
      <c r="M3922" s="186"/>
      <c r="N3922" s="61" t="s">
        <v>410</v>
      </c>
      <c r="P3922" s="175" t="s">
        <v>8114</v>
      </c>
    </row>
    <row r="3923" spans="1:16" s="61" customFormat="1" ht="17.25">
      <c r="A3923" s="183" t="s">
        <v>8128</v>
      </c>
      <c r="B3923" s="183" t="s">
        <v>8129</v>
      </c>
      <c r="C3923" s="183" t="s">
        <v>8130</v>
      </c>
      <c r="D3923" s="183" t="s">
        <v>8131</v>
      </c>
      <c r="E3923" s="184"/>
      <c r="F3923" s="184"/>
      <c r="G3923" s="185"/>
      <c r="H3923" s="185"/>
      <c r="I3923" s="184"/>
      <c r="J3923" s="184"/>
      <c r="K3923" s="183" t="s">
        <v>410</v>
      </c>
      <c r="L3923" s="183"/>
      <c r="M3923" s="186"/>
      <c r="N3923" s="61" t="s">
        <v>410</v>
      </c>
      <c r="P3923" s="175" t="s">
        <v>8130</v>
      </c>
    </row>
    <row r="3924" spans="1:16" s="61" customFormat="1" ht="17.25">
      <c r="A3924" s="183" t="s">
        <v>8132</v>
      </c>
      <c r="B3924" s="183" t="s">
        <v>8133</v>
      </c>
      <c r="C3924" s="183" t="s">
        <v>8130</v>
      </c>
      <c r="D3924" s="183" t="s">
        <v>8131</v>
      </c>
      <c r="E3924" s="184"/>
      <c r="F3924" s="184"/>
      <c r="G3924" s="185"/>
      <c r="H3924" s="185"/>
      <c r="I3924" s="184"/>
      <c r="J3924" s="184"/>
      <c r="K3924" s="185" t="s">
        <v>410</v>
      </c>
      <c r="L3924" s="185"/>
      <c r="M3924" s="186"/>
      <c r="N3924" s="61" t="s">
        <v>410</v>
      </c>
      <c r="P3924" s="175" t="s">
        <v>8130</v>
      </c>
    </row>
    <row r="3925" spans="1:16" s="61" customFormat="1" ht="17.25">
      <c r="A3925" s="183" t="s">
        <v>8134</v>
      </c>
      <c r="B3925" s="183" t="s">
        <v>8135</v>
      </c>
      <c r="C3925" s="183" t="s">
        <v>8136</v>
      </c>
      <c r="D3925" s="183" t="s">
        <v>8137</v>
      </c>
      <c r="E3925" s="184"/>
      <c r="F3925" s="184"/>
      <c r="G3925" s="188"/>
      <c r="H3925" s="183"/>
      <c r="I3925" s="184"/>
      <c r="J3925" s="184"/>
      <c r="K3925" s="185" t="s">
        <v>410</v>
      </c>
      <c r="L3925" s="185"/>
      <c r="M3925" s="186"/>
      <c r="N3925" s="61" t="s">
        <v>410</v>
      </c>
      <c r="P3925" s="175" t="s">
        <v>8136</v>
      </c>
    </row>
    <row r="3926" spans="1:16" s="61" customFormat="1" ht="17.25">
      <c r="A3926" s="183" t="s">
        <v>8138</v>
      </c>
      <c r="B3926" s="183" t="s">
        <v>8139</v>
      </c>
      <c r="C3926" s="183" t="s">
        <v>8136</v>
      </c>
      <c r="D3926" s="183" t="s">
        <v>8137</v>
      </c>
      <c r="E3926" s="184">
        <v>100</v>
      </c>
      <c r="F3926" s="184">
        <v>100</v>
      </c>
      <c r="G3926" s="185"/>
      <c r="H3926" s="185"/>
      <c r="I3926" s="184">
        <v>54.07</v>
      </c>
      <c r="J3926" s="184">
        <v>154.07</v>
      </c>
      <c r="K3926" s="185">
        <v>0</v>
      </c>
      <c r="L3926" s="185"/>
      <c r="M3926" s="186"/>
      <c r="N3926" s="61" t="s">
        <v>51</v>
      </c>
      <c r="P3926" s="175" t="s">
        <v>8136</v>
      </c>
    </row>
    <row r="3927" spans="1:16" s="61" customFormat="1" ht="17.25">
      <c r="A3927" s="183" t="s">
        <v>8140</v>
      </c>
      <c r="B3927" s="183" t="s">
        <v>8141</v>
      </c>
      <c r="C3927" s="183" t="s">
        <v>8136</v>
      </c>
      <c r="D3927" s="183" t="s">
        <v>8137</v>
      </c>
      <c r="E3927" s="184">
        <v>55</v>
      </c>
      <c r="F3927" s="184">
        <v>50</v>
      </c>
      <c r="G3927" s="185" t="s">
        <v>137</v>
      </c>
      <c r="H3927" s="185" t="s">
        <v>56</v>
      </c>
      <c r="I3927" s="184">
        <v>28.38</v>
      </c>
      <c r="J3927" s="184">
        <v>77.03</v>
      </c>
      <c r="K3927" s="185">
        <v>12</v>
      </c>
      <c r="L3927" s="185"/>
      <c r="M3927" s="186"/>
      <c r="N3927" s="61" t="s">
        <v>51</v>
      </c>
      <c r="P3927" s="175" t="s">
        <v>8136</v>
      </c>
    </row>
    <row r="3928" spans="1:16" s="61" customFormat="1" ht="17.25">
      <c r="A3928" s="183" t="s">
        <v>8142</v>
      </c>
      <c r="B3928" s="183" t="s">
        <v>8143</v>
      </c>
      <c r="C3928" s="183" t="s">
        <v>8144</v>
      </c>
      <c r="D3928" s="183" t="s">
        <v>8145</v>
      </c>
      <c r="E3928" s="184">
        <v>229</v>
      </c>
      <c r="F3928" s="184">
        <v>229</v>
      </c>
      <c r="G3928" s="185"/>
      <c r="H3928" s="185"/>
      <c r="I3928" s="184">
        <v>108.84</v>
      </c>
      <c r="J3928" s="184">
        <v>337.84</v>
      </c>
      <c r="K3928" s="185">
        <v>14</v>
      </c>
      <c r="L3928" s="185"/>
      <c r="M3928" s="186"/>
      <c r="N3928" s="61" t="s">
        <v>51</v>
      </c>
      <c r="P3928" s="175" t="s">
        <v>8144</v>
      </c>
    </row>
    <row r="3929" spans="1:16" s="61" customFormat="1" ht="17.25">
      <c r="A3929" s="183" t="s">
        <v>8146</v>
      </c>
      <c r="B3929" s="183" t="s">
        <v>8147</v>
      </c>
      <c r="C3929" s="183" t="s">
        <v>8148</v>
      </c>
      <c r="D3929" s="183" t="s">
        <v>8149</v>
      </c>
      <c r="E3929" s="184"/>
      <c r="F3929" s="184"/>
      <c r="G3929" s="185"/>
      <c r="H3929" s="185"/>
      <c r="I3929" s="184"/>
      <c r="J3929" s="184"/>
      <c r="K3929" s="185" t="s">
        <v>410</v>
      </c>
      <c r="L3929" s="185"/>
      <c r="M3929" s="186"/>
      <c r="N3929" s="61" t="s">
        <v>410</v>
      </c>
      <c r="P3929" s="175" t="s">
        <v>8148</v>
      </c>
    </row>
    <row r="3930" spans="1:16" s="61" customFormat="1" ht="17.25">
      <c r="A3930" s="183" t="s">
        <v>8150</v>
      </c>
      <c r="B3930" s="183" t="s">
        <v>8147</v>
      </c>
      <c r="C3930" s="183" t="s">
        <v>8148</v>
      </c>
      <c r="D3930" s="183" t="s">
        <v>8149</v>
      </c>
      <c r="E3930" s="184"/>
      <c r="F3930" s="184"/>
      <c r="G3930" s="185"/>
      <c r="H3930" s="185"/>
      <c r="I3930" s="184"/>
      <c r="J3930" s="184"/>
      <c r="K3930" s="185" t="s">
        <v>410</v>
      </c>
      <c r="L3930" s="185"/>
      <c r="M3930" s="186"/>
      <c r="N3930" s="61" t="s">
        <v>410</v>
      </c>
      <c r="P3930" s="175" t="s">
        <v>8148</v>
      </c>
    </row>
    <row r="3931" spans="1:16" s="61" customFormat="1" ht="17.25">
      <c r="A3931" s="183" t="s">
        <v>8151</v>
      </c>
      <c r="B3931" s="183" t="s">
        <v>8147</v>
      </c>
      <c r="C3931" s="183" t="s">
        <v>8148</v>
      </c>
      <c r="D3931" s="183" t="s">
        <v>8149</v>
      </c>
      <c r="E3931" s="184"/>
      <c r="F3931" s="184"/>
      <c r="G3931" s="185"/>
      <c r="H3931" s="185"/>
      <c r="I3931" s="184"/>
      <c r="J3931" s="184"/>
      <c r="K3931" s="185" t="s">
        <v>410</v>
      </c>
      <c r="L3931" s="185"/>
      <c r="M3931" s="186"/>
      <c r="N3931" s="61" t="s">
        <v>410</v>
      </c>
      <c r="P3931" s="175" t="s">
        <v>8148</v>
      </c>
    </row>
    <row r="3932" spans="1:16" s="61" customFormat="1" ht="17.25">
      <c r="A3932" s="183" t="s">
        <v>8152</v>
      </c>
      <c r="B3932" s="183" t="s">
        <v>8153</v>
      </c>
      <c r="C3932" s="183" t="s">
        <v>3046</v>
      </c>
      <c r="D3932" s="183" t="s">
        <v>3047</v>
      </c>
      <c r="E3932" s="184">
        <v>72</v>
      </c>
      <c r="F3932" s="184">
        <v>72</v>
      </c>
      <c r="G3932" s="185"/>
      <c r="H3932" s="185"/>
      <c r="I3932" s="184">
        <v>33.06</v>
      </c>
      <c r="J3932" s="184">
        <v>105.06</v>
      </c>
      <c r="K3932" s="185">
        <v>7</v>
      </c>
      <c r="L3932" s="185"/>
      <c r="M3932" s="186"/>
      <c r="N3932" s="61" t="s">
        <v>51</v>
      </c>
      <c r="P3932" s="175" t="s">
        <v>3046</v>
      </c>
    </row>
    <row r="3933" spans="1:16" s="61" customFormat="1" ht="17.25">
      <c r="A3933" s="183" t="s">
        <v>8154</v>
      </c>
      <c r="B3933" s="183" t="s">
        <v>8143</v>
      </c>
      <c r="C3933" s="183" t="s">
        <v>8144</v>
      </c>
      <c r="D3933" s="183" t="s">
        <v>8145</v>
      </c>
      <c r="E3933" s="184">
        <v>229</v>
      </c>
      <c r="F3933" s="184">
        <v>229</v>
      </c>
      <c r="G3933" s="185"/>
      <c r="H3933" s="185"/>
      <c r="I3933" s="184">
        <v>108.84</v>
      </c>
      <c r="J3933" s="184">
        <v>337.84</v>
      </c>
      <c r="K3933" s="185">
        <v>4</v>
      </c>
      <c r="L3933" s="185" t="s">
        <v>554</v>
      </c>
      <c r="M3933" s="186" t="s">
        <v>89</v>
      </c>
      <c r="N3933" s="61" t="s">
        <v>51</v>
      </c>
      <c r="P3933" s="175" t="s">
        <v>8144</v>
      </c>
    </row>
    <row r="3934" spans="1:16" s="61" customFormat="1" ht="17.25">
      <c r="A3934" s="183" t="s">
        <v>8155</v>
      </c>
      <c r="B3934" s="183" t="s">
        <v>8156</v>
      </c>
      <c r="C3934" s="183" t="s">
        <v>8144</v>
      </c>
      <c r="D3934" s="183" t="s">
        <v>8145</v>
      </c>
      <c r="E3934" s="184">
        <v>229</v>
      </c>
      <c r="F3934" s="184">
        <v>229</v>
      </c>
      <c r="G3934" s="188"/>
      <c r="H3934" s="185"/>
      <c r="I3934" s="184">
        <v>108.84</v>
      </c>
      <c r="J3934" s="184">
        <v>337.84</v>
      </c>
      <c r="K3934" s="185">
        <v>14</v>
      </c>
      <c r="L3934" s="185"/>
      <c r="M3934" s="186"/>
      <c r="N3934" s="61" t="s">
        <v>51</v>
      </c>
      <c r="P3934" s="175" t="s">
        <v>8144</v>
      </c>
    </row>
    <row r="3935" spans="1:16" s="61" customFormat="1" ht="17.25">
      <c r="A3935" s="183" t="s">
        <v>8157</v>
      </c>
      <c r="B3935" s="183" t="s">
        <v>8158</v>
      </c>
      <c r="C3935" s="183" t="s">
        <v>8159</v>
      </c>
      <c r="D3935" s="183" t="s">
        <v>8160</v>
      </c>
      <c r="E3935" s="184"/>
      <c r="F3935" s="184"/>
      <c r="G3935" s="188"/>
      <c r="H3935" s="185"/>
      <c r="I3935" s="184"/>
      <c r="J3935" s="184"/>
      <c r="K3935" s="185" t="s">
        <v>410</v>
      </c>
      <c r="L3935" s="185"/>
      <c r="M3935" s="186"/>
      <c r="N3935" s="61" t="s">
        <v>410</v>
      </c>
      <c r="P3935" s="175" t="s">
        <v>8159</v>
      </c>
    </row>
    <row r="3936" spans="1:16" s="61" customFormat="1" ht="17.25">
      <c r="A3936" s="183" t="s">
        <v>8161</v>
      </c>
      <c r="B3936" s="183" t="s">
        <v>8162</v>
      </c>
      <c r="C3936" s="183" t="s">
        <v>8163</v>
      </c>
      <c r="D3936" s="183" t="s">
        <v>8164</v>
      </c>
      <c r="E3936" s="184"/>
      <c r="F3936" s="184"/>
      <c r="G3936" s="185"/>
      <c r="H3936" s="185"/>
      <c r="I3936" s="184"/>
      <c r="J3936" s="184"/>
      <c r="K3936" s="185" t="s">
        <v>410</v>
      </c>
      <c r="L3936" s="185"/>
      <c r="M3936" s="186"/>
      <c r="N3936" s="61" t="s">
        <v>410</v>
      </c>
      <c r="P3936" s="175" t="s">
        <v>8163</v>
      </c>
    </row>
    <row r="3937" spans="1:16" s="61" customFormat="1" ht="17.25">
      <c r="A3937" s="183" t="s">
        <v>8165</v>
      </c>
      <c r="B3937" s="183" t="s">
        <v>8166</v>
      </c>
      <c r="C3937" s="183" t="s">
        <v>8167</v>
      </c>
      <c r="D3937" s="183" t="s">
        <v>8168</v>
      </c>
      <c r="E3937" s="184"/>
      <c r="F3937" s="184"/>
      <c r="G3937" s="185"/>
      <c r="H3937" s="185"/>
      <c r="I3937" s="184"/>
      <c r="J3937" s="184"/>
      <c r="K3937" s="185" t="s">
        <v>410</v>
      </c>
      <c r="L3937" s="185"/>
      <c r="M3937" s="186"/>
      <c r="N3937" s="61" t="s">
        <v>410</v>
      </c>
      <c r="P3937" s="175" t="s">
        <v>8167</v>
      </c>
    </row>
    <row r="3938" spans="1:16" s="61" customFormat="1" ht="17.25">
      <c r="A3938" s="183" t="s">
        <v>8169</v>
      </c>
      <c r="B3938" s="183" t="s">
        <v>8166</v>
      </c>
      <c r="C3938" s="183" t="s">
        <v>8167</v>
      </c>
      <c r="D3938" s="183" t="s">
        <v>8168</v>
      </c>
      <c r="E3938" s="184"/>
      <c r="F3938" s="184"/>
      <c r="G3938" s="185"/>
      <c r="H3938" s="185"/>
      <c r="I3938" s="184"/>
      <c r="J3938" s="184"/>
      <c r="K3938" s="185" t="s">
        <v>410</v>
      </c>
      <c r="L3938" s="185"/>
      <c r="M3938" s="186"/>
      <c r="N3938" s="61" t="s">
        <v>410</v>
      </c>
      <c r="P3938" s="175" t="s">
        <v>8167</v>
      </c>
    </row>
    <row r="3939" spans="1:16" s="61" customFormat="1" ht="17.25">
      <c r="A3939" s="183" t="s">
        <v>8170</v>
      </c>
      <c r="B3939" s="183" t="s">
        <v>8166</v>
      </c>
      <c r="C3939" s="183" t="s">
        <v>8167</v>
      </c>
      <c r="D3939" s="183" t="s">
        <v>8168</v>
      </c>
      <c r="E3939" s="184"/>
      <c r="F3939" s="184"/>
      <c r="G3939" s="185"/>
      <c r="H3939" s="185"/>
      <c r="I3939" s="184"/>
      <c r="J3939" s="184"/>
      <c r="K3939" s="185" t="s">
        <v>410</v>
      </c>
      <c r="L3939" s="185"/>
      <c r="M3939" s="186"/>
      <c r="N3939" s="61" t="s">
        <v>410</v>
      </c>
      <c r="P3939" s="175" t="s">
        <v>8167</v>
      </c>
    </row>
    <row r="3940" spans="1:16" s="61" customFormat="1" ht="17.25">
      <c r="A3940" s="183" t="s">
        <v>8171</v>
      </c>
      <c r="B3940" s="183" t="s">
        <v>8172</v>
      </c>
      <c r="C3940" s="183" t="s">
        <v>991</v>
      </c>
      <c r="D3940" s="183" t="s">
        <v>992</v>
      </c>
      <c r="E3940" s="184"/>
      <c r="F3940" s="184"/>
      <c r="G3940" s="185"/>
      <c r="H3940" s="185"/>
      <c r="I3940" s="184"/>
      <c r="J3940" s="184"/>
      <c r="K3940" s="183" t="s">
        <v>410</v>
      </c>
      <c r="L3940" s="183"/>
      <c r="M3940" s="186"/>
      <c r="N3940" s="61" t="s">
        <v>410</v>
      </c>
      <c r="P3940" s="175" t="s">
        <v>991</v>
      </c>
    </row>
    <row r="3941" spans="1:16" s="61" customFormat="1" ht="17.25">
      <c r="A3941" s="183" t="s">
        <v>8173</v>
      </c>
      <c r="B3941" s="183" t="s">
        <v>8172</v>
      </c>
      <c r="C3941" s="183" t="s">
        <v>991</v>
      </c>
      <c r="D3941" s="183" t="s">
        <v>992</v>
      </c>
      <c r="E3941" s="184"/>
      <c r="F3941" s="184"/>
      <c r="G3941" s="185"/>
      <c r="H3941" s="185"/>
      <c r="I3941" s="184"/>
      <c r="J3941" s="184"/>
      <c r="K3941" s="185" t="s">
        <v>410</v>
      </c>
      <c r="L3941" s="185"/>
      <c r="M3941" s="186"/>
      <c r="N3941" s="61" t="s">
        <v>410</v>
      </c>
      <c r="P3941" s="175" t="s">
        <v>991</v>
      </c>
    </row>
    <row r="3942" spans="1:16" s="61" customFormat="1" ht="17.25">
      <c r="A3942" s="183" t="s">
        <v>8174</v>
      </c>
      <c r="B3942" s="183" t="s">
        <v>8175</v>
      </c>
      <c r="C3942" s="183" t="s">
        <v>8176</v>
      </c>
      <c r="D3942" s="183" t="s">
        <v>8177</v>
      </c>
      <c r="E3942" s="184"/>
      <c r="F3942" s="184"/>
      <c r="G3942" s="185"/>
      <c r="H3942" s="185"/>
      <c r="I3942" s="184"/>
      <c r="J3942" s="184"/>
      <c r="K3942" s="183" t="s">
        <v>410</v>
      </c>
      <c r="L3942" s="183"/>
      <c r="M3942" s="186"/>
      <c r="N3942" s="61" t="s">
        <v>410</v>
      </c>
      <c r="P3942" s="175" t="s">
        <v>8176</v>
      </c>
    </row>
    <row r="3943" spans="1:16" s="61" customFormat="1" ht="17.25">
      <c r="A3943" s="183" t="s">
        <v>8178</v>
      </c>
      <c r="B3943" s="183" t="s">
        <v>8179</v>
      </c>
      <c r="C3943" s="183" t="s">
        <v>2670</v>
      </c>
      <c r="D3943" s="183" t="s">
        <v>2671</v>
      </c>
      <c r="E3943" s="184"/>
      <c r="F3943" s="184"/>
      <c r="G3943" s="185"/>
      <c r="H3943" s="185"/>
      <c r="I3943" s="184"/>
      <c r="J3943" s="184"/>
      <c r="K3943" s="185" t="s">
        <v>410</v>
      </c>
      <c r="L3943" s="185"/>
      <c r="M3943" s="186"/>
      <c r="N3943" s="61" t="s">
        <v>410</v>
      </c>
      <c r="P3943" s="175" t="s">
        <v>2670</v>
      </c>
    </row>
    <row r="3944" spans="1:16" s="61" customFormat="1" ht="17.25">
      <c r="A3944" s="183" t="s">
        <v>8180</v>
      </c>
      <c r="B3944" s="183" t="s">
        <v>8181</v>
      </c>
      <c r="C3944" s="183" t="s">
        <v>2670</v>
      </c>
      <c r="D3944" s="183" t="s">
        <v>2671</v>
      </c>
      <c r="E3944" s="184"/>
      <c r="F3944" s="184"/>
      <c r="G3944" s="185"/>
      <c r="H3944" s="185"/>
      <c r="I3944" s="184"/>
      <c r="J3944" s="184"/>
      <c r="K3944" s="183" t="s">
        <v>410</v>
      </c>
      <c r="L3944" s="183"/>
      <c r="M3944" s="186"/>
      <c r="N3944" s="61" t="s">
        <v>410</v>
      </c>
      <c r="P3944" s="175" t="s">
        <v>2670</v>
      </c>
    </row>
    <row r="3945" spans="1:16" s="61" customFormat="1" ht="17.25">
      <c r="A3945" s="183" t="s">
        <v>8182</v>
      </c>
      <c r="B3945" s="183" t="s">
        <v>8183</v>
      </c>
      <c r="C3945" s="183" t="s">
        <v>2036</v>
      </c>
      <c r="D3945" s="183" t="s">
        <v>2036</v>
      </c>
      <c r="E3945" s="184"/>
      <c r="F3945" s="184"/>
      <c r="G3945" s="185"/>
      <c r="H3945" s="185"/>
      <c r="I3945" s="184"/>
      <c r="J3945" s="184"/>
      <c r="K3945" s="185" t="s">
        <v>410</v>
      </c>
      <c r="L3945" s="185"/>
      <c r="M3945" s="186"/>
      <c r="N3945" s="61" t="s">
        <v>410</v>
      </c>
      <c r="P3945" s="175" t="s">
        <v>2036</v>
      </c>
    </row>
    <row r="3946" spans="1:16" s="61" customFormat="1" ht="17.25">
      <c r="A3946" s="183" t="s">
        <v>8184</v>
      </c>
      <c r="B3946" s="183" t="s">
        <v>8185</v>
      </c>
      <c r="C3946" s="183" t="s">
        <v>2036</v>
      </c>
      <c r="D3946" s="183" t="s">
        <v>2036</v>
      </c>
      <c r="E3946" s="184"/>
      <c r="F3946" s="184"/>
      <c r="G3946" s="185"/>
      <c r="H3946" s="185"/>
      <c r="I3946" s="184"/>
      <c r="J3946" s="184"/>
      <c r="K3946" s="183" t="s">
        <v>410</v>
      </c>
      <c r="L3946" s="183"/>
      <c r="M3946" s="186"/>
      <c r="N3946" s="61" t="s">
        <v>410</v>
      </c>
      <c r="P3946" s="175" t="s">
        <v>2036</v>
      </c>
    </row>
    <row r="3947" spans="1:16" s="61" customFormat="1" ht="17.25">
      <c r="A3947" s="183" t="s">
        <v>8186</v>
      </c>
      <c r="B3947" s="183" t="s">
        <v>8187</v>
      </c>
      <c r="C3947" s="183" t="s">
        <v>116</v>
      </c>
      <c r="D3947" s="183" t="s">
        <v>117</v>
      </c>
      <c r="E3947" s="184"/>
      <c r="F3947" s="184"/>
      <c r="G3947" s="185"/>
      <c r="H3947" s="185"/>
      <c r="I3947" s="184"/>
      <c r="J3947" s="184"/>
      <c r="K3947" s="185" t="s">
        <v>410</v>
      </c>
      <c r="L3947" s="185"/>
      <c r="M3947" s="186"/>
      <c r="N3947" s="61" t="s">
        <v>410</v>
      </c>
      <c r="P3947" s="175" t="s">
        <v>116</v>
      </c>
    </row>
    <row r="3948" spans="1:16" s="61" customFormat="1" ht="17.25">
      <c r="A3948" s="183" t="s">
        <v>8188</v>
      </c>
      <c r="B3948" s="183" t="s">
        <v>8189</v>
      </c>
      <c r="C3948" s="183" t="s">
        <v>116</v>
      </c>
      <c r="D3948" s="183" t="s">
        <v>117</v>
      </c>
      <c r="E3948" s="184"/>
      <c r="F3948" s="184"/>
      <c r="G3948" s="188"/>
      <c r="H3948" s="185"/>
      <c r="I3948" s="184"/>
      <c r="J3948" s="184"/>
      <c r="K3948" s="183" t="s">
        <v>410</v>
      </c>
      <c r="L3948" s="183"/>
      <c r="M3948" s="186"/>
      <c r="N3948" s="61" t="s">
        <v>410</v>
      </c>
      <c r="P3948" s="175" t="s">
        <v>116</v>
      </c>
    </row>
    <row r="3949" spans="1:16" s="61" customFormat="1" ht="17.25">
      <c r="A3949" s="183" t="s">
        <v>8190</v>
      </c>
      <c r="B3949" s="183" t="s">
        <v>8191</v>
      </c>
      <c r="C3949" s="183" t="s">
        <v>604</v>
      </c>
      <c r="D3949" s="183" t="s">
        <v>605</v>
      </c>
      <c r="E3949" s="184"/>
      <c r="F3949" s="184"/>
      <c r="G3949" s="188"/>
      <c r="H3949" s="185"/>
      <c r="I3949" s="184"/>
      <c r="J3949" s="184"/>
      <c r="K3949" s="183" t="s">
        <v>410</v>
      </c>
      <c r="L3949" s="183"/>
      <c r="M3949" s="186"/>
      <c r="N3949" s="61" t="s">
        <v>410</v>
      </c>
      <c r="P3949" s="175" t="s">
        <v>604</v>
      </c>
    </row>
    <row r="3950" spans="1:16" s="61" customFormat="1" ht="17.25">
      <c r="A3950" s="183" t="s">
        <v>8192</v>
      </c>
      <c r="B3950" s="183" t="s">
        <v>8193</v>
      </c>
      <c r="C3950" s="183" t="s">
        <v>604</v>
      </c>
      <c r="D3950" s="183" t="s">
        <v>605</v>
      </c>
      <c r="E3950" s="184"/>
      <c r="F3950" s="184"/>
      <c r="G3950" s="185"/>
      <c r="H3950" s="185"/>
      <c r="I3950" s="184"/>
      <c r="J3950" s="184"/>
      <c r="K3950" s="185" t="s">
        <v>410</v>
      </c>
      <c r="L3950" s="185"/>
      <c r="M3950" s="186"/>
      <c r="N3950" s="61" t="s">
        <v>410</v>
      </c>
      <c r="P3950" s="175" t="s">
        <v>604</v>
      </c>
    </row>
    <row r="3951" spans="1:16" s="61" customFormat="1" ht="17.25">
      <c r="A3951" s="183" t="s">
        <v>8194</v>
      </c>
      <c r="B3951" s="183" t="s">
        <v>8195</v>
      </c>
      <c r="C3951" s="183" t="s">
        <v>604</v>
      </c>
      <c r="D3951" s="183" t="s">
        <v>605</v>
      </c>
      <c r="E3951" s="184"/>
      <c r="F3951" s="184"/>
      <c r="G3951" s="185"/>
      <c r="H3951" s="185"/>
      <c r="I3951" s="184"/>
      <c r="J3951" s="184"/>
      <c r="K3951" s="185" t="s">
        <v>410</v>
      </c>
      <c r="L3951" s="185"/>
      <c r="M3951" s="186"/>
      <c r="N3951" s="61" t="s">
        <v>410</v>
      </c>
      <c r="P3951" s="175" t="s">
        <v>604</v>
      </c>
    </row>
    <row r="3952" spans="1:16" s="61" customFormat="1" ht="17.25">
      <c r="A3952" s="183" t="s">
        <v>8196</v>
      </c>
      <c r="B3952" s="183" t="s">
        <v>8197</v>
      </c>
      <c r="C3952" s="183" t="s">
        <v>604</v>
      </c>
      <c r="D3952" s="183" t="s">
        <v>605</v>
      </c>
      <c r="E3952" s="184"/>
      <c r="F3952" s="184"/>
      <c r="G3952" s="188"/>
      <c r="H3952" s="185"/>
      <c r="I3952" s="184"/>
      <c r="J3952" s="184"/>
      <c r="K3952" s="185" t="s">
        <v>410</v>
      </c>
      <c r="L3952" s="185"/>
      <c r="M3952" s="186"/>
      <c r="N3952" s="61" t="s">
        <v>410</v>
      </c>
      <c r="P3952" s="175" t="s">
        <v>604</v>
      </c>
    </row>
    <row r="3953" spans="1:16" s="61" customFormat="1" ht="17.25">
      <c r="A3953" s="183" t="s">
        <v>8198</v>
      </c>
      <c r="B3953" s="183" t="s">
        <v>8199</v>
      </c>
      <c r="C3953" s="183" t="s">
        <v>931</v>
      </c>
      <c r="D3953" s="183" t="s">
        <v>932</v>
      </c>
      <c r="E3953" s="184">
        <v>179.99</v>
      </c>
      <c r="F3953" s="184">
        <v>149.99</v>
      </c>
      <c r="G3953" s="185" t="s">
        <v>107</v>
      </c>
      <c r="H3953" s="185" t="s">
        <v>56</v>
      </c>
      <c r="I3953" s="184">
        <v>49.14</v>
      </c>
      <c r="J3953" s="184">
        <v>199.13</v>
      </c>
      <c r="K3953" s="185">
        <v>81</v>
      </c>
      <c r="L3953" s="185"/>
      <c r="M3953" s="186"/>
      <c r="N3953" s="61" t="s">
        <v>51</v>
      </c>
      <c r="P3953" s="175" t="s">
        <v>931</v>
      </c>
    </row>
    <row r="3954" spans="1:16" s="61" customFormat="1" ht="17.25">
      <c r="A3954" s="183" t="s">
        <v>8200</v>
      </c>
      <c r="B3954" s="183" t="s">
        <v>8201</v>
      </c>
      <c r="C3954" s="183" t="s">
        <v>931</v>
      </c>
      <c r="D3954" s="183" t="s">
        <v>932</v>
      </c>
      <c r="E3954" s="184">
        <v>159.99</v>
      </c>
      <c r="F3954" s="184">
        <v>139.99</v>
      </c>
      <c r="G3954" s="185" t="s">
        <v>140</v>
      </c>
      <c r="H3954" s="185" t="s">
        <v>56</v>
      </c>
      <c r="I3954" s="184">
        <v>48.75</v>
      </c>
      <c r="J3954" s="184">
        <v>188.74</v>
      </c>
      <c r="K3954" s="185">
        <v>83</v>
      </c>
      <c r="L3954" s="185"/>
      <c r="M3954" s="186"/>
      <c r="N3954" s="61" t="s">
        <v>51</v>
      </c>
      <c r="P3954" s="175" t="s">
        <v>931</v>
      </c>
    </row>
    <row r="3955" spans="1:16" s="61" customFormat="1" ht="17.25">
      <c r="A3955" s="183" t="s">
        <v>8202</v>
      </c>
      <c r="B3955" s="183" t="s">
        <v>8203</v>
      </c>
      <c r="C3955" s="183" t="s">
        <v>931</v>
      </c>
      <c r="D3955" s="183" t="s">
        <v>932</v>
      </c>
      <c r="E3955" s="184">
        <v>149.99</v>
      </c>
      <c r="F3955" s="184">
        <v>129.99</v>
      </c>
      <c r="G3955" s="185" t="s">
        <v>102</v>
      </c>
      <c r="H3955" s="185" t="s">
        <v>56</v>
      </c>
      <c r="I3955" s="184">
        <v>43.99</v>
      </c>
      <c r="J3955" s="184">
        <v>173.98</v>
      </c>
      <c r="K3955" s="185">
        <v>92</v>
      </c>
      <c r="L3955" s="185"/>
      <c r="M3955" s="186"/>
      <c r="N3955" s="61" t="s">
        <v>51</v>
      </c>
      <c r="P3955" s="175" t="s">
        <v>931</v>
      </c>
    </row>
    <row r="3956" spans="1:16" s="61" customFormat="1" ht="17.25">
      <c r="A3956" s="183" t="s">
        <v>8204</v>
      </c>
      <c r="B3956" s="183" t="s">
        <v>8205</v>
      </c>
      <c r="C3956" s="183" t="s">
        <v>1583</v>
      </c>
      <c r="D3956" s="183" t="s">
        <v>1584</v>
      </c>
      <c r="E3956" s="184"/>
      <c r="F3956" s="184"/>
      <c r="G3956" s="185"/>
      <c r="H3956" s="185"/>
      <c r="I3956" s="184"/>
      <c r="J3956" s="184"/>
      <c r="K3956" s="185" t="s">
        <v>410</v>
      </c>
      <c r="L3956" s="185"/>
      <c r="M3956" s="186"/>
      <c r="N3956" s="61" t="s">
        <v>410</v>
      </c>
      <c r="P3956" s="175" t="s">
        <v>1583</v>
      </c>
    </row>
    <row r="3957" spans="1:16" s="61" customFormat="1" ht="17.25">
      <c r="A3957" s="183" t="s">
        <v>8206</v>
      </c>
      <c r="B3957" s="183" t="s">
        <v>4530</v>
      </c>
      <c r="C3957" s="183" t="s">
        <v>49</v>
      </c>
      <c r="D3957" s="183" t="s">
        <v>50</v>
      </c>
      <c r="E3957" s="184">
        <v>717</v>
      </c>
      <c r="F3957" s="184">
        <v>717</v>
      </c>
      <c r="G3957" s="185"/>
      <c r="H3957" s="185"/>
      <c r="I3957" s="184">
        <v>176.15</v>
      </c>
      <c r="J3957" s="184">
        <v>893.15</v>
      </c>
      <c r="K3957" s="185">
        <v>0</v>
      </c>
      <c r="L3957" s="185" t="s">
        <v>76</v>
      </c>
      <c r="M3957" s="186" t="s">
        <v>551</v>
      </c>
      <c r="N3957" s="61" t="s">
        <v>51</v>
      </c>
      <c r="P3957" s="175" t="s">
        <v>49</v>
      </c>
    </row>
    <row r="3958" spans="1:16" s="61" customFormat="1" ht="17.25">
      <c r="A3958" s="183" t="s">
        <v>8207</v>
      </c>
      <c r="B3958" s="183" t="s">
        <v>4526</v>
      </c>
      <c r="C3958" s="183" t="s">
        <v>49</v>
      </c>
      <c r="D3958" s="183" t="s">
        <v>50</v>
      </c>
      <c r="E3958" s="184">
        <v>746</v>
      </c>
      <c r="F3958" s="184">
        <v>746</v>
      </c>
      <c r="G3958" s="185"/>
      <c r="H3958" s="185"/>
      <c r="I3958" s="184">
        <v>183.17</v>
      </c>
      <c r="J3958" s="184">
        <v>929.17</v>
      </c>
      <c r="K3958" s="185">
        <v>155</v>
      </c>
      <c r="L3958" s="185"/>
      <c r="M3958" s="186"/>
      <c r="N3958" s="61" t="s">
        <v>51</v>
      </c>
      <c r="P3958" s="175" t="s">
        <v>49</v>
      </c>
    </row>
    <row r="3959" spans="1:16" s="61" customFormat="1" ht="17.25">
      <c r="A3959" s="183" t="s">
        <v>8208</v>
      </c>
      <c r="B3959" s="183" t="s">
        <v>8209</v>
      </c>
      <c r="C3959" s="183" t="s">
        <v>6238</v>
      </c>
      <c r="D3959" s="183" t="s">
        <v>6239</v>
      </c>
      <c r="E3959" s="184"/>
      <c r="F3959" s="184"/>
      <c r="G3959" s="185"/>
      <c r="H3959" s="185"/>
      <c r="I3959" s="184"/>
      <c r="J3959" s="184"/>
      <c r="K3959" s="185" t="s">
        <v>410</v>
      </c>
      <c r="L3959" s="185"/>
      <c r="M3959" s="186"/>
      <c r="N3959" s="61" t="s">
        <v>410</v>
      </c>
      <c r="P3959" s="175" t="s">
        <v>6238</v>
      </c>
    </row>
    <row r="3960" spans="1:16" s="61" customFormat="1" ht="17.25">
      <c r="A3960" s="183" t="s">
        <v>8210</v>
      </c>
      <c r="B3960" s="183" t="s">
        <v>8209</v>
      </c>
      <c r="C3960" s="183" t="s">
        <v>6238</v>
      </c>
      <c r="D3960" s="183" t="s">
        <v>6239</v>
      </c>
      <c r="E3960" s="184"/>
      <c r="F3960" s="184"/>
      <c r="G3960" s="188"/>
      <c r="H3960" s="183"/>
      <c r="I3960" s="184"/>
      <c r="J3960" s="184"/>
      <c r="K3960" s="185" t="s">
        <v>410</v>
      </c>
      <c r="L3960" s="185"/>
      <c r="M3960" s="186"/>
      <c r="N3960" s="61" t="s">
        <v>410</v>
      </c>
      <c r="P3960" s="175" t="s">
        <v>6238</v>
      </c>
    </row>
    <row r="3961" spans="1:16" s="61" customFormat="1" ht="17.25">
      <c r="A3961" s="183" t="s">
        <v>8211</v>
      </c>
      <c r="B3961" s="183" t="s">
        <v>8212</v>
      </c>
      <c r="C3961" s="183" t="s">
        <v>49</v>
      </c>
      <c r="D3961" s="183" t="s">
        <v>50</v>
      </c>
      <c r="E3961" s="184"/>
      <c r="F3961" s="184"/>
      <c r="G3961" s="188"/>
      <c r="H3961" s="183"/>
      <c r="I3961" s="184"/>
      <c r="J3961" s="184"/>
      <c r="K3961" s="185" t="s">
        <v>410</v>
      </c>
      <c r="L3961" s="185"/>
      <c r="M3961" s="186"/>
      <c r="N3961" s="61" t="s">
        <v>410</v>
      </c>
      <c r="P3961" s="175" t="s">
        <v>49</v>
      </c>
    </row>
    <row r="3962" spans="1:16" s="61" customFormat="1" ht="17.25">
      <c r="A3962" s="183" t="s">
        <v>8213</v>
      </c>
      <c r="B3962" s="183" t="s">
        <v>8214</v>
      </c>
      <c r="C3962" s="183" t="s">
        <v>49</v>
      </c>
      <c r="D3962" s="183" t="s">
        <v>50</v>
      </c>
      <c r="E3962" s="184"/>
      <c r="F3962" s="184"/>
      <c r="G3962" s="188"/>
      <c r="H3962" s="183"/>
      <c r="I3962" s="184"/>
      <c r="J3962" s="184"/>
      <c r="K3962" s="185" t="s">
        <v>410</v>
      </c>
      <c r="L3962" s="185"/>
      <c r="M3962" s="186"/>
      <c r="N3962" s="61" t="s">
        <v>410</v>
      </c>
      <c r="P3962" s="175" t="s">
        <v>49</v>
      </c>
    </row>
    <row r="3963" spans="1:16" s="61" customFormat="1" ht="17.25">
      <c r="A3963" s="183" t="s">
        <v>8215</v>
      </c>
      <c r="B3963" s="183" t="s">
        <v>8216</v>
      </c>
      <c r="C3963" s="183" t="s">
        <v>335</v>
      </c>
      <c r="D3963" s="183" t="s">
        <v>336</v>
      </c>
      <c r="E3963" s="184">
        <v>170</v>
      </c>
      <c r="F3963" s="184">
        <v>160</v>
      </c>
      <c r="G3963" s="185" t="s">
        <v>194</v>
      </c>
      <c r="H3963" s="185"/>
      <c r="I3963" s="184">
        <v>78.7</v>
      </c>
      <c r="J3963" s="184">
        <v>238.7</v>
      </c>
      <c r="K3963" s="185">
        <v>53</v>
      </c>
      <c r="L3963" s="185"/>
      <c r="M3963" s="186"/>
      <c r="N3963" s="61" t="s">
        <v>51</v>
      </c>
      <c r="P3963" s="175" t="s">
        <v>335</v>
      </c>
    </row>
    <row r="3964" spans="1:16" s="61" customFormat="1" ht="17.25">
      <c r="A3964" s="183" t="s">
        <v>8217</v>
      </c>
      <c r="B3964" s="183" t="s">
        <v>8218</v>
      </c>
      <c r="C3964" s="183" t="s">
        <v>335</v>
      </c>
      <c r="D3964" s="183" t="s">
        <v>336</v>
      </c>
      <c r="E3964" s="184"/>
      <c r="F3964" s="184"/>
      <c r="G3964" s="185"/>
      <c r="H3964" s="185"/>
      <c r="I3964" s="184"/>
      <c r="J3964" s="184"/>
      <c r="K3964" s="185" t="s">
        <v>410</v>
      </c>
      <c r="L3964" s="185"/>
      <c r="M3964" s="186"/>
      <c r="N3964" s="61" t="s">
        <v>410</v>
      </c>
      <c r="P3964" s="175" t="s">
        <v>335</v>
      </c>
    </row>
    <row r="3965" spans="1:16" s="61" customFormat="1" ht="17.25">
      <c r="A3965" s="183" t="s">
        <v>8219</v>
      </c>
      <c r="B3965" s="183" t="s">
        <v>8220</v>
      </c>
      <c r="C3965" s="183" t="s">
        <v>335</v>
      </c>
      <c r="D3965" s="183" t="s">
        <v>336</v>
      </c>
      <c r="E3965" s="184">
        <v>170</v>
      </c>
      <c r="F3965" s="184">
        <v>160</v>
      </c>
      <c r="G3965" s="185" t="s">
        <v>194</v>
      </c>
      <c r="H3965" s="185"/>
      <c r="I3965" s="184">
        <v>78.7</v>
      </c>
      <c r="J3965" s="184">
        <v>238.7</v>
      </c>
      <c r="K3965" s="185">
        <v>34</v>
      </c>
      <c r="L3965" s="185"/>
      <c r="M3965" s="186"/>
      <c r="N3965" s="61" t="s">
        <v>51</v>
      </c>
      <c r="P3965" s="175" t="s">
        <v>335</v>
      </c>
    </row>
    <row r="3966" spans="1:16" s="61" customFormat="1" ht="17.25">
      <c r="A3966" s="183" t="s">
        <v>8221</v>
      </c>
      <c r="B3966" s="183" t="s">
        <v>8222</v>
      </c>
      <c r="C3966" s="183" t="s">
        <v>335</v>
      </c>
      <c r="D3966" s="183" t="s">
        <v>336</v>
      </c>
      <c r="E3966" s="184">
        <v>135</v>
      </c>
      <c r="F3966" s="184">
        <v>135</v>
      </c>
      <c r="G3966" s="185"/>
      <c r="H3966" s="185"/>
      <c r="I3966" s="184">
        <v>134.1</v>
      </c>
      <c r="J3966" s="184">
        <v>269.1</v>
      </c>
      <c r="K3966" s="185">
        <v>0</v>
      </c>
      <c r="L3966" s="185"/>
      <c r="M3966" s="186"/>
      <c r="N3966" s="61" t="s">
        <v>51</v>
      </c>
      <c r="P3966" s="175" t="s">
        <v>335</v>
      </c>
    </row>
    <row r="3967" spans="1:16" s="61" customFormat="1" ht="17.25">
      <c r="A3967" s="183" t="s">
        <v>8223</v>
      </c>
      <c r="B3967" s="183" t="s">
        <v>8224</v>
      </c>
      <c r="C3967" s="183" t="s">
        <v>335</v>
      </c>
      <c r="D3967" s="183" t="s">
        <v>336</v>
      </c>
      <c r="E3967" s="184">
        <v>135</v>
      </c>
      <c r="F3967" s="184">
        <v>135</v>
      </c>
      <c r="G3967" s="185"/>
      <c r="H3967" s="185"/>
      <c r="I3967" s="184">
        <v>75.85</v>
      </c>
      <c r="J3967" s="184">
        <v>210.85</v>
      </c>
      <c r="K3967" s="185">
        <v>0</v>
      </c>
      <c r="L3967" s="185"/>
      <c r="M3967" s="186"/>
      <c r="N3967" s="61" t="s">
        <v>51</v>
      </c>
      <c r="P3967" s="175" t="s">
        <v>335</v>
      </c>
    </row>
    <row r="3968" spans="1:16" s="61" customFormat="1" ht="17.25">
      <c r="A3968" s="183" t="s">
        <v>8225</v>
      </c>
      <c r="B3968" s="183" t="s">
        <v>8226</v>
      </c>
      <c r="C3968" s="183" t="s">
        <v>335</v>
      </c>
      <c r="D3968" s="183" t="s">
        <v>336</v>
      </c>
      <c r="E3968" s="184">
        <v>135</v>
      </c>
      <c r="F3968" s="184">
        <v>135</v>
      </c>
      <c r="G3968" s="185"/>
      <c r="H3968" s="185"/>
      <c r="I3968" s="184">
        <v>75.85</v>
      </c>
      <c r="J3968" s="184">
        <v>210.85</v>
      </c>
      <c r="K3968" s="185">
        <v>0</v>
      </c>
      <c r="L3968" s="185"/>
      <c r="M3968" s="186"/>
      <c r="N3968" s="61" t="s">
        <v>51</v>
      </c>
      <c r="P3968" s="175" t="s">
        <v>335</v>
      </c>
    </row>
    <row r="3969" spans="1:16" s="61" customFormat="1" ht="17.25">
      <c r="A3969" s="183" t="s">
        <v>8227</v>
      </c>
      <c r="B3969" s="183" t="s">
        <v>8228</v>
      </c>
      <c r="C3969" s="183" t="s">
        <v>931</v>
      </c>
      <c r="D3969" s="183" t="s">
        <v>932</v>
      </c>
      <c r="E3969" s="184">
        <v>189.99</v>
      </c>
      <c r="F3969" s="184">
        <v>139.99</v>
      </c>
      <c r="G3969" s="185" t="s">
        <v>464</v>
      </c>
      <c r="H3969" s="185" t="s">
        <v>56</v>
      </c>
      <c r="I3969" s="184">
        <v>79.02</v>
      </c>
      <c r="J3969" s="184">
        <v>219.01</v>
      </c>
      <c r="K3969" s="185">
        <v>51</v>
      </c>
      <c r="L3969" s="185"/>
      <c r="M3969" s="186"/>
      <c r="N3969" s="61" t="s">
        <v>51</v>
      </c>
      <c r="P3969" s="175" t="s">
        <v>931</v>
      </c>
    </row>
    <row r="3970" spans="1:16" s="61" customFormat="1" ht="17.25">
      <c r="A3970" s="183" t="s">
        <v>8229</v>
      </c>
      <c r="B3970" s="183" t="s">
        <v>8230</v>
      </c>
      <c r="C3970" s="183" t="s">
        <v>931</v>
      </c>
      <c r="D3970" s="183" t="s">
        <v>932</v>
      </c>
      <c r="E3970" s="184">
        <v>162.49</v>
      </c>
      <c r="F3970" s="184">
        <v>134.99</v>
      </c>
      <c r="G3970" s="185" t="s">
        <v>107</v>
      </c>
      <c r="H3970" s="185" t="s">
        <v>56</v>
      </c>
      <c r="I3970" s="184">
        <v>74.03</v>
      </c>
      <c r="J3970" s="184">
        <v>209.02</v>
      </c>
      <c r="K3970" s="185">
        <v>49</v>
      </c>
      <c r="L3970" s="185"/>
      <c r="M3970" s="186"/>
      <c r="N3970" s="61" t="s">
        <v>51</v>
      </c>
      <c r="P3970" s="175" t="s">
        <v>931</v>
      </c>
    </row>
    <row r="3971" spans="1:16" s="61" customFormat="1" ht="17.25">
      <c r="A3971" s="183" t="s">
        <v>8231</v>
      </c>
      <c r="B3971" s="183" t="s">
        <v>8232</v>
      </c>
      <c r="C3971" s="183" t="s">
        <v>5713</v>
      </c>
      <c r="D3971" s="183" t="s">
        <v>5714</v>
      </c>
      <c r="E3971" s="184"/>
      <c r="F3971" s="184"/>
      <c r="G3971" s="185"/>
      <c r="H3971" s="185"/>
      <c r="I3971" s="184"/>
      <c r="J3971" s="184"/>
      <c r="K3971" s="185" t="s">
        <v>410</v>
      </c>
      <c r="L3971" s="185"/>
      <c r="M3971" s="186"/>
      <c r="N3971" s="61" t="s">
        <v>410</v>
      </c>
      <c r="P3971" s="175" t="s">
        <v>5713</v>
      </c>
    </row>
    <row r="3972" spans="1:16" s="61" customFormat="1" ht="17.25">
      <c r="A3972" s="183" t="s">
        <v>8233</v>
      </c>
      <c r="B3972" s="183" t="s">
        <v>8234</v>
      </c>
      <c r="C3972" s="183" t="s">
        <v>5713</v>
      </c>
      <c r="D3972" s="183" t="s">
        <v>5714</v>
      </c>
      <c r="E3972" s="184"/>
      <c r="F3972" s="184"/>
      <c r="G3972" s="185"/>
      <c r="H3972" s="185"/>
      <c r="I3972" s="184"/>
      <c r="J3972" s="184"/>
      <c r="K3972" s="185" t="s">
        <v>410</v>
      </c>
      <c r="L3972" s="185"/>
      <c r="M3972" s="186"/>
      <c r="N3972" s="61" t="s">
        <v>410</v>
      </c>
      <c r="P3972" s="175" t="s">
        <v>5713</v>
      </c>
    </row>
    <row r="3973" spans="1:16" s="61" customFormat="1" ht="17.25">
      <c r="A3973" s="183" t="s">
        <v>8235</v>
      </c>
      <c r="B3973" s="183" t="s">
        <v>8236</v>
      </c>
      <c r="C3973" s="183" t="s">
        <v>5620</v>
      </c>
      <c r="D3973" s="183" t="s">
        <v>5621</v>
      </c>
      <c r="E3973" s="184"/>
      <c r="F3973" s="184"/>
      <c r="G3973" s="185"/>
      <c r="H3973" s="185"/>
      <c r="I3973" s="184"/>
      <c r="J3973" s="184"/>
      <c r="K3973" s="185" t="s">
        <v>410</v>
      </c>
      <c r="L3973" s="185"/>
      <c r="M3973" s="186"/>
      <c r="N3973" s="61" t="s">
        <v>410</v>
      </c>
      <c r="P3973" s="175" t="s">
        <v>5620</v>
      </c>
    </row>
    <row r="3974" spans="1:16" s="61" customFormat="1" ht="17.25">
      <c r="A3974" s="183" t="s">
        <v>8237</v>
      </c>
      <c r="B3974" s="183" t="s">
        <v>8238</v>
      </c>
      <c r="C3974" s="183" t="s">
        <v>5620</v>
      </c>
      <c r="D3974" s="183" t="s">
        <v>5621</v>
      </c>
      <c r="E3974" s="184"/>
      <c r="F3974" s="184"/>
      <c r="G3974" s="185"/>
      <c r="H3974" s="185"/>
      <c r="I3974" s="184"/>
      <c r="J3974" s="184"/>
      <c r="K3974" s="185" t="s">
        <v>410</v>
      </c>
      <c r="L3974" s="185"/>
      <c r="M3974" s="186"/>
      <c r="N3974" s="61" t="s">
        <v>410</v>
      </c>
      <c r="P3974" s="175" t="s">
        <v>5620</v>
      </c>
    </row>
    <row r="3975" spans="1:16" s="61" customFormat="1" ht="17.25">
      <c r="A3975" s="183" t="s">
        <v>8239</v>
      </c>
      <c r="B3975" s="183" t="s">
        <v>8240</v>
      </c>
      <c r="C3975" s="183" t="s">
        <v>261</v>
      </c>
      <c r="D3975" s="183" t="s">
        <v>262</v>
      </c>
      <c r="E3975" s="184"/>
      <c r="F3975" s="184"/>
      <c r="G3975" s="185"/>
      <c r="H3975" s="185"/>
      <c r="I3975" s="184"/>
      <c r="J3975" s="184"/>
      <c r="K3975" s="185" t="s">
        <v>410</v>
      </c>
      <c r="L3975" s="185"/>
      <c r="M3975" s="186"/>
      <c r="N3975" s="61" t="s">
        <v>410</v>
      </c>
      <c r="P3975" s="175" t="s">
        <v>261</v>
      </c>
    </row>
    <row r="3976" spans="1:16" s="61" customFormat="1" ht="17.25">
      <c r="A3976" s="183" t="s">
        <v>8241</v>
      </c>
      <c r="B3976" s="183" t="s">
        <v>8242</v>
      </c>
      <c r="C3976" s="183" t="s">
        <v>261</v>
      </c>
      <c r="D3976" s="183" t="s">
        <v>262</v>
      </c>
      <c r="E3976" s="184"/>
      <c r="F3976" s="184"/>
      <c r="G3976" s="185"/>
      <c r="H3976" s="185"/>
      <c r="I3976" s="184"/>
      <c r="J3976" s="184"/>
      <c r="K3976" s="185" t="s">
        <v>410</v>
      </c>
      <c r="L3976" s="185"/>
      <c r="M3976" s="186"/>
      <c r="N3976" s="61" t="s">
        <v>410</v>
      </c>
      <c r="P3976" s="175" t="s">
        <v>261</v>
      </c>
    </row>
    <row r="3977" spans="1:16" s="61" customFormat="1" ht="17.25">
      <c r="A3977" s="183" t="s">
        <v>8243</v>
      </c>
      <c r="B3977" s="183" t="s">
        <v>8244</v>
      </c>
      <c r="C3977" s="183" t="s">
        <v>261</v>
      </c>
      <c r="D3977" s="183" t="s">
        <v>262</v>
      </c>
      <c r="E3977" s="184"/>
      <c r="F3977" s="184"/>
      <c r="G3977" s="185"/>
      <c r="H3977" s="185"/>
      <c r="I3977" s="184"/>
      <c r="J3977" s="184"/>
      <c r="K3977" s="185" t="s">
        <v>410</v>
      </c>
      <c r="L3977" s="185"/>
      <c r="M3977" s="186"/>
      <c r="N3977" s="61" t="s">
        <v>410</v>
      </c>
      <c r="P3977" s="175" t="s">
        <v>261</v>
      </c>
    </row>
    <row r="3978" spans="1:16" s="61" customFormat="1" ht="17.25">
      <c r="A3978" s="183" t="s">
        <v>8245</v>
      </c>
      <c r="B3978" s="183" t="s">
        <v>8246</v>
      </c>
      <c r="C3978" s="183" t="s">
        <v>261</v>
      </c>
      <c r="D3978" s="183" t="s">
        <v>262</v>
      </c>
      <c r="E3978" s="184"/>
      <c r="F3978" s="184"/>
      <c r="G3978" s="185"/>
      <c r="H3978" s="185"/>
      <c r="I3978" s="184"/>
      <c r="J3978" s="184"/>
      <c r="K3978" s="185" t="s">
        <v>410</v>
      </c>
      <c r="L3978" s="185"/>
      <c r="M3978" s="186"/>
      <c r="N3978" s="61" t="s">
        <v>410</v>
      </c>
      <c r="P3978" s="175" t="s">
        <v>261</v>
      </c>
    </row>
    <row r="3979" spans="1:16" s="61" customFormat="1" ht="17.25">
      <c r="A3979" s="183" t="s">
        <v>8247</v>
      </c>
      <c r="B3979" s="183" t="s">
        <v>8248</v>
      </c>
      <c r="C3979" s="183" t="s">
        <v>8249</v>
      </c>
      <c r="D3979" s="183" t="s">
        <v>8250</v>
      </c>
      <c r="E3979" s="184">
        <v>110</v>
      </c>
      <c r="F3979" s="184">
        <v>110</v>
      </c>
      <c r="G3979" s="185"/>
      <c r="H3979" s="185"/>
      <c r="I3979" s="184">
        <v>24.75</v>
      </c>
      <c r="J3979" s="184">
        <v>133.36</v>
      </c>
      <c r="K3979" s="185">
        <v>0</v>
      </c>
      <c r="L3979" s="185" t="s">
        <v>130</v>
      </c>
      <c r="M3979" s="186" t="s">
        <v>2740</v>
      </c>
      <c r="N3979" s="61" t="s">
        <v>51</v>
      </c>
      <c r="P3979" s="175" t="s">
        <v>8249</v>
      </c>
    </row>
    <row r="3980" spans="1:16" s="61" customFormat="1" ht="17.25">
      <c r="A3980" s="183" t="s">
        <v>8251</v>
      </c>
      <c r="B3980" s="183" t="s">
        <v>8252</v>
      </c>
      <c r="C3980" s="183" t="s">
        <v>8249</v>
      </c>
      <c r="D3980" s="183" t="s">
        <v>8250</v>
      </c>
      <c r="E3980" s="184">
        <v>190</v>
      </c>
      <c r="F3980" s="184">
        <v>190</v>
      </c>
      <c r="G3980" s="185"/>
      <c r="H3980" s="185"/>
      <c r="I3980" s="184">
        <v>43.11</v>
      </c>
      <c r="J3980" s="184">
        <v>233.11</v>
      </c>
      <c r="K3980" s="185">
        <v>8</v>
      </c>
      <c r="L3980" s="185"/>
      <c r="M3980" s="186"/>
      <c r="N3980" s="61" t="s">
        <v>51</v>
      </c>
      <c r="P3980" s="175" t="s">
        <v>8249</v>
      </c>
    </row>
    <row r="3981" spans="1:16" s="61" customFormat="1" ht="17.25">
      <c r="A3981" s="183" t="s">
        <v>8253</v>
      </c>
      <c r="B3981" s="183" t="s">
        <v>8252</v>
      </c>
      <c r="C3981" s="183" t="s">
        <v>8249</v>
      </c>
      <c r="D3981" s="183" t="s">
        <v>8250</v>
      </c>
      <c r="E3981" s="184">
        <v>190</v>
      </c>
      <c r="F3981" s="184">
        <v>190</v>
      </c>
      <c r="G3981" s="185"/>
      <c r="H3981" s="185"/>
      <c r="I3981" s="184">
        <v>43.11</v>
      </c>
      <c r="J3981" s="184">
        <v>233.11</v>
      </c>
      <c r="K3981" s="185">
        <v>53</v>
      </c>
      <c r="L3981" s="185"/>
      <c r="M3981" s="186"/>
      <c r="N3981" s="61" t="s">
        <v>51</v>
      </c>
      <c r="P3981" s="175" t="s">
        <v>8249</v>
      </c>
    </row>
    <row r="3982" spans="1:16" s="61" customFormat="1" ht="17.25">
      <c r="A3982" s="183" t="s">
        <v>8254</v>
      </c>
      <c r="B3982" s="183" t="s">
        <v>8255</v>
      </c>
      <c r="C3982" s="183" t="s">
        <v>8163</v>
      </c>
      <c r="D3982" s="183" t="s">
        <v>8164</v>
      </c>
      <c r="E3982" s="184">
        <v>10</v>
      </c>
      <c r="F3982" s="184">
        <v>10</v>
      </c>
      <c r="G3982" s="185"/>
      <c r="H3982" s="185"/>
      <c r="I3982" s="184">
        <v>101.97</v>
      </c>
      <c r="J3982" s="184">
        <v>111.97</v>
      </c>
      <c r="K3982" s="185">
        <v>0</v>
      </c>
      <c r="L3982" s="185"/>
      <c r="M3982" s="186"/>
      <c r="N3982" s="61" t="s">
        <v>51</v>
      </c>
      <c r="P3982" s="175" t="s">
        <v>8163</v>
      </c>
    </row>
    <row r="3983" spans="1:16" s="61" customFormat="1" ht="17.25">
      <c r="A3983" s="183" t="s">
        <v>8256</v>
      </c>
      <c r="B3983" s="183" t="s">
        <v>8257</v>
      </c>
      <c r="C3983" s="183" t="s">
        <v>8163</v>
      </c>
      <c r="D3983" s="183" t="s">
        <v>8164</v>
      </c>
      <c r="E3983" s="184"/>
      <c r="F3983" s="184"/>
      <c r="G3983" s="188"/>
      <c r="H3983" s="183"/>
      <c r="I3983" s="184"/>
      <c r="J3983" s="184"/>
      <c r="K3983" s="185" t="s">
        <v>410</v>
      </c>
      <c r="L3983" s="185"/>
      <c r="M3983" s="186"/>
      <c r="N3983" s="61" t="s">
        <v>410</v>
      </c>
      <c r="P3983" s="175" t="s">
        <v>8163</v>
      </c>
    </row>
    <row r="3984" spans="1:16" s="61" customFormat="1" ht="17.25">
      <c r="A3984" s="183" t="s">
        <v>8258</v>
      </c>
      <c r="B3984" s="183" t="s">
        <v>8259</v>
      </c>
      <c r="C3984" s="183" t="s">
        <v>5620</v>
      </c>
      <c r="D3984" s="183" t="s">
        <v>5621</v>
      </c>
      <c r="E3984" s="184"/>
      <c r="F3984" s="184"/>
      <c r="G3984" s="185"/>
      <c r="H3984" s="185"/>
      <c r="I3984" s="184"/>
      <c r="J3984" s="184"/>
      <c r="K3984" s="185" t="s">
        <v>410</v>
      </c>
      <c r="L3984" s="185"/>
      <c r="M3984" s="186"/>
      <c r="N3984" s="61" t="s">
        <v>410</v>
      </c>
      <c r="P3984" s="175" t="s">
        <v>5620</v>
      </c>
    </row>
    <row r="3985" spans="1:16" s="61" customFormat="1" ht="17.25">
      <c r="A3985" s="183" t="s">
        <v>8260</v>
      </c>
      <c r="B3985" s="183" t="s">
        <v>8261</v>
      </c>
      <c r="C3985" s="183" t="s">
        <v>5620</v>
      </c>
      <c r="D3985" s="183" t="s">
        <v>5621</v>
      </c>
      <c r="E3985" s="184"/>
      <c r="F3985" s="184"/>
      <c r="G3985" s="185"/>
      <c r="H3985" s="185"/>
      <c r="I3985" s="184"/>
      <c r="J3985" s="184"/>
      <c r="K3985" s="185" t="s">
        <v>410</v>
      </c>
      <c r="L3985" s="185"/>
      <c r="M3985" s="186"/>
      <c r="N3985" s="61" t="s">
        <v>410</v>
      </c>
      <c r="P3985" s="175" t="s">
        <v>5620</v>
      </c>
    </row>
    <row r="3986" spans="1:16" s="61" customFormat="1" ht="17.25">
      <c r="A3986" s="183" t="s">
        <v>8262</v>
      </c>
      <c r="B3986" s="183" t="s">
        <v>8263</v>
      </c>
      <c r="C3986" s="183" t="s">
        <v>5620</v>
      </c>
      <c r="D3986" s="183" t="s">
        <v>5621</v>
      </c>
      <c r="E3986" s="184"/>
      <c r="F3986" s="184"/>
      <c r="G3986" s="185"/>
      <c r="H3986" s="185"/>
      <c r="I3986" s="184"/>
      <c r="J3986" s="184"/>
      <c r="K3986" s="185" t="s">
        <v>410</v>
      </c>
      <c r="L3986" s="185"/>
      <c r="M3986" s="186"/>
      <c r="N3986" s="61" t="s">
        <v>410</v>
      </c>
      <c r="P3986" s="175" t="s">
        <v>5620</v>
      </c>
    </row>
    <row r="3987" spans="1:16" s="61" customFormat="1" ht="17.25">
      <c r="A3987" s="183" t="s">
        <v>8264</v>
      </c>
      <c r="B3987" s="183" t="s">
        <v>8265</v>
      </c>
      <c r="C3987" s="183" t="s">
        <v>5620</v>
      </c>
      <c r="D3987" s="183" t="s">
        <v>5621</v>
      </c>
      <c r="E3987" s="184"/>
      <c r="F3987" s="184"/>
      <c r="G3987" s="185"/>
      <c r="H3987" s="185"/>
      <c r="I3987" s="184"/>
      <c r="J3987" s="184"/>
      <c r="K3987" s="183" t="s">
        <v>410</v>
      </c>
      <c r="L3987" s="183"/>
      <c r="M3987" s="186"/>
      <c r="N3987" s="61" t="s">
        <v>410</v>
      </c>
      <c r="P3987" s="175" t="s">
        <v>5620</v>
      </c>
    </row>
    <row r="3988" spans="1:16" s="61" customFormat="1" ht="17.25">
      <c r="A3988" s="183" t="s">
        <v>8266</v>
      </c>
      <c r="B3988" s="183" t="s">
        <v>8267</v>
      </c>
      <c r="C3988" s="183" t="s">
        <v>5620</v>
      </c>
      <c r="D3988" s="183" t="s">
        <v>5621</v>
      </c>
      <c r="E3988" s="184"/>
      <c r="F3988" s="184"/>
      <c r="G3988" s="185"/>
      <c r="H3988" s="185"/>
      <c r="I3988" s="184"/>
      <c r="J3988" s="184"/>
      <c r="K3988" s="183" t="s">
        <v>410</v>
      </c>
      <c r="L3988" s="183"/>
      <c r="M3988" s="186"/>
      <c r="N3988" s="61" t="s">
        <v>410</v>
      </c>
      <c r="P3988" s="175" t="s">
        <v>5620</v>
      </c>
    </row>
    <row r="3989" spans="1:16" s="61" customFormat="1" ht="17.25">
      <c r="A3989" s="183" t="s">
        <v>8268</v>
      </c>
      <c r="B3989" s="183" t="s">
        <v>8269</v>
      </c>
      <c r="C3989" s="183" t="s">
        <v>5620</v>
      </c>
      <c r="D3989" s="183" t="s">
        <v>5621</v>
      </c>
      <c r="E3989" s="184"/>
      <c r="F3989" s="184"/>
      <c r="G3989" s="185"/>
      <c r="H3989" s="185"/>
      <c r="I3989" s="184"/>
      <c r="J3989" s="184"/>
      <c r="K3989" s="185" t="s">
        <v>410</v>
      </c>
      <c r="L3989" s="185"/>
      <c r="M3989" s="186"/>
      <c r="N3989" s="61" t="s">
        <v>410</v>
      </c>
      <c r="P3989" s="175" t="s">
        <v>5620</v>
      </c>
    </row>
    <row r="3990" spans="1:16" s="61" customFormat="1" ht="17.25">
      <c r="A3990" s="183" t="s">
        <v>8270</v>
      </c>
      <c r="B3990" s="183" t="s">
        <v>8271</v>
      </c>
      <c r="C3990" s="183" t="s">
        <v>1223</v>
      </c>
      <c r="D3990" s="183" t="s">
        <v>1224</v>
      </c>
      <c r="E3990" s="184">
        <v>160</v>
      </c>
      <c r="F3990" s="184">
        <v>95</v>
      </c>
      <c r="G3990" s="185" t="s">
        <v>3671</v>
      </c>
      <c r="H3990" s="185" t="s">
        <v>689</v>
      </c>
      <c r="I3990" s="184">
        <v>54.07</v>
      </c>
      <c r="J3990" s="184">
        <v>149.07</v>
      </c>
      <c r="K3990" s="185">
        <v>100</v>
      </c>
      <c r="L3990" s="185"/>
      <c r="M3990" s="186"/>
      <c r="N3990" s="61" t="s">
        <v>51</v>
      </c>
      <c r="P3990" s="175" t="s">
        <v>1223</v>
      </c>
    </row>
    <row r="3991" spans="1:16" s="61" customFormat="1" ht="17.25">
      <c r="A3991" s="183" t="s">
        <v>8272</v>
      </c>
      <c r="B3991" s="183" t="s">
        <v>8273</v>
      </c>
      <c r="C3991" s="183" t="s">
        <v>1223</v>
      </c>
      <c r="D3991" s="183" t="s">
        <v>1224</v>
      </c>
      <c r="E3991" s="184">
        <v>160</v>
      </c>
      <c r="F3991" s="184">
        <v>150</v>
      </c>
      <c r="G3991" s="185" t="s">
        <v>126</v>
      </c>
      <c r="H3991" s="185"/>
      <c r="I3991" s="184">
        <v>54.07</v>
      </c>
      <c r="J3991" s="184">
        <v>204.07</v>
      </c>
      <c r="K3991" s="185">
        <v>11</v>
      </c>
      <c r="L3991" s="185"/>
      <c r="M3991" s="186"/>
      <c r="N3991" s="61" t="s">
        <v>51</v>
      </c>
      <c r="P3991" s="175" t="s">
        <v>1223</v>
      </c>
    </row>
    <row r="3992" spans="1:16" s="61" customFormat="1" ht="17.25">
      <c r="A3992" s="183" t="s">
        <v>8274</v>
      </c>
      <c r="B3992" s="183" t="s">
        <v>8275</v>
      </c>
      <c r="C3992" s="183" t="s">
        <v>1223</v>
      </c>
      <c r="D3992" s="183" t="s">
        <v>1224</v>
      </c>
      <c r="E3992" s="184">
        <v>87.4</v>
      </c>
      <c r="F3992" s="184">
        <v>60</v>
      </c>
      <c r="G3992" s="185" t="s">
        <v>421</v>
      </c>
      <c r="H3992" s="185" t="s">
        <v>689</v>
      </c>
      <c r="I3992" s="184">
        <v>41.9</v>
      </c>
      <c r="J3992" s="184">
        <v>101.9</v>
      </c>
      <c r="K3992" s="185">
        <v>141</v>
      </c>
      <c r="L3992" s="185"/>
      <c r="M3992" s="186"/>
      <c r="N3992" s="61" t="s">
        <v>51</v>
      </c>
      <c r="P3992" s="175" t="s">
        <v>1223</v>
      </c>
    </row>
    <row r="3993" spans="1:16" s="61" customFormat="1" ht="17.25">
      <c r="A3993" s="183" t="s">
        <v>8276</v>
      </c>
      <c r="B3993" s="183" t="s">
        <v>8277</v>
      </c>
      <c r="C3993" s="183" t="s">
        <v>8278</v>
      </c>
      <c r="D3993" s="183" t="s">
        <v>8279</v>
      </c>
      <c r="E3993" s="184"/>
      <c r="F3993" s="184"/>
      <c r="G3993" s="185"/>
      <c r="H3993" s="185"/>
      <c r="I3993" s="184"/>
      <c r="J3993" s="184"/>
      <c r="K3993" s="185" t="s">
        <v>410</v>
      </c>
      <c r="L3993" s="185"/>
      <c r="M3993" s="186"/>
      <c r="N3993" s="61" t="s">
        <v>410</v>
      </c>
      <c r="P3993" s="175" t="s">
        <v>8278</v>
      </c>
    </row>
    <row r="3994" spans="1:16" s="61" customFormat="1" ht="17.25">
      <c r="A3994" s="183" t="s">
        <v>8280</v>
      </c>
      <c r="B3994" s="183" t="s">
        <v>8281</v>
      </c>
      <c r="C3994" s="183" t="s">
        <v>8278</v>
      </c>
      <c r="D3994" s="183" t="s">
        <v>8279</v>
      </c>
      <c r="E3994" s="184"/>
      <c r="F3994" s="184"/>
      <c r="G3994" s="185"/>
      <c r="H3994" s="185"/>
      <c r="I3994" s="184"/>
      <c r="J3994" s="184"/>
      <c r="K3994" s="183" t="s">
        <v>410</v>
      </c>
      <c r="L3994" s="183"/>
      <c r="M3994" s="186"/>
      <c r="N3994" s="61" t="s">
        <v>410</v>
      </c>
      <c r="P3994" s="175" t="s">
        <v>8278</v>
      </c>
    </row>
    <row r="3995" spans="1:16" s="61" customFormat="1" ht="17.25">
      <c r="A3995" s="183" t="s">
        <v>8282</v>
      </c>
      <c r="B3995" s="183" t="s">
        <v>8283</v>
      </c>
      <c r="C3995" s="183" t="s">
        <v>8278</v>
      </c>
      <c r="D3995" s="183" t="s">
        <v>8279</v>
      </c>
      <c r="E3995" s="184"/>
      <c r="F3995" s="184"/>
      <c r="G3995" s="185"/>
      <c r="H3995" s="185"/>
      <c r="I3995" s="184"/>
      <c r="J3995" s="184"/>
      <c r="K3995" s="183" t="s">
        <v>410</v>
      </c>
      <c r="L3995" s="183"/>
      <c r="M3995" s="186"/>
      <c r="N3995" s="61" t="s">
        <v>410</v>
      </c>
      <c r="P3995" s="175" t="s">
        <v>8278</v>
      </c>
    </row>
    <row r="3996" spans="1:16" s="61" customFormat="1" ht="17.25">
      <c r="A3996" s="183" t="s">
        <v>8284</v>
      </c>
      <c r="B3996" s="183" t="s">
        <v>8285</v>
      </c>
      <c r="C3996" s="183" t="s">
        <v>8278</v>
      </c>
      <c r="D3996" s="183" t="s">
        <v>8279</v>
      </c>
      <c r="E3996" s="184"/>
      <c r="F3996" s="184"/>
      <c r="G3996" s="185"/>
      <c r="H3996" s="185"/>
      <c r="I3996" s="184"/>
      <c r="J3996" s="184"/>
      <c r="K3996" s="185" t="s">
        <v>410</v>
      </c>
      <c r="L3996" s="185"/>
      <c r="M3996" s="186"/>
      <c r="N3996" s="61" t="s">
        <v>410</v>
      </c>
      <c r="P3996" s="175" t="s">
        <v>8278</v>
      </c>
    </row>
    <row r="3997" spans="1:16" s="61" customFormat="1" ht="17.25">
      <c r="A3997" s="183" t="s">
        <v>8286</v>
      </c>
      <c r="B3997" s="183" t="s">
        <v>8287</v>
      </c>
      <c r="C3997" s="183" t="s">
        <v>8278</v>
      </c>
      <c r="D3997" s="183" t="s">
        <v>8279</v>
      </c>
      <c r="E3997" s="184"/>
      <c r="F3997" s="184"/>
      <c r="G3997" s="185"/>
      <c r="H3997" s="185"/>
      <c r="I3997" s="184"/>
      <c r="J3997" s="184"/>
      <c r="K3997" s="185" t="s">
        <v>410</v>
      </c>
      <c r="L3997" s="185"/>
      <c r="M3997" s="186"/>
      <c r="N3997" s="61" t="s">
        <v>410</v>
      </c>
      <c r="P3997" s="175" t="s">
        <v>8278</v>
      </c>
    </row>
    <row r="3998" spans="1:16" s="61" customFormat="1" ht="17.25">
      <c r="A3998" s="183" t="s">
        <v>8288</v>
      </c>
      <c r="B3998" s="183" t="s">
        <v>8289</v>
      </c>
      <c r="C3998" s="183" t="s">
        <v>5620</v>
      </c>
      <c r="D3998" s="183" t="s">
        <v>5621</v>
      </c>
      <c r="E3998" s="184"/>
      <c r="F3998" s="184"/>
      <c r="G3998" s="185"/>
      <c r="H3998" s="185"/>
      <c r="I3998" s="184"/>
      <c r="J3998" s="184"/>
      <c r="K3998" s="185" t="s">
        <v>410</v>
      </c>
      <c r="L3998" s="185"/>
      <c r="M3998" s="186"/>
      <c r="N3998" s="61" t="s">
        <v>410</v>
      </c>
      <c r="P3998" s="175" t="s">
        <v>5620</v>
      </c>
    </row>
    <row r="3999" spans="1:16" s="61" customFormat="1" ht="17.25">
      <c r="A3999" s="183" t="s">
        <v>8290</v>
      </c>
      <c r="B3999" s="183" t="s">
        <v>8291</v>
      </c>
      <c r="C3999" s="183" t="s">
        <v>5620</v>
      </c>
      <c r="D3999" s="183" t="s">
        <v>5621</v>
      </c>
      <c r="E3999" s="184"/>
      <c r="F3999" s="184"/>
      <c r="G3999" s="185"/>
      <c r="H3999" s="185"/>
      <c r="I3999" s="184"/>
      <c r="J3999" s="184"/>
      <c r="K3999" s="185" t="s">
        <v>410</v>
      </c>
      <c r="L3999" s="185"/>
      <c r="M3999" s="186"/>
      <c r="N3999" s="61" t="s">
        <v>410</v>
      </c>
      <c r="P3999" s="175" t="s">
        <v>5620</v>
      </c>
    </row>
    <row r="4000" spans="1:16" s="61" customFormat="1" ht="17.25">
      <c r="A4000" s="183" t="s">
        <v>8292</v>
      </c>
      <c r="B4000" s="183" t="s">
        <v>8293</v>
      </c>
      <c r="C4000" s="183" t="s">
        <v>1223</v>
      </c>
      <c r="D4000" s="183" t="s">
        <v>1224</v>
      </c>
      <c r="E4000" s="184">
        <v>110</v>
      </c>
      <c r="F4000" s="184">
        <v>100</v>
      </c>
      <c r="G4000" s="185" t="s">
        <v>137</v>
      </c>
      <c r="H4000" s="185"/>
      <c r="I4000" s="184">
        <v>41.9</v>
      </c>
      <c r="J4000" s="184">
        <v>141.9</v>
      </c>
      <c r="K4000" s="185">
        <v>50</v>
      </c>
      <c r="L4000" s="185"/>
      <c r="M4000" s="186"/>
      <c r="N4000" s="61" t="s">
        <v>51</v>
      </c>
      <c r="P4000" s="175" t="s">
        <v>1223</v>
      </c>
    </row>
    <row r="4001" spans="1:16" s="61" customFormat="1" ht="17.25">
      <c r="A4001" s="183" t="s">
        <v>8294</v>
      </c>
      <c r="B4001" s="183" t="s">
        <v>8295</v>
      </c>
      <c r="C4001" s="183" t="s">
        <v>706</v>
      </c>
      <c r="D4001" s="183" t="s">
        <v>707</v>
      </c>
      <c r="E4001" s="184"/>
      <c r="F4001" s="184"/>
      <c r="G4001" s="185"/>
      <c r="H4001" s="185"/>
      <c r="I4001" s="184"/>
      <c r="J4001" s="184"/>
      <c r="K4001" s="185" t="s">
        <v>410</v>
      </c>
      <c r="L4001" s="185"/>
      <c r="M4001" s="186"/>
      <c r="N4001" s="61" t="s">
        <v>410</v>
      </c>
      <c r="P4001" s="175" t="s">
        <v>706</v>
      </c>
    </row>
    <row r="4002" spans="1:16" s="61" customFormat="1" ht="17.25">
      <c r="A4002" s="183" t="s">
        <v>8296</v>
      </c>
      <c r="B4002" s="183" t="s">
        <v>8297</v>
      </c>
      <c r="C4002" s="183" t="s">
        <v>706</v>
      </c>
      <c r="D4002" s="183" t="s">
        <v>707</v>
      </c>
      <c r="E4002" s="184"/>
      <c r="F4002" s="184"/>
      <c r="G4002" s="185"/>
      <c r="H4002" s="185"/>
      <c r="I4002" s="184"/>
      <c r="J4002" s="184"/>
      <c r="K4002" s="185" t="s">
        <v>410</v>
      </c>
      <c r="L4002" s="185"/>
      <c r="M4002" s="186"/>
      <c r="N4002" s="61" t="s">
        <v>410</v>
      </c>
      <c r="P4002" s="175" t="s">
        <v>706</v>
      </c>
    </row>
    <row r="4003" spans="1:16" s="61" customFormat="1" ht="17.25">
      <c r="A4003" s="183" t="s">
        <v>8298</v>
      </c>
      <c r="B4003" s="183" t="s">
        <v>8299</v>
      </c>
      <c r="C4003" s="183" t="s">
        <v>706</v>
      </c>
      <c r="D4003" s="183" t="s">
        <v>707</v>
      </c>
      <c r="E4003" s="184"/>
      <c r="F4003" s="184"/>
      <c r="G4003" s="185"/>
      <c r="H4003" s="185"/>
      <c r="I4003" s="184"/>
      <c r="J4003" s="184"/>
      <c r="K4003" s="183" t="s">
        <v>410</v>
      </c>
      <c r="L4003" s="183"/>
      <c r="M4003" s="186"/>
      <c r="N4003" s="61" t="s">
        <v>410</v>
      </c>
      <c r="P4003" s="175" t="s">
        <v>706</v>
      </c>
    </row>
    <row r="4004" spans="1:16" s="61" customFormat="1" ht="17.25">
      <c r="A4004" s="183" t="s">
        <v>8300</v>
      </c>
      <c r="B4004" s="183" t="s">
        <v>8301</v>
      </c>
      <c r="C4004" s="183" t="s">
        <v>706</v>
      </c>
      <c r="D4004" s="183" t="s">
        <v>707</v>
      </c>
      <c r="E4004" s="184"/>
      <c r="F4004" s="184"/>
      <c r="G4004" s="185"/>
      <c r="H4004" s="185"/>
      <c r="I4004" s="184"/>
      <c r="J4004" s="184"/>
      <c r="K4004" s="183" t="s">
        <v>410</v>
      </c>
      <c r="L4004" s="183"/>
      <c r="M4004" s="186"/>
      <c r="N4004" s="61" t="s">
        <v>410</v>
      </c>
      <c r="P4004" s="175" t="s">
        <v>706</v>
      </c>
    </row>
    <row r="4005" spans="1:16" s="61" customFormat="1" ht="17.25">
      <c r="A4005" s="183" t="s">
        <v>8302</v>
      </c>
      <c r="B4005" s="183" t="s">
        <v>8303</v>
      </c>
      <c r="C4005" s="183" t="s">
        <v>5620</v>
      </c>
      <c r="D4005" s="183" t="s">
        <v>5621</v>
      </c>
      <c r="E4005" s="184"/>
      <c r="F4005" s="184"/>
      <c r="G4005" s="185"/>
      <c r="H4005" s="185"/>
      <c r="I4005" s="184"/>
      <c r="J4005" s="184"/>
      <c r="K4005" s="183" t="s">
        <v>410</v>
      </c>
      <c r="L4005" s="183"/>
      <c r="M4005" s="186"/>
      <c r="N4005" s="61" t="s">
        <v>410</v>
      </c>
      <c r="P4005" s="175" t="s">
        <v>5620</v>
      </c>
    </row>
    <row r="4006" spans="1:16" s="61" customFormat="1" ht="17.25">
      <c r="A4006" s="183" t="s">
        <v>8304</v>
      </c>
      <c r="B4006" s="183" t="s">
        <v>8305</v>
      </c>
      <c r="C4006" s="183" t="s">
        <v>5620</v>
      </c>
      <c r="D4006" s="183" t="s">
        <v>5621</v>
      </c>
      <c r="E4006" s="184"/>
      <c r="F4006" s="184"/>
      <c r="G4006" s="185"/>
      <c r="H4006" s="185"/>
      <c r="I4006" s="184"/>
      <c r="J4006" s="184"/>
      <c r="K4006" s="185" t="s">
        <v>410</v>
      </c>
      <c r="L4006" s="185"/>
      <c r="M4006" s="186"/>
      <c r="N4006" s="61" t="s">
        <v>410</v>
      </c>
      <c r="P4006" s="175" t="s">
        <v>5620</v>
      </c>
    </row>
    <row r="4007" spans="1:16" s="61" customFormat="1" ht="17.25">
      <c r="A4007" s="183" t="s">
        <v>8306</v>
      </c>
      <c r="B4007" s="183" t="s">
        <v>8307</v>
      </c>
      <c r="C4007" s="183" t="s">
        <v>625</v>
      </c>
      <c r="D4007" s="183" t="s">
        <v>626</v>
      </c>
      <c r="E4007" s="184">
        <v>290</v>
      </c>
      <c r="F4007" s="184">
        <v>290</v>
      </c>
      <c r="G4007" s="185"/>
      <c r="H4007" s="185"/>
      <c r="I4007" s="184">
        <v>244.2</v>
      </c>
      <c r="J4007" s="184">
        <v>534.2</v>
      </c>
      <c r="K4007" s="185">
        <v>40</v>
      </c>
      <c r="L4007" s="185"/>
      <c r="M4007" s="186"/>
      <c r="N4007" s="61" t="s">
        <v>51</v>
      </c>
      <c r="P4007" s="175" t="s">
        <v>625</v>
      </c>
    </row>
    <row r="4008" spans="1:16" s="61" customFormat="1" ht="17.25">
      <c r="A4008" s="183" t="s">
        <v>8308</v>
      </c>
      <c r="B4008" s="183" t="s">
        <v>8309</v>
      </c>
      <c r="C4008" s="183" t="s">
        <v>625</v>
      </c>
      <c r="D4008" s="183" t="s">
        <v>626</v>
      </c>
      <c r="E4008" s="184"/>
      <c r="F4008" s="184"/>
      <c r="G4008" s="185"/>
      <c r="H4008" s="185"/>
      <c r="I4008" s="184"/>
      <c r="J4008" s="184"/>
      <c r="K4008" s="185" t="s">
        <v>410</v>
      </c>
      <c r="L4008" s="185"/>
      <c r="M4008" s="186"/>
      <c r="N4008" s="61" t="s">
        <v>410</v>
      </c>
      <c r="P4008" s="175" t="s">
        <v>625</v>
      </c>
    </row>
    <row r="4009" spans="1:16" s="61" customFormat="1" ht="138">
      <c r="A4009" s="183" t="s">
        <v>8310</v>
      </c>
      <c r="B4009" s="190" t="s">
        <v>8311</v>
      </c>
      <c r="C4009" s="183" t="s">
        <v>625</v>
      </c>
      <c r="D4009" s="183" t="s">
        <v>626</v>
      </c>
      <c r="E4009" s="184"/>
      <c r="F4009" s="184"/>
      <c r="G4009" s="185"/>
      <c r="H4009" s="185"/>
      <c r="I4009" s="184"/>
      <c r="J4009" s="184"/>
      <c r="K4009" s="185" t="s">
        <v>410</v>
      </c>
      <c r="L4009" s="185"/>
      <c r="M4009" s="186"/>
      <c r="N4009" s="61" t="s">
        <v>410</v>
      </c>
      <c r="P4009" s="175" t="s">
        <v>625</v>
      </c>
    </row>
    <row r="4010" spans="1:16" s="61" customFormat="1" ht="17.25">
      <c r="A4010" s="183" t="s">
        <v>8312</v>
      </c>
      <c r="B4010" s="183" t="s">
        <v>8313</v>
      </c>
      <c r="C4010" s="183" t="s">
        <v>625</v>
      </c>
      <c r="D4010" s="183" t="s">
        <v>626</v>
      </c>
      <c r="E4010" s="184"/>
      <c r="F4010" s="184"/>
      <c r="G4010" s="185"/>
      <c r="H4010" s="185"/>
      <c r="I4010" s="184"/>
      <c r="J4010" s="184"/>
      <c r="K4010" s="185" t="s">
        <v>410</v>
      </c>
      <c r="L4010" s="185"/>
      <c r="M4010" s="186"/>
      <c r="N4010" s="61" t="s">
        <v>410</v>
      </c>
      <c r="P4010" s="175" t="s">
        <v>625</v>
      </c>
    </row>
    <row r="4011" spans="1:16" s="61" customFormat="1" ht="17.25">
      <c r="A4011" s="183" t="s">
        <v>8314</v>
      </c>
      <c r="B4011" s="183" t="s">
        <v>8315</v>
      </c>
      <c r="C4011" s="183" t="s">
        <v>625</v>
      </c>
      <c r="D4011" s="183" t="s">
        <v>626</v>
      </c>
      <c r="E4011" s="184"/>
      <c r="F4011" s="184"/>
      <c r="G4011" s="185"/>
      <c r="H4011" s="185"/>
      <c r="I4011" s="184"/>
      <c r="J4011" s="184"/>
      <c r="K4011" s="185" t="s">
        <v>410</v>
      </c>
      <c r="L4011" s="185"/>
      <c r="M4011" s="186"/>
      <c r="N4011" s="61" t="s">
        <v>410</v>
      </c>
      <c r="P4011" s="175" t="s">
        <v>625</v>
      </c>
    </row>
    <row r="4012" spans="1:16" s="61" customFormat="1" ht="17.25">
      <c r="A4012" s="183" t="s">
        <v>8316</v>
      </c>
      <c r="B4012" s="183" t="s">
        <v>8317</v>
      </c>
      <c r="C4012" s="183" t="s">
        <v>625</v>
      </c>
      <c r="D4012" s="183" t="s">
        <v>626</v>
      </c>
      <c r="E4012" s="184">
        <v>310</v>
      </c>
      <c r="F4012" s="184">
        <v>290</v>
      </c>
      <c r="G4012" s="185" t="s">
        <v>126</v>
      </c>
      <c r="H4012" s="185"/>
      <c r="I4012" s="184">
        <v>99.98</v>
      </c>
      <c r="J4012" s="184">
        <v>389.98</v>
      </c>
      <c r="K4012" s="185">
        <v>92</v>
      </c>
      <c r="L4012" s="185"/>
      <c r="M4012" s="186"/>
      <c r="N4012" s="61" t="s">
        <v>51</v>
      </c>
      <c r="P4012" s="175" t="s">
        <v>625</v>
      </c>
    </row>
    <row r="4013" spans="1:16" s="61" customFormat="1" ht="17.25">
      <c r="A4013" s="183" t="s">
        <v>8318</v>
      </c>
      <c r="B4013" s="183" t="s">
        <v>8319</v>
      </c>
      <c r="C4013" s="183" t="s">
        <v>625</v>
      </c>
      <c r="D4013" s="183" t="s">
        <v>626</v>
      </c>
      <c r="E4013" s="184"/>
      <c r="F4013" s="184"/>
      <c r="G4013" s="185"/>
      <c r="H4013" s="185"/>
      <c r="I4013" s="184"/>
      <c r="J4013" s="184"/>
      <c r="K4013" s="185" t="s">
        <v>410</v>
      </c>
      <c r="L4013" s="185"/>
      <c r="M4013" s="186"/>
      <c r="N4013" s="61" t="s">
        <v>410</v>
      </c>
      <c r="P4013" s="175" t="s">
        <v>625</v>
      </c>
    </row>
    <row r="4014" spans="1:16" s="61" customFormat="1" ht="17.25">
      <c r="A4014" s="183" t="s">
        <v>8320</v>
      </c>
      <c r="B4014" s="183" t="s">
        <v>8321</v>
      </c>
      <c r="C4014" s="183" t="s">
        <v>625</v>
      </c>
      <c r="D4014" s="183" t="s">
        <v>626</v>
      </c>
      <c r="E4014" s="184"/>
      <c r="F4014" s="184"/>
      <c r="G4014" s="185"/>
      <c r="H4014" s="185"/>
      <c r="I4014" s="184"/>
      <c r="J4014" s="184"/>
      <c r="K4014" s="185" t="s">
        <v>410</v>
      </c>
      <c r="L4014" s="185"/>
      <c r="M4014" s="186"/>
      <c r="N4014" s="61" t="s">
        <v>410</v>
      </c>
      <c r="P4014" s="175" t="s">
        <v>625</v>
      </c>
    </row>
    <row r="4015" spans="1:16" s="61" customFormat="1" ht="17.25">
      <c r="A4015" s="183" t="s">
        <v>8322</v>
      </c>
      <c r="B4015" s="183" t="s">
        <v>8323</v>
      </c>
      <c r="C4015" s="183" t="s">
        <v>625</v>
      </c>
      <c r="D4015" s="183" t="s">
        <v>626</v>
      </c>
      <c r="E4015" s="184"/>
      <c r="F4015" s="184"/>
      <c r="G4015" s="185"/>
      <c r="H4015" s="185"/>
      <c r="I4015" s="184"/>
      <c r="J4015" s="184"/>
      <c r="K4015" s="185" t="s">
        <v>410</v>
      </c>
      <c r="L4015" s="185"/>
      <c r="M4015" s="186"/>
      <c r="N4015" s="61" t="s">
        <v>410</v>
      </c>
      <c r="P4015" s="175" t="s">
        <v>625</v>
      </c>
    </row>
    <row r="4016" spans="1:16" s="61" customFormat="1" ht="17.25">
      <c r="A4016" s="183" t="s">
        <v>8324</v>
      </c>
      <c r="B4016" s="183" t="s">
        <v>8325</v>
      </c>
      <c r="C4016" s="183" t="s">
        <v>625</v>
      </c>
      <c r="D4016" s="183" t="s">
        <v>626</v>
      </c>
      <c r="E4016" s="184">
        <v>180</v>
      </c>
      <c r="F4016" s="184">
        <v>180</v>
      </c>
      <c r="G4016" s="185"/>
      <c r="H4016" s="185"/>
      <c r="I4016" s="184">
        <v>89.27</v>
      </c>
      <c r="J4016" s="184">
        <v>269.27</v>
      </c>
      <c r="K4016" s="185">
        <v>0</v>
      </c>
      <c r="L4016" s="185"/>
      <c r="M4016" s="186"/>
      <c r="N4016" s="61" t="s">
        <v>51</v>
      </c>
      <c r="P4016" s="175" t="s">
        <v>625</v>
      </c>
    </row>
    <row r="4017" spans="1:16" s="61" customFormat="1" ht="17.25">
      <c r="A4017" s="183" t="s">
        <v>8326</v>
      </c>
      <c r="B4017" s="183" t="s">
        <v>8327</v>
      </c>
      <c r="C4017" s="183" t="s">
        <v>625</v>
      </c>
      <c r="D4017" s="183" t="s">
        <v>626</v>
      </c>
      <c r="E4017" s="184"/>
      <c r="F4017" s="184"/>
      <c r="G4017" s="185"/>
      <c r="H4017" s="185"/>
      <c r="I4017" s="184"/>
      <c r="J4017" s="184"/>
      <c r="K4017" s="185" t="s">
        <v>410</v>
      </c>
      <c r="L4017" s="185"/>
      <c r="M4017" s="186"/>
      <c r="N4017" s="61" t="s">
        <v>410</v>
      </c>
      <c r="P4017" s="175" t="s">
        <v>625</v>
      </c>
    </row>
    <row r="4018" spans="1:16" s="61" customFormat="1" ht="17.25">
      <c r="A4018" s="183" t="s">
        <v>8328</v>
      </c>
      <c r="B4018" s="183" t="s">
        <v>8329</v>
      </c>
      <c r="C4018" s="183" t="s">
        <v>625</v>
      </c>
      <c r="D4018" s="183" t="s">
        <v>626</v>
      </c>
      <c r="E4018" s="184"/>
      <c r="F4018" s="184"/>
      <c r="G4018" s="185"/>
      <c r="H4018" s="185"/>
      <c r="I4018" s="184"/>
      <c r="J4018" s="184"/>
      <c r="K4018" s="185" t="s">
        <v>410</v>
      </c>
      <c r="L4018" s="185"/>
      <c r="M4018" s="186"/>
      <c r="N4018" s="61" t="s">
        <v>410</v>
      </c>
      <c r="P4018" s="175" t="s">
        <v>625</v>
      </c>
    </row>
    <row r="4019" spans="1:16" s="61" customFormat="1" ht="17.25">
      <c r="A4019" s="183" t="s">
        <v>8330</v>
      </c>
      <c r="B4019" s="183" t="s">
        <v>8331</v>
      </c>
      <c r="C4019" s="183" t="s">
        <v>625</v>
      </c>
      <c r="D4019" s="183" t="s">
        <v>626</v>
      </c>
      <c r="E4019" s="184">
        <v>358</v>
      </c>
      <c r="F4019" s="184">
        <v>358</v>
      </c>
      <c r="G4019" s="185"/>
      <c r="H4019" s="185"/>
      <c r="I4019" s="184">
        <v>149.62</v>
      </c>
      <c r="J4019" s="184">
        <v>507.62</v>
      </c>
      <c r="K4019" s="185">
        <v>34</v>
      </c>
      <c r="L4019" s="185" t="s">
        <v>57</v>
      </c>
      <c r="M4019" s="186" t="s">
        <v>1105</v>
      </c>
      <c r="N4019" s="61" t="s">
        <v>51</v>
      </c>
      <c r="P4019" s="175" t="s">
        <v>625</v>
      </c>
    </row>
    <row r="4020" spans="1:16" s="61" customFormat="1" ht="17.25">
      <c r="A4020" s="183" t="s">
        <v>8332</v>
      </c>
      <c r="B4020" s="183" t="s">
        <v>8333</v>
      </c>
      <c r="C4020" s="183" t="s">
        <v>625</v>
      </c>
      <c r="D4020" s="183" t="s">
        <v>626</v>
      </c>
      <c r="E4020" s="184">
        <v>355</v>
      </c>
      <c r="F4020" s="184">
        <v>339</v>
      </c>
      <c r="G4020" s="185" t="s">
        <v>616</v>
      </c>
      <c r="H4020" s="185"/>
      <c r="I4020" s="184">
        <v>105.4</v>
      </c>
      <c r="J4020" s="184">
        <v>444.4</v>
      </c>
      <c r="K4020" s="185">
        <v>219</v>
      </c>
      <c r="L4020" s="185"/>
      <c r="M4020" s="186"/>
      <c r="N4020" s="61" t="s">
        <v>51</v>
      </c>
      <c r="P4020" s="175" t="s">
        <v>625</v>
      </c>
    </row>
    <row r="4021" spans="1:16" s="61" customFormat="1" ht="17.25">
      <c r="A4021" s="183" t="s">
        <v>8334</v>
      </c>
      <c r="B4021" s="183" t="s">
        <v>8335</v>
      </c>
      <c r="C4021" s="183" t="s">
        <v>625</v>
      </c>
      <c r="D4021" s="183" t="s">
        <v>626</v>
      </c>
      <c r="E4021" s="184">
        <v>358</v>
      </c>
      <c r="F4021" s="184">
        <v>358</v>
      </c>
      <c r="G4021" s="185"/>
      <c r="H4021" s="185"/>
      <c r="I4021" s="184">
        <v>149.62</v>
      </c>
      <c r="J4021" s="184">
        <v>507.62</v>
      </c>
      <c r="K4021" s="185">
        <v>61</v>
      </c>
      <c r="L4021" s="185" t="s">
        <v>57</v>
      </c>
      <c r="M4021" s="186" t="s">
        <v>1105</v>
      </c>
      <c r="N4021" s="61" t="s">
        <v>51</v>
      </c>
      <c r="P4021" s="175" t="s">
        <v>625</v>
      </c>
    </row>
    <row r="4022" spans="1:16" s="61" customFormat="1" ht="17.25">
      <c r="A4022" s="183" t="s">
        <v>8336</v>
      </c>
      <c r="B4022" s="183" t="s">
        <v>8337</v>
      </c>
      <c r="C4022" s="183" t="s">
        <v>625</v>
      </c>
      <c r="D4022" s="183" t="s">
        <v>626</v>
      </c>
      <c r="E4022" s="184">
        <v>358</v>
      </c>
      <c r="F4022" s="184">
        <v>358</v>
      </c>
      <c r="G4022" s="185"/>
      <c r="H4022" s="185"/>
      <c r="I4022" s="184">
        <v>149.62</v>
      </c>
      <c r="J4022" s="184">
        <v>507.62</v>
      </c>
      <c r="K4022" s="185">
        <v>84</v>
      </c>
      <c r="L4022" s="185" t="s">
        <v>57</v>
      </c>
      <c r="M4022" s="186" t="s">
        <v>1105</v>
      </c>
      <c r="N4022" s="61" t="s">
        <v>51</v>
      </c>
      <c r="P4022" s="175" t="s">
        <v>625</v>
      </c>
    </row>
    <row r="4023" spans="1:16" s="61" customFormat="1" ht="17.25">
      <c r="A4023" s="183" t="s">
        <v>8338</v>
      </c>
      <c r="B4023" s="183" t="s">
        <v>8339</v>
      </c>
      <c r="C4023" s="183" t="s">
        <v>625</v>
      </c>
      <c r="D4023" s="183" t="s">
        <v>626</v>
      </c>
      <c r="E4023" s="184">
        <v>355</v>
      </c>
      <c r="F4023" s="184">
        <v>339</v>
      </c>
      <c r="G4023" s="188" t="s">
        <v>616</v>
      </c>
      <c r="H4023" s="183"/>
      <c r="I4023" s="184">
        <v>105.4</v>
      </c>
      <c r="J4023" s="184">
        <v>444.4</v>
      </c>
      <c r="K4023" s="185">
        <v>43</v>
      </c>
      <c r="L4023" s="185"/>
      <c r="M4023" s="186"/>
      <c r="N4023" s="61" t="s">
        <v>51</v>
      </c>
      <c r="P4023" s="175" t="s">
        <v>625</v>
      </c>
    </row>
    <row r="4024" spans="1:16" s="61" customFormat="1" ht="17.25">
      <c r="A4024" s="183" t="s">
        <v>8340</v>
      </c>
      <c r="B4024" s="183" t="s">
        <v>8341</v>
      </c>
      <c r="C4024" s="183" t="s">
        <v>625</v>
      </c>
      <c r="D4024" s="183" t="s">
        <v>626</v>
      </c>
      <c r="E4024" s="184">
        <v>310</v>
      </c>
      <c r="F4024" s="184">
        <v>290</v>
      </c>
      <c r="G4024" s="188" t="s">
        <v>126</v>
      </c>
      <c r="H4024" s="183"/>
      <c r="I4024" s="184">
        <v>99.98</v>
      </c>
      <c r="J4024" s="184">
        <v>389.98</v>
      </c>
      <c r="K4024" s="185">
        <v>106</v>
      </c>
      <c r="L4024" s="185"/>
      <c r="M4024" s="186"/>
      <c r="N4024" s="61" t="s">
        <v>51</v>
      </c>
      <c r="P4024" s="175" t="s">
        <v>625</v>
      </c>
    </row>
    <row r="4025" spans="1:16" s="61" customFormat="1" ht="17.25">
      <c r="A4025" s="183" t="s">
        <v>8342</v>
      </c>
      <c r="B4025" s="183" t="s">
        <v>8343</v>
      </c>
      <c r="C4025" s="183" t="s">
        <v>8344</v>
      </c>
      <c r="D4025" s="183" t="s">
        <v>8345</v>
      </c>
      <c r="E4025" s="184"/>
      <c r="F4025" s="184"/>
      <c r="G4025" s="188"/>
      <c r="H4025" s="183"/>
      <c r="I4025" s="184"/>
      <c r="J4025" s="184"/>
      <c r="K4025" s="185" t="s">
        <v>410</v>
      </c>
      <c r="L4025" s="185"/>
      <c r="M4025" s="186"/>
      <c r="N4025" s="61" t="s">
        <v>410</v>
      </c>
      <c r="P4025" s="175" t="s">
        <v>8344</v>
      </c>
    </row>
    <row r="4026" spans="1:16" s="61" customFormat="1" ht="17.25">
      <c r="A4026" s="183" t="s">
        <v>8346</v>
      </c>
      <c r="B4026" s="183" t="s">
        <v>8347</v>
      </c>
      <c r="C4026" s="183" t="s">
        <v>8344</v>
      </c>
      <c r="D4026" s="183" t="s">
        <v>8345</v>
      </c>
      <c r="E4026" s="184"/>
      <c r="F4026" s="184"/>
      <c r="G4026" s="188"/>
      <c r="H4026" s="183"/>
      <c r="I4026" s="184"/>
      <c r="J4026" s="184"/>
      <c r="K4026" s="185" t="s">
        <v>410</v>
      </c>
      <c r="L4026" s="185"/>
      <c r="M4026" s="186"/>
      <c r="N4026" s="61" t="s">
        <v>410</v>
      </c>
      <c r="P4026" s="175" t="s">
        <v>8344</v>
      </c>
    </row>
    <row r="4027" spans="1:16" s="61" customFormat="1" ht="17.25">
      <c r="A4027" s="183" t="s">
        <v>8348</v>
      </c>
      <c r="B4027" s="183" t="s">
        <v>8349</v>
      </c>
      <c r="C4027" s="183" t="s">
        <v>8344</v>
      </c>
      <c r="D4027" s="183" t="s">
        <v>8345</v>
      </c>
      <c r="E4027" s="184"/>
      <c r="F4027" s="184"/>
      <c r="G4027" s="188"/>
      <c r="H4027" s="183"/>
      <c r="I4027" s="184"/>
      <c r="J4027" s="184"/>
      <c r="K4027" s="185" t="s">
        <v>410</v>
      </c>
      <c r="L4027" s="185"/>
      <c r="M4027" s="186"/>
      <c r="N4027" s="61" t="s">
        <v>410</v>
      </c>
      <c r="P4027" s="175" t="s">
        <v>8344</v>
      </c>
    </row>
    <row r="4028" spans="1:16" s="61" customFormat="1" ht="17.25">
      <c r="A4028" s="183" t="s">
        <v>8350</v>
      </c>
      <c r="B4028" s="183" t="s">
        <v>8351</v>
      </c>
      <c r="C4028" s="183" t="s">
        <v>8352</v>
      </c>
      <c r="D4028" s="183" t="s">
        <v>8353</v>
      </c>
      <c r="E4028" s="184">
        <v>80</v>
      </c>
      <c r="F4028" s="184">
        <v>80</v>
      </c>
      <c r="G4028" s="185"/>
      <c r="H4028" s="185"/>
      <c r="I4028" s="184">
        <v>38.41</v>
      </c>
      <c r="J4028" s="184">
        <v>118.41</v>
      </c>
      <c r="K4028" s="185">
        <v>0</v>
      </c>
      <c r="L4028" s="185"/>
      <c r="M4028" s="186"/>
      <c r="N4028" s="61" t="s">
        <v>51</v>
      </c>
      <c r="P4028" s="175" t="s">
        <v>8352</v>
      </c>
    </row>
    <row r="4029" spans="1:16" s="61" customFormat="1" ht="17.25">
      <c r="A4029" s="183" t="s">
        <v>8354</v>
      </c>
      <c r="B4029" s="183" t="s">
        <v>8355</v>
      </c>
      <c r="C4029" s="183" t="s">
        <v>5620</v>
      </c>
      <c r="D4029" s="183" t="s">
        <v>5621</v>
      </c>
      <c r="E4029" s="184"/>
      <c r="F4029" s="184"/>
      <c r="G4029" s="185"/>
      <c r="H4029" s="185"/>
      <c r="I4029" s="184"/>
      <c r="J4029" s="184"/>
      <c r="K4029" s="185" t="s">
        <v>410</v>
      </c>
      <c r="L4029" s="185"/>
      <c r="M4029" s="186"/>
      <c r="N4029" s="61" t="s">
        <v>410</v>
      </c>
      <c r="P4029" s="175" t="s">
        <v>5620</v>
      </c>
    </row>
    <row r="4030" spans="1:16" s="61" customFormat="1" ht="17.25">
      <c r="A4030" s="183" t="s">
        <v>8356</v>
      </c>
      <c r="B4030" s="183" t="s">
        <v>8357</v>
      </c>
      <c r="C4030" s="183" t="s">
        <v>5620</v>
      </c>
      <c r="D4030" s="183" t="s">
        <v>5621</v>
      </c>
      <c r="E4030" s="184"/>
      <c r="F4030" s="184"/>
      <c r="G4030" s="185"/>
      <c r="H4030" s="185"/>
      <c r="I4030" s="184"/>
      <c r="J4030" s="184"/>
      <c r="K4030" s="185" t="s">
        <v>410</v>
      </c>
      <c r="L4030" s="185"/>
      <c r="M4030" s="186"/>
      <c r="N4030" s="61" t="s">
        <v>410</v>
      </c>
      <c r="P4030" s="175" t="s">
        <v>5620</v>
      </c>
    </row>
    <row r="4031" spans="1:16" s="61" customFormat="1" ht="409.5">
      <c r="A4031" s="183" t="s">
        <v>8358</v>
      </c>
      <c r="B4031" s="190" t="s">
        <v>8359</v>
      </c>
      <c r="C4031" s="183" t="s">
        <v>5620</v>
      </c>
      <c r="D4031" s="183" t="s">
        <v>5621</v>
      </c>
      <c r="E4031" s="184"/>
      <c r="F4031" s="184"/>
      <c r="G4031" s="185"/>
      <c r="H4031" s="185"/>
      <c r="I4031" s="184"/>
      <c r="J4031" s="184"/>
      <c r="K4031" s="185" t="s">
        <v>410</v>
      </c>
      <c r="L4031" s="185"/>
      <c r="M4031" s="186"/>
      <c r="N4031" s="61" t="s">
        <v>410</v>
      </c>
      <c r="P4031" s="175" t="s">
        <v>5620</v>
      </c>
    </row>
    <row r="4032" spans="1:16" s="61" customFormat="1" ht="17.25">
      <c r="A4032" s="183" t="s">
        <v>8360</v>
      </c>
      <c r="B4032" s="183" t="s">
        <v>8361</v>
      </c>
      <c r="C4032" s="183" t="s">
        <v>5620</v>
      </c>
      <c r="D4032" s="183" t="s">
        <v>5621</v>
      </c>
      <c r="E4032" s="184"/>
      <c r="F4032" s="184"/>
      <c r="G4032" s="185"/>
      <c r="H4032" s="185"/>
      <c r="I4032" s="184"/>
      <c r="J4032" s="184"/>
      <c r="K4032" s="185" t="s">
        <v>410</v>
      </c>
      <c r="L4032" s="185"/>
      <c r="M4032" s="186"/>
      <c r="N4032" s="61" t="s">
        <v>410</v>
      </c>
      <c r="P4032" s="175" t="s">
        <v>5620</v>
      </c>
    </row>
    <row r="4033" spans="1:16" s="61" customFormat="1" ht="17.25">
      <c r="A4033" s="183" t="s">
        <v>8362</v>
      </c>
      <c r="B4033" s="183" t="s">
        <v>8363</v>
      </c>
      <c r="C4033" s="183" t="s">
        <v>5620</v>
      </c>
      <c r="D4033" s="183" t="s">
        <v>5621</v>
      </c>
      <c r="E4033" s="184"/>
      <c r="F4033" s="184"/>
      <c r="G4033" s="185"/>
      <c r="H4033" s="185"/>
      <c r="I4033" s="184"/>
      <c r="J4033" s="184"/>
      <c r="K4033" s="185" t="s">
        <v>410</v>
      </c>
      <c r="L4033" s="185"/>
      <c r="M4033" s="186"/>
      <c r="N4033" s="61" t="s">
        <v>410</v>
      </c>
      <c r="P4033" s="175" t="s">
        <v>5620</v>
      </c>
    </row>
    <row r="4034" spans="1:16" s="61" customFormat="1" ht="17.25">
      <c r="A4034" s="183" t="s">
        <v>8364</v>
      </c>
      <c r="B4034" s="183" t="s">
        <v>8365</v>
      </c>
      <c r="C4034" s="183" t="s">
        <v>5620</v>
      </c>
      <c r="D4034" s="183" t="s">
        <v>5621</v>
      </c>
      <c r="E4034" s="184"/>
      <c r="F4034" s="184"/>
      <c r="G4034" s="185"/>
      <c r="H4034" s="185"/>
      <c r="I4034" s="184"/>
      <c r="J4034" s="184"/>
      <c r="K4034" s="185" t="s">
        <v>410</v>
      </c>
      <c r="L4034" s="185"/>
      <c r="M4034" s="186"/>
      <c r="N4034" s="61" t="s">
        <v>410</v>
      </c>
      <c r="P4034" s="175" t="s">
        <v>5620</v>
      </c>
    </row>
    <row r="4035" spans="1:16" s="61" customFormat="1" ht="17.25">
      <c r="A4035" s="183" t="s">
        <v>8366</v>
      </c>
      <c r="B4035" s="183" t="s">
        <v>8367</v>
      </c>
      <c r="C4035" s="183" t="s">
        <v>5620</v>
      </c>
      <c r="D4035" s="183" t="s">
        <v>5621</v>
      </c>
      <c r="E4035" s="184"/>
      <c r="F4035" s="184"/>
      <c r="G4035" s="185"/>
      <c r="H4035" s="185"/>
      <c r="I4035" s="184"/>
      <c r="J4035" s="184"/>
      <c r="K4035" s="185" t="s">
        <v>410</v>
      </c>
      <c r="L4035" s="185"/>
      <c r="M4035" s="186"/>
      <c r="N4035" s="61" t="s">
        <v>410</v>
      </c>
      <c r="P4035" s="175" t="s">
        <v>5620</v>
      </c>
    </row>
    <row r="4036" spans="1:16" s="61" customFormat="1" ht="17.25">
      <c r="A4036" s="183" t="s">
        <v>8368</v>
      </c>
      <c r="B4036" s="183" t="s">
        <v>8369</v>
      </c>
      <c r="C4036" s="183" t="s">
        <v>5620</v>
      </c>
      <c r="D4036" s="183" t="s">
        <v>5621</v>
      </c>
      <c r="E4036" s="184"/>
      <c r="F4036" s="184"/>
      <c r="G4036" s="185"/>
      <c r="H4036" s="185"/>
      <c r="I4036" s="184"/>
      <c r="J4036" s="184"/>
      <c r="K4036" s="185" t="s">
        <v>410</v>
      </c>
      <c r="L4036" s="185"/>
      <c r="M4036" s="186"/>
      <c r="N4036" s="61" t="s">
        <v>410</v>
      </c>
      <c r="P4036" s="175" t="s">
        <v>5620</v>
      </c>
    </row>
    <row r="4037" spans="1:16" s="61" customFormat="1" ht="17.25">
      <c r="A4037" s="183" t="s">
        <v>8370</v>
      </c>
      <c r="B4037" s="183" t="s">
        <v>8371</v>
      </c>
      <c r="C4037" s="183" t="s">
        <v>49</v>
      </c>
      <c r="D4037" s="183" t="s">
        <v>50</v>
      </c>
      <c r="E4037" s="184">
        <v>279</v>
      </c>
      <c r="F4037" s="184">
        <v>279</v>
      </c>
      <c r="G4037" s="185"/>
      <c r="H4037" s="185"/>
      <c r="I4037" s="184">
        <v>89.67</v>
      </c>
      <c r="J4037" s="184">
        <v>368.67</v>
      </c>
      <c r="K4037" s="183">
        <v>13</v>
      </c>
      <c r="L4037" s="183"/>
      <c r="M4037" s="186"/>
      <c r="N4037" s="61" t="s">
        <v>51</v>
      </c>
      <c r="P4037" s="175" t="s">
        <v>49</v>
      </c>
    </row>
    <row r="4038" spans="1:16" s="61" customFormat="1" ht="17.25">
      <c r="A4038" s="183" t="s">
        <v>8372</v>
      </c>
      <c r="B4038" s="183" t="s">
        <v>8373</v>
      </c>
      <c r="C4038" s="183" t="s">
        <v>49</v>
      </c>
      <c r="D4038" s="183" t="s">
        <v>50</v>
      </c>
      <c r="E4038" s="184">
        <v>304</v>
      </c>
      <c r="F4038" s="184">
        <v>304</v>
      </c>
      <c r="G4038" s="185"/>
      <c r="H4038" s="185"/>
      <c r="I4038" s="184">
        <v>143.78</v>
      </c>
      <c r="J4038" s="184">
        <v>447.78</v>
      </c>
      <c r="K4038" s="185">
        <v>145</v>
      </c>
      <c r="L4038" s="185"/>
      <c r="M4038" s="186"/>
      <c r="N4038" s="61" t="s">
        <v>51</v>
      </c>
      <c r="P4038" s="175" t="s">
        <v>49</v>
      </c>
    </row>
    <row r="4039" spans="1:16" s="61" customFormat="1" ht="17.25">
      <c r="A4039" s="183" t="s">
        <v>8374</v>
      </c>
      <c r="B4039" s="183" t="s">
        <v>8375</v>
      </c>
      <c r="C4039" s="183" t="s">
        <v>105</v>
      </c>
      <c r="D4039" s="183" t="s">
        <v>106</v>
      </c>
      <c r="E4039" s="184"/>
      <c r="F4039" s="184"/>
      <c r="G4039" s="185"/>
      <c r="H4039" s="185"/>
      <c r="I4039" s="184"/>
      <c r="J4039" s="184"/>
      <c r="K4039" s="185" t="s">
        <v>410</v>
      </c>
      <c r="L4039" s="185"/>
      <c r="M4039" s="186"/>
      <c r="N4039" s="61" t="s">
        <v>410</v>
      </c>
      <c r="P4039" s="175" t="s">
        <v>105</v>
      </c>
    </row>
    <row r="4040" spans="1:16" s="61" customFormat="1" ht="17.25">
      <c r="A4040" s="183" t="s">
        <v>8376</v>
      </c>
      <c r="B4040" s="183" t="s">
        <v>8377</v>
      </c>
      <c r="C4040" s="183" t="s">
        <v>8378</v>
      </c>
      <c r="D4040" s="183" t="s">
        <v>8378</v>
      </c>
      <c r="E4040" s="184"/>
      <c r="F4040" s="184"/>
      <c r="G4040" s="185"/>
      <c r="H4040" s="185"/>
      <c r="I4040" s="184"/>
      <c r="J4040" s="184"/>
      <c r="K4040" s="185" t="s">
        <v>410</v>
      </c>
      <c r="L4040" s="185"/>
      <c r="M4040" s="186"/>
      <c r="N4040" s="61" t="s">
        <v>410</v>
      </c>
      <c r="P4040" s="175" t="s">
        <v>8378</v>
      </c>
    </row>
    <row r="4041" spans="1:16" s="61" customFormat="1" ht="17.25">
      <c r="A4041" s="183" t="s">
        <v>8379</v>
      </c>
      <c r="B4041" s="183" t="s">
        <v>8380</v>
      </c>
      <c r="C4041" s="183" t="s">
        <v>5713</v>
      </c>
      <c r="D4041" s="183" t="s">
        <v>5714</v>
      </c>
      <c r="E4041" s="184">
        <v>140</v>
      </c>
      <c r="F4041" s="184">
        <v>140</v>
      </c>
      <c r="G4041" s="185"/>
      <c r="H4041" s="185"/>
      <c r="I4041" s="184">
        <v>50.32</v>
      </c>
      <c r="J4041" s="184">
        <v>190.32</v>
      </c>
      <c r="K4041" s="185">
        <v>29</v>
      </c>
      <c r="L4041" s="185"/>
      <c r="M4041" s="186"/>
      <c r="N4041" s="61" t="s">
        <v>51</v>
      </c>
      <c r="P4041" s="175" t="s">
        <v>5713</v>
      </c>
    </row>
    <row r="4042" spans="1:16" s="61" customFormat="1" ht="17.25">
      <c r="A4042" s="183" t="s">
        <v>8381</v>
      </c>
      <c r="B4042" s="183" t="s">
        <v>8382</v>
      </c>
      <c r="C4042" s="183" t="s">
        <v>6177</v>
      </c>
      <c r="D4042" s="183" t="s">
        <v>6178</v>
      </c>
      <c r="E4042" s="184">
        <v>188</v>
      </c>
      <c r="F4042" s="184">
        <v>188</v>
      </c>
      <c r="G4042" s="185"/>
      <c r="H4042" s="185"/>
      <c r="I4042" s="184">
        <v>49.28</v>
      </c>
      <c r="J4042" s="184">
        <v>237.28</v>
      </c>
      <c r="K4042" s="185">
        <v>24</v>
      </c>
      <c r="L4042" s="185" t="s">
        <v>57</v>
      </c>
      <c r="M4042" s="186" t="s">
        <v>666</v>
      </c>
      <c r="N4042" s="61" t="s">
        <v>51</v>
      </c>
      <c r="P4042" s="175" t="s">
        <v>6177</v>
      </c>
    </row>
    <row r="4043" spans="1:16" s="61" customFormat="1" ht="17.25">
      <c r="A4043" s="183" t="s">
        <v>8383</v>
      </c>
      <c r="B4043" s="183" t="s">
        <v>8384</v>
      </c>
      <c r="C4043" s="183" t="s">
        <v>2576</v>
      </c>
      <c r="D4043" s="183" t="s">
        <v>2577</v>
      </c>
      <c r="E4043" s="184">
        <v>90.9</v>
      </c>
      <c r="F4043" s="184">
        <v>90.9</v>
      </c>
      <c r="G4043" s="185"/>
      <c r="H4043" s="185"/>
      <c r="I4043" s="184">
        <v>40.49</v>
      </c>
      <c r="J4043" s="184">
        <v>131.39</v>
      </c>
      <c r="K4043" s="185">
        <v>58</v>
      </c>
      <c r="L4043" s="185" t="s">
        <v>130</v>
      </c>
      <c r="M4043" s="186" t="s">
        <v>332</v>
      </c>
      <c r="N4043" s="61" t="s">
        <v>51</v>
      </c>
      <c r="P4043" s="175" t="s">
        <v>2576</v>
      </c>
    </row>
    <row r="4044" spans="1:16" s="61" customFormat="1" ht="17.25">
      <c r="A4044" s="183" t="s">
        <v>8385</v>
      </c>
      <c r="B4044" s="183" t="s">
        <v>8386</v>
      </c>
      <c r="C4044" s="183" t="s">
        <v>1223</v>
      </c>
      <c r="D4044" s="183" t="s">
        <v>1224</v>
      </c>
      <c r="E4044" s="184"/>
      <c r="F4044" s="184"/>
      <c r="G4044" s="185"/>
      <c r="H4044" s="185"/>
      <c r="I4044" s="184"/>
      <c r="J4044" s="184"/>
      <c r="K4044" s="185" t="s">
        <v>410</v>
      </c>
      <c r="L4044" s="185"/>
      <c r="M4044" s="186"/>
      <c r="N4044" s="61" t="s">
        <v>410</v>
      </c>
      <c r="P4044" s="175" t="s">
        <v>1223</v>
      </c>
    </row>
    <row r="4045" spans="1:16" s="61" customFormat="1" ht="17.25">
      <c r="A4045" s="183" t="s">
        <v>8387</v>
      </c>
      <c r="B4045" s="183" t="s">
        <v>8388</v>
      </c>
      <c r="C4045" s="183" t="s">
        <v>1223</v>
      </c>
      <c r="D4045" s="183" t="s">
        <v>1224</v>
      </c>
      <c r="E4045" s="184"/>
      <c r="F4045" s="184"/>
      <c r="G4045" s="185"/>
      <c r="H4045" s="185"/>
      <c r="I4045" s="184"/>
      <c r="J4045" s="184"/>
      <c r="K4045" s="185" t="s">
        <v>410</v>
      </c>
      <c r="L4045" s="185"/>
      <c r="M4045" s="186"/>
      <c r="N4045" s="61" t="s">
        <v>410</v>
      </c>
      <c r="P4045" s="175" t="s">
        <v>1223</v>
      </c>
    </row>
    <row r="4046" spans="1:16" s="61" customFormat="1" ht="17.25">
      <c r="A4046" s="183" t="s">
        <v>8389</v>
      </c>
      <c r="B4046" s="183" t="s">
        <v>8390</v>
      </c>
      <c r="C4046" s="183" t="s">
        <v>1223</v>
      </c>
      <c r="D4046" s="183" t="s">
        <v>1224</v>
      </c>
      <c r="E4046" s="184"/>
      <c r="F4046" s="184"/>
      <c r="G4046" s="185"/>
      <c r="H4046" s="185"/>
      <c r="I4046" s="184"/>
      <c r="J4046" s="184"/>
      <c r="K4046" s="185" t="s">
        <v>410</v>
      </c>
      <c r="L4046" s="185"/>
      <c r="M4046" s="186"/>
      <c r="N4046" s="61" t="s">
        <v>410</v>
      </c>
      <c r="P4046" s="175" t="s">
        <v>1223</v>
      </c>
    </row>
    <row r="4047" spans="1:16" s="61" customFormat="1" ht="17.25">
      <c r="A4047" s="183" t="s">
        <v>8391</v>
      </c>
      <c r="B4047" s="183" t="s">
        <v>8392</v>
      </c>
      <c r="C4047" s="183" t="s">
        <v>1223</v>
      </c>
      <c r="D4047" s="183" t="s">
        <v>1224</v>
      </c>
      <c r="E4047" s="184"/>
      <c r="F4047" s="184"/>
      <c r="G4047" s="185"/>
      <c r="H4047" s="185"/>
      <c r="I4047" s="184"/>
      <c r="J4047" s="184"/>
      <c r="K4047" s="185" t="s">
        <v>410</v>
      </c>
      <c r="L4047" s="185"/>
      <c r="M4047" s="186"/>
      <c r="N4047" s="61" t="s">
        <v>410</v>
      </c>
      <c r="P4047" s="175" t="s">
        <v>1223</v>
      </c>
    </row>
    <row r="4048" spans="1:16" s="61" customFormat="1" ht="17.25">
      <c r="A4048" s="183" t="s">
        <v>8393</v>
      </c>
      <c r="B4048" s="183" t="s">
        <v>8394</v>
      </c>
      <c r="C4048" s="183" t="s">
        <v>1223</v>
      </c>
      <c r="D4048" s="183" t="s">
        <v>1224</v>
      </c>
      <c r="E4048" s="184"/>
      <c r="F4048" s="184"/>
      <c r="G4048" s="185"/>
      <c r="H4048" s="185"/>
      <c r="I4048" s="184"/>
      <c r="J4048" s="184"/>
      <c r="K4048" s="185" t="s">
        <v>410</v>
      </c>
      <c r="L4048" s="185"/>
      <c r="M4048" s="186"/>
      <c r="N4048" s="61" t="s">
        <v>410</v>
      </c>
      <c r="P4048" s="175" t="s">
        <v>1223</v>
      </c>
    </row>
    <row r="4049" spans="1:16" s="61" customFormat="1" ht="17.25">
      <c r="A4049" s="183" t="s">
        <v>8395</v>
      </c>
      <c r="B4049" s="183" t="s">
        <v>8396</v>
      </c>
      <c r="C4049" s="183" t="s">
        <v>1223</v>
      </c>
      <c r="D4049" s="183" t="s">
        <v>1224</v>
      </c>
      <c r="E4049" s="184"/>
      <c r="F4049" s="184"/>
      <c r="G4049" s="185"/>
      <c r="H4049" s="185"/>
      <c r="I4049" s="184"/>
      <c r="J4049" s="184"/>
      <c r="K4049" s="185" t="s">
        <v>410</v>
      </c>
      <c r="L4049" s="185"/>
      <c r="M4049" s="186"/>
      <c r="N4049" s="61" t="s">
        <v>410</v>
      </c>
      <c r="P4049" s="175" t="s">
        <v>1223</v>
      </c>
    </row>
    <row r="4050" spans="1:16" s="61" customFormat="1" ht="17.25">
      <c r="A4050" s="183" t="s">
        <v>8397</v>
      </c>
      <c r="B4050" s="183" t="s">
        <v>8398</v>
      </c>
      <c r="C4050" s="183" t="s">
        <v>1223</v>
      </c>
      <c r="D4050" s="183" t="s">
        <v>1224</v>
      </c>
      <c r="E4050" s="184"/>
      <c r="F4050" s="184"/>
      <c r="G4050" s="185"/>
      <c r="H4050" s="185"/>
      <c r="I4050" s="184"/>
      <c r="J4050" s="184"/>
      <c r="K4050" s="185" t="s">
        <v>410</v>
      </c>
      <c r="L4050" s="185"/>
      <c r="M4050" s="186"/>
      <c r="N4050" s="61" t="s">
        <v>410</v>
      </c>
      <c r="P4050" s="175" t="s">
        <v>1223</v>
      </c>
    </row>
    <row r="4051" spans="1:16" s="61" customFormat="1" ht="17.25">
      <c r="A4051" s="183" t="s">
        <v>8399</v>
      </c>
      <c r="B4051" s="183" t="s">
        <v>8400</v>
      </c>
      <c r="C4051" s="183" t="s">
        <v>5620</v>
      </c>
      <c r="D4051" s="183" t="s">
        <v>5621</v>
      </c>
      <c r="E4051" s="184"/>
      <c r="F4051" s="184"/>
      <c r="G4051" s="188"/>
      <c r="H4051" s="185"/>
      <c r="I4051" s="184"/>
      <c r="J4051" s="184"/>
      <c r="K4051" s="185" t="s">
        <v>410</v>
      </c>
      <c r="L4051" s="185"/>
      <c r="M4051" s="186"/>
      <c r="N4051" s="61" t="s">
        <v>410</v>
      </c>
      <c r="P4051" s="175" t="s">
        <v>5620</v>
      </c>
    </row>
    <row r="4052" spans="1:16" s="61" customFormat="1" ht="17.25">
      <c r="A4052" s="183" t="s">
        <v>8401</v>
      </c>
      <c r="B4052" s="183" t="s">
        <v>8402</v>
      </c>
      <c r="C4052" s="183" t="s">
        <v>6177</v>
      </c>
      <c r="D4052" s="183" t="s">
        <v>6178</v>
      </c>
      <c r="E4052" s="184">
        <v>245</v>
      </c>
      <c r="F4052" s="184">
        <v>245</v>
      </c>
      <c r="G4052" s="188"/>
      <c r="H4052" s="185"/>
      <c r="I4052" s="184">
        <v>55.31</v>
      </c>
      <c r="J4052" s="184">
        <v>300.31</v>
      </c>
      <c r="K4052" s="185">
        <v>57</v>
      </c>
      <c r="L4052" s="185"/>
      <c r="M4052" s="186"/>
      <c r="N4052" s="61" t="s">
        <v>51</v>
      </c>
      <c r="P4052" s="175" t="s">
        <v>6177</v>
      </c>
    </row>
    <row r="4053" spans="1:16" s="61" customFormat="1" ht="17.25">
      <c r="A4053" s="183" t="s">
        <v>8403</v>
      </c>
      <c r="B4053" s="183" t="s">
        <v>8402</v>
      </c>
      <c r="C4053" s="183" t="s">
        <v>6177</v>
      </c>
      <c r="D4053" s="183" t="s">
        <v>6178</v>
      </c>
      <c r="E4053" s="184">
        <v>245</v>
      </c>
      <c r="F4053" s="184">
        <v>245</v>
      </c>
      <c r="G4053" s="188"/>
      <c r="H4053" s="185"/>
      <c r="I4053" s="184">
        <v>55.31</v>
      </c>
      <c r="J4053" s="184">
        <v>300.31</v>
      </c>
      <c r="K4053" s="183">
        <v>72</v>
      </c>
      <c r="L4053" s="183" t="s">
        <v>76</v>
      </c>
      <c r="M4053" s="186" t="s">
        <v>1611</v>
      </c>
      <c r="N4053" s="61" t="s">
        <v>51</v>
      </c>
      <c r="P4053" s="175" t="s">
        <v>6177</v>
      </c>
    </row>
    <row r="4054" spans="1:16" s="61" customFormat="1" ht="17.25">
      <c r="A4054" s="183" t="s">
        <v>8404</v>
      </c>
      <c r="B4054" s="183" t="s">
        <v>8402</v>
      </c>
      <c r="C4054" s="183" t="s">
        <v>6177</v>
      </c>
      <c r="D4054" s="183" t="s">
        <v>6178</v>
      </c>
      <c r="E4054" s="184">
        <v>245</v>
      </c>
      <c r="F4054" s="184">
        <v>245</v>
      </c>
      <c r="G4054" s="188"/>
      <c r="H4054" s="185"/>
      <c r="I4054" s="184">
        <v>55.31</v>
      </c>
      <c r="J4054" s="184">
        <v>300.31</v>
      </c>
      <c r="K4054" s="183">
        <v>25</v>
      </c>
      <c r="L4054" s="183" t="s">
        <v>76</v>
      </c>
      <c r="M4054" s="186" t="s">
        <v>1611</v>
      </c>
      <c r="N4054" s="61" t="s">
        <v>51</v>
      </c>
      <c r="P4054" s="175" t="s">
        <v>6177</v>
      </c>
    </row>
    <row r="4055" spans="1:16" s="61" customFormat="1" ht="17.25">
      <c r="A4055" s="183" t="s">
        <v>8405</v>
      </c>
      <c r="B4055" s="183" t="s">
        <v>8402</v>
      </c>
      <c r="C4055" s="183" t="s">
        <v>6177</v>
      </c>
      <c r="D4055" s="183" t="s">
        <v>6178</v>
      </c>
      <c r="E4055" s="184">
        <v>245</v>
      </c>
      <c r="F4055" s="184">
        <v>245</v>
      </c>
      <c r="G4055" s="188"/>
      <c r="H4055" s="185"/>
      <c r="I4055" s="184">
        <v>55.31</v>
      </c>
      <c r="J4055" s="184">
        <v>300.31</v>
      </c>
      <c r="K4055" s="183">
        <v>0</v>
      </c>
      <c r="L4055" s="183" t="s">
        <v>76</v>
      </c>
      <c r="M4055" s="186" t="s">
        <v>1611</v>
      </c>
      <c r="N4055" s="61" t="s">
        <v>51</v>
      </c>
      <c r="P4055" s="175" t="s">
        <v>6177</v>
      </c>
    </row>
    <row r="4056" spans="1:16" s="61" customFormat="1" ht="17.25">
      <c r="A4056" s="183" t="s">
        <v>8406</v>
      </c>
      <c r="B4056" s="183" t="s">
        <v>8402</v>
      </c>
      <c r="C4056" s="183" t="s">
        <v>6177</v>
      </c>
      <c r="D4056" s="183" t="s">
        <v>6178</v>
      </c>
      <c r="E4056" s="184">
        <v>245</v>
      </c>
      <c r="F4056" s="184">
        <v>245</v>
      </c>
      <c r="G4056" s="188"/>
      <c r="H4056" s="185"/>
      <c r="I4056" s="184">
        <v>55.31</v>
      </c>
      <c r="J4056" s="184">
        <v>300.31</v>
      </c>
      <c r="K4056" s="183">
        <v>27</v>
      </c>
      <c r="L4056" s="183" t="s">
        <v>57</v>
      </c>
      <c r="M4056" s="186" t="s">
        <v>1611</v>
      </c>
      <c r="N4056" s="61" t="s">
        <v>51</v>
      </c>
      <c r="P4056" s="175" t="s">
        <v>6177</v>
      </c>
    </row>
    <row r="4057" spans="1:16" s="61" customFormat="1" ht="17.25">
      <c r="A4057" s="183" t="s">
        <v>8407</v>
      </c>
      <c r="B4057" s="183" t="s">
        <v>8408</v>
      </c>
      <c r="C4057" s="183" t="s">
        <v>73</v>
      </c>
      <c r="D4057" s="183" t="s">
        <v>74</v>
      </c>
      <c r="E4057" s="184"/>
      <c r="F4057" s="184"/>
      <c r="G4057" s="185"/>
      <c r="H4057" s="185"/>
      <c r="I4057" s="184"/>
      <c r="J4057" s="184"/>
      <c r="K4057" s="183" t="s">
        <v>410</v>
      </c>
      <c r="L4057" s="183"/>
      <c r="M4057" s="186"/>
      <c r="N4057" s="61" t="s">
        <v>410</v>
      </c>
      <c r="P4057" s="175" t="s">
        <v>73</v>
      </c>
    </row>
    <row r="4058" spans="1:16" s="61" customFormat="1" ht="17.25">
      <c r="A4058" s="183" t="s">
        <v>8409</v>
      </c>
      <c r="B4058" s="183" t="s">
        <v>8410</v>
      </c>
      <c r="C4058" s="183" t="s">
        <v>73</v>
      </c>
      <c r="D4058" s="183" t="s">
        <v>74</v>
      </c>
      <c r="E4058" s="184"/>
      <c r="F4058" s="184"/>
      <c r="G4058" s="185"/>
      <c r="H4058" s="185"/>
      <c r="I4058" s="184"/>
      <c r="J4058" s="184"/>
      <c r="K4058" s="185" t="s">
        <v>410</v>
      </c>
      <c r="L4058" s="185"/>
      <c r="M4058" s="186"/>
      <c r="N4058" s="61" t="s">
        <v>410</v>
      </c>
      <c r="P4058" s="175" t="s">
        <v>73</v>
      </c>
    </row>
    <row r="4059" spans="1:16" s="61" customFormat="1" ht="17.25">
      <c r="A4059" s="183" t="s">
        <v>8411</v>
      </c>
      <c r="B4059" s="183" t="s">
        <v>8412</v>
      </c>
      <c r="C4059" s="183" t="s">
        <v>73</v>
      </c>
      <c r="D4059" s="183" t="s">
        <v>74</v>
      </c>
      <c r="E4059" s="184"/>
      <c r="F4059" s="184"/>
      <c r="G4059" s="185"/>
      <c r="H4059" s="185"/>
      <c r="I4059" s="184"/>
      <c r="J4059" s="184"/>
      <c r="K4059" s="185" t="s">
        <v>410</v>
      </c>
      <c r="L4059" s="185"/>
      <c r="M4059" s="186"/>
      <c r="N4059" s="61" t="s">
        <v>410</v>
      </c>
      <c r="P4059" s="175" t="s">
        <v>73</v>
      </c>
    </row>
    <row r="4060" spans="1:16" s="61" customFormat="1" ht="17.25">
      <c r="A4060" s="183" t="s">
        <v>8413</v>
      </c>
      <c r="B4060" s="183" t="s">
        <v>8414</v>
      </c>
      <c r="C4060" s="183" t="s">
        <v>73</v>
      </c>
      <c r="D4060" s="183" t="s">
        <v>74</v>
      </c>
      <c r="E4060" s="184"/>
      <c r="F4060" s="184"/>
      <c r="G4060" s="185"/>
      <c r="H4060" s="185"/>
      <c r="I4060" s="184"/>
      <c r="J4060" s="184"/>
      <c r="K4060" s="183" t="s">
        <v>410</v>
      </c>
      <c r="L4060" s="183"/>
      <c r="M4060" s="186"/>
      <c r="N4060" s="61" t="s">
        <v>410</v>
      </c>
      <c r="P4060" s="175" t="s">
        <v>73</v>
      </c>
    </row>
    <row r="4061" spans="1:16" s="61" customFormat="1" ht="17.25">
      <c r="A4061" s="183" t="s">
        <v>8415</v>
      </c>
      <c r="B4061" s="183" t="s">
        <v>8416</v>
      </c>
      <c r="C4061" s="183" t="s">
        <v>73</v>
      </c>
      <c r="D4061" s="183" t="s">
        <v>74</v>
      </c>
      <c r="E4061" s="184"/>
      <c r="F4061" s="184"/>
      <c r="G4061" s="185"/>
      <c r="H4061" s="185"/>
      <c r="I4061" s="184"/>
      <c r="J4061" s="184"/>
      <c r="K4061" s="183" t="s">
        <v>410</v>
      </c>
      <c r="L4061" s="183"/>
      <c r="M4061" s="186"/>
      <c r="N4061" s="61" t="s">
        <v>410</v>
      </c>
      <c r="P4061" s="175" t="s">
        <v>73</v>
      </c>
    </row>
    <row r="4062" spans="1:16" s="61" customFormat="1" ht="17.25">
      <c r="A4062" s="183" t="s">
        <v>8417</v>
      </c>
      <c r="B4062" s="183" t="s">
        <v>8418</v>
      </c>
      <c r="C4062" s="183" t="s">
        <v>73</v>
      </c>
      <c r="D4062" s="183" t="s">
        <v>74</v>
      </c>
      <c r="E4062" s="184"/>
      <c r="F4062" s="184"/>
      <c r="G4062" s="185"/>
      <c r="H4062" s="185"/>
      <c r="I4062" s="184"/>
      <c r="J4062" s="184"/>
      <c r="K4062" s="183" t="s">
        <v>410</v>
      </c>
      <c r="L4062" s="183"/>
      <c r="M4062" s="186"/>
      <c r="N4062" s="61" t="s">
        <v>410</v>
      </c>
      <c r="P4062" s="175" t="s">
        <v>73</v>
      </c>
    </row>
    <row r="4063" spans="1:16" s="61" customFormat="1" ht="17.25">
      <c r="A4063" s="183" t="s">
        <v>8419</v>
      </c>
      <c r="B4063" s="183" t="s">
        <v>8420</v>
      </c>
      <c r="C4063" s="183" t="s">
        <v>73</v>
      </c>
      <c r="D4063" s="183" t="s">
        <v>74</v>
      </c>
      <c r="E4063" s="184"/>
      <c r="F4063" s="184"/>
      <c r="G4063" s="185"/>
      <c r="H4063" s="185"/>
      <c r="I4063" s="184"/>
      <c r="J4063" s="184"/>
      <c r="K4063" s="183" t="s">
        <v>410</v>
      </c>
      <c r="L4063" s="183"/>
      <c r="M4063" s="186"/>
      <c r="N4063" s="61" t="s">
        <v>410</v>
      </c>
      <c r="P4063" s="175" t="s">
        <v>73</v>
      </c>
    </row>
    <row r="4064" spans="1:16" s="61" customFormat="1" ht="17.25">
      <c r="A4064" s="183" t="s">
        <v>8421</v>
      </c>
      <c r="B4064" s="183" t="s">
        <v>8422</v>
      </c>
      <c r="C4064" s="183" t="s">
        <v>73</v>
      </c>
      <c r="D4064" s="183" t="s">
        <v>74</v>
      </c>
      <c r="E4064" s="184"/>
      <c r="F4064" s="184"/>
      <c r="G4064" s="185"/>
      <c r="H4064" s="185"/>
      <c r="I4064" s="184"/>
      <c r="J4064" s="184"/>
      <c r="K4064" s="185" t="s">
        <v>410</v>
      </c>
      <c r="L4064" s="185"/>
      <c r="M4064" s="186"/>
      <c r="N4064" s="61" t="s">
        <v>410</v>
      </c>
      <c r="P4064" s="175" t="s">
        <v>73</v>
      </c>
    </row>
    <row r="4065" spans="1:16" s="61" customFormat="1" ht="17.25">
      <c r="A4065" s="183" t="s">
        <v>8423</v>
      </c>
      <c r="B4065" s="183" t="s">
        <v>8424</v>
      </c>
      <c r="C4065" s="183" t="s">
        <v>73</v>
      </c>
      <c r="D4065" s="183" t="s">
        <v>74</v>
      </c>
      <c r="E4065" s="184"/>
      <c r="F4065" s="184"/>
      <c r="G4065" s="185"/>
      <c r="H4065" s="185"/>
      <c r="I4065" s="184"/>
      <c r="J4065" s="184"/>
      <c r="K4065" s="185" t="s">
        <v>410</v>
      </c>
      <c r="L4065" s="185"/>
      <c r="M4065" s="186"/>
      <c r="N4065" s="61" t="s">
        <v>410</v>
      </c>
      <c r="P4065" s="175" t="s">
        <v>73</v>
      </c>
    </row>
    <row r="4066" spans="1:16" s="61" customFormat="1" ht="17.25">
      <c r="A4066" s="183" t="s">
        <v>8425</v>
      </c>
      <c r="B4066" s="183" t="s">
        <v>8426</v>
      </c>
      <c r="C4066" s="183" t="s">
        <v>73</v>
      </c>
      <c r="D4066" s="183" t="s">
        <v>74</v>
      </c>
      <c r="E4066" s="184"/>
      <c r="F4066" s="184"/>
      <c r="G4066" s="185"/>
      <c r="H4066" s="185"/>
      <c r="I4066" s="184"/>
      <c r="J4066" s="184"/>
      <c r="K4066" s="185" t="s">
        <v>410</v>
      </c>
      <c r="L4066" s="185"/>
      <c r="M4066" s="186"/>
      <c r="N4066" s="61" t="s">
        <v>410</v>
      </c>
      <c r="P4066" s="175" t="s">
        <v>73</v>
      </c>
    </row>
    <row r="4067" spans="1:16" s="61" customFormat="1" ht="17.25">
      <c r="A4067" s="183" t="s">
        <v>8427</v>
      </c>
      <c r="B4067" s="183" t="s">
        <v>8428</v>
      </c>
      <c r="C4067" s="183" t="s">
        <v>73</v>
      </c>
      <c r="D4067" s="183" t="s">
        <v>74</v>
      </c>
      <c r="E4067" s="184"/>
      <c r="F4067" s="184"/>
      <c r="G4067" s="185"/>
      <c r="H4067" s="185"/>
      <c r="I4067" s="184"/>
      <c r="J4067" s="184"/>
      <c r="K4067" s="185" t="s">
        <v>410</v>
      </c>
      <c r="L4067" s="185"/>
      <c r="M4067" s="186"/>
      <c r="N4067" s="61" t="s">
        <v>410</v>
      </c>
      <c r="P4067" s="175" t="s">
        <v>73</v>
      </c>
    </row>
    <row r="4068" spans="1:16" s="61" customFormat="1" ht="17.25">
      <c r="A4068" s="183" t="s">
        <v>8429</v>
      </c>
      <c r="B4068" s="183" t="s">
        <v>8430</v>
      </c>
      <c r="C4068" s="183" t="s">
        <v>73</v>
      </c>
      <c r="D4068" s="183" t="s">
        <v>74</v>
      </c>
      <c r="E4068" s="184"/>
      <c r="F4068" s="184"/>
      <c r="G4068" s="185"/>
      <c r="H4068" s="185"/>
      <c r="I4068" s="184"/>
      <c r="J4068" s="184"/>
      <c r="K4068" s="185" t="s">
        <v>410</v>
      </c>
      <c r="L4068" s="185"/>
      <c r="M4068" s="186"/>
      <c r="N4068" s="61" t="s">
        <v>410</v>
      </c>
      <c r="P4068" s="175" t="s">
        <v>73</v>
      </c>
    </row>
    <row r="4069" spans="1:16" s="61" customFormat="1" ht="17.25">
      <c r="A4069" s="183" t="s">
        <v>8431</v>
      </c>
      <c r="B4069" s="183" t="s">
        <v>8432</v>
      </c>
      <c r="C4069" s="183" t="s">
        <v>1223</v>
      </c>
      <c r="D4069" s="183" t="s">
        <v>1224</v>
      </c>
      <c r="E4069" s="184"/>
      <c r="F4069" s="184"/>
      <c r="G4069" s="185"/>
      <c r="H4069" s="185"/>
      <c r="I4069" s="184"/>
      <c r="J4069" s="184"/>
      <c r="K4069" s="185" t="s">
        <v>410</v>
      </c>
      <c r="L4069" s="185"/>
      <c r="M4069" s="186"/>
      <c r="N4069" s="61" t="s">
        <v>410</v>
      </c>
      <c r="P4069" s="175" t="s">
        <v>1223</v>
      </c>
    </row>
    <row r="4070" spans="1:16" s="61" customFormat="1" ht="17.25">
      <c r="A4070" s="183" t="s">
        <v>8433</v>
      </c>
      <c r="B4070" s="183" t="s">
        <v>6414</v>
      </c>
      <c r="C4070" s="183" t="s">
        <v>6177</v>
      </c>
      <c r="D4070" s="183" t="s">
        <v>6178</v>
      </c>
      <c r="E4070" s="184"/>
      <c r="F4070" s="184"/>
      <c r="G4070" s="185"/>
      <c r="H4070" s="185"/>
      <c r="I4070" s="184"/>
      <c r="J4070" s="184"/>
      <c r="K4070" s="185" t="s">
        <v>410</v>
      </c>
      <c r="L4070" s="185"/>
      <c r="M4070" s="186"/>
      <c r="N4070" s="61" t="s">
        <v>410</v>
      </c>
      <c r="P4070" s="175" t="s">
        <v>6177</v>
      </c>
    </row>
    <row r="4071" spans="1:16" s="61" customFormat="1" ht="17.25">
      <c r="A4071" s="183" t="s">
        <v>8434</v>
      </c>
      <c r="B4071" s="183" t="s">
        <v>6414</v>
      </c>
      <c r="C4071" s="183" t="s">
        <v>6177</v>
      </c>
      <c r="D4071" s="183" t="s">
        <v>6178</v>
      </c>
      <c r="E4071" s="184"/>
      <c r="F4071" s="184"/>
      <c r="G4071" s="185"/>
      <c r="H4071" s="185"/>
      <c r="I4071" s="184"/>
      <c r="J4071" s="184"/>
      <c r="K4071" s="185" t="s">
        <v>410</v>
      </c>
      <c r="L4071" s="185"/>
      <c r="M4071" s="186"/>
      <c r="N4071" s="61" t="s">
        <v>410</v>
      </c>
      <c r="P4071" s="175" t="s">
        <v>6177</v>
      </c>
    </row>
    <row r="4072" spans="1:16" s="61" customFormat="1" ht="17.25">
      <c r="A4072" s="183" t="s">
        <v>8435</v>
      </c>
      <c r="B4072" s="183" t="s">
        <v>8436</v>
      </c>
      <c r="C4072" s="183" t="s">
        <v>1223</v>
      </c>
      <c r="D4072" s="183" t="s">
        <v>1224</v>
      </c>
      <c r="E4072" s="184">
        <v>260</v>
      </c>
      <c r="F4072" s="184">
        <v>260</v>
      </c>
      <c r="G4072" s="185"/>
      <c r="H4072" s="185"/>
      <c r="I4072" s="184">
        <v>137.31</v>
      </c>
      <c r="J4072" s="184">
        <v>397.31</v>
      </c>
      <c r="K4072" s="185">
        <v>1</v>
      </c>
      <c r="L4072" s="185"/>
      <c r="M4072" s="186"/>
      <c r="N4072" s="61" t="s">
        <v>51</v>
      </c>
      <c r="P4072" s="175" t="s">
        <v>1223</v>
      </c>
    </row>
    <row r="4073" spans="1:16" s="61" customFormat="1" ht="17.25">
      <c r="A4073" s="183" t="s">
        <v>8437</v>
      </c>
      <c r="B4073" s="183" t="s">
        <v>8438</v>
      </c>
      <c r="C4073" s="183" t="s">
        <v>1223</v>
      </c>
      <c r="D4073" s="183" t="s">
        <v>1224</v>
      </c>
      <c r="E4073" s="184">
        <v>480</v>
      </c>
      <c r="F4073" s="184">
        <v>480</v>
      </c>
      <c r="G4073" s="185"/>
      <c r="H4073" s="185"/>
      <c r="I4073" s="184">
        <v>230.85</v>
      </c>
      <c r="J4073" s="184">
        <v>710.85</v>
      </c>
      <c r="K4073" s="185">
        <v>0</v>
      </c>
      <c r="L4073" s="185"/>
      <c r="M4073" s="186"/>
      <c r="N4073" s="61" t="s">
        <v>51</v>
      </c>
      <c r="P4073" s="175" t="s">
        <v>1223</v>
      </c>
    </row>
    <row r="4074" spans="1:16" s="61" customFormat="1" ht="17.25">
      <c r="A4074" s="183" t="s">
        <v>8439</v>
      </c>
      <c r="B4074" s="183" t="s">
        <v>6414</v>
      </c>
      <c r="C4074" s="183" t="s">
        <v>6177</v>
      </c>
      <c r="D4074" s="183" t="s">
        <v>6178</v>
      </c>
      <c r="E4074" s="184"/>
      <c r="F4074" s="184"/>
      <c r="G4074" s="185"/>
      <c r="H4074" s="185"/>
      <c r="I4074" s="184"/>
      <c r="J4074" s="184"/>
      <c r="K4074" s="185" t="s">
        <v>410</v>
      </c>
      <c r="L4074" s="185"/>
      <c r="M4074" s="186"/>
      <c r="N4074" s="61" t="s">
        <v>410</v>
      </c>
      <c r="P4074" s="175" t="s">
        <v>6177</v>
      </c>
    </row>
    <row r="4075" spans="1:16" s="61" customFormat="1" ht="17.25">
      <c r="A4075" s="183" t="s">
        <v>8440</v>
      </c>
      <c r="B4075" s="183" t="s">
        <v>8441</v>
      </c>
      <c r="C4075" s="183" t="s">
        <v>6177</v>
      </c>
      <c r="D4075" s="183" t="s">
        <v>6178</v>
      </c>
      <c r="E4075" s="184">
        <v>183</v>
      </c>
      <c r="F4075" s="184">
        <v>183</v>
      </c>
      <c r="G4075" s="185"/>
      <c r="H4075" s="185"/>
      <c r="I4075" s="184">
        <v>46.77</v>
      </c>
      <c r="J4075" s="184">
        <v>229.77</v>
      </c>
      <c r="K4075" s="185">
        <v>47</v>
      </c>
      <c r="L4075" s="185" t="s">
        <v>57</v>
      </c>
      <c r="M4075" s="186" t="s">
        <v>217</v>
      </c>
      <c r="N4075" s="61" t="s">
        <v>51</v>
      </c>
      <c r="P4075" s="175" t="s">
        <v>6177</v>
      </c>
    </row>
    <row r="4076" spans="1:16" s="61" customFormat="1" ht="17.25">
      <c r="A4076" s="183" t="s">
        <v>8442</v>
      </c>
      <c r="B4076" s="183" t="s">
        <v>8443</v>
      </c>
      <c r="C4076" s="183" t="s">
        <v>1223</v>
      </c>
      <c r="D4076" s="183" t="s">
        <v>1224</v>
      </c>
      <c r="E4076" s="184"/>
      <c r="F4076" s="184"/>
      <c r="G4076" s="185"/>
      <c r="H4076" s="185"/>
      <c r="I4076" s="184"/>
      <c r="J4076" s="184"/>
      <c r="K4076" s="185" t="s">
        <v>410</v>
      </c>
      <c r="L4076" s="185"/>
      <c r="M4076" s="186"/>
      <c r="N4076" s="61" t="s">
        <v>410</v>
      </c>
      <c r="P4076" s="175" t="s">
        <v>1223</v>
      </c>
    </row>
    <row r="4077" spans="1:16" s="61" customFormat="1" ht="17.25">
      <c r="A4077" s="183" t="s">
        <v>8444</v>
      </c>
      <c r="B4077" s="183" t="s">
        <v>8445</v>
      </c>
      <c r="C4077" s="183" t="s">
        <v>1223</v>
      </c>
      <c r="D4077" s="183" t="s">
        <v>1224</v>
      </c>
      <c r="E4077" s="184"/>
      <c r="F4077" s="184"/>
      <c r="G4077" s="185"/>
      <c r="H4077" s="185"/>
      <c r="I4077" s="184"/>
      <c r="J4077" s="184"/>
      <c r="K4077" s="185" t="s">
        <v>410</v>
      </c>
      <c r="L4077" s="185"/>
      <c r="M4077" s="186"/>
      <c r="N4077" s="61" t="s">
        <v>410</v>
      </c>
      <c r="P4077" s="175" t="s">
        <v>1223</v>
      </c>
    </row>
    <row r="4078" spans="1:16" s="61" customFormat="1" ht="17.25">
      <c r="A4078" s="183" t="s">
        <v>8446</v>
      </c>
      <c r="B4078" s="183" t="s">
        <v>8447</v>
      </c>
      <c r="C4078" s="183" t="s">
        <v>73</v>
      </c>
      <c r="D4078" s="183" t="s">
        <v>74</v>
      </c>
      <c r="E4078" s="184"/>
      <c r="F4078" s="184"/>
      <c r="G4078" s="185"/>
      <c r="H4078" s="185"/>
      <c r="I4078" s="184"/>
      <c r="J4078" s="184"/>
      <c r="K4078" s="183" t="s">
        <v>410</v>
      </c>
      <c r="L4078" s="183"/>
      <c r="M4078" s="186"/>
      <c r="N4078" s="61" t="s">
        <v>410</v>
      </c>
      <c r="P4078" s="175" t="s">
        <v>73</v>
      </c>
    </row>
    <row r="4079" spans="1:16" s="61" customFormat="1" ht="17.25">
      <c r="A4079" s="183" t="s">
        <v>8448</v>
      </c>
      <c r="B4079" s="183" t="s">
        <v>8449</v>
      </c>
      <c r="C4079" s="183" t="s">
        <v>73</v>
      </c>
      <c r="D4079" s="183" t="s">
        <v>74</v>
      </c>
      <c r="E4079" s="184"/>
      <c r="F4079" s="184"/>
      <c r="G4079" s="185"/>
      <c r="H4079" s="185"/>
      <c r="I4079" s="184"/>
      <c r="J4079" s="184"/>
      <c r="K4079" s="185" t="s">
        <v>410</v>
      </c>
      <c r="L4079" s="185"/>
      <c r="M4079" s="186"/>
      <c r="N4079" s="61" t="s">
        <v>410</v>
      </c>
      <c r="P4079" s="175" t="s">
        <v>73</v>
      </c>
    </row>
    <row r="4080" spans="1:16" s="61" customFormat="1" ht="17.25">
      <c r="A4080" s="183" t="s">
        <v>8450</v>
      </c>
      <c r="B4080" s="183" t="s">
        <v>8451</v>
      </c>
      <c r="C4080" s="183" t="s">
        <v>73</v>
      </c>
      <c r="D4080" s="183" t="s">
        <v>74</v>
      </c>
      <c r="E4080" s="184"/>
      <c r="F4080" s="184"/>
      <c r="G4080" s="185"/>
      <c r="H4080" s="185"/>
      <c r="I4080" s="184"/>
      <c r="J4080" s="184"/>
      <c r="K4080" s="185" t="s">
        <v>410</v>
      </c>
      <c r="L4080" s="185"/>
      <c r="M4080" s="186"/>
      <c r="N4080" s="61" t="s">
        <v>410</v>
      </c>
      <c r="P4080" s="175" t="s">
        <v>73</v>
      </c>
    </row>
    <row r="4081" spans="1:16" s="61" customFormat="1" ht="17.25">
      <c r="A4081" s="183" t="s">
        <v>8452</v>
      </c>
      <c r="B4081" s="183" t="s">
        <v>8453</v>
      </c>
      <c r="C4081" s="183" t="s">
        <v>73</v>
      </c>
      <c r="D4081" s="183" t="s">
        <v>74</v>
      </c>
      <c r="E4081" s="184"/>
      <c r="F4081" s="184"/>
      <c r="G4081" s="185"/>
      <c r="H4081" s="185"/>
      <c r="I4081" s="184"/>
      <c r="J4081" s="184"/>
      <c r="K4081" s="185" t="s">
        <v>410</v>
      </c>
      <c r="L4081" s="185"/>
      <c r="M4081" s="186"/>
      <c r="N4081" s="61" t="s">
        <v>410</v>
      </c>
      <c r="P4081" s="175" t="s">
        <v>73</v>
      </c>
    </row>
    <row r="4082" spans="1:16" s="61" customFormat="1" ht="17.25">
      <c r="A4082" s="183" t="s">
        <v>8454</v>
      </c>
      <c r="B4082" s="183" t="s">
        <v>8455</v>
      </c>
      <c r="C4082" s="183" t="s">
        <v>73</v>
      </c>
      <c r="D4082" s="183" t="s">
        <v>74</v>
      </c>
      <c r="E4082" s="184">
        <v>540</v>
      </c>
      <c r="F4082" s="184">
        <v>539</v>
      </c>
      <c r="G4082" s="185" t="s">
        <v>1342</v>
      </c>
      <c r="H4082" s="185"/>
      <c r="I4082" s="184">
        <v>125.76</v>
      </c>
      <c r="J4082" s="184">
        <v>664.76</v>
      </c>
      <c r="K4082" s="185">
        <v>0</v>
      </c>
      <c r="L4082" s="185"/>
      <c r="M4082" s="186"/>
      <c r="N4082" s="61" t="s">
        <v>51</v>
      </c>
      <c r="P4082" s="175" t="s">
        <v>73</v>
      </c>
    </row>
    <row r="4083" spans="1:16" s="61" customFormat="1" ht="17.25">
      <c r="A4083" s="183" t="s">
        <v>8456</v>
      </c>
      <c r="B4083" s="183" t="s">
        <v>8457</v>
      </c>
      <c r="C4083" s="183" t="s">
        <v>73</v>
      </c>
      <c r="D4083" s="183" t="s">
        <v>74</v>
      </c>
      <c r="E4083" s="184">
        <v>540</v>
      </c>
      <c r="F4083" s="184">
        <v>539</v>
      </c>
      <c r="G4083" s="185" t="s">
        <v>1342</v>
      </c>
      <c r="H4083" s="185"/>
      <c r="I4083" s="184">
        <v>125.76</v>
      </c>
      <c r="J4083" s="184">
        <v>664.76</v>
      </c>
      <c r="K4083" s="185">
        <v>0</v>
      </c>
      <c r="L4083" s="185"/>
      <c r="M4083" s="186"/>
      <c r="N4083" s="61" t="s">
        <v>51</v>
      </c>
      <c r="P4083" s="175" t="s">
        <v>73</v>
      </c>
    </row>
    <row r="4084" spans="1:16" s="61" customFormat="1" ht="17.25">
      <c r="A4084" s="183" t="s">
        <v>8458</v>
      </c>
      <c r="B4084" s="183" t="s">
        <v>8459</v>
      </c>
      <c r="C4084" s="183" t="s">
        <v>73</v>
      </c>
      <c r="D4084" s="183" t="s">
        <v>74</v>
      </c>
      <c r="E4084" s="184">
        <v>535</v>
      </c>
      <c r="F4084" s="184">
        <v>510</v>
      </c>
      <c r="G4084" s="185" t="s">
        <v>616</v>
      </c>
      <c r="H4084" s="185"/>
      <c r="I4084" s="184">
        <v>118.32</v>
      </c>
      <c r="J4084" s="184">
        <v>628.32</v>
      </c>
      <c r="K4084" s="185">
        <v>0</v>
      </c>
      <c r="L4084" s="185"/>
      <c r="M4084" s="186"/>
      <c r="N4084" s="61" t="s">
        <v>51</v>
      </c>
      <c r="P4084" s="175" t="s">
        <v>73</v>
      </c>
    </row>
    <row r="4085" spans="1:16" s="61" customFormat="1" ht="17.25">
      <c r="A4085" s="183" t="s">
        <v>8460</v>
      </c>
      <c r="B4085" s="183" t="s">
        <v>8461</v>
      </c>
      <c r="C4085" s="183" t="s">
        <v>73</v>
      </c>
      <c r="D4085" s="183" t="s">
        <v>74</v>
      </c>
      <c r="E4085" s="184">
        <v>510</v>
      </c>
      <c r="F4085" s="184">
        <v>510</v>
      </c>
      <c r="G4085" s="185"/>
      <c r="H4085" s="185"/>
      <c r="I4085" s="184">
        <v>118.32</v>
      </c>
      <c r="J4085" s="184">
        <v>628.32</v>
      </c>
      <c r="K4085" s="185">
        <v>0</v>
      </c>
      <c r="L4085" s="185"/>
      <c r="M4085" s="186"/>
      <c r="N4085" s="61" t="s">
        <v>51</v>
      </c>
      <c r="P4085" s="175" t="s">
        <v>73</v>
      </c>
    </row>
    <row r="4086" spans="1:16" s="61" customFormat="1" ht="17.25">
      <c r="A4086" s="183" t="s">
        <v>8462</v>
      </c>
      <c r="B4086" s="183" t="s">
        <v>8463</v>
      </c>
      <c r="C4086" s="183" t="s">
        <v>647</v>
      </c>
      <c r="D4086" s="183" t="s">
        <v>648</v>
      </c>
      <c r="E4086" s="184"/>
      <c r="F4086" s="184"/>
      <c r="G4086" s="185"/>
      <c r="H4086" s="185"/>
      <c r="I4086" s="184"/>
      <c r="J4086" s="184"/>
      <c r="K4086" s="185" t="s">
        <v>410</v>
      </c>
      <c r="L4086" s="185"/>
      <c r="M4086" s="186"/>
      <c r="N4086" s="61" t="s">
        <v>410</v>
      </c>
      <c r="P4086" s="175" t="s">
        <v>647</v>
      </c>
    </row>
    <row r="4087" spans="1:16" s="61" customFormat="1" ht="17.25">
      <c r="A4087" s="183" t="s">
        <v>8464</v>
      </c>
      <c r="B4087" s="183" t="s">
        <v>6176</v>
      </c>
      <c r="C4087" s="183" t="s">
        <v>6177</v>
      </c>
      <c r="D4087" s="183" t="s">
        <v>6178</v>
      </c>
      <c r="E4087" s="184"/>
      <c r="F4087" s="184"/>
      <c r="G4087" s="188"/>
      <c r="H4087" s="183"/>
      <c r="I4087" s="184"/>
      <c r="J4087" s="184"/>
      <c r="K4087" s="185" t="s">
        <v>410</v>
      </c>
      <c r="L4087" s="185"/>
      <c r="M4087" s="186"/>
      <c r="N4087" s="61" t="s">
        <v>410</v>
      </c>
      <c r="P4087" s="175" t="s">
        <v>6177</v>
      </c>
    </row>
    <row r="4088" spans="1:16" s="61" customFormat="1" ht="17.25">
      <c r="A4088" s="183" t="s">
        <v>8465</v>
      </c>
      <c r="B4088" s="183" t="s">
        <v>6176</v>
      </c>
      <c r="C4088" s="183" t="s">
        <v>6177</v>
      </c>
      <c r="D4088" s="183" t="s">
        <v>6178</v>
      </c>
      <c r="E4088" s="184"/>
      <c r="F4088" s="184"/>
      <c r="G4088" s="188"/>
      <c r="H4088" s="183"/>
      <c r="I4088" s="184"/>
      <c r="J4088" s="184"/>
      <c r="K4088" s="185" t="s">
        <v>410</v>
      </c>
      <c r="L4088" s="185"/>
      <c r="M4088" s="186"/>
      <c r="N4088" s="61" t="s">
        <v>410</v>
      </c>
      <c r="P4088" s="175" t="s">
        <v>6177</v>
      </c>
    </row>
    <row r="4089" spans="1:16" s="61" customFormat="1" ht="17.25">
      <c r="A4089" s="183" t="s">
        <v>8466</v>
      </c>
      <c r="B4089" s="183" t="s">
        <v>6176</v>
      </c>
      <c r="C4089" s="183" t="s">
        <v>6177</v>
      </c>
      <c r="D4089" s="183" t="s">
        <v>6178</v>
      </c>
      <c r="E4089" s="184"/>
      <c r="F4089" s="184"/>
      <c r="G4089" s="185"/>
      <c r="H4089" s="185"/>
      <c r="I4089" s="184"/>
      <c r="J4089" s="184"/>
      <c r="K4089" s="185" t="s">
        <v>410</v>
      </c>
      <c r="L4089" s="185"/>
      <c r="M4089" s="186"/>
      <c r="N4089" s="61" t="s">
        <v>410</v>
      </c>
      <c r="P4089" s="175" t="s">
        <v>6177</v>
      </c>
    </row>
    <row r="4090" spans="1:16" s="61" customFormat="1" ht="17.25">
      <c r="A4090" s="183" t="s">
        <v>8467</v>
      </c>
      <c r="B4090" s="183" t="s">
        <v>6176</v>
      </c>
      <c r="C4090" s="183" t="s">
        <v>6177</v>
      </c>
      <c r="D4090" s="183" t="s">
        <v>6178</v>
      </c>
      <c r="E4090" s="184"/>
      <c r="F4090" s="184"/>
      <c r="G4090" s="185"/>
      <c r="H4090" s="185"/>
      <c r="I4090" s="184"/>
      <c r="J4090" s="184"/>
      <c r="K4090" s="185" t="s">
        <v>410</v>
      </c>
      <c r="L4090" s="185"/>
      <c r="M4090" s="186"/>
      <c r="N4090" s="61" t="s">
        <v>410</v>
      </c>
      <c r="P4090" s="175" t="s">
        <v>6177</v>
      </c>
    </row>
    <row r="4091" spans="1:16" s="61" customFormat="1" ht="17.25">
      <c r="A4091" s="183" t="s">
        <v>8468</v>
      </c>
      <c r="B4091" s="183" t="s">
        <v>8469</v>
      </c>
      <c r="C4091" s="183" t="s">
        <v>6177</v>
      </c>
      <c r="D4091" s="183" t="s">
        <v>6178</v>
      </c>
      <c r="E4091" s="184"/>
      <c r="F4091" s="184"/>
      <c r="G4091" s="185"/>
      <c r="H4091" s="185"/>
      <c r="I4091" s="184"/>
      <c r="J4091" s="184"/>
      <c r="K4091" s="185" t="s">
        <v>410</v>
      </c>
      <c r="L4091" s="185"/>
      <c r="M4091" s="186"/>
      <c r="N4091" s="61" t="s">
        <v>410</v>
      </c>
      <c r="P4091" s="175" t="s">
        <v>6177</v>
      </c>
    </row>
    <row r="4092" spans="1:16" s="61" customFormat="1" ht="17.25">
      <c r="A4092" s="183" t="s">
        <v>8470</v>
      </c>
      <c r="B4092" s="183" t="s">
        <v>8471</v>
      </c>
      <c r="C4092" s="183" t="s">
        <v>6177</v>
      </c>
      <c r="D4092" s="183" t="s">
        <v>6178</v>
      </c>
      <c r="E4092" s="184"/>
      <c r="F4092" s="184"/>
      <c r="G4092" s="185"/>
      <c r="H4092" s="185"/>
      <c r="I4092" s="184"/>
      <c r="J4092" s="184"/>
      <c r="K4092" s="185" t="s">
        <v>410</v>
      </c>
      <c r="L4092" s="185"/>
      <c r="M4092" s="186"/>
      <c r="N4092" s="61" t="s">
        <v>410</v>
      </c>
      <c r="P4092" s="175" t="s">
        <v>6177</v>
      </c>
    </row>
    <row r="4093" spans="1:16" s="61" customFormat="1" ht="17.25">
      <c r="A4093" s="183" t="s">
        <v>8472</v>
      </c>
      <c r="B4093" s="183" t="s">
        <v>8473</v>
      </c>
      <c r="C4093" s="183" t="s">
        <v>6177</v>
      </c>
      <c r="D4093" s="183" t="s">
        <v>6178</v>
      </c>
      <c r="E4093" s="184"/>
      <c r="F4093" s="184"/>
      <c r="G4093" s="185"/>
      <c r="H4093" s="185"/>
      <c r="I4093" s="184"/>
      <c r="J4093" s="184"/>
      <c r="K4093" s="185" t="s">
        <v>410</v>
      </c>
      <c r="L4093" s="185"/>
      <c r="M4093" s="186"/>
      <c r="N4093" s="61" t="s">
        <v>410</v>
      </c>
      <c r="P4093" s="175" t="s">
        <v>6177</v>
      </c>
    </row>
    <row r="4094" spans="1:16" s="61" customFormat="1" ht="17.25">
      <c r="A4094" s="183" t="s">
        <v>8474</v>
      </c>
      <c r="B4094" s="183" t="s">
        <v>8475</v>
      </c>
      <c r="C4094" s="183" t="s">
        <v>6177</v>
      </c>
      <c r="D4094" s="183" t="s">
        <v>6178</v>
      </c>
      <c r="E4094" s="184"/>
      <c r="F4094" s="184"/>
      <c r="G4094" s="188"/>
      <c r="H4094" s="183"/>
      <c r="I4094" s="184"/>
      <c r="J4094" s="184"/>
      <c r="K4094" s="185" t="s">
        <v>410</v>
      </c>
      <c r="L4094" s="185"/>
      <c r="M4094" s="186"/>
      <c r="N4094" s="61" t="s">
        <v>410</v>
      </c>
      <c r="P4094" s="175" t="s">
        <v>6177</v>
      </c>
    </row>
    <row r="4095" spans="1:16" s="61" customFormat="1" ht="17.25">
      <c r="A4095" s="183" t="s">
        <v>8476</v>
      </c>
      <c r="B4095" s="183" t="s">
        <v>8477</v>
      </c>
      <c r="C4095" s="183" t="s">
        <v>73</v>
      </c>
      <c r="D4095" s="183" t="s">
        <v>74</v>
      </c>
      <c r="E4095" s="184"/>
      <c r="F4095" s="184"/>
      <c r="G4095" s="188"/>
      <c r="H4095" s="183"/>
      <c r="I4095" s="184"/>
      <c r="J4095" s="184"/>
      <c r="K4095" s="185" t="s">
        <v>410</v>
      </c>
      <c r="L4095" s="185"/>
      <c r="M4095" s="186"/>
      <c r="N4095" s="61" t="s">
        <v>410</v>
      </c>
      <c r="P4095" s="175" t="s">
        <v>73</v>
      </c>
    </row>
    <row r="4096" spans="1:16" s="61" customFormat="1" ht="17.25">
      <c r="A4096" s="183" t="s">
        <v>8478</v>
      </c>
      <c r="B4096" s="183" t="s">
        <v>8479</v>
      </c>
      <c r="C4096" s="183" t="s">
        <v>73</v>
      </c>
      <c r="D4096" s="183" t="s">
        <v>74</v>
      </c>
      <c r="E4096" s="184"/>
      <c r="F4096" s="184"/>
      <c r="G4096" s="185"/>
      <c r="H4096" s="185"/>
      <c r="I4096" s="184"/>
      <c r="J4096" s="184"/>
      <c r="K4096" s="183" t="s">
        <v>410</v>
      </c>
      <c r="L4096" s="183"/>
      <c r="M4096" s="186"/>
      <c r="N4096" s="61" t="s">
        <v>410</v>
      </c>
      <c r="P4096" s="175" t="s">
        <v>73</v>
      </c>
    </row>
    <row r="4097" spans="1:16" s="61" customFormat="1" ht="17.25">
      <c r="A4097" s="183" t="s">
        <v>8480</v>
      </c>
      <c r="B4097" s="183" t="s">
        <v>8481</v>
      </c>
      <c r="C4097" s="183" t="s">
        <v>73</v>
      </c>
      <c r="D4097" s="183" t="s">
        <v>74</v>
      </c>
      <c r="E4097" s="184"/>
      <c r="F4097" s="184"/>
      <c r="G4097" s="185"/>
      <c r="H4097" s="185"/>
      <c r="I4097" s="184"/>
      <c r="J4097" s="184"/>
      <c r="K4097" s="183" t="s">
        <v>410</v>
      </c>
      <c r="L4097" s="183"/>
      <c r="M4097" s="186"/>
      <c r="N4097" s="61" t="s">
        <v>410</v>
      </c>
      <c r="P4097" s="175" t="s">
        <v>73</v>
      </c>
    </row>
    <row r="4098" spans="1:16" s="61" customFormat="1" ht="17.25">
      <c r="A4098" s="183" t="s">
        <v>8482</v>
      </c>
      <c r="B4098" s="183" t="s">
        <v>8483</v>
      </c>
      <c r="C4098" s="183" t="s">
        <v>73</v>
      </c>
      <c r="D4098" s="183" t="s">
        <v>74</v>
      </c>
      <c r="E4098" s="184"/>
      <c r="F4098" s="184"/>
      <c r="G4098" s="185"/>
      <c r="H4098" s="185"/>
      <c r="I4098" s="184"/>
      <c r="J4098" s="184"/>
      <c r="K4098" s="185" t="s">
        <v>410</v>
      </c>
      <c r="L4098" s="185"/>
      <c r="M4098" s="186"/>
      <c r="N4098" s="61" t="s">
        <v>410</v>
      </c>
      <c r="P4098" s="175" t="s">
        <v>73</v>
      </c>
    </row>
    <row r="4099" spans="1:16" s="61" customFormat="1" ht="17.25">
      <c r="A4099" s="183" t="s">
        <v>8484</v>
      </c>
      <c r="B4099" s="183" t="s">
        <v>8485</v>
      </c>
      <c r="C4099" s="183" t="s">
        <v>73</v>
      </c>
      <c r="D4099" s="183" t="s">
        <v>74</v>
      </c>
      <c r="E4099" s="184">
        <v>740</v>
      </c>
      <c r="F4099" s="184">
        <v>718</v>
      </c>
      <c r="G4099" s="185" t="s">
        <v>475</v>
      </c>
      <c r="H4099" s="185"/>
      <c r="I4099" s="184">
        <v>309.65</v>
      </c>
      <c r="J4099" s="184">
        <v>1027.65</v>
      </c>
      <c r="K4099" s="185">
        <v>0</v>
      </c>
      <c r="L4099" s="185"/>
      <c r="M4099" s="186"/>
      <c r="N4099" s="61" t="s">
        <v>51</v>
      </c>
      <c r="P4099" s="175" t="s">
        <v>73</v>
      </c>
    </row>
    <row r="4100" spans="1:16" s="61" customFormat="1" ht="17.25">
      <c r="A4100" s="183" t="s">
        <v>8486</v>
      </c>
      <c r="B4100" s="183" t="s">
        <v>8487</v>
      </c>
      <c r="C4100" s="183" t="s">
        <v>6177</v>
      </c>
      <c r="D4100" s="183" t="s">
        <v>6178</v>
      </c>
      <c r="E4100" s="184"/>
      <c r="F4100" s="184"/>
      <c r="G4100" s="185"/>
      <c r="H4100" s="185"/>
      <c r="I4100" s="184"/>
      <c r="J4100" s="184"/>
      <c r="K4100" s="185" t="s">
        <v>410</v>
      </c>
      <c r="L4100" s="185"/>
      <c r="M4100" s="186"/>
      <c r="N4100" s="61" t="s">
        <v>410</v>
      </c>
      <c r="P4100" s="175" t="s">
        <v>6177</v>
      </c>
    </row>
    <row r="4101" spans="1:16" s="61" customFormat="1" ht="17.25">
      <c r="A4101" s="183" t="s">
        <v>8488</v>
      </c>
      <c r="B4101" s="183" t="s">
        <v>8489</v>
      </c>
      <c r="C4101" s="183" t="s">
        <v>6177</v>
      </c>
      <c r="D4101" s="183" t="s">
        <v>6178</v>
      </c>
      <c r="E4101" s="184"/>
      <c r="F4101" s="184"/>
      <c r="G4101" s="185"/>
      <c r="H4101" s="185"/>
      <c r="I4101" s="184"/>
      <c r="J4101" s="184"/>
      <c r="K4101" s="185" t="s">
        <v>410</v>
      </c>
      <c r="L4101" s="185"/>
      <c r="M4101" s="186"/>
      <c r="N4101" s="61" t="s">
        <v>410</v>
      </c>
      <c r="P4101" s="175" t="s">
        <v>6177</v>
      </c>
    </row>
    <row r="4102" spans="1:16" s="61" customFormat="1" ht="17.25">
      <c r="A4102" s="183" t="s">
        <v>8490</v>
      </c>
      <c r="B4102" s="183" t="s">
        <v>8489</v>
      </c>
      <c r="C4102" s="183" t="s">
        <v>6177</v>
      </c>
      <c r="D4102" s="183" t="s">
        <v>6178</v>
      </c>
      <c r="E4102" s="184"/>
      <c r="F4102" s="184"/>
      <c r="G4102" s="185"/>
      <c r="H4102" s="185"/>
      <c r="I4102" s="184"/>
      <c r="J4102" s="184"/>
      <c r="K4102" s="185" t="s">
        <v>410</v>
      </c>
      <c r="L4102" s="185"/>
      <c r="M4102" s="186"/>
      <c r="N4102" s="61" t="s">
        <v>410</v>
      </c>
      <c r="P4102" s="175" t="s">
        <v>6177</v>
      </c>
    </row>
    <row r="4103" spans="1:16" s="61" customFormat="1" ht="17.25">
      <c r="A4103" s="183" t="s">
        <v>8491</v>
      </c>
      <c r="B4103" s="183" t="s">
        <v>8492</v>
      </c>
      <c r="C4103" s="183" t="s">
        <v>6177</v>
      </c>
      <c r="D4103" s="183" t="s">
        <v>6178</v>
      </c>
      <c r="E4103" s="184"/>
      <c r="F4103" s="184"/>
      <c r="G4103" s="185"/>
      <c r="H4103" s="185"/>
      <c r="I4103" s="184"/>
      <c r="J4103" s="184"/>
      <c r="K4103" s="185" t="s">
        <v>410</v>
      </c>
      <c r="L4103" s="185"/>
      <c r="M4103" s="186"/>
      <c r="N4103" s="61" t="s">
        <v>410</v>
      </c>
      <c r="P4103" s="175" t="s">
        <v>6177</v>
      </c>
    </row>
    <row r="4104" spans="1:16" s="61" customFormat="1" ht="17.25">
      <c r="A4104" s="183" t="s">
        <v>8493</v>
      </c>
      <c r="B4104" s="183" t="s">
        <v>8494</v>
      </c>
      <c r="C4104" s="183" t="s">
        <v>647</v>
      </c>
      <c r="D4104" s="183" t="s">
        <v>648</v>
      </c>
      <c r="E4104" s="184"/>
      <c r="F4104" s="184"/>
      <c r="G4104" s="185"/>
      <c r="H4104" s="185"/>
      <c r="I4104" s="184"/>
      <c r="J4104" s="184"/>
      <c r="K4104" s="185" t="s">
        <v>410</v>
      </c>
      <c r="L4104" s="185"/>
      <c r="M4104" s="186"/>
      <c r="N4104" s="61" t="s">
        <v>410</v>
      </c>
      <c r="P4104" s="175" t="s">
        <v>647</v>
      </c>
    </row>
    <row r="4105" spans="1:16" s="61" customFormat="1" ht="17.25">
      <c r="A4105" s="183" t="s">
        <v>8495</v>
      </c>
      <c r="B4105" s="183" t="s">
        <v>8496</v>
      </c>
      <c r="C4105" s="183" t="s">
        <v>1223</v>
      </c>
      <c r="D4105" s="183" t="s">
        <v>1224</v>
      </c>
      <c r="E4105" s="184"/>
      <c r="F4105" s="184"/>
      <c r="G4105" s="185"/>
      <c r="H4105" s="185"/>
      <c r="I4105" s="184"/>
      <c r="J4105" s="184"/>
      <c r="K4105" s="185" t="s">
        <v>410</v>
      </c>
      <c r="L4105" s="185"/>
      <c r="M4105" s="186"/>
      <c r="N4105" s="61" t="s">
        <v>410</v>
      </c>
      <c r="P4105" s="175" t="s">
        <v>1223</v>
      </c>
    </row>
    <row r="4106" spans="1:16" s="61" customFormat="1" ht="17.25">
      <c r="A4106" s="183" t="s">
        <v>8497</v>
      </c>
      <c r="B4106" s="183" t="s">
        <v>8498</v>
      </c>
      <c r="C4106" s="183" t="s">
        <v>6177</v>
      </c>
      <c r="D4106" s="183" t="s">
        <v>6178</v>
      </c>
      <c r="E4106" s="184"/>
      <c r="F4106" s="184"/>
      <c r="G4106" s="185"/>
      <c r="H4106" s="185"/>
      <c r="I4106" s="184"/>
      <c r="J4106" s="184"/>
      <c r="K4106" s="185" t="s">
        <v>410</v>
      </c>
      <c r="L4106" s="185"/>
      <c r="M4106" s="186"/>
      <c r="N4106" s="61" t="s">
        <v>410</v>
      </c>
      <c r="P4106" s="175" t="s">
        <v>6177</v>
      </c>
    </row>
    <row r="4107" spans="1:16" s="61" customFormat="1" ht="17.25">
      <c r="A4107" s="183" t="s">
        <v>8499</v>
      </c>
      <c r="B4107" s="183" t="s">
        <v>8500</v>
      </c>
      <c r="C4107" s="183" t="s">
        <v>6177</v>
      </c>
      <c r="D4107" s="183" t="s">
        <v>6178</v>
      </c>
      <c r="E4107" s="184"/>
      <c r="F4107" s="184"/>
      <c r="G4107" s="185"/>
      <c r="H4107" s="185"/>
      <c r="I4107" s="184"/>
      <c r="J4107" s="184"/>
      <c r="K4107" s="185" t="s">
        <v>410</v>
      </c>
      <c r="L4107" s="185"/>
      <c r="M4107" s="186"/>
      <c r="N4107" s="61" t="s">
        <v>410</v>
      </c>
      <c r="P4107" s="175" t="s">
        <v>6177</v>
      </c>
    </row>
    <row r="4108" spans="1:16" s="61" customFormat="1" ht="17.25">
      <c r="A4108" s="183" t="s">
        <v>8501</v>
      </c>
      <c r="B4108" s="183" t="s">
        <v>8502</v>
      </c>
      <c r="C4108" s="183" t="s">
        <v>73</v>
      </c>
      <c r="D4108" s="183" t="s">
        <v>74</v>
      </c>
      <c r="E4108" s="184"/>
      <c r="F4108" s="184"/>
      <c r="G4108" s="185"/>
      <c r="H4108" s="185"/>
      <c r="I4108" s="184"/>
      <c r="J4108" s="184"/>
      <c r="K4108" s="185" t="s">
        <v>410</v>
      </c>
      <c r="L4108" s="185"/>
      <c r="M4108" s="186"/>
      <c r="N4108" s="61" t="s">
        <v>410</v>
      </c>
      <c r="P4108" s="175" t="s">
        <v>73</v>
      </c>
    </row>
    <row r="4109" spans="1:16" s="61" customFormat="1" ht="17.25">
      <c r="A4109" s="183" t="s">
        <v>8503</v>
      </c>
      <c r="B4109" s="183" t="s">
        <v>8504</v>
      </c>
      <c r="C4109" s="183" t="s">
        <v>73</v>
      </c>
      <c r="D4109" s="183" t="s">
        <v>74</v>
      </c>
      <c r="E4109" s="184"/>
      <c r="F4109" s="184"/>
      <c r="G4109" s="185"/>
      <c r="H4109" s="185"/>
      <c r="I4109" s="184"/>
      <c r="J4109" s="184"/>
      <c r="K4109" s="185" t="s">
        <v>410</v>
      </c>
      <c r="L4109" s="185"/>
      <c r="M4109" s="186"/>
      <c r="N4109" s="61" t="s">
        <v>410</v>
      </c>
      <c r="P4109" s="175" t="s">
        <v>73</v>
      </c>
    </row>
    <row r="4110" spans="1:16" s="61" customFormat="1" ht="17.25">
      <c r="A4110" s="183" t="s">
        <v>8505</v>
      </c>
      <c r="B4110" s="183" t="s">
        <v>8506</v>
      </c>
      <c r="C4110" s="183" t="s">
        <v>647</v>
      </c>
      <c r="D4110" s="183" t="s">
        <v>648</v>
      </c>
      <c r="E4110" s="184"/>
      <c r="F4110" s="184"/>
      <c r="G4110" s="185"/>
      <c r="H4110" s="185"/>
      <c r="I4110" s="184"/>
      <c r="J4110" s="184"/>
      <c r="K4110" s="185" t="s">
        <v>410</v>
      </c>
      <c r="L4110" s="185"/>
      <c r="M4110" s="186"/>
      <c r="N4110" s="61" t="s">
        <v>410</v>
      </c>
      <c r="P4110" s="175" t="s">
        <v>647</v>
      </c>
    </row>
    <row r="4111" spans="1:16" s="61" customFormat="1" ht="17.25">
      <c r="A4111" s="183" t="s">
        <v>8507</v>
      </c>
      <c r="B4111" s="183" t="s">
        <v>8508</v>
      </c>
      <c r="C4111" s="183" t="s">
        <v>73</v>
      </c>
      <c r="D4111" s="183" t="s">
        <v>74</v>
      </c>
      <c r="E4111" s="184"/>
      <c r="F4111" s="184"/>
      <c r="G4111" s="185"/>
      <c r="H4111" s="185"/>
      <c r="I4111" s="184"/>
      <c r="J4111" s="184"/>
      <c r="K4111" s="183" t="s">
        <v>410</v>
      </c>
      <c r="L4111" s="183"/>
      <c r="M4111" s="186"/>
      <c r="N4111" s="61" t="s">
        <v>410</v>
      </c>
      <c r="P4111" s="175" t="s">
        <v>73</v>
      </c>
    </row>
    <row r="4112" spans="1:16" s="61" customFormat="1" ht="17.25">
      <c r="A4112" s="183" t="s">
        <v>8509</v>
      </c>
      <c r="B4112" s="183" t="s">
        <v>8510</v>
      </c>
      <c r="C4112" s="183" t="s">
        <v>73</v>
      </c>
      <c r="D4112" s="183" t="s">
        <v>74</v>
      </c>
      <c r="E4112" s="184"/>
      <c r="F4112" s="184"/>
      <c r="G4112" s="185"/>
      <c r="H4112" s="185"/>
      <c r="I4112" s="184"/>
      <c r="J4112" s="184"/>
      <c r="K4112" s="185" t="s">
        <v>410</v>
      </c>
      <c r="L4112" s="185"/>
      <c r="M4112" s="186"/>
      <c r="N4112" s="61" t="s">
        <v>410</v>
      </c>
      <c r="P4112" s="175" t="s">
        <v>73</v>
      </c>
    </row>
    <row r="4113" spans="1:16" s="61" customFormat="1" ht="17.25">
      <c r="A4113" s="183" t="s">
        <v>8511</v>
      </c>
      <c r="B4113" s="183" t="s">
        <v>8512</v>
      </c>
      <c r="C4113" s="183" t="s">
        <v>73</v>
      </c>
      <c r="D4113" s="183" t="s">
        <v>74</v>
      </c>
      <c r="E4113" s="184"/>
      <c r="F4113" s="184"/>
      <c r="G4113" s="185"/>
      <c r="H4113" s="185"/>
      <c r="I4113" s="184"/>
      <c r="J4113" s="184"/>
      <c r="K4113" s="185" t="s">
        <v>410</v>
      </c>
      <c r="L4113" s="185"/>
      <c r="M4113" s="186"/>
      <c r="N4113" s="61" t="s">
        <v>410</v>
      </c>
      <c r="P4113" s="175" t="s">
        <v>73</v>
      </c>
    </row>
    <row r="4114" spans="1:16" s="61" customFormat="1" ht="17.25">
      <c r="A4114" s="183" t="s">
        <v>8513</v>
      </c>
      <c r="B4114" s="183" t="s">
        <v>8514</v>
      </c>
      <c r="C4114" s="183" t="s">
        <v>73</v>
      </c>
      <c r="D4114" s="183" t="s">
        <v>74</v>
      </c>
      <c r="E4114" s="184"/>
      <c r="F4114" s="184"/>
      <c r="G4114" s="185"/>
      <c r="H4114" s="185"/>
      <c r="I4114" s="184"/>
      <c r="J4114" s="184"/>
      <c r="K4114" s="185" t="s">
        <v>410</v>
      </c>
      <c r="L4114" s="185"/>
      <c r="M4114" s="186"/>
      <c r="N4114" s="61" t="s">
        <v>410</v>
      </c>
      <c r="P4114" s="175" t="s">
        <v>73</v>
      </c>
    </row>
    <row r="4115" spans="1:16" s="61" customFormat="1" ht="17.25">
      <c r="A4115" s="183" t="s">
        <v>8515</v>
      </c>
      <c r="B4115" s="183" t="s">
        <v>8516</v>
      </c>
      <c r="C4115" s="183" t="s">
        <v>6177</v>
      </c>
      <c r="D4115" s="183" t="s">
        <v>6178</v>
      </c>
      <c r="E4115" s="184"/>
      <c r="F4115" s="184"/>
      <c r="G4115" s="185"/>
      <c r="H4115" s="185"/>
      <c r="I4115" s="184"/>
      <c r="J4115" s="184"/>
      <c r="K4115" s="185" t="s">
        <v>410</v>
      </c>
      <c r="L4115" s="185"/>
      <c r="M4115" s="186"/>
      <c r="N4115" s="61" t="s">
        <v>410</v>
      </c>
      <c r="P4115" s="175" t="s">
        <v>6177</v>
      </c>
    </row>
    <row r="4116" spans="1:16" s="61" customFormat="1" ht="17.25">
      <c r="A4116" s="183" t="s">
        <v>8517</v>
      </c>
      <c r="B4116" s="183" t="s">
        <v>8518</v>
      </c>
      <c r="C4116" s="183" t="s">
        <v>6177</v>
      </c>
      <c r="D4116" s="183" t="s">
        <v>6178</v>
      </c>
      <c r="E4116" s="184"/>
      <c r="F4116" s="184"/>
      <c r="G4116" s="185"/>
      <c r="H4116" s="185"/>
      <c r="I4116" s="184"/>
      <c r="J4116" s="184"/>
      <c r="K4116" s="185" t="s">
        <v>410</v>
      </c>
      <c r="L4116" s="185"/>
      <c r="M4116" s="186"/>
      <c r="N4116" s="61" t="s">
        <v>410</v>
      </c>
      <c r="P4116" s="175" t="s">
        <v>6177</v>
      </c>
    </row>
    <row r="4117" spans="1:16" s="61" customFormat="1" ht="17.25">
      <c r="A4117" s="183" t="s">
        <v>8519</v>
      </c>
      <c r="B4117" s="183" t="s">
        <v>8520</v>
      </c>
      <c r="C4117" s="183" t="s">
        <v>6177</v>
      </c>
      <c r="D4117" s="183" t="s">
        <v>6178</v>
      </c>
      <c r="E4117" s="184"/>
      <c r="F4117" s="184"/>
      <c r="G4117" s="185"/>
      <c r="H4117" s="185"/>
      <c r="I4117" s="184"/>
      <c r="J4117" s="184"/>
      <c r="K4117" s="185" t="s">
        <v>410</v>
      </c>
      <c r="L4117" s="185"/>
      <c r="M4117" s="186"/>
      <c r="N4117" s="61" t="s">
        <v>410</v>
      </c>
      <c r="P4117" s="175" t="s">
        <v>6177</v>
      </c>
    </row>
    <row r="4118" spans="1:16" s="61" customFormat="1" ht="17.25">
      <c r="A4118" s="183" t="s">
        <v>8521</v>
      </c>
      <c r="B4118" s="183" t="s">
        <v>8522</v>
      </c>
      <c r="C4118" s="183" t="s">
        <v>6177</v>
      </c>
      <c r="D4118" s="183" t="s">
        <v>6178</v>
      </c>
      <c r="E4118" s="184"/>
      <c r="F4118" s="184"/>
      <c r="G4118" s="185"/>
      <c r="H4118" s="185"/>
      <c r="I4118" s="184"/>
      <c r="J4118" s="184"/>
      <c r="K4118" s="185" t="s">
        <v>410</v>
      </c>
      <c r="L4118" s="185"/>
      <c r="M4118" s="186"/>
      <c r="N4118" s="61" t="s">
        <v>410</v>
      </c>
      <c r="P4118" s="175" t="s">
        <v>6177</v>
      </c>
    </row>
    <row r="4119" spans="1:16" s="61" customFormat="1" ht="17.25">
      <c r="A4119" s="183" t="s">
        <v>8523</v>
      </c>
      <c r="B4119" s="183" t="s">
        <v>8524</v>
      </c>
      <c r="C4119" s="183" t="s">
        <v>6177</v>
      </c>
      <c r="D4119" s="183" t="s">
        <v>6178</v>
      </c>
      <c r="E4119" s="184"/>
      <c r="F4119" s="184"/>
      <c r="G4119" s="185"/>
      <c r="H4119" s="185"/>
      <c r="I4119" s="184"/>
      <c r="J4119" s="184"/>
      <c r="K4119" s="185" t="s">
        <v>410</v>
      </c>
      <c r="L4119" s="185"/>
      <c r="M4119" s="186"/>
      <c r="N4119" s="61" t="s">
        <v>410</v>
      </c>
      <c r="P4119" s="175" t="s">
        <v>6177</v>
      </c>
    </row>
    <row r="4120" spans="1:16" s="61" customFormat="1" ht="17.25">
      <c r="A4120" s="183" t="s">
        <v>8525</v>
      </c>
      <c r="B4120" s="183" t="s">
        <v>8526</v>
      </c>
      <c r="C4120" s="183" t="s">
        <v>6177</v>
      </c>
      <c r="D4120" s="183" t="s">
        <v>6178</v>
      </c>
      <c r="E4120" s="184"/>
      <c r="F4120" s="184"/>
      <c r="G4120" s="185"/>
      <c r="H4120" s="185"/>
      <c r="I4120" s="184"/>
      <c r="J4120" s="184"/>
      <c r="K4120" s="185" t="s">
        <v>410</v>
      </c>
      <c r="L4120" s="185"/>
      <c r="M4120" s="186"/>
      <c r="N4120" s="61" t="s">
        <v>410</v>
      </c>
      <c r="P4120" s="175" t="s">
        <v>6177</v>
      </c>
    </row>
    <row r="4121" spans="1:16" s="61" customFormat="1" ht="17.25">
      <c r="A4121" s="183" t="s">
        <v>8527</v>
      </c>
      <c r="B4121" s="183" t="s">
        <v>8528</v>
      </c>
      <c r="C4121" s="183" t="s">
        <v>6177</v>
      </c>
      <c r="D4121" s="183" t="s">
        <v>6178</v>
      </c>
      <c r="E4121" s="184"/>
      <c r="F4121" s="184"/>
      <c r="G4121" s="185"/>
      <c r="H4121" s="185"/>
      <c r="I4121" s="184"/>
      <c r="J4121" s="184"/>
      <c r="K4121" s="185" t="s">
        <v>410</v>
      </c>
      <c r="L4121" s="185"/>
      <c r="M4121" s="186"/>
      <c r="N4121" s="61" t="s">
        <v>410</v>
      </c>
      <c r="P4121" s="175" t="s">
        <v>6177</v>
      </c>
    </row>
    <row r="4122" spans="1:16" s="61" customFormat="1" ht="17.25">
      <c r="A4122" s="183" t="s">
        <v>8529</v>
      </c>
      <c r="B4122" s="183" t="s">
        <v>8530</v>
      </c>
      <c r="C4122" s="183" t="s">
        <v>6177</v>
      </c>
      <c r="D4122" s="183" t="s">
        <v>6178</v>
      </c>
      <c r="E4122" s="184"/>
      <c r="F4122" s="184"/>
      <c r="G4122" s="185"/>
      <c r="H4122" s="185"/>
      <c r="I4122" s="184"/>
      <c r="J4122" s="184"/>
      <c r="K4122" s="185" t="s">
        <v>410</v>
      </c>
      <c r="L4122" s="185"/>
      <c r="M4122" s="186"/>
      <c r="N4122" s="61" t="s">
        <v>410</v>
      </c>
      <c r="P4122" s="175" t="s">
        <v>6177</v>
      </c>
    </row>
    <row r="4123" spans="1:16" s="61" customFormat="1" ht="17.25">
      <c r="A4123" s="183" t="s">
        <v>8531</v>
      </c>
      <c r="B4123" s="183" t="s">
        <v>8532</v>
      </c>
      <c r="C4123" s="183" t="s">
        <v>6177</v>
      </c>
      <c r="D4123" s="183" t="s">
        <v>6178</v>
      </c>
      <c r="E4123" s="184"/>
      <c r="F4123" s="184"/>
      <c r="G4123" s="185"/>
      <c r="H4123" s="185"/>
      <c r="I4123" s="184"/>
      <c r="J4123" s="184"/>
      <c r="K4123" s="185" t="s">
        <v>410</v>
      </c>
      <c r="L4123" s="185"/>
      <c r="M4123" s="186"/>
      <c r="N4123" s="61" t="s">
        <v>410</v>
      </c>
      <c r="P4123" s="175" t="s">
        <v>6177</v>
      </c>
    </row>
    <row r="4124" spans="1:16" s="61" customFormat="1" ht="17.25">
      <c r="A4124" s="183" t="s">
        <v>8533</v>
      </c>
      <c r="B4124" s="183" t="s">
        <v>8534</v>
      </c>
      <c r="C4124" s="183" t="s">
        <v>5620</v>
      </c>
      <c r="D4124" s="183" t="s">
        <v>5621</v>
      </c>
      <c r="E4124" s="184"/>
      <c r="F4124" s="184"/>
      <c r="G4124" s="185"/>
      <c r="H4124" s="185"/>
      <c r="I4124" s="184"/>
      <c r="J4124" s="184"/>
      <c r="K4124" s="185" t="s">
        <v>410</v>
      </c>
      <c r="L4124" s="185"/>
      <c r="M4124" s="186"/>
      <c r="N4124" s="61" t="s">
        <v>410</v>
      </c>
      <c r="P4124" s="175" t="s">
        <v>5620</v>
      </c>
    </row>
    <row r="4125" spans="1:16" s="61" customFormat="1" ht="17.25">
      <c r="A4125" s="183" t="s">
        <v>8535</v>
      </c>
      <c r="B4125" s="183" t="s">
        <v>8536</v>
      </c>
      <c r="C4125" s="183" t="s">
        <v>6177</v>
      </c>
      <c r="D4125" s="183" t="s">
        <v>6178</v>
      </c>
      <c r="E4125" s="184"/>
      <c r="F4125" s="184"/>
      <c r="G4125" s="185"/>
      <c r="H4125" s="185"/>
      <c r="I4125" s="184"/>
      <c r="J4125" s="184"/>
      <c r="K4125" s="185" t="s">
        <v>410</v>
      </c>
      <c r="L4125" s="185"/>
      <c r="M4125" s="186"/>
      <c r="N4125" s="61" t="s">
        <v>410</v>
      </c>
      <c r="P4125" s="175" t="s">
        <v>6177</v>
      </c>
    </row>
    <row r="4126" spans="1:16" s="61" customFormat="1" ht="17.25">
      <c r="A4126" s="183" t="s">
        <v>8537</v>
      </c>
      <c r="B4126" s="183" t="s">
        <v>8538</v>
      </c>
      <c r="C4126" s="183" t="s">
        <v>6177</v>
      </c>
      <c r="D4126" s="183" t="s">
        <v>6178</v>
      </c>
      <c r="E4126" s="184"/>
      <c r="F4126" s="184"/>
      <c r="G4126" s="185"/>
      <c r="H4126" s="185"/>
      <c r="I4126" s="184"/>
      <c r="J4126" s="184"/>
      <c r="K4126" s="185" t="s">
        <v>410</v>
      </c>
      <c r="L4126" s="185"/>
      <c r="M4126" s="186"/>
      <c r="N4126" s="61" t="s">
        <v>410</v>
      </c>
      <c r="P4126" s="175" t="s">
        <v>6177</v>
      </c>
    </row>
    <row r="4127" spans="1:16" s="61" customFormat="1" ht="17.25">
      <c r="A4127" s="183" t="s">
        <v>8539</v>
      </c>
      <c r="B4127" s="183" t="s">
        <v>8540</v>
      </c>
      <c r="C4127" s="183" t="s">
        <v>6177</v>
      </c>
      <c r="D4127" s="183" t="s">
        <v>6178</v>
      </c>
      <c r="E4127" s="184"/>
      <c r="F4127" s="184"/>
      <c r="G4127" s="185"/>
      <c r="H4127" s="185"/>
      <c r="I4127" s="184"/>
      <c r="J4127" s="184"/>
      <c r="K4127" s="185" t="s">
        <v>410</v>
      </c>
      <c r="L4127" s="185"/>
      <c r="M4127" s="186"/>
      <c r="N4127" s="61" t="s">
        <v>410</v>
      </c>
      <c r="P4127" s="175" t="s">
        <v>6177</v>
      </c>
    </row>
    <row r="4128" spans="1:16" s="61" customFormat="1" ht="17.25">
      <c r="A4128" s="183" t="s">
        <v>8541</v>
      </c>
      <c r="B4128" s="183" t="s">
        <v>8542</v>
      </c>
      <c r="C4128" s="183" t="s">
        <v>6177</v>
      </c>
      <c r="D4128" s="183" t="s">
        <v>6178</v>
      </c>
      <c r="E4128" s="184"/>
      <c r="F4128" s="184"/>
      <c r="G4128" s="185"/>
      <c r="H4128" s="185"/>
      <c r="I4128" s="184"/>
      <c r="J4128" s="184"/>
      <c r="K4128" s="185" t="s">
        <v>410</v>
      </c>
      <c r="L4128" s="185"/>
      <c r="M4128" s="186"/>
      <c r="N4128" s="61" t="s">
        <v>410</v>
      </c>
      <c r="P4128" s="175" t="s">
        <v>6177</v>
      </c>
    </row>
    <row r="4129" spans="1:16" s="61" customFormat="1" ht="17.25">
      <c r="A4129" s="183" t="s">
        <v>8543</v>
      </c>
      <c r="B4129" s="183" t="s">
        <v>8544</v>
      </c>
      <c r="C4129" s="183" t="s">
        <v>6177</v>
      </c>
      <c r="D4129" s="183" t="s">
        <v>6178</v>
      </c>
      <c r="E4129" s="184"/>
      <c r="F4129" s="184"/>
      <c r="G4129" s="185"/>
      <c r="H4129" s="185"/>
      <c r="I4129" s="184"/>
      <c r="J4129" s="184"/>
      <c r="K4129" s="185" t="s">
        <v>410</v>
      </c>
      <c r="L4129" s="185"/>
      <c r="M4129" s="186"/>
      <c r="N4129" s="61" t="s">
        <v>410</v>
      </c>
      <c r="P4129" s="175" t="s">
        <v>6177</v>
      </c>
    </row>
    <row r="4130" spans="1:16" s="61" customFormat="1" ht="17.25">
      <c r="A4130" s="183" t="s">
        <v>8545</v>
      </c>
      <c r="B4130" s="183" t="s">
        <v>7366</v>
      </c>
      <c r="C4130" s="183" t="s">
        <v>6177</v>
      </c>
      <c r="D4130" s="183" t="s">
        <v>6178</v>
      </c>
      <c r="E4130" s="184"/>
      <c r="F4130" s="184"/>
      <c r="G4130" s="185"/>
      <c r="H4130" s="185"/>
      <c r="I4130" s="184"/>
      <c r="J4130" s="184"/>
      <c r="K4130" s="185" t="s">
        <v>410</v>
      </c>
      <c r="L4130" s="185"/>
      <c r="M4130" s="186"/>
      <c r="N4130" s="61" t="s">
        <v>410</v>
      </c>
      <c r="P4130" s="175" t="s">
        <v>6177</v>
      </c>
    </row>
    <row r="4131" spans="1:16" s="61" customFormat="1" ht="17.25">
      <c r="A4131" s="183" t="s">
        <v>8546</v>
      </c>
      <c r="B4131" s="183" t="s">
        <v>8547</v>
      </c>
      <c r="C4131" s="183" t="s">
        <v>6177</v>
      </c>
      <c r="D4131" s="183" t="s">
        <v>6178</v>
      </c>
      <c r="E4131" s="184"/>
      <c r="F4131" s="184"/>
      <c r="G4131" s="185"/>
      <c r="H4131" s="185"/>
      <c r="I4131" s="184"/>
      <c r="J4131" s="184"/>
      <c r="K4131" s="185" t="s">
        <v>410</v>
      </c>
      <c r="L4131" s="185"/>
      <c r="M4131" s="186"/>
      <c r="N4131" s="61" t="s">
        <v>410</v>
      </c>
      <c r="P4131" s="175" t="s">
        <v>6177</v>
      </c>
    </row>
    <row r="4132" spans="1:16" s="61" customFormat="1" ht="17.25">
      <c r="A4132" s="183" t="s">
        <v>8548</v>
      </c>
      <c r="B4132" s="183" t="s">
        <v>7366</v>
      </c>
      <c r="C4132" s="183" t="s">
        <v>6177</v>
      </c>
      <c r="D4132" s="183" t="s">
        <v>6178</v>
      </c>
      <c r="E4132" s="184"/>
      <c r="F4132" s="184"/>
      <c r="G4132" s="185"/>
      <c r="H4132" s="185"/>
      <c r="I4132" s="184"/>
      <c r="J4132" s="184"/>
      <c r="K4132" s="185" t="s">
        <v>410</v>
      </c>
      <c r="L4132" s="185"/>
      <c r="M4132" s="186"/>
      <c r="N4132" s="61" t="s">
        <v>410</v>
      </c>
      <c r="P4132" s="175" t="s">
        <v>6177</v>
      </c>
    </row>
    <row r="4133" spans="1:16" s="61" customFormat="1" ht="17.25">
      <c r="A4133" s="183" t="s">
        <v>8549</v>
      </c>
      <c r="B4133" s="183" t="s">
        <v>8550</v>
      </c>
      <c r="C4133" s="183" t="s">
        <v>6177</v>
      </c>
      <c r="D4133" s="183" t="s">
        <v>6178</v>
      </c>
      <c r="E4133" s="184"/>
      <c r="F4133" s="184"/>
      <c r="G4133" s="185"/>
      <c r="H4133" s="185"/>
      <c r="I4133" s="184"/>
      <c r="J4133" s="184"/>
      <c r="K4133" s="185" t="s">
        <v>410</v>
      </c>
      <c r="L4133" s="185"/>
      <c r="M4133" s="186"/>
      <c r="N4133" s="61" t="s">
        <v>410</v>
      </c>
      <c r="P4133" s="175" t="s">
        <v>6177</v>
      </c>
    </row>
    <row r="4134" spans="1:16" s="61" customFormat="1" ht="17.25">
      <c r="A4134" s="183" t="s">
        <v>8551</v>
      </c>
      <c r="B4134" s="183" t="s">
        <v>8552</v>
      </c>
      <c r="C4134" s="183" t="s">
        <v>6177</v>
      </c>
      <c r="D4134" s="183" t="s">
        <v>6178</v>
      </c>
      <c r="E4134" s="184"/>
      <c r="F4134" s="184"/>
      <c r="G4134" s="185"/>
      <c r="H4134" s="185"/>
      <c r="I4134" s="184"/>
      <c r="J4134" s="184"/>
      <c r="K4134" s="185" t="s">
        <v>410</v>
      </c>
      <c r="L4134" s="185"/>
      <c r="M4134" s="186"/>
      <c r="N4134" s="61" t="s">
        <v>410</v>
      </c>
      <c r="P4134" s="175" t="s">
        <v>6177</v>
      </c>
    </row>
    <row r="4135" spans="1:16" s="61" customFormat="1" ht="17.25">
      <c r="A4135" s="183" t="s">
        <v>8553</v>
      </c>
      <c r="B4135" s="183" t="s">
        <v>8554</v>
      </c>
      <c r="C4135" s="183" t="s">
        <v>6177</v>
      </c>
      <c r="D4135" s="183" t="s">
        <v>6178</v>
      </c>
      <c r="E4135" s="184"/>
      <c r="F4135" s="184"/>
      <c r="G4135" s="185"/>
      <c r="H4135" s="185"/>
      <c r="I4135" s="184"/>
      <c r="J4135" s="184"/>
      <c r="K4135" s="185" t="s">
        <v>410</v>
      </c>
      <c r="L4135" s="185"/>
      <c r="M4135" s="186"/>
      <c r="N4135" s="61" t="s">
        <v>410</v>
      </c>
      <c r="P4135" s="175" t="s">
        <v>6177</v>
      </c>
    </row>
    <row r="4136" spans="1:16" s="61" customFormat="1" ht="17.25">
      <c r="A4136" s="183" t="s">
        <v>8555</v>
      </c>
      <c r="B4136" s="183" t="s">
        <v>8556</v>
      </c>
      <c r="C4136" s="183" t="s">
        <v>6177</v>
      </c>
      <c r="D4136" s="183" t="s">
        <v>6178</v>
      </c>
      <c r="E4136" s="184">
        <v>105</v>
      </c>
      <c r="F4136" s="184">
        <v>105</v>
      </c>
      <c r="G4136" s="185"/>
      <c r="H4136" s="185"/>
      <c r="I4136" s="184">
        <v>24.53</v>
      </c>
      <c r="J4136" s="184">
        <v>129.53</v>
      </c>
      <c r="K4136" s="185">
        <v>46</v>
      </c>
      <c r="L4136" s="185"/>
      <c r="M4136" s="186"/>
      <c r="N4136" s="61" t="s">
        <v>51</v>
      </c>
      <c r="P4136" s="175" t="s">
        <v>6177</v>
      </c>
    </row>
    <row r="4137" spans="1:16" s="61" customFormat="1" ht="17.25">
      <c r="A4137" s="183" t="s">
        <v>8557</v>
      </c>
      <c r="B4137" s="183" t="s">
        <v>8554</v>
      </c>
      <c r="C4137" s="183" t="s">
        <v>6177</v>
      </c>
      <c r="D4137" s="183" t="s">
        <v>6178</v>
      </c>
      <c r="E4137" s="184"/>
      <c r="F4137" s="184"/>
      <c r="G4137" s="185"/>
      <c r="H4137" s="185"/>
      <c r="I4137" s="184"/>
      <c r="J4137" s="184"/>
      <c r="K4137" s="185" t="s">
        <v>410</v>
      </c>
      <c r="L4137" s="185"/>
      <c r="M4137" s="186"/>
      <c r="N4137" s="61" t="s">
        <v>410</v>
      </c>
      <c r="P4137" s="175" t="s">
        <v>6177</v>
      </c>
    </row>
    <row r="4138" spans="1:16" s="61" customFormat="1" ht="17.25">
      <c r="A4138" s="183" t="s">
        <v>8558</v>
      </c>
      <c r="B4138" s="183" t="s">
        <v>8559</v>
      </c>
      <c r="C4138" s="183" t="s">
        <v>6177</v>
      </c>
      <c r="D4138" s="183" t="s">
        <v>6178</v>
      </c>
      <c r="E4138" s="184"/>
      <c r="F4138" s="184"/>
      <c r="G4138" s="185"/>
      <c r="H4138" s="185"/>
      <c r="I4138" s="184"/>
      <c r="J4138" s="184"/>
      <c r="K4138" s="185" t="s">
        <v>410</v>
      </c>
      <c r="L4138" s="185"/>
      <c r="M4138" s="186"/>
      <c r="N4138" s="61" t="s">
        <v>410</v>
      </c>
      <c r="P4138" s="175" t="s">
        <v>6177</v>
      </c>
    </row>
    <row r="4139" spans="1:16" s="61" customFormat="1" ht="17.25">
      <c r="A4139" s="183" t="s">
        <v>8560</v>
      </c>
      <c r="B4139" s="183" t="s">
        <v>8561</v>
      </c>
      <c r="C4139" s="183" t="s">
        <v>6177</v>
      </c>
      <c r="D4139" s="183" t="s">
        <v>6178</v>
      </c>
      <c r="E4139" s="184"/>
      <c r="F4139" s="184"/>
      <c r="G4139" s="185"/>
      <c r="H4139" s="185"/>
      <c r="I4139" s="184"/>
      <c r="J4139" s="184"/>
      <c r="K4139" s="185" t="s">
        <v>410</v>
      </c>
      <c r="L4139" s="185"/>
      <c r="M4139" s="186"/>
      <c r="N4139" s="61" t="s">
        <v>410</v>
      </c>
      <c r="P4139" s="175" t="s">
        <v>6177</v>
      </c>
    </row>
    <row r="4140" spans="1:16" s="61" customFormat="1" ht="17.25">
      <c r="A4140" s="183" t="s">
        <v>8562</v>
      </c>
      <c r="B4140" s="183" t="s">
        <v>8563</v>
      </c>
      <c r="C4140" s="183" t="s">
        <v>6177</v>
      </c>
      <c r="D4140" s="183" t="s">
        <v>6178</v>
      </c>
      <c r="E4140" s="184"/>
      <c r="F4140" s="184"/>
      <c r="G4140" s="185"/>
      <c r="H4140" s="185"/>
      <c r="I4140" s="184"/>
      <c r="J4140" s="184"/>
      <c r="K4140" s="185" t="s">
        <v>410</v>
      </c>
      <c r="L4140" s="185"/>
      <c r="M4140" s="186"/>
      <c r="N4140" s="61" t="s">
        <v>410</v>
      </c>
      <c r="P4140" s="175" t="s">
        <v>6177</v>
      </c>
    </row>
    <row r="4141" spans="1:16" s="61" customFormat="1" ht="17.25">
      <c r="A4141" s="183" t="s">
        <v>8564</v>
      </c>
      <c r="B4141" s="183" t="s">
        <v>8565</v>
      </c>
      <c r="C4141" s="183" t="s">
        <v>6177</v>
      </c>
      <c r="D4141" s="183" t="s">
        <v>6178</v>
      </c>
      <c r="E4141" s="184"/>
      <c r="F4141" s="184"/>
      <c r="G4141" s="185"/>
      <c r="H4141" s="185"/>
      <c r="I4141" s="184"/>
      <c r="J4141" s="184"/>
      <c r="K4141" s="185" t="s">
        <v>410</v>
      </c>
      <c r="L4141" s="185"/>
      <c r="M4141" s="186"/>
      <c r="N4141" s="61" t="s">
        <v>410</v>
      </c>
      <c r="P4141" s="175" t="s">
        <v>6177</v>
      </c>
    </row>
    <row r="4142" spans="1:16" s="61" customFormat="1" ht="17.25">
      <c r="A4142" s="183" t="s">
        <v>8566</v>
      </c>
      <c r="B4142" s="183" t="s">
        <v>8561</v>
      </c>
      <c r="C4142" s="183" t="s">
        <v>6177</v>
      </c>
      <c r="D4142" s="183" t="s">
        <v>6178</v>
      </c>
      <c r="E4142" s="184"/>
      <c r="F4142" s="184"/>
      <c r="G4142" s="188"/>
      <c r="H4142" s="185"/>
      <c r="I4142" s="184"/>
      <c r="J4142" s="184"/>
      <c r="K4142" s="185" t="s">
        <v>410</v>
      </c>
      <c r="L4142" s="185"/>
      <c r="M4142" s="186"/>
      <c r="N4142" s="61" t="s">
        <v>410</v>
      </c>
      <c r="P4142" s="175" t="s">
        <v>6177</v>
      </c>
    </row>
    <row r="4143" spans="1:16" s="61" customFormat="1" ht="17.25">
      <c r="A4143" s="183" t="s">
        <v>8567</v>
      </c>
      <c r="B4143" s="183" t="s">
        <v>8568</v>
      </c>
      <c r="C4143" s="183" t="s">
        <v>6177</v>
      </c>
      <c r="D4143" s="183" t="s">
        <v>6178</v>
      </c>
      <c r="E4143" s="184">
        <v>110</v>
      </c>
      <c r="F4143" s="184">
        <v>110</v>
      </c>
      <c r="G4143" s="185"/>
      <c r="H4143" s="185"/>
      <c r="I4143" s="184">
        <v>25.3</v>
      </c>
      <c r="J4143" s="184">
        <v>135.3</v>
      </c>
      <c r="K4143" s="185">
        <v>9</v>
      </c>
      <c r="L4143" s="185" t="s">
        <v>57</v>
      </c>
      <c r="M4143" s="186" t="s">
        <v>250</v>
      </c>
      <c r="N4143" s="61" t="s">
        <v>51</v>
      </c>
      <c r="P4143" s="175" t="s">
        <v>6177</v>
      </c>
    </row>
    <row r="4144" spans="1:16" s="61" customFormat="1" ht="17.25">
      <c r="A4144" s="183" t="s">
        <v>8569</v>
      </c>
      <c r="B4144" s="183" t="s">
        <v>8568</v>
      </c>
      <c r="C4144" s="183" t="s">
        <v>6177</v>
      </c>
      <c r="D4144" s="183" t="s">
        <v>6178</v>
      </c>
      <c r="E4144" s="184">
        <v>110</v>
      </c>
      <c r="F4144" s="184">
        <v>110</v>
      </c>
      <c r="G4144" s="185"/>
      <c r="H4144" s="185"/>
      <c r="I4144" s="184">
        <v>25.3</v>
      </c>
      <c r="J4144" s="184">
        <v>135.3</v>
      </c>
      <c r="K4144" s="185">
        <v>74</v>
      </c>
      <c r="L4144" s="185" t="s">
        <v>57</v>
      </c>
      <c r="M4144" s="186" t="s">
        <v>722</v>
      </c>
      <c r="N4144" s="61" t="s">
        <v>51</v>
      </c>
      <c r="P4144" s="175" t="s">
        <v>6177</v>
      </c>
    </row>
    <row r="4145" spans="1:16" s="61" customFormat="1" ht="17.25">
      <c r="A4145" s="183" t="s">
        <v>8570</v>
      </c>
      <c r="B4145" s="183" t="s">
        <v>8568</v>
      </c>
      <c r="C4145" s="183" t="s">
        <v>6177</v>
      </c>
      <c r="D4145" s="183" t="s">
        <v>6178</v>
      </c>
      <c r="E4145" s="184">
        <v>110</v>
      </c>
      <c r="F4145" s="184">
        <v>110</v>
      </c>
      <c r="G4145" s="188"/>
      <c r="H4145" s="183"/>
      <c r="I4145" s="184">
        <v>25.3</v>
      </c>
      <c r="J4145" s="184">
        <v>135.3</v>
      </c>
      <c r="K4145" s="185">
        <v>0</v>
      </c>
      <c r="L4145" s="185" t="s">
        <v>76</v>
      </c>
      <c r="M4145" s="186" t="s">
        <v>1514</v>
      </c>
      <c r="N4145" s="61" t="s">
        <v>51</v>
      </c>
      <c r="P4145" s="175" t="s">
        <v>6177</v>
      </c>
    </row>
    <row r="4146" spans="1:16" s="61" customFormat="1" ht="17.25">
      <c r="A4146" s="183" t="s">
        <v>8571</v>
      </c>
      <c r="B4146" s="183" t="s">
        <v>8568</v>
      </c>
      <c r="C4146" s="183" t="s">
        <v>6177</v>
      </c>
      <c r="D4146" s="183" t="s">
        <v>6178</v>
      </c>
      <c r="E4146" s="184">
        <v>110</v>
      </c>
      <c r="F4146" s="184">
        <v>110</v>
      </c>
      <c r="G4146" s="185"/>
      <c r="H4146" s="185"/>
      <c r="I4146" s="184">
        <v>25.3</v>
      </c>
      <c r="J4146" s="184">
        <v>135.3</v>
      </c>
      <c r="K4146" s="185">
        <v>0</v>
      </c>
      <c r="L4146" s="185" t="s">
        <v>57</v>
      </c>
      <c r="M4146" s="186" t="s">
        <v>1514</v>
      </c>
      <c r="N4146" s="61" t="s">
        <v>51</v>
      </c>
      <c r="P4146" s="175" t="s">
        <v>6177</v>
      </c>
    </row>
    <row r="4147" spans="1:16" s="61" customFormat="1" ht="17.25">
      <c r="A4147" s="183" t="s">
        <v>8572</v>
      </c>
      <c r="B4147" s="183" t="s">
        <v>8573</v>
      </c>
      <c r="C4147" s="183" t="s">
        <v>6177</v>
      </c>
      <c r="D4147" s="183" t="s">
        <v>6178</v>
      </c>
      <c r="E4147" s="184"/>
      <c r="F4147" s="184"/>
      <c r="G4147" s="185"/>
      <c r="H4147" s="185"/>
      <c r="I4147" s="184"/>
      <c r="J4147" s="184"/>
      <c r="K4147" s="185" t="s">
        <v>410</v>
      </c>
      <c r="L4147" s="185"/>
      <c r="M4147" s="186"/>
      <c r="N4147" s="61" t="s">
        <v>410</v>
      </c>
      <c r="P4147" s="175" t="s">
        <v>6177</v>
      </c>
    </row>
    <row r="4148" spans="1:16" s="61" customFormat="1" ht="17.25">
      <c r="A4148" s="183" t="s">
        <v>8574</v>
      </c>
      <c r="B4148" s="183" t="s">
        <v>8575</v>
      </c>
      <c r="C4148" s="183" t="s">
        <v>6177</v>
      </c>
      <c r="D4148" s="183" t="s">
        <v>6178</v>
      </c>
      <c r="E4148" s="184"/>
      <c r="F4148" s="184"/>
      <c r="G4148" s="185"/>
      <c r="H4148" s="185"/>
      <c r="I4148" s="184"/>
      <c r="J4148" s="184"/>
      <c r="K4148" s="185" t="s">
        <v>410</v>
      </c>
      <c r="L4148" s="185"/>
      <c r="M4148" s="186"/>
      <c r="N4148" s="61" t="s">
        <v>410</v>
      </c>
      <c r="P4148" s="175" t="s">
        <v>6177</v>
      </c>
    </row>
    <row r="4149" spans="1:16" s="61" customFormat="1" ht="17.25">
      <c r="A4149" s="183" t="s">
        <v>8576</v>
      </c>
      <c r="B4149" s="183" t="s">
        <v>8516</v>
      </c>
      <c r="C4149" s="183" t="s">
        <v>6177</v>
      </c>
      <c r="D4149" s="183" t="s">
        <v>6178</v>
      </c>
      <c r="E4149" s="184"/>
      <c r="F4149" s="184"/>
      <c r="G4149" s="185"/>
      <c r="H4149" s="185"/>
      <c r="I4149" s="184"/>
      <c r="J4149" s="184"/>
      <c r="K4149" s="183" t="s">
        <v>410</v>
      </c>
      <c r="L4149" s="183"/>
      <c r="M4149" s="186"/>
      <c r="N4149" s="61" t="s">
        <v>410</v>
      </c>
      <c r="P4149" s="175" t="s">
        <v>6177</v>
      </c>
    </row>
    <row r="4150" spans="1:16" s="61" customFormat="1" ht="17.25">
      <c r="A4150" s="183" t="s">
        <v>8577</v>
      </c>
      <c r="B4150" s="183" t="s">
        <v>8441</v>
      </c>
      <c r="C4150" s="183" t="s">
        <v>6177</v>
      </c>
      <c r="D4150" s="183" t="s">
        <v>6178</v>
      </c>
      <c r="E4150" s="184"/>
      <c r="F4150" s="184"/>
      <c r="G4150" s="185"/>
      <c r="H4150" s="185"/>
      <c r="I4150" s="184"/>
      <c r="J4150" s="184"/>
      <c r="K4150" s="185" t="s">
        <v>410</v>
      </c>
      <c r="L4150" s="185"/>
      <c r="M4150" s="186"/>
      <c r="N4150" s="61" t="s">
        <v>410</v>
      </c>
      <c r="P4150" s="175" t="s">
        <v>6177</v>
      </c>
    </row>
    <row r="4151" spans="1:16" s="61" customFormat="1" ht="17.25">
      <c r="A4151" s="183" t="s">
        <v>8578</v>
      </c>
      <c r="B4151" s="183" t="s">
        <v>8441</v>
      </c>
      <c r="C4151" s="183" t="s">
        <v>6177</v>
      </c>
      <c r="D4151" s="183" t="s">
        <v>6178</v>
      </c>
      <c r="E4151" s="184"/>
      <c r="F4151" s="184"/>
      <c r="G4151" s="185"/>
      <c r="H4151" s="185"/>
      <c r="I4151" s="184"/>
      <c r="J4151" s="184"/>
      <c r="K4151" s="183" t="s">
        <v>410</v>
      </c>
      <c r="L4151" s="183"/>
      <c r="M4151" s="186"/>
      <c r="N4151" s="61" t="s">
        <v>410</v>
      </c>
      <c r="P4151" s="175" t="s">
        <v>6177</v>
      </c>
    </row>
    <row r="4152" spans="1:16" s="61" customFormat="1" ht="17.25">
      <c r="A4152" s="183" t="s">
        <v>8579</v>
      </c>
      <c r="B4152" s="183" t="s">
        <v>8441</v>
      </c>
      <c r="C4152" s="183" t="s">
        <v>6177</v>
      </c>
      <c r="D4152" s="183" t="s">
        <v>6178</v>
      </c>
      <c r="E4152" s="184"/>
      <c r="F4152" s="184"/>
      <c r="G4152" s="188"/>
      <c r="H4152" s="183"/>
      <c r="I4152" s="184"/>
      <c r="J4152" s="184"/>
      <c r="K4152" s="185" t="s">
        <v>410</v>
      </c>
      <c r="L4152" s="185"/>
      <c r="M4152" s="186"/>
      <c r="N4152" s="61" t="s">
        <v>410</v>
      </c>
      <c r="P4152" s="175" t="s">
        <v>6177</v>
      </c>
    </row>
    <row r="4153" spans="1:16" s="61" customFormat="1" ht="17.25">
      <c r="A4153" s="183" t="s">
        <v>8580</v>
      </c>
      <c r="B4153" s="183" t="s">
        <v>8441</v>
      </c>
      <c r="C4153" s="183" t="s">
        <v>6177</v>
      </c>
      <c r="D4153" s="183" t="s">
        <v>6178</v>
      </c>
      <c r="E4153" s="184"/>
      <c r="F4153" s="184"/>
      <c r="G4153" s="188"/>
      <c r="H4153" s="183"/>
      <c r="I4153" s="184"/>
      <c r="J4153" s="184"/>
      <c r="K4153" s="185" t="s">
        <v>410</v>
      </c>
      <c r="L4153" s="185"/>
      <c r="M4153" s="186"/>
      <c r="N4153" s="61" t="s">
        <v>410</v>
      </c>
      <c r="P4153" s="175" t="s">
        <v>6177</v>
      </c>
    </row>
    <row r="4154" spans="1:16" s="61" customFormat="1" ht="17.25">
      <c r="A4154" s="183" t="s">
        <v>8581</v>
      </c>
      <c r="B4154" s="183" t="s">
        <v>8582</v>
      </c>
      <c r="C4154" s="183" t="s">
        <v>6177</v>
      </c>
      <c r="D4154" s="183" t="s">
        <v>6178</v>
      </c>
      <c r="E4154" s="184"/>
      <c r="F4154" s="184"/>
      <c r="G4154" s="188"/>
      <c r="H4154" s="183"/>
      <c r="I4154" s="184"/>
      <c r="J4154" s="184"/>
      <c r="K4154" s="185" t="s">
        <v>410</v>
      </c>
      <c r="L4154" s="185"/>
      <c r="M4154" s="186"/>
      <c r="N4154" s="61" t="s">
        <v>410</v>
      </c>
      <c r="P4154" s="175" t="s">
        <v>6177</v>
      </c>
    </row>
    <row r="4155" spans="1:16" s="61" customFormat="1" ht="17.25">
      <c r="A4155" s="183" t="s">
        <v>8583</v>
      </c>
      <c r="B4155" s="183" t="s">
        <v>8584</v>
      </c>
      <c r="C4155" s="183" t="s">
        <v>6177</v>
      </c>
      <c r="D4155" s="183" t="s">
        <v>6178</v>
      </c>
      <c r="E4155" s="184"/>
      <c r="F4155" s="184"/>
      <c r="G4155" s="185"/>
      <c r="H4155" s="185"/>
      <c r="I4155" s="184"/>
      <c r="J4155" s="184"/>
      <c r="K4155" s="185" t="s">
        <v>410</v>
      </c>
      <c r="L4155" s="185"/>
      <c r="M4155" s="186"/>
      <c r="N4155" s="61" t="s">
        <v>410</v>
      </c>
      <c r="P4155" s="175" t="s">
        <v>6177</v>
      </c>
    </row>
    <row r="4156" spans="1:16" s="61" customFormat="1" ht="17.25">
      <c r="A4156" s="183" t="s">
        <v>8585</v>
      </c>
      <c r="B4156" s="183" t="s">
        <v>8586</v>
      </c>
      <c r="C4156" s="183" t="s">
        <v>6177</v>
      </c>
      <c r="D4156" s="183" t="s">
        <v>6178</v>
      </c>
      <c r="E4156" s="184"/>
      <c r="F4156" s="184"/>
      <c r="G4156" s="185"/>
      <c r="H4156" s="185"/>
      <c r="I4156" s="184"/>
      <c r="J4156" s="184"/>
      <c r="K4156" s="185" t="s">
        <v>410</v>
      </c>
      <c r="L4156" s="185"/>
      <c r="M4156" s="186"/>
      <c r="N4156" s="61" t="s">
        <v>410</v>
      </c>
      <c r="P4156" s="175" t="s">
        <v>6177</v>
      </c>
    </row>
    <row r="4157" spans="1:16" s="61" customFormat="1" ht="17.25">
      <c r="A4157" s="183" t="s">
        <v>8587</v>
      </c>
      <c r="B4157" s="183" t="s">
        <v>8588</v>
      </c>
      <c r="C4157" s="183" t="s">
        <v>6177</v>
      </c>
      <c r="D4157" s="183" t="s">
        <v>6178</v>
      </c>
      <c r="E4157" s="184"/>
      <c r="F4157" s="184"/>
      <c r="G4157" s="185"/>
      <c r="H4157" s="185"/>
      <c r="I4157" s="184"/>
      <c r="J4157" s="184"/>
      <c r="K4157" s="185" t="s">
        <v>410</v>
      </c>
      <c r="L4157" s="185"/>
      <c r="M4157" s="186"/>
      <c r="N4157" s="61" t="s">
        <v>410</v>
      </c>
      <c r="P4157" s="175" t="s">
        <v>6177</v>
      </c>
    </row>
    <row r="4158" spans="1:16" s="61" customFormat="1" ht="17.25">
      <c r="A4158" s="183" t="s">
        <v>8589</v>
      </c>
      <c r="B4158" s="183" t="s">
        <v>8590</v>
      </c>
      <c r="C4158" s="183" t="s">
        <v>6177</v>
      </c>
      <c r="D4158" s="183" t="s">
        <v>6178</v>
      </c>
      <c r="E4158" s="184"/>
      <c r="F4158" s="184"/>
      <c r="G4158" s="188"/>
      <c r="H4158" s="185"/>
      <c r="I4158" s="184"/>
      <c r="J4158" s="184"/>
      <c r="K4158" s="185" t="s">
        <v>410</v>
      </c>
      <c r="L4158" s="185"/>
      <c r="M4158" s="186"/>
      <c r="N4158" s="61" t="s">
        <v>410</v>
      </c>
      <c r="P4158" s="175" t="s">
        <v>6177</v>
      </c>
    </row>
    <row r="4159" spans="1:16" s="61" customFormat="1" ht="17.25">
      <c r="A4159" s="183" t="s">
        <v>8591</v>
      </c>
      <c r="B4159" s="183" t="s">
        <v>8592</v>
      </c>
      <c r="C4159" s="183" t="s">
        <v>6177</v>
      </c>
      <c r="D4159" s="183" t="s">
        <v>6178</v>
      </c>
      <c r="E4159" s="184"/>
      <c r="F4159" s="184"/>
      <c r="G4159" s="185"/>
      <c r="H4159" s="185"/>
      <c r="I4159" s="184"/>
      <c r="J4159" s="184"/>
      <c r="K4159" s="183" t="s">
        <v>410</v>
      </c>
      <c r="L4159" s="183"/>
      <c r="M4159" s="186"/>
      <c r="N4159" s="61" t="s">
        <v>410</v>
      </c>
      <c r="P4159" s="175" t="s">
        <v>6177</v>
      </c>
    </row>
    <row r="4160" spans="1:16" s="61" customFormat="1" ht="17.25">
      <c r="A4160" s="183" t="s">
        <v>8593</v>
      </c>
      <c r="B4160" s="183" t="s">
        <v>8594</v>
      </c>
      <c r="C4160" s="183" t="s">
        <v>6177</v>
      </c>
      <c r="D4160" s="183" t="s">
        <v>6178</v>
      </c>
      <c r="E4160" s="184"/>
      <c r="F4160" s="184"/>
      <c r="G4160" s="185"/>
      <c r="H4160" s="185"/>
      <c r="I4160" s="184"/>
      <c r="J4160" s="184"/>
      <c r="K4160" s="183" t="s">
        <v>410</v>
      </c>
      <c r="L4160" s="183"/>
      <c r="M4160" s="186"/>
      <c r="N4160" s="61" t="s">
        <v>410</v>
      </c>
      <c r="P4160" s="175" t="s">
        <v>6177</v>
      </c>
    </row>
    <row r="4161" spans="1:16" s="61" customFormat="1" ht="17.25">
      <c r="A4161" s="183" t="s">
        <v>8595</v>
      </c>
      <c r="B4161" s="183" t="s">
        <v>8596</v>
      </c>
      <c r="C4161" s="183" t="s">
        <v>6177</v>
      </c>
      <c r="D4161" s="183" t="s">
        <v>6178</v>
      </c>
      <c r="E4161" s="184"/>
      <c r="F4161" s="184"/>
      <c r="G4161" s="188"/>
      <c r="H4161" s="185"/>
      <c r="I4161" s="184"/>
      <c r="J4161" s="184"/>
      <c r="K4161" s="183" t="s">
        <v>410</v>
      </c>
      <c r="L4161" s="183"/>
      <c r="M4161" s="186"/>
      <c r="N4161" s="61" t="s">
        <v>410</v>
      </c>
      <c r="P4161" s="175" t="s">
        <v>6177</v>
      </c>
    </row>
    <row r="4162" spans="1:16" s="61" customFormat="1" ht="17.25">
      <c r="A4162" s="183" t="s">
        <v>8597</v>
      </c>
      <c r="B4162" s="183" t="s">
        <v>8596</v>
      </c>
      <c r="C4162" s="183" t="s">
        <v>6177</v>
      </c>
      <c r="D4162" s="183" t="s">
        <v>6178</v>
      </c>
      <c r="E4162" s="184"/>
      <c r="F4162" s="184"/>
      <c r="G4162" s="185"/>
      <c r="H4162" s="185"/>
      <c r="I4162" s="184"/>
      <c r="J4162" s="184"/>
      <c r="K4162" s="185" t="s">
        <v>410</v>
      </c>
      <c r="L4162" s="185"/>
      <c r="M4162" s="186"/>
      <c r="N4162" s="61" t="s">
        <v>410</v>
      </c>
      <c r="P4162" s="175" t="s">
        <v>6177</v>
      </c>
    </row>
    <row r="4163" spans="1:16" s="61" customFormat="1" ht="17.25">
      <c r="A4163" s="183" t="s">
        <v>8598</v>
      </c>
      <c r="B4163" s="183" t="s">
        <v>8599</v>
      </c>
      <c r="C4163" s="183" t="s">
        <v>6177</v>
      </c>
      <c r="D4163" s="183" t="s">
        <v>6178</v>
      </c>
      <c r="E4163" s="184"/>
      <c r="F4163" s="184"/>
      <c r="G4163" s="185"/>
      <c r="H4163" s="185"/>
      <c r="I4163" s="184"/>
      <c r="J4163" s="184"/>
      <c r="K4163" s="185" t="s">
        <v>410</v>
      </c>
      <c r="L4163" s="185"/>
      <c r="M4163" s="186"/>
      <c r="N4163" s="61" t="s">
        <v>410</v>
      </c>
      <c r="P4163" s="175" t="s">
        <v>6177</v>
      </c>
    </row>
    <row r="4164" spans="1:16" s="61" customFormat="1" ht="17.25">
      <c r="A4164" s="183" t="s">
        <v>8600</v>
      </c>
      <c r="B4164" s="183" t="s">
        <v>8601</v>
      </c>
      <c r="C4164" s="183" t="s">
        <v>6177</v>
      </c>
      <c r="D4164" s="183" t="s">
        <v>6178</v>
      </c>
      <c r="E4164" s="184"/>
      <c r="F4164" s="184"/>
      <c r="G4164" s="185"/>
      <c r="H4164" s="185"/>
      <c r="I4164" s="184"/>
      <c r="J4164" s="184"/>
      <c r="K4164" s="185" t="s">
        <v>410</v>
      </c>
      <c r="L4164" s="185"/>
      <c r="M4164" s="186"/>
      <c r="N4164" s="61" t="s">
        <v>410</v>
      </c>
      <c r="P4164" s="175" t="s">
        <v>6177</v>
      </c>
    </row>
    <row r="4165" spans="1:16" s="61" customFormat="1" ht="17.25">
      <c r="A4165" s="183" t="s">
        <v>8602</v>
      </c>
      <c r="B4165" s="183" t="s">
        <v>8603</v>
      </c>
      <c r="C4165" s="183" t="s">
        <v>6177</v>
      </c>
      <c r="D4165" s="183" t="s">
        <v>6178</v>
      </c>
      <c r="E4165" s="184"/>
      <c r="F4165" s="184"/>
      <c r="G4165" s="185"/>
      <c r="H4165" s="185"/>
      <c r="I4165" s="184"/>
      <c r="J4165" s="184"/>
      <c r="K4165" s="185" t="s">
        <v>410</v>
      </c>
      <c r="L4165" s="185"/>
      <c r="M4165" s="186"/>
      <c r="N4165" s="61" t="s">
        <v>410</v>
      </c>
      <c r="P4165" s="175" t="s">
        <v>6177</v>
      </c>
    </row>
    <row r="4166" spans="1:16" s="61" customFormat="1" ht="17.25">
      <c r="A4166" s="183" t="s">
        <v>8604</v>
      </c>
      <c r="B4166" s="183" t="s">
        <v>8605</v>
      </c>
      <c r="C4166" s="183" t="s">
        <v>6177</v>
      </c>
      <c r="D4166" s="183" t="s">
        <v>6178</v>
      </c>
      <c r="E4166" s="184"/>
      <c r="F4166" s="184"/>
      <c r="G4166" s="185"/>
      <c r="H4166" s="185"/>
      <c r="I4166" s="184"/>
      <c r="J4166" s="184"/>
      <c r="K4166" s="185" t="s">
        <v>410</v>
      </c>
      <c r="L4166" s="185"/>
      <c r="M4166" s="186"/>
      <c r="N4166" s="61" t="s">
        <v>410</v>
      </c>
      <c r="P4166" s="175" t="s">
        <v>6177</v>
      </c>
    </row>
    <row r="4167" spans="1:16" s="61" customFormat="1" ht="17.25">
      <c r="A4167" s="183" t="s">
        <v>8606</v>
      </c>
      <c r="B4167" s="183" t="s">
        <v>8607</v>
      </c>
      <c r="C4167" s="183" t="s">
        <v>6177</v>
      </c>
      <c r="D4167" s="183" t="s">
        <v>6178</v>
      </c>
      <c r="E4167" s="184"/>
      <c r="F4167" s="184"/>
      <c r="G4167" s="185"/>
      <c r="H4167" s="185"/>
      <c r="I4167" s="184"/>
      <c r="J4167" s="184"/>
      <c r="K4167" s="185" t="s">
        <v>410</v>
      </c>
      <c r="L4167" s="185"/>
      <c r="M4167" s="186"/>
      <c r="N4167" s="61" t="s">
        <v>410</v>
      </c>
      <c r="P4167" s="175" t="s">
        <v>6177</v>
      </c>
    </row>
    <row r="4168" spans="1:16" s="61" customFormat="1" ht="17.25">
      <c r="A4168" s="183" t="s">
        <v>8608</v>
      </c>
      <c r="B4168" s="183" t="s">
        <v>8609</v>
      </c>
      <c r="C4168" s="183" t="s">
        <v>6177</v>
      </c>
      <c r="D4168" s="183" t="s">
        <v>6178</v>
      </c>
      <c r="E4168" s="184"/>
      <c r="F4168" s="184"/>
      <c r="G4168" s="185"/>
      <c r="H4168" s="185"/>
      <c r="I4168" s="184"/>
      <c r="J4168" s="184"/>
      <c r="K4168" s="185" t="s">
        <v>410</v>
      </c>
      <c r="L4168" s="185"/>
      <c r="M4168" s="186"/>
      <c r="N4168" s="61" t="s">
        <v>410</v>
      </c>
      <c r="P4168" s="175" t="s">
        <v>6177</v>
      </c>
    </row>
    <row r="4169" spans="1:16" s="61" customFormat="1" ht="17.25">
      <c r="A4169" s="183" t="s">
        <v>8610</v>
      </c>
      <c r="B4169" s="183" t="s">
        <v>8611</v>
      </c>
      <c r="C4169" s="183" t="s">
        <v>6177</v>
      </c>
      <c r="D4169" s="183" t="s">
        <v>6178</v>
      </c>
      <c r="E4169" s="184"/>
      <c r="F4169" s="184"/>
      <c r="G4169" s="185"/>
      <c r="H4169" s="185"/>
      <c r="I4169" s="184"/>
      <c r="J4169" s="184"/>
      <c r="K4169" s="185" t="s">
        <v>410</v>
      </c>
      <c r="L4169" s="185"/>
      <c r="M4169" s="186"/>
      <c r="N4169" s="61" t="s">
        <v>410</v>
      </c>
      <c r="P4169" s="175" t="s">
        <v>6177</v>
      </c>
    </row>
    <row r="4170" spans="1:16" s="61" customFormat="1" ht="17.25">
      <c r="A4170" s="183" t="s">
        <v>8612</v>
      </c>
      <c r="B4170" s="183" t="s">
        <v>8611</v>
      </c>
      <c r="C4170" s="183" t="s">
        <v>6177</v>
      </c>
      <c r="D4170" s="183" t="s">
        <v>6178</v>
      </c>
      <c r="E4170" s="184"/>
      <c r="F4170" s="184"/>
      <c r="G4170" s="185"/>
      <c r="H4170" s="185"/>
      <c r="I4170" s="184"/>
      <c r="J4170" s="184"/>
      <c r="K4170" s="185" t="s">
        <v>410</v>
      </c>
      <c r="L4170" s="185"/>
      <c r="M4170" s="186"/>
      <c r="N4170" s="61" t="s">
        <v>410</v>
      </c>
      <c r="P4170" s="175" t="s">
        <v>6177</v>
      </c>
    </row>
    <row r="4171" spans="1:16" s="61" customFormat="1" ht="17.25">
      <c r="A4171" s="183" t="s">
        <v>8613</v>
      </c>
      <c r="B4171" s="183" t="s">
        <v>8614</v>
      </c>
      <c r="C4171" s="183" t="s">
        <v>6177</v>
      </c>
      <c r="D4171" s="183" t="s">
        <v>6178</v>
      </c>
      <c r="E4171" s="184"/>
      <c r="F4171" s="184"/>
      <c r="G4171" s="185"/>
      <c r="H4171" s="185"/>
      <c r="I4171" s="184"/>
      <c r="J4171" s="184"/>
      <c r="K4171" s="185" t="s">
        <v>410</v>
      </c>
      <c r="L4171" s="185"/>
      <c r="M4171" s="186"/>
      <c r="N4171" s="61" t="s">
        <v>410</v>
      </c>
      <c r="P4171" s="175" t="s">
        <v>6177</v>
      </c>
    </row>
    <row r="4172" spans="1:16" s="61" customFormat="1" ht="17.25">
      <c r="A4172" s="183" t="s">
        <v>8615</v>
      </c>
      <c r="B4172" s="183" t="s">
        <v>8614</v>
      </c>
      <c r="C4172" s="183" t="s">
        <v>6177</v>
      </c>
      <c r="D4172" s="183" t="s">
        <v>6178</v>
      </c>
      <c r="E4172" s="184"/>
      <c r="F4172" s="184"/>
      <c r="G4172" s="185"/>
      <c r="H4172" s="185"/>
      <c r="I4172" s="184"/>
      <c r="J4172" s="184"/>
      <c r="K4172" s="185" t="s">
        <v>410</v>
      </c>
      <c r="L4172" s="185"/>
      <c r="M4172" s="186"/>
      <c r="N4172" s="61" t="s">
        <v>410</v>
      </c>
      <c r="P4172" s="175" t="s">
        <v>6177</v>
      </c>
    </row>
    <row r="4173" spans="1:16" s="61" customFormat="1" ht="17.25">
      <c r="A4173" s="183" t="s">
        <v>8616</v>
      </c>
      <c r="B4173" s="183" t="s">
        <v>8614</v>
      </c>
      <c r="C4173" s="183" t="s">
        <v>6177</v>
      </c>
      <c r="D4173" s="183" t="s">
        <v>6178</v>
      </c>
      <c r="E4173" s="184"/>
      <c r="F4173" s="184"/>
      <c r="G4173" s="185"/>
      <c r="H4173" s="185"/>
      <c r="I4173" s="184"/>
      <c r="J4173" s="184"/>
      <c r="K4173" s="185" t="s">
        <v>410</v>
      </c>
      <c r="L4173" s="185"/>
      <c r="M4173" s="186"/>
      <c r="N4173" s="61" t="s">
        <v>410</v>
      </c>
      <c r="P4173" s="175" t="s">
        <v>6177</v>
      </c>
    </row>
    <row r="4174" spans="1:16" s="61" customFormat="1" ht="17.25">
      <c r="A4174" s="183" t="s">
        <v>8617</v>
      </c>
      <c r="B4174" s="183" t="s">
        <v>8618</v>
      </c>
      <c r="C4174" s="183" t="s">
        <v>6177</v>
      </c>
      <c r="D4174" s="183" t="s">
        <v>6178</v>
      </c>
      <c r="E4174" s="184"/>
      <c r="F4174" s="184"/>
      <c r="G4174" s="185"/>
      <c r="H4174" s="185"/>
      <c r="I4174" s="184"/>
      <c r="J4174" s="184"/>
      <c r="K4174" s="185" t="s">
        <v>410</v>
      </c>
      <c r="L4174" s="185"/>
      <c r="M4174" s="186"/>
      <c r="N4174" s="61" t="s">
        <v>410</v>
      </c>
      <c r="P4174" s="175" t="s">
        <v>6177</v>
      </c>
    </row>
    <row r="4175" spans="1:16" s="61" customFormat="1" ht="17.25">
      <c r="A4175" s="183" t="s">
        <v>8619</v>
      </c>
      <c r="B4175" s="183" t="s">
        <v>8618</v>
      </c>
      <c r="C4175" s="183" t="s">
        <v>6177</v>
      </c>
      <c r="D4175" s="183" t="s">
        <v>6178</v>
      </c>
      <c r="E4175" s="184"/>
      <c r="F4175" s="184"/>
      <c r="G4175" s="185"/>
      <c r="H4175" s="185"/>
      <c r="I4175" s="184"/>
      <c r="J4175" s="184"/>
      <c r="K4175" s="185" t="s">
        <v>410</v>
      </c>
      <c r="L4175" s="185"/>
      <c r="M4175" s="186"/>
      <c r="N4175" s="61" t="s">
        <v>410</v>
      </c>
      <c r="P4175" s="175" t="s">
        <v>6177</v>
      </c>
    </row>
    <row r="4176" spans="1:16" s="61" customFormat="1" ht="17.25">
      <c r="A4176" s="183" t="s">
        <v>8620</v>
      </c>
      <c r="B4176" s="183" t="s">
        <v>8618</v>
      </c>
      <c r="C4176" s="183" t="s">
        <v>6177</v>
      </c>
      <c r="D4176" s="183" t="s">
        <v>6178</v>
      </c>
      <c r="E4176" s="184"/>
      <c r="F4176" s="184"/>
      <c r="G4176" s="185"/>
      <c r="H4176" s="185"/>
      <c r="I4176" s="184"/>
      <c r="J4176" s="184"/>
      <c r="K4176" s="185" t="s">
        <v>410</v>
      </c>
      <c r="L4176" s="185"/>
      <c r="M4176" s="186"/>
      <c r="N4176" s="61" t="s">
        <v>410</v>
      </c>
      <c r="P4176" s="175" t="s">
        <v>6177</v>
      </c>
    </row>
    <row r="4177" spans="1:16" s="61" customFormat="1" ht="17.25">
      <c r="A4177" s="183" t="s">
        <v>8621</v>
      </c>
      <c r="B4177" s="183" t="s">
        <v>8622</v>
      </c>
      <c r="C4177" s="183" t="s">
        <v>6177</v>
      </c>
      <c r="D4177" s="183" t="s">
        <v>6178</v>
      </c>
      <c r="E4177" s="184"/>
      <c r="F4177" s="184"/>
      <c r="G4177" s="185"/>
      <c r="H4177" s="185"/>
      <c r="I4177" s="184"/>
      <c r="J4177" s="184"/>
      <c r="K4177" s="185" t="s">
        <v>410</v>
      </c>
      <c r="L4177" s="185"/>
      <c r="M4177" s="186"/>
      <c r="N4177" s="61" t="s">
        <v>410</v>
      </c>
      <c r="P4177" s="175" t="s">
        <v>6177</v>
      </c>
    </row>
    <row r="4178" spans="1:16" s="61" customFormat="1" ht="17.25">
      <c r="A4178" s="183" t="s">
        <v>8623</v>
      </c>
      <c r="B4178" s="183" t="s">
        <v>8622</v>
      </c>
      <c r="C4178" s="183" t="s">
        <v>6177</v>
      </c>
      <c r="D4178" s="183" t="s">
        <v>6178</v>
      </c>
      <c r="E4178" s="184"/>
      <c r="F4178" s="184"/>
      <c r="G4178" s="185"/>
      <c r="H4178" s="185"/>
      <c r="I4178" s="184"/>
      <c r="J4178" s="184"/>
      <c r="K4178" s="185" t="s">
        <v>410</v>
      </c>
      <c r="L4178" s="185"/>
      <c r="M4178" s="186"/>
      <c r="N4178" s="61" t="s">
        <v>410</v>
      </c>
      <c r="P4178" s="175" t="s">
        <v>6177</v>
      </c>
    </row>
    <row r="4179" spans="1:16" s="61" customFormat="1" ht="17.25">
      <c r="A4179" s="183" t="s">
        <v>8624</v>
      </c>
      <c r="B4179" s="183" t="s">
        <v>6414</v>
      </c>
      <c r="C4179" s="183" t="s">
        <v>6177</v>
      </c>
      <c r="D4179" s="183" t="s">
        <v>6178</v>
      </c>
      <c r="E4179" s="184"/>
      <c r="F4179" s="184"/>
      <c r="G4179" s="185"/>
      <c r="H4179" s="185"/>
      <c r="I4179" s="184"/>
      <c r="J4179" s="184"/>
      <c r="K4179" s="185" t="s">
        <v>410</v>
      </c>
      <c r="L4179" s="185"/>
      <c r="M4179" s="186"/>
      <c r="N4179" s="61" t="s">
        <v>410</v>
      </c>
      <c r="P4179" s="175" t="s">
        <v>6177</v>
      </c>
    </row>
    <row r="4180" spans="1:16" s="61" customFormat="1" ht="17.25">
      <c r="A4180" s="183" t="s">
        <v>8625</v>
      </c>
      <c r="B4180" s="183" t="s">
        <v>6414</v>
      </c>
      <c r="C4180" s="183" t="s">
        <v>6177</v>
      </c>
      <c r="D4180" s="183" t="s">
        <v>6178</v>
      </c>
      <c r="E4180" s="184"/>
      <c r="F4180" s="184"/>
      <c r="G4180" s="185"/>
      <c r="H4180" s="185"/>
      <c r="I4180" s="184"/>
      <c r="J4180" s="184"/>
      <c r="K4180" s="185" t="s">
        <v>410</v>
      </c>
      <c r="L4180" s="185"/>
      <c r="M4180" s="186"/>
      <c r="N4180" s="61" t="s">
        <v>410</v>
      </c>
      <c r="P4180" s="175" t="s">
        <v>6177</v>
      </c>
    </row>
    <row r="4181" spans="1:16" s="61" customFormat="1" ht="17.25">
      <c r="A4181" s="183" t="s">
        <v>8626</v>
      </c>
      <c r="B4181" s="183" t="s">
        <v>6414</v>
      </c>
      <c r="C4181" s="183" t="s">
        <v>6177</v>
      </c>
      <c r="D4181" s="183" t="s">
        <v>6178</v>
      </c>
      <c r="E4181" s="184"/>
      <c r="F4181" s="184"/>
      <c r="G4181" s="185"/>
      <c r="H4181" s="185"/>
      <c r="I4181" s="184"/>
      <c r="J4181" s="184"/>
      <c r="K4181" s="185" t="s">
        <v>410</v>
      </c>
      <c r="L4181" s="185"/>
      <c r="M4181" s="186"/>
      <c r="N4181" s="61" t="s">
        <v>410</v>
      </c>
      <c r="P4181" s="175" t="s">
        <v>6177</v>
      </c>
    </row>
    <row r="4182" spans="1:16" s="61" customFormat="1" ht="17.25">
      <c r="A4182" s="183" t="s">
        <v>8627</v>
      </c>
      <c r="B4182" s="183" t="s">
        <v>6414</v>
      </c>
      <c r="C4182" s="183" t="s">
        <v>6177</v>
      </c>
      <c r="D4182" s="183" t="s">
        <v>6178</v>
      </c>
      <c r="E4182" s="184"/>
      <c r="F4182" s="184"/>
      <c r="G4182" s="185"/>
      <c r="H4182" s="185"/>
      <c r="I4182" s="184"/>
      <c r="J4182" s="184"/>
      <c r="K4182" s="185" t="s">
        <v>410</v>
      </c>
      <c r="L4182" s="185"/>
      <c r="M4182" s="186"/>
      <c r="N4182" s="61" t="s">
        <v>410</v>
      </c>
      <c r="P4182" s="175" t="s">
        <v>6177</v>
      </c>
    </row>
    <row r="4183" spans="1:16" s="61" customFormat="1" ht="17.25">
      <c r="A4183" s="183" t="s">
        <v>8628</v>
      </c>
      <c r="B4183" s="183" t="s">
        <v>6414</v>
      </c>
      <c r="C4183" s="183" t="s">
        <v>6177</v>
      </c>
      <c r="D4183" s="183" t="s">
        <v>6178</v>
      </c>
      <c r="E4183" s="184"/>
      <c r="F4183" s="184"/>
      <c r="G4183" s="185"/>
      <c r="H4183" s="185"/>
      <c r="I4183" s="184"/>
      <c r="J4183" s="184"/>
      <c r="K4183" s="185" t="s">
        <v>410</v>
      </c>
      <c r="L4183" s="185"/>
      <c r="M4183" s="186"/>
      <c r="N4183" s="61" t="s">
        <v>410</v>
      </c>
      <c r="P4183" s="175" t="s">
        <v>6177</v>
      </c>
    </row>
    <row r="4184" spans="1:16" s="61" customFormat="1" ht="17.25">
      <c r="A4184" s="183" t="s">
        <v>8629</v>
      </c>
      <c r="B4184" s="183" t="s">
        <v>6414</v>
      </c>
      <c r="C4184" s="183" t="s">
        <v>6177</v>
      </c>
      <c r="D4184" s="183" t="s">
        <v>6178</v>
      </c>
      <c r="E4184" s="184"/>
      <c r="F4184" s="184"/>
      <c r="G4184" s="185"/>
      <c r="H4184" s="185"/>
      <c r="I4184" s="184"/>
      <c r="J4184" s="184"/>
      <c r="K4184" s="185" t="s">
        <v>410</v>
      </c>
      <c r="L4184" s="185"/>
      <c r="M4184" s="186"/>
      <c r="N4184" s="61" t="s">
        <v>410</v>
      </c>
      <c r="P4184" s="175" t="s">
        <v>6177</v>
      </c>
    </row>
    <row r="4185" spans="1:16" s="61" customFormat="1" ht="17.25">
      <c r="A4185" s="183" t="s">
        <v>8630</v>
      </c>
      <c r="B4185" s="183" t="s">
        <v>8631</v>
      </c>
      <c r="C4185" s="183" t="s">
        <v>647</v>
      </c>
      <c r="D4185" s="183" t="s">
        <v>648</v>
      </c>
      <c r="E4185" s="184">
        <v>125</v>
      </c>
      <c r="F4185" s="184">
        <v>90</v>
      </c>
      <c r="G4185" s="185" t="s">
        <v>356</v>
      </c>
      <c r="H4185" s="185"/>
      <c r="I4185" s="184">
        <v>39.56</v>
      </c>
      <c r="J4185" s="184">
        <v>129.56</v>
      </c>
      <c r="K4185" s="185">
        <v>36</v>
      </c>
      <c r="L4185" s="185" t="s">
        <v>76</v>
      </c>
      <c r="M4185" s="186" t="s">
        <v>283</v>
      </c>
      <c r="N4185" s="61" t="s">
        <v>51</v>
      </c>
      <c r="P4185" s="175" t="s">
        <v>647</v>
      </c>
    </row>
    <row r="4186" spans="1:16" s="61" customFormat="1" ht="17.25">
      <c r="A4186" s="183" t="s">
        <v>8632</v>
      </c>
      <c r="B4186" s="183" t="s">
        <v>8633</v>
      </c>
      <c r="C4186" s="183" t="s">
        <v>647</v>
      </c>
      <c r="D4186" s="183" t="s">
        <v>648</v>
      </c>
      <c r="E4186" s="184">
        <v>125</v>
      </c>
      <c r="F4186" s="184">
        <v>100</v>
      </c>
      <c r="G4186" s="185" t="s">
        <v>99</v>
      </c>
      <c r="H4186" s="185"/>
      <c r="I4186" s="184">
        <v>39.56</v>
      </c>
      <c r="J4186" s="184">
        <v>139.56</v>
      </c>
      <c r="K4186" s="185">
        <v>77</v>
      </c>
      <c r="L4186" s="185" t="s">
        <v>57</v>
      </c>
      <c r="M4186" s="186" t="s">
        <v>373</v>
      </c>
      <c r="N4186" s="61" t="s">
        <v>51</v>
      </c>
      <c r="P4186" s="175" t="s">
        <v>647</v>
      </c>
    </row>
    <row r="4187" spans="1:16" s="61" customFormat="1" ht="17.25">
      <c r="A4187" s="183" t="s">
        <v>8634</v>
      </c>
      <c r="B4187" s="183" t="s">
        <v>8635</v>
      </c>
      <c r="C4187" s="183" t="s">
        <v>647</v>
      </c>
      <c r="D4187" s="183" t="s">
        <v>648</v>
      </c>
      <c r="E4187" s="184">
        <v>125</v>
      </c>
      <c r="F4187" s="184">
        <v>125</v>
      </c>
      <c r="G4187" s="185"/>
      <c r="H4187" s="185"/>
      <c r="I4187" s="184">
        <v>39.65</v>
      </c>
      <c r="J4187" s="184">
        <v>164.65</v>
      </c>
      <c r="K4187" s="185">
        <v>70</v>
      </c>
      <c r="L4187" s="185" t="s">
        <v>57</v>
      </c>
      <c r="M4187" s="186" t="s">
        <v>373</v>
      </c>
      <c r="N4187" s="61" t="s">
        <v>51</v>
      </c>
      <c r="P4187" s="175" t="s">
        <v>647</v>
      </c>
    </row>
    <row r="4188" spans="1:16" s="61" customFormat="1" ht="17.25">
      <c r="A4188" s="183" t="s">
        <v>8636</v>
      </c>
      <c r="B4188" s="183" t="s">
        <v>8637</v>
      </c>
      <c r="C4188" s="183" t="s">
        <v>647</v>
      </c>
      <c r="D4188" s="183" t="s">
        <v>648</v>
      </c>
      <c r="E4188" s="184">
        <v>125</v>
      </c>
      <c r="F4188" s="184">
        <v>125</v>
      </c>
      <c r="G4188" s="185"/>
      <c r="H4188" s="185"/>
      <c r="I4188" s="184">
        <v>39.65</v>
      </c>
      <c r="J4188" s="184">
        <v>164.65</v>
      </c>
      <c r="K4188" s="185">
        <v>0</v>
      </c>
      <c r="L4188" s="185" t="s">
        <v>372</v>
      </c>
      <c r="M4188" s="186" t="s">
        <v>283</v>
      </c>
      <c r="N4188" s="61" t="s">
        <v>51</v>
      </c>
      <c r="P4188" s="175" t="s">
        <v>647</v>
      </c>
    </row>
    <row r="4189" spans="1:16" s="61" customFormat="1" ht="17.25">
      <c r="A4189" s="183" t="s">
        <v>8638</v>
      </c>
      <c r="B4189" s="183" t="s">
        <v>8639</v>
      </c>
      <c r="C4189" s="183" t="s">
        <v>647</v>
      </c>
      <c r="D4189" s="183" t="s">
        <v>648</v>
      </c>
      <c r="E4189" s="184"/>
      <c r="F4189" s="184"/>
      <c r="G4189" s="185"/>
      <c r="H4189" s="185"/>
      <c r="I4189" s="184"/>
      <c r="J4189" s="184"/>
      <c r="K4189" s="185" t="s">
        <v>410</v>
      </c>
      <c r="L4189" s="185"/>
      <c r="M4189" s="186"/>
      <c r="N4189" s="61" t="s">
        <v>410</v>
      </c>
      <c r="P4189" s="175" t="s">
        <v>647</v>
      </c>
    </row>
    <row r="4190" spans="1:16" s="61" customFormat="1" ht="17.25">
      <c r="A4190" s="183" t="s">
        <v>8640</v>
      </c>
      <c r="B4190" s="183" t="s">
        <v>8641</v>
      </c>
      <c r="C4190" s="183" t="s">
        <v>647</v>
      </c>
      <c r="D4190" s="183" t="s">
        <v>648</v>
      </c>
      <c r="E4190" s="184"/>
      <c r="F4190" s="184"/>
      <c r="G4190" s="185"/>
      <c r="H4190" s="185"/>
      <c r="I4190" s="184"/>
      <c r="J4190" s="184"/>
      <c r="K4190" s="185" t="s">
        <v>410</v>
      </c>
      <c r="L4190" s="185"/>
      <c r="M4190" s="186"/>
      <c r="N4190" s="61" t="s">
        <v>410</v>
      </c>
      <c r="P4190" s="175" t="s">
        <v>647</v>
      </c>
    </row>
    <row r="4191" spans="1:16" s="61" customFormat="1" ht="17.25">
      <c r="A4191" s="183" t="s">
        <v>8642</v>
      </c>
      <c r="B4191" s="183" t="s">
        <v>8643</v>
      </c>
      <c r="C4191" s="183" t="s">
        <v>647</v>
      </c>
      <c r="D4191" s="183" t="s">
        <v>648</v>
      </c>
      <c r="E4191" s="184">
        <v>175</v>
      </c>
      <c r="F4191" s="184">
        <v>140</v>
      </c>
      <c r="G4191" s="185" t="s">
        <v>99</v>
      </c>
      <c r="H4191" s="185"/>
      <c r="I4191" s="184">
        <v>45.24</v>
      </c>
      <c r="J4191" s="184">
        <v>185.24</v>
      </c>
      <c r="K4191" s="185">
        <v>0</v>
      </c>
      <c r="L4191" s="185"/>
      <c r="M4191" s="186"/>
      <c r="N4191" s="61" t="s">
        <v>51</v>
      </c>
      <c r="P4191" s="175" t="s">
        <v>647</v>
      </c>
    </row>
    <row r="4192" spans="1:16" s="61" customFormat="1" ht="17.25">
      <c r="A4192" s="183" t="s">
        <v>8644</v>
      </c>
      <c r="B4192" s="183" t="s">
        <v>8645</v>
      </c>
      <c r="C4192" s="183" t="s">
        <v>647</v>
      </c>
      <c r="D4192" s="183" t="s">
        <v>648</v>
      </c>
      <c r="E4192" s="184">
        <v>159</v>
      </c>
      <c r="F4192" s="184">
        <v>159</v>
      </c>
      <c r="G4192" s="185"/>
      <c r="H4192" s="185"/>
      <c r="I4192" s="184">
        <v>55.31</v>
      </c>
      <c r="J4192" s="184">
        <v>214.31</v>
      </c>
      <c r="K4192" s="185">
        <v>45</v>
      </c>
      <c r="L4192" s="185" t="s">
        <v>372</v>
      </c>
      <c r="M4192" s="186" t="s">
        <v>7632</v>
      </c>
      <c r="N4192" s="61" t="s">
        <v>51</v>
      </c>
      <c r="P4192" s="175" t="s">
        <v>647</v>
      </c>
    </row>
    <row r="4193" spans="1:16" s="61" customFormat="1" ht="17.25">
      <c r="A4193" s="183" t="s">
        <v>8646</v>
      </c>
      <c r="B4193" s="183" t="s">
        <v>8647</v>
      </c>
      <c r="C4193" s="183" t="s">
        <v>647</v>
      </c>
      <c r="D4193" s="183" t="s">
        <v>648</v>
      </c>
      <c r="E4193" s="184">
        <v>159</v>
      </c>
      <c r="F4193" s="184">
        <v>159</v>
      </c>
      <c r="G4193" s="185"/>
      <c r="H4193" s="185"/>
      <c r="I4193" s="184">
        <v>55.31</v>
      </c>
      <c r="J4193" s="184">
        <v>214.31</v>
      </c>
      <c r="K4193" s="185">
        <v>0</v>
      </c>
      <c r="L4193" s="185" t="s">
        <v>2791</v>
      </c>
      <c r="M4193" s="186" t="s">
        <v>7632</v>
      </c>
      <c r="N4193" s="61" t="s">
        <v>51</v>
      </c>
      <c r="P4193" s="175" t="s">
        <v>647</v>
      </c>
    </row>
    <row r="4194" spans="1:16" s="61" customFormat="1" ht="17.25">
      <c r="A4194" s="183" t="s">
        <v>8648</v>
      </c>
      <c r="B4194" s="183" t="s">
        <v>7384</v>
      </c>
      <c r="C4194" s="183" t="s">
        <v>49</v>
      </c>
      <c r="D4194" s="183" t="s">
        <v>50</v>
      </c>
      <c r="E4194" s="184"/>
      <c r="F4194" s="184"/>
      <c r="G4194" s="185"/>
      <c r="H4194" s="185"/>
      <c r="I4194" s="184"/>
      <c r="J4194" s="184"/>
      <c r="K4194" s="185" t="s">
        <v>410</v>
      </c>
      <c r="L4194" s="185"/>
      <c r="M4194" s="186"/>
      <c r="N4194" s="61" t="s">
        <v>410</v>
      </c>
      <c r="P4194" s="175" t="s">
        <v>49</v>
      </c>
    </row>
    <row r="4195" spans="1:16" s="61" customFormat="1" ht="17.25">
      <c r="A4195" s="183" t="s">
        <v>8649</v>
      </c>
      <c r="B4195" s="183" t="s">
        <v>8650</v>
      </c>
      <c r="C4195" s="183" t="s">
        <v>647</v>
      </c>
      <c r="D4195" s="183" t="s">
        <v>648</v>
      </c>
      <c r="E4195" s="184">
        <v>269</v>
      </c>
      <c r="F4195" s="184">
        <v>190</v>
      </c>
      <c r="G4195" s="185" t="s">
        <v>649</v>
      </c>
      <c r="H4195" s="185"/>
      <c r="I4195" s="184">
        <v>101.54</v>
      </c>
      <c r="J4195" s="184">
        <v>291.54</v>
      </c>
      <c r="K4195" s="185">
        <v>79</v>
      </c>
      <c r="L4195" s="185"/>
      <c r="M4195" s="186"/>
      <c r="N4195" s="61" t="s">
        <v>51</v>
      </c>
      <c r="P4195" s="175" t="s">
        <v>647</v>
      </c>
    </row>
    <row r="4196" spans="1:16" s="61" customFormat="1" ht="17.25">
      <c r="A4196" s="183" t="s">
        <v>8651</v>
      </c>
      <c r="B4196" s="183" t="s">
        <v>8652</v>
      </c>
      <c r="C4196" s="183" t="s">
        <v>2090</v>
      </c>
      <c r="D4196" s="183" t="s">
        <v>2091</v>
      </c>
      <c r="E4196" s="184"/>
      <c r="F4196" s="184"/>
      <c r="G4196" s="185"/>
      <c r="H4196" s="185"/>
      <c r="I4196" s="184"/>
      <c r="J4196" s="184"/>
      <c r="K4196" s="185" t="s">
        <v>410</v>
      </c>
      <c r="L4196" s="185"/>
      <c r="M4196" s="186"/>
      <c r="N4196" s="61" t="s">
        <v>410</v>
      </c>
      <c r="P4196" s="175" t="s">
        <v>2090</v>
      </c>
    </row>
    <row r="4197" spans="1:16" s="61" customFormat="1" ht="17.25">
      <c r="A4197" s="183" t="s">
        <v>8653</v>
      </c>
      <c r="B4197" s="183" t="s">
        <v>8654</v>
      </c>
      <c r="C4197" s="183" t="s">
        <v>2090</v>
      </c>
      <c r="D4197" s="183" t="s">
        <v>2091</v>
      </c>
      <c r="E4197" s="184"/>
      <c r="F4197" s="184"/>
      <c r="G4197" s="185"/>
      <c r="H4197" s="185"/>
      <c r="I4197" s="184"/>
      <c r="J4197" s="184"/>
      <c r="K4197" s="185" t="s">
        <v>410</v>
      </c>
      <c r="L4197" s="185"/>
      <c r="M4197" s="186"/>
      <c r="N4197" s="61" t="s">
        <v>410</v>
      </c>
      <c r="P4197" s="175" t="s">
        <v>2090</v>
      </c>
    </row>
    <row r="4198" spans="1:16" s="61" customFormat="1" ht="17.25">
      <c r="A4198" s="183" t="s">
        <v>8655</v>
      </c>
      <c r="B4198" s="183" t="s">
        <v>8656</v>
      </c>
      <c r="C4198" s="183" t="s">
        <v>647</v>
      </c>
      <c r="D4198" s="183" t="s">
        <v>648</v>
      </c>
      <c r="E4198" s="184"/>
      <c r="F4198" s="184"/>
      <c r="G4198" s="185"/>
      <c r="H4198" s="185"/>
      <c r="I4198" s="184"/>
      <c r="J4198" s="184"/>
      <c r="K4198" s="185" t="s">
        <v>410</v>
      </c>
      <c r="L4198" s="185"/>
      <c r="M4198" s="186"/>
      <c r="N4198" s="61" t="s">
        <v>410</v>
      </c>
      <c r="P4198" s="175" t="s">
        <v>647</v>
      </c>
    </row>
    <row r="4199" spans="1:16" s="61" customFormat="1" ht="17.25">
      <c r="A4199" s="183" t="s">
        <v>8657</v>
      </c>
      <c r="B4199" s="183" t="s">
        <v>8658</v>
      </c>
      <c r="C4199" s="183" t="s">
        <v>647</v>
      </c>
      <c r="D4199" s="183" t="s">
        <v>648</v>
      </c>
      <c r="E4199" s="184"/>
      <c r="F4199" s="184"/>
      <c r="G4199" s="185"/>
      <c r="H4199" s="185"/>
      <c r="I4199" s="184"/>
      <c r="J4199" s="184"/>
      <c r="K4199" s="185" t="s">
        <v>410</v>
      </c>
      <c r="L4199" s="185"/>
      <c r="M4199" s="186"/>
      <c r="N4199" s="61" t="s">
        <v>410</v>
      </c>
      <c r="P4199" s="175" t="s">
        <v>647</v>
      </c>
    </row>
    <row r="4200" spans="1:16" s="61" customFormat="1" ht="17.25">
      <c r="A4200" s="183" t="s">
        <v>8659</v>
      </c>
      <c r="B4200" s="183" t="s">
        <v>8660</v>
      </c>
      <c r="C4200" s="183" t="s">
        <v>2090</v>
      </c>
      <c r="D4200" s="183" t="s">
        <v>2091</v>
      </c>
      <c r="E4200" s="184"/>
      <c r="F4200" s="184"/>
      <c r="G4200" s="185"/>
      <c r="H4200" s="185"/>
      <c r="I4200" s="184"/>
      <c r="J4200" s="184"/>
      <c r="K4200" s="185" t="s">
        <v>410</v>
      </c>
      <c r="L4200" s="185"/>
      <c r="M4200" s="186"/>
      <c r="N4200" s="61" t="s">
        <v>410</v>
      </c>
      <c r="P4200" s="175" t="s">
        <v>2090</v>
      </c>
    </row>
    <row r="4201" spans="1:16" s="61" customFormat="1" ht="17.25">
      <c r="A4201" s="183" t="s">
        <v>8661</v>
      </c>
      <c r="B4201" s="183" t="s">
        <v>8662</v>
      </c>
      <c r="C4201" s="183" t="s">
        <v>647</v>
      </c>
      <c r="D4201" s="183" t="s">
        <v>648</v>
      </c>
      <c r="E4201" s="184">
        <v>179</v>
      </c>
      <c r="F4201" s="184">
        <v>150</v>
      </c>
      <c r="G4201" s="185" t="s">
        <v>107</v>
      </c>
      <c r="H4201" s="185"/>
      <c r="I4201" s="184">
        <v>46.11</v>
      </c>
      <c r="J4201" s="184">
        <v>196.11</v>
      </c>
      <c r="K4201" s="185">
        <v>34</v>
      </c>
      <c r="L4201" s="185"/>
      <c r="M4201" s="186"/>
      <c r="N4201" s="61" t="s">
        <v>51</v>
      </c>
      <c r="P4201" s="175" t="s">
        <v>647</v>
      </c>
    </row>
    <row r="4202" spans="1:16" s="61" customFormat="1" ht="17.25">
      <c r="A4202" s="183" t="s">
        <v>8663</v>
      </c>
      <c r="B4202" s="183" t="s">
        <v>8664</v>
      </c>
      <c r="C4202" s="183" t="s">
        <v>647</v>
      </c>
      <c r="D4202" s="183" t="s">
        <v>648</v>
      </c>
      <c r="E4202" s="184"/>
      <c r="F4202" s="184"/>
      <c r="G4202" s="185"/>
      <c r="H4202" s="185"/>
      <c r="I4202" s="184"/>
      <c r="J4202" s="184"/>
      <c r="K4202" s="185" t="s">
        <v>410</v>
      </c>
      <c r="L4202" s="185"/>
      <c r="M4202" s="186"/>
      <c r="N4202" s="61" t="s">
        <v>410</v>
      </c>
      <c r="P4202" s="175" t="s">
        <v>647</v>
      </c>
    </row>
    <row r="4203" spans="1:16" s="61" customFormat="1" ht="17.25">
      <c r="A4203" s="183" t="s">
        <v>8665</v>
      </c>
      <c r="B4203" s="183" t="s">
        <v>8666</v>
      </c>
      <c r="C4203" s="183" t="s">
        <v>647</v>
      </c>
      <c r="D4203" s="183" t="s">
        <v>648</v>
      </c>
      <c r="E4203" s="184"/>
      <c r="F4203" s="184"/>
      <c r="G4203" s="185"/>
      <c r="H4203" s="185"/>
      <c r="I4203" s="184"/>
      <c r="J4203" s="184"/>
      <c r="K4203" s="185" t="s">
        <v>410</v>
      </c>
      <c r="L4203" s="185"/>
      <c r="M4203" s="186"/>
      <c r="N4203" s="61" t="s">
        <v>410</v>
      </c>
      <c r="P4203" s="175" t="s">
        <v>647</v>
      </c>
    </row>
    <row r="4204" spans="1:16" s="61" customFormat="1" ht="17.25">
      <c r="A4204" s="183" t="s">
        <v>8667</v>
      </c>
      <c r="B4204" s="183" t="s">
        <v>8668</v>
      </c>
      <c r="C4204" s="183" t="s">
        <v>647</v>
      </c>
      <c r="D4204" s="183" t="s">
        <v>648</v>
      </c>
      <c r="E4204" s="184">
        <v>235</v>
      </c>
      <c r="F4204" s="184">
        <v>180</v>
      </c>
      <c r="G4204" s="185" t="s">
        <v>1652</v>
      </c>
      <c r="H4204" s="185"/>
      <c r="I4204" s="184">
        <v>73.7</v>
      </c>
      <c r="J4204" s="184">
        <v>253.7</v>
      </c>
      <c r="K4204" s="185">
        <v>5</v>
      </c>
      <c r="L4204" s="185"/>
      <c r="M4204" s="186" t="s">
        <v>373</v>
      </c>
      <c r="N4204" s="61" t="s">
        <v>51</v>
      </c>
      <c r="P4204" s="175" t="s">
        <v>647</v>
      </c>
    </row>
    <row r="4205" spans="1:16" s="61" customFormat="1" ht="17.25">
      <c r="A4205" s="183" t="s">
        <v>8669</v>
      </c>
      <c r="B4205" s="183" t="s">
        <v>8670</v>
      </c>
      <c r="C4205" s="183" t="s">
        <v>647</v>
      </c>
      <c r="D4205" s="183" t="s">
        <v>648</v>
      </c>
      <c r="E4205" s="184">
        <v>139</v>
      </c>
      <c r="F4205" s="184">
        <v>125</v>
      </c>
      <c r="G4205" s="185" t="s">
        <v>75</v>
      </c>
      <c r="H4205" s="185"/>
      <c r="I4205" s="184">
        <v>40.49</v>
      </c>
      <c r="J4205" s="184">
        <v>165.49</v>
      </c>
      <c r="K4205" s="185">
        <v>3</v>
      </c>
      <c r="L4205" s="185" t="s">
        <v>57</v>
      </c>
      <c r="M4205" s="186" t="s">
        <v>373</v>
      </c>
      <c r="N4205" s="61" t="s">
        <v>51</v>
      </c>
      <c r="P4205" s="175" t="s">
        <v>647</v>
      </c>
    </row>
    <row r="4206" spans="1:16" s="61" customFormat="1" ht="17.25">
      <c r="A4206" s="183" t="s">
        <v>8671</v>
      </c>
      <c r="B4206" s="183" t="s">
        <v>8672</v>
      </c>
      <c r="C4206" s="183" t="s">
        <v>647</v>
      </c>
      <c r="D4206" s="183" t="s">
        <v>648</v>
      </c>
      <c r="E4206" s="184"/>
      <c r="F4206" s="184"/>
      <c r="G4206" s="185"/>
      <c r="H4206" s="185"/>
      <c r="I4206" s="184"/>
      <c r="J4206" s="184"/>
      <c r="K4206" s="185" t="s">
        <v>410</v>
      </c>
      <c r="L4206" s="185"/>
      <c r="M4206" s="186"/>
      <c r="N4206" s="61" t="s">
        <v>410</v>
      </c>
      <c r="P4206" s="175" t="s">
        <v>647</v>
      </c>
    </row>
    <row r="4207" spans="1:16" s="61" customFormat="1" ht="17.25">
      <c r="A4207" s="183" t="s">
        <v>8673</v>
      </c>
      <c r="B4207" s="183" t="s">
        <v>6458</v>
      </c>
      <c r="C4207" s="183" t="s">
        <v>647</v>
      </c>
      <c r="D4207" s="183" t="s">
        <v>648</v>
      </c>
      <c r="E4207" s="184">
        <v>259</v>
      </c>
      <c r="F4207" s="184">
        <v>200</v>
      </c>
      <c r="G4207" s="185" t="s">
        <v>203</v>
      </c>
      <c r="H4207" s="185"/>
      <c r="I4207" s="184">
        <v>77.2</v>
      </c>
      <c r="J4207" s="184">
        <v>277.2</v>
      </c>
      <c r="K4207" s="185">
        <v>29</v>
      </c>
      <c r="L4207" s="185"/>
      <c r="M4207" s="186"/>
      <c r="N4207" s="61" t="s">
        <v>51</v>
      </c>
      <c r="P4207" s="175" t="s">
        <v>647</v>
      </c>
    </row>
    <row r="4208" spans="1:16" s="61" customFormat="1" ht="17.25">
      <c r="A4208" s="183" t="s">
        <v>8674</v>
      </c>
      <c r="B4208" s="183" t="s">
        <v>6460</v>
      </c>
      <c r="C4208" s="183" t="s">
        <v>647</v>
      </c>
      <c r="D4208" s="183" t="s">
        <v>648</v>
      </c>
      <c r="E4208" s="184">
        <v>259</v>
      </c>
      <c r="F4208" s="184">
        <v>200</v>
      </c>
      <c r="G4208" s="185" t="s">
        <v>203</v>
      </c>
      <c r="H4208" s="185"/>
      <c r="I4208" s="184">
        <v>77.2</v>
      </c>
      <c r="J4208" s="184">
        <v>277.2</v>
      </c>
      <c r="K4208" s="185">
        <v>119</v>
      </c>
      <c r="L4208" s="185"/>
      <c r="M4208" s="186"/>
      <c r="N4208" s="61" t="s">
        <v>51</v>
      </c>
      <c r="P4208" s="175" t="s">
        <v>647</v>
      </c>
    </row>
    <row r="4209" spans="1:16" s="61" customFormat="1" ht="17.25">
      <c r="A4209" s="183" t="s">
        <v>8675</v>
      </c>
      <c r="B4209" s="183" t="s">
        <v>8676</v>
      </c>
      <c r="C4209" s="183" t="s">
        <v>647</v>
      </c>
      <c r="D4209" s="183" t="s">
        <v>648</v>
      </c>
      <c r="E4209" s="184"/>
      <c r="F4209" s="184"/>
      <c r="G4209" s="185"/>
      <c r="H4209" s="185"/>
      <c r="I4209" s="184"/>
      <c r="J4209" s="184"/>
      <c r="K4209" s="183" t="s">
        <v>410</v>
      </c>
      <c r="L4209" s="183"/>
      <c r="M4209" s="186"/>
      <c r="N4209" s="61" t="s">
        <v>410</v>
      </c>
      <c r="P4209" s="175" t="s">
        <v>647</v>
      </c>
    </row>
    <row r="4210" spans="1:16" s="61" customFormat="1" ht="17.25">
      <c r="A4210" s="183" t="s">
        <v>8677</v>
      </c>
      <c r="B4210" s="183" t="s">
        <v>8678</v>
      </c>
      <c r="C4210" s="183" t="s">
        <v>647</v>
      </c>
      <c r="D4210" s="183" t="s">
        <v>648</v>
      </c>
      <c r="E4210" s="184"/>
      <c r="F4210" s="184"/>
      <c r="G4210" s="188"/>
      <c r="H4210" s="183"/>
      <c r="I4210" s="184"/>
      <c r="J4210" s="184"/>
      <c r="K4210" s="183" t="s">
        <v>410</v>
      </c>
      <c r="L4210" s="183"/>
      <c r="M4210" s="186"/>
      <c r="N4210" s="61" t="s">
        <v>410</v>
      </c>
      <c r="P4210" s="175" t="s">
        <v>647</v>
      </c>
    </row>
    <row r="4211" spans="1:16" s="61" customFormat="1" ht="17.25">
      <c r="A4211" s="183" t="s">
        <v>8679</v>
      </c>
      <c r="B4211" s="183" t="s">
        <v>8680</v>
      </c>
      <c r="C4211" s="183" t="s">
        <v>647</v>
      </c>
      <c r="D4211" s="183" t="s">
        <v>648</v>
      </c>
      <c r="E4211" s="184"/>
      <c r="F4211" s="184"/>
      <c r="G4211" s="185"/>
      <c r="H4211" s="185"/>
      <c r="I4211" s="184"/>
      <c r="J4211" s="184"/>
      <c r="K4211" s="183" t="s">
        <v>410</v>
      </c>
      <c r="L4211" s="183"/>
      <c r="M4211" s="186"/>
      <c r="N4211" s="61" t="s">
        <v>410</v>
      </c>
      <c r="P4211" s="175" t="s">
        <v>647</v>
      </c>
    </row>
    <row r="4212" spans="1:16" s="61" customFormat="1" ht="17.25">
      <c r="A4212" s="183" t="s">
        <v>8681</v>
      </c>
      <c r="B4212" s="183" t="s">
        <v>8682</v>
      </c>
      <c r="C4212" s="183" t="s">
        <v>647</v>
      </c>
      <c r="D4212" s="183" t="s">
        <v>648</v>
      </c>
      <c r="E4212" s="184"/>
      <c r="F4212" s="184"/>
      <c r="G4212" s="185"/>
      <c r="H4212" s="185"/>
      <c r="I4212" s="184"/>
      <c r="J4212" s="184"/>
      <c r="K4212" s="185" t="s">
        <v>410</v>
      </c>
      <c r="L4212" s="185"/>
      <c r="M4212" s="186"/>
      <c r="N4212" s="61" t="s">
        <v>410</v>
      </c>
      <c r="P4212" s="175" t="s">
        <v>647</v>
      </c>
    </row>
    <row r="4213" spans="1:16" s="61" customFormat="1" ht="17.25">
      <c r="A4213" s="183" t="s">
        <v>8683</v>
      </c>
      <c r="B4213" s="183" t="s">
        <v>8684</v>
      </c>
      <c r="C4213" s="183" t="s">
        <v>647</v>
      </c>
      <c r="D4213" s="183" t="s">
        <v>648</v>
      </c>
      <c r="E4213" s="184">
        <v>99</v>
      </c>
      <c r="F4213" s="184">
        <v>90</v>
      </c>
      <c r="G4213" s="185" t="s">
        <v>137</v>
      </c>
      <c r="H4213" s="185"/>
      <c r="I4213" s="184">
        <v>44.35</v>
      </c>
      <c r="J4213" s="184">
        <v>134.35</v>
      </c>
      <c r="K4213" s="185">
        <v>0</v>
      </c>
      <c r="L4213" s="185"/>
      <c r="M4213" s="186"/>
      <c r="N4213" s="61" t="s">
        <v>51</v>
      </c>
      <c r="P4213" s="175" t="s">
        <v>647</v>
      </c>
    </row>
    <row r="4214" spans="1:16" s="61" customFormat="1" ht="17.25">
      <c r="A4214" s="183" t="s">
        <v>8685</v>
      </c>
      <c r="B4214" s="183" t="s">
        <v>8686</v>
      </c>
      <c r="C4214" s="183" t="s">
        <v>647</v>
      </c>
      <c r="D4214" s="183" t="s">
        <v>648</v>
      </c>
      <c r="E4214" s="184">
        <v>99</v>
      </c>
      <c r="F4214" s="184">
        <v>90</v>
      </c>
      <c r="G4214" s="188" t="s">
        <v>137</v>
      </c>
      <c r="H4214" s="185"/>
      <c r="I4214" s="184">
        <v>44.35</v>
      </c>
      <c r="J4214" s="184">
        <v>134.35</v>
      </c>
      <c r="K4214" s="185">
        <v>27</v>
      </c>
      <c r="L4214" s="185"/>
      <c r="M4214" s="186"/>
      <c r="N4214" s="61" t="s">
        <v>51</v>
      </c>
      <c r="P4214" s="175" t="s">
        <v>647</v>
      </c>
    </row>
    <row r="4215" spans="1:16" s="61" customFormat="1" ht="17.25">
      <c r="A4215" s="183" t="s">
        <v>8687</v>
      </c>
      <c r="B4215" s="183" t="s">
        <v>8641</v>
      </c>
      <c r="C4215" s="183" t="s">
        <v>647</v>
      </c>
      <c r="D4215" s="183" t="s">
        <v>648</v>
      </c>
      <c r="E4215" s="184"/>
      <c r="F4215" s="184"/>
      <c r="G4215" s="188"/>
      <c r="H4215" s="183"/>
      <c r="I4215" s="184"/>
      <c r="J4215" s="184"/>
      <c r="K4215" s="185" t="s">
        <v>410</v>
      </c>
      <c r="L4215" s="185"/>
      <c r="M4215" s="186"/>
      <c r="N4215" s="61" t="s">
        <v>410</v>
      </c>
      <c r="P4215" s="175" t="s">
        <v>647</v>
      </c>
    </row>
    <row r="4216" spans="1:16" s="61" customFormat="1" ht="17.25">
      <c r="A4216" s="183" t="s">
        <v>8688</v>
      </c>
      <c r="B4216" s="183" t="s">
        <v>8689</v>
      </c>
      <c r="C4216" s="183" t="s">
        <v>647</v>
      </c>
      <c r="D4216" s="183" t="s">
        <v>648</v>
      </c>
      <c r="E4216" s="184"/>
      <c r="F4216" s="184"/>
      <c r="G4216" s="185"/>
      <c r="H4216" s="185"/>
      <c r="I4216" s="184"/>
      <c r="J4216" s="184"/>
      <c r="K4216" s="185" t="s">
        <v>410</v>
      </c>
      <c r="L4216" s="185"/>
      <c r="M4216" s="186"/>
      <c r="N4216" s="61" t="s">
        <v>410</v>
      </c>
      <c r="P4216" s="175" t="s">
        <v>647</v>
      </c>
    </row>
    <row r="4217" spans="1:16" s="61" customFormat="1" ht="17.25">
      <c r="A4217" s="183" t="s">
        <v>8690</v>
      </c>
      <c r="B4217" s="183" t="s">
        <v>8691</v>
      </c>
      <c r="C4217" s="183" t="s">
        <v>647</v>
      </c>
      <c r="D4217" s="183" t="s">
        <v>648</v>
      </c>
      <c r="E4217" s="184"/>
      <c r="F4217" s="184"/>
      <c r="G4217" s="188"/>
      <c r="H4217" s="183"/>
      <c r="I4217" s="184"/>
      <c r="J4217" s="184"/>
      <c r="K4217" s="185" t="s">
        <v>410</v>
      </c>
      <c r="L4217" s="185"/>
      <c r="M4217" s="186"/>
      <c r="N4217" s="61" t="s">
        <v>410</v>
      </c>
      <c r="P4217" s="175" t="s">
        <v>647</v>
      </c>
    </row>
    <row r="4218" spans="1:16" s="61" customFormat="1" ht="17.25">
      <c r="A4218" s="183" t="s">
        <v>8692</v>
      </c>
      <c r="B4218" s="183" t="s">
        <v>8693</v>
      </c>
      <c r="C4218" s="183" t="s">
        <v>647</v>
      </c>
      <c r="D4218" s="183" t="s">
        <v>648</v>
      </c>
      <c r="E4218" s="184">
        <v>279</v>
      </c>
      <c r="F4218" s="184">
        <v>265</v>
      </c>
      <c r="G4218" s="185" t="s">
        <v>194</v>
      </c>
      <c r="H4218" s="185"/>
      <c r="I4218" s="184">
        <v>92.33</v>
      </c>
      <c r="J4218" s="184">
        <v>357.33</v>
      </c>
      <c r="K4218" s="185">
        <v>36</v>
      </c>
      <c r="L4218" s="185"/>
      <c r="M4218" s="186" t="s">
        <v>373</v>
      </c>
      <c r="N4218" s="61" t="s">
        <v>51</v>
      </c>
      <c r="P4218" s="175" t="s">
        <v>647</v>
      </c>
    </row>
    <row r="4219" spans="1:16" s="61" customFormat="1" ht="17.25">
      <c r="A4219" s="183" t="s">
        <v>8694</v>
      </c>
      <c r="B4219" s="183" t="s">
        <v>8695</v>
      </c>
      <c r="C4219" s="183" t="s">
        <v>647</v>
      </c>
      <c r="D4219" s="183" t="s">
        <v>648</v>
      </c>
      <c r="E4219" s="184">
        <v>285</v>
      </c>
      <c r="F4219" s="184">
        <v>235</v>
      </c>
      <c r="G4219" s="185" t="s">
        <v>395</v>
      </c>
      <c r="H4219" s="185"/>
      <c r="I4219" s="184">
        <v>92.33</v>
      </c>
      <c r="J4219" s="184">
        <v>327.33</v>
      </c>
      <c r="K4219" s="183">
        <v>100</v>
      </c>
      <c r="L4219" s="183"/>
      <c r="M4219" s="186"/>
      <c r="N4219" s="61" t="s">
        <v>51</v>
      </c>
      <c r="P4219" s="175" t="s">
        <v>647</v>
      </c>
    </row>
    <row r="4220" spans="1:16" s="61" customFormat="1" ht="17.25">
      <c r="A4220" s="183" t="s">
        <v>8696</v>
      </c>
      <c r="B4220" s="183" t="s">
        <v>8697</v>
      </c>
      <c r="C4220" s="183" t="s">
        <v>647</v>
      </c>
      <c r="D4220" s="183" t="s">
        <v>648</v>
      </c>
      <c r="E4220" s="184">
        <v>259</v>
      </c>
      <c r="F4220" s="184">
        <v>215</v>
      </c>
      <c r="G4220" s="185" t="s">
        <v>107</v>
      </c>
      <c r="H4220" s="185"/>
      <c r="I4220" s="184">
        <v>83.18</v>
      </c>
      <c r="J4220" s="184">
        <v>298.18</v>
      </c>
      <c r="K4220" s="183">
        <v>22</v>
      </c>
      <c r="L4220" s="183"/>
      <c r="M4220" s="186"/>
      <c r="N4220" s="61" t="s">
        <v>51</v>
      </c>
      <c r="P4220" s="175" t="s">
        <v>647</v>
      </c>
    </row>
    <row r="4221" spans="1:16" s="61" customFormat="1" ht="17.25">
      <c r="A4221" s="183" t="s">
        <v>8698</v>
      </c>
      <c r="B4221" s="183" t="s">
        <v>8699</v>
      </c>
      <c r="C4221" s="183" t="s">
        <v>647</v>
      </c>
      <c r="D4221" s="183" t="s">
        <v>648</v>
      </c>
      <c r="E4221" s="184">
        <v>279</v>
      </c>
      <c r="F4221" s="184">
        <v>225</v>
      </c>
      <c r="G4221" s="185" t="s">
        <v>99</v>
      </c>
      <c r="H4221" s="185"/>
      <c r="I4221" s="184">
        <v>78.38</v>
      </c>
      <c r="J4221" s="184">
        <v>303.38</v>
      </c>
      <c r="K4221" s="185">
        <v>45</v>
      </c>
      <c r="L4221" s="185"/>
      <c r="M4221" s="186" t="s">
        <v>373</v>
      </c>
      <c r="N4221" s="61" t="s">
        <v>51</v>
      </c>
      <c r="P4221" s="175" t="s">
        <v>647</v>
      </c>
    </row>
    <row r="4222" spans="1:16" s="61" customFormat="1" ht="17.25">
      <c r="A4222" s="183" t="s">
        <v>8700</v>
      </c>
      <c r="B4222" s="183" t="s">
        <v>8701</v>
      </c>
      <c r="C4222" s="183" t="s">
        <v>647</v>
      </c>
      <c r="D4222" s="183" t="s">
        <v>648</v>
      </c>
      <c r="E4222" s="184">
        <v>279</v>
      </c>
      <c r="F4222" s="184">
        <v>225</v>
      </c>
      <c r="G4222" s="185" t="s">
        <v>99</v>
      </c>
      <c r="H4222" s="185"/>
      <c r="I4222" s="184">
        <v>78.38</v>
      </c>
      <c r="J4222" s="184">
        <v>303.38</v>
      </c>
      <c r="K4222" s="185">
        <v>39</v>
      </c>
      <c r="L4222" s="185"/>
      <c r="M4222" s="186" t="s">
        <v>243</v>
      </c>
      <c r="N4222" s="61" t="s">
        <v>51</v>
      </c>
      <c r="P4222" s="175" t="s">
        <v>647</v>
      </c>
    </row>
    <row r="4223" spans="1:16" s="61" customFormat="1" ht="17.25">
      <c r="A4223" s="183" t="s">
        <v>8702</v>
      </c>
      <c r="B4223" s="183" t="s">
        <v>8703</v>
      </c>
      <c r="C4223" s="183" t="s">
        <v>647</v>
      </c>
      <c r="D4223" s="183" t="s">
        <v>648</v>
      </c>
      <c r="E4223" s="184">
        <v>279</v>
      </c>
      <c r="F4223" s="184">
        <v>225</v>
      </c>
      <c r="G4223" s="188" t="s">
        <v>99</v>
      </c>
      <c r="H4223" s="185"/>
      <c r="I4223" s="184">
        <v>78.38</v>
      </c>
      <c r="J4223" s="184">
        <v>303.38</v>
      </c>
      <c r="K4223" s="183">
        <v>49</v>
      </c>
      <c r="L4223" s="183"/>
      <c r="M4223" s="186" t="s">
        <v>551</v>
      </c>
      <c r="N4223" s="61" t="s">
        <v>51</v>
      </c>
      <c r="P4223" s="175" t="s">
        <v>647</v>
      </c>
    </row>
    <row r="4224" spans="1:16" s="61" customFormat="1" ht="17.25">
      <c r="A4224" s="183" t="s">
        <v>8704</v>
      </c>
      <c r="B4224" s="183" t="s">
        <v>8705</v>
      </c>
      <c r="C4224" s="183" t="s">
        <v>647</v>
      </c>
      <c r="D4224" s="183" t="s">
        <v>648</v>
      </c>
      <c r="E4224" s="184"/>
      <c r="F4224" s="184"/>
      <c r="G4224" s="185"/>
      <c r="H4224" s="185"/>
      <c r="I4224" s="184"/>
      <c r="J4224" s="184"/>
      <c r="K4224" s="185" t="s">
        <v>410</v>
      </c>
      <c r="L4224" s="185"/>
      <c r="M4224" s="186"/>
      <c r="N4224" s="61" t="s">
        <v>410</v>
      </c>
      <c r="P4224" s="175" t="s">
        <v>647</v>
      </c>
    </row>
    <row r="4225" spans="1:16" s="61" customFormat="1" ht="17.25">
      <c r="A4225" s="183" t="s">
        <v>8706</v>
      </c>
      <c r="B4225" s="183" t="s">
        <v>8707</v>
      </c>
      <c r="C4225" s="183" t="s">
        <v>647</v>
      </c>
      <c r="D4225" s="183" t="s">
        <v>648</v>
      </c>
      <c r="E4225" s="184"/>
      <c r="F4225" s="184"/>
      <c r="G4225" s="185"/>
      <c r="H4225" s="185"/>
      <c r="I4225" s="184"/>
      <c r="J4225" s="184"/>
      <c r="K4225" s="185" t="s">
        <v>410</v>
      </c>
      <c r="L4225" s="185"/>
      <c r="M4225" s="186"/>
      <c r="N4225" s="61" t="s">
        <v>410</v>
      </c>
      <c r="P4225" s="175" t="s">
        <v>647</v>
      </c>
    </row>
    <row r="4226" spans="1:16" s="61" customFormat="1" ht="17.25">
      <c r="A4226" s="183" t="s">
        <v>8708</v>
      </c>
      <c r="B4226" s="183" t="s">
        <v>8709</v>
      </c>
      <c r="C4226" s="183" t="s">
        <v>647</v>
      </c>
      <c r="D4226" s="183" t="s">
        <v>648</v>
      </c>
      <c r="E4226" s="184"/>
      <c r="F4226" s="184"/>
      <c r="G4226" s="185"/>
      <c r="H4226" s="185"/>
      <c r="I4226" s="184"/>
      <c r="J4226" s="184"/>
      <c r="K4226" s="185" t="s">
        <v>410</v>
      </c>
      <c r="L4226" s="185"/>
      <c r="M4226" s="186"/>
      <c r="N4226" s="61" t="s">
        <v>410</v>
      </c>
      <c r="P4226" s="175" t="s">
        <v>647</v>
      </c>
    </row>
    <row r="4227" spans="1:16" s="61" customFormat="1" ht="17.25">
      <c r="A4227" s="183" t="s">
        <v>8710</v>
      </c>
      <c r="B4227" s="183" t="s">
        <v>8711</v>
      </c>
      <c r="C4227" s="183" t="s">
        <v>647</v>
      </c>
      <c r="D4227" s="183" t="s">
        <v>648</v>
      </c>
      <c r="E4227" s="184">
        <v>285</v>
      </c>
      <c r="F4227" s="184">
        <v>235</v>
      </c>
      <c r="G4227" s="185" t="s">
        <v>395</v>
      </c>
      <c r="H4227" s="185"/>
      <c r="I4227" s="184">
        <v>90.58</v>
      </c>
      <c r="J4227" s="184">
        <v>325.58</v>
      </c>
      <c r="K4227" s="185">
        <v>139</v>
      </c>
      <c r="L4227" s="185"/>
      <c r="M4227" s="186" t="s">
        <v>666</v>
      </c>
      <c r="N4227" s="61" t="s">
        <v>51</v>
      </c>
      <c r="P4227" s="175" t="s">
        <v>647</v>
      </c>
    </row>
    <row r="4228" spans="1:16" s="61" customFormat="1" ht="17.25">
      <c r="A4228" s="183" t="s">
        <v>8712</v>
      </c>
      <c r="B4228" s="183" t="s">
        <v>8713</v>
      </c>
      <c r="C4228" s="183" t="s">
        <v>49</v>
      </c>
      <c r="D4228" s="183" t="s">
        <v>50</v>
      </c>
      <c r="E4228" s="184">
        <v>396</v>
      </c>
      <c r="F4228" s="184">
        <v>396</v>
      </c>
      <c r="G4228" s="185"/>
      <c r="H4228" s="185"/>
      <c r="I4228" s="184">
        <v>144.24</v>
      </c>
      <c r="J4228" s="184">
        <v>540.24</v>
      </c>
      <c r="K4228" s="185">
        <v>130</v>
      </c>
      <c r="L4228" s="185"/>
      <c r="M4228" s="186"/>
      <c r="N4228" s="61" t="s">
        <v>51</v>
      </c>
      <c r="P4228" s="175" t="s">
        <v>49</v>
      </c>
    </row>
    <row r="4229" spans="1:16" s="61" customFormat="1" ht="17.25">
      <c r="A4229" s="183" t="s">
        <v>8714</v>
      </c>
      <c r="B4229" s="183" t="s">
        <v>8715</v>
      </c>
      <c r="C4229" s="183" t="s">
        <v>49</v>
      </c>
      <c r="D4229" s="183" t="s">
        <v>50</v>
      </c>
      <c r="E4229" s="184">
        <v>431</v>
      </c>
      <c r="F4229" s="184">
        <v>431</v>
      </c>
      <c r="G4229" s="185"/>
      <c r="H4229" s="185"/>
      <c r="I4229" s="184">
        <v>198.93</v>
      </c>
      <c r="J4229" s="184">
        <v>629.93</v>
      </c>
      <c r="K4229" s="185">
        <v>0</v>
      </c>
      <c r="L4229" s="185"/>
      <c r="M4229" s="186"/>
      <c r="N4229" s="61" t="s">
        <v>51</v>
      </c>
      <c r="P4229" s="175" t="s">
        <v>49</v>
      </c>
    </row>
    <row r="4230" spans="1:16" s="61" customFormat="1" ht="17.25">
      <c r="A4230" s="183" t="s">
        <v>8716</v>
      </c>
      <c r="B4230" s="183" t="s">
        <v>8717</v>
      </c>
      <c r="C4230" s="183" t="s">
        <v>647</v>
      </c>
      <c r="D4230" s="183" t="s">
        <v>648</v>
      </c>
      <c r="E4230" s="184"/>
      <c r="F4230" s="184"/>
      <c r="G4230" s="185"/>
      <c r="H4230" s="185"/>
      <c r="I4230" s="184"/>
      <c r="J4230" s="184"/>
      <c r="K4230" s="185" t="s">
        <v>410</v>
      </c>
      <c r="L4230" s="185"/>
      <c r="M4230" s="186"/>
      <c r="N4230" s="61" t="s">
        <v>410</v>
      </c>
      <c r="P4230" s="175" t="s">
        <v>647</v>
      </c>
    </row>
    <row r="4231" spans="1:16" s="61" customFormat="1" ht="17.25">
      <c r="A4231" s="183" t="s">
        <v>8718</v>
      </c>
      <c r="B4231" s="183" t="s">
        <v>8719</v>
      </c>
      <c r="C4231" s="183" t="s">
        <v>647</v>
      </c>
      <c r="D4231" s="183" t="s">
        <v>648</v>
      </c>
      <c r="E4231" s="184"/>
      <c r="F4231" s="184"/>
      <c r="G4231" s="185"/>
      <c r="H4231" s="185"/>
      <c r="I4231" s="184"/>
      <c r="J4231" s="184"/>
      <c r="K4231" s="185" t="s">
        <v>410</v>
      </c>
      <c r="L4231" s="185"/>
      <c r="M4231" s="186"/>
      <c r="N4231" s="61" t="s">
        <v>410</v>
      </c>
      <c r="P4231" s="175" t="s">
        <v>647</v>
      </c>
    </row>
    <row r="4232" spans="1:16" s="61" customFormat="1" ht="17.25">
      <c r="A4232" s="183" t="s">
        <v>8720</v>
      </c>
      <c r="B4232" s="183" t="s">
        <v>8721</v>
      </c>
      <c r="C4232" s="183" t="s">
        <v>647</v>
      </c>
      <c r="D4232" s="183" t="s">
        <v>648</v>
      </c>
      <c r="E4232" s="184"/>
      <c r="F4232" s="184"/>
      <c r="G4232" s="185"/>
      <c r="H4232" s="185"/>
      <c r="I4232" s="184"/>
      <c r="J4232" s="184"/>
      <c r="K4232" s="185" t="s">
        <v>410</v>
      </c>
      <c r="L4232" s="185"/>
      <c r="M4232" s="186"/>
      <c r="N4232" s="61" t="s">
        <v>410</v>
      </c>
      <c r="P4232" s="175" t="s">
        <v>647</v>
      </c>
    </row>
    <row r="4233" spans="1:16" s="61" customFormat="1" ht="17.25">
      <c r="A4233" s="183" t="s">
        <v>8722</v>
      </c>
      <c r="B4233" s="183" t="s">
        <v>8723</v>
      </c>
      <c r="C4233" s="183" t="s">
        <v>647</v>
      </c>
      <c r="D4233" s="183" t="s">
        <v>648</v>
      </c>
      <c r="E4233" s="184"/>
      <c r="F4233" s="184"/>
      <c r="G4233" s="185"/>
      <c r="H4233" s="185"/>
      <c r="I4233" s="184"/>
      <c r="J4233" s="184"/>
      <c r="K4233" s="185" t="s">
        <v>410</v>
      </c>
      <c r="L4233" s="185"/>
      <c r="M4233" s="186"/>
      <c r="N4233" s="61" t="s">
        <v>410</v>
      </c>
      <c r="P4233" s="175" t="s">
        <v>647</v>
      </c>
    </row>
    <row r="4234" spans="1:16" s="61" customFormat="1" ht="17.25">
      <c r="A4234" s="183" t="s">
        <v>8724</v>
      </c>
      <c r="B4234" s="183" t="s">
        <v>8725</v>
      </c>
      <c r="C4234" s="183" t="s">
        <v>647</v>
      </c>
      <c r="D4234" s="183" t="s">
        <v>648</v>
      </c>
      <c r="E4234" s="184"/>
      <c r="F4234" s="184"/>
      <c r="G4234" s="185"/>
      <c r="H4234" s="185"/>
      <c r="I4234" s="184"/>
      <c r="J4234" s="184"/>
      <c r="K4234" s="185" t="s">
        <v>410</v>
      </c>
      <c r="L4234" s="185"/>
      <c r="M4234" s="186"/>
      <c r="N4234" s="61" t="s">
        <v>410</v>
      </c>
      <c r="P4234" s="175" t="s">
        <v>647</v>
      </c>
    </row>
    <row r="4235" spans="1:16" s="61" customFormat="1" ht="17.25">
      <c r="A4235" s="183" t="s">
        <v>8726</v>
      </c>
      <c r="B4235" s="183" t="s">
        <v>8727</v>
      </c>
      <c r="C4235" s="183" t="s">
        <v>647</v>
      </c>
      <c r="D4235" s="183" t="s">
        <v>648</v>
      </c>
      <c r="E4235" s="184"/>
      <c r="F4235" s="184"/>
      <c r="G4235" s="185"/>
      <c r="H4235" s="185"/>
      <c r="I4235" s="184"/>
      <c r="J4235" s="184"/>
      <c r="K4235" s="185" t="s">
        <v>410</v>
      </c>
      <c r="L4235" s="185"/>
      <c r="M4235" s="186"/>
      <c r="N4235" s="61" t="s">
        <v>410</v>
      </c>
      <c r="P4235" s="175" t="s">
        <v>647</v>
      </c>
    </row>
    <row r="4236" spans="1:16" s="61" customFormat="1" ht="17.25">
      <c r="A4236" s="183" t="s">
        <v>8728</v>
      </c>
      <c r="B4236" s="183" t="s">
        <v>8729</v>
      </c>
      <c r="C4236" s="183" t="s">
        <v>647</v>
      </c>
      <c r="D4236" s="183" t="s">
        <v>648</v>
      </c>
      <c r="E4236" s="184"/>
      <c r="F4236" s="184"/>
      <c r="G4236" s="185"/>
      <c r="H4236" s="185"/>
      <c r="I4236" s="184"/>
      <c r="J4236" s="184"/>
      <c r="K4236" s="185" t="s">
        <v>410</v>
      </c>
      <c r="L4236" s="185"/>
      <c r="M4236" s="186"/>
      <c r="N4236" s="61" t="s">
        <v>410</v>
      </c>
      <c r="P4236" s="175" t="s">
        <v>647</v>
      </c>
    </row>
    <row r="4237" spans="1:16" s="61" customFormat="1" ht="17.25">
      <c r="A4237" s="183" t="s">
        <v>8730</v>
      </c>
      <c r="B4237" s="183" t="s">
        <v>8731</v>
      </c>
      <c r="C4237" s="183" t="s">
        <v>647</v>
      </c>
      <c r="D4237" s="183" t="s">
        <v>648</v>
      </c>
      <c r="E4237" s="184"/>
      <c r="F4237" s="184"/>
      <c r="G4237" s="185"/>
      <c r="H4237" s="185"/>
      <c r="I4237" s="184"/>
      <c r="J4237" s="184"/>
      <c r="K4237" s="185" t="s">
        <v>410</v>
      </c>
      <c r="L4237" s="185"/>
      <c r="M4237" s="186"/>
      <c r="N4237" s="61" t="s">
        <v>410</v>
      </c>
      <c r="P4237" s="175" t="s">
        <v>647</v>
      </c>
    </row>
    <row r="4238" spans="1:16" s="61" customFormat="1" ht="17.25">
      <c r="A4238" s="183" t="s">
        <v>8732</v>
      </c>
      <c r="B4238" s="183" t="s">
        <v>8733</v>
      </c>
      <c r="C4238" s="183" t="s">
        <v>985</v>
      </c>
      <c r="D4238" s="183" t="s">
        <v>986</v>
      </c>
      <c r="E4238" s="184"/>
      <c r="F4238" s="184"/>
      <c r="G4238" s="188"/>
      <c r="H4238" s="185"/>
      <c r="I4238" s="184"/>
      <c r="J4238" s="184"/>
      <c r="K4238" s="183" t="s">
        <v>410</v>
      </c>
      <c r="L4238" s="183"/>
      <c r="M4238" s="186"/>
      <c r="N4238" s="61" t="s">
        <v>410</v>
      </c>
      <c r="P4238" s="175" t="s">
        <v>985</v>
      </c>
    </row>
    <row r="4239" spans="1:16" s="61" customFormat="1" ht="17.25">
      <c r="A4239" s="183" t="s">
        <v>8734</v>
      </c>
      <c r="B4239" s="183" t="s">
        <v>8735</v>
      </c>
      <c r="C4239" s="183" t="s">
        <v>985</v>
      </c>
      <c r="D4239" s="183" t="s">
        <v>986</v>
      </c>
      <c r="E4239" s="184"/>
      <c r="F4239" s="184"/>
      <c r="G4239" s="185"/>
      <c r="H4239" s="185"/>
      <c r="I4239" s="184"/>
      <c r="J4239" s="184"/>
      <c r="K4239" s="185" t="s">
        <v>410</v>
      </c>
      <c r="L4239" s="185"/>
      <c r="M4239" s="186"/>
      <c r="N4239" s="61" t="s">
        <v>410</v>
      </c>
      <c r="P4239" s="175" t="s">
        <v>985</v>
      </c>
    </row>
    <row r="4240" spans="1:16" s="61" customFormat="1" ht="17.25">
      <c r="A4240" s="183" t="s">
        <v>8736</v>
      </c>
      <c r="B4240" s="183" t="s">
        <v>8737</v>
      </c>
      <c r="C4240" s="183" t="s">
        <v>985</v>
      </c>
      <c r="D4240" s="183" t="s">
        <v>986</v>
      </c>
      <c r="E4240" s="184"/>
      <c r="F4240" s="184"/>
      <c r="G4240" s="185"/>
      <c r="H4240" s="185"/>
      <c r="I4240" s="184"/>
      <c r="J4240" s="184"/>
      <c r="K4240" s="185" t="s">
        <v>410</v>
      </c>
      <c r="L4240" s="185"/>
      <c r="M4240" s="186"/>
      <c r="N4240" s="61" t="s">
        <v>410</v>
      </c>
      <c r="P4240" s="175" t="s">
        <v>985</v>
      </c>
    </row>
    <row r="4241" spans="1:16" s="61" customFormat="1" ht="17.25">
      <c r="A4241" s="183" t="s">
        <v>8738</v>
      </c>
      <c r="B4241" s="183" t="s">
        <v>8739</v>
      </c>
      <c r="C4241" s="183" t="s">
        <v>985</v>
      </c>
      <c r="D4241" s="183" t="s">
        <v>986</v>
      </c>
      <c r="E4241" s="184"/>
      <c r="F4241" s="184"/>
      <c r="G4241" s="185"/>
      <c r="H4241" s="185"/>
      <c r="I4241" s="184"/>
      <c r="J4241" s="184"/>
      <c r="K4241" s="185" t="s">
        <v>410</v>
      </c>
      <c r="L4241" s="185"/>
      <c r="M4241" s="186"/>
      <c r="N4241" s="61" t="s">
        <v>410</v>
      </c>
      <c r="P4241" s="175" t="s">
        <v>985</v>
      </c>
    </row>
    <row r="4242" spans="1:16" s="61" customFormat="1" ht="17.25">
      <c r="A4242" s="183" t="s">
        <v>8740</v>
      </c>
      <c r="B4242" s="183" t="s">
        <v>8741</v>
      </c>
      <c r="C4242" s="183" t="s">
        <v>985</v>
      </c>
      <c r="D4242" s="183" t="s">
        <v>986</v>
      </c>
      <c r="E4242" s="184"/>
      <c r="F4242" s="184"/>
      <c r="G4242" s="185"/>
      <c r="H4242" s="185"/>
      <c r="I4242" s="184"/>
      <c r="J4242" s="184"/>
      <c r="K4242" s="185" t="s">
        <v>410</v>
      </c>
      <c r="L4242" s="185"/>
      <c r="M4242" s="186"/>
      <c r="N4242" s="61" t="s">
        <v>410</v>
      </c>
      <c r="P4242" s="175" t="s">
        <v>985</v>
      </c>
    </row>
    <row r="4243" spans="1:16" s="61" customFormat="1" ht="17.25">
      <c r="A4243" s="183" t="s">
        <v>8742</v>
      </c>
      <c r="B4243" s="183" t="s">
        <v>8739</v>
      </c>
      <c r="C4243" s="183" t="s">
        <v>985</v>
      </c>
      <c r="D4243" s="183" t="s">
        <v>986</v>
      </c>
      <c r="E4243" s="184"/>
      <c r="F4243" s="184"/>
      <c r="G4243" s="188"/>
      <c r="H4243" s="185"/>
      <c r="I4243" s="184"/>
      <c r="J4243" s="184"/>
      <c r="K4243" s="185" t="s">
        <v>410</v>
      </c>
      <c r="L4243" s="185"/>
      <c r="M4243" s="186"/>
      <c r="N4243" s="61" t="s">
        <v>410</v>
      </c>
      <c r="P4243" s="175" t="s">
        <v>985</v>
      </c>
    </row>
    <row r="4244" spans="1:16" s="61" customFormat="1" ht="17.25">
      <c r="A4244" s="183" t="s">
        <v>8743</v>
      </c>
      <c r="B4244" s="183" t="s">
        <v>8744</v>
      </c>
      <c r="C4244" s="183" t="s">
        <v>985</v>
      </c>
      <c r="D4244" s="183" t="s">
        <v>986</v>
      </c>
      <c r="E4244" s="184"/>
      <c r="F4244" s="184"/>
      <c r="G4244" s="185"/>
      <c r="H4244" s="185"/>
      <c r="I4244" s="184"/>
      <c r="J4244" s="184"/>
      <c r="K4244" s="185" t="s">
        <v>410</v>
      </c>
      <c r="L4244" s="185"/>
      <c r="M4244" s="186"/>
      <c r="N4244" s="61" t="s">
        <v>410</v>
      </c>
      <c r="P4244" s="175" t="s">
        <v>985</v>
      </c>
    </row>
    <row r="4245" spans="1:16" s="61" customFormat="1" ht="17.25">
      <c r="A4245" s="183" t="s">
        <v>8745</v>
      </c>
      <c r="B4245" s="183" t="s">
        <v>4347</v>
      </c>
      <c r="C4245" s="183" t="s">
        <v>985</v>
      </c>
      <c r="D4245" s="183" t="s">
        <v>986</v>
      </c>
      <c r="E4245" s="184"/>
      <c r="F4245" s="184"/>
      <c r="G4245" s="185"/>
      <c r="H4245" s="185"/>
      <c r="I4245" s="184"/>
      <c r="J4245" s="184"/>
      <c r="K4245" s="185" t="s">
        <v>410</v>
      </c>
      <c r="L4245" s="185"/>
      <c r="M4245" s="186"/>
      <c r="N4245" s="61" t="s">
        <v>410</v>
      </c>
      <c r="P4245" s="175" t="s">
        <v>985</v>
      </c>
    </row>
    <row r="4246" spans="1:16" s="61" customFormat="1" ht="17.25">
      <c r="A4246" s="183" t="s">
        <v>8746</v>
      </c>
      <c r="B4246" s="183" t="s">
        <v>8747</v>
      </c>
      <c r="C4246" s="183" t="s">
        <v>985</v>
      </c>
      <c r="D4246" s="183" t="s">
        <v>986</v>
      </c>
      <c r="E4246" s="184"/>
      <c r="F4246" s="184"/>
      <c r="G4246" s="185"/>
      <c r="H4246" s="185"/>
      <c r="I4246" s="184"/>
      <c r="J4246" s="184"/>
      <c r="K4246" s="185" t="s">
        <v>410</v>
      </c>
      <c r="L4246" s="185"/>
      <c r="M4246" s="186"/>
      <c r="N4246" s="61" t="s">
        <v>410</v>
      </c>
      <c r="P4246" s="175" t="s">
        <v>985</v>
      </c>
    </row>
    <row r="4247" spans="1:16" s="61" customFormat="1" ht="17.25">
      <c r="A4247" s="183" t="s">
        <v>8748</v>
      </c>
      <c r="B4247" s="183" t="s">
        <v>8749</v>
      </c>
      <c r="C4247" s="183" t="s">
        <v>985</v>
      </c>
      <c r="D4247" s="183" t="s">
        <v>986</v>
      </c>
      <c r="E4247" s="184">
        <v>170</v>
      </c>
      <c r="F4247" s="184">
        <v>155</v>
      </c>
      <c r="G4247" s="188" t="s">
        <v>55</v>
      </c>
      <c r="H4247" s="185"/>
      <c r="I4247" s="184">
        <v>38.2</v>
      </c>
      <c r="J4247" s="184">
        <v>193.2</v>
      </c>
      <c r="K4247" s="183">
        <v>0</v>
      </c>
      <c r="L4247" s="183" t="s">
        <v>76</v>
      </c>
      <c r="M4247" s="186" t="s">
        <v>1908</v>
      </c>
      <c r="N4247" s="61" t="s">
        <v>51</v>
      </c>
      <c r="P4247" s="175" t="s">
        <v>985</v>
      </c>
    </row>
    <row r="4248" spans="1:16" s="61" customFormat="1" ht="17.25">
      <c r="A4248" s="183" t="s">
        <v>8750</v>
      </c>
      <c r="B4248" s="183" t="s">
        <v>8749</v>
      </c>
      <c r="C4248" s="183" t="s">
        <v>985</v>
      </c>
      <c r="D4248" s="183" t="s">
        <v>986</v>
      </c>
      <c r="E4248" s="184"/>
      <c r="F4248" s="184"/>
      <c r="G4248" s="185"/>
      <c r="H4248" s="185"/>
      <c r="I4248" s="184"/>
      <c r="J4248" s="184"/>
      <c r="K4248" s="185" t="s">
        <v>410</v>
      </c>
      <c r="L4248" s="185"/>
      <c r="M4248" s="186"/>
      <c r="N4248" s="61" t="s">
        <v>410</v>
      </c>
      <c r="P4248" s="175" t="s">
        <v>985</v>
      </c>
    </row>
    <row r="4249" spans="1:16" s="61" customFormat="1" ht="17.25">
      <c r="A4249" s="183" t="s">
        <v>8751</v>
      </c>
      <c r="B4249" s="183" t="s">
        <v>8752</v>
      </c>
      <c r="C4249" s="183" t="s">
        <v>985</v>
      </c>
      <c r="D4249" s="183" t="s">
        <v>986</v>
      </c>
      <c r="E4249" s="184"/>
      <c r="F4249" s="184"/>
      <c r="G4249" s="188"/>
      <c r="H4249" s="183"/>
      <c r="I4249" s="184"/>
      <c r="J4249" s="184"/>
      <c r="K4249" s="185" t="s">
        <v>410</v>
      </c>
      <c r="L4249" s="185"/>
      <c r="M4249" s="186"/>
      <c r="N4249" s="61" t="s">
        <v>410</v>
      </c>
      <c r="P4249" s="175" t="s">
        <v>985</v>
      </c>
    </row>
    <row r="4250" spans="1:16" s="61" customFormat="1" ht="17.25">
      <c r="A4250" s="183" t="s">
        <v>8753</v>
      </c>
      <c r="B4250" s="183" t="s">
        <v>8754</v>
      </c>
      <c r="C4250" s="183" t="s">
        <v>985</v>
      </c>
      <c r="D4250" s="183" t="s">
        <v>986</v>
      </c>
      <c r="E4250" s="184"/>
      <c r="F4250" s="184"/>
      <c r="G4250" s="188"/>
      <c r="H4250" s="183"/>
      <c r="I4250" s="184"/>
      <c r="J4250" s="184"/>
      <c r="K4250" s="185" t="s">
        <v>410</v>
      </c>
      <c r="L4250" s="185"/>
      <c r="M4250" s="186"/>
      <c r="N4250" s="61" t="s">
        <v>410</v>
      </c>
      <c r="P4250" s="175" t="s">
        <v>985</v>
      </c>
    </row>
    <row r="4251" spans="1:16" s="61" customFormat="1" ht="17.25">
      <c r="A4251" s="183" t="s">
        <v>8755</v>
      </c>
      <c r="B4251" s="183" t="s">
        <v>8756</v>
      </c>
      <c r="C4251" s="183" t="s">
        <v>985</v>
      </c>
      <c r="D4251" s="183" t="s">
        <v>986</v>
      </c>
      <c r="E4251" s="184">
        <v>540</v>
      </c>
      <c r="F4251" s="184">
        <v>540</v>
      </c>
      <c r="G4251" s="188"/>
      <c r="H4251" s="183"/>
      <c r="I4251" s="184">
        <v>155.7</v>
      </c>
      <c r="J4251" s="184">
        <v>695.7</v>
      </c>
      <c r="K4251" s="185">
        <v>1</v>
      </c>
      <c r="L4251" s="185" t="s">
        <v>130</v>
      </c>
      <c r="M4251" s="186" t="s">
        <v>1514</v>
      </c>
      <c r="N4251" s="61" t="s">
        <v>51</v>
      </c>
      <c r="P4251" s="175" t="s">
        <v>985</v>
      </c>
    </row>
    <row r="4252" spans="1:16" s="61" customFormat="1" ht="17.25">
      <c r="A4252" s="183" t="s">
        <v>8757</v>
      </c>
      <c r="B4252" s="183" t="s">
        <v>8758</v>
      </c>
      <c r="C4252" s="183" t="s">
        <v>985</v>
      </c>
      <c r="D4252" s="183" t="s">
        <v>986</v>
      </c>
      <c r="E4252" s="184"/>
      <c r="F4252" s="184"/>
      <c r="G4252" s="185"/>
      <c r="H4252" s="185"/>
      <c r="I4252" s="184"/>
      <c r="J4252" s="184"/>
      <c r="K4252" s="185" t="s">
        <v>410</v>
      </c>
      <c r="L4252" s="185"/>
      <c r="M4252" s="186"/>
      <c r="N4252" s="61" t="s">
        <v>410</v>
      </c>
      <c r="P4252" s="175" t="s">
        <v>985</v>
      </c>
    </row>
    <row r="4253" spans="1:16" s="61" customFormat="1" ht="17.25">
      <c r="A4253" s="183" t="s">
        <v>8759</v>
      </c>
      <c r="B4253" s="183" t="s">
        <v>8760</v>
      </c>
      <c r="C4253" s="183" t="s">
        <v>985</v>
      </c>
      <c r="D4253" s="183" t="s">
        <v>986</v>
      </c>
      <c r="E4253" s="184">
        <v>600</v>
      </c>
      <c r="F4253" s="184">
        <v>590</v>
      </c>
      <c r="G4253" s="185" t="s">
        <v>1061</v>
      </c>
      <c r="H4253" s="185"/>
      <c r="I4253" s="184">
        <v>177.52</v>
      </c>
      <c r="J4253" s="184">
        <v>767.52</v>
      </c>
      <c r="K4253" s="185">
        <v>0</v>
      </c>
      <c r="L4253" s="185" t="s">
        <v>57</v>
      </c>
      <c r="M4253" s="186" t="s">
        <v>681</v>
      </c>
      <c r="N4253" s="61" t="s">
        <v>51</v>
      </c>
      <c r="P4253" s="175" t="s">
        <v>985</v>
      </c>
    </row>
    <row r="4254" spans="1:16" s="61" customFormat="1" ht="17.25">
      <c r="A4254" s="183" t="s">
        <v>8761</v>
      </c>
      <c r="B4254" s="183" t="s">
        <v>8762</v>
      </c>
      <c r="C4254" s="183" t="s">
        <v>985</v>
      </c>
      <c r="D4254" s="183" t="s">
        <v>986</v>
      </c>
      <c r="E4254" s="184"/>
      <c r="F4254" s="184"/>
      <c r="G4254" s="185"/>
      <c r="H4254" s="185"/>
      <c r="I4254" s="184"/>
      <c r="J4254" s="184"/>
      <c r="K4254" s="185" t="s">
        <v>410</v>
      </c>
      <c r="L4254" s="185"/>
      <c r="M4254" s="186"/>
      <c r="N4254" s="61" t="s">
        <v>410</v>
      </c>
      <c r="P4254" s="175" t="s">
        <v>985</v>
      </c>
    </row>
    <row r="4255" spans="1:16" s="61" customFormat="1" ht="17.25">
      <c r="A4255" s="183" t="s">
        <v>8763</v>
      </c>
      <c r="B4255" s="183" t="s">
        <v>8764</v>
      </c>
      <c r="C4255" s="183" t="s">
        <v>985</v>
      </c>
      <c r="D4255" s="183" t="s">
        <v>986</v>
      </c>
      <c r="E4255" s="184"/>
      <c r="F4255" s="184"/>
      <c r="G4255" s="185"/>
      <c r="H4255" s="185"/>
      <c r="I4255" s="184"/>
      <c r="J4255" s="184"/>
      <c r="K4255" s="185" t="s">
        <v>410</v>
      </c>
      <c r="L4255" s="185"/>
      <c r="M4255" s="186"/>
      <c r="N4255" s="61" t="s">
        <v>410</v>
      </c>
      <c r="P4255" s="175" t="s">
        <v>985</v>
      </c>
    </row>
    <row r="4256" spans="1:16" s="61" customFormat="1" ht="17.25">
      <c r="A4256" s="183" t="s">
        <v>8765</v>
      </c>
      <c r="B4256" s="183" t="s">
        <v>8766</v>
      </c>
      <c r="C4256" s="183" t="s">
        <v>985</v>
      </c>
      <c r="D4256" s="183" t="s">
        <v>986</v>
      </c>
      <c r="E4256" s="184">
        <v>270</v>
      </c>
      <c r="F4256" s="184">
        <v>270</v>
      </c>
      <c r="G4256" s="188"/>
      <c r="H4256" s="183"/>
      <c r="I4256" s="184">
        <v>77.85</v>
      </c>
      <c r="J4256" s="184">
        <v>347.85</v>
      </c>
      <c r="K4256" s="185">
        <v>4</v>
      </c>
      <c r="L4256" s="185" t="s">
        <v>57</v>
      </c>
      <c r="M4256" s="186" t="s">
        <v>1514</v>
      </c>
      <c r="N4256" s="61" t="s">
        <v>51</v>
      </c>
      <c r="P4256" s="175" t="s">
        <v>985</v>
      </c>
    </row>
    <row r="4257" spans="1:16" s="61" customFormat="1" ht="17.25">
      <c r="A4257" s="183" t="s">
        <v>8767</v>
      </c>
      <c r="B4257" s="183" t="s">
        <v>8768</v>
      </c>
      <c r="C4257" s="183" t="s">
        <v>985</v>
      </c>
      <c r="D4257" s="183" t="s">
        <v>986</v>
      </c>
      <c r="E4257" s="184"/>
      <c r="F4257" s="184"/>
      <c r="G4257" s="188"/>
      <c r="H4257" s="183"/>
      <c r="I4257" s="184"/>
      <c r="J4257" s="184"/>
      <c r="K4257" s="185" t="s">
        <v>410</v>
      </c>
      <c r="L4257" s="185"/>
      <c r="M4257" s="186"/>
      <c r="N4257" s="61" t="s">
        <v>410</v>
      </c>
      <c r="P4257" s="175" t="s">
        <v>985</v>
      </c>
    </row>
    <row r="4258" spans="1:16" s="61" customFormat="1" ht="17.25">
      <c r="A4258" s="183" t="s">
        <v>8769</v>
      </c>
      <c r="B4258" s="183" t="s">
        <v>8770</v>
      </c>
      <c r="C4258" s="183" t="s">
        <v>985</v>
      </c>
      <c r="D4258" s="183" t="s">
        <v>986</v>
      </c>
      <c r="E4258" s="184"/>
      <c r="F4258" s="184"/>
      <c r="G4258" s="188"/>
      <c r="H4258" s="183"/>
      <c r="I4258" s="184"/>
      <c r="J4258" s="184"/>
      <c r="K4258" s="185" t="s">
        <v>410</v>
      </c>
      <c r="L4258" s="185"/>
      <c r="M4258" s="186"/>
      <c r="N4258" s="61" t="s">
        <v>410</v>
      </c>
      <c r="P4258" s="175" t="s">
        <v>985</v>
      </c>
    </row>
    <row r="4259" spans="1:16" s="61" customFormat="1" ht="17.25">
      <c r="A4259" s="183" t="s">
        <v>8771</v>
      </c>
      <c r="B4259" s="183" t="s">
        <v>4372</v>
      </c>
      <c r="C4259" s="183" t="s">
        <v>985</v>
      </c>
      <c r="D4259" s="183" t="s">
        <v>986</v>
      </c>
      <c r="E4259" s="184"/>
      <c r="F4259" s="184"/>
      <c r="G4259" s="185"/>
      <c r="H4259" s="185"/>
      <c r="I4259" s="184"/>
      <c r="J4259" s="184"/>
      <c r="K4259" s="185" t="s">
        <v>410</v>
      </c>
      <c r="L4259" s="185"/>
      <c r="M4259" s="186"/>
      <c r="N4259" s="61" t="s">
        <v>410</v>
      </c>
      <c r="P4259" s="175" t="s">
        <v>985</v>
      </c>
    </row>
    <row r="4260" spans="1:16" s="61" customFormat="1" ht="17.25">
      <c r="A4260" s="183" t="s">
        <v>8772</v>
      </c>
      <c r="B4260" s="183" t="s">
        <v>8773</v>
      </c>
      <c r="C4260" s="183" t="s">
        <v>985</v>
      </c>
      <c r="D4260" s="183" t="s">
        <v>986</v>
      </c>
      <c r="E4260" s="184">
        <v>310</v>
      </c>
      <c r="F4260" s="184">
        <v>300</v>
      </c>
      <c r="G4260" s="185" t="s">
        <v>321</v>
      </c>
      <c r="H4260" s="185"/>
      <c r="I4260" s="184">
        <v>88.76</v>
      </c>
      <c r="J4260" s="184">
        <v>388.76</v>
      </c>
      <c r="K4260" s="185">
        <v>0</v>
      </c>
      <c r="L4260" s="185" t="s">
        <v>76</v>
      </c>
      <c r="M4260" s="186" t="s">
        <v>681</v>
      </c>
      <c r="N4260" s="61" t="s">
        <v>51</v>
      </c>
      <c r="P4260" s="175" t="s">
        <v>985</v>
      </c>
    </row>
    <row r="4261" spans="1:16" s="61" customFormat="1" ht="17.25">
      <c r="A4261" s="183" t="s">
        <v>8774</v>
      </c>
      <c r="B4261" s="183" t="s">
        <v>8775</v>
      </c>
      <c r="C4261" s="183" t="s">
        <v>49</v>
      </c>
      <c r="D4261" s="183" t="s">
        <v>50</v>
      </c>
      <c r="E4261" s="184">
        <v>279</v>
      </c>
      <c r="F4261" s="184">
        <v>235</v>
      </c>
      <c r="G4261" s="185" t="s">
        <v>268</v>
      </c>
      <c r="H4261" s="185"/>
      <c r="I4261" s="184">
        <v>94.56</v>
      </c>
      <c r="J4261" s="184">
        <v>329.56</v>
      </c>
      <c r="K4261" s="185">
        <v>113</v>
      </c>
      <c r="L4261" s="185" t="s">
        <v>76</v>
      </c>
      <c r="M4261" s="186" t="s">
        <v>77</v>
      </c>
      <c r="N4261" s="61" t="s">
        <v>51</v>
      </c>
      <c r="P4261" s="175" t="s">
        <v>49</v>
      </c>
    </row>
    <row r="4262" spans="1:16" s="61" customFormat="1" ht="17.25">
      <c r="A4262" s="183" t="s">
        <v>8776</v>
      </c>
      <c r="B4262" s="183" t="s">
        <v>8777</v>
      </c>
      <c r="C4262" s="183" t="s">
        <v>49</v>
      </c>
      <c r="D4262" s="183" t="s">
        <v>50</v>
      </c>
      <c r="E4262" s="184">
        <v>279</v>
      </c>
      <c r="F4262" s="184">
        <v>235</v>
      </c>
      <c r="G4262" s="185" t="s">
        <v>268</v>
      </c>
      <c r="H4262" s="185"/>
      <c r="I4262" s="184">
        <v>94.56</v>
      </c>
      <c r="J4262" s="184">
        <v>329.56</v>
      </c>
      <c r="K4262" s="185">
        <v>68</v>
      </c>
      <c r="L4262" s="185" t="s">
        <v>76</v>
      </c>
      <c r="M4262" s="186" t="s">
        <v>77</v>
      </c>
      <c r="N4262" s="61" t="s">
        <v>51</v>
      </c>
      <c r="P4262" s="175" t="s">
        <v>49</v>
      </c>
    </row>
    <row r="4263" spans="1:16" s="61" customFormat="1" ht="17.25">
      <c r="A4263" s="183" t="s">
        <v>8778</v>
      </c>
      <c r="B4263" s="183" t="s">
        <v>8779</v>
      </c>
      <c r="C4263" s="183" t="s">
        <v>49</v>
      </c>
      <c r="D4263" s="183" t="s">
        <v>50</v>
      </c>
      <c r="E4263" s="184">
        <v>455</v>
      </c>
      <c r="F4263" s="184">
        <v>455</v>
      </c>
      <c r="G4263" s="185"/>
      <c r="H4263" s="185"/>
      <c r="I4263" s="184">
        <v>153.63</v>
      </c>
      <c r="J4263" s="184">
        <v>608.63</v>
      </c>
      <c r="K4263" s="185">
        <v>3</v>
      </c>
      <c r="L4263" s="185"/>
      <c r="M4263" s="186"/>
      <c r="N4263" s="61" t="s">
        <v>51</v>
      </c>
      <c r="P4263" s="175" t="s">
        <v>49</v>
      </c>
    </row>
    <row r="4264" spans="1:16" s="61" customFormat="1" ht="17.25">
      <c r="A4264" s="183" t="s">
        <v>8780</v>
      </c>
      <c r="B4264" s="183" t="s">
        <v>3957</v>
      </c>
      <c r="C4264" s="183" t="s">
        <v>49</v>
      </c>
      <c r="D4264" s="183" t="s">
        <v>50</v>
      </c>
      <c r="E4264" s="184"/>
      <c r="F4264" s="184"/>
      <c r="G4264" s="185"/>
      <c r="H4264" s="185"/>
      <c r="I4264" s="184"/>
      <c r="J4264" s="184"/>
      <c r="K4264" s="185" t="s">
        <v>410</v>
      </c>
      <c r="L4264" s="185"/>
      <c r="M4264" s="186"/>
      <c r="N4264" s="61" t="s">
        <v>410</v>
      </c>
      <c r="P4264" s="175" t="s">
        <v>49</v>
      </c>
    </row>
    <row r="4265" spans="1:16" s="61" customFormat="1" ht="17.25">
      <c r="A4265" s="183" t="s">
        <v>8781</v>
      </c>
      <c r="B4265" s="183" t="s">
        <v>3896</v>
      </c>
      <c r="C4265" s="183" t="s">
        <v>49</v>
      </c>
      <c r="D4265" s="183" t="s">
        <v>50</v>
      </c>
      <c r="E4265" s="184">
        <v>242</v>
      </c>
      <c r="F4265" s="184">
        <v>215</v>
      </c>
      <c r="G4265" s="185" t="s">
        <v>263</v>
      </c>
      <c r="H4265" s="185"/>
      <c r="I4265" s="184">
        <v>128.09</v>
      </c>
      <c r="J4265" s="184">
        <v>343.09</v>
      </c>
      <c r="K4265" s="185">
        <v>0</v>
      </c>
      <c r="L4265" s="185"/>
      <c r="M4265" s="186"/>
      <c r="N4265" s="61" t="s">
        <v>51</v>
      </c>
      <c r="P4265" s="175" t="s">
        <v>49</v>
      </c>
    </row>
    <row r="4266" spans="1:16" s="61" customFormat="1" ht="17.25">
      <c r="A4266" s="183" t="s">
        <v>8782</v>
      </c>
      <c r="B4266" s="183" t="s">
        <v>3894</v>
      </c>
      <c r="C4266" s="183" t="s">
        <v>49</v>
      </c>
      <c r="D4266" s="183" t="s">
        <v>50</v>
      </c>
      <c r="E4266" s="184"/>
      <c r="F4266" s="184"/>
      <c r="G4266" s="185"/>
      <c r="H4266" s="185"/>
      <c r="I4266" s="184"/>
      <c r="J4266" s="184"/>
      <c r="K4266" s="185" t="s">
        <v>410</v>
      </c>
      <c r="L4266" s="185"/>
      <c r="M4266" s="186"/>
      <c r="N4266" s="61" t="s">
        <v>410</v>
      </c>
      <c r="P4266" s="175" t="s">
        <v>49</v>
      </c>
    </row>
    <row r="4267" spans="1:16" s="61" customFormat="1" ht="17.25">
      <c r="A4267" s="183" t="s">
        <v>8783</v>
      </c>
      <c r="B4267" s="183" t="s">
        <v>3898</v>
      </c>
      <c r="C4267" s="183" t="s">
        <v>49</v>
      </c>
      <c r="D4267" s="183" t="s">
        <v>50</v>
      </c>
      <c r="E4267" s="184">
        <v>228</v>
      </c>
      <c r="F4267" s="184">
        <v>195</v>
      </c>
      <c r="G4267" s="185" t="s">
        <v>88</v>
      </c>
      <c r="H4267" s="185"/>
      <c r="I4267" s="184">
        <v>84.93</v>
      </c>
      <c r="J4267" s="184">
        <v>279.93</v>
      </c>
      <c r="K4267" s="185">
        <v>0</v>
      </c>
      <c r="L4267" s="185"/>
      <c r="M4267" s="186"/>
      <c r="N4267" s="61" t="s">
        <v>51</v>
      </c>
      <c r="P4267" s="175" t="s">
        <v>49</v>
      </c>
    </row>
    <row r="4268" spans="1:16" s="61" customFormat="1" ht="17.25">
      <c r="A4268" s="183" t="s">
        <v>8784</v>
      </c>
      <c r="B4268" s="183" t="s">
        <v>8785</v>
      </c>
      <c r="C4268" s="183" t="s">
        <v>73</v>
      </c>
      <c r="D4268" s="183" t="s">
        <v>74</v>
      </c>
      <c r="E4268" s="184"/>
      <c r="F4268" s="184"/>
      <c r="G4268" s="185"/>
      <c r="H4268" s="185"/>
      <c r="I4268" s="184"/>
      <c r="J4268" s="184"/>
      <c r="K4268" s="185" t="s">
        <v>410</v>
      </c>
      <c r="L4268" s="185"/>
      <c r="M4268" s="186"/>
      <c r="N4268" s="61" t="s">
        <v>410</v>
      </c>
      <c r="P4268" s="175" t="s">
        <v>73</v>
      </c>
    </row>
    <row r="4269" spans="1:16" s="61" customFormat="1" ht="17.25">
      <c r="A4269" s="183" t="s">
        <v>8786</v>
      </c>
      <c r="B4269" s="183" t="s">
        <v>8787</v>
      </c>
      <c r="C4269" s="183" t="s">
        <v>73</v>
      </c>
      <c r="D4269" s="183" t="s">
        <v>74</v>
      </c>
      <c r="E4269" s="184"/>
      <c r="F4269" s="184"/>
      <c r="G4269" s="185"/>
      <c r="H4269" s="185"/>
      <c r="I4269" s="184"/>
      <c r="J4269" s="184"/>
      <c r="K4269" s="185" t="s">
        <v>410</v>
      </c>
      <c r="L4269" s="185"/>
      <c r="M4269" s="186"/>
      <c r="N4269" s="61" t="s">
        <v>410</v>
      </c>
      <c r="P4269" s="175" t="s">
        <v>73</v>
      </c>
    </row>
    <row r="4270" spans="1:16" s="61" customFormat="1" ht="17.25">
      <c r="A4270" s="183" t="s">
        <v>8788</v>
      </c>
      <c r="B4270" s="183" t="s">
        <v>8789</v>
      </c>
      <c r="C4270" s="183" t="s">
        <v>73</v>
      </c>
      <c r="D4270" s="183" t="s">
        <v>74</v>
      </c>
      <c r="E4270" s="184"/>
      <c r="F4270" s="184"/>
      <c r="G4270" s="185"/>
      <c r="H4270" s="185"/>
      <c r="I4270" s="184"/>
      <c r="J4270" s="184"/>
      <c r="K4270" s="185" t="s">
        <v>410</v>
      </c>
      <c r="L4270" s="185"/>
      <c r="M4270" s="186"/>
      <c r="N4270" s="61" t="s">
        <v>410</v>
      </c>
      <c r="P4270" s="175" t="s">
        <v>73</v>
      </c>
    </row>
    <row r="4271" spans="1:16" s="61" customFormat="1" ht="17.25">
      <c r="A4271" s="183" t="s">
        <v>8790</v>
      </c>
      <c r="B4271" s="183" t="s">
        <v>8791</v>
      </c>
      <c r="C4271" s="183" t="s">
        <v>73</v>
      </c>
      <c r="D4271" s="183" t="s">
        <v>74</v>
      </c>
      <c r="E4271" s="184">
        <v>507</v>
      </c>
      <c r="F4271" s="184">
        <v>492</v>
      </c>
      <c r="G4271" s="188" t="s">
        <v>475</v>
      </c>
      <c r="H4271" s="183"/>
      <c r="I4271" s="184">
        <v>254.78</v>
      </c>
      <c r="J4271" s="184">
        <v>746.78</v>
      </c>
      <c r="K4271" s="185">
        <v>2</v>
      </c>
      <c r="L4271" s="185"/>
      <c r="M4271" s="186"/>
      <c r="N4271" s="61" t="s">
        <v>51</v>
      </c>
      <c r="P4271" s="175" t="s">
        <v>73</v>
      </c>
    </row>
    <row r="4272" spans="1:16" s="61" customFormat="1" ht="17.25">
      <c r="A4272" s="183" t="s">
        <v>8792</v>
      </c>
      <c r="B4272" s="183" t="s">
        <v>8793</v>
      </c>
      <c r="C4272" s="183" t="s">
        <v>73</v>
      </c>
      <c r="D4272" s="183" t="s">
        <v>74</v>
      </c>
      <c r="E4272" s="184"/>
      <c r="F4272" s="184"/>
      <c r="G4272" s="188"/>
      <c r="H4272" s="183"/>
      <c r="I4272" s="184"/>
      <c r="J4272" s="184"/>
      <c r="K4272" s="185" t="s">
        <v>410</v>
      </c>
      <c r="L4272" s="185"/>
      <c r="M4272" s="186"/>
      <c r="N4272" s="61" t="s">
        <v>410</v>
      </c>
      <c r="P4272" s="175" t="s">
        <v>73</v>
      </c>
    </row>
    <row r="4273" spans="1:16" s="61" customFormat="1" ht="17.25">
      <c r="A4273" s="183" t="s">
        <v>8794</v>
      </c>
      <c r="B4273" s="183" t="s">
        <v>8795</v>
      </c>
      <c r="C4273" s="183" t="s">
        <v>49</v>
      </c>
      <c r="D4273" s="183" t="s">
        <v>50</v>
      </c>
      <c r="E4273" s="184"/>
      <c r="F4273" s="184"/>
      <c r="G4273" s="185"/>
      <c r="H4273" s="185"/>
      <c r="I4273" s="184"/>
      <c r="J4273" s="184"/>
      <c r="K4273" s="183" t="s">
        <v>410</v>
      </c>
      <c r="L4273" s="183"/>
      <c r="M4273" s="186"/>
      <c r="N4273" s="61" t="s">
        <v>410</v>
      </c>
      <c r="P4273" s="175" t="s">
        <v>49</v>
      </c>
    </row>
    <row r="4274" spans="1:16" s="61" customFormat="1" ht="17.25">
      <c r="A4274" s="183" t="s">
        <v>8796</v>
      </c>
      <c r="B4274" s="183" t="s">
        <v>8795</v>
      </c>
      <c r="C4274" s="183" t="s">
        <v>49</v>
      </c>
      <c r="D4274" s="183" t="s">
        <v>50</v>
      </c>
      <c r="E4274" s="184"/>
      <c r="F4274" s="184"/>
      <c r="G4274" s="188"/>
      <c r="H4274" s="183"/>
      <c r="I4274" s="184"/>
      <c r="J4274" s="184"/>
      <c r="K4274" s="185" t="s">
        <v>410</v>
      </c>
      <c r="L4274" s="185"/>
      <c r="M4274" s="186"/>
      <c r="N4274" s="61" t="s">
        <v>410</v>
      </c>
      <c r="P4274" s="175" t="s">
        <v>49</v>
      </c>
    </row>
    <row r="4275" spans="1:16" s="61" customFormat="1" ht="17.25">
      <c r="A4275" s="183" t="s">
        <v>8797</v>
      </c>
      <c r="B4275" s="183" t="s">
        <v>8795</v>
      </c>
      <c r="C4275" s="183" t="s">
        <v>49</v>
      </c>
      <c r="D4275" s="183" t="s">
        <v>50</v>
      </c>
      <c r="E4275" s="184"/>
      <c r="F4275" s="184"/>
      <c r="G4275" s="185"/>
      <c r="H4275" s="185"/>
      <c r="I4275" s="184"/>
      <c r="J4275" s="184"/>
      <c r="K4275" s="185" t="s">
        <v>410</v>
      </c>
      <c r="L4275" s="185"/>
      <c r="M4275" s="186"/>
      <c r="N4275" s="61" t="s">
        <v>410</v>
      </c>
      <c r="P4275" s="175" t="s">
        <v>49</v>
      </c>
    </row>
    <row r="4276" spans="1:16" s="61" customFormat="1" ht="17.25">
      <c r="A4276" s="183" t="s">
        <v>8798</v>
      </c>
      <c r="B4276" s="183" t="s">
        <v>8795</v>
      </c>
      <c r="C4276" s="183" t="s">
        <v>49</v>
      </c>
      <c r="D4276" s="183" t="s">
        <v>50</v>
      </c>
      <c r="E4276" s="184"/>
      <c r="F4276" s="184"/>
      <c r="G4276" s="185"/>
      <c r="H4276" s="185"/>
      <c r="I4276" s="184"/>
      <c r="J4276" s="184"/>
      <c r="K4276" s="185" t="s">
        <v>410</v>
      </c>
      <c r="L4276" s="185"/>
      <c r="M4276" s="186"/>
      <c r="N4276" s="61" t="s">
        <v>410</v>
      </c>
      <c r="P4276" s="175" t="s">
        <v>49</v>
      </c>
    </row>
    <row r="4277" spans="1:16" s="61" customFormat="1" ht="17.25">
      <c r="A4277" s="183" t="s">
        <v>8799</v>
      </c>
      <c r="B4277" s="183" t="s">
        <v>8800</v>
      </c>
      <c r="C4277" s="183" t="s">
        <v>49</v>
      </c>
      <c r="D4277" s="183" t="s">
        <v>50</v>
      </c>
      <c r="E4277" s="184"/>
      <c r="F4277" s="184"/>
      <c r="G4277" s="185"/>
      <c r="H4277" s="185"/>
      <c r="I4277" s="184"/>
      <c r="J4277" s="184"/>
      <c r="K4277" s="185" t="s">
        <v>410</v>
      </c>
      <c r="L4277" s="185"/>
      <c r="M4277" s="186"/>
      <c r="N4277" s="61" t="s">
        <v>410</v>
      </c>
      <c r="P4277" s="175" t="s">
        <v>49</v>
      </c>
    </row>
    <row r="4278" spans="1:16" s="61" customFormat="1" ht="17.25">
      <c r="A4278" s="183" t="s">
        <v>8801</v>
      </c>
      <c r="B4278" s="183" t="s">
        <v>8802</v>
      </c>
      <c r="C4278" s="183" t="s">
        <v>49</v>
      </c>
      <c r="D4278" s="183" t="s">
        <v>50</v>
      </c>
      <c r="E4278" s="184"/>
      <c r="F4278" s="184"/>
      <c r="G4278" s="188"/>
      <c r="H4278" s="183"/>
      <c r="I4278" s="184"/>
      <c r="J4278" s="184"/>
      <c r="K4278" s="185" t="s">
        <v>410</v>
      </c>
      <c r="L4278" s="185"/>
      <c r="M4278" s="186"/>
      <c r="N4278" s="61" t="s">
        <v>410</v>
      </c>
      <c r="P4278" s="175" t="s">
        <v>49</v>
      </c>
    </row>
    <row r="4279" spans="1:16" s="61" customFormat="1" ht="17.25">
      <c r="A4279" s="183" t="s">
        <v>8803</v>
      </c>
      <c r="B4279" s="183" t="s">
        <v>8802</v>
      </c>
      <c r="C4279" s="183" t="s">
        <v>49</v>
      </c>
      <c r="D4279" s="183" t="s">
        <v>50</v>
      </c>
      <c r="E4279" s="184"/>
      <c r="F4279" s="184"/>
      <c r="G4279" s="185"/>
      <c r="H4279" s="185"/>
      <c r="I4279" s="184"/>
      <c r="J4279" s="184"/>
      <c r="K4279" s="185" t="s">
        <v>410</v>
      </c>
      <c r="L4279" s="185"/>
      <c r="M4279" s="186"/>
      <c r="N4279" s="61" t="s">
        <v>410</v>
      </c>
      <c r="P4279" s="175" t="s">
        <v>49</v>
      </c>
    </row>
    <row r="4280" spans="1:16" s="61" customFormat="1" ht="17.25">
      <c r="A4280" s="183" t="s">
        <v>8804</v>
      </c>
      <c r="B4280" s="183" t="s">
        <v>8802</v>
      </c>
      <c r="C4280" s="183" t="s">
        <v>49</v>
      </c>
      <c r="D4280" s="183" t="s">
        <v>50</v>
      </c>
      <c r="E4280" s="184"/>
      <c r="F4280" s="184"/>
      <c r="G4280" s="185"/>
      <c r="H4280" s="185"/>
      <c r="I4280" s="184"/>
      <c r="J4280" s="184"/>
      <c r="K4280" s="185" t="s">
        <v>410</v>
      </c>
      <c r="L4280" s="185"/>
      <c r="M4280" s="186"/>
      <c r="N4280" s="61" t="s">
        <v>410</v>
      </c>
      <c r="P4280" s="175" t="s">
        <v>49</v>
      </c>
    </row>
    <row r="4281" spans="1:16" s="61" customFormat="1" ht="17.25">
      <c r="A4281" s="183" t="s">
        <v>8805</v>
      </c>
      <c r="B4281" s="183" t="s">
        <v>1054</v>
      </c>
      <c r="C4281" s="183" t="s">
        <v>73</v>
      </c>
      <c r="D4281" s="183" t="s">
        <v>74</v>
      </c>
      <c r="E4281" s="184"/>
      <c r="F4281" s="184"/>
      <c r="G4281" s="188"/>
      <c r="H4281" s="183"/>
      <c r="I4281" s="184"/>
      <c r="J4281" s="184"/>
      <c r="K4281" s="185" t="s">
        <v>410</v>
      </c>
      <c r="L4281" s="185"/>
      <c r="M4281" s="186"/>
      <c r="N4281" s="61" t="s">
        <v>410</v>
      </c>
      <c r="P4281" s="175" t="s">
        <v>73</v>
      </c>
    </row>
    <row r="4282" spans="1:16" s="61" customFormat="1" ht="17.25">
      <c r="A4282" s="183" t="s">
        <v>8806</v>
      </c>
      <c r="B4282" s="183" t="s">
        <v>1056</v>
      </c>
      <c r="C4282" s="183" t="s">
        <v>73</v>
      </c>
      <c r="D4282" s="183" t="s">
        <v>74</v>
      </c>
      <c r="E4282" s="184">
        <v>746</v>
      </c>
      <c r="F4282" s="184">
        <v>700</v>
      </c>
      <c r="G4282" s="188" t="s">
        <v>126</v>
      </c>
      <c r="H4282" s="183"/>
      <c r="I4282" s="184">
        <v>240.59</v>
      </c>
      <c r="J4282" s="184">
        <v>940.59</v>
      </c>
      <c r="K4282" s="185">
        <v>0</v>
      </c>
      <c r="L4282" s="185"/>
      <c r="M4282" s="186"/>
      <c r="N4282" s="61" t="s">
        <v>51</v>
      </c>
      <c r="P4282" s="175" t="s">
        <v>73</v>
      </c>
    </row>
    <row r="4283" spans="1:16" s="61" customFormat="1" ht="17.25">
      <c r="A4283" s="183" t="s">
        <v>8807</v>
      </c>
      <c r="B4283" s="183" t="s">
        <v>8808</v>
      </c>
      <c r="C4283" s="183" t="s">
        <v>73</v>
      </c>
      <c r="D4283" s="183" t="s">
        <v>74</v>
      </c>
      <c r="E4283" s="184">
        <v>690</v>
      </c>
      <c r="F4283" s="184">
        <v>676</v>
      </c>
      <c r="G4283" s="185" t="s">
        <v>475</v>
      </c>
      <c r="H4283" s="185"/>
      <c r="I4283" s="184">
        <v>209.76</v>
      </c>
      <c r="J4283" s="184">
        <v>885.76</v>
      </c>
      <c r="K4283" s="185">
        <v>17</v>
      </c>
      <c r="L4283" s="185"/>
      <c r="M4283" s="186"/>
      <c r="N4283" s="61" t="s">
        <v>51</v>
      </c>
      <c r="P4283" s="175" t="s">
        <v>73</v>
      </c>
    </row>
    <row r="4284" spans="1:16" s="61" customFormat="1" ht="17.25">
      <c r="A4284" s="183" t="s">
        <v>8809</v>
      </c>
      <c r="B4284" s="183" t="s">
        <v>8810</v>
      </c>
      <c r="C4284" s="183" t="s">
        <v>73</v>
      </c>
      <c r="D4284" s="183" t="s">
        <v>74</v>
      </c>
      <c r="E4284" s="184">
        <v>690</v>
      </c>
      <c r="F4284" s="184">
        <v>676</v>
      </c>
      <c r="G4284" s="185" t="s">
        <v>475</v>
      </c>
      <c r="H4284" s="185"/>
      <c r="I4284" s="184">
        <v>209.76</v>
      </c>
      <c r="J4284" s="184">
        <v>885.76</v>
      </c>
      <c r="K4284" s="185">
        <v>3</v>
      </c>
      <c r="L4284" s="185"/>
      <c r="M4284" s="186"/>
      <c r="N4284" s="61" t="s">
        <v>51</v>
      </c>
      <c r="P4284" s="175" t="s">
        <v>73</v>
      </c>
    </row>
    <row r="4285" spans="1:16" s="61" customFormat="1" ht="17.25">
      <c r="A4285" s="183" t="s">
        <v>8811</v>
      </c>
      <c r="B4285" s="183" t="s">
        <v>8812</v>
      </c>
      <c r="C4285" s="183" t="s">
        <v>335</v>
      </c>
      <c r="D4285" s="183" t="s">
        <v>336</v>
      </c>
      <c r="E4285" s="184"/>
      <c r="F4285" s="184"/>
      <c r="G4285" s="185"/>
      <c r="H4285" s="185"/>
      <c r="I4285" s="184"/>
      <c r="J4285" s="184"/>
      <c r="K4285" s="185" t="s">
        <v>410</v>
      </c>
      <c r="L4285" s="185"/>
      <c r="M4285" s="186"/>
      <c r="N4285" s="61" t="s">
        <v>410</v>
      </c>
      <c r="P4285" s="175" t="s">
        <v>335</v>
      </c>
    </row>
    <row r="4286" spans="1:16" s="61" customFormat="1" ht="17.25">
      <c r="A4286" s="183" t="s">
        <v>8813</v>
      </c>
      <c r="B4286" s="183" t="s">
        <v>8814</v>
      </c>
      <c r="C4286" s="183" t="s">
        <v>335</v>
      </c>
      <c r="D4286" s="183" t="s">
        <v>336</v>
      </c>
      <c r="E4286" s="184"/>
      <c r="F4286" s="184"/>
      <c r="G4286" s="188"/>
      <c r="H4286" s="183"/>
      <c r="I4286" s="184"/>
      <c r="J4286" s="184"/>
      <c r="K4286" s="185" t="s">
        <v>410</v>
      </c>
      <c r="L4286" s="185"/>
      <c r="M4286" s="186"/>
      <c r="N4286" s="61" t="s">
        <v>410</v>
      </c>
      <c r="P4286" s="175" t="s">
        <v>335</v>
      </c>
    </row>
    <row r="4287" spans="1:16" s="61" customFormat="1" ht="17.25">
      <c r="A4287" s="183" t="s">
        <v>8815</v>
      </c>
      <c r="B4287" s="183" t="s">
        <v>8816</v>
      </c>
      <c r="C4287" s="183" t="s">
        <v>335</v>
      </c>
      <c r="D4287" s="183" t="s">
        <v>336</v>
      </c>
      <c r="E4287" s="184">
        <v>240</v>
      </c>
      <c r="F4287" s="184">
        <v>240</v>
      </c>
      <c r="G4287" s="185"/>
      <c r="H4287" s="185"/>
      <c r="I4287" s="184">
        <v>101.54</v>
      </c>
      <c r="J4287" s="184">
        <v>341.54</v>
      </c>
      <c r="K4287" s="185">
        <v>0</v>
      </c>
      <c r="L4287" s="185"/>
      <c r="M4287" s="186"/>
      <c r="N4287" s="61" t="s">
        <v>51</v>
      </c>
      <c r="P4287" s="175" t="s">
        <v>335</v>
      </c>
    </row>
    <row r="4288" spans="1:16" s="61" customFormat="1" ht="17.25">
      <c r="A4288" s="183" t="s">
        <v>8817</v>
      </c>
      <c r="B4288" s="183" t="s">
        <v>8818</v>
      </c>
      <c r="C4288" s="183" t="s">
        <v>335</v>
      </c>
      <c r="D4288" s="183" t="s">
        <v>336</v>
      </c>
      <c r="E4288" s="184"/>
      <c r="F4288" s="184"/>
      <c r="G4288" s="185"/>
      <c r="H4288" s="185"/>
      <c r="I4288" s="184"/>
      <c r="J4288" s="184"/>
      <c r="K4288" s="185" t="s">
        <v>410</v>
      </c>
      <c r="L4288" s="185"/>
      <c r="M4288" s="186"/>
      <c r="N4288" s="61" t="s">
        <v>410</v>
      </c>
      <c r="P4288" s="175" t="s">
        <v>335</v>
      </c>
    </row>
    <row r="4289" spans="1:16" s="61" customFormat="1" ht="17.25">
      <c r="A4289" s="183" t="s">
        <v>8819</v>
      </c>
      <c r="B4289" s="183" t="s">
        <v>8820</v>
      </c>
      <c r="C4289" s="183" t="s">
        <v>73</v>
      </c>
      <c r="D4289" s="183" t="s">
        <v>74</v>
      </c>
      <c r="E4289" s="184">
        <v>750</v>
      </c>
      <c r="F4289" s="184">
        <v>750</v>
      </c>
      <c r="G4289" s="185"/>
      <c r="H4289" s="185"/>
      <c r="I4289" s="184">
        <v>239.89</v>
      </c>
      <c r="J4289" s="184">
        <v>989.89</v>
      </c>
      <c r="K4289" s="185">
        <v>3</v>
      </c>
      <c r="L4289" s="185"/>
      <c r="M4289" s="186"/>
      <c r="N4289" s="61" t="s">
        <v>51</v>
      </c>
      <c r="P4289" s="175" t="s">
        <v>73</v>
      </c>
    </row>
    <row r="4290" spans="1:16" s="61" customFormat="1" ht="17.25">
      <c r="A4290" s="183" t="s">
        <v>8821</v>
      </c>
      <c r="B4290" s="183" t="s">
        <v>8822</v>
      </c>
      <c r="C4290" s="183" t="s">
        <v>73</v>
      </c>
      <c r="D4290" s="183" t="s">
        <v>74</v>
      </c>
      <c r="E4290" s="184"/>
      <c r="F4290" s="184"/>
      <c r="G4290" s="185"/>
      <c r="H4290" s="185"/>
      <c r="I4290" s="184"/>
      <c r="J4290" s="184"/>
      <c r="K4290" s="185" t="s">
        <v>410</v>
      </c>
      <c r="L4290" s="185"/>
      <c r="M4290" s="186"/>
      <c r="N4290" s="61" t="s">
        <v>410</v>
      </c>
      <c r="P4290" s="175" t="s">
        <v>73</v>
      </c>
    </row>
    <row r="4291" spans="1:16" s="61" customFormat="1" ht="17.25">
      <c r="A4291" s="183" t="s">
        <v>8823</v>
      </c>
      <c r="B4291" s="183" t="s">
        <v>8824</v>
      </c>
      <c r="C4291" s="183" t="s">
        <v>279</v>
      </c>
      <c r="D4291" s="183" t="s">
        <v>280</v>
      </c>
      <c r="E4291" s="184"/>
      <c r="F4291" s="184"/>
      <c r="G4291" s="185"/>
      <c r="H4291" s="185"/>
      <c r="I4291" s="184"/>
      <c r="J4291" s="184"/>
      <c r="K4291" s="185" t="s">
        <v>410</v>
      </c>
      <c r="L4291" s="185"/>
      <c r="M4291" s="186"/>
      <c r="N4291" s="61" t="s">
        <v>410</v>
      </c>
      <c r="P4291" s="175" t="s">
        <v>279</v>
      </c>
    </row>
    <row r="4292" spans="1:16" s="61" customFormat="1" ht="17.25">
      <c r="A4292" s="183" t="s">
        <v>8825</v>
      </c>
      <c r="B4292" s="183" t="s">
        <v>8826</v>
      </c>
      <c r="C4292" s="183" t="s">
        <v>335</v>
      </c>
      <c r="D4292" s="183" t="s">
        <v>336</v>
      </c>
      <c r="E4292" s="184"/>
      <c r="F4292" s="184"/>
      <c r="G4292" s="185"/>
      <c r="H4292" s="185"/>
      <c r="I4292" s="184"/>
      <c r="J4292" s="184"/>
      <c r="K4292" s="185" t="s">
        <v>410</v>
      </c>
      <c r="L4292" s="185"/>
      <c r="M4292" s="186"/>
      <c r="N4292" s="61" t="s">
        <v>410</v>
      </c>
      <c r="P4292" s="175" t="s">
        <v>335</v>
      </c>
    </row>
    <row r="4293" spans="1:16" s="61" customFormat="1" ht="17.25">
      <c r="A4293" s="183" t="s">
        <v>8827</v>
      </c>
      <c r="B4293" s="183" t="s">
        <v>8828</v>
      </c>
      <c r="C4293" s="183" t="s">
        <v>335</v>
      </c>
      <c r="D4293" s="183" t="s">
        <v>336</v>
      </c>
      <c r="E4293" s="184"/>
      <c r="F4293" s="184"/>
      <c r="G4293" s="185"/>
      <c r="H4293" s="185"/>
      <c r="I4293" s="184"/>
      <c r="J4293" s="184"/>
      <c r="K4293" s="185" t="s">
        <v>410</v>
      </c>
      <c r="L4293" s="185"/>
      <c r="M4293" s="186"/>
      <c r="N4293" s="61" t="s">
        <v>410</v>
      </c>
      <c r="P4293" s="175" t="s">
        <v>335</v>
      </c>
    </row>
    <row r="4294" spans="1:16" s="61" customFormat="1" ht="17.25">
      <c r="A4294" s="183" t="s">
        <v>8829</v>
      </c>
      <c r="B4294" s="183" t="s">
        <v>8830</v>
      </c>
      <c r="C4294" s="183" t="s">
        <v>335</v>
      </c>
      <c r="D4294" s="183" t="s">
        <v>336</v>
      </c>
      <c r="E4294" s="184"/>
      <c r="F4294" s="184"/>
      <c r="G4294" s="185"/>
      <c r="H4294" s="185"/>
      <c r="I4294" s="184"/>
      <c r="J4294" s="184"/>
      <c r="K4294" s="185" t="s">
        <v>410</v>
      </c>
      <c r="L4294" s="185"/>
      <c r="M4294" s="186"/>
      <c r="N4294" s="61" t="s">
        <v>410</v>
      </c>
      <c r="P4294" s="175" t="s">
        <v>335</v>
      </c>
    </row>
    <row r="4295" spans="1:16" s="61" customFormat="1" ht="17.25">
      <c r="A4295" s="183" t="s">
        <v>8831</v>
      </c>
      <c r="B4295" s="183" t="s">
        <v>8832</v>
      </c>
      <c r="C4295" s="183" t="s">
        <v>335</v>
      </c>
      <c r="D4295" s="183" t="s">
        <v>336</v>
      </c>
      <c r="E4295" s="184"/>
      <c r="F4295" s="184"/>
      <c r="G4295" s="185"/>
      <c r="H4295" s="185"/>
      <c r="I4295" s="184"/>
      <c r="J4295" s="184"/>
      <c r="K4295" s="185" t="s">
        <v>410</v>
      </c>
      <c r="L4295" s="185"/>
      <c r="M4295" s="186"/>
      <c r="N4295" s="61" t="s">
        <v>410</v>
      </c>
      <c r="P4295" s="175" t="s">
        <v>335</v>
      </c>
    </row>
    <row r="4296" spans="1:16" s="61" customFormat="1" ht="17.25">
      <c r="A4296" s="183" t="s">
        <v>8833</v>
      </c>
      <c r="B4296" s="183" t="s">
        <v>8834</v>
      </c>
      <c r="C4296" s="183" t="s">
        <v>73</v>
      </c>
      <c r="D4296" s="183" t="s">
        <v>74</v>
      </c>
      <c r="E4296" s="184"/>
      <c r="F4296" s="184"/>
      <c r="G4296" s="185"/>
      <c r="H4296" s="185"/>
      <c r="I4296" s="184"/>
      <c r="J4296" s="184"/>
      <c r="K4296" s="185" t="s">
        <v>410</v>
      </c>
      <c r="L4296" s="185"/>
      <c r="M4296" s="186"/>
      <c r="N4296" s="61" t="s">
        <v>410</v>
      </c>
      <c r="P4296" s="175" t="s">
        <v>73</v>
      </c>
    </row>
    <row r="4297" spans="1:16" s="61" customFormat="1" ht="17.25">
      <c r="A4297" s="183" t="s">
        <v>8835</v>
      </c>
      <c r="B4297" s="183" t="s">
        <v>8836</v>
      </c>
      <c r="C4297" s="183" t="s">
        <v>757</v>
      </c>
      <c r="D4297" s="183" t="s">
        <v>758</v>
      </c>
      <c r="E4297" s="184"/>
      <c r="F4297" s="184"/>
      <c r="G4297" s="185"/>
      <c r="H4297" s="185"/>
      <c r="I4297" s="184"/>
      <c r="J4297" s="184"/>
      <c r="K4297" s="185" t="s">
        <v>410</v>
      </c>
      <c r="L4297" s="185"/>
      <c r="M4297" s="186"/>
      <c r="N4297" s="61" t="s">
        <v>410</v>
      </c>
      <c r="P4297" s="175" t="s">
        <v>757</v>
      </c>
    </row>
    <row r="4298" spans="1:16" s="61" customFormat="1" ht="17.25">
      <c r="A4298" s="183" t="s">
        <v>8837</v>
      </c>
      <c r="B4298" s="183" t="s">
        <v>8838</v>
      </c>
      <c r="C4298" s="183" t="s">
        <v>757</v>
      </c>
      <c r="D4298" s="183" t="s">
        <v>758</v>
      </c>
      <c r="E4298" s="184"/>
      <c r="F4298" s="184"/>
      <c r="G4298" s="185"/>
      <c r="H4298" s="185"/>
      <c r="I4298" s="184"/>
      <c r="J4298" s="184"/>
      <c r="K4298" s="185" t="s">
        <v>410</v>
      </c>
      <c r="L4298" s="185"/>
      <c r="M4298" s="186"/>
      <c r="N4298" s="61" t="s">
        <v>410</v>
      </c>
      <c r="P4298" s="175" t="s">
        <v>757</v>
      </c>
    </row>
    <row r="4299" spans="1:16" s="61" customFormat="1" ht="17.25">
      <c r="A4299" s="183" t="s">
        <v>8839</v>
      </c>
      <c r="B4299" s="183" t="s">
        <v>8840</v>
      </c>
      <c r="C4299" s="183" t="s">
        <v>73</v>
      </c>
      <c r="D4299" s="183" t="s">
        <v>74</v>
      </c>
      <c r="E4299" s="184"/>
      <c r="F4299" s="184"/>
      <c r="G4299" s="185"/>
      <c r="H4299" s="185"/>
      <c r="I4299" s="184"/>
      <c r="J4299" s="184"/>
      <c r="K4299" s="185" t="s">
        <v>410</v>
      </c>
      <c r="L4299" s="185"/>
      <c r="M4299" s="186"/>
      <c r="N4299" s="61" t="s">
        <v>410</v>
      </c>
      <c r="P4299" s="175" t="s">
        <v>73</v>
      </c>
    </row>
    <row r="4300" spans="1:16" s="61" customFormat="1" ht="17.25">
      <c r="A4300" s="183" t="s">
        <v>8841</v>
      </c>
      <c r="B4300" s="183" t="s">
        <v>8842</v>
      </c>
      <c r="C4300" s="183" t="s">
        <v>73</v>
      </c>
      <c r="D4300" s="183" t="s">
        <v>74</v>
      </c>
      <c r="E4300" s="184"/>
      <c r="F4300" s="184"/>
      <c r="G4300" s="185"/>
      <c r="H4300" s="185"/>
      <c r="I4300" s="184"/>
      <c r="J4300" s="184"/>
      <c r="K4300" s="185" t="s">
        <v>410</v>
      </c>
      <c r="L4300" s="185"/>
      <c r="M4300" s="186"/>
      <c r="N4300" s="61" t="s">
        <v>410</v>
      </c>
      <c r="P4300" s="175" t="s">
        <v>73</v>
      </c>
    </row>
    <row r="4301" spans="1:16" s="61" customFormat="1" ht="17.25">
      <c r="A4301" s="183" t="s">
        <v>8843</v>
      </c>
      <c r="B4301" s="183" t="s">
        <v>8844</v>
      </c>
      <c r="C4301" s="183" t="s">
        <v>73</v>
      </c>
      <c r="D4301" s="183" t="s">
        <v>74</v>
      </c>
      <c r="E4301" s="184">
        <v>425</v>
      </c>
      <c r="F4301" s="184">
        <v>409</v>
      </c>
      <c r="G4301" s="185" t="s">
        <v>321</v>
      </c>
      <c r="H4301" s="185"/>
      <c r="I4301" s="184">
        <v>155.95</v>
      </c>
      <c r="J4301" s="184">
        <v>564.95</v>
      </c>
      <c r="K4301" s="185">
        <v>12</v>
      </c>
      <c r="L4301" s="185"/>
      <c r="M4301" s="186"/>
      <c r="N4301" s="61" t="s">
        <v>51</v>
      </c>
      <c r="P4301" s="175" t="s">
        <v>73</v>
      </c>
    </row>
    <row r="4302" spans="1:16" s="61" customFormat="1" ht="17.25">
      <c r="A4302" s="183" t="s">
        <v>8845</v>
      </c>
      <c r="B4302" s="183" t="s">
        <v>8846</v>
      </c>
      <c r="C4302" s="183" t="s">
        <v>757</v>
      </c>
      <c r="D4302" s="183" t="s">
        <v>758</v>
      </c>
      <c r="E4302" s="184">
        <v>180</v>
      </c>
      <c r="F4302" s="184">
        <v>180</v>
      </c>
      <c r="G4302" s="185"/>
      <c r="H4302" s="185"/>
      <c r="I4302" s="184">
        <v>101.11</v>
      </c>
      <c r="J4302" s="184">
        <v>281.11</v>
      </c>
      <c r="K4302" s="185">
        <v>72</v>
      </c>
      <c r="L4302" s="185"/>
      <c r="M4302" s="186"/>
      <c r="N4302" s="61" t="s">
        <v>51</v>
      </c>
      <c r="P4302" s="175" t="s">
        <v>757</v>
      </c>
    </row>
    <row r="4303" spans="1:16" s="61" customFormat="1" ht="17.25">
      <c r="A4303" s="183" t="s">
        <v>8847</v>
      </c>
      <c r="B4303" s="183" t="s">
        <v>8848</v>
      </c>
      <c r="C4303" s="183" t="s">
        <v>757</v>
      </c>
      <c r="D4303" s="183" t="s">
        <v>758</v>
      </c>
      <c r="E4303" s="184"/>
      <c r="F4303" s="184"/>
      <c r="G4303" s="185"/>
      <c r="H4303" s="185"/>
      <c r="I4303" s="184"/>
      <c r="J4303" s="184"/>
      <c r="K4303" s="185" t="s">
        <v>410</v>
      </c>
      <c r="L4303" s="185"/>
      <c r="M4303" s="186"/>
      <c r="N4303" s="61" t="s">
        <v>410</v>
      </c>
      <c r="P4303" s="175" t="s">
        <v>757</v>
      </c>
    </row>
    <row r="4304" spans="1:16" s="61" customFormat="1" ht="17.25">
      <c r="A4304" s="183" t="s">
        <v>8849</v>
      </c>
      <c r="B4304" s="183" t="s">
        <v>4635</v>
      </c>
      <c r="C4304" s="183" t="s">
        <v>279</v>
      </c>
      <c r="D4304" s="183" t="s">
        <v>280</v>
      </c>
      <c r="E4304" s="184">
        <v>159</v>
      </c>
      <c r="F4304" s="184">
        <v>119</v>
      </c>
      <c r="G4304" s="185" t="s">
        <v>924</v>
      </c>
      <c r="H4304" s="185"/>
      <c r="I4304" s="184">
        <v>45.24</v>
      </c>
      <c r="J4304" s="184">
        <v>164.24</v>
      </c>
      <c r="K4304" s="185">
        <v>0</v>
      </c>
      <c r="L4304" s="185"/>
      <c r="M4304" s="186"/>
      <c r="N4304" s="61" t="s">
        <v>51</v>
      </c>
      <c r="P4304" s="175" t="s">
        <v>279</v>
      </c>
    </row>
    <row r="4305" spans="1:16" s="61" customFormat="1" ht="17.25">
      <c r="A4305" s="183" t="s">
        <v>8850</v>
      </c>
      <c r="B4305" s="183" t="s">
        <v>8851</v>
      </c>
      <c r="C4305" s="183" t="s">
        <v>279</v>
      </c>
      <c r="D4305" s="183" t="s">
        <v>280</v>
      </c>
      <c r="E4305" s="184">
        <v>219</v>
      </c>
      <c r="F4305" s="184">
        <v>161</v>
      </c>
      <c r="G4305" s="185" t="s">
        <v>464</v>
      </c>
      <c r="H4305" s="185"/>
      <c r="I4305" s="184">
        <v>97.82</v>
      </c>
      <c r="J4305" s="184">
        <v>258.82</v>
      </c>
      <c r="K4305" s="185">
        <v>28</v>
      </c>
      <c r="L4305" s="185"/>
      <c r="M4305" s="186"/>
      <c r="N4305" s="61" t="s">
        <v>51</v>
      </c>
      <c r="P4305" s="175" t="s">
        <v>279</v>
      </c>
    </row>
    <row r="4306" spans="1:16" s="61" customFormat="1" ht="17.25">
      <c r="A4306" s="183" t="s">
        <v>8852</v>
      </c>
      <c r="B4306" s="183" t="s">
        <v>8853</v>
      </c>
      <c r="C4306" s="183" t="s">
        <v>757</v>
      </c>
      <c r="D4306" s="183" t="s">
        <v>758</v>
      </c>
      <c r="E4306" s="184"/>
      <c r="F4306" s="184"/>
      <c r="G4306" s="185"/>
      <c r="H4306" s="185"/>
      <c r="I4306" s="184"/>
      <c r="J4306" s="184"/>
      <c r="K4306" s="185" t="s">
        <v>410</v>
      </c>
      <c r="L4306" s="185"/>
      <c r="M4306" s="186"/>
      <c r="N4306" s="61" t="s">
        <v>410</v>
      </c>
      <c r="P4306" s="175" t="s">
        <v>757</v>
      </c>
    </row>
    <row r="4307" spans="1:16" s="61" customFormat="1" ht="17.25">
      <c r="A4307" s="183" t="s">
        <v>8854</v>
      </c>
      <c r="B4307" s="183" t="s">
        <v>8855</v>
      </c>
      <c r="C4307" s="183" t="s">
        <v>757</v>
      </c>
      <c r="D4307" s="183" t="s">
        <v>758</v>
      </c>
      <c r="E4307" s="184"/>
      <c r="F4307" s="184"/>
      <c r="G4307" s="185"/>
      <c r="H4307" s="185"/>
      <c r="I4307" s="184"/>
      <c r="J4307" s="184"/>
      <c r="K4307" s="185" t="s">
        <v>410</v>
      </c>
      <c r="L4307" s="185"/>
      <c r="M4307" s="186"/>
      <c r="N4307" s="61" t="s">
        <v>410</v>
      </c>
      <c r="P4307" s="175" t="s">
        <v>757</v>
      </c>
    </row>
    <row r="4308" spans="1:16" s="61" customFormat="1" ht="17.25">
      <c r="A4308" s="183" t="s">
        <v>8856</v>
      </c>
      <c r="B4308" s="183" t="s">
        <v>8857</v>
      </c>
      <c r="C4308" s="183" t="s">
        <v>73</v>
      </c>
      <c r="D4308" s="183" t="s">
        <v>74</v>
      </c>
      <c r="E4308" s="184">
        <v>440</v>
      </c>
      <c r="F4308" s="184">
        <v>406</v>
      </c>
      <c r="G4308" s="185" t="s">
        <v>494</v>
      </c>
      <c r="H4308" s="185"/>
      <c r="I4308" s="184">
        <v>127.75</v>
      </c>
      <c r="J4308" s="184">
        <v>533.75</v>
      </c>
      <c r="K4308" s="185">
        <v>30</v>
      </c>
      <c r="L4308" s="185" t="s">
        <v>57</v>
      </c>
      <c r="M4308" s="186" t="s">
        <v>89</v>
      </c>
      <c r="N4308" s="61" t="s">
        <v>51</v>
      </c>
      <c r="P4308" s="175" t="s">
        <v>73</v>
      </c>
    </row>
    <row r="4309" spans="1:16" s="61" customFormat="1" ht="17.25">
      <c r="A4309" s="183" t="s">
        <v>8858</v>
      </c>
      <c r="B4309" s="183" t="s">
        <v>8859</v>
      </c>
      <c r="C4309" s="183" t="s">
        <v>73</v>
      </c>
      <c r="D4309" s="183" t="s">
        <v>74</v>
      </c>
      <c r="E4309" s="184">
        <v>440</v>
      </c>
      <c r="F4309" s="184">
        <v>406</v>
      </c>
      <c r="G4309" s="185" t="s">
        <v>494</v>
      </c>
      <c r="H4309" s="185"/>
      <c r="I4309" s="184">
        <v>127.75</v>
      </c>
      <c r="J4309" s="184">
        <v>533.75</v>
      </c>
      <c r="K4309" s="185">
        <v>16</v>
      </c>
      <c r="L4309" s="185" t="s">
        <v>57</v>
      </c>
      <c r="M4309" s="186" t="s">
        <v>89</v>
      </c>
      <c r="N4309" s="61" t="s">
        <v>51</v>
      </c>
      <c r="P4309" s="175" t="s">
        <v>73</v>
      </c>
    </row>
    <row r="4310" spans="1:16" s="61" customFormat="1" ht="17.25">
      <c r="A4310" s="183" t="s">
        <v>8860</v>
      </c>
      <c r="B4310" s="183" t="s">
        <v>8861</v>
      </c>
      <c r="C4310" s="183" t="s">
        <v>73</v>
      </c>
      <c r="D4310" s="183" t="s">
        <v>74</v>
      </c>
      <c r="E4310" s="184">
        <v>440</v>
      </c>
      <c r="F4310" s="184">
        <v>426</v>
      </c>
      <c r="G4310" s="185" t="s">
        <v>321</v>
      </c>
      <c r="H4310" s="185"/>
      <c r="I4310" s="184">
        <v>127.75</v>
      </c>
      <c r="J4310" s="184">
        <v>553.75</v>
      </c>
      <c r="K4310" s="185">
        <v>112</v>
      </c>
      <c r="L4310" s="185"/>
      <c r="M4310" s="186"/>
      <c r="N4310" s="61" t="s">
        <v>51</v>
      </c>
      <c r="P4310" s="175" t="s">
        <v>73</v>
      </c>
    </row>
    <row r="4311" spans="1:16" s="61" customFormat="1" ht="17.25">
      <c r="A4311" s="183" t="s">
        <v>8862</v>
      </c>
      <c r="B4311" s="183" t="s">
        <v>4283</v>
      </c>
      <c r="C4311" s="183" t="s">
        <v>73</v>
      </c>
      <c r="D4311" s="183" t="s">
        <v>74</v>
      </c>
      <c r="E4311" s="184"/>
      <c r="F4311" s="184"/>
      <c r="G4311" s="185"/>
      <c r="H4311" s="185"/>
      <c r="I4311" s="184"/>
      <c r="J4311" s="184"/>
      <c r="K4311" s="185" t="s">
        <v>410</v>
      </c>
      <c r="L4311" s="185"/>
      <c r="M4311" s="186"/>
      <c r="N4311" s="61" t="s">
        <v>410</v>
      </c>
      <c r="P4311" s="175" t="s">
        <v>73</v>
      </c>
    </row>
    <row r="4312" spans="1:16" s="61" customFormat="1" ht="17.25">
      <c r="A4312" s="183" t="s">
        <v>8863</v>
      </c>
      <c r="B4312" s="183" t="s">
        <v>8864</v>
      </c>
      <c r="C4312" s="183" t="s">
        <v>73</v>
      </c>
      <c r="D4312" s="183" t="s">
        <v>74</v>
      </c>
      <c r="E4312" s="184"/>
      <c r="F4312" s="184"/>
      <c r="G4312" s="185"/>
      <c r="H4312" s="185"/>
      <c r="I4312" s="184"/>
      <c r="J4312" s="184"/>
      <c r="K4312" s="185" t="s">
        <v>410</v>
      </c>
      <c r="L4312" s="185"/>
      <c r="M4312" s="186"/>
      <c r="N4312" s="61" t="s">
        <v>410</v>
      </c>
      <c r="P4312" s="175" t="s">
        <v>73</v>
      </c>
    </row>
    <row r="4313" spans="1:16" s="61" customFormat="1" ht="17.25">
      <c r="A4313" s="183" t="s">
        <v>8865</v>
      </c>
      <c r="B4313" s="183" t="s">
        <v>8851</v>
      </c>
      <c r="C4313" s="183" t="s">
        <v>279</v>
      </c>
      <c r="D4313" s="183" t="s">
        <v>280</v>
      </c>
      <c r="E4313" s="184">
        <v>219</v>
      </c>
      <c r="F4313" s="184">
        <v>161</v>
      </c>
      <c r="G4313" s="185" t="s">
        <v>464</v>
      </c>
      <c r="H4313" s="185"/>
      <c r="I4313" s="184">
        <v>97.82</v>
      </c>
      <c r="J4313" s="184">
        <v>258.82</v>
      </c>
      <c r="K4313" s="185">
        <v>31</v>
      </c>
      <c r="L4313" s="185"/>
      <c r="M4313" s="186"/>
      <c r="N4313" s="61" t="s">
        <v>51</v>
      </c>
      <c r="P4313" s="175" t="s">
        <v>279</v>
      </c>
    </row>
    <row r="4314" spans="1:16" s="61" customFormat="1" ht="17.25">
      <c r="A4314" s="183" t="s">
        <v>8866</v>
      </c>
      <c r="B4314" s="183" t="s">
        <v>4635</v>
      </c>
      <c r="C4314" s="183" t="s">
        <v>279</v>
      </c>
      <c r="D4314" s="183" t="s">
        <v>280</v>
      </c>
      <c r="E4314" s="184">
        <v>159</v>
      </c>
      <c r="F4314" s="184">
        <v>119</v>
      </c>
      <c r="G4314" s="185" t="s">
        <v>924</v>
      </c>
      <c r="H4314" s="185"/>
      <c r="I4314" s="184">
        <v>45.24</v>
      </c>
      <c r="J4314" s="184">
        <v>164.24</v>
      </c>
      <c r="K4314" s="185">
        <v>0</v>
      </c>
      <c r="L4314" s="185"/>
      <c r="M4314" s="186"/>
      <c r="N4314" s="61" t="s">
        <v>51</v>
      </c>
      <c r="P4314" s="175" t="s">
        <v>279</v>
      </c>
    </row>
    <row r="4315" spans="1:16" s="61" customFormat="1" ht="17.25">
      <c r="A4315" s="183" t="s">
        <v>8867</v>
      </c>
      <c r="B4315" s="183" t="s">
        <v>8868</v>
      </c>
      <c r="C4315" s="183" t="s">
        <v>73</v>
      </c>
      <c r="D4315" s="183" t="s">
        <v>74</v>
      </c>
      <c r="E4315" s="184"/>
      <c r="F4315" s="184"/>
      <c r="G4315" s="185"/>
      <c r="H4315" s="185"/>
      <c r="I4315" s="184"/>
      <c r="J4315" s="184"/>
      <c r="K4315" s="185" t="s">
        <v>410</v>
      </c>
      <c r="L4315" s="185"/>
      <c r="M4315" s="186"/>
      <c r="N4315" s="61" t="s">
        <v>410</v>
      </c>
      <c r="P4315" s="175" t="s">
        <v>73</v>
      </c>
    </row>
    <row r="4316" spans="1:16" s="61" customFormat="1" ht="17.25">
      <c r="A4316" s="183" t="s">
        <v>8869</v>
      </c>
      <c r="B4316" s="183" t="s">
        <v>8870</v>
      </c>
      <c r="C4316" s="183" t="s">
        <v>73</v>
      </c>
      <c r="D4316" s="183" t="s">
        <v>74</v>
      </c>
      <c r="E4316" s="184">
        <v>536</v>
      </c>
      <c r="F4316" s="184">
        <v>501</v>
      </c>
      <c r="G4316" s="185" t="s">
        <v>126</v>
      </c>
      <c r="H4316" s="185"/>
      <c r="I4316" s="184">
        <v>248.16</v>
      </c>
      <c r="J4316" s="184">
        <v>749.16</v>
      </c>
      <c r="K4316" s="183">
        <v>2</v>
      </c>
      <c r="L4316" s="183"/>
      <c r="M4316" s="186"/>
      <c r="N4316" s="61" t="s">
        <v>51</v>
      </c>
      <c r="P4316" s="175" t="s">
        <v>73</v>
      </c>
    </row>
    <row r="4317" spans="1:16" s="61" customFormat="1" ht="17.25">
      <c r="A4317" s="183" t="s">
        <v>8871</v>
      </c>
      <c r="B4317" s="183" t="s">
        <v>8872</v>
      </c>
      <c r="C4317" s="183" t="s">
        <v>73</v>
      </c>
      <c r="D4317" s="183" t="s">
        <v>74</v>
      </c>
      <c r="E4317" s="184">
        <v>536</v>
      </c>
      <c r="F4317" s="184">
        <v>501</v>
      </c>
      <c r="G4317" s="188" t="s">
        <v>126</v>
      </c>
      <c r="H4317" s="183"/>
      <c r="I4317" s="184">
        <v>248.16</v>
      </c>
      <c r="J4317" s="184">
        <v>749.16</v>
      </c>
      <c r="K4317" s="185">
        <v>29</v>
      </c>
      <c r="L4317" s="185"/>
      <c r="M4317" s="186"/>
      <c r="N4317" s="61" t="s">
        <v>51</v>
      </c>
      <c r="P4317" s="175" t="s">
        <v>73</v>
      </c>
    </row>
    <row r="4318" spans="1:16" s="61" customFormat="1" ht="17.25">
      <c r="A4318" s="183" t="s">
        <v>8873</v>
      </c>
      <c r="B4318" s="183" t="s">
        <v>8874</v>
      </c>
      <c r="C4318" s="183" t="s">
        <v>73</v>
      </c>
      <c r="D4318" s="183" t="s">
        <v>74</v>
      </c>
      <c r="E4318" s="184">
        <v>536</v>
      </c>
      <c r="F4318" s="184">
        <v>501</v>
      </c>
      <c r="G4318" s="185" t="s">
        <v>126</v>
      </c>
      <c r="H4318" s="185"/>
      <c r="I4318" s="184">
        <v>248.16</v>
      </c>
      <c r="J4318" s="184">
        <v>749.16</v>
      </c>
      <c r="K4318" s="185">
        <v>3</v>
      </c>
      <c r="L4318" s="185"/>
      <c r="M4318" s="186"/>
      <c r="N4318" s="61" t="s">
        <v>51</v>
      </c>
      <c r="P4318" s="175" t="s">
        <v>73</v>
      </c>
    </row>
    <row r="4319" spans="1:16" s="61" customFormat="1" ht="17.25">
      <c r="A4319" s="183" t="s">
        <v>8875</v>
      </c>
      <c r="B4319" s="183" t="s">
        <v>8876</v>
      </c>
      <c r="C4319" s="183" t="s">
        <v>279</v>
      </c>
      <c r="D4319" s="183" t="s">
        <v>280</v>
      </c>
      <c r="E4319" s="184"/>
      <c r="F4319" s="184"/>
      <c r="G4319" s="185"/>
      <c r="H4319" s="185"/>
      <c r="I4319" s="184"/>
      <c r="J4319" s="184"/>
      <c r="K4319" s="185" t="s">
        <v>410</v>
      </c>
      <c r="L4319" s="185"/>
      <c r="M4319" s="186"/>
      <c r="N4319" s="61" t="s">
        <v>410</v>
      </c>
      <c r="P4319" s="175" t="s">
        <v>279</v>
      </c>
    </row>
    <row r="4320" spans="1:16" s="61" customFormat="1" ht="17.25">
      <c r="A4320" s="183" t="s">
        <v>8877</v>
      </c>
      <c r="B4320" s="183" t="s">
        <v>8878</v>
      </c>
      <c r="C4320" s="183" t="s">
        <v>757</v>
      </c>
      <c r="D4320" s="183" t="s">
        <v>758</v>
      </c>
      <c r="E4320" s="184"/>
      <c r="F4320" s="184"/>
      <c r="G4320" s="185"/>
      <c r="H4320" s="185"/>
      <c r="I4320" s="184"/>
      <c r="J4320" s="184"/>
      <c r="K4320" s="185" t="s">
        <v>410</v>
      </c>
      <c r="L4320" s="185"/>
      <c r="M4320" s="186"/>
      <c r="N4320" s="61" t="s">
        <v>410</v>
      </c>
      <c r="P4320" s="175" t="s">
        <v>757</v>
      </c>
    </row>
    <row r="4321" spans="1:16" s="61" customFormat="1" ht="17.25">
      <c r="A4321" s="183" t="s">
        <v>8879</v>
      </c>
      <c r="B4321" s="183" t="s">
        <v>8880</v>
      </c>
      <c r="C4321" s="183" t="s">
        <v>757</v>
      </c>
      <c r="D4321" s="183" t="s">
        <v>758</v>
      </c>
      <c r="E4321" s="184">
        <v>220</v>
      </c>
      <c r="F4321" s="184">
        <v>220</v>
      </c>
      <c r="G4321" s="185"/>
      <c r="H4321" s="185"/>
      <c r="I4321" s="184">
        <v>95.07</v>
      </c>
      <c r="J4321" s="184">
        <v>315.07</v>
      </c>
      <c r="K4321" s="185">
        <v>1</v>
      </c>
      <c r="L4321" s="185"/>
      <c r="M4321" s="186"/>
      <c r="N4321" s="61" t="s">
        <v>51</v>
      </c>
      <c r="P4321" s="175" t="s">
        <v>757</v>
      </c>
    </row>
    <row r="4322" spans="1:16" s="61" customFormat="1" ht="17.25">
      <c r="A4322" s="183" t="s">
        <v>8881</v>
      </c>
      <c r="B4322" s="183" t="s">
        <v>8882</v>
      </c>
      <c r="C4322" s="183" t="s">
        <v>757</v>
      </c>
      <c r="D4322" s="183" t="s">
        <v>758</v>
      </c>
      <c r="E4322" s="184"/>
      <c r="F4322" s="184"/>
      <c r="G4322" s="185"/>
      <c r="H4322" s="185"/>
      <c r="I4322" s="184"/>
      <c r="J4322" s="184"/>
      <c r="K4322" s="185" t="s">
        <v>410</v>
      </c>
      <c r="L4322" s="185"/>
      <c r="M4322" s="186"/>
      <c r="N4322" s="61" t="s">
        <v>410</v>
      </c>
      <c r="P4322" s="175" t="s">
        <v>757</v>
      </c>
    </row>
    <row r="4323" spans="1:16" s="61" customFormat="1" ht="17.25">
      <c r="A4323" s="183" t="s">
        <v>8883</v>
      </c>
      <c r="B4323" s="183" t="s">
        <v>8884</v>
      </c>
      <c r="C4323" s="183" t="s">
        <v>757</v>
      </c>
      <c r="D4323" s="183" t="s">
        <v>758</v>
      </c>
      <c r="E4323" s="184"/>
      <c r="F4323" s="184"/>
      <c r="G4323" s="185"/>
      <c r="H4323" s="185"/>
      <c r="I4323" s="184"/>
      <c r="J4323" s="184"/>
      <c r="K4323" s="185" t="s">
        <v>410</v>
      </c>
      <c r="L4323" s="185"/>
      <c r="M4323" s="186"/>
      <c r="N4323" s="61" t="s">
        <v>410</v>
      </c>
      <c r="P4323" s="175" t="s">
        <v>757</v>
      </c>
    </row>
    <row r="4324" spans="1:16" s="61" customFormat="1" ht="17.25">
      <c r="A4324" s="183" t="s">
        <v>8885</v>
      </c>
      <c r="B4324" s="183" t="s">
        <v>8886</v>
      </c>
      <c r="C4324" s="183" t="s">
        <v>73</v>
      </c>
      <c r="D4324" s="183" t="s">
        <v>74</v>
      </c>
      <c r="E4324" s="184"/>
      <c r="F4324" s="184"/>
      <c r="G4324" s="185"/>
      <c r="H4324" s="185"/>
      <c r="I4324" s="184"/>
      <c r="J4324" s="184"/>
      <c r="K4324" s="183" t="s">
        <v>410</v>
      </c>
      <c r="L4324" s="183"/>
      <c r="M4324" s="186"/>
      <c r="N4324" s="61" t="s">
        <v>410</v>
      </c>
      <c r="P4324" s="175" t="s">
        <v>73</v>
      </c>
    </row>
    <row r="4325" spans="1:16" s="61" customFormat="1" ht="17.25">
      <c r="A4325" s="183" t="s">
        <v>8887</v>
      </c>
      <c r="B4325" s="183" t="s">
        <v>8888</v>
      </c>
      <c r="C4325" s="183" t="s">
        <v>73</v>
      </c>
      <c r="D4325" s="183" t="s">
        <v>74</v>
      </c>
      <c r="E4325" s="184"/>
      <c r="F4325" s="184"/>
      <c r="G4325" s="185"/>
      <c r="H4325" s="185"/>
      <c r="I4325" s="184"/>
      <c r="J4325" s="184"/>
      <c r="K4325" s="183" t="s">
        <v>410</v>
      </c>
      <c r="L4325" s="183"/>
      <c r="M4325" s="186"/>
      <c r="N4325" s="61" t="s">
        <v>410</v>
      </c>
      <c r="P4325" s="175" t="s">
        <v>73</v>
      </c>
    </row>
    <row r="4326" spans="1:16" s="61" customFormat="1" ht="17.25">
      <c r="A4326" s="183" t="s">
        <v>8889</v>
      </c>
      <c r="B4326" s="183" t="s">
        <v>8890</v>
      </c>
      <c r="C4326" s="183" t="s">
        <v>757</v>
      </c>
      <c r="D4326" s="183" t="s">
        <v>758</v>
      </c>
      <c r="E4326" s="184"/>
      <c r="F4326" s="184"/>
      <c r="G4326" s="185"/>
      <c r="H4326" s="185"/>
      <c r="I4326" s="184"/>
      <c r="J4326" s="184"/>
      <c r="K4326" s="185" t="s">
        <v>410</v>
      </c>
      <c r="L4326" s="185"/>
      <c r="M4326" s="186"/>
      <c r="N4326" s="61" t="s">
        <v>410</v>
      </c>
      <c r="P4326" s="175" t="s">
        <v>757</v>
      </c>
    </row>
    <row r="4327" spans="1:16" s="61" customFormat="1" ht="17.25">
      <c r="A4327" s="183" t="s">
        <v>8891</v>
      </c>
      <c r="B4327" s="183" t="s">
        <v>8892</v>
      </c>
      <c r="C4327" s="183" t="s">
        <v>757</v>
      </c>
      <c r="D4327" s="183" t="s">
        <v>758</v>
      </c>
      <c r="E4327" s="184"/>
      <c r="F4327" s="184"/>
      <c r="G4327" s="185"/>
      <c r="H4327" s="185"/>
      <c r="I4327" s="184"/>
      <c r="J4327" s="184"/>
      <c r="K4327" s="185" t="s">
        <v>410</v>
      </c>
      <c r="L4327" s="185"/>
      <c r="M4327" s="186"/>
      <c r="N4327" s="61" t="s">
        <v>410</v>
      </c>
      <c r="P4327" s="175" t="s">
        <v>757</v>
      </c>
    </row>
    <row r="4328" spans="1:16" s="61" customFormat="1" ht="17.25">
      <c r="A4328" s="183" t="s">
        <v>8893</v>
      </c>
      <c r="B4328" s="183" t="s">
        <v>8894</v>
      </c>
      <c r="C4328" s="183" t="s">
        <v>757</v>
      </c>
      <c r="D4328" s="183" t="s">
        <v>758</v>
      </c>
      <c r="E4328" s="184"/>
      <c r="F4328" s="184"/>
      <c r="G4328" s="185"/>
      <c r="H4328" s="185"/>
      <c r="I4328" s="184"/>
      <c r="J4328" s="184"/>
      <c r="K4328" s="185" t="s">
        <v>410</v>
      </c>
      <c r="L4328" s="185"/>
      <c r="M4328" s="186"/>
      <c r="N4328" s="61" t="s">
        <v>410</v>
      </c>
      <c r="P4328" s="175" t="s">
        <v>757</v>
      </c>
    </row>
    <row r="4329" spans="1:16" s="61" customFormat="1" ht="17.25">
      <c r="A4329" s="183" t="s">
        <v>8895</v>
      </c>
      <c r="B4329" s="183" t="s">
        <v>8896</v>
      </c>
      <c r="C4329" s="183" t="s">
        <v>279</v>
      </c>
      <c r="D4329" s="183" t="s">
        <v>280</v>
      </c>
      <c r="E4329" s="184"/>
      <c r="F4329" s="184"/>
      <c r="G4329" s="185"/>
      <c r="H4329" s="185"/>
      <c r="I4329" s="184"/>
      <c r="J4329" s="184"/>
      <c r="K4329" s="185" t="s">
        <v>410</v>
      </c>
      <c r="L4329" s="185"/>
      <c r="M4329" s="186"/>
      <c r="N4329" s="61" t="s">
        <v>410</v>
      </c>
      <c r="P4329" s="175" t="s">
        <v>279</v>
      </c>
    </row>
    <row r="4330" spans="1:16" s="61" customFormat="1" ht="17.25">
      <c r="A4330" s="183" t="s">
        <v>8897</v>
      </c>
      <c r="B4330" s="183" t="s">
        <v>8898</v>
      </c>
      <c r="C4330" s="183" t="s">
        <v>279</v>
      </c>
      <c r="D4330" s="183" t="s">
        <v>280</v>
      </c>
      <c r="E4330" s="184"/>
      <c r="F4330" s="184"/>
      <c r="G4330" s="185"/>
      <c r="H4330" s="185"/>
      <c r="I4330" s="184"/>
      <c r="J4330" s="184"/>
      <c r="K4330" s="185" t="s">
        <v>410</v>
      </c>
      <c r="L4330" s="185"/>
      <c r="M4330" s="186"/>
      <c r="N4330" s="61" t="s">
        <v>410</v>
      </c>
      <c r="P4330" s="175" t="s">
        <v>279</v>
      </c>
    </row>
    <row r="4331" spans="1:16" s="61" customFormat="1" ht="17.25">
      <c r="A4331" s="183" t="s">
        <v>8899</v>
      </c>
      <c r="B4331" s="183" t="s">
        <v>8900</v>
      </c>
      <c r="C4331" s="183" t="s">
        <v>279</v>
      </c>
      <c r="D4331" s="183" t="s">
        <v>280</v>
      </c>
      <c r="E4331" s="184">
        <v>269</v>
      </c>
      <c r="F4331" s="184">
        <v>179</v>
      </c>
      <c r="G4331" s="185" t="s">
        <v>1052</v>
      </c>
      <c r="H4331" s="185"/>
      <c r="I4331" s="184">
        <v>83.87</v>
      </c>
      <c r="J4331" s="184">
        <v>262.87</v>
      </c>
      <c r="K4331" s="185">
        <v>3</v>
      </c>
      <c r="L4331" s="185"/>
      <c r="M4331" s="186"/>
      <c r="N4331" s="61" t="s">
        <v>51</v>
      </c>
      <c r="P4331" s="175" t="s">
        <v>279</v>
      </c>
    </row>
    <row r="4332" spans="1:16" s="61" customFormat="1" ht="17.25">
      <c r="A4332" s="183" t="s">
        <v>8901</v>
      </c>
      <c r="B4332" s="183" t="s">
        <v>8902</v>
      </c>
      <c r="C4332" s="183" t="s">
        <v>279</v>
      </c>
      <c r="D4332" s="183" t="s">
        <v>280</v>
      </c>
      <c r="E4332" s="184">
        <v>183</v>
      </c>
      <c r="F4332" s="184">
        <v>155</v>
      </c>
      <c r="G4332" s="185" t="s">
        <v>268</v>
      </c>
      <c r="H4332" s="185"/>
      <c r="I4332" s="184">
        <v>48.75</v>
      </c>
      <c r="J4332" s="184">
        <v>203.75</v>
      </c>
      <c r="K4332" s="185">
        <v>3</v>
      </c>
      <c r="L4332" s="185"/>
      <c r="M4332" s="186"/>
      <c r="N4332" s="61" t="s">
        <v>51</v>
      </c>
      <c r="P4332" s="175" t="s">
        <v>279</v>
      </c>
    </row>
    <row r="4333" spans="1:16" s="61" customFormat="1" ht="17.25">
      <c r="A4333" s="183" t="s">
        <v>8903</v>
      </c>
      <c r="B4333" s="183" t="s">
        <v>8904</v>
      </c>
      <c r="C4333" s="183" t="s">
        <v>279</v>
      </c>
      <c r="D4333" s="183" t="s">
        <v>280</v>
      </c>
      <c r="E4333" s="184"/>
      <c r="F4333" s="184"/>
      <c r="G4333" s="185"/>
      <c r="H4333" s="185"/>
      <c r="I4333" s="184"/>
      <c r="J4333" s="184"/>
      <c r="K4333" s="185" t="s">
        <v>410</v>
      </c>
      <c r="L4333" s="185"/>
      <c r="M4333" s="186"/>
      <c r="N4333" s="61" t="s">
        <v>410</v>
      </c>
      <c r="P4333" s="175" t="s">
        <v>279</v>
      </c>
    </row>
    <row r="4334" spans="1:16" s="61" customFormat="1" ht="17.25">
      <c r="A4334" s="183" t="s">
        <v>8905</v>
      </c>
      <c r="B4334" s="183" t="s">
        <v>8906</v>
      </c>
      <c r="C4334" s="183" t="s">
        <v>279</v>
      </c>
      <c r="D4334" s="183" t="s">
        <v>280</v>
      </c>
      <c r="E4334" s="184"/>
      <c r="F4334" s="184"/>
      <c r="G4334" s="185"/>
      <c r="H4334" s="185"/>
      <c r="I4334" s="184"/>
      <c r="J4334" s="184"/>
      <c r="K4334" s="185" t="s">
        <v>410</v>
      </c>
      <c r="L4334" s="185"/>
      <c r="M4334" s="186"/>
      <c r="N4334" s="61" t="s">
        <v>410</v>
      </c>
      <c r="P4334" s="175" t="s">
        <v>279</v>
      </c>
    </row>
    <row r="4335" spans="1:16" s="61" customFormat="1" ht="17.25">
      <c r="A4335" s="183" t="s">
        <v>8907</v>
      </c>
      <c r="B4335" s="183" t="s">
        <v>8908</v>
      </c>
      <c r="C4335" s="183" t="s">
        <v>8909</v>
      </c>
      <c r="D4335" s="183" t="s">
        <v>8910</v>
      </c>
      <c r="E4335" s="184">
        <v>75</v>
      </c>
      <c r="F4335" s="184">
        <v>75</v>
      </c>
      <c r="G4335" s="185"/>
      <c r="H4335" s="185"/>
      <c r="I4335" s="184">
        <v>40.49</v>
      </c>
      <c r="J4335" s="184">
        <v>115.49</v>
      </c>
      <c r="K4335" s="185">
        <v>0</v>
      </c>
      <c r="L4335" s="185"/>
      <c r="M4335" s="186"/>
      <c r="N4335" s="61" t="s">
        <v>51</v>
      </c>
      <c r="P4335" s="175" t="s">
        <v>8909</v>
      </c>
    </row>
    <row r="4336" spans="1:16" s="61" customFormat="1" ht="17.25">
      <c r="A4336" s="183" t="s">
        <v>8911</v>
      </c>
      <c r="B4336" s="183" t="s">
        <v>8912</v>
      </c>
      <c r="C4336" s="183" t="s">
        <v>8909</v>
      </c>
      <c r="D4336" s="183" t="s">
        <v>8910</v>
      </c>
      <c r="E4336" s="184">
        <v>99</v>
      </c>
      <c r="F4336" s="184">
        <v>99</v>
      </c>
      <c r="G4336" s="185"/>
      <c r="H4336" s="185"/>
      <c r="I4336" s="184">
        <v>39.69</v>
      </c>
      <c r="J4336" s="184">
        <v>138.69</v>
      </c>
      <c r="K4336" s="185">
        <v>0</v>
      </c>
      <c r="L4336" s="185" t="s">
        <v>76</v>
      </c>
      <c r="M4336" s="186" t="s">
        <v>551</v>
      </c>
      <c r="N4336" s="61" t="s">
        <v>51</v>
      </c>
      <c r="P4336" s="175" t="s">
        <v>8909</v>
      </c>
    </row>
    <row r="4337" spans="1:16" s="61" customFormat="1" ht="17.25">
      <c r="A4337" s="183" t="s">
        <v>8913</v>
      </c>
      <c r="B4337" s="183" t="s">
        <v>8914</v>
      </c>
      <c r="C4337" s="183" t="s">
        <v>279</v>
      </c>
      <c r="D4337" s="183" t="s">
        <v>280</v>
      </c>
      <c r="E4337" s="184">
        <v>269</v>
      </c>
      <c r="F4337" s="184">
        <v>249</v>
      </c>
      <c r="G4337" s="185" t="s">
        <v>494</v>
      </c>
      <c r="H4337" s="185"/>
      <c r="I4337" s="184">
        <v>81.89</v>
      </c>
      <c r="J4337" s="184">
        <v>330.89</v>
      </c>
      <c r="K4337" s="183">
        <v>0</v>
      </c>
      <c r="L4337" s="183"/>
      <c r="M4337" s="186"/>
      <c r="N4337" s="61" t="s">
        <v>51</v>
      </c>
      <c r="P4337" s="175" t="s">
        <v>279</v>
      </c>
    </row>
    <row r="4338" spans="1:16" s="61" customFormat="1" ht="17.25">
      <c r="A4338" s="183" t="s">
        <v>8915</v>
      </c>
      <c r="B4338" s="183" t="s">
        <v>8916</v>
      </c>
      <c r="C4338" s="183" t="s">
        <v>279</v>
      </c>
      <c r="D4338" s="183" t="s">
        <v>280</v>
      </c>
      <c r="E4338" s="184"/>
      <c r="F4338" s="184"/>
      <c r="G4338" s="185"/>
      <c r="H4338" s="185"/>
      <c r="I4338" s="184"/>
      <c r="J4338" s="184"/>
      <c r="K4338" s="183" t="s">
        <v>410</v>
      </c>
      <c r="L4338" s="183"/>
      <c r="M4338" s="186"/>
      <c r="N4338" s="61" t="s">
        <v>410</v>
      </c>
      <c r="P4338" s="175" t="s">
        <v>279</v>
      </c>
    </row>
    <row r="4339" spans="1:16" s="61" customFormat="1" ht="17.25">
      <c r="A4339" s="183" t="s">
        <v>8917</v>
      </c>
      <c r="B4339" s="183" t="s">
        <v>8918</v>
      </c>
      <c r="C4339" s="183" t="s">
        <v>279</v>
      </c>
      <c r="D4339" s="183" t="s">
        <v>280</v>
      </c>
      <c r="E4339" s="184"/>
      <c r="F4339" s="184"/>
      <c r="G4339" s="185"/>
      <c r="H4339" s="185"/>
      <c r="I4339" s="184"/>
      <c r="J4339" s="184"/>
      <c r="K4339" s="185" t="s">
        <v>410</v>
      </c>
      <c r="L4339" s="185"/>
      <c r="M4339" s="186"/>
      <c r="N4339" s="61" t="s">
        <v>410</v>
      </c>
      <c r="P4339" s="175" t="s">
        <v>279</v>
      </c>
    </row>
    <row r="4340" spans="1:16" s="61" customFormat="1" ht="17.25">
      <c r="A4340" s="183" t="s">
        <v>8919</v>
      </c>
      <c r="B4340" s="183" t="s">
        <v>8920</v>
      </c>
      <c r="C4340" s="183" t="s">
        <v>73</v>
      </c>
      <c r="D4340" s="183" t="s">
        <v>74</v>
      </c>
      <c r="E4340" s="184"/>
      <c r="F4340" s="184"/>
      <c r="G4340" s="185"/>
      <c r="H4340" s="185"/>
      <c r="I4340" s="184"/>
      <c r="J4340" s="184"/>
      <c r="K4340" s="185" t="s">
        <v>410</v>
      </c>
      <c r="L4340" s="185"/>
      <c r="M4340" s="186"/>
      <c r="N4340" s="61" t="s">
        <v>410</v>
      </c>
      <c r="P4340" s="175" t="s">
        <v>73</v>
      </c>
    </row>
    <row r="4341" spans="1:16" s="61" customFormat="1" ht="17.25">
      <c r="A4341" s="183" t="s">
        <v>8921</v>
      </c>
      <c r="B4341" s="183" t="s">
        <v>8922</v>
      </c>
      <c r="C4341" s="183" t="s">
        <v>73</v>
      </c>
      <c r="D4341" s="183" t="s">
        <v>74</v>
      </c>
      <c r="E4341" s="184">
        <v>510</v>
      </c>
      <c r="F4341" s="184">
        <v>487</v>
      </c>
      <c r="G4341" s="185" t="s">
        <v>616</v>
      </c>
      <c r="H4341" s="185"/>
      <c r="I4341" s="184">
        <v>83.06</v>
      </c>
      <c r="J4341" s="184">
        <v>570.06</v>
      </c>
      <c r="K4341" s="185">
        <v>0</v>
      </c>
      <c r="L4341" s="185"/>
      <c r="M4341" s="186"/>
      <c r="N4341" s="61" t="s">
        <v>51</v>
      </c>
      <c r="P4341" s="175" t="s">
        <v>73</v>
      </c>
    </row>
    <row r="4342" spans="1:16" s="61" customFormat="1" ht="17.25">
      <c r="A4342" s="183" t="s">
        <v>8923</v>
      </c>
      <c r="B4342" s="183" t="s">
        <v>8924</v>
      </c>
      <c r="C4342" s="183" t="s">
        <v>757</v>
      </c>
      <c r="D4342" s="183" t="s">
        <v>758</v>
      </c>
      <c r="E4342" s="184"/>
      <c r="F4342" s="184"/>
      <c r="G4342" s="185"/>
      <c r="H4342" s="185"/>
      <c r="I4342" s="184"/>
      <c r="J4342" s="184"/>
      <c r="K4342" s="185" t="s">
        <v>410</v>
      </c>
      <c r="L4342" s="185"/>
      <c r="M4342" s="186"/>
      <c r="N4342" s="61" t="s">
        <v>410</v>
      </c>
      <c r="P4342" s="175" t="s">
        <v>757</v>
      </c>
    </row>
    <row r="4343" spans="1:16" s="61" customFormat="1" ht="17.25">
      <c r="A4343" s="183" t="s">
        <v>8925</v>
      </c>
      <c r="B4343" s="183" t="s">
        <v>8926</v>
      </c>
      <c r="C4343" s="183" t="s">
        <v>757</v>
      </c>
      <c r="D4343" s="183" t="s">
        <v>758</v>
      </c>
      <c r="E4343" s="184"/>
      <c r="F4343" s="184"/>
      <c r="G4343" s="185"/>
      <c r="H4343" s="185"/>
      <c r="I4343" s="184"/>
      <c r="J4343" s="184"/>
      <c r="K4343" s="185" t="s">
        <v>410</v>
      </c>
      <c r="L4343" s="185"/>
      <c r="M4343" s="186"/>
      <c r="N4343" s="61" t="s">
        <v>410</v>
      </c>
      <c r="P4343" s="175" t="s">
        <v>757</v>
      </c>
    </row>
    <row r="4344" spans="1:16" s="61" customFormat="1" ht="17.25">
      <c r="A4344" s="183" t="s">
        <v>8927</v>
      </c>
      <c r="B4344" s="183" t="s">
        <v>8928</v>
      </c>
      <c r="C4344" s="183" t="s">
        <v>757</v>
      </c>
      <c r="D4344" s="183" t="s">
        <v>758</v>
      </c>
      <c r="E4344" s="184"/>
      <c r="F4344" s="184"/>
      <c r="G4344" s="185"/>
      <c r="H4344" s="185"/>
      <c r="I4344" s="184"/>
      <c r="J4344" s="184"/>
      <c r="K4344" s="185" t="s">
        <v>410</v>
      </c>
      <c r="L4344" s="185"/>
      <c r="M4344" s="186"/>
      <c r="N4344" s="61" t="s">
        <v>410</v>
      </c>
      <c r="P4344" s="175" t="s">
        <v>757</v>
      </c>
    </row>
    <row r="4345" spans="1:16" s="61" customFormat="1" ht="17.25">
      <c r="A4345" s="183" t="s">
        <v>8929</v>
      </c>
      <c r="B4345" s="183" t="s">
        <v>8930</v>
      </c>
      <c r="C4345" s="183" t="s">
        <v>757</v>
      </c>
      <c r="D4345" s="183" t="s">
        <v>758</v>
      </c>
      <c r="E4345" s="184"/>
      <c r="F4345" s="184"/>
      <c r="G4345" s="185"/>
      <c r="H4345" s="185"/>
      <c r="I4345" s="184"/>
      <c r="J4345" s="184"/>
      <c r="K4345" s="185" t="s">
        <v>410</v>
      </c>
      <c r="L4345" s="185"/>
      <c r="M4345" s="186"/>
      <c r="N4345" s="61" t="s">
        <v>410</v>
      </c>
      <c r="P4345" s="175" t="s">
        <v>757</v>
      </c>
    </row>
    <row r="4346" spans="1:16" s="61" customFormat="1" ht="17.25">
      <c r="A4346" s="183" t="s">
        <v>8931</v>
      </c>
      <c r="B4346" s="183" t="s">
        <v>4633</v>
      </c>
      <c r="C4346" s="183" t="s">
        <v>279</v>
      </c>
      <c r="D4346" s="183" t="s">
        <v>280</v>
      </c>
      <c r="E4346" s="184">
        <v>199</v>
      </c>
      <c r="F4346" s="184">
        <v>139</v>
      </c>
      <c r="G4346" s="185" t="s">
        <v>151</v>
      </c>
      <c r="H4346" s="185"/>
      <c r="I4346" s="184">
        <v>46.77</v>
      </c>
      <c r="J4346" s="184">
        <v>185.77</v>
      </c>
      <c r="K4346" s="185">
        <v>54</v>
      </c>
      <c r="L4346" s="185"/>
      <c r="M4346" s="186"/>
      <c r="N4346" s="61" t="s">
        <v>51</v>
      </c>
      <c r="P4346" s="175" t="s">
        <v>279</v>
      </c>
    </row>
    <row r="4347" spans="1:16" s="61" customFormat="1" ht="17.25">
      <c r="A4347" s="183" t="s">
        <v>8932</v>
      </c>
      <c r="B4347" s="183" t="s">
        <v>8933</v>
      </c>
      <c r="C4347" s="183" t="s">
        <v>279</v>
      </c>
      <c r="D4347" s="183" t="s">
        <v>280</v>
      </c>
      <c r="E4347" s="184"/>
      <c r="F4347" s="184"/>
      <c r="G4347" s="185"/>
      <c r="H4347" s="185"/>
      <c r="I4347" s="184"/>
      <c r="J4347" s="184"/>
      <c r="K4347" s="185" t="s">
        <v>410</v>
      </c>
      <c r="L4347" s="185"/>
      <c r="M4347" s="186"/>
      <c r="N4347" s="61" t="s">
        <v>410</v>
      </c>
      <c r="P4347" s="175" t="s">
        <v>279</v>
      </c>
    </row>
    <row r="4348" spans="1:16" s="61" customFormat="1" ht="17.25">
      <c r="A4348" s="183" t="s">
        <v>8934</v>
      </c>
      <c r="B4348" s="183" t="s">
        <v>8935</v>
      </c>
      <c r="C4348" s="183" t="s">
        <v>279</v>
      </c>
      <c r="D4348" s="183" t="s">
        <v>280</v>
      </c>
      <c r="E4348" s="184">
        <v>149</v>
      </c>
      <c r="F4348" s="184">
        <v>119</v>
      </c>
      <c r="G4348" s="185" t="s">
        <v>688</v>
      </c>
      <c r="H4348" s="185"/>
      <c r="I4348" s="184">
        <v>39.52</v>
      </c>
      <c r="J4348" s="184">
        <v>158.52</v>
      </c>
      <c r="K4348" s="185">
        <v>43</v>
      </c>
      <c r="L4348" s="185"/>
      <c r="M4348" s="186"/>
      <c r="N4348" s="61" t="s">
        <v>51</v>
      </c>
      <c r="P4348" s="175" t="s">
        <v>279</v>
      </c>
    </row>
    <row r="4349" spans="1:16" s="61" customFormat="1" ht="17.25">
      <c r="A4349" s="183" t="s">
        <v>8936</v>
      </c>
      <c r="B4349" s="183" t="s">
        <v>8937</v>
      </c>
      <c r="C4349" s="183" t="s">
        <v>279</v>
      </c>
      <c r="D4349" s="183" t="s">
        <v>280</v>
      </c>
      <c r="E4349" s="184">
        <v>149</v>
      </c>
      <c r="F4349" s="184">
        <v>119</v>
      </c>
      <c r="G4349" s="185" t="s">
        <v>688</v>
      </c>
      <c r="H4349" s="185"/>
      <c r="I4349" s="184">
        <v>38.3</v>
      </c>
      <c r="J4349" s="184">
        <v>157.3</v>
      </c>
      <c r="K4349" s="185">
        <v>0</v>
      </c>
      <c r="L4349" s="185" t="s">
        <v>57</v>
      </c>
      <c r="M4349" s="186" t="s">
        <v>6583</v>
      </c>
      <c r="N4349" s="61" t="s">
        <v>51</v>
      </c>
      <c r="P4349" s="175" t="s">
        <v>279</v>
      </c>
    </row>
    <row r="4350" spans="1:16" s="61" customFormat="1" ht="17.25">
      <c r="A4350" s="183" t="s">
        <v>8938</v>
      </c>
      <c r="B4350" s="183" t="s">
        <v>8939</v>
      </c>
      <c r="C4350" s="183" t="s">
        <v>279</v>
      </c>
      <c r="D4350" s="183" t="s">
        <v>280</v>
      </c>
      <c r="E4350" s="184">
        <v>119</v>
      </c>
      <c r="F4350" s="184">
        <v>119</v>
      </c>
      <c r="G4350" s="185"/>
      <c r="H4350" s="185"/>
      <c r="I4350" s="184">
        <v>41.93</v>
      </c>
      <c r="J4350" s="184">
        <v>158.31</v>
      </c>
      <c r="K4350" s="185">
        <v>10</v>
      </c>
      <c r="L4350" s="185"/>
      <c r="M4350" s="186"/>
      <c r="N4350" s="61" t="s">
        <v>51</v>
      </c>
      <c r="P4350" s="175" t="s">
        <v>279</v>
      </c>
    </row>
    <row r="4351" spans="1:16" s="61" customFormat="1" ht="17.25">
      <c r="A4351" s="183" t="s">
        <v>8940</v>
      </c>
      <c r="B4351" s="183" t="s">
        <v>8941</v>
      </c>
      <c r="C4351" s="183" t="s">
        <v>279</v>
      </c>
      <c r="D4351" s="183" t="s">
        <v>280</v>
      </c>
      <c r="E4351" s="184">
        <v>119</v>
      </c>
      <c r="F4351" s="184">
        <v>119</v>
      </c>
      <c r="G4351" s="185"/>
      <c r="H4351" s="185"/>
      <c r="I4351" s="184">
        <v>41.93</v>
      </c>
      <c r="J4351" s="184">
        <v>158.31</v>
      </c>
      <c r="K4351" s="185">
        <v>0</v>
      </c>
      <c r="L4351" s="185" t="s">
        <v>57</v>
      </c>
      <c r="M4351" s="186" t="s">
        <v>6583</v>
      </c>
      <c r="N4351" s="61" t="s">
        <v>51</v>
      </c>
      <c r="P4351" s="175" t="s">
        <v>279</v>
      </c>
    </row>
    <row r="4352" spans="1:16" s="61" customFormat="1" ht="17.25">
      <c r="A4352" s="183" t="s">
        <v>8942</v>
      </c>
      <c r="B4352" s="183" t="s">
        <v>8943</v>
      </c>
      <c r="C4352" s="183" t="s">
        <v>279</v>
      </c>
      <c r="D4352" s="183" t="s">
        <v>280</v>
      </c>
      <c r="E4352" s="184">
        <v>119</v>
      </c>
      <c r="F4352" s="184">
        <v>119</v>
      </c>
      <c r="G4352" s="185"/>
      <c r="H4352" s="185"/>
      <c r="I4352" s="184">
        <v>41.93</v>
      </c>
      <c r="J4352" s="184">
        <v>158.31</v>
      </c>
      <c r="K4352" s="185">
        <v>33</v>
      </c>
      <c r="L4352" s="185" t="s">
        <v>57</v>
      </c>
      <c r="M4352" s="186" t="s">
        <v>6583</v>
      </c>
      <c r="N4352" s="61" t="s">
        <v>51</v>
      </c>
      <c r="P4352" s="175" t="s">
        <v>279</v>
      </c>
    </row>
    <row r="4353" spans="1:16" s="61" customFormat="1" ht="17.25">
      <c r="A4353" s="183" t="s">
        <v>8944</v>
      </c>
      <c r="B4353" s="183" t="s">
        <v>8945</v>
      </c>
      <c r="C4353" s="183" t="s">
        <v>279</v>
      </c>
      <c r="D4353" s="183" t="s">
        <v>280</v>
      </c>
      <c r="E4353" s="184">
        <v>119</v>
      </c>
      <c r="F4353" s="184">
        <v>119</v>
      </c>
      <c r="G4353" s="185"/>
      <c r="H4353" s="185"/>
      <c r="I4353" s="184">
        <v>41.93</v>
      </c>
      <c r="J4353" s="184">
        <v>158.31</v>
      </c>
      <c r="K4353" s="185">
        <v>0</v>
      </c>
      <c r="L4353" s="185" t="s">
        <v>57</v>
      </c>
      <c r="M4353" s="186" t="s">
        <v>6583</v>
      </c>
      <c r="N4353" s="61" t="s">
        <v>51</v>
      </c>
      <c r="P4353" s="175" t="s">
        <v>279</v>
      </c>
    </row>
    <row r="4354" spans="1:16" s="61" customFormat="1" ht="17.25">
      <c r="A4354" s="183" t="s">
        <v>8946</v>
      </c>
      <c r="B4354" s="183" t="s">
        <v>8947</v>
      </c>
      <c r="C4354" s="183" t="s">
        <v>279</v>
      </c>
      <c r="D4354" s="183" t="s">
        <v>280</v>
      </c>
      <c r="E4354" s="184"/>
      <c r="F4354" s="184"/>
      <c r="G4354" s="185"/>
      <c r="H4354" s="185"/>
      <c r="I4354" s="184"/>
      <c r="J4354" s="184"/>
      <c r="K4354" s="185" t="s">
        <v>410</v>
      </c>
      <c r="L4354" s="185"/>
      <c r="M4354" s="186"/>
      <c r="N4354" s="61" t="s">
        <v>410</v>
      </c>
      <c r="P4354" s="175" t="s">
        <v>279</v>
      </c>
    </row>
    <row r="4355" spans="1:16" s="61" customFormat="1" ht="17.25">
      <c r="A4355" s="183" t="s">
        <v>8948</v>
      </c>
      <c r="B4355" s="183" t="s">
        <v>8949</v>
      </c>
      <c r="C4355" s="183" t="s">
        <v>279</v>
      </c>
      <c r="D4355" s="183" t="s">
        <v>280</v>
      </c>
      <c r="E4355" s="184"/>
      <c r="F4355" s="184"/>
      <c r="G4355" s="185"/>
      <c r="H4355" s="185"/>
      <c r="I4355" s="184"/>
      <c r="J4355" s="184"/>
      <c r="K4355" s="185" t="s">
        <v>410</v>
      </c>
      <c r="L4355" s="185"/>
      <c r="M4355" s="186"/>
      <c r="N4355" s="61" t="s">
        <v>410</v>
      </c>
      <c r="P4355" s="175" t="s">
        <v>279</v>
      </c>
    </row>
    <row r="4356" spans="1:16" s="61" customFormat="1" ht="17.25">
      <c r="A4356" s="183" t="s">
        <v>8950</v>
      </c>
      <c r="B4356" s="183" t="s">
        <v>8951</v>
      </c>
      <c r="C4356" s="183" t="s">
        <v>279</v>
      </c>
      <c r="D4356" s="183" t="s">
        <v>280</v>
      </c>
      <c r="E4356" s="184">
        <v>169</v>
      </c>
      <c r="F4356" s="184">
        <v>119</v>
      </c>
      <c r="G4356" s="185" t="s">
        <v>649</v>
      </c>
      <c r="H4356" s="185"/>
      <c r="I4356" s="184">
        <v>39.26</v>
      </c>
      <c r="J4356" s="184">
        <v>158.26</v>
      </c>
      <c r="K4356" s="185">
        <v>51</v>
      </c>
      <c r="L4356" s="185"/>
      <c r="M4356" s="186"/>
      <c r="N4356" s="61" t="s">
        <v>51</v>
      </c>
      <c r="P4356" s="175" t="s">
        <v>279</v>
      </c>
    </row>
    <row r="4357" spans="1:16" s="61" customFormat="1" ht="17.25">
      <c r="A4357" s="183" t="s">
        <v>8952</v>
      </c>
      <c r="B4357" s="183" t="s">
        <v>8951</v>
      </c>
      <c r="C4357" s="183" t="s">
        <v>279</v>
      </c>
      <c r="D4357" s="183" t="s">
        <v>280</v>
      </c>
      <c r="E4357" s="184">
        <v>169</v>
      </c>
      <c r="F4357" s="184">
        <v>119</v>
      </c>
      <c r="G4357" s="185" t="s">
        <v>649</v>
      </c>
      <c r="H4357" s="185"/>
      <c r="I4357" s="184">
        <v>39.26</v>
      </c>
      <c r="J4357" s="184">
        <v>158.26</v>
      </c>
      <c r="K4357" s="185">
        <v>0</v>
      </c>
      <c r="L4357" s="185"/>
      <c r="M4357" s="186"/>
      <c r="N4357" s="61" t="s">
        <v>51</v>
      </c>
      <c r="P4357" s="175" t="s">
        <v>279</v>
      </c>
    </row>
    <row r="4358" spans="1:16" s="61" customFormat="1" ht="17.25">
      <c r="A4358" s="183" t="s">
        <v>8953</v>
      </c>
      <c r="B4358" s="183" t="s">
        <v>8954</v>
      </c>
      <c r="C4358" s="183" t="s">
        <v>8032</v>
      </c>
      <c r="D4358" s="183" t="s">
        <v>8033</v>
      </c>
      <c r="E4358" s="184"/>
      <c r="F4358" s="184"/>
      <c r="G4358" s="185"/>
      <c r="H4358" s="185"/>
      <c r="I4358" s="184"/>
      <c r="J4358" s="184"/>
      <c r="K4358" s="185" t="s">
        <v>410</v>
      </c>
      <c r="L4358" s="185"/>
      <c r="M4358" s="186"/>
      <c r="N4358" s="61" t="s">
        <v>410</v>
      </c>
      <c r="P4358" s="175" t="s">
        <v>8032</v>
      </c>
    </row>
    <row r="4359" spans="1:16" s="61" customFormat="1" ht="17.25">
      <c r="A4359" s="183" t="s">
        <v>8955</v>
      </c>
      <c r="B4359" s="183" t="s">
        <v>8949</v>
      </c>
      <c r="C4359" s="183" t="s">
        <v>279</v>
      </c>
      <c r="D4359" s="183" t="s">
        <v>280</v>
      </c>
      <c r="E4359" s="184"/>
      <c r="F4359" s="184"/>
      <c r="G4359" s="185"/>
      <c r="H4359" s="185"/>
      <c r="I4359" s="184"/>
      <c r="J4359" s="184"/>
      <c r="K4359" s="185" t="s">
        <v>410</v>
      </c>
      <c r="L4359" s="185"/>
      <c r="M4359" s="186"/>
      <c r="N4359" s="61" t="s">
        <v>410</v>
      </c>
      <c r="P4359" s="175" t="s">
        <v>279</v>
      </c>
    </row>
    <row r="4360" spans="1:16" s="61" customFormat="1" ht="17.25">
      <c r="A4360" s="183" t="s">
        <v>8956</v>
      </c>
      <c r="B4360" s="183" t="s">
        <v>8957</v>
      </c>
      <c r="C4360" s="183" t="s">
        <v>8909</v>
      </c>
      <c r="D4360" s="183" t="s">
        <v>8910</v>
      </c>
      <c r="E4360" s="184">
        <v>59</v>
      </c>
      <c r="F4360" s="184">
        <v>59</v>
      </c>
      <c r="G4360" s="185"/>
      <c r="H4360" s="185"/>
      <c r="I4360" s="184">
        <v>25.3</v>
      </c>
      <c r="J4360" s="184">
        <v>83.12</v>
      </c>
      <c r="K4360" s="185">
        <v>39</v>
      </c>
      <c r="L4360" s="185"/>
      <c r="M4360" s="186"/>
      <c r="N4360" s="61" t="s">
        <v>51</v>
      </c>
      <c r="P4360" s="175" t="s">
        <v>8909</v>
      </c>
    </row>
    <row r="4361" spans="1:16" s="61" customFormat="1" ht="17.25">
      <c r="A4361" s="183" t="s">
        <v>8958</v>
      </c>
      <c r="B4361" s="183" t="s">
        <v>8959</v>
      </c>
      <c r="C4361" s="183" t="s">
        <v>8909</v>
      </c>
      <c r="D4361" s="183" t="s">
        <v>8910</v>
      </c>
      <c r="E4361" s="184">
        <v>59</v>
      </c>
      <c r="F4361" s="184">
        <v>59</v>
      </c>
      <c r="G4361" s="185"/>
      <c r="H4361" s="185"/>
      <c r="I4361" s="184">
        <v>25.3</v>
      </c>
      <c r="J4361" s="184">
        <v>83.12</v>
      </c>
      <c r="K4361" s="185">
        <v>0</v>
      </c>
      <c r="L4361" s="185"/>
      <c r="M4361" s="186"/>
      <c r="N4361" s="61" t="s">
        <v>51</v>
      </c>
      <c r="P4361" s="175" t="s">
        <v>8909</v>
      </c>
    </row>
    <row r="4362" spans="1:16" s="61" customFormat="1" ht="17.25">
      <c r="A4362" s="183" t="s">
        <v>8960</v>
      </c>
      <c r="B4362" s="183" t="s">
        <v>8961</v>
      </c>
      <c r="C4362" s="183" t="s">
        <v>8909</v>
      </c>
      <c r="D4362" s="183" t="s">
        <v>8910</v>
      </c>
      <c r="E4362" s="184">
        <v>59</v>
      </c>
      <c r="F4362" s="184">
        <v>59</v>
      </c>
      <c r="G4362" s="185"/>
      <c r="H4362" s="185"/>
      <c r="I4362" s="184">
        <v>25.3</v>
      </c>
      <c r="J4362" s="184">
        <v>83.12</v>
      </c>
      <c r="K4362" s="185">
        <v>0</v>
      </c>
      <c r="L4362" s="185"/>
      <c r="M4362" s="186"/>
      <c r="N4362" s="61" t="s">
        <v>51</v>
      </c>
      <c r="P4362" s="175" t="s">
        <v>8909</v>
      </c>
    </row>
    <row r="4363" spans="1:16" s="61" customFormat="1" ht="17.25">
      <c r="A4363" s="183" t="s">
        <v>8962</v>
      </c>
      <c r="B4363" s="183" t="s">
        <v>8963</v>
      </c>
      <c r="C4363" s="183" t="s">
        <v>8909</v>
      </c>
      <c r="D4363" s="183" t="s">
        <v>8910</v>
      </c>
      <c r="E4363" s="184">
        <v>45</v>
      </c>
      <c r="F4363" s="184">
        <v>45</v>
      </c>
      <c r="G4363" s="185"/>
      <c r="H4363" s="185"/>
      <c r="I4363" s="184">
        <v>20.8</v>
      </c>
      <c r="J4363" s="184">
        <v>64.6</v>
      </c>
      <c r="K4363" s="185">
        <v>0</v>
      </c>
      <c r="L4363" s="185"/>
      <c r="M4363" s="186"/>
      <c r="N4363" s="61" t="s">
        <v>51</v>
      </c>
      <c r="P4363" s="175" t="s">
        <v>8909</v>
      </c>
    </row>
    <row r="4364" spans="1:16" s="61" customFormat="1" ht="17.25">
      <c r="A4364" s="183" t="s">
        <v>8964</v>
      </c>
      <c r="B4364" s="183" t="s">
        <v>8965</v>
      </c>
      <c r="C4364" s="183" t="s">
        <v>73</v>
      </c>
      <c r="D4364" s="183" t="s">
        <v>74</v>
      </c>
      <c r="E4364" s="184"/>
      <c r="F4364" s="184"/>
      <c r="G4364" s="185"/>
      <c r="H4364" s="185"/>
      <c r="I4364" s="184"/>
      <c r="J4364" s="184"/>
      <c r="K4364" s="185" t="s">
        <v>410</v>
      </c>
      <c r="L4364" s="185"/>
      <c r="M4364" s="186"/>
      <c r="N4364" s="61" t="s">
        <v>410</v>
      </c>
      <c r="P4364" s="175" t="s">
        <v>73</v>
      </c>
    </row>
    <row r="4365" spans="1:16" s="61" customFormat="1" ht="17.25">
      <c r="A4365" s="183" t="s">
        <v>8966</v>
      </c>
      <c r="B4365" s="183" t="s">
        <v>8967</v>
      </c>
      <c r="C4365" s="183" t="s">
        <v>73</v>
      </c>
      <c r="D4365" s="183" t="s">
        <v>74</v>
      </c>
      <c r="E4365" s="184"/>
      <c r="F4365" s="184"/>
      <c r="G4365" s="185"/>
      <c r="H4365" s="185"/>
      <c r="I4365" s="184"/>
      <c r="J4365" s="184"/>
      <c r="K4365" s="183" t="s">
        <v>410</v>
      </c>
      <c r="L4365" s="183"/>
      <c r="M4365" s="186"/>
      <c r="N4365" s="61" t="s">
        <v>410</v>
      </c>
      <c r="P4365" s="175" t="s">
        <v>73</v>
      </c>
    </row>
    <row r="4366" spans="1:16" s="61" customFormat="1" ht="17.25">
      <c r="A4366" s="183" t="s">
        <v>8968</v>
      </c>
      <c r="B4366" s="183" t="s">
        <v>8969</v>
      </c>
      <c r="C4366" s="183" t="s">
        <v>279</v>
      </c>
      <c r="D4366" s="183" t="s">
        <v>280</v>
      </c>
      <c r="E4366" s="184"/>
      <c r="F4366" s="184"/>
      <c r="G4366" s="185"/>
      <c r="H4366" s="185"/>
      <c r="I4366" s="184"/>
      <c r="J4366" s="184"/>
      <c r="K4366" s="185" t="s">
        <v>410</v>
      </c>
      <c r="L4366" s="185"/>
      <c r="M4366" s="186"/>
      <c r="N4366" s="61" t="s">
        <v>410</v>
      </c>
      <c r="P4366" s="175" t="s">
        <v>279</v>
      </c>
    </row>
    <row r="4367" spans="1:16" s="61" customFormat="1" ht="17.25">
      <c r="A4367" s="183" t="s">
        <v>8970</v>
      </c>
      <c r="B4367" s="183" t="s">
        <v>8971</v>
      </c>
      <c r="C4367" s="183" t="s">
        <v>279</v>
      </c>
      <c r="D4367" s="183" t="s">
        <v>280</v>
      </c>
      <c r="E4367" s="184">
        <v>219</v>
      </c>
      <c r="F4367" s="184">
        <v>199</v>
      </c>
      <c r="G4367" s="185" t="s">
        <v>137</v>
      </c>
      <c r="H4367" s="185"/>
      <c r="I4367" s="184">
        <v>49.28</v>
      </c>
      <c r="J4367" s="184">
        <v>248.28</v>
      </c>
      <c r="K4367" s="185">
        <v>0</v>
      </c>
      <c r="L4367" s="185"/>
      <c r="M4367" s="186"/>
      <c r="N4367" s="61" t="s">
        <v>51</v>
      </c>
      <c r="P4367" s="175" t="s">
        <v>279</v>
      </c>
    </row>
    <row r="4368" spans="1:16" s="61" customFormat="1" ht="17.25">
      <c r="A4368" s="183" t="s">
        <v>8972</v>
      </c>
      <c r="B4368" s="183" t="s">
        <v>8971</v>
      </c>
      <c r="C4368" s="183" t="s">
        <v>279</v>
      </c>
      <c r="D4368" s="183" t="s">
        <v>280</v>
      </c>
      <c r="E4368" s="184">
        <v>219</v>
      </c>
      <c r="F4368" s="184">
        <v>199</v>
      </c>
      <c r="G4368" s="185" t="s">
        <v>137</v>
      </c>
      <c r="H4368" s="185"/>
      <c r="I4368" s="184">
        <v>49.28</v>
      </c>
      <c r="J4368" s="184">
        <v>248.28</v>
      </c>
      <c r="K4368" s="185">
        <v>0</v>
      </c>
      <c r="L4368" s="185"/>
      <c r="M4368" s="186"/>
      <c r="N4368" s="61" t="s">
        <v>51</v>
      </c>
      <c r="P4368" s="175" t="s">
        <v>279</v>
      </c>
    </row>
    <row r="4369" spans="1:16" s="61" customFormat="1" ht="17.25">
      <c r="A4369" s="183" t="s">
        <v>8973</v>
      </c>
      <c r="B4369" s="183" t="s">
        <v>8974</v>
      </c>
      <c r="C4369" s="183" t="s">
        <v>279</v>
      </c>
      <c r="D4369" s="183" t="s">
        <v>280</v>
      </c>
      <c r="E4369" s="184"/>
      <c r="F4369" s="184"/>
      <c r="G4369" s="185"/>
      <c r="H4369" s="185"/>
      <c r="I4369" s="184"/>
      <c r="J4369" s="184"/>
      <c r="K4369" s="185" t="s">
        <v>410</v>
      </c>
      <c r="L4369" s="185"/>
      <c r="M4369" s="186"/>
      <c r="N4369" s="61" t="s">
        <v>410</v>
      </c>
      <c r="P4369" s="175" t="s">
        <v>279</v>
      </c>
    </row>
    <row r="4370" spans="1:16" s="61" customFormat="1" ht="17.25">
      <c r="A4370" s="183" t="s">
        <v>8975</v>
      </c>
      <c r="B4370" s="183" t="s">
        <v>8976</v>
      </c>
      <c r="C4370" s="183" t="s">
        <v>279</v>
      </c>
      <c r="D4370" s="183" t="s">
        <v>280</v>
      </c>
      <c r="E4370" s="184"/>
      <c r="F4370" s="184"/>
      <c r="G4370" s="185"/>
      <c r="H4370" s="185"/>
      <c r="I4370" s="184"/>
      <c r="J4370" s="184"/>
      <c r="K4370" s="185" t="s">
        <v>410</v>
      </c>
      <c r="L4370" s="185"/>
      <c r="M4370" s="186"/>
      <c r="N4370" s="61" t="s">
        <v>410</v>
      </c>
      <c r="P4370" s="175" t="s">
        <v>279</v>
      </c>
    </row>
    <row r="4371" spans="1:16" s="61" customFormat="1" ht="17.25">
      <c r="A4371" s="183" t="s">
        <v>8977</v>
      </c>
      <c r="B4371" s="183" t="s">
        <v>8971</v>
      </c>
      <c r="C4371" s="183" t="s">
        <v>279</v>
      </c>
      <c r="D4371" s="183" t="s">
        <v>280</v>
      </c>
      <c r="E4371" s="184">
        <v>219</v>
      </c>
      <c r="F4371" s="184">
        <v>199</v>
      </c>
      <c r="G4371" s="185" t="s">
        <v>137</v>
      </c>
      <c r="H4371" s="185"/>
      <c r="I4371" s="184">
        <v>49.28</v>
      </c>
      <c r="J4371" s="184">
        <v>248.28</v>
      </c>
      <c r="K4371" s="185">
        <v>0</v>
      </c>
      <c r="L4371" s="185"/>
      <c r="M4371" s="186"/>
      <c r="N4371" s="61" t="s">
        <v>51</v>
      </c>
      <c r="P4371" s="175" t="s">
        <v>279</v>
      </c>
    </row>
    <row r="4372" spans="1:16" s="61" customFormat="1" ht="17.25">
      <c r="A4372" s="183" t="s">
        <v>8978</v>
      </c>
      <c r="B4372" s="183" t="s">
        <v>8979</v>
      </c>
      <c r="C4372" s="183" t="s">
        <v>8909</v>
      </c>
      <c r="D4372" s="183" t="s">
        <v>8910</v>
      </c>
      <c r="E4372" s="184"/>
      <c r="F4372" s="184"/>
      <c r="G4372" s="185"/>
      <c r="H4372" s="185"/>
      <c r="I4372" s="184"/>
      <c r="J4372" s="184"/>
      <c r="K4372" s="185" t="s">
        <v>410</v>
      </c>
      <c r="L4372" s="185"/>
      <c r="M4372" s="186"/>
      <c r="N4372" s="61" t="s">
        <v>410</v>
      </c>
      <c r="P4372" s="175" t="s">
        <v>8909</v>
      </c>
    </row>
    <row r="4373" spans="1:16" s="61" customFormat="1" ht="17.25">
      <c r="A4373" s="183" t="s">
        <v>8980</v>
      </c>
      <c r="B4373" s="183" t="s">
        <v>8981</v>
      </c>
      <c r="C4373" s="183" t="s">
        <v>279</v>
      </c>
      <c r="D4373" s="183" t="s">
        <v>280</v>
      </c>
      <c r="E4373" s="184">
        <v>315</v>
      </c>
      <c r="F4373" s="184">
        <v>278</v>
      </c>
      <c r="G4373" s="185" t="s">
        <v>263</v>
      </c>
      <c r="H4373" s="185"/>
      <c r="I4373" s="184">
        <v>74.52</v>
      </c>
      <c r="J4373" s="184">
        <v>352.52</v>
      </c>
      <c r="K4373" s="185">
        <v>0</v>
      </c>
      <c r="L4373" s="185"/>
      <c r="M4373" s="186"/>
      <c r="N4373" s="61" t="s">
        <v>51</v>
      </c>
      <c r="P4373" s="175" t="s">
        <v>279</v>
      </c>
    </row>
    <row r="4374" spans="1:16" s="61" customFormat="1" ht="17.25">
      <c r="A4374" s="183" t="s">
        <v>8982</v>
      </c>
      <c r="B4374" s="183" t="s">
        <v>8981</v>
      </c>
      <c r="C4374" s="183" t="s">
        <v>279</v>
      </c>
      <c r="D4374" s="183" t="s">
        <v>280</v>
      </c>
      <c r="E4374" s="184">
        <v>315</v>
      </c>
      <c r="F4374" s="184">
        <v>278</v>
      </c>
      <c r="G4374" s="185" t="s">
        <v>263</v>
      </c>
      <c r="H4374" s="185"/>
      <c r="I4374" s="184">
        <v>74.52</v>
      </c>
      <c r="J4374" s="184">
        <v>352.52</v>
      </c>
      <c r="K4374" s="185">
        <v>0</v>
      </c>
      <c r="L4374" s="185"/>
      <c r="M4374" s="186"/>
      <c r="N4374" s="61" t="s">
        <v>51</v>
      </c>
      <c r="P4374" s="175" t="s">
        <v>279</v>
      </c>
    </row>
    <row r="4375" spans="1:16" s="61" customFormat="1" ht="17.25">
      <c r="A4375" s="183" t="s">
        <v>8983</v>
      </c>
      <c r="B4375" s="183" t="s">
        <v>8981</v>
      </c>
      <c r="C4375" s="183" t="s">
        <v>279</v>
      </c>
      <c r="D4375" s="183" t="s">
        <v>280</v>
      </c>
      <c r="E4375" s="184"/>
      <c r="F4375" s="184"/>
      <c r="G4375" s="188"/>
      <c r="H4375" s="183"/>
      <c r="I4375" s="184"/>
      <c r="J4375" s="184"/>
      <c r="K4375" s="185" t="s">
        <v>410</v>
      </c>
      <c r="L4375" s="185"/>
      <c r="M4375" s="186"/>
      <c r="N4375" s="61" t="s">
        <v>410</v>
      </c>
      <c r="P4375" s="175" t="s">
        <v>279</v>
      </c>
    </row>
    <row r="4376" spans="1:16" s="61" customFormat="1" ht="17.25">
      <c r="A4376" s="183" t="s">
        <v>8984</v>
      </c>
      <c r="B4376" s="183" t="s">
        <v>7252</v>
      </c>
      <c r="C4376" s="183" t="s">
        <v>279</v>
      </c>
      <c r="D4376" s="183" t="s">
        <v>280</v>
      </c>
      <c r="E4376" s="184"/>
      <c r="F4376" s="184"/>
      <c r="G4376" s="185"/>
      <c r="H4376" s="185"/>
      <c r="I4376" s="184"/>
      <c r="J4376" s="184"/>
      <c r="K4376" s="185" t="s">
        <v>410</v>
      </c>
      <c r="L4376" s="185"/>
      <c r="M4376" s="186"/>
      <c r="N4376" s="61" t="s">
        <v>410</v>
      </c>
      <c r="P4376" s="175" t="s">
        <v>279</v>
      </c>
    </row>
    <row r="4377" spans="1:16" s="61" customFormat="1" ht="17.25">
      <c r="A4377" s="183" t="s">
        <v>8985</v>
      </c>
      <c r="B4377" s="183" t="s">
        <v>8986</v>
      </c>
      <c r="C4377" s="183" t="s">
        <v>279</v>
      </c>
      <c r="D4377" s="183" t="s">
        <v>280</v>
      </c>
      <c r="E4377" s="184"/>
      <c r="F4377" s="184"/>
      <c r="G4377" s="185"/>
      <c r="H4377" s="185"/>
      <c r="I4377" s="184"/>
      <c r="J4377" s="184"/>
      <c r="K4377" s="183" t="s">
        <v>410</v>
      </c>
      <c r="L4377" s="183"/>
      <c r="M4377" s="186"/>
      <c r="N4377" s="61" t="s">
        <v>410</v>
      </c>
      <c r="P4377" s="175" t="s">
        <v>279</v>
      </c>
    </row>
    <row r="4378" spans="1:16" s="61" customFormat="1" ht="17.25">
      <c r="A4378" s="183" t="s">
        <v>8987</v>
      </c>
      <c r="B4378" s="183" t="s">
        <v>8988</v>
      </c>
      <c r="C4378" s="183" t="s">
        <v>279</v>
      </c>
      <c r="D4378" s="183" t="s">
        <v>280</v>
      </c>
      <c r="E4378" s="184"/>
      <c r="F4378" s="184"/>
      <c r="G4378" s="185"/>
      <c r="H4378" s="185"/>
      <c r="I4378" s="184"/>
      <c r="J4378" s="184"/>
      <c r="K4378" s="185" t="s">
        <v>410</v>
      </c>
      <c r="L4378" s="185"/>
      <c r="M4378" s="186"/>
      <c r="N4378" s="61" t="s">
        <v>410</v>
      </c>
      <c r="P4378" s="175" t="s">
        <v>279</v>
      </c>
    </row>
    <row r="4379" spans="1:16" s="61" customFormat="1" ht="17.25">
      <c r="A4379" s="183" t="s">
        <v>8989</v>
      </c>
      <c r="B4379" s="183" t="s">
        <v>8990</v>
      </c>
      <c r="C4379" s="183" t="s">
        <v>279</v>
      </c>
      <c r="D4379" s="183" t="s">
        <v>280</v>
      </c>
      <c r="E4379" s="184"/>
      <c r="F4379" s="184"/>
      <c r="G4379" s="188"/>
      <c r="H4379" s="183"/>
      <c r="I4379" s="184"/>
      <c r="J4379" s="184"/>
      <c r="K4379" s="185" t="s">
        <v>410</v>
      </c>
      <c r="L4379" s="185"/>
      <c r="M4379" s="186"/>
      <c r="N4379" s="61" t="s">
        <v>410</v>
      </c>
      <c r="P4379" s="175" t="s">
        <v>279</v>
      </c>
    </row>
    <row r="4380" spans="1:16" s="61" customFormat="1" ht="17.25">
      <c r="A4380" s="183" t="s">
        <v>8991</v>
      </c>
      <c r="B4380" s="183" t="s">
        <v>8992</v>
      </c>
      <c r="C4380" s="183" t="s">
        <v>279</v>
      </c>
      <c r="D4380" s="183" t="s">
        <v>280</v>
      </c>
      <c r="E4380" s="184"/>
      <c r="F4380" s="184"/>
      <c r="G4380" s="185"/>
      <c r="H4380" s="185"/>
      <c r="I4380" s="184"/>
      <c r="J4380" s="184"/>
      <c r="K4380" s="185" t="s">
        <v>410</v>
      </c>
      <c r="L4380" s="185"/>
      <c r="M4380" s="186"/>
      <c r="N4380" s="61" t="s">
        <v>410</v>
      </c>
      <c r="P4380" s="175" t="s">
        <v>279</v>
      </c>
    </row>
    <row r="4381" spans="1:16" s="61" customFormat="1" ht="17.25">
      <c r="A4381" s="183" t="s">
        <v>8993</v>
      </c>
      <c r="B4381" s="183" t="s">
        <v>8994</v>
      </c>
      <c r="C4381" s="183" t="s">
        <v>279</v>
      </c>
      <c r="D4381" s="183" t="s">
        <v>280</v>
      </c>
      <c r="E4381" s="184"/>
      <c r="F4381" s="184"/>
      <c r="G4381" s="185"/>
      <c r="H4381" s="185"/>
      <c r="I4381" s="184"/>
      <c r="J4381" s="184"/>
      <c r="K4381" s="185" t="s">
        <v>410</v>
      </c>
      <c r="L4381" s="185"/>
      <c r="M4381" s="186"/>
      <c r="N4381" s="61" t="s">
        <v>410</v>
      </c>
      <c r="P4381" s="175" t="s">
        <v>279</v>
      </c>
    </row>
    <row r="4382" spans="1:16" s="61" customFormat="1" ht="17.25">
      <c r="A4382" s="183" t="s">
        <v>8995</v>
      </c>
      <c r="B4382" s="183" t="s">
        <v>8994</v>
      </c>
      <c r="C4382" s="183" t="s">
        <v>279</v>
      </c>
      <c r="D4382" s="183" t="s">
        <v>280</v>
      </c>
      <c r="E4382" s="184"/>
      <c r="F4382" s="184"/>
      <c r="G4382" s="185"/>
      <c r="H4382" s="185"/>
      <c r="I4382" s="184"/>
      <c r="J4382" s="184"/>
      <c r="K4382" s="183" t="s">
        <v>410</v>
      </c>
      <c r="L4382" s="183"/>
      <c r="M4382" s="186"/>
      <c r="N4382" s="61" t="s">
        <v>410</v>
      </c>
      <c r="P4382" s="175" t="s">
        <v>279</v>
      </c>
    </row>
    <row r="4383" spans="1:16" s="61" customFormat="1" ht="17.25">
      <c r="A4383" s="183" t="s">
        <v>8996</v>
      </c>
      <c r="B4383" s="183" t="s">
        <v>8916</v>
      </c>
      <c r="C4383" s="183" t="s">
        <v>279</v>
      </c>
      <c r="D4383" s="183" t="s">
        <v>280</v>
      </c>
      <c r="E4383" s="184"/>
      <c r="F4383" s="184"/>
      <c r="G4383" s="185"/>
      <c r="H4383" s="185"/>
      <c r="I4383" s="184"/>
      <c r="J4383" s="184"/>
      <c r="K4383" s="185" t="s">
        <v>410</v>
      </c>
      <c r="L4383" s="185"/>
      <c r="M4383" s="186"/>
      <c r="N4383" s="61" t="s">
        <v>410</v>
      </c>
      <c r="P4383" s="175" t="s">
        <v>279</v>
      </c>
    </row>
    <row r="4384" spans="1:16" s="61" customFormat="1" ht="17.25">
      <c r="A4384" s="183" t="s">
        <v>8997</v>
      </c>
      <c r="B4384" s="183" t="s">
        <v>8998</v>
      </c>
      <c r="C4384" s="183" t="s">
        <v>279</v>
      </c>
      <c r="D4384" s="183" t="s">
        <v>280</v>
      </c>
      <c r="E4384" s="184">
        <v>169</v>
      </c>
      <c r="F4384" s="184">
        <v>129</v>
      </c>
      <c r="G4384" s="185" t="s">
        <v>1652</v>
      </c>
      <c r="H4384" s="185"/>
      <c r="I4384" s="184">
        <v>45.24</v>
      </c>
      <c r="J4384" s="184">
        <v>174.24</v>
      </c>
      <c r="K4384" s="185">
        <v>19</v>
      </c>
      <c r="L4384" s="185"/>
      <c r="M4384" s="186"/>
      <c r="N4384" s="61" t="s">
        <v>51</v>
      </c>
      <c r="P4384" s="175" t="s">
        <v>279</v>
      </c>
    </row>
    <row r="4385" spans="1:16" s="61" customFormat="1" ht="17.25">
      <c r="A4385" s="183" t="s">
        <v>8999</v>
      </c>
      <c r="B4385" s="183" t="s">
        <v>8998</v>
      </c>
      <c r="C4385" s="183" t="s">
        <v>279</v>
      </c>
      <c r="D4385" s="183" t="s">
        <v>280</v>
      </c>
      <c r="E4385" s="184">
        <v>169</v>
      </c>
      <c r="F4385" s="184">
        <v>129</v>
      </c>
      <c r="G4385" s="185" t="s">
        <v>1652</v>
      </c>
      <c r="H4385" s="185"/>
      <c r="I4385" s="184">
        <v>45.24</v>
      </c>
      <c r="J4385" s="184">
        <v>174.24</v>
      </c>
      <c r="K4385" s="185">
        <v>33</v>
      </c>
      <c r="L4385" s="185"/>
      <c r="M4385" s="186"/>
      <c r="N4385" s="61" t="s">
        <v>51</v>
      </c>
      <c r="P4385" s="175" t="s">
        <v>279</v>
      </c>
    </row>
    <row r="4386" spans="1:16" s="61" customFormat="1" ht="17.25">
      <c r="A4386" s="183" t="s">
        <v>9000</v>
      </c>
      <c r="B4386" s="183" t="s">
        <v>9001</v>
      </c>
      <c r="C4386" s="183" t="s">
        <v>279</v>
      </c>
      <c r="D4386" s="183" t="s">
        <v>280</v>
      </c>
      <c r="E4386" s="184"/>
      <c r="F4386" s="184"/>
      <c r="G4386" s="185"/>
      <c r="H4386" s="185"/>
      <c r="I4386" s="184"/>
      <c r="J4386" s="184"/>
      <c r="K4386" s="185" t="s">
        <v>410</v>
      </c>
      <c r="L4386" s="185"/>
      <c r="M4386" s="186"/>
      <c r="N4386" s="61" t="s">
        <v>410</v>
      </c>
      <c r="P4386" s="175" t="s">
        <v>279</v>
      </c>
    </row>
    <row r="4387" spans="1:16" s="61" customFormat="1" ht="17.25">
      <c r="A4387" s="183" t="s">
        <v>9002</v>
      </c>
      <c r="B4387" s="183" t="s">
        <v>9001</v>
      </c>
      <c r="C4387" s="183" t="s">
        <v>279</v>
      </c>
      <c r="D4387" s="183" t="s">
        <v>280</v>
      </c>
      <c r="E4387" s="184"/>
      <c r="F4387" s="184"/>
      <c r="G4387" s="185"/>
      <c r="H4387" s="185"/>
      <c r="I4387" s="184"/>
      <c r="J4387" s="184"/>
      <c r="K4387" s="185" t="s">
        <v>410</v>
      </c>
      <c r="L4387" s="185"/>
      <c r="M4387" s="186"/>
      <c r="N4387" s="61" t="s">
        <v>410</v>
      </c>
      <c r="P4387" s="175" t="s">
        <v>279</v>
      </c>
    </row>
    <row r="4388" spans="1:16" s="61" customFormat="1" ht="17.25">
      <c r="A4388" s="183" t="s">
        <v>9003</v>
      </c>
      <c r="B4388" s="183" t="s">
        <v>9004</v>
      </c>
      <c r="C4388" s="183" t="s">
        <v>279</v>
      </c>
      <c r="D4388" s="183" t="s">
        <v>280</v>
      </c>
      <c r="E4388" s="184"/>
      <c r="F4388" s="184"/>
      <c r="G4388" s="185"/>
      <c r="H4388" s="185"/>
      <c r="I4388" s="184"/>
      <c r="J4388" s="184"/>
      <c r="K4388" s="185" t="s">
        <v>410</v>
      </c>
      <c r="L4388" s="185"/>
      <c r="M4388" s="186"/>
      <c r="N4388" s="61" t="s">
        <v>410</v>
      </c>
      <c r="P4388" s="175" t="s">
        <v>279</v>
      </c>
    </row>
    <row r="4389" spans="1:16" s="61" customFormat="1" ht="17.25">
      <c r="A4389" s="183" t="s">
        <v>9005</v>
      </c>
      <c r="B4389" s="183" t="s">
        <v>9006</v>
      </c>
      <c r="C4389" s="183" t="s">
        <v>8032</v>
      </c>
      <c r="D4389" s="183" t="s">
        <v>8033</v>
      </c>
      <c r="E4389" s="184">
        <v>121</v>
      </c>
      <c r="F4389" s="184">
        <v>121</v>
      </c>
      <c r="G4389" s="185"/>
      <c r="H4389" s="185"/>
      <c r="I4389" s="184">
        <v>42.16</v>
      </c>
      <c r="J4389" s="184">
        <v>163.16</v>
      </c>
      <c r="K4389" s="185">
        <v>44</v>
      </c>
      <c r="L4389" s="185"/>
      <c r="M4389" s="186"/>
      <c r="N4389" s="61" t="s">
        <v>51</v>
      </c>
      <c r="P4389" s="175" t="s">
        <v>8032</v>
      </c>
    </row>
    <row r="4390" spans="1:16" s="61" customFormat="1" ht="17.25">
      <c r="A4390" s="183" t="s">
        <v>9007</v>
      </c>
      <c r="B4390" s="183" t="s">
        <v>9008</v>
      </c>
      <c r="C4390" s="183" t="s">
        <v>279</v>
      </c>
      <c r="D4390" s="183" t="s">
        <v>280</v>
      </c>
      <c r="E4390" s="184">
        <v>229</v>
      </c>
      <c r="F4390" s="184">
        <v>179</v>
      </c>
      <c r="G4390" s="185" t="s">
        <v>214</v>
      </c>
      <c r="H4390" s="185"/>
      <c r="I4390" s="184">
        <v>53.09</v>
      </c>
      <c r="J4390" s="184">
        <v>232.09</v>
      </c>
      <c r="K4390" s="185">
        <v>57</v>
      </c>
      <c r="L4390" s="185"/>
      <c r="M4390" s="186"/>
      <c r="N4390" s="61" t="s">
        <v>51</v>
      </c>
      <c r="P4390" s="175" t="s">
        <v>279</v>
      </c>
    </row>
    <row r="4391" spans="1:16" s="61" customFormat="1" ht="17.25">
      <c r="A4391" s="183" t="s">
        <v>9009</v>
      </c>
      <c r="B4391" s="183" t="s">
        <v>9008</v>
      </c>
      <c r="C4391" s="183" t="s">
        <v>279</v>
      </c>
      <c r="D4391" s="183" t="s">
        <v>280</v>
      </c>
      <c r="E4391" s="184">
        <v>229</v>
      </c>
      <c r="F4391" s="184">
        <v>179</v>
      </c>
      <c r="G4391" s="185" t="s">
        <v>214</v>
      </c>
      <c r="H4391" s="185"/>
      <c r="I4391" s="184">
        <v>53.09</v>
      </c>
      <c r="J4391" s="184">
        <v>232.09</v>
      </c>
      <c r="K4391" s="185">
        <v>133</v>
      </c>
      <c r="L4391" s="185"/>
      <c r="M4391" s="186"/>
      <c r="N4391" s="61" t="s">
        <v>51</v>
      </c>
      <c r="P4391" s="175" t="s">
        <v>279</v>
      </c>
    </row>
    <row r="4392" spans="1:16" s="61" customFormat="1" ht="17.25">
      <c r="A4392" s="183" t="s">
        <v>9010</v>
      </c>
      <c r="B4392" s="183" t="s">
        <v>9011</v>
      </c>
      <c r="C4392" s="183" t="s">
        <v>279</v>
      </c>
      <c r="D4392" s="183" t="s">
        <v>280</v>
      </c>
      <c r="E4392" s="184"/>
      <c r="F4392" s="184"/>
      <c r="G4392" s="185"/>
      <c r="H4392" s="185"/>
      <c r="I4392" s="184"/>
      <c r="J4392" s="184"/>
      <c r="K4392" s="185" t="s">
        <v>410</v>
      </c>
      <c r="L4392" s="185"/>
      <c r="M4392" s="186"/>
      <c r="N4392" s="61" t="s">
        <v>410</v>
      </c>
      <c r="P4392" s="175" t="s">
        <v>279</v>
      </c>
    </row>
    <row r="4393" spans="1:16" s="61" customFormat="1" ht="17.25">
      <c r="A4393" s="183" t="s">
        <v>9012</v>
      </c>
      <c r="B4393" s="183" t="s">
        <v>9013</v>
      </c>
      <c r="C4393" s="183" t="s">
        <v>279</v>
      </c>
      <c r="D4393" s="183" t="s">
        <v>280</v>
      </c>
      <c r="E4393" s="184"/>
      <c r="F4393" s="184"/>
      <c r="G4393" s="185"/>
      <c r="H4393" s="185"/>
      <c r="I4393" s="184"/>
      <c r="J4393" s="184"/>
      <c r="K4393" s="185" t="s">
        <v>410</v>
      </c>
      <c r="L4393" s="185"/>
      <c r="M4393" s="186"/>
      <c r="N4393" s="61" t="s">
        <v>410</v>
      </c>
      <c r="P4393" s="175" t="s">
        <v>279</v>
      </c>
    </row>
    <row r="4394" spans="1:16" s="61" customFormat="1" ht="17.25">
      <c r="A4394" s="183" t="s">
        <v>9014</v>
      </c>
      <c r="B4394" s="183" t="s">
        <v>9015</v>
      </c>
      <c r="C4394" s="183" t="s">
        <v>279</v>
      </c>
      <c r="D4394" s="183" t="s">
        <v>280</v>
      </c>
      <c r="E4394" s="184">
        <v>199</v>
      </c>
      <c r="F4394" s="184">
        <v>169</v>
      </c>
      <c r="G4394" s="185" t="s">
        <v>268</v>
      </c>
      <c r="H4394" s="185"/>
      <c r="I4394" s="184">
        <v>51.26</v>
      </c>
      <c r="J4394" s="184">
        <v>220.26</v>
      </c>
      <c r="K4394" s="185">
        <v>78</v>
      </c>
      <c r="L4394" s="185"/>
      <c r="M4394" s="186"/>
      <c r="N4394" s="61" t="s">
        <v>51</v>
      </c>
      <c r="P4394" s="175" t="s">
        <v>279</v>
      </c>
    </row>
    <row r="4395" spans="1:16" s="61" customFormat="1" ht="17.25">
      <c r="A4395" s="183" t="s">
        <v>9016</v>
      </c>
      <c r="B4395" s="183" t="s">
        <v>9017</v>
      </c>
      <c r="C4395" s="183" t="s">
        <v>279</v>
      </c>
      <c r="D4395" s="183" t="s">
        <v>280</v>
      </c>
      <c r="E4395" s="184">
        <v>199</v>
      </c>
      <c r="F4395" s="184">
        <v>169</v>
      </c>
      <c r="G4395" s="185" t="s">
        <v>268</v>
      </c>
      <c r="H4395" s="185"/>
      <c r="I4395" s="184">
        <v>51.26</v>
      </c>
      <c r="J4395" s="184">
        <v>220.26</v>
      </c>
      <c r="K4395" s="185">
        <v>74</v>
      </c>
      <c r="L4395" s="185"/>
      <c r="M4395" s="186"/>
      <c r="N4395" s="61" t="s">
        <v>51</v>
      </c>
      <c r="P4395" s="175" t="s">
        <v>279</v>
      </c>
    </row>
    <row r="4396" spans="1:16" s="61" customFormat="1" ht="17.25">
      <c r="A4396" s="183" t="s">
        <v>9018</v>
      </c>
      <c r="B4396" s="183" t="s">
        <v>9019</v>
      </c>
      <c r="C4396" s="183" t="s">
        <v>279</v>
      </c>
      <c r="D4396" s="183" t="s">
        <v>280</v>
      </c>
      <c r="E4396" s="184">
        <v>199</v>
      </c>
      <c r="F4396" s="184">
        <v>139</v>
      </c>
      <c r="G4396" s="185" t="s">
        <v>151</v>
      </c>
      <c r="H4396" s="185"/>
      <c r="I4396" s="184">
        <v>48.75</v>
      </c>
      <c r="J4396" s="184">
        <v>187.75</v>
      </c>
      <c r="K4396" s="185">
        <v>130</v>
      </c>
      <c r="L4396" s="185"/>
      <c r="M4396" s="186"/>
      <c r="N4396" s="61" t="s">
        <v>51</v>
      </c>
      <c r="P4396" s="175" t="s">
        <v>279</v>
      </c>
    </row>
    <row r="4397" spans="1:16" s="61" customFormat="1" ht="17.25">
      <c r="A4397" s="183" t="s">
        <v>9020</v>
      </c>
      <c r="B4397" s="183" t="s">
        <v>9019</v>
      </c>
      <c r="C4397" s="183" t="s">
        <v>279</v>
      </c>
      <c r="D4397" s="183" t="s">
        <v>280</v>
      </c>
      <c r="E4397" s="184">
        <v>199</v>
      </c>
      <c r="F4397" s="184">
        <v>139</v>
      </c>
      <c r="G4397" s="185" t="s">
        <v>151</v>
      </c>
      <c r="H4397" s="185"/>
      <c r="I4397" s="184">
        <v>48.75</v>
      </c>
      <c r="J4397" s="184">
        <v>187.75</v>
      </c>
      <c r="K4397" s="185">
        <v>150</v>
      </c>
      <c r="L4397" s="185"/>
      <c r="M4397" s="186"/>
      <c r="N4397" s="61" t="s">
        <v>51</v>
      </c>
      <c r="P4397" s="175" t="s">
        <v>279</v>
      </c>
    </row>
    <row r="4398" spans="1:16" s="61" customFormat="1" ht="17.25">
      <c r="A4398" s="183" t="s">
        <v>9021</v>
      </c>
      <c r="B4398" s="183" t="s">
        <v>9019</v>
      </c>
      <c r="C4398" s="183" t="s">
        <v>279</v>
      </c>
      <c r="D4398" s="183" t="s">
        <v>280</v>
      </c>
      <c r="E4398" s="184">
        <v>199</v>
      </c>
      <c r="F4398" s="184">
        <v>139</v>
      </c>
      <c r="G4398" s="185" t="s">
        <v>151</v>
      </c>
      <c r="H4398" s="185"/>
      <c r="I4398" s="184">
        <v>48.75</v>
      </c>
      <c r="J4398" s="184">
        <v>187.75</v>
      </c>
      <c r="K4398" s="185">
        <v>72</v>
      </c>
      <c r="L4398" s="185"/>
      <c r="M4398" s="186"/>
      <c r="N4398" s="61" t="s">
        <v>51</v>
      </c>
      <c r="P4398" s="175" t="s">
        <v>279</v>
      </c>
    </row>
    <row r="4399" spans="1:16" s="61" customFormat="1" ht="17.25">
      <c r="A4399" s="183" t="s">
        <v>9022</v>
      </c>
      <c r="B4399" s="183" t="s">
        <v>9019</v>
      </c>
      <c r="C4399" s="183" t="s">
        <v>279</v>
      </c>
      <c r="D4399" s="183" t="s">
        <v>280</v>
      </c>
      <c r="E4399" s="184">
        <v>199</v>
      </c>
      <c r="F4399" s="184">
        <v>139</v>
      </c>
      <c r="G4399" s="185" t="s">
        <v>151</v>
      </c>
      <c r="H4399" s="185"/>
      <c r="I4399" s="184">
        <v>48.75</v>
      </c>
      <c r="J4399" s="184">
        <v>187.75</v>
      </c>
      <c r="K4399" s="185">
        <v>53</v>
      </c>
      <c r="L4399" s="185"/>
      <c r="M4399" s="186"/>
      <c r="N4399" s="61" t="s">
        <v>51</v>
      </c>
      <c r="P4399" s="175" t="s">
        <v>279</v>
      </c>
    </row>
    <row r="4400" spans="1:16" s="61" customFormat="1" ht="17.25">
      <c r="A4400" s="183" t="s">
        <v>9023</v>
      </c>
      <c r="B4400" s="183" t="s">
        <v>9024</v>
      </c>
      <c r="C4400" s="183" t="s">
        <v>279</v>
      </c>
      <c r="D4400" s="183" t="s">
        <v>280</v>
      </c>
      <c r="E4400" s="184">
        <v>149</v>
      </c>
      <c r="F4400" s="184">
        <v>149</v>
      </c>
      <c r="G4400" s="185"/>
      <c r="H4400" s="185"/>
      <c r="I4400" s="184">
        <v>43.99</v>
      </c>
      <c r="J4400" s="184">
        <v>192.99</v>
      </c>
      <c r="K4400" s="185">
        <v>0</v>
      </c>
      <c r="L4400" s="185"/>
      <c r="M4400" s="186"/>
      <c r="N4400" s="61" t="s">
        <v>51</v>
      </c>
      <c r="P4400" s="175" t="s">
        <v>279</v>
      </c>
    </row>
    <row r="4401" spans="1:16" s="61" customFormat="1" ht="17.25">
      <c r="A4401" s="183" t="s">
        <v>9025</v>
      </c>
      <c r="B4401" s="183" t="s">
        <v>9026</v>
      </c>
      <c r="C4401" s="183" t="s">
        <v>279</v>
      </c>
      <c r="D4401" s="183" t="s">
        <v>280</v>
      </c>
      <c r="E4401" s="184"/>
      <c r="F4401" s="184"/>
      <c r="G4401" s="185"/>
      <c r="H4401" s="185"/>
      <c r="I4401" s="184"/>
      <c r="J4401" s="184"/>
      <c r="K4401" s="185" t="s">
        <v>410</v>
      </c>
      <c r="L4401" s="185"/>
      <c r="M4401" s="186"/>
      <c r="N4401" s="61" t="s">
        <v>410</v>
      </c>
      <c r="P4401" s="175" t="s">
        <v>279</v>
      </c>
    </row>
    <row r="4402" spans="1:16" s="61" customFormat="1" ht="17.25">
      <c r="A4402" s="183" t="s">
        <v>9027</v>
      </c>
      <c r="B4402" s="183" t="s">
        <v>9028</v>
      </c>
      <c r="C4402" s="183" t="s">
        <v>279</v>
      </c>
      <c r="D4402" s="183" t="s">
        <v>280</v>
      </c>
      <c r="E4402" s="184"/>
      <c r="F4402" s="184"/>
      <c r="G4402" s="188"/>
      <c r="H4402" s="183"/>
      <c r="I4402" s="184"/>
      <c r="J4402" s="184"/>
      <c r="K4402" s="185" t="s">
        <v>410</v>
      </c>
      <c r="L4402" s="185"/>
      <c r="M4402" s="186"/>
      <c r="N4402" s="61" t="s">
        <v>410</v>
      </c>
      <c r="P4402" s="175" t="s">
        <v>279</v>
      </c>
    </row>
    <row r="4403" spans="1:16" s="61" customFormat="1" ht="17.25">
      <c r="A4403" s="183" t="s">
        <v>9029</v>
      </c>
      <c r="B4403" s="183" t="s">
        <v>9030</v>
      </c>
      <c r="C4403" s="183" t="s">
        <v>279</v>
      </c>
      <c r="D4403" s="183" t="s">
        <v>280</v>
      </c>
      <c r="E4403" s="184"/>
      <c r="F4403" s="184"/>
      <c r="G4403" s="185"/>
      <c r="H4403" s="185"/>
      <c r="I4403" s="184"/>
      <c r="J4403" s="184"/>
      <c r="K4403" s="183" t="s">
        <v>410</v>
      </c>
      <c r="L4403" s="183"/>
      <c r="M4403" s="186"/>
      <c r="N4403" s="61" t="s">
        <v>410</v>
      </c>
      <c r="P4403" s="175" t="s">
        <v>279</v>
      </c>
    </row>
    <row r="4404" spans="1:16" s="61" customFormat="1" ht="17.25">
      <c r="A4404" s="183" t="s">
        <v>9031</v>
      </c>
      <c r="B4404" s="183" t="s">
        <v>9032</v>
      </c>
      <c r="C4404" s="183" t="s">
        <v>279</v>
      </c>
      <c r="D4404" s="183" t="s">
        <v>280</v>
      </c>
      <c r="E4404" s="184"/>
      <c r="F4404" s="184"/>
      <c r="G4404" s="185"/>
      <c r="H4404" s="185"/>
      <c r="I4404" s="184"/>
      <c r="J4404" s="184"/>
      <c r="K4404" s="183" t="s">
        <v>410</v>
      </c>
      <c r="L4404" s="183"/>
      <c r="M4404" s="186"/>
      <c r="N4404" s="61" t="s">
        <v>410</v>
      </c>
      <c r="P4404" s="175" t="s">
        <v>279</v>
      </c>
    </row>
    <row r="4405" spans="1:16" s="61" customFormat="1" ht="17.25">
      <c r="A4405" s="183" t="s">
        <v>9033</v>
      </c>
      <c r="B4405" s="183" t="s">
        <v>9034</v>
      </c>
      <c r="C4405" s="183" t="s">
        <v>279</v>
      </c>
      <c r="D4405" s="183" t="s">
        <v>280</v>
      </c>
      <c r="E4405" s="184"/>
      <c r="F4405" s="184"/>
      <c r="G4405" s="185"/>
      <c r="H4405" s="185"/>
      <c r="I4405" s="184"/>
      <c r="J4405" s="184"/>
      <c r="K4405" s="185" t="s">
        <v>410</v>
      </c>
      <c r="L4405" s="185"/>
      <c r="M4405" s="186"/>
      <c r="N4405" s="61" t="s">
        <v>410</v>
      </c>
      <c r="P4405" s="175" t="s">
        <v>279</v>
      </c>
    </row>
    <row r="4406" spans="1:16" s="61" customFormat="1" ht="17.25">
      <c r="A4406" s="183" t="s">
        <v>9035</v>
      </c>
      <c r="B4406" s="183" t="s">
        <v>9036</v>
      </c>
      <c r="C4406" s="183" t="s">
        <v>279</v>
      </c>
      <c r="D4406" s="183" t="s">
        <v>280</v>
      </c>
      <c r="E4406" s="184">
        <v>149</v>
      </c>
      <c r="F4406" s="184">
        <v>149</v>
      </c>
      <c r="G4406" s="185"/>
      <c r="H4406" s="185"/>
      <c r="I4406" s="184">
        <v>43.99</v>
      </c>
      <c r="J4406" s="184">
        <v>192.99</v>
      </c>
      <c r="K4406" s="185">
        <v>0</v>
      </c>
      <c r="L4406" s="185"/>
      <c r="M4406" s="186"/>
      <c r="N4406" s="61" t="s">
        <v>51</v>
      </c>
      <c r="P4406" s="175" t="s">
        <v>279</v>
      </c>
    </row>
    <row r="4407" spans="1:16" s="61" customFormat="1" ht="17.25">
      <c r="A4407" s="183" t="s">
        <v>9037</v>
      </c>
      <c r="B4407" s="183" t="s">
        <v>9038</v>
      </c>
      <c r="C4407" s="183" t="s">
        <v>279</v>
      </c>
      <c r="D4407" s="183" t="s">
        <v>280</v>
      </c>
      <c r="E4407" s="184"/>
      <c r="F4407" s="184"/>
      <c r="G4407" s="185"/>
      <c r="H4407" s="185"/>
      <c r="I4407" s="184"/>
      <c r="J4407" s="184"/>
      <c r="K4407" s="185" t="s">
        <v>410</v>
      </c>
      <c r="L4407" s="185"/>
      <c r="M4407" s="186"/>
      <c r="N4407" s="61" t="s">
        <v>410</v>
      </c>
      <c r="P4407" s="175" t="s">
        <v>279</v>
      </c>
    </row>
    <row r="4408" spans="1:16" s="61" customFormat="1" ht="17.25">
      <c r="A4408" s="183" t="s">
        <v>9039</v>
      </c>
      <c r="B4408" s="183" t="s">
        <v>9040</v>
      </c>
      <c r="C4408" s="183" t="s">
        <v>279</v>
      </c>
      <c r="D4408" s="183" t="s">
        <v>280</v>
      </c>
      <c r="E4408" s="184"/>
      <c r="F4408" s="184"/>
      <c r="G4408" s="185"/>
      <c r="H4408" s="185"/>
      <c r="I4408" s="184"/>
      <c r="J4408" s="184"/>
      <c r="K4408" s="185" t="s">
        <v>410</v>
      </c>
      <c r="L4408" s="185"/>
      <c r="M4408" s="186"/>
      <c r="N4408" s="61" t="s">
        <v>410</v>
      </c>
      <c r="P4408" s="175" t="s">
        <v>279</v>
      </c>
    </row>
    <row r="4409" spans="1:16" s="61" customFormat="1" ht="17.25">
      <c r="A4409" s="183" t="s">
        <v>9041</v>
      </c>
      <c r="B4409" s="183" t="s">
        <v>9042</v>
      </c>
      <c r="C4409" s="183" t="s">
        <v>279</v>
      </c>
      <c r="D4409" s="183" t="s">
        <v>280</v>
      </c>
      <c r="E4409" s="184"/>
      <c r="F4409" s="184"/>
      <c r="G4409" s="185"/>
      <c r="H4409" s="185"/>
      <c r="I4409" s="184"/>
      <c r="J4409" s="184"/>
      <c r="K4409" s="185" t="s">
        <v>410</v>
      </c>
      <c r="L4409" s="185"/>
      <c r="M4409" s="186"/>
      <c r="N4409" s="61" t="s">
        <v>410</v>
      </c>
      <c r="P4409" s="175" t="s">
        <v>279</v>
      </c>
    </row>
    <row r="4410" spans="1:16" s="61" customFormat="1" ht="17.25">
      <c r="A4410" s="183" t="s">
        <v>9043</v>
      </c>
      <c r="B4410" s="183" t="s">
        <v>9044</v>
      </c>
      <c r="C4410" s="183" t="s">
        <v>279</v>
      </c>
      <c r="D4410" s="183" t="s">
        <v>280</v>
      </c>
      <c r="E4410" s="184"/>
      <c r="F4410" s="184"/>
      <c r="G4410" s="185"/>
      <c r="H4410" s="185"/>
      <c r="I4410" s="184"/>
      <c r="J4410" s="184"/>
      <c r="K4410" s="185" t="s">
        <v>410</v>
      </c>
      <c r="L4410" s="185"/>
      <c r="M4410" s="186"/>
      <c r="N4410" s="61" t="s">
        <v>410</v>
      </c>
      <c r="P4410" s="175" t="s">
        <v>279</v>
      </c>
    </row>
    <row r="4411" spans="1:16" s="61" customFormat="1" ht="17.25">
      <c r="A4411" s="183" t="s">
        <v>9045</v>
      </c>
      <c r="B4411" s="183" t="s">
        <v>9046</v>
      </c>
      <c r="C4411" s="183" t="s">
        <v>9047</v>
      </c>
      <c r="D4411" s="183" t="s">
        <v>9047</v>
      </c>
      <c r="E4411" s="184"/>
      <c r="F4411" s="184"/>
      <c r="G4411" s="185"/>
      <c r="H4411" s="185"/>
      <c r="I4411" s="184"/>
      <c r="J4411" s="184"/>
      <c r="K4411" s="185" t="s">
        <v>410</v>
      </c>
      <c r="L4411" s="185"/>
      <c r="M4411" s="186"/>
      <c r="N4411" s="61" t="s">
        <v>410</v>
      </c>
      <c r="P4411" s="175" t="s">
        <v>9047</v>
      </c>
    </row>
    <row r="4412" spans="1:16" s="61" customFormat="1" ht="17.25">
      <c r="A4412" s="183" t="s">
        <v>9048</v>
      </c>
      <c r="B4412" s="183" t="s">
        <v>9049</v>
      </c>
      <c r="C4412" s="183" t="s">
        <v>9050</v>
      </c>
      <c r="D4412" s="183" t="s">
        <v>9051</v>
      </c>
      <c r="E4412" s="184"/>
      <c r="F4412" s="184"/>
      <c r="G4412" s="185"/>
      <c r="H4412" s="185"/>
      <c r="I4412" s="184"/>
      <c r="J4412" s="184"/>
      <c r="K4412" s="185" t="s">
        <v>410</v>
      </c>
      <c r="L4412" s="185"/>
      <c r="M4412" s="186"/>
      <c r="N4412" s="61" t="s">
        <v>410</v>
      </c>
      <c r="P4412" s="175" t="s">
        <v>9050</v>
      </c>
    </row>
    <row r="4413" spans="1:16" s="61" customFormat="1" ht="17.25">
      <c r="A4413" s="183" t="s">
        <v>9052</v>
      </c>
      <c r="B4413" s="183" t="s">
        <v>9053</v>
      </c>
      <c r="C4413" s="183" t="s">
        <v>9050</v>
      </c>
      <c r="D4413" s="183" t="s">
        <v>9051</v>
      </c>
      <c r="E4413" s="184"/>
      <c r="F4413" s="184"/>
      <c r="G4413" s="185"/>
      <c r="H4413" s="185"/>
      <c r="I4413" s="184"/>
      <c r="J4413" s="184"/>
      <c r="K4413" s="185" t="s">
        <v>410</v>
      </c>
      <c r="L4413" s="185"/>
      <c r="M4413" s="186"/>
      <c r="N4413" s="61" t="s">
        <v>410</v>
      </c>
      <c r="P4413" s="175" t="s">
        <v>9050</v>
      </c>
    </row>
    <row r="4414" spans="1:16" s="61" customFormat="1" ht="17.25">
      <c r="A4414" s="183" t="s">
        <v>9054</v>
      </c>
      <c r="B4414" s="183" t="s">
        <v>9055</v>
      </c>
      <c r="C4414" s="183" t="s">
        <v>9050</v>
      </c>
      <c r="D4414" s="183" t="s">
        <v>9051</v>
      </c>
      <c r="E4414" s="184"/>
      <c r="F4414" s="184"/>
      <c r="G4414" s="185"/>
      <c r="H4414" s="185"/>
      <c r="I4414" s="184"/>
      <c r="J4414" s="184"/>
      <c r="K4414" s="185" t="s">
        <v>410</v>
      </c>
      <c r="L4414" s="185"/>
      <c r="M4414" s="186"/>
      <c r="N4414" s="61" t="s">
        <v>410</v>
      </c>
      <c r="P4414" s="175" t="s">
        <v>9050</v>
      </c>
    </row>
    <row r="4415" spans="1:16" s="61" customFormat="1" ht="17.25">
      <c r="A4415" s="183" t="s">
        <v>9056</v>
      </c>
      <c r="B4415" s="183" t="s">
        <v>9057</v>
      </c>
      <c r="C4415" s="183" t="s">
        <v>9050</v>
      </c>
      <c r="D4415" s="183" t="s">
        <v>9051</v>
      </c>
      <c r="E4415" s="184"/>
      <c r="F4415" s="184"/>
      <c r="G4415" s="185"/>
      <c r="H4415" s="185"/>
      <c r="I4415" s="184"/>
      <c r="J4415" s="184"/>
      <c r="K4415" s="185" t="s">
        <v>410</v>
      </c>
      <c r="L4415" s="185"/>
      <c r="M4415" s="186"/>
      <c r="N4415" s="61" t="s">
        <v>410</v>
      </c>
      <c r="P4415" s="175" t="s">
        <v>9050</v>
      </c>
    </row>
    <row r="4416" spans="1:16" s="61" customFormat="1" ht="17.25">
      <c r="A4416" s="183" t="s">
        <v>9058</v>
      </c>
      <c r="B4416" s="183" t="s">
        <v>9059</v>
      </c>
      <c r="C4416" s="183" t="s">
        <v>9050</v>
      </c>
      <c r="D4416" s="183" t="s">
        <v>9051</v>
      </c>
      <c r="E4416" s="184"/>
      <c r="F4416" s="184"/>
      <c r="G4416" s="185"/>
      <c r="H4416" s="185"/>
      <c r="I4416" s="184"/>
      <c r="J4416" s="184"/>
      <c r="K4416" s="185" t="s">
        <v>410</v>
      </c>
      <c r="L4416" s="185"/>
      <c r="M4416" s="186"/>
      <c r="N4416" s="61" t="s">
        <v>410</v>
      </c>
      <c r="P4416" s="175" t="s">
        <v>9050</v>
      </c>
    </row>
    <row r="4417" spans="1:16" s="61" customFormat="1" ht="17.25">
      <c r="A4417" s="183" t="s">
        <v>9060</v>
      </c>
      <c r="B4417" s="183" t="s">
        <v>9061</v>
      </c>
      <c r="C4417" s="183" t="s">
        <v>9050</v>
      </c>
      <c r="D4417" s="183" t="s">
        <v>9051</v>
      </c>
      <c r="E4417" s="184"/>
      <c r="F4417" s="184"/>
      <c r="G4417" s="185"/>
      <c r="H4417" s="185"/>
      <c r="I4417" s="184"/>
      <c r="J4417" s="184"/>
      <c r="K4417" s="185" t="s">
        <v>410</v>
      </c>
      <c r="L4417" s="185"/>
      <c r="M4417" s="186"/>
      <c r="N4417" s="61" t="s">
        <v>410</v>
      </c>
      <c r="P4417" s="175" t="s">
        <v>9050</v>
      </c>
    </row>
    <row r="4418" spans="1:16" s="61" customFormat="1" ht="17.25">
      <c r="A4418" s="183" t="s">
        <v>9062</v>
      </c>
      <c r="B4418" s="183" t="s">
        <v>9063</v>
      </c>
      <c r="C4418" s="183" t="s">
        <v>9050</v>
      </c>
      <c r="D4418" s="183" t="s">
        <v>9051</v>
      </c>
      <c r="E4418" s="184"/>
      <c r="F4418" s="184"/>
      <c r="G4418" s="185"/>
      <c r="H4418" s="185"/>
      <c r="I4418" s="184"/>
      <c r="J4418" s="184"/>
      <c r="K4418" s="183" t="s">
        <v>410</v>
      </c>
      <c r="L4418" s="183"/>
      <c r="M4418" s="186"/>
      <c r="N4418" s="61" t="s">
        <v>410</v>
      </c>
      <c r="P4418" s="175" t="s">
        <v>9050</v>
      </c>
    </row>
    <row r="4419" spans="1:16" s="61" customFormat="1" ht="17.25">
      <c r="A4419" s="183" t="s">
        <v>9064</v>
      </c>
      <c r="B4419" s="183" t="s">
        <v>9065</v>
      </c>
      <c r="C4419" s="183" t="s">
        <v>8032</v>
      </c>
      <c r="D4419" s="183" t="s">
        <v>8033</v>
      </c>
      <c r="E4419" s="184">
        <v>127.79</v>
      </c>
      <c r="F4419" s="184">
        <v>127.79</v>
      </c>
      <c r="G4419" s="185"/>
      <c r="H4419" s="185"/>
      <c r="I4419" s="184">
        <v>42.16</v>
      </c>
      <c r="J4419" s="184">
        <v>169.95</v>
      </c>
      <c r="K4419" s="185">
        <v>55</v>
      </c>
      <c r="L4419" s="185"/>
      <c r="M4419" s="186"/>
      <c r="N4419" s="61" t="s">
        <v>51</v>
      </c>
      <c r="P4419" s="175" t="s">
        <v>8032</v>
      </c>
    </row>
    <row r="4420" spans="1:16" s="61" customFormat="1" ht="17.25">
      <c r="A4420" s="183" t="s">
        <v>9066</v>
      </c>
      <c r="B4420" s="183" t="s">
        <v>9067</v>
      </c>
      <c r="C4420" s="183" t="s">
        <v>279</v>
      </c>
      <c r="D4420" s="183" t="s">
        <v>280</v>
      </c>
      <c r="E4420" s="184"/>
      <c r="F4420" s="184"/>
      <c r="G4420" s="188"/>
      <c r="H4420" s="183"/>
      <c r="I4420" s="184"/>
      <c r="J4420" s="184"/>
      <c r="K4420" s="185" t="s">
        <v>410</v>
      </c>
      <c r="L4420" s="185"/>
      <c r="M4420" s="186"/>
      <c r="N4420" s="61" t="s">
        <v>410</v>
      </c>
      <c r="P4420" s="175" t="s">
        <v>279</v>
      </c>
    </row>
    <row r="4421" spans="1:16" s="61" customFormat="1" ht="17.25">
      <c r="A4421" s="183" t="s">
        <v>9068</v>
      </c>
      <c r="B4421" s="183" t="s">
        <v>9069</v>
      </c>
      <c r="C4421" s="183" t="s">
        <v>7088</v>
      </c>
      <c r="D4421" s="183" t="s">
        <v>7089</v>
      </c>
      <c r="E4421" s="184"/>
      <c r="F4421" s="184"/>
      <c r="G4421" s="185"/>
      <c r="H4421" s="185"/>
      <c r="I4421" s="184"/>
      <c r="J4421" s="184"/>
      <c r="K4421" s="185" t="s">
        <v>410</v>
      </c>
      <c r="L4421" s="185"/>
      <c r="M4421" s="186"/>
      <c r="N4421" s="61" t="s">
        <v>410</v>
      </c>
      <c r="P4421" s="175" t="s">
        <v>7088</v>
      </c>
    </row>
    <row r="4422" spans="1:16" s="61" customFormat="1" ht="17.25">
      <c r="A4422" s="183" t="s">
        <v>9070</v>
      </c>
      <c r="B4422" s="183" t="s">
        <v>9071</v>
      </c>
      <c r="C4422" s="183" t="s">
        <v>9072</v>
      </c>
      <c r="D4422" s="183" t="s">
        <v>9073</v>
      </c>
      <c r="E4422" s="184">
        <v>99.99</v>
      </c>
      <c r="F4422" s="184">
        <v>79.99</v>
      </c>
      <c r="G4422" s="185" t="s">
        <v>688</v>
      </c>
      <c r="H4422" s="185" t="s">
        <v>56</v>
      </c>
      <c r="I4422" s="184">
        <v>42.1</v>
      </c>
      <c r="J4422" s="184">
        <v>122.09</v>
      </c>
      <c r="K4422" s="185">
        <v>63</v>
      </c>
      <c r="L4422" s="185"/>
      <c r="M4422" s="186"/>
      <c r="N4422" s="61" t="s">
        <v>51</v>
      </c>
      <c r="P4422" s="175" t="s">
        <v>9072</v>
      </c>
    </row>
    <row r="4423" spans="1:16" s="61" customFormat="1" ht="17.25">
      <c r="A4423" s="183" t="s">
        <v>9074</v>
      </c>
      <c r="B4423" s="183" t="s">
        <v>9075</v>
      </c>
      <c r="C4423" s="183" t="s">
        <v>279</v>
      </c>
      <c r="D4423" s="183" t="s">
        <v>280</v>
      </c>
      <c r="E4423" s="184">
        <v>169</v>
      </c>
      <c r="F4423" s="184">
        <v>119</v>
      </c>
      <c r="G4423" s="185" t="s">
        <v>649</v>
      </c>
      <c r="H4423" s="185"/>
      <c r="I4423" s="184">
        <v>39.26</v>
      </c>
      <c r="J4423" s="184">
        <v>158.26</v>
      </c>
      <c r="K4423" s="185">
        <v>27</v>
      </c>
      <c r="L4423" s="185"/>
      <c r="M4423" s="186"/>
      <c r="N4423" s="61" t="s">
        <v>51</v>
      </c>
      <c r="P4423" s="175" t="s">
        <v>279</v>
      </c>
    </row>
    <row r="4424" spans="1:16" s="61" customFormat="1" ht="17.25">
      <c r="A4424" s="183" t="s">
        <v>9076</v>
      </c>
      <c r="B4424" s="183" t="s">
        <v>9075</v>
      </c>
      <c r="C4424" s="183" t="s">
        <v>279</v>
      </c>
      <c r="D4424" s="183" t="s">
        <v>280</v>
      </c>
      <c r="E4424" s="184">
        <v>169</v>
      </c>
      <c r="F4424" s="184">
        <v>119</v>
      </c>
      <c r="G4424" s="188" t="s">
        <v>649</v>
      </c>
      <c r="H4424" s="183"/>
      <c r="I4424" s="184">
        <v>39.26</v>
      </c>
      <c r="J4424" s="184">
        <v>158.26</v>
      </c>
      <c r="K4424" s="185">
        <v>35</v>
      </c>
      <c r="L4424" s="185"/>
      <c r="M4424" s="186"/>
      <c r="N4424" s="61" t="s">
        <v>51</v>
      </c>
      <c r="P4424" s="175" t="s">
        <v>279</v>
      </c>
    </row>
    <row r="4425" spans="1:16" s="61" customFormat="1" ht="17.25">
      <c r="A4425" s="183" t="s">
        <v>9077</v>
      </c>
      <c r="B4425" s="183" t="s">
        <v>9078</v>
      </c>
      <c r="C4425" s="183" t="s">
        <v>279</v>
      </c>
      <c r="D4425" s="183" t="s">
        <v>280</v>
      </c>
      <c r="E4425" s="184"/>
      <c r="F4425" s="184"/>
      <c r="G4425" s="185"/>
      <c r="H4425" s="185"/>
      <c r="I4425" s="184"/>
      <c r="J4425" s="184"/>
      <c r="K4425" s="185" t="s">
        <v>410</v>
      </c>
      <c r="L4425" s="185"/>
      <c r="M4425" s="186"/>
      <c r="N4425" s="61" t="s">
        <v>410</v>
      </c>
      <c r="P4425" s="175" t="s">
        <v>279</v>
      </c>
    </row>
    <row r="4426" spans="1:16" s="61" customFormat="1" ht="17.25">
      <c r="A4426" s="183" t="s">
        <v>9079</v>
      </c>
      <c r="B4426" s="183" t="s">
        <v>9080</v>
      </c>
      <c r="C4426" s="183" t="s">
        <v>8032</v>
      </c>
      <c r="D4426" s="183" t="s">
        <v>8033</v>
      </c>
      <c r="E4426" s="184">
        <v>125.09</v>
      </c>
      <c r="F4426" s="184">
        <v>125.09</v>
      </c>
      <c r="G4426" s="185"/>
      <c r="H4426" s="185"/>
      <c r="I4426" s="184">
        <v>42.16</v>
      </c>
      <c r="J4426" s="184">
        <v>167.25</v>
      </c>
      <c r="K4426" s="185">
        <v>16</v>
      </c>
      <c r="L4426" s="185"/>
      <c r="M4426" s="186"/>
      <c r="N4426" s="61" t="s">
        <v>51</v>
      </c>
      <c r="P4426" s="175" t="s">
        <v>8032</v>
      </c>
    </row>
    <row r="4427" spans="1:16" s="61" customFormat="1" ht="17.25">
      <c r="A4427" s="183" t="s">
        <v>9081</v>
      </c>
      <c r="B4427" s="183" t="s">
        <v>9082</v>
      </c>
      <c r="C4427" s="183" t="s">
        <v>8032</v>
      </c>
      <c r="D4427" s="183" t="s">
        <v>8033</v>
      </c>
      <c r="E4427" s="184">
        <v>64.76</v>
      </c>
      <c r="F4427" s="184">
        <v>64.76</v>
      </c>
      <c r="G4427" s="185"/>
      <c r="H4427" s="185"/>
      <c r="I4427" s="184">
        <v>23.17</v>
      </c>
      <c r="J4427" s="184">
        <v>87.93</v>
      </c>
      <c r="K4427" s="183">
        <v>80</v>
      </c>
      <c r="L4427" s="183"/>
      <c r="M4427" s="186"/>
      <c r="N4427" s="61" t="s">
        <v>51</v>
      </c>
      <c r="P4427" s="175" t="s">
        <v>8032</v>
      </c>
    </row>
    <row r="4428" spans="1:16" s="61" customFormat="1" ht="17.25">
      <c r="A4428" s="183" t="s">
        <v>9083</v>
      </c>
      <c r="B4428" s="183" t="s">
        <v>9084</v>
      </c>
      <c r="C4428" s="183" t="s">
        <v>279</v>
      </c>
      <c r="D4428" s="183" t="s">
        <v>280</v>
      </c>
      <c r="E4428" s="184"/>
      <c r="F4428" s="184"/>
      <c r="G4428" s="185"/>
      <c r="H4428" s="185"/>
      <c r="I4428" s="184"/>
      <c r="J4428" s="184"/>
      <c r="K4428" s="185" t="s">
        <v>410</v>
      </c>
      <c r="L4428" s="185"/>
      <c r="M4428" s="186"/>
      <c r="N4428" s="61" t="s">
        <v>410</v>
      </c>
      <c r="P4428" s="175" t="s">
        <v>279</v>
      </c>
    </row>
    <row r="4429" spans="1:16" s="61" customFormat="1" ht="17.25">
      <c r="A4429" s="183" t="s">
        <v>9085</v>
      </c>
      <c r="B4429" s="183" t="s">
        <v>9086</v>
      </c>
      <c r="C4429" s="183" t="s">
        <v>279</v>
      </c>
      <c r="D4429" s="183" t="s">
        <v>280</v>
      </c>
      <c r="E4429" s="184"/>
      <c r="F4429" s="184"/>
      <c r="G4429" s="185"/>
      <c r="H4429" s="185"/>
      <c r="I4429" s="184"/>
      <c r="J4429" s="184"/>
      <c r="K4429" s="185" t="s">
        <v>410</v>
      </c>
      <c r="L4429" s="185"/>
      <c r="M4429" s="186"/>
      <c r="N4429" s="61" t="s">
        <v>410</v>
      </c>
      <c r="P4429" s="175" t="s">
        <v>279</v>
      </c>
    </row>
    <row r="4430" spans="1:16" s="61" customFormat="1" ht="17.25">
      <c r="A4430" s="183" t="s">
        <v>9087</v>
      </c>
      <c r="B4430" s="183" t="s">
        <v>9088</v>
      </c>
      <c r="C4430" s="183" t="s">
        <v>279</v>
      </c>
      <c r="D4430" s="183" t="s">
        <v>280</v>
      </c>
      <c r="E4430" s="184"/>
      <c r="F4430" s="184"/>
      <c r="G4430" s="185"/>
      <c r="H4430" s="185"/>
      <c r="I4430" s="184"/>
      <c r="J4430" s="184"/>
      <c r="K4430" s="185" t="s">
        <v>410</v>
      </c>
      <c r="L4430" s="185"/>
      <c r="M4430" s="186"/>
      <c r="N4430" s="61" t="s">
        <v>410</v>
      </c>
      <c r="P4430" s="175" t="s">
        <v>279</v>
      </c>
    </row>
    <row r="4431" spans="1:16" s="61" customFormat="1" ht="17.25">
      <c r="A4431" s="183" t="s">
        <v>9089</v>
      </c>
      <c r="B4431" s="183" t="s">
        <v>9090</v>
      </c>
      <c r="C4431" s="183" t="s">
        <v>279</v>
      </c>
      <c r="D4431" s="183" t="s">
        <v>280</v>
      </c>
      <c r="E4431" s="184"/>
      <c r="F4431" s="184"/>
      <c r="G4431" s="185"/>
      <c r="H4431" s="185"/>
      <c r="I4431" s="184"/>
      <c r="J4431" s="184"/>
      <c r="K4431" s="185" t="s">
        <v>410</v>
      </c>
      <c r="L4431" s="185"/>
      <c r="M4431" s="186"/>
      <c r="N4431" s="61" t="s">
        <v>410</v>
      </c>
      <c r="P4431" s="175" t="s">
        <v>279</v>
      </c>
    </row>
    <row r="4432" spans="1:16" s="61" customFormat="1" ht="17.25">
      <c r="A4432" s="183" t="s">
        <v>9091</v>
      </c>
      <c r="B4432" s="183" t="s">
        <v>9092</v>
      </c>
      <c r="C4432" s="183" t="s">
        <v>279</v>
      </c>
      <c r="D4432" s="183" t="s">
        <v>280</v>
      </c>
      <c r="E4432" s="184"/>
      <c r="F4432" s="184"/>
      <c r="G4432" s="185"/>
      <c r="H4432" s="185"/>
      <c r="I4432" s="184"/>
      <c r="J4432" s="184"/>
      <c r="K4432" s="185" t="s">
        <v>410</v>
      </c>
      <c r="L4432" s="185"/>
      <c r="M4432" s="186"/>
      <c r="N4432" s="61" t="s">
        <v>410</v>
      </c>
      <c r="P4432" s="175" t="s">
        <v>279</v>
      </c>
    </row>
    <row r="4433" spans="1:16" s="61" customFormat="1" ht="17.25">
      <c r="A4433" s="183" t="s">
        <v>9093</v>
      </c>
      <c r="B4433" s="183" t="s">
        <v>9094</v>
      </c>
      <c r="C4433" s="183" t="s">
        <v>279</v>
      </c>
      <c r="D4433" s="183" t="s">
        <v>280</v>
      </c>
      <c r="E4433" s="184"/>
      <c r="F4433" s="184"/>
      <c r="G4433" s="185"/>
      <c r="H4433" s="185"/>
      <c r="I4433" s="184"/>
      <c r="J4433" s="184"/>
      <c r="K4433" s="185" t="s">
        <v>410</v>
      </c>
      <c r="L4433" s="185"/>
      <c r="M4433" s="186"/>
      <c r="N4433" s="61" t="s">
        <v>410</v>
      </c>
      <c r="P4433" s="175" t="s">
        <v>279</v>
      </c>
    </row>
    <row r="4434" spans="1:16" s="61" customFormat="1" ht="17.25">
      <c r="A4434" s="183" t="s">
        <v>9095</v>
      </c>
      <c r="B4434" s="183" t="s">
        <v>9096</v>
      </c>
      <c r="C4434" s="183" t="s">
        <v>279</v>
      </c>
      <c r="D4434" s="183" t="s">
        <v>280</v>
      </c>
      <c r="E4434" s="184"/>
      <c r="F4434" s="184"/>
      <c r="G4434" s="185"/>
      <c r="H4434" s="185"/>
      <c r="I4434" s="184"/>
      <c r="J4434" s="184"/>
      <c r="K4434" s="185" t="s">
        <v>410</v>
      </c>
      <c r="L4434" s="185"/>
      <c r="M4434" s="186"/>
      <c r="N4434" s="61" t="s">
        <v>410</v>
      </c>
      <c r="P4434" s="175" t="s">
        <v>279</v>
      </c>
    </row>
    <row r="4435" spans="1:16" s="61" customFormat="1" ht="17.25">
      <c r="A4435" s="183" t="s">
        <v>9097</v>
      </c>
      <c r="B4435" s="183" t="s">
        <v>9098</v>
      </c>
      <c r="C4435" s="183" t="s">
        <v>279</v>
      </c>
      <c r="D4435" s="183" t="s">
        <v>280</v>
      </c>
      <c r="E4435" s="184"/>
      <c r="F4435" s="184"/>
      <c r="G4435" s="185"/>
      <c r="H4435" s="185"/>
      <c r="I4435" s="184"/>
      <c r="J4435" s="184"/>
      <c r="K4435" s="185" t="s">
        <v>410</v>
      </c>
      <c r="L4435" s="185"/>
      <c r="M4435" s="186"/>
      <c r="N4435" s="61" t="s">
        <v>410</v>
      </c>
      <c r="P4435" s="175" t="s">
        <v>279</v>
      </c>
    </row>
    <row r="4436" spans="1:16" s="61" customFormat="1" ht="17.25">
      <c r="A4436" s="183" t="s">
        <v>9099</v>
      </c>
      <c r="B4436" s="183" t="s">
        <v>9100</v>
      </c>
      <c r="C4436" s="183" t="s">
        <v>7882</v>
      </c>
      <c r="D4436" s="183" t="s">
        <v>7883</v>
      </c>
      <c r="E4436" s="184"/>
      <c r="F4436" s="184"/>
      <c r="G4436" s="185"/>
      <c r="H4436" s="185"/>
      <c r="I4436" s="184"/>
      <c r="J4436" s="184"/>
      <c r="K4436" s="185" t="s">
        <v>410</v>
      </c>
      <c r="L4436" s="185"/>
      <c r="M4436" s="186"/>
      <c r="N4436" s="61" t="s">
        <v>410</v>
      </c>
      <c r="P4436" s="175" t="s">
        <v>7882</v>
      </c>
    </row>
    <row r="4437" spans="1:16" s="61" customFormat="1" ht="17.25">
      <c r="A4437" s="183" t="s">
        <v>9101</v>
      </c>
      <c r="B4437" s="183" t="s">
        <v>9102</v>
      </c>
      <c r="C4437" s="183" t="s">
        <v>279</v>
      </c>
      <c r="D4437" s="183" t="s">
        <v>280</v>
      </c>
      <c r="E4437" s="184"/>
      <c r="F4437" s="184"/>
      <c r="G4437" s="188"/>
      <c r="H4437" s="183"/>
      <c r="I4437" s="184"/>
      <c r="J4437" s="184"/>
      <c r="K4437" s="185" t="s">
        <v>410</v>
      </c>
      <c r="L4437" s="185"/>
      <c r="M4437" s="186"/>
      <c r="N4437" s="61" t="s">
        <v>410</v>
      </c>
      <c r="P4437" s="175" t="s">
        <v>279</v>
      </c>
    </row>
    <row r="4438" spans="1:16" s="61" customFormat="1" ht="17.25">
      <c r="A4438" s="183" t="s">
        <v>9103</v>
      </c>
      <c r="B4438" s="183" t="s">
        <v>9104</v>
      </c>
      <c r="C4438" s="183" t="s">
        <v>279</v>
      </c>
      <c r="D4438" s="183" t="s">
        <v>280</v>
      </c>
      <c r="E4438" s="184"/>
      <c r="F4438" s="184"/>
      <c r="G4438" s="188"/>
      <c r="H4438" s="183"/>
      <c r="I4438" s="184"/>
      <c r="J4438" s="184"/>
      <c r="K4438" s="183" t="s">
        <v>410</v>
      </c>
      <c r="L4438" s="183"/>
      <c r="M4438" s="186"/>
      <c r="N4438" s="61" t="s">
        <v>410</v>
      </c>
      <c r="P4438" s="175" t="s">
        <v>279</v>
      </c>
    </row>
    <row r="4439" spans="1:16" s="61" customFormat="1" ht="17.25">
      <c r="A4439" s="183" t="s">
        <v>9105</v>
      </c>
      <c r="B4439" s="183" t="s">
        <v>9106</v>
      </c>
      <c r="C4439" s="183" t="s">
        <v>279</v>
      </c>
      <c r="D4439" s="183" t="s">
        <v>280</v>
      </c>
      <c r="E4439" s="184"/>
      <c r="F4439" s="184"/>
      <c r="G4439" s="185"/>
      <c r="H4439" s="185"/>
      <c r="I4439" s="184"/>
      <c r="J4439" s="184"/>
      <c r="K4439" s="183" t="s">
        <v>410</v>
      </c>
      <c r="L4439" s="183"/>
      <c r="M4439" s="186"/>
      <c r="N4439" s="61" t="s">
        <v>410</v>
      </c>
      <c r="P4439" s="175" t="s">
        <v>279</v>
      </c>
    </row>
    <row r="4440" spans="1:16" s="61" customFormat="1" ht="17.25">
      <c r="A4440" s="183" t="s">
        <v>9107</v>
      </c>
      <c r="B4440" s="183" t="s">
        <v>9108</v>
      </c>
      <c r="C4440" s="183" t="s">
        <v>279</v>
      </c>
      <c r="D4440" s="183" t="s">
        <v>280</v>
      </c>
      <c r="E4440" s="184"/>
      <c r="F4440" s="184"/>
      <c r="G4440" s="185"/>
      <c r="H4440" s="185"/>
      <c r="I4440" s="184"/>
      <c r="J4440" s="184"/>
      <c r="K4440" s="185" t="s">
        <v>410</v>
      </c>
      <c r="L4440" s="185"/>
      <c r="M4440" s="186"/>
      <c r="N4440" s="61" t="s">
        <v>410</v>
      </c>
      <c r="P4440" s="175" t="s">
        <v>279</v>
      </c>
    </row>
    <row r="4441" spans="1:16" s="61" customFormat="1" ht="17.25">
      <c r="A4441" s="183" t="s">
        <v>9109</v>
      </c>
      <c r="B4441" s="183" t="s">
        <v>9110</v>
      </c>
      <c r="C4441" s="183" t="s">
        <v>279</v>
      </c>
      <c r="D4441" s="183" t="s">
        <v>280</v>
      </c>
      <c r="E4441" s="184"/>
      <c r="F4441" s="184"/>
      <c r="G4441" s="185"/>
      <c r="H4441" s="185"/>
      <c r="I4441" s="184"/>
      <c r="J4441" s="184"/>
      <c r="K4441" s="185" t="s">
        <v>410</v>
      </c>
      <c r="L4441" s="185"/>
      <c r="M4441" s="186"/>
      <c r="N4441" s="61" t="s">
        <v>410</v>
      </c>
      <c r="P4441" s="175" t="s">
        <v>279</v>
      </c>
    </row>
    <row r="4442" spans="1:16" s="61" customFormat="1" ht="17.25">
      <c r="A4442" s="183" t="s">
        <v>9111</v>
      </c>
      <c r="B4442" s="183" t="s">
        <v>9112</v>
      </c>
      <c r="C4442" s="183" t="s">
        <v>279</v>
      </c>
      <c r="D4442" s="183" t="s">
        <v>280</v>
      </c>
      <c r="E4442" s="184"/>
      <c r="F4442" s="184"/>
      <c r="G4442" s="185"/>
      <c r="H4442" s="185"/>
      <c r="I4442" s="184"/>
      <c r="J4442" s="184"/>
      <c r="K4442" s="185" t="s">
        <v>410</v>
      </c>
      <c r="L4442" s="185"/>
      <c r="M4442" s="186"/>
      <c r="N4442" s="61" t="s">
        <v>410</v>
      </c>
      <c r="P4442" s="175" t="s">
        <v>279</v>
      </c>
    </row>
    <row r="4443" spans="1:16" s="61" customFormat="1" ht="17.25">
      <c r="A4443" s="183" t="s">
        <v>9113</v>
      </c>
      <c r="B4443" s="183" t="s">
        <v>9112</v>
      </c>
      <c r="C4443" s="183" t="s">
        <v>279</v>
      </c>
      <c r="D4443" s="183" t="s">
        <v>280</v>
      </c>
      <c r="E4443" s="184"/>
      <c r="F4443" s="184"/>
      <c r="G4443" s="185"/>
      <c r="H4443" s="185"/>
      <c r="I4443" s="184"/>
      <c r="J4443" s="184"/>
      <c r="K4443" s="185" t="s">
        <v>410</v>
      </c>
      <c r="L4443" s="185"/>
      <c r="M4443" s="186"/>
      <c r="N4443" s="61" t="s">
        <v>410</v>
      </c>
      <c r="P4443" s="175" t="s">
        <v>279</v>
      </c>
    </row>
    <row r="4444" spans="1:16" s="61" customFormat="1" ht="17.25">
      <c r="A4444" s="183" t="s">
        <v>9114</v>
      </c>
      <c r="B4444" s="183" t="s">
        <v>9115</v>
      </c>
      <c r="C4444" s="183" t="s">
        <v>279</v>
      </c>
      <c r="D4444" s="183" t="s">
        <v>280</v>
      </c>
      <c r="E4444" s="184"/>
      <c r="F4444" s="184"/>
      <c r="G4444" s="185"/>
      <c r="H4444" s="185"/>
      <c r="I4444" s="184"/>
      <c r="J4444" s="184"/>
      <c r="K4444" s="185" t="s">
        <v>410</v>
      </c>
      <c r="L4444" s="185"/>
      <c r="M4444" s="186"/>
      <c r="N4444" s="61" t="s">
        <v>410</v>
      </c>
      <c r="P4444" s="175" t="s">
        <v>279</v>
      </c>
    </row>
    <row r="4445" spans="1:16" s="61" customFormat="1" ht="17.25">
      <c r="A4445" s="183" t="s">
        <v>9116</v>
      </c>
      <c r="B4445" s="183" t="s">
        <v>9117</v>
      </c>
      <c r="C4445" s="183" t="s">
        <v>279</v>
      </c>
      <c r="D4445" s="183" t="s">
        <v>280</v>
      </c>
      <c r="E4445" s="184"/>
      <c r="F4445" s="184"/>
      <c r="G4445" s="185"/>
      <c r="H4445" s="185"/>
      <c r="I4445" s="184"/>
      <c r="J4445" s="184"/>
      <c r="K4445" s="185" t="s">
        <v>410</v>
      </c>
      <c r="L4445" s="185"/>
      <c r="M4445" s="186"/>
      <c r="N4445" s="61" t="s">
        <v>410</v>
      </c>
      <c r="P4445" s="175" t="s">
        <v>279</v>
      </c>
    </row>
    <row r="4446" spans="1:16" s="61" customFormat="1" ht="17.25">
      <c r="A4446" s="183" t="s">
        <v>9118</v>
      </c>
      <c r="B4446" s="183" t="s">
        <v>9119</v>
      </c>
      <c r="C4446" s="183" t="s">
        <v>9120</v>
      </c>
      <c r="D4446" s="183" t="s">
        <v>9121</v>
      </c>
      <c r="E4446" s="184">
        <v>29.99</v>
      </c>
      <c r="F4446" s="184">
        <v>29.99</v>
      </c>
      <c r="G4446" s="188"/>
      <c r="H4446" s="183"/>
      <c r="I4446" s="184">
        <v>19.22</v>
      </c>
      <c r="J4446" s="184">
        <v>48.1</v>
      </c>
      <c r="K4446" s="185">
        <v>15</v>
      </c>
      <c r="L4446" s="185"/>
      <c r="M4446" s="186"/>
      <c r="N4446" s="61" t="s">
        <v>51</v>
      </c>
      <c r="P4446" s="175" t="s">
        <v>9120</v>
      </c>
    </row>
    <row r="4447" spans="1:16" s="61" customFormat="1" ht="17.25">
      <c r="A4447" s="183" t="s">
        <v>9122</v>
      </c>
      <c r="B4447" s="183" t="s">
        <v>9123</v>
      </c>
      <c r="C4447" s="183" t="s">
        <v>9120</v>
      </c>
      <c r="D4447" s="183" t="s">
        <v>9121</v>
      </c>
      <c r="E4447" s="184">
        <v>29.99</v>
      </c>
      <c r="F4447" s="184">
        <v>29.99</v>
      </c>
      <c r="G4447" s="185"/>
      <c r="H4447" s="185"/>
      <c r="I4447" s="184">
        <v>19.22</v>
      </c>
      <c r="J4447" s="184">
        <v>48.1</v>
      </c>
      <c r="K4447" s="185">
        <v>15</v>
      </c>
      <c r="L4447" s="185"/>
      <c r="M4447" s="186"/>
      <c r="N4447" s="61" t="s">
        <v>51</v>
      </c>
      <c r="P4447" s="175" t="s">
        <v>9120</v>
      </c>
    </row>
    <row r="4448" spans="1:16" s="61" customFormat="1" ht="17.25">
      <c r="A4448" s="183" t="s">
        <v>9124</v>
      </c>
      <c r="B4448" s="183" t="s">
        <v>8994</v>
      </c>
      <c r="C4448" s="183" t="s">
        <v>279</v>
      </c>
      <c r="D4448" s="183" t="s">
        <v>280</v>
      </c>
      <c r="E4448" s="184"/>
      <c r="F4448" s="184"/>
      <c r="G4448" s="185"/>
      <c r="H4448" s="185"/>
      <c r="I4448" s="184"/>
      <c r="J4448" s="184"/>
      <c r="K4448" s="185" t="s">
        <v>410</v>
      </c>
      <c r="L4448" s="185"/>
      <c r="M4448" s="186"/>
      <c r="N4448" s="61" t="s">
        <v>410</v>
      </c>
      <c r="P4448" s="175" t="s">
        <v>279</v>
      </c>
    </row>
    <row r="4449" spans="1:16" s="61" customFormat="1" ht="17.25">
      <c r="A4449" s="183" t="s">
        <v>9125</v>
      </c>
      <c r="B4449" s="183" t="s">
        <v>9078</v>
      </c>
      <c r="C4449" s="183" t="s">
        <v>279</v>
      </c>
      <c r="D4449" s="183" t="s">
        <v>280</v>
      </c>
      <c r="E4449" s="184"/>
      <c r="F4449" s="184"/>
      <c r="G4449" s="185"/>
      <c r="H4449" s="185"/>
      <c r="I4449" s="184"/>
      <c r="J4449" s="184"/>
      <c r="K4449" s="185" t="s">
        <v>410</v>
      </c>
      <c r="L4449" s="185"/>
      <c r="M4449" s="186"/>
      <c r="N4449" s="61" t="s">
        <v>410</v>
      </c>
      <c r="P4449" s="175" t="s">
        <v>279</v>
      </c>
    </row>
    <row r="4450" spans="1:16" s="61" customFormat="1" ht="17.25">
      <c r="A4450" s="183" t="s">
        <v>9126</v>
      </c>
      <c r="B4450" s="183" t="s">
        <v>9127</v>
      </c>
      <c r="C4450" s="183" t="s">
        <v>279</v>
      </c>
      <c r="D4450" s="183" t="s">
        <v>280</v>
      </c>
      <c r="E4450" s="184">
        <v>120</v>
      </c>
      <c r="F4450" s="184">
        <v>120</v>
      </c>
      <c r="G4450" s="185"/>
      <c r="H4450" s="185"/>
      <c r="I4450" s="184">
        <v>35.12</v>
      </c>
      <c r="J4450" s="184">
        <v>155.12</v>
      </c>
      <c r="K4450" s="185">
        <v>260</v>
      </c>
      <c r="L4450" s="185"/>
      <c r="M4450" s="186"/>
      <c r="N4450" s="61" t="s">
        <v>51</v>
      </c>
      <c r="P4450" s="175" t="s">
        <v>279</v>
      </c>
    </row>
    <row r="4451" spans="1:16" s="61" customFormat="1" ht="17.25">
      <c r="A4451" s="183" t="s">
        <v>9128</v>
      </c>
      <c r="B4451" s="183" t="s">
        <v>9129</v>
      </c>
      <c r="C4451" s="183" t="s">
        <v>279</v>
      </c>
      <c r="D4451" s="183" t="s">
        <v>280</v>
      </c>
      <c r="E4451" s="184"/>
      <c r="F4451" s="184"/>
      <c r="G4451" s="185"/>
      <c r="H4451" s="185"/>
      <c r="I4451" s="184"/>
      <c r="J4451" s="184"/>
      <c r="K4451" s="185" t="s">
        <v>410</v>
      </c>
      <c r="L4451" s="185"/>
      <c r="M4451" s="186"/>
      <c r="N4451" s="61" t="s">
        <v>410</v>
      </c>
      <c r="P4451" s="175" t="s">
        <v>279</v>
      </c>
    </row>
    <row r="4452" spans="1:16" s="61" customFormat="1" ht="17.25">
      <c r="A4452" s="183" t="s">
        <v>9130</v>
      </c>
      <c r="B4452" s="183" t="s">
        <v>9131</v>
      </c>
      <c r="C4452" s="183" t="s">
        <v>9050</v>
      </c>
      <c r="D4452" s="183" t="s">
        <v>9051</v>
      </c>
      <c r="E4452" s="184"/>
      <c r="F4452" s="184"/>
      <c r="G4452" s="185"/>
      <c r="H4452" s="185"/>
      <c r="I4452" s="184"/>
      <c r="J4452" s="184"/>
      <c r="K4452" s="185" t="s">
        <v>410</v>
      </c>
      <c r="L4452" s="185"/>
      <c r="M4452" s="186"/>
      <c r="N4452" s="61" t="s">
        <v>410</v>
      </c>
      <c r="P4452" s="175" t="s">
        <v>9050</v>
      </c>
    </row>
    <row r="4453" spans="1:16" s="61" customFormat="1" ht="17.25">
      <c r="A4453" s="183" t="s">
        <v>9132</v>
      </c>
      <c r="B4453" s="183" t="s">
        <v>9133</v>
      </c>
      <c r="C4453" s="183" t="s">
        <v>9050</v>
      </c>
      <c r="D4453" s="183" t="s">
        <v>9051</v>
      </c>
      <c r="E4453" s="184"/>
      <c r="F4453" s="184"/>
      <c r="G4453" s="185"/>
      <c r="H4453" s="185"/>
      <c r="I4453" s="184"/>
      <c r="J4453" s="184"/>
      <c r="K4453" s="185" t="s">
        <v>410</v>
      </c>
      <c r="L4453" s="185"/>
      <c r="M4453" s="186"/>
      <c r="N4453" s="61" t="s">
        <v>410</v>
      </c>
      <c r="P4453" s="175" t="s">
        <v>9050</v>
      </c>
    </row>
    <row r="4454" spans="1:16" s="61" customFormat="1" ht="17.25">
      <c r="A4454" s="183" t="s">
        <v>9134</v>
      </c>
      <c r="B4454" s="183" t="s">
        <v>9135</v>
      </c>
      <c r="C4454" s="183" t="s">
        <v>9050</v>
      </c>
      <c r="D4454" s="183" t="s">
        <v>9051</v>
      </c>
      <c r="E4454" s="184"/>
      <c r="F4454" s="184"/>
      <c r="G4454" s="185"/>
      <c r="H4454" s="185"/>
      <c r="I4454" s="184"/>
      <c r="J4454" s="184"/>
      <c r="K4454" s="185" t="s">
        <v>410</v>
      </c>
      <c r="L4454" s="185"/>
      <c r="M4454" s="186"/>
      <c r="N4454" s="61" t="s">
        <v>410</v>
      </c>
      <c r="P4454" s="175" t="s">
        <v>9050</v>
      </c>
    </row>
    <row r="4455" spans="1:16" s="61" customFormat="1" ht="17.25">
      <c r="A4455" s="183" t="s">
        <v>9136</v>
      </c>
      <c r="B4455" s="183" t="s">
        <v>9137</v>
      </c>
      <c r="C4455" s="183" t="s">
        <v>279</v>
      </c>
      <c r="D4455" s="183" t="s">
        <v>280</v>
      </c>
      <c r="E4455" s="184"/>
      <c r="F4455" s="184"/>
      <c r="G4455" s="185"/>
      <c r="H4455" s="185"/>
      <c r="I4455" s="184"/>
      <c r="J4455" s="184"/>
      <c r="K4455" s="185" t="s">
        <v>410</v>
      </c>
      <c r="L4455" s="185"/>
      <c r="M4455" s="186"/>
      <c r="N4455" s="61" t="s">
        <v>410</v>
      </c>
      <c r="P4455" s="175" t="s">
        <v>279</v>
      </c>
    </row>
    <row r="4456" spans="1:16" s="61" customFormat="1" ht="17.25">
      <c r="A4456" s="183" t="s">
        <v>9138</v>
      </c>
      <c r="B4456" s="183" t="s">
        <v>9139</v>
      </c>
      <c r="C4456" s="183" t="s">
        <v>279</v>
      </c>
      <c r="D4456" s="183" t="s">
        <v>280</v>
      </c>
      <c r="E4456" s="184"/>
      <c r="F4456" s="184"/>
      <c r="G4456" s="185"/>
      <c r="H4456" s="185"/>
      <c r="I4456" s="184"/>
      <c r="J4456" s="184"/>
      <c r="K4456" s="185" t="s">
        <v>410</v>
      </c>
      <c r="L4456" s="185"/>
      <c r="M4456" s="186"/>
      <c r="N4456" s="61" t="s">
        <v>410</v>
      </c>
      <c r="P4456" s="175" t="s">
        <v>279</v>
      </c>
    </row>
    <row r="4457" spans="1:16" s="61" customFormat="1" ht="17.25">
      <c r="A4457" s="183" t="s">
        <v>9140</v>
      </c>
      <c r="B4457" s="183" t="s">
        <v>9141</v>
      </c>
      <c r="C4457" s="183" t="s">
        <v>279</v>
      </c>
      <c r="D4457" s="183" t="s">
        <v>280</v>
      </c>
      <c r="E4457" s="184"/>
      <c r="F4457" s="184"/>
      <c r="G4457" s="185"/>
      <c r="H4457" s="185"/>
      <c r="I4457" s="184"/>
      <c r="J4457" s="184"/>
      <c r="K4457" s="185" t="s">
        <v>410</v>
      </c>
      <c r="L4457" s="185"/>
      <c r="M4457" s="186"/>
      <c r="N4457" s="61" t="s">
        <v>410</v>
      </c>
      <c r="P4457" s="175" t="s">
        <v>279</v>
      </c>
    </row>
    <row r="4458" spans="1:16" s="61" customFormat="1" ht="17.25">
      <c r="A4458" s="183" t="s">
        <v>9142</v>
      </c>
      <c r="B4458" s="183" t="s">
        <v>9143</v>
      </c>
      <c r="C4458" s="183" t="s">
        <v>279</v>
      </c>
      <c r="D4458" s="183" t="s">
        <v>280</v>
      </c>
      <c r="E4458" s="184"/>
      <c r="F4458" s="184"/>
      <c r="G4458" s="185"/>
      <c r="H4458" s="185"/>
      <c r="I4458" s="184"/>
      <c r="J4458" s="184"/>
      <c r="K4458" s="185" t="s">
        <v>410</v>
      </c>
      <c r="L4458" s="185"/>
      <c r="M4458" s="186"/>
      <c r="N4458" s="61" t="s">
        <v>410</v>
      </c>
      <c r="P4458" s="175" t="s">
        <v>279</v>
      </c>
    </row>
    <row r="4459" spans="1:16" s="61" customFormat="1" ht="17.25">
      <c r="A4459" s="183" t="s">
        <v>9144</v>
      </c>
      <c r="B4459" s="183" t="s">
        <v>9145</v>
      </c>
      <c r="C4459" s="183" t="s">
        <v>279</v>
      </c>
      <c r="D4459" s="183" t="s">
        <v>280</v>
      </c>
      <c r="E4459" s="184">
        <v>209</v>
      </c>
      <c r="F4459" s="184">
        <v>169</v>
      </c>
      <c r="G4459" s="185" t="s">
        <v>99</v>
      </c>
      <c r="H4459" s="185"/>
      <c r="I4459" s="184">
        <v>49.28</v>
      </c>
      <c r="J4459" s="184">
        <v>218.28</v>
      </c>
      <c r="K4459" s="185">
        <v>69</v>
      </c>
      <c r="L4459" s="185"/>
      <c r="M4459" s="186"/>
      <c r="N4459" s="61" t="s">
        <v>51</v>
      </c>
      <c r="P4459" s="175" t="s">
        <v>279</v>
      </c>
    </row>
    <row r="4460" spans="1:16" s="61" customFormat="1" ht="17.25">
      <c r="A4460" s="183" t="s">
        <v>9146</v>
      </c>
      <c r="B4460" s="183" t="s">
        <v>9147</v>
      </c>
      <c r="C4460" s="183" t="s">
        <v>279</v>
      </c>
      <c r="D4460" s="183" t="s">
        <v>280</v>
      </c>
      <c r="E4460" s="184">
        <v>209</v>
      </c>
      <c r="F4460" s="184">
        <v>179</v>
      </c>
      <c r="G4460" s="185" t="s">
        <v>88</v>
      </c>
      <c r="H4460" s="185"/>
      <c r="I4460" s="184">
        <v>49.28</v>
      </c>
      <c r="J4460" s="184">
        <v>228.28</v>
      </c>
      <c r="K4460" s="185">
        <v>19</v>
      </c>
      <c r="L4460" s="185"/>
      <c r="M4460" s="186"/>
      <c r="N4460" s="61" t="s">
        <v>51</v>
      </c>
      <c r="P4460" s="175" t="s">
        <v>279</v>
      </c>
    </row>
    <row r="4461" spans="1:16" s="61" customFormat="1" ht="17.25">
      <c r="A4461" s="183" t="s">
        <v>9148</v>
      </c>
      <c r="B4461" s="183" t="s">
        <v>9149</v>
      </c>
      <c r="C4461" s="183" t="s">
        <v>279</v>
      </c>
      <c r="D4461" s="183" t="s">
        <v>280</v>
      </c>
      <c r="E4461" s="184"/>
      <c r="F4461" s="184"/>
      <c r="G4461" s="185"/>
      <c r="H4461" s="185"/>
      <c r="I4461" s="184"/>
      <c r="J4461" s="184"/>
      <c r="K4461" s="185" t="s">
        <v>410</v>
      </c>
      <c r="L4461" s="185"/>
      <c r="M4461" s="186"/>
      <c r="N4461" s="61" t="s">
        <v>410</v>
      </c>
      <c r="P4461" s="175" t="s">
        <v>279</v>
      </c>
    </row>
    <row r="4462" spans="1:16" s="61" customFormat="1" ht="17.25">
      <c r="A4462" s="183" t="s">
        <v>9150</v>
      </c>
      <c r="B4462" s="183" t="s">
        <v>9151</v>
      </c>
      <c r="C4462" s="183" t="s">
        <v>279</v>
      </c>
      <c r="D4462" s="183" t="s">
        <v>280</v>
      </c>
      <c r="E4462" s="184"/>
      <c r="F4462" s="184"/>
      <c r="G4462" s="185"/>
      <c r="H4462" s="185"/>
      <c r="I4462" s="184"/>
      <c r="J4462" s="184"/>
      <c r="K4462" s="185" t="s">
        <v>410</v>
      </c>
      <c r="L4462" s="185"/>
      <c r="M4462" s="186"/>
      <c r="N4462" s="61" t="s">
        <v>410</v>
      </c>
      <c r="P4462" s="175" t="s">
        <v>279</v>
      </c>
    </row>
    <row r="4463" spans="1:16" s="61" customFormat="1" ht="17.25">
      <c r="A4463" s="183" t="s">
        <v>9152</v>
      </c>
      <c r="B4463" s="183" t="s">
        <v>9153</v>
      </c>
      <c r="C4463" s="183" t="s">
        <v>279</v>
      </c>
      <c r="D4463" s="183" t="s">
        <v>280</v>
      </c>
      <c r="E4463" s="184"/>
      <c r="F4463" s="184"/>
      <c r="G4463" s="185"/>
      <c r="H4463" s="185"/>
      <c r="I4463" s="184"/>
      <c r="J4463" s="184"/>
      <c r="K4463" s="185" t="s">
        <v>410</v>
      </c>
      <c r="L4463" s="185"/>
      <c r="M4463" s="186"/>
      <c r="N4463" s="61" t="s">
        <v>410</v>
      </c>
      <c r="P4463" s="175" t="s">
        <v>279</v>
      </c>
    </row>
    <row r="4464" spans="1:16" s="61" customFormat="1" ht="17.25">
      <c r="A4464" s="183" t="s">
        <v>9154</v>
      </c>
      <c r="B4464" s="183" t="s">
        <v>9155</v>
      </c>
      <c r="C4464" s="183" t="s">
        <v>279</v>
      </c>
      <c r="D4464" s="183" t="s">
        <v>280</v>
      </c>
      <c r="E4464" s="184"/>
      <c r="F4464" s="184"/>
      <c r="G4464" s="185"/>
      <c r="H4464" s="185"/>
      <c r="I4464" s="184"/>
      <c r="J4464" s="184"/>
      <c r="K4464" s="185" t="s">
        <v>410</v>
      </c>
      <c r="L4464" s="185"/>
      <c r="M4464" s="186"/>
      <c r="N4464" s="61" t="s">
        <v>410</v>
      </c>
      <c r="P4464" s="175" t="s">
        <v>279</v>
      </c>
    </row>
    <row r="4465" spans="1:16" s="61" customFormat="1" ht="17.25">
      <c r="A4465" s="183" t="s">
        <v>9156</v>
      </c>
      <c r="B4465" s="183" t="s">
        <v>9157</v>
      </c>
      <c r="C4465" s="183" t="s">
        <v>279</v>
      </c>
      <c r="D4465" s="183" t="s">
        <v>280</v>
      </c>
      <c r="E4465" s="184"/>
      <c r="F4465" s="184"/>
      <c r="G4465" s="185"/>
      <c r="H4465" s="185"/>
      <c r="I4465" s="184"/>
      <c r="J4465" s="184"/>
      <c r="K4465" s="185" t="s">
        <v>410</v>
      </c>
      <c r="L4465" s="185"/>
      <c r="M4465" s="186"/>
      <c r="N4465" s="61" t="s">
        <v>410</v>
      </c>
      <c r="P4465" s="175" t="s">
        <v>279</v>
      </c>
    </row>
    <row r="4466" spans="1:16" s="61" customFormat="1" ht="17.25">
      <c r="A4466" s="183" t="s">
        <v>9158</v>
      </c>
      <c r="B4466" s="183" t="s">
        <v>9159</v>
      </c>
      <c r="C4466" s="183" t="s">
        <v>9120</v>
      </c>
      <c r="D4466" s="183" t="s">
        <v>9121</v>
      </c>
      <c r="E4466" s="184">
        <v>89.99</v>
      </c>
      <c r="F4466" s="184">
        <v>72.99</v>
      </c>
      <c r="G4466" s="185" t="s">
        <v>94</v>
      </c>
      <c r="H4466" s="185" t="s">
        <v>56</v>
      </c>
      <c r="I4466" s="184">
        <v>42.63</v>
      </c>
      <c r="J4466" s="184">
        <v>115.62</v>
      </c>
      <c r="K4466" s="185">
        <v>25</v>
      </c>
      <c r="L4466" s="185"/>
      <c r="M4466" s="186"/>
      <c r="N4466" s="61" t="s">
        <v>51</v>
      </c>
      <c r="P4466" s="175" t="s">
        <v>9120</v>
      </c>
    </row>
    <row r="4467" spans="1:16" s="61" customFormat="1" ht="17.25">
      <c r="A4467" s="183" t="s">
        <v>9160</v>
      </c>
      <c r="B4467" s="183" t="s">
        <v>9161</v>
      </c>
      <c r="C4467" s="183" t="s">
        <v>279</v>
      </c>
      <c r="D4467" s="183" t="s">
        <v>280</v>
      </c>
      <c r="E4467" s="184"/>
      <c r="F4467" s="184"/>
      <c r="G4467" s="185"/>
      <c r="H4467" s="185"/>
      <c r="I4467" s="184"/>
      <c r="J4467" s="184"/>
      <c r="K4467" s="185" t="s">
        <v>410</v>
      </c>
      <c r="L4467" s="185"/>
      <c r="M4467" s="186"/>
      <c r="N4467" s="61" t="s">
        <v>410</v>
      </c>
      <c r="P4467" s="175" t="s">
        <v>279</v>
      </c>
    </row>
    <row r="4468" spans="1:16" s="61" customFormat="1" ht="17.25">
      <c r="A4468" s="183" t="s">
        <v>9162</v>
      </c>
      <c r="B4468" s="183" t="s">
        <v>9163</v>
      </c>
      <c r="C4468" s="183" t="s">
        <v>279</v>
      </c>
      <c r="D4468" s="183" t="s">
        <v>280</v>
      </c>
      <c r="E4468" s="184"/>
      <c r="F4468" s="184"/>
      <c r="G4468" s="185"/>
      <c r="H4468" s="185"/>
      <c r="I4468" s="184"/>
      <c r="J4468" s="184"/>
      <c r="K4468" s="185" t="s">
        <v>410</v>
      </c>
      <c r="L4468" s="185"/>
      <c r="M4468" s="186"/>
      <c r="N4468" s="61" t="s">
        <v>410</v>
      </c>
      <c r="P4468" s="175" t="s">
        <v>279</v>
      </c>
    </row>
    <row r="4469" spans="1:16" s="85" customFormat="1" ht="17.25">
      <c r="A4469" s="183" t="s">
        <v>9164</v>
      </c>
      <c r="B4469" s="183" t="s">
        <v>9165</v>
      </c>
      <c r="C4469" s="183" t="s">
        <v>1223</v>
      </c>
      <c r="D4469" s="183" t="s">
        <v>1224</v>
      </c>
      <c r="E4469" s="184"/>
      <c r="F4469" s="184"/>
      <c r="G4469" s="185"/>
      <c r="H4469" s="185"/>
      <c r="I4469" s="184"/>
      <c r="J4469" s="184"/>
      <c r="K4469" s="185" t="s">
        <v>410</v>
      </c>
      <c r="L4469" s="185"/>
      <c r="M4469" s="186"/>
      <c r="N4469" s="61" t="s">
        <v>410</v>
      </c>
      <c r="O4469" s="61"/>
      <c r="P4469" s="175" t="s">
        <v>1223</v>
      </c>
    </row>
    <row r="4470" spans="1:16" s="61" customFormat="1" ht="17.25">
      <c r="A4470" s="183" t="s">
        <v>9166</v>
      </c>
      <c r="B4470" s="183" t="s">
        <v>9167</v>
      </c>
      <c r="C4470" s="183" t="s">
        <v>9120</v>
      </c>
      <c r="D4470" s="183" t="s">
        <v>9121</v>
      </c>
      <c r="E4470" s="184"/>
      <c r="F4470" s="184"/>
      <c r="G4470" s="185"/>
      <c r="H4470" s="185"/>
      <c r="I4470" s="184"/>
      <c r="J4470" s="184"/>
      <c r="K4470" s="185" t="s">
        <v>410</v>
      </c>
      <c r="L4470" s="185"/>
      <c r="M4470" s="186"/>
      <c r="N4470" s="61" t="s">
        <v>410</v>
      </c>
      <c r="P4470" s="175" t="s">
        <v>9120</v>
      </c>
    </row>
    <row r="4471" spans="1:16" s="61" customFormat="1" ht="17.25">
      <c r="A4471" s="183" t="s">
        <v>9168</v>
      </c>
      <c r="B4471" s="183" t="s">
        <v>9169</v>
      </c>
      <c r="C4471" s="183" t="s">
        <v>279</v>
      </c>
      <c r="D4471" s="183" t="s">
        <v>280</v>
      </c>
      <c r="E4471" s="184"/>
      <c r="F4471" s="184"/>
      <c r="G4471" s="185"/>
      <c r="H4471" s="185"/>
      <c r="I4471" s="184"/>
      <c r="J4471" s="184"/>
      <c r="K4471" s="185" t="s">
        <v>410</v>
      </c>
      <c r="L4471" s="185"/>
      <c r="M4471" s="186"/>
      <c r="N4471" s="61" t="s">
        <v>410</v>
      </c>
      <c r="P4471" s="175" t="s">
        <v>279</v>
      </c>
    </row>
    <row r="4472" spans="1:16" s="61" customFormat="1" ht="17.25">
      <c r="A4472" s="183" t="s">
        <v>9170</v>
      </c>
      <c r="B4472" s="183" t="s">
        <v>9171</v>
      </c>
      <c r="C4472" s="183" t="s">
        <v>279</v>
      </c>
      <c r="D4472" s="183" t="s">
        <v>280</v>
      </c>
      <c r="E4472" s="184"/>
      <c r="F4472" s="184"/>
      <c r="G4472" s="185"/>
      <c r="H4472" s="185"/>
      <c r="I4472" s="184"/>
      <c r="J4472" s="184"/>
      <c r="K4472" s="185" t="s">
        <v>410</v>
      </c>
      <c r="L4472" s="185"/>
      <c r="M4472" s="186"/>
      <c r="N4472" s="61" t="s">
        <v>410</v>
      </c>
      <c r="P4472" s="175" t="s">
        <v>279</v>
      </c>
    </row>
    <row r="4473" spans="1:16" s="61" customFormat="1" ht="17.25">
      <c r="A4473" s="183" t="s">
        <v>9172</v>
      </c>
      <c r="B4473" s="183" t="s">
        <v>9071</v>
      </c>
      <c r="C4473" s="183" t="s">
        <v>9120</v>
      </c>
      <c r="D4473" s="183" t="s">
        <v>9121</v>
      </c>
      <c r="E4473" s="184"/>
      <c r="F4473" s="184"/>
      <c r="G4473" s="185"/>
      <c r="H4473" s="185"/>
      <c r="I4473" s="184"/>
      <c r="J4473" s="184"/>
      <c r="K4473" s="185" t="s">
        <v>410</v>
      </c>
      <c r="L4473" s="185"/>
      <c r="M4473" s="186"/>
      <c r="N4473" s="61" t="s">
        <v>410</v>
      </c>
      <c r="P4473" s="175" t="s">
        <v>9120</v>
      </c>
    </row>
    <row r="4474" spans="1:16" s="61" customFormat="1" ht="17.25">
      <c r="A4474" s="183" t="s">
        <v>9173</v>
      </c>
      <c r="B4474" s="183" t="s">
        <v>9174</v>
      </c>
      <c r="C4474" s="183" t="s">
        <v>279</v>
      </c>
      <c r="D4474" s="183" t="s">
        <v>280</v>
      </c>
      <c r="E4474" s="184"/>
      <c r="F4474" s="184"/>
      <c r="G4474" s="185"/>
      <c r="H4474" s="185"/>
      <c r="I4474" s="184"/>
      <c r="J4474" s="184"/>
      <c r="K4474" s="185" t="s">
        <v>410</v>
      </c>
      <c r="L4474" s="185"/>
      <c r="M4474" s="186"/>
      <c r="N4474" s="61" t="s">
        <v>410</v>
      </c>
      <c r="P4474" s="175" t="s">
        <v>279</v>
      </c>
    </row>
    <row r="4475" spans="1:16" s="61" customFormat="1" ht="17.25">
      <c r="A4475" s="183" t="s">
        <v>9175</v>
      </c>
      <c r="B4475" s="183" t="s">
        <v>9176</v>
      </c>
      <c r="C4475" s="183" t="s">
        <v>279</v>
      </c>
      <c r="D4475" s="183" t="s">
        <v>280</v>
      </c>
      <c r="E4475" s="184"/>
      <c r="F4475" s="184"/>
      <c r="G4475" s="188"/>
      <c r="H4475" s="183"/>
      <c r="I4475" s="184"/>
      <c r="J4475" s="184"/>
      <c r="K4475" s="185" t="s">
        <v>410</v>
      </c>
      <c r="L4475" s="185"/>
      <c r="M4475" s="186"/>
      <c r="N4475" s="61" t="s">
        <v>410</v>
      </c>
      <c r="P4475" s="175" t="s">
        <v>279</v>
      </c>
    </row>
    <row r="4476" spans="1:16" s="61" customFormat="1" ht="17.25">
      <c r="A4476" s="183" t="s">
        <v>9177</v>
      </c>
      <c r="B4476" s="183" t="s">
        <v>9178</v>
      </c>
      <c r="C4476" s="183" t="s">
        <v>279</v>
      </c>
      <c r="D4476" s="183" t="s">
        <v>280</v>
      </c>
      <c r="E4476" s="184"/>
      <c r="F4476" s="184"/>
      <c r="G4476" s="185"/>
      <c r="H4476" s="185"/>
      <c r="I4476" s="184"/>
      <c r="J4476" s="184"/>
      <c r="K4476" s="185" t="s">
        <v>410</v>
      </c>
      <c r="L4476" s="185"/>
      <c r="M4476" s="186"/>
      <c r="N4476" s="61" t="s">
        <v>410</v>
      </c>
      <c r="P4476" s="175" t="s">
        <v>279</v>
      </c>
    </row>
    <row r="4477" spans="1:16" s="61" customFormat="1" ht="17.25">
      <c r="A4477" s="183" t="s">
        <v>9179</v>
      </c>
      <c r="B4477" s="183" t="s">
        <v>9180</v>
      </c>
      <c r="C4477" s="183" t="s">
        <v>9120</v>
      </c>
      <c r="D4477" s="183" t="s">
        <v>9121</v>
      </c>
      <c r="E4477" s="184"/>
      <c r="F4477" s="184"/>
      <c r="G4477" s="185"/>
      <c r="H4477" s="185"/>
      <c r="I4477" s="184"/>
      <c r="J4477" s="184"/>
      <c r="K4477" s="185" t="s">
        <v>410</v>
      </c>
      <c r="L4477" s="185"/>
      <c r="M4477" s="186"/>
      <c r="N4477" s="61" t="s">
        <v>410</v>
      </c>
      <c r="P4477" s="175" t="s">
        <v>9120</v>
      </c>
    </row>
    <row r="4478" spans="1:16" s="61" customFormat="1" ht="17.25">
      <c r="A4478" s="183" t="s">
        <v>9181</v>
      </c>
      <c r="B4478" s="183" t="s">
        <v>9182</v>
      </c>
      <c r="C4478" s="183" t="s">
        <v>9120</v>
      </c>
      <c r="D4478" s="183" t="s">
        <v>9121</v>
      </c>
      <c r="E4478" s="184"/>
      <c r="F4478" s="184"/>
      <c r="G4478" s="185"/>
      <c r="H4478" s="185"/>
      <c r="I4478" s="184"/>
      <c r="J4478" s="184"/>
      <c r="K4478" s="185" t="s">
        <v>410</v>
      </c>
      <c r="L4478" s="185"/>
      <c r="M4478" s="186"/>
      <c r="N4478" s="61" t="s">
        <v>410</v>
      </c>
      <c r="P4478" s="175" t="s">
        <v>9120</v>
      </c>
    </row>
    <row r="4479" spans="1:16" s="61" customFormat="1" ht="17.25">
      <c r="A4479" s="183" t="s">
        <v>9183</v>
      </c>
      <c r="B4479" s="183" t="s">
        <v>9184</v>
      </c>
      <c r="C4479" s="183" t="s">
        <v>9120</v>
      </c>
      <c r="D4479" s="183" t="s">
        <v>9121</v>
      </c>
      <c r="E4479" s="184"/>
      <c r="F4479" s="184"/>
      <c r="G4479" s="185"/>
      <c r="H4479" s="185"/>
      <c r="I4479" s="184"/>
      <c r="J4479" s="184"/>
      <c r="K4479" s="185" t="s">
        <v>410</v>
      </c>
      <c r="L4479" s="185"/>
      <c r="M4479" s="186"/>
      <c r="N4479" s="61" t="s">
        <v>410</v>
      </c>
      <c r="P4479" s="175" t="s">
        <v>9120</v>
      </c>
    </row>
    <row r="4480" spans="1:16" s="61" customFormat="1" ht="17.25">
      <c r="A4480" s="183" t="s">
        <v>9185</v>
      </c>
      <c r="B4480" s="183" t="s">
        <v>9186</v>
      </c>
      <c r="C4480" s="183" t="s">
        <v>9120</v>
      </c>
      <c r="D4480" s="183" t="s">
        <v>9121</v>
      </c>
      <c r="E4480" s="184">
        <v>31</v>
      </c>
      <c r="F4480" s="184">
        <v>31</v>
      </c>
      <c r="G4480" s="185"/>
      <c r="H4480" s="185"/>
      <c r="I4480" s="184">
        <v>20.8</v>
      </c>
      <c r="J4480" s="184">
        <v>51.8</v>
      </c>
      <c r="K4480" s="185">
        <v>35</v>
      </c>
      <c r="L4480" s="185"/>
      <c r="M4480" s="186"/>
      <c r="N4480" s="61" t="s">
        <v>51</v>
      </c>
      <c r="P4480" s="175" t="s">
        <v>9120</v>
      </c>
    </row>
    <row r="4481" spans="1:16" s="61" customFormat="1" ht="17.25">
      <c r="A4481" s="183" t="s">
        <v>9187</v>
      </c>
      <c r="B4481" s="183" t="s">
        <v>9188</v>
      </c>
      <c r="C4481" s="183" t="s">
        <v>5713</v>
      </c>
      <c r="D4481" s="183" t="s">
        <v>5714</v>
      </c>
      <c r="E4481" s="184"/>
      <c r="F4481" s="184"/>
      <c r="G4481" s="188"/>
      <c r="H4481" s="183"/>
      <c r="I4481" s="184"/>
      <c r="J4481" s="184"/>
      <c r="K4481" s="185" t="s">
        <v>410</v>
      </c>
      <c r="L4481" s="185"/>
      <c r="M4481" s="186"/>
      <c r="N4481" s="61" t="s">
        <v>410</v>
      </c>
      <c r="P4481" s="175" t="s">
        <v>5713</v>
      </c>
    </row>
    <row r="4482" spans="1:16" s="61" customFormat="1" ht="17.25">
      <c r="A4482" s="183" t="s">
        <v>9189</v>
      </c>
      <c r="B4482" s="183" t="s">
        <v>9190</v>
      </c>
      <c r="C4482" s="183" t="s">
        <v>97</v>
      </c>
      <c r="D4482" s="183" t="s">
        <v>98</v>
      </c>
      <c r="E4482" s="184"/>
      <c r="F4482" s="184"/>
      <c r="G4482" s="185"/>
      <c r="H4482" s="185"/>
      <c r="I4482" s="184"/>
      <c r="J4482" s="184"/>
      <c r="K4482" s="185" t="s">
        <v>410</v>
      </c>
      <c r="L4482" s="185"/>
      <c r="M4482" s="186"/>
      <c r="N4482" s="61" t="s">
        <v>410</v>
      </c>
      <c r="P4482" s="175" t="s">
        <v>97</v>
      </c>
    </row>
    <row r="4483" spans="1:16" s="61" customFormat="1" ht="17.25">
      <c r="A4483" s="183" t="s">
        <v>9191</v>
      </c>
      <c r="B4483" s="183" t="s">
        <v>9192</v>
      </c>
      <c r="C4483" s="183" t="s">
        <v>97</v>
      </c>
      <c r="D4483" s="183" t="s">
        <v>98</v>
      </c>
      <c r="E4483" s="184">
        <v>140</v>
      </c>
      <c r="F4483" s="184">
        <v>105</v>
      </c>
      <c r="G4483" s="185" t="s">
        <v>180</v>
      </c>
      <c r="H4483" s="185"/>
      <c r="I4483" s="184">
        <v>50.77</v>
      </c>
      <c r="J4483" s="184">
        <v>155.77</v>
      </c>
      <c r="K4483" s="185">
        <v>0</v>
      </c>
      <c r="L4483" s="185" t="s">
        <v>372</v>
      </c>
      <c r="M4483" s="186" t="s">
        <v>865</v>
      </c>
      <c r="N4483" s="61" t="s">
        <v>51</v>
      </c>
      <c r="P4483" s="175" t="s">
        <v>97</v>
      </c>
    </row>
    <row r="4484" spans="1:16" s="61" customFormat="1" ht="17.25">
      <c r="A4484" s="183" t="s">
        <v>9193</v>
      </c>
      <c r="B4484" s="183" t="s">
        <v>9194</v>
      </c>
      <c r="C4484" s="183" t="s">
        <v>97</v>
      </c>
      <c r="D4484" s="183" t="s">
        <v>98</v>
      </c>
      <c r="E4484" s="184">
        <v>140</v>
      </c>
      <c r="F4484" s="184">
        <v>105</v>
      </c>
      <c r="G4484" s="185" t="s">
        <v>180</v>
      </c>
      <c r="H4484" s="185"/>
      <c r="I4484" s="184">
        <v>50.77</v>
      </c>
      <c r="J4484" s="184">
        <v>155.77</v>
      </c>
      <c r="K4484" s="185">
        <v>0</v>
      </c>
      <c r="L4484" s="185" t="s">
        <v>76</v>
      </c>
      <c r="M4484" s="186" t="s">
        <v>865</v>
      </c>
      <c r="N4484" s="61" t="s">
        <v>51</v>
      </c>
      <c r="P4484" s="175" t="s">
        <v>97</v>
      </c>
    </row>
    <row r="4485" spans="1:16" s="61" customFormat="1" ht="17.25">
      <c r="A4485" s="183" t="s">
        <v>9195</v>
      </c>
      <c r="B4485" s="183" t="s">
        <v>9196</v>
      </c>
      <c r="C4485" s="183" t="s">
        <v>8344</v>
      </c>
      <c r="D4485" s="183" t="s">
        <v>8345</v>
      </c>
      <c r="E4485" s="184"/>
      <c r="F4485" s="184"/>
      <c r="G4485" s="185"/>
      <c r="H4485" s="185"/>
      <c r="I4485" s="184"/>
      <c r="J4485" s="184"/>
      <c r="K4485" s="185" t="s">
        <v>410</v>
      </c>
      <c r="L4485" s="185"/>
      <c r="M4485" s="186"/>
      <c r="N4485" s="61" t="s">
        <v>410</v>
      </c>
      <c r="P4485" s="175" t="s">
        <v>8344</v>
      </c>
    </row>
    <row r="4486" spans="1:16" s="61" customFormat="1" ht="17.25">
      <c r="A4486" s="183" t="s">
        <v>9197</v>
      </c>
      <c r="B4486" s="183" t="s">
        <v>9198</v>
      </c>
      <c r="C4486" s="183" t="s">
        <v>8344</v>
      </c>
      <c r="D4486" s="183" t="s">
        <v>8345</v>
      </c>
      <c r="E4486" s="184"/>
      <c r="F4486" s="184"/>
      <c r="G4486" s="185"/>
      <c r="H4486" s="185"/>
      <c r="I4486" s="184"/>
      <c r="J4486" s="184"/>
      <c r="K4486" s="183" t="s">
        <v>410</v>
      </c>
      <c r="L4486" s="183"/>
      <c r="M4486" s="186"/>
      <c r="N4486" s="61" t="s">
        <v>410</v>
      </c>
      <c r="P4486" s="175" t="s">
        <v>8344</v>
      </c>
    </row>
    <row r="4487" spans="1:16" s="61" customFormat="1" ht="17.25">
      <c r="A4487" s="183" t="s">
        <v>9199</v>
      </c>
      <c r="B4487" s="183" t="s">
        <v>9200</v>
      </c>
      <c r="C4487" s="183" t="s">
        <v>8344</v>
      </c>
      <c r="D4487" s="183" t="s">
        <v>8345</v>
      </c>
      <c r="E4487" s="184"/>
      <c r="F4487" s="184"/>
      <c r="G4487" s="185"/>
      <c r="H4487" s="185"/>
      <c r="I4487" s="184"/>
      <c r="J4487" s="184"/>
      <c r="K4487" s="183" t="s">
        <v>410</v>
      </c>
      <c r="L4487" s="183"/>
      <c r="M4487" s="186"/>
      <c r="N4487" s="61" t="s">
        <v>410</v>
      </c>
      <c r="P4487" s="175" t="s">
        <v>8344</v>
      </c>
    </row>
    <row r="4488" spans="1:16" s="61" customFormat="1" ht="17.25">
      <c r="A4488" s="183" t="s">
        <v>9201</v>
      </c>
      <c r="B4488" s="183" t="s">
        <v>9202</v>
      </c>
      <c r="C4488" s="183" t="s">
        <v>210</v>
      </c>
      <c r="D4488" s="183" t="s">
        <v>210</v>
      </c>
      <c r="E4488" s="184"/>
      <c r="F4488" s="184"/>
      <c r="G4488" s="185"/>
      <c r="H4488" s="185"/>
      <c r="I4488" s="184"/>
      <c r="J4488" s="184"/>
      <c r="K4488" s="183" t="s">
        <v>410</v>
      </c>
      <c r="L4488" s="183"/>
      <c r="M4488" s="186"/>
      <c r="N4488" s="61" t="s">
        <v>410</v>
      </c>
      <c r="P4488" s="175" t="s">
        <v>210</v>
      </c>
    </row>
    <row r="4489" spans="1:16" s="61" customFormat="1" ht="17.25">
      <c r="A4489" s="183" t="s">
        <v>9203</v>
      </c>
      <c r="B4489" s="183" t="s">
        <v>4295</v>
      </c>
      <c r="C4489" s="183" t="s">
        <v>210</v>
      </c>
      <c r="D4489" s="183" t="s">
        <v>210</v>
      </c>
      <c r="E4489" s="184"/>
      <c r="F4489" s="184"/>
      <c r="G4489" s="185"/>
      <c r="H4489" s="185"/>
      <c r="I4489" s="184"/>
      <c r="J4489" s="184"/>
      <c r="K4489" s="185" t="s">
        <v>410</v>
      </c>
      <c r="L4489" s="185"/>
      <c r="M4489" s="186"/>
      <c r="N4489" s="61" t="s">
        <v>410</v>
      </c>
      <c r="P4489" s="175" t="s">
        <v>210</v>
      </c>
    </row>
    <row r="4490" spans="1:16" s="61" customFormat="1" ht="17.25">
      <c r="A4490" s="183" t="s">
        <v>9204</v>
      </c>
      <c r="B4490" s="183" t="s">
        <v>9205</v>
      </c>
      <c r="C4490" s="183" t="s">
        <v>49</v>
      </c>
      <c r="D4490" s="183" t="s">
        <v>50</v>
      </c>
      <c r="E4490" s="184"/>
      <c r="F4490" s="184"/>
      <c r="G4490" s="185"/>
      <c r="H4490" s="185"/>
      <c r="I4490" s="184"/>
      <c r="J4490" s="184"/>
      <c r="K4490" s="185" t="s">
        <v>410</v>
      </c>
      <c r="L4490" s="185"/>
      <c r="M4490" s="186"/>
      <c r="N4490" s="61" t="s">
        <v>410</v>
      </c>
      <c r="P4490" s="175" t="s">
        <v>49</v>
      </c>
    </row>
    <row r="4491" spans="1:16" s="61" customFormat="1" ht="17.25">
      <c r="A4491" s="183" t="s">
        <v>9206</v>
      </c>
      <c r="B4491" s="183" t="s">
        <v>9207</v>
      </c>
      <c r="C4491" s="183" t="s">
        <v>49</v>
      </c>
      <c r="D4491" s="183" t="s">
        <v>50</v>
      </c>
      <c r="E4491" s="184"/>
      <c r="F4491" s="184"/>
      <c r="G4491" s="185"/>
      <c r="H4491" s="185"/>
      <c r="I4491" s="184"/>
      <c r="J4491" s="184"/>
      <c r="K4491" s="183" t="s">
        <v>410</v>
      </c>
      <c r="L4491" s="183"/>
      <c r="M4491" s="186"/>
      <c r="N4491" s="61" t="s">
        <v>410</v>
      </c>
      <c r="P4491" s="175" t="s">
        <v>49</v>
      </c>
    </row>
    <row r="4492" spans="1:16" s="61" customFormat="1" ht="17.25">
      <c r="A4492" s="183" t="s">
        <v>9208</v>
      </c>
      <c r="B4492" s="183" t="s">
        <v>9209</v>
      </c>
      <c r="C4492" s="183" t="s">
        <v>5713</v>
      </c>
      <c r="D4492" s="183" t="s">
        <v>5714</v>
      </c>
      <c r="E4492" s="184"/>
      <c r="F4492" s="184"/>
      <c r="G4492" s="185"/>
      <c r="H4492" s="185"/>
      <c r="I4492" s="184"/>
      <c r="J4492" s="184"/>
      <c r="K4492" s="185" t="s">
        <v>410</v>
      </c>
      <c r="L4492" s="185"/>
      <c r="M4492" s="186"/>
      <c r="N4492" s="61" t="s">
        <v>410</v>
      </c>
      <c r="P4492" s="175" t="s">
        <v>5713</v>
      </c>
    </row>
    <row r="4493" spans="1:16" s="61" customFormat="1" ht="17.25">
      <c r="A4493" s="183" t="s">
        <v>9210</v>
      </c>
      <c r="B4493" s="183" t="s">
        <v>9211</v>
      </c>
      <c r="C4493" s="183" t="s">
        <v>49</v>
      </c>
      <c r="D4493" s="183" t="s">
        <v>50</v>
      </c>
      <c r="E4493" s="184"/>
      <c r="F4493" s="184"/>
      <c r="G4493" s="185"/>
      <c r="H4493" s="185"/>
      <c r="I4493" s="184"/>
      <c r="J4493" s="184"/>
      <c r="K4493" s="185" t="s">
        <v>410</v>
      </c>
      <c r="L4493" s="185"/>
      <c r="M4493" s="186"/>
      <c r="N4493" s="61" t="s">
        <v>410</v>
      </c>
      <c r="P4493" s="175" t="s">
        <v>49</v>
      </c>
    </row>
    <row r="4494" spans="1:16" s="61" customFormat="1" ht="17.25">
      <c r="A4494" s="183" t="s">
        <v>9212</v>
      </c>
      <c r="B4494" s="183" t="s">
        <v>9213</v>
      </c>
      <c r="C4494" s="183" t="s">
        <v>757</v>
      </c>
      <c r="D4494" s="183" t="s">
        <v>758</v>
      </c>
      <c r="E4494" s="184"/>
      <c r="F4494" s="184"/>
      <c r="G4494" s="185"/>
      <c r="H4494" s="185"/>
      <c r="I4494" s="184"/>
      <c r="J4494" s="184"/>
      <c r="K4494" s="185" t="s">
        <v>410</v>
      </c>
      <c r="L4494" s="185"/>
      <c r="M4494" s="186"/>
      <c r="N4494" s="61" t="s">
        <v>410</v>
      </c>
      <c r="P4494" s="175" t="s">
        <v>757</v>
      </c>
    </row>
    <row r="4495" spans="1:16" s="61" customFormat="1" ht="17.25">
      <c r="A4495" s="183" t="s">
        <v>9214</v>
      </c>
      <c r="B4495" s="183" t="s">
        <v>9215</v>
      </c>
      <c r="C4495" s="183" t="s">
        <v>757</v>
      </c>
      <c r="D4495" s="183" t="s">
        <v>758</v>
      </c>
      <c r="E4495" s="184"/>
      <c r="F4495" s="184"/>
      <c r="G4495" s="185"/>
      <c r="H4495" s="185"/>
      <c r="I4495" s="184"/>
      <c r="J4495" s="184"/>
      <c r="K4495" s="185" t="s">
        <v>410</v>
      </c>
      <c r="L4495" s="185"/>
      <c r="M4495" s="186"/>
      <c r="N4495" s="61" t="s">
        <v>410</v>
      </c>
      <c r="P4495" s="175" t="s">
        <v>757</v>
      </c>
    </row>
    <row r="4496" spans="1:16" s="61" customFormat="1" ht="17.25">
      <c r="A4496" s="183" t="s">
        <v>9216</v>
      </c>
      <c r="B4496" s="183" t="s">
        <v>9217</v>
      </c>
      <c r="C4496" s="183" t="s">
        <v>2670</v>
      </c>
      <c r="D4496" s="183" t="s">
        <v>2671</v>
      </c>
      <c r="E4496" s="184"/>
      <c r="F4496" s="184"/>
      <c r="G4496" s="185"/>
      <c r="H4496" s="185"/>
      <c r="I4496" s="184"/>
      <c r="J4496" s="184"/>
      <c r="K4496" s="185" t="s">
        <v>410</v>
      </c>
      <c r="L4496" s="185"/>
      <c r="M4496" s="186"/>
      <c r="N4496" s="61" t="s">
        <v>410</v>
      </c>
      <c r="P4496" s="175" t="s">
        <v>2670</v>
      </c>
    </row>
    <row r="4497" spans="1:16" s="61" customFormat="1" ht="17.25">
      <c r="A4497" s="183" t="s">
        <v>9218</v>
      </c>
      <c r="B4497" s="183" t="s">
        <v>9219</v>
      </c>
      <c r="C4497" s="183" t="s">
        <v>2670</v>
      </c>
      <c r="D4497" s="183" t="s">
        <v>2671</v>
      </c>
      <c r="E4497" s="184"/>
      <c r="F4497" s="184"/>
      <c r="G4497" s="188"/>
      <c r="H4497" s="183"/>
      <c r="I4497" s="184"/>
      <c r="J4497" s="184"/>
      <c r="K4497" s="185" t="s">
        <v>410</v>
      </c>
      <c r="L4497" s="185"/>
      <c r="M4497" s="186"/>
      <c r="N4497" s="61" t="s">
        <v>410</v>
      </c>
      <c r="P4497" s="175" t="s">
        <v>2670</v>
      </c>
    </row>
    <row r="4498" spans="1:16" s="61" customFormat="1" ht="17.25">
      <c r="A4498" s="183" t="s">
        <v>9220</v>
      </c>
      <c r="B4498" s="183" t="s">
        <v>9221</v>
      </c>
      <c r="C4498" s="183" t="s">
        <v>2670</v>
      </c>
      <c r="D4498" s="183" t="s">
        <v>2671</v>
      </c>
      <c r="E4498" s="184"/>
      <c r="F4498" s="184"/>
      <c r="G4498" s="185"/>
      <c r="H4498" s="185"/>
      <c r="I4498" s="184"/>
      <c r="J4498" s="184"/>
      <c r="K4498" s="185" t="s">
        <v>410</v>
      </c>
      <c r="L4498" s="185"/>
      <c r="M4498" s="186"/>
      <c r="N4498" s="61" t="s">
        <v>410</v>
      </c>
      <c r="P4498" s="175" t="s">
        <v>2670</v>
      </c>
    </row>
    <row r="4499" spans="1:16" s="61" customFormat="1" ht="17.25">
      <c r="A4499" s="183" t="s">
        <v>9222</v>
      </c>
      <c r="B4499" s="183" t="s">
        <v>9223</v>
      </c>
      <c r="C4499" s="183" t="s">
        <v>2670</v>
      </c>
      <c r="D4499" s="183" t="s">
        <v>2671</v>
      </c>
      <c r="E4499" s="184"/>
      <c r="F4499" s="184"/>
      <c r="G4499" s="185"/>
      <c r="H4499" s="185"/>
      <c r="I4499" s="184"/>
      <c r="J4499" s="184"/>
      <c r="K4499" s="185" t="s">
        <v>410</v>
      </c>
      <c r="L4499" s="185"/>
      <c r="M4499" s="186"/>
      <c r="N4499" s="61" t="s">
        <v>410</v>
      </c>
      <c r="P4499" s="175" t="s">
        <v>2670</v>
      </c>
    </row>
    <row r="4500" spans="1:16" s="61" customFormat="1" ht="17.25">
      <c r="A4500" s="183" t="s">
        <v>9224</v>
      </c>
      <c r="B4500" s="183" t="s">
        <v>9225</v>
      </c>
      <c r="C4500" s="183" t="s">
        <v>2670</v>
      </c>
      <c r="D4500" s="183" t="s">
        <v>2671</v>
      </c>
      <c r="E4500" s="184"/>
      <c r="F4500" s="184"/>
      <c r="G4500" s="188"/>
      <c r="H4500" s="183"/>
      <c r="I4500" s="184"/>
      <c r="J4500" s="184"/>
      <c r="K4500" s="185" t="s">
        <v>410</v>
      </c>
      <c r="L4500" s="185"/>
      <c r="M4500" s="186"/>
      <c r="N4500" s="61" t="s">
        <v>410</v>
      </c>
      <c r="P4500" s="175" t="s">
        <v>2670</v>
      </c>
    </row>
    <row r="4501" spans="1:16" s="61" customFormat="1" ht="17.25">
      <c r="A4501" s="183" t="s">
        <v>9226</v>
      </c>
      <c r="B4501" s="183" t="s">
        <v>9227</v>
      </c>
      <c r="C4501" s="183" t="s">
        <v>8032</v>
      </c>
      <c r="D4501" s="183" t="s">
        <v>8033</v>
      </c>
      <c r="E4501" s="184">
        <v>120</v>
      </c>
      <c r="F4501" s="184">
        <v>120</v>
      </c>
      <c r="G4501" s="188"/>
      <c r="H4501" s="183"/>
      <c r="I4501" s="184">
        <v>43.52</v>
      </c>
      <c r="J4501" s="184">
        <v>163.52</v>
      </c>
      <c r="K4501" s="185">
        <v>0</v>
      </c>
      <c r="L4501" s="185"/>
      <c r="M4501" s="186"/>
      <c r="N4501" s="61" t="s">
        <v>51</v>
      </c>
      <c r="P4501" s="175" t="s">
        <v>8032</v>
      </c>
    </row>
    <row r="4502" spans="1:16" s="61" customFormat="1" ht="17.25">
      <c r="A4502" s="183" t="s">
        <v>9228</v>
      </c>
      <c r="B4502" s="183" t="s">
        <v>9229</v>
      </c>
      <c r="C4502" s="183" t="s">
        <v>8032</v>
      </c>
      <c r="D4502" s="183" t="s">
        <v>8033</v>
      </c>
      <c r="E4502" s="184">
        <v>125.99</v>
      </c>
      <c r="F4502" s="184">
        <v>125.99</v>
      </c>
      <c r="G4502" s="185"/>
      <c r="H4502" s="185"/>
      <c r="I4502" s="184">
        <v>43.52</v>
      </c>
      <c r="J4502" s="184">
        <v>169.51</v>
      </c>
      <c r="K4502" s="185">
        <v>0</v>
      </c>
      <c r="L4502" s="185"/>
      <c r="M4502" s="186"/>
      <c r="N4502" s="61" t="s">
        <v>51</v>
      </c>
      <c r="P4502" s="175" t="s">
        <v>8032</v>
      </c>
    </row>
    <row r="4503" spans="1:16" s="61" customFormat="1" ht="17.25">
      <c r="A4503" s="183" t="s">
        <v>9230</v>
      </c>
      <c r="B4503" s="183" t="s">
        <v>9231</v>
      </c>
      <c r="C4503" s="183" t="s">
        <v>8032</v>
      </c>
      <c r="D4503" s="183" t="s">
        <v>8033</v>
      </c>
      <c r="E4503" s="184">
        <v>120</v>
      </c>
      <c r="F4503" s="184">
        <v>120</v>
      </c>
      <c r="G4503" s="188"/>
      <c r="H4503" s="185"/>
      <c r="I4503" s="184">
        <v>43.52</v>
      </c>
      <c r="J4503" s="184">
        <v>163.52</v>
      </c>
      <c r="K4503" s="185">
        <v>0</v>
      </c>
      <c r="L4503" s="185"/>
      <c r="M4503" s="186"/>
      <c r="N4503" s="61" t="s">
        <v>51</v>
      </c>
      <c r="P4503" s="175" t="s">
        <v>8032</v>
      </c>
    </row>
    <row r="4504" spans="1:16" s="61" customFormat="1" ht="17.25">
      <c r="A4504" s="183" t="s">
        <v>9232</v>
      </c>
      <c r="B4504" s="183" t="s">
        <v>7840</v>
      </c>
      <c r="C4504" s="183" t="s">
        <v>908</v>
      </c>
      <c r="D4504" s="183" t="s">
        <v>909</v>
      </c>
      <c r="E4504" s="184"/>
      <c r="F4504" s="184"/>
      <c r="G4504" s="185"/>
      <c r="H4504" s="185"/>
      <c r="I4504" s="184"/>
      <c r="J4504" s="184"/>
      <c r="K4504" s="185" t="s">
        <v>410</v>
      </c>
      <c r="L4504" s="185"/>
      <c r="M4504" s="186"/>
      <c r="N4504" s="61" t="s">
        <v>410</v>
      </c>
      <c r="P4504" s="175" t="s">
        <v>908</v>
      </c>
    </row>
    <row r="4505" spans="1:16" s="61" customFormat="1" ht="17.25">
      <c r="A4505" s="183" t="s">
        <v>9233</v>
      </c>
      <c r="B4505" s="183" t="s">
        <v>9234</v>
      </c>
      <c r="C4505" s="183" t="s">
        <v>49</v>
      </c>
      <c r="D4505" s="183" t="s">
        <v>50</v>
      </c>
      <c r="E4505" s="184"/>
      <c r="F4505" s="184"/>
      <c r="G4505" s="185"/>
      <c r="H4505" s="185"/>
      <c r="I4505" s="184"/>
      <c r="J4505" s="184"/>
      <c r="K4505" s="185" t="s">
        <v>410</v>
      </c>
      <c r="L4505" s="185"/>
      <c r="M4505" s="186"/>
      <c r="N4505" s="61" t="s">
        <v>410</v>
      </c>
      <c r="P4505" s="175" t="s">
        <v>49</v>
      </c>
    </row>
    <row r="4506" spans="1:16" s="61" customFormat="1" ht="17.25">
      <c r="A4506" s="183" t="s">
        <v>9235</v>
      </c>
      <c r="B4506" s="183" t="s">
        <v>9236</v>
      </c>
      <c r="C4506" s="183" t="s">
        <v>49</v>
      </c>
      <c r="D4506" s="183" t="s">
        <v>50</v>
      </c>
      <c r="E4506" s="184"/>
      <c r="F4506" s="184"/>
      <c r="G4506" s="185"/>
      <c r="H4506" s="185"/>
      <c r="I4506" s="184"/>
      <c r="J4506" s="184"/>
      <c r="K4506" s="185" t="s">
        <v>410</v>
      </c>
      <c r="L4506" s="185"/>
      <c r="M4506" s="186"/>
      <c r="N4506" s="61" t="s">
        <v>410</v>
      </c>
      <c r="P4506" s="175" t="s">
        <v>49</v>
      </c>
    </row>
    <row r="4507" spans="1:16" s="61" customFormat="1" ht="17.25">
      <c r="A4507" s="183" t="s">
        <v>9237</v>
      </c>
      <c r="B4507" s="183" t="s">
        <v>9238</v>
      </c>
      <c r="C4507" s="183" t="s">
        <v>5620</v>
      </c>
      <c r="D4507" s="183" t="s">
        <v>5621</v>
      </c>
      <c r="E4507" s="184"/>
      <c r="F4507" s="184"/>
      <c r="G4507" s="185"/>
      <c r="H4507" s="185"/>
      <c r="I4507" s="184"/>
      <c r="J4507" s="184"/>
      <c r="K4507" s="185" t="s">
        <v>410</v>
      </c>
      <c r="L4507" s="185"/>
      <c r="M4507" s="186"/>
      <c r="N4507" s="61" t="s">
        <v>410</v>
      </c>
      <c r="P4507" s="175" t="s">
        <v>5620</v>
      </c>
    </row>
    <row r="4508" spans="1:16" s="61" customFormat="1" ht="17.25">
      <c r="A4508" s="183" t="s">
        <v>9239</v>
      </c>
      <c r="B4508" s="183" t="s">
        <v>9240</v>
      </c>
      <c r="C4508" s="183" t="s">
        <v>5620</v>
      </c>
      <c r="D4508" s="183" t="s">
        <v>5621</v>
      </c>
      <c r="E4508" s="184"/>
      <c r="F4508" s="184"/>
      <c r="G4508" s="185"/>
      <c r="H4508" s="185"/>
      <c r="I4508" s="184"/>
      <c r="J4508" s="184"/>
      <c r="K4508" s="185" t="s">
        <v>410</v>
      </c>
      <c r="L4508" s="185"/>
      <c r="M4508" s="186"/>
      <c r="N4508" s="61" t="s">
        <v>410</v>
      </c>
      <c r="P4508" s="175" t="s">
        <v>5620</v>
      </c>
    </row>
    <row r="4509" spans="1:16" s="61" customFormat="1" ht="17.25">
      <c r="A4509" s="183" t="s">
        <v>9241</v>
      </c>
      <c r="B4509" s="183" t="s">
        <v>9242</v>
      </c>
      <c r="C4509" s="183" t="s">
        <v>5620</v>
      </c>
      <c r="D4509" s="183" t="s">
        <v>5621</v>
      </c>
      <c r="E4509" s="184"/>
      <c r="F4509" s="184"/>
      <c r="G4509" s="185"/>
      <c r="H4509" s="185"/>
      <c r="I4509" s="184"/>
      <c r="J4509" s="184"/>
      <c r="K4509" s="183" t="s">
        <v>410</v>
      </c>
      <c r="L4509" s="183"/>
      <c r="M4509" s="186"/>
      <c r="N4509" s="61" t="s">
        <v>410</v>
      </c>
      <c r="P4509" s="175" t="s">
        <v>5620</v>
      </c>
    </row>
    <row r="4510" spans="1:16" s="61" customFormat="1" ht="17.25">
      <c r="A4510" s="183" t="s">
        <v>9243</v>
      </c>
      <c r="B4510" s="183" t="s">
        <v>9244</v>
      </c>
      <c r="C4510" s="183" t="s">
        <v>5620</v>
      </c>
      <c r="D4510" s="183" t="s">
        <v>5621</v>
      </c>
      <c r="E4510" s="184"/>
      <c r="F4510" s="184"/>
      <c r="G4510" s="185"/>
      <c r="H4510" s="185"/>
      <c r="I4510" s="184"/>
      <c r="J4510" s="184"/>
      <c r="K4510" s="185" t="s">
        <v>410</v>
      </c>
      <c r="L4510" s="185"/>
      <c r="M4510" s="186"/>
      <c r="N4510" s="61" t="s">
        <v>410</v>
      </c>
      <c r="P4510" s="175" t="s">
        <v>5620</v>
      </c>
    </row>
    <row r="4511" spans="1:16" s="61" customFormat="1" ht="17.25">
      <c r="A4511" s="183" t="s">
        <v>9245</v>
      </c>
      <c r="B4511" s="183" t="s">
        <v>9246</v>
      </c>
      <c r="C4511" s="183" t="s">
        <v>5620</v>
      </c>
      <c r="D4511" s="183" t="s">
        <v>5621</v>
      </c>
      <c r="E4511" s="184"/>
      <c r="F4511" s="184"/>
      <c r="G4511" s="185"/>
      <c r="H4511" s="185"/>
      <c r="I4511" s="184"/>
      <c r="J4511" s="184"/>
      <c r="K4511" s="185" t="s">
        <v>410</v>
      </c>
      <c r="L4511" s="185"/>
      <c r="M4511" s="186"/>
      <c r="N4511" s="61" t="s">
        <v>410</v>
      </c>
      <c r="P4511" s="175" t="s">
        <v>5620</v>
      </c>
    </row>
    <row r="4512" spans="1:16" s="61" customFormat="1" ht="17.25">
      <c r="A4512" s="183" t="s">
        <v>9247</v>
      </c>
      <c r="B4512" s="183" t="s">
        <v>9248</v>
      </c>
      <c r="C4512" s="183" t="s">
        <v>5620</v>
      </c>
      <c r="D4512" s="183" t="s">
        <v>5621</v>
      </c>
      <c r="E4512" s="184"/>
      <c r="F4512" s="184"/>
      <c r="G4512" s="185"/>
      <c r="H4512" s="185"/>
      <c r="I4512" s="184"/>
      <c r="J4512" s="184"/>
      <c r="K4512" s="185" t="s">
        <v>410</v>
      </c>
      <c r="L4512" s="185"/>
      <c r="M4512" s="186"/>
      <c r="N4512" s="61" t="s">
        <v>410</v>
      </c>
      <c r="P4512" s="175" t="s">
        <v>5620</v>
      </c>
    </row>
    <row r="4513" spans="1:16" s="61" customFormat="1" ht="17.25">
      <c r="A4513" s="183" t="s">
        <v>9249</v>
      </c>
      <c r="B4513" s="183" t="s">
        <v>9250</v>
      </c>
      <c r="C4513" s="183" t="s">
        <v>5620</v>
      </c>
      <c r="D4513" s="183" t="s">
        <v>5621</v>
      </c>
      <c r="E4513" s="184"/>
      <c r="F4513" s="184"/>
      <c r="G4513" s="185"/>
      <c r="H4513" s="185"/>
      <c r="I4513" s="184"/>
      <c r="J4513" s="184"/>
      <c r="K4513" s="185" t="s">
        <v>410</v>
      </c>
      <c r="L4513" s="185"/>
      <c r="M4513" s="186"/>
      <c r="N4513" s="61" t="s">
        <v>410</v>
      </c>
      <c r="P4513" s="175" t="s">
        <v>5620</v>
      </c>
    </row>
    <row r="4514" spans="1:16" s="61" customFormat="1" ht="17.25">
      <c r="A4514" s="183" t="s">
        <v>9251</v>
      </c>
      <c r="B4514" s="183" t="s">
        <v>9252</v>
      </c>
      <c r="C4514" s="183" t="s">
        <v>5620</v>
      </c>
      <c r="D4514" s="183" t="s">
        <v>5621</v>
      </c>
      <c r="E4514" s="184"/>
      <c r="F4514" s="184"/>
      <c r="G4514" s="185"/>
      <c r="H4514" s="185"/>
      <c r="I4514" s="184"/>
      <c r="J4514" s="184"/>
      <c r="K4514" s="185" t="s">
        <v>410</v>
      </c>
      <c r="L4514" s="185"/>
      <c r="M4514" s="186"/>
      <c r="N4514" s="61" t="s">
        <v>410</v>
      </c>
      <c r="P4514" s="175" t="s">
        <v>5620</v>
      </c>
    </row>
    <row r="4515" spans="1:16" s="61" customFormat="1" ht="17.25">
      <c r="A4515" s="183" t="s">
        <v>9253</v>
      </c>
      <c r="B4515" s="183" t="s">
        <v>9254</v>
      </c>
      <c r="C4515" s="183" t="s">
        <v>5620</v>
      </c>
      <c r="D4515" s="183" t="s">
        <v>5621</v>
      </c>
      <c r="E4515" s="184"/>
      <c r="F4515" s="184"/>
      <c r="G4515" s="185"/>
      <c r="H4515" s="185"/>
      <c r="I4515" s="184"/>
      <c r="J4515" s="184"/>
      <c r="K4515" s="185" t="s">
        <v>410</v>
      </c>
      <c r="L4515" s="185"/>
      <c r="M4515" s="186"/>
      <c r="N4515" s="61" t="s">
        <v>410</v>
      </c>
      <c r="P4515" s="175" t="s">
        <v>5620</v>
      </c>
    </row>
    <row r="4516" spans="1:16" s="61" customFormat="1" ht="17.25">
      <c r="A4516" s="183" t="s">
        <v>9255</v>
      </c>
      <c r="B4516" s="183" t="s">
        <v>9256</v>
      </c>
      <c r="C4516" s="183" t="s">
        <v>5620</v>
      </c>
      <c r="D4516" s="183" t="s">
        <v>5621</v>
      </c>
      <c r="E4516" s="184"/>
      <c r="F4516" s="184"/>
      <c r="G4516" s="185"/>
      <c r="H4516" s="185"/>
      <c r="I4516" s="184"/>
      <c r="J4516" s="184"/>
      <c r="K4516" s="185" t="s">
        <v>410</v>
      </c>
      <c r="L4516" s="185"/>
      <c r="M4516" s="186"/>
      <c r="N4516" s="61" t="s">
        <v>410</v>
      </c>
      <c r="P4516" s="175" t="s">
        <v>5620</v>
      </c>
    </row>
    <row r="4517" spans="1:16" s="61" customFormat="1" ht="17.25">
      <c r="A4517" s="183" t="s">
        <v>9257</v>
      </c>
      <c r="B4517" s="183" t="s">
        <v>9258</v>
      </c>
      <c r="C4517" s="183" t="s">
        <v>97</v>
      </c>
      <c r="D4517" s="183" t="s">
        <v>98</v>
      </c>
      <c r="E4517" s="184">
        <v>100</v>
      </c>
      <c r="F4517" s="184">
        <v>80</v>
      </c>
      <c r="G4517" s="185" t="s">
        <v>99</v>
      </c>
      <c r="H4517" s="185"/>
      <c r="I4517" s="184">
        <v>53.63</v>
      </c>
      <c r="J4517" s="184">
        <v>133.63</v>
      </c>
      <c r="K4517" s="185">
        <v>78</v>
      </c>
      <c r="L4517" s="185"/>
      <c r="M4517" s="186"/>
      <c r="N4517" s="61" t="s">
        <v>51</v>
      </c>
      <c r="P4517" s="175" t="s">
        <v>97</v>
      </c>
    </row>
    <row r="4518" spans="1:16" s="61" customFormat="1" ht="17.25">
      <c r="A4518" s="183" t="s">
        <v>9259</v>
      </c>
      <c r="B4518" s="183" t="s">
        <v>9260</v>
      </c>
      <c r="C4518" s="183" t="s">
        <v>97</v>
      </c>
      <c r="D4518" s="183" t="s">
        <v>98</v>
      </c>
      <c r="E4518" s="184"/>
      <c r="F4518" s="184"/>
      <c r="G4518" s="185"/>
      <c r="H4518" s="185"/>
      <c r="I4518" s="184"/>
      <c r="J4518" s="184"/>
      <c r="K4518" s="185" t="s">
        <v>410</v>
      </c>
      <c r="L4518" s="185"/>
      <c r="M4518" s="186"/>
      <c r="N4518" s="61" t="s">
        <v>410</v>
      </c>
      <c r="P4518" s="175" t="s">
        <v>97</v>
      </c>
    </row>
    <row r="4519" spans="1:16" s="61" customFormat="1" ht="17.25">
      <c r="A4519" s="183" t="s">
        <v>9261</v>
      </c>
      <c r="B4519" s="183" t="s">
        <v>9262</v>
      </c>
      <c r="C4519" s="183" t="s">
        <v>97</v>
      </c>
      <c r="D4519" s="183" t="s">
        <v>98</v>
      </c>
      <c r="E4519" s="184"/>
      <c r="F4519" s="184"/>
      <c r="G4519" s="185"/>
      <c r="H4519" s="185"/>
      <c r="I4519" s="184"/>
      <c r="J4519" s="184"/>
      <c r="K4519" s="185" t="s">
        <v>410</v>
      </c>
      <c r="L4519" s="185"/>
      <c r="M4519" s="186"/>
      <c r="N4519" s="61" t="s">
        <v>410</v>
      </c>
      <c r="P4519" s="175" t="s">
        <v>97</v>
      </c>
    </row>
    <row r="4520" spans="1:16" s="61" customFormat="1" ht="17.25">
      <c r="A4520" s="183" t="s">
        <v>9263</v>
      </c>
      <c r="B4520" s="183" t="s">
        <v>9264</v>
      </c>
      <c r="C4520" s="183" t="s">
        <v>97</v>
      </c>
      <c r="D4520" s="183" t="s">
        <v>98</v>
      </c>
      <c r="E4520" s="184">
        <v>100</v>
      </c>
      <c r="F4520" s="184">
        <v>60</v>
      </c>
      <c r="G4520" s="185" t="s">
        <v>1321</v>
      </c>
      <c r="H4520" s="185"/>
      <c r="I4520" s="184">
        <v>53.63</v>
      </c>
      <c r="J4520" s="184">
        <v>113.63</v>
      </c>
      <c r="K4520" s="185">
        <v>49</v>
      </c>
      <c r="L4520" s="185"/>
      <c r="M4520" s="186"/>
      <c r="N4520" s="61" t="s">
        <v>51</v>
      </c>
      <c r="P4520" s="175" t="s">
        <v>97</v>
      </c>
    </row>
    <row r="4521" spans="1:16" s="61" customFormat="1" ht="17.25">
      <c r="A4521" s="183" t="s">
        <v>9265</v>
      </c>
      <c r="B4521" s="183" t="s">
        <v>8414</v>
      </c>
      <c r="C4521" s="183" t="s">
        <v>73</v>
      </c>
      <c r="D4521" s="183" t="s">
        <v>74</v>
      </c>
      <c r="E4521" s="184"/>
      <c r="F4521" s="184"/>
      <c r="G4521" s="185"/>
      <c r="H4521" s="185"/>
      <c r="I4521" s="184"/>
      <c r="J4521" s="184"/>
      <c r="K4521" s="185" t="s">
        <v>410</v>
      </c>
      <c r="L4521" s="185"/>
      <c r="M4521" s="186"/>
      <c r="N4521" s="61" t="s">
        <v>410</v>
      </c>
      <c r="P4521" s="175" t="s">
        <v>73</v>
      </c>
    </row>
    <row r="4522" spans="1:16" s="61" customFormat="1" ht="17.25">
      <c r="A4522" s="183" t="s">
        <v>9266</v>
      </c>
      <c r="B4522" s="183" t="s">
        <v>8412</v>
      </c>
      <c r="C4522" s="183" t="s">
        <v>73</v>
      </c>
      <c r="D4522" s="183" t="s">
        <v>74</v>
      </c>
      <c r="E4522" s="184">
        <v>480</v>
      </c>
      <c r="F4522" s="184">
        <v>464</v>
      </c>
      <c r="G4522" s="185" t="s">
        <v>321</v>
      </c>
      <c r="H4522" s="185"/>
      <c r="I4522" s="184">
        <v>190.91</v>
      </c>
      <c r="J4522" s="184">
        <v>654.91</v>
      </c>
      <c r="K4522" s="185">
        <v>21</v>
      </c>
      <c r="L4522" s="185"/>
      <c r="M4522" s="186"/>
      <c r="N4522" s="61" t="s">
        <v>51</v>
      </c>
      <c r="P4522" s="175" t="s">
        <v>73</v>
      </c>
    </row>
    <row r="4523" spans="1:16" s="61" customFormat="1" ht="17.25">
      <c r="A4523" s="183" t="s">
        <v>9267</v>
      </c>
      <c r="B4523" s="183" t="s">
        <v>9268</v>
      </c>
      <c r="C4523" s="183" t="s">
        <v>73</v>
      </c>
      <c r="D4523" s="183" t="s">
        <v>74</v>
      </c>
      <c r="E4523" s="184">
        <v>480</v>
      </c>
      <c r="F4523" s="184">
        <v>464</v>
      </c>
      <c r="G4523" s="185" t="s">
        <v>321</v>
      </c>
      <c r="H4523" s="185"/>
      <c r="I4523" s="184">
        <v>190.91</v>
      </c>
      <c r="J4523" s="184">
        <v>654.91</v>
      </c>
      <c r="K4523" s="185">
        <v>2</v>
      </c>
      <c r="L4523" s="185"/>
      <c r="M4523" s="186"/>
      <c r="N4523" s="61" t="s">
        <v>51</v>
      </c>
      <c r="P4523" s="175" t="s">
        <v>73</v>
      </c>
    </row>
    <row r="4524" spans="1:16" s="61" customFormat="1" ht="17.25">
      <c r="A4524" s="183" t="s">
        <v>9269</v>
      </c>
      <c r="B4524" s="183" t="s">
        <v>8416</v>
      </c>
      <c r="C4524" s="183" t="s">
        <v>73</v>
      </c>
      <c r="D4524" s="183" t="s">
        <v>74</v>
      </c>
      <c r="E4524" s="184">
        <v>460</v>
      </c>
      <c r="F4524" s="184">
        <v>444</v>
      </c>
      <c r="G4524" s="185" t="s">
        <v>321</v>
      </c>
      <c r="H4524" s="185"/>
      <c r="I4524" s="184">
        <v>104.89</v>
      </c>
      <c r="J4524" s="184">
        <v>548.89</v>
      </c>
      <c r="K4524" s="185">
        <v>51</v>
      </c>
      <c r="L4524" s="185"/>
      <c r="M4524" s="186"/>
      <c r="N4524" s="61" t="s">
        <v>51</v>
      </c>
      <c r="P4524" s="175" t="s">
        <v>73</v>
      </c>
    </row>
    <row r="4525" spans="1:16" s="61" customFormat="1" ht="17.25">
      <c r="A4525" s="183" t="s">
        <v>9270</v>
      </c>
      <c r="B4525" s="183" t="s">
        <v>8418</v>
      </c>
      <c r="C4525" s="183" t="s">
        <v>73</v>
      </c>
      <c r="D4525" s="183" t="s">
        <v>74</v>
      </c>
      <c r="E4525" s="184">
        <v>460</v>
      </c>
      <c r="F4525" s="184">
        <v>444</v>
      </c>
      <c r="G4525" s="185" t="s">
        <v>321</v>
      </c>
      <c r="H4525" s="185"/>
      <c r="I4525" s="184">
        <v>104.89</v>
      </c>
      <c r="J4525" s="184">
        <v>548.89</v>
      </c>
      <c r="K4525" s="185">
        <v>58</v>
      </c>
      <c r="L4525" s="185"/>
      <c r="M4525" s="186"/>
      <c r="N4525" s="61" t="s">
        <v>51</v>
      </c>
      <c r="P4525" s="175" t="s">
        <v>73</v>
      </c>
    </row>
    <row r="4526" spans="1:16" s="61" customFormat="1" ht="17.25">
      <c r="A4526" s="183" t="s">
        <v>9271</v>
      </c>
      <c r="B4526" s="183" t="s">
        <v>9272</v>
      </c>
      <c r="C4526" s="183" t="s">
        <v>97</v>
      </c>
      <c r="D4526" s="183" t="s">
        <v>98</v>
      </c>
      <c r="E4526" s="184">
        <v>100</v>
      </c>
      <c r="F4526" s="184">
        <v>80</v>
      </c>
      <c r="G4526" s="185" t="s">
        <v>99</v>
      </c>
      <c r="H4526" s="185"/>
      <c r="I4526" s="184">
        <v>53.63</v>
      </c>
      <c r="J4526" s="184">
        <v>133.63</v>
      </c>
      <c r="K4526" s="185">
        <v>98</v>
      </c>
      <c r="L4526" s="185"/>
      <c r="M4526" s="186"/>
      <c r="N4526" s="61" t="s">
        <v>51</v>
      </c>
      <c r="P4526" s="175" t="s">
        <v>97</v>
      </c>
    </row>
    <row r="4527" spans="1:16" s="61" customFormat="1" ht="17.25">
      <c r="A4527" s="183" t="s">
        <v>9273</v>
      </c>
      <c r="B4527" s="183" t="s">
        <v>9274</v>
      </c>
      <c r="C4527" s="183" t="s">
        <v>8344</v>
      </c>
      <c r="D4527" s="183" t="s">
        <v>8345</v>
      </c>
      <c r="E4527" s="184"/>
      <c r="F4527" s="184"/>
      <c r="G4527" s="185"/>
      <c r="H4527" s="185"/>
      <c r="I4527" s="184"/>
      <c r="J4527" s="184"/>
      <c r="K4527" s="185" t="s">
        <v>410</v>
      </c>
      <c r="L4527" s="185"/>
      <c r="M4527" s="186"/>
      <c r="N4527" s="61" t="s">
        <v>410</v>
      </c>
      <c r="P4527" s="175" t="s">
        <v>8344</v>
      </c>
    </row>
    <row r="4528" spans="1:16" s="61" customFormat="1" ht="17.25">
      <c r="A4528" s="183" t="s">
        <v>9275</v>
      </c>
      <c r="B4528" s="183" t="s">
        <v>9276</v>
      </c>
      <c r="C4528" s="183" t="s">
        <v>8344</v>
      </c>
      <c r="D4528" s="183" t="s">
        <v>8345</v>
      </c>
      <c r="E4528" s="184"/>
      <c r="F4528" s="184"/>
      <c r="G4528" s="185"/>
      <c r="H4528" s="185"/>
      <c r="I4528" s="184"/>
      <c r="J4528" s="184"/>
      <c r="K4528" s="185" t="s">
        <v>410</v>
      </c>
      <c r="L4528" s="185"/>
      <c r="M4528" s="186"/>
      <c r="N4528" s="61" t="s">
        <v>410</v>
      </c>
      <c r="P4528" s="175" t="s">
        <v>8344</v>
      </c>
    </row>
    <row r="4529" spans="1:16" s="61" customFormat="1" ht="17.25">
      <c r="A4529" s="183" t="s">
        <v>9277</v>
      </c>
      <c r="B4529" s="183" t="s">
        <v>9278</v>
      </c>
      <c r="C4529" s="183" t="s">
        <v>8144</v>
      </c>
      <c r="D4529" s="183" t="s">
        <v>8145</v>
      </c>
      <c r="E4529" s="184"/>
      <c r="F4529" s="184"/>
      <c r="G4529" s="185"/>
      <c r="H4529" s="185"/>
      <c r="I4529" s="184"/>
      <c r="J4529" s="184"/>
      <c r="K4529" s="185" t="s">
        <v>410</v>
      </c>
      <c r="L4529" s="185"/>
      <c r="M4529" s="186"/>
      <c r="N4529" s="61" t="s">
        <v>410</v>
      </c>
      <c r="P4529" s="175" t="s">
        <v>8144</v>
      </c>
    </row>
    <row r="4530" spans="1:16" s="61" customFormat="1" ht="17.25">
      <c r="A4530" s="183" t="s">
        <v>9279</v>
      </c>
      <c r="B4530" s="183" t="s">
        <v>9280</v>
      </c>
      <c r="C4530" s="183" t="s">
        <v>8144</v>
      </c>
      <c r="D4530" s="183" t="s">
        <v>8145</v>
      </c>
      <c r="E4530" s="184"/>
      <c r="F4530" s="184"/>
      <c r="G4530" s="185"/>
      <c r="H4530" s="185"/>
      <c r="I4530" s="184"/>
      <c r="J4530" s="184"/>
      <c r="K4530" s="185" t="s">
        <v>410</v>
      </c>
      <c r="L4530" s="185"/>
      <c r="M4530" s="186"/>
      <c r="N4530" s="61" t="s">
        <v>410</v>
      </c>
      <c r="P4530" s="175" t="s">
        <v>8144</v>
      </c>
    </row>
    <row r="4531" spans="1:16" s="61" customFormat="1" ht="17.25">
      <c r="A4531" s="183" t="s">
        <v>9281</v>
      </c>
      <c r="B4531" s="183" t="s">
        <v>9282</v>
      </c>
      <c r="C4531" s="183" t="s">
        <v>8144</v>
      </c>
      <c r="D4531" s="183" t="s">
        <v>8145</v>
      </c>
      <c r="E4531" s="184">
        <v>129</v>
      </c>
      <c r="F4531" s="184">
        <v>129</v>
      </c>
      <c r="G4531" s="185"/>
      <c r="H4531" s="185"/>
      <c r="I4531" s="184">
        <v>40.45</v>
      </c>
      <c r="J4531" s="184">
        <v>169.45</v>
      </c>
      <c r="K4531" s="185">
        <v>6</v>
      </c>
      <c r="L4531" s="185"/>
      <c r="M4531" s="186"/>
      <c r="N4531" s="61" t="s">
        <v>51</v>
      </c>
      <c r="P4531" s="175" t="s">
        <v>8144</v>
      </c>
    </row>
    <row r="4532" spans="1:16" s="61" customFormat="1" ht="17.25">
      <c r="A4532" s="183" t="s">
        <v>9283</v>
      </c>
      <c r="B4532" s="183" t="s">
        <v>9284</v>
      </c>
      <c r="C4532" s="183" t="s">
        <v>8144</v>
      </c>
      <c r="D4532" s="183" t="s">
        <v>8145</v>
      </c>
      <c r="E4532" s="184">
        <v>129</v>
      </c>
      <c r="F4532" s="184">
        <v>129</v>
      </c>
      <c r="G4532" s="185"/>
      <c r="H4532" s="185"/>
      <c r="I4532" s="184">
        <v>40.45</v>
      </c>
      <c r="J4532" s="184">
        <v>169.45</v>
      </c>
      <c r="K4532" s="185">
        <v>11</v>
      </c>
      <c r="L4532" s="185"/>
      <c r="M4532" s="186"/>
      <c r="N4532" s="61" t="s">
        <v>51</v>
      </c>
      <c r="P4532" s="175" t="s">
        <v>8144</v>
      </c>
    </row>
    <row r="4533" spans="1:16" s="61" customFormat="1" ht="17.25">
      <c r="A4533" s="183" t="s">
        <v>9285</v>
      </c>
      <c r="B4533" s="183" t="s">
        <v>9286</v>
      </c>
      <c r="C4533" s="183" t="s">
        <v>8352</v>
      </c>
      <c r="D4533" s="183" t="s">
        <v>8353</v>
      </c>
      <c r="E4533" s="184">
        <v>140</v>
      </c>
      <c r="F4533" s="184">
        <v>140</v>
      </c>
      <c r="G4533" s="185"/>
      <c r="H4533" s="185"/>
      <c r="I4533" s="184">
        <v>45.51</v>
      </c>
      <c r="J4533" s="184">
        <v>185.51</v>
      </c>
      <c r="K4533" s="185">
        <v>0</v>
      </c>
      <c r="L4533" s="185"/>
      <c r="M4533" s="186"/>
      <c r="N4533" s="61" t="s">
        <v>51</v>
      </c>
      <c r="P4533" s="175" t="s">
        <v>8352</v>
      </c>
    </row>
    <row r="4534" spans="1:16" s="61" customFormat="1" ht="17.25">
      <c r="A4534" s="183" t="s">
        <v>9287</v>
      </c>
      <c r="B4534" s="183" t="s">
        <v>9288</v>
      </c>
      <c r="C4534" s="183" t="s">
        <v>9289</v>
      </c>
      <c r="D4534" s="183" t="s">
        <v>9289</v>
      </c>
      <c r="E4534" s="184"/>
      <c r="F4534" s="184"/>
      <c r="G4534" s="185"/>
      <c r="H4534" s="185"/>
      <c r="I4534" s="184"/>
      <c r="J4534" s="184"/>
      <c r="K4534" s="185" t="s">
        <v>410</v>
      </c>
      <c r="L4534" s="185"/>
      <c r="M4534" s="186"/>
      <c r="N4534" s="61" t="s">
        <v>410</v>
      </c>
      <c r="P4534" s="175" t="s">
        <v>9289</v>
      </c>
    </row>
    <row r="4535" spans="1:16" s="61" customFormat="1" ht="17.25">
      <c r="A4535" s="183" t="s">
        <v>9290</v>
      </c>
      <c r="B4535" s="183" t="s">
        <v>9291</v>
      </c>
      <c r="C4535" s="183" t="s">
        <v>241</v>
      </c>
      <c r="D4535" s="183" t="s">
        <v>242</v>
      </c>
      <c r="E4535" s="184"/>
      <c r="F4535" s="184"/>
      <c r="G4535" s="185"/>
      <c r="H4535" s="185"/>
      <c r="I4535" s="184"/>
      <c r="J4535" s="184"/>
      <c r="K4535" s="185" t="s">
        <v>410</v>
      </c>
      <c r="L4535" s="185"/>
      <c r="M4535" s="186"/>
      <c r="N4535" s="61" t="s">
        <v>410</v>
      </c>
      <c r="P4535" s="175" t="s">
        <v>241</v>
      </c>
    </row>
    <row r="4536" spans="1:16" s="61" customFormat="1" ht="17.25">
      <c r="A4536" s="183" t="s">
        <v>9292</v>
      </c>
      <c r="B4536" s="183" t="s">
        <v>9293</v>
      </c>
      <c r="C4536" s="183" t="s">
        <v>241</v>
      </c>
      <c r="D4536" s="183" t="s">
        <v>242</v>
      </c>
      <c r="E4536" s="184">
        <v>65</v>
      </c>
      <c r="F4536" s="184">
        <v>65</v>
      </c>
      <c r="G4536" s="185"/>
      <c r="H4536" s="185"/>
      <c r="I4536" s="184">
        <v>101.11</v>
      </c>
      <c r="J4536" s="184">
        <v>166.11</v>
      </c>
      <c r="K4536" s="185">
        <v>0</v>
      </c>
      <c r="L4536" s="185"/>
      <c r="M4536" s="186"/>
      <c r="N4536" s="61" t="s">
        <v>51</v>
      </c>
      <c r="P4536" s="175" t="s">
        <v>241</v>
      </c>
    </row>
    <row r="4537" spans="1:16" s="61" customFormat="1" ht="17.25">
      <c r="A4537" s="183" t="s">
        <v>9294</v>
      </c>
      <c r="B4537" s="183" t="s">
        <v>9295</v>
      </c>
      <c r="C4537" s="183" t="s">
        <v>241</v>
      </c>
      <c r="D4537" s="183" t="s">
        <v>242</v>
      </c>
      <c r="E4537" s="184"/>
      <c r="F4537" s="184"/>
      <c r="G4537" s="185"/>
      <c r="H4537" s="185"/>
      <c r="I4537" s="184"/>
      <c r="J4537" s="184"/>
      <c r="K4537" s="185" t="s">
        <v>410</v>
      </c>
      <c r="L4537" s="185"/>
      <c r="M4537" s="186"/>
      <c r="N4537" s="61" t="s">
        <v>410</v>
      </c>
      <c r="P4537" s="175" t="s">
        <v>241</v>
      </c>
    </row>
    <row r="4538" spans="1:16" s="61" customFormat="1" ht="17.25">
      <c r="A4538" s="183" t="s">
        <v>9296</v>
      </c>
      <c r="B4538" s="183" t="s">
        <v>9297</v>
      </c>
      <c r="C4538" s="183" t="s">
        <v>241</v>
      </c>
      <c r="D4538" s="183" t="s">
        <v>242</v>
      </c>
      <c r="E4538" s="184"/>
      <c r="F4538" s="184"/>
      <c r="G4538" s="185"/>
      <c r="H4538" s="185"/>
      <c r="I4538" s="184"/>
      <c r="J4538" s="184"/>
      <c r="K4538" s="185" t="s">
        <v>410</v>
      </c>
      <c r="L4538" s="185"/>
      <c r="M4538" s="186"/>
      <c r="N4538" s="61" t="s">
        <v>410</v>
      </c>
      <c r="P4538" s="175" t="s">
        <v>241</v>
      </c>
    </row>
    <row r="4539" spans="1:16" s="61" customFormat="1" ht="17.25">
      <c r="A4539" s="183" t="s">
        <v>9298</v>
      </c>
      <c r="B4539" s="183" t="s">
        <v>9299</v>
      </c>
      <c r="C4539" s="183" t="s">
        <v>5620</v>
      </c>
      <c r="D4539" s="183" t="s">
        <v>5621</v>
      </c>
      <c r="E4539" s="184"/>
      <c r="F4539" s="184"/>
      <c r="G4539" s="185"/>
      <c r="H4539" s="185"/>
      <c r="I4539" s="184"/>
      <c r="J4539" s="184"/>
      <c r="K4539" s="185" t="s">
        <v>410</v>
      </c>
      <c r="L4539" s="185"/>
      <c r="M4539" s="186"/>
      <c r="N4539" s="61" t="s">
        <v>410</v>
      </c>
      <c r="P4539" s="175" t="s">
        <v>5620</v>
      </c>
    </row>
    <row r="4540" spans="1:16" s="61" customFormat="1" ht="17.25">
      <c r="A4540" s="183" t="s">
        <v>9300</v>
      </c>
      <c r="B4540" s="183" t="s">
        <v>9301</v>
      </c>
      <c r="C4540" s="183" t="s">
        <v>5620</v>
      </c>
      <c r="D4540" s="183" t="s">
        <v>5621</v>
      </c>
      <c r="E4540" s="184"/>
      <c r="F4540" s="184"/>
      <c r="G4540" s="185"/>
      <c r="H4540" s="185"/>
      <c r="I4540" s="184"/>
      <c r="J4540" s="184"/>
      <c r="K4540" s="185" t="s">
        <v>410</v>
      </c>
      <c r="L4540" s="185"/>
      <c r="M4540" s="186"/>
      <c r="N4540" s="61" t="s">
        <v>410</v>
      </c>
      <c r="P4540" s="175" t="s">
        <v>5620</v>
      </c>
    </row>
    <row r="4541" spans="1:16" s="61" customFormat="1" ht="17.25">
      <c r="A4541" s="183" t="s">
        <v>9302</v>
      </c>
      <c r="B4541" s="183" t="s">
        <v>9303</v>
      </c>
      <c r="C4541" s="183" t="s">
        <v>5620</v>
      </c>
      <c r="D4541" s="183" t="s">
        <v>5621</v>
      </c>
      <c r="E4541" s="184"/>
      <c r="F4541" s="184"/>
      <c r="G4541" s="185"/>
      <c r="H4541" s="185"/>
      <c r="I4541" s="184"/>
      <c r="J4541" s="184"/>
      <c r="K4541" s="185" t="s">
        <v>410</v>
      </c>
      <c r="L4541" s="185"/>
      <c r="M4541" s="186"/>
      <c r="N4541" s="61" t="s">
        <v>410</v>
      </c>
      <c r="P4541" s="175" t="s">
        <v>5620</v>
      </c>
    </row>
    <row r="4542" spans="1:16" s="61" customFormat="1" ht="17.25">
      <c r="A4542" s="183" t="s">
        <v>9304</v>
      </c>
      <c r="B4542" s="183" t="s">
        <v>9305</v>
      </c>
      <c r="C4542" s="183" t="s">
        <v>5620</v>
      </c>
      <c r="D4542" s="183" t="s">
        <v>5621</v>
      </c>
      <c r="E4542" s="184"/>
      <c r="F4542" s="184"/>
      <c r="G4542" s="185"/>
      <c r="H4542" s="185"/>
      <c r="I4542" s="184"/>
      <c r="J4542" s="184"/>
      <c r="K4542" s="185" t="s">
        <v>410</v>
      </c>
      <c r="L4542" s="185"/>
      <c r="M4542" s="186"/>
      <c r="N4542" s="61" t="s">
        <v>410</v>
      </c>
      <c r="P4542" s="175" t="s">
        <v>5620</v>
      </c>
    </row>
    <row r="4543" spans="1:16" s="61" customFormat="1" ht="17.25">
      <c r="A4543" s="183" t="s">
        <v>9306</v>
      </c>
      <c r="B4543" s="183" t="s">
        <v>9307</v>
      </c>
      <c r="C4543" s="183" t="s">
        <v>5620</v>
      </c>
      <c r="D4543" s="183" t="s">
        <v>5621</v>
      </c>
      <c r="E4543" s="184"/>
      <c r="F4543" s="184"/>
      <c r="G4543" s="188"/>
      <c r="H4543" s="183"/>
      <c r="I4543" s="184"/>
      <c r="J4543" s="184"/>
      <c r="K4543" s="185" t="s">
        <v>410</v>
      </c>
      <c r="L4543" s="185"/>
      <c r="M4543" s="186"/>
      <c r="N4543" s="61" t="s">
        <v>410</v>
      </c>
      <c r="P4543" s="175" t="s">
        <v>5620</v>
      </c>
    </row>
    <row r="4544" spans="1:16" s="61" customFormat="1" ht="17.25">
      <c r="A4544" s="183" t="s">
        <v>9308</v>
      </c>
      <c r="B4544" s="183" t="s">
        <v>9309</v>
      </c>
      <c r="C4544" s="183" t="s">
        <v>5620</v>
      </c>
      <c r="D4544" s="183" t="s">
        <v>5621</v>
      </c>
      <c r="E4544" s="184"/>
      <c r="F4544" s="184"/>
      <c r="G4544" s="185"/>
      <c r="H4544" s="185"/>
      <c r="I4544" s="184"/>
      <c r="J4544" s="184"/>
      <c r="K4544" s="185" t="s">
        <v>410</v>
      </c>
      <c r="L4544" s="185"/>
      <c r="M4544" s="186"/>
      <c r="N4544" s="61" t="s">
        <v>410</v>
      </c>
      <c r="P4544" s="175" t="s">
        <v>5620</v>
      </c>
    </row>
    <row r="4545" spans="1:16" s="61" customFormat="1" ht="17.25">
      <c r="A4545" s="183" t="s">
        <v>9310</v>
      </c>
      <c r="B4545" s="183" t="s">
        <v>9311</v>
      </c>
      <c r="C4545" s="183" t="s">
        <v>9120</v>
      </c>
      <c r="D4545" s="183" t="s">
        <v>9121</v>
      </c>
      <c r="E4545" s="184">
        <v>74.99</v>
      </c>
      <c r="F4545" s="184">
        <v>74.99</v>
      </c>
      <c r="G4545" s="185"/>
      <c r="H4545" s="185"/>
      <c r="I4545" s="184">
        <v>25.77</v>
      </c>
      <c r="J4545" s="184">
        <v>99.39</v>
      </c>
      <c r="K4545" s="185">
        <v>35</v>
      </c>
      <c r="L4545" s="185"/>
      <c r="M4545" s="186"/>
      <c r="N4545" s="61" t="s">
        <v>51</v>
      </c>
      <c r="P4545" s="175" t="s">
        <v>9120</v>
      </c>
    </row>
    <row r="4546" spans="1:16" s="61" customFormat="1" ht="17.25">
      <c r="A4546" s="183" t="s">
        <v>9312</v>
      </c>
      <c r="B4546" s="183" t="s">
        <v>9313</v>
      </c>
      <c r="C4546" s="183" t="s">
        <v>647</v>
      </c>
      <c r="D4546" s="183" t="s">
        <v>648</v>
      </c>
      <c r="E4546" s="184">
        <v>159</v>
      </c>
      <c r="F4546" s="184">
        <v>134</v>
      </c>
      <c r="G4546" s="185" t="s">
        <v>268</v>
      </c>
      <c r="H4546" s="185"/>
      <c r="I4546" s="184">
        <v>50.32</v>
      </c>
      <c r="J4546" s="184">
        <v>184.32</v>
      </c>
      <c r="K4546" s="185">
        <v>25</v>
      </c>
      <c r="L4546" s="185"/>
      <c r="M4546" s="186"/>
      <c r="N4546" s="61" t="s">
        <v>51</v>
      </c>
      <c r="P4546" s="175" t="s">
        <v>647</v>
      </c>
    </row>
    <row r="4547" spans="1:16" s="61" customFormat="1" ht="17.25">
      <c r="A4547" s="183" t="s">
        <v>9314</v>
      </c>
      <c r="B4547" s="183" t="s">
        <v>9315</v>
      </c>
      <c r="C4547" s="183" t="s">
        <v>105</v>
      </c>
      <c r="D4547" s="183" t="s">
        <v>106</v>
      </c>
      <c r="E4547" s="184"/>
      <c r="F4547" s="184"/>
      <c r="G4547" s="185"/>
      <c r="H4547" s="185"/>
      <c r="I4547" s="184"/>
      <c r="J4547" s="184"/>
      <c r="K4547" s="185" t="s">
        <v>410</v>
      </c>
      <c r="L4547" s="185"/>
      <c r="M4547" s="186"/>
      <c r="N4547" s="61" t="s">
        <v>410</v>
      </c>
      <c r="P4547" s="175" t="s">
        <v>105</v>
      </c>
    </row>
    <row r="4548" spans="1:16" s="61" customFormat="1" ht="17.25">
      <c r="A4548" s="183" t="s">
        <v>9316</v>
      </c>
      <c r="B4548" s="183" t="s">
        <v>9317</v>
      </c>
      <c r="C4548" s="183" t="s">
        <v>9072</v>
      </c>
      <c r="D4548" s="183" t="s">
        <v>9073</v>
      </c>
      <c r="E4548" s="184">
        <v>99.99</v>
      </c>
      <c r="F4548" s="184">
        <v>72.99</v>
      </c>
      <c r="G4548" s="185" t="s">
        <v>356</v>
      </c>
      <c r="H4548" s="185" t="s">
        <v>56</v>
      </c>
      <c r="I4548" s="184">
        <v>43.61</v>
      </c>
      <c r="J4548" s="184">
        <v>116.6</v>
      </c>
      <c r="K4548" s="185">
        <v>6</v>
      </c>
      <c r="L4548" s="185" t="s">
        <v>130</v>
      </c>
      <c r="M4548" s="186" t="s">
        <v>3155</v>
      </c>
      <c r="N4548" s="61" t="s">
        <v>51</v>
      </c>
      <c r="P4548" s="175" t="s">
        <v>9072</v>
      </c>
    </row>
    <row r="4549" spans="1:16" s="61" customFormat="1" ht="17.25">
      <c r="A4549" s="183" t="s">
        <v>9318</v>
      </c>
      <c r="B4549" s="183" t="s">
        <v>9319</v>
      </c>
      <c r="C4549" s="183" t="s">
        <v>241</v>
      </c>
      <c r="D4549" s="183" t="s">
        <v>242</v>
      </c>
      <c r="E4549" s="184"/>
      <c r="F4549" s="184"/>
      <c r="G4549" s="185"/>
      <c r="H4549" s="185"/>
      <c r="I4549" s="184"/>
      <c r="J4549" s="184"/>
      <c r="K4549" s="185" t="s">
        <v>410</v>
      </c>
      <c r="L4549" s="185"/>
      <c r="M4549" s="186"/>
      <c r="N4549" s="61" t="s">
        <v>410</v>
      </c>
      <c r="P4549" s="175" t="s">
        <v>241</v>
      </c>
    </row>
    <row r="4550" spans="1:16" s="61" customFormat="1" ht="17.25">
      <c r="A4550" s="183" t="s">
        <v>9320</v>
      </c>
      <c r="B4550" s="183" t="s">
        <v>9319</v>
      </c>
      <c r="C4550" s="183" t="s">
        <v>241</v>
      </c>
      <c r="D4550" s="183" t="s">
        <v>242</v>
      </c>
      <c r="E4550" s="184"/>
      <c r="F4550" s="184"/>
      <c r="G4550" s="185"/>
      <c r="H4550" s="185"/>
      <c r="I4550" s="184"/>
      <c r="J4550" s="184"/>
      <c r="K4550" s="185" t="s">
        <v>410</v>
      </c>
      <c r="L4550" s="185"/>
      <c r="M4550" s="186"/>
      <c r="N4550" s="61" t="s">
        <v>410</v>
      </c>
      <c r="P4550" s="175" t="s">
        <v>241</v>
      </c>
    </row>
    <row r="4551" spans="1:16" s="61" customFormat="1" ht="17.25">
      <c r="A4551" s="183" t="s">
        <v>9321</v>
      </c>
      <c r="B4551" s="183" t="s">
        <v>9322</v>
      </c>
      <c r="C4551" s="183" t="s">
        <v>647</v>
      </c>
      <c r="D4551" s="183" t="s">
        <v>648</v>
      </c>
      <c r="E4551" s="184">
        <v>159</v>
      </c>
      <c r="F4551" s="184">
        <v>134</v>
      </c>
      <c r="G4551" s="185" t="s">
        <v>268</v>
      </c>
      <c r="H4551" s="185"/>
      <c r="I4551" s="184">
        <v>50.32</v>
      </c>
      <c r="J4551" s="184">
        <v>184.32</v>
      </c>
      <c r="K4551" s="185">
        <v>30</v>
      </c>
      <c r="L4551" s="185"/>
      <c r="M4551" s="186"/>
      <c r="N4551" s="61" t="s">
        <v>51</v>
      </c>
      <c r="P4551" s="175" t="s">
        <v>647</v>
      </c>
    </row>
    <row r="4552" spans="1:16" s="61" customFormat="1" ht="17.25">
      <c r="A4552" s="183" t="s">
        <v>9323</v>
      </c>
      <c r="B4552" s="183" t="s">
        <v>9324</v>
      </c>
      <c r="C4552" s="183" t="s">
        <v>73</v>
      </c>
      <c r="D4552" s="183" t="s">
        <v>74</v>
      </c>
      <c r="E4552" s="184"/>
      <c r="F4552" s="184"/>
      <c r="G4552" s="185"/>
      <c r="H4552" s="185"/>
      <c r="I4552" s="184"/>
      <c r="J4552" s="184"/>
      <c r="K4552" s="185" t="s">
        <v>410</v>
      </c>
      <c r="L4552" s="185"/>
      <c r="M4552" s="186"/>
      <c r="N4552" s="61" t="s">
        <v>410</v>
      </c>
      <c r="P4552" s="175" t="s">
        <v>73</v>
      </c>
    </row>
    <row r="4553" spans="1:16" s="61" customFormat="1" ht="17.25">
      <c r="A4553" s="183" t="s">
        <v>9325</v>
      </c>
      <c r="B4553" s="183" t="s">
        <v>9326</v>
      </c>
      <c r="C4553" s="183" t="s">
        <v>97</v>
      </c>
      <c r="D4553" s="183" t="s">
        <v>98</v>
      </c>
      <c r="E4553" s="184"/>
      <c r="F4553" s="184"/>
      <c r="G4553" s="185"/>
      <c r="H4553" s="185"/>
      <c r="I4553" s="184"/>
      <c r="J4553" s="184"/>
      <c r="K4553" s="185" t="s">
        <v>410</v>
      </c>
      <c r="L4553" s="185"/>
      <c r="M4553" s="186"/>
      <c r="N4553" s="61" t="s">
        <v>410</v>
      </c>
      <c r="P4553" s="175" t="s">
        <v>97</v>
      </c>
    </row>
    <row r="4554" spans="1:16" s="61" customFormat="1" ht="17.25">
      <c r="A4554" s="183" t="s">
        <v>9327</v>
      </c>
      <c r="B4554" s="183" t="s">
        <v>9328</v>
      </c>
      <c r="C4554" s="183" t="s">
        <v>97</v>
      </c>
      <c r="D4554" s="183" t="s">
        <v>98</v>
      </c>
      <c r="E4554" s="184">
        <v>170</v>
      </c>
      <c r="F4554" s="184">
        <v>115</v>
      </c>
      <c r="G4554" s="185" t="s">
        <v>652</v>
      </c>
      <c r="H4554" s="185"/>
      <c r="I4554" s="184">
        <v>53.63</v>
      </c>
      <c r="J4554" s="184">
        <v>168.63</v>
      </c>
      <c r="K4554" s="185">
        <v>6</v>
      </c>
      <c r="L4554" s="185"/>
      <c r="M4554" s="186"/>
      <c r="N4554" s="61" t="s">
        <v>51</v>
      </c>
      <c r="P4554" s="175" t="s">
        <v>97</v>
      </c>
    </row>
    <row r="4555" spans="1:16" s="61" customFormat="1" ht="17.25">
      <c r="A4555" s="183" t="s">
        <v>9329</v>
      </c>
      <c r="B4555" s="183" t="s">
        <v>9330</v>
      </c>
      <c r="C4555" s="183" t="s">
        <v>97</v>
      </c>
      <c r="D4555" s="183" t="s">
        <v>98</v>
      </c>
      <c r="E4555" s="184">
        <v>170</v>
      </c>
      <c r="F4555" s="184">
        <v>115</v>
      </c>
      <c r="G4555" s="185" t="s">
        <v>652</v>
      </c>
      <c r="H4555" s="185"/>
      <c r="I4555" s="184">
        <v>53.63</v>
      </c>
      <c r="J4555" s="184">
        <v>168.63</v>
      </c>
      <c r="K4555" s="185">
        <v>108</v>
      </c>
      <c r="L4555" s="185"/>
      <c r="M4555" s="186"/>
      <c r="N4555" s="61" t="s">
        <v>51</v>
      </c>
      <c r="P4555" s="175" t="s">
        <v>97</v>
      </c>
    </row>
    <row r="4556" spans="1:16" s="61" customFormat="1" ht="17.25">
      <c r="A4556" s="183" t="s">
        <v>9331</v>
      </c>
      <c r="B4556" s="183" t="s">
        <v>9332</v>
      </c>
      <c r="C4556" s="183" t="s">
        <v>97</v>
      </c>
      <c r="D4556" s="183" t="s">
        <v>98</v>
      </c>
      <c r="E4556" s="184"/>
      <c r="F4556" s="184"/>
      <c r="G4556" s="185"/>
      <c r="H4556" s="185"/>
      <c r="I4556" s="184"/>
      <c r="J4556" s="184"/>
      <c r="K4556" s="185" t="s">
        <v>410</v>
      </c>
      <c r="L4556" s="185"/>
      <c r="M4556" s="186"/>
      <c r="N4556" s="61" t="s">
        <v>410</v>
      </c>
      <c r="P4556" s="175" t="s">
        <v>97</v>
      </c>
    </row>
    <row r="4557" spans="1:16" s="61" customFormat="1" ht="17.25">
      <c r="A4557" s="183" t="s">
        <v>9333</v>
      </c>
      <c r="B4557" s="183" t="s">
        <v>9334</v>
      </c>
      <c r="C4557" s="183" t="s">
        <v>2670</v>
      </c>
      <c r="D4557" s="183" t="s">
        <v>2671</v>
      </c>
      <c r="E4557" s="184"/>
      <c r="F4557" s="184"/>
      <c r="G4557" s="185"/>
      <c r="H4557" s="185"/>
      <c r="I4557" s="184"/>
      <c r="J4557" s="184"/>
      <c r="K4557" s="185" t="s">
        <v>410</v>
      </c>
      <c r="L4557" s="185"/>
      <c r="M4557" s="186"/>
      <c r="N4557" s="61" t="s">
        <v>410</v>
      </c>
      <c r="P4557" s="175" t="s">
        <v>2670</v>
      </c>
    </row>
    <row r="4558" spans="1:16" s="61" customFormat="1" ht="17.25">
      <c r="A4558" s="183" t="s">
        <v>9335</v>
      </c>
      <c r="B4558" s="183" t="s">
        <v>7073</v>
      </c>
      <c r="C4558" s="183" t="s">
        <v>97</v>
      </c>
      <c r="D4558" s="183" t="s">
        <v>98</v>
      </c>
      <c r="E4558" s="184"/>
      <c r="F4558" s="184"/>
      <c r="G4558" s="185"/>
      <c r="H4558" s="185"/>
      <c r="I4558" s="184"/>
      <c r="J4558" s="184"/>
      <c r="K4558" s="185" t="s">
        <v>410</v>
      </c>
      <c r="L4558" s="185"/>
      <c r="M4558" s="186"/>
      <c r="N4558" s="61" t="s">
        <v>410</v>
      </c>
      <c r="P4558" s="175" t="s">
        <v>97</v>
      </c>
    </row>
    <row r="4559" spans="1:16" s="61" customFormat="1" ht="17.25">
      <c r="A4559" s="183" t="s">
        <v>9336</v>
      </c>
      <c r="B4559" s="183" t="s">
        <v>7071</v>
      </c>
      <c r="C4559" s="183" t="s">
        <v>97</v>
      </c>
      <c r="D4559" s="183" t="s">
        <v>98</v>
      </c>
      <c r="E4559" s="184"/>
      <c r="F4559" s="184"/>
      <c r="G4559" s="185"/>
      <c r="H4559" s="185"/>
      <c r="I4559" s="184"/>
      <c r="J4559" s="184"/>
      <c r="K4559" s="185" t="s">
        <v>410</v>
      </c>
      <c r="L4559" s="185"/>
      <c r="M4559" s="186"/>
      <c r="N4559" s="61" t="s">
        <v>410</v>
      </c>
      <c r="P4559" s="175" t="s">
        <v>97</v>
      </c>
    </row>
    <row r="4560" spans="1:16" s="61" customFormat="1" ht="17.25">
      <c r="A4560" s="183" t="s">
        <v>9337</v>
      </c>
      <c r="B4560" s="183" t="s">
        <v>7292</v>
      </c>
      <c r="C4560" s="183" t="s">
        <v>97</v>
      </c>
      <c r="D4560" s="183" t="s">
        <v>98</v>
      </c>
      <c r="E4560" s="184"/>
      <c r="F4560" s="184"/>
      <c r="G4560" s="185"/>
      <c r="H4560" s="185"/>
      <c r="I4560" s="184"/>
      <c r="J4560" s="184"/>
      <c r="K4560" s="185" t="s">
        <v>410</v>
      </c>
      <c r="L4560" s="185"/>
      <c r="M4560" s="186"/>
      <c r="N4560" s="61" t="s">
        <v>410</v>
      </c>
      <c r="P4560" s="175" t="s">
        <v>97</v>
      </c>
    </row>
    <row r="4561" spans="1:16" s="61" customFormat="1" ht="17.25">
      <c r="A4561" s="183" t="s">
        <v>9338</v>
      </c>
      <c r="B4561" s="183" t="s">
        <v>9339</v>
      </c>
      <c r="C4561" s="183" t="s">
        <v>1271</v>
      </c>
      <c r="D4561" s="183" t="s">
        <v>1272</v>
      </c>
      <c r="E4561" s="184">
        <v>205</v>
      </c>
      <c r="F4561" s="184">
        <v>160</v>
      </c>
      <c r="G4561" s="185" t="s">
        <v>214</v>
      </c>
      <c r="H4561" s="185" t="s">
        <v>9340</v>
      </c>
      <c r="I4561" s="184">
        <v>88.25</v>
      </c>
      <c r="J4561" s="184">
        <v>248.25</v>
      </c>
      <c r="K4561" s="185">
        <v>50</v>
      </c>
      <c r="L4561" s="185"/>
      <c r="M4561" s="186"/>
      <c r="N4561" s="61" t="s">
        <v>51</v>
      </c>
      <c r="P4561" s="175" t="s">
        <v>1271</v>
      </c>
    </row>
    <row r="4562" spans="1:16" s="61" customFormat="1" ht="17.25">
      <c r="A4562" s="183" t="s">
        <v>9341</v>
      </c>
      <c r="B4562" s="183" t="s">
        <v>9342</v>
      </c>
      <c r="C4562" s="183" t="s">
        <v>9343</v>
      </c>
      <c r="D4562" s="183" t="s">
        <v>9344</v>
      </c>
      <c r="E4562" s="184"/>
      <c r="F4562" s="184"/>
      <c r="G4562" s="185"/>
      <c r="H4562" s="185"/>
      <c r="I4562" s="184"/>
      <c r="J4562" s="184"/>
      <c r="K4562" s="185" t="s">
        <v>410</v>
      </c>
      <c r="L4562" s="185"/>
      <c r="M4562" s="186"/>
      <c r="N4562" s="61" t="s">
        <v>410</v>
      </c>
      <c r="P4562" s="175" t="s">
        <v>9343</v>
      </c>
    </row>
    <row r="4563" spans="1:16" s="61" customFormat="1" ht="17.25">
      <c r="A4563" s="183" t="s">
        <v>9345</v>
      </c>
      <c r="B4563" s="183" t="s">
        <v>9346</v>
      </c>
      <c r="C4563" s="183" t="s">
        <v>9347</v>
      </c>
      <c r="D4563" s="183" t="s">
        <v>9348</v>
      </c>
      <c r="E4563" s="184"/>
      <c r="F4563" s="184"/>
      <c r="G4563" s="185"/>
      <c r="H4563" s="185"/>
      <c r="I4563" s="184"/>
      <c r="J4563" s="184"/>
      <c r="K4563" s="185" t="s">
        <v>410</v>
      </c>
      <c r="L4563" s="185"/>
      <c r="M4563" s="186"/>
      <c r="N4563" s="61" t="s">
        <v>410</v>
      </c>
      <c r="P4563" s="175" t="s">
        <v>9347</v>
      </c>
    </row>
    <row r="4564" spans="1:16" s="61" customFormat="1" ht="17.25">
      <c r="A4564" s="183" t="s">
        <v>9349</v>
      </c>
      <c r="B4564" s="183" t="s">
        <v>9350</v>
      </c>
      <c r="C4564" s="183" t="s">
        <v>2094</v>
      </c>
      <c r="D4564" s="183" t="s">
        <v>2095</v>
      </c>
      <c r="E4564" s="184"/>
      <c r="F4564" s="184"/>
      <c r="G4564" s="185"/>
      <c r="H4564" s="185"/>
      <c r="I4564" s="184"/>
      <c r="J4564" s="184"/>
      <c r="K4564" s="185" t="s">
        <v>410</v>
      </c>
      <c r="L4564" s="185"/>
      <c r="M4564" s="186"/>
      <c r="N4564" s="61" t="s">
        <v>410</v>
      </c>
      <c r="P4564" s="175" t="s">
        <v>2094</v>
      </c>
    </row>
    <row r="4565" spans="1:16" s="61" customFormat="1" ht="17.25">
      <c r="A4565" s="183" t="s">
        <v>9351</v>
      </c>
      <c r="B4565" s="183" t="s">
        <v>9352</v>
      </c>
      <c r="C4565" s="183" t="s">
        <v>2094</v>
      </c>
      <c r="D4565" s="183" t="s">
        <v>2095</v>
      </c>
      <c r="E4565" s="184"/>
      <c r="F4565" s="184"/>
      <c r="G4565" s="185"/>
      <c r="H4565" s="185"/>
      <c r="I4565" s="184"/>
      <c r="J4565" s="184"/>
      <c r="K4565" s="185" t="s">
        <v>410</v>
      </c>
      <c r="L4565" s="185"/>
      <c r="M4565" s="186"/>
      <c r="N4565" s="61" t="s">
        <v>410</v>
      </c>
      <c r="P4565" s="175" t="s">
        <v>2094</v>
      </c>
    </row>
    <row r="4566" spans="1:16" s="61" customFormat="1" ht="17.25">
      <c r="A4566" s="183" t="s">
        <v>9353</v>
      </c>
      <c r="B4566" s="183" t="s">
        <v>9352</v>
      </c>
      <c r="C4566" s="183" t="s">
        <v>2094</v>
      </c>
      <c r="D4566" s="183" t="s">
        <v>2095</v>
      </c>
      <c r="E4566" s="184"/>
      <c r="F4566" s="184"/>
      <c r="G4566" s="185"/>
      <c r="H4566" s="185"/>
      <c r="I4566" s="184"/>
      <c r="J4566" s="184"/>
      <c r="K4566" s="185" t="s">
        <v>410</v>
      </c>
      <c r="L4566" s="185"/>
      <c r="M4566" s="186"/>
      <c r="N4566" s="61" t="s">
        <v>410</v>
      </c>
      <c r="P4566" s="175" t="s">
        <v>2094</v>
      </c>
    </row>
    <row r="4567" spans="1:16" s="61" customFormat="1" ht="17.25">
      <c r="A4567" s="183" t="s">
        <v>9354</v>
      </c>
      <c r="B4567" s="183" t="s">
        <v>9355</v>
      </c>
      <c r="C4567" s="183" t="s">
        <v>2094</v>
      </c>
      <c r="D4567" s="183" t="s">
        <v>2095</v>
      </c>
      <c r="E4567" s="184"/>
      <c r="F4567" s="184"/>
      <c r="G4567" s="185"/>
      <c r="H4567" s="185"/>
      <c r="I4567" s="184"/>
      <c r="J4567" s="184"/>
      <c r="K4567" s="185" t="s">
        <v>410</v>
      </c>
      <c r="L4567" s="185"/>
      <c r="M4567" s="186"/>
      <c r="N4567" s="61" t="s">
        <v>410</v>
      </c>
      <c r="P4567" s="175" t="s">
        <v>2094</v>
      </c>
    </row>
    <row r="4568" spans="1:16" s="61" customFormat="1" ht="17.25">
      <c r="A4568" s="183" t="s">
        <v>9356</v>
      </c>
      <c r="B4568" s="183" t="s">
        <v>9357</v>
      </c>
      <c r="C4568" s="183" t="s">
        <v>73</v>
      </c>
      <c r="D4568" s="183" t="s">
        <v>74</v>
      </c>
      <c r="E4568" s="184"/>
      <c r="F4568" s="184"/>
      <c r="G4568" s="185"/>
      <c r="H4568" s="185"/>
      <c r="I4568" s="184"/>
      <c r="J4568" s="184"/>
      <c r="K4568" s="185" t="s">
        <v>410</v>
      </c>
      <c r="L4568" s="185"/>
      <c r="M4568" s="186"/>
      <c r="N4568" s="61" t="s">
        <v>410</v>
      </c>
      <c r="P4568" s="175" t="s">
        <v>73</v>
      </c>
    </row>
    <row r="4569" spans="1:16" s="61" customFormat="1" ht="17.25">
      <c r="A4569" s="183" t="s">
        <v>9358</v>
      </c>
      <c r="B4569" s="183" t="s">
        <v>9359</v>
      </c>
      <c r="C4569" s="183" t="s">
        <v>73</v>
      </c>
      <c r="D4569" s="183" t="s">
        <v>74</v>
      </c>
      <c r="E4569" s="184"/>
      <c r="F4569" s="184"/>
      <c r="G4569" s="185"/>
      <c r="H4569" s="185"/>
      <c r="I4569" s="184"/>
      <c r="J4569" s="184"/>
      <c r="K4569" s="185" t="s">
        <v>410</v>
      </c>
      <c r="L4569" s="185"/>
      <c r="M4569" s="186"/>
      <c r="N4569" s="61" t="s">
        <v>410</v>
      </c>
      <c r="P4569" s="175" t="s">
        <v>73</v>
      </c>
    </row>
    <row r="4570" spans="1:16" s="61" customFormat="1" ht="17.25">
      <c r="A4570" s="183" t="s">
        <v>9360</v>
      </c>
      <c r="B4570" s="183" t="s">
        <v>9361</v>
      </c>
      <c r="C4570" s="183" t="s">
        <v>6320</v>
      </c>
      <c r="D4570" s="183" t="s">
        <v>6321</v>
      </c>
      <c r="E4570" s="184"/>
      <c r="F4570" s="184"/>
      <c r="G4570" s="188"/>
      <c r="H4570" s="183"/>
      <c r="I4570" s="184"/>
      <c r="J4570" s="184"/>
      <c r="K4570" s="185" t="s">
        <v>410</v>
      </c>
      <c r="L4570" s="185"/>
      <c r="M4570" s="186"/>
      <c r="N4570" s="61" t="s">
        <v>410</v>
      </c>
      <c r="P4570" s="175" t="s">
        <v>6320</v>
      </c>
    </row>
    <row r="4571" spans="1:16" s="61" customFormat="1" ht="17.25">
      <c r="A4571" s="183" t="s">
        <v>9362</v>
      </c>
      <c r="B4571" s="183" t="s">
        <v>9363</v>
      </c>
      <c r="C4571" s="183" t="s">
        <v>49</v>
      </c>
      <c r="D4571" s="183" t="s">
        <v>50</v>
      </c>
      <c r="E4571" s="184">
        <v>290</v>
      </c>
      <c r="F4571" s="184">
        <v>250</v>
      </c>
      <c r="G4571" s="188" t="s">
        <v>102</v>
      </c>
      <c r="H4571" s="183"/>
      <c r="I4571" s="184">
        <v>116.29</v>
      </c>
      <c r="J4571" s="184">
        <v>366.29</v>
      </c>
      <c r="K4571" s="185">
        <v>70</v>
      </c>
      <c r="L4571" s="185"/>
      <c r="M4571" s="186"/>
      <c r="N4571" s="61" t="s">
        <v>51</v>
      </c>
      <c r="P4571" s="175" t="s">
        <v>49</v>
      </c>
    </row>
    <row r="4572" spans="1:16" s="61" customFormat="1" ht="17.25">
      <c r="A4572" s="183" t="s">
        <v>9364</v>
      </c>
      <c r="B4572" s="183" t="s">
        <v>9365</v>
      </c>
      <c r="C4572" s="183" t="s">
        <v>49</v>
      </c>
      <c r="D4572" s="183" t="s">
        <v>50</v>
      </c>
      <c r="E4572" s="184">
        <v>290</v>
      </c>
      <c r="F4572" s="184">
        <v>250</v>
      </c>
      <c r="G4572" s="188" t="s">
        <v>102</v>
      </c>
      <c r="H4572" s="183"/>
      <c r="I4572" s="184">
        <v>116.29</v>
      </c>
      <c r="J4572" s="184">
        <v>366.29</v>
      </c>
      <c r="K4572" s="185">
        <v>0</v>
      </c>
      <c r="L4572" s="185" t="s">
        <v>57</v>
      </c>
      <c r="M4572" s="186" t="s">
        <v>217</v>
      </c>
      <c r="N4572" s="61" t="s">
        <v>51</v>
      </c>
      <c r="P4572" s="175" t="s">
        <v>49</v>
      </c>
    </row>
    <row r="4573" spans="1:16" s="61" customFormat="1" ht="17.25">
      <c r="A4573" s="183" t="s">
        <v>9366</v>
      </c>
      <c r="B4573" s="183" t="s">
        <v>9367</v>
      </c>
      <c r="C4573" s="183" t="s">
        <v>9368</v>
      </c>
      <c r="D4573" s="183" t="s">
        <v>9369</v>
      </c>
      <c r="E4573" s="184">
        <v>72</v>
      </c>
      <c r="F4573" s="184">
        <v>72</v>
      </c>
      <c r="G4573" s="185"/>
      <c r="H4573" s="185"/>
      <c r="I4573" s="184">
        <v>28.75</v>
      </c>
      <c r="J4573" s="184">
        <v>99.38</v>
      </c>
      <c r="K4573" s="185">
        <v>104</v>
      </c>
      <c r="L4573" s="185"/>
      <c r="M4573" s="186"/>
      <c r="N4573" s="61" t="s">
        <v>51</v>
      </c>
      <c r="P4573" s="175" t="s">
        <v>9368</v>
      </c>
    </row>
    <row r="4574" spans="1:16" s="61" customFormat="1" ht="17.25">
      <c r="A4574" s="183" t="s">
        <v>9370</v>
      </c>
      <c r="B4574" s="183" t="s">
        <v>9371</v>
      </c>
      <c r="C4574" s="183" t="s">
        <v>9368</v>
      </c>
      <c r="D4574" s="183" t="s">
        <v>9369</v>
      </c>
      <c r="E4574" s="184">
        <v>65</v>
      </c>
      <c r="F4574" s="184">
        <v>65</v>
      </c>
      <c r="G4574" s="185"/>
      <c r="H4574" s="185"/>
      <c r="I4574" s="184">
        <v>28.75</v>
      </c>
      <c r="J4574" s="184">
        <v>92.38</v>
      </c>
      <c r="K4574" s="185">
        <v>104</v>
      </c>
      <c r="L4574" s="185"/>
      <c r="M4574" s="186"/>
      <c r="N4574" s="61" t="s">
        <v>51</v>
      </c>
      <c r="P4574" s="175" t="s">
        <v>9368</v>
      </c>
    </row>
    <row r="4575" spans="1:16" s="61" customFormat="1" ht="17.25">
      <c r="A4575" s="183" t="s">
        <v>9372</v>
      </c>
      <c r="B4575" s="183" t="s">
        <v>9373</v>
      </c>
      <c r="C4575" s="183" t="s">
        <v>9368</v>
      </c>
      <c r="D4575" s="183" t="s">
        <v>9369</v>
      </c>
      <c r="E4575" s="184">
        <v>74</v>
      </c>
      <c r="F4575" s="184">
        <v>74</v>
      </c>
      <c r="G4575" s="185"/>
      <c r="H4575" s="185"/>
      <c r="I4575" s="184">
        <v>28.75</v>
      </c>
      <c r="J4575" s="184">
        <v>101.38</v>
      </c>
      <c r="K4575" s="185">
        <v>5</v>
      </c>
      <c r="L4575" s="185"/>
      <c r="M4575" s="186"/>
      <c r="N4575" s="61" t="s">
        <v>51</v>
      </c>
      <c r="P4575" s="175" t="s">
        <v>9368</v>
      </c>
    </row>
    <row r="4576" spans="1:16" s="61" customFormat="1" ht="17.25">
      <c r="A4576" s="183" t="s">
        <v>9374</v>
      </c>
      <c r="B4576" s="183" t="s">
        <v>9375</v>
      </c>
      <c r="C4576" s="183" t="s">
        <v>9376</v>
      </c>
      <c r="D4576" s="183" t="s">
        <v>9377</v>
      </c>
      <c r="E4576" s="184"/>
      <c r="F4576" s="184"/>
      <c r="G4576" s="185"/>
      <c r="H4576" s="185"/>
      <c r="I4576" s="184"/>
      <c r="J4576" s="184"/>
      <c r="K4576" s="185" t="s">
        <v>410</v>
      </c>
      <c r="L4576" s="185"/>
      <c r="M4576" s="186"/>
      <c r="N4576" s="61" t="s">
        <v>410</v>
      </c>
      <c r="P4576" s="175" t="s">
        <v>9376</v>
      </c>
    </row>
    <row r="4577" spans="1:16" s="61" customFormat="1" ht="17.25">
      <c r="A4577" s="183" t="s">
        <v>9378</v>
      </c>
      <c r="B4577" s="183" t="s">
        <v>9379</v>
      </c>
      <c r="C4577" s="183" t="s">
        <v>9072</v>
      </c>
      <c r="D4577" s="183" t="s">
        <v>9073</v>
      </c>
      <c r="E4577" s="184">
        <v>83.99</v>
      </c>
      <c r="F4577" s="184">
        <v>67.99</v>
      </c>
      <c r="G4577" s="185" t="s">
        <v>99</v>
      </c>
      <c r="H4577" s="185" t="s">
        <v>56</v>
      </c>
      <c r="I4577" s="184">
        <v>27.98</v>
      </c>
      <c r="J4577" s="184">
        <v>94.58</v>
      </c>
      <c r="K4577" s="185">
        <v>54</v>
      </c>
      <c r="L4577" s="185"/>
      <c r="M4577" s="186"/>
      <c r="N4577" s="61" t="s">
        <v>51</v>
      </c>
      <c r="P4577" s="175" t="s">
        <v>9072</v>
      </c>
    </row>
    <row r="4578" spans="1:16" s="61" customFormat="1" ht="17.25">
      <c r="A4578" s="183" t="s">
        <v>9380</v>
      </c>
      <c r="B4578" s="183" t="s">
        <v>9381</v>
      </c>
      <c r="C4578" s="183" t="s">
        <v>1235</v>
      </c>
      <c r="D4578" s="183" t="s">
        <v>1236</v>
      </c>
      <c r="E4578" s="184">
        <v>259</v>
      </c>
      <c r="F4578" s="184">
        <v>245</v>
      </c>
      <c r="G4578" s="185" t="s">
        <v>194</v>
      </c>
      <c r="H4578" s="185" t="s">
        <v>689</v>
      </c>
      <c r="I4578" s="184">
        <v>98.65</v>
      </c>
      <c r="J4578" s="184">
        <v>343.65</v>
      </c>
      <c r="K4578" s="185">
        <v>530</v>
      </c>
      <c r="L4578" s="185"/>
      <c r="M4578" s="186"/>
      <c r="N4578" s="61" t="s">
        <v>51</v>
      </c>
      <c r="P4578" s="175" t="s">
        <v>1235</v>
      </c>
    </row>
    <row r="4579" spans="1:16" s="61" customFormat="1" ht="17.25">
      <c r="A4579" s="183" t="s">
        <v>9382</v>
      </c>
      <c r="B4579" s="183" t="s">
        <v>9383</v>
      </c>
      <c r="C4579" s="183" t="s">
        <v>1235</v>
      </c>
      <c r="D4579" s="183" t="s">
        <v>1236</v>
      </c>
      <c r="E4579" s="184"/>
      <c r="F4579" s="184"/>
      <c r="G4579" s="185"/>
      <c r="H4579" s="185"/>
      <c r="I4579" s="184"/>
      <c r="J4579" s="184"/>
      <c r="K4579" s="185" t="s">
        <v>410</v>
      </c>
      <c r="L4579" s="185"/>
      <c r="M4579" s="186"/>
      <c r="N4579" s="61" t="s">
        <v>410</v>
      </c>
      <c r="P4579" s="175" t="s">
        <v>1235</v>
      </c>
    </row>
    <row r="4580" spans="1:16" s="61" customFormat="1" ht="17.25">
      <c r="A4580" s="183" t="s">
        <v>9384</v>
      </c>
      <c r="B4580" s="183" t="s">
        <v>9385</v>
      </c>
      <c r="C4580" s="183" t="s">
        <v>9120</v>
      </c>
      <c r="D4580" s="183" t="s">
        <v>9121</v>
      </c>
      <c r="E4580" s="184">
        <v>74.99</v>
      </c>
      <c r="F4580" s="184">
        <v>74.99</v>
      </c>
      <c r="G4580" s="185"/>
      <c r="H4580" s="185"/>
      <c r="I4580" s="184">
        <v>25.77</v>
      </c>
      <c r="J4580" s="184">
        <v>100.76</v>
      </c>
      <c r="K4580" s="185">
        <v>0</v>
      </c>
      <c r="L4580" s="185"/>
      <c r="M4580" s="186"/>
      <c r="N4580" s="61" t="s">
        <v>51</v>
      </c>
      <c r="P4580" s="175" t="s">
        <v>9120</v>
      </c>
    </row>
    <row r="4581" spans="1:16" s="61" customFormat="1" ht="17.25">
      <c r="A4581" s="183" t="s">
        <v>9386</v>
      </c>
      <c r="B4581" s="183" t="s">
        <v>9387</v>
      </c>
      <c r="C4581" s="183" t="s">
        <v>9120</v>
      </c>
      <c r="D4581" s="183" t="s">
        <v>9121</v>
      </c>
      <c r="E4581" s="184">
        <v>139</v>
      </c>
      <c r="F4581" s="184">
        <v>139</v>
      </c>
      <c r="G4581" s="185"/>
      <c r="H4581" s="185"/>
      <c r="I4581" s="184">
        <v>54.88</v>
      </c>
      <c r="J4581" s="184">
        <v>193.88</v>
      </c>
      <c r="K4581" s="185">
        <v>69</v>
      </c>
      <c r="L4581" s="185"/>
      <c r="M4581" s="186"/>
      <c r="N4581" s="61" t="s">
        <v>51</v>
      </c>
      <c r="P4581" s="175" t="s">
        <v>9120</v>
      </c>
    </row>
    <row r="4582" spans="1:16" s="61" customFormat="1" ht="17.25">
      <c r="A4582" s="183" t="s">
        <v>9388</v>
      </c>
      <c r="B4582" s="183" t="s">
        <v>9389</v>
      </c>
      <c r="C4582" s="183" t="s">
        <v>49</v>
      </c>
      <c r="D4582" s="183" t="s">
        <v>50</v>
      </c>
      <c r="E4582" s="184">
        <v>158</v>
      </c>
      <c r="F4582" s="184">
        <v>130</v>
      </c>
      <c r="G4582" s="185" t="s">
        <v>395</v>
      </c>
      <c r="H4582" s="185"/>
      <c r="I4582" s="184">
        <v>40.26</v>
      </c>
      <c r="J4582" s="184">
        <v>170.26</v>
      </c>
      <c r="K4582" s="185">
        <v>161</v>
      </c>
      <c r="L4582" s="185"/>
      <c r="M4582" s="186"/>
      <c r="N4582" s="61" t="s">
        <v>51</v>
      </c>
      <c r="P4582" s="175" t="s">
        <v>49</v>
      </c>
    </row>
    <row r="4583" spans="1:16" s="61" customFormat="1" ht="17.25">
      <c r="A4583" s="183" t="s">
        <v>9390</v>
      </c>
      <c r="B4583" s="183" t="s">
        <v>9391</v>
      </c>
      <c r="C4583" s="183" t="s">
        <v>49</v>
      </c>
      <c r="D4583" s="183" t="s">
        <v>50</v>
      </c>
      <c r="E4583" s="184">
        <v>158</v>
      </c>
      <c r="F4583" s="184">
        <v>130</v>
      </c>
      <c r="G4583" s="185" t="s">
        <v>395</v>
      </c>
      <c r="H4583" s="185"/>
      <c r="I4583" s="184">
        <v>40.26</v>
      </c>
      <c r="J4583" s="184">
        <v>170.26</v>
      </c>
      <c r="K4583" s="185">
        <v>282</v>
      </c>
      <c r="L4583" s="185"/>
      <c r="M4583" s="186"/>
      <c r="N4583" s="61" t="s">
        <v>51</v>
      </c>
      <c r="P4583" s="175" t="s">
        <v>49</v>
      </c>
    </row>
    <row r="4584" spans="1:16" s="61" customFormat="1" ht="17.25">
      <c r="A4584" s="183" t="s">
        <v>9392</v>
      </c>
      <c r="B4584" s="183" t="s">
        <v>9393</v>
      </c>
      <c r="C4584" s="183" t="s">
        <v>49</v>
      </c>
      <c r="D4584" s="183" t="s">
        <v>50</v>
      </c>
      <c r="E4584" s="184">
        <v>158</v>
      </c>
      <c r="F4584" s="184">
        <v>130</v>
      </c>
      <c r="G4584" s="185" t="s">
        <v>395</v>
      </c>
      <c r="H4584" s="185"/>
      <c r="I4584" s="184">
        <v>40.26</v>
      </c>
      <c r="J4584" s="184">
        <v>170.26</v>
      </c>
      <c r="K4584" s="185">
        <v>180</v>
      </c>
      <c r="L4584" s="185"/>
      <c r="M4584" s="186"/>
      <c r="N4584" s="61" t="s">
        <v>51</v>
      </c>
      <c r="P4584" s="175" t="s">
        <v>49</v>
      </c>
    </row>
    <row r="4585" spans="1:16" s="61" customFormat="1" ht="17.25">
      <c r="A4585" s="183" t="s">
        <v>9394</v>
      </c>
      <c r="B4585" s="183" t="s">
        <v>9379</v>
      </c>
      <c r="C4585" s="183" t="s">
        <v>9120</v>
      </c>
      <c r="D4585" s="183" t="s">
        <v>9121</v>
      </c>
      <c r="E4585" s="184">
        <v>95.99</v>
      </c>
      <c r="F4585" s="184">
        <v>95.99</v>
      </c>
      <c r="G4585" s="185"/>
      <c r="H4585" s="185"/>
      <c r="I4585" s="184">
        <v>38.34</v>
      </c>
      <c r="J4585" s="184">
        <v>134.33</v>
      </c>
      <c r="K4585" s="185">
        <v>86</v>
      </c>
      <c r="L4585" s="185"/>
      <c r="M4585" s="186"/>
      <c r="N4585" s="61" t="s">
        <v>51</v>
      </c>
      <c r="P4585" s="175" t="s">
        <v>9120</v>
      </c>
    </row>
    <row r="4586" spans="1:16" s="61" customFormat="1" ht="17.25">
      <c r="A4586" s="183" t="s">
        <v>9395</v>
      </c>
      <c r="B4586" s="183" t="s">
        <v>9396</v>
      </c>
      <c r="C4586" s="183" t="s">
        <v>9120</v>
      </c>
      <c r="D4586" s="183" t="s">
        <v>9121</v>
      </c>
      <c r="E4586" s="184">
        <v>95.99</v>
      </c>
      <c r="F4586" s="184">
        <v>95.99</v>
      </c>
      <c r="G4586" s="185"/>
      <c r="H4586" s="185"/>
      <c r="I4586" s="184">
        <v>38.23</v>
      </c>
      <c r="J4586" s="184">
        <v>134.22</v>
      </c>
      <c r="K4586" s="185">
        <v>64</v>
      </c>
      <c r="L4586" s="185"/>
      <c r="M4586" s="186"/>
      <c r="N4586" s="61" t="s">
        <v>51</v>
      </c>
      <c r="P4586" s="175" t="s">
        <v>9120</v>
      </c>
    </row>
    <row r="4587" spans="1:16" s="61" customFormat="1" ht="17.25">
      <c r="A4587" s="183" t="s">
        <v>9397</v>
      </c>
      <c r="B4587" s="183" t="s">
        <v>9398</v>
      </c>
      <c r="C4587" s="183" t="s">
        <v>9120</v>
      </c>
      <c r="D4587" s="183" t="s">
        <v>9121</v>
      </c>
      <c r="E4587" s="184"/>
      <c r="F4587" s="184"/>
      <c r="G4587" s="185"/>
      <c r="H4587" s="185"/>
      <c r="I4587" s="184"/>
      <c r="J4587" s="184"/>
      <c r="K4587" s="185" t="s">
        <v>410</v>
      </c>
      <c r="L4587" s="185"/>
      <c r="M4587" s="186"/>
      <c r="N4587" s="61" t="s">
        <v>410</v>
      </c>
      <c r="P4587" s="175" t="s">
        <v>9120</v>
      </c>
    </row>
    <row r="4588" spans="1:16" s="61" customFormat="1" ht="17.25">
      <c r="A4588" s="183" t="s">
        <v>9399</v>
      </c>
      <c r="B4588" s="183" t="s">
        <v>9400</v>
      </c>
      <c r="C4588" s="183" t="s">
        <v>9120</v>
      </c>
      <c r="D4588" s="183" t="s">
        <v>9121</v>
      </c>
      <c r="E4588" s="184">
        <v>139</v>
      </c>
      <c r="F4588" s="184">
        <v>139</v>
      </c>
      <c r="G4588" s="185"/>
      <c r="H4588" s="185"/>
      <c r="I4588" s="184">
        <v>53.74</v>
      </c>
      <c r="J4588" s="184">
        <v>192.74</v>
      </c>
      <c r="K4588" s="185">
        <v>0</v>
      </c>
      <c r="L4588" s="185"/>
      <c r="M4588" s="186"/>
      <c r="N4588" s="61" t="s">
        <v>51</v>
      </c>
      <c r="P4588" s="175" t="s">
        <v>9120</v>
      </c>
    </row>
    <row r="4589" spans="1:16" s="61" customFormat="1" ht="17.25">
      <c r="A4589" s="183" t="s">
        <v>9401</v>
      </c>
      <c r="B4589" s="183" t="s">
        <v>9071</v>
      </c>
      <c r="C4589" s="183" t="s">
        <v>9120</v>
      </c>
      <c r="D4589" s="183" t="s">
        <v>9121</v>
      </c>
      <c r="E4589" s="184"/>
      <c r="F4589" s="184"/>
      <c r="G4589" s="185"/>
      <c r="H4589" s="185"/>
      <c r="I4589" s="184"/>
      <c r="J4589" s="184"/>
      <c r="K4589" s="185" t="s">
        <v>410</v>
      </c>
      <c r="L4589" s="185"/>
      <c r="M4589" s="186"/>
      <c r="N4589" s="61" t="s">
        <v>410</v>
      </c>
      <c r="P4589" s="175" t="s">
        <v>9120</v>
      </c>
    </row>
    <row r="4590" spans="1:16" s="61" customFormat="1" ht="17.25">
      <c r="A4590" s="183" t="s">
        <v>9402</v>
      </c>
      <c r="B4590" s="183" t="s">
        <v>9403</v>
      </c>
      <c r="C4590" s="183" t="s">
        <v>9120</v>
      </c>
      <c r="D4590" s="183" t="s">
        <v>9121</v>
      </c>
      <c r="E4590" s="184">
        <v>59.99</v>
      </c>
      <c r="F4590" s="184">
        <v>49.99</v>
      </c>
      <c r="G4590" s="185" t="s">
        <v>107</v>
      </c>
      <c r="H4590" s="185" t="s">
        <v>56</v>
      </c>
      <c r="I4590" s="184">
        <v>24.53</v>
      </c>
      <c r="J4590" s="184">
        <v>73.29</v>
      </c>
      <c r="K4590" s="185">
        <v>53</v>
      </c>
      <c r="L4590" s="185"/>
      <c r="M4590" s="186"/>
      <c r="N4590" s="61" t="s">
        <v>51</v>
      </c>
      <c r="P4590" s="175" t="s">
        <v>9120</v>
      </c>
    </row>
    <row r="4591" spans="1:16" s="61" customFormat="1" ht="17.25">
      <c r="A4591" s="183" t="s">
        <v>9404</v>
      </c>
      <c r="B4591" s="183" t="s">
        <v>9405</v>
      </c>
      <c r="C4591" s="183" t="s">
        <v>9120</v>
      </c>
      <c r="D4591" s="183" t="s">
        <v>9121</v>
      </c>
      <c r="E4591" s="184">
        <v>59.99</v>
      </c>
      <c r="F4591" s="184">
        <v>59.99</v>
      </c>
      <c r="G4591" s="185"/>
      <c r="H4591" s="185"/>
      <c r="I4591" s="184">
        <v>24.53</v>
      </c>
      <c r="J4591" s="184">
        <v>83.29</v>
      </c>
      <c r="K4591" s="185">
        <v>33</v>
      </c>
      <c r="L4591" s="185"/>
      <c r="M4591" s="186"/>
      <c r="N4591" s="61" t="s">
        <v>51</v>
      </c>
      <c r="P4591" s="175" t="s">
        <v>9120</v>
      </c>
    </row>
    <row r="4592" spans="1:16" s="61" customFormat="1" ht="17.25">
      <c r="A4592" s="183" t="s">
        <v>9406</v>
      </c>
      <c r="B4592" s="183" t="s">
        <v>9407</v>
      </c>
      <c r="C4592" s="183" t="s">
        <v>9408</v>
      </c>
      <c r="D4592" s="183" t="s">
        <v>9409</v>
      </c>
      <c r="E4592" s="184"/>
      <c r="F4592" s="184"/>
      <c r="G4592" s="185"/>
      <c r="H4592" s="185"/>
      <c r="I4592" s="184"/>
      <c r="J4592" s="184"/>
      <c r="K4592" s="185" t="s">
        <v>410</v>
      </c>
      <c r="L4592" s="185"/>
      <c r="M4592" s="186"/>
      <c r="N4592" s="61" t="s">
        <v>410</v>
      </c>
      <c r="P4592" s="175" t="s">
        <v>9408</v>
      </c>
    </row>
    <row r="4593" spans="1:16" s="61" customFormat="1" ht="17.25">
      <c r="A4593" s="183" t="s">
        <v>9410</v>
      </c>
      <c r="B4593" s="183" t="s">
        <v>9407</v>
      </c>
      <c r="C4593" s="183" t="s">
        <v>9408</v>
      </c>
      <c r="D4593" s="183" t="s">
        <v>9409</v>
      </c>
      <c r="E4593" s="184"/>
      <c r="F4593" s="184"/>
      <c r="G4593" s="185"/>
      <c r="H4593" s="185"/>
      <c r="I4593" s="184"/>
      <c r="J4593" s="184"/>
      <c r="K4593" s="185" t="s">
        <v>410</v>
      </c>
      <c r="L4593" s="185"/>
      <c r="M4593" s="186"/>
      <c r="N4593" s="61" t="s">
        <v>410</v>
      </c>
      <c r="P4593" s="175" t="s">
        <v>9408</v>
      </c>
    </row>
    <row r="4594" spans="1:16" s="61" customFormat="1" ht="17.25">
      <c r="A4594" s="183" t="s">
        <v>9411</v>
      </c>
      <c r="B4594" s="183" t="s">
        <v>9407</v>
      </c>
      <c r="C4594" s="183" t="s">
        <v>9408</v>
      </c>
      <c r="D4594" s="183" t="s">
        <v>9409</v>
      </c>
      <c r="E4594" s="184"/>
      <c r="F4594" s="184"/>
      <c r="G4594" s="185"/>
      <c r="H4594" s="185"/>
      <c r="I4594" s="184"/>
      <c r="J4594" s="184"/>
      <c r="K4594" s="185" t="s">
        <v>410</v>
      </c>
      <c r="L4594" s="185"/>
      <c r="M4594" s="186"/>
      <c r="N4594" s="61" t="s">
        <v>410</v>
      </c>
      <c r="P4594" s="175" t="s">
        <v>9408</v>
      </c>
    </row>
    <row r="4595" spans="1:16" s="61" customFormat="1" ht="17.25">
      <c r="A4595" s="183" t="s">
        <v>9412</v>
      </c>
      <c r="B4595" s="183" t="s">
        <v>9413</v>
      </c>
      <c r="C4595" s="183" t="s">
        <v>9414</v>
      </c>
      <c r="D4595" s="183" t="s">
        <v>9415</v>
      </c>
      <c r="E4595" s="184"/>
      <c r="F4595" s="184"/>
      <c r="G4595" s="185"/>
      <c r="H4595" s="185"/>
      <c r="I4595" s="184"/>
      <c r="J4595" s="184"/>
      <c r="K4595" s="185" t="s">
        <v>410</v>
      </c>
      <c r="L4595" s="185"/>
      <c r="M4595" s="186"/>
      <c r="N4595" s="61" t="s">
        <v>410</v>
      </c>
      <c r="P4595" s="175" t="s">
        <v>9414</v>
      </c>
    </row>
    <row r="4596" spans="1:16" s="61" customFormat="1" ht="17.25">
      <c r="A4596" s="183" t="s">
        <v>9416</v>
      </c>
      <c r="B4596" s="183" t="s">
        <v>9417</v>
      </c>
      <c r="C4596" s="183" t="s">
        <v>9414</v>
      </c>
      <c r="D4596" s="183" t="s">
        <v>9415</v>
      </c>
      <c r="E4596" s="184"/>
      <c r="F4596" s="184"/>
      <c r="G4596" s="185"/>
      <c r="H4596" s="185"/>
      <c r="I4596" s="184"/>
      <c r="J4596" s="184"/>
      <c r="K4596" s="185" t="s">
        <v>410</v>
      </c>
      <c r="L4596" s="185"/>
      <c r="M4596" s="186"/>
      <c r="N4596" s="61" t="s">
        <v>410</v>
      </c>
      <c r="P4596" s="175" t="s">
        <v>9414</v>
      </c>
    </row>
    <row r="4597" spans="1:16" s="61" customFormat="1" ht="17.25">
      <c r="A4597" s="183" t="s">
        <v>9418</v>
      </c>
      <c r="B4597" s="183" t="s">
        <v>9419</v>
      </c>
      <c r="C4597" s="183" t="s">
        <v>9414</v>
      </c>
      <c r="D4597" s="183" t="s">
        <v>9415</v>
      </c>
      <c r="E4597" s="184"/>
      <c r="F4597" s="184"/>
      <c r="G4597" s="185"/>
      <c r="H4597" s="185"/>
      <c r="I4597" s="184"/>
      <c r="J4597" s="184"/>
      <c r="K4597" s="185" t="s">
        <v>410</v>
      </c>
      <c r="L4597" s="185"/>
      <c r="M4597" s="186"/>
      <c r="N4597" s="61" t="s">
        <v>410</v>
      </c>
      <c r="P4597" s="175" t="s">
        <v>9414</v>
      </c>
    </row>
    <row r="4598" spans="1:16" s="61" customFormat="1" ht="17.25">
      <c r="A4598" s="183" t="s">
        <v>9420</v>
      </c>
      <c r="B4598" s="183" t="s">
        <v>9421</v>
      </c>
      <c r="C4598" s="183" t="s">
        <v>9414</v>
      </c>
      <c r="D4598" s="183" t="s">
        <v>9415</v>
      </c>
      <c r="E4598" s="184"/>
      <c r="F4598" s="184"/>
      <c r="G4598" s="185"/>
      <c r="H4598" s="185"/>
      <c r="I4598" s="184"/>
      <c r="J4598" s="184"/>
      <c r="K4598" s="185" t="s">
        <v>410</v>
      </c>
      <c r="L4598" s="185"/>
      <c r="M4598" s="186"/>
      <c r="N4598" s="61" t="s">
        <v>410</v>
      </c>
      <c r="P4598" s="175" t="s">
        <v>9414</v>
      </c>
    </row>
    <row r="4599" spans="1:16" s="61" customFormat="1" ht="17.25">
      <c r="A4599" s="183" t="s">
        <v>9422</v>
      </c>
      <c r="B4599" s="183" t="s">
        <v>9423</v>
      </c>
      <c r="C4599" s="183" t="s">
        <v>9414</v>
      </c>
      <c r="D4599" s="183" t="s">
        <v>9415</v>
      </c>
      <c r="E4599" s="184"/>
      <c r="F4599" s="184"/>
      <c r="G4599" s="185"/>
      <c r="H4599" s="185"/>
      <c r="I4599" s="184"/>
      <c r="J4599" s="184"/>
      <c r="K4599" s="185" t="s">
        <v>410</v>
      </c>
      <c r="L4599" s="185"/>
      <c r="M4599" s="186"/>
      <c r="N4599" s="61" t="s">
        <v>410</v>
      </c>
      <c r="P4599" s="175" t="s">
        <v>9414</v>
      </c>
    </row>
    <row r="4600" spans="1:16" s="61" customFormat="1" ht="17.25">
      <c r="A4600" s="183" t="s">
        <v>9424</v>
      </c>
      <c r="B4600" s="183" t="s">
        <v>9425</v>
      </c>
      <c r="C4600" s="183" t="s">
        <v>5620</v>
      </c>
      <c r="D4600" s="183" t="s">
        <v>5621</v>
      </c>
      <c r="E4600" s="184"/>
      <c r="F4600" s="184"/>
      <c r="G4600" s="185"/>
      <c r="H4600" s="185"/>
      <c r="I4600" s="184"/>
      <c r="J4600" s="184"/>
      <c r="K4600" s="185" t="s">
        <v>410</v>
      </c>
      <c r="L4600" s="185"/>
      <c r="M4600" s="186"/>
      <c r="N4600" s="61" t="s">
        <v>410</v>
      </c>
      <c r="P4600" s="175" t="s">
        <v>5620</v>
      </c>
    </row>
    <row r="4601" spans="1:16" s="61" customFormat="1" ht="17.25">
      <c r="A4601" s="183" t="s">
        <v>9426</v>
      </c>
      <c r="B4601" s="183" t="s">
        <v>9427</v>
      </c>
      <c r="C4601" s="183" t="s">
        <v>9428</v>
      </c>
      <c r="D4601" s="183" t="s">
        <v>9429</v>
      </c>
      <c r="E4601" s="184"/>
      <c r="F4601" s="184"/>
      <c r="G4601" s="185"/>
      <c r="H4601" s="185"/>
      <c r="I4601" s="184"/>
      <c r="J4601" s="184"/>
      <c r="K4601" s="185" t="s">
        <v>410</v>
      </c>
      <c r="L4601" s="185"/>
      <c r="M4601" s="186"/>
      <c r="N4601" s="61" t="s">
        <v>410</v>
      </c>
      <c r="P4601" s="175" t="s">
        <v>9428</v>
      </c>
    </row>
    <row r="4602" spans="1:16" s="61" customFormat="1" ht="17.25">
      <c r="A4602" s="183" t="s">
        <v>9430</v>
      </c>
      <c r="B4602" s="183" t="s">
        <v>9431</v>
      </c>
      <c r="C4602" s="183" t="s">
        <v>9428</v>
      </c>
      <c r="D4602" s="183" t="s">
        <v>9429</v>
      </c>
      <c r="E4602" s="184"/>
      <c r="F4602" s="184"/>
      <c r="G4602" s="185"/>
      <c r="H4602" s="185"/>
      <c r="I4602" s="184"/>
      <c r="J4602" s="184"/>
      <c r="K4602" s="185" t="s">
        <v>410</v>
      </c>
      <c r="L4602" s="185"/>
      <c r="M4602" s="186"/>
      <c r="N4602" s="61" t="s">
        <v>410</v>
      </c>
      <c r="P4602" s="175" t="s">
        <v>9428</v>
      </c>
    </row>
    <row r="4603" spans="1:16" s="61" customFormat="1" ht="17.25">
      <c r="A4603" s="183" t="s">
        <v>9432</v>
      </c>
      <c r="B4603" s="183" t="s">
        <v>9433</v>
      </c>
      <c r="C4603" s="183" t="s">
        <v>9120</v>
      </c>
      <c r="D4603" s="183" t="s">
        <v>9121</v>
      </c>
      <c r="E4603" s="184">
        <v>99.99</v>
      </c>
      <c r="F4603" s="184">
        <v>69.99</v>
      </c>
      <c r="G4603" s="185" t="s">
        <v>151</v>
      </c>
      <c r="H4603" s="185" t="s">
        <v>56</v>
      </c>
      <c r="I4603" s="184">
        <v>42.1</v>
      </c>
      <c r="J4603" s="184">
        <v>112.09</v>
      </c>
      <c r="K4603" s="185">
        <v>29</v>
      </c>
      <c r="L4603" s="185"/>
      <c r="M4603" s="186"/>
      <c r="N4603" s="61" t="s">
        <v>51</v>
      </c>
      <c r="P4603" s="175" t="s">
        <v>9120</v>
      </c>
    </row>
    <row r="4604" spans="1:16" s="61" customFormat="1" ht="17.25">
      <c r="A4604" s="183" t="s">
        <v>9434</v>
      </c>
      <c r="B4604" s="183" t="s">
        <v>9435</v>
      </c>
      <c r="C4604" s="183" t="s">
        <v>9436</v>
      </c>
      <c r="D4604" s="183" t="s">
        <v>9437</v>
      </c>
      <c r="E4604" s="184">
        <v>314.02</v>
      </c>
      <c r="F4604" s="184">
        <v>314.02</v>
      </c>
      <c r="G4604" s="185"/>
      <c r="H4604" s="185"/>
      <c r="I4604" s="184">
        <v>75.69</v>
      </c>
      <c r="J4604" s="184">
        <v>389.71</v>
      </c>
      <c r="K4604" s="185">
        <v>0</v>
      </c>
      <c r="L4604" s="185"/>
      <c r="M4604" s="186"/>
      <c r="N4604" s="61" t="s">
        <v>51</v>
      </c>
      <c r="P4604" s="175" t="s">
        <v>9436</v>
      </c>
    </row>
    <row r="4605" spans="1:16" s="61" customFormat="1" ht="17.25">
      <c r="A4605" s="183" t="s">
        <v>9438</v>
      </c>
      <c r="B4605" s="183" t="s">
        <v>9435</v>
      </c>
      <c r="C4605" s="183" t="s">
        <v>9436</v>
      </c>
      <c r="D4605" s="183" t="s">
        <v>9437</v>
      </c>
      <c r="E4605" s="184">
        <v>314.02</v>
      </c>
      <c r="F4605" s="184">
        <v>314.02</v>
      </c>
      <c r="G4605" s="185"/>
      <c r="H4605" s="185"/>
      <c r="I4605" s="184">
        <v>75.69</v>
      </c>
      <c r="J4605" s="184">
        <v>389.71</v>
      </c>
      <c r="K4605" s="185">
        <v>0</v>
      </c>
      <c r="L4605" s="185"/>
      <c r="M4605" s="186"/>
      <c r="N4605" s="61" t="s">
        <v>51</v>
      </c>
      <c r="P4605" s="175" t="s">
        <v>9436</v>
      </c>
    </row>
    <row r="4606" spans="1:16" s="61" customFormat="1" ht="17.25">
      <c r="A4606" s="183" t="s">
        <v>9439</v>
      </c>
      <c r="B4606" s="183" t="s">
        <v>9440</v>
      </c>
      <c r="C4606" s="183" t="s">
        <v>757</v>
      </c>
      <c r="D4606" s="183" t="s">
        <v>758</v>
      </c>
      <c r="E4606" s="184"/>
      <c r="F4606" s="184"/>
      <c r="G4606" s="185"/>
      <c r="H4606" s="185"/>
      <c r="I4606" s="184"/>
      <c r="J4606" s="184"/>
      <c r="K4606" s="185" t="s">
        <v>410</v>
      </c>
      <c r="L4606" s="185"/>
      <c r="M4606" s="186"/>
      <c r="N4606" s="61" t="s">
        <v>410</v>
      </c>
      <c r="P4606" s="175" t="s">
        <v>757</v>
      </c>
    </row>
    <row r="4607" spans="1:16" s="61" customFormat="1" ht="17.25">
      <c r="A4607" s="183" t="s">
        <v>9441</v>
      </c>
      <c r="B4607" s="183" t="s">
        <v>9442</v>
      </c>
      <c r="C4607" s="183" t="s">
        <v>9436</v>
      </c>
      <c r="D4607" s="183" t="s">
        <v>9437</v>
      </c>
      <c r="E4607" s="184">
        <v>472.09</v>
      </c>
      <c r="F4607" s="184">
        <v>472.09</v>
      </c>
      <c r="G4607" s="185"/>
      <c r="H4607" s="185"/>
      <c r="I4607" s="184">
        <v>100.59</v>
      </c>
      <c r="J4607" s="184">
        <v>572.68</v>
      </c>
      <c r="K4607" s="185">
        <v>0</v>
      </c>
      <c r="L4607" s="185" t="s">
        <v>57</v>
      </c>
      <c r="M4607" s="186" t="s">
        <v>1514</v>
      </c>
      <c r="N4607" s="61" t="s">
        <v>51</v>
      </c>
      <c r="P4607" s="175" t="s">
        <v>9436</v>
      </c>
    </row>
    <row r="4608" spans="1:16" s="61" customFormat="1" ht="17.25">
      <c r="A4608" s="183" t="s">
        <v>9443</v>
      </c>
      <c r="B4608" s="183" t="s">
        <v>9444</v>
      </c>
      <c r="C4608" s="183" t="s">
        <v>1644</v>
      </c>
      <c r="D4608" s="183" t="s">
        <v>1645</v>
      </c>
      <c r="E4608" s="184"/>
      <c r="F4608" s="184"/>
      <c r="G4608" s="185"/>
      <c r="H4608" s="185"/>
      <c r="I4608" s="184"/>
      <c r="J4608" s="184"/>
      <c r="K4608" s="185" t="s">
        <v>410</v>
      </c>
      <c r="L4608" s="185"/>
      <c r="M4608" s="186"/>
      <c r="N4608" s="61" t="s">
        <v>410</v>
      </c>
      <c r="P4608" s="175" t="s">
        <v>1644</v>
      </c>
    </row>
    <row r="4609" spans="1:16" s="61" customFormat="1" ht="17.25">
      <c r="A4609" s="183" t="s">
        <v>9445</v>
      </c>
      <c r="B4609" s="183" t="s">
        <v>9446</v>
      </c>
      <c r="C4609" s="183" t="s">
        <v>1644</v>
      </c>
      <c r="D4609" s="183" t="s">
        <v>1645</v>
      </c>
      <c r="E4609" s="184">
        <v>106</v>
      </c>
      <c r="F4609" s="184">
        <v>65.72</v>
      </c>
      <c r="G4609" s="185" t="s">
        <v>1022</v>
      </c>
      <c r="H4609" s="185" t="s">
        <v>9447</v>
      </c>
      <c r="I4609" s="184">
        <v>39.56</v>
      </c>
      <c r="J4609" s="184">
        <v>105.28</v>
      </c>
      <c r="K4609" s="185">
        <v>13</v>
      </c>
      <c r="L4609" s="185"/>
      <c r="M4609" s="186"/>
      <c r="N4609" s="61" t="s">
        <v>51</v>
      </c>
      <c r="P4609" s="175" t="s">
        <v>1644</v>
      </c>
    </row>
    <row r="4610" spans="1:16" s="61" customFormat="1" ht="17.25">
      <c r="A4610" s="183" t="s">
        <v>9448</v>
      </c>
      <c r="B4610" s="183" t="s">
        <v>9449</v>
      </c>
      <c r="C4610" s="183" t="s">
        <v>1644</v>
      </c>
      <c r="D4610" s="183" t="s">
        <v>1645</v>
      </c>
      <c r="E4610" s="184"/>
      <c r="F4610" s="184"/>
      <c r="G4610" s="185"/>
      <c r="H4610" s="185"/>
      <c r="I4610" s="184"/>
      <c r="J4610" s="184"/>
      <c r="K4610" s="185" t="s">
        <v>410</v>
      </c>
      <c r="L4610" s="185"/>
      <c r="M4610" s="186"/>
      <c r="N4610" s="61" t="s">
        <v>410</v>
      </c>
      <c r="P4610" s="175" t="s">
        <v>1644</v>
      </c>
    </row>
    <row r="4611" spans="1:16" s="61" customFormat="1" ht="17.25">
      <c r="A4611" s="183" t="s">
        <v>9450</v>
      </c>
      <c r="B4611" s="183" t="s">
        <v>9451</v>
      </c>
      <c r="C4611" s="183" t="s">
        <v>7455</v>
      </c>
      <c r="D4611" s="183" t="s">
        <v>7456</v>
      </c>
      <c r="E4611" s="184"/>
      <c r="F4611" s="184"/>
      <c r="G4611" s="185"/>
      <c r="H4611" s="185"/>
      <c r="I4611" s="184"/>
      <c r="J4611" s="184"/>
      <c r="K4611" s="185" t="s">
        <v>410</v>
      </c>
      <c r="L4611" s="185"/>
      <c r="M4611" s="186"/>
      <c r="N4611" s="61" t="s">
        <v>410</v>
      </c>
      <c r="P4611" s="175" t="s">
        <v>7455</v>
      </c>
    </row>
    <row r="4612" spans="1:16" s="61" customFormat="1" ht="17.25">
      <c r="A4612" s="183" t="s">
        <v>9452</v>
      </c>
      <c r="B4612" s="183" t="s">
        <v>9453</v>
      </c>
      <c r="C4612" s="183" t="s">
        <v>7455</v>
      </c>
      <c r="D4612" s="183" t="s">
        <v>7456</v>
      </c>
      <c r="E4612" s="184"/>
      <c r="F4612" s="184"/>
      <c r="G4612" s="185"/>
      <c r="H4612" s="185"/>
      <c r="I4612" s="184"/>
      <c r="J4612" s="184"/>
      <c r="K4612" s="185" t="s">
        <v>410</v>
      </c>
      <c r="L4612" s="185"/>
      <c r="M4612" s="186"/>
      <c r="N4612" s="61" t="s">
        <v>410</v>
      </c>
      <c r="P4612" s="175" t="s">
        <v>7455</v>
      </c>
    </row>
    <row r="4613" spans="1:16" s="61" customFormat="1" ht="17.25">
      <c r="A4613" s="183" t="s">
        <v>9454</v>
      </c>
      <c r="B4613" s="183" t="s">
        <v>9455</v>
      </c>
      <c r="C4613" s="183" t="s">
        <v>7455</v>
      </c>
      <c r="D4613" s="183" t="s">
        <v>7456</v>
      </c>
      <c r="E4613" s="184"/>
      <c r="F4613" s="184"/>
      <c r="G4613" s="185"/>
      <c r="H4613" s="185"/>
      <c r="I4613" s="184"/>
      <c r="J4613" s="184"/>
      <c r="K4613" s="185" t="s">
        <v>410</v>
      </c>
      <c r="L4613" s="185"/>
      <c r="M4613" s="186"/>
      <c r="N4613" s="61" t="s">
        <v>410</v>
      </c>
      <c r="P4613" s="175" t="s">
        <v>7455</v>
      </c>
    </row>
    <row r="4614" spans="1:16" s="61" customFormat="1" ht="17.25">
      <c r="A4614" s="183" t="s">
        <v>9456</v>
      </c>
      <c r="B4614" s="183" t="s">
        <v>9457</v>
      </c>
      <c r="C4614" s="183" t="s">
        <v>7455</v>
      </c>
      <c r="D4614" s="183" t="s">
        <v>7456</v>
      </c>
      <c r="E4614" s="184"/>
      <c r="F4614" s="184"/>
      <c r="G4614" s="185"/>
      <c r="H4614" s="185"/>
      <c r="I4614" s="184"/>
      <c r="J4614" s="184"/>
      <c r="K4614" s="185" t="s">
        <v>410</v>
      </c>
      <c r="L4614" s="185"/>
      <c r="M4614" s="186"/>
      <c r="N4614" s="61" t="s">
        <v>410</v>
      </c>
      <c r="P4614" s="175" t="s">
        <v>7455</v>
      </c>
    </row>
    <row r="4615" spans="1:16" s="61" customFormat="1" ht="17.25">
      <c r="A4615" s="183" t="s">
        <v>9458</v>
      </c>
      <c r="B4615" s="183" t="s">
        <v>9459</v>
      </c>
      <c r="C4615" s="183" t="s">
        <v>7455</v>
      </c>
      <c r="D4615" s="183" t="s">
        <v>7456</v>
      </c>
      <c r="E4615" s="184"/>
      <c r="F4615" s="184"/>
      <c r="G4615" s="185"/>
      <c r="H4615" s="185"/>
      <c r="I4615" s="184"/>
      <c r="J4615" s="184"/>
      <c r="K4615" s="185" t="s">
        <v>410</v>
      </c>
      <c r="L4615" s="185"/>
      <c r="M4615" s="186"/>
      <c r="N4615" s="61" t="s">
        <v>410</v>
      </c>
      <c r="P4615" s="175" t="s">
        <v>7455</v>
      </c>
    </row>
    <row r="4616" spans="1:16" s="61" customFormat="1" ht="17.25">
      <c r="A4616" s="183" t="s">
        <v>9460</v>
      </c>
      <c r="B4616" s="183" t="s">
        <v>9461</v>
      </c>
      <c r="C4616" s="183" t="s">
        <v>9462</v>
      </c>
      <c r="D4616" s="183" t="s">
        <v>9463</v>
      </c>
      <c r="E4616" s="184"/>
      <c r="F4616" s="184"/>
      <c r="G4616" s="185"/>
      <c r="H4616" s="185"/>
      <c r="I4616" s="184"/>
      <c r="J4616" s="184"/>
      <c r="K4616" s="185" t="s">
        <v>410</v>
      </c>
      <c r="L4616" s="185"/>
      <c r="M4616" s="186"/>
      <c r="N4616" s="61" t="s">
        <v>410</v>
      </c>
      <c r="P4616" s="175" t="s">
        <v>9462</v>
      </c>
    </row>
    <row r="4617" spans="1:16" s="61" customFormat="1" ht="17.25">
      <c r="A4617" s="183" t="s">
        <v>9464</v>
      </c>
      <c r="B4617" s="183" t="s">
        <v>9465</v>
      </c>
      <c r="C4617" s="183" t="s">
        <v>9462</v>
      </c>
      <c r="D4617" s="183" t="s">
        <v>9463</v>
      </c>
      <c r="E4617" s="184"/>
      <c r="F4617" s="184"/>
      <c r="G4617" s="185"/>
      <c r="H4617" s="185"/>
      <c r="I4617" s="184"/>
      <c r="J4617" s="184"/>
      <c r="K4617" s="185" t="s">
        <v>410</v>
      </c>
      <c r="L4617" s="185"/>
      <c r="M4617" s="186"/>
      <c r="N4617" s="61" t="s">
        <v>410</v>
      </c>
      <c r="P4617" s="175" t="s">
        <v>9462</v>
      </c>
    </row>
    <row r="4618" spans="1:16" s="61" customFormat="1" ht="17.25">
      <c r="A4618" s="183" t="s">
        <v>9466</v>
      </c>
      <c r="B4618" s="183" t="s">
        <v>7386</v>
      </c>
      <c r="C4618" s="183" t="s">
        <v>49</v>
      </c>
      <c r="D4618" s="183" t="s">
        <v>50</v>
      </c>
      <c r="E4618" s="184"/>
      <c r="F4618" s="184"/>
      <c r="G4618" s="185"/>
      <c r="H4618" s="185"/>
      <c r="I4618" s="184"/>
      <c r="J4618" s="184"/>
      <c r="K4618" s="185" t="s">
        <v>410</v>
      </c>
      <c r="L4618" s="185"/>
      <c r="M4618" s="186"/>
      <c r="N4618" s="61" t="s">
        <v>410</v>
      </c>
      <c r="P4618" s="175" t="s">
        <v>49</v>
      </c>
    </row>
    <row r="4619" spans="1:16" s="61" customFormat="1" ht="17.25">
      <c r="A4619" s="183" t="s">
        <v>9467</v>
      </c>
      <c r="B4619" s="183" t="s">
        <v>9468</v>
      </c>
      <c r="C4619" s="183" t="s">
        <v>3531</v>
      </c>
      <c r="D4619" s="183" t="s">
        <v>3532</v>
      </c>
      <c r="E4619" s="184"/>
      <c r="F4619" s="184"/>
      <c r="G4619" s="185"/>
      <c r="H4619" s="185"/>
      <c r="I4619" s="184"/>
      <c r="J4619" s="184"/>
      <c r="K4619" s="185" t="s">
        <v>410</v>
      </c>
      <c r="L4619" s="185"/>
      <c r="M4619" s="186"/>
      <c r="N4619" s="61" t="s">
        <v>410</v>
      </c>
      <c r="P4619" s="175" t="s">
        <v>3531</v>
      </c>
    </row>
    <row r="4620" spans="1:16" s="61" customFormat="1" ht="17.25">
      <c r="A4620" s="183" t="s">
        <v>9469</v>
      </c>
      <c r="B4620" s="183" t="s">
        <v>9470</v>
      </c>
      <c r="C4620" s="183" t="s">
        <v>5328</v>
      </c>
      <c r="D4620" s="183" t="s">
        <v>5329</v>
      </c>
      <c r="E4620" s="184">
        <v>66.29</v>
      </c>
      <c r="F4620" s="184">
        <v>26.52</v>
      </c>
      <c r="G4620" s="185" t="s">
        <v>6334</v>
      </c>
      <c r="H4620" s="185"/>
      <c r="I4620" s="184">
        <v>39.56</v>
      </c>
      <c r="J4620" s="184">
        <v>66.08</v>
      </c>
      <c r="K4620" s="185">
        <v>41</v>
      </c>
      <c r="L4620" s="185"/>
      <c r="M4620" s="186"/>
      <c r="N4620" s="61" t="s">
        <v>51</v>
      </c>
      <c r="P4620" s="175" t="s">
        <v>5328</v>
      </c>
    </row>
    <row r="4621" spans="1:16" s="61" customFormat="1" ht="17.25">
      <c r="A4621" s="183" t="s">
        <v>9471</v>
      </c>
      <c r="B4621" s="183" t="s">
        <v>9472</v>
      </c>
      <c r="C4621" s="183" t="s">
        <v>73</v>
      </c>
      <c r="D4621" s="183" t="s">
        <v>74</v>
      </c>
      <c r="E4621" s="184"/>
      <c r="F4621" s="184"/>
      <c r="G4621" s="185"/>
      <c r="H4621" s="185"/>
      <c r="I4621" s="184"/>
      <c r="J4621" s="184"/>
      <c r="K4621" s="185" t="s">
        <v>410</v>
      </c>
      <c r="L4621" s="185"/>
      <c r="M4621" s="186"/>
      <c r="N4621" s="61" t="s">
        <v>410</v>
      </c>
      <c r="P4621" s="175" t="s">
        <v>73</v>
      </c>
    </row>
    <row r="4622" spans="1:16" s="61" customFormat="1" ht="17.25">
      <c r="A4622" s="183" t="s">
        <v>9473</v>
      </c>
      <c r="B4622" s="183" t="s">
        <v>9474</v>
      </c>
      <c r="C4622" s="183" t="s">
        <v>5328</v>
      </c>
      <c r="D4622" s="183" t="s">
        <v>5329</v>
      </c>
      <c r="E4622" s="184">
        <v>69.44</v>
      </c>
      <c r="F4622" s="184">
        <v>27.78</v>
      </c>
      <c r="G4622" s="185" t="s">
        <v>6334</v>
      </c>
      <c r="H4622" s="185"/>
      <c r="I4622" s="184">
        <v>42.1</v>
      </c>
      <c r="J4622" s="184">
        <v>69.88</v>
      </c>
      <c r="K4622" s="185">
        <v>57</v>
      </c>
      <c r="L4622" s="185"/>
      <c r="M4622" s="186"/>
      <c r="N4622" s="61" t="s">
        <v>51</v>
      </c>
      <c r="P4622" s="175" t="s">
        <v>5328</v>
      </c>
    </row>
    <row r="4623" spans="1:16" s="61" customFormat="1" ht="17.25">
      <c r="A4623" s="183" t="s">
        <v>9475</v>
      </c>
      <c r="B4623" s="183" t="s">
        <v>9476</v>
      </c>
      <c r="C4623" s="183" t="s">
        <v>3228</v>
      </c>
      <c r="D4623" s="183" t="s">
        <v>3229</v>
      </c>
      <c r="E4623" s="184">
        <v>99</v>
      </c>
      <c r="F4623" s="184">
        <v>91</v>
      </c>
      <c r="G4623" s="185" t="s">
        <v>55</v>
      </c>
      <c r="H4623" s="185"/>
      <c r="I4623" s="184">
        <v>40.49</v>
      </c>
      <c r="J4623" s="184">
        <v>131.49</v>
      </c>
      <c r="K4623" s="185">
        <v>0</v>
      </c>
      <c r="L4623" s="185"/>
      <c r="M4623" s="186"/>
      <c r="N4623" s="61" t="s">
        <v>51</v>
      </c>
      <c r="P4623" s="175" t="s">
        <v>3228</v>
      </c>
    </row>
    <row r="4624" spans="1:16" s="61" customFormat="1" ht="17.25">
      <c r="A4624" s="183" t="s">
        <v>9477</v>
      </c>
      <c r="B4624" s="183" t="s">
        <v>9478</v>
      </c>
      <c r="C4624" s="183" t="s">
        <v>3228</v>
      </c>
      <c r="D4624" s="183" t="s">
        <v>3229</v>
      </c>
      <c r="E4624" s="184">
        <v>83</v>
      </c>
      <c r="F4624" s="184">
        <v>72</v>
      </c>
      <c r="G4624" s="185" t="s">
        <v>102</v>
      </c>
      <c r="H4624" s="185"/>
      <c r="I4624" s="184">
        <v>38.16</v>
      </c>
      <c r="J4624" s="184">
        <v>110.16</v>
      </c>
      <c r="K4624" s="183">
        <v>15</v>
      </c>
      <c r="L4624" s="183"/>
      <c r="M4624" s="186"/>
      <c r="N4624" s="61" t="s">
        <v>51</v>
      </c>
      <c r="P4624" s="175" t="s">
        <v>3228</v>
      </c>
    </row>
    <row r="4625" spans="1:16" s="61" customFormat="1" ht="17.25">
      <c r="A4625" s="183" t="s">
        <v>9479</v>
      </c>
      <c r="B4625" s="183" t="s">
        <v>9480</v>
      </c>
      <c r="C4625" s="183" t="s">
        <v>2670</v>
      </c>
      <c r="D4625" s="183" t="s">
        <v>2671</v>
      </c>
      <c r="E4625" s="184"/>
      <c r="F4625" s="184"/>
      <c r="G4625" s="185"/>
      <c r="H4625" s="185"/>
      <c r="I4625" s="184"/>
      <c r="J4625" s="184"/>
      <c r="K4625" s="185" t="s">
        <v>410</v>
      </c>
      <c r="L4625" s="185"/>
      <c r="M4625" s="186"/>
      <c r="N4625" s="61" t="s">
        <v>410</v>
      </c>
      <c r="P4625" s="175" t="s">
        <v>2670</v>
      </c>
    </row>
    <row r="4626" spans="1:16" s="61" customFormat="1" ht="17.25">
      <c r="A4626" s="183" t="s">
        <v>9481</v>
      </c>
      <c r="B4626" s="183" t="s">
        <v>9482</v>
      </c>
      <c r="C4626" s="183" t="s">
        <v>2670</v>
      </c>
      <c r="D4626" s="183" t="s">
        <v>2671</v>
      </c>
      <c r="E4626" s="184"/>
      <c r="F4626" s="184"/>
      <c r="G4626" s="188"/>
      <c r="H4626" s="183"/>
      <c r="I4626" s="184"/>
      <c r="J4626" s="184"/>
      <c r="K4626" s="185" t="s">
        <v>410</v>
      </c>
      <c r="L4626" s="185"/>
      <c r="M4626" s="186"/>
      <c r="N4626" s="61" t="s">
        <v>410</v>
      </c>
      <c r="P4626" s="175" t="s">
        <v>2670</v>
      </c>
    </row>
    <row r="4627" spans="1:16" s="61" customFormat="1" ht="17.25">
      <c r="A4627" s="183" t="s">
        <v>9483</v>
      </c>
      <c r="B4627" s="183" t="s">
        <v>9484</v>
      </c>
      <c r="C4627" s="183" t="s">
        <v>2670</v>
      </c>
      <c r="D4627" s="183" t="s">
        <v>2671</v>
      </c>
      <c r="E4627" s="184"/>
      <c r="F4627" s="184"/>
      <c r="G4627" s="185"/>
      <c r="H4627" s="185"/>
      <c r="I4627" s="184"/>
      <c r="J4627" s="184"/>
      <c r="K4627" s="185" t="s">
        <v>410</v>
      </c>
      <c r="L4627" s="185"/>
      <c r="M4627" s="186"/>
      <c r="N4627" s="61" t="s">
        <v>410</v>
      </c>
      <c r="P4627" s="175" t="s">
        <v>2670</v>
      </c>
    </row>
    <row r="4628" spans="1:16" s="61" customFormat="1" ht="17.25">
      <c r="A4628" s="183" t="s">
        <v>9485</v>
      </c>
      <c r="B4628" s="183" t="s">
        <v>9486</v>
      </c>
      <c r="C4628" s="183" t="s">
        <v>9462</v>
      </c>
      <c r="D4628" s="183" t="s">
        <v>9463</v>
      </c>
      <c r="E4628" s="184">
        <v>180</v>
      </c>
      <c r="F4628" s="184">
        <v>180</v>
      </c>
      <c r="G4628" s="185"/>
      <c r="H4628" s="185"/>
      <c r="I4628" s="184">
        <v>91.99</v>
      </c>
      <c r="J4628" s="184">
        <v>271.99</v>
      </c>
      <c r="K4628" s="183">
        <v>0</v>
      </c>
      <c r="L4628" s="183"/>
      <c r="M4628" s="186"/>
      <c r="N4628" s="61" t="s">
        <v>51</v>
      </c>
      <c r="P4628" s="175" t="s">
        <v>9462</v>
      </c>
    </row>
    <row r="4629" spans="1:16" s="61" customFormat="1" ht="17.25">
      <c r="A4629" s="183" t="s">
        <v>9487</v>
      </c>
      <c r="B4629" s="183" t="s">
        <v>9488</v>
      </c>
      <c r="C4629" s="183" t="s">
        <v>9462</v>
      </c>
      <c r="D4629" s="183" t="s">
        <v>9463</v>
      </c>
      <c r="E4629" s="184"/>
      <c r="F4629" s="184"/>
      <c r="G4629" s="185"/>
      <c r="H4629" s="185"/>
      <c r="I4629" s="184"/>
      <c r="J4629" s="184"/>
      <c r="K4629" s="185" t="s">
        <v>410</v>
      </c>
      <c r="L4629" s="185"/>
      <c r="M4629" s="186"/>
      <c r="N4629" s="61" t="s">
        <v>410</v>
      </c>
      <c r="P4629" s="175" t="s">
        <v>9462</v>
      </c>
    </row>
    <row r="4630" spans="1:16" s="61" customFormat="1" ht="17.25">
      <c r="A4630" s="183" t="s">
        <v>9489</v>
      </c>
      <c r="B4630" s="183" t="s">
        <v>9490</v>
      </c>
      <c r="C4630" s="183" t="s">
        <v>9462</v>
      </c>
      <c r="D4630" s="183" t="s">
        <v>9463</v>
      </c>
      <c r="E4630" s="184"/>
      <c r="F4630" s="184"/>
      <c r="G4630" s="185"/>
      <c r="H4630" s="185"/>
      <c r="I4630" s="184"/>
      <c r="J4630" s="184"/>
      <c r="K4630" s="185" t="s">
        <v>410</v>
      </c>
      <c r="L4630" s="185"/>
      <c r="M4630" s="186"/>
      <c r="N4630" s="61" t="s">
        <v>410</v>
      </c>
      <c r="P4630" s="175" t="s">
        <v>9462</v>
      </c>
    </row>
    <row r="4631" spans="1:16" s="61" customFormat="1" ht="17.25">
      <c r="A4631" s="183" t="s">
        <v>9491</v>
      </c>
      <c r="B4631" s="183" t="s">
        <v>9492</v>
      </c>
      <c r="C4631" s="183" t="s">
        <v>9462</v>
      </c>
      <c r="D4631" s="183" t="s">
        <v>9463</v>
      </c>
      <c r="E4631" s="184">
        <v>180</v>
      </c>
      <c r="F4631" s="184">
        <v>180</v>
      </c>
      <c r="G4631" s="185"/>
      <c r="H4631" s="185"/>
      <c r="I4631" s="184">
        <v>91.99</v>
      </c>
      <c r="J4631" s="184">
        <v>271.99</v>
      </c>
      <c r="K4631" s="185">
        <v>0</v>
      </c>
      <c r="L4631" s="185"/>
      <c r="M4631" s="186"/>
      <c r="N4631" s="61" t="s">
        <v>51</v>
      </c>
      <c r="P4631" s="175" t="s">
        <v>9462</v>
      </c>
    </row>
    <row r="4632" spans="1:16" s="61" customFormat="1" ht="17.25">
      <c r="A4632" s="183" t="s">
        <v>9493</v>
      </c>
      <c r="B4632" s="183" t="s">
        <v>9494</v>
      </c>
      <c r="C4632" s="183" t="s">
        <v>9462</v>
      </c>
      <c r="D4632" s="183" t="s">
        <v>9463</v>
      </c>
      <c r="E4632" s="184"/>
      <c r="F4632" s="184"/>
      <c r="G4632" s="185"/>
      <c r="H4632" s="185"/>
      <c r="I4632" s="184"/>
      <c r="J4632" s="184"/>
      <c r="K4632" s="185" t="s">
        <v>410</v>
      </c>
      <c r="L4632" s="185"/>
      <c r="M4632" s="186"/>
      <c r="N4632" s="61" t="s">
        <v>410</v>
      </c>
      <c r="P4632" s="175" t="s">
        <v>9462</v>
      </c>
    </row>
    <row r="4633" spans="1:16" s="61" customFormat="1" ht="17.25">
      <c r="A4633" s="183" t="s">
        <v>9495</v>
      </c>
      <c r="B4633" s="183" t="s">
        <v>9496</v>
      </c>
      <c r="C4633" s="183" t="s">
        <v>9462</v>
      </c>
      <c r="D4633" s="183" t="s">
        <v>9463</v>
      </c>
      <c r="E4633" s="184"/>
      <c r="F4633" s="184"/>
      <c r="G4633" s="185"/>
      <c r="H4633" s="185"/>
      <c r="I4633" s="184"/>
      <c r="J4633" s="184"/>
      <c r="K4633" s="185" t="s">
        <v>410</v>
      </c>
      <c r="L4633" s="185"/>
      <c r="M4633" s="186"/>
      <c r="N4633" s="61" t="s">
        <v>410</v>
      </c>
      <c r="P4633" s="175" t="s">
        <v>9462</v>
      </c>
    </row>
    <row r="4634" spans="1:16" s="61" customFormat="1" ht="17.25">
      <c r="A4634" s="183" t="s">
        <v>9497</v>
      </c>
      <c r="B4634" s="183" t="s">
        <v>9498</v>
      </c>
      <c r="C4634" s="183" t="s">
        <v>9462</v>
      </c>
      <c r="D4634" s="183" t="s">
        <v>9463</v>
      </c>
      <c r="E4634" s="184"/>
      <c r="F4634" s="184"/>
      <c r="G4634" s="185"/>
      <c r="H4634" s="185"/>
      <c r="I4634" s="184"/>
      <c r="J4634" s="184"/>
      <c r="K4634" s="185" t="s">
        <v>410</v>
      </c>
      <c r="L4634" s="185"/>
      <c r="M4634" s="186"/>
      <c r="N4634" s="61" t="s">
        <v>410</v>
      </c>
      <c r="P4634" s="175" t="s">
        <v>9462</v>
      </c>
    </row>
    <row r="4635" spans="1:16" s="61" customFormat="1" ht="17.25">
      <c r="A4635" s="183" t="s">
        <v>9499</v>
      </c>
      <c r="B4635" s="183" t="s">
        <v>9500</v>
      </c>
      <c r="C4635" s="183" t="s">
        <v>9462</v>
      </c>
      <c r="D4635" s="183" t="s">
        <v>9463</v>
      </c>
      <c r="E4635" s="184"/>
      <c r="F4635" s="184"/>
      <c r="G4635" s="185"/>
      <c r="H4635" s="185"/>
      <c r="I4635" s="184"/>
      <c r="J4635" s="184"/>
      <c r="K4635" s="185" t="s">
        <v>410</v>
      </c>
      <c r="L4635" s="185"/>
      <c r="M4635" s="186"/>
      <c r="N4635" s="61" t="s">
        <v>410</v>
      </c>
      <c r="P4635" s="175" t="s">
        <v>9462</v>
      </c>
    </row>
    <row r="4636" spans="1:16" s="61" customFormat="1" ht="17.25">
      <c r="A4636" s="183" t="s">
        <v>9501</v>
      </c>
      <c r="B4636" s="183" t="s">
        <v>9502</v>
      </c>
      <c r="C4636" s="183" t="s">
        <v>9503</v>
      </c>
      <c r="D4636" s="183" t="s">
        <v>9504</v>
      </c>
      <c r="E4636" s="184">
        <v>99</v>
      </c>
      <c r="F4636" s="184">
        <v>99</v>
      </c>
      <c r="G4636" s="185"/>
      <c r="H4636" s="185"/>
      <c r="I4636" s="184">
        <v>22.7</v>
      </c>
      <c r="J4636" s="184">
        <v>120.38</v>
      </c>
      <c r="K4636" s="185">
        <v>0</v>
      </c>
      <c r="L4636" s="185"/>
      <c r="M4636" s="186"/>
      <c r="N4636" s="61" t="s">
        <v>51</v>
      </c>
      <c r="P4636" s="175" t="s">
        <v>9503</v>
      </c>
    </row>
    <row r="4637" spans="1:16" s="61" customFormat="1" ht="17.25">
      <c r="A4637" s="183" t="s">
        <v>9505</v>
      </c>
      <c r="B4637" s="183" t="s">
        <v>9506</v>
      </c>
      <c r="C4637" s="183" t="s">
        <v>8278</v>
      </c>
      <c r="D4637" s="183" t="s">
        <v>8279</v>
      </c>
      <c r="E4637" s="184"/>
      <c r="F4637" s="184"/>
      <c r="G4637" s="185"/>
      <c r="H4637" s="185"/>
      <c r="I4637" s="184"/>
      <c r="J4637" s="184"/>
      <c r="K4637" s="185" t="s">
        <v>410</v>
      </c>
      <c r="L4637" s="185"/>
      <c r="M4637" s="186"/>
      <c r="N4637" s="61" t="s">
        <v>410</v>
      </c>
      <c r="P4637" s="175" t="s">
        <v>8278</v>
      </c>
    </row>
    <row r="4638" spans="1:16" s="61" customFormat="1" ht="17.25">
      <c r="A4638" s="183" t="s">
        <v>9507</v>
      </c>
      <c r="B4638" s="183" t="s">
        <v>9508</v>
      </c>
      <c r="C4638" s="183" t="s">
        <v>1525</v>
      </c>
      <c r="D4638" s="183" t="s">
        <v>1526</v>
      </c>
      <c r="E4638" s="184"/>
      <c r="F4638" s="184"/>
      <c r="G4638" s="185"/>
      <c r="H4638" s="185"/>
      <c r="I4638" s="184"/>
      <c r="J4638" s="184"/>
      <c r="K4638" s="185" t="s">
        <v>410</v>
      </c>
      <c r="L4638" s="185"/>
      <c r="M4638" s="186"/>
      <c r="N4638" s="61" t="s">
        <v>410</v>
      </c>
      <c r="P4638" s="175" t="s">
        <v>1525</v>
      </c>
    </row>
    <row r="4639" spans="1:16" s="61" customFormat="1" ht="17.25">
      <c r="A4639" s="183" t="s">
        <v>9509</v>
      </c>
      <c r="B4639" s="183" t="s">
        <v>9510</v>
      </c>
      <c r="C4639" s="183" t="s">
        <v>1525</v>
      </c>
      <c r="D4639" s="183" t="s">
        <v>1526</v>
      </c>
      <c r="E4639" s="184"/>
      <c r="F4639" s="184"/>
      <c r="G4639" s="185"/>
      <c r="H4639" s="185"/>
      <c r="I4639" s="184"/>
      <c r="J4639" s="184"/>
      <c r="K4639" s="185" t="s">
        <v>410</v>
      </c>
      <c r="L4639" s="185"/>
      <c r="M4639" s="186"/>
      <c r="N4639" s="61" t="s">
        <v>410</v>
      </c>
      <c r="P4639" s="175" t="s">
        <v>1525</v>
      </c>
    </row>
    <row r="4640" spans="1:16" s="61" customFormat="1" ht="17.25">
      <c r="A4640" s="183" t="s">
        <v>9511</v>
      </c>
      <c r="B4640" s="183" t="s">
        <v>9512</v>
      </c>
      <c r="C4640" s="183" t="s">
        <v>1525</v>
      </c>
      <c r="D4640" s="183" t="s">
        <v>1526</v>
      </c>
      <c r="E4640" s="184"/>
      <c r="F4640" s="184"/>
      <c r="G4640" s="185"/>
      <c r="H4640" s="185"/>
      <c r="I4640" s="184"/>
      <c r="J4640" s="184"/>
      <c r="K4640" s="185" t="s">
        <v>410</v>
      </c>
      <c r="L4640" s="185"/>
      <c r="M4640" s="186"/>
      <c r="N4640" s="61" t="s">
        <v>410</v>
      </c>
      <c r="P4640" s="175" t="s">
        <v>1525</v>
      </c>
    </row>
    <row r="4641" spans="1:16" s="61" customFormat="1" ht="17.25">
      <c r="A4641" s="183" t="s">
        <v>9513</v>
      </c>
      <c r="B4641" s="183" t="s">
        <v>9514</v>
      </c>
      <c r="C4641" s="183" t="s">
        <v>1525</v>
      </c>
      <c r="D4641" s="183" t="s">
        <v>1526</v>
      </c>
      <c r="E4641" s="184"/>
      <c r="F4641" s="184"/>
      <c r="G4641" s="185"/>
      <c r="H4641" s="185"/>
      <c r="I4641" s="184"/>
      <c r="J4641" s="184"/>
      <c r="K4641" s="185" t="s">
        <v>410</v>
      </c>
      <c r="L4641" s="185"/>
      <c r="M4641" s="186"/>
      <c r="N4641" s="61" t="s">
        <v>410</v>
      </c>
      <c r="P4641" s="175" t="s">
        <v>1525</v>
      </c>
    </row>
    <row r="4642" spans="1:16" s="61" customFormat="1" ht="17.25">
      <c r="A4642" s="183" t="s">
        <v>9515</v>
      </c>
      <c r="B4642" s="183" t="s">
        <v>9516</v>
      </c>
      <c r="C4642" s="183" t="s">
        <v>9517</v>
      </c>
      <c r="D4642" s="183" t="s">
        <v>9518</v>
      </c>
      <c r="E4642" s="184"/>
      <c r="F4642" s="184"/>
      <c r="G4642" s="185"/>
      <c r="H4642" s="185"/>
      <c r="I4642" s="184"/>
      <c r="J4642" s="184"/>
      <c r="K4642" s="185" t="s">
        <v>410</v>
      </c>
      <c r="L4642" s="185"/>
      <c r="M4642" s="186"/>
      <c r="N4642" s="61" t="s">
        <v>410</v>
      </c>
      <c r="P4642" s="175" t="s">
        <v>9517</v>
      </c>
    </row>
    <row r="4643" spans="1:16" s="61" customFormat="1" ht="17.25">
      <c r="A4643" s="183" t="s">
        <v>9519</v>
      </c>
      <c r="B4643" s="183" t="s">
        <v>9520</v>
      </c>
      <c r="C4643" s="183" t="s">
        <v>9517</v>
      </c>
      <c r="D4643" s="183" t="s">
        <v>9518</v>
      </c>
      <c r="E4643" s="184"/>
      <c r="F4643" s="184"/>
      <c r="G4643" s="185"/>
      <c r="H4643" s="185"/>
      <c r="I4643" s="184"/>
      <c r="J4643" s="184"/>
      <c r="K4643" s="185" t="s">
        <v>410</v>
      </c>
      <c r="L4643" s="185"/>
      <c r="M4643" s="186"/>
      <c r="N4643" s="61" t="s">
        <v>410</v>
      </c>
      <c r="P4643" s="175" t="s">
        <v>9517</v>
      </c>
    </row>
    <row r="4644" spans="1:16" s="61" customFormat="1" ht="17.25">
      <c r="A4644" s="183" t="s">
        <v>9521</v>
      </c>
      <c r="B4644" s="183" t="s">
        <v>9522</v>
      </c>
      <c r="C4644" s="183" t="s">
        <v>9517</v>
      </c>
      <c r="D4644" s="183" t="s">
        <v>9518</v>
      </c>
      <c r="E4644" s="184"/>
      <c r="F4644" s="184"/>
      <c r="G4644" s="185"/>
      <c r="H4644" s="185"/>
      <c r="I4644" s="184"/>
      <c r="J4644" s="184"/>
      <c r="K4644" s="185" t="s">
        <v>410</v>
      </c>
      <c r="L4644" s="185"/>
      <c r="M4644" s="186"/>
      <c r="N4644" s="61" t="s">
        <v>410</v>
      </c>
      <c r="P4644" s="175" t="s">
        <v>9517</v>
      </c>
    </row>
    <row r="4645" spans="1:16" s="61" customFormat="1" ht="17.25">
      <c r="A4645" s="183" t="s">
        <v>9523</v>
      </c>
      <c r="B4645" s="183" t="s">
        <v>9524</v>
      </c>
      <c r="C4645" s="183" t="s">
        <v>2228</v>
      </c>
      <c r="D4645" s="183" t="s">
        <v>2229</v>
      </c>
      <c r="E4645" s="184">
        <v>122.49</v>
      </c>
      <c r="F4645" s="184">
        <v>99.22</v>
      </c>
      <c r="G4645" s="185" t="s">
        <v>94</v>
      </c>
      <c r="H4645" s="185" t="s">
        <v>9525</v>
      </c>
      <c r="I4645" s="184">
        <v>39.26</v>
      </c>
      <c r="J4645" s="184">
        <v>138.48</v>
      </c>
      <c r="K4645" s="185">
        <v>65</v>
      </c>
      <c r="L4645" s="185" t="s">
        <v>130</v>
      </c>
      <c r="M4645" s="186" t="s">
        <v>2173</v>
      </c>
      <c r="N4645" s="61" t="s">
        <v>51</v>
      </c>
      <c r="P4645" s="175" t="s">
        <v>2228</v>
      </c>
    </row>
    <row r="4646" spans="1:16" s="61" customFormat="1" ht="17.25">
      <c r="A4646" s="183" t="s">
        <v>9526</v>
      </c>
      <c r="B4646" s="183" t="s">
        <v>9527</v>
      </c>
      <c r="C4646" s="183" t="s">
        <v>2228</v>
      </c>
      <c r="D4646" s="183" t="s">
        <v>2229</v>
      </c>
      <c r="E4646" s="184">
        <v>157.25</v>
      </c>
      <c r="F4646" s="184">
        <v>157.25</v>
      </c>
      <c r="G4646" s="185"/>
      <c r="H4646" s="185"/>
      <c r="I4646" s="184">
        <v>39.26</v>
      </c>
      <c r="J4646" s="184">
        <v>196.51</v>
      </c>
      <c r="K4646" s="185">
        <v>34</v>
      </c>
      <c r="L4646" s="185" t="s">
        <v>130</v>
      </c>
      <c r="M4646" s="186" t="s">
        <v>2240</v>
      </c>
      <c r="N4646" s="61" t="s">
        <v>51</v>
      </c>
      <c r="P4646" s="175" t="s">
        <v>2228</v>
      </c>
    </row>
    <row r="4647" spans="1:16" s="61" customFormat="1" ht="17.25">
      <c r="A4647" s="183" t="s">
        <v>9528</v>
      </c>
      <c r="B4647" s="183" t="s">
        <v>9529</v>
      </c>
      <c r="C4647" s="183" t="s">
        <v>2228</v>
      </c>
      <c r="D4647" s="183" t="s">
        <v>2229</v>
      </c>
      <c r="E4647" s="184">
        <v>157.25</v>
      </c>
      <c r="F4647" s="184">
        <v>99.07</v>
      </c>
      <c r="G4647" s="185" t="s">
        <v>1747</v>
      </c>
      <c r="H4647" s="185" t="s">
        <v>9525</v>
      </c>
      <c r="I4647" s="184">
        <v>39.26</v>
      </c>
      <c r="J4647" s="184">
        <v>138.33</v>
      </c>
      <c r="K4647" s="185">
        <v>26</v>
      </c>
      <c r="L4647" s="185" t="s">
        <v>130</v>
      </c>
      <c r="M4647" s="186" t="s">
        <v>2173</v>
      </c>
      <c r="N4647" s="61" t="s">
        <v>51</v>
      </c>
      <c r="P4647" s="175" t="s">
        <v>2228</v>
      </c>
    </row>
    <row r="4648" spans="1:16" s="61" customFormat="1" ht="17.25">
      <c r="A4648" s="183" t="s">
        <v>9530</v>
      </c>
      <c r="B4648" s="183" t="s">
        <v>9531</v>
      </c>
      <c r="C4648" s="183" t="s">
        <v>2228</v>
      </c>
      <c r="D4648" s="183" t="s">
        <v>2229</v>
      </c>
      <c r="E4648" s="184">
        <v>157.25</v>
      </c>
      <c r="F4648" s="184">
        <v>157.25</v>
      </c>
      <c r="G4648" s="185"/>
      <c r="H4648" s="185"/>
      <c r="I4648" s="184">
        <v>39.26</v>
      </c>
      <c r="J4648" s="184">
        <v>196.51</v>
      </c>
      <c r="K4648" s="185">
        <v>57</v>
      </c>
      <c r="L4648" s="185" t="s">
        <v>57</v>
      </c>
      <c r="M4648" s="186" t="s">
        <v>2173</v>
      </c>
      <c r="N4648" s="61" t="s">
        <v>51</v>
      </c>
      <c r="P4648" s="175" t="s">
        <v>2228</v>
      </c>
    </row>
    <row r="4649" spans="1:16" s="61" customFormat="1" ht="17.25">
      <c r="A4649" s="183" t="s">
        <v>9532</v>
      </c>
      <c r="B4649" s="183" t="s">
        <v>9533</v>
      </c>
      <c r="C4649" s="183" t="s">
        <v>757</v>
      </c>
      <c r="D4649" s="183" t="s">
        <v>758</v>
      </c>
      <c r="E4649" s="184">
        <v>205</v>
      </c>
      <c r="F4649" s="184">
        <v>185</v>
      </c>
      <c r="G4649" s="185" t="s">
        <v>137</v>
      </c>
      <c r="H4649" s="185"/>
      <c r="I4649" s="184">
        <v>76.92</v>
      </c>
      <c r="J4649" s="184">
        <v>261.92</v>
      </c>
      <c r="K4649" s="185">
        <v>133</v>
      </c>
      <c r="L4649" s="185"/>
      <c r="M4649" s="186"/>
      <c r="N4649" s="61" t="s">
        <v>51</v>
      </c>
      <c r="P4649" s="175" t="s">
        <v>757</v>
      </c>
    </row>
    <row r="4650" spans="1:16" s="61" customFormat="1" ht="17.25">
      <c r="A4650" s="183" t="s">
        <v>9534</v>
      </c>
      <c r="B4650" s="183" t="s">
        <v>9535</v>
      </c>
      <c r="C4650" s="183" t="s">
        <v>757</v>
      </c>
      <c r="D4650" s="183" t="s">
        <v>758</v>
      </c>
      <c r="E4650" s="184">
        <v>205</v>
      </c>
      <c r="F4650" s="184">
        <v>185</v>
      </c>
      <c r="G4650" s="185" t="s">
        <v>137</v>
      </c>
      <c r="H4650" s="185"/>
      <c r="I4650" s="184">
        <v>76.92</v>
      </c>
      <c r="J4650" s="184">
        <v>261.92</v>
      </c>
      <c r="K4650" s="185">
        <v>11</v>
      </c>
      <c r="L4650" s="185"/>
      <c r="M4650" s="186"/>
      <c r="N4650" s="61" t="s">
        <v>51</v>
      </c>
      <c r="P4650" s="175" t="s">
        <v>757</v>
      </c>
    </row>
    <row r="4651" spans="1:16" s="61" customFormat="1" ht="17.25">
      <c r="A4651" s="183" t="s">
        <v>9536</v>
      </c>
      <c r="B4651" s="183" t="s">
        <v>9537</v>
      </c>
      <c r="C4651" s="183" t="s">
        <v>9503</v>
      </c>
      <c r="D4651" s="183" t="s">
        <v>9504</v>
      </c>
      <c r="E4651" s="184">
        <v>99</v>
      </c>
      <c r="F4651" s="184">
        <v>99</v>
      </c>
      <c r="G4651" s="185"/>
      <c r="H4651" s="185"/>
      <c r="I4651" s="184">
        <v>22.7</v>
      </c>
      <c r="J4651" s="184">
        <v>120.38</v>
      </c>
      <c r="K4651" s="185">
        <v>0</v>
      </c>
      <c r="L4651" s="185"/>
      <c r="M4651" s="186"/>
      <c r="N4651" s="61" t="s">
        <v>51</v>
      </c>
      <c r="P4651" s="175" t="s">
        <v>9503</v>
      </c>
    </row>
    <row r="4652" spans="1:16" s="61" customFormat="1" ht="17.25">
      <c r="A4652" s="183" t="s">
        <v>9538</v>
      </c>
      <c r="B4652" s="183" t="s">
        <v>9539</v>
      </c>
      <c r="C4652" s="183" t="s">
        <v>9503</v>
      </c>
      <c r="D4652" s="183" t="s">
        <v>9504</v>
      </c>
      <c r="E4652" s="184">
        <v>115</v>
      </c>
      <c r="F4652" s="184">
        <v>115</v>
      </c>
      <c r="G4652" s="185"/>
      <c r="H4652" s="185"/>
      <c r="I4652" s="184">
        <v>35.67</v>
      </c>
      <c r="J4652" s="184">
        <v>150.67</v>
      </c>
      <c r="K4652" s="185">
        <v>140</v>
      </c>
      <c r="L4652" s="185"/>
      <c r="M4652" s="186"/>
      <c r="N4652" s="61" t="s">
        <v>51</v>
      </c>
      <c r="P4652" s="175" t="s">
        <v>9503</v>
      </c>
    </row>
    <row r="4653" spans="1:16" s="61" customFormat="1" ht="17.25">
      <c r="A4653" s="183" t="s">
        <v>9540</v>
      </c>
      <c r="B4653" s="183" t="s">
        <v>9541</v>
      </c>
      <c r="C4653" s="183" t="s">
        <v>9503</v>
      </c>
      <c r="D4653" s="183" t="s">
        <v>9504</v>
      </c>
      <c r="E4653" s="184">
        <v>115</v>
      </c>
      <c r="F4653" s="184">
        <v>115</v>
      </c>
      <c r="G4653" s="185"/>
      <c r="H4653" s="185"/>
      <c r="I4653" s="184">
        <v>35.67</v>
      </c>
      <c r="J4653" s="184">
        <v>150.67</v>
      </c>
      <c r="K4653" s="185">
        <v>58</v>
      </c>
      <c r="L4653" s="185" t="s">
        <v>57</v>
      </c>
      <c r="M4653" s="186" t="s">
        <v>2427</v>
      </c>
      <c r="N4653" s="61" t="s">
        <v>51</v>
      </c>
      <c r="P4653" s="175" t="s">
        <v>9503</v>
      </c>
    </row>
    <row r="4654" spans="1:16" s="61" customFormat="1" ht="17.25">
      <c r="A4654" s="183" t="s">
        <v>9542</v>
      </c>
      <c r="B4654" s="183" t="s">
        <v>9543</v>
      </c>
      <c r="C4654" s="183" t="s">
        <v>9503</v>
      </c>
      <c r="D4654" s="183" t="s">
        <v>9504</v>
      </c>
      <c r="E4654" s="184"/>
      <c r="F4654" s="184"/>
      <c r="G4654" s="185"/>
      <c r="H4654" s="185"/>
      <c r="I4654" s="184"/>
      <c r="J4654" s="184"/>
      <c r="K4654" s="185" t="s">
        <v>410</v>
      </c>
      <c r="L4654" s="185"/>
      <c r="M4654" s="186"/>
      <c r="N4654" s="61" t="s">
        <v>410</v>
      </c>
      <c r="P4654" s="175" t="s">
        <v>9503</v>
      </c>
    </row>
    <row r="4655" spans="1:16" s="61" customFormat="1" ht="17.25">
      <c r="A4655" s="183" t="s">
        <v>9544</v>
      </c>
      <c r="B4655" s="183" t="s">
        <v>9545</v>
      </c>
      <c r="C4655" s="183" t="s">
        <v>9503</v>
      </c>
      <c r="D4655" s="183" t="s">
        <v>9504</v>
      </c>
      <c r="E4655" s="184"/>
      <c r="F4655" s="184"/>
      <c r="G4655" s="185"/>
      <c r="H4655" s="185"/>
      <c r="I4655" s="184"/>
      <c r="J4655" s="184"/>
      <c r="K4655" s="185" t="s">
        <v>410</v>
      </c>
      <c r="L4655" s="185"/>
      <c r="M4655" s="186"/>
      <c r="N4655" s="61" t="s">
        <v>410</v>
      </c>
      <c r="P4655" s="175" t="s">
        <v>9503</v>
      </c>
    </row>
    <row r="4656" spans="1:16" s="61" customFormat="1" ht="17.25">
      <c r="A4656" s="183" t="s">
        <v>9546</v>
      </c>
      <c r="B4656" s="183" t="s">
        <v>9547</v>
      </c>
      <c r="C4656" s="183" t="s">
        <v>9503</v>
      </c>
      <c r="D4656" s="183" t="s">
        <v>9504</v>
      </c>
      <c r="E4656" s="184"/>
      <c r="F4656" s="184"/>
      <c r="G4656" s="185"/>
      <c r="H4656" s="185"/>
      <c r="I4656" s="184"/>
      <c r="J4656" s="184"/>
      <c r="K4656" s="185" t="s">
        <v>410</v>
      </c>
      <c r="L4656" s="185"/>
      <c r="M4656" s="186"/>
      <c r="N4656" s="61" t="s">
        <v>410</v>
      </c>
      <c r="P4656" s="175" t="s">
        <v>9503</v>
      </c>
    </row>
    <row r="4657" spans="1:16" s="61" customFormat="1" ht="17.25">
      <c r="A4657" s="183" t="s">
        <v>9548</v>
      </c>
      <c r="B4657" s="183" t="s">
        <v>9549</v>
      </c>
      <c r="C4657" s="183" t="s">
        <v>9550</v>
      </c>
      <c r="D4657" s="183" t="s">
        <v>9551</v>
      </c>
      <c r="E4657" s="184">
        <v>130</v>
      </c>
      <c r="F4657" s="184">
        <v>120</v>
      </c>
      <c r="G4657" s="185" t="s">
        <v>494</v>
      </c>
      <c r="H4657" s="185"/>
      <c r="I4657" s="184">
        <v>38.27</v>
      </c>
      <c r="J4657" s="184">
        <v>158.27</v>
      </c>
      <c r="K4657" s="185">
        <v>12</v>
      </c>
      <c r="L4657" s="185"/>
      <c r="M4657" s="186"/>
      <c r="N4657" s="61" t="s">
        <v>51</v>
      </c>
      <c r="P4657" s="175" t="s">
        <v>9550</v>
      </c>
    </row>
    <row r="4658" spans="1:16" s="61" customFormat="1" ht="17.25">
      <c r="A4658" s="183" t="s">
        <v>9552</v>
      </c>
      <c r="B4658" s="183" t="s">
        <v>9553</v>
      </c>
      <c r="C4658" s="183" t="s">
        <v>9550</v>
      </c>
      <c r="D4658" s="183" t="s">
        <v>9551</v>
      </c>
      <c r="E4658" s="184">
        <v>130</v>
      </c>
      <c r="F4658" s="184">
        <v>120</v>
      </c>
      <c r="G4658" s="185" t="s">
        <v>494</v>
      </c>
      <c r="H4658" s="185"/>
      <c r="I4658" s="184">
        <v>38.62</v>
      </c>
      <c r="J4658" s="184">
        <v>158.62</v>
      </c>
      <c r="K4658" s="185">
        <v>0</v>
      </c>
      <c r="L4658" s="185"/>
      <c r="M4658" s="186"/>
      <c r="N4658" s="61" t="s">
        <v>51</v>
      </c>
      <c r="P4658" s="175" t="s">
        <v>9550</v>
      </c>
    </row>
    <row r="4659" spans="1:16" s="61" customFormat="1" ht="17.25">
      <c r="A4659" s="183" t="s">
        <v>9554</v>
      </c>
      <c r="B4659" s="183" t="s">
        <v>9555</v>
      </c>
      <c r="C4659" s="183" t="s">
        <v>9550</v>
      </c>
      <c r="D4659" s="183" t="s">
        <v>9551</v>
      </c>
      <c r="E4659" s="184"/>
      <c r="F4659" s="184"/>
      <c r="G4659" s="185"/>
      <c r="H4659" s="185"/>
      <c r="I4659" s="184"/>
      <c r="J4659" s="184"/>
      <c r="K4659" s="185" t="s">
        <v>410</v>
      </c>
      <c r="L4659" s="185"/>
      <c r="M4659" s="186"/>
      <c r="N4659" s="61" t="s">
        <v>410</v>
      </c>
      <c r="P4659" s="175" t="s">
        <v>9550</v>
      </c>
    </row>
    <row r="4660" spans="1:16" s="61" customFormat="1" ht="17.25">
      <c r="A4660" s="183" t="s">
        <v>9556</v>
      </c>
      <c r="B4660" s="183" t="s">
        <v>6371</v>
      </c>
      <c r="C4660" s="183" t="s">
        <v>1205</v>
      </c>
      <c r="D4660" s="183" t="s">
        <v>1206</v>
      </c>
      <c r="E4660" s="184"/>
      <c r="F4660" s="184"/>
      <c r="G4660" s="185"/>
      <c r="H4660" s="185"/>
      <c r="I4660" s="184"/>
      <c r="J4660" s="184"/>
      <c r="K4660" s="185" t="s">
        <v>410</v>
      </c>
      <c r="L4660" s="185"/>
      <c r="M4660" s="186"/>
      <c r="N4660" s="61" t="s">
        <v>410</v>
      </c>
      <c r="P4660" s="175" t="s">
        <v>1205</v>
      </c>
    </row>
    <row r="4661" spans="1:16" s="61" customFormat="1" ht="17.25">
      <c r="A4661" s="183" t="s">
        <v>9557</v>
      </c>
      <c r="B4661" s="183" t="s">
        <v>9558</v>
      </c>
      <c r="C4661" s="183" t="s">
        <v>6238</v>
      </c>
      <c r="D4661" s="183" t="s">
        <v>6239</v>
      </c>
      <c r="E4661" s="184"/>
      <c r="F4661" s="184"/>
      <c r="G4661" s="185"/>
      <c r="H4661" s="185"/>
      <c r="I4661" s="184"/>
      <c r="J4661" s="184"/>
      <c r="K4661" s="183" t="s">
        <v>410</v>
      </c>
      <c r="L4661" s="183"/>
      <c r="M4661" s="186"/>
      <c r="N4661" s="61" t="s">
        <v>410</v>
      </c>
      <c r="P4661" s="175" t="s">
        <v>6238</v>
      </c>
    </row>
    <row r="4662" spans="1:16" s="61" customFormat="1" ht="17.25">
      <c r="A4662" s="183" t="s">
        <v>9559</v>
      </c>
      <c r="B4662" s="183" t="s">
        <v>9558</v>
      </c>
      <c r="C4662" s="183" t="s">
        <v>6238</v>
      </c>
      <c r="D4662" s="183" t="s">
        <v>6239</v>
      </c>
      <c r="E4662" s="184"/>
      <c r="F4662" s="184"/>
      <c r="G4662" s="185"/>
      <c r="H4662" s="185"/>
      <c r="I4662" s="184"/>
      <c r="J4662" s="184"/>
      <c r="K4662" s="185" t="s">
        <v>410</v>
      </c>
      <c r="L4662" s="185"/>
      <c r="M4662" s="186"/>
      <c r="N4662" s="61" t="s">
        <v>410</v>
      </c>
      <c r="P4662" s="175" t="s">
        <v>6238</v>
      </c>
    </row>
    <row r="4663" spans="1:16" s="61" customFormat="1" ht="17.25">
      <c r="A4663" s="183" t="s">
        <v>9560</v>
      </c>
      <c r="B4663" s="183" t="s">
        <v>9561</v>
      </c>
      <c r="C4663" s="183" t="s">
        <v>6238</v>
      </c>
      <c r="D4663" s="183" t="s">
        <v>6239</v>
      </c>
      <c r="E4663" s="184"/>
      <c r="F4663" s="184"/>
      <c r="G4663" s="185"/>
      <c r="H4663" s="185"/>
      <c r="I4663" s="184"/>
      <c r="J4663" s="184"/>
      <c r="K4663" s="185" t="s">
        <v>410</v>
      </c>
      <c r="L4663" s="185"/>
      <c r="M4663" s="186"/>
      <c r="N4663" s="61" t="s">
        <v>410</v>
      </c>
      <c r="P4663" s="175" t="s">
        <v>6238</v>
      </c>
    </row>
    <row r="4664" spans="1:16" s="61" customFormat="1" ht="17.25">
      <c r="A4664" s="183" t="s">
        <v>9562</v>
      </c>
      <c r="B4664" s="183" t="s">
        <v>9561</v>
      </c>
      <c r="C4664" s="183" t="s">
        <v>6238</v>
      </c>
      <c r="D4664" s="183" t="s">
        <v>6239</v>
      </c>
      <c r="E4664" s="184"/>
      <c r="F4664" s="184"/>
      <c r="G4664" s="185"/>
      <c r="H4664" s="185"/>
      <c r="I4664" s="184"/>
      <c r="J4664" s="184"/>
      <c r="K4664" s="185" t="s">
        <v>410</v>
      </c>
      <c r="L4664" s="185"/>
      <c r="M4664" s="186"/>
      <c r="N4664" s="61" t="s">
        <v>410</v>
      </c>
      <c r="P4664" s="175" t="s">
        <v>6238</v>
      </c>
    </row>
    <row r="4665" spans="1:16" s="61" customFormat="1" ht="17.25">
      <c r="A4665" s="183" t="s">
        <v>9563</v>
      </c>
      <c r="B4665" s="183" t="s">
        <v>9564</v>
      </c>
      <c r="C4665" s="183" t="s">
        <v>9503</v>
      </c>
      <c r="D4665" s="183" t="s">
        <v>9504</v>
      </c>
      <c r="E4665" s="184">
        <v>105</v>
      </c>
      <c r="F4665" s="184">
        <v>105</v>
      </c>
      <c r="G4665" s="188"/>
      <c r="H4665" s="183"/>
      <c r="I4665" s="184">
        <v>24.7</v>
      </c>
      <c r="J4665" s="184">
        <v>129.7</v>
      </c>
      <c r="K4665" s="185">
        <v>0</v>
      </c>
      <c r="L4665" s="185" t="s">
        <v>57</v>
      </c>
      <c r="M4665" s="186" t="s">
        <v>2427</v>
      </c>
      <c r="N4665" s="61" t="s">
        <v>51</v>
      </c>
      <c r="P4665" s="175" t="s">
        <v>9503</v>
      </c>
    </row>
    <row r="4666" spans="1:16" ht="17.25">
      <c r="A4666" s="183" t="s">
        <v>9565</v>
      </c>
      <c r="B4666" s="183" t="s">
        <v>9566</v>
      </c>
      <c r="C4666" s="183" t="s">
        <v>9503</v>
      </c>
      <c r="D4666" s="183" t="s">
        <v>9504</v>
      </c>
      <c r="E4666" s="184">
        <v>89</v>
      </c>
      <c r="F4666" s="184">
        <v>89</v>
      </c>
      <c r="G4666" s="185"/>
      <c r="H4666" s="185"/>
      <c r="I4666" s="184">
        <v>21.13</v>
      </c>
      <c r="J4666" s="184">
        <v>108.71</v>
      </c>
      <c r="K4666" s="185">
        <v>119</v>
      </c>
      <c r="L4666" s="185"/>
      <c r="M4666" s="186"/>
      <c r="N4666" s="61" t="s">
        <v>51</v>
      </c>
      <c r="P4666" s="175" t="s">
        <v>9503</v>
      </c>
    </row>
    <row r="4667" spans="1:16" ht="17.25">
      <c r="A4667" s="183" t="s">
        <v>9567</v>
      </c>
      <c r="B4667" s="183" t="s">
        <v>9568</v>
      </c>
      <c r="C4667" s="183" t="s">
        <v>9408</v>
      </c>
      <c r="D4667" s="183" t="s">
        <v>9409</v>
      </c>
      <c r="E4667" s="184"/>
      <c r="F4667" s="184"/>
      <c r="G4667" s="185"/>
      <c r="H4667" s="185"/>
      <c r="I4667" s="184"/>
      <c r="J4667" s="184"/>
      <c r="K4667" s="185" t="s">
        <v>410</v>
      </c>
      <c r="L4667" s="185"/>
      <c r="M4667" s="186"/>
      <c r="N4667" s="61" t="s">
        <v>410</v>
      </c>
      <c r="P4667" s="175" t="s">
        <v>9408</v>
      </c>
    </row>
    <row r="4668" spans="1:16" ht="17.25">
      <c r="A4668" s="183" t="s">
        <v>9569</v>
      </c>
      <c r="B4668" s="183" t="s">
        <v>9568</v>
      </c>
      <c r="C4668" s="183" t="s">
        <v>9408</v>
      </c>
      <c r="D4668" s="183" t="s">
        <v>9409</v>
      </c>
      <c r="E4668" s="184"/>
      <c r="F4668" s="184"/>
      <c r="G4668" s="185"/>
      <c r="H4668" s="185"/>
      <c r="I4668" s="184"/>
      <c r="J4668" s="184"/>
      <c r="K4668" s="185" t="s">
        <v>410</v>
      </c>
      <c r="L4668" s="185"/>
      <c r="M4668" s="186"/>
      <c r="N4668" s="61" t="s">
        <v>410</v>
      </c>
      <c r="P4668" s="175" t="s">
        <v>9408</v>
      </c>
    </row>
    <row r="4669" spans="1:16" ht="17.25">
      <c r="A4669" s="183" t="s">
        <v>9570</v>
      </c>
      <c r="B4669" s="183" t="s">
        <v>9568</v>
      </c>
      <c r="C4669" s="183" t="s">
        <v>9408</v>
      </c>
      <c r="D4669" s="183" t="s">
        <v>9409</v>
      </c>
      <c r="E4669" s="184"/>
      <c r="F4669" s="184"/>
      <c r="G4669" s="185"/>
      <c r="H4669" s="185"/>
      <c r="I4669" s="184"/>
      <c r="J4669" s="184"/>
      <c r="K4669" s="185" t="s">
        <v>410</v>
      </c>
      <c r="L4669" s="185"/>
      <c r="M4669" s="186"/>
      <c r="N4669" s="61" t="s">
        <v>410</v>
      </c>
      <c r="P4669" s="175" t="s">
        <v>9408</v>
      </c>
    </row>
    <row r="4670" spans="1:16" ht="17.25">
      <c r="A4670" s="183" t="s">
        <v>9571</v>
      </c>
      <c r="B4670" s="183" t="s">
        <v>9572</v>
      </c>
      <c r="C4670" s="183" t="s">
        <v>9503</v>
      </c>
      <c r="D4670" s="183" t="s">
        <v>9504</v>
      </c>
      <c r="E4670" s="184">
        <v>105</v>
      </c>
      <c r="F4670" s="184">
        <v>105</v>
      </c>
      <c r="G4670" s="185"/>
      <c r="H4670" s="185"/>
      <c r="I4670" s="184">
        <v>24.7</v>
      </c>
      <c r="J4670" s="184">
        <v>129.7</v>
      </c>
      <c r="K4670" s="185">
        <v>0</v>
      </c>
      <c r="L4670" s="185" t="s">
        <v>76</v>
      </c>
      <c r="M4670" s="186" t="s">
        <v>2427</v>
      </c>
      <c r="N4670" s="61" t="s">
        <v>51</v>
      </c>
      <c r="P4670" s="175" t="s">
        <v>9503</v>
      </c>
    </row>
    <row r="4671" spans="1:16" ht="17.25">
      <c r="A4671" s="183" t="s">
        <v>9573</v>
      </c>
      <c r="B4671" s="183" t="s">
        <v>9574</v>
      </c>
      <c r="C4671" s="183" t="s">
        <v>9503</v>
      </c>
      <c r="D4671" s="183" t="s">
        <v>9504</v>
      </c>
      <c r="E4671" s="184">
        <v>105</v>
      </c>
      <c r="F4671" s="184">
        <v>105</v>
      </c>
      <c r="G4671" s="185"/>
      <c r="H4671" s="185"/>
      <c r="I4671" s="184">
        <v>24.7</v>
      </c>
      <c r="J4671" s="184">
        <v>129.7</v>
      </c>
      <c r="K4671" s="185">
        <v>7</v>
      </c>
      <c r="L4671" s="185"/>
      <c r="M4671" s="186"/>
      <c r="N4671" s="61" t="s">
        <v>51</v>
      </c>
      <c r="P4671" s="175" t="s">
        <v>9503</v>
      </c>
    </row>
    <row r="4672" spans="1:16" ht="17.25">
      <c r="A4672" s="183" t="s">
        <v>9575</v>
      </c>
      <c r="B4672" s="183" t="s">
        <v>9576</v>
      </c>
      <c r="C4672" s="183" t="s">
        <v>9503</v>
      </c>
      <c r="D4672" s="183" t="s">
        <v>9504</v>
      </c>
      <c r="E4672" s="184">
        <v>109</v>
      </c>
      <c r="F4672" s="184">
        <v>109</v>
      </c>
      <c r="G4672" s="185"/>
      <c r="H4672" s="185"/>
      <c r="I4672" s="184">
        <v>22.7</v>
      </c>
      <c r="J4672" s="184">
        <v>130.38</v>
      </c>
      <c r="K4672" s="185">
        <v>43</v>
      </c>
      <c r="L4672" s="185" t="s">
        <v>57</v>
      </c>
      <c r="M4672" s="186" t="s">
        <v>2427</v>
      </c>
      <c r="N4672" s="61" t="s">
        <v>51</v>
      </c>
      <c r="P4672" s="175" t="s">
        <v>9503</v>
      </c>
    </row>
    <row r="4673" spans="1:16" ht="17.25">
      <c r="A4673" s="183" t="s">
        <v>9577</v>
      </c>
      <c r="B4673" s="183" t="s">
        <v>9578</v>
      </c>
      <c r="C4673" s="183" t="s">
        <v>9579</v>
      </c>
      <c r="D4673" s="183" t="s">
        <v>9580</v>
      </c>
      <c r="E4673" s="184"/>
      <c r="F4673" s="184"/>
      <c r="G4673" s="185"/>
      <c r="H4673" s="185"/>
      <c r="I4673" s="184"/>
      <c r="J4673" s="184"/>
      <c r="K4673" s="185" t="s">
        <v>410</v>
      </c>
      <c r="L4673" s="185"/>
      <c r="M4673" s="186"/>
      <c r="N4673" s="61" t="s">
        <v>410</v>
      </c>
      <c r="P4673" s="175" t="s">
        <v>9579</v>
      </c>
    </row>
    <row r="4674" spans="1:16" ht="17.25">
      <c r="A4674" s="183" t="s">
        <v>9581</v>
      </c>
      <c r="B4674" s="183" t="s">
        <v>9582</v>
      </c>
      <c r="C4674" s="183" t="s">
        <v>9503</v>
      </c>
      <c r="D4674" s="183" t="s">
        <v>9504</v>
      </c>
      <c r="E4674" s="184">
        <v>109</v>
      </c>
      <c r="F4674" s="184">
        <v>109</v>
      </c>
      <c r="G4674" s="185"/>
      <c r="H4674" s="185"/>
      <c r="I4674" s="184">
        <v>22.7</v>
      </c>
      <c r="J4674" s="184">
        <v>130.38</v>
      </c>
      <c r="K4674" s="185">
        <v>72</v>
      </c>
      <c r="L4674" s="185"/>
      <c r="M4674" s="186"/>
      <c r="N4674" s="61" t="s">
        <v>51</v>
      </c>
      <c r="P4674" s="175" t="s">
        <v>9503</v>
      </c>
    </row>
    <row r="4675" spans="1:16" ht="17.25">
      <c r="A4675" s="183" t="s">
        <v>9583</v>
      </c>
      <c r="B4675" s="183" t="s">
        <v>9584</v>
      </c>
      <c r="C4675" s="183" t="s">
        <v>9503</v>
      </c>
      <c r="D4675" s="183" t="s">
        <v>9504</v>
      </c>
      <c r="E4675" s="184">
        <v>89</v>
      </c>
      <c r="F4675" s="184">
        <v>89</v>
      </c>
      <c r="G4675" s="185"/>
      <c r="H4675" s="185"/>
      <c r="I4675" s="184">
        <v>21.13</v>
      </c>
      <c r="J4675" s="184">
        <v>108.71</v>
      </c>
      <c r="K4675" s="185">
        <v>4</v>
      </c>
      <c r="L4675" s="185"/>
      <c r="M4675" s="186"/>
      <c r="N4675" s="61" t="s">
        <v>51</v>
      </c>
      <c r="P4675" s="175" t="s">
        <v>9503</v>
      </c>
    </row>
    <row r="4676" spans="1:16" ht="17.25">
      <c r="A4676" s="183" t="s">
        <v>9585</v>
      </c>
      <c r="B4676" s="183" t="s">
        <v>9586</v>
      </c>
      <c r="C4676" s="183" t="s">
        <v>9503</v>
      </c>
      <c r="D4676" s="183" t="s">
        <v>9504</v>
      </c>
      <c r="E4676" s="184"/>
      <c r="F4676" s="184"/>
      <c r="G4676" s="185"/>
      <c r="H4676" s="185"/>
      <c r="I4676" s="184"/>
      <c r="J4676" s="184"/>
      <c r="K4676" s="185" t="s">
        <v>410</v>
      </c>
      <c r="L4676" s="185"/>
      <c r="M4676" s="186"/>
      <c r="N4676" s="61" t="s">
        <v>410</v>
      </c>
      <c r="P4676" s="175" t="s">
        <v>9503</v>
      </c>
    </row>
    <row r="4677" spans="1:16" ht="17.25">
      <c r="A4677" s="183" t="s">
        <v>9587</v>
      </c>
      <c r="B4677" s="183" t="s">
        <v>9588</v>
      </c>
      <c r="C4677" s="183" t="s">
        <v>9503</v>
      </c>
      <c r="D4677" s="183" t="s">
        <v>9504</v>
      </c>
      <c r="E4677" s="184"/>
      <c r="F4677" s="184"/>
      <c r="G4677" s="185"/>
      <c r="H4677" s="185"/>
      <c r="I4677" s="184"/>
      <c r="J4677" s="184"/>
      <c r="K4677" s="185" t="s">
        <v>410</v>
      </c>
      <c r="L4677" s="185"/>
      <c r="M4677" s="186"/>
      <c r="N4677" s="61" t="s">
        <v>410</v>
      </c>
      <c r="P4677" s="175" t="s">
        <v>9503</v>
      </c>
    </row>
    <row r="4678" spans="1:16" ht="17.25">
      <c r="A4678" s="183" t="s">
        <v>9589</v>
      </c>
      <c r="B4678" s="183" t="s">
        <v>9590</v>
      </c>
      <c r="C4678" s="183" t="s">
        <v>9503</v>
      </c>
      <c r="D4678" s="183" t="s">
        <v>9504</v>
      </c>
      <c r="E4678" s="184"/>
      <c r="F4678" s="184"/>
      <c r="G4678" s="185"/>
      <c r="H4678" s="185"/>
      <c r="I4678" s="184"/>
      <c r="J4678" s="184"/>
      <c r="K4678" s="185" t="s">
        <v>410</v>
      </c>
      <c r="L4678" s="185"/>
      <c r="M4678" s="186"/>
      <c r="N4678" s="61" t="s">
        <v>410</v>
      </c>
      <c r="P4678" s="175" t="s">
        <v>9503</v>
      </c>
    </row>
    <row r="4679" spans="1:16" ht="17.25">
      <c r="A4679" s="183" t="s">
        <v>9591</v>
      </c>
      <c r="B4679" s="183" t="s">
        <v>9592</v>
      </c>
      <c r="C4679" s="183" t="s">
        <v>86</v>
      </c>
      <c r="D4679" s="183" t="s">
        <v>87</v>
      </c>
      <c r="E4679" s="184"/>
      <c r="F4679" s="184"/>
      <c r="G4679" s="185"/>
      <c r="H4679" s="185"/>
      <c r="I4679" s="184"/>
      <c r="J4679" s="184"/>
      <c r="K4679" s="185" t="s">
        <v>410</v>
      </c>
      <c r="L4679" s="185"/>
      <c r="M4679" s="186"/>
      <c r="N4679" s="61" t="s">
        <v>410</v>
      </c>
      <c r="P4679" s="175" t="s">
        <v>86</v>
      </c>
    </row>
    <row r="4680" spans="1:16" ht="17.25">
      <c r="A4680" s="183" t="s">
        <v>9593</v>
      </c>
      <c r="B4680" s="183" t="s">
        <v>9594</v>
      </c>
      <c r="C4680" s="183" t="s">
        <v>1400</v>
      </c>
      <c r="D4680" s="183" t="s">
        <v>1401</v>
      </c>
      <c r="E4680" s="184"/>
      <c r="F4680" s="184"/>
      <c r="G4680" s="185"/>
      <c r="H4680" s="185"/>
      <c r="I4680" s="184"/>
      <c r="J4680" s="184"/>
      <c r="K4680" s="185" t="s">
        <v>410</v>
      </c>
      <c r="L4680" s="185"/>
      <c r="M4680" s="186"/>
      <c r="N4680" s="61" t="s">
        <v>410</v>
      </c>
      <c r="P4680" s="175" t="s">
        <v>1400</v>
      </c>
    </row>
    <row r="4681" spans="1:16" ht="17.25">
      <c r="A4681" s="183" t="s">
        <v>9595</v>
      </c>
      <c r="B4681" s="183" t="s">
        <v>9596</v>
      </c>
      <c r="C4681" s="183" t="s">
        <v>7825</v>
      </c>
      <c r="D4681" s="183" t="s">
        <v>7826</v>
      </c>
      <c r="E4681" s="184"/>
      <c r="F4681" s="184"/>
      <c r="G4681" s="185"/>
      <c r="H4681" s="185"/>
      <c r="I4681" s="184"/>
      <c r="J4681" s="184"/>
      <c r="K4681" s="185" t="s">
        <v>410</v>
      </c>
      <c r="L4681" s="185"/>
      <c r="M4681" s="186"/>
      <c r="N4681" s="61" t="s">
        <v>410</v>
      </c>
      <c r="P4681" s="175" t="s">
        <v>7825</v>
      </c>
    </row>
    <row r="4682" spans="1:16" ht="17.25">
      <c r="A4682" s="183" t="s">
        <v>9597</v>
      </c>
      <c r="B4682" s="183" t="s">
        <v>9598</v>
      </c>
      <c r="C4682" s="183" t="s">
        <v>7825</v>
      </c>
      <c r="D4682" s="183" t="s">
        <v>7826</v>
      </c>
      <c r="E4682" s="184"/>
      <c r="F4682" s="184"/>
      <c r="G4682" s="185"/>
      <c r="H4682" s="185"/>
      <c r="I4682" s="184"/>
      <c r="J4682" s="184"/>
      <c r="K4682" s="185" t="s">
        <v>410</v>
      </c>
      <c r="L4682" s="185"/>
      <c r="M4682" s="186"/>
      <c r="N4682" s="61" t="s">
        <v>410</v>
      </c>
      <c r="P4682" s="175" t="s">
        <v>7825</v>
      </c>
    </row>
    <row r="4683" spans="1:16" ht="17.25">
      <c r="A4683" s="183" t="s">
        <v>9599</v>
      </c>
      <c r="B4683" s="183" t="s">
        <v>9600</v>
      </c>
      <c r="C4683" s="183" t="s">
        <v>5813</v>
      </c>
      <c r="D4683" s="183" t="s">
        <v>5814</v>
      </c>
      <c r="E4683" s="184">
        <v>209</v>
      </c>
      <c r="F4683" s="184">
        <v>182</v>
      </c>
      <c r="G4683" s="185" t="s">
        <v>140</v>
      </c>
      <c r="H4683" s="185"/>
      <c r="I4683" s="184">
        <v>96.9</v>
      </c>
      <c r="J4683" s="184">
        <v>278.9</v>
      </c>
      <c r="K4683" s="185">
        <v>11</v>
      </c>
      <c r="L4683" s="185"/>
      <c r="M4683" s="186"/>
      <c r="N4683" s="61" t="s">
        <v>51</v>
      </c>
      <c r="P4683" s="175" t="s">
        <v>5813</v>
      </c>
    </row>
    <row r="4684" spans="1:16" ht="17.25">
      <c r="A4684" s="183" t="s">
        <v>9601</v>
      </c>
      <c r="B4684" s="183" t="s">
        <v>9602</v>
      </c>
      <c r="C4684" s="183" t="s">
        <v>5813</v>
      </c>
      <c r="D4684" s="183" t="s">
        <v>5814</v>
      </c>
      <c r="E4684" s="184">
        <v>209</v>
      </c>
      <c r="F4684" s="184">
        <v>182</v>
      </c>
      <c r="G4684" s="185" t="s">
        <v>140</v>
      </c>
      <c r="H4684" s="185"/>
      <c r="I4684" s="184">
        <v>96.9</v>
      </c>
      <c r="J4684" s="184">
        <v>278.9</v>
      </c>
      <c r="K4684" s="185">
        <v>7</v>
      </c>
      <c r="L4684" s="185"/>
      <c r="M4684" s="186"/>
      <c r="N4684" s="61" t="s">
        <v>51</v>
      </c>
      <c r="P4684" s="175" t="s">
        <v>5813</v>
      </c>
    </row>
    <row r="4685" spans="1:16" ht="17.25">
      <c r="A4685" s="183" t="s">
        <v>9603</v>
      </c>
      <c r="B4685" s="183" t="s">
        <v>9604</v>
      </c>
      <c r="C4685" s="183" t="s">
        <v>5813</v>
      </c>
      <c r="D4685" s="183" t="s">
        <v>5814</v>
      </c>
      <c r="E4685" s="184">
        <v>209</v>
      </c>
      <c r="F4685" s="184">
        <v>182</v>
      </c>
      <c r="G4685" s="185" t="s">
        <v>140</v>
      </c>
      <c r="H4685" s="185"/>
      <c r="I4685" s="184">
        <v>96.9</v>
      </c>
      <c r="J4685" s="184">
        <v>278.9</v>
      </c>
      <c r="K4685" s="185">
        <v>0</v>
      </c>
      <c r="L4685" s="185" t="s">
        <v>130</v>
      </c>
      <c r="M4685" s="186" t="s">
        <v>551</v>
      </c>
      <c r="N4685" s="61" t="s">
        <v>51</v>
      </c>
      <c r="P4685" s="175" t="s">
        <v>5813</v>
      </c>
    </row>
    <row r="4686" spans="1:16" ht="17.25">
      <c r="A4686" s="183" t="s">
        <v>9605</v>
      </c>
      <c r="B4686" s="183" t="s">
        <v>9606</v>
      </c>
      <c r="C4686" s="183" t="s">
        <v>5813</v>
      </c>
      <c r="D4686" s="183" t="s">
        <v>5814</v>
      </c>
      <c r="E4686" s="184">
        <v>209</v>
      </c>
      <c r="F4686" s="184">
        <v>182</v>
      </c>
      <c r="G4686" s="185" t="s">
        <v>140</v>
      </c>
      <c r="H4686" s="185"/>
      <c r="I4686" s="184">
        <v>96.9</v>
      </c>
      <c r="J4686" s="184">
        <v>278.9</v>
      </c>
      <c r="K4686" s="185">
        <v>8</v>
      </c>
      <c r="L4686" s="185" t="s">
        <v>554</v>
      </c>
      <c r="M4686" s="186" t="s">
        <v>250</v>
      </c>
      <c r="N4686" s="61" t="s">
        <v>51</v>
      </c>
      <c r="P4686" s="175" t="s">
        <v>5813</v>
      </c>
    </row>
    <row r="4687" spans="1:16" ht="17.25">
      <c r="A4687" s="183" t="s">
        <v>9607</v>
      </c>
      <c r="B4687" s="183" t="s">
        <v>9608</v>
      </c>
      <c r="C4687" s="183" t="s">
        <v>5813</v>
      </c>
      <c r="D4687" s="183" t="s">
        <v>5814</v>
      </c>
      <c r="E4687" s="184"/>
      <c r="F4687" s="184"/>
      <c r="G4687" s="185"/>
      <c r="H4687" s="185"/>
      <c r="I4687" s="184"/>
      <c r="J4687" s="184"/>
      <c r="K4687" s="185" t="s">
        <v>410</v>
      </c>
      <c r="L4687" s="185"/>
      <c r="M4687" s="186"/>
      <c r="N4687" s="61" t="s">
        <v>410</v>
      </c>
      <c r="P4687" s="175" t="s">
        <v>5813</v>
      </c>
    </row>
    <row r="4688" spans="1:16" ht="17.25">
      <c r="A4688" s="183" t="s">
        <v>9609</v>
      </c>
      <c r="B4688" s="183" t="s">
        <v>9610</v>
      </c>
      <c r="C4688" s="183" t="s">
        <v>7825</v>
      </c>
      <c r="D4688" s="183" t="s">
        <v>7826</v>
      </c>
      <c r="E4688" s="184">
        <v>112</v>
      </c>
      <c r="F4688" s="184">
        <v>112</v>
      </c>
      <c r="G4688" s="185"/>
      <c r="H4688" s="185"/>
      <c r="I4688" s="184">
        <v>47.37</v>
      </c>
      <c r="J4688" s="184">
        <v>159.37</v>
      </c>
      <c r="K4688" s="185">
        <v>0</v>
      </c>
      <c r="L4688" s="185"/>
      <c r="M4688" s="186"/>
      <c r="N4688" s="61" t="s">
        <v>51</v>
      </c>
      <c r="P4688" s="175" t="s">
        <v>7825</v>
      </c>
    </row>
    <row r="4689" spans="1:16" ht="17.25">
      <c r="A4689" s="183" t="s">
        <v>9611</v>
      </c>
      <c r="B4689" s="183" t="s">
        <v>9612</v>
      </c>
      <c r="C4689" s="183" t="s">
        <v>7825</v>
      </c>
      <c r="D4689" s="183" t="s">
        <v>7826</v>
      </c>
      <c r="E4689" s="184">
        <v>101</v>
      </c>
      <c r="F4689" s="184">
        <v>101</v>
      </c>
      <c r="G4689" s="185"/>
      <c r="H4689" s="185"/>
      <c r="I4689" s="184">
        <v>40.26</v>
      </c>
      <c r="J4689" s="184">
        <v>141.26</v>
      </c>
      <c r="K4689" s="185">
        <v>0</v>
      </c>
      <c r="L4689" s="185"/>
      <c r="M4689" s="186"/>
      <c r="N4689" s="61" t="s">
        <v>51</v>
      </c>
      <c r="P4689" s="175" t="s">
        <v>7825</v>
      </c>
    </row>
    <row r="4690" spans="1:16" ht="17.25">
      <c r="A4690" s="183" t="s">
        <v>9613</v>
      </c>
      <c r="B4690" s="183" t="s">
        <v>9614</v>
      </c>
      <c r="C4690" s="183" t="s">
        <v>7825</v>
      </c>
      <c r="D4690" s="183" t="s">
        <v>7826</v>
      </c>
      <c r="E4690" s="184">
        <v>92</v>
      </c>
      <c r="F4690" s="184">
        <v>80.04</v>
      </c>
      <c r="G4690" s="185" t="s">
        <v>140</v>
      </c>
      <c r="H4690" s="185" t="s">
        <v>9615</v>
      </c>
      <c r="I4690" s="184">
        <v>39.52</v>
      </c>
      <c r="J4690" s="184">
        <v>119.56</v>
      </c>
      <c r="K4690" s="185">
        <v>330</v>
      </c>
      <c r="L4690" s="185"/>
      <c r="M4690" s="186"/>
      <c r="N4690" s="61" t="s">
        <v>51</v>
      </c>
      <c r="P4690" s="175" t="s">
        <v>7825</v>
      </c>
    </row>
    <row r="4691" spans="1:16" ht="17.25">
      <c r="A4691" s="183" t="s">
        <v>9616</v>
      </c>
      <c r="B4691" s="183" t="s">
        <v>9617</v>
      </c>
      <c r="C4691" s="183" t="s">
        <v>5620</v>
      </c>
      <c r="D4691" s="183" t="s">
        <v>5621</v>
      </c>
      <c r="E4691" s="184"/>
      <c r="F4691" s="184"/>
      <c r="G4691" s="185"/>
      <c r="H4691" s="185"/>
      <c r="I4691" s="184"/>
      <c r="J4691" s="184"/>
      <c r="K4691" s="185" t="s">
        <v>410</v>
      </c>
      <c r="L4691" s="185"/>
      <c r="M4691" s="186"/>
      <c r="N4691" s="61" t="s">
        <v>410</v>
      </c>
      <c r="P4691" s="175" t="s">
        <v>5620</v>
      </c>
    </row>
    <row r="4692" spans="1:16" ht="17.25">
      <c r="A4692" s="183" t="s">
        <v>9618</v>
      </c>
      <c r="B4692" s="183" t="s">
        <v>9619</v>
      </c>
      <c r="C4692" s="183" t="s">
        <v>5620</v>
      </c>
      <c r="D4692" s="183" t="s">
        <v>5621</v>
      </c>
      <c r="E4692" s="184"/>
      <c r="F4692" s="184"/>
      <c r="G4692" s="185"/>
      <c r="H4692" s="185"/>
      <c r="I4692" s="184"/>
      <c r="J4692" s="184"/>
      <c r="K4692" s="183" t="s">
        <v>410</v>
      </c>
      <c r="L4692" s="183"/>
      <c r="M4692" s="186"/>
      <c r="N4692" s="61" t="s">
        <v>410</v>
      </c>
      <c r="P4692" s="175" t="s">
        <v>5620</v>
      </c>
    </row>
    <row r="4693" spans="1:16" ht="17.25">
      <c r="A4693" s="183" t="s">
        <v>9620</v>
      </c>
      <c r="B4693" s="183" t="s">
        <v>9621</v>
      </c>
      <c r="C4693" s="183" t="s">
        <v>5620</v>
      </c>
      <c r="D4693" s="183" t="s">
        <v>5621</v>
      </c>
      <c r="E4693" s="184"/>
      <c r="F4693" s="184"/>
      <c r="G4693" s="185"/>
      <c r="H4693" s="185"/>
      <c r="I4693" s="184"/>
      <c r="J4693" s="184"/>
      <c r="K4693" s="185" t="s">
        <v>410</v>
      </c>
      <c r="L4693" s="185"/>
      <c r="M4693" s="186"/>
      <c r="N4693" s="61" t="s">
        <v>410</v>
      </c>
      <c r="P4693" s="175" t="s">
        <v>5620</v>
      </c>
    </row>
    <row r="4694" spans="1:16" ht="17.25">
      <c r="A4694" s="183" t="s">
        <v>9622</v>
      </c>
      <c r="B4694" s="183" t="s">
        <v>9623</v>
      </c>
      <c r="C4694" s="183" t="s">
        <v>5620</v>
      </c>
      <c r="D4694" s="183" t="s">
        <v>5621</v>
      </c>
      <c r="E4694" s="184"/>
      <c r="F4694" s="184"/>
      <c r="G4694" s="185"/>
      <c r="H4694" s="185"/>
      <c r="I4694" s="184"/>
      <c r="J4694" s="184"/>
      <c r="K4694" s="185" t="s">
        <v>410</v>
      </c>
      <c r="L4694" s="185"/>
      <c r="M4694" s="186"/>
      <c r="N4694" s="61" t="s">
        <v>410</v>
      </c>
      <c r="P4694" s="175" t="s">
        <v>5620</v>
      </c>
    </row>
    <row r="4695" spans="1:16" ht="17.25">
      <c r="A4695" s="183" t="s">
        <v>9624</v>
      </c>
      <c r="B4695" s="183" t="s">
        <v>9625</v>
      </c>
      <c r="C4695" s="183" t="s">
        <v>5620</v>
      </c>
      <c r="D4695" s="183" t="s">
        <v>5621</v>
      </c>
      <c r="E4695" s="184"/>
      <c r="F4695" s="184"/>
      <c r="G4695" s="185"/>
      <c r="H4695" s="185"/>
      <c r="I4695" s="184"/>
      <c r="J4695" s="184"/>
      <c r="K4695" s="185" t="s">
        <v>410</v>
      </c>
      <c r="L4695" s="185"/>
      <c r="M4695" s="186"/>
      <c r="N4695" s="61" t="s">
        <v>410</v>
      </c>
      <c r="P4695" s="175" t="s">
        <v>5620</v>
      </c>
    </row>
    <row r="4696" spans="1:16" ht="17.25">
      <c r="A4696" s="183" t="s">
        <v>9626</v>
      </c>
      <c r="B4696" s="183" t="s">
        <v>9627</v>
      </c>
      <c r="C4696" s="183" t="s">
        <v>5620</v>
      </c>
      <c r="D4696" s="183" t="s">
        <v>5621</v>
      </c>
      <c r="E4696" s="184"/>
      <c r="F4696" s="184"/>
      <c r="G4696" s="185"/>
      <c r="H4696" s="185"/>
      <c r="I4696" s="184"/>
      <c r="J4696" s="184"/>
      <c r="K4696" s="185" t="s">
        <v>410</v>
      </c>
      <c r="L4696" s="185"/>
      <c r="M4696" s="186"/>
      <c r="N4696" s="61" t="s">
        <v>410</v>
      </c>
      <c r="P4696" s="175" t="s">
        <v>5620</v>
      </c>
    </row>
    <row r="4697" spans="1:16" ht="17.25">
      <c r="A4697" s="183" t="s">
        <v>9628</v>
      </c>
      <c r="B4697" s="183" t="s">
        <v>9629</v>
      </c>
      <c r="C4697" s="183" t="s">
        <v>5620</v>
      </c>
      <c r="D4697" s="183" t="s">
        <v>5621</v>
      </c>
      <c r="E4697" s="184"/>
      <c r="F4697" s="184"/>
      <c r="G4697" s="185"/>
      <c r="H4697" s="185"/>
      <c r="I4697" s="184"/>
      <c r="J4697" s="184"/>
      <c r="K4697" s="185" t="s">
        <v>410</v>
      </c>
      <c r="L4697" s="185"/>
      <c r="M4697" s="186"/>
      <c r="N4697" s="61" t="s">
        <v>410</v>
      </c>
      <c r="P4697" s="175" t="s">
        <v>5620</v>
      </c>
    </row>
    <row r="4698" spans="1:16" ht="17.25">
      <c r="A4698" s="183" t="s">
        <v>9630</v>
      </c>
      <c r="B4698" s="183" t="s">
        <v>9631</v>
      </c>
      <c r="C4698" s="183" t="s">
        <v>5620</v>
      </c>
      <c r="D4698" s="183" t="s">
        <v>5621</v>
      </c>
      <c r="E4698" s="184"/>
      <c r="F4698" s="184"/>
      <c r="G4698" s="185"/>
      <c r="H4698" s="185"/>
      <c r="I4698" s="184"/>
      <c r="J4698" s="184"/>
      <c r="K4698" s="185" t="s">
        <v>410</v>
      </c>
      <c r="L4698" s="185"/>
      <c r="M4698" s="186"/>
      <c r="N4698" s="61" t="s">
        <v>410</v>
      </c>
      <c r="P4698" s="175" t="s">
        <v>5620</v>
      </c>
    </row>
    <row r="4699" spans="1:16" ht="17.25">
      <c r="A4699" s="183" t="s">
        <v>9632</v>
      </c>
      <c r="B4699" s="183" t="s">
        <v>9633</v>
      </c>
      <c r="C4699" s="183" t="s">
        <v>5620</v>
      </c>
      <c r="D4699" s="183" t="s">
        <v>5621</v>
      </c>
      <c r="E4699" s="184"/>
      <c r="F4699" s="184"/>
      <c r="G4699" s="185"/>
      <c r="H4699" s="185"/>
      <c r="I4699" s="184"/>
      <c r="J4699" s="184"/>
      <c r="K4699" s="185" t="s">
        <v>410</v>
      </c>
      <c r="L4699" s="185"/>
      <c r="M4699" s="186"/>
      <c r="N4699" s="61" t="s">
        <v>410</v>
      </c>
      <c r="P4699" s="175" t="s">
        <v>5620</v>
      </c>
    </row>
    <row r="4700" spans="1:16" ht="17.25">
      <c r="A4700" s="183" t="s">
        <v>9634</v>
      </c>
      <c r="B4700" s="183" t="s">
        <v>9635</v>
      </c>
      <c r="C4700" s="183" t="s">
        <v>5620</v>
      </c>
      <c r="D4700" s="183" t="s">
        <v>5621</v>
      </c>
      <c r="E4700" s="184"/>
      <c r="F4700" s="184"/>
      <c r="G4700" s="185"/>
      <c r="H4700" s="185"/>
      <c r="I4700" s="184"/>
      <c r="J4700" s="184"/>
      <c r="K4700" s="185" t="s">
        <v>410</v>
      </c>
      <c r="L4700" s="185"/>
      <c r="M4700" s="186"/>
      <c r="N4700" s="61" t="s">
        <v>410</v>
      </c>
      <c r="P4700" s="175" t="s">
        <v>5620</v>
      </c>
    </row>
    <row r="4701" spans="1:16" ht="17.25">
      <c r="A4701" s="183" t="s">
        <v>9636</v>
      </c>
      <c r="B4701" s="183" t="s">
        <v>9637</v>
      </c>
      <c r="C4701" s="183" t="s">
        <v>5620</v>
      </c>
      <c r="D4701" s="183" t="s">
        <v>5621</v>
      </c>
      <c r="E4701" s="184"/>
      <c r="F4701" s="184"/>
      <c r="G4701" s="185"/>
      <c r="H4701" s="185"/>
      <c r="I4701" s="184"/>
      <c r="J4701" s="184"/>
      <c r="K4701" s="185" t="s">
        <v>410</v>
      </c>
      <c r="L4701" s="185"/>
      <c r="M4701" s="186"/>
      <c r="N4701" s="61" t="s">
        <v>410</v>
      </c>
      <c r="P4701" s="175" t="s">
        <v>5620</v>
      </c>
    </row>
    <row r="4702" spans="1:16" ht="17.25">
      <c r="A4702" s="183" t="s">
        <v>9638</v>
      </c>
      <c r="B4702" s="183" t="s">
        <v>9639</v>
      </c>
      <c r="C4702" s="183" t="s">
        <v>5620</v>
      </c>
      <c r="D4702" s="183" t="s">
        <v>5621</v>
      </c>
      <c r="E4702" s="184"/>
      <c r="F4702" s="184"/>
      <c r="G4702" s="185"/>
      <c r="H4702" s="185"/>
      <c r="I4702" s="184"/>
      <c r="J4702" s="184"/>
      <c r="K4702" s="185" t="s">
        <v>410</v>
      </c>
      <c r="L4702" s="185"/>
      <c r="M4702" s="186"/>
      <c r="N4702" s="61" t="s">
        <v>410</v>
      </c>
      <c r="P4702" s="175" t="s">
        <v>5620</v>
      </c>
    </row>
    <row r="4703" spans="1:16" ht="17.25">
      <c r="A4703" s="183" t="s">
        <v>9640</v>
      </c>
      <c r="B4703" s="183" t="s">
        <v>9641</v>
      </c>
      <c r="C4703" s="183" t="s">
        <v>5620</v>
      </c>
      <c r="D4703" s="183" t="s">
        <v>5621</v>
      </c>
      <c r="E4703" s="184"/>
      <c r="F4703" s="184"/>
      <c r="G4703" s="185"/>
      <c r="H4703" s="185"/>
      <c r="I4703" s="184"/>
      <c r="J4703" s="184"/>
      <c r="K4703" s="185" t="s">
        <v>410</v>
      </c>
      <c r="L4703" s="185"/>
      <c r="M4703" s="186"/>
      <c r="N4703" s="61" t="s">
        <v>410</v>
      </c>
      <c r="P4703" s="175" t="s">
        <v>5620</v>
      </c>
    </row>
    <row r="4704" spans="1:16" ht="17.25">
      <c r="A4704" s="183" t="s">
        <v>9642</v>
      </c>
      <c r="B4704" s="183" t="s">
        <v>9643</v>
      </c>
      <c r="C4704" s="183" t="s">
        <v>5620</v>
      </c>
      <c r="D4704" s="183" t="s">
        <v>5621</v>
      </c>
      <c r="E4704" s="184"/>
      <c r="F4704" s="184"/>
      <c r="G4704" s="185"/>
      <c r="H4704" s="185"/>
      <c r="I4704" s="184"/>
      <c r="J4704" s="184"/>
      <c r="K4704" s="185" t="s">
        <v>410</v>
      </c>
      <c r="L4704" s="185"/>
      <c r="M4704" s="186"/>
      <c r="N4704" s="61" t="s">
        <v>410</v>
      </c>
      <c r="P4704" s="175" t="s">
        <v>5620</v>
      </c>
    </row>
    <row r="4705" spans="1:16" ht="17.25">
      <c r="A4705" s="183" t="s">
        <v>9644</v>
      </c>
      <c r="B4705" s="183" t="s">
        <v>9645</v>
      </c>
      <c r="C4705" s="183" t="s">
        <v>5620</v>
      </c>
      <c r="D4705" s="183" t="s">
        <v>5621</v>
      </c>
      <c r="E4705" s="184"/>
      <c r="F4705" s="184"/>
      <c r="G4705" s="185"/>
      <c r="H4705" s="185"/>
      <c r="I4705" s="184"/>
      <c r="J4705" s="184"/>
      <c r="K4705" s="185" t="s">
        <v>410</v>
      </c>
      <c r="L4705" s="185"/>
      <c r="M4705" s="186"/>
      <c r="N4705" s="61" t="s">
        <v>410</v>
      </c>
      <c r="P4705" s="175" t="s">
        <v>5620</v>
      </c>
    </row>
    <row r="4706" spans="1:16" ht="17.25">
      <c r="A4706" s="183" t="s">
        <v>9646</v>
      </c>
      <c r="B4706" s="183" t="s">
        <v>9647</v>
      </c>
      <c r="C4706" s="183" t="s">
        <v>9648</v>
      </c>
      <c r="D4706" s="183" t="s">
        <v>9649</v>
      </c>
      <c r="E4706" s="184">
        <v>65.9</v>
      </c>
      <c r="F4706" s="184">
        <v>50</v>
      </c>
      <c r="G4706" s="185" t="s">
        <v>180</v>
      </c>
      <c r="H4706" s="185" t="s">
        <v>322</v>
      </c>
      <c r="I4706" s="184">
        <v>19.17</v>
      </c>
      <c r="J4706" s="184">
        <v>69.17</v>
      </c>
      <c r="K4706" s="185">
        <v>63</v>
      </c>
      <c r="L4706" s="185"/>
      <c r="M4706" s="186"/>
      <c r="N4706" s="61" t="s">
        <v>51</v>
      </c>
      <c r="P4706" s="175" t="s">
        <v>9648</v>
      </c>
    </row>
    <row r="4707" spans="1:16" ht="17.25">
      <c r="A4707" s="183" t="s">
        <v>9650</v>
      </c>
      <c r="B4707" s="183" t="s">
        <v>9651</v>
      </c>
      <c r="C4707" s="183" t="s">
        <v>9648</v>
      </c>
      <c r="D4707" s="183" t="s">
        <v>9649</v>
      </c>
      <c r="E4707" s="184">
        <v>65.9</v>
      </c>
      <c r="F4707" s="184">
        <v>60</v>
      </c>
      <c r="G4707" s="185" t="s">
        <v>55</v>
      </c>
      <c r="H4707" s="185" t="s">
        <v>322</v>
      </c>
      <c r="I4707" s="184">
        <v>19.17</v>
      </c>
      <c r="J4707" s="184">
        <v>79.17</v>
      </c>
      <c r="K4707" s="185">
        <v>43</v>
      </c>
      <c r="L4707" s="185"/>
      <c r="M4707" s="186"/>
      <c r="N4707" s="61" t="s">
        <v>51</v>
      </c>
      <c r="P4707" s="175" t="s">
        <v>9648</v>
      </c>
    </row>
    <row r="4708" spans="1:16" ht="17.25">
      <c r="A4708" s="183" t="s">
        <v>9652</v>
      </c>
      <c r="B4708" s="183" t="s">
        <v>9653</v>
      </c>
      <c r="C4708" s="183" t="s">
        <v>9648</v>
      </c>
      <c r="D4708" s="183" t="s">
        <v>9649</v>
      </c>
      <c r="E4708" s="184">
        <v>62.94</v>
      </c>
      <c r="F4708" s="184">
        <v>50</v>
      </c>
      <c r="G4708" s="185" t="s">
        <v>688</v>
      </c>
      <c r="H4708" s="185" t="s">
        <v>322</v>
      </c>
      <c r="I4708" s="184">
        <v>19.17</v>
      </c>
      <c r="J4708" s="184">
        <v>69.17</v>
      </c>
      <c r="K4708" s="185">
        <v>72</v>
      </c>
      <c r="L4708" s="185"/>
      <c r="M4708" s="186"/>
      <c r="N4708" s="61" t="s">
        <v>51</v>
      </c>
      <c r="P4708" s="175" t="s">
        <v>9648</v>
      </c>
    </row>
    <row r="4709" spans="1:16" ht="17.25">
      <c r="A4709" s="183" t="s">
        <v>9654</v>
      </c>
      <c r="B4709" s="183" t="s">
        <v>9655</v>
      </c>
      <c r="C4709" s="183" t="s">
        <v>9648</v>
      </c>
      <c r="D4709" s="183" t="s">
        <v>9649</v>
      </c>
      <c r="E4709" s="184">
        <v>65.9</v>
      </c>
      <c r="F4709" s="184">
        <v>65.9</v>
      </c>
      <c r="G4709" s="185"/>
      <c r="H4709" s="185"/>
      <c r="I4709" s="184">
        <v>19.17</v>
      </c>
      <c r="J4709" s="184">
        <v>85.07</v>
      </c>
      <c r="K4709" s="185">
        <v>25</v>
      </c>
      <c r="L4709" s="185"/>
      <c r="M4709" s="186"/>
      <c r="N4709" s="61" t="s">
        <v>51</v>
      </c>
      <c r="P4709" s="175" t="s">
        <v>9648</v>
      </c>
    </row>
    <row r="4710" spans="1:16" ht="17.25">
      <c r="A4710" s="183" t="s">
        <v>9656</v>
      </c>
      <c r="B4710" s="183" t="s">
        <v>9657</v>
      </c>
      <c r="C4710" s="183" t="s">
        <v>9648</v>
      </c>
      <c r="D4710" s="183" t="s">
        <v>9649</v>
      </c>
      <c r="E4710" s="184">
        <v>70.2</v>
      </c>
      <c r="F4710" s="184">
        <v>50</v>
      </c>
      <c r="G4710" s="185" t="s">
        <v>329</v>
      </c>
      <c r="H4710" s="185" t="s">
        <v>322</v>
      </c>
      <c r="I4710" s="184">
        <v>19.17</v>
      </c>
      <c r="J4710" s="184">
        <v>69.17</v>
      </c>
      <c r="K4710" s="185">
        <v>81</v>
      </c>
      <c r="L4710" s="185"/>
      <c r="M4710" s="186"/>
      <c r="N4710" s="61" t="s">
        <v>51</v>
      </c>
      <c r="P4710" s="175" t="s">
        <v>9648</v>
      </c>
    </row>
    <row r="4711" spans="1:16" ht="17.25">
      <c r="A4711" s="183" t="s">
        <v>9658</v>
      </c>
      <c r="B4711" s="183" t="s">
        <v>9659</v>
      </c>
      <c r="C4711" s="183" t="s">
        <v>6177</v>
      </c>
      <c r="D4711" s="183" t="s">
        <v>6178</v>
      </c>
      <c r="E4711" s="184"/>
      <c r="F4711" s="184"/>
      <c r="G4711" s="185"/>
      <c r="H4711" s="185"/>
      <c r="I4711" s="184"/>
      <c r="J4711" s="184"/>
      <c r="K4711" s="185" t="s">
        <v>410</v>
      </c>
      <c r="L4711" s="185"/>
      <c r="M4711" s="186"/>
      <c r="N4711" s="61" t="s">
        <v>410</v>
      </c>
      <c r="P4711" s="175" t="s">
        <v>6177</v>
      </c>
    </row>
    <row r="4712" spans="1:16" ht="17.25">
      <c r="A4712" s="183" t="s">
        <v>9660</v>
      </c>
      <c r="B4712" s="183" t="s">
        <v>9661</v>
      </c>
      <c r="C4712" s="183" t="s">
        <v>6177</v>
      </c>
      <c r="D4712" s="183" t="s">
        <v>6178</v>
      </c>
      <c r="E4712" s="184"/>
      <c r="F4712" s="184"/>
      <c r="G4712" s="185"/>
      <c r="H4712" s="185"/>
      <c r="I4712" s="184"/>
      <c r="J4712" s="184"/>
      <c r="K4712" s="185" t="s">
        <v>410</v>
      </c>
      <c r="L4712" s="185"/>
      <c r="M4712" s="186"/>
      <c r="N4712" s="61" t="s">
        <v>410</v>
      </c>
      <c r="P4712" s="175" t="s">
        <v>6177</v>
      </c>
    </row>
    <row r="4713" spans="1:16" ht="17.25">
      <c r="A4713" s="183" t="s">
        <v>9662</v>
      </c>
      <c r="B4713" s="183" t="s">
        <v>9663</v>
      </c>
      <c r="C4713" s="183" t="s">
        <v>727</v>
      </c>
      <c r="D4713" s="183" t="s">
        <v>728</v>
      </c>
      <c r="E4713" s="184"/>
      <c r="F4713" s="184"/>
      <c r="G4713" s="185"/>
      <c r="H4713" s="185"/>
      <c r="I4713" s="184"/>
      <c r="J4713" s="184"/>
      <c r="K4713" s="185" t="s">
        <v>410</v>
      </c>
      <c r="L4713" s="185"/>
      <c r="M4713" s="186"/>
      <c r="N4713" s="61" t="s">
        <v>410</v>
      </c>
      <c r="P4713" s="175" t="s">
        <v>727</v>
      </c>
    </row>
    <row r="4714" spans="1:16" ht="17.25">
      <c r="A4714" s="183" t="s">
        <v>9664</v>
      </c>
      <c r="B4714" s="183" t="s">
        <v>9665</v>
      </c>
      <c r="C4714" s="183" t="s">
        <v>6177</v>
      </c>
      <c r="D4714" s="183" t="s">
        <v>6178</v>
      </c>
      <c r="E4714" s="184"/>
      <c r="F4714" s="184"/>
      <c r="G4714" s="185"/>
      <c r="H4714" s="185"/>
      <c r="I4714" s="184"/>
      <c r="J4714" s="184"/>
      <c r="K4714" s="185" t="s">
        <v>410</v>
      </c>
      <c r="L4714" s="185"/>
      <c r="M4714" s="186"/>
      <c r="N4714" s="61" t="s">
        <v>410</v>
      </c>
      <c r="P4714" s="175" t="s">
        <v>6177</v>
      </c>
    </row>
    <row r="4715" spans="1:16" ht="17.25">
      <c r="A4715" s="183" t="s">
        <v>9666</v>
      </c>
      <c r="B4715" s="183" t="s">
        <v>9659</v>
      </c>
      <c r="C4715" s="183" t="s">
        <v>6177</v>
      </c>
      <c r="D4715" s="183" t="s">
        <v>6178</v>
      </c>
      <c r="E4715" s="184"/>
      <c r="F4715" s="184"/>
      <c r="G4715" s="185"/>
      <c r="H4715" s="185"/>
      <c r="I4715" s="184"/>
      <c r="J4715" s="184"/>
      <c r="K4715" s="185" t="s">
        <v>410</v>
      </c>
      <c r="L4715" s="185"/>
      <c r="M4715" s="186"/>
      <c r="N4715" s="61" t="s">
        <v>410</v>
      </c>
      <c r="P4715" s="175" t="s">
        <v>6177</v>
      </c>
    </row>
    <row r="4716" spans="1:16" ht="17.25">
      <c r="A4716" s="183" t="s">
        <v>9667</v>
      </c>
      <c r="B4716" s="183" t="s">
        <v>9665</v>
      </c>
      <c r="C4716" s="183" t="s">
        <v>6177</v>
      </c>
      <c r="D4716" s="183" t="s">
        <v>6178</v>
      </c>
      <c r="E4716" s="184"/>
      <c r="F4716" s="184"/>
      <c r="G4716" s="185"/>
      <c r="H4716" s="185"/>
      <c r="I4716" s="184"/>
      <c r="J4716" s="184"/>
      <c r="K4716" s="185" t="s">
        <v>410</v>
      </c>
      <c r="L4716" s="185"/>
      <c r="M4716" s="186"/>
      <c r="N4716" s="61" t="s">
        <v>410</v>
      </c>
      <c r="P4716" s="175" t="s">
        <v>6177</v>
      </c>
    </row>
    <row r="4717" spans="1:16" ht="17.25">
      <c r="A4717" s="183" t="s">
        <v>9668</v>
      </c>
      <c r="B4717" s="183" t="s">
        <v>9669</v>
      </c>
      <c r="C4717" s="183" t="s">
        <v>6177</v>
      </c>
      <c r="D4717" s="183" t="s">
        <v>6178</v>
      </c>
      <c r="E4717" s="184">
        <v>145</v>
      </c>
      <c r="F4717" s="184">
        <v>108.75</v>
      </c>
      <c r="G4717" s="185" t="s">
        <v>180</v>
      </c>
      <c r="H4717" s="185" t="s">
        <v>163</v>
      </c>
      <c r="I4717" s="184">
        <v>45.24</v>
      </c>
      <c r="J4717" s="184">
        <v>153.99</v>
      </c>
      <c r="K4717" s="185">
        <v>86</v>
      </c>
      <c r="L4717" s="185"/>
      <c r="M4717" s="186"/>
      <c r="N4717" s="61" t="s">
        <v>51</v>
      </c>
      <c r="P4717" s="175" t="s">
        <v>6177</v>
      </c>
    </row>
    <row r="4718" spans="1:16" ht="17.25">
      <c r="A4718" s="183" t="s">
        <v>9670</v>
      </c>
      <c r="B4718" s="183" t="s">
        <v>9671</v>
      </c>
      <c r="C4718" s="183" t="s">
        <v>6177</v>
      </c>
      <c r="D4718" s="183" t="s">
        <v>6178</v>
      </c>
      <c r="E4718" s="184">
        <v>130</v>
      </c>
      <c r="F4718" s="184">
        <v>104</v>
      </c>
      <c r="G4718" s="185" t="s">
        <v>99</v>
      </c>
      <c r="H4718" s="185" t="s">
        <v>163</v>
      </c>
      <c r="I4718" s="184">
        <v>39.69</v>
      </c>
      <c r="J4718" s="184">
        <v>143.69</v>
      </c>
      <c r="K4718" s="185">
        <v>115</v>
      </c>
      <c r="L4718" s="185"/>
      <c r="M4718" s="186"/>
      <c r="N4718" s="61" t="s">
        <v>51</v>
      </c>
      <c r="P4718" s="175" t="s">
        <v>6177</v>
      </c>
    </row>
    <row r="4719" spans="1:16" ht="17.25">
      <c r="A4719" s="183" t="s">
        <v>9672</v>
      </c>
      <c r="B4719" s="183" t="s">
        <v>9673</v>
      </c>
      <c r="C4719" s="183" t="s">
        <v>991</v>
      </c>
      <c r="D4719" s="183" t="s">
        <v>992</v>
      </c>
      <c r="E4719" s="184"/>
      <c r="F4719" s="184"/>
      <c r="G4719" s="188"/>
      <c r="H4719" s="183"/>
      <c r="I4719" s="184"/>
      <c r="J4719" s="184"/>
      <c r="K4719" s="183" t="s">
        <v>410</v>
      </c>
      <c r="L4719" s="183"/>
      <c r="M4719" s="186"/>
      <c r="N4719" s="61" t="s">
        <v>410</v>
      </c>
      <c r="P4719" s="175" t="s">
        <v>991</v>
      </c>
    </row>
    <row r="4720" spans="1:16" ht="17.25">
      <c r="A4720" s="183" t="s">
        <v>9674</v>
      </c>
      <c r="B4720" s="183" t="s">
        <v>9673</v>
      </c>
      <c r="C4720" s="183" t="s">
        <v>991</v>
      </c>
      <c r="D4720" s="183" t="s">
        <v>992</v>
      </c>
      <c r="E4720" s="184"/>
      <c r="F4720" s="184"/>
      <c r="G4720" s="185"/>
      <c r="H4720" s="185"/>
      <c r="I4720" s="184"/>
      <c r="J4720" s="184"/>
      <c r="K4720" s="185" t="s">
        <v>410</v>
      </c>
      <c r="L4720" s="185"/>
      <c r="M4720" s="186"/>
      <c r="N4720" s="61" t="s">
        <v>410</v>
      </c>
      <c r="P4720" s="175" t="s">
        <v>991</v>
      </c>
    </row>
    <row r="4721" spans="1:16" ht="17.25">
      <c r="A4721" s="183" t="s">
        <v>9675</v>
      </c>
      <c r="B4721" s="183" t="s">
        <v>9676</v>
      </c>
      <c r="C4721" s="183" t="s">
        <v>1525</v>
      </c>
      <c r="D4721" s="183" t="s">
        <v>1526</v>
      </c>
      <c r="E4721" s="184"/>
      <c r="F4721" s="184"/>
      <c r="G4721" s="185"/>
      <c r="H4721" s="185"/>
      <c r="I4721" s="184"/>
      <c r="J4721" s="184"/>
      <c r="K4721" s="185" t="s">
        <v>410</v>
      </c>
      <c r="L4721" s="185"/>
      <c r="M4721" s="186"/>
      <c r="N4721" s="61" t="s">
        <v>410</v>
      </c>
      <c r="P4721" s="175" t="s">
        <v>1525</v>
      </c>
    </row>
    <row r="4722" spans="1:16" ht="17.25">
      <c r="A4722" s="183" t="s">
        <v>9677</v>
      </c>
      <c r="B4722" s="183" t="s">
        <v>9678</v>
      </c>
      <c r="C4722" s="183" t="s">
        <v>1525</v>
      </c>
      <c r="D4722" s="183" t="s">
        <v>1526</v>
      </c>
      <c r="E4722" s="184"/>
      <c r="F4722" s="184"/>
      <c r="G4722" s="185"/>
      <c r="H4722" s="185"/>
      <c r="I4722" s="184"/>
      <c r="J4722" s="184"/>
      <c r="K4722" s="185" t="s">
        <v>410</v>
      </c>
      <c r="L4722" s="185"/>
      <c r="M4722" s="186"/>
      <c r="N4722" s="61" t="s">
        <v>410</v>
      </c>
      <c r="P4722" s="175" t="s">
        <v>1525</v>
      </c>
    </row>
    <row r="4723" spans="1:16" ht="17.25">
      <c r="A4723" s="183" t="s">
        <v>9679</v>
      </c>
      <c r="B4723" s="183" t="s">
        <v>9680</v>
      </c>
      <c r="C4723" s="183" t="s">
        <v>1525</v>
      </c>
      <c r="D4723" s="183" t="s">
        <v>1526</v>
      </c>
      <c r="E4723" s="184"/>
      <c r="F4723" s="184"/>
      <c r="G4723" s="185"/>
      <c r="H4723" s="185"/>
      <c r="I4723" s="184"/>
      <c r="J4723" s="184"/>
      <c r="K4723" s="185" t="s">
        <v>410</v>
      </c>
      <c r="L4723" s="185"/>
      <c r="M4723" s="186"/>
      <c r="N4723" s="61" t="s">
        <v>410</v>
      </c>
      <c r="P4723" s="175" t="s">
        <v>1525</v>
      </c>
    </row>
    <row r="4724" spans="1:16" ht="17.25">
      <c r="A4724" s="183" t="s">
        <v>9681</v>
      </c>
      <c r="B4724" s="183" t="s">
        <v>9682</v>
      </c>
      <c r="C4724" s="183" t="s">
        <v>1525</v>
      </c>
      <c r="D4724" s="183" t="s">
        <v>1526</v>
      </c>
      <c r="E4724" s="184"/>
      <c r="F4724" s="184"/>
      <c r="G4724" s="185"/>
      <c r="H4724" s="185"/>
      <c r="I4724" s="184"/>
      <c r="J4724" s="184"/>
      <c r="K4724" s="185" t="s">
        <v>410</v>
      </c>
      <c r="L4724" s="185"/>
      <c r="M4724" s="186"/>
      <c r="N4724" s="61" t="s">
        <v>410</v>
      </c>
      <c r="P4724" s="175" t="s">
        <v>1525</v>
      </c>
    </row>
    <row r="4725" spans="1:16" ht="17.25">
      <c r="A4725" s="183" t="s">
        <v>9683</v>
      </c>
      <c r="B4725" s="183" t="s">
        <v>9684</v>
      </c>
      <c r="C4725" s="183" t="s">
        <v>1525</v>
      </c>
      <c r="D4725" s="183" t="s">
        <v>1526</v>
      </c>
      <c r="E4725" s="184"/>
      <c r="F4725" s="184"/>
      <c r="G4725" s="185"/>
      <c r="H4725" s="185"/>
      <c r="I4725" s="184"/>
      <c r="J4725" s="184"/>
      <c r="K4725" s="185" t="s">
        <v>410</v>
      </c>
      <c r="L4725" s="185"/>
      <c r="M4725" s="186"/>
      <c r="N4725" s="61" t="s">
        <v>410</v>
      </c>
      <c r="P4725" s="175" t="s">
        <v>1525</v>
      </c>
    </row>
    <row r="4726" spans="1:16" ht="17.25">
      <c r="A4726" s="183" t="s">
        <v>9685</v>
      </c>
      <c r="B4726" s="183" t="s">
        <v>9686</v>
      </c>
      <c r="C4726" s="183" t="s">
        <v>1525</v>
      </c>
      <c r="D4726" s="183" t="s">
        <v>1526</v>
      </c>
      <c r="E4726" s="184"/>
      <c r="F4726" s="184"/>
      <c r="G4726" s="185"/>
      <c r="H4726" s="185"/>
      <c r="I4726" s="184"/>
      <c r="J4726" s="184"/>
      <c r="K4726" s="185" t="s">
        <v>410</v>
      </c>
      <c r="L4726" s="185"/>
      <c r="M4726" s="186"/>
      <c r="N4726" s="61" t="s">
        <v>410</v>
      </c>
      <c r="P4726" s="175" t="s">
        <v>1525</v>
      </c>
    </row>
    <row r="4727" spans="1:16" ht="17.25">
      <c r="A4727" s="183" t="s">
        <v>9687</v>
      </c>
      <c r="B4727" s="183" t="s">
        <v>9688</v>
      </c>
      <c r="C4727" s="183" t="s">
        <v>1525</v>
      </c>
      <c r="D4727" s="183" t="s">
        <v>1526</v>
      </c>
      <c r="E4727" s="184"/>
      <c r="F4727" s="184"/>
      <c r="G4727" s="185"/>
      <c r="H4727" s="185"/>
      <c r="I4727" s="184"/>
      <c r="J4727" s="184"/>
      <c r="K4727" s="185" t="s">
        <v>410</v>
      </c>
      <c r="L4727" s="185"/>
      <c r="M4727" s="186"/>
      <c r="N4727" s="61" t="s">
        <v>410</v>
      </c>
      <c r="P4727" s="175" t="s">
        <v>1525</v>
      </c>
    </row>
    <row r="4728" spans="1:16" ht="17.25">
      <c r="A4728" s="183" t="s">
        <v>9689</v>
      </c>
      <c r="B4728" s="183" t="s">
        <v>9690</v>
      </c>
      <c r="C4728" s="183" t="s">
        <v>5620</v>
      </c>
      <c r="D4728" s="183" t="s">
        <v>5621</v>
      </c>
      <c r="E4728" s="184"/>
      <c r="F4728" s="184"/>
      <c r="G4728" s="185"/>
      <c r="H4728" s="185"/>
      <c r="I4728" s="184"/>
      <c r="J4728" s="184"/>
      <c r="K4728" s="185" t="s">
        <v>410</v>
      </c>
      <c r="L4728" s="185"/>
      <c r="M4728" s="186"/>
      <c r="N4728" s="61" t="s">
        <v>410</v>
      </c>
      <c r="P4728" s="175" t="s">
        <v>5620</v>
      </c>
    </row>
    <row r="4729" spans="1:16" ht="17.25">
      <c r="A4729" s="183" t="s">
        <v>9691</v>
      </c>
      <c r="B4729" s="183" t="s">
        <v>9692</v>
      </c>
      <c r="C4729" s="183" t="s">
        <v>5620</v>
      </c>
      <c r="D4729" s="183" t="s">
        <v>5621</v>
      </c>
      <c r="E4729" s="184"/>
      <c r="F4729" s="184"/>
      <c r="G4729" s="185"/>
      <c r="H4729" s="185"/>
      <c r="I4729" s="184"/>
      <c r="J4729" s="184"/>
      <c r="K4729" s="183" t="s">
        <v>410</v>
      </c>
      <c r="L4729" s="183"/>
      <c r="M4729" s="186"/>
      <c r="N4729" s="61" t="s">
        <v>410</v>
      </c>
      <c r="P4729" s="175" t="s">
        <v>5620</v>
      </c>
    </row>
    <row r="4730" spans="1:16" ht="17.25">
      <c r="A4730" s="183" t="s">
        <v>9693</v>
      </c>
      <c r="B4730" s="183" t="s">
        <v>9694</v>
      </c>
      <c r="C4730" s="183" t="s">
        <v>5620</v>
      </c>
      <c r="D4730" s="183" t="s">
        <v>5621</v>
      </c>
      <c r="E4730" s="184"/>
      <c r="F4730" s="184"/>
      <c r="G4730" s="185"/>
      <c r="H4730" s="185"/>
      <c r="I4730" s="184"/>
      <c r="J4730" s="184"/>
      <c r="K4730" s="185" t="s">
        <v>410</v>
      </c>
      <c r="L4730" s="185"/>
      <c r="M4730" s="186"/>
      <c r="N4730" s="61" t="s">
        <v>410</v>
      </c>
      <c r="P4730" s="175" t="s">
        <v>5620</v>
      </c>
    </row>
    <row r="4731" spans="1:16" ht="17.25">
      <c r="A4731" s="183" t="s">
        <v>9695</v>
      </c>
      <c r="B4731" s="183" t="s">
        <v>9696</v>
      </c>
      <c r="C4731" s="183" t="s">
        <v>5620</v>
      </c>
      <c r="D4731" s="183" t="s">
        <v>5621</v>
      </c>
      <c r="E4731" s="184"/>
      <c r="F4731" s="184"/>
      <c r="G4731" s="185"/>
      <c r="H4731" s="185"/>
      <c r="I4731" s="184"/>
      <c r="J4731" s="184"/>
      <c r="K4731" s="185" t="s">
        <v>410</v>
      </c>
      <c r="L4731" s="185"/>
      <c r="M4731" s="186"/>
      <c r="N4731" s="61" t="s">
        <v>410</v>
      </c>
      <c r="P4731" s="175" t="s">
        <v>5620</v>
      </c>
    </row>
    <row r="4732" spans="1:16" ht="17.25">
      <c r="A4732" s="183" t="s">
        <v>9697</v>
      </c>
      <c r="B4732" s="183" t="s">
        <v>9698</v>
      </c>
      <c r="C4732" s="183" t="s">
        <v>5620</v>
      </c>
      <c r="D4732" s="183" t="s">
        <v>5621</v>
      </c>
      <c r="E4732" s="184"/>
      <c r="F4732" s="184"/>
      <c r="G4732" s="185"/>
      <c r="H4732" s="185"/>
      <c r="I4732" s="184"/>
      <c r="J4732" s="184"/>
      <c r="K4732" s="185" t="s">
        <v>410</v>
      </c>
      <c r="L4732" s="185"/>
      <c r="M4732" s="186"/>
      <c r="N4732" s="61" t="s">
        <v>410</v>
      </c>
      <c r="P4732" s="175" t="s">
        <v>5620</v>
      </c>
    </row>
    <row r="4733" spans="1:16" ht="17.25">
      <c r="A4733" s="183" t="s">
        <v>9699</v>
      </c>
      <c r="B4733" s="183" t="s">
        <v>9700</v>
      </c>
      <c r="C4733" s="183" t="s">
        <v>5620</v>
      </c>
      <c r="D4733" s="183" t="s">
        <v>5621</v>
      </c>
      <c r="E4733" s="184"/>
      <c r="F4733" s="184"/>
      <c r="G4733" s="185"/>
      <c r="H4733" s="185"/>
      <c r="I4733" s="184"/>
      <c r="J4733" s="184"/>
      <c r="K4733" s="185" t="s">
        <v>410</v>
      </c>
      <c r="L4733" s="185"/>
      <c r="M4733" s="186"/>
      <c r="N4733" s="61" t="s">
        <v>410</v>
      </c>
      <c r="P4733" s="175" t="s">
        <v>5620</v>
      </c>
    </row>
    <row r="4734" spans="1:16" ht="17.25">
      <c r="A4734" s="183" t="s">
        <v>9701</v>
      </c>
      <c r="B4734" s="183" t="s">
        <v>9702</v>
      </c>
      <c r="C4734" s="183" t="s">
        <v>5620</v>
      </c>
      <c r="D4734" s="183" t="s">
        <v>5621</v>
      </c>
      <c r="E4734" s="184"/>
      <c r="F4734" s="184"/>
      <c r="G4734" s="185"/>
      <c r="H4734" s="185"/>
      <c r="I4734" s="184"/>
      <c r="J4734" s="184"/>
      <c r="K4734" s="185" t="s">
        <v>410</v>
      </c>
      <c r="L4734" s="185"/>
      <c r="M4734" s="186"/>
      <c r="N4734" s="61" t="s">
        <v>410</v>
      </c>
      <c r="P4734" s="175" t="s">
        <v>5620</v>
      </c>
    </row>
    <row r="4735" spans="1:16" ht="17.25">
      <c r="A4735" s="183" t="s">
        <v>9703</v>
      </c>
      <c r="B4735" s="183" t="s">
        <v>9704</v>
      </c>
      <c r="C4735" s="183" t="s">
        <v>5620</v>
      </c>
      <c r="D4735" s="183" t="s">
        <v>5621</v>
      </c>
      <c r="E4735" s="184"/>
      <c r="F4735" s="184"/>
      <c r="G4735" s="185"/>
      <c r="H4735" s="185"/>
      <c r="I4735" s="184"/>
      <c r="J4735" s="184"/>
      <c r="K4735" s="183" t="s">
        <v>410</v>
      </c>
      <c r="L4735" s="183"/>
      <c r="M4735" s="186"/>
      <c r="N4735" s="61" t="s">
        <v>410</v>
      </c>
      <c r="P4735" s="175" t="s">
        <v>5620</v>
      </c>
    </row>
    <row r="4736" spans="1:16" ht="17.25">
      <c r="A4736" s="183" t="s">
        <v>9705</v>
      </c>
      <c r="B4736" s="183" t="s">
        <v>9706</v>
      </c>
      <c r="C4736" s="183" t="s">
        <v>5620</v>
      </c>
      <c r="D4736" s="183" t="s">
        <v>5621</v>
      </c>
      <c r="E4736" s="184"/>
      <c r="F4736" s="184"/>
      <c r="G4736" s="185"/>
      <c r="H4736" s="185"/>
      <c r="I4736" s="184"/>
      <c r="J4736" s="184"/>
      <c r="K4736" s="185" t="s">
        <v>410</v>
      </c>
      <c r="L4736" s="185"/>
      <c r="M4736" s="186"/>
      <c r="N4736" s="61" t="s">
        <v>410</v>
      </c>
      <c r="P4736" s="175" t="s">
        <v>5620</v>
      </c>
    </row>
    <row r="4737" spans="1:16" ht="17.25">
      <c r="A4737" s="183" t="s">
        <v>9707</v>
      </c>
      <c r="B4737" s="183" t="s">
        <v>9708</v>
      </c>
      <c r="C4737" s="183" t="s">
        <v>5620</v>
      </c>
      <c r="D4737" s="183" t="s">
        <v>5621</v>
      </c>
      <c r="E4737" s="184"/>
      <c r="F4737" s="184"/>
      <c r="G4737" s="185"/>
      <c r="H4737" s="185"/>
      <c r="I4737" s="184"/>
      <c r="J4737" s="184"/>
      <c r="K4737" s="185" t="s">
        <v>410</v>
      </c>
      <c r="L4737" s="185"/>
      <c r="M4737" s="186"/>
      <c r="N4737" s="61" t="s">
        <v>410</v>
      </c>
      <c r="P4737" s="175" t="s">
        <v>5620</v>
      </c>
    </row>
    <row r="4738" spans="1:16" ht="17.25">
      <c r="A4738" s="183" t="s">
        <v>9709</v>
      </c>
      <c r="B4738" s="183" t="s">
        <v>9710</v>
      </c>
      <c r="C4738" s="183" t="s">
        <v>5620</v>
      </c>
      <c r="D4738" s="183" t="s">
        <v>5621</v>
      </c>
      <c r="E4738" s="184"/>
      <c r="F4738" s="184"/>
      <c r="G4738" s="185"/>
      <c r="H4738" s="185"/>
      <c r="I4738" s="184"/>
      <c r="J4738" s="184"/>
      <c r="K4738" s="185" t="s">
        <v>410</v>
      </c>
      <c r="L4738" s="185"/>
      <c r="M4738" s="186"/>
      <c r="N4738" s="61" t="s">
        <v>410</v>
      </c>
      <c r="P4738" s="175" t="s">
        <v>5620</v>
      </c>
    </row>
    <row r="4739" spans="1:16" ht="17.25">
      <c r="A4739" s="183" t="s">
        <v>9711</v>
      </c>
      <c r="B4739" s="183" t="s">
        <v>9712</v>
      </c>
      <c r="C4739" s="183" t="s">
        <v>5620</v>
      </c>
      <c r="D4739" s="183" t="s">
        <v>5621</v>
      </c>
      <c r="E4739" s="184"/>
      <c r="F4739" s="184"/>
      <c r="G4739" s="185"/>
      <c r="H4739" s="185"/>
      <c r="I4739" s="184"/>
      <c r="J4739" s="184"/>
      <c r="K4739" s="185" t="s">
        <v>410</v>
      </c>
      <c r="L4739" s="185"/>
      <c r="M4739" s="186"/>
      <c r="N4739" s="61" t="s">
        <v>410</v>
      </c>
      <c r="P4739" s="175" t="s">
        <v>5620</v>
      </c>
    </row>
    <row r="4740" spans="1:16" ht="17.25">
      <c r="A4740" s="183" t="s">
        <v>9713</v>
      </c>
      <c r="B4740" s="183" t="s">
        <v>9714</v>
      </c>
      <c r="C4740" s="183" t="s">
        <v>5620</v>
      </c>
      <c r="D4740" s="183" t="s">
        <v>5621</v>
      </c>
      <c r="E4740" s="184"/>
      <c r="F4740" s="184"/>
      <c r="G4740" s="185"/>
      <c r="H4740" s="185"/>
      <c r="I4740" s="184"/>
      <c r="J4740" s="184"/>
      <c r="K4740" s="185" t="s">
        <v>410</v>
      </c>
      <c r="L4740" s="185"/>
      <c r="M4740" s="186"/>
      <c r="N4740" s="61" t="s">
        <v>410</v>
      </c>
      <c r="P4740" s="175" t="s">
        <v>5620</v>
      </c>
    </row>
    <row r="4741" spans="1:16" ht="17.25">
      <c r="A4741" s="183" t="s">
        <v>9715</v>
      </c>
      <c r="B4741" s="183" t="s">
        <v>9716</v>
      </c>
      <c r="C4741" s="183" t="s">
        <v>5620</v>
      </c>
      <c r="D4741" s="183" t="s">
        <v>5621</v>
      </c>
      <c r="E4741" s="184"/>
      <c r="F4741" s="184"/>
      <c r="G4741" s="188"/>
      <c r="H4741" s="183"/>
      <c r="I4741" s="184"/>
      <c r="J4741" s="184"/>
      <c r="K4741" s="185" t="s">
        <v>410</v>
      </c>
      <c r="L4741" s="185"/>
      <c r="M4741" s="186"/>
      <c r="N4741" s="61" t="s">
        <v>410</v>
      </c>
      <c r="P4741" s="175" t="s">
        <v>5620</v>
      </c>
    </row>
    <row r="4742" spans="1:16" ht="17.25">
      <c r="A4742" s="183" t="s">
        <v>9717</v>
      </c>
      <c r="B4742" s="183" t="s">
        <v>9718</v>
      </c>
      <c r="C4742" s="183" t="s">
        <v>5620</v>
      </c>
      <c r="D4742" s="183" t="s">
        <v>5621</v>
      </c>
      <c r="E4742" s="184"/>
      <c r="F4742" s="184"/>
      <c r="G4742" s="185"/>
      <c r="H4742" s="185"/>
      <c r="I4742" s="184"/>
      <c r="J4742" s="184"/>
      <c r="K4742" s="183" t="s">
        <v>410</v>
      </c>
      <c r="L4742" s="183"/>
      <c r="M4742" s="186"/>
      <c r="N4742" s="61" t="s">
        <v>410</v>
      </c>
      <c r="P4742" s="175" t="s">
        <v>5620</v>
      </c>
    </row>
    <row r="4743" spans="1:16" ht="17.25">
      <c r="A4743" s="183" t="s">
        <v>9719</v>
      </c>
      <c r="B4743" s="183" t="s">
        <v>9720</v>
      </c>
      <c r="C4743" s="183" t="s">
        <v>5620</v>
      </c>
      <c r="D4743" s="183" t="s">
        <v>5621</v>
      </c>
      <c r="E4743" s="184"/>
      <c r="F4743" s="184"/>
      <c r="G4743" s="185"/>
      <c r="H4743" s="185"/>
      <c r="I4743" s="184"/>
      <c r="J4743" s="184"/>
      <c r="K4743" s="183" t="s">
        <v>410</v>
      </c>
      <c r="L4743" s="183"/>
      <c r="M4743" s="186"/>
      <c r="N4743" s="61" t="s">
        <v>410</v>
      </c>
      <c r="P4743" s="175" t="s">
        <v>5620</v>
      </c>
    </row>
    <row r="4744" spans="1:16" ht="17.25">
      <c r="A4744" s="183" t="s">
        <v>9721</v>
      </c>
      <c r="B4744" s="183" t="s">
        <v>4584</v>
      </c>
      <c r="C4744" s="183" t="s">
        <v>2691</v>
      </c>
      <c r="D4744" s="183" t="s">
        <v>2692</v>
      </c>
      <c r="E4744" s="184">
        <v>112</v>
      </c>
      <c r="F4744" s="184">
        <v>112</v>
      </c>
      <c r="G4744" s="185"/>
      <c r="H4744" s="185"/>
      <c r="I4744" s="184">
        <v>49.28</v>
      </c>
      <c r="J4744" s="184">
        <v>161.28</v>
      </c>
      <c r="K4744" s="185">
        <v>186</v>
      </c>
      <c r="L4744" s="185"/>
      <c r="M4744" s="186"/>
      <c r="N4744" s="61" t="s">
        <v>51</v>
      </c>
      <c r="P4744" s="175" t="s">
        <v>2691</v>
      </c>
    </row>
    <row r="4745" spans="1:16" ht="17.25">
      <c r="A4745" s="183" t="s">
        <v>9722</v>
      </c>
      <c r="B4745" s="183" t="s">
        <v>7194</v>
      </c>
      <c r="C4745" s="183" t="s">
        <v>73</v>
      </c>
      <c r="D4745" s="183" t="s">
        <v>74</v>
      </c>
      <c r="E4745" s="184"/>
      <c r="F4745" s="184"/>
      <c r="G4745" s="185"/>
      <c r="H4745" s="185"/>
      <c r="I4745" s="184"/>
      <c r="J4745" s="184"/>
      <c r="K4745" s="185" t="s">
        <v>410</v>
      </c>
      <c r="L4745" s="185"/>
      <c r="M4745" s="186"/>
      <c r="N4745" s="61" t="s">
        <v>410</v>
      </c>
      <c r="P4745" s="175" t="s">
        <v>73</v>
      </c>
    </row>
    <row r="4746" spans="1:16" ht="17.25">
      <c r="A4746" s="183" t="s">
        <v>9723</v>
      </c>
      <c r="B4746" s="183" t="s">
        <v>7192</v>
      </c>
      <c r="C4746" s="183" t="s">
        <v>73</v>
      </c>
      <c r="D4746" s="183" t="s">
        <v>74</v>
      </c>
      <c r="E4746" s="184"/>
      <c r="F4746" s="184"/>
      <c r="G4746" s="185"/>
      <c r="H4746" s="185"/>
      <c r="I4746" s="184"/>
      <c r="J4746" s="184"/>
      <c r="K4746" s="185" t="s">
        <v>410</v>
      </c>
      <c r="L4746" s="185"/>
      <c r="M4746" s="186"/>
      <c r="N4746" s="61" t="s">
        <v>410</v>
      </c>
      <c r="P4746" s="175" t="s">
        <v>73</v>
      </c>
    </row>
    <row r="4747" spans="1:16" ht="17.25">
      <c r="A4747" s="183" t="s">
        <v>9724</v>
      </c>
      <c r="B4747" s="183" t="s">
        <v>7188</v>
      </c>
      <c r="C4747" s="183" t="s">
        <v>73</v>
      </c>
      <c r="D4747" s="183" t="s">
        <v>74</v>
      </c>
      <c r="E4747" s="184"/>
      <c r="F4747" s="184"/>
      <c r="G4747" s="185"/>
      <c r="H4747" s="185"/>
      <c r="I4747" s="184"/>
      <c r="J4747" s="184"/>
      <c r="K4747" s="185" t="s">
        <v>410</v>
      </c>
      <c r="L4747" s="185"/>
      <c r="M4747" s="186"/>
      <c r="N4747" s="61" t="s">
        <v>410</v>
      </c>
      <c r="P4747" s="175" t="s">
        <v>73</v>
      </c>
    </row>
    <row r="4748" spans="1:16" ht="17.25">
      <c r="A4748" s="183" t="s">
        <v>9725</v>
      </c>
      <c r="B4748" s="183" t="s">
        <v>7190</v>
      </c>
      <c r="C4748" s="183" t="s">
        <v>73</v>
      </c>
      <c r="D4748" s="183" t="s">
        <v>74</v>
      </c>
      <c r="E4748" s="184"/>
      <c r="F4748" s="184"/>
      <c r="G4748" s="185"/>
      <c r="H4748" s="185"/>
      <c r="I4748" s="184"/>
      <c r="J4748" s="184"/>
      <c r="K4748" s="185" t="s">
        <v>410</v>
      </c>
      <c r="L4748" s="185"/>
      <c r="M4748" s="186"/>
      <c r="N4748" s="61" t="s">
        <v>410</v>
      </c>
      <c r="P4748" s="175" t="s">
        <v>73</v>
      </c>
    </row>
    <row r="4749" spans="1:16" ht="17.25">
      <c r="A4749" s="183" t="s">
        <v>9726</v>
      </c>
      <c r="B4749" s="183" t="s">
        <v>9727</v>
      </c>
      <c r="C4749" s="183" t="s">
        <v>625</v>
      </c>
      <c r="D4749" s="183" t="s">
        <v>626</v>
      </c>
      <c r="E4749" s="184">
        <v>370</v>
      </c>
      <c r="F4749" s="184">
        <v>370</v>
      </c>
      <c r="G4749" s="185"/>
      <c r="H4749" s="185"/>
      <c r="I4749" s="184">
        <v>99.67</v>
      </c>
      <c r="J4749" s="184">
        <v>469.67</v>
      </c>
      <c r="K4749" s="185">
        <v>52</v>
      </c>
      <c r="L4749" s="185" t="s">
        <v>57</v>
      </c>
      <c r="M4749" s="186" t="s">
        <v>3115</v>
      </c>
      <c r="N4749" s="61" t="s">
        <v>51</v>
      </c>
      <c r="P4749" s="175" t="s">
        <v>625</v>
      </c>
    </row>
    <row r="4750" spans="1:16" ht="17.25">
      <c r="A4750" s="183" t="s">
        <v>9728</v>
      </c>
      <c r="B4750" s="183" t="s">
        <v>9729</v>
      </c>
      <c r="C4750" s="183" t="s">
        <v>625</v>
      </c>
      <c r="D4750" s="183" t="s">
        <v>626</v>
      </c>
      <c r="E4750" s="184"/>
      <c r="F4750" s="184"/>
      <c r="G4750" s="185"/>
      <c r="H4750" s="185"/>
      <c r="I4750" s="184"/>
      <c r="J4750" s="184"/>
      <c r="K4750" s="185" t="s">
        <v>410</v>
      </c>
      <c r="L4750" s="185"/>
      <c r="M4750" s="186"/>
      <c r="N4750" s="61" t="s">
        <v>410</v>
      </c>
      <c r="P4750" s="175" t="s">
        <v>625</v>
      </c>
    </row>
    <row r="4751" spans="1:16" ht="17.25">
      <c r="A4751" s="183" t="s">
        <v>9730</v>
      </c>
      <c r="B4751" s="183" t="s">
        <v>9731</v>
      </c>
      <c r="C4751" s="183" t="s">
        <v>625</v>
      </c>
      <c r="D4751" s="183" t="s">
        <v>626</v>
      </c>
      <c r="E4751" s="184"/>
      <c r="F4751" s="184"/>
      <c r="G4751" s="185"/>
      <c r="H4751" s="185"/>
      <c r="I4751" s="184"/>
      <c r="J4751" s="184"/>
      <c r="K4751" s="185" t="s">
        <v>410</v>
      </c>
      <c r="L4751" s="185"/>
      <c r="M4751" s="186"/>
      <c r="N4751" s="61" t="s">
        <v>410</v>
      </c>
      <c r="P4751" s="175" t="s">
        <v>625</v>
      </c>
    </row>
    <row r="4752" spans="1:16" ht="17.25">
      <c r="A4752" s="183" t="s">
        <v>9732</v>
      </c>
      <c r="B4752" s="183" t="s">
        <v>9733</v>
      </c>
      <c r="C4752" s="183" t="s">
        <v>49</v>
      </c>
      <c r="D4752" s="183" t="s">
        <v>50</v>
      </c>
      <c r="E4752" s="184">
        <v>502</v>
      </c>
      <c r="F4752" s="184">
        <v>502</v>
      </c>
      <c r="G4752" s="185"/>
      <c r="H4752" s="185"/>
      <c r="I4752" s="184">
        <v>157.4</v>
      </c>
      <c r="J4752" s="184">
        <v>659.4</v>
      </c>
      <c r="K4752" s="185">
        <v>141</v>
      </c>
      <c r="L4752" s="185"/>
      <c r="M4752" s="186"/>
      <c r="N4752" s="61" t="s">
        <v>51</v>
      </c>
      <c r="P4752" s="175" t="s">
        <v>49</v>
      </c>
    </row>
    <row r="4753" spans="1:16" ht="17.25">
      <c r="A4753" s="183" t="s">
        <v>9734</v>
      </c>
      <c r="B4753" s="183" t="s">
        <v>9735</v>
      </c>
      <c r="C4753" s="183" t="s">
        <v>49</v>
      </c>
      <c r="D4753" s="183" t="s">
        <v>50</v>
      </c>
      <c r="E4753" s="184">
        <v>502</v>
      </c>
      <c r="F4753" s="184">
        <v>502</v>
      </c>
      <c r="G4753" s="185"/>
      <c r="H4753" s="185"/>
      <c r="I4753" s="184">
        <v>157.4</v>
      </c>
      <c r="J4753" s="184">
        <v>659.4</v>
      </c>
      <c r="K4753" s="185">
        <v>143</v>
      </c>
      <c r="L4753" s="185"/>
      <c r="M4753" s="186"/>
      <c r="N4753" s="61" t="s">
        <v>51</v>
      </c>
      <c r="P4753" s="175" t="s">
        <v>49</v>
      </c>
    </row>
    <row r="4754" spans="1:16" ht="17.25">
      <c r="A4754" s="183" t="s">
        <v>9736</v>
      </c>
      <c r="B4754" s="183" t="s">
        <v>9737</v>
      </c>
      <c r="C4754" s="183" t="s">
        <v>97</v>
      </c>
      <c r="D4754" s="183" t="s">
        <v>98</v>
      </c>
      <c r="E4754" s="184">
        <v>130</v>
      </c>
      <c r="F4754" s="184">
        <v>110</v>
      </c>
      <c r="G4754" s="185" t="s">
        <v>268</v>
      </c>
      <c r="H4754" s="185"/>
      <c r="I4754" s="184">
        <v>55.35</v>
      </c>
      <c r="J4754" s="184">
        <v>165.35</v>
      </c>
      <c r="K4754" s="185">
        <v>100</v>
      </c>
      <c r="L4754" s="185"/>
      <c r="M4754" s="186"/>
      <c r="N4754" s="61" t="s">
        <v>51</v>
      </c>
      <c r="P4754" s="175" t="s">
        <v>97</v>
      </c>
    </row>
    <row r="4755" spans="1:16" ht="17.25">
      <c r="A4755" s="183" t="s">
        <v>9738</v>
      </c>
      <c r="B4755" s="183" t="s">
        <v>9739</v>
      </c>
      <c r="C4755" s="183" t="s">
        <v>97</v>
      </c>
      <c r="D4755" s="183" t="s">
        <v>98</v>
      </c>
      <c r="E4755" s="184">
        <v>150</v>
      </c>
      <c r="F4755" s="184">
        <v>150</v>
      </c>
      <c r="G4755" s="185"/>
      <c r="H4755" s="185"/>
      <c r="I4755" s="184">
        <v>55.35</v>
      </c>
      <c r="J4755" s="184">
        <v>205.35</v>
      </c>
      <c r="K4755" s="185">
        <v>106</v>
      </c>
      <c r="L4755" s="185"/>
      <c r="M4755" s="186"/>
      <c r="N4755" s="61" t="s">
        <v>51</v>
      </c>
      <c r="P4755" s="175" t="s">
        <v>97</v>
      </c>
    </row>
    <row r="4756" spans="1:16" ht="17.25">
      <c r="A4756" s="183" t="s">
        <v>9740</v>
      </c>
      <c r="B4756" s="183" t="s">
        <v>9741</v>
      </c>
      <c r="C4756" s="183" t="s">
        <v>97</v>
      </c>
      <c r="D4756" s="183" t="s">
        <v>98</v>
      </c>
      <c r="E4756" s="184">
        <v>130</v>
      </c>
      <c r="F4756" s="184">
        <v>110</v>
      </c>
      <c r="G4756" s="188" t="s">
        <v>268</v>
      </c>
      <c r="H4756" s="183"/>
      <c r="I4756" s="184">
        <v>55.35</v>
      </c>
      <c r="J4756" s="184">
        <v>165.35</v>
      </c>
      <c r="K4756" s="185">
        <v>59</v>
      </c>
      <c r="L4756" s="185"/>
      <c r="M4756" s="186"/>
      <c r="N4756" s="61" t="s">
        <v>51</v>
      </c>
      <c r="P4756" s="175" t="s">
        <v>97</v>
      </c>
    </row>
    <row r="4757" spans="1:16" ht="17.25">
      <c r="A4757" s="183" t="s">
        <v>9742</v>
      </c>
      <c r="B4757" s="183" t="s">
        <v>4829</v>
      </c>
      <c r="C4757" s="183" t="s">
        <v>97</v>
      </c>
      <c r="D4757" s="183" t="s">
        <v>98</v>
      </c>
      <c r="E4757" s="184"/>
      <c r="F4757" s="184"/>
      <c r="G4757" s="185"/>
      <c r="H4757" s="185"/>
      <c r="I4757" s="184"/>
      <c r="J4757" s="184"/>
      <c r="K4757" s="185" t="s">
        <v>410</v>
      </c>
      <c r="L4757" s="185"/>
      <c r="M4757" s="186"/>
      <c r="N4757" s="61" t="s">
        <v>410</v>
      </c>
      <c r="P4757" s="175" t="s">
        <v>97</v>
      </c>
    </row>
    <row r="4758" spans="1:16" ht="17.25">
      <c r="A4758" s="183" t="s">
        <v>9743</v>
      </c>
      <c r="B4758" s="183" t="s">
        <v>4832</v>
      </c>
      <c r="C4758" s="183" t="s">
        <v>97</v>
      </c>
      <c r="D4758" s="183" t="s">
        <v>98</v>
      </c>
      <c r="E4758" s="184"/>
      <c r="F4758" s="184"/>
      <c r="G4758" s="185"/>
      <c r="H4758" s="185"/>
      <c r="I4758" s="184"/>
      <c r="J4758" s="184"/>
      <c r="K4758" s="185" t="s">
        <v>410</v>
      </c>
      <c r="L4758" s="185"/>
      <c r="M4758" s="186"/>
      <c r="N4758" s="61" t="s">
        <v>410</v>
      </c>
      <c r="P4758" s="175" t="s">
        <v>97</v>
      </c>
    </row>
    <row r="4759" spans="1:16" ht="17.25">
      <c r="A4759" s="183" t="s">
        <v>9744</v>
      </c>
      <c r="B4759" s="183" t="s">
        <v>9745</v>
      </c>
      <c r="C4759" s="183" t="s">
        <v>97</v>
      </c>
      <c r="D4759" s="183" t="s">
        <v>98</v>
      </c>
      <c r="E4759" s="184">
        <v>290</v>
      </c>
      <c r="F4759" s="184">
        <v>290</v>
      </c>
      <c r="G4759" s="185"/>
      <c r="H4759" s="185"/>
      <c r="I4759" s="184">
        <v>98.14</v>
      </c>
      <c r="J4759" s="184">
        <v>388.14</v>
      </c>
      <c r="K4759" s="185">
        <v>63</v>
      </c>
      <c r="L4759" s="185"/>
      <c r="M4759" s="186"/>
      <c r="N4759" s="61" t="s">
        <v>51</v>
      </c>
      <c r="P4759" s="175" t="s">
        <v>97</v>
      </c>
    </row>
    <row r="4760" spans="1:16" ht="17.25">
      <c r="A4760" s="183" t="s">
        <v>9746</v>
      </c>
      <c r="B4760" s="183" t="s">
        <v>9747</v>
      </c>
      <c r="C4760" s="183" t="s">
        <v>97</v>
      </c>
      <c r="D4760" s="183" t="s">
        <v>98</v>
      </c>
      <c r="E4760" s="184">
        <v>290</v>
      </c>
      <c r="F4760" s="184">
        <v>290</v>
      </c>
      <c r="G4760" s="185"/>
      <c r="H4760" s="185"/>
      <c r="I4760" s="184">
        <v>98.14</v>
      </c>
      <c r="J4760" s="184">
        <v>388.14</v>
      </c>
      <c r="K4760" s="185">
        <v>98</v>
      </c>
      <c r="L4760" s="185" t="s">
        <v>554</v>
      </c>
      <c r="M4760" s="186" t="s">
        <v>1611</v>
      </c>
      <c r="N4760" s="61" t="s">
        <v>51</v>
      </c>
      <c r="P4760" s="175" t="s">
        <v>97</v>
      </c>
    </row>
    <row r="4761" spans="1:16" ht="17.25">
      <c r="A4761" s="183" t="s">
        <v>9748</v>
      </c>
      <c r="B4761" s="183" t="s">
        <v>9749</v>
      </c>
      <c r="C4761" s="183" t="s">
        <v>97</v>
      </c>
      <c r="D4761" s="183" t="s">
        <v>98</v>
      </c>
      <c r="E4761" s="184">
        <v>290</v>
      </c>
      <c r="F4761" s="184">
        <v>195</v>
      </c>
      <c r="G4761" s="185" t="s">
        <v>652</v>
      </c>
      <c r="H4761" s="185"/>
      <c r="I4761" s="184">
        <v>98.14</v>
      </c>
      <c r="J4761" s="184">
        <v>293.14</v>
      </c>
      <c r="K4761" s="185">
        <v>92</v>
      </c>
      <c r="L4761" s="185"/>
      <c r="M4761" s="186"/>
      <c r="N4761" s="61" t="s">
        <v>51</v>
      </c>
      <c r="P4761" s="175" t="s">
        <v>97</v>
      </c>
    </row>
    <row r="4762" spans="1:16" ht="17.25">
      <c r="A4762" s="183" t="s">
        <v>9750</v>
      </c>
      <c r="B4762" s="183" t="s">
        <v>9751</v>
      </c>
      <c r="C4762" s="183" t="s">
        <v>116</v>
      </c>
      <c r="D4762" s="183" t="s">
        <v>117</v>
      </c>
      <c r="E4762" s="184"/>
      <c r="F4762" s="184"/>
      <c r="G4762" s="185"/>
      <c r="H4762" s="185"/>
      <c r="I4762" s="184"/>
      <c r="J4762" s="184"/>
      <c r="K4762" s="185" t="s">
        <v>410</v>
      </c>
      <c r="L4762" s="185"/>
      <c r="M4762" s="186"/>
      <c r="N4762" s="61" t="s">
        <v>410</v>
      </c>
      <c r="P4762" s="175" t="s">
        <v>116</v>
      </c>
    </row>
    <row r="4763" spans="1:16" ht="17.25">
      <c r="A4763" s="183" t="s">
        <v>9752</v>
      </c>
      <c r="B4763" s="183" t="s">
        <v>9753</v>
      </c>
      <c r="C4763" s="183" t="s">
        <v>116</v>
      </c>
      <c r="D4763" s="183" t="s">
        <v>117</v>
      </c>
      <c r="E4763" s="184"/>
      <c r="F4763" s="184"/>
      <c r="G4763" s="185"/>
      <c r="H4763" s="185"/>
      <c r="I4763" s="184"/>
      <c r="J4763" s="184"/>
      <c r="K4763" s="185" t="s">
        <v>410</v>
      </c>
      <c r="L4763" s="185"/>
      <c r="M4763" s="186"/>
      <c r="N4763" s="61" t="s">
        <v>410</v>
      </c>
      <c r="P4763" s="175" t="s">
        <v>116</v>
      </c>
    </row>
    <row r="4764" spans="1:16" ht="17.25">
      <c r="A4764" s="183" t="s">
        <v>9754</v>
      </c>
      <c r="B4764" s="183" t="s">
        <v>9755</v>
      </c>
      <c r="C4764" s="183" t="s">
        <v>9756</v>
      </c>
      <c r="D4764" s="183" t="s">
        <v>9757</v>
      </c>
      <c r="E4764" s="184">
        <v>136</v>
      </c>
      <c r="F4764" s="184">
        <v>136</v>
      </c>
      <c r="G4764" s="185"/>
      <c r="H4764" s="185"/>
      <c r="I4764" s="184">
        <v>98.83</v>
      </c>
      <c r="J4764" s="184">
        <v>234.83</v>
      </c>
      <c r="K4764" s="185">
        <v>0</v>
      </c>
      <c r="L4764" s="185"/>
      <c r="M4764" s="186"/>
      <c r="N4764" s="61" t="s">
        <v>51</v>
      </c>
      <c r="P4764" s="175" t="s">
        <v>9756</v>
      </c>
    </row>
    <row r="4765" spans="1:16" ht="17.25">
      <c r="A4765" s="183" t="s">
        <v>9758</v>
      </c>
      <c r="B4765" s="183" t="s">
        <v>9759</v>
      </c>
      <c r="C4765" s="183" t="s">
        <v>9756</v>
      </c>
      <c r="D4765" s="183" t="s">
        <v>9757</v>
      </c>
      <c r="E4765" s="184"/>
      <c r="F4765" s="184"/>
      <c r="G4765" s="188"/>
      <c r="H4765" s="183"/>
      <c r="I4765" s="184"/>
      <c r="J4765" s="184"/>
      <c r="K4765" s="185" t="s">
        <v>410</v>
      </c>
      <c r="L4765" s="185"/>
      <c r="M4765" s="186"/>
      <c r="N4765" s="61" t="s">
        <v>410</v>
      </c>
      <c r="P4765" s="175" t="s">
        <v>9756</v>
      </c>
    </row>
    <row r="4766" spans="1:16" ht="17.25">
      <c r="A4766" s="183" t="s">
        <v>9760</v>
      </c>
      <c r="B4766" s="183" t="s">
        <v>9761</v>
      </c>
      <c r="C4766" s="183" t="s">
        <v>9756</v>
      </c>
      <c r="D4766" s="183" t="s">
        <v>9757</v>
      </c>
      <c r="E4766" s="184"/>
      <c r="F4766" s="184"/>
      <c r="G4766" s="185"/>
      <c r="H4766" s="185"/>
      <c r="I4766" s="184"/>
      <c r="J4766" s="184"/>
      <c r="K4766" s="185" t="s">
        <v>410</v>
      </c>
      <c r="L4766" s="185"/>
      <c r="M4766" s="186"/>
      <c r="N4766" s="61" t="s">
        <v>410</v>
      </c>
      <c r="P4766" s="175" t="s">
        <v>9756</v>
      </c>
    </row>
    <row r="4767" spans="1:16" ht="17.25">
      <c r="A4767" s="183" t="s">
        <v>9762</v>
      </c>
      <c r="B4767" s="183" t="s">
        <v>9763</v>
      </c>
      <c r="C4767" s="183" t="s">
        <v>116</v>
      </c>
      <c r="D4767" s="183" t="s">
        <v>117</v>
      </c>
      <c r="E4767" s="184"/>
      <c r="F4767" s="184"/>
      <c r="G4767" s="185"/>
      <c r="H4767" s="185"/>
      <c r="I4767" s="184"/>
      <c r="J4767" s="184"/>
      <c r="K4767" s="185" t="s">
        <v>410</v>
      </c>
      <c r="L4767" s="185"/>
      <c r="M4767" s="186"/>
      <c r="N4767" s="61" t="s">
        <v>410</v>
      </c>
      <c r="P4767" s="175" t="s">
        <v>116</v>
      </c>
    </row>
    <row r="4768" spans="1:16" ht="17.25">
      <c r="A4768" s="183" t="s">
        <v>9764</v>
      </c>
      <c r="B4768" s="183" t="s">
        <v>9765</v>
      </c>
      <c r="C4768" s="183" t="s">
        <v>116</v>
      </c>
      <c r="D4768" s="183" t="s">
        <v>117</v>
      </c>
      <c r="E4768" s="184"/>
      <c r="F4768" s="184"/>
      <c r="G4768" s="185"/>
      <c r="H4768" s="185"/>
      <c r="I4768" s="184"/>
      <c r="J4768" s="184"/>
      <c r="K4768" s="185" t="s">
        <v>410</v>
      </c>
      <c r="L4768" s="185"/>
      <c r="M4768" s="186"/>
      <c r="N4768" s="61" t="s">
        <v>410</v>
      </c>
      <c r="P4768" s="175" t="s">
        <v>116</v>
      </c>
    </row>
    <row r="4769" spans="1:16" ht="17.25">
      <c r="A4769" s="183" t="s">
        <v>9766</v>
      </c>
      <c r="B4769" s="183" t="s">
        <v>9767</v>
      </c>
      <c r="C4769" s="183" t="s">
        <v>116</v>
      </c>
      <c r="D4769" s="183" t="s">
        <v>117</v>
      </c>
      <c r="E4769" s="184"/>
      <c r="F4769" s="184"/>
      <c r="G4769" s="185"/>
      <c r="H4769" s="185"/>
      <c r="I4769" s="184"/>
      <c r="J4769" s="184"/>
      <c r="K4769" s="185" t="s">
        <v>410</v>
      </c>
      <c r="L4769" s="185"/>
      <c r="M4769" s="186"/>
      <c r="N4769" s="61" t="s">
        <v>410</v>
      </c>
      <c r="P4769" s="175" t="s">
        <v>116</v>
      </c>
    </row>
    <row r="4770" spans="1:16" ht="17.25">
      <c r="A4770" s="183" t="s">
        <v>9768</v>
      </c>
      <c r="B4770" s="183" t="s">
        <v>9769</v>
      </c>
      <c r="C4770" s="183" t="s">
        <v>116</v>
      </c>
      <c r="D4770" s="183" t="s">
        <v>117</v>
      </c>
      <c r="E4770" s="184"/>
      <c r="F4770" s="184"/>
      <c r="G4770" s="185"/>
      <c r="H4770" s="185"/>
      <c r="I4770" s="184"/>
      <c r="J4770" s="184"/>
      <c r="K4770" s="185" t="s">
        <v>410</v>
      </c>
      <c r="L4770" s="185"/>
      <c r="M4770" s="186"/>
      <c r="N4770" s="61" t="s">
        <v>410</v>
      </c>
      <c r="P4770" s="175" t="s">
        <v>116</v>
      </c>
    </row>
    <row r="4771" spans="1:16" ht="17.25">
      <c r="A4771" s="183" t="s">
        <v>9770</v>
      </c>
      <c r="B4771" s="183" t="s">
        <v>9771</v>
      </c>
      <c r="C4771" s="183" t="s">
        <v>2670</v>
      </c>
      <c r="D4771" s="183" t="s">
        <v>2671</v>
      </c>
      <c r="E4771" s="184"/>
      <c r="F4771" s="184"/>
      <c r="G4771" s="185"/>
      <c r="H4771" s="185"/>
      <c r="I4771" s="184"/>
      <c r="J4771" s="184"/>
      <c r="K4771" s="185" t="s">
        <v>410</v>
      </c>
      <c r="L4771" s="185"/>
      <c r="M4771" s="186"/>
      <c r="N4771" s="61" t="s">
        <v>410</v>
      </c>
      <c r="P4771" s="175" t="s">
        <v>2670</v>
      </c>
    </row>
    <row r="4772" spans="1:16" ht="17.25">
      <c r="A4772" s="183">
        <v>37725</v>
      </c>
      <c r="B4772" s="183" t="s">
        <v>9772</v>
      </c>
      <c r="C4772" s="183" t="s">
        <v>9773</v>
      </c>
      <c r="D4772" s="183" t="s">
        <v>9774</v>
      </c>
      <c r="E4772" s="184"/>
      <c r="F4772" s="184"/>
      <c r="G4772" s="185"/>
      <c r="H4772" s="185"/>
      <c r="I4772" s="184"/>
      <c r="J4772" s="184"/>
      <c r="K4772" s="185" t="s">
        <v>410</v>
      </c>
      <c r="L4772" s="185"/>
      <c r="M4772" s="186"/>
      <c r="N4772" s="61" t="e">
        <v>#N/A</v>
      </c>
      <c r="P4772" s="175" t="s">
        <v>9773</v>
      </c>
    </row>
    <row r="4773" spans="1:16" ht="17.25">
      <c r="A4773" s="183" t="s">
        <v>9775</v>
      </c>
      <c r="B4773" s="183" t="s">
        <v>9776</v>
      </c>
      <c r="C4773" s="183" t="s">
        <v>9777</v>
      </c>
      <c r="D4773" s="183" t="s">
        <v>9778</v>
      </c>
      <c r="E4773" s="184">
        <v>110</v>
      </c>
      <c r="F4773" s="184">
        <v>110</v>
      </c>
      <c r="G4773" s="185"/>
      <c r="H4773" s="185"/>
      <c r="I4773" s="184">
        <v>26.46</v>
      </c>
      <c r="J4773" s="184">
        <v>136.46</v>
      </c>
      <c r="K4773" s="185">
        <v>103</v>
      </c>
      <c r="L4773" s="185"/>
      <c r="M4773" s="186"/>
      <c r="N4773" s="61" t="s">
        <v>51</v>
      </c>
      <c r="P4773" s="175" t="s">
        <v>9777</v>
      </c>
    </row>
    <row r="4774" spans="1:16" ht="17.25">
      <c r="A4774" s="183" t="s">
        <v>9779</v>
      </c>
      <c r="B4774" s="183" t="s">
        <v>9780</v>
      </c>
      <c r="C4774" s="183" t="s">
        <v>335</v>
      </c>
      <c r="D4774" s="183" t="s">
        <v>336</v>
      </c>
      <c r="E4774" s="184">
        <v>90</v>
      </c>
      <c r="F4774" s="184">
        <v>90</v>
      </c>
      <c r="G4774" s="185"/>
      <c r="H4774" s="185"/>
      <c r="I4774" s="184">
        <v>55.35</v>
      </c>
      <c r="J4774" s="184">
        <v>145.35</v>
      </c>
      <c r="K4774" s="185">
        <v>0</v>
      </c>
      <c r="L4774" s="185"/>
      <c r="M4774" s="186"/>
      <c r="N4774" s="61" t="s">
        <v>51</v>
      </c>
      <c r="P4774" s="175" t="s">
        <v>335</v>
      </c>
    </row>
    <row r="4775" spans="1:16" ht="17.25">
      <c r="A4775" s="183" t="s">
        <v>9781</v>
      </c>
      <c r="B4775" s="183" t="s">
        <v>9782</v>
      </c>
      <c r="C4775" s="183" t="s">
        <v>1205</v>
      </c>
      <c r="D4775" s="183" t="s">
        <v>1206</v>
      </c>
      <c r="E4775" s="184"/>
      <c r="F4775" s="184"/>
      <c r="G4775" s="185"/>
      <c r="H4775" s="185"/>
      <c r="I4775" s="184"/>
      <c r="J4775" s="184"/>
      <c r="K4775" s="185" t="s">
        <v>410</v>
      </c>
      <c r="L4775" s="185"/>
      <c r="M4775" s="186"/>
      <c r="N4775" s="61" t="s">
        <v>410</v>
      </c>
      <c r="P4775" s="175" t="s">
        <v>1205</v>
      </c>
    </row>
    <row r="4776" spans="1:16" ht="17.25">
      <c r="A4776" s="183" t="s">
        <v>9783</v>
      </c>
      <c r="B4776" s="183" t="s">
        <v>4817</v>
      </c>
      <c r="C4776" s="183" t="s">
        <v>1205</v>
      </c>
      <c r="D4776" s="183" t="s">
        <v>1206</v>
      </c>
      <c r="E4776" s="184"/>
      <c r="F4776" s="184"/>
      <c r="G4776" s="185"/>
      <c r="H4776" s="185"/>
      <c r="I4776" s="184"/>
      <c r="J4776" s="184"/>
      <c r="K4776" s="185" t="s">
        <v>410</v>
      </c>
      <c r="L4776" s="185"/>
      <c r="M4776" s="186"/>
      <c r="N4776" s="61" t="s">
        <v>410</v>
      </c>
      <c r="P4776" s="175" t="s">
        <v>1205</v>
      </c>
    </row>
    <row r="4777" spans="1:16" ht="17.25">
      <c r="A4777" s="183" t="s">
        <v>9784</v>
      </c>
      <c r="B4777" s="183" t="s">
        <v>9785</v>
      </c>
      <c r="C4777" s="183" t="s">
        <v>9777</v>
      </c>
      <c r="D4777" s="183" t="s">
        <v>9778</v>
      </c>
      <c r="E4777" s="184">
        <v>110</v>
      </c>
      <c r="F4777" s="184">
        <v>110</v>
      </c>
      <c r="G4777" s="185"/>
      <c r="H4777" s="185"/>
      <c r="I4777" s="184">
        <v>26.87</v>
      </c>
      <c r="J4777" s="184">
        <v>136.87</v>
      </c>
      <c r="K4777" s="185">
        <v>45</v>
      </c>
      <c r="L4777" s="185"/>
      <c r="M4777" s="186"/>
      <c r="N4777" s="61" t="s">
        <v>51</v>
      </c>
      <c r="P4777" s="175" t="s">
        <v>9777</v>
      </c>
    </row>
    <row r="4778" spans="1:16" ht="17.25">
      <c r="A4778" s="183" t="s">
        <v>9786</v>
      </c>
      <c r="B4778" s="183" t="s">
        <v>9787</v>
      </c>
      <c r="C4778" s="183" t="s">
        <v>9777</v>
      </c>
      <c r="D4778" s="183" t="s">
        <v>9778</v>
      </c>
      <c r="E4778" s="184">
        <v>110</v>
      </c>
      <c r="F4778" s="184">
        <v>110</v>
      </c>
      <c r="G4778" s="188"/>
      <c r="H4778" s="183"/>
      <c r="I4778" s="184">
        <v>26.46</v>
      </c>
      <c r="J4778" s="184">
        <v>136.46</v>
      </c>
      <c r="K4778" s="185">
        <v>44</v>
      </c>
      <c r="L4778" s="185"/>
      <c r="M4778" s="186"/>
      <c r="N4778" s="61" t="s">
        <v>51</v>
      </c>
      <c r="P4778" s="175" t="s">
        <v>9777</v>
      </c>
    </row>
    <row r="4779" spans="1:16" ht="17.25">
      <c r="A4779" s="183" t="s">
        <v>9788</v>
      </c>
      <c r="B4779" s="183" t="s">
        <v>4586</v>
      </c>
      <c r="C4779" s="183" t="s">
        <v>2691</v>
      </c>
      <c r="D4779" s="183" t="s">
        <v>2692</v>
      </c>
      <c r="E4779" s="184"/>
      <c r="F4779" s="184"/>
      <c r="G4779" s="185"/>
      <c r="H4779" s="185"/>
      <c r="I4779" s="184"/>
      <c r="J4779" s="184"/>
      <c r="K4779" s="185" t="s">
        <v>410</v>
      </c>
      <c r="L4779" s="185"/>
      <c r="M4779" s="186"/>
      <c r="N4779" s="61" t="s">
        <v>410</v>
      </c>
      <c r="P4779" s="175" t="s">
        <v>2691</v>
      </c>
    </row>
    <row r="4780" spans="1:16" ht="17.25">
      <c r="A4780" s="183" t="s">
        <v>9789</v>
      </c>
      <c r="B4780" s="183" t="s">
        <v>4584</v>
      </c>
      <c r="C4780" s="183" t="s">
        <v>2691</v>
      </c>
      <c r="D4780" s="183" t="s">
        <v>2692</v>
      </c>
      <c r="E4780" s="184"/>
      <c r="F4780" s="184"/>
      <c r="G4780" s="185"/>
      <c r="H4780" s="185"/>
      <c r="I4780" s="184"/>
      <c r="J4780" s="184"/>
      <c r="K4780" s="185" t="s">
        <v>410</v>
      </c>
      <c r="L4780" s="185"/>
      <c r="M4780" s="186"/>
      <c r="N4780" s="61" t="s">
        <v>410</v>
      </c>
      <c r="P4780" s="175" t="s">
        <v>2691</v>
      </c>
    </row>
    <row r="4781" spans="1:16" ht="17.25">
      <c r="A4781" s="183" t="s">
        <v>9790</v>
      </c>
      <c r="B4781" s="183" t="s">
        <v>9791</v>
      </c>
      <c r="C4781" s="183" t="s">
        <v>97</v>
      </c>
      <c r="D4781" s="183" t="s">
        <v>98</v>
      </c>
      <c r="E4781" s="184">
        <v>350</v>
      </c>
      <c r="F4781" s="184">
        <v>350</v>
      </c>
      <c r="G4781" s="185"/>
      <c r="H4781" s="185"/>
      <c r="I4781" s="184">
        <v>91.97</v>
      </c>
      <c r="J4781" s="184">
        <v>441.97</v>
      </c>
      <c r="K4781" s="185">
        <v>0</v>
      </c>
      <c r="L4781" s="185"/>
      <c r="M4781" s="186"/>
      <c r="N4781" s="61" t="s">
        <v>51</v>
      </c>
      <c r="P4781" s="175" t="s">
        <v>97</v>
      </c>
    </row>
    <row r="4782" spans="1:16" ht="17.25">
      <c r="A4782" s="183" t="s">
        <v>9792</v>
      </c>
      <c r="B4782" s="183" t="s">
        <v>9793</v>
      </c>
      <c r="C4782" s="183" t="s">
        <v>97</v>
      </c>
      <c r="D4782" s="183" t="s">
        <v>98</v>
      </c>
      <c r="E4782" s="184">
        <v>290</v>
      </c>
      <c r="F4782" s="184">
        <v>210</v>
      </c>
      <c r="G4782" s="185" t="s">
        <v>356</v>
      </c>
      <c r="H4782" s="185"/>
      <c r="I4782" s="184">
        <v>91.97</v>
      </c>
      <c r="J4782" s="184">
        <v>301.97</v>
      </c>
      <c r="K4782" s="185">
        <v>83</v>
      </c>
      <c r="L4782" s="185"/>
      <c r="M4782" s="186"/>
      <c r="N4782" s="61" t="s">
        <v>51</v>
      </c>
      <c r="P4782" s="175" t="s">
        <v>97</v>
      </c>
    </row>
    <row r="4783" spans="1:16" ht="17.25">
      <c r="A4783" s="183" t="s">
        <v>9794</v>
      </c>
      <c r="B4783" s="183" t="s">
        <v>9795</v>
      </c>
      <c r="C4783" s="183" t="s">
        <v>97</v>
      </c>
      <c r="D4783" s="183" t="s">
        <v>98</v>
      </c>
      <c r="E4783" s="184">
        <v>290</v>
      </c>
      <c r="F4783" s="184">
        <v>210</v>
      </c>
      <c r="G4783" s="185" t="s">
        <v>356</v>
      </c>
      <c r="H4783" s="185"/>
      <c r="I4783" s="184">
        <v>91.97</v>
      </c>
      <c r="J4783" s="184">
        <v>301.97</v>
      </c>
      <c r="K4783" s="185">
        <v>18</v>
      </c>
      <c r="L4783" s="185"/>
      <c r="M4783" s="186"/>
      <c r="N4783" s="61" t="s">
        <v>51</v>
      </c>
      <c r="P4783" s="175" t="s">
        <v>97</v>
      </c>
    </row>
    <row r="4784" spans="1:16" ht="17.25">
      <c r="A4784" s="183" t="s">
        <v>9796</v>
      </c>
      <c r="B4784" s="183" t="s">
        <v>9797</v>
      </c>
      <c r="C4784" s="183" t="s">
        <v>97</v>
      </c>
      <c r="D4784" s="183" t="s">
        <v>98</v>
      </c>
      <c r="E4784" s="184">
        <v>270</v>
      </c>
      <c r="F4784" s="184">
        <v>190</v>
      </c>
      <c r="G4784" s="185" t="s">
        <v>649</v>
      </c>
      <c r="H4784" s="185"/>
      <c r="I4784" s="184">
        <v>87.16</v>
      </c>
      <c r="J4784" s="184">
        <v>277.16</v>
      </c>
      <c r="K4784" s="185">
        <v>24</v>
      </c>
      <c r="L4784" s="185"/>
      <c r="M4784" s="186"/>
      <c r="N4784" s="61" t="s">
        <v>51</v>
      </c>
      <c r="P4784" s="175" t="s">
        <v>97</v>
      </c>
    </row>
    <row r="4785" spans="1:16" ht="17.25">
      <c r="A4785" s="183" t="s">
        <v>9798</v>
      </c>
      <c r="B4785" s="183" t="s">
        <v>9799</v>
      </c>
      <c r="C4785" s="183" t="s">
        <v>97</v>
      </c>
      <c r="D4785" s="183" t="s">
        <v>98</v>
      </c>
      <c r="E4785" s="184">
        <v>300</v>
      </c>
      <c r="F4785" s="184">
        <v>220</v>
      </c>
      <c r="G4785" s="185" t="s">
        <v>464</v>
      </c>
      <c r="H4785" s="185"/>
      <c r="I4785" s="184">
        <v>92.57</v>
      </c>
      <c r="J4785" s="184">
        <v>312.57</v>
      </c>
      <c r="K4785" s="185">
        <v>8</v>
      </c>
      <c r="L4785" s="185"/>
      <c r="M4785" s="186"/>
      <c r="N4785" s="61" t="s">
        <v>51</v>
      </c>
      <c r="P4785" s="175" t="s">
        <v>97</v>
      </c>
    </row>
    <row r="4786" spans="1:16" ht="17.25">
      <c r="A4786" s="183" t="s">
        <v>9800</v>
      </c>
      <c r="B4786" s="183" t="s">
        <v>9801</v>
      </c>
      <c r="C4786" s="183" t="s">
        <v>97</v>
      </c>
      <c r="D4786" s="183" t="s">
        <v>98</v>
      </c>
      <c r="E4786" s="184">
        <v>300</v>
      </c>
      <c r="F4786" s="184">
        <v>250</v>
      </c>
      <c r="G4786" s="185" t="s">
        <v>107</v>
      </c>
      <c r="H4786" s="185"/>
      <c r="I4786" s="184">
        <v>92.57</v>
      </c>
      <c r="J4786" s="184">
        <v>342.57</v>
      </c>
      <c r="K4786" s="185">
        <v>3</v>
      </c>
      <c r="L4786" s="185"/>
      <c r="M4786" s="186"/>
      <c r="N4786" s="61" t="s">
        <v>51</v>
      </c>
      <c r="P4786" s="175" t="s">
        <v>97</v>
      </c>
    </row>
    <row r="4787" spans="1:16" ht="17.25">
      <c r="A4787" s="183" t="s">
        <v>9802</v>
      </c>
      <c r="B4787" s="183" t="s">
        <v>9803</v>
      </c>
      <c r="C4787" s="183" t="s">
        <v>97</v>
      </c>
      <c r="D4787" s="183" t="s">
        <v>98</v>
      </c>
      <c r="E4787" s="184"/>
      <c r="F4787" s="184"/>
      <c r="G4787" s="185"/>
      <c r="H4787" s="185"/>
      <c r="I4787" s="184"/>
      <c r="J4787" s="184"/>
      <c r="K4787" s="185" t="s">
        <v>410</v>
      </c>
      <c r="L4787" s="185"/>
      <c r="M4787" s="186"/>
      <c r="N4787" s="61" t="s">
        <v>410</v>
      </c>
      <c r="P4787" s="175" t="s">
        <v>97</v>
      </c>
    </row>
    <row r="4788" spans="1:16" ht="17.25">
      <c r="A4788" s="183" t="s">
        <v>9804</v>
      </c>
      <c r="B4788" s="183" t="s">
        <v>9805</v>
      </c>
      <c r="C4788" s="183" t="s">
        <v>97</v>
      </c>
      <c r="D4788" s="183" t="s">
        <v>98</v>
      </c>
      <c r="E4788" s="184"/>
      <c r="F4788" s="184"/>
      <c r="G4788" s="185"/>
      <c r="H4788" s="185"/>
      <c r="I4788" s="184"/>
      <c r="J4788" s="184"/>
      <c r="K4788" s="185" t="s">
        <v>410</v>
      </c>
      <c r="L4788" s="185"/>
      <c r="M4788" s="186"/>
      <c r="N4788" s="61" t="s">
        <v>410</v>
      </c>
      <c r="P4788" s="175" t="s">
        <v>97</v>
      </c>
    </row>
    <row r="4789" spans="1:16" ht="17.25">
      <c r="A4789" s="183" t="s">
        <v>9806</v>
      </c>
      <c r="B4789" s="183" t="s">
        <v>9807</v>
      </c>
      <c r="C4789" s="183" t="s">
        <v>3228</v>
      </c>
      <c r="D4789" s="183" t="s">
        <v>3229</v>
      </c>
      <c r="E4789" s="184">
        <v>85</v>
      </c>
      <c r="F4789" s="184">
        <v>77</v>
      </c>
      <c r="G4789" s="185" t="s">
        <v>137</v>
      </c>
      <c r="H4789" s="185"/>
      <c r="I4789" s="184">
        <v>38.2</v>
      </c>
      <c r="J4789" s="184">
        <v>115.2</v>
      </c>
      <c r="K4789" s="185">
        <v>0</v>
      </c>
      <c r="L4789" s="185"/>
      <c r="M4789" s="186"/>
      <c r="N4789" s="61" t="s">
        <v>51</v>
      </c>
      <c r="P4789" s="175" t="s">
        <v>3228</v>
      </c>
    </row>
    <row r="4790" spans="1:16" ht="17.25">
      <c r="A4790" s="183" t="s">
        <v>9808</v>
      </c>
      <c r="B4790" s="183" t="s">
        <v>9809</v>
      </c>
      <c r="C4790" s="183" t="s">
        <v>3228</v>
      </c>
      <c r="D4790" s="183" t="s">
        <v>3229</v>
      </c>
      <c r="E4790" s="184">
        <v>85</v>
      </c>
      <c r="F4790" s="184">
        <v>77</v>
      </c>
      <c r="G4790" s="185" t="s">
        <v>137</v>
      </c>
      <c r="H4790" s="185"/>
      <c r="I4790" s="184">
        <v>38.2</v>
      </c>
      <c r="J4790" s="184">
        <v>115.2</v>
      </c>
      <c r="K4790" s="185">
        <v>0</v>
      </c>
      <c r="L4790" s="185"/>
      <c r="M4790" s="186"/>
      <c r="N4790" s="61" t="s">
        <v>51</v>
      </c>
      <c r="P4790" s="175" t="s">
        <v>3228</v>
      </c>
    </row>
    <row r="4791" spans="1:16" ht="17.25">
      <c r="A4791" s="183" t="s">
        <v>9810</v>
      </c>
      <c r="B4791" s="183" t="s">
        <v>9811</v>
      </c>
      <c r="C4791" s="183" t="s">
        <v>3228</v>
      </c>
      <c r="D4791" s="183" t="s">
        <v>3229</v>
      </c>
      <c r="E4791" s="184">
        <v>72</v>
      </c>
      <c r="F4791" s="184">
        <v>68</v>
      </c>
      <c r="G4791" s="185" t="s">
        <v>194</v>
      </c>
      <c r="H4791" s="185"/>
      <c r="I4791" s="184">
        <v>24.28</v>
      </c>
      <c r="J4791" s="184">
        <v>92.28</v>
      </c>
      <c r="K4791" s="185">
        <v>75</v>
      </c>
      <c r="L4791" s="185"/>
      <c r="M4791" s="186"/>
      <c r="N4791" s="61" t="s">
        <v>51</v>
      </c>
      <c r="P4791" s="175" t="s">
        <v>3228</v>
      </c>
    </row>
    <row r="4792" spans="1:16" ht="17.25">
      <c r="A4792" s="183" t="s">
        <v>9812</v>
      </c>
      <c r="B4792" s="183" t="s">
        <v>9813</v>
      </c>
      <c r="C4792" s="183" t="s">
        <v>3228</v>
      </c>
      <c r="D4792" s="183" t="s">
        <v>3229</v>
      </c>
      <c r="E4792" s="184">
        <v>72</v>
      </c>
      <c r="F4792" s="184">
        <v>68</v>
      </c>
      <c r="G4792" s="185" t="s">
        <v>194</v>
      </c>
      <c r="H4792" s="185"/>
      <c r="I4792" s="184">
        <v>24.28</v>
      </c>
      <c r="J4792" s="184">
        <v>92.28</v>
      </c>
      <c r="K4792" s="185">
        <v>15</v>
      </c>
      <c r="L4792" s="185"/>
      <c r="M4792" s="186"/>
      <c r="N4792" s="61" t="s">
        <v>51</v>
      </c>
      <c r="P4792" s="175" t="s">
        <v>3228</v>
      </c>
    </row>
    <row r="4793" spans="1:16" ht="17.25">
      <c r="A4793" s="183" t="s">
        <v>9814</v>
      </c>
      <c r="B4793" s="183" t="s">
        <v>3389</v>
      </c>
      <c r="C4793" s="183" t="s">
        <v>6988</v>
      </c>
      <c r="D4793" s="183" t="s">
        <v>6989</v>
      </c>
      <c r="E4793" s="184"/>
      <c r="F4793" s="184"/>
      <c r="G4793" s="185"/>
      <c r="H4793" s="185"/>
      <c r="I4793" s="184"/>
      <c r="J4793" s="184"/>
      <c r="K4793" s="185" t="s">
        <v>410</v>
      </c>
      <c r="L4793" s="185"/>
      <c r="M4793" s="186"/>
      <c r="N4793" s="61" t="s">
        <v>410</v>
      </c>
      <c r="P4793" s="175" t="s">
        <v>6988</v>
      </c>
    </row>
    <row r="4794" spans="1:16" ht="17.25">
      <c r="A4794" s="183" t="s">
        <v>9815</v>
      </c>
      <c r="B4794" s="183" t="s">
        <v>3512</v>
      </c>
      <c r="C4794" s="183" t="s">
        <v>6988</v>
      </c>
      <c r="D4794" s="183" t="s">
        <v>6989</v>
      </c>
      <c r="E4794" s="184"/>
      <c r="F4794" s="184"/>
      <c r="G4794" s="185"/>
      <c r="H4794" s="185"/>
      <c r="I4794" s="184"/>
      <c r="J4794" s="184"/>
      <c r="K4794" s="185" t="s">
        <v>410</v>
      </c>
      <c r="L4794" s="185"/>
      <c r="M4794" s="186"/>
      <c r="N4794" s="61" t="s">
        <v>410</v>
      </c>
      <c r="P4794" s="175" t="s">
        <v>6988</v>
      </c>
    </row>
    <row r="4795" spans="1:16" ht="17.25">
      <c r="A4795" s="183" t="s">
        <v>9816</v>
      </c>
      <c r="B4795" s="183" t="s">
        <v>3385</v>
      </c>
      <c r="C4795" s="183" t="s">
        <v>6988</v>
      </c>
      <c r="D4795" s="183" t="s">
        <v>6989</v>
      </c>
      <c r="E4795" s="184"/>
      <c r="F4795" s="184"/>
      <c r="G4795" s="185"/>
      <c r="H4795" s="185"/>
      <c r="I4795" s="184"/>
      <c r="J4795" s="184"/>
      <c r="K4795" s="185" t="s">
        <v>410</v>
      </c>
      <c r="L4795" s="185"/>
      <c r="M4795" s="186"/>
      <c r="N4795" s="61" t="s">
        <v>410</v>
      </c>
      <c r="P4795" s="175" t="s">
        <v>6988</v>
      </c>
    </row>
    <row r="4796" spans="1:16" ht="17.25">
      <c r="A4796" s="183" t="s">
        <v>9817</v>
      </c>
      <c r="B4796" s="183" t="s">
        <v>9818</v>
      </c>
      <c r="C4796" s="183" t="s">
        <v>8344</v>
      </c>
      <c r="D4796" s="183" t="s">
        <v>8345</v>
      </c>
      <c r="E4796" s="184"/>
      <c r="F4796" s="184"/>
      <c r="G4796" s="185"/>
      <c r="H4796" s="185"/>
      <c r="I4796" s="184"/>
      <c r="J4796" s="184"/>
      <c r="K4796" s="185" t="s">
        <v>410</v>
      </c>
      <c r="L4796" s="185"/>
      <c r="M4796" s="186"/>
      <c r="N4796" s="61" t="s">
        <v>410</v>
      </c>
      <c r="P4796" s="175" t="s">
        <v>8344</v>
      </c>
    </row>
    <row r="4797" spans="1:16" ht="17.25">
      <c r="A4797" s="183" t="s">
        <v>9819</v>
      </c>
      <c r="B4797" s="183" t="s">
        <v>9820</v>
      </c>
      <c r="C4797" s="183" t="s">
        <v>49</v>
      </c>
      <c r="D4797" s="183" t="s">
        <v>50</v>
      </c>
      <c r="E4797" s="184"/>
      <c r="F4797" s="184"/>
      <c r="G4797" s="188"/>
      <c r="H4797" s="183"/>
      <c r="I4797" s="184"/>
      <c r="J4797" s="184"/>
      <c r="K4797" s="185" t="s">
        <v>410</v>
      </c>
      <c r="L4797" s="185"/>
      <c r="M4797" s="186"/>
      <c r="N4797" s="61" t="s">
        <v>410</v>
      </c>
      <c r="P4797" s="175" t="s">
        <v>49</v>
      </c>
    </row>
    <row r="4798" spans="1:16" ht="17.25">
      <c r="A4798" s="183" t="s">
        <v>9821</v>
      </c>
      <c r="B4798" s="183" t="s">
        <v>9822</v>
      </c>
      <c r="C4798" s="183" t="s">
        <v>49</v>
      </c>
      <c r="D4798" s="183" t="s">
        <v>50</v>
      </c>
      <c r="E4798" s="184"/>
      <c r="F4798" s="184"/>
      <c r="G4798" s="185"/>
      <c r="H4798" s="185"/>
      <c r="I4798" s="184"/>
      <c r="J4798" s="184"/>
      <c r="K4798" s="185" t="s">
        <v>410</v>
      </c>
      <c r="L4798" s="185"/>
      <c r="M4798" s="186"/>
      <c r="N4798" s="61" t="s">
        <v>410</v>
      </c>
      <c r="P4798" s="175" t="s">
        <v>49</v>
      </c>
    </row>
    <row r="4799" spans="1:16" ht="17.25">
      <c r="A4799" s="183" t="s">
        <v>9823</v>
      </c>
      <c r="B4799" s="183" t="s">
        <v>2623</v>
      </c>
      <c r="C4799" s="183" t="s">
        <v>1205</v>
      </c>
      <c r="D4799" s="183" t="s">
        <v>1206</v>
      </c>
      <c r="E4799" s="184"/>
      <c r="F4799" s="184"/>
      <c r="G4799" s="185"/>
      <c r="H4799" s="185"/>
      <c r="I4799" s="184"/>
      <c r="J4799" s="184"/>
      <c r="K4799" s="185" t="s">
        <v>410</v>
      </c>
      <c r="L4799" s="185"/>
      <c r="M4799" s="186"/>
      <c r="N4799" s="61" t="s">
        <v>410</v>
      </c>
      <c r="P4799" s="175" t="s">
        <v>1205</v>
      </c>
    </row>
    <row r="4800" spans="1:16" ht="17.25">
      <c r="A4800" s="183" t="s">
        <v>9824</v>
      </c>
      <c r="B4800" s="183" t="s">
        <v>9825</v>
      </c>
      <c r="C4800" s="183" t="s">
        <v>8344</v>
      </c>
      <c r="D4800" s="183" t="s">
        <v>8345</v>
      </c>
      <c r="E4800" s="184"/>
      <c r="F4800" s="184"/>
      <c r="G4800" s="185"/>
      <c r="H4800" s="185"/>
      <c r="I4800" s="184"/>
      <c r="J4800" s="184"/>
      <c r="K4800" s="185" t="s">
        <v>410</v>
      </c>
      <c r="L4800" s="185"/>
      <c r="M4800" s="186"/>
      <c r="N4800" s="61" t="s">
        <v>410</v>
      </c>
      <c r="P4800" s="175" t="s">
        <v>8344</v>
      </c>
    </row>
    <row r="4801" spans="1:16" ht="17.25">
      <c r="A4801" s="183" t="s">
        <v>9826</v>
      </c>
      <c r="B4801" s="183" t="s">
        <v>9827</v>
      </c>
      <c r="C4801" s="183" t="s">
        <v>991</v>
      </c>
      <c r="D4801" s="183" t="s">
        <v>992</v>
      </c>
      <c r="E4801" s="184">
        <v>158</v>
      </c>
      <c r="F4801" s="184">
        <v>158</v>
      </c>
      <c r="G4801" s="185"/>
      <c r="H4801" s="185"/>
      <c r="I4801" s="184">
        <v>92.6</v>
      </c>
      <c r="J4801" s="184">
        <v>250.6</v>
      </c>
      <c r="K4801" s="185">
        <v>0</v>
      </c>
      <c r="L4801" s="185"/>
      <c r="M4801" s="186"/>
      <c r="N4801" s="61" t="s">
        <v>51</v>
      </c>
      <c r="P4801" s="175" t="s">
        <v>991</v>
      </c>
    </row>
    <row r="4802" spans="1:16" ht="17.25">
      <c r="A4802" s="183" t="s">
        <v>9828</v>
      </c>
      <c r="B4802" s="183" t="s">
        <v>9829</v>
      </c>
      <c r="C4802" s="183" t="s">
        <v>7455</v>
      </c>
      <c r="D4802" s="183" t="s">
        <v>7456</v>
      </c>
      <c r="E4802" s="184"/>
      <c r="F4802" s="184"/>
      <c r="G4802" s="185"/>
      <c r="H4802" s="185"/>
      <c r="I4802" s="184"/>
      <c r="J4802" s="184"/>
      <c r="K4802" s="183" t="s">
        <v>410</v>
      </c>
      <c r="L4802" s="183"/>
      <c r="M4802" s="186"/>
      <c r="N4802" s="61" t="s">
        <v>410</v>
      </c>
      <c r="P4802" s="175" t="s">
        <v>7455</v>
      </c>
    </row>
    <row r="4803" spans="1:16" ht="17.25">
      <c r="A4803" s="183" t="s">
        <v>9830</v>
      </c>
      <c r="B4803" s="183" t="s">
        <v>9831</v>
      </c>
      <c r="C4803" s="183" t="s">
        <v>7455</v>
      </c>
      <c r="D4803" s="183" t="s">
        <v>7456</v>
      </c>
      <c r="E4803" s="184"/>
      <c r="F4803" s="184"/>
      <c r="G4803" s="185"/>
      <c r="H4803" s="185"/>
      <c r="I4803" s="184"/>
      <c r="J4803" s="184"/>
      <c r="K4803" s="183" t="s">
        <v>410</v>
      </c>
      <c r="L4803" s="183"/>
      <c r="M4803" s="186"/>
      <c r="N4803" s="61" t="s">
        <v>410</v>
      </c>
      <c r="P4803" s="175" t="s">
        <v>7455</v>
      </c>
    </row>
    <row r="4804" spans="1:16" ht="17.25">
      <c r="A4804" s="183" t="s">
        <v>9832</v>
      </c>
      <c r="B4804" s="183" t="s">
        <v>9833</v>
      </c>
      <c r="C4804" s="183" t="s">
        <v>7455</v>
      </c>
      <c r="D4804" s="183" t="s">
        <v>7456</v>
      </c>
      <c r="E4804" s="184"/>
      <c r="F4804" s="184"/>
      <c r="G4804" s="185"/>
      <c r="H4804" s="185"/>
      <c r="I4804" s="184"/>
      <c r="J4804" s="184"/>
      <c r="K4804" s="185" t="s">
        <v>410</v>
      </c>
      <c r="L4804" s="185"/>
      <c r="M4804" s="186"/>
      <c r="N4804" s="61" t="s">
        <v>410</v>
      </c>
      <c r="P4804" s="175" t="s">
        <v>7455</v>
      </c>
    </row>
    <row r="4805" spans="1:16" ht="17.25">
      <c r="A4805" s="183" t="s">
        <v>9834</v>
      </c>
      <c r="B4805" s="183" t="s">
        <v>9835</v>
      </c>
      <c r="C4805" s="183" t="s">
        <v>7455</v>
      </c>
      <c r="D4805" s="183" t="s">
        <v>7456</v>
      </c>
      <c r="E4805" s="184"/>
      <c r="F4805" s="184"/>
      <c r="G4805" s="185"/>
      <c r="H4805" s="185"/>
      <c r="I4805" s="184"/>
      <c r="J4805" s="184"/>
      <c r="K4805" s="183" t="s">
        <v>410</v>
      </c>
      <c r="L4805" s="183"/>
      <c r="M4805" s="186"/>
      <c r="N4805" s="61" t="s">
        <v>410</v>
      </c>
      <c r="P4805" s="175" t="s">
        <v>7455</v>
      </c>
    </row>
    <row r="4806" spans="1:16" ht="17.25">
      <c r="A4806" s="183" t="s">
        <v>9836</v>
      </c>
      <c r="B4806" s="183" t="s">
        <v>7893</v>
      </c>
      <c r="C4806" s="183" t="s">
        <v>1679</v>
      </c>
      <c r="D4806" s="183" t="s">
        <v>1680</v>
      </c>
      <c r="E4806" s="184"/>
      <c r="F4806" s="184"/>
      <c r="G4806" s="185"/>
      <c r="H4806" s="185"/>
      <c r="I4806" s="184"/>
      <c r="J4806" s="184"/>
      <c r="K4806" s="185" t="s">
        <v>410</v>
      </c>
      <c r="L4806" s="185"/>
      <c r="M4806" s="186"/>
      <c r="N4806" s="61" t="s">
        <v>410</v>
      </c>
      <c r="P4806" s="175" t="s">
        <v>1679</v>
      </c>
    </row>
    <row r="4807" spans="1:16" ht="17.25">
      <c r="A4807" s="183" t="s">
        <v>9837</v>
      </c>
      <c r="B4807" s="183" t="s">
        <v>9838</v>
      </c>
      <c r="C4807" s="183" t="s">
        <v>991</v>
      </c>
      <c r="D4807" s="183" t="s">
        <v>992</v>
      </c>
      <c r="E4807" s="184">
        <v>158</v>
      </c>
      <c r="F4807" s="184">
        <v>158</v>
      </c>
      <c r="G4807" s="185"/>
      <c r="H4807" s="185"/>
      <c r="I4807" s="184">
        <v>92.6</v>
      </c>
      <c r="J4807" s="184">
        <v>250.6</v>
      </c>
      <c r="K4807" s="185">
        <v>0</v>
      </c>
      <c r="L4807" s="185"/>
      <c r="M4807" s="186"/>
      <c r="N4807" s="61" t="s">
        <v>51</v>
      </c>
      <c r="P4807" s="175" t="s">
        <v>991</v>
      </c>
    </row>
    <row r="4808" spans="1:16" ht="17.25">
      <c r="A4808" s="183" t="s">
        <v>9839</v>
      </c>
      <c r="B4808" s="183" t="s">
        <v>9827</v>
      </c>
      <c r="C4808" s="183" t="s">
        <v>991</v>
      </c>
      <c r="D4808" s="183" t="s">
        <v>992</v>
      </c>
      <c r="E4808" s="184">
        <v>158</v>
      </c>
      <c r="F4808" s="184">
        <v>158</v>
      </c>
      <c r="G4808" s="185"/>
      <c r="H4808" s="185"/>
      <c r="I4808" s="184">
        <v>92.6</v>
      </c>
      <c r="J4808" s="184">
        <v>250.6</v>
      </c>
      <c r="K4808" s="185">
        <v>0</v>
      </c>
      <c r="L4808" s="185"/>
      <c r="M4808" s="186"/>
      <c r="N4808" s="61" t="s">
        <v>51</v>
      </c>
      <c r="P4808" s="175" t="s">
        <v>991</v>
      </c>
    </row>
    <row r="4809" spans="1:16" ht="17.25">
      <c r="A4809" s="183" t="s">
        <v>9840</v>
      </c>
      <c r="B4809" s="183" t="s">
        <v>9841</v>
      </c>
      <c r="C4809" s="183" t="s">
        <v>991</v>
      </c>
      <c r="D4809" s="183" t="s">
        <v>992</v>
      </c>
      <c r="E4809" s="184">
        <v>199</v>
      </c>
      <c r="F4809" s="184">
        <v>199</v>
      </c>
      <c r="G4809" s="185"/>
      <c r="H4809" s="185"/>
      <c r="I4809" s="184">
        <v>39.55</v>
      </c>
      <c r="J4809" s="184">
        <v>238.55</v>
      </c>
      <c r="K4809" s="185">
        <v>8</v>
      </c>
      <c r="L4809" s="185"/>
      <c r="M4809" s="186"/>
      <c r="N4809" s="61" t="s">
        <v>51</v>
      </c>
      <c r="P4809" s="175" t="s">
        <v>991</v>
      </c>
    </row>
    <row r="4810" spans="1:16" ht="17.25">
      <c r="A4810" s="183" t="s">
        <v>9842</v>
      </c>
      <c r="B4810" s="183" t="s">
        <v>9841</v>
      </c>
      <c r="C4810" s="183" t="s">
        <v>991</v>
      </c>
      <c r="D4810" s="183" t="s">
        <v>992</v>
      </c>
      <c r="E4810" s="184">
        <v>199</v>
      </c>
      <c r="F4810" s="184">
        <v>199</v>
      </c>
      <c r="G4810" s="185"/>
      <c r="H4810" s="185"/>
      <c r="I4810" s="184">
        <v>39.55</v>
      </c>
      <c r="J4810" s="184">
        <v>238.55</v>
      </c>
      <c r="K4810" s="185">
        <v>128</v>
      </c>
      <c r="L4810" s="185"/>
      <c r="M4810" s="186"/>
      <c r="N4810" s="61" t="s">
        <v>51</v>
      </c>
      <c r="P4810" s="175" t="s">
        <v>991</v>
      </c>
    </row>
    <row r="4811" spans="1:16" ht="17.25">
      <c r="A4811" s="183" t="s">
        <v>9843</v>
      </c>
      <c r="B4811" s="183" t="s">
        <v>9844</v>
      </c>
      <c r="C4811" s="183" t="s">
        <v>757</v>
      </c>
      <c r="D4811" s="183" t="s">
        <v>758</v>
      </c>
      <c r="E4811" s="184">
        <v>269</v>
      </c>
      <c r="F4811" s="184">
        <v>220</v>
      </c>
      <c r="G4811" s="185" t="s">
        <v>94</v>
      </c>
      <c r="H4811" s="185"/>
      <c r="I4811" s="184">
        <v>89.77</v>
      </c>
      <c r="J4811" s="184">
        <v>309.77</v>
      </c>
      <c r="K4811" s="185">
        <v>11</v>
      </c>
      <c r="L4811" s="185"/>
      <c r="M4811" s="186"/>
      <c r="N4811" s="61" t="s">
        <v>51</v>
      </c>
      <c r="P4811" s="175" t="s">
        <v>757</v>
      </c>
    </row>
    <row r="4812" spans="1:16" ht="17.25">
      <c r="A4812" s="183" t="s">
        <v>9845</v>
      </c>
      <c r="B4812" s="183" t="s">
        <v>9841</v>
      </c>
      <c r="C4812" s="183" t="s">
        <v>991</v>
      </c>
      <c r="D4812" s="183" t="s">
        <v>992</v>
      </c>
      <c r="E4812" s="184">
        <v>199</v>
      </c>
      <c r="F4812" s="184">
        <v>199</v>
      </c>
      <c r="G4812" s="185"/>
      <c r="H4812" s="185"/>
      <c r="I4812" s="184">
        <v>39.55</v>
      </c>
      <c r="J4812" s="184">
        <v>238.55</v>
      </c>
      <c r="K4812" s="185">
        <v>89</v>
      </c>
      <c r="L4812" s="185"/>
      <c r="M4812" s="186"/>
      <c r="N4812" s="61" t="s">
        <v>51</v>
      </c>
      <c r="P4812" s="175" t="s">
        <v>991</v>
      </c>
    </row>
    <row r="4813" spans="1:16" ht="17.25">
      <c r="A4813" s="183" t="s">
        <v>9846</v>
      </c>
      <c r="B4813" s="183" t="s">
        <v>9847</v>
      </c>
      <c r="C4813" s="183" t="s">
        <v>991</v>
      </c>
      <c r="D4813" s="183" t="s">
        <v>992</v>
      </c>
      <c r="E4813" s="184"/>
      <c r="F4813" s="184"/>
      <c r="G4813" s="185"/>
      <c r="H4813" s="185"/>
      <c r="I4813" s="184"/>
      <c r="J4813" s="184"/>
      <c r="K4813" s="185" t="s">
        <v>410</v>
      </c>
      <c r="L4813" s="185"/>
      <c r="M4813" s="186"/>
      <c r="N4813" s="61" t="s">
        <v>410</v>
      </c>
      <c r="P4813" s="175" t="s">
        <v>991</v>
      </c>
    </row>
    <row r="4814" spans="1:16" ht="17.25">
      <c r="A4814" s="183" t="s">
        <v>9848</v>
      </c>
      <c r="B4814" s="183" t="s">
        <v>9847</v>
      </c>
      <c r="C4814" s="183" t="s">
        <v>991</v>
      </c>
      <c r="D4814" s="183" t="s">
        <v>992</v>
      </c>
      <c r="E4814" s="184"/>
      <c r="F4814" s="184"/>
      <c r="G4814" s="185"/>
      <c r="H4814" s="185"/>
      <c r="I4814" s="184"/>
      <c r="J4814" s="184"/>
      <c r="K4814" s="185" t="s">
        <v>410</v>
      </c>
      <c r="L4814" s="185"/>
      <c r="M4814" s="186"/>
      <c r="N4814" s="61" t="s">
        <v>410</v>
      </c>
      <c r="P4814" s="175" t="s">
        <v>991</v>
      </c>
    </row>
    <row r="4815" spans="1:16" ht="17.25">
      <c r="A4815" s="183" t="s">
        <v>9849</v>
      </c>
      <c r="B4815" s="183" t="s">
        <v>9850</v>
      </c>
      <c r="C4815" s="183" t="s">
        <v>991</v>
      </c>
      <c r="D4815" s="183" t="s">
        <v>992</v>
      </c>
      <c r="E4815" s="184">
        <v>149</v>
      </c>
      <c r="F4815" s="184">
        <v>149</v>
      </c>
      <c r="G4815" s="185"/>
      <c r="H4815" s="185"/>
      <c r="I4815" s="184">
        <v>50.32</v>
      </c>
      <c r="J4815" s="184">
        <v>199.32</v>
      </c>
      <c r="K4815" s="185">
        <v>0</v>
      </c>
      <c r="L4815" s="185"/>
      <c r="M4815" s="186"/>
      <c r="N4815" s="61" t="s">
        <v>51</v>
      </c>
      <c r="P4815" s="175" t="s">
        <v>991</v>
      </c>
    </row>
    <row r="4816" spans="1:16" ht="17.25">
      <c r="A4816" s="183" t="s">
        <v>9851</v>
      </c>
      <c r="B4816" s="183" t="s">
        <v>9850</v>
      </c>
      <c r="C4816" s="183" t="s">
        <v>991</v>
      </c>
      <c r="D4816" s="183" t="s">
        <v>992</v>
      </c>
      <c r="E4816" s="184">
        <v>149</v>
      </c>
      <c r="F4816" s="184">
        <v>149</v>
      </c>
      <c r="G4816" s="185"/>
      <c r="H4816" s="185"/>
      <c r="I4816" s="184">
        <v>50.32</v>
      </c>
      <c r="J4816" s="184">
        <v>199.32</v>
      </c>
      <c r="K4816" s="185">
        <v>69</v>
      </c>
      <c r="L4816" s="185"/>
      <c r="M4816" s="186"/>
      <c r="N4816" s="61" t="s">
        <v>51</v>
      </c>
      <c r="P4816" s="175" t="s">
        <v>991</v>
      </c>
    </row>
    <row r="4817" spans="1:16" ht="17.25">
      <c r="A4817" s="183" t="s">
        <v>9852</v>
      </c>
      <c r="B4817" s="183" t="s">
        <v>9853</v>
      </c>
      <c r="C4817" s="183" t="s">
        <v>991</v>
      </c>
      <c r="D4817" s="183" t="s">
        <v>992</v>
      </c>
      <c r="E4817" s="184">
        <v>159</v>
      </c>
      <c r="F4817" s="184">
        <v>146.28</v>
      </c>
      <c r="G4817" s="185" t="s">
        <v>494</v>
      </c>
      <c r="H4817" s="185" t="s">
        <v>689</v>
      </c>
      <c r="I4817" s="184">
        <v>39.52</v>
      </c>
      <c r="J4817" s="184">
        <v>185.8</v>
      </c>
      <c r="K4817" s="185">
        <v>92</v>
      </c>
      <c r="L4817" s="185" t="s">
        <v>57</v>
      </c>
      <c r="M4817" s="186" t="s">
        <v>1105</v>
      </c>
      <c r="N4817" s="61" t="s">
        <v>51</v>
      </c>
      <c r="P4817" s="175" t="s">
        <v>991</v>
      </c>
    </row>
    <row r="4818" spans="1:16" ht="17.25">
      <c r="A4818" s="183" t="s">
        <v>9854</v>
      </c>
      <c r="B4818" s="183" t="s">
        <v>9853</v>
      </c>
      <c r="C4818" s="183" t="s">
        <v>991</v>
      </c>
      <c r="D4818" s="183" t="s">
        <v>992</v>
      </c>
      <c r="E4818" s="184">
        <v>159</v>
      </c>
      <c r="F4818" s="184">
        <v>159</v>
      </c>
      <c r="G4818" s="185"/>
      <c r="H4818" s="185"/>
      <c r="I4818" s="184">
        <v>39.52</v>
      </c>
      <c r="J4818" s="184">
        <v>198.52</v>
      </c>
      <c r="K4818" s="185">
        <v>0</v>
      </c>
      <c r="L4818" s="185" t="s">
        <v>57</v>
      </c>
      <c r="M4818" s="186" t="s">
        <v>1105</v>
      </c>
      <c r="N4818" s="61" t="s">
        <v>51</v>
      </c>
      <c r="P4818" s="175" t="s">
        <v>991</v>
      </c>
    </row>
    <row r="4819" spans="1:16" ht="17.25">
      <c r="A4819" s="183" t="s">
        <v>9855</v>
      </c>
      <c r="B4819" s="183" t="s">
        <v>4584</v>
      </c>
      <c r="C4819" s="183" t="s">
        <v>2691</v>
      </c>
      <c r="D4819" s="183" t="s">
        <v>2692</v>
      </c>
      <c r="E4819" s="184"/>
      <c r="F4819" s="184"/>
      <c r="G4819" s="185"/>
      <c r="H4819" s="185"/>
      <c r="I4819" s="184"/>
      <c r="J4819" s="184"/>
      <c r="K4819" s="185" t="s">
        <v>410</v>
      </c>
      <c r="L4819" s="185"/>
      <c r="M4819" s="186"/>
      <c r="N4819" s="61" t="s">
        <v>410</v>
      </c>
      <c r="P4819" s="175" t="s">
        <v>2691</v>
      </c>
    </row>
    <row r="4820" spans="1:16" ht="17.25">
      <c r="A4820" s="183" t="s">
        <v>9856</v>
      </c>
      <c r="B4820" s="183" t="s">
        <v>4582</v>
      </c>
      <c r="C4820" s="183" t="s">
        <v>2691</v>
      </c>
      <c r="D4820" s="183" t="s">
        <v>2692</v>
      </c>
      <c r="E4820" s="184"/>
      <c r="F4820" s="184"/>
      <c r="G4820" s="185"/>
      <c r="H4820" s="185"/>
      <c r="I4820" s="184"/>
      <c r="J4820" s="184"/>
      <c r="K4820" s="185" t="s">
        <v>410</v>
      </c>
      <c r="L4820" s="185"/>
      <c r="M4820" s="186"/>
      <c r="N4820" s="61" t="s">
        <v>410</v>
      </c>
      <c r="P4820" s="175" t="s">
        <v>2691</v>
      </c>
    </row>
    <row r="4821" spans="1:16" ht="17.25">
      <c r="A4821" s="183" t="s">
        <v>9857</v>
      </c>
      <c r="B4821" s="183" t="s">
        <v>4586</v>
      </c>
      <c r="C4821" s="183" t="s">
        <v>2691</v>
      </c>
      <c r="D4821" s="183" t="s">
        <v>2692</v>
      </c>
      <c r="E4821" s="184"/>
      <c r="F4821" s="184"/>
      <c r="G4821" s="185"/>
      <c r="H4821" s="185"/>
      <c r="I4821" s="184"/>
      <c r="J4821" s="184"/>
      <c r="K4821" s="185" t="s">
        <v>410</v>
      </c>
      <c r="L4821" s="185"/>
      <c r="M4821" s="186"/>
      <c r="N4821" s="61" t="s">
        <v>410</v>
      </c>
      <c r="P4821" s="175" t="s">
        <v>2691</v>
      </c>
    </row>
    <row r="4822" spans="1:16" ht="17.25">
      <c r="A4822" s="183" t="s">
        <v>9858</v>
      </c>
      <c r="B4822" s="183" t="s">
        <v>9859</v>
      </c>
      <c r="C4822" s="183" t="s">
        <v>991</v>
      </c>
      <c r="D4822" s="183" t="s">
        <v>992</v>
      </c>
      <c r="E4822" s="184"/>
      <c r="F4822" s="184"/>
      <c r="G4822" s="185"/>
      <c r="H4822" s="185"/>
      <c r="I4822" s="184"/>
      <c r="J4822" s="184"/>
      <c r="K4822" s="185" t="s">
        <v>410</v>
      </c>
      <c r="L4822" s="185"/>
      <c r="M4822" s="186"/>
      <c r="N4822" s="61" t="s">
        <v>410</v>
      </c>
      <c r="P4822" s="175" t="s">
        <v>991</v>
      </c>
    </row>
    <row r="4823" spans="1:16" ht="17.25">
      <c r="A4823" s="183" t="s">
        <v>9860</v>
      </c>
      <c r="B4823" s="183" t="s">
        <v>9859</v>
      </c>
      <c r="C4823" s="183" t="s">
        <v>991</v>
      </c>
      <c r="D4823" s="183" t="s">
        <v>992</v>
      </c>
      <c r="E4823" s="184"/>
      <c r="F4823" s="184"/>
      <c r="G4823" s="185"/>
      <c r="H4823" s="185"/>
      <c r="I4823" s="184"/>
      <c r="J4823" s="184"/>
      <c r="K4823" s="185" t="s">
        <v>410</v>
      </c>
      <c r="L4823" s="185"/>
      <c r="M4823" s="186"/>
      <c r="N4823" s="61" t="s">
        <v>410</v>
      </c>
      <c r="P4823" s="175" t="s">
        <v>991</v>
      </c>
    </row>
    <row r="4824" spans="1:16" ht="17.25">
      <c r="A4824" s="183" t="s">
        <v>9861</v>
      </c>
      <c r="B4824" s="183" t="s">
        <v>9862</v>
      </c>
      <c r="C4824" s="183" t="s">
        <v>991</v>
      </c>
      <c r="D4824" s="183" t="s">
        <v>992</v>
      </c>
      <c r="E4824" s="184"/>
      <c r="F4824" s="184"/>
      <c r="G4824" s="185"/>
      <c r="H4824" s="185"/>
      <c r="I4824" s="184"/>
      <c r="J4824" s="184"/>
      <c r="K4824" s="185" t="s">
        <v>410</v>
      </c>
      <c r="L4824" s="185"/>
      <c r="M4824" s="186"/>
      <c r="N4824" s="61" t="s">
        <v>410</v>
      </c>
      <c r="P4824" s="175" t="s">
        <v>991</v>
      </c>
    </row>
    <row r="4825" spans="1:16" ht="17.25">
      <c r="A4825" s="183" t="s">
        <v>9863</v>
      </c>
      <c r="B4825" s="183" t="s">
        <v>9862</v>
      </c>
      <c r="C4825" s="183" t="s">
        <v>991</v>
      </c>
      <c r="D4825" s="183" t="s">
        <v>992</v>
      </c>
      <c r="E4825" s="184"/>
      <c r="F4825" s="184"/>
      <c r="G4825" s="185"/>
      <c r="H4825" s="185"/>
      <c r="I4825" s="184"/>
      <c r="J4825" s="184"/>
      <c r="K4825" s="185" t="s">
        <v>410</v>
      </c>
      <c r="L4825" s="185"/>
      <c r="M4825" s="186"/>
      <c r="N4825" s="61" t="s">
        <v>410</v>
      </c>
      <c r="P4825" s="175" t="s">
        <v>991</v>
      </c>
    </row>
    <row r="4826" spans="1:16" ht="17.25">
      <c r="A4826" s="183" t="s">
        <v>9864</v>
      </c>
      <c r="B4826" s="183" t="s">
        <v>9862</v>
      </c>
      <c r="C4826" s="183" t="s">
        <v>991</v>
      </c>
      <c r="D4826" s="183" t="s">
        <v>992</v>
      </c>
      <c r="E4826" s="184"/>
      <c r="F4826" s="184"/>
      <c r="G4826" s="185"/>
      <c r="H4826" s="185"/>
      <c r="I4826" s="184"/>
      <c r="J4826" s="184"/>
      <c r="K4826" s="185" t="s">
        <v>410</v>
      </c>
      <c r="L4826" s="185"/>
      <c r="M4826" s="186"/>
      <c r="N4826" s="61" t="s">
        <v>410</v>
      </c>
      <c r="P4826" s="175" t="s">
        <v>991</v>
      </c>
    </row>
    <row r="4827" spans="1:16" ht="17.25">
      <c r="A4827" s="183" t="s">
        <v>9865</v>
      </c>
      <c r="B4827" s="183" t="s">
        <v>9862</v>
      </c>
      <c r="C4827" s="183" t="s">
        <v>991</v>
      </c>
      <c r="D4827" s="183" t="s">
        <v>992</v>
      </c>
      <c r="E4827" s="184"/>
      <c r="F4827" s="184"/>
      <c r="G4827" s="185"/>
      <c r="H4827" s="185"/>
      <c r="I4827" s="184"/>
      <c r="J4827" s="184"/>
      <c r="K4827" s="185" t="s">
        <v>410</v>
      </c>
      <c r="L4827" s="185"/>
      <c r="M4827" s="186"/>
      <c r="N4827" s="61" t="s">
        <v>410</v>
      </c>
      <c r="P4827" s="175" t="s">
        <v>991</v>
      </c>
    </row>
    <row r="4828" spans="1:16" ht="17.25">
      <c r="A4828" s="183" t="s">
        <v>9866</v>
      </c>
      <c r="B4828" s="183" t="s">
        <v>9867</v>
      </c>
      <c r="C4828" s="183" t="s">
        <v>9868</v>
      </c>
      <c r="D4828" s="183" t="s">
        <v>9869</v>
      </c>
      <c r="E4828" s="184"/>
      <c r="F4828" s="184"/>
      <c r="G4828" s="185"/>
      <c r="H4828" s="185"/>
      <c r="I4828" s="184"/>
      <c r="J4828" s="184"/>
      <c r="K4828" s="185" t="s">
        <v>410</v>
      </c>
      <c r="L4828" s="185"/>
      <c r="M4828" s="186"/>
      <c r="N4828" s="61" t="s">
        <v>410</v>
      </c>
      <c r="P4828" s="175" t="s">
        <v>9868</v>
      </c>
    </row>
    <row r="4829" spans="1:16" ht="17.25">
      <c r="A4829" s="183" t="s">
        <v>9870</v>
      </c>
      <c r="B4829" s="183" t="s">
        <v>9871</v>
      </c>
      <c r="C4829" s="183" t="s">
        <v>9868</v>
      </c>
      <c r="D4829" s="183" t="s">
        <v>9869</v>
      </c>
      <c r="E4829" s="184">
        <v>153</v>
      </c>
      <c r="F4829" s="184">
        <v>153</v>
      </c>
      <c r="G4829" s="185"/>
      <c r="H4829" s="185"/>
      <c r="I4829" s="184">
        <v>52.97</v>
      </c>
      <c r="J4829" s="184">
        <v>205.97</v>
      </c>
      <c r="K4829" s="185">
        <v>6</v>
      </c>
      <c r="L4829" s="185"/>
      <c r="M4829" s="186"/>
      <c r="N4829" s="61" t="s">
        <v>51</v>
      </c>
      <c r="P4829" s="175" t="s">
        <v>9868</v>
      </c>
    </row>
    <row r="4830" spans="1:16" ht="17.25">
      <c r="A4830" s="183" t="s">
        <v>9872</v>
      </c>
      <c r="B4830" s="183" t="s">
        <v>9873</v>
      </c>
      <c r="C4830" s="183" t="s">
        <v>9868</v>
      </c>
      <c r="D4830" s="183" t="s">
        <v>9869</v>
      </c>
      <c r="E4830" s="184">
        <v>153</v>
      </c>
      <c r="F4830" s="184">
        <v>153</v>
      </c>
      <c r="G4830" s="185"/>
      <c r="H4830" s="185"/>
      <c r="I4830" s="184">
        <v>52.97</v>
      </c>
      <c r="J4830" s="184">
        <v>205.97</v>
      </c>
      <c r="K4830" s="185">
        <v>3</v>
      </c>
      <c r="L4830" s="185"/>
      <c r="M4830" s="186"/>
      <c r="N4830" s="61" t="s">
        <v>51</v>
      </c>
      <c r="P4830" s="175" t="s">
        <v>9868</v>
      </c>
    </row>
    <row r="4831" spans="1:16" ht="17.25">
      <c r="A4831" s="183" t="s">
        <v>9874</v>
      </c>
      <c r="B4831" s="183" t="s">
        <v>9875</v>
      </c>
      <c r="C4831" s="183" t="s">
        <v>9868</v>
      </c>
      <c r="D4831" s="183" t="s">
        <v>9869</v>
      </c>
      <c r="E4831" s="184"/>
      <c r="F4831" s="184"/>
      <c r="G4831" s="188"/>
      <c r="H4831" s="183"/>
      <c r="I4831" s="184"/>
      <c r="J4831" s="184"/>
      <c r="K4831" s="185" t="s">
        <v>410</v>
      </c>
      <c r="L4831" s="185"/>
      <c r="M4831" s="186"/>
      <c r="N4831" s="61" t="s">
        <v>410</v>
      </c>
      <c r="P4831" s="175" t="s">
        <v>9868</v>
      </c>
    </row>
    <row r="4832" spans="1:16" ht="17.25">
      <c r="A4832" s="183" t="s">
        <v>9876</v>
      </c>
      <c r="B4832" s="183" t="s">
        <v>9877</v>
      </c>
      <c r="C4832" s="183" t="s">
        <v>286</v>
      </c>
      <c r="D4832" s="183" t="s">
        <v>287</v>
      </c>
      <c r="E4832" s="184">
        <v>118</v>
      </c>
      <c r="F4832" s="184">
        <v>53.1</v>
      </c>
      <c r="G4832" s="188" t="s">
        <v>4013</v>
      </c>
      <c r="H4832" s="183" t="s">
        <v>56</v>
      </c>
      <c r="I4832" s="184">
        <v>88.15</v>
      </c>
      <c r="J4832" s="184">
        <v>141.25</v>
      </c>
      <c r="K4832" s="185">
        <v>328</v>
      </c>
      <c r="L4832" s="185"/>
      <c r="M4832" s="186"/>
      <c r="N4832" s="61" t="s">
        <v>51</v>
      </c>
      <c r="P4832" s="175" t="s">
        <v>286</v>
      </c>
    </row>
    <row r="4833" spans="1:16" ht="17.25">
      <c r="A4833" s="183" t="s">
        <v>9878</v>
      </c>
      <c r="B4833" s="183" t="s">
        <v>9879</v>
      </c>
      <c r="C4833" s="183" t="s">
        <v>49</v>
      </c>
      <c r="D4833" s="183" t="s">
        <v>50</v>
      </c>
      <c r="E4833" s="184">
        <v>481</v>
      </c>
      <c r="F4833" s="184">
        <v>481</v>
      </c>
      <c r="G4833" s="185"/>
      <c r="H4833" s="185"/>
      <c r="I4833" s="184">
        <v>159.21</v>
      </c>
      <c r="J4833" s="184">
        <v>640.21</v>
      </c>
      <c r="K4833" s="185">
        <v>2</v>
      </c>
      <c r="L4833" s="185"/>
      <c r="M4833" s="186"/>
      <c r="N4833" s="61" t="s">
        <v>51</v>
      </c>
      <c r="P4833" s="175" t="s">
        <v>49</v>
      </c>
    </row>
    <row r="4834" spans="1:16" ht="17.25">
      <c r="A4834" s="183" t="s">
        <v>9880</v>
      </c>
      <c r="B4834" s="183" t="s">
        <v>9881</v>
      </c>
      <c r="C4834" s="183" t="s">
        <v>9882</v>
      </c>
      <c r="D4834" s="183" t="s">
        <v>9883</v>
      </c>
      <c r="E4834" s="184"/>
      <c r="F4834" s="184"/>
      <c r="G4834" s="185"/>
      <c r="H4834" s="185"/>
      <c r="I4834" s="184"/>
      <c r="J4834" s="184"/>
      <c r="K4834" s="185" t="s">
        <v>410</v>
      </c>
      <c r="L4834" s="185"/>
      <c r="M4834" s="186"/>
      <c r="N4834" s="61" t="s">
        <v>410</v>
      </c>
      <c r="P4834" s="175" t="s">
        <v>9882</v>
      </c>
    </row>
    <row r="4835" spans="1:16" ht="17.25">
      <c r="A4835" s="183" t="s">
        <v>9884</v>
      </c>
      <c r="B4835" s="183" t="s">
        <v>9885</v>
      </c>
      <c r="C4835" s="183" t="s">
        <v>9882</v>
      </c>
      <c r="D4835" s="183" t="s">
        <v>9883</v>
      </c>
      <c r="E4835" s="184"/>
      <c r="F4835" s="184"/>
      <c r="G4835" s="185"/>
      <c r="H4835" s="185"/>
      <c r="I4835" s="184"/>
      <c r="J4835" s="184"/>
      <c r="K4835" s="185" t="s">
        <v>410</v>
      </c>
      <c r="L4835" s="185"/>
      <c r="M4835" s="186"/>
      <c r="N4835" s="61" t="s">
        <v>410</v>
      </c>
      <c r="P4835" s="175" t="s">
        <v>9882</v>
      </c>
    </row>
    <row r="4836" spans="1:16" ht="17.25">
      <c r="A4836" s="183" t="s">
        <v>9886</v>
      </c>
      <c r="B4836" s="183" t="s">
        <v>9887</v>
      </c>
      <c r="C4836" s="183" t="s">
        <v>49</v>
      </c>
      <c r="D4836" s="183" t="s">
        <v>50</v>
      </c>
      <c r="E4836" s="184"/>
      <c r="F4836" s="184"/>
      <c r="G4836" s="185"/>
      <c r="H4836" s="185"/>
      <c r="I4836" s="184"/>
      <c r="J4836" s="184"/>
      <c r="K4836" s="185" t="s">
        <v>410</v>
      </c>
      <c r="L4836" s="185"/>
      <c r="M4836" s="186"/>
      <c r="N4836" s="61" t="s">
        <v>410</v>
      </c>
      <c r="P4836" s="175" t="s">
        <v>49</v>
      </c>
    </row>
    <row r="4837" spans="1:16" ht="17.25">
      <c r="A4837" s="183" t="s">
        <v>9888</v>
      </c>
      <c r="B4837" s="183" t="s">
        <v>9889</v>
      </c>
      <c r="C4837" s="183" t="s">
        <v>49</v>
      </c>
      <c r="D4837" s="183" t="s">
        <v>50</v>
      </c>
      <c r="E4837" s="184"/>
      <c r="F4837" s="184"/>
      <c r="G4837" s="185"/>
      <c r="H4837" s="185"/>
      <c r="I4837" s="184"/>
      <c r="J4837" s="184"/>
      <c r="K4837" s="185" t="s">
        <v>410</v>
      </c>
      <c r="L4837" s="185"/>
      <c r="M4837" s="186"/>
      <c r="N4837" s="61" t="s">
        <v>410</v>
      </c>
      <c r="P4837" s="175" t="s">
        <v>49</v>
      </c>
    </row>
    <row r="4838" spans="1:16" ht="17.25">
      <c r="A4838" s="183" t="s">
        <v>9890</v>
      </c>
      <c r="B4838" s="183" t="s">
        <v>9891</v>
      </c>
      <c r="C4838" s="183" t="s">
        <v>9882</v>
      </c>
      <c r="D4838" s="183" t="s">
        <v>9883</v>
      </c>
      <c r="E4838" s="184"/>
      <c r="F4838" s="184"/>
      <c r="G4838" s="185"/>
      <c r="H4838" s="185"/>
      <c r="I4838" s="184"/>
      <c r="J4838" s="184"/>
      <c r="K4838" s="185" t="s">
        <v>410</v>
      </c>
      <c r="L4838" s="185"/>
      <c r="M4838" s="186"/>
      <c r="N4838" s="61" t="s">
        <v>410</v>
      </c>
      <c r="P4838" s="175" t="s">
        <v>9882</v>
      </c>
    </row>
    <row r="4839" spans="1:16" ht="17.25">
      <c r="A4839" s="183" t="s">
        <v>9892</v>
      </c>
      <c r="B4839" s="183" t="s">
        <v>9893</v>
      </c>
      <c r="C4839" s="183" t="s">
        <v>49</v>
      </c>
      <c r="D4839" s="183" t="s">
        <v>50</v>
      </c>
      <c r="E4839" s="184">
        <v>481</v>
      </c>
      <c r="F4839" s="184">
        <v>481</v>
      </c>
      <c r="G4839" s="188"/>
      <c r="H4839" s="183"/>
      <c r="I4839" s="184">
        <v>159.21</v>
      </c>
      <c r="J4839" s="184">
        <v>640.21</v>
      </c>
      <c r="K4839" s="185">
        <v>77</v>
      </c>
      <c r="L4839" s="185"/>
      <c r="M4839" s="186"/>
      <c r="N4839" s="61" t="s">
        <v>51</v>
      </c>
      <c r="P4839" s="175" t="s">
        <v>49</v>
      </c>
    </row>
    <row r="4840" spans="1:16" ht="17.25">
      <c r="A4840" s="183" t="s">
        <v>9894</v>
      </c>
      <c r="B4840" s="183" t="s">
        <v>9895</v>
      </c>
      <c r="C4840" s="183" t="s">
        <v>3046</v>
      </c>
      <c r="D4840" s="183" t="s">
        <v>3047</v>
      </c>
      <c r="E4840" s="184"/>
      <c r="F4840" s="184"/>
      <c r="G4840" s="185"/>
      <c r="H4840" s="185"/>
      <c r="I4840" s="184"/>
      <c r="J4840" s="184"/>
      <c r="K4840" s="185" t="s">
        <v>410</v>
      </c>
      <c r="L4840" s="185"/>
      <c r="M4840" s="186"/>
      <c r="N4840" s="61" t="s">
        <v>410</v>
      </c>
      <c r="P4840" s="175" t="s">
        <v>3046</v>
      </c>
    </row>
    <row r="4841" spans="1:16" ht="17.25">
      <c r="A4841" s="183" t="s">
        <v>9896</v>
      </c>
      <c r="B4841" s="183" t="s">
        <v>9897</v>
      </c>
      <c r="C4841" s="183" t="s">
        <v>279</v>
      </c>
      <c r="D4841" s="183" t="s">
        <v>280</v>
      </c>
      <c r="E4841" s="184"/>
      <c r="F4841" s="184"/>
      <c r="G4841" s="185"/>
      <c r="H4841" s="185"/>
      <c r="I4841" s="184"/>
      <c r="J4841" s="184"/>
      <c r="K4841" s="185" t="s">
        <v>410</v>
      </c>
      <c r="L4841" s="185"/>
      <c r="M4841" s="186"/>
      <c r="N4841" s="61" t="s">
        <v>410</v>
      </c>
      <c r="P4841" s="175" t="s">
        <v>279</v>
      </c>
    </row>
    <row r="4842" spans="1:16" ht="17.25">
      <c r="A4842" s="183" t="s">
        <v>9898</v>
      </c>
      <c r="B4842" s="183" t="s">
        <v>9897</v>
      </c>
      <c r="C4842" s="183" t="s">
        <v>279</v>
      </c>
      <c r="D4842" s="183" t="s">
        <v>280</v>
      </c>
      <c r="E4842" s="184">
        <v>78</v>
      </c>
      <c r="F4842" s="184">
        <v>58</v>
      </c>
      <c r="G4842" s="185" t="s">
        <v>924</v>
      </c>
      <c r="H4842" s="185"/>
      <c r="I4842" s="184">
        <v>18.34</v>
      </c>
      <c r="J4842" s="184">
        <v>75.83</v>
      </c>
      <c r="K4842" s="183">
        <v>14</v>
      </c>
      <c r="L4842" s="183"/>
      <c r="M4842" s="186"/>
      <c r="N4842" s="61" t="s">
        <v>51</v>
      </c>
      <c r="P4842" s="175" t="s">
        <v>279</v>
      </c>
    </row>
    <row r="4843" spans="1:16" ht="17.25">
      <c r="A4843" s="183" t="s">
        <v>9899</v>
      </c>
      <c r="B4843" s="183" t="s">
        <v>9897</v>
      </c>
      <c r="C4843" s="183" t="s">
        <v>279</v>
      </c>
      <c r="D4843" s="183" t="s">
        <v>280</v>
      </c>
      <c r="E4843" s="184">
        <v>78</v>
      </c>
      <c r="F4843" s="184">
        <v>58</v>
      </c>
      <c r="G4843" s="185" t="s">
        <v>924</v>
      </c>
      <c r="H4843" s="185"/>
      <c r="I4843" s="184">
        <v>18.34</v>
      </c>
      <c r="J4843" s="184">
        <v>75.83</v>
      </c>
      <c r="K4843" s="183">
        <v>9</v>
      </c>
      <c r="L4843" s="183"/>
      <c r="M4843" s="186"/>
      <c r="N4843" s="61" t="s">
        <v>51</v>
      </c>
      <c r="P4843" s="175" t="s">
        <v>279</v>
      </c>
    </row>
    <row r="4844" spans="1:16" ht="17.25">
      <c r="A4844" s="183" t="s">
        <v>9900</v>
      </c>
      <c r="B4844" s="183" t="s">
        <v>9901</v>
      </c>
      <c r="C4844" s="183" t="s">
        <v>279</v>
      </c>
      <c r="D4844" s="183" t="s">
        <v>280</v>
      </c>
      <c r="E4844" s="184">
        <v>239</v>
      </c>
      <c r="F4844" s="184">
        <v>199</v>
      </c>
      <c r="G4844" s="185" t="s">
        <v>107</v>
      </c>
      <c r="H4844" s="185"/>
      <c r="I4844" s="184">
        <v>56.18</v>
      </c>
      <c r="J4844" s="184">
        <v>255.18</v>
      </c>
      <c r="K4844" s="185">
        <v>1</v>
      </c>
      <c r="L4844" s="185"/>
      <c r="M4844" s="186"/>
      <c r="N4844" s="61" t="s">
        <v>51</v>
      </c>
      <c r="P4844" s="175" t="s">
        <v>279</v>
      </c>
    </row>
    <row r="4845" spans="1:16" ht="17.25">
      <c r="A4845" s="183" t="s">
        <v>9902</v>
      </c>
      <c r="B4845" s="183" t="s">
        <v>9901</v>
      </c>
      <c r="C4845" s="183" t="s">
        <v>279</v>
      </c>
      <c r="D4845" s="183" t="s">
        <v>280</v>
      </c>
      <c r="E4845" s="184">
        <v>239</v>
      </c>
      <c r="F4845" s="184">
        <v>239</v>
      </c>
      <c r="G4845" s="185"/>
      <c r="H4845" s="185"/>
      <c r="I4845" s="184">
        <v>56.18</v>
      </c>
      <c r="J4845" s="184">
        <v>295.18</v>
      </c>
      <c r="K4845" s="185">
        <v>0</v>
      </c>
      <c r="L4845" s="185"/>
      <c r="M4845" s="186"/>
      <c r="N4845" s="61" t="s">
        <v>51</v>
      </c>
      <c r="P4845" s="175" t="s">
        <v>279</v>
      </c>
    </row>
    <row r="4846" spans="1:16" ht="17.25">
      <c r="A4846" s="183" t="s">
        <v>9903</v>
      </c>
      <c r="B4846" s="183" t="s">
        <v>9901</v>
      </c>
      <c r="C4846" s="183" t="s">
        <v>279</v>
      </c>
      <c r="D4846" s="183" t="s">
        <v>280</v>
      </c>
      <c r="E4846" s="184">
        <v>239</v>
      </c>
      <c r="F4846" s="184">
        <v>209</v>
      </c>
      <c r="G4846" s="185" t="s">
        <v>140</v>
      </c>
      <c r="H4846" s="185"/>
      <c r="I4846" s="184">
        <v>56.18</v>
      </c>
      <c r="J4846" s="184">
        <v>265.18</v>
      </c>
      <c r="K4846" s="185">
        <v>0</v>
      </c>
      <c r="L4846" s="185"/>
      <c r="M4846" s="186"/>
      <c r="N4846" s="61" t="s">
        <v>51</v>
      </c>
      <c r="P4846" s="175" t="s">
        <v>279</v>
      </c>
    </row>
    <row r="4847" spans="1:16" ht="17.25">
      <c r="A4847" s="183" t="s">
        <v>9904</v>
      </c>
      <c r="B4847" s="183" t="s">
        <v>9905</v>
      </c>
      <c r="C4847" s="183" t="s">
        <v>9906</v>
      </c>
      <c r="D4847" s="183" t="s">
        <v>9907</v>
      </c>
      <c r="E4847" s="184"/>
      <c r="F4847" s="184"/>
      <c r="G4847" s="185"/>
      <c r="H4847" s="185"/>
      <c r="I4847" s="184"/>
      <c r="J4847" s="184"/>
      <c r="K4847" s="185" t="s">
        <v>410</v>
      </c>
      <c r="L4847" s="185"/>
      <c r="M4847" s="186"/>
      <c r="N4847" s="61" t="s">
        <v>410</v>
      </c>
      <c r="P4847" s="175" t="s">
        <v>9906</v>
      </c>
    </row>
    <row r="4848" spans="1:16" ht="17.25">
      <c r="A4848" s="183" t="s">
        <v>9908</v>
      </c>
      <c r="B4848" s="183" t="s">
        <v>9909</v>
      </c>
      <c r="C4848" s="183" t="s">
        <v>9906</v>
      </c>
      <c r="D4848" s="183" t="s">
        <v>9907</v>
      </c>
      <c r="E4848" s="184"/>
      <c r="F4848" s="184"/>
      <c r="G4848" s="185"/>
      <c r="H4848" s="185"/>
      <c r="I4848" s="184"/>
      <c r="J4848" s="184"/>
      <c r="K4848" s="185" t="s">
        <v>410</v>
      </c>
      <c r="L4848" s="185"/>
      <c r="M4848" s="186"/>
      <c r="N4848" s="61" t="s">
        <v>410</v>
      </c>
      <c r="P4848" s="175" t="s">
        <v>9906</v>
      </c>
    </row>
    <row r="4849" spans="1:16" ht="17.25">
      <c r="A4849" s="183" t="s">
        <v>9910</v>
      </c>
      <c r="B4849" s="183" t="s">
        <v>9911</v>
      </c>
      <c r="C4849" s="183" t="s">
        <v>9906</v>
      </c>
      <c r="D4849" s="183" t="s">
        <v>9907</v>
      </c>
      <c r="E4849" s="184"/>
      <c r="F4849" s="184"/>
      <c r="G4849" s="185"/>
      <c r="H4849" s="185"/>
      <c r="I4849" s="184"/>
      <c r="J4849" s="184"/>
      <c r="K4849" s="185" t="s">
        <v>410</v>
      </c>
      <c r="L4849" s="185"/>
      <c r="M4849" s="186"/>
      <c r="N4849" s="61" t="s">
        <v>410</v>
      </c>
      <c r="P4849" s="175" t="s">
        <v>9906</v>
      </c>
    </row>
    <row r="4850" spans="1:16" ht="17.25">
      <c r="A4850" s="183" t="s">
        <v>9912</v>
      </c>
      <c r="B4850" s="183" t="s">
        <v>9913</v>
      </c>
      <c r="C4850" s="183" t="s">
        <v>97</v>
      </c>
      <c r="D4850" s="183" t="s">
        <v>98</v>
      </c>
      <c r="E4850" s="184"/>
      <c r="F4850" s="184"/>
      <c r="G4850" s="185"/>
      <c r="H4850" s="185"/>
      <c r="I4850" s="184"/>
      <c r="J4850" s="184"/>
      <c r="K4850" s="185" t="s">
        <v>410</v>
      </c>
      <c r="L4850" s="185"/>
      <c r="M4850" s="186"/>
      <c r="N4850" s="61" t="s">
        <v>410</v>
      </c>
      <c r="P4850" s="175" t="s">
        <v>97</v>
      </c>
    </row>
    <row r="4851" spans="1:16" ht="17.25">
      <c r="A4851" s="183" t="s">
        <v>9914</v>
      </c>
      <c r="B4851" s="183" t="s">
        <v>9915</v>
      </c>
      <c r="C4851" s="183" t="s">
        <v>97</v>
      </c>
      <c r="D4851" s="183" t="s">
        <v>98</v>
      </c>
      <c r="E4851" s="184">
        <v>310</v>
      </c>
      <c r="F4851" s="184">
        <v>205</v>
      </c>
      <c r="G4851" s="188" t="s">
        <v>1052</v>
      </c>
      <c r="H4851" s="183"/>
      <c r="I4851" s="184">
        <v>103.4</v>
      </c>
      <c r="J4851" s="184">
        <v>308.4</v>
      </c>
      <c r="K4851" s="185">
        <v>166</v>
      </c>
      <c r="L4851" s="185"/>
      <c r="M4851" s="186"/>
      <c r="N4851" s="61" t="s">
        <v>51</v>
      </c>
      <c r="P4851" s="175" t="s">
        <v>97</v>
      </c>
    </row>
    <row r="4852" spans="1:16" ht="17.25">
      <c r="A4852" s="183" t="s">
        <v>9916</v>
      </c>
      <c r="B4852" s="183" t="s">
        <v>9917</v>
      </c>
      <c r="C4852" s="183" t="s">
        <v>49</v>
      </c>
      <c r="D4852" s="183" t="s">
        <v>50</v>
      </c>
      <c r="E4852" s="184">
        <v>110</v>
      </c>
      <c r="F4852" s="184">
        <v>85</v>
      </c>
      <c r="G4852" s="185" t="s">
        <v>203</v>
      </c>
      <c r="H4852" s="185"/>
      <c r="I4852" s="184">
        <v>35.27</v>
      </c>
      <c r="J4852" s="184">
        <v>120.27</v>
      </c>
      <c r="K4852" s="185">
        <v>326</v>
      </c>
      <c r="L4852" s="185"/>
      <c r="M4852" s="186"/>
      <c r="N4852" s="61" t="s">
        <v>51</v>
      </c>
      <c r="P4852" s="175" t="s">
        <v>49</v>
      </c>
    </row>
    <row r="4853" spans="1:16" ht="17.25">
      <c r="A4853" s="183" t="s">
        <v>9918</v>
      </c>
      <c r="B4853" s="183" t="s">
        <v>9919</v>
      </c>
      <c r="C4853" s="183" t="s">
        <v>49</v>
      </c>
      <c r="D4853" s="183" t="s">
        <v>50</v>
      </c>
      <c r="E4853" s="184">
        <v>110</v>
      </c>
      <c r="F4853" s="184">
        <v>85</v>
      </c>
      <c r="G4853" s="185" t="s">
        <v>203</v>
      </c>
      <c r="H4853" s="185"/>
      <c r="I4853" s="184">
        <v>35.27</v>
      </c>
      <c r="J4853" s="184">
        <v>120.27</v>
      </c>
      <c r="K4853" s="185">
        <v>330</v>
      </c>
      <c r="L4853" s="185"/>
      <c r="M4853" s="186"/>
      <c r="N4853" s="61" t="s">
        <v>51</v>
      </c>
      <c r="P4853" s="175" t="s">
        <v>49</v>
      </c>
    </row>
    <row r="4854" spans="1:16" ht="17.25">
      <c r="A4854" s="183" t="s">
        <v>9920</v>
      </c>
      <c r="B4854" s="183" t="s">
        <v>9921</v>
      </c>
      <c r="C4854" s="183" t="s">
        <v>7999</v>
      </c>
      <c r="D4854" s="183" t="s">
        <v>8000</v>
      </c>
      <c r="E4854" s="184"/>
      <c r="F4854" s="184"/>
      <c r="G4854" s="185"/>
      <c r="H4854" s="185"/>
      <c r="I4854" s="184"/>
      <c r="J4854" s="184"/>
      <c r="K4854" s="185" t="s">
        <v>410</v>
      </c>
      <c r="L4854" s="185"/>
      <c r="M4854" s="186"/>
      <c r="N4854" s="61" t="s">
        <v>410</v>
      </c>
      <c r="P4854" s="175" t="s">
        <v>7999</v>
      </c>
    </row>
    <row r="4855" spans="1:16" ht="17.25">
      <c r="A4855" s="183" t="s">
        <v>9922</v>
      </c>
      <c r="B4855" s="183" t="s">
        <v>9923</v>
      </c>
      <c r="C4855" s="183" t="s">
        <v>7999</v>
      </c>
      <c r="D4855" s="183" t="s">
        <v>8000</v>
      </c>
      <c r="E4855" s="184"/>
      <c r="F4855" s="184"/>
      <c r="G4855" s="185"/>
      <c r="H4855" s="185"/>
      <c r="I4855" s="184"/>
      <c r="J4855" s="184"/>
      <c r="K4855" s="185" t="s">
        <v>410</v>
      </c>
      <c r="L4855" s="185"/>
      <c r="M4855" s="186"/>
      <c r="N4855" s="61" t="s">
        <v>410</v>
      </c>
      <c r="P4855" s="175" t="s">
        <v>7999</v>
      </c>
    </row>
    <row r="4856" spans="1:16" ht="17.25">
      <c r="A4856" s="183" t="s">
        <v>9924</v>
      </c>
      <c r="B4856" s="183" t="s">
        <v>9925</v>
      </c>
      <c r="C4856" s="183" t="s">
        <v>9926</v>
      </c>
      <c r="D4856" s="183" t="s">
        <v>9927</v>
      </c>
      <c r="E4856" s="184"/>
      <c r="F4856" s="184"/>
      <c r="G4856" s="185"/>
      <c r="H4856" s="185"/>
      <c r="I4856" s="184"/>
      <c r="J4856" s="184"/>
      <c r="K4856" s="185" t="s">
        <v>410</v>
      </c>
      <c r="L4856" s="185"/>
      <c r="M4856" s="186"/>
      <c r="N4856" s="61" t="s">
        <v>410</v>
      </c>
      <c r="P4856" s="175" t="s">
        <v>9926</v>
      </c>
    </row>
    <row r="4857" spans="1:16" ht="17.25">
      <c r="A4857" s="183" t="s">
        <v>9928</v>
      </c>
      <c r="B4857" s="183" t="s">
        <v>9929</v>
      </c>
      <c r="C4857" s="183" t="s">
        <v>9926</v>
      </c>
      <c r="D4857" s="183" t="s">
        <v>9927</v>
      </c>
      <c r="E4857" s="184"/>
      <c r="F4857" s="184"/>
      <c r="G4857" s="185"/>
      <c r="H4857" s="185"/>
      <c r="I4857" s="184"/>
      <c r="J4857" s="184"/>
      <c r="K4857" s="185" t="s">
        <v>410</v>
      </c>
      <c r="L4857" s="185"/>
      <c r="M4857" s="186"/>
      <c r="N4857" s="61" t="s">
        <v>410</v>
      </c>
      <c r="P4857" s="175" t="s">
        <v>9926</v>
      </c>
    </row>
    <row r="4858" spans="1:16" ht="17.25">
      <c r="A4858" s="183" t="s">
        <v>9930</v>
      </c>
      <c r="B4858" s="183" t="s">
        <v>9931</v>
      </c>
      <c r="C4858" s="183" t="s">
        <v>9926</v>
      </c>
      <c r="D4858" s="183" t="s">
        <v>9927</v>
      </c>
      <c r="E4858" s="184"/>
      <c r="F4858" s="184"/>
      <c r="G4858" s="185"/>
      <c r="H4858" s="185"/>
      <c r="I4858" s="184"/>
      <c r="J4858" s="184"/>
      <c r="K4858" s="185" t="s">
        <v>410</v>
      </c>
      <c r="L4858" s="185"/>
      <c r="M4858" s="186"/>
      <c r="N4858" s="61" t="s">
        <v>410</v>
      </c>
      <c r="P4858" s="175" t="s">
        <v>9926</v>
      </c>
    </row>
    <row r="4859" spans="1:16" ht="17.25">
      <c r="A4859" s="183" t="s">
        <v>9932</v>
      </c>
      <c r="B4859" s="183" t="s">
        <v>9933</v>
      </c>
      <c r="C4859" s="183" t="s">
        <v>9926</v>
      </c>
      <c r="D4859" s="183" t="s">
        <v>9927</v>
      </c>
      <c r="E4859" s="184"/>
      <c r="F4859" s="184"/>
      <c r="G4859" s="185"/>
      <c r="H4859" s="185"/>
      <c r="I4859" s="184"/>
      <c r="J4859" s="184"/>
      <c r="K4859" s="185" t="s">
        <v>410</v>
      </c>
      <c r="L4859" s="185"/>
      <c r="M4859" s="186"/>
      <c r="N4859" s="61" t="s">
        <v>410</v>
      </c>
      <c r="P4859" s="175" t="s">
        <v>9926</v>
      </c>
    </row>
    <row r="4860" spans="1:16" ht="17.25">
      <c r="A4860" s="183" t="s">
        <v>9934</v>
      </c>
      <c r="B4860" s="183" t="s">
        <v>9935</v>
      </c>
      <c r="C4860" s="183" t="s">
        <v>49</v>
      </c>
      <c r="D4860" s="183" t="s">
        <v>50</v>
      </c>
      <c r="E4860" s="184">
        <v>197</v>
      </c>
      <c r="F4860" s="184">
        <v>140</v>
      </c>
      <c r="G4860" s="185" t="s">
        <v>329</v>
      </c>
      <c r="H4860" s="185"/>
      <c r="I4860" s="184">
        <v>100.34</v>
      </c>
      <c r="J4860" s="184">
        <v>240.34</v>
      </c>
      <c r="K4860" s="185">
        <v>0</v>
      </c>
      <c r="L4860" s="185"/>
      <c r="M4860" s="186"/>
      <c r="N4860" s="61" t="s">
        <v>51</v>
      </c>
      <c r="P4860" s="175" t="s">
        <v>49</v>
      </c>
    </row>
    <row r="4861" spans="1:16" ht="17.25">
      <c r="A4861" s="183" t="s">
        <v>9936</v>
      </c>
      <c r="B4861" s="183" t="s">
        <v>9937</v>
      </c>
      <c r="C4861" s="183" t="s">
        <v>49</v>
      </c>
      <c r="D4861" s="183" t="s">
        <v>50</v>
      </c>
      <c r="E4861" s="184"/>
      <c r="F4861" s="184"/>
      <c r="G4861" s="185"/>
      <c r="H4861" s="185"/>
      <c r="I4861" s="184"/>
      <c r="J4861" s="184"/>
      <c r="K4861" s="185" t="s">
        <v>410</v>
      </c>
      <c r="L4861" s="185"/>
      <c r="M4861" s="186"/>
      <c r="N4861" s="61" t="s">
        <v>410</v>
      </c>
      <c r="P4861" s="175" t="s">
        <v>49</v>
      </c>
    </row>
    <row r="4862" spans="1:16" ht="17.25">
      <c r="A4862" s="183" t="s">
        <v>9938</v>
      </c>
      <c r="B4862" s="183" t="s">
        <v>9939</v>
      </c>
      <c r="C4862" s="183" t="s">
        <v>73</v>
      </c>
      <c r="D4862" s="183" t="s">
        <v>74</v>
      </c>
      <c r="E4862" s="184"/>
      <c r="F4862" s="184"/>
      <c r="G4862" s="185"/>
      <c r="H4862" s="185"/>
      <c r="I4862" s="184"/>
      <c r="J4862" s="184"/>
      <c r="K4862" s="185" t="s">
        <v>410</v>
      </c>
      <c r="L4862" s="185"/>
      <c r="M4862" s="186"/>
      <c r="N4862" s="61" t="s">
        <v>410</v>
      </c>
      <c r="P4862" s="175" t="s">
        <v>73</v>
      </c>
    </row>
    <row r="4863" spans="1:16" ht="17.25">
      <c r="A4863" s="183" t="s">
        <v>9940</v>
      </c>
      <c r="B4863" s="183" t="s">
        <v>9941</v>
      </c>
      <c r="C4863" s="183" t="s">
        <v>73</v>
      </c>
      <c r="D4863" s="183" t="s">
        <v>74</v>
      </c>
      <c r="E4863" s="184"/>
      <c r="F4863" s="184"/>
      <c r="G4863" s="185"/>
      <c r="H4863" s="185"/>
      <c r="I4863" s="184"/>
      <c r="J4863" s="184"/>
      <c r="K4863" s="185" t="s">
        <v>410</v>
      </c>
      <c r="L4863" s="185"/>
      <c r="M4863" s="186"/>
      <c r="N4863" s="61" t="s">
        <v>410</v>
      </c>
      <c r="P4863" s="175" t="s">
        <v>73</v>
      </c>
    </row>
    <row r="4864" spans="1:16" ht="17.25">
      <c r="A4864" s="183" t="s">
        <v>9942</v>
      </c>
      <c r="B4864" s="183" t="s">
        <v>9943</v>
      </c>
      <c r="C4864" s="183" t="s">
        <v>49</v>
      </c>
      <c r="D4864" s="183" t="s">
        <v>50</v>
      </c>
      <c r="E4864" s="184"/>
      <c r="F4864" s="184"/>
      <c r="G4864" s="188"/>
      <c r="H4864" s="183"/>
      <c r="I4864" s="184"/>
      <c r="J4864" s="184"/>
      <c r="K4864" s="185" t="s">
        <v>410</v>
      </c>
      <c r="L4864" s="185"/>
      <c r="M4864" s="186"/>
      <c r="N4864" s="61" t="s">
        <v>410</v>
      </c>
      <c r="P4864" s="175" t="s">
        <v>49</v>
      </c>
    </row>
    <row r="4865" spans="1:16" ht="17.25">
      <c r="A4865" s="183" t="s">
        <v>9944</v>
      </c>
      <c r="B4865" s="183" t="s">
        <v>9945</v>
      </c>
      <c r="C4865" s="183" t="s">
        <v>49</v>
      </c>
      <c r="D4865" s="183" t="s">
        <v>50</v>
      </c>
      <c r="E4865" s="184"/>
      <c r="F4865" s="184"/>
      <c r="G4865" s="185"/>
      <c r="H4865" s="185"/>
      <c r="I4865" s="184"/>
      <c r="J4865" s="184"/>
      <c r="K4865" s="185" t="s">
        <v>410</v>
      </c>
      <c r="L4865" s="185"/>
      <c r="M4865" s="186"/>
      <c r="N4865" s="61" t="s">
        <v>410</v>
      </c>
      <c r="P4865" s="175" t="s">
        <v>49</v>
      </c>
    </row>
    <row r="4866" spans="1:16" ht="17.25">
      <c r="A4866" s="183" t="s">
        <v>9946</v>
      </c>
      <c r="B4866" s="183" t="s">
        <v>9947</v>
      </c>
      <c r="C4866" s="183" t="s">
        <v>9948</v>
      </c>
      <c r="D4866" s="183" t="s">
        <v>9949</v>
      </c>
      <c r="E4866" s="184">
        <v>99</v>
      </c>
      <c r="F4866" s="184">
        <v>99</v>
      </c>
      <c r="G4866" s="185"/>
      <c r="H4866" s="185"/>
      <c r="I4866" s="184">
        <v>38.34</v>
      </c>
      <c r="J4866" s="184">
        <v>137.34</v>
      </c>
      <c r="K4866" s="185">
        <v>0</v>
      </c>
      <c r="L4866" s="185"/>
      <c r="M4866" s="186"/>
      <c r="N4866" s="61" t="s">
        <v>51</v>
      </c>
      <c r="P4866" s="175" t="s">
        <v>9948</v>
      </c>
    </row>
    <row r="4867" spans="1:16" ht="17.25">
      <c r="A4867" s="183" t="s">
        <v>9950</v>
      </c>
      <c r="B4867" s="183" t="s">
        <v>9947</v>
      </c>
      <c r="C4867" s="183" t="s">
        <v>9948</v>
      </c>
      <c r="D4867" s="183" t="s">
        <v>9949</v>
      </c>
      <c r="E4867" s="184"/>
      <c r="F4867" s="184"/>
      <c r="G4867" s="185"/>
      <c r="H4867" s="185"/>
      <c r="I4867" s="184"/>
      <c r="J4867" s="184"/>
      <c r="K4867" s="185" t="s">
        <v>410</v>
      </c>
      <c r="L4867" s="185"/>
      <c r="M4867" s="186"/>
      <c r="N4867" s="61" t="s">
        <v>410</v>
      </c>
      <c r="P4867" s="175" t="s">
        <v>9948</v>
      </c>
    </row>
    <row r="4868" spans="1:16" ht="17.25">
      <c r="A4868" s="183" t="s">
        <v>9951</v>
      </c>
      <c r="B4868" s="183" t="s">
        <v>9947</v>
      </c>
      <c r="C4868" s="183" t="s">
        <v>9948</v>
      </c>
      <c r="D4868" s="183" t="s">
        <v>9949</v>
      </c>
      <c r="E4868" s="184">
        <v>99</v>
      </c>
      <c r="F4868" s="184">
        <v>99</v>
      </c>
      <c r="G4868" s="185"/>
      <c r="H4868" s="185"/>
      <c r="I4868" s="184">
        <v>38.34</v>
      </c>
      <c r="J4868" s="184">
        <v>137.34</v>
      </c>
      <c r="K4868" s="185">
        <v>0</v>
      </c>
      <c r="L4868" s="185"/>
      <c r="M4868" s="186"/>
      <c r="N4868" s="61" t="s">
        <v>51</v>
      </c>
      <c r="P4868" s="175" t="s">
        <v>9948</v>
      </c>
    </row>
    <row r="4869" spans="1:16" ht="17.25">
      <c r="A4869" s="183" t="s">
        <v>9952</v>
      </c>
      <c r="B4869" s="183" t="s">
        <v>9953</v>
      </c>
      <c r="C4869" s="183" t="s">
        <v>727</v>
      </c>
      <c r="D4869" s="183" t="s">
        <v>728</v>
      </c>
      <c r="E4869" s="184"/>
      <c r="F4869" s="184"/>
      <c r="G4869" s="185"/>
      <c r="H4869" s="185"/>
      <c r="I4869" s="184"/>
      <c r="J4869" s="184"/>
      <c r="K4869" s="185" t="s">
        <v>410</v>
      </c>
      <c r="L4869" s="185"/>
      <c r="M4869" s="186"/>
      <c r="N4869" s="61" t="s">
        <v>410</v>
      </c>
      <c r="P4869" s="175" t="s">
        <v>727</v>
      </c>
    </row>
    <row r="4870" spans="1:16" ht="17.25">
      <c r="A4870" s="183" t="s">
        <v>9954</v>
      </c>
      <c r="B4870" s="183" t="s">
        <v>9955</v>
      </c>
      <c r="C4870" s="183" t="s">
        <v>6177</v>
      </c>
      <c r="D4870" s="183" t="s">
        <v>6178</v>
      </c>
      <c r="E4870" s="184"/>
      <c r="F4870" s="184"/>
      <c r="G4870" s="185"/>
      <c r="H4870" s="185"/>
      <c r="I4870" s="184"/>
      <c r="J4870" s="184"/>
      <c r="K4870" s="185" t="s">
        <v>410</v>
      </c>
      <c r="L4870" s="185"/>
      <c r="M4870" s="186"/>
      <c r="N4870" s="61" t="s">
        <v>410</v>
      </c>
      <c r="P4870" s="175" t="s">
        <v>6177</v>
      </c>
    </row>
    <row r="4871" spans="1:16" ht="17.25">
      <c r="A4871" s="183" t="s">
        <v>9956</v>
      </c>
      <c r="B4871" s="183" t="s">
        <v>9957</v>
      </c>
      <c r="C4871" s="183" t="s">
        <v>6177</v>
      </c>
      <c r="D4871" s="183" t="s">
        <v>6178</v>
      </c>
      <c r="E4871" s="184"/>
      <c r="F4871" s="184"/>
      <c r="G4871" s="185"/>
      <c r="H4871" s="185"/>
      <c r="I4871" s="184"/>
      <c r="J4871" s="184"/>
      <c r="K4871" s="185" t="s">
        <v>410</v>
      </c>
      <c r="L4871" s="185"/>
      <c r="M4871" s="186"/>
      <c r="N4871" s="61" t="s">
        <v>410</v>
      </c>
      <c r="P4871" s="175" t="s">
        <v>6177</v>
      </c>
    </row>
    <row r="4872" spans="1:16" ht="17.25">
      <c r="A4872" s="183" t="s">
        <v>9958</v>
      </c>
      <c r="B4872" s="183" t="s">
        <v>9959</v>
      </c>
      <c r="C4872" s="183" t="s">
        <v>97</v>
      </c>
      <c r="D4872" s="183" t="s">
        <v>98</v>
      </c>
      <c r="E4872" s="184"/>
      <c r="F4872" s="184"/>
      <c r="G4872" s="185"/>
      <c r="H4872" s="185"/>
      <c r="I4872" s="184"/>
      <c r="J4872" s="184"/>
      <c r="K4872" s="185" t="s">
        <v>410</v>
      </c>
      <c r="L4872" s="185"/>
      <c r="M4872" s="186"/>
      <c r="N4872" s="61" t="s">
        <v>410</v>
      </c>
      <c r="P4872" s="175" t="s">
        <v>97</v>
      </c>
    </row>
    <row r="4873" spans="1:16" ht="17.25">
      <c r="A4873" s="183" t="s">
        <v>9960</v>
      </c>
      <c r="B4873" s="183" t="s">
        <v>9961</v>
      </c>
      <c r="C4873" s="183" t="s">
        <v>727</v>
      </c>
      <c r="D4873" s="183" t="s">
        <v>728</v>
      </c>
      <c r="E4873" s="184"/>
      <c r="F4873" s="184"/>
      <c r="G4873" s="185"/>
      <c r="H4873" s="185"/>
      <c r="I4873" s="184"/>
      <c r="J4873" s="184"/>
      <c r="K4873" s="185" t="s">
        <v>410</v>
      </c>
      <c r="L4873" s="185"/>
      <c r="M4873" s="186"/>
      <c r="N4873" s="61" t="s">
        <v>410</v>
      </c>
      <c r="P4873" s="175" t="s">
        <v>727</v>
      </c>
    </row>
    <row r="4874" spans="1:16" ht="17.25">
      <c r="A4874" s="183" t="s">
        <v>9962</v>
      </c>
      <c r="B4874" s="183" t="s">
        <v>9963</v>
      </c>
      <c r="C4874" s="183" t="s">
        <v>727</v>
      </c>
      <c r="D4874" s="183" t="s">
        <v>728</v>
      </c>
      <c r="E4874" s="184">
        <v>192</v>
      </c>
      <c r="F4874" s="184">
        <v>192</v>
      </c>
      <c r="G4874" s="185"/>
      <c r="H4874" s="185"/>
      <c r="I4874" s="184">
        <v>41.9</v>
      </c>
      <c r="J4874" s="184">
        <v>233.9</v>
      </c>
      <c r="K4874" s="185">
        <v>0</v>
      </c>
      <c r="L4874" s="185"/>
      <c r="M4874" s="186"/>
      <c r="N4874" s="61" t="s">
        <v>51</v>
      </c>
      <c r="P4874" s="175" t="s">
        <v>727</v>
      </c>
    </row>
    <row r="4875" spans="1:16" ht="17.25">
      <c r="A4875" s="183" t="s">
        <v>9964</v>
      </c>
      <c r="B4875" s="183" t="s">
        <v>9965</v>
      </c>
      <c r="C4875" s="183" t="s">
        <v>9966</v>
      </c>
      <c r="D4875" s="183" t="s">
        <v>9967</v>
      </c>
      <c r="E4875" s="184">
        <v>135</v>
      </c>
      <c r="F4875" s="184">
        <v>135</v>
      </c>
      <c r="G4875" s="185"/>
      <c r="H4875" s="185"/>
      <c r="I4875" s="184">
        <v>41.9</v>
      </c>
      <c r="J4875" s="184">
        <v>176.9</v>
      </c>
      <c r="K4875" s="185">
        <v>0</v>
      </c>
      <c r="L4875" s="185"/>
      <c r="M4875" s="186"/>
      <c r="N4875" s="61" t="s">
        <v>51</v>
      </c>
      <c r="P4875" s="175" t="s">
        <v>9966</v>
      </c>
    </row>
    <row r="4876" spans="1:16" ht="17.25">
      <c r="A4876" s="183" t="s">
        <v>9968</v>
      </c>
      <c r="B4876" s="183" t="s">
        <v>9969</v>
      </c>
      <c r="C4876" s="183" t="s">
        <v>9966</v>
      </c>
      <c r="D4876" s="183" t="s">
        <v>9967</v>
      </c>
      <c r="E4876" s="184">
        <v>135</v>
      </c>
      <c r="F4876" s="184">
        <v>135</v>
      </c>
      <c r="G4876" s="185"/>
      <c r="H4876" s="185"/>
      <c r="I4876" s="184">
        <v>41.9</v>
      </c>
      <c r="J4876" s="184">
        <v>176.9</v>
      </c>
      <c r="K4876" s="185">
        <v>0</v>
      </c>
      <c r="L4876" s="185"/>
      <c r="M4876" s="186"/>
      <c r="N4876" s="61" t="s">
        <v>51</v>
      </c>
      <c r="P4876" s="175" t="s">
        <v>9966</v>
      </c>
    </row>
    <row r="4877" spans="1:16" ht="17.25">
      <c r="A4877" s="183" t="s">
        <v>9970</v>
      </c>
      <c r="B4877" s="183" t="s">
        <v>9971</v>
      </c>
      <c r="C4877" s="183" t="s">
        <v>727</v>
      </c>
      <c r="D4877" s="183" t="s">
        <v>728</v>
      </c>
      <c r="E4877" s="184"/>
      <c r="F4877" s="184"/>
      <c r="G4877" s="185"/>
      <c r="H4877" s="185"/>
      <c r="I4877" s="184"/>
      <c r="J4877" s="184"/>
      <c r="K4877" s="185" t="s">
        <v>410</v>
      </c>
      <c r="L4877" s="185"/>
      <c r="M4877" s="186"/>
      <c r="N4877" s="61" t="s">
        <v>410</v>
      </c>
      <c r="P4877" s="175" t="s">
        <v>727</v>
      </c>
    </row>
    <row r="4878" spans="1:16" ht="17.25">
      <c r="A4878" s="183" t="s">
        <v>9972</v>
      </c>
      <c r="B4878" s="183" t="s">
        <v>9973</v>
      </c>
      <c r="C4878" s="183" t="s">
        <v>727</v>
      </c>
      <c r="D4878" s="183" t="s">
        <v>728</v>
      </c>
      <c r="E4878" s="184"/>
      <c r="F4878" s="184"/>
      <c r="G4878" s="185"/>
      <c r="H4878" s="185"/>
      <c r="I4878" s="184"/>
      <c r="J4878" s="184"/>
      <c r="K4878" s="185" t="s">
        <v>410</v>
      </c>
      <c r="L4878" s="185"/>
      <c r="M4878" s="186"/>
      <c r="N4878" s="61" t="s">
        <v>410</v>
      </c>
      <c r="P4878" s="175" t="s">
        <v>727</v>
      </c>
    </row>
    <row r="4879" spans="1:16" ht="17.25">
      <c r="A4879" s="183" t="s">
        <v>9974</v>
      </c>
      <c r="B4879" s="183" t="s">
        <v>9975</v>
      </c>
      <c r="C4879" s="183" t="s">
        <v>727</v>
      </c>
      <c r="D4879" s="183" t="s">
        <v>728</v>
      </c>
      <c r="E4879" s="184"/>
      <c r="F4879" s="184"/>
      <c r="G4879" s="185"/>
      <c r="H4879" s="185"/>
      <c r="I4879" s="184"/>
      <c r="J4879" s="184"/>
      <c r="K4879" s="185" t="s">
        <v>410</v>
      </c>
      <c r="L4879" s="185"/>
      <c r="M4879" s="186"/>
      <c r="N4879" s="61" t="s">
        <v>410</v>
      </c>
      <c r="P4879" s="175" t="s">
        <v>727</v>
      </c>
    </row>
    <row r="4880" spans="1:16" ht="17.25">
      <c r="A4880" s="183" t="s">
        <v>9976</v>
      </c>
      <c r="B4880" s="183" t="s">
        <v>9977</v>
      </c>
      <c r="C4880" s="183" t="s">
        <v>727</v>
      </c>
      <c r="D4880" s="183" t="s">
        <v>728</v>
      </c>
      <c r="E4880" s="184"/>
      <c r="F4880" s="184"/>
      <c r="G4880" s="185"/>
      <c r="H4880" s="185"/>
      <c r="I4880" s="184"/>
      <c r="J4880" s="184"/>
      <c r="K4880" s="185" t="s">
        <v>410</v>
      </c>
      <c r="L4880" s="185"/>
      <c r="M4880" s="186"/>
      <c r="N4880" s="61" t="s">
        <v>410</v>
      </c>
      <c r="P4880" s="175" t="s">
        <v>727</v>
      </c>
    </row>
    <row r="4881" spans="1:16" ht="17.25">
      <c r="A4881" s="183" t="s">
        <v>9978</v>
      </c>
      <c r="B4881" s="183" t="s">
        <v>9979</v>
      </c>
      <c r="C4881" s="183" t="s">
        <v>727</v>
      </c>
      <c r="D4881" s="183" t="s">
        <v>728</v>
      </c>
      <c r="E4881" s="184"/>
      <c r="F4881" s="184"/>
      <c r="G4881" s="185"/>
      <c r="H4881" s="185"/>
      <c r="I4881" s="184"/>
      <c r="J4881" s="184"/>
      <c r="K4881" s="185" t="s">
        <v>410</v>
      </c>
      <c r="L4881" s="185"/>
      <c r="M4881" s="186"/>
      <c r="N4881" s="61" t="s">
        <v>410</v>
      </c>
      <c r="P4881" s="175" t="s">
        <v>727</v>
      </c>
    </row>
    <row r="4882" spans="1:16" ht="17.25">
      <c r="A4882" s="183" t="s">
        <v>9980</v>
      </c>
      <c r="B4882" s="183" t="s">
        <v>9981</v>
      </c>
      <c r="C4882" s="183" t="s">
        <v>727</v>
      </c>
      <c r="D4882" s="183" t="s">
        <v>728</v>
      </c>
      <c r="E4882" s="184"/>
      <c r="F4882" s="184"/>
      <c r="G4882" s="185"/>
      <c r="H4882" s="185"/>
      <c r="I4882" s="184"/>
      <c r="J4882" s="184"/>
      <c r="K4882" s="185" t="s">
        <v>410</v>
      </c>
      <c r="L4882" s="185"/>
      <c r="M4882" s="186"/>
      <c r="N4882" s="61" t="s">
        <v>410</v>
      </c>
      <c r="P4882" s="175" t="s">
        <v>727</v>
      </c>
    </row>
    <row r="4883" spans="1:16" ht="17.25">
      <c r="A4883" s="183" t="s">
        <v>9982</v>
      </c>
      <c r="B4883" s="183" t="s">
        <v>9983</v>
      </c>
      <c r="C4883" s="183" t="s">
        <v>727</v>
      </c>
      <c r="D4883" s="183" t="s">
        <v>728</v>
      </c>
      <c r="E4883" s="184"/>
      <c r="F4883" s="184"/>
      <c r="G4883" s="185"/>
      <c r="H4883" s="185"/>
      <c r="I4883" s="184"/>
      <c r="J4883" s="184"/>
      <c r="K4883" s="185" t="s">
        <v>410</v>
      </c>
      <c r="L4883" s="185"/>
      <c r="M4883" s="186"/>
      <c r="N4883" s="61" t="s">
        <v>410</v>
      </c>
      <c r="P4883" s="175" t="s">
        <v>727</v>
      </c>
    </row>
    <row r="4884" spans="1:16" ht="17.25">
      <c r="A4884" s="183" t="s">
        <v>9984</v>
      </c>
      <c r="B4884" s="183" t="s">
        <v>9985</v>
      </c>
      <c r="C4884" s="183" t="s">
        <v>97</v>
      </c>
      <c r="D4884" s="183" t="s">
        <v>98</v>
      </c>
      <c r="E4884" s="184">
        <v>170</v>
      </c>
      <c r="F4884" s="184">
        <v>135</v>
      </c>
      <c r="G4884" s="185" t="s">
        <v>688</v>
      </c>
      <c r="H4884" s="185"/>
      <c r="I4884" s="184">
        <v>53.63</v>
      </c>
      <c r="J4884" s="184">
        <v>188.63</v>
      </c>
      <c r="K4884" s="185">
        <v>49</v>
      </c>
      <c r="L4884" s="185" t="s">
        <v>372</v>
      </c>
      <c r="M4884" s="186" t="s">
        <v>1611</v>
      </c>
      <c r="N4884" s="61" t="s">
        <v>51</v>
      </c>
      <c r="P4884" s="175" t="s">
        <v>97</v>
      </c>
    </row>
    <row r="4885" spans="1:16" ht="17.25">
      <c r="A4885" s="183" t="s">
        <v>9986</v>
      </c>
      <c r="B4885" s="183" t="s">
        <v>9987</v>
      </c>
      <c r="C4885" s="183" t="s">
        <v>97</v>
      </c>
      <c r="D4885" s="183" t="s">
        <v>98</v>
      </c>
      <c r="E4885" s="184">
        <v>170</v>
      </c>
      <c r="F4885" s="184">
        <v>135</v>
      </c>
      <c r="G4885" s="185" t="s">
        <v>688</v>
      </c>
      <c r="H4885" s="185"/>
      <c r="I4885" s="184">
        <v>53.63</v>
      </c>
      <c r="J4885" s="184">
        <v>188.63</v>
      </c>
      <c r="K4885" s="185">
        <v>0</v>
      </c>
      <c r="L4885" s="185" t="s">
        <v>372</v>
      </c>
      <c r="M4885" s="186" t="s">
        <v>1105</v>
      </c>
      <c r="N4885" s="61" t="s">
        <v>51</v>
      </c>
      <c r="P4885" s="175" t="s">
        <v>97</v>
      </c>
    </row>
    <row r="4886" spans="1:16" ht="17.25">
      <c r="A4886" s="183" t="s">
        <v>9988</v>
      </c>
      <c r="B4886" s="183" t="s">
        <v>9989</v>
      </c>
      <c r="C4886" s="183" t="s">
        <v>97</v>
      </c>
      <c r="D4886" s="183" t="s">
        <v>98</v>
      </c>
      <c r="E4886" s="184">
        <v>170</v>
      </c>
      <c r="F4886" s="184">
        <v>130</v>
      </c>
      <c r="G4886" s="185" t="s">
        <v>1652</v>
      </c>
      <c r="H4886" s="185"/>
      <c r="I4886" s="184">
        <v>53.63</v>
      </c>
      <c r="J4886" s="184">
        <v>183.63</v>
      </c>
      <c r="K4886" s="185">
        <v>127</v>
      </c>
      <c r="L4886" s="185" t="s">
        <v>76</v>
      </c>
      <c r="M4886" s="186" t="s">
        <v>1611</v>
      </c>
      <c r="N4886" s="61" t="s">
        <v>51</v>
      </c>
      <c r="P4886" s="175" t="s">
        <v>97</v>
      </c>
    </row>
    <row r="4887" spans="1:16" ht="17.25">
      <c r="A4887" s="183" t="s">
        <v>9990</v>
      </c>
      <c r="B4887" s="183" t="s">
        <v>9991</v>
      </c>
      <c r="C4887" s="183" t="s">
        <v>97</v>
      </c>
      <c r="D4887" s="183" t="s">
        <v>98</v>
      </c>
      <c r="E4887" s="184">
        <v>170</v>
      </c>
      <c r="F4887" s="184">
        <v>130</v>
      </c>
      <c r="G4887" s="185" t="s">
        <v>1652</v>
      </c>
      <c r="H4887" s="185"/>
      <c r="I4887" s="184">
        <v>53.63</v>
      </c>
      <c r="J4887" s="184">
        <v>183.63</v>
      </c>
      <c r="K4887" s="185">
        <v>278</v>
      </c>
      <c r="L4887" s="185" t="s">
        <v>372</v>
      </c>
      <c r="M4887" s="186" t="s">
        <v>211</v>
      </c>
      <c r="N4887" s="61" t="s">
        <v>51</v>
      </c>
      <c r="P4887" s="175" t="s">
        <v>97</v>
      </c>
    </row>
    <row r="4888" spans="1:16" ht="17.25">
      <c r="A4888" s="183" t="s">
        <v>9992</v>
      </c>
      <c r="B4888" s="183" t="s">
        <v>9993</v>
      </c>
      <c r="C4888" s="183" t="s">
        <v>279</v>
      </c>
      <c r="D4888" s="183" t="s">
        <v>280</v>
      </c>
      <c r="E4888" s="184"/>
      <c r="F4888" s="184"/>
      <c r="G4888" s="185"/>
      <c r="H4888" s="185"/>
      <c r="I4888" s="184"/>
      <c r="J4888" s="184"/>
      <c r="K4888" s="185" t="s">
        <v>410</v>
      </c>
      <c r="L4888" s="185"/>
      <c r="M4888" s="186"/>
      <c r="N4888" s="61" t="s">
        <v>410</v>
      </c>
      <c r="P4888" s="175" t="s">
        <v>279</v>
      </c>
    </row>
    <row r="4889" spans="1:16" ht="17.25">
      <c r="A4889" s="183" t="s">
        <v>9994</v>
      </c>
      <c r="B4889" s="183" t="s">
        <v>9993</v>
      </c>
      <c r="C4889" s="183" t="s">
        <v>279</v>
      </c>
      <c r="D4889" s="183" t="s">
        <v>280</v>
      </c>
      <c r="E4889" s="184"/>
      <c r="F4889" s="184"/>
      <c r="G4889" s="185"/>
      <c r="H4889" s="185"/>
      <c r="I4889" s="184"/>
      <c r="J4889" s="184"/>
      <c r="K4889" s="185" t="s">
        <v>410</v>
      </c>
      <c r="L4889" s="185"/>
      <c r="M4889" s="186"/>
      <c r="N4889" s="61" t="s">
        <v>410</v>
      </c>
      <c r="P4889" s="175" t="s">
        <v>279</v>
      </c>
    </row>
    <row r="4890" spans="1:16" ht="17.25">
      <c r="A4890" s="183" t="s">
        <v>9995</v>
      </c>
      <c r="B4890" s="183" t="s">
        <v>9996</v>
      </c>
      <c r="C4890" s="183" t="s">
        <v>757</v>
      </c>
      <c r="D4890" s="183" t="s">
        <v>758</v>
      </c>
      <c r="E4890" s="184"/>
      <c r="F4890" s="184"/>
      <c r="G4890" s="185"/>
      <c r="H4890" s="185"/>
      <c r="I4890" s="184"/>
      <c r="J4890" s="184"/>
      <c r="K4890" s="185" t="s">
        <v>410</v>
      </c>
      <c r="L4890" s="185"/>
      <c r="M4890" s="186"/>
      <c r="N4890" s="61" t="s">
        <v>410</v>
      </c>
      <c r="P4890" s="175" t="s">
        <v>757</v>
      </c>
    </row>
    <row r="4891" spans="1:16" ht="17.25">
      <c r="A4891" s="183" t="s">
        <v>9997</v>
      </c>
      <c r="B4891" s="183" t="s">
        <v>9998</v>
      </c>
      <c r="C4891" s="183" t="s">
        <v>757</v>
      </c>
      <c r="D4891" s="183" t="s">
        <v>758</v>
      </c>
      <c r="E4891" s="184"/>
      <c r="F4891" s="184"/>
      <c r="G4891" s="185"/>
      <c r="H4891" s="185"/>
      <c r="I4891" s="184"/>
      <c r="J4891" s="184"/>
      <c r="K4891" s="185" t="s">
        <v>410</v>
      </c>
      <c r="L4891" s="185"/>
      <c r="M4891" s="186"/>
      <c r="N4891" s="61" t="s">
        <v>410</v>
      </c>
      <c r="P4891" s="175" t="s">
        <v>757</v>
      </c>
    </row>
    <row r="4892" spans="1:16" ht="17.25">
      <c r="A4892" s="183" t="s">
        <v>9999</v>
      </c>
      <c r="B4892" s="183" t="s">
        <v>10000</v>
      </c>
      <c r="C4892" s="183" t="s">
        <v>261</v>
      </c>
      <c r="D4892" s="183" t="s">
        <v>262</v>
      </c>
      <c r="E4892" s="184"/>
      <c r="F4892" s="184"/>
      <c r="G4892" s="185"/>
      <c r="H4892" s="185"/>
      <c r="I4892" s="184"/>
      <c r="J4892" s="184"/>
      <c r="K4892" s="185" t="s">
        <v>410</v>
      </c>
      <c r="L4892" s="185"/>
      <c r="M4892" s="186"/>
      <c r="N4892" s="61" t="s">
        <v>410</v>
      </c>
      <c r="P4892" s="175" t="s">
        <v>261</v>
      </c>
    </row>
    <row r="4893" spans="1:16" ht="17.25">
      <c r="A4893" s="183" t="s">
        <v>10001</v>
      </c>
      <c r="B4893" s="183" t="s">
        <v>10002</v>
      </c>
      <c r="C4893" s="183" t="s">
        <v>261</v>
      </c>
      <c r="D4893" s="183" t="s">
        <v>262</v>
      </c>
      <c r="E4893" s="184"/>
      <c r="F4893" s="184"/>
      <c r="G4893" s="185"/>
      <c r="H4893" s="185"/>
      <c r="I4893" s="184"/>
      <c r="J4893" s="184"/>
      <c r="K4893" s="185" t="s">
        <v>410</v>
      </c>
      <c r="L4893" s="185"/>
      <c r="M4893" s="186"/>
      <c r="N4893" s="61" t="s">
        <v>410</v>
      </c>
      <c r="P4893" s="175" t="s">
        <v>261</v>
      </c>
    </row>
    <row r="4894" spans="1:16" ht="17.25">
      <c r="A4894" s="183" t="s">
        <v>10003</v>
      </c>
      <c r="B4894" s="183" t="s">
        <v>10004</v>
      </c>
      <c r="C4894" s="183" t="s">
        <v>261</v>
      </c>
      <c r="D4894" s="183" t="s">
        <v>262</v>
      </c>
      <c r="E4894" s="184"/>
      <c r="F4894" s="184"/>
      <c r="G4894" s="185"/>
      <c r="H4894" s="185"/>
      <c r="I4894" s="184"/>
      <c r="J4894" s="184"/>
      <c r="K4894" s="185" t="s">
        <v>410</v>
      </c>
      <c r="L4894" s="185"/>
      <c r="M4894" s="186"/>
      <c r="N4894" s="61" t="s">
        <v>410</v>
      </c>
      <c r="P4894" s="175" t="s">
        <v>261</v>
      </c>
    </row>
    <row r="4895" spans="1:16" ht="17.25">
      <c r="A4895" s="183" t="s">
        <v>10005</v>
      </c>
      <c r="B4895" s="183" t="s">
        <v>10006</v>
      </c>
      <c r="C4895" s="183" t="s">
        <v>261</v>
      </c>
      <c r="D4895" s="183" t="s">
        <v>262</v>
      </c>
      <c r="E4895" s="184"/>
      <c r="F4895" s="184"/>
      <c r="G4895" s="185"/>
      <c r="H4895" s="185"/>
      <c r="I4895" s="184"/>
      <c r="J4895" s="184"/>
      <c r="K4895" s="185" t="s">
        <v>410</v>
      </c>
      <c r="L4895" s="185"/>
      <c r="M4895" s="186"/>
      <c r="N4895" s="61" t="s">
        <v>410</v>
      </c>
      <c r="P4895" s="175" t="s">
        <v>261</v>
      </c>
    </row>
    <row r="4896" spans="1:16" ht="17.25">
      <c r="A4896" s="183" t="s">
        <v>10007</v>
      </c>
      <c r="B4896" s="183" t="s">
        <v>10008</v>
      </c>
      <c r="C4896" s="183" t="s">
        <v>261</v>
      </c>
      <c r="D4896" s="183" t="s">
        <v>262</v>
      </c>
      <c r="E4896" s="184"/>
      <c r="F4896" s="184"/>
      <c r="G4896" s="185"/>
      <c r="H4896" s="185"/>
      <c r="I4896" s="184"/>
      <c r="J4896" s="184"/>
      <c r="K4896" s="185" t="s">
        <v>410</v>
      </c>
      <c r="L4896" s="185"/>
      <c r="M4896" s="186"/>
      <c r="N4896" s="61" t="s">
        <v>410</v>
      </c>
      <c r="P4896" s="175" t="s">
        <v>261</v>
      </c>
    </row>
    <row r="4897" spans="1:16" ht="17.25">
      <c r="A4897" s="183" t="s">
        <v>10009</v>
      </c>
      <c r="B4897" s="183" t="s">
        <v>10010</v>
      </c>
      <c r="C4897" s="183" t="s">
        <v>261</v>
      </c>
      <c r="D4897" s="183" t="s">
        <v>262</v>
      </c>
      <c r="E4897" s="184"/>
      <c r="F4897" s="184"/>
      <c r="G4897" s="185"/>
      <c r="H4897" s="185"/>
      <c r="I4897" s="184"/>
      <c r="J4897" s="184"/>
      <c r="K4897" s="185" t="s">
        <v>410</v>
      </c>
      <c r="L4897" s="185"/>
      <c r="M4897" s="186"/>
      <c r="N4897" s="61" t="s">
        <v>410</v>
      </c>
      <c r="P4897" s="175" t="s">
        <v>261</v>
      </c>
    </row>
    <row r="4898" spans="1:16" ht="17.25">
      <c r="A4898" s="183" t="s">
        <v>10011</v>
      </c>
      <c r="B4898" s="183" t="s">
        <v>10012</v>
      </c>
      <c r="C4898" s="183" t="s">
        <v>261</v>
      </c>
      <c r="D4898" s="183" t="s">
        <v>262</v>
      </c>
      <c r="E4898" s="184"/>
      <c r="F4898" s="184"/>
      <c r="G4898" s="185"/>
      <c r="H4898" s="185"/>
      <c r="I4898" s="184"/>
      <c r="J4898" s="184"/>
      <c r="K4898" s="185" t="s">
        <v>410</v>
      </c>
      <c r="L4898" s="185"/>
      <c r="M4898" s="186"/>
      <c r="N4898" s="61" t="s">
        <v>410</v>
      </c>
      <c r="P4898" s="175" t="s">
        <v>261</v>
      </c>
    </row>
    <row r="4899" spans="1:16" ht="17.25">
      <c r="A4899" s="183" t="s">
        <v>10013</v>
      </c>
      <c r="B4899" s="183" t="s">
        <v>10014</v>
      </c>
      <c r="C4899" s="183" t="s">
        <v>261</v>
      </c>
      <c r="D4899" s="183" t="s">
        <v>262</v>
      </c>
      <c r="E4899" s="184"/>
      <c r="F4899" s="184"/>
      <c r="G4899" s="185"/>
      <c r="H4899" s="185"/>
      <c r="I4899" s="184"/>
      <c r="J4899" s="184"/>
      <c r="K4899" s="185" t="s">
        <v>410</v>
      </c>
      <c r="L4899" s="185"/>
      <c r="M4899" s="186"/>
      <c r="N4899" s="61" t="s">
        <v>410</v>
      </c>
      <c r="P4899" s="175" t="s">
        <v>261</v>
      </c>
    </row>
    <row r="4900" spans="1:16" ht="17.25">
      <c r="A4900" s="183" t="s">
        <v>10015</v>
      </c>
      <c r="B4900" s="183" t="s">
        <v>10016</v>
      </c>
      <c r="C4900" s="183" t="s">
        <v>261</v>
      </c>
      <c r="D4900" s="183" t="s">
        <v>262</v>
      </c>
      <c r="E4900" s="184"/>
      <c r="F4900" s="184"/>
      <c r="G4900" s="185"/>
      <c r="H4900" s="185"/>
      <c r="I4900" s="184"/>
      <c r="J4900" s="184"/>
      <c r="K4900" s="185" t="s">
        <v>410</v>
      </c>
      <c r="L4900" s="185"/>
      <c r="M4900" s="186"/>
      <c r="N4900" s="61" t="s">
        <v>410</v>
      </c>
      <c r="P4900" s="175" t="s">
        <v>261</v>
      </c>
    </row>
    <row r="4901" spans="1:16" ht="17.25">
      <c r="A4901" s="183" t="s">
        <v>10017</v>
      </c>
      <c r="B4901" s="183" t="s">
        <v>10018</v>
      </c>
      <c r="C4901" s="183" t="s">
        <v>261</v>
      </c>
      <c r="D4901" s="183" t="s">
        <v>262</v>
      </c>
      <c r="E4901" s="184"/>
      <c r="F4901" s="184"/>
      <c r="G4901" s="185"/>
      <c r="H4901" s="185"/>
      <c r="I4901" s="184"/>
      <c r="J4901" s="184"/>
      <c r="K4901" s="185" t="s">
        <v>410</v>
      </c>
      <c r="L4901" s="185"/>
      <c r="M4901" s="186"/>
      <c r="N4901" s="61" t="s">
        <v>410</v>
      </c>
      <c r="P4901" s="175" t="s">
        <v>261</v>
      </c>
    </row>
    <row r="4902" spans="1:16" ht="17.25">
      <c r="A4902" s="183" t="s">
        <v>10019</v>
      </c>
      <c r="B4902" s="183" t="s">
        <v>10020</v>
      </c>
      <c r="C4902" s="183" t="s">
        <v>97</v>
      </c>
      <c r="D4902" s="183" t="s">
        <v>98</v>
      </c>
      <c r="E4902" s="184">
        <v>300</v>
      </c>
      <c r="F4902" s="184">
        <v>235</v>
      </c>
      <c r="G4902" s="185" t="s">
        <v>214</v>
      </c>
      <c r="H4902" s="185"/>
      <c r="I4902" s="184">
        <v>95.62</v>
      </c>
      <c r="J4902" s="184">
        <v>330.62</v>
      </c>
      <c r="K4902" s="185">
        <v>156</v>
      </c>
      <c r="L4902" s="185"/>
      <c r="M4902" s="186"/>
      <c r="N4902" s="61" t="s">
        <v>51</v>
      </c>
      <c r="P4902" s="175" t="s">
        <v>97</v>
      </c>
    </row>
    <row r="4903" spans="1:16" ht="17.25">
      <c r="A4903" s="183" t="s">
        <v>10021</v>
      </c>
      <c r="B4903" s="183" t="s">
        <v>10022</v>
      </c>
      <c r="C4903" s="183" t="s">
        <v>97</v>
      </c>
      <c r="D4903" s="183" t="s">
        <v>98</v>
      </c>
      <c r="E4903" s="184">
        <v>300</v>
      </c>
      <c r="F4903" s="184">
        <v>225</v>
      </c>
      <c r="G4903" s="185" t="s">
        <v>180</v>
      </c>
      <c r="H4903" s="185"/>
      <c r="I4903" s="184">
        <v>95.62</v>
      </c>
      <c r="J4903" s="184">
        <v>320.62</v>
      </c>
      <c r="K4903" s="185">
        <v>32</v>
      </c>
      <c r="L4903" s="185" t="s">
        <v>57</v>
      </c>
      <c r="M4903" s="186" t="s">
        <v>211</v>
      </c>
      <c r="N4903" s="61" t="s">
        <v>51</v>
      </c>
      <c r="P4903" s="175" t="s">
        <v>97</v>
      </c>
    </row>
    <row r="4904" spans="1:16" ht="17.25">
      <c r="A4904" s="183" t="s">
        <v>10023</v>
      </c>
      <c r="B4904" s="183" t="s">
        <v>10024</v>
      </c>
      <c r="C4904" s="183" t="s">
        <v>97</v>
      </c>
      <c r="D4904" s="183" t="s">
        <v>98</v>
      </c>
      <c r="E4904" s="184">
        <v>300</v>
      </c>
      <c r="F4904" s="184">
        <v>235</v>
      </c>
      <c r="G4904" s="185" t="s">
        <v>214</v>
      </c>
      <c r="H4904" s="185"/>
      <c r="I4904" s="184">
        <v>95.62</v>
      </c>
      <c r="J4904" s="184">
        <v>330.62</v>
      </c>
      <c r="K4904" s="185">
        <v>54</v>
      </c>
      <c r="L4904" s="185" t="s">
        <v>57</v>
      </c>
      <c r="M4904" s="186" t="s">
        <v>2740</v>
      </c>
      <c r="N4904" s="61" t="s">
        <v>51</v>
      </c>
      <c r="P4904" s="175" t="s">
        <v>97</v>
      </c>
    </row>
    <row r="4905" spans="1:16" ht="17.25">
      <c r="A4905" s="183" t="s">
        <v>10025</v>
      </c>
      <c r="B4905" s="183" t="s">
        <v>10026</v>
      </c>
      <c r="C4905" s="183" t="s">
        <v>97</v>
      </c>
      <c r="D4905" s="183" t="s">
        <v>98</v>
      </c>
      <c r="E4905" s="184">
        <v>300</v>
      </c>
      <c r="F4905" s="184">
        <v>220</v>
      </c>
      <c r="G4905" s="185" t="s">
        <v>464</v>
      </c>
      <c r="H4905" s="185"/>
      <c r="I4905" s="184">
        <v>98.23</v>
      </c>
      <c r="J4905" s="184">
        <v>318.23</v>
      </c>
      <c r="K4905" s="185">
        <v>90</v>
      </c>
      <c r="L4905" s="185" t="s">
        <v>57</v>
      </c>
      <c r="M4905" s="186" t="s">
        <v>422</v>
      </c>
      <c r="N4905" s="61" t="s">
        <v>51</v>
      </c>
      <c r="P4905" s="175" t="s">
        <v>97</v>
      </c>
    </row>
    <row r="4906" spans="1:16" ht="17.25">
      <c r="A4906" s="183" t="s">
        <v>10027</v>
      </c>
      <c r="B4906" s="183" t="s">
        <v>10028</v>
      </c>
      <c r="C4906" s="183" t="s">
        <v>97</v>
      </c>
      <c r="D4906" s="183" t="s">
        <v>98</v>
      </c>
      <c r="E4906" s="184">
        <v>300</v>
      </c>
      <c r="F4906" s="184">
        <v>225</v>
      </c>
      <c r="G4906" s="185" t="s">
        <v>180</v>
      </c>
      <c r="H4906" s="185"/>
      <c r="I4906" s="184">
        <v>98.23</v>
      </c>
      <c r="J4906" s="184">
        <v>323.23</v>
      </c>
      <c r="K4906" s="185">
        <v>0</v>
      </c>
      <c r="L4906" s="185" t="s">
        <v>57</v>
      </c>
      <c r="M4906" s="186" t="s">
        <v>1514</v>
      </c>
      <c r="N4906" s="61" t="s">
        <v>51</v>
      </c>
      <c r="P4906" s="175" t="s">
        <v>97</v>
      </c>
    </row>
    <row r="4907" spans="1:16" ht="17.25">
      <c r="A4907" s="183" t="s">
        <v>10029</v>
      </c>
      <c r="B4907" s="183" t="s">
        <v>10030</v>
      </c>
      <c r="C4907" s="183" t="s">
        <v>97</v>
      </c>
      <c r="D4907" s="183" t="s">
        <v>98</v>
      </c>
      <c r="E4907" s="184">
        <v>300</v>
      </c>
      <c r="F4907" s="184">
        <v>230</v>
      </c>
      <c r="G4907" s="185" t="s">
        <v>1652</v>
      </c>
      <c r="H4907" s="185"/>
      <c r="I4907" s="184">
        <v>98.23</v>
      </c>
      <c r="J4907" s="184">
        <v>328.23</v>
      </c>
      <c r="K4907" s="185">
        <v>71</v>
      </c>
      <c r="L4907" s="185" t="s">
        <v>57</v>
      </c>
      <c r="M4907" s="186" t="s">
        <v>58</v>
      </c>
      <c r="N4907" s="61" t="s">
        <v>51</v>
      </c>
      <c r="P4907" s="175" t="s">
        <v>97</v>
      </c>
    </row>
    <row r="4908" spans="1:16" ht="17.25">
      <c r="A4908" s="183" t="s">
        <v>10031</v>
      </c>
      <c r="B4908" s="183" t="s">
        <v>10032</v>
      </c>
      <c r="C4908" s="183" t="s">
        <v>97</v>
      </c>
      <c r="D4908" s="183" t="s">
        <v>98</v>
      </c>
      <c r="E4908" s="184"/>
      <c r="F4908" s="184"/>
      <c r="G4908" s="185"/>
      <c r="H4908" s="185"/>
      <c r="I4908" s="184"/>
      <c r="J4908" s="184"/>
      <c r="K4908" s="185" t="s">
        <v>410</v>
      </c>
      <c r="L4908" s="185"/>
      <c r="M4908" s="186"/>
      <c r="N4908" s="61" t="s">
        <v>410</v>
      </c>
      <c r="P4908" s="175" t="s">
        <v>97</v>
      </c>
    </row>
    <row r="4909" spans="1:16" ht="17.25">
      <c r="A4909" s="183" t="s">
        <v>10033</v>
      </c>
      <c r="B4909" s="183" t="s">
        <v>10034</v>
      </c>
      <c r="C4909" s="183" t="s">
        <v>261</v>
      </c>
      <c r="D4909" s="183" t="s">
        <v>262</v>
      </c>
      <c r="E4909" s="184"/>
      <c r="F4909" s="184"/>
      <c r="G4909" s="185"/>
      <c r="H4909" s="185"/>
      <c r="I4909" s="184"/>
      <c r="J4909" s="184"/>
      <c r="K4909" s="185" t="s">
        <v>410</v>
      </c>
      <c r="L4909" s="185"/>
      <c r="M4909" s="186"/>
      <c r="N4909" s="61" t="s">
        <v>410</v>
      </c>
      <c r="P4909" s="175" t="s">
        <v>261</v>
      </c>
    </row>
    <row r="4910" spans="1:16" ht="17.25">
      <c r="A4910" s="183" t="s">
        <v>10035</v>
      </c>
      <c r="B4910" s="183" t="s">
        <v>10036</v>
      </c>
      <c r="C4910" s="183" t="s">
        <v>261</v>
      </c>
      <c r="D4910" s="183" t="s">
        <v>262</v>
      </c>
      <c r="E4910" s="184"/>
      <c r="F4910" s="184"/>
      <c r="G4910" s="185"/>
      <c r="H4910" s="185"/>
      <c r="I4910" s="184"/>
      <c r="J4910" s="184"/>
      <c r="K4910" s="185" t="s">
        <v>410</v>
      </c>
      <c r="L4910" s="185"/>
      <c r="M4910" s="186"/>
      <c r="N4910" s="61" t="s">
        <v>410</v>
      </c>
      <c r="P4910" s="175" t="s">
        <v>261</v>
      </c>
    </row>
    <row r="4911" spans="1:16" ht="17.25">
      <c r="A4911" s="183" t="s">
        <v>10037</v>
      </c>
      <c r="B4911" s="183" t="s">
        <v>10038</v>
      </c>
      <c r="C4911" s="183" t="s">
        <v>261</v>
      </c>
      <c r="D4911" s="183" t="s">
        <v>262</v>
      </c>
      <c r="E4911" s="184"/>
      <c r="F4911" s="184"/>
      <c r="G4911" s="188"/>
      <c r="H4911" s="183"/>
      <c r="I4911" s="184"/>
      <c r="J4911" s="184"/>
      <c r="K4911" s="185" t="s">
        <v>410</v>
      </c>
      <c r="L4911" s="185"/>
      <c r="M4911" s="186"/>
      <c r="N4911" s="61" t="s">
        <v>410</v>
      </c>
      <c r="P4911" s="175" t="s">
        <v>261</v>
      </c>
    </row>
    <row r="4912" spans="1:16" ht="17.25">
      <c r="A4912" s="183" t="s">
        <v>10039</v>
      </c>
      <c r="B4912" s="183" t="s">
        <v>10040</v>
      </c>
      <c r="C4912" s="183" t="s">
        <v>10041</v>
      </c>
      <c r="D4912" s="183" t="s">
        <v>10042</v>
      </c>
      <c r="E4912" s="184"/>
      <c r="F4912" s="184"/>
      <c r="G4912" s="185"/>
      <c r="H4912" s="185"/>
      <c r="I4912" s="184"/>
      <c r="J4912" s="184"/>
      <c r="K4912" s="185" t="s">
        <v>410</v>
      </c>
      <c r="L4912" s="185"/>
      <c r="M4912" s="186"/>
      <c r="N4912" s="61" t="s">
        <v>410</v>
      </c>
      <c r="P4912" s="175" t="s">
        <v>10041</v>
      </c>
    </row>
    <row r="4913" spans="1:16" ht="17.25">
      <c r="A4913" s="183" t="s">
        <v>10043</v>
      </c>
      <c r="B4913" s="183" t="s">
        <v>10044</v>
      </c>
      <c r="C4913" s="183" t="s">
        <v>261</v>
      </c>
      <c r="D4913" s="183" t="s">
        <v>262</v>
      </c>
      <c r="E4913" s="184"/>
      <c r="F4913" s="184"/>
      <c r="G4913" s="185"/>
      <c r="H4913" s="185"/>
      <c r="I4913" s="184"/>
      <c r="J4913" s="184"/>
      <c r="K4913" s="185" t="s">
        <v>410</v>
      </c>
      <c r="L4913" s="185"/>
      <c r="M4913" s="186"/>
      <c r="N4913" s="61" t="s">
        <v>410</v>
      </c>
      <c r="P4913" s="175" t="s">
        <v>261</v>
      </c>
    </row>
    <row r="4914" spans="1:16" ht="17.25">
      <c r="A4914" s="183" t="s">
        <v>10045</v>
      </c>
      <c r="B4914" s="183" t="s">
        <v>10046</v>
      </c>
      <c r="C4914" s="183" t="s">
        <v>1758</v>
      </c>
      <c r="D4914" s="183" t="s">
        <v>1759</v>
      </c>
      <c r="E4914" s="184">
        <v>250</v>
      </c>
      <c r="F4914" s="184">
        <v>210</v>
      </c>
      <c r="G4914" s="185" t="s">
        <v>268</v>
      </c>
      <c r="H4914" s="185"/>
      <c r="I4914" s="184">
        <v>96.05</v>
      </c>
      <c r="J4914" s="184">
        <v>306.05</v>
      </c>
      <c r="K4914" s="185">
        <v>27</v>
      </c>
      <c r="L4914" s="185" t="s">
        <v>57</v>
      </c>
      <c r="M4914" s="186" t="s">
        <v>127</v>
      </c>
      <c r="N4914" s="61" t="s">
        <v>51</v>
      </c>
      <c r="P4914" s="175" t="s">
        <v>1758</v>
      </c>
    </row>
    <row r="4915" spans="1:16" ht="17.25">
      <c r="A4915" s="183" t="s">
        <v>10047</v>
      </c>
      <c r="B4915" s="183" t="s">
        <v>10048</v>
      </c>
      <c r="C4915" s="183" t="s">
        <v>2670</v>
      </c>
      <c r="D4915" s="183" t="s">
        <v>2671</v>
      </c>
      <c r="E4915" s="184"/>
      <c r="F4915" s="184"/>
      <c r="G4915" s="185"/>
      <c r="H4915" s="185"/>
      <c r="I4915" s="184"/>
      <c r="J4915" s="184"/>
      <c r="K4915" s="185" t="s">
        <v>410</v>
      </c>
      <c r="L4915" s="185"/>
      <c r="M4915" s="186"/>
      <c r="N4915" s="61" t="s">
        <v>410</v>
      </c>
      <c r="P4915" s="175" t="s">
        <v>2670</v>
      </c>
    </row>
    <row r="4916" spans="1:16" ht="17.25">
      <c r="A4916" s="183" t="s">
        <v>10049</v>
      </c>
      <c r="B4916" s="183" t="s">
        <v>10050</v>
      </c>
      <c r="C4916" s="183" t="s">
        <v>2670</v>
      </c>
      <c r="D4916" s="183" t="s">
        <v>2671</v>
      </c>
      <c r="E4916" s="184"/>
      <c r="F4916" s="184"/>
      <c r="G4916" s="185"/>
      <c r="H4916" s="185"/>
      <c r="I4916" s="184"/>
      <c r="J4916" s="184"/>
      <c r="K4916" s="185" t="s">
        <v>410</v>
      </c>
      <c r="L4916" s="185"/>
      <c r="M4916" s="186"/>
      <c r="N4916" s="61" t="s">
        <v>410</v>
      </c>
      <c r="P4916" s="175" t="s">
        <v>2670</v>
      </c>
    </row>
    <row r="4917" spans="1:16" ht="409.5">
      <c r="A4917" s="183" t="s">
        <v>10051</v>
      </c>
      <c r="B4917" s="190" t="s">
        <v>10052</v>
      </c>
      <c r="C4917" s="183" t="s">
        <v>2670</v>
      </c>
      <c r="D4917" s="183" t="s">
        <v>2671</v>
      </c>
      <c r="E4917" s="184"/>
      <c r="F4917" s="184"/>
      <c r="G4917" s="185"/>
      <c r="H4917" s="185"/>
      <c r="I4917" s="184"/>
      <c r="J4917" s="184"/>
      <c r="K4917" s="185" t="s">
        <v>410</v>
      </c>
      <c r="L4917" s="185"/>
      <c r="M4917" s="186"/>
      <c r="N4917" s="61" t="s">
        <v>410</v>
      </c>
      <c r="P4917" s="175" t="s">
        <v>2670</v>
      </c>
    </row>
    <row r="4918" spans="1:16" ht="17.25">
      <c r="A4918" s="183" t="s">
        <v>10053</v>
      </c>
      <c r="B4918" s="183" t="s">
        <v>10054</v>
      </c>
      <c r="C4918" s="183" t="s">
        <v>6177</v>
      </c>
      <c r="D4918" s="183" t="s">
        <v>6178</v>
      </c>
      <c r="E4918" s="184"/>
      <c r="F4918" s="184"/>
      <c r="G4918" s="185"/>
      <c r="H4918" s="185"/>
      <c r="I4918" s="184"/>
      <c r="J4918" s="184"/>
      <c r="K4918" s="185" t="s">
        <v>410</v>
      </c>
      <c r="L4918" s="185"/>
      <c r="M4918" s="186"/>
      <c r="N4918" s="61" t="s">
        <v>410</v>
      </c>
      <c r="P4918" s="175" t="s">
        <v>6177</v>
      </c>
    </row>
    <row r="4919" spans="1:16" ht="17.25">
      <c r="A4919" s="183" t="s">
        <v>10055</v>
      </c>
      <c r="B4919" s="183" t="s">
        <v>10056</v>
      </c>
      <c r="C4919" s="183" t="s">
        <v>6177</v>
      </c>
      <c r="D4919" s="183" t="s">
        <v>6178</v>
      </c>
      <c r="E4919" s="184"/>
      <c r="F4919" s="184"/>
      <c r="G4919" s="185"/>
      <c r="H4919" s="185"/>
      <c r="I4919" s="184"/>
      <c r="J4919" s="184"/>
      <c r="K4919" s="185" t="s">
        <v>410</v>
      </c>
      <c r="L4919" s="185"/>
      <c r="M4919" s="186"/>
      <c r="N4919" s="61" t="s">
        <v>410</v>
      </c>
      <c r="P4919" s="175" t="s">
        <v>6177</v>
      </c>
    </row>
    <row r="4920" spans="1:16" ht="17.25">
      <c r="A4920" s="183" t="s">
        <v>10057</v>
      </c>
      <c r="B4920" s="183" t="s">
        <v>10056</v>
      </c>
      <c r="C4920" s="183" t="s">
        <v>6177</v>
      </c>
      <c r="D4920" s="183" t="s">
        <v>6178</v>
      </c>
      <c r="E4920" s="184"/>
      <c r="F4920" s="184"/>
      <c r="G4920" s="185"/>
      <c r="H4920" s="185"/>
      <c r="I4920" s="184"/>
      <c r="J4920" s="184"/>
      <c r="K4920" s="185" t="s">
        <v>410</v>
      </c>
      <c r="L4920" s="185"/>
      <c r="M4920" s="186"/>
      <c r="N4920" s="61" t="s">
        <v>410</v>
      </c>
      <c r="P4920" s="175" t="s">
        <v>6177</v>
      </c>
    </row>
    <row r="4921" spans="1:16" ht="17.25">
      <c r="A4921" s="183" t="s">
        <v>10058</v>
      </c>
      <c r="B4921" s="183" t="s">
        <v>10054</v>
      </c>
      <c r="C4921" s="183" t="s">
        <v>6177</v>
      </c>
      <c r="D4921" s="183" t="s">
        <v>6178</v>
      </c>
      <c r="E4921" s="184"/>
      <c r="F4921" s="184"/>
      <c r="G4921" s="185"/>
      <c r="H4921" s="185"/>
      <c r="I4921" s="184"/>
      <c r="J4921" s="184"/>
      <c r="K4921" s="185" t="s">
        <v>410</v>
      </c>
      <c r="L4921" s="185"/>
      <c r="M4921" s="186"/>
      <c r="N4921" s="61" t="s">
        <v>410</v>
      </c>
      <c r="P4921" s="175" t="s">
        <v>6177</v>
      </c>
    </row>
    <row r="4922" spans="1:16" ht="17.25">
      <c r="A4922" s="183" t="s">
        <v>10059</v>
      </c>
      <c r="B4922" s="183" t="s">
        <v>10060</v>
      </c>
      <c r="C4922" s="183" t="s">
        <v>757</v>
      </c>
      <c r="D4922" s="183" t="s">
        <v>758</v>
      </c>
      <c r="E4922" s="184"/>
      <c r="F4922" s="184"/>
      <c r="G4922" s="185"/>
      <c r="H4922" s="185"/>
      <c r="I4922" s="184"/>
      <c r="J4922" s="184"/>
      <c r="K4922" s="185" t="s">
        <v>410</v>
      </c>
      <c r="L4922" s="185"/>
      <c r="M4922" s="186"/>
      <c r="N4922" s="61" t="s">
        <v>410</v>
      </c>
      <c r="P4922" s="175" t="s">
        <v>757</v>
      </c>
    </row>
    <row r="4923" spans="1:16" ht="17.25">
      <c r="A4923" s="183" t="s">
        <v>10061</v>
      </c>
      <c r="B4923" s="183" t="s">
        <v>10062</v>
      </c>
      <c r="C4923" s="183" t="s">
        <v>757</v>
      </c>
      <c r="D4923" s="183" t="s">
        <v>758</v>
      </c>
      <c r="E4923" s="184">
        <v>100</v>
      </c>
      <c r="F4923" s="184">
        <v>100</v>
      </c>
      <c r="G4923" s="185"/>
      <c r="H4923" s="185"/>
      <c r="I4923" s="184">
        <v>38.3</v>
      </c>
      <c r="J4923" s="184">
        <v>138.3</v>
      </c>
      <c r="K4923" s="185">
        <v>1</v>
      </c>
      <c r="L4923" s="185"/>
      <c r="M4923" s="186"/>
      <c r="N4923" s="61" t="s">
        <v>51</v>
      </c>
      <c r="P4923" s="175" t="s">
        <v>757</v>
      </c>
    </row>
    <row r="4924" spans="1:16" ht="17.25">
      <c r="A4924" s="183" t="s">
        <v>10063</v>
      </c>
      <c r="B4924" s="183" t="s">
        <v>10064</v>
      </c>
      <c r="C4924" s="183" t="s">
        <v>261</v>
      </c>
      <c r="D4924" s="183" t="s">
        <v>262</v>
      </c>
      <c r="E4924" s="184"/>
      <c r="F4924" s="184"/>
      <c r="G4924" s="185"/>
      <c r="H4924" s="185"/>
      <c r="I4924" s="184"/>
      <c r="J4924" s="184"/>
      <c r="K4924" s="185" t="s">
        <v>410</v>
      </c>
      <c r="L4924" s="185"/>
      <c r="M4924" s="186"/>
      <c r="N4924" s="61" t="s">
        <v>410</v>
      </c>
      <c r="P4924" s="175" t="s">
        <v>261</v>
      </c>
    </row>
    <row r="4925" spans="1:16" ht="17.25">
      <c r="A4925" s="183" t="s">
        <v>10065</v>
      </c>
      <c r="B4925" s="183" t="s">
        <v>10066</v>
      </c>
      <c r="C4925" s="183" t="s">
        <v>261</v>
      </c>
      <c r="D4925" s="183" t="s">
        <v>262</v>
      </c>
      <c r="E4925" s="184"/>
      <c r="F4925" s="184"/>
      <c r="G4925" s="185"/>
      <c r="H4925" s="185"/>
      <c r="I4925" s="184"/>
      <c r="J4925" s="184"/>
      <c r="K4925" s="185" t="s">
        <v>410</v>
      </c>
      <c r="L4925" s="185"/>
      <c r="M4925" s="186"/>
      <c r="N4925" s="61" t="s">
        <v>410</v>
      </c>
      <c r="P4925" s="175" t="s">
        <v>261</v>
      </c>
    </row>
    <row r="4926" spans="1:16" ht="17.25">
      <c r="A4926" s="183" t="s">
        <v>10067</v>
      </c>
      <c r="B4926" s="183" t="s">
        <v>10068</v>
      </c>
      <c r="C4926" s="183" t="s">
        <v>261</v>
      </c>
      <c r="D4926" s="183" t="s">
        <v>262</v>
      </c>
      <c r="E4926" s="184"/>
      <c r="F4926" s="184"/>
      <c r="G4926" s="185"/>
      <c r="H4926" s="185"/>
      <c r="I4926" s="184"/>
      <c r="J4926" s="184"/>
      <c r="K4926" s="185" t="s">
        <v>410</v>
      </c>
      <c r="L4926" s="185"/>
      <c r="M4926" s="186"/>
      <c r="N4926" s="61" t="s">
        <v>410</v>
      </c>
      <c r="P4926" s="175" t="s">
        <v>261</v>
      </c>
    </row>
    <row r="4927" spans="1:16" ht="17.25">
      <c r="A4927" s="183" t="s">
        <v>10069</v>
      </c>
      <c r="B4927" s="183" t="s">
        <v>10070</v>
      </c>
      <c r="C4927" s="183" t="s">
        <v>261</v>
      </c>
      <c r="D4927" s="183" t="s">
        <v>262</v>
      </c>
      <c r="E4927" s="184"/>
      <c r="F4927" s="184"/>
      <c r="G4927" s="185"/>
      <c r="H4927" s="185"/>
      <c r="I4927" s="184"/>
      <c r="J4927" s="184"/>
      <c r="K4927" s="185" t="s">
        <v>410</v>
      </c>
      <c r="L4927" s="185"/>
      <c r="M4927" s="186"/>
      <c r="N4927" s="61" t="s">
        <v>410</v>
      </c>
      <c r="P4927" s="175" t="s">
        <v>261</v>
      </c>
    </row>
    <row r="4928" spans="1:16" ht="17.25">
      <c r="A4928" s="183" t="s">
        <v>10071</v>
      </c>
      <c r="B4928" s="183" t="s">
        <v>10072</v>
      </c>
      <c r="C4928" s="183" t="s">
        <v>261</v>
      </c>
      <c r="D4928" s="183" t="s">
        <v>262</v>
      </c>
      <c r="E4928" s="184"/>
      <c r="F4928" s="184"/>
      <c r="G4928" s="185"/>
      <c r="H4928" s="185"/>
      <c r="I4928" s="184"/>
      <c r="J4928" s="184"/>
      <c r="K4928" s="185" t="s">
        <v>410</v>
      </c>
      <c r="L4928" s="185"/>
      <c r="M4928" s="186"/>
      <c r="N4928" s="61" t="s">
        <v>410</v>
      </c>
      <c r="P4928" s="175" t="s">
        <v>261</v>
      </c>
    </row>
    <row r="4929" spans="1:16" ht="17.25">
      <c r="A4929" s="183" t="s">
        <v>10073</v>
      </c>
      <c r="B4929" s="183" t="s">
        <v>10074</v>
      </c>
      <c r="C4929" s="183" t="s">
        <v>7999</v>
      </c>
      <c r="D4929" s="183" t="s">
        <v>8000</v>
      </c>
      <c r="E4929" s="184"/>
      <c r="F4929" s="184"/>
      <c r="G4929" s="185"/>
      <c r="H4929" s="185"/>
      <c r="I4929" s="184"/>
      <c r="J4929" s="184"/>
      <c r="K4929" s="185" t="s">
        <v>410</v>
      </c>
      <c r="L4929" s="185"/>
      <c r="M4929" s="186"/>
      <c r="N4929" s="61" t="s">
        <v>410</v>
      </c>
      <c r="P4929" s="175" t="s">
        <v>7999</v>
      </c>
    </row>
    <row r="4930" spans="1:16" ht="17.25">
      <c r="A4930" s="183" t="s">
        <v>10075</v>
      </c>
      <c r="B4930" s="183" t="s">
        <v>10074</v>
      </c>
      <c r="C4930" s="183" t="s">
        <v>7999</v>
      </c>
      <c r="D4930" s="183" t="s">
        <v>8000</v>
      </c>
      <c r="E4930" s="184"/>
      <c r="F4930" s="184"/>
      <c r="G4930" s="185"/>
      <c r="H4930" s="185"/>
      <c r="I4930" s="184"/>
      <c r="J4930" s="184"/>
      <c r="K4930" s="185" t="s">
        <v>410</v>
      </c>
      <c r="L4930" s="185"/>
      <c r="M4930" s="186"/>
      <c r="N4930" s="61" t="s">
        <v>410</v>
      </c>
      <c r="P4930" s="175" t="s">
        <v>7999</v>
      </c>
    </row>
    <row r="4931" spans="1:16" ht="17.25">
      <c r="A4931" s="183" t="s">
        <v>10076</v>
      </c>
      <c r="B4931" s="183" t="s">
        <v>10077</v>
      </c>
      <c r="C4931" s="183" t="s">
        <v>5620</v>
      </c>
      <c r="D4931" s="183" t="s">
        <v>5621</v>
      </c>
      <c r="E4931" s="184"/>
      <c r="F4931" s="184"/>
      <c r="G4931" s="185"/>
      <c r="H4931" s="185"/>
      <c r="I4931" s="184"/>
      <c r="J4931" s="184"/>
      <c r="K4931" s="185" t="s">
        <v>410</v>
      </c>
      <c r="L4931" s="185"/>
      <c r="M4931" s="186"/>
      <c r="N4931" s="61" t="s">
        <v>410</v>
      </c>
      <c r="P4931" s="175" t="s">
        <v>5620</v>
      </c>
    </row>
    <row r="4932" spans="1:16" ht="17.25">
      <c r="A4932" s="183" t="s">
        <v>10078</v>
      </c>
      <c r="B4932" s="183" t="s">
        <v>10079</v>
      </c>
      <c r="C4932" s="183" t="s">
        <v>5620</v>
      </c>
      <c r="D4932" s="183" t="s">
        <v>5621</v>
      </c>
      <c r="E4932" s="184"/>
      <c r="F4932" s="184"/>
      <c r="G4932" s="188"/>
      <c r="H4932" s="183"/>
      <c r="I4932" s="184"/>
      <c r="J4932" s="184"/>
      <c r="K4932" s="185" t="s">
        <v>410</v>
      </c>
      <c r="L4932" s="185"/>
      <c r="M4932" s="186"/>
      <c r="N4932" s="61" t="s">
        <v>410</v>
      </c>
      <c r="P4932" s="175" t="s">
        <v>5620</v>
      </c>
    </row>
    <row r="4933" spans="1:16" ht="17.25">
      <c r="A4933" s="183" t="s">
        <v>10080</v>
      </c>
      <c r="B4933" s="183" t="s">
        <v>10081</v>
      </c>
      <c r="C4933" s="183" t="s">
        <v>5620</v>
      </c>
      <c r="D4933" s="183" t="s">
        <v>5621</v>
      </c>
      <c r="E4933" s="184"/>
      <c r="F4933" s="184"/>
      <c r="G4933" s="188"/>
      <c r="H4933" s="183"/>
      <c r="I4933" s="184"/>
      <c r="J4933" s="184"/>
      <c r="K4933" s="185" t="s">
        <v>410</v>
      </c>
      <c r="L4933" s="185"/>
      <c r="M4933" s="186"/>
      <c r="N4933" s="61" t="s">
        <v>410</v>
      </c>
      <c r="P4933" s="175" t="s">
        <v>5620</v>
      </c>
    </row>
    <row r="4934" spans="1:16" ht="17.25">
      <c r="A4934" s="183" t="s">
        <v>10082</v>
      </c>
      <c r="B4934" s="183" t="s">
        <v>10083</v>
      </c>
      <c r="C4934" s="183" t="s">
        <v>706</v>
      </c>
      <c r="D4934" s="183" t="s">
        <v>707</v>
      </c>
      <c r="E4934" s="184"/>
      <c r="F4934" s="184"/>
      <c r="G4934" s="188"/>
      <c r="H4934" s="183"/>
      <c r="I4934" s="184"/>
      <c r="J4934" s="184"/>
      <c r="K4934" s="185" t="s">
        <v>410</v>
      </c>
      <c r="L4934" s="185"/>
      <c r="M4934" s="186"/>
      <c r="N4934" s="61" t="s">
        <v>410</v>
      </c>
      <c r="P4934" s="175" t="s">
        <v>706</v>
      </c>
    </row>
    <row r="4935" spans="1:16" ht="17.25">
      <c r="A4935" s="183" t="s">
        <v>10084</v>
      </c>
      <c r="B4935" s="183" t="s">
        <v>10085</v>
      </c>
      <c r="C4935" s="183" t="s">
        <v>706</v>
      </c>
      <c r="D4935" s="183" t="s">
        <v>707</v>
      </c>
      <c r="E4935" s="184"/>
      <c r="F4935" s="184"/>
      <c r="G4935" s="185"/>
      <c r="H4935" s="185"/>
      <c r="I4935" s="184"/>
      <c r="J4935" s="184"/>
      <c r="K4935" s="185" t="s">
        <v>410</v>
      </c>
      <c r="L4935" s="185"/>
      <c r="M4935" s="186"/>
      <c r="N4935" s="61" t="s">
        <v>410</v>
      </c>
      <c r="P4935" s="175" t="s">
        <v>706</v>
      </c>
    </row>
    <row r="4936" spans="1:16" ht="17.25">
      <c r="A4936" s="183" t="s">
        <v>10086</v>
      </c>
      <c r="B4936" s="183" t="s">
        <v>10087</v>
      </c>
      <c r="C4936" s="183" t="s">
        <v>706</v>
      </c>
      <c r="D4936" s="183" t="s">
        <v>707</v>
      </c>
      <c r="E4936" s="184"/>
      <c r="F4936" s="184"/>
      <c r="G4936" s="185"/>
      <c r="H4936" s="185"/>
      <c r="I4936" s="184"/>
      <c r="J4936" s="184"/>
      <c r="K4936" s="185" t="s">
        <v>410</v>
      </c>
      <c r="L4936" s="185"/>
      <c r="M4936" s="186"/>
      <c r="N4936" s="61" t="s">
        <v>410</v>
      </c>
      <c r="P4936" s="175" t="s">
        <v>706</v>
      </c>
    </row>
    <row r="4937" spans="1:16" ht="17.25">
      <c r="A4937" s="183" t="s">
        <v>10088</v>
      </c>
      <c r="B4937" s="183" t="s">
        <v>10089</v>
      </c>
      <c r="C4937" s="183" t="s">
        <v>706</v>
      </c>
      <c r="D4937" s="183" t="s">
        <v>707</v>
      </c>
      <c r="E4937" s="184"/>
      <c r="F4937" s="184"/>
      <c r="G4937" s="188"/>
      <c r="H4937" s="183"/>
      <c r="I4937" s="184"/>
      <c r="J4937" s="184"/>
      <c r="K4937" s="185" t="s">
        <v>410</v>
      </c>
      <c r="L4937" s="185"/>
      <c r="M4937" s="186"/>
      <c r="N4937" s="61" t="s">
        <v>410</v>
      </c>
      <c r="P4937" s="175" t="s">
        <v>706</v>
      </c>
    </row>
    <row r="4938" spans="1:16" ht="17.25">
      <c r="A4938" s="183" t="s">
        <v>10090</v>
      </c>
      <c r="B4938" s="183" t="s">
        <v>10091</v>
      </c>
      <c r="C4938" s="183" t="s">
        <v>286</v>
      </c>
      <c r="D4938" s="183" t="s">
        <v>287</v>
      </c>
      <c r="E4938" s="184"/>
      <c r="F4938" s="184"/>
      <c r="G4938" s="185"/>
      <c r="H4938" s="185"/>
      <c r="I4938" s="184"/>
      <c r="J4938" s="184"/>
      <c r="K4938" s="185" t="s">
        <v>410</v>
      </c>
      <c r="L4938" s="185"/>
      <c r="M4938" s="186"/>
      <c r="N4938" s="61" t="s">
        <v>410</v>
      </c>
      <c r="P4938" s="175" t="s">
        <v>286</v>
      </c>
    </row>
    <row r="4939" spans="1:16" ht="17.25">
      <c r="A4939" s="183" t="s">
        <v>10092</v>
      </c>
      <c r="B4939" s="183" t="s">
        <v>10093</v>
      </c>
      <c r="C4939" s="183" t="s">
        <v>286</v>
      </c>
      <c r="D4939" s="183" t="s">
        <v>287</v>
      </c>
      <c r="E4939" s="184"/>
      <c r="F4939" s="184"/>
      <c r="G4939" s="188"/>
      <c r="H4939" s="183"/>
      <c r="I4939" s="184"/>
      <c r="J4939" s="184"/>
      <c r="K4939" s="185" t="s">
        <v>410</v>
      </c>
      <c r="L4939" s="185"/>
      <c r="M4939" s="186"/>
      <c r="N4939" s="61" t="s">
        <v>410</v>
      </c>
      <c r="P4939" s="175" t="s">
        <v>286</v>
      </c>
    </row>
    <row r="4940" spans="1:16" ht="17.25">
      <c r="A4940" s="183" t="s">
        <v>10094</v>
      </c>
      <c r="B4940" s="183" t="s">
        <v>10095</v>
      </c>
      <c r="C4940" s="183" t="s">
        <v>286</v>
      </c>
      <c r="D4940" s="183" t="s">
        <v>287</v>
      </c>
      <c r="E4940" s="184"/>
      <c r="F4940" s="184"/>
      <c r="G4940" s="185"/>
      <c r="H4940" s="185"/>
      <c r="I4940" s="184"/>
      <c r="J4940" s="184"/>
      <c r="K4940" s="185" t="s">
        <v>410</v>
      </c>
      <c r="L4940" s="185"/>
      <c r="M4940" s="186"/>
      <c r="N4940" s="61" t="s">
        <v>410</v>
      </c>
      <c r="P4940" s="175" t="s">
        <v>286</v>
      </c>
    </row>
    <row r="4941" spans="1:16" ht="17.25">
      <c r="A4941" s="183" t="s">
        <v>10096</v>
      </c>
      <c r="B4941" s="183" t="s">
        <v>10097</v>
      </c>
      <c r="C4941" s="183" t="s">
        <v>286</v>
      </c>
      <c r="D4941" s="183" t="s">
        <v>287</v>
      </c>
      <c r="E4941" s="184"/>
      <c r="F4941" s="184"/>
      <c r="G4941" s="185"/>
      <c r="H4941" s="185"/>
      <c r="I4941" s="184"/>
      <c r="J4941" s="184"/>
      <c r="K4941" s="185" t="s">
        <v>410</v>
      </c>
      <c r="L4941" s="185"/>
      <c r="M4941" s="186"/>
      <c r="N4941" s="61" t="s">
        <v>410</v>
      </c>
      <c r="P4941" s="175" t="s">
        <v>286</v>
      </c>
    </row>
    <row r="4942" spans="1:16" ht="17.25">
      <c r="A4942" s="183" t="s">
        <v>10098</v>
      </c>
      <c r="B4942" s="183" t="s">
        <v>10099</v>
      </c>
      <c r="C4942" s="183" t="s">
        <v>286</v>
      </c>
      <c r="D4942" s="183" t="s">
        <v>287</v>
      </c>
      <c r="E4942" s="184"/>
      <c r="F4942" s="184"/>
      <c r="G4942" s="185"/>
      <c r="H4942" s="185"/>
      <c r="I4942" s="184"/>
      <c r="J4942" s="184"/>
      <c r="K4942" s="185" t="s">
        <v>410</v>
      </c>
      <c r="L4942" s="185"/>
      <c r="M4942" s="186"/>
      <c r="N4942" s="61" t="s">
        <v>410</v>
      </c>
      <c r="P4942" s="175" t="s">
        <v>286</v>
      </c>
    </row>
    <row r="4943" spans="1:16" ht="17.25">
      <c r="A4943" s="183" t="s">
        <v>10100</v>
      </c>
      <c r="B4943" s="183" t="s">
        <v>10101</v>
      </c>
      <c r="C4943" s="183" t="s">
        <v>286</v>
      </c>
      <c r="D4943" s="183" t="s">
        <v>287</v>
      </c>
      <c r="E4943" s="184"/>
      <c r="F4943" s="184"/>
      <c r="G4943" s="185"/>
      <c r="H4943" s="185"/>
      <c r="I4943" s="184"/>
      <c r="J4943" s="184"/>
      <c r="K4943" s="185" t="s">
        <v>410</v>
      </c>
      <c r="L4943" s="185"/>
      <c r="M4943" s="186"/>
      <c r="N4943" s="61" t="s">
        <v>410</v>
      </c>
      <c r="P4943" s="175" t="s">
        <v>286</v>
      </c>
    </row>
    <row r="4944" spans="1:16" ht="17.25">
      <c r="A4944" s="183" t="s">
        <v>10102</v>
      </c>
      <c r="B4944" s="183" t="s">
        <v>10103</v>
      </c>
      <c r="C4944" s="183" t="s">
        <v>2630</v>
      </c>
      <c r="D4944" s="183" t="s">
        <v>2631</v>
      </c>
      <c r="E4944" s="184"/>
      <c r="F4944" s="184"/>
      <c r="G4944" s="188"/>
      <c r="H4944" s="183"/>
      <c r="I4944" s="184"/>
      <c r="J4944" s="184"/>
      <c r="K4944" s="185" t="s">
        <v>410</v>
      </c>
      <c r="L4944" s="185"/>
      <c r="M4944" s="186"/>
      <c r="N4944" s="61" t="s">
        <v>410</v>
      </c>
      <c r="P4944" s="175" t="s">
        <v>2630</v>
      </c>
    </row>
    <row r="4945" spans="1:16" ht="17.25">
      <c r="A4945" s="183" t="s">
        <v>10104</v>
      </c>
      <c r="B4945" s="183" t="s">
        <v>9993</v>
      </c>
      <c r="C4945" s="183" t="s">
        <v>279</v>
      </c>
      <c r="D4945" s="183" t="s">
        <v>280</v>
      </c>
      <c r="E4945" s="184"/>
      <c r="F4945" s="184"/>
      <c r="G4945" s="185"/>
      <c r="H4945" s="185"/>
      <c r="I4945" s="184"/>
      <c r="J4945" s="184"/>
      <c r="K4945" s="185" t="s">
        <v>410</v>
      </c>
      <c r="L4945" s="185"/>
      <c r="M4945" s="186"/>
      <c r="N4945" s="61" t="s">
        <v>410</v>
      </c>
      <c r="P4945" s="175" t="s">
        <v>279</v>
      </c>
    </row>
    <row r="4946" spans="1:16" ht="17.25">
      <c r="A4946" s="183" t="s">
        <v>10105</v>
      </c>
      <c r="B4946" s="183" t="s">
        <v>9993</v>
      </c>
      <c r="C4946" s="183" t="s">
        <v>279</v>
      </c>
      <c r="D4946" s="183" t="s">
        <v>280</v>
      </c>
      <c r="E4946" s="184"/>
      <c r="F4946" s="184"/>
      <c r="G4946" s="188"/>
      <c r="H4946" s="183"/>
      <c r="I4946" s="184"/>
      <c r="J4946" s="184"/>
      <c r="K4946" s="185" t="s">
        <v>410</v>
      </c>
      <c r="L4946" s="185"/>
      <c r="M4946" s="186"/>
      <c r="N4946" s="61" t="s">
        <v>410</v>
      </c>
      <c r="P4946" s="175" t="s">
        <v>279</v>
      </c>
    </row>
    <row r="4947" spans="1:16" ht="17.25">
      <c r="A4947" s="183" t="s">
        <v>10106</v>
      </c>
      <c r="B4947" s="183" t="s">
        <v>10107</v>
      </c>
      <c r="C4947" s="183" t="s">
        <v>279</v>
      </c>
      <c r="D4947" s="183" t="s">
        <v>280</v>
      </c>
      <c r="E4947" s="184"/>
      <c r="F4947" s="184"/>
      <c r="G4947" s="188"/>
      <c r="H4947" s="183"/>
      <c r="I4947" s="184"/>
      <c r="J4947" s="184"/>
      <c r="K4947" s="185" t="s">
        <v>410</v>
      </c>
      <c r="L4947" s="185"/>
      <c r="M4947" s="186"/>
      <c r="N4947" s="61" t="s">
        <v>410</v>
      </c>
      <c r="P4947" s="175" t="s">
        <v>279</v>
      </c>
    </row>
    <row r="4948" spans="1:16" ht="17.25">
      <c r="A4948" s="183" t="s">
        <v>10108</v>
      </c>
      <c r="B4948" s="183" t="s">
        <v>10109</v>
      </c>
      <c r="C4948" s="183" t="s">
        <v>6652</v>
      </c>
      <c r="D4948" s="183" t="s">
        <v>6653</v>
      </c>
      <c r="E4948" s="184"/>
      <c r="F4948" s="184"/>
      <c r="G4948" s="185"/>
      <c r="H4948" s="185"/>
      <c r="I4948" s="184"/>
      <c r="J4948" s="184"/>
      <c r="K4948" s="185" t="s">
        <v>410</v>
      </c>
      <c r="L4948" s="185"/>
      <c r="M4948" s="186"/>
      <c r="N4948" s="61" t="s">
        <v>410</v>
      </c>
      <c r="P4948" s="175" t="s">
        <v>6652</v>
      </c>
    </row>
    <row r="4949" spans="1:16" ht="17.25">
      <c r="A4949" s="183" t="s">
        <v>10110</v>
      </c>
      <c r="B4949" s="183" t="s">
        <v>10111</v>
      </c>
      <c r="C4949" s="183" t="s">
        <v>6652</v>
      </c>
      <c r="D4949" s="183" t="s">
        <v>6653</v>
      </c>
      <c r="E4949" s="184"/>
      <c r="F4949" s="184"/>
      <c r="G4949" s="185"/>
      <c r="H4949" s="185"/>
      <c r="I4949" s="184"/>
      <c r="J4949" s="184"/>
      <c r="K4949" s="185" t="s">
        <v>410</v>
      </c>
      <c r="L4949" s="185"/>
      <c r="M4949" s="186"/>
      <c r="N4949" s="61" t="s">
        <v>410</v>
      </c>
      <c r="P4949" s="175" t="s">
        <v>6652</v>
      </c>
    </row>
    <row r="4950" spans="1:16" ht="17.25">
      <c r="A4950" s="183" t="s">
        <v>10112</v>
      </c>
      <c r="B4950" s="183" t="s">
        <v>10113</v>
      </c>
      <c r="C4950" s="183" t="s">
        <v>279</v>
      </c>
      <c r="D4950" s="183" t="s">
        <v>280</v>
      </c>
      <c r="E4950" s="184">
        <v>219</v>
      </c>
      <c r="F4950" s="184">
        <v>179</v>
      </c>
      <c r="G4950" s="185" t="s">
        <v>94</v>
      </c>
      <c r="H4950" s="185"/>
      <c r="I4950" s="184">
        <v>53.09</v>
      </c>
      <c r="J4950" s="184">
        <v>232.09</v>
      </c>
      <c r="K4950" s="185">
        <v>47</v>
      </c>
      <c r="L4950" s="185"/>
      <c r="M4950" s="186"/>
      <c r="N4950" s="61" t="s">
        <v>51</v>
      </c>
      <c r="P4950" s="175" t="s">
        <v>279</v>
      </c>
    </row>
    <row r="4951" spans="1:16" ht="17.25">
      <c r="A4951" s="183" t="s">
        <v>10114</v>
      </c>
      <c r="B4951" s="183" t="s">
        <v>10115</v>
      </c>
      <c r="C4951" s="183" t="s">
        <v>279</v>
      </c>
      <c r="D4951" s="183" t="s">
        <v>280</v>
      </c>
      <c r="E4951" s="184">
        <v>219</v>
      </c>
      <c r="F4951" s="184">
        <v>179</v>
      </c>
      <c r="G4951" s="185" t="s">
        <v>94</v>
      </c>
      <c r="H4951" s="185"/>
      <c r="I4951" s="184">
        <v>53.09</v>
      </c>
      <c r="J4951" s="184">
        <v>232.09</v>
      </c>
      <c r="K4951" s="185">
        <v>0</v>
      </c>
      <c r="L4951" s="185"/>
      <c r="M4951" s="186"/>
      <c r="N4951" s="61" t="s">
        <v>51</v>
      </c>
      <c r="P4951" s="175" t="s">
        <v>279</v>
      </c>
    </row>
    <row r="4952" spans="1:16" ht="17.25">
      <c r="A4952" s="183" t="s">
        <v>10116</v>
      </c>
      <c r="B4952" s="183" t="s">
        <v>10117</v>
      </c>
      <c r="C4952" s="183" t="s">
        <v>10118</v>
      </c>
      <c r="D4952" s="183" t="s">
        <v>10119</v>
      </c>
      <c r="E4952" s="184"/>
      <c r="F4952" s="184"/>
      <c r="G4952" s="188"/>
      <c r="H4952" s="183"/>
      <c r="I4952" s="184"/>
      <c r="J4952" s="184"/>
      <c r="K4952" s="185" t="s">
        <v>410</v>
      </c>
      <c r="L4952" s="185"/>
      <c r="M4952" s="186"/>
      <c r="N4952" s="61" t="s">
        <v>410</v>
      </c>
      <c r="P4952" s="175" t="s">
        <v>10118</v>
      </c>
    </row>
    <row r="4953" spans="1:16" ht="17.25">
      <c r="A4953" s="183" t="s">
        <v>10120</v>
      </c>
      <c r="B4953" s="183" t="s">
        <v>10117</v>
      </c>
      <c r="C4953" s="183" t="s">
        <v>10118</v>
      </c>
      <c r="D4953" s="183" t="s">
        <v>10119</v>
      </c>
      <c r="E4953" s="184"/>
      <c r="F4953" s="184"/>
      <c r="G4953" s="185"/>
      <c r="H4953" s="185"/>
      <c r="I4953" s="184"/>
      <c r="J4953" s="184"/>
      <c r="K4953" s="185" t="s">
        <v>410</v>
      </c>
      <c r="L4953" s="185"/>
      <c r="M4953" s="186"/>
      <c r="N4953" s="61" t="s">
        <v>410</v>
      </c>
      <c r="P4953" s="175" t="s">
        <v>10118</v>
      </c>
    </row>
    <row r="4954" spans="1:16" ht="17.25">
      <c r="A4954" s="183" t="s">
        <v>10121</v>
      </c>
      <c r="B4954" s="183" t="s">
        <v>10117</v>
      </c>
      <c r="C4954" s="183" t="s">
        <v>10118</v>
      </c>
      <c r="D4954" s="183" t="s">
        <v>10119</v>
      </c>
      <c r="E4954" s="184"/>
      <c r="F4954" s="184"/>
      <c r="G4954" s="185"/>
      <c r="H4954" s="185"/>
      <c r="I4954" s="184"/>
      <c r="J4954" s="184"/>
      <c r="K4954" s="185" t="s">
        <v>410</v>
      </c>
      <c r="L4954" s="185"/>
      <c r="M4954" s="186"/>
      <c r="N4954" s="61" t="s">
        <v>410</v>
      </c>
      <c r="P4954" s="175" t="s">
        <v>10118</v>
      </c>
    </row>
    <row r="4955" spans="1:16" ht="17.25">
      <c r="A4955" s="183" t="s">
        <v>10122</v>
      </c>
      <c r="B4955" s="183" t="s">
        <v>10117</v>
      </c>
      <c r="C4955" s="183" t="s">
        <v>10118</v>
      </c>
      <c r="D4955" s="183" t="s">
        <v>10119</v>
      </c>
      <c r="E4955" s="184"/>
      <c r="F4955" s="184"/>
      <c r="G4955" s="185"/>
      <c r="H4955" s="185"/>
      <c r="I4955" s="184"/>
      <c r="J4955" s="184"/>
      <c r="K4955" s="185" t="s">
        <v>410</v>
      </c>
      <c r="L4955" s="185"/>
      <c r="M4955" s="186"/>
      <c r="N4955" s="61" t="s">
        <v>410</v>
      </c>
      <c r="P4955" s="175" t="s">
        <v>10118</v>
      </c>
    </row>
    <row r="4956" spans="1:16" ht="17.25">
      <c r="A4956" s="183" t="s">
        <v>10123</v>
      </c>
      <c r="B4956" s="183" t="s">
        <v>10103</v>
      </c>
      <c r="C4956" s="183" t="s">
        <v>2630</v>
      </c>
      <c r="D4956" s="183" t="s">
        <v>2631</v>
      </c>
      <c r="E4956" s="184"/>
      <c r="F4956" s="184"/>
      <c r="G4956" s="185"/>
      <c r="H4956" s="185"/>
      <c r="I4956" s="184"/>
      <c r="J4956" s="184"/>
      <c r="K4956" s="185" t="s">
        <v>410</v>
      </c>
      <c r="L4956" s="185"/>
      <c r="M4956" s="186"/>
      <c r="N4956" s="61" t="s">
        <v>410</v>
      </c>
      <c r="P4956" s="175" t="s">
        <v>2630</v>
      </c>
    </row>
    <row r="4957" spans="1:16" ht="17.25">
      <c r="A4957" s="183" t="s">
        <v>10124</v>
      </c>
      <c r="B4957" s="183" t="s">
        <v>10117</v>
      </c>
      <c r="C4957" s="183" t="s">
        <v>10118</v>
      </c>
      <c r="D4957" s="183" t="s">
        <v>10119</v>
      </c>
      <c r="E4957" s="184"/>
      <c r="F4957" s="184"/>
      <c r="G4957" s="185"/>
      <c r="H4957" s="185"/>
      <c r="I4957" s="184"/>
      <c r="J4957" s="184"/>
      <c r="K4957" s="185" t="s">
        <v>410</v>
      </c>
      <c r="L4957" s="185"/>
      <c r="M4957" s="186"/>
      <c r="N4957" s="61" t="s">
        <v>410</v>
      </c>
      <c r="P4957" s="175" t="s">
        <v>10118</v>
      </c>
    </row>
    <row r="4958" spans="1:16" ht="17.25">
      <c r="A4958" s="183" t="s">
        <v>10125</v>
      </c>
      <c r="B4958" s="183" t="s">
        <v>10103</v>
      </c>
      <c r="C4958" s="183" t="s">
        <v>2630</v>
      </c>
      <c r="D4958" s="183" t="s">
        <v>2631</v>
      </c>
      <c r="E4958" s="184"/>
      <c r="F4958" s="184"/>
      <c r="G4958" s="185"/>
      <c r="H4958" s="185"/>
      <c r="I4958" s="184"/>
      <c r="J4958" s="184"/>
      <c r="K4958" s="185" t="s">
        <v>410</v>
      </c>
      <c r="L4958" s="185"/>
      <c r="M4958" s="186"/>
      <c r="N4958" s="61" t="s">
        <v>410</v>
      </c>
      <c r="P4958" s="175" t="s">
        <v>2630</v>
      </c>
    </row>
    <row r="4959" spans="1:16" ht="17.25">
      <c r="A4959" s="183" t="s">
        <v>10126</v>
      </c>
      <c r="B4959" s="183" t="s">
        <v>10103</v>
      </c>
      <c r="C4959" s="183" t="s">
        <v>2630</v>
      </c>
      <c r="D4959" s="183" t="s">
        <v>2631</v>
      </c>
      <c r="E4959" s="184"/>
      <c r="F4959" s="184"/>
      <c r="G4959" s="185"/>
      <c r="H4959" s="185"/>
      <c r="I4959" s="184"/>
      <c r="J4959" s="184"/>
      <c r="K4959" s="185" t="s">
        <v>410</v>
      </c>
      <c r="L4959" s="185"/>
      <c r="M4959" s="186"/>
      <c r="N4959" s="61" t="s">
        <v>410</v>
      </c>
      <c r="P4959" s="175" t="s">
        <v>2630</v>
      </c>
    </row>
    <row r="4960" spans="1:16" ht="17.25">
      <c r="A4960" s="183" t="s">
        <v>10127</v>
      </c>
      <c r="B4960" s="183" t="s">
        <v>9474</v>
      </c>
      <c r="C4960" s="183" t="s">
        <v>5328</v>
      </c>
      <c r="D4960" s="183" t="s">
        <v>5329</v>
      </c>
      <c r="E4960" s="184">
        <v>69.44</v>
      </c>
      <c r="F4960" s="184">
        <v>69.44</v>
      </c>
      <c r="G4960" s="185"/>
      <c r="H4960" s="185"/>
      <c r="I4960" s="184">
        <v>42.1</v>
      </c>
      <c r="J4960" s="184">
        <v>111.54</v>
      </c>
      <c r="K4960" s="185">
        <v>0</v>
      </c>
      <c r="L4960" s="185"/>
      <c r="M4960" s="186"/>
      <c r="N4960" s="61" t="s">
        <v>51</v>
      </c>
      <c r="P4960" s="175" t="s">
        <v>5328</v>
      </c>
    </row>
    <row r="4961" spans="1:16" ht="17.25">
      <c r="A4961" s="183" t="s">
        <v>10128</v>
      </c>
      <c r="B4961" s="183" t="s">
        <v>9470</v>
      </c>
      <c r="C4961" s="183" t="s">
        <v>5328</v>
      </c>
      <c r="D4961" s="183" t="s">
        <v>5329</v>
      </c>
      <c r="E4961" s="184">
        <v>66.29</v>
      </c>
      <c r="F4961" s="184">
        <v>66.29</v>
      </c>
      <c r="G4961" s="185"/>
      <c r="H4961" s="185"/>
      <c r="I4961" s="184">
        <v>39.69</v>
      </c>
      <c r="J4961" s="184">
        <v>105.98</v>
      </c>
      <c r="K4961" s="185">
        <v>0</v>
      </c>
      <c r="L4961" s="185"/>
      <c r="M4961" s="186"/>
      <c r="N4961" s="61" t="s">
        <v>51</v>
      </c>
      <c r="P4961" s="175" t="s">
        <v>5328</v>
      </c>
    </row>
    <row r="4962" spans="1:16" ht="17.25">
      <c r="A4962" s="183" t="s">
        <v>10129</v>
      </c>
      <c r="B4962" s="183" t="s">
        <v>10130</v>
      </c>
      <c r="C4962" s="183" t="s">
        <v>261</v>
      </c>
      <c r="D4962" s="183" t="s">
        <v>262</v>
      </c>
      <c r="E4962" s="184"/>
      <c r="F4962" s="184"/>
      <c r="G4962" s="185"/>
      <c r="H4962" s="185"/>
      <c r="I4962" s="184"/>
      <c r="J4962" s="184"/>
      <c r="K4962" s="185" t="s">
        <v>410</v>
      </c>
      <c r="L4962" s="185"/>
      <c r="M4962" s="186"/>
      <c r="N4962" s="61" t="s">
        <v>410</v>
      </c>
      <c r="P4962" s="175" t="s">
        <v>261</v>
      </c>
    </row>
    <row r="4963" spans="1:16" ht="17.25">
      <c r="A4963" s="183" t="s">
        <v>10131</v>
      </c>
      <c r="B4963" s="183" t="s">
        <v>10132</v>
      </c>
      <c r="C4963" s="183" t="s">
        <v>261</v>
      </c>
      <c r="D4963" s="183" t="s">
        <v>262</v>
      </c>
      <c r="E4963" s="184"/>
      <c r="F4963" s="184"/>
      <c r="G4963" s="185"/>
      <c r="H4963" s="185"/>
      <c r="I4963" s="184"/>
      <c r="J4963" s="184"/>
      <c r="K4963" s="185" t="s">
        <v>410</v>
      </c>
      <c r="L4963" s="185"/>
      <c r="M4963" s="186"/>
      <c r="N4963" s="61" t="s">
        <v>410</v>
      </c>
      <c r="P4963" s="175" t="s">
        <v>261</v>
      </c>
    </row>
    <row r="4964" spans="1:16" ht="17.25">
      <c r="A4964" s="183" t="s">
        <v>10133</v>
      </c>
      <c r="B4964" s="183" t="s">
        <v>10134</v>
      </c>
      <c r="C4964" s="183" t="s">
        <v>261</v>
      </c>
      <c r="D4964" s="183" t="s">
        <v>262</v>
      </c>
      <c r="E4964" s="184"/>
      <c r="F4964" s="184"/>
      <c r="G4964" s="185"/>
      <c r="H4964" s="185"/>
      <c r="I4964" s="184"/>
      <c r="J4964" s="184"/>
      <c r="K4964" s="185" t="s">
        <v>410</v>
      </c>
      <c r="L4964" s="185"/>
      <c r="M4964" s="186"/>
      <c r="N4964" s="61" t="s">
        <v>410</v>
      </c>
      <c r="P4964" s="175" t="s">
        <v>261</v>
      </c>
    </row>
    <row r="4965" spans="1:16" ht="17.25">
      <c r="A4965" s="183" t="s">
        <v>10135</v>
      </c>
      <c r="B4965" s="183" t="s">
        <v>10136</v>
      </c>
      <c r="C4965" s="183" t="s">
        <v>261</v>
      </c>
      <c r="D4965" s="183" t="s">
        <v>262</v>
      </c>
      <c r="E4965" s="184"/>
      <c r="F4965" s="184"/>
      <c r="G4965" s="185"/>
      <c r="H4965" s="185"/>
      <c r="I4965" s="184"/>
      <c r="J4965" s="184"/>
      <c r="K4965" s="185" t="s">
        <v>410</v>
      </c>
      <c r="L4965" s="185"/>
      <c r="M4965" s="186"/>
      <c r="N4965" s="61" t="s">
        <v>410</v>
      </c>
      <c r="P4965" s="175" t="s">
        <v>261</v>
      </c>
    </row>
    <row r="4966" spans="1:16" ht="17.25">
      <c r="A4966" s="183" t="s">
        <v>10137</v>
      </c>
      <c r="B4966" s="183" t="s">
        <v>10138</v>
      </c>
      <c r="C4966" s="183" t="s">
        <v>261</v>
      </c>
      <c r="D4966" s="183" t="s">
        <v>262</v>
      </c>
      <c r="E4966" s="184"/>
      <c r="F4966" s="184"/>
      <c r="G4966" s="185"/>
      <c r="H4966" s="185"/>
      <c r="I4966" s="184"/>
      <c r="J4966" s="184"/>
      <c r="K4966" s="185" t="s">
        <v>410</v>
      </c>
      <c r="L4966" s="185"/>
      <c r="M4966" s="186"/>
      <c r="N4966" s="61" t="s">
        <v>410</v>
      </c>
      <c r="P4966" s="175" t="s">
        <v>261</v>
      </c>
    </row>
    <row r="4967" spans="1:16" ht="17.25">
      <c r="A4967" s="183" t="s">
        <v>10139</v>
      </c>
      <c r="B4967" s="183" t="s">
        <v>10140</v>
      </c>
      <c r="C4967" s="183" t="s">
        <v>97</v>
      </c>
      <c r="D4967" s="183" t="s">
        <v>98</v>
      </c>
      <c r="E4967" s="184">
        <v>150</v>
      </c>
      <c r="F4967" s="184">
        <v>130</v>
      </c>
      <c r="G4967" s="185" t="s">
        <v>102</v>
      </c>
      <c r="H4967" s="185"/>
      <c r="I4967" s="184">
        <v>47.91</v>
      </c>
      <c r="J4967" s="184">
        <v>177.91</v>
      </c>
      <c r="K4967" s="185">
        <v>139</v>
      </c>
      <c r="L4967" s="185" t="s">
        <v>76</v>
      </c>
      <c r="M4967" s="186" t="s">
        <v>2743</v>
      </c>
      <c r="N4967" s="61" t="s">
        <v>51</v>
      </c>
      <c r="P4967" s="175" t="s">
        <v>97</v>
      </c>
    </row>
    <row r="4968" spans="1:16" ht="17.25">
      <c r="A4968" s="183" t="s">
        <v>10141</v>
      </c>
      <c r="B4968" s="183" t="s">
        <v>10142</v>
      </c>
      <c r="C4968" s="183" t="s">
        <v>97</v>
      </c>
      <c r="D4968" s="183" t="s">
        <v>98</v>
      </c>
      <c r="E4968" s="184">
        <v>150</v>
      </c>
      <c r="F4968" s="184">
        <v>130</v>
      </c>
      <c r="G4968" s="185" t="s">
        <v>102</v>
      </c>
      <c r="H4968" s="185"/>
      <c r="I4968" s="184">
        <v>47.91</v>
      </c>
      <c r="J4968" s="184">
        <v>177.91</v>
      </c>
      <c r="K4968" s="185">
        <v>138</v>
      </c>
      <c r="L4968" s="185" t="s">
        <v>76</v>
      </c>
      <c r="M4968" s="186" t="s">
        <v>2743</v>
      </c>
      <c r="N4968" s="61" t="s">
        <v>51</v>
      </c>
      <c r="P4968" s="175" t="s">
        <v>97</v>
      </c>
    </row>
    <row r="4969" spans="1:16" ht="17.25">
      <c r="A4969" s="183" t="s">
        <v>10143</v>
      </c>
      <c r="B4969" s="183" t="s">
        <v>10144</v>
      </c>
      <c r="C4969" s="183" t="s">
        <v>49</v>
      </c>
      <c r="D4969" s="183" t="s">
        <v>50</v>
      </c>
      <c r="E4969" s="184">
        <v>273</v>
      </c>
      <c r="F4969" s="184">
        <v>273</v>
      </c>
      <c r="G4969" s="185"/>
      <c r="H4969" s="185"/>
      <c r="I4969" s="184">
        <v>79.82</v>
      </c>
      <c r="J4969" s="184">
        <v>352.82</v>
      </c>
      <c r="K4969" s="185">
        <v>236</v>
      </c>
      <c r="L4969" s="185"/>
      <c r="M4969" s="186"/>
      <c r="N4969" s="61" t="s">
        <v>51</v>
      </c>
      <c r="P4969" s="175" t="s">
        <v>49</v>
      </c>
    </row>
    <row r="4970" spans="1:16" ht="17.25">
      <c r="A4970" s="183" t="s">
        <v>10145</v>
      </c>
      <c r="B4970" s="183" t="s">
        <v>10146</v>
      </c>
      <c r="C4970" s="183" t="s">
        <v>49</v>
      </c>
      <c r="D4970" s="183" t="s">
        <v>50</v>
      </c>
      <c r="E4970" s="184">
        <v>273</v>
      </c>
      <c r="F4970" s="184">
        <v>273</v>
      </c>
      <c r="G4970" s="185"/>
      <c r="H4970" s="185"/>
      <c r="I4970" s="184">
        <v>79.82</v>
      </c>
      <c r="J4970" s="184">
        <v>352.82</v>
      </c>
      <c r="K4970" s="185">
        <v>106</v>
      </c>
      <c r="L4970" s="185"/>
      <c r="M4970" s="186"/>
      <c r="N4970" s="61" t="s">
        <v>51</v>
      </c>
      <c r="P4970" s="175" t="s">
        <v>49</v>
      </c>
    </row>
    <row r="4971" spans="1:16" ht="17.25">
      <c r="A4971" s="183" t="s">
        <v>10147</v>
      </c>
      <c r="B4971" s="183" t="s">
        <v>10148</v>
      </c>
      <c r="C4971" s="183" t="s">
        <v>49</v>
      </c>
      <c r="D4971" s="183" t="s">
        <v>50</v>
      </c>
      <c r="E4971" s="184">
        <v>369</v>
      </c>
      <c r="F4971" s="184">
        <v>320</v>
      </c>
      <c r="G4971" s="185" t="s">
        <v>102</v>
      </c>
      <c r="H4971" s="185"/>
      <c r="I4971" s="184">
        <v>123.13</v>
      </c>
      <c r="J4971" s="184">
        <v>443.13</v>
      </c>
      <c r="K4971" s="185">
        <v>119</v>
      </c>
      <c r="L4971" s="185"/>
      <c r="M4971" s="186"/>
      <c r="N4971" s="61" t="s">
        <v>51</v>
      </c>
      <c r="P4971" s="175" t="s">
        <v>49</v>
      </c>
    </row>
    <row r="4972" spans="1:16" ht="17.25">
      <c r="A4972" s="183" t="s">
        <v>10149</v>
      </c>
      <c r="B4972" s="183" t="s">
        <v>10150</v>
      </c>
      <c r="C4972" s="183" t="s">
        <v>49</v>
      </c>
      <c r="D4972" s="183" t="s">
        <v>50</v>
      </c>
      <c r="E4972" s="184">
        <v>369</v>
      </c>
      <c r="F4972" s="184">
        <v>320</v>
      </c>
      <c r="G4972" s="185" t="s">
        <v>102</v>
      </c>
      <c r="H4972" s="185"/>
      <c r="I4972" s="184">
        <v>123.13</v>
      </c>
      <c r="J4972" s="184">
        <v>443.13</v>
      </c>
      <c r="K4972" s="185">
        <v>48</v>
      </c>
      <c r="L4972" s="185"/>
      <c r="M4972" s="186"/>
      <c r="N4972" s="61" t="s">
        <v>51</v>
      </c>
      <c r="P4972" s="175" t="s">
        <v>49</v>
      </c>
    </row>
    <row r="4973" spans="1:16" ht="17.25">
      <c r="A4973" s="183" t="s">
        <v>10151</v>
      </c>
      <c r="B4973" s="183" t="s">
        <v>10152</v>
      </c>
      <c r="C4973" s="183" t="s">
        <v>49</v>
      </c>
      <c r="D4973" s="183" t="s">
        <v>50</v>
      </c>
      <c r="E4973" s="184">
        <v>222</v>
      </c>
      <c r="F4973" s="184">
        <v>222</v>
      </c>
      <c r="G4973" s="185"/>
      <c r="H4973" s="185"/>
      <c r="I4973" s="184">
        <v>75.39</v>
      </c>
      <c r="J4973" s="184">
        <v>297.39</v>
      </c>
      <c r="K4973" s="185">
        <v>221</v>
      </c>
      <c r="L4973" s="185"/>
      <c r="M4973" s="186"/>
      <c r="N4973" s="61" t="s">
        <v>51</v>
      </c>
      <c r="P4973" s="175" t="s">
        <v>49</v>
      </c>
    </row>
    <row r="4974" spans="1:16" ht="17.25">
      <c r="A4974" s="183" t="s">
        <v>10153</v>
      </c>
      <c r="B4974" s="183" t="s">
        <v>10154</v>
      </c>
      <c r="C4974" s="183" t="s">
        <v>49</v>
      </c>
      <c r="D4974" s="183" t="s">
        <v>50</v>
      </c>
      <c r="E4974" s="184">
        <v>222</v>
      </c>
      <c r="F4974" s="184">
        <v>222</v>
      </c>
      <c r="G4974" s="185"/>
      <c r="H4974" s="185"/>
      <c r="I4974" s="184">
        <v>75.39</v>
      </c>
      <c r="J4974" s="184">
        <v>297.39</v>
      </c>
      <c r="K4974" s="185">
        <v>195</v>
      </c>
      <c r="L4974" s="185"/>
      <c r="M4974" s="186"/>
      <c r="N4974" s="61" t="s">
        <v>51</v>
      </c>
      <c r="P4974" s="175" t="s">
        <v>49</v>
      </c>
    </row>
    <row r="4975" spans="1:16" ht="17.25">
      <c r="A4975" s="183" t="s">
        <v>10155</v>
      </c>
      <c r="B4975" s="183" t="s">
        <v>10156</v>
      </c>
      <c r="C4975" s="183" t="s">
        <v>4051</v>
      </c>
      <c r="D4975" s="183" t="s">
        <v>4052</v>
      </c>
      <c r="E4975" s="184"/>
      <c r="F4975" s="184"/>
      <c r="G4975" s="185"/>
      <c r="H4975" s="185"/>
      <c r="I4975" s="184"/>
      <c r="J4975" s="184"/>
      <c r="K4975" s="185" t="s">
        <v>410</v>
      </c>
      <c r="L4975" s="185"/>
      <c r="M4975" s="186"/>
      <c r="N4975" s="61" t="s">
        <v>410</v>
      </c>
      <c r="P4975" s="175" t="s">
        <v>4051</v>
      </c>
    </row>
    <row r="4976" spans="1:16" ht="17.25">
      <c r="A4976" s="183" t="s">
        <v>10157</v>
      </c>
      <c r="B4976" s="183" t="s">
        <v>10158</v>
      </c>
      <c r="C4976" s="183" t="s">
        <v>4051</v>
      </c>
      <c r="D4976" s="183" t="s">
        <v>4052</v>
      </c>
      <c r="E4976" s="184"/>
      <c r="F4976" s="184"/>
      <c r="G4976" s="185"/>
      <c r="H4976" s="185"/>
      <c r="I4976" s="184"/>
      <c r="J4976" s="184"/>
      <c r="K4976" s="185" t="s">
        <v>410</v>
      </c>
      <c r="L4976" s="185"/>
      <c r="M4976" s="186"/>
      <c r="N4976" s="61" t="s">
        <v>410</v>
      </c>
      <c r="P4976" s="175" t="s">
        <v>4051</v>
      </c>
    </row>
    <row r="4977" spans="1:16" ht="17.25">
      <c r="A4977" s="183" t="s">
        <v>10159</v>
      </c>
      <c r="B4977" s="183" t="s">
        <v>10160</v>
      </c>
      <c r="C4977" s="183" t="s">
        <v>1679</v>
      </c>
      <c r="D4977" s="183" t="s">
        <v>1680</v>
      </c>
      <c r="E4977" s="184">
        <v>65</v>
      </c>
      <c r="F4977" s="184">
        <v>65</v>
      </c>
      <c r="G4977" s="185"/>
      <c r="H4977" s="185"/>
      <c r="I4977" s="184">
        <v>38.27</v>
      </c>
      <c r="J4977" s="184">
        <v>103.27</v>
      </c>
      <c r="K4977" s="185">
        <v>15</v>
      </c>
      <c r="L4977" s="185"/>
      <c r="M4977" s="186"/>
      <c r="N4977" s="61" t="s">
        <v>51</v>
      </c>
      <c r="P4977" s="175" t="s">
        <v>1679</v>
      </c>
    </row>
    <row r="4978" spans="1:16" ht="17.25">
      <c r="A4978" s="183" t="s">
        <v>10161</v>
      </c>
      <c r="B4978" s="183" t="s">
        <v>10162</v>
      </c>
      <c r="C4978" s="183" t="s">
        <v>1679</v>
      </c>
      <c r="D4978" s="183" t="s">
        <v>1680</v>
      </c>
      <c r="E4978" s="184"/>
      <c r="F4978" s="184"/>
      <c r="G4978" s="185"/>
      <c r="H4978" s="185"/>
      <c r="I4978" s="184"/>
      <c r="J4978" s="184"/>
      <c r="K4978" s="185" t="s">
        <v>410</v>
      </c>
      <c r="L4978" s="185"/>
      <c r="M4978" s="186"/>
      <c r="N4978" s="61" t="s">
        <v>410</v>
      </c>
      <c r="P4978" s="175" t="s">
        <v>1679</v>
      </c>
    </row>
    <row r="4979" spans="1:16" ht="17.25">
      <c r="A4979" s="183" t="s">
        <v>10163</v>
      </c>
      <c r="B4979" s="183" t="s">
        <v>10164</v>
      </c>
      <c r="C4979" s="183" t="s">
        <v>7825</v>
      </c>
      <c r="D4979" s="183" t="s">
        <v>7826</v>
      </c>
      <c r="E4979" s="184">
        <v>143</v>
      </c>
      <c r="F4979" s="184">
        <v>111.54</v>
      </c>
      <c r="G4979" s="185" t="s">
        <v>214</v>
      </c>
      <c r="H4979" s="185" t="s">
        <v>9615</v>
      </c>
      <c r="I4979" s="184">
        <v>57.06</v>
      </c>
      <c r="J4979" s="184">
        <v>168.6</v>
      </c>
      <c r="K4979" s="185">
        <v>3</v>
      </c>
      <c r="L4979" s="185"/>
      <c r="M4979" s="186"/>
      <c r="N4979" s="61" t="s">
        <v>51</v>
      </c>
      <c r="P4979" s="175" t="s">
        <v>7825</v>
      </c>
    </row>
    <row r="4980" spans="1:16" ht="17.25">
      <c r="A4980" s="183" t="s">
        <v>10165</v>
      </c>
      <c r="B4980" s="183" t="s">
        <v>10166</v>
      </c>
      <c r="C4980" s="183" t="s">
        <v>7825</v>
      </c>
      <c r="D4980" s="183" t="s">
        <v>7826</v>
      </c>
      <c r="E4980" s="184">
        <v>150</v>
      </c>
      <c r="F4980" s="184">
        <v>150</v>
      </c>
      <c r="G4980" s="185"/>
      <c r="H4980" s="185"/>
      <c r="I4980" s="184">
        <v>100.34</v>
      </c>
      <c r="J4980" s="184">
        <v>250.34</v>
      </c>
      <c r="K4980" s="185">
        <v>0</v>
      </c>
      <c r="L4980" s="185"/>
      <c r="M4980" s="186"/>
      <c r="N4980" s="61" t="s">
        <v>51</v>
      </c>
      <c r="P4980" s="175" t="s">
        <v>7825</v>
      </c>
    </row>
    <row r="4981" spans="1:16" ht="17.25">
      <c r="A4981" s="183" t="s">
        <v>10167</v>
      </c>
      <c r="B4981" s="183" t="s">
        <v>10168</v>
      </c>
      <c r="C4981" s="183" t="s">
        <v>757</v>
      </c>
      <c r="D4981" s="183" t="s">
        <v>758</v>
      </c>
      <c r="E4981" s="184"/>
      <c r="F4981" s="184"/>
      <c r="G4981" s="185"/>
      <c r="H4981" s="185"/>
      <c r="I4981" s="184"/>
      <c r="J4981" s="184"/>
      <c r="K4981" s="185" t="s">
        <v>410</v>
      </c>
      <c r="L4981" s="185"/>
      <c r="M4981" s="186"/>
      <c r="N4981" s="61" t="s">
        <v>410</v>
      </c>
      <c r="P4981" s="175" t="s">
        <v>757</v>
      </c>
    </row>
    <row r="4982" spans="1:16" ht="17.25">
      <c r="A4982" s="183" t="s">
        <v>10169</v>
      </c>
      <c r="B4982" s="183" t="s">
        <v>10170</v>
      </c>
      <c r="C4982" s="183" t="s">
        <v>757</v>
      </c>
      <c r="D4982" s="183" t="s">
        <v>758</v>
      </c>
      <c r="E4982" s="184"/>
      <c r="F4982" s="184"/>
      <c r="G4982" s="185"/>
      <c r="H4982" s="185"/>
      <c r="I4982" s="184"/>
      <c r="J4982" s="184"/>
      <c r="K4982" s="185" t="s">
        <v>410</v>
      </c>
      <c r="L4982" s="185"/>
      <c r="M4982" s="186"/>
      <c r="N4982" s="61" t="s">
        <v>410</v>
      </c>
      <c r="P4982" s="175" t="s">
        <v>757</v>
      </c>
    </row>
    <row r="4983" spans="1:16" ht="17.25">
      <c r="A4983" s="183" t="s">
        <v>10171</v>
      </c>
      <c r="B4983" s="183" t="s">
        <v>10172</v>
      </c>
      <c r="C4983" s="183" t="s">
        <v>6177</v>
      </c>
      <c r="D4983" s="183" t="s">
        <v>6178</v>
      </c>
      <c r="E4983" s="184"/>
      <c r="F4983" s="184"/>
      <c r="G4983" s="185"/>
      <c r="H4983" s="185"/>
      <c r="I4983" s="184"/>
      <c r="J4983" s="184"/>
      <c r="K4983" s="185" t="s">
        <v>410</v>
      </c>
      <c r="L4983" s="185"/>
      <c r="M4983" s="186"/>
      <c r="N4983" s="61" t="s">
        <v>410</v>
      </c>
      <c r="P4983" s="175" t="s">
        <v>6177</v>
      </c>
    </row>
    <row r="4984" spans="1:16" ht="17.25">
      <c r="A4984" s="183" t="s">
        <v>10173</v>
      </c>
      <c r="B4984" s="183" t="s">
        <v>10174</v>
      </c>
      <c r="C4984" s="183" t="s">
        <v>6177</v>
      </c>
      <c r="D4984" s="183" t="s">
        <v>6178</v>
      </c>
      <c r="E4984" s="184"/>
      <c r="F4984" s="184"/>
      <c r="G4984" s="185"/>
      <c r="H4984" s="185"/>
      <c r="I4984" s="184"/>
      <c r="J4984" s="184"/>
      <c r="K4984" s="185" t="s">
        <v>410</v>
      </c>
      <c r="L4984" s="185"/>
      <c r="M4984" s="186"/>
      <c r="N4984" s="61" t="s">
        <v>410</v>
      </c>
      <c r="P4984" s="175" t="s">
        <v>6177</v>
      </c>
    </row>
    <row r="4985" spans="1:16" ht="17.25">
      <c r="A4985" s="183" t="s">
        <v>10175</v>
      </c>
      <c r="B4985" s="183" t="s">
        <v>10176</v>
      </c>
      <c r="C4985" s="183" t="s">
        <v>6177</v>
      </c>
      <c r="D4985" s="183" t="s">
        <v>6178</v>
      </c>
      <c r="E4985" s="184"/>
      <c r="F4985" s="184"/>
      <c r="G4985" s="185"/>
      <c r="H4985" s="185"/>
      <c r="I4985" s="184"/>
      <c r="J4985" s="184"/>
      <c r="K4985" s="185" t="s">
        <v>410</v>
      </c>
      <c r="L4985" s="185"/>
      <c r="M4985" s="186"/>
      <c r="N4985" s="61" t="s">
        <v>410</v>
      </c>
      <c r="P4985" s="175" t="s">
        <v>6177</v>
      </c>
    </row>
    <row r="4986" spans="1:16" ht="17.25">
      <c r="A4986" s="183" t="s">
        <v>10177</v>
      </c>
      <c r="B4986" s="183" t="s">
        <v>10178</v>
      </c>
      <c r="C4986" s="183" t="s">
        <v>6177</v>
      </c>
      <c r="D4986" s="183" t="s">
        <v>6178</v>
      </c>
      <c r="E4986" s="184"/>
      <c r="F4986" s="184"/>
      <c r="G4986" s="185"/>
      <c r="H4986" s="185"/>
      <c r="I4986" s="184"/>
      <c r="J4986" s="184"/>
      <c r="K4986" s="185" t="s">
        <v>410</v>
      </c>
      <c r="L4986" s="185"/>
      <c r="M4986" s="186"/>
      <c r="N4986" s="61" t="s">
        <v>410</v>
      </c>
      <c r="P4986" s="175" t="s">
        <v>6177</v>
      </c>
    </row>
    <row r="4987" spans="1:16" ht="17.25">
      <c r="A4987" s="183" t="s">
        <v>10179</v>
      </c>
      <c r="B4987" s="183" t="s">
        <v>10178</v>
      </c>
      <c r="C4987" s="183" t="s">
        <v>6177</v>
      </c>
      <c r="D4987" s="183" t="s">
        <v>6178</v>
      </c>
      <c r="E4987" s="184"/>
      <c r="F4987" s="184"/>
      <c r="G4987" s="185"/>
      <c r="H4987" s="185"/>
      <c r="I4987" s="184"/>
      <c r="J4987" s="184"/>
      <c r="K4987" s="185" t="s">
        <v>410</v>
      </c>
      <c r="L4987" s="185"/>
      <c r="M4987" s="186"/>
      <c r="N4987" s="61" t="s">
        <v>410</v>
      </c>
      <c r="P4987" s="175" t="s">
        <v>6177</v>
      </c>
    </row>
    <row r="4988" spans="1:16" ht="17.25">
      <c r="A4988" s="183" t="s">
        <v>10180</v>
      </c>
      <c r="B4988" s="183" t="s">
        <v>10178</v>
      </c>
      <c r="C4988" s="183" t="s">
        <v>6177</v>
      </c>
      <c r="D4988" s="183" t="s">
        <v>6178</v>
      </c>
      <c r="E4988" s="184"/>
      <c r="F4988" s="184"/>
      <c r="G4988" s="185"/>
      <c r="H4988" s="185"/>
      <c r="I4988" s="184"/>
      <c r="J4988" s="184"/>
      <c r="K4988" s="185" t="s">
        <v>410</v>
      </c>
      <c r="L4988" s="185"/>
      <c r="M4988" s="186"/>
      <c r="N4988" s="61" t="s">
        <v>410</v>
      </c>
      <c r="P4988" s="175" t="s">
        <v>6177</v>
      </c>
    </row>
    <row r="4989" spans="1:16" ht="17.25">
      <c r="A4989" s="183" t="s">
        <v>10181</v>
      </c>
      <c r="B4989" s="183" t="s">
        <v>10182</v>
      </c>
      <c r="C4989" s="183" t="s">
        <v>757</v>
      </c>
      <c r="D4989" s="183" t="s">
        <v>758</v>
      </c>
      <c r="E4989" s="184"/>
      <c r="F4989" s="184"/>
      <c r="G4989" s="185"/>
      <c r="H4989" s="185"/>
      <c r="I4989" s="184"/>
      <c r="J4989" s="184"/>
      <c r="K4989" s="185" t="s">
        <v>410</v>
      </c>
      <c r="L4989" s="185"/>
      <c r="M4989" s="186"/>
      <c r="N4989" s="61" t="s">
        <v>410</v>
      </c>
      <c r="P4989" s="175" t="s">
        <v>757</v>
      </c>
    </row>
    <row r="4990" spans="1:16" ht="17.25">
      <c r="A4990" s="183" t="s">
        <v>10183</v>
      </c>
      <c r="B4990" s="183" t="s">
        <v>10184</v>
      </c>
      <c r="C4990" s="183" t="s">
        <v>757</v>
      </c>
      <c r="D4990" s="183" t="s">
        <v>758</v>
      </c>
      <c r="E4990" s="184">
        <v>200</v>
      </c>
      <c r="F4990" s="184">
        <v>200</v>
      </c>
      <c r="G4990" s="185"/>
      <c r="H4990" s="185"/>
      <c r="I4990" s="184">
        <v>72.13</v>
      </c>
      <c r="J4990" s="184">
        <v>272.13</v>
      </c>
      <c r="K4990" s="185">
        <v>52</v>
      </c>
      <c r="L4990" s="185"/>
      <c r="M4990" s="186"/>
      <c r="N4990" s="61" t="s">
        <v>51</v>
      </c>
      <c r="P4990" s="175" t="s">
        <v>757</v>
      </c>
    </row>
    <row r="4991" spans="1:16" ht="17.25">
      <c r="A4991" s="183" t="s">
        <v>10185</v>
      </c>
      <c r="B4991" s="183" t="s">
        <v>10186</v>
      </c>
      <c r="C4991" s="183" t="s">
        <v>757</v>
      </c>
      <c r="D4991" s="183" t="s">
        <v>758</v>
      </c>
      <c r="E4991" s="184"/>
      <c r="F4991" s="184"/>
      <c r="G4991" s="185"/>
      <c r="H4991" s="185"/>
      <c r="I4991" s="184"/>
      <c r="J4991" s="184"/>
      <c r="K4991" s="185" t="s">
        <v>410</v>
      </c>
      <c r="L4991" s="185"/>
      <c r="M4991" s="186"/>
      <c r="N4991" s="61" t="s">
        <v>410</v>
      </c>
      <c r="P4991" s="175" t="s">
        <v>757</v>
      </c>
    </row>
    <row r="4992" spans="1:16" ht="17.25">
      <c r="A4992" s="183" t="s">
        <v>10187</v>
      </c>
      <c r="B4992" s="183" t="s">
        <v>10188</v>
      </c>
      <c r="C4992" s="183" t="s">
        <v>279</v>
      </c>
      <c r="D4992" s="183" t="s">
        <v>280</v>
      </c>
      <c r="E4992" s="184">
        <v>225</v>
      </c>
      <c r="F4992" s="184">
        <v>193</v>
      </c>
      <c r="G4992" s="185" t="s">
        <v>88</v>
      </c>
      <c r="H4992" s="185"/>
      <c r="I4992" s="184">
        <v>53.21</v>
      </c>
      <c r="J4992" s="184">
        <v>246.21</v>
      </c>
      <c r="K4992" s="185">
        <v>58</v>
      </c>
      <c r="L4992" s="185"/>
      <c r="M4992" s="186"/>
      <c r="N4992" s="61" t="s">
        <v>51</v>
      </c>
      <c r="P4992" s="175" t="s">
        <v>279</v>
      </c>
    </row>
    <row r="4993" spans="1:16" ht="17.25">
      <c r="A4993" s="183" t="s">
        <v>10189</v>
      </c>
      <c r="B4993" s="183" t="s">
        <v>10190</v>
      </c>
      <c r="C4993" s="183" t="s">
        <v>279</v>
      </c>
      <c r="D4993" s="183" t="s">
        <v>280</v>
      </c>
      <c r="E4993" s="184">
        <v>225</v>
      </c>
      <c r="F4993" s="184">
        <v>193</v>
      </c>
      <c r="G4993" s="185" t="s">
        <v>88</v>
      </c>
      <c r="H4993" s="185"/>
      <c r="I4993" s="184">
        <v>53.21</v>
      </c>
      <c r="J4993" s="184">
        <v>246.21</v>
      </c>
      <c r="K4993" s="185">
        <v>31</v>
      </c>
      <c r="L4993" s="185"/>
      <c r="M4993" s="186"/>
      <c r="N4993" s="61" t="s">
        <v>51</v>
      </c>
      <c r="P4993" s="175" t="s">
        <v>279</v>
      </c>
    </row>
    <row r="4994" spans="1:16" ht="17.25">
      <c r="A4994" s="183" t="s">
        <v>10191</v>
      </c>
      <c r="B4994" s="183" t="s">
        <v>9106</v>
      </c>
      <c r="C4994" s="183" t="s">
        <v>279</v>
      </c>
      <c r="D4994" s="183" t="s">
        <v>280</v>
      </c>
      <c r="E4994" s="184">
        <v>225</v>
      </c>
      <c r="F4994" s="184">
        <v>193</v>
      </c>
      <c r="G4994" s="185" t="s">
        <v>88</v>
      </c>
      <c r="H4994" s="185"/>
      <c r="I4994" s="184">
        <v>53.21</v>
      </c>
      <c r="J4994" s="184">
        <v>246.21</v>
      </c>
      <c r="K4994" s="185">
        <v>45</v>
      </c>
      <c r="L4994" s="185" t="s">
        <v>57</v>
      </c>
      <c r="M4994" s="186" t="s">
        <v>2173</v>
      </c>
      <c r="N4994" s="61" t="s">
        <v>51</v>
      </c>
      <c r="P4994" s="175" t="s">
        <v>279</v>
      </c>
    </row>
    <row r="4995" spans="1:16" ht="17.25">
      <c r="A4995" s="183" t="s">
        <v>10192</v>
      </c>
      <c r="B4995" s="183" t="s">
        <v>10193</v>
      </c>
      <c r="C4995" s="183" t="s">
        <v>279</v>
      </c>
      <c r="D4995" s="183" t="s">
        <v>280</v>
      </c>
      <c r="E4995" s="184">
        <v>225</v>
      </c>
      <c r="F4995" s="184">
        <v>193</v>
      </c>
      <c r="G4995" s="185" t="s">
        <v>88</v>
      </c>
      <c r="H4995" s="185"/>
      <c r="I4995" s="184">
        <v>53.21</v>
      </c>
      <c r="J4995" s="184">
        <v>246.21</v>
      </c>
      <c r="K4995" s="185">
        <v>49</v>
      </c>
      <c r="L4995" s="185" t="s">
        <v>57</v>
      </c>
      <c r="M4995" s="186" t="s">
        <v>2173</v>
      </c>
      <c r="N4995" s="61" t="s">
        <v>51</v>
      </c>
      <c r="P4995" s="175" t="s">
        <v>279</v>
      </c>
    </row>
    <row r="4996" spans="1:16" ht="17.25">
      <c r="A4996" s="183" t="s">
        <v>10194</v>
      </c>
      <c r="B4996" s="183" t="s">
        <v>9104</v>
      </c>
      <c r="C4996" s="183" t="s">
        <v>279</v>
      </c>
      <c r="D4996" s="183" t="s">
        <v>280</v>
      </c>
      <c r="E4996" s="184">
        <v>225</v>
      </c>
      <c r="F4996" s="184">
        <v>193</v>
      </c>
      <c r="G4996" s="185" t="s">
        <v>88</v>
      </c>
      <c r="H4996" s="185"/>
      <c r="I4996" s="184">
        <v>53.21</v>
      </c>
      <c r="J4996" s="184">
        <v>246.21</v>
      </c>
      <c r="K4996" s="185">
        <v>115</v>
      </c>
      <c r="L4996" s="185" t="s">
        <v>57</v>
      </c>
      <c r="M4996" s="186" t="s">
        <v>89</v>
      </c>
      <c r="N4996" s="61" t="s">
        <v>51</v>
      </c>
      <c r="P4996" s="175" t="s">
        <v>279</v>
      </c>
    </row>
    <row r="4997" spans="1:16" ht="17.25">
      <c r="A4997" s="183" t="s">
        <v>10195</v>
      </c>
      <c r="B4997" s="183" t="s">
        <v>10196</v>
      </c>
      <c r="C4997" s="183" t="s">
        <v>647</v>
      </c>
      <c r="D4997" s="183" t="s">
        <v>648</v>
      </c>
      <c r="E4997" s="184"/>
      <c r="F4997" s="184"/>
      <c r="G4997" s="185"/>
      <c r="H4997" s="185"/>
      <c r="I4997" s="184"/>
      <c r="J4997" s="184"/>
      <c r="K4997" s="185" t="s">
        <v>410</v>
      </c>
      <c r="L4997" s="185"/>
      <c r="M4997" s="186"/>
      <c r="N4997" s="61" t="s">
        <v>410</v>
      </c>
      <c r="P4997" s="175" t="s">
        <v>647</v>
      </c>
    </row>
    <row r="4998" spans="1:16" ht="17.25">
      <c r="A4998" s="183" t="s">
        <v>10197</v>
      </c>
      <c r="B4998" s="183" t="s">
        <v>10198</v>
      </c>
      <c r="C4998" s="183" t="s">
        <v>647</v>
      </c>
      <c r="D4998" s="183" t="s">
        <v>648</v>
      </c>
      <c r="E4998" s="184"/>
      <c r="F4998" s="184"/>
      <c r="G4998" s="185"/>
      <c r="H4998" s="185"/>
      <c r="I4998" s="184"/>
      <c r="J4998" s="184"/>
      <c r="K4998" s="185" t="s">
        <v>410</v>
      </c>
      <c r="L4998" s="185"/>
      <c r="M4998" s="186"/>
      <c r="N4998" s="61" t="s">
        <v>410</v>
      </c>
      <c r="P4998" s="175" t="s">
        <v>647</v>
      </c>
    </row>
    <row r="4999" spans="1:16" ht="17.25">
      <c r="A4999" s="183" t="s">
        <v>10199</v>
      </c>
      <c r="B4999" s="183" t="s">
        <v>10200</v>
      </c>
      <c r="C4999" s="183" t="s">
        <v>757</v>
      </c>
      <c r="D4999" s="183" t="s">
        <v>758</v>
      </c>
      <c r="E4999" s="184"/>
      <c r="F4999" s="184"/>
      <c r="G4999" s="185"/>
      <c r="H4999" s="185"/>
      <c r="I4999" s="184"/>
      <c r="J4999" s="184"/>
      <c r="K4999" s="185" t="s">
        <v>410</v>
      </c>
      <c r="L4999" s="185"/>
      <c r="M4999" s="186"/>
      <c r="N4999" s="61" t="s">
        <v>410</v>
      </c>
      <c r="P4999" s="175" t="s">
        <v>757</v>
      </c>
    </row>
    <row r="5000" spans="1:16" ht="17.25">
      <c r="A5000" s="183" t="s">
        <v>10201</v>
      </c>
      <c r="B5000" s="183" t="s">
        <v>10202</v>
      </c>
      <c r="C5000" s="183" t="s">
        <v>757</v>
      </c>
      <c r="D5000" s="183" t="s">
        <v>758</v>
      </c>
      <c r="E5000" s="184"/>
      <c r="F5000" s="184"/>
      <c r="G5000" s="185"/>
      <c r="H5000" s="185"/>
      <c r="I5000" s="184"/>
      <c r="J5000" s="184"/>
      <c r="K5000" s="185" t="s">
        <v>410</v>
      </c>
      <c r="L5000" s="185"/>
      <c r="M5000" s="186"/>
      <c r="N5000" s="61" t="s">
        <v>410</v>
      </c>
      <c r="P5000" s="175" t="s">
        <v>757</v>
      </c>
    </row>
    <row r="5001" spans="1:16" ht="17.25">
      <c r="A5001" s="183" t="s">
        <v>10203</v>
      </c>
      <c r="B5001" s="183" t="s">
        <v>10204</v>
      </c>
      <c r="C5001" s="183" t="s">
        <v>757</v>
      </c>
      <c r="D5001" s="183" t="s">
        <v>758</v>
      </c>
      <c r="E5001" s="184"/>
      <c r="F5001" s="184"/>
      <c r="G5001" s="185"/>
      <c r="H5001" s="185"/>
      <c r="I5001" s="184"/>
      <c r="J5001" s="184"/>
      <c r="K5001" s="185" t="s">
        <v>410</v>
      </c>
      <c r="L5001" s="185"/>
      <c r="M5001" s="186"/>
      <c r="N5001" s="61" t="s">
        <v>410</v>
      </c>
      <c r="P5001" s="175" t="s">
        <v>757</v>
      </c>
    </row>
    <row r="5002" spans="1:16" ht="17.25">
      <c r="A5002" s="183" t="s">
        <v>10205</v>
      </c>
      <c r="B5002" s="183" t="s">
        <v>10206</v>
      </c>
      <c r="C5002" s="183" t="s">
        <v>757</v>
      </c>
      <c r="D5002" s="183" t="s">
        <v>758</v>
      </c>
      <c r="E5002" s="184"/>
      <c r="F5002" s="184"/>
      <c r="G5002" s="185"/>
      <c r="H5002" s="185"/>
      <c r="I5002" s="184"/>
      <c r="J5002" s="184"/>
      <c r="K5002" s="185" t="s">
        <v>410</v>
      </c>
      <c r="L5002" s="185"/>
      <c r="M5002" s="186"/>
      <c r="N5002" s="61" t="s">
        <v>410</v>
      </c>
      <c r="P5002" s="175" t="s">
        <v>757</v>
      </c>
    </row>
    <row r="5003" spans="1:16" ht="17.25">
      <c r="A5003" s="183" t="s">
        <v>10207</v>
      </c>
      <c r="B5003" s="183" t="s">
        <v>10208</v>
      </c>
      <c r="C5003" s="183" t="s">
        <v>116</v>
      </c>
      <c r="D5003" s="183" t="s">
        <v>117</v>
      </c>
      <c r="E5003" s="184"/>
      <c r="F5003" s="184"/>
      <c r="G5003" s="185"/>
      <c r="H5003" s="185"/>
      <c r="I5003" s="184"/>
      <c r="J5003" s="184"/>
      <c r="K5003" s="185" t="s">
        <v>410</v>
      </c>
      <c r="L5003" s="185"/>
      <c r="M5003" s="186"/>
      <c r="N5003" s="61" t="s">
        <v>410</v>
      </c>
      <c r="P5003" s="175" t="s">
        <v>116</v>
      </c>
    </row>
    <row r="5004" spans="1:16" ht="17.25">
      <c r="A5004" s="183" t="s">
        <v>10209</v>
      </c>
      <c r="B5004" s="183" t="s">
        <v>10210</v>
      </c>
      <c r="C5004" s="183" t="s">
        <v>116</v>
      </c>
      <c r="D5004" s="183" t="s">
        <v>117</v>
      </c>
      <c r="E5004" s="184"/>
      <c r="F5004" s="184"/>
      <c r="G5004" s="185"/>
      <c r="H5004" s="185"/>
      <c r="I5004" s="184"/>
      <c r="J5004" s="184"/>
      <c r="K5004" s="185" t="s">
        <v>410</v>
      </c>
      <c r="L5004" s="185"/>
      <c r="M5004" s="186"/>
      <c r="N5004" s="61" t="s">
        <v>410</v>
      </c>
      <c r="P5004" s="175" t="s">
        <v>116</v>
      </c>
    </row>
    <row r="5005" spans="1:16" ht="17.25">
      <c r="A5005" s="183" t="s">
        <v>10211</v>
      </c>
      <c r="B5005" s="183" t="s">
        <v>10212</v>
      </c>
      <c r="C5005" s="183" t="s">
        <v>116</v>
      </c>
      <c r="D5005" s="183" t="s">
        <v>117</v>
      </c>
      <c r="E5005" s="184"/>
      <c r="F5005" s="184"/>
      <c r="G5005" s="185"/>
      <c r="H5005" s="185"/>
      <c r="I5005" s="184"/>
      <c r="J5005" s="184"/>
      <c r="K5005" s="185" t="s">
        <v>410</v>
      </c>
      <c r="L5005" s="185"/>
      <c r="M5005" s="186"/>
      <c r="N5005" s="61" t="s">
        <v>410</v>
      </c>
      <c r="P5005" s="175" t="s">
        <v>116</v>
      </c>
    </row>
    <row r="5006" spans="1:16" ht="17.25">
      <c r="A5006" s="183" t="s">
        <v>10213</v>
      </c>
      <c r="B5006" s="183" t="s">
        <v>10214</v>
      </c>
      <c r="C5006" s="183" t="s">
        <v>5620</v>
      </c>
      <c r="D5006" s="183" t="s">
        <v>5621</v>
      </c>
      <c r="E5006" s="184"/>
      <c r="F5006" s="184"/>
      <c r="G5006" s="185"/>
      <c r="H5006" s="185"/>
      <c r="I5006" s="184"/>
      <c r="J5006" s="184"/>
      <c r="K5006" s="185" t="s">
        <v>410</v>
      </c>
      <c r="L5006" s="185"/>
      <c r="M5006" s="186"/>
      <c r="N5006" s="61" t="s">
        <v>410</v>
      </c>
      <c r="P5006" s="175" t="s">
        <v>5620</v>
      </c>
    </row>
    <row r="5007" spans="1:16" ht="17.25">
      <c r="A5007" s="183" t="s">
        <v>10215</v>
      </c>
      <c r="B5007" s="183" t="s">
        <v>10216</v>
      </c>
      <c r="C5007" s="183" t="s">
        <v>5620</v>
      </c>
      <c r="D5007" s="183" t="s">
        <v>5621</v>
      </c>
      <c r="E5007" s="184"/>
      <c r="F5007" s="184"/>
      <c r="G5007" s="185"/>
      <c r="H5007" s="185"/>
      <c r="I5007" s="184"/>
      <c r="J5007" s="184"/>
      <c r="K5007" s="185" t="s">
        <v>410</v>
      </c>
      <c r="L5007" s="185"/>
      <c r="M5007" s="186"/>
      <c r="N5007" s="61" t="s">
        <v>410</v>
      </c>
      <c r="P5007" s="175" t="s">
        <v>5620</v>
      </c>
    </row>
    <row r="5008" spans="1:16" ht="17.25">
      <c r="A5008" s="183" t="s">
        <v>10217</v>
      </c>
      <c r="B5008" s="183" t="s">
        <v>8199</v>
      </c>
      <c r="C5008" s="183" t="s">
        <v>6988</v>
      </c>
      <c r="D5008" s="183" t="s">
        <v>6989</v>
      </c>
      <c r="E5008" s="184">
        <v>179.99</v>
      </c>
      <c r="F5008" s="184">
        <v>139.99</v>
      </c>
      <c r="G5008" s="185" t="s">
        <v>203</v>
      </c>
      <c r="H5008" s="185" t="s">
        <v>56</v>
      </c>
      <c r="I5008" s="184">
        <v>59.68</v>
      </c>
      <c r="J5008" s="184">
        <v>199.67</v>
      </c>
      <c r="K5008" s="185">
        <v>148</v>
      </c>
      <c r="L5008" s="185"/>
      <c r="M5008" s="186"/>
      <c r="N5008" s="61" t="s">
        <v>51</v>
      </c>
      <c r="P5008" s="175" t="s">
        <v>6988</v>
      </c>
    </row>
    <row r="5009" spans="1:16" ht="17.25">
      <c r="A5009" s="183" t="s">
        <v>10218</v>
      </c>
      <c r="B5009" s="183" t="s">
        <v>8203</v>
      </c>
      <c r="C5009" s="183" t="s">
        <v>6988</v>
      </c>
      <c r="D5009" s="183" t="s">
        <v>6989</v>
      </c>
      <c r="E5009" s="184">
        <v>149.99</v>
      </c>
      <c r="F5009" s="184">
        <v>119.99</v>
      </c>
      <c r="G5009" s="185" t="s">
        <v>688</v>
      </c>
      <c r="H5009" s="185" t="s">
        <v>56</v>
      </c>
      <c r="I5009" s="184">
        <v>49.07</v>
      </c>
      <c r="J5009" s="184">
        <v>169.06</v>
      </c>
      <c r="K5009" s="185">
        <v>147</v>
      </c>
      <c r="L5009" s="185"/>
      <c r="M5009" s="186"/>
      <c r="N5009" s="61" t="s">
        <v>51</v>
      </c>
      <c r="P5009" s="175" t="s">
        <v>6988</v>
      </c>
    </row>
    <row r="5010" spans="1:16" ht="17.25">
      <c r="A5010" s="183" t="s">
        <v>10219</v>
      </c>
      <c r="B5010" s="183" t="s">
        <v>10220</v>
      </c>
      <c r="C5010" s="183" t="s">
        <v>6177</v>
      </c>
      <c r="D5010" s="183" t="s">
        <v>6178</v>
      </c>
      <c r="E5010" s="184"/>
      <c r="F5010" s="184"/>
      <c r="G5010" s="185"/>
      <c r="H5010" s="185"/>
      <c r="I5010" s="184"/>
      <c r="J5010" s="184"/>
      <c r="K5010" s="185" t="s">
        <v>410</v>
      </c>
      <c r="L5010" s="185"/>
      <c r="M5010" s="186"/>
      <c r="N5010" s="61" t="s">
        <v>410</v>
      </c>
      <c r="P5010" s="175" t="s">
        <v>6177</v>
      </c>
    </row>
    <row r="5011" spans="1:16" ht="17.25">
      <c r="A5011" s="183" t="s">
        <v>10221</v>
      </c>
      <c r="B5011" s="183" t="s">
        <v>10222</v>
      </c>
      <c r="C5011" s="183" t="s">
        <v>6988</v>
      </c>
      <c r="D5011" s="183" t="s">
        <v>6989</v>
      </c>
      <c r="E5011" s="184">
        <v>159.99</v>
      </c>
      <c r="F5011" s="184">
        <v>129.99</v>
      </c>
      <c r="G5011" s="185" t="s">
        <v>94</v>
      </c>
      <c r="H5011" s="185" t="s">
        <v>56</v>
      </c>
      <c r="I5011" s="184">
        <v>53.68</v>
      </c>
      <c r="J5011" s="184">
        <v>183.67</v>
      </c>
      <c r="K5011" s="185">
        <v>148</v>
      </c>
      <c r="L5011" s="185"/>
      <c r="M5011" s="186"/>
      <c r="N5011" s="61" t="s">
        <v>51</v>
      </c>
      <c r="P5011" s="175" t="s">
        <v>6988</v>
      </c>
    </row>
    <row r="5012" spans="1:16" ht="17.25">
      <c r="A5012" s="183" t="s">
        <v>10223</v>
      </c>
      <c r="B5012" s="183" t="s">
        <v>10224</v>
      </c>
      <c r="C5012" s="183" t="s">
        <v>757</v>
      </c>
      <c r="D5012" s="183" t="s">
        <v>758</v>
      </c>
      <c r="E5012" s="184"/>
      <c r="F5012" s="184"/>
      <c r="G5012" s="185"/>
      <c r="H5012" s="185"/>
      <c r="I5012" s="184"/>
      <c r="J5012" s="184"/>
      <c r="K5012" s="185" t="s">
        <v>410</v>
      </c>
      <c r="L5012" s="185"/>
      <c r="M5012" s="186"/>
      <c r="N5012" s="61" t="s">
        <v>410</v>
      </c>
      <c r="P5012" s="175" t="s">
        <v>757</v>
      </c>
    </row>
    <row r="5013" spans="1:16" ht="17.25">
      <c r="A5013" s="183" t="s">
        <v>10225</v>
      </c>
      <c r="B5013" s="183" t="s">
        <v>10226</v>
      </c>
      <c r="C5013" s="183" t="s">
        <v>6177</v>
      </c>
      <c r="D5013" s="183" t="s">
        <v>6178</v>
      </c>
      <c r="E5013" s="184"/>
      <c r="F5013" s="184"/>
      <c r="G5013" s="185"/>
      <c r="H5013" s="185"/>
      <c r="I5013" s="184"/>
      <c r="J5013" s="184"/>
      <c r="K5013" s="185" t="s">
        <v>410</v>
      </c>
      <c r="L5013" s="185"/>
      <c r="M5013" s="186"/>
      <c r="N5013" s="61" t="s">
        <v>410</v>
      </c>
      <c r="P5013" s="175" t="s">
        <v>6177</v>
      </c>
    </row>
    <row r="5014" spans="1:16" ht="17.25">
      <c r="A5014" s="183" t="s">
        <v>10227</v>
      </c>
      <c r="B5014" s="183" t="s">
        <v>10228</v>
      </c>
      <c r="C5014" s="183" t="s">
        <v>6177</v>
      </c>
      <c r="D5014" s="183" t="s">
        <v>6178</v>
      </c>
      <c r="E5014" s="184"/>
      <c r="F5014" s="184"/>
      <c r="G5014" s="185"/>
      <c r="H5014" s="185"/>
      <c r="I5014" s="184"/>
      <c r="J5014" s="184"/>
      <c r="K5014" s="185" t="s">
        <v>410</v>
      </c>
      <c r="L5014" s="185"/>
      <c r="M5014" s="186"/>
      <c r="N5014" s="61" t="s">
        <v>410</v>
      </c>
      <c r="P5014" s="175" t="s">
        <v>6177</v>
      </c>
    </row>
    <row r="5015" spans="1:16" ht="17.25">
      <c r="A5015" s="183" t="s">
        <v>10229</v>
      </c>
      <c r="B5015" s="183" t="s">
        <v>10230</v>
      </c>
      <c r="C5015" s="183" t="s">
        <v>6177</v>
      </c>
      <c r="D5015" s="183" t="s">
        <v>6178</v>
      </c>
      <c r="E5015" s="184"/>
      <c r="F5015" s="184"/>
      <c r="G5015" s="185"/>
      <c r="H5015" s="185"/>
      <c r="I5015" s="184"/>
      <c r="J5015" s="184"/>
      <c r="K5015" s="185" t="s">
        <v>410</v>
      </c>
      <c r="L5015" s="185"/>
      <c r="M5015" s="186"/>
      <c r="N5015" s="61" t="s">
        <v>410</v>
      </c>
      <c r="P5015" s="175" t="s">
        <v>6177</v>
      </c>
    </row>
    <row r="5016" spans="1:16" ht="17.25">
      <c r="A5016" s="183" t="s">
        <v>10231</v>
      </c>
      <c r="B5016" s="183" t="s">
        <v>10232</v>
      </c>
      <c r="C5016" s="183" t="s">
        <v>6177</v>
      </c>
      <c r="D5016" s="183" t="s">
        <v>6178</v>
      </c>
      <c r="E5016" s="184"/>
      <c r="F5016" s="184"/>
      <c r="G5016" s="185"/>
      <c r="H5016" s="185"/>
      <c r="I5016" s="184"/>
      <c r="J5016" s="184"/>
      <c r="K5016" s="185" t="s">
        <v>410</v>
      </c>
      <c r="L5016" s="185"/>
      <c r="M5016" s="186"/>
      <c r="N5016" s="61" t="s">
        <v>410</v>
      </c>
      <c r="P5016" s="175" t="s">
        <v>6177</v>
      </c>
    </row>
    <row r="5017" spans="1:16" ht="17.25">
      <c r="A5017" s="183" t="s">
        <v>10233</v>
      </c>
      <c r="B5017" s="183" t="s">
        <v>10234</v>
      </c>
      <c r="C5017" s="183" t="s">
        <v>6177</v>
      </c>
      <c r="D5017" s="183" t="s">
        <v>6178</v>
      </c>
      <c r="E5017" s="184"/>
      <c r="F5017" s="184"/>
      <c r="G5017" s="185"/>
      <c r="H5017" s="185"/>
      <c r="I5017" s="184"/>
      <c r="J5017" s="184"/>
      <c r="K5017" s="185" t="s">
        <v>410</v>
      </c>
      <c r="L5017" s="185"/>
      <c r="M5017" s="186"/>
      <c r="N5017" s="61" t="s">
        <v>410</v>
      </c>
      <c r="P5017" s="175" t="s">
        <v>6177</v>
      </c>
    </row>
    <row r="5018" spans="1:16" ht="17.25">
      <c r="A5018" s="183" t="s">
        <v>10235</v>
      </c>
      <c r="B5018" s="183" t="s">
        <v>10236</v>
      </c>
      <c r="C5018" s="183" t="s">
        <v>8344</v>
      </c>
      <c r="D5018" s="183" t="s">
        <v>8345</v>
      </c>
      <c r="E5018" s="184"/>
      <c r="F5018" s="184"/>
      <c r="G5018" s="185"/>
      <c r="H5018" s="185"/>
      <c r="I5018" s="184"/>
      <c r="J5018" s="184"/>
      <c r="K5018" s="185" t="s">
        <v>410</v>
      </c>
      <c r="L5018" s="185"/>
      <c r="M5018" s="186"/>
      <c r="N5018" s="61" t="s">
        <v>410</v>
      </c>
      <c r="P5018" s="175" t="s">
        <v>8344</v>
      </c>
    </row>
    <row r="5019" spans="1:16" ht="17.25">
      <c r="A5019" s="183" t="s">
        <v>10237</v>
      </c>
      <c r="B5019" s="183" t="s">
        <v>10238</v>
      </c>
      <c r="C5019" s="183" t="s">
        <v>8344</v>
      </c>
      <c r="D5019" s="183" t="s">
        <v>8345</v>
      </c>
      <c r="E5019" s="184"/>
      <c r="F5019" s="184"/>
      <c r="G5019" s="185"/>
      <c r="H5019" s="185"/>
      <c r="I5019" s="184"/>
      <c r="J5019" s="184"/>
      <c r="K5019" s="185" t="s">
        <v>410</v>
      </c>
      <c r="L5019" s="185"/>
      <c r="M5019" s="186"/>
      <c r="N5019" s="61" t="s">
        <v>410</v>
      </c>
      <c r="P5019" s="175" t="s">
        <v>8344</v>
      </c>
    </row>
    <row r="5020" spans="1:16" ht="17.25">
      <c r="A5020" s="183" t="s">
        <v>10239</v>
      </c>
      <c r="B5020" s="183" t="s">
        <v>10240</v>
      </c>
      <c r="C5020" s="183" t="s">
        <v>6177</v>
      </c>
      <c r="D5020" s="183" t="s">
        <v>6178</v>
      </c>
      <c r="E5020" s="184"/>
      <c r="F5020" s="184"/>
      <c r="G5020" s="185"/>
      <c r="H5020" s="185"/>
      <c r="I5020" s="184"/>
      <c r="J5020" s="184"/>
      <c r="K5020" s="183" t="s">
        <v>410</v>
      </c>
      <c r="L5020" s="183"/>
      <c r="M5020" s="186"/>
      <c r="N5020" s="61" t="s">
        <v>410</v>
      </c>
      <c r="P5020" s="175" t="s">
        <v>6177</v>
      </c>
    </row>
    <row r="5021" spans="1:16" ht="17.25">
      <c r="A5021" s="183" t="s">
        <v>10241</v>
      </c>
      <c r="B5021" s="183" t="s">
        <v>10242</v>
      </c>
      <c r="C5021" s="183" t="s">
        <v>706</v>
      </c>
      <c r="D5021" s="183" t="s">
        <v>707</v>
      </c>
      <c r="E5021" s="184"/>
      <c r="F5021" s="184"/>
      <c r="G5021" s="188"/>
      <c r="H5021" s="185"/>
      <c r="I5021" s="184"/>
      <c r="J5021" s="184"/>
      <c r="K5021" s="183" t="s">
        <v>410</v>
      </c>
      <c r="L5021" s="183"/>
      <c r="M5021" s="186"/>
      <c r="N5021" s="61" t="s">
        <v>410</v>
      </c>
      <c r="P5021" s="175" t="s">
        <v>706</v>
      </c>
    </row>
    <row r="5022" spans="1:16" ht="17.25">
      <c r="A5022" s="183" t="s">
        <v>10243</v>
      </c>
      <c r="B5022" s="183" t="s">
        <v>10244</v>
      </c>
      <c r="C5022" s="183" t="s">
        <v>86</v>
      </c>
      <c r="D5022" s="183" t="s">
        <v>87</v>
      </c>
      <c r="E5022" s="184">
        <v>150</v>
      </c>
      <c r="F5022" s="184">
        <v>135</v>
      </c>
      <c r="G5022" s="188" t="s">
        <v>137</v>
      </c>
      <c r="H5022" s="185" t="s">
        <v>10245</v>
      </c>
      <c r="I5022" s="184">
        <v>75.37</v>
      </c>
      <c r="J5022" s="184">
        <v>210.37</v>
      </c>
      <c r="K5022" s="183">
        <v>41</v>
      </c>
      <c r="L5022" s="183"/>
      <c r="M5022" s="186"/>
      <c r="N5022" s="61" t="s">
        <v>51</v>
      </c>
      <c r="P5022" s="175" t="s">
        <v>86</v>
      </c>
    </row>
    <row r="5023" spans="1:16" ht="17.25">
      <c r="A5023" s="183" t="s">
        <v>10246</v>
      </c>
      <c r="B5023" s="183" t="s">
        <v>10247</v>
      </c>
      <c r="C5023" s="183" t="s">
        <v>2670</v>
      </c>
      <c r="D5023" s="183" t="s">
        <v>2671</v>
      </c>
      <c r="E5023" s="184"/>
      <c r="F5023" s="184"/>
      <c r="G5023" s="185"/>
      <c r="H5023" s="185"/>
      <c r="I5023" s="184"/>
      <c r="J5023" s="184"/>
      <c r="K5023" s="185" t="s">
        <v>410</v>
      </c>
      <c r="L5023" s="185"/>
      <c r="M5023" s="186"/>
      <c r="N5023" s="61" t="s">
        <v>410</v>
      </c>
      <c r="P5023" s="175" t="s">
        <v>2670</v>
      </c>
    </row>
    <row r="5024" spans="1:16" ht="17.25">
      <c r="A5024" s="183" t="s">
        <v>10248</v>
      </c>
      <c r="B5024" s="183" t="s">
        <v>10249</v>
      </c>
      <c r="C5024" s="183" t="s">
        <v>2670</v>
      </c>
      <c r="D5024" s="183" t="s">
        <v>2671</v>
      </c>
      <c r="E5024" s="184"/>
      <c r="F5024" s="184"/>
      <c r="G5024" s="185"/>
      <c r="H5024" s="185"/>
      <c r="I5024" s="184"/>
      <c r="J5024" s="184"/>
      <c r="K5024" s="185" t="s">
        <v>410</v>
      </c>
      <c r="L5024" s="185"/>
      <c r="M5024" s="186"/>
      <c r="N5024" s="61" t="s">
        <v>410</v>
      </c>
      <c r="P5024" s="175" t="s">
        <v>2670</v>
      </c>
    </row>
    <row r="5025" spans="1:16" ht="17.25">
      <c r="A5025" s="183" t="s">
        <v>10250</v>
      </c>
      <c r="B5025" s="183" t="s">
        <v>10251</v>
      </c>
      <c r="C5025" s="183" t="s">
        <v>991</v>
      </c>
      <c r="D5025" s="183" t="s">
        <v>992</v>
      </c>
      <c r="E5025" s="184"/>
      <c r="F5025" s="184"/>
      <c r="G5025" s="185"/>
      <c r="H5025" s="185"/>
      <c r="I5025" s="184"/>
      <c r="J5025" s="184"/>
      <c r="K5025" s="185" t="s">
        <v>410</v>
      </c>
      <c r="L5025" s="185"/>
      <c r="M5025" s="186"/>
      <c r="N5025" s="61" t="s">
        <v>410</v>
      </c>
      <c r="P5025" s="175" t="s">
        <v>991</v>
      </c>
    </row>
    <row r="5026" spans="1:16" ht="17.25">
      <c r="A5026" s="183" t="s">
        <v>10252</v>
      </c>
      <c r="B5026" s="183" t="s">
        <v>10251</v>
      </c>
      <c r="C5026" s="183" t="s">
        <v>991</v>
      </c>
      <c r="D5026" s="183" t="s">
        <v>992</v>
      </c>
      <c r="E5026" s="184"/>
      <c r="F5026" s="184"/>
      <c r="G5026" s="185"/>
      <c r="H5026" s="185"/>
      <c r="I5026" s="184"/>
      <c r="J5026" s="184"/>
      <c r="K5026" s="185" t="s">
        <v>410</v>
      </c>
      <c r="L5026" s="185"/>
      <c r="M5026" s="186"/>
      <c r="N5026" s="61" t="s">
        <v>410</v>
      </c>
      <c r="P5026" s="175" t="s">
        <v>991</v>
      </c>
    </row>
    <row r="5027" spans="1:16" ht="17.25">
      <c r="A5027" s="183" t="s">
        <v>10253</v>
      </c>
      <c r="B5027" s="183" t="s">
        <v>10251</v>
      </c>
      <c r="C5027" s="183" t="s">
        <v>991</v>
      </c>
      <c r="D5027" s="183" t="s">
        <v>992</v>
      </c>
      <c r="E5027" s="184"/>
      <c r="F5027" s="184"/>
      <c r="G5027" s="185"/>
      <c r="H5027" s="185"/>
      <c r="I5027" s="184"/>
      <c r="J5027" s="184"/>
      <c r="K5027" s="185" t="s">
        <v>410</v>
      </c>
      <c r="L5027" s="185"/>
      <c r="M5027" s="186"/>
      <c r="N5027" s="61" t="s">
        <v>410</v>
      </c>
      <c r="P5027" s="175" t="s">
        <v>991</v>
      </c>
    </row>
    <row r="5028" spans="1:16" ht="17.25">
      <c r="A5028" s="183" t="s">
        <v>10254</v>
      </c>
      <c r="B5028" s="183" t="s">
        <v>10255</v>
      </c>
      <c r="C5028" s="183" t="s">
        <v>6177</v>
      </c>
      <c r="D5028" s="183" t="s">
        <v>6178</v>
      </c>
      <c r="E5028" s="184"/>
      <c r="F5028" s="184"/>
      <c r="G5028" s="185"/>
      <c r="H5028" s="185"/>
      <c r="I5028" s="184"/>
      <c r="J5028" s="184"/>
      <c r="K5028" s="185" t="s">
        <v>410</v>
      </c>
      <c r="L5028" s="185"/>
      <c r="M5028" s="186"/>
      <c r="N5028" s="61" t="s">
        <v>410</v>
      </c>
      <c r="P5028" s="175" t="s">
        <v>6177</v>
      </c>
    </row>
    <row r="5029" spans="1:16" ht="17.25">
      <c r="A5029" s="183" t="s">
        <v>10256</v>
      </c>
      <c r="B5029" s="183" t="s">
        <v>10255</v>
      </c>
      <c r="C5029" s="183" t="s">
        <v>6177</v>
      </c>
      <c r="D5029" s="183" t="s">
        <v>6178</v>
      </c>
      <c r="E5029" s="184"/>
      <c r="F5029" s="184"/>
      <c r="G5029" s="185"/>
      <c r="H5029" s="185"/>
      <c r="I5029" s="184"/>
      <c r="J5029" s="184"/>
      <c r="K5029" s="185" t="s">
        <v>410</v>
      </c>
      <c r="L5029" s="185"/>
      <c r="M5029" s="186"/>
      <c r="N5029" s="61" t="s">
        <v>410</v>
      </c>
      <c r="P5029" s="175" t="s">
        <v>6177</v>
      </c>
    </row>
    <row r="5030" spans="1:16" ht="17.25">
      <c r="A5030" s="183" t="s">
        <v>10257</v>
      </c>
      <c r="B5030" s="183" t="s">
        <v>10258</v>
      </c>
      <c r="C5030" s="183" t="s">
        <v>1116</v>
      </c>
      <c r="D5030" s="183" t="s">
        <v>1117</v>
      </c>
      <c r="E5030" s="184"/>
      <c r="F5030" s="184"/>
      <c r="G5030" s="185"/>
      <c r="H5030" s="185"/>
      <c r="I5030" s="184"/>
      <c r="J5030" s="184"/>
      <c r="K5030" s="185" t="s">
        <v>410</v>
      </c>
      <c r="L5030" s="185"/>
      <c r="M5030" s="186"/>
      <c r="N5030" s="61" t="s">
        <v>410</v>
      </c>
      <c r="P5030" s="175" t="s">
        <v>1116</v>
      </c>
    </row>
    <row r="5031" spans="1:16" ht="17.25">
      <c r="A5031" s="183" t="s">
        <v>10259</v>
      </c>
      <c r="B5031" s="183" t="s">
        <v>10260</v>
      </c>
      <c r="C5031" s="183" t="s">
        <v>1116</v>
      </c>
      <c r="D5031" s="183" t="s">
        <v>1117</v>
      </c>
      <c r="E5031" s="184"/>
      <c r="F5031" s="184"/>
      <c r="G5031" s="185"/>
      <c r="H5031" s="185"/>
      <c r="I5031" s="184"/>
      <c r="J5031" s="184"/>
      <c r="K5031" s="185" t="s">
        <v>410</v>
      </c>
      <c r="L5031" s="185"/>
      <c r="M5031" s="186"/>
      <c r="N5031" s="61" t="s">
        <v>410</v>
      </c>
      <c r="P5031" s="175" t="s">
        <v>1116</v>
      </c>
    </row>
    <row r="5032" spans="1:16" ht="17.25">
      <c r="A5032" s="183" t="s">
        <v>10261</v>
      </c>
      <c r="B5032" s="183" t="s">
        <v>10262</v>
      </c>
      <c r="C5032" s="183" t="s">
        <v>2670</v>
      </c>
      <c r="D5032" s="183" t="s">
        <v>2671</v>
      </c>
      <c r="E5032" s="184"/>
      <c r="F5032" s="184"/>
      <c r="G5032" s="185"/>
      <c r="H5032" s="185"/>
      <c r="I5032" s="184"/>
      <c r="J5032" s="184"/>
      <c r="K5032" s="185" t="s">
        <v>410</v>
      </c>
      <c r="L5032" s="185"/>
      <c r="M5032" s="186"/>
      <c r="N5032" s="61" t="s">
        <v>410</v>
      </c>
      <c r="P5032" s="175" t="s">
        <v>2670</v>
      </c>
    </row>
    <row r="5033" spans="1:16" ht="17.25">
      <c r="A5033" s="183" t="s">
        <v>10263</v>
      </c>
      <c r="B5033" s="183" t="s">
        <v>10264</v>
      </c>
      <c r="C5033" s="183" t="s">
        <v>2670</v>
      </c>
      <c r="D5033" s="183" t="s">
        <v>2671</v>
      </c>
      <c r="E5033" s="184"/>
      <c r="F5033" s="184"/>
      <c r="G5033" s="185"/>
      <c r="H5033" s="185"/>
      <c r="I5033" s="184"/>
      <c r="J5033" s="184"/>
      <c r="K5033" s="185" t="s">
        <v>410</v>
      </c>
      <c r="L5033" s="185"/>
      <c r="M5033" s="186"/>
      <c r="N5033" s="61" t="s">
        <v>410</v>
      </c>
      <c r="P5033" s="175" t="s">
        <v>2670</v>
      </c>
    </row>
    <row r="5034" spans="1:16" ht="17.25">
      <c r="A5034" s="183" t="s">
        <v>10265</v>
      </c>
      <c r="B5034" s="183" t="s">
        <v>10266</v>
      </c>
      <c r="C5034" s="183" t="s">
        <v>2670</v>
      </c>
      <c r="D5034" s="183" t="s">
        <v>2671</v>
      </c>
      <c r="E5034" s="184"/>
      <c r="F5034" s="184"/>
      <c r="G5034" s="185"/>
      <c r="H5034" s="185"/>
      <c r="I5034" s="184"/>
      <c r="J5034" s="184"/>
      <c r="K5034" s="185" t="s">
        <v>410</v>
      </c>
      <c r="L5034" s="185"/>
      <c r="M5034" s="186"/>
      <c r="N5034" s="61" t="s">
        <v>410</v>
      </c>
      <c r="P5034" s="175" t="s">
        <v>2670</v>
      </c>
    </row>
    <row r="5035" spans="1:16" ht="17.25">
      <c r="A5035" s="183" t="s">
        <v>10267</v>
      </c>
      <c r="B5035" s="183" t="s">
        <v>10268</v>
      </c>
      <c r="C5035" s="183" t="s">
        <v>625</v>
      </c>
      <c r="D5035" s="183" t="s">
        <v>626</v>
      </c>
      <c r="E5035" s="184"/>
      <c r="F5035" s="184"/>
      <c r="G5035" s="185"/>
      <c r="H5035" s="185"/>
      <c r="I5035" s="184"/>
      <c r="J5035" s="184"/>
      <c r="K5035" s="185" t="s">
        <v>410</v>
      </c>
      <c r="L5035" s="185"/>
      <c r="M5035" s="186"/>
      <c r="N5035" s="61" t="s">
        <v>410</v>
      </c>
      <c r="P5035" s="175" t="s">
        <v>625</v>
      </c>
    </row>
    <row r="5036" spans="1:16" ht="17.25">
      <c r="A5036" s="183" t="s">
        <v>10269</v>
      </c>
      <c r="B5036" s="183" t="s">
        <v>10270</v>
      </c>
      <c r="C5036" s="183" t="s">
        <v>625</v>
      </c>
      <c r="D5036" s="183" t="s">
        <v>626</v>
      </c>
      <c r="E5036" s="184"/>
      <c r="F5036" s="184"/>
      <c r="G5036" s="185"/>
      <c r="H5036" s="185"/>
      <c r="I5036" s="184"/>
      <c r="J5036" s="184"/>
      <c r="K5036" s="185" t="s">
        <v>410</v>
      </c>
      <c r="L5036" s="185"/>
      <c r="M5036" s="186"/>
      <c r="N5036" s="61" t="s">
        <v>410</v>
      </c>
      <c r="P5036" s="175" t="s">
        <v>625</v>
      </c>
    </row>
    <row r="5037" spans="1:16" ht="17.25">
      <c r="A5037" s="183" t="s">
        <v>10271</v>
      </c>
      <c r="B5037" s="183" t="s">
        <v>10272</v>
      </c>
      <c r="C5037" s="183" t="s">
        <v>625</v>
      </c>
      <c r="D5037" s="183" t="s">
        <v>626</v>
      </c>
      <c r="E5037" s="184"/>
      <c r="F5037" s="184"/>
      <c r="G5037" s="185"/>
      <c r="H5037" s="185"/>
      <c r="I5037" s="184"/>
      <c r="J5037" s="184"/>
      <c r="K5037" s="185" t="s">
        <v>410</v>
      </c>
      <c r="L5037" s="185"/>
      <c r="M5037" s="186"/>
      <c r="N5037" s="61" t="s">
        <v>410</v>
      </c>
      <c r="P5037" s="175" t="s">
        <v>625</v>
      </c>
    </row>
    <row r="5038" spans="1:16" ht="17.25">
      <c r="A5038" s="183" t="s">
        <v>10273</v>
      </c>
      <c r="B5038" s="183" t="s">
        <v>10274</v>
      </c>
      <c r="C5038" s="183" t="s">
        <v>625</v>
      </c>
      <c r="D5038" s="183" t="s">
        <v>626</v>
      </c>
      <c r="E5038" s="184"/>
      <c r="F5038" s="184"/>
      <c r="G5038" s="185"/>
      <c r="H5038" s="185"/>
      <c r="I5038" s="184"/>
      <c r="J5038" s="184"/>
      <c r="K5038" s="185" t="s">
        <v>410</v>
      </c>
      <c r="L5038" s="185"/>
      <c r="M5038" s="186"/>
      <c r="N5038" s="61" t="s">
        <v>410</v>
      </c>
      <c r="P5038" s="175" t="s">
        <v>625</v>
      </c>
    </row>
    <row r="5039" spans="1:16" ht="17.25">
      <c r="A5039" s="183" t="s">
        <v>10275</v>
      </c>
      <c r="B5039" s="183" t="s">
        <v>10276</v>
      </c>
      <c r="C5039" s="183" t="s">
        <v>5620</v>
      </c>
      <c r="D5039" s="183" t="s">
        <v>5621</v>
      </c>
      <c r="E5039" s="184"/>
      <c r="F5039" s="184"/>
      <c r="G5039" s="185"/>
      <c r="H5039" s="185"/>
      <c r="I5039" s="184"/>
      <c r="J5039" s="184"/>
      <c r="K5039" s="185" t="s">
        <v>410</v>
      </c>
      <c r="L5039" s="185"/>
      <c r="M5039" s="186"/>
      <c r="N5039" s="61" t="s">
        <v>410</v>
      </c>
      <c r="P5039" s="175" t="s">
        <v>5620</v>
      </c>
    </row>
    <row r="5040" spans="1:16" ht="17.25">
      <c r="A5040" s="183" t="s">
        <v>10277</v>
      </c>
      <c r="B5040" s="183" t="s">
        <v>10278</v>
      </c>
      <c r="C5040" s="183" t="s">
        <v>1336</v>
      </c>
      <c r="D5040" s="183" t="s">
        <v>1337</v>
      </c>
      <c r="E5040" s="184"/>
      <c r="F5040" s="184"/>
      <c r="G5040" s="185"/>
      <c r="H5040" s="185"/>
      <c r="I5040" s="184"/>
      <c r="J5040" s="184"/>
      <c r="K5040" s="185" t="s">
        <v>410</v>
      </c>
      <c r="L5040" s="185"/>
      <c r="M5040" s="186"/>
      <c r="N5040" s="61" t="s">
        <v>410</v>
      </c>
      <c r="P5040" s="175" t="s">
        <v>1336</v>
      </c>
    </row>
    <row r="5041" spans="1:16" ht="17.25">
      <c r="A5041" s="183" t="s">
        <v>10279</v>
      </c>
      <c r="B5041" s="183" t="s">
        <v>10280</v>
      </c>
      <c r="C5041" s="183" t="s">
        <v>5620</v>
      </c>
      <c r="D5041" s="183" t="s">
        <v>5621</v>
      </c>
      <c r="E5041" s="184"/>
      <c r="F5041" s="184"/>
      <c r="G5041" s="185"/>
      <c r="H5041" s="185"/>
      <c r="I5041" s="184"/>
      <c r="J5041" s="184"/>
      <c r="K5041" s="185" t="s">
        <v>410</v>
      </c>
      <c r="L5041" s="185"/>
      <c r="M5041" s="186"/>
      <c r="N5041" s="61" t="s">
        <v>410</v>
      </c>
      <c r="P5041" s="175" t="s">
        <v>5620</v>
      </c>
    </row>
    <row r="5042" spans="1:16" ht="17.25">
      <c r="A5042" s="183" t="s">
        <v>10281</v>
      </c>
      <c r="B5042" s="183" t="s">
        <v>10282</v>
      </c>
      <c r="C5042" s="183" t="s">
        <v>5620</v>
      </c>
      <c r="D5042" s="183" t="s">
        <v>5621</v>
      </c>
      <c r="E5042" s="184"/>
      <c r="F5042" s="184"/>
      <c r="G5042" s="185"/>
      <c r="H5042" s="185"/>
      <c r="I5042" s="184"/>
      <c r="J5042" s="184"/>
      <c r="K5042" s="185" t="s">
        <v>410</v>
      </c>
      <c r="L5042" s="185"/>
      <c r="M5042" s="186"/>
      <c r="N5042" s="61" t="s">
        <v>410</v>
      </c>
      <c r="P5042" s="175" t="s">
        <v>5620</v>
      </c>
    </row>
    <row r="5043" spans="1:16" ht="17.25">
      <c r="A5043" s="183" t="s">
        <v>10283</v>
      </c>
      <c r="B5043" s="183" t="s">
        <v>10284</v>
      </c>
      <c r="C5043" s="183" t="s">
        <v>5620</v>
      </c>
      <c r="D5043" s="183" t="s">
        <v>5621</v>
      </c>
      <c r="E5043" s="184"/>
      <c r="F5043" s="184"/>
      <c r="G5043" s="185"/>
      <c r="H5043" s="185"/>
      <c r="I5043" s="184"/>
      <c r="J5043" s="184"/>
      <c r="K5043" s="185" t="s">
        <v>410</v>
      </c>
      <c r="L5043" s="185"/>
      <c r="M5043" s="186"/>
      <c r="N5043" s="61" t="s">
        <v>410</v>
      </c>
      <c r="P5043" s="175" t="s">
        <v>5620</v>
      </c>
    </row>
    <row r="5044" spans="1:16" ht="17.25">
      <c r="A5044" s="183" t="s">
        <v>10285</v>
      </c>
      <c r="B5044" s="183" t="s">
        <v>10286</v>
      </c>
      <c r="C5044" s="183" t="s">
        <v>5620</v>
      </c>
      <c r="D5044" s="183" t="s">
        <v>5621</v>
      </c>
      <c r="E5044" s="184"/>
      <c r="F5044" s="184"/>
      <c r="G5044" s="185"/>
      <c r="H5044" s="185"/>
      <c r="I5044" s="184"/>
      <c r="J5044" s="184"/>
      <c r="K5044" s="185" t="s">
        <v>410</v>
      </c>
      <c r="L5044" s="185"/>
      <c r="M5044" s="186"/>
      <c r="N5044" s="61" t="s">
        <v>410</v>
      </c>
      <c r="P5044" s="175" t="s">
        <v>5620</v>
      </c>
    </row>
    <row r="5045" spans="1:16" ht="17.25">
      <c r="A5045" s="183" t="s">
        <v>10287</v>
      </c>
      <c r="B5045" s="183" t="s">
        <v>10288</v>
      </c>
      <c r="C5045" s="183" t="s">
        <v>5620</v>
      </c>
      <c r="D5045" s="183" t="s">
        <v>5621</v>
      </c>
      <c r="E5045" s="184"/>
      <c r="F5045" s="184"/>
      <c r="G5045" s="185"/>
      <c r="H5045" s="185"/>
      <c r="I5045" s="184"/>
      <c r="J5045" s="184"/>
      <c r="K5045" s="185" t="s">
        <v>410</v>
      </c>
      <c r="L5045" s="185"/>
      <c r="M5045" s="186"/>
      <c r="N5045" s="61" t="s">
        <v>410</v>
      </c>
      <c r="P5045" s="175" t="s">
        <v>5620</v>
      </c>
    </row>
    <row r="5046" spans="1:16" ht="17.25">
      <c r="A5046" s="183" t="s">
        <v>10289</v>
      </c>
      <c r="B5046" s="183" t="s">
        <v>10290</v>
      </c>
      <c r="C5046" s="183" t="s">
        <v>5620</v>
      </c>
      <c r="D5046" s="183" t="s">
        <v>5621</v>
      </c>
      <c r="E5046" s="184"/>
      <c r="F5046" s="184"/>
      <c r="G5046" s="185"/>
      <c r="H5046" s="185"/>
      <c r="I5046" s="184"/>
      <c r="J5046" s="184"/>
      <c r="K5046" s="185" t="s">
        <v>410</v>
      </c>
      <c r="L5046" s="185"/>
      <c r="M5046" s="186"/>
      <c r="N5046" s="61" t="s">
        <v>410</v>
      </c>
      <c r="P5046" s="175" t="s">
        <v>5620</v>
      </c>
    </row>
    <row r="5047" spans="1:16" ht="17.25">
      <c r="A5047" s="183" t="s">
        <v>10291</v>
      </c>
      <c r="B5047" s="183" t="s">
        <v>10292</v>
      </c>
      <c r="C5047" s="183" t="s">
        <v>5620</v>
      </c>
      <c r="D5047" s="183" t="s">
        <v>5621</v>
      </c>
      <c r="E5047" s="184"/>
      <c r="F5047" s="184"/>
      <c r="G5047" s="185"/>
      <c r="H5047" s="185"/>
      <c r="I5047" s="184"/>
      <c r="J5047" s="184"/>
      <c r="K5047" s="185" t="s">
        <v>410</v>
      </c>
      <c r="L5047" s="185"/>
      <c r="M5047" s="186"/>
      <c r="N5047" s="61" t="s">
        <v>410</v>
      </c>
      <c r="P5047" s="175" t="s">
        <v>5620</v>
      </c>
    </row>
    <row r="5048" spans="1:16" ht="17.25">
      <c r="A5048" s="183" t="s">
        <v>10293</v>
      </c>
      <c r="B5048" s="183" t="s">
        <v>10294</v>
      </c>
      <c r="C5048" s="183" t="s">
        <v>8344</v>
      </c>
      <c r="D5048" s="183" t="s">
        <v>8345</v>
      </c>
      <c r="E5048" s="184"/>
      <c r="F5048" s="184"/>
      <c r="G5048" s="185"/>
      <c r="H5048" s="185"/>
      <c r="I5048" s="184"/>
      <c r="J5048" s="184"/>
      <c r="K5048" s="185" t="s">
        <v>410</v>
      </c>
      <c r="L5048" s="185"/>
      <c r="M5048" s="186"/>
      <c r="N5048" s="61" t="s">
        <v>410</v>
      </c>
      <c r="P5048" s="175" t="s">
        <v>8344</v>
      </c>
    </row>
    <row r="5049" spans="1:16" ht="17.25">
      <c r="A5049" s="183" t="s">
        <v>10295</v>
      </c>
      <c r="B5049" s="183" t="s">
        <v>10296</v>
      </c>
      <c r="C5049" s="183" t="s">
        <v>8344</v>
      </c>
      <c r="D5049" s="183" t="s">
        <v>8345</v>
      </c>
      <c r="E5049" s="184"/>
      <c r="F5049" s="184"/>
      <c r="G5049" s="185"/>
      <c r="H5049" s="185"/>
      <c r="I5049" s="184"/>
      <c r="J5049" s="184"/>
      <c r="K5049" s="185" t="s">
        <v>410</v>
      </c>
      <c r="L5049" s="185"/>
      <c r="M5049" s="186"/>
      <c r="N5049" s="61" t="s">
        <v>410</v>
      </c>
      <c r="P5049" s="175" t="s">
        <v>8344</v>
      </c>
    </row>
    <row r="5050" spans="1:16" ht="17.25">
      <c r="A5050" s="183" t="s">
        <v>10297</v>
      </c>
      <c r="B5050" s="183" t="s">
        <v>10298</v>
      </c>
      <c r="C5050" s="183" t="s">
        <v>874</v>
      </c>
      <c r="D5050" s="183" t="s">
        <v>875</v>
      </c>
      <c r="E5050" s="184"/>
      <c r="F5050" s="184"/>
      <c r="G5050" s="185"/>
      <c r="H5050" s="185"/>
      <c r="I5050" s="184"/>
      <c r="J5050" s="184"/>
      <c r="K5050" s="185" t="s">
        <v>410</v>
      </c>
      <c r="L5050" s="185"/>
      <c r="M5050" s="186"/>
      <c r="N5050" s="61" t="s">
        <v>410</v>
      </c>
      <c r="P5050" s="175" t="s">
        <v>874</v>
      </c>
    </row>
    <row r="5051" spans="1:16" ht="17.25">
      <c r="A5051" s="183" t="s">
        <v>10299</v>
      </c>
      <c r="B5051" s="183" t="s">
        <v>10300</v>
      </c>
      <c r="C5051" s="183" t="s">
        <v>874</v>
      </c>
      <c r="D5051" s="183" t="s">
        <v>875</v>
      </c>
      <c r="E5051" s="184"/>
      <c r="F5051" s="184"/>
      <c r="G5051" s="185"/>
      <c r="H5051" s="185"/>
      <c r="I5051" s="184"/>
      <c r="J5051" s="184"/>
      <c r="K5051" s="185" t="s">
        <v>410</v>
      </c>
      <c r="L5051" s="185"/>
      <c r="M5051" s="186"/>
      <c r="N5051" s="61" t="s">
        <v>410</v>
      </c>
      <c r="P5051" s="175" t="s">
        <v>874</v>
      </c>
    </row>
    <row r="5052" spans="1:16" ht="17.25">
      <c r="A5052" s="183" t="s">
        <v>10301</v>
      </c>
      <c r="B5052" s="183" t="s">
        <v>10302</v>
      </c>
      <c r="C5052" s="183" t="s">
        <v>9408</v>
      </c>
      <c r="D5052" s="183" t="s">
        <v>9409</v>
      </c>
      <c r="E5052" s="184"/>
      <c r="F5052" s="184"/>
      <c r="G5052" s="185"/>
      <c r="H5052" s="185"/>
      <c r="I5052" s="184"/>
      <c r="J5052" s="184"/>
      <c r="K5052" s="185" t="s">
        <v>410</v>
      </c>
      <c r="L5052" s="185"/>
      <c r="M5052" s="186"/>
      <c r="N5052" s="61" t="s">
        <v>410</v>
      </c>
      <c r="P5052" s="175" t="s">
        <v>9408</v>
      </c>
    </row>
    <row r="5053" spans="1:16" ht="17.25">
      <c r="A5053" s="183" t="s">
        <v>10303</v>
      </c>
      <c r="B5053" s="183" t="s">
        <v>10304</v>
      </c>
      <c r="C5053" s="183" t="s">
        <v>9408</v>
      </c>
      <c r="D5053" s="183" t="s">
        <v>9409</v>
      </c>
      <c r="E5053" s="184"/>
      <c r="F5053" s="184"/>
      <c r="G5053" s="185"/>
      <c r="H5053" s="185"/>
      <c r="I5053" s="184"/>
      <c r="J5053" s="184"/>
      <c r="K5053" s="185" t="s">
        <v>410</v>
      </c>
      <c r="L5053" s="185"/>
      <c r="M5053" s="186"/>
      <c r="N5053" s="61" t="s">
        <v>410</v>
      </c>
      <c r="P5053" s="175" t="s">
        <v>9408</v>
      </c>
    </row>
    <row r="5054" spans="1:16" ht="17.25">
      <c r="A5054" s="183" t="s">
        <v>10305</v>
      </c>
      <c r="B5054" s="183" t="s">
        <v>10306</v>
      </c>
      <c r="C5054" s="183" t="s">
        <v>6652</v>
      </c>
      <c r="D5054" s="183" t="s">
        <v>6653</v>
      </c>
      <c r="E5054" s="184"/>
      <c r="F5054" s="184"/>
      <c r="G5054" s="185"/>
      <c r="H5054" s="185"/>
      <c r="I5054" s="184"/>
      <c r="J5054" s="184"/>
      <c r="K5054" s="185" t="s">
        <v>410</v>
      </c>
      <c r="L5054" s="185"/>
      <c r="M5054" s="186"/>
      <c r="N5054" s="61" t="s">
        <v>410</v>
      </c>
      <c r="P5054" s="175" t="s">
        <v>6652</v>
      </c>
    </row>
    <row r="5055" spans="1:16" ht="17.25">
      <c r="A5055" s="183" t="s">
        <v>10307</v>
      </c>
      <c r="B5055" s="183" t="s">
        <v>10308</v>
      </c>
      <c r="C5055" s="183" t="s">
        <v>6652</v>
      </c>
      <c r="D5055" s="183" t="s">
        <v>6653</v>
      </c>
      <c r="E5055" s="184"/>
      <c r="F5055" s="184"/>
      <c r="G5055" s="185"/>
      <c r="H5055" s="185"/>
      <c r="I5055" s="184"/>
      <c r="J5055" s="184"/>
      <c r="K5055" s="185" t="s">
        <v>410</v>
      </c>
      <c r="L5055" s="185"/>
      <c r="M5055" s="186"/>
      <c r="N5055" s="61" t="s">
        <v>410</v>
      </c>
      <c r="P5055" s="175" t="s">
        <v>6652</v>
      </c>
    </row>
    <row r="5056" spans="1:16" ht="17.25">
      <c r="A5056" s="183" t="s">
        <v>10309</v>
      </c>
      <c r="B5056" s="183" t="s">
        <v>10310</v>
      </c>
      <c r="C5056" s="183" t="s">
        <v>3046</v>
      </c>
      <c r="D5056" s="183" t="s">
        <v>3047</v>
      </c>
      <c r="E5056" s="184">
        <v>79</v>
      </c>
      <c r="F5056" s="184">
        <v>79</v>
      </c>
      <c r="G5056" s="185"/>
      <c r="H5056" s="185"/>
      <c r="I5056" s="184">
        <v>39.69</v>
      </c>
      <c r="J5056" s="184">
        <v>118.69</v>
      </c>
      <c r="K5056" s="185">
        <v>355</v>
      </c>
      <c r="L5056" s="185"/>
      <c r="M5056" s="186"/>
      <c r="N5056" s="61" t="s">
        <v>51</v>
      </c>
      <c r="P5056" s="175" t="s">
        <v>3046</v>
      </c>
    </row>
    <row r="5057" spans="1:16" ht="17.25">
      <c r="A5057" s="183" t="s">
        <v>10311</v>
      </c>
      <c r="B5057" s="183" t="s">
        <v>10312</v>
      </c>
      <c r="C5057" s="183" t="s">
        <v>6238</v>
      </c>
      <c r="D5057" s="183" t="s">
        <v>6239</v>
      </c>
      <c r="E5057" s="184"/>
      <c r="F5057" s="184"/>
      <c r="G5057" s="185"/>
      <c r="H5057" s="185"/>
      <c r="I5057" s="184"/>
      <c r="J5057" s="184"/>
      <c r="K5057" s="185" t="s">
        <v>410</v>
      </c>
      <c r="L5057" s="185"/>
      <c r="M5057" s="186"/>
      <c r="N5057" s="61" t="s">
        <v>410</v>
      </c>
      <c r="P5057" s="175" t="s">
        <v>6238</v>
      </c>
    </row>
    <row r="5058" spans="1:16" ht="17.25">
      <c r="A5058" s="183" t="s">
        <v>10313</v>
      </c>
      <c r="B5058" s="183" t="s">
        <v>10312</v>
      </c>
      <c r="C5058" s="183" t="s">
        <v>6238</v>
      </c>
      <c r="D5058" s="183" t="s">
        <v>6239</v>
      </c>
      <c r="E5058" s="184"/>
      <c r="F5058" s="184"/>
      <c r="G5058" s="185"/>
      <c r="H5058" s="185"/>
      <c r="I5058" s="184"/>
      <c r="J5058" s="184"/>
      <c r="K5058" s="185" t="s">
        <v>410</v>
      </c>
      <c r="L5058" s="185"/>
      <c r="M5058" s="186"/>
      <c r="N5058" s="61" t="s">
        <v>410</v>
      </c>
      <c r="P5058" s="175" t="s">
        <v>6238</v>
      </c>
    </row>
    <row r="5059" spans="1:16" ht="17.25">
      <c r="A5059" s="183" t="s">
        <v>10314</v>
      </c>
      <c r="B5059" s="183" t="s">
        <v>10312</v>
      </c>
      <c r="C5059" s="183" t="s">
        <v>6238</v>
      </c>
      <c r="D5059" s="183" t="s">
        <v>6239</v>
      </c>
      <c r="E5059" s="184"/>
      <c r="F5059" s="184"/>
      <c r="G5059" s="185"/>
      <c r="H5059" s="185"/>
      <c r="I5059" s="184"/>
      <c r="J5059" s="184"/>
      <c r="K5059" s="185" t="s">
        <v>410</v>
      </c>
      <c r="L5059" s="185"/>
      <c r="M5059" s="186"/>
      <c r="N5059" s="61" t="s">
        <v>410</v>
      </c>
      <c r="P5059" s="175" t="s">
        <v>6238</v>
      </c>
    </row>
    <row r="5060" spans="1:16" ht="17.25">
      <c r="A5060" s="183" t="s">
        <v>10315</v>
      </c>
      <c r="B5060" s="183" t="s">
        <v>10316</v>
      </c>
      <c r="C5060" s="183" t="s">
        <v>6238</v>
      </c>
      <c r="D5060" s="183" t="s">
        <v>6239</v>
      </c>
      <c r="E5060" s="184"/>
      <c r="F5060" s="184"/>
      <c r="G5060" s="185"/>
      <c r="H5060" s="185"/>
      <c r="I5060" s="184"/>
      <c r="J5060" s="184"/>
      <c r="K5060" s="185" t="s">
        <v>410</v>
      </c>
      <c r="L5060" s="185"/>
      <c r="M5060" s="186"/>
      <c r="N5060" s="61" t="s">
        <v>410</v>
      </c>
      <c r="P5060" s="175" t="s">
        <v>6238</v>
      </c>
    </row>
    <row r="5061" spans="1:16" ht="17.25">
      <c r="A5061" s="183" t="s">
        <v>10317</v>
      </c>
      <c r="B5061" s="183" t="s">
        <v>10318</v>
      </c>
      <c r="C5061" s="183" t="s">
        <v>9047</v>
      </c>
      <c r="D5061" s="183" t="s">
        <v>9047</v>
      </c>
      <c r="E5061" s="184">
        <v>75</v>
      </c>
      <c r="F5061" s="184">
        <v>75</v>
      </c>
      <c r="G5061" s="185"/>
      <c r="H5061" s="185"/>
      <c r="I5061" s="184">
        <v>38.37</v>
      </c>
      <c r="J5061" s="184">
        <v>113.37</v>
      </c>
      <c r="K5061" s="185">
        <v>7</v>
      </c>
      <c r="L5061" s="185"/>
      <c r="M5061" s="186"/>
      <c r="N5061" s="61" t="s">
        <v>51</v>
      </c>
      <c r="P5061" s="175" t="s">
        <v>9047</v>
      </c>
    </row>
    <row r="5062" spans="1:16" ht="17.25">
      <c r="A5062" s="183" t="s">
        <v>10319</v>
      </c>
      <c r="B5062" s="183" t="s">
        <v>10320</v>
      </c>
      <c r="C5062" s="183" t="s">
        <v>9047</v>
      </c>
      <c r="D5062" s="183" t="s">
        <v>9047</v>
      </c>
      <c r="E5062" s="184">
        <v>75</v>
      </c>
      <c r="F5062" s="184">
        <v>75</v>
      </c>
      <c r="G5062" s="185"/>
      <c r="H5062" s="185"/>
      <c r="I5062" s="184">
        <v>38.37</v>
      </c>
      <c r="J5062" s="184">
        <v>113.37</v>
      </c>
      <c r="K5062" s="185">
        <v>1</v>
      </c>
      <c r="L5062" s="185"/>
      <c r="M5062" s="186"/>
      <c r="N5062" s="61" t="s">
        <v>51</v>
      </c>
      <c r="P5062" s="175" t="s">
        <v>9047</v>
      </c>
    </row>
    <row r="5063" spans="1:16" ht="17.25">
      <c r="A5063" s="183" t="s">
        <v>10321</v>
      </c>
      <c r="B5063" s="183" t="s">
        <v>10322</v>
      </c>
      <c r="C5063" s="183" t="s">
        <v>49</v>
      </c>
      <c r="D5063" s="183" t="s">
        <v>50</v>
      </c>
      <c r="E5063" s="184"/>
      <c r="F5063" s="184"/>
      <c r="G5063" s="185"/>
      <c r="H5063" s="185"/>
      <c r="I5063" s="184"/>
      <c r="J5063" s="184"/>
      <c r="K5063" s="185" t="s">
        <v>410</v>
      </c>
      <c r="L5063" s="185"/>
      <c r="M5063" s="186"/>
      <c r="N5063" s="61" t="s">
        <v>410</v>
      </c>
      <c r="P5063" s="175" t="s">
        <v>49</v>
      </c>
    </row>
    <row r="5064" spans="1:16" ht="17.25">
      <c r="A5064" s="183" t="s">
        <v>10323</v>
      </c>
      <c r="B5064" s="183" t="s">
        <v>10324</v>
      </c>
      <c r="C5064" s="183" t="s">
        <v>49</v>
      </c>
      <c r="D5064" s="183" t="s">
        <v>50</v>
      </c>
      <c r="E5064" s="184"/>
      <c r="F5064" s="184"/>
      <c r="G5064" s="185"/>
      <c r="H5064" s="185"/>
      <c r="I5064" s="184"/>
      <c r="J5064" s="184"/>
      <c r="K5064" s="185" t="s">
        <v>410</v>
      </c>
      <c r="L5064" s="185"/>
      <c r="M5064" s="186"/>
      <c r="N5064" s="61" t="s">
        <v>410</v>
      </c>
      <c r="P5064" s="175" t="s">
        <v>49</v>
      </c>
    </row>
    <row r="5065" spans="1:16" ht="17.25">
      <c r="A5065" s="183" t="s">
        <v>10325</v>
      </c>
      <c r="B5065" s="183" t="s">
        <v>10326</v>
      </c>
      <c r="C5065" s="183" t="s">
        <v>1679</v>
      </c>
      <c r="D5065" s="183" t="s">
        <v>1680</v>
      </c>
      <c r="E5065" s="184">
        <v>68</v>
      </c>
      <c r="F5065" s="184">
        <v>49.33</v>
      </c>
      <c r="G5065" s="185" t="s">
        <v>356</v>
      </c>
      <c r="H5065" s="185" t="s">
        <v>10327</v>
      </c>
      <c r="I5065" s="184">
        <v>39.56</v>
      </c>
      <c r="J5065" s="184">
        <v>88.89</v>
      </c>
      <c r="K5065" s="185">
        <v>47</v>
      </c>
      <c r="L5065" s="185"/>
      <c r="M5065" s="186"/>
      <c r="N5065" s="61" t="s">
        <v>51</v>
      </c>
      <c r="P5065" s="175" t="s">
        <v>1679</v>
      </c>
    </row>
    <row r="5066" spans="1:16" ht="17.25">
      <c r="A5066" s="183" t="s">
        <v>10328</v>
      </c>
      <c r="B5066" s="183" t="s">
        <v>10329</v>
      </c>
      <c r="C5066" s="183" t="s">
        <v>1679</v>
      </c>
      <c r="D5066" s="183" t="s">
        <v>1680</v>
      </c>
      <c r="E5066" s="184">
        <v>68</v>
      </c>
      <c r="F5066" s="184">
        <v>49.33</v>
      </c>
      <c r="G5066" s="185" t="s">
        <v>356</v>
      </c>
      <c r="H5066" s="185" t="s">
        <v>10327</v>
      </c>
      <c r="I5066" s="184">
        <v>39.56</v>
      </c>
      <c r="J5066" s="184">
        <v>88.89</v>
      </c>
      <c r="K5066" s="185">
        <v>55</v>
      </c>
      <c r="L5066" s="185"/>
      <c r="M5066" s="186"/>
      <c r="N5066" s="61" t="s">
        <v>51</v>
      </c>
      <c r="P5066" s="175" t="s">
        <v>1679</v>
      </c>
    </row>
    <row r="5067" spans="1:16" ht="17.25">
      <c r="A5067" s="183" t="s">
        <v>10330</v>
      </c>
      <c r="B5067" s="183" t="s">
        <v>10331</v>
      </c>
      <c r="C5067" s="183" t="s">
        <v>1679</v>
      </c>
      <c r="D5067" s="183" t="s">
        <v>1680</v>
      </c>
      <c r="E5067" s="184"/>
      <c r="F5067" s="184"/>
      <c r="G5067" s="185"/>
      <c r="H5067" s="185"/>
      <c r="I5067" s="184"/>
      <c r="J5067" s="184"/>
      <c r="K5067" s="185" t="s">
        <v>410</v>
      </c>
      <c r="L5067" s="185"/>
      <c r="M5067" s="186"/>
      <c r="N5067" s="61" t="s">
        <v>410</v>
      </c>
      <c r="P5067" s="175" t="s">
        <v>1679</v>
      </c>
    </row>
    <row r="5068" spans="1:16" ht="17.25">
      <c r="A5068" s="183" t="s">
        <v>10332</v>
      </c>
      <c r="B5068" s="183" t="s">
        <v>10333</v>
      </c>
      <c r="C5068" s="183" t="s">
        <v>1679</v>
      </c>
      <c r="D5068" s="183" t="s">
        <v>1680</v>
      </c>
      <c r="E5068" s="184">
        <v>68</v>
      </c>
      <c r="F5068" s="184">
        <v>49.33</v>
      </c>
      <c r="G5068" s="185" t="s">
        <v>356</v>
      </c>
      <c r="H5068" s="185" t="s">
        <v>10327</v>
      </c>
      <c r="I5068" s="184">
        <v>39.56</v>
      </c>
      <c r="J5068" s="184">
        <v>88.89</v>
      </c>
      <c r="K5068" s="185">
        <v>16</v>
      </c>
      <c r="L5068" s="185"/>
      <c r="M5068" s="186"/>
      <c r="N5068" s="61" t="s">
        <v>51</v>
      </c>
      <c r="P5068" s="175" t="s">
        <v>1679</v>
      </c>
    </row>
    <row r="5069" spans="1:16" ht="17.25">
      <c r="A5069" s="183" t="s">
        <v>10334</v>
      </c>
      <c r="B5069" s="183" t="s">
        <v>10335</v>
      </c>
      <c r="C5069" s="183" t="s">
        <v>1679</v>
      </c>
      <c r="D5069" s="183" t="s">
        <v>1680</v>
      </c>
      <c r="E5069" s="184">
        <v>68</v>
      </c>
      <c r="F5069" s="184">
        <v>49.33</v>
      </c>
      <c r="G5069" s="185" t="s">
        <v>356</v>
      </c>
      <c r="H5069" s="185" t="s">
        <v>10327</v>
      </c>
      <c r="I5069" s="184">
        <v>39.56</v>
      </c>
      <c r="J5069" s="184">
        <v>88.89</v>
      </c>
      <c r="K5069" s="185">
        <v>3</v>
      </c>
      <c r="L5069" s="185"/>
      <c r="M5069" s="186"/>
      <c r="N5069" s="61" t="s">
        <v>51</v>
      </c>
      <c r="P5069" s="175" t="s">
        <v>1679</v>
      </c>
    </row>
    <row r="5070" spans="1:16" ht="17.25">
      <c r="A5070" s="183" t="s">
        <v>10336</v>
      </c>
      <c r="B5070" s="183" t="s">
        <v>10337</v>
      </c>
      <c r="C5070" s="183" t="s">
        <v>49</v>
      </c>
      <c r="D5070" s="183" t="s">
        <v>50</v>
      </c>
      <c r="E5070" s="184">
        <v>375</v>
      </c>
      <c r="F5070" s="184">
        <v>305</v>
      </c>
      <c r="G5070" s="185" t="s">
        <v>94</v>
      </c>
      <c r="H5070" s="185"/>
      <c r="I5070" s="184">
        <v>103.57</v>
      </c>
      <c r="J5070" s="184">
        <v>408.57</v>
      </c>
      <c r="K5070" s="185">
        <v>85</v>
      </c>
      <c r="L5070" s="185" t="s">
        <v>76</v>
      </c>
      <c r="M5070" s="186" t="s">
        <v>2427</v>
      </c>
      <c r="N5070" s="61" t="s">
        <v>51</v>
      </c>
      <c r="P5070" s="175" t="s">
        <v>49</v>
      </c>
    </row>
    <row r="5071" spans="1:16" ht="17.25">
      <c r="A5071" s="183" t="s">
        <v>10338</v>
      </c>
      <c r="B5071" s="183" t="s">
        <v>10339</v>
      </c>
      <c r="C5071" s="183" t="s">
        <v>5620</v>
      </c>
      <c r="D5071" s="183" t="s">
        <v>5621</v>
      </c>
      <c r="E5071" s="184"/>
      <c r="F5071" s="184"/>
      <c r="G5071" s="185"/>
      <c r="H5071" s="185"/>
      <c r="I5071" s="184"/>
      <c r="J5071" s="184"/>
      <c r="K5071" s="185" t="s">
        <v>410</v>
      </c>
      <c r="L5071" s="185"/>
      <c r="M5071" s="186"/>
      <c r="N5071" s="61" t="s">
        <v>410</v>
      </c>
      <c r="P5071" s="175" t="s">
        <v>5620</v>
      </c>
    </row>
    <row r="5072" spans="1:16" ht="17.25">
      <c r="A5072" s="183" t="s">
        <v>10340</v>
      </c>
      <c r="B5072" s="183" t="s">
        <v>10341</v>
      </c>
      <c r="C5072" s="183" t="s">
        <v>5620</v>
      </c>
      <c r="D5072" s="183" t="s">
        <v>5621</v>
      </c>
      <c r="E5072" s="184"/>
      <c r="F5072" s="184"/>
      <c r="G5072" s="185"/>
      <c r="H5072" s="185"/>
      <c r="I5072" s="184"/>
      <c r="J5072" s="184"/>
      <c r="K5072" s="185" t="s">
        <v>410</v>
      </c>
      <c r="L5072" s="185"/>
      <c r="M5072" s="186"/>
      <c r="N5072" s="61" t="s">
        <v>410</v>
      </c>
      <c r="P5072" s="175" t="s">
        <v>5620</v>
      </c>
    </row>
    <row r="5073" spans="1:16" ht="17.25">
      <c r="A5073" s="183" t="s">
        <v>10342</v>
      </c>
      <c r="B5073" s="183" t="s">
        <v>10343</v>
      </c>
      <c r="C5073" s="183" t="s">
        <v>5620</v>
      </c>
      <c r="D5073" s="183" t="s">
        <v>5621</v>
      </c>
      <c r="E5073" s="184"/>
      <c r="F5073" s="184"/>
      <c r="G5073" s="185"/>
      <c r="H5073" s="185"/>
      <c r="I5073" s="184"/>
      <c r="J5073" s="184"/>
      <c r="K5073" s="185" t="s">
        <v>410</v>
      </c>
      <c r="L5073" s="185"/>
      <c r="M5073" s="186"/>
      <c r="N5073" s="61" t="s">
        <v>410</v>
      </c>
      <c r="P5073" s="175" t="s">
        <v>5620</v>
      </c>
    </row>
    <row r="5074" spans="1:16" ht="17.25">
      <c r="A5074" s="183" t="s">
        <v>10344</v>
      </c>
      <c r="B5074" s="183" t="s">
        <v>10345</v>
      </c>
      <c r="C5074" s="183" t="s">
        <v>5620</v>
      </c>
      <c r="D5074" s="183" t="s">
        <v>5621</v>
      </c>
      <c r="E5074" s="184"/>
      <c r="F5074" s="184"/>
      <c r="G5074" s="185"/>
      <c r="H5074" s="185"/>
      <c r="I5074" s="184"/>
      <c r="J5074" s="184"/>
      <c r="K5074" s="185" t="s">
        <v>410</v>
      </c>
      <c r="L5074" s="185"/>
      <c r="M5074" s="186"/>
      <c r="N5074" s="61" t="s">
        <v>410</v>
      </c>
      <c r="P5074" s="175" t="s">
        <v>5620</v>
      </c>
    </row>
    <row r="5075" spans="1:16" ht="17.25">
      <c r="A5075" s="183" t="s">
        <v>10346</v>
      </c>
      <c r="B5075" s="183" t="s">
        <v>6999</v>
      </c>
      <c r="C5075" s="183" t="s">
        <v>625</v>
      </c>
      <c r="D5075" s="183" t="s">
        <v>626</v>
      </c>
      <c r="E5075" s="184">
        <v>340</v>
      </c>
      <c r="F5075" s="184">
        <v>313</v>
      </c>
      <c r="G5075" s="185" t="s">
        <v>494</v>
      </c>
      <c r="H5075" s="185"/>
      <c r="I5075" s="184">
        <v>142.82</v>
      </c>
      <c r="J5075" s="184">
        <v>455.82</v>
      </c>
      <c r="K5075" s="185">
        <v>0</v>
      </c>
      <c r="L5075" s="185"/>
      <c r="M5075" s="186"/>
      <c r="N5075" s="61" t="s">
        <v>51</v>
      </c>
      <c r="P5075" s="175" t="s">
        <v>625</v>
      </c>
    </row>
    <row r="5076" spans="1:16" ht="17.25">
      <c r="A5076" s="183" t="s">
        <v>10347</v>
      </c>
      <c r="B5076" s="183" t="s">
        <v>6997</v>
      </c>
      <c r="C5076" s="183" t="s">
        <v>625</v>
      </c>
      <c r="D5076" s="183" t="s">
        <v>626</v>
      </c>
      <c r="E5076" s="184">
        <v>340</v>
      </c>
      <c r="F5076" s="184">
        <v>313</v>
      </c>
      <c r="G5076" s="185" t="s">
        <v>494</v>
      </c>
      <c r="H5076" s="185"/>
      <c r="I5076" s="184">
        <v>142.82</v>
      </c>
      <c r="J5076" s="184">
        <v>455.82</v>
      </c>
      <c r="K5076" s="185">
        <v>0</v>
      </c>
      <c r="L5076" s="185"/>
      <c r="M5076" s="186"/>
      <c r="N5076" s="61" t="s">
        <v>51</v>
      </c>
      <c r="P5076" s="175" t="s">
        <v>625</v>
      </c>
    </row>
    <row r="5077" spans="1:16" ht="17.25">
      <c r="A5077" s="183" t="s">
        <v>10348</v>
      </c>
      <c r="B5077" s="183" t="s">
        <v>7001</v>
      </c>
      <c r="C5077" s="183" t="s">
        <v>625</v>
      </c>
      <c r="D5077" s="183" t="s">
        <v>626</v>
      </c>
      <c r="E5077" s="184">
        <v>335</v>
      </c>
      <c r="F5077" s="184">
        <v>308</v>
      </c>
      <c r="G5077" s="185" t="s">
        <v>55</v>
      </c>
      <c r="H5077" s="185"/>
      <c r="I5077" s="184">
        <v>96.32</v>
      </c>
      <c r="J5077" s="184">
        <v>404.32</v>
      </c>
      <c r="K5077" s="185">
        <v>58</v>
      </c>
      <c r="L5077" s="185"/>
      <c r="M5077" s="186"/>
      <c r="N5077" s="61" t="s">
        <v>51</v>
      </c>
      <c r="P5077" s="175" t="s">
        <v>625</v>
      </c>
    </row>
    <row r="5078" spans="1:16" ht="17.25">
      <c r="A5078" s="183" t="s">
        <v>10349</v>
      </c>
      <c r="B5078" s="183" t="s">
        <v>7003</v>
      </c>
      <c r="C5078" s="183" t="s">
        <v>625</v>
      </c>
      <c r="D5078" s="183" t="s">
        <v>626</v>
      </c>
      <c r="E5078" s="184">
        <v>315</v>
      </c>
      <c r="F5078" s="184">
        <v>298</v>
      </c>
      <c r="G5078" s="185" t="s">
        <v>194</v>
      </c>
      <c r="H5078" s="185"/>
      <c r="I5078" s="184">
        <v>96.32</v>
      </c>
      <c r="J5078" s="184">
        <v>394.32</v>
      </c>
      <c r="K5078" s="185">
        <v>70</v>
      </c>
      <c r="L5078" s="185"/>
      <c r="M5078" s="186"/>
      <c r="N5078" s="61" t="s">
        <v>51</v>
      </c>
      <c r="P5078" s="175" t="s">
        <v>625</v>
      </c>
    </row>
    <row r="5079" spans="1:16" ht="17.25">
      <c r="A5079" s="183" t="s">
        <v>10350</v>
      </c>
      <c r="B5079" s="183" t="s">
        <v>10351</v>
      </c>
      <c r="C5079" s="183" t="s">
        <v>625</v>
      </c>
      <c r="D5079" s="183" t="s">
        <v>626</v>
      </c>
      <c r="E5079" s="184"/>
      <c r="F5079" s="184"/>
      <c r="G5079" s="185"/>
      <c r="H5079" s="185"/>
      <c r="I5079" s="184"/>
      <c r="J5079" s="184"/>
      <c r="K5079" s="185" t="s">
        <v>410</v>
      </c>
      <c r="L5079" s="185"/>
      <c r="M5079" s="186"/>
      <c r="N5079" s="61" t="s">
        <v>410</v>
      </c>
      <c r="P5079" s="175" t="s">
        <v>625</v>
      </c>
    </row>
    <row r="5080" spans="1:16" ht="17.25">
      <c r="A5080" s="183" t="s">
        <v>10352</v>
      </c>
      <c r="B5080" s="183" t="s">
        <v>10353</v>
      </c>
      <c r="C5080" s="183" t="s">
        <v>625</v>
      </c>
      <c r="D5080" s="183" t="s">
        <v>626</v>
      </c>
      <c r="E5080" s="184"/>
      <c r="F5080" s="184"/>
      <c r="G5080" s="185"/>
      <c r="H5080" s="185"/>
      <c r="I5080" s="184"/>
      <c r="J5080" s="184"/>
      <c r="K5080" s="185" t="s">
        <v>410</v>
      </c>
      <c r="L5080" s="185"/>
      <c r="M5080" s="186"/>
      <c r="N5080" s="61" t="s">
        <v>410</v>
      </c>
      <c r="P5080" s="175" t="s">
        <v>625</v>
      </c>
    </row>
    <row r="5081" spans="1:16" ht="17.25">
      <c r="A5081" s="183" t="s">
        <v>10354</v>
      </c>
      <c r="B5081" s="183" t="s">
        <v>10355</v>
      </c>
      <c r="C5081" s="183" t="s">
        <v>625</v>
      </c>
      <c r="D5081" s="183" t="s">
        <v>626</v>
      </c>
      <c r="E5081" s="184"/>
      <c r="F5081" s="184"/>
      <c r="G5081" s="185"/>
      <c r="H5081" s="185"/>
      <c r="I5081" s="184"/>
      <c r="J5081" s="184"/>
      <c r="K5081" s="185" t="s">
        <v>410</v>
      </c>
      <c r="L5081" s="185"/>
      <c r="M5081" s="186"/>
      <c r="N5081" s="61" t="s">
        <v>410</v>
      </c>
      <c r="P5081" s="175" t="s">
        <v>625</v>
      </c>
    </row>
    <row r="5082" spans="1:16" ht="17.25">
      <c r="A5082" s="183" t="s">
        <v>10356</v>
      </c>
      <c r="B5082" s="183" t="s">
        <v>10357</v>
      </c>
      <c r="C5082" s="183" t="s">
        <v>625</v>
      </c>
      <c r="D5082" s="183" t="s">
        <v>626</v>
      </c>
      <c r="E5082" s="184"/>
      <c r="F5082" s="184"/>
      <c r="G5082" s="185"/>
      <c r="H5082" s="185"/>
      <c r="I5082" s="184"/>
      <c r="J5082" s="184"/>
      <c r="K5082" s="185" t="s">
        <v>410</v>
      </c>
      <c r="L5082" s="185"/>
      <c r="M5082" s="186"/>
      <c r="N5082" s="61" t="s">
        <v>410</v>
      </c>
      <c r="P5082" s="175" t="s">
        <v>625</v>
      </c>
    </row>
    <row r="5083" spans="1:16" ht="17.25">
      <c r="A5083" s="183" t="s">
        <v>10358</v>
      </c>
      <c r="B5083" s="183" t="s">
        <v>10359</v>
      </c>
      <c r="C5083" s="183" t="s">
        <v>335</v>
      </c>
      <c r="D5083" s="183" t="s">
        <v>336</v>
      </c>
      <c r="E5083" s="184"/>
      <c r="F5083" s="184"/>
      <c r="G5083" s="185"/>
      <c r="H5083" s="185"/>
      <c r="I5083" s="184"/>
      <c r="J5083" s="184"/>
      <c r="K5083" s="185" t="s">
        <v>410</v>
      </c>
      <c r="L5083" s="185"/>
      <c r="M5083" s="186"/>
      <c r="N5083" s="61" t="s">
        <v>410</v>
      </c>
      <c r="P5083" s="175" t="s">
        <v>335</v>
      </c>
    </row>
    <row r="5084" spans="1:16" ht="17.25">
      <c r="A5084" s="183" t="s">
        <v>10360</v>
      </c>
      <c r="B5084" s="183" t="s">
        <v>10361</v>
      </c>
      <c r="C5084" s="183" t="s">
        <v>335</v>
      </c>
      <c r="D5084" s="183" t="s">
        <v>336</v>
      </c>
      <c r="E5084" s="184"/>
      <c r="F5084" s="184"/>
      <c r="G5084" s="185"/>
      <c r="H5084" s="185"/>
      <c r="I5084" s="184"/>
      <c r="J5084" s="184"/>
      <c r="K5084" s="185" t="s">
        <v>410</v>
      </c>
      <c r="L5084" s="185"/>
      <c r="M5084" s="186"/>
      <c r="N5084" s="61" t="s">
        <v>410</v>
      </c>
      <c r="P5084" s="175" t="s">
        <v>335</v>
      </c>
    </row>
    <row r="5085" spans="1:16" ht="17.25">
      <c r="A5085" s="183" t="s">
        <v>10362</v>
      </c>
      <c r="B5085" s="183" t="s">
        <v>10363</v>
      </c>
      <c r="C5085" s="183" t="s">
        <v>335</v>
      </c>
      <c r="D5085" s="183" t="s">
        <v>336</v>
      </c>
      <c r="E5085" s="184"/>
      <c r="F5085" s="184"/>
      <c r="G5085" s="185"/>
      <c r="H5085" s="185"/>
      <c r="I5085" s="184"/>
      <c r="J5085" s="184"/>
      <c r="K5085" s="185" t="s">
        <v>410</v>
      </c>
      <c r="L5085" s="185"/>
      <c r="M5085" s="186"/>
      <c r="N5085" s="61" t="s">
        <v>410</v>
      </c>
      <c r="P5085" s="175" t="s">
        <v>335</v>
      </c>
    </row>
    <row r="5086" spans="1:16" ht="17.25">
      <c r="A5086" s="183" t="s">
        <v>10364</v>
      </c>
      <c r="B5086" s="183" t="s">
        <v>10365</v>
      </c>
      <c r="C5086" s="183" t="s">
        <v>335</v>
      </c>
      <c r="D5086" s="183" t="s">
        <v>336</v>
      </c>
      <c r="E5086" s="184"/>
      <c r="F5086" s="184"/>
      <c r="G5086" s="185"/>
      <c r="H5086" s="185"/>
      <c r="I5086" s="184"/>
      <c r="J5086" s="184"/>
      <c r="K5086" s="185" t="s">
        <v>410</v>
      </c>
      <c r="L5086" s="185"/>
      <c r="M5086" s="186"/>
      <c r="N5086" s="61" t="s">
        <v>410</v>
      </c>
      <c r="P5086" s="175" t="s">
        <v>335</v>
      </c>
    </row>
    <row r="5087" spans="1:16" ht="17.25">
      <c r="A5087" s="183" t="s">
        <v>10366</v>
      </c>
      <c r="B5087" s="183" t="s">
        <v>10367</v>
      </c>
      <c r="C5087" s="183" t="s">
        <v>49</v>
      </c>
      <c r="D5087" s="183" t="s">
        <v>50</v>
      </c>
      <c r="E5087" s="184"/>
      <c r="F5087" s="184"/>
      <c r="G5087" s="185"/>
      <c r="H5087" s="185"/>
      <c r="I5087" s="184"/>
      <c r="J5087" s="184"/>
      <c r="K5087" s="185" t="s">
        <v>410</v>
      </c>
      <c r="L5087" s="185"/>
      <c r="M5087" s="186"/>
      <c r="N5087" s="61" t="s">
        <v>410</v>
      </c>
      <c r="P5087" s="175" t="s">
        <v>49</v>
      </c>
    </row>
    <row r="5088" spans="1:16" ht="17.25">
      <c r="A5088" s="183" t="s">
        <v>10368</v>
      </c>
      <c r="B5088" s="183" t="s">
        <v>10369</v>
      </c>
      <c r="C5088" s="183" t="s">
        <v>49</v>
      </c>
      <c r="D5088" s="183" t="s">
        <v>50</v>
      </c>
      <c r="E5088" s="184"/>
      <c r="F5088" s="184"/>
      <c r="G5088" s="185"/>
      <c r="H5088" s="185"/>
      <c r="I5088" s="184"/>
      <c r="J5088" s="184"/>
      <c r="K5088" s="185" t="s">
        <v>410</v>
      </c>
      <c r="L5088" s="185"/>
      <c r="M5088" s="186"/>
      <c r="N5088" s="61" t="s">
        <v>410</v>
      </c>
      <c r="P5088" s="175" t="s">
        <v>49</v>
      </c>
    </row>
    <row r="5089" spans="1:16" ht="17.25">
      <c r="A5089" s="183" t="s">
        <v>10370</v>
      </c>
      <c r="B5089" s="183" t="s">
        <v>10371</v>
      </c>
      <c r="C5089" s="183" t="s">
        <v>49</v>
      </c>
      <c r="D5089" s="183" t="s">
        <v>50</v>
      </c>
      <c r="E5089" s="184"/>
      <c r="F5089" s="184"/>
      <c r="G5089" s="185"/>
      <c r="H5089" s="185"/>
      <c r="I5089" s="184"/>
      <c r="J5089" s="184"/>
      <c r="K5089" s="185" t="s">
        <v>410</v>
      </c>
      <c r="L5089" s="185"/>
      <c r="M5089" s="186"/>
      <c r="N5089" s="61" t="s">
        <v>410</v>
      </c>
      <c r="P5089" s="175" t="s">
        <v>49</v>
      </c>
    </row>
    <row r="5090" spans="1:16" ht="17.25">
      <c r="A5090" s="183" t="s">
        <v>10372</v>
      </c>
      <c r="B5090" s="183" t="s">
        <v>10373</v>
      </c>
      <c r="C5090" s="183" t="s">
        <v>49</v>
      </c>
      <c r="D5090" s="183" t="s">
        <v>50</v>
      </c>
      <c r="E5090" s="184"/>
      <c r="F5090" s="184"/>
      <c r="G5090" s="185"/>
      <c r="H5090" s="185"/>
      <c r="I5090" s="184"/>
      <c r="J5090" s="184"/>
      <c r="K5090" s="185" t="s">
        <v>410</v>
      </c>
      <c r="L5090" s="185"/>
      <c r="M5090" s="186"/>
      <c r="N5090" s="61" t="s">
        <v>410</v>
      </c>
      <c r="P5090" s="175" t="s">
        <v>49</v>
      </c>
    </row>
    <row r="5091" spans="1:16" ht="17.25">
      <c r="A5091" s="183" t="s">
        <v>10374</v>
      </c>
      <c r="B5091" s="183" t="s">
        <v>10375</v>
      </c>
      <c r="C5091" s="183" t="s">
        <v>97</v>
      </c>
      <c r="D5091" s="183" t="s">
        <v>98</v>
      </c>
      <c r="E5091" s="184">
        <v>150</v>
      </c>
      <c r="F5091" s="184">
        <v>130</v>
      </c>
      <c r="G5091" s="185" t="s">
        <v>102</v>
      </c>
      <c r="H5091" s="185"/>
      <c r="I5091" s="184">
        <v>47.91</v>
      </c>
      <c r="J5091" s="184">
        <v>177.91</v>
      </c>
      <c r="K5091" s="185">
        <v>55</v>
      </c>
      <c r="L5091" s="185" t="s">
        <v>130</v>
      </c>
      <c r="M5091" s="186" t="s">
        <v>2743</v>
      </c>
      <c r="N5091" s="61" t="s">
        <v>51</v>
      </c>
      <c r="P5091" s="175" t="s">
        <v>97</v>
      </c>
    </row>
    <row r="5092" spans="1:16" ht="17.25">
      <c r="A5092" s="183" t="s">
        <v>10376</v>
      </c>
      <c r="B5092" s="183" t="s">
        <v>10377</v>
      </c>
      <c r="C5092" s="183" t="s">
        <v>97</v>
      </c>
      <c r="D5092" s="183" t="s">
        <v>98</v>
      </c>
      <c r="E5092" s="184">
        <v>150</v>
      </c>
      <c r="F5092" s="184">
        <v>130</v>
      </c>
      <c r="G5092" s="185" t="s">
        <v>102</v>
      </c>
      <c r="H5092" s="185"/>
      <c r="I5092" s="184">
        <v>47.91</v>
      </c>
      <c r="J5092" s="184">
        <v>177.91</v>
      </c>
      <c r="K5092" s="185">
        <v>146</v>
      </c>
      <c r="L5092" s="185" t="s">
        <v>554</v>
      </c>
      <c r="M5092" s="186" t="s">
        <v>211</v>
      </c>
      <c r="N5092" s="61" t="s">
        <v>51</v>
      </c>
      <c r="P5092" s="175" t="s">
        <v>97</v>
      </c>
    </row>
    <row r="5093" spans="1:16" ht="17.25">
      <c r="A5093" s="183" t="s">
        <v>10378</v>
      </c>
      <c r="B5093" s="183" t="s">
        <v>10379</v>
      </c>
      <c r="C5093" s="183" t="s">
        <v>1205</v>
      </c>
      <c r="D5093" s="183" t="s">
        <v>1206</v>
      </c>
      <c r="E5093" s="184"/>
      <c r="F5093" s="184"/>
      <c r="G5093" s="185"/>
      <c r="H5093" s="185"/>
      <c r="I5093" s="184"/>
      <c r="J5093" s="184"/>
      <c r="K5093" s="185" t="s">
        <v>410</v>
      </c>
      <c r="L5093" s="185"/>
      <c r="M5093" s="186"/>
      <c r="N5093" s="61" t="s">
        <v>410</v>
      </c>
      <c r="P5093" s="175" t="s">
        <v>1205</v>
      </c>
    </row>
    <row r="5094" spans="1:16" ht="17.25">
      <c r="A5094" s="183" t="s">
        <v>10380</v>
      </c>
      <c r="B5094" s="183" t="s">
        <v>10381</v>
      </c>
      <c r="C5094" s="183" t="s">
        <v>1205</v>
      </c>
      <c r="D5094" s="183" t="s">
        <v>1206</v>
      </c>
      <c r="E5094" s="184"/>
      <c r="F5094" s="184"/>
      <c r="G5094" s="185"/>
      <c r="H5094" s="185"/>
      <c r="I5094" s="184"/>
      <c r="J5094" s="184"/>
      <c r="K5094" s="185" t="s">
        <v>410</v>
      </c>
      <c r="L5094" s="185"/>
      <c r="M5094" s="186"/>
      <c r="N5094" s="61" t="s">
        <v>410</v>
      </c>
      <c r="P5094" s="175" t="s">
        <v>1205</v>
      </c>
    </row>
    <row r="5095" spans="1:16" ht="17.25">
      <c r="A5095" s="183" t="s">
        <v>10382</v>
      </c>
      <c r="B5095" s="183" t="s">
        <v>10383</v>
      </c>
      <c r="C5095" s="183" t="s">
        <v>49</v>
      </c>
      <c r="D5095" s="183" t="s">
        <v>50</v>
      </c>
      <c r="E5095" s="184"/>
      <c r="F5095" s="184"/>
      <c r="G5095" s="185"/>
      <c r="H5095" s="185"/>
      <c r="I5095" s="184"/>
      <c r="J5095" s="184"/>
      <c r="K5095" s="185" t="s">
        <v>410</v>
      </c>
      <c r="L5095" s="185"/>
      <c r="M5095" s="186"/>
      <c r="N5095" s="61" t="s">
        <v>410</v>
      </c>
      <c r="P5095" s="175" t="s">
        <v>49</v>
      </c>
    </row>
    <row r="5096" spans="1:16" ht="17.25">
      <c r="A5096" s="183" t="s">
        <v>10384</v>
      </c>
      <c r="B5096" s="183" t="s">
        <v>10385</v>
      </c>
      <c r="C5096" s="183" t="s">
        <v>49</v>
      </c>
      <c r="D5096" s="183" t="s">
        <v>50</v>
      </c>
      <c r="E5096" s="184"/>
      <c r="F5096" s="184"/>
      <c r="G5096" s="185"/>
      <c r="H5096" s="185"/>
      <c r="I5096" s="184"/>
      <c r="J5096" s="184"/>
      <c r="K5096" s="185" t="s">
        <v>410</v>
      </c>
      <c r="L5096" s="185"/>
      <c r="M5096" s="186"/>
      <c r="N5096" s="61" t="s">
        <v>410</v>
      </c>
      <c r="P5096" s="175" t="s">
        <v>49</v>
      </c>
    </row>
    <row r="5097" spans="1:16" ht="17.25">
      <c r="A5097" s="183" t="s">
        <v>10386</v>
      </c>
      <c r="B5097" s="183" t="s">
        <v>10387</v>
      </c>
      <c r="C5097" s="183" t="s">
        <v>286</v>
      </c>
      <c r="D5097" s="183" t="s">
        <v>287</v>
      </c>
      <c r="E5097" s="184">
        <v>179</v>
      </c>
      <c r="F5097" s="184">
        <v>179</v>
      </c>
      <c r="G5097" s="185"/>
      <c r="H5097" s="185"/>
      <c r="I5097" s="184">
        <v>73.64</v>
      </c>
      <c r="J5097" s="184">
        <v>252.64</v>
      </c>
      <c r="K5097" s="185">
        <v>231</v>
      </c>
      <c r="L5097" s="185" t="s">
        <v>57</v>
      </c>
      <c r="M5097" s="186" t="s">
        <v>943</v>
      </c>
      <c r="N5097" s="61" t="s">
        <v>51</v>
      </c>
      <c r="P5097" s="175" t="s">
        <v>286</v>
      </c>
    </row>
    <row r="5098" spans="1:16" ht="17.25">
      <c r="A5098" s="183" t="s">
        <v>10388</v>
      </c>
      <c r="B5098" s="183" t="s">
        <v>10389</v>
      </c>
      <c r="C5098" s="183" t="s">
        <v>286</v>
      </c>
      <c r="D5098" s="183" t="s">
        <v>287</v>
      </c>
      <c r="E5098" s="184"/>
      <c r="F5098" s="184"/>
      <c r="G5098" s="185"/>
      <c r="H5098" s="185"/>
      <c r="I5098" s="184"/>
      <c r="J5098" s="184"/>
      <c r="K5098" s="185" t="s">
        <v>410</v>
      </c>
      <c r="L5098" s="185"/>
      <c r="M5098" s="186"/>
      <c r="N5098" s="61" t="s">
        <v>410</v>
      </c>
      <c r="P5098" s="175" t="s">
        <v>286</v>
      </c>
    </row>
    <row r="5099" spans="1:16" ht="17.25">
      <c r="A5099" s="183" t="s">
        <v>10390</v>
      </c>
      <c r="B5099" s="183" t="s">
        <v>10391</v>
      </c>
      <c r="C5099" s="183" t="s">
        <v>286</v>
      </c>
      <c r="D5099" s="183" t="s">
        <v>287</v>
      </c>
      <c r="E5099" s="184">
        <v>179</v>
      </c>
      <c r="F5099" s="184">
        <v>179</v>
      </c>
      <c r="G5099" s="188"/>
      <c r="H5099" s="183"/>
      <c r="I5099" s="184">
        <v>72.94</v>
      </c>
      <c r="J5099" s="184">
        <v>251.94</v>
      </c>
      <c r="K5099" s="185">
        <v>113</v>
      </c>
      <c r="L5099" s="185" t="s">
        <v>57</v>
      </c>
      <c r="M5099" s="186" t="s">
        <v>943</v>
      </c>
      <c r="N5099" s="61" t="s">
        <v>51</v>
      </c>
      <c r="P5099" s="175" t="s">
        <v>286</v>
      </c>
    </row>
    <row r="5100" spans="1:16" ht="17.25">
      <c r="A5100" s="183" t="s">
        <v>10392</v>
      </c>
      <c r="B5100" s="183" t="s">
        <v>10393</v>
      </c>
      <c r="C5100" s="183" t="s">
        <v>625</v>
      </c>
      <c r="D5100" s="183" t="s">
        <v>626</v>
      </c>
      <c r="E5100" s="184"/>
      <c r="F5100" s="184"/>
      <c r="G5100" s="185"/>
      <c r="H5100" s="185"/>
      <c r="I5100" s="184"/>
      <c r="J5100" s="184"/>
      <c r="K5100" s="185" t="s">
        <v>410</v>
      </c>
      <c r="L5100" s="185"/>
      <c r="M5100" s="186"/>
      <c r="N5100" s="61" t="s">
        <v>410</v>
      </c>
      <c r="P5100" s="175" t="s">
        <v>625</v>
      </c>
    </row>
    <row r="5101" spans="1:16" ht="17.25">
      <c r="A5101" s="183" t="s">
        <v>10394</v>
      </c>
      <c r="B5101" s="183" t="s">
        <v>10395</v>
      </c>
      <c r="C5101" s="183" t="s">
        <v>10396</v>
      </c>
      <c r="D5101" s="183" t="s">
        <v>10397</v>
      </c>
      <c r="E5101" s="184"/>
      <c r="F5101" s="184"/>
      <c r="G5101" s="185"/>
      <c r="H5101" s="185"/>
      <c r="I5101" s="184"/>
      <c r="J5101" s="184"/>
      <c r="K5101" s="185" t="s">
        <v>410</v>
      </c>
      <c r="L5101" s="185"/>
      <c r="M5101" s="186"/>
      <c r="N5101" s="61" t="s">
        <v>410</v>
      </c>
      <c r="P5101" s="175" t="s">
        <v>10396</v>
      </c>
    </row>
    <row r="5102" spans="1:16" ht="17.25">
      <c r="A5102" s="183" t="s">
        <v>10398</v>
      </c>
      <c r="B5102" s="183" t="s">
        <v>10399</v>
      </c>
      <c r="C5102" s="183" t="s">
        <v>5620</v>
      </c>
      <c r="D5102" s="183" t="s">
        <v>5621</v>
      </c>
      <c r="E5102" s="184"/>
      <c r="F5102" s="184"/>
      <c r="G5102" s="185"/>
      <c r="H5102" s="185"/>
      <c r="I5102" s="184"/>
      <c r="J5102" s="184"/>
      <c r="K5102" s="185" t="s">
        <v>410</v>
      </c>
      <c r="L5102" s="185"/>
      <c r="M5102" s="186"/>
      <c r="N5102" s="61" t="s">
        <v>410</v>
      </c>
      <c r="P5102" s="175" t="s">
        <v>5620</v>
      </c>
    </row>
    <row r="5103" spans="1:16" ht="17.25">
      <c r="A5103" s="183" t="s">
        <v>10400</v>
      </c>
      <c r="B5103" s="183" t="s">
        <v>10401</v>
      </c>
      <c r="C5103" s="183" t="s">
        <v>5620</v>
      </c>
      <c r="D5103" s="183" t="s">
        <v>5621</v>
      </c>
      <c r="E5103" s="184"/>
      <c r="F5103" s="184"/>
      <c r="G5103" s="185"/>
      <c r="H5103" s="185"/>
      <c r="I5103" s="184"/>
      <c r="J5103" s="184"/>
      <c r="K5103" s="185" t="s">
        <v>410</v>
      </c>
      <c r="L5103" s="185"/>
      <c r="M5103" s="186"/>
      <c r="N5103" s="61" t="s">
        <v>410</v>
      </c>
      <c r="P5103" s="175" t="s">
        <v>5620</v>
      </c>
    </row>
    <row r="5104" spans="1:16" ht="17.25">
      <c r="A5104" s="183" t="s">
        <v>10402</v>
      </c>
      <c r="B5104" s="183" t="s">
        <v>10403</v>
      </c>
      <c r="C5104" s="183" t="s">
        <v>5620</v>
      </c>
      <c r="D5104" s="183" t="s">
        <v>5621</v>
      </c>
      <c r="E5104" s="184"/>
      <c r="F5104" s="184"/>
      <c r="G5104" s="185"/>
      <c r="H5104" s="185"/>
      <c r="I5104" s="184"/>
      <c r="J5104" s="184"/>
      <c r="K5104" s="185" t="s">
        <v>410</v>
      </c>
      <c r="L5104" s="185"/>
      <c r="M5104" s="186"/>
      <c r="N5104" s="61" t="s">
        <v>410</v>
      </c>
      <c r="P5104" s="175" t="s">
        <v>5620</v>
      </c>
    </row>
    <row r="5105" spans="1:16" ht="17.25">
      <c r="A5105" s="183" t="s">
        <v>10404</v>
      </c>
      <c r="B5105" s="183" t="s">
        <v>10405</v>
      </c>
      <c r="C5105" s="183" t="s">
        <v>5620</v>
      </c>
      <c r="D5105" s="183" t="s">
        <v>5621</v>
      </c>
      <c r="E5105" s="184"/>
      <c r="F5105" s="184"/>
      <c r="G5105" s="185"/>
      <c r="H5105" s="185"/>
      <c r="I5105" s="184"/>
      <c r="J5105" s="184"/>
      <c r="K5105" s="185" t="s">
        <v>410</v>
      </c>
      <c r="L5105" s="185"/>
      <c r="M5105" s="186"/>
      <c r="N5105" s="61" t="s">
        <v>410</v>
      </c>
      <c r="P5105" s="175" t="s">
        <v>5620</v>
      </c>
    </row>
    <row r="5106" spans="1:16" ht="17.25">
      <c r="A5106" s="183" t="s">
        <v>10406</v>
      </c>
      <c r="B5106" s="183" t="s">
        <v>10407</v>
      </c>
      <c r="C5106" s="183" t="s">
        <v>5620</v>
      </c>
      <c r="D5106" s="183" t="s">
        <v>5621</v>
      </c>
      <c r="E5106" s="184"/>
      <c r="F5106" s="184"/>
      <c r="G5106" s="185"/>
      <c r="H5106" s="185"/>
      <c r="I5106" s="184"/>
      <c r="J5106" s="184"/>
      <c r="K5106" s="185" t="s">
        <v>410</v>
      </c>
      <c r="L5106" s="185"/>
      <c r="M5106" s="186"/>
      <c r="N5106" s="61" t="s">
        <v>410</v>
      </c>
      <c r="P5106" s="175" t="s">
        <v>5620</v>
      </c>
    </row>
    <row r="5107" spans="1:16" ht="17.25">
      <c r="A5107" s="183" t="s">
        <v>10408</v>
      </c>
      <c r="B5107" s="183" t="s">
        <v>10409</v>
      </c>
      <c r="C5107" s="183" t="s">
        <v>5620</v>
      </c>
      <c r="D5107" s="183" t="s">
        <v>5621</v>
      </c>
      <c r="E5107" s="184"/>
      <c r="F5107" s="184"/>
      <c r="G5107" s="188"/>
      <c r="H5107" s="183"/>
      <c r="I5107" s="184"/>
      <c r="J5107" s="184"/>
      <c r="K5107" s="185" t="s">
        <v>410</v>
      </c>
      <c r="L5107" s="185"/>
      <c r="M5107" s="186"/>
      <c r="N5107" s="61" t="s">
        <v>410</v>
      </c>
      <c r="P5107" s="175" t="s">
        <v>5620</v>
      </c>
    </row>
    <row r="5108" spans="1:16" ht="17.25">
      <c r="A5108" s="183" t="s">
        <v>10410</v>
      </c>
      <c r="B5108" s="183" t="s">
        <v>10411</v>
      </c>
      <c r="C5108" s="183" t="s">
        <v>10396</v>
      </c>
      <c r="D5108" s="183" t="s">
        <v>10397</v>
      </c>
      <c r="E5108" s="184"/>
      <c r="F5108" s="184"/>
      <c r="G5108" s="185"/>
      <c r="H5108" s="185"/>
      <c r="I5108" s="184"/>
      <c r="J5108" s="184"/>
      <c r="K5108" s="185" t="s">
        <v>410</v>
      </c>
      <c r="L5108" s="185"/>
      <c r="M5108" s="186"/>
      <c r="N5108" s="61" t="s">
        <v>410</v>
      </c>
      <c r="P5108" s="175" t="s">
        <v>10396</v>
      </c>
    </row>
    <row r="5109" spans="1:16" ht="17.25">
      <c r="A5109" s="183" t="s">
        <v>10412</v>
      </c>
      <c r="B5109" s="183" t="s">
        <v>10413</v>
      </c>
      <c r="C5109" s="183" t="s">
        <v>10396</v>
      </c>
      <c r="D5109" s="183" t="s">
        <v>10397</v>
      </c>
      <c r="E5109" s="184"/>
      <c r="F5109" s="184"/>
      <c r="G5109" s="185"/>
      <c r="H5109" s="185"/>
      <c r="I5109" s="184"/>
      <c r="J5109" s="184"/>
      <c r="K5109" s="185" t="s">
        <v>410</v>
      </c>
      <c r="L5109" s="185"/>
      <c r="M5109" s="186"/>
      <c r="N5109" s="61" t="s">
        <v>410</v>
      </c>
      <c r="P5109" s="175" t="s">
        <v>10396</v>
      </c>
    </row>
    <row r="5110" spans="1:16" ht="17.25">
      <c r="A5110" s="183" t="s">
        <v>10414</v>
      </c>
      <c r="B5110" s="183" t="s">
        <v>10415</v>
      </c>
      <c r="C5110" s="183" t="s">
        <v>7882</v>
      </c>
      <c r="D5110" s="183" t="s">
        <v>7883</v>
      </c>
      <c r="E5110" s="184"/>
      <c r="F5110" s="184"/>
      <c r="G5110" s="185"/>
      <c r="H5110" s="185"/>
      <c r="I5110" s="184"/>
      <c r="J5110" s="184"/>
      <c r="K5110" s="185" t="s">
        <v>410</v>
      </c>
      <c r="L5110" s="185"/>
      <c r="M5110" s="186"/>
      <c r="N5110" s="61" t="s">
        <v>410</v>
      </c>
      <c r="P5110" s="175" t="s">
        <v>7882</v>
      </c>
    </row>
    <row r="5111" spans="1:16" ht="17.25">
      <c r="A5111" s="183" t="s">
        <v>10416</v>
      </c>
      <c r="B5111" s="183" t="s">
        <v>10417</v>
      </c>
      <c r="C5111" s="183" t="s">
        <v>7882</v>
      </c>
      <c r="D5111" s="183" t="s">
        <v>7883</v>
      </c>
      <c r="E5111" s="184"/>
      <c r="F5111" s="184"/>
      <c r="G5111" s="185"/>
      <c r="H5111" s="185"/>
      <c r="I5111" s="184"/>
      <c r="J5111" s="184"/>
      <c r="K5111" s="185" t="s">
        <v>410</v>
      </c>
      <c r="L5111" s="185"/>
      <c r="M5111" s="186"/>
      <c r="N5111" s="61" t="s">
        <v>410</v>
      </c>
      <c r="P5111" s="175" t="s">
        <v>7882</v>
      </c>
    </row>
    <row r="5112" spans="1:16" ht="17.25">
      <c r="A5112" s="183" t="s">
        <v>10418</v>
      </c>
      <c r="B5112" s="183" t="s">
        <v>10419</v>
      </c>
      <c r="C5112" s="183" t="s">
        <v>7882</v>
      </c>
      <c r="D5112" s="183" t="s">
        <v>7883</v>
      </c>
      <c r="E5112" s="184">
        <v>135</v>
      </c>
      <c r="F5112" s="184">
        <v>135</v>
      </c>
      <c r="G5112" s="185"/>
      <c r="H5112" s="185"/>
      <c r="I5112" s="184">
        <v>56.18</v>
      </c>
      <c r="J5112" s="184">
        <v>191.18</v>
      </c>
      <c r="K5112" s="185">
        <v>148</v>
      </c>
      <c r="L5112" s="185"/>
      <c r="M5112" s="186"/>
      <c r="N5112" s="61" t="s">
        <v>51</v>
      </c>
      <c r="P5112" s="175" t="s">
        <v>7882</v>
      </c>
    </row>
    <row r="5113" spans="1:16" ht="17.25">
      <c r="A5113" s="183" t="s">
        <v>10420</v>
      </c>
      <c r="B5113" s="183" t="s">
        <v>10421</v>
      </c>
      <c r="C5113" s="183" t="s">
        <v>7882</v>
      </c>
      <c r="D5113" s="183" t="s">
        <v>7883</v>
      </c>
      <c r="E5113" s="184"/>
      <c r="F5113" s="184"/>
      <c r="G5113" s="185"/>
      <c r="H5113" s="185"/>
      <c r="I5113" s="184"/>
      <c r="J5113" s="184"/>
      <c r="K5113" s="185" t="s">
        <v>410</v>
      </c>
      <c r="L5113" s="185"/>
      <c r="M5113" s="186"/>
      <c r="N5113" s="61" t="s">
        <v>410</v>
      </c>
      <c r="P5113" s="175" t="s">
        <v>7882</v>
      </c>
    </row>
    <row r="5114" spans="1:16" ht="17.25">
      <c r="A5114" s="183" t="s">
        <v>10422</v>
      </c>
      <c r="B5114" s="183" t="s">
        <v>10423</v>
      </c>
      <c r="C5114" s="183" t="s">
        <v>7882</v>
      </c>
      <c r="D5114" s="183" t="s">
        <v>7883</v>
      </c>
      <c r="E5114" s="184"/>
      <c r="F5114" s="184"/>
      <c r="G5114" s="185"/>
      <c r="H5114" s="185"/>
      <c r="I5114" s="184"/>
      <c r="J5114" s="184"/>
      <c r="K5114" s="185" t="s">
        <v>410</v>
      </c>
      <c r="L5114" s="185"/>
      <c r="M5114" s="186"/>
      <c r="N5114" s="61" t="s">
        <v>410</v>
      </c>
      <c r="P5114" s="175" t="s">
        <v>7882</v>
      </c>
    </row>
    <row r="5115" spans="1:16" ht="17.25">
      <c r="A5115" s="183" t="s">
        <v>10424</v>
      </c>
      <c r="B5115" s="183" t="s">
        <v>10425</v>
      </c>
      <c r="C5115" s="183" t="s">
        <v>7882</v>
      </c>
      <c r="D5115" s="183" t="s">
        <v>7883</v>
      </c>
      <c r="E5115" s="184"/>
      <c r="F5115" s="184"/>
      <c r="G5115" s="185"/>
      <c r="H5115" s="185"/>
      <c r="I5115" s="184"/>
      <c r="J5115" s="184"/>
      <c r="K5115" s="185" t="s">
        <v>410</v>
      </c>
      <c r="L5115" s="185"/>
      <c r="M5115" s="186"/>
      <c r="N5115" s="61" t="s">
        <v>410</v>
      </c>
      <c r="P5115" s="175" t="s">
        <v>7882</v>
      </c>
    </row>
    <row r="5116" spans="1:16" ht="17.25">
      <c r="A5116" s="183" t="s">
        <v>10426</v>
      </c>
      <c r="B5116" s="183" t="s">
        <v>10427</v>
      </c>
      <c r="C5116" s="183" t="s">
        <v>335</v>
      </c>
      <c r="D5116" s="183" t="s">
        <v>336</v>
      </c>
      <c r="E5116" s="184"/>
      <c r="F5116" s="184"/>
      <c r="G5116" s="185"/>
      <c r="H5116" s="185"/>
      <c r="I5116" s="184"/>
      <c r="J5116" s="184"/>
      <c r="K5116" s="185" t="s">
        <v>410</v>
      </c>
      <c r="L5116" s="185"/>
      <c r="M5116" s="186"/>
      <c r="N5116" s="61" t="s">
        <v>410</v>
      </c>
      <c r="P5116" s="175" t="s">
        <v>335</v>
      </c>
    </row>
    <row r="5117" spans="1:16" ht="17.25">
      <c r="A5117" s="183" t="s">
        <v>10428</v>
      </c>
      <c r="B5117" s="183" t="s">
        <v>10429</v>
      </c>
      <c r="C5117" s="183" t="s">
        <v>335</v>
      </c>
      <c r="D5117" s="183" t="s">
        <v>336</v>
      </c>
      <c r="E5117" s="184"/>
      <c r="F5117" s="184"/>
      <c r="G5117" s="185"/>
      <c r="H5117" s="185"/>
      <c r="I5117" s="184"/>
      <c r="J5117" s="184"/>
      <c r="K5117" s="185" t="s">
        <v>410</v>
      </c>
      <c r="L5117" s="185"/>
      <c r="M5117" s="186"/>
      <c r="N5117" s="61" t="s">
        <v>410</v>
      </c>
      <c r="P5117" s="175" t="s">
        <v>335</v>
      </c>
    </row>
    <row r="5118" spans="1:16" ht="17.25">
      <c r="A5118" s="183" t="s">
        <v>10430</v>
      </c>
      <c r="B5118" s="183" t="s">
        <v>10431</v>
      </c>
      <c r="C5118" s="183" t="s">
        <v>335</v>
      </c>
      <c r="D5118" s="183" t="s">
        <v>336</v>
      </c>
      <c r="E5118" s="184"/>
      <c r="F5118" s="184"/>
      <c r="G5118" s="188"/>
      <c r="H5118" s="183"/>
      <c r="I5118" s="184"/>
      <c r="J5118" s="184"/>
      <c r="K5118" s="185" t="s">
        <v>410</v>
      </c>
      <c r="L5118" s="185"/>
      <c r="M5118" s="186"/>
      <c r="N5118" s="61" t="s">
        <v>410</v>
      </c>
      <c r="P5118" s="175" t="s">
        <v>335</v>
      </c>
    </row>
    <row r="5119" spans="1:16" ht="17.25">
      <c r="A5119" s="183" t="s">
        <v>10432</v>
      </c>
      <c r="B5119" s="183" t="s">
        <v>10433</v>
      </c>
      <c r="C5119" s="183" t="s">
        <v>5620</v>
      </c>
      <c r="D5119" s="183" t="s">
        <v>5621</v>
      </c>
      <c r="E5119" s="184"/>
      <c r="F5119" s="184"/>
      <c r="G5119" s="185"/>
      <c r="H5119" s="185"/>
      <c r="I5119" s="184"/>
      <c r="J5119" s="184"/>
      <c r="K5119" s="185" t="s">
        <v>410</v>
      </c>
      <c r="L5119" s="185"/>
      <c r="M5119" s="186"/>
      <c r="N5119" s="61" t="s">
        <v>410</v>
      </c>
      <c r="P5119" s="175" t="s">
        <v>5620</v>
      </c>
    </row>
    <row r="5120" spans="1:16" ht="17.25">
      <c r="A5120" s="183" t="s">
        <v>10434</v>
      </c>
      <c r="B5120" s="183" t="s">
        <v>10435</v>
      </c>
      <c r="C5120" s="183" t="s">
        <v>5620</v>
      </c>
      <c r="D5120" s="183" t="s">
        <v>5621</v>
      </c>
      <c r="E5120" s="184"/>
      <c r="F5120" s="184"/>
      <c r="G5120" s="188"/>
      <c r="H5120" s="183"/>
      <c r="I5120" s="184"/>
      <c r="J5120" s="184"/>
      <c r="K5120" s="185" t="s">
        <v>410</v>
      </c>
      <c r="L5120" s="185"/>
      <c r="M5120" s="186"/>
      <c r="N5120" s="61" t="s">
        <v>410</v>
      </c>
      <c r="P5120" s="175" t="s">
        <v>5620</v>
      </c>
    </row>
    <row r="5121" spans="1:16" ht="17.25">
      <c r="A5121" s="183" t="s">
        <v>10436</v>
      </c>
      <c r="B5121" s="183" t="s">
        <v>10437</v>
      </c>
      <c r="C5121" s="183" t="s">
        <v>5620</v>
      </c>
      <c r="D5121" s="183" t="s">
        <v>5621</v>
      </c>
      <c r="E5121" s="184"/>
      <c r="F5121" s="184"/>
      <c r="G5121" s="185"/>
      <c r="H5121" s="185"/>
      <c r="I5121" s="184"/>
      <c r="J5121" s="184"/>
      <c r="K5121" s="185" t="s">
        <v>410</v>
      </c>
      <c r="L5121" s="185"/>
      <c r="M5121" s="186"/>
      <c r="N5121" s="61" t="s">
        <v>410</v>
      </c>
      <c r="P5121" s="175" t="s">
        <v>5620</v>
      </c>
    </row>
    <row r="5122" spans="1:16" ht="17.25">
      <c r="A5122" s="183" t="s">
        <v>10438</v>
      </c>
      <c r="B5122" s="183" t="s">
        <v>10439</v>
      </c>
      <c r="C5122" s="183" t="s">
        <v>49</v>
      </c>
      <c r="D5122" s="183" t="s">
        <v>50</v>
      </c>
      <c r="E5122" s="184"/>
      <c r="F5122" s="184"/>
      <c r="G5122" s="185"/>
      <c r="H5122" s="185"/>
      <c r="I5122" s="184"/>
      <c r="J5122" s="184"/>
      <c r="K5122" s="185" t="s">
        <v>410</v>
      </c>
      <c r="L5122" s="185"/>
      <c r="M5122" s="186"/>
      <c r="N5122" s="61" t="s">
        <v>410</v>
      </c>
      <c r="P5122" s="175" t="s">
        <v>49</v>
      </c>
    </row>
    <row r="5123" spans="1:16" ht="17.25">
      <c r="A5123" s="183" t="s">
        <v>10440</v>
      </c>
      <c r="B5123" s="183" t="s">
        <v>10441</v>
      </c>
      <c r="C5123" s="183" t="s">
        <v>49</v>
      </c>
      <c r="D5123" s="183" t="s">
        <v>50</v>
      </c>
      <c r="E5123" s="184"/>
      <c r="F5123" s="184"/>
      <c r="G5123" s="185"/>
      <c r="H5123" s="185"/>
      <c r="I5123" s="184"/>
      <c r="J5123" s="184"/>
      <c r="K5123" s="185" t="s">
        <v>410</v>
      </c>
      <c r="L5123" s="185"/>
      <c r="M5123" s="186"/>
      <c r="N5123" s="61" t="s">
        <v>410</v>
      </c>
      <c r="P5123" s="175" t="s">
        <v>49</v>
      </c>
    </row>
    <row r="5124" spans="1:16" ht="17.25">
      <c r="A5124" s="183" t="s">
        <v>10442</v>
      </c>
      <c r="B5124" s="183" t="s">
        <v>10443</v>
      </c>
      <c r="C5124" s="183" t="s">
        <v>116</v>
      </c>
      <c r="D5124" s="183" t="s">
        <v>117</v>
      </c>
      <c r="E5124" s="184"/>
      <c r="F5124" s="184"/>
      <c r="G5124" s="185"/>
      <c r="H5124" s="185"/>
      <c r="I5124" s="184"/>
      <c r="J5124" s="184"/>
      <c r="K5124" s="185" t="s">
        <v>410</v>
      </c>
      <c r="L5124" s="185"/>
      <c r="M5124" s="186"/>
      <c r="N5124" s="61" t="s">
        <v>410</v>
      </c>
      <c r="P5124" s="175" t="s">
        <v>116</v>
      </c>
    </row>
    <row r="5125" spans="1:16" ht="17.25">
      <c r="A5125" s="183" t="s">
        <v>10444</v>
      </c>
      <c r="B5125" s="183" t="s">
        <v>10445</v>
      </c>
      <c r="C5125" s="183" t="s">
        <v>116</v>
      </c>
      <c r="D5125" s="183" t="s">
        <v>117</v>
      </c>
      <c r="E5125" s="184"/>
      <c r="F5125" s="184"/>
      <c r="G5125" s="185"/>
      <c r="H5125" s="185"/>
      <c r="I5125" s="184"/>
      <c r="J5125" s="184"/>
      <c r="K5125" s="185" t="s">
        <v>410</v>
      </c>
      <c r="L5125" s="185"/>
      <c r="M5125" s="186"/>
      <c r="N5125" s="61" t="s">
        <v>410</v>
      </c>
      <c r="P5125" s="175" t="s">
        <v>116</v>
      </c>
    </row>
    <row r="5126" spans="1:16" ht="17.25">
      <c r="A5126" s="183" t="s">
        <v>10446</v>
      </c>
      <c r="B5126" s="183" t="s">
        <v>10447</v>
      </c>
      <c r="C5126" s="183" t="s">
        <v>116</v>
      </c>
      <c r="D5126" s="183" t="s">
        <v>117</v>
      </c>
      <c r="E5126" s="184"/>
      <c r="F5126" s="184"/>
      <c r="G5126" s="185"/>
      <c r="H5126" s="185"/>
      <c r="I5126" s="184"/>
      <c r="J5126" s="184"/>
      <c r="K5126" s="185" t="s">
        <v>410</v>
      </c>
      <c r="L5126" s="185"/>
      <c r="M5126" s="186"/>
      <c r="N5126" s="61" t="s">
        <v>410</v>
      </c>
      <c r="P5126" s="175" t="s">
        <v>116</v>
      </c>
    </row>
    <row r="5127" spans="1:16" ht="17.25">
      <c r="A5127" s="183" t="s">
        <v>10448</v>
      </c>
      <c r="B5127" s="183" t="s">
        <v>10449</v>
      </c>
      <c r="C5127" s="183" t="s">
        <v>116</v>
      </c>
      <c r="D5127" s="183" t="s">
        <v>117</v>
      </c>
      <c r="E5127" s="184"/>
      <c r="F5127" s="184"/>
      <c r="G5127" s="185"/>
      <c r="H5127" s="185"/>
      <c r="I5127" s="184"/>
      <c r="J5127" s="184"/>
      <c r="K5127" s="185" t="s">
        <v>410</v>
      </c>
      <c r="L5127" s="185"/>
      <c r="M5127" s="186"/>
      <c r="N5127" s="61" t="s">
        <v>410</v>
      </c>
      <c r="P5127" s="175" t="s">
        <v>116</v>
      </c>
    </row>
    <row r="5128" spans="1:16" ht="17.25">
      <c r="A5128" s="183" t="s">
        <v>10450</v>
      </c>
      <c r="B5128" s="183" t="s">
        <v>10451</v>
      </c>
      <c r="C5128" s="183" t="s">
        <v>116</v>
      </c>
      <c r="D5128" s="183" t="s">
        <v>117</v>
      </c>
      <c r="E5128" s="184"/>
      <c r="F5128" s="184"/>
      <c r="G5128" s="185"/>
      <c r="H5128" s="185"/>
      <c r="I5128" s="184"/>
      <c r="J5128" s="184"/>
      <c r="K5128" s="185" t="s">
        <v>410</v>
      </c>
      <c r="L5128" s="185"/>
      <c r="M5128" s="186"/>
      <c r="N5128" s="61" t="s">
        <v>410</v>
      </c>
      <c r="P5128" s="175" t="s">
        <v>116</v>
      </c>
    </row>
    <row r="5129" spans="1:16" ht="17.25">
      <c r="A5129" s="183" t="s">
        <v>10452</v>
      </c>
      <c r="B5129" s="183" t="s">
        <v>10453</v>
      </c>
      <c r="C5129" s="183" t="s">
        <v>335</v>
      </c>
      <c r="D5129" s="183" t="s">
        <v>336</v>
      </c>
      <c r="E5129" s="184">
        <v>195</v>
      </c>
      <c r="F5129" s="184">
        <v>195</v>
      </c>
      <c r="G5129" s="185"/>
      <c r="H5129" s="185"/>
      <c r="I5129" s="184">
        <v>88.8</v>
      </c>
      <c r="J5129" s="184">
        <v>283.8</v>
      </c>
      <c r="K5129" s="185">
        <v>0</v>
      </c>
      <c r="L5129" s="185"/>
      <c r="M5129" s="186"/>
      <c r="N5129" s="61" t="s">
        <v>51</v>
      </c>
      <c r="P5129" s="175" t="s">
        <v>335</v>
      </c>
    </row>
    <row r="5130" spans="1:16" ht="17.25">
      <c r="A5130" s="183" t="s">
        <v>10454</v>
      </c>
      <c r="B5130" s="183" t="s">
        <v>10455</v>
      </c>
      <c r="C5130" s="183" t="s">
        <v>335</v>
      </c>
      <c r="D5130" s="183" t="s">
        <v>336</v>
      </c>
      <c r="E5130" s="184">
        <v>180</v>
      </c>
      <c r="F5130" s="184">
        <v>180</v>
      </c>
      <c r="G5130" s="185"/>
      <c r="H5130" s="185"/>
      <c r="I5130" s="184">
        <v>88.8</v>
      </c>
      <c r="J5130" s="184">
        <v>268.8</v>
      </c>
      <c r="K5130" s="185">
        <v>0</v>
      </c>
      <c r="L5130" s="185"/>
      <c r="M5130" s="186"/>
      <c r="N5130" s="61" t="s">
        <v>51</v>
      </c>
      <c r="P5130" s="175" t="s">
        <v>335</v>
      </c>
    </row>
    <row r="5131" spans="1:16" ht="17.25">
      <c r="A5131" s="183" t="s">
        <v>10456</v>
      </c>
      <c r="B5131" s="183" t="s">
        <v>10457</v>
      </c>
      <c r="C5131" s="183" t="s">
        <v>335</v>
      </c>
      <c r="D5131" s="183" t="s">
        <v>336</v>
      </c>
      <c r="E5131" s="184">
        <v>205</v>
      </c>
      <c r="F5131" s="184">
        <v>205</v>
      </c>
      <c r="G5131" s="185"/>
      <c r="H5131" s="185"/>
      <c r="I5131" s="184">
        <v>98.03</v>
      </c>
      <c r="J5131" s="184">
        <v>303.03</v>
      </c>
      <c r="K5131" s="185">
        <v>0</v>
      </c>
      <c r="L5131" s="185"/>
      <c r="M5131" s="186"/>
      <c r="N5131" s="61" t="s">
        <v>51</v>
      </c>
      <c r="P5131" s="175" t="s">
        <v>335</v>
      </c>
    </row>
    <row r="5132" spans="1:16" ht="17.25">
      <c r="A5132" s="183" t="s">
        <v>10458</v>
      </c>
      <c r="B5132" s="183" t="s">
        <v>10459</v>
      </c>
      <c r="C5132" s="183" t="s">
        <v>335</v>
      </c>
      <c r="D5132" s="183" t="s">
        <v>336</v>
      </c>
      <c r="E5132" s="184">
        <v>205</v>
      </c>
      <c r="F5132" s="184">
        <v>205</v>
      </c>
      <c r="G5132" s="185"/>
      <c r="H5132" s="185"/>
      <c r="I5132" s="184">
        <v>98.03</v>
      </c>
      <c r="J5132" s="184">
        <v>303.03</v>
      </c>
      <c r="K5132" s="185">
        <v>0</v>
      </c>
      <c r="L5132" s="185"/>
      <c r="M5132" s="186"/>
      <c r="N5132" s="61" t="s">
        <v>51</v>
      </c>
      <c r="P5132" s="175" t="s">
        <v>335</v>
      </c>
    </row>
    <row r="5133" spans="1:16" ht="17.25">
      <c r="A5133" s="183" t="s">
        <v>10460</v>
      </c>
      <c r="B5133" s="183" t="s">
        <v>10461</v>
      </c>
      <c r="C5133" s="183" t="s">
        <v>49</v>
      </c>
      <c r="D5133" s="183" t="s">
        <v>50</v>
      </c>
      <c r="E5133" s="184"/>
      <c r="F5133" s="184"/>
      <c r="G5133" s="185"/>
      <c r="H5133" s="185"/>
      <c r="I5133" s="184"/>
      <c r="J5133" s="184"/>
      <c r="K5133" s="185" t="s">
        <v>410</v>
      </c>
      <c r="L5133" s="185"/>
      <c r="M5133" s="186"/>
      <c r="N5133" s="61" t="s">
        <v>410</v>
      </c>
      <c r="P5133" s="175" t="s">
        <v>49</v>
      </c>
    </row>
    <row r="5134" spans="1:16" ht="17.25">
      <c r="A5134" s="183" t="s">
        <v>10462</v>
      </c>
      <c r="B5134" s="183" t="s">
        <v>10463</v>
      </c>
      <c r="C5134" s="183" t="s">
        <v>49</v>
      </c>
      <c r="D5134" s="183" t="s">
        <v>50</v>
      </c>
      <c r="E5134" s="184"/>
      <c r="F5134" s="184"/>
      <c r="G5134" s="188"/>
      <c r="H5134" s="183"/>
      <c r="I5134" s="184"/>
      <c r="J5134" s="184"/>
      <c r="K5134" s="185" t="s">
        <v>410</v>
      </c>
      <c r="L5134" s="185"/>
      <c r="M5134" s="186"/>
      <c r="N5134" s="61" t="s">
        <v>410</v>
      </c>
      <c r="P5134" s="175" t="s">
        <v>49</v>
      </c>
    </row>
    <row r="5135" spans="1:16" ht="17.25">
      <c r="A5135" s="183" t="s">
        <v>10464</v>
      </c>
      <c r="B5135" s="183" t="s">
        <v>10465</v>
      </c>
      <c r="C5135" s="183" t="s">
        <v>116</v>
      </c>
      <c r="D5135" s="183" t="s">
        <v>117</v>
      </c>
      <c r="E5135" s="184"/>
      <c r="F5135" s="184"/>
      <c r="G5135" s="185"/>
      <c r="H5135" s="185"/>
      <c r="I5135" s="184"/>
      <c r="J5135" s="184"/>
      <c r="K5135" s="185" t="s">
        <v>410</v>
      </c>
      <c r="L5135" s="185"/>
      <c r="M5135" s="186"/>
      <c r="N5135" s="61" t="s">
        <v>410</v>
      </c>
      <c r="P5135" s="175" t="s">
        <v>116</v>
      </c>
    </row>
    <row r="5136" spans="1:16" ht="17.25">
      <c r="A5136" s="183" t="s">
        <v>10466</v>
      </c>
      <c r="B5136" s="183" t="s">
        <v>10467</v>
      </c>
      <c r="C5136" s="183" t="s">
        <v>116</v>
      </c>
      <c r="D5136" s="183" t="s">
        <v>117</v>
      </c>
      <c r="E5136" s="184"/>
      <c r="F5136" s="184"/>
      <c r="G5136" s="185"/>
      <c r="H5136" s="185"/>
      <c r="I5136" s="184"/>
      <c r="J5136" s="184"/>
      <c r="K5136" s="185" t="s">
        <v>410</v>
      </c>
      <c r="L5136" s="185"/>
      <c r="M5136" s="186"/>
      <c r="N5136" s="61" t="s">
        <v>410</v>
      </c>
      <c r="P5136" s="175" t="s">
        <v>116</v>
      </c>
    </row>
    <row r="5137" spans="1:16" ht="17.25">
      <c r="A5137" s="183" t="s">
        <v>10468</v>
      </c>
      <c r="B5137" s="183" t="s">
        <v>10469</v>
      </c>
      <c r="C5137" s="183" t="s">
        <v>116</v>
      </c>
      <c r="D5137" s="183" t="s">
        <v>117</v>
      </c>
      <c r="E5137" s="184"/>
      <c r="F5137" s="184"/>
      <c r="G5137" s="185"/>
      <c r="H5137" s="185"/>
      <c r="I5137" s="184"/>
      <c r="J5137" s="184"/>
      <c r="K5137" s="185" t="s">
        <v>410</v>
      </c>
      <c r="L5137" s="185"/>
      <c r="M5137" s="186"/>
      <c r="N5137" s="61" t="s">
        <v>410</v>
      </c>
      <c r="P5137" s="175" t="s">
        <v>116</v>
      </c>
    </row>
    <row r="5138" spans="1:16" ht="17.25">
      <c r="A5138" s="183" t="s">
        <v>10470</v>
      </c>
      <c r="B5138" s="183" t="s">
        <v>10471</v>
      </c>
      <c r="C5138" s="183" t="s">
        <v>116</v>
      </c>
      <c r="D5138" s="183" t="s">
        <v>117</v>
      </c>
      <c r="E5138" s="184"/>
      <c r="F5138" s="184"/>
      <c r="G5138" s="188"/>
      <c r="H5138" s="183"/>
      <c r="I5138" s="184"/>
      <c r="J5138" s="184"/>
      <c r="K5138" s="185" t="s">
        <v>410</v>
      </c>
      <c r="L5138" s="185"/>
      <c r="M5138" s="186"/>
      <c r="N5138" s="61" t="s">
        <v>410</v>
      </c>
      <c r="P5138" s="175" t="s">
        <v>116</v>
      </c>
    </row>
    <row r="5139" spans="1:16" ht="17.25">
      <c r="A5139" s="183" t="s">
        <v>10472</v>
      </c>
      <c r="B5139" s="183" t="s">
        <v>10473</v>
      </c>
      <c r="C5139" s="183" t="s">
        <v>116</v>
      </c>
      <c r="D5139" s="183" t="s">
        <v>117</v>
      </c>
      <c r="E5139" s="184"/>
      <c r="F5139" s="184"/>
      <c r="G5139" s="185"/>
      <c r="H5139" s="185"/>
      <c r="I5139" s="184"/>
      <c r="J5139" s="184"/>
      <c r="K5139" s="185" t="s">
        <v>410</v>
      </c>
      <c r="L5139" s="185"/>
      <c r="M5139" s="186"/>
      <c r="N5139" s="61" t="s">
        <v>410</v>
      </c>
      <c r="P5139" s="175" t="s">
        <v>116</v>
      </c>
    </row>
    <row r="5140" spans="1:16" ht="17.25">
      <c r="A5140" s="183" t="s">
        <v>10474</v>
      </c>
      <c r="B5140" s="183" t="s">
        <v>10475</v>
      </c>
      <c r="C5140" s="183" t="s">
        <v>116</v>
      </c>
      <c r="D5140" s="183" t="s">
        <v>117</v>
      </c>
      <c r="E5140" s="184"/>
      <c r="F5140" s="184"/>
      <c r="G5140" s="188"/>
      <c r="H5140" s="183"/>
      <c r="I5140" s="184"/>
      <c r="J5140" s="184"/>
      <c r="K5140" s="185" t="s">
        <v>410</v>
      </c>
      <c r="L5140" s="185"/>
      <c r="M5140" s="186"/>
      <c r="N5140" s="61" t="s">
        <v>410</v>
      </c>
      <c r="P5140" s="175" t="s">
        <v>116</v>
      </c>
    </row>
    <row r="5141" spans="1:16" ht="17.25">
      <c r="A5141" s="183" t="s">
        <v>10476</v>
      </c>
      <c r="B5141" s="183" t="s">
        <v>10477</v>
      </c>
      <c r="C5141" s="183" t="s">
        <v>116</v>
      </c>
      <c r="D5141" s="183" t="s">
        <v>117</v>
      </c>
      <c r="E5141" s="184"/>
      <c r="F5141" s="184"/>
      <c r="G5141" s="188"/>
      <c r="H5141" s="183"/>
      <c r="I5141" s="184"/>
      <c r="J5141" s="184"/>
      <c r="K5141" s="185" t="s">
        <v>410</v>
      </c>
      <c r="L5141" s="185"/>
      <c r="M5141" s="186"/>
      <c r="N5141" s="61" t="s">
        <v>410</v>
      </c>
      <c r="P5141" s="175" t="s">
        <v>116</v>
      </c>
    </row>
    <row r="5142" spans="1:16" ht="17.25">
      <c r="A5142" s="183" t="s">
        <v>10478</v>
      </c>
      <c r="B5142" s="183" t="s">
        <v>10479</v>
      </c>
      <c r="C5142" s="183" t="s">
        <v>1223</v>
      </c>
      <c r="D5142" s="183" t="s">
        <v>1224</v>
      </c>
      <c r="E5142" s="184"/>
      <c r="F5142" s="184"/>
      <c r="G5142" s="188"/>
      <c r="H5142" s="183"/>
      <c r="I5142" s="184"/>
      <c r="J5142" s="184"/>
      <c r="K5142" s="185" t="s">
        <v>410</v>
      </c>
      <c r="L5142" s="185"/>
      <c r="M5142" s="186"/>
      <c r="N5142" s="61" t="s">
        <v>410</v>
      </c>
      <c r="P5142" s="175" t="s">
        <v>1223</v>
      </c>
    </row>
    <row r="5143" spans="1:16" ht="17.25">
      <c r="A5143" s="183" t="s">
        <v>10480</v>
      </c>
      <c r="B5143" s="183" t="s">
        <v>10481</v>
      </c>
      <c r="C5143" s="183" t="s">
        <v>1223</v>
      </c>
      <c r="D5143" s="183" t="s">
        <v>1224</v>
      </c>
      <c r="E5143" s="184"/>
      <c r="F5143" s="184"/>
      <c r="G5143" s="185"/>
      <c r="H5143" s="185"/>
      <c r="I5143" s="184"/>
      <c r="J5143" s="184"/>
      <c r="K5143" s="185" t="s">
        <v>410</v>
      </c>
      <c r="L5143" s="185"/>
      <c r="M5143" s="186"/>
      <c r="N5143" s="61" t="s">
        <v>410</v>
      </c>
      <c r="P5143" s="175" t="s">
        <v>1223</v>
      </c>
    </row>
    <row r="5144" spans="1:16" ht="17.25">
      <c r="A5144" s="183" t="s">
        <v>10482</v>
      </c>
      <c r="B5144" s="183" t="s">
        <v>10483</v>
      </c>
      <c r="C5144" s="183" t="s">
        <v>1223</v>
      </c>
      <c r="D5144" s="183" t="s">
        <v>1224</v>
      </c>
      <c r="E5144" s="184"/>
      <c r="F5144" s="184"/>
      <c r="G5144" s="185"/>
      <c r="H5144" s="185"/>
      <c r="I5144" s="184"/>
      <c r="J5144" s="184"/>
      <c r="K5144" s="185" t="s">
        <v>410</v>
      </c>
      <c r="L5144" s="185"/>
      <c r="M5144" s="186"/>
      <c r="N5144" s="61" t="s">
        <v>410</v>
      </c>
      <c r="P5144" s="175" t="s">
        <v>1223</v>
      </c>
    </row>
    <row r="5145" spans="1:16" ht="17.25">
      <c r="A5145" s="183" t="s">
        <v>10484</v>
      </c>
      <c r="B5145" s="183" t="s">
        <v>10485</v>
      </c>
      <c r="C5145" s="183" t="s">
        <v>1223</v>
      </c>
      <c r="D5145" s="183" t="s">
        <v>1224</v>
      </c>
      <c r="E5145" s="184"/>
      <c r="F5145" s="184"/>
      <c r="G5145" s="185"/>
      <c r="H5145" s="185"/>
      <c r="I5145" s="184"/>
      <c r="J5145" s="184"/>
      <c r="K5145" s="185" t="s">
        <v>410</v>
      </c>
      <c r="L5145" s="185"/>
      <c r="M5145" s="186"/>
      <c r="N5145" s="61" t="s">
        <v>410</v>
      </c>
      <c r="P5145" s="175" t="s">
        <v>1223</v>
      </c>
    </row>
    <row r="5146" spans="1:16" ht="17.25">
      <c r="A5146" s="183" t="s">
        <v>10486</v>
      </c>
      <c r="B5146" s="183" t="s">
        <v>10487</v>
      </c>
      <c r="C5146" s="183" t="s">
        <v>1223</v>
      </c>
      <c r="D5146" s="183" t="s">
        <v>1224</v>
      </c>
      <c r="E5146" s="184"/>
      <c r="F5146" s="184"/>
      <c r="G5146" s="185"/>
      <c r="H5146" s="185"/>
      <c r="I5146" s="184"/>
      <c r="J5146" s="184"/>
      <c r="K5146" s="185" t="s">
        <v>410</v>
      </c>
      <c r="L5146" s="185"/>
      <c r="M5146" s="186"/>
      <c r="N5146" s="61" t="s">
        <v>410</v>
      </c>
      <c r="P5146" s="175" t="s">
        <v>1223</v>
      </c>
    </row>
    <row r="5147" spans="1:16" ht="17.25">
      <c r="A5147" s="183" t="s">
        <v>10488</v>
      </c>
      <c r="B5147" s="183" t="s">
        <v>10489</v>
      </c>
      <c r="C5147" s="183" t="s">
        <v>279</v>
      </c>
      <c r="D5147" s="183" t="s">
        <v>280</v>
      </c>
      <c r="E5147" s="184"/>
      <c r="F5147" s="184"/>
      <c r="G5147" s="185"/>
      <c r="H5147" s="185"/>
      <c r="I5147" s="184"/>
      <c r="J5147" s="184"/>
      <c r="K5147" s="185" t="s">
        <v>410</v>
      </c>
      <c r="L5147" s="185"/>
      <c r="M5147" s="186"/>
      <c r="N5147" s="61" t="s">
        <v>410</v>
      </c>
      <c r="P5147" s="175" t="s">
        <v>279</v>
      </c>
    </row>
    <row r="5148" spans="1:16" ht="17.25">
      <c r="A5148" s="183" t="s">
        <v>10490</v>
      </c>
      <c r="B5148" s="183" t="s">
        <v>10491</v>
      </c>
      <c r="C5148" s="183" t="s">
        <v>279</v>
      </c>
      <c r="D5148" s="183" t="s">
        <v>280</v>
      </c>
      <c r="E5148" s="184"/>
      <c r="F5148" s="184"/>
      <c r="G5148" s="185"/>
      <c r="H5148" s="185"/>
      <c r="I5148" s="184"/>
      <c r="J5148" s="184"/>
      <c r="K5148" s="185" t="s">
        <v>410</v>
      </c>
      <c r="L5148" s="185"/>
      <c r="M5148" s="186"/>
      <c r="N5148" s="61" t="s">
        <v>410</v>
      </c>
      <c r="P5148" s="175" t="s">
        <v>279</v>
      </c>
    </row>
    <row r="5149" spans="1:16" ht="17.25">
      <c r="A5149" s="183" t="s">
        <v>10492</v>
      </c>
      <c r="B5149" s="183" t="s">
        <v>10493</v>
      </c>
      <c r="C5149" s="183" t="s">
        <v>279</v>
      </c>
      <c r="D5149" s="183" t="s">
        <v>280</v>
      </c>
      <c r="E5149" s="184"/>
      <c r="F5149" s="184"/>
      <c r="G5149" s="185"/>
      <c r="H5149" s="185"/>
      <c r="I5149" s="184"/>
      <c r="J5149" s="184"/>
      <c r="K5149" s="185" t="s">
        <v>410</v>
      </c>
      <c r="L5149" s="185"/>
      <c r="M5149" s="186"/>
      <c r="N5149" s="61" t="s">
        <v>410</v>
      </c>
      <c r="P5149" s="175" t="s">
        <v>279</v>
      </c>
    </row>
    <row r="5150" spans="1:16" ht="17.25">
      <c r="A5150" s="183" t="s">
        <v>10494</v>
      </c>
      <c r="B5150" s="183" t="s">
        <v>10495</v>
      </c>
      <c r="C5150" s="183" t="s">
        <v>279</v>
      </c>
      <c r="D5150" s="183" t="s">
        <v>280</v>
      </c>
      <c r="E5150" s="184"/>
      <c r="F5150" s="184"/>
      <c r="G5150" s="188"/>
      <c r="H5150" s="183"/>
      <c r="I5150" s="184"/>
      <c r="J5150" s="184"/>
      <c r="K5150" s="185" t="s">
        <v>410</v>
      </c>
      <c r="L5150" s="185"/>
      <c r="M5150" s="186"/>
      <c r="N5150" s="61" t="s">
        <v>410</v>
      </c>
      <c r="P5150" s="175" t="s">
        <v>279</v>
      </c>
    </row>
    <row r="5151" spans="1:16" ht="17.25">
      <c r="A5151" s="183" t="s">
        <v>10496</v>
      </c>
      <c r="B5151" s="183" t="s">
        <v>10497</v>
      </c>
      <c r="C5151" s="183" t="s">
        <v>279</v>
      </c>
      <c r="D5151" s="183" t="s">
        <v>280</v>
      </c>
      <c r="E5151" s="184"/>
      <c r="F5151" s="184"/>
      <c r="G5151" s="188"/>
      <c r="H5151" s="183"/>
      <c r="I5151" s="184"/>
      <c r="J5151" s="184"/>
      <c r="K5151" s="185" t="s">
        <v>410</v>
      </c>
      <c r="L5151" s="185"/>
      <c r="M5151" s="186"/>
      <c r="N5151" s="61" t="s">
        <v>410</v>
      </c>
      <c r="P5151" s="175" t="s">
        <v>279</v>
      </c>
    </row>
    <row r="5152" spans="1:16" ht="17.25">
      <c r="A5152" s="183" t="s">
        <v>10498</v>
      </c>
      <c r="B5152" s="183" t="s">
        <v>10499</v>
      </c>
      <c r="C5152" s="183" t="s">
        <v>279</v>
      </c>
      <c r="D5152" s="183" t="s">
        <v>280</v>
      </c>
      <c r="E5152" s="184"/>
      <c r="F5152" s="184"/>
      <c r="G5152" s="185"/>
      <c r="H5152" s="185"/>
      <c r="I5152" s="184"/>
      <c r="J5152" s="184"/>
      <c r="K5152" s="185" t="s">
        <v>410</v>
      </c>
      <c r="L5152" s="185"/>
      <c r="M5152" s="186"/>
      <c r="N5152" s="61" t="s">
        <v>410</v>
      </c>
      <c r="P5152" s="175" t="s">
        <v>279</v>
      </c>
    </row>
    <row r="5153" spans="1:16" ht="17.25">
      <c r="A5153" s="183" t="s">
        <v>10500</v>
      </c>
      <c r="B5153" s="183" t="s">
        <v>10501</v>
      </c>
      <c r="C5153" s="183" t="s">
        <v>279</v>
      </c>
      <c r="D5153" s="183" t="s">
        <v>280</v>
      </c>
      <c r="E5153" s="184"/>
      <c r="F5153" s="184"/>
      <c r="G5153" s="185"/>
      <c r="H5153" s="185"/>
      <c r="I5153" s="184"/>
      <c r="J5153" s="184"/>
      <c r="K5153" s="185" t="s">
        <v>410</v>
      </c>
      <c r="L5153" s="185"/>
      <c r="M5153" s="186"/>
      <c r="N5153" s="61" t="s">
        <v>410</v>
      </c>
      <c r="P5153" s="175" t="s">
        <v>279</v>
      </c>
    </row>
    <row r="5154" spans="1:16" ht="17.25">
      <c r="A5154" s="183" t="s">
        <v>10502</v>
      </c>
      <c r="B5154" s="183" t="s">
        <v>10503</v>
      </c>
      <c r="C5154" s="183" t="s">
        <v>335</v>
      </c>
      <c r="D5154" s="183" t="s">
        <v>336</v>
      </c>
      <c r="E5154" s="184">
        <v>220</v>
      </c>
      <c r="F5154" s="184">
        <v>220</v>
      </c>
      <c r="G5154" s="185"/>
      <c r="H5154" s="185"/>
      <c r="I5154" s="184">
        <v>100.84</v>
      </c>
      <c r="J5154" s="184">
        <v>320.84</v>
      </c>
      <c r="K5154" s="185">
        <v>0</v>
      </c>
      <c r="L5154" s="185"/>
      <c r="M5154" s="186"/>
      <c r="N5154" s="61" t="s">
        <v>51</v>
      </c>
      <c r="P5154" s="175" t="s">
        <v>335</v>
      </c>
    </row>
    <row r="5155" spans="1:16" ht="17.25">
      <c r="A5155" s="183" t="s">
        <v>10504</v>
      </c>
      <c r="B5155" s="183" t="s">
        <v>10505</v>
      </c>
      <c r="C5155" s="183" t="s">
        <v>335</v>
      </c>
      <c r="D5155" s="183" t="s">
        <v>336</v>
      </c>
      <c r="E5155" s="184">
        <v>190</v>
      </c>
      <c r="F5155" s="184">
        <v>190</v>
      </c>
      <c r="G5155" s="185"/>
      <c r="H5155" s="185"/>
      <c r="I5155" s="184">
        <v>100.84</v>
      </c>
      <c r="J5155" s="184">
        <v>290.84</v>
      </c>
      <c r="K5155" s="185">
        <v>0</v>
      </c>
      <c r="L5155" s="185"/>
      <c r="M5155" s="186"/>
      <c r="N5155" s="61" t="s">
        <v>51</v>
      </c>
      <c r="P5155" s="175" t="s">
        <v>335</v>
      </c>
    </row>
    <row r="5156" spans="1:16" ht="17.25">
      <c r="A5156" s="183" t="s">
        <v>10506</v>
      </c>
      <c r="B5156" s="183" t="s">
        <v>10507</v>
      </c>
      <c r="C5156" s="183" t="s">
        <v>49</v>
      </c>
      <c r="D5156" s="183" t="s">
        <v>50</v>
      </c>
      <c r="E5156" s="184"/>
      <c r="F5156" s="184"/>
      <c r="G5156" s="185"/>
      <c r="H5156" s="185"/>
      <c r="I5156" s="184"/>
      <c r="J5156" s="184"/>
      <c r="K5156" s="185" t="s">
        <v>410</v>
      </c>
      <c r="L5156" s="185"/>
      <c r="M5156" s="186"/>
      <c r="N5156" s="61" t="s">
        <v>410</v>
      </c>
      <c r="P5156" s="175" t="s">
        <v>49</v>
      </c>
    </row>
    <row r="5157" spans="1:16" ht="17.25">
      <c r="A5157" s="183" t="s">
        <v>10508</v>
      </c>
      <c r="B5157" s="183" t="s">
        <v>10509</v>
      </c>
      <c r="C5157" s="183" t="s">
        <v>1223</v>
      </c>
      <c r="D5157" s="183" t="s">
        <v>1224</v>
      </c>
      <c r="E5157" s="184"/>
      <c r="F5157" s="184"/>
      <c r="G5157" s="185"/>
      <c r="H5157" s="185"/>
      <c r="I5157" s="184"/>
      <c r="J5157" s="184"/>
      <c r="K5157" s="185" t="s">
        <v>410</v>
      </c>
      <c r="L5157" s="185"/>
      <c r="M5157" s="186"/>
      <c r="N5157" s="61" t="s">
        <v>410</v>
      </c>
      <c r="P5157" s="175" t="s">
        <v>1223</v>
      </c>
    </row>
    <row r="5158" spans="1:16" ht="17.25">
      <c r="A5158" s="183" t="s">
        <v>10510</v>
      </c>
      <c r="B5158" s="183" t="s">
        <v>10501</v>
      </c>
      <c r="C5158" s="183" t="s">
        <v>279</v>
      </c>
      <c r="D5158" s="183" t="s">
        <v>280</v>
      </c>
      <c r="E5158" s="184"/>
      <c r="F5158" s="184"/>
      <c r="G5158" s="185"/>
      <c r="H5158" s="185"/>
      <c r="I5158" s="184"/>
      <c r="J5158" s="184"/>
      <c r="K5158" s="185" t="s">
        <v>410</v>
      </c>
      <c r="L5158" s="185"/>
      <c r="M5158" s="186"/>
      <c r="N5158" s="61" t="s">
        <v>410</v>
      </c>
      <c r="P5158" s="175" t="s">
        <v>279</v>
      </c>
    </row>
    <row r="5159" spans="1:16" ht="17.25">
      <c r="A5159" s="183" t="s">
        <v>10511</v>
      </c>
      <c r="B5159" s="183" t="s">
        <v>10512</v>
      </c>
      <c r="C5159" s="183" t="s">
        <v>279</v>
      </c>
      <c r="D5159" s="183" t="s">
        <v>280</v>
      </c>
      <c r="E5159" s="184"/>
      <c r="F5159" s="184"/>
      <c r="G5159" s="188"/>
      <c r="H5159" s="183"/>
      <c r="I5159" s="184"/>
      <c r="J5159" s="184"/>
      <c r="K5159" s="185" t="s">
        <v>410</v>
      </c>
      <c r="L5159" s="185"/>
      <c r="M5159" s="186"/>
      <c r="N5159" s="61" t="s">
        <v>410</v>
      </c>
      <c r="P5159" s="175" t="s">
        <v>279</v>
      </c>
    </row>
    <row r="5160" spans="1:16" ht="17.25">
      <c r="A5160" s="183" t="s">
        <v>10513</v>
      </c>
      <c r="B5160" s="183" t="s">
        <v>10514</v>
      </c>
      <c r="C5160" s="183" t="s">
        <v>10515</v>
      </c>
      <c r="D5160" s="183" t="s">
        <v>10515</v>
      </c>
      <c r="E5160" s="184">
        <v>40</v>
      </c>
      <c r="F5160" s="184">
        <v>40</v>
      </c>
      <c r="G5160" s="188"/>
      <c r="H5160" s="183"/>
      <c r="I5160" s="184">
        <v>22.27</v>
      </c>
      <c r="J5160" s="184">
        <v>60.96</v>
      </c>
      <c r="K5160" s="185">
        <v>0</v>
      </c>
      <c r="L5160" s="185"/>
      <c r="M5160" s="186"/>
      <c r="N5160" s="61" t="s">
        <v>51</v>
      </c>
      <c r="P5160" s="175" t="s">
        <v>10515</v>
      </c>
    </row>
    <row r="5161" spans="1:16" ht="17.25">
      <c r="A5161" s="183" t="s">
        <v>10516</v>
      </c>
      <c r="B5161" s="183" t="s">
        <v>10517</v>
      </c>
      <c r="C5161" s="183" t="s">
        <v>10515</v>
      </c>
      <c r="D5161" s="183" t="s">
        <v>10515</v>
      </c>
      <c r="E5161" s="184"/>
      <c r="F5161" s="184"/>
      <c r="G5161" s="185"/>
      <c r="H5161" s="185"/>
      <c r="I5161" s="184"/>
      <c r="J5161" s="184"/>
      <c r="K5161" s="185" t="s">
        <v>410</v>
      </c>
      <c r="L5161" s="185"/>
      <c r="M5161" s="186"/>
      <c r="N5161" s="61" t="s">
        <v>410</v>
      </c>
      <c r="P5161" s="175" t="s">
        <v>10515</v>
      </c>
    </row>
    <row r="5162" spans="1:16" ht="17.25">
      <c r="A5162" s="183" t="s">
        <v>10518</v>
      </c>
      <c r="B5162" s="183" t="s">
        <v>10519</v>
      </c>
      <c r="C5162" s="183" t="s">
        <v>10515</v>
      </c>
      <c r="D5162" s="183" t="s">
        <v>10515</v>
      </c>
      <c r="E5162" s="184"/>
      <c r="F5162" s="184"/>
      <c r="G5162" s="185"/>
      <c r="H5162" s="185"/>
      <c r="I5162" s="184"/>
      <c r="J5162" s="184"/>
      <c r="K5162" s="185" t="s">
        <v>410</v>
      </c>
      <c r="L5162" s="185"/>
      <c r="M5162" s="186"/>
      <c r="N5162" s="61" t="s">
        <v>410</v>
      </c>
      <c r="P5162" s="175" t="s">
        <v>10515</v>
      </c>
    </row>
    <row r="5163" spans="1:16" ht="17.25">
      <c r="A5163" s="183" t="s">
        <v>10520</v>
      </c>
      <c r="B5163" s="183" t="s">
        <v>10521</v>
      </c>
      <c r="C5163" s="183" t="s">
        <v>10515</v>
      </c>
      <c r="D5163" s="183" t="s">
        <v>10515</v>
      </c>
      <c r="E5163" s="184"/>
      <c r="F5163" s="184"/>
      <c r="G5163" s="185"/>
      <c r="H5163" s="185"/>
      <c r="I5163" s="184"/>
      <c r="J5163" s="184"/>
      <c r="K5163" s="185" t="s">
        <v>410</v>
      </c>
      <c r="L5163" s="185"/>
      <c r="M5163" s="186"/>
      <c r="N5163" s="61" t="s">
        <v>410</v>
      </c>
      <c r="P5163" s="175" t="s">
        <v>10515</v>
      </c>
    </row>
    <row r="5164" spans="1:16" ht="17.25">
      <c r="A5164" s="183" t="s">
        <v>10522</v>
      </c>
      <c r="B5164" s="183" t="s">
        <v>10523</v>
      </c>
      <c r="C5164" s="183" t="s">
        <v>10515</v>
      </c>
      <c r="D5164" s="183" t="s">
        <v>10515</v>
      </c>
      <c r="E5164" s="184"/>
      <c r="F5164" s="184"/>
      <c r="G5164" s="185"/>
      <c r="H5164" s="185"/>
      <c r="I5164" s="184"/>
      <c r="J5164" s="184"/>
      <c r="K5164" s="185" t="s">
        <v>410</v>
      </c>
      <c r="L5164" s="185"/>
      <c r="M5164" s="186"/>
      <c r="N5164" s="61" t="s">
        <v>410</v>
      </c>
      <c r="P5164" s="175" t="s">
        <v>10515</v>
      </c>
    </row>
    <row r="5165" spans="1:16" ht="17.25">
      <c r="A5165" s="183" t="s">
        <v>10524</v>
      </c>
      <c r="B5165" s="183" t="s">
        <v>10525</v>
      </c>
      <c r="C5165" s="183" t="s">
        <v>73</v>
      </c>
      <c r="D5165" s="183" t="s">
        <v>74</v>
      </c>
      <c r="E5165" s="184">
        <v>590</v>
      </c>
      <c r="F5165" s="184">
        <v>553</v>
      </c>
      <c r="G5165" s="185" t="s">
        <v>126</v>
      </c>
      <c r="H5165" s="185"/>
      <c r="I5165" s="184">
        <v>97.98</v>
      </c>
      <c r="J5165" s="184">
        <v>650.98</v>
      </c>
      <c r="K5165" s="185">
        <v>0</v>
      </c>
      <c r="L5165" s="185"/>
      <c r="M5165" s="186"/>
      <c r="N5165" s="61" t="s">
        <v>51</v>
      </c>
      <c r="P5165" s="175" t="s">
        <v>73</v>
      </c>
    </row>
    <row r="5166" spans="1:16" ht="17.25">
      <c r="A5166" s="183" t="s">
        <v>10526</v>
      </c>
      <c r="B5166" s="183" t="s">
        <v>6010</v>
      </c>
      <c r="C5166" s="183" t="s">
        <v>73</v>
      </c>
      <c r="D5166" s="183" t="s">
        <v>74</v>
      </c>
      <c r="E5166" s="184">
        <v>590</v>
      </c>
      <c r="F5166" s="184">
        <v>553</v>
      </c>
      <c r="G5166" s="185" t="s">
        <v>126</v>
      </c>
      <c r="H5166" s="185"/>
      <c r="I5166" s="184">
        <v>97.98</v>
      </c>
      <c r="J5166" s="184">
        <v>650.98</v>
      </c>
      <c r="K5166" s="185">
        <v>0</v>
      </c>
      <c r="L5166" s="185"/>
      <c r="M5166" s="186"/>
      <c r="N5166" s="61" t="s">
        <v>51</v>
      </c>
      <c r="P5166" s="175" t="s">
        <v>73</v>
      </c>
    </row>
    <row r="5167" spans="1:16" ht="17.25">
      <c r="A5167" s="183" t="s">
        <v>10527</v>
      </c>
      <c r="B5167" s="183" t="s">
        <v>6012</v>
      </c>
      <c r="C5167" s="183" t="s">
        <v>73</v>
      </c>
      <c r="D5167" s="183" t="s">
        <v>74</v>
      </c>
      <c r="E5167" s="184">
        <v>540</v>
      </c>
      <c r="F5167" s="184">
        <v>512</v>
      </c>
      <c r="G5167" s="185" t="s">
        <v>194</v>
      </c>
      <c r="H5167" s="185"/>
      <c r="I5167" s="184">
        <v>82.39</v>
      </c>
      <c r="J5167" s="184">
        <v>594.39</v>
      </c>
      <c r="K5167" s="185">
        <v>0</v>
      </c>
      <c r="L5167" s="185"/>
      <c r="M5167" s="186"/>
      <c r="N5167" s="61" t="s">
        <v>51</v>
      </c>
      <c r="P5167" s="175" t="s">
        <v>73</v>
      </c>
    </row>
    <row r="5168" spans="1:16" ht="17.25">
      <c r="A5168" s="183" t="s">
        <v>10528</v>
      </c>
      <c r="B5168" s="183" t="s">
        <v>10529</v>
      </c>
      <c r="C5168" s="183" t="s">
        <v>73</v>
      </c>
      <c r="D5168" s="183" t="s">
        <v>74</v>
      </c>
      <c r="E5168" s="184">
        <v>540</v>
      </c>
      <c r="F5168" s="184">
        <v>512</v>
      </c>
      <c r="G5168" s="185" t="s">
        <v>194</v>
      </c>
      <c r="H5168" s="185"/>
      <c r="I5168" s="184">
        <v>82.39</v>
      </c>
      <c r="J5168" s="184">
        <v>594.39</v>
      </c>
      <c r="K5168" s="185">
        <v>0</v>
      </c>
      <c r="L5168" s="185"/>
      <c r="M5168" s="186"/>
      <c r="N5168" s="61" t="s">
        <v>51</v>
      </c>
      <c r="P5168" s="175" t="s">
        <v>73</v>
      </c>
    </row>
    <row r="5169" spans="1:16" ht="17.25">
      <c r="A5169" s="183" t="s">
        <v>10530</v>
      </c>
      <c r="B5169" s="183" t="s">
        <v>10531</v>
      </c>
      <c r="C5169" s="183" t="s">
        <v>10532</v>
      </c>
      <c r="D5169" s="183" t="s">
        <v>10532</v>
      </c>
      <c r="E5169" s="184">
        <v>70</v>
      </c>
      <c r="F5169" s="184">
        <v>70</v>
      </c>
      <c r="G5169" s="185"/>
      <c r="H5169" s="185"/>
      <c r="I5169" s="184">
        <v>27.98</v>
      </c>
      <c r="J5169" s="184">
        <v>97.98</v>
      </c>
      <c r="K5169" s="185">
        <v>0</v>
      </c>
      <c r="L5169" s="185"/>
      <c r="M5169" s="186"/>
      <c r="N5169" s="61" t="s">
        <v>51</v>
      </c>
      <c r="P5169" s="175" t="s">
        <v>10532</v>
      </c>
    </row>
    <row r="5170" spans="1:16" ht="17.25">
      <c r="A5170" s="183" t="s">
        <v>10533</v>
      </c>
      <c r="B5170" s="183" t="s">
        <v>10534</v>
      </c>
      <c r="C5170" s="183" t="s">
        <v>706</v>
      </c>
      <c r="D5170" s="183" t="s">
        <v>707</v>
      </c>
      <c r="E5170" s="184">
        <v>108</v>
      </c>
      <c r="F5170" s="184">
        <v>88</v>
      </c>
      <c r="G5170" s="185" t="s">
        <v>94</v>
      </c>
      <c r="H5170" s="185" t="s">
        <v>322</v>
      </c>
      <c r="I5170" s="184">
        <v>39.22</v>
      </c>
      <c r="J5170" s="184">
        <v>127.22</v>
      </c>
      <c r="K5170" s="185">
        <v>143</v>
      </c>
      <c r="L5170" s="185"/>
      <c r="M5170" s="186"/>
      <c r="N5170" s="61" t="s">
        <v>51</v>
      </c>
      <c r="P5170" s="175" t="s">
        <v>706</v>
      </c>
    </row>
    <row r="5171" spans="1:16" ht="17.25">
      <c r="A5171" s="183" t="s">
        <v>10535</v>
      </c>
      <c r="B5171" s="183" t="s">
        <v>10536</v>
      </c>
      <c r="C5171" s="183" t="s">
        <v>706</v>
      </c>
      <c r="D5171" s="183" t="s">
        <v>707</v>
      </c>
      <c r="E5171" s="184">
        <v>108</v>
      </c>
      <c r="F5171" s="184">
        <v>75</v>
      </c>
      <c r="G5171" s="185" t="s">
        <v>151</v>
      </c>
      <c r="H5171" s="185" t="s">
        <v>322</v>
      </c>
      <c r="I5171" s="184">
        <v>39.22</v>
      </c>
      <c r="J5171" s="184">
        <v>114.22</v>
      </c>
      <c r="K5171" s="185">
        <v>106</v>
      </c>
      <c r="L5171" s="185"/>
      <c r="M5171" s="186"/>
      <c r="N5171" s="61" t="s">
        <v>51</v>
      </c>
      <c r="P5171" s="175" t="s">
        <v>706</v>
      </c>
    </row>
    <row r="5172" spans="1:16" ht="17.25">
      <c r="A5172" s="183" t="s">
        <v>10537</v>
      </c>
      <c r="B5172" s="183" t="s">
        <v>10538</v>
      </c>
      <c r="C5172" s="183" t="s">
        <v>706</v>
      </c>
      <c r="D5172" s="183" t="s">
        <v>707</v>
      </c>
      <c r="E5172" s="184">
        <v>108</v>
      </c>
      <c r="F5172" s="184">
        <v>88</v>
      </c>
      <c r="G5172" s="185" t="s">
        <v>94</v>
      </c>
      <c r="H5172" s="185" t="s">
        <v>322</v>
      </c>
      <c r="I5172" s="184">
        <v>39.22</v>
      </c>
      <c r="J5172" s="184">
        <v>127.22</v>
      </c>
      <c r="K5172" s="185">
        <v>130</v>
      </c>
      <c r="L5172" s="185"/>
      <c r="M5172" s="186"/>
      <c r="N5172" s="61" t="s">
        <v>51</v>
      </c>
      <c r="P5172" s="175" t="s">
        <v>706</v>
      </c>
    </row>
    <row r="5173" spans="1:16" ht="17.25">
      <c r="A5173" s="183" t="s">
        <v>10539</v>
      </c>
      <c r="B5173" s="183" t="s">
        <v>10540</v>
      </c>
      <c r="C5173" s="183" t="s">
        <v>706</v>
      </c>
      <c r="D5173" s="183" t="s">
        <v>707</v>
      </c>
      <c r="E5173" s="184">
        <v>136</v>
      </c>
      <c r="F5173" s="184">
        <v>80</v>
      </c>
      <c r="G5173" s="185" t="s">
        <v>1779</v>
      </c>
      <c r="H5173" s="185"/>
      <c r="I5173" s="184">
        <v>77.35</v>
      </c>
      <c r="J5173" s="184">
        <v>157.35</v>
      </c>
      <c r="K5173" s="185">
        <v>9</v>
      </c>
      <c r="L5173" s="185"/>
      <c r="M5173" s="186"/>
      <c r="N5173" s="61" t="s">
        <v>51</v>
      </c>
      <c r="P5173" s="175" t="s">
        <v>706</v>
      </c>
    </row>
    <row r="5174" spans="1:16" ht="17.25">
      <c r="A5174" s="183" t="s">
        <v>10541</v>
      </c>
      <c r="B5174" s="183" t="s">
        <v>10542</v>
      </c>
      <c r="C5174" s="183" t="s">
        <v>706</v>
      </c>
      <c r="D5174" s="183" t="s">
        <v>707</v>
      </c>
      <c r="E5174" s="184">
        <v>124</v>
      </c>
      <c r="F5174" s="184">
        <v>80</v>
      </c>
      <c r="G5174" s="185" t="s">
        <v>1174</v>
      </c>
      <c r="H5174" s="185"/>
      <c r="I5174" s="184">
        <v>77.35</v>
      </c>
      <c r="J5174" s="184">
        <v>157.35</v>
      </c>
      <c r="K5174" s="185">
        <v>9</v>
      </c>
      <c r="L5174" s="185"/>
      <c r="M5174" s="186"/>
      <c r="N5174" s="61" t="s">
        <v>51</v>
      </c>
      <c r="P5174" s="175" t="s">
        <v>706</v>
      </c>
    </row>
    <row r="5175" spans="1:16" ht="17.25">
      <c r="A5175" s="183" t="s">
        <v>10543</v>
      </c>
      <c r="B5175" s="183" t="s">
        <v>10544</v>
      </c>
      <c r="C5175" s="183" t="s">
        <v>706</v>
      </c>
      <c r="D5175" s="183" t="s">
        <v>707</v>
      </c>
      <c r="E5175" s="184">
        <v>133</v>
      </c>
      <c r="F5175" s="184">
        <v>80</v>
      </c>
      <c r="G5175" s="185" t="s">
        <v>1321</v>
      </c>
      <c r="H5175" s="185"/>
      <c r="I5175" s="184">
        <v>77.35</v>
      </c>
      <c r="J5175" s="184">
        <v>157.35</v>
      </c>
      <c r="K5175" s="185">
        <v>17</v>
      </c>
      <c r="L5175" s="185"/>
      <c r="M5175" s="186"/>
      <c r="N5175" s="61" t="s">
        <v>51</v>
      </c>
      <c r="P5175" s="175" t="s">
        <v>706</v>
      </c>
    </row>
    <row r="5176" spans="1:16" ht="17.25">
      <c r="A5176" s="183" t="s">
        <v>10545</v>
      </c>
      <c r="B5176" s="183" t="s">
        <v>10546</v>
      </c>
      <c r="C5176" s="183" t="s">
        <v>706</v>
      </c>
      <c r="D5176" s="183" t="s">
        <v>707</v>
      </c>
      <c r="E5176" s="184"/>
      <c r="F5176" s="184"/>
      <c r="G5176" s="185"/>
      <c r="H5176" s="185"/>
      <c r="I5176" s="184"/>
      <c r="J5176" s="184"/>
      <c r="K5176" s="185" t="s">
        <v>410</v>
      </c>
      <c r="L5176" s="185"/>
      <c r="M5176" s="186"/>
      <c r="N5176" s="61" t="s">
        <v>410</v>
      </c>
      <c r="P5176" s="175" t="s">
        <v>706</v>
      </c>
    </row>
    <row r="5177" spans="1:16" ht="17.25">
      <c r="A5177" s="183" t="s">
        <v>10547</v>
      </c>
      <c r="B5177" s="183" t="s">
        <v>10548</v>
      </c>
      <c r="C5177" s="183" t="s">
        <v>706</v>
      </c>
      <c r="D5177" s="183" t="s">
        <v>707</v>
      </c>
      <c r="E5177" s="184"/>
      <c r="F5177" s="184"/>
      <c r="G5177" s="185"/>
      <c r="H5177" s="185"/>
      <c r="I5177" s="184"/>
      <c r="J5177" s="184"/>
      <c r="K5177" s="185" t="s">
        <v>410</v>
      </c>
      <c r="L5177" s="185"/>
      <c r="M5177" s="186"/>
      <c r="N5177" s="61" t="s">
        <v>410</v>
      </c>
      <c r="P5177" s="175" t="s">
        <v>706</v>
      </c>
    </row>
    <row r="5178" spans="1:16" ht="17.25">
      <c r="A5178" s="183" t="s">
        <v>10549</v>
      </c>
      <c r="B5178" s="183" t="s">
        <v>10550</v>
      </c>
      <c r="C5178" s="183" t="s">
        <v>706</v>
      </c>
      <c r="D5178" s="183" t="s">
        <v>707</v>
      </c>
      <c r="E5178" s="184"/>
      <c r="F5178" s="184"/>
      <c r="G5178" s="185"/>
      <c r="H5178" s="185"/>
      <c r="I5178" s="184"/>
      <c r="J5178" s="184"/>
      <c r="K5178" s="185" t="s">
        <v>410</v>
      </c>
      <c r="L5178" s="185"/>
      <c r="M5178" s="186"/>
      <c r="N5178" s="61" t="s">
        <v>410</v>
      </c>
      <c r="P5178" s="175" t="s">
        <v>706</v>
      </c>
    </row>
    <row r="5179" spans="1:16" ht="17.25">
      <c r="A5179" s="183" t="s">
        <v>10551</v>
      </c>
      <c r="B5179" s="183" t="s">
        <v>10552</v>
      </c>
      <c r="C5179" s="183" t="s">
        <v>706</v>
      </c>
      <c r="D5179" s="183" t="s">
        <v>707</v>
      </c>
      <c r="E5179" s="184"/>
      <c r="F5179" s="184"/>
      <c r="G5179" s="185"/>
      <c r="H5179" s="185"/>
      <c r="I5179" s="184"/>
      <c r="J5179" s="184"/>
      <c r="K5179" s="185" t="s">
        <v>410</v>
      </c>
      <c r="L5179" s="185"/>
      <c r="M5179" s="186"/>
      <c r="N5179" s="61" t="s">
        <v>410</v>
      </c>
      <c r="P5179" s="175" t="s">
        <v>706</v>
      </c>
    </row>
    <row r="5180" spans="1:16" ht="17.25">
      <c r="A5180" s="183" t="s">
        <v>10553</v>
      </c>
      <c r="B5180" s="183" t="s">
        <v>10554</v>
      </c>
      <c r="C5180" s="183" t="s">
        <v>10532</v>
      </c>
      <c r="D5180" s="183" t="s">
        <v>10532</v>
      </c>
      <c r="E5180" s="184">
        <v>70</v>
      </c>
      <c r="F5180" s="184">
        <v>65</v>
      </c>
      <c r="G5180" s="185" t="s">
        <v>494</v>
      </c>
      <c r="H5180" s="185" t="s">
        <v>322</v>
      </c>
      <c r="I5180" s="184">
        <v>27.98</v>
      </c>
      <c r="J5180" s="184">
        <v>92.98</v>
      </c>
      <c r="K5180" s="185">
        <v>31</v>
      </c>
      <c r="L5180" s="185"/>
      <c r="M5180" s="186"/>
      <c r="N5180" s="61" t="s">
        <v>51</v>
      </c>
      <c r="P5180" s="175" t="s">
        <v>10532</v>
      </c>
    </row>
    <row r="5181" spans="1:16" ht="17.25">
      <c r="A5181" s="183" t="s">
        <v>10555</v>
      </c>
      <c r="B5181" s="183" t="s">
        <v>10556</v>
      </c>
      <c r="C5181" s="183" t="s">
        <v>625</v>
      </c>
      <c r="D5181" s="183" t="s">
        <v>626</v>
      </c>
      <c r="E5181" s="184"/>
      <c r="F5181" s="184"/>
      <c r="G5181" s="185"/>
      <c r="H5181" s="185"/>
      <c r="I5181" s="184"/>
      <c r="J5181" s="184"/>
      <c r="K5181" s="185" t="s">
        <v>410</v>
      </c>
      <c r="L5181" s="185"/>
      <c r="M5181" s="186"/>
      <c r="N5181" s="61" t="s">
        <v>410</v>
      </c>
      <c r="P5181" s="175" t="s">
        <v>625</v>
      </c>
    </row>
    <row r="5182" spans="1:16" ht="17.25">
      <c r="A5182" s="183" t="s">
        <v>10557</v>
      </c>
      <c r="B5182" s="183" t="s">
        <v>10558</v>
      </c>
      <c r="C5182" s="183" t="s">
        <v>625</v>
      </c>
      <c r="D5182" s="183" t="s">
        <v>626</v>
      </c>
      <c r="E5182" s="184"/>
      <c r="F5182" s="184"/>
      <c r="G5182" s="185"/>
      <c r="H5182" s="185"/>
      <c r="I5182" s="184"/>
      <c r="J5182" s="184"/>
      <c r="K5182" s="185" t="s">
        <v>410</v>
      </c>
      <c r="L5182" s="185"/>
      <c r="M5182" s="186"/>
      <c r="N5182" s="61" t="s">
        <v>410</v>
      </c>
      <c r="P5182" s="175" t="s">
        <v>625</v>
      </c>
    </row>
    <row r="5183" spans="1:16" ht="17.25">
      <c r="A5183" s="183" t="s">
        <v>10559</v>
      </c>
      <c r="B5183" s="183" t="s">
        <v>10560</v>
      </c>
      <c r="C5183" s="183" t="s">
        <v>625</v>
      </c>
      <c r="D5183" s="183" t="s">
        <v>626</v>
      </c>
      <c r="E5183" s="184"/>
      <c r="F5183" s="184"/>
      <c r="G5183" s="188"/>
      <c r="H5183" s="183"/>
      <c r="I5183" s="184"/>
      <c r="J5183" s="184"/>
      <c r="K5183" s="185" t="s">
        <v>410</v>
      </c>
      <c r="L5183" s="185"/>
      <c r="M5183" s="186"/>
      <c r="N5183" s="61" t="s">
        <v>410</v>
      </c>
      <c r="P5183" s="175" t="s">
        <v>625</v>
      </c>
    </row>
    <row r="5184" spans="1:16" ht="17.25">
      <c r="A5184" s="183" t="s">
        <v>10561</v>
      </c>
      <c r="B5184" s="183" t="s">
        <v>10562</v>
      </c>
      <c r="C5184" s="183" t="s">
        <v>625</v>
      </c>
      <c r="D5184" s="183" t="s">
        <v>626</v>
      </c>
      <c r="E5184" s="184"/>
      <c r="F5184" s="184"/>
      <c r="G5184" s="185"/>
      <c r="H5184" s="185"/>
      <c r="I5184" s="184"/>
      <c r="J5184" s="184"/>
      <c r="K5184" s="185" t="s">
        <v>410</v>
      </c>
      <c r="L5184" s="185"/>
      <c r="M5184" s="186"/>
      <c r="N5184" s="61" t="s">
        <v>410</v>
      </c>
      <c r="P5184" s="175" t="s">
        <v>625</v>
      </c>
    </row>
    <row r="5185" spans="1:16" ht="17.25">
      <c r="A5185" s="183" t="s">
        <v>10563</v>
      </c>
      <c r="B5185" s="183" t="s">
        <v>10564</v>
      </c>
      <c r="C5185" s="183" t="s">
        <v>625</v>
      </c>
      <c r="D5185" s="183" t="s">
        <v>626</v>
      </c>
      <c r="E5185" s="184"/>
      <c r="F5185" s="184"/>
      <c r="G5185" s="185"/>
      <c r="H5185" s="185"/>
      <c r="I5185" s="184"/>
      <c r="J5185" s="184"/>
      <c r="K5185" s="185" t="s">
        <v>410</v>
      </c>
      <c r="L5185" s="185"/>
      <c r="M5185" s="186"/>
      <c r="N5185" s="61" t="s">
        <v>410</v>
      </c>
      <c r="P5185" s="175" t="s">
        <v>625</v>
      </c>
    </row>
    <row r="5186" spans="1:16" ht="17.25">
      <c r="A5186" s="183" t="s">
        <v>10565</v>
      </c>
      <c r="B5186" s="183" t="s">
        <v>10566</v>
      </c>
      <c r="C5186" s="183" t="s">
        <v>625</v>
      </c>
      <c r="D5186" s="183" t="s">
        <v>626</v>
      </c>
      <c r="E5186" s="184"/>
      <c r="F5186" s="184"/>
      <c r="G5186" s="188"/>
      <c r="H5186" s="183"/>
      <c r="I5186" s="184"/>
      <c r="J5186" s="184"/>
      <c r="K5186" s="185" t="s">
        <v>410</v>
      </c>
      <c r="L5186" s="185"/>
      <c r="M5186" s="186"/>
      <c r="N5186" s="61" t="s">
        <v>410</v>
      </c>
      <c r="P5186" s="175" t="s">
        <v>625</v>
      </c>
    </row>
    <row r="5187" spans="1:16" ht="17.25">
      <c r="A5187" s="183" t="s">
        <v>10567</v>
      </c>
      <c r="B5187" s="183" t="s">
        <v>10568</v>
      </c>
      <c r="C5187" s="183" t="s">
        <v>625</v>
      </c>
      <c r="D5187" s="183" t="s">
        <v>626</v>
      </c>
      <c r="E5187" s="184"/>
      <c r="F5187" s="184"/>
      <c r="G5187" s="188"/>
      <c r="H5187" s="183"/>
      <c r="I5187" s="184"/>
      <c r="J5187" s="184"/>
      <c r="K5187" s="185" t="s">
        <v>410</v>
      </c>
      <c r="L5187" s="185"/>
      <c r="M5187" s="186"/>
      <c r="N5187" s="61" t="s">
        <v>410</v>
      </c>
      <c r="P5187" s="175" t="s">
        <v>625</v>
      </c>
    </row>
    <row r="5188" spans="1:16" ht="17.25">
      <c r="A5188" s="183" t="s">
        <v>10569</v>
      </c>
      <c r="B5188" s="183" t="s">
        <v>10570</v>
      </c>
      <c r="C5188" s="183" t="s">
        <v>625</v>
      </c>
      <c r="D5188" s="183" t="s">
        <v>626</v>
      </c>
      <c r="E5188" s="184"/>
      <c r="F5188" s="184"/>
      <c r="G5188" s="185"/>
      <c r="H5188" s="185"/>
      <c r="I5188" s="184"/>
      <c r="J5188" s="184"/>
      <c r="K5188" s="185" t="s">
        <v>410</v>
      </c>
      <c r="L5188" s="185"/>
      <c r="M5188" s="186"/>
      <c r="N5188" s="61" t="s">
        <v>410</v>
      </c>
      <c r="P5188" s="175" t="s">
        <v>625</v>
      </c>
    </row>
    <row r="5189" spans="1:16" ht="17.25">
      <c r="A5189" s="183" t="s">
        <v>10571</v>
      </c>
      <c r="B5189" s="183" t="s">
        <v>10572</v>
      </c>
      <c r="C5189" s="183" t="s">
        <v>625</v>
      </c>
      <c r="D5189" s="183" t="s">
        <v>626</v>
      </c>
      <c r="E5189" s="184"/>
      <c r="F5189" s="184"/>
      <c r="G5189" s="185"/>
      <c r="H5189" s="185"/>
      <c r="I5189" s="184"/>
      <c r="J5189" s="184"/>
      <c r="K5189" s="185" t="s">
        <v>410</v>
      </c>
      <c r="L5189" s="185"/>
      <c r="M5189" s="186"/>
      <c r="N5189" s="61" t="s">
        <v>410</v>
      </c>
      <c r="P5189" s="175" t="s">
        <v>625</v>
      </c>
    </row>
    <row r="5190" spans="1:16" ht="17.25">
      <c r="A5190" s="183" t="s">
        <v>10573</v>
      </c>
      <c r="B5190" s="183" t="s">
        <v>10574</v>
      </c>
      <c r="C5190" s="183" t="s">
        <v>625</v>
      </c>
      <c r="D5190" s="183" t="s">
        <v>626</v>
      </c>
      <c r="E5190" s="184"/>
      <c r="F5190" s="184"/>
      <c r="G5190" s="185"/>
      <c r="H5190" s="185"/>
      <c r="I5190" s="184"/>
      <c r="J5190" s="184"/>
      <c r="K5190" s="185" t="s">
        <v>410</v>
      </c>
      <c r="L5190" s="185"/>
      <c r="M5190" s="186"/>
      <c r="N5190" s="61" t="s">
        <v>410</v>
      </c>
      <c r="P5190" s="175" t="s">
        <v>625</v>
      </c>
    </row>
    <row r="5191" spans="1:16" ht="17.25">
      <c r="A5191" s="183" t="s">
        <v>10575</v>
      </c>
      <c r="B5191" s="183" t="s">
        <v>10576</v>
      </c>
      <c r="C5191" s="183" t="s">
        <v>625</v>
      </c>
      <c r="D5191" s="183" t="s">
        <v>626</v>
      </c>
      <c r="E5191" s="184"/>
      <c r="F5191" s="184"/>
      <c r="G5191" s="185"/>
      <c r="H5191" s="185"/>
      <c r="I5191" s="184"/>
      <c r="J5191" s="184"/>
      <c r="K5191" s="185" t="s">
        <v>410</v>
      </c>
      <c r="L5191" s="185"/>
      <c r="M5191" s="186"/>
      <c r="N5191" s="61" t="s">
        <v>410</v>
      </c>
      <c r="P5191" s="175" t="s">
        <v>625</v>
      </c>
    </row>
    <row r="5192" spans="1:16" ht="17.25">
      <c r="A5192" s="183" t="s">
        <v>10577</v>
      </c>
      <c r="B5192" s="183" t="s">
        <v>10578</v>
      </c>
      <c r="C5192" s="183" t="s">
        <v>10579</v>
      </c>
      <c r="D5192" s="183" t="s">
        <v>10580</v>
      </c>
      <c r="E5192" s="184">
        <v>120</v>
      </c>
      <c r="F5192" s="184">
        <v>120</v>
      </c>
      <c r="G5192" s="185"/>
      <c r="H5192" s="185"/>
      <c r="I5192" s="184">
        <v>34.1</v>
      </c>
      <c r="J5192" s="184">
        <v>154.1</v>
      </c>
      <c r="K5192" s="185">
        <v>17</v>
      </c>
      <c r="L5192" s="185"/>
      <c r="M5192" s="186"/>
      <c r="N5192" s="61" t="s">
        <v>51</v>
      </c>
      <c r="P5192" s="175" t="s">
        <v>10579</v>
      </c>
    </row>
    <row r="5193" spans="1:16" ht="17.25">
      <c r="A5193" s="183" t="s">
        <v>10581</v>
      </c>
      <c r="B5193" s="183" t="s">
        <v>10578</v>
      </c>
      <c r="C5193" s="183" t="s">
        <v>10579</v>
      </c>
      <c r="D5193" s="183" t="s">
        <v>10580</v>
      </c>
      <c r="E5193" s="184">
        <v>120</v>
      </c>
      <c r="F5193" s="184">
        <v>120</v>
      </c>
      <c r="G5193" s="188"/>
      <c r="H5193" s="183"/>
      <c r="I5193" s="184">
        <v>25.77</v>
      </c>
      <c r="J5193" s="184">
        <v>144.4</v>
      </c>
      <c r="K5193" s="185">
        <v>47</v>
      </c>
      <c r="L5193" s="185" t="s">
        <v>130</v>
      </c>
      <c r="M5193" s="186" t="s">
        <v>1676</v>
      </c>
      <c r="N5193" s="61" t="s">
        <v>51</v>
      </c>
      <c r="P5193" s="175" t="s">
        <v>10579</v>
      </c>
    </row>
    <row r="5194" spans="1:16" ht="17.25">
      <c r="A5194" s="183" t="s">
        <v>10582</v>
      </c>
      <c r="B5194" s="183" t="s">
        <v>10578</v>
      </c>
      <c r="C5194" s="183" t="s">
        <v>10579</v>
      </c>
      <c r="D5194" s="183" t="s">
        <v>10580</v>
      </c>
      <c r="E5194" s="184">
        <v>120</v>
      </c>
      <c r="F5194" s="184">
        <v>120</v>
      </c>
      <c r="G5194" s="188"/>
      <c r="H5194" s="183"/>
      <c r="I5194" s="184">
        <v>24.75</v>
      </c>
      <c r="J5194" s="184">
        <v>143.36</v>
      </c>
      <c r="K5194" s="185">
        <v>73</v>
      </c>
      <c r="L5194" s="185"/>
      <c r="M5194" s="186"/>
      <c r="N5194" s="61" t="s">
        <v>51</v>
      </c>
      <c r="P5194" s="175" t="s">
        <v>10579</v>
      </c>
    </row>
    <row r="5195" spans="1:16" ht="17.25">
      <c r="A5195" s="183" t="s">
        <v>10583</v>
      </c>
      <c r="B5195" s="183" t="s">
        <v>10584</v>
      </c>
      <c r="C5195" s="183" t="s">
        <v>2670</v>
      </c>
      <c r="D5195" s="183" t="s">
        <v>2671</v>
      </c>
      <c r="E5195" s="184"/>
      <c r="F5195" s="184"/>
      <c r="G5195" s="185"/>
      <c r="H5195" s="185"/>
      <c r="I5195" s="184"/>
      <c r="J5195" s="184"/>
      <c r="K5195" s="185" t="s">
        <v>410</v>
      </c>
      <c r="L5195" s="185"/>
      <c r="M5195" s="186"/>
      <c r="N5195" s="61" t="s">
        <v>410</v>
      </c>
      <c r="P5195" s="175" t="s">
        <v>2670</v>
      </c>
    </row>
    <row r="5196" spans="1:16" ht="17.25">
      <c r="A5196" s="183" t="s">
        <v>10585</v>
      </c>
      <c r="B5196" s="183" t="s">
        <v>10586</v>
      </c>
      <c r="C5196" s="183" t="s">
        <v>2670</v>
      </c>
      <c r="D5196" s="183" t="s">
        <v>2671</v>
      </c>
      <c r="E5196" s="184"/>
      <c r="F5196" s="184"/>
      <c r="G5196" s="185"/>
      <c r="H5196" s="185"/>
      <c r="I5196" s="184"/>
      <c r="J5196" s="184"/>
      <c r="K5196" s="185" t="s">
        <v>410</v>
      </c>
      <c r="L5196" s="185"/>
      <c r="M5196" s="186"/>
      <c r="N5196" s="61" t="s">
        <v>410</v>
      </c>
      <c r="P5196" s="175" t="s">
        <v>2670</v>
      </c>
    </row>
    <row r="5197" spans="1:16" ht="17.25">
      <c r="A5197" s="183" t="s">
        <v>10587</v>
      </c>
      <c r="B5197" s="183" t="s">
        <v>10588</v>
      </c>
      <c r="C5197" s="183" t="s">
        <v>2670</v>
      </c>
      <c r="D5197" s="183" t="s">
        <v>2671</v>
      </c>
      <c r="E5197" s="184">
        <v>229.99</v>
      </c>
      <c r="F5197" s="184">
        <v>190</v>
      </c>
      <c r="G5197" s="185" t="s">
        <v>395</v>
      </c>
      <c r="H5197" s="185"/>
      <c r="I5197" s="184">
        <v>110.23</v>
      </c>
      <c r="J5197" s="184">
        <v>300.23</v>
      </c>
      <c r="K5197" s="185">
        <v>7</v>
      </c>
      <c r="L5197" s="185"/>
      <c r="M5197" s="186"/>
      <c r="N5197" s="61" t="s">
        <v>51</v>
      </c>
      <c r="P5197" s="175" t="s">
        <v>2670</v>
      </c>
    </row>
    <row r="5198" spans="1:16" ht="17.25">
      <c r="A5198" s="183" t="s">
        <v>10589</v>
      </c>
      <c r="B5198" s="183" t="s">
        <v>10590</v>
      </c>
      <c r="C5198" s="183" t="s">
        <v>2670</v>
      </c>
      <c r="D5198" s="183" t="s">
        <v>2671</v>
      </c>
      <c r="E5198" s="184">
        <v>249.99</v>
      </c>
      <c r="F5198" s="184">
        <v>249.99</v>
      </c>
      <c r="G5198" s="188"/>
      <c r="H5198" s="183"/>
      <c r="I5198" s="184">
        <v>90.82</v>
      </c>
      <c r="J5198" s="184">
        <v>340.81</v>
      </c>
      <c r="K5198" s="185">
        <v>0</v>
      </c>
      <c r="L5198" s="185"/>
      <c r="M5198" s="186"/>
      <c r="N5198" s="61" t="s">
        <v>51</v>
      </c>
      <c r="P5198" s="175" t="s">
        <v>2670</v>
      </c>
    </row>
    <row r="5199" spans="1:16" ht="17.25">
      <c r="A5199" s="183" t="s">
        <v>10591</v>
      </c>
      <c r="B5199" s="183" t="s">
        <v>10592</v>
      </c>
      <c r="C5199" s="183" t="s">
        <v>49</v>
      </c>
      <c r="D5199" s="183" t="s">
        <v>50</v>
      </c>
      <c r="E5199" s="184">
        <v>403</v>
      </c>
      <c r="F5199" s="184">
        <v>403</v>
      </c>
      <c r="G5199" s="185"/>
      <c r="H5199" s="185"/>
      <c r="I5199" s="184">
        <v>156.11</v>
      </c>
      <c r="J5199" s="184">
        <v>559.11</v>
      </c>
      <c r="K5199" s="185">
        <v>123</v>
      </c>
      <c r="L5199" s="185"/>
      <c r="M5199" s="186"/>
      <c r="N5199" s="61" t="s">
        <v>51</v>
      </c>
      <c r="P5199" s="175" t="s">
        <v>49</v>
      </c>
    </row>
    <row r="5200" spans="1:16" ht="17.25">
      <c r="A5200" s="183" t="s">
        <v>10593</v>
      </c>
      <c r="B5200" s="183" t="s">
        <v>10594</v>
      </c>
      <c r="C5200" s="183" t="s">
        <v>10595</v>
      </c>
      <c r="D5200" s="183" t="s">
        <v>10596</v>
      </c>
      <c r="E5200" s="184">
        <v>73.84</v>
      </c>
      <c r="F5200" s="184">
        <v>60</v>
      </c>
      <c r="G5200" s="185" t="s">
        <v>94</v>
      </c>
      <c r="H5200" s="185" t="s">
        <v>689</v>
      </c>
      <c r="I5200" s="184">
        <v>38.13</v>
      </c>
      <c r="J5200" s="184">
        <v>98.13</v>
      </c>
      <c r="K5200" s="185">
        <v>100</v>
      </c>
      <c r="L5200" s="185"/>
      <c r="M5200" s="186"/>
      <c r="N5200" s="61" t="s">
        <v>51</v>
      </c>
      <c r="P5200" s="175" t="s">
        <v>10595</v>
      </c>
    </row>
    <row r="5201" spans="1:16" ht="17.25">
      <c r="A5201" s="183" t="s">
        <v>10597</v>
      </c>
      <c r="B5201" s="183" t="s">
        <v>10598</v>
      </c>
      <c r="C5201" s="183" t="s">
        <v>6177</v>
      </c>
      <c r="D5201" s="183" t="s">
        <v>6178</v>
      </c>
      <c r="E5201" s="184"/>
      <c r="F5201" s="184"/>
      <c r="G5201" s="185"/>
      <c r="H5201" s="185"/>
      <c r="I5201" s="184"/>
      <c r="J5201" s="184"/>
      <c r="K5201" s="185" t="s">
        <v>410</v>
      </c>
      <c r="L5201" s="185"/>
      <c r="M5201" s="186"/>
      <c r="N5201" s="61" t="s">
        <v>410</v>
      </c>
      <c r="P5201" s="175" t="s">
        <v>6177</v>
      </c>
    </row>
    <row r="5202" spans="1:16" ht="17.25">
      <c r="A5202" s="183" t="s">
        <v>10599</v>
      </c>
      <c r="B5202" s="183" t="s">
        <v>10600</v>
      </c>
      <c r="C5202" s="183" t="s">
        <v>10601</v>
      </c>
      <c r="D5202" s="183" t="s">
        <v>10602</v>
      </c>
      <c r="E5202" s="184"/>
      <c r="F5202" s="184"/>
      <c r="G5202" s="185"/>
      <c r="H5202" s="185"/>
      <c r="I5202" s="184"/>
      <c r="J5202" s="184"/>
      <c r="K5202" s="185" t="s">
        <v>410</v>
      </c>
      <c r="L5202" s="185"/>
      <c r="M5202" s="186"/>
      <c r="N5202" s="61" t="s">
        <v>410</v>
      </c>
      <c r="P5202" s="175" t="s">
        <v>10601</v>
      </c>
    </row>
    <row r="5203" spans="1:16" ht="17.25">
      <c r="A5203" s="183" t="s">
        <v>10603</v>
      </c>
      <c r="B5203" s="183" t="s">
        <v>10600</v>
      </c>
      <c r="C5203" s="183" t="s">
        <v>10601</v>
      </c>
      <c r="D5203" s="183" t="s">
        <v>10602</v>
      </c>
      <c r="E5203" s="184"/>
      <c r="F5203" s="184"/>
      <c r="G5203" s="185"/>
      <c r="H5203" s="185"/>
      <c r="I5203" s="184"/>
      <c r="J5203" s="184"/>
      <c r="K5203" s="185" t="s">
        <v>410</v>
      </c>
      <c r="L5203" s="185"/>
      <c r="M5203" s="186"/>
      <c r="N5203" s="61" t="s">
        <v>410</v>
      </c>
      <c r="P5203" s="175" t="s">
        <v>10601</v>
      </c>
    </row>
    <row r="5204" spans="1:16" ht="17.25">
      <c r="A5204" s="183" t="s">
        <v>10604</v>
      </c>
      <c r="B5204" s="183" t="s">
        <v>10600</v>
      </c>
      <c r="C5204" s="183" t="s">
        <v>10601</v>
      </c>
      <c r="D5204" s="183" t="s">
        <v>10602</v>
      </c>
      <c r="E5204" s="184"/>
      <c r="F5204" s="184"/>
      <c r="G5204" s="185"/>
      <c r="H5204" s="185"/>
      <c r="I5204" s="184"/>
      <c r="J5204" s="184"/>
      <c r="K5204" s="185" t="s">
        <v>410</v>
      </c>
      <c r="L5204" s="185"/>
      <c r="M5204" s="186"/>
      <c r="N5204" s="61" t="s">
        <v>410</v>
      </c>
      <c r="P5204" s="175" t="s">
        <v>10601</v>
      </c>
    </row>
    <row r="5205" spans="1:16" ht="17.25">
      <c r="A5205" s="183" t="s">
        <v>10605</v>
      </c>
      <c r="B5205" s="183" t="s">
        <v>10600</v>
      </c>
      <c r="C5205" s="183" t="s">
        <v>10601</v>
      </c>
      <c r="D5205" s="183" t="s">
        <v>10602</v>
      </c>
      <c r="E5205" s="184"/>
      <c r="F5205" s="184"/>
      <c r="G5205" s="185"/>
      <c r="H5205" s="185"/>
      <c r="I5205" s="184"/>
      <c r="J5205" s="184"/>
      <c r="K5205" s="185" t="s">
        <v>410</v>
      </c>
      <c r="L5205" s="185"/>
      <c r="M5205" s="186"/>
      <c r="N5205" s="61" t="s">
        <v>410</v>
      </c>
      <c r="P5205" s="175" t="s">
        <v>10601</v>
      </c>
    </row>
    <row r="5206" spans="1:16" ht="17.25">
      <c r="A5206" s="183" t="s">
        <v>10606</v>
      </c>
      <c r="B5206" s="183" t="s">
        <v>10607</v>
      </c>
      <c r="C5206" s="183" t="s">
        <v>86</v>
      </c>
      <c r="D5206" s="183" t="s">
        <v>87</v>
      </c>
      <c r="E5206" s="184"/>
      <c r="F5206" s="184"/>
      <c r="G5206" s="185"/>
      <c r="H5206" s="185"/>
      <c r="I5206" s="184"/>
      <c r="J5206" s="184"/>
      <c r="K5206" s="185" t="s">
        <v>410</v>
      </c>
      <c r="L5206" s="185"/>
      <c r="M5206" s="186"/>
      <c r="N5206" s="61" t="s">
        <v>410</v>
      </c>
      <c r="P5206" s="175" t="s">
        <v>86</v>
      </c>
    </row>
    <row r="5207" spans="1:16" ht="17.25">
      <c r="A5207" s="183" t="s">
        <v>10608</v>
      </c>
      <c r="B5207" s="183" t="s">
        <v>10609</v>
      </c>
      <c r="C5207" s="183" t="s">
        <v>1400</v>
      </c>
      <c r="D5207" s="183" t="s">
        <v>1401</v>
      </c>
      <c r="E5207" s="184">
        <v>94.3</v>
      </c>
      <c r="F5207" s="184">
        <v>94.3</v>
      </c>
      <c r="G5207" s="185"/>
      <c r="H5207" s="185"/>
      <c r="I5207" s="184">
        <v>38.37</v>
      </c>
      <c r="J5207" s="184">
        <v>132.67</v>
      </c>
      <c r="K5207" s="185">
        <v>38</v>
      </c>
      <c r="L5207" s="185"/>
      <c r="M5207" s="186"/>
      <c r="N5207" s="61" t="s">
        <v>51</v>
      </c>
      <c r="P5207" s="175" t="s">
        <v>1400</v>
      </c>
    </row>
    <row r="5208" spans="1:16" ht="17.25">
      <c r="A5208" s="183" t="s">
        <v>10610</v>
      </c>
      <c r="B5208" s="183" t="s">
        <v>10611</v>
      </c>
      <c r="C5208" s="183" t="s">
        <v>1400</v>
      </c>
      <c r="D5208" s="183" t="s">
        <v>1401</v>
      </c>
      <c r="E5208" s="184">
        <v>76.22</v>
      </c>
      <c r="F5208" s="184">
        <v>76.22</v>
      </c>
      <c r="G5208" s="185"/>
      <c r="H5208" s="185"/>
      <c r="I5208" s="184">
        <v>47.37</v>
      </c>
      <c r="J5208" s="184">
        <v>123.59</v>
      </c>
      <c r="K5208" s="185">
        <v>22</v>
      </c>
      <c r="L5208" s="185" t="s">
        <v>57</v>
      </c>
      <c r="M5208" s="186" t="s">
        <v>722</v>
      </c>
      <c r="N5208" s="61" t="s">
        <v>51</v>
      </c>
      <c r="P5208" s="175" t="s">
        <v>1400</v>
      </c>
    </row>
    <row r="5209" spans="1:16" ht="17.25">
      <c r="A5209" s="183" t="s">
        <v>10612</v>
      </c>
      <c r="B5209" s="183" t="s">
        <v>10613</v>
      </c>
      <c r="C5209" s="183" t="s">
        <v>1400</v>
      </c>
      <c r="D5209" s="183" t="s">
        <v>1401</v>
      </c>
      <c r="E5209" s="184">
        <v>118</v>
      </c>
      <c r="F5209" s="184">
        <v>114.9</v>
      </c>
      <c r="G5209" s="185" t="s">
        <v>475</v>
      </c>
      <c r="H5209" s="185"/>
      <c r="I5209" s="184">
        <v>46.34</v>
      </c>
      <c r="J5209" s="184">
        <v>161.24</v>
      </c>
      <c r="K5209" s="185">
        <v>8</v>
      </c>
      <c r="L5209" s="185"/>
      <c r="M5209" s="186"/>
      <c r="N5209" s="61" t="s">
        <v>51</v>
      </c>
      <c r="P5209" s="175" t="s">
        <v>1400</v>
      </c>
    </row>
    <row r="5210" spans="1:16" ht="17.25">
      <c r="A5210" s="183" t="s">
        <v>10614</v>
      </c>
      <c r="B5210" s="183" t="s">
        <v>10615</v>
      </c>
      <c r="C5210" s="183" t="s">
        <v>1400</v>
      </c>
      <c r="D5210" s="183" t="s">
        <v>1401</v>
      </c>
      <c r="E5210" s="184">
        <v>107.9</v>
      </c>
      <c r="F5210" s="184">
        <v>89.9</v>
      </c>
      <c r="G5210" s="185" t="s">
        <v>107</v>
      </c>
      <c r="H5210" s="185"/>
      <c r="I5210" s="184">
        <v>44.79</v>
      </c>
      <c r="J5210" s="184">
        <v>134.69</v>
      </c>
      <c r="K5210" s="185">
        <v>23</v>
      </c>
      <c r="L5210" s="185"/>
      <c r="M5210" s="186"/>
      <c r="N5210" s="61" t="s">
        <v>51</v>
      </c>
      <c r="P5210" s="175" t="s">
        <v>1400</v>
      </c>
    </row>
    <row r="5211" spans="1:16" ht="17.25">
      <c r="A5211" s="183" t="s">
        <v>10616</v>
      </c>
      <c r="B5211" s="183" t="s">
        <v>10617</v>
      </c>
      <c r="C5211" s="183" t="s">
        <v>10618</v>
      </c>
      <c r="D5211" s="183" t="s">
        <v>10618</v>
      </c>
      <c r="E5211" s="184"/>
      <c r="F5211" s="184"/>
      <c r="G5211" s="185"/>
      <c r="H5211" s="185"/>
      <c r="I5211" s="184"/>
      <c r="J5211" s="184"/>
      <c r="K5211" s="185" t="s">
        <v>410</v>
      </c>
      <c r="L5211" s="185"/>
      <c r="M5211" s="186"/>
      <c r="N5211" s="61" t="s">
        <v>410</v>
      </c>
      <c r="P5211" s="175" t="s">
        <v>10618</v>
      </c>
    </row>
    <row r="5212" spans="1:16" ht="17.25">
      <c r="A5212" s="183" t="s">
        <v>10619</v>
      </c>
      <c r="B5212" s="183" t="s">
        <v>10620</v>
      </c>
      <c r="C5212" s="183" t="s">
        <v>1400</v>
      </c>
      <c r="D5212" s="183" t="s">
        <v>1401</v>
      </c>
      <c r="E5212" s="184">
        <v>125.91</v>
      </c>
      <c r="F5212" s="184">
        <v>125.91</v>
      </c>
      <c r="G5212" s="185"/>
      <c r="H5212" s="185"/>
      <c r="I5212" s="184">
        <v>48.75</v>
      </c>
      <c r="J5212" s="184">
        <v>174.66</v>
      </c>
      <c r="K5212" s="185">
        <v>114</v>
      </c>
      <c r="L5212" s="185" t="s">
        <v>76</v>
      </c>
      <c r="M5212" s="186" t="s">
        <v>722</v>
      </c>
      <c r="N5212" s="61" t="s">
        <v>51</v>
      </c>
      <c r="P5212" s="175" t="s">
        <v>1400</v>
      </c>
    </row>
    <row r="5213" spans="1:16" ht="17.25">
      <c r="A5213" s="183" t="s">
        <v>10621</v>
      </c>
      <c r="B5213" s="183" t="s">
        <v>10622</v>
      </c>
      <c r="C5213" s="183" t="s">
        <v>10618</v>
      </c>
      <c r="D5213" s="183" t="s">
        <v>10618</v>
      </c>
      <c r="E5213" s="184">
        <v>191.6</v>
      </c>
      <c r="F5213" s="184">
        <v>191.6</v>
      </c>
      <c r="G5213" s="185"/>
      <c r="H5213" s="185"/>
      <c r="I5213" s="184">
        <v>58.19</v>
      </c>
      <c r="J5213" s="184">
        <v>249.79</v>
      </c>
      <c r="K5213" s="185">
        <v>0</v>
      </c>
      <c r="L5213" s="185"/>
      <c r="M5213" s="186"/>
      <c r="N5213" s="61" t="s">
        <v>51</v>
      </c>
      <c r="P5213" s="175" t="s">
        <v>10618</v>
      </c>
    </row>
    <row r="5214" spans="1:16" ht="17.25">
      <c r="A5214" s="183" t="s">
        <v>10623</v>
      </c>
      <c r="B5214" s="183" t="s">
        <v>10624</v>
      </c>
      <c r="C5214" s="183" t="s">
        <v>1400</v>
      </c>
      <c r="D5214" s="183" t="s">
        <v>1401</v>
      </c>
      <c r="E5214" s="184">
        <v>200.7</v>
      </c>
      <c r="F5214" s="184">
        <v>200.7</v>
      </c>
      <c r="G5214" s="185"/>
      <c r="H5214" s="185"/>
      <c r="I5214" s="184">
        <v>52.75</v>
      </c>
      <c r="J5214" s="184">
        <v>253.45</v>
      </c>
      <c r="K5214" s="185">
        <v>48</v>
      </c>
      <c r="L5214" s="185"/>
      <c r="M5214" s="186"/>
      <c r="N5214" s="61" t="s">
        <v>51</v>
      </c>
      <c r="P5214" s="175" t="s">
        <v>1400</v>
      </c>
    </row>
    <row r="5215" spans="1:16" ht="17.25">
      <c r="A5215" s="183" t="s">
        <v>10625</v>
      </c>
      <c r="B5215" s="183" t="s">
        <v>10626</v>
      </c>
      <c r="C5215" s="183" t="s">
        <v>1400</v>
      </c>
      <c r="D5215" s="183" t="s">
        <v>1401</v>
      </c>
      <c r="E5215" s="184"/>
      <c r="F5215" s="184"/>
      <c r="G5215" s="185"/>
      <c r="H5215" s="185"/>
      <c r="I5215" s="184"/>
      <c r="J5215" s="184"/>
      <c r="K5215" s="185" t="s">
        <v>410</v>
      </c>
      <c r="L5215" s="185"/>
      <c r="M5215" s="186"/>
      <c r="N5215" s="61" t="s">
        <v>410</v>
      </c>
      <c r="P5215" s="175" t="s">
        <v>1400</v>
      </c>
    </row>
    <row r="5216" spans="1:16" ht="17.25">
      <c r="A5216" s="183" t="s">
        <v>10627</v>
      </c>
      <c r="B5216" s="183" t="s">
        <v>10628</v>
      </c>
      <c r="C5216" s="183" t="s">
        <v>1400</v>
      </c>
      <c r="D5216" s="183" t="s">
        <v>1401</v>
      </c>
      <c r="E5216" s="184">
        <v>219.9</v>
      </c>
      <c r="F5216" s="184">
        <v>219.9</v>
      </c>
      <c r="G5216" s="185"/>
      <c r="H5216" s="185"/>
      <c r="I5216" s="184">
        <v>52.97</v>
      </c>
      <c r="J5216" s="184">
        <v>272.87</v>
      </c>
      <c r="K5216" s="185">
        <v>85</v>
      </c>
      <c r="L5216" s="185"/>
      <c r="M5216" s="186"/>
      <c r="N5216" s="61" t="s">
        <v>51</v>
      </c>
      <c r="P5216" s="175" t="s">
        <v>1400</v>
      </c>
    </row>
    <row r="5217" spans="1:16" ht="17.25">
      <c r="A5217" s="183" t="s">
        <v>10629</v>
      </c>
      <c r="B5217" s="183" t="s">
        <v>10630</v>
      </c>
      <c r="C5217" s="183" t="s">
        <v>10618</v>
      </c>
      <c r="D5217" s="183" t="s">
        <v>10618</v>
      </c>
      <c r="E5217" s="184"/>
      <c r="F5217" s="184"/>
      <c r="G5217" s="185"/>
      <c r="H5217" s="185"/>
      <c r="I5217" s="184"/>
      <c r="J5217" s="184"/>
      <c r="K5217" s="185" t="s">
        <v>410</v>
      </c>
      <c r="L5217" s="185"/>
      <c r="M5217" s="186"/>
      <c r="N5217" s="61" t="s">
        <v>410</v>
      </c>
      <c r="P5217" s="175" t="s">
        <v>10618</v>
      </c>
    </row>
    <row r="5218" spans="1:16" ht="17.25">
      <c r="A5218" s="183" t="s">
        <v>10631</v>
      </c>
      <c r="B5218" s="183" t="s">
        <v>10632</v>
      </c>
      <c r="C5218" s="183" t="s">
        <v>1400</v>
      </c>
      <c r="D5218" s="183" t="s">
        <v>1401</v>
      </c>
      <c r="E5218" s="184">
        <v>206.2</v>
      </c>
      <c r="F5218" s="184">
        <v>206.2</v>
      </c>
      <c r="G5218" s="185"/>
      <c r="H5218" s="185"/>
      <c r="I5218" s="184">
        <v>49.24</v>
      </c>
      <c r="J5218" s="184">
        <v>255.44</v>
      </c>
      <c r="K5218" s="185">
        <v>97</v>
      </c>
      <c r="L5218" s="185"/>
      <c r="M5218" s="186"/>
      <c r="N5218" s="61" t="s">
        <v>51</v>
      </c>
      <c r="P5218" s="175" t="s">
        <v>1400</v>
      </c>
    </row>
    <row r="5219" spans="1:16" ht="17.25">
      <c r="A5219" s="183" t="s">
        <v>10633</v>
      </c>
      <c r="B5219" s="183" t="s">
        <v>10634</v>
      </c>
      <c r="C5219" s="183" t="s">
        <v>10618</v>
      </c>
      <c r="D5219" s="183" t="s">
        <v>10618</v>
      </c>
      <c r="E5219" s="184">
        <v>196</v>
      </c>
      <c r="F5219" s="184">
        <v>196</v>
      </c>
      <c r="G5219" s="185"/>
      <c r="H5219" s="185"/>
      <c r="I5219" s="184">
        <v>58.41</v>
      </c>
      <c r="J5219" s="184">
        <v>254.41</v>
      </c>
      <c r="K5219" s="185">
        <v>32</v>
      </c>
      <c r="L5219" s="185"/>
      <c r="M5219" s="186"/>
      <c r="N5219" s="61" t="s">
        <v>51</v>
      </c>
      <c r="P5219" s="175" t="s">
        <v>10618</v>
      </c>
    </row>
    <row r="5220" spans="1:16" ht="17.25">
      <c r="A5220" s="183" t="s">
        <v>10635</v>
      </c>
      <c r="B5220" s="183" t="s">
        <v>10636</v>
      </c>
      <c r="C5220" s="183" t="s">
        <v>279</v>
      </c>
      <c r="D5220" s="183" t="s">
        <v>280</v>
      </c>
      <c r="E5220" s="184">
        <v>125</v>
      </c>
      <c r="F5220" s="184">
        <v>105</v>
      </c>
      <c r="G5220" s="185" t="s">
        <v>268</v>
      </c>
      <c r="H5220" s="185"/>
      <c r="I5220" s="184">
        <v>39.22</v>
      </c>
      <c r="J5220" s="184">
        <v>144.22</v>
      </c>
      <c r="K5220" s="185">
        <v>37</v>
      </c>
      <c r="L5220" s="185"/>
      <c r="M5220" s="186"/>
      <c r="N5220" s="61" t="s">
        <v>51</v>
      </c>
      <c r="P5220" s="175" t="s">
        <v>279</v>
      </c>
    </row>
    <row r="5221" spans="1:16" ht="17.25">
      <c r="A5221" s="183" t="s">
        <v>10637</v>
      </c>
      <c r="B5221" s="183" t="s">
        <v>10638</v>
      </c>
      <c r="C5221" s="183" t="s">
        <v>279</v>
      </c>
      <c r="D5221" s="183" t="s">
        <v>280</v>
      </c>
      <c r="E5221" s="184">
        <v>125</v>
      </c>
      <c r="F5221" s="184">
        <v>105</v>
      </c>
      <c r="G5221" s="185" t="s">
        <v>268</v>
      </c>
      <c r="H5221" s="185"/>
      <c r="I5221" s="184">
        <v>39.22</v>
      </c>
      <c r="J5221" s="184">
        <v>144.22</v>
      </c>
      <c r="K5221" s="185">
        <v>67</v>
      </c>
      <c r="L5221" s="185"/>
      <c r="M5221" s="186"/>
      <c r="N5221" s="61" t="s">
        <v>51</v>
      </c>
      <c r="P5221" s="175" t="s">
        <v>279</v>
      </c>
    </row>
    <row r="5222" spans="1:16" ht="17.25">
      <c r="A5222" s="183" t="s">
        <v>10639</v>
      </c>
      <c r="B5222" s="183" t="s">
        <v>10640</v>
      </c>
      <c r="C5222" s="183" t="s">
        <v>49</v>
      </c>
      <c r="D5222" s="183" t="s">
        <v>50</v>
      </c>
      <c r="E5222" s="184"/>
      <c r="F5222" s="184"/>
      <c r="G5222" s="185"/>
      <c r="H5222" s="185"/>
      <c r="I5222" s="184"/>
      <c r="J5222" s="184"/>
      <c r="K5222" s="185" t="s">
        <v>410</v>
      </c>
      <c r="L5222" s="185"/>
      <c r="M5222" s="186"/>
      <c r="N5222" s="61" t="s">
        <v>410</v>
      </c>
      <c r="P5222" s="175" t="s">
        <v>49</v>
      </c>
    </row>
    <row r="5223" spans="1:16" ht="17.25">
      <c r="A5223" s="183" t="s">
        <v>10641</v>
      </c>
      <c r="B5223" s="183" t="s">
        <v>10642</v>
      </c>
      <c r="C5223" s="183" t="s">
        <v>49</v>
      </c>
      <c r="D5223" s="183" t="s">
        <v>50</v>
      </c>
      <c r="E5223" s="184"/>
      <c r="F5223" s="184"/>
      <c r="G5223" s="185"/>
      <c r="H5223" s="185"/>
      <c r="I5223" s="184"/>
      <c r="J5223" s="184"/>
      <c r="K5223" s="185" t="s">
        <v>410</v>
      </c>
      <c r="L5223" s="185"/>
      <c r="M5223" s="186"/>
      <c r="N5223" s="61" t="s">
        <v>410</v>
      </c>
      <c r="P5223" s="175" t="s">
        <v>49</v>
      </c>
    </row>
    <row r="5224" spans="1:16" ht="17.25">
      <c r="A5224" s="183" t="s">
        <v>10643</v>
      </c>
      <c r="B5224" s="183" t="s">
        <v>10644</v>
      </c>
      <c r="C5224" s="183" t="s">
        <v>49</v>
      </c>
      <c r="D5224" s="183" t="s">
        <v>50</v>
      </c>
      <c r="E5224" s="184">
        <v>806</v>
      </c>
      <c r="F5224" s="184">
        <v>650</v>
      </c>
      <c r="G5224" s="185" t="s">
        <v>99</v>
      </c>
      <c r="H5224" s="185"/>
      <c r="I5224" s="184">
        <v>282.57</v>
      </c>
      <c r="J5224" s="184">
        <v>932.57</v>
      </c>
      <c r="K5224" s="185">
        <v>0</v>
      </c>
      <c r="L5224" s="185"/>
      <c r="M5224" s="186"/>
      <c r="N5224" s="61" t="s">
        <v>51</v>
      </c>
      <c r="P5224" s="175" t="s">
        <v>49</v>
      </c>
    </row>
    <row r="5225" spans="1:16" ht="17.25">
      <c r="A5225" s="183" t="s">
        <v>10645</v>
      </c>
      <c r="B5225" s="183" t="s">
        <v>10646</v>
      </c>
      <c r="C5225" s="183" t="s">
        <v>1400</v>
      </c>
      <c r="D5225" s="183" t="s">
        <v>1401</v>
      </c>
      <c r="E5225" s="184"/>
      <c r="F5225" s="184"/>
      <c r="G5225" s="185"/>
      <c r="H5225" s="185"/>
      <c r="I5225" s="184"/>
      <c r="J5225" s="184"/>
      <c r="K5225" s="185" t="s">
        <v>410</v>
      </c>
      <c r="L5225" s="185"/>
      <c r="M5225" s="186"/>
      <c r="N5225" s="61" t="s">
        <v>410</v>
      </c>
      <c r="P5225" s="175" t="s">
        <v>1400</v>
      </c>
    </row>
    <row r="5226" spans="1:16" ht="17.25">
      <c r="A5226" s="183" t="s">
        <v>10647</v>
      </c>
      <c r="B5226" s="183" t="s">
        <v>10648</v>
      </c>
      <c r="C5226" s="183" t="s">
        <v>1400</v>
      </c>
      <c r="D5226" s="183" t="s">
        <v>1401</v>
      </c>
      <c r="E5226" s="184"/>
      <c r="F5226" s="184"/>
      <c r="G5226" s="185"/>
      <c r="H5226" s="185"/>
      <c r="I5226" s="184"/>
      <c r="J5226" s="184"/>
      <c r="K5226" s="185" t="s">
        <v>410</v>
      </c>
      <c r="L5226" s="185"/>
      <c r="M5226" s="186"/>
      <c r="N5226" s="61" t="s">
        <v>410</v>
      </c>
      <c r="P5226" s="175" t="s">
        <v>1400</v>
      </c>
    </row>
    <row r="5227" spans="1:16" ht="17.25">
      <c r="A5227" s="183" t="s">
        <v>10649</v>
      </c>
      <c r="B5227" s="183" t="s">
        <v>10650</v>
      </c>
      <c r="C5227" s="183" t="s">
        <v>991</v>
      </c>
      <c r="D5227" s="183" t="s">
        <v>992</v>
      </c>
      <c r="E5227" s="184"/>
      <c r="F5227" s="184"/>
      <c r="G5227" s="185"/>
      <c r="H5227" s="185"/>
      <c r="I5227" s="184"/>
      <c r="J5227" s="184"/>
      <c r="K5227" s="185" t="s">
        <v>410</v>
      </c>
      <c r="L5227" s="185"/>
      <c r="M5227" s="186"/>
      <c r="N5227" s="61" t="s">
        <v>410</v>
      </c>
      <c r="P5227" s="175" t="s">
        <v>991</v>
      </c>
    </row>
    <row r="5228" spans="1:16" ht="17.25">
      <c r="A5228" s="183" t="s">
        <v>10651</v>
      </c>
      <c r="B5228" s="183" t="s">
        <v>10650</v>
      </c>
      <c r="C5228" s="183" t="s">
        <v>991</v>
      </c>
      <c r="D5228" s="183" t="s">
        <v>992</v>
      </c>
      <c r="E5228" s="184"/>
      <c r="F5228" s="184"/>
      <c r="G5228" s="185"/>
      <c r="H5228" s="185"/>
      <c r="I5228" s="184"/>
      <c r="J5228" s="184"/>
      <c r="K5228" s="185" t="s">
        <v>410</v>
      </c>
      <c r="L5228" s="185"/>
      <c r="M5228" s="186"/>
      <c r="N5228" s="61" t="s">
        <v>410</v>
      </c>
      <c r="P5228" s="175" t="s">
        <v>991</v>
      </c>
    </row>
    <row r="5229" spans="1:16" ht="17.25">
      <c r="A5229" s="183" t="s">
        <v>10652</v>
      </c>
      <c r="B5229" s="183" t="s">
        <v>10650</v>
      </c>
      <c r="C5229" s="183" t="s">
        <v>991</v>
      </c>
      <c r="D5229" s="183" t="s">
        <v>992</v>
      </c>
      <c r="E5229" s="184"/>
      <c r="F5229" s="184"/>
      <c r="G5229" s="185"/>
      <c r="H5229" s="185"/>
      <c r="I5229" s="184"/>
      <c r="J5229" s="184"/>
      <c r="K5229" s="185" t="s">
        <v>410</v>
      </c>
      <c r="L5229" s="185"/>
      <c r="M5229" s="186"/>
      <c r="N5229" s="61" t="s">
        <v>410</v>
      </c>
      <c r="P5229" s="175" t="s">
        <v>991</v>
      </c>
    </row>
    <row r="5230" spans="1:16" ht="17.25">
      <c r="A5230" s="183" t="s">
        <v>10653</v>
      </c>
      <c r="B5230" s="183" t="s">
        <v>10654</v>
      </c>
      <c r="C5230" s="183" t="s">
        <v>8032</v>
      </c>
      <c r="D5230" s="183" t="s">
        <v>8033</v>
      </c>
      <c r="E5230" s="184">
        <v>107.99</v>
      </c>
      <c r="F5230" s="184">
        <v>107.99</v>
      </c>
      <c r="G5230" s="185"/>
      <c r="H5230" s="185"/>
      <c r="I5230" s="184">
        <v>34.69</v>
      </c>
      <c r="J5230" s="184">
        <v>142.68</v>
      </c>
      <c r="K5230" s="185">
        <v>58</v>
      </c>
      <c r="L5230" s="185"/>
      <c r="M5230" s="186"/>
      <c r="N5230" s="61" t="s">
        <v>51</v>
      </c>
      <c r="P5230" s="175" t="s">
        <v>8032</v>
      </c>
    </row>
    <row r="5231" spans="1:16" ht="17.25">
      <c r="A5231" s="183" t="s">
        <v>10655</v>
      </c>
      <c r="B5231" s="183" t="s">
        <v>10656</v>
      </c>
      <c r="C5231" s="183" t="s">
        <v>8032</v>
      </c>
      <c r="D5231" s="183" t="s">
        <v>8033</v>
      </c>
      <c r="E5231" s="184">
        <v>104.39</v>
      </c>
      <c r="F5231" s="184">
        <v>104.39</v>
      </c>
      <c r="G5231" s="185"/>
      <c r="H5231" s="185"/>
      <c r="I5231" s="184">
        <v>34.69</v>
      </c>
      <c r="J5231" s="184">
        <v>139.08</v>
      </c>
      <c r="K5231" s="185">
        <v>0</v>
      </c>
      <c r="L5231" s="185"/>
      <c r="M5231" s="186"/>
      <c r="N5231" s="61" t="s">
        <v>51</v>
      </c>
      <c r="P5231" s="175" t="s">
        <v>8032</v>
      </c>
    </row>
    <row r="5232" spans="1:16" ht="17.25">
      <c r="A5232" s="183" t="s">
        <v>10657</v>
      </c>
      <c r="B5232" s="183" t="s">
        <v>10658</v>
      </c>
      <c r="C5232" s="183" t="s">
        <v>3386</v>
      </c>
      <c r="D5232" s="183" t="s">
        <v>3387</v>
      </c>
      <c r="E5232" s="184">
        <v>109.99</v>
      </c>
      <c r="F5232" s="184">
        <v>89.99</v>
      </c>
      <c r="G5232" s="185" t="s">
        <v>94</v>
      </c>
      <c r="H5232" s="185" t="s">
        <v>56</v>
      </c>
      <c r="I5232" s="184">
        <v>33.06</v>
      </c>
      <c r="J5232" s="184">
        <v>123.05</v>
      </c>
      <c r="K5232" s="185">
        <v>65</v>
      </c>
      <c r="L5232" s="185"/>
      <c r="M5232" s="186"/>
      <c r="N5232" s="61" t="s">
        <v>51</v>
      </c>
      <c r="P5232" s="175" t="s">
        <v>3386</v>
      </c>
    </row>
    <row r="5233" spans="1:16" ht="17.25">
      <c r="A5233" s="183" t="s">
        <v>10659</v>
      </c>
      <c r="B5233" s="183" t="s">
        <v>10660</v>
      </c>
      <c r="C5233" s="183" t="s">
        <v>3386</v>
      </c>
      <c r="D5233" s="183" t="s">
        <v>3387</v>
      </c>
      <c r="E5233" s="184">
        <v>109.99</v>
      </c>
      <c r="F5233" s="184">
        <v>89.99</v>
      </c>
      <c r="G5233" s="185" t="s">
        <v>94</v>
      </c>
      <c r="H5233" s="185" t="s">
        <v>56</v>
      </c>
      <c r="I5233" s="184">
        <v>33.06</v>
      </c>
      <c r="J5233" s="184">
        <v>123.05</v>
      </c>
      <c r="K5233" s="185">
        <v>61</v>
      </c>
      <c r="L5233" s="185"/>
      <c r="M5233" s="186"/>
      <c r="N5233" s="61" t="s">
        <v>51</v>
      </c>
      <c r="P5233" s="175" t="s">
        <v>3386</v>
      </c>
    </row>
    <row r="5234" spans="1:16" ht="17.25">
      <c r="A5234" s="183" t="s">
        <v>10661</v>
      </c>
      <c r="B5234" s="183" t="s">
        <v>10662</v>
      </c>
      <c r="C5234" s="183" t="s">
        <v>3386</v>
      </c>
      <c r="D5234" s="183" t="s">
        <v>3387</v>
      </c>
      <c r="E5234" s="184">
        <v>109.99</v>
      </c>
      <c r="F5234" s="184">
        <v>89.99</v>
      </c>
      <c r="G5234" s="185" t="s">
        <v>94</v>
      </c>
      <c r="H5234" s="185" t="s">
        <v>56</v>
      </c>
      <c r="I5234" s="184">
        <v>33.06</v>
      </c>
      <c r="J5234" s="184">
        <v>123.05</v>
      </c>
      <c r="K5234" s="185">
        <v>49</v>
      </c>
      <c r="L5234" s="185"/>
      <c r="M5234" s="186"/>
      <c r="N5234" s="61" t="s">
        <v>51</v>
      </c>
      <c r="P5234" s="175" t="s">
        <v>3386</v>
      </c>
    </row>
    <row r="5235" spans="1:16" ht="17.25">
      <c r="A5235" s="183" t="s">
        <v>10663</v>
      </c>
      <c r="B5235" s="183" t="s">
        <v>10664</v>
      </c>
      <c r="C5235" s="183" t="s">
        <v>3386</v>
      </c>
      <c r="D5235" s="183" t="s">
        <v>3387</v>
      </c>
      <c r="E5235" s="184"/>
      <c r="F5235" s="184"/>
      <c r="G5235" s="185"/>
      <c r="H5235" s="185"/>
      <c r="I5235" s="184"/>
      <c r="J5235" s="184"/>
      <c r="K5235" s="185" t="s">
        <v>410</v>
      </c>
      <c r="L5235" s="185"/>
      <c r="M5235" s="186"/>
      <c r="N5235" s="61" t="s">
        <v>410</v>
      </c>
      <c r="P5235" s="175" t="s">
        <v>3386</v>
      </c>
    </row>
    <row r="5236" spans="1:16" ht="17.25">
      <c r="A5236" s="183" t="s">
        <v>10665</v>
      </c>
      <c r="B5236" s="183" t="s">
        <v>10666</v>
      </c>
      <c r="C5236" s="183" t="s">
        <v>8042</v>
      </c>
      <c r="D5236" s="183" t="s">
        <v>8043</v>
      </c>
      <c r="E5236" s="184"/>
      <c r="F5236" s="184"/>
      <c r="G5236" s="185"/>
      <c r="H5236" s="185"/>
      <c r="I5236" s="184"/>
      <c r="J5236" s="184"/>
      <c r="K5236" s="185" t="s">
        <v>410</v>
      </c>
      <c r="L5236" s="185"/>
      <c r="M5236" s="186"/>
      <c r="N5236" s="61" t="s">
        <v>410</v>
      </c>
      <c r="P5236" s="175" t="s">
        <v>8042</v>
      </c>
    </row>
    <row r="5237" spans="1:16" ht="17.25">
      <c r="A5237" s="183" t="s">
        <v>10667</v>
      </c>
      <c r="B5237" s="183" t="s">
        <v>10668</v>
      </c>
      <c r="C5237" s="183" t="s">
        <v>8042</v>
      </c>
      <c r="D5237" s="183" t="s">
        <v>8043</v>
      </c>
      <c r="E5237" s="184"/>
      <c r="F5237" s="184"/>
      <c r="G5237" s="188"/>
      <c r="H5237" s="185"/>
      <c r="I5237" s="184"/>
      <c r="J5237" s="184"/>
      <c r="K5237" s="185" t="s">
        <v>410</v>
      </c>
      <c r="L5237" s="185"/>
      <c r="M5237" s="186"/>
      <c r="N5237" s="61" t="s">
        <v>410</v>
      </c>
      <c r="P5237" s="175" t="s">
        <v>8042</v>
      </c>
    </row>
    <row r="5238" spans="1:16" ht="17.25">
      <c r="A5238" s="183" t="s">
        <v>10669</v>
      </c>
      <c r="B5238" s="183" t="s">
        <v>10670</v>
      </c>
      <c r="C5238" s="183" t="s">
        <v>8042</v>
      </c>
      <c r="D5238" s="183" t="s">
        <v>8043</v>
      </c>
      <c r="E5238" s="184"/>
      <c r="F5238" s="184"/>
      <c r="G5238" s="185"/>
      <c r="H5238" s="185"/>
      <c r="I5238" s="184"/>
      <c r="J5238" s="184"/>
      <c r="K5238" s="185" t="s">
        <v>410</v>
      </c>
      <c r="L5238" s="185"/>
      <c r="M5238" s="186"/>
      <c r="N5238" s="61" t="s">
        <v>410</v>
      </c>
      <c r="P5238" s="175" t="s">
        <v>8042</v>
      </c>
    </row>
    <row r="5239" spans="1:16" ht="17.25">
      <c r="A5239" s="183" t="s">
        <v>10671</v>
      </c>
      <c r="B5239" s="183" t="s">
        <v>10672</v>
      </c>
      <c r="C5239" s="183" t="s">
        <v>8042</v>
      </c>
      <c r="D5239" s="183" t="s">
        <v>8043</v>
      </c>
      <c r="E5239" s="184"/>
      <c r="F5239" s="184"/>
      <c r="G5239" s="185"/>
      <c r="H5239" s="185"/>
      <c r="I5239" s="184"/>
      <c r="J5239" s="184"/>
      <c r="K5239" s="185" t="s">
        <v>410</v>
      </c>
      <c r="L5239" s="185"/>
      <c r="M5239" s="186"/>
      <c r="N5239" s="61" t="s">
        <v>410</v>
      </c>
      <c r="P5239" s="175" t="s">
        <v>8042</v>
      </c>
    </row>
    <row r="5240" spans="1:16" ht="17.25">
      <c r="A5240" s="183" t="s">
        <v>10673</v>
      </c>
      <c r="B5240" s="183" t="s">
        <v>10674</v>
      </c>
      <c r="C5240" s="183" t="s">
        <v>8042</v>
      </c>
      <c r="D5240" s="183" t="s">
        <v>8043</v>
      </c>
      <c r="E5240" s="184"/>
      <c r="F5240" s="184"/>
      <c r="G5240" s="185"/>
      <c r="H5240" s="185"/>
      <c r="I5240" s="184"/>
      <c r="J5240" s="184"/>
      <c r="K5240" s="185" t="s">
        <v>410</v>
      </c>
      <c r="L5240" s="185"/>
      <c r="M5240" s="186"/>
      <c r="N5240" s="61" t="s">
        <v>410</v>
      </c>
      <c r="P5240" s="175" t="s">
        <v>8042</v>
      </c>
    </row>
    <row r="5241" spans="1:16" ht="17.25">
      <c r="A5241" s="183" t="s">
        <v>10675</v>
      </c>
      <c r="B5241" s="183" t="s">
        <v>10676</v>
      </c>
      <c r="C5241" s="183" t="s">
        <v>8042</v>
      </c>
      <c r="D5241" s="183" t="s">
        <v>8043</v>
      </c>
      <c r="E5241" s="184"/>
      <c r="F5241" s="184"/>
      <c r="G5241" s="185"/>
      <c r="H5241" s="185"/>
      <c r="I5241" s="184"/>
      <c r="J5241" s="184"/>
      <c r="K5241" s="185" t="s">
        <v>410</v>
      </c>
      <c r="L5241" s="185"/>
      <c r="M5241" s="186"/>
      <c r="N5241" s="61" t="s">
        <v>410</v>
      </c>
      <c r="P5241" s="175" t="s">
        <v>8042</v>
      </c>
    </row>
    <row r="5242" spans="1:16" ht="17.25">
      <c r="A5242" s="183" t="s">
        <v>10677</v>
      </c>
      <c r="B5242" s="183" t="s">
        <v>10678</v>
      </c>
      <c r="C5242" s="183" t="s">
        <v>8042</v>
      </c>
      <c r="D5242" s="183" t="s">
        <v>8043</v>
      </c>
      <c r="E5242" s="184"/>
      <c r="F5242" s="184"/>
      <c r="G5242" s="185"/>
      <c r="H5242" s="185"/>
      <c r="I5242" s="184"/>
      <c r="J5242" s="184"/>
      <c r="K5242" s="185" t="s">
        <v>410</v>
      </c>
      <c r="L5242" s="185"/>
      <c r="M5242" s="186"/>
      <c r="N5242" s="61" t="s">
        <v>410</v>
      </c>
      <c r="P5242" s="175" t="s">
        <v>8042</v>
      </c>
    </row>
    <row r="5243" spans="1:16" ht="17.25">
      <c r="A5243" s="183" t="s">
        <v>10679</v>
      </c>
      <c r="B5243" s="183" t="s">
        <v>10680</v>
      </c>
      <c r="C5243" s="183" t="s">
        <v>8042</v>
      </c>
      <c r="D5243" s="183" t="s">
        <v>8043</v>
      </c>
      <c r="E5243" s="184"/>
      <c r="F5243" s="184"/>
      <c r="G5243" s="185"/>
      <c r="H5243" s="185"/>
      <c r="I5243" s="184"/>
      <c r="J5243" s="184"/>
      <c r="K5243" s="185" t="s">
        <v>410</v>
      </c>
      <c r="L5243" s="185"/>
      <c r="M5243" s="186"/>
      <c r="N5243" s="61" t="s">
        <v>410</v>
      </c>
      <c r="P5243" s="175" t="s">
        <v>8042</v>
      </c>
    </row>
    <row r="5244" spans="1:16" ht="17.25">
      <c r="A5244" s="183" t="s">
        <v>10681</v>
      </c>
      <c r="B5244" s="183" t="s">
        <v>10682</v>
      </c>
      <c r="C5244" s="183" t="s">
        <v>8042</v>
      </c>
      <c r="D5244" s="183" t="s">
        <v>8043</v>
      </c>
      <c r="E5244" s="184"/>
      <c r="F5244" s="184"/>
      <c r="G5244" s="185"/>
      <c r="H5244" s="185"/>
      <c r="I5244" s="184"/>
      <c r="J5244" s="184"/>
      <c r="K5244" s="185" t="s">
        <v>410</v>
      </c>
      <c r="L5244" s="185"/>
      <c r="M5244" s="186"/>
      <c r="N5244" s="61" t="s">
        <v>410</v>
      </c>
      <c r="P5244" s="175" t="s">
        <v>8042</v>
      </c>
    </row>
    <row r="5245" spans="1:16" ht="17.25">
      <c r="A5245" s="183" t="s">
        <v>10683</v>
      </c>
      <c r="B5245" s="183" t="s">
        <v>10684</v>
      </c>
      <c r="C5245" s="183" t="s">
        <v>8042</v>
      </c>
      <c r="D5245" s="183" t="s">
        <v>8043</v>
      </c>
      <c r="E5245" s="184"/>
      <c r="F5245" s="184"/>
      <c r="G5245" s="185"/>
      <c r="H5245" s="185"/>
      <c r="I5245" s="184"/>
      <c r="J5245" s="184"/>
      <c r="K5245" s="185" t="s">
        <v>410</v>
      </c>
      <c r="L5245" s="185"/>
      <c r="M5245" s="186"/>
      <c r="N5245" s="61" t="s">
        <v>410</v>
      </c>
      <c r="P5245" s="175" t="s">
        <v>8042</v>
      </c>
    </row>
    <row r="5246" spans="1:16" ht="17.25">
      <c r="A5246" s="183" t="s">
        <v>10685</v>
      </c>
      <c r="B5246" s="183" t="s">
        <v>10686</v>
      </c>
      <c r="C5246" s="183" t="s">
        <v>10687</v>
      </c>
      <c r="D5246" s="183" t="s">
        <v>10688</v>
      </c>
      <c r="E5246" s="184"/>
      <c r="F5246" s="184"/>
      <c r="G5246" s="185"/>
      <c r="H5246" s="185"/>
      <c r="I5246" s="184"/>
      <c r="J5246" s="184"/>
      <c r="K5246" s="185" t="s">
        <v>410</v>
      </c>
      <c r="L5246" s="185"/>
      <c r="M5246" s="186"/>
      <c r="N5246" s="61" t="s">
        <v>410</v>
      </c>
      <c r="P5246" s="175" t="s">
        <v>10687</v>
      </c>
    </row>
    <row r="5247" spans="1:16" ht="17.25">
      <c r="A5247" s="183" t="s">
        <v>10689</v>
      </c>
      <c r="B5247" s="183" t="s">
        <v>10686</v>
      </c>
      <c r="C5247" s="183" t="s">
        <v>10687</v>
      </c>
      <c r="D5247" s="183" t="s">
        <v>10688</v>
      </c>
      <c r="E5247" s="184"/>
      <c r="F5247" s="184"/>
      <c r="G5247" s="185"/>
      <c r="H5247" s="185"/>
      <c r="I5247" s="184"/>
      <c r="J5247" s="184"/>
      <c r="K5247" s="185" t="s">
        <v>410</v>
      </c>
      <c r="L5247" s="185"/>
      <c r="M5247" s="186"/>
      <c r="N5247" s="61" t="s">
        <v>410</v>
      </c>
      <c r="P5247" s="175" t="s">
        <v>10687</v>
      </c>
    </row>
    <row r="5248" spans="1:16" ht="17.25">
      <c r="A5248" s="183" t="s">
        <v>10690</v>
      </c>
      <c r="B5248" s="183" t="s">
        <v>10686</v>
      </c>
      <c r="C5248" s="183" t="s">
        <v>10687</v>
      </c>
      <c r="D5248" s="183" t="s">
        <v>10688</v>
      </c>
      <c r="E5248" s="184"/>
      <c r="F5248" s="184"/>
      <c r="G5248" s="188"/>
      <c r="H5248" s="183"/>
      <c r="I5248" s="184"/>
      <c r="J5248" s="184"/>
      <c r="K5248" s="185" t="s">
        <v>410</v>
      </c>
      <c r="L5248" s="185"/>
      <c r="M5248" s="186"/>
      <c r="N5248" s="61" t="s">
        <v>410</v>
      </c>
      <c r="P5248" s="175" t="s">
        <v>10687</v>
      </c>
    </row>
    <row r="5249" spans="1:16" ht="17.25">
      <c r="A5249" s="183" t="s">
        <v>10691</v>
      </c>
      <c r="B5249" s="183" t="s">
        <v>10686</v>
      </c>
      <c r="C5249" s="183" t="s">
        <v>10687</v>
      </c>
      <c r="D5249" s="183" t="s">
        <v>10688</v>
      </c>
      <c r="E5249" s="184"/>
      <c r="F5249" s="184"/>
      <c r="G5249" s="188"/>
      <c r="H5249" s="183"/>
      <c r="I5249" s="184"/>
      <c r="J5249" s="184"/>
      <c r="K5249" s="185" t="s">
        <v>410</v>
      </c>
      <c r="L5249" s="185"/>
      <c r="M5249" s="186"/>
      <c r="N5249" s="61" t="s">
        <v>410</v>
      </c>
      <c r="P5249" s="175" t="s">
        <v>10687</v>
      </c>
    </row>
    <row r="5250" spans="1:16" ht="17.25">
      <c r="A5250" s="183" t="s">
        <v>10692</v>
      </c>
      <c r="B5250" s="183" t="s">
        <v>10693</v>
      </c>
      <c r="C5250" s="183" t="s">
        <v>10694</v>
      </c>
      <c r="D5250" s="183" t="s">
        <v>10695</v>
      </c>
      <c r="E5250" s="184">
        <v>229</v>
      </c>
      <c r="F5250" s="184">
        <v>229</v>
      </c>
      <c r="G5250" s="188"/>
      <c r="H5250" s="185"/>
      <c r="I5250" s="184">
        <v>130.39</v>
      </c>
      <c r="J5250" s="184">
        <v>359.39</v>
      </c>
      <c r="K5250" s="185">
        <v>0</v>
      </c>
      <c r="L5250" s="185"/>
      <c r="M5250" s="186"/>
      <c r="N5250" s="61" t="s">
        <v>51</v>
      </c>
      <c r="P5250" s="175" t="s">
        <v>10694</v>
      </c>
    </row>
    <row r="5251" spans="1:16" ht="17.25">
      <c r="A5251" s="183" t="s">
        <v>10696</v>
      </c>
      <c r="B5251" s="183" t="s">
        <v>10697</v>
      </c>
      <c r="C5251" s="183" t="s">
        <v>10698</v>
      </c>
      <c r="D5251" s="183" t="s">
        <v>10699</v>
      </c>
      <c r="E5251" s="184">
        <v>370</v>
      </c>
      <c r="F5251" s="184">
        <v>370</v>
      </c>
      <c r="G5251" s="188"/>
      <c r="H5251" s="185"/>
      <c r="I5251" s="184">
        <v>110.68</v>
      </c>
      <c r="J5251" s="184">
        <v>480.68</v>
      </c>
      <c r="K5251" s="185">
        <v>16</v>
      </c>
      <c r="L5251" s="185"/>
      <c r="M5251" s="186"/>
      <c r="N5251" s="61" t="s">
        <v>51</v>
      </c>
      <c r="P5251" s="175" t="s">
        <v>10698</v>
      </c>
    </row>
    <row r="5252" spans="1:16" ht="17.25">
      <c r="A5252" s="183" t="s">
        <v>10700</v>
      </c>
      <c r="B5252" s="183" t="s">
        <v>10701</v>
      </c>
      <c r="C5252" s="183" t="s">
        <v>10698</v>
      </c>
      <c r="D5252" s="183" t="s">
        <v>10699</v>
      </c>
      <c r="E5252" s="184">
        <v>370</v>
      </c>
      <c r="F5252" s="184">
        <v>370</v>
      </c>
      <c r="G5252" s="185"/>
      <c r="H5252" s="185"/>
      <c r="I5252" s="184">
        <v>110.68</v>
      </c>
      <c r="J5252" s="184">
        <v>480.68</v>
      </c>
      <c r="K5252" s="185">
        <v>22</v>
      </c>
      <c r="L5252" s="185"/>
      <c r="M5252" s="186"/>
      <c r="N5252" s="61" t="s">
        <v>51</v>
      </c>
      <c r="P5252" s="175" t="s">
        <v>10698</v>
      </c>
    </row>
    <row r="5253" spans="1:16" ht="17.25">
      <c r="A5253" s="183" t="s">
        <v>10702</v>
      </c>
      <c r="B5253" s="183" t="s">
        <v>10703</v>
      </c>
      <c r="C5253" s="183" t="s">
        <v>10687</v>
      </c>
      <c r="D5253" s="183" t="s">
        <v>10688</v>
      </c>
      <c r="E5253" s="184">
        <v>199</v>
      </c>
      <c r="F5253" s="184">
        <v>199</v>
      </c>
      <c r="G5253" s="185"/>
      <c r="H5253" s="185"/>
      <c r="I5253" s="184">
        <v>88.22</v>
      </c>
      <c r="J5253" s="184">
        <v>287.22</v>
      </c>
      <c r="K5253" s="185">
        <v>33</v>
      </c>
      <c r="L5253" s="185"/>
      <c r="M5253" s="186"/>
      <c r="N5253" s="61" t="s">
        <v>51</v>
      </c>
      <c r="P5253" s="175" t="s">
        <v>10687</v>
      </c>
    </row>
    <row r="5254" spans="1:16" ht="17.25">
      <c r="A5254" s="183" t="s">
        <v>10704</v>
      </c>
      <c r="B5254" s="183" t="s">
        <v>10703</v>
      </c>
      <c r="C5254" s="183" t="s">
        <v>10687</v>
      </c>
      <c r="D5254" s="183" t="s">
        <v>10688</v>
      </c>
      <c r="E5254" s="184">
        <v>199</v>
      </c>
      <c r="F5254" s="184">
        <v>199</v>
      </c>
      <c r="G5254" s="185"/>
      <c r="H5254" s="185"/>
      <c r="I5254" s="184">
        <v>46.34</v>
      </c>
      <c r="J5254" s="184">
        <v>245.34</v>
      </c>
      <c r="K5254" s="185">
        <v>33</v>
      </c>
      <c r="L5254" s="185"/>
      <c r="M5254" s="186"/>
      <c r="N5254" s="61" t="s">
        <v>51</v>
      </c>
      <c r="P5254" s="175" t="s">
        <v>10687</v>
      </c>
    </row>
    <row r="5255" spans="1:16" ht="17.25">
      <c r="A5255" s="183" t="s">
        <v>10705</v>
      </c>
      <c r="B5255" s="183" t="s">
        <v>10703</v>
      </c>
      <c r="C5255" s="183" t="s">
        <v>10687</v>
      </c>
      <c r="D5255" s="183" t="s">
        <v>10688</v>
      </c>
      <c r="E5255" s="184"/>
      <c r="F5255" s="184"/>
      <c r="G5255" s="188"/>
      <c r="H5255" s="185"/>
      <c r="I5255" s="184"/>
      <c r="J5255" s="184"/>
      <c r="K5255" s="185" t="s">
        <v>410</v>
      </c>
      <c r="L5255" s="185"/>
      <c r="M5255" s="186"/>
      <c r="N5255" s="61" t="s">
        <v>410</v>
      </c>
      <c r="P5255" s="175" t="s">
        <v>10687</v>
      </c>
    </row>
    <row r="5256" spans="1:16" ht="17.25">
      <c r="A5256" s="183" t="s">
        <v>10706</v>
      </c>
      <c r="B5256" s="183" t="s">
        <v>10703</v>
      </c>
      <c r="C5256" s="183" t="s">
        <v>10687</v>
      </c>
      <c r="D5256" s="183" t="s">
        <v>10688</v>
      </c>
      <c r="E5256" s="184"/>
      <c r="F5256" s="184"/>
      <c r="G5256" s="188"/>
      <c r="H5256" s="185"/>
      <c r="I5256" s="184"/>
      <c r="J5256" s="184"/>
      <c r="K5256" s="185" t="s">
        <v>410</v>
      </c>
      <c r="L5256" s="185"/>
      <c r="M5256" s="186"/>
      <c r="N5256" s="61" t="s">
        <v>410</v>
      </c>
      <c r="P5256" s="175" t="s">
        <v>10687</v>
      </c>
    </row>
    <row r="5257" spans="1:16" ht="17.25">
      <c r="A5257" s="183" t="s">
        <v>10707</v>
      </c>
      <c r="B5257" s="183" t="s">
        <v>10708</v>
      </c>
      <c r="C5257" s="183" t="s">
        <v>8032</v>
      </c>
      <c r="D5257" s="183" t="s">
        <v>8033</v>
      </c>
      <c r="E5257" s="184">
        <v>52.19</v>
      </c>
      <c r="F5257" s="184">
        <v>52.19</v>
      </c>
      <c r="G5257" s="185"/>
      <c r="H5257" s="185"/>
      <c r="I5257" s="184">
        <v>21.98</v>
      </c>
      <c r="J5257" s="184">
        <v>74.17</v>
      </c>
      <c r="K5257" s="185">
        <v>120</v>
      </c>
      <c r="L5257" s="185"/>
      <c r="M5257" s="186"/>
      <c r="N5257" s="61" t="s">
        <v>51</v>
      </c>
      <c r="P5257" s="175" t="s">
        <v>8032</v>
      </c>
    </row>
    <row r="5258" spans="1:16" ht="17.25">
      <c r="A5258" s="183" t="s">
        <v>10709</v>
      </c>
      <c r="B5258" s="183" t="s">
        <v>10710</v>
      </c>
      <c r="C5258" s="183" t="s">
        <v>8032</v>
      </c>
      <c r="D5258" s="183" t="s">
        <v>8033</v>
      </c>
      <c r="E5258" s="184">
        <v>52.19</v>
      </c>
      <c r="F5258" s="184">
        <v>52.19</v>
      </c>
      <c r="G5258" s="188"/>
      <c r="H5258" s="185"/>
      <c r="I5258" s="184">
        <v>21.98</v>
      </c>
      <c r="J5258" s="184">
        <v>74.17</v>
      </c>
      <c r="K5258" s="185">
        <v>118</v>
      </c>
      <c r="L5258" s="185"/>
      <c r="M5258" s="186"/>
      <c r="N5258" s="61" t="s">
        <v>51</v>
      </c>
      <c r="P5258" s="175" t="s">
        <v>8032</v>
      </c>
    </row>
    <row r="5259" spans="1:16" ht="17.25">
      <c r="A5259" s="183" t="s">
        <v>10711</v>
      </c>
      <c r="B5259" s="183" t="s">
        <v>10712</v>
      </c>
      <c r="C5259" s="183" t="s">
        <v>10713</v>
      </c>
      <c r="D5259" s="183" t="s">
        <v>10714</v>
      </c>
      <c r="E5259" s="184">
        <v>299</v>
      </c>
      <c r="F5259" s="184">
        <v>299</v>
      </c>
      <c r="G5259" s="185"/>
      <c r="H5259" s="185"/>
      <c r="I5259" s="184">
        <v>124.35</v>
      </c>
      <c r="J5259" s="184">
        <v>423.35</v>
      </c>
      <c r="K5259" s="185">
        <v>0</v>
      </c>
      <c r="L5259" s="185"/>
      <c r="M5259" s="186"/>
      <c r="N5259" s="61" t="s">
        <v>51</v>
      </c>
      <c r="P5259" s="175" t="s">
        <v>10713</v>
      </c>
    </row>
    <row r="5260" spans="1:16" ht="17.25">
      <c r="A5260" s="183" t="s">
        <v>10715</v>
      </c>
      <c r="B5260" s="183" t="s">
        <v>10716</v>
      </c>
      <c r="C5260" s="183" t="s">
        <v>10713</v>
      </c>
      <c r="D5260" s="183" t="s">
        <v>10714</v>
      </c>
      <c r="E5260" s="184">
        <v>299</v>
      </c>
      <c r="F5260" s="184">
        <v>299</v>
      </c>
      <c r="G5260" s="188"/>
      <c r="H5260" s="185"/>
      <c r="I5260" s="184">
        <v>124.28</v>
      </c>
      <c r="J5260" s="184">
        <v>423.28</v>
      </c>
      <c r="K5260" s="185">
        <v>0</v>
      </c>
      <c r="L5260" s="185"/>
      <c r="M5260" s="186"/>
      <c r="N5260" s="61" t="s">
        <v>51</v>
      </c>
      <c r="P5260" s="175" t="s">
        <v>10713</v>
      </c>
    </row>
    <row r="5261" spans="1:16" ht="17.25">
      <c r="A5261" s="183" t="s">
        <v>10717</v>
      </c>
      <c r="B5261" s="183" t="s">
        <v>10718</v>
      </c>
      <c r="C5261" s="183" t="s">
        <v>49</v>
      </c>
      <c r="D5261" s="183" t="s">
        <v>50</v>
      </c>
      <c r="E5261" s="184">
        <v>529</v>
      </c>
      <c r="F5261" s="184">
        <v>529</v>
      </c>
      <c r="G5261" s="185"/>
      <c r="H5261" s="185"/>
      <c r="I5261" s="184">
        <v>141.06</v>
      </c>
      <c r="J5261" s="184">
        <v>670.06</v>
      </c>
      <c r="K5261" s="185">
        <v>4</v>
      </c>
      <c r="L5261" s="185"/>
      <c r="M5261" s="186"/>
      <c r="N5261" s="61" t="s">
        <v>51</v>
      </c>
      <c r="P5261" s="175" t="s">
        <v>49</v>
      </c>
    </row>
    <row r="5262" spans="1:16" ht="17.25">
      <c r="A5262" s="183" t="s">
        <v>10719</v>
      </c>
      <c r="B5262" s="183" t="s">
        <v>10720</v>
      </c>
      <c r="C5262" s="183" t="s">
        <v>6177</v>
      </c>
      <c r="D5262" s="183" t="s">
        <v>6178</v>
      </c>
      <c r="E5262" s="184">
        <v>185</v>
      </c>
      <c r="F5262" s="184">
        <v>185</v>
      </c>
      <c r="G5262" s="185"/>
      <c r="H5262" s="185"/>
      <c r="I5262" s="184">
        <v>100.34</v>
      </c>
      <c r="J5262" s="184">
        <v>285.34</v>
      </c>
      <c r="K5262" s="185">
        <v>43</v>
      </c>
      <c r="L5262" s="185"/>
      <c r="M5262" s="186"/>
      <c r="N5262" s="61" t="s">
        <v>51</v>
      </c>
      <c r="P5262" s="175" t="s">
        <v>6177</v>
      </c>
    </row>
    <row r="5263" spans="1:16" ht="17.25">
      <c r="A5263" s="183" t="s">
        <v>10721</v>
      </c>
      <c r="B5263" s="183" t="s">
        <v>10722</v>
      </c>
      <c r="C5263" s="183" t="s">
        <v>6177</v>
      </c>
      <c r="D5263" s="183" t="s">
        <v>6178</v>
      </c>
      <c r="E5263" s="184">
        <v>210</v>
      </c>
      <c r="F5263" s="184">
        <v>210</v>
      </c>
      <c r="G5263" s="185"/>
      <c r="H5263" s="185"/>
      <c r="I5263" s="184">
        <v>101.54</v>
      </c>
      <c r="J5263" s="184">
        <v>311.54</v>
      </c>
      <c r="K5263" s="185">
        <v>104</v>
      </c>
      <c r="L5263" s="185"/>
      <c r="M5263" s="186"/>
      <c r="N5263" s="61" t="s">
        <v>51</v>
      </c>
      <c r="P5263" s="175" t="s">
        <v>6177</v>
      </c>
    </row>
    <row r="5264" spans="1:16" ht="17.25">
      <c r="A5264" s="183" t="s">
        <v>10723</v>
      </c>
      <c r="B5264" s="183" t="s">
        <v>10722</v>
      </c>
      <c r="C5264" s="183" t="s">
        <v>6177</v>
      </c>
      <c r="D5264" s="183" t="s">
        <v>6178</v>
      </c>
      <c r="E5264" s="184">
        <v>210</v>
      </c>
      <c r="F5264" s="184">
        <v>210</v>
      </c>
      <c r="G5264" s="185"/>
      <c r="H5264" s="185"/>
      <c r="I5264" s="184">
        <v>101.54</v>
      </c>
      <c r="J5264" s="184">
        <v>311.54</v>
      </c>
      <c r="K5264" s="185">
        <v>141</v>
      </c>
      <c r="L5264" s="185"/>
      <c r="M5264" s="186"/>
      <c r="N5264" s="61" t="s">
        <v>51</v>
      </c>
      <c r="P5264" s="175" t="s">
        <v>6177</v>
      </c>
    </row>
    <row r="5265" spans="1:16" ht="17.25">
      <c r="A5265" s="183" t="s">
        <v>10724</v>
      </c>
      <c r="B5265" s="183" t="s">
        <v>10725</v>
      </c>
      <c r="C5265" s="183" t="s">
        <v>10595</v>
      </c>
      <c r="D5265" s="183" t="s">
        <v>10596</v>
      </c>
      <c r="E5265" s="184">
        <v>95</v>
      </c>
      <c r="F5265" s="184">
        <v>95</v>
      </c>
      <c r="G5265" s="185"/>
      <c r="H5265" s="185"/>
      <c r="I5265" s="184">
        <v>39.65</v>
      </c>
      <c r="J5265" s="184">
        <v>134.65</v>
      </c>
      <c r="K5265" s="185">
        <v>100</v>
      </c>
      <c r="L5265" s="185"/>
      <c r="M5265" s="186"/>
      <c r="N5265" s="61" t="s">
        <v>51</v>
      </c>
      <c r="P5265" s="175" t="s">
        <v>10595</v>
      </c>
    </row>
    <row r="5266" spans="1:16" ht="17.25">
      <c r="A5266" s="183" t="s">
        <v>10726</v>
      </c>
      <c r="B5266" s="183" t="s">
        <v>10727</v>
      </c>
      <c r="C5266" s="183" t="s">
        <v>10713</v>
      </c>
      <c r="D5266" s="183" t="s">
        <v>10714</v>
      </c>
      <c r="E5266" s="184">
        <v>299</v>
      </c>
      <c r="F5266" s="184">
        <v>299</v>
      </c>
      <c r="G5266" s="185"/>
      <c r="H5266" s="185"/>
      <c r="I5266" s="184">
        <v>124.28</v>
      </c>
      <c r="J5266" s="184">
        <v>423.28</v>
      </c>
      <c r="K5266" s="185">
        <v>0</v>
      </c>
      <c r="L5266" s="185"/>
      <c r="M5266" s="186"/>
      <c r="N5266" s="61" t="s">
        <v>51</v>
      </c>
      <c r="P5266" s="175" t="s">
        <v>10713</v>
      </c>
    </row>
    <row r="5267" spans="1:16" ht="17.25">
      <c r="A5267" s="183" t="s">
        <v>10728</v>
      </c>
      <c r="B5267" s="183" t="s">
        <v>10729</v>
      </c>
      <c r="C5267" s="183" t="s">
        <v>10713</v>
      </c>
      <c r="D5267" s="183" t="s">
        <v>10714</v>
      </c>
      <c r="E5267" s="184">
        <v>299</v>
      </c>
      <c r="F5267" s="184">
        <v>299</v>
      </c>
      <c r="G5267" s="188"/>
      <c r="H5267" s="183"/>
      <c r="I5267" s="184">
        <v>76.49</v>
      </c>
      <c r="J5267" s="184">
        <v>375.49</v>
      </c>
      <c r="K5267" s="185">
        <v>0</v>
      </c>
      <c r="L5267" s="185"/>
      <c r="M5267" s="186"/>
      <c r="N5267" s="61" t="s">
        <v>51</v>
      </c>
      <c r="P5267" s="175" t="s">
        <v>10713</v>
      </c>
    </row>
    <row r="5268" spans="1:16" ht="17.25">
      <c r="A5268" s="183" t="s">
        <v>10730</v>
      </c>
      <c r="B5268" s="183" t="s">
        <v>10731</v>
      </c>
      <c r="C5268" s="183" t="s">
        <v>10732</v>
      </c>
      <c r="D5268" s="183" t="s">
        <v>10733</v>
      </c>
      <c r="E5268" s="184"/>
      <c r="F5268" s="184"/>
      <c r="G5268" s="185"/>
      <c r="H5268" s="185"/>
      <c r="I5268" s="184"/>
      <c r="J5268" s="184"/>
      <c r="K5268" s="185" t="s">
        <v>410</v>
      </c>
      <c r="L5268" s="185"/>
      <c r="M5268" s="186"/>
      <c r="N5268" s="61" t="s">
        <v>410</v>
      </c>
      <c r="P5268" s="175" t="s">
        <v>10732</v>
      </c>
    </row>
    <row r="5269" spans="1:16" ht="17.25">
      <c r="A5269" s="183" t="s">
        <v>10734</v>
      </c>
      <c r="B5269" s="183" t="s">
        <v>10735</v>
      </c>
      <c r="C5269" s="183" t="s">
        <v>10736</v>
      </c>
      <c r="D5269" s="183" t="s">
        <v>10737</v>
      </c>
      <c r="E5269" s="184">
        <v>170</v>
      </c>
      <c r="F5269" s="184">
        <v>170</v>
      </c>
      <c r="G5269" s="185"/>
      <c r="H5269" s="185"/>
      <c r="I5269" s="184">
        <v>46.11</v>
      </c>
      <c r="J5269" s="184">
        <v>216.11</v>
      </c>
      <c r="K5269" s="185">
        <v>39</v>
      </c>
      <c r="L5269" s="185"/>
      <c r="M5269" s="186"/>
      <c r="N5269" s="61" t="s">
        <v>51</v>
      </c>
      <c r="P5269" s="175" t="s">
        <v>10736</v>
      </c>
    </row>
    <row r="5270" spans="1:16" ht="17.25">
      <c r="A5270" s="183" t="s">
        <v>10738</v>
      </c>
      <c r="B5270" s="183" t="s">
        <v>10739</v>
      </c>
      <c r="C5270" s="183" t="s">
        <v>10740</v>
      </c>
      <c r="D5270" s="183" t="s">
        <v>10741</v>
      </c>
      <c r="E5270" s="184"/>
      <c r="F5270" s="184"/>
      <c r="G5270" s="185"/>
      <c r="H5270" s="185"/>
      <c r="I5270" s="184"/>
      <c r="J5270" s="184"/>
      <c r="K5270" s="185" t="s">
        <v>410</v>
      </c>
      <c r="L5270" s="185"/>
      <c r="M5270" s="186"/>
      <c r="N5270" s="61" t="s">
        <v>410</v>
      </c>
      <c r="P5270" s="175" t="s">
        <v>10740</v>
      </c>
    </row>
    <row r="5271" spans="1:16" ht="17.25">
      <c r="A5271" s="183" t="s">
        <v>10742</v>
      </c>
      <c r="B5271" s="183" t="s">
        <v>10743</v>
      </c>
      <c r="C5271" s="183" t="s">
        <v>10744</v>
      </c>
      <c r="D5271" s="183" t="s">
        <v>10745</v>
      </c>
      <c r="E5271" s="184">
        <v>70</v>
      </c>
      <c r="F5271" s="184">
        <v>70</v>
      </c>
      <c r="G5271" s="185"/>
      <c r="H5271" s="185"/>
      <c r="I5271" s="184">
        <v>37.19</v>
      </c>
      <c r="J5271" s="184">
        <v>107.19</v>
      </c>
      <c r="K5271" s="185">
        <v>4</v>
      </c>
      <c r="L5271" s="185"/>
      <c r="M5271" s="186"/>
      <c r="N5271" s="61" t="s">
        <v>51</v>
      </c>
      <c r="P5271" s="175" t="s">
        <v>10744</v>
      </c>
    </row>
    <row r="5272" spans="1:16" ht="17.25">
      <c r="A5272" s="183" t="s">
        <v>10746</v>
      </c>
      <c r="B5272" s="183" t="s">
        <v>10747</v>
      </c>
      <c r="C5272" s="183" t="s">
        <v>10744</v>
      </c>
      <c r="D5272" s="183" t="s">
        <v>10745</v>
      </c>
      <c r="E5272" s="184"/>
      <c r="F5272" s="184"/>
      <c r="G5272" s="185"/>
      <c r="H5272" s="185"/>
      <c r="I5272" s="184"/>
      <c r="J5272" s="184"/>
      <c r="K5272" s="185" t="s">
        <v>410</v>
      </c>
      <c r="L5272" s="185"/>
      <c r="M5272" s="186"/>
      <c r="N5272" s="61" t="s">
        <v>410</v>
      </c>
      <c r="P5272" s="175" t="s">
        <v>10744</v>
      </c>
    </row>
    <row r="5273" spans="1:16" ht="17.25">
      <c r="A5273" s="183" t="s">
        <v>10748</v>
      </c>
      <c r="B5273" s="183" t="s">
        <v>10749</v>
      </c>
      <c r="C5273" s="183" t="s">
        <v>10744</v>
      </c>
      <c r="D5273" s="183" t="s">
        <v>10745</v>
      </c>
      <c r="E5273" s="184"/>
      <c r="F5273" s="184"/>
      <c r="G5273" s="185"/>
      <c r="H5273" s="185"/>
      <c r="I5273" s="184"/>
      <c r="J5273" s="184"/>
      <c r="K5273" s="185" t="s">
        <v>410</v>
      </c>
      <c r="L5273" s="185"/>
      <c r="M5273" s="186"/>
      <c r="N5273" s="61" t="s">
        <v>410</v>
      </c>
      <c r="P5273" s="175" t="s">
        <v>10744</v>
      </c>
    </row>
    <row r="5274" spans="1:16" ht="17.25">
      <c r="A5274" s="183" t="s">
        <v>10750</v>
      </c>
      <c r="B5274" s="183" t="s">
        <v>10751</v>
      </c>
      <c r="C5274" s="183" t="s">
        <v>10744</v>
      </c>
      <c r="D5274" s="183" t="s">
        <v>10745</v>
      </c>
      <c r="E5274" s="184"/>
      <c r="F5274" s="184"/>
      <c r="G5274" s="188"/>
      <c r="H5274" s="183"/>
      <c r="I5274" s="184"/>
      <c r="J5274" s="184"/>
      <c r="K5274" s="185" t="s">
        <v>410</v>
      </c>
      <c r="L5274" s="185"/>
      <c r="M5274" s="186"/>
      <c r="N5274" s="61" t="s">
        <v>410</v>
      </c>
      <c r="P5274" s="175" t="s">
        <v>10744</v>
      </c>
    </row>
    <row r="5275" spans="1:16" ht="17.25">
      <c r="A5275" s="183" t="s">
        <v>10752</v>
      </c>
      <c r="B5275" s="183" t="s">
        <v>10753</v>
      </c>
      <c r="C5275" s="183" t="s">
        <v>10754</v>
      </c>
      <c r="D5275" s="183" t="s">
        <v>10755</v>
      </c>
      <c r="E5275" s="184">
        <v>195</v>
      </c>
      <c r="F5275" s="184">
        <v>195</v>
      </c>
      <c r="G5275" s="185"/>
      <c r="H5275" s="185"/>
      <c r="I5275" s="184">
        <v>100.62</v>
      </c>
      <c r="J5275" s="184">
        <v>295.62</v>
      </c>
      <c r="K5275" s="185">
        <v>19</v>
      </c>
      <c r="L5275" s="185"/>
      <c r="M5275" s="186"/>
      <c r="N5275" s="61" t="s">
        <v>51</v>
      </c>
      <c r="P5275" s="175" t="s">
        <v>10754</v>
      </c>
    </row>
    <row r="5276" spans="1:16" ht="17.25">
      <c r="A5276" s="183" t="s">
        <v>10756</v>
      </c>
      <c r="B5276" s="183" t="s">
        <v>10757</v>
      </c>
      <c r="C5276" s="183" t="s">
        <v>10754</v>
      </c>
      <c r="D5276" s="183" t="s">
        <v>10755</v>
      </c>
      <c r="E5276" s="184">
        <v>195</v>
      </c>
      <c r="F5276" s="184">
        <v>195</v>
      </c>
      <c r="G5276" s="188"/>
      <c r="H5276" s="185"/>
      <c r="I5276" s="184">
        <v>97.35</v>
      </c>
      <c r="J5276" s="184">
        <v>292.35</v>
      </c>
      <c r="K5276" s="185">
        <v>71</v>
      </c>
      <c r="L5276" s="185"/>
      <c r="M5276" s="186"/>
      <c r="N5276" s="61" t="s">
        <v>51</v>
      </c>
      <c r="P5276" s="175" t="s">
        <v>10754</v>
      </c>
    </row>
    <row r="5277" spans="1:16" ht="17.25">
      <c r="A5277" s="183" t="s">
        <v>10758</v>
      </c>
      <c r="B5277" s="183" t="s">
        <v>10759</v>
      </c>
      <c r="C5277" s="183" t="s">
        <v>10754</v>
      </c>
      <c r="D5277" s="183" t="s">
        <v>10755</v>
      </c>
      <c r="E5277" s="184">
        <v>195</v>
      </c>
      <c r="F5277" s="184">
        <v>195</v>
      </c>
      <c r="G5277" s="188"/>
      <c r="H5277" s="183"/>
      <c r="I5277" s="184">
        <v>101.65</v>
      </c>
      <c r="J5277" s="184">
        <v>296.65</v>
      </c>
      <c r="K5277" s="185">
        <v>0</v>
      </c>
      <c r="L5277" s="185"/>
      <c r="M5277" s="186"/>
      <c r="N5277" s="61" t="s">
        <v>51</v>
      </c>
      <c r="P5277" s="175" t="s">
        <v>10754</v>
      </c>
    </row>
    <row r="5278" spans="1:16" ht="17.25">
      <c r="A5278" s="183" t="s">
        <v>10760</v>
      </c>
      <c r="B5278" s="183" t="s">
        <v>10761</v>
      </c>
      <c r="C5278" s="183" t="s">
        <v>7825</v>
      </c>
      <c r="D5278" s="183" t="s">
        <v>7826</v>
      </c>
      <c r="E5278" s="184">
        <v>82</v>
      </c>
      <c r="F5278" s="184">
        <v>82</v>
      </c>
      <c r="G5278" s="188"/>
      <c r="H5278" s="185"/>
      <c r="I5278" s="184">
        <v>48.75</v>
      </c>
      <c r="J5278" s="184">
        <v>130.75</v>
      </c>
      <c r="K5278" s="185">
        <v>111</v>
      </c>
      <c r="L5278" s="185"/>
      <c r="M5278" s="186"/>
      <c r="N5278" s="61" t="s">
        <v>51</v>
      </c>
      <c r="P5278" s="175" t="s">
        <v>7825</v>
      </c>
    </row>
    <row r="5279" spans="1:16" ht="17.25">
      <c r="A5279" s="183" t="s">
        <v>10762</v>
      </c>
      <c r="B5279" s="183" t="s">
        <v>10763</v>
      </c>
      <c r="C5279" s="183" t="s">
        <v>7825</v>
      </c>
      <c r="D5279" s="183" t="s">
        <v>7826</v>
      </c>
      <c r="E5279" s="184">
        <v>84</v>
      </c>
      <c r="F5279" s="184">
        <v>68.88</v>
      </c>
      <c r="G5279" s="188" t="s">
        <v>395</v>
      </c>
      <c r="H5279" s="183" t="s">
        <v>3659</v>
      </c>
      <c r="I5279" s="184">
        <v>47.37</v>
      </c>
      <c r="J5279" s="184">
        <v>116.25</v>
      </c>
      <c r="K5279" s="185">
        <v>421</v>
      </c>
      <c r="L5279" s="185"/>
      <c r="M5279" s="186"/>
      <c r="N5279" s="61" t="s">
        <v>51</v>
      </c>
      <c r="P5279" s="175" t="s">
        <v>7825</v>
      </c>
    </row>
    <row r="5280" spans="1:16" ht="17.25">
      <c r="A5280" s="183" t="s">
        <v>10764</v>
      </c>
      <c r="B5280" s="183" t="s">
        <v>10765</v>
      </c>
      <c r="C5280" s="183" t="s">
        <v>10698</v>
      </c>
      <c r="D5280" s="183" t="s">
        <v>10699</v>
      </c>
      <c r="E5280" s="184">
        <v>135</v>
      </c>
      <c r="F5280" s="184">
        <v>135</v>
      </c>
      <c r="G5280" s="185"/>
      <c r="H5280" s="185"/>
      <c r="I5280" s="184">
        <v>39.45</v>
      </c>
      <c r="J5280" s="184">
        <v>174.45</v>
      </c>
      <c r="K5280" s="185">
        <v>24</v>
      </c>
      <c r="L5280" s="185"/>
      <c r="M5280" s="186"/>
      <c r="N5280" s="61" t="s">
        <v>51</v>
      </c>
      <c r="P5280" s="175" t="s">
        <v>10698</v>
      </c>
    </row>
    <row r="5281" spans="1:16" ht="17.25">
      <c r="A5281" s="183" t="s">
        <v>10766</v>
      </c>
      <c r="B5281" s="183" t="s">
        <v>10767</v>
      </c>
      <c r="C5281" s="183" t="s">
        <v>10698</v>
      </c>
      <c r="D5281" s="183" t="s">
        <v>10699</v>
      </c>
      <c r="E5281" s="184">
        <v>140</v>
      </c>
      <c r="F5281" s="184">
        <v>140</v>
      </c>
      <c r="G5281" s="185"/>
      <c r="H5281" s="185"/>
      <c r="I5281" s="184">
        <v>41.94</v>
      </c>
      <c r="J5281" s="184">
        <v>181.94</v>
      </c>
      <c r="K5281" s="185">
        <v>71</v>
      </c>
      <c r="L5281" s="185"/>
      <c r="M5281" s="186"/>
      <c r="N5281" s="61" t="s">
        <v>51</v>
      </c>
      <c r="P5281" s="175" t="s">
        <v>10698</v>
      </c>
    </row>
    <row r="5282" spans="1:16" ht="17.25">
      <c r="A5282" s="183" t="s">
        <v>10768</v>
      </c>
      <c r="B5282" s="183" t="s">
        <v>10769</v>
      </c>
      <c r="C5282" s="183" t="s">
        <v>10698</v>
      </c>
      <c r="D5282" s="183" t="s">
        <v>10699</v>
      </c>
      <c r="E5282" s="184">
        <v>140</v>
      </c>
      <c r="F5282" s="184">
        <v>140</v>
      </c>
      <c r="G5282" s="185"/>
      <c r="H5282" s="185"/>
      <c r="I5282" s="184">
        <v>41.94</v>
      </c>
      <c r="J5282" s="184">
        <v>181.94</v>
      </c>
      <c r="K5282" s="185">
        <v>106</v>
      </c>
      <c r="L5282" s="185"/>
      <c r="M5282" s="186"/>
      <c r="N5282" s="61" t="s">
        <v>51</v>
      </c>
      <c r="P5282" s="175" t="s">
        <v>10698</v>
      </c>
    </row>
    <row r="5283" spans="1:16" ht="17.25">
      <c r="A5283" s="183" t="s">
        <v>10770</v>
      </c>
      <c r="B5283" s="183" t="s">
        <v>10771</v>
      </c>
      <c r="C5283" s="183" t="s">
        <v>10698</v>
      </c>
      <c r="D5283" s="183" t="s">
        <v>10699</v>
      </c>
      <c r="E5283" s="184">
        <v>160</v>
      </c>
      <c r="F5283" s="184">
        <v>131.19</v>
      </c>
      <c r="G5283" s="185" t="s">
        <v>94</v>
      </c>
      <c r="H5283" s="185" t="s">
        <v>3659</v>
      </c>
      <c r="I5283" s="184">
        <v>42.01</v>
      </c>
      <c r="J5283" s="184">
        <v>173.2</v>
      </c>
      <c r="K5283" s="185">
        <v>19</v>
      </c>
      <c r="L5283" s="185"/>
      <c r="M5283" s="186"/>
      <c r="N5283" s="61" t="s">
        <v>51</v>
      </c>
      <c r="P5283" s="175" t="s">
        <v>10698</v>
      </c>
    </row>
    <row r="5284" spans="1:16" ht="17.25">
      <c r="A5284" s="183" t="s">
        <v>10772</v>
      </c>
      <c r="B5284" s="183" t="s">
        <v>10773</v>
      </c>
      <c r="C5284" s="183" t="s">
        <v>10698</v>
      </c>
      <c r="D5284" s="183" t="s">
        <v>10699</v>
      </c>
      <c r="E5284" s="184">
        <v>160</v>
      </c>
      <c r="F5284" s="184">
        <v>131.19</v>
      </c>
      <c r="G5284" s="185" t="s">
        <v>94</v>
      </c>
      <c r="H5284" s="185" t="s">
        <v>3659</v>
      </c>
      <c r="I5284" s="184">
        <v>42.01</v>
      </c>
      <c r="J5284" s="184">
        <v>173.2</v>
      </c>
      <c r="K5284" s="185">
        <v>27</v>
      </c>
      <c r="L5284" s="185"/>
      <c r="M5284" s="186"/>
      <c r="N5284" s="61" t="s">
        <v>51</v>
      </c>
      <c r="P5284" s="175" t="s">
        <v>10698</v>
      </c>
    </row>
    <row r="5285" spans="1:16" ht="17.25">
      <c r="A5285" s="183" t="s">
        <v>10774</v>
      </c>
      <c r="B5285" s="183" t="s">
        <v>10775</v>
      </c>
      <c r="C5285" s="183" t="s">
        <v>10698</v>
      </c>
      <c r="D5285" s="183" t="s">
        <v>10699</v>
      </c>
      <c r="E5285" s="184">
        <v>160</v>
      </c>
      <c r="F5285" s="184">
        <v>131.19</v>
      </c>
      <c r="G5285" s="185" t="s">
        <v>94</v>
      </c>
      <c r="H5285" s="185" t="s">
        <v>3659</v>
      </c>
      <c r="I5285" s="184">
        <v>42.01</v>
      </c>
      <c r="J5285" s="184">
        <v>173.2</v>
      </c>
      <c r="K5285" s="185">
        <v>44</v>
      </c>
      <c r="L5285" s="185"/>
      <c r="M5285" s="186"/>
      <c r="N5285" s="61" t="s">
        <v>51</v>
      </c>
      <c r="P5285" s="175" t="s">
        <v>10698</v>
      </c>
    </row>
    <row r="5286" spans="1:16" ht="17.25">
      <c r="A5286" s="183" t="s">
        <v>10776</v>
      </c>
      <c r="B5286" s="183" t="s">
        <v>10777</v>
      </c>
      <c r="C5286" s="183" t="s">
        <v>2826</v>
      </c>
      <c r="D5286" s="183" t="s">
        <v>2827</v>
      </c>
      <c r="E5286" s="184"/>
      <c r="F5286" s="184"/>
      <c r="G5286" s="185"/>
      <c r="H5286" s="185"/>
      <c r="I5286" s="184"/>
      <c r="J5286" s="184"/>
      <c r="K5286" s="185" t="s">
        <v>410</v>
      </c>
      <c r="L5286" s="185"/>
      <c r="M5286" s="186"/>
      <c r="N5286" s="61" t="s">
        <v>410</v>
      </c>
      <c r="P5286" s="175" t="s">
        <v>2826</v>
      </c>
    </row>
    <row r="5287" spans="1:16" ht="17.25">
      <c r="A5287" s="183" t="s">
        <v>10778</v>
      </c>
      <c r="B5287" s="183" t="s">
        <v>10777</v>
      </c>
      <c r="C5287" s="183" t="s">
        <v>2826</v>
      </c>
      <c r="D5287" s="183" t="s">
        <v>2827</v>
      </c>
      <c r="E5287" s="184"/>
      <c r="F5287" s="184"/>
      <c r="G5287" s="185"/>
      <c r="H5287" s="185"/>
      <c r="I5287" s="184"/>
      <c r="J5287" s="184"/>
      <c r="K5287" s="185" t="s">
        <v>410</v>
      </c>
      <c r="L5287" s="185"/>
      <c r="M5287" s="186"/>
      <c r="N5287" s="61" t="s">
        <v>410</v>
      </c>
      <c r="P5287" s="175" t="s">
        <v>2826</v>
      </c>
    </row>
    <row r="5288" spans="1:16" ht="17.25">
      <c r="A5288" s="183" t="s">
        <v>10779</v>
      </c>
      <c r="B5288" s="183" t="s">
        <v>10780</v>
      </c>
      <c r="C5288" s="183" t="s">
        <v>10698</v>
      </c>
      <c r="D5288" s="183" t="s">
        <v>10699</v>
      </c>
      <c r="E5288" s="184">
        <v>135</v>
      </c>
      <c r="F5288" s="184">
        <v>135</v>
      </c>
      <c r="G5288" s="185"/>
      <c r="H5288" s="185"/>
      <c r="I5288" s="184">
        <v>39.45</v>
      </c>
      <c r="J5288" s="184">
        <v>174.45</v>
      </c>
      <c r="K5288" s="185">
        <v>39</v>
      </c>
      <c r="L5288" s="185"/>
      <c r="M5288" s="186"/>
      <c r="N5288" s="61" t="s">
        <v>51</v>
      </c>
      <c r="P5288" s="175" t="s">
        <v>10698</v>
      </c>
    </row>
    <row r="5289" spans="1:16" ht="17.25">
      <c r="A5289" s="183" t="s">
        <v>10781</v>
      </c>
      <c r="B5289" s="183" t="s">
        <v>10782</v>
      </c>
      <c r="C5289" s="183" t="s">
        <v>10783</v>
      </c>
      <c r="D5289" s="183" t="s">
        <v>10784</v>
      </c>
      <c r="E5289" s="184"/>
      <c r="F5289" s="184"/>
      <c r="G5289" s="185"/>
      <c r="H5289" s="185"/>
      <c r="I5289" s="184"/>
      <c r="J5289" s="184"/>
      <c r="K5289" s="185" t="s">
        <v>410</v>
      </c>
      <c r="L5289" s="185"/>
      <c r="M5289" s="186"/>
      <c r="N5289" s="61" t="s">
        <v>410</v>
      </c>
      <c r="P5289" s="175" t="s">
        <v>10783</v>
      </c>
    </row>
    <row r="5290" spans="1:16" ht="17.25">
      <c r="A5290" s="183" t="s">
        <v>10785</v>
      </c>
      <c r="B5290" s="183" t="s">
        <v>10782</v>
      </c>
      <c r="C5290" s="183" t="s">
        <v>10783</v>
      </c>
      <c r="D5290" s="183" t="s">
        <v>10784</v>
      </c>
      <c r="E5290" s="184"/>
      <c r="F5290" s="184"/>
      <c r="G5290" s="185"/>
      <c r="H5290" s="185"/>
      <c r="I5290" s="184"/>
      <c r="J5290" s="184"/>
      <c r="K5290" s="185" t="s">
        <v>410</v>
      </c>
      <c r="L5290" s="185"/>
      <c r="M5290" s="186"/>
      <c r="N5290" s="61" t="s">
        <v>410</v>
      </c>
      <c r="P5290" s="175" t="s">
        <v>10783</v>
      </c>
    </row>
    <row r="5291" spans="1:16" ht="17.25">
      <c r="A5291" s="183" t="s">
        <v>10786</v>
      </c>
      <c r="B5291" s="183" t="s">
        <v>10787</v>
      </c>
      <c r="C5291" s="183" t="s">
        <v>10788</v>
      </c>
      <c r="D5291" s="183" t="s">
        <v>10789</v>
      </c>
      <c r="E5291" s="184"/>
      <c r="F5291" s="184"/>
      <c r="G5291" s="185"/>
      <c r="H5291" s="185"/>
      <c r="I5291" s="184"/>
      <c r="J5291" s="184"/>
      <c r="K5291" s="185" t="s">
        <v>410</v>
      </c>
      <c r="L5291" s="185"/>
      <c r="M5291" s="186"/>
      <c r="N5291" s="61" t="s">
        <v>410</v>
      </c>
      <c r="P5291" s="175" t="s">
        <v>10788</v>
      </c>
    </row>
    <row r="5292" spans="1:16" ht="17.25">
      <c r="A5292" s="183" t="s">
        <v>10790</v>
      </c>
      <c r="B5292" s="183" t="s">
        <v>10791</v>
      </c>
      <c r="C5292" s="183" t="s">
        <v>10788</v>
      </c>
      <c r="D5292" s="183" t="s">
        <v>10789</v>
      </c>
      <c r="E5292" s="184"/>
      <c r="F5292" s="184"/>
      <c r="G5292" s="185"/>
      <c r="H5292" s="185"/>
      <c r="I5292" s="184"/>
      <c r="J5292" s="184"/>
      <c r="K5292" s="185" t="s">
        <v>410</v>
      </c>
      <c r="L5292" s="185"/>
      <c r="M5292" s="186"/>
      <c r="N5292" s="61" t="s">
        <v>410</v>
      </c>
      <c r="P5292" s="175" t="s">
        <v>10788</v>
      </c>
    </row>
    <row r="5293" spans="1:16" ht="17.25">
      <c r="A5293" s="183" t="s">
        <v>10792</v>
      </c>
      <c r="B5293" s="183" t="s">
        <v>10793</v>
      </c>
      <c r="C5293" s="183" t="s">
        <v>2826</v>
      </c>
      <c r="D5293" s="183" t="s">
        <v>2827</v>
      </c>
      <c r="E5293" s="184">
        <v>145</v>
      </c>
      <c r="F5293" s="184">
        <v>145</v>
      </c>
      <c r="G5293" s="185"/>
      <c r="H5293" s="185"/>
      <c r="I5293" s="184">
        <v>39.19</v>
      </c>
      <c r="J5293" s="184">
        <v>184.19</v>
      </c>
      <c r="K5293" s="185">
        <v>0</v>
      </c>
      <c r="L5293" s="185"/>
      <c r="M5293" s="186"/>
      <c r="N5293" s="61" t="s">
        <v>51</v>
      </c>
      <c r="P5293" s="175" t="s">
        <v>2826</v>
      </c>
    </row>
    <row r="5294" spans="1:16" ht="17.25">
      <c r="A5294" s="183" t="s">
        <v>10794</v>
      </c>
      <c r="B5294" s="183" t="s">
        <v>8035</v>
      </c>
      <c r="C5294" s="183" t="s">
        <v>8036</v>
      </c>
      <c r="D5294" s="183" t="s">
        <v>8037</v>
      </c>
      <c r="E5294" s="184"/>
      <c r="F5294" s="184"/>
      <c r="G5294" s="185"/>
      <c r="H5294" s="185"/>
      <c r="I5294" s="184"/>
      <c r="J5294" s="184"/>
      <c r="K5294" s="185" t="s">
        <v>410</v>
      </c>
      <c r="L5294" s="185"/>
      <c r="M5294" s="186"/>
      <c r="N5294" s="61" t="s">
        <v>410</v>
      </c>
      <c r="P5294" s="175" t="s">
        <v>8036</v>
      </c>
    </row>
    <row r="5295" spans="1:16" ht="17.25">
      <c r="A5295" s="183" t="s">
        <v>10795</v>
      </c>
      <c r="B5295" s="183" t="s">
        <v>10796</v>
      </c>
      <c r="C5295" s="183" t="s">
        <v>9882</v>
      </c>
      <c r="D5295" s="183" t="s">
        <v>9883</v>
      </c>
      <c r="E5295" s="184">
        <v>80</v>
      </c>
      <c r="F5295" s="184">
        <v>80</v>
      </c>
      <c r="G5295" s="185"/>
      <c r="H5295" s="185"/>
      <c r="I5295" s="184">
        <v>38.41</v>
      </c>
      <c r="J5295" s="184">
        <v>118.41</v>
      </c>
      <c r="K5295" s="185">
        <v>0</v>
      </c>
      <c r="L5295" s="185"/>
      <c r="M5295" s="186"/>
      <c r="N5295" s="61" t="s">
        <v>51</v>
      </c>
      <c r="P5295" s="175" t="s">
        <v>9882</v>
      </c>
    </row>
    <row r="5296" spans="1:16" ht="17.25">
      <c r="A5296" s="183" t="s">
        <v>10797</v>
      </c>
      <c r="B5296" s="183" t="s">
        <v>10796</v>
      </c>
      <c r="C5296" s="183" t="s">
        <v>9882</v>
      </c>
      <c r="D5296" s="183" t="s">
        <v>9883</v>
      </c>
      <c r="E5296" s="184">
        <v>85</v>
      </c>
      <c r="F5296" s="184">
        <v>85</v>
      </c>
      <c r="G5296" s="185"/>
      <c r="H5296" s="185"/>
      <c r="I5296" s="184">
        <v>38.41</v>
      </c>
      <c r="J5296" s="184">
        <v>123.41</v>
      </c>
      <c r="K5296" s="185">
        <v>49</v>
      </c>
      <c r="L5296" s="185"/>
      <c r="M5296" s="186"/>
      <c r="N5296" s="61" t="s">
        <v>51</v>
      </c>
      <c r="P5296" s="175" t="s">
        <v>9882</v>
      </c>
    </row>
    <row r="5297" spans="1:16" ht="17.25">
      <c r="A5297" s="183" t="s">
        <v>10798</v>
      </c>
      <c r="B5297" s="183" t="s">
        <v>10796</v>
      </c>
      <c r="C5297" s="183" t="s">
        <v>9882</v>
      </c>
      <c r="D5297" s="183" t="s">
        <v>9883</v>
      </c>
      <c r="E5297" s="184">
        <v>85</v>
      </c>
      <c r="F5297" s="184">
        <v>85</v>
      </c>
      <c r="G5297" s="185"/>
      <c r="H5297" s="185"/>
      <c r="I5297" s="184">
        <v>38.41</v>
      </c>
      <c r="J5297" s="184">
        <v>123.41</v>
      </c>
      <c r="K5297" s="185">
        <v>0</v>
      </c>
      <c r="L5297" s="185"/>
      <c r="M5297" s="186"/>
      <c r="N5297" s="61" t="s">
        <v>51</v>
      </c>
      <c r="P5297" s="175" t="s">
        <v>9882</v>
      </c>
    </row>
    <row r="5298" spans="1:16" ht="17.25">
      <c r="A5298" s="183" t="s">
        <v>10799</v>
      </c>
      <c r="B5298" s="183" t="s">
        <v>10796</v>
      </c>
      <c r="C5298" s="183" t="s">
        <v>9882</v>
      </c>
      <c r="D5298" s="183" t="s">
        <v>9883</v>
      </c>
      <c r="E5298" s="184">
        <v>85</v>
      </c>
      <c r="F5298" s="184">
        <v>85</v>
      </c>
      <c r="G5298" s="185"/>
      <c r="H5298" s="185"/>
      <c r="I5298" s="184">
        <v>38.41</v>
      </c>
      <c r="J5298" s="184">
        <v>123.41</v>
      </c>
      <c r="K5298" s="185">
        <v>34</v>
      </c>
      <c r="L5298" s="185"/>
      <c r="M5298" s="186"/>
      <c r="N5298" s="61" t="s">
        <v>51</v>
      </c>
      <c r="P5298" s="175" t="s">
        <v>9882</v>
      </c>
    </row>
    <row r="5299" spans="1:16" ht="17.25">
      <c r="A5299" s="183" t="s">
        <v>10800</v>
      </c>
      <c r="B5299" s="183" t="s">
        <v>10796</v>
      </c>
      <c r="C5299" s="183" t="s">
        <v>9882</v>
      </c>
      <c r="D5299" s="183" t="s">
        <v>9883</v>
      </c>
      <c r="E5299" s="184">
        <v>85</v>
      </c>
      <c r="F5299" s="184">
        <v>85</v>
      </c>
      <c r="G5299" s="185"/>
      <c r="H5299" s="185"/>
      <c r="I5299" s="184">
        <v>38.41</v>
      </c>
      <c r="J5299" s="184">
        <v>123.41</v>
      </c>
      <c r="K5299" s="185">
        <v>26</v>
      </c>
      <c r="L5299" s="185"/>
      <c r="M5299" s="186"/>
      <c r="N5299" s="61" t="s">
        <v>51</v>
      </c>
      <c r="P5299" s="175" t="s">
        <v>9882</v>
      </c>
    </row>
    <row r="5300" spans="1:16" ht="17.25">
      <c r="A5300" s="183" t="s">
        <v>10801</v>
      </c>
      <c r="B5300" s="183" t="s">
        <v>10802</v>
      </c>
      <c r="C5300" s="183" t="s">
        <v>9948</v>
      </c>
      <c r="D5300" s="183" t="s">
        <v>9949</v>
      </c>
      <c r="E5300" s="184">
        <v>129</v>
      </c>
      <c r="F5300" s="184">
        <v>129</v>
      </c>
      <c r="G5300" s="185"/>
      <c r="H5300" s="185"/>
      <c r="I5300" s="184">
        <v>51.26</v>
      </c>
      <c r="J5300" s="184">
        <v>180.26</v>
      </c>
      <c r="K5300" s="185">
        <v>0</v>
      </c>
      <c r="L5300" s="185"/>
      <c r="M5300" s="186"/>
      <c r="N5300" s="61" t="s">
        <v>51</v>
      </c>
      <c r="P5300" s="175" t="s">
        <v>9948</v>
      </c>
    </row>
    <row r="5301" spans="1:16" ht="17.25">
      <c r="A5301" s="183" t="s">
        <v>10803</v>
      </c>
      <c r="B5301" s="183" t="s">
        <v>10804</v>
      </c>
      <c r="C5301" s="183" t="s">
        <v>9948</v>
      </c>
      <c r="D5301" s="183" t="s">
        <v>9949</v>
      </c>
      <c r="E5301" s="184">
        <v>159</v>
      </c>
      <c r="F5301" s="184">
        <v>159</v>
      </c>
      <c r="G5301" s="185"/>
      <c r="H5301" s="185"/>
      <c r="I5301" s="184">
        <v>45.51</v>
      </c>
      <c r="J5301" s="184">
        <v>204.51</v>
      </c>
      <c r="K5301" s="185">
        <v>0</v>
      </c>
      <c r="L5301" s="185"/>
      <c r="M5301" s="186"/>
      <c r="N5301" s="61" t="s">
        <v>51</v>
      </c>
      <c r="P5301" s="175" t="s">
        <v>9948</v>
      </c>
    </row>
    <row r="5302" spans="1:16" ht="17.25">
      <c r="A5302" s="183" t="s">
        <v>10805</v>
      </c>
      <c r="B5302" s="183" t="s">
        <v>10806</v>
      </c>
      <c r="C5302" s="183" t="s">
        <v>9948</v>
      </c>
      <c r="D5302" s="183" t="s">
        <v>9949</v>
      </c>
      <c r="E5302" s="184">
        <v>129</v>
      </c>
      <c r="F5302" s="184">
        <v>129</v>
      </c>
      <c r="G5302" s="185"/>
      <c r="H5302" s="185"/>
      <c r="I5302" s="184">
        <v>41.05</v>
      </c>
      <c r="J5302" s="184">
        <v>170.05</v>
      </c>
      <c r="K5302" s="185">
        <v>2</v>
      </c>
      <c r="L5302" s="185"/>
      <c r="M5302" s="186"/>
      <c r="N5302" s="61" t="s">
        <v>51</v>
      </c>
      <c r="P5302" s="175" t="s">
        <v>9948</v>
      </c>
    </row>
    <row r="5303" spans="1:16" ht="17.25">
      <c r="A5303" s="183" t="s">
        <v>10807</v>
      </c>
      <c r="B5303" s="183" t="s">
        <v>10808</v>
      </c>
      <c r="C5303" s="183" t="s">
        <v>9948</v>
      </c>
      <c r="D5303" s="183" t="s">
        <v>9949</v>
      </c>
      <c r="E5303" s="184">
        <v>119</v>
      </c>
      <c r="F5303" s="184">
        <v>119</v>
      </c>
      <c r="G5303" s="185"/>
      <c r="H5303" s="185"/>
      <c r="I5303" s="184">
        <v>38.2</v>
      </c>
      <c r="J5303" s="184">
        <v>157.2</v>
      </c>
      <c r="K5303" s="185">
        <v>15</v>
      </c>
      <c r="L5303" s="185"/>
      <c r="M5303" s="186"/>
      <c r="N5303" s="61" t="s">
        <v>51</v>
      </c>
      <c r="P5303" s="175" t="s">
        <v>9948</v>
      </c>
    </row>
    <row r="5304" spans="1:16" ht="17.25">
      <c r="A5304" s="183" t="s">
        <v>10809</v>
      </c>
      <c r="B5304" s="183" t="s">
        <v>10810</v>
      </c>
      <c r="C5304" s="183" t="s">
        <v>9948</v>
      </c>
      <c r="D5304" s="183" t="s">
        <v>9949</v>
      </c>
      <c r="E5304" s="184">
        <v>159</v>
      </c>
      <c r="F5304" s="184">
        <v>159</v>
      </c>
      <c r="G5304" s="185"/>
      <c r="H5304" s="185"/>
      <c r="I5304" s="184">
        <v>48.75</v>
      </c>
      <c r="J5304" s="184">
        <v>207.75</v>
      </c>
      <c r="K5304" s="185">
        <v>26</v>
      </c>
      <c r="L5304" s="185"/>
      <c r="M5304" s="186"/>
      <c r="N5304" s="61" t="s">
        <v>51</v>
      </c>
      <c r="P5304" s="175" t="s">
        <v>9948</v>
      </c>
    </row>
    <row r="5305" spans="1:16" ht="409.5">
      <c r="A5305" s="183" t="s">
        <v>10811</v>
      </c>
      <c r="B5305" s="190" t="s">
        <v>10812</v>
      </c>
      <c r="C5305" s="183" t="s">
        <v>9948</v>
      </c>
      <c r="D5305" s="183" t="s">
        <v>9949</v>
      </c>
      <c r="E5305" s="184">
        <v>129</v>
      </c>
      <c r="F5305" s="184">
        <v>129</v>
      </c>
      <c r="G5305" s="185"/>
      <c r="H5305" s="185"/>
      <c r="I5305" s="184">
        <v>41.05</v>
      </c>
      <c r="J5305" s="184">
        <v>170.05</v>
      </c>
      <c r="K5305" s="185">
        <v>42</v>
      </c>
      <c r="L5305" s="185"/>
      <c r="M5305" s="186"/>
      <c r="N5305" s="61" t="s">
        <v>51</v>
      </c>
      <c r="P5305" s="175" t="s">
        <v>9948</v>
      </c>
    </row>
    <row r="5306" spans="1:16" ht="17.25">
      <c r="A5306" s="183" t="s">
        <v>10813</v>
      </c>
      <c r="B5306" s="183" t="s">
        <v>10814</v>
      </c>
      <c r="C5306" s="183" t="s">
        <v>10815</v>
      </c>
      <c r="D5306" s="183" t="s">
        <v>10816</v>
      </c>
      <c r="E5306" s="184"/>
      <c r="F5306" s="184"/>
      <c r="G5306" s="185"/>
      <c r="H5306" s="185"/>
      <c r="I5306" s="184"/>
      <c r="J5306" s="184"/>
      <c r="K5306" s="185" t="s">
        <v>410</v>
      </c>
      <c r="L5306" s="185"/>
      <c r="M5306" s="186"/>
      <c r="N5306" s="61" t="s">
        <v>410</v>
      </c>
      <c r="P5306" s="175" t="s">
        <v>10815</v>
      </c>
    </row>
    <row r="5307" spans="1:16" ht="17.25">
      <c r="A5307" s="183" t="s">
        <v>10817</v>
      </c>
      <c r="B5307" s="183" t="s">
        <v>10818</v>
      </c>
      <c r="C5307" s="183" t="s">
        <v>4487</v>
      </c>
      <c r="D5307" s="183" t="s">
        <v>4488</v>
      </c>
      <c r="E5307" s="184"/>
      <c r="F5307" s="184"/>
      <c r="G5307" s="185"/>
      <c r="H5307" s="185"/>
      <c r="I5307" s="184"/>
      <c r="J5307" s="184"/>
      <c r="K5307" s="185" t="s">
        <v>410</v>
      </c>
      <c r="L5307" s="185"/>
      <c r="M5307" s="186"/>
      <c r="N5307" s="61" t="s">
        <v>410</v>
      </c>
      <c r="P5307" s="175" t="s">
        <v>4487</v>
      </c>
    </row>
    <row r="5308" spans="1:16" ht="17.25">
      <c r="A5308" s="183" t="s">
        <v>10819</v>
      </c>
      <c r="B5308" s="183" t="s">
        <v>10820</v>
      </c>
      <c r="C5308" s="183" t="s">
        <v>7494</v>
      </c>
      <c r="D5308" s="183" t="s">
        <v>7495</v>
      </c>
      <c r="E5308" s="184"/>
      <c r="F5308" s="184"/>
      <c r="G5308" s="185"/>
      <c r="H5308" s="185"/>
      <c r="I5308" s="184"/>
      <c r="J5308" s="184"/>
      <c r="K5308" s="185" t="s">
        <v>410</v>
      </c>
      <c r="L5308" s="185"/>
      <c r="M5308" s="186"/>
      <c r="N5308" s="61" t="s">
        <v>410</v>
      </c>
      <c r="P5308" s="175" t="s">
        <v>7494</v>
      </c>
    </row>
    <row r="5309" spans="1:16" ht="17.25">
      <c r="A5309" s="183" t="s">
        <v>10821</v>
      </c>
      <c r="B5309" s="183" t="s">
        <v>10822</v>
      </c>
      <c r="C5309" s="183" t="s">
        <v>10823</v>
      </c>
      <c r="D5309" s="183" t="s">
        <v>10824</v>
      </c>
      <c r="E5309" s="184">
        <v>39</v>
      </c>
      <c r="F5309" s="184">
        <v>39</v>
      </c>
      <c r="G5309" s="188"/>
      <c r="H5309" s="185"/>
      <c r="I5309" s="184">
        <v>32.56</v>
      </c>
      <c r="J5309" s="184">
        <v>71.56</v>
      </c>
      <c r="K5309" s="185">
        <v>10</v>
      </c>
      <c r="L5309" s="185"/>
      <c r="M5309" s="186"/>
      <c r="N5309" s="61" t="s">
        <v>51</v>
      </c>
      <c r="P5309" s="175" t="s">
        <v>10823</v>
      </c>
    </row>
    <row r="5310" spans="1:16" ht="17.25">
      <c r="A5310" s="183" t="s">
        <v>10825</v>
      </c>
      <c r="B5310" s="183" t="s">
        <v>10826</v>
      </c>
      <c r="C5310" s="183" t="s">
        <v>9368</v>
      </c>
      <c r="D5310" s="183" t="s">
        <v>9369</v>
      </c>
      <c r="E5310" s="184"/>
      <c r="F5310" s="184"/>
      <c r="G5310" s="188"/>
      <c r="H5310" s="185"/>
      <c r="I5310" s="184"/>
      <c r="J5310" s="184"/>
      <c r="K5310" s="185" t="s">
        <v>410</v>
      </c>
      <c r="L5310" s="185"/>
      <c r="M5310" s="186"/>
      <c r="N5310" s="61" t="s">
        <v>410</v>
      </c>
      <c r="P5310" s="175" t="s">
        <v>9368</v>
      </c>
    </row>
    <row r="5311" spans="1:16" ht="17.25">
      <c r="A5311" s="183" t="s">
        <v>10827</v>
      </c>
      <c r="B5311" s="183" t="s">
        <v>10826</v>
      </c>
      <c r="C5311" s="183" t="s">
        <v>9368</v>
      </c>
      <c r="D5311" s="183" t="s">
        <v>9369</v>
      </c>
      <c r="E5311" s="184"/>
      <c r="F5311" s="184"/>
      <c r="G5311" s="188"/>
      <c r="H5311" s="185"/>
      <c r="I5311" s="184"/>
      <c r="J5311" s="184"/>
      <c r="K5311" s="185" t="s">
        <v>410</v>
      </c>
      <c r="L5311" s="185"/>
      <c r="M5311" s="186"/>
      <c r="N5311" s="61" t="s">
        <v>410</v>
      </c>
      <c r="P5311" s="175" t="s">
        <v>9368</v>
      </c>
    </row>
    <row r="5312" spans="1:16" ht="17.25">
      <c r="A5312" s="183" t="s">
        <v>10828</v>
      </c>
      <c r="B5312" s="183" t="s">
        <v>10829</v>
      </c>
      <c r="C5312" s="183" t="s">
        <v>10687</v>
      </c>
      <c r="D5312" s="183" t="s">
        <v>10688</v>
      </c>
      <c r="E5312" s="184"/>
      <c r="F5312" s="184"/>
      <c r="G5312" s="185"/>
      <c r="H5312" s="185"/>
      <c r="I5312" s="184"/>
      <c r="J5312" s="184"/>
      <c r="K5312" s="185" t="s">
        <v>410</v>
      </c>
      <c r="L5312" s="185"/>
      <c r="M5312" s="186"/>
      <c r="N5312" s="61" t="s">
        <v>410</v>
      </c>
      <c r="P5312" s="175" t="s">
        <v>10687</v>
      </c>
    </row>
    <row r="5313" spans="1:16" ht="17.25">
      <c r="A5313" s="183" t="s">
        <v>10830</v>
      </c>
      <c r="B5313" s="183" t="s">
        <v>10831</v>
      </c>
      <c r="C5313" s="183" t="s">
        <v>10713</v>
      </c>
      <c r="D5313" s="183" t="s">
        <v>10714</v>
      </c>
      <c r="E5313" s="184">
        <v>299</v>
      </c>
      <c r="F5313" s="184">
        <v>299</v>
      </c>
      <c r="G5313" s="188"/>
      <c r="H5313" s="185"/>
      <c r="I5313" s="184">
        <v>100.04</v>
      </c>
      <c r="J5313" s="184">
        <v>399.04</v>
      </c>
      <c r="K5313" s="185">
        <v>0</v>
      </c>
      <c r="L5313" s="185"/>
      <c r="M5313" s="186"/>
      <c r="N5313" s="61" t="s">
        <v>51</v>
      </c>
      <c r="P5313" s="175" t="s">
        <v>10713</v>
      </c>
    </row>
    <row r="5314" spans="1:16" ht="17.25">
      <c r="A5314" s="183" t="s">
        <v>10832</v>
      </c>
      <c r="B5314" s="183" t="s">
        <v>10833</v>
      </c>
      <c r="C5314" s="183" t="s">
        <v>8032</v>
      </c>
      <c r="D5314" s="183" t="s">
        <v>8033</v>
      </c>
      <c r="E5314" s="184"/>
      <c r="F5314" s="184"/>
      <c r="G5314" s="185"/>
      <c r="H5314" s="185"/>
      <c r="I5314" s="184"/>
      <c r="J5314" s="184"/>
      <c r="K5314" s="185" t="s">
        <v>410</v>
      </c>
      <c r="L5314" s="185"/>
      <c r="M5314" s="186"/>
      <c r="N5314" s="61" t="s">
        <v>410</v>
      </c>
      <c r="P5314" s="175" t="s">
        <v>8032</v>
      </c>
    </row>
    <row r="5315" spans="1:16" ht="17.25">
      <c r="A5315" s="183" t="s">
        <v>10834</v>
      </c>
      <c r="B5315" s="183" t="s">
        <v>10835</v>
      </c>
      <c r="C5315" s="183" t="s">
        <v>8032</v>
      </c>
      <c r="D5315" s="183" t="s">
        <v>8033</v>
      </c>
      <c r="E5315" s="184">
        <v>54</v>
      </c>
      <c r="F5315" s="184">
        <v>54</v>
      </c>
      <c r="G5315" s="185"/>
      <c r="H5315" s="185"/>
      <c r="I5315" s="184">
        <v>20.14</v>
      </c>
      <c r="J5315" s="184">
        <v>74.14</v>
      </c>
      <c r="K5315" s="185">
        <v>83</v>
      </c>
      <c r="L5315" s="185"/>
      <c r="M5315" s="186"/>
      <c r="N5315" s="61" t="s">
        <v>51</v>
      </c>
      <c r="P5315" s="175" t="s">
        <v>8032</v>
      </c>
    </row>
    <row r="5316" spans="1:16" ht="17.25">
      <c r="A5316" s="183" t="s">
        <v>10836</v>
      </c>
      <c r="B5316" s="183" t="s">
        <v>10837</v>
      </c>
      <c r="C5316" s="183" t="s">
        <v>7494</v>
      </c>
      <c r="D5316" s="183" t="s">
        <v>7495</v>
      </c>
      <c r="E5316" s="184"/>
      <c r="F5316" s="184"/>
      <c r="G5316" s="185"/>
      <c r="H5316" s="185"/>
      <c r="I5316" s="184"/>
      <c r="J5316" s="184"/>
      <c r="K5316" s="185" t="s">
        <v>410</v>
      </c>
      <c r="L5316" s="185"/>
      <c r="M5316" s="186"/>
      <c r="N5316" s="61" t="s">
        <v>410</v>
      </c>
      <c r="P5316" s="175" t="s">
        <v>7494</v>
      </c>
    </row>
    <row r="5317" spans="1:16" ht="17.25">
      <c r="A5317" s="183" t="s">
        <v>10838</v>
      </c>
      <c r="B5317" s="183" t="s">
        <v>10839</v>
      </c>
      <c r="C5317" s="183" t="s">
        <v>10687</v>
      </c>
      <c r="D5317" s="183" t="s">
        <v>10688</v>
      </c>
      <c r="E5317" s="184"/>
      <c r="F5317" s="184"/>
      <c r="G5317" s="188"/>
      <c r="H5317" s="183"/>
      <c r="I5317" s="184"/>
      <c r="J5317" s="184"/>
      <c r="K5317" s="185" t="s">
        <v>410</v>
      </c>
      <c r="L5317" s="185"/>
      <c r="M5317" s="186"/>
      <c r="N5317" s="61" t="s">
        <v>410</v>
      </c>
      <c r="P5317" s="175" t="s">
        <v>10687</v>
      </c>
    </row>
    <row r="5318" spans="1:16" ht="17.25">
      <c r="A5318" s="183" t="s">
        <v>10840</v>
      </c>
      <c r="B5318" s="183" t="s">
        <v>10841</v>
      </c>
      <c r="C5318" s="183" t="s">
        <v>10687</v>
      </c>
      <c r="D5318" s="183" t="s">
        <v>10688</v>
      </c>
      <c r="E5318" s="184"/>
      <c r="F5318" s="184"/>
      <c r="G5318" s="185"/>
      <c r="H5318" s="185"/>
      <c r="I5318" s="184"/>
      <c r="J5318" s="184"/>
      <c r="K5318" s="185" t="s">
        <v>410</v>
      </c>
      <c r="L5318" s="185"/>
      <c r="M5318" s="186"/>
      <c r="N5318" s="61" t="s">
        <v>410</v>
      </c>
      <c r="P5318" s="175" t="s">
        <v>10687</v>
      </c>
    </row>
    <row r="5319" spans="1:16" ht="17.25">
      <c r="A5319" s="183" t="s">
        <v>10842</v>
      </c>
      <c r="B5319" s="183" t="s">
        <v>10843</v>
      </c>
      <c r="C5319" s="183" t="s">
        <v>10698</v>
      </c>
      <c r="D5319" s="183" t="s">
        <v>10699</v>
      </c>
      <c r="E5319" s="184">
        <v>165</v>
      </c>
      <c r="F5319" s="184">
        <v>160</v>
      </c>
      <c r="G5319" s="185" t="s">
        <v>321</v>
      </c>
      <c r="H5319" s="185" t="s">
        <v>3659</v>
      </c>
      <c r="I5319" s="184">
        <v>39.8</v>
      </c>
      <c r="J5319" s="184">
        <v>199.8</v>
      </c>
      <c r="K5319" s="185">
        <v>22</v>
      </c>
      <c r="L5319" s="185"/>
      <c r="M5319" s="186"/>
      <c r="N5319" s="61" t="s">
        <v>51</v>
      </c>
      <c r="P5319" s="175" t="s">
        <v>10698</v>
      </c>
    </row>
    <row r="5320" spans="1:16" ht="17.25">
      <c r="A5320" s="183" t="s">
        <v>10844</v>
      </c>
      <c r="B5320" s="183" t="s">
        <v>10845</v>
      </c>
      <c r="C5320" s="183" t="s">
        <v>10698</v>
      </c>
      <c r="D5320" s="183" t="s">
        <v>10699</v>
      </c>
      <c r="E5320" s="184">
        <v>165</v>
      </c>
      <c r="F5320" s="184">
        <v>160</v>
      </c>
      <c r="G5320" s="185" t="s">
        <v>321</v>
      </c>
      <c r="H5320" s="185" t="s">
        <v>3659</v>
      </c>
      <c r="I5320" s="184">
        <v>39.8</v>
      </c>
      <c r="J5320" s="184">
        <v>199.8</v>
      </c>
      <c r="K5320" s="185">
        <v>36</v>
      </c>
      <c r="L5320" s="185"/>
      <c r="M5320" s="186"/>
      <c r="N5320" s="61" t="s">
        <v>51</v>
      </c>
      <c r="P5320" s="175" t="s">
        <v>10698</v>
      </c>
    </row>
    <row r="5321" spans="1:16" ht="409.5">
      <c r="A5321" s="183" t="s">
        <v>10846</v>
      </c>
      <c r="B5321" s="190" t="s">
        <v>10847</v>
      </c>
      <c r="C5321" s="183" t="s">
        <v>10698</v>
      </c>
      <c r="D5321" s="183" t="s">
        <v>10699</v>
      </c>
      <c r="E5321" s="184">
        <v>165</v>
      </c>
      <c r="F5321" s="184">
        <v>160</v>
      </c>
      <c r="G5321" s="188" t="s">
        <v>321</v>
      </c>
      <c r="H5321" s="185" t="s">
        <v>3659</v>
      </c>
      <c r="I5321" s="184">
        <v>39.8</v>
      </c>
      <c r="J5321" s="184">
        <v>199.8</v>
      </c>
      <c r="K5321" s="185">
        <v>21</v>
      </c>
      <c r="L5321" s="185"/>
      <c r="M5321" s="186"/>
      <c r="N5321" s="61" t="s">
        <v>51</v>
      </c>
      <c r="P5321" s="175" t="s">
        <v>10698</v>
      </c>
    </row>
    <row r="5322" spans="1:16" ht="17.25">
      <c r="A5322" s="183" t="s">
        <v>10848</v>
      </c>
      <c r="B5322" s="183" t="s">
        <v>10849</v>
      </c>
      <c r="C5322" s="183" t="s">
        <v>10698</v>
      </c>
      <c r="D5322" s="183" t="s">
        <v>10699</v>
      </c>
      <c r="E5322" s="184">
        <v>165</v>
      </c>
      <c r="F5322" s="184">
        <v>160</v>
      </c>
      <c r="G5322" s="185" t="s">
        <v>321</v>
      </c>
      <c r="H5322" s="185" t="s">
        <v>3659</v>
      </c>
      <c r="I5322" s="184">
        <v>39.8</v>
      </c>
      <c r="J5322" s="184">
        <v>199.8</v>
      </c>
      <c r="K5322" s="185">
        <v>55</v>
      </c>
      <c r="L5322" s="185"/>
      <c r="M5322" s="186"/>
      <c r="N5322" s="61" t="s">
        <v>51</v>
      </c>
      <c r="P5322" s="175" t="s">
        <v>10698</v>
      </c>
    </row>
    <row r="5323" spans="1:16" ht="17.25">
      <c r="A5323" s="183" t="s">
        <v>10850</v>
      </c>
      <c r="B5323" s="183" t="s">
        <v>10851</v>
      </c>
      <c r="C5323" s="183" t="s">
        <v>2681</v>
      </c>
      <c r="D5323" s="183" t="s">
        <v>2682</v>
      </c>
      <c r="E5323" s="184">
        <v>93</v>
      </c>
      <c r="F5323" s="184">
        <v>83</v>
      </c>
      <c r="G5323" s="188" t="s">
        <v>75</v>
      </c>
      <c r="H5323" s="185"/>
      <c r="I5323" s="184">
        <v>26.87</v>
      </c>
      <c r="J5323" s="184">
        <v>108.51</v>
      </c>
      <c r="K5323" s="183">
        <v>1</v>
      </c>
      <c r="L5323" s="183" t="s">
        <v>76</v>
      </c>
      <c r="M5323" s="186" t="s">
        <v>681</v>
      </c>
      <c r="N5323" s="61" t="s">
        <v>51</v>
      </c>
      <c r="P5323" s="175" t="s">
        <v>2681</v>
      </c>
    </row>
    <row r="5324" spans="1:16" ht="17.25">
      <c r="A5324" s="183" t="s">
        <v>10852</v>
      </c>
      <c r="B5324" s="183" t="s">
        <v>10853</v>
      </c>
      <c r="C5324" s="183" t="s">
        <v>2681</v>
      </c>
      <c r="D5324" s="183" t="s">
        <v>2682</v>
      </c>
      <c r="E5324" s="184">
        <v>93</v>
      </c>
      <c r="F5324" s="184">
        <v>83</v>
      </c>
      <c r="G5324" s="185" t="s">
        <v>75</v>
      </c>
      <c r="H5324" s="185"/>
      <c r="I5324" s="184">
        <v>26.87</v>
      </c>
      <c r="J5324" s="184">
        <v>108.51</v>
      </c>
      <c r="K5324" s="185">
        <v>4</v>
      </c>
      <c r="L5324" s="185" t="s">
        <v>57</v>
      </c>
      <c r="M5324" s="186" t="s">
        <v>681</v>
      </c>
      <c r="N5324" s="61" t="s">
        <v>51</v>
      </c>
      <c r="P5324" s="175" t="s">
        <v>2681</v>
      </c>
    </row>
    <row r="5325" spans="1:16" ht="17.25">
      <c r="A5325" s="183" t="s">
        <v>10854</v>
      </c>
      <c r="B5325" s="183" t="s">
        <v>10855</v>
      </c>
      <c r="C5325" s="183" t="s">
        <v>2681</v>
      </c>
      <c r="D5325" s="183" t="s">
        <v>2682</v>
      </c>
      <c r="E5325" s="184">
        <v>93</v>
      </c>
      <c r="F5325" s="184">
        <v>83</v>
      </c>
      <c r="G5325" s="185" t="s">
        <v>75</v>
      </c>
      <c r="H5325" s="185"/>
      <c r="I5325" s="184">
        <v>26.87</v>
      </c>
      <c r="J5325" s="184">
        <v>108.51</v>
      </c>
      <c r="K5325" s="185">
        <v>427</v>
      </c>
      <c r="L5325" s="185" t="s">
        <v>57</v>
      </c>
      <c r="M5325" s="186" t="s">
        <v>6583</v>
      </c>
      <c r="N5325" s="61" t="s">
        <v>51</v>
      </c>
      <c r="P5325" s="175" t="s">
        <v>2681</v>
      </c>
    </row>
    <row r="5326" spans="1:16" ht="17.25">
      <c r="A5326" s="183" t="s">
        <v>10856</v>
      </c>
      <c r="B5326" s="183" t="s">
        <v>10857</v>
      </c>
      <c r="C5326" s="183" t="s">
        <v>2681</v>
      </c>
      <c r="D5326" s="183" t="s">
        <v>2682</v>
      </c>
      <c r="E5326" s="184">
        <v>93</v>
      </c>
      <c r="F5326" s="184">
        <v>83</v>
      </c>
      <c r="G5326" s="185" t="s">
        <v>75</v>
      </c>
      <c r="H5326" s="185"/>
      <c r="I5326" s="184">
        <v>26.87</v>
      </c>
      <c r="J5326" s="184">
        <v>108.51</v>
      </c>
      <c r="K5326" s="185">
        <v>56</v>
      </c>
      <c r="L5326" s="185" t="s">
        <v>76</v>
      </c>
      <c r="M5326" s="186" t="s">
        <v>551</v>
      </c>
      <c r="N5326" s="61" t="s">
        <v>51</v>
      </c>
      <c r="P5326" s="175" t="s">
        <v>2681</v>
      </c>
    </row>
    <row r="5327" spans="1:16" ht="17.25">
      <c r="A5327" s="183" t="s">
        <v>10858</v>
      </c>
      <c r="B5327" s="183" t="s">
        <v>10859</v>
      </c>
      <c r="C5327" s="183" t="s">
        <v>2681</v>
      </c>
      <c r="D5327" s="183" t="s">
        <v>2682</v>
      </c>
      <c r="E5327" s="184">
        <v>93</v>
      </c>
      <c r="F5327" s="184">
        <v>83</v>
      </c>
      <c r="G5327" s="185" t="s">
        <v>75</v>
      </c>
      <c r="H5327" s="185"/>
      <c r="I5327" s="184">
        <v>26.87</v>
      </c>
      <c r="J5327" s="184">
        <v>108.51</v>
      </c>
      <c r="K5327" s="185">
        <v>149</v>
      </c>
      <c r="L5327" s="185" t="s">
        <v>57</v>
      </c>
      <c r="M5327" s="186" t="s">
        <v>681</v>
      </c>
      <c r="N5327" s="61" t="s">
        <v>51</v>
      </c>
      <c r="P5327" s="175" t="s">
        <v>2681</v>
      </c>
    </row>
    <row r="5328" spans="1:16" ht="17.25">
      <c r="A5328" s="183" t="s">
        <v>10860</v>
      </c>
      <c r="B5328" s="183" t="s">
        <v>10861</v>
      </c>
      <c r="C5328" s="183" t="s">
        <v>2681</v>
      </c>
      <c r="D5328" s="183" t="s">
        <v>2682</v>
      </c>
      <c r="E5328" s="184">
        <v>93</v>
      </c>
      <c r="F5328" s="184">
        <v>83</v>
      </c>
      <c r="G5328" s="185" t="s">
        <v>75</v>
      </c>
      <c r="H5328" s="185"/>
      <c r="I5328" s="184">
        <v>26.87</v>
      </c>
      <c r="J5328" s="184">
        <v>108.51</v>
      </c>
      <c r="K5328" s="185">
        <v>0</v>
      </c>
      <c r="L5328" s="185" t="s">
        <v>76</v>
      </c>
      <c r="M5328" s="186" t="s">
        <v>681</v>
      </c>
      <c r="N5328" s="61" t="s">
        <v>51</v>
      </c>
      <c r="P5328" s="175" t="s">
        <v>2681</v>
      </c>
    </row>
    <row r="5329" spans="1:16" ht="17.25">
      <c r="A5329" s="183" t="s">
        <v>10862</v>
      </c>
      <c r="B5329" s="183" t="s">
        <v>10863</v>
      </c>
      <c r="C5329" s="183" t="s">
        <v>2681</v>
      </c>
      <c r="D5329" s="183" t="s">
        <v>2682</v>
      </c>
      <c r="E5329" s="184">
        <v>101</v>
      </c>
      <c r="F5329" s="184">
        <v>91</v>
      </c>
      <c r="G5329" s="185" t="s">
        <v>137</v>
      </c>
      <c r="H5329" s="185"/>
      <c r="I5329" s="184">
        <v>26.87</v>
      </c>
      <c r="J5329" s="184">
        <v>116.51</v>
      </c>
      <c r="K5329" s="185">
        <v>67</v>
      </c>
      <c r="L5329" s="185" t="s">
        <v>76</v>
      </c>
      <c r="M5329" s="186" t="s">
        <v>3155</v>
      </c>
      <c r="N5329" s="61" t="s">
        <v>51</v>
      </c>
      <c r="P5329" s="175" t="s">
        <v>2681</v>
      </c>
    </row>
    <row r="5330" spans="1:16" ht="17.25">
      <c r="A5330" s="183" t="s">
        <v>10864</v>
      </c>
      <c r="B5330" s="183" t="s">
        <v>10865</v>
      </c>
      <c r="C5330" s="183" t="s">
        <v>2681</v>
      </c>
      <c r="D5330" s="183" t="s">
        <v>2682</v>
      </c>
      <c r="E5330" s="184">
        <v>101</v>
      </c>
      <c r="F5330" s="184">
        <v>91</v>
      </c>
      <c r="G5330" s="185" t="s">
        <v>137</v>
      </c>
      <c r="H5330" s="185"/>
      <c r="I5330" s="184">
        <v>26.87</v>
      </c>
      <c r="J5330" s="184">
        <v>116.51</v>
      </c>
      <c r="K5330" s="185">
        <v>111</v>
      </c>
      <c r="L5330" s="185" t="s">
        <v>76</v>
      </c>
      <c r="M5330" s="186" t="s">
        <v>10866</v>
      </c>
      <c r="N5330" s="61" t="s">
        <v>51</v>
      </c>
      <c r="P5330" s="175" t="s">
        <v>2681</v>
      </c>
    </row>
    <row r="5331" spans="1:16" ht="17.25">
      <c r="A5331" s="183" t="s">
        <v>10867</v>
      </c>
      <c r="B5331" s="183" t="s">
        <v>10868</v>
      </c>
      <c r="C5331" s="183" t="s">
        <v>2681</v>
      </c>
      <c r="D5331" s="183" t="s">
        <v>2682</v>
      </c>
      <c r="E5331" s="184">
        <v>101</v>
      </c>
      <c r="F5331" s="184">
        <v>91</v>
      </c>
      <c r="G5331" s="185" t="s">
        <v>137</v>
      </c>
      <c r="H5331" s="185"/>
      <c r="I5331" s="184">
        <v>26.87</v>
      </c>
      <c r="J5331" s="184">
        <v>116.51</v>
      </c>
      <c r="K5331" s="185">
        <v>0</v>
      </c>
      <c r="L5331" s="185" t="s">
        <v>76</v>
      </c>
      <c r="M5331" s="186" t="s">
        <v>681</v>
      </c>
      <c r="N5331" s="61" t="s">
        <v>51</v>
      </c>
      <c r="P5331" s="175" t="s">
        <v>2681</v>
      </c>
    </row>
    <row r="5332" spans="1:16" ht="17.25">
      <c r="A5332" s="183" t="s">
        <v>10869</v>
      </c>
      <c r="B5332" s="183" t="s">
        <v>10870</v>
      </c>
      <c r="C5332" s="183" t="s">
        <v>2681</v>
      </c>
      <c r="D5332" s="183" t="s">
        <v>2682</v>
      </c>
      <c r="E5332" s="184">
        <v>101</v>
      </c>
      <c r="F5332" s="184">
        <v>91</v>
      </c>
      <c r="G5332" s="185" t="s">
        <v>137</v>
      </c>
      <c r="H5332" s="185"/>
      <c r="I5332" s="184">
        <v>26.87</v>
      </c>
      <c r="J5332" s="184">
        <v>116.51</v>
      </c>
      <c r="K5332" s="185">
        <v>42</v>
      </c>
      <c r="L5332" s="185" t="s">
        <v>372</v>
      </c>
      <c r="M5332" s="186" t="s">
        <v>353</v>
      </c>
      <c r="N5332" s="61" t="s">
        <v>51</v>
      </c>
      <c r="P5332" s="175" t="s">
        <v>2681</v>
      </c>
    </row>
    <row r="5333" spans="1:16" ht="17.25">
      <c r="A5333" s="183" t="s">
        <v>10871</v>
      </c>
      <c r="B5333" s="183" t="s">
        <v>10872</v>
      </c>
      <c r="C5333" s="183" t="s">
        <v>2681</v>
      </c>
      <c r="D5333" s="183" t="s">
        <v>2682</v>
      </c>
      <c r="E5333" s="184">
        <v>101</v>
      </c>
      <c r="F5333" s="184">
        <v>91</v>
      </c>
      <c r="G5333" s="188" t="s">
        <v>137</v>
      </c>
      <c r="H5333" s="185"/>
      <c r="I5333" s="184">
        <v>26.87</v>
      </c>
      <c r="J5333" s="184">
        <v>116.51</v>
      </c>
      <c r="K5333" s="185">
        <v>111</v>
      </c>
      <c r="L5333" s="185" t="s">
        <v>57</v>
      </c>
      <c r="M5333" s="186" t="s">
        <v>681</v>
      </c>
      <c r="N5333" s="61" t="s">
        <v>51</v>
      </c>
      <c r="P5333" s="175" t="s">
        <v>2681</v>
      </c>
    </row>
    <row r="5334" spans="1:16" ht="17.25">
      <c r="A5334" s="183" t="s">
        <v>10873</v>
      </c>
      <c r="B5334" s="183" t="s">
        <v>10874</v>
      </c>
      <c r="C5334" s="183" t="s">
        <v>2681</v>
      </c>
      <c r="D5334" s="183" t="s">
        <v>2682</v>
      </c>
      <c r="E5334" s="184">
        <v>91</v>
      </c>
      <c r="F5334" s="184">
        <v>81</v>
      </c>
      <c r="G5334" s="188" t="s">
        <v>75</v>
      </c>
      <c r="H5334" s="185"/>
      <c r="I5334" s="184">
        <v>25.77</v>
      </c>
      <c r="J5334" s="184">
        <v>105.4</v>
      </c>
      <c r="K5334" s="185">
        <v>223</v>
      </c>
      <c r="L5334" s="185"/>
      <c r="M5334" s="186"/>
      <c r="N5334" s="61" t="s">
        <v>51</v>
      </c>
      <c r="P5334" s="175" t="s">
        <v>2681</v>
      </c>
    </row>
    <row r="5335" spans="1:16" ht="17.25">
      <c r="A5335" s="183" t="s">
        <v>10875</v>
      </c>
      <c r="B5335" s="183" t="s">
        <v>10876</v>
      </c>
      <c r="C5335" s="183" t="s">
        <v>2681</v>
      </c>
      <c r="D5335" s="183" t="s">
        <v>2682</v>
      </c>
      <c r="E5335" s="184">
        <v>91</v>
      </c>
      <c r="F5335" s="184">
        <v>81</v>
      </c>
      <c r="G5335" s="188" t="s">
        <v>75</v>
      </c>
      <c r="H5335" s="185"/>
      <c r="I5335" s="184">
        <v>26.87</v>
      </c>
      <c r="J5335" s="184">
        <v>106.51</v>
      </c>
      <c r="K5335" s="185">
        <v>158</v>
      </c>
      <c r="L5335" s="185"/>
      <c r="M5335" s="186"/>
      <c r="N5335" s="61" t="s">
        <v>51</v>
      </c>
      <c r="P5335" s="175" t="s">
        <v>2681</v>
      </c>
    </row>
    <row r="5336" spans="1:16" ht="17.25">
      <c r="A5336" s="183" t="s">
        <v>10877</v>
      </c>
      <c r="B5336" s="183" t="s">
        <v>10878</v>
      </c>
      <c r="C5336" s="183" t="s">
        <v>2681</v>
      </c>
      <c r="D5336" s="183" t="s">
        <v>2682</v>
      </c>
      <c r="E5336" s="184">
        <v>91</v>
      </c>
      <c r="F5336" s="184">
        <v>81</v>
      </c>
      <c r="G5336" s="188" t="s">
        <v>75</v>
      </c>
      <c r="H5336" s="183"/>
      <c r="I5336" s="184">
        <v>26.87</v>
      </c>
      <c r="J5336" s="184">
        <v>106.51</v>
      </c>
      <c r="K5336" s="185">
        <v>121</v>
      </c>
      <c r="L5336" s="185"/>
      <c r="M5336" s="186"/>
      <c r="N5336" s="61" t="s">
        <v>51</v>
      </c>
      <c r="P5336" s="175" t="s">
        <v>2681</v>
      </c>
    </row>
    <row r="5337" spans="1:16" ht="17.25">
      <c r="A5337" s="183" t="s">
        <v>10879</v>
      </c>
      <c r="B5337" s="183" t="s">
        <v>10880</v>
      </c>
      <c r="C5337" s="183" t="s">
        <v>2681</v>
      </c>
      <c r="D5337" s="183" t="s">
        <v>2682</v>
      </c>
      <c r="E5337" s="184">
        <v>91</v>
      </c>
      <c r="F5337" s="184">
        <v>81</v>
      </c>
      <c r="G5337" s="188" t="s">
        <v>75</v>
      </c>
      <c r="H5337" s="183"/>
      <c r="I5337" s="184">
        <v>26.87</v>
      </c>
      <c r="J5337" s="184">
        <v>106.51</v>
      </c>
      <c r="K5337" s="185">
        <v>23</v>
      </c>
      <c r="L5337" s="185" t="s">
        <v>372</v>
      </c>
      <c r="M5337" s="186" t="s">
        <v>681</v>
      </c>
      <c r="N5337" s="61" t="s">
        <v>51</v>
      </c>
      <c r="P5337" s="175" t="s">
        <v>2681</v>
      </c>
    </row>
    <row r="5338" spans="1:16" ht="17.25">
      <c r="A5338" s="183" t="s">
        <v>10881</v>
      </c>
      <c r="B5338" s="183" t="s">
        <v>10882</v>
      </c>
      <c r="C5338" s="183" t="s">
        <v>2681</v>
      </c>
      <c r="D5338" s="183" t="s">
        <v>2682</v>
      </c>
      <c r="E5338" s="184">
        <v>91</v>
      </c>
      <c r="F5338" s="184">
        <v>81</v>
      </c>
      <c r="G5338" s="185" t="s">
        <v>75</v>
      </c>
      <c r="H5338" s="185"/>
      <c r="I5338" s="184">
        <v>25.77</v>
      </c>
      <c r="J5338" s="184">
        <v>105.4</v>
      </c>
      <c r="K5338" s="185">
        <v>121</v>
      </c>
      <c r="L5338" s="185" t="s">
        <v>76</v>
      </c>
      <c r="M5338" s="186" t="s">
        <v>681</v>
      </c>
      <c r="N5338" s="61" t="s">
        <v>51</v>
      </c>
      <c r="P5338" s="175" t="s">
        <v>2681</v>
      </c>
    </row>
    <row r="5339" spans="1:16" ht="17.25">
      <c r="A5339" s="183" t="s">
        <v>10883</v>
      </c>
      <c r="B5339" s="183" t="s">
        <v>10884</v>
      </c>
      <c r="C5339" s="183" t="s">
        <v>8163</v>
      </c>
      <c r="D5339" s="183" t="s">
        <v>8164</v>
      </c>
      <c r="E5339" s="184"/>
      <c r="F5339" s="184"/>
      <c r="G5339" s="188"/>
      <c r="H5339" s="185"/>
      <c r="I5339" s="184"/>
      <c r="J5339" s="184"/>
      <c r="K5339" s="185" t="s">
        <v>410</v>
      </c>
      <c r="L5339" s="185"/>
      <c r="M5339" s="186"/>
      <c r="N5339" s="61" t="s">
        <v>410</v>
      </c>
      <c r="P5339" s="175" t="s">
        <v>8163</v>
      </c>
    </row>
    <row r="5340" spans="1:16" ht="17.25">
      <c r="A5340" s="183" t="s">
        <v>10885</v>
      </c>
      <c r="B5340" s="183" t="s">
        <v>10886</v>
      </c>
      <c r="C5340" s="183" t="s">
        <v>10887</v>
      </c>
      <c r="D5340" s="183" t="s">
        <v>10888</v>
      </c>
      <c r="E5340" s="184"/>
      <c r="F5340" s="184"/>
      <c r="G5340" s="188"/>
      <c r="H5340" s="185"/>
      <c r="I5340" s="184"/>
      <c r="J5340" s="184"/>
      <c r="K5340" s="185" t="s">
        <v>410</v>
      </c>
      <c r="L5340" s="185"/>
      <c r="M5340" s="186"/>
      <c r="N5340" s="61" t="s">
        <v>410</v>
      </c>
      <c r="P5340" s="175" t="s">
        <v>10887</v>
      </c>
    </row>
    <row r="5341" spans="1:16" ht="17.25">
      <c r="A5341" s="183" t="s">
        <v>10889</v>
      </c>
      <c r="B5341" s="183" t="s">
        <v>10886</v>
      </c>
      <c r="C5341" s="183" t="s">
        <v>10887</v>
      </c>
      <c r="D5341" s="183" t="s">
        <v>10888</v>
      </c>
      <c r="E5341" s="184"/>
      <c r="F5341" s="184"/>
      <c r="G5341" s="185"/>
      <c r="H5341" s="185"/>
      <c r="I5341" s="184"/>
      <c r="J5341" s="184"/>
      <c r="K5341" s="185" t="s">
        <v>410</v>
      </c>
      <c r="L5341" s="185"/>
      <c r="M5341" s="186"/>
      <c r="N5341" s="61" t="s">
        <v>410</v>
      </c>
      <c r="P5341" s="175" t="s">
        <v>10887</v>
      </c>
    </row>
    <row r="5342" spans="1:16" ht="17.25">
      <c r="A5342" s="183" t="s">
        <v>10890</v>
      </c>
      <c r="B5342" s="183" t="s">
        <v>10886</v>
      </c>
      <c r="C5342" s="183" t="s">
        <v>10887</v>
      </c>
      <c r="D5342" s="183" t="s">
        <v>10888</v>
      </c>
      <c r="E5342" s="184"/>
      <c r="F5342" s="184"/>
      <c r="G5342" s="185"/>
      <c r="H5342" s="185"/>
      <c r="I5342" s="184"/>
      <c r="J5342" s="184"/>
      <c r="K5342" s="183" t="s">
        <v>410</v>
      </c>
      <c r="L5342" s="183"/>
      <c r="M5342" s="186"/>
      <c r="N5342" s="61" t="s">
        <v>410</v>
      </c>
      <c r="P5342" s="175" t="s">
        <v>10887</v>
      </c>
    </row>
    <row r="5343" spans="1:16" ht="17.25">
      <c r="A5343" s="183" t="s">
        <v>10891</v>
      </c>
      <c r="B5343" s="183" t="s">
        <v>10886</v>
      </c>
      <c r="C5343" s="183" t="s">
        <v>10887</v>
      </c>
      <c r="D5343" s="183" t="s">
        <v>10888</v>
      </c>
      <c r="E5343" s="184"/>
      <c r="F5343" s="184"/>
      <c r="G5343" s="185"/>
      <c r="H5343" s="185"/>
      <c r="I5343" s="184"/>
      <c r="J5343" s="184"/>
      <c r="K5343" s="183" t="s">
        <v>410</v>
      </c>
      <c r="L5343" s="183"/>
      <c r="M5343" s="186"/>
      <c r="N5343" s="61" t="s">
        <v>410</v>
      </c>
      <c r="P5343" s="175" t="s">
        <v>10887</v>
      </c>
    </row>
    <row r="5344" spans="1:16" ht="17.25">
      <c r="A5344" s="183" t="s">
        <v>10892</v>
      </c>
      <c r="B5344" s="183" t="s">
        <v>10886</v>
      </c>
      <c r="C5344" s="183" t="s">
        <v>10887</v>
      </c>
      <c r="D5344" s="183" t="s">
        <v>10888</v>
      </c>
      <c r="E5344" s="184"/>
      <c r="F5344" s="184"/>
      <c r="G5344" s="185"/>
      <c r="H5344" s="185"/>
      <c r="I5344" s="184"/>
      <c r="J5344" s="184"/>
      <c r="K5344" s="185" t="s">
        <v>410</v>
      </c>
      <c r="L5344" s="185"/>
      <c r="M5344" s="186"/>
      <c r="N5344" s="61" t="s">
        <v>410</v>
      </c>
      <c r="P5344" s="175" t="s">
        <v>10887</v>
      </c>
    </row>
    <row r="5345" spans="1:16" ht="17.25">
      <c r="A5345" s="183" t="s">
        <v>10893</v>
      </c>
      <c r="B5345" s="183" t="s">
        <v>10894</v>
      </c>
      <c r="C5345" s="183" t="s">
        <v>10887</v>
      </c>
      <c r="D5345" s="183" t="s">
        <v>10888</v>
      </c>
      <c r="E5345" s="184"/>
      <c r="F5345" s="184"/>
      <c r="G5345" s="185"/>
      <c r="H5345" s="185"/>
      <c r="I5345" s="184"/>
      <c r="J5345" s="184"/>
      <c r="K5345" s="185" t="s">
        <v>410</v>
      </c>
      <c r="L5345" s="185"/>
      <c r="M5345" s="186"/>
      <c r="N5345" s="61" t="s">
        <v>410</v>
      </c>
      <c r="P5345" s="175" t="s">
        <v>10887</v>
      </c>
    </row>
    <row r="5346" spans="1:16" ht="17.25">
      <c r="A5346" s="183" t="s">
        <v>10895</v>
      </c>
      <c r="B5346" s="183" t="s">
        <v>10886</v>
      </c>
      <c r="C5346" s="183" t="s">
        <v>10887</v>
      </c>
      <c r="D5346" s="183" t="s">
        <v>10888</v>
      </c>
      <c r="E5346" s="184"/>
      <c r="F5346" s="184"/>
      <c r="G5346" s="185"/>
      <c r="H5346" s="185"/>
      <c r="I5346" s="184"/>
      <c r="J5346" s="184"/>
      <c r="K5346" s="185" t="s">
        <v>410</v>
      </c>
      <c r="L5346" s="185"/>
      <c r="M5346" s="186"/>
      <c r="N5346" s="61" t="s">
        <v>410</v>
      </c>
      <c r="P5346" s="175" t="s">
        <v>10887</v>
      </c>
    </row>
    <row r="5347" spans="1:16" ht="17.25">
      <c r="A5347" s="183" t="s">
        <v>10896</v>
      </c>
      <c r="B5347" s="183" t="s">
        <v>10886</v>
      </c>
      <c r="C5347" s="183" t="s">
        <v>10887</v>
      </c>
      <c r="D5347" s="183" t="s">
        <v>10888</v>
      </c>
      <c r="E5347" s="184"/>
      <c r="F5347" s="184"/>
      <c r="G5347" s="185"/>
      <c r="H5347" s="185"/>
      <c r="I5347" s="184"/>
      <c r="J5347" s="184"/>
      <c r="K5347" s="185" t="s">
        <v>410</v>
      </c>
      <c r="L5347" s="185"/>
      <c r="M5347" s="186"/>
      <c r="N5347" s="61" t="s">
        <v>410</v>
      </c>
      <c r="P5347" s="175" t="s">
        <v>10887</v>
      </c>
    </row>
    <row r="5348" spans="1:16" ht="17.25">
      <c r="A5348" s="183" t="s">
        <v>10897</v>
      </c>
      <c r="B5348" s="183" t="s">
        <v>10898</v>
      </c>
      <c r="C5348" s="183" t="s">
        <v>8032</v>
      </c>
      <c r="D5348" s="183" t="s">
        <v>8033</v>
      </c>
      <c r="E5348" s="184">
        <v>97.97</v>
      </c>
      <c r="F5348" s="184">
        <v>97.97</v>
      </c>
      <c r="G5348" s="185"/>
      <c r="H5348" s="185"/>
      <c r="I5348" s="184">
        <v>24.87</v>
      </c>
      <c r="J5348" s="184">
        <v>122.84</v>
      </c>
      <c r="K5348" s="185">
        <v>0</v>
      </c>
      <c r="L5348" s="185"/>
      <c r="M5348" s="186"/>
      <c r="N5348" s="61" t="s">
        <v>51</v>
      </c>
      <c r="P5348" s="175" t="s">
        <v>8032</v>
      </c>
    </row>
    <row r="5349" spans="1:16" ht="17.25">
      <c r="A5349" s="183" t="s">
        <v>10899</v>
      </c>
      <c r="B5349" s="183" t="s">
        <v>10900</v>
      </c>
      <c r="C5349" s="183" t="s">
        <v>10901</v>
      </c>
      <c r="D5349" s="183" t="s">
        <v>10902</v>
      </c>
      <c r="E5349" s="184"/>
      <c r="F5349" s="184"/>
      <c r="G5349" s="185"/>
      <c r="H5349" s="185"/>
      <c r="I5349" s="184"/>
      <c r="J5349" s="184"/>
      <c r="K5349" s="185" t="s">
        <v>410</v>
      </c>
      <c r="L5349" s="185"/>
      <c r="M5349" s="186"/>
      <c r="N5349" s="61" t="s">
        <v>410</v>
      </c>
      <c r="P5349" s="175" t="s">
        <v>10901</v>
      </c>
    </row>
    <row r="5350" spans="1:16" ht="17.25">
      <c r="A5350" s="183" t="s">
        <v>10903</v>
      </c>
      <c r="B5350" s="183" t="s">
        <v>10904</v>
      </c>
      <c r="C5350" s="183" t="s">
        <v>10901</v>
      </c>
      <c r="D5350" s="183" t="s">
        <v>10902</v>
      </c>
      <c r="E5350" s="184">
        <v>156</v>
      </c>
      <c r="F5350" s="184">
        <v>156</v>
      </c>
      <c r="G5350" s="185"/>
      <c r="H5350" s="185"/>
      <c r="I5350" s="184">
        <v>33.36</v>
      </c>
      <c r="J5350" s="184">
        <v>189.36</v>
      </c>
      <c r="K5350" s="185">
        <v>55</v>
      </c>
      <c r="L5350" s="185"/>
      <c r="M5350" s="186"/>
      <c r="N5350" s="61" t="s">
        <v>51</v>
      </c>
      <c r="P5350" s="175" t="s">
        <v>10901</v>
      </c>
    </row>
    <row r="5351" spans="1:16" ht="17.25">
      <c r="A5351" s="183" t="s">
        <v>10905</v>
      </c>
      <c r="B5351" s="183" t="s">
        <v>10906</v>
      </c>
      <c r="C5351" s="183" t="s">
        <v>10907</v>
      </c>
      <c r="D5351" s="183" t="s">
        <v>10908</v>
      </c>
      <c r="E5351" s="184"/>
      <c r="F5351" s="184"/>
      <c r="G5351" s="188"/>
      <c r="H5351" s="183"/>
      <c r="I5351" s="184"/>
      <c r="J5351" s="184"/>
      <c r="K5351" s="185" t="s">
        <v>410</v>
      </c>
      <c r="L5351" s="185"/>
      <c r="M5351" s="186"/>
      <c r="N5351" s="61" t="s">
        <v>410</v>
      </c>
      <c r="P5351" s="175" t="s">
        <v>10907</v>
      </c>
    </row>
    <row r="5352" spans="1:16" ht="17.25">
      <c r="A5352" s="183" t="s">
        <v>10909</v>
      </c>
      <c r="B5352" s="183" t="s">
        <v>10910</v>
      </c>
      <c r="C5352" s="183" t="s">
        <v>10815</v>
      </c>
      <c r="D5352" s="183" t="s">
        <v>10816</v>
      </c>
      <c r="E5352" s="184"/>
      <c r="F5352" s="184"/>
      <c r="G5352" s="188"/>
      <c r="H5352" s="185"/>
      <c r="I5352" s="184"/>
      <c r="J5352" s="184"/>
      <c r="K5352" s="185" t="s">
        <v>410</v>
      </c>
      <c r="L5352" s="185"/>
      <c r="M5352" s="186"/>
      <c r="N5352" s="61" t="s">
        <v>410</v>
      </c>
      <c r="P5352" s="175" t="s">
        <v>10815</v>
      </c>
    </row>
    <row r="5353" spans="1:16" ht="17.25">
      <c r="A5353" s="183" t="s">
        <v>10911</v>
      </c>
      <c r="B5353" s="183" t="s">
        <v>10912</v>
      </c>
      <c r="C5353" s="183" t="s">
        <v>10815</v>
      </c>
      <c r="D5353" s="183" t="s">
        <v>10816</v>
      </c>
      <c r="E5353" s="184"/>
      <c r="F5353" s="184"/>
      <c r="G5353" s="188"/>
      <c r="H5353" s="183"/>
      <c r="I5353" s="184"/>
      <c r="J5353" s="184"/>
      <c r="K5353" s="185" t="s">
        <v>410</v>
      </c>
      <c r="L5353" s="185"/>
      <c r="M5353" s="186"/>
      <c r="N5353" s="61" t="s">
        <v>410</v>
      </c>
      <c r="P5353" s="175" t="s">
        <v>10815</v>
      </c>
    </row>
    <row r="5354" spans="1:16" ht="17.25">
      <c r="A5354" s="183" t="s">
        <v>10913</v>
      </c>
      <c r="B5354" s="183" t="s">
        <v>6609</v>
      </c>
      <c r="C5354" s="183" t="s">
        <v>10907</v>
      </c>
      <c r="D5354" s="183" t="s">
        <v>10908</v>
      </c>
      <c r="E5354" s="184"/>
      <c r="F5354" s="184"/>
      <c r="G5354" s="185"/>
      <c r="H5354" s="185"/>
      <c r="I5354" s="184"/>
      <c r="J5354" s="184"/>
      <c r="K5354" s="185" t="s">
        <v>410</v>
      </c>
      <c r="L5354" s="185"/>
      <c r="M5354" s="186"/>
      <c r="N5354" s="61" t="s">
        <v>410</v>
      </c>
      <c r="P5354" s="175" t="s">
        <v>10907</v>
      </c>
    </row>
    <row r="5355" spans="1:16" ht="17.25">
      <c r="A5355" s="183" t="s">
        <v>10914</v>
      </c>
      <c r="B5355" s="183" t="s">
        <v>6609</v>
      </c>
      <c r="C5355" s="183" t="s">
        <v>10907</v>
      </c>
      <c r="D5355" s="183" t="s">
        <v>10908</v>
      </c>
      <c r="E5355" s="184"/>
      <c r="F5355" s="184"/>
      <c r="G5355" s="185"/>
      <c r="H5355" s="185"/>
      <c r="I5355" s="184"/>
      <c r="J5355" s="184"/>
      <c r="K5355" s="185" t="s">
        <v>410</v>
      </c>
      <c r="L5355" s="185"/>
      <c r="M5355" s="186"/>
      <c r="N5355" s="61" t="s">
        <v>410</v>
      </c>
      <c r="P5355" s="175" t="s">
        <v>10907</v>
      </c>
    </row>
    <row r="5356" spans="1:16" ht="17.25">
      <c r="A5356" s="183" t="s">
        <v>10915</v>
      </c>
      <c r="B5356" s="183" t="s">
        <v>6609</v>
      </c>
      <c r="C5356" s="183" t="s">
        <v>10907</v>
      </c>
      <c r="D5356" s="183" t="s">
        <v>10908</v>
      </c>
      <c r="E5356" s="184"/>
      <c r="F5356" s="184"/>
      <c r="G5356" s="185"/>
      <c r="H5356" s="185"/>
      <c r="I5356" s="184"/>
      <c r="J5356" s="184"/>
      <c r="K5356" s="185" t="s">
        <v>410</v>
      </c>
      <c r="L5356" s="185"/>
      <c r="M5356" s="186"/>
      <c r="N5356" s="61" t="s">
        <v>410</v>
      </c>
      <c r="P5356" s="175" t="s">
        <v>10907</v>
      </c>
    </row>
    <row r="5357" spans="1:16" ht="17.25">
      <c r="A5357" s="183" t="s">
        <v>10916</v>
      </c>
      <c r="B5357" s="183" t="s">
        <v>10917</v>
      </c>
      <c r="C5357" s="183" t="s">
        <v>10907</v>
      </c>
      <c r="D5357" s="183" t="s">
        <v>10908</v>
      </c>
      <c r="E5357" s="184"/>
      <c r="F5357" s="184"/>
      <c r="G5357" s="185"/>
      <c r="H5357" s="185"/>
      <c r="I5357" s="184"/>
      <c r="J5357" s="184"/>
      <c r="K5357" s="185" t="s">
        <v>410</v>
      </c>
      <c r="L5357" s="185"/>
      <c r="M5357" s="186"/>
      <c r="N5357" s="61" t="s">
        <v>410</v>
      </c>
      <c r="P5357" s="175" t="s">
        <v>10907</v>
      </c>
    </row>
    <row r="5358" spans="1:16" ht="17.25">
      <c r="A5358" s="183" t="s">
        <v>10918</v>
      </c>
      <c r="B5358" s="183" t="s">
        <v>10919</v>
      </c>
      <c r="C5358" s="183" t="s">
        <v>10920</v>
      </c>
      <c r="D5358" s="183" t="s">
        <v>10921</v>
      </c>
      <c r="E5358" s="184"/>
      <c r="F5358" s="184"/>
      <c r="G5358" s="185"/>
      <c r="H5358" s="185"/>
      <c r="I5358" s="184"/>
      <c r="J5358" s="184"/>
      <c r="K5358" s="185" t="s">
        <v>410</v>
      </c>
      <c r="L5358" s="185"/>
      <c r="M5358" s="186"/>
      <c r="N5358" s="61" t="s">
        <v>410</v>
      </c>
      <c r="P5358" s="175" t="s">
        <v>10920</v>
      </c>
    </row>
    <row r="5359" spans="1:16" ht="17.25">
      <c r="A5359" s="183" t="s">
        <v>10922</v>
      </c>
      <c r="B5359" s="183" t="s">
        <v>10923</v>
      </c>
      <c r="C5359" s="183" t="s">
        <v>991</v>
      </c>
      <c r="D5359" s="183" t="s">
        <v>992</v>
      </c>
      <c r="E5359" s="184"/>
      <c r="F5359" s="184"/>
      <c r="G5359" s="185"/>
      <c r="H5359" s="185"/>
      <c r="I5359" s="184"/>
      <c r="J5359" s="184"/>
      <c r="K5359" s="185" t="s">
        <v>410</v>
      </c>
      <c r="L5359" s="185"/>
      <c r="M5359" s="186"/>
      <c r="N5359" s="61" t="s">
        <v>410</v>
      </c>
      <c r="P5359" s="175" t="s">
        <v>991</v>
      </c>
    </row>
    <row r="5360" spans="1:16" ht="17.25">
      <c r="A5360" s="183" t="s">
        <v>10924</v>
      </c>
      <c r="B5360" s="183" t="s">
        <v>10923</v>
      </c>
      <c r="C5360" s="183" t="s">
        <v>991</v>
      </c>
      <c r="D5360" s="183" t="s">
        <v>992</v>
      </c>
      <c r="E5360" s="184">
        <v>629</v>
      </c>
      <c r="F5360" s="184">
        <v>629</v>
      </c>
      <c r="G5360" s="185"/>
      <c r="H5360" s="185"/>
      <c r="I5360" s="184">
        <v>288.16</v>
      </c>
      <c r="J5360" s="184">
        <v>917.16</v>
      </c>
      <c r="K5360" s="185">
        <v>1</v>
      </c>
      <c r="L5360" s="185"/>
      <c r="M5360" s="186"/>
      <c r="N5360" s="61" t="s">
        <v>51</v>
      </c>
      <c r="P5360" s="175" t="s">
        <v>991</v>
      </c>
    </row>
    <row r="5361" spans="1:16" ht="17.25">
      <c r="A5361" s="183" t="s">
        <v>10925</v>
      </c>
      <c r="B5361" s="183" t="s">
        <v>7503</v>
      </c>
      <c r="C5361" s="183" t="s">
        <v>10926</v>
      </c>
      <c r="D5361" s="183" t="s">
        <v>10927</v>
      </c>
      <c r="E5361" s="184"/>
      <c r="F5361" s="184"/>
      <c r="G5361" s="185"/>
      <c r="H5361" s="185"/>
      <c r="I5361" s="184"/>
      <c r="J5361" s="184"/>
      <c r="K5361" s="185" t="s">
        <v>410</v>
      </c>
      <c r="L5361" s="185"/>
      <c r="M5361" s="186"/>
      <c r="N5361" s="61" t="s">
        <v>410</v>
      </c>
      <c r="P5361" s="175" t="s">
        <v>10926</v>
      </c>
    </row>
    <row r="5362" spans="1:16" ht="17.25">
      <c r="A5362" s="183" t="s">
        <v>10928</v>
      </c>
      <c r="B5362" s="183" t="s">
        <v>7493</v>
      </c>
      <c r="C5362" s="183" t="s">
        <v>10926</v>
      </c>
      <c r="D5362" s="183" t="s">
        <v>10927</v>
      </c>
      <c r="E5362" s="184"/>
      <c r="F5362" s="184"/>
      <c r="G5362" s="185"/>
      <c r="H5362" s="185"/>
      <c r="I5362" s="184"/>
      <c r="J5362" s="184"/>
      <c r="K5362" s="185" t="s">
        <v>410</v>
      </c>
      <c r="L5362" s="185"/>
      <c r="M5362" s="186"/>
      <c r="N5362" s="61" t="s">
        <v>410</v>
      </c>
      <c r="P5362" s="175" t="s">
        <v>10926</v>
      </c>
    </row>
    <row r="5363" spans="1:16" ht="17.25">
      <c r="A5363" s="183" t="s">
        <v>10929</v>
      </c>
      <c r="B5363" s="183" t="s">
        <v>10930</v>
      </c>
      <c r="C5363" s="183" t="s">
        <v>10926</v>
      </c>
      <c r="D5363" s="183" t="s">
        <v>10927</v>
      </c>
      <c r="E5363" s="184"/>
      <c r="F5363" s="184"/>
      <c r="G5363" s="185"/>
      <c r="H5363" s="185"/>
      <c r="I5363" s="184"/>
      <c r="J5363" s="184"/>
      <c r="K5363" s="185" t="s">
        <v>410</v>
      </c>
      <c r="L5363" s="185"/>
      <c r="M5363" s="186"/>
      <c r="N5363" s="61" t="s">
        <v>410</v>
      </c>
      <c r="P5363" s="175" t="s">
        <v>10926</v>
      </c>
    </row>
    <row r="5364" spans="1:16" ht="17.25">
      <c r="A5364" s="183" t="s">
        <v>10931</v>
      </c>
      <c r="B5364" s="183" t="s">
        <v>10932</v>
      </c>
      <c r="C5364" s="183" t="s">
        <v>8032</v>
      </c>
      <c r="D5364" s="183" t="s">
        <v>8033</v>
      </c>
      <c r="E5364" s="184"/>
      <c r="F5364" s="184"/>
      <c r="G5364" s="185"/>
      <c r="H5364" s="185"/>
      <c r="I5364" s="184"/>
      <c r="J5364" s="184"/>
      <c r="K5364" s="185" t="s">
        <v>410</v>
      </c>
      <c r="L5364" s="185"/>
      <c r="M5364" s="186"/>
      <c r="N5364" s="61" t="s">
        <v>410</v>
      </c>
      <c r="P5364" s="175" t="s">
        <v>8032</v>
      </c>
    </row>
    <row r="5365" spans="1:16" ht="17.25">
      <c r="A5365" s="183" t="s">
        <v>10933</v>
      </c>
      <c r="B5365" s="183" t="s">
        <v>10934</v>
      </c>
      <c r="C5365" s="183" t="s">
        <v>8032</v>
      </c>
      <c r="D5365" s="183" t="s">
        <v>8033</v>
      </c>
      <c r="E5365" s="184">
        <v>675.89</v>
      </c>
      <c r="F5365" s="184">
        <v>675.89</v>
      </c>
      <c r="G5365" s="185"/>
      <c r="H5365" s="185"/>
      <c r="I5365" s="184">
        <v>237.16</v>
      </c>
      <c r="J5365" s="184">
        <v>913.05</v>
      </c>
      <c r="K5365" s="185">
        <v>120</v>
      </c>
      <c r="L5365" s="185"/>
      <c r="M5365" s="186"/>
      <c r="N5365" s="61" t="s">
        <v>10935</v>
      </c>
      <c r="P5365" s="175" t="s">
        <v>8032</v>
      </c>
    </row>
    <row r="5366" spans="1:16" ht="17.25">
      <c r="A5366" s="183" t="s">
        <v>10936</v>
      </c>
      <c r="B5366" s="183" t="s">
        <v>10937</v>
      </c>
      <c r="C5366" s="183" t="s">
        <v>7480</v>
      </c>
      <c r="D5366" s="183" t="s">
        <v>7481</v>
      </c>
      <c r="E5366" s="184">
        <v>191</v>
      </c>
      <c r="F5366" s="184">
        <v>150</v>
      </c>
      <c r="G5366" s="185" t="s">
        <v>214</v>
      </c>
      <c r="H5366" s="185" t="s">
        <v>322</v>
      </c>
      <c r="I5366" s="184">
        <v>87.94</v>
      </c>
      <c r="J5366" s="184">
        <v>237.94</v>
      </c>
      <c r="K5366" s="185">
        <v>17</v>
      </c>
      <c r="L5366" s="185"/>
      <c r="M5366" s="186"/>
      <c r="N5366" s="61" t="s">
        <v>51</v>
      </c>
      <c r="P5366" s="175" t="s">
        <v>7480</v>
      </c>
    </row>
    <row r="5367" spans="1:16" ht="17.25">
      <c r="A5367" s="183" t="s">
        <v>10938</v>
      </c>
      <c r="B5367" s="183" t="s">
        <v>10939</v>
      </c>
      <c r="C5367" s="183" t="s">
        <v>7480</v>
      </c>
      <c r="D5367" s="183" t="s">
        <v>7481</v>
      </c>
      <c r="E5367" s="184">
        <v>160</v>
      </c>
      <c r="F5367" s="184">
        <v>136</v>
      </c>
      <c r="G5367" s="185" t="s">
        <v>88</v>
      </c>
      <c r="H5367" s="185" t="s">
        <v>322</v>
      </c>
      <c r="I5367" s="184">
        <v>37.97</v>
      </c>
      <c r="J5367" s="184">
        <v>173.97</v>
      </c>
      <c r="K5367" s="185">
        <v>93</v>
      </c>
      <c r="L5367" s="185"/>
      <c r="M5367" s="186"/>
      <c r="N5367" s="61" t="s">
        <v>51</v>
      </c>
      <c r="P5367" s="175" t="s">
        <v>7480</v>
      </c>
    </row>
    <row r="5368" spans="1:16" ht="17.25">
      <c r="A5368" s="183" t="s">
        <v>10940</v>
      </c>
      <c r="B5368" s="183" t="s">
        <v>10941</v>
      </c>
      <c r="C5368" s="183" t="s">
        <v>7480</v>
      </c>
      <c r="D5368" s="183" t="s">
        <v>7481</v>
      </c>
      <c r="E5368" s="184">
        <v>175</v>
      </c>
      <c r="F5368" s="184">
        <v>175</v>
      </c>
      <c r="G5368" s="185"/>
      <c r="H5368" s="185"/>
      <c r="I5368" s="184">
        <v>87.97</v>
      </c>
      <c r="J5368" s="184">
        <v>262.97</v>
      </c>
      <c r="K5368" s="185">
        <v>50</v>
      </c>
      <c r="L5368" s="185"/>
      <c r="M5368" s="186"/>
      <c r="N5368" s="61" t="s">
        <v>51</v>
      </c>
      <c r="P5368" s="175" t="s">
        <v>7480</v>
      </c>
    </row>
    <row r="5369" spans="1:16" ht="17.25">
      <c r="A5369" s="183" t="s">
        <v>10942</v>
      </c>
      <c r="B5369" s="183" t="s">
        <v>10943</v>
      </c>
      <c r="C5369" s="183" t="s">
        <v>7480</v>
      </c>
      <c r="D5369" s="183" t="s">
        <v>7481</v>
      </c>
      <c r="E5369" s="184">
        <v>175</v>
      </c>
      <c r="F5369" s="184">
        <v>175</v>
      </c>
      <c r="G5369" s="185"/>
      <c r="H5369" s="185"/>
      <c r="I5369" s="184">
        <v>87.97</v>
      </c>
      <c r="J5369" s="184">
        <v>262.97</v>
      </c>
      <c r="K5369" s="185">
        <v>139</v>
      </c>
      <c r="L5369" s="185"/>
      <c r="M5369" s="186"/>
      <c r="N5369" s="61" t="s">
        <v>51</v>
      </c>
      <c r="P5369" s="175" t="s">
        <v>7480</v>
      </c>
    </row>
    <row r="5370" spans="1:16" ht="17.25">
      <c r="A5370" s="183" t="s">
        <v>10944</v>
      </c>
      <c r="B5370" s="183" t="s">
        <v>10945</v>
      </c>
      <c r="C5370" s="183" t="s">
        <v>7480</v>
      </c>
      <c r="D5370" s="183" t="s">
        <v>7481</v>
      </c>
      <c r="E5370" s="184"/>
      <c r="F5370" s="184"/>
      <c r="G5370" s="185"/>
      <c r="H5370" s="185"/>
      <c r="I5370" s="184"/>
      <c r="J5370" s="184"/>
      <c r="K5370" s="185" t="s">
        <v>410</v>
      </c>
      <c r="L5370" s="185"/>
      <c r="M5370" s="186"/>
      <c r="N5370" s="61" t="s">
        <v>410</v>
      </c>
      <c r="P5370" s="175" t="s">
        <v>7480</v>
      </c>
    </row>
    <row r="5371" spans="1:16" ht="17.25">
      <c r="A5371" s="183" t="s">
        <v>10946</v>
      </c>
      <c r="B5371" s="183" t="s">
        <v>10947</v>
      </c>
      <c r="C5371" s="183" t="s">
        <v>604</v>
      </c>
      <c r="D5371" s="183" t="s">
        <v>605</v>
      </c>
      <c r="E5371" s="184"/>
      <c r="F5371" s="184"/>
      <c r="G5371" s="185"/>
      <c r="H5371" s="185"/>
      <c r="I5371" s="184"/>
      <c r="J5371" s="184"/>
      <c r="K5371" s="185" t="s">
        <v>410</v>
      </c>
      <c r="L5371" s="185"/>
      <c r="M5371" s="186"/>
      <c r="N5371" s="61" t="s">
        <v>410</v>
      </c>
      <c r="P5371" s="175" t="s">
        <v>604</v>
      </c>
    </row>
    <row r="5372" spans="1:16" ht="17.25">
      <c r="A5372" s="183" t="s">
        <v>10948</v>
      </c>
      <c r="B5372" s="183" t="s">
        <v>10949</v>
      </c>
      <c r="C5372" s="183" t="s">
        <v>604</v>
      </c>
      <c r="D5372" s="183" t="s">
        <v>605</v>
      </c>
      <c r="E5372" s="184"/>
      <c r="F5372" s="184"/>
      <c r="G5372" s="185"/>
      <c r="H5372" s="185"/>
      <c r="I5372" s="184"/>
      <c r="J5372" s="184"/>
      <c r="K5372" s="185" t="s">
        <v>410</v>
      </c>
      <c r="L5372" s="185"/>
      <c r="M5372" s="186"/>
      <c r="N5372" s="61" t="s">
        <v>410</v>
      </c>
      <c r="P5372" s="175" t="s">
        <v>604</v>
      </c>
    </row>
    <row r="5373" spans="1:16" ht="17.25">
      <c r="A5373" s="183" t="s">
        <v>10950</v>
      </c>
      <c r="B5373" s="183" t="s">
        <v>10947</v>
      </c>
      <c r="C5373" s="183" t="s">
        <v>604</v>
      </c>
      <c r="D5373" s="183" t="s">
        <v>605</v>
      </c>
      <c r="E5373" s="184"/>
      <c r="F5373" s="184"/>
      <c r="G5373" s="185"/>
      <c r="H5373" s="185"/>
      <c r="I5373" s="184"/>
      <c r="J5373" s="184"/>
      <c r="K5373" s="183" t="s">
        <v>410</v>
      </c>
      <c r="L5373" s="183"/>
      <c r="M5373" s="186"/>
      <c r="N5373" s="61" t="s">
        <v>410</v>
      </c>
      <c r="P5373" s="175" t="s">
        <v>604</v>
      </c>
    </row>
    <row r="5374" spans="1:16" ht="17.25">
      <c r="A5374" s="183" t="s">
        <v>10951</v>
      </c>
      <c r="B5374" s="183" t="s">
        <v>10947</v>
      </c>
      <c r="C5374" s="183" t="s">
        <v>604</v>
      </c>
      <c r="D5374" s="183" t="s">
        <v>605</v>
      </c>
      <c r="E5374" s="184"/>
      <c r="F5374" s="184"/>
      <c r="G5374" s="185"/>
      <c r="H5374" s="185"/>
      <c r="I5374" s="184"/>
      <c r="J5374" s="184"/>
      <c r="K5374" s="185" t="s">
        <v>410</v>
      </c>
      <c r="L5374" s="185"/>
      <c r="M5374" s="186"/>
      <c r="N5374" s="61" t="s">
        <v>410</v>
      </c>
      <c r="P5374" s="175" t="s">
        <v>604</v>
      </c>
    </row>
    <row r="5375" spans="1:16" ht="17.25">
      <c r="A5375" s="183" t="s">
        <v>10952</v>
      </c>
      <c r="B5375" s="183" t="s">
        <v>10949</v>
      </c>
      <c r="C5375" s="183" t="s">
        <v>604</v>
      </c>
      <c r="D5375" s="183" t="s">
        <v>605</v>
      </c>
      <c r="E5375" s="184"/>
      <c r="F5375" s="184"/>
      <c r="G5375" s="185"/>
      <c r="H5375" s="185"/>
      <c r="I5375" s="184"/>
      <c r="J5375" s="184"/>
      <c r="K5375" s="185" t="s">
        <v>410</v>
      </c>
      <c r="L5375" s="185"/>
      <c r="M5375" s="186"/>
      <c r="N5375" s="61" t="s">
        <v>410</v>
      </c>
      <c r="P5375" s="175" t="s">
        <v>604</v>
      </c>
    </row>
    <row r="5376" spans="1:16" ht="17.25">
      <c r="A5376" s="183" t="s">
        <v>10953</v>
      </c>
      <c r="B5376" s="183" t="s">
        <v>10949</v>
      </c>
      <c r="C5376" s="183" t="s">
        <v>604</v>
      </c>
      <c r="D5376" s="183" t="s">
        <v>605</v>
      </c>
      <c r="E5376" s="184"/>
      <c r="F5376" s="184"/>
      <c r="G5376" s="185"/>
      <c r="H5376" s="185"/>
      <c r="I5376" s="184"/>
      <c r="J5376" s="184"/>
      <c r="K5376" s="185" t="s">
        <v>410</v>
      </c>
      <c r="L5376" s="185"/>
      <c r="M5376" s="186"/>
      <c r="N5376" s="61" t="s">
        <v>410</v>
      </c>
      <c r="P5376" s="175" t="s">
        <v>604</v>
      </c>
    </row>
    <row r="5377" spans="1:16" ht="17.25">
      <c r="A5377" s="183" t="s">
        <v>10954</v>
      </c>
      <c r="B5377" s="183" t="s">
        <v>10955</v>
      </c>
      <c r="C5377" s="183" t="s">
        <v>10956</v>
      </c>
      <c r="D5377" s="183" t="s">
        <v>10957</v>
      </c>
      <c r="E5377" s="184">
        <v>172.2</v>
      </c>
      <c r="F5377" s="184">
        <v>172.2</v>
      </c>
      <c r="G5377" s="185"/>
      <c r="H5377" s="185"/>
      <c r="I5377" s="184">
        <v>38.02</v>
      </c>
      <c r="J5377" s="184">
        <v>210.22</v>
      </c>
      <c r="K5377" s="185">
        <v>40</v>
      </c>
      <c r="L5377" s="185"/>
      <c r="M5377" s="186"/>
      <c r="N5377" s="61" t="s">
        <v>51</v>
      </c>
      <c r="P5377" s="175" t="s">
        <v>10956</v>
      </c>
    </row>
    <row r="5378" spans="1:16" ht="17.25">
      <c r="A5378" s="183" t="s">
        <v>10958</v>
      </c>
      <c r="B5378" s="183" t="s">
        <v>10959</v>
      </c>
      <c r="C5378" s="183" t="s">
        <v>10960</v>
      </c>
      <c r="D5378" s="183" t="s">
        <v>10961</v>
      </c>
      <c r="E5378" s="184"/>
      <c r="F5378" s="184"/>
      <c r="G5378" s="188"/>
      <c r="H5378" s="185"/>
      <c r="I5378" s="184"/>
      <c r="J5378" s="184"/>
      <c r="K5378" s="185" t="s">
        <v>410</v>
      </c>
      <c r="L5378" s="185"/>
      <c r="M5378" s="186"/>
      <c r="N5378" s="61" t="s">
        <v>410</v>
      </c>
      <c r="P5378" s="175" t="s">
        <v>10960</v>
      </c>
    </row>
    <row r="5379" spans="1:16" ht="17.25">
      <c r="A5379" s="183" t="s">
        <v>10962</v>
      </c>
      <c r="B5379" s="183" t="s">
        <v>10963</v>
      </c>
      <c r="C5379" s="183" t="s">
        <v>10960</v>
      </c>
      <c r="D5379" s="183" t="s">
        <v>10961</v>
      </c>
      <c r="E5379" s="184"/>
      <c r="F5379" s="184"/>
      <c r="G5379" s="188"/>
      <c r="H5379" s="183"/>
      <c r="I5379" s="184"/>
      <c r="J5379" s="184"/>
      <c r="K5379" s="185" t="s">
        <v>410</v>
      </c>
      <c r="L5379" s="185"/>
      <c r="M5379" s="186"/>
      <c r="N5379" s="61" t="s">
        <v>410</v>
      </c>
      <c r="P5379" s="175" t="s">
        <v>10960</v>
      </c>
    </row>
    <row r="5380" spans="1:16" ht="17.25">
      <c r="A5380" s="183" t="s">
        <v>10964</v>
      </c>
      <c r="B5380" s="183" t="s">
        <v>10965</v>
      </c>
      <c r="C5380" s="183" t="s">
        <v>10960</v>
      </c>
      <c r="D5380" s="183" t="s">
        <v>10961</v>
      </c>
      <c r="E5380" s="184"/>
      <c r="F5380" s="184"/>
      <c r="G5380" s="185"/>
      <c r="H5380" s="185"/>
      <c r="I5380" s="184"/>
      <c r="J5380" s="184"/>
      <c r="K5380" s="185" t="s">
        <v>410</v>
      </c>
      <c r="L5380" s="185"/>
      <c r="M5380" s="186"/>
      <c r="N5380" s="61" t="s">
        <v>410</v>
      </c>
      <c r="P5380" s="175" t="s">
        <v>10960</v>
      </c>
    </row>
    <row r="5381" spans="1:16" ht="17.25">
      <c r="A5381" s="183" t="s">
        <v>10966</v>
      </c>
      <c r="B5381" s="183" t="s">
        <v>10967</v>
      </c>
      <c r="C5381" s="183" t="s">
        <v>6177</v>
      </c>
      <c r="D5381" s="183" t="s">
        <v>6178</v>
      </c>
      <c r="E5381" s="184"/>
      <c r="F5381" s="184"/>
      <c r="G5381" s="185"/>
      <c r="H5381" s="185"/>
      <c r="I5381" s="184"/>
      <c r="J5381" s="184"/>
      <c r="K5381" s="183" t="s">
        <v>410</v>
      </c>
      <c r="L5381" s="183"/>
      <c r="M5381" s="186"/>
      <c r="N5381" s="61" t="s">
        <v>410</v>
      </c>
      <c r="P5381" s="175" t="s">
        <v>6177</v>
      </c>
    </row>
    <row r="5382" spans="1:16" ht="17.25">
      <c r="A5382" s="183" t="s">
        <v>10968</v>
      </c>
      <c r="B5382" s="183" t="s">
        <v>10967</v>
      </c>
      <c r="C5382" s="183" t="s">
        <v>6177</v>
      </c>
      <c r="D5382" s="183" t="s">
        <v>6178</v>
      </c>
      <c r="E5382" s="184"/>
      <c r="F5382" s="184"/>
      <c r="G5382" s="185"/>
      <c r="H5382" s="185"/>
      <c r="I5382" s="184"/>
      <c r="J5382" s="184"/>
      <c r="K5382" s="183" t="s">
        <v>410</v>
      </c>
      <c r="L5382" s="183"/>
      <c r="M5382" s="186"/>
      <c r="N5382" s="61" t="s">
        <v>410</v>
      </c>
      <c r="P5382" s="175" t="s">
        <v>6177</v>
      </c>
    </row>
    <row r="5383" spans="1:16" ht="17.25">
      <c r="A5383" s="183" t="s">
        <v>10969</v>
      </c>
      <c r="B5383" s="183" t="s">
        <v>10970</v>
      </c>
      <c r="C5383" s="183" t="s">
        <v>6177</v>
      </c>
      <c r="D5383" s="183" t="s">
        <v>6178</v>
      </c>
      <c r="E5383" s="184">
        <v>110</v>
      </c>
      <c r="F5383" s="184">
        <v>92.4</v>
      </c>
      <c r="G5383" s="185" t="s">
        <v>268</v>
      </c>
      <c r="H5383" s="185" t="s">
        <v>10971</v>
      </c>
      <c r="I5383" s="184">
        <v>28.38</v>
      </c>
      <c r="J5383" s="184">
        <v>120.78</v>
      </c>
      <c r="K5383" s="185">
        <v>176</v>
      </c>
      <c r="L5383" s="185" t="s">
        <v>76</v>
      </c>
      <c r="M5383" s="186" t="s">
        <v>217</v>
      </c>
      <c r="N5383" s="61" t="s">
        <v>51</v>
      </c>
      <c r="P5383" s="175" t="s">
        <v>6177</v>
      </c>
    </row>
    <row r="5384" spans="1:16" ht="17.25">
      <c r="A5384" s="183" t="s">
        <v>10972</v>
      </c>
      <c r="B5384" s="183" t="s">
        <v>10970</v>
      </c>
      <c r="C5384" s="183" t="s">
        <v>6177</v>
      </c>
      <c r="D5384" s="183" t="s">
        <v>6178</v>
      </c>
      <c r="E5384" s="184">
        <v>111</v>
      </c>
      <c r="F5384" s="184">
        <v>94.35</v>
      </c>
      <c r="G5384" s="185" t="s">
        <v>88</v>
      </c>
      <c r="H5384" s="185" t="s">
        <v>10971</v>
      </c>
      <c r="I5384" s="184">
        <v>28.38</v>
      </c>
      <c r="J5384" s="184">
        <v>122.73</v>
      </c>
      <c r="K5384" s="185">
        <v>172</v>
      </c>
      <c r="L5384" s="185"/>
      <c r="M5384" s="186"/>
      <c r="N5384" s="61" t="s">
        <v>51</v>
      </c>
      <c r="P5384" s="175" t="s">
        <v>6177</v>
      </c>
    </row>
    <row r="5385" spans="1:16" ht="17.25">
      <c r="A5385" s="183" t="s">
        <v>10973</v>
      </c>
      <c r="B5385" s="183" t="s">
        <v>10974</v>
      </c>
      <c r="C5385" s="183" t="s">
        <v>6177</v>
      </c>
      <c r="D5385" s="183" t="s">
        <v>6178</v>
      </c>
      <c r="E5385" s="184"/>
      <c r="F5385" s="184"/>
      <c r="G5385" s="188"/>
      <c r="H5385" s="185"/>
      <c r="I5385" s="184"/>
      <c r="J5385" s="184"/>
      <c r="K5385" s="185" t="s">
        <v>410</v>
      </c>
      <c r="L5385" s="185"/>
      <c r="M5385" s="186"/>
      <c r="N5385" s="61" t="s">
        <v>410</v>
      </c>
      <c r="P5385" s="175" t="s">
        <v>6177</v>
      </c>
    </row>
    <row r="5386" spans="1:16" ht="17.25">
      <c r="A5386" s="183" t="s">
        <v>10975</v>
      </c>
      <c r="B5386" s="183" t="s">
        <v>10976</v>
      </c>
      <c r="C5386" s="183" t="s">
        <v>6177</v>
      </c>
      <c r="D5386" s="183" t="s">
        <v>6178</v>
      </c>
      <c r="E5386" s="184"/>
      <c r="F5386" s="184"/>
      <c r="G5386" s="185"/>
      <c r="H5386" s="185"/>
      <c r="I5386" s="184"/>
      <c r="J5386" s="184"/>
      <c r="K5386" s="185" t="s">
        <v>410</v>
      </c>
      <c r="L5386" s="185"/>
      <c r="M5386" s="186"/>
      <c r="N5386" s="61" t="s">
        <v>410</v>
      </c>
      <c r="P5386" s="175" t="s">
        <v>6177</v>
      </c>
    </row>
    <row r="5387" spans="1:16" ht="17.25">
      <c r="A5387" s="183" t="s">
        <v>10977</v>
      </c>
      <c r="B5387" s="183" t="s">
        <v>10978</v>
      </c>
      <c r="C5387" s="183" t="s">
        <v>6177</v>
      </c>
      <c r="D5387" s="183" t="s">
        <v>6178</v>
      </c>
      <c r="E5387" s="184"/>
      <c r="F5387" s="184"/>
      <c r="G5387" s="185"/>
      <c r="H5387" s="185"/>
      <c r="I5387" s="184"/>
      <c r="J5387" s="184"/>
      <c r="K5387" s="185" t="s">
        <v>410</v>
      </c>
      <c r="L5387" s="185"/>
      <c r="M5387" s="186"/>
      <c r="N5387" s="61" t="s">
        <v>410</v>
      </c>
      <c r="P5387" s="175" t="s">
        <v>6177</v>
      </c>
    </row>
    <row r="5388" spans="1:16" ht="17.25">
      <c r="A5388" s="183" t="s">
        <v>10979</v>
      </c>
      <c r="B5388" s="183" t="s">
        <v>10980</v>
      </c>
      <c r="C5388" s="183" t="s">
        <v>6177</v>
      </c>
      <c r="D5388" s="183" t="s">
        <v>6178</v>
      </c>
      <c r="E5388" s="184"/>
      <c r="F5388" s="184"/>
      <c r="G5388" s="185"/>
      <c r="H5388" s="185"/>
      <c r="I5388" s="184"/>
      <c r="J5388" s="184"/>
      <c r="K5388" s="185" t="s">
        <v>410</v>
      </c>
      <c r="L5388" s="185"/>
      <c r="M5388" s="186"/>
      <c r="N5388" s="61" t="s">
        <v>410</v>
      </c>
      <c r="P5388" s="175" t="s">
        <v>6177</v>
      </c>
    </row>
    <row r="5389" spans="1:16" ht="17.25">
      <c r="A5389" s="183" t="s">
        <v>10981</v>
      </c>
      <c r="B5389" s="183" t="s">
        <v>10980</v>
      </c>
      <c r="C5389" s="183" t="s">
        <v>6177</v>
      </c>
      <c r="D5389" s="183" t="s">
        <v>6178</v>
      </c>
      <c r="E5389" s="184"/>
      <c r="F5389" s="184"/>
      <c r="G5389" s="185"/>
      <c r="H5389" s="185"/>
      <c r="I5389" s="184"/>
      <c r="J5389" s="184"/>
      <c r="K5389" s="185" t="s">
        <v>410</v>
      </c>
      <c r="L5389" s="185"/>
      <c r="M5389" s="186"/>
      <c r="N5389" s="61" t="s">
        <v>410</v>
      </c>
      <c r="P5389" s="175" t="s">
        <v>6177</v>
      </c>
    </row>
    <row r="5390" spans="1:16" ht="17.25">
      <c r="A5390" s="183" t="s">
        <v>10982</v>
      </c>
      <c r="B5390" s="183" t="s">
        <v>10983</v>
      </c>
      <c r="C5390" s="183" t="s">
        <v>6177</v>
      </c>
      <c r="D5390" s="183" t="s">
        <v>6178</v>
      </c>
      <c r="E5390" s="184"/>
      <c r="F5390" s="184"/>
      <c r="G5390" s="188"/>
      <c r="H5390" s="185"/>
      <c r="I5390" s="184"/>
      <c r="J5390" s="184"/>
      <c r="K5390" s="185" t="s">
        <v>410</v>
      </c>
      <c r="L5390" s="185"/>
      <c r="M5390" s="186"/>
      <c r="N5390" s="61" t="s">
        <v>410</v>
      </c>
      <c r="P5390" s="175" t="s">
        <v>6177</v>
      </c>
    </row>
    <row r="5391" spans="1:16" ht="409.5">
      <c r="A5391" s="183" t="s">
        <v>10984</v>
      </c>
      <c r="B5391" s="190" t="s">
        <v>10985</v>
      </c>
      <c r="C5391" s="183" t="s">
        <v>6177</v>
      </c>
      <c r="D5391" s="183" t="s">
        <v>6178</v>
      </c>
      <c r="E5391" s="184"/>
      <c r="F5391" s="184"/>
      <c r="G5391" s="185"/>
      <c r="H5391" s="185"/>
      <c r="I5391" s="184"/>
      <c r="J5391" s="184"/>
      <c r="K5391" s="185" t="s">
        <v>410</v>
      </c>
      <c r="L5391" s="185"/>
      <c r="M5391" s="186"/>
      <c r="N5391" s="61" t="s">
        <v>410</v>
      </c>
      <c r="P5391" s="175" t="s">
        <v>6177</v>
      </c>
    </row>
    <row r="5392" spans="1:16" ht="17.25">
      <c r="A5392" s="183" t="s">
        <v>10986</v>
      </c>
      <c r="B5392" s="183" t="s">
        <v>10980</v>
      </c>
      <c r="C5392" s="183" t="s">
        <v>6177</v>
      </c>
      <c r="D5392" s="183" t="s">
        <v>6178</v>
      </c>
      <c r="E5392" s="184"/>
      <c r="F5392" s="184"/>
      <c r="G5392" s="185"/>
      <c r="H5392" s="185"/>
      <c r="I5392" s="184"/>
      <c r="J5392" s="184"/>
      <c r="K5392" s="185" t="s">
        <v>410</v>
      </c>
      <c r="L5392" s="185"/>
      <c r="M5392" s="186"/>
      <c r="N5392" s="61" t="s">
        <v>410</v>
      </c>
      <c r="P5392" s="175" t="s">
        <v>6177</v>
      </c>
    </row>
    <row r="5393" spans="1:16" ht="17.25">
      <c r="A5393" s="183" t="s">
        <v>10987</v>
      </c>
      <c r="B5393" s="183" t="s">
        <v>10980</v>
      </c>
      <c r="C5393" s="183" t="s">
        <v>6177</v>
      </c>
      <c r="D5393" s="183" t="s">
        <v>6178</v>
      </c>
      <c r="E5393" s="184"/>
      <c r="F5393" s="184"/>
      <c r="G5393" s="185"/>
      <c r="H5393" s="185"/>
      <c r="I5393" s="184"/>
      <c r="J5393" s="184"/>
      <c r="K5393" s="185" t="s">
        <v>410</v>
      </c>
      <c r="L5393" s="185"/>
      <c r="M5393" s="186"/>
      <c r="N5393" s="61" t="s">
        <v>410</v>
      </c>
      <c r="P5393" s="175" t="s">
        <v>6177</v>
      </c>
    </row>
    <row r="5394" spans="1:16" ht="17.25">
      <c r="A5394" s="183" t="s">
        <v>10988</v>
      </c>
      <c r="B5394" s="183" t="s">
        <v>10983</v>
      </c>
      <c r="C5394" s="183" t="s">
        <v>6177</v>
      </c>
      <c r="D5394" s="183" t="s">
        <v>6178</v>
      </c>
      <c r="E5394" s="184"/>
      <c r="F5394" s="184"/>
      <c r="G5394" s="185"/>
      <c r="H5394" s="185"/>
      <c r="I5394" s="184"/>
      <c r="J5394" s="184"/>
      <c r="K5394" s="185" t="s">
        <v>410</v>
      </c>
      <c r="L5394" s="185"/>
      <c r="M5394" s="186"/>
      <c r="N5394" s="61" t="s">
        <v>410</v>
      </c>
      <c r="P5394" s="175" t="s">
        <v>6177</v>
      </c>
    </row>
    <row r="5395" spans="1:16" ht="17.25">
      <c r="A5395" s="183" t="s">
        <v>10989</v>
      </c>
      <c r="B5395" s="183" t="s">
        <v>10983</v>
      </c>
      <c r="C5395" s="183" t="s">
        <v>6177</v>
      </c>
      <c r="D5395" s="183" t="s">
        <v>6178</v>
      </c>
      <c r="E5395" s="184"/>
      <c r="F5395" s="184"/>
      <c r="G5395" s="185"/>
      <c r="H5395" s="185"/>
      <c r="I5395" s="184"/>
      <c r="J5395" s="184"/>
      <c r="K5395" s="185" t="s">
        <v>410</v>
      </c>
      <c r="L5395" s="185"/>
      <c r="M5395" s="186"/>
      <c r="N5395" s="61" t="s">
        <v>410</v>
      </c>
      <c r="P5395" s="175" t="s">
        <v>6177</v>
      </c>
    </row>
    <row r="5396" spans="1:16" ht="17.25">
      <c r="A5396" s="183" t="s">
        <v>10990</v>
      </c>
      <c r="B5396" s="183" t="s">
        <v>10983</v>
      </c>
      <c r="C5396" s="183" t="s">
        <v>6177</v>
      </c>
      <c r="D5396" s="183" t="s">
        <v>6178</v>
      </c>
      <c r="E5396" s="184"/>
      <c r="F5396" s="184"/>
      <c r="G5396" s="185"/>
      <c r="H5396" s="185"/>
      <c r="I5396" s="184"/>
      <c r="J5396" s="184"/>
      <c r="K5396" s="185" t="s">
        <v>410</v>
      </c>
      <c r="L5396" s="185"/>
      <c r="M5396" s="186"/>
      <c r="N5396" s="61" t="s">
        <v>410</v>
      </c>
      <c r="P5396" s="175" t="s">
        <v>6177</v>
      </c>
    </row>
    <row r="5397" spans="1:16" ht="17.25">
      <c r="A5397" s="183" t="s">
        <v>10991</v>
      </c>
      <c r="B5397" s="183" t="s">
        <v>10980</v>
      </c>
      <c r="C5397" s="183" t="s">
        <v>6177</v>
      </c>
      <c r="D5397" s="183" t="s">
        <v>6178</v>
      </c>
      <c r="E5397" s="184"/>
      <c r="F5397" s="184"/>
      <c r="G5397" s="185"/>
      <c r="H5397" s="185"/>
      <c r="I5397" s="184"/>
      <c r="J5397" s="184"/>
      <c r="K5397" s="185" t="s">
        <v>410</v>
      </c>
      <c r="L5397" s="185"/>
      <c r="M5397" s="186"/>
      <c r="N5397" s="61" t="s">
        <v>410</v>
      </c>
      <c r="P5397" s="175" t="s">
        <v>6177</v>
      </c>
    </row>
    <row r="5398" spans="1:16" ht="17.25">
      <c r="A5398" s="183" t="s">
        <v>10992</v>
      </c>
      <c r="B5398" s="183" t="s">
        <v>10993</v>
      </c>
      <c r="C5398" s="183" t="s">
        <v>6728</v>
      </c>
      <c r="D5398" s="183" t="s">
        <v>6729</v>
      </c>
      <c r="E5398" s="184"/>
      <c r="F5398" s="184"/>
      <c r="G5398" s="185"/>
      <c r="H5398" s="185"/>
      <c r="I5398" s="184"/>
      <c r="J5398" s="184"/>
      <c r="K5398" s="185" t="s">
        <v>410</v>
      </c>
      <c r="L5398" s="185"/>
      <c r="M5398" s="186"/>
      <c r="N5398" s="61" t="s">
        <v>410</v>
      </c>
      <c r="P5398" s="175" t="s">
        <v>6728</v>
      </c>
    </row>
    <row r="5399" spans="1:16" ht="17.25">
      <c r="A5399" s="183" t="s">
        <v>10994</v>
      </c>
      <c r="B5399" s="183" t="s">
        <v>10995</v>
      </c>
      <c r="C5399" s="183" t="s">
        <v>490</v>
      </c>
      <c r="D5399" s="183" t="s">
        <v>491</v>
      </c>
      <c r="E5399" s="184"/>
      <c r="F5399" s="184"/>
      <c r="G5399" s="185"/>
      <c r="H5399" s="185"/>
      <c r="I5399" s="184"/>
      <c r="J5399" s="184"/>
      <c r="K5399" s="185" t="s">
        <v>410</v>
      </c>
      <c r="L5399" s="185"/>
      <c r="M5399" s="186"/>
      <c r="N5399" s="61" t="s">
        <v>410</v>
      </c>
      <c r="P5399" s="175" t="s">
        <v>490</v>
      </c>
    </row>
    <row r="5400" spans="1:16" ht="17.25">
      <c r="A5400" s="183" t="s">
        <v>10996</v>
      </c>
      <c r="B5400" s="183" t="s">
        <v>10997</v>
      </c>
      <c r="C5400" s="183" t="s">
        <v>490</v>
      </c>
      <c r="D5400" s="183" t="s">
        <v>491</v>
      </c>
      <c r="E5400" s="184"/>
      <c r="F5400" s="184"/>
      <c r="G5400" s="188"/>
      <c r="H5400" s="183"/>
      <c r="I5400" s="184"/>
      <c r="J5400" s="184"/>
      <c r="K5400" s="185" t="s">
        <v>410</v>
      </c>
      <c r="L5400" s="185"/>
      <c r="M5400" s="186"/>
      <c r="N5400" s="61" t="s">
        <v>410</v>
      </c>
      <c r="P5400" s="175" t="s">
        <v>490</v>
      </c>
    </row>
    <row r="5401" spans="1:16" ht="17.25">
      <c r="A5401" s="183" t="s">
        <v>10998</v>
      </c>
      <c r="B5401" s="183" t="s">
        <v>10999</v>
      </c>
      <c r="C5401" s="183" t="s">
        <v>490</v>
      </c>
      <c r="D5401" s="183" t="s">
        <v>491</v>
      </c>
      <c r="E5401" s="184"/>
      <c r="F5401" s="184"/>
      <c r="G5401" s="185"/>
      <c r="H5401" s="185"/>
      <c r="I5401" s="184"/>
      <c r="J5401" s="184"/>
      <c r="K5401" s="185" t="s">
        <v>410</v>
      </c>
      <c r="L5401" s="185"/>
      <c r="M5401" s="186"/>
      <c r="N5401" s="61" t="s">
        <v>410</v>
      </c>
      <c r="P5401" s="175" t="s">
        <v>490</v>
      </c>
    </row>
    <row r="5402" spans="1:16" ht="17.25">
      <c r="A5402" s="183" t="s">
        <v>11000</v>
      </c>
      <c r="B5402" s="183" t="s">
        <v>4560</v>
      </c>
      <c r="C5402" s="183" t="s">
        <v>490</v>
      </c>
      <c r="D5402" s="183" t="s">
        <v>491</v>
      </c>
      <c r="E5402" s="184"/>
      <c r="F5402" s="184"/>
      <c r="G5402" s="185"/>
      <c r="H5402" s="185"/>
      <c r="I5402" s="184"/>
      <c r="J5402" s="184"/>
      <c r="K5402" s="185" t="s">
        <v>410</v>
      </c>
      <c r="L5402" s="185"/>
      <c r="M5402" s="186"/>
      <c r="N5402" s="61" t="s">
        <v>410</v>
      </c>
      <c r="P5402" s="175" t="s">
        <v>490</v>
      </c>
    </row>
    <row r="5403" spans="1:16" ht="17.25">
      <c r="A5403" s="183" t="s">
        <v>11001</v>
      </c>
      <c r="B5403" s="183" t="s">
        <v>11002</v>
      </c>
      <c r="C5403" s="183" t="s">
        <v>490</v>
      </c>
      <c r="D5403" s="183" t="s">
        <v>491</v>
      </c>
      <c r="E5403" s="184"/>
      <c r="F5403" s="184"/>
      <c r="G5403" s="185"/>
      <c r="H5403" s="185"/>
      <c r="I5403" s="184"/>
      <c r="J5403" s="184"/>
      <c r="K5403" s="185" t="s">
        <v>410</v>
      </c>
      <c r="L5403" s="185"/>
      <c r="M5403" s="186"/>
      <c r="N5403" s="61" t="s">
        <v>410</v>
      </c>
      <c r="P5403" s="175" t="s">
        <v>490</v>
      </c>
    </row>
    <row r="5404" spans="1:16" ht="17.25">
      <c r="A5404" s="183" t="s">
        <v>11003</v>
      </c>
      <c r="B5404" s="183" t="s">
        <v>11004</v>
      </c>
      <c r="C5404" s="183" t="s">
        <v>490</v>
      </c>
      <c r="D5404" s="183" t="s">
        <v>491</v>
      </c>
      <c r="E5404" s="184"/>
      <c r="F5404" s="184"/>
      <c r="G5404" s="185"/>
      <c r="H5404" s="185"/>
      <c r="I5404" s="184"/>
      <c r="J5404" s="184"/>
      <c r="K5404" s="183" t="s">
        <v>410</v>
      </c>
      <c r="L5404" s="183"/>
      <c r="M5404" s="186"/>
      <c r="N5404" s="61" t="s">
        <v>410</v>
      </c>
      <c r="P5404" s="175" t="s">
        <v>490</v>
      </c>
    </row>
    <row r="5405" spans="1:16" ht="17.25">
      <c r="A5405" s="183" t="s">
        <v>11005</v>
      </c>
      <c r="B5405" s="183" t="s">
        <v>4562</v>
      </c>
      <c r="C5405" s="183" t="s">
        <v>490</v>
      </c>
      <c r="D5405" s="183" t="s">
        <v>491</v>
      </c>
      <c r="E5405" s="184"/>
      <c r="F5405" s="184"/>
      <c r="G5405" s="185"/>
      <c r="H5405" s="185"/>
      <c r="I5405" s="184"/>
      <c r="J5405" s="184"/>
      <c r="K5405" s="185" t="s">
        <v>410</v>
      </c>
      <c r="L5405" s="185"/>
      <c r="M5405" s="186"/>
      <c r="N5405" s="61" t="s">
        <v>410</v>
      </c>
      <c r="P5405" s="175" t="s">
        <v>490</v>
      </c>
    </row>
    <row r="5406" spans="1:16" ht="17.25">
      <c r="A5406" s="183" t="s">
        <v>11006</v>
      </c>
      <c r="B5406" s="183" t="s">
        <v>11007</v>
      </c>
      <c r="C5406" s="183" t="s">
        <v>490</v>
      </c>
      <c r="D5406" s="183" t="s">
        <v>491</v>
      </c>
      <c r="E5406" s="184"/>
      <c r="F5406" s="184"/>
      <c r="G5406" s="188"/>
      <c r="H5406" s="183"/>
      <c r="I5406" s="184"/>
      <c r="J5406" s="184"/>
      <c r="K5406" s="185" t="s">
        <v>410</v>
      </c>
      <c r="L5406" s="185"/>
      <c r="M5406" s="186"/>
      <c r="N5406" s="61" t="s">
        <v>410</v>
      </c>
      <c r="P5406" s="175" t="s">
        <v>490</v>
      </c>
    </row>
    <row r="5407" spans="1:16" ht="17.25">
      <c r="A5407" s="183" t="s">
        <v>11008</v>
      </c>
      <c r="B5407" s="183" t="s">
        <v>11009</v>
      </c>
      <c r="C5407" s="183" t="s">
        <v>490</v>
      </c>
      <c r="D5407" s="183" t="s">
        <v>491</v>
      </c>
      <c r="E5407" s="184"/>
      <c r="F5407" s="184"/>
      <c r="G5407" s="185"/>
      <c r="H5407" s="185"/>
      <c r="I5407" s="184"/>
      <c r="J5407" s="184"/>
      <c r="K5407" s="185" t="s">
        <v>410</v>
      </c>
      <c r="L5407" s="185"/>
      <c r="M5407" s="186"/>
      <c r="N5407" s="61" t="s">
        <v>410</v>
      </c>
      <c r="P5407" s="175" t="s">
        <v>490</v>
      </c>
    </row>
    <row r="5408" spans="1:16" ht="17.25">
      <c r="A5408" s="183" t="s">
        <v>11010</v>
      </c>
      <c r="B5408" s="183" t="s">
        <v>11011</v>
      </c>
      <c r="C5408" s="183" t="s">
        <v>490</v>
      </c>
      <c r="D5408" s="183" t="s">
        <v>491</v>
      </c>
      <c r="E5408" s="184"/>
      <c r="F5408" s="184"/>
      <c r="G5408" s="188"/>
      <c r="H5408" s="185"/>
      <c r="I5408" s="184"/>
      <c r="J5408" s="184"/>
      <c r="K5408" s="185" t="s">
        <v>410</v>
      </c>
      <c r="L5408" s="185"/>
      <c r="M5408" s="186"/>
      <c r="N5408" s="61" t="s">
        <v>410</v>
      </c>
      <c r="P5408" s="175" t="s">
        <v>490</v>
      </c>
    </row>
    <row r="5409" spans="1:16" ht="17.25">
      <c r="A5409" s="183" t="s">
        <v>11012</v>
      </c>
      <c r="B5409" s="183" t="s">
        <v>11013</v>
      </c>
      <c r="C5409" s="183" t="s">
        <v>490</v>
      </c>
      <c r="D5409" s="183" t="s">
        <v>491</v>
      </c>
      <c r="E5409" s="184"/>
      <c r="F5409" s="184"/>
      <c r="G5409" s="185"/>
      <c r="H5409" s="185"/>
      <c r="I5409" s="184"/>
      <c r="J5409" s="184"/>
      <c r="K5409" s="185" t="s">
        <v>410</v>
      </c>
      <c r="L5409" s="185"/>
      <c r="M5409" s="186"/>
      <c r="N5409" s="61" t="s">
        <v>410</v>
      </c>
      <c r="P5409" s="175" t="s">
        <v>490</v>
      </c>
    </row>
    <row r="5410" spans="1:16" ht="17.25">
      <c r="A5410" s="183" t="s">
        <v>11014</v>
      </c>
      <c r="B5410" s="183" t="s">
        <v>11015</v>
      </c>
      <c r="C5410" s="183" t="s">
        <v>490</v>
      </c>
      <c r="D5410" s="183" t="s">
        <v>491</v>
      </c>
      <c r="E5410" s="184"/>
      <c r="F5410" s="184"/>
      <c r="G5410" s="185"/>
      <c r="H5410" s="185"/>
      <c r="I5410" s="184"/>
      <c r="J5410" s="184"/>
      <c r="K5410" s="185" t="s">
        <v>410</v>
      </c>
      <c r="L5410" s="185"/>
      <c r="M5410" s="186"/>
      <c r="N5410" s="61" t="s">
        <v>410</v>
      </c>
      <c r="P5410" s="175" t="s">
        <v>490</v>
      </c>
    </row>
    <row r="5411" spans="1:16" ht="17.25">
      <c r="A5411" s="183" t="s">
        <v>11016</v>
      </c>
      <c r="B5411" s="183" t="s">
        <v>11017</v>
      </c>
      <c r="C5411" s="183" t="s">
        <v>490</v>
      </c>
      <c r="D5411" s="183" t="s">
        <v>491</v>
      </c>
      <c r="E5411" s="184"/>
      <c r="F5411" s="184"/>
      <c r="G5411" s="185"/>
      <c r="H5411" s="185"/>
      <c r="I5411" s="184"/>
      <c r="J5411" s="184"/>
      <c r="K5411" s="185" t="s">
        <v>410</v>
      </c>
      <c r="L5411" s="185"/>
      <c r="M5411" s="186"/>
      <c r="N5411" s="61" t="s">
        <v>410</v>
      </c>
      <c r="P5411" s="175" t="s">
        <v>490</v>
      </c>
    </row>
    <row r="5412" spans="1:16" ht="17.25">
      <c r="A5412" s="183" t="s">
        <v>11018</v>
      </c>
      <c r="B5412" s="183" t="s">
        <v>11019</v>
      </c>
      <c r="C5412" s="183" t="s">
        <v>490</v>
      </c>
      <c r="D5412" s="183" t="s">
        <v>491</v>
      </c>
      <c r="E5412" s="184"/>
      <c r="F5412" s="184"/>
      <c r="G5412" s="185"/>
      <c r="H5412" s="185"/>
      <c r="I5412" s="184"/>
      <c r="J5412" s="184"/>
      <c r="K5412" s="185" t="s">
        <v>410</v>
      </c>
      <c r="L5412" s="185"/>
      <c r="M5412" s="186"/>
      <c r="N5412" s="61" t="s">
        <v>410</v>
      </c>
      <c r="P5412" s="175" t="s">
        <v>490</v>
      </c>
    </row>
    <row r="5413" spans="1:16" ht="17.25">
      <c r="A5413" s="183" t="s">
        <v>11020</v>
      </c>
      <c r="B5413" s="183" t="s">
        <v>11021</v>
      </c>
      <c r="C5413" s="183" t="s">
        <v>490</v>
      </c>
      <c r="D5413" s="183" t="s">
        <v>491</v>
      </c>
      <c r="E5413" s="184"/>
      <c r="F5413" s="184"/>
      <c r="G5413" s="185"/>
      <c r="H5413" s="185"/>
      <c r="I5413" s="184"/>
      <c r="J5413" s="184"/>
      <c r="K5413" s="185" t="s">
        <v>410</v>
      </c>
      <c r="L5413" s="185"/>
      <c r="M5413" s="186"/>
      <c r="N5413" s="61" t="s">
        <v>410</v>
      </c>
      <c r="P5413" s="175" t="s">
        <v>490</v>
      </c>
    </row>
    <row r="5414" spans="1:16" ht="17.25">
      <c r="A5414" s="183" t="s">
        <v>11022</v>
      </c>
      <c r="B5414" s="183" t="s">
        <v>11023</v>
      </c>
      <c r="C5414" s="183" t="s">
        <v>279</v>
      </c>
      <c r="D5414" s="183" t="s">
        <v>280</v>
      </c>
      <c r="E5414" s="184"/>
      <c r="F5414" s="184"/>
      <c r="G5414" s="185"/>
      <c r="H5414" s="185"/>
      <c r="I5414" s="184"/>
      <c r="J5414" s="184"/>
      <c r="K5414" s="185" t="s">
        <v>410</v>
      </c>
      <c r="L5414" s="185"/>
      <c r="M5414" s="186"/>
      <c r="N5414" s="61" t="s">
        <v>410</v>
      </c>
      <c r="P5414" s="175" t="s">
        <v>279</v>
      </c>
    </row>
    <row r="5415" spans="1:16" ht="17.25">
      <c r="A5415" s="183" t="s">
        <v>11024</v>
      </c>
      <c r="B5415" s="183" t="s">
        <v>11025</v>
      </c>
      <c r="C5415" s="183" t="s">
        <v>279</v>
      </c>
      <c r="D5415" s="183" t="s">
        <v>280</v>
      </c>
      <c r="E5415" s="184"/>
      <c r="F5415" s="184"/>
      <c r="G5415" s="185"/>
      <c r="H5415" s="185"/>
      <c r="I5415" s="184"/>
      <c r="J5415" s="184"/>
      <c r="K5415" s="185" t="s">
        <v>410</v>
      </c>
      <c r="L5415" s="185"/>
      <c r="M5415" s="186"/>
      <c r="N5415" s="61" t="s">
        <v>410</v>
      </c>
      <c r="P5415" s="175" t="s">
        <v>279</v>
      </c>
    </row>
    <row r="5416" spans="1:16" ht="17.25">
      <c r="A5416" s="183" t="s">
        <v>11026</v>
      </c>
      <c r="B5416" s="183" t="s">
        <v>11027</v>
      </c>
      <c r="C5416" s="183" t="s">
        <v>279</v>
      </c>
      <c r="D5416" s="183" t="s">
        <v>280</v>
      </c>
      <c r="E5416" s="184"/>
      <c r="F5416" s="184"/>
      <c r="G5416" s="185"/>
      <c r="H5416" s="185"/>
      <c r="I5416" s="184"/>
      <c r="J5416" s="184"/>
      <c r="K5416" s="185" t="s">
        <v>410</v>
      </c>
      <c r="L5416" s="185"/>
      <c r="M5416" s="186"/>
      <c r="N5416" s="61" t="s">
        <v>410</v>
      </c>
      <c r="P5416" s="175" t="s">
        <v>279</v>
      </c>
    </row>
    <row r="5417" spans="1:16" ht="17.25">
      <c r="A5417" s="183" t="s">
        <v>11028</v>
      </c>
      <c r="B5417" s="183" t="s">
        <v>11029</v>
      </c>
      <c r="C5417" s="183" t="s">
        <v>279</v>
      </c>
      <c r="D5417" s="183" t="s">
        <v>280</v>
      </c>
      <c r="E5417" s="184">
        <v>199</v>
      </c>
      <c r="F5417" s="184">
        <v>139</v>
      </c>
      <c r="G5417" s="185" t="s">
        <v>151</v>
      </c>
      <c r="H5417" s="185"/>
      <c r="I5417" s="184">
        <v>46.77</v>
      </c>
      <c r="J5417" s="184">
        <v>185.77</v>
      </c>
      <c r="K5417" s="185">
        <v>21</v>
      </c>
      <c r="L5417" s="185"/>
      <c r="M5417" s="186"/>
      <c r="N5417" s="61" t="s">
        <v>51</v>
      </c>
      <c r="P5417" s="175" t="s">
        <v>279</v>
      </c>
    </row>
    <row r="5418" spans="1:16" ht="17.25">
      <c r="A5418" s="183" t="s">
        <v>11030</v>
      </c>
      <c r="B5418" s="183" t="s">
        <v>11031</v>
      </c>
      <c r="C5418" s="183" t="s">
        <v>279</v>
      </c>
      <c r="D5418" s="183" t="s">
        <v>280</v>
      </c>
      <c r="E5418" s="184"/>
      <c r="F5418" s="184"/>
      <c r="G5418" s="188"/>
      <c r="H5418" s="183"/>
      <c r="I5418" s="184"/>
      <c r="J5418" s="184"/>
      <c r="K5418" s="185" t="s">
        <v>410</v>
      </c>
      <c r="L5418" s="185"/>
      <c r="M5418" s="186"/>
      <c r="N5418" s="61" t="s">
        <v>410</v>
      </c>
      <c r="P5418" s="175" t="s">
        <v>279</v>
      </c>
    </row>
    <row r="5419" spans="1:16" ht="17.25">
      <c r="A5419" s="183" t="s">
        <v>11032</v>
      </c>
      <c r="B5419" s="183" t="s">
        <v>11033</v>
      </c>
      <c r="C5419" s="183" t="s">
        <v>279</v>
      </c>
      <c r="D5419" s="183" t="s">
        <v>280</v>
      </c>
      <c r="E5419" s="184"/>
      <c r="F5419" s="184"/>
      <c r="G5419" s="185"/>
      <c r="H5419" s="185"/>
      <c r="I5419" s="184"/>
      <c r="J5419" s="184"/>
      <c r="K5419" s="185" t="s">
        <v>410</v>
      </c>
      <c r="L5419" s="185"/>
      <c r="M5419" s="186"/>
      <c r="N5419" s="61" t="s">
        <v>410</v>
      </c>
      <c r="P5419" s="175" t="s">
        <v>279</v>
      </c>
    </row>
    <row r="5420" spans="1:16" ht="17.25">
      <c r="A5420" s="183" t="s">
        <v>11034</v>
      </c>
      <c r="B5420" s="183" t="s">
        <v>11035</v>
      </c>
      <c r="C5420" s="183" t="s">
        <v>10823</v>
      </c>
      <c r="D5420" s="183" t="s">
        <v>10824</v>
      </c>
      <c r="E5420" s="184">
        <v>39</v>
      </c>
      <c r="F5420" s="184">
        <v>39</v>
      </c>
      <c r="G5420" s="185"/>
      <c r="H5420" s="185"/>
      <c r="I5420" s="184">
        <v>15.7</v>
      </c>
      <c r="J5420" s="184">
        <v>53.25</v>
      </c>
      <c r="K5420" s="185">
        <v>26</v>
      </c>
      <c r="L5420" s="185"/>
      <c r="M5420" s="186"/>
      <c r="N5420" s="61" t="s">
        <v>51</v>
      </c>
      <c r="P5420" s="175" t="s">
        <v>10823</v>
      </c>
    </row>
    <row r="5421" spans="1:16" ht="17.25">
      <c r="A5421" s="183" t="s">
        <v>11036</v>
      </c>
      <c r="B5421" s="183" t="s">
        <v>11037</v>
      </c>
      <c r="C5421" s="183" t="s">
        <v>10823</v>
      </c>
      <c r="D5421" s="183" t="s">
        <v>10824</v>
      </c>
      <c r="E5421" s="184">
        <v>75</v>
      </c>
      <c r="F5421" s="184">
        <v>75</v>
      </c>
      <c r="G5421" s="185"/>
      <c r="H5421" s="185"/>
      <c r="I5421" s="184">
        <v>19.32</v>
      </c>
      <c r="J5421" s="184">
        <v>94.32</v>
      </c>
      <c r="K5421" s="185">
        <v>146</v>
      </c>
      <c r="L5421" s="185"/>
      <c r="M5421" s="186"/>
      <c r="N5421" s="61" t="s">
        <v>51</v>
      </c>
      <c r="P5421" s="175" t="s">
        <v>10823</v>
      </c>
    </row>
    <row r="5422" spans="1:16" ht="17.25">
      <c r="A5422" s="183" t="s">
        <v>11038</v>
      </c>
      <c r="B5422" s="183" t="s">
        <v>11039</v>
      </c>
      <c r="C5422" s="183" t="s">
        <v>10823</v>
      </c>
      <c r="D5422" s="183" t="s">
        <v>10824</v>
      </c>
      <c r="E5422" s="184">
        <v>59</v>
      </c>
      <c r="F5422" s="184">
        <v>59</v>
      </c>
      <c r="G5422" s="188"/>
      <c r="H5422" s="183"/>
      <c r="I5422" s="184">
        <v>18.29</v>
      </c>
      <c r="J5422" s="184">
        <v>76.26</v>
      </c>
      <c r="K5422" s="185">
        <v>144</v>
      </c>
      <c r="L5422" s="185"/>
      <c r="M5422" s="186"/>
      <c r="N5422" s="61" t="s">
        <v>51</v>
      </c>
      <c r="P5422" s="175" t="s">
        <v>10823</v>
      </c>
    </row>
    <row r="5423" spans="1:16" ht="17.25">
      <c r="A5423" s="183" t="s">
        <v>11040</v>
      </c>
      <c r="B5423" s="183" t="s">
        <v>11041</v>
      </c>
      <c r="C5423" s="183" t="s">
        <v>10823</v>
      </c>
      <c r="D5423" s="183" t="s">
        <v>10824</v>
      </c>
      <c r="E5423" s="184">
        <v>59</v>
      </c>
      <c r="F5423" s="184">
        <v>59</v>
      </c>
      <c r="G5423" s="185"/>
      <c r="H5423" s="185"/>
      <c r="I5423" s="184">
        <v>18.24</v>
      </c>
      <c r="J5423" s="184">
        <v>76.73</v>
      </c>
      <c r="K5423" s="185">
        <v>290</v>
      </c>
      <c r="L5423" s="185"/>
      <c r="M5423" s="186"/>
      <c r="N5423" s="61" t="s">
        <v>51</v>
      </c>
      <c r="P5423" s="175" t="s">
        <v>10823</v>
      </c>
    </row>
    <row r="5424" spans="1:16" ht="17.25">
      <c r="A5424" s="183" t="s">
        <v>11042</v>
      </c>
      <c r="B5424" s="183" t="s">
        <v>11043</v>
      </c>
      <c r="C5424" s="183" t="s">
        <v>604</v>
      </c>
      <c r="D5424" s="183" t="s">
        <v>605</v>
      </c>
      <c r="E5424" s="184">
        <v>179</v>
      </c>
      <c r="F5424" s="184">
        <v>179</v>
      </c>
      <c r="G5424" s="185"/>
      <c r="H5424" s="185"/>
      <c r="I5424" s="184">
        <v>81.87</v>
      </c>
      <c r="J5424" s="184">
        <v>260.87</v>
      </c>
      <c r="K5424" s="183">
        <v>76</v>
      </c>
      <c r="L5424" s="183" t="s">
        <v>130</v>
      </c>
      <c r="M5424" s="186" t="s">
        <v>681</v>
      </c>
      <c r="N5424" s="61" t="s">
        <v>51</v>
      </c>
      <c r="P5424" s="175" t="s">
        <v>604</v>
      </c>
    </row>
    <row r="5425" spans="1:16" ht="17.25">
      <c r="A5425" s="183" t="s">
        <v>11044</v>
      </c>
      <c r="B5425" s="183" t="s">
        <v>11045</v>
      </c>
      <c r="C5425" s="183" t="s">
        <v>604</v>
      </c>
      <c r="D5425" s="183" t="s">
        <v>605</v>
      </c>
      <c r="E5425" s="184">
        <v>179</v>
      </c>
      <c r="F5425" s="184">
        <v>179</v>
      </c>
      <c r="G5425" s="188"/>
      <c r="H5425" s="183"/>
      <c r="I5425" s="184">
        <v>81.87</v>
      </c>
      <c r="J5425" s="184">
        <v>260.87</v>
      </c>
      <c r="K5425" s="185">
        <v>182</v>
      </c>
      <c r="L5425" s="185"/>
      <c r="M5425" s="186"/>
      <c r="N5425" s="61" t="s">
        <v>51</v>
      </c>
      <c r="P5425" s="175" t="s">
        <v>604</v>
      </c>
    </row>
    <row r="5426" spans="1:16" ht="17.25">
      <c r="A5426" s="183" t="s">
        <v>11046</v>
      </c>
      <c r="B5426" s="183" t="s">
        <v>11047</v>
      </c>
      <c r="C5426" s="183" t="s">
        <v>604</v>
      </c>
      <c r="D5426" s="183" t="s">
        <v>605</v>
      </c>
      <c r="E5426" s="184">
        <v>179</v>
      </c>
      <c r="F5426" s="184">
        <v>179</v>
      </c>
      <c r="G5426" s="185"/>
      <c r="H5426" s="185"/>
      <c r="I5426" s="184">
        <v>77.78</v>
      </c>
      <c r="J5426" s="184">
        <v>256.78</v>
      </c>
      <c r="K5426" s="185">
        <v>63</v>
      </c>
      <c r="L5426" s="185"/>
      <c r="M5426" s="186"/>
      <c r="N5426" s="61" t="s">
        <v>51</v>
      </c>
      <c r="P5426" s="175" t="s">
        <v>604</v>
      </c>
    </row>
    <row r="5427" spans="1:16" ht="17.25">
      <c r="A5427" s="183" t="s">
        <v>11048</v>
      </c>
      <c r="B5427" s="183" t="s">
        <v>11049</v>
      </c>
      <c r="C5427" s="183" t="s">
        <v>279</v>
      </c>
      <c r="D5427" s="183" t="s">
        <v>280</v>
      </c>
      <c r="E5427" s="184"/>
      <c r="F5427" s="184"/>
      <c r="G5427" s="185"/>
      <c r="H5427" s="185"/>
      <c r="I5427" s="184"/>
      <c r="J5427" s="184"/>
      <c r="K5427" s="185" t="s">
        <v>410</v>
      </c>
      <c r="L5427" s="185"/>
      <c r="M5427" s="186"/>
      <c r="N5427" s="61" t="s">
        <v>410</v>
      </c>
      <c r="P5427" s="175" t="s">
        <v>279</v>
      </c>
    </row>
    <row r="5428" spans="1:16" ht="17.25">
      <c r="A5428" s="183" t="s">
        <v>11050</v>
      </c>
      <c r="B5428" s="183" t="s">
        <v>11049</v>
      </c>
      <c r="C5428" s="183" t="s">
        <v>279</v>
      </c>
      <c r="D5428" s="183" t="s">
        <v>280</v>
      </c>
      <c r="E5428" s="184"/>
      <c r="F5428" s="184"/>
      <c r="G5428" s="185"/>
      <c r="H5428" s="185"/>
      <c r="I5428" s="184"/>
      <c r="J5428" s="184"/>
      <c r="K5428" s="185" t="s">
        <v>410</v>
      </c>
      <c r="L5428" s="185"/>
      <c r="M5428" s="186"/>
      <c r="N5428" s="61" t="s">
        <v>410</v>
      </c>
      <c r="P5428" s="175" t="s">
        <v>279</v>
      </c>
    </row>
    <row r="5429" spans="1:16" ht="17.25">
      <c r="A5429" s="183" t="s">
        <v>11051</v>
      </c>
      <c r="B5429" s="183" t="s">
        <v>9174</v>
      </c>
      <c r="C5429" s="183" t="s">
        <v>279</v>
      </c>
      <c r="D5429" s="183" t="s">
        <v>280</v>
      </c>
      <c r="E5429" s="184"/>
      <c r="F5429" s="184"/>
      <c r="G5429" s="185"/>
      <c r="H5429" s="185"/>
      <c r="I5429" s="184"/>
      <c r="J5429" s="184"/>
      <c r="K5429" s="185" t="s">
        <v>410</v>
      </c>
      <c r="L5429" s="185"/>
      <c r="M5429" s="186"/>
      <c r="N5429" s="61" t="s">
        <v>410</v>
      </c>
      <c r="P5429" s="175" t="s">
        <v>279</v>
      </c>
    </row>
    <row r="5430" spans="1:16" ht="17.25">
      <c r="A5430" s="183" t="s">
        <v>11052</v>
      </c>
      <c r="B5430" s="183" t="s">
        <v>11053</v>
      </c>
      <c r="C5430" s="183" t="s">
        <v>279</v>
      </c>
      <c r="D5430" s="183" t="s">
        <v>280</v>
      </c>
      <c r="E5430" s="184">
        <v>149</v>
      </c>
      <c r="F5430" s="184">
        <v>119</v>
      </c>
      <c r="G5430" s="185" t="s">
        <v>688</v>
      </c>
      <c r="H5430" s="185"/>
      <c r="I5430" s="184">
        <v>39.52</v>
      </c>
      <c r="J5430" s="184">
        <v>158.52</v>
      </c>
      <c r="K5430" s="185">
        <v>66</v>
      </c>
      <c r="L5430" s="185"/>
      <c r="M5430" s="186"/>
      <c r="N5430" s="61" t="s">
        <v>51</v>
      </c>
      <c r="P5430" s="175" t="s">
        <v>279</v>
      </c>
    </row>
    <row r="5431" spans="1:16" ht="17.25">
      <c r="A5431" s="183" t="s">
        <v>11054</v>
      </c>
      <c r="B5431" s="183" t="s">
        <v>11055</v>
      </c>
      <c r="C5431" s="183" t="s">
        <v>279</v>
      </c>
      <c r="D5431" s="183" t="s">
        <v>280</v>
      </c>
      <c r="E5431" s="184">
        <v>119</v>
      </c>
      <c r="F5431" s="184">
        <v>119</v>
      </c>
      <c r="G5431" s="188"/>
      <c r="H5431" s="185"/>
      <c r="I5431" s="184">
        <v>41.93</v>
      </c>
      <c r="J5431" s="184">
        <v>158.31</v>
      </c>
      <c r="K5431" s="185">
        <v>122</v>
      </c>
      <c r="L5431" s="185"/>
      <c r="M5431" s="186"/>
      <c r="N5431" s="61" t="s">
        <v>51</v>
      </c>
      <c r="P5431" s="175" t="s">
        <v>279</v>
      </c>
    </row>
    <row r="5432" spans="1:16" ht="17.25">
      <c r="A5432" s="183" t="s">
        <v>11056</v>
      </c>
      <c r="B5432" s="183" t="s">
        <v>11057</v>
      </c>
      <c r="C5432" s="183" t="s">
        <v>279</v>
      </c>
      <c r="D5432" s="183" t="s">
        <v>280</v>
      </c>
      <c r="E5432" s="184">
        <v>119</v>
      </c>
      <c r="F5432" s="184">
        <v>119</v>
      </c>
      <c r="G5432" s="185"/>
      <c r="H5432" s="185"/>
      <c r="I5432" s="184">
        <v>41.93</v>
      </c>
      <c r="J5432" s="184">
        <v>158.31</v>
      </c>
      <c r="K5432" s="185">
        <v>155</v>
      </c>
      <c r="L5432" s="185"/>
      <c r="M5432" s="186"/>
      <c r="N5432" s="61" t="s">
        <v>51</v>
      </c>
      <c r="P5432" s="175" t="s">
        <v>279</v>
      </c>
    </row>
    <row r="5433" spans="1:16" ht="17.25">
      <c r="A5433" s="183" t="s">
        <v>11058</v>
      </c>
      <c r="B5433" s="183" t="s">
        <v>11059</v>
      </c>
      <c r="C5433" s="183" t="s">
        <v>279</v>
      </c>
      <c r="D5433" s="183" t="s">
        <v>280</v>
      </c>
      <c r="E5433" s="184">
        <v>149</v>
      </c>
      <c r="F5433" s="184">
        <v>119</v>
      </c>
      <c r="G5433" s="185" t="s">
        <v>688</v>
      </c>
      <c r="H5433" s="185"/>
      <c r="I5433" s="184">
        <v>38.3</v>
      </c>
      <c r="J5433" s="184">
        <v>157.3</v>
      </c>
      <c r="K5433" s="185">
        <v>53</v>
      </c>
      <c r="L5433" s="185"/>
      <c r="M5433" s="186"/>
      <c r="N5433" s="61" t="s">
        <v>51</v>
      </c>
      <c r="P5433" s="175" t="s">
        <v>279</v>
      </c>
    </row>
    <row r="5434" spans="1:16" ht="17.25">
      <c r="A5434" s="183" t="s">
        <v>11060</v>
      </c>
      <c r="B5434" s="183" t="s">
        <v>11061</v>
      </c>
      <c r="C5434" s="183" t="s">
        <v>279</v>
      </c>
      <c r="D5434" s="183" t="s">
        <v>280</v>
      </c>
      <c r="E5434" s="184"/>
      <c r="F5434" s="184"/>
      <c r="G5434" s="185"/>
      <c r="H5434" s="185"/>
      <c r="I5434" s="184"/>
      <c r="J5434" s="184"/>
      <c r="K5434" s="185" t="s">
        <v>410</v>
      </c>
      <c r="L5434" s="185"/>
      <c r="M5434" s="186"/>
      <c r="N5434" s="61" t="s">
        <v>410</v>
      </c>
      <c r="P5434" s="175" t="s">
        <v>279</v>
      </c>
    </row>
    <row r="5435" spans="1:16" ht="17.25">
      <c r="A5435" s="183" t="s">
        <v>11062</v>
      </c>
      <c r="B5435" s="183" t="s">
        <v>11063</v>
      </c>
      <c r="C5435" s="183" t="s">
        <v>279</v>
      </c>
      <c r="D5435" s="183" t="s">
        <v>280</v>
      </c>
      <c r="E5435" s="184"/>
      <c r="F5435" s="184"/>
      <c r="G5435" s="185"/>
      <c r="H5435" s="185"/>
      <c r="I5435" s="184"/>
      <c r="J5435" s="184"/>
      <c r="K5435" s="185" t="s">
        <v>410</v>
      </c>
      <c r="L5435" s="185"/>
      <c r="M5435" s="186"/>
      <c r="N5435" s="61" t="s">
        <v>410</v>
      </c>
      <c r="P5435" s="175" t="s">
        <v>279</v>
      </c>
    </row>
    <row r="5436" spans="1:16" ht="17.25">
      <c r="A5436" s="183" t="s">
        <v>11064</v>
      </c>
      <c r="B5436" s="183" t="s">
        <v>11065</v>
      </c>
      <c r="C5436" s="183" t="s">
        <v>279</v>
      </c>
      <c r="D5436" s="183" t="s">
        <v>280</v>
      </c>
      <c r="E5436" s="184"/>
      <c r="F5436" s="184"/>
      <c r="G5436" s="185"/>
      <c r="H5436" s="185"/>
      <c r="I5436" s="184"/>
      <c r="J5436" s="184"/>
      <c r="K5436" s="185" t="s">
        <v>410</v>
      </c>
      <c r="L5436" s="185"/>
      <c r="M5436" s="186"/>
      <c r="N5436" s="61" t="s">
        <v>410</v>
      </c>
      <c r="P5436" s="175" t="s">
        <v>279</v>
      </c>
    </row>
    <row r="5437" spans="1:16" ht="17.25">
      <c r="A5437" s="183" t="s">
        <v>11066</v>
      </c>
      <c r="B5437" s="183" t="s">
        <v>9078</v>
      </c>
      <c r="C5437" s="183" t="s">
        <v>279</v>
      </c>
      <c r="D5437" s="183" t="s">
        <v>280</v>
      </c>
      <c r="E5437" s="184"/>
      <c r="F5437" s="184"/>
      <c r="G5437" s="185"/>
      <c r="H5437" s="185"/>
      <c r="I5437" s="184"/>
      <c r="J5437" s="184"/>
      <c r="K5437" s="185" t="s">
        <v>410</v>
      </c>
      <c r="L5437" s="185"/>
      <c r="M5437" s="186"/>
      <c r="N5437" s="61" t="s">
        <v>410</v>
      </c>
      <c r="P5437" s="175" t="s">
        <v>279</v>
      </c>
    </row>
    <row r="5438" spans="1:16" ht="17.25">
      <c r="A5438" s="183" t="s">
        <v>11067</v>
      </c>
      <c r="B5438" s="183" t="s">
        <v>11068</v>
      </c>
      <c r="C5438" s="183" t="s">
        <v>279</v>
      </c>
      <c r="D5438" s="183" t="s">
        <v>280</v>
      </c>
      <c r="E5438" s="184"/>
      <c r="F5438" s="184"/>
      <c r="G5438" s="188"/>
      <c r="H5438" s="185"/>
      <c r="I5438" s="184"/>
      <c r="J5438" s="184"/>
      <c r="K5438" s="185" t="s">
        <v>410</v>
      </c>
      <c r="L5438" s="185"/>
      <c r="M5438" s="186"/>
      <c r="N5438" s="61" t="s">
        <v>410</v>
      </c>
      <c r="P5438" s="175" t="s">
        <v>279</v>
      </c>
    </row>
    <row r="5439" spans="1:16" ht="17.25">
      <c r="A5439" s="183" t="s">
        <v>11069</v>
      </c>
      <c r="B5439" s="183" t="s">
        <v>11070</v>
      </c>
      <c r="C5439" s="183" t="s">
        <v>279</v>
      </c>
      <c r="D5439" s="183" t="s">
        <v>280</v>
      </c>
      <c r="E5439" s="184"/>
      <c r="F5439" s="184"/>
      <c r="G5439" s="188"/>
      <c r="H5439" s="185"/>
      <c r="I5439" s="184"/>
      <c r="J5439" s="184"/>
      <c r="K5439" s="185" t="s">
        <v>410</v>
      </c>
      <c r="L5439" s="185"/>
      <c r="M5439" s="186"/>
      <c r="N5439" s="61" t="s">
        <v>410</v>
      </c>
      <c r="P5439" s="175" t="s">
        <v>279</v>
      </c>
    </row>
    <row r="5440" spans="1:16" ht="17.25">
      <c r="A5440" s="183" t="s">
        <v>11071</v>
      </c>
      <c r="B5440" s="183" t="s">
        <v>11072</v>
      </c>
      <c r="C5440" s="183" t="s">
        <v>279</v>
      </c>
      <c r="D5440" s="183" t="s">
        <v>280</v>
      </c>
      <c r="E5440" s="184"/>
      <c r="F5440" s="184"/>
      <c r="G5440" s="185"/>
      <c r="H5440" s="185"/>
      <c r="I5440" s="184"/>
      <c r="J5440" s="184"/>
      <c r="K5440" s="185" t="s">
        <v>410</v>
      </c>
      <c r="L5440" s="185"/>
      <c r="M5440" s="186"/>
      <c r="N5440" s="61" t="s">
        <v>410</v>
      </c>
      <c r="P5440" s="175" t="s">
        <v>279</v>
      </c>
    </row>
    <row r="5441" spans="1:16" ht="17.25">
      <c r="A5441" s="183" t="s">
        <v>11073</v>
      </c>
      <c r="B5441" s="183" t="s">
        <v>11074</v>
      </c>
      <c r="C5441" s="183" t="s">
        <v>9773</v>
      </c>
      <c r="D5441" s="183" t="s">
        <v>9774</v>
      </c>
      <c r="E5441" s="184"/>
      <c r="F5441" s="184"/>
      <c r="G5441" s="185"/>
      <c r="H5441" s="185"/>
      <c r="I5441" s="184"/>
      <c r="J5441" s="184"/>
      <c r="K5441" s="185" t="s">
        <v>410</v>
      </c>
      <c r="L5441" s="185"/>
      <c r="M5441" s="186"/>
      <c r="N5441" s="61" t="s">
        <v>410</v>
      </c>
      <c r="P5441" s="175" t="s">
        <v>9773</v>
      </c>
    </row>
    <row r="5442" spans="1:16" ht="17.25">
      <c r="A5442" s="183" t="s">
        <v>11075</v>
      </c>
      <c r="B5442" s="183" t="s">
        <v>11076</v>
      </c>
      <c r="C5442" s="183" t="s">
        <v>5620</v>
      </c>
      <c r="D5442" s="183" t="s">
        <v>5621</v>
      </c>
      <c r="E5442" s="184"/>
      <c r="F5442" s="184"/>
      <c r="G5442" s="185"/>
      <c r="H5442" s="185"/>
      <c r="I5442" s="184"/>
      <c r="J5442" s="184"/>
      <c r="K5442" s="185" t="s">
        <v>410</v>
      </c>
      <c r="L5442" s="185"/>
      <c r="M5442" s="186"/>
      <c r="N5442" s="61" t="s">
        <v>410</v>
      </c>
      <c r="P5442" s="175" t="s">
        <v>5620</v>
      </c>
    </row>
    <row r="5443" spans="1:16" ht="17.25">
      <c r="A5443" s="183" t="s">
        <v>11077</v>
      </c>
      <c r="B5443" s="183" t="s">
        <v>11078</v>
      </c>
      <c r="C5443" s="183" t="s">
        <v>5620</v>
      </c>
      <c r="D5443" s="183" t="s">
        <v>5621</v>
      </c>
      <c r="E5443" s="184"/>
      <c r="F5443" s="184"/>
      <c r="G5443" s="185"/>
      <c r="H5443" s="185"/>
      <c r="I5443" s="184"/>
      <c r="J5443" s="184"/>
      <c r="K5443" s="185" t="s">
        <v>410</v>
      </c>
      <c r="L5443" s="185"/>
      <c r="M5443" s="186"/>
      <c r="N5443" s="61" t="s">
        <v>410</v>
      </c>
      <c r="P5443" s="175" t="s">
        <v>5620</v>
      </c>
    </row>
    <row r="5444" spans="1:16" ht="17.25">
      <c r="A5444" s="183" t="s">
        <v>11079</v>
      </c>
      <c r="B5444" s="183" t="s">
        <v>11080</v>
      </c>
      <c r="C5444" s="183" t="s">
        <v>5620</v>
      </c>
      <c r="D5444" s="183" t="s">
        <v>5621</v>
      </c>
      <c r="E5444" s="184"/>
      <c r="F5444" s="184"/>
      <c r="G5444" s="188"/>
      <c r="H5444" s="185"/>
      <c r="I5444" s="184"/>
      <c r="J5444" s="184"/>
      <c r="K5444" s="185" t="s">
        <v>410</v>
      </c>
      <c r="L5444" s="185"/>
      <c r="M5444" s="186"/>
      <c r="N5444" s="61" t="s">
        <v>410</v>
      </c>
      <c r="P5444" s="175" t="s">
        <v>5620</v>
      </c>
    </row>
    <row r="5445" spans="1:16" ht="17.25">
      <c r="A5445" s="183" t="s">
        <v>11081</v>
      </c>
      <c r="B5445" s="183" t="s">
        <v>11082</v>
      </c>
      <c r="C5445" s="183" t="s">
        <v>5620</v>
      </c>
      <c r="D5445" s="183" t="s">
        <v>5621</v>
      </c>
      <c r="E5445" s="184"/>
      <c r="F5445" s="184"/>
      <c r="G5445" s="188"/>
      <c r="H5445" s="185"/>
      <c r="I5445" s="184"/>
      <c r="J5445" s="184"/>
      <c r="K5445" s="185" t="s">
        <v>410</v>
      </c>
      <c r="L5445" s="185"/>
      <c r="M5445" s="186"/>
      <c r="N5445" s="61" t="s">
        <v>410</v>
      </c>
      <c r="P5445" s="175" t="s">
        <v>5620</v>
      </c>
    </row>
    <row r="5446" spans="1:16" ht="17.25">
      <c r="A5446" s="183" t="s">
        <v>11083</v>
      </c>
      <c r="B5446" s="183" t="s">
        <v>11084</v>
      </c>
      <c r="C5446" s="183" t="s">
        <v>757</v>
      </c>
      <c r="D5446" s="183" t="s">
        <v>758</v>
      </c>
      <c r="E5446" s="184"/>
      <c r="F5446" s="184"/>
      <c r="G5446" s="188"/>
      <c r="H5446" s="183"/>
      <c r="I5446" s="184"/>
      <c r="J5446" s="184"/>
      <c r="K5446" s="185" t="s">
        <v>410</v>
      </c>
      <c r="L5446" s="185"/>
      <c r="M5446" s="186"/>
      <c r="N5446" s="61" t="s">
        <v>410</v>
      </c>
      <c r="P5446" s="175" t="s">
        <v>757</v>
      </c>
    </row>
    <row r="5447" spans="1:16" ht="17.25">
      <c r="A5447" s="183" t="s">
        <v>11085</v>
      </c>
      <c r="B5447" s="183" t="s">
        <v>11086</v>
      </c>
      <c r="C5447" s="183" t="s">
        <v>49</v>
      </c>
      <c r="D5447" s="183" t="s">
        <v>50</v>
      </c>
      <c r="E5447" s="184"/>
      <c r="F5447" s="184"/>
      <c r="G5447" s="188"/>
      <c r="H5447" s="185"/>
      <c r="I5447" s="184"/>
      <c r="J5447" s="184"/>
      <c r="K5447" s="185" t="s">
        <v>410</v>
      </c>
      <c r="L5447" s="185"/>
      <c r="M5447" s="186"/>
      <c r="N5447" s="61" t="s">
        <v>410</v>
      </c>
      <c r="P5447" s="175" t="s">
        <v>49</v>
      </c>
    </row>
    <row r="5448" spans="1:16" ht="17.25">
      <c r="A5448" s="183" t="s">
        <v>11087</v>
      </c>
      <c r="B5448" s="183" t="s">
        <v>11088</v>
      </c>
      <c r="C5448" s="183" t="s">
        <v>49</v>
      </c>
      <c r="D5448" s="183" t="s">
        <v>50</v>
      </c>
      <c r="E5448" s="184">
        <v>293</v>
      </c>
      <c r="F5448" s="184">
        <v>293</v>
      </c>
      <c r="G5448" s="188"/>
      <c r="H5448" s="185"/>
      <c r="I5448" s="184">
        <v>87.56</v>
      </c>
      <c r="J5448" s="184">
        <v>380.56</v>
      </c>
      <c r="K5448" s="185">
        <v>0</v>
      </c>
      <c r="L5448" s="185"/>
      <c r="M5448" s="186"/>
      <c r="N5448" s="61" t="s">
        <v>51</v>
      </c>
      <c r="P5448" s="175" t="s">
        <v>49</v>
      </c>
    </row>
    <row r="5449" spans="1:16" ht="17.25">
      <c r="A5449" s="183" t="s">
        <v>11089</v>
      </c>
      <c r="B5449" s="183" t="s">
        <v>11090</v>
      </c>
      <c r="C5449" s="183" t="s">
        <v>625</v>
      </c>
      <c r="D5449" s="183" t="s">
        <v>626</v>
      </c>
      <c r="E5449" s="184"/>
      <c r="F5449" s="184"/>
      <c r="G5449" s="188"/>
      <c r="H5449" s="185"/>
      <c r="I5449" s="184"/>
      <c r="J5449" s="184"/>
      <c r="K5449" s="185" t="s">
        <v>410</v>
      </c>
      <c r="L5449" s="185"/>
      <c r="M5449" s="186"/>
      <c r="N5449" s="61" t="s">
        <v>410</v>
      </c>
      <c r="P5449" s="175" t="s">
        <v>625</v>
      </c>
    </row>
    <row r="5450" spans="1:16" ht="17.25">
      <c r="A5450" s="183" t="s">
        <v>11091</v>
      </c>
      <c r="B5450" s="183" t="s">
        <v>11092</v>
      </c>
      <c r="C5450" s="183" t="s">
        <v>625</v>
      </c>
      <c r="D5450" s="183" t="s">
        <v>626</v>
      </c>
      <c r="E5450" s="184"/>
      <c r="F5450" s="184"/>
      <c r="G5450" s="185"/>
      <c r="H5450" s="185"/>
      <c r="I5450" s="184"/>
      <c r="J5450" s="184"/>
      <c r="K5450" s="185" t="s">
        <v>410</v>
      </c>
      <c r="L5450" s="185"/>
      <c r="M5450" s="186"/>
      <c r="N5450" s="61" t="s">
        <v>410</v>
      </c>
      <c r="P5450" s="175" t="s">
        <v>625</v>
      </c>
    </row>
    <row r="5451" spans="1:16" ht="17.25">
      <c r="A5451" s="183" t="s">
        <v>11093</v>
      </c>
      <c r="B5451" s="183" t="s">
        <v>11094</v>
      </c>
      <c r="C5451" s="183" t="s">
        <v>625</v>
      </c>
      <c r="D5451" s="183" t="s">
        <v>626</v>
      </c>
      <c r="E5451" s="184"/>
      <c r="F5451" s="184"/>
      <c r="G5451" s="185"/>
      <c r="H5451" s="185"/>
      <c r="I5451" s="184"/>
      <c r="J5451" s="184"/>
      <c r="K5451" s="185" t="s">
        <v>410</v>
      </c>
      <c r="L5451" s="185"/>
      <c r="M5451" s="186"/>
      <c r="N5451" s="61" t="s">
        <v>410</v>
      </c>
      <c r="P5451" s="175" t="s">
        <v>625</v>
      </c>
    </row>
    <row r="5452" spans="1:16" ht="17.25">
      <c r="A5452" s="183" t="s">
        <v>11095</v>
      </c>
      <c r="B5452" s="183" t="s">
        <v>11096</v>
      </c>
      <c r="C5452" s="183" t="s">
        <v>335</v>
      </c>
      <c r="D5452" s="183" t="s">
        <v>336</v>
      </c>
      <c r="E5452" s="184">
        <v>90</v>
      </c>
      <c r="F5452" s="184">
        <v>90</v>
      </c>
      <c r="G5452" s="188"/>
      <c r="H5452" s="185"/>
      <c r="I5452" s="184">
        <v>55.35</v>
      </c>
      <c r="J5452" s="184">
        <v>145.35</v>
      </c>
      <c r="K5452" s="185">
        <v>0</v>
      </c>
      <c r="L5452" s="185"/>
      <c r="M5452" s="186"/>
      <c r="N5452" s="61" t="s">
        <v>51</v>
      </c>
      <c r="P5452" s="175" t="s">
        <v>335</v>
      </c>
    </row>
    <row r="5453" spans="1:16" ht="17.25">
      <c r="A5453" s="183" t="s">
        <v>11097</v>
      </c>
      <c r="B5453" s="183" t="s">
        <v>11098</v>
      </c>
      <c r="C5453" s="183" t="s">
        <v>335</v>
      </c>
      <c r="D5453" s="183" t="s">
        <v>336</v>
      </c>
      <c r="E5453" s="184"/>
      <c r="F5453" s="184"/>
      <c r="G5453" s="188"/>
      <c r="H5453" s="185"/>
      <c r="I5453" s="184"/>
      <c r="J5453" s="184"/>
      <c r="K5453" s="185" t="s">
        <v>410</v>
      </c>
      <c r="L5453" s="185"/>
      <c r="M5453" s="186"/>
      <c r="N5453" s="61" t="s">
        <v>410</v>
      </c>
      <c r="P5453" s="175" t="s">
        <v>335</v>
      </c>
    </row>
    <row r="5454" spans="1:16" ht="17.25">
      <c r="A5454" s="183" t="s">
        <v>11099</v>
      </c>
      <c r="B5454" s="183" t="s">
        <v>11100</v>
      </c>
      <c r="C5454" s="183" t="s">
        <v>335</v>
      </c>
      <c r="D5454" s="183" t="s">
        <v>336</v>
      </c>
      <c r="E5454" s="184">
        <v>100</v>
      </c>
      <c r="F5454" s="184">
        <v>100</v>
      </c>
      <c r="G5454" s="188"/>
      <c r="H5454" s="185"/>
      <c r="I5454" s="184">
        <v>102.43</v>
      </c>
      <c r="J5454" s="184">
        <v>202.43</v>
      </c>
      <c r="K5454" s="185">
        <v>0</v>
      </c>
      <c r="L5454" s="185"/>
      <c r="M5454" s="186"/>
      <c r="N5454" s="61" t="s">
        <v>51</v>
      </c>
      <c r="P5454" s="175" t="s">
        <v>335</v>
      </c>
    </row>
    <row r="5455" spans="1:16" ht="17.25">
      <c r="A5455" s="183" t="s">
        <v>11101</v>
      </c>
      <c r="B5455" s="183" t="s">
        <v>11102</v>
      </c>
      <c r="C5455" s="183" t="s">
        <v>625</v>
      </c>
      <c r="D5455" s="183" t="s">
        <v>626</v>
      </c>
      <c r="E5455" s="184"/>
      <c r="F5455" s="184"/>
      <c r="G5455" s="185"/>
      <c r="H5455" s="185"/>
      <c r="I5455" s="184"/>
      <c r="J5455" s="184"/>
      <c r="K5455" s="185" t="s">
        <v>410</v>
      </c>
      <c r="L5455" s="185"/>
      <c r="M5455" s="186"/>
      <c r="N5455" s="61" t="s">
        <v>410</v>
      </c>
      <c r="P5455" s="175" t="s">
        <v>625</v>
      </c>
    </row>
    <row r="5456" spans="1:16" ht="17.25">
      <c r="A5456" s="183" t="s">
        <v>11103</v>
      </c>
      <c r="B5456" s="183" t="s">
        <v>11104</v>
      </c>
      <c r="C5456" s="183" t="s">
        <v>625</v>
      </c>
      <c r="D5456" s="183" t="s">
        <v>626</v>
      </c>
      <c r="E5456" s="184">
        <v>275</v>
      </c>
      <c r="F5456" s="184">
        <v>275</v>
      </c>
      <c r="G5456" s="188"/>
      <c r="H5456" s="185"/>
      <c r="I5456" s="184">
        <v>87.99</v>
      </c>
      <c r="J5456" s="184">
        <v>362.99</v>
      </c>
      <c r="K5456" s="185">
        <v>22</v>
      </c>
      <c r="L5456" s="185" t="s">
        <v>57</v>
      </c>
      <c r="M5456" s="186" t="s">
        <v>3115</v>
      </c>
      <c r="N5456" s="61" t="s">
        <v>51</v>
      </c>
      <c r="P5456" s="175" t="s">
        <v>625</v>
      </c>
    </row>
    <row r="5457" spans="1:16" ht="17.25">
      <c r="A5457" s="183" t="s">
        <v>11105</v>
      </c>
      <c r="B5457" s="183" t="s">
        <v>11106</v>
      </c>
      <c r="C5457" s="183" t="s">
        <v>625</v>
      </c>
      <c r="D5457" s="183" t="s">
        <v>626</v>
      </c>
      <c r="E5457" s="184"/>
      <c r="F5457" s="184"/>
      <c r="G5457" s="188"/>
      <c r="H5457" s="185"/>
      <c r="I5457" s="184"/>
      <c r="J5457" s="184"/>
      <c r="K5457" s="185" t="s">
        <v>410</v>
      </c>
      <c r="L5457" s="185"/>
      <c r="M5457" s="186"/>
      <c r="N5457" s="61" t="s">
        <v>410</v>
      </c>
      <c r="P5457" s="175" t="s">
        <v>625</v>
      </c>
    </row>
    <row r="5458" spans="1:16" ht="17.25">
      <c r="A5458" s="183" t="s">
        <v>11107</v>
      </c>
      <c r="B5458" s="183" t="s">
        <v>11108</v>
      </c>
      <c r="C5458" s="183" t="s">
        <v>625</v>
      </c>
      <c r="D5458" s="183" t="s">
        <v>626</v>
      </c>
      <c r="E5458" s="184"/>
      <c r="F5458" s="184"/>
      <c r="G5458" s="185"/>
      <c r="H5458" s="185"/>
      <c r="I5458" s="184"/>
      <c r="J5458" s="184"/>
      <c r="K5458" s="185" t="s">
        <v>410</v>
      </c>
      <c r="L5458" s="185"/>
      <c r="M5458" s="186"/>
      <c r="N5458" s="61" t="s">
        <v>410</v>
      </c>
      <c r="P5458" s="175" t="s">
        <v>625</v>
      </c>
    </row>
    <row r="5459" spans="1:16" ht="17.25">
      <c r="A5459" s="183" t="s">
        <v>11109</v>
      </c>
      <c r="B5459" s="183" t="s">
        <v>11110</v>
      </c>
      <c r="C5459" s="183" t="s">
        <v>625</v>
      </c>
      <c r="D5459" s="183" t="s">
        <v>626</v>
      </c>
      <c r="E5459" s="184"/>
      <c r="F5459" s="184"/>
      <c r="G5459" s="185"/>
      <c r="H5459" s="185"/>
      <c r="I5459" s="184"/>
      <c r="J5459" s="184"/>
      <c r="K5459" s="185" t="s">
        <v>410</v>
      </c>
      <c r="L5459" s="185"/>
      <c r="M5459" s="186"/>
      <c r="N5459" s="61" t="s">
        <v>410</v>
      </c>
      <c r="P5459" s="175" t="s">
        <v>625</v>
      </c>
    </row>
    <row r="5460" spans="1:16" ht="17.25">
      <c r="A5460" s="183" t="s">
        <v>11111</v>
      </c>
      <c r="B5460" s="183" t="s">
        <v>11112</v>
      </c>
      <c r="C5460" s="183" t="s">
        <v>625</v>
      </c>
      <c r="D5460" s="183" t="s">
        <v>626</v>
      </c>
      <c r="E5460" s="184"/>
      <c r="F5460" s="184"/>
      <c r="G5460" s="185"/>
      <c r="H5460" s="185"/>
      <c r="I5460" s="184"/>
      <c r="J5460" s="184"/>
      <c r="K5460" s="185" t="s">
        <v>410</v>
      </c>
      <c r="L5460" s="185"/>
      <c r="M5460" s="186"/>
      <c r="N5460" s="61" t="s">
        <v>410</v>
      </c>
      <c r="P5460" s="175" t="s">
        <v>625</v>
      </c>
    </row>
    <row r="5461" spans="1:16" ht="17.25">
      <c r="A5461" s="183" t="s">
        <v>11113</v>
      </c>
      <c r="B5461" s="183" t="s">
        <v>11114</v>
      </c>
      <c r="C5461" s="183" t="s">
        <v>1116</v>
      </c>
      <c r="D5461" s="183" t="s">
        <v>1117</v>
      </c>
      <c r="E5461" s="184"/>
      <c r="F5461" s="184"/>
      <c r="G5461" s="185"/>
      <c r="H5461" s="185"/>
      <c r="I5461" s="184"/>
      <c r="J5461" s="184"/>
      <c r="K5461" s="185" t="s">
        <v>410</v>
      </c>
      <c r="L5461" s="185"/>
      <c r="M5461" s="186"/>
      <c r="N5461" s="61" t="s">
        <v>410</v>
      </c>
      <c r="P5461" s="175" t="s">
        <v>1116</v>
      </c>
    </row>
    <row r="5462" spans="1:16" ht="17.25">
      <c r="A5462" s="183" t="s">
        <v>11115</v>
      </c>
      <c r="B5462" s="183" t="s">
        <v>11116</v>
      </c>
      <c r="C5462" s="183" t="s">
        <v>1116</v>
      </c>
      <c r="D5462" s="183" t="s">
        <v>1117</v>
      </c>
      <c r="E5462" s="184"/>
      <c r="F5462" s="184"/>
      <c r="G5462" s="185"/>
      <c r="H5462" s="185"/>
      <c r="I5462" s="184"/>
      <c r="J5462" s="184"/>
      <c r="K5462" s="185" t="s">
        <v>410</v>
      </c>
      <c r="L5462" s="185"/>
      <c r="M5462" s="186"/>
      <c r="N5462" s="61" t="s">
        <v>410</v>
      </c>
      <c r="P5462" s="175" t="s">
        <v>1116</v>
      </c>
    </row>
    <row r="5463" spans="1:16" ht="17.25">
      <c r="A5463" s="183" t="s">
        <v>11117</v>
      </c>
      <c r="B5463" s="183" t="s">
        <v>11118</v>
      </c>
      <c r="C5463" s="183" t="s">
        <v>625</v>
      </c>
      <c r="D5463" s="183" t="s">
        <v>626</v>
      </c>
      <c r="E5463" s="184"/>
      <c r="F5463" s="184"/>
      <c r="G5463" s="188"/>
      <c r="H5463" s="183"/>
      <c r="I5463" s="184"/>
      <c r="J5463" s="184"/>
      <c r="K5463" s="185" t="s">
        <v>410</v>
      </c>
      <c r="L5463" s="185"/>
      <c r="M5463" s="186"/>
      <c r="N5463" s="61" t="s">
        <v>410</v>
      </c>
      <c r="P5463" s="175" t="s">
        <v>625</v>
      </c>
    </row>
    <row r="5464" spans="1:16" ht="17.25">
      <c r="A5464" s="183" t="s">
        <v>11119</v>
      </c>
      <c r="B5464" s="183" t="s">
        <v>11120</v>
      </c>
      <c r="C5464" s="183" t="s">
        <v>625</v>
      </c>
      <c r="D5464" s="183" t="s">
        <v>626</v>
      </c>
      <c r="E5464" s="184"/>
      <c r="F5464" s="184"/>
      <c r="G5464" s="188"/>
      <c r="H5464" s="183"/>
      <c r="I5464" s="184"/>
      <c r="J5464" s="184"/>
      <c r="K5464" s="185" t="s">
        <v>410</v>
      </c>
      <c r="L5464" s="185"/>
      <c r="M5464" s="186"/>
      <c r="N5464" s="61" t="s">
        <v>410</v>
      </c>
      <c r="P5464" s="175" t="s">
        <v>625</v>
      </c>
    </row>
    <row r="5465" spans="1:16" ht="17.25">
      <c r="A5465" s="183" t="s">
        <v>11121</v>
      </c>
      <c r="B5465" s="183" t="s">
        <v>11122</v>
      </c>
      <c r="C5465" s="183" t="s">
        <v>7455</v>
      </c>
      <c r="D5465" s="183" t="s">
        <v>7456</v>
      </c>
      <c r="E5465" s="184"/>
      <c r="F5465" s="184"/>
      <c r="G5465" s="188"/>
      <c r="H5465" s="185"/>
      <c r="I5465" s="184"/>
      <c r="J5465" s="184"/>
      <c r="K5465" s="185" t="s">
        <v>410</v>
      </c>
      <c r="L5465" s="185"/>
      <c r="M5465" s="186"/>
      <c r="N5465" s="61" t="s">
        <v>410</v>
      </c>
      <c r="P5465" s="175" t="s">
        <v>7455</v>
      </c>
    </row>
    <row r="5466" spans="1:16" ht="17.25">
      <c r="A5466" s="183" t="s">
        <v>11123</v>
      </c>
      <c r="B5466" s="183" t="s">
        <v>11124</v>
      </c>
      <c r="C5466" s="183" t="s">
        <v>7455</v>
      </c>
      <c r="D5466" s="183" t="s">
        <v>7456</v>
      </c>
      <c r="E5466" s="184"/>
      <c r="F5466" s="184"/>
      <c r="G5466" s="185"/>
      <c r="H5466" s="185"/>
      <c r="I5466" s="184"/>
      <c r="J5466" s="184"/>
      <c r="K5466" s="185" t="s">
        <v>410</v>
      </c>
      <c r="L5466" s="185"/>
      <c r="M5466" s="186"/>
      <c r="N5466" s="61" t="s">
        <v>410</v>
      </c>
      <c r="P5466" s="175" t="s">
        <v>7455</v>
      </c>
    </row>
    <row r="5467" spans="1:16" ht="17.25">
      <c r="A5467" s="183" t="s">
        <v>11125</v>
      </c>
      <c r="B5467" s="183" t="s">
        <v>11126</v>
      </c>
      <c r="C5467" s="183" t="s">
        <v>7455</v>
      </c>
      <c r="D5467" s="183" t="s">
        <v>7456</v>
      </c>
      <c r="E5467" s="184"/>
      <c r="F5467" s="184"/>
      <c r="G5467" s="185"/>
      <c r="H5467" s="185"/>
      <c r="I5467" s="184"/>
      <c r="J5467" s="184"/>
      <c r="K5467" s="185" t="s">
        <v>410</v>
      </c>
      <c r="L5467" s="185"/>
      <c r="M5467" s="186"/>
      <c r="N5467" s="61" t="s">
        <v>410</v>
      </c>
      <c r="P5467" s="175" t="s">
        <v>7455</v>
      </c>
    </row>
    <row r="5468" spans="1:16" ht="17.25">
      <c r="A5468" s="183" t="s">
        <v>11127</v>
      </c>
      <c r="B5468" s="183" t="s">
        <v>11128</v>
      </c>
      <c r="C5468" s="183" t="s">
        <v>7455</v>
      </c>
      <c r="D5468" s="183" t="s">
        <v>7456</v>
      </c>
      <c r="E5468" s="184">
        <v>162</v>
      </c>
      <c r="F5468" s="184">
        <v>162</v>
      </c>
      <c r="G5468" s="185"/>
      <c r="H5468" s="185"/>
      <c r="I5468" s="184">
        <v>48.75</v>
      </c>
      <c r="J5468" s="184">
        <v>210.75</v>
      </c>
      <c r="K5468" s="185">
        <v>19</v>
      </c>
      <c r="L5468" s="185"/>
      <c r="M5468" s="186"/>
      <c r="N5468" s="61" t="s">
        <v>51</v>
      </c>
      <c r="P5468" s="175" t="s">
        <v>7455</v>
      </c>
    </row>
    <row r="5469" spans="1:16" ht="17.25">
      <c r="A5469" s="183" t="s">
        <v>11129</v>
      </c>
      <c r="B5469" s="183" t="s">
        <v>11130</v>
      </c>
      <c r="C5469" s="183" t="s">
        <v>7455</v>
      </c>
      <c r="D5469" s="183" t="s">
        <v>7456</v>
      </c>
      <c r="E5469" s="184"/>
      <c r="F5469" s="184"/>
      <c r="G5469" s="185"/>
      <c r="H5469" s="185"/>
      <c r="I5469" s="184"/>
      <c r="J5469" s="184"/>
      <c r="K5469" s="185" t="s">
        <v>410</v>
      </c>
      <c r="L5469" s="185"/>
      <c r="M5469" s="186"/>
      <c r="N5469" s="61" t="s">
        <v>410</v>
      </c>
      <c r="P5469" s="175" t="s">
        <v>7455</v>
      </c>
    </row>
    <row r="5470" spans="1:16" ht="17.25">
      <c r="A5470" s="183" t="s">
        <v>11131</v>
      </c>
      <c r="B5470" s="183" t="s">
        <v>11132</v>
      </c>
      <c r="C5470" s="183" t="s">
        <v>647</v>
      </c>
      <c r="D5470" s="183" t="s">
        <v>648</v>
      </c>
      <c r="E5470" s="184"/>
      <c r="F5470" s="184"/>
      <c r="G5470" s="185"/>
      <c r="H5470" s="185"/>
      <c r="I5470" s="184"/>
      <c r="J5470" s="184"/>
      <c r="K5470" s="185" t="s">
        <v>410</v>
      </c>
      <c r="L5470" s="185"/>
      <c r="M5470" s="186"/>
      <c r="N5470" s="61" t="s">
        <v>410</v>
      </c>
      <c r="P5470" s="175" t="s">
        <v>647</v>
      </c>
    </row>
    <row r="5471" spans="1:16" ht="17.25">
      <c r="A5471" s="183" t="s">
        <v>11133</v>
      </c>
      <c r="B5471" s="183" t="s">
        <v>11134</v>
      </c>
      <c r="C5471" s="183" t="s">
        <v>7455</v>
      </c>
      <c r="D5471" s="183" t="s">
        <v>7456</v>
      </c>
      <c r="E5471" s="184"/>
      <c r="F5471" s="184"/>
      <c r="G5471" s="188"/>
      <c r="H5471" s="183"/>
      <c r="I5471" s="184"/>
      <c r="J5471" s="184"/>
      <c r="K5471" s="185" t="s">
        <v>410</v>
      </c>
      <c r="L5471" s="185"/>
      <c r="M5471" s="186"/>
      <c r="N5471" s="61" t="s">
        <v>410</v>
      </c>
      <c r="P5471" s="175" t="s">
        <v>7455</v>
      </c>
    </row>
    <row r="5472" spans="1:16" ht="17.25">
      <c r="A5472" s="183" t="s">
        <v>11135</v>
      </c>
      <c r="B5472" s="183" t="s">
        <v>11136</v>
      </c>
      <c r="C5472" s="183" t="s">
        <v>647</v>
      </c>
      <c r="D5472" s="183" t="s">
        <v>648</v>
      </c>
      <c r="E5472" s="184"/>
      <c r="F5472" s="184"/>
      <c r="G5472" s="185"/>
      <c r="H5472" s="185"/>
      <c r="I5472" s="184"/>
      <c r="J5472" s="184"/>
      <c r="K5472" s="185" t="s">
        <v>410</v>
      </c>
      <c r="L5472" s="185"/>
      <c r="M5472" s="186"/>
      <c r="N5472" s="61" t="s">
        <v>410</v>
      </c>
      <c r="P5472" s="175" t="s">
        <v>647</v>
      </c>
    </row>
    <row r="5473" spans="1:16" ht="17.25">
      <c r="A5473" s="183" t="s">
        <v>11137</v>
      </c>
      <c r="B5473" s="183" t="s">
        <v>11138</v>
      </c>
      <c r="C5473" s="183" t="s">
        <v>991</v>
      </c>
      <c r="D5473" s="183" t="s">
        <v>992</v>
      </c>
      <c r="E5473" s="184"/>
      <c r="F5473" s="184"/>
      <c r="G5473" s="185"/>
      <c r="H5473" s="185"/>
      <c r="I5473" s="184"/>
      <c r="J5473" s="184"/>
      <c r="K5473" s="185" t="s">
        <v>410</v>
      </c>
      <c r="L5473" s="185"/>
      <c r="M5473" s="186"/>
      <c r="N5473" s="61" t="s">
        <v>410</v>
      </c>
      <c r="P5473" s="175" t="s">
        <v>991</v>
      </c>
    </row>
    <row r="5474" spans="1:16" ht="17.25">
      <c r="A5474" s="183" t="s">
        <v>11139</v>
      </c>
      <c r="B5474" s="183" t="s">
        <v>11140</v>
      </c>
      <c r="C5474" s="183" t="s">
        <v>991</v>
      </c>
      <c r="D5474" s="183" t="s">
        <v>992</v>
      </c>
      <c r="E5474" s="184"/>
      <c r="F5474" s="184"/>
      <c r="G5474" s="185"/>
      <c r="H5474" s="185"/>
      <c r="I5474" s="184"/>
      <c r="J5474" s="184"/>
      <c r="K5474" s="185" t="s">
        <v>410</v>
      </c>
      <c r="L5474" s="185"/>
      <c r="M5474" s="186"/>
      <c r="N5474" s="61" t="s">
        <v>410</v>
      </c>
      <c r="P5474" s="175" t="s">
        <v>991</v>
      </c>
    </row>
    <row r="5475" spans="1:16" ht="17.25">
      <c r="A5475" s="183" t="s">
        <v>11141</v>
      </c>
      <c r="B5475" s="183" t="s">
        <v>11140</v>
      </c>
      <c r="C5475" s="183" t="s">
        <v>991</v>
      </c>
      <c r="D5475" s="183" t="s">
        <v>992</v>
      </c>
      <c r="E5475" s="184"/>
      <c r="F5475" s="184"/>
      <c r="G5475" s="188"/>
      <c r="H5475" s="183"/>
      <c r="I5475" s="184"/>
      <c r="J5475" s="184"/>
      <c r="K5475" s="185" t="s">
        <v>410</v>
      </c>
      <c r="L5475" s="185"/>
      <c r="M5475" s="186"/>
      <c r="N5475" s="61" t="s">
        <v>410</v>
      </c>
      <c r="P5475" s="175" t="s">
        <v>991</v>
      </c>
    </row>
    <row r="5476" spans="1:16" ht="17.25">
      <c r="A5476" s="183" t="s">
        <v>11142</v>
      </c>
      <c r="B5476" s="183" t="s">
        <v>11140</v>
      </c>
      <c r="C5476" s="183" t="s">
        <v>991</v>
      </c>
      <c r="D5476" s="183" t="s">
        <v>992</v>
      </c>
      <c r="E5476" s="184"/>
      <c r="F5476" s="184"/>
      <c r="G5476" s="188"/>
      <c r="H5476" s="183"/>
      <c r="I5476" s="184"/>
      <c r="J5476" s="184"/>
      <c r="K5476" s="185" t="s">
        <v>410</v>
      </c>
      <c r="L5476" s="185"/>
      <c r="M5476" s="186"/>
      <c r="N5476" s="61" t="s">
        <v>410</v>
      </c>
      <c r="P5476" s="175" t="s">
        <v>991</v>
      </c>
    </row>
    <row r="5477" spans="1:16" ht="17.25">
      <c r="A5477" s="183" t="s">
        <v>11143</v>
      </c>
      <c r="B5477" s="183" t="s">
        <v>11144</v>
      </c>
      <c r="C5477" s="183" t="s">
        <v>991</v>
      </c>
      <c r="D5477" s="183" t="s">
        <v>992</v>
      </c>
      <c r="E5477" s="184"/>
      <c r="F5477" s="184"/>
      <c r="G5477" s="185"/>
      <c r="H5477" s="185"/>
      <c r="I5477" s="184"/>
      <c r="J5477" s="184"/>
      <c r="K5477" s="185" t="s">
        <v>410</v>
      </c>
      <c r="L5477" s="185"/>
      <c r="M5477" s="186"/>
      <c r="N5477" s="61" t="s">
        <v>410</v>
      </c>
      <c r="P5477" s="175" t="s">
        <v>991</v>
      </c>
    </row>
    <row r="5478" spans="1:16" ht="17.25">
      <c r="A5478" s="183" t="s">
        <v>11145</v>
      </c>
      <c r="B5478" s="183" t="s">
        <v>11144</v>
      </c>
      <c r="C5478" s="183" t="s">
        <v>991</v>
      </c>
      <c r="D5478" s="183" t="s">
        <v>992</v>
      </c>
      <c r="E5478" s="184"/>
      <c r="F5478" s="184"/>
      <c r="G5478" s="188"/>
      <c r="H5478" s="183"/>
      <c r="I5478" s="184"/>
      <c r="J5478" s="184"/>
      <c r="K5478" s="185" t="s">
        <v>410</v>
      </c>
      <c r="L5478" s="185"/>
      <c r="M5478" s="186"/>
      <c r="N5478" s="61" t="s">
        <v>410</v>
      </c>
      <c r="P5478" s="175" t="s">
        <v>991</v>
      </c>
    </row>
    <row r="5479" spans="1:16" ht="17.25">
      <c r="A5479" s="183" t="s">
        <v>11146</v>
      </c>
      <c r="B5479" s="183" t="s">
        <v>11147</v>
      </c>
      <c r="C5479" s="183" t="s">
        <v>991</v>
      </c>
      <c r="D5479" s="183" t="s">
        <v>992</v>
      </c>
      <c r="E5479" s="184"/>
      <c r="F5479" s="184"/>
      <c r="G5479" s="185"/>
      <c r="H5479" s="185"/>
      <c r="I5479" s="184"/>
      <c r="J5479" s="184"/>
      <c r="K5479" s="185" t="s">
        <v>410</v>
      </c>
      <c r="L5479" s="185"/>
      <c r="M5479" s="186"/>
      <c r="N5479" s="61" t="s">
        <v>410</v>
      </c>
      <c r="P5479" s="175" t="s">
        <v>991</v>
      </c>
    </row>
    <row r="5480" spans="1:16" ht="17.25">
      <c r="A5480" s="183" t="s">
        <v>11148</v>
      </c>
      <c r="B5480" s="183" t="s">
        <v>11138</v>
      </c>
      <c r="C5480" s="183" t="s">
        <v>991</v>
      </c>
      <c r="D5480" s="183" t="s">
        <v>992</v>
      </c>
      <c r="E5480" s="184"/>
      <c r="F5480" s="184"/>
      <c r="G5480" s="185"/>
      <c r="H5480" s="185"/>
      <c r="I5480" s="184"/>
      <c r="J5480" s="184"/>
      <c r="K5480" s="185" t="s">
        <v>410</v>
      </c>
      <c r="L5480" s="185"/>
      <c r="M5480" s="186"/>
      <c r="N5480" s="61" t="s">
        <v>410</v>
      </c>
      <c r="P5480" s="175" t="s">
        <v>991</v>
      </c>
    </row>
    <row r="5481" spans="1:16" ht="17.25">
      <c r="A5481" s="183" t="s">
        <v>11149</v>
      </c>
      <c r="B5481" s="183" t="s">
        <v>11150</v>
      </c>
      <c r="C5481" s="183" t="s">
        <v>991</v>
      </c>
      <c r="D5481" s="183" t="s">
        <v>992</v>
      </c>
      <c r="E5481" s="184">
        <v>159</v>
      </c>
      <c r="F5481" s="184">
        <v>159</v>
      </c>
      <c r="G5481" s="185"/>
      <c r="H5481" s="185"/>
      <c r="I5481" s="184">
        <v>46.77</v>
      </c>
      <c r="J5481" s="184">
        <v>205.77</v>
      </c>
      <c r="K5481" s="185">
        <v>15</v>
      </c>
      <c r="L5481" s="185"/>
      <c r="M5481" s="186"/>
      <c r="N5481" s="61" t="s">
        <v>51</v>
      </c>
      <c r="P5481" s="175" t="s">
        <v>991</v>
      </c>
    </row>
    <row r="5482" spans="1:16" ht="17.25">
      <c r="A5482" s="183" t="s">
        <v>11151</v>
      </c>
      <c r="B5482" s="183" t="s">
        <v>11152</v>
      </c>
      <c r="C5482" s="183" t="s">
        <v>991</v>
      </c>
      <c r="D5482" s="183" t="s">
        <v>992</v>
      </c>
      <c r="E5482" s="184">
        <v>159</v>
      </c>
      <c r="F5482" s="184">
        <v>135.15</v>
      </c>
      <c r="G5482" s="185" t="s">
        <v>88</v>
      </c>
      <c r="H5482" s="185" t="s">
        <v>689</v>
      </c>
      <c r="I5482" s="184">
        <v>46.77</v>
      </c>
      <c r="J5482" s="184">
        <v>181.92</v>
      </c>
      <c r="K5482" s="185">
        <v>99</v>
      </c>
      <c r="L5482" s="185"/>
      <c r="M5482" s="186"/>
      <c r="N5482" s="61" t="s">
        <v>51</v>
      </c>
      <c r="P5482" s="175" t="s">
        <v>991</v>
      </c>
    </row>
    <row r="5483" spans="1:16" ht="17.25">
      <c r="A5483" s="183" t="s">
        <v>11153</v>
      </c>
      <c r="B5483" s="183" t="s">
        <v>11154</v>
      </c>
      <c r="C5483" s="183" t="s">
        <v>991</v>
      </c>
      <c r="D5483" s="183" t="s">
        <v>992</v>
      </c>
      <c r="E5483" s="184">
        <v>159</v>
      </c>
      <c r="F5483" s="184">
        <v>135.15</v>
      </c>
      <c r="G5483" s="185" t="s">
        <v>88</v>
      </c>
      <c r="H5483" s="185" t="s">
        <v>689</v>
      </c>
      <c r="I5483" s="184">
        <v>46.77</v>
      </c>
      <c r="J5483" s="184">
        <v>181.92</v>
      </c>
      <c r="K5483" s="185">
        <v>90</v>
      </c>
      <c r="L5483" s="185"/>
      <c r="M5483" s="186"/>
      <c r="N5483" s="61" t="s">
        <v>51</v>
      </c>
      <c r="P5483" s="175" t="s">
        <v>991</v>
      </c>
    </row>
    <row r="5484" spans="1:16" ht="17.25">
      <c r="A5484" s="183" t="s">
        <v>11155</v>
      </c>
      <c r="B5484" s="183" t="s">
        <v>11147</v>
      </c>
      <c r="C5484" s="183" t="s">
        <v>991</v>
      </c>
      <c r="D5484" s="183" t="s">
        <v>992</v>
      </c>
      <c r="E5484" s="184"/>
      <c r="F5484" s="184"/>
      <c r="G5484" s="185"/>
      <c r="H5484" s="185"/>
      <c r="I5484" s="184"/>
      <c r="J5484" s="184"/>
      <c r="K5484" s="185" t="s">
        <v>410</v>
      </c>
      <c r="L5484" s="185"/>
      <c r="M5484" s="186"/>
      <c r="N5484" s="61" t="s">
        <v>410</v>
      </c>
      <c r="P5484" s="175" t="s">
        <v>991</v>
      </c>
    </row>
    <row r="5485" spans="1:16" ht="17.25">
      <c r="A5485" s="183" t="s">
        <v>11156</v>
      </c>
      <c r="B5485" s="183" t="s">
        <v>11147</v>
      </c>
      <c r="C5485" s="183" t="s">
        <v>991</v>
      </c>
      <c r="D5485" s="183" t="s">
        <v>992</v>
      </c>
      <c r="E5485" s="184"/>
      <c r="F5485" s="184"/>
      <c r="G5485" s="188"/>
      <c r="H5485" s="183"/>
      <c r="I5485" s="184"/>
      <c r="J5485" s="184"/>
      <c r="K5485" s="185" t="s">
        <v>410</v>
      </c>
      <c r="L5485" s="185"/>
      <c r="M5485" s="186"/>
      <c r="N5485" s="61" t="s">
        <v>410</v>
      </c>
      <c r="P5485" s="175" t="s">
        <v>991</v>
      </c>
    </row>
    <row r="5486" spans="1:16" ht="17.25">
      <c r="A5486" s="183" t="s">
        <v>11157</v>
      </c>
      <c r="B5486" s="183" t="s">
        <v>11158</v>
      </c>
      <c r="C5486" s="183" t="s">
        <v>3228</v>
      </c>
      <c r="D5486" s="183" t="s">
        <v>3229</v>
      </c>
      <c r="E5486" s="184">
        <v>92</v>
      </c>
      <c r="F5486" s="184">
        <v>78</v>
      </c>
      <c r="G5486" s="188" t="s">
        <v>268</v>
      </c>
      <c r="H5486" s="183"/>
      <c r="I5486" s="184">
        <v>38.34</v>
      </c>
      <c r="J5486" s="184">
        <v>116.34</v>
      </c>
      <c r="K5486" s="185">
        <v>0</v>
      </c>
      <c r="L5486" s="185"/>
      <c r="M5486" s="186"/>
      <c r="N5486" s="61" t="s">
        <v>51</v>
      </c>
      <c r="P5486" s="175" t="s">
        <v>3228</v>
      </c>
    </row>
    <row r="5487" spans="1:16" ht="17.25">
      <c r="A5487" s="183" t="s">
        <v>11159</v>
      </c>
      <c r="B5487" s="183" t="s">
        <v>11160</v>
      </c>
      <c r="C5487" s="183" t="s">
        <v>3228</v>
      </c>
      <c r="D5487" s="183" t="s">
        <v>3229</v>
      </c>
      <c r="E5487" s="184">
        <v>92</v>
      </c>
      <c r="F5487" s="184">
        <v>78</v>
      </c>
      <c r="G5487" s="185" t="s">
        <v>268</v>
      </c>
      <c r="H5487" s="185"/>
      <c r="I5487" s="184">
        <v>38.34</v>
      </c>
      <c r="J5487" s="184">
        <v>116.34</v>
      </c>
      <c r="K5487" s="185">
        <v>0</v>
      </c>
      <c r="L5487" s="185"/>
      <c r="M5487" s="186"/>
      <c r="N5487" s="61" t="s">
        <v>51</v>
      </c>
      <c r="P5487" s="175" t="s">
        <v>3228</v>
      </c>
    </row>
    <row r="5488" spans="1:16" ht="17.25">
      <c r="A5488" s="183" t="s">
        <v>11161</v>
      </c>
      <c r="B5488" s="183" t="s">
        <v>11162</v>
      </c>
      <c r="C5488" s="183" t="s">
        <v>3046</v>
      </c>
      <c r="D5488" s="183" t="s">
        <v>3047</v>
      </c>
      <c r="E5488" s="184">
        <v>94</v>
      </c>
      <c r="F5488" s="184">
        <v>94</v>
      </c>
      <c r="G5488" s="185"/>
      <c r="H5488" s="185"/>
      <c r="I5488" s="184">
        <v>39.56</v>
      </c>
      <c r="J5488" s="184">
        <v>133.56</v>
      </c>
      <c r="K5488" s="185">
        <v>0</v>
      </c>
      <c r="L5488" s="185"/>
      <c r="M5488" s="186"/>
      <c r="N5488" s="61" t="s">
        <v>51</v>
      </c>
      <c r="P5488" s="175" t="s">
        <v>3046</v>
      </c>
    </row>
    <row r="5489" spans="1:16" ht="17.25">
      <c r="A5489" s="183" t="s">
        <v>11163</v>
      </c>
      <c r="B5489" s="183" t="s">
        <v>6004</v>
      </c>
      <c r="C5489" s="183" t="s">
        <v>73</v>
      </c>
      <c r="D5489" s="183" t="s">
        <v>74</v>
      </c>
      <c r="E5489" s="184"/>
      <c r="F5489" s="184"/>
      <c r="G5489" s="185"/>
      <c r="H5489" s="185"/>
      <c r="I5489" s="184"/>
      <c r="J5489" s="184"/>
      <c r="K5489" s="183" t="s">
        <v>410</v>
      </c>
      <c r="L5489" s="183"/>
      <c r="M5489" s="186"/>
      <c r="N5489" s="61" t="s">
        <v>410</v>
      </c>
      <c r="P5489" s="175" t="s">
        <v>73</v>
      </c>
    </row>
    <row r="5490" spans="1:16" ht="17.25">
      <c r="A5490" s="183" t="s">
        <v>11164</v>
      </c>
      <c r="B5490" s="183" t="s">
        <v>6006</v>
      </c>
      <c r="C5490" s="183" t="s">
        <v>73</v>
      </c>
      <c r="D5490" s="183" t="s">
        <v>74</v>
      </c>
      <c r="E5490" s="184"/>
      <c r="F5490" s="184"/>
      <c r="G5490" s="185"/>
      <c r="H5490" s="185"/>
      <c r="I5490" s="184"/>
      <c r="J5490" s="184"/>
      <c r="K5490" s="185" t="s">
        <v>410</v>
      </c>
      <c r="L5490" s="185"/>
      <c r="M5490" s="186"/>
      <c r="N5490" s="61" t="s">
        <v>410</v>
      </c>
      <c r="P5490" s="175" t="s">
        <v>73</v>
      </c>
    </row>
    <row r="5491" spans="1:16" ht="17.25">
      <c r="A5491" s="183" t="s">
        <v>11165</v>
      </c>
      <c r="B5491" s="183" t="s">
        <v>11166</v>
      </c>
      <c r="C5491" s="183" t="s">
        <v>73</v>
      </c>
      <c r="D5491" s="183" t="s">
        <v>74</v>
      </c>
      <c r="E5491" s="184">
        <v>405</v>
      </c>
      <c r="F5491" s="184">
        <v>405</v>
      </c>
      <c r="G5491" s="185"/>
      <c r="H5491" s="185"/>
      <c r="I5491" s="184">
        <v>109.15</v>
      </c>
      <c r="J5491" s="184">
        <v>514.15</v>
      </c>
      <c r="K5491" s="185">
        <v>82</v>
      </c>
      <c r="L5491" s="185"/>
      <c r="M5491" s="186"/>
      <c r="N5491" s="61" t="s">
        <v>51</v>
      </c>
      <c r="P5491" s="175" t="s">
        <v>73</v>
      </c>
    </row>
    <row r="5492" spans="1:16" ht="17.25">
      <c r="A5492" s="183" t="s">
        <v>11167</v>
      </c>
      <c r="B5492" s="183" t="s">
        <v>11168</v>
      </c>
      <c r="C5492" s="183" t="s">
        <v>73</v>
      </c>
      <c r="D5492" s="183" t="s">
        <v>74</v>
      </c>
      <c r="E5492" s="184">
        <v>425</v>
      </c>
      <c r="F5492" s="184">
        <v>425</v>
      </c>
      <c r="G5492" s="185"/>
      <c r="H5492" s="185"/>
      <c r="I5492" s="184">
        <v>109.15</v>
      </c>
      <c r="J5492" s="184">
        <v>534.15</v>
      </c>
      <c r="K5492" s="183">
        <v>106</v>
      </c>
      <c r="L5492" s="183"/>
      <c r="M5492" s="186"/>
      <c r="N5492" s="61" t="s">
        <v>51</v>
      </c>
      <c r="P5492" s="175" t="s">
        <v>73</v>
      </c>
    </row>
    <row r="5493" spans="1:16" ht="17.25">
      <c r="A5493" s="183" t="s">
        <v>11169</v>
      </c>
      <c r="B5493" s="183" t="s">
        <v>11170</v>
      </c>
      <c r="C5493" s="183" t="s">
        <v>10732</v>
      </c>
      <c r="D5493" s="183" t="s">
        <v>10733</v>
      </c>
      <c r="E5493" s="184"/>
      <c r="F5493" s="184"/>
      <c r="G5493" s="185"/>
      <c r="H5493" s="185"/>
      <c r="I5493" s="184"/>
      <c r="J5493" s="184"/>
      <c r="K5493" s="185" t="s">
        <v>410</v>
      </c>
      <c r="L5493" s="185"/>
      <c r="M5493" s="186"/>
      <c r="N5493" s="61" t="s">
        <v>410</v>
      </c>
      <c r="P5493" s="175" t="s">
        <v>10732</v>
      </c>
    </row>
    <row r="5494" spans="1:16" ht="17.25">
      <c r="A5494" s="183" t="s">
        <v>11171</v>
      </c>
      <c r="B5494" s="183" t="s">
        <v>11172</v>
      </c>
      <c r="C5494" s="183" t="s">
        <v>5620</v>
      </c>
      <c r="D5494" s="183" t="s">
        <v>5621</v>
      </c>
      <c r="E5494" s="184"/>
      <c r="F5494" s="184"/>
      <c r="G5494" s="185"/>
      <c r="H5494" s="185"/>
      <c r="I5494" s="184"/>
      <c r="J5494" s="184"/>
      <c r="K5494" s="185" t="s">
        <v>410</v>
      </c>
      <c r="L5494" s="185"/>
      <c r="M5494" s="186"/>
      <c r="N5494" s="61" t="s">
        <v>410</v>
      </c>
      <c r="P5494" s="175" t="s">
        <v>5620</v>
      </c>
    </row>
    <row r="5495" spans="1:16" ht="17.25">
      <c r="A5495" s="183" t="s">
        <v>11173</v>
      </c>
      <c r="B5495" s="183" t="s">
        <v>4647</v>
      </c>
      <c r="C5495" s="183" t="s">
        <v>279</v>
      </c>
      <c r="D5495" s="183" t="s">
        <v>280</v>
      </c>
      <c r="E5495" s="184">
        <v>199</v>
      </c>
      <c r="F5495" s="184">
        <v>169</v>
      </c>
      <c r="G5495" s="188" t="s">
        <v>268</v>
      </c>
      <c r="H5495" s="185"/>
      <c r="I5495" s="184">
        <v>41.9</v>
      </c>
      <c r="J5495" s="184">
        <v>210.9</v>
      </c>
      <c r="K5495" s="185">
        <v>71</v>
      </c>
      <c r="L5495" s="185"/>
      <c r="M5495" s="186"/>
      <c r="N5495" s="61" t="s">
        <v>51</v>
      </c>
      <c r="P5495" s="175" t="s">
        <v>279</v>
      </c>
    </row>
    <row r="5496" spans="1:16" ht="17.25">
      <c r="A5496" s="183" t="s">
        <v>11174</v>
      </c>
      <c r="B5496" s="183" t="s">
        <v>11175</v>
      </c>
      <c r="C5496" s="183" t="s">
        <v>11176</v>
      </c>
      <c r="D5496" s="183" t="s">
        <v>11177</v>
      </c>
      <c r="E5496" s="184"/>
      <c r="F5496" s="184"/>
      <c r="G5496" s="188"/>
      <c r="H5496" s="183"/>
      <c r="I5496" s="184"/>
      <c r="J5496" s="184"/>
      <c r="K5496" s="185" t="s">
        <v>410</v>
      </c>
      <c r="L5496" s="185"/>
      <c r="M5496" s="186"/>
      <c r="N5496" s="61" t="s">
        <v>410</v>
      </c>
      <c r="P5496" s="175" t="s">
        <v>11176</v>
      </c>
    </row>
    <row r="5497" spans="1:16" ht="17.25">
      <c r="A5497" s="183" t="s">
        <v>11178</v>
      </c>
      <c r="B5497" s="183" t="s">
        <v>11179</v>
      </c>
      <c r="C5497" s="183" t="s">
        <v>11176</v>
      </c>
      <c r="D5497" s="183" t="s">
        <v>11177</v>
      </c>
      <c r="E5497" s="184"/>
      <c r="F5497" s="184"/>
      <c r="G5497" s="188"/>
      <c r="H5497" s="183"/>
      <c r="I5497" s="184"/>
      <c r="J5497" s="184"/>
      <c r="K5497" s="185" t="s">
        <v>410</v>
      </c>
      <c r="L5497" s="185"/>
      <c r="M5497" s="186"/>
      <c r="N5497" s="61" t="s">
        <v>410</v>
      </c>
      <c r="P5497" s="175" t="s">
        <v>11176</v>
      </c>
    </row>
    <row r="5498" spans="1:16" ht="17.25">
      <c r="A5498" s="183" t="s">
        <v>11180</v>
      </c>
      <c r="B5498" s="183" t="s">
        <v>11181</v>
      </c>
      <c r="C5498" s="183" t="s">
        <v>279</v>
      </c>
      <c r="D5498" s="183" t="s">
        <v>280</v>
      </c>
      <c r="E5498" s="184"/>
      <c r="F5498" s="184"/>
      <c r="G5498" s="185"/>
      <c r="H5498" s="185"/>
      <c r="I5498" s="184"/>
      <c r="J5498" s="184"/>
      <c r="K5498" s="185" t="s">
        <v>410</v>
      </c>
      <c r="L5498" s="185"/>
      <c r="M5498" s="186"/>
      <c r="N5498" s="61" t="s">
        <v>410</v>
      </c>
      <c r="P5498" s="175" t="s">
        <v>279</v>
      </c>
    </row>
    <row r="5499" spans="1:16" ht="17.25">
      <c r="A5499" s="183" t="s">
        <v>11182</v>
      </c>
      <c r="B5499" s="183" t="s">
        <v>11183</v>
      </c>
      <c r="C5499" s="183" t="s">
        <v>279</v>
      </c>
      <c r="D5499" s="183" t="s">
        <v>280</v>
      </c>
      <c r="E5499" s="184"/>
      <c r="F5499" s="184"/>
      <c r="G5499" s="188"/>
      <c r="H5499" s="183"/>
      <c r="I5499" s="184"/>
      <c r="J5499" s="184"/>
      <c r="K5499" s="185" t="s">
        <v>410</v>
      </c>
      <c r="L5499" s="185"/>
      <c r="M5499" s="186"/>
      <c r="N5499" s="61" t="s">
        <v>410</v>
      </c>
      <c r="P5499" s="175" t="s">
        <v>279</v>
      </c>
    </row>
    <row r="5500" spans="1:16" ht="17.25">
      <c r="A5500" s="183" t="s">
        <v>11184</v>
      </c>
      <c r="B5500" s="183" t="s">
        <v>11185</v>
      </c>
      <c r="C5500" s="183" t="s">
        <v>279</v>
      </c>
      <c r="D5500" s="183" t="s">
        <v>280</v>
      </c>
      <c r="E5500" s="184"/>
      <c r="F5500" s="184"/>
      <c r="G5500" s="185"/>
      <c r="H5500" s="185"/>
      <c r="I5500" s="184"/>
      <c r="J5500" s="184"/>
      <c r="K5500" s="185" t="s">
        <v>410</v>
      </c>
      <c r="L5500" s="185"/>
      <c r="M5500" s="186"/>
      <c r="N5500" s="61" t="s">
        <v>410</v>
      </c>
      <c r="P5500" s="175" t="s">
        <v>279</v>
      </c>
    </row>
    <row r="5501" spans="1:16" ht="17.25">
      <c r="A5501" s="183" t="s">
        <v>11186</v>
      </c>
      <c r="B5501" s="183" t="s">
        <v>11187</v>
      </c>
      <c r="C5501" s="183" t="s">
        <v>279</v>
      </c>
      <c r="D5501" s="183" t="s">
        <v>280</v>
      </c>
      <c r="E5501" s="184"/>
      <c r="F5501" s="184"/>
      <c r="G5501" s="185"/>
      <c r="H5501" s="185"/>
      <c r="I5501" s="184"/>
      <c r="J5501" s="184"/>
      <c r="K5501" s="185" t="s">
        <v>410</v>
      </c>
      <c r="L5501" s="185"/>
      <c r="M5501" s="186"/>
      <c r="N5501" s="61" t="s">
        <v>410</v>
      </c>
      <c r="P5501" s="175" t="s">
        <v>279</v>
      </c>
    </row>
    <row r="5502" spans="1:16" ht="17.25">
      <c r="A5502" s="183" t="s">
        <v>11188</v>
      </c>
      <c r="B5502" s="183" t="s">
        <v>11189</v>
      </c>
      <c r="C5502" s="183" t="s">
        <v>625</v>
      </c>
      <c r="D5502" s="183" t="s">
        <v>626</v>
      </c>
      <c r="E5502" s="184"/>
      <c r="F5502" s="184"/>
      <c r="G5502" s="185"/>
      <c r="H5502" s="185"/>
      <c r="I5502" s="184"/>
      <c r="J5502" s="184"/>
      <c r="K5502" s="183" t="s">
        <v>410</v>
      </c>
      <c r="L5502" s="183"/>
      <c r="M5502" s="186"/>
      <c r="N5502" s="61" t="s">
        <v>410</v>
      </c>
      <c r="P5502" s="175" t="s">
        <v>625</v>
      </c>
    </row>
    <row r="5503" spans="1:16" ht="17.25">
      <c r="A5503" s="183" t="s">
        <v>11190</v>
      </c>
      <c r="B5503" s="183" t="s">
        <v>11191</v>
      </c>
      <c r="C5503" s="183" t="s">
        <v>625</v>
      </c>
      <c r="D5503" s="183" t="s">
        <v>626</v>
      </c>
      <c r="E5503" s="184"/>
      <c r="F5503" s="184"/>
      <c r="G5503" s="185"/>
      <c r="H5503" s="185"/>
      <c r="I5503" s="184"/>
      <c r="J5503" s="184"/>
      <c r="K5503" s="183" t="s">
        <v>410</v>
      </c>
      <c r="L5503" s="183"/>
      <c r="M5503" s="186"/>
      <c r="N5503" s="61" t="s">
        <v>410</v>
      </c>
      <c r="P5503" s="175" t="s">
        <v>625</v>
      </c>
    </row>
    <row r="5504" spans="1:16" ht="17.25">
      <c r="A5504" s="183" t="s">
        <v>11192</v>
      </c>
      <c r="B5504" s="183" t="s">
        <v>11193</v>
      </c>
      <c r="C5504" s="183" t="s">
        <v>11194</v>
      </c>
      <c r="D5504" s="183" t="s">
        <v>11195</v>
      </c>
      <c r="E5504" s="184"/>
      <c r="F5504" s="184"/>
      <c r="G5504" s="188"/>
      <c r="H5504" s="185"/>
      <c r="I5504" s="184"/>
      <c r="J5504" s="184"/>
      <c r="K5504" s="183" t="s">
        <v>410</v>
      </c>
      <c r="L5504" s="183"/>
      <c r="M5504" s="186"/>
      <c r="N5504" s="61" t="s">
        <v>410</v>
      </c>
      <c r="P5504" s="175" t="s">
        <v>11194</v>
      </c>
    </row>
    <row r="5505" spans="1:16" ht="17.25">
      <c r="A5505" s="183" t="s">
        <v>11196</v>
      </c>
      <c r="B5505" s="183" t="s">
        <v>11197</v>
      </c>
      <c r="C5505" s="183" t="s">
        <v>11198</v>
      </c>
      <c r="D5505" s="183" t="s">
        <v>11199</v>
      </c>
      <c r="E5505" s="184"/>
      <c r="F5505" s="184"/>
      <c r="G5505" s="185"/>
      <c r="H5505" s="185"/>
      <c r="I5505" s="184"/>
      <c r="J5505" s="184"/>
      <c r="K5505" s="185" t="s">
        <v>410</v>
      </c>
      <c r="L5505" s="185"/>
      <c r="M5505" s="186"/>
      <c r="N5505" s="61" t="s">
        <v>410</v>
      </c>
      <c r="P5505" s="175" t="s">
        <v>11198</v>
      </c>
    </row>
    <row r="5506" spans="1:16" ht="17.25">
      <c r="A5506" s="183" t="s">
        <v>11200</v>
      </c>
      <c r="B5506" s="183" t="s">
        <v>11201</v>
      </c>
      <c r="C5506" s="183" t="s">
        <v>11198</v>
      </c>
      <c r="D5506" s="183" t="s">
        <v>11199</v>
      </c>
      <c r="E5506" s="184"/>
      <c r="F5506" s="184"/>
      <c r="G5506" s="185"/>
      <c r="H5506" s="185"/>
      <c r="I5506" s="184"/>
      <c r="J5506" s="184"/>
      <c r="K5506" s="185" t="s">
        <v>410</v>
      </c>
      <c r="L5506" s="185"/>
      <c r="M5506" s="186"/>
      <c r="N5506" s="61" t="s">
        <v>410</v>
      </c>
      <c r="P5506" s="175" t="s">
        <v>11198</v>
      </c>
    </row>
    <row r="5507" spans="1:16" ht="17.25">
      <c r="A5507" s="183" t="s">
        <v>11202</v>
      </c>
      <c r="B5507" s="183" t="s">
        <v>11203</v>
      </c>
      <c r="C5507" s="183" t="s">
        <v>11198</v>
      </c>
      <c r="D5507" s="183" t="s">
        <v>11199</v>
      </c>
      <c r="E5507" s="184"/>
      <c r="F5507" s="184"/>
      <c r="G5507" s="185"/>
      <c r="H5507" s="185"/>
      <c r="I5507" s="184"/>
      <c r="J5507" s="184"/>
      <c r="K5507" s="185" t="s">
        <v>410</v>
      </c>
      <c r="L5507" s="185"/>
      <c r="M5507" s="186"/>
      <c r="N5507" s="61" t="s">
        <v>410</v>
      </c>
      <c r="P5507" s="175" t="s">
        <v>11198</v>
      </c>
    </row>
    <row r="5508" spans="1:16" ht="17.25">
      <c r="A5508" s="183" t="s">
        <v>11204</v>
      </c>
      <c r="B5508" s="183" t="s">
        <v>11205</v>
      </c>
      <c r="C5508" s="183" t="s">
        <v>11198</v>
      </c>
      <c r="D5508" s="183" t="s">
        <v>11199</v>
      </c>
      <c r="E5508" s="184"/>
      <c r="F5508" s="184"/>
      <c r="G5508" s="188"/>
      <c r="H5508" s="183"/>
      <c r="I5508" s="184"/>
      <c r="J5508" s="184"/>
      <c r="K5508" s="185" t="s">
        <v>410</v>
      </c>
      <c r="L5508" s="185"/>
      <c r="M5508" s="186"/>
      <c r="N5508" s="61" t="s">
        <v>410</v>
      </c>
      <c r="P5508" s="175" t="s">
        <v>11198</v>
      </c>
    </row>
    <row r="5509" spans="1:16" ht="17.25">
      <c r="A5509" s="183" t="s">
        <v>11206</v>
      </c>
      <c r="B5509" s="183" t="s">
        <v>11207</v>
      </c>
      <c r="C5509" s="183" t="s">
        <v>11198</v>
      </c>
      <c r="D5509" s="183" t="s">
        <v>11199</v>
      </c>
      <c r="E5509" s="184"/>
      <c r="F5509" s="184"/>
      <c r="G5509" s="185"/>
      <c r="H5509" s="185"/>
      <c r="I5509" s="184"/>
      <c r="J5509" s="184"/>
      <c r="K5509" s="185" t="s">
        <v>410</v>
      </c>
      <c r="L5509" s="185"/>
      <c r="M5509" s="186"/>
      <c r="N5509" s="61" t="s">
        <v>410</v>
      </c>
      <c r="P5509" s="175" t="s">
        <v>11198</v>
      </c>
    </row>
    <row r="5510" spans="1:16" ht="17.25">
      <c r="A5510" s="183" t="s">
        <v>11208</v>
      </c>
      <c r="B5510" s="183" t="s">
        <v>11209</v>
      </c>
      <c r="C5510" s="183" t="s">
        <v>279</v>
      </c>
      <c r="D5510" s="183" t="s">
        <v>280</v>
      </c>
      <c r="E5510" s="184">
        <v>289</v>
      </c>
      <c r="F5510" s="184">
        <v>201</v>
      </c>
      <c r="G5510" s="188" t="s">
        <v>151</v>
      </c>
      <c r="H5510" s="185"/>
      <c r="I5510" s="184">
        <v>106.14</v>
      </c>
      <c r="J5510" s="184">
        <v>307.14</v>
      </c>
      <c r="K5510" s="185">
        <v>0</v>
      </c>
      <c r="L5510" s="185"/>
      <c r="M5510" s="186"/>
      <c r="N5510" s="61" t="s">
        <v>51</v>
      </c>
      <c r="P5510" s="175" t="s">
        <v>279</v>
      </c>
    </row>
    <row r="5511" spans="1:16" ht="17.25">
      <c r="A5511" s="183" t="s">
        <v>11210</v>
      </c>
      <c r="B5511" s="183" t="s">
        <v>11211</v>
      </c>
      <c r="C5511" s="183" t="s">
        <v>625</v>
      </c>
      <c r="D5511" s="183" t="s">
        <v>626</v>
      </c>
      <c r="E5511" s="184"/>
      <c r="F5511" s="184"/>
      <c r="G5511" s="188"/>
      <c r="H5511" s="185"/>
      <c r="I5511" s="184"/>
      <c r="J5511" s="184"/>
      <c r="K5511" s="185" t="s">
        <v>410</v>
      </c>
      <c r="L5511" s="185"/>
      <c r="M5511" s="186"/>
      <c r="N5511" s="61" t="s">
        <v>410</v>
      </c>
      <c r="P5511" s="175" t="s">
        <v>625</v>
      </c>
    </row>
    <row r="5512" spans="1:16" ht="17.25">
      <c r="A5512" s="183" t="s">
        <v>11212</v>
      </c>
      <c r="B5512" s="183" t="s">
        <v>11213</v>
      </c>
      <c r="C5512" s="183" t="s">
        <v>625</v>
      </c>
      <c r="D5512" s="183" t="s">
        <v>626</v>
      </c>
      <c r="E5512" s="184"/>
      <c r="F5512" s="184"/>
      <c r="G5512" s="188"/>
      <c r="H5512" s="183"/>
      <c r="I5512" s="184"/>
      <c r="J5512" s="184"/>
      <c r="K5512" s="185" t="s">
        <v>410</v>
      </c>
      <c r="L5512" s="185"/>
      <c r="M5512" s="186"/>
      <c r="N5512" s="61" t="s">
        <v>410</v>
      </c>
      <c r="P5512" s="175" t="s">
        <v>625</v>
      </c>
    </row>
    <row r="5513" spans="1:16" ht="17.25">
      <c r="A5513" s="183" t="s">
        <v>11214</v>
      </c>
      <c r="B5513" s="183" t="s">
        <v>11215</v>
      </c>
      <c r="C5513" s="183" t="s">
        <v>625</v>
      </c>
      <c r="D5513" s="183" t="s">
        <v>626</v>
      </c>
      <c r="E5513" s="184"/>
      <c r="F5513" s="184"/>
      <c r="G5513" s="185"/>
      <c r="H5513" s="185"/>
      <c r="I5513" s="184"/>
      <c r="J5513" s="184"/>
      <c r="K5513" s="185" t="s">
        <v>410</v>
      </c>
      <c r="L5513" s="185"/>
      <c r="M5513" s="186"/>
      <c r="N5513" s="61" t="s">
        <v>410</v>
      </c>
      <c r="P5513" s="175" t="s">
        <v>625</v>
      </c>
    </row>
    <row r="5514" spans="1:16" ht="17.25">
      <c r="A5514" s="183" t="s">
        <v>11216</v>
      </c>
      <c r="B5514" s="183" t="s">
        <v>11217</v>
      </c>
      <c r="C5514" s="183" t="s">
        <v>335</v>
      </c>
      <c r="D5514" s="183" t="s">
        <v>336</v>
      </c>
      <c r="E5514" s="184">
        <v>170</v>
      </c>
      <c r="F5514" s="184">
        <v>170</v>
      </c>
      <c r="G5514" s="185"/>
      <c r="H5514" s="185"/>
      <c r="I5514" s="184">
        <v>123.14</v>
      </c>
      <c r="J5514" s="184">
        <v>293.14</v>
      </c>
      <c r="K5514" s="185">
        <v>57</v>
      </c>
      <c r="L5514" s="185"/>
      <c r="M5514" s="186"/>
      <c r="N5514" s="61" t="s">
        <v>51</v>
      </c>
      <c r="P5514" s="175" t="s">
        <v>335</v>
      </c>
    </row>
    <row r="5515" spans="1:16" ht="17.25">
      <c r="A5515" s="183" t="s">
        <v>11218</v>
      </c>
      <c r="B5515" s="183" t="s">
        <v>11219</v>
      </c>
      <c r="C5515" s="183" t="s">
        <v>335</v>
      </c>
      <c r="D5515" s="183" t="s">
        <v>336</v>
      </c>
      <c r="E5515" s="184">
        <v>230</v>
      </c>
      <c r="F5515" s="184">
        <v>227</v>
      </c>
      <c r="G5515" s="185" t="s">
        <v>1061</v>
      </c>
      <c r="H5515" s="185"/>
      <c r="I5515" s="184">
        <v>123.14</v>
      </c>
      <c r="J5515" s="184">
        <v>350.14</v>
      </c>
      <c r="K5515" s="185">
        <v>86</v>
      </c>
      <c r="L5515" s="185"/>
      <c r="M5515" s="186"/>
      <c r="N5515" s="61" t="s">
        <v>51</v>
      </c>
      <c r="P5515" s="175" t="s">
        <v>335</v>
      </c>
    </row>
    <row r="5516" spans="1:16" ht="17.25">
      <c r="A5516" s="183" t="s">
        <v>11220</v>
      </c>
      <c r="B5516" s="183" t="s">
        <v>11221</v>
      </c>
      <c r="C5516" s="183" t="s">
        <v>991</v>
      </c>
      <c r="D5516" s="183" t="s">
        <v>992</v>
      </c>
      <c r="E5516" s="184"/>
      <c r="F5516" s="184"/>
      <c r="G5516" s="188"/>
      <c r="H5516" s="183"/>
      <c r="I5516" s="184"/>
      <c r="J5516" s="184"/>
      <c r="K5516" s="185" t="s">
        <v>410</v>
      </c>
      <c r="L5516" s="185"/>
      <c r="M5516" s="186"/>
      <c r="N5516" s="61" t="s">
        <v>410</v>
      </c>
      <c r="P5516" s="175" t="s">
        <v>991</v>
      </c>
    </row>
    <row r="5517" spans="1:16" ht="17.25">
      <c r="A5517" s="183" t="s">
        <v>11222</v>
      </c>
      <c r="B5517" s="183" t="s">
        <v>11221</v>
      </c>
      <c r="C5517" s="183" t="s">
        <v>991</v>
      </c>
      <c r="D5517" s="183" t="s">
        <v>992</v>
      </c>
      <c r="E5517" s="184"/>
      <c r="F5517" s="184"/>
      <c r="G5517" s="185"/>
      <c r="H5517" s="185"/>
      <c r="I5517" s="184"/>
      <c r="J5517" s="184"/>
      <c r="K5517" s="185" t="s">
        <v>410</v>
      </c>
      <c r="L5517" s="185"/>
      <c r="M5517" s="186"/>
      <c r="N5517" s="61" t="s">
        <v>410</v>
      </c>
      <c r="P5517" s="175" t="s">
        <v>991</v>
      </c>
    </row>
    <row r="5518" spans="1:16" ht="17.25">
      <c r="A5518" s="183" t="s">
        <v>11223</v>
      </c>
      <c r="B5518" s="183" t="s">
        <v>11221</v>
      </c>
      <c r="C5518" s="183" t="s">
        <v>991</v>
      </c>
      <c r="D5518" s="183" t="s">
        <v>992</v>
      </c>
      <c r="E5518" s="184"/>
      <c r="F5518" s="184"/>
      <c r="G5518" s="185"/>
      <c r="H5518" s="185"/>
      <c r="I5518" s="184"/>
      <c r="J5518" s="184"/>
      <c r="K5518" s="183" t="s">
        <v>410</v>
      </c>
      <c r="L5518" s="183"/>
      <c r="M5518" s="186"/>
      <c r="N5518" s="61" t="s">
        <v>410</v>
      </c>
      <c r="P5518" s="175" t="s">
        <v>991</v>
      </c>
    </row>
    <row r="5519" spans="1:16" ht="17.25">
      <c r="A5519" s="183" t="s">
        <v>11224</v>
      </c>
      <c r="B5519" s="183" t="s">
        <v>11225</v>
      </c>
      <c r="C5519" s="183" t="s">
        <v>279</v>
      </c>
      <c r="D5519" s="183" t="s">
        <v>280</v>
      </c>
      <c r="E5519" s="184">
        <v>289</v>
      </c>
      <c r="F5519" s="184">
        <v>201</v>
      </c>
      <c r="G5519" s="185" t="s">
        <v>151</v>
      </c>
      <c r="H5519" s="185"/>
      <c r="I5519" s="184">
        <v>106.14</v>
      </c>
      <c r="J5519" s="184">
        <v>307.14</v>
      </c>
      <c r="K5519" s="185">
        <v>0</v>
      </c>
      <c r="L5519" s="185"/>
      <c r="M5519" s="186"/>
      <c r="N5519" s="61" t="s">
        <v>51</v>
      </c>
      <c r="P5519" s="175" t="s">
        <v>279</v>
      </c>
    </row>
    <row r="5520" spans="1:16" ht="17.25">
      <c r="A5520" s="183" t="s">
        <v>11226</v>
      </c>
      <c r="B5520" s="183" t="s">
        <v>11227</v>
      </c>
      <c r="C5520" s="183" t="s">
        <v>5644</v>
      </c>
      <c r="D5520" s="183" t="s">
        <v>5645</v>
      </c>
      <c r="E5520" s="184"/>
      <c r="F5520" s="184"/>
      <c r="G5520" s="185"/>
      <c r="H5520" s="185"/>
      <c r="I5520" s="184"/>
      <c r="J5520" s="184"/>
      <c r="K5520" s="183" t="s">
        <v>410</v>
      </c>
      <c r="L5520" s="183"/>
      <c r="M5520" s="186"/>
      <c r="N5520" s="61" t="s">
        <v>410</v>
      </c>
      <c r="P5520" s="175" t="s">
        <v>5644</v>
      </c>
    </row>
    <row r="5521" spans="1:16" ht="17.25">
      <c r="A5521" s="183" t="s">
        <v>11228</v>
      </c>
      <c r="B5521" s="183" t="s">
        <v>11229</v>
      </c>
      <c r="C5521" s="183" t="s">
        <v>5644</v>
      </c>
      <c r="D5521" s="183" t="s">
        <v>5645</v>
      </c>
      <c r="E5521" s="184"/>
      <c r="F5521" s="184"/>
      <c r="G5521" s="185"/>
      <c r="H5521" s="185"/>
      <c r="I5521" s="184"/>
      <c r="J5521" s="184"/>
      <c r="K5521" s="185" t="s">
        <v>410</v>
      </c>
      <c r="L5521" s="185"/>
      <c r="M5521" s="186"/>
      <c r="N5521" s="61" t="s">
        <v>410</v>
      </c>
      <c r="P5521" s="175" t="s">
        <v>5644</v>
      </c>
    </row>
    <row r="5522" spans="1:16" ht="17.25">
      <c r="A5522" s="183" t="s">
        <v>11230</v>
      </c>
      <c r="B5522" s="183" t="s">
        <v>11231</v>
      </c>
      <c r="C5522" s="183" t="s">
        <v>5644</v>
      </c>
      <c r="D5522" s="183" t="s">
        <v>5645</v>
      </c>
      <c r="E5522" s="184"/>
      <c r="F5522" s="184"/>
      <c r="G5522" s="188"/>
      <c r="H5522" s="185"/>
      <c r="I5522" s="184"/>
      <c r="J5522" s="184"/>
      <c r="K5522" s="183" t="s">
        <v>410</v>
      </c>
      <c r="L5522" s="183"/>
      <c r="M5522" s="186"/>
      <c r="N5522" s="61" t="s">
        <v>410</v>
      </c>
      <c r="P5522" s="175" t="s">
        <v>5644</v>
      </c>
    </row>
    <row r="5523" spans="1:16" ht="17.25">
      <c r="A5523" s="183" t="s">
        <v>11232</v>
      </c>
      <c r="B5523" s="183" t="s">
        <v>11233</v>
      </c>
      <c r="C5523" s="183" t="s">
        <v>5644</v>
      </c>
      <c r="D5523" s="183" t="s">
        <v>5645</v>
      </c>
      <c r="E5523" s="184"/>
      <c r="F5523" s="184"/>
      <c r="G5523" s="188"/>
      <c r="H5523" s="183"/>
      <c r="I5523" s="184"/>
      <c r="J5523" s="184"/>
      <c r="K5523" s="185" t="s">
        <v>410</v>
      </c>
      <c r="L5523" s="185"/>
      <c r="M5523" s="186"/>
      <c r="N5523" s="61" t="s">
        <v>410</v>
      </c>
      <c r="P5523" s="175" t="s">
        <v>5644</v>
      </c>
    </row>
    <row r="5524" spans="1:16" ht="17.25">
      <c r="A5524" s="183" t="s">
        <v>11234</v>
      </c>
      <c r="B5524" s="183" t="s">
        <v>11235</v>
      </c>
      <c r="C5524" s="183" t="s">
        <v>5644</v>
      </c>
      <c r="D5524" s="183" t="s">
        <v>5645</v>
      </c>
      <c r="E5524" s="184"/>
      <c r="F5524" s="184"/>
      <c r="G5524" s="188"/>
      <c r="H5524" s="183"/>
      <c r="I5524" s="184"/>
      <c r="J5524" s="184"/>
      <c r="K5524" s="185" t="s">
        <v>410</v>
      </c>
      <c r="L5524" s="185"/>
      <c r="M5524" s="186"/>
      <c r="N5524" s="61" t="s">
        <v>410</v>
      </c>
      <c r="P5524" s="175" t="s">
        <v>5644</v>
      </c>
    </row>
    <row r="5525" spans="1:16" ht="17.25">
      <c r="A5525" s="183" t="s">
        <v>11236</v>
      </c>
      <c r="B5525" s="183" t="s">
        <v>11237</v>
      </c>
      <c r="C5525" s="183" t="s">
        <v>5644</v>
      </c>
      <c r="D5525" s="183" t="s">
        <v>5645</v>
      </c>
      <c r="E5525" s="184"/>
      <c r="F5525" s="184"/>
      <c r="G5525" s="188"/>
      <c r="H5525" s="183"/>
      <c r="I5525" s="184"/>
      <c r="J5525" s="184"/>
      <c r="K5525" s="185" t="s">
        <v>410</v>
      </c>
      <c r="L5525" s="185"/>
      <c r="M5525" s="186"/>
      <c r="N5525" s="61" t="s">
        <v>410</v>
      </c>
      <c r="P5525" s="175" t="s">
        <v>5644</v>
      </c>
    </row>
    <row r="5526" spans="1:16" ht="17.25">
      <c r="A5526" s="183" t="s">
        <v>11238</v>
      </c>
      <c r="B5526" s="183" t="s">
        <v>11239</v>
      </c>
      <c r="C5526" s="183" t="s">
        <v>5644</v>
      </c>
      <c r="D5526" s="183" t="s">
        <v>5645</v>
      </c>
      <c r="E5526" s="184"/>
      <c r="F5526" s="184"/>
      <c r="G5526" s="188"/>
      <c r="H5526" s="183"/>
      <c r="I5526" s="184"/>
      <c r="J5526" s="184"/>
      <c r="K5526" s="185" t="s">
        <v>410</v>
      </c>
      <c r="L5526" s="185"/>
      <c r="M5526" s="186"/>
      <c r="N5526" s="61" t="s">
        <v>410</v>
      </c>
      <c r="P5526" s="175" t="s">
        <v>5644</v>
      </c>
    </row>
    <row r="5527" spans="1:16" ht="17.25">
      <c r="A5527" s="183" t="s">
        <v>11240</v>
      </c>
      <c r="B5527" s="183" t="s">
        <v>11241</v>
      </c>
      <c r="C5527" s="183" t="s">
        <v>5644</v>
      </c>
      <c r="D5527" s="183" t="s">
        <v>5645</v>
      </c>
      <c r="E5527" s="184"/>
      <c r="F5527" s="184"/>
      <c r="G5527" s="188"/>
      <c r="H5527" s="183"/>
      <c r="I5527" s="184"/>
      <c r="J5527" s="184"/>
      <c r="K5527" s="185" t="s">
        <v>410</v>
      </c>
      <c r="L5527" s="185"/>
      <c r="M5527" s="186"/>
      <c r="N5527" s="61" t="s">
        <v>410</v>
      </c>
      <c r="P5527" s="175" t="s">
        <v>5644</v>
      </c>
    </row>
    <row r="5528" spans="1:16" ht="17.25">
      <c r="A5528" s="183" t="s">
        <v>11242</v>
      </c>
      <c r="B5528" s="183" t="s">
        <v>11243</v>
      </c>
      <c r="C5528" s="183" t="s">
        <v>5644</v>
      </c>
      <c r="D5528" s="183" t="s">
        <v>5645</v>
      </c>
      <c r="E5528" s="184"/>
      <c r="F5528" s="184"/>
      <c r="G5528" s="188"/>
      <c r="H5528" s="183"/>
      <c r="I5528" s="184"/>
      <c r="J5528" s="184"/>
      <c r="K5528" s="185" t="s">
        <v>410</v>
      </c>
      <c r="L5528" s="185"/>
      <c r="M5528" s="186"/>
      <c r="N5528" s="61" t="s">
        <v>410</v>
      </c>
      <c r="P5528" s="175" t="s">
        <v>5644</v>
      </c>
    </row>
    <row r="5529" spans="1:16" ht="17.25">
      <c r="A5529" s="183" t="s">
        <v>11244</v>
      </c>
      <c r="B5529" s="183" t="s">
        <v>11245</v>
      </c>
      <c r="C5529" s="183" t="s">
        <v>5644</v>
      </c>
      <c r="D5529" s="183" t="s">
        <v>5645</v>
      </c>
      <c r="E5529" s="184"/>
      <c r="F5529" s="184"/>
      <c r="G5529" s="185"/>
      <c r="H5529" s="185"/>
      <c r="I5529" s="184"/>
      <c r="J5529" s="184"/>
      <c r="K5529" s="185" t="s">
        <v>410</v>
      </c>
      <c r="L5529" s="185"/>
      <c r="M5529" s="186"/>
      <c r="N5529" s="61" t="s">
        <v>410</v>
      </c>
      <c r="P5529" s="175" t="s">
        <v>5644</v>
      </c>
    </row>
    <row r="5530" spans="1:16" ht="17.25">
      <c r="A5530" s="183" t="s">
        <v>11246</v>
      </c>
      <c r="B5530" s="183" t="s">
        <v>11247</v>
      </c>
      <c r="C5530" s="183" t="s">
        <v>5644</v>
      </c>
      <c r="D5530" s="183" t="s">
        <v>5645</v>
      </c>
      <c r="E5530" s="184"/>
      <c r="F5530" s="184"/>
      <c r="G5530" s="185"/>
      <c r="H5530" s="185"/>
      <c r="I5530" s="184"/>
      <c r="J5530" s="184"/>
      <c r="K5530" s="185" t="s">
        <v>410</v>
      </c>
      <c r="L5530" s="185"/>
      <c r="M5530" s="186"/>
      <c r="N5530" s="61" t="s">
        <v>410</v>
      </c>
      <c r="P5530" s="175" t="s">
        <v>5644</v>
      </c>
    </row>
    <row r="5531" spans="1:16" ht="17.25">
      <c r="A5531" s="183" t="s">
        <v>11248</v>
      </c>
      <c r="B5531" s="183" t="s">
        <v>11249</v>
      </c>
      <c r="C5531" s="183" t="s">
        <v>5644</v>
      </c>
      <c r="D5531" s="183" t="s">
        <v>5645</v>
      </c>
      <c r="E5531" s="184"/>
      <c r="F5531" s="184"/>
      <c r="G5531" s="185"/>
      <c r="H5531" s="185"/>
      <c r="I5531" s="184"/>
      <c r="J5531" s="184"/>
      <c r="K5531" s="183" t="s">
        <v>410</v>
      </c>
      <c r="L5531" s="183"/>
      <c r="M5531" s="186"/>
      <c r="N5531" s="61" t="s">
        <v>410</v>
      </c>
      <c r="P5531" s="175" t="s">
        <v>5644</v>
      </c>
    </row>
    <row r="5532" spans="1:16" ht="17.25">
      <c r="A5532" s="183" t="s">
        <v>11250</v>
      </c>
      <c r="B5532" s="183" t="s">
        <v>11251</v>
      </c>
      <c r="C5532" s="183" t="s">
        <v>5644</v>
      </c>
      <c r="D5532" s="183" t="s">
        <v>5645</v>
      </c>
      <c r="E5532" s="184"/>
      <c r="F5532" s="184"/>
      <c r="G5532" s="185"/>
      <c r="H5532" s="185"/>
      <c r="I5532" s="184"/>
      <c r="J5532" s="184"/>
      <c r="K5532" s="185" t="s">
        <v>410</v>
      </c>
      <c r="L5532" s="185"/>
      <c r="M5532" s="186"/>
      <c r="N5532" s="61" t="s">
        <v>410</v>
      </c>
      <c r="P5532" s="175" t="s">
        <v>5644</v>
      </c>
    </row>
    <row r="5533" spans="1:16" ht="17.25">
      <c r="A5533" s="183" t="s">
        <v>11252</v>
      </c>
      <c r="B5533" s="183" t="s">
        <v>11253</v>
      </c>
      <c r="C5533" s="183" t="s">
        <v>5644</v>
      </c>
      <c r="D5533" s="183" t="s">
        <v>5645</v>
      </c>
      <c r="E5533" s="184"/>
      <c r="F5533" s="184"/>
      <c r="G5533" s="185"/>
      <c r="H5533" s="185"/>
      <c r="I5533" s="184"/>
      <c r="J5533" s="184"/>
      <c r="K5533" s="185" t="s">
        <v>410</v>
      </c>
      <c r="L5533" s="185"/>
      <c r="M5533" s="186"/>
      <c r="N5533" s="61" t="s">
        <v>410</v>
      </c>
      <c r="P5533" s="175" t="s">
        <v>5644</v>
      </c>
    </row>
    <row r="5534" spans="1:16" ht="17.25">
      <c r="A5534" s="183" t="s">
        <v>11254</v>
      </c>
      <c r="B5534" s="183" t="s">
        <v>11255</v>
      </c>
      <c r="C5534" s="183" t="s">
        <v>5644</v>
      </c>
      <c r="D5534" s="183" t="s">
        <v>5645</v>
      </c>
      <c r="E5534" s="184"/>
      <c r="F5534" s="184"/>
      <c r="G5534" s="185"/>
      <c r="H5534" s="185"/>
      <c r="I5534" s="184"/>
      <c r="J5534" s="184"/>
      <c r="K5534" s="185" t="s">
        <v>410</v>
      </c>
      <c r="L5534" s="185"/>
      <c r="M5534" s="186"/>
      <c r="N5534" s="61" t="s">
        <v>410</v>
      </c>
      <c r="P5534" s="175" t="s">
        <v>5644</v>
      </c>
    </row>
    <row r="5535" spans="1:16" ht="17.25">
      <c r="A5535" s="183" t="s">
        <v>11256</v>
      </c>
      <c r="B5535" s="183" t="s">
        <v>11257</v>
      </c>
      <c r="C5535" s="183" t="s">
        <v>5644</v>
      </c>
      <c r="D5535" s="183" t="s">
        <v>5645</v>
      </c>
      <c r="E5535" s="184"/>
      <c r="F5535" s="184"/>
      <c r="G5535" s="185"/>
      <c r="H5535" s="185"/>
      <c r="I5535" s="184"/>
      <c r="J5535" s="184"/>
      <c r="K5535" s="185" t="s">
        <v>410</v>
      </c>
      <c r="L5535" s="185"/>
      <c r="M5535" s="186"/>
      <c r="N5535" s="61" t="s">
        <v>410</v>
      </c>
      <c r="P5535" s="175" t="s">
        <v>5644</v>
      </c>
    </row>
    <row r="5536" spans="1:16" ht="17.25">
      <c r="A5536" s="183" t="s">
        <v>11258</v>
      </c>
      <c r="B5536" s="183" t="s">
        <v>11259</v>
      </c>
      <c r="C5536" s="183" t="s">
        <v>5644</v>
      </c>
      <c r="D5536" s="183" t="s">
        <v>5645</v>
      </c>
      <c r="E5536" s="184"/>
      <c r="F5536" s="184"/>
      <c r="G5536" s="185"/>
      <c r="H5536" s="185"/>
      <c r="I5536" s="184"/>
      <c r="J5536" s="184"/>
      <c r="K5536" s="185" t="s">
        <v>410</v>
      </c>
      <c r="L5536" s="185"/>
      <c r="M5536" s="186"/>
      <c r="N5536" s="61" t="s">
        <v>410</v>
      </c>
      <c r="P5536" s="175" t="s">
        <v>5644</v>
      </c>
    </row>
    <row r="5537" spans="1:16" ht="17.25">
      <c r="A5537" s="183" t="s">
        <v>11260</v>
      </c>
      <c r="B5537" s="183" t="s">
        <v>11261</v>
      </c>
      <c r="C5537" s="183" t="s">
        <v>5644</v>
      </c>
      <c r="D5537" s="183" t="s">
        <v>5645</v>
      </c>
      <c r="E5537" s="184"/>
      <c r="F5537" s="184"/>
      <c r="G5537" s="185"/>
      <c r="H5537" s="185"/>
      <c r="I5537" s="184"/>
      <c r="J5537" s="184"/>
      <c r="K5537" s="185" t="s">
        <v>410</v>
      </c>
      <c r="L5537" s="185"/>
      <c r="M5537" s="186"/>
      <c r="N5537" s="61" t="s">
        <v>410</v>
      </c>
      <c r="P5537" s="175" t="s">
        <v>5644</v>
      </c>
    </row>
    <row r="5538" spans="1:16" ht="17.25">
      <c r="A5538" s="183" t="s">
        <v>11262</v>
      </c>
      <c r="B5538" s="183" t="s">
        <v>11263</v>
      </c>
      <c r="C5538" s="183" t="s">
        <v>5644</v>
      </c>
      <c r="D5538" s="183" t="s">
        <v>5645</v>
      </c>
      <c r="E5538" s="184"/>
      <c r="F5538" s="184"/>
      <c r="G5538" s="185"/>
      <c r="H5538" s="185"/>
      <c r="I5538" s="184"/>
      <c r="J5538" s="184"/>
      <c r="K5538" s="185" t="s">
        <v>410</v>
      </c>
      <c r="L5538" s="185"/>
      <c r="M5538" s="186"/>
      <c r="N5538" s="61" t="s">
        <v>410</v>
      </c>
      <c r="P5538" s="175" t="s">
        <v>5644</v>
      </c>
    </row>
    <row r="5539" spans="1:16" ht="17.25">
      <c r="A5539" s="183" t="s">
        <v>11264</v>
      </c>
      <c r="B5539" s="183" t="s">
        <v>11265</v>
      </c>
      <c r="C5539" s="183" t="s">
        <v>5644</v>
      </c>
      <c r="D5539" s="183" t="s">
        <v>5645</v>
      </c>
      <c r="E5539" s="184"/>
      <c r="F5539" s="184"/>
      <c r="G5539" s="185"/>
      <c r="H5539" s="185"/>
      <c r="I5539" s="184"/>
      <c r="J5539" s="184"/>
      <c r="K5539" s="185" t="s">
        <v>410</v>
      </c>
      <c r="L5539" s="185"/>
      <c r="M5539" s="186"/>
      <c r="N5539" s="61" t="s">
        <v>410</v>
      </c>
      <c r="P5539" s="175" t="s">
        <v>5644</v>
      </c>
    </row>
    <row r="5540" spans="1:16" ht="17.25">
      <c r="A5540" s="183" t="s">
        <v>11266</v>
      </c>
      <c r="B5540" s="183" t="s">
        <v>11267</v>
      </c>
      <c r="C5540" s="183" t="s">
        <v>5644</v>
      </c>
      <c r="D5540" s="183" t="s">
        <v>5645</v>
      </c>
      <c r="E5540" s="184"/>
      <c r="F5540" s="184"/>
      <c r="G5540" s="185"/>
      <c r="H5540" s="185"/>
      <c r="I5540" s="184"/>
      <c r="J5540" s="184"/>
      <c r="K5540" s="185" t="s">
        <v>410</v>
      </c>
      <c r="L5540" s="185"/>
      <c r="M5540" s="186"/>
      <c r="N5540" s="61" t="s">
        <v>410</v>
      </c>
      <c r="P5540" s="175" t="s">
        <v>5644</v>
      </c>
    </row>
    <row r="5541" spans="1:16" ht="17.25">
      <c r="A5541" s="183" t="s">
        <v>11268</v>
      </c>
      <c r="B5541" s="183" t="s">
        <v>11269</v>
      </c>
      <c r="C5541" s="183" t="s">
        <v>5644</v>
      </c>
      <c r="D5541" s="183" t="s">
        <v>5645</v>
      </c>
      <c r="E5541" s="184"/>
      <c r="F5541" s="184"/>
      <c r="G5541" s="185"/>
      <c r="H5541" s="185"/>
      <c r="I5541" s="184"/>
      <c r="J5541" s="184"/>
      <c r="K5541" s="185" t="s">
        <v>410</v>
      </c>
      <c r="L5541" s="185"/>
      <c r="M5541" s="186"/>
      <c r="N5541" s="61" t="s">
        <v>410</v>
      </c>
      <c r="P5541" s="175" t="s">
        <v>5644</v>
      </c>
    </row>
    <row r="5542" spans="1:16" ht="17.25">
      <c r="A5542" s="183" t="s">
        <v>11270</v>
      </c>
      <c r="B5542" s="183" t="s">
        <v>11271</v>
      </c>
      <c r="C5542" s="183" t="s">
        <v>5644</v>
      </c>
      <c r="D5542" s="183" t="s">
        <v>5645</v>
      </c>
      <c r="E5542" s="184"/>
      <c r="F5542" s="184"/>
      <c r="G5542" s="188"/>
      <c r="H5542" s="183"/>
      <c r="I5542" s="184"/>
      <c r="J5542" s="184"/>
      <c r="K5542" s="185" t="s">
        <v>410</v>
      </c>
      <c r="L5542" s="185"/>
      <c r="M5542" s="186"/>
      <c r="N5542" s="61" t="s">
        <v>410</v>
      </c>
      <c r="P5542" s="175" t="s">
        <v>5644</v>
      </c>
    </row>
    <row r="5543" spans="1:16" ht="17.25">
      <c r="A5543" s="183" t="s">
        <v>11272</v>
      </c>
      <c r="B5543" s="183" t="s">
        <v>11273</v>
      </c>
      <c r="C5543" s="183" t="s">
        <v>5644</v>
      </c>
      <c r="D5543" s="183" t="s">
        <v>5645</v>
      </c>
      <c r="E5543" s="184"/>
      <c r="F5543" s="184"/>
      <c r="G5543" s="188"/>
      <c r="H5543" s="185"/>
      <c r="I5543" s="184"/>
      <c r="J5543" s="184"/>
      <c r="K5543" s="183" t="s">
        <v>410</v>
      </c>
      <c r="L5543" s="183"/>
      <c r="M5543" s="186"/>
      <c r="N5543" s="61" t="s">
        <v>410</v>
      </c>
      <c r="P5543" s="175" t="s">
        <v>5644</v>
      </c>
    </row>
    <row r="5544" spans="1:16" ht="17.25">
      <c r="A5544" s="183" t="s">
        <v>11274</v>
      </c>
      <c r="B5544" s="183" t="s">
        <v>11275</v>
      </c>
      <c r="C5544" s="183" t="s">
        <v>5644</v>
      </c>
      <c r="D5544" s="183" t="s">
        <v>5645</v>
      </c>
      <c r="E5544" s="184">
        <v>161</v>
      </c>
      <c r="F5544" s="184">
        <v>161</v>
      </c>
      <c r="G5544" s="188"/>
      <c r="H5544" s="183"/>
      <c r="I5544" s="184">
        <v>95.88</v>
      </c>
      <c r="J5544" s="184">
        <v>256.88</v>
      </c>
      <c r="K5544" s="185">
        <v>0</v>
      </c>
      <c r="L5544" s="185"/>
      <c r="M5544" s="186"/>
      <c r="N5544" s="61" t="s">
        <v>51</v>
      </c>
      <c r="P5544" s="175" t="s">
        <v>5644</v>
      </c>
    </row>
    <row r="5545" spans="1:16" ht="17.25">
      <c r="A5545" s="183" t="s">
        <v>11276</v>
      </c>
      <c r="B5545" s="183" t="s">
        <v>11271</v>
      </c>
      <c r="C5545" s="183" t="s">
        <v>5644</v>
      </c>
      <c r="D5545" s="183" t="s">
        <v>5645</v>
      </c>
      <c r="E5545" s="184">
        <v>479</v>
      </c>
      <c r="F5545" s="184">
        <v>479</v>
      </c>
      <c r="G5545" s="185"/>
      <c r="H5545" s="185"/>
      <c r="I5545" s="184">
        <v>135.22</v>
      </c>
      <c r="J5545" s="184">
        <v>614.22</v>
      </c>
      <c r="K5545" s="183">
        <v>0</v>
      </c>
      <c r="L5545" s="183"/>
      <c r="M5545" s="186"/>
      <c r="N5545" s="61" t="s">
        <v>51</v>
      </c>
      <c r="P5545" s="175" t="s">
        <v>5644</v>
      </c>
    </row>
    <row r="5546" spans="1:16" ht="17.25">
      <c r="A5546" s="183" t="s">
        <v>11277</v>
      </c>
      <c r="B5546" s="183" t="s">
        <v>11278</v>
      </c>
      <c r="C5546" s="183" t="s">
        <v>5644</v>
      </c>
      <c r="D5546" s="183" t="s">
        <v>5645</v>
      </c>
      <c r="E5546" s="184">
        <v>155</v>
      </c>
      <c r="F5546" s="184">
        <v>155</v>
      </c>
      <c r="G5546" s="188"/>
      <c r="H5546" s="185"/>
      <c r="I5546" s="184">
        <v>53.63</v>
      </c>
      <c r="J5546" s="184">
        <v>208.63</v>
      </c>
      <c r="K5546" s="185">
        <v>0</v>
      </c>
      <c r="L5546" s="185"/>
      <c r="M5546" s="186"/>
      <c r="N5546" s="61" t="s">
        <v>51</v>
      </c>
      <c r="P5546" s="175" t="s">
        <v>5644</v>
      </c>
    </row>
    <row r="5547" spans="1:16" ht="17.25">
      <c r="A5547" s="183" t="s">
        <v>11279</v>
      </c>
      <c r="B5547" s="183" t="s">
        <v>11280</v>
      </c>
      <c r="C5547" s="183" t="s">
        <v>5644</v>
      </c>
      <c r="D5547" s="183" t="s">
        <v>5645</v>
      </c>
      <c r="E5547" s="184">
        <v>155</v>
      </c>
      <c r="F5547" s="184">
        <v>155</v>
      </c>
      <c r="G5547" s="185"/>
      <c r="H5547" s="185"/>
      <c r="I5547" s="184">
        <v>53.63</v>
      </c>
      <c r="J5547" s="184">
        <v>208.63</v>
      </c>
      <c r="K5547" s="185">
        <v>66</v>
      </c>
      <c r="L5547" s="185"/>
      <c r="M5547" s="186"/>
      <c r="N5547" s="61" t="s">
        <v>51</v>
      </c>
      <c r="P5547" s="175" t="s">
        <v>5644</v>
      </c>
    </row>
    <row r="5548" spans="1:16" ht="17.25">
      <c r="A5548" s="183" t="s">
        <v>11281</v>
      </c>
      <c r="B5548" s="183" t="s">
        <v>11282</v>
      </c>
      <c r="C5548" s="183" t="s">
        <v>5644</v>
      </c>
      <c r="D5548" s="183" t="s">
        <v>5645</v>
      </c>
      <c r="E5548" s="184"/>
      <c r="F5548" s="184"/>
      <c r="G5548" s="188"/>
      <c r="H5548" s="183"/>
      <c r="I5548" s="184"/>
      <c r="J5548" s="184"/>
      <c r="K5548" s="185" t="s">
        <v>410</v>
      </c>
      <c r="L5548" s="185"/>
      <c r="M5548" s="186"/>
      <c r="N5548" s="61" t="s">
        <v>410</v>
      </c>
      <c r="P5548" s="175" t="s">
        <v>5644</v>
      </c>
    </row>
    <row r="5549" spans="1:16" ht="17.25">
      <c r="A5549" s="183" t="s">
        <v>11283</v>
      </c>
      <c r="B5549" s="183" t="s">
        <v>11284</v>
      </c>
      <c r="C5549" s="183" t="s">
        <v>5644</v>
      </c>
      <c r="D5549" s="183" t="s">
        <v>5645</v>
      </c>
      <c r="E5549" s="184"/>
      <c r="F5549" s="184"/>
      <c r="G5549" s="185"/>
      <c r="H5549" s="185"/>
      <c r="I5549" s="184"/>
      <c r="J5549" s="184"/>
      <c r="K5549" s="185" t="s">
        <v>410</v>
      </c>
      <c r="L5549" s="185"/>
      <c r="M5549" s="186"/>
      <c r="N5549" s="61" t="s">
        <v>410</v>
      </c>
      <c r="P5549" s="175" t="s">
        <v>5644</v>
      </c>
    </row>
    <row r="5550" spans="1:16" ht="17.25">
      <c r="A5550" s="183" t="s">
        <v>11285</v>
      </c>
      <c r="B5550" s="183" t="s">
        <v>11286</v>
      </c>
      <c r="C5550" s="183" t="s">
        <v>5644</v>
      </c>
      <c r="D5550" s="183" t="s">
        <v>5645</v>
      </c>
      <c r="E5550" s="184"/>
      <c r="F5550" s="184"/>
      <c r="G5550" s="185"/>
      <c r="H5550" s="185"/>
      <c r="I5550" s="184"/>
      <c r="J5550" s="184"/>
      <c r="K5550" s="185" t="s">
        <v>410</v>
      </c>
      <c r="L5550" s="185"/>
      <c r="M5550" s="186"/>
      <c r="N5550" s="61" t="s">
        <v>410</v>
      </c>
      <c r="P5550" s="175" t="s">
        <v>5644</v>
      </c>
    </row>
    <row r="5551" spans="1:16" ht="17.25">
      <c r="A5551" s="183" t="s">
        <v>11287</v>
      </c>
      <c r="B5551" s="183" t="s">
        <v>11288</v>
      </c>
      <c r="C5551" s="183" t="s">
        <v>5644</v>
      </c>
      <c r="D5551" s="183" t="s">
        <v>5645</v>
      </c>
      <c r="E5551" s="184"/>
      <c r="F5551" s="184"/>
      <c r="G5551" s="185"/>
      <c r="H5551" s="185"/>
      <c r="I5551" s="184"/>
      <c r="J5551" s="184"/>
      <c r="K5551" s="185" t="s">
        <v>410</v>
      </c>
      <c r="L5551" s="185"/>
      <c r="M5551" s="186"/>
      <c r="N5551" s="61" t="s">
        <v>410</v>
      </c>
      <c r="P5551" s="175" t="s">
        <v>5644</v>
      </c>
    </row>
    <row r="5552" spans="1:16" ht="17.25">
      <c r="A5552" s="183" t="s">
        <v>11289</v>
      </c>
      <c r="B5552" s="183" t="s">
        <v>11290</v>
      </c>
      <c r="C5552" s="183" t="s">
        <v>5644</v>
      </c>
      <c r="D5552" s="183" t="s">
        <v>5645</v>
      </c>
      <c r="E5552" s="184">
        <v>115</v>
      </c>
      <c r="F5552" s="184">
        <v>115</v>
      </c>
      <c r="G5552" s="185"/>
      <c r="H5552" s="185"/>
      <c r="I5552" s="184">
        <v>35.81</v>
      </c>
      <c r="J5552" s="184">
        <v>150.81</v>
      </c>
      <c r="K5552" s="183">
        <v>52</v>
      </c>
      <c r="L5552" s="183"/>
      <c r="M5552" s="186"/>
      <c r="N5552" s="61" t="s">
        <v>51</v>
      </c>
      <c r="P5552" s="175" t="s">
        <v>5644</v>
      </c>
    </row>
    <row r="5553" spans="1:16" ht="17.25">
      <c r="A5553" s="183" t="s">
        <v>11291</v>
      </c>
      <c r="B5553" s="183" t="s">
        <v>11292</v>
      </c>
      <c r="C5553" s="183" t="s">
        <v>5644</v>
      </c>
      <c r="D5553" s="183" t="s">
        <v>5645</v>
      </c>
      <c r="E5553" s="184"/>
      <c r="F5553" s="184"/>
      <c r="G5553" s="185"/>
      <c r="H5553" s="185"/>
      <c r="I5553" s="184"/>
      <c r="J5553" s="184"/>
      <c r="K5553" s="185" t="s">
        <v>410</v>
      </c>
      <c r="L5553" s="185"/>
      <c r="M5553" s="186"/>
      <c r="N5553" s="61" t="s">
        <v>410</v>
      </c>
      <c r="P5553" s="175" t="s">
        <v>5644</v>
      </c>
    </row>
    <row r="5554" spans="1:16" ht="17.25">
      <c r="A5554" s="183" t="s">
        <v>11293</v>
      </c>
      <c r="B5554" s="183" t="s">
        <v>11294</v>
      </c>
      <c r="C5554" s="183" t="s">
        <v>5644</v>
      </c>
      <c r="D5554" s="183" t="s">
        <v>5645</v>
      </c>
      <c r="E5554" s="184"/>
      <c r="F5554" s="184"/>
      <c r="G5554" s="185"/>
      <c r="H5554" s="185"/>
      <c r="I5554" s="184"/>
      <c r="J5554" s="184"/>
      <c r="K5554" s="183" t="s">
        <v>410</v>
      </c>
      <c r="L5554" s="183"/>
      <c r="M5554" s="186"/>
      <c r="N5554" s="61" t="s">
        <v>410</v>
      </c>
      <c r="P5554" s="175" t="s">
        <v>5644</v>
      </c>
    </row>
    <row r="5555" spans="1:16" ht="17.25">
      <c r="A5555" s="183" t="s">
        <v>11295</v>
      </c>
      <c r="B5555" s="183" t="s">
        <v>11296</v>
      </c>
      <c r="C5555" s="183" t="s">
        <v>5644</v>
      </c>
      <c r="D5555" s="183" t="s">
        <v>5645</v>
      </c>
      <c r="E5555" s="184"/>
      <c r="F5555" s="184"/>
      <c r="G5555" s="185"/>
      <c r="H5555" s="185"/>
      <c r="I5555" s="184"/>
      <c r="J5555" s="184"/>
      <c r="K5555" s="183" t="s">
        <v>410</v>
      </c>
      <c r="L5555" s="183"/>
      <c r="M5555" s="186"/>
      <c r="N5555" s="61" t="s">
        <v>410</v>
      </c>
      <c r="P5555" s="175" t="s">
        <v>5644</v>
      </c>
    </row>
    <row r="5556" spans="1:16" ht="17.25">
      <c r="A5556" s="183" t="s">
        <v>11297</v>
      </c>
      <c r="B5556" s="183" t="s">
        <v>11298</v>
      </c>
      <c r="C5556" s="183" t="s">
        <v>5644</v>
      </c>
      <c r="D5556" s="183" t="s">
        <v>5645</v>
      </c>
      <c r="E5556" s="184"/>
      <c r="F5556" s="184"/>
      <c r="G5556" s="185"/>
      <c r="H5556" s="185"/>
      <c r="I5556" s="184"/>
      <c r="J5556" s="184"/>
      <c r="K5556" s="185" t="s">
        <v>410</v>
      </c>
      <c r="L5556" s="185"/>
      <c r="M5556" s="186"/>
      <c r="N5556" s="61" t="s">
        <v>410</v>
      </c>
      <c r="P5556" s="175" t="s">
        <v>5644</v>
      </c>
    </row>
    <row r="5557" spans="1:16" ht="17.25">
      <c r="A5557" s="183" t="s">
        <v>11299</v>
      </c>
      <c r="B5557" s="183" t="s">
        <v>11300</v>
      </c>
      <c r="C5557" s="183" t="s">
        <v>5644</v>
      </c>
      <c r="D5557" s="183" t="s">
        <v>5645</v>
      </c>
      <c r="E5557" s="184">
        <v>120</v>
      </c>
      <c r="F5557" s="184">
        <v>80</v>
      </c>
      <c r="G5557" s="188" t="s">
        <v>1052</v>
      </c>
      <c r="H5557" s="183" t="s">
        <v>322</v>
      </c>
      <c r="I5557" s="184">
        <v>76.6</v>
      </c>
      <c r="J5557" s="184">
        <v>156.6</v>
      </c>
      <c r="K5557" s="185">
        <v>62</v>
      </c>
      <c r="L5557" s="185"/>
      <c r="M5557" s="186"/>
      <c r="N5557" s="61" t="s">
        <v>51</v>
      </c>
      <c r="P5557" s="175" t="s">
        <v>5644</v>
      </c>
    </row>
    <row r="5558" spans="1:16" ht="17.25">
      <c r="A5558" s="183" t="s">
        <v>11301</v>
      </c>
      <c r="B5558" s="183" t="s">
        <v>11302</v>
      </c>
      <c r="C5558" s="183" t="s">
        <v>5644</v>
      </c>
      <c r="D5558" s="183" t="s">
        <v>5645</v>
      </c>
      <c r="E5558" s="184"/>
      <c r="F5558" s="184"/>
      <c r="G5558" s="188"/>
      <c r="H5558" s="183"/>
      <c r="I5558" s="184"/>
      <c r="J5558" s="184"/>
      <c r="K5558" s="185" t="s">
        <v>410</v>
      </c>
      <c r="L5558" s="185"/>
      <c r="M5558" s="186"/>
      <c r="N5558" s="61" t="s">
        <v>410</v>
      </c>
      <c r="P5558" s="175" t="s">
        <v>5644</v>
      </c>
    </row>
    <row r="5559" spans="1:16" ht="17.25">
      <c r="A5559" s="183" t="s">
        <v>11303</v>
      </c>
      <c r="B5559" s="183" t="s">
        <v>11304</v>
      </c>
      <c r="C5559" s="183" t="s">
        <v>5644</v>
      </c>
      <c r="D5559" s="183" t="s">
        <v>5645</v>
      </c>
      <c r="E5559" s="184"/>
      <c r="F5559" s="184"/>
      <c r="G5559" s="185"/>
      <c r="H5559" s="185"/>
      <c r="I5559" s="184"/>
      <c r="J5559" s="184"/>
      <c r="K5559" s="185" t="s">
        <v>410</v>
      </c>
      <c r="L5559" s="185"/>
      <c r="M5559" s="186"/>
      <c r="N5559" s="61" t="s">
        <v>410</v>
      </c>
      <c r="P5559" s="175" t="s">
        <v>5644</v>
      </c>
    </row>
    <row r="5560" spans="1:16" ht="17.25">
      <c r="A5560" s="183" t="s">
        <v>11305</v>
      </c>
      <c r="B5560" s="183" t="s">
        <v>11306</v>
      </c>
      <c r="C5560" s="183" t="s">
        <v>5644</v>
      </c>
      <c r="D5560" s="183" t="s">
        <v>5645</v>
      </c>
      <c r="E5560" s="184"/>
      <c r="F5560" s="184"/>
      <c r="G5560" s="185"/>
      <c r="H5560" s="185"/>
      <c r="I5560" s="184"/>
      <c r="J5560" s="184"/>
      <c r="K5560" s="185" t="s">
        <v>410</v>
      </c>
      <c r="L5560" s="185"/>
      <c r="M5560" s="186"/>
      <c r="N5560" s="61" t="s">
        <v>410</v>
      </c>
      <c r="P5560" s="175" t="s">
        <v>5644</v>
      </c>
    </row>
    <row r="5561" spans="1:16" ht="17.25">
      <c r="A5561" s="183" t="s">
        <v>11307</v>
      </c>
      <c r="B5561" s="183" t="s">
        <v>11308</v>
      </c>
      <c r="C5561" s="183" t="s">
        <v>5644</v>
      </c>
      <c r="D5561" s="183" t="s">
        <v>5645</v>
      </c>
      <c r="E5561" s="184"/>
      <c r="F5561" s="184"/>
      <c r="G5561" s="185"/>
      <c r="H5561" s="185"/>
      <c r="I5561" s="184"/>
      <c r="J5561" s="184"/>
      <c r="K5561" s="185" t="s">
        <v>410</v>
      </c>
      <c r="L5561" s="185"/>
      <c r="M5561" s="186"/>
      <c r="N5561" s="61" t="s">
        <v>410</v>
      </c>
      <c r="P5561" s="175" t="s">
        <v>5644</v>
      </c>
    </row>
    <row r="5562" spans="1:16" ht="17.25">
      <c r="A5562" s="183" t="s">
        <v>11309</v>
      </c>
      <c r="B5562" s="183" t="s">
        <v>11310</v>
      </c>
      <c r="C5562" s="183" t="s">
        <v>5644</v>
      </c>
      <c r="D5562" s="183" t="s">
        <v>5645</v>
      </c>
      <c r="E5562" s="184"/>
      <c r="F5562" s="184"/>
      <c r="G5562" s="185"/>
      <c r="H5562" s="185"/>
      <c r="I5562" s="184"/>
      <c r="J5562" s="184"/>
      <c r="K5562" s="185" t="s">
        <v>410</v>
      </c>
      <c r="L5562" s="185"/>
      <c r="M5562" s="186"/>
      <c r="N5562" s="61" t="s">
        <v>410</v>
      </c>
      <c r="P5562" s="175" t="s">
        <v>5644</v>
      </c>
    </row>
    <row r="5563" spans="1:16" ht="17.25">
      <c r="A5563" s="183" t="s">
        <v>11311</v>
      </c>
      <c r="B5563" s="183" t="s">
        <v>11312</v>
      </c>
      <c r="C5563" s="183" t="s">
        <v>5644</v>
      </c>
      <c r="D5563" s="183" t="s">
        <v>5645</v>
      </c>
      <c r="E5563" s="184"/>
      <c r="F5563" s="184"/>
      <c r="G5563" s="185"/>
      <c r="H5563" s="185"/>
      <c r="I5563" s="184"/>
      <c r="J5563" s="184"/>
      <c r="K5563" s="185" t="s">
        <v>410</v>
      </c>
      <c r="L5563" s="185"/>
      <c r="M5563" s="186"/>
      <c r="N5563" s="61" t="s">
        <v>410</v>
      </c>
      <c r="P5563" s="175" t="s">
        <v>5644</v>
      </c>
    </row>
    <row r="5564" spans="1:16" ht="17.25">
      <c r="A5564" s="183" t="s">
        <v>11313</v>
      </c>
      <c r="B5564" s="183" t="s">
        <v>11314</v>
      </c>
      <c r="C5564" s="183" t="s">
        <v>5644</v>
      </c>
      <c r="D5564" s="183" t="s">
        <v>5645</v>
      </c>
      <c r="E5564" s="184"/>
      <c r="F5564" s="184"/>
      <c r="G5564" s="185"/>
      <c r="H5564" s="185"/>
      <c r="I5564" s="184"/>
      <c r="J5564" s="184"/>
      <c r="K5564" s="185" t="s">
        <v>410</v>
      </c>
      <c r="L5564" s="185"/>
      <c r="M5564" s="186"/>
      <c r="N5564" s="61" t="s">
        <v>410</v>
      </c>
      <c r="P5564" s="175" t="s">
        <v>5644</v>
      </c>
    </row>
    <row r="5565" spans="1:16" ht="17.25">
      <c r="A5565" s="183" t="s">
        <v>11315</v>
      </c>
      <c r="B5565" s="183" t="s">
        <v>11316</v>
      </c>
      <c r="C5565" s="183" t="s">
        <v>5644</v>
      </c>
      <c r="D5565" s="183" t="s">
        <v>5645</v>
      </c>
      <c r="E5565" s="184"/>
      <c r="F5565" s="184"/>
      <c r="G5565" s="185"/>
      <c r="H5565" s="185"/>
      <c r="I5565" s="184"/>
      <c r="J5565" s="184"/>
      <c r="K5565" s="185" t="s">
        <v>410</v>
      </c>
      <c r="L5565" s="185"/>
      <c r="M5565" s="186"/>
      <c r="N5565" s="61" t="s">
        <v>410</v>
      </c>
      <c r="P5565" s="175" t="s">
        <v>5644</v>
      </c>
    </row>
    <row r="5566" spans="1:16" ht="17.25">
      <c r="A5566" s="183" t="s">
        <v>11317</v>
      </c>
      <c r="B5566" s="183" t="s">
        <v>11318</v>
      </c>
      <c r="C5566" s="183" t="s">
        <v>5644</v>
      </c>
      <c r="D5566" s="183" t="s">
        <v>5645</v>
      </c>
      <c r="E5566" s="184"/>
      <c r="F5566" s="184"/>
      <c r="G5566" s="185"/>
      <c r="H5566" s="185"/>
      <c r="I5566" s="184"/>
      <c r="J5566" s="184"/>
      <c r="K5566" s="185" t="s">
        <v>410</v>
      </c>
      <c r="L5566" s="185"/>
      <c r="M5566" s="186"/>
      <c r="N5566" s="61" t="s">
        <v>410</v>
      </c>
      <c r="P5566" s="175" t="s">
        <v>5644</v>
      </c>
    </row>
    <row r="5567" spans="1:16" ht="17.25">
      <c r="A5567" s="183" t="s">
        <v>11319</v>
      </c>
      <c r="B5567" s="183" t="s">
        <v>11320</v>
      </c>
      <c r="C5567" s="183" t="s">
        <v>5644</v>
      </c>
      <c r="D5567" s="183" t="s">
        <v>5645</v>
      </c>
      <c r="E5567" s="184"/>
      <c r="F5567" s="184"/>
      <c r="G5567" s="185"/>
      <c r="H5567" s="185"/>
      <c r="I5567" s="184"/>
      <c r="J5567" s="184"/>
      <c r="K5567" s="185" t="s">
        <v>410</v>
      </c>
      <c r="L5567" s="185"/>
      <c r="M5567" s="186"/>
      <c r="N5567" s="61" t="s">
        <v>410</v>
      </c>
      <c r="P5567" s="175" t="s">
        <v>5644</v>
      </c>
    </row>
    <row r="5568" spans="1:16" ht="17.25">
      <c r="A5568" s="183" t="s">
        <v>11321</v>
      </c>
      <c r="B5568" s="183" t="s">
        <v>11322</v>
      </c>
      <c r="C5568" s="183" t="s">
        <v>5644</v>
      </c>
      <c r="D5568" s="183" t="s">
        <v>5645</v>
      </c>
      <c r="E5568" s="184"/>
      <c r="F5568" s="184"/>
      <c r="G5568" s="185"/>
      <c r="H5568" s="185"/>
      <c r="I5568" s="184"/>
      <c r="J5568" s="184"/>
      <c r="K5568" s="185" t="s">
        <v>410</v>
      </c>
      <c r="L5568" s="185"/>
      <c r="M5568" s="186"/>
      <c r="N5568" s="61" t="s">
        <v>410</v>
      </c>
      <c r="P5568" s="175" t="s">
        <v>5644</v>
      </c>
    </row>
    <row r="5569" spans="1:16" ht="17.25">
      <c r="A5569" s="183" t="s">
        <v>11323</v>
      </c>
      <c r="B5569" s="183" t="s">
        <v>11324</v>
      </c>
      <c r="C5569" s="183" t="s">
        <v>5644</v>
      </c>
      <c r="D5569" s="183" t="s">
        <v>5645</v>
      </c>
      <c r="E5569" s="184"/>
      <c r="F5569" s="184"/>
      <c r="G5569" s="185"/>
      <c r="H5569" s="185"/>
      <c r="I5569" s="184"/>
      <c r="J5569" s="184"/>
      <c r="K5569" s="185" t="s">
        <v>410</v>
      </c>
      <c r="L5569" s="185"/>
      <c r="M5569" s="186"/>
      <c r="N5569" s="61" t="s">
        <v>410</v>
      </c>
      <c r="P5569" s="175" t="s">
        <v>5644</v>
      </c>
    </row>
    <row r="5570" spans="1:16" ht="17.25">
      <c r="A5570" s="183" t="s">
        <v>11325</v>
      </c>
      <c r="B5570" s="183" t="s">
        <v>11326</v>
      </c>
      <c r="C5570" s="183" t="s">
        <v>5644</v>
      </c>
      <c r="D5570" s="183" t="s">
        <v>5645</v>
      </c>
      <c r="E5570" s="184"/>
      <c r="F5570" s="184"/>
      <c r="G5570" s="185"/>
      <c r="H5570" s="185"/>
      <c r="I5570" s="184"/>
      <c r="J5570" s="184"/>
      <c r="K5570" s="185" t="s">
        <v>410</v>
      </c>
      <c r="L5570" s="185"/>
      <c r="M5570" s="186"/>
      <c r="N5570" s="61" t="s">
        <v>410</v>
      </c>
      <c r="P5570" s="175" t="s">
        <v>5644</v>
      </c>
    </row>
    <row r="5571" spans="1:16" ht="17.25">
      <c r="A5571" s="183" t="s">
        <v>11327</v>
      </c>
      <c r="B5571" s="183" t="s">
        <v>11328</v>
      </c>
      <c r="C5571" s="183" t="s">
        <v>5644</v>
      </c>
      <c r="D5571" s="183" t="s">
        <v>5645</v>
      </c>
      <c r="E5571" s="184"/>
      <c r="F5571" s="184"/>
      <c r="G5571" s="185"/>
      <c r="H5571" s="185"/>
      <c r="I5571" s="184"/>
      <c r="J5571" s="184"/>
      <c r="K5571" s="185" t="s">
        <v>410</v>
      </c>
      <c r="L5571" s="185"/>
      <c r="M5571" s="186"/>
      <c r="N5571" s="61" t="s">
        <v>410</v>
      </c>
      <c r="P5571" s="175" t="s">
        <v>5644</v>
      </c>
    </row>
    <row r="5572" spans="1:16" ht="17.25">
      <c r="A5572" s="183" t="s">
        <v>11329</v>
      </c>
      <c r="B5572" s="183" t="s">
        <v>11330</v>
      </c>
      <c r="C5572" s="183" t="s">
        <v>5644</v>
      </c>
      <c r="D5572" s="183" t="s">
        <v>5645</v>
      </c>
      <c r="E5572" s="184"/>
      <c r="F5572" s="184"/>
      <c r="G5572" s="185"/>
      <c r="H5572" s="185"/>
      <c r="I5572" s="184"/>
      <c r="J5572" s="184"/>
      <c r="K5572" s="185" t="s">
        <v>410</v>
      </c>
      <c r="L5572" s="185"/>
      <c r="M5572" s="186"/>
      <c r="N5572" s="61" t="s">
        <v>410</v>
      </c>
      <c r="P5572" s="175" t="s">
        <v>5644</v>
      </c>
    </row>
    <row r="5573" spans="1:16" ht="17.25">
      <c r="A5573" s="183" t="s">
        <v>11331</v>
      </c>
      <c r="B5573" s="183" t="s">
        <v>11332</v>
      </c>
      <c r="C5573" s="183" t="s">
        <v>5644</v>
      </c>
      <c r="D5573" s="183" t="s">
        <v>5645</v>
      </c>
      <c r="E5573" s="184"/>
      <c r="F5573" s="184"/>
      <c r="G5573" s="185"/>
      <c r="H5573" s="185"/>
      <c r="I5573" s="184"/>
      <c r="J5573" s="184"/>
      <c r="K5573" s="185" t="s">
        <v>410</v>
      </c>
      <c r="L5573" s="185"/>
      <c r="M5573" s="186"/>
      <c r="N5573" s="61" t="s">
        <v>410</v>
      </c>
      <c r="P5573" s="175" t="s">
        <v>5644</v>
      </c>
    </row>
    <row r="5574" spans="1:16" ht="17.25">
      <c r="A5574" s="183" t="s">
        <v>11333</v>
      </c>
      <c r="B5574" s="183" t="s">
        <v>11334</v>
      </c>
      <c r="C5574" s="183" t="s">
        <v>5644</v>
      </c>
      <c r="D5574" s="183" t="s">
        <v>5645</v>
      </c>
      <c r="E5574" s="184"/>
      <c r="F5574" s="184"/>
      <c r="G5574" s="185"/>
      <c r="H5574" s="185"/>
      <c r="I5574" s="184"/>
      <c r="J5574" s="184"/>
      <c r="K5574" s="185" t="s">
        <v>410</v>
      </c>
      <c r="L5574" s="185"/>
      <c r="M5574" s="186"/>
      <c r="N5574" s="61" t="s">
        <v>410</v>
      </c>
      <c r="P5574" s="175" t="s">
        <v>5644</v>
      </c>
    </row>
    <row r="5575" spans="1:16" ht="17.25">
      <c r="A5575" s="183" t="s">
        <v>11335</v>
      </c>
      <c r="B5575" s="183" t="s">
        <v>11336</v>
      </c>
      <c r="C5575" s="183" t="s">
        <v>5644</v>
      </c>
      <c r="D5575" s="183" t="s">
        <v>5645</v>
      </c>
      <c r="E5575" s="184"/>
      <c r="F5575" s="184"/>
      <c r="G5575" s="185"/>
      <c r="H5575" s="185"/>
      <c r="I5575" s="184"/>
      <c r="J5575" s="184"/>
      <c r="K5575" s="185" t="s">
        <v>410</v>
      </c>
      <c r="L5575" s="185"/>
      <c r="M5575" s="186"/>
      <c r="N5575" s="61" t="s">
        <v>410</v>
      </c>
      <c r="P5575" s="175" t="s">
        <v>5644</v>
      </c>
    </row>
    <row r="5576" spans="1:16" ht="17.25">
      <c r="A5576" s="183" t="s">
        <v>11337</v>
      </c>
      <c r="B5576" s="183" t="s">
        <v>11338</v>
      </c>
      <c r="C5576" s="183" t="s">
        <v>5644</v>
      </c>
      <c r="D5576" s="183" t="s">
        <v>5645</v>
      </c>
      <c r="E5576" s="184"/>
      <c r="F5576" s="184"/>
      <c r="G5576" s="185"/>
      <c r="H5576" s="185"/>
      <c r="I5576" s="184"/>
      <c r="J5576" s="184"/>
      <c r="K5576" s="185" t="s">
        <v>410</v>
      </c>
      <c r="L5576" s="185"/>
      <c r="M5576" s="186"/>
      <c r="N5576" s="61" t="s">
        <v>410</v>
      </c>
      <c r="P5576" s="175" t="s">
        <v>5644</v>
      </c>
    </row>
    <row r="5577" spans="1:16" ht="17.25">
      <c r="A5577" s="183" t="s">
        <v>11339</v>
      </c>
      <c r="B5577" s="183" t="s">
        <v>11340</v>
      </c>
      <c r="C5577" s="183" t="s">
        <v>5644</v>
      </c>
      <c r="D5577" s="183" t="s">
        <v>5645</v>
      </c>
      <c r="E5577" s="184"/>
      <c r="F5577" s="184"/>
      <c r="G5577" s="185"/>
      <c r="H5577" s="185"/>
      <c r="I5577" s="184"/>
      <c r="J5577" s="184"/>
      <c r="K5577" s="185" t="s">
        <v>410</v>
      </c>
      <c r="L5577" s="185"/>
      <c r="M5577" s="186"/>
      <c r="N5577" s="61" t="s">
        <v>410</v>
      </c>
      <c r="P5577" s="175" t="s">
        <v>5644</v>
      </c>
    </row>
    <row r="5578" spans="1:16" ht="17.25">
      <c r="A5578" s="183" t="s">
        <v>11341</v>
      </c>
      <c r="B5578" s="183" t="s">
        <v>11342</v>
      </c>
      <c r="C5578" s="183" t="s">
        <v>5644</v>
      </c>
      <c r="D5578" s="183" t="s">
        <v>5645</v>
      </c>
      <c r="E5578" s="184"/>
      <c r="F5578" s="184"/>
      <c r="G5578" s="185"/>
      <c r="H5578" s="185"/>
      <c r="I5578" s="184"/>
      <c r="J5578" s="184"/>
      <c r="K5578" s="185" t="s">
        <v>410</v>
      </c>
      <c r="L5578" s="185"/>
      <c r="M5578" s="186"/>
      <c r="N5578" s="61" t="s">
        <v>410</v>
      </c>
      <c r="P5578" s="175" t="s">
        <v>5644</v>
      </c>
    </row>
    <row r="5579" spans="1:16" ht="17.25">
      <c r="A5579" s="183" t="s">
        <v>11343</v>
      </c>
      <c r="B5579" s="183" t="s">
        <v>11344</v>
      </c>
      <c r="C5579" s="183" t="s">
        <v>5644</v>
      </c>
      <c r="D5579" s="183" t="s">
        <v>5645</v>
      </c>
      <c r="E5579" s="184"/>
      <c r="F5579" s="184"/>
      <c r="G5579" s="185"/>
      <c r="H5579" s="185"/>
      <c r="I5579" s="184"/>
      <c r="J5579" s="184"/>
      <c r="K5579" s="185" t="s">
        <v>410</v>
      </c>
      <c r="L5579" s="185"/>
      <c r="M5579" s="186"/>
      <c r="N5579" s="61" t="s">
        <v>410</v>
      </c>
      <c r="P5579" s="175" t="s">
        <v>5644</v>
      </c>
    </row>
    <row r="5580" spans="1:16" ht="17.25">
      <c r="A5580" s="183" t="s">
        <v>11345</v>
      </c>
      <c r="B5580" s="183" t="s">
        <v>11346</v>
      </c>
      <c r="C5580" s="183" t="s">
        <v>5644</v>
      </c>
      <c r="D5580" s="183" t="s">
        <v>5645</v>
      </c>
      <c r="E5580" s="184"/>
      <c r="F5580" s="184"/>
      <c r="G5580" s="185"/>
      <c r="H5580" s="185"/>
      <c r="I5580" s="184"/>
      <c r="J5580" s="184"/>
      <c r="K5580" s="185" t="s">
        <v>410</v>
      </c>
      <c r="L5580" s="185"/>
      <c r="M5580" s="186"/>
      <c r="N5580" s="61" t="s">
        <v>410</v>
      </c>
      <c r="P5580" s="175" t="s">
        <v>5644</v>
      </c>
    </row>
    <row r="5581" spans="1:16" ht="17.25">
      <c r="A5581" s="183" t="s">
        <v>11347</v>
      </c>
      <c r="B5581" s="183" t="s">
        <v>11348</v>
      </c>
      <c r="C5581" s="183" t="s">
        <v>5644</v>
      </c>
      <c r="D5581" s="183" t="s">
        <v>5645</v>
      </c>
      <c r="E5581" s="184"/>
      <c r="F5581" s="184"/>
      <c r="G5581" s="185"/>
      <c r="H5581" s="185"/>
      <c r="I5581" s="184"/>
      <c r="J5581" s="184"/>
      <c r="K5581" s="185" t="s">
        <v>410</v>
      </c>
      <c r="L5581" s="185"/>
      <c r="M5581" s="186"/>
      <c r="N5581" s="61" t="s">
        <v>410</v>
      </c>
      <c r="P5581" s="175" t="s">
        <v>5644</v>
      </c>
    </row>
    <row r="5582" spans="1:16" ht="17.25">
      <c r="A5582" s="183" t="s">
        <v>11349</v>
      </c>
      <c r="B5582" s="183" t="s">
        <v>11350</v>
      </c>
      <c r="C5582" s="183" t="s">
        <v>5644</v>
      </c>
      <c r="D5582" s="183" t="s">
        <v>5645</v>
      </c>
      <c r="E5582" s="184"/>
      <c r="F5582" s="184"/>
      <c r="G5582" s="185"/>
      <c r="H5582" s="185"/>
      <c r="I5582" s="184"/>
      <c r="J5582" s="184"/>
      <c r="K5582" s="185" t="s">
        <v>410</v>
      </c>
      <c r="L5582" s="185"/>
      <c r="M5582" s="186"/>
      <c r="N5582" s="61" t="s">
        <v>410</v>
      </c>
      <c r="P5582" s="175" t="s">
        <v>5644</v>
      </c>
    </row>
    <row r="5583" spans="1:16" ht="17.25">
      <c r="A5583" s="183" t="s">
        <v>11351</v>
      </c>
      <c r="B5583" s="183" t="s">
        <v>11352</v>
      </c>
      <c r="C5583" s="183" t="s">
        <v>5644</v>
      </c>
      <c r="D5583" s="183" t="s">
        <v>5645</v>
      </c>
      <c r="E5583" s="184"/>
      <c r="F5583" s="184"/>
      <c r="G5583" s="185"/>
      <c r="H5583" s="185"/>
      <c r="I5583" s="184"/>
      <c r="J5583" s="184"/>
      <c r="K5583" s="185" t="s">
        <v>410</v>
      </c>
      <c r="L5583" s="185"/>
      <c r="M5583" s="186"/>
      <c r="N5583" s="61" t="s">
        <v>410</v>
      </c>
      <c r="P5583" s="175" t="s">
        <v>5644</v>
      </c>
    </row>
    <row r="5584" spans="1:16" ht="17.25">
      <c r="A5584" s="183" t="s">
        <v>11353</v>
      </c>
      <c r="B5584" s="183" t="s">
        <v>11354</v>
      </c>
      <c r="C5584" s="183" t="s">
        <v>5644</v>
      </c>
      <c r="D5584" s="183" t="s">
        <v>5645</v>
      </c>
      <c r="E5584" s="184"/>
      <c r="F5584" s="184"/>
      <c r="G5584" s="185"/>
      <c r="H5584" s="185"/>
      <c r="I5584" s="184"/>
      <c r="J5584" s="184"/>
      <c r="K5584" s="185" t="s">
        <v>410</v>
      </c>
      <c r="L5584" s="185"/>
      <c r="M5584" s="186"/>
      <c r="N5584" s="61" t="s">
        <v>410</v>
      </c>
      <c r="P5584" s="175" t="s">
        <v>5644</v>
      </c>
    </row>
    <row r="5585" spans="1:16" ht="17.25">
      <c r="A5585" s="183" t="s">
        <v>11355</v>
      </c>
      <c r="B5585" s="183" t="s">
        <v>11356</v>
      </c>
      <c r="C5585" s="183" t="s">
        <v>5644</v>
      </c>
      <c r="D5585" s="183" t="s">
        <v>5645</v>
      </c>
      <c r="E5585" s="184"/>
      <c r="F5585" s="184"/>
      <c r="G5585" s="185"/>
      <c r="H5585" s="185"/>
      <c r="I5585" s="184"/>
      <c r="J5585" s="184"/>
      <c r="K5585" s="185" t="s">
        <v>410</v>
      </c>
      <c r="L5585" s="185"/>
      <c r="M5585" s="186"/>
      <c r="N5585" s="61" t="s">
        <v>410</v>
      </c>
      <c r="P5585" s="175" t="s">
        <v>5644</v>
      </c>
    </row>
    <row r="5586" spans="1:16" ht="17.25">
      <c r="A5586" s="183" t="s">
        <v>11357</v>
      </c>
      <c r="B5586" s="183" t="s">
        <v>11358</v>
      </c>
      <c r="C5586" s="183" t="s">
        <v>5644</v>
      </c>
      <c r="D5586" s="183" t="s">
        <v>5645</v>
      </c>
      <c r="E5586" s="184"/>
      <c r="F5586" s="184"/>
      <c r="G5586" s="185"/>
      <c r="H5586" s="185"/>
      <c r="I5586" s="184"/>
      <c r="J5586" s="184"/>
      <c r="K5586" s="185" t="s">
        <v>410</v>
      </c>
      <c r="L5586" s="185"/>
      <c r="M5586" s="186"/>
      <c r="N5586" s="61" t="s">
        <v>410</v>
      </c>
      <c r="P5586" s="175" t="s">
        <v>5644</v>
      </c>
    </row>
    <row r="5587" spans="1:16" ht="17.25">
      <c r="A5587" s="183" t="s">
        <v>11359</v>
      </c>
      <c r="B5587" s="183" t="s">
        <v>11360</v>
      </c>
      <c r="C5587" s="183" t="s">
        <v>5644</v>
      </c>
      <c r="D5587" s="183" t="s">
        <v>5645</v>
      </c>
      <c r="E5587" s="184">
        <v>230</v>
      </c>
      <c r="F5587" s="184">
        <v>230</v>
      </c>
      <c r="G5587" s="185"/>
      <c r="H5587" s="185"/>
      <c r="I5587" s="184">
        <v>45.51</v>
      </c>
      <c r="J5587" s="184">
        <v>275.51</v>
      </c>
      <c r="K5587" s="185">
        <v>12</v>
      </c>
      <c r="L5587" s="185"/>
      <c r="M5587" s="186"/>
      <c r="N5587" s="61" t="s">
        <v>51</v>
      </c>
      <c r="P5587" s="175" t="s">
        <v>5644</v>
      </c>
    </row>
    <row r="5588" spans="1:16" ht="17.25">
      <c r="A5588" s="183" t="s">
        <v>11361</v>
      </c>
      <c r="B5588" s="183" t="s">
        <v>11362</v>
      </c>
      <c r="C5588" s="183" t="s">
        <v>5644</v>
      </c>
      <c r="D5588" s="183" t="s">
        <v>5645</v>
      </c>
      <c r="E5588" s="184">
        <v>260</v>
      </c>
      <c r="F5588" s="184">
        <v>220</v>
      </c>
      <c r="G5588" s="185" t="s">
        <v>268</v>
      </c>
      <c r="H5588" s="185" t="s">
        <v>322</v>
      </c>
      <c r="I5588" s="184">
        <v>76.57</v>
      </c>
      <c r="J5588" s="184">
        <v>296.57</v>
      </c>
      <c r="K5588" s="185">
        <v>12</v>
      </c>
      <c r="L5588" s="185" t="s">
        <v>554</v>
      </c>
      <c r="M5588" s="186" t="s">
        <v>58</v>
      </c>
      <c r="N5588" s="61" t="s">
        <v>51</v>
      </c>
      <c r="P5588" s="175" t="s">
        <v>5644</v>
      </c>
    </row>
    <row r="5589" spans="1:16" ht="17.25">
      <c r="A5589" s="183" t="s">
        <v>11363</v>
      </c>
      <c r="B5589" s="183" t="s">
        <v>11364</v>
      </c>
      <c r="C5589" s="183" t="s">
        <v>5644</v>
      </c>
      <c r="D5589" s="183" t="s">
        <v>5645</v>
      </c>
      <c r="E5589" s="184">
        <v>252</v>
      </c>
      <c r="F5589" s="184">
        <v>160</v>
      </c>
      <c r="G5589" s="185" t="s">
        <v>1747</v>
      </c>
      <c r="H5589" s="185" t="s">
        <v>322</v>
      </c>
      <c r="I5589" s="184">
        <v>76.57</v>
      </c>
      <c r="J5589" s="184">
        <v>236.57</v>
      </c>
      <c r="K5589" s="185">
        <v>16</v>
      </c>
      <c r="L5589" s="185"/>
      <c r="M5589" s="186"/>
      <c r="N5589" s="61" t="s">
        <v>51</v>
      </c>
      <c r="P5589" s="175" t="s">
        <v>5644</v>
      </c>
    </row>
    <row r="5590" spans="1:16" ht="17.25">
      <c r="A5590" s="183" t="s">
        <v>11365</v>
      </c>
      <c r="B5590" s="183" t="s">
        <v>11366</v>
      </c>
      <c r="C5590" s="183" t="s">
        <v>5644</v>
      </c>
      <c r="D5590" s="183" t="s">
        <v>5645</v>
      </c>
      <c r="E5590" s="184">
        <v>99</v>
      </c>
      <c r="F5590" s="184">
        <v>99</v>
      </c>
      <c r="G5590" s="185"/>
      <c r="H5590" s="185"/>
      <c r="I5590" s="184">
        <v>24.75</v>
      </c>
      <c r="J5590" s="184">
        <v>123.75</v>
      </c>
      <c r="K5590" s="185">
        <v>0</v>
      </c>
      <c r="L5590" s="185"/>
      <c r="M5590" s="186"/>
      <c r="N5590" s="61" t="s">
        <v>51</v>
      </c>
      <c r="P5590" s="175" t="s">
        <v>5644</v>
      </c>
    </row>
    <row r="5591" spans="1:16" ht="17.25">
      <c r="A5591" s="183" t="s">
        <v>11367</v>
      </c>
      <c r="B5591" s="183" t="s">
        <v>11368</v>
      </c>
      <c r="C5591" s="183" t="s">
        <v>5644</v>
      </c>
      <c r="D5591" s="183" t="s">
        <v>5645</v>
      </c>
      <c r="E5591" s="184"/>
      <c r="F5591" s="184"/>
      <c r="G5591" s="185"/>
      <c r="H5591" s="185"/>
      <c r="I5591" s="184"/>
      <c r="J5591" s="184"/>
      <c r="K5591" s="185" t="s">
        <v>410</v>
      </c>
      <c r="L5591" s="185"/>
      <c r="M5591" s="186"/>
      <c r="N5591" s="61" t="s">
        <v>410</v>
      </c>
      <c r="P5591" s="175" t="s">
        <v>5644</v>
      </c>
    </row>
    <row r="5592" spans="1:16" ht="17.25">
      <c r="A5592" s="183" t="s">
        <v>11369</v>
      </c>
      <c r="B5592" s="183" t="s">
        <v>11370</v>
      </c>
      <c r="C5592" s="183" t="s">
        <v>5644</v>
      </c>
      <c r="D5592" s="183" t="s">
        <v>5645</v>
      </c>
      <c r="E5592" s="184"/>
      <c r="F5592" s="184"/>
      <c r="G5592" s="185"/>
      <c r="H5592" s="185"/>
      <c r="I5592" s="184"/>
      <c r="J5592" s="184"/>
      <c r="K5592" s="185" t="s">
        <v>410</v>
      </c>
      <c r="L5592" s="185"/>
      <c r="M5592" s="186"/>
      <c r="N5592" s="61" t="s">
        <v>410</v>
      </c>
      <c r="P5592" s="175" t="s">
        <v>5644</v>
      </c>
    </row>
    <row r="5593" spans="1:16" ht="17.25">
      <c r="A5593" s="183" t="s">
        <v>11371</v>
      </c>
      <c r="B5593" s="183" t="s">
        <v>11372</v>
      </c>
      <c r="C5593" s="183" t="s">
        <v>5644</v>
      </c>
      <c r="D5593" s="183" t="s">
        <v>5645</v>
      </c>
      <c r="E5593" s="184"/>
      <c r="F5593" s="184"/>
      <c r="G5593" s="185"/>
      <c r="H5593" s="185"/>
      <c r="I5593" s="184"/>
      <c r="J5593" s="184"/>
      <c r="K5593" s="185" t="s">
        <v>410</v>
      </c>
      <c r="L5593" s="185"/>
      <c r="M5593" s="186"/>
      <c r="N5593" s="61" t="s">
        <v>410</v>
      </c>
      <c r="P5593" s="175" t="s">
        <v>5644</v>
      </c>
    </row>
    <row r="5594" spans="1:16" ht="17.25">
      <c r="A5594" s="183" t="s">
        <v>11373</v>
      </c>
      <c r="B5594" s="183" t="s">
        <v>11374</v>
      </c>
      <c r="C5594" s="183" t="s">
        <v>5644</v>
      </c>
      <c r="D5594" s="183" t="s">
        <v>5645</v>
      </c>
      <c r="E5594" s="184"/>
      <c r="F5594" s="184"/>
      <c r="G5594" s="185"/>
      <c r="H5594" s="185"/>
      <c r="I5594" s="184"/>
      <c r="J5594" s="184"/>
      <c r="K5594" s="185" t="s">
        <v>410</v>
      </c>
      <c r="L5594" s="185"/>
      <c r="M5594" s="186"/>
      <c r="N5594" s="61" t="s">
        <v>410</v>
      </c>
      <c r="P5594" s="175" t="s">
        <v>5644</v>
      </c>
    </row>
    <row r="5595" spans="1:16" ht="17.25">
      <c r="A5595" s="183" t="s">
        <v>11375</v>
      </c>
      <c r="B5595" s="183" t="s">
        <v>11376</v>
      </c>
      <c r="C5595" s="183" t="s">
        <v>5644</v>
      </c>
      <c r="D5595" s="183" t="s">
        <v>5645</v>
      </c>
      <c r="E5595" s="184"/>
      <c r="F5595" s="184"/>
      <c r="G5595" s="185"/>
      <c r="H5595" s="185"/>
      <c r="I5595" s="184"/>
      <c r="J5595" s="184"/>
      <c r="K5595" s="185" t="s">
        <v>410</v>
      </c>
      <c r="L5595" s="185"/>
      <c r="M5595" s="186"/>
      <c r="N5595" s="61" t="s">
        <v>410</v>
      </c>
      <c r="P5595" s="175" t="s">
        <v>5644</v>
      </c>
    </row>
    <row r="5596" spans="1:16" ht="17.25">
      <c r="A5596" s="183" t="s">
        <v>11377</v>
      </c>
      <c r="B5596" s="183" t="s">
        <v>11378</v>
      </c>
      <c r="C5596" s="183" t="s">
        <v>5644</v>
      </c>
      <c r="D5596" s="183" t="s">
        <v>5645</v>
      </c>
      <c r="E5596" s="184">
        <v>140</v>
      </c>
      <c r="F5596" s="184">
        <v>99</v>
      </c>
      <c r="G5596" s="185" t="s">
        <v>649</v>
      </c>
      <c r="H5596" s="185" t="s">
        <v>11379</v>
      </c>
      <c r="I5596" s="184">
        <v>45.24</v>
      </c>
      <c r="J5596" s="184">
        <v>144.24</v>
      </c>
      <c r="K5596" s="185">
        <v>97</v>
      </c>
      <c r="L5596" s="185"/>
      <c r="M5596" s="186"/>
      <c r="N5596" s="61" t="s">
        <v>51</v>
      </c>
      <c r="P5596" s="175" t="s">
        <v>5644</v>
      </c>
    </row>
    <row r="5597" spans="1:16" ht="17.25">
      <c r="A5597" s="183" t="s">
        <v>11380</v>
      </c>
      <c r="B5597" s="183" t="s">
        <v>11381</v>
      </c>
      <c r="C5597" s="183" t="s">
        <v>5644</v>
      </c>
      <c r="D5597" s="183" t="s">
        <v>5645</v>
      </c>
      <c r="E5597" s="184">
        <v>218</v>
      </c>
      <c r="F5597" s="184">
        <v>218</v>
      </c>
      <c r="G5597" s="185"/>
      <c r="H5597" s="185"/>
      <c r="I5597" s="184">
        <v>45.51</v>
      </c>
      <c r="J5597" s="184">
        <v>263.51</v>
      </c>
      <c r="K5597" s="185">
        <v>55</v>
      </c>
      <c r="L5597" s="185"/>
      <c r="M5597" s="186"/>
      <c r="N5597" s="61" t="s">
        <v>51</v>
      </c>
      <c r="P5597" s="175" t="s">
        <v>5644</v>
      </c>
    </row>
    <row r="5598" spans="1:16" ht="17.25">
      <c r="A5598" s="183" t="s">
        <v>11382</v>
      </c>
      <c r="B5598" s="183" t="s">
        <v>11383</v>
      </c>
      <c r="C5598" s="183" t="s">
        <v>5644</v>
      </c>
      <c r="D5598" s="183" t="s">
        <v>5645</v>
      </c>
      <c r="E5598" s="184"/>
      <c r="F5598" s="184"/>
      <c r="G5598" s="185"/>
      <c r="H5598" s="185"/>
      <c r="I5598" s="184"/>
      <c r="J5598" s="184"/>
      <c r="K5598" s="185" t="s">
        <v>410</v>
      </c>
      <c r="L5598" s="185"/>
      <c r="M5598" s="186"/>
      <c r="N5598" s="61" t="s">
        <v>410</v>
      </c>
      <c r="P5598" s="175" t="s">
        <v>5644</v>
      </c>
    </row>
    <row r="5599" spans="1:16" ht="17.25">
      <c r="A5599" s="183" t="s">
        <v>11384</v>
      </c>
      <c r="B5599" s="183" t="s">
        <v>11385</v>
      </c>
      <c r="C5599" s="183" t="s">
        <v>5644</v>
      </c>
      <c r="D5599" s="183" t="s">
        <v>5645</v>
      </c>
      <c r="E5599" s="184"/>
      <c r="F5599" s="184"/>
      <c r="G5599" s="185"/>
      <c r="H5599" s="185"/>
      <c r="I5599" s="184"/>
      <c r="J5599" s="184"/>
      <c r="K5599" s="185" t="s">
        <v>410</v>
      </c>
      <c r="L5599" s="185"/>
      <c r="M5599" s="186"/>
      <c r="N5599" s="61" t="s">
        <v>410</v>
      </c>
      <c r="P5599" s="175" t="s">
        <v>5644</v>
      </c>
    </row>
    <row r="5600" spans="1:16" ht="17.25">
      <c r="A5600" s="183" t="s">
        <v>11386</v>
      </c>
      <c r="B5600" s="183" t="s">
        <v>11387</v>
      </c>
      <c r="C5600" s="183" t="s">
        <v>5644</v>
      </c>
      <c r="D5600" s="183" t="s">
        <v>5645</v>
      </c>
      <c r="E5600" s="184"/>
      <c r="F5600" s="184"/>
      <c r="G5600" s="185"/>
      <c r="H5600" s="185"/>
      <c r="I5600" s="184"/>
      <c r="J5600" s="184"/>
      <c r="K5600" s="185" t="s">
        <v>410</v>
      </c>
      <c r="L5600" s="185"/>
      <c r="M5600" s="186"/>
      <c r="N5600" s="61" t="s">
        <v>410</v>
      </c>
      <c r="P5600" s="175" t="s">
        <v>5644</v>
      </c>
    </row>
    <row r="5601" spans="1:16" ht="17.25">
      <c r="A5601" s="183" t="s">
        <v>11388</v>
      </c>
      <c r="B5601" s="183" t="s">
        <v>11389</v>
      </c>
      <c r="C5601" s="183" t="s">
        <v>5644</v>
      </c>
      <c r="D5601" s="183" t="s">
        <v>5645</v>
      </c>
      <c r="E5601" s="184"/>
      <c r="F5601" s="184"/>
      <c r="G5601" s="185"/>
      <c r="H5601" s="185"/>
      <c r="I5601" s="184"/>
      <c r="J5601" s="184"/>
      <c r="K5601" s="185" t="s">
        <v>410</v>
      </c>
      <c r="L5601" s="185"/>
      <c r="M5601" s="186"/>
      <c r="N5601" s="61" t="s">
        <v>410</v>
      </c>
      <c r="P5601" s="175" t="s">
        <v>5644</v>
      </c>
    </row>
    <row r="5602" spans="1:16" ht="17.25">
      <c r="A5602" s="183" t="s">
        <v>11390</v>
      </c>
      <c r="B5602" s="183" t="s">
        <v>11391</v>
      </c>
      <c r="C5602" s="183" t="s">
        <v>5644</v>
      </c>
      <c r="D5602" s="183" t="s">
        <v>5645</v>
      </c>
      <c r="E5602" s="184">
        <v>99</v>
      </c>
      <c r="F5602" s="184">
        <v>99</v>
      </c>
      <c r="G5602" s="185"/>
      <c r="H5602" s="185"/>
      <c r="I5602" s="184">
        <v>33.41</v>
      </c>
      <c r="J5602" s="184">
        <v>132.41</v>
      </c>
      <c r="K5602" s="185">
        <v>0</v>
      </c>
      <c r="L5602" s="185"/>
      <c r="M5602" s="186"/>
      <c r="N5602" s="61" t="s">
        <v>51</v>
      </c>
      <c r="P5602" s="175" t="s">
        <v>5644</v>
      </c>
    </row>
    <row r="5603" spans="1:16" ht="17.25">
      <c r="A5603" s="183" t="s">
        <v>11392</v>
      </c>
      <c r="B5603" s="183" t="s">
        <v>11393</v>
      </c>
      <c r="C5603" s="183" t="s">
        <v>5644</v>
      </c>
      <c r="D5603" s="183" t="s">
        <v>5645</v>
      </c>
      <c r="E5603" s="184"/>
      <c r="F5603" s="184"/>
      <c r="G5603" s="185"/>
      <c r="H5603" s="185"/>
      <c r="I5603" s="184"/>
      <c r="J5603" s="184"/>
      <c r="K5603" s="185" t="s">
        <v>410</v>
      </c>
      <c r="L5603" s="185"/>
      <c r="M5603" s="186"/>
      <c r="N5603" s="61" t="s">
        <v>410</v>
      </c>
      <c r="P5603" s="175" t="s">
        <v>5644</v>
      </c>
    </row>
    <row r="5604" spans="1:16" ht="17.25">
      <c r="A5604" s="183" t="s">
        <v>11394</v>
      </c>
      <c r="B5604" s="183" t="s">
        <v>11395</v>
      </c>
      <c r="C5604" s="183" t="s">
        <v>5644</v>
      </c>
      <c r="D5604" s="183" t="s">
        <v>5645</v>
      </c>
      <c r="E5604" s="184"/>
      <c r="F5604" s="184"/>
      <c r="G5604" s="185"/>
      <c r="H5604" s="185"/>
      <c r="I5604" s="184"/>
      <c r="J5604" s="184"/>
      <c r="K5604" s="185" t="s">
        <v>410</v>
      </c>
      <c r="L5604" s="185"/>
      <c r="M5604" s="186"/>
      <c r="N5604" s="61" t="s">
        <v>410</v>
      </c>
      <c r="P5604" s="175" t="s">
        <v>5644</v>
      </c>
    </row>
    <row r="5605" spans="1:16" ht="17.25">
      <c r="A5605" s="183" t="s">
        <v>11396</v>
      </c>
      <c r="B5605" s="183" t="s">
        <v>11397</v>
      </c>
      <c r="C5605" s="183" t="s">
        <v>5644</v>
      </c>
      <c r="D5605" s="183" t="s">
        <v>5645</v>
      </c>
      <c r="E5605" s="184"/>
      <c r="F5605" s="184"/>
      <c r="G5605" s="185"/>
      <c r="H5605" s="185"/>
      <c r="I5605" s="184"/>
      <c r="J5605" s="184"/>
      <c r="K5605" s="185" t="s">
        <v>410</v>
      </c>
      <c r="L5605" s="185"/>
      <c r="M5605" s="186"/>
      <c r="N5605" s="61" t="s">
        <v>410</v>
      </c>
      <c r="P5605" s="175" t="s">
        <v>5644</v>
      </c>
    </row>
    <row r="5606" spans="1:16" ht="17.25">
      <c r="A5606" s="183" t="s">
        <v>11398</v>
      </c>
      <c r="B5606" s="183" t="s">
        <v>11399</v>
      </c>
      <c r="C5606" s="183" t="s">
        <v>5644</v>
      </c>
      <c r="D5606" s="183" t="s">
        <v>5645</v>
      </c>
      <c r="E5606" s="184"/>
      <c r="F5606" s="184"/>
      <c r="G5606" s="185"/>
      <c r="H5606" s="185"/>
      <c r="I5606" s="184"/>
      <c r="J5606" s="184"/>
      <c r="K5606" s="185" t="s">
        <v>410</v>
      </c>
      <c r="L5606" s="185"/>
      <c r="M5606" s="186"/>
      <c r="N5606" s="61" t="s">
        <v>410</v>
      </c>
      <c r="P5606" s="175" t="s">
        <v>5644</v>
      </c>
    </row>
    <row r="5607" spans="1:16" ht="17.25">
      <c r="A5607" s="183" t="s">
        <v>11400</v>
      </c>
      <c r="B5607" s="183" t="s">
        <v>11401</v>
      </c>
      <c r="C5607" s="183" t="s">
        <v>5644</v>
      </c>
      <c r="D5607" s="183" t="s">
        <v>5645</v>
      </c>
      <c r="E5607" s="184">
        <v>303.5</v>
      </c>
      <c r="F5607" s="184">
        <v>303.5</v>
      </c>
      <c r="G5607" s="185"/>
      <c r="H5607" s="185"/>
      <c r="I5607" s="184">
        <v>103.88</v>
      </c>
      <c r="J5607" s="184">
        <v>407.38</v>
      </c>
      <c r="K5607" s="185">
        <v>48</v>
      </c>
      <c r="L5607" s="185"/>
      <c r="M5607" s="186"/>
      <c r="N5607" s="61" t="s">
        <v>51</v>
      </c>
      <c r="P5607" s="175" t="s">
        <v>5644</v>
      </c>
    </row>
    <row r="5608" spans="1:16" ht="17.25">
      <c r="A5608" s="183" t="s">
        <v>11402</v>
      </c>
      <c r="B5608" s="183" t="s">
        <v>11403</v>
      </c>
      <c r="C5608" s="183" t="s">
        <v>5644</v>
      </c>
      <c r="D5608" s="183" t="s">
        <v>5645</v>
      </c>
      <c r="E5608" s="184"/>
      <c r="F5608" s="184"/>
      <c r="G5608" s="185"/>
      <c r="H5608" s="185"/>
      <c r="I5608" s="184"/>
      <c r="J5608" s="184"/>
      <c r="K5608" s="185" t="s">
        <v>410</v>
      </c>
      <c r="L5608" s="185"/>
      <c r="M5608" s="186"/>
      <c r="N5608" s="61" t="s">
        <v>410</v>
      </c>
      <c r="P5608" s="175" t="s">
        <v>5644</v>
      </c>
    </row>
    <row r="5609" spans="1:16" ht="17.25">
      <c r="A5609" s="183" t="s">
        <v>11404</v>
      </c>
      <c r="B5609" s="183" t="s">
        <v>11405</v>
      </c>
      <c r="C5609" s="183" t="s">
        <v>5644</v>
      </c>
      <c r="D5609" s="183" t="s">
        <v>5645</v>
      </c>
      <c r="E5609" s="184">
        <v>165</v>
      </c>
      <c r="F5609" s="184">
        <v>165</v>
      </c>
      <c r="G5609" s="185"/>
      <c r="H5609" s="185"/>
      <c r="I5609" s="184">
        <v>49.79</v>
      </c>
      <c r="J5609" s="184">
        <v>214.79</v>
      </c>
      <c r="K5609" s="185">
        <v>41</v>
      </c>
      <c r="L5609" s="185"/>
      <c r="M5609" s="186"/>
      <c r="N5609" s="61" t="s">
        <v>51</v>
      </c>
      <c r="P5609" s="175" t="s">
        <v>5644</v>
      </c>
    </row>
    <row r="5610" spans="1:16" ht="17.25">
      <c r="A5610" s="183" t="s">
        <v>11406</v>
      </c>
      <c r="B5610" s="183" t="s">
        <v>11407</v>
      </c>
      <c r="C5610" s="183" t="s">
        <v>5644</v>
      </c>
      <c r="D5610" s="183" t="s">
        <v>5645</v>
      </c>
      <c r="E5610" s="184">
        <v>165</v>
      </c>
      <c r="F5610" s="184">
        <v>165</v>
      </c>
      <c r="G5610" s="185"/>
      <c r="H5610" s="185"/>
      <c r="I5610" s="184">
        <v>49.79</v>
      </c>
      <c r="J5610" s="184">
        <v>214.79</v>
      </c>
      <c r="K5610" s="185">
        <v>60</v>
      </c>
      <c r="L5610" s="185"/>
      <c r="M5610" s="186"/>
      <c r="N5610" s="61" t="s">
        <v>51</v>
      </c>
      <c r="P5610" s="175" t="s">
        <v>5644</v>
      </c>
    </row>
    <row r="5611" spans="1:16" ht="17.25">
      <c r="A5611" s="183" t="s">
        <v>11408</v>
      </c>
      <c r="B5611" s="183" t="s">
        <v>11409</v>
      </c>
      <c r="C5611" s="183" t="s">
        <v>5644</v>
      </c>
      <c r="D5611" s="183" t="s">
        <v>5645</v>
      </c>
      <c r="E5611" s="184"/>
      <c r="F5611" s="184"/>
      <c r="G5611" s="185"/>
      <c r="H5611" s="185"/>
      <c r="I5611" s="184"/>
      <c r="J5611" s="184"/>
      <c r="K5611" s="185" t="s">
        <v>410</v>
      </c>
      <c r="L5611" s="185"/>
      <c r="M5611" s="186"/>
      <c r="N5611" s="61" t="s">
        <v>410</v>
      </c>
      <c r="P5611" s="175" t="s">
        <v>5644</v>
      </c>
    </row>
    <row r="5612" spans="1:16" ht="17.25">
      <c r="A5612" s="183" t="s">
        <v>11410</v>
      </c>
      <c r="B5612" s="183" t="s">
        <v>11411</v>
      </c>
      <c r="C5612" s="183" t="s">
        <v>5644</v>
      </c>
      <c r="D5612" s="183" t="s">
        <v>5645</v>
      </c>
      <c r="E5612" s="184"/>
      <c r="F5612" s="184"/>
      <c r="G5612" s="185"/>
      <c r="H5612" s="185"/>
      <c r="I5612" s="184"/>
      <c r="J5612" s="184"/>
      <c r="K5612" s="185" t="s">
        <v>410</v>
      </c>
      <c r="L5612" s="185"/>
      <c r="M5612" s="186"/>
      <c r="N5612" s="61" t="s">
        <v>410</v>
      </c>
      <c r="P5612" s="175" t="s">
        <v>5644</v>
      </c>
    </row>
    <row r="5613" spans="1:16" ht="17.25">
      <c r="A5613" s="183" t="s">
        <v>11412</v>
      </c>
      <c r="B5613" s="183" t="s">
        <v>11413</v>
      </c>
      <c r="C5613" s="183" t="s">
        <v>5644</v>
      </c>
      <c r="D5613" s="183" t="s">
        <v>5645</v>
      </c>
      <c r="E5613" s="184"/>
      <c r="F5613" s="184"/>
      <c r="G5613" s="185"/>
      <c r="H5613" s="185"/>
      <c r="I5613" s="184"/>
      <c r="J5613" s="184"/>
      <c r="K5613" s="185" t="s">
        <v>410</v>
      </c>
      <c r="L5613" s="185"/>
      <c r="M5613" s="186"/>
      <c r="N5613" s="61" t="s">
        <v>410</v>
      </c>
      <c r="P5613" s="175" t="s">
        <v>5644</v>
      </c>
    </row>
    <row r="5614" spans="1:16" ht="17.25">
      <c r="A5614" s="183" t="s">
        <v>11414</v>
      </c>
      <c r="B5614" s="183" t="s">
        <v>11415</v>
      </c>
      <c r="C5614" s="183" t="s">
        <v>5644</v>
      </c>
      <c r="D5614" s="183" t="s">
        <v>5645</v>
      </c>
      <c r="E5614" s="184"/>
      <c r="F5614" s="184"/>
      <c r="G5614" s="185"/>
      <c r="H5614" s="185"/>
      <c r="I5614" s="184"/>
      <c r="J5614" s="184"/>
      <c r="K5614" s="185" t="s">
        <v>410</v>
      </c>
      <c r="L5614" s="185"/>
      <c r="M5614" s="186"/>
      <c r="N5614" s="61" t="s">
        <v>410</v>
      </c>
      <c r="P5614" s="175" t="s">
        <v>5644</v>
      </c>
    </row>
    <row r="5615" spans="1:16" ht="17.25">
      <c r="A5615" s="183" t="s">
        <v>11416</v>
      </c>
      <c r="B5615" s="183" t="s">
        <v>11417</v>
      </c>
      <c r="C5615" s="183" t="s">
        <v>5644</v>
      </c>
      <c r="D5615" s="183" t="s">
        <v>5645</v>
      </c>
      <c r="E5615" s="184"/>
      <c r="F5615" s="184"/>
      <c r="G5615" s="185"/>
      <c r="H5615" s="185"/>
      <c r="I5615" s="184"/>
      <c r="J5615" s="184"/>
      <c r="K5615" s="185" t="s">
        <v>410</v>
      </c>
      <c r="L5615" s="185"/>
      <c r="M5615" s="186"/>
      <c r="N5615" s="61" t="s">
        <v>410</v>
      </c>
      <c r="P5615" s="175" t="s">
        <v>5644</v>
      </c>
    </row>
    <row r="5616" spans="1:16" ht="17.25">
      <c r="A5616" s="183" t="s">
        <v>11418</v>
      </c>
      <c r="B5616" s="183" t="s">
        <v>11419</v>
      </c>
      <c r="C5616" s="183" t="s">
        <v>5644</v>
      </c>
      <c r="D5616" s="183" t="s">
        <v>5645</v>
      </c>
      <c r="E5616" s="184">
        <v>99</v>
      </c>
      <c r="F5616" s="184">
        <v>90</v>
      </c>
      <c r="G5616" s="185" t="s">
        <v>137</v>
      </c>
      <c r="H5616" s="185" t="s">
        <v>322</v>
      </c>
      <c r="I5616" s="184">
        <v>21.13</v>
      </c>
      <c r="J5616" s="184">
        <v>109.71</v>
      </c>
      <c r="K5616" s="185">
        <v>8</v>
      </c>
      <c r="L5616" s="185"/>
      <c r="M5616" s="186"/>
      <c r="N5616" s="61" t="s">
        <v>51</v>
      </c>
      <c r="P5616" s="175" t="s">
        <v>5644</v>
      </c>
    </row>
    <row r="5617" spans="1:16" ht="17.25">
      <c r="A5617" s="183" t="s">
        <v>11420</v>
      </c>
      <c r="B5617" s="183" t="s">
        <v>11421</v>
      </c>
      <c r="C5617" s="183" t="s">
        <v>5644</v>
      </c>
      <c r="D5617" s="183" t="s">
        <v>5645</v>
      </c>
      <c r="E5617" s="184"/>
      <c r="F5617" s="184"/>
      <c r="G5617" s="185"/>
      <c r="H5617" s="185"/>
      <c r="I5617" s="184"/>
      <c r="J5617" s="184"/>
      <c r="K5617" s="185" t="s">
        <v>410</v>
      </c>
      <c r="L5617" s="185"/>
      <c r="M5617" s="186"/>
      <c r="N5617" s="61" t="s">
        <v>410</v>
      </c>
      <c r="P5617" s="175" t="s">
        <v>5644</v>
      </c>
    </row>
    <row r="5618" spans="1:16" ht="17.25">
      <c r="A5618" s="183" t="s">
        <v>11422</v>
      </c>
      <c r="B5618" s="183" t="s">
        <v>11423</v>
      </c>
      <c r="C5618" s="183" t="s">
        <v>5644</v>
      </c>
      <c r="D5618" s="183" t="s">
        <v>5645</v>
      </c>
      <c r="E5618" s="184"/>
      <c r="F5618" s="184"/>
      <c r="G5618" s="185"/>
      <c r="H5618" s="185"/>
      <c r="I5618" s="184"/>
      <c r="J5618" s="184"/>
      <c r="K5618" s="185" t="s">
        <v>410</v>
      </c>
      <c r="L5618" s="185"/>
      <c r="M5618" s="186"/>
      <c r="N5618" s="61" t="s">
        <v>410</v>
      </c>
      <c r="P5618" s="175" t="s">
        <v>5644</v>
      </c>
    </row>
    <row r="5619" spans="1:16" ht="17.25">
      <c r="A5619" s="183" t="s">
        <v>11424</v>
      </c>
      <c r="B5619" s="183" t="s">
        <v>11425</v>
      </c>
      <c r="C5619" s="183" t="s">
        <v>5644</v>
      </c>
      <c r="D5619" s="183" t="s">
        <v>5645</v>
      </c>
      <c r="E5619" s="184">
        <v>286</v>
      </c>
      <c r="F5619" s="184">
        <v>286</v>
      </c>
      <c r="G5619" s="185"/>
      <c r="H5619" s="185"/>
      <c r="I5619" s="184">
        <v>93.51</v>
      </c>
      <c r="J5619" s="184">
        <v>379.51</v>
      </c>
      <c r="K5619" s="185">
        <v>25</v>
      </c>
      <c r="L5619" s="185"/>
      <c r="M5619" s="186"/>
      <c r="N5619" s="61" t="s">
        <v>51</v>
      </c>
      <c r="P5619" s="175" t="s">
        <v>5644</v>
      </c>
    </row>
    <row r="5620" spans="1:16" ht="17.25">
      <c r="A5620" s="183" t="s">
        <v>11426</v>
      </c>
      <c r="B5620" s="183" t="s">
        <v>11427</v>
      </c>
      <c r="C5620" s="183" t="s">
        <v>5644</v>
      </c>
      <c r="D5620" s="183" t="s">
        <v>5645</v>
      </c>
      <c r="E5620" s="184"/>
      <c r="F5620" s="184"/>
      <c r="G5620" s="185"/>
      <c r="H5620" s="185"/>
      <c r="I5620" s="184"/>
      <c r="J5620" s="184"/>
      <c r="K5620" s="185" t="s">
        <v>410</v>
      </c>
      <c r="L5620" s="185"/>
      <c r="M5620" s="186"/>
      <c r="N5620" s="61" t="s">
        <v>410</v>
      </c>
      <c r="P5620" s="175" t="s">
        <v>5644</v>
      </c>
    </row>
    <row r="5621" spans="1:16" ht="17.25">
      <c r="A5621" s="183" t="s">
        <v>11428</v>
      </c>
      <c r="B5621" s="183" t="s">
        <v>11269</v>
      </c>
      <c r="C5621" s="183" t="s">
        <v>5644</v>
      </c>
      <c r="D5621" s="183" t="s">
        <v>5645</v>
      </c>
      <c r="E5621" s="184"/>
      <c r="F5621" s="184"/>
      <c r="G5621" s="185"/>
      <c r="H5621" s="185"/>
      <c r="I5621" s="184"/>
      <c r="J5621" s="184"/>
      <c r="K5621" s="185" t="s">
        <v>410</v>
      </c>
      <c r="L5621" s="185"/>
      <c r="M5621" s="186"/>
      <c r="N5621" s="61" t="s">
        <v>410</v>
      </c>
      <c r="P5621" s="175" t="s">
        <v>5644</v>
      </c>
    </row>
    <row r="5622" spans="1:16" ht="17.25">
      <c r="A5622" s="183" t="s">
        <v>11429</v>
      </c>
      <c r="B5622" s="183" t="s">
        <v>11430</v>
      </c>
      <c r="C5622" s="183" t="s">
        <v>5644</v>
      </c>
      <c r="D5622" s="183" t="s">
        <v>5645</v>
      </c>
      <c r="E5622" s="184"/>
      <c r="F5622" s="184"/>
      <c r="G5622" s="185"/>
      <c r="H5622" s="185"/>
      <c r="I5622" s="184"/>
      <c r="J5622" s="184"/>
      <c r="K5622" s="185" t="s">
        <v>410</v>
      </c>
      <c r="L5622" s="185"/>
      <c r="M5622" s="186"/>
      <c r="N5622" s="61" t="s">
        <v>410</v>
      </c>
      <c r="P5622" s="175" t="s">
        <v>5644</v>
      </c>
    </row>
    <row r="5623" spans="1:16" ht="17.25">
      <c r="A5623" s="183" t="s">
        <v>11431</v>
      </c>
      <c r="B5623" s="183" t="s">
        <v>11432</v>
      </c>
      <c r="C5623" s="183" t="s">
        <v>5644</v>
      </c>
      <c r="D5623" s="183" t="s">
        <v>5645</v>
      </c>
      <c r="E5623" s="184"/>
      <c r="F5623" s="184"/>
      <c r="G5623" s="185"/>
      <c r="H5623" s="185"/>
      <c r="I5623" s="184"/>
      <c r="J5623" s="184"/>
      <c r="K5623" s="185" t="s">
        <v>410</v>
      </c>
      <c r="L5623" s="185"/>
      <c r="M5623" s="186"/>
      <c r="N5623" s="61" t="s">
        <v>410</v>
      </c>
      <c r="P5623" s="175" t="s">
        <v>5644</v>
      </c>
    </row>
    <row r="5624" spans="1:16" ht="17.25">
      <c r="A5624" s="183" t="s">
        <v>11433</v>
      </c>
      <c r="B5624" s="183" t="s">
        <v>11434</v>
      </c>
      <c r="C5624" s="183" t="s">
        <v>5644</v>
      </c>
      <c r="D5624" s="183" t="s">
        <v>5645</v>
      </c>
      <c r="E5624" s="184"/>
      <c r="F5624" s="184"/>
      <c r="G5624" s="185"/>
      <c r="H5624" s="185"/>
      <c r="I5624" s="184"/>
      <c r="J5624" s="184"/>
      <c r="K5624" s="185" t="s">
        <v>410</v>
      </c>
      <c r="L5624" s="185"/>
      <c r="M5624" s="186"/>
      <c r="N5624" s="61" t="s">
        <v>410</v>
      </c>
      <c r="P5624" s="175" t="s">
        <v>5644</v>
      </c>
    </row>
    <row r="5625" spans="1:16" ht="17.25">
      <c r="A5625" s="183" t="s">
        <v>11435</v>
      </c>
      <c r="B5625" s="183" t="s">
        <v>11436</v>
      </c>
      <c r="C5625" s="183" t="s">
        <v>5644</v>
      </c>
      <c r="D5625" s="183" t="s">
        <v>5645</v>
      </c>
      <c r="E5625" s="184"/>
      <c r="F5625" s="184"/>
      <c r="G5625" s="185"/>
      <c r="H5625" s="185"/>
      <c r="I5625" s="184"/>
      <c r="J5625" s="184"/>
      <c r="K5625" s="185" t="s">
        <v>410</v>
      </c>
      <c r="L5625" s="185"/>
      <c r="M5625" s="186"/>
      <c r="N5625" s="61" t="s">
        <v>410</v>
      </c>
      <c r="P5625" s="175" t="s">
        <v>5644</v>
      </c>
    </row>
    <row r="5626" spans="1:16" ht="17.25">
      <c r="A5626" s="183" t="s">
        <v>11437</v>
      </c>
      <c r="B5626" s="183" t="s">
        <v>11438</v>
      </c>
      <c r="C5626" s="183" t="s">
        <v>5644</v>
      </c>
      <c r="D5626" s="183" t="s">
        <v>5645</v>
      </c>
      <c r="E5626" s="184"/>
      <c r="F5626" s="184"/>
      <c r="G5626" s="185"/>
      <c r="H5626" s="185"/>
      <c r="I5626" s="184"/>
      <c r="J5626" s="184"/>
      <c r="K5626" s="185" t="s">
        <v>410</v>
      </c>
      <c r="L5626" s="185"/>
      <c r="M5626" s="186"/>
      <c r="N5626" s="61" t="s">
        <v>410</v>
      </c>
      <c r="P5626" s="175" t="s">
        <v>5644</v>
      </c>
    </row>
    <row r="5627" spans="1:16" ht="17.25">
      <c r="A5627" s="183" t="s">
        <v>11439</v>
      </c>
      <c r="B5627" s="183" t="s">
        <v>11440</v>
      </c>
      <c r="C5627" s="183" t="s">
        <v>5644</v>
      </c>
      <c r="D5627" s="183" t="s">
        <v>5645</v>
      </c>
      <c r="E5627" s="184"/>
      <c r="F5627" s="184"/>
      <c r="G5627" s="185"/>
      <c r="H5627" s="185"/>
      <c r="I5627" s="184"/>
      <c r="J5627" s="184"/>
      <c r="K5627" s="185" t="s">
        <v>410</v>
      </c>
      <c r="L5627" s="185"/>
      <c r="M5627" s="186"/>
      <c r="N5627" s="61" t="s">
        <v>410</v>
      </c>
      <c r="P5627" s="175" t="s">
        <v>5644</v>
      </c>
    </row>
    <row r="5628" spans="1:16" ht="17.25">
      <c r="A5628" s="183" t="s">
        <v>11441</v>
      </c>
      <c r="B5628" s="183" t="s">
        <v>11442</v>
      </c>
      <c r="C5628" s="183" t="s">
        <v>5644</v>
      </c>
      <c r="D5628" s="183" t="s">
        <v>5645</v>
      </c>
      <c r="E5628" s="184"/>
      <c r="F5628" s="184"/>
      <c r="G5628" s="185"/>
      <c r="H5628" s="185"/>
      <c r="I5628" s="184"/>
      <c r="J5628" s="184"/>
      <c r="K5628" s="185" t="s">
        <v>410</v>
      </c>
      <c r="L5628" s="185"/>
      <c r="M5628" s="186"/>
      <c r="N5628" s="61" t="s">
        <v>410</v>
      </c>
      <c r="P5628" s="175" t="s">
        <v>5644</v>
      </c>
    </row>
    <row r="5629" spans="1:16" ht="17.25">
      <c r="A5629" s="183" t="s">
        <v>11443</v>
      </c>
      <c r="B5629" s="183" t="s">
        <v>11444</v>
      </c>
      <c r="C5629" s="183" t="s">
        <v>5644</v>
      </c>
      <c r="D5629" s="183" t="s">
        <v>5645</v>
      </c>
      <c r="E5629" s="184"/>
      <c r="F5629" s="184"/>
      <c r="G5629" s="185"/>
      <c r="H5629" s="185"/>
      <c r="I5629" s="184"/>
      <c r="J5629" s="184"/>
      <c r="K5629" s="185" t="s">
        <v>410</v>
      </c>
      <c r="L5629" s="185"/>
      <c r="M5629" s="186"/>
      <c r="N5629" s="61" t="s">
        <v>410</v>
      </c>
      <c r="P5629" s="175" t="s">
        <v>5644</v>
      </c>
    </row>
    <row r="5630" spans="1:16" ht="17.25">
      <c r="A5630" s="183" t="s">
        <v>11445</v>
      </c>
      <c r="B5630" s="183" t="s">
        <v>11446</v>
      </c>
      <c r="C5630" s="183" t="s">
        <v>5644</v>
      </c>
      <c r="D5630" s="183" t="s">
        <v>5645</v>
      </c>
      <c r="E5630" s="184"/>
      <c r="F5630" s="184"/>
      <c r="G5630" s="185"/>
      <c r="H5630" s="185"/>
      <c r="I5630" s="184"/>
      <c r="J5630" s="184"/>
      <c r="K5630" s="185" t="s">
        <v>410</v>
      </c>
      <c r="L5630" s="185"/>
      <c r="M5630" s="186"/>
      <c r="N5630" s="61" t="s">
        <v>410</v>
      </c>
      <c r="P5630" s="175" t="s">
        <v>5644</v>
      </c>
    </row>
    <row r="5631" spans="1:16" ht="17.25">
      <c r="A5631" s="183" t="s">
        <v>11447</v>
      </c>
      <c r="B5631" s="183" t="s">
        <v>11448</v>
      </c>
      <c r="C5631" s="183" t="s">
        <v>5644</v>
      </c>
      <c r="D5631" s="183" t="s">
        <v>5645</v>
      </c>
      <c r="E5631" s="184"/>
      <c r="F5631" s="184"/>
      <c r="G5631" s="185"/>
      <c r="H5631" s="185"/>
      <c r="I5631" s="184"/>
      <c r="J5631" s="184"/>
      <c r="K5631" s="185" t="s">
        <v>410</v>
      </c>
      <c r="L5631" s="185"/>
      <c r="M5631" s="186"/>
      <c r="N5631" s="61" t="s">
        <v>410</v>
      </c>
      <c r="P5631" s="175" t="s">
        <v>5644</v>
      </c>
    </row>
    <row r="5632" spans="1:16" ht="17.25">
      <c r="A5632" s="183" t="s">
        <v>11449</v>
      </c>
      <c r="B5632" s="183" t="s">
        <v>11450</v>
      </c>
      <c r="C5632" s="183" t="s">
        <v>5644</v>
      </c>
      <c r="D5632" s="183" t="s">
        <v>5645</v>
      </c>
      <c r="E5632" s="184"/>
      <c r="F5632" s="184"/>
      <c r="G5632" s="185"/>
      <c r="H5632" s="185"/>
      <c r="I5632" s="184"/>
      <c r="J5632" s="184"/>
      <c r="K5632" s="185" t="s">
        <v>410</v>
      </c>
      <c r="L5632" s="185"/>
      <c r="M5632" s="186"/>
      <c r="N5632" s="61" t="s">
        <v>410</v>
      </c>
      <c r="P5632" s="175" t="s">
        <v>5644</v>
      </c>
    </row>
    <row r="5633" spans="1:16" ht="17.25">
      <c r="A5633" s="183" t="s">
        <v>11451</v>
      </c>
      <c r="B5633" s="183" t="s">
        <v>11452</v>
      </c>
      <c r="C5633" s="183" t="s">
        <v>5644</v>
      </c>
      <c r="D5633" s="183" t="s">
        <v>5645</v>
      </c>
      <c r="E5633" s="184"/>
      <c r="F5633" s="184"/>
      <c r="G5633" s="185"/>
      <c r="H5633" s="185"/>
      <c r="I5633" s="184"/>
      <c r="J5633" s="184"/>
      <c r="K5633" s="185" t="s">
        <v>410</v>
      </c>
      <c r="L5633" s="185"/>
      <c r="M5633" s="186"/>
      <c r="N5633" s="61" t="s">
        <v>410</v>
      </c>
      <c r="P5633" s="175" t="s">
        <v>5644</v>
      </c>
    </row>
    <row r="5634" spans="1:16" ht="17.25">
      <c r="A5634" s="183" t="s">
        <v>11453</v>
      </c>
      <c r="B5634" s="183" t="s">
        <v>11454</v>
      </c>
      <c r="C5634" s="183" t="s">
        <v>5644</v>
      </c>
      <c r="D5634" s="183" t="s">
        <v>5645</v>
      </c>
      <c r="E5634" s="184"/>
      <c r="F5634" s="184"/>
      <c r="G5634" s="185"/>
      <c r="H5634" s="185"/>
      <c r="I5634" s="184"/>
      <c r="J5634" s="184"/>
      <c r="K5634" s="185" t="s">
        <v>410</v>
      </c>
      <c r="L5634" s="185"/>
      <c r="M5634" s="186"/>
      <c r="N5634" s="61" t="s">
        <v>410</v>
      </c>
      <c r="P5634" s="175" t="s">
        <v>5644</v>
      </c>
    </row>
    <row r="5635" spans="1:16" ht="17.25">
      <c r="A5635" s="183" t="s">
        <v>11455</v>
      </c>
      <c r="B5635" s="183" t="s">
        <v>11456</v>
      </c>
      <c r="C5635" s="183" t="s">
        <v>5644</v>
      </c>
      <c r="D5635" s="183" t="s">
        <v>5645</v>
      </c>
      <c r="E5635" s="184"/>
      <c r="F5635" s="184"/>
      <c r="G5635" s="185"/>
      <c r="H5635" s="185"/>
      <c r="I5635" s="184"/>
      <c r="J5635" s="184"/>
      <c r="K5635" s="185" t="s">
        <v>410</v>
      </c>
      <c r="L5635" s="185"/>
      <c r="M5635" s="186"/>
      <c r="N5635" s="61" t="s">
        <v>410</v>
      </c>
      <c r="P5635" s="175" t="s">
        <v>5644</v>
      </c>
    </row>
    <row r="5636" spans="1:16" ht="17.25">
      <c r="A5636" s="183" t="s">
        <v>11457</v>
      </c>
      <c r="B5636" s="183" t="s">
        <v>11458</v>
      </c>
      <c r="C5636" s="183" t="s">
        <v>5644</v>
      </c>
      <c r="D5636" s="183" t="s">
        <v>5645</v>
      </c>
      <c r="E5636" s="184"/>
      <c r="F5636" s="184"/>
      <c r="G5636" s="185"/>
      <c r="H5636" s="185"/>
      <c r="I5636" s="184"/>
      <c r="J5636" s="184"/>
      <c r="K5636" s="185" t="s">
        <v>410</v>
      </c>
      <c r="L5636" s="185"/>
      <c r="M5636" s="186"/>
      <c r="N5636" s="61" t="s">
        <v>410</v>
      </c>
      <c r="P5636" s="175" t="s">
        <v>5644</v>
      </c>
    </row>
    <row r="5637" spans="1:16" ht="17.25">
      <c r="A5637" s="183" t="s">
        <v>11459</v>
      </c>
      <c r="B5637" s="183" t="s">
        <v>11460</v>
      </c>
      <c r="C5637" s="183" t="s">
        <v>5644</v>
      </c>
      <c r="D5637" s="183" t="s">
        <v>5645</v>
      </c>
      <c r="E5637" s="184">
        <v>309</v>
      </c>
      <c r="F5637" s="184">
        <v>309</v>
      </c>
      <c r="G5637" s="185"/>
      <c r="H5637" s="185"/>
      <c r="I5637" s="184">
        <v>98.55</v>
      </c>
      <c r="J5637" s="184">
        <v>407.55</v>
      </c>
      <c r="K5637" s="185">
        <v>32</v>
      </c>
      <c r="L5637" s="185" t="s">
        <v>130</v>
      </c>
      <c r="M5637" s="186" t="s">
        <v>1514</v>
      </c>
      <c r="N5637" s="61" t="s">
        <v>51</v>
      </c>
      <c r="P5637" s="175" t="s">
        <v>5644</v>
      </c>
    </row>
    <row r="5638" spans="1:16" ht="17.25">
      <c r="A5638" s="183" t="s">
        <v>11461</v>
      </c>
      <c r="B5638" s="183" t="s">
        <v>11462</v>
      </c>
      <c r="C5638" s="183" t="s">
        <v>5644</v>
      </c>
      <c r="D5638" s="183" t="s">
        <v>5645</v>
      </c>
      <c r="E5638" s="184"/>
      <c r="F5638" s="184"/>
      <c r="G5638" s="185"/>
      <c r="H5638" s="185"/>
      <c r="I5638" s="184"/>
      <c r="J5638" s="184"/>
      <c r="K5638" s="185" t="s">
        <v>410</v>
      </c>
      <c r="L5638" s="185"/>
      <c r="M5638" s="186"/>
      <c r="N5638" s="61" t="s">
        <v>410</v>
      </c>
      <c r="P5638" s="175" t="s">
        <v>5644</v>
      </c>
    </row>
    <row r="5639" spans="1:16" ht="17.25">
      <c r="A5639" s="183" t="s">
        <v>11463</v>
      </c>
      <c r="B5639" s="183" t="s">
        <v>11464</v>
      </c>
      <c r="C5639" s="183" t="s">
        <v>5644</v>
      </c>
      <c r="D5639" s="183" t="s">
        <v>5645</v>
      </c>
      <c r="E5639" s="184"/>
      <c r="F5639" s="184"/>
      <c r="G5639" s="185"/>
      <c r="H5639" s="185"/>
      <c r="I5639" s="184"/>
      <c r="J5639" s="184"/>
      <c r="K5639" s="185" t="s">
        <v>410</v>
      </c>
      <c r="L5639" s="185"/>
      <c r="M5639" s="186"/>
      <c r="N5639" s="61" t="s">
        <v>410</v>
      </c>
      <c r="P5639" s="175" t="s">
        <v>5644</v>
      </c>
    </row>
    <row r="5640" spans="1:16" ht="17.25">
      <c r="A5640" s="183" t="s">
        <v>11465</v>
      </c>
      <c r="B5640" s="183" t="s">
        <v>11466</v>
      </c>
      <c r="C5640" s="183" t="s">
        <v>5644</v>
      </c>
      <c r="D5640" s="183" t="s">
        <v>5645</v>
      </c>
      <c r="E5640" s="184"/>
      <c r="F5640" s="184"/>
      <c r="G5640" s="185"/>
      <c r="H5640" s="185"/>
      <c r="I5640" s="184"/>
      <c r="J5640" s="184"/>
      <c r="K5640" s="185" t="s">
        <v>410</v>
      </c>
      <c r="L5640" s="185"/>
      <c r="M5640" s="186"/>
      <c r="N5640" s="61" t="s">
        <v>410</v>
      </c>
      <c r="P5640" s="175" t="s">
        <v>5644</v>
      </c>
    </row>
    <row r="5641" spans="1:16" ht="17.25">
      <c r="A5641" s="183" t="s">
        <v>11467</v>
      </c>
      <c r="B5641" s="183" t="s">
        <v>11468</v>
      </c>
      <c r="C5641" s="183" t="s">
        <v>5644</v>
      </c>
      <c r="D5641" s="183" t="s">
        <v>5645</v>
      </c>
      <c r="E5641" s="184"/>
      <c r="F5641" s="184"/>
      <c r="G5641" s="185"/>
      <c r="H5641" s="185"/>
      <c r="I5641" s="184"/>
      <c r="J5641" s="184"/>
      <c r="K5641" s="185" t="s">
        <v>410</v>
      </c>
      <c r="L5641" s="185"/>
      <c r="M5641" s="186"/>
      <c r="N5641" s="61" t="s">
        <v>410</v>
      </c>
      <c r="P5641" s="175" t="s">
        <v>5644</v>
      </c>
    </row>
    <row r="5642" spans="1:16" ht="17.25">
      <c r="A5642" s="183" t="s">
        <v>11469</v>
      </c>
      <c r="B5642" s="183" t="s">
        <v>11470</v>
      </c>
      <c r="C5642" s="183" t="s">
        <v>5644</v>
      </c>
      <c r="D5642" s="183" t="s">
        <v>5645</v>
      </c>
      <c r="E5642" s="184"/>
      <c r="F5642" s="184"/>
      <c r="G5642" s="185"/>
      <c r="H5642" s="185"/>
      <c r="I5642" s="184"/>
      <c r="J5642" s="184"/>
      <c r="K5642" s="185" t="s">
        <v>410</v>
      </c>
      <c r="L5642" s="185"/>
      <c r="M5642" s="186"/>
      <c r="N5642" s="61" t="s">
        <v>410</v>
      </c>
      <c r="P5642" s="175" t="s">
        <v>5644</v>
      </c>
    </row>
    <row r="5643" spans="1:16" ht="17.25">
      <c r="A5643" s="183" t="s">
        <v>11471</v>
      </c>
      <c r="B5643" s="183" t="s">
        <v>11472</v>
      </c>
      <c r="C5643" s="183" t="s">
        <v>5644</v>
      </c>
      <c r="D5643" s="183" t="s">
        <v>5645</v>
      </c>
      <c r="E5643" s="184"/>
      <c r="F5643" s="184"/>
      <c r="G5643" s="185"/>
      <c r="H5643" s="185"/>
      <c r="I5643" s="184"/>
      <c r="J5643" s="184"/>
      <c r="K5643" s="185" t="s">
        <v>410</v>
      </c>
      <c r="L5643" s="185"/>
      <c r="M5643" s="186"/>
      <c r="N5643" s="61" t="s">
        <v>410</v>
      </c>
      <c r="P5643" s="175" t="s">
        <v>5644</v>
      </c>
    </row>
    <row r="5644" spans="1:16" ht="17.25">
      <c r="A5644" s="183" t="s">
        <v>11473</v>
      </c>
      <c r="B5644" s="183" t="s">
        <v>11474</v>
      </c>
      <c r="C5644" s="183" t="s">
        <v>5644</v>
      </c>
      <c r="D5644" s="183" t="s">
        <v>5645</v>
      </c>
      <c r="E5644" s="184"/>
      <c r="F5644" s="184"/>
      <c r="G5644" s="185"/>
      <c r="H5644" s="185"/>
      <c r="I5644" s="184"/>
      <c r="J5644" s="184"/>
      <c r="K5644" s="185" t="s">
        <v>410</v>
      </c>
      <c r="L5644" s="185"/>
      <c r="M5644" s="186"/>
      <c r="N5644" s="61" t="s">
        <v>410</v>
      </c>
      <c r="P5644" s="175" t="s">
        <v>5644</v>
      </c>
    </row>
    <row r="5645" spans="1:16" ht="17.25">
      <c r="A5645" s="183" t="s">
        <v>11475</v>
      </c>
      <c r="B5645" s="183" t="s">
        <v>11476</v>
      </c>
      <c r="C5645" s="183" t="s">
        <v>5644</v>
      </c>
      <c r="D5645" s="183" t="s">
        <v>5645</v>
      </c>
      <c r="E5645" s="184"/>
      <c r="F5645" s="184"/>
      <c r="G5645" s="185"/>
      <c r="H5645" s="185"/>
      <c r="I5645" s="184"/>
      <c r="J5645" s="184"/>
      <c r="K5645" s="185" t="s">
        <v>410</v>
      </c>
      <c r="L5645" s="185"/>
      <c r="M5645" s="186"/>
      <c r="N5645" s="61" t="s">
        <v>410</v>
      </c>
      <c r="P5645" s="175" t="s">
        <v>5644</v>
      </c>
    </row>
    <row r="5646" spans="1:16" ht="17.25">
      <c r="A5646" s="183" t="s">
        <v>11477</v>
      </c>
      <c r="B5646" s="183" t="s">
        <v>11478</v>
      </c>
      <c r="C5646" s="183" t="s">
        <v>5644</v>
      </c>
      <c r="D5646" s="183" t="s">
        <v>5645</v>
      </c>
      <c r="E5646" s="184"/>
      <c r="F5646" s="184"/>
      <c r="G5646" s="185"/>
      <c r="H5646" s="185"/>
      <c r="I5646" s="184"/>
      <c r="J5646" s="184"/>
      <c r="K5646" s="185" t="s">
        <v>410</v>
      </c>
      <c r="L5646" s="185"/>
      <c r="M5646" s="186"/>
      <c r="N5646" s="61" t="s">
        <v>410</v>
      </c>
      <c r="P5646" s="175" t="s">
        <v>5644</v>
      </c>
    </row>
    <row r="5647" spans="1:16" ht="17.25">
      <c r="A5647" s="183" t="s">
        <v>11479</v>
      </c>
      <c r="B5647" s="183" t="s">
        <v>11480</v>
      </c>
      <c r="C5647" s="183" t="s">
        <v>5644</v>
      </c>
      <c r="D5647" s="183" t="s">
        <v>5645</v>
      </c>
      <c r="E5647" s="184"/>
      <c r="F5647" s="184"/>
      <c r="G5647" s="185"/>
      <c r="H5647" s="185"/>
      <c r="I5647" s="184"/>
      <c r="J5647" s="184"/>
      <c r="K5647" s="185" t="s">
        <v>410</v>
      </c>
      <c r="L5647" s="185"/>
      <c r="M5647" s="186"/>
      <c r="N5647" s="61" t="s">
        <v>410</v>
      </c>
      <c r="P5647" s="175" t="s">
        <v>5644</v>
      </c>
    </row>
    <row r="5648" spans="1:16" ht="17.25">
      <c r="A5648" s="183" t="s">
        <v>11481</v>
      </c>
      <c r="B5648" s="183" t="s">
        <v>11482</v>
      </c>
      <c r="C5648" s="183" t="s">
        <v>5644</v>
      </c>
      <c r="D5648" s="183" t="s">
        <v>5645</v>
      </c>
      <c r="E5648" s="184"/>
      <c r="F5648" s="184"/>
      <c r="G5648" s="185"/>
      <c r="H5648" s="185"/>
      <c r="I5648" s="184"/>
      <c r="J5648" s="184"/>
      <c r="K5648" s="185" t="s">
        <v>410</v>
      </c>
      <c r="L5648" s="185"/>
      <c r="M5648" s="186"/>
      <c r="N5648" s="61" t="s">
        <v>410</v>
      </c>
      <c r="P5648" s="175" t="s">
        <v>5644</v>
      </c>
    </row>
    <row r="5649" spans="1:16" ht="17.25">
      <c r="A5649" s="183" t="s">
        <v>11483</v>
      </c>
      <c r="B5649" s="183" t="s">
        <v>11484</v>
      </c>
      <c r="C5649" s="183" t="s">
        <v>5644</v>
      </c>
      <c r="D5649" s="183" t="s">
        <v>5645</v>
      </c>
      <c r="E5649" s="184">
        <v>55</v>
      </c>
      <c r="F5649" s="184">
        <v>55</v>
      </c>
      <c r="G5649" s="185"/>
      <c r="H5649" s="185"/>
      <c r="I5649" s="184">
        <v>16.18</v>
      </c>
      <c r="J5649" s="184">
        <v>69.6</v>
      </c>
      <c r="K5649" s="185">
        <v>58</v>
      </c>
      <c r="L5649" s="185"/>
      <c r="M5649" s="186"/>
      <c r="N5649" s="61" t="s">
        <v>51</v>
      </c>
      <c r="P5649" s="175" t="s">
        <v>5644</v>
      </c>
    </row>
    <row r="5650" spans="1:16" ht="17.25">
      <c r="A5650" s="183" t="s">
        <v>11485</v>
      </c>
      <c r="B5650" s="183" t="s">
        <v>11486</v>
      </c>
      <c r="C5650" s="183" t="s">
        <v>5644</v>
      </c>
      <c r="D5650" s="183" t="s">
        <v>5645</v>
      </c>
      <c r="E5650" s="184"/>
      <c r="F5650" s="184"/>
      <c r="G5650" s="185"/>
      <c r="H5650" s="185"/>
      <c r="I5650" s="184"/>
      <c r="J5650" s="184"/>
      <c r="K5650" s="185" t="s">
        <v>410</v>
      </c>
      <c r="L5650" s="185"/>
      <c r="M5650" s="186"/>
      <c r="N5650" s="61" t="s">
        <v>410</v>
      </c>
      <c r="P5650" s="175" t="s">
        <v>5644</v>
      </c>
    </row>
    <row r="5651" spans="1:16" ht="17.25">
      <c r="A5651" s="183" t="s">
        <v>11487</v>
      </c>
      <c r="B5651" s="183" t="s">
        <v>11488</v>
      </c>
      <c r="C5651" s="183" t="s">
        <v>5644</v>
      </c>
      <c r="D5651" s="183" t="s">
        <v>5645</v>
      </c>
      <c r="E5651" s="184"/>
      <c r="F5651" s="184"/>
      <c r="G5651" s="185"/>
      <c r="H5651" s="185"/>
      <c r="I5651" s="184"/>
      <c r="J5651" s="184"/>
      <c r="K5651" s="185" t="s">
        <v>410</v>
      </c>
      <c r="L5651" s="185"/>
      <c r="M5651" s="186"/>
      <c r="N5651" s="61" t="s">
        <v>410</v>
      </c>
      <c r="P5651" s="175" t="s">
        <v>5644</v>
      </c>
    </row>
    <row r="5652" spans="1:16" ht="17.25">
      <c r="A5652" s="183" t="s">
        <v>11489</v>
      </c>
      <c r="B5652" s="183" t="s">
        <v>11490</v>
      </c>
      <c r="C5652" s="183" t="s">
        <v>5644</v>
      </c>
      <c r="D5652" s="183" t="s">
        <v>5645</v>
      </c>
      <c r="E5652" s="184">
        <v>140</v>
      </c>
      <c r="F5652" s="184">
        <v>99</v>
      </c>
      <c r="G5652" s="185" t="s">
        <v>649</v>
      </c>
      <c r="H5652" s="185" t="s">
        <v>11379</v>
      </c>
      <c r="I5652" s="184">
        <v>45.24</v>
      </c>
      <c r="J5652" s="184">
        <v>144.24</v>
      </c>
      <c r="K5652" s="185">
        <v>46</v>
      </c>
      <c r="L5652" s="185"/>
      <c r="M5652" s="186"/>
      <c r="N5652" s="61" t="s">
        <v>51</v>
      </c>
      <c r="P5652" s="175" t="s">
        <v>5644</v>
      </c>
    </row>
    <row r="5653" spans="1:16" ht="17.25">
      <c r="A5653" s="183" t="s">
        <v>11491</v>
      </c>
      <c r="B5653" s="183" t="s">
        <v>11492</v>
      </c>
      <c r="C5653" s="183" t="s">
        <v>5644</v>
      </c>
      <c r="D5653" s="183" t="s">
        <v>5645</v>
      </c>
      <c r="E5653" s="184"/>
      <c r="F5653" s="184"/>
      <c r="G5653" s="185"/>
      <c r="H5653" s="185"/>
      <c r="I5653" s="184"/>
      <c r="J5653" s="184"/>
      <c r="K5653" s="185" t="s">
        <v>410</v>
      </c>
      <c r="L5653" s="185"/>
      <c r="M5653" s="186"/>
      <c r="N5653" s="61" t="s">
        <v>410</v>
      </c>
      <c r="P5653" s="175" t="s">
        <v>5644</v>
      </c>
    </row>
    <row r="5654" spans="1:16" ht="17.25">
      <c r="A5654" s="183" t="s">
        <v>11493</v>
      </c>
      <c r="B5654" s="183" t="s">
        <v>11494</v>
      </c>
      <c r="C5654" s="183" t="s">
        <v>5644</v>
      </c>
      <c r="D5654" s="183" t="s">
        <v>5645</v>
      </c>
      <c r="E5654" s="184">
        <v>113</v>
      </c>
      <c r="F5654" s="184">
        <v>113</v>
      </c>
      <c r="G5654" s="185"/>
      <c r="H5654" s="185"/>
      <c r="I5654" s="184">
        <v>22.27</v>
      </c>
      <c r="J5654" s="184">
        <v>133.96</v>
      </c>
      <c r="K5654" s="185">
        <v>88</v>
      </c>
      <c r="L5654" s="185"/>
      <c r="M5654" s="186"/>
      <c r="N5654" s="61" t="s">
        <v>51</v>
      </c>
      <c r="P5654" s="175" t="s">
        <v>5644</v>
      </c>
    </row>
    <row r="5655" spans="1:16" ht="17.25">
      <c r="A5655" s="183" t="s">
        <v>11495</v>
      </c>
      <c r="B5655" s="183" t="s">
        <v>11496</v>
      </c>
      <c r="C5655" s="183" t="s">
        <v>5644</v>
      </c>
      <c r="D5655" s="183" t="s">
        <v>5645</v>
      </c>
      <c r="E5655" s="184"/>
      <c r="F5655" s="184"/>
      <c r="G5655" s="185"/>
      <c r="H5655" s="185"/>
      <c r="I5655" s="184"/>
      <c r="J5655" s="184"/>
      <c r="K5655" s="185" t="s">
        <v>410</v>
      </c>
      <c r="L5655" s="185"/>
      <c r="M5655" s="186"/>
      <c r="N5655" s="61" t="s">
        <v>410</v>
      </c>
      <c r="P5655" s="175" t="s">
        <v>5644</v>
      </c>
    </row>
    <row r="5656" spans="1:16" ht="17.25">
      <c r="A5656" s="183" t="s">
        <v>11497</v>
      </c>
      <c r="B5656" s="183" t="s">
        <v>11498</v>
      </c>
      <c r="C5656" s="183" t="s">
        <v>5644</v>
      </c>
      <c r="D5656" s="183" t="s">
        <v>5645</v>
      </c>
      <c r="E5656" s="184"/>
      <c r="F5656" s="184"/>
      <c r="G5656" s="185"/>
      <c r="H5656" s="185"/>
      <c r="I5656" s="184"/>
      <c r="J5656" s="184"/>
      <c r="K5656" s="185" t="s">
        <v>410</v>
      </c>
      <c r="L5656" s="185"/>
      <c r="M5656" s="186"/>
      <c r="N5656" s="61" t="s">
        <v>410</v>
      </c>
      <c r="P5656" s="175" t="s">
        <v>5644</v>
      </c>
    </row>
    <row r="5657" spans="1:16" ht="17.25">
      <c r="A5657" s="183" t="s">
        <v>11499</v>
      </c>
      <c r="B5657" s="183" t="s">
        <v>11500</v>
      </c>
      <c r="C5657" s="183" t="s">
        <v>5644</v>
      </c>
      <c r="D5657" s="183" t="s">
        <v>5645</v>
      </c>
      <c r="E5657" s="184"/>
      <c r="F5657" s="184"/>
      <c r="G5657" s="185"/>
      <c r="H5657" s="185"/>
      <c r="I5657" s="184"/>
      <c r="J5657" s="184"/>
      <c r="K5657" s="185" t="s">
        <v>410</v>
      </c>
      <c r="L5657" s="185"/>
      <c r="M5657" s="186"/>
      <c r="N5657" s="61" t="s">
        <v>410</v>
      </c>
      <c r="P5657" s="175" t="s">
        <v>5644</v>
      </c>
    </row>
    <row r="5658" spans="1:16" ht="17.25">
      <c r="A5658" s="183" t="s">
        <v>11501</v>
      </c>
      <c r="B5658" s="183" t="s">
        <v>11502</v>
      </c>
      <c r="C5658" s="183" t="s">
        <v>5644</v>
      </c>
      <c r="D5658" s="183" t="s">
        <v>5645</v>
      </c>
      <c r="E5658" s="184"/>
      <c r="F5658" s="184"/>
      <c r="G5658" s="185"/>
      <c r="H5658" s="185"/>
      <c r="I5658" s="184"/>
      <c r="J5658" s="184"/>
      <c r="K5658" s="185" t="s">
        <v>410</v>
      </c>
      <c r="L5658" s="185"/>
      <c r="M5658" s="186"/>
      <c r="N5658" s="61" t="s">
        <v>410</v>
      </c>
      <c r="P5658" s="175" t="s">
        <v>5644</v>
      </c>
    </row>
    <row r="5659" spans="1:16" ht="17.25">
      <c r="A5659" s="183" t="s">
        <v>11503</v>
      </c>
      <c r="B5659" s="183" t="s">
        <v>11504</v>
      </c>
      <c r="C5659" s="183" t="s">
        <v>5644</v>
      </c>
      <c r="D5659" s="183" t="s">
        <v>5645</v>
      </c>
      <c r="E5659" s="184"/>
      <c r="F5659" s="184"/>
      <c r="G5659" s="185"/>
      <c r="H5659" s="185"/>
      <c r="I5659" s="184"/>
      <c r="J5659" s="184"/>
      <c r="K5659" s="185" t="s">
        <v>410</v>
      </c>
      <c r="L5659" s="185"/>
      <c r="M5659" s="186"/>
      <c r="N5659" s="61" t="s">
        <v>410</v>
      </c>
      <c r="P5659" s="175" t="s">
        <v>5644</v>
      </c>
    </row>
    <row r="5660" spans="1:16" ht="17.25">
      <c r="A5660" s="183" t="s">
        <v>11505</v>
      </c>
      <c r="B5660" s="183" t="s">
        <v>11506</v>
      </c>
      <c r="C5660" s="183" t="s">
        <v>5644</v>
      </c>
      <c r="D5660" s="183" t="s">
        <v>5645</v>
      </c>
      <c r="E5660" s="184"/>
      <c r="F5660" s="184"/>
      <c r="G5660" s="185"/>
      <c r="H5660" s="185"/>
      <c r="I5660" s="184"/>
      <c r="J5660" s="184"/>
      <c r="K5660" s="185" t="s">
        <v>410</v>
      </c>
      <c r="L5660" s="185"/>
      <c r="M5660" s="186"/>
      <c r="N5660" s="61" t="s">
        <v>410</v>
      </c>
      <c r="P5660" s="175" t="s">
        <v>5644</v>
      </c>
    </row>
    <row r="5661" spans="1:16" ht="17.25">
      <c r="A5661" s="183" t="s">
        <v>11507</v>
      </c>
      <c r="B5661" s="183" t="s">
        <v>11508</v>
      </c>
      <c r="C5661" s="183" t="s">
        <v>5644</v>
      </c>
      <c r="D5661" s="183" t="s">
        <v>5645</v>
      </c>
      <c r="E5661" s="184"/>
      <c r="F5661" s="184"/>
      <c r="G5661" s="185"/>
      <c r="H5661" s="185"/>
      <c r="I5661" s="184"/>
      <c r="J5661" s="184"/>
      <c r="K5661" s="185" t="s">
        <v>410</v>
      </c>
      <c r="L5661" s="185"/>
      <c r="M5661" s="186"/>
      <c r="N5661" s="61" t="s">
        <v>410</v>
      </c>
      <c r="P5661" s="175" t="s">
        <v>5644</v>
      </c>
    </row>
    <row r="5662" spans="1:16" ht="17.25">
      <c r="A5662" s="183" t="s">
        <v>11509</v>
      </c>
      <c r="B5662" s="183" t="s">
        <v>11510</v>
      </c>
      <c r="C5662" s="183" t="s">
        <v>5644</v>
      </c>
      <c r="D5662" s="183" t="s">
        <v>5645</v>
      </c>
      <c r="E5662" s="184"/>
      <c r="F5662" s="184"/>
      <c r="G5662" s="185"/>
      <c r="H5662" s="185"/>
      <c r="I5662" s="184"/>
      <c r="J5662" s="184"/>
      <c r="K5662" s="185" t="s">
        <v>410</v>
      </c>
      <c r="L5662" s="185"/>
      <c r="M5662" s="186"/>
      <c r="N5662" s="61" t="s">
        <v>410</v>
      </c>
      <c r="P5662" s="175" t="s">
        <v>5644</v>
      </c>
    </row>
    <row r="5663" spans="1:16" ht="17.25">
      <c r="A5663" s="183" t="s">
        <v>11511</v>
      </c>
      <c r="B5663" s="183" t="s">
        <v>11512</v>
      </c>
      <c r="C5663" s="183" t="s">
        <v>5644</v>
      </c>
      <c r="D5663" s="183" t="s">
        <v>5645</v>
      </c>
      <c r="E5663" s="184"/>
      <c r="F5663" s="184"/>
      <c r="G5663" s="185"/>
      <c r="H5663" s="185"/>
      <c r="I5663" s="184"/>
      <c r="J5663" s="184"/>
      <c r="K5663" s="185" t="s">
        <v>410</v>
      </c>
      <c r="L5663" s="185"/>
      <c r="M5663" s="186"/>
      <c r="N5663" s="61" t="s">
        <v>410</v>
      </c>
      <c r="P5663" s="175" t="s">
        <v>5644</v>
      </c>
    </row>
    <row r="5664" spans="1:16" ht="17.25">
      <c r="A5664" s="183" t="s">
        <v>11513</v>
      </c>
      <c r="B5664" s="183" t="s">
        <v>11514</v>
      </c>
      <c r="C5664" s="183" t="s">
        <v>5644</v>
      </c>
      <c r="D5664" s="183" t="s">
        <v>5645</v>
      </c>
      <c r="E5664" s="184">
        <v>83</v>
      </c>
      <c r="F5664" s="184">
        <v>83</v>
      </c>
      <c r="G5664" s="185"/>
      <c r="H5664" s="185"/>
      <c r="I5664" s="184">
        <v>22.7</v>
      </c>
      <c r="J5664" s="184">
        <v>105.7</v>
      </c>
      <c r="K5664" s="185">
        <v>0</v>
      </c>
      <c r="L5664" s="185"/>
      <c r="M5664" s="186"/>
      <c r="N5664" s="61" t="s">
        <v>51</v>
      </c>
      <c r="P5664" s="175" t="s">
        <v>5644</v>
      </c>
    </row>
    <row r="5665" spans="1:16" ht="17.25">
      <c r="A5665" s="183" t="s">
        <v>11515</v>
      </c>
      <c r="B5665" s="183" t="s">
        <v>11516</v>
      </c>
      <c r="C5665" s="183" t="s">
        <v>5644</v>
      </c>
      <c r="D5665" s="183" t="s">
        <v>5645</v>
      </c>
      <c r="E5665" s="184">
        <v>80</v>
      </c>
      <c r="F5665" s="184">
        <v>80</v>
      </c>
      <c r="G5665" s="185"/>
      <c r="H5665" s="185"/>
      <c r="I5665" s="184">
        <v>19.32</v>
      </c>
      <c r="J5665" s="184">
        <v>99.2</v>
      </c>
      <c r="K5665" s="185">
        <v>0</v>
      </c>
      <c r="L5665" s="185"/>
      <c r="M5665" s="186"/>
      <c r="N5665" s="61" t="s">
        <v>51</v>
      </c>
      <c r="P5665" s="175" t="s">
        <v>5644</v>
      </c>
    </row>
    <row r="5666" spans="1:16" ht="17.25">
      <c r="A5666" s="183" t="s">
        <v>11517</v>
      </c>
      <c r="B5666" s="183" t="s">
        <v>11518</v>
      </c>
      <c r="C5666" s="183" t="s">
        <v>5644</v>
      </c>
      <c r="D5666" s="183" t="s">
        <v>5645</v>
      </c>
      <c r="E5666" s="184"/>
      <c r="F5666" s="184"/>
      <c r="G5666" s="185"/>
      <c r="H5666" s="185"/>
      <c r="I5666" s="184"/>
      <c r="J5666" s="184"/>
      <c r="K5666" s="185" t="s">
        <v>410</v>
      </c>
      <c r="L5666" s="185"/>
      <c r="M5666" s="186"/>
      <c r="N5666" s="61" t="s">
        <v>410</v>
      </c>
      <c r="P5666" s="175" t="s">
        <v>5644</v>
      </c>
    </row>
    <row r="5667" spans="1:16" ht="17.25">
      <c r="A5667" s="183" t="s">
        <v>11519</v>
      </c>
      <c r="B5667" s="183" t="s">
        <v>11520</v>
      </c>
      <c r="C5667" s="183" t="s">
        <v>5644</v>
      </c>
      <c r="D5667" s="183" t="s">
        <v>5645</v>
      </c>
      <c r="E5667" s="184"/>
      <c r="F5667" s="184"/>
      <c r="G5667" s="185"/>
      <c r="H5667" s="185"/>
      <c r="I5667" s="184"/>
      <c r="J5667" s="184"/>
      <c r="K5667" s="185" t="s">
        <v>410</v>
      </c>
      <c r="L5667" s="185"/>
      <c r="M5667" s="186"/>
      <c r="N5667" s="61" t="s">
        <v>410</v>
      </c>
      <c r="P5667" s="175" t="s">
        <v>5644</v>
      </c>
    </row>
    <row r="5668" spans="1:16" ht="17.25">
      <c r="A5668" s="183" t="s">
        <v>11521</v>
      </c>
      <c r="B5668" s="183" t="s">
        <v>11522</v>
      </c>
      <c r="C5668" s="183" t="s">
        <v>5644</v>
      </c>
      <c r="D5668" s="183" t="s">
        <v>5645</v>
      </c>
      <c r="E5668" s="184"/>
      <c r="F5668" s="184"/>
      <c r="G5668" s="185"/>
      <c r="H5668" s="185"/>
      <c r="I5668" s="184"/>
      <c r="J5668" s="184"/>
      <c r="K5668" s="185" t="s">
        <v>410</v>
      </c>
      <c r="L5668" s="185"/>
      <c r="M5668" s="186"/>
      <c r="N5668" s="61" t="s">
        <v>410</v>
      </c>
      <c r="P5668" s="175" t="s">
        <v>5644</v>
      </c>
    </row>
    <row r="5669" spans="1:16" ht="17.25">
      <c r="A5669" s="183" t="s">
        <v>11523</v>
      </c>
      <c r="B5669" s="183" t="s">
        <v>11524</v>
      </c>
      <c r="C5669" s="183" t="s">
        <v>5644</v>
      </c>
      <c r="D5669" s="183" t="s">
        <v>5645</v>
      </c>
      <c r="E5669" s="184"/>
      <c r="F5669" s="184"/>
      <c r="G5669" s="185"/>
      <c r="H5669" s="185"/>
      <c r="I5669" s="184"/>
      <c r="J5669" s="184"/>
      <c r="K5669" s="185" t="s">
        <v>410</v>
      </c>
      <c r="L5669" s="185"/>
      <c r="M5669" s="186"/>
      <c r="N5669" s="61" t="s">
        <v>410</v>
      </c>
      <c r="P5669" s="175" t="s">
        <v>5644</v>
      </c>
    </row>
    <row r="5670" spans="1:16" ht="17.25">
      <c r="A5670" s="183" t="s">
        <v>11525</v>
      </c>
      <c r="B5670" s="183" t="s">
        <v>11526</v>
      </c>
      <c r="C5670" s="183" t="s">
        <v>5644</v>
      </c>
      <c r="D5670" s="183" t="s">
        <v>5645</v>
      </c>
      <c r="E5670" s="184"/>
      <c r="F5670" s="184"/>
      <c r="G5670" s="185"/>
      <c r="H5670" s="185"/>
      <c r="I5670" s="184"/>
      <c r="J5670" s="184"/>
      <c r="K5670" s="185" t="s">
        <v>410</v>
      </c>
      <c r="L5670" s="185"/>
      <c r="M5670" s="186"/>
      <c r="N5670" s="61" t="s">
        <v>410</v>
      </c>
      <c r="P5670" s="175" t="s">
        <v>5644</v>
      </c>
    </row>
    <row r="5671" spans="1:16" ht="17.25">
      <c r="A5671" s="183" t="s">
        <v>11527</v>
      </c>
      <c r="B5671" s="183" t="s">
        <v>11528</v>
      </c>
      <c r="C5671" s="183" t="s">
        <v>5644</v>
      </c>
      <c r="D5671" s="183" t="s">
        <v>5645</v>
      </c>
      <c r="E5671" s="184"/>
      <c r="F5671" s="184"/>
      <c r="G5671" s="185"/>
      <c r="H5671" s="185"/>
      <c r="I5671" s="184"/>
      <c r="J5671" s="184"/>
      <c r="K5671" s="185" t="s">
        <v>410</v>
      </c>
      <c r="L5671" s="185"/>
      <c r="M5671" s="186"/>
      <c r="N5671" s="61" t="s">
        <v>410</v>
      </c>
      <c r="P5671" s="175" t="s">
        <v>5644</v>
      </c>
    </row>
    <row r="5672" spans="1:16" ht="17.25">
      <c r="A5672" s="183" t="s">
        <v>11529</v>
      </c>
      <c r="B5672" s="183" t="s">
        <v>11530</v>
      </c>
      <c r="C5672" s="183" t="s">
        <v>5644</v>
      </c>
      <c r="D5672" s="183" t="s">
        <v>5645</v>
      </c>
      <c r="E5672" s="184"/>
      <c r="F5672" s="184"/>
      <c r="G5672" s="185"/>
      <c r="H5672" s="185"/>
      <c r="I5672" s="184"/>
      <c r="J5672" s="184"/>
      <c r="K5672" s="185" t="s">
        <v>410</v>
      </c>
      <c r="L5672" s="185"/>
      <c r="M5672" s="186"/>
      <c r="N5672" s="61" t="s">
        <v>410</v>
      </c>
      <c r="P5672" s="175" t="s">
        <v>5644</v>
      </c>
    </row>
    <row r="5673" spans="1:16" ht="17.25">
      <c r="A5673" s="183" t="s">
        <v>11531</v>
      </c>
      <c r="B5673" s="183" t="s">
        <v>11532</v>
      </c>
      <c r="C5673" s="183" t="s">
        <v>5644</v>
      </c>
      <c r="D5673" s="183" t="s">
        <v>5645</v>
      </c>
      <c r="E5673" s="184"/>
      <c r="F5673" s="184"/>
      <c r="G5673" s="185"/>
      <c r="H5673" s="185"/>
      <c r="I5673" s="184"/>
      <c r="J5673" s="184"/>
      <c r="K5673" s="185" t="s">
        <v>410</v>
      </c>
      <c r="L5673" s="185"/>
      <c r="M5673" s="186"/>
      <c r="N5673" s="61" t="s">
        <v>410</v>
      </c>
      <c r="P5673" s="175" t="s">
        <v>5644</v>
      </c>
    </row>
    <row r="5674" spans="1:16" ht="17.25">
      <c r="A5674" s="183" t="s">
        <v>11533</v>
      </c>
      <c r="B5674" s="183" t="s">
        <v>11534</v>
      </c>
      <c r="C5674" s="183" t="s">
        <v>5644</v>
      </c>
      <c r="D5674" s="183" t="s">
        <v>5645</v>
      </c>
      <c r="E5674" s="184">
        <v>137</v>
      </c>
      <c r="F5674" s="184">
        <v>45</v>
      </c>
      <c r="G5674" s="185" t="s">
        <v>11535</v>
      </c>
      <c r="H5674" s="185" t="s">
        <v>322</v>
      </c>
      <c r="I5674" s="184">
        <v>49.28</v>
      </c>
      <c r="J5674" s="184">
        <v>94.28</v>
      </c>
      <c r="K5674" s="185">
        <v>66</v>
      </c>
      <c r="L5674" s="185" t="s">
        <v>57</v>
      </c>
      <c r="M5674" s="186" t="s">
        <v>1514</v>
      </c>
      <c r="N5674" s="61" t="s">
        <v>51</v>
      </c>
      <c r="P5674" s="175" t="s">
        <v>5644</v>
      </c>
    </row>
    <row r="5675" spans="1:16" ht="17.25">
      <c r="A5675" s="183" t="s">
        <v>11536</v>
      </c>
      <c r="B5675" s="183" t="s">
        <v>11537</v>
      </c>
      <c r="C5675" s="183" t="s">
        <v>5644</v>
      </c>
      <c r="D5675" s="183" t="s">
        <v>5645</v>
      </c>
      <c r="E5675" s="184">
        <v>99</v>
      </c>
      <c r="F5675" s="184">
        <v>99</v>
      </c>
      <c r="G5675" s="185"/>
      <c r="H5675" s="185"/>
      <c r="I5675" s="184">
        <v>23.77</v>
      </c>
      <c r="J5675" s="184">
        <v>121.21</v>
      </c>
      <c r="K5675" s="185">
        <v>13</v>
      </c>
      <c r="L5675" s="185"/>
      <c r="M5675" s="186"/>
      <c r="N5675" s="61" t="s">
        <v>51</v>
      </c>
      <c r="P5675" s="175" t="s">
        <v>5644</v>
      </c>
    </row>
    <row r="5676" spans="1:16" ht="17.25">
      <c r="A5676" s="183" t="s">
        <v>11538</v>
      </c>
      <c r="B5676" s="183" t="s">
        <v>11539</v>
      </c>
      <c r="C5676" s="183" t="s">
        <v>5644</v>
      </c>
      <c r="D5676" s="183" t="s">
        <v>5645</v>
      </c>
      <c r="E5676" s="184"/>
      <c r="F5676" s="184"/>
      <c r="G5676" s="185"/>
      <c r="H5676" s="185"/>
      <c r="I5676" s="184"/>
      <c r="J5676" s="184"/>
      <c r="K5676" s="185" t="s">
        <v>410</v>
      </c>
      <c r="L5676" s="185"/>
      <c r="M5676" s="186"/>
      <c r="N5676" s="61" t="s">
        <v>410</v>
      </c>
      <c r="P5676" s="175" t="s">
        <v>5644</v>
      </c>
    </row>
    <row r="5677" spans="1:16" ht="17.25">
      <c r="A5677" s="183" t="s">
        <v>11540</v>
      </c>
      <c r="B5677" s="183" t="s">
        <v>11541</v>
      </c>
      <c r="C5677" s="183" t="s">
        <v>5644</v>
      </c>
      <c r="D5677" s="183" t="s">
        <v>5645</v>
      </c>
      <c r="E5677" s="184"/>
      <c r="F5677" s="184"/>
      <c r="G5677" s="185"/>
      <c r="H5677" s="185"/>
      <c r="I5677" s="184"/>
      <c r="J5677" s="184"/>
      <c r="K5677" s="185" t="s">
        <v>410</v>
      </c>
      <c r="L5677" s="185"/>
      <c r="M5677" s="186"/>
      <c r="N5677" s="61" t="s">
        <v>410</v>
      </c>
      <c r="P5677" s="175" t="s">
        <v>5644</v>
      </c>
    </row>
    <row r="5678" spans="1:16" ht="17.25">
      <c r="A5678" s="183" t="s">
        <v>11542</v>
      </c>
      <c r="B5678" s="183" t="s">
        <v>11543</v>
      </c>
      <c r="C5678" s="183" t="s">
        <v>5644</v>
      </c>
      <c r="D5678" s="183" t="s">
        <v>5645</v>
      </c>
      <c r="E5678" s="184"/>
      <c r="F5678" s="184"/>
      <c r="G5678" s="185"/>
      <c r="H5678" s="185"/>
      <c r="I5678" s="184"/>
      <c r="J5678" s="184"/>
      <c r="K5678" s="185" t="s">
        <v>410</v>
      </c>
      <c r="L5678" s="185"/>
      <c r="M5678" s="186"/>
      <c r="N5678" s="61" t="s">
        <v>410</v>
      </c>
      <c r="P5678" s="175" t="s">
        <v>5644</v>
      </c>
    </row>
    <row r="5679" spans="1:16" ht="17.25">
      <c r="A5679" s="183" t="s">
        <v>11544</v>
      </c>
      <c r="B5679" s="183" t="s">
        <v>11545</v>
      </c>
      <c r="C5679" s="183" t="s">
        <v>5644</v>
      </c>
      <c r="D5679" s="183" t="s">
        <v>5645</v>
      </c>
      <c r="E5679" s="184"/>
      <c r="F5679" s="184"/>
      <c r="G5679" s="185"/>
      <c r="H5679" s="185"/>
      <c r="I5679" s="184"/>
      <c r="J5679" s="184"/>
      <c r="K5679" s="185" t="s">
        <v>410</v>
      </c>
      <c r="L5679" s="185"/>
      <c r="M5679" s="186"/>
      <c r="N5679" s="61" t="s">
        <v>410</v>
      </c>
      <c r="P5679" s="175" t="s">
        <v>5644</v>
      </c>
    </row>
    <row r="5680" spans="1:16" ht="17.25">
      <c r="A5680" s="183" t="s">
        <v>11546</v>
      </c>
      <c r="B5680" s="183" t="s">
        <v>11547</v>
      </c>
      <c r="C5680" s="183" t="s">
        <v>5644</v>
      </c>
      <c r="D5680" s="183" t="s">
        <v>5645</v>
      </c>
      <c r="E5680" s="184"/>
      <c r="F5680" s="184"/>
      <c r="G5680" s="185"/>
      <c r="H5680" s="185"/>
      <c r="I5680" s="184"/>
      <c r="J5680" s="184"/>
      <c r="K5680" s="185" t="s">
        <v>410</v>
      </c>
      <c r="L5680" s="185"/>
      <c r="M5680" s="186"/>
      <c r="N5680" s="61" t="s">
        <v>410</v>
      </c>
      <c r="P5680" s="175" t="s">
        <v>5644</v>
      </c>
    </row>
    <row r="5681" spans="1:16" ht="17.25">
      <c r="A5681" s="183" t="s">
        <v>11548</v>
      </c>
      <c r="B5681" s="183" t="s">
        <v>11549</v>
      </c>
      <c r="C5681" s="183" t="s">
        <v>5644</v>
      </c>
      <c r="D5681" s="183" t="s">
        <v>5645</v>
      </c>
      <c r="E5681" s="184"/>
      <c r="F5681" s="184"/>
      <c r="G5681" s="185"/>
      <c r="H5681" s="185"/>
      <c r="I5681" s="184"/>
      <c r="J5681" s="184"/>
      <c r="K5681" s="185" t="s">
        <v>410</v>
      </c>
      <c r="L5681" s="185"/>
      <c r="M5681" s="186"/>
      <c r="N5681" s="61" t="s">
        <v>410</v>
      </c>
      <c r="P5681" s="175" t="s">
        <v>5644</v>
      </c>
    </row>
    <row r="5682" spans="1:16" ht="17.25">
      <c r="A5682" s="183" t="s">
        <v>11550</v>
      </c>
      <c r="B5682" s="183" t="s">
        <v>11551</v>
      </c>
      <c r="C5682" s="183" t="s">
        <v>5644</v>
      </c>
      <c r="D5682" s="183" t="s">
        <v>5645</v>
      </c>
      <c r="E5682" s="184"/>
      <c r="F5682" s="184"/>
      <c r="G5682" s="185"/>
      <c r="H5682" s="185"/>
      <c r="I5682" s="184"/>
      <c r="J5682" s="184"/>
      <c r="K5682" s="185" t="s">
        <v>410</v>
      </c>
      <c r="L5682" s="185"/>
      <c r="M5682" s="186"/>
      <c r="N5682" s="61" t="s">
        <v>410</v>
      </c>
      <c r="P5682" s="175" t="s">
        <v>5644</v>
      </c>
    </row>
    <row r="5683" spans="1:16" ht="17.25">
      <c r="A5683" s="183" t="s">
        <v>11552</v>
      </c>
      <c r="B5683" s="183" t="s">
        <v>11553</v>
      </c>
      <c r="C5683" s="183" t="s">
        <v>5644</v>
      </c>
      <c r="D5683" s="183" t="s">
        <v>5645</v>
      </c>
      <c r="E5683" s="184"/>
      <c r="F5683" s="184"/>
      <c r="G5683" s="185"/>
      <c r="H5683" s="185"/>
      <c r="I5683" s="184"/>
      <c r="J5683" s="184"/>
      <c r="K5683" s="185" t="s">
        <v>410</v>
      </c>
      <c r="L5683" s="185"/>
      <c r="M5683" s="186"/>
      <c r="N5683" s="61" t="s">
        <v>410</v>
      </c>
      <c r="P5683" s="175" t="s">
        <v>5644</v>
      </c>
    </row>
    <row r="5684" spans="1:16" ht="17.25">
      <c r="A5684" s="183" t="s">
        <v>11554</v>
      </c>
      <c r="B5684" s="183" t="s">
        <v>11555</v>
      </c>
      <c r="C5684" s="183" t="s">
        <v>5644</v>
      </c>
      <c r="D5684" s="183" t="s">
        <v>5645</v>
      </c>
      <c r="E5684" s="184"/>
      <c r="F5684" s="184"/>
      <c r="G5684" s="185"/>
      <c r="H5684" s="185"/>
      <c r="I5684" s="184"/>
      <c r="J5684" s="184"/>
      <c r="K5684" s="185" t="s">
        <v>410</v>
      </c>
      <c r="L5684" s="185"/>
      <c r="M5684" s="186"/>
      <c r="N5684" s="61" t="s">
        <v>410</v>
      </c>
      <c r="P5684" s="175" t="s">
        <v>5644</v>
      </c>
    </row>
    <row r="5685" spans="1:16" ht="17.25">
      <c r="A5685" s="183" t="s">
        <v>11556</v>
      </c>
      <c r="B5685" s="183" t="s">
        <v>11557</v>
      </c>
      <c r="C5685" s="183" t="s">
        <v>5644</v>
      </c>
      <c r="D5685" s="183" t="s">
        <v>5645</v>
      </c>
      <c r="E5685" s="184"/>
      <c r="F5685" s="184"/>
      <c r="G5685" s="185"/>
      <c r="H5685" s="185"/>
      <c r="I5685" s="184"/>
      <c r="J5685" s="184"/>
      <c r="K5685" s="185" t="s">
        <v>410</v>
      </c>
      <c r="L5685" s="185"/>
      <c r="M5685" s="186"/>
      <c r="N5685" s="61" t="s">
        <v>410</v>
      </c>
      <c r="P5685" s="175" t="s">
        <v>5644</v>
      </c>
    </row>
    <row r="5686" spans="1:16" ht="17.25">
      <c r="A5686" s="183" t="s">
        <v>11558</v>
      </c>
      <c r="B5686" s="183" t="s">
        <v>11559</v>
      </c>
      <c r="C5686" s="183" t="s">
        <v>5644</v>
      </c>
      <c r="D5686" s="183" t="s">
        <v>5645</v>
      </c>
      <c r="E5686" s="184"/>
      <c r="F5686" s="184"/>
      <c r="G5686" s="185"/>
      <c r="H5686" s="185"/>
      <c r="I5686" s="184"/>
      <c r="J5686" s="184"/>
      <c r="K5686" s="185" t="s">
        <v>410</v>
      </c>
      <c r="L5686" s="185"/>
      <c r="M5686" s="186"/>
      <c r="N5686" s="61" t="s">
        <v>410</v>
      </c>
      <c r="P5686" s="175" t="s">
        <v>5644</v>
      </c>
    </row>
    <row r="5687" spans="1:16" ht="17.25">
      <c r="A5687" s="183" t="s">
        <v>11560</v>
      </c>
      <c r="B5687" s="183" t="s">
        <v>11561</v>
      </c>
      <c r="C5687" s="183" t="s">
        <v>5644</v>
      </c>
      <c r="D5687" s="183" t="s">
        <v>5645</v>
      </c>
      <c r="E5687" s="184">
        <v>57</v>
      </c>
      <c r="F5687" s="184">
        <v>40</v>
      </c>
      <c r="G5687" s="185" t="s">
        <v>649</v>
      </c>
      <c r="H5687" s="185" t="s">
        <v>322</v>
      </c>
      <c r="I5687" s="184">
        <v>38.3</v>
      </c>
      <c r="J5687" s="184">
        <v>78.3</v>
      </c>
      <c r="K5687" s="185">
        <v>124</v>
      </c>
      <c r="L5687" s="185"/>
      <c r="M5687" s="186"/>
      <c r="N5687" s="61" t="s">
        <v>51</v>
      </c>
      <c r="P5687" s="175" t="s">
        <v>5644</v>
      </c>
    </row>
    <row r="5688" spans="1:16" ht="17.25">
      <c r="A5688" s="183" t="s">
        <v>11562</v>
      </c>
      <c r="B5688" s="183" t="s">
        <v>11563</v>
      </c>
      <c r="C5688" s="183" t="s">
        <v>5644</v>
      </c>
      <c r="D5688" s="183" t="s">
        <v>5645</v>
      </c>
      <c r="E5688" s="184"/>
      <c r="F5688" s="184"/>
      <c r="G5688" s="185"/>
      <c r="H5688" s="185"/>
      <c r="I5688" s="184"/>
      <c r="J5688" s="184"/>
      <c r="K5688" s="185" t="s">
        <v>410</v>
      </c>
      <c r="L5688" s="185"/>
      <c r="M5688" s="186"/>
      <c r="N5688" s="61" t="s">
        <v>410</v>
      </c>
      <c r="P5688" s="175" t="s">
        <v>5644</v>
      </c>
    </row>
    <row r="5689" spans="1:16" ht="17.25">
      <c r="A5689" s="183" t="s">
        <v>11564</v>
      </c>
      <c r="B5689" s="183" t="s">
        <v>11565</v>
      </c>
      <c r="C5689" s="183" t="s">
        <v>5644</v>
      </c>
      <c r="D5689" s="183" t="s">
        <v>5645</v>
      </c>
      <c r="E5689" s="184"/>
      <c r="F5689" s="184"/>
      <c r="G5689" s="185"/>
      <c r="H5689" s="185"/>
      <c r="I5689" s="184"/>
      <c r="J5689" s="184"/>
      <c r="K5689" s="185" t="s">
        <v>410</v>
      </c>
      <c r="L5689" s="185"/>
      <c r="M5689" s="186"/>
      <c r="N5689" s="61" t="s">
        <v>410</v>
      </c>
      <c r="P5689" s="175" t="s">
        <v>5644</v>
      </c>
    </row>
    <row r="5690" spans="1:16" ht="17.25">
      <c r="A5690" s="183" t="s">
        <v>11566</v>
      </c>
      <c r="B5690" s="183" t="s">
        <v>11567</v>
      </c>
      <c r="C5690" s="183" t="s">
        <v>5644</v>
      </c>
      <c r="D5690" s="183" t="s">
        <v>5645</v>
      </c>
      <c r="E5690" s="184">
        <v>479</v>
      </c>
      <c r="F5690" s="184">
        <v>479</v>
      </c>
      <c r="G5690" s="185"/>
      <c r="H5690" s="185"/>
      <c r="I5690" s="184">
        <v>137.67</v>
      </c>
      <c r="J5690" s="184">
        <v>616.67</v>
      </c>
      <c r="K5690" s="185">
        <v>7</v>
      </c>
      <c r="L5690" s="185" t="s">
        <v>130</v>
      </c>
      <c r="M5690" s="186" t="s">
        <v>58</v>
      </c>
      <c r="N5690" s="61" t="s">
        <v>51</v>
      </c>
      <c r="P5690" s="175" t="s">
        <v>5644</v>
      </c>
    </row>
    <row r="5691" spans="1:16" ht="17.25">
      <c r="A5691" s="183" t="s">
        <v>11568</v>
      </c>
      <c r="B5691" s="183" t="s">
        <v>11569</v>
      </c>
      <c r="C5691" s="183" t="s">
        <v>5644</v>
      </c>
      <c r="D5691" s="183" t="s">
        <v>5645</v>
      </c>
      <c r="E5691" s="184"/>
      <c r="F5691" s="184"/>
      <c r="G5691" s="185"/>
      <c r="H5691" s="185"/>
      <c r="I5691" s="184"/>
      <c r="J5691" s="184"/>
      <c r="K5691" s="185" t="s">
        <v>410</v>
      </c>
      <c r="L5691" s="185"/>
      <c r="M5691" s="186"/>
      <c r="N5691" s="61" t="s">
        <v>410</v>
      </c>
      <c r="P5691" s="175" t="s">
        <v>5644</v>
      </c>
    </row>
    <row r="5692" spans="1:16" ht="17.25">
      <c r="A5692" s="183" t="s">
        <v>11570</v>
      </c>
      <c r="B5692" s="183" t="s">
        <v>11571</v>
      </c>
      <c r="C5692" s="183" t="s">
        <v>5644</v>
      </c>
      <c r="D5692" s="183" t="s">
        <v>5645</v>
      </c>
      <c r="E5692" s="184">
        <v>110</v>
      </c>
      <c r="F5692" s="184">
        <v>50</v>
      </c>
      <c r="G5692" s="185" t="s">
        <v>4013</v>
      </c>
      <c r="H5692" s="185" t="s">
        <v>322</v>
      </c>
      <c r="I5692" s="184">
        <v>42.63</v>
      </c>
      <c r="J5692" s="184">
        <v>92.63</v>
      </c>
      <c r="K5692" s="185">
        <v>20</v>
      </c>
      <c r="L5692" s="185"/>
      <c r="M5692" s="186"/>
      <c r="N5692" s="61" t="s">
        <v>51</v>
      </c>
      <c r="P5692" s="175" t="s">
        <v>5644</v>
      </c>
    </row>
    <row r="5693" spans="1:16" ht="17.25">
      <c r="A5693" s="183" t="s">
        <v>11572</v>
      </c>
      <c r="B5693" s="183" t="s">
        <v>11573</v>
      </c>
      <c r="C5693" s="183" t="s">
        <v>5644</v>
      </c>
      <c r="D5693" s="183" t="s">
        <v>5645</v>
      </c>
      <c r="E5693" s="184"/>
      <c r="F5693" s="184"/>
      <c r="G5693" s="185"/>
      <c r="H5693" s="185"/>
      <c r="I5693" s="184"/>
      <c r="J5693" s="184"/>
      <c r="K5693" s="185" t="s">
        <v>410</v>
      </c>
      <c r="L5693" s="185"/>
      <c r="M5693" s="186"/>
      <c r="N5693" s="61" t="s">
        <v>410</v>
      </c>
      <c r="P5693" s="175" t="s">
        <v>5644</v>
      </c>
    </row>
    <row r="5694" spans="1:16" ht="17.25">
      <c r="A5694" s="183" t="s">
        <v>11574</v>
      </c>
      <c r="B5694" s="183" t="s">
        <v>11575</v>
      </c>
      <c r="C5694" s="183" t="s">
        <v>5644</v>
      </c>
      <c r="D5694" s="183" t="s">
        <v>5645</v>
      </c>
      <c r="E5694" s="184"/>
      <c r="F5694" s="184"/>
      <c r="G5694" s="185"/>
      <c r="H5694" s="185"/>
      <c r="I5694" s="184"/>
      <c r="J5694" s="184"/>
      <c r="K5694" s="185" t="s">
        <v>410</v>
      </c>
      <c r="L5694" s="185"/>
      <c r="M5694" s="186"/>
      <c r="N5694" s="61" t="s">
        <v>410</v>
      </c>
      <c r="P5694" s="175" t="s">
        <v>5644</v>
      </c>
    </row>
    <row r="5695" spans="1:16" ht="17.25">
      <c r="A5695" s="183" t="s">
        <v>11576</v>
      </c>
      <c r="B5695" s="183" t="s">
        <v>11577</v>
      </c>
      <c r="C5695" s="183" t="s">
        <v>5644</v>
      </c>
      <c r="D5695" s="183" t="s">
        <v>5645</v>
      </c>
      <c r="E5695" s="184">
        <v>180</v>
      </c>
      <c r="F5695" s="184">
        <v>180</v>
      </c>
      <c r="G5695" s="185"/>
      <c r="H5695" s="185"/>
      <c r="I5695" s="184">
        <v>39.12</v>
      </c>
      <c r="J5695" s="184">
        <v>219.12</v>
      </c>
      <c r="K5695" s="185">
        <v>7</v>
      </c>
      <c r="L5695" s="185" t="s">
        <v>130</v>
      </c>
      <c r="M5695" s="186" t="s">
        <v>58</v>
      </c>
      <c r="N5695" s="61" t="s">
        <v>51</v>
      </c>
      <c r="P5695" s="175" t="s">
        <v>5644</v>
      </c>
    </row>
    <row r="5696" spans="1:16" ht="17.25">
      <c r="A5696" s="183" t="s">
        <v>11578</v>
      </c>
      <c r="B5696" s="183" t="s">
        <v>11579</v>
      </c>
      <c r="C5696" s="183" t="s">
        <v>5644</v>
      </c>
      <c r="D5696" s="183" t="s">
        <v>5645</v>
      </c>
      <c r="E5696" s="184"/>
      <c r="F5696" s="184"/>
      <c r="G5696" s="185"/>
      <c r="H5696" s="185"/>
      <c r="I5696" s="184"/>
      <c r="J5696" s="184"/>
      <c r="K5696" s="185" t="s">
        <v>410</v>
      </c>
      <c r="L5696" s="185"/>
      <c r="M5696" s="186"/>
      <c r="N5696" s="61" t="s">
        <v>410</v>
      </c>
      <c r="P5696" s="175" t="s">
        <v>5644</v>
      </c>
    </row>
    <row r="5697" spans="1:16" ht="17.25">
      <c r="A5697" s="183" t="s">
        <v>11580</v>
      </c>
      <c r="B5697" s="183" t="s">
        <v>11581</v>
      </c>
      <c r="C5697" s="183" t="s">
        <v>5644</v>
      </c>
      <c r="D5697" s="183" t="s">
        <v>5645</v>
      </c>
      <c r="E5697" s="184"/>
      <c r="F5697" s="184"/>
      <c r="G5697" s="185"/>
      <c r="H5697" s="185"/>
      <c r="I5697" s="184"/>
      <c r="J5697" s="184"/>
      <c r="K5697" s="185" t="s">
        <v>410</v>
      </c>
      <c r="L5697" s="185"/>
      <c r="M5697" s="186"/>
      <c r="N5697" s="61" t="s">
        <v>410</v>
      </c>
      <c r="P5697" s="175" t="s">
        <v>5644</v>
      </c>
    </row>
    <row r="5698" spans="1:16" ht="17.25">
      <c r="A5698" s="183" t="s">
        <v>11582</v>
      </c>
      <c r="B5698" s="183" t="s">
        <v>11583</v>
      </c>
      <c r="C5698" s="183" t="s">
        <v>5644</v>
      </c>
      <c r="D5698" s="183" t="s">
        <v>5645</v>
      </c>
      <c r="E5698" s="184"/>
      <c r="F5698" s="184"/>
      <c r="G5698" s="185"/>
      <c r="H5698" s="185"/>
      <c r="I5698" s="184"/>
      <c r="J5698" s="184"/>
      <c r="K5698" s="185" t="s">
        <v>410</v>
      </c>
      <c r="L5698" s="185"/>
      <c r="M5698" s="186"/>
      <c r="N5698" s="61" t="s">
        <v>410</v>
      </c>
      <c r="P5698" s="175" t="s">
        <v>5644</v>
      </c>
    </row>
    <row r="5699" spans="1:16" ht="17.25">
      <c r="A5699" s="183" t="s">
        <v>11584</v>
      </c>
      <c r="B5699" s="183" t="s">
        <v>11585</v>
      </c>
      <c r="C5699" s="183" t="s">
        <v>5644</v>
      </c>
      <c r="D5699" s="183" t="s">
        <v>5645</v>
      </c>
      <c r="E5699" s="184">
        <v>32</v>
      </c>
      <c r="F5699" s="184">
        <v>32</v>
      </c>
      <c r="G5699" s="185"/>
      <c r="H5699" s="185"/>
      <c r="I5699" s="184">
        <v>14.95</v>
      </c>
      <c r="J5699" s="184">
        <v>46.22</v>
      </c>
      <c r="K5699" s="185">
        <v>125</v>
      </c>
      <c r="L5699" s="185"/>
      <c r="M5699" s="186"/>
      <c r="N5699" s="61" t="s">
        <v>51</v>
      </c>
      <c r="P5699" s="175" t="s">
        <v>5644</v>
      </c>
    </row>
    <row r="5700" spans="1:16" ht="17.25">
      <c r="A5700" s="183" t="s">
        <v>11586</v>
      </c>
      <c r="B5700" s="183" t="s">
        <v>11587</v>
      </c>
      <c r="C5700" s="183" t="s">
        <v>5644</v>
      </c>
      <c r="D5700" s="183" t="s">
        <v>5645</v>
      </c>
      <c r="E5700" s="184">
        <v>100</v>
      </c>
      <c r="F5700" s="184">
        <v>80</v>
      </c>
      <c r="G5700" s="185" t="s">
        <v>99</v>
      </c>
      <c r="H5700" s="185" t="s">
        <v>322</v>
      </c>
      <c r="I5700" s="184">
        <v>55.35</v>
      </c>
      <c r="J5700" s="184">
        <v>135.35</v>
      </c>
      <c r="K5700" s="185">
        <v>18</v>
      </c>
      <c r="L5700" s="185"/>
      <c r="M5700" s="186"/>
      <c r="N5700" s="61" t="s">
        <v>51</v>
      </c>
      <c r="P5700" s="175" t="s">
        <v>5644</v>
      </c>
    </row>
    <row r="5701" spans="1:16" ht="17.25">
      <c r="A5701" s="183" t="s">
        <v>11588</v>
      </c>
      <c r="B5701" s="183" t="s">
        <v>11589</v>
      </c>
      <c r="C5701" s="183" t="s">
        <v>5644</v>
      </c>
      <c r="D5701" s="183" t="s">
        <v>5645</v>
      </c>
      <c r="E5701" s="184"/>
      <c r="F5701" s="184"/>
      <c r="G5701" s="185"/>
      <c r="H5701" s="185"/>
      <c r="I5701" s="184"/>
      <c r="J5701" s="184"/>
      <c r="K5701" s="185" t="s">
        <v>410</v>
      </c>
      <c r="L5701" s="185"/>
      <c r="M5701" s="186"/>
      <c r="N5701" s="61" t="s">
        <v>410</v>
      </c>
      <c r="P5701" s="175" t="s">
        <v>5644</v>
      </c>
    </row>
    <row r="5702" spans="1:16" ht="17.25">
      <c r="A5702" s="183" t="s">
        <v>11590</v>
      </c>
      <c r="B5702" s="183" t="s">
        <v>11591</v>
      </c>
      <c r="C5702" s="183" t="s">
        <v>5644</v>
      </c>
      <c r="D5702" s="183" t="s">
        <v>5645</v>
      </c>
      <c r="E5702" s="184">
        <v>99</v>
      </c>
      <c r="F5702" s="184">
        <v>99</v>
      </c>
      <c r="G5702" s="185"/>
      <c r="H5702" s="185"/>
      <c r="I5702" s="184">
        <v>45.51</v>
      </c>
      <c r="J5702" s="184">
        <v>144.51</v>
      </c>
      <c r="K5702" s="185">
        <v>0</v>
      </c>
      <c r="L5702" s="185"/>
      <c r="M5702" s="186"/>
      <c r="N5702" s="61" t="s">
        <v>51</v>
      </c>
      <c r="P5702" s="175" t="s">
        <v>5644</v>
      </c>
    </row>
    <row r="5703" spans="1:16" ht="17.25">
      <c r="A5703" s="183" t="s">
        <v>11592</v>
      </c>
      <c r="B5703" s="183" t="s">
        <v>11593</v>
      </c>
      <c r="C5703" s="183" t="s">
        <v>5644</v>
      </c>
      <c r="D5703" s="183" t="s">
        <v>5645</v>
      </c>
      <c r="E5703" s="184"/>
      <c r="F5703" s="184"/>
      <c r="G5703" s="185"/>
      <c r="H5703" s="185"/>
      <c r="I5703" s="184"/>
      <c r="J5703" s="184"/>
      <c r="K5703" s="185" t="s">
        <v>410</v>
      </c>
      <c r="L5703" s="185"/>
      <c r="M5703" s="186"/>
      <c r="N5703" s="61" t="s">
        <v>410</v>
      </c>
      <c r="P5703" s="175" t="s">
        <v>5644</v>
      </c>
    </row>
    <row r="5704" spans="1:16" ht="17.25">
      <c r="A5704" s="183" t="s">
        <v>11594</v>
      </c>
      <c r="B5704" s="183" t="s">
        <v>11595</v>
      </c>
      <c r="C5704" s="183" t="s">
        <v>5644</v>
      </c>
      <c r="D5704" s="183" t="s">
        <v>5645</v>
      </c>
      <c r="E5704" s="184"/>
      <c r="F5704" s="184"/>
      <c r="G5704" s="185"/>
      <c r="H5704" s="185"/>
      <c r="I5704" s="184"/>
      <c r="J5704" s="184"/>
      <c r="K5704" s="185" t="s">
        <v>410</v>
      </c>
      <c r="L5704" s="185"/>
      <c r="M5704" s="186"/>
      <c r="N5704" s="61" t="s">
        <v>410</v>
      </c>
      <c r="P5704" s="175" t="s">
        <v>5644</v>
      </c>
    </row>
    <row r="5705" spans="1:16" ht="17.25">
      <c r="A5705" s="183" t="s">
        <v>11596</v>
      </c>
      <c r="B5705" s="183" t="s">
        <v>11597</v>
      </c>
      <c r="C5705" s="183" t="s">
        <v>5644</v>
      </c>
      <c r="D5705" s="183" t="s">
        <v>5645</v>
      </c>
      <c r="E5705" s="184"/>
      <c r="F5705" s="184"/>
      <c r="G5705" s="185"/>
      <c r="H5705" s="185"/>
      <c r="I5705" s="184"/>
      <c r="J5705" s="184"/>
      <c r="K5705" s="185" t="s">
        <v>410</v>
      </c>
      <c r="L5705" s="185"/>
      <c r="M5705" s="186"/>
      <c r="N5705" s="61" t="s">
        <v>410</v>
      </c>
      <c r="P5705" s="175" t="s">
        <v>5644</v>
      </c>
    </row>
    <row r="5706" spans="1:16" ht="17.25">
      <c r="A5706" s="183" t="s">
        <v>11598</v>
      </c>
      <c r="B5706" s="183" t="s">
        <v>11599</v>
      </c>
      <c r="C5706" s="183" t="s">
        <v>5644</v>
      </c>
      <c r="D5706" s="183" t="s">
        <v>5645</v>
      </c>
      <c r="E5706" s="184"/>
      <c r="F5706" s="184"/>
      <c r="G5706" s="185"/>
      <c r="H5706" s="185"/>
      <c r="I5706" s="184"/>
      <c r="J5706" s="184"/>
      <c r="K5706" s="185" t="s">
        <v>410</v>
      </c>
      <c r="L5706" s="185"/>
      <c r="M5706" s="186"/>
      <c r="N5706" s="61" t="s">
        <v>410</v>
      </c>
      <c r="P5706" s="175" t="s">
        <v>5644</v>
      </c>
    </row>
    <row r="5707" spans="1:16" ht="17.25">
      <c r="A5707" s="183" t="s">
        <v>11600</v>
      </c>
      <c r="B5707" s="183" t="s">
        <v>11601</v>
      </c>
      <c r="C5707" s="183" t="s">
        <v>5644</v>
      </c>
      <c r="D5707" s="183" t="s">
        <v>5645</v>
      </c>
      <c r="E5707" s="184">
        <v>230</v>
      </c>
      <c r="F5707" s="184">
        <v>230</v>
      </c>
      <c r="G5707" s="185"/>
      <c r="H5707" s="185"/>
      <c r="I5707" s="184">
        <v>45.51</v>
      </c>
      <c r="J5707" s="184">
        <v>275.51</v>
      </c>
      <c r="K5707" s="185">
        <v>18</v>
      </c>
      <c r="L5707" s="185" t="s">
        <v>130</v>
      </c>
      <c r="M5707" s="186" t="s">
        <v>58</v>
      </c>
      <c r="N5707" s="61" t="s">
        <v>51</v>
      </c>
      <c r="P5707" s="175" t="s">
        <v>5644</v>
      </c>
    </row>
    <row r="5708" spans="1:16" ht="17.25">
      <c r="A5708" s="183" t="s">
        <v>11602</v>
      </c>
      <c r="B5708" s="183" t="s">
        <v>11603</v>
      </c>
      <c r="C5708" s="183" t="s">
        <v>5644</v>
      </c>
      <c r="D5708" s="183" t="s">
        <v>5645</v>
      </c>
      <c r="E5708" s="184">
        <v>95</v>
      </c>
      <c r="F5708" s="184">
        <v>95</v>
      </c>
      <c r="G5708" s="185"/>
      <c r="H5708" s="185"/>
      <c r="I5708" s="184">
        <v>24.75</v>
      </c>
      <c r="J5708" s="184">
        <v>119.75</v>
      </c>
      <c r="K5708" s="185">
        <v>0</v>
      </c>
      <c r="L5708" s="185"/>
      <c r="M5708" s="186"/>
      <c r="N5708" s="61" t="s">
        <v>51</v>
      </c>
      <c r="P5708" s="175" t="s">
        <v>5644</v>
      </c>
    </row>
    <row r="5709" spans="1:16" ht="17.25">
      <c r="A5709" s="183" t="s">
        <v>11604</v>
      </c>
      <c r="B5709" s="183" t="s">
        <v>11605</v>
      </c>
      <c r="C5709" s="183" t="s">
        <v>5644</v>
      </c>
      <c r="D5709" s="183" t="s">
        <v>5645</v>
      </c>
      <c r="E5709" s="184">
        <v>155</v>
      </c>
      <c r="F5709" s="184">
        <v>155</v>
      </c>
      <c r="G5709" s="185"/>
      <c r="H5709" s="185"/>
      <c r="I5709" s="184">
        <v>56.18</v>
      </c>
      <c r="J5709" s="184">
        <v>211.18</v>
      </c>
      <c r="K5709" s="185">
        <v>0</v>
      </c>
      <c r="L5709" s="185"/>
      <c r="M5709" s="186"/>
      <c r="N5709" s="61" t="s">
        <v>51</v>
      </c>
      <c r="P5709" s="175" t="s">
        <v>5644</v>
      </c>
    </row>
    <row r="5710" spans="1:16" ht="17.25">
      <c r="A5710" s="183" t="s">
        <v>11606</v>
      </c>
      <c r="B5710" s="183" t="s">
        <v>11607</v>
      </c>
      <c r="C5710" s="183" t="s">
        <v>5644</v>
      </c>
      <c r="D5710" s="183" t="s">
        <v>5645</v>
      </c>
      <c r="E5710" s="184"/>
      <c r="F5710" s="184"/>
      <c r="G5710" s="185"/>
      <c r="H5710" s="185"/>
      <c r="I5710" s="184"/>
      <c r="J5710" s="184"/>
      <c r="K5710" s="185" t="s">
        <v>410</v>
      </c>
      <c r="L5710" s="185"/>
      <c r="M5710" s="186"/>
      <c r="N5710" s="61" t="s">
        <v>410</v>
      </c>
      <c r="P5710" s="175" t="s">
        <v>5644</v>
      </c>
    </row>
    <row r="5711" spans="1:16" ht="17.25">
      <c r="A5711" s="183" t="s">
        <v>11608</v>
      </c>
      <c r="B5711" s="183" t="s">
        <v>11609</v>
      </c>
      <c r="C5711" s="183" t="s">
        <v>5644</v>
      </c>
      <c r="D5711" s="183" t="s">
        <v>5645</v>
      </c>
      <c r="E5711" s="184">
        <v>55</v>
      </c>
      <c r="F5711" s="184">
        <v>55</v>
      </c>
      <c r="G5711" s="185"/>
      <c r="H5711" s="185"/>
      <c r="I5711" s="184">
        <v>16.18</v>
      </c>
      <c r="J5711" s="184">
        <v>69.6</v>
      </c>
      <c r="K5711" s="185">
        <v>0</v>
      </c>
      <c r="L5711" s="185"/>
      <c r="M5711" s="186"/>
      <c r="N5711" s="61" t="s">
        <v>51</v>
      </c>
      <c r="P5711" s="175" t="s">
        <v>5644</v>
      </c>
    </row>
    <row r="5712" spans="1:16" ht="17.25">
      <c r="A5712" s="183" t="s">
        <v>11610</v>
      </c>
      <c r="B5712" s="183" t="s">
        <v>11611</v>
      </c>
      <c r="C5712" s="183" t="s">
        <v>5644</v>
      </c>
      <c r="D5712" s="183" t="s">
        <v>5645</v>
      </c>
      <c r="E5712" s="184"/>
      <c r="F5712" s="184"/>
      <c r="G5712" s="185"/>
      <c r="H5712" s="185"/>
      <c r="I5712" s="184"/>
      <c r="J5712" s="184"/>
      <c r="K5712" s="185" t="s">
        <v>410</v>
      </c>
      <c r="L5712" s="185"/>
      <c r="M5712" s="186"/>
      <c r="N5712" s="61" t="s">
        <v>410</v>
      </c>
      <c r="P5712" s="175" t="s">
        <v>5644</v>
      </c>
    </row>
    <row r="5713" spans="1:16" ht="17.25">
      <c r="A5713" s="183" t="s">
        <v>11612</v>
      </c>
      <c r="B5713" s="183" t="s">
        <v>11613</v>
      </c>
      <c r="C5713" s="183" t="s">
        <v>5644</v>
      </c>
      <c r="D5713" s="183" t="s">
        <v>5645</v>
      </c>
      <c r="E5713" s="184"/>
      <c r="F5713" s="184"/>
      <c r="G5713" s="185"/>
      <c r="H5713" s="185"/>
      <c r="I5713" s="184"/>
      <c r="J5713" s="184"/>
      <c r="K5713" s="185" t="s">
        <v>410</v>
      </c>
      <c r="L5713" s="185"/>
      <c r="M5713" s="186"/>
      <c r="N5713" s="61" t="s">
        <v>410</v>
      </c>
      <c r="P5713" s="175" t="s">
        <v>5644</v>
      </c>
    </row>
    <row r="5714" spans="1:16" ht="17.25">
      <c r="A5714" s="183" t="s">
        <v>11614</v>
      </c>
      <c r="B5714" s="183" t="s">
        <v>11615</v>
      </c>
      <c r="C5714" s="183" t="s">
        <v>5644</v>
      </c>
      <c r="D5714" s="183" t="s">
        <v>5645</v>
      </c>
      <c r="E5714" s="184"/>
      <c r="F5714" s="184"/>
      <c r="G5714" s="185"/>
      <c r="H5714" s="185"/>
      <c r="I5714" s="184"/>
      <c r="J5714" s="184"/>
      <c r="K5714" s="185" t="s">
        <v>410</v>
      </c>
      <c r="L5714" s="185"/>
      <c r="M5714" s="186"/>
      <c r="N5714" s="61" t="s">
        <v>410</v>
      </c>
      <c r="P5714" s="175" t="s">
        <v>5644</v>
      </c>
    </row>
    <row r="5715" spans="1:16" ht="17.25">
      <c r="A5715" s="183" t="s">
        <v>11616</v>
      </c>
      <c r="B5715" s="183" t="s">
        <v>11617</v>
      </c>
      <c r="C5715" s="183" t="s">
        <v>5644</v>
      </c>
      <c r="D5715" s="183" t="s">
        <v>5645</v>
      </c>
      <c r="E5715" s="184"/>
      <c r="F5715" s="184"/>
      <c r="G5715" s="185"/>
      <c r="H5715" s="185"/>
      <c r="I5715" s="184"/>
      <c r="J5715" s="184"/>
      <c r="K5715" s="185" t="s">
        <v>410</v>
      </c>
      <c r="L5715" s="185"/>
      <c r="M5715" s="186"/>
      <c r="N5715" s="61" t="s">
        <v>410</v>
      </c>
      <c r="P5715" s="175" t="s">
        <v>5644</v>
      </c>
    </row>
    <row r="5716" spans="1:16" ht="17.25">
      <c r="A5716" s="183" t="s">
        <v>11618</v>
      </c>
      <c r="B5716" s="183" t="s">
        <v>11619</v>
      </c>
      <c r="C5716" s="183" t="s">
        <v>5644</v>
      </c>
      <c r="D5716" s="183" t="s">
        <v>5645</v>
      </c>
      <c r="E5716" s="184"/>
      <c r="F5716" s="184"/>
      <c r="G5716" s="185"/>
      <c r="H5716" s="185"/>
      <c r="I5716" s="184"/>
      <c r="J5716" s="184"/>
      <c r="K5716" s="185" t="s">
        <v>410</v>
      </c>
      <c r="L5716" s="185"/>
      <c r="M5716" s="186"/>
      <c r="N5716" s="61" t="s">
        <v>410</v>
      </c>
      <c r="P5716" s="175" t="s">
        <v>5644</v>
      </c>
    </row>
    <row r="5717" spans="1:16" ht="17.25">
      <c r="A5717" s="183" t="s">
        <v>11620</v>
      </c>
      <c r="B5717" s="183" t="s">
        <v>11621</v>
      </c>
      <c r="C5717" s="183" t="s">
        <v>5644</v>
      </c>
      <c r="D5717" s="183" t="s">
        <v>5645</v>
      </c>
      <c r="E5717" s="184"/>
      <c r="F5717" s="184"/>
      <c r="G5717" s="185"/>
      <c r="H5717" s="185"/>
      <c r="I5717" s="184"/>
      <c r="J5717" s="184"/>
      <c r="K5717" s="185" t="s">
        <v>410</v>
      </c>
      <c r="L5717" s="185"/>
      <c r="M5717" s="186"/>
      <c r="N5717" s="61" t="s">
        <v>410</v>
      </c>
      <c r="P5717" s="175" t="s">
        <v>5644</v>
      </c>
    </row>
    <row r="5718" spans="1:16" ht="17.25">
      <c r="A5718" s="183" t="s">
        <v>11622</v>
      </c>
      <c r="B5718" s="183" t="s">
        <v>11623</v>
      </c>
      <c r="C5718" s="183" t="s">
        <v>5644</v>
      </c>
      <c r="D5718" s="183" t="s">
        <v>5645</v>
      </c>
      <c r="E5718" s="184"/>
      <c r="F5718" s="184"/>
      <c r="G5718" s="185"/>
      <c r="H5718" s="185"/>
      <c r="I5718" s="184"/>
      <c r="J5718" s="184"/>
      <c r="K5718" s="185" t="s">
        <v>410</v>
      </c>
      <c r="L5718" s="185"/>
      <c r="M5718" s="186"/>
      <c r="N5718" s="61" t="s">
        <v>410</v>
      </c>
      <c r="P5718" s="175" t="s">
        <v>5644</v>
      </c>
    </row>
    <row r="5719" spans="1:16" ht="17.25">
      <c r="A5719" s="183" t="s">
        <v>11624</v>
      </c>
      <c r="B5719" s="183" t="s">
        <v>11625</v>
      </c>
      <c r="C5719" s="183" t="s">
        <v>5644</v>
      </c>
      <c r="D5719" s="183" t="s">
        <v>5645</v>
      </c>
      <c r="E5719" s="184"/>
      <c r="F5719" s="184"/>
      <c r="G5719" s="185"/>
      <c r="H5719" s="185"/>
      <c r="I5719" s="184"/>
      <c r="J5719" s="184"/>
      <c r="K5719" s="185" t="s">
        <v>410</v>
      </c>
      <c r="L5719" s="185"/>
      <c r="M5719" s="186"/>
      <c r="N5719" s="61" t="s">
        <v>410</v>
      </c>
      <c r="P5719" s="175" t="s">
        <v>5644</v>
      </c>
    </row>
    <row r="5720" spans="1:16" ht="17.25">
      <c r="A5720" s="183" t="s">
        <v>11626</v>
      </c>
      <c r="B5720" s="183" t="s">
        <v>11627</v>
      </c>
      <c r="C5720" s="183" t="s">
        <v>5644</v>
      </c>
      <c r="D5720" s="183" t="s">
        <v>5645</v>
      </c>
      <c r="E5720" s="184"/>
      <c r="F5720" s="184"/>
      <c r="G5720" s="185"/>
      <c r="H5720" s="185"/>
      <c r="I5720" s="184"/>
      <c r="J5720" s="184"/>
      <c r="K5720" s="185" t="s">
        <v>410</v>
      </c>
      <c r="L5720" s="185"/>
      <c r="M5720" s="186"/>
      <c r="N5720" s="61" t="s">
        <v>410</v>
      </c>
      <c r="P5720" s="175" t="s">
        <v>5644</v>
      </c>
    </row>
    <row r="5721" spans="1:16" ht="17.25">
      <c r="A5721" s="183" t="s">
        <v>11628</v>
      </c>
      <c r="B5721" s="183" t="s">
        <v>11629</v>
      </c>
      <c r="C5721" s="183" t="s">
        <v>5644</v>
      </c>
      <c r="D5721" s="183" t="s">
        <v>5645</v>
      </c>
      <c r="E5721" s="184"/>
      <c r="F5721" s="184"/>
      <c r="G5721" s="185"/>
      <c r="H5721" s="185"/>
      <c r="I5721" s="184"/>
      <c r="J5721" s="184"/>
      <c r="K5721" s="185" t="s">
        <v>410</v>
      </c>
      <c r="L5721" s="185"/>
      <c r="M5721" s="186"/>
      <c r="N5721" s="61" t="s">
        <v>410</v>
      </c>
      <c r="P5721" s="175" t="s">
        <v>5644</v>
      </c>
    </row>
    <row r="5722" spans="1:16" ht="17.25">
      <c r="A5722" s="183" t="s">
        <v>11630</v>
      </c>
      <c r="B5722" s="183" t="s">
        <v>11631</v>
      </c>
      <c r="C5722" s="183" t="s">
        <v>5644</v>
      </c>
      <c r="D5722" s="183" t="s">
        <v>5645</v>
      </c>
      <c r="E5722" s="184"/>
      <c r="F5722" s="184"/>
      <c r="G5722" s="185"/>
      <c r="H5722" s="185"/>
      <c r="I5722" s="184"/>
      <c r="J5722" s="184"/>
      <c r="K5722" s="185" t="s">
        <v>410</v>
      </c>
      <c r="L5722" s="185"/>
      <c r="M5722" s="186"/>
      <c r="N5722" s="61" t="s">
        <v>410</v>
      </c>
      <c r="P5722" s="175" t="s">
        <v>5644</v>
      </c>
    </row>
    <row r="5723" spans="1:16" ht="17.25">
      <c r="A5723" s="183" t="s">
        <v>11632</v>
      </c>
      <c r="B5723" s="183" t="s">
        <v>11633</v>
      </c>
      <c r="C5723" s="183" t="s">
        <v>5644</v>
      </c>
      <c r="D5723" s="183" t="s">
        <v>5645</v>
      </c>
      <c r="E5723" s="184">
        <v>268</v>
      </c>
      <c r="F5723" s="184">
        <v>268</v>
      </c>
      <c r="G5723" s="185"/>
      <c r="H5723" s="185"/>
      <c r="I5723" s="184">
        <v>113.64</v>
      </c>
      <c r="J5723" s="184">
        <v>381.64</v>
      </c>
      <c r="K5723" s="185">
        <v>7</v>
      </c>
      <c r="L5723" s="185"/>
      <c r="M5723" s="186"/>
      <c r="N5723" s="61" t="s">
        <v>51</v>
      </c>
      <c r="P5723" s="175" t="s">
        <v>5644</v>
      </c>
    </row>
    <row r="5724" spans="1:16" ht="17.25">
      <c r="A5724" s="183" t="s">
        <v>11634</v>
      </c>
      <c r="B5724" s="183" t="s">
        <v>11635</v>
      </c>
      <c r="C5724" s="183" t="s">
        <v>5644</v>
      </c>
      <c r="D5724" s="183" t="s">
        <v>5645</v>
      </c>
      <c r="E5724" s="184"/>
      <c r="F5724" s="184"/>
      <c r="G5724" s="185"/>
      <c r="H5724" s="185"/>
      <c r="I5724" s="184"/>
      <c r="J5724" s="184"/>
      <c r="K5724" s="185" t="s">
        <v>410</v>
      </c>
      <c r="L5724" s="185"/>
      <c r="M5724" s="186"/>
      <c r="N5724" s="61" t="s">
        <v>410</v>
      </c>
      <c r="P5724" s="175" t="s">
        <v>5644</v>
      </c>
    </row>
    <row r="5725" spans="1:16" ht="17.25">
      <c r="A5725" s="183" t="s">
        <v>11636</v>
      </c>
      <c r="B5725" s="183" t="s">
        <v>11637</v>
      </c>
      <c r="C5725" s="183" t="s">
        <v>5644</v>
      </c>
      <c r="D5725" s="183" t="s">
        <v>5645</v>
      </c>
      <c r="E5725" s="184"/>
      <c r="F5725" s="184"/>
      <c r="G5725" s="185"/>
      <c r="H5725" s="185"/>
      <c r="I5725" s="184"/>
      <c r="J5725" s="184"/>
      <c r="K5725" s="185" t="s">
        <v>410</v>
      </c>
      <c r="L5725" s="185"/>
      <c r="M5725" s="186"/>
      <c r="N5725" s="61" t="s">
        <v>410</v>
      </c>
      <c r="P5725" s="175" t="s">
        <v>5644</v>
      </c>
    </row>
    <row r="5726" spans="1:16" ht="17.25">
      <c r="A5726" s="183" t="s">
        <v>11638</v>
      </c>
      <c r="B5726" s="183" t="s">
        <v>11639</v>
      </c>
      <c r="C5726" s="183" t="s">
        <v>5644</v>
      </c>
      <c r="D5726" s="183" t="s">
        <v>5645</v>
      </c>
      <c r="E5726" s="184">
        <v>103</v>
      </c>
      <c r="F5726" s="184">
        <v>103</v>
      </c>
      <c r="G5726" s="185"/>
      <c r="H5726" s="185"/>
      <c r="I5726" s="184">
        <v>22.27</v>
      </c>
      <c r="J5726" s="184">
        <v>123.96</v>
      </c>
      <c r="K5726" s="185">
        <v>0</v>
      </c>
      <c r="L5726" s="185"/>
      <c r="M5726" s="186"/>
      <c r="N5726" s="61" t="s">
        <v>51</v>
      </c>
      <c r="P5726" s="175" t="s">
        <v>5644</v>
      </c>
    </row>
    <row r="5727" spans="1:16" ht="17.25">
      <c r="A5727" s="183" t="s">
        <v>11640</v>
      </c>
      <c r="B5727" s="183" t="s">
        <v>11641</v>
      </c>
      <c r="C5727" s="183" t="s">
        <v>5644</v>
      </c>
      <c r="D5727" s="183" t="s">
        <v>5645</v>
      </c>
      <c r="E5727" s="184"/>
      <c r="F5727" s="184"/>
      <c r="G5727" s="185"/>
      <c r="H5727" s="185"/>
      <c r="I5727" s="184"/>
      <c r="J5727" s="184"/>
      <c r="K5727" s="185" t="s">
        <v>410</v>
      </c>
      <c r="L5727" s="185"/>
      <c r="M5727" s="186"/>
      <c r="N5727" s="61" t="s">
        <v>410</v>
      </c>
      <c r="P5727" s="175" t="s">
        <v>5644</v>
      </c>
    </row>
    <row r="5728" spans="1:16" ht="17.25">
      <c r="A5728" s="183" t="s">
        <v>11642</v>
      </c>
      <c r="B5728" s="183" t="s">
        <v>11643</v>
      </c>
      <c r="C5728" s="183" t="s">
        <v>5644</v>
      </c>
      <c r="D5728" s="183" t="s">
        <v>5645</v>
      </c>
      <c r="E5728" s="184"/>
      <c r="F5728" s="184"/>
      <c r="G5728" s="185"/>
      <c r="H5728" s="185"/>
      <c r="I5728" s="184"/>
      <c r="J5728" s="184"/>
      <c r="K5728" s="185" t="s">
        <v>410</v>
      </c>
      <c r="L5728" s="185"/>
      <c r="M5728" s="186"/>
      <c r="N5728" s="61" t="s">
        <v>410</v>
      </c>
      <c r="P5728" s="175" t="s">
        <v>5644</v>
      </c>
    </row>
    <row r="5729" spans="1:16" ht="17.25">
      <c r="A5729" s="183" t="s">
        <v>11644</v>
      </c>
      <c r="B5729" s="183" t="s">
        <v>11645</v>
      </c>
      <c r="C5729" s="183" t="s">
        <v>5644</v>
      </c>
      <c r="D5729" s="183" t="s">
        <v>5645</v>
      </c>
      <c r="E5729" s="184"/>
      <c r="F5729" s="184"/>
      <c r="G5729" s="185"/>
      <c r="H5729" s="185"/>
      <c r="I5729" s="184"/>
      <c r="J5729" s="184"/>
      <c r="K5729" s="185" t="s">
        <v>410</v>
      </c>
      <c r="L5729" s="185"/>
      <c r="M5729" s="186"/>
      <c r="N5729" s="61" t="s">
        <v>410</v>
      </c>
      <c r="P5729" s="175" t="s">
        <v>5644</v>
      </c>
    </row>
    <row r="5730" spans="1:16" ht="17.25">
      <c r="A5730" s="183" t="s">
        <v>11646</v>
      </c>
      <c r="B5730" s="183" t="s">
        <v>11647</v>
      </c>
      <c r="C5730" s="183" t="s">
        <v>5644</v>
      </c>
      <c r="D5730" s="183" t="s">
        <v>5645</v>
      </c>
      <c r="E5730" s="184"/>
      <c r="F5730" s="184"/>
      <c r="G5730" s="185"/>
      <c r="H5730" s="185"/>
      <c r="I5730" s="184"/>
      <c r="J5730" s="184"/>
      <c r="K5730" s="185" t="s">
        <v>410</v>
      </c>
      <c r="L5730" s="185"/>
      <c r="M5730" s="186"/>
      <c r="N5730" s="61" t="s">
        <v>410</v>
      </c>
      <c r="P5730" s="175" t="s">
        <v>5644</v>
      </c>
    </row>
    <row r="5731" spans="1:16" ht="17.25">
      <c r="A5731" s="183" t="s">
        <v>11648</v>
      </c>
      <c r="B5731" s="183" t="s">
        <v>11649</v>
      </c>
      <c r="C5731" s="183" t="s">
        <v>5644</v>
      </c>
      <c r="D5731" s="183" t="s">
        <v>5645</v>
      </c>
      <c r="E5731" s="184"/>
      <c r="F5731" s="184"/>
      <c r="G5731" s="185"/>
      <c r="H5731" s="185"/>
      <c r="I5731" s="184"/>
      <c r="J5731" s="184"/>
      <c r="K5731" s="185" t="s">
        <v>410</v>
      </c>
      <c r="L5731" s="185"/>
      <c r="M5731" s="186"/>
      <c r="N5731" s="61" t="s">
        <v>410</v>
      </c>
      <c r="P5731" s="175" t="s">
        <v>5644</v>
      </c>
    </row>
    <row r="5732" spans="1:16" ht="17.25">
      <c r="A5732" s="183" t="s">
        <v>11650</v>
      </c>
      <c r="B5732" s="183" t="s">
        <v>11651</v>
      </c>
      <c r="C5732" s="183" t="s">
        <v>5644</v>
      </c>
      <c r="D5732" s="183" t="s">
        <v>5645</v>
      </c>
      <c r="E5732" s="184"/>
      <c r="F5732" s="184"/>
      <c r="G5732" s="185"/>
      <c r="H5732" s="185"/>
      <c r="I5732" s="184"/>
      <c r="J5732" s="184"/>
      <c r="K5732" s="185" t="s">
        <v>410</v>
      </c>
      <c r="L5732" s="185"/>
      <c r="M5732" s="186"/>
      <c r="N5732" s="61" t="s">
        <v>410</v>
      </c>
      <c r="P5732" s="175" t="s">
        <v>5644</v>
      </c>
    </row>
    <row r="5733" spans="1:16" ht="17.25">
      <c r="A5733" s="183" t="s">
        <v>11652</v>
      </c>
      <c r="B5733" s="183" t="s">
        <v>11653</v>
      </c>
      <c r="C5733" s="183" t="s">
        <v>5644</v>
      </c>
      <c r="D5733" s="183" t="s">
        <v>5645</v>
      </c>
      <c r="E5733" s="184"/>
      <c r="F5733" s="184"/>
      <c r="G5733" s="185"/>
      <c r="H5733" s="185"/>
      <c r="I5733" s="184"/>
      <c r="J5733" s="184"/>
      <c r="K5733" s="185" t="s">
        <v>410</v>
      </c>
      <c r="L5733" s="185"/>
      <c r="M5733" s="186"/>
      <c r="N5733" s="61" t="s">
        <v>410</v>
      </c>
      <c r="P5733" s="175" t="s">
        <v>5644</v>
      </c>
    </row>
    <row r="5734" spans="1:16" ht="17.25">
      <c r="A5734" s="183" t="s">
        <v>11654</v>
      </c>
      <c r="B5734" s="183" t="s">
        <v>11655</v>
      </c>
      <c r="C5734" s="183" t="s">
        <v>5644</v>
      </c>
      <c r="D5734" s="183" t="s">
        <v>5645</v>
      </c>
      <c r="E5734" s="184"/>
      <c r="F5734" s="184"/>
      <c r="G5734" s="185"/>
      <c r="H5734" s="185"/>
      <c r="I5734" s="184"/>
      <c r="J5734" s="184"/>
      <c r="K5734" s="183" t="s">
        <v>410</v>
      </c>
      <c r="L5734" s="183"/>
      <c r="M5734" s="186"/>
      <c r="N5734" s="61" t="s">
        <v>410</v>
      </c>
      <c r="P5734" s="175" t="s">
        <v>5644</v>
      </c>
    </row>
    <row r="5735" spans="1:16" ht="17.25">
      <c r="A5735" s="183" t="s">
        <v>11656</v>
      </c>
      <c r="B5735" s="183" t="s">
        <v>11657</v>
      </c>
      <c r="C5735" s="183" t="s">
        <v>5644</v>
      </c>
      <c r="D5735" s="183" t="s">
        <v>5645</v>
      </c>
      <c r="E5735" s="184"/>
      <c r="F5735" s="184"/>
      <c r="G5735" s="185"/>
      <c r="H5735" s="185"/>
      <c r="I5735" s="184"/>
      <c r="J5735" s="184"/>
      <c r="K5735" s="185" t="s">
        <v>410</v>
      </c>
      <c r="L5735" s="185"/>
      <c r="M5735" s="186"/>
      <c r="N5735" s="61" t="s">
        <v>410</v>
      </c>
      <c r="P5735" s="175" t="s">
        <v>5644</v>
      </c>
    </row>
    <row r="5736" spans="1:16" ht="17.25">
      <c r="A5736" s="183" t="s">
        <v>11658</v>
      </c>
      <c r="B5736" s="183" t="s">
        <v>11659</v>
      </c>
      <c r="C5736" s="183" t="s">
        <v>5644</v>
      </c>
      <c r="D5736" s="183" t="s">
        <v>5645</v>
      </c>
      <c r="E5736" s="184"/>
      <c r="F5736" s="184"/>
      <c r="G5736" s="185"/>
      <c r="H5736" s="185"/>
      <c r="I5736" s="184"/>
      <c r="J5736" s="184"/>
      <c r="K5736" s="185" t="s">
        <v>410</v>
      </c>
      <c r="L5736" s="185"/>
      <c r="M5736" s="186"/>
      <c r="N5736" s="61" t="s">
        <v>410</v>
      </c>
      <c r="P5736" s="175" t="s">
        <v>5644</v>
      </c>
    </row>
    <row r="5737" spans="1:16" ht="17.25">
      <c r="A5737" s="183" t="s">
        <v>11660</v>
      </c>
      <c r="B5737" s="183" t="s">
        <v>11661</v>
      </c>
      <c r="C5737" s="183" t="s">
        <v>5644</v>
      </c>
      <c r="D5737" s="183" t="s">
        <v>5645</v>
      </c>
      <c r="E5737" s="184"/>
      <c r="F5737" s="184"/>
      <c r="G5737" s="185"/>
      <c r="H5737" s="185"/>
      <c r="I5737" s="184"/>
      <c r="J5737" s="184"/>
      <c r="K5737" s="185" t="s">
        <v>410</v>
      </c>
      <c r="L5737" s="185"/>
      <c r="M5737" s="186"/>
      <c r="N5737" s="61" t="s">
        <v>410</v>
      </c>
      <c r="P5737" s="175" t="s">
        <v>5644</v>
      </c>
    </row>
    <row r="5738" spans="1:16" ht="17.25">
      <c r="A5738" s="183" t="s">
        <v>11662</v>
      </c>
      <c r="B5738" s="183" t="s">
        <v>11663</v>
      </c>
      <c r="C5738" s="183" t="s">
        <v>5644</v>
      </c>
      <c r="D5738" s="183" t="s">
        <v>5645</v>
      </c>
      <c r="E5738" s="184"/>
      <c r="F5738" s="184"/>
      <c r="G5738" s="185"/>
      <c r="H5738" s="185"/>
      <c r="I5738" s="184"/>
      <c r="J5738" s="184"/>
      <c r="K5738" s="185" t="s">
        <v>410</v>
      </c>
      <c r="L5738" s="185"/>
      <c r="M5738" s="186"/>
      <c r="N5738" s="61" t="s">
        <v>410</v>
      </c>
      <c r="P5738" s="175" t="s">
        <v>5644</v>
      </c>
    </row>
    <row r="5739" spans="1:16" ht="17.25">
      <c r="A5739" s="183" t="s">
        <v>11664</v>
      </c>
      <c r="B5739" s="183" t="s">
        <v>11665</v>
      </c>
      <c r="C5739" s="183" t="s">
        <v>5644</v>
      </c>
      <c r="D5739" s="183" t="s">
        <v>5645</v>
      </c>
      <c r="E5739" s="184"/>
      <c r="F5739" s="184"/>
      <c r="G5739" s="185"/>
      <c r="H5739" s="185"/>
      <c r="I5739" s="184"/>
      <c r="J5739" s="184"/>
      <c r="K5739" s="185" t="s">
        <v>410</v>
      </c>
      <c r="L5739" s="185"/>
      <c r="M5739" s="186"/>
      <c r="N5739" s="61" t="s">
        <v>410</v>
      </c>
      <c r="P5739" s="175" t="s">
        <v>5644</v>
      </c>
    </row>
    <row r="5740" spans="1:16" ht="17.25">
      <c r="A5740" s="183" t="s">
        <v>11666</v>
      </c>
      <c r="B5740" s="183" t="s">
        <v>11667</v>
      </c>
      <c r="C5740" s="183" t="s">
        <v>5644</v>
      </c>
      <c r="D5740" s="183" t="s">
        <v>5645</v>
      </c>
      <c r="E5740" s="184"/>
      <c r="F5740" s="184"/>
      <c r="G5740" s="185"/>
      <c r="H5740" s="185"/>
      <c r="I5740" s="184"/>
      <c r="J5740" s="184"/>
      <c r="K5740" s="185" t="s">
        <v>410</v>
      </c>
      <c r="L5740" s="185"/>
      <c r="M5740" s="186"/>
      <c r="N5740" s="61" t="s">
        <v>410</v>
      </c>
      <c r="P5740" s="175" t="s">
        <v>5644</v>
      </c>
    </row>
    <row r="5741" spans="1:16" ht="17.25">
      <c r="A5741" s="183" t="s">
        <v>11668</v>
      </c>
      <c r="B5741" s="183" t="s">
        <v>11669</v>
      </c>
      <c r="C5741" s="183" t="s">
        <v>5644</v>
      </c>
      <c r="D5741" s="183" t="s">
        <v>5645</v>
      </c>
      <c r="E5741" s="184"/>
      <c r="F5741" s="184"/>
      <c r="G5741" s="185"/>
      <c r="H5741" s="185"/>
      <c r="I5741" s="184"/>
      <c r="J5741" s="184"/>
      <c r="K5741" s="185" t="s">
        <v>410</v>
      </c>
      <c r="L5741" s="185"/>
      <c r="M5741" s="186"/>
      <c r="N5741" s="61" t="s">
        <v>410</v>
      </c>
      <c r="P5741" s="175" t="s">
        <v>5644</v>
      </c>
    </row>
    <row r="5742" spans="1:16" ht="17.25">
      <c r="A5742" s="183" t="s">
        <v>11670</v>
      </c>
      <c r="B5742" s="183" t="s">
        <v>11671</v>
      </c>
      <c r="C5742" s="183" t="s">
        <v>5644</v>
      </c>
      <c r="D5742" s="183" t="s">
        <v>5645</v>
      </c>
      <c r="E5742" s="184"/>
      <c r="F5742" s="184"/>
      <c r="G5742" s="185"/>
      <c r="H5742" s="185"/>
      <c r="I5742" s="184"/>
      <c r="J5742" s="184"/>
      <c r="K5742" s="185" t="s">
        <v>410</v>
      </c>
      <c r="L5742" s="185"/>
      <c r="M5742" s="186"/>
      <c r="N5742" s="61" t="s">
        <v>410</v>
      </c>
      <c r="P5742" s="175" t="s">
        <v>5644</v>
      </c>
    </row>
    <row r="5743" spans="1:16" ht="17.25">
      <c r="A5743" s="183" t="s">
        <v>11672</v>
      </c>
      <c r="B5743" s="183" t="s">
        <v>11673</v>
      </c>
      <c r="C5743" s="183" t="s">
        <v>5644</v>
      </c>
      <c r="D5743" s="183" t="s">
        <v>5645</v>
      </c>
      <c r="E5743" s="184"/>
      <c r="F5743" s="184"/>
      <c r="G5743" s="185"/>
      <c r="H5743" s="185"/>
      <c r="I5743" s="184"/>
      <c r="J5743" s="184"/>
      <c r="K5743" s="185" t="s">
        <v>410</v>
      </c>
      <c r="L5743" s="185"/>
      <c r="M5743" s="186"/>
      <c r="N5743" s="61" t="s">
        <v>410</v>
      </c>
      <c r="P5743" s="175" t="s">
        <v>5644</v>
      </c>
    </row>
    <row r="5744" spans="1:16" ht="17.25">
      <c r="A5744" s="183" t="s">
        <v>11674</v>
      </c>
      <c r="B5744" s="183" t="s">
        <v>11675</v>
      </c>
      <c r="C5744" s="183" t="s">
        <v>5644</v>
      </c>
      <c r="D5744" s="183" t="s">
        <v>5645</v>
      </c>
      <c r="E5744" s="184"/>
      <c r="F5744" s="184"/>
      <c r="G5744" s="185"/>
      <c r="H5744" s="185"/>
      <c r="I5744" s="184"/>
      <c r="J5744" s="184"/>
      <c r="K5744" s="185" t="s">
        <v>410</v>
      </c>
      <c r="L5744" s="185"/>
      <c r="M5744" s="186"/>
      <c r="N5744" s="61" t="s">
        <v>410</v>
      </c>
      <c r="P5744" s="175" t="s">
        <v>5644</v>
      </c>
    </row>
    <row r="5745" spans="1:16" ht="17.25">
      <c r="A5745" s="183" t="s">
        <v>11676</v>
      </c>
      <c r="B5745" s="183" t="s">
        <v>11677</v>
      </c>
      <c r="C5745" s="183" t="s">
        <v>5644</v>
      </c>
      <c r="D5745" s="183" t="s">
        <v>5645</v>
      </c>
      <c r="E5745" s="184"/>
      <c r="F5745" s="184"/>
      <c r="G5745" s="185"/>
      <c r="H5745" s="185"/>
      <c r="I5745" s="184"/>
      <c r="J5745" s="184"/>
      <c r="K5745" s="185" t="s">
        <v>410</v>
      </c>
      <c r="L5745" s="185"/>
      <c r="M5745" s="186"/>
      <c r="N5745" s="61" t="s">
        <v>410</v>
      </c>
      <c r="P5745" s="175" t="s">
        <v>5644</v>
      </c>
    </row>
    <row r="5746" spans="1:16" ht="17.25">
      <c r="A5746" s="183" t="s">
        <v>11678</v>
      </c>
      <c r="B5746" s="183" t="s">
        <v>11679</v>
      </c>
      <c r="C5746" s="183" t="s">
        <v>5644</v>
      </c>
      <c r="D5746" s="183" t="s">
        <v>5645</v>
      </c>
      <c r="E5746" s="184"/>
      <c r="F5746" s="184"/>
      <c r="G5746" s="185"/>
      <c r="H5746" s="185"/>
      <c r="I5746" s="184"/>
      <c r="J5746" s="184"/>
      <c r="K5746" s="185" t="s">
        <v>410</v>
      </c>
      <c r="L5746" s="185"/>
      <c r="M5746" s="186"/>
      <c r="N5746" s="61" t="s">
        <v>410</v>
      </c>
      <c r="P5746" s="175" t="s">
        <v>5644</v>
      </c>
    </row>
    <row r="5747" spans="1:16" ht="17.25">
      <c r="A5747" s="183" t="s">
        <v>11680</v>
      </c>
      <c r="B5747" s="183" t="s">
        <v>11681</v>
      </c>
      <c r="C5747" s="183" t="s">
        <v>5644</v>
      </c>
      <c r="D5747" s="183" t="s">
        <v>5645</v>
      </c>
      <c r="E5747" s="184"/>
      <c r="F5747" s="184"/>
      <c r="G5747" s="185"/>
      <c r="H5747" s="185"/>
      <c r="I5747" s="184"/>
      <c r="J5747" s="184"/>
      <c r="K5747" s="185" t="s">
        <v>410</v>
      </c>
      <c r="L5747" s="185"/>
      <c r="M5747" s="186"/>
      <c r="N5747" s="61" t="s">
        <v>410</v>
      </c>
      <c r="P5747" s="175" t="s">
        <v>5644</v>
      </c>
    </row>
    <row r="5748" spans="1:16" ht="17.25">
      <c r="A5748" s="183" t="s">
        <v>11682</v>
      </c>
      <c r="B5748" s="183" t="s">
        <v>11683</v>
      </c>
      <c r="C5748" s="183" t="s">
        <v>5644</v>
      </c>
      <c r="D5748" s="183" t="s">
        <v>5645</v>
      </c>
      <c r="E5748" s="184"/>
      <c r="F5748" s="184"/>
      <c r="G5748" s="185"/>
      <c r="H5748" s="185"/>
      <c r="I5748" s="184"/>
      <c r="J5748" s="184"/>
      <c r="K5748" s="185" t="s">
        <v>410</v>
      </c>
      <c r="L5748" s="185"/>
      <c r="M5748" s="186"/>
      <c r="N5748" s="61" t="s">
        <v>410</v>
      </c>
      <c r="P5748" s="175" t="s">
        <v>5644</v>
      </c>
    </row>
    <row r="5749" spans="1:16" ht="17.25">
      <c r="A5749" s="183" t="s">
        <v>11684</v>
      </c>
      <c r="B5749" s="183" t="s">
        <v>11685</v>
      </c>
      <c r="C5749" s="183" t="s">
        <v>5644</v>
      </c>
      <c r="D5749" s="183" t="s">
        <v>5645</v>
      </c>
      <c r="E5749" s="184"/>
      <c r="F5749" s="184"/>
      <c r="G5749" s="185"/>
      <c r="H5749" s="185"/>
      <c r="I5749" s="184"/>
      <c r="J5749" s="184"/>
      <c r="K5749" s="185" t="s">
        <v>410</v>
      </c>
      <c r="L5749" s="185"/>
      <c r="M5749" s="186"/>
      <c r="N5749" s="61" t="s">
        <v>410</v>
      </c>
      <c r="P5749" s="175" t="s">
        <v>5644</v>
      </c>
    </row>
    <row r="5750" spans="1:16" ht="17.25">
      <c r="A5750" s="183" t="s">
        <v>11686</v>
      </c>
      <c r="B5750" s="183" t="s">
        <v>11687</v>
      </c>
      <c r="C5750" s="183" t="s">
        <v>5644</v>
      </c>
      <c r="D5750" s="183" t="s">
        <v>5645</v>
      </c>
      <c r="E5750" s="184"/>
      <c r="F5750" s="184"/>
      <c r="G5750" s="185"/>
      <c r="H5750" s="185"/>
      <c r="I5750" s="184"/>
      <c r="J5750" s="184"/>
      <c r="K5750" s="185" t="s">
        <v>410</v>
      </c>
      <c r="L5750" s="185"/>
      <c r="M5750" s="186"/>
      <c r="N5750" s="61" t="s">
        <v>410</v>
      </c>
      <c r="P5750" s="175" t="s">
        <v>5644</v>
      </c>
    </row>
    <row r="5751" spans="1:16" ht="17.25">
      <c r="A5751" s="183" t="s">
        <v>11688</v>
      </c>
      <c r="B5751" s="183" t="s">
        <v>11689</v>
      </c>
      <c r="C5751" s="183" t="s">
        <v>5644</v>
      </c>
      <c r="D5751" s="183" t="s">
        <v>5645</v>
      </c>
      <c r="E5751" s="184"/>
      <c r="F5751" s="184"/>
      <c r="G5751" s="185"/>
      <c r="H5751" s="185"/>
      <c r="I5751" s="184"/>
      <c r="J5751" s="184"/>
      <c r="K5751" s="185" t="s">
        <v>410</v>
      </c>
      <c r="L5751" s="185"/>
      <c r="M5751" s="186"/>
      <c r="N5751" s="61" t="s">
        <v>410</v>
      </c>
      <c r="P5751" s="175" t="s">
        <v>5644</v>
      </c>
    </row>
    <row r="5752" spans="1:16" ht="17.25">
      <c r="A5752" s="183" t="s">
        <v>11690</v>
      </c>
      <c r="B5752" s="183" t="s">
        <v>11691</v>
      </c>
      <c r="C5752" s="183" t="s">
        <v>5644</v>
      </c>
      <c r="D5752" s="183" t="s">
        <v>5645</v>
      </c>
      <c r="E5752" s="184"/>
      <c r="F5752" s="184"/>
      <c r="G5752" s="185"/>
      <c r="H5752" s="185"/>
      <c r="I5752" s="184"/>
      <c r="J5752" s="184"/>
      <c r="K5752" s="185" t="s">
        <v>410</v>
      </c>
      <c r="L5752" s="185"/>
      <c r="M5752" s="186"/>
      <c r="N5752" s="61" t="s">
        <v>410</v>
      </c>
      <c r="P5752" s="175" t="s">
        <v>5644</v>
      </c>
    </row>
    <row r="5753" spans="1:16" ht="17.25">
      <c r="A5753" s="183" t="s">
        <v>11692</v>
      </c>
      <c r="B5753" s="183" t="s">
        <v>11693</v>
      </c>
      <c r="C5753" s="183" t="s">
        <v>5644</v>
      </c>
      <c r="D5753" s="183" t="s">
        <v>5645</v>
      </c>
      <c r="E5753" s="184"/>
      <c r="F5753" s="184"/>
      <c r="G5753" s="185"/>
      <c r="H5753" s="185"/>
      <c r="I5753" s="184"/>
      <c r="J5753" s="184"/>
      <c r="K5753" s="185" t="s">
        <v>410</v>
      </c>
      <c r="L5753" s="185"/>
      <c r="M5753" s="186"/>
      <c r="N5753" s="61" t="s">
        <v>410</v>
      </c>
      <c r="P5753" s="175" t="s">
        <v>5644</v>
      </c>
    </row>
    <row r="5754" spans="1:16" ht="17.25">
      <c r="A5754" s="183" t="s">
        <v>11694</v>
      </c>
      <c r="B5754" s="183" t="s">
        <v>11695</v>
      </c>
      <c r="C5754" s="183" t="s">
        <v>5644</v>
      </c>
      <c r="D5754" s="183" t="s">
        <v>5645</v>
      </c>
      <c r="E5754" s="184"/>
      <c r="F5754" s="184"/>
      <c r="G5754" s="185"/>
      <c r="H5754" s="185"/>
      <c r="I5754" s="184"/>
      <c r="J5754" s="184"/>
      <c r="K5754" s="185" t="s">
        <v>410</v>
      </c>
      <c r="L5754" s="185"/>
      <c r="M5754" s="186"/>
      <c r="N5754" s="61" t="s">
        <v>410</v>
      </c>
      <c r="P5754" s="175" t="s">
        <v>5644</v>
      </c>
    </row>
    <row r="5755" spans="1:16" ht="17.25">
      <c r="A5755" s="183" t="s">
        <v>11696</v>
      </c>
      <c r="B5755" s="183" t="s">
        <v>11697</v>
      </c>
      <c r="C5755" s="183" t="s">
        <v>5644</v>
      </c>
      <c r="D5755" s="183" t="s">
        <v>5645</v>
      </c>
      <c r="E5755" s="184"/>
      <c r="F5755" s="184"/>
      <c r="G5755" s="185"/>
      <c r="H5755" s="185"/>
      <c r="I5755" s="184"/>
      <c r="J5755" s="184"/>
      <c r="K5755" s="185" t="s">
        <v>410</v>
      </c>
      <c r="L5755" s="185"/>
      <c r="M5755" s="186"/>
      <c r="N5755" s="61" t="s">
        <v>410</v>
      </c>
      <c r="P5755" s="175" t="s">
        <v>5644</v>
      </c>
    </row>
    <row r="5756" spans="1:16" ht="17.25">
      <c r="A5756" s="183" t="s">
        <v>11698</v>
      </c>
      <c r="B5756" s="183" t="s">
        <v>11699</v>
      </c>
      <c r="C5756" s="183" t="s">
        <v>5644</v>
      </c>
      <c r="D5756" s="183" t="s">
        <v>5645</v>
      </c>
      <c r="E5756" s="184"/>
      <c r="F5756" s="184"/>
      <c r="G5756" s="185"/>
      <c r="H5756" s="185"/>
      <c r="I5756" s="184"/>
      <c r="J5756" s="184"/>
      <c r="K5756" s="185" t="s">
        <v>410</v>
      </c>
      <c r="L5756" s="185"/>
      <c r="M5756" s="186"/>
      <c r="N5756" s="61" t="s">
        <v>410</v>
      </c>
      <c r="P5756" s="175" t="s">
        <v>5644</v>
      </c>
    </row>
    <row r="5757" spans="1:16" ht="17.25">
      <c r="A5757" s="183" t="s">
        <v>11700</v>
      </c>
      <c r="B5757" s="183" t="s">
        <v>11701</v>
      </c>
      <c r="C5757" s="183" t="s">
        <v>5644</v>
      </c>
      <c r="D5757" s="183" t="s">
        <v>5645</v>
      </c>
      <c r="E5757" s="184"/>
      <c r="F5757" s="184"/>
      <c r="G5757" s="185"/>
      <c r="H5757" s="185"/>
      <c r="I5757" s="184"/>
      <c r="J5757" s="184"/>
      <c r="K5757" s="185" t="s">
        <v>410</v>
      </c>
      <c r="L5757" s="185"/>
      <c r="M5757" s="186"/>
      <c r="N5757" s="61" t="s">
        <v>410</v>
      </c>
      <c r="P5757" s="175" t="s">
        <v>5644</v>
      </c>
    </row>
    <row r="5758" spans="1:16" ht="17.25">
      <c r="A5758" s="183" t="s">
        <v>11702</v>
      </c>
      <c r="B5758" s="183" t="s">
        <v>11703</v>
      </c>
      <c r="C5758" s="183" t="s">
        <v>5644</v>
      </c>
      <c r="D5758" s="183" t="s">
        <v>5645</v>
      </c>
      <c r="E5758" s="184">
        <v>103</v>
      </c>
      <c r="F5758" s="184">
        <v>103</v>
      </c>
      <c r="G5758" s="185"/>
      <c r="H5758" s="185"/>
      <c r="I5758" s="184">
        <v>23.34</v>
      </c>
      <c r="J5758" s="184">
        <v>124.91</v>
      </c>
      <c r="K5758" s="185">
        <v>30</v>
      </c>
      <c r="L5758" s="185"/>
      <c r="M5758" s="186"/>
      <c r="N5758" s="61" t="s">
        <v>51</v>
      </c>
      <c r="P5758" s="175" t="s">
        <v>5644</v>
      </c>
    </row>
    <row r="5759" spans="1:16" ht="17.25">
      <c r="A5759" s="183" t="s">
        <v>11704</v>
      </c>
      <c r="B5759" s="183" t="s">
        <v>11705</v>
      </c>
      <c r="C5759" s="183" t="s">
        <v>5644</v>
      </c>
      <c r="D5759" s="183" t="s">
        <v>5645</v>
      </c>
      <c r="E5759" s="184">
        <v>99</v>
      </c>
      <c r="F5759" s="184">
        <v>99</v>
      </c>
      <c r="G5759" s="185"/>
      <c r="H5759" s="185"/>
      <c r="I5759" s="184">
        <v>21.13</v>
      </c>
      <c r="J5759" s="184">
        <v>118.71</v>
      </c>
      <c r="K5759" s="185">
        <v>0</v>
      </c>
      <c r="L5759" s="185"/>
      <c r="M5759" s="186"/>
      <c r="N5759" s="61" t="s">
        <v>51</v>
      </c>
      <c r="P5759" s="175" t="s">
        <v>5644</v>
      </c>
    </row>
    <row r="5760" spans="1:16" ht="17.25">
      <c r="A5760" s="183" t="s">
        <v>11706</v>
      </c>
      <c r="B5760" s="183" t="s">
        <v>11707</v>
      </c>
      <c r="C5760" s="183" t="s">
        <v>5644</v>
      </c>
      <c r="D5760" s="183" t="s">
        <v>5645</v>
      </c>
      <c r="E5760" s="184">
        <v>99</v>
      </c>
      <c r="F5760" s="184">
        <v>99</v>
      </c>
      <c r="G5760" s="185"/>
      <c r="H5760" s="185"/>
      <c r="I5760" s="184">
        <v>23.77</v>
      </c>
      <c r="J5760" s="184">
        <v>121.21</v>
      </c>
      <c r="K5760" s="185">
        <v>0</v>
      </c>
      <c r="L5760" s="185"/>
      <c r="M5760" s="186"/>
      <c r="N5760" s="61" t="s">
        <v>51</v>
      </c>
      <c r="P5760" s="175" t="s">
        <v>5644</v>
      </c>
    </row>
    <row r="5761" spans="1:16" ht="17.25">
      <c r="A5761" s="183" t="s">
        <v>11708</v>
      </c>
      <c r="B5761" s="183" t="s">
        <v>11709</v>
      </c>
      <c r="C5761" s="183" t="s">
        <v>5644</v>
      </c>
      <c r="D5761" s="183" t="s">
        <v>5645</v>
      </c>
      <c r="E5761" s="184">
        <v>65</v>
      </c>
      <c r="F5761" s="184">
        <v>65</v>
      </c>
      <c r="G5761" s="185"/>
      <c r="H5761" s="185"/>
      <c r="I5761" s="184">
        <v>23.77</v>
      </c>
      <c r="J5761" s="184">
        <v>87.21</v>
      </c>
      <c r="K5761" s="185">
        <v>0</v>
      </c>
      <c r="L5761" s="185"/>
      <c r="M5761" s="186"/>
      <c r="N5761" s="61" t="s">
        <v>51</v>
      </c>
      <c r="P5761" s="175" t="s">
        <v>5644</v>
      </c>
    </row>
    <row r="5762" spans="1:16" ht="17.25">
      <c r="A5762" s="183" t="s">
        <v>11710</v>
      </c>
      <c r="B5762" s="183" t="s">
        <v>11711</v>
      </c>
      <c r="C5762" s="183" t="s">
        <v>5644</v>
      </c>
      <c r="D5762" s="183" t="s">
        <v>5645</v>
      </c>
      <c r="E5762" s="184"/>
      <c r="F5762" s="184"/>
      <c r="G5762" s="185"/>
      <c r="H5762" s="185"/>
      <c r="I5762" s="184"/>
      <c r="J5762" s="184"/>
      <c r="K5762" s="185" t="s">
        <v>410</v>
      </c>
      <c r="L5762" s="185"/>
      <c r="M5762" s="186"/>
      <c r="N5762" s="61" t="s">
        <v>410</v>
      </c>
      <c r="P5762" s="175" t="s">
        <v>5644</v>
      </c>
    </row>
    <row r="5763" spans="1:16" ht="17.25">
      <c r="A5763" s="183" t="s">
        <v>11712</v>
      </c>
      <c r="B5763" s="183" t="s">
        <v>11713</v>
      </c>
      <c r="C5763" s="183" t="s">
        <v>5644</v>
      </c>
      <c r="D5763" s="183" t="s">
        <v>5645</v>
      </c>
      <c r="E5763" s="184"/>
      <c r="F5763" s="184"/>
      <c r="G5763" s="185"/>
      <c r="H5763" s="185"/>
      <c r="I5763" s="184"/>
      <c r="J5763" s="184"/>
      <c r="K5763" s="185" t="s">
        <v>410</v>
      </c>
      <c r="L5763" s="185"/>
      <c r="M5763" s="186"/>
      <c r="N5763" s="61" t="s">
        <v>410</v>
      </c>
      <c r="P5763" s="175" t="s">
        <v>5644</v>
      </c>
    </row>
    <row r="5764" spans="1:16" ht="17.25">
      <c r="A5764" s="183" t="s">
        <v>11714</v>
      </c>
      <c r="B5764" s="183" t="s">
        <v>11715</v>
      </c>
      <c r="C5764" s="183" t="s">
        <v>5644</v>
      </c>
      <c r="D5764" s="183" t="s">
        <v>5645</v>
      </c>
      <c r="E5764" s="184"/>
      <c r="F5764" s="184"/>
      <c r="G5764" s="185"/>
      <c r="H5764" s="185"/>
      <c r="I5764" s="184"/>
      <c r="J5764" s="184"/>
      <c r="K5764" s="185" t="s">
        <v>410</v>
      </c>
      <c r="L5764" s="185"/>
      <c r="M5764" s="186"/>
      <c r="N5764" s="61" t="s">
        <v>410</v>
      </c>
      <c r="P5764" s="175" t="s">
        <v>5644</v>
      </c>
    </row>
    <row r="5765" spans="1:16" ht="17.25">
      <c r="A5765" s="183" t="s">
        <v>11716</v>
      </c>
      <c r="B5765" s="183" t="s">
        <v>11717</v>
      </c>
      <c r="C5765" s="183" t="s">
        <v>5644</v>
      </c>
      <c r="D5765" s="183" t="s">
        <v>5645</v>
      </c>
      <c r="E5765" s="184"/>
      <c r="F5765" s="184"/>
      <c r="G5765" s="185"/>
      <c r="H5765" s="185"/>
      <c r="I5765" s="184"/>
      <c r="J5765" s="184"/>
      <c r="K5765" s="185" t="s">
        <v>410</v>
      </c>
      <c r="L5765" s="185"/>
      <c r="M5765" s="186"/>
      <c r="N5765" s="61" t="s">
        <v>410</v>
      </c>
      <c r="P5765" s="175" t="s">
        <v>5644</v>
      </c>
    </row>
    <row r="5766" spans="1:16" ht="17.25">
      <c r="A5766" s="183" t="s">
        <v>11718</v>
      </c>
      <c r="B5766" s="183" t="s">
        <v>11719</v>
      </c>
      <c r="C5766" s="183" t="s">
        <v>5644</v>
      </c>
      <c r="D5766" s="183" t="s">
        <v>5645</v>
      </c>
      <c r="E5766" s="184"/>
      <c r="F5766" s="184"/>
      <c r="G5766" s="185"/>
      <c r="H5766" s="185"/>
      <c r="I5766" s="184"/>
      <c r="J5766" s="184"/>
      <c r="K5766" s="185" t="s">
        <v>410</v>
      </c>
      <c r="L5766" s="185"/>
      <c r="M5766" s="186"/>
      <c r="N5766" s="61" t="s">
        <v>410</v>
      </c>
      <c r="P5766" s="175" t="s">
        <v>5644</v>
      </c>
    </row>
    <row r="5767" spans="1:16" ht="17.25">
      <c r="A5767" s="183" t="s">
        <v>11720</v>
      </c>
      <c r="B5767" s="183" t="s">
        <v>11721</v>
      </c>
      <c r="C5767" s="183" t="s">
        <v>5847</v>
      </c>
      <c r="D5767" s="183" t="s">
        <v>5848</v>
      </c>
      <c r="E5767" s="184"/>
      <c r="F5767" s="184"/>
      <c r="G5767" s="185"/>
      <c r="H5767" s="185"/>
      <c r="I5767" s="184"/>
      <c r="J5767" s="184"/>
      <c r="K5767" s="185" t="s">
        <v>410</v>
      </c>
      <c r="L5767" s="185"/>
      <c r="M5767" s="186"/>
      <c r="N5767" s="61" t="s">
        <v>410</v>
      </c>
      <c r="P5767" s="175" t="s">
        <v>5847</v>
      </c>
    </row>
    <row r="5768" spans="1:16" ht="17.25">
      <c r="A5768" s="183" t="s">
        <v>11722</v>
      </c>
      <c r="B5768" s="183" t="s">
        <v>11723</v>
      </c>
      <c r="C5768" s="183" t="s">
        <v>5847</v>
      </c>
      <c r="D5768" s="183" t="s">
        <v>5848</v>
      </c>
      <c r="E5768" s="184"/>
      <c r="F5768" s="184"/>
      <c r="G5768" s="185"/>
      <c r="H5768" s="185"/>
      <c r="I5768" s="184"/>
      <c r="J5768" s="184"/>
      <c r="K5768" s="185" t="s">
        <v>410</v>
      </c>
      <c r="L5768" s="185"/>
      <c r="M5768" s="186"/>
      <c r="N5768" s="61" t="s">
        <v>410</v>
      </c>
      <c r="P5768" s="175" t="s">
        <v>5847</v>
      </c>
    </row>
    <row r="5769" spans="1:16" ht="17.25">
      <c r="A5769" s="183" t="s">
        <v>11724</v>
      </c>
      <c r="B5769" s="183" t="s">
        <v>11725</v>
      </c>
      <c r="C5769" s="183" t="s">
        <v>5847</v>
      </c>
      <c r="D5769" s="183" t="s">
        <v>5848</v>
      </c>
      <c r="E5769" s="184"/>
      <c r="F5769" s="184"/>
      <c r="G5769" s="185"/>
      <c r="H5769" s="185"/>
      <c r="I5769" s="184"/>
      <c r="J5769" s="184"/>
      <c r="K5769" s="185" t="s">
        <v>410</v>
      </c>
      <c r="L5769" s="185"/>
      <c r="M5769" s="186"/>
      <c r="N5769" s="61" t="s">
        <v>410</v>
      </c>
      <c r="P5769" s="175" t="s">
        <v>5847</v>
      </c>
    </row>
    <row r="5770" spans="1:16" ht="17.25">
      <c r="A5770" s="183" t="s">
        <v>11726</v>
      </c>
      <c r="B5770" s="183" t="s">
        <v>11727</v>
      </c>
      <c r="C5770" s="183" t="s">
        <v>5847</v>
      </c>
      <c r="D5770" s="183" t="s">
        <v>5848</v>
      </c>
      <c r="E5770" s="184"/>
      <c r="F5770" s="184"/>
      <c r="G5770" s="185"/>
      <c r="H5770" s="185"/>
      <c r="I5770" s="184"/>
      <c r="J5770" s="184"/>
      <c r="K5770" s="185" t="s">
        <v>410</v>
      </c>
      <c r="L5770" s="185"/>
      <c r="M5770" s="186"/>
      <c r="N5770" s="61" t="s">
        <v>410</v>
      </c>
      <c r="P5770" s="175" t="s">
        <v>5847</v>
      </c>
    </row>
    <row r="5771" spans="1:16" ht="17.25">
      <c r="A5771" s="183" t="s">
        <v>11728</v>
      </c>
      <c r="B5771" s="183" t="s">
        <v>11729</v>
      </c>
      <c r="C5771" s="183" t="s">
        <v>5847</v>
      </c>
      <c r="D5771" s="183" t="s">
        <v>5848</v>
      </c>
      <c r="E5771" s="184"/>
      <c r="F5771" s="184"/>
      <c r="G5771" s="185"/>
      <c r="H5771" s="185"/>
      <c r="I5771" s="184"/>
      <c r="J5771" s="184"/>
      <c r="K5771" s="185" t="s">
        <v>410</v>
      </c>
      <c r="L5771" s="185"/>
      <c r="M5771" s="186"/>
      <c r="N5771" s="61" t="s">
        <v>410</v>
      </c>
      <c r="P5771" s="175" t="s">
        <v>5847</v>
      </c>
    </row>
    <row r="5772" spans="1:16" ht="17.25">
      <c r="A5772" s="183" t="s">
        <v>11730</v>
      </c>
      <c r="B5772" s="183" t="s">
        <v>11731</v>
      </c>
      <c r="C5772" s="183" t="s">
        <v>5847</v>
      </c>
      <c r="D5772" s="183" t="s">
        <v>5848</v>
      </c>
      <c r="E5772" s="184"/>
      <c r="F5772" s="184"/>
      <c r="G5772" s="185"/>
      <c r="H5772" s="185"/>
      <c r="I5772" s="184"/>
      <c r="J5772" s="184"/>
      <c r="K5772" s="185" t="s">
        <v>410</v>
      </c>
      <c r="L5772" s="185"/>
      <c r="M5772" s="186"/>
      <c r="N5772" s="61" t="s">
        <v>410</v>
      </c>
      <c r="P5772" s="175" t="s">
        <v>5847</v>
      </c>
    </row>
    <row r="5773" spans="1:16" ht="17.25">
      <c r="A5773" s="183" t="s">
        <v>11732</v>
      </c>
      <c r="B5773" s="183" t="s">
        <v>11731</v>
      </c>
      <c r="C5773" s="183" t="s">
        <v>5847</v>
      </c>
      <c r="D5773" s="183" t="s">
        <v>5848</v>
      </c>
      <c r="E5773" s="184"/>
      <c r="F5773" s="184"/>
      <c r="G5773" s="185"/>
      <c r="H5773" s="185"/>
      <c r="I5773" s="184"/>
      <c r="J5773" s="184"/>
      <c r="K5773" s="185" t="s">
        <v>410</v>
      </c>
      <c r="L5773" s="185"/>
      <c r="M5773" s="186"/>
      <c r="N5773" s="61" t="s">
        <v>410</v>
      </c>
      <c r="P5773" s="175" t="s">
        <v>5847</v>
      </c>
    </row>
    <row r="5774" spans="1:16" ht="17.25">
      <c r="A5774" s="183" t="s">
        <v>11733</v>
      </c>
      <c r="B5774" s="183" t="s">
        <v>11734</v>
      </c>
      <c r="C5774" s="183" t="s">
        <v>5847</v>
      </c>
      <c r="D5774" s="183" t="s">
        <v>5848</v>
      </c>
      <c r="E5774" s="184"/>
      <c r="F5774" s="184"/>
      <c r="G5774" s="185"/>
      <c r="H5774" s="185"/>
      <c r="I5774" s="184"/>
      <c r="J5774" s="184"/>
      <c r="K5774" s="185" t="s">
        <v>410</v>
      </c>
      <c r="L5774" s="185"/>
      <c r="M5774" s="186"/>
      <c r="N5774" s="61" t="s">
        <v>410</v>
      </c>
      <c r="P5774" s="175" t="s">
        <v>5847</v>
      </c>
    </row>
    <row r="5775" spans="1:16" ht="17.25">
      <c r="A5775" s="183" t="s">
        <v>11735</v>
      </c>
      <c r="B5775" s="183" t="s">
        <v>11736</v>
      </c>
      <c r="C5775" s="183" t="s">
        <v>5847</v>
      </c>
      <c r="D5775" s="183" t="s">
        <v>5848</v>
      </c>
      <c r="E5775" s="184">
        <v>140</v>
      </c>
      <c r="F5775" s="184">
        <v>120</v>
      </c>
      <c r="G5775" s="185" t="s">
        <v>88</v>
      </c>
      <c r="H5775" s="185"/>
      <c r="I5775" s="184">
        <v>37.55</v>
      </c>
      <c r="J5775" s="184">
        <v>157.55</v>
      </c>
      <c r="K5775" s="185">
        <v>0</v>
      </c>
      <c r="L5775" s="185" t="s">
        <v>372</v>
      </c>
      <c r="M5775" s="186" t="s">
        <v>3155</v>
      </c>
      <c r="N5775" s="61" t="s">
        <v>51</v>
      </c>
      <c r="P5775" s="175" t="s">
        <v>5847</v>
      </c>
    </row>
    <row r="5776" spans="1:16" ht="17.25">
      <c r="A5776" s="183" t="s">
        <v>11737</v>
      </c>
      <c r="B5776" s="183" t="s">
        <v>11738</v>
      </c>
      <c r="C5776" s="183" t="s">
        <v>5847</v>
      </c>
      <c r="D5776" s="183" t="s">
        <v>5848</v>
      </c>
      <c r="E5776" s="184"/>
      <c r="F5776" s="184"/>
      <c r="G5776" s="185"/>
      <c r="H5776" s="185"/>
      <c r="I5776" s="184"/>
      <c r="J5776" s="184"/>
      <c r="K5776" s="185" t="s">
        <v>410</v>
      </c>
      <c r="L5776" s="185"/>
      <c r="M5776" s="186"/>
      <c r="N5776" s="61" t="s">
        <v>410</v>
      </c>
      <c r="P5776" s="175" t="s">
        <v>5847</v>
      </c>
    </row>
    <row r="5777" spans="1:16" ht="17.25">
      <c r="A5777" s="183" t="s">
        <v>11739</v>
      </c>
      <c r="B5777" s="183" t="s">
        <v>11740</v>
      </c>
      <c r="C5777" s="183" t="s">
        <v>5847</v>
      </c>
      <c r="D5777" s="183" t="s">
        <v>5848</v>
      </c>
      <c r="E5777" s="184"/>
      <c r="F5777" s="184"/>
      <c r="G5777" s="185"/>
      <c r="H5777" s="185"/>
      <c r="I5777" s="184"/>
      <c r="J5777" s="184"/>
      <c r="K5777" s="185" t="s">
        <v>410</v>
      </c>
      <c r="L5777" s="185"/>
      <c r="M5777" s="186"/>
      <c r="N5777" s="61" t="s">
        <v>410</v>
      </c>
      <c r="P5777" s="175" t="s">
        <v>5847</v>
      </c>
    </row>
    <row r="5778" spans="1:16" ht="17.25">
      <c r="A5778" s="183" t="s">
        <v>11741</v>
      </c>
      <c r="B5778" s="183" t="s">
        <v>11742</v>
      </c>
      <c r="C5778" s="183" t="s">
        <v>5847</v>
      </c>
      <c r="D5778" s="183" t="s">
        <v>5848</v>
      </c>
      <c r="E5778" s="184">
        <v>190</v>
      </c>
      <c r="F5778" s="184">
        <v>190</v>
      </c>
      <c r="G5778" s="185"/>
      <c r="H5778" s="185"/>
      <c r="I5778" s="184">
        <v>51.68</v>
      </c>
      <c r="J5778" s="184">
        <v>241.68</v>
      </c>
      <c r="K5778" s="185">
        <v>121</v>
      </c>
      <c r="L5778" s="185"/>
      <c r="M5778" s="186"/>
      <c r="N5778" s="61" t="s">
        <v>51</v>
      </c>
      <c r="P5778" s="175" t="s">
        <v>5847</v>
      </c>
    </row>
    <row r="5779" spans="1:16" ht="17.25">
      <c r="A5779" s="183" t="s">
        <v>11743</v>
      </c>
      <c r="B5779" s="183" t="s">
        <v>11744</v>
      </c>
      <c r="C5779" s="183" t="s">
        <v>5847</v>
      </c>
      <c r="D5779" s="183" t="s">
        <v>5848</v>
      </c>
      <c r="E5779" s="184">
        <v>210</v>
      </c>
      <c r="F5779" s="184">
        <v>210</v>
      </c>
      <c r="G5779" s="188"/>
      <c r="H5779" s="185"/>
      <c r="I5779" s="184">
        <v>71.31</v>
      </c>
      <c r="J5779" s="184">
        <v>281.31</v>
      </c>
      <c r="K5779" s="185">
        <v>80</v>
      </c>
      <c r="L5779" s="185"/>
      <c r="M5779" s="186"/>
      <c r="N5779" s="61" t="s">
        <v>51</v>
      </c>
      <c r="P5779" s="175" t="s">
        <v>5847</v>
      </c>
    </row>
    <row r="5780" spans="1:16" ht="17.25">
      <c r="A5780" s="183" t="s">
        <v>11745</v>
      </c>
      <c r="B5780" s="183" t="s">
        <v>11746</v>
      </c>
      <c r="C5780" s="183" t="s">
        <v>5847</v>
      </c>
      <c r="D5780" s="183" t="s">
        <v>5848</v>
      </c>
      <c r="E5780" s="184">
        <v>210</v>
      </c>
      <c r="F5780" s="184">
        <v>210</v>
      </c>
      <c r="G5780" s="188"/>
      <c r="H5780" s="185"/>
      <c r="I5780" s="184">
        <v>71.31</v>
      </c>
      <c r="J5780" s="184">
        <v>281.31</v>
      </c>
      <c r="K5780" s="183">
        <v>62</v>
      </c>
      <c r="L5780" s="183"/>
      <c r="M5780" s="186"/>
      <c r="N5780" s="61" t="s">
        <v>51</v>
      </c>
      <c r="P5780" s="175" t="s">
        <v>5847</v>
      </c>
    </row>
    <row r="5781" spans="1:16" ht="17.25">
      <c r="A5781" s="183" t="s">
        <v>11747</v>
      </c>
      <c r="B5781" s="183" t="s">
        <v>11748</v>
      </c>
      <c r="C5781" s="183" t="s">
        <v>5847</v>
      </c>
      <c r="D5781" s="183" t="s">
        <v>5848</v>
      </c>
      <c r="E5781" s="184">
        <v>210</v>
      </c>
      <c r="F5781" s="184">
        <v>210</v>
      </c>
      <c r="G5781" s="188"/>
      <c r="H5781" s="185"/>
      <c r="I5781" s="184">
        <v>39.01</v>
      </c>
      <c r="J5781" s="184">
        <v>249.01</v>
      </c>
      <c r="K5781" s="183">
        <v>120</v>
      </c>
      <c r="L5781" s="183"/>
      <c r="M5781" s="186"/>
      <c r="N5781" s="61" t="s">
        <v>51</v>
      </c>
      <c r="P5781" s="175" t="s">
        <v>5847</v>
      </c>
    </row>
    <row r="5782" spans="1:16" ht="17.25">
      <c r="A5782" s="183" t="s">
        <v>11749</v>
      </c>
      <c r="B5782" s="183" t="s">
        <v>11750</v>
      </c>
      <c r="C5782" s="183" t="s">
        <v>5847</v>
      </c>
      <c r="D5782" s="183" t="s">
        <v>5848</v>
      </c>
      <c r="E5782" s="184"/>
      <c r="F5782" s="184"/>
      <c r="G5782" s="188"/>
      <c r="H5782" s="185"/>
      <c r="I5782" s="184"/>
      <c r="J5782" s="184"/>
      <c r="K5782" s="185" t="s">
        <v>410</v>
      </c>
      <c r="L5782" s="185"/>
      <c r="M5782" s="186"/>
      <c r="N5782" s="61" t="s">
        <v>410</v>
      </c>
      <c r="P5782" s="175" t="s">
        <v>5847</v>
      </c>
    </row>
    <row r="5783" spans="1:16" ht="17.25">
      <c r="A5783" s="183" t="s">
        <v>11751</v>
      </c>
      <c r="B5783" s="183" t="s">
        <v>11752</v>
      </c>
      <c r="C5783" s="183" t="s">
        <v>5847</v>
      </c>
      <c r="D5783" s="183" t="s">
        <v>5848</v>
      </c>
      <c r="E5783" s="184"/>
      <c r="F5783" s="184"/>
      <c r="G5783" s="188"/>
      <c r="H5783" s="185"/>
      <c r="I5783" s="184"/>
      <c r="J5783" s="184"/>
      <c r="K5783" s="185" t="s">
        <v>410</v>
      </c>
      <c r="L5783" s="185"/>
      <c r="M5783" s="186"/>
      <c r="N5783" s="61" t="s">
        <v>410</v>
      </c>
      <c r="P5783" s="175" t="s">
        <v>5847</v>
      </c>
    </row>
    <row r="5784" spans="1:16" ht="17.25">
      <c r="A5784" s="183" t="s">
        <v>11753</v>
      </c>
      <c r="B5784" s="183" t="s">
        <v>11754</v>
      </c>
      <c r="C5784" s="183" t="s">
        <v>5847</v>
      </c>
      <c r="D5784" s="183" t="s">
        <v>5848</v>
      </c>
      <c r="E5784" s="184"/>
      <c r="F5784" s="184"/>
      <c r="G5784" s="188"/>
      <c r="H5784" s="185"/>
      <c r="I5784" s="184"/>
      <c r="J5784" s="184"/>
      <c r="K5784" s="185" t="s">
        <v>410</v>
      </c>
      <c r="L5784" s="185"/>
      <c r="M5784" s="186"/>
      <c r="N5784" s="61" t="s">
        <v>410</v>
      </c>
      <c r="P5784" s="175" t="s">
        <v>5847</v>
      </c>
    </row>
    <row r="5785" spans="1:16" ht="17.25">
      <c r="A5785" s="183" t="s">
        <v>11755</v>
      </c>
      <c r="B5785" s="183" t="s">
        <v>11756</v>
      </c>
      <c r="C5785" s="183" t="s">
        <v>5847</v>
      </c>
      <c r="D5785" s="183" t="s">
        <v>5848</v>
      </c>
      <c r="E5785" s="184"/>
      <c r="F5785" s="184"/>
      <c r="G5785" s="188"/>
      <c r="H5785" s="185"/>
      <c r="I5785" s="184"/>
      <c r="J5785" s="184"/>
      <c r="K5785" s="185" t="s">
        <v>410</v>
      </c>
      <c r="L5785" s="185"/>
      <c r="M5785" s="186"/>
      <c r="N5785" s="61" t="s">
        <v>410</v>
      </c>
      <c r="P5785" s="175" t="s">
        <v>5847</v>
      </c>
    </row>
    <row r="5786" spans="1:16" ht="17.25">
      <c r="A5786" s="183" t="s">
        <v>11757</v>
      </c>
      <c r="B5786" s="183" t="s">
        <v>11758</v>
      </c>
      <c r="C5786" s="183" t="s">
        <v>5847</v>
      </c>
      <c r="D5786" s="183" t="s">
        <v>5848</v>
      </c>
      <c r="E5786" s="184"/>
      <c r="F5786" s="184"/>
      <c r="G5786" s="188"/>
      <c r="H5786" s="185"/>
      <c r="I5786" s="184"/>
      <c r="J5786" s="184"/>
      <c r="K5786" s="185" t="s">
        <v>410</v>
      </c>
      <c r="L5786" s="185"/>
      <c r="M5786" s="186"/>
      <c r="N5786" s="61" t="s">
        <v>410</v>
      </c>
      <c r="P5786" s="175" t="s">
        <v>5847</v>
      </c>
    </row>
    <row r="5787" spans="1:16" ht="17.25">
      <c r="A5787" s="183" t="s">
        <v>11759</v>
      </c>
      <c r="B5787" s="183" t="s">
        <v>11760</v>
      </c>
      <c r="C5787" s="183" t="s">
        <v>5847</v>
      </c>
      <c r="D5787" s="183" t="s">
        <v>5848</v>
      </c>
      <c r="E5787" s="184"/>
      <c r="F5787" s="184"/>
      <c r="G5787" s="185"/>
      <c r="H5787" s="185"/>
      <c r="I5787" s="184"/>
      <c r="J5787" s="184"/>
      <c r="K5787" s="185" t="s">
        <v>410</v>
      </c>
      <c r="L5787" s="185"/>
      <c r="M5787" s="186"/>
      <c r="N5787" s="61" t="s">
        <v>410</v>
      </c>
      <c r="P5787" s="175" t="s">
        <v>5847</v>
      </c>
    </row>
    <row r="5788" spans="1:16" ht="17.25">
      <c r="A5788" s="183" t="s">
        <v>11761</v>
      </c>
      <c r="B5788" s="183" t="s">
        <v>11760</v>
      </c>
      <c r="C5788" s="183" t="s">
        <v>5847</v>
      </c>
      <c r="D5788" s="183" t="s">
        <v>5848</v>
      </c>
      <c r="E5788" s="184"/>
      <c r="F5788" s="184"/>
      <c r="G5788" s="185"/>
      <c r="H5788" s="185"/>
      <c r="I5788" s="184"/>
      <c r="J5788" s="184"/>
      <c r="K5788" s="185" t="s">
        <v>410</v>
      </c>
      <c r="L5788" s="185"/>
      <c r="M5788" s="186"/>
      <c r="N5788" s="61" t="s">
        <v>410</v>
      </c>
      <c r="P5788" s="175" t="s">
        <v>5847</v>
      </c>
    </row>
    <row r="5789" spans="1:16" ht="17.25">
      <c r="A5789" s="183" t="s">
        <v>11762</v>
      </c>
      <c r="B5789" s="183" t="s">
        <v>11763</v>
      </c>
      <c r="C5789" s="183" t="s">
        <v>5847</v>
      </c>
      <c r="D5789" s="183" t="s">
        <v>5848</v>
      </c>
      <c r="E5789" s="184"/>
      <c r="F5789" s="184"/>
      <c r="G5789" s="185"/>
      <c r="H5789" s="185"/>
      <c r="I5789" s="184"/>
      <c r="J5789" s="184"/>
      <c r="K5789" s="185" t="s">
        <v>410</v>
      </c>
      <c r="L5789" s="185"/>
      <c r="M5789" s="186"/>
      <c r="N5789" s="61" t="s">
        <v>410</v>
      </c>
      <c r="P5789" s="175" t="s">
        <v>5847</v>
      </c>
    </row>
    <row r="5790" spans="1:16" ht="17.25">
      <c r="A5790" s="183" t="s">
        <v>11764</v>
      </c>
      <c r="B5790" s="183" t="s">
        <v>11765</v>
      </c>
      <c r="C5790" s="183" t="s">
        <v>5847</v>
      </c>
      <c r="D5790" s="183" t="s">
        <v>5848</v>
      </c>
      <c r="E5790" s="184"/>
      <c r="F5790" s="184"/>
      <c r="G5790" s="185"/>
      <c r="H5790" s="185"/>
      <c r="I5790" s="184"/>
      <c r="J5790" s="184"/>
      <c r="K5790" s="185" t="s">
        <v>410</v>
      </c>
      <c r="L5790" s="185"/>
      <c r="M5790" s="186"/>
      <c r="N5790" s="61" t="s">
        <v>410</v>
      </c>
      <c r="P5790" s="175" t="s">
        <v>5847</v>
      </c>
    </row>
    <row r="5791" spans="1:16" ht="17.25">
      <c r="A5791" s="183" t="s">
        <v>11766</v>
      </c>
      <c r="B5791" s="183" t="s">
        <v>11767</v>
      </c>
      <c r="C5791" s="183" t="s">
        <v>5847</v>
      </c>
      <c r="D5791" s="183" t="s">
        <v>5848</v>
      </c>
      <c r="E5791" s="184">
        <v>210</v>
      </c>
      <c r="F5791" s="184">
        <v>210</v>
      </c>
      <c r="G5791" s="185"/>
      <c r="H5791" s="185"/>
      <c r="I5791" s="184">
        <v>39.49</v>
      </c>
      <c r="J5791" s="184">
        <v>249.49</v>
      </c>
      <c r="K5791" s="185">
        <v>1</v>
      </c>
      <c r="L5791" s="185"/>
      <c r="M5791" s="186"/>
      <c r="N5791" s="61" t="s">
        <v>51</v>
      </c>
      <c r="P5791" s="175" t="s">
        <v>5847</v>
      </c>
    </row>
    <row r="5792" spans="1:16" ht="17.25">
      <c r="A5792" s="183" t="s">
        <v>11768</v>
      </c>
      <c r="B5792" s="183" t="s">
        <v>11767</v>
      </c>
      <c r="C5792" s="183" t="s">
        <v>5847</v>
      </c>
      <c r="D5792" s="183" t="s">
        <v>5848</v>
      </c>
      <c r="E5792" s="184"/>
      <c r="F5792" s="184"/>
      <c r="G5792" s="185"/>
      <c r="H5792" s="185"/>
      <c r="I5792" s="184"/>
      <c r="J5792" s="184"/>
      <c r="K5792" s="185" t="s">
        <v>410</v>
      </c>
      <c r="L5792" s="185"/>
      <c r="M5792" s="186"/>
      <c r="N5792" s="61" t="s">
        <v>410</v>
      </c>
      <c r="P5792" s="175" t="s">
        <v>5847</v>
      </c>
    </row>
    <row r="5793" spans="1:16" ht="17.25">
      <c r="A5793" s="183" t="s">
        <v>11769</v>
      </c>
      <c r="B5793" s="183" t="s">
        <v>11770</v>
      </c>
      <c r="C5793" s="183" t="s">
        <v>5847</v>
      </c>
      <c r="D5793" s="183" t="s">
        <v>5848</v>
      </c>
      <c r="E5793" s="184"/>
      <c r="F5793" s="184"/>
      <c r="G5793" s="185"/>
      <c r="H5793" s="185"/>
      <c r="I5793" s="184"/>
      <c r="J5793" s="184"/>
      <c r="K5793" s="185" t="s">
        <v>410</v>
      </c>
      <c r="L5793" s="185"/>
      <c r="M5793" s="186"/>
      <c r="N5793" s="61" t="s">
        <v>410</v>
      </c>
      <c r="P5793" s="175" t="s">
        <v>5847</v>
      </c>
    </row>
    <row r="5794" spans="1:16" ht="17.25">
      <c r="A5794" s="183" t="s">
        <v>11771</v>
      </c>
      <c r="B5794" s="183" t="s">
        <v>11772</v>
      </c>
      <c r="C5794" s="183" t="s">
        <v>5847</v>
      </c>
      <c r="D5794" s="183" t="s">
        <v>5848</v>
      </c>
      <c r="E5794" s="184"/>
      <c r="F5794" s="184"/>
      <c r="G5794" s="185"/>
      <c r="H5794" s="185"/>
      <c r="I5794" s="184"/>
      <c r="J5794" s="184"/>
      <c r="K5794" s="185" t="s">
        <v>410</v>
      </c>
      <c r="L5794" s="185"/>
      <c r="M5794" s="186"/>
      <c r="N5794" s="61" t="s">
        <v>410</v>
      </c>
      <c r="P5794" s="175" t="s">
        <v>5847</v>
      </c>
    </row>
    <row r="5795" spans="1:16" ht="17.25">
      <c r="A5795" s="183" t="s">
        <v>11773</v>
      </c>
      <c r="B5795" s="183" t="s">
        <v>11774</v>
      </c>
      <c r="C5795" s="183" t="s">
        <v>5847</v>
      </c>
      <c r="D5795" s="183" t="s">
        <v>5848</v>
      </c>
      <c r="E5795" s="184"/>
      <c r="F5795" s="184"/>
      <c r="G5795" s="185"/>
      <c r="H5795" s="185"/>
      <c r="I5795" s="184"/>
      <c r="J5795" s="184"/>
      <c r="K5795" s="185" t="s">
        <v>410</v>
      </c>
      <c r="L5795" s="185"/>
      <c r="M5795" s="186"/>
      <c r="N5795" s="61" t="s">
        <v>410</v>
      </c>
      <c r="P5795" s="175" t="s">
        <v>5847</v>
      </c>
    </row>
    <row r="5796" spans="1:16" ht="17.25">
      <c r="A5796" s="183" t="s">
        <v>11775</v>
      </c>
      <c r="B5796" s="183" t="s">
        <v>11776</v>
      </c>
      <c r="C5796" s="183" t="s">
        <v>5847</v>
      </c>
      <c r="D5796" s="183" t="s">
        <v>5848</v>
      </c>
      <c r="E5796" s="184"/>
      <c r="F5796" s="184"/>
      <c r="G5796" s="185"/>
      <c r="H5796" s="185"/>
      <c r="I5796" s="184"/>
      <c r="J5796" s="184"/>
      <c r="K5796" s="185" t="s">
        <v>410</v>
      </c>
      <c r="L5796" s="185"/>
      <c r="M5796" s="186"/>
      <c r="N5796" s="61" t="s">
        <v>410</v>
      </c>
      <c r="P5796" s="175" t="s">
        <v>5847</v>
      </c>
    </row>
    <row r="5797" spans="1:16" ht="17.25">
      <c r="A5797" s="183" t="s">
        <v>11777</v>
      </c>
      <c r="B5797" s="183" t="s">
        <v>11778</v>
      </c>
      <c r="C5797" s="183" t="s">
        <v>5847</v>
      </c>
      <c r="D5797" s="183" t="s">
        <v>5848</v>
      </c>
      <c r="E5797" s="184"/>
      <c r="F5797" s="184"/>
      <c r="G5797" s="185"/>
      <c r="H5797" s="185"/>
      <c r="I5797" s="184"/>
      <c r="J5797" s="184"/>
      <c r="K5797" s="185" t="s">
        <v>410</v>
      </c>
      <c r="L5797" s="185"/>
      <c r="M5797" s="186"/>
      <c r="N5797" s="61" t="s">
        <v>410</v>
      </c>
      <c r="P5797" s="175" t="s">
        <v>5847</v>
      </c>
    </row>
    <row r="5798" spans="1:16" ht="17.25">
      <c r="A5798" s="183" t="s">
        <v>11779</v>
      </c>
      <c r="B5798" s="183" t="s">
        <v>11780</v>
      </c>
      <c r="C5798" s="183" t="s">
        <v>5847</v>
      </c>
      <c r="D5798" s="183" t="s">
        <v>5848</v>
      </c>
      <c r="E5798" s="184"/>
      <c r="F5798" s="184"/>
      <c r="G5798" s="185"/>
      <c r="H5798" s="185"/>
      <c r="I5798" s="184"/>
      <c r="J5798" s="184"/>
      <c r="K5798" s="183" t="s">
        <v>410</v>
      </c>
      <c r="L5798" s="183"/>
      <c r="M5798" s="186"/>
      <c r="N5798" s="61" t="s">
        <v>410</v>
      </c>
      <c r="P5798" s="175" t="s">
        <v>5847</v>
      </c>
    </row>
    <row r="5799" spans="1:16" ht="17.25">
      <c r="A5799" s="183" t="s">
        <v>11781</v>
      </c>
      <c r="B5799" s="183" t="s">
        <v>11782</v>
      </c>
      <c r="C5799" s="183" t="s">
        <v>5847</v>
      </c>
      <c r="D5799" s="183" t="s">
        <v>5848</v>
      </c>
      <c r="E5799" s="184"/>
      <c r="F5799" s="184"/>
      <c r="G5799" s="185"/>
      <c r="H5799" s="185"/>
      <c r="I5799" s="184"/>
      <c r="J5799" s="184"/>
      <c r="K5799" s="183" t="s">
        <v>410</v>
      </c>
      <c r="L5799" s="183"/>
      <c r="M5799" s="186"/>
      <c r="N5799" s="61" t="s">
        <v>410</v>
      </c>
      <c r="P5799" s="175" t="s">
        <v>5847</v>
      </c>
    </row>
    <row r="5800" spans="1:16" ht="17.25">
      <c r="A5800" s="183" t="s">
        <v>11783</v>
      </c>
      <c r="B5800" s="183" t="s">
        <v>11784</v>
      </c>
      <c r="C5800" s="183" t="s">
        <v>5847</v>
      </c>
      <c r="D5800" s="183" t="s">
        <v>5848</v>
      </c>
      <c r="E5800" s="184"/>
      <c r="F5800" s="184"/>
      <c r="G5800" s="185"/>
      <c r="H5800" s="185"/>
      <c r="I5800" s="184"/>
      <c r="J5800" s="184"/>
      <c r="K5800" s="185" t="s">
        <v>410</v>
      </c>
      <c r="L5800" s="185"/>
      <c r="M5800" s="186"/>
      <c r="N5800" s="61" t="s">
        <v>410</v>
      </c>
      <c r="P5800" s="175" t="s">
        <v>5847</v>
      </c>
    </row>
    <row r="5801" spans="1:16" ht="17.25">
      <c r="A5801" s="183" t="s">
        <v>11785</v>
      </c>
      <c r="B5801" s="183" t="s">
        <v>11786</v>
      </c>
      <c r="C5801" s="183" t="s">
        <v>5847</v>
      </c>
      <c r="D5801" s="183" t="s">
        <v>5848</v>
      </c>
      <c r="E5801" s="184">
        <v>305</v>
      </c>
      <c r="F5801" s="184">
        <v>305</v>
      </c>
      <c r="G5801" s="185"/>
      <c r="H5801" s="185"/>
      <c r="I5801" s="184">
        <v>70.34</v>
      </c>
      <c r="J5801" s="184">
        <v>375.34</v>
      </c>
      <c r="K5801" s="185">
        <v>14</v>
      </c>
      <c r="L5801" s="185"/>
      <c r="M5801" s="186"/>
      <c r="N5801" s="61" t="s">
        <v>51</v>
      </c>
      <c r="P5801" s="175" t="s">
        <v>5847</v>
      </c>
    </row>
    <row r="5802" spans="1:16" ht="17.25">
      <c r="A5802" s="183" t="s">
        <v>11787</v>
      </c>
      <c r="B5802" s="183" t="s">
        <v>11788</v>
      </c>
      <c r="C5802" s="183" t="s">
        <v>5847</v>
      </c>
      <c r="D5802" s="183" t="s">
        <v>5848</v>
      </c>
      <c r="E5802" s="184"/>
      <c r="F5802" s="184"/>
      <c r="G5802" s="185"/>
      <c r="H5802" s="185"/>
      <c r="I5802" s="184"/>
      <c r="J5802" s="184"/>
      <c r="K5802" s="185" t="s">
        <v>410</v>
      </c>
      <c r="L5802" s="185"/>
      <c r="M5802" s="186"/>
      <c r="N5802" s="61" t="s">
        <v>410</v>
      </c>
      <c r="P5802" s="175" t="s">
        <v>5847</v>
      </c>
    </row>
    <row r="5803" spans="1:16" ht="17.25">
      <c r="A5803" s="183" t="s">
        <v>11789</v>
      </c>
      <c r="B5803" s="183" t="s">
        <v>11790</v>
      </c>
      <c r="C5803" s="183" t="s">
        <v>5847</v>
      </c>
      <c r="D5803" s="183" t="s">
        <v>5848</v>
      </c>
      <c r="E5803" s="184"/>
      <c r="F5803" s="184"/>
      <c r="G5803" s="185"/>
      <c r="H5803" s="185"/>
      <c r="I5803" s="184"/>
      <c r="J5803" s="184"/>
      <c r="K5803" s="185" t="s">
        <v>410</v>
      </c>
      <c r="L5803" s="185"/>
      <c r="M5803" s="186"/>
      <c r="N5803" s="61" t="s">
        <v>410</v>
      </c>
      <c r="P5803" s="175" t="s">
        <v>5847</v>
      </c>
    </row>
    <row r="5804" spans="1:16" ht="17.25">
      <c r="A5804" s="183" t="s">
        <v>11791</v>
      </c>
      <c r="B5804" s="183" t="s">
        <v>11792</v>
      </c>
      <c r="C5804" s="183" t="s">
        <v>5847</v>
      </c>
      <c r="D5804" s="183" t="s">
        <v>5848</v>
      </c>
      <c r="E5804" s="184"/>
      <c r="F5804" s="184"/>
      <c r="G5804" s="185"/>
      <c r="H5804" s="185"/>
      <c r="I5804" s="184"/>
      <c r="J5804" s="184"/>
      <c r="K5804" s="185" t="s">
        <v>410</v>
      </c>
      <c r="L5804" s="185"/>
      <c r="M5804" s="186"/>
      <c r="N5804" s="61" t="s">
        <v>410</v>
      </c>
      <c r="P5804" s="175" t="s">
        <v>5847</v>
      </c>
    </row>
    <row r="5805" spans="1:16" ht="17.25">
      <c r="A5805" s="183" t="s">
        <v>11793</v>
      </c>
      <c r="B5805" s="183" t="s">
        <v>11794</v>
      </c>
      <c r="C5805" s="183" t="s">
        <v>5847</v>
      </c>
      <c r="D5805" s="183" t="s">
        <v>5848</v>
      </c>
      <c r="E5805" s="184">
        <v>266</v>
      </c>
      <c r="F5805" s="184">
        <v>266</v>
      </c>
      <c r="G5805" s="185"/>
      <c r="H5805" s="185"/>
      <c r="I5805" s="184">
        <v>127.76</v>
      </c>
      <c r="J5805" s="184">
        <v>393.76</v>
      </c>
      <c r="K5805" s="185">
        <v>105</v>
      </c>
      <c r="L5805" s="185"/>
      <c r="M5805" s="186"/>
      <c r="N5805" s="61" t="s">
        <v>51</v>
      </c>
      <c r="P5805" s="175" t="s">
        <v>5847</v>
      </c>
    </row>
    <row r="5806" spans="1:16" ht="17.25">
      <c r="A5806" s="183" t="s">
        <v>11795</v>
      </c>
      <c r="B5806" s="183" t="s">
        <v>11796</v>
      </c>
      <c r="C5806" s="183" t="s">
        <v>5847</v>
      </c>
      <c r="D5806" s="183" t="s">
        <v>5848</v>
      </c>
      <c r="E5806" s="184">
        <v>266</v>
      </c>
      <c r="F5806" s="184">
        <v>266</v>
      </c>
      <c r="G5806" s="185"/>
      <c r="H5806" s="185"/>
      <c r="I5806" s="184">
        <v>127.76</v>
      </c>
      <c r="J5806" s="184">
        <v>393.76</v>
      </c>
      <c r="K5806" s="185">
        <v>114</v>
      </c>
      <c r="L5806" s="185"/>
      <c r="M5806" s="186"/>
      <c r="N5806" s="61" t="s">
        <v>51</v>
      </c>
      <c r="P5806" s="175" t="s">
        <v>5847</v>
      </c>
    </row>
    <row r="5807" spans="1:16" ht="17.25">
      <c r="A5807" s="183" t="s">
        <v>11797</v>
      </c>
      <c r="B5807" s="183" t="s">
        <v>11798</v>
      </c>
      <c r="C5807" s="183" t="s">
        <v>9773</v>
      </c>
      <c r="D5807" s="183" t="s">
        <v>9774</v>
      </c>
      <c r="E5807" s="184"/>
      <c r="F5807" s="184"/>
      <c r="G5807" s="185"/>
      <c r="H5807" s="185"/>
      <c r="I5807" s="184"/>
      <c r="J5807" s="184"/>
      <c r="K5807" s="185" t="s">
        <v>410</v>
      </c>
      <c r="L5807" s="185"/>
      <c r="M5807" s="186"/>
      <c r="N5807" s="61" t="s">
        <v>410</v>
      </c>
      <c r="P5807" s="175" t="s">
        <v>9773</v>
      </c>
    </row>
    <row r="5808" spans="1:16" ht="17.25">
      <c r="A5808" s="183" t="s">
        <v>11799</v>
      </c>
      <c r="B5808" s="183" t="s">
        <v>11800</v>
      </c>
      <c r="C5808" s="183" t="s">
        <v>720</v>
      </c>
      <c r="D5808" s="183" t="s">
        <v>721</v>
      </c>
      <c r="E5808" s="184"/>
      <c r="F5808" s="184"/>
      <c r="G5808" s="185"/>
      <c r="H5808" s="185"/>
      <c r="I5808" s="184"/>
      <c r="J5808" s="184"/>
      <c r="K5808" s="185" t="s">
        <v>410</v>
      </c>
      <c r="L5808" s="185"/>
      <c r="M5808" s="186"/>
      <c r="N5808" s="61" t="s">
        <v>410</v>
      </c>
      <c r="P5808" s="175" t="s">
        <v>720</v>
      </c>
    </row>
    <row r="5809" spans="1:16" ht="17.25">
      <c r="A5809" s="183" t="s">
        <v>11801</v>
      </c>
      <c r="B5809" s="183" t="s">
        <v>11802</v>
      </c>
      <c r="C5809" s="183" t="s">
        <v>720</v>
      </c>
      <c r="D5809" s="183" t="s">
        <v>721</v>
      </c>
      <c r="E5809" s="184"/>
      <c r="F5809" s="184"/>
      <c r="G5809" s="185"/>
      <c r="H5809" s="185"/>
      <c r="I5809" s="184"/>
      <c r="J5809" s="184"/>
      <c r="K5809" s="185" t="s">
        <v>410</v>
      </c>
      <c r="L5809" s="185"/>
      <c r="M5809" s="186"/>
      <c r="N5809" s="61" t="s">
        <v>410</v>
      </c>
      <c r="P5809" s="175" t="s">
        <v>720</v>
      </c>
    </row>
    <row r="5810" spans="1:16" ht="17.25">
      <c r="A5810" s="183" t="s">
        <v>11803</v>
      </c>
      <c r="B5810" s="183" t="s">
        <v>11804</v>
      </c>
      <c r="C5810" s="183" t="s">
        <v>720</v>
      </c>
      <c r="D5810" s="183" t="s">
        <v>721</v>
      </c>
      <c r="E5810" s="184"/>
      <c r="F5810" s="184"/>
      <c r="G5810" s="185"/>
      <c r="H5810" s="185"/>
      <c r="I5810" s="184"/>
      <c r="J5810" s="184"/>
      <c r="K5810" s="185" t="s">
        <v>410</v>
      </c>
      <c r="L5810" s="185"/>
      <c r="M5810" s="186"/>
      <c r="N5810" s="61" t="s">
        <v>410</v>
      </c>
      <c r="P5810" s="175" t="s">
        <v>720</v>
      </c>
    </row>
    <row r="5811" spans="1:16" ht="17.25">
      <c r="A5811" s="183" t="s">
        <v>11805</v>
      </c>
      <c r="B5811" s="183" t="s">
        <v>11806</v>
      </c>
      <c r="C5811" s="183" t="s">
        <v>720</v>
      </c>
      <c r="D5811" s="183" t="s">
        <v>721</v>
      </c>
      <c r="E5811" s="184"/>
      <c r="F5811" s="184"/>
      <c r="G5811" s="185"/>
      <c r="H5811" s="185"/>
      <c r="I5811" s="184"/>
      <c r="J5811" s="184"/>
      <c r="K5811" s="185" t="s">
        <v>410</v>
      </c>
      <c r="L5811" s="185"/>
      <c r="M5811" s="186"/>
      <c r="N5811" s="61" t="s">
        <v>410</v>
      </c>
      <c r="P5811" s="175" t="s">
        <v>720</v>
      </c>
    </row>
    <row r="5812" spans="1:16" ht="17.25">
      <c r="A5812" s="183" t="s">
        <v>11807</v>
      </c>
      <c r="B5812" s="183" t="s">
        <v>11808</v>
      </c>
      <c r="C5812" s="183" t="s">
        <v>720</v>
      </c>
      <c r="D5812" s="183" t="s">
        <v>721</v>
      </c>
      <c r="E5812" s="184"/>
      <c r="F5812" s="184"/>
      <c r="G5812" s="185"/>
      <c r="H5812" s="185"/>
      <c r="I5812" s="184"/>
      <c r="J5812" s="184"/>
      <c r="K5812" s="185" t="s">
        <v>410</v>
      </c>
      <c r="L5812" s="185"/>
      <c r="M5812" s="186"/>
      <c r="N5812" s="61" t="s">
        <v>410</v>
      </c>
      <c r="P5812" s="175" t="s">
        <v>720</v>
      </c>
    </row>
    <row r="5813" spans="1:16" ht="17.25">
      <c r="A5813" s="183" t="s">
        <v>11809</v>
      </c>
      <c r="B5813" s="183" t="s">
        <v>11810</v>
      </c>
      <c r="C5813" s="183" t="s">
        <v>720</v>
      </c>
      <c r="D5813" s="183" t="s">
        <v>721</v>
      </c>
      <c r="E5813" s="184"/>
      <c r="F5813" s="184"/>
      <c r="G5813" s="185"/>
      <c r="H5813" s="185"/>
      <c r="I5813" s="184"/>
      <c r="J5813" s="184"/>
      <c r="K5813" s="185" t="s">
        <v>410</v>
      </c>
      <c r="L5813" s="185"/>
      <c r="M5813" s="186"/>
      <c r="N5813" s="61" t="s">
        <v>410</v>
      </c>
      <c r="P5813" s="175" t="s">
        <v>720</v>
      </c>
    </row>
    <row r="5814" spans="1:16" ht="17.25">
      <c r="A5814" s="183" t="s">
        <v>11811</v>
      </c>
      <c r="B5814" s="183" t="s">
        <v>11812</v>
      </c>
      <c r="C5814" s="183" t="s">
        <v>720</v>
      </c>
      <c r="D5814" s="183" t="s">
        <v>721</v>
      </c>
      <c r="E5814" s="184"/>
      <c r="F5814" s="184"/>
      <c r="G5814" s="185"/>
      <c r="H5814" s="185"/>
      <c r="I5814" s="184"/>
      <c r="J5814" s="184"/>
      <c r="K5814" s="185" t="s">
        <v>410</v>
      </c>
      <c r="L5814" s="185"/>
      <c r="M5814" s="186"/>
      <c r="N5814" s="61" t="s">
        <v>410</v>
      </c>
      <c r="P5814" s="175" t="s">
        <v>720</v>
      </c>
    </row>
    <row r="5815" spans="1:16" ht="17.25">
      <c r="A5815" s="183" t="s">
        <v>11813</v>
      </c>
      <c r="B5815" s="183" t="s">
        <v>11814</v>
      </c>
      <c r="C5815" s="183" t="s">
        <v>720</v>
      </c>
      <c r="D5815" s="183" t="s">
        <v>721</v>
      </c>
      <c r="E5815" s="184"/>
      <c r="F5815" s="184"/>
      <c r="G5815" s="185"/>
      <c r="H5815" s="185"/>
      <c r="I5815" s="184"/>
      <c r="J5815" s="184"/>
      <c r="K5815" s="185" t="s">
        <v>410</v>
      </c>
      <c r="L5815" s="185"/>
      <c r="M5815" s="186"/>
      <c r="N5815" s="61" t="s">
        <v>410</v>
      </c>
      <c r="P5815" s="175" t="s">
        <v>720</v>
      </c>
    </row>
    <row r="5816" spans="1:16" ht="17.25">
      <c r="A5816" s="183" t="s">
        <v>11815</v>
      </c>
      <c r="B5816" s="183" t="s">
        <v>11816</v>
      </c>
      <c r="C5816" s="183" t="s">
        <v>720</v>
      </c>
      <c r="D5816" s="183" t="s">
        <v>721</v>
      </c>
      <c r="E5816" s="184"/>
      <c r="F5816" s="184"/>
      <c r="G5816" s="185"/>
      <c r="H5816" s="185"/>
      <c r="I5816" s="184"/>
      <c r="J5816" s="184"/>
      <c r="K5816" s="185" t="s">
        <v>410</v>
      </c>
      <c r="L5816" s="185"/>
      <c r="M5816" s="186"/>
      <c r="N5816" s="61" t="s">
        <v>410</v>
      </c>
      <c r="P5816" s="175" t="s">
        <v>720</v>
      </c>
    </row>
    <row r="5817" spans="1:16" ht="17.25">
      <c r="A5817" s="183" t="s">
        <v>11817</v>
      </c>
      <c r="B5817" s="183" t="s">
        <v>11818</v>
      </c>
      <c r="C5817" s="183" t="s">
        <v>720</v>
      </c>
      <c r="D5817" s="183" t="s">
        <v>721</v>
      </c>
      <c r="E5817" s="184"/>
      <c r="F5817" s="184"/>
      <c r="G5817" s="185"/>
      <c r="H5817" s="185"/>
      <c r="I5817" s="184"/>
      <c r="J5817" s="184"/>
      <c r="K5817" s="185" t="s">
        <v>410</v>
      </c>
      <c r="L5817" s="185"/>
      <c r="M5817" s="186"/>
      <c r="N5817" s="61" t="s">
        <v>410</v>
      </c>
      <c r="P5817" s="175" t="s">
        <v>720</v>
      </c>
    </row>
    <row r="5818" spans="1:16" ht="17.25">
      <c r="A5818" s="183" t="s">
        <v>11819</v>
      </c>
      <c r="B5818" s="183" t="s">
        <v>11820</v>
      </c>
      <c r="C5818" s="183" t="s">
        <v>720</v>
      </c>
      <c r="D5818" s="183" t="s">
        <v>721</v>
      </c>
      <c r="E5818" s="184"/>
      <c r="F5818" s="184"/>
      <c r="G5818" s="185"/>
      <c r="H5818" s="185"/>
      <c r="I5818" s="184"/>
      <c r="J5818" s="184"/>
      <c r="K5818" s="185" t="s">
        <v>410</v>
      </c>
      <c r="L5818" s="185"/>
      <c r="M5818" s="186"/>
      <c r="N5818" s="61" t="s">
        <v>410</v>
      </c>
      <c r="P5818" s="175" t="s">
        <v>720</v>
      </c>
    </row>
    <row r="5819" spans="1:16" ht="17.25">
      <c r="A5819" s="183" t="s">
        <v>11821</v>
      </c>
      <c r="B5819" s="183" t="s">
        <v>11822</v>
      </c>
      <c r="C5819" s="183" t="s">
        <v>720</v>
      </c>
      <c r="D5819" s="183" t="s">
        <v>721</v>
      </c>
      <c r="E5819" s="184"/>
      <c r="F5819" s="184"/>
      <c r="G5819" s="185"/>
      <c r="H5819" s="185"/>
      <c r="I5819" s="184"/>
      <c r="J5819" s="184"/>
      <c r="K5819" s="185" t="s">
        <v>410</v>
      </c>
      <c r="L5819" s="185"/>
      <c r="M5819" s="186"/>
      <c r="N5819" s="61" t="s">
        <v>410</v>
      </c>
      <c r="P5819" s="175" t="s">
        <v>720</v>
      </c>
    </row>
    <row r="5820" spans="1:16" ht="17.25">
      <c r="A5820" s="183" t="s">
        <v>11823</v>
      </c>
      <c r="B5820" s="183" t="s">
        <v>11824</v>
      </c>
      <c r="C5820" s="183" t="s">
        <v>720</v>
      </c>
      <c r="D5820" s="183" t="s">
        <v>721</v>
      </c>
      <c r="E5820" s="184"/>
      <c r="F5820" s="184"/>
      <c r="G5820" s="185"/>
      <c r="H5820" s="185"/>
      <c r="I5820" s="184"/>
      <c r="J5820" s="184"/>
      <c r="K5820" s="185" t="s">
        <v>410</v>
      </c>
      <c r="L5820" s="185"/>
      <c r="M5820" s="186"/>
      <c r="N5820" s="61" t="s">
        <v>410</v>
      </c>
      <c r="P5820" s="175" t="s">
        <v>720</v>
      </c>
    </row>
    <row r="5821" spans="1:16" ht="17.25">
      <c r="A5821" s="183" t="s">
        <v>11825</v>
      </c>
      <c r="B5821" s="183" t="s">
        <v>11826</v>
      </c>
      <c r="C5821" s="183" t="s">
        <v>720</v>
      </c>
      <c r="D5821" s="183" t="s">
        <v>721</v>
      </c>
      <c r="E5821" s="184"/>
      <c r="F5821" s="184"/>
      <c r="G5821" s="185"/>
      <c r="H5821" s="185"/>
      <c r="I5821" s="184"/>
      <c r="J5821" s="184"/>
      <c r="K5821" s="185" t="s">
        <v>410</v>
      </c>
      <c r="L5821" s="185"/>
      <c r="M5821" s="186"/>
      <c r="N5821" s="61" t="s">
        <v>410</v>
      </c>
      <c r="P5821" s="175" t="s">
        <v>720</v>
      </c>
    </row>
    <row r="5822" spans="1:16" ht="17.25">
      <c r="A5822" s="183" t="s">
        <v>11827</v>
      </c>
      <c r="B5822" s="183" t="s">
        <v>11828</v>
      </c>
      <c r="C5822" s="183" t="s">
        <v>720</v>
      </c>
      <c r="D5822" s="183" t="s">
        <v>721</v>
      </c>
      <c r="E5822" s="184">
        <v>1420</v>
      </c>
      <c r="F5822" s="184">
        <v>1420</v>
      </c>
      <c r="G5822" s="185"/>
      <c r="H5822" s="185"/>
      <c r="I5822" s="184">
        <v>479.31</v>
      </c>
      <c r="J5822" s="184">
        <v>1899.31</v>
      </c>
      <c r="K5822" s="185">
        <v>2</v>
      </c>
      <c r="L5822" s="185"/>
      <c r="M5822" s="186"/>
      <c r="N5822" s="61" t="s">
        <v>10935</v>
      </c>
      <c r="P5822" s="175" t="s">
        <v>720</v>
      </c>
    </row>
    <row r="5823" spans="1:16" ht="17.25">
      <c r="A5823" s="183" t="s">
        <v>11829</v>
      </c>
      <c r="B5823" s="183" t="s">
        <v>11830</v>
      </c>
      <c r="C5823" s="183" t="s">
        <v>720</v>
      </c>
      <c r="D5823" s="183" t="s">
        <v>721</v>
      </c>
      <c r="E5823" s="184">
        <v>300</v>
      </c>
      <c r="F5823" s="184">
        <v>300</v>
      </c>
      <c r="G5823" s="185"/>
      <c r="H5823" s="185"/>
      <c r="I5823" s="184">
        <v>102.78</v>
      </c>
      <c r="J5823" s="184">
        <v>402.78</v>
      </c>
      <c r="K5823" s="185">
        <v>7</v>
      </c>
      <c r="L5823" s="185"/>
      <c r="M5823" s="186"/>
      <c r="N5823" s="61" t="s">
        <v>51</v>
      </c>
      <c r="P5823" s="175" t="s">
        <v>720</v>
      </c>
    </row>
    <row r="5824" spans="1:16" ht="17.25">
      <c r="A5824" s="183" t="s">
        <v>11831</v>
      </c>
      <c r="B5824" s="183" t="s">
        <v>11832</v>
      </c>
      <c r="C5824" s="183" t="s">
        <v>720</v>
      </c>
      <c r="D5824" s="183" t="s">
        <v>721</v>
      </c>
      <c r="E5824" s="184"/>
      <c r="F5824" s="184"/>
      <c r="G5824" s="185"/>
      <c r="H5824" s="185"/>
      <c r="I5824" s="184"/>
      <c r="J5824" s="184"/>
      <c r="K5824" s="185" t="s">
        <v>410</v>
      </c>
      <c r="L5824" s="185"/>
      <c r="M5824" s="186"/>
      <c r="N5824" s="61" t="s">
        <v>410</v>
      </c>
      <c r="P5824" s="175" t="s">
        <v>720</v>
      </c>
    </row>
    <row r="5825" spans="1:16" ht="17.25">
      <c r="A5825" s="183" t="s">
        <v>11833</v>
      </c>
      <c r="B5825" s="183" t="s">
        <v>11834</v>
      </c>
      <c r="C5825" s="183" t="s">
        <v>720</v>
      </c>
      <c r="D5825" s="183" t="s">
        <v>721</v>
      </c>
      <c r="E5825" s="184"/>
      <c r="F5825" s="184"/>
      <c r="G5825" s="185"/>
      <c r="H5825" s="185"/>
      <c r="I5825" s="184"/>
      <c r="J5825" s="184"/>
      <c r="K5825" s="185" t="s">
        <v>410</v>
      </c>
      <c r="L5825" s="185"/>
      <c r="M5825" s="186"/>
      <c r="N5825" s="61" t="s">
        <v>410</v>
      </c>
      <c r="P5825" s="175" t="s">
        <v>720</v>
      </c>
    </row>
    <row r="5826" spans="1:16" ht="17.25">
      <c r="A5826" s="183" t="s">
        <v>11835</v>
      </c>
      <c r="B5826" s="183" t="s">
        <v>11836</v>
      </c>
      <c r="C5826" s="183" t="s">
        <v>720</v>
      </c>
      <c r="D5826" s="183" t="s">
        <v>721</v>
      </c>
      <c r="E5826" s="184"/>
      <c r="F5826" s="184"/>
      <c r="G5826" s="185"/>
      <c r="H5826" s="185"/>
      <c r="I5826" s="184"/>
      <c r="J5826" s="184"/>
      <c r="K5826" s="185" t="s">
        <v>410</v>
      </c>
      <c r="L5826" s="185"/>
      <c r="M5826" s="186"/>
      <c r="N5826" s="61" t="s">
        <v>410</v>
      </c>
      <c r="P5826" s="175" t="s">
        <v>720</v>
      </c>
    </row>
    <row r="5827" spans="1:16" ht="17.25">
      <c r="A5827" s="183" t="s">
        <v>11837</v>
      </c>
      <c r="B5827" s="183" t="s">
        <v>11838</v>
      </c>
      <c r="C5827" s="183" t="s">
        <v>720</v>
      </c>
      <c r="D5827" s="183" t="s">
        <v>721</v>
      </c>
      <c r="E5827" s="184"/>
      <c r="F5827" s="184"/>
      <c r="G5827" s="185"/>
      <c r="H5827" s="185"/>
      <c r="I5827" s="184"/>
      <c r="J5827" s="184"/>
      <c r="K5827" s="185" t="s">
        <v>410</v>
      </c>
      <c r="L5827" s="185"/>
      <c r="M5827" s="186"/>
      <c r="N5827" s="61" t="s">
        <v>410</v>
      </c>
      <c r="P5827" s="175" t="s">
        <v>720</v>
      </c>
    </row>
    <row r="5828" spans="1:16" ht="17.25">
      <c r="A5828" s="183" t="s">
        <v>11839</v>
      </c>
      <c r="B5828" s="183" t="s">
        <v>11840</v>
      </c>
      <c r="C5828" s="183" t="s">
        <v>720</v>
      </c>
      <c r="D5828" s="183" t="s">
        <v>721</v>
      </c>
      <c r="E5828" s="184"/>
      <c r="F5828" s="184"/>
      <c r="G5828" s="185"/>
      <c r="H5828" s="185"/>
      <c r="I5828" s="184"/>
      <c r="J5828" s="184"/>
      <c r="K5828" s="185" t="s">
        <v>410</v>
      </c>
      <c r="L5828" s="185"/>
      <c r="M5828" s="186"/>
      <c r="N5828" s="61" t="s">
        <v>410</v>
      </c>
      <c r="P5828" s="175" t="s">
        <v>720</v>
      </c>
    </row>
    <row r="5829" spans="1:16" ht="17.25">
      <c r="A5829" s="183" t="s">
        <v>11841</v>
      </c>
      <c r="B5829" s="183" t="s">
        <v>11842</v>
      </c>
      <c r="C5829" s="183" t="s">
        <v>720</v>
      </c>
      <c r="D5829" s="183" t="s">
        <v>721</v>
      </c>
      <c r="E5829" s="184"/>
      <c r="F5829" s="184"/>
      <c r="G5829" s="185"/>
      <c r="H5829" s="185"/>
      <c r="I5829" s="184"/>
      <c r="J5829" s="184"/>
      <c r="K5829" s="185" t="s">
        <v>410</v>
      </c>
      <c r="L5829" s="185"/>
      <c r="M5829" s="186"/>
      <c r="N5829" s="61" t="s">
        <v>410</v>
      </c>
      <c r="P5829" s="175" t="s">
        <v>720</v>
      </c>
    </row>
    <row r="5830" spans="1:16" ht="17.25">
      <c r="A5830" s="183" t="s">
        <v>11843</v>
      </c>
      <c r="B5830" s="183" t="s">
        <v>11844</v>
      </c>
      <c r="C5830" s="183" t="s">
        <v>720</v>
      </c>
      <c r="D5830" s="183" t="s">
        <v>721</v>
      </c>
      <c r="E5830" s="184"/>
      <c r="F5830" s="184"/>
      <c r="G5830" s="185"/>
      <c r="H5830" s="185"/>
      <c r="I5830" s="184"/>
      <c r="J5830" s="184"/>
      <c r="K5830" s="185" t="s">
        <v>410</v>
      </c>
      <c r="L5830" s="185"/>
      <c r="M5830" s="186"/>
      <c r="N5830" s="61" t="s">
        <v>410</v>
      </c>
      <c r="P5830" s="175" t="s">
        <v>720</v>
      </c>
    </row>
    <row r="5831" spans="1:16" ht="17.25">
      <c r="A5831" s="183" t="s">
        <v>11845</v>
      </c>
      <c r="B5831" s="183" t="s">
        <v>11846</v>
      </c>
      <c r="C5831" s="183" t="s">
        <v>720</v>
      </c>
      <c r="D5831" s="183" t="s">
        <v>721</v>
      </c>
      <c r="E5831" s="184"/>
      <c r="F5831" s="184"/>
      <c r="G5831" s="185"/>
      <c r="H5831" s="185"/>
      <c r="I5831" s="184"/>
      <c r="J5831" s="184"/>
      <c r="K5831" s="185" t="s">
        <v>410</v>
      </c>
      <c r="L5831" s="185"/>
      <c r="M5831" s="186"/>
      <c r="N5831" s="61" t="s">
        <v>410</v>
      </c>
      <c r="P5831" s="175" t="s">
        <v>720</v>
      </c>
    </row>
    <row r="5832" spans="1:16" ht="17.25">
      <c r="A5832" s="183" t="s">
        <v>11847</v>
      </c>
      <c r="B5832" s="183" t="s">
        <v>11848</v>
      </c>
      <c r="C5832" s="183" t="s">
        <v>720</v>
      </c>
      <c r="D5832" s="183" t="s">
        <v>721</v>
      </c>
      <c r="E5832" s="184"/>
      <c r="F5832" s="184"/>
      <c r="G5832" s="185"/>
      <c r="H5832" s="185"/>
      <c r="I5832" s="184"/>
      <c r="J5832" s="184"/>
      <c r="K5832" s="185" t="s">
        <v>410</v>
      </c>
      <c r="L5832" s="185"/>
      <c r="M5832" s="186"/>
      <c r="N5832" s="61" t="s">
        <v>410</v>
      </c>
      <c r="P5832" s="175" t="s">
        <v>720</v>
      </c>
    </row>
    <row r="5833" spans="1:16" ht="17.25">
      <c r="A5833" s="183" t="s">
        <v>11849</v>
      </c>
      <c r="B5833" s="183" t="s">
        <v>11850</v>
      </c>
      <c r="C5833" s="183" t="s">
        <v>720</v>
      </c>
      <c r="D5833" s="183" t="s">
        <v>721</v>
      </c>
      <c r="E5833" s="184"/>
      <c r="F5833" s="184"/>
      <c r="G5833" s="185"/>
      <c r="H5833" s="185"/>
      <c r="I5833" s="184"/>
      <c r="J5833" s="184"/>
      <c r="K5833" s="185" t="s">
        <v>410</v>
      </c>
      <c r="L5833" s="185"/>
      <c r="M5833" s="186"/>
      <c r="N5833" s="61" t="s">
        <v>410</v>
      </c>
      <c r="P5833" s="175" t="s">
        <v>720</v>
      </c>
    </row>
    <row r="5834" spans="1:16" ht="17.25">
      <c r="A5834" s="183" t="s">
        <v>11851</v>
      </c>
      <c r="B5834" s="183" t="s">
        <v>11852</v>
      </c>
      <c r="C5834" s="183" t="s">
        <v>720</v>
      </c>
      <c r="D5834" s="183" t="s">
        <v>721</v>
      </c>
      <c r="E5834" s="184"/>
      <c r="F5834" s="184"/>
      <c r="G5834" s="185"/>
      <c r="H5834" s="185"/>
      <c r="I5834" s="184"/>
      <c r="J5834" s="184"/>
      <c r="K5834" s="185" t="s">
        <v>410</v>
      </c>
      <c r="L5834" s="185"/>
      <c r="M5834" s="186"/>
      <c r="N5834" s="61" t="s">
        <v>410</v>
      </c>
      <c r="P5834" s="175" t="s">
        <v>720</v>
      </c>
    </row>
    <row r="5835" spans="1:16" ht="17.25">
      <c r="A5835" s="183" t="s">
        <v>11853</v>
      </c>
      <c r="B5835" s="183" t="s">
        <v>11854</v>
      </c>
      <c r="C5835" s="183" t="s">
        <v>720</v>
      </c>
      <c r="D5835" s="183" t="s">
        <v>721</v>
      </c>
      <c r="E5835" s="184"/>
      <c r="F5835" s="184"/>
      <c r="G5835" s="185"/>
      <c r="H5835" s="185"/>
      <c r="I5835" s="184"/>
      <c r="J5835" s="184"/>
      <c r="K5835" s="185" t="s">
        <v>410</v>
      </c>
      <c r="L5835" s="185"/>
      <c r="M5835" s="186"/>
      <c r="N5835" s="61" t="s">
        <v>410</v>
      </c>
      <c r="P5835" s="175" t="s">
        <v>720</v>
      </c>
    </row>
    <row r="5836" spans="1:16" ht="17.25">
      <c r="A5836" s="183" t="s">
        <v>11855</v>
      </c>
      <c r="B5836" s="183" t="s">
        <v>11856</v>
      </c>
      <c r="C5836" s="183" t="s">
        <v>720</v>
      </c>
      <c r="D5836" s="183" t="s">
        <v>721</v>
      </c>
      <c r="E5836" s="184"/>
      <c r="F5836" s="184"/>
      <c r="G5836" s="185"/>
      <c r="H5836" s="185"/>
      <c r="I5836" s="184"/>
      <c r="J5836" s="184"/>
      <c r="K5836" s="185" t="s">
        <v>410</v>
      </c>
      <c r="L5836" s="185"/>
      <c r="M5836" s="186"/>
      <c r="N5836" s="61" t="s">
        <v>410</v>
      </c>
      <c r="P5836" s="175" t="s">
        <v>720</v>
      </c>
    </row>
    <row r="5837" spans="1:16" ht="17.25">
      <c r="A5837" s="183" t="s">
        <v>11857</v>
      </c>
      <c r="B5837" s="183" t="s">
        <v>11858</v>
      </c>
      <c r="C5837" s="183" t="s">
        <v>720</v>
      </c>
      <c r="D5837" s="183" t="s">
        <v>721</v>
      </c>
      <c r="E5837" s="184"/>
      <c r="F5837" s="184"/>
      <c r="G5837" s="185"/>
      <c r="H5837" s="185"/>
      <c r="I5837" s="184"/>
      <c r="J5837" s="184"/>
      <c r="K5837" s="185" t="s">
        <v>410</v>
      </c>
      <c r="L5837" s="185"/>
      <c r="M5837" s="186"/>
      <c r="N5837" s="61" t="s">
        <v>410</v>
      </c>
      <c r="P5837" s="175" t="s">
        <v>720</v>
      </c>
    </row>
    <row r="5838" spans="1:16" ht="17.25">
      <c r="A5838" s="183" t="s">
        <v>11859</v>
      </c>
      <c r="B5838" s="183" t="s">
        <v>11860</v>
      </c>
      <c r="C5838" s="183" t="s">
        <v>720</v>
      </c>
      <c r="D5838" s="183" t="s">
        <v>721</v>
      </c>
      <c r="E5838" s="184"/>
      <c r="F5838" s="184"/>
      <c r="G5838" s="185"/>
      <c r="H5838" s="185"/>
      <c r="I5838" s="184"/>
      <c r="J5838" s="184"/>
      <c r="K5838" s="185" t="s">
        <v>410</v>
      </c>
      <c r="L5838" s="185"/>
      <c r="M5838" s="186"/>
      <c r="N5838" s="61" t="s">
        <v>410</v>
      </c>
      <c r="P5838" s="175" t="s">
        <v>720</v>
      </c>
    </row>
    <row r="5839" spans="1:16" ht="17.25">
      <c r="A5839" s="183" t="s">
        <v>11861</v>
      </c>
      <c r="B5839" s="183" t="s">
        <v>11862</v>
      </c>
      <c r="C5839" s="183" t="s">
        <v>720</v>
      </c>
      <c r="D5839" s="183" t="s">
        <v>721</v>
      </c>
      <c r="E5839" s="184"/>
      <c r="F5839" s="184"/>
      <c r="G5839" s="185"/>
      <c r="H5839" s="185"/>
      <c r="I5839" s="184"/>
      <c r="J5839" s="184"/>
      <c r="K5839" s="185" t="s">
        <v>410</v>
      </c>
      <c r="L5839" s="185"/>
      <c r="M5839" s="186"/>
      <c r="N5839" s="61" t="s">
        <v>410</v>
      </c>
      <c r="P5839" s="175" t="s">
        <v>720</v>
      </c>
    </row>
    <row r="5840" spans="1:16" ht="17.25">
      <c r="A5840" s="183" t="s">
        <v>11863</v>
      </c>
      <c r="B5840" s="183" t="s">
        <v>11864</v>
      </c>
      <c r="C5840" s="183" t="s">
        <v>720</v>
      </c>
      <c r="D5840" s="183" t="s">
        <v>721</v>
      </c>
      <c r="E5840" s="184"/>
      <c r="F5840" s="184"/>
      <c r="G5840" s="185"/>
      <c r="H5840" s="185"/>
      <c r="I5840" s="184"/>
      <c r="J5840" s="184"/>
      <c r="K5840" s="185" t="s">
        <v>410</v>
      </c>
      <c r="L5840" s="185"/>
      <c r="M5840" s="186"/>
      <c r="N5840" s="61" t="s">
        <v>410</v>
      </c>
      <c r="P5840" s="175" t="s">
        <v>720</v>
      </c>
    </row>
    <row r="5841" spans="1:16" ht="17.25">
      <c r="A5841" s="183" t="s">
        <v>11865</v>
      </c>
      <c r="B5841" s="183" t="s">
        <v>11866</v>
      </c>
      <c r="C5841" s="183" t="s">
        <v>720</v>
      </c>
      <c r="D5841" s="183" t="s">
        <v>721</v>
      </c>
      <c r="E5841" s="184"/>
      <c r="F5841" s="184"/>
      <c r="G5841" s="185"/>
      <c r="H5841" s="185"/>
      <c r="I5841" s="184"/>
      <c r="J5841" s="184"/>
      <c r="K5841" s="185" t="s">
        <v>410</v>
      </c>
      <c r="L5841" s="185"/>
      <c r="M5841" s="186"/>
      <c r="N5841" s="61" t="s">
        <v>410</v>
      </c>
      <c r="P5841" s="175" t="s">
        <v>720</v>
      </c>
    </row>
    <row r="5842" spans="1:16" ht="17.25">
      <c r="A5842" s="183" t="s">
        <v>11867</v>
      </c>
      <c r="B5842" s="183" t="s">
        <v>11868</v>
      </c>
      <c r="C5842" s="183" t="s">
        <v>720</v>
      </c>
      <c r="D5842" s="183" t="s">
        <v>721</v>
      </c>
      <c r="E5842" s="184"/>
      <c r="F5842" s="184"/>
      <c r="G5842" s="185"/>
      <c r="H5842" s="185"/>
      <c r="I5842" s="184"/>
      <c r="J5842" s="184"/>
      <c r="K5842" s="185" t="s">
        <v>410</v>
      </c>
      <c r="L5842" s="185"/>
      <c r="M5842" s="186"/>
      <c r="N5842" s="61" t="s">
        <v>410</v>
      </c>
      <c r="P5842" s="175" t="s">
        <v>720</v>
      </c>
    </row>
    <row r="5843" spans="1:16" ht="17.25">
      <c r="A5843" s="183" t="s">
        <v>11869</v>
      </c>
      <c r="B5843" s="183" t="s">
        <v>11870</v>
      </c>
      <c r="C5843" s="183" t="s">
        <v>720</v>
      </c>
      <c r="D5843" s="183" t="s">
        <v>721</v>
      </c>
      <c r="E5843" s="184"/>
      <c r="F5843" s="184"/>
      <c r="G5843" s="185"/>
      <c r="H5843" s="185"/>
      <c r="I5843" s="184"/>
      <c r="J5843" s="184"/>
      <c r="K5843" s="185" t="s">
        <v>410</v>
      </c>
      <c r="L5843" s="185"/>
      <c r="M5843" s="186"/>
      <c r="N5843" s="61" t="s">
        <v>410</v>
      </c>
      <c r="P5843" s="175" t="s">
        <v>720</v>
      </c>
    </row>
    <row r="5844" spans="1:16" ht="17.25">
      <c r="A5844" s="183" t="s">
        <v>11871</v>
      </c>
      <c r="B5844" s="183" t="s">
        <v>11872</v>
      </c>
      <c r="C5844" s="183" t="s">
        <v>720</v>
      </c>
      <c r="D5844" s="183" t="s">
        <v>721</v>
      </c>
      <c r="E5844" s="184">
        <v>260</v>
      </c>
      <c r="F5844" s="184">
        <v>260</v>
      </c>
      <c r="G5844" s="185"/>
      <c r="H5844" s="185"/>
      <c r="I5844" s="184">
        <v>108.63</v>
      </c>
      <c r="J5844" s="184">
        <v>368.63</v>
      </c>
      <c r="K5844" s="185">
        <v>1</v>
      </c>
      <c r="L5844" s="185"/>
      <c r="M5844" s="186"/>
      <c r="N5844" s="61" t="s">
        <v>51</v>
      </c>
      <c r="P5844" s="175" t="s">
        <v>720</v>
      </c>
    </row>
    <row r="5845" spans="1:16" ht="17.25">
      <c r="A5845" s="183" t="s">
        <v>11873</v>
      </c>
      <c r="B5845" s="183" t="s">
        <v>11874</v>
      </c>
      <c r="C5845" s="183" t="s">
        <v>720</v>
      </c>
      <c r="D5845" s="183" t="s">
        <v>721</v>
      </c>
      <c r="E5845" s="184">
        <v>800</v>
      </c>
      <c r="F5845" s="184">
        <v>800</v>
      </c>
      <c r="G5845" s="185"/>
      <c r="H5845" s="185"/>
      <c r="I5845" s="184">
        <v>311.04</v>
      </c>
      <c r="J5845" s="184">
        <v>1111.04</v>
      </c>
      <c r="K5845" s="185">
        <v>0</v>
      </c>
      <c r="L5845" s="185"/>
      <c r="M5845" s="186"/>
      <c r="N5845" s="61" t="s">
        <v>51</v>
      </c>
      <c r="P5845" s="175" t="s">
        <v>720</v>
      </c>
    </row>
    <row r="5846" spans="1:16" ht="17.25">
      <c r="A5846" s="183" t="s">
        <v>11875</v>
      </c>
      <c r="B5846" s="183" t="s">
        <v>11876</v>
      </c>
      <c r="C5846" s="183" t="s">
        <v>720</v>
      </c>
      <c r="D5846" s="183" t="s">
        <v>721</v>
      </c>
      <c r="E5846" s="184"/>
      <c r="F5846" s="184"/>
      <c r="G5846" s="185"/>
      <c r="H5846" s="185"/>
      <c r="I5846" s="184"/>
      <c r="J5846" s="184"/>
      <c r="K5846" s="185" t="s">
        <v>410</v>
      </c>
      <c r="L5846" s="185"/>
      <c r="M5846" s="186"/>
      <c r="N5846" s="61" t="s">
        <v>410</v>
      </c>
      <c r="P5846" s="175" t="s">
        <v>720</v>
      </c>
    </row>
    <row r="5847" spans="1:16" ht="17.25">
      <c r="A5847" s="183" t="s">
        <v>11877</v>
      </c>
      <c r="B5847" s="183" t="s">
        <v>11878</v>
      </c>
      <c r="C5847" s="183" t="s">
        <v>720</v>
      </c>
      <c r="D5847" s="183" t="s">
        <v>721</v>
      </c>
      <c r="E5847" s="184"/>
      <c r="F5847" s="184"/>
      <c r="G5847" s="188"/>
      <c r="H5847" s="185"/>
      <c r="I5847" s="184"/>
      <c r="J5847" s="184"/>
      <c r="K5847" s="185" t="s">
        <v>410</v>
      </c>
      <c r="L5847" s="185"/>
      <c r="M5847" s="186"/>
      <c r="N5847" s="61" t="s">
        <v>410</v>
      </c>
      <c r="P5847" s="175" t="s">
        <v>720</v>
      </c>
    </row>
    <row r="5848" spans="1:16" ht="17.25">
      <c r="A5848" s="183" t="s">
        <v>11879</v>
      </c>
      <c r="B5848" s="183" t="s">
        <v>11880</v>
      </c>
      <c r="C5848" s="183" t="s">
        <v>720</v>
      </c>
      <c r="D5848" s="183" t="s">
        <v>721</v>
      </c>
      <c r="E5848" s="184"/>
      <c r="F5848" s="184"/>
      <c r="G5848" s="185"/>
      <c r="H5848" s="185"/>
      <c r="I5848" s="184"/>
      <c r="J5848" s="184"/>
      <c r="K5848" s="185" t="s">
        <v>410</v>
      </c>
      <c r="L5848" s="185"/>
      <c r="M5848" s="186"/>
      <c r="N5848" s="61" t="s">
        <v>410</v>
      </c>
      <c r="P5848" s="175" t="s">
        <v>720</v>
      </c>
    </row>
    <row r="5849" spans="1:16" ht="17.25">
      <c r="A5849" s="183" t="s">
        <v>11881</v>
      </c>
      <c r="B5849" s="183" t="s">
        <v>11882</v>
      </c>
      <c r="C5849" s="183" t="s">
        <v>720</v>
      </c>
      <c r="D5849" s="183" t="s">
        <v>721</v>
      </c>
      <c r="E5849" s="184"/>
      <c r="F5849" s="184"/>
      <c r="G5849" s="185"/>
      <c r="H5849" s="185"/>
      <c r="I5849" s="184"/>
      <c r="J5849" s="184"/>
      <c r="K5849" s="185" t="s">
        <v>410</v>
      </c>
      <c r="L5849" s="185"/>
      <c r="M5849" s="186"/>
      <c r="N5849" s="61" t="s">
        <v>410</v>
      </c>
      <c r="P5849" s="175" t="s">
        <v>720</v>
      </c>
    </row>
    <row r="5850" spans="1:16" ht="17.25">
      <c r="A5850" s="183" t="s">
        <v>11883</v>
      </c>
      <c r="B5850" s="183" t="s">
        <v>11884</v>
      </c>
      <c r="C5850" s="183" t="s">
        <v>720</v>
      </c>
      <c r="D5850" s="183" t="s">
        <v>721</v>
      </c>
      <c r="E5850" s="184"/>
      <c r="F5850" s="184"/>
      <c r="G5850" s="185"/>
      <c r="H5850" s="185"/>
      <c r="I5850" s="184"/>
      <c r="J5850" s="184"/>
      <c r="K5850" s="185" t="s">
        <v>410</v>
      </c>
      <c r="L5850" s="185"/>
      <c r="M5850" s="186"/>
      <c r="N5850" s="61" t="s">
        <v>410</v>
      </c>
      <c r="P5850" s="175" t="s">
        <v>720</v>
      </c>
    </row>
    <row r="5851" spans="1:16" ht="17.25">
      <c r="A5851" s="183" t="s">
        <v>11885</v>
      </c>
      <c r="B5851" s="183" t="s">
        <v>11886</v>
      </c>
      <c r="C5851" s="183" t="s">
        <v>720</v>
      </c>
      <c r="D5851" s="183" t="s">
        <v>721</v>
      </c>
      <c r="E5851" s="184"/>
      <c r="F5851" s="184"/>
      <c r="G5851" s="185"/>
      <c r="H5851" s="185"/>
      <c r="I5851" s="184"/>
      <c r="J5851" s="184"/>
      <c r="K5851" s="185" t="s">
        <v>410</v>
      </c>
      <c r="L5851" s="185"/>
      <c r="M5851" s="186"/>
      <c r="N5851" s="61" t="s">
        <v>410</v>
      </c>
      <c r="P5851" s="175" t="s">
        <v>720</v>
      </c>
    </row>
    <row r="5852" spans="1:16" ht="17.25">
      <c r="A5852" s="183" t="s">
        <v>11887</v>
      </c>
      <c r="B5852" s="183" t="s">
        <v>11888</v>
      </c>
      <c r="C5852" s="183" t="s">
        <v>720</v>
      </c>
      <c r="D5852" s="183" t="s">
        <v>721</v>
      </c>
      <c r="E5852" s="184"/>
      <c r="F5852" s="184"/>
      <c r="G5852" s="185"/>
      <c r="H5852" s="185"/>
      <c r="I5852" s="184"/>
      <c r="J5852" s="184"/>
      <c r="K5852" s="185" t="s">
        <v>410</v>
      </c>
      <c r="L5852" s="185"/>
      <c r="M5852" s="186"/>
      <c r="N5852" s="61" t="s">
        <v>410</v>
      </c>
      <c r="P5852" s="175" t="s">
        <v>720</v>
      </c>
    </row>
    <row r="5853" spans="1:16" ht="17.25">
      <c r="A5853" s="183" t="s">
        <v>11889</v>
      </c>
      <c r="B5853" s="183" t="s">
        <v>11890</v>
      </c>
      <c r="C5853" s="183" t="s">
        <v>720</v>
      </c>
      <c r="D5853" s="183" t="s">
        <v>721</v>
      </c>
      <c r="E5853" s="184"/>
      <c r="F5853" s="184"/>
      <c r="G5853" s="185"/>
      <c r="H5853" s="185"/>
      <c r="I5853" s="184"/>
      <c r="J5853" s="184"/>
      <c r="K5853" s="185" t="s">
        <v>410</v>
      </c>
      <c r="L5853" s="185"/>
      <c r="M5853" s="186"/>
      <c r="N5853" s="61" t="s">
        <v>410</v>
      </c>
      <c r="P5853" s="175" t="s">
        <v>720</v>
      </c>
    </row>
    <row r="5854" spans="1:16" ht="17.25">
      <c r="A5854" s="183" t="s">
        <v>11891</v>
      </c>
      <c r="B5854" s="183" t="s">
        <v>11892</v>
      </c>
      <c r="C5854" s="183" t="s">
        <v>720</v>
      </c>
      <c r="D5854" s="183" t="s">
        <v>721</v>
      </c>
      <c r="E5854" s="184"/>
      <c r="F5854" s="184"/>
      <c r="G5854" s="185"/>
      <c r="H5854" s="185"/>
      <c r="I5854" s="184"/>
      <c r="J5854" s="184"/>
      <c r="K5854" s="185" t="s">
        <v>410</v>
      </c>
      <c r="L5854" s="185"/>
      <c r="M5854" s="186"/>
      <c r="N5854" s="61" t="s">
        <v>410</v>
      </c>
      <c r="P5854" s="175" t="s">
        <v>720</v>
      </c>
    </row>
    <row r="5855" spans="1:16" ht="17.25">
      <c r="A5855" s="183" t="s">
        <v>11893</v>
      </c>
      <c r="B5855" s="183" t="s">
        <v>11894</v>
      </c>
      <c r="C5855" s="183" t="s">
        <v>720</v>
      </c>
      <c r="D5855" s="183" t="s">
        <v>721</v>
      </c>
      <c r="E5855" s="184"/>
      <c r="F5855" s="184"/>
      <c r="G5855" s="185"/>
      <c r="H5855" s="185"/>
      <c r="I5855" s="184"/>
      <c r="J5855" s="184"/>
      <c r="K5855" s="185" t="s">
        <v>410</v>
      </c>
      <c r="L5855" s="185"/>
      <c r="M5855" s="186"/>
      <c r="N5855" s="61" t="s">
        <v>410</v>
      </c>
      <c r="P5855" s="175" t="s">
        <v>720</v>
      </c>
    </row>
    <row r="5856" spans="1:16" ht="17.25">
      <c r="A5856" s="183" t="s">
        <v>11895</v>
      </c>
      <c r="B5856" s="183" t="s">
        <v>11896</v>
      </c>
      <c r="C5856" s="183" t="s">
        <v>720</v>
      </c>
      <c r="D5856" s="183" t="s">
        <v>721</v>
      </c>
      <c r="E5856" s="184"/>
      <c r="F5856" s="184"/>
      <c r="G5856" s="185"/>
      <c r="H5856" s="185"/>
      <c r="I5856" s="184"/>
      <c r="J5856" s="184"/>
      <c r="K5856" s="185" t="s">
        <v>410</v>
      </c>
      <c r="L5856" s="185"/>
      <c r="M5856" s="186"/>
      <c r="N5856" s="61" t="s">
        <v>410</v>
      </c>
      <c r="P5856" s="175" t="s">
        <v>720</v>
      </c>
    </row>
    <row r="5857" spans="1:16" ht="17.25">
      <c r="A5857" s="183" t="s">
        <v>11897</v>
      </c>
      <c r="B5857" s="183" t="s">
        <v>11898</v>
      </c>
      <c r="C5857" s="183" t="s">
        <v>720</v>
      </c>
      <c r="D5857" s="183" t="s">
        <v>721</v>
      </c>
      <c r="E5857" s="184"/>
      <c r="F5857" s="184"/>
      <c r="G5857" s="185"/>
      <c r="H5857" s="185"/>
      <c r="I5857" s="184"/>
      <c r="J5857" s="184"/>
      <c r="K5857" s="185" t="s">
        <v>410</v>
      </c>
      <c r="L5857" s="185"/>
      <c r="M5857" s="186"/>
      <c r="N5857" s="61" t="s">
        <v>410</v>
      </c>
      <c r="P5857" s="175" t="s">
        <v>720</v>
      </c>
    </row>
    <row r="5858" spans="1:16" ht="17.25">
      <c r="A5858" s="183" t="s">
        <v>11899</v>
      </c>
      <c r="B5858" s="183" t="s">
        <v>11900</v>
      </c>
      <c r="C5858" s="183" t="s">
        <v>720</v>
      </c>
      <c r="D5858" s="183" t="s">
        <v>721</v>
      </c>
      <c r="E5858" s="184"/>
      <c r="F5858" s="184"/>
      <c r="G5858" s="185"/>
      <c r="H5858" s="185"/>
      <c r="I5858" s="184"/>
      <c r="J5858" s="184"/>
      <c r="K5858" s="185" t="s">
        <v>410</v>
      </c>
      <c r="L5858" s="185"/>
      <c r="M5858" s="186"/>
      <c r="N5858" s="61" t="s">
        <v>410</v>
      </c>
      <c r="P5858" s="175" t="s">
        <v>720</v>
      </c>
    </row>
    <row r="5859" spans="1:16" ht="17.25">
      <c r="A5859" s="183" t="s">
        <v>11901</v>
      </c>
      <c r="B5859" s="183" t="s">
        <v>11902</v>
      </c>
      <c r="C5859" s="183" t="s">
        <v>720</v>
      </c>
      <c r="D5859" s="183" t="s">
        <v>721</v>
      </c>
      <c r="E5859" s="184"/>
      <c r="F5859" s="184"/>
      <c r="G5859" s="185"/>
      <c r="H5859" s="185"/>
      <c r="I5859" s="184"/>
      <c r="J5859" s="184"/>
      <c r="K5859" s="185" t="s">
        <v>410</v>
      </c>
      <c r="L5859" s="185"/>
      <c r="M5859" s="186"/>
      <c r="N5859" s="61" t="s">
        <v>410</v>
      </c>
      <c r="P5859" s="175" t="s">
        <v>720</v>
      </c>
    </row>
    <row r="5860" spans="1:16" ht="17.25">
      <c r="A5860" s="183" t="s">
        <v>11903</v>
      </c>
      <c r="B5860" s="183" t="s">
        <v>11904</v>
      </c>
      <c r="C5860" s="183" t="s">
        <v>720</v>
      </c>
      <c r="D5860" s="183" t="s">
        <v>721</v>
      </c>
      <c r="E5860" s="184"/>
      <c r="F5860" s="184"/>
      <c r="G5860" s="185"/>
      <c r="H5860" s="185"/>
      <c r="I5860" s="184"/>
      <c r="J5860" s="184"/>
      <c r="K5860" s="185" t="s">
        <v>410</v>
      </c>
      <c r="L5860" s="185"/>
      <c r="M5860" s="186"/>
      <c r="N5860" s="61" t="s">
        <v>410</v>
      </c>
      <c r="P5860" s="175" t="s">
        <v>720</v>
      </c>
    </row>
    <row r="5861" spans="1:16" ht="17.25">
      <c r="A5861" s="183" t="s">
        <v>11905</v>
      </c>
      <c r="B5861" s="183" t="s">
        <v>11906</v>
      </c>
      <c r="C5861" s="183" t="s">
        <v>720</v>
      </c>
      <c r="D5861" s="183" t="s">
        <v>721</v>
      </c>
      <c r="E5861" s="184"/>
      <c r="F5861" s="184"/>
      <c r="G5861" s="185"/>
      <c r="H5861" s="185"/>
      <c r="I5861" s="184"/>
      <c r="J5861" s="184"/>
      <c r="K5861" s="185" t="s">
        <v>410</v>
      </c>
      <c r="L5861" s="185"/>
      <c r="M5861" s="186"/>
      <c r="N5861" s="61" t="s">
        <v>410</v>
      </c>
      <c r="P5861" s="175" t="s">
        <v>720</v>
      </c>
    </row>
    <row r="5862" spans="1:16" ht="17.25">
      <c r="A5862" s="183" t="s">
        <v>11907</v>
      </c>
      <c r="B5862" s="183" t="s">
        <v>11908</v>
      </c>
      <c r="C5862" s="183" t="s">
        <v>720</v>
      </c>
      <c r="D5862" s="183" t="s">
        <v>721</v>
      </c>
      <c r="E5862" s="184"/>
      <c r="F5862" s="184"/>
      <c r="G5862" s="185"/>
      <c r="H5862" s="185"/>
      <c r="I5862" s="184"/>
      <c r="J5862" s="184"/>
      <c r="K5862" s="185" t="s">
        <v>410</v>
      </c>
      <c r="L5862" s="185"/>
      <c r="M5862" s="186"/>
      <c r="N5862" s="61" t="s">
        <v>410</v>
      </c>
      <c r="P5862" s="175" t="s">
        <v>720</v>
      </c>
    </row>
    <row r="5863" spans="1:16" ht="17.25">
      <c r="A5863" s="183" t="s">
        <v>11909</v>
      </c>
      <c r="B5863" s="183" t="s">
        <v>11800</v>
      </c>
      <c r="C5863" s="183" t="s">
        <v>720</v>
      </c>
      <c r="D5863" s="183" t="s">
        <v>721</v>
      </c>
      <c r="E5863" s="184">
        <v>1420</v>
      </c>
      <c r="F5863" s="184">
        <v>1420</v>
      </c>
      <c r="G5863" s="185"/>
      <c r="H5863" s="185"/>
      <c r="I5863" s="184">
        <v>479.31</v>
      </c>
      <c r="J5863" s="184">
        <v>1899.31</v>
      </c>
      <c r="K5863" s="185">
        <v>0</v>
      </c>
      <c r="L5863" s="185"/>
      <c r="M5863" s="186"/>
      <c r="N5863" s="61" t="s">
        <v>10935</v>
      </c>
      <c r="P5863" s="175" t="s">
        <v>720</v>
      </c>
    </row>
    <row r="5864" spans="1:16" ht="17.25">
      <c r="A5864" s="183" t="s">
        <v>11910</v>
      </c>
      <c r="B5864" s="183" t="s">
        <v>11911</v>
      </c>
      <c r="C5864" s="183" t="s">
        <v>720</v>
      </c>
      <c r="D5864" s="183" t="s">
        <v>721</v>
      </c>
      <c r="E5864" s="184"/>
      <c r="F5864" s="184"/>
      <c r="G5864" s="185"/>
      <c r="H5864" s="185"/>
      <c r="I5864" s="184"/>
      <c r="J5864" s="184"/>
      <c r="K5864" s="185" t="s">
        <v>410</v>
      </c>
      <c r="L5864" s="185"/>
      <c r="M5864" s="186"/>
      <c r="N5864" s="61" t="s">
        <v>410</v>
      </c>
      <c r="P5864" s="175" t="s">
        <v>720</v>
      </c>
    </row>
    <row r="5865" spans="1:16" ht="17.25">
      <c r="A5865" s="183" t="s">
        <v>11912</v>
      </c>
      <c r="B5865" s="183" t="s">
        <v>11913</v>
      </c>
      <c r="C5865" s="183" t="s">
        <v>720</v>
      </c>
      <c r="D5865" s="183" t="s">
        <v>721</v>
      </c>
      <c r="E5865" s="184"/>
      <c r="F5865" s="184"/>
      <c r="G5865" s="185"/>
      <c r="H5865" s="185"/>
      <c r="I5865" s="184"/>
      <c r="J5865" s="184"/>
      <c r="K5865" s="185" t="s">
        <v>410</v>
      </c>
      <c r="L5865" s="185"/>
      <c r="M5865" s="186"/>
      <c r="N5865" s="61" t="s">
        <v>410</v>
      </c>
      <c r="P5865" s="175" t="s">
        <v>720</v>
      </c>
    </row>
    <row r="5866" spans="1:16" ht="17.25">
      <c r="A5866" s="183" t="s">
        <v>11914</v>
      </c>
      <c r="B5866" s="183" t="s">
        <v>11915</v>
      </c>
      <c r="C5866" s="183" t="s">
        <v>720</v>
      </c>
      <c r="D5866" s="183" t="s">
        <v>721</v>
      </c>
      <c r="E5866" s="184"/>
      <c r="F5866" s="184"/>
      <c r="G5866" s="185"/>
      <c r="H5866" s="185"/>
      <c r="I5866" s="184"/>
      <c r="J5866" s="184"/>
      <c r="K5866" s="185" t="s">
        <v>410</v>
      </c>
      <c r="L5866" s="185"/>
      <c r="M5866" s="186"/>
      <c r="N5866" s="61" t="s">
        <v>410</v>
      </c>
      <c r="P5866" s="175" t="s">
        <v>720</v>
      </c>
    </row>
    <row r="5867" spans="1:16" ht="17.25">
      <c r="A5867" s="183" t="s">
        <v>11916</v>
      </c>
      <c r="B5867" s="183" t="s">
        <v>11917</v>
      </c>
      <c r="C5867" s="183" t="s">
        <v>720</v>
      </c>
      <c r="D5867" s="183" t="s">
        <v>721</v>
      </c>
      <c r="E5867" s="184"/>
      <c r="F5867" s="184"/>
      <c r="G5867" s="185"/>
      <c r="H5867" s="185"/>
      <c r="I5867" s="184"/>
      <c r="J5867" s="184"/>
      <c r="K5867" s="185" t="s">
        <v>410</v>
      </c>
      <c r="L5867" s="185"/>
      <c r="M5867" s="186"/>
      <c r="N5867" s="61" t="s">
        <v>410</v>
      </c>
      <c r="P5867" s="175" t="s">
        <v>720</v>
      </c>
    </row>
    <row r="5868" spans="1:16" ht="17.25">
      <c r="A5868" s="183" t="s">
        <v>11918</v>
      </c>
      <c r="B5868" s="183" t="s">
        <v>11919</v>
      </c>
      <c r="C5868" s="183" t="s">
        <v>720</v>
      </c>
      <c r="D5868" s="183" t="s">
        <v>721</v>
      </c>
      <c r="E5868" s="184"/>
      <c r="F5868" s="184"/>
      <c r="G5868" s="185"/>
      <c r="H5868" s="185"/>
      <c r="I5868" s="184"/>
      <c r="J5868" s="184"/>
      <c r="K5868" s="185" t="s">
        <v>410</v>
      </c>
      <c r="L5868" s="185"/>
      <c r="M5868" s="186"/>
      <c r="N5868" s="61" t="s">
        <v>410</v>
      </c>
      <c r="P5868" s="175" t="s">
        <v>720</v>
      </c>
    </row>
    <row r="5869" spans="1:16" ht="17.25">
      <c r="A5869" s="183" t="s">
        <v>11920</v>
      </c>
      <c r="B5869" s="183" t="s">
        <v>11921</v>
      </c>
      <c r="C5869" s="183" t="s">
        <v>720</v>
      </c>
      <c r="D5869" s="183" t="s">
        <v>721</v>
      </c>
      <c r="E5869" s="184"/>
      <c r="F5869" s="184"/>
      <c r="G5869" s="185"/>
      <c r="H5869" s="185"/>
      <c r="I5869" s="184"/>
      <c r="J5869" s="184"/>
      <c r="K5869" s="185" t="s">
        <v>410</v>
      </c>
      <c r="L5869" s="185"/>
      <c r="M5869" s="186"/>
      <c r="N5869" s="61" t="s">
        <v>410</v>
      </c>
      <c r="P5869" s="175" t="s">
        <v>720</v>
      </c>
    </row>
    <row r="5870" spans="1:16" ht="17.25">
      <c r="A5870" s="183" t="s">
        <v>11922</v>
      </c>
      <c r="B5870" s="183" t="s">
        <v>11923</v>
      </c>
      <c r="C5870" s="183" t="s">
        <v>720</v>
      </c>
      <c r="D5870" s="183" t="s">
        <v>721</v>
      </c>
      <c r="E5870" s="184"/>
      <c r="F5870" s="184"/>
      <c r="G5870" s="185"/>
      <c r="H5870" s="185"/>
      <c r="I5870" s="184"/>
      <c r="J5870" s="184"/>
      <c r="K5870" s="185" t="s">
        <v>410</v>
      </c>
      <c r="L5870" s="185"/>
      <c r="M5870" s="186"/>
      <c r="N5870" s="61" t="s">
        <v>410</v>
      </c>
      <c r="P5870" s="175" t="s">
        <v>720</v>
      </c>
    </row>
    <row r="5871" spans="1:16" ht="17.25">
      <c r="A5871" s="183" t="s">
        <v>11924</v>
      </c>
      <c r="B5871" s="183" t="s">
        <v>11925</v>
      </c>
      <c r="C5871" s="183" t="s">
        <v>720</v>
      </c>
      <c r="D5871" s="183" t="s">
        <v>721</v>
      </c>
      <c r="E5871" s="184"/>
      <c r="F5871" s="184"/>
      <c r="G5871" s="185"/>
      <c r="H5871" s="185"/>
      <c r="I5871" s="184"/>
      <c r="J5871" s="184"/>
      <c r="K5871" s="185" t="s">
        <v>410</v>
      </c>
      <c r="L5871" s="185"/>
      <c r="M5871" s="186"/>
      <c r="N5871" s="61" t="s">
        <v>410</v>
      </c>
      <c r="P5871" s="175" t="s">
        <v>720</v>
      </c>
    </row>
    <row r="5872" spans="1:16" ht="17.25">
      <c r="A5872" s="183" t="s">
        <v>11926</v>
      </c>
      <c r="B5872" s="183" t="s">
        <v>11927</v>
      </c>
      <c r="C5872" s="183" t="s">
        <v>720</v>
      </c>
      <c r="D5872" s="183" t="s">
        <v>721</v>
      </c>
      <c r="E5872" s="184"/>
      <c r="F5872" s="184"/>
      <c r="G5872" s="185"/>
      <c r="H5872" s="185"/>
      <c r="I5872" s="184"/>
      <c r="J5872" s="184"/>
      <c r="K5872" s="185" t="s">
        <v>410</v>
      </c>
      <c r="L5872" s="185"/>
      <c r="M5872" s="186"/>
      <c r="N5872" s="61" t="s">
        <v>410</v>
      </c>
      <c r="P5872" s="175" t="s">
        <v>720</v>
      </c>
    </row>
    <row r="5873" spans="1:16" ht="17.25">
      <c r="A5873" s="183" t="s">
        <v>11928</v>
      </c>
      <c r="B5873" s="183" t="s">
        <v>11929</v>
      </c>
      <c r="C5873" s="183" t="s">
        <v>720</v>
      </c>
      <c r="D5873" s="183" t="s">
        <v>721</v>
      </c>
      <c r="E5873" s="184"/>
      <c r="F5873" s="184"/>
      <c r="G5873" s="185"/>
      <c r="H5873" s="185"/>
      <c r="I5873" s="184"/>
      <c r="J5873" s="184"/>
      <c r="K5873" s="185" t="s">
        <v>410</v>
      </c>
      <c r="L5873" s="185"/>
      <c r="M5873" s="186"/>
      <c r="N5873" s="61" t="s">
        <v>410</v>
      </c>
      <c r="P5873" s="175" t="s">
        <v>720</v>
      </c>
    </row>
    <row r="5874" spans="1:16" ht="17.25">
      <c r="A5874" s="183" t="s">
        <v>11930</v>
      </c>
      <c r="B5874" s="183" t="s">
        <v>11931</v>
      </c>
      <c r="C5874" s="183" t="s">
        <v>720</v>
      </c>
      <c r="D5874" s="183" t="s">
        <v>721</v>
      </c>
      <c r="E5874" s="184"/>
      <c r="F5874" s="184"/>
      <c r="G5874" s="185"/>
      <c r="H5874" s="185"/>
      <c r="I5874" s="184"/>
      <c r="J5874" s="184"/>
      <c r="K5874" s="185" t="s">
        <v>410</v>
      </c>
      <c r="L5874" s="185"/>
      <c r="M5874" s="186"/>
      <c r="N5874" s="61" t="s">
        <v>410</v>
      </c>
      <c r="P5874" s="175" t="s">
        <v>720</v>
      </c>
    </row>
    <row r="5875" spans="1:16" ht="17.25">
      <c r="A5875" s="183" t="s">
        <v>11932</v>
      </c>
      <c r="B5875" s="183" t="s">
        <v>11933</v>
      </c>
      <c r="C5875" s="183" t="s">
        <v>720</v>
      </c>
      <c r="D5875" s="183" t="s">
        <v>721</v>
      </c>
      <c r="E5875" s="184"/>
      <c r="F5875" s="184"/>
      <c r="G5875" s="185"/>
      <c r="H5875" s="185"/>
      <c r="I5875" s="184"/>
      <c r="J5875" s="184"/>
      <c r="K5875" s="185" t="s">
        <v>410</v>
      </c>
      <c r="L5875" s="185"/>
      <c r="M5875" s="186"/>
      <c r="N5875" s="61" t="s">
        <v>410</v>
      </c>
      <c r="P5875" s="175" t="s">
        <v>720</v>
      </c>
    </row>
    <row r="5876" spans="1:16" ht="17.25">
      <c r="A5876" s="183" t="s">
        <v>11934</v>
      </c>
      <c r="B5876" s="183" t="s">
        <v>11935</v>
      </c>
      <c r="C5876" s="183" t="s">
        <v>720</v>
      </c>
      <c r="D5876" s="183" t="s">
        <v>721</v>
      </c>
      <c r="E5876" s="184"/>
      <c r="F5876" s="184"/>
      <c r="G5876" s="185"/>
      <c r="H5876" s="185"/>
      <c r="I5876" s="184"/>
      <c r="J5876" s="184"/>
      <c r="K5876" s="185" t="s">
        <v>410</v>
      </c>
      <c r="L5876" s="185"/>
      <c r="M5876" s="186"/>
      <c r="N5876" s="61" t="s">
        <v>410</v>
      </c>
      <c r="P5876" s="175" t="s">
        <v>720</v>
      </c>
    </row>
    <row r="5877" spans="1:16" ht="17.25">
      <c r="A5877" s="183" t="s">
        <v>11936</v>
      </c>
      <c r="B5877" s="183" t="s">
        <v>11937</v>
      </c>
      <c r="C5877" s="183" t="s">
        <v>720</v>
      </c>
      <c r="D5877" s="183" t="s">
        <v>721</v>
      </c>
      <c r="E5877" s="184"/>
      <c r="F5877" s="184"/>
      <c r="G5877" s="185"/>
      <c r="H5877" s="185"/>
      <c r="I5877" s="184"/>
      <c r="J5877" s="184"/>
      <c r="K5877" s="185" t="s">
        <v>410</v>
      </c>
      <c r="L5877" s="185"/>
      <c r="M5877" s="186"/>
      <c r="N5877" s="61" t="s">
        <v>410</v>
      </c>
      <c r="P5877" s="175" t="s">
        <v>720</v>
      </c>
    </row>
    <row r="5878" spans="1:16" ht="17.25">
      <c r="A5878" s="183" t="s">
        <v>11938</v>
      </c>
      <c r="B5878" s="183" t="s">
        <v>11939</v>
      </c>
      <c r="C5878" s="183" t="s">
        <v>720</v>
      </c>
      <c r="D5878" s="183" t="s">
        <v>721</v>
      </c>
      <c r="E5878" s="184"/>
      <c r="F5878" s="184"/>
      <c r="G5878" s="185"/>
      <c r="H5878" s="185"/>
      <c r="I5878" s="184"/>
      <c r="J5878" s="184"/>
      <c r="K5878" s="185" t="s">
        <v>410</v>
      </c>
      <c r="L5878" s="185"/>
      <c r="M5878" s="186"/>
      <c r="N5878" s="61" t="s">
        <v>410</v>
      </c>
      <c r="P5878" s="175" t="s">
        <v>720</v>
      </c>
    </row>
    <row r="5879" spans="1:16" ht="17.25">
      <c r="A5879" s="183" t="s">
        <v>11940</v>
      </c>
      <c r="B5879" s="183" t="s">
        <v>11941</v>
      </c>
      <c r="C5879" s="183" t="s">
        <v>720</v>
      </c>
      <c r="D5879" s="183" t="s">
        <v>721</v>
      </c>
      <c r="E5879" s="184"/>
      <c r="F5879" s="184"/>
      <c r="G5879" s="185"/>
      <c r="H5879" s="185"/>
      <c r="I5879" s="184"/>
      <c r="J5879" s="184"/>
      <c r="K5879" s="185" t="s">
        <v>410</v>
      </c>
      <c r="L5879" s="185"/>
      <c r="M5879" s="186"/>
      <c r="N5879" s="61" t="s">
        <v>410</v>
      </c>
      <c r="P5879" s="175" t="s">
        <v>720</v>
      </c>
    </row>
    <row r="5880" spans="1:16" ht="17.25">
      <c r="A5880" s="183" t="s">
        <v>11942</v>
      </c>
      <c r="B5880" s="183" t="s">
        <v>11943</v>
      </c>
      <c r="C5880" s="183" t="s">
        <v>720</v>
      </c>
      <c r="D5880" s="183" t="s">
        <v>721</v>
      </c>
      <c r="E5880" s="184"/>
      <c r="F5880" s="184"/>
      <c r="G5880" s="185"/>
      <c r="H5880" s="185"/>
      <c r="I5880" s="184"/>
      <c r="J5880" s="184"/>
      <c r="K5880" s="185" t="s">
        <v>410</v>
      </c>
      <c r="L5880" s="185"/>
      <c r="M5880" s="186"/>
      <c r="N5880" s="61" t="s">
        <v>410</v>
      </c>
      <c r="P5880" s="175" t="s">
        <v>720</v>
      </c>
    </row>
    <row r="5881" spans="1:16" ht="17.25">
      <c r="A5881" s="183" t="s">
        <v>11944</v>
      </c>
      <c r="B5881" s="183" t="s">
        <v>11945</v>
      </c>
      <c r="C5881" s="183" t="s">
        <v>720</v>
      </c>
      <c r="D5881" s="183" t="s">
        <v>721</v>
      </c>
      <c r="E5881" s="184"/>
      <c r="F5881" s="184"/>
      <c r="G5881" s="185"/>
      <c r="H5881" s="185"/>
      <c r="I5881" s="184"/>
      <c r="J5881" s="184"/>
      <c r="K5881" s="185" t="s">
        <v>410</v>
      </c>
      <c r="L5881" s="185"/>
      <c r="M5881" s="186"/>
      <c r="N5881" s="61" t="s">
        <v>410</v>
      </c>
      <c r="P5881" s="175" t="s">
        <v>720</v>
      </c>
    </row>
    <row r="5882" spans="1:16" ht="17.25">
      <c r="A5882" s="183" t="s">
        <v>11946</v>
      </c>
      <c r="B5882" s="183" t="s">
        <v>11947</v>
      </c>
      <c r="C5882" s="183" t="s">
        <v>720</v>
      </c>
      <c r="D5882" s="183" t="s">
        <v>721</v>
      </c>
      <c r="E5882" s="184"/>
      <c r="F5882" s="184"/>
      <c r="G5882" s="185"/>
      <c r="H5882" s="185"/>
      <c r="I5882" s="184"/>
      <c r="J5882" s="184"/>
      <c r="K5882" s="185" t="s">
        <v>410</v>
      </c>
      <c r="L5882" s="185"/>
      <c r="M5882" s="186"/>
      <c r="N5882" s="61" t="s">
        <v>410</v>
      </c>
      <c r="P5882" s="175" t="s">
        <v>720</v>
      </c>
    </row>
    <row r="5883" spans="1:16" ht="17.25">
      <c r="A5883" s="183" t="s">
        <v>11948</v>
      </c>
      <c r="B5883" s="183" t="s">
        <v>11949</v>
      </c>
      <c r="C5883" s="183" t="s">
        <v>720</v>
      </c>
      <c r="D5883" s="183" t="s">
        <v>721</v>
      </c>
      <c r="E5883" s="184"/>
      <c r="F5883" s="184"/>
      <c r="G5883" s="185"/>
      <c r="H5883" s="185"/>
      <c r="I5883" s="184"/>
      <c r="J5883" s="184"/>
      <c r="K5883" s="185" t="s">
        <v>410</v>
      </c>
      <c r="L5883" s="185"/>
      <c r="M5883" s="186"/>
      <c r="N5883" s="61" t="s">
        <v>410</v>
      </c>
      <c r="P5883" s="175" t="s">
        <v>720</v>
      </c>
    </row>
    <row r="5884" spans="1:16" ht="17.25">
      <c r="A5884" s="183" t="s">
        <v>11950</v>
      </c>
      <c r="B5884" s="183" t="s">
        <v>11951</v>
      </c>
      <c r="C5884" s="183" t="s">
        <v>720</v>
      </c>
      <c r="D5884" s="183" t="s">
        <v>721</v>
      </c>
      <c r="E5884" s="184"/>
      <c r="F5884" s="184"/>
      <c r="G5884" s="185"/>
      <c r="H5884" s="185"/>
      <c r="I5884" s="184"/>
      <c r="J5884" s="184"/>
      <c r="K5884" s="185" t="s">
        <v>410</v>
      </c>
      <c r="L5884" s="185"/>
      <c r="M5884" s="186"/>
      <c r="N5884" s="61" t="s">
        <v>410</v>
      </c>
      <c r="P5884" s="175" t="s">
        <v>720</v>
      </c>
    </row>
    <row r="5885" spans="1:16" ht="17.25">
      <c r="A5885" s="183" t="s">
        <v>11952</v>
      </c>
      <c r="B5885" s="183" t="s">
        <v>11953</v>
      </c>
      <c r="C5885" s="183" t="s">
        <v>720</v>
      </c>
      <c r="D5885" s="183" t="s">
        <v>721</v>
      </c>
      <c r="E5885" s="184"/>
      <c r="F5885" s="184"/>
      <c r="G5885" s="185"/>
      <c r="H5885" s="185"/>
      <c r="I5885" s="184"/>
      <c r="J5885" s="184"/>
      <c r="K5885" s="185" t="s">
        <v>410</v>
      </c>
      <c r="L5885" s="185"/>
      <c r="M5885" s="186"/>
      <c r="N5885" s="61" t="s">
        <v>410</v>
      </c>
      <c r="P5885" s="175" t="s">
        <v>720</v>
      </c>
    </row>
    <row r="5886" spans="1:16" ht="17.25">
      <c r="A5886" s="183" t="s">
        <v>11954</v>
      </c>
      <c r="B5886" s="183" t="s">
        <v>11955</v>
      </c>
      <c r="C5886" s="183" t="s">
        <v>720</v>
      </c>
      <c r="D5886" s="183" t="s">
        <v>721</v>
      </c>
      <c r="E5886" s="184"/>
      <c r="F5886" s="184"/>
      <c r="G5886" s="185"/>
      <c r="H5886" s="185"/>
      <c r="I5886" s="184"/>
      <c r="J5886" s="184"/>
      <c r="K5886" s="185" t="s">
        <v>410</v>
      </c>
      <c r="L5886" s="185"/>
      <c r="M5886" s="186"/>
      <c r="N5886" s="61" t="s">
        <v>410</v>
      </c>
      <c r="P5886" s="175" t="s">
        <v>720</v>
      </c>
    </row>
    <row r="5887" spans="1:16" ht="17.25">
      <c r="A5887" s="183" t="s">
        <v>11956</v>
      </c>
      <c r="B5887" s="183" t="s">
        <v>11957</v>
      </c>
      <c r="C5887" s="183" t="s">
        <v>720</v>
      </c>
      <c r="D5887" s="183" t="s">
        <v>721</v>
      </c>
      <c r="E5887" s="184"/>
      <c r="F5887" s="184"/>
      <c r="G5887" s="185"/>
      <c r="H5887" s="185"/>
      <c r="I5887" s="184"/>
      <c r="J5887" s="184"/>
      <c r="K5887" s="185" t="s">
        <v>410</v>
      </c>
      <c r="L5887" s="185"/>
      <c r="M5887" s="186"/>
      <c r="N5887" s="61" t="s">
        <v>410</v>
      </c>
      <c r="P5887" s="175" t="s">
        <v>720</v>
      </c>
    </row>
    <row r="5888" spans="1:16" ht="17.25">
      <c r="A5888" s="183" t="s">
        <v>11958</v>
      </c>
      <c r="B5888" s="183" t="s">
        <v>11959</v>
      </c>
      <c r="C5888" s="183" t="s">
        <v>720</v>
      </c>
      <c r="D5888" s="183" t="s">
        <v>721</v>
      </c>
      <c r="E5888" s="184"/>
      <c r="F5888" s="184"/>
      <c r="G5888" s="185"/>
      <c r="H5888" s="185"/>
      <c r="I5888" s="184"/>
      <c r="J5888" s="184"/>
      <c r="K5888" s="185" t="s">
        <v>410</v>
      </c>
      <c r="L5888" s="185"/>
      <c r="M5888" s="186"/>
      <c r="N5888" s="61" t="s">
        <v>410</v>
      </c>
      <c r="P5888" s="175" t="s">
        <v>720</v>
      </c>
    </row>
    <row r="5889" spans="1:16" ht="17.25">
      <c r="A5889" s="183" t="s">
        <v>11960</v>
      </c>
      <c r="B5889" s="183" t="s">
        <v>11961</v>
      </c>
      <c r="C5889" s="183" t="s">
        <v>720</v>
      </c>
      <c r="D5889" s="183" t="s">
        <v>721</v>
      </c>
      <c r="E5889" s="184"/>
      <c r="F5889" s="184"/>
      <c r="G5889" s="185"/>
      <c r="H5889" s="185"/>
      <c r="I5889" s="184"/>
      <c r="J5889" s="184"/>
      <c r="K5889" s="185" t="s">
        <v>410</v>
      </c>
      <c r="L5889" s="185"/>
      <c r="M5889" s="186"/>
      <c r="N5889" s="61" t="s">
        <v>410</v>
      </c>
      <c r="P5889" s="175" t="s">
        <v>720</v>
      </c>
    </row>
    <row r="5890" spans="1:16" ht="17.25">
      <c r="A5890" s="183" t="s">
        <v>11962</v>
      </c>
      <c r="B5890" s="183" t="s">
        <v>11963</v>
      </c>
      <c r="C5890" s="183" t="s">
        <v>720</v>
      </c>
      <c r="D5890" s="183" t="s">
        <v>721</v>
      </c>
      <c r="E5890" s="184"/>
      <c r="F5890" s="184"/>
      <c r="G5890" s="185"/>
      <c r="H5890" s="185"/>
      <c r="I5890" s="184"/>
      <c r="J5890" s="184"/>
      <c r="K5890" s="185" t="s">
        <v>410</v>
      </c>
      <c r="L5890" s="185"/>
      <c r="M5890" s="186"/>
      <c r="N5890" s="61" t="s">
        <v>410</v>
      </c>
      <c r="P5890" s="175" t="s">
        <v>720</v>
      </c>
    </row>
    <row r="5891" spans="1:16" ht="17.25">
      <c r="A5891" s="183" t="s">
        <v>11964</v>
      </c>
      <c r="B5891" s="183" t="s">
        <v>11965</v>
      </c>
      <c r="C5891" s="183" t="s">
        <v>720</v>
      </c>
      <c r="D5891" s="183" t="s">
        <v>721</v>
      </c>
      <c r="E5891" s="184"/>
      <c r="F5891" s="184"/>
      <c r="G5891" s="185"/>
      <c r="H5891" s="185"/>
      <c r="I5891" s="184"/>
      <c r="J5891" s="184"/>
      <c r="K5891" s="185" t="s">
        <v>410</v>
      </c>
      <c r="L5891" s="185"/>
      <c r="M5891" s="186"/>
      <c r="N5891" s="61" t="s">
        <v>410</v>
      </c>
      <c r="P5891" s="175" t="s">
        <v>720</v>
      </c>
    </row>
    <row r="5892" spans="1:16" ht="17.25">
      <c r="A5892" s="183" t="s">
        <v>11966</v>
      </c>
      <c r="B5892" s="183" t="s">
        <v>11967</v>
      </c>
      <c r="C5892" s="183" t="s">
        <v>720</v>
      </c>
      <c r="D5892" s="183" t="s">
        <v>721</v>
      </c>
      <c r="E5892" s="184"/>
      <c r="F5892" s="184"/>
      <c r="G5892" s="185"/>
      <c r="H5892" s="185"/>
      <c r="I5892" s="184"/>
      <c r="J5892" s="184"/>
      <c r="K5892" s="185" t="s">
        <v>410</v>
      </c>
      <c r="L5892" s="185"/>
      <c r="M5892" s="186"/>
      <c r="N5892" s="61" t="s">
        <v>410</v>
      </c>
      <c r="P5892" s="175" t="s">
        <v>720</v>
      </c>
    </row>
    <row r="5893" spans="1:16" ht="17.25">
      <c r="A5893" s="183" t="s">
        <v>11968</v>
      </c>
      <c r="B5893" s="183" t="s">
        <v>11967</v>
      </c>
      <c r="C5893" s="183" t="s">
        <v>720</v>
      </c>
      <c r="D5893" s="183" t="s">
        <v>721</v>
      </c>
      <c r="E5893" s="184"/>
      <c r="F5893" s="184"/>
      <c r="G5893" s="185"/>
      <c r="H5893" s="185"/>
      <c r="I5893" s="184"/>
      <c r="J5893" s="184"/>
      <c r="K5893" s="185" t="s">
        <v>410</v>
      </c>
      <c r="L5893" s="185"/>
      <c r="M5893" s="186"/>
      <c r="N5893" s="61" t="s">
        <v>410</v>
      </c>
      <c r="P5893" s="175" t="s">
        <v>720</v>
      </c>
    </row>
    <row r="5894" spans="1:16" ht="17.25">
      <c r="A5894" s="183" t="s">
        <v>11969</v>
      </c>
      <c r="B5894" s="183" t="s">
        <v>11970</v>
      </c>
      <c r="C5894" s="183" t="s">
        <v>720</v>
      </c>
      <c r="D5894" s="183" t="s">
        <v>721</v>
      </c>
      <c r="E5894" s="184"/>
      <c r="F5894" s="184"/>
      <c r="G5894" s="185"/>
      <c r="H5894" s="185"/>
      <c r="I5894" s="184"/>
      <c r="J5894" s="184"/>
      <c r="K5894" s="185" t="s">
        <v>410</v>
      </c>
      <c r="L5894" s="185"/>
      <c r="M5894" s="186"/>
      <c r="N5894" s="61" t="s">
        <v>410</v>
      </c>
      <c r="P5894" s="175" t="s">
        <v>720</v>
      </c>
    </row>
    <row r="5895" spans="1:16" ht="17.25">
      <c r="A5895" s="183" t="s">
        <v>11971</v>
      </c>
      <c r="B5895" s="183" t="s">
        <v>11972</v>
      </c>
      <c r="C5895" s="183" t="s">
        <v>720</v>
      </c>
      <c r="D5895" s="183" t="s">
        <v>721</v>
      </c>
      <c r="E5895" s="184"/>
      <c r="F5895" s="184"/>
      <c r="G5895" s="185"/>
      <c r="H5895" s="185"/>
      <c r="I5895" s="184"/>
      <c r="J5895" s="184"/>
      <c r="K5895" s="185" t="s">
        <v>410</v>
      </c>
      <c r="L5895" s="185"/>
      <c r="M5895" s="186"/>
      <c r="N5895" s="61" t="s">
        <v>410</v>
      </c>
      <c r="P5895" s="175" t="s">
        <v>720</v>
      </c>
    </row>
    <row r="5896" spans="1:16" ht="17.25">
      <c r="A5896" s="183" t="s">
        <v>11973</v>
      </c>
      <c r="B5896" s="183" t="s">
        <v>11974</v>
      </c>
      <c r="C5896" s="183" t="s">
        <v>720</v>
      </c>
      <c r="D5896" s="183" t="s">
        <v>721</v>
      </c>
      <c r="E5896" s="184">
        <v>625</v>
      </c>
      <c r="F5896" s="184">
        <v>625</v>
      </c>
      <c r="G5896" s="185"/>
      <c r="H5896" s="185"/>
      <c r="I5896" s="184">
        <v>241.78</v>
      </c>
      <c r="J5896" s="184">
        <v>866.78</v>
      </c>
      <c r="K5896" s="185">
        <v>42</v>
      </c>
      <c r="L5896" s="185" t="s">
        <v>130</v>
      </c>
      <c r="M5896" s="186" t="s">
        <v>2942</v>
      </c>
      <c r="N5896" s="61" t="s">
        <v>51</v>
      </c>
      <c r="P5896" s="175" t="s">
        <v>720</v>
      </c>
    </row>
    <row r="5897" spans="1:16" ht="17.25">
      <c r="A5897" s="183" t="s">
        <v>11975</v>
      </c>
      <c r="B5897" s="183" t="s">
        <v>11976</v>
      </c>
      <c r="C5897" s="183" t="s">
        <v>720</v>
      </c>
      <c r="D5897" s="183" t="s">
        <v>721</v>
      </c>
      <c r="E5897" s="184">
        <v>274.5</v>
      </c>
      <c r="F5897" s="184">
        <v>274.5</v>
      </c>
      <c r="G5897" s="185"/>
      <c r="H5897" s="185"/>
      <c r="I5897" s="184">
        <v>108.63</v>
      </c>
      <c r="J5897" s="184">
        <v>383.13</v>
      </c>
      <c r="K5897" s="185">
        <v>46</v>
      </c>
      <c r="L5897" s="185"/>
      <c r="M5897" s="186"/>
      <c r="N5897" s="61" t="s">
        <v>51</v>
      </c>
      <c r="P5897" s="175" t="s">
        <v>720</v>
      </c>
    </row>
    <row r="5898" spans="1:16" ht="17.25">
      <c r="A5898" s="183" t="s">
        <v>11977</v>
      </c>
      <c r="B5898" s="183" t="s">
        <v>11978</v>
      </c>
      <c r="C5898" s="183" t="s">
        <v>720</v>
      </c>
      <c r="D5898" s="183" t="s">
        <v>721</v>
      </c>
      <c r="E5898" s="184">
        <v>700</v>
      </c>
      <c r="F5898" s="184">
        <v>700</v>
      </c>
      <c r="G5898" s="185"/>
      <c r="H5898" s="185"/>
      <c r="I5898" s="184">
        <v>311.04</v>
      </c>
      <c r="J5898" s="184">
        <v>1011.04</v>
      </c>
      <c r="K5898" s="185">
        <v>0</v>
      </c>
      <c r="L5898" s="185"/>
      <c r="M5898" s="186"/>
      <c r="N5898" s="61" t="s">
        <v>51</v>
      </c>
      <c r="P5898" s="175" t="s">
        <v>720</v>
      </c>
    </row>
    <row r="5899" spans="1:16" ht="17.25">
      <c r="A5899" s="183" t="s">
        <v>11979</v>
      </c>
      <c r="B5899" s="183" t="s">
        <v>11980</v>
      </c>
      <c r="C5899" s="183" t="s">
        <v>720</v>
      </c>
      <c r="D5899" s="183" t="s">
        <v>721</v>
      </c>
      <c r="E5899" s="184"/>
      <c r="F5899" s="184"/>
      <c r="G5899" s="185"/>
      <c r="H5899" s="185"/>
      <c r="I5899" s="184"/>
      <c r="J5899" s="184"/>
      <c r="K5899" s="185" t="s">
        <v>410</v>
      </c>
      <c r="L5899" s="185"/>
      <c r="M5899" s="186"/>
      <c r="N5899" s="61" t="s">
        <v>410</v>
      </c>
      <c r="P5899" s="175" t="s">
        <v>720</v>
      </c>
    </row>
    <row r="5900" spans="1:16" ht="17.25">
      <c r="A5900" s="183" t="s">
        <v>11981</v>
      </c>
      <c r="B5900" s="183" t="s">
        <v>11982</v>
      </c>
      <c r="C5900" s="183" t="s">
        <v>720</v>
      </c>
      <c r="D5900" s="183" t="s">
        <v>721</v>
      </c>
      <c r="E5900" s="184">
        <v>950</v>
      </c>
      <c r="F5900" s="184">
        <v>950</v>
      </c>
      <c r="G5900" s="185"/>
      <c r="H5900" s="185"/>
      <c r="I5900" s="184">
        <v>420.35</v>
      </c>
      <c r="J5900" s="184">
        <v>1370.35</v>
      </c>
      <c r="K5900" s="185">
        <v>17</v>
      </c>
      <c r="L5900" s="185"/>
      <c r="M5900" s="186"/>
      <c r="N5900" s="61" t="s">
        <v>51</v>
      </c>
      <c r="P5900" s="175" t="s">
        <v>720</v>
      </c>
    </row>
    <row r="5901" spans="1:16" ht="17.25">
      <c r="A5901" s="183" t="s">
        <v>11983</v>
      </c>
      <c r="B5901" s="183" t="s">
        <v>11984</v>
      </c>
      <c r="C5901" s="183" t="s">
        <v>720</v>
      </c>
      <c r="D5901" s="183" t="s">
        <v>721</v>
      </c>
      <c r="E5901" s="184"/>
      <c r="F5901" s="184"/>
      <c r="G5901" s="185"/>
      <c r="H5901" s="185"/>
      <c r="I5901" s="184"/>
      <c r="J5901" s="184"/>
      <c r="K5901" s="185" t="s">
        <v>410</v>
      </c>
      <c r="L5901" s="185"/>
      <c r="M5901" s="186"/>
      <c r="N5901" s="61" t="s">
        <v>410</v>
      </c>
      <c r="P5901" s="175" t="s">
        <v>720</v>
      </c>
    </row>
    <row r="5902" spans="1:16" ht="17.25">
      <c r="A5902" s="183" t="s">
        <v>11985</v>
      </c>
      <c r="B5902" s="183" t="s">
        <v>11986</v>
      </c>
      <c r="C5902" s="183" t="s">
        <v>720</v>
      </c>
      <c r="D5902" s="183" t="s">
        <v>721</v>
      </c>
      <c r="E5902" s="184"/>
      <c r="F5902" s="184"/>
      <c r="G5902" s="185"/>
      <c r="H5902" s="185"/>
      <c r="I5902" s="184"/>
      <c r="J5902" s="184"/>
      <c r="K5902" s="185" t="s">
        <v>410</v>
      </c>
      <c r="L5902" s="185"/>
      <c r="M5902" s="186"/>
      <c r="N5902" s="61" t="s">
        <v>410</v>
      </c>
      <c r="P5902" s="175" t="s">
        <v>720</v>
      </c>
    </row>
    <row r="5903" spans="1:16" ht="17.25">
      <c r="A5903" s="183" t="s">
        <v>11987</v>
      </c>
      <c r="B5903" s="183" t="s">
        <v>11988</v>
      </c>
      <c r="C5903" s="183" t="s">
        <v>720</v>
      </c>
      <c r="D5903" s="183" t="s">
        <v>721</v>
      </c>
      <c r="E5903" s="184"/>
      <c r="F5903" s="184"/>
      <c r="G5903" s="185"/>
      <c r="H5903" s="185"/>
      <c r="I5903" s="184"/>
      <c r="J5903" s="184"/>
      <c r="K5903" s="185" t="s">
        <v>410</v>
      </c>
      <c r="L5903" s="185"/>
      <c r="M5903" s="186"/>
      <c r="N5903" s="61" t="s">
        <v>410</v>
      </c>
      <c r="P5903" s="175" t="s">
        <v>720</v>
      </c>
    </row>
    <row r="5904" spans="1:16" ht="17.25">
      <c r="A5904" s="183" t="s">
        <v>11989</v>
      </c>
      <c r="B5904" s="183" t="s">
        <v>11990</v>
      </c>
      <c r="C5904" s="183" t="s">
        <v>720</v>
      </c>
      <c r="D5904" s="183" t="s">
        <v>721</v>
      </c>
      <c r="E5904" s="184"/>
      <c r="F5904" s="184"/>
      <c r="G5904" s="185"/>
      <c r="H5904" s="185"/>
      <c r="I5904" s="184"/>
      <c r="J5904" s="184"/>
      <c r="K5904" s="185" t="s">
        <v>410</v>
      </c>
      <c r="L5904" s="185"/>
      <c r="M5904" s="186"/>
      <c r="N5904" s="61" t="s">
        <v>410</v>
      </c>
      <c r="P5904" s="175" t="s">
        <v>720</v>
      </c>
    </row>
    <row r="5905" spans="1:16" ht="17.25">
      <c r="A5905" s="183" t="s">
        <v>11991</v>
      </c>
      <c r="B5905" s="183" t="s">
        <v>11992</v>
      </c>
      <c r="C5905" s="183" t="s">
        <v>720</v>
      </c>
      <c r="D5905" s="183" t="s">
        <v>721</v>
      </c>
      <c r="E5905" s="184"/>
      <c r="F5905" s="184"/>
      <c r="G5905" s="185"/>
      <c r="H5905" s="185"/>
      <c r="I5905" s="184"/>
      <c r="J5905" s="184"/>
      <c r="K5905" s="185" t="s">
        <v>410</v>
      </c>
      <c r="L5905" s="185"/>
      <c r="M5905" s="186"/>
      <c r="N5905" s="61" t="s">
        <v>410</v>
      </c>
      <c r="P5905" s="175" t="s">
        <v>720</v>
      </c>
    </row>
    <row r="5906" spans="1:16" ht="17.25">
      <c r="A5906" s="183" t="s">
        <v>11993</v>
      </c>
      <c r="B5906" s="183" t="s">
        <v>11994</v>
      </c>
      <c r="C5906" s="183" t="s">
        <v>720</v>
      </c>
      <c r="D5906" s="183" t="s">
        <v>721</v>
      </c>
      <c r="E5906" s="184"/>
      <c r="F5906" s="184"/>
      <c r="G5906" s="185"/>
      <c r="H5906" s="185"/>
      <c r="I5906" s="184"/>
      <c r="J5906" s="184"/>
      <c r="K5906" s="185" t="s">
        <v>410</v>
      </c>
      <c r="L5906" s="185"/>
      <c r="M5906" s="186"/>
      <c r="N5906" s="61" t="s">
        <v>410</v>
      </c>
      <c r="P5906" s="175" t="s">
        <v>720</v>
      </c>
    </row>
    <row r="5907" spans="1:16" ht="17.25">
      <c r="A5907" s="183" t="s">
        <v>11995</v>
      </c>
      <c r="B5907" s="183" t="s">
        <v>11996</v>
      </c>
      <c r="C5907" s="183" t="s">
        <v>720</v>
      </c>
      <c r="D5907" s="183" t="s">
        <v>721</v>
      </c>
      <c r="E5907" s="184"/>
      <c r="F5907" s="184"/>
      <c r="G5907" s="185"/>
      <c r="H5907" s="185"/>
      <c r="I5907" s="184"/>
      <c r="J5907" s="184"/>
      <c r="K5907" s="185" t="s">
        <v>410</v>
      </c>
      <c r="L5907" s="185"/>
      <c r="M5907" s="186"/>
      <c r="N5907" s="61" t="s">
        <v>410</v>
      </c>
      <c r="P5907" s="175" t="s">
        <v>720</v>
      </c>
    </row>
    <row r="5908" spans="1:16" ht="17.25">
      <c r="A5908" s="183" t="s">
        <v>11997</v>
      </c>
      <c r="B5908" s="183" t="s">
        <v>11998</v>
      </c>
      <c r="C5908" s="183" t="s">
        <v>720</v>
      </c>
      <c r="D5908" s="183" t="s">
        <v>721</v>
      </c>
      <c r="E5908" s="184"/>
      <c r="F5908" s="184"/>
      <c r="G5908" s="185"/>
      <c r="H5908" s="185"/>
      <c r="I5908" s="184"/>
      <c r="J5908" s="184"/>
      <c r="K5908" s="183" t="s">
        <v>410</v>
      </c>
      <c r="L5908" s="183"/>
      <c r="M5908" s="186"/>
      <c r="N5908" s="61" t="s">
        <v>410</v>
      </c>
      <c r="P5908" s="175" t="s">
        <v>720</v>
      </c>
    </row>
    <row r="5909" spans="1:16" ht="17.25">
      <c r="A5909" s="183" t="s">
        <v>11999</v>
      </c>
      <c r="B5909" s="183" t="s">
        <v>12000</v>
      </c>
      <c r="C5909" s="183" t="s">
        <v>720</v>
      </c>
      <c r="D5909" s="183" t="s">
        <v>721</v>
      </c>
      <c r="E5909" s="184"/>
      <c r="F5909" s="184"/>
      <c r="G5909" s="185"/>
      <c r="H5909" s="185"/>
      <c r="I5909" s="184"/>
      <c r="J5909" s="184"/>
      <c r="K5909" s="185" t="s">
        <v>410</v>
      </c>
      <c r="L5909" s="185"/>
      <c r="M5909" s="186"/>
      <c r="N5909" s="61" t="s">
        <v>410</v>
      </c>
      <c r="P5909" s="175" t="s">
        <v>720</v>
      </c>
    </row>
    <row r="5910" spans="1:16" ht="17.25">
      <c r="A5910" s="183" t="s">
        <v>12001</v>
      </c>
      <c r="B5910" s="183" t="s">
        <v>12002</v>
      </c>
      <c r="C5910" s="183" t="s">
        <v>720</v>
      </c>
      <c r="D5910" s="183" t="s">
        <v>721</v>
      </c>
      <c r="E5910" s="184"/>
      <c r="F5910" s="184"/>
      <c r="G5910" s="185"/>
      <c r="H5910" s="185"/>
      <c r="I5910" s="184"/>
      <c r="J5910" s="184"/>
      <c r="K5910" s="185" t="s">
        <v>410</v>
      </c>
      <c r="L5910" s="185"/>
      <c r="M5910" s="186"/>
      <c r="N5910" s="61" t="s">
        <v>410</v>
      </c>
      <c r="P5910" s="175" t="s">
        <v>720</v>
      </c>
    </row>
    <row r="5911" spans="1:16" ht="17.25">
      <c r="A5911" s="183" t="s">
        <v>12003</v>
      </c>
      <c r="B5911" s="183" t="s">
        <v>12004</v>
      </c>
      <c r="C5911" s="183" t="s">
        <v>720</v>
      </c>
      <c r="D5911" s="183" t="s">
        <v>721</v>
      </c>
      <c r="E5911" s="184"/>
      <c r="F5911" s="184"/>
      <c r="G5911" s="185"/>
      <c r="H5911" s="185"/>
      <c r="I5911" s="184"/>
      <c r="J5911" s="184"/>
      <c r="K5911" s="185" t="s">
        <v>410</v>
      </c>
      <c r="L5911" s="185"/>
      <c r="M5911" s="186"/>
      <c r="N5911" s="61" t="s">
        <v>410</v>
      </c>
      <c r="P5911" s="175" t="s">
        <v>720</v>
      </c>
    </row>
    <row r="5912" spans="1:16" ht="17.25">
      <c r="A5912" s="183" t="s">
        <v>12005</v>
      </c>
      <c r="B5912" s="183" t="s">
        <v>12006</v>
      </c>
      <c r="C5912" s="183" t="s">
        <v>720</v>
      </c>
      <c r="D5912" s="183" t="s">
        <v>721</v>
      </c>
      <c r="E5912" s="184"/>
      <c r="F5912" s="184"/>
      <c r="G5912" s="185"/>
      <c r="H5912" s="185"/>
      <c r="I5912" s="184"/>
      <c r="J5912" s="184"/>
      <c r="K5912" s="185" t="s">
        <v>410</v>
      </c>
      <c r="L5912" s="185"/>
      <c r="M5912" s="186"/>
      <c r="N5912" s="61" t="s">
        <v>410</v>
      </c>
      <c r="P5912" s="175" t="s">
        <v>720</v>
      </c>
    </row>
    <row r="5913" spans="1:16" ht="17.25">
      <c r="A5913" s="183" t="s">
        <v>12007</v>
      </c>
      <c r="B5913" s="183" t="s">
        <v>12008</v>
      </c>
      <c r="C5913" s="183" t="s">
        <v>720</v>
      </c>
      <c r="D5913" s="183" t="s">
        <v>721</v>
      </c>
      <c r="E5913" s="184"/>
      <c r="F5913" s="184"/>
      <c r="G5913" s="185"/>
      <c r="H5913" s="185"/>
      <c r="I5913" s="184"/>
      <c r="J5913" s="184"/>
      <c r="K5913" s="185" t="s">
        <v>410</v>
      </c>
      <c r="L5913" s="185"/>
      <c r="M5913" s="186"/>
      <c r="N5913" s="61" t="s">
        <v>410</v>
      </c>
      <c r="P5913" s="175" t="s">
        <v>720</v>
      </c>
    </row>
    <row r="5914" spans="1:16" ht="17.25">
      <c r="A5914" s="183" t="s">
        <v>12009</v>
      </c>
      <c r="B5914" s="183" t="s">
        <v>12010</v>
      </c>
      <c r="C5914" s="183" t="s">
        <v>720</v>
      </c>
      <c r="D5914" s="183" t="s">
        <v>721</v>
      </c>
      <c r="E5914" s="184"/>
      <c r="F5914" s="184"/>
      <c r="G5914" s="185"/>
      <c r="H5914" s="185"/>
      <c r="I5914" s="184"/>
      <c r="J5914" s="184"/>
      <c r="K5914" s="185" t="s">
        <v>410</v>
      </c>
      <c r="L5914" s="185"/>
      <c r="M5914" s="186"/>
      <c r="N5914" s="61" t="s">
        <v>410</v>
      </c>
      <c r="P5914" s="175" t="s">
        <v>720</v>
      </c>
    </row>
    <row r="5915" spans="1:16" ht="17.25">
      <c r="A5915" s="183" t="s">
        <v>12011</v>
      </c>
      <c r="B5915" s="183" t="s">
        <v>12012</v>
      </c>
      <c r="C5915" s="183" t="s">
        <v>720</v>
      </c>
      <c r="D5915" s="183" t="s">
        <v>721</v>
      </c>
      <c r="E5915" s="184"/>
      <c r="F5915" s="184"/>
      <c r="G5915" s="185"/>
      <c r="H5915" s="185"/>
      <c r="I5915" s="184"/>
      <c r="J5915" s="184"/>
      <c r="K5915" s="185" t="s">
        <v>410</v>
      </c>
      <c r="L5915" s="185"/>
      <c r="M5915" s="186"/>
      <c r="N5915" s="61" t="s">
        <v>410</v>
      </c>
      <c r="P5915" s="175" t="s">
        <v>720</v>
      </c>
    </row>
    <row r="5916" spans="1:16" ht="17.25">
      <c r="A5916" s="183" t="s">
        <v>12013</v>
      </c>
      <c r="B5916" s="183" t="s">
        <v>12014</v>
      </c>
      <c r="C5916" s="183" t="s">
        <v>720</v>
      </c>
      <c r="D5916" s="183" t="s">
        <v>721</v>
      </c>
      <c r="E5916" s="184"/>
      <c r="F5916" s="184"/>
      <c r="G5916" s="185"/>
      <c r="H5916" s="185"/>
      <c r="I5916" s="184"/>
      <c r="J5916" s="184"/>
      <c r="K5916" s="185" t="s">
        <v>410</v>
      </c>
      <c r="L5916" s="185"/>
      <c r="M5916" s="186"/>
      <c r="N5916" s="61" t="s">
        <v>410</v>
      </c>
      <c r="P5916" s="175" t="s">
        <v>720</v>
      </c>
    </row>
    <row r="5917" spans="1:16" ht="17.25">
      <c r="A5917" s="183" t="s">
        <v>12015</v>
      </c>
      <c r="B5917" s="183" t="s">
        <v>12016</v>
      </c>
      <c r="C5917" s="183" t="s">
        <v>720</v>
      </c>
      <c r="D5917" s="183" t="s">
        <v>721</v>
      </c>
      <c r="E5917" s="184"/>
      <c r="F5917" s="184"/>
      <c r="G5917" s="185"/>
      <c r="H5917" s="185"/>
      <c r="I5917" s="184"/>
      <c r="J5917" s="184"/>
      <c r="K5917" s="185" t="s">
        <v>410</v>
      </c>
      <c r="L5917" s="185"/>
      <c r="M5917" s="186"/>
      <c r="N5917" s="61" t="s">
        <v>410</v>
      </c>
      <c r="P5917" s="175" t="s">
        <v>720</v>
      </c>
    </row>
    <row r="5918" spans="1:16" ht="17.25">
      <c r="A5918" s="183" t="s">
        <v>12017</v>
      </c>
      <c r="B5918" s="183" t="s">
        <v>12018</v>
      </c>
      <c r="C5918" s="183" t="s">
        <v>720</v>
      </c>
      <c r="D5918" s="183" t="s">
        <v>721</v>
      </c>
      <c r="E5918" s="184"/>
      <c r="F5918" s="184"/>
      <c r="G5918" s="185"/>
      <c r="H5918" s="185"/>
      <c r="I5918" s="184"/>
      <c r="J5918" s="184"/>
      <c r="K5918" s="185" t="s">
        <v>410</v>
      </c>
      <c r="L5918" s="185"/>
      <c r="M5918" s="186"/>
      <c r="N5918" s="61" t="s">
        <v>410</v>
      </c>
      <c r="P5918" s="175" t="s">
        <v>720</v>
      </c>
    </row>
    <row r="5919" spans="1:16" ht="17.25">
      <c r="A5919" s="183" t="s">
        <v>12019</v>
      </c>
      <c r="B5919" s="183" t="s">
        <v>12020</v>
      </c>
      <c r="C5919" s="183" t="s">
        <v>720</v>
      </c>
      <c r="D5919" s="183" t="s">
        <v>721</v>
      </c>
      <c r="E5919" s="184"/>
      <c r="F5919" s="184"/>
      <c r="G5919" s="185"/>
      <c r="H5919" s="185"/>
      <c r="I5919" s="184"/>
      <c r="J5919" s="184"/>
      <c r="K5919" s="185" t="s">
        <v>410</v>
      </c>
      <c r="L5919" s="185"/>
      <c r="M5919" s="186"/>
      <c r="N5919" s="61" t="s">
        <v>410</v>
      </c>
      <c r="P5919" s="175" t="s">
        <v>720</v>
      </c>
    </row>
    <row r="5920" spans="1:16" ht="17.25">
      <c r="A5920" s="183" t="s">
        <v>12021</v>
      </c>
      <c r="B5920" s="183" t="s">
        <v>12022</v>
      </c>
      <c r="C5920" s="183" t="s">
        <v>720</v>
      </c>
      <c r="D5920" s="183" t="s">
        <v>721</v>
      </c>
      <c r="E5920" s="184"/>
      <c r="F5920" s="184"/>
      <c r="G5920" s="185"/>
      <c r="H5920" s="185"/>
      <c r="I5920" s="184"/>
      <c r="J5920" s="184"/>
      <c r="K5920" s="185" t="s">
        <v>410</v>
      </c>
      <c r="L5920" s="185"/>
      <c r="M5920" s="186"/>
      <c r="N5920" s="61" t="s">
        <v>410</v>
      </c>
      <c r="P5920" s="175" t="s">
        <v>720</v>
      </c>
    </row>
    <row r="5921" spans="1:16" ht="17.25">
      <c r="A5921" s="183" t="s">
        <v>12023</v>
      </c>
      <c r="B5921" s="183" t="s">
        <v>12024</v>
      </c>
      <c r="C5921" s="183" t="s">
        <v>720</v>
      </c>
      <c r="D5921" s="183" t="s">
        <v>721</v>
      </c>
      <c r="E5921" s="184"/>
      <c r="F5921" s="184"/>
      <c r="G5921" s="185"/>
      <c r="H5921" s="185"/>
      <c r="I5921" s="184"/>
      <c r="J5921" s="184"/>
      <c r="K5921" s="185" t="s">
        <v>410</v>
      </c>
      <c r="L5921" s="185"/>
      <c r="M5921" s="186"/>
      <c r="N5921" s="61" t="s">
        <v>410</v>
      </c>
      <c r="P5921" s="175" t="s">
        <v>720</v>
      </c>
    </row>
    <row r="5922" spans="1:16" ht="17.25">
      <c r="A5922" s="183" t="s">
        <v>12025</v>
      </c>
      <c r="B5922" s="183" t="s">
        <v>12026</v>
      </c>
      <c r="C5922" s="183" t="s">
        <v>720</v>
      </c>
      <c r="D5922" s="183" t="s">
        <v>721</v>
      </c>
      <c r="E5922" s="184"/>
      <c r="F5922" s="184"/>
      <c r="G5922" s="185"/>
      <c r="H5922" s="185"/>
      <c r="I5922" s="184"/>
      <c r="J5922" s="184"/>
      <c r="K5922" s="185" t="s">
        <v>410</v>
      </c>
      <c r="L5922" s="185"/>
      <c r="M5922" s="186"/>
      <c r="N5922" s="61" t="s">
        <v>410</v>
      </c>
      <c r="P5922" s="175" t="s">
        <v>720</v>
      </c>
    </row>
    <row r="5923" spans="1:16" ht="17.25">
      <c r="A5923" s="183" t="s">
        <v>12027</v>
      </c>
      <c r="B5923" s="183" t="s">
        <v>12028</v>
      </c>
      <c r="C5923" s="183" t="s">
        <v>720</v>
      </c>
      <c r="D5923" s="183" t="s">
        <v>721</v>
      </c>
      <c r="E5923" s="184">
        <v>350</v>
      </c>
      <c r="F5923" s="184">
        <v>350</v>
      </c>
      <c r="G5923" s="185"/>
      <c r="H5923" s="185"/>
      <c r="I5923" s="184">
        <v>95.58</v>
      </c>
      <c r="J5923" s="184">
        <v>445.58</v>
      </c>
      <c r="K5923" s="185">
        <v>53</v>
      </c>
      <c r="L5923" s="185"/>
      <c r="M5923" s="186"/>
      <c r="N5923" s="61" t="s">
        <v>51</v>
      </c>
      <c r="P5923" s="175" t="s">
        <v>720</v>
      </c>
    </row>
    <row r="5924" spans="1:16" ht="17.25">
      <c r="A5924" s="183" t="s">
        <v>12029</v>
      </c>
      <c r="B5924" s="183" t="s">
        <v>12030</v>
      </c>
      <c r="C5924" s="183" t="s">
        <v>720</v>
      </c>
      <c r="D5924" s="183" t="s">
        <v>721</v>
      </c>
      <c r="E5924" s="184"/>
      <c r="F5924" s="184"/>
      <c r="G5924" s="185"/>
      <c r="H5924" s="185"/>
      <c r="I5924" s="184"/>
      <c r="J5924" s="184"/>
      <c r="K5924" s="185" t="s">
        <v>410</v>
      </c>
      <c r="L5924" s="185"/>
      <c r="M5924" s="186"/>
      <c r="N5924" s="61" t="s">
        <v>410</v>
      </c>
      <c r="P5924" s="175" t="s">
        <v>720</v>
      </c>
    </row>
    <row r="5925" spans="1:16" ht="17.25">
      <c r="A5925" s="183" t="s">
        <v>12031</v>
      </c>
      <c r="B5925" s="183" t="s">
        <v>12032</v>
      </c>
      <c r="C5925" s="183" t="s">
        <v>720</v>
      </c>
      <c r="D5925" s="183" t="s">
        <v>721</v>
      </c>
      <c r="E5925" s="184"/>
      <c r="F5925" s="184"/>
      <c r="G5925" s="185"/>
      <c r="H5925" s="185"/>
      <c r="I5925" s="184"/>
      <c r="J5925" s="184"/>
      <c r="K5925" s="185" t="s">
        <v>410</v>
      </c>
      <c r="L5925" s="185"/>
      <c r="M5925" s="186"/>
      <c r="N5925" s="61" t="s">
        <v>410</v>
      </c>
      <c r="P5925" s="175" t="s">
        <v>720</v>
      </c>
    </row>
    <row r="5926" spans="1:16" ht="17.25">
      <c r="A5926" s="183" t="s">
        <v>12033</v>
      </c>
      <c r="B5926" s="183" t="s">
        <v>12034</v>
      </c>
      <c r="C5926" s="183" t="s">
        <v>720</v>
      </c>
      <c r="D5926" s="183" t="s">
        <v>721</v>
      </c>
      <c r="E5926" s="184"/>
      <c r="F5926" s="184"/>
      <c r="G5926" s="185"/>
      <c r="H5926" s="185"/>
      <c r="I5926" s="184"/>
      <c r="J5926" s="184"/>
      <c r="K5926" s="185" t="s">
        <v>410</v>
      </c>
      <c r="L5926" s="185"/>
      <c r="M5926" s="186"/>
      <c r="N5926" s="61" t="s">
        <v>410</v>
      </c>
      <c r="P5926" s="175" t="s">
        <v>720</v>
      </c>
    </row>
    <row r="5927" spans="1:16" ht="17.25">
      <c r="A5927" s="183" t="s">
        <v>12035</v>
      </c>
      <c r="B5927" s="183" t="s">
        <v>12036</v>
      </c>
      <c r="C5927" s="183" t="s">
        <v>720</v>
      </c>
      <c r="D5927" s="183" t="s">
        <v>721</v>
      </c>
      <c r="E5927" s="184"/>
      <c r="F5927" s="184"/>
      <c r="G5927" s="185"/>
      <c r="H5927" s="185"/>
      <c r="I5927" s="184"/>
      <c r="J5927" s="184"/>
      <c r="K5927" s="185" t="s">
        <v>410</v>
      </c>
      <c r="L5927" s="185"/>
      <c r="M5927" s="186"/>
      <c r="N5927" s="61" t="s">
        <v>410</v>
      </c>
      <c r="P5927" s="175" t="s">
        <v>720</v>
      </c>
    </row>
    <row r="5928" spans="1:16" ht="17.25">
      <c r="A5928" s="183" t="s">
        <v>12037</v>
      </c>
      <c r="B5928" s="183" t="s">
        <v>12038</v>
      </c>
      <c r="C5928" s="183" t="s">
        <v>720</v>
      </c>
      <c r="D5928" s="183" t="s">
        <v>721</v>
      </c>
      <c r="E5928" s="184"/>
      <c r="F5928" s="184"/>
      <c r="G5928" s="185"/>
      <c r="H5928" s="185"/>
      <c r="I5928" s="184"/>
      <c r="J5928" s="184"/>
      <c r="K5928" s="185" t="s">
        <v>410</v>
      </c>
      <c r="L5928" s="185"/>
      <c r="M5928" s="186"/>
      <c r="N5928" s="61" t="s">
        <v>410</v>
      </c>
      <c r="P5928" s="175" t="s">
        <v>720</v>
      </c>
    </row>
    <row r="5929" spans="1:16" ht="17.25">
      <c r="A5929" s="183" t="s">
        <v>12039</v>
      </c>
      <c r="B5929" s="183" t="s">
        <v>12040</v>
      </c>
      <c r="C5929" s="183" t="s">
        <v>720</v>
      </c>
      <c r="D5929" s="183" t="s">
        <v>721</v>
      </c>
      <c r="E5929" s="184"/>
      <c r="F5929" s="184"/>
      <c r="G5929" s="185"/>
      <c r="H5929" s="185"/>
      <c r="I5929" s="184"/>
      <c r="J5929" s="184"/>
      <c r="K5929" s="185" t="s">
        <v>410</v>
      </c>
      <c r="L5929" s="185"/>
      <c r="M5929" s="186"/>
      <c r="N5929" s="61" t="s">
        <v>410</v>
      </c>
      <c r="P5929" s="175" t="s">
        <v>720</v>
      </c>
    </row>
    <row r="5930" spans="1:16" ht="17.25">
      <c r="A5930" s="183" t="s">
        <v>12041</v>
      </c>
      <c r="B5930" s="183" t="s">
        <v>12042</v>
      </c>
      <c r="C5930" s="183" t="s">
        <v>720</v>
      </c>
      <c r="D5930" s="183" t="s">
        <v>721</v>
      </c>
      <c r="E5930" s="184"/>
      <c r="F5930" s="184"/>
      <c r="G5930" s="185"/>
      <c r="H5930" s="185"/>
      <c r="I5930" s="184"/>
      <c r="J5930" s="184"/>
      <c r="K5930" s="185" t="s">
        <v>410</v>
      </c>
      <c r="L5930" s="185"/>
      <c r="M5930" s="186"/>
      <c r="N5930" s="61" t="s">
        <v>410</v>
      </c>
      <c r="P5930" s="175" t="s">
        <v>720</v>
      </c>
    </row>
    <row r="5931" spans="1:16" ht="17.25">
      <c r="A5931" s="183" t="s">
        <v>12043</v>
      </c>
      <c r="B5931" s="183" t="s">
        <v>12044</v>
      </c>
      <c r="C5931" s="183" t="s">
        <v>720</v>
      </c>
      <c r="D5931" s="183" t="s">
        <v>721</v>
      </c>
      <c r="E5931" s="184"/>
      <c r="F5931" s="184"/>
      <c r="G5931" s="185"/>
      <c r="H5931" s="185"/>
      <c r="I5931" s="184"/>
      <c r="J5931" s="184"/>
      <c r="K5931" s="185" t="s">
        <v>410</v>
      </c>
      <c r="L5931" s="185"/>
      <c r="M5931" s="186"/>
      <c r="N5931" s="61" t="s">
        <v>410</v>
      </c>
      <c r="P5931" s="175" t="s">
        <v>720</v>
      </c>
    </row>
    <row r="5932" spans="1:16" ht="17.25">
      <c r="A5932" s="183" t="s">
        <v>12045</v>
      </c>
      <c r="B5932" s="183" t="s">
        <v>12046</v>
      </c>
      <c r="C5932" s="183" t="s">
        <v>720</v>
      </c>
      <c r="D5932" s="183" t="s">
        <v>721</v>
      </c>
      <c r="E5932" s="184"/>
      <c r="F5932" s="184"/>
      <c r="G5932" s="185"/>
      <c r="H5932" s="185"/>
      <c r="I5932" s="184"/>
      <c r="J5932" s="184"/>
      <c r="K5932" s="185" t="s">
        <v>410</v>
      </c>
      <c r="L5932" s="185"/>
      <c r="M5932" s="186"/>
      <c r="N5932" s="61" t="s">
        <v>410</v>
      </c>
      <c r="P5932" s="175" t="s">
        <v>720</v>
      </c>
    </row>
    <row r="5933" spans="1:16" ht="17.25">
      <c r="A5933" s="183" t="s">
        <v>12047</v>
      </c>
      <c r="B5933" s="183" t="s">
        <v>12048</v>
      </c>
      <c r="C5933" s="183" t="s">
        <v>720</v>
      </c>
      <c r="D5933" s="183" t="s">
        <v>721</v>
      </c>
      <c r="E5933" s="184">
        <v>660</v>
      </c>
      <c r="F5933" s="184">
        <v>660</v>
      </c>
      <c r="G5933" s="185"/>
      <c r="H5933" s="185"/>
      <c r="I5933" s="184">
        <v>244.91</v>
      </c>
      <c r="J5933" s="184">
        <v>904.91</v>
      </c>
      <c r="K5933" s="185">
        <v>56</v>
      </c>
      <c r="L5933" s="185"/>
      <c r="M5933" s="186"/>
      <c r="N5933" s="61" t="s">
        <v>51</v>
      </c>
      <c r="P5933" s="175" t="s">
        <v>720</v>
      </c>
    </row>
    <row r="5934" spans="1:16" ht="17.25">
      <c r="A5934" s="183" t="s">
        <v>12049</v>
      </c>
      <c r="B5934" s="183" t="s">
        <v>12050</v>
      </c>
      <c r="C5934" s="183" t="s">
        <v>720</v>
      </c>
      <c r="D5934" s="183" t="s">
        <v>721</v>
      </c>
      <c r="E5934" s="184"/>
      <c r="F5934" s="184"/>
      <c r="G5934" s="185"/>
      <c r="H5934" s="185"/>
      <c r="I5934" s="184"/>
      <c r="J5934" s="184"/>
      <c r="K5934" s="185" t="s">
        <v>410</v>
      </c>
      <c r="L5934" s="185"/>
      <c r="M5934" s="186"/>
      <c r="N5934" s="61" t="s">
        <v>410</v>
      </c>
      <c r="P5934" s="175" t="s">
        <v>720</v>
      </c>
    </row>
    <row r="5935" spans="1:16" ht="17.25">
      <c r="A5935" s="183" t="s">
        <v>12051</v>
      </c>
      <c r="B5935" s="183" t="s">
        <v>12052</v>
      </c>
      <c r="C5935" s="183" t="s">
        <v>720</v>
      </c>
      <c r="D5935" s="183" t="s">
        <v>721</v>
      </c>
      <c r="E5935" s="184"/>
      <c r="F5935" s="184"/>
      <c r="G5935" s="185"/>
      <c r="H5935" s="185"/>
      <c r="I5935" s="184"/>
      <c r="J5935" s="184"/>
      <c r="K5935" s="185" t="s">
        <v>410</v>
      </c>
      <c r="L5935" s="185"/>
      <c r="M5935" s="186"/>
      <c r="N5935" s="61" t="s">
        <v>410</v>
      </c>
      <c r="P5935" s="175" t="s">
        <v>720</v>
      </c>
    </row>
    <row r="5936" spans="1:16" ht="17.25">
      <c r="A5936" s="183" t="s">
        <v>12053</v>
      </c>
      <c r="B5936" s="183" t="s">
        <v>12054</v>
      </c>
      <c r="C5936" s="183" t="s">
        <v>720</v>
      </c>
      <c r="D5936" s="183" t="s">
        <v>721</v>
      </c>
      <c r="E5936" s="184"/>
      <c r="F5936" s="184"/>
      <c r="G5936" s="185"/>
      <c r="H5936" s="185"/>
      <c r="I5936" s="184"/>
      <c r="J5936" s="184"/>
      <c r="K5936" s="185" t="s">
        <v>410</v>
      </c>
      <c r="L5936" s="185"/>
      <c r="M5936" s="186"/>
      <c r="N5936" s="61" t="s">
        <v>410</v>
      </c>
      <c r="P5936" s="175" t="s">
        <v>720</v>
      </c>
    </row>
    <row r="5937" spans="1:16" ht="17.25">
      <c r="A5937" s="183" t="s">
        <v>12055</v>
      </c>
      <c r="B5937" s="183" t="s">
        <v>12056</v>
      </c>
      <c r="C5937" s="183" t="s">
        <v>720</v>
      </c>
      <c r="D5937" s="183" t="s">
        <v>721</v>
      </c>
      <c r="E5937" s="184">
        <v>307</v>
      </c>
      <c r="F5937" s="184">
        <v>307</v>
      </c>
      <c r="G5937" s="185"/>
      <c r="H5937" s="185"/>
      <c r="I5937" s="184">
        <v>241.93</v>
      </c>
      <c r="J5937" s="184">
        <v>548.93</v>
      </c>
      <c r="K5937" s="183">
        <v>3</v>
      </c>
      <c r="L5937" s="183"/>
      <c r="M5937" s="186"/>
      <c r="N5937" s="61" t="s">
        <v>51</v>
      </c>
      <c r="P5937" s="175" t="s">
        <v>720</v>
      </c>
    </row>
    <row r="5938" spans="1:16" ht="17.25">
      <c r="A5938" s="183" t="s">
        <v>12057</v>
      </c>
      <c r="B5938" s="183" t="s">
        <v>12058</v>
      </c>
      <c r="C5938" s="183" t="s">
        <v>720</v>
      </c>
      <c r="D5938" s="183" t="s">
        <v>721</v>
      </c>
      <c r="E5938" s="184"/>
      <c r="F5938" s="184"/>
      <c r="G5938" s="185"/>
      <c r="H5938" s="185"/>
      <c r="I5938" s="184"/>
      <c r="J5938" s="184"/>
      <c r="K5938" s="185" t="s">
        <v>410</v>
      </c>
      <c r="L5938" s="185"/>
      <c r="M5938" s="186"/>
      <c r="N5938" s="61" t="s">
        <v>410</v>
      </c>
      <c r="P5938" s="175" t="s">
        <v>720</v>
      </c>
    </row>
    <row r="5939" spans="1:16" ht="17.25">
      <c r="A5939" s="183" t="s">
        <v>12059</v>
      </c>
      <c r="B5939" s="183" t="s">
        <v>12060</v>
      </c>
      <c r="C5939" s="183" t="s">
        <v>720</v>
      </c>
      <c r="D5939" s="183" t="s">
        <v>721</v>
      </c>
      <c r="E5939" s="184"/>
      <c r="F5939" s="184"/>
      <c r="G5939" s="185"/>
      <c r="H5939" s="185"/>
      <c r="I5939" s="184"/>
      <c r="J5939" s="184"/>
      <c r="K5939" s="185" t="s">
        <v>410</v>
      </c>
      <c r="L5939" s="185"/>
      <c r="M5939" s="186"/>
      <c r="N5939" s="61" t="s">
        <v>410</v>
      </c>
      <c r="P5939" s="175" t="s">
        <v>720</v>
      </c>
    </row>
    <row r="5940" spans="1:16" ht="17.25">
      <c r="A5940" s="183" t="s">
        <v>12061</v>
      </c>
      <c r="B5940" s="183" t="s">
        <v>12062</v>
      </c>
      <c r="C5940" s="183" t="s">
        <v>720</v>
      </c>
      <c r="D5940" s="183" t="s">
        <v>721</v>
      </c>
      <c r="E5940" s="184"/>
      <c r="F5940" s="184"/>
      <c r="G5940" s="185"/>
      <c r="H5940" s="185"/>
      <c r="I5940" s="184"/>
      <c r="J5940" s="184"/>
      <c r="K5940" s="185" t="s">
        <v>410</v>
      </c>
      <c r="L5940" s="185"/>
      <c r="M5940" s="186"/>
      <c r="N5940" s="61" t="s">
        <v>410</v>
      </c>
      <c r="P5940" s="175" t="s">
        <v>720</v>
      </c>
    </row>
    <row r="5941" spans="1:16" ht="17.25">
      <c r="A5941" s="183" t="s">
        <v>12063</v>
      </c>
      <c r="B5941" s="183" t="s">
        <v>12064</v>
      </c>
      <c r="C5941" s="183" t="s">
        <v>720</v>
      </c>
      <c r="D5941" s="183" t="s">
        <v>721</v>
      </c>
      <c r="E5941" s="184"/>
      <c r="F5941" s="184"/>
      <c r="G5941" s="185"/>
      <c r="H5941" s="185"/>
      <c r="I5941" s="184"/>
      <c r="J5941" s="184"/>
      <c r="K5941" s="185" t="s">
        <v>410</v>
      </c>
      <c r="L5941" s="185"/>
      <c r="M5941" s="186"/>
      <c r="N5941" s="61" t="s">
        <v>410</v>
      </c>
      <c r="P5941" s="175" t="s">
        <v>720</v>
      </c>
    </row>
    <row r="5942" spans="1:16" ht="17.25">
      <c r="A5942" s="183" t="s">
        <v>12065</v>
      </c>
      <c r="B5942" s="183" t="s">
        <v>12066</v>
      </c>
      <c r="C5942" s="183" t="s">
        <v>720</v>
      </c>
      <c r="D5942" s="183" t="s">
        <v>721</v>
      </c>
      <c r="E5942" s="184"/>
      <c r="F5942" s="184"/>
      <c r="G5942" s="185"/>
      <c r="H5942" s="185"/>
      <c r="I5942" s="184"/>
      <c r="J5942" s="184"/>
      <c r="K5942" s="185" t="s">
        <v>410</v>
      </c>
      <c r="L5942" s="185"/>
      <c r="M5942" s="186"/>
      <c r="N5942" s="61" t="s">
        <v>410</v>
      </c>
      <c r="P5942" s="175" t="s">
        <v>720</v>
      </c>
    </row>
    <row r="5943" spans="1:16" ht="17.25">
      <c r="A5943" s="183" t="s">
        <v>12067</v>
      </c>
      <c r="B5943" s="183" t="s">
        <v>12038</v>
      </c>
      <c r="C5943" s="183" t="s">
        <v>720</v>
      </c>
      <c r="D5943" s="183" t="s">
        <v>721</v>
      </c>
      <c r="E5943" s="184"/>
      <c r="F5943" s="184"/>
      <c r="G5943" s="185"/>
      <c r="H5943" s="185"/>
      <c r="I5943" s="184"/>
      <c r="J5943" s="184"/>
      <c r="K5943" s="185" t="s">
        <v>410</v>
      </c>
      <c r="L5943" s="185"/>
      <c r="M5943" s="186"/>
      <c r="N5943" s="61" t="s">
        <v>410</v>
      </c>
      <c r="P5943" s="175" t="s">
        <v>720</v>
      </c>
    </row>
    <row r="5944" spans="1:16" ht="17.25">
      <c r="A5944" s="183" t="s">
        <v>12068</v>
      </c>
      <c r="B5944" s="183" t="s">
        <v>12069</v>
      </c>
      <c r="C5944" s="183" t="s">
        <v>720</v>
      </c>
      <c r="D5944" s="183" t="s">
        <v>721</v>
      </c>
      <c r="E5944" s="184"/>
      <c r="F5944" s="184"/>
      <c r="G5944" s="185"/>
      <c r="H5944" s="185"/>
      <c r="I5944" s="184"/>
      <c r="J5944" s="184"/>
      <c r="K5944" s="185" t="s">
        <v>410</v>
      </c>
      <c r="L5944" s="185"/>
      <c r="M5944" s="186"/>
      <c r="N5944" s="61" t="s">
        <v>410</v>
      </c>
      <c r="P5944" s="175" t="s">
        <v>720</v>
      </c>
    </row>
    <row r="5945" spans="1:16" ht="17.25">
      <c r="A5945" s="183" t="s">
        <v>12070</v>
      </c>
      <c r="B5945" s="183" t="s">
        <v>12071</v>
      </c>
      <c r="C5945" s="183" t="s">
        <v>720</v>
      </c>
      <c r="D5945" s="183" t="s">
        <v>721</v>
      </c>
      <c r="E5945" s="184"/>
      <c r="F5945" s="184"/>
      <c r="G5945" s="185"/>
      <c r="H5945" s="185"/>
      <c r="I5945" s="184"/>
      <c r="J5945" s="184"/>
      <c r="K5945" s="185" t="s">
        <v>410</v>
      </c>
      <c r="L5945" s="185"/>
      <c r="M5945" s="186"/>
      <c r="N5945" s="61" t="s">
        <v>410</v>
      </c>
      <c r="P5945" s="175" t="s">
        <v>720</v>
      </c>
    </row>
    <row r="5946" spans="1:16" ht="17.25">
      <c r="A5946" s="183" t="s">
        <v>12072</v>
      </c>
      <c r="B5946" s="183" t="s">
        <v>12073</v>
      </c>
      <c r="C5946" s="183" t="s">
        <v>720</v>
      </c>
      <c r="D5946" s="183" t="s">
        <v>721</v>
      </c>
      <c r="E5946" s="184"/>
      <c r="F5946" s="184"/>
      <c r="G5946" s="185"/>
      <c r="H5946" s="185"/>
      <c r="I5946" s="184"/>
      <c r="J5946" s="184"/>
      <c r="K5946" s="185" t="s">
        <v>410</v>
      </c>
      <c r="L5946" s="185"/>
      <c r="M5946" s="186"/>
      <c r="N5946" s="61" t="s">
        <v>410</v>
      </c>
      <c r="P5946" s="175" t="s">
        <v>720</v>
      </c>
    </row>
    <row r="5947" spans="1:16" ht="17.25">
      <c r="A5947" s="183" t="s">
        <v>12074</v>
      </c>
      <c r="B5947" s="183" t="s">
        <v>12075</v>
      </c>
      <c r="C5947" s="183" t="s">
        <v>720</v>
      </c>
      <c r="D5947" s="183" t="s">
        <v>721</v>
      </c>
      <c r="E5947" s="184"/>
      <c r="F5947" s="184"/>
      <c r="G5947" s="185"/>
      <c r="H5947" s="185"/>
      <c r="I5947" s="184"/>
      <c r="J5947" s="184"/>
      <c r="K5947" s="185" t="s">
        <v>410</v>
      </c>
      <c r="L5947" s="185"/>
      <c r="M5947" s="186"/>
      <c r="N5947" s="61" t="s">
        <v>410</v>
      </c>
      <c r="P5947" s="175" t="s">
        <v>720</v>
      </c>
    </row>
    <row r="5948" spans="1:16" ht="17.25">
      <c r="A5948" s="183" t="s">
        <v>12076</v>
      </c>
      <c r="B5948" s="183" t="s">
        <v>12077</v>
      </c>
      <c r="C5948" s="183" t="s">
        <v>720</v>
      </c>
      <c r="D5948" s="183" t="s">
        <v>721</v>
      </c>
      <c r="E5948" s="184"/>
      <c r="F5948" s="184"/>
      <c r="G5948" s="185"/>
      <c r="H5948" s="185"/>
      <c r="I5948" s="184"/>
      <c r="J5948" s="184"/>
      <c r="K5948" s="185" t="s">
        <v>410</v>
      </c>
      <c r="L5948" s="185"/>
      <c r="M5948" s="186"/>
      <c r="N5948" s="61" t="s">
        <v>410</v>
      </c>
      <c r="P5948" s="175" t="s">
        <v>720</v>
      </c>
    </row>
    <row r="5949" spans="1:16" ht="17.25">
      <c r="A5949" s="183" t="s">
        <v>12078</v>
      </c>
      <c r="B5949" s="183" t="s">
        <v>12079</v>
      </c>
      <c r="C5949" s="183" t="s">
        <v>720</v>
      </c>
      <c r="D5949" s="183" t="s">
        <v>721</v>
      </c>
      <c r="E5949" s="184"/>
      <c r="F5949" s="184"/>
      <c r="G5949" s="185"/>
      <c r="H5949" s="185"/>
      <c r="I5949" s="184"/>
      <c r="J5949" s="184"/>
      <c r="K5949" s="185" t="s">
        <v>410</v>
      </c>
      <c r="L5949" s="185"/>
      <c r="M5949" s="186"/>
      <c r="N5949" s="61" t="s">
        <v>410</v>
      </c>
      <c r="P5949" s="175" t="s">
        <v>720</v>
      </c>
    </row>
    <row r="5950" spans="1:16" ht="17.25">
      <c r="A5950" s="183" t="s">
        <v>12080</v>
      </c>
      <c r="B5950" s="183" t="s">
        <v>12081</v>
      </c>
      <c r="C5950" s="183" t="s">
        <v>720</v>
      </c>
      <c r="D5950" s="183" t="s">
        <v>721</v>
      </c>
      <c r="E5950" s="184"/>
      <c r="F5950" s="184"/>
      <c r="G5950" s="185"/>
      <c r="H5950" s="185"/>
      <c r="I5950" s="184"/>
      <c r="J5950" s="184"/>
      <c r="K5950" s="185" t="s">
        <v>410</v>
      </c>
      <c r="L5950" s="185"/>
      <c r="M5950" s="186"/>
      <c r="N5950" s="61" t="s">
        <v>410</v>
      </c>
      <c r="P5950" s="175" t="s">
        <v>720</v>
      </c>
    </row>
    <row r="5951" spans="1:16" ht="17.25">
      <c r="A5951" s="183" t="s">
        <v>12082</v>
      </c>
      <c r="B5951" s="183" t="s">
        <v>12083</v>
      </c>
      <c r="C5951" s="183" t="s">
        <v>720</v>
      </c>
      <c r="D5951" s="183" t="s">
        <v>721</v>
      </c>
      <c r="E5951" s="184"/>
      <c r="F5951" s="184"/>
      <c r="G5951" s="185"/>
      <c r="H5951" s="185"/>
      <c r="I5951" s="184"/>
      <c r="J5951" s="184"/>
      <c r="K5951" s="185" t="s">
        <v>410</v>
      </c>
      <c r="L5951" s="185"/>
      <c r="M5951" s="186"/>
      <c r="N5951" s="61" t="s">
        <v>410</v>
      </c>
      <c r="P5951" s="175" t="s">
        <v>720</v>
      </c>
    </row>
    <row r="5952" spans="1:16" ht="17.25">
      <c r="A5952" s="183" t="s">
        <v>12084</v>
      </c>
      <c r="B5952" s="183" t="s">
        <v>12085</v>
      </c>
      <c r="C5952" s="183" t="s">
        <v>720</v>
      </c>
      <c r="D5952" s="183" t="s">
        <v>721</v>
      </c>
      <c r="E5952" s="184"/>
      <c r="F5952" s="184"/>
      <c r="G5952" s="185"/>
      <c r="H5952" s="185"/>
      <c r="I5952" s="184"/>
      <c r="J5952" s="184"/>
      <c r="K5952" s="185" t="s">
        <v>410</v>
      </c>
      <c r="L5952" s="185"/>
      <c r="M5952" s="186"/>
      <c r="N5952" s="61" t="s">
        <v>410</v>
      </c>
      <c r="P5952" s="175" t="s">
        <v>720</v>
      </c>
    </row>
    <row r="5953" spans="1:16" ht="17.25">
      <c r="A5953" s="183" t="s">
        <v>12086</v>
      </c>
      <c r="B5953" s="183" t="s">
        <v>12087</v>
      </c>
      <c r="C5953" s="183" t="s">
        <v>720</v>
      </c>
      <c r="D5953" s="183" t="s">
        <v>721</v>
      </c>
      <c r="E5953" s="184"/>
      <c r="F5953" s="184"/>
      <c r="G5953" s="185"/>
      <c r="H5953" s="185"/>
      <c r="I5953" s="184"/>
      <c r="J5953" s="184"/>
      <c r="K5953" s="185" t="s">
        <v>410</v>
      </c>
      <c r="L5953" s="185"/>
      <c r="M5953" s="186"/>
      <c r="N5953" s="61" t="s">
        <v>410</v>
      </c>
      <c r="P5953" s="175" t="s">
        <v>720</v>
      </c>
    </row>
    <row r="5954" spans="1:16" ht="17.25">
      <c r="A5954" s="183" t="s">
        <v>12088</v>
      </c>
      <c r="B5954" s="183" t="s">
        <v>12089</v>
      </c>
      <c r="C5954" s="183" t="s">
        <v>720</v>
      </c>
      <c r="D5954" s="183" t="s">
        <v>721</v>
      </c>
      <c r="E5954" s="184"/>
      <c r="F5954" s="184"/>
      <c r="G5954" s="185"/>
      <c r="H5954" s="185"/>
      <c r="I5954" s="184"/>
      <c r="J5954" s="184"/>
      <c r="K5954" s="185" t="s">
        <v>410</v>
      </c>
      <c r="L5954" s="185"/>
      <c r="M5954" s="186"/>
      <c r="N5954" s="61" t="s">
        <v>410</v>
      </c>
      <c r="P5954" s="175" t="s">
        <v>720</v>
      </c>
    </row>
    <row r="5955" spans="1:16" ht="17.25">
      <c r="A5955" s="183" t="s">
        <v>12090</v>
      </c>
      <c r="B5955" s="183" t="s">
        <v>12091</v>
      </c>
      <c r="C5955" s="183" t="s">
        <v>720</v>
      </c>
      <c r="D5955" s="183" t="s">
        <v>721</v>
      </c>
      <c r="E5955" s="184"/>
      <c r="F5955" s="184"/>
      <c r="G5955" s="185"/>
      <c r="H5955" s="185"/>
      <c r="I5955" s="184"/>
      <c r="J5955" s="184"/>
      <c r="K5955" s="185" t="s">
        <v>410</v>
      </c>
      <c r="L5955" s="185"/>
      <c r="M5955" s="186"/>
      <c r="N5955" s="61" t="s">
        <v>410</v>
      </c>
      <c r="P5955" s="175" t="s">
        <v>720</v>
      </c>
    </row>
    <row r="5956" spans="1:16" ht="17.25">
      <c r="A5956" s="183" t="s">
        <v>12092</v>
      </c>
      <c r="B5956" s="183" t="s">
        <v>12093</v>
      </c>
      <c r="C5956" s="183" t="s">
        <v>720</v>
      </c>
      <c r="D5956" s="183" t="s">
        <v>721</v>
      </c>
      <c r="E5956" s="184">
        <v>650</v>
      </c>
      <c r="F5956" s="184">
        <v>600</v>
      </c>
      <c r="G5956" s="185" t="s">
        <v>494</v>
      </c>
      <c r="H5956" s="185" t="s">
        <v>689</v>
      </c>
      <c r="I5956" s="184">
        <v>241.78</v>
      </c>
      <c r="J5956" s="184">
        <v>841.78</v>
      </c>
      <c r="K5956" s="185">
        <v>27</v>
      </c>
      <c r="L5956" s="185"/>
      <c r="M5956" s="186"/>
      <c r="N5956" s="61" t="s">
        <v>51</v>
      </c>
      <c r="P5956" s="175" t="s">
        <v>720</v>
      </c>
    </row>
    <row r="5957" spans="1:16" ht="17.25">
      <c r="A5957" s="183" t="s">
        <v>12094</v>
      </c>
      <c r="B5957" s="183" t="s">
        <v>12095</v>
      </c>
      <c r="C5957" s="183" t="s">
        <v>720</v>
      </c>
      <c r="D5957" s="183" t="s">
        <v>721</v>
      </c>
      <c r="E5957" s="184"/>
      <c r="F5957" s="184"/>
      <c r="G5957" s="185"/>
      <c r="H5957" s="185"/>
      <c r="I5957" s="184"/>
      <c r="J5957" s="184"/>
      <c r="K5957" s="185" t="s">
        <v>410</v>
      </c>
      <c r="L5957" s="185"/>
      <c r="M5957" s="186"/>
      <c r="N5957" s="61" t="s">
        <v>410</v>
      </c>
      <c r="P5957" s="175" t="s">
        <v>720</v>
      </c>
    </row>
    <row r="5958" spans="1:16" ht="17.25">
      <c r="A5958" s="183" t="s">
        <v>12096</v>
      </c>
      <c r="B5958" s="183" t="s">
        <v>12097</v>
      </c>
      <c r="C5958" s="183" t="s">
        <v>720</v>
      </c>
      <c r="D5958" s="183" t="s">
        <v>721</v>
      </c>
      <c r="E5958" s="184"/>
      <c r="F5958" s="184"/>
      <c r="G5958" s="185"/>
      <c r="H5958" s="185"/>
      <c r="I5958" s="184"/>
      <c r="J5958" s="184"/>
      <c r="K5958" s="185" t="s">
        <v>410</v>
      </c>
      <c r="L5958" s="185"/>
      <c r="M5958" s="186"/>
      <c r="N5958" s="61" t="s">
        <v>410</v>
      </c>
      <c r="P5958" s="175" t="s">
        <v>720</v>
      </c>
    </row>
    <row r="5959" spans="1:16" ht="17.25">
      <c r="A5959" s="183" t="s">
        <v>12098</v>
      </c>
      <c r="B5959" s="183" t="s">
        <v>12099</v>
      </c>
      <c r="C5959" s="183" t="s">
        <v>720</v>
      </c>
      <c r="D5959" s="183" t="s">
        <v>721</v>
      </c>
      <c r="E5959" s="184"/>
      <c r="F5959" s="184"/>
      <c r="G5959" s="185"/>
      <c r="H5959" s="185"/>
      <c r="I5959" s="184"/>
      <c r="J5959" s="184"/>
      <c r="K5959" s="185" t="s">
        <v>410</v>
      </c>
      <c r="L5959" s="185"/>
      <c r="M5959" s="186"/>
      <c r="N5959" s="61" t="s">
        <v>410</v>
      </c>
      <c r="P5959" s="175" t="s">
        <v>720</v>
      </c>
    </row>
    <row r="5960" spans="1:16" ht="17.25">
      <c r="A5960" s="183" t="s">
        <v>12100</v>
      </c>
      <c r="B5960" s="183" t="s">
        <v>12101</v>
      </c>
      <c r="C5960" s="183" t="s">
        <v>720</v>
      </c>
      <c r="D5960" s="183" t="s">
        <v>721</v>
      </c>
      <c r="E5960" s="184"/>
      <c r="F5960" s="184"/>
      <c r="G5960" s="185"/>
      <c r="H5960" s="185"/>
      <c r="I5960" s="184"/>
      <c r="J5960" s="184"/>
      <c r="K5960" s="185" t="s">
        <v>410</v>
      </c>
      <c r="L5960" s="185"/>
      <c r="M5960" s="186"/>
      <c r="N5960" s="61" t="s">
        <v>410</v>
      </c>
      <c r="P5960" s="175" t="s">
        <v>720</v>
      </c>
    </row>
    <row r="5961" spans="1:16" ht="17.25">
      <c r="A5961" s="183" t="s">
        <v>12102</v>
      </c>
      <c r="B5961" s="183" t="s">
        <v>12103</v>
      </c>
      <c r="C5961" s="183" t="s">
        <v>720</v>
      </c>
      <c r="D5961" s="183" t="s">
        <v>721</v>
      </c>
      <c r="E5961" s="184"/>
      <c r="F5961" s="184"/>
      <c r="G5961" s="185"/>
      <c r="H5961" s="185"/>
      <c r="I5961" s="184"/>
      <c r="J5961" s="184"/>
      <c r="K5961" s="185" t="s">
        <v>410</v>
      </c>
      <c r="L5961" s="185"/>
      <c r="M5961" s="186"/>
      <c r="N5961" s="61" t="s">
        <v>410</v>
      </c>
      <c r="P5961" s="175" t="s">
        <v>720</v>
      </c>
    </row>
    <row r="5962" spans="1:16" ht="17.25">
      <c r="A5962" s="183" t="s">
        <v>12104</v>
      </c>
      <c r="B5962" s="183" t="s">
        <v>12105</v>
      </c>
      <c r="C5962" s="183" t="s">
        <v>720</v>
      </c>
      <c r="D5962" s="183" t="s">
        <v>721</v>
      </c>
      <c r="E5962" s="184"/>
      <c r="F5962" s="184"/>
      <c r="G5962" s="185"/>
      <c r="H5962" s="185"/>
      <c r="I5962" s="184"/>
      <c r="J5962" s="184"/>
      <c r="K5962" s="185" t="s">
        <v>410</v>
      </c>
      <c r="L5962" s="185"/>
      <c r="M5962" s="186"/>
      <c r="N5962" s="61" t="s">
        <v>410</v>
      </c>
      <c r="P5962" s="175" t="s">
        <v>720</v>
      </c>
    </row>
    <row r="5963" spans="1:16" ht="17.25">
      <c r="A5963" s="183" t="s">
        <v>12106</v>
      </c>
      <c r="B5963" s="183" t="s">
        <v>12107</v>
      </c>
      <c r="C5963" s="183" t="s">
        <v>720</v>
      </c>
      <c r="D5963" s="183" t="s">
        <v>721</v>
      </c>
      <c r="E5963" s="184">
        <v>700</v>
      </c>
      <c r="F5963" s="184">
        <v>700</v>
      </c>
      <c r="G5963" s="185"/>
      <c r="H5963" s="185"/>
      <c r="I5963" s="184">
        <v>292.54</v>
      </c>
      <c r="J5963" s="184">
        <v>992.54</v>
      </c>
      <c r="K5963" s="185">
        <v>107</v>
      </c>
      <c r="L5963" s="185"/>
      <c r="M5963" s="186"/>
      <c r="N5963" s="61" t="s">
        <v>51</v>
      </c>
      <c r="P5963" s="175" t="s">
        <v>720</v>
      </c>
    </row>
    <row r="5964" spans="1:16" ht="17.25">
      <c r="A5964" s="183" t="s">
        <v>12108</v>
      </c>
      <c r="B5964" s="183" t="s">
        <v>12109</v>
      </c>
      <c r="C5964" s="183" t="s">
        <v>720</v>
      </c>
      <c r="D5964" s="183" t="s">
        <v>721</v>
      </c>
      <c r="E5964" s="184">
        <v>700</v>
      </c>
      <c r="F5964" s="184">
        <v>700</v>
      </c>
      <c r="G5964" s="185"/>
      <c r="H5964" s="185"/>
      <c r="I5964" s="184">
        <v>292.54</v>
      </c>
      <c r="J5964" s="184">
        <v>992.54</v>
      </c>
      <c r="K5964" s="185">
        <v>89</v>
      </c>
      <c r="L5964" s="185"/>
      <c r="M5964" s="186"/>
      <c r="N5964" s="61" t="s">
        <v>51</v>
      </c>
      <c r="P5964" s="175" t="s">
        <v>720</v>
      </c>
    </row>
    <row r="5965" spans="1:16" ht="17.25">
      <c r="A5965" s="183" t="s">
        <v>12110</v>
      </c>
      <c r="B5965" s="183" t="s">
        <v>12111</v>
      </c>
      <c r="C5965" s="183" t="s">
        <v>720</v>
      </c>
      <c r="D5965" s="183" t="s">
        <v>721</v>
      </c>
      <c r="E5965" s="184"/>
      <c r="F5965" s="184"/>
      <c r="G5965" s="185"/>
      <c r="H5965" s="185"/>
      <c r="I5965" s="184"/>
      <c r="J5965" s="184"/>
      <c r="K5965" s="185" t="s">
        <v>410</v>
      </c>
      <c r="L5965" s="185"/>
      <c r="M5965" s="186"/>
      <c r="N5965" s="61" t="s">
        <v>410</v>
      </c>
      <c r="P5965" s="175" t="s">
        <v>720</v>
      </c>
    </row>
    <row r="5966" spans="1:16" ht="17.25">
      <c r="A5966" s="183" t="s">
        <v>12112</v>
      </c>
      <c r="B5966" s="183" t="s">
        <v>12113</v>
      </c>
      <c r="C5966" s="183" t="s">
        <v>720</v>
      </c>
      <c r="D5966" s="183" t="s">
        <v>721</v>
      </c>
      <c r="E5966" s="184"/>
      <c r="F5966" s="184"/>
      <c r="G5966" s="185"/>
      <c r="H5966" s="185"/>
      <c r="I5966" s="184"/>
      <c r="J5966" s="184"/>
      <c r="K5966" s="185" t="s">
        <v>410</v>
      </c>
      <c r="L5966" s="185"/>
      <c r="M5966" s="186"/>
      <c r="N5966" s="61" t="s">
        <v>410</v>
      </c>
      <c r="P5966" s="175" t="s">
        <v>720</v>
      </c>
    </row>
    <row r="5967" spans="1:16" ht="17.25">
      <c r="A5967" s="183" t="s">
        <v>12114</v>
      </c>
      <c r="B5967" s="183" t="s">
        <v>12115</v>
      </c>
      <c r="C5967" s="183" t="s">
        <v>720</v>
      </c>
      <c r="D5967" s="183" t="s">
        <v>721</v>
      </c>
      <c r="E5967" s="184"/>
      <c r="F5967" s="184"/>
      <c r="G5967" s="185"/>
      <c r="H5967" s="185"/>
      <c r="I5967" s="184"/>
      <c r="J5967" s="184"/>
      <c r="K5967" s="185" t="s">
        <v>410</v>
      </c>
      <c r="L5967" s="185"/>
      <c r="M5967" s="186"/>
      <c r="N5967" s="61" t="s">
        <v>410</v>
      </c>
      <c r="P5967" s="175" t="s">
        <v>720</v>
      </c>
    </row>
    <row r="5968" spans="1:16" ht="17.25">
      <c r="A5968" s="183" t="s">
        <v>12116</v>
      </c>
      <c r="B5968" s="183" t="s">
        <v>12117</v>
      </c>
      <c r="C5968" s="183" t="s">
        <v>720</v>
      </c>
      <c r="D5968" s="183" t="s">
        <v>721</v>
      </c>
      <c r="E5968" s="184"/>
      <c r="F5968" s="184"/>
      <c r="G5968" s="188"/>
      <c r="H5968" s="185"/>
      <c r="I5968" s="184"/>
      <c r="J5968" s="184"/>
      <c r="K5968" s="185" t="s">
        <v>410</v>
      </c>
      <c r="L5968" s="185"/>
      <c r="M5968" s="186"/>
      <c r="N5968" s="61" t="s">
        <v>410</v>
      </c>
      <c r="P5968" s="175" t="s">
        <v>720</v>
      </c>
    </row>
    <row r="5969" spans="1:16" ht="17.25">
      <c r="A5969" s="183" t="s">
        <v>12118</v>
      </c>
      <c r="B5969" s="183" t="s">
        <v>12119</v>
      </c>
      <c r="C5969" s="183" t="s">
        <v>720</v>
      </c>
      <c r="D5969" s="183" t="s">
        <v>721</v>
      </c>
      <c r="E5969" s="184"/>
      <c r="F5969" s="184"/>
      <c r="G5969" s="185"/>
      <c r="H5969" s="185"/>
      <c r="I5969" s="184"/>
      <c r="J5969" s="184"/>
      <c r="K5969" s="185" t="s">
        <v>410</v>
      </c>
      <c r="L5969" s="185"/>
      <c r="M5969" s="186"/>
      <c r="N5969" s="61" t="s">
        <v>410</v>
      </c>
      <c r="P5969" s="175" t="s">
        <v>720</v>
      </c>
    </row>
    <row r="5970" spans="1:16" ht="17.25">
      <c r="A5970" s="183" t="s">
        <v>12120</v>
      </c>
      <c r="B5970" s="183" t="s">
        <v>11802</v>
      </c>
      <c r="C5970" s="183" t="s">
        <v>720</v>
      </c>
      <c r="D5970" s="183" t="s">
        <v>721</v>
      </c>
      <c r="E5970" s="184">
        <v>300</v>
      </c>
      <c r="F5970" s="184">
        <v>300</v>
      </c>
      <c r="G5970" s="185"/>
      <c r="H5970" s="185"/>
      <c r="I5970" s="184">
        <v>102.78</v>
      </c>
      <c r="J5970" s="184">
        <v>402.78</v>
      </c>
      <c r="K5970" s="185">
        <v>0</v>
      </c>
      <c r="L5970" s="185"/>
      <c r="M5970" s="186"/>
      <c r="N5970" s="61" t="s">
        <v>51</v>
      </c>
      <c r="P5970" s="175" t="s">
        <v>720</v>
      </c>
    </row>
    <row r="5971" spans="1:16" ht="17.25">
      <c r="A5971" s="183" t="s">
        <v>12121</v>
      </c>
      <c r="B5971" s="183" t="s">
        <v>12122</v>
      </c>
      <c r="C5971" s="183" t="s">
        <v>720</v>
      </c>
      <c r="D5971" s="183" t="s">
        <v>721</v>
      </c>
      <c r="E5971" s="184"/>
      <c r="F5971" s="184"/>
      <c r="G5971" s="185"/>
      <c r="H5971" s="185"/>
      <c r="I5971" s="184"/>
      <c r="J5971" s="184"/>
      <c r="K5971" s="185" t="s">
        <v>410</v>
      </c>
      <c r="L5971" s="185"/>
      <c r="M5971" s="186"/>
      <c r="N5971" s="61" t="s">
        <v>410</v>
      </c>
      <c r="P5971" s="175" t="s">
        <v>720</v>
      </c>
    </row>
    <row r="5972" spans="1:16" ht="17.25">
      <c r="A5972" s="183" t="s">
        <v>12123</v>
      </c>
      <c r="B5972" s="183" t="s">
        <v>12124</v>
      </c>
      <c r="C5972" s="183" t="s">
        <v>720</v>
      </c>
      <c r="D5972" s="183" t="s">
        <v>721</v>
      </c>
      <c r="E5972" s="184"/>
      <c r="F5972" s="184"/>
      <c r="G5972" s="185"/>
      <c r="H5972" s="185"/>
      <c r="I5972" s="184"/>
      <c r="J5972" s="184"/>
      <c r="K5972" s="185" t="s">
        <v>410</v>
      </c>
      <c r="L5972" s="185"/>
      <c r="M5972" s="186"/>
      <c r="N5972" s="61" t="s">
        <v>410</v>
      </c>
      <c r="P5972" s="175" t="s">
        <v>720</v>
      </c>
    </row>
    <row r="5973" spans="1:16" ht="17.25">
      <c r="A5973" s="183" t="s">
        <v>12125</v>
      </c>
      <c r="B5973" s="183" t="s">
        <v>12126</v>
      </c>
      <c r="C5973" s="183" t="s">
        <v>720</v>
      </c>
      <c r="D5973" s="183" t="s">
        <v>721</v>
      </c>
      <c r="E5973" s="184"/>
      <c r="F5973" s="184"/>
      <c r="G5973" s="188"/>
      <c r="H5973" s="183"/>
      <c r="I5973" s="184"/>
      <c r="J5973" s="184"/>
      <c r="K5973" s="185" t="s">
        <v>410</v>
      </c>
      <c r="L5973" s="185"/>
      <c r="M5973" s="186"/>
      <c r="N5973" s="61" t="s">
        <v>410</v>
      </c>
      <c r="P5973" s="175" t="s">
        <v>720</v>
      </c>
    </row>
    <row r="5974" spans="1:16" ht="17.25">
      <c r="A5974" s="183" t="s">
        <v>12127</v>
      </c>
      <c r="B5974" s="183" t="s">
        <v>12128</v>
      </c>
      <c r="C5974" s="183" t="s">
        <v>720</v>
      </c>
      <c r="D5974" s="183" t="s">
        <v>721</v>
      </c>
      <c r="E5974" s="184"/>
      <c r="F5974" s="184"/>
      <c r="G5974" s="188"/>
      <c r="H5974" s="183"/>
      <c r="I5974" s="184"/>
      <c r="J5974" s="184"/>
      <c r="K5974" s="185" t="s">
        <v>410</v>
      </c>
      <c r="L5974" s="185"/>
      <c r="M5974" s="186"/>
      <c r="N5974" s="61" t="s">
        <v>410</v>
      </c>
      <c r="P5974" s="175" t="s">
        <v>720</v>
      </c>
    </row>
    <row r="5975" spans="1:16" ht="17.25">
      <c r="A5975" s="183" t="s">
        <v>12129</v>
      </c>
      <c r="B5975" s="183" t="s">
        <v>12130</v>
      </c>
      <c r="C5975" s="183" t="s">
        <v>720</v>
      </c>
      <c r="D5975" s="183" t="s">
        <v>721</v>
      </c>
      <c r="E5975" s="184"/>
      <c r="F5975" s="184"/>
      <c r="G5975" s="188"/>
      <c r="H5975" s="183"/>
      <c r="I5975" s="184"/>
      <c r="J5975" s="184"/>
      <c r="K5975" s="185" t="s">
        <v>410</v>
      </c>
      <c r="L5975" s="185"/>
      <c r="M5975" s="186"/>
      <c r="N5975" s="61" t="s">
        <v>410</v>
      </c>
      <c r="P5975" s="175" t="s">
        <v>720</v>
      </c>
    </row>
    <row r="5976" spans="1:16" ht="17.25">
      <c r="A5976" s="183" t="s">
        <v>12131</v>
      </c>
      <c r="B5976" s="183" t="s">
        <v>12132</v>
      </c>
      <c r="C5976" s="183" t="s">
        <v>720</v>
      </c>
      <c r="D5976" s="183" t="s">
        <v>721</v>
      </c>
      <c r="E5976" s="184"/>
      <c r="F5976" s="184"/>
      <c r="G5976" s="188"/>
      <c r="H5976" s="183"/>
      <c r="I5976" s="184"/>
      <c r="J5976" s="184"/>
      <c r="K5976" s="185" t="s">
        <v>410</v>
      </c>
      <c r="L5976" s="185"/>
      <c r="M5976" s="186"/>
      <c r="N5976" s="61" t="s">
        <v>410</v>
      </c>
      <c r="P5976" s="175" t="s">
        <v>720</v>
      </c>
    </row>
    <row r="5977" spans="1:16" ht="17.25">
      <c r="A5977" s="183" t="s">
        <v>12133</v>
      </c>
      <c r="B5977" s="183" t="s">
        <v>12134</v>
      </c>
      <c r="C5977" s="183" t="s">
        <v>720</v>
      </c>
      <c r="D5977" s="183" t="s">
        <v>721</v>
      </c>
      <c r="E5977" s="184"/>
      <c r="F5977" s="184"/>
      <c r="G5977" s="188"/>
      <c r="H5977" s="183"/>
      <c r="I5977" s="184"/>
      <c r="J5977" s="184"/>
      <c r="K5977" s="185" t="s">
        <v>410</v>
      </c>
      <c r="L5977" s="185"/>
      <c r="M5977" s="186"/>
      <c r="N5977" s="61" t="s">
        <v>410</v>
      </c>
      <c r="P5977" s="175" t="s">
        <v>720</v>
      </c>
    </row>
    <row r="5978" spans="1:16" ht="17.25">
      <c r="A5978" s="183" t="s">
        <v>12135</v>
      </c>
      <c r="B5978" s="183" t="s">
        <v>12042</v>
      </c>
      <c r="C5978" s="183" t="s">
        <v>720</v>
      </c>
      <c r="D5978" s="183" t="s">
        <v>721</v>
      </c>
      <c r="E5978" s="184"/>
      <c r="F5978" s="184"/>
      <c r="G5978" s="185"/>
      <c r="H5978" s="185"/>
      <c r="I5978" s="184"/>
      <c r="J5978" s="184"/>
      <c r="K5978" s="185" t="s">
        <v>410</v>
      </c>
      <c r="L5978" s="185"/>
      <c r="M5978" s="186"/>
      <c r="N5978" s="61" t="s">
        <v>410</v>
      </c>
      <c r="P5978" s="175" t="s">
        <v>720</v>
      </c>
    </row>
    <row r="5979" spans="1:16" ht="17.25">
      <c r="A5979" s="183" t="s">
        <v>12136</v>
      </c>
      <c r="B5979" s="183" t="s">
        <v>12137</v>
      </c>
      <c r="C5979" s="183" t="s">
        <v>720</v>
      </c>
      <c r="D5979" s="183" t="s">
        <v>721</v>
      </c>
      <c r="E5979" s="184"/>
      <c r="F5979" s="184"/>
      <c r="G5979" s="185"/>
      <c r="H5979" s="185"/>
      <c r="I5979" s="184"/>
      <c r="J5979" s="184"/>
      <c r="K5979" s="185" t="s">
        <v>410</v>
      </c>
      <c r="L5979" s="185"/>
      <c r="M5979" s="186"/>
      <c r="N5979" s="61" t="s">
        <v>410</v>
      </c>
      <c r="P5979" s="175" t="s">
        <v>720</v>
      </c>
    </row>
    <row r="5980" spans="1:16" ht="17.25">
      <c r="A5980" s="183" t="s">
        <v>12138</v>
      </c>
      <c r="B5980" s="183" t="s">
        <v>12139</v>
      </c>
      <c r="C5980" s="183" t="s">
        <v>720</v>
      </c>
      <c r="D5980" s="183" t="s">
        <v>721</v>
      </c>
      <c r="E5980" s="184"/>
      <c r="F5980" s="184"/>
      <c r="G5980" s="185"/>
      <c r="H5980" s="185"/>
      <c r="I5980" s="184"/>
      <c r="J5980" s="184"/>
      <c r="K5980" s="185" t="s">
        <v>410</v>
      </c>
      <c r="L5980" s="185"/>
      <c r="M5980" s="186"/>
      <c r="N5980" s="61" t="s">
        <v>410</v>
      </c>
      <c r="P5980" s="175" t="s">
        <v>720</v>
      </c>
    </row>
    <row r="5981" spans="1:16" ht="17.25">
      <c r="A5981" s="183" t="s">
        <v>12140</v>
      </c>
      <c r="B5981" s="183" t="s">
        <v>12141</v>
      </c>
      <c r="C5981" s="183" t="s">
        <v>720</v>
      </c>
      <c r="D5981" s="183" t="s">
        <v>721</v>
      </c>
      <c r="E5981" s="184"/>
      <c r="F5981" s="184"/>
      <c r="G5981" s="188"/>
      <c r="H5981" s="183"/>
      <c r="I5981" s="184"/>
      <c r="J5981" s="184"/>
      <c r="K5981" s="185" t="s">
        <v>410</v>
      </c>
      <c r="L5981" s="185"/>
      <c r="M5981" s="186"/>
      <c r="N5981" s="61" t="s">
        <v>410</v>
      </c>
      <c r="P5981" s="175" t="s">
        <v>720</v>
      </c>
    </row>
    <row r="5982" spans="1:16" ht="17.25">
      <c r="A5982" s="183" t="s">
        <v>12142</v>
      </c>
      <c r="B5982" s="183" t="s">
        <v>12143</v>
      </c>
      <c r="C5982" s="183" t="s">
        <v>720</v>
      </c>
      <c r="D5982" s="183" t="s">
        <v>721</v>
      </c>
      <c r="E5982" s="184"/>
      <c r="F5982" s="184"/>
      <c r="G5982" s="188"/>
      <c r="H5982" s="183"/>
      <c r="I5982" s="184"/>
      <c r="J5982" s="184"/>
      <c r="K5982" s="185" t="s">
        <v>410</v>
      </c>
      <c r="L5982" s="185"/>
      <c r="M5982" s="186"/>
      <c r="N5982" s="61" t="s">
        <v>410</v>
      </c>
      <c r="P5982" s="175" t="s">
        <v>720</v>
      </c>
    </row>
    <row r="5983" spans="1:16" ht="17.25">
      <c r="A5983" s="183" t="s">
        <v>12144</v>
      </c>
      <c r="B5983" s="183" t="s">
        <v>12145</v>
      </c>
      <c r="C5983" s="183" t="s">
        <v>720</v>
      </c>
      <c r="D5983" s="183" t="s">
        <v>721</v>
      </c>
      <c r="E5983" s="184"/>
      <c r="F5983" s="184"/>
      <c r="G5983" s="188"/>
      <c r="H5983" s="183"/>
      <c r="I5983" s="184"/>
      <c r="J5983" s="184"/>
      <c r="K5983" s="185" t="s">
        <v>410</v>
      </c>
      <c r="L5983" s="185"/>
      <c r="M5983" s="186"/>
      <c r="N5983" s="61" t="s">
        <v>410</v>
      </c>
      <c r="P5983" s="175" t="s">
        <v>720</v>
      </c>
    </row>
    <row r="5984" spans="1:16" ht="17.25">
      <c r="A5984" s="183" t="s">
        <v>12146</v>
      </c>
      <c r="B5984" s="183" t="s">
        <v>12147</v>
      </c>
      <c r="C5984" s="183" t="s">
        <v>720</v>
      </c>
      <c r="D5984" s="183" t="s">
        <v>721</v>
      </c>
      <c r="E5984" s="184"/>
      <c r="F5984" s="184"/>
      <c r="G5984" s="185"/>
      <c r="H5984" s="185"/>
      <c r="I5984" s="184"/>
      <c r="J5984" s="184"/>
      <c r="K5984" s="185" t="s">
        <v>410</v>
      </c>
      <c r="L5984" s="185"/>
      <c r="M5984" s="186"/>
      <c r="N5984" s="61" t="s">
        <v>410</v>
      </c>
      <c r="P5984" s="175" t="s">
        <v>720</v>
      </c>
    </row>
    <row r="5985" spans="1:16" ht="17.25">
      <c r="A5985" s="183" t="s">
        <v>12148</v>
      </c>
      <c r="B5985" s="183" t="s">
        <v>12149</v>
      </c>
      <c r="C5985" s="183" t="s">
        <v>720</v>
      </c>
      <c r="D5985" s="183" t="s">
        <v>721</v>
      </c>
      <c r="E5985" s="184"/>
      <c r="F5985" s="184"/>
      <c r="G5985" s="185"/>
      <c r="H5985" s="185"/>
      <c r="I5985" s="184"/>
      <c r="J5985" s="184"/>
      <c r="K5985" s="185" t="s">
        <v>410</v>
      </c>
      <c r="L5985" s="185"/>
      <c r="M5985" s="186"/>
      <c r="N5985" s="61" t="s">
        <v>410</v>
      </c>
      <c r="P5985" s="175" t="s">
        <v>720</v>
      </c>
    </row>
    <row r="5986" spans="1:16" ht="17.25">
      <c r="A5986" s="183" t="s">
        <v>12150</v>
      </c>
      <c r="B5986" s="183" t="s">
        <v>12151</v>
      </c>
      <c r="C5986" s="183" t="s">
        <v>720</v>
      </c>
      <c r="D5986" s="183" t="s">
        <v>721</v>
      </c>
      <c r="E5986" s="184"/>
      <c r="F5986" s="184"/>
      <c r="G5986" s="185"/>
      <c r="H5986" s="185"/>
      <c r="I5986" s="184"/>
      <c r="J5986" s="184"/>
      <c r="K5986" s="185" t="s">
        <v>410</v>
      </c>
      <c r="L5986" s="185"/>
      <c r="M5986" s="186"/>
      <c r="N5986" s="61" t="s">
        <v>410</v>
      </c>
      <c r="P5986" s="175" t="s">
        <v>720</v>
      </c>
    </row>
    <row r="5987" spans="1:16" ht="17.25">
      <c r="A5987" s="183" t="s">
        <v>12152</v>
      </c>
      <c r="B5987" s="183" t="s">
        <v>12054</v>
      </c>
      <c r="C5987" s="183" t="s">
        <v>720</v>
      </c>
      <c r="D5987" s="183" t="s">
        <v>721</v>
      </c>
      <c r="E5987" s="184"/>
      <c r="F5987" s="184"/>
      <c r="G5987" s="188"/>
      <c r="H5987" s="183"/>
      <c r="I5987" s="184"/>
      <c r="J5987" s="184"/>
      <c r="K5987" s="185" t="s">
        <v>410</v>
      </c>
      <c r="L5987" s="185"/>
      <c r="M5987" s="186"/>
      <c r="N5987" s="61" t="s">
        <v>410</v>
      </c>
      <c r="P5987" s="175" t="s">
        <v>720</v>
      </c>
    </row>
    <row r="5988" spans="1:16" ht="17.25">
      <c r="A5988" s="183" t="s">
        <v>12153</v>
      </c>
      <c r="B5988" s="183" t="s">
        <v>12154</v>
      </c>
      <c r="C5988" s="183" t="s">
        <v>720</v>
      </c>
      <c r="D5988" s="183" t="s">
        <v>721</v>
      </c>
      <c r="E5988" s="184"/>
      <c r="F5988" s="184"/>
      <c r="G5988" s="188"/>
      <c r="H5988" s="183"/>
      <c r="I5988" s="184"/>
      <c r="J5988" s="184"/>
      <c r="K5988" s="185" t="s">
        <v>410</v>
      </c>
      <c r="L5988" s="185"/>
      <c r="M5988" s="186"/>
      <c r="N5988" s="61" t="s">
        <v>410</v>
      </c>
      <c r="P5988" s="175" t="s">
        <v>720</v>
      </c>
    </row>
    <row r="5989" spans="1:16" ht="17.25">
      <c r="A5989" s="183" t="s">
        <v>12155</v>
      </c>
      <c r="B5989" s="183" t="s">
        <v>12156</v>
      </c>
      <c r="C5989" s="183" t="s">
        <v>720</v>
      </c>
      <c r="D5989" s="183" t="s">
        <v>721</v>
      </c>
      <c r="E5989" s="184"/>
      <c r="F5989" s="184"/>
      <c r="G5989" s="188"/>
      <c r="H5989" s="183"/>
      <c r="I5989" s="184"/>
      <c r="J5989" s="184"/>
      <c r="K5989" s="185" t="s">
        <v>410</v>
      </c>
      <c r="L5989" s="185"/>
      <c r="M5989" s="186"/>
      <c r="N5989" s="61" t="s">
        <v>410</v>
      </c>
      <c r="P5989" s="175" t="s">
        <v>720</v>
      </c>
    </row>
    <row r="5990" spans="1:16" ht="17.25">
      <c r="A5990" s="183" t="s">
        <v>12157</v>
      </c>
      <c r="B5990" s="183" t="s">
        <v>12158</v>
      </c>
      <c r="C5990" s="183" t="s">
        <v>720</v>
      </c>
      <c r="D5990" s="183" t="s">
        <v>721</v>
      </c>
      <c r="E5990" s="184"/>
      <c r="F5990" s="184"/>
      <c r="G5990" s="188"/>
      <c r="H5990" s="183"/>
      <c r="I5990" s="184"/>
      <c r="J5990" s="184"/>
      <c r="K5990" s="185" t="s">
        <v>410</v>
      </c>
      <c r="L5990" s="185"/>
      <c r="M5990" s="186"/>
      <c r="N5990" s="61" t="s">
        <v>410</v>
      </c>
      <c r="P5990" s="175" t="s">
        <v>720</v>
      </c>
    </row>
    <row r="5991" spans="1:16" ht="17.25">
      <c r="A5991" s="183" t="s">
        <v>12159</v>
      </c>
      <c r="B5991" s="183" t="s">
        <v>12160</v>
      </c>
      <c r="C5991" s="183" t="s">
        <v>720</v>
      </c>
      <c r="D5991" s="183" t="s">
        <v>721</v>
      </c>
      <c r="E5991" s="184">
        <v>700</v>
      </c>
      <c r="F5991" s="184">
        <v>700</v>
      </c>
      <c r="G5991" s="188"/>
      <c r="H5991" s="183"/>
      <c r="I5991" s="184">
        <v>292.54</v>
      </c>
      <c r="J5991" s="184">
        <v>992.54</v>
      </c>
      <c r="K5991" s="185">
        <v>19</v>
      </c>
      <c r="L5991" s="185"/>
      <c r="M5991" s="186"/>
      <c r="N5991" s="61" t="s">
        <v>51</v>
      </c>
      <c r="P5991" s="175" t="s">
        <v>720</v>
      </c>
    </row>
    <row r="5992" spans="1:16" ht="17.25">
      <c r="A5992" s="183" t="s">
        <v>12161</v>
      </c>
      <c r="B5992" s="183" t="s">
        <v>12162</v>
      </c>
      <c r="C5992" s="183" t="s">
        <v>720</v>
      </c>
      <c r="D5992" s="183" t="s">
        <v>721</v>
      </c>
      <c r="E5992" s="184"/>
      <c r="F5992" s="184"/>
      <c r="G5992" s="188"/>
      <c r="H5992" s="183"/>
      <c r="I5992" s="184"/>
      <c r="J5992" s="184"/>
      <c r="K5992" s="185" t="s">
        <v>410</v>
      </c>
      <c r="L5992" s="185"/>
      <c r="M5992" s="186"/>
      <c r="N5992" s="61" t="s">
        <v>410</v>
      </c>
      <c r="P5992" s="175" t="s">
        <v>720</v>
      </c>
    </row>
    <row r="5993" spans="1:16" ht="17.25">
      <c r="A5993" s="183" t="s">
        <v>12163</v>
      </c>
      <c r="B5993" s="183" t="s">
        <v>12164</v>
      </c>
      <c r="C5993" s="183" t="s">
        <v>720</v>
      </c>
      <c r="D5993" s="183" t="s">
        <v>721</v>
      </c>
      <c r="E5993" s="184"/>
      <c r="F5993" s="184"/>
      <c r="G5993" s="188"/>
      <c r="H5993" s="183"/>
      <c r="I5993" s="184"/>
      <c r="J5993" s="184"/>
      <c r="K5993" s="185" t="s">
        <v>410</v>
      </c>
      <c r="L5993" s="185"/>
      <c r="M5993" s="186"/>
      <c r="N5993" s="61" t="s">
        <v>410</v>
      </c>
      <c r="P5993" s="175" t="s">
        <v>720</v>
      </c>
    </row>
    <row r="5994" spans="1:16" ht="17.25">
      <c r="A5994" s="183" t="s">
        <v>12165</v>
      </c>
      <c r="B5994" s="183" t="s">
        <v>12166</v>
      </c>
      <c r="C5994" s="183" t="s">
        <v>720</v>
      </c>
      <c r="D5994" s="183" t="s">
        <v>721</v>
      </c>
      <c r="E5994" s="184"/>
      <c r="F5994" s="184"/>
      <c r="G5994" s="188"/>
      <c r="H5994" s="183"/>
      <c r="I5994" s="184"/>
      <c r="J5994" s="184"/>
      <c r="K5994" s="185" t="s">
        <v>410</v>
      </c>
      <c r="L5994" s="185"/>
      <c r="M5994" s="186"/>
      <c r="N5994" s="61" t="s">
        <v>410</v>
      </c>
      <c r="P5994" s="175" t="s">
        <v>720</v>
      </c>
    </row>
    <row r="5995" spans="1:16" ht="17.25">
      <c r="A5995" s="183" t="s">
        <v>12167</v>
      </c>
      <c r="B5995" s="183" t="s">
        <v>12168</v>
      </c>
      <c r="C5995" s="183" t="s">
        <v>720</v>
      </c>
      <c r="D5995" s="183" t="s">
        <v>721</v>
      </c>
      <c r="E5995" s="184"/>
      <c r="F5995" s="184"/>
      <c r="G5995" s="188"/>
      <c r="H5995" s="183"/>
      <c r="I5995" s="184"/>
      <c r="J5995" s="184"/>
      <c r="K5995" s="185" t="s">
        <v>410</v>
      </c>
      <c r="L5995" s="185"/>
      <c r="M5995" s="186"/>
      <c r="N5995" s="61" t="s">
        <v>410</v>
      </c>
      <c r="P5995" s="175" t="s">
        <v>720</v>
      </c>
    </row>
    <row r="5996" spans="1:16" ht="17.25">
      <c r="A5996" s="183" t="s">
        <v>12169</v>
      </c>
      <c r="B5996" s="183" t="s">
        <v>12170</v>
      </c>
      <c r="C5996" s="183" t="s">
        <v>720</v>
      </c>
      <c r="D5996" s="183" t="s">
        <v>721</v>
      </c>
      <c r="E5996" s="184"/>
      <c r="F5996" s="184"/>
      <c r="G5996" s="188"/>
      <c r="H5996" s="183"/>
      <c r="I5996" s="184"/>
      <c r="J5996" s="184"/>
      <c r="K5996" s="185" t="s">
        <v>410</v>
      </c>
      <c r="L5996" s="185"/>
      <c r="M5996" s="186"/>
      <c r="N5996" s="61" t="s">
        <v>410</v>
      </c>
      <c r="P5996" s="175" t="s">
        <v>720</v>
      </c>
    </row>
    <row r="5997" spans="1:16" ht="17.25">
      <c r="A5997" s="183" t="s">
        <v>12171</v>
      </c>
      <c r="B5997" s="183" t="s">
        <v>12172</v>
      </c>
      <c r="C5997" s="183" t="s">
        <v>720</v>
      </c>
      <c r="D5997" s="183" t="s">
        <v>721</v>
      </c>
      <c r="E5997" s="184"/>
      <c r="F5997" s="184"/>
      <c r="G5997" s="185"/>
      <c r="H5997" s="185"/>
      <c r="I5997" s="184"/>
      <c r="J5997" s="184"/>
      <c r="K5997" s="185" t="s">
        <v>410</v>
      </c>
      <c r="L5997" s="185"/>
      <c r="M5997" s="186"/>
      <c r="N5997" s="61" t="s">
        <v>410</v>
      </c>
      <c r="P5997" s="175" t="s">
        <v>720</v>
      </c>
    </row>
    <row r="5998" spans="1:16" ht="17.25">
      <c r="A5998" s="183" t="s">
        <v>12173</v>
      </c>
      <c r="B5998" s="183" t="s">
        <v>12174</v>
      </c>
      <c r="C5998" s="183" t="s">
        <v>720</v>
      </c>
      <c r="D5998" s="183" t="s">
        <v>721</v>
      </c>
      <c r="E5998" s="184"/>
      <c r="F5998" s="184"/>
      <c r="G5998" s="185"/>
      <c r="H5998" s="185"/>
      <c r="I5998" s="184"/>
      <c r="J5998" s="184"/>
      <c r="K5998" s="185" t="s">
        <v>410</v>
      </c>
      <c r="L5998" s="185"/>
      <c r="M5998" s="186"/>
      <c r="N5998" s="61" t="s">
        <v>410</v>
      </c>
      <c r="P5998" s="175" t="s">
        <v>720</v>
      </c>
    </row>
    <row r="5999" spans="1:16" ht="17.25">
      <c r="A5999" s="183" t="s">
        <v>12175</v>
      </c>
      <c r="B5999" s="183" t="s">
        <v>12176</v>
      </c>
      <c r="C5999" s="183" t="s">
        <v>720</v>
      </c>
      <c r="D5999" s="183" t="s">
        <v>721</v>
      </c>
      <c r="E5999" s="184"/>
      <c r="F5999" s="184"/>
      <c r="G5999" s="185"/>
      <c r="H5999" s="185"/>
      <c r="I5999" s="184"/>
      <c r="J5999" s="184"/>
      <c r="K5999" s="185" t="s">
        <v>410</v>
      </c>
      <c r="L5999" s="185"/>
      <c r="M5999" s="186"/>
      <c r="N5999" s="61" t="s">
        <v>410</v>
      </c>
      <c r="P5999" s="175" t="s">
        <v>720</v>
      </c>
    </row>
    <row r="6000" spans="1:16" ht="17.25">
      <c r="A6000" s="183" t="s">
        <v>12177</v>
      </c>
      <c r="B6000" s="183" t="s">
        <v>12178</v>
      </c>
      <c r="C6000" s="183" t="s">
        <v>720</v>
      </c>
      <c r="D6000" s="183" t="s">
        <v>721</v>
      </c>
      <c r="E6000" s="184"/>
      <c r="F6000" s="184"/>
      <c r="G6000" s="185"/>
      <c r="H6000" s="185"/>
      <c r="I6000" s="184"/>
      <c r="J6000" s="184"/>
      <c r="K6000" s="185" t="s">
        <v>410</v>
      </c>
      <c r="L6000" s="185"/>
      <c r="M6000" s="186"/>
      <c r="N6000" s="61" t="s">
        <v>410</v>
      </c>
      <c r="P6000" s="175" t="s">
        <v>720</v>
      </c>
    </row>
    <row r="6001" spans="1:16" ht="17.25">
      <c r="A6001" s="183" t="s">
        <v>12179</v>
      </c>
      <c r="B6001" s="183" t="s">
        <v>12180</v>
      </c>
      <c r="C6001" s="183" t="s">
        <v>720</v>
      </c>
      <c r="D6001" s="183" t="s">
        <v>721</v>
      </c>
      <c r="E6001" s="184">
        <v>544</v>
      </c>
      <c r="F6001" s="184">
        <v>544</v>
      </c>
      <c r="G6001" s="185"/>
      <c r="H6001" s="185"/>
      <c r="I6001" s="184">
        <v>292.54</v>
      </c>
      <c r="J6001" s="184">
        <v>836.54</v>
      </c>
      <c r="K6001" s="185">
        <v>73</v>
      </c>
      <c r="L6001" s="185"/>
      <c r="M6001" s="186"/>
      <c r="N6001" s="61" t="s">
        <v>51</v>
      </c>
      <c r="P6001" s="175" t="s">
        <v>720</v>
      </c>
    </row>
    <row r="6002" spans="1:16" ht="17.25">
      <c r="A6002" s="183" t="s">
        <v>12181</v>
      </c>
      <c r="B6002" s="183" t="s">
        <v>12182</v>
      </c>
      <c r="C6002" s="183" t="s">
        <v>720</v>
      </c>
      <c r="D6002" s="183" t="s">
        <v>721</v>
      </c>
      <c r="E6002" s="184"/>
      <c r="F6002" s="184"/>
      <c r="G6002" s="185"/>
      <c r="H6002" s="185"/>
      <c r="I6002" s="184"/>
      <c r="J6002" s="184"/>
      <c r="K6002" s="185" t="s">
        <v>410</v>
      </c>
      <c r="L6002" s="185"/>
      <c r="M6002" s="186"/>
      <c r="N6002" s="61" t="s">
        <v>410</v>
      </c>
      <c r="P6002" s="175" t="s">
        <v>720</v>
      </c>
    </row>
    <row r="6003" spans="1:16" ht="17.25">
      <c r="A6003" s="191" t="s">
        <v>12183</v>
      </c>
      <c r="B6003" s="183" t="s">
        <v>12184</v>
      </c>
      <c r="C6003" s="183" t="s">
        <v>720</v>
      </c>
      <c r="D6003" s="183" t="s">
        <v>721</v>
      </c>
      <c r="E6003" s="184"/>
      <c r="F6003" s="184"/>
      <c r="G6003" s="185"/>
      <c r="H6003" s="185"/>
      <c r="I6003" s="184"/>
      <c r="J6003" s="184"/>
      <c r="K6003" s="185" t="s">
        <v>410</v>
      </c>
      <c r="L6003" s="185"/>
      <c r="M6003" s="186"/>
      <c r="N6003" s="61" t="s">
        <v>410</v>
      </c>
      <c r="P6003" s="175" t="s">
        <v>720</v>
      </c>
    </row>
    <row r="6004" spans="1:16" ht="17.25">
      <c r="A6004" s="191" t="s">
        <v>12185</v>
      </c>
      <c r="B6004" s="183" t="s">
        <v>12186</v>
      </c>
      <c r="C6004" s="183" t="s">
        <v>720</v>
      </c>
      <c r="D6004" s="183" t="s">
        <v>721</v>
      </c>
      <c r="E6004" s="184"/>
      <c r="F6004" s="184"/>
      <c r="G6004" s="185"/>
      <c r="H6004" s="185"/>
      <c r="I6004" s="184"/>
      <c r="J6004" s="184"/>
      <c r="K6004" s="185" t="s">
        <v>410</v>
      </c>
      <c r="L6004" s="185"/>
      <c r="M6004" s="186"/>
      <c r="N6004" s="61" t="s">
        <v>410</v>
      </c>
      <c r="P6004" s="175" t="s">
        <v>720</v>
      </c>
    </row>
    <row r="6005" spans="1:16" ht="17.25">
      <c r="A6005" s="183" t="s">
        <v>12187</v>
      </c>
      <c r="B6005" s="183" t="s">
        <v>12188</v>
      </c>
      <c r="C6005" s="183" t="s">
        <v>720</v>
      </c>
      <c r="D6005" s="183" t="s">
        <v>721</v>
      </c>
      <c r="E6005" s="184"/>
      <c r="F6005" s="184"/>
      <c r="G6005" s="185"/>
      <c r="H6005" s="185"/>
      <c r="I6005" s="184"/>
      <c r="J6005" s="184"/>
      <c r="K6005" s="185" t="s">
        <v>410</v>
      </c>
      <c r="L6005" s="185"/>
      <c r="M6005" s="186"/>
      <c r="N6005" s="61" t="s">
        <v>410</v>
      </c>
      <c r="P6005" s="175" t="s">
        <v>720</v>
      </c>
    </row>
    <row r="6006" spans="1:16" ht="17.25">
      <c r="A6006" s="183" t="s">
        <v>12189</v>
      </c>
      <c r="B6006" s="183" t="s">
        <v>12190</v>
      </c>
      <c r="C6006" s="183" t="s">
        <v>720</v>
      </c>
      <c r="D6006" s="183" t="s">
        <v>721</v>
      </c>
      <c r="E6006" s="184"/>
      <c r="F6006" s="184"/>
      <c r="G6006" s="185"/>
      <c r="H6006" s="185"/>
      <c r="I6006" s="184"/>
      <c r="J6006" s="184"/>
      <c r="K6006" s="185" t="s">
        <v>410</v>
      </c>
      <c r="L6006" s="185"/>
      <c r="M6006" s="186"/>
      <c r="N6006" s="61" t="s">
        <v>410</v>
      </c>
      <c r="P6006" s="175" t="s">
        <v>720</v>
      </c>
    </row>
    <row r="6007" spans="1:16" ht="17.25">
      <c r="A6007" s="183" t="s">
        <v>12191</v>
      </c>
      <c r="B6007" s="183" t="s">
        <v>12192</v>
      </c>
      <c r="C6007" s="183" t="s">
        <v>720</v>
      </c>
      <c r="D6007" s="183" t="s">
        <v>721</v>
      </c>
      <c r="E6007" s="184">
        <v>470</v>
      </c>
      <c r="F6007" s="184">
        <v>470</v>
      </c>
      <c r="G6007" s="185"/>
      <c r="H6007" s="185"/>
      <c r="I6007" s="184">
        <v>144.85</v>
      </c>
      <c r="J6007" s="184">
        <v>614.85</v>
      </c>
      <c r="K6007" s="185">
        <v>142</v>
      </c>
      <c r="L6007" s="185"/>
      <c r="M6007" s="186"/>
      <c r="N6007" s="61" t="s">
        <v>51</v>
      </c>
      <c r="P6007" s="175" t="s">
        <v>720</v>
      </c>
    </row>
    <row r="6008" spans="1:16" ht="17.25">
      <c r="A6008" s="183" t="s">
        <v>12193</v>
      </c>
      <c r="B6008" s="183" t="s">
        <v>12194</v>
      </c>
      <c r="C6008" s="183" t="s">
        <v>720</v>
      </c>
      <c r="D6008" s="183" t="s">
        <v>721</v>
      </c>
      <c r="E6008" s="184"/>
      <c r="F6008" s="184"/>
      <c r="G6008" s="185"/>
      <c r="H6008" s="185"/>
      <c r="I6008" s="184"/>
      <c r="J6008" s="184"/>
      <c r="K6008" s="185" t="s">
        <v>410</v>
      </c>
      <c r="L6008" s="185"/>
      <c r="M6008" s="186"/>
      <c r="N6008" s="61" t="s">
        <v>410</v>
      </c>
      <c r="P6008" s="175" t="s">
        <v>720</v>
      </c>
    </row>
    <row r="6009" spans="1:16" ht="17.25">
      <c r="A6009" s="183" t="s">
        <v>12195</v>
      </c>
      <c r="B6009" s="183" t="s">
        <v>12196</v>
      </c>
      <c r="C6009" s="183" t="s">
        <v>720</v>
      </c>
      <c r="D6009" s="183" t="s">
        <v>721</v>
      </c>
      <c r="E6009" s="184"/>
      <c r="F6009" s="184"/>
      <c r="G6009" s="185"/>
      <c r="H6009" s="185"/>
      <c r="I6009" s="184"/>
      <c r="J6009" s="184"/>
      <c r="K6009" s="185" t="s">
        <v>410</v>
      </c>
      <c r="L6009" s="185"/>
      <c r="M6009" s="186"/>
      <c r="N6009" s="61" t="s">
        <v>410</v>
      </c>
      <c r="P6009" s="175" t="s">
        <v>720</v>
      </c>
    </row>
    <row r="6010" spans="1:16" ht="17.25">
      <c r="A6010" s="183" t="s">
        <v>12197</v>
      </c>
      <c r="B6010" s="183" t="s">
        <v>12196</v>
      </c>
      <c r="C6010" s="183" t="s">
        <v>720</v>
      </c>
      <c r="D6010" s="183" t="s">
        <v>721</v>
      </c>
      <c r="E6010" s="184"/>
      <c r="F6010" s="184"/>
      <c r="G6010" s="185"/>
      <c r="H6010" s="185"/>
      <c r="I6010" s="184"/>
      <c r="J6010" s="184"/>
      <c r="K6010" s="185" t="s">
        <v>410</v>
      </c>
      <c r="L6010" s="185"/>
      <c r="M6010" s="186"/>
      <c r="N6010" s="61" t="s">
        <v>410</v>
      </c>
      <c r="P6010" s="175" t="s">
        <v>720</v>
      </c>
    </row>
    <row r="6011" spans="1:16" ht="17.25">
      <c r="A6011" s="183" t="s">
        <v>12198</v>
      </c>
      <c r="B6011" s="183" t="s">
        <v>12199</v>
      </c>
      <c r="C6011" s="183" t="s">
        <v>720</v>
      </c>
      <c r="D6011" s="183" t="s">
        <v>721</v>
      </c>
      <c r="E6011" s="184"/>
      <c r="F6011" s="184"/>
      <c r="G6011" s="185"/>
      <c r="H6011" s="185"/>
      <c r="I6011" s="184"/>
      <c r="J6011" s="184"/>
      <c r="K6011" s="185" t="s">
        <v>410</v>
      </c>
      <c r="L6011" s="185"/>
      <c r="M6011" s="186"/>
      <c r="N6011" s="61" t="s">
        <v>410</v>
      </c>
      <c r="P6011" s="175" t="s">
        <v>720</v>
      </c>
    </row>
    <row r="6012" spans="1:16" ht="17.25">
      <c r="A6012" s="183" t="s">
        <v>12200</v>
      </c>
      <c r="B6012" s="183" t="s">
        <v>12199</v>
      </c>
      <c r="C6012" s="183" t="s">
        <v>720</v>
      </c>
      <c r="D6012" s="183" t="s">
        <v>721</v>
      </c>
      <c r="E6012" s="184"/>
      <c r="F6012" s="184"/>
      <c r="G6012" s="185"/>
      <c r="H6012" s="185"/>
      <c r="I6012" s="184"/>
      <c r="J6012" s="184"/>
      <c r="K6012" s="185" t="s">
        <v>410</v>
      </c>
      <c r="L6012" s="185"/>
      <c r="M6012" s="186"/>
      <c r="N6012" s="61" t="s">
        <v>410</v>
      </c>
      <c r="P6012" s="175" t="s">
        <v>720</v>
      </c>
    </row>
    <row r="6013" spans="1:16" ht="17.25">
      <c r="A6013" s="183" t="s">
        <v>12201</v>
      </c>
      <c r="B6013" s="183" t="s">
        <v>12202</v>
      </c>
      <c r="C6013" s="183" t="s">
        <v>720</v>
      </c>
      <c r="D6013" s="183" t="s">
        <v>721</v>
      </c>
      <c r="E6013" s="184">
        <v>410</v>
      </c>
      <c r="F6013" s="184">
        <v>410</v>
      </c>
      <c r="G6013" s="185"/>
      <c r="H6013" s="185"/>
      <c r="I6013" s="184">
        <v>82.15</v>
      </c>
      <c r="J6013" s="184">
        <v>492.15</v>
      </c>
      <c r="K6013" s="185">
        <v>38</v>
      </c>
      <c r="L6013" s="185"/>
      <c r="M6013" s="186"/>
      <c r="N6013" s="61" t="s">
        <v>51</v>
      </c>
      <c r="P6013" s="175" t="s">
        <v>720</v>
      </c>
    </row>
    <row r="6014" spans="1:16" ht="17.25">
      <c r="A6014" s="183" t="s">
        <v>12203</v>
      </c>
      <c r="B6014" s="183" t="s">
        <v>12204</v>
      </c>
      <c r="C6014" s="183" t="s">
        <v>720</v>
      </c>
      <c r="D6014" s="183" t="s">
        <v>721</v>
      </c>
      <c r="E6014" s="184">
        <v>480</v>
      </c>
      <c r="F6014" s="184">
        <v>480</v>
      </c>
      <c r="G6014" s="185"/>
      <c r="H6014" s="185"/>
      <c r="I6014" s="184">
        <v>283.6</v>
      </c>
      <c r="J6014" s="184">
        <v>763.6</v>
      </c>
      <c r="K6014" s="185">
        <v>1</v>
      </c>
      <c r="L6014" s="185" t="s">
        <v>130</v>
      </c>
      <c r="M6014" s="186" t="s">
        <v>2427</v>
      </c>
      <c r="N6014" s="61" t="s">
        <v>10935</v>
      </c>
      <c r="P6014" s="175" t="s">
        <v>720</v>
      </c>
    </row>
    <row r="6015" spans="1:16" ht="17.25">
      <c r="A6015" s="183" t="s">
        <v>12205</v>
      </c>
      <c r="B6015" s="183" t="s">
        <v>12206</v>
      </c>
      <c r="C6015" s="183" t="s">
        <v>720</v>
      </c>
      <c r="D6015" s="183" t="s">
        <v>721</v>
      </c>
      <c r="E6015" s="184">
        <v>950</v>
      </c>
      <c r="F6015" s="184">
        <v>950</v>
      </c>
      <c r="G6015" s="185"/>
      <c r="H6015" s="185"/>
      <c r="I6015" s="184">
        <v>420.35</v>
      </c>
      <c r="J6015" s="184">
        <v>1370.35</v>
      </c>
      <c r="K6015" s="185">
        <v>8</v>
      </c>
      <c r="L6015" s="185"/>
      <c r="M6015" s="186"/>
      <c r="N6015" s="61" t="s">
        <v>51</v>
      </c>
      <c r="P6015" s="175" t="s">
        <v>720</v>
      </c>
    </row>
    <row r="6016" spans="1:16" ht="17.25">
      <c r="A6016" s="183" t="s">
        <v>12207</v>
      </c>
      <c r="B6016" s="183" t="s">
        <v>12208</v>
      </c>
      <c r="C6016" s="183" t="s">
        <v>720</v>
      </c>
      <c r="D6016" s="183" t="s">
        <v>721</v>
      </c>
      <c r="E6016" s="184"/>
      <c r="F6016" s="184"/>
      <c r="G6016" s="185"/>
      <c r="H6016" s="185"/>
      <c r="I6016" s="184"/>
      <c r="J6016" s="184"/>
      <c r="K6016" s="185" t="s">
        <v>410</v>
      </c>
      <c r="L6016" s="185"/>
      <c r="M6016" s="186"/>
      <c r="N6016" s="61" t="s">
        <v>410</v>
      </c>
      <c r="P6016" s="175" t="s">
        <v>720</v>
      </c>
    </row>
    <row r="6017" spans="1:16" ht="17.25">
      <c r="A6017" s="183" t="s">
        <v>12209</v>
      </c>
      <c r="B6017" s="183" t="s">
        <v>12210</v>
      </c>
      <c r="C6017" s="183" t="s">
        <v>720</v>
      </c>
      <c r="D6017" s="183" t="s">
        <v>721</v>
      </c>
      <c r="E6017" s="184"/>
      <c r="F6017" s="184"/>
      <c r="G6017" s="185"/>
      <c r="H6017" s="185"/>
      <c r="I6017" s="184"/>
      <c r="J6017" s="184"/>
      <c r="K6017" s="185" t="s">
        <v>410</v>
      </c>
      <c r="L6017" s="185"/>
      <c r="M6017" s="186"/>
      <c r="N6017" s="61" t="s">
        <v>410</v>
      </c>
      <c r="P6017" s="175" t="s">
        <v>720</v>
      </c>
    </row>
    <row r="6018" spans="1:16" ht="17.25">
      <c r="A6018" s="183" t="s">
        <v>12211</v>
      </c>
      <c r="B6018" s="183" t="s">
        <v>12212</v>
      </c>
      <c r="C6018" s="183" t="s">
        <v>720</v>
      </c>
      <c r="D6018" s="183" t="s">
        <v>721</v>
      </c>
      <c r="E6018" s="184"/>
      <c r="F6018" s="184"/>
      <c r="G6018" s="185"/>
      <c r="H6018" s="185"/>
      <c r="I6018" s="184"/>
      <c r="J6018" s="184"/>
      <c r="K6018" s="185" t="s">
        <v>410</v>
      </c>
      <c r="L6018" s="185"/>
      <c r="M6018" s="186"/>
      <c r="N6018" s="61" t="s">
        <v>410</v>
      </c>
      <c r="P6018" s="175" t="s">
        <v>720</v>
      </c>
    </row>
    <row r="6019" spans="1:16" ht="17.25">
      <c r="A6019" s="183" t="s">
        <v>12213</v>
      </c>
      <c r="B6019" s="183" t="s">
        <v>12214</v>
      </c>
      <c r="C6019" s="183" t="s">
        <v>720</v>
      </c>
      <c r="D6019" s="183" t="s">
        <v>721</v>
      </c>
      <c r="E6019" s="184"/>
      <c r="F6019" s="184"/>
      <c r="G6019" s="185"/>
      <c r="H6019" s="185"/>
      <c r="I6019" s="184"/>
      <c r="J6019" s="184"/>
      <c r="K6019" s="185" t="s">
        <v>410</v>
      </c>
      <c r="L6019" s="185"/>
      <c r="M6019" s="186"/>
      <c r="N6019" s="61" t="s">
        <v>410</v>
      </c>
      <c r="P6019" s="175" t="s">
        <v>720</v>
      </c>
    </row>
    <row r="6020" spans="1:16" ht="17.25">
      <c r="A6020" s="183" t="s">
        <v>12215</v>
      </c>
      <c r="B6020" s="183" t="s">
        <v>12216</v>
      </c>
      <c r="C6020" s="183" t="s">
        <v>720</v>
      </c>
      <c r="D6020" s="183" t="s">
        <v>721</v>
      </c>
      <c r="E6020" s="184"/>
      <c r="F6020" s="184"/>
      <c r="G6020" s="185"/>
      <c r="H6020" s="185"/>
      <c r="I6020" s="184"/>
      <c r="J6020" s="184"/>
      <c r="K6020" s="185" t="s">
        <v>410</v>
      </c>
      <c r="L6020" s="185"/>
      <c r="M6020" s="186"/>
      <c r="N6020" s="61" t="s">
        <v>410</v>
      </c>
      <c r="P6020" s="175" t="s">
        <v>720</v>
      </c>
    </row>
    <row r="6021" spans="1:16" ht="17.25">
      <c r="A6021" s="183" t="s">
        <v>12217</v>
      </c>
      <c r="B6021" s="183" t="s">
        <v>12218</v>
      </c>
      <c r="C6021" s="183" t="s">
        <v>720</v>
      </c>
      <c r="D6021" s="183" t="s">
        <v>721</v>
      </c>
      <c r="E6021" s="184"/>
      <c r="F6021" s="184"/>
      <c r="G6021" s="185"/>
      <c r="H6021" s="185"/>
      <c r="I6021" s="184"/>
      <c r="J6021" s="184"/>
      <c r="K6021" s="185" t="s">
        <v>410</v>
      </c>
      <c r="L6021" s="185"/>
      <c r="M6021" s="186"/>
      <c r="N6021" s="61" t="s">
        <v>410</v>
      </c>
      <c r="P6021" s="175" t="s">
        <v>720</v>
      </c>
    </row>
    <row r="6022" spans="1:16" ht="17.25">
      <c r="A6022" s="183" t="s">
        <v>12219</v>
      </c>
      <c r="B6022" s="183" t="s">
        <v>12220</v>
      </c>
      <c r="C6022" s="183" t="s">
        <v>720</v>
      </c>
      <c r="D6022" s="183" t="s">
        <v>721</v>
      </c>
      <c r="E6022" s="184"/>
      <c r="F6022" s="184"/>
      <c r="G6022" s="185"/>
      <c r="H6022" s="185"/>
      <c r="I6022" s="184"/>
      <c r="J6022" s="184"/>
      <c r="K6022" s="185" t="s">
        <v>410</v>
      </c>
      <c r="L6022" s="185"/>
      <c r="M6022" s="186"/>
      <c r="N6022" s="61" t="s">
        <v>410</v>
      </c>
      <c r="P6022" s="175" t="s">
        <v>720</v>
      </c>
    </row>
    <row r="6023" spans="1:16" ht="17.25">
      <c r="A6023" s="183" t="s">
        <v>12221</v>
      </c>
      <c r="B6023" s="183" t="s">
        <v>12222</v>
      </c>
      <c r="C6023" s="183" t="s">
        <v>720</v>
      </c>
      <c r="D6023" s="183" t="s">
        <v>721</v>
      </c>
      <c r="E6023" s="184"/>
      <c r="F6023" s="184"/>
      <c r="G6023" s="185"/>
      <c r="H6023" s="185"/>
      <c r="I6023" s="184"/>
      <c r="J6023" s="184"/>
      <c r="K6023" s="185" t="s">
        <v>410</v>
      </c>
      <c r="L6023" s="185"/>
      <c r="M6023" s="186"/>
      <c r="N6023" s="61" t="s">
        <v>410</v>
      </c>
      <c r="P6023" s="175" t="s">
        <v>720</v>
      </c>
    </row>
    <row r="6024" spans="1:16" ht="17.25">
      <c r="A6024" s="183" t="s">
        <v>12223</v>
      </c>
      <c r="B6024" s="183" t="s">
        <v>12224</v>
      </c>
      <c r="C6024" s="183" t="s">
        <v>720</v>
      </c>
      <c r="D6024" s="183" t="s">
        <v>721</v>
      </c>
      <c r="E6024" s="184"/>
      <c r="F6024" s="184"/>
      <c r="G6024" s="185"/>
      <c r="H6024" s="185"/>
      <c r="I6024" s="184"/>
      <c r="J6024" s="184"/>
      <c r="K6024" s="185" t="s">
        <v>410</v>
      </c>
      <c r="L6024" s="185"/>
      <c r="M6024" s="186"/>
      <c r="N6024" s="61" t="s">
        <v>410</v>
      </c>
      <c r="P6024" s="175" t="s">
        <v>720</v>
      </c>
    </row>
    <row r="6025" spans="1:16" ht="17.25">
      <c r="A6025" s="183" t="s">
        <v>12225</v>
      </c>
      <c r="B6025" s="183" t="s">
        <v>12226</v>
      </c>
      <c r="C6025" s="183" t="s">
        <v>720</v>
      </c>
      <c r="D6025" s="183" t="s">
        <v>721</v>
      </c>
      <c r="E6025" s="184"/>
      <c r="F6025" s="184"/>
      <c r="G6025" s="185"/>
      <c r="H6025" s="185"/>
      <c r="I6025" s="184"/>
      <c r="J6025" s="184"/>
      <c r="K6025" s="185" t="s">
        <v>410</v>
      </c>
      <c r="L6025" s="185"/>
      <c r="M6025" s="186"/>
      <c r="N6025" s="61" t="s">
        <v>410</v>
      </c>
      <c r="P6025" s="175" t="s">
        <v>720</v>
      </c>
    </row>
    <row r="6026" spans="1:16" ht="17.25">
      <c r="A6026" s="183" t="s">
        <v>12227</v>
      </c>
      <c r="B6026" s="183" t="s">
        <v>12228</v>
      </c>
      <c r="C6026" s="183" t="s">
        <v>720</v>
      </c>
      <c r="D6026" s="183" t="s">
        <v>721</v>
      </c>
      <c r="E6026" s="184"/>
      <c r="F6026" s="184"/>
      <c r="G6026" s="185"/>
      <c r="H6026" s="185"/>
      <c r="I6026" s="184"/>
      <c r="J6026" s="184"/>
      <c r="K6026" s="185" t="s">
        <v>410</v>
      </c>
      <c r="L6026" s="185"/>
      <c r="M6026" s="186"/>
      <c r="N6026" s="61" t="s">
        <v>410</v>
      </c>
      <c r="P6026" s="175" t="s">
        <v>720</v>
      </c>
    </row>
    <row r="6027" spans="1:16" ht="17.25">
      <c r="A6027" s="183" t="s">
        <v>12229</v>
      </c>
      <c r="B6027" s="183" t="s">
        <v>12230</v>
      </c>
      <c r="C6027" s="183" t="s">
        <v>720</v>
      </c>
      <c r="D6027" s="183" t="s">
        <v>721</v>
      </c>
      <c r="E6027" s="184">
        <v>700</v>
      </c>
      <c r="F6027" s="184">
        <v>700</v>
      </c>
      <c r="G6027" s="185"/>
      <c r="H6027" s="185"/>
      <c r="I6027" s="184">
        <v>315.72</v>
      </c>
      <c r="J6027" s="184">
        <v>1015.72</v>
      </c>
      <c r="K6027" s="185">
        <v>0</v>
      </c>
      <c r="L6027" s="185"/>
      <c r="M6027" s="186"/>
      <c r="N6027" s="61" t="s">
        <v>51</v>
      </c>
      <c r="P6027" s="175" t="s">
        <v>720</v>
      </c>
    </row>
    <row r="6028" spans="1:16" ht="17.25">
      <c r="A6028" s="183" t="s">
        <v>12231</v>
      </c>
      <c r="B6028" s="183" t="s">
        <v>12232</v>
      </c>
      <c r="C6028" s="183" t="s">
        <v>720</v>
      </c>
      <c r="D6028" s="183" t="s">
        <v>721</v>
      </c>
      <c r="E6028" s="184">
        <v>630</v>
      </c>
      <c r="F6028" s="184">
        <v>630</v>
      </c>
      <c r="G6028" s="185"/>
      <c r="H6028" s="185"/>
      <c r="I6028" s="184">
        <v>315.72</v>
      </c>
      <c r="J6028" s="184">
        <v>945.72</v>
      </c>
      <c r="K6028" s="185">
        <v>1</v>
      </c>
      <c r="L6028" s="185"/>
      <c r="M6028" s="186"/>
      <c r="N6028" s="61" t="s">
        <v>51</v>
      </c>
      <c r="P6028" s="175" t="s">
        <v>720</v>
      </c>
    </row>
    <row r="6029" spans="1:16" ht="17.25">
      <c r="A6029" s="183" t="s">
        <v>12233</v>
      </c>
      <c r="B6029" s="183" t="s">
        <v>12234</v>
      </c>
      <c r="C6029" s="183" t="s">
        <v>720</v>
      </c>
      <c r="D6029" s="183" t="s">
        <v>721</v>
      </c>
      <c r="E6029" s="184"/>
      <c r="F6029" s="184"/>
      <c r="G6029" s="185"/>
      <c r="H6029" s="185"/>
      <c r="I6029" s="184"/>
      <c r="J6029" s="184"/>
      <c r="K6029" s="185" t="s">
        <v>410</v>
      </c>
      <c r="L6029" s="185"/>
      <c r="M6029" s="186"/>
      <c r="N6029" s="61" t="s">
        <v>410</v>
      </c>
      <c r="P6029" s="175" t="s">
        <v>720</v>
      </c>
    </row>
    <row r="6030" spans="1:16" ht="17.25">
      <c r="A6030" s="183" t="s">
        <v>12235</v>
      </c>
      <c r="B6030" s="183" t="s">
        <v>12236</v>
      </c>
      <c r="C6030" s="183" t="s">
        <v>720</v>
      </c>
      <c r="D6030" s="183" t="s">
        <v>721</v>
      </c>
      <c r="E6030" s="184"/>
      <c r="F6030" s="184"/>
      <c r="G6030" s="185"/>
      <c r="H6030" s="185"/>
      <c r="I6030" s="184"/>
      <c r="J6030" s="184"/>
      <c r="K6030" s="185" t="s">
        <v>410</v>
      </c>
      <c r="L6030" s="185"/>
      <c r="M6030" s="186"/>
      <c r="N6030" s="61" t="s">
        <v>410</v>
      </c>
      <c r="P6030" s="175" t="s">
        <v>720</v>
      </c>
    </row>
    <row r="6031" spans="1:16" ht="17.25">
      <c r="A6031" s="183" t="s">
        <v>12237</v>
      </c>
      <c r="B6031" s="183" t="s">
        <v>12238</v>
      </c>
      <c r="C6031" s="183" t="s">
        <v>720</v>
      </c>
      <c r="D6031" s="183" t="s">
        <v>721</v>
      </c>
      <c r="E6031" s="184"/>
      <c r="F6031" s="184"/>
      <c r="G6031" s="185"/>
      <c r="H6031" s="185"/>
      <c r="I6031" s="184"/>
      <c r="J6031" s="184"/>
      <c r="K6031" s="185" t="s">
        <v>410</v>
      </c>
      <c r="L6031" s="185"/>
      <c r="M6031" s="186"/>
      <c r="N6031" s="61" t="s">
        <v>410</v>
      </c>
      <c r="P6031" s="175" t="s">
        <v>720</v>
      </c>
    </row>
    <row r="6032" spans="1:16" ht="17.25">
      <c r="A6032" s="183" t="s">
        <v>12239</v>
      </c>
      <c r="B6032" s="183" t="s">
        <v>12240</v>
      </c>
      <c r="C6032" s="183" t="s">
        <v>720</v>
      </c>
      <c r="D6032" s="183" t="s">
        <v>721</v>
      </c>
      <c r="E6032" s="184"/>
      <c r="F6032" s="184"/>
      <c r="G6032" s="185"/>
      <c r="H6032" s="185"/>
      <c r="I6032" s="184"/>
      <c r="J6032" s="184"/>
      <c r="K6032" s="185" t="s">
        <v>410</v>
      </c>
      <c r="L6032" s="185"/>
      <c r="M6032" s="186"/>
      <c r="N6032" s="61" t="s">
        <v>410</v>
      </c>
      <c r="P6032" s="175" t="s">
        <v>720</v>
      </c>
    </row>
    <row r="6033" spans="1:16" ht="17.25">
      <c r="A6033" s="183" t="s">
        <v>12241</v>
      </c>
      <c r="B6033" s="183" t="s">
        <v>12242</v>
      </c>
      <c r="C6033" s="183" t="s">
        <v>720</v>
      </c>
      <c r="D6033" s="183" t="s">
        <v>721</v>
      </c>
      <c r="E6033" s="184"/>
      <c r="F6033" s="184"/>
      <c r="G6033" s="185"/>
      <c r="H6033" s="185"/>
      <c r="I6033" s="184"/>
      <c r="J6033" s="184"/>
      <c r="K6033" s="185" t="s">
        <v>410</v>
      </c>
      <c r="L6033" s="185"/>
      <c r="M6033" s="186"/>
      <c r="N6033" s="61" t="s">
        <v>410</v>
      </c>
      <c r="P6033" s="175" t="s">
        <v>720</v>
      </c>
    </row>
    <row r="6034" spans="1:16" ht="17.25">
      <c r="A6034" s="183" t="s">
        <v>12243</v>
      </c>
      <c r="B6034" s="183" t="s">
        <v>12244</v>
      </c>
      <c r="C6034" s="183" t="s">
        <v>720</v>
      </c>
      <c r="D6034" s="183" t="s">
        <v>721</v>
      </c>
      <c r="E6034" s="184"/>
      <c r="F6034" s="184"/>
      <c r="G6034" s="185"/>
      <c r="H6034" s="185"/>
      <c r="I6034" s="184"/>
      <c r="J6034" s="184"/>
      <c r="K6034" s="185" t="s">
        <v>410</v>
      </c>
      <c r="L6034" s="185"/>
      <c r="M6034" s="186"/>
      <c r="N6034" s="61" t="s">
        <v>410</v>
      </c>
      <c r="P6034" s="175" t="s">
        <v>720</v>
      </c>
    </row>
    <row r="6035" spans="1:16" ht="17.25">
      <c r="A6035" s="183" t="s">
        <v>12245</v>
      </c>
      <c r="B6035" s="183" t="s">
        <v>12246</v>
      </c>
      <c r="C6035" s="183" t="s">
        <v>720</v>
      </c>
      <c r="D6035" s="183" t="s">
        <v>721</v>
      </c>
      <c r="E6035" s="184"/>
      <c r="F6035" s="184"/>
      <c r="G6035" s="185"/>
      <c r="H6035" s="185"/>
      <c r="I6035" s="184"/>
      <c r="J6035" s="184"/>
      <c r="K6035" s="185" t="s">
        <v>410</v>
      </c>
      <c r="L6035" s="185"/>
      <c r="M6035" s="186"/>
      <c r="N6035" s="61" t="s">
        <v>410</v>
      </c>
      <c r="P6035" s="175" t="s">
        <v>720</v>
      </c>
    </row>
    <row r="6036" spans="1:16" ht="17.25">
      <c r="A6036" s="183" t="s">
        <v>12247</v>
      </c>
      <c r="B6036" s="183" t="s">
        <v>12248</v>
      </c>
      <c r="C6036" s="183" t="s">
        <v>720</v>
      </c>
      <c r="D6036" s="183" t="s">
        <v>721</v>
      </c>
      <c r="E6036" s="184"/>
      <c r="F6036" s="184"/>
      <c r="G6036" s="185"/>
      <c r="H6036" s="185"/>
      <c r="I6036" s="184"/>
      <c r="J6036" s="184"/>
      <c r="K6036" s="185" t="s">
        <v>410</v>
      </c>
      <c r="L6036" s="185"/>
      <c r="M6036" s="186"/>
      <c r="N6036" s="61" t="s">
        <v>410</v>
      </c>
      <c r="P6036" s="175" t="s">
        <v>720</v>
      </c>
    </row>
    <row r="6037" spans="1:16" ht="17.25">
      <c r="A6037" s="183" t="s">
        <v>12249</v>
      </c>
      <c r="B6037" s="183" t="s">
        <v>12250</v>
      </c>
      <c r="C6037" s="183" t="s">
        <v>720</v>
      </c>
      <c r="D6037" s="183" t="s">
        <v>721</v>
      </c>
      <c r="E6037" s="184">
        <v>612</v>
      </c>
      <c r="F6037" s="184">
        <v>612</v>
      </c>
      <c r="G6037" s="185"/>
      <c r="H6037" s="185"/>
      <c r="I6037" s="184">
        <v>244.91</v>
      </c>
      <c r="J6037" s="184">
        <v>856.91</v>
      </c>
      <c r="K6037" s="185">
        <v>113</v>
      </c>
      <c r="L6037" s="185"/>
      <c r="M6037" s="186"/>
      <c r="N6037" s="61" t="s">
        <v>51</v>
      </c>
      <c r="P6037" s="175" t="s">
        <v>720</v>
      </c>
    </row>
    <row r="6038" spans="1:16" ht="17.25">
      <c r="A6038" s="183" t="s">
        <v>12251</v>
      </c>
      <c r="B6038" s="183" t="s">
        <v>12252</v>
      </c>
      <c r="C6038" s="183" t="s">
        <v>720</v>
      </c>
      <c r="D6038" s="183" t="s">
        <v>721</v>
      </c>
      <c r="E6038" s="184"/>
      <c r="F6038" s="184"/>
      <c r="G6038" s="185"/>
      <c r="H6038" s="185"/>
      <c r="I6038" s="184"/>
      <c r="J6038" s="184"/>
      <c r="K6038" s="185" t="s">
        <v>410</v>
      </c>
      <c r="L6038" s="185"/>
      <c r="M6038" s="186"/>
      <c r="N6038" s="61" t="s">
        <v>410</v>
      </c>
      <c r="P6038" s="175" t="s">
        <v>720</v>
      </c>
    </row>
    <row r="6039" spans="1:16" ht="17.25">
      <c r="A6039" s="183" t="s">
        <v>12253</v>
      </c>
      <c r="B6039" s="183" t="s">
        <v>12254</v>
      </c>
      <c r="C6039" s="183" t="s">
        <v>720</v>
      </c>
      <c r="D6039" s="183" t="s">
        <v>721</v>
      </c>
      <c r="E6039" s="184"/>
      <c r="F6039" s="184"/>
      <c r="G6039" s="185"/>
      <c r="H6039" s="185"/>
      <c r="I6039" s="184"/>
      <c r="J6039" s="184"/>
      <c r="K6039" s="185" t="s">
        <v>410</v>
      </c>
      <c r="L6039" s="185"/>
      <c r="M6039" s="186"/>
      <c r="N6039" s="61" t="s">
        <v>410</v>
      </c>
      <c r="P6039" s="175" t="s">
        <v>720</v>
      </c>
    </row>
    <row r="6040" spans="1:16" ht="17.25">
      <c r="A6040" s="183" t="s">
        <v>12255</v>
      </c>
      <c r="B6040" s="183" t="s">
        <v>12256</v>
      </c>
      <c r="C6040" s="183" t="s">
        <v>720</v>
      </c>
      <c r="D6040" s="183" t="s">
        <v>721</v>
      </c>
      <c r="E6040" s="184"/>
      <c r="F6040" s="184"/>
      <c r="G6040" s="185"/>
      <c r="H6040" s="185"/>
      <c r="I6040" s="184"/>
      <c r="J6040" s="184"/>
      <c r="K6040" s="185" t="s">
        <v>410</v>
      </c>
      <c r="L6040" s="185"/>
      <c r="M6040" s="186"/>
      <c r="N6040" s="61" t="s">
        <v>410</v>
      </c>
      <c r="P6040" s="175" t="s">
        <v>720</v>
      </c>
    </row>
    <row r="6041" spans="1:16" ht="17.25">
      <c r="A6041" s="183" t="s">
        <v>12257</v>
      </c>
      <c r="B6041" s="183" t="s">
        <v>12258</v>
      </c>
      <c r="C6041" s="183" t="s">
        <v>720</v>
      </c>
      <c r="D6041" s="183" t="s">
        <v>721</v>
      </c>
      <c r="E6041" s="184"/>
      <c r="F6041" s="184"/>
      <c r="G6041" s="185"/>
      <c r="H6041" s="185"/>
      <c r="I6041" s="184"/>
      <c r="J6041" s="184"/>
      <c r="K6041" s="185" t="s">
        <v>410</v>
      </c>
      <c r="L6041" s="185"/>
      <c r="M6041" s="186"/>
      <c r="N6041" s="61" t="s">
        <v>410</v>
      </c>
      <c r="P6041" s="175" t="s">
        <v>720</v>
      </c>
    </row>
    <row r="6042" spans="1:16" ht="17.25">
      <c r="A6042" s="183" t="s">
        <v>12259</v>
      </c>
      <c r="B6042" s="183" t="s">
        <v>12260</v>
      </c>
      <c r="C6042" s="183" t="s">
        <v>720</v>
      </c>
      <c r="D6042" s="183" t="s">
        <v>721</v>
      </c>
      <c r="E6042" s="184"/>
      <c r="F6042" s="184"/>
      <c r="G6042" s="185"/>
      <c r="H6042" s="185"/>
      <c r="I6042" s="184"/>
      <c r="J6042" s="184"/>
      <c r="K6042" s="185" t="s">
        <v>410</v>
      </c>
      <c r="L6042" s="185"/>
      <c r="M6042" s="186"/>
      <c r="N6042" s="61" t="s">
        <v>410</v>
      </c>
      <c r="P6042" s="175" t="s">
        <v>720</v>
      </c>
    </row>
    <row r="6043" spans="1:16" ht="17.25">
      <c r="A6043" s="183" t="s">
        <v>12261</v>
      </c>
      <c r="B6043" s="183" t="s">
        <v>12262</v>
      </c>
      <c r="C6043" s="183" t="s">
        <v>720</v>
      </c>
      <c r="D6043" s="183" t="s">
        <v>721</v>
      </c>
      <c r="E6043" s="184"/>
      <c r="F6043" s="184"/>
      <c r="G6043" s="185"/>
      <c r="H6043" s="185"/>
      <c r="I6043" s="184"/>
      <c r="J6043" s="184"/>
      <c r="K6043" s="185" t="s">
        <v>410</v>
      </c>
      <c r="L6043" s="185"/>
      <c r="M6043" s="186"/>
      <c r="N6043" s="61" t="s">
        <v>410</v>
      </c>
      <c r="P6043" s="175" t="s">
        <v>720</v>
      </c>
    </row>
    <row r="6044" spans="1:16" ht="17.25">
      <c r="A6044" s="183" t="s">
        <v>12263</v>
      </c>
      <c r="B6044" s="183" t="s">
        <v>12264</v>
      </c>
      <c r="C6044" s="183" t="s">
        <v>720</v>
      </c>
      <c r="D6044" s="183" t="s">
        <v>721</v>
      </c>
      <c r="E6044" s="184"/>
      <c r="F6044" s="184"/>
      <c r="G6044" s="185"/>
      <c r="H6044" s="185"/>
      <c r="I6044" s="184"/>
      <c r="J6044" s="184"/>
      <c r="K6044" s="185" t="s">
        <v>410</v>
      </c>
      <c r="L6044" s="185"/>
      <c r="M6044" s="186"/>
      <c r="N6044" s="61" t="s">
        <v>410</v>
      </c>
      <c r="P6044" s="175" t="s">
        <v>720</v>
      </c>
    </row>
    <row r="6045" spans="1:16" ht="17.25">
      <c r="A6045" s="183" t="s">
        <v>12265</v>
      </c>
      <c r="B6045" s="183" t="s">
        <v>12266</v>
      </c>
      <c r="C6045" s="183" t="s">
        <v>720</v>
      </c>
      <c r="D6045" s="183" t="s">
        <v>721</v>
      </c>
      <c r="E6045" s="184"/>
      <c r="F6045" s="184"/>
      <c r="G6045" s="185"/>
      <c r="H6045" s="185"/>
      <c r="I6045" s="184"/>
      <c r="J6045" s="184"/>
      <c r="K6045" s="185" t="s">
        <v>410</v>
      </c>
      <c r="L6045" s="185"/>
      <c r="M6045" s="186"/>
      <c r="N6045" s="61" t="s">
        <v>410</v>
      </c>
      <c r="P6045" s="175" t="s">
        <v>720</v>
      </c>
    </row>
    <row r="6046" spans="1:16" ht="17.25">
      <c r="A6046" s="183" t="s">
        <v>12267</v>
      </c>
      <c r="B6046" s="183" t="s">
        <v>12268</v>
      </c>
      <c r="C6046" s="183" t="s">
        <v>720</v>
      </c>
      <c r="D6046" s="183" t="s">
        <v>721</v>
      </c>
      <c r="E6046" s="184"/>
      <c r="F6046" s="184"/>
      <c r="G6046" s="185"/>
      <c r="H6046" s="185"/>
      <c r="I6046" s="184"/>
      <c r="J6046" s="184"/>
      <c r="K6046" s="185" t="s">
        <v>410</v>
      </c>
      <c r="L6046" s="185"/>
      <c r="M6046" s="186"/>
      <c r="N6046" s="61" t="s">
        <v>410</v>
      </c>
      <c r="P6046" s="175" t="s">
        <v>720</v>
      </c>
    </row>
    <row r="6047" spans="1:16" ht="17.25">
      <c r="A6047" s="183" t="s">
        <v>12269</v>
      </c>
      <c r="B6047" s="183" t="s">
        <v>12270</v>
      </c>
      <c r="C6047" s="183" t="s">
        <v>720</v>
      </c>
      <c r="D6047" s="183" t="s">
        <v>721</v>
      </c>
      <c r="E6047" s="184"/>
      <c r="F6047" s="184"/>
      <c r="G6047" s="185"/>
      <c r="H6047" s="185"/>
      <c r="I6047" s="184"/>
      <c r="J6047" s="184"/>
      <c r="K6047" s="185" t="s">
        <v>410</v>
      </c>
      <c r="L6047" s="185"/>
      <c r="M6047" s="186"/>
      <c r="N6047" s="61" t="s">
        <v>410</v>
      </c>
      <c r="P6047" s="175" t="s">
        <v>720</v>
      </c>
    </row>
    <row r="6048" spans="1:16" ht="17.25">
      <c r="A6048" s="183" t="s">
        <v>12271</v>
      </c>
      <c r="B6048" s="183" t="s">
        <v>12272</v>
      </c>
      <c r="C6048" s="183" t="s">
        <v>720</v>
      </c>
      <c r="D6048" s="183" t="s">
        <v>721</v>
      </c>
      <c r="E6048" s="184"/>
      <c r="F6048" s="184"/>
      <c r="G6048" s="185"/>
      <c r="H6048" s="185"/>
      <c r="I6048" s="184"/>
      <c r="J6048" s="184"/>
      <c r="K6048" s="185" t="s">
        <v>410</v>
      </c>
      <c r="L6048" s="185"/>
      <c r="M6048" s="186"/>
      <c r="N6048" s="61" t="s">
        <v>410</v>
      </c>
      <c r="P6048" s="175" t="s">
        <v>720</v>
      </c>
    </row>
    <row r="6049" spans="1:16" ht="17.25">
      <c r="A6049" s="183" t="s">
        <v>12273</v>
      </c>
      <c r="B6049" s="183" t="s">
        <v>12274</v>
      </c>
      <c r="C6049" s="183" t="s">
        <v>720</v>
      </c>
      <c r="D6049" s="183" t="s">
        <v>721</v>
      </c>
      <c r="E6049" s="184"/>
      <c r="F6049" s="184"/>
      <c r="G6049" s="185"/>
      <c r="H6049" s="185"/>
      <c r="I6049" s="184"/>
      <c r="J6049" s="184"/>
      <c r="K6049" s="185" t="s">
        <v>410</v>
      </c>
      <c r="L6049" s="185"/>
      <c r="M6049" s="186"/>
      <c r="N6049" s="61" t="s">
        <v>410</v>
      </c>
      <c r="P6049" s="175" t="s">
        <v>720</v>
      </c>
    </row>
    <row r="6050" spans="1:16" ht="17.25">
      <c r="A6050" s="183" t="s">
        <v>12275</v>
      </c>
      <c r="B6050" s="183" t="s">
        <v>12276</v>
      </c>
      <c r="C6050" s="183" t="s">
        <v>720</v>
      </c>
      <c r="D6050" s="183" t="s">
        <v>721</v>
      </c>
      <c r="E6050" s="184">
        <v>299.9</v>
      </c>
      <c r="F6050" s="184">
        <v>299.9</v>
      </c>
      <c r="G6050" s="185"/>
      <c r="H6050" s="185"/>
      <c r="I6050" s="184">
        <v>241.93</v>
      </c>
      <c r="J6050" s="184">
        <v>541.83</v>
      </c>
      <c r="K6050" s="185">
        <v>2</v>
      </c>
      <c r="L6050" s="185"/>
      <c r="M6050" s="186"/>
      <c r="N6050" s="61" t="s">
        <v>51</v>
      </c>
      <c r="P6050" s="175" t="s">
        <v>720</v>
      </c>
    </row>
    <row r="6051" spans="1:16" ht="17.25">
      <c r="A6051" s="183" t="s">
        <v>12277</v>
      </c>
      <c r="B6051" s="183" t="s">
        <v>12278</v>
      </c>
      <c r="C6051" s="183" t="s">
        <v>720</v>
      </c>
      <c r="D6051" s="183" t="s">
        <v>721</v>
      </c>
      <c r="E6051" s="184"/>
      <c r="F6051" s="184"/>
      <c r="G6051" s="185"/>
      <c r="H6051" s="185"/>
      <c r="I6051" s="184"/>
      <c r="J6051" s="184"/>
      <c r="K6051" s="185" t="s">
        <v>410</v>
      </c>
      <c r="L6051" s="185"/>
      <c r="M6051" s="186"/>
      <c r="N6051" s="61" t="s">
        <v>410</v>
      </c>
      <c r="P6051" s="175" t="s">
        <v>720</v>
      </c>
    </row>
    <row r="6052" spans="1:16" ht="17.25">
      <c r="A6052" s="183" t="s">
        <v>12279</v>
      </c>
      <c r="B6052" s="183" t="s">
        <v>12280</v>
      </c>
      <c r="C6052" s="183" t="s">
        <v>720</v>
      </c>
      <c r="D6052" s="183" t="s">
        <v>721</v>
      </c>
      <c r="E6052" s="184">
        <v>226</v>
      </c>
      <c r="F6052" s="184">
        <v>226</v>
      </c>
      <c r="G6052" s="185"/>
      <c r="H6052" s="185"/>
      <c r="I6052" s="184">
        <v>127.39</v>
      </c>
      <c r="J6052" s="184">
        <v>353.39</v>
      </c>
      <c r="K6052" s="185">
        <v>0</v>
      </c>
      <c r="L6052" s="185"/>
      <c r="M6052" s="186"/>
      <c r="N6052" s="61" t="s">
        <v>51</v>
      </c>
      <c r="P6052" s="175" t="s">
        <v>720</v>
      </c>
    </row>
    <row r="6053" spans="1:16" ht="17.25">
      <c r="A6053" s="183" t="s">
        <v>12281</v>
      </c>
      <c r="B6053" s="183" t="s">
        <v>12282</v>
      </c>
      <c r="C6053" s="183" t="s">
        <v>720</v>
      </c>
      <c r="D6053" s="183" t="s">
        <v>721</v>
      </c>
      <c r="E6053" s="184"/>
      <c r="F6053" s="184"/>
      <c r="G6053" s="185"/>
      <c r="H6053" s="185"/>
      <c r="I6053" s="184"/>
      <c r="J6053" s="184"/>
      <c r="K6053" s="185" t="s">
        <v>410</v>
      </c>
      <c r="L6053" s="185"/>
      <c r="M6053" s="186"/>
      <c r="N6053" s="61" t="s">
        <v>410</v>
      </c>
      <c r="P6053" s="175" t="s">
        <v>720</v>
      </c>
    </row>
    <row r="6054" spans="1:16" ht="17.25">
      <c r="A6054" s="183" t="s">
        <v>12283</v>
      </c>
      <c r="B6054" s="183" t="s">
        <v>12284</v>
      </c>
      <c r="C6054" s="183" t="s">
        <v>720</v>
      </c>
      <c r="D6054" s="183" t="s">
        <v>721</v>
      </c>
      <c r="E6054" s="184"/>
      <c r="F6054" s="184"/>
      <c r="G6054" s="185"/>
      <c r="H6054" s="185"/>
      <c r="I6054" s="184"/>
      <c r="J6054" s="184"/>
      <c r="K6054" s="185" t="s">
        <v>410</v>
      </c>
      <c r="L6054" s="185"/>
      <c r="M6054" s="186"/>
      <c r="N6054" s="61" t="s">
        <v>410</v>
      </c>
      <c r="P6054" s="175" t="s">
        <v>720</v>
      </c>
    </row>
    <row r="6055" spans="1:16" ht="17.25">
      <c r="A6055" s="183" t="s">
        <v>12285</v>
      </c>
      <c r="B6055" s="183" t="s">
        <v>12286</v>
      </c>
      <c r="C6055" s="183" t="s">
        <v>720</v>
      </c>
      <c r="D6055" s="183" t="s">
        <v>721</v>
      </c>
      <c r="E6055" s="184"/>
      <c r="F6055" s="184"/>
      <c r="G6055" s="185"/>
      <c r="H6055" s="185"/>
      <c r="I6055" s="184"/>
      <c r="J6055" s="184"/>
      <c r="K6055" s="185" t="s">
        <v>410</v>
      </c>
      <c r="L6055" s="185"/>
      <c r="M6055" s="186"/>
      <c r="N6055" s="61" t="s">
        <v>410</v>
      </c>
      <c r="P6055" s="175" t="s">
        <v>720</v>
      </c>
    </row>
    <row r="6056" spans="1:16" ht="17.25">
      <c r="A6056" s="183" t="s">
        <v>12287</v>
      </c>
      <c r="B6056" s="183" t="s">
        <v>12288</v>
      </c>
      <c r="C6056" s="183" t="s">
        <v>720</v>
      </c>
      <c r="D6056" s="183" t="s">
        <v>721</v>
      </c>
      <c r="E6056" s="184"/>
      <c r="F6056" s="184"/>
      <c r="G6056" s="185"/>
      <c r="H6056" s="185"/>
      <c r="I6056" s="184"/>
      <c r="J6056" s="184"/>
      <c r="K6056" s="185" t="s">
        <v>410</v>
      </c>
      <c r="L6056" s="185"/>
      <c r="M6056" s="186"/>
      <c r="N6056" s="61" t="s">
        <v>410</v>
      </c>
      <c r="P6056" s="175" t="s">
        <v>720</v>
      </c>
    </row>
    <row r="6057" spans="1:16" ht="17.25">
      <c r="A6057" s="183" t="s">
        <v>12289</v>
      </c>
      <c r="B6057" s="183" t="s">
        <v>12290</v>
      </c>
      <c r="C6057" s="183" t="s">
        <v>720</v>
      </c>
      <c r="D6057" s="183" t="s">
        <v>721</v>
      </c>
      <c r="E6057" s="184"/>
      <c r="F6057" s="184"/>
      <c r="G6057" s="185"/>
      <c r="H6057" s="185"/>
      <c r="I6057" s="184"/>
      <c r="J6057" s="184"/>
      <c r="K6057" s="185" t="s">
        <v>410</v>
      </c>
      <c r="L6057" s="185"/>
      <c r="M6057" s="186"/>
      <c r="N6057" s="61" t="s">
        <v>410</v>
      </c>
      <c r="P6057" s="175" t="s">
        <v>720</v>
      </c>
    </row>
    <row r="6058" spans="1:16" ht="17.25">
      <c r="A6058" s="183" t="s">
        <v>12291</v>
      </c>
      <c r="B6058" s="183" t="s">
        <v>12292</v>
      </c>
      <c r="C6058" s="183" t="s">
        <v>720</v>
      </c>
      <c r="D6058" s="183" t="s">
        <v>721</v>
      </c>
      <c r="E6058" s="184"/>
      <c r="F6058" s="184"/>
      <c r="G6058" s="185"/>
      <c r="H6058" s="185"/>
      <c r="I6058" s="184"/>
      <c r="J6058" s="184"/>
      <c r="K6058" s="185" t="s">
        <v>410</v>
      </c>
      <c r="L6058" s="185"/>
      <c r="M6058" s="186"/>
      <c r="N6058" s="61" t="s">
        <v>410</v>
      </c>
      <c r="P6058" s="175" t="s">
        <v>720</v>
      </c>
    </row>
    <row r="6059" spans="1:16" ht="17.25">
      <c r="A6059" s="183" t="s">
        <v>12293</v>
      </c>
      <c r="B6059" s="183" t="s">
        <v>12294</v>
      </c>
      <c r="C6059" s="183" t="s">
        <v>720</v>
      </c>
      <c r="D6059" s="183" t="s">
        <v>721</v>
      </c>
      <c r="E6059" s="184">
        <v>204</v>
      </c>
      <c r="F6059" s="184">
        <v>204</v>
      </c>
      <c r="G6059" s="185"/>
      <c r="H6059" s="185"/>
      <c r="I6059" s="184">
        <v>44.79</v>
      </c>
      <c r="J6059" s="184">
        <v>248.79</v>
      </c>
      <c r="K6059" s="185">
        <v>76</v>
      </c>
      <c r="L6059" s="185" t="s">
        <v>76</v>
      </c>
      <c r="M6059" s="186" t="s">
        <v>217</v>
      </c>
      <c r="N6059" s="61" t="s">
        <v>51</v>
      </c>
      <c r="P6059" s="175" t="s">
        <v>720</v>
      </c>
    </row>
    <row r="6060" spans="1:16" ht="17.25">
      <c r="A6060" s="183" t="s">
        <v>12295</v>
      </c>
      <c r="B6060" s="183" t="s">
        <v>12296</v>
      </c>
      <c r="C6060" s="183" t="s">
        <v>720</v>
      </c>
      <c r="D6060" s="183" t="s">
        <v>721</v>
      </c>
      <c r="E6060" s="184"/>
      <c r="F6060" s="184"/>
      <c r="G6060" s="185"/>
      <c r="H6060" s="185"/>
      <c r="I6060" s="184"/>
      <c r="J6060" s="184"/>
      <c r="K6060" s="185" t="s">
        <v>410</v>
      </c>
      <c r="L6060" s="185"/>
      <c r="M6060" s="186"/>
      <c r="N6060" s="61" t="s">
        <v>410</v>
      </c>
      <c r="P6060" s="175" t="s">
        <v>720</v>
      </c>
    </row>
    <row r="6061" spans="1:16" ht="17.25">
      <c r="A6061" s="183" t="s">
        <v>12297</v>
      </c>
      <c r="B6061" s="183" t="s">
        <v>12298</v>
      </c>
      <c r="C6061" s="183" t="s">
        <v>720</v>
      </c>
      <c r="D6061" s="183" t="s">
        <v>721</v>
      </c>
      <c r="E6061" s="184"/>
      <c r="F6061" s="184"/>
      <c r="G6061" s="185"/>
      <c r="H6061" s="185"/>
      <c r="I6061" s="184"/>
      <c r="J6061" s="184"/>
      <c r="K6061" s="185" t="s">
        <v>410</v>
      </c>
      <c r="L6061" s="185"/>
      <c r="M6061" s="186"/>
      <c r="N6061" s="61" t="s">
        <v>410</v>
      </c>
      <c r="P6061" s="175" t="s">
        <v>720</v>
      </c>
    </row>
    <row r="6062" spans="1:16" ht="17.25">
      <c r="A6062" s="183" t="s">
        <v>12299</v>
      </c>
      <c r="B6062" s="183" t="s">
        <v>12300</v>
      </c>
      <c r="C6062" s="183" t="s">
        <v>720</v>
      </c>
      <c r="D6062" s="183" t="s">
        <v>721</v>
      </c>
      <c r="E6062" s="184"/>
      <c r="F6062" s="184"/>
      <c r="G6062" s="185"/>
      <c r="H6062" s="185"/>
      <c r="I6062" s="184"/>
      <c r="J6062" s="184"/>
      <c r="K6062" s="185" t="s">
        <v>410</v>
      </c>
      <c r="L6062" s="185"/>
      <c r="M6062" s="186"/>
      <c r="N6062" s="61" t="s">
        <v>410</v>
      </c>
      <c r="P6062" s="175" t="s">
        <v>720</v>
      </c>
    </row>
    <row r="6063" spans="1:16" ht="17.25">
      <c r="A6063" s="183" t="s">
        <v>12301</v>
      </c>
      <c r="B6063" s="183" t="s">
        <v>12302</v>
      </c>
      <c r="C6063" s="183" t="s">
        <v>720</v>
      </c>
      <c r="D6063" s="183" t="s">
        <v>721</v>
      </c>
      <c r="E6063" s="184">
        <v>561</v>
      </c>
      <c r="F6063" s="184">
        <v>550</v>
      </c>
      <c r="G6063" s="185" t="s">
        <v>1061</v>
      </c>
      <c r="H6063" s="185" t="s">
        <v>689</v>
      </c>
      <c r="I6063" s="184">
        <v>244.91</v>
      </c>
      <c r="J6063" s="184">
        <v>794.91</v>
      </c>
      <c r="K6063" s="185">
        <v>73</v>
      </c>
      <c r="L6063" s="185"/>
      <c r="M6063" s="186"/>
      <c r="N6063" s="61" t="s">
        <v>51</v>
      </c>
      <c r="P6063" s="175" t="s">
        <v>720</v>
      </c>
    </row>
    <row r="6064" spans="1:16" ht="17.25">
      <c r="A6064" s="183" t="s">
        <v>12303</v>
      </c>
      <c r="B6064" s="183" t="s">
        <v>12304</v>
      </c>
      <c r="C6064" s="183" t="s">
        <v>720</v>
      </c>
      <c r="D6064" s="183" t="s">
        <v>721</v>
      </c>
      <c r="E6064" s="184">
        <v>660</v>
      </c>
      <c r="F6064" s="184">
        <v>660</v>
      </c>
      <c r="G6064" s="188"/>
      <c r="H6064" s="183"/>
      <c r="I6064" s="184">
        <v>244.91</v>
      </c>
      <c r="J6064" s="184">
        <v>904.91</v>
      </c>
      <c r="K6064" s="185">
        <v>102</v>
      </c>
      <c r="L6064" s="185"/>
      <c r="M6064" s="186"/>
      <c r="N6064" s="61" t="s">
        <v>51</v>
      </c>
      <c r="P6064" s="175" t="s">
        <v>720</v>
      </c>
    </row>
    <row r="6065" spans="1:16" ht="17.25">
      <c r="A6065" s="183" t="s">
        <v>12305</v>
      </c>
      <c r="B6065" s="183" t="s">
        <v>12188</v>
      </c>
      <c r="C6065" s="183" t="s">
        <v>720</v>
      </c>
      <c r="D6065" s="183" t="s">
        <v>721</v>
      </c>
      <c r="E6065" s="184"/>
      <c r="F6065" s="184"/>
      <c r="G6065" s="188"/>
      <c r="H6065" s="185"/>
      <c r="I6065" s="184"/>
      <c r="J6065" s="184"/>
      <c r="K6065" s="185" t="s">
        <v>410</v>
      </c>
      <c r="L6065" s="185"/>
      <c r="M6065" s="186"/>
      <c r="N6065" s="61" t="s">
        <v>410</v>
      </c>
      <c r="P6065" s="175" t="s">
        <v>720</v>
      </c>
    </row>
    <row r="6066" spans="1:16" ht="17.25">
      <c r="A6066" s="183" t="s">
        <v>12306</v>
      </c>
      <c r="B6066" s="183" t="s">
        <v>12307</v>
      </c>
      <c r="C6066" s="183" t="s">
        <v>720</v>
      </c>
      <c r="D6066" s="183" t="s">
        <v>721</v>
      </c>
      <c r="E6066" s="184"/>
      <c r="F6066" s="184"/>
      <c r="G6066" s="185"/>
      <c r="H6066" s="185"/>
      <c r="I6066" s="184"/>
      <c r="J6066" s="184"/>
      <c r="K6066" s="185" t="s">
        <v>410</v>
      </c>
      <c r="L6066" s="185"/>
      <c r="M6066" s="186"/>
      <c r="N6066" s="61" t="s">
        <v>410</v>
      </c>
      <c r="P6066" s="175" t="s">
        <v>720</v>
      </c>
    </row>
    <row r="6067" spans="1:16" ht="17.25">
      <c r="A6067" s="183" t="s">
        <v>12308</v>
      </c>
      <c r="B6067" s="183" t="s">
        <v>12309</v>
      </c>
      <c r="C6067" s="183" t="s">
        <v>720</v>
      </c>
      <c r="D6067" s="183" t="s">
        <v>721</v>
      </c>
      <c r="E6067" s="184"/>
      <c r="F6067" s="184"/>
      <c r="G6067" s="188"/>
      <c r="H6067" s="183"/>
      <c r="I6067" s="184"/>
      <c r="J6067" s="184"/>
      <c r="K6067" s="185" t="s">
        <v>410</v>
      </c>
      <c r="L6067" s="185"/>
      <c r="M6067" s="186"/>
      <c r="N6067" s="61" t="s">
        <v>410</v>
      </c>
      <c r="P6067" s="175" t="s">
        <v>720</v>
      </c>
    </row>
    <row r="6068" spans="1:16" ht="17.25">
      <c r="A6068" s="183" t="s">
        <v>12310</v>
      </c>
      <c r="B6068" s="183" t="s">
        <v>12202</v>
      </c>
      <c r="C6068" s="183" t="s">
        <v>720</v>
      </c>
      <c r="D6068" s="183" t="s">
        <v>721</v>
      </c>
      <c r="E6068" s="184">
        <v>410</v>
      </c>
      <c r="F6068" s="184">
        <v>410</v>
      </c>
      <c r="G6068" s="188"/>
      <c r="H6068" s="183"/>
      <c r="I6068" s="184">
        <v>82.15</v>
      </c>
      <c r="J6068" s="184">
        <v>492.15</v>
      </c>
      <c r="K6068" s="185">
        <v>15</v>
      </c>
      <c r="L6068" s="185" t="s">
        <v>76</v>
      </c>
      <c r="M6068" s="186" t="s">
        <v>217</v>
      </c>
      <c r="N6068" s="61" t="s">
        <v>51</v>
      </c>
      <c r="P6068" s="175" t="s">
        <v>720</v>
      </c>
    </row>
    <row r="6069" spans="1:16" ht="17.25">
      <c r="A6069" s="183" t="s">
        <v>12311</v>
      </c>
      <c r="B6069" s="183" t="s">
        <v>12312</v>
      </c>
      <c r="C6069" s="183" t="s">
        <v>720</v>
      </c>
      <c r="D6069" s="183" t="s">
        <v>721</v>
      </c>
      <c r="E6069" s="184">
        <v>410</v>
      </c>
      <c r="F6069" s="184">
        <v>410</v>
      </c>
      <c r="G6069" s="185"/>
      <c r="H6069" s="185"/>
      <c r="I6069" s="184">
        <v>82.15</v>
      </c>
      <c r="J6069" s="184">
        <v>492.15</v>
      </c>
      <c r="K6069" s="185">
        <v>159</v>
      </c>
      <c r="L6069" s="185"/>
      <c r="M6069" s="186"/>
      <c r="N6069" s="61" t="s">
        <v>51</v>
      </c>
      <c r="P6069" s="175" t="s">
        <v>720</v>
      </c>
    </row>
    <row r="6070" spans="1:16" ht="17.25">
      <c r="A6070" s="183" t="s">
        <v>12313</v>
      </c>
      <c r="B6070" s="183" t="s">
        <v>12199</v>
      </c>
      <c r="C6070" s="183" t="s">
        <v>720</v>
      </c>
      <c r="D6070" s="183" t="s">
        <v>721</v>
      </c>
      <c r="E6070" s="184"/>
      <c r="F6070" s="184"/>
      <c r="G6070" s="185"/>
      <c r="H6070" s="185"/>
      <c r="I6070" s="184"/>
      <c r="J6070" s="184"/>
      <c r="K6070" s="185" t="s">
        <v>410</v>
      </c>
      <c r="L6070" s="185"/>
      <c r="M6070" s="186"/>
      <c r="N6070" s="61" t="s">
        <v>410</v>
      </c>
      <c r="P6070" s="175" t="s">
        <v>720</v>
      </c>
    </row>
    <row r="6071" spans="1:16" ht="17.25">
      <c r="A6071" s="183" t="s">
        <v>12314</v>
      </c>
      <c r="B6071" s="183" t="s">
        <v>12199</v>
      </c>
      <c r="C6071" s="183" t="s">
        <v>720</v>
      </c>
      <c r="D6071" s="183" t="s">
        <v>721</v>
      </c>
      <c r="E6071" s="184"/>
      <c r="F6071" s="184"/>
      <c r="G6071" s="185"/>
      <c r="H6071" s="185"/>
      <c r="I6071" s="184"/>
      <c r="J6071" s="184"/>
      <c r="K6071" s="185" t="s">
        <v>410</v>
      </c>
      <c r="L6071" s="185"/>
      <c r="M6071" s="186"/>
      <c r="N6071" s="61" t="s">
        <v>410</v>
      </c>
      <c r="P6071" s="175" t="s">
        <v>720</v>
      </c>
    </row>
    <row r="6072" spans="1:16" ht="17.25">
      <c r="A6072" s="183" t="s">
        <v>12315</v>
      </c>
      <c r="B6072" s="183" t="s">
        <v>12199</v>
      </c>
      <c r="C6072" s="183" t="s">
        <v>720</v>
      </c>
      <c r="D6072" s="183" t="s">
        <v>721</v>
      </c>
      <c r="E6072" s="184"/>
      <c r="F6072" s="184"/>
      <c r="G6072" s="185"/>
      <c r="H6072" s="185"/>
      <c r="I6072" s="184"/>
      <c r="J6072" s="184"/>
      <c r="K6072" s="185" t="s">
        <v>410</v>
      </c>
      <c r="L6072" s="185"/>
      <c r="M6072" s="186"/>
      <c r="N6072" s="61" t="s">
        <v>410</v>
      </c>
      <c r="P6072" s="175" t="s">
        <v>720</v>
      </c>
    </row>
    <row r="6073" spans="1:16" ht="17.25">
      <c r="A6073" s="183" t="s">
        <v>12316</v>
      </c>
      <c r="B6073" s="183" t="s">
        <v>12202</v>
      </c>
      <c r="C6073" s="183" t="s">
        <v>720</v>
      </c>
      <c r="D6073" s="183" t="s">
        <v>721</v>
      </c>
      <c r="E6073" s="184">
        <v>410</v>
      </c>
      <c r="F6073" s="184">
        <v>410</v>
      </c>
      <c r="G6073" s="185"/>
      <c r="H6073" s="185"/>
      <c r="I6073" s="184">
        <v>82.15</v>
      </c>
      <c r="J6073" s="184">
        <v>492.15</v>
      </c>
      <c r="K6073" s="185">
        <v>7</v>
      </c>
      <c r="L6073" s="185"/>
      <c r="M6073" s="186"/>
      <c r="N6073" s="61" t="s">
        <v>51</v>
      </c>
      <c r="P6073" s="175" t="s">
        <v>720</v>
      </c>
    </row>
    <row r="6074" spans="1:16" ht="17.25">
      <c r="A6074" s="183" t="s">
        <v>12317</v>
      </c>
      <c r="B6074" s="183" t="s">
        <v>12318</v>
      </c>
      <c r="C6074" s="183" t="s">
        <v>720</v>
      </c>
      <c r="D6074" s="183" t="s">
        <v>721</v>
      </c>
      <c r="E6074" s="184">
        <v>480</v>
      </c>
      <c r="F6074" s="184">
        <v>480</v>
      </c>
      <c r="G6074" s="185"/>
      <c r="H6074" s="185"/>
      <c r="I6074" s="184">
        <v>283.6</v>
      </c>
      <c r="J6074" s="184">
        <v>763.6</v>
      </c>
      <c r="K6074" s="185">
        <v>11</v>
      </c>
      <c r="L6074" s="185" t="s">
        <v>554</v>
      </c>
      <c r="M6074" s="186" t="s">
        <v>2427</v>
      </c>
      <c r="N6074" s="61" t="s">
        <v>10935</v>
      </c>
      <c r="P6074" s="175" t="s">
        <v>720</v>
      </c>
    </row>
    <row r="6075" spans="1:16" ht="17.25">
      <c r="A6075" s="183" t="s">
        <v>12319</v>
      </c>
      <c r="B6075" s="183" t="s">
        <v>12320</v>
      </c>
      <c r="C6075" s="183" t="s">
        <v>720</v>
      </c>
      <c r="D6075" s="183" t="s">
        <v>721</v>
      </c>
      <c r="E6075" s="184">
        <v>480</v>
      </c>
      <c r="F6075" s="184">
        <v>480</v>
      </c>
      <c r="G6075" s="185"/>
      <c r="H6075" s="185"/>
      <c r="I6075" s="184">
        <v>283.6</v>
      </c>
      <c r="J6075" s="184">
        <v>763.6</v>
      </c>
      <c r="K6075" s="185">
        <v>0</v>
      </c>
      <c r="L6075" s="185" t="s">
        <v>130</v>
      </c>
      <c r="M6075" s="186" t="s">
        <v>2427</v>
      </c>
      <c r="N6075" s="61" t="s">
        <v>10935</v>
      </c>
      <c r="P6075" s="175" t="s">
        <v>720</v>
      </c>
    </row>
    <row r="6076" spans="1:16" ht="17.25">
      <c r="A6076" s="183" t="s">
        <v>12321</v>
      </c>
      <c r="B6076" s="183" t="s">
        <v>12322</v>
      </c>
      <c r="C6076" s="183" t="s">
        <v>720</v>
      </c>
      <c r="D6076" s="183" t="s">
        <v>721</v>
      </c>
      <c r="E6076" s="184">
        <v>510</v>
      </c>
      <c r="F6076" s="184">
        <v>510</v>
      </c>
      <c r="G6076" s="185"/>
      <c r="H6076" s="185"/>
      <c r="I6076" s="184">
        <v>112.84</v>
      </c>
      <c r="J6076" s="184">
        <v>622.84</v>
      </c>
      <c r="K6076" s="185">
        <v>125</v>
      </c>
      <c r="L6076" s="185"/>
      <c r="M6076" s="186"/>
      <c r="N6076" s="61" t="s">
        <v>51</v>
      </c>
      <c r="P6076" s="175" t="s">
        <v>720</v>
      </c>
    </row>
    <row r="6077" spans="1:16" ht="17.25">
      <c r="A6077" s="183" t="s">
        <v>12323</v>
      </c>
      <c r="B6077" s="183" t="s">
        <v>12324</v>
      </c>
      <c r="C6077" s="183" t="s">
        <v>720</v>
      </c>
      <c r="D6077" s="183" t="s">
        <v>721</v>
      </c>
      <c r="E6077" s="184">
        <v>629</v>
      </c>
      <c r="F6077" s="184">
        <v>629</v>
      </c>
      <c r="G6077" s="185"/>
      <c r="H6077" s="185"/>
      <c r="I6077" s="184">
        <v>241.78</v>
      </c>
      <c r="J6077" s="184">
        <v>870.78</v>
      </c>
      <c r="K6077" s="185">
        <v>30</v>
      </c>
      <c r="L6077" s="185" t="s">
        <v>130</v>
      </c>
      <c r="M6077" s="186" t="s">
        <v>2942</v>
      </c>
      <c r="N6077" s="61" t="s">
        <v>51</v>
      </c>
      <c r="P6077" s="175" t="s">
        <v>720</v>
      </c>
    </row>
    <row r="6078" spans="1:16" ht="17.25">
      <c r="A6078" s="183" t="s">
        <v>12325</v>
      </c>
      <c r="B6078" s="183" t="s">
        <v>12326</v>
      </c>
      <c r="C6078" s="183" t="s">
        <v>720</v>
      </c>
      <c r="D6078" s="183" t="s">
        <v>721</v>
      </c>
      <c r="E6078" s="184"/>
      <c r="F6078" s="184"/>
      <c r="G6078" s="185"/>
      <c r="H6078" s="185"/>
      <c r="I6078" s="184"/>
      <c r="J6078" s="184"/>
      <c r="K6078" s="185" t="s">
        <v>410</v>
      </c>
      <c r="L6078" s="185"/>
      <c r="M6078" s="186"/>
      <c r="N6078" s="61" t="s">
        <v>410</v>
      </c>
      <c r="P6078" s="175" t="s">
        <v>720</v>
      </c>
    </row>
    <row r="6079" spans="1:16" ht="17.25">
      <c r="A6079" s="183" t="s">
        <v>12327</v>
      </c>
      <c r="B6079" s="183" t="s">
        <v>12328</v>
      </c>
      <c r="C6079" s="183" t="s">
        <v>720</v>
      </c>
      <c r="D6079" s="183" t="s">
        <v>721</v>
      </c>
      <c r="E6079" s="184"/>
      <c r="F6079" s="184"/>
      <c r="G6079" s="185"/>
      <c r="H6079" s="185"/>
      <c r="I6079" s="184"/>
      <c r="J6079" s="184"/>
      <c r="K6079" s="185" t="s">
        <v>410</v>
      </c>
      <c r="L6079" s="185"/>
      <c r="M6079" s="186"/>
      <c r="N6079" s="61" t="s">
        <v>410</v>
      </c>
      <c r="P6079" s="175" t="s">
        <v>720</v>
      </c>
    </row>
    <row r="6080" spans="1:16" ht="17.25">
      <c r="A6080" s="183" t="s">
        <v>12329</v>
      </c>
      <c r="B6080" s="183" t="s">
        <v>12330</v>
      </c>
      <c r="C6080" s="183" t="s">
        <v>720</v>
      </c>
      <c r="D6080" s="183" t="s">
        <v>721</v>
      </c>
      <c r="E6080" s="184"/>
      <c r="F6080" s="184"/>
      <c r="G6080" s="185"/>
      <c r="H6080" s="185"/>
      <c r="I6080" s="184"/>
      <c r="J6080" s="184"/>
      <c r="K6080" s="185" t="s">
        <v>410</v>
      </c>
      <c r="L6080" s="185"/>
      <c r="M6080" s="186"/>
      <c r="N6080" s="61" t="s">
        <v>410</v>
      </c>
      <c r="P6080" s="175" t="s">
        <v>720</v>
      </c>
    </row>
    <row r="6081" spans="1:16" ht="17.25">
      <c r="A6081" s="183" t="s">
        <v>12331</v>
      </c>
      <c r="B6081" s="183" t="s">
        <v>12332</v>
      </c>
      <c r="C6081" s="183" t="s">
        <v>720</v>
      </c>
      <c r="D6081" s="183" t="s">
        <v>721</v>
      </c>
      <c r="E6081" s="184"/>
      <c r="F6081" s="184"/>
      <c r="G6081" s="188"/>
      <c r="H6081" s="185"/>
      <c r="I6081" s="184"/>
      <c r="J6081" s="184"/>
      <c r="K6081" s="183" t="s">
        <v>410</v>
      </c>
      <c r="L6081" s="183"/>
      <c r="M6081" s="186"/>
      <c r="N6081" s="61" t="s">
        <v>410</v>
      </c>
      <c r="P6081" s="175" t="s">
        <v>720</v>
      </c>
    </row>
    <row r="6082" spans="1:16" ht="17.25">
      <c r="A6082" s="183" t="s">
        <v>12333</v>
      </c>
      <c r="B6082" s="183" t="s">
        <v>12334</v>
      </c>
      <c r="C6082" s="183" t="s">
        <v>720</v>
      </c>
      <c r="D6082" s="183" t="s">
        <v>721</v>
      </c>
      <c r="E6082" s="184"/>
      <c r="F6082" s="184"/>
      <c r="G6082" s="185"/>
      <c r="H6082" s="185"/>
      <c r="I6082" s="184"/>
      <c r="J6082" s="184"/>
      <c r="K6082" s="185" t="s">
        <v>410</v>
      </c>
      <c r="L6082" s="185"/>
      <c r="M6082" s="186"/>
      <c r="N6082" s="61" t="s">
        <v>410</v>
      </c>
      <c r="P6082" s="175" t="s">
        <v>720</v>
      </c>
    </row>
    <row r="6083" spans="1:16" ht="17.25">
      <c r="A6083" s="183" t="s">
        <v>12335</v>
      </c>
      <c r="B6083" s="183" t="s">
        <v>12336</v>
      </c>
      <c r="C6083" s="183" t="s">
        <v>720</v>
      </c>
      <c r="D6083" s="183" t="s">
        <v>721</v>
      </c>
      <c r="E6083" s="184"/>
      <c r="F6083" s="184"/>
      <c r="G6083" s="185"/>
      <c r="H6083" s="185"/>
      <c r="I6083" s="184"/>
      <c r="J6083" s="184"/>
      <c r="K6083" s="185" t="s">
        <v>410</v>
      </c>
      <c r="L6083" s="185"/>
      <c r="M6083" s="186"/>
      <c r="N6083" s="61" t="s">
        <v>410</v>
      </c>
      <c r="P6083" s="175" t="s">
        <v>720</v>
      </c>
    </row>
    <row r="6084" spans="1:16" ht="17.25">
      <c r="A6084" s="183" t="s">
        <v>12337</v>
      </c>
      <c r="B6084" s="183" t="s">
        <v>12338</v>
      </c>
      <c r="C6084" s="183" t="s">
        <v>720</v>
      </c>
      <c r="D6084" s="183" t="s">
        <v>721</v>
      </c>
      <c r="E6084" s="184"/>
      <c r="F6084" s="184"/>
      <c r="G6084" s="185"/>
      <c r="H6084" s="185"/>
      <c r="I6084" s="184"/>
      <c r="J6084" s="184"/>
      <c r="K6084" s="185" t="s">
        <v>410</v>
      </c>
      <c r="L6084" s="185"/>
      <c r="M6084" s="186"/>
      <c r="N6084" s="61" t="s">
        <v>410</v>
      </c>
      <c r="P6084" s="175" t="s">
        <v>720</v>
      </c>
    </row>
    <row r="6085" spans="1:16" ht="17.25">
      <c r="A6085" s="183" t="s">
        <v>12339</v>
      </c>
      <c r="B6085" s="183" t="s">
        <v>12340</v>
      </c>
      <c r="C6085" s="183" t="s">
        <v>720</v>
      </c>
      <c r="D6085" s="183" t="s">
        <v>721</v>
      </c>
      <c r="E6085" s="184"/>
      <c r="F6085" s="184"/>
      <c r="G6085" s="185"/>
      <c r="H6085" s="185"/>
      <c r="I6085" s="184"/>
      <c r="J6085" s="184"/>
      <c r="K6085" s="185" t="s">
        <v>410</v>
      </c>
      <c r="L6085" s="185"/>
      <c r="M6085" s="186"/>
      <c r="N6085" s="61" t="s">
        <v>410</v>
      </c>
      <c r="P6085" s="175" t="s">
        <v>720</v>
      </c>
    </row>
    <row r="6086" spans="1:16" ht="17.25">
      <c r="A6086" s="183" t="s">
        <v>12341</v>
      </c>
      <c r="B6086" s="183" t="s">
        <v>12342</v>
      </c>
      <c r="C6086" s="183" t="s">
        <v>720</v>
      </c>
      <c r="D6086" s="183" t="s">
        <v>721</v>
      </c>
      <c r="E6086" s="184"/>
      <c r="F6086" s="184"/>
      <c r="G6086" s="188"/>
      <c r="H6086" s="185"/>
      <c r="I6086" s="184"/>
      <c r="J6086" s="184"/>
      <c r="K6086" s="185" t="s">
        <v>410</v>
      </c>
      <c r="L6086" s="185"/>
      <c r="M6086" s="186"/>
      <c r="N6086" s="61" t="s">
        <v>410</v>
      </c>
      <c r="P6086" s="175" t="s">
        <v>720</v>
      </c>
    </row>
    <row r="6087" spans="1:16" ht="17.25">
      <c r="A6087" s="183" t="s">
        <v>12343</v>
      </c>
      <c r="B6087" s="183" t="s">
        <v>12344</v>
      </c>
      <c r="C6087" s="183" t="s">
        <v>720</v>
      </c>
      <c r="D6087" s="183" t="s">
        <v>721</v>
      </c>
      <c r="E6087" s="184"/>
      <c r="F6087" s="184"/>
      <c r="G6087" s="185"/>
      <c r="H6087" s="185"/>
      <c r="I6087" s="184"/>
      <c r="J6087" s="184"/>
      <c r="K6087" s="185" t="s">
        <v>410</v>
      </c>
      <c r="L6087" s="185"/>
      <c r="M6087" s="186"/>
      <c r="N6087" s="61" t="s">
        <v>410</v>
      </c>
      <c r="P6087" s="175" t="s">
        <v>720</v>
      </c>
    </row>
    <row r="6088" spans="1:16" ht="17.25">
      <c r="A6088" s="183" t="s">
        <v>12345</v>
      </c>
      <c r="B6088" s="183" t="s">
        <v>12346</v>
      </c>
      <c r="C6088" s="183" t="s">
        <v>720</v>
      </c>
      <c r="D6088" s="183" t="s">
        <v>721</v>
      </c>
      <c r="E6088" s="184"/>
      <c r="F6088" s="184"/>
      <c r="G6088" s="185"/>
      <c r="H6088" s="185"/>
      <c r="I6088" s="184"/>
      <c r="J6088" s="184"/>
      <c r="K6088" s="185" t="s">
        <v>410</v>
      </c>
      <c r="L6088" s="185"/>
      <c r="M6088" s="186"/>
      <c r="N6088" s="61" t="s">
        <v>410</v>
      </c>
      <c r="P6088" s="175" t="s">
        <v>720</v>
      </c>
    </row>
    <row r="6089" spans="1:16" ht="17.25">
      <c r="A6089" s="183" t="s">
        <v>12347</v>
      </c>
      <c r="B6089" s="183" t="s">
        <v>12348</v>
      </c>
      <c r="C6089" s="183" t="s">
        <v>720</v>
      </c>
      <c r="D6089" s="183" t="s">
        <v>721</v>
      </c>
      <c r="E6089" s="184"/>
      <c r="F6089" s="184"/>
      <c r="G6089" s="185"/>
      <c r="H6089" s="185"/>
      <c r="I6089" s="184"/>
      <c r="J6089" s="184"/>
      <c r="K6089" s="185" t="s">
        <v>410</v>
      </c>
      <c r="L6089" s="185"/>
      <c r="M6089" s="186"/>
      <c r="N6089" s="61" t="s">
        <v>410</v>
      </c>
      <c r="P6089" s="175" t="s">
        <v>720</v>
      </c>
    </row>
    <row r="6090" spans="1:16" ht="17.25">
      <c r="A6090" s="183" t="s">
        <v>12349</v>
      </c>
      <c r="B6090" s="183" t="s">
        <v>12350</v>
      </c>
      <c r="C6090" s="183" t="s">
        <v>720</v>
      </c>
      <c r="D6090" s="183" t="s">
        <v>721</v>
      </c>
      <c r="E6090" s="184"/>
      <c r="F6090" s="184"/>
      <c r="G6090" s="185"/>
      <c r="H6090" s="185"/>
      <c r="I6090" s="184"/>
      <c r="J6090" s="184"/>
      <c r="K6090" s="185" t="s">
        <v>410</v>
      </c>
      <c r="L6090" s="185"/>
      <c r="M6090" s="186"/>
      <c r="N6090" s="61" t="s">
        <v>410</v>
      </c>
      <c r="P6090" s="175" t="s">
        <v>720</v>
      </c>
    </row>
    <row r="6091" spans="1:16" ht="17.25">
      <c r="A6091" s="183" t="s">
        <v>12351</v>
      </c>
      <c r="B6091" s="183" t="s">
        <v>12352</v>
      </c>
      <c r="C6091" s="183" t="s">
        <v>720</v>
      </c>
      <c r="D6091" s="183" t="s">
        <v>721</v>
      </c>
      <c r="E6091" s="184"/>
      <c r="F6091" s="184"/>
      <c r="G6091" s="185"/>
      <c r="H6091" s="185"/>
      <c r="I6091" s="184"/>
      <c r="J6091" s="184"/>
      <c r="K6091" s="185" t="s">
        <v>410</v>
      </c>
      <c r="L6091" s="185"/>
      <c r="M6091" s="186"/>
      <c r="N6091" s="61" t="s">
        <v>410</v>
      </c>
      <c r="P6091" s="175" t="s">
        <v>720</v>
      </c>
    </row>
    <row r="6092" spans="1:16" ht="17.25">
      <c r="A6092" s="183" t="s">
        <v>12353</v>
      </c>
      <c r="B6092" s="183" t="s">
        <v>12354</v>
      </c>
      <c r="C6092" s="183" t="s">
        <v>720</v>
      </c>
      <c r="D6092" s="183" t="s">
        <v>721</v>
      </c>
      <c r="E6092" s="184"/>
      <c r="F6092" s="184"/>
      <c r="G6092" s="185"/>
      <c r="H6092" s="185"/>
      <c r="I6092" s="184"/>
      <c r="J6092" s="184"/>
      <c r="K6092" s="185" t="s">
        <v>410</v>
      </c>
      <c r="L6092" s="185"/>
      <c r="M6092" s="186"/>
      <c r="N6092" s="61" t="s">
        <v>410</v>
      </c>
      <c r="P6092" s="175" t="s">
        <v>720</v>
      </c>
    </row>
    <row r="6093" spans="1:16" ht="17.25">
      <c r="A6093" s="183" t="s">
        <v>12355</v>
      </c>
      <c r="B6093" s="183" t="s">
        <v>12356</v>
      </c>
      <c r="C6093" s="183" t="s">
        <v>720</v>
      </c>
      <c r="D6093" s="183" t="s">
        <v>721</v>
      </c>
      <c r="E6093" s="184">
        <v>630</v>
      </c>
      <c r="F6093" s="184">
        <v>630</v>
      </c>
      <c r="G6093" s="185"/>
      <c r="H6093" s="185"/>
      <c r="I6093" s="184">
        <v>309.69</v>
      </c>
      <c r="J6093" s="184">
        <v>939.69</v>
      </c>
      <c r="K6093" s="185">
        <v>9</v>
      </c>
      <c r="L6093" s="185"/>
      <c r="M6093" s="186"/>
      <c r="N6093" s="61" t="s">
        <v>10935</v>
      </c>
      <c r="P6093" s="175" t="s">
        <v>720</v>
      </c>
    </row>
    <row r="6094" spans="1:16" ht="17.25">
      <c r="A6094" s="183" t="s">
        <v>12357</v>
      </c>
      <c r="B6094" s="183" t="s">
        <v>12358</v>
      </c>
      <c r="C6094" s="183" t="s">
        <v>720</v>
      </c>
      <c r="D6094" s="183" t="s">
        <v>721</v>
      </c>
      <c r="E6094" s="184">
        <v>560</v>
      </c>
      <c r="F6094" s="184">
        <v>560</v>
      </c>
      <c r="G6094" s="185"/>
      <c r="H6094" s="185"/>
      <c r="I6094" s="184">
        <v>291.13</v>
      </c>
      <c r="J6094" s="184">
        <v>851.13</v>
      </c>
      <c r="K6094" s="185">
        <v>0</v>
      </c>
      <c r="L6094" s="185"/>
      <c r="M6094" s="186"/>
      <c r="N6094" s="61" t="s">
        <v>10935</v>
      </c>
      <c r="P6094" s="175" t="s">
        <v>720</v>
      </c>
    </row>
    <row r="6095" spans="1:16" ht="17.25">
      <c r="A6095" s="183" t="s">
        <v>12359</v>
      </c>
      <c r="B6095" s="183" t="s">
        <v>12360</v>
      </c>
      <c r="C6095" s="183" t="s">
        <v>720</v>
      </c>
      <c r="D6095" s="183" t="s">
        <v>721</v>
      </c>
      <c r="E6095" s="184">
        <v>350</v>
      </c>
      <c r="F6095" s="184">
        <v>350</v>
      </c>
      <c r="G6095" s="188"/>
      <c r="H6095" s="185"/>
      <c r="I6095" s="184">
        <v>95.58</v>
      </c>
      <c r="J6095" s="184">
        <v>445.58</v>
      </c>
      <c r="K6095" s="183">
        <v>0</v>
      </c>
      <c r="L6095" s="183"/>
      <c r="M6095" s="186"/>
      <c r="N6095" s="61" t="s">
        <v>51</v>
      </c>
      <c r="P6095" s="175" t="s">
        <v>720</v>
      </c>
    </row>
    <row r="6096" spans="1:16" ht="17.25">
      <c r="A6096" s="183" t="s">
        <v>12361</v>
      </c>
      <c r="B6096" s="183" t="s">
        <v>12362</v>
      </c>
      <c r="C6096" s="183" t="s">
        <v>720</v>
      </c>
      <c r="D6096" s="183" t="s">
        <v>721</v>
      </c>
      <c r="E6096" s="184"/>
      <c r="F6096" s="184"/>
      <c r="G6096" s="185"/>
      <c r="H6096" s="185"/>
      <c r="I6096" s="184"/>
      <c r="J6096" s="184"/>
      <c r="K6096" s="185" t="s">
        <v>410</v>
      </c>
      <c r="L6096" s="185"/>
      <c r="M6096" s="186"/>
      <c r="N6096" s="61" t="s">
        <v>410</v>
      </c>
      <c r="P6096" s="175" t="s">
        <v>720</v>
      </c>
    </row>
    <row r="6097" spans="1:16" ht="17.25">
      <c r="A6097" s="183" t="s">
        <v>12363</v>
      </c>
      <c r="B6097" s="183" t="s">
        <v>12364</v>
      </c>
      <c r="C6097" s="183" t="s">
        <v>720</v>
      </c>
      <c r="D6097" s="183" t="s">
        <v>721</v>
      </c>
      <c r="E6097" s="184"/>
      <c r="F6097" s="184"/>
      <c r="G6097" s="185"/>
      <c r="H6097" s="185"/>
      <c r="I6097" s="184"/>
      <c r="J6097" s="184"/>
      <c r="K6097" s="185" t="s">
        <v>410</v>
      </c>
      <c r="L6097" s="185"/>
      <c r="M6097" s="186"/>
      <c r="N6097" s="61" t="s">
        <v>410</v>
      </c>
      <c r="P6097" s="175" t="s">
        <v>720</v>
      </c>
    </row>
    <row r="6098" spans="1:16" ht="17.25">
      <c r="A6098" s="183" t="s">
        <v>12365</v>
      </c>
      <c r="B6098" s="183" t="s">
        <v>12366</v>
      </c>
      <c r="C6098" s="183" t="s">
        <v>720</v>
      </c>
      <c r="D6098" s="183" t="s">
        <v>721</v>
      </c>
      <c r="E6098" s="184"/>
      <c r="F6098" s="184"/>
      <c r="G6098" s="185"/>
      <c r="H6098" s="185"/>
      <c r="I6098" s="184"/>
      <c r="J6098" s="184"/>
      <c r="K6098" s="185" t="s">
        <v>410</v>
      </c>
      <c r="L6098" s="185"/>
      <c r="M6098" s="186"/>
      <c r="N6098" s="61" t="s">
        <v>410</v>
      </c>
      <c r="P6098" s="175" t="s">
        <v>720</v>
      </c>
    </row>
    <row r="6099" spans="1:16" ht="17.25">
      <c r="A6099" s="183" t="s">
        <v>12367</v>
      </c>
      <c r="B6099" s="183" t="s">
        <v>12368</v>
      </c>
      <c r="C6099" s="183" t="s">
        <v>720</v>
      </c>
      <c r="D6099" s="183" t="s">
        <v>721</v>
      </c>
      <c r="E6099" s="184"/>
      <c r="F6099" s="184"/>
      <c r="G6099" s="185"/>
      <c r="H6099" s="185"/>
      <c r="I6099" s="184"/>
      <c r="J6099" s="184"/>
      <c r="K6099" s="185" t="s">
        <v>410</v>
      </c>
      <c r="L6099" s="185"/>
      <c r="M6099" s="186"/>
      <c r="N6099" s="61" t="s">
        <v>410</v>
      </c>
      <c r="P6099" s="175" t="s">
        <v>720</v>
      </c>
    </row>
    <row r="6100" spans="1:16" ht="17.25">
      <c r="A6100" s="183" t="s">
        <v>12369</v>
      </c>
      <c r="B6100" s="183" t="s">
        <v>12370</v>
      </c>
      <c r="C6100" s="183" t="s">
        <v>720</v>
      </c>
      <c r="D6100" s="183" t="s">
        <v>721</v>
      </c>
      <c r="E6100" s="184"/>
      <c r="F6100" s="184"/>
      <c r="G6100" s="185"/>
      <c r="H6100" s="185"/>
      <c r="I6100" s="184"/>
      <c r="J6100" s="184"/>
      <c r="K6100" s="185" t="s">
        <v>410</v>
      </c>
      <c r="L6100" s="185"/>
      <c r="M6100" s="186"/>
      <c r="N6100" s="61" t="s">
        <v>410</v>
      </c>
      <c r="P6100" s="175" t="s">
        <v>720</v>
      </c>
    </row>
    <row r="6101" spans="1:16" ht="17.25">
      <c r="A6101" s="183" t="s">
        <v>12371</v>
      </c>
      <c r="B6101" s="183" t="s">
        <v>12372</v>
      </c>
      <c r="C6101" s="183" t="s">
        <v>720</v>
      </c>
      <c r="D6101" s="183" t="s">
        <v>721</v>
      </c>
      <c r="E6101" s="184"/>
      <c r="F6101" s="184"/>
      <c r="G6101" s="185"/>
      <c r="H6101" s="185"/>
      <c r="I6101" s="184"/>
      <c r="J6101" s="184"/>
      <c r="K6101" s="185" t="s">
        <v>410</v>
      </c>
      <c r="L6101" s="185"/>
      <c r="M6101" s="186"/>
      <c r="N6101" s="61" t="s">
        <v>410</v>
      </c>
      <c r="P6101" s="175" t="s">
        <v>720</v>
      </c>
    </row>
    <row r="6102" spans="1:16" ht="17.25">
      <c r="A6102" s="183" t="s">
        <v>12373</v>
      </c>
      <c r="B6102" s="183" t="s">
        <v>12374</v>
      </c>
      <c r="C6102" s="183" t="s">
        <v>720</v>
      </c>
      <c r="D6102" s="183" t="s">
        <v>721</v>
      </c>
      <c r="E6102" s="184"/>
      <c r="F6102" s="184"/>
      <c r="G6102" s="185"/>
      <c r="H6102" s="185"/>
      <c r="I6102" s="184"/>
      <c r="J6102" s="184"/>
      <c r="K6102" s="185" t="s">
        <v>410</v>
      </c>
      <c r="L6102" s="185"/>
      <c r="M6102" s="186"/>
      <c r="N6102" s="61" t="s">
        <v>410</v>
      </c>
      <c r="P6102" s="175" t="s">
        <v>720</v>
      </c>
    </row>
    <row r="6103" spans="1:16" ht="17.25">
      <c r="A6103" s="183" t="s">
        <v>12375</v>
      </c>
      <c r="B6103" s="183" t="s">
        <v>12376</v>
      </c>
      <c r="C6103" s="183" t="s">
        <v>720</v>
      </c>
      <c r="D6103" s="183" t="s">
        <v>721</v>
      </c>
      <c r="E6103" s="184">
        <v>670</v>
      </c>
      <c r="F6103" s="184">
        <v>670</v>
      </c>
      <c r="G6103" s="185"/>
      <c r="H6103" s="185"/>
      <c r="I6103" s="184">
        <v>485.63</v>
      </c>
      <c r="J6103" s="184">
        <v>1155.63</v>
      </c>
      <c r="K6103" s="185">
        <v>0</v>
      </c>
      <c r="L6103" s="185"/>
      <c r="M6103" s="186"/>
      <c r="N6103" s="61" t="s">
        <v>10935</v>
      </c>
      <c r="P6103" s="175" t="s">
        <v>720</v>
      </c>
    </row>
    <row r="6104" spans="1:16" ht="17.25">
      <c r="A6104" s="183" t="s">
        <v>12377</v>
      </c>
      <c r="B6104" s="183" t="s">
        <v>12378</v>
      </c>
      <c r="C6104" s="183" t="s">
        <v>720</v>
      </c>
      <c r="D6104" s="183" t="s">
        <v>721</v>
      </c>
      <c r="E6104" s="184"/>
      <c r="F6104" s="184"/>
      <c r="G6104" s="185"/>
      <c r="H6104" s="185"/>
      <c r="I6104" s="184"/>
      <c r="J6104" s="184"/>
      <c r="K6104" s="185" t="s">
        <v>410</v>
      </c>
      <c r="L6104" s="185"/>
      <c r="M6104" s="186"/>
      <c r="N6104" s="61" t="s">
        <v>410</v>
      </c>
      <c r="P6104" s="175" t="s">
        <v>720</v>
      </c>
    </row>
    <row r="6105" spans="1:16" ht="17.25">
      <c r="A6105" s="183" t="s">
        <v>12379</v>
      </c>
      <c r="B6105" s="183" t="s">
        <v>12380</v>
      </c>
      <c r="C6105" s="183" t="s">
        <v>720</v>
      </c>
      <c r="D6105" s="183" t="s">
        <v>721</v>
      </c>
      <c r="E6105" s="184"/>
      <c r="F6105" s="184"/>
      <c r="G6105" s="185"/>
      <c r="H6105" s="185"/>
      <c r="I6105" s="184"/>
      <c r="J6105" s="184"/>
      <c r="K6105" s="185" t="s">
        <v>410</v>
      </c>
      <c r="L6105" s="185"/>
      <c r="M6105" s="186"/>
      <c r="N6105" s="61" t="s">
        <v>410</v>
      </c>
      <c r="P6105" s="175" t="s">
        <v>720</v>
      </c>
    </row>
    <row r="6106" spans="1:16" ht="17.25">
      <c r="A6106" s="183" t="s">
        <v>12381</v>
      </c>
      <c r="B6106" s="183" t="s">
        <v>12382</v>
      </c>
      <c r="C6106" s="183" t="s">
        <v>720</v>
      </c>
      <c r="D6106" s="183" t="s">
        <v>721</v>
      </c>
      <c r="E6106" s="184"/>
      <c r="F6106" s="184"/>
      <c r="G6106" s="185"/>
      <c r="H6106" s="185"/>
      <c r="I6106" s="184"/>
      <c r="J6106" s="184"/>
      <c r="K6106" s="185" t="s">
        <v>410</v>
      </c>
      <c r="L6106" s="185"/>
      <c r="M6106" s="186"/>
      <c r="N6106" s="61" t="s">
        <v>410</v>
      </c>
      <c r="P6106" s="175" t="s">
        <v>720</v>
      </c>
    </row>
    <row r="6107" spans="1:16" ht="17.25">
      <c r="A6107" s="183" t="s">
        <v>12383</v>
      </c>
      <c r="B6107" s="183" t="s">
        <v>12384</v>
      </c>
      <c r="C6107" s="183" t="s">
        <v>720</v>
      </c>
      <c r="D6107" s="183" t="s">
        <v>721</v>
      </c>
      <c r="E6107" s="184"/>
      <c r="F6107" s="184"/>
      <c r="G6107" s="185"/>
      <c r="H6107" s="185"/>
      <c r="I6107" s="184"/>
      <c r="J6107" s="184"/>
      <c r="K6107" s="185" t="s">
        <v>410</v>
      </c>
      <c r="L6107" s="185"/>
      <c r="M6107" s="186"/>
      <c r="N6107" s="61" t="s">
        <v>410</v>
      </c>
      <c r="P6107" s="175" t="s">
        <v>720</v>
      </c>
    </row>
    <row r="6108" spans="1:16" ht="17.25">
      <c r="A6108" s="183" t="s">
        <v>12385</v>
      </c>
      <c r="B6108" s="183" t="s">
        <v>12386</v>
      </c>
      <c r="C6108" s="183" t="s">
        <v>720</v>
      </c>
      <c r="D6108" s="183" t="s">
        <v>721</v>
      </c>
      <c r="E6108" s="184"/>
      <c r="F6108" s="184"/>
      <c r="G6108" s="188"/>
      <c r="H6108" s="185"/>
      <c r="I6108" s="184"/>
      <c r="J6108" s="184"/>
      <c r="K6108" s="185" t="s">
        <v>410</v>
      </c>
      <c r="L6108" s="185"/>
      <c r="M6108" s="186"/>
      <c r="N6108" s="61" t="s">
        <v>410</v>
      </c>
      <c r="P6108" s="175" t="s">
        <v>720</v>
      </c>
    </row>
    <row r="6109" spans="1:16" ht="17.25">
      <c r="A6109" s="183" t="s">
        <v>12387</v>
      </c>
      <c r="B6109" s="183" t="s">
        <v>12388</v>
      </c>
      <c r="C6109" s="183" t="s">
        <v>720</v>
      </c>
      <c r="D6109" s="183" t="s">
        <v>721</v>
      </c>
      <c r="E6109" s="184"/>
      <c r="F6109" s="184"/>
      <c r="G6109" s="185"/>
      <c r="H6109" s="185"/>
      <c r="I6109" s="184"/>
      <c r="J6109" s="184"/>
      <c r="K6109" s="185" t="s">
        <v>410</v>
      </c>
      <c r="L6109" s="185"/>
      <c r="M6109" s="186"/>
      <c r="N6109" s="61" t="s">
        <v>410</v>
      </c>
      <c r="P6109" s="175" t="s">
        <v>720</v>
      </c>
    </row>
    <row r="6110" spans="1:16" ht="17.25">
      <c r="A6110" s="183" t="s">
        <v>12389</v>
      </c>
      <c r="B6110" s="183" t="s">
        <v>12390</v>
      </c>
      <c r="C6110" s="183" t="s">
        <v>720</v>
      </c>
      <c r="D6110" s="183" t="s">
        <v>721</v>
      </c>
      <c r="E6110" s="184"/>
      <c r="F6110" s="184"/>
      <c r="G6110" s="185"/>
      <c r="H6110" s="185"/>
      <c r="I6110" s="184"/>
      <c r="J6110" s="184"/>
      <c r="K6110" s="185" t="s">
        <v>410</v>
      </c>
      <c r="L6110" s="185"/>
      <c r="M6110" s="186"/>
      <c r="N6110" s="61" t="s">
        <v>410</v>
      </c>
      <c r="P6110" s="175" t="s">
        <v>720</v>
      </c>
    </row>
    <row r="6111" spans="1:16" ht="17.25">
      <c r="A6111" s="183" t="s">
        <v>12391</v>
      </c>
      <c r="B6111" s="183" t="s">
        <v>12392</v>
      </c>
      <c r="C6111" s="183" t="s">
        <v>720</v>
      </c>
      <c r="D6111" s="183" t="s">
        <v>721</v>
      </c>
      <c r="E6111" s="184"/>
      <c r="F6111" s="184"/>
      <c r="G6111" s="185"/>
      <c r="H6111" s="185"/>
      <c r="I6111" s="184"/>
      <c r="J6111" s="184"/>
      <c r="K6111" s="185" t="s">
        <v>410</v>
      </c>
      <c r="L6111" s="185"/>
      <c r="M6111" s="186"/>
      <c r="N6111" s="61" t="s">
        <v>410</v>
      </c>
      <c r="P6111" s="175" t="s">
        <v>720</v>
      </c>
    </row>
    <row r="6112" spans="1:16" ht="17.25">
      <c r="A6112" s="183" t="s">
        <v>12393</v>
      </c>
      <c r="B6112" s="183" t="s">
        <v>12394</v>
      </c>
      <c r="C6112" s="183" t="s">
        <v>720</v>
      </c>
      <c r="D6112" s="183" t="s">
        <v>721</v>
      </c>
      <c r="E6112" s="184"/>
      <c r="F6112" s="184"/>
      <c r="G6112" s="185"/>
      <c r="H6112" s="185"/>
      <c r="I6112" s="184"/>
      <c r="J6112" s="184"/>
      <c r="K6112" s="185" t="s">
        <v>410</v>
      </c>
      <c r="L6112" s="185"/>
      <c r="M6112" s="186"/>
      <c r="N6112" s="61" t="s">
        <v>410</v>
      </c>
      <c r="P6112" s="175" t="s">
        <v>720</v>
      </c>
    </row>
    <row r="6113" spans="1:16" ht="17.25">
      <c r="A6113" s="183" t="s">
        <v>12395</v>
      </c>
      <c r="B6113" s="183" t="s">
        <v>12396</v>
      </c>
      <c r="C6113" s="183" t="s">
        <v>720</v>
      </c>
      <c r="D6113" s="183" t="s">
        <v>721</v>
      </c>
      <c r="E6113" s="184"/>
      <c r="F6113" s="184"/>
      <c r="G6113" s="185"/>
      <c r="H6113" s="185"/>
      <c r="I6113" s="184"/>
      <c r="J6113" s="184"/>
      <c r="K6113" s="185" t="s">
        <v>410</v>
      </c>
      <c r="L6113" s="185"/>
      <c r="M6113" s="186"/>
      <c r="N6113" s="61" t="s">
        <v>410</v>
      </c>
      <c r="P6113" s="175" t="s">
        <v>720</v>
      </c>
    </row>
    <row r="6114" spans="1:16" ht="17.25">
      <c r="A6114" s="183" t="s">
        <v>12397</v>
      </c>
      <c r="B6114" s="183" t="s">
        <v>12398</v>
      </c>
      <c r="C6114" s="183" t="s">
        <v>720</v>
      </c>
      <c r="D6114" s="183" t="s">
        <v>721</v>
      </c>
      <c r="E6114" s="184">
        <v>480</v>
      </c>
      <c r="F6114" s="184">
        <v>480</v>
      </c>
      <c r="G6114" s="185"/>
      <c r="H6114" s="185"/>
      <c r="I6114" s="184">
        <v>145.66</v>
      </c>
      <c r="J6114" s="184">
        <v>625.66</v>
      </c>
      <c r="K6114" s="185">
        <v>43</v>
      </c>
      <c r="L6114" s="185"/>
      <c r="M6114" s="186"/>
      <c r="N6114" s="61" t="s">
        <v>51</v>
      </c>
      <c r="P6114" s="175" t="s">
        <v>720</v>
      </c>
    </row>
    <row r="6115" spans="1:16" ht="17.25">
      <c r="A6115" s="183" t="s">
        <v>12399</v>
      </c>
      <c r="B6115" s="183" t="s">
        <v>12400</v>
      </c>
      <c r="C6115" s="183" t="s">
        <v>720</v>
      </c>
      <c r="D6115" s="183" t="s">
        <v>721</v>
      </c>
      <c r="E6115" s="184">
        <v>480</v>
      </c>
      <c r="F6115" s="184">
        <v>480</v>
      </c>
      <c r="G6115" s="185"/>
      <c r="H6115" s="185"/>
      <c r="I6115" s="184">
        <v>145.36</v>
      </c>
      <c r="J6115" s="184">
        <v>625.36</v>
      </c>
      <c r="K6115" s="185">
        <v>106</v>
      </c>
      <c r="L6115" s="185"/>
      <c r="M6115" s="186"/>
      <c r="N6115" s="61" t="s">
        <v>51</v>
      </c>
      <c r="P6115" s="175" t="s">
        <v>720</v>
      </c>
    </row>
    <row r="6116" spans="1:16" ht="17.25">
      <c r="A6116" s="183" t="s">
        <v>12401</v>
      </c>
      <c r="B6116" s="183" t="s">
        <v>12402</v>
      </c>
      <c r="C6116" s="183" t="s">
        <v>720</v>
      </c>
      <c r="D6116" s="183" t="s">
        <v>721</v>
      </c>
      <c r="E6116" s="184"/>
      <c r="F6116" s="184"/>
      <c r="G6116" s="185"/>
      <c r="H6116" s="185"/>
      <c r="I6116" s="184"/>
      <c r="J6116" s="184"/>
      <c r="K6116" s="185" t="s">
        <v>410</v>
      </c>
      <c r="L6116" s="185"/>
      <c r="M6116" s="186"/>
      <c r="N6116" s="61" t="s">
        <v>410</v>
      </c>
      <c r="P6116" s="175" t="s">
        <v>720</v>
      </c>
    </row>
    <row r="6117" spans="1:16" ht="17.25">
      <c r="A6117" s="183" t="s">
        <v>12403</v>
      </c>
      <c r="B6117" s="183" t="s">
        <v>12404</v>
      </c>
      <c r="C6117" s="183" t="s">
        <v>720</v>
      </c>
      <c r="D6117" s="183" t="s">
        <v>721</v>
      </c>
      <c r="E6117" s="184"/>
      <c r="F6117" s="184"/>
      <c r="G6117" s="185"/>
      <c r="H6117" s="185"/>
      <c r="I6117" s="184"/>
      <c r="J6117" s="184"/>
      <c r="K6117" s="185" t="s">
        <v>410</v>
      </c>
      <c r="L6117" s="185"/>
      <c r="M6117" s="186"/>
      <c r="N6117" s="61" t="s">
        <v>410</v>
      </c>
      <c r="P6117" s="175" t="s">
        <v>720</v>
      </c>
    </row>
    <row r="6118" spans="1:16" ht="17.25">
      <c r="A6118" s="183" t="s">
        <v>12405</v>
      </c>
      <c r="B6118" s="183" t="s">
        <v>12406</v>
      </c>
      <c r="C6118" s="183" t="s">
        <v>720</v>
      </c>
      <c r="D6118" s="183" t="s">
        <v>721</v>
      </c>
      <c r="E6118" s="184"/>
      <c r="F6118" s="184"/>
      <c r="G6118" s="185"/>
      <c r="H6118" s="185"/>
      <c r="I6118" s="184"/>
      <c r="J6118" s="184"/>
      <c r="K6118" s="185" t="s">
        <v>410</v>
      </c>
      <c r="L6118" s="185"/>
      <c r="M6118" s="186"/>
      <c r="N6118" s="61" t="s">
        <v>410</v>
      </c>
      <c r="P6118" s="175" t="s">
        <v>720</v>
      </c>
    </row>
    <row r="6119" spans="1:16" ht="17.25">
      <c r="A6119" s="183" t="s">
        <v>12407</v>
      </c>
      <c r="B6119" s="183" t="s">
        <v>12408</v>
      </c>
      <c r="C6119" s="183" t="s">
        <v>720</v>
      </c>
      <c r="D6119" s="183" t="s">
        <v>721</v>
      </c>
      <c r="E6119" s="184">
        <v>410</v>
      </c>
      <c r="F6119" s="184">
        <v>410</v>
      </c>
      <c r="G6119" s="185"/>
      <c r="H6119" s="185"/>
      <c r="I6119" s="184">
        <v>82.15</v>
      </c>
      <c r="J6119" s="184">
        <v>492.15</v>
      </c>
      <c r="K6119" s="185">
        <v>46</v>
      </c>
      <c r="L6119" s="185" t="s">
        <v>76</v>
      </c>
      <c r="M6119" s="186" t="s">
        <v>217</v>
      </c>
      <c r="N6119" s="61" t="s">
        <v>51</v>
      </c>
      <c r="P6119" s="175" t="s">
        <v>720</v>
      </c>
    </row>
    <row r="6120" spans="1:16" ht="17.25">
      <c r="A6120" s="183" t="s">
        <v>12409</v>
      </c>
      <c r="B6120" s="183" t="s">
        <v>12410</v>
      </c>
      <c r="C6120" s="183" t="s">
        <v>720</v>
      </c>
      <c r="D6120" s="183" t="s">
        <v>721</v>
      </c>
      <c r="E6120" s="184"/>
      <c r="F6120" s="184"/>
      <c r="G6120" s="188"/>
      <c r="H6120" s="185"/>
      <c r="I6120" s="184"/>
      <c r="J6120" s="184"/>
      <c r="K6120" s="185" t="s">
        <v>410</v>
      </c>
      <c r="L6120" s="185"/>
      <c r="M6120" s="186"/>
      <c r="N6120" s="61" t="s">
        <v>410</v>
      </c>
      <c r="P6120" s="175" t="s">
        <v>720</v>
      </c>
    </row>
    <row r="6121" spans="1:16" ht="17.25">
      <c r="A6121" s="183" t="s">
        <v>12411</v>
      </c>
      <c r="B6121" s="183" t="s">
        <v>12412</v>
      </c>
      <c r="C6121" s="183" t="s">
        <v>720</v>
      </c>
      <c r="D6121" s="183" t="s">
        <v>721</v>
      </c>
      <c r="E6121" s="184"/>
      <c r="F6121" s="184"/>
      <c r="G6121" s="185"/>
      <c r="H6121" s="185"/>
      <c r="I6121" s="184"/>
      <c r="J6121" s="184"/>
      <c r="K6121" s="185" t="s">
        <v>410</v>
      </c>
      <c r="L6121" s="185"/>
      <c r="M6121" s="186"/>
      <c r="N6121" s="61" t="s">
        <v>410</v>
      </c>
      <c r="P6121" s="175" t="s">
        <v>720</v>
      </c>
    </row>
    <row r="6122" spans="1:16" ht="17.25">
      <c r="A6122" s="183" t="s">
        <v>12413</v>
      </c>
      <c r="B6122" s="183" t="s">
        <v>12414</v>
      </c>
      <c r="C6122" s="183" t="s">
        <v>720</v>
      </c>
      <c r="D6122" s="183" t="s">
        <v>721</v>
      </c>
      <c r="E6122" s="184"/>
      <c r="F6122" s="184"/>
      <c r="G6122" s="185"/>
      <c r="H6122" s="185"/>
      <c r="I6122" s="184"/>
      <c r="J6122" s="184"/>
      <c r="K6122" s="185" t="s">
        <v>410</v>
      </c>
      <c r="L6122" s="185"/>
      <c r="M6122" s="186"/>
      <c r="N6122" s="61" t="s">
        <v>410</v>
      </c>
      <c r="P6122" s="175" t="s">
        <v>720</v>
      </c>
    </row>
    <row r="6123" spans="1:16" ht="17.25">
      <c r="A6123" s="183" t="s">
        <v>12415</v>
      </c>
      <c r="B6123" s="183" t="s">
        <v>12192</v>
      </c>
      <c r="C6123" s="183" t="s">
        <v>720</v>
      </c>
      <c r="D6123" s="183" t="s">
        <v>721</v>
      </c>
      <c r="E6123" s="184">
        <v>470</v>
      </c>
      <c r="F6123" s="184">
        <v>470</v>
      </c>
      <c r="G6123" s="185"/>
      <c r="H6123" s="185"/>
      <c r="I6123" s="184">
        <v>144.55</v>
      </c>
      <c r="J6123" s="184">
        <v>614.55</v>
      </c>
      <c r="K6123" s="185">
        <v>80</v>
      </c>
      <c r="L6123" s="185"/>
      <c r="M6123" s="186"/>
      <c r="N6123" s="61" t="s">
        <v>51</v>
      </c>
      <c r="P6123" s="175" t="s">
        <v>720</v>
      </c>
    </row>
    <row r="6124" spans="1:16" ht="17.25">
      <c r="A6124" s="183" t="s">
        <v>12416</v>
      </c>
      <c r="B6124" s="183" t="s">
        <v>12417</v>
      </c>
      <c r="C6124" s="183" t="s">
        <v>720</v>
      </c>
      <c r="D6124" s="183" t="s">
        <v>721</v>
      </c>
      <c r="E6124" s="184"/>
      <c r="F6124" s="184"/>
      <c r="G6124" s="185"/>
      <c r="H6124" s="185"/>
      <c r="I6124" s="184"/>
      <c r="J6124" s="184"/>
      <c r="K6124" s="185" t="s">
        <v>410</v>
      </c>
      <c r="L6124" s="185"/>
      <c r="M6124" s="186"/>
      <c r="N6124" s="61" t="s">
        <v>410</v>
      </c>
      <c r="P6124" s="175" t="s">
        <v>720</v>
      </c>
    </row>
    <row r="6125" spans="1:16" ht="17.25">
      <c r="A6125" s="183" t="s">
        <v>12418</v>
      </c>
      <c r="B6125" s="183" t="s">
        <v>12419</v>
      </c>
      <c r="C6125" s="183" t="s">
        <v>720</v>
      </c>
      <c r="D6125" s="183" t="s">
        <v>721</v>
      </c>
      <c r="E6125" s="184"/>
      <c r="F6125" s="184"/>
      <c r="G6125" s="185"/>
      <c r="H6125" s="185"/>
      <c r="I6125" s="184"/>
      <c r="J6125" s="184"/>
      <c r="K6125" s="185" t="s">
        <v>410</v>
      </c>
      <c r="L6125" s="185"/>
      <c r="M6125" s="186"/>
      <c r="N6125" s="61" t="s">
        <v>410</v>
      </c>
      <c r="P6125" s="175" t="s">
        <v>720</v>
      </c>
    </row>
    <row r="6126" spans="1:16" ht="17.25">
      <c r="A6126" s="183" t="s">
        <v>12420</v>
      </c>
      <c r="B6126" s="183" t="s">
        <v>12421</v>
      </c>
      <c r="C6126" s="183" t="s">
        <v>720</v>
      </c>
      <c r="D6126" s="183" t="s">
        <v>721</v>
      </c>
      <c r="E6126" s="184"/>
      <c r="F6126" s="184"/>
      <c r="G6126" s="185"/>
      <c r="H6126" s="185"/>
      <c r="I6126" s="184"/>
      <c r="J6126" s="184"/>
      <c r="K6126" s="185" t="s">
        <v>410</v>
      </c>
      <c r="L6126" s="185"/>
      <c r="M6126" s="186"/>
      <c r="N6126" s="61" t="s">
        <v>410</v>
      </c>
      <c r="P6126" s="175" t="s">
        <v>720</v>
      </c>
    </row>
    <row r="6127" spans="1:16" ht="17.25">
      <c r="A6127" s="183" t="s">
        <v>12422</v>
      </c>
      <c r="B6127" s="183" t="s">
        <v>12423</v>
      </c>
      <c r="C6127" s="183" t="s">
        <v>720</v>
      </c>
      <c r="D6127" s="183" t="s">
        <v>721</v>
      </c>
      <c r="E6127" s="184"/>
      <c r="F6127" s="184"/>
      <c r="G6127" s="185"/>
      <c r="H6127" s="185"/>
      <c r="I6127" s="184"/>
      <c r="J6127" s="184"/>
      <c r="K6127" s="185" t="s">
        <v>410</v>
      </c>
      <c r="L6127" s="185"/>
      <c r="M6127" s="186"/>
      <c r="N6127" s="61" t="s">
        <v>410</v>
      </c>
      <c r="P6127" s="175" t="s">
        <v>720</v>
      </c>
    </row>
    <row r="6128" spans="1:16" ht="17.25">
      <c r="A6128" s="191" t="s">
        <v>12424</v>
      </c>
      <c r="B6128" s="183" t="s">
        <v>12423</v>
      </c>
      <c r="C6128" s="183" t="s">
        <v>720</v>
      </c>
      <c r="D6128" s="183" t="s">
        <v>721</v>
      </c>
      <c r="E6128" s="184"/>
      <c r="F6128" s="184"/>
      <c r="G6128" s="185"/>
      <c r="H6128" s="185"/>
      <c r="I6128" s="184"/>
      <c r="J6128" s="184"/>
      <c r="K6128" s="185" t="s">
        <v>410</v>
      </c>
      <c r="L6128" s="185"/>
      <c r="M6128" s="186"/>
      <c r="N6128" s="61" t="s">
        <v>410</v>
      </c>
      <c r="P6128" s="175" t="s">
        <v>720</v>
      </c>
    </row>
    <row r="6129" spans="1:16" ht="17.25">
      <c r="A6129" s="191" t="s">
        <v>12425</v>
      </c>
      <c r="B6129" s="183" t="s">
        <v>12426</v>
      </c>
      <c r="C6129" s="183" t="s">
        <v>720</v>
      </c>
      <c r="D6129" s="183" t="s">
        <v>721</v>
      </c>
      <c r="E6129" s="184">
        <v>210</v>
      </c>
      <c r="F6129" s="184">
        <v>210</v>
      </c>
      <c r="G6129" s="185"/>
      <c r="H6129" s="185"/>
      <c r="I6129" s="184">
        <v>44.79</v>
      </c>
      <c r="J6129" s="184">
        <v>254.79</v>
      </c>
      <c r="K6129" s="185">
        <v>72</v>
      </c>
      <c r="L6129" s="185"/>
      <c r="M6129" s="186"/>
      <c r="N6129" s="61" t="s">
        <v>51</v>
      </c>
      <c r="P6129" s="175" t="s">
        <v>720</v>
      </c>
    </row>
    <row r="6130" spans="1:16" ht="17.25">
      <c r="A6130" s="183" t="s">
        <v>12427</v>
      </c>
      <c r="B6130" s="183" t="s">
        <v>12426</v>
      </c>
      <c r="C6130" s="183" t="s">
        <v>720</v>
      </c>
      <c r="D6130" s="183" t="s">
        <v>721</v>
      </c>
      <c r="E6130" s="184">
        <v>210</v>
      </c>
      <c r="F6130" s="184">
        <v>210</v>
      </c>
      <c r="G6130" s="185"/>
      <c r="H6130" s="185"/>
      <c r="I6130" s="184">
        <v>44.79</v>
      </c>
      <c r="J6130" s="184">
        <v>254.79</v>
      </c>
      <c r="K6130" s="185">
        <v>73</v>
      </c>
      <c r="L6130" s="185"/>
      <c r="M6130" s="186"/>
      <c r="N6130" s="61" t="s">
        <v>51</v>
      </c>
      <c r="P6130" s="175" t="s">
        <v>720</v>
      </c>
    </row>
    <row r="6131" spans="1:16" ht="17.25">
      <c r="A6131" s="183" t="s">
        <v>12428</v>
      </c>
      <c r="B6131" s="183" t="s">
        <v>12199</v>
      </c>
      <c r="C6131" s="183" t="s">
        <v>720</v>
      </c>
      <c r="D6131" s="183" t="s">
        <v>721</v>
      </c>
      <c r="E6131" s="184"/>
      <c r="F6131" s="184"/>
      <c r="G6131" s="185"/>
      <c r="H6131" s="185"/>
      <c r="I6131" s="184"/>
      <c r="J6131" s="184"/>
      <c r="K6131" s="185" t="s">
        <v>410</v>
      </c>
      <c r="L6131" s="185"/>
      <c r="M6131" s="186"/>
      <c r="N6131" s="61" t="s">
        <v>410</v>
      </c>
      <c r="P6131" s="175" t="s">
        <v>720</v>
      </c>
    </row>
    <row r="6132" spans="1:16" ht="17.25">
      <c r="A6132" s="183" t="s">
        <v>12429</v>
      </c>
      <c r="B6132" s="183" t="s">
        <v>12199</v>
      </c>
      <c r="C6132" s="183" t="s">
        <v>720</v>
      </c>
      <c r="D6132" s="183" t="s">
        <v>721</v>
      </c>
      <c r="E6132" s="184"/>
      <c r="F6132" s="184"/>
      <c r="G6132" s="185"/>
      <c r="H6132" s="185"/>
      <c r="I6132" s="184"/>
      <c r="J6132" s="184"/>
      <c r="K6132" s="185" t="s">
        <v>410</v>
      </c>
      <c r="L6132" s="185"/>
      <c r="M6132" s="186"/>
      <c r="N6132" s="61" t="s">
        <v>410</v>
      </c>
      <c r="P6132" s="175" t="s">
        <v>720</v>
      </c>
    </row>
    <row r="6133" spans="1:16" ht="17.25">
      <c r="A6133" s="183" t="s">
        <v>12430</v>
      </c>
      <c r="B6133" s="183" t="s">
        <v>12199</v>
      </c>
      <c r="C6133" s="183" t="s">
        <v>720</v>
      </c>
      <c r="D6133" s="183" t="s">
        <v>721</v>
      </c>
      <c r="E6133" s="184"/>
      <c r="F6133" s="184"/>
      <c r="G6133" s="185"/>
      <c r="H6133" s="185"/>
      <c r="I6133" s="184"/>
      <c r="J6133" s="184"/>
      <c r="K6133" s="185" t="s">
        <v>410</v>
      </c>
      <c r="L6133" s="185"/>
      <c r="M6133" s="186"/>
      <c r="N6133" s="61" t="s">
        <v>410</v>
      </c>
      <c r="P6133" s="175" t="s">
        <v>720</v>
      </c>
    </row>
    <row r="6134" spans="1:16" ht="17.25">
      <c r="A6134" s="183" t="s">
        <v>12431</v>
      </c>
      <c r="B6134" s="183" t="s">
        <v>12432</v>
      </c>
      <c r="C6134" s="183" t="s">
        <v>720</v>
      </c>
      <c r="D6134" s="183" t="s">
        <v>721</v>
      </c>
      <c r="E6134" s="184"/>
      <c r="F6134" s="184"/>
      <c r="G6134" s="185"/>
      <c r="H6134" s="185"/>
      <c r="I6134" s="184"/>
      <c r="J6134" s="184"/>
      <c r="K6134" s="185" t="s">
        <v>410</v>
      </c>
      <c r="L6134" s="185"/>
      <c r="M6134" s="186"/>
      <c r="N6134" s="61" t="s">
        <v>410</v>
      </c>
      <c r="P6134" s="175" t="s">
        <v>720</v>
      </c>
    </row>
    <row r="6135" spans="1:16" ht="17.25">
      <c r="A6135" s="183" t="s">
        <v>12433</v>
      </c>
      <c r="B6135" s="183" t="s">
        <v>12434</v>
      </c>
      <c r="C6135" s="183" t="s">
        <v>720</v>
      </c>
      <c r="D6135" s="183" t="s">
        <v>721</v>
      </c>
      <c r="E6135" s="184"/>
      <c r="F6135" s="184"/>
      <c r="G6135" s="185"/>
      <c r="H6135" s="185"/>
      <c r="I6135" s="184"/>
      <c r="J6135" s="184"/>
      <c r="K6135" s="185" t="s">
        <v>410</v>
      </c>
      <c r="L6135" s="185"/>
      <c r="M6135" s="186"/>
      <c r="N6135" s="61" t="s">
        <v>410</v>
      </c>
      <c r="P6135" s="175" t="s">
        <v>720</v>
      </c>
    </row>
    <row r="6136" spans="1:16" ht="17.25">
      <c r="A6136" s="183" t="s">
        <v>12435</v>
      </c>
      <c r="B6136" s="183" t="s">
        <v>12436</v>
      </c>
      <c r="C6136" s="183" t="s">
        <v>720</v>
      </c>
      <c r="D6136" s="183" t="s">
        <v>721</v>
      </c>
      <c r="E6136" s="184">
        <v>650</v>
      </c>
      <c r="F6136" s="184">
        <v>650</v>
      </c>
      <c r="G6136" s="185"/>
      <c r="H6136" s="185"/>
      <c r="I6136" s="184">
        <v>241.78</v>
      </c>
      <c r="J6136" s="184">
        <v>891.78</v>
      </c>
      <c r="K6136" s="185">
        <v>21</v>
      </c>
      <c r="L6136" s="185"/>
      <c r="M6136" s="186"/>
      <c r="N6136" s="61" t="s">
        <v>51</v>
      </c>
      <c r="P6136" s="175" t="s">
        <v>720</v>
      </c>
    </row>
    <row r="6137" spans="1:16" ht="17.25">
      <c r="A6137" s="183" t="s">
        <v>12437</v>
      </c>
      <c r="B6137" s="183" t="s">
        <v>12438</v>
      </c>
      <c r="C6137" s="183" t="s">
        <v>720</v>
      </c>
      <c r="D6137" s="183" t="s">
        <v>721</v>
      </c>
      <c r="E6137" s="184"/>
      <c r="F6137" s="184"/>
      <c r="G6137" s="185"/>
      <c r="H6137" s="185"/>
      <c r="I6137" s="184"/>
      <c r="J6137" s="184"/>
      <c r="K6137" s="185" t="s">
        <v>410</v>
      </c>
      <c r="L6137" s="185"/>
      <c r="M6137" s="186"/>
      <c r="N6137" s="61" t="s">
        <v>410</v>
      </c>
      <c r="P6137" s="175" t="s">
        <v>720</v>
      </c>
    </row>
    <row r="6138" spans="1:16" ht="17.25">
      <c r="A6138" s="183" t="s">
        <v>12439</v>
      </c>
      <c r="B6138" s="183" t="s">
        <v>12440</v>
      </c>
      <c r="C6138" s="183" t="s">
        <v>720</v>
      </c>
      <c r="D6138" s="183" t="s">
        <v>721</v>
      </c>
      <c r="E6138" s="184"/>
      <c r="F6138" s="184"/>
      <c r="G6138" s="185"/>
      <c r="H6138" s="185"/>
      <c r="I6138" s="184"/>
      <c r="J6138" s="184"/>
      <c r="K6138" s="185" t="s">
        <v>410</v>
      </c>
      <c r="L6138" s="185"/>
      <c r="M6138" s="186"/>
      <c r="N6138" s="61" t="s">
        <v>410</v>
      </c>
      <c r="P6138" s="175" t="s">
        <v>720</v>
      </c>
    </row>
    <row r="6139" spans="1:16" ht="17.25">
      <c r="A6139" s="183" t="s">
        <v>12441</v>
      </c>
      <c r="B6139" s="183" t="s">
        <v>12442</v>
      </c>
      <c r="C6139" s="183" t="s">
        <v>720</v>
      </c>
      <c r="D6139" s="183" t="s">
        <v>721</v>
      </c>
      <c r="E6139" s="184"/>
      <c r="F6139" s="184"/>
      <c r="G6139" s="185"/>
      <c r="H6139" s="185"/>
      <c r="I6139" s="184"/>
      <c r="J6139" s="184"/>
      <c r="K6139" s="185" t="s">
        <v>410</v>
      </c>
      <c r="L6139" s="185"/>
      <c r="M6139" s="186"/>
      <c r="N6139" s="61" t="s">
        <v>410</v>
      </c>
      <c r="P6139" s="175" t="s">
        <v>720</v>
      </c>
    </row>
    <row r="6140" spans="1:16" ht="17.25">
      <c r="A6140" s="183" t="s">
        <v>12443</v>
      </c>
      <c r="B6140" s="183" t="s">
        <v>12444</v>
      </c>
      <c r="C6140" s="183" t="s">
        <v>720</v>
      </c>
      <c r="D6140" s="183" t="s">
        <v>721</v>
      </c>
      <c r="E6140" s="184"/>
      <c r="F6140" s="184"/>
      <c r="G6140" s="185"/>
      <c r="H6140" s="185"/>
      <c r="I6140" s="184"/>
      <c r="J6140" s="184"/>
      <c r="K6140" s="185" t="s">
        <v>410</v>
      </c>
      <c r="L6140" s="185"/>
      <c r="M6140" s="186"/>
      <c r="N6140" s="61" t="s">
        <v>410</v>
      </c>
      <c r="P6140" s="175" t="s">
        <v>720</v>
      </c>
    </row>
    <row r="6141" spans="1:16" ht="17.25">
      <c r="A6141" s="183" t="s">
        <v>12445</v>
      </c>
      <c r="B6141" s="183" t="s">
        <v>12446</v>
      </c>
      <c r="C6141" s="183" t="s">
        <v>720</v>
      </c>
      <c r="D6141" s="183" t="s">
        <v>721</v>
      </c>
      <c r="E6141" s="184"/>
      <c r="F6141" s="184"/>
      <c r="G6141" s="185"/>
      <c r="H6141" s="185"/>
      <c r="I6141" s="184"/>
      <c r="J6141" s="184"/>
      <c r="K6141" s="185" t="s">
        <v>410</v>
      </c>
      <c r="L6141" s="185"/>
      <c r="M6141" s="186"/>
      <c r="N6141" s="61" t="s">
        <v>410</v>
      </c>
      <c r="P6141" s="175" t="s">
        <v>720</v>
      </c>
    </row>
    <row r="6142" spans="1:16" ht="17.25">
      <c r="A6142" s="183" t="s">
        <v>12447</v>
      </c>
      <c r="B6142" s="183" t="s">
        <v>12448</v>
      </c>
      <c r="C6142" s="183" t="s">
        <v>720</v>
      </c>
      <c r="D6142" s="183" t="s">
        <v>721</v>
      </c>
      <c r="E6142" s="184"/>
      <c r="F6142" s="184"/>
      <c r="G6142" s="185"/>
      <c r="H6142" s="185"/>
      <c r="I6142" s="184"/>
      <c r="J6142" s="184"/>
      <c r="K6142" s="185" t="s">
        <v>410</v>
      </c>
      <c r="L6142" s="185"/>
      <c r="M6142" s="186"/>
      <c r="N6142" s="61" t="s">
        <v>410</v>
      </c>
      <c r="P6142" s="175" t="s">
        <v>720</v>
      </c>
    </row>
    <row r="6143" spans="1:16" ht="17.25">
      <c r="A6143" s="183" t="s">
        <v>12449</v>
      </c>
      <c r="B6143" s="183" t="s">
        <v>12450</v>
      </c>
      <c r="C6143" s="183" t="s">
        <v>720</v>
      </c>
      <c r="D6143" s="183" t="s">
        <v>721</v>
      </c>
      <c r="E6143" s="184"/>
      <c r="F6143" s="184"/>
      <c r="G6143" s="185"/>
      <c r="H6143" s="185"/>
      <c r="I6143" s="184"/>
      <c r="J6143" s="184"/>
      <c r="K6143" s="185" t="s">
        <v>410</v>
      </c>
      <c r="L6143" s="185"/>
      <c r="M6143" s="186"/>
      <c r="N6143" s="61" t="s">
        <v>410</v>
      </c>
      <c r="P6143" s="175" t="s">
        <v>720</v>
      </c>
    </row>
    <row r="6144" spans="1:16" ht="17.25">
      <c r="A6144" s="183" t="s">
        <v>12451</v>
      </c>
      <c r="B6144" s="183" t="s">
        <v>12452</v>
      </c>
      <c r="C6144" s="183" t="s">
        <v>720</v>
      </c>
      <c r="D6144" s="183" t="s">
        <v>721</v>
      </c>
      <c r="E6144" s="184"/>
      <c r="F6144" s="184"/>
      <c r="G6144" s="185"/>
      <c r="H6144" s="185"/>
      <c r="I6144" s="184"/>
      <c r="J6144" s="184"/>
      <c r="K6144" s="185" t="s">
        <v>410</v>
      </c>
      <c r="L6144" s="185"/>
      <c r="M6144" s="186"/>
      <c r="N6144" s="61" t="s">
        <v>410</v>
      </c>
      <c r="P6144" s="175" t="s">
        <v>720</v>
      </c>
    </row>
    <row r="6145" spans="1:16" ht="17.25">
      <c r="A6145" s="183" t="s">
        <v>12453</v>
      </c>
      <c r="B6145" s="183" t="s">
        <v>12454</v>
      </c>
      <c r="C6145" s="183" t="s">
        <v>720</v>
      </c>
      <c r="D6145" s="183" t="s">
        <v>721</v>
      </c>
      <c r="E6145" s="184"/>
      <c r="F6145" s="184"/>
      <c r="G6145" s="185"/>
      <c r="H6145" s="185"/>
      <c r="I6145" s="184"/>
      <c r="J6145" s="184"/>
      <c r="K6145" s="185" t="s">
        <v>410</v>
      </c>
      <c r="L6145" s="185"/>
      <c r="M6145" s="186"/>
      <c r="N6145" s="61" t="s">
        <v>410</v>
      </c>
      <c r="P6145" s="175" t="s">
        <v>720</v>
      </c>
    </row>
    <row r="6146" spans="1:16" ht="17.25">
      <c r="A6146" s="183" t="s">
        <v>12455</v>
      </c>
      <c r="B6146" s="183" t="s">
        <v>12456</v>
      </c>
      <c r="C6146" s="183" t="s">
        <v>720</v>
      </c>
      <c r="D6146" s="183" t="s">
        <v>721</v>
      </c>
      <c r="E6146" s="184"/>
      <c r="F6146" s="184"/>
      <c r="G6146" s="185"/>
      <c r="H6146" s="185"/>
      <c r="I6146" s="184"/>
      <c r="J6146" s="184"/>
      <c r="K6146" s="185" t="s">
        <v>410</v>
      </c>
      <c r="L6146" s="185"/>
      <c r="M6146" s="186"/>
      <c r="N6146" s="61" t="s">
        <v>410</v>
      </c>
      <c r="P6146" s="175" t="s">
        <v>720</v>
      </c>
    </row>
    <row r="6147" spans="1:16" ht="17.25">
      <c r="A6147" s="183" t="s">
        <v>12457</v>
      </c>
      <c r="B6147" s="183" t="s">
        <v>12458</v>
      </c>
      <c r="C6147" s="183" t="s">
        <v>720</v>
      </c>
      <c r="D6147" s="183" t="s">
        <v>721</v>
      </c>
      <c r="E6147" s="184"/>
      <c r="F6147" s="184"/>
      <c r="G6147" s="185"/>
      <c r="H6147" s="185"/>
      <c r="I6147" s="184"/>
      <c r="J6147" s="184"/>
      <c r="K6147" s="185" t="s">
        <v>410</v>
      </c>
      <c r="L6147" s="185"/>
      <c r="M6147" s="186"/>
      <c r="N6147" s="61" t="s">
        <v>410</v>
      </c>
      <c r="P6147" s="175" t="s">
        <v>720</v>
      </c>
    </row>
    <row r="6148" spans="1:16" ht="17.25">
      <c r="A6148" s="183" t="s">
        <v>12459</v>
      </c>
      <c r="B6148" s="183" t="s">
        <v>12460</v>
      </c>
      <c r="C6148" s="183" t="s">
        <v>720</v>
      </c>
      <c r="D6148" s="183" t="s">
        <v>721</v>
      </c>
      <c r="E6148" s="184"/>
      <c r="F6148" s="184"/>
      <c r="G6148" s="185"/>
      <c r="H6148" s="185"/>
      <c r="I6148" s="184"/>
      <c r="J6148" s="184"/>
      <c r="K6148" s="185" t="s">
        <v>410</v>
      </c>
      <c r="L6148" s="185"/>
      <c r="M6148" s="186"/>
      <c r="N6148" s="61" t="s">
        <v>410</v>
      </c>
      <c r="P6148" s="175" t="s">
        <v>720</v>
      </c>
    </row>
    <row r="6149" spans="1:16" ht="17.25">
      <c r="A6149" s="183" t="s">
        <v>12461</v>
      </c>
      <c r="B6149" s="183" t="s">
        <v>12462</v>
      </c>
      <c r="C6149" s="183" t="s">
        <v>720</v>
      </c>
      <c r="D6149" s="183" t="s">
        <v>721</v>
      </c>
      <c r="E6149" s="184"/>
      <c r="F6149" s="184"/>
      <c r="G6149" s="185"/>
      <c r="H6149" s="185"/>
      <c r="I6149" s="184"/>
      <c r="J6149" s="184"/>
      <c r="K6149" s="185" t="s">
        <v>410</v>
      </c>
      <c r="L6149" s="185"/>
      <c r="M6149" s="186"/>
      <c r="N6149" s="61" t="s">
        <v>410</v>
      </c>
      <c r="P6149" s="175" t="s">
        <v>720</v>
      </c>
    </row>
    <row r="6150" spans="1:16" ht="17.25">
      <c r="A6150" s="183" t="s">
        <v>12463</v>
      </c>
      <c r="B6150" s="183" t="s">
        <v>12464</v>
      </c>
      <c r="C6150" s="183" t="s">
        <v>720</v>
      </c>
      <c r="D6150" s="183" t="s">
        <v>721</v>
      </c>
      <c r="E6150" s="184"/>
      <c r="F6150" s="184"/>
      <c r="G6150" s="185"/>
      <c r="H6150" s="185"/>
      <c r="I6150" s="184"/>
      <c r="J6150" s="184"/>
      <c r="K6150" s="185" t="s">
        <v>410</v>
      </c>
      <c r="L6150" s="185"/>
      <c r="M6150" s="186"/>
      <c r="N6150" s="61" t="s">
        <v>410</v>
      </c>
      <c r="P6150" s="175" t="s">
        <v>720</v>
      </c>
    </row>
    <row r="6151" spans="1:16" ht="17.25">
      <c r="A6151" s="183" t="s">
        <v>12465</v>
      </c>
      <c r="B6151" s="183" t="s">
        <v>12466</v>
      </c>
      <c r="C6151" s="183" t="s">
        <v>720</v>
      </c>
      <c r="D6151" s="183" t="s">
        <v>721</v>
      </c>
      <c r="E6151" s="184"/>
      <c r="F6151" s="184"/>
      <c r="G6151" s="185"/>
      <c r="H6151" s="185"/>
      <c r="I6151" s="184"/>
      <c r="J6151" s="184"/>
      <c r="K6151" s="185" t="s">
        <v>410</v>
      </c>
      <c r="L6151" s="185"/>
      <c r="M6151" s="186"/>
      <c r="N6151" s="61" t="s">
        <v>410</v>
      </c>
      <c r="P6151" s="175" t="s">
        <v>720</v>
      </c>
    </row>
    <row r="6152" spans="1:16" ht="17.25">
      <c r="A6152" s="183" t="s">
        <v>12467</v>
      </c>
      <c r="B6152" s="183" t="s">
        <v>12468</v>
      </c>
      <c r="C6152" s="183" t="s">
        <v>720</v>
      </c>
      <c r="D6152" s="183" t="s">
        <v>721</v>
      </c>
      <c r="E6152" s="184"/>
      <c r="F6152" s="184"/>
      <c r="G6152" s="185"/>
      <c r="H6152" s="185"/>
      <c r="I6152" s="184"/>
      <c r="J6152" s="184"/>
      <c r="K6152" s="185" t="s">
        <v>410</v>
      </c>
      <c r="L6152" s="185"/>
      <c r="M6152" s="186"/>
      <c r="N6152" s="61" t="s">
        <v>410</v>
      </c>
      <c r="P6152" s="175" t="s">
        <v>720</v>
      </c>
    </row>
    <row r="6153" spans="1:16" ht="17.25">
      <c r="A6153" s="183" t="s">
        <v>12469</v>
      </c>
      <c r="B6153" s="183" t="s">
        <v>12470</v>
      </c>
      <c r="C6153" s="183" t="s">
        <v>720</v>
      </c>
      <c r="D6153" s="183" t="s">
        <v>721</v>
      </c>
      <c r="E6153" s="184"/>
      <c r="F6153" s="184"/>
      <c r="G6153" s="185"/>
      <c r="H6153" s="185"/>
      <c r="I6153" s="184"/>
      <c r="J6153" s="184"/>
      <c r="K6153" s="185" t="s">
        <v>410</v>
      </c>
      <c r="L6153" s="185"/>
      <c r="M6153" s="186"/>
      <c r="N6153" s="61" t="s">
        <v>410</v>
      </c>
      <c r="P6153" s="175" t="s">
        <v>720</v>
      </c>
    </row>
    <row r="6154" spans="1:16" ht="17.25">
      <c r="A6154" s="183" t="s">
        <v>12471</v>
      </c>
      <c r="B6154" s="183" t="s">
        <v>12472</v>
      </c>
      <c r="C6154" s="183" t="s">
        <v>720</v>
      </c>
      <c r="D6154" s="183" t="s">
        <v>721</v>
      </c>
      <c r="E6154" s="184"/>
      <c r="F6154" s="184"/>
      <c r="G6154" s="185"/>
      <c r="H6154" s="185"/>
      <c r="I6154" s="184"/>
      <c r="J6154" s="184"/>
      <c r="K6154" s="185" t="s">
        <v>410</v>
      </c>
      <c r="L6154" s="185"/>
      <c r="M6154" s="186"/>
      <c r="N6154" s="61" t="s">
        <v>410</v>
      </c>
      <c r="P6154" s="175" t="s">
        <v>720</v>
      </c>
    </row>
    <row r="6155" spans="1:16" ht="17.25">
      <c r="A6155" s="183" t="s">
        <v>12473</v>
      </c>
      <c r="B6155" s="183" t="s">
        <v>12474</v>
      </c>
      <c r="C6155" s="183" t="s">
        <v>720</v>
      </c>
      <c r="D6155" s="183" t="s">
        <v>721</v>
      </c>
      <c r="E6155" s="184"/>
      <c r="F6155" s="184"/>
      <c r="G6155" s="185"/>
      <c r="H6155" s="185"/>
      <c r="I6155" s="184"/>
      <c r="J6155" s="184"/>
      <c r="K6155" s="185" t="s">
        <v>410</v>
      </c>
      <c r="L6155" s="185"/>
      <c r="M6155" s="186"/>
      <c r="N6155" s="61" t="s">
        <v>410</v>
      </c>
      <c r="P6155" s="175" t="s">
        <v>720</v>
      </c>
    </row>
    <row r="6156" spans="1:16" ht="17.25">
      <c r="A6156" s="183" t="s">
        <v>12475</v>
      </c>
      <c r="B6156" s="183" t="s">
        <v>12476</v>
      </c>
      <c r="C6156" s="183" t="s">
        <v>720</v>
      </c>
      <c r="D6156" s="183" t="s">
        <v>721</v>
      </c>
      <c r="E6156" s="184"/>
      <c r="F6156" s="184"/>
      <c r="G6156" s="185"/>
      <c r="H6156" s="185"/>
      <c r="I6156" s="184"/>
      <c r="J6156" s="184"/>
      <c r="K6156" s="185" t="s">
        <v>410</v>
      </c>
      <c r="L6156" s="185"/>
      <c r="M6156" s="186"/>
      <c r="N6156" s="61" t="s">
        <v>410</v>
      </c>
      <c r="P6156" s="175" t="s">
        <v>720</v>
      </c>
    </row>
    <row r="6157" spans="1:16" ht="17.25">
      <c r="A6157" s="183" t="s">
        <v>12477</v>
      </c>
      <c r="B6157" s="183" t="s">
        <v>12478</v>
      </c>
      <c r="C6157" s="183" t="s">
        <v>720</v>
      </c>
      <c r="D6157" s="183" t="s">
        <v>721</v>
      </c>
      <c r="E6157" s="184"/>
      <c r="F6157" s="184"/>
      <c r="G6157" s="188"/>
      <c r="H6157" s="185"/>
      <c r="I6157" s="184"/>
      <c r="J6157" s="184"/>
      <c r="K6157" s="183" t="s">
        <v>410</v>
      </c>
      <c r="L6157" s="183"/>
      <c r="M6157" s="186"/>
      <c r="N6157" s="61" t="s">
        <v>410</v>
      </c>
      <c r="P6157" s="175" t="s">
        <v>720</v>
      </c>
    </row>
    <row r="6158" spans="1:16" ht="17.25">
      <c r="A6158" s="183" t="s">
        <v>12479</v>
      </c>
      <c r="B6158" s="183" t="s">
        <v>12480</v>
      </c>
      <c r="C6158" s="183" t="s">
        <v>720</v>
      </c>
      <c r="D6158" s="183" t="s">
        <v>721</v>
      </c>
      <c r="E6158" s="184">
        <v>1420</v>
      </c>
      <c r="F6158" s="184">
        <v>1420</v>
      </c>
      <c r="G6158" s="188"/>
      <c r="H6158" s="185"/>
      <c r="I6158" s="184">
        <v>479.31</v>
      </c>
      <c r="J6158" s="184">
        <v>1899.31</v>
      </c>
      <c r="K6158" s="185">
        <v>0</v>
      </c>
      <c r="L6158" s="185"/>
      <c r="M6158" s="186"/>
      <c r="N6158" s="61" t="s">
        <v>10935</v>
      </c>
      <c r="P6158" s="175" t="s">
        <v>720</v>
      </c>
    </row>
    <row r="6159" spans="1:16" ht="17.25">
      <c r="A6159" s="183" t="s">
        <v>12481</v>
      </c>
      <c r="B6159" s="183" t="s">
        <v>12482</v>
      </c>
      <c r="C6159" s="183" t="s">
        <v>720</v>
      </c>
      <c r="D6159" s="183" t="s">
        <v>721</v>
      </c>
      <c r="E6159" s="184">
        <v>630</v>
      </c>
      <c r="F6159" s="184">
        <v>630</v>
      </c>
      <c r="G6159" s="188"/>
      <c r="H6159" s="185"/>
      <c r="I6159" s="184">
        <v>309.69</v>
      </c>
      <c r="J6159" s="184">
        <v>939.69</v>
      </c>
      <c r="K6159" s="185">
        <v>2</v>
      </c>
      <c r="L6159" s="185"/>
      <c r="M6159" s="186"/>
      <c r="N6159" s="61" t="s">
        <v>10935</v>
      </c>
      <c r="P6159" s="175" t="s">
        <v>720</v>
      </c>
    </row>
    <row r="6160" spans="1:16" ht="17.25">
      <c r="A6160" s="183" t="s">
        <v>12483</v>
      </c>
      <c r="B6160" s="183" t="s">
        <v>12484</v>
      </c>
      <c r="C6160" s="183" t="s">
        <v>720</v>
      </c>
      <c r="D6160" s="183" t="s">
        <v>721</v>
      </c>
      <c r="E6160" s="184">
        <v>630</v>
      </c>
      <c r="F6160" s="184">
        <v>630</v>
      </c>
      <c r="G6160" s="188"/>
      <c r="H6160" s="185"/>
      <c r="I6160" s="184">
        <v>309.69</v>
      </c>
      <c r="J6160" s="184">
        <v>939.69</v>
      </c>
      <c r="K6160" s="185">
        <v>0</v>
      </c>
      <c r="L6160" s="185"/>
      <c r="M6160" s="186"/>
      <c r="N6160" s="61" t="s">
        <v>10935</v>
      </c>
      <c r="P6160" s="175" t="s">
        <v>720</v>
      </c>
    </row>
    <row r="6161" spans="1:16" ht="17.25">
      <c r="A6161" s="183" t="s">
        <v>12485</v>
      </c>
      <c r="B6161" s="183" t="s">
        <v>12486</v>
      </c>
      <c r="C6161" s="183" t="s">
        <v>720</v>
      </c>
      <c r="D6161" s="183" t="s">
        <v>721</v>
      </c>
      <c r="E6161" s="184">
        <v>560</v>
      </c>
      <c r="F6161" s="184">
        <v>560</v>
      </c>
      <c r="G6161" s="185"/>
      <c r="H6161" s="185"/>
      <c r="I6161" s="184">
        <v>291.13</v>
      </c>
      <c r="J6161" s="184">
        <v>851.13</v>
      </c>
      <c r="K6161" s="185">
        <v>14</v>
      </c>
      <c r="L6161" s="185"/>
      <c r="M6161" s="186"/>
      <c r="N6161" s="61" t="s">
        <v>10935</v>
      </c>
      <c r="P6161" s="175" t="s">
        <v>720</v>
      </c>
    </row>
    <row r="6162" spans="1:16" ht="17.25">
      <c r="A6162" s="191" t="s">
        <v>12487</v>
      </c>
      <c r="B6162" s="183" t="s">
        <v>12488</v>
      </c>
      <c r="C6162" s="183" t="s">
        <v>720</v>
      </c>
      <c r="D6162" s="183" t="s">
        <v>721</v>
      </c>
      <c r="E6162" s="184">
        <v>560</v>
      </c>
      <c r="F6162" s="184">
        <v>560</v>
      </c>
      <c r="G6162" s="185"/>
      <c r="H6162" s="185"/>
      <c r="I6162" s="184">
        <v>291.13</v>
      </c>
      <c r="J6162" s="184">
        <v>851.13</v>
      </c>
      <c r="K6162" s="185">
        <v>0</v>
      </c>
      <c r="L6162" s="185"/>
      <c r="M6162" s="186"/>
      <c r="N6162" s="61" t="s">
        <v>10935</v>
      </c>
      <c r="P6162" s="175" t="s">
        <v>720</v>
      </c>
    </row>
    <row r="6163" spans="1:16" ht="17.25">
      <c r="A6163" s="191" t="s">
        <v>12489</v>
      </c>
      <c r="B6163" s="183" t="s">
        <v>12490</v>
      </c>
      <c r="C6163" s="183" t="s">
        <v>720</v>
      </c>
      <c r="D6163" s="183" t="s">
        <v>721</v>
      </c>
      <c r="E6163" s="184">
        <v>300</v>
      </c>
      <c r="F6163" s="184">
        <v>275</v>
      </c>
      <c r="G6163" s="185" t="s">
        <v>55</v>
      </c>
      <c r="H6163" s="185" t="s">
        <v>689</v>
      </c>
      <c r="I6163" s="184">
        <v>102.78</v>
      </c>
      <c r="J6163" s="184">
        <v>377.78</v>
      </c>
      <c r="K6163" s="185">
        <v>11</v>
      </c>
      <c r="L6163" s="185"/>
      <c r="M6163" s="186"/>
      <c r="N6163" s="61" t="s">
        <v>51</v>
      </c>
      <c r="P6163" s="175" t="s">
        <v>720</v>
      </c>
    </row>
    <row r="6164" spans="1:16" ht="17.25">
      <c r="A6164" s="183" t="s">
        <v>12491</v>
      </c>
      <c r="B6164" s="183" t="s">
        <v>12248</v>
      </c>
      <c r="C6164" s="183" t="s">
        <v>720</v>
      </c>
      <c r="D6164" s="183" t="s">
        <v>721</v>
      </c>
      <c r="E6164" s="184"/>
      <c r="F6164" s="184"/>
      <c r="G6164" s="185"/>
      <c r="H6164" s="185"/>
      <c r="I6164" s="184"/>
      <c r="J6164" s="184"/>
      <c r="K6164" s="185" t="s">
        <v>410</v>
      </c>
      <c r="L6164" s="185"/>
      <c r="M6164" s="186"/>
      <c r="N6164" s="61" t="s">
        <v>410</v>
      </c>
      <c r="P6164" s="175" t="s">
        <v>720</v>
      </c>
    </row>
    <row r="6165" spans="1:16" ht="17.25">
      <c r="A6165" s="183" t="s">
        <v>12492</v>
      </c>
      <c r="B6165" s="183" t="s">
        <v>12493</v>
      </c>
      <c r="C6165" s="183" t="s">
        <v>720</v>
      </c>
      <c r="D6165" s="183" t="s">
        <v>721</v>
      </c>
      <c r="E6165" s="184"/>
      <c r="F6165" s="184"/>
      <c r="G6165" s="185"/>
      <c r="H6165" s="185"/>
      <c r="I6165" s="184"/>
      <c r="J6165" s="184"/>
      <c r="K6165" s="185" t="s">
        <v>410</v>
      </c>
      <c r="L6165" s="185"/>
      <c r="M6165" s="186"/>
      <c r="N6165" s="61" t="s">
        <v>410</v>
      </c>
      <c r="P6165" s="175" t="s">
        <v>720</v>
      </c>
    </row>
    <row r="6166" spans="1:16" ht="17.25">
      <c r="A6166" s="183" t="s">
        <v>12494</v>
      </c>
      <c r="B6166" s="183" t="s">
        <v>12042</v>
      </c>
      <c r="C6166" s="183" t="s">
        <v>720</v>
      </c>
      <c r="D6166" s="183" t="s">
        <v>721</v>
      </c>
      <c r="E6166" s="184"/>
      <c r="F6166" s="184"/>
      <c r="G6166" s="185"/>
      <c r="H6166" s="185"/>
      <c r="I6166" s="184"/>
      <c r="J6166" s="184"/>
      <c r="K6166" s="185" t="s">
        <v>410</v>
      </c>
      <c r="L6166" s="185"/>
      <c r="M6166" s="186"/>
      <c r="N6166" s="61" t="s">
        <v>410</v>
      </c>
      <c r="P6166" s="175" t="s">
        <v>720</v>
      </c>
    </row>
    <row r="6167" spans="1:16" ht="17.25">
      <c r="A6167" s="183" t="s">
        <v>12495</v>
      </c>
      <c r="B6167" s="183" t="s">
        <v>12496</v>
      </c>
      <c r="C6167" s="183" t="s">
        <v>720</v>
      </c>
      <c r="D6167" s="183" t="s">
        <v>721</v>
      </c>
      <c r="E6167" s="184"/>
      <c r="F6167" s="184"/>
      <c r="G6167" s="185"/>
      <c r="H6167" s="185"/>
      <c r="I6167" s="184"/>
      <c r="J6167" s="184"/>
      <c r="K6167" s="185" t="s">
        <v>410</v>
      </c>
      <c r="L6167" s="185"/>
      <c r="M6167" s="186"/>
      <c r="N6167" s="61" t="s">
        <v>410</v>
      </c>
      <c r="P6167" s="175" t="s">
        <v>720</v>
      </c>
    </row>
    <row r="6168" spans="1:16" ht="17.25">
      <c r="A6168" s="183" t="s">
        <v>12497</v>
      </c>
      <c r="B6168" s="183" t="s">
        <v>12498</v>
      </c>
      <c r="C6168" s="183" t="s">
        <v>720</v>
      </c>
      <c r="D6168" s="183" t="s">
        <v>721</v>
      </c>
      <c r="E6168" s="184"/>
      <c r="F6168" s="184"/>
      <c r="G6168" s="185"/>
      <c r="H6168" s="185"/>
      <c r="I6168" s="184"/>
      <c r="J6168" s="184"/>
      <c r="K6168" s="185" t="s">
        <v>410</v>
      </c>
      <c r="L6168" s="185"/>
      <c r="M6168" s="186"/>
      <c r="N6168" s="61" t="s">
        <v>410</v>
      </c>
      <c r="P6168" s="175" t="s">
        <v>720</v>
      </c>
    </row>
    <row r="6169" spans="1:16" ht="17.25">
      <c r="A6169" s="183" t="s">
        <v>12499</v>
      </c>
      <c r="B6169" s="183" t="s">
        <v>12500</v>
      </c>
      <c r="C6169" s="183" t="s">
        <v>720</v>
      </c>
      <c r="D6169" s="183" t="s">
        <v>721</v>
      </c>
      <c r="E6169" s="184"/>
      <c r="F6169" s="184"/>
      <c r="G6169" s="185"/>
      <c r="H6169" s="185"/>
      <c r="I6169" s="184"/>
      <c r="J6169" s="184"/>
      <c r="K6169" s="185" t="s">
        <v>410</v>
      </c>
      <c r="L6169" s="185"/>
      <c r="M6169" s="186"/>
      <c r="N6169" s="61" t="s">
        <v>410</v>
      </c>
      <c r="P6169" s="175" t="s">
        <v>720</v>
      </c>
    </row>
    <row r="6170" spans="1:16" ht="17.25">
      <c r="A6170" s="183" t="s">
        <v>12501</v>
      </c>
      <c r="B6170" s="183" t="s">
        <v>12502</v>
      </c>
      <c r="C6170" s="183" t="s">
        <v>720</v>
      </c>
      <c r="D6170" s="183" t="s">
        <v>721</v>
      </c>
      <c r="E6170" s="184"/>
      <c r="F6170" s="184"/>
      <c r="G6170" s="185"/>
      <c r="H6170" s="185"/>
      <c r="I6170" s="184"/>
      <c r="J6170" s="184"/>
      <c r="K6170" s="185" t="s">
        <v>410</v>
      </c>
      <c r="L6170" s="185"/>
      <c r="M6170" s="186"/>
      <c r="N6170" s="61" t="s">
        <v>410</v>
      </c>
      <c r="P6170" s="175" t="s">
        <v>720</v>
      </c>
    </row>
    <row r="6171" spans="1:16" ht="17.25">
      <c r="A6171" s="183" t="s">
        <v>12503</v>
      </c>
      <c r="B6171" s="183" t="s">
        <v>12504</v>
      </c>
      <c r="C6171" s="183" t="s">
        <v>720</v>
      </c>
      <c r="D6171" s="183" t="s">
        <v>721</v>
      </c>
      <c r="E6171" s="184"/>
      <c r="F6171" s="184"/>
      <c r="G6171" s="185"/>
      <c r="H6171" s="185"/>
      <c r="I6171" s="184"/>
      <c r="J6171" s="184"/>
      <c r="K6171" s="185" t="s">
        <v>410</v>
      </c>
      <c r="L6171" s="185"/>
      <c r="M6171" s="186"/>
      <c r="N6171" s="61" t="s">
        <v>410</v>
      </c>
      <c r="P6171" s="175" t="s">
        <v>720</v>
      </c>
    </row>
    <row r="6172" spans="1:16" ht="17.25">
      <c r="A6172" s="183" t="s">
        <v>12505</v>
      </c>
      <c r="B6172" s="183" t="s">
        <v>12506</v>
      </c>
      <c r="C6172" s="183" t="s">
        <v>720</v>
      </c>
      <c r="D6172" s="183" t="s">
        <v>721</v>
      </c>
      <c r="E6172" s="184"/>
      <c r="F6172" s="184"/>
      <c r="G6172" s="185"/>
      <c r="H6172" s="185"/>
      <c r="I6172" s="184"/>
      <c r="J6172" s="184"/>
      <c r="K6172" s="185" t="s">
        <v>410</v>
      </c>
      <c r="L6172" s="185"/>
      <c r="M6172" s="186"/>
      <c r="N6172" s="61" t="s">
        <v>410</v>
      </c>
      <c r="P6172" s="175" t="s">
        <v>720</v>
      </c>
    </row>
    <row r="6173" spans="1:16" ht="17.25">
      <c r="A6173" s="183" t="s">
        <v>12507</v>
      </c>
      <c r="B6173" s="183" t="s">
        <v>12508</v>
      </c>
      <c r="C6173" s="183" t="s">
        <v>720</v>
      </c>
      <c r="D6173" s="183" t="s">
        <v>721</v>
      </c>
      <c r="E6173" s="184"/>
      <c r="F6173" s="184"/>
      <c r="G6173" s="188"/>
      <c r="H6173" s="185"/>
      <c r="I6173" s="184"/>
      <c r="J6173" s="184"/>
      <c r="K6173" s="183" t="s">
        <v>410</v>
      </c>
      <c r="L6173" s="183"/>
      <c r="M6173" s="186"/>
      <c r="N6173" s="61" t="s">
        <v>410</v>
      </c>
      <c r="P6173" s="175" t="s">
        <v>720</v>
      </c>
    </row>
    <row r="6174" spans="1:16" ht="17.25">
      <c r="A6174" s="183" t="s">
        <v>12509</v>
      </c>
      <c r="B6174" s="183" t="s">
        <v>12510</v>
      </c>
      <c r="C6174" s="183" t="s">
        <v>720</v>
      </c>
      <c r="D6174" s="183" t="s">
        <v>721</v>
      </c>
      <c r="E6174" s="184"/>
      <c r="F6174" s="184"/>
      <c r="G6174" s="188"/>
      <c r="H6174" s="185"/>
      <c r="I6174" s="184"/>
      <c r="J6174" s="184"/>
      <c r="K6174" s="183" t="s">
        <v>410</v>
      </c>
      <c r="L6174" s="183"/>
      <c r="M6174" s="186"/>
      <c r="N6174" s="61" t="s">
        <v>410</v>
      </c>
      <c r="P6174" s="175" t="s">
        <v>720</v>
      </c>
    </row>
    <row r="6175" spans="1:16" ht="17.25">
      <c r="A6175" s="183" t="s">
        <v>12511</v>
      </c>
      <c r="B6175" s="183" t="s">
        <v>12512</v>
      </c>
      <c r="C6175" s="183" t="s">
        <v>720</v>
      </c>
      <c r="D6175" s="183" t="s">
        <v>721</v>
      </c>
      <c r="E6175" s="184"/>
      <c r="F6175" s="184"/>
      <c r="G6175" s="185"/>
      <c r="H6175" s="185"/>
      <c r="I6175" s="184"/>
      <c r="J6175" s="184"/>
      <c r="K6175" s="185" t="s">
        <v>410</v>
      </c>
      <c r="L6175" s="185"/>
      <c r="M6175" s="186"/>
      <c r="N6175" s="61" t="s">
        <v>410</v>
      </c>
      <c r="P6175" s="175" t="s">
        <v>720</v>
      </c>
    </row>
    <row r="6176" spans="1:16" ht="17.25">
      <c r="A6176" s="183" t="s">
        <v>12513</v>
      </c>
      <c r="B6176" s="183" t="s">
        <v>12514</v>
      </c>
      <c r="C6176" s="183" t="s">
        <v>720</v>
      </c>
      <c r="D6176" s="183" t="s">
        <v>721</v>
      </c>
      <c r="E6176" s="184"/>
      <c r="F6176" s="184"/>
      <c r="G6176" s="185"/>
      <c r="H6176" s="185"/>
      <c r="I6176" s="184"/>
      <c r="J6176" s="184"/>
      <c r="K6176" s="185" t="s">
        <v>410</v>
      </c>
      <c r="L6176" s="185"/>
      <c r="M6176" s="186"/>
      <c r="N6176" s="61" t="s">
        <v>410</v>
      </c>
      <c r="P6176" s="175" t="s">
        <v>720</v>
      </c>
    </row>
    <row r="6177" spans="1:16" ht="17.25">
      <c r="A6177" s="183" t="s">
        <v>12515</v>
      </c>
      <c r="B6177" s="183" t="s">
        <v>12516</v>
      </c>
      <c r="C6177" s="183" t="s">
        <v>720</v>
      </c>
      <c r="D6177" s="183" t="s">
        <v>721</v>
      </c>
      <c r="E6177" s="184"/>
      <c r="F6177" s="184"/>
      <c r="G6177" s="185"/>
      <c r="H6177" s="185"/>
      <c r="I6177" s="184"/>
      <c r="J6177" s="184"/>
      <c r="K6177" s="185" t="s">
        <v>410</v>
      </c>
      <c r="L6177" s="185"/>
      <c r="M6177" s="186"/>
      <c r="N6177" s="61" t="s">
        <v>410</v>
      </c>
      <c r="P6177" s="175" t="s">
        <v>720</v>
      </c>
    </row>
    <row r="6178" spans="1:16" ht="17.25">
      <c r="A6178" s="183" t="s">
        <v>12517</v>
      </c>
      <c r="B6178" s="183" t="s">
        <v>12518</v>
      </c>
      <c r="C6178" s="183" t="s">
        <v>720</v>
      </c>
      <c r="D6178" s="183" t="s">
        <v>721</v>
      </c>
      <c r="E6178" s="184"/>
      <c r="F6178" s="184"/>
      <c r="G6178" s="185"/>
      <c r="H6178" s="185"/>
      <c r="I6178" s="184"/>
      <c r="J6178" s="184"/>
      <c r="K6178" s="185" t="s">
        <v>410</v>
      </c>
      <c r="L6178" s="185"/>
      <c r="M6178" s="186"/>
      <c r="N6178" s="61" t="s">
        <v>410</v>
      </c>
      <c r="P6178" s="175" t="s">
        <v>720</v>
      </c>
    </row>
    <row r="6179" spans="1:16" ht="17.25">
      <c r="A6179" s="183" t="s">
        <v>12519</v>
      </c>
      <c r="B6179" s="183" t="s">
        <v>12520</v>
      </c>
      <c r="C6179" s="183" t="s">
        <v>720</v>
      </c>
      <c r="D6179" s="183" t="s">
        <v>721</v>
      </c>
      <c r="E6179" s="184"/>
      <c r="F6179" s="184"/>
      <c r="G6179" s="185"/>
      <c r="H6179" s="185"/>
      <c r="I6179" s="184"/>
      <c r="J6179" s="184"/>
      <c r="K6179" s="185" t="s">
        <v>410</v>
      </c>
      <c r="L6179" s="185"/>
      <c r="M6179" s="186"/>
      <c r="N6179" s="61" t="s">
        <v>410</v>
      </c>
      <c r="P6179" s="175" t="s">
        <v>720</v>
      </c>
    </row>
    <row r="6180" spans="1:16" ht="17.25">
      <c r="A6180" s="183" t="s">
        <v>12521</v>
      </c>
      <c r="B6180" s="183" t="s">
        <v>12522</v>
      </c>
      <c r="C6180" s="183" t="s">
        <v>720</v>
      </c>
      <c r="D6180" s="183" t="s">
        <v>721</v>
      </c>
      <c r="E6180" s="184"/>
      <c r="F6180" s="184"/>
      <c r="G6180" s="185"/>
      <c r="H6180" s="185"/>
      <c r="I6180" s="184"/>
      <c r="J6180" s="184"/>
      <c r="K6180" s="185" t="s">
        <v>410</v>
      </c>
      <c r="L6180" s="185"/>
      <c r="M6180" s="186"/>
      <c r="N6180" s="61" t="s">
        <v>410</v>
      </c>
      <c r="P6180" s="175" t="s">
        <v>720</v>
      </c>
    </row>
    <row r="6181" spans="1:16" ht="17.25">
      <c r="A6181" s="183" t="s">
        <v>12523</v>
      </c>
      <c r="B6181" s="183" t="s">
        <v>12524</v>
      </c>
      <c r="C6181" s="183" t="s">
        <v>720</v>
      </c>
      <c r="D6181" s="183" t="s">
        <v>721</v>
      </c>
      <c r="E6181" s="184"/>
      <c r="F6181" s="184"/>
      <c r="G6181" s="185"/>
      <c r="H6181" s="185"/>
      <c r="I6181" s="184"/>
      <c r="J6181" s="184"/>
      <c r="K6181" s="185" t="s">
        <v>410</v>
      </c>
      <c r="L6181" s="185"/>
      <c r="M6181" s="186"/>
      <c r="N6181" s="61" t="s">
        <v>410</v>
      </c>
      <c r="P6181" s="175" t="s">
        <v>720</v>
      </c>
    </row>
    <row r="6182" spans="1:16" ht="17.25">
      <c r="A6182" s="183" t="s">
        <v>12525</v>
      </c>
      <c r="B6182" s="183" t="s">
        <v>12526</v>
      </c>
      <c r="C6182" s="183" t="s">
        <v>720</v>
      </c>
      <c r="D6182" s="183" t="s">
        <v>721</v>
      </c>
      <c r="E6182" s="184"/>
      <c r="F6182" s="184"/>
      <c r="G6182" s="185"/>
      <c r="H6182" s="185"/>
      <c r="I6182" s="184"/>
      <c r="J6182" s="184"/>
      <c r="K6182" s="185" t="s">
        <v>410</v>
      </c>
      <c r="L6182" s="185"/>
      <c r="M6182" s="186"/>
      <c r="N6182" s="61" t="s">
        <v>410</v>
      </c>
      <c r="P6182" s="175" t="s">
        <v>720</v>
      </c>
    </row>
    <row r="6183" spans="1:16" ht="17.25">
      <c r="A6183" s="183" t="s">
        <v>12527</v>
      </c>
      <c r="B6183" s="183" t="s">
        <v>12528</v>
      </c>
      <c r="C6183" s="183" t="s">
        <v>720</v>
      </c>
      <c r="D6183" s="183" t="s">
        <v>721</v>
      </c>
      <c r="E6183" s="184">
        <v>354</v>
      </c>
      <c r="F6183" s="184">
        <v>354</v>
      </c>
      <c r="G6183" s="185"/>
      <c r="H6183" s="185"/>
      <c r="I6183" s="184">
        <v>277.25</v>
      </c>
      <c r="J6183" s="184">
        <v>631.25</v>
      </c>
      <c r="K6183" s="185">
        <v>0</v>
      </c>
      <c r="L6183" s="185"/>
      <c r="M6183" s="186"/>
      <c r="N6183" s="61" t="s">
        <v>51</v>
      </c>
      <c r="P6183" s="175" t="s">
        <v>720</v>
      </c>
    </row>
    <row r="6184" spans="1:16" ht="17.25">
      <c r="A6184" s="183" t="s">
        <v>12529</v>
      </c>
      <c r="B6184" s="183" t="s">
        <v>12530</v>
      </c>
      <c r="C6184" s="183" t="s">
        <v>720</v>
      </c>
      <c r="D6184" s="183" t="s">
        <v>721</v>
      </c>
      <c r="E6184" s="184"/>
      <c r="F6184" s="184"/>
      <c r="G6184" s="185"/>
      <c r="H6184" s="185"/>
      <c r="I6184" s="184"/>
      <c r="J6184" s="184"/>
      <c r="K6184" s="185" t="s">
        <v>410</v>
      </c>
      <c r="L6184" s="185"/>
      <c r="M6184" s="186"/>
      <c r="N6184" s="61" t="s">
        <v>410</v>
      </c>
      <c r="P6184" s="175" t="s">
        <v>720</v>
      </c>
    </row>
    <row r="6185" spans="1:16" ht="17.25">
      <c r="A6185" s="183" t="s">
        <v>12531</v>
      </c>
      <c r="B6185" s="183" t="s">
        <v>12532</v>
      </c>
      <c r="C6185" s="183" t="s">
        <v>720</v>
      </c>
      <c r="D6185" s="183" t="s">
        <v>721</v>
      </c>
      <c r="E6185" s="184"/>
      <c r="F6185" s="184"/>
      <c r="G6185" s="185"/>
      <c r="H6185" s="185"/>
      <c r="I6185" s="184"/>
      <c r="J6185" s="184"/>
      <c r="K6185" s="185" t="s">
        <v>410</v>
      </c>
      <c r="L6185" s="185"/>
      <c r="M6185" s="186"/>
      <c r="N6185" s="61" t="s">
        <v>410</v>
      </c>
      <c r="P6185" s="175" t="s">
        <v>720</v>
      </c>
    </row>
    <row r="6186" spans="1:16" ht="17.25">
      <c r="A6186" s="183" t="s">
        <v>12533</v>
      </c>
      <c r="B6186" s="183" t="s">
        <v>12534</v>
      </c>
      <c r="C6186" s="183" t="s">
        <v>720</v>
      </c>
      <c r="D6186" s="183" t="s">
        <v>721</v>
      </c>
      <c r="E6186" s="184"/>
      <c r="F6186" s="184"/>
      <c r="G6186" s="185"/>
      <c r="H6186" s="185"/>
      <c r="I6186" s="184"/>
      <c r="J6186" s="184"/>
      <c r="K6186" s="185" t="s">
        <v>410</v>
      </c>
      <c r="L6186" s="185"/>
      <c r="M6186" s="186"/>
      <c r="N6186" s="61" t="s">
        <v>410</v>
      </c>
      <c r="P6186" s="175" t="s">
        <v>720</v>
      </c>
    </row>
    <row r="6187" spans="1:16" ht="17.25">
      <c r="A6187" s="183" t="s">
        <v>12535</v>
      </c>
      <c r="B6187" s="183" t="s">
        <v>12536</v>
      </c>
      <c r="C6187" s="183" t="s">
        <v>720</v>
      </c>
      <c r="D6187" s="183" t="s">
        <v>721</v>
      </c>
      <c r="E6187" s="184"/>
      <c r="F6187" s="184"/>
      <c r="G6187" s="185"/>
      <c r="H6187" s="185"/>
      <c r="I6187" s="184"/>
      <c r="J6187" s="184"/>
      <c r="K6187" s="185" t="s">
        <v>410</v>
      </c>
      <c r="L6187" s="185"/>
      <c r="M6187" s="186"/>
      <c r="N6187" s="61" t="s">
        <v>410</v>
      </c>
      <c r="P6187" s="175" t="s">
        <v>720</v>
      </c>
    </row>
    <row r="6188" spans="1:16" ht="17.25">
      <c r="A6188" s="183" t="s">
        <v>12537</v>
      </c>
      <c r="B6188" s="183" t="s">
        <v>12538</v>
      </c>
      <c r="C6188" s="183" t="s">
        <v>720</v>
      </c>
      <c r="D6188" s="183" t="s">
        <v>721</v>
      </c>
      <c r="E6188" s="184"/>
      <c r="F6188" s="184"/>
      <c r="G6188" s="185"/>
      <c r="H6188" s="185"/>
      <c r="I6188" s="184"/>
      <c r="J6188" s="184"/>
      <c r="K6188" s="185" t="s">
        <v>410</v>
      </c>
      <c r="L6188" s="185"/>
      <c r="M6188" s="186"/>
      <c r="N6188" s="61" t="s">
        <v>410</v>
      </c>
      <c r="P6188" s="175" t="s">
        <v>720</v>
      </c>
    </row>
    <row r="6189" spans="1:16" ht="17.25">
      <c r="A6189" s="183" t="s">
        <v>12539</v>
      </c>
      <c r="B6189" s="183" t="s">
        <v>12540</v>
      </c>
      <c r="C6189" s="183" t="s">
        <v>720</v>
      </c>
      <c r="D6189" s="183" t="s">
        <v>721</v>
      </c>
      <c r="E6189" s="184"/>
      <c r="F6189" s="184"/>
      <c r="G6189" s="185"/>
      <c r="H6189" s="185"/>
      <c r="I6189" s="184"/>
      <c r="J6189" s="184"/>
      <c r="K6189" s="185" t="s">
        <v>410</v>
      </c>
      <c r="L6189" s="185"/>
      <c r="M6189" s="186"/>
      <c r="N6189" s="61" t="s">
        <v>410</v>
      </c>
      <c r="P6189" s="175" t="s">
        <v>720</v>
      </c>
    </row>
    <row r="6190" spans="1:16" ht="17.25">
      <c r="A6190" s="183" t="s">
        <v>12541</v>
      </c>
      <c r="B6190" s="183" t="s">
        <v>12085</v>
      </c>
      <c r="C6190" s="183" t="s">
        <v>720</v>
      </c>
      <c r="D6190" s="183" t="s">
        <v>721</v>
      </c>
      <c r="E6190" s="184"/>
      <c r="F6190" s="184"/>
      <c r="G6190" s="185"/>
      <c r="H6190" s="185"/>
      <c r="I6190" s="184"/>
      <c r="J6190" s="184"/>
      <c r="K6190" s="185" t="s">
        <v>410</v>
      </c>
      <c r="L6190" s="185"/>
      <c r="M6190" s="186"/>
      <c r="N6190" s="61" t="s">
        <v>410</v>
      </c>
      <c r="P6190" s="175" t="s">
        <v>720</v>
      </c>
    </row>
    <row r="6191" spans="1:16" ht="17.25">
      <c r="A6191" s="183" t="s">
        <v>12542</v>
      </c>
      <c r="B6191" s="183" t="s">
        <v>12419</v>
      </c>
      <c r="C6191" s="183" t="s">
        <v>720</v>
      </c>
      <c r="D6191" s="183" t="s">
        <v>721</v>
      </c>
      <c r="E6191" s="184"/>
      <c r="F6191" s="184"/>
      <c r="G6191" s="185"/>
      <c r="H6191" s="185"/>
      <c r="I6191" s="184"/>
      <c r="J6191" s="184"/>
      <c r="K6191" s="185" t="s">
        <v>410</v>
      </c>
      <c r="L6191" s="185"/>
      <c r="M6191" s="186"/>
      <c r="N6191" s="61" t="s">
        <v>410</v>
      </c>
      <c r="P6191" s="175" t="s">
        <v>720</v>
      </c>
    </row>
    <row r="6192" spans="1:16" ht="17.25">
      <c r="A6192" s="183" t="s">
        <v>12543</v>
      </c>
      <c r="B6192" s="183" t="s">
        <v>12309</v>
      </c>
      <c r="C6192" s="183" t="s">
        <v>720</v>
      </c>
      <c r="D6192" s="183" t="s">
        <v>721</v>
      </c>
      <c r="E6192" s="184"/>
      <c r="F6192" s="184"/>
      <c r="G6192" s="185"/>
      <c r="H6192" s="185"/>
      <c r="I6192" s="184"/>
      <c r="J6192" s="184"/>
      <c r="K6192" s="185" t="s">
        <v>410</v>
      </c>
      <c r="L6192" s="185"/>
      <c r="M6192" s="186"/>
      <c r="N6192" s="61" t="s">
        <v>410</v>
      </c>
      <c r="P6192" s="175" t="s">
        <v>720</v>
      </c>
    </row>
    <row r="6193" spans="1:16" ht="17.25">
      <c r="A6193" s="183" t="s">
        <v>12544</v>
      </c>
      <c r="B6193" s="183" t="s">
        <v>12545</v>
      </c>
      <c r="C6193" s="183" t="s">
        <v>720</v>
      </c>
      <c r="D6193" s="183" t="s">
        <v>721</v>
      </c>
      <c r="E6193" s="184"/>
      <c r="F6193" s="184"/>
      <c r="G6193" s="185"/>
      <c r="H6193" s="185"/>
      <c r="I6193" s="184"/>
      <c r="J6193" s="184"/>
      <c r="K6193" s="185" t="s">
        <v>410</v>
      </c>
      <c r="L6193" s="185"/>
      <c r="M6193" s="186"/>
      <c r="N6193" s="61" t="s">
        <v>410</v>
      </c>
      <c r="P6193" s="175" t="s">
        <v>720</v>
      </c>
    </row>
    <row r="6194" spans="1:16" ht="17.25">
      <c r="A6194" s="183" t="s">
        <v>12546</v>
      </c>
      <c r="B6194" s="183" t="s">
        <v>12547</v>
      </c>
      <c r="C6194" s="183" t="s">
        <v>720</v>
      </c>
      <c r="D6194" s="183" t="s">
        <v>721</v>
      </c>
      <c r="E6194" s="184"/>
      <c r="F6194" s="184"/>
      <c r="G6194" s="185"/>
      <c r="H6194" s="185"/>
      <c r="I6194" s="184"/>
      <c r="J6194" s="184"/>
      <c r="K6194" s="185" t="s">
        <v>410</v>
      </c>
      <c r="L6194" s="185"/>
      <c r="M6194" s="186"/>
      <c r="N6194" s="61" t="s">
        <v>410</v>
      </c>
      <c r="P6194" s="175" t="s">
        <v>720</v>
      </c>
    </row>
    <row r="6195" spans="1:16" ht="17.25">
      <c r="A6195" s="191" t="s">
        <v>12548</v>
      </c>
      <c r="B6195" s="183" t="s">
        <v>12549</v>
      </c>
      <c r="C6195" s="183" t="s">
        <v>720</v>
      </c>
      <c r="D6195" s="183" t="s">
        <v>721</v>
      </c>
      <c r="E6195" s="184"/>
      <c r="F6195" s="184"/>
      <c r="G6195" s="185"/>
      <c r="H6195" s="185"/>
      <c r="I6195" s="184"/>
      <c r="J6195" s="184"/>
      <c r="K6195" s="185" t="s">
        <v>410</v>
      </c>
      <c r="L6195" s="185"/>
      <c r="M6195" s="186"/>
      <c r="N6195" s="61" t="s">
        <v>410</v>
      </c>
      <c r="P6195" s="175" t="s">
        <v>720</v>
      </c>
    </row>
    <row r="6196" spans="1:16" ht="17.25">
      <c r="A6196" s="191" t="s">
        <v>12550</v>
      </c>
      <c r="B6196" s="183" t="s">
        <v>12551</v>
      </c>
      <c r="C6196" s="183" t="s">
        <v>720</v>
      </c>
      <c r="D6196" s="183" t="s">
        <v>721</v>
      </c>
      <c r="E6196" s="184"/>
      <c r="F6196" s="184"/>
      <c r="G6196" s="185"/>
      <c r="H6196" s="185"/>
      <c r="I6196" s="184"/>
      <c r="J6196" s="184"/>
      <c r="K6196" s="185" t="s">
        <v>410</v>
      </c>
      <c r="L6196" s="185"/>
      <c r="M6196" s="186"/>
      <c r="N6196" s="61" t="s">
        <v>410</v>
      </c>
      <c r="P6196" s="175" t="s">
        <v>720</v>
      </c>
    </row>
    <row r="6197" spans="1:16" ht="17.25">
      <c r="A6197" s="183" t="s">
        <v>12552</v>
      </c>
      <c r="B6197" s="183" t="s">
        <v>12066</v>
      </c>
      <c r="C6197" s="183" t="s">
        <v>720</v>
      </c>
      <c r="D6197" s="183" t="s">
        <v>721</v>
      </c>
      <c r="E6197" s="184"/>
      <c r="F6197" s="184"/>
      <c r="G6197" s="185"/>
      <c r="H6197" s="185"/>
      <c r="I6197" s="184"/>
      <c r="J6197" s="184"/>
      <c r="K6197" s="185" t="s">
        <v>410</v>
      </c>
      <c r="L6197" s="185"/>
      <c r="M6197" s="186"/>
      <c r="N6197" s="61" t="s">
        <v>410</v>
      </c>
      <c r="P6197" s="175" t="s">
        <v>720</v>
      </c>
    </row>
    <row r="6198" spans="1:16" ht="17.25">
      <c r="A6198" s="183" t="s">
        <v>12553</v>
      </c>
      <c r="B6198" s="183" t="s">
        <v>12038</v>
      </c>
      <c r="C6198" s="183" t="s">
        <v>720</v>
      </c>
      <c r="D6198" s="183" t="s">
        <v>721</v>
      </c>
      <c r="E6198" s="184"/>
      <c r="F6198" s="184"/>
      <c r="G6198" s="185"/>
      <c r="H6198" s="185"/>
      <c r="I6198" s="184"/>
      <c r="J6198" s="184"/>
      <c r="K6198" s="185" t="s">
        <v>410</v>
      </c>
      <c r="L6198" s="185"/>
      <c r="M6198" s="186"/>
      <c r="N6198" s="61" t="s">
        <v>410</v>
      </c>
      <c r="P6198" s="175" t="s">
        <v>720</v>
      </c>
    </row>
    <row r="6199" spans="1:16" ht="17.25">
      <c r="A6199" s="183" t="s">
        <v>12554</v>
      </c>
      <c r="B6199" s="183" t="s">
        <v>12555</v>
      </c>
      <c r="C6199" s="183" t="s">
        <v>720</v>
      </c>
      <c r="D6199" s="183" t="s">
        <v>721</v>
      </c>
      <c r="E6199" s="184"/>
      <c r="F6199" s="184"/>
      <c r="G6199" s="185"/>
      <c r="H6199" s="185"/>
      <c r="I6199" s="184"/>
      <c r="J6199" s="184"/>
      <c r="K6199" s="185" t="s">
        <v>410</v>
      </c>
      <c r="L6199" s="185"/>
      <c r="M6199" s="186"/>
      <c r="N6199" s="61" t="s">
        <v>410</v>
      </c>
      <c r="P6199" s="175" t="s">
        <v>720</v>
      </c>
    </row>
    <row r="6200" spans="1:16" ht="17.25">
      <c r="A6200" s="183" t="s">
        <v>12556</v>
      </c>
      <c r="B6200" s="183" t="s">
        <v>12557</v>
      </c>
      <c r="C6200" s="183" t="s">
        <v>720</v>
      </c>
      <c r="D6200" s="183" t="s">
        <v>721</v>
      </c>
      <c r="E6200" s="184"/>
      <c r="F6200" s="184"/>
      <c r="G6200" s="185"/>
      <c r="H6200" s="185"/>
      <c r="I6200" s="184"/>
      <c r="J6200" s="184"/>
      <c r="K6200" s="185" t="s">
        <v>410</v>
      </c>
      <c r="L6200" s="185"/>
      <c r="M6200" s="186"/>
      <c r="N6200" s="61" t="s">
        <v>410</v>
      </c>
      <c r="P6200" s="175" t="s">
        <v>720</v>
      </c>
    </row>
    <row r="6201" spans="1:16" ht="17.25">
      <c r="A6201" s="183" t="s">
        <v>12558</v>
      </c>
      <c r="B6201" s="183" t="s">
        <v>12559</v>
      </c>
      <c r="C6201" s="183" t="s">
        <v>720</v>
      </c>
      <c r="D6201" s="183" t="s">
        <v>721</v>
      </c>
      <c r="E6201" s="184"/>
      <c r="F6201" s="184"/>
      <c r="G6201" s="185"/>
      <c r="H6201" s="185"/>
      <c r="I6201" s="184"/>
      <c r="J6201" s="184"/>
      <c r="K6201" s="185" t="s">
        <v>410</v>
      </c>
      <c r="L6201" s="185"/>
      <c r="M6201" s="186"/>
      <c r="N6201" s="61" t="s">
        <v>410</v>
      </c>
      <c r="P6201" s="175" t="s">
        <v>720</v>
      </c>
    </row>
    <row r="6202" spans="1:16" ht="17.25">
      <c r="A6202" s="183" t="s">
        <v>12560</v>
      </c>
      <c r="B6202" s="183" t="s">
        <v>12561</v>
      </c>
      <c r="C6202" s="183" t="s">
        <v>720</v>
      </c>
      <c r="D6202" s="183" t="s">
        <v>721</v>
      </c>
      <c r="E6202" s="184">
        <v>888</v>
      </c>
      <c r="F6202" s="184">
        <v>888</v>
      </c>
      <c r="G6202" s="185"/>
      <c r="H6202" s="185"/>
      <c r="I6202" s="184">
        <v>329.68</v>
      </c>
      <c r="J6202" s="184">
        <v>1217.68</v>
      </c>
      <c r="K6202" s="185">
        <v>0</v>
      </c>
      <c r="L6202" s="185"/>
      <c r="M6202" s="186"/>
      <c r="N6202" s="61" t="s">
        <v>51</v>
      </c>
      <c r="P6202" s="175" t="s">
        <v>720</v>
      </c>
    </row>
    <row r="6203" spans="1:16" ht="17.25">
      <c r="A6203" s="183" t="s">
        <v>12562</v>
      </c>
      <c r="B6203" s="183" t="s">
        <v>12563</v>
      </c>
      <c r="C6203" s="183" t="s">
        <v>720</v>
      </c>
      <c r="D6203" s="183" t="s">
        <v>721</v>
      </c>
      <c r="E6203" s="184">
        <v>888</v>
      </c>
      <c r="F6203" s="184">
        <v>888</v>
      </c>
      <c r="G6203" s="185"/>
      <c r="H6203" s="185"/>
      <c r="I6203" s="184">
        <v>329.68</v>
      </c>
      <c r="J6203" s="184">
        <v>1217.68</v>
      </c>
      <c r="K6203" s="185">
        <v>0</v>
      </c>
      <c r="L6203" s="185"/>
      <c r="M6203" s="186"/>
      <c r="N6203" s="61" t="s">
        <v>51</v>
      </c>
      <c r="P6203" s="175" t="s">
        <v>720</v>
      </c>
    </row>
    <row r="6204" spans="1:16" ht="17.25">
      <c r="A6204" s="183" t="s">
        <v>12564</v>
      </c>
      <c r="B6204" s="183" t="s">
        <v>12565</v>
      </c>
      <c r="C6204" s="183" t="s">
        <v>720</v>
      </c>
      <c r="D6204" s="183" t="s">
        <v>721</v>
      </c>
      <c r="E6204" s="184">
        <v>731</v>
      </c>
      <c r="F6204" s="184">
        <v>731</v>
      </c>
      <c r="G6204" s="185"/>
      <c r="H6204" s="185"/>
      <c r="I6204" s="184">
        <v>317.7</v>
      </c>
      <c r="J6204" s="184">
        <v>1048.7</v>
      </c>
      <c r="K6204" s="185">
        <v>0</v>
      </c>
      <c r="L6204" s="185"/>
      <c r="M6204" s="186"/>
      <c r="N6204" s="61" t="s">
        <v>51</v>
      </c>
      <c r="P6204" s="175" t="s">
        <v>720</v>
      </c>
    </row>
    <row r="6205" spans="1:16" ht="17.25">
      <c r="A6205" s="183" t="s">
        <v>12566</v>
      </c>
      <c r="B6205" s="183" t="s">
        <v>12567</v>
      </c>
      <c r="C6205" s="183" t="s">
        <v>720</v>
      </c>
      <c r="D6205" s="183" t="s">
        <v>721</v>
      </c>
      <c r="E6205" s="184">
        <v>699.9</v>
      </c>
      <c r="F6205" s="184">
        <v>699.9</v>
      </c>
      <c r="G6205" s="185"/>
      <c r="H6205" s="185"/>
      <c r="I6205" s="184">
        <v>317.7</v>
      </c>
      <c r="J6205" s="184">
        <v>1017.6</v>
      </c>
      <c r="K6205" s="183">
        <v>0</v>
      </c>
      <c r="L6205" s="183"/>
      <c r="M6205" s="186"/>
      <c r="N6205" s="61" t="s">
        <v>51</v>
      </c>
      <c r="P6205" s="175" t="s">
        <v>720</v>
      </c>
    </row>
    <row r="6206" spans="1:16" ht="17.25">
      <c r="A6206" s="183" t="s">
        <v>12568</v>
      </c>
      <c r="B6206" s="183" t="s">
        <v>12569</v>
      </c>
      <c r="C6206" s="183" t="s">
        <v>720</v>
      </c>
      <c r="D6206" s="183" t="s">
        <v>721</v>
      </c>
      <c r="E6206" s="184">
        <v>224.5</v>
      </c>
      <c r="F6206" s="184">
        <v>224.5</v>
      </c>
      <c r="G6206" s="185"/>
      <c r="H6206" s="185"/>
      <c r="I6206" s="184">
        <v>105.36</v>
      </c>
      <c r="J6206" s="184">
        <v>329.86</v>
      </c>
      <c r="K6206" s="183">
        <v>25</v>
      </c>
      <c r="L6206" s="183"/>
      <c r="M6206" s="186"/>
      <c r="N6206" s="61" t="s">
        <v>51</v>
      </c>
      <c r="P6206" s="175" t="s">
        <v>720</v>
      </c>
    </row>
    <row r="6207" spans="1:16" ht="17.25">
      <c r="A6207" s="183" t="s">
        <v>12570</v>
      </c>
      <c r="B6207" s="183" t="s">
        <v>12571</v>
      </c>
      <c r="C6207" s="183" t="s">
        <v>720</v>
      </c>
      <c r="D6207" s="183" t="s">
        <v>721</v>
      </c>
      <c r="E6207" s="184">
        <v>247</v>
      </c>
      <c r="F6207" s="184">
        <v>247</v>
      </c>
      <c r="G6207" s="185"/>
      <c r="H6207" s="185"/>
      <c r="I6207" s="184">
        <v>105.36</v>
      </c>
      <c r="J6207" s="184">
        <v>352.36</v>
      </c>
      <c r="K6207" s="183">
        <v>37</v>
      </c>
      <c r="L6207" s="183"/>
      <c r="M6207" s="186"/>
      <c r="N6207" s="61" t="s">
        <v>51</v>
      </c>
      <c r="P6207" s="175" t="s">
        <v>720</v>
      </c>
    </row>
    <row r="6208" spans="1:16" ht="17.25">
      <c r="A6208" s="183" t="s">
        <v>12572</v>
      </c>
      <c r="B6208" s="183" t="s">
        <v>12573</v>
      </c>
      <c r="C6208" s="183" t="s">
        <v>720</v>
      </c>
      <c r="D6208" s="183" t="s">
        <v>721</v>
      </c>
      <c r="E6208" s="184">
        <v>261</v>
      </c>
      <c r="F6208" s="184">
        <v>261</v>
      </c>
      <c r="G6208" s="185"/>
      <c r="H6208" s="185"/>
      <c r="I6208" s="184">
        <v>105.36</v>
      </c>
      <c r="J6208" s="184">
        <v>366.36</v>
      </c>
      <c r="K6208" s="183">
        <v>0</v>
      </c>
      <c r="L6208" s="183"/>
      <c r="M6208" s="186"/>
      <c r="N6208" s="61" t="s">
        <v>51</v>
      </c>
      <c r="P6208" s="175" t="s">
        <v>720</v>
      </c>
    </row>
    <row r="6209" spans="1:16" ht="17.25">
      <c r="A6209" s="183" t="s">
        <v>12574</v>
      </c>
      <c r="B6209" s="183" t="s">
        <v>12575</v>
      </c>
      <c r="C6209" s="183" t="s">
        <v>720</v>
      </c>
      <c r="D6209" s="183" t="s">
        <v>721</v>
      </c>
      <c r="E6209" s="184"/>
      <c r="F6209" s="184"/>
      <c r="G6209" s="185"/>
      <c r="H6209" s="185"/>
      <c r="I6209" s="184"/>
      <c r="J6209" s="184"/>
      <c r="K6209" s="183" t="s">
        <v>410</v>
      </c>
      <c r="L6209" s="183"/>
      <c r="M6209" s="186"/>
      <c r="N6209" s="61" t="s">
        <v>410</v>
      </c>
      <c r="P6209" s="175" t="s">
        <v>720</v>
      </c>
    </row>
    <row r="6210" spans="1:16" ht="17.25">
      <c r="A6210" s="183" t="s">
        <v>12576</v>
      </c>
      <c r="B6210" s="183" t="s">
        <v>12577</v>
      </c>
      <c r="C6210" s="183" t="s">
        <v>720</v>
      </c>
      <c r="D6210" s="183" t="s">
        <v>721</v>
      </c>
      <c r="E6210" s="184"/>
      <c r="F6210" s="184"/>
      <c r="G6210" s="185"/>
      <c r="H6210" s="185"/>
      <c r="I6210" s="184"/>
      <c r="J6210" s="184"/>
      <c r="K6210" s="183" t="s">
        <v>410</v>
      </c>
      <c r="L6210" s="183"/>
      <c r="M6210" s="186"/>
      <c r="N6210" s="61" t="s">
        <v>410</v>
      </c>
      <c r="P6210" s="175" t="s">
        <v>720</v>
      </c>
    </row>
    <row r="6211" spans="1:16" ht="17.25">
      <c r="A6211" s="183" t="s">
        <v>12578</v>
      </c>
      <c r="B6211" s="183" t="s">
        <v>12579</v>
      </c>
      <c r="C6211" s="183" t="s">
        <v>720</v>
      </c>
      <c r="D6211" s="183" t="s">
        <v>721</v>
      </c>
      <c r="E6211" s="184"/>
      <c r="F6211" s="184"/>
      <c r="G6211" s="185"/>
      <c r="H6211" s="185"/>
      <c r="I6211" s="184"/>
      <c r="J6211" s="184"/>
      <c r="K6211" s="185" t="s">
        <v>410</v>
      </c>
      <c r="L6211" s="185"/>
      <c r="M6211" s="186"/>
      <c r="N6211" s="61" t="s">
        <v>410</v>
      </c>
      <c r="P6211" s="175" t="s">
        <v>720</v>
      </c>
    </row>
    <row r="6212" spans="1:16" ht="17.25">
      <c r="A6212" s="183" t="s">
        <v>12580</v>
      </c>
      <c r="B6212" s="183" t="s">
        <v>12581</v>
      </c>
      <c r="C6212" s="183" t="s">
        <v>720</v>
      </c>
      <c r="D6212" s="183" t="s">
        <v>721</v>
      </c>
      <c r="E6212" s="184"/>
      <c r="F6212" s="184"/>
      <c r="G6212" s="185"/>
      <c r="H6212" s="185"/>
      <c r="I6212" s="184"/>
      <c r="J6212" s="184"/>
      <c r="K6212" s="185" t="s">
        <v>410</v>
      </c>
      <c r="L6212" s="185"/>
      <c r="M6212" s="186"/>
      <c r="N6212" s="61" t="s">
        <v>410</v>
      </c>
      <c r="P6212" s="175" t="s">
        <v>720</v>
      </c>
    </row>
    <row r="6213" spans="1:16" ht="17.25">
      <c r="A6213" s="183" t="s">
        <v>12582</v>
      </c>
      <c r="B6213" s="183" t="s">
        <v>12583</v>
      </c>
      <c r="C6213" s="183" t="s">
        <v>720</v>
      </c>
      <c r="D6213" s="183" t="s">
        <v>721</v>
      </c>
      <c r="E6213" s="184">
        <v>700</v>
      </c>
      <c r="F6213" s="184">
        <v>700</v>
      </c>
      <c r="G6213" s="185"/>
      <c r="H6213" s="185"/>
      <c r="I6213" s="184">
        <v>315.72</v>
      </c>
      <c r="J6213" s="184">
        <v>1015.72</v>
      </c>
      <c r="K6213" s="185">
        <v>0</v>
      </c>
      <c r="L6213" s="185"/>
      <c r="M6213" s="186"/>
      <c r="N6213" s="61" t="s">
        <v>51</v>
      </c>
      <c r="P6213" s="175" t="s">
        <v>720</v>
      </c>
    </row>
    <row r="6214" spans="1:16" ht="17.25">
      <c r="A6214" s="183" t="s">
        <v>12584</v>
      </c>
      <c r="B6214" s="183" t="s">
        <v>12585</v>
      </c>
      <c r="C6214" s="183" t="s">
        <v>720</v>
      </c>
      <c r="D6214" s="183" t="s">
        <v>721</v>
      </c>
      <c r="E6214" s="184"/>
      <c r="F6214" s="184"/>
      <c r="G6214" s="185"/>
      <c r="H6214" s="185"/>
      <c r="I6214" s="184"/>
      <c r="J6214" s="184"/>
      <c r="K6214" s="185" t="s">
        <v>410</v>
      </c>
      <c r="L6214" s="185"/>
      <c r="M6214" s="186"/>
      <c r="N6214" s="61" t="s">
        <v>410</v>
      </c>
      <c r="P6214" s="175" t="s">
        <v>720</v>
      </c>
    </row>
    <row r="6215" spans="1:16" ht="17.25">
      <c r="A6215" s="183" t="s">
        <v>12586</v>
      </c>
      <c r="B6215" s="183" t="s">
        <v>12587</v>
      </c>
      <c r="C6215" s="183" t="s">
        <v>720</v>
      </c>
      <c r="D6215" s="183" t="s">
        <v>721</v>
      </c>
      <c r="E6215" s="184">
        <v>900</v>
      </c>
      <c r="F6215" s="184">
        <v>900</v>
      </c>
      <c r="G6215" s="185"/>
      <c r="H6215" s="185"/>
      <c r="I6215" s="184">
        <v>410.63</v>
      </c>
      <c r="J6215" s="184">
        <v>1310.63</v>
      </c>
      <c r="K6215" s="185">
        <v>28</v>
      </c>
      <c r="L6215" s="185"/>
      <c r="M6215" s="186"/>
      <c r="N6215" s="61" t="s">
        <v>51</v>
      </c>
      <c r="P6215" s="175" t="s">
        <v>720</v>
      </c>
    </row>
    <row r="6216" spans="1:16" ht="17.25">
      <c r="A6216" s="183" t="s">
        <v>12588</v>
      </c>
      <c r="B6216" s="183" t="s">
        <v>12589</v>
      </c>
      <c r="C6216" s="183" t="s">
        <v>720</v>
      </c>
      <c r="D6216" s="183" t="s">
        <v>721</v>
      </c>
      <c r="E6216" s="184">
        <v>612</v>
      </c>
      <c r="F6216" s="184">
        <v>612</v>
      </c>
      <c r="G6216" s="185"/>
      <c r="H6216" s="185"/>
      <c r="I6216" s="184">
        <v>410.63</v>
      </c>
      <c r="J6216" s="184">
        <v>1022.63</v>
      </c>
      <c r="K6216" s="185">
        <v>0</v>
      </c>
      <c r="L6216" s="185"/>
      <c r="M6216" s="186"/>
      <c r="N6216" s="61" t="s">
        <v>51</v>
      </c>
      <c r="P6216" s="175" t="s">
        <v>720</v>
      </c>
    </row>
    <row r="6217" spans="1:16" ht="17.25">
      <c r="A6217" s="183" t="s">
        <v>12590</v>
      </c>
      <c r="B6217" s="183" t="s">
        <v>12591</v>
      </c>
      <c r="C6217" s="183" t="s">
        <v>720</v>
      </c>
      <c r="D6217" s="183" t="s">
        <v>721</v>
      </c>
      <c r="E6217" s="184">
        <v>900</v>
      </c>
      <c r="F6217" s="184">
        <v>900</v>
      </c>
      <c r="G6217" s="185"/>
      <c r="H6217" s="185"/>
      <c r="I6217" s="184">
        <v>328.61</v>
      </c>
      <c r="J6217" s="184">
        <v>1228.61</v>
      </c>
      <c r="K6217" s="185">
        <v>44</v>
      </c>
      <c r="L6217" s="185"/>
      <c r="M6217" s="186"/>
      <c r="N6217" s="61" t="s">
        <v>51</v>
      </c>
      <c r="P6217" s="175" t="s">
        <v>720</v>
      </c>
    </row>
    <row r="6218" spans="1:16" ht="17.25">
      <c r="A6218" s="183" t="s">
        <v>12592</v>
      </c>
      <c r="B6218" s="183" t="s">
        <v>12593</v>
      </c>
      <c r="C6218" s="183" t="s">
        <v>720</v>
      </c>
      <c r="D6218" s="183" t="s">
        <v>721</v>
      </c>
      <c r="E6218" s="184">
        <v>900</v>
      </c>
      <c r="F6218" s="184">
        <v>900</v>
      </c>
      <c r="G6218" s="185"/>
      <c r="H6218" s="185"/>
      <c r="I6218" s="184">
        <v>328.61</v>
      </c>
      <c r="J6218" s="184">
        <v>1228.61</v>
      </c>
      <c r="K6218" s="185">
        <v>14</v>
      </c>
      <c r="L6218" s="185"/>
      <c r="M6218" s="186"/>
      <c r="N6218" s="61" t="s">
        <v>51</v>
      </c>
      <c r="P6218" s="175" t="s">
        <v>720</v>
      </c>
    </row>
    <row r="6219" spans="1:16" ht="17.25">
      <c r="A6219" s="183" t="s">
        <v>12594</v>
      </c>
      <c r="B6219" s="183" t="s">
        <v>12595</v>
      </c>
      <c r="C6219" s="183" t="s">
        <v>720</v>
      </c>
      <c r="D6219" s="183" t="s">
        <v>721</v>
      </c>
      <c r="E6219" s="184">
        <v>850</v>
      </c>
      <c r="F6219" s="184">
        <v>850</v>
      </c>
      <c r="G6219" s="185"/>
      <c r="H6219" s="185"/>
      <c r="I6219" s="184">
        <v>360.33</v>
      </c>
      <c r="J6219" s="184">
        <v>1210.33</v>
      </c>
      <c r="K6219" s="185">
        <v>0</v>
      </c>
      <c r="L6219" s="185"/>
      <c r="M6219" s="186"/>
      <c r="N6219" s="61" t="s">
        <v>51</v>
      </c>
      <c r="P6219" s="175" t="s">
        <v>720</v>
      </c>
    </row>
    <row r="6220" spans="1:16" ht="17.25">
      <c r="A6220" s="183" t="s">
        <v>12596</v>
      </c>
      <c r="B6220" s="183" t="s">
        <v>12597</v>
      </c>
      <c r="C6220" s="183" t="s">
        <v>720</v>
      </c>
      <c r="D6220" s="183" t="s">
        <v>721</v>
      </c>
      <c r="E6220" s="184"/>
      <c r="F6220" s="184"/>
      <c r="G6220" s="185"/>
      <c r="H6220" s="185"/>
      <c r="I6220" s="184"/>
      <c r="J6220" s="184"/>
      <c r="K6220" s="185" t="s">
        <v>410</v>
      </c>
      <c r="L6220" s="185"/>
      <c r="M6220" s="186"/>
      <c r="N6220" s="61" t="s">
        <v>410</v>
      </c>
      <c r="P6220" s="175" t="s">
        <v>720</v>
      </c>
    </row>
    <row r="6221" spans="1:16" ht="17.25">
      <c r="A6221" s="183" t="s">
        <v>12598</v>
      </c>
      <c r="B6221" s="183" t="s">
        <v>12599</v>
      </c>
      <c r="C6221" s="183" t="s">
        <v>720</v>
      </c>
      <c r="D6221" s="183" t="s">
        <v>721</v>
      </c>
      <c r="E6221" s="184"/>
      <c r="F6221" s="184"/>
      <c r="G6221" s="185"/>
      <c r="H6221" s="185"/>
      <c r="I6221" s="184"/>
      <c r="J6221" s="184"/>
      <c r="K6221" s="185" t="s">
        <v>410</v>
      </c>
      <c r="L6221" s="185"/>
      <c r="M6221" s="186"/>
      <c r="N6221" s="61" t="s">
        <v>410</v>
      </c>
      <c r="P6221" s="175" t="s">
        <v>720</v>
      </c>
    </row>
    <row r="6222" spans="1:16" ht="17.25">
      <c r="A6222" s="183" t="s">
        <v>12600</v>
      </c>
      <c r="B6222" s="183" t="s">
        <v>12601</v>
      </c>
      <c r="C6222" s="183" t="s">
        <v>720</v>
      </c>
      <c r="D6222" s="183" t="s">
        <v>721</v>
      </c>
      <c r="E6222" s="184"/>
      <c r="F6222" s="184"/>
      <c r="G6222" s="185"/>
      <c r="H6222" s="185"/>
      <c r="I6222" s="184"/>
      <c r="J6222" s="184"/>
      <c r="K6222" s="185" t="s">
        <v>410</v>
      </c>
      <c r="L6222" s="185"/>
      <c r="M6222" s="186"/>
      <c r="N6222" s="61" t="s">
        <v>410</v>
      </c>
      <c r="P6222" s="175" t="s">
        <v>720</v>
      </c>
    </row>
    <row r="6223" spans="1:16" ht="17.25">
      <c r="A6223" s="183" t="s">
        <v>12602</v>
      </c>
      <c r="B6223" s="183" t="s">
        <v>12603</v>
      </c>
      <c r="C6223" s="183" t="s">
        <v>720</v>
      </c>
      <c r="D6223" s="183" t="s">
        <v>721</v>
      </c>
      <c r="E6223" s="184"/>
      <c r="F6223" s="184"/>
      <c r="G6223" s="185"/>
      <c r="H6223" s="185"/>
      <c r="I6223" s="184"/>
      <c r="J6223" s="184"/>
      <c r="K6223" s="185" t="s">
        <v>410</v>
      </c>
      <c r="L6223" s="185"/>
      <c r="M6223" s="186"/>
      <c r="N6223" s="61" t="s">
        <v>410</v>
      </c>
      <c r="P6223" s="175" t="s">
        <v>720</v>
      </c>
    </row>
    <row r="6224" spans="1:16" ht="17.25">
      <c r="A6224" s="183" t="s">
        <v>12604</v>
      </c>
      <c r="B6224" s="183" t="s">
        <v>12605</v>
      </c>
      <c r="C6224" s="183" t="s">
        <v>720</v>
      </c>
      <c r="D6224" s="183" t="s">
        <v>721</v>
      </c>
      <c r="E6224" s="184">
        <v>303</v>
      </c>
      <c r="F6224" s="184">
        <v>260</v>
      </c>
      <c r="G6224" s="185" t="s">
        <v>88</v>
      </c>
      <c r="H6224" s="185" t="s">
        <v>689</v>
      </c>
      <c r="I6224" s="184">
        <v>108.63</v>
      </c>
      <c r="J6224" s="184">
        <v>368.63</v>
      </c>
      <c r="K6224" s="185">
        <v>32</v>
      </c>
      <c r="L6224" s="185"/>
      <c r="M6224" s="186"/>
      <c r="N6224" s="61" t="s">
        <v>51</v>
      </c>
      <c r="P6224" s="175" t="s">
        <v>720</v>
      </c>
    </row>
    <row r="6225" spans="1:16" ht="17.25">
      <c r="A6225" s="183" t="s">
        <v>12606</v>
      </c>
      <c r="B6225" s="183" t="s">
        <v>12607</v>
      </c>
      <c r="C6225" s="183" t="s">
        <v>720</v>
      </c>
      <c r="D6225" s="183" t="s">
        <v>721</v>
      </c>
      <c r="E6225" s="184"/>
      <c r="F6225" s="184"/>
      <c r="G6225" s="185"/>
      <c r="H6225" s="185"/>
      <c r="I6225" s="184"/>
      <c r="J6225" s="184"/>
      <c r="K6225" s="185" t="s">
        <v>410</v>
      </c>
      <c r="L6225" s="185"/>
      <c r="M6225" s="186"/>
      <c r="N6225" s="61" t="s">
        <v>410</v>
      </c>
      <c r="P6225" s="175" t="s">
        <v>720</v>
      </c>
    </row>
    <row r="6226" spans="1:16" ht="17.25">
      <c r="A6226" s="183" t="s">
        <v>12608</v>
      </c>
      <c r="B6226" s="183" t="s">
        <v>12609</v>
      </c>
      <c r="C6226" s="183" t="s">
        <v>720</v>
      </c>
      <c r="D6226" s="183" t="s">
        <v>721</v>
      </c>
      <c r="E6226" s="184">
        <v>510</v>
      </c>
      <c r="F6226" s="184">
        <v>510</v>
      </c>
      <c r="G6226" s="185"/>
      <c r="H6226" s="185"/>
      <c r="I6226" s="184">
        <v>112.84</v>
      </c>
      <c r="J6226" s="184">
        <v>622.84</v>
      </c>
      <c r="K6226" s="185">
        <v>110</v>
      </c>
      <c r="L6226" s="185"/>
      <c r="M6226" s="186"/>
      <c r="N6226" s="61" t="s">
        <v>51</v>
      </c>
      <c r="P6226" s="175" t="s">
        <v>720</v>
      </c>
    </row>
    <row r="6227" spans="1:16" ht="17.25">
      <c r="A6227" s="183" t="s">
        <v>12610</v>
      </c>
      <c r="B6227" s="183" t="s">
        <v>12611</v>
      </c>
      <c r="C6227" s="183" t="s">
        <v>720</v>
      </c>
      <c r="D6227" s="183" t="s">
        <v>721</v>
      </c>
      <c r="E6227" s="184"/>
      <c r="F6227" s="184"/>
      <c r="G6227" s="185"/>
      <c r="H6227" s="185"/>
      <c r="I6227" s="184"/>
      <c r="J6227" s="184"/>
      <c r="K6227" s="185" t="s">
        <v>410</v>
      </c>
      <c r="L6227" s="185"/>
      <c r="M6227" s="186"/>
      <c r="N6227" s="61" t="s">
        <v>410</v>
      </c>
      <c r="P6227" s="175" t="s">
        <v>720</v>
      </c>
    </row>
    <row r="6228" spans="1:16" ht="17.25">
      <c r="A6228" s="183" t="s">
        <v>12612</v>
      </c>
      <c r="B6228" s="183" t="s">
        <v>12613</v>
      </c>
      <c r="C6228" s="183" t="s">
        <v>720</v>
      </c>
      <c r="D6228" s="183" t="s">
        <v>721</v>
      </c>
      <c r="E6228" s="184"/>
      <c r="F6228" s="184"/>
      <c r="G6228" s="185"/>
      <c r="H6228" s="185"/>
      <c r="I6228" s="184"/>
      <c r="J6228" s="184"/>
      <c r="K6228" s="185" t="s">
        <v>410</v>
      </c>
      <c r="L6228" s="185"/>
      <c r="M6228" s="186"/>
      <c r="N6228" s="61" t="s">
        <v>410</v>
      </c>
      <c r="P6228" s="175" t="s">
        <v>720</v>
      </c>
    </row>
    <row r="6229" spans="1:16" ht="17.25">
      <c r="A6229" s="183" t="s">
        <v>12614</v>
      </c>
      <c r="B6229" s="183" t="s">
        <v>12615</v>
      </c>
      <c r="C6229" s="183" t="s">
        <v>720</v>
      </c>
      <c r="D6229" s="183" t="s">
        <v>721</v>
      </c>
      <c r="E6229" s="184"/>
      <c r="F6229" s="184"/>
      <c r="G6229" s="185"/>
      <c r="H6229" s="185"/>
      <c r="I6229" s="184"/>
      <c r="J6229" s="184"/>
      <c r="K6229" s="185" t="s">
        <v>410</v>
      </c>
      <c r="L6229" s="185"/>
      <c r="M6229" s="186"/>
      <c r="N6229" s="61" t="s">
        <v>410</v>
      </c>
      <c r="P6229" s="175" t="s">
        <v>720</v>
      </c>
    </row>
    <row r="6230" spans="1:16" ht="17.25">
      <c r="A6230" s="183" t="s">
        <v>12616</v>
      </c>
      <c r="B6230" s="183" t="s">
        <v>12617</v>
      </c>
      <c r="C6230" s="183" t="s">
        <v>720</v>
      </c>
      <c r="D6230" s="183" t="s">
        <v>721</v>
      </c>
      <c r="E6230" s="184"/>
      <c r="F6230" s="184"/>
      <c r="G6230" s="185"/>
      <c r="H6230" s="185"/>
      <c r="I6230" s="184"/>
      <c r="J6230" s="184"/>
      <c r="K6230" s="185" t="s">
        <v>410</v>
      </c>
      <c r="L6230" s="185"/>
      <c r="M6230" s="186"/>
      <c r="N6230" s="61" t="s">
        <v>410</v>
      </c>
      <c r="P6230" s="175" t="s">
        <v>720</v>
      </c>
    </row>
    <row r="6231" spans="1:16" ht="17.25">
      <c r="A6231" s="183" t="s">
        <v>12618</v>
      </c>
      <c r="B6231" s="183" t="s">
        <v>12619</v>
      </c>
      <c r="C6231" s="183" t="s">
        <v>720</v>
      </c>
      <c r="D6231" s="183" t="s">
        <v>721</v>
      </c>
      <c r="E6231" s="184"/>
      <c r="F6231" s="184"/>
      <c r="G6231" s="185"/>
      <c r="H6231" s="185"/>
      <c r="I6231" s="184"/>
      <c r="J6231" s="184"/>
      <c r="K6231" s="185" t="s">
        <v>410</v>
      </c>
      <c r="L6231" s="185"/>
      <c r="M6231" s="186"/>
      <c r="N6231" s="61" t="s">
        <v>410</v>
      </c>
      <c r="P6231" s="175" t="s">
        <v>720</v>
      </c>
    </row>
    <row r="6232" spans="1:16" ht="17.25">
      <c r="A6232" s="183" t="s">
        <v>12620</v>
      </c>
      <c r="B6232" s="183" t="s">
        <v>12621</v>
      </c>
      <c r="C6232" s="183" t="s">
        <v>720</v>
      </c>
      <c r="D6232" s="183" t="s">
        <v>721</v>
      </c>
      <c r="E6232" s="184"/>
      <c r="F6232" s="184"/>
      <c r="G6232" s="185"/>
      <c r="H6232" s="185"/>
      <c r="I6232" s="184"/>
      <c r="J6232" s="184"/>
      <c r="K6232" s="185" t="s">
        <v>410</v>
      </c>
      <c r="L6232" s="185"/>
      <c r="M6232" s="186"/>
      <c r="N6232" s="61" t="s">
        <v>410</v>
      </c>
      <c r="P6232" s="175" t="s">
        <v>720</v>
      </c>
    </row>
    <row r="6233" spans="1:16" ht="17.25">
      <c r="A6233" s="183" t="s">
        <v>12622</v>
      </c>
      <c r="B6233" s="183" t="s">
        <v>12623</v>
      </c>
      <c r="C6233" s="183" t="s">
        <v>720</v>
      </c>
      <c r="D6233" s="183" t="s">
        <v>721</v>
      </c>
      <c r="E6233" s="184"/>
      <c r="F6233" s="184"/>
      <c r="G6233" s="185"/>
      <c r="H6233" s="185"/>
      <c r="I6233" s="184"/>
      <c r="J6233" s="184"/>
      <c r="K6233" s="185" t="s">
        <v>410</v>
      </c>
      <c r="L6233" s="185"/>
      <c r="M6233" s="186"/>
      <c r="N6233" s="61" t="s">
        <v>410</v>
      </c>
      <c r="P6233" s="175" t="s">
        <v>720</v>
      </c>
    </row>
    <row r="6234" spans="1:16" ht="17.25">
      <c r="A6234" s="183" t="s">
        <v>12624</v>
      </c>
      <c r="B6234" s="183" t="s">
        <v>12625</v>
      </c>
      <c r="C6234" s="183" t="s">
        <v>720</v>
      </c>
      <c r="D6234" s="183" t="s">
        <v>721</v>
      </c>
      <c r="E6234" s="184"/>
      <c r="F6234" s="184"/>
      <c r="G6234" s="185"/>
      <c r="H6234" s="185"/>
      <c r="I6234" s="184"/>
      <c r="J6234" s="184"/>
      <c r="K6234" s="185" t="s">
        <v>410</v>
      </c>
      <c r="L6234" s="185"/>
      <c r="M6234" s="186"/>
      <c r="N6234" s="61" t="s">
        <v>410</v>
      </c>
      <c r="P6234" s="175" t="s">
        <v>720</v>
      </c>
    </row>
    <row r="6235" spans="1:16" ht="17.25">
      <c r="A6235" s="183" t="s">
        <v>12626</v>
      </c>
      <c r="B6235" s="183" t="s">
        <v>12627</v>
      </c>
      <c r="C6235" s="183" t="s">
        <v>720</v>
      </c>
      <c r="D6235" s="183" t="s">
        <v>721</v>
      </c>
      <c r="E6235" s="184"/>
      <c r="F6235" s="184"/>
      <c r="G6235" s="185"/>
      <c r="H6235" s="185"/>
      <c r="I6235" s="184"/>
      <c r="J6235" s="184"/>
      <c r="K6235" s="185" t="s">
        <v>410</v>
      </c>
      <c r="L6235" s="185"/>
      <c r="M6235" s="186"/>
      <c r="N6235" s="61" t="s">
        <v>410</v>
      </c>
      <c r="P6235" s="175" t="s">
        <v>720</v>
      </c>
    </row>
    <row r="6236" spans="1:16" ht="17.25">
      <c r="A6236" s="183" t="s">
        <v>12628</v>
      </c>
      <c r="B6236" s="183" t="s">
        <v>12629</v>
      </c>
      <c r="C6236" s="183" t="s">
        <v>720</v>
      </c>
      <c r="D6236" s="183" t="s">
        <v>721</v>
      </c>
      <c r="E6236" s="184"/>
      <c r="F6236" s="184"/>
      <c r="G6236" s="185"/>
      <c r="H6236" s="185"/>
      <c r="I6236" s="184"/>
      <c r="J6236" s="184"/>
      <c r="K6236" s="185" t="s">
        <v>410</v>
      </c>
      <c r="L6236" s="185"/>
      <c r="M6236" s="186"/>
      <c r="N6236" s="61" t="s">
        <v>410</v>
      </c>
      <c r="P6236" s="175" t="s">
        <v>720</v>
      </c>
    </row>
    <row r="6237" spans="1:16" ht="17.25">
      <c r="A6237" s="183" t="s">
        <v>12630</v>
      </c>
      <c r="B6237" s="183" t="s">
        <v>12631</v>
      </c>
      <c r="C6237" s="183" t="s">
        <v>720</v>
      </c>
      <c r="D6237" s="183" t="s">
        <v>721</v>
      </c>
      <c r="E6237" s="184"/>
      <c r="F6237" s="184"/>
      <c r="G6237" s="185"/>
      <c r="H6237" s="185"/>
      <c r="I6237" s="184"/>
      <c r="J6237" s="184"/>
      <c r="K6237" s="185" t="s">
        <v>410</v>
      </c>
      <c r="L6237" s="185"/>
      <c r="M6237" s="186"/>
      <c r="N6237" s="61" t="s">
        <v>410</v>
      </c>
      <c r="P6237" s="175" t="s">
        <v>720</v>
      </c>
    </row>
    <row r="6238" spans="1:16" ht="17.25">
      <c r="A6238" s="183" t="s">
        <v>12632</v>
      </c>
      <c r="B6238" s="183" t="s">
        <v>12504</v>
      </c>
      <c r="C6238" s="183" t="s">
        <v>720</v>
      </c>
      <c r="D6238" s="183" t="s">
        <v>721</v>
      </c>
      <c r="E6238" s="184"/>
      <c r="F6238" s="184"/>
      <c r="G6238" s="185"/>
      <c r="H6238" s="185"/>
      <c r="I6238" s="184"/>
      <c r="J6238" s="184"/>
      <c r="K6238" s="185" t="s">
        <v>410</v>
      </c>
      <c r="L6238" s="185"/>
      <c r="M6238" s="186"/>
      <c r="N6238" s="61" t="s">
        <v>410</v>
      </c>
      <c r="P6238" s="175" t="s">
        <v>720</v>
      </c>
    </row>
    <row r="6239" spans="1:16" ht="17.25">
      <c r="A6239" s="183" t="s">
        <v>12633</v>
      </c>
      <c r="B6239" s="183" t="s">
        <v>12634</v>
      </c>
      <c r="C6239" s="183" t="s">
        <v>720</v>
      </c>
      <c r="D6239" s="183" t="s">
        <v>721</v>
      </c>
      <c r="E6239" s="184"/>
      <c r="F6239" s="184"/>
      <c r="G6239" s="185"/>
      <c r="H6239" s="185"/>
      <c r="I6239" s="184"/>
      <c r="J6239" s="184"/>
      <c r="K6239" s="185" t="s">
        <v>410</v>
      </c>
      <c r="L6239" s="185"/>
      <c r="M6239" s="186"/>
      <c r="N6239" s="61" t="s">
        <v>410</v>
      </c>
      <c r="P6239" s="175" t="s">
        <v>720</v>
      </c>
    </row>
    <row r="6240" spans="1:16" ht="17.25">
      <c r="A6240" s="183" t="s">
        <v>12635</v>
      </c>
      <c r="B6240" s="183" t="s">
        <v>12636</v>
      </c>
      <c r="C6240" s="183" t="s">
        <v>720</v>
      </c>
      <c r="D6240" s="183" t="s">
        <v>721</v>
      </c>
      <c r="E6240" s="184"/>
      <c r="F6240" s="184"/>
      <c r="G6240" s="185"/>
      <c r="H6240" s="185"/>
      <c r="I6240" s="184"/>
      <c r="J6240" s="184"/>
      <c r="K6240" s="185" t="s">
        <v>410</v>
      </c>
      <c r="L6240" s="185"/>
      <c r="M6240" s="186"/>
      <c r="N6240" s="61" t="s">
        <v>410</v>
      </c>
      <c r="P6240" s="175" t="s">
        <v>720</v>
      </c>
    </row>
    <row r="6241" spans="1:16" ht="17.25">
      <c r="A6241" s="183" t="s">
        <v>12637</v>
      </c>
      <c r="B6241" s="183" t="s">
        <v>12638</v>
      </c>
      <c r="C6241" s="183" t="s">
        <v>720</v>
      </c>
      <c r="D6241" s="183" t="s">
        <v>721</v>
      </c>
      <c r="E6241" s="184"/>
      <c r="F6241" s="184"/>
      <c r="G6241" s="185"/>
      <c r="H6241" s="185"/>
      <c r="I6241" s="184"/>
      <c r="J6241" s="184"/>
      <c r="K6241" s="185" t="s">
        <v>410</v>
      </c>
      <c r="L6241" s="185"/>
      <c r="M6241" s="186"/>
      <c r="N6241" s="61" t="s">
        <v>410</v>
      </c>
      <c r="P6241" s="175" t="s">
        <v>720</v>
      </c>
    </row>
    <row r="6242" spans="1:16" ht="17.25">
      <c r="A6242" s="183" t="s">
        <v>12639</v>
      </c>
      <c r="B6242" s="183" t="s">
        <v>12640</v>
      </c>
      <c r="C6242" s="183" t="s">
        <v>720</v>
      </c>
      <c r="D6242" s="183" t="s">
        <v>721</v>
      </c>
      <c r="E6242" s="184"/>
      <c r="F6242" s="184"/>
      <c r="G6242" s="185"/>
      <c r="H6242" s="185"/>
      <c r="I6242" s="184"/>
      <c r="J6242" s="184"/>
      <c r="K6242" s="185" t="s">
        <v>410</v>
      </c>
      <c r="L6242" s="185"/>
      <c r="M6242" s="186"/>
      <c r="N6242" s="61" t="s">
        <v>410</v>
      </c>
      <c r="P6242" s="175" t="s">
        <v>720</v>
      </c>
    </row>
    <row r="6243" spans="1:16" ht="17.25">
      <c r="A6243" s="183" t="s">
        <v>12641</v>
      </c>
      <c r="B6243" s="183" t="s">
        <v>12642</v>
      </c>
      <c r="C6243" s="183" t="s">
        <v>720</v>
      </c>
      <c r="D6243" s="183" t="s">
        <v>721</v>
      </c>
      <c r="E6243" s="184"/>
      <c r="F6243" s="184"/>
      <c r="G6243" s="185"/>
      <c r="H6243" s="185"/>
      <c r="I6243" s="184"/>
      <c r="J6243" s="184"/>
      <c r="K6243" s="185" t="s">
        <v>410</v>
      </c>
      <c r="L6243" s="185"/>
      <c r="M6243" s="186"/>
      <c r="N6243" s="61" t="s">
        <v>410</v>
      </c>
      <c r="P6243" s="175" t="s">
        <v>720</v>
      </c>
    </row>
    <row r="6244" spans="1:16" ht="17.25">
      <c r="A6244" s="183" t="s">
        <v>12643</v>
      </c>
      <c r="B6244" s="183" t="s">
        <v>12644</v>
      </c>
      <c r="C6244" s="183" t="s">
        <v>720</v>
      </c>
      <c r="D6244" s="183" t="s">
        <v>721</v>
      </c>
      <c r="E6244" s="184"/>
      <c r="F6244" s="184"/>
      <c r="G6244" s="185"/>
      <c r="H6244" s="185"/>
      <c r="I6244" s="184"/>
      <c r="J6244" s="184"/>
      <c r="K6244" s="185" t="s">
        <v>410</v>
      </c>
      <c r="L6244" s="185"/>
      <c r="M6244" s="186"/>
      <c r="N6244" s="61" t="s">
        <v>410</v>
      </c>
      <c r="P6244" s="175" t="s">
        <v>720</v>
      </c>
    </row>
    <row r="6245" spans="1:16" ht="17.25">
      <c r="A6245" s="183" t="s">
        <v>12645</v>
      </c>
      <c r="B6245" s="183" t="s">
        <v>12646</v>
      </c>
      <c r="C6245" s="183" t="s">
        <v>720</v>
      </c>
      <c r="D6245" s="183" t="s">
        <v>721</v>
      </c>
      <c r="E6245" s="184"/>
      <c r="F6245" s="184"/>
      <c r="G6245" s="185"/>
      <c r="H6245" s="185"/>
      <c r="I6245" s="184"/>
      <c r="J6245" s="184"/>
      <c r="K6245" s="185" t="s">
        <v>410</v>
      </c>
      <c r="L6245" s="185"/>
      <c r="M6245" s="186"/>
      <c r="N6245" s="61" t="s">
        <v>410</v>
      </c>
      <c r="P6245" s="175" t="s">
        <v>720</v>
      </c>
    </row>
    <row r="6246" spans="1:16" ht="17.25">
      <c r="A6246" s="183" t="s">
        <v>12647</v>
      </c>
      <c r="B6246" s="183" t="s">
        <v>12648</v>
      </c>
      <c r="C6246" s="183" t="s">
        <v>720</v>
      </c>
      <c r="D6246" s="183" t="s">
        <v>721</v>
      </c>
      <c r="E6246" s="184"/>
      <c r="F6246" s="184"/>
      <c r="G6246" s="185"/>
      <c r="H6246" s="185"/>
      <c r="I6246" s="184"/>
      <c r="J6246" s="184"/>
      <c r="K6246" s="185" t="s">
        <v>410</v>
      </c>
      <c r="L6246" s="185"/>
      <c r="M6246" s="186"/>
      <c r="N6246" s="61" t="s">
        <v>410</v>
      </c>
      <c r="P6246" s="175" t="s">
        <v>720</v>
      </c>
    </row>
    <row r="6247" spans="1:16" ht="17.25">
      <c r="A6247" s="183" t="s">
        <v>12649</v>
      </c>
      <c r="B6247" s="183" t="s">
        <v>12650</v>
      </c>
      <c r="C6247" s="183" t="s">
        <v>720</v>
      </c>
      <c r="D6247" s="183" t="s">
        <v>721</v>
      </c>
      <c r="E6247" s="184"/>
      <c r="F6247" s="184"/>
      <c r="G6247" s="185"/>
      <c r="H6247" s="185"/>
      <c r="I6247" s="184"/>
      <c r="J6247" s="184"/>
      <c r="K6247" s="185" t="s">
        <v>410</v>
      </c>
      <c r="L6247" s="185"/>
      <c r="M6247" s="186"/>
      <c r="N6247" s="61" t="s">
        <v>410</v>
      </c>
      <c r="P6247" s="175" t="s">
        <v>720</v>
      </c>
    </row>
    <row r="6248" spans="1:16" ht="17.25">
      <c r="A6248" s="183" t="s">
        <v>12651</v>
      </c>
      <c r="B6248" s="183" t="s">
        <v>12652</v>
      </c>
      <c r="C6248" s="183" t="s">
        <v>720</v>
      </c>
      <c r="D6248" s="183" t="s">
        <v>721</v>
      </c>
      <c r="E6248" s="184"/>
      <c r="F6248" s="184"/>
      <c r="G6248" s="185"/>
      <c r="H6248" s="185"/>
      <c r="I6248" s="184"/>
      <c r="J6248" s="184"/>
      <c r="K6248" s="185" t="s">
        <v>410</v>
      </c>
      <c r="L6248" s="185"/>
      <c r="M6248" s="186"/>
      <c r="N6248" s="61" t="s">
        <v>410</v>
      </c>
      <c r="P6248" s="175" t="s">
        <v>720</v>
      </c>
    </row>
    <row r="6249" spans="1:16" ht="17.25">
      <c r="A6249" s="183" t="s">
        <v>12653</v>
      </c>
      <c r="B6249" s="183" t="s">
        <v>12654</v>
      </c>
      <c r="C6249" s="183" t="s">
        <v>720</v>
      </c>
      <c r="D6249" s="183" t="s">
        <v>721</v>
      </c>
      <c r="E6249" s="184"/>
      <c r="F6249" s="184"/>
      <c r="G6249" s="185"/>
      <c r="H6249" s="185"/>
      <c r="I6249" s="184"/>
      <c r="J6249" s="184"/>
      <c r="K6249" s="185" t="s">
        <v>410</v>
      </c>
      <c r="L6249" s="185"/>
      <c r="M6249" s="186"/>
      <c r="N6249" s="61" t="s">
        <v>410</v>
      </c>
      <c r="P6249" s="175" t="s">
        <v>720</v>
      </c>
    </row>
    <row r="6250" spans="1:16" ht="17.25">
      <c r="A6250" s="183" t="s">
        <v>12655</v>
      </c>
      <c r="B6250" s="183" t="s">
        <v>12656</v>
      </c>
      <c r="C6250" s="183" t="s">
        <v>720</v>
      </c>
      <c r="D6250" s="183" t="s">
        <v>721</v>
      </c>
      <c r="E6250" s="184"/>
      <c r="F6250" s="184"/>
      <c r="G6250" s="185"/>
      <c r="H6250" s="185"/>
      <c r="I6250" s="184"/>
      <c r="J6250" s="184"/>
      <c r="K6250" s="185" t="s">
        <v>410</v>
      </c>
      <c r="L6250" s="185"/>
      <c r="M6250" s="186"/>
      <c r="N6250" s="61" t="s">
        <v>410</v>
      </c>
      <c r="P6250" s="175" t="s">
        <v>720</v>
      </c>
    </row>
    <row r="6251" spans="1:16" ht="17.25">
      <c r="A6251" s="183" t="s">
        <v>12657</v>
      </c>
      <c r="B6251" s="183" t="s">
        <v>12658</v>
      </c>
      <c r="C6251" s="183" t="s">
        <v>720</v>
      </c>
      <c r="D6251" s="183" t="s">
        <v>721</v>
      </c>
      <c r="E6251" s="184"/>
      <c r="F6251" s="184"/>
      <c r="G6251" s="185"/>
      <c r="H6251" s="185"/>
      <c r="I6251" s="184"/>
      <c r="J6251" s="184"/>
      <c r="K6251" s="185" t="s">
        <v>410</v>
      </c>
      <c r="L6251" s="185"/>
      <c r="M6251" s="186"/>
      <c r="N6251" s="61" t="s">
        <v>410</v>
      </c>
      <c r="P6251" s="175" t="s">
        <v>720</v>
      </c>
    </row>
    <row r="6252" spans="1:16" ht="17.25">
      <c r="A6252" s="183" t="s">
        <v>12659</v>
      </c>
      <c r="B6252" s="183" t="s">
        <v>12660</v>
      </c>
      <c r="C6252" s="183" t="s">
        <v>720</v>
      </c>
      <c r="D6252" s="183" t="s">
        <v>721</v>
      </c>
      <c r="E6252" s="184"/>
      <c r="F6252" s="184"/>
      <c r="G6252" s="185"/>
      <c r="H6252" s="185"/>
      <c r="I6252" s="184"/>
      <c r="J6252" s="184"/>
      <c r="K6252" s="185" t="s">
        <v>410</v>
      </c>
      <c r="L6252" s="185"/>
      <c r="M6252" s="186"/>
      <c r="N6252" s="61" t="s">
        <v>410</v>
      </c>
      <c r="P6252" s="175" t="s">
        <v>720</v>
      </c>
    </row>
    <row r="6253" spans="1:16" ht="17.25">
      <c r="A6253" s="183" t="s">
        <v>12661</v>
      </c>
      <c r="B6253" s="183" t="s">
        <v>12662</v>
      </c>
      <c r="C6253" s="183" t="s">
        <v>720</v>
      </c>
      <c r="D6253" s="183" t="s">
        <v>721</v>
      </c>
      <c r="E6253" s="184"/>
      <c r="F6253" s="184"/>
      <c r="G6253" s="185"/>
      <c r="H6253" s="185"/>
      <c r="I6253" s="184"/>
      <c r="J6253" s="184"/>
      <c r="K6253" s="185" t="s">
        <v>410</v>
      </c>
      <c r="L6253" s="185"/>
      <c r="M6253" s="186"/>
      <c r="N6253" s="61" t="s">
        <v>410</v>
      </c>
      <c r="P6253" s="175" t="s">
        <v>720</v>
      </c>
    </row>
    <row r="6254" spans="1:16" ht="17.25">
      <c r="A6254" s="183" t="s">
        <v>12663</v>
      </c>
      <c r="B6254" s="183" t="s">
        <v>12664</v>
      </c>
      <c r="C6254" s="183" t="s">
        <v>2094</v>
      </c>
      <c r="D6254" s="183" t="s">
        <v>2095</v>
      </c>
      <c r="E6254" s="184"/>
      <c r="F6254" s="184"/>
      <c r="G6254" s="185"/>
      <c r="H6254" s="185"/>
      <c r="I6254" s="184"/>
      <c r="J6254" s="184"/>
      <c r="K6254" s="185" t="s">
        <v>410</v>
      </c>
      <c r="L6254" s="185"/>
      <c r="M6254" s="186"/>
      <c r="N6254" s="61" t="s">
        <v>410</v>
      </c>
      <c r="P6254" s="175" t="s">
        <v>2094</v>
      </c>
    </row>
    <row r="6255" spans="1:16" ht="17.25">
      <c r="A6255" s="183" t="s">
        <v>12665</v>
      </c>
      <c r="B6255" s="183" t="s">
        <v>12664</v>
      </c>
      <c r="C6255" s="183" t="s">
        <v>2094</v>
      </c>
      <c r="D6255" s="183" t="s">
        <v>2095</v>
      </c>
      <c r="E6255" s="184"/>
      <c r="F6255" s="184"/>
      <c r="G6255" s="185"/>
      <c r="H6255" s="185"/>
      <c r="I6255" s="184"/>
      <c r="J6255" s="184"/>
      <c r="K6255" s="185" t="s">
        <v>410</v>
      </c>
      <c r="L6255" s="185"/>
      <c r="M6255" s="186"/>
      <c r="N6255" s="61" t="s">
        <v>410</v>
      </c>
      <c r="P6255" s="175" t="s">
        <v>2094</v>
      </c>
    </row>
    <row r="6256" spans="1:16" ht="17.25">
      <c r="A6256" s="183" t="s">
        <v>12666</v>
      </c>
      <c r="B6256" s="183" t="s">
        <v>12667</v>
      </c>
      <c r="C6256" s="183" t="s">
        <v>2094</v>
      </c>
      <c r="D6256" s="183" t="s">
        <v>2095</v>
      </c>
      <c r="E6256" s="184"/>
      <c r="F6256" s="184"/>
      <c r="G6256" s="185"/>
      <c r="H6256" s="185"/>
      <c r="I6256" s="184"/>
      <c r="J6256" s="184"/>
      <c r="K6256" s="185" t="s">
        <v>410</v>
      </c>
      <c r="L6256" s="185"/>
      <c r="M6256" s="186"/>
      <c r="N6256" s="61" t="s">
        <v>410</v>
      </c>
      <c r="P6256" s="175" t="s">
        <v>2094</v>
      </c>
    </row>
    <row r="6257" spans="1:16" ht="17.25">
      <c r="A6257" s="183" t="s">
        <v>12668</v>
      </c>
      <c r="B6257" s="183" t="s">
        <v>12669</v>
      </c>
      <c r="C6257" s="183" t="s">
        <v>2094</v>
      </c>
      <c r="D6257" s="183" t="s">
        <v>2095</v>
      </c>
      <c r="E6257" s="184"/>
      <c r="F6257" s="184"/>
      <c r="G6257" s="185"/>
      <c r="H6257" s="185"/>
      <c r="I6257" s="184"/>
      <c r="J6257" s="184"/>
      <c r="K6257" s="185" t="s">
        <v>410</v>
      </c>
      <c r="L6257" s="185"/>
      <c r="M6257" s="186"/>
      <c r="N6257" s="61" t="s">
        <v>410</v>
      </c>
      <c r="P6257" s="175" t="s">
        <v>2094</v>
      </c>
    </row>
    <row r="6258" spans="1:16" ht="17.25">
      <c r="A6258" s="183" t="s">
        <v>12670</v>
      </c>
      <c r="B6258" s="183" t="s">
        <v>12671</v>
      </c>
      <c r="C6258" s="183" t="s">
        <v>2094</v>
      </c>
      <c r="D6258" s="183" t="s">
        <v>2095</v>
      </c>
      <c r="E6258" s="184"/>
      <c r="F6258" s="184"/>
      <c r="G6258" s="185"/>
      <c r="H6258" s="185"/>
      <c r="I6258" s="184"/>
      <c r="J6258" s="184"/>
      <c r="K6258" s="185" t="s">
        <v>410</v>
      </c>
      <c r="L6258" s="185"/>
      <c r="M6258" s="186"/>
      <c r="N6258" s="61" t="s">
        <v>410</v>
      </c>
      <c r="P6258" s="175" t="s">
        <v>2094</v>
      </c>
    </row>
    <row r="6259" spans="1:16" ht="17.25">
      <c r="A6259" s="183" t="s">
        <v>12672</v>
      </c>
      <c r="B6259" s="183" t="s">
        <v>12673</v>
      </c>
      <c r="C6259" s="183" t="s">
        <v>2094</v>
      </c>
      <c r="D6259" s="183" t="s">
        <v>2095</v>
      </c>
      <c r="E6259" s="184"/>
      <c r="F6259" s="184"/>
      <c r="G6259" s="185"/>
      <c r="H6259" s="185"/>
      <c r="I6259" s="184"/>
      <c r="J6259" s="184"/>
      <c r="K6259" s="185" t="s">
        <v>410</v>
      </c>
      <c r="L6259" s="185"/>
      <c r="M6259" s="186"/>
      <c r="N6259" s="61" t="s">
        <v>410</v>
      </c>
      <c r="P6259" s="175" t="s">
        <v>2094</v>
      </c>
    </row>
    <row r="6260" spans="1:16" ht="17.25">
      <c r="A6260" s="183" t="s">
        <v>12674</v>
      </c>
      <c r="B6260" s="183" t="s">
        <v>12675</v>
      </c>
      <c r="C6260" s="183" t="s">
        <v>2094</v>
      </c>
      <c r="D6260" s="183" t="s">
        <v>2095</v>
      </c>
      <c r="E6260" s="184"/>
      <c r="F6260" s="184"/>
      <c r="G6260" s="185"/>
      <c r="H6260" s="185"/>
      <c r="I6260" s="184"/>
      <c r="J6260" s="184"/>
      <c r="K6260" s="185" t="s">
        <v>410</v>
      </c>
      <c r="L6260" s="185"/>
      <c r="M6260" s="186"/>
      <c r="N6260" s="61" t="s">
        <v>410</v>
      </c>
      <c r="P6260" s="175" t="s">
        <v>2094</v>
      </c>
    </row>
    <row r="6261" spans="1:16" ht="17.25">
      <c r="A6261" s="183" t="s">
        <v>12676</v>
      </c>
      <c r="B6261" s="183" t="s">
        <v>12677</v>
      </c>
      <c r="C6261" s="183" t="s">
        <v>2094</v>
      </c>
      <c r="D6261" s="183" t="s">
        <v>2095</v>
      </c>
      <c r="E6261" s="184"/>
      <c r="F6261" s="184"/>
      <c r="G6261" s="185"/>
      <c r="H6261" s="185"/>
      <c r="I6261" s="184"/>
      <c r="J6261" s="184"/>
      <c r="K6261" s="185" t="s">
        <v>410</v>
      </c>
      <c r="L6261" s="185"/>
      <c r="M6261" s="186"/>
      <c r="N6261" s="61" t="s">
        <v>410</v>
      </c>
      <c r="P6261" s="175" t="s">
        <v>2094</v>
      </c>
    </row>
    <row r="6262" spans="1:16" ht="17.25">
      <c r="A6262" s="183" t="s">
        <v>12678</v>
      </c>
      <c r="B6262" s="183" t="s">
        <v>12679</v>
      </c>
      <c r="C6262" s="183" t="s">
        <v>2094</v>
      </c>
      <c r="D6262" s="183" t="s">
        <v>2095</v>
      </c>
      <c r="E6262" s="184"/>
      <c r="F6262" s="184"/>
      <c r="G6262" s="185"/>
      <c r="H6262" s="185"/>
      <c r="I6262" s="184"/>
      <c r="J6262" s="184"/>
      <c r="K6262" s="185" t="s">
        <v>410</v>
      </c>
      <c r="L6262" s="185"/>
      <c r="M6262" s="186"/>
      <c r="N6262" s="61" t="s">
        <v>410</v>
      </c>
      <c r="P6262" s="175" t="s">
        <v>2094</v>
      </c>
    </row>
    <row r="6263" spans="1:16" ht="17.25">
      <c r="A6263" s="183" t="s">
        <v>12680</v>
      </c>
      <c r="B6263" s="183" t="s">
        <v>12681</v>
      </c>
      <c r="C6263" s="183" t="s">
        <v>2094</v>
      </c>
      <c r="D6263" s="183" t="s">
        <v>2095</v>
      </c>
      <c r="E6263" s="184"/>
      <c r="F6263" s="184"/>
      <c r="G6263" s="185"/>
      <c r="H6263" s="185"/>
      <c r="I6263" s="184"/>
      <c r="J6263" s="184"/>
      <c r="K6263" s="185" t="s">
        <v>410</v>
      </c>
      <c r="L6263" s="185"/>
      <c r="M6263" s="186"/>
      <c r="N6263" s="61" t="s">
        <v>410</v>
      </c>
      <c r="P6263" s="175" t="s">
        <v>2094</v>
      </c>
    </row>
    <row r="6264" spans="1:16" ht="17.25">
      <c r="A6264" s="183" t="s">
        <v>12682</v>
      </c>
      <c r="B6264" s="183" t="s">
        <v>12683</v>
      </c>
      <c r="C6264" s="183" t="s">
        <v>2094</v>
      </c>
      <c r="D6264" s="183" t="s">
        <v>2095</v>
      </c>
      <c r="E6264" s="184"/>
      <c r="F6264" s="184"/>
      <c r="G6264" s="185"/>
      <c r="H6264" s="185"/>
      <c r="I6264" s="184"/>
      <c r="J6264" s="184"/>
      <c r="K6264" s="185" t="s">
        <v>410</v>
      </c>
      <c r="L6264" s="185"/>
      <c r="M6264" s="186"/>
      <c r="N6264" s="61" t="s">
        <v>410</v>
      </c>
      <c r="P6264" s="175" t="s">
        <v>2094</v>
      </c>
    </row>
    <row r="6265" spans="1:16" ht="17.25">
      <c r="A6265" s="183" t="s">
        <v>12684</v>
      </c>
      <c r="B6265" s="183" t="s">
        <v>12685</v>
      </c>
      <c r="C6265" s="183" t="s">
        <v>2094</v>
      </c>
      <c r="D6265" s="183" t="s">
        <v>2095</v>
      </c>
      <c r="E6265" s="184"/>
      <c r="F6265" s="184"/>
      <c r="G6265" s="185"/>
      <c r="H6265" s="185"/>
      <c r="I6265" s="184"/>
      <c r="J6265" s="184"/>
      <c r="K6265" s="185" t="s">
        <v>410</v>
      </c>
      <c r="L6265" s="185"/>
      <c r="M6265" s="186"/>
      <c r="N6265" s="61" t="s">
        <v>410</v>
      </c>
      <c r="P6265" s="175" t="s">
        <v>2094</v>
      </c>
    </row>
    <row r="6266" spans="1:16" ht="17.25">
      <c r="A6266" s="183" t="s">
        <v>12686</v>
      </c>
      <c r="B6266" s="183" t="s">
        <v>12687</v>
      </c>
      <c r="C6266" s="183" t="s">
        <v>2094</v>
      </c>
      <c r="D6266" s="183" t="s">
        <v>2095</v>
      </c>
      <c r="E6266" s="184"/>
      <c r="F6266" s="184"/>
      <c r="G6266" s="185"/>
      <c r="H6266" s="185"/>
      <c r="I6266" s="184"/>
      <c r="J6266" s="184"/>
      <c r="K6266" s="185" t="s">
        <v>410</v>
      </c>
      <c r="L6266" s="185"/>
      <c r="M6266" s="186"/>
      <c r="N6266" s="61" t="s">
        <v>410</v>
      </c>
      <c r="P6266" s="175" t="s">
        <v>2094</v>
      </c>
    </row>
    <row r="6267" spans="1:16" ht="17.25">
      <c r="A6267" s="183" t="s">
        <v>12688</v>
      </c>
      <c r="B6267" s="183" t="s">
        <v>12689</v>
      </c>
      <c r="C6267" s="183" t="s">
        <v>2094</v>
      </c>
      <c r="D6267" s="183" t="s">
        <v>2095</v>
      </c>
      <c r="E6267" s="184"/>
      <c r="F6267" s="184"/>
      <c r="G6267" s="185"/>
      <c r="H6267" s="185"/>
      <c r="I6267" s="184"/>
      <c r="J6267" s="184"/>
      <c r="K6267" s="185" t="s">
        <v>410</v>
      </c>
      <c r="L6267" s="185"/>
      <c r="M6267" s="186"/>
      <c r="N6267" s="61" t="s">
        <v>410</v>
      </c>
      <c r="P6267" s="175" t="s">
        <v>2094</v>
      </c>
    </row>
    <row r="6268" spans="1:16" ht="17.25">
      <c r="A6268" s="183" t="s">
        <v>12690</v>
      </c>
      <c r="B6268" s="183" t="s">
        <v>12691</v>
      </c>
      <c r="C6268" s="183" t="s">
        <v>2094</v>
      </c>
      <c r="D6268" s="183" t="s">
        <v>2095</v>
      </c>
      <c r="E6268" s="184"/>
      <c r="F6268" s="184"/>
      <c r="G6268" s="185"/>
      <c r="H6268" s="185"/>
      <c r="I6268" s="184"/>
      <c r="J6268" s="184"/>
      <c r="K6268" s="185" t="s">
        <v>410</v>
      </c>
      <c r="L6268" s="185"/>
      <c r="M6268" s="186"/>
      <c r="N6268" s="61" t="s">
        <v>410</v>
      </c>
      <c r="P6268" s="175" t="s">
        <v>2094</v>
      </c>
    </row>
    <row r="6269" spans="1:16" ht="17.25">
      <c r="A6269" s="183" t="s">
        <v>12692</v>
      </c>
      <c r="B6269" s="183" t="s">
        <v>12693</v>
      </c>
      <c r="C6269" s="183" t="s">
        <v>2094</v>
      </c>
      <c r="D6269" s="183" t="s">
        <v>2095</v>
      </c>
      <c r="E6269" s="184"/>
      <c r="F6269" s="184"/>
      <c r="G6269" s="185"/>
      <c r="H6269" s="185"/>
      <c r="I6269" s="184"/>
      <c r="J6269" s="184"/>
      <c r="K6269" s="185" t="s">
        <v>410</v>
      </c>
      <c r="L6269" s="185"/>
      <c r="M6269" s="186"/>
      <c r="N6269" s="61" t="s">
        <v>410</v>
      </c>
      <c r="P6269" s="175" t="s">
        <v>2094</v>
      </c>
    </row>
    <row r="6270" spans="1:16" ht="17.25">
      <c r="A6270" s="183" t="s">
        <v>12694</v>
      </c>
      <c r="B6270" s="183" t="s">
        <v>12695</v>
      </c>
      <c r="C6270" s="183" t="s">
        <v>2094</v>
      </c>
      <c r="D6270" s="183" t="s">
        <v>2095</v>
      </c>
      <c r="E6270" s="184"/>
      <c r="F6270" s="184"/>
      <c r="G6270" s="185"/>
      <c r="H6270" s="185"/>
      <c r="I6270" s="184"/>
      <c r="J6270" s="184"/>
      <c r="K6270" s="185" t="s">
        <v>410</v>
      </c>
      <c r="L6270" s="185"/>
      <c r="M6270" s="186"/>
      <c r="N6270" s="61" t="s">
        <v>410</v>
      </c>
      <c r="P6270" s="175" t="s">
        <v>2094</v>
      </c>
    </row>
    <row r="6271" spans="1:16" ht="17.25">
      <c r="A6271" s="183" t="s">
        <v>12696</v>
      </c>
      <c r="B6271" s="183" t="s">
        <v>12697</v>
      </c>
      <c r="C6271" s="183" t="s">
        <v>2094</v>
      </c>
      <c r="D6271" s="183" t="s">
        <v>2095</v>
      </c>
      <c r="E6271" s="184"/>
      <c r="F6271" s="184"/>
      <c r="G6271" s="185"/>
      <c r="H6271" s="185"/>
      <c r="I6271" s="184"/>
      <c r="J6271" s="184"/>
      <c r="K6271" s="185" t="s">
        <v>410</v>
      </c>
      <c r="L6271" s="185"/>
      <c r="M6271" s="186"/>
      <c r="N6271" s="61" t="s">
        <v>410</v>
      </c>
      <c r="P6271" s="175" t="s">
        <v>2094</v>
      </c>
    </row>
    <row r="6272" spans="1:16" ht="17.25">
      <c r="A6272" s="183" t="s">
        <v>12698</v>
      </c>
      <c r="B6272" s="183" t="s">
        <v>12699</v>
      </c>
      <c r="C6272" s="183" t="s">
        <v>2094</v>
      </c>
      <c r="D6272" s="183" t="s">
        <v>2095</v>
      </c>
      <c r="E6272" s="184"/>
      <c r="F6272" s="184"/>
      <c r="G6272" s="185"/>
      <c r="H6272" s="185"/>
      <c r="I6272" s="184"/>
      <c r="J6272" s="184"/>
      <c r="K6272" s="185" t="s">
        <v>410</v>
      </c>
      <c r="L6272" s="185"/>
      <c r="M6272" s="186"/>
      <c r="N6272" s="61" t="s">
        <v>410</v>
      </c>
      <c r="P6272" s="175" t="s">
        <v>2094</v>
      </c>
    </row>
    <row r="6273" spans="1:16" ht="17.25">
      <c r="A6273" s="183" t="s">
        <v>12700</v>
      </c>
      <c r="B6273" s="183" t="s">
        <v>12701</v>
      </c>
      <c r="C6273" s="183" t="s">
        <v>2094</v>
      </c>
      <c r="D6273" s="183" t="s">
        <v>2095</v>
      </c>
      <c r="E6273" s="184"/>
      <c r="F6273" s="184"/>
      <c r="G6273" s="185"/>
      <c r="H6273" s="185"/>
      <c r="I6273" s="184"/>
      <c r="J6273" s="184"/>
      <c r="K6273" s="185" t="s">
        <v>410</v>
      </c>
      <c r="L6273" s="185"/>
      <c r="M6273" s="186"/>
      <c r="N6273" s="61" t="s">
        <v>410</v>
      </c>
      <c r="P6273" s="175" t="s">
        <v>2094</v>
      </c>
    </row>
    <row r="6274" spans="1:16" ht="17.25">
      <c r="A6274" s="183" t="s">
        <v>12702</v>
      </c>
      <c r="B6274" s="183" t="s">
        <v>12703</v>
      </c>
      <c r="C6274" s="183" t="s">
        <v>2094</v>
      </c>
      <c r="D6274" s="183" t="s">
        <v>2095</v>
      </c>
      <c r="E6274" s="184"/>
      <c r="F6274" s="184"/>
      <c r="G6274" s="185"/>
      <c r="H6274" s="185"/>
      <c r="I6274" s="184"/>
      <c r="J6274" s="184"/>
      <c r="K6274" s="185" t="s">
        <v>410</v>
      </c>
      <c r="L6274" s="185"/>
      <c r="M6274" s="186"/>
      <c r="N6274" s="61" t="s">
        <v>410</v>
      </c>
      <c r="P6274" s="175" t="s">
        <v>2094</v>
      </c>
    </row>
    <row r="6275" spans="1:16" ht="17.25">
      <c r="A6275" s="183" t="s">
        <v>12704</v>
      </c>
      <c r="B6275" s="183" t="s">
        <v>12703</v>
      </c>
      <c r="C6275" s="183" t="s">
        <v>2094</v>
      </c>
      <c r="D6275" s="183" t="s">
        <v>2095</v>
      </c>
      <c r="E6275" s="184"/>
      <c r="F6275" s="184"/>
      <c r="G6275" s="185"/>
      <c r="H6275" s="185"/>
      <c r="I6275" s="184"/>
      <c r="J6275" s="184"/>
      <c r="K6275" s="185" t="s">
        <v>410</v>
      </c>
      <c r="L6275" s="185"/>
      <c r="M6275" s="186"/>
      <c r="N6275" s="61" t="s">
        <v>410</v>
      </c>
      <c r="P6275" s="175" t="s">
        <v>2094</v>
      </c>
    </row>
    <row r="6276" spans="1:16" ht="17.25">
      <c r="A6276" s="183" t="s">
        <v>12705</v>
      </c>
      <c r="B6276" s="183" t="s">
        <v>12706</v>
      </c>
      <c r="C6276" s="183" t="s">
        <v>2094</v>
      </c>
      <c r="D6276" s="183" t="s">
        <v>2095</v>
      </c>
      <c r="E6276" s="184"/>
      <c r="F6276" s="184"/>
      <c r="G6276" s="185"/>
      <c r="H6276" s="185"/>
      <c r="I6276" s="184"/>
      <c r="J6276" s="184"/>
      <c r="K6276" s="185" t="s">
        <v>410</v>
      </c>
      <c r="L6276" s="185"/>
      <c r="M6276" s="186"/>
      <c r="N6276" s="61" t="s">
        <v>410</v>
      </c>
      <c r="P6276" s="175" t="s">
        <v>2094</v>
      </c>
    </row>
    <row r="6277" spans="1:16" ht="17.25">
      <c r="A6277" s="183" t="s">
        <v>12707</v>
      </c>
      <c r="B6277" s="183" t="s">
        <v>12708</v>
      </c>
      <c r="C6277" s="183" t="s">
        <v>2094</v>
      </c>
      <c r="D6277" s="183" t="s">
        <v>2095</v>
      </c>
      <c r="E6277" s="184"/>
      <c r="F6277" s="184"/>
      <c r="G6277" s="185"/>
      <c r="H6277" s="185"/>
      <c r="I6277" s="184"/>
      <c r="J6277" s="184"/>
      <c r="K6277" s="185" t="s">
        <v>410</v>
      </c>
      <c r="L6277" s="185"/>
      <c r="M6277" s="186"/>
      <c r="N6277" s="61" t="s">
        <v>410</v>
      </c>
      <c r="P6277" s="175" t="s">
        <v>2094</v>
      </c>
    </row>
    <row r="6278" spans="1:16" ht="17.25">
      <c r="A6278" s="183" t="s">
        <v>12709</v>
      </c>
      <c r="B6278" s="183" t="s">
        <v>12710</v>
      </c>
      <c r="C6278" s="183" t="s">
        <v>2094</v>
      </c>
      <c r="D6278" s="183" t="s">
        <v>2095</v>
      </c>
      <c r="E6278" s="184"/>
      <c r="F6278" s="184"/>
      <c r="G6278" s="185"/>
      <c r="H6278" s="185"/>
      <c r="I6278" s="184"/>
      <c r="J6278" s="184"/>
      <c r="K6278" s="183" t="s">
        <v>410</v>
      </c>
      <c r="L6278" s="183"/>
      <c r="M6278" s="186"/>
      <c r="N6278" s="61" t="s">
        <v>410</v>
      </c>
      <c r="P6278" s="175" t="s">
        <v>2094</v>
      </c>
    </row>
    <row r="6279" spans="1:16" ht="17.25">
      <c r="A6279" s="183" t="s">
        <v>12711</v>
      </c>
      <c r="B6279" s="183" t="s">
        <v>12710</v>
      </c>
      <c r="C6279" s="183" t="s">
        <v>2094</v>
      </c>
      <c r="D6279" s="183" t="s">
        <v>2095</v>
      </c>
      <c r="E6279" s="184"/>
      <c r="F6279" s="184"/>
      <c r="G6279" s="185"/>
      <c r="H6279" s="185"/>
      <c r="I6279" s="184"/>
      <c r="J6279" s="184"/>
      <c r="K6279" s="185" t="s">
        <v>410</v>
      </c>
      <c r="L6279" s="185"/>
      <c r="M6279" s="186"/>
      <c r="N6279" s="61" t="s">
        <v>410</v>
      </c>
      <c r="P6279" s="175" t="s">
        <v>2094</v>
      </c>
    </row>
    <row r="6280" spans="1:16" ht="17.25">
      <c r="A6280" s="183" t="s">
        <v>12712</v>
      </c>
      <c r="B6280" s="183" t="s">
        <v>12713</v>
      </c>
      <c r="C6280" s="183" t="s">
        <v>2094</v>
      </c>
      <c r="D6280" s="183" t="s">
        <v>2095</v>
      </c>
      <c r="E6280" s="184"/>
      <c r="F6280" s="184"/>
      <c r="G6280" s="185"/>
      <c r="H6280" s="185"/>
      <c r="I6280" s="184"/>
      <c r="J6280" s="184"/>
      <c r="K6280" s="185" t="s">
        <v>410</v>
      </c>
      <c r="L6280" s="185"/>
      <c r="M6280" s="186"/>
      <c r="N6280" s="61" t="s">
        <v>410</v>
      </c>
      <c r="P6280" s="175" t="s">
        <v>2094</v>
      </c>
    </row>
    <row r="6281" spans="1:16" ht="17.25">
      <c r="A6281" s="183" t="s">
        <v>12714</v>
      </c>
      <c r="B6281" s="183" t="s">
        <v>12715</v>
      </c>
      <c r="C6281" s="183" t="s">
        <v>2094</v>
      </c>
      <c r="D6281" s="183" t="s">
        <v>2095</v>
      </c>
      <c r="E6281" s="184"/>
      <c r="F6281" s="184"/>
      <c r="G6281" s="185"/>
      <c r="H6281" s="185"/>
      <c r="I6281" s="184"/>
      <c r="J6281" s="184"/>
      <c r="K6281" s="185" t="s">
        <v>410</v>
      </c>
      <c r="L6281" s="185"/>
      <c r="M6281" s="186"/>
      <c r="N6281" s="61" t="s">
        <v>410</v>
      </c>
      <c r="P6281" s="175" t="s">
        <v>2094</v>
      </c>
    </row>
    <row r="6282" spans="1:16" ht="17.25">
      <c r="A6282" s="183" t="s">
        <v>12716</v>
      </c>
      <c r="B6282" s="183" t="s">
        <v>12717</v>
      </c>
      <c r="C6282" s="183" t="s">
        <v>2094</v>
      </c>
      <c r="D6282" s="183" t="s">
        <v>2095</v>
      </c>
      <c r="E6282" s="184"/>
      <c r="F6282" s="184"/>
      <c r="G6282" s="185"/>
      <c r="H6282" s="185"/>
      <c r="I6282" s="184"/>
      <c r="J6282" s="184"/>
      <c r="K6282" s="185" t="s">
        <v>410</v>
      </c>
      <c r="L6282" s="185"/>
      <c r="M6282" s="186"/>
      <c r="N6282" s="61" t="s">
        <v>410</v>
      </c>
      <c r="P6282" s="175" t="s">
        <v>2094</v>
      </c>
    </row>
    <row r="6283" spans="1:16" ht="17.25">
      <c r="A6283" s="183" t="s">
        <v>12718</v>
      </c>
      <c r="B6283" s="183" t="s">
        <v>12719</v>
      </c>
      <c r="C6283" s="183" t="s">
        <v>2094</v>
      </c>
      <c r="D6283" s="183" t="s">
        <v>2095</v>
      </c>
      <c r="E6283" s="184"/>
      <c r="F6283" s="184"/>
      <c r="G6283" s="185"/>
      <c r="H6283" s="185"/>
      <c r="I6283" s="184"/>
      <c r="J6283" s="184"/>
      <c r="K6283" s="185" t="s">
        <v>410</v>
      </c>
      <c r="L6283" s="185"/>
      <c r="M6283" s="186"/>
      <c r="N6283" s="61" t="s">
        <v>410</v>
      </c>
      <c r="P6283" s="175" t="s">
        <v>2094</v>
      </c>
    </row>
    <row r="6284" spans="1:16" ht="17.25">
      <c r="A6284" s="183" t="s">
        <v>12720</v>
      </c>
      <c r="B6284" s="183" t="s">
        <v>12721</v>
      </c>
      <c r="C6284" s="183" t="s">
        <v>2094</v>
      </c>
      <c r="D6284" s="183" t="s">
        <v>2095</v>
      </c>
      <c r="E6284" s="184"/>
      <c r="F6284" s="184"/>
      <c r="G6284" s="185"/>
      <c r="H6284" s="185"/>
      <c r="I6284" s="184"/>
      <c r="J6284" s="184"/>
      <c r="K6284" s="185" t="s">
        <v>410</v>
      </c>
      <c r="L6284" s="185"/>
      <c r="M6284" s="186"/>
      <c r="N6284" s="61" t="s">
        <v>410</v>
      </c>
      <c r="P6284" s="175" t="s">
        <v>2094</v>
      </c>
    </row>
    <row r="6285" spans="1:16" ht="17.25">
      <c r="A6285" s="183" t="s">
        <v>12722</v>
      </c>
      <c r="B6285" s="183" t="s">
        <v>12723</v>
      </c>
      <c r="C6285" s="183" t="s">
        <v>2094</v>
      </c>
      <c r="D6285" s="183" t="s">
        <v>2095</v>
      </c>
      <c r="E6285" s="184"/>
      <c r="F6285" s="184"/>
      <c r="G6285" s="185"/>
      <c r="H6285" s="185"/>
      <c r="I6285" s="184"/>
      <c r="J6285" s="184"/>
      <c r="K6285" s="185" t="s">
        <v>410</v>
      </c>
      <c r="L6285" s="185"/>
      <c r="M6285" s="186"/>
      <c r="N6285" s="61" t="s">
        <v>410</v>
      </c>
      <c r="P6285" s="175" t="s">
        <v>2094</v>
      </c>
    </row>
    <row r="6286" spans="1:16" ht="17.25">
      <c r="A6286" s="183" t="s">
        <v>12724</v>
      </c>
      <c r="B6286" s="183" t="s">
        <v>12721</v>
      </c>
      <c r="C6286" s="183" t="s">
        <v>2094</v>
      </c>
      <c r="D6286" s="183" t="s">
        <v>2095</v>
      </c>
      <c r="E6286" s="184"/>
      <c r="F6286" s="184"/>
      <c r="G6286" s="185"/>
      <c r="H6286" s="185"/>
      <c r="I6286" s="184"/>
      <c r="J6286" s="184"/>
      <c r="K6286" s="185" t="s">
        <v>410</v>
      </c>
      <c r="L6286" s="185"/>
      <c r="M6286" s="186"/>
      <c r="N6286" s="61" t="s">
        <v>410</v>
      </c>
      <c r="P6286" s="175" t="s">
        <v>2094</v>
      </c>
    </row>
    <row r="6287" spans="1:16" ht="17.25">
      <c r="A6287" s="183" t="s">
        <v>12725</v>
      </c>
      <c r="B6287" s="183" t="s">
        <v>12726</v>
      </c>
      <c r="C6287" s="183" t="s">
        <v>2094</v>
      </c>
      <c r="D6287" s="183" t="s">
        <v>2095</v>
      </c>
      <c r="E6287" s="184"/>
      <c r="F6287" s="184"/>
      <c r="G6287" s="185"/>
      <c r="H6287" s="185"/>
      <c r="I6287" s="184"/>
      <c r="J6287" s="184"/>
      <c r="K6287" s="185" t="s">
        <v>410</v>
      </c>
      <c r="L6287" s="185"/>
      <c r="M6287" s="186"/>
      <c r="N6287" s="61" t="s">
        <v>410</v>
      </c>
      <c r="P6287" s="175" t="s">
        <v>2094</v>
      </c>
    </row>
    <row r="6288" spans="1:16" ht="17.25">
      <c r="A6288" s="183" t="s">
        <v>12727</v>
      </c>
      <c r="B6288" s="183" t="s">
        <v>12728</v>
      </c>
      <c r="C6288" s="183" t="s">
        <v>2094</v>
      </c>
      <c r="D6288" s="183" t="s">
        <v>2095</v>
      </c>
      <c r="E6288" s="184"/>
      <c r="F6288" s="184"/>
      <c r="G6288" s="185"/>
      <c r="H6288" s="185"/>
      <c r="I6288" s="184"/>
      <c r="J6288" s="184"/>
      <c r="K6288" s="185" t="s">
        <v>410</v>
      </c>
      <c r="L6288" s="185"/>
      <c r="M6288" s="186"/>
      <c r="N6288" s="61" t="s">
        <v>410</v>
      </c>
      <c r="P6288" s="175" t="s">
        <v>2094</v>
      </c>
    </row>
    <row r="6289" spans="1:16" ht="17.25">
      <c r="A6289" s="183" t="s">
        <v>12729</v>
      </c>
      <c r="B6289" s="183" t="s">
        <v>12730</v>
      </c>
      <c r="C6289" s="183" t="s">
        <v>2094</v>
      </c>
      <c r="D6289" s="183" t="s">
        <v>2095</v>
      </c>
      <c r="E6289" s="184"/>
      <c r="F6289" s="184"/>
      <c r="G6289" s="185"/>
      <c r="H6289" s="185"/>
      <c r="I6289" s="184"/>
      <c r="J6289" s="184"/>
      <c r="K6289" s="185" t="s">
        <v>410</v>
      </c>
      <c r="L6289" s="185"/>
      <c r="M6289" s="186"/>
      <c r="N6289" s="61" t="s">
        <v>410</v>
      </c>
      <c r="P6289" s="175" t="s">
        <v>2094</v>
      </c>
    </row>
    <row r="6290" spans="1:16" ht="17.25">
      <c r="A6290" s="183" t="s">
        <v>12731</v>
      </c>
      <c r="B6290" s="183" t="s">
        <v>12732</v>
      </c>
      <c r="C6290" s="183" t="s">
        <v>2094</v>
      </c>
      <c r="D6290" s="183" t="s">
        <v>2095</v>
      </c>
      <c r="E6290" s="184"/>
      <c r="F6290" s="184"/>
      <c r="G6290" s="185"/>
      <c r="H6290" s="185"/>
      <c r="I6290" s="184"/>
      <c r="J6290" s="184"/>
      <c r="K6290" s="185" t="s">
        <v>410</v>
      </c>
      <c r="L6290" s="185"/>
      <c r="M6290" s="186"/>
      <c r="N6290" s="61" t="s">
        <v>410</v>
      </c>
      <c r="P6290" s="175" t="s">
        <v>2094</v>
      </c>
    </row>
    <row r="6291" spans="1:16" ht="17.25">
      <c r="A6291" s="183" t="s">
        <v>12733</v>
      </c>
      <c r="B6291" s="183" t="s">
        <v>12734</v>
      </c>
      <c r="C6291" s="183" t="s">
        <v>2094</v>
      </c>
      <c r="D6291" s="183" t="s">
        <v>2095</v>
      </c>
      <c r="E6291" s="184"/>
      <c r="F6291" s="184"/>
      <c r="G6291" s="185"/>
      <c r="H6291" s="185"/>
      <c r="I6291" s="184"/>
      <c r="J6291" s="184"/>
      <c r="K6291" s="185" t="s">
        <v>410</v>
      </c>
      <c r="L6291" s="185"/>
      <c r="M6291" s="186"/>
      <c r="N6291" s="61" t="s">
        <v>410</v>
      </c>
      <c r="P6291" s="175" t="s">
        <v>2094</v>
      </c>
    </row>
    <row r="6292" spans="1:16" ht="17.25">
      <c r="A6292" s="183" t="s">
        <v>12735</v>
      </c>
      <c r="B6292" s="183" t="s">
        <v>12736</v>
      </c>
      <c r="C6292" s="183" t="s">
        <v>2094</v>
      </c>
      <c r="D6292" s="183" t="s">
        <v>2095</v>
      </c>
      <c r="E6292" s="184">
        <v>150</v>
      </c>
      <c r="F6292" s="184">
        <v>150</v>
      </c>
      <c r="G6292" s="185"/>
      <c r="H6292" s="185"/>
      <c r="I6292" s="184">
        <v>38.3</v>
      </c>
      <c r="J6292" s="184">
        <v>188.3</v>
      </c>
      <c r="K6292" s="185">
        <v>128</v>
      </c>
      <c r="L6292" s="185" t="s">
        <v>76</v>
      </c>
      <c r="M6292" s="186" t="s">
        <v>2173</v>
      </c>
      <c r="N6292" s="61" t="s">
        <v>51</v>
      </c>
      <c r="P6292" s="175" t="s">
        <v>2094</v>
      </c>
    </row>
    <row r="6293" spans="1:16" ht="17.25">
      <c r="A6293" s="183" t="s">
        <v>12737</v>
      </c>
      <c r="B6293" s="183" t="s">
        <v>12738</v>
      </c>
      <c r="C6293" s="183" t="s">
        <v>2094</v>
      </c>
      <c r="D6293" s="183" t="s">
        <v>2095</v>
      </c>
      <c r="E6293" s="184">
        <v>150</v>
      </c>
      <c r="F6293" s="184">
        <v>125</v>
      </c>
      <c r="G6293" s="185" t="s">
        <v>107</v>
      </c>
      <c r="H6293" s="185"/>
      <c r="I6293" s="184">
        <v>38.3</v>
      </c>
      <c r="J6293" s="184">
        <v>163.3</v>
      </c>
      <c r="K6293" s="185">
        <v>53</v>
      </c>
      <c r="L6293" s="185" t="s">
        <v>57</v>
      </c>
      <c r="M6293" s="186" t="s">
        <v>2173</v>
      </c>
      <c r="N6293" s="61" t="s">
        <v>51</v>
      </c>
      <c r="P6293" s="175" t="s">
        <v>2094</v>
      </c>
    </row>
    <row r="6294" spans="1:16" ht="17.25">
      <c r="A6294" s="183" t="s">
        <v>12739</v>
      </c>
      <c r="B6294" s="183" t="s">
        <v>12740</v>
      </c>
      <c r="C6294" s="183" t="s">
        <v>2094</v>
      </c>
      <c r="D6294" s="183" t="s">
        <v>2095</v>
      </c>
      <c r="E6294" s="184">
        <v>140</v>
      </c>
      <c r="F6294" s="184">
        <v>125</v>
      </c>
      <c r="G6294" s="185" t="s">
        <v>75</v>
      </c>
      <c r="H6294" s="185"/>
      <c r="I6294" s="184">
        <v>38.3</v>
      </c>
      <c r="J6294" s="184">
        <v>163.3</v>
      </c>
      <c r="K6294" s="185">
        <v>95</v>
      </c>
      <c r="L6294" s="185" t="s">
        <v>76</v>
      </c>
      <c r="M6294" s="186" t="s">
        <v>2173</v>
      </c>
      <c r="N6294" s="61" t="s">
        <v>51</v>
      </c>
      <c r="P6294" s="175" t="s">
        <v>2094</v>
      </c>
    </row>
    <row r="6295" spans="1:16" ht="17.25">
      <c r="A6295" s="183" t="s">
        <v>12741</v>
      </c>
      <c r="B6295" s="183" t="s">
        <v>12742</v>
      </c>
      <c r="C6295" s="183" t="s">
        <v>2094</v>
      </c>
      <c r="D6295" s="183" t="s">
        <v>2095</v>
      </c>
      <c r="E6295" s="184"/>
      <c r="F6295" s="184"/>
      <c r="G6295" s="185"/>
      <c r="H6295" s="185"/>
      <c r="I6295" s="184"/>
      <c r="J6295" s="184"/>
      <c r="K6295" s="185" t="s">
        <v>410</v>
      </c>
      <c r="L6295" s="185"/>
      <c r="M6295" s="186"/>
      <c r="N6295" s="61" t="s">
        <v>410</v>
      </c>
      <c r="P6295" s="175" t="s">
        <v>2094</v>
      </c>
    </row>
    <row r="6296" spans="1:16" ht="17.25">
      <c r="A6296" s="183" t="s">
        <v>12743</v>
      </c>
      <c r="B6296" s="183" t="s">
        <v>12744</v>
      </c>
      <c r="C6296" s="183" t="s">
        <v>2094</v>
      </c>
      <c r="D6296" s="183" t="s">
        <v>2095</v>
      </c>
      <c r="E6296" s="184"/>
      <c r="F6296" s="184"/>
      <c r="G6296" s="185"/>
      <c r="H6296" s="185"/>
      <c r="I6296" s="184"/>
      <c r="J6296" s="184"/>
      <c r="K6296" s="185" t="s">
        <v>410</v>
      </c>
      <c r="L6296" s="185"/>
      <c r="M6296" s="186"/>
      <c r="N6296" s="61" t="s">
        <v>410</v>
      </c>
      <c r="P6296" s="175" t="s">
        <v>2094</v>
      </c>
    </row>
    <row r="6297" spans="1:16" ht="17.25">
      <c r="A6297" s="183" t="s">
        <v>12745</v>
      </c>
      <c r="B6297" s="183" t="s">
        <v>12746</v>
      </c>
      <c r="C6297" s="183" t="s">
        <v>2094</v>
      </c>
      <c r="D6297" s="183" t="s">
        <v>2095</v>
      </c>
      <c r="E6297" s="184"/>
      <c r="F6297" s="184"/>
      <c r="G6297" s="185"/>
      <c r="H6297" s="185"/>
      <c r="I6297" s="184"/>
      <c r="J6297" s="184"/>
      <c r="K6297" s="185" t="s">
        <v>410</v>
      </c>
      <c r="L6297" s="185"/>
      <c r="M6297" s="186"/>
      <c r="N6297" s="61" t="s">
        <v>410</v>
      </c>
      <c r="P6297" s="175" t="s">
        <v>2094</v>
      </c>
    </row>
    <row r="6298" spans="1:16" ht="17.25">
      <c r="A6298" s="183" t="s">
        <v>12747</v>
      </c>
      <c r="B6298" s="183" t="s">
        <v>12748</v>
      </c>
      <c r="C6298" s="183" t="s">
        <v>2094</v>
      </c>
      <c r="D6298" s="183" t="s">
        <v>2095</v>
      </c>
      <c r="E6298" s="184"/>
      <c r="F6298" s="184"/>
      <c r="G6298" s="185"/>
      <c r="H6298" s="185"/>
      <c r="I6298" s="184"/>
      <c r="J6298" s="184"/>
      <c r="K6298" s="185" t="s">
        <v>410</v>
      </c>
      <c r="L6298" s="185"/>
      <c r="M6298" s="186"/>
      <c r="N6298" s="61" t="s">
        <v>410</v>
      </c>
      <c r="P6298" s="175" t="s">
        <v>2094</v>
      </c>
    </row>
    <row r="6299" spans="1:16" ht="17.25">
      <c r="A6299" s="183" t="s">
        <v>12749</v>
      </c>
      <c r="B6299" s="183" t="s">
        <v>12750</v>
      </c>
      <c r="C6299" s="183" t="s">
        <v>2094</v>
      </c>
      <c r="D6299" s="183" t="s">
        <v>2095</v>
      </c>
      <c r="E6299" s="184"/>
      <c r="F6299" s="184"/>
      <c r="G6299" s="185"/>
      <c r="H6299" s="185"/>
      <c r="I6299" s="184"/>
      <c r="J6299" s="184"/>
      <c r="K6299" s="185" t="s">
        <v>410</v>
      </c>
      <c r="L6299" s="185"/>
      <c r="M6299" s="186"/>
      <c r="N6299" s="61" t="s">
        <v>410</v>
      </c>
      <c r="P6299" s="175" t="s">
        <v>2094</v>
      </c>
    </row>
    <row r="6300" spans="1:16" ht="17.25">
      <c r="A6300" s="183" t="s">
        <v>12751</v>
      </c>
      <c r="B6300" s="183" t="s">
        <v>12752</v>
      </c>
      <c r="C6300" s="183" t="s">
        <v>2094</v>
      </c>
      <c r="D6300" s="183" t="s">
        <v>2095</v>
      </c>
      <c r="E6300" s="184"/>
      <c r="F6300" s="184"/>
      <c r="G6300" s="185"/>
      <c r="H6300" s="185"/>
      <c r="I6300" s="184"/>
      <c r="J6300" s="184"/>
      <c r="K6300" s="185" t="s">
        <v>410</v>
      </c>
      <c r="L6300" s="185"/>
      <c r="M6300" s="186"/>
      <c r="N6300" s="61" t="s">
        <v>410</v>
      </c>
      <c r="P6300" s="175" t="s">
        <v>2094</v>
      </c>
    </row>
    <row r="6301" spans="1:16" ht="17.25">
      <c r="A6301" s="183" t="s">
        <v>12753</v>
      </c>
      <c r="B6301" s="183" t="s">
        <v>12754</v>
      </c>
      <c r="C6301" s="183" t="s">
        <v>2094</v>
      </c>
      <c r="D6301" s="183" t="s">
        <v>2095</v>
      </c>
      <c r="E6301" s="184"/>
      <c r="F6301" s="184"/>
      <c r="G6301" s="185"/>
      <c r="H6301" s="185"/>
      <c r="I6301" s="184"/>
      <c r="J6301" s="184"/>
      <c r="K6301" s="185" t="s">
        <v>410</v>
      </c>
      <c r="L6301" s="185"/>
      <c r="M6301" s="186"/>
      <c r="N6301" s="61" t="s">
        <v>410</v>
      </c>
      <c r="P6301" s="175" t="s">
        <v>2094</v>
      </c>
    </row>
    <row r="6302" spans="1:16" ht="17.25">
      <c r="A6302" s="183" t="s">
        <v>12755</v>
      </c>
      <c r="B6302" s="183" t="s">
        <v>12756</v>
      </c>
      <c r="C6302" s="183" t="s">
        <v>2094</v>
      </c>
      <c r="D6302" s="183" t="s">
        <v>2095</v>
      </c>
      <c r="E6302" s="184"/>
      <c r="F6302" s="184"/>
      <c r="G6302" s="185"/>
      <c r="H6302" s="185"/>
      <c r="I6302" s="184"/>
      <c r="J6302" s="184"/>
      <c r="K6302" s="185" t="s">
        <v>410</v>
      </c>
      <c r="L6302" s="185"/>
      <c r="M6302" s="186"/>
      <c r="N6302" s="61" t="s">
        <v>410</v>
      </c>
      <c r="P6302" s="175" t="s">
        <v>2094</v>
      </c>
    </row>
    <row r="6303" spans="1:16" ht="17.25">
      <c r="A6303" s="183" t="s">
        <v>12757</v>
      </c>
      <c r="B6303" s="183" t="s">
        <v>12758</v>
      </c>
      <c r="C6303" s="183" t="s">
        <v>2094</v>
      </c>
      <c r="D6303" s="183" t="s">
        <v>2095</v>
      </c>
      <c r="E6303" s="184"/>
      <c r="F6303" s="184"/>
      <c r="G6303" s="185"/>
      <c r="H6303" s="185"/>
      <c r="I6303" s="184"/>
      <c r="J6303" s="184"/>
      <c r="K6303" s="185" t="s">
        <v>410</v>
      </c>
      <c r="L6303" s="185"/>
      <c r="M6303" s="186"/>
      <c r="N6303" s="61" t="s">
        <v>410</v>
      </c>
      <c r="P6303" s="175" t="s">
        <v>2094</v>
      </c>
    </row>
    <row r="6304" spans="1:16" ht="17.25">
      <c r="A6304" s="183" t="s">
        <v>12759</v>
      </c>
      <c r="B6304" s="183" t="s">
        <v>12758</v>
      </c>
      <c r="C6304" s="183" t="s">
        <v>2094</v>
      </c>
      <c r="D6304" s="183" t="s">
        <v>2095</v>
      </c>
      <c r="E6304" s="184"/>
      <c r="F6304" s="184"/>
      <c r="G6304" s="188"/>
      <c r="H6304" s="183"/>
      <c r="I6304" s="184"/>
      <c r="J6304" s="184"/>
      <c r="K6304" s="185" t="s">
        <v>410</v>
      </c>
      <c r="L6304" s="185"/>
      <c r="M6304" s="186"/>
      <c r="N6304" s="61" t="s">
        <v>410</v>
      </c>
      <c r="P6304" s="175" t="s">
        <v>2094</v>
      </c>
    </row>
    <row r="6305" spans="1:16" ht="17.25">
      <c r="A6305" s="183" t="s">
        <v>12760</v>
      </c>
      <c r="B6305" s="183" t="s">
        <v>12758</v>
      </c>
      <c r="C6305" s="183" t="s">
        <v>2094</v>
      </c>
      <c r="D6305" s="183" t="s">
        <v>2095</v>
      </c>
      <c r="E6305" s="184"/>
      <c r="F6305" s="184"/>
      <c r="G6305" s="185"/>
      <c r="H6305" s="185"/>
      <c r="I6305" s="184"/>
      <c r="J6305" s="184"/>
      <c r="K6305" s="185" t="s">
        <v>410</v>
      </c>
      <c r="L6305" s="185"/>
      <c r="M6305" s="186"/>
      <c r="N6305" s="61" t="s">
        <v>410</v>
      </c>
      <c r="P6305" s="175" t="s">
        <v>2094</v>
      </c>
    </row>
    <row r="6306" spans="1:16" ht="17.25">
      <c r="A6306" s="183" t="s">
        <v>12761</v>
      </c>
      <c r="B6306" s="183" t="s">
        <v>12762</v>
      </c>
      <c r="C6306" s="183" t="s">
        <v>2094</v>
      </c>
      <c r="D6306" s="183" t="s">
        <v>2095</v>
      </c>
      <c r="E6306" s="184"/>
      <c r="F6306" s="184"/>
      <c r="G6306" s="185"/>
      <c r="H6306" s="185"/>
      <c r="I6306" s="184"/>
      <c r="J6306" s="184"/>
      <c r="K6306" s="185" t="s">
        <v>410</v>
      </c>
      <c r="L6306" s="185"/>
      <c r="M6306" s="186"/>
      <c r="N6306" s="61" t="s">
        <v>410</v>
      </c>
      <c r="P6306" s="175" t="s">
        <v>2094</v>
      </c>
    </row>
    <row r="6307" spans="1:16" ht="17.25">
      <c r="A6307" s="183" t="s">
        <v>12763</v>
      </c>
      <c r="B6307" s="183" t="s">
        <v>12762</v>
      </c>
      <c r="C6307" s="183" t="s">
        <v>2094</v>
      </c>
      <c r="D6307" s="183" t="s">
        <v>2095</v>
      </c>
      <c r="E6307" s="184"/>
      <c r="F6307" s="184"/>
      <c r="G6307" s="185"/>
      <c r="H6307" s="185"/>
      <c r="I6307" s="184"/>
      <c r="J6307" s="184"/>
      <c r="K6307" s="185" t="s">
        <v>410</v>
      </c>
      <c r="L6307" s="185"/>
      <c r="M6307" s="186"/>
      <c r="N6307" s="61" t="s">
        <v>410</v>
      </c>
      <c r="P6307" s="175" t="s">
        <v>2094</v>
      </c>
    </row>
    <row r="6308" spans="1:16" ht="17.25">
      <c r="A6308" s="183" t="s">
        <v>12764</v>
      </c>
      <c r="B6308" s="183" t="s">
        <v>12765</v>
      </c>
      <c r="C6308" s="183" t="s">
        <v>2094</v>
      </c>
      <c r="D6308" s="183" t="s">
        <v>2095</v>
      </c>
      <c r="E6308" s="184"/>
      <c r="F6308" s="184"/>
      <c r="G6308" s="185"/>
      <c r="H6308" s="185"/>
      <c r="I6308" s="184"/>
      <c r="J6308" s="184"/>
      <c r="K6308" s="185" t="s">
        <v>410</v>
      </c>
      <c r="L6308" s="185"/>
      <c r="M6308" s="186"/>
      <c r="N6308" s="61" t="s">
        <v>410</v>
      </c>
      <c r="P6308" s="175" t="s">
        <v>2094</v>
      </c>
    </row>
    <row r="6309" spans="1:16" ht="17.25">
      <c r="A6309" s="183" t="s">
        <v>12766</v>
      </c>
      <c r="B6309" s="183" t="s">
        <v>12767</v>
      </c>
      <c r="C6309" s="183" t="s">
        <v>2094</v>
      </c>
      <c r="D6309" s="183" t="s">
        <v>2095</v>
      </c>
      <c r="E6309" s="184"/>
      <c r="F6309" s="184"/>
      <c r="G6309" s="188"/>
      <c r="H6309" s="183"/>
      <c r="I6309" s="184"/>
      <c r="J6309" s="184"/>
      <c r="K6309" s="185" t="s">
        <v>410</v>
      </c>
      <c r="L6309" s="185"/>
      <c r="M6309" s="186"/>
      <c r="N6309" s="61" t="s">
        <v>410</v>
      </c>
      <c r="P6309" s="175" t="s">
        <v>2094</v>
      </c>
    </row>
    <row r="6310" spans="1:16" ht="17.25">
      <c r="A6310" s="183" t="s">
        <v>12768</v>
      </c>
      <c r="B6310" s="183" t="s">
        <v>12769</v>
      </c>
      <c r="C6310" s="183" t="s">
        <v>2094</v>
      </c>
      <c r="D6310" s="183" t="s">
        <v>2095</v>
      </c>
      <c r="E6310" s="184"/>
      <c r="F6310" s="184"/>
      <c r="G6310" s="185"/>
      <c r="H6310" s="185"/>
      <c r="I6310" s="184"/>
      <c r="J6310" s="184"/>
      <c r="K6310" s="185" t="s">
        <v>410</v>
      </c>
      <c r="L6310" s="185"/>
      <c r="M6310" s="186"/>
      <c r="N6310" s="61" t="s">
        <v>410</v>
      </c>
      <c r="P6310" s="175" t="s">
        <v>2094</v>
      </c>
    </row>
    <row r="6311" spans="1:16" ht="17.25">
      <c r="A6311" s="183" t="s">
        <v>12770</v>
      </c>
      <c r="B6311" s="183" t="s">
        <v>12771</v>
      </c>
      <c r="C6311" s="183" t="s">
        <v>2094</v>
      </c>
      <c r="D6311" s="183" t="s">
        <v>2095</v>
      </c>
      <c r="E6311" s="184"/>
      <c r="F6311" s="184"/>
      <c r="G6311" s="185"/>
      <c r="H6311" s="185"/>
      <c r="I6311" s="184"/>
      <c r="J6311" s="184"/>
      <c r="K6311" s="185" t="s">
        <v>410</v>
      </c>
      <c r="L6311" s="185"/>
      <c r="M6311" s="186"/>
      <c r="N6311" s="61" t="s">
        <v>410</v>
      </c>
      <c r="P6311" s="175" t="s">
        <v>2094</v>
      </c>
    </row>
    <row r="6312" spans="1:16" ht="17.25">
      <c r="A6312" s="183" t="s">
        <v>12772</v>
      </c>
      <c r="B6312" s="183" t="s">
        <v>12681</v>
      </c>
      <c r="C6312" s="183" t="s">
        <v>2094</v>
      </c>
      <c r="D6312" s="183" t="s">
        <v>2095</v>
      </c>
      <c r="E6312" s="184"/>
      <c r="F6312" s="184"/>
      <c r="G6312" s="185"/>
      <c r="H6312" s="185"/>
      <c r="I6312" s="184"/>
      <c r="J6312" s="184"/>
      <c r="K6312" s="185" t="s">
        <v>410</v>
      </c>
      <c r="L6312" s="185"/>
      <c r="M6312" s="186"/>
      <c r="N6312" s="61" t="s">
        <v>410</v>
      </c>
      <c r="P6312" s="175" t="s">
        <v>2094</v>
      </c>
    </row>
    <row r="6313" spans="1:16" ht="17.25">
      <c r="A6313" s="183" t="s">
        <v>12773</v>
      </c>
      <c r="B6313" s="183" t="s">
        <v>12774</v>
      </c>
      <c r="C6313" s="183" t="s">
        <v>2094</v>
      </c>
      <c r="D6313" s="183" t="s">
        <v>2095</v>
      </c>
      <c r="E6313" s="184"/>
      <c r="F6313" s="184"/>
      <c r="G6313" s="185"/>
      <c r="H6313" s="185"/>
      <c r="I6313" s="184"/>
      <c r="J6313" s="184"/>
      <c r="K6313" s="185" t="s">
        <v>410</v>
      </c>
      <c r="L6313" s="185"/>
      <c r="M6313" s="186"/>
      <c r="N6313" s="61" t="s">
        <v>410</v>
      </c>
      <c r="P6313" s="175" t="s">
        <v>2094</v>
      </c>
    </row>
    <row r="6314" spans="1:16" ht="17.25">
      <c r="A6314" s="183" t="s">
        <v>12775</v>
      </c>
      <c r="B6314" s="183" t="s">
        <v>12774</v>
      </c>
      <c r="C6314" s="183" t="s">
        <v>2094</v>
      </c>
      <c r="D6314" s="183" t="s">
        <v>2095</v>
      </c>
      <c r="E6314" s="184"/>
      <c r="F6314" s="184"/>
      <c r="G6314" s="185"/>
      <c r="H6314" s="185"/>
      <c r="I6314" s="184"/>
      <c r="J6314" s="184"/>
      <c r="K6314" s="185" t="s">
        <v>410</v>
      </c>
      <c r="L6314" s="185"/>
      <c r="M6314" s="186"/>
      <c r="N6314" s="61" t="s">
        <v>410</v>
      </c>
      <c r="P6314" s="175" t="s">
        <v>2094</v>
      </c>
    </row>
    <row r="6315" spans="1:16" ht="17.25">
      <c r="A6315" s="183" t="s">
        <v>12776</v>
      </c>
      <c r="B6315" s="183" t="s">
        <v>12683</v>
      </c>
      <c r="C6315" s="183" t="s">
        <v>2094</v>
      </c>
      <c r="D6315" s="183" t="s">
        <v>2095</v>
      </c>
      <c r="E6315" s="184"/>
      <c r="F6315" s="184"/>
      <c r="G6315" s="185"/>
      <c r="H6315" s="185"/>
      <c r="I6315" s="184"/>
      <c r="J6315" s="184"/>
      <c r="K6315" s="185" t="s">
        <v>410</v>
      </c>
      <c r="L6315" s="185"/>
      <c r="M6315" s="186"/>
      <c r="N6315" s="61" t="s">
        <v>410</v>
      </c>
      <c r="P6315" s="175" t="s">
        <v>2094</v>
      </c>
    </row>
    <row r="6316" spans="1:16" ht="17.25">
      <c r="A6316" s="183" t="s">
        <v>12777</v>
      </c>
      <c r="B6316" s="183" t="s">
        <v>12778</v>
      </c>
      <c r="C6316" s="183" t="s">
        <v>2094</v>
      </c>
      <c r="D6316" s="183" t="s">
        <v>2095</v>
      </c>
      <c r="E6316" s="184"/>
      <c r="F6316" s="184"/>
      <c r="G6316" s="185"/>
      <c r="H6316" s="185"/>
      <c r="I6316" s="184"/>
      <c r="J6316" s="184"/>
      <c r="K6316" s="185" t="s">
        <v>410</v>
      </c>
      <c r="L6316" s="185"/>
      <c r="M6316" s="186"/>
      <c r="N6316" s="61" t="s">
        <v>410</v>
      </c>
      <c r="P6316" s="175" t="s">
        <v>2094</v>
      </c>
    </row>
    <row r="6317" spans="1:16" ht="17.25">
      <c r="A6317" s="183" t="s">
        <v>12779</v>
      </c>
      <c r="B6317" s="183" t="s">
        <v>12780</v>
      </c>
      <c r="C6317" s="183" t="s">
        <v>2094</v>
      </c>
      <c r="D6317" s="183" t="s">
        <v>2095</v>
      </c>
      <c r="E6317" s="184"/>
      <c r="F6317" s="184"/>
      <c r="G6317" s="185"/>
      <c r="H6317" s="185"/>
      <c r="I6317" s="184"/>
      <c r="J6317" s="184"/>
      <c r="K6317" s="185" t="s">
        <v>410</v>
      </c>
      <c r="L6317" s="185"/>
      <c r="M6317" s="186"/>
      <c r="N6317" s="61" t="s">
        <v>410</v>
      </c>
      <c r="P6317" s="175" t="s">
        <v>2094</v>
      </c>
    </row>
    <row r="6318" spans="1:16" ht="17.25">
      <c r="A6318" s="183" t="s">
        <v>12781</v>
      </c>
      <c r="B6318" s="183" t="s">
        <v>12782</v>
      </c>
      <c r="C6318" s="183" t="s">
        <v>2094</v>
      </c>
      <c r="D6318" s="183" t="s">
        <v>2095</v>
      </c>
      <c r="E6318" s="184"/>
      <c r="F6318" s="184"/>
      <c r="G6318" s="185"/>
      <c r="H6318" s="185"/>
      <c r="I6318" s="184"/>
      <c r="J6318" s="184"/>
      <c r="K6318" s="185" t="s">
        <v>410</v>
      </c>
      <c r="L6318" s="185"/>
      <c r="M6318" s="186"/>
      <c r="N6318" s="61" t="s">
        <v>410</v>
      </c>
      <c r="P6318" s="175" t="s">
        <v>2094</v>
      </c>
    </row>
    <row r="6319" spans="1:16" ht="17.25">
      <c r="A6319" s="183" t="s">
        <v>12783</v>
      </c>
      <c r="B6319" s="183" t="s">
        <v>12784</v>
      </c>
      <c r="C6319" s="183" t="s">
        <v>2094</v>
      </c>
      <c r="D6319" s="183" t="s">
        <v>2095</v>
      </c>
      <c r="E6319" s="184"/>
      <c r="F6319" s="184"/>
      <c r="G6319" s="185"/>
      <c r="H6319" s="185"/>
      <c r="I6319" s="184"/>
      <c r="J6319" s="184"/>
      <c r="K6319" s="185" t="s">
        <v>410</v>
      </c>
      <c r="L6319" s="185"/>
      <c r="M6319" s="186"/>
      <c r="N6319" s="61" t="s">
        <v>410</v>
      </c>
      <c r="P6319" s="175" t="s">
        <v>2094</v>
      </c>
    </row>
    <row r="6320" spans="1:16" ht="17.25">
      <c r="A6320" s="183" t="s">
        <v>12785</v>
      </c>
      <c r="B6320" s="183" t="s">
        <v>12784</v>
      </c>
      <c r="C6320" s="183" t="s">
        <v>2094</v>
      </c>
      <c r="D6320" s="183" t="s">
        <v>2095</v>
      </c>
      <c r="E6320" s="184"/>
      <c r="F6320" s="184"/>
      <c r="G6320" s="188"/>
      <c r="H6320" s="183"/>
      <c r="I6320" s="184"/>
      <c r="J6320" s="184"/>
      <c r="K6320" s="185" t="s">
        <v>410</v>
      </c>
      <c r="L6320" s="185"/>
      <c r="M6320" s="186"/>
      <c r="N6320" s="61" t="s">
        <v>410</v>
      </c>
      <c r="P6320" s="175" t="s">
        <v>2094</v>
      </c>
    </row>
    <row r="6321" spans="1:16" ht="17.25">
      <c r="A6321" s="183" t="s">
        <v>12786</v>
      </c>
      <c r="B6321" s="183" t="s">
        <v>12699</v>
      </c>
      <c r="C6321" s="183" t="s">
        <v>2094</v>
      </c>
      <c r="D6321" s="183" t="s">
        <v>2095</v>
      </c>
      <c r="E6321" s="184"/>
      <c r="F6321" s="184"/>
      <c r="G6321" s="185"/>
      <c r="H6321" s="185"/>
      <c r="I6321" s="184"/>
      <c r="J6321" s="184"/>
      <c r="K6321" s="185" t="s">
        <v>410</v>
      </c>
      <c r="L6321" s="185"/>
      <c r="M6321" s="186"/>
      <c r="N6321" s="61" t="s">
        <v>410</v>
      </c>
      <c r="P6321" s="175" t="s">
        <v>2094</v>
      </c>
    </row>
    <row r="6322" spans="1:16" ht="17.25">
      <c r="A6322" s="183" t="s">
        <v>12787</v>
      </c>
      <c r="B6322" s="183" t="s">
        <v>12788</v>
      </c>
      <c r="C6322" s="183" t="s">
        <v>2094</v>
      </c>
      <c r="D6322" s="183" t="s">
        <v>2095</v>
      </c>
      <c r="E6322" s="184"/>
      <c r="F6322" s="184"/>
      <c r="G6322" s="185"/>
      <c r="H6322" s="185"/>
      <c r="I6322" s="184"/>
      <c r="J6322" s="184"/>
      <c r="K6322" s="185" t="s">
        <v>410</v>
      </c>
      <c r="L6322" s="185"/>
      <c r="M6322" s="186"/>
      <c r="N6322" s="61" t="s">
        <v>410</v>
      </c>
      <c r="P6322" s="175" t="s">
        <v>2094</v>
      </c>
    </row>
    <row r="6323" spans="1:16" ht="17.25">
      <c r="A6323" s="183" t="s">
        <v>12789</v>
      </c>
      <c r="B6323" s="183" t="s">
        <v>12790</v>
      </c>
      <c r="C6323" s="183" t="s">
        <v>2094</v>
      </c>
      <c r="D6323" s="183" t="s">
        <v>2095</v>
      </c>
      <c r="E6323" s="184"/>
      <c r="F6323" s="184"/>
      <c r="G6323" s="185"/>
      <c r="H6323" s="185"/>
      <c r="I6323" s="184"/>
      <c r="J6323" s="184"/>
      <c r="K6323" s="185" t="s">
        <v>410</v>
      </c>
      <c r="L6323" s="185"/>
      <c r="M6323" s="186"/>
      <c r="N6323" s="61" t="s">
        <v>410</v>
      </c>
      <c r="P6323" s="175" t="s">
        <v>2094</v>
      </c>
    </row>
    <row r="6324" spans="1:16" ht="17.25">
      <c r="A6324" s="183" t="s">
        <v>12791</v>
      </c>
      <c r="B6324" s="183" t="s">
        <v>12790</v>
      </c>
      <c r="C6324" s="183" t="s">
        <v>2094</v>
      </c>
      <c r="D6324" s="183" t="s">
        <v>2095</v>
      </c>
      <c r="E6324" s="184"/>
      <c r="F6324" s="184"/>
      <c r="G6324" s="185"/>
      <c r="H6324" s="185"/>
      <c r="I6324" s="184"/>
      <c r="J6324" s="184"/>
      <c r="K6324" s="185" t="s">
        <v>410</v>
      </c>
      <c r="L6324" s="185"/>
      <c r="M6324" s="186"/>
      <c r="N6324" s="61" t="s">
        <v>410</v>
      </c>
      <c r="P6324" s="175" t="s">
        <v>2094</v>
      </c>
    </row>
    <row r="6325" spans="1:16" ht="17.25">
      <c r="A6325" s="183" t="s">
        <v>12792</v>
      </c>
      <c r="B6325" s="183" t="s">
        <v>12788</v>
      </c>
      <c r="C6325" s="183" t="s">
        <v>2094</v>
      </c>
      <c r="D6325" s="183" t="s">
        <v>2095</v>
      </c>
      <c r="E6325" s="184"/>
      <c r="F6325" s="184"/>
      <c r="G6325" s="185"/>
      <c r="H6325" s="185"/>
      <c r="I6325" s="184"/>
      <c r="J6325" s="184"/>
      <c r="K6325" s="185" t="s">
        <v>410</v>
      </c>
      <c r="L6325" s="185"/>
      <c r="M6325" s="186"/>
      <c r="N6325" s="61" t="s">
        <v>410</v>
      </c>
      <c r="P6325" s="175" t="s">
        <v>2094</v>
      </c>
    </row>
    <row r="6326" spans="1:16" ht="17.25">
      <c r="A6326" s="183" t="s">
        <v>12793</v>
      </c>
      <c r="B6326" s="183" t="s">
        <v>12701</v>
      </c>
      <c r="C6326" s="183" t="s">
        <v>2094</v>
      </c>
      <c r="D6326" s="183" t="s">
        <v>2095</v>
      </c>
      <c r="E6326" s="184"/>
      <c r="F6326" s="184"/>
      <c r="G6326" s="185"/>
      <c r="H6326" s="185"/>
      <c r="I6326" s="184"/>
      <c r="J6326" s="184"/>
      <c r="K6326" s="185" t="s">
        <v>410</v>
      </c>
      <c r="L6326" s="185"/>
      <c r="M6326" s="186"/>
      <c r="N6326" s="61" t="s">
        <v>410</v>
      </c>
      <c r="P6326" s="175" t="s">
        <v>2094</v>
      </c>
    </row>
    <row r="6327" spans="1:16" ht="17.25">
      <c r="A6327" s="183" t="s">
        <v>12794</v>
      </c>
      <c r="B6327" s="183" t="s">
        <v>12795</v>
      </c>
      <c r="C6327" s="183" t="s">
        <v>2094</v>
      </c>
      <c r="D6327" s="183" t="s">
        <v>2095</v>
      </c>
      <c r="E6327" s="184"/>
      <c r="F6327" s="184"/>
      <c r="G6327" s="185"/>
      <c r="H6327" s="185"/>
      <c r="I6327" s="184"/>
      <c r="J6327" s="184"/>
      <c r="K6327" s="185" t="s">
        <v>410</v>
      </c>
      <c r="L6327" s="185"/>
      <c r="M6327" s="186"/>
      <c r="N6327" s="61" t="s">
        <v>410</v>
      </c>
      <c r="P6327" s="175" t="s">
        <v>2094</v>
      </c>
    </row>
    <row r="6328" spans="1:16" ht="17.25">
      <c r="A6328" s="183" t="s">
        <v>12796</v>
      </c>
      <c r="B6328" s="183" t="s">
        <v>12795</v>
      </c>
      <c r="C6328" s="183" t="s">
        <v>2094</v>
      </c>
      <c r="D6328" s="183" t="s">
        <v>2095</v>
      </c>
      <c r="E6328" s="184"/>
      <c r="F6328" s="184"/>
      <c r="G6328" s="185"/>
      <c r="H6328" s="185"/>
      <c r="I6328" s="184"/>
      <c r="J6328" s="184"/>
      <c r="K6328" s="185" t="s">
        <v>410</v>
      </c>
      <c r="L6328" s="185"/>
      <c r="M6328" s="186"/>
      <c r="N6328" s="61" t="s">
        <v>410</v>
      </c>
      <c r="P6328" s="175" t="s">
        <v>2094</v>
      </c>
    </row>
    <row r="6329" spans="1:16" ht="17.25">
      <c r="A6329" s="183" t="s">
        <v>12797</v>
      </c>
      <c r="B6329" s="183" t="s">
        <v>12798</v>
      </c>
      <c r="C6329" s="183" t="s">
        <v>2094</v>
      </c>
      <c r="D6329" s="183" t="s">
        <v>2095</v>
      </c>
      <c r="E6329" s="184"/>
      <c r="F6329" s="184"/>
      <c r="G6329" s="188"/>
      <c r="H6329" s="185"/>
      <c r="I6329" s="184"/>
      <c r="J6329" s="184"/>
      <c r="K6329" s="185" t="s">
        <v>410</v>
      </c>
      <c r="L6329" s="185"/>
      <c r="M6329" s="186"/>
      <c r="N6329" s="61" t="s">
        <v>410</v>
      </c>
      <c r="P6329" s="175" t="s">
        <v>2094</v>
      </c>
    </row>
    <row r="6330" spans="1:16" ht="17.25">
      <c r="A6330" s="183" t="s">
        <v>12799</v>
      </c>
      <c r="B6330" s="183" t="s">
        <v>12798</v>
      </c>
      <c r="C6330" s="183" t="s">
        <v>2094</v>
      </c>
      <c r="D6330" s="183" t="s">
        <v>2095</v>
      </c>
      <c r="E6330" s="184"/>
      <c r="F6330" s="184"/>
      <c r="G6330" s="185"/>
      <c r="H6330" s="185"/>
      <c r="I6330" s="184"/>
      <c r="J6330" s="184"/>
      <c r="K6330" s="185" t="s">
        <v>410</v>
      </c>
      <c r="L6330" s="185"/>
      <c r="M6330" s="186"/>
      <c r="N6330" s="61" t="s">
        <v>410</v>
      </c>
      <c r="P6330" s="175" t="s">
        <v>2094</v>
      </c>
    </row>
    <row r="6331" spans="1:16" ht="17.25">
      <c r="A6331" s="183" t="s">
        <v>12800</v>
      </c>
      <c r="B6331" s="183" t="s">
        <v>12801</v>
      </c>
      <c r="C6331" s="183" t="s">
        <v>2094</v>
      </c>
      <c r="D6331" s="183" t="s">
        <v>2095</v>
      </c>
      <c r="E6331" s="184"/>
      <c r="F6331" s="184"/>
      <c r="G6331" s="185"/>
      <c r="H6331" s="185"/>
      <c r="I6331" s="184"/>
      <c r="J6331" s="184"/>
      <c r="K6331" s="185" t="s">
        <v>410</v>
      </c>
      <c r="L6331" s="185"/>
      <c r="M6331" s="186"/>
      <c r="N6331" s="61" t="s">
        <v>410</v>
      </c>
      <c r="P6331" s="175" t="s">
        <v>2094</v>
      </c>
    </row>
    <row r="6332" spans="1:16" ht="17.25">
      <c r="A6332" s="183" t="s">
        <v>12802</v>
      </c>
      <c r="B6332" s="183" t="s">
        <v>12803</v>
      </c>
      <c r="C6332" s="183" t="s">
        <v>2094</v>
      </c>
      <c r="D6332" s="183" t="s">
        <v>2095</v>
      </c>
      <c r="E6332" s="184"/>
      <c r="F6332" s="184"/>
      <c r="G6332" s="185"/>
      <c r="H6332" s="185"/>
      <c r="I6332" s="184"/>
      <c r="J6332" s="184"/>
      <c r="K6332" s="185" t="s">
        <v>410</v>
      </c>
      <c r="L6332" s="185"/>
      <c r="M6332" s="186"/>
      <c r="N6332" s="61" t="s">
        <v>410</v>
      </c>
      <c r="P6332" s="175" t="s">
        <v>2094</v>
      </c>
    </row>
    <row r="6333" spans="1:16" ht="17.25">
      <c r="A6333" s="183" t="s">
        <v>12804</v>
      </c>
      <c r="B6333" s="183" t="s">
        <v>12805</v>
      </c>
      <c r="C6333" s="183" t="s">
        <v>2094</v>
      </c>
      <c r="D6333" s="183" t="s">
        <v>2095</v>
      </c>
      <c r="E6333" s="184"/>
      <c r="F6333" s="184"/>
      <c r="G6333" s="185"/>
      <c r="H6333" s="185"/>
      <c r="I6333" s="184"/>
      <c r="J6333" s="184"/>
      <c r="K6333" s="185" t="s">
        <v>410</v>
      </c>
      <c r="L6333" s="185"/>
      <c r="M6333" s="186"/>
      <c r="N6333" s="61" t="s">
        <v>410</v>
      </c>
      <c r="P6333" s="175" t="s">
        <v>2094</v>
      </c>
    </row>
    <row r="6334" spans="1:16" ht="17.25">
      <c r="A6334" s="183" t="s">
        <v>12806</v>
      </c>
      <c r="B6334" s="183" t="s">
        <v>12807</v>
      </c>
      <c r="C6334" s="183" t="s">
        <v>2094</v>
      </c>
      <c r="D6334" s="183" t="s">
        <v>2095</v>
      </c>
      <c r="E6334" s="184"/>
      <c r="F6334" s="184"/>
      <c r="G6334" s="185"/>
      <c r="H6334" s="185"/>
      <c r="I6334" s="184"/>
      <c r="J6334" s="184"/>
      <c r="K6334" s="185" t="s">
        <v>410</v>
      </c>
      <c r="L6334" s="185"/>
      <c r="M6334" s="186"/>
      <c r="N6334" s="61" t="s">
        <v>410</v>
      </c>
      <c r="P6334" s="175" t="s">
        <v>2094</v>
      </c>
    </row>
    <row r="6335" spans="1:16" ht="17.25">
      <c r="A6335" s="183" t="s">
        <v>12808</v>
      </c>
      <c r="B6335" s="183" t="s">
        <v>12809</v>
      </c>
      <c r="C6335" s="183" t="s">
        <v>2094</v>
      </c>
      <c r="D6335" s="183" t="s">
        <v>2095</v>
      </c>
      <c r="E6335" s="184"/>
      <c r="F6335" s="184"/>
      <c r="G6335" s="185"/>
      <c r="H6335" s="185"/>
      <c r="I6335" s="184"/>
      <c r="J6335" s="184"/>
      <c r="K6335" s="185" t="s">
        <v>410</v>
      </c>
      <c r="L6335" s="185"/>
      <c r="M6335" s="186"/>
      <c r="N6335" s="61" t="s">
        <v>410</v>
      </c>
      <c r="P6335" s="175" t="s">
        <v>2094</v>
      </c>
    </row>
    <row r="6336" spans="1:16" ht="17.25">
      <c r="A6336" s="183" t="s">
        <v>12810</v>
      </c>
      <c r="B6336" s="183" t="s">
        <v>12811</v>
      </c>
      <c r="C6336" s="183" t="s">
        <v>2094</v>
      </c>
      <c r="D6336" s="183" t="s">
        <v>2095</v>
      </c>
      <c r="E6336" s="184"/>
      <c r="F6336" s="184"/>
      <c r="G6336" s="188"/>
      <c r="H6336" s="185"/>
      <c r="I6336" s="184"/>
      <c r="J6336" s="184"/>
      <c r="K6336" s="185" t="s">
        <v>410</v>
      </c>
      <c r="L6336" s="185"/>
      <c r="M6336" s="186"/>
      <c r="N6336" s="61" t="s">
        <v>410</v>
      </c>
      <c r="P6336" s="175" t="s">
        <v>2094</v>
      </c>
    </row>
    <row r="6337" spans="1:16" ht="17.25">
      <c r="A6337" s="183" t="s">
        <v>12812</v>
      </c>
      <c r="B6337" s="183" t="s">
        <v>12813</v>
      </c>
      <c r="C6337" s="183" t="s">
        <v>2094</v>
      </c>
      <c r="D6337" s="183" t="s">
        <v>2095</v>
      </c>
      <c r="E6337" s="184"/>
      <c r="F6337" s="184"/>
      <c r="G6337" s="185"/>
      <c r="H6337" s="185"/>
      <c r="I6337" s="184"/>
      <c r="J6337" s="184"/>
      <c r="K6337" s="185" t="s">
        <v>410</v>
      </c>
      <c r="L6337" s="185"/>
      <c r="M6337" s="186"/>
      <c r="N6337" s="61" t="s">
        <v>410</v>
      </c>
      <c r="P6337" s="175" t="s">
        <v>2094</v>
      </c>
    </row>
    <row r="6338" spans="1:16" ht="17.25">
      <c r="A6338" s="183" t="s">
        <v>12814</v>
      </c>
      <c r="B6338" s="183" t="s">
        <v>12723</v>
      </c>
      <c r="C6338" s="183" t="s">
        <v>2094</v>
      </c>
      <c r="D6338" s="183" t="s">
        <v>2095</v>
      </c>
      <c r="E6338" s="184"/>
      <c r="F6338" s="184"/>
      <c r="G6338" s="185"/>
      <c r="H6338" s="185"/>
      <c r="I6338" s="184"/>
      <c r="J6338" s="184"/>
      <c r="K6338" s="185" t="s">
        <v>410</v>
      </c>
      <c r="L6338" s="185"/>
      <c r="M6338" s="186"/>
      <c r="N6338" s="61" t="s">
        <v>410</v>
      </c>
      <c r="P6338" s="175" t="s">
        <v>2094</v>
      </c>
    </row>
    <row r="6339" spans="1:16" ht="17.25">
      <c r="A6339" s="183" t="s">
        <v>12815</v>
      </c>
      <c r="B6339" s="183" t="s">
        <v>12816</v>
      </c>
      <c r="C6339" s="183" t="s">
        <v>2094</v>
      </c>
      <c r="D6339" s="183" t="s">
        <v>2095</v>
      </c>
      <c r="E6339" s="184"/>
      <c r="F6339" s="184"/>
      <c r="G6339" s="185"/>
      <c r="H6339" s="185"/>
      <c r="I6339" s="184"/>
      <c r="J6339" s="184"/>
      <c r="K6339" s="185" t="s">
        <v>410</v>
      </c>
      <c r="L6339" s="185"/>
      <c r="M6339" s="186"/>
      <c r="N6339" s="61" t="s">
        <v>410</v>
      </c>
      <c r="P6339" s="175" t="s">
        <v>2094</v>
      </c>
    </row>
    <row r="6340" spans="1:16" ht="17.25">
      <c r="A6340" s="183" t="s">
        <v>12817</v>
      </c>
      <c r="B6340" s="183" t="s">
        <v>12818</v>
      </c>
      <c r="C6340" s="183" t="s">
        <v>2094</v>
      </c>
      <c r="D6340" s="183" t="s">
        <v>2095</v>
      </c>
      <c r="E6340" s="184"/>
      <c r="F6340" s="184"/>
      <c r="G6340" s="188"/>
      <c r="H6340" s="185"/>
      <c r="I6340" s="184"/>
      <c r="J6340" s="184"/>
      <c r="K6340" s="185" t="s">
        <v>410</v>
      </c>
      <c r="L6340" s="185"/>
      <c r="M6340" s="186"/>
      <c r="N6340" s="61" t="s">
        <v>410</v>
      </c>
      <c r="P6340" s="175" t="s">
        <v>2094</v>
      </c>
    </row>
    <row r="6341" spans="1:16" ht="17.25">
      <c r="A6341" s="183" t="s">
        <v>12819</v>
      </c>
      <c r="B6341" s="183" t="s">
        <v>12820</v>
      </c>
      <c r="C6341" s="183" t="s">
        <v>2094</v>
      </c>
      <c r="D6341" s="183" t="s">
        <v>2095</v>
      </c>
      <c r="E6341" s="184"/>
      <c r="F6341" s="184"/>
      <c r="G6341" s="188"/>
      <c r="H6341" s="185"/>
      <c r="I6341" s="184"/>
      <c r="J6341" s="184"/>
      <c r="K6341" s="185" t="s">
        <v>410</v>
      </c>
      <c r="L6341" s="185"/>
      <c r="M6341" s="186"/>
      <c r="N6341" s="61" t="s">
        <v>410</v>
      </c>
      <c r="P6341" s="175" t="s">
        <v>2094</v>
      </c>
    </row>
    <row r="6342" spans="1:16" ht="17.25">
      <c r="A6342" s="183" t="s">
        <v>12821</v>
      </c>
      <c r="B6342" s="183" t="s">
        <v>12822</v>
      </c>
      <c r="C6342" s="183" t="s">
        <v>2094</v>
      </c>
      <c r="D6342" s="183" t="s">
        <v>2095</v>
      </c>
      <c r="E6342" s="184"/>
      <c r="F6342" s="184"/>
      <c r="G6342" s="185"/>
      <c r="H6342" s="185"/>
      <c r="I6342" s="184"/>
      <c r="J6342" s="184"/>
      <c r="K6342" s="185" t="s">
        <v>410</v>
      </c>
      <c r="L6342" s="185"/>
      <c r="M6342" s="186"/>
      <c r="N6342" s="61" t="s">
        <v>410</v>
      </c>
      <c r="P6342" s="175" t="s">
        <v>2094</v>
      </c>
    </row>
    <row r="6343" spans="1:16" ht="17.25">
      <c r="A6343" s="183" t="s">
        <v>12823</v>
      </c>
      <c r="B6343" s="183" t="s">
        <v>12822</v>
      </c>
      <c r="C6343" s="183" t="s">
        <v>2094</v>
      </c>
      <c r="D6343" s="183" t="s">
        <v>2095</v>
      </c>
      <c r="E6343" s="184"/>
      <c r="F6343" s="184"/>
      <c r="G6343" s="185"/>
      <c r="H6343" s="185"/>
      <c r="I6343" s="184"/>
      <c r="J6343" s="184"/>
      <c r="K6343" s="185" t="s">
        <v>410</v>
      </c>
      <c r="L6343" s="185"/>
      <c r="M6343" s="186"/>
      <c r="N6343" s="61" t="s">
        <v>410</v>
      </c>
      <c r="P6343" s="175" t="s">
        <v>2094</v>
      </c>
    </row>
    <row r="6344" spans="1:16" ht="17.25">
      <c r="A6344" s="183" t="s">
        <v>12824</v>
      </c>
      <c r="B6344" s="183" t="s">
        <v>12825</v>
      </c>
      <c r="C6344" s="183" t="s">
        <v>2094</v>
      </c>
      <c r="D6344" s="183" t="s">
        <v>2095</v>
      </c>
      <c r="E6344" s="184">
        <v>130</v>
      </c>
      <c r="F6344" s="184">
        <v>130</v>
      </c>
      <c r="G6344" s="185"/>
      <c r="H6344" s="185"/>
      <c r="I6344" s="184">
        <v>81.16</v>
      </c>
      <c r="J6344" s="184">
        <v>211.16</v>
      </c>
      <c r="K6344" s="185">
        <v>0</v>
      </c>
      <c r="L6344" s="185"/>
      <c r="M6344" s="186"/>
      <c r="N6344" s="61" t="s">
        <v>51</v>
      </c>
      <c r="P6344" s="175" t="s">
        <v>2094</v>
      </c>
    </row>
    <row r="6345" spans="1:16" ht="17.25">
      <c r="A6345" s="183" t="s">
        <v>12826</v>
      </c>
      <c r="B6345" s="183" t="s">
        <v>12827</v>
      </c>
      <c r="C6345" s="183" t="s">
        <v>2094</v>
      </c>
      <c r="D6345" s="183" t="s">
        <v>2095</v>
      </c>
      <c r="E6345" s="184">
        <v>130</v>
      </c>
      <c r="F6345" s="184">
        <v>130</v>
      </c>
      <c r="G6345" s="185"/>
      <c r="H6345" s="185"/>
      <c r="I6345" s="184">
        <v>81.16</v>
      </c>
      <c r="J6345" s="184">
        <v>211.16</v>
      </c>
      <c r="K6345" s="185">
        <v>0</v>
      </c>
      <c r="L6345" s="185"/>
      <c r="M6345" s="186"/>
      <c r="N6345" s="61" t="s">
        <v>51</v>
      </c>
      <c r="P6345" s="175" t="s">
        <v>2094</v>
      </c>
    </row>
    <row r="6346" spans="1:16" ht="17.25">
      <c r="A6346" s="183" t="s">
        <v>12828</v>
      </c>
      <c r="B6346" s="183" t="s">
        <v>12829</v>
      </c>
      <c r="C6346" s="183" t="s">
        <v>2094</v>
      </c>
      <c r="D6346" s="183" t="s">
        <v>2095</v>
      </c>
      <c r="E6346" s="184">
        <v>130</v>
      </c>
      <c r="F6346" s="184">
        <v>130</v>
      </c>
      <c r="G6346" s="185"/>
      <c r="H6346" s="185"/>
      <c r="I6346" s="184">
        <v>81.16</v>
      </c>
      <c r="J6346" s="184">
        <v>211.16</v>
      </c>
      <c r="K6346" s="185">
        <v>0</v>
      </c>
      <c r="L6346" s="185"/>
      <c r="M6346" s="186"/>
      <c r="N6346" s="61" t="s">
        <v>51</v>
      </c>
      <c r="P6346" s="175" t="s">
        <v>2094</v>
      </c>
    </row>
    <row r="6347" spans="1:16" ht="17.25">
      <c r="A6347" s="183" t="s">
        <v>12830</v>
      </c>
      <c r="B6347" s="183" t="s">
        <v>12831</v>
      </c>
      <c r="C6347" s="183" t="s">
        <v>2094</v>
      </c>
      <c r="D6347" s="183" t="s">
        <v>2095</v>
      </c>
      <c r="E6347" s="184"/>
      <c r="F6347" s="184"/>
      <c r="G6347" s="185"/>
      <c r="H6347" s="185"/>
      <c r="I6347" s="184"/>
      <c r="J6347" s="184"/>
      <c r="K6347" s="185" t="s">
        <v>410</v>
      </c>
      <c r="L6347" s="185"/>
      <c r="M6347" s="186"/>
      <c r="N6347" s="61" t="s">
        <v>410</v>
      </c>
      <c r="P6347" s="175" t="s">
        <v>2094</v>
      </c>
    </row>
    <row r="6348" spans="1:16" ht="17.25">
      <c r="A6348" s="183" t="s">
        <v>12832</v>
      </c>
      <c r="B6348" s="183" t="s">
        <v>12833</v>
      </c>
      <c r="C6348" s="183" t="s">
        <v>2094</v>
      </c>
      <c r="D6348" s="183" t="s">
        <v>2095</v>
      </c>
      <c r="E6348" s="184"/>
      <c r="F6348" s="184"/>
      <c r="G6348" s="185"/>
      <c r="H6348" s="185"/>
      <c r="I6348" s="184"/>
      <c r="J6348" s="184"/>
      <c r="K6348" s="185" t="s">
        <v>410</v>
      </c>
      <c r="L6348" s="185"/>
      <c r="M6348" s="186"/>
      <c r="N6348" s="61" t="s">
        <v>410</v>
      </c>
      <c r="P6348" s="175" t="s">
        <v>2094</v>
      </c>
    </row>
    <row r="6349" spans="1:16" ht="17.25">
      <c r="A6349" s="183" t="s">
        <v>12834</v>
      </c>
      <c r="B6349" s="183" t="s">
        <v>12835</v>
      </c>
      <c r="C6349" s="183" t="s">
        <v>2094</v>
      </c>
      <c r="D6349" s="183" t="s">
        <v>2095</v>
      </c>
      <c r="E6349" s="184"/>
      <c r="F6349" s="184"/>
      <c r="G6349" s="185"/>
      <c r="H6349" s="185"/>
      <c r="I6349" s="184"/>
      <c r="J6349" s="184"/>
      <c r="K6349" s="185" t="s">
        <v>410</v>
      </c>
      <c r="L6349" s="185"/>
      <c r="M6349" s="186"/>
      <c r="N6349" s="61" t="s">
        <v>410</v>
      </c>
      <c r="P6349" s="175" t="s">
        <v>2094</v>
      </c>
    </row>
    <row r="6350" spans="1:16" ht="17.25">
      <c r="A6350" s="183" t="s">
        <v>12836</v>
      </c>
      <c r="B6350" s="183" t="s">
        <v>12837</v>
      </c>
      <c r="C6350" s="183" t="s">
        <v>305</v>
      </c>
      <c r="D6350" s="183" t="s">
        <v>306</v>
      </c>
      <c r="E6350" s="184"/>
      <c r="F6350" s="184"/>
      <c r="G6350" s="185"/>
      <c r="H6350" s="185"/>
      <c r="I6350" s="184"/>
      <c r="J6350" s="184"/>
      <c r="K6350" s="185" t="s">
        <v>410</v>
      </c>
      <c r="L6350" s="185"/>
      <c r="M6350" s="186"/>
      <c r="N6350" s="61" t="s">
        <v>410</v>
      </c>
      <c r="P6350" s="175" t="s">
        <v>305</v>
      </c>
    </row>
    <row r="6351" spans="1:16" ht="17.25">
      <c r="A6351" s="183" t="s">
        <v>12838</v>
      </c>
      <c r="B6351" s="183" t="s">
        <v>12839</v>
      </c>
      <c r="C6351" s="183" t="s">
        <v>305</v>
      </c>
      <c r="D6351" s="183" t="s">
        <v>306</v>
      </c>
      <c r="E6351" s="184"/>
      <c r="F6351" s="184"/>
      <c r="G6351" s="188"/>
      <c r="H6351" s="183"/>
      <c r="I6351" s="184"/>
      <c r="J6351" s="184"/>
      <c r="K6351" s="185" t="s">
        <v>410</v>
      </c>
      <c r="L6351" s="185"/>
      <c r="M6351" s="186"/>
      <c r="N6351" s="61" t="s">
        <v>410</v>
      </c>
      <c r="P6351" s="175" t="s">
        <v>305</v>
      </c>
    </row>
    <row r="6352" spans="1:16" ht="17.25">
      <c r="A6352" s="183" t="s">
        <v>12840</v>
      </c>
      <c r="B6352" s="183" t="s">
        <v>12841</v>
      </c>
      <c r="C6352" s="183" t="s">
        <v>305</v>
      </c>
      <c r="D6352" s="183" t="s">
        <v>306</v>
      </c>
      <c r="E6352" s="184"/>
      <c r="F6352" s="184"/>
      <c r="G6352" s="185"/>
      <c r="H6352" s="185"/>
      <c r="I6352" s="184"/>
      <c r="J6352" s="184"/>
      <c r="K6352" s="185" t="s">
        <v>410</v>
      </c>
      <c r="L6352" s="185"/>
      <c r="M6352" s="186"/>
      <c r="N6352" s="61" t="s">
        <v>410</v>
      </c>
      <c r="P6352" s="175" t="s">
        <v>305</v>
      </c>
    </row>
    <row r="6353" spans="1:16" ht="17.25">
      <c r="A6353" s="183" t="s">
        <v>12842</v>
      </c>
      <c r="B6353" s="183" t="s">
        <v>12843</v>
      </c>
      <c r="C6353" s="183" t="s">
        <v>305</v>
      </c>
      <c r="D6353" s="183" t="s">
        <v>306</v>
      </c>
      <c r="E6353" s="184">
        <v>79</v>
      </c>
      <c r="F6353" s="184">
        <v>79</v>
      </c>
      <c r="G6353" s="185"/>
      <c r="H6353" s="185"/>
      <c r="I6353" s="184">
        <v>16.44</v>
      </c>
      <c r="J6353" s="184">
        <v>94.34</v>
      </c>
      <c r="K6353" s="185">
        <v>0</v>
      </c>
      <c r="L6353" s="185"/>
      <c r="M6353" s="186"/>
      <c r="N6353" s="61" t="s">
        <v>51</v>
      </c>
      <c r="P6353" s="175" t="s">
        <v>305</v>
      </c>
    </row>
    <row r="6354" spans="1:16" ht="17.25">
      <c r="A6354" s="183" t="s">
        <v>12844</v>
      </c>
      <c r="B6354" s="183" t="s">
        <v>12845</v>
      </c>
      <c r="C6354" s="183" t="s">
        <v>305</v>
      </c>
      <c r="D6354" s="183" t="s">
        <v>306</v>
      </c>
      <c r="E6354" s="184">
        <v>59</v>
      </c>
      <c r="F6354" s="184">
        <v>50.15</v>
      </c>
      <c r="G6354" s="185" t="s">
        <v>88</v>
      </c>
      <c r="H6354" s="185" t="s">
        <v>309</v>
      </c>
      <c r="I6354" s="184">
        <v>13.14</v>
      </c>
      <c r="J6354" s="184">
        <v>63.29</v>
      </c>
      <c r="K6354" s="185">
        <v>61</v>
      </c>
      <c r="L6354" s="185"/>
      <c r="M6354" s="186"/>
      <c r="N6354" s="61" t="s">
        <v>51</v>
      </c>
      <c r="P6354" s="175" t="s">
        <v>305</v>
      </c>
    </row>
    <row r="6355" spans="1:16" ht="17.25">
      <c r="A6355" s="183" t="s">
        <v>12846</v>
      </c>
      <c r="B6355" s="183" t="s">
        <v>12847</v>
      </c>
      <c r="C6355" s="183" t="s">
        <v>305</v>
      </c>
      <c r="D6355" s="183" t="s">
        <v>306</v>
      </c>
      <c r="E6355" s="184"/>
      <c r="F6355" s="184"/>
      <c r="G6355" s="185"/>
      <c r="H6355" s="185"/>
      <c r="I6355" s="184"/>
      <c r="J6355" s="184"/>
      <c r="K6355" s="185" t="s">
        <v>410</v>
      </c>
      <c r="L6355" s="185"/>
      <c r="M6355" s="186"/>
      <c r="N6355" s="61" t="s">
        <v>410</v>
      </c>
      <c r="P6355" s="175" t="s">
        <v>305</v>
      </c>
    </row>
    <row r="6356" spans="1:16" ht="17.25">
      <c r="A6356" s="183" t="s">
        <v>12848</v>
      </c>
      <c r="B6356" s="183" t="s">
        <v>12849</v>
      </c>
      <c r="C6356" s="183" t="s">
        <v>305</v>
      </c>
      <c r="D6356" s="183" t="s">
        <v>306</v>
      </c>
      <c r="E6356" s="184">
        <v>69</v>
      </c>
      <c r="F6356" s="184">
        <v>69</v>
      </c>
      <c r="G6356" s="185"/>
      <c r="H6356" s="185"/>
      <c r="I6356" s="184">
        <v>14.17</v>
      </c>
      <c r="J6356" s="184">
        <v>83.17</v>
      </c>
      <c r="K6356" s="185">
        <v>0</v>
      </c>
      <c r="L6356" s="185"/>
      <c r="M6356" s="186"/>
      <c r="N6356" s="61" t="s">
        <v>51</v>
      </c>
      <c r="P6356" s="175" t="s">
        <v>305</v>
      </c>
    </row>
    <row r="6357" spans="1:16" ht="17.25">
      <c r="A6357" s="183" t="s">
        <v>12850</v>
      </c>
      <c r="B6357" s="183" t="s">
        <v>12851</v>
      </c>
      <c r="C6357" s="183" t="s">
        <v>305</v>
      </c>
      <c r="D6357" s="183" t="s">
        <v>306</v>
      </c>
      <c r="E6357" s="184"/>
      <c r="F6357" s="184"/>
      <c r="G6357" s="185"/>
      <c r="H6357" s="185"/>
      <c r="I6357" s="184"/>
      <c r="J6357" s="184"/>
      <c r="K6357" s="185" t="s">
        <v>410</v>
      </c>
      <c r="L6357" s="185"/>
      <c r="M6357" s="186"/>
      <c r="N6357" s="61" t="s">
        <v>410</v>
      </c>
      <c r="P6357" s="175" t="s">
        <v>305</v>
      </c>
    </row>
    <row r="6358" spans="1:16" ht="17.25">
      <c r="A6358" s="183" t="s">
        <v>12852</v>
      </c>
      <c r="B6358" s="183" t="s">
        <v>12853</v>
      </c>
      <c r="C6358" s="183" t="s">
        <v>305</v>
      </c>
      <c r="D6358" s="183" t="s">
        <v>306</v>
      </c>
      <c r="E6358" s="184"/>
      <c r="F6358" s="184"/>
      <c r="G6358" s="185"/>
      <c r="H6358" s="185"/>
      <c r="I6358" s="184"/>
      <c r="J6358" s="184"/>
      <c r="K6358" s="185" t="s">
        <v>410</v>
      </c>
      <c r="L6358" s="185"/>
      <c r="M6358" s="186"/>
      <c r="N6358" s="61" t="s">
        <v>410</v>
      </c>
      <c r="P6358" s="175" t="s">
        <v>305</v>
      </c>
    </row>
    <row r="6359" spans="1:16" ht="17.25">
      <c r="A6359" s="183" t="s">
        <v>12854</v>
      </c>
      <c r="B6359" s="183" t="s">
        <v>12855</v>
      </c>
      <c r="C6359" s="183" t="s">
        <v>305</v>
      </c>
      <c r="D6359" s="183" t="s">
        <v>306</v>
      </c>
      <c r="E6359" s="184"/>
      <c r="F6359" s="184"/>
      <c r="G6359" s="185"/>
      <c r="H6359" s="185"/>
      <c r="I6359" s="184"/>
      <c r="J6359" s="184"/>
      <c r="K6359" s="185" t="s">
        <v>410</v>
      </c>
      <c r="L6359" s="185"/>
      <c r="M6359" s="186"/>
      <c r="N6359" s="61" t="s">
        <v>410</v>
      </c>
      <c r="P6359" s="175" t="s">
        <v>305</v>
      </c>
    </row>
    <row r="6360" spans="1:16" ht="17.25">
      <c r="A6360" s="183" t="s">
        <v>12856</v>
      </c>
      <c r="B6360" s="183" t="s">
        <v>12857</v>
      </c>
      <c r="C6360" s="183" t="s">
        <v>305</v>
      </c>
      <c r="D6360" s="183" t="s">
        <v>306</v>
      </c>
      <c r="E6360" s="184"/>
      <c r="F6360" s="184"/>
      <c r="G6360" s="185"/>
      <c r="H6360" s="185"/>
      <c r="I6360" s="184"/>
      <c r="J6360" s="184"/>
      <c r="K6360" s="185" t="s">
        <v>410</v>
      </c>
      <c r="L6360" s="185"/>
      <c r="M6360" s="186"/>
      <c r="N6360" s="61" t="s">
        <v>410</v>
      </c>
      <c r="P6360" s="175" t="s">
        <v>305</v>
      </c>
    </row>
    <row r="6361" spans="1:16" ht="17.25">
      <c r="A6361" s="183" t="s">
        <v>12858</v>
      </c>
      <c r="B6361" s="183" t="s">
        <v>12859</v>
      </c>
      <c r="C6361" s="183" t="s">
        <v>305</v>
      </c>
      <c r="D6361" s="183" t="s">
        <v>306</v>
      </c>
      <c r="E6361" s="184"/>
      <c r="F6361" s="184"/>
      <c r="G6361" s="188"/>
      <c r="H6361" s="185"/>
      <c r="I6361" s="184"/>
      <c r="J6361" s="184"/>
      <c r="K6361" s="185" t="s">
        <v>410</v>
      </c>
      <c r="L6361" s="185"/>
      <c r="M6361" s="186"/>
      <c r="N6361" s="61" t="s">
        <v>410</v>
      </c>
      <c r="P6361" s="175" t="s">
        <v>305</v>
      </c>
    </row>
    <row r="6362" spans="1:16" ht="17.25">
      <c r="A6362" s="183" t="s">
        <v>12860</v>
      </c>
      <c r="B6362" s="183" t="s">
        <v>12861</v>
      </c>
      <c r="C6362" s="183" t="s">
        <v>305</v>
      </c>
      <c r="D6362" s="183" t="s">
        <v>306</v>
      </c>
      <c r="E6362" s="184"/>
      <c r="F6362" s="184"/>
      <c r="G6362" s="188"/>
      <c r="H6362" s="185"/>
      <c r="I6362" s="184"/>
      <c r="J6362" s="184"/>
      <c r="K6362" s="185" t="s">
        <v>410</v>
      </c>
      <c r="L6362" s="185"/>
      <c r="M6362" s="186"/>
      <c r="N6362" s="61" t="s">
        <v>410</v>
      </c>
      <c r="P6362" s="175" t="s">
        <v>305</v>
      </c>
    </row>
    <row r="6363" spans="1:16" ht="17.25">
      <c r="A6363" s="183" t="s">
        <v>12862</v>
      </c>
      <c r="B6363" s="183" t="s">
        <v>12863</v>
      </c>
      <c r="C6363" s="183" t="s">
        <v>305</v>
      </c>
      <c r="D6363" s="183" t="s">
        <v>306</v>
      </c>
      <c r="E6363" s="184"/>
      <c r="F6363" s="184"/>
      <c r="G6363" s="185"/>
      <c r="H6363" s="185"/>
      <c r="I6363" s="184"/>
      <c r="J6363" s="184"/>
      <c r="K6363" s="185" t="s">
        <v>410</v>
      </c>
      <c r="L6363" s="185"/>
      <c r="M6363" s="186"/>
      <c r="N6363" s="61" t="s">
        <v>410</v>
      </c>
      <c r="P6363" s="175" t="s">
        <v>305</v>
      </c>
    </row>
    <row r="6364" spans="1:16" ht="17.25">
      <c r="A6364" s="183" t="s">
        <v>12864</v>
      </c>
      <c r="B6364" s="183" t="s">
        <v>311</v>
      </c>
      <c r="C6364" s="183" t="s">
        <v>305</v>
      </c>
      <c r="D6364" s="183" t="s">
        <v>306</v>
      </c>
      <c r="E6364" s="184"/>
      <c r="F6364" s="184"/>
      <c r="G6364" s="185"/>
      <c r="H6364" s="185"/>
      <c r="I6364" s="184"/>
      <c r="J6364" s="184"/>
      <c r="K6364" s="185" t="s">
        <v>410</v>
      </c>
      <c r="L6364" s="185"/>
      <c r="M6364" s="186"/>
      <c r="N6364" s="61" t="s">
        <v>410</v>
      </c>
      <c r="P6364" s="175" t="s">
        <v>305</v>
      </c>
    </row>
    <row r="6365" spans="1:16" ht="17.25">
      <c r="A6365" s="183" t="s">
        <v>12865</v>
      </c>
      <c r="B6365" s="183" t="s">
        <v>12866</v>
      </c>
      <c r="C6365" s="183" t="s">
        <v>305</v>
      </c>
      <c r="D6365" s="183" t="s">
        <v>306</v>
      </c>
      <c r="E6365" s="184"/>
      <c r="F6365" s="184"/>
      <c r="G6365" s="185"/>
      <c r="H6365" s="185"/>
      <c r="I6365" s="184"/>
      <c r="J6365" s="184"/>
      <c r="K6365" s="185" t="s">
        <v>410</v>
      </c>
      <c r="L6365" s="185"/>
      <c r="M6365" s="186"/>
      <c r="N6365" s="61" t="s">
        <v>410</v>
      </c>
      <c r="P6365" s="175" t="s">
        <v>305</v>
      </c>
    </row>
    <row r="6366" spans="1:16" ht="17.25">
      <c r="A6366" s="183" t="s">
        <v>12867</v>
      </c>
      <c r="B6366" s="183" t="s">
        <v>12868</v>
      </c>
      <c r="C6366" s="183" t="s">
        <v>305</v>
      </c>
      <c r="D6366" s="183" t="s">
        <v>306</v>
      </c>
      <c r="E6366" s="184"/>
      <c r="F6366" s="184"/>
      <c r="G6366" s="185"/>
      <c r="H6366" s="185"/>
      <c r="I6366" s="184"/>
      <c r="J6366" s="184"/>
      <c r="K6366" s="185" t="s">
        <v>410</v>
      </c>
      <c r="L6366" s="185"/>
      <c r="M6366" s="186"/>
      <c r="N6366" s="61" t="s">
        <v>410</v>
      </c>
      <c r="P6366" s="175" t="s">
        <v>305</v>
      </c>
    </row>
    <row r="6367" spans="1:16" ht="17.25">
      <c r="A6367" s="183" t="s">
        <v>12869</v>
      </c>
      <c r="B6367" s="183" t="s">
        <v>12870</v>
      </c>
      <c r="C6367" s="183" t="s">
        <v>305</v>
      </c>
      <c r="D6367" s="183" t="s">
        <v>306</v>
      </c>
      <c r="E6367" s="184"/>
      <c r="F6367" s="184"/>
      <c r="G6367" s="185"/>
      <c r="H6367" s="185"/>
      <c r="I6367" s="184"/>
      <c r="J6367" s="184"/>
      <c r="K6367" s="185" t="s">
        <v>410</v>
      </c>
      <c r="L6367" s="185"/>
      <c r="M6367" s="186"/>
      <c r="N6367" s="61" t="s">
        <v>410</v>
      </c>
      <c r="P6367" s="175" t="s">
        <v>305</v>
      </c>
    </row>
    <row r="6368" spans="1:16" ht="17.25">
      <c r="A6368" s="183" t="s">
        <v>12871</v>
      </c>
      <c r="B6368" s="183" t="s">
        <v>12872</v>
      </c>
      <c r="C6368" s="183" t="s">
        <v>305</v>
      </c>
      <c r="D6368" s="183" t="s">
        <v>306</v>
      </c>
      <c r="E6368" s="184"/>
      <c r="F6368" s="184"/>
      <c r="G6368" s="188"/>
      <c r="H6368" s="183"/>
      <c r="I6368" s="184"/>
      <c r="J6368" s="184"/>
      <c r="K6368" s="185" t="s">
        <v>410</v>
      </c>
      <c r="L6368" s="185"/>
      <c r="M6368" s="186"/>
      <c r="N6368" s="61" t="s">
        <v>410</v>
      </c>
      <c r="P6368" s="175" t="s">
        <v>305</v>
      </c>
    </row>
    <row r="6369" spans="1:16" ht="17.25">
      <c r="A6369" s="183" t="s">
        <v>12873</v>
      </c>
      <c r="B6369" s="183" t="s">
        <v>12874</v>
      </c>
      <c r="C6369" s="183" t="s">
        <v>305</v>
      </c>
      <c r="D6369" s="183" t="s">
        <v>306</v>
      </c>
      <c r="E6369" s="184"/>
      <c r="F6369" s="184"/>
      <c r="G6369" s="185"/>
      <c r="H6369" s="185"/>
      <c r="I6369" s="184"/>
      <c r="J6369" s="184"/>
      <c r="K6369" s="185" t="s">
        <v>410</v>
      </c>
      <c r="L6369" s="185"/>
      <c r="M6369" s="186"/>
      <c r="N6369" s="61" t="s">
        <v>410</v>
      </c>
      <c r="P6369" s="175" t="s">
        <v>305</v>
      </c>
    </row>
    <row r="6370" spans="1:16" ht="17.25">
      <c r="A6370" s="183" t="s">
        <v>12875</v>
      </c>
      <c r="B6370" s="183" t="s">
        <v>12876</v>
      </c>
      <c r="C6370" s="183" t="s">
        <v>305</v>
      </c>
      <c r="D6370" s="183" t="s">
        <v>306</v>
      </c>
      <c r="E6370" s="184"/>
      <c r="F6370" s="184"/>
      <c r="G6370" s="185"/>
      <c r="H6370" s="185"/>
      <c r="I6370" s="184"/>
      <c r="J6370" s="184"/>
      <c r="K6370" s="185" t="s">
        <v>410</v>
      </c>
      <c r="L6370" s="185"/>
      <c r="M6370" s="186"/>
      <c r="N6370" s="61" t="s">
        <v>410</v>
      </c>
      <c r="P6370" s="175" t="s">
        <v>305</v>
      </c>
    </row>
    <row r="6371" spans="1:16" ht="17.25">
      <c r="A6371" s="183" t="s">
        <v>12877</v>
      </c>
      <c r="B6371" s="183" t="s">
        <v>12878</v>
      </c>
      <c r="C6371" s="183" t="s">
        <v>305</v>
      </c>
      <c r="D6371" s="183" t="s">
        <v>306</v>
      </c>
      <c r="E6371" s="184">
        <v>129</v>
      </c>
      <c r="F6371" s="184">
        <v>109.65</v>
      </c>
      <c r="G6371" s="185" t="s">
        <v>88</v>
      </c>
      <c r="H6371" s="185" t="s">
        <v>309</v>
      </c>
      <c r="I6371" s="184">
        <v>34.1</v>
      </c>
      <c r="J6371" s="184">
        <v>143.75</v>
      </c>
      <c r="K6371" s="185">
        <v>96</v>
      </c>
      <c r="L6371" s="185"/>
      <c r="M6371" s="186"/>
      <c r="N6371" s="61" t="s">
        <v>51</v>
      </c>
      <c r="P6371" s="175" t="s">
        <v>305</v>
      </c>
    </row>
    <row r="6372" spans="1:16" ht="17.25">
      <c r="A6372" s="183" t="s">
        <v>12879</v>
      </c>
      <c r="B6372" s="183" t="s">
        <v>12880</v>
      </c>
      <c r="C6372" s="183" t="s">
        <v>305</v>
      </c>
      <c r="D6372" s="183" t="s">
        <v>306</v>
      </c>
      <c r="E6372" s="184">
        <v>69</v>
      </c>
      <c r="F6372" s="184">
        <v>69</v>
      </c>
      <c r="G6372" s="185"/>
      <c r="H6372" s="185"/>
      <c r="I6372" s="184">
        <v>13.14</v>
      </c>
      <c r="J6372" s="184">
        <v>82.14</v>
      </c>
      <c r="K6372" s="185">
        <v>48</v>
      </c>
      <c r="L6372" s="185"/>
      <c r="M6372" s="186"/>
      <c r="N6372" s="61" t="s">
        <v>51</v>
      </c>
      <c r="P6372" s="175" t="s">
        <v>305</v>
      </c>
    </row>
    <row r="6373" spans="1:16" ht="17.25">
      <c r="A6373" s="183" t="s">
        <v>12881</v>
      </c>
      <c r="B6373" s="183" t="s">
        <v>12882</v>
      </c>
      <c r="C6373" s="183" t="s">
        <v>305</v>
      </c>
      <c r="D6373" s="183" t="s">
        <v>306</v>
      </c>
      <c r="E6373" s="184">
        <v>69</v>
      </c>
      <c r="F6373" s="184">
        <v>69</v>
      </c>
      <c r="G6373" s="188"/>
      <c r="H6373" s="183"/>
      <c r="I6373" s="184">
        <v>13.14</v>
      </c>
      <c r="J6373" s="184">
        <v>82.14</v>
      </c>
      <c r="K6373" s="185">
        <v>54</v>
      </c>
      <c r="L6373" s="185"/>
      <c r="M6373" s="186"/>
      <c r="N6373" s="61" t="s">
        <v>51</v>
      </c>
      <c r="P6373" s="175" t="s">
        <v>305</v>
      </c>
    </row>
    <row r="6374" spans="1:16" ht="17.25">
      <c r="A6374" s="183" t="s">
        <v>12883</v>
      </c>
      <c r="B6374" s="183" t="s">
        <v>12884</v>
      </c>
      <c r="C6374" s="183" t="s">
        <v>305</v>
      </c>
      <c r="D6374" s="183" t="s">
        <v>306</v>
      </c>
      <c r="E6374" s="184"/>
      <c r="F6374" s="184"/>
      <c r="G6374" s="185"/>
      <c r="H6374" s="185"/>
      <c r="I6374" s="184"/>
      <c r="J6374" s="184"/>
      <c r="K6374" s="185" t="s">
        <v>410</v>
      </c>
      <c r="L6374" s="185"/>
      <c r="M6374" s="186"/>
      <c r="N6374" s="61" t="s">
        <v>410</v>
      </c>
      <c r="P6374" s="175" t="s">
        <v>305</v>
      </c>
    </row>
    <row r="6375" spans="1:16" ht="17.25">
      <c r="A6375" s="183" t="s">
        <v>12885</v>
      </c>
      <c r="B6375" s="183" t="s">
        <v>12886</v>
      </c>
      <c r="C6375" s="183" t="s">
        <v>305</v>
      </c>
      <c r="D6375" s="183" t="s">
        <v>306</v>
      </c>
      <c r="E6375" s="184"/>
      <c r="F6375" s="184"/>
      <c r="G6375" s="185"/>
      <c r="H6375" s="185"/>
      <c r="I6375" s="184"/>
      <c r="J6375" s="184"/>
      <c r="K6375" s="185" t="s">
        <v>410</v>
      </c>
      <c r="L6375" s="185"/>
      <c r="M6375" s="186"/>
      <c r="N6375" s="61" t="s">
        <v>410</v>
      </c>
      <c r="P6375" s="175" t="s">
        <v>305</v>
      </c>
    </row>
    <row r="6376" spans="1:16" ht="17.25">
      <c r="A6376" s="183" t="s">
        <v>12887</v>
      </c>
      <c r="B6376" s="183" t="s">
        <v>12888</v>
      </c>
      <c r="C6376" s="183" t="s">
        <v>305</v>
      </c>
      <c r="D6376" s="183" t="s">
        <v>306</v>
      </c>
      <c r="E6376" s="184"/>
      <c r="F6376" s="184"/>
      <c r="G6376" s="185"/>
      <c r="H6376" s="185"/>
      <c r="I6376" s="184"/>
      <c r="J6376" s="184"/>
      <c r="K6376" s="185" t="s">
        <v>410</v>
      </c>
      <c r="L6376" s="185"/>
      <c r="M6376" s="186"/>
      <c r="N6376" s="61" t="s">
        <v>410</v>
      </c>
      <c r="P6376" s="175" t="s">
        <v>305</v>
      </c>
    </row>
    <row r="6377" spans="1:16" ht="17.25">
      <c r="A6377" s="183" t="s">
        <v>12889</v>
      </c>
      <c r="B6377" s="183" t="s">
        <v>12890</v>
      </c>
      <c r="C6377" s="183" t="s">
        <v>305</v>
      </c>
      <c r="D6377" s="183" t="s">
        <v>306</v>
      </c>
      <c r="E6377" s="184"/>
      <c r="F6377" s="184"/>
      <c r="G6377" s="185"/>
      <c r="H6377" s="185"/>
      <c r="I6377" s="184"/>
      <c r="J6377" s="184"/>
      <c r="K6377" s="185" t="s">
        <v>410</v>
      </c>
      <c r="L6377" s="185"/>
      <c r="M6377" s="186"/>
      <c r="N6377" s="61" t="s">
        <v>410</v>
      </c>
      <c r="P6377" s="175" t="s">
        <v>305</v>
      </c>
    </row>
    <row r="6378" spans="1:16" ht="17.25">
      <c r="A6378" s="183" t="s">
        <v>12891</v>
      </c>
      <c r="B6378" s="183" t="s">
        <v>12892</v>
      </c>
      <c r="C6378" s="183" t="s">
        <v>305</v>
      </c>
      <c r="D6378" s="183" t="s">
        <v>306</v>
      </c>
      <c r="E6378" s="184"/>
      <c r="F6378" s="184"/>
      <c r="G6378" s="185"/>
      <c r="H6378" s="185"/>
      <c r="I6378" s="184"/>
      <c r="J6378" s="184"/>
      <c r="K6378" s="185" t="s">
        <v>410</v>
      </c>
      <c r="L6378" s="185"/>
      <c r="M6378" s="186"/>
      <c r="N6378" s="61" t="s">
        <v>410</v>
      </c>
      <c r="P6378" s="175" t="s">
        <v>305</v>
      </c>
    </row>
    <row r="6379" spans="1:16" ht="17.25">
      <c r="A6379" s="183" t="s">
        <v>12893</v>
      </c>
      <c r="B6379" s="183" t="s">
        <v>12894</v>
      </c>
      <c r="C6379" s="183" t="s">
        <v>305</v>
      </c>
      <c r="D6379" s="183" t="s">
        <v>306</v>
      </c>
      <c r="E6379" s="184">
        <v>129</v>
      </c>
      <c r="F6379" s="184">
        <v>129</v>
      </c>
      <c r="G6379" s="185"/>
      <c r="H6379" s="185"/>
      <c r="I6379" s="184">
        <v>34.57</v>
      </c>
      <c r="J6379" s="184">
        <v>163.57</v>
      </c>
      <c r="K6379" s="185">
        <v>0</v>
      </c>
      <c r="L6379" s="185"/>
      <c r="M6379" s="186"/>
      <c r="N6379" s="61" t="s">
        <v>51</v>
      </c>
      <c r="P6379" s="175" t="s">
        <v>305</v>
      </c>
    </row>
    <row r="6380" spans="1:16" ht="17.25">
      <c r="A6380" s="183" t="s">
        <v>12895</v>
      </c>
      <c r="B6380" s="183" t="s">
        <v>12896</v>
      </c>
      <c r="C6380" s="183" t="s">
        <v>305</v>
      </c>
      <c r="D6380" s="183" t="s">
        <v>306</v>
      </c>
      <c r="E6380" s="184"/>
      <c r="F6380" s="184"/>
      <c r="G6380" s="185"/>
      <c r="H6380" s="185"/>
      <c r="I6380" s="184"/>
      <c r="J6380" s="184"/>
      <c r="K6380" s="185" t="s">
        <v>410</v>
      </c>
      <c r="L6380" s="185"/>
      <c r="M6380" s="186"/>
      <c r="N6380" s="61" t="s">
        <v>410</v>
      </c>
      <c r="P6380" s="175" t="s">
        <v>305</v>
      </c>
    </row>
    <row r="6381" spans="1:16" ht="17.25">
      <c r="A6381" s="183" t="s">
        <v>12897</v>
      </c>
      <c r="B6381" s="183" t="s">
        <v>12898</v>
      </c>
      <c r="C6381" s="183" t="s">
        <v>305</v>
      </c>
      <c r="D6381" s="183" t="s">
        <v>306</v>
      </c>
      <c r="E6381" s="184">
        <v>59</v>
      </c>
      <c r="F6381" s="184">
        <v>59</v>
      </c>
      <c r="G6381" s="185"/>
      <c r="H6381" s="185"/>
      <c r="I6381" s="184">
        <v>12.59</v>
      </c>
      <c r="J6381" s="184">
        <v>71.59</v>
      </c>
      <c r="K6381" s="185">
        <v>20</v>
      </c>
      <c r="L6381" s="185"/>
      <c r="M6381" s="186"/>
      <c r="N6381" s="61" t="s">
        <v>51</v>
      </c>
      <c r="P6381" s="175" t="s">
        <v>305</v>
      </c>
    </row>
    <row r="6382" spans="1:16" ht="17.25">
      <c r="A6382" s="183" t="s">
        <v>12899</v>
      </c>
      <c r="B6382" s="183" t="s">
        <v>12900</v>
      </c>
      <c r="C6382" s="183" t="s">
        <v>305</v>
      </c>
      <c r="D6382" s="183" t="s">
        <v>306</v>
      </c>
      <c r="E6382" s="184">
        <v>59</v>
      </c>
      <c r="F6382" s="184">
        <v>59</v>
      </c>
      <c r="G6382" s="185"/>
      <c r="H6382" s="185"/>
      <c r="I6382" s="184">
        <v>12.59</v>
      </c>
      <c r="J6382" s="184">
        <v>71.59</v>
      </c>
      <c r="K6382" s="185">
        <v>25</v>
      </c>
      <c r="L6382" s="185"/>
      <c r="M6382" s="186"/>
      <c r="N6382" s="61" t="s">
        <v>51</v>
      </c>
      <c r="P6382" s="175" t="s">
        <v>305</v>
      </c>
    </row>
    <row r="6383" spans="1:16" ht="17.25">
      <c r="A6383" s="183" t="s">
        <v>12901</v>
      </c>
      <c r="B6383" s="183" t="s">
        <v>12902</v>
      </c>
      <c r="C6383" s="183" t="s">
        <v>305</v>
      </c>
      <c r="D6383" s="183" t="s">
        <v>306</v>
      </c>
      <c r="E6383" s="184">
        <v>79</v>
      </c>
      <c r="F6383" s="184">
        <v>79</v>
      </c>
      <c r="G6383" s="185"/>
      <c r="H6383" s="185"/>
      <c r="I6383" s="184">
        <v>17.19</v>
      </c>
      <c r="J6383" s="184">
        <v>94.82</v>
      </c>
      <c r="K6383" s="185">
        <v>0</v>
      </c>
      <c r="L6383" s="185"/>
      <c r="M6383" s="186"/>
      <c r="N6383" s="61" t="s">
        <v>51</v>
      </c>
      <c r="P6383" s="175" t="s">
        <v>305</v>
      </c>
    </row>
    <row r="6384" spans="1:16" ht="17.25">
      <c r="A6384" s="183" t="s">
        <v>12903</v>
      </c>
      <c r="B6384" s="183" t="s">
        <v>12904</v>
      </c>
      <c r="C6384" s="183" t="s">
        <v>305</v>
      </c>
      <c r="D6384" s="183" t="s">
        <v>306</v>
      </c>
      <c r="E6384" s="184"/>
      <c r="F6384" s="184"/>
      <c r="G6384" s="185"/>
      <c r="H6384" s="185"/>
      <c r="I6384" s="184"/>
      <c r="J6384" s="184"/>
      <c r="K6384" s="185" t="s">
        <v>410</v>
      </c>
      <c r="L6384" s="185"/>
      <c r="M6384" s="186"/>
      <c r="N6384" s="61" t="s">
        <v>410</v>
      </c>
      <c r="P6384" s="175" t="s">
        <v>305</v>
      </c>
    </row>
    <row r="6385" spans="1:16" ht="17.25">
      <c r="A6385" s="183" t="s">
        <v>12905</v>
      </c>
      <c r="B6385" s="183" t="s">
        <v>12906</v>
      </c>
      <c r="C6385" s="183" t="s">
        <v>305</v>
      </c>
      <c r="D6385" s="183" t="s">
        <v>306</v>
      </c>
      <c r="E6385" s="184"/>
      <c r="F6385" s="184"/>
      <c r="G6385" s="185"/>
      <c r="H6385" s="185"/>
      <c r="I6385" s="184"/>
      <c r="J6385" s="184"/>
      <c r="K6385" s="185" t="s">
        <v>410</v>
      </c>
      <c r="L6385" s="185"/>
      <c r="M6385" s="186"/>
      <c r="N6385" s="61" t="s">
        <v>410</v>
      </c>
      <c r="P6385" s="175" t="s">
        <v>305</v>
      </c>
    </row>
    <row r="6386" spans="1:16" ht="17.25">
      <c r="A6386" s="183" t="s">
        <v>12907</v>
      </c>
      <c r="B6386" s="183" t="s">
        <v>12908</v>
      </c>
      <c r="C6386" s="183" t="s">
        <v>305</v>
      </c>
      <c r="D6386" s="183" t="s">
        <v>306</v>
      </c>
      <c r="E6386" s="184">
        <v>69</v>
      </c>
      <c r="F6386" s="184">
        <v>69</v>
      </c>
      <c r="G6386" s="185"/>
      <c r="H6386" s="185"/>
      <c r="I6386" s="184">
        <v>13.14</v>
      </c>
      <c r="J6386" s="184">
        <v>82.14</v>
      </c>
      <c r="K6386" s="185">
        <v>69</v>
      </c>
      <c r="L6386" s="185"/>
      <c r="M6386" s="186"/>
      <c r="N6386" s="61" t="s">
        <v>51</v>
      </c>
      <c r="P6386" s="175" t="s">
        <v>305</v>
      </c>
    </row>
    <row r="6387" spans="1:16" ht="17.25">
      <c r="A6387" s="183" t="s">
        <v>12909</v>
      </c>
      <c r="B6387" s="183" t="s">
        <v>12910</v>
      </c>
      <c r="C6387" s="183" t="s">
        <v>305</v>
      </c>
      <c r="D6387" s="183" t="s">
        <v>306</v>
      </c>
      <c r="E6387" s="184">
        <v>69</v>
      </c>
      <c r="F6387" s="184">
        <v>69</v>
      </c>
      <c r="G6387" s="188"/>
      <c r="H6387" s="185"/>
      <c r="I6387" s="184">
        <v>13.14</v>
      </c>
      <c r="J6387" s="184">
        <v>82.14</v>
      </c>
      <c r="K6387" s="183">
        <v>126</v>
      </c>
      <c r="L6387" s="183"/>
      <c r="M6387" s="186"/>
      <c r="N6387" s="61" t="s">
        <v>51</v>
      </c>
      <c r="P6387" s="175" t="s">
        <v>305</v>
      </c>
    </row>
    <row r="6388" spans="1:16" ht="17.25">
      <c r="A6388" s="183" t="s">
        <v>12911</v>
      </c>
      <c r="B6388" s="183" t="s">
        <v>12912</v>
      </c>
      <c r="C6388" s="183" t="s">
        <v>305</v>
      </c>
      <c r="D6388" s="183" t="s">
        <v>306</v>
      </c>
      <c r="E6388" s="184"/>
      <c r="F6388" s="184"/>
      <c r="G6388" s="188"/>
      <c r="H6388" s="185"/>
      <c r="I6388" s="184"/>
      <c r="J6388" s="184"/>
      <c r="K6388" s="183" t="s">
        <v>410</v>
      </c>
      <c r="L6388" s="183"/>
      <c r="M6388" s="186"/>
      <c r="N6388" s="61" t="s">
        <v>410</v>
      </c>
      <c r="P6388" s="175" t="s">
        <v>305</v>
      </c>
    </row>
    <row r="6389" spans="1:16" ht="17.25">
      <c r="A6389" s="183" t="s">
        <v>12913</v>
      </c>
      <c r="B6389" s="183" t="s">
        <v>12914</v>
      </c>
      <c r="C6389" s="183" t="s">
        <v>305</v>
      </c>
      <c r="D6389" s="183" t="s">
        <v>306</v>
      </c>
      <c r="E6389" s="184"/>
      <c r="F6389" s="184"/>
      <c r="G6389" s="188"/>
      <c r="H6389" s="185"/>
      <c r="I6389" s="184"/>
      <c r="J6389" s="184"/>
      <c r="K6389" s="185" t="s">
        <v>410</v>
      </c>
      <c r="L6389" s="185"/>
      <c r="M6389" s="186"/>
      <c r="N6389" s="61" t="s">
        <v>410</v>
      </c>
      <c r="P6389" s="175" t="s">
        <v>305</v>
      </c>
    </row>
    <row r="6390" spans="1:16" ht="17.25">
      <c r="A6390" s="183" t="s">
        <v>12915</v>
      </c>
      <c r="B6390" s="183" t="s">
        <v>12916</v>
      </c>
      <c r="C6390" s="183" t="s">
        <v>305</v>
      </c>
      <c r="D6390" s="183" t="s">
        <v>306</v>
      </c>
      <c r="E6390" s="184">
        <v>69</v>
      </c>
      <c r="F6390" s="184">
        <v>69</v>
      </c>
      <c r="G6390" s="185"/>
      <c r="H6390" s="185"/>
      <c r="I6390" s="184">
        <v>15.95</v>
      </c>
      <c r="J6390" s="184">
        <v>83.6</v>
      </c>
      <c r="K6390" s="185">
        <v>0</v>
      </c>
      <c r="L6390" s="185"/>
      <c r="M6390" s="186"/>
      <c r="N6390" s="61" t="s">
        <v>51</v>
      </c>
      <c r="P6390" s="175" t="s">
        <v>305</v>
      </c>
    </row>
    <row r="6391" spans="1:16" ht="17.25">
      <c r="A6391" s="183" t="s">
        <v>12917</v>
      </c>
      <c r="B6391" s="183" t="s">
        <v>12918</v>
      </c>
      <c r="C6391" s="183" t="s">
        <v>305</v>
      </c>
      <c r="D6391" s="183" t="s">
        <v>306</v>
      </c>
      <c r="E6391" s="184">
        <v>49</v>
      </c>
      <c r="F6391" s="184">
        <v>41.65</v>
      </c>
      <c r="G6391" s="185" t="s">
        <v>88</v>
      </c>
      <c r="H6391" s="185" t="s">
        <v>309</v>
      </c>
      <c r="I6391" s="184">
        <v>13.65</v>
      </c>
      <c r="J6391" s="184">
        <v>55.3</v>
      </c>
      <c r="K6391" s="185">
        <v>225</v>
      </c>
      <c r="L6391" s="185"/>
      <c r="M6391" s="186"/>
      <c r="N6391" s="61" t="s">
        <v>51</v>
      </c>
      <c r="P6391" s="175" t="s">
        <v>305</v>
      </c>
    </row>
    <row r="6392" spans="1:16" ht="17.25">
      <c r="A6392" s="183" t="s">
        <v>12919</v>
      </c>
      <c r="B6392" s="183" t="s">
        <v>12920</v>
      </c>
      <c r="C6392" s="183" t="s">
        <v>305</v>
      </c>
      <c r="D6392" s="183" t="s">
        <v>306</v>
      </c>
      <c r="E6392" s="184">
        <v>249</v>
      </c>
      <c r="F6392" s="184">
        <v>211.65</v>
      </c>
      <c r="G6392" s="185" t="s">
        <v>88</v>
      </c>
      <c r="H6392" s="185" t="s">
        <v>309</v>
      </c>
      <c r="I6392" s="184">
        <v>46.77</v>
      </c>
      <c r="J6392" s="184">
        <v>258.42</v>
      </c>
      <c r="K6392" s="185">
        <v>77</v>
      </c>
      <c r="L6392" s="185"/>
      <c r="M6392" s="186"/>
      <c r="N6392" s="61" t="s">
        <v>51</v>
      </c>
      <c r="P6392" s="175" t="s">
        <v>305</v>
      </c>
    </row>
    <row r="6393" spans="1:16" ht="17.25">
      <c r="A6393" s="183" t="s">
        <v>12921</v>
      </c>
      <c r="B6393" s="183" t="s">
        <v>12922</v>
      </c>
      <c r="C6393" s="183" t="s">
        <v>305</v>
      </c>
      <c r="D6393" s="183" t="s">
        <v>306</v>
      </c>
      <c r="E6393" s="184">
        <v>69</v>
      </c>
      <c r="F6393" s="184">
        <v>58.65</v>
      </c>
      <c r="G6393" s="185" t="s">
        <v>88</v>
      </c>
      <c r="H6393" s="185" t="s">
        <v>309</v>
      </c>
      <c r="I6393" s="184">
        <v>13.14</v>
      </c>
      <c r="J6393" s="184">
        <v>71.79</v>
      </c>
      <c r="K6393" s="185">
        <v>271</v>
      </c>
      <c r="L6393" s="185"/>
      <c r="M6393" s="186"/>
      <c r="N6393" s="61" t="s">
        <v>51</v>
      </c>
      <c r="P6393" s="175" t="s">
        <v>305</v>
      </c>
    </row>
    <row r="6394" spans="1:16" ht="17.25">
      <c r="A6394" s="183" t="s">
        <v>12923</v>
      </c>
      <c r="B6394" s="183" t="s">
        <v>12924</v>
      </c>
      <c r="C6394" s="183" t="s">
        <v>305</v>
      </c>
      <c r="D6394" s="183" t="s">
        <v>306</v>
      </c>
      <c r="E6394" s="184">
        <v>69</v>
      </c>
      <c r="F6394" s="184">
        <v>58.65</v>
      </c>
      <c r="G6394" s="185" t="s">
        <v>88</v>
      </c>
      <c r="H6394" s="185" t="s">
        <v>309</v>
      </c>
      <c r="I6394" s="184">
        <v>13.94</v>
      </c>
      <c r="J6394" s="184">
        <v>72.59</v>
      </c>
      <c r="K6394" s="185">
        <v>144</v>
      </c>
      <c r="L6394" s="185"/>
      <c r="M6394" s="186"/>
      <c r="N6394" s="61" t="s">
        <v>51</v>
      </c>
      <c r="P6394" s="175" t="s">
        <v>305</v>
      </c>
    </row>
    <row r="6395" spans="1:16" ht="17.25">
      <c r="A6395" s="183" t="s">
        <v>12925</v>
      </c>
      <c r="B6395" s="183" t="s">
        <v>12926</v>
      </c>
      <c r="C6395" s="183" t="s">
        <v>305</v>
      </c>
      <c r="D6395" s="183" t="s">
        <v>306</v>
      </c>
      <c r="E6395" s="184"/>
      <c r="F6395" s="184"/>
      <c r="G6395" s="185"/>
      <c r="H6395" s="185"/>
      <c r="I6395" s="184"/>
      <c r="J6395" s="184"/>
      <c r="K6395" s="185" t="s">
        <v>410</v>
      </c>
      <c r="L6395" s="185"/>
      <c r="M6395" s="186"/>
      <c r="N6395" s="61" t="s">
        <v>410</v>
      </c>
      <c r="P6395" s="175" t="s">
        <v>305</v>
      </c>
    </row>
    <row r="6396" spans="1:16" ht="17.25">
      <c r="A6396" s="183" t="s">
        <v>12927</v>
      </c>
      <c r="B6396" s="183" t="s">
        <v>12928</v>
      </c>
      <c r="C6396" s="183" t="s">
        <v>305</v>
      </c>
      <c r="D6396" s="183" t="s">
        <v>306</v>
      </c>
      <c r="E6396" s="184"/>
      <c r="F6396" s="184"/>
      <c r="G6396" s="188"/>
      <c r="H6396" s="183"/>
      <c r="I6396" s="184"/>
      <c r="J6396" s="184"/>
      <c r="K6396" s="185" t="s">
        <v>410</v>
      </c>
      <c r="L6396" s="185"/>
      <c r="M6396" s="186"/>
      <c r="N6396" s="61" t="s">
        <v>410</v>
      </c>
      <c r="P6396" s="175" t="s">
        <v>305</v>
      </c>
    </row>
    <row r="6397" spans="1:16" ht="17.25">
      <c r="A6397" s="183" t="s">
        <v>12929</v>
      </c>
      <c r="B6397" s="183" t="s">
        <v>12930</v>
      </c>
      <c r="C6397" s="183" t="s">
        <v>305</v>
      </c>
      <c r="D6397" s="183" t="s">
        <v>306</v>
      </c>
      <c r="E6397" s="184"/>
      <c r="F6397" s="184"/>
      <c r="G6397" s="185"/>
      <c r="H6397" s="185"/>
      <c r="I6397" s="184"/>
      <c r="J6397" s="184"/>
      <c r="K6397" s="185" t="s">
        <v>410</v>
      </c>
      <c r="L6397" s="185"/>
      <c r="M6397" s="186"/>
      <c r="N6397" s="61" t="s">
        <v>410</v>
      </c>
      <c r="P6397" s="175" t="s">
        <v>305</v>
      </c>
    </row>
    <row r="6398" spans="1:16" ht="17.25">
      <c r="A6398" s="183" t="s">
        <v>12931</v>
      </c>
      <c r="B6398" s="183" t="s">
        <v>12932</v>
      </c>
      <c r="C6398" s="183" t="s">
        <v>305</v>
      </c>
      <c r="D6398" s="183" t="s">
        <v>306</v>
      </c>
      <c r="E6398" s="184"/>
      <c r="F6398" s="184"/>
      <c r="G6398" s="185"/>
      <c r="H6398" s="185"/>
      <c r="I6398" s="184"/>
      <c r="J6398" s="184"/>
      <c r="K6398" s="185" t="s">
        <v>410</v>
      </c>
      <c r="L6398" s="185"/>
      <c r="M6398" s="186"/>
      <c r="N6398" s="61" t="s">
        <v>410</v>
      </c>
      <c r="P6398" s="175" t="s">
        <v>305</v>
      </c>
    </row>
    <row r="6399" spans="1:16" ht="17.25">
      <c r="A6399" s="183" t="s">
        <v>12933</v>
      </c>
      <c r="B6399" s="183" t="s">
        <v>12918</v>
      </c>
      <c r="C6399" s="183" t="s">
        <v>305</v>
      </c>
      <c r="D6399" s="183" t="s">
        <v>306</v>
      </c>
      <c r="E6399" s="184">
        <v>49</v>
      </c>
      <c r="F6399" s="184">
        <v>41.65</v>
      </c>
      <c r="G6399" s="185" t="s">
        <v>88</v>
      </c>
      <c r="H6399" s="185" t="s">
        <v>309</v>
      </c>
      <c r="I6399" s="184">
        <v>13.65</v>
      </c>
      <c r="J6399" s="184">
        <v>55.3</v>
      </c>
      <c r="K6399" s="185">
        <v>276</v>
      </c>
      <c r="L6399" s="185"/>
      <c r="M6399" s="186"/>
      <c r="N6399" s="61" t="s">
        <v>51</v>
      </c>
      <c r="P6399" s="175" t="s">
        <v>305</v>
      </c>
    </row>
    <row r="6400" spans="1:16" ht="17.25">
      <c r="A6400" s="183" t="s">
        <v>12934</v>
      </c>
      <c r="B6400" s="183" t="s">
        <v>12935</v>
      </c>
      <c r="C6400" s="183" t="s">
        <v>305</v>
      </c>
      <c r="D6400" s="183" t="s">
        <v>306</v>
      </c>
      <c r="E6400" s="184">
        <v>49</v>
      </c>
      <c r="F6400" s="184">
        <v>41.65</v>
      </c>
      <c r="G6400" s="188" t="s">
        <v>88</v>
      </c>
      <c r="H6400" s="185" t="s">
        <v>309</v>
      </c>
      <c r="I6400" s="184">
        <v>13.65</v>
      </c>
      <c r="J6400" s="184">
        <v>55.3</v>
      </c>
      <c r="K6400" s="185">
        <v>326</v>
      </c>
      <c r="L6400" s="185"/>
      <c r="M6400" s="186"/>
      <c r="N6400" s="61" t="s">
        <v>51</v>
      </c>
      <c r="P6400" s="175" t="s">
        <v>305</v>
      </c>
    </row>
    <row r="6401" spans="1:16" ht="17.25">
      <c r="A6401" s="183" t="s">
        <v>12936</v>
      </c>
      <c r="B6401" s="183" t="s">
        <v>12937</v>
      </c>
      <c r="C6401" s="183" t="s">
        <v>305</v>
      </c>
      <c r="D6401" s="183" t="s">
        <v>306</v>
      </c>
      <c r="E6401" s="184">
        <v>38</v>
      </c>
      <c r="F6401" s="184">
        <v>38</v>
      </c>
      <c r="G6401" s="185"/>
      <c r="H6401" s="185"/>
      <c r="I6401" s="184">
        <v>13.14</v>
      </c>
      <c r="J6401" s="184">
        <v>51.14</v>
      </c>
      <c r="K6401" s="185">
        <v>68</v>
      </c>
      <c r="L6401" s="185"/>
      <c r="M6401" s="186"/>
      <c r="N6401" s="61" t="s">
        <v>51</v>
      </c>
      <c r="P6401" s="175" t="s">
        <v>305</v>
      </c>
    </row>
    <row r="6402" spans="1:16" ht="17.25">
      <c r="A6402" s="183" t="s">
        <v>12938</v>
      </c>
      <c r="B6402" s="183" t="s">
        <v>12939</v>
      </c>
      <c r="C6402" s="183" t="s">
        <v>305</v>
      </c>
      <c r="D6402" s="183" t="s">
        <v>306</v>
      </c>
      <c r="E6402" s="184">
        <v>38</v>
      </c>
      <c r="F6402" s="184">
        <v>38</v>
      </c>
      <c r="G6402" s="185"/>
      <c r="H6402" s="185"/>
      <c r="I6402" s="184">
        <v>13.14</v>
      </c>
      <c r="J6402" s="184">
        <v>51.14</v>
      </c>
      <c r="K6402" s="185">
        <v>0</v>
      </c>
      <c r="L6402" s="185" t="s">
        <v>76</v>
      </c>
      <c r="M6402" s="186" t="s">
        <v>3146</v>
      </c>
      <c r="N6402" s="61" t="s">
        <v>51</v>
      </c>
      <c r="P6402" s="175" t="s">
        <v>305</v>
      </c>
    </row>
    <row r="6403" spans="1:16" ht="17.25">
      <c r="A6403" s="183" t="s">
        <v>12940</v>
      </c>
      <c r="B6403" s="183" t="s">
        <v>12941</v>
      </c>
      <c r="C6403" s="183" t="s">
        <v>305</v>
      </c>
      <c r="D6403" s="183" t="s">
        <v>306</v>
      </c>
      <c r="E6403" s="184">
        <v>38</v>
      </c>
      <c r="F6403" s="184">
        <v>38</v>
      </c>
      <c r="G6403" s="185"/>
      <c r="H6403" s="185"/>
      <c r="I6403" s="184">
        <v>11.64</v>
      </c>
      <c r="J6403" s="184">
        <v>49.64</v>
      </c>
      <c r="K6403" s="183">
        <v>0</v>
      </c>
      <c r="L6403" s="183" t="s">
        <v>76</v>
      </c>
      <c r="M6403" s="186" t="s">
        <v>3146</v>
      </c>
      <c r="N6403" s="61" t="s">
        <v>51</v>
      </c>
      <c r="P6403" s="175" t="s">
        <v>305</v>
      </c>
    </row>
    <row r="6404" spans="1:16" ht="17.25">
      <c r="A6404" s="183" t="s">
        <v>12942</v>
      </c>
      <c r="B6404" s="183" t="s">
        <v>12941</v>
      </c>
      <c r="C6404" s="183" t="s">
        <v>305</v>
      </c>
      <c r="D6404" s="183" t="s">
        <v>306</v>
      </c>
      <c r="E6404" s="184">
        <v>38</v>
      </c>
      <c r="F6404" s="184">
        <v>38</v>
      </c>
      <c r="G6404" s="188"/>
      <c r="H6404" s="185"/>
      <c r="I6404" s="184">
        <v>11.64</v>
      </c>
      <c r="J6404" s="184">
        <v>49.64</v>
      </c>
      <c r="K6404" s="185">
        <v>258</v>
      </c>
      <c r="L6404" s="185" t="s">
        <v>57</v>
      </c>
      <c r="M6404" s="186" t="s">
        <v>3146</v>
      </c>
      <c r="N6404" s="61" t="s">
        <v>51</v>
      </c>
      <c r="P6404" s="175" t="s">
        <v>305</v>
      </c>
    </row>
    <row r="6405" spans="1:16" ht="17.25">
      <c r="A6405" s="183" t="s">
        <v>12943</v>
      </c>
      <c r="B6405" s="183" t="s">
        <v>12944</v>
      </c>
      <c r="C6405" s="183" t="s">
        <v>305</v>
      </c>
      <c r="D6405" s="183" t="s">
        <v>306</v>
      </c>
      <c r="E6405" s="184"/>
      <c r="F6405" s="184"/>
      <c r="G6405" s="185"/>
      <c r="H6405" s="185"/>
      <c r="I6405" s="184"/>
      <c r="J6405" s="184"/>
      <c r="K6405" s="185" t="s">
        <v>410</v>
      </c>
      <c r="L6405" s="185"/>
      <c r="M6405" s="186"/>
      <c r="N6405" s="61" t="s">
        <v>410</v>
      </c>
      <c r="P6405" s="175" t="s">
        <v>305</v>
      </c>
    </row>
    <row r="6406" spans="1:16" ht="17.25">
      <c r="A6406" s="183" t="s">
        <v>12945</v>
      </c>
      <c r="B6406" s="183" t="s">
        <v>12946</v>
      </c>
      <c r="C6406" s="183" t="s">
        <v>305</v>
      </c>
      <c r="D6406" s="183" t="s">
        <v>306</v>
      </c>
      <c r="E6406" s="184">
        <v>35</v>
      </c>
      <c r="F6406" s="184">
        <v>35</v>
      </c>
      <c r="G6406" s="185"/>
      <c r="H6406" s="185"/>
      <c r="I6406" s="184">
        <v>32.56</v>
      </c>
      <c r="J6406" s="184">
        <v>67.56</v>
      </c>
      <c r="K6406" s="185">
        <v>0</v>
      </c>
      <c r="L6406" s="185"/>
      <c r="M6406" s="186"/>
      <c r="N6406" s="61" t="s">
        <v>51</v>
      </c>
      <c r="P6406" s="175" t="s">
        <v>305</v>
      </c>
    </row>
    <row r="6407" spans="1:16" ht="17.25">
      <c r="A6407" s="183" t="s">
        <v>12947</v>
      </c>
      <c r="B6407" s="183" t="s">
        <v>12948</v>
      </c>
      <c r="C6407" s="183" t="s">
        <v>305</v>
      </c>
      <c r="D6407" s="183" t="s">
        <v>306</v>
      </c>
      <c r="E6407" s="184"/>
      <c r="F6407" s="184"/>
      <c r="G6407" s="185"/>
      <c r="H6407" s="185"/>
      <c r="I6407" s="184"/>
      <c r="J6407" s="184"/>
      <c r="K6407" s="185" t="s">
        <v>410</v>
      </c>
      <c r="L6407" s="185"/>
      <c r="M6407" s="186"/>
      <c r="N6407" s="61" t="s">
        <v>410</v>
      </c>
      <c r="P6407" s="175" t="s">
        <v>305</v>
      </c>
    </row>
    <row r="6408" spans="1:16" ht="17.25">
      <c r="A6408" s="183" t="s">
        <v>12949</v>
      </c>
      <c r="B6408" s="183" t="s">
        <v>12950</v>
      </c>
      <c r="C6408" s="183" t="s">
        <v>305</v>
      </c>
      <c r="D6408" s="183" t="s">
        <v>306</v>
      </c>
      <c r="E6408" s="184"/>
      <c r="F6408" s="184"/>
      <c r="G6408" s="185"/>
      <c r="H6408" s="185"/>
      <c r="I6408" s="184"/>
      <c r="J6408" s="184"/>
      <c r="K6408" s="185" t="s">
        <v>410</v>
      </c>
      <c r="L6408" s="185"/>
      <c r="M6408" s="186"/>
      <c r="N6408" s="61" t="s">
        <v>410</v>
      </c>
      <c r="P6408" s="175" t="s">
        <v>305</v>
      </c>
    </row>
    <row r="6409" spans="1:16" ht="17.25">
      <c r="A6409" s="183" t="s">
        <v>12951</v>
      </c>
      <c r="B6409" s="183" t="s">
        <v>12952</v>
      </c>
      <c r="C6409" s="183" t="s">
        <v>305</v>
      </c>
      <c r="D6409" s="183" t="s">
        <v>306</v>
      </c>
      <c r="E6409" s="184"/>
      <c r="F6409" s="184"/>
      <c r="G6409" s="185"/>
      <c r="H6409" s="185"/>
      <c r="I6409" s="184"/>
      <c r="J6409" s="184"/>
      <c r="K6409" s="185" t="s">
        <v>410</v>
      </c>
      <c r="L6409" s="185"/>
      <c r="M6409" s="186"/>
      <c r="N6409" s="61" t="s">
        <v>410</v>
      </c>
      <c r="P6409" s="175" t="s">
        <v>305</v>
      </c>
    </row>
    <row r="6410" spans="1:16" ht="17.25">
      <c r="A6410" s="183" t="s">
        <v>12953</v>
      </c>
      <c r="B6410" s="183" t="s">
        <v>12954</v>
      </c>
      <c r="C6410" s="183" t="s">
        <v>305</v>
      </c>
      <c r="D6410" s="183" t="s">
        <v>306</v>
      </c>
      <c r="E6410" s="184">
        <v>82</v>
      </c>
      <c r="F6410" s="184">
        <v>69.7</v>
      </c>
      <c r="G6410" s="185" t="s">
        <v>88</v>
      </c>
      <c r="H6410" s="185" t="s">
        <v>309</v>
      </c>
      <c r="I6410" s="184">
        <v>33.16</v>
      </c>
      <c r="J6410" s="184">
        <v>102.86</v>
      </c>
      <c r="K6410" s="185">
        <v>56</v>
      </c>
      <c r="L6410" s="185"/>
      <c r="M6410" s="186"/>
      <c r="N6410" s="61" t="s">
        <v>51</v>
      </c>
      <c r="P6410" s="175" t="s">
        <v>305</v>
      </c>
    </row>
    <row r="6411" spans="1:16" ht="17.25">
      <c r="A6411" s="183" t="s">
        <v>12955</v>
      </c>
      <c r="B6411" s="183" t="s">
        <v>12956</v>
      </c>
      <c r="C6411" s="183" t="s">
        <v>305</v>
      </c>
      <c r="D6411" s="183" t="s">
        <v>306</v>
      </c>
      <c r="E6411" s="184"/>
      <c r="F6411" s="184"/>
      <c r="G6411" s="185"/>
      <c r="H6411" s="185"/>
      <c r="I6411" s="184"/>
      <c r="J6411" s="184"/>
      <c r="K6411" s="185" t="s">
        <v>410</v>
      </c>
      <c r="L6411" s="185"/>
      <c r="M6411" s="186"/>
      <c r="N6411" s="61" t="s">
        <v>410</v>
      </c>
      <c r="P6411" s="175" t="s">
        <v>305</v>
      </c>
    </row>
    <row r="6412" spans="1:16" ht="17.25">
      <c r="A6412" s="183" t="s">
        <v>12957</v>
      </c>
      <c r="B6412" s="183" t="s">
        <v>12958</v>
      </c>
      <c r="C6412" s="183" t="s">
        <v>305</v>
      </c>
      <c r="D6412" s="183" t="s">
        <v>306</v>
      </c>
      <c r="E6412" s="184">
        <v>459</v>
      </c>
      <c r="F6412" s="184">
        <v>390.15</v>
      </c>
      <c r="G6412" s="185" t="s">
        <v>88</v>
      </c>
      <c r="H6412" s="185" t="s">
        <v>309</v>
      </c>
      <c r="I6412" s="184">
        <v>143.95</v>
      </c>
      <c r="J6412" s="184">
        <v>534.1</v>
      </c>
      <c r="K6412" s="185">
        <v>136</v>
      </c>
      <c r="L6412" s="185"/>
      <c r="M6412" s="186"/>
      <c r="N6412" s="61" t="s">
        <v>51</v>
      </c>
      <c r="P6412" s="175" t="s">
        <v>305</v>
      </c>
    </row>
    <row r="6413" spans="1:16" ht="17.25">
      <c r="A6413" s="183" t="s">
        <v>12959</v>
      </c>
      <c r="B6413" s="183" t="s">
        <v>12960</v>
      </c>
      <c r="C6413" s="183" t="s">
        <v>305</v>
      </c>
      <c r="D6413" s="183" t="s">
        <v>306</v>
      </c>
      <c r="E6413" s="184">
        <v>419</v>
      </c>
      <c r="F6413" s="184">
        <v>356.15</v>
      </c>
      <c r="G6413" s="185" t="s">
        <v>88</v>
      </c>
      <c r="H6413" s="185" t="s">
        <v>309</v>
      </c>
      <c r="I6413" s="184">
        <v>134.55</v>
      </c>
      <c r="J6413" s="184">
        <v>490.7</v>
      </c>
      <c r="K6413" s="185">
        <v>68</v>
      </c>
      <c r="L6413" s="185"/>
      <c r="M6413" s="186"/>
      <c r="N6413" s="61" t="s">
        <v>51</v>
      </c>
      <c r="P6413" s="175" t="s">
        <v>305</v>
      </c>
    </row>
    <row r="6414" spans="1:16" ht="17.25">
      <c r="A6414" s="183" t="s">
        <v>12961</v>
      </c>
      <c r="B6414" s="183" t="s">
        <v>12962</v>
      </c>
      <c r="C6414" s="183" t="s">
        <v>305</v>
      </c>
      <c r="D6414" s="183" t="s">
        <v>306</v>
      </c>
      <c r="E6414" s="184">
        <v>369</v>
      </c>
      <c r="F6414" s="184">
        <v>313.64</v>
      </c>
      <c r="G6414" s="185" t="s">
        <v>268</v>
      </c>
      <c r="H6414" s="185" t="s">
        <v>309</v>
      </c>
      <c r="I6414" s="184">
        <v>88.99</v>
      </c>
      <c r="J6414" s="184">
        <v>402.63</v>
      </c>
      <c r="K6414" s="185">
        <v>63</v>
      </c>
      <c r="L6414" s="185"/>
      <c r="M6414" s="186"/>
      <c r="N6414" s="61" t="s">
        <v>51</v>
      </c>
      <c r="P6414" s="175" t="s">
        <v>305</v>
      </c>
    </row>
    <row r="6415" spans="1:16" ht="17.25">
      <c r="A6415" s="183" t="s">
        <v>12963</v>
      </c>
      <c r="B6415" s="183" t="s">
        <v>12964</v>
      </c>
      <c r="C6415" s="183" t="s">
        <v>305</v>
      </c>
      <c r="D6415" s="183" t="s">
        <v>306</v>
      </c>
      <c r="E6415" s="184"/>
      <c r="F6415" s="184"/>
      <c r="G6415" s="185"/>
      <c r="H6415" s="185"/>
      <c r="I6415" s="184"/>
      <c r="J6415" s="184"/>
      <c r="K6415" s="185" t="s">
        <v>410</v>
      </c>
      <c r="L6415" s="185"/>
      <c r="M6415" s="186"/>
      <c r="N6415" s="61" t="s">
        <v>410</v>
      </c>
      <c r="P6415" s="175" t="s">
        <v>305</v>
      </c>
    </row>
    <row r="6416" spans="1:16" ht="17.25">
      <c r="A6416" s="183" t="s">
        <v>12965</v>
      </c>
      <c r="B6416" s="183" t="s">
        <v>12966</v>
      </c>
      <c r="C6416" s="183" t="s">
        <v>305</v>
      </c>
      <c r="D6416" s="183" t="s">
        <v>306</v>
      </c>
      <c r="E6416" s="184"/>
      <c r="F6416" s="184"/>
      <c r="G6416" s="185"/>
      <c r="H6416" s="185"/>
      <c r="I6416" s="184"/>
      <c r="J6416" s="184"/>
      <c r="K6416" s="185" t="s">
        <v>410</v>
      </c>
      <c r="L6416" s="185"/>
      <c r="M6416" s="186"/>
      <c r="N6416" s="61" t="s">
        <v>410</v>
      </c>
      <c r="P6416" s="175" t="s">
        <v>305</v>
      </c>
    </row>
    <row r="6417" spans="1:16" ht="17.25">
      <c r="A6417" s="183" t="s">
        <v>12967</v>
      </c>
      <c r="B6417" s="183" t="s">
        <v>12968</v>
      </c>
      <c r="C6417" s="183" t="s">
        <v>305</v>
      </c>
      <c r="D6417" s="183" t="s">
        <v>306</v>
      </c>
      <c r="E6417" s="184"/>
      <c r="F6417" s="184"/>
      <c r="G6417" s="185"/>
      <c r="H6417" s="185"/>
      <c r="I6417" s="184"/>
      <c r="J6417" s="184"/>
      <c r="K6417" s="185" t="s">
        <v>410</v>
      </c>
      <c r="L6417" s="185"/>
      <c r="M6417" s="186"/>
      <c r="N6417" s="61" t="s">
        <v>410</v>
      </c>
      <c r="P6417" s="175" t="s">
        <v>305</v>
      </c>
    </row>
    <row r="6418" spans="1:16" ht="17.25">
      <c r="A6418" s="183" t="s">
        <v>12969</v>
      </c>
      <c r="B6418" s="183" t="s">
        <v>12970</v>
      </c>
      <c r="C6418" s="183" t="s">
        <v>305</v>
      </c>
      <c r="D6418" s="183" t="s">
        <v>306</v>
      </c>
      <c r="E6418" s="184">
        <v>129</v>
      </c>
      <c r="F6418" s="184">
        <v>129</v>
      </c>
      <c r="G6418" s="185"/>
      <c r="H6418" s="185"/>
      <c r="I6418" s="184">
        <v>19.22</v>
      </c>
      <c r="J6418" s="184">
        <v>148.22</v>
      </c>
      <c r="K6418" s="185">
        <v>0</v>
      </c>
      <c r="L6418" s="185"/>
      <c r="M6418" s="186"/>
      <c r="N6418" s="61" t="s">
        <v>51</v>
      </c>
      <c r="P6418" s="175" t="s">
        <v>305</v>
      </c>
    </row>
    <row r="6419" spans="1:16" ht="17.25">
      <c r="A6419" s="183" t="s">
        <v>12971</v>
      </c>
      <c r="B6419" s="183" t="s">
        <v>12972</v>
      </c>
      <c r="C6419" s="183" t="s">
        <v>305</v>
      </c>
      <c r="D6419" s="183" t="s">
        <v>306</v>
      </c>
      <c r="E6419" s="184"/>
      <c r="F6419" s="184"/>
      <c r="G6419" s="185"/>
      <c r="H6419" s="185"/>
      <c r="I6419" s="184"/>
      <c r="J6419" s="184"/>
      <c r="K6419" s="185" t="s">
        <v>410</v>
      </c>
      <c r="L6419" s="185"/>
      <c r="M6419" s="186"/>
      <c r="N6419" s="61" t="s">
        <v>410</v>
      </c>
      <c r="P6419" s="175" t="s">
        <v>305</v>
      </c>
    </row>
    <row r="6420" spans="1:16" ht="17.25">
      <c r="A6420" s="183" t="s">
        <v>12973</v>
      </c>
      <c r="B6420" s="183" t="s">
        <v>12974</v>
      </c>
      <c r="C6420" s="183" t="s">
        <v>305</v>
      </c>
      <c r="D6420" s="183" t="s">
        <v>306</v>
      </c>
      <c r="E6420" s="184"/>
      <c r="F6420" s="184"/>
      <c r="G6420" s="188"/>
      <c r="H6420" s="183"/>
      <c r="I6420" s="184"/>
      <c r="J6420" s="184"/>
      <c r="K6420" s="185" t="s">
        <v>410</v>
      </c>
      <c r="L6420" s="185"/>
      <c r="M6420" s="186"/>
      <c r="N6420" s="61" t="s">
        <v>410</v>
      </c>
      <c r="P6420" s="175" t="s">
        <v>305</v>
      </c>
    </row>
    <row r="6421" spans="1:16" ht="17.25">
      <c r="A6421" s="183" t="s">
        <v>12975</v>
      </c>
      <c r="B6421" s="183" t="s">
        <v>12976</v>
      </c>
      <c r="C6421" s="183" t="s">
        <v>305</v>
      </c>
      <c r="D6421" s="183" t="s">
        <v>306</v>
      </c>
      <c r="E6421" s="184"/>
      <c r="F6421" s="184"/>
      <c r="G6421" s="185"/>
      <c r="H6421" s="185"/>
      <c r="I6421" s="184"/>
      <c r="J6421" s="184"/>
      <c r="K6421" s="185" t="s">
        <v>410</v>
      </c>
      <c r="L6421" s="185"/>
      <c r="M6421" s="186"/>
      <c r="N6421" s="61" t="s">
        <v>410</v>
      </c>
      <c r="P6421" s="175" t="s">
        <v>305</v>
      </c>
    </row>
    <row r="6422" spans="1:16" ht="17.25">
      <c r="A6422" s="183" t="s">
        <v>12977</v>
      </c>
      <c r="B6422" s="183" t="s">
        <v>12978</v>
      </c>
      <c r="C6422" s="183" t="s">
        <v>305</v>
      </c>
      <c r="D6422" s="183" t="s">
        <v>306</v>
      </c>
      <c r="E6422" s="184">
        <v>249</v>
      </c>
      <c r="F6422" s="184">
        <v>211.65</v>
      </c>
      <c r="G6422" s="185" t="s">
        <v>88</v>
      </c>
      <c r="H6422" s="185" t="s">
        <v>309</v>
      </c>
      <c r="I6422" s="184">
        <v>78.92</v>
      </c>
      <c r="J6422" s="184">
        <v>290.57</v>
      </c>
      <c r="K6422" s="185">
        <v>26</v>
      </c>
      <c r="L6422" s="185"/>
      <c r="M6422" s="186"/>
      <c r="N6422" s="61" t="s">
        <v>51</v>
      </c>
      <c r="P6422" s="175" t="s">
        <v>305</v>
      </c>
    </row>
    <row r="6423" spans="1:16" ht="17.25">
      <c r="A6423" s="183" t="s">
        <v>12979</v>
      </c>
      <c r="B6423" s="183" t="s">
        <v>12980</v>
      </c>
      <c r="C6423" s="183" t="s">
        <v>305</v>
      </c>
      <c r="D6423" s="183" t="s">
        <v>306</v>
      </c>
      <c r="E6423" s="184">
        <v>269</v>
      </c>
      <c r="F6423" s="184">
        <v>228.65</v>
      </c>
      <c r="G6423" s="188" t="s">
        <v>88</v>
      </c>
      <c r="H6423" s="185" t="s">
        <v>309</v>
      </c>
      <c r="I6423" s="184">
        <v>78.92</v>
      </c>
      <c r="J6423" s="184">
        <v>307.57</v>
      </c>
      <c r="K6423" s="185">
        <v>43</v>
      </c>
      <c r="L6423" s="185"/>
      <c r="M6423" s="186"/>
      <c r="N6423" s="61" t="s">
        <v>51</v>
      </c>
      <c r="P6423" s="175" t="s">
        <v>305</v>
      </c>
    </row>
    <row r="6424" spans="1:16" ht="17.25">
      <c r="A6424" s="183" t="s">
        <v>12981</v>
      </c>
      <c r="B6424" s="183" t="s">
        <v>12982</v>
      </c>
      <c r="C6424" s="183" t="s">
        <v>305</v>
      </c>
      <c r="D6424" s="183" t="s">
        <v>306</v>
      </c>
      <c r="E6424" s="184"/>
      <c r="F6424" s="184"/>
      <c r="G6424" s="185"/>
      <c r="H6424" s="185"/>
      <c r="I6424" s="184"/>
      <c r="J6424" s="184"/>
      <c r="K6424" s="185" t="s">
        <v>410</v>
      </c>
      <c r="L6424" s="185"/>
      <c r="M6424" s="186"/>
      <c r="N6424" s="61" t="s">
        <v>410</v>
      </c>
      <c r="P6424" s="175" t="s">
        <v>305</v>
      </c>
    </row>
    <row r="6425" spans="1:16" ht="17.25">
      <c r="A6425" s="183" t="s">
        <v>12983</v>
      </c>
      <c r="B6425" s="183" t="s">
        <v>12984</v>
      </c>
      <c r="C6425" s="183" t="s">
        <v>305</v>
      </c>
      <c r="D6425" s="183" t="s">
        <v>306</v>
      </c>
      <c r="E6425" s="184"/>
      <c r="F6425" s="184"/>
      <c r="G6425" s="185"/>
      <c r="H6425" s="185"/>
      <c r="I6425" s="184"/>
      <c r="J6425" s="184"/>
      <c r="K6425" s="185" t="s">
        <v>410</v>
      </c>
      <c r="L6425" s="185"/>
      <c r="M6425" s="186"/>
      <c r="N6425" s="61" t="s">
        <v>410</v>
      </c>
      <c r="P6425" s="175" t="s">
        <v>305</v>
      </c>
    </row>
    <row r="6426" spans="1:16" ht="17.25">
      <c r="A6426" s="183" t="s">
        <v>12985</v>
      </c>
      <c r="B6426" s="183" t="s">
        <v>12986</v>
      </c>
      <c r="C6426" s="183" t="s">
        <v>305</v>
      </c>
      <c r="D6426" s="183" t="s">
        <v>306</v>
      </c>
      <c r="E6426" s="184"/>
      <c r="F6426" s="184"/>
      <c r="G6426" s="185"/>
      <c r="H6426" s="185"/>
      <c r="I6426" s="184"/>
      <c r="J6426" s="184"/>
      <c r="K6426" s="185" t="s">
        <v>410</v>
      </c>
      <c r="L6426" s="185"/>
      <c r="M6426" s="186"/>
      <c r="N6426" s="61" t="s">
        <v>410</v>
      </c>
      <c r="P6426" s="175" t="s">
        <v>305</v>
      </c>
    </row>
    <row r="6427" spans="1:16" ht="17.25">
      <c r="A6427" s="183" t="s">
        <v>12987</v>
      </c>
      <c r="B6427" s="183" t="s">
        <v>12988</v>
      </c>
      <c r="C6427" s="183" t="s">
        <v>305</v>
      </c>
      <c r="D6427" s="183" t="s">
        <v>306</v>
      </c>
      <c r="E6427" s="184"/>
      <c r="F6427" s="184"/>
      <c r="G6427" s="188"/>
      <c r="H6427" s="185"/>
      <c r="I6427" s="184"/>
      <c r="J6427" s="184"/>
      <c r="K6427" s="185" t="s">
        <v>410</v>
      </c>
      <c r="L6427" s="185"/>
      <c r="M6427" s="186"/>
      <c r="N6427" s="61" t="s">
        <v>410</v>
      </c>
      <c r="P6427" s="175" t="s">
        <v>305</v>
      </c>
    </row>
    <row r="6428" spans="1:16" ht="17.25">
      <c r="A6428" s="183" t="s">
        <v>12989</v>
      </c>
      <c r="B6428" s="183" t="s">
        <v>12990</v>
      </c>
      <c r="C6428" s="183" t="s">
        <v>305</v>
      </c>
      <c r="D6428" s="183" t="s">
        <v>306</v>
      </c>
      <c r="E6428" s="184"/>
      <c r="F6428" s="184"/>
      <c r="G6428" s="188"/>
      <c r="H6428" s="185"/>
      <c r="I6428" s="184"/>
      <c r="J6428" s="184"/>
      <c r="K6428" s="185" t="s">
        <v>410</v>
      </c>
      <c r="L6428" s="185"/>
      <c r="M6428" s="186"/>
      <c r="N6428" s="61" t="s">
        <v>410</v>
      </c>
      <c r="P6428" s="175" t="s">
        <v>305</v>
      </c>
    </row>
    <row r="6429" spans="1:16" ht="17.25">
      <c r="A6429" s="183" t="s">
        <v>12991</v>
      </c>
      <c r="B6429" s="183" t="s">
        <v>12992</v>
      </c>
      <c r="C6429" s="183" t="s">
        <v>305</v>
      </c>
      <c r="D6429" s="183" t="s">
        <v>306</v>
      </c>
      <c r="E6429" s="184"/>
      <c r="F6429" s="184"/>
      <c r="G6429" s="185"/>
      <c r="H6429" s="185"/>
      <c r="I6429" s="184"/>
      <c r="J6429" s="184"/>
      <c r="K6429" s="185" t="s">
        <v>410</v>
      </c>
      <c r="L6429" s="185"/>
      <c r="M6429" s="186"/>
      <c r="N6429" s="61" t="s">
        <v>410</v>
      </c>
      <c r="P6429" s="175" t="s">
        <v>305</v>
      </c>
    </row>
    <row r="6430" spans="1:16" ht="17.25">
      <c r="A6430" s="183" t="s">
        <v>12993</v>
      </c>
      <c r="B6430" s="183" t="s">
        <v>12994</v>
      </c>
      <c r="C6430" s="183" t="s">
        <v>305</v>
      </c>
      <c r="D6430" s="183" t="s">
        <v>306</v>
      </c>
      <c r="E6430" s="184"/>
      <c r="F6430" s="184"/>
      <c r="G6430" s="185"/>
      <c r="H6430" s="185"/>
      <c r="I6430" s="184"/>
      <c r="J6430" s="184"/>
      <c r="K6430" s="185" t="s">
        <v>410</v>
      </c>
      <c r="L6430" s="185"/>
      <c r="M6430" s="186"/>
      <c r="N6430" s="61" t="s">
        <v>410</v>
      </c>
      <c r="P6430" s="175" t="s">
        <v>305</v>
      </c>
    </row>
    <row r="6431" spans="1:16" ht="17.25">
      <c r="A6431" s="183" t="s">
        <v>12995</v>
      </c>
      <c r="B6431" s="183" t="s">
        <v>12996</v>
      </c>
      <c r="C6431" s="183" t="s">
        <v>305</v>
      </c>
      <c r="D6431" s="183" t="s">
        <v>306</v>
      </c>
      <c r="E6431" s="184">
        <v>119</v>
      </c>
      <c r="F6431" s="184">
        <v>101.15</v>
      </c>
      <c r="G6431" s="185" t="s">
        <v>88</v>
      </c>
      <c r="H6431" s="185" t="s">
        <v>309</v>
      </c>
      <c r="I6431" s="184">
        <v>34.1</v>
      </c>
      <c r="J6431" s="184">
        <v>135.25</v>
      </c>
      <c r="K6431" s="185">
        <v>71</v>
      </c>
      <c r="L6431" s="185"/>
      <c r="M6431" s="186"/>
      <c r="N6431" s="61" t="s">
        <v>51</v>
      </c>
      <c r="P6431" s="175" t="s">
        <v>305</v>
      </c>
    </row>
    <row r="6432" spans="1:16" ht="17.25">
      <c r="A6432" s="183" t="s">
        <v>12997</v>
      </c>
      <c r="B6432" s="183" t="s">
        <v>12998</v>
      </c>
      <c r="C6432" s="183" t="s">
        <v>305</v>
      </c>
      <c r="D6432" s="183" t="s">
        <v>306</v>
      </c>
      <c r="E6432" s="184">
        <v>114.9</v>
      </c>
      <c r="F6432" s="184">
        <v>97.66</v>
      </c>
      <c r="G6432" s="185" t="s">
        <v>268</v>
      </c>
      <c r="H6432" s="185" t="s">
        <v>309</v>
      </c>
      <c r="I6432" s="184">
        <v>34.1</v>
      </c>
      <c r="J6432" s="184">
        <v>131.76</v>
      </c>
      <c r="K6432" s="185">
        <v>130</v>
      </c>
      <c r="L6432" s="185"/>
      <c r="M6432" s="186"/>
      <c r="N6432" s="61" t="s">
        <v>51</v>
      </c>
      <c r="P6432" s="175" t="s">
        <v>305</v>
      </c>
    </row>
    <row r="6433" spans="1:16" ht="17.25">
      <c r="A6433" s="183" t="s">
        <v>12999</v>
      </c>
      <c r="B6433" s="183" t="s">
        <v>13000</v>
      </c>
      <c r="C6433" s="183" t="s">
        <v>305</v>
      </c>
      <c r="D6433" s="183" t="s">
        <v>306</v>
      </c>
      <c r="E6433" s="184"/>
      <c r="F6433" s="184"/>
      <c r="G6433" s="185"/>
      <c r="H6433" s="185"/>
      <c r="I6433" s="184"/>
      <c r="J6433" s="184"/>
      <c r="K6433" s="185" t="s">
        <v>410</v>
      </c>
      <c r="L6433" s="185"/>
      <c r="M6433" s="186"/>
      <c r="N6433" s="61" t="s">
        <v>410</v>
      </c>
      <c r="P6433" s="175" t="s">
        <v>305</v>
      </c>
    </row>
    <row r="6434" spans="1:16" ht="17.25">
      <c r="A6434" s="183" t="s">
        <v>13001</v>
      </c>
      <c r="B6434" s="183" t="s">
        <v>13002</v>
      </c>
      <c r="C6434" s="183" t="s">
        <v>305</v>
      </c>
      <c r="D6434" s="183" t="s">
        <v>306</v>
      </c>
      <c r="E6434" s="184"/>
      <c r="F6434" s="184"/>
      <c r="G6434" s="188"/>
      <c r="H6434" s="183"/>
      <c r="I6434" s="184"/>
      <c r="J6434" s="184"/>
      <c r="K6434" s="185" t="s">
        <v>410</v>
      </c>
      <c r="L6434" s="185"/>
      <c r="M6434" s="186"/>
      <c r="N6434" s="61" t="s">
        <v>410</v>
      </c>
      <c r="P6434" s="175" t="s">
        <v>305</v>
      </c>
    </row>
    <row r="6435" spans="1:16" ht="17.25">
      <c r="A6435" s="183" t="s">
        <v>13003</v>
      </c>
      <c r="B6435" s="183" t="s">
        <v>13004</v>
      </c>
      <c r="C6435" s="183" t="s">
        <v>305</v>
      </c>
      <c r="D6435" s="183" t="s">
        <v>306</v>
      </c>
      <c r="E6435" s="184">
        <v>129</v>
      </c>
      <c r="F6435" s="184">
        <v>129</v>
      </c>
      <c r="G6435" s="185"/>
      <c r="H6435" s="185"/>
      <c r="I6435" s="184">
        <v>34.1</v>
      </c>
      <c r="J6435" s="184">
        <v>163.1</v>
      </c>
      <c r="K6435" s="185">
        <v>66</v>
      </c>
      <c r="L6435" s="185"/>
      <c r="M6435" s="186"/>
      <c r="N6435" s="61" t="s">
        <v>51</v>
      </c>
      <c r="P6435" s="175" t="s">
        <v>305</v>
      </c>
    </row>
    <row r="6436" spans="1:16" ht="17.25">
      <c r="A6436" s="183" t="s">
        <v>13005</v>
      </c>
      <c r="B6436" s="183" t="s">
        <v>13006</v>
      </c>
      <c r="C6436" s="183" t="s">
        <v>305</v>
      </c>
      <c r="D6436" s="183" t="s">
        <v>306</v>
      </c>
      <c r="E6436" s="184">
        <v>89</v>
      </c>
      <c r="F6436" s="184">
        <v>89</v>
      </c>
      <c r="G6436" s="188"/>
      <c r="H6436" s="183"/>
      <c r="I6436" s="184">
        <v>32.61</v>
      </c>
      <c r="J6436" s="184">
        <v>121.61</v>
      </c>
      <c r="K6436" s="185">
        <v>91</v>
      </c>
      <c r="L6436" s="185"/>
      <c r="M6436" s="186"/>
      <c r="N6436" s="61" t="s">
        <v>51</v>
      </c>
      <c r="P6436" s="175" t="s">
        <v>305</v>
      </c>
    </row>
    <row r="6437" spans="1:16" ht="17.25">
      <c r="A6437" s="183" t="s">
        <v>13007</v>
      </c>
      <c r="B6437" s="183" t="s">
        <v>13008</v>
      </c>
      <c r="C6437" s="183" t="s">
        <v>305</v>
      </c>
      <c r="D6437" s="183" t="s">
        <v>306</v>
      </c>
      <c r="E6437" s="184">
        <v>79</v>
      </c>
      <c r="F6437" s="184">
        <v>79</v>
      </c>
      <c r="G6437" s="185"/>
      <c r="H6437" s="185"/>
      <c r="I6437" s="184">
        <v>32.56</v>
      </c>
      <c r="J6437" s="184">
        <v>111.56</v>
      </c>
      <c r="K6437" s="185">
        <v>144</v>
      </c>
      <c r="L6437" s="185"/>
      <c r="M6437" s="186"/>
      <c r="N6437" s="61" t="s">
        <v>51</v>
      </c>
      <c r="P6437" s="175" t="s">
        <v>305</v>
      </c>
    </row>
    <row r="6438" spans="1:16" ht="17.25">
      <c r="A6438" s="183" t="s">
        <v>13009</v>
      </c>
      <c r="B6438" s="183" t="s">
        <v>13010</v>
      </c>
      <c r="C6438" s="183" t="s">
        <v>305</v>
      </c>
      <c r="D6438" s="183" t="s">
        <v>306</v>
      </c>
      <c r="E6438" s="184">
        <v>69</v>
      </c>
      <c r="F6438" s="184">
        <v>69</v>
      </c>
      <c r="G6438" s="185"/>
      <c r="H6438" s="185"/>
      <c r="I6438" s="184">
        <v>32.56</v>
      </c>
      <c r="J6438" s="184">
        <v>101.56</v>
      </c>
      <c r="K6438" s="185">
        <v>99</v>
      </c>
      <c r="L6438" s="185"/>
      <c r="M6438" s="186"/>
      <c r="N6438" s="61" t="s">
        <v>51</v>
      </c>
      <c r="P6438" s="175" t="s">
        <v>305</v>
      </c>
    </row>
    <row r="6439" spans="1:16" ht="17.25">
      <c r="A6439" s="183" t="s">
        <v>13011</v>
      </c>
      <c r="B6439" s="183" t="s">
        <v>13012</v>
      </c>
      <c r="C6439" s="183" t="s">
        <v>305</v>
      </c>
      <c r="D6439" s="183" t="s">
        <v>306</v>
      </c>
      <c r="E6439" s="184">
        <v>89</v>
      </c>
      <c r="F6439" s="184">
        <v>75.65</v>
      </c>
      <c r="G6439" s="185" t="s">
        <v>88</v>
      </c>
      <c r="H6439" s="185" t="s">
        <v>309</v>
      </c>
      <c r="I6439" s="184">
        <v>32.66</v>
      </c>
      <c r="J6439" s="184">
        <v>108.31</v>
      </c>
      <c r="K6439" s="185">
        <v>75</v>
      </c>
      <c r="L6439" s="185"/>
      <c r="M6439" s="186"/>
      <c r="N6439" s="61" t="s">
        <v>51</v>
      </c>
      <c r="P6439" s="175" t="s">
        <v>305</v>
      </c>
    </row>
    <row r="6440" spans="1:16" ht="17.25">
      <c r="A6440" s="183" t="s">
        <v>13013</v>
      </c>
      <c r="B6440" s="183" t="s">
        <v>13014</v>
      </c>
      <c r="C6440" s="183" t="s">
        <v>305</v>
      </c>
      <c r="D6440" s="183" t="s">
        <v>306</v>
      </c>
      <c r="E6440" s="184">
        <v>79</v>
      </c>
      <c r="F6440" s="184">
        <v>67.15</v>
      </c>
      <c r="G6440" s="188" t="s">
        <v>88</v>
      </c>
      <c r="H6440" s="185" t="s">
        <v>309</v>
      </c>
      <c r="I6440" s="184">
        <v>32.56</v>
      </c>
      <c r="J6440" s="184">
        <v>99.71</v>
      </c>
      <c r="K6440" s="185">
        <v>86</v>
      </c>
      <c r="L6440" s="185"/>
      <c r="M6440" s="186"/>
      <c r="N6440" s="61" t="s">
        <v>51</v>
      </c>
      <c r="P6440" s="175" t="s">
        <v>305</v>
      </c>
    </row>
    <row r="6441" spans="1:16" ht="17.25">
      <c r="A6441" s="183" t="s">
        <v>13015</v>
      </c>
      <c r="B6441" s="183" t="s">
        <v>12886</v>
      </c>
      <c r="C6441" s="183" t="s">
        <v>305</v>
      </c>
      <c r="D6441" s="183" t="s">
        <v>306</v>
      </c>
      <c r="E6441" s="184"/>
      <c r="F6441" s="184"/>
      <c r="G6441" s="185"/>
      <c r="H6441" s="185"/>
      <c r="I6441" s="184"/>
      <c r="J6441" s="184"/>
      <c r="K6441" s="185" t="s">
        <v>410</v>
      </c>
      <c r="L6441" s="185"/>
      <c r="M6441" s="186"/>
      <c r="N6441" s="61" t="s">
        <v>410</v>
      </c>
      <c r="P6441" s="175" t="s">
        <v>305</v>
      </c>
    </row>
    <row r="6442" spans="1:16" ht="17.25">
      <c r="A6442" s="183" t="s">
        <v>13016</v>
      </c>
      <c r="B6442" s="183" t="s">
        <v>13017</v>
      </c>
      <c r="C6442" s="183" t="s">
        <v>305</v>
      </c>
      <c r="D6442" s="183" t="s">
        <v>306</v>
      </c>
      <c r="E6442" s="184">
        <v>69</v>
      </c>
      <c r="F6442" s="184">
        <v>58.65</v>
      </c>
      <c r="G6442" s="185" t="s">
        <v>88</v>
      </c>
      <c r="H6442" s="185" t="s">
        <v>309</v>
      </c>
      <c r="I6442" s="184">
        <v>14.65</v>
      </c>
      <c r="J6442" s="184">
        <v>72.87</v>
      </c>
      <c r="K6442" s="185">
        <v>22</v>
      </c>
      <c r="L6442" s="185"/>
      <c r="M6442" s="186"/>
      <c r="N6442" s="61" t="s">
        <v>51</v>
      </c>
      <c r="P6442" s="175" t="s">
        <v>305</v>
      </c>
    </row>
    <row r="6443" spans="1:16" ht="17.25">
      <c r="A6443" s="183" t="s">
        <v>13018</v>
      </c>
      <c r="B6443" s="183" t="s">
        <v>13019</v>
      </c>
      <c r="C6443" s="183" t="s">
        <v>305</v>
      </c>
      <c r="D6443" s="183" t="s">
        <v>306</v>
      </c>
      <c r="E6443" s="184"/>
      <c r="F6443" s="184"/>
      <c r="G6443" s="185"/>
      <c r="H6443" s="185"/>
      <c r="I6443" s="184"/>
      <c r="J6443" s="184"/>
      <c r="K6443" s="185" t="s">
        <v>410</v>
      </c>
      <c r="L6443" s="185"/>
      <c r="M6443" s="186"/>
      <c r="N6443" s="61" t="s">
        <v>410</v>
      </c>
      <c r="P6443" s="175" t="s">
        <v>305</v>
      </c>
    </row>
    <row r="6444" spans="1:16" ht="17.25">
      <c r="A6444" s="183" t="s">
        <v>13020</v>
      </c>
      <c r="B6444" s="183" t="s">
        <v>13021</v>
      </c>
      <c r="C6444" s="183" t="s">
        <v>305</v>
      </c>
      <c r="D6444" s="183" t="s">
        <v>306</v>
      </c>
      <c r="E6444" s="184"/>
      <c r="F6444" s="184"/>
      <c r="G6444" s="185"/>
      <c r="H6444" s="185"/>
      <c r="I6444" s="184"/>
      <c r="J6444" s="184"/>
      <c r="K6444" s="185" t="s">
        <v>410</v>
      </c>
      <c r="L6444" s="185"/>
      <c r="M6444" s="186"/>
      <c r="N6444" s="61" t="s">
        <v>410</v>
      </c>
      <c r="P6444" s="175" t="s">
        <v>305</v>
      </c>
    </row>
    <row r="6445" spans="1:16" ht="17.25">
      <c r="A6445" s="183" t="s">
        <v>13022</v>
      </c>
      <c r="B6445" s="183" t="s">
        <v>13023</v>
      </c>
      <c r="C6445" s="183" t="s">
        <v>305</v>
      </c>
      <c r="D6445" s="183" t="s">
        <v>306</v>
      </c>
      <c r="E6445" s="184">
        <v>119</v>
      </c>
      <c r="F6445" s="184">
        <v>101.15</v>
      </c>
      <c r="G6445" s="185" t="s">
        <v>88</v>
      </c>
      <c r="H6445" s="185" t="s">
        <v>309</v>
      </c>
      <c r="I6445" s="184">
        <v>16.75</v>
      </c>
      <c r="J6445" s="184">
        <v>116.97</v>
      </c>
      <c r="K6445" s="185">
        <v>44</v>
      </c>
      <c r="L6445" s="185"/>
      <c r="M6445" s="186"/>
      <c r="N6445" s="61" t="s">
        <v>51</v>
      </c>
      <c r="P6445" s="175" t="s">
        <v>305</v>
      </c>
    </row>
    <row r="6446" spans="1:16" ht="17.25">
      <c r="A6446" s="183" t="s">
        <v>13024</v>
      </c>
      <c r="B6446" s="183" t="s">
        <v>12976</v>
      </c>
      <c r="C6446" s="183" t="s">
        <v>305</v>
      </c>
      <c r="D6446" s="183" t="s">
        <v>306</v>
      </c>
      <c r="E6446" s="184"/>
      <c r="F6446" s="184"/>
      <c r="G6446" s="185"/>
      <c r="H6446" s="185"/>
      <c r="I6446" s="184"/>
      <c r="J6446" s="184"/>
      <c r="K6446" s="185" t="s">
        <v>410</v>
      </c>
      <c r="L6446" s="185"/>
      <c r="M6446" s="186"/>
      <c r="N6446" s="61" t="s">
        <v>410</v>
      </c>
      <c r="P6446" s="175" t="s">
        <v>305</v>
      </c>
    </row>
    <row r="6447" spans="1:16" ht="17.25">
      <c r="A6447" s="183" t="s">
        <v>13025</v>
      </c>
      <c r="B6447" s="183" t="s">
        <v>13026</v>
      </c>
      <c r="C6447" s="183" t="s">
        <v>305</v>
      </c>
      <c r="D6447" s="183" t="s">
        <v>306</v>
      </c>
      <c r="E6447" s="184"/>
      <c r="F6447" s="184"/>
      <c r="G6447" s="185"/>
      <c r="H6447" s="185"/>
      <c r="I6447" s="184"/>
      <c r="J6447" s="184"/>
      <c r="K6447" s="185" t="s">
        <v>410</v>
      </c>
      <c r="L6447" s="185"/>
      <c r="M6447" s="186"/>
      <c r="N6447" s="61" t="s">
        <v>410</v>
      </c>
      <c r="P6447" s="175" t="s">
        <v>305</v>
      </c>
    </row>
    <row r="6448" spans="1:16" ht="17.25">
      <c r="A6448" s="183" t="s">
        <v>13027</v>
      </c>
      <c r="B6448" s="183" t="s">
        <v>13028</v>
      </c>
      <c r="C6448" s="183" t="s">
        <v>305</v>
      </c>
      <c r="D6448" s="183" t="s">
        <v>306</v>
      </c>
      <c r="E6448" s="184"/>
      <c r="F6448" s="184"/>
      <c r="G6448" s="185"/>
      <c r="H6448" s="185"/>
      <c r="I6448" s="184"/>
      <c r="J6448" s="184"/>
      <c r="K6448" s="185" t="s">
        <v>410</v>
      </c>
      <c r="L6448" s="185"/>
      <c r="M6448" s="186"/>
      <c r="N6448" s="61" t="s">
        <v>410</v>
      </c>
      <c r="P6448" s="175" t="s">
        <v>305</v>
      </c>
    </row>
    <row r="6449" spans="1:16" ht="17.25">
      <c r="A6449" s="183" t="s">
        <v>13029</v>
      </c>
      <c r="B6449" s="183" t="s">
        <v>13030</v>
      </c>
      <c r="C6449" s="183" t="s">
        <v>305</v>
      </c>
      <c r="D6449" s="183" t="s">
        <v>306</v>
      </c>
      <c r="E6449" s="184"/>
      <c r="F6449" s="184"/>
      <c r="G6449" s="185"/>
      <c r="H6449" s="185"/>
      <c r="I6449" s="184"/>
      <c r="J6449" s="184"/>
      <c r="K6449" s="185" t="s">
        <v>410</v>
      </c>
      <c r="L6449" s="185"/>
      <c r="M6449" s="186"/>
      <c r="N6449" s="61" t="s">
        <v>410</v>
      </c>
      <c r="P6449" s="175" t="s">
        <v>305</v>
      </c>
    </row>
    <row r="6450" spans="1:16" ht="17.25">
      <c r="A6450" s="183" t="s">
        <v>13031</v>
      </c>
      <c r="B6450" s="183" t="s">
        <v>12974</v>
      </c>
      <c r="C6450" s="183" t="s">
        <v>305</v>
      </c>
      <c r="D6450" s="183" t="s">
        <v>306</v>
      </c>
      <c r="E6450" s="184"/>
      <c r="F6450" s="184"/>
      <c r="G6450" s="185"/>
      <c r="H6450" s="185"/>
      <c r="I6450" s="184"/>
      <c r="J6450" s="184"/>
      <c r="K6450" s="185" t="s">
        <v>410</v>
      </c>
      <c r="L6450" s="185"/>
      <c r="M6450" s="186"/>
      <c r="N6450" s="61" t="s">
        <v>410</v>
      </c>
      <c r="P6450" s="175" t="s">
        <v>305</v>
      </c>
    </row>
    <row r="6451" spans="1:16" ht="17.25">
      <c r="A6451" s="183" t="s">
        <v>13032</v>
      </c>
      <c r="B6451" s="183" t="s">
        <v>13033</v>
      </c>
      <c r="C6451" s="183" t="s">
        <v>305</v>
      </c>
      <c r="D6451" s="183" t="s">
        <v>306</v>
      </c>
      <c r="E6451" s="184"/>
      <c r="F6451" s="184"/>
      <c r="G6451" s="185"/>
      <c r="H6451" s="185"/>
      <c r="I6451" s="184"/>
      <c r="J6451" s="184"/>
      <c r="K6451" s="185" t="s">
        <v>410</v>
      </c>
      <c r="L6451" s="185"/>
      <c r="M6451" s="186"/>
      <c r="N6451" s="61" t="s">
        <v>410</v>
      </c>
      <c r="P6451" s="175" t="s">
        <v>305</v>
      </c>
    </row>
    <row r="6452" spans="1:16" ht="17.25">
      <c r="A6452" s="183" t="s">
        <v>13034</v>
      </c>
      <c r="B6452" s="183" t="s">
        <v>13035</v>
      </c>
      <c r="C6452" s="183" t="s">
        <v>305</v>
      </c>
      <c r="D6452" s="183" t="s">
        <v>306</v>
      </c>
      <c r="E6452" s="184">
        <v>119</v>
      </c>
      <c r="F6452" s="184">
        <v>119</v>
      </c>
      <c r="G6452" s="185"/>
      <c r="H6452" s="185"/>
      <c r="I6452" s="184">
        <v>18.04</v>
      </c>
      <c r="J6452" s="184">
        <v>135.19</v>
      </c>
      <c r="K6452" s="183">
        <v>0</v>
      </c>
      <c r="L6452" s="183" t="s">
        <v>57</v>
      </c>
      <c r="M6452" s="186" t="s">
        <v>3146</v>
      </c>
      <c r="N6452" s="61" t="s">
        <v>51</v>
      </c>
      <c r="P6452" s="175" t="s">
        <v>305</v>
      </c>
    </row>
    <row r="6453" spans="1:16" ht="17.25">
      <c r="A6453" s="183" t="s">
        <v>13036</v>
      </c>
      <c r="B6453" s="183" t="s">
        <v>13037</v>
      </c>
      <c r="C6453" s="183" t="s">
        <v>305</v>
      </c>
      <c r="D6453" s="183" t="s">
        <v>306</v>
      </c>
      <c r="E6453" s="184">
        <v>59</v>
      </c>
      <c r="F6453" s="184">
        <v>59</v>
      </c>
      <c r="G6453" s="185"/>
      <c r="H6453" s="185"/>
      <c r="I6453" s="184">
        <v>13.14</v>
      </c>
      <c r="J6453" s="184">
        <v>72.14</v>
      </c>
      <c r="K6453" s="185">
        <v>0</v>
      </c>
      <c r="L6453" s="185" t="s">
        <v>372</v>
      </c>
      <c r="M6453" s="186" t="s">
        <v>3146</v>
      </c>
      <c r="N6453" s="61" t="s">
        <v>51</v>
      </c>
      <c r="P6453" s="175" t="s">
        <v>305</v>
      </c>
    </row>
    <row r="6454" spans="1:16" ht="17.25">
      <c r="A6454" s="183" t="s">
        <v>13038</v>
      </c>
      <c r="B6454" s="183" t="s">
        <v>13039</v>
      </c>
      <c r="C6454" s="183" t="s">
        <v>305</v>
      </c>
      <c r="D6454" s="183" t="s">
        <v>306</v>
      </c>
      <c r="E6454" s="184"/>
      <c r="F6454" s="184"/>
      <c r="G6454" s="185"/>
      <c r="H6454" s="185"/>
      <c r="I6454" s="184"/>
      <c r="J6454" s="184"/>
      <c r="K6454" s="185" t="s">
        <v>410</v>
      </c>
      <c r="L6454" s="185"/>
      <c r="M6454" s="186"/>
      <c r="N6454" s="61" t="s">
        <v>410</v>
      </c>
      <c r="P6454" s="175" t="s">
        <v>305</v>
      </c>
    </row>
    <row r="6455" spans="1:16" ht="17.25">
      <c r="A6455" s="183" t="s">
        <v>13040</v>
      </c>
      <c r="B6455" s="183" t="s">
        <v>13041</v>
      </c>
      <c r="C6455" s="183" t="s">
        <v>305</v>
      </c>
      <c r="D6455" s="183" t="s">
        <v>306</v>
      </c>
      <c r="E6455" s="184">
        <v>249</v>
      </c>
      <c r="F6455" s="184">
        <v>211.65</v>
      </c>
      <c r="G6455" s="185" t="s">
        <v>88</v>
      </c>
      <c r="H6455" s="185" t="s">
        <v>309</v>
      </c>
      <c r="I6455" s="184">
        <v>46.77</v>
      </c>
      <c r="J6455" s="184">
        <v>258.42</v>
      </c>
      <c r="K6455" s="185">
        <v>88</v>
      </c>
      <c r="L6455" s="185"/>
      <c r="M6455" s="186"/>
      <c r="N6455" s="61" t="s">
        <v>51</v>
      </c>
      <c r="P6455" s="175" t="s">
        <v>305</v>
      </c>
    </row>
    <row r="6456" spans="1:16" ht="17.25">
      <c r="A6456" s="183" t="s">
        <v>13042</v>
      </c>
      <c r="B6456" s="183" t="s">
        <v>13043</v>
      </c>
      <c r="C6456" s="183" t="s">
        <v>305</v>
      </c>
      <c r="D6456" s="183" t="s">
        <v>306</v>
      </c>
      <c r="E6456" s="184"/>
      <c r="F6456" s="184"/>
      <c r="G6456" s="185"/>
      <c r="H6456" s="185"/>
      <c r="I6456" s="184"/>
      <c r="J6456" s="184"/>
      <c r="K6456" s="185" t="s">
        <v>410</v>
      </c>
      <c r="L6456" s="185"/>
      <c r="M6456" s="186"/>
      <c r="N6456" s="61" t="s">
        <v>410</v>
      </c>
      <c r="P6456" s="175" t="s">
        <v>305</v>
      </c>
    </row>
    <row r="6457" spans="1:16" ht="17.25">
      <c r="A6457" s="183" t="s">
        <v>13044</v>
      </c>
      <c r="B6457" s="183" t="s">
        <v>12926</v>
      </c>
      <c r="C6457" s="183" t="s">
        <v>305</v>
      </c>
      <c r="D6457" s="183" t="s">
        <v>306</v>
      </c>
      <c r="E6457" s="184"/>
      <c r="F6457" s="184"/>
      <c r="G6457" s="185"/>
      <c r="H6457" s="185"/>
      <c r="I6457" s="184"/>
      <c r="J6457" s="184"/>
      <c r="K6457" s="185" t="s">
        <v>410</v>
      </c>
      <c r="L6457" s="185"/>
      <c r="M6457" s="186"/>
      <c r="N6457" s="61" t="s">
        <v>410</v>
      </c>
      <c r="P6457" s="175" t="s">
        <v>305</v>
      </c>
    </row>
    <row r="6458" spans="1:16" ht="17.25">
      <c r="A6458" s="183" t="s">
        <v>13045</v>
      </c>
      <c r="B6458" s="183" t="s">
        <v>13046</v>
      </c>
      <c r="C6458" s="183" t="s">
        <v>305</v>
      </c>
      <c r="D6458" s="183" t="s">
        <v>306</v>
      </c>
      <c r="E6458" s="184">
        <v>209</v>
      </c>
      <c r="F6458" s="184">
        <v>209</v>
      </c>
      <c r="G6458" s="188"/>
      <c r="H6458" s="185"/>
      <c r="I6458" s="184">
        <v>43.61</v>
      </c>
      <c r="J6458" s="184">
        <v>252.61</v>
      </c>
      <c r="K6458" s="185">
        <v>0</v>
      </c>
      <c r="L6458" s="185"/>
      <c r="M6458" s="186"/>
      <c r="N6458" s="61" t="s">
        <v>51</v>
      </c>
      <c r="P6458" s="175" t="s">
        <v>305</v>
      </c>
    </row>
    <row r="6459" spans="1:16" ht="17.25">
      <c r="A6459" s="183" t="s">
        <v>13047</v>
      </c>
      <c r="B6459" s="183" t="s">
        <v>13048</v>
      </c>
      <c r="C6459" s="183" t="s">
        <v>305</v>
      </c>
      <c r="D6459" s="183" t="s">
        <v>306</v>
      </c>
      <c r="E6459" s="184">
        <v>209</v>
      </c>
      <c r="F6459" s="184">
        <v>177.65</v>
      </c>
      <c r="G6459" s="188" t="s">
        <v>88</v>
      </c>
      <c r="H6459" s="185" t="s">
        <v>309</v>
      </c>
      <c r="I6459" s="184">
        <v>43.61</v>
      </c>
      <c r="J6459" s="184">
        <v>221.26</v>
      </c>
      <c r="K6459" s="185">
        <v>79</v>
      </c>
      <c r="L6459" s="185"/>
      <c r="M6459" s="186"/>
      <c r="N6459" s="61" t="s">
        <v>51</v>
      </c>
      <c r="P6459" s="175" t="s">
        <v>305</v>
      </c>
    </row>
    <row r="6460" spans="1:16" ht="17.25">
      <c r="A6460" s="183" t="s">
        <v>13049</v>
      </c>
      <c r="B6460" s="183" t="s">
        <v>13035</v>
      </c>
      <c r="C6460" s="183" t="s">
        <v>305</v>
      </c>
      <c r="D6460" s="183" t="s">
        <v>306</v>
      </c>
      <c r="E6460" s="184"/>
      <c r="F6460" s="184"/>
      <c r="G6460" s="185"/>
      <c r="H6460" s="185"/>
      <c r="I6460" s="184"/>
      <c r="J6460" s="184"/>
      <c r="K6460" s="185" t="s">
        <v>410</v>
      </c>
      <c r="L6460" s="185"/>
      <c r="M6460" s="186"/>
      <c r="N6460" s="61" t="s">
        <v>410</v>
      </c>
      <c r="P6460" s="175" t="s">
        <v>305</v>
      </c>
    </row>
    <row r="6461" spans="1:16" ht="17.25">
      <c r="A6461" s="183" t="s">
        <v>13050</v>
      </c>
      <c r="B6461" s="183" t="s">
        <v>13035</v>
      </c>
      <c r="C6461" s="183" t="s">
        <v>305</v>
      </c>
      <c r="D6461" s="183" t="s">
        <v>306</v>
      </c>
      <c r="E6461" s="184">
        <v>119</v>
      </c>
      <c r="F6461" s="184">
        <v>119</v>
      </c>
      <c r="G6461" s="188"/>
      <c r="H6461" s="185"/>
      <c r="I6461" s="184">
        <v>18.04</v>
      </c>
      <c r="J6461" s="184">
        <v>135.68</v>
      </c>
      <c r="K6461" s="185">
        <v>0</v>
      </c>
      <c r="L6461" s="185"/>
      <c r="M6461" s="186"/>
      <c r="N6461" s="61" t="s">
        <v>51</v>
      </c>
      <c r="P6461" s="175" t="s">
        <v>305</v>
      </c>
    </row>
    <row r="6462" spans="1:16" ht="17.25">
      <c r="A6462" s="183" t="s">
        <v>13051</v>
      </c>
      <c r="B6462" s="183" t="s">
        <v>13052</v>
      </c>
      <c r="C6462" s="183" t="s">
        <v>305</v>
      </c>
      <c r="D6462" s="183" t="s">
        <v>306</v>
      </c>
      <c r="E6462" s="184"/>
      <c r="F6462" s="184"/>
      <c r="G6462" s="185"/>
      <c r="H6462" s="185"/>
      <c r="I6462" s="184"/>
      <c r="J6462" s="184"/>
      <c r="K6462" s="185" t="s">
        <v>410</v>
      </c>
      <c r="L6462" s="185"/>
      <c r="M6462" s="186"/>
      <c r="N6462" s="61" t="s">
        <v>410</v>
      </c>
      <c r="P6462" s="175" t="s">
        <v>305</v>
      </c>
    </row>
    <row r="6463" spans="1:16" ht="17.25">
      <c r="A6463" s="183" t="s">
        <v>13053</v>
      </c>
      <c r="B6463" s="183" t="s">
        <v>13039</v>
      </c>
      <c r="C6463" s="183" t="s">
        <v>305</v>
      </c>
      <c r="D6463" s="183" t="s">
        <v>306</v>
      </c>
      <c r="E6463" s="184"/>
      <c r="F6463" s="184"/>
      <c r="G6463" s="185"/>
      <c r="H6463" s="185"/>
      <c r="I6463" s="184"/>
      <c r="J6463" s="184"/>
      <c r="K6463" s="185" t="s">
        <v>410</v>
      </c>
      <c r="L6463" s="185"/>
      <c r="M6463" s="186"/>
      <c r="N6463" s="61" t="s">
        <v>410</v>
      </c>
      <c r="P6463" s="175" t="s">
        <v>305</v>
      </c>
    </row>
    <row r="6464" spans="1:16" ht="17.25">
      <c r="A6464" s="183" t="s">
        <v>13054</v>
      </c>
      <c r="B6464" s="183" t="s">
        <v>12920</v>
      </c>
      <c r="C6464" s="183" t="s">
        <v>305</v>
      </c>
      <c r="D6464" s="183" t="s">
        <v>306</v>
      </c>
      <c r="E6464" s="184">
        <v>259</v>
      </c>
      <c r="F6464" s="184">
        <v>220.15</v>
      </c>
      <c r="G6464" s="185" t="s">
        <v>88</v>
      </c>
      <c r="H6464" s="185" t="s">
        <v>309</v>
      </c>
      <c r="I6464" s="184">
        <v>46.77</v>
      </c>
      <c r="J6464" s="184">
        <v>266.92</v>
      </c>
      <c r="K6464" s="185">
        <v>77</v>
      </c>
      <c r="L6464" s="185"/>
      <c r="M6464" s="186"/>
      <c r="N6464" s="61" t="s">
        <v>51</v>
      </c>
      <c r="P6464" s="175" t="s">
        <v>305</v>
      </c>
    </row>
    <row r="6465" spans="1:16" ht="17.25">
      <c r="A6465" s="183" t="s">
        <v>13055</v>
      </c>
      <c r="B6465" s="183" t="s">
        <v>13041</v>
      </c>
      <c r="C6465" s="183" t="s">
        <v>305</v>
      </c>
      <c r="D6465" s="183" t="s">
        <v>306</v>
      </c>
      <c r="E6465" s="184">
        <v>259</v>
      </c>
      <c r="F6465" s="184">
        <v>220.15</v>
      </c>
      <c r="G6465" s="188" t="s">
        <v>88</v>
      </c>
      <c r="H6465" s="183" t="s">
        <v>309</v>
      </c>
      <c r="I6465" s="184">
        <v>46.77</v>
      </c>
      <c r="J6465" s="184">
        <v>266.92</v>
      </c>
      <c r="K6465" s="185">
        <v>96</v>
      </c>
      <c r="L6465" s="185"/>
      <c r="M6465" s="186"/>
      <c r="N6465" s="61" t="s">
        <v>51</v>
      </c>
      <c r="P6465" s="175" t="s">
        <v>305</v>
      </c>
    </row>
    <row r="6466" spans="1:16" ht="17.25">
      <c r="A6466" s="183" t="s">
        <v>13056</v>
      </c>
      <c r="B6466" s="183" t="s">
        <v>13057</v>
      </c>
      <c r="C6466" s="183" t="s">
        <v>305</v>
      </c>
      <c r="D6466" s="183" t="s">
        <v>306</v>
      </c>
      <c r="E6466" s="184">
        <v>119</v>
      </c>
      <c r="F6466" s="184">
        <v>101.15</v>
      </c>
      <c r="G6466" s="188" t="s">
        <v>88</v>
      </c>
      <c r="H6466" s="183" t="s">
        <v>309</v>
      </c>
      <c r="I6466" s="184">
        <v>34.1</v>
      </c>
      <c r="J6466" s="184">
        <v>135.25</v>
      </c>
      <c r="K6466" s="185">
        <v>219</v>
      </c>
      <c r="L6466" s="185"/>
      <c r="M6466" s="186"/>
      <c r="N6466" s="61" t="s">
        <v>51</v>
      </c>
      <c r="P6466" s="175" t="s">
        <v>305</v>
      </c>
    </row>
    <row r="6467" spans="1:16" ht="17.25">
      <c r="A6467" s="183" t="s">
        <v>13058</v>
      </c>
      <c r="B6467" s="183" t="s">
        <v>13059</v>
      </c>
      <c r="C6467" s="183" t="s">
        <v>305</v>
      </c>
      <c r="D6467" s="183" t="s">
        <v>306</v>
      </c>
      <c r="E6467" s="184"/>
      <c r="F6467" s="184"/>
      <c r="G6467" s="185"/>
      <c r="H6467" s="185"/>
      <c r="I6467" s="184"/>
      <c r="J6467" s="184"/>
      <c r="K6467" s="185" t="s">
        <v>410</v>
      </c>
      <c r="L6467" s="185"/>
      <c r="M6467" s="186"/>
      <c r="N6467" s="61" t="s">
        <v>410</v>
      </c>
      <c r="P6467" s="175" t="s">
        <v>305</v>
      </c>
    </row>
    <row r="6468" spans="1:16" ht="17.25">
      <c r="A6468" s="183" t="s">
        <v>13060</v>
      </c>
      <c r="B6468" s="183" t="s">
        <v>13061</v>
      </c>
      <c r="C6468" s="183" t="s">
        <v>305</v>
      </c>
      <c r="D6468" s="183" t="s">
        <v>306</v>
      </c>
      <c r="E6468" s="184"/>
      <c r="F6468" s="184"/>
      <c r="G6468" s="185"/>
      <c r="H6468" s="185"/>
      <c r="I6468" s="184"/>
      <c r="J6468" s="184"/>
      <c r="K6468" s="185" t="s">
        <v>410</v>
      </c>
      <c r="L6468" s="185"/>
      <c r="M6468" s="186"/>
      <c r="N6468" s="61" t="s">
        <v>410</v>
      </c>
      <c r="P6468" s="175" t="s">
        <v>305</v>
      </c>
    </row>
    <row r="6469" spans="1:16" ht="17.25">
      <c r="A6469" s="183" t="s">
        <v>13062</v>
      </c>
      <c r="B6469" s="183" t="s">
        <v>13063</v>
      </c>
      <c r="C6469" s="183" t="s">
        <v>305</v>
      </c>
      <c r="D6469" s="183" t="s">
        <v>306</v>
      </c>
      <c r="E6469" s="184"/>
      <c r="F6469" s="184"/>
      <c r="G6469" s="185"/>
      <c r="H6469" s="185"/>
      <c r="I6469" s="184"/>
      <c r="J6469" s="184"/>
      <c r="K6469" s="185" t="s">
        <v>410</v>
      </c>
      <c r="L6469" s="185"/>
      <c r="M6469" s="186"/>
      <c r="N6469" s="61" t="s">
        <v>410</v>
      </c>
      <c r="P6469" s="175" t="s">
        <v>305</v>
      </c>
    </row>
    <row r="6470" spans="1:16" ht="17.25">
      <c r="A6470" s="183" t="s">
        <v>13064</v>
      </c>
      <c r="B6470" s="183" t="s">
        <v>13065</v>
      </c>
      <c r="C6470" s="183" t="s">
        <v>305</v>
      </c>
      <c r="D6470" s="183" t="s">
        <v>306</v>
      </c>
      <c r="E6470" s="184">
        <v>35</v>
      </c>
      <c r="F6470" s="184">
        <v>35</v>
      </c>
      <c r="G6470" s="185"/>
      <c r="H6470" s="185"/>
      <c r="I6470" s="184">
        <v>32.56</v>
      </c>
      <c r="J6470" s="184">
        <v>67.56</v>
      </c>
      <c r="K6470" s="185">
        <v>0</v>
      </c>
      <c r="L6470" s="185"/>
      <c r="M6470" s="186"/>
      <c r="N6470" s="61" t="s">
        <v>51</v>
      </c>
      <c r="P6470" s="175" t="s">
        <v>305</v>
      </c>
    </row>
    <row r="6471" spans="1:16" ht="17.25">
      <c r="A6471" s="183" t="s">
        <v>13066</v>
      </c>
      <c r="B6471" s="183" t="s">
        <v>13067</v>
      </c>
      <c r="C6471" s="183" t="s">
        <v>13068</v>
      </c>
      <c r="D6471" s="183" t="s">
        <v>13069</v>
      </c>
      <c r="E6471" s="184"/>
      <c r="F6471" s="184"/>
      <c r="G6471" s="185"/>
      <c r="H6471" s="185"/>
      <c r="I6471" s="184"/>
      <c r="J6471" s="184"/>
      <c r="K6471" s="185" t="s">
        <v>410</v>
      </c>
      <c r="L6471" s="185"/>
      <c r="M6471" s="186"/>
      <c r="N6471" s="61" t="s">
        <v>410</v>
      </c>
      <c r="P6471" s="175" t="s">
        <v>13068</v>
      </c>
    </row>
    <row r="6472" spans="1:16" ht="17.25">
      <c r="A6472" s="183" t="s">
        <v>13070</v>
      </c>
      <c r="B6472" s="183" t="s">
        <v>13071</v>
      </c>
      <c r="C6472" s="183" t="s">
        <v>13068</v>
      </c>
      <c r="D6472" s="183" t="s">
        <v>13069</v>
      </c>
      <c r="E6472" s="184"/>
      <c r="F6472" s="184"/>
      <c r="G6472" s="185"/>
      <c r="H6472" s="185"/>
      <c r="I6472" s="184"/>
      <c r="J6472" s="184"/>
      <c r="K6472" s="185" t="s">
        <v>410</v>
      </c>
      <c r="L6472" s="185"/>
      <c r="M6472" s="186"/>
      <c r="N6472" s="61" t="s">
        <v>410</v>
      </c>
      <c r="P6472" s="175" t="s">
        <v>13068</v>
      </c>
    </row>
    <row r="6473" spans="1:16" ht="17.25">
      <c r="A6473" s="183" t="s">
        <v>13072</v>
      </c>
      <c r="B6473" s="183" t="s">
        <v>13073</v>
      </c>
      <c r="C6473" s="183" t="s">
        <v>13068</v>
      </c>
      <c r="D6473" s="183" t="s">
        <v>13069</v>
      </c>
      <c r="E6473" s="184"/>
      <c r="F6473" s="184"/>
      <c r="G6473" s="188"/>
      <c r="H6473" s="185"/>
      <c r="I6473" s="184"/>
      <c r="J6473" s="184"/>
      <c r="K6473" s="185" t="s">
        <v>410</v>
      </c>
      <c r="L6473" s="185"/>
      <c r="M6473" s="186"/>
      <c r="N6473" s="61" t="s">
        <v>410</v>
      </c>
      <c r="P6473" s="175" t="s">
        <v>13068</v>
      </c>
    </row>
    <row r="6474" spans="1:16" ht="17.25">
      <c r="A6474" s="183" t="s">
        <v>13074</v>
      </c>
      <c r="B6474" s="183" t="s">
        <v>13075</v>
      </c>
      <c r="C6474" s="183" t="s">
        <v>13068</v>
      </c>
      <c r="D6474" s="183" t="s">
        <v>13069</v>
      </c>
      <c r="E6474" s="184"/>
      <c r="F6474" s="184"/>
      <c r="G6474" s="185"/>
      <c r="H6474" s="185"/>
      <c r="I6474" s="184"/>
      <c r="J6474" s="184"/>
      <c r="K6474" s="185" t="s">
        <v>410</v>
      </c>
      <c r="L6474" s="185"/>
      <c r="M6474" s="186"/>
      <c r="N6474" s="61" t="s">
        <v>410</v>
      </c>
      <c r="P6474" s="175" t="s">
        <v>13068</v>
      </c>
    </row>
    <row r="6475" spans="1:16" ht="17.25">
      <c r="A6475" s="183" t="s">
        <v>13076</v>
      </c>
      <c r="B6475" s="183" t="s">
        <v>13077</v>
      </c>
      <c r="C6475" s="183" t="s">
        <v>13068</v>
      </c>
      <c r="D6475" s="183" t="s">
        <v>13069</v>
      </c>
      <c r="E6475" s="184"/>
      <c r="F6475" s="184"/>
      <c r="G6475" s="185"/>
      <c r="H6475" s="185"/>
      <c r="I6475" s="184"/>
      <c r="J6475" s="184"/>
      <c r="K6475" s="183" t="s">
        <v>410</v>
      </c>
      <c r="L6475" s="183"/>
      <c r="M6475" s="186"/>
      <c r="N6475" s="61" t="s">
        <v>410</v>
      </c>
      <c r="P6475" s="175" t="s">
        <v>13068</v>
      </c>
    </row>
    <row r="6476" spans="1:16" ht="17.25">
      <c r="A6476" s="183" t="s">
        <v>13078</v>
      </c>
      <c r="B6476" s="183" t="s">
        <v>13079</v>
      </c>
      <c r="C6476" s="183" t="s">
        <v>13068</v>
      </c>
      <c r="D6476" s="183" t="s">
        <v>13069</v>
      </c>
      <c r="E6476" s="184"/>
      <c r="F6476" s="184"/>
      <c r="G6476" s="185"/>
      <c r="H6476" s="185"/>
      <c r="I6476" s="184"/>
      <c r="J6476" s="184"/>
      <c r="K6476" s="185" t="s">
        <v>410</v>
      </c>
      <c r="L6476" s="185"/>
      <c r="M6476" s="186"/>
      <c r="N6476" s="61" t="s">
        <v>410</v>
      </c>
      <c r="P6476" s="175" t="s">
        <v>13068</v>
      </c>
    </row>
    <row r="6477" spans="1:16" ht="17.25">
      <c r="A6477" s="183" t="s">
        <v>13080</v>
      </c>
      <c r="B6477" s="183" t="s">
        <v>13081</v>
      </c>
      <c r="C6477" s="183" t="s">
        <v>13068</v>
      </c>
      <c r="D6477" s="183" t="s">
        <v>13069</v>
      </c>
      <c r="E6477" s="184"/>
      <c r="F6477" s="184"/>
      <c r="G6477" s="185"/>
      <c r="H6477" s="185"/>
      <c r="I6477" s="184"/>
      <c r="J6477" s="184"/>
      <c r="K6477" s="185" t="s">
        <v>410</v>
      </c>
      <c r="L6477" s="185"/>
      <c r="M6477" s="186"/>
      <c r="N6477" s="61" t="s">
        <v>410</v>
      </c>
      <c r="P6477" s="175" t="s">
        <v>13068</v>
      </c>
    </row>
    <row r="6478" spans="1:16" ht="17.25">
      <c r="A6478" s="183" t="s">
        <v>13082</v>
      </c>
      <c r="B6478" s="183" t="s">
        <v>13083</v>
      </c>
      <c r="C6478" s="183" t="s">
        <v>13068</v>
      </c>
      <c r="D6478" s="183" t="s">
        <v>13069</v>
      </c>
      <c r="E6478" s="184"/>
      <c r="F6478" s="184"/>
      <c r="G6478" s="188"/>
      <c r="H6478" s="185"/>
      <c r="I6478" s="184"/>
      <c r="J6478" s="184"/>
      <c r="K6478" s="185" t="s">
        <v>410</v>
      </c>
      <c r="L6478" s="185"/>
      <c r="M6478" s="186"/>
      <c r="N6478" s="61" t="s">
        <v>410</v>
      </c>
      <c r="P6478" s="175" t="s">
        <v>13068</v>
      </c>
    </row>
    <row r="6479" spans="1:16" ht="17.25">
      <c r="A6479" s="183" t="s">
        <v>13084</v>
      </c>
      <c r="B6479" s="183" t="s">
        <v>13085</v>
      </c>
      <c r="C6479" s="183" t="s">
        <v>13068</v>
      </c>
      <c r="D6479" s="183" t="s">
        <v>13069</v>
      </c>
      <c r="E6479" s="184"/>
      <c r="F6479" s="184"/>
      <c r="G6479" s="188"/>
      <c r="H6479" s="185"/>
      <c r="I6479" s="184"/>
      <c r="J6479" s="184"/>
      <c r="K6479" s="185" t="s">
        <v>410</v>
      </c>
      <c r="L6479" s="185"/>
      <c r="M6479" s="186"/>
      <c r="N6479" s="61" t="s">
        <v>410</v>
      </c>
      <c r="P6479" s="175" t="s">
        <v>13068</v>
      </c>
    </row>
    <row r="6480" spans="1:16" ht="17.25">
      <c r="A6480" s="183" t="s">
        <v>13086</v>
      </c>
      <c r="B6480" s="183" t="s">
        <v>13087</v>
      </c>
      <c r="C6480" s="183" t="s">
        <v>13068</v>
      </c>
      <c r="D6480" s="183" t="s">
        <v>13069</v>
      </c>
      <c r="E6480" s="184"/>
      <c r="F6480" s="184"/>
      <c r="G6480" s="185"/>
      <c r="H6480" s="185"/>
      <c r="I6480" s="184"/>
      <c r="J6480" s="184"/>
      <c r="K6480" s="183" t="s">
        <v>410</v>
      </c>
      <c r="L6480" s="183"/>
      <c r="M6480" s="186"/>
      <c r="N6480" s="61" t="s">
        <v>410</v>
      </c>
      <c r="P6480" s="175" t="s">
        <v>13068</v>
      </c>
    </row>
    <row r="6481" spans="1:16" ht="17.25">
      <c r="A6481" s="183" t="s">
        <v>13088</v>
      </c>
      <c r="B6481" s="183" t="s">
        <v>13089</v>
      </c>
      <c r="C6481" s="183" t="s">
        <v>13068</v>
      </c>
      <c r="D6481" s="183" t="s">
        <v>13069</v>
      </c>
      <c r="E6481" s="184"/>
      <c r="F6481" s="184"/>
      <c r="G6481" s="185"/>
      <c r="H6481" s="185"/>
      <c r="I6481" s="184"/>
      <c r="J6481" s="184"/>
      <c r="K6481" s="183" t="s">
        <v>410</v>
      </c>
      <c r="L6481" s="183"/>
      <c r="M6481" s="186"/>
      <c r="N6481" s="61" t="s">
        <v>410</v>
      </c>
      <c r="P6481" s="175" t="s">
        <v>13068</v>
      </c>
    </row>
    <row r="6482" spans="1:16" ht="17.25">
      <c r="A6482" s="183" t="s">
        <v>13090</v>
      </c>
      <c r="B6482" s="183" t="s">
        <v>13091</v>
      </c>
      <c r="C6482" s="183" t="s">
        <v>13068</v>
      </c>
      <c r="D6482" s="183" t="s">
        <v>13069</v>
      </c>
      <c r="E6482" s="184"/>
      <c r="F6482" s="184"/>
      <c r="G6482" s="188"/>
      <c r="H6482" s="185"/>
      <c r="I6482" s="184"/>
      <c r="J6482" s="184"/>
      <c r="K6482" s="185" t="s">
        <v>410</v>
      </c>
      <c r="L6482" s="185"/>
      <c r="M6482" s="186"/>
      <c r="N6482" s="61" t="s">
        <v>410</v>
      </c>
      <c r="P6482" s="175" t="s">
        <v>13068</v>
      </c>
    </row>
    <row r="6483" spans="1:16" ht="17.25">
      <c r="A6483" s="183" t="s">
        <v>13092</v>
      </c>
      <c r="B6483" s="183" t="s">
        <v>13093</v>
      </c>
      <c r="C6483" s="183" t="s">
        <v>13068</v>
      </c>
      <c r="D6483" s="183" t="s">
        <v>13069</v>
      </c>
      <c r="E6483" s="184"/>
      <c r="F6483" s="184"/>
      <c r="G6483" s="185"/>
      <c r="H6483" s="185"/>
      <c r="I6483" s="184"/>
      <c r="J6483" s="184"/>
      <c r="K6483" s="185" t="s">
        <v>410</v>
      </c>
      <c r="L6483" s="185"/>
      <c r="M6483" s="186"/>
      <c r="N6483" s="61" t="s">
        <v>410</v>
      </c>
      <c r="P6483" s="175" t="s">
        <v>13068</v>
      </c>
    </row>
    <row r="6484" spans="1:16" ht="17.25">
      <c r="A6484" s="183" t="s">
        <v>13094</v>
      </c>
      <c r="B6484" s="183" t="s">
        <v>13095</v>
      </c>
      <c r="C6484" s="183" t="s">
        <v>13068</v>
      </c>
      <c r="D6484" s="183" t="s">
        <v>13069</v>
      </c>
      <c r="E6484" s="184"/>
      <c r="F6484" s="184"/>
      <c r="G6484" s="185"/>
      <c r="H6484" s="185"/>
      <c r="I6484" s="184"/>
      <c r="J6484" s="184"/>
      <c r="K6484" s="185" t="s">
        <v>410</v>
      </c>
      <c r="L6484" s="185"/>
      <c r="M6484" s="186"/>
      <c r="N6484" s="61" t="s">
        <v>410</v>
      </c>
      <c r="P6484" s="175" t="s">
        <v>13068</v>
      </c>
    </row>
    <row r="6485" spans="1:16" ht="17.25">
      <c r="A6485" s="183" t="s">
        <v>13096</v>
      </c>
      <c r="B6485" s="183" t="s">
        <v>13097</v>
      </c>
      <c r="C6485" s="183" t="s">
        <v>13068</v>
      </c>
      <c r="D6485" s="183" t="s">
        <v>13069</v>
      </c>
      <c r="E6485" s="184"/>
      <c r="F6485" s="184"/>
      <c r="G6485" s="185"/>
      <c r="H6485" s="185"/>
      <c r="I6485" s="184"/>
      <c r="J6485" s="184"/>
      <c r="K6485" s="185" t="s">
        <v>410</v>
      </c>
      <c r="L6485" s="185"/>
      <c r="M6485" s="186"/>
      <c r="N6485" s="61" t="s">
        <v>410</v>
      </c>
      <c r="P6485" s="175" t="s">
        <v>13068</v>
      </c>
    </row>
    <row r="6486" spans="1:16" ht="17.25">
      <c r="A6486" s="183" t="s">
        <v>13098</v>
      </c>
      <c r="B6486" s="183" t="s">
        <v>13099</v>
      </c>
      <c r="C6486" s="183" t="s">
        <v>13068</v>
      </c>
      <c r="D6486" s="183" t="s">
        <v>13069</v>
      </c>
      <c r="E6486" s="184"/>
      <c r="F6486" s="184"/>
      <c r="G6486" s="188"/>
      <c r="H6486" s="185"/>
      <c r="I6486" s="184"/>
      <c r="J6486" s="184"/>
      <c r="K6486" s="183" t="s">
        <v>410</v>
      </c>
      <c r="L6486" s="183"/>
      <c r="M6486" s="186"/>
      <c r="N6486" s="61" t="s">
        <v>410</v>
      </c>
      <c r="P6486" s="175" t="s">
        <v>13068</v>
      </c>
    </row>
    <row r="6487" spans="1:16" ht="17.25">
      <c r="A6487" s="183" t="s">
        <v>13100</v>
      </c>
      <c r="B6487" s="183" t="s">
        <v>13101</v>
      </c>
      <c r="C6487" s="183" t="s">
        <v>13068</v>
      </c>
      <c r="D6487" s="183" t="s">
        <v>13069</v>
      </c>
      <c r="E6487" s="184"/>
      <c r="F6487" s="184"/>
      <c r="G6487" s="185"/>
      <c r="H6487" s="185"/>
      <c r="I6487" s="184"/>
      <c r="J6487" s="184"/>
      <c r="K6487" s="185" t="s">
        <v>410</v>
      </c>
      <c r="L6487" s="185"/>
      <c r="M6487" s="186"/>
      <c r="N6487" s="61" t="s">
        <v>410</v>
      </c>
      <c r="P6487" s="175" t="s">
        <v>13068</v>
      </c>
    </row>
    <row r="6488" spans="1:16" ht="17.25">
      <c r="A6488" s="183" t="s">
        <v>13102</v>
      </c>
      <c r="B6488" s="183" t="s">
        <v>13103</v>
      </c>
      <c r="C6488" s="183" t="s">
        <v>13068</v>
      </c>
      <c r="D6488" s="183" t="s">
        <v>13069</v>
      </c>
      <c r="E6488" s="184"/>
      <c r="F6488" s="184"/>
      <c r="G6488" s="185"/>
      <c r="H6488" s="185"/>
      <c r="I6488" s="184"/>
      <c r="J6488" s="184"/>
      <c r="K6488" s="185" t="s">
        <v>410</v>
      </c>
      <c r="L6488" s="185"/>
      <c r="M6488" s="186"/>
      <c r="N6488" s="61" t="s">
        <v>410</v>
      </c>
      <c r="P6488" s="175" t="s">
        <v>13068</v>
      </c>
    </row>
    <row r="6489" spans="1:16" ht="17.25">
      <c r="A6489" s="183" t="s">
        <v>13104</v>
      </c>
      <c r="B6489" s="183" t="s">
        <v>13105</v>
      </c>
      <c r="C6489" s="183" t="s">
        <v>13068</v>
      </c>
      <c r="D6489" s="183" t="s">
        <v>13069</v>
      </c>
      <c r="E6489" s="184"/>
      <c r="F6489" s="184"/>
      <c r="G6489" s="185"/>
      <c r="H6489" s="185"/>
      <c r="I6489" s="184"/>
      <c r="J6489" s="184"/>
      <c r="K6489" s="185" t="s">
        <v>410</v>
      </c>
      <c r="L6489" s="185"/>
      <c r="M6489" s="186"/>
      <c r="N6489" s="61" t="s">
        <v>410</v>
      </c>
      <c r="P6489" s="175" t="s">
        <v>13068</v>
      </c>
    </row>
    <row r="6490" spans="1:16" ht="17.25">
      <c r="A6490" s="183" t="s">
        <v>13106</v>
      </c>
      <c r="B6490" s="183" t="s">
        <v>13107</v>
      </c>
      <c r="C6490" s="183" t="s">
        <v>7785</v>
      </c>
      <c r="D6490" s="183" t="s">
        <v>7786</v>
      </c>
      <c r="E6490" s="184"/>
      <c r="F6490" s="184"/>
      <c r="G6490" s="185"/>
      <c r="H6490" s="185"/>
      <c r="I6490" s="184"/>
      <c r="J6490" s="184"/>
      <c r="K6490" s="185" t="s">
        <v>410</v>
      </c>
      <c r="L6490" s="185"/>
      <c r="M6490" s="186"/>
      <c r="N6490" s="61" t="s">
        <v>410</v>
      </c>
      <c r="P6490" s="175" t="s">
        <v>7785</v>
      </c>
    </row>
    <row r="6491" spans="1:16" ht="17.25">
      <c r="A6491" s="183" t="s">
        <v>13108</v>
      </c>
      <c r="B6491" s="183" t="s">
        <v>13109</v>
      </c>
      <c r="C6491" s="183" t="s">
        <v>7785</v>
      </c>
      <c r="D6491" s="183" t="s">
        <v>7786</v>
      </c>
      <c r="E6491" s="184"/>
      <c r="F6491" s="184"/>
      <c r="G6491" s="185"/>
      <c r="H6491" s="185"/>
      <c r="I6491" s="184"/>
      <c r="J6491" s="184"/>
      <c r="K6491" s="185" t="s">
        <v>410</v>
      </c>
      <c r="L6491" s="185"/>
      <c r="M6491" s="186"/>
      <c r="N6491" s="61" t="s">
        <v>410</v>
      </c>
      <c r="P6491" s="175" t="s">
        <v>7785</v>
      </c>
    </row>
    <row r="6492" spans="1:16" ht="17.25">
      <c r="A6492" s="183" t="s">
        <v>13110</v>
      </c>
      <c r="B6492" s="183" t="s">
        <v>13111</v>
      </c>
      <c r="C6492" s="183" t="s">
        <v>7785</v>
      </c>
      <c r="D6492" s="183" t="s">
        <v>7786</v>
      </c>
      <c r="E6492" s="184"/>
      <c r="F6492" s="184"/>
      <c r="G6492" s="185"/>
      <c r="H6492" s="185"/>
      <c r="I6492" s="184"/>
      <c r="J6492" s="184"/>
      <c r="K6492" s="185" t="s">
        <v>410</v>
      </c>
      <c r="L6492" s="185"/>
      <c r="M6492" s="186"/>
      <c r="N6492" s="61" t="s">
        <v>410</v>
      </c>
      <c r="P6492" s="175" t="s">
        <v>7785</v>
      </c>
    </row>
    <row r="6493" spans="1:16" ht="17.25">
      <c r="A6493" s="183" t="s">
        <v>13112</v>
      </c>
      <c r="B6493" s="183" t="s">
        <v>13113</v>
      </c>
      <c r="C6493" s="183" t="s">
        <v>7785</v>
      </c>
      <c r="D6493" s="183" t="s">
        <v>7786</v>
      </c>
      <c r="E6493" s="184"/>
      <c r="F6493" s="184"/>
      <c r="G6493" s="188"/>
      <c r="H6493" s="185"/>
      <c r="I6493" s="184"/>
      <c r="J6493" s="184"/>
      <c r="K6493" s="185" t="s">
        <v>410</v>
      </c>
      <c r="L6493" s="185"/>
      <c r="M6493" s="186"/>
      <c r="N6493" s="61" t="s">
        <v>410</v>
      </c>
      <c r="P6493" s="175" t="s">
        <v>7785</v>
      </c>
    </row>
    <row r="6494" spans="1:16" ht="17.25">
      <c r="A6494" s="183" t="s">
        <v>13114</v>
      </c>
      <c r="B6494" s="183" t="s">
        <v>13115</v>
      </c>
      <c r="C6494" s="183" t="s">
        <v>7785</v>
      </c>
      <c r="D6494" s="183" t="s">
        <v>7786</v>
      </c>
      <c r="E6494" s="184"/>
      <c r="F6494" s="184"/>
      <c r="G6494" s="185"/>
      <c r="H6494" s="185"/>
      <c r="I6494" s="184"/>
      <c r="J6494" s="184"/>
      <c r="K6494" s="185" t="s">
        <v>410</v>
      </c>
      <c r="L6494" s="185"/>
      <c r="M6494" s="186"/>
      <c r="N6494" s="61" t="s">
        <v>410</v>
      </c>
      <c r="P6494" s="175" t="s">
        <v>7785</v>
      </c>
    </row>
    <row r="6495" spans="1:16" ht="17.25">
      <c r="A6495" s="183" t="s">
        <v>13116</v>
      </c>
      <c r="B6495" s="183" t="s">
        <v>13117</v>
      </c>
      <c r="C6495" s="183" t="s">
        <v>7785</v>
      </c>
      <c r="D6495" s="183" t="s">
        <v>7786</v>
      </c>
      <c r="E6495" s="184"/>
      <c r="F6495" s="184"/>
      <c r="G6495" s="185"/>
      <c r="H6495" s="185"/>
      <c r="I6495" s="184"/>
      <c r="J6495" s="184"/>
      <c r="K6495" s="185" t="s">
        <v>410</v>
      </c>
      <c r="L6495" s="185"/>
      <c r="M6495" s="186"/>
      <c r="N6495" s="61" t="s">
        <v>410</v>
      </c>
      <c r="P6495" s="175" t="s">
        <v>7785</v>
      </c>
    </row>
    <row r="6496" spans="1:16" ht="17.25">
      <c r="A6496" s="183" t="s">
        <v>13118</v>
      </c>
      <c r="B6496" s="183" t="s">
        <v>13113</v>
      </c>
      <c r="C6496" s="183" t="s">
        <v>7785</v>
      </c>
      <c r="D6496" s="183" t="s">
        <v>7786</v>
      </c>
      <c r="E6496" s="184"/>
      <c r="F6496" s="184"/>
      <c r="G6496" s="185"/>
      <c r="H6496" s="185"/>
      <c r="I6496" s="184"/>
      <c r="J6496" s="184"/>
      <c r="K6496" s="185" t="s">
        <v>410</v>
      </c>
      <c r="L6496" s="185"/>
      <c r="M6496" s="186"/>
      <c r="N6496" s="61" t="s">
        <v>410</v>
      </c>
      <c r="P6496" s="175" t="s">
        <v>7785</v>
      </c>
    </row>
    <row r="6497" spans="1:16" ht="17.25">
      <c r="A6497" s="183" t="s">
        <v>13119</v>
      </c>
      <c r="B6497" s="183" t="s">
        <v>13120</v>
      </c>
      <c r="C6497" s="183" t="s">
        <v>7785</v>
      </c>
      <c r="D6497" s="183" t="s">
        <v>7786</v>
      </c>
      <c r="E6497" s="184"/>
      <c r="F6497" s="184"/>
      <c r="G6497" s="185"/>
      <c r="H6497" s="185"/>
      <c r="I6497" s="184"/>
      <c r="J6497" s="184"/>
      <c r="K6497" s="185" t="s">
        <v>410</v>
      </c>
      <c r="L6497" s="185"/>
      <c r="M6497" s="186"/>
      <c r="N6497" s="61" t="s">
        <v>410</v>
      </c>
      <c r="P6497" s="175" t="s">
        <v>7785</v>
      </c>
    </row>
    <row r="6498" spans="1:16" ht="17.25">
      <c r="A6498" s="183" t="s">
        <v>13121</v>
      </c>
      <c r="B6498" s="183" t="s">
        <v>13122</v>
      </c>
      <c r="C6498" s="183" t="s">
        <v>7785</v>
      </c>
      <c r="D6498" s="183" t="s">
        <v>7786</v>
      </c>
      <c r="E6498" s="184"/>
      <c r="F6498" s="184"/>
      <c r="G6498" s="185"/>
      <c r="H6498" s="185"/>
      <c r="I6498" s="184"/>
      <c r="J6498" s="184"/>
      <c r="K6498" s="185" t="s">
        <v>410</v>
      </c>
      <c r="L6498" s="185"/>
      <c r="M6498" s="186"/>
      <c r="N6498" s="61" t="s">
        <v>410</v>
      </c>
      <c r="P6498" s="175" t="s">
        <v>7785</v>
      </c>
    </row>
    <row r="6499" spans="1:16" ht="17.25">
      <c r="A6499" s="183" t="s">
        <v>13123</v>
      </c>
      <c r="B6499" s="183" t="s">
        <v>13124</v>
      </c>
      <c r="C6499" s="183" t="s">
        <v>7785</v>
      </c>
      <c r="D6499" s="183" t="s">
        <v>7786</v>
      </c>
      <c r="E6499" s="184"/>
      <c r="F6499" s="184"/>
      <c r="G6499" s="185"/>
      <c r="H6499" s="185"/>
      <c r="I6499" s="184"/>
      <c r="J6499" s="184"/>
      <c r="K6499" s="185" t="s">
        <v>410</v>
      </c>
      <c r="L6499" s="185"/>
      <c r="M6499" s="186"/>
      <c r="N6499" s="61" t="s">
        <v>410</v>
      </c>
      <c r="P6499" s="175" t="s">
        <v>7785</v>
      </c>
    </row>
    <row r="6500" spans="1:16" ht="17.25">
      <c r="A6500" s="183" t="s">
        <v>13125</v>
      </c>
      <c r="B6500" s="183" t="s">
        <v>13126</v>
      </c>
      <c r="C6500" s="183" t="s">
        <v>7785</v>
      </c>
      <c r="D6500" s="183" t="s">
        <v>7786</v>
      </c>
      <c r="E6500" s="184"/>
      <c r="F6500" s="184"/>
      <c r="G6500" s="185"/>
      <c r="H6500" s="185"/>
      <c r="I6500" s="184"/>
      <c r="J6500" s="184"/>
      <c r="K6500" s="185" t="s">
        <v>410</v>
      </c>
      <c r="L6500" s="185"/>
      <c r="M6500" s="186"/>
      <c r="N6500" s="61" t="s">
        <v>410</v>
      </c>
      <c r="P6500" s="175" t="s">
        <v>7785</v>
      </c>
    </row>
    <row r="6501" spans="1:16" ht="17.25">
      <c r="A6501" s="183" t="s">
        <v>13127</v>
      </c>
      <c r="B6501" s="183" t="s">
        <v>13128</v>
      </c>
      <c r="C6501" s="183" t="s">
        <v>7785</v>
      </c>
      <c r="D6501" s="183" t="s">
        <v>7786</v>
      </c>
      <c r="E6501" s="184"/>
      <c r="F6501" s="184"/>
      <c r="G6501" s="185"/>
      <c r="H6501" s="185"/>
      <c r="I6501" s="184"/>
      <c r="J6501" s="184"/>
      <c r="K6501" s="185" t="s">
        <v>410</v>
      </c>
      <c r="L6501" s="185"/>
      <c r="M6501" s="186"/>
      <c r="N6501" s="61" t="s">
        <v>410</v>
      </c>
      <c r="P6501" s="175" t="s">
        <v>7785</v>
      </c>
    </row>
    <row r="6502" spans="1:16" ht="17.25">
      <c r="A6502" s="183" t="s">
        <v>13129</v>
      </c>
      <c r="B6502" s="183" t="s">
        <v>13130</v>
      </c>
      <c r="C6502" s="183" t="s">
        <v>1223</v>
      </c>
      <c r="D6502" s="183" t="s">
        <v>1224</v>
      </c>
      <c r="E6502" s="184"/>
      <c r="F6502" s="184"/>
      <c r="G6502" s="188"/>
      <c r="H6502" s="185"/>
      <c r="I6502" s="184"/>
      <c r="J6502" s="184"/>
      <c r="K6502" s="183" t="s">
        <v>410</v>
      </c>
      <c r="L6502" s="183"/>
      <c r="M6502" s="186"/>
      <c r="N6502" s="61" t="s">
        <v>410</v>
      </c>
      <c r="P6502" s="175" t="s">
        <v>1223</v>
      </c>
    </row>
    <row r="6503" spans="1:16" ht="17.25">
      <c r="A6503" s="183" t="s">
        <v>13131</v>
      </c>
      <c r="B6503" s="183" t="s">
        <v>13132</v>
      </c>
      <c r="C6503" s="183" t="s">
        <v>1223</v>
      </c>
      <c r="D6503" s="183" t="s">
        <v>1224</v>
      </c>
      <c r="E6503" s="184"/>
      <c r="F6503" s="184"/>
      <c r="G6503" s="188"/>
      <c r="H6503" s="185"/>
      <c r="I6503" s="184"/>
      <c r="J6503" s="184"/>
      <c r="K6503" s="183" t="s">
        <v>410</v>
      </c>
      <c r="L6503" s="183"/>
      <c r="M6503" s="186"/>
      <c r="N6503" s="61" t="s">
        <v>410</v>
      </c>
      <c r="P6503" s="175" t="s">
        <v>1223</v>
      </c>
    </row>
    <row r="6504" spans="1:16" ht="17.25">
      <c r="A6504" s="183" t="s">
        <v>13133</v>
      </c>
      <c r="B6504" s="183" t="s">
        <v>13134</v>
      </c>
      <c r="C6504" s="183" t="s">
        <v>1223</v>
      </c>
      <c r="D6504" s="183" t="s">
        <v>1224</v>
      </c>
      <c r="E6504" s="184">
        <v>130</v>
      </c>
      <c r="F6504" s="184">
        <v>130</v>
      </c>
      <c r="G6504" s="188"/>
      <c r="H6504" s="185"/>
      <c r="I6504" s="184">
        <v>43.61</v>
      </c>
      <c r="J6504" s="184">
        <v>173.61</v>
      </c>
      <c r="K6504" s="185">
        <v>1</v>
      </c>
      <c r="L6504" s="185"/>
      <c r="M6504" s="186"/>
      <c r="N6504" s="61" t="s">
        <v>51</v>
      </c>
      <c r="P6504" s="175" t="s">
        <v>1223</v>
      </c>
    </row>
    <row r="6505" spans="1:16" ht="17.25">
      <c r="A6505" s="183" t="s">
        <v>13135</v>
      </c>
      <c r="B6505" s="183" t="s">
        <v>13136</v>
      </c>
      <c r="C6505" s="183" t="s">
        <v>1223</v>
      </c>
      <c r="D6505" s="183" t="s">
        <v>1224</v>
      </c>
      <c r="E6505" s="184"/>
      <c r="F6505" s="184"/>
      <c r="G6505" s="188"/>
      <c r="H6505" s="185"/>
      <c r="I6505" s="184"/>
      <c r="J6505" s="184"/>
      <c r="K6505" s="185" t="s">
        <v>410</v>
      </c>
      <c r="L6505" s="185"/>
      <c r="M6505" s="186"/>
      <c r="N6505" s="61" t="s">
        <v>410</v>
      </c>
      <c r="P6505" s="175" t="s">
        <v>1223</v>
      </c>
    </row>
    <row r="6506" spans="1:16" ht="17.25">
      <c r="A6506" s="183" t="s">
        <v>13137</v>
      </c>
      <c r="B6506" s="183" t="s">
        <v>13138</v>
      </c>
      <c r="C6506" s="183" t="s">
        <v>1223</v>
      </c>
      <c r="D6506" s="183" t="s">
        <v>1224</v>
      </c>
      <c r="E6506" s="184"/>
      <c r="F6506" s="184"/>
      <c r="G6506" s="188"/>
      <c r="H6506" s="185"/>
      <c r="I6506" s="184"/>
      <c r="J6506" s="184"/>
      <c r="K6506" s="185" t="s">
        <v>410</v>
      </c>
      <c r="L6506" s="185"/>
      <c r="M6506" s="186"/>
      <c r="N6506" s="61" t="s">
        <v>410</v>
      </c>
      <c r="P6506" s="175" t="s">
        <v>1223</v>
      </c>
    </row>
    <row r="6507" spans="1:16" ht="17.25">
      <c r="A6507" s="183" t="s">
        <v>13139</v>
      </c>
      <c r="B6507" s="183" t="s">
        <v>13140</v>
      </c>
      <c r="C6507" s="183" t="s">
        <v>1223</v>
      </c>
      <c r="D6507" s="183" t="s">
        <v>1224</v>
      </c>
      <c r="E6507" s="184"/>
      <c r="F6507" s="184"/>
      <c r="G6507" s="188"/>
      <c r="H6507" s="185"/>
      <c r="I6507" s="184"/>
      <c r="J6507" s="184"/>
      <c r="K6507" s="185" t="s">
        <v>410</v>
      </c>
      <c r="L6507" s="185"/>
      <c r="M6507" s="186"/>
      <c r="N6507" s="61" t="s">
        <v>410</v>
      </c>
      <c r="P6507" s="175" t="s">
        <v>1223</v>
      </c>
    </row>
    <row r="6508" spans="1:16" ht="17.25">
      <c r="A6508" s="183" t="s">
        <v>13141</v>
      </c>
      <c r="B6508" s="183" t="s">
        <v>13142</v>
      </c>
      <c r="C6508" s="183" t="s">
        <v>1223</v>
      </c>
      <c r="D6508" s="183" t="s">
        <v>1224</v>
      </c>
      <c r="E6508" s="184"/>
      <c r="F6508" s="184"/>
      <c r="G6508" s="188"/>
      <c r="H6508" s="185"/>
      <c r="I6508" s="184"/>
      <c r="J6508" s="184"/>
      <c r="K6508" s="185" t="s">
        <v>410</v>
      </c>
      <c r="L6508" s="185"/>
      <c r="M6508" s="186"/>
      <c r="N6508" s="61" t="s">
        <v>410</v>
      </c>
      <c r="P6508" s="175" t="s">
        <v>1223</v>
      </c>
    </row>
    <row r="6509" spans="1:16" ht="17.25">
      <c r="A6509" s="183" t="s">
        <v>13143</v>
      </c>
      <c r="B6509" s="183" t="s">
        <v>13144</v>
      </c>
      <c r="C6509" s="183" t="s">
        <v>1223</v>
      </c>
      <c r="D6509" s="183" t="s">
        <v>1224</v>
      </c>
      <c r="E6509" s="184"/>
      <c r="F6509" s="184"/>
      <c r="G6509" s="188"/>
      <c r="H6509" s="185"/>
      <c r="I6509" s="184"/>
      <c r="J6509" s="184"/>
      <c r="K6509" s="185" t="s">
        <v>410</v>
      </c>
      <c r="L6509" s="185"/>
      <c r="M6509" s="186"/>
      <c r="N6509" s="61" t="s">
        <v>410</v>
      </c>
      <c r="P6509" s="175" t="s">
        <v>1223</v>
      </c>
    </row>
    <row r="6510" spans="1:16" ht="17.25">
      <c r="A6510" s="183" t="s">
        <v>13145</v>
      </c>
      <c r="B6510" s="183" t="s">
        <v>13146</v>
      </c>
      <c r="C6510" s="183" t="s">
        <v>1223</v>
      </c>
      <c r="D6510" s="183" t="s">
        <v>1224</v>
      </c>
      <c r="E6510" s="184">
        <v>999</v>
      </c>
      <c r="F6510" s="184">
        <v>999</v>
      </c>
      <c r="G6510" s="185"/>
      <c r="H6510" s="185"/>
      <c r="I6510" s="184">
        <v>52.75</v>
      </c>
      <c r="J6510" s="184">
        <v>1051.75</v>
      </c>
      <c r="K6510" s="185">
        <v>90</v>
      </c>
      <c r="L6510" s="185"/>
      <c r="M6510" s="186"/>
      <c r="N6510" s="61" t="s">
        <v>51</v>
      </c>
      <c r="P6510" s="175" t="s">
        <v>1223</v>
      </c>
    </row>
    <row r="6511" spans="1:16" ht="17.25">
      <c r="A6511" s="183" t="s">
        <v>13147</v>
      </c>
      <c r="B6511" s="183" t="s">
        <v>13148</v>
      </c>
      <c r="C6511" s="183" t="s">
        <v>1223</v>
      </c>
      <c r="D6511" s="183" t="s">
        <v>1224</v>
      </c>
      <c r="E6511" s="184"/>
      <c r="F6511" s="184"/>
      <c r="G6511" s="185"/>
      <c r="H6511" s="185"/>
      <c r="I6511" s="184"/>
      <c r="J6511" s="184"/>
      <c r="K6511" s="185" t="s">
        <v>410</v>
      </c>
      <c r="L6511" s="185"/>
      <c r="M6511" s="186"/>
      <c r="N6511" s="61" t="s">
        <v>410</v>
      </c>
      <c r="P6511" s="175" t="s">
        <v>1223</v>
      </c>
    </row>
    <row r="6512" spans="1:16" ht="17.25">
      <c r="A6512" s="183" t="s">
        <v>13149</v>
      </c>
      <c r="B6512" s="183" t="s">
        <v>13150</v>
      </c>
      <c r="C6512" s="183" t="s">
        <v>1223</v>
      </c>
      <c r="D6512" s="183" t="s">
        <v>1224</v>
      </c>
      <c r="E6512" s="184"/>
      <c r="F6512" s="184"/>
      <c r="G6512" s="185"/>
      <c r="H6512" s="185"/>
      <c r="I6512" s="184"/>
      <c r="J6512" s="184"/>
      <c r="K6512" s="185" t="s">
        <v>410</v>
      </c>
      <c r="L6512" s="185"/>
      <c r="M6512" s="186"/>
      <c r="N6512" s="61" t="s">
        <v>410</v>
      </c>
      <c r="P6512" s="175" t="s">
        <v>1223</v>
      </c>
    </row>
    <row r="6513" spans="1:16" ht="17.25">
      <c r="A6513" s="183" t="s">
        <v>13151</v>
      </c>
      <c r="B6513" s="183" t="s">
        <v>13152</v>
      </c>
      <c r="C6513" s="183" t="s">
        <v>1223</v>
      </c>
      <c r="D6513" s="183" t="s">
        <v>1224</v>
      </c>
      <c r="E6513" s="184"/>
      <c r="F6513" s="184"/>
      <c r="G6513" s="188"/>
      <c r="H6513" s="185"/>
      <c r="I6513" s="184"/>
      <c r="J6513" s="184"/>
      <c r="K6513" s="183" t="s">
        <v>410</v>
      </c>
      <c r="L6513" s="183"/>
      <c r="M6513" s="186"/>
      <c r="N6513" s="61" t="s">
        <v>410</v>
      </c>
      <c r="P6513" s="175" t="s">
        <v>1223</v>
      </c>
    </row>
    <row r="6514" spans="1:16" ht="17.25">
      <c r="A6514" s="183" t="s">
        <v>13153</v>
      </c>
      <c r="B6514" s="183" t="s">
        <v>13154</v>
      </c>
      <c r="C6514" s="183" t="s">
        <v>1223</v>
      </c>
      <c r="D6514" s="183" t="s">
        <v>1224</v>
      </c>
      <c r="E6514" s="184"/>
      <c r="F6514" s="184"/>
      <c r="G6514" s="185"/>
      <c r="H6514" s="185"/>
      <c r="I6514" s="184"/>
      <c r="J6514" s="184"/>
      <c r="K6514" s="185" t="s">
        <v>410</v>
      </c>
      <c r="L6514" s="185"/>
      <c r="M6514" s="186"/>
      <c r="N6514" s="61" t="s">
        <v>410</v>
      </c>
      <c r="P6514" s="175" t="s">
        <v>1223</v>
      </c>
    </row>
    <row r="6515" spans="1:16" ht="17.25">
      <c r="A6515" s="183" t="s">
        <v>13155</v>
      </c>
      <c r="B6515" s="183" t="s">
        <v>13156</v>
      </c>
      <c r="C6515" s="183" t="s">
        <v>1223</v>
      </c>
      <c r="D6515" s="183" t="s">
        <v>1224</v>
      </c>
      <c r="E6515" s="184"/>
      <c r="F6515" s="184"/>
      <c r="G6515" s="185"/>
      <c r="H6515" s="185"/>
      <c r="I6515" s="184"/>
      <c r="J6515" s="184"/>
      <c r="K6515" s="185" t="s">
        <v>410</v>
      </c>
      <c r="L6515" s="185"/>
      <c r="M6515" s="186"/>
      <c r="N6515" s="61" t="s">
        <v>410</v>
      </c>
      <c r="P6515" s="175" t="s">
        <v>1223</v>
      </c>
    </row>
    <row r="6516" spans="1:16" ht="17.25">
      <c r="A6516" s="183" t="s">
        <v>13157</v>
      </c>
      <c r="B6516" s="183" t="s">
        <v>13158</v>
      </c>
      <c r="C6516" s="183" t="s">
        <v>1223</v>
      </c>
      <c r="D6516" s="183" t="s">
        <v>1224</v>
      </c>
      <c r="E6516" s="184"/>
      <c r="F6516" s="184"/>
      <c r="G6516" s="185"/>
      <c r="H6516" s="185"/>
      <c r="I6516" s="184"/>
      <c r="J6516" s="184"/>
      <c r="K6516" s="185" t="s">
        <v>410</v>
      </c>
      <c r="L6516" s="185"/>
      <c r="M6516" s="186"/>
      <c r="N6516" s="61" t="s">
        <v>410</v>
      </c>
      <c r="P6516" s="175" t="s">
        <v>1223</v>
      </c>
    </row>
    <row r="6517" spans="1:16" ht="17.25">
      <c r="A6517" s="183" t="s">
        <v>13159</v>
      </c>
      <c r="B6517" s="183" t="s">
        <v>13158</v>
      </c>
      <c r="C6517" s="183" t="s">
        <v>1223</v>
      </c>
      <c r="D6517" s="183" t="s">
        <v>1224</v>
      </c>
      <c r="E6517" s="184"/>
      <c r="F6517" s="184"/>
      <c r="G6517" s="185"/>
      <c r="H6517" s="185"/>
      <c r="I6517" s="184"/>
      <c r="J6517" s="184"/>
      <c r="K6517" s="185" t="s">
        <v>410</v>
      </c>
      <c r="L6517" s="185"/>
      <c r="M6517" s="186"/>
      <c r="N6517" s="61" t="s">
        <v>410</v>
      </c>
      <c r="P6517" s="175" t="s">
        <v>1223</v>
      </c>
    </row>
    <row r="6518" spans="1:16" ht="17.25">
      <c r="A6518" s="183" t="s">
        <v>13160</v>
      </c>
      <c r="B6518" s="183" t="s">
        <v>13161</v>
      </c>
      <c r="C6518" s="183" t="s">
        <v>1223</v>
      </c>
      <c r="D6518" s="183" t="s">
        <v>1224</v>
      </c>
      <c r="E6518" s="184"/>
      <c r="F6518" s="184"/>
      <c r="G6518" s="185"/>
      <c r="H6518" s="185"/>
      <c r="I6518" s="184"/>
      <c r="J6518" s="184"/>
      <c r="K6518" s="185" t="s">
        <v>410</v>
      </c>
      <c r="L6518" s="185"/>
      <c r="M6518" s="186"/>
      <c r="N6518" s="61" t="s">
        <v>410</v>
      </c>
      <c r="P6518" s="175" t="s">
        <v>1223</v>
      </c>
    </row>
    <row r="6519" spans="1:16" ht="17.25">
      <c r="A6519" s="183" t="s">
        <v>13162</v>
      </c>
      <c r="B6519" s="183" t="s">
        <v>13163</v>
      </c>
      <c r="C6519" s="183" t="s">
        <v>1223</v>
      </c>
      <c r="D6519" s="183" t="s">
        <v>1224</v>
      </c>
      <c r="E6519" s="184"/>
      <c r="F6519" s="184"/>
      <c r="G6519" s="185"/>
      <c r="H6519" s="185"/>
      <c r="I6519" s="184"/>
      <c r="J6519" s="184"/>
      <c r="K6519" s="185" t="s">
        <v>410</v>
      </c>
      <c r="L6519" s="185"/>
      <c r="M6519" s="186"/>
      <c r="N6519" s="61" t="s">
        <v>410</v>
      </c>
      <c r="P6519" s="175" t="s">
        <v>1223</v>
      </c>
    </row>
    <row r="6520" spans="1:16" ht="17.25">
      <c r="A6520" s="183" t="s">
        <v>13164</v>
      </c>
      <c r="B6520" s="183" t="s">
        <v>13165</v>
      </c>
      <c r="C6520" s="183" t="s">
        <v>1223</v>
      </c>
      <c r="D6520" s="183" t="s">
        <v>1224</v>
      </c>
      <c r="E6520" s="184"/>
      <c r="F6520" s="184"/>
      <c r="G6520" s="185"/>
      <c r="H6520" s="185"/>
      <c r="I6520" s="184"/>
      <c r="J6520" s="184"/>
      <c r="K6520" s="185" t="s">
        <v>410</v>
      </c>
      <c r="L6520" s="185"/>
      <c r="M6520" s="186"/>
      <c r="N6520" s="61" t="s">
        <v>410</v>
      </c>
      <c r="P6520" s="175" t="s">
        <v>1223</v>
      </c>
    </row>
    <row r="6521" spans="1:16" ht="17.25">
      <c r="A6521" s="183" t="s">
        <v>13166</v>
      </c>
      <c r="B6521" s="183" t="s">
        <v>13167</v>
      </c>
      <c r="C6521" s="183" t="s">
        <v>1223</v>
      </c>
      <c r="D6521" s="183" t="s">
        <v>1224</v>
      </c>
      <c r="E6521" s="184"/>
      <c r="F6521" s="184"/>
      <c r="G6521" s="185"/>
      <c r="H6521" s="185"/>
      <c r="I6521" s="184"/>
      <c r="J6521" s="184"/>
      <c r="K6521" s="185" t="s">
        <v>410</v>
      </c>
      <c r="L6521" s="185"/>
      <c r="M6521" s="186"/>
      <c r="N6521" s="61" t="s">
        <v>410</v>
      </c>
      <c r="P6521" s="175" t="s">
        <v>1223</v>
      </c>
    </row>
    <row r="6522" spans="1:16" ht="17.25">
      <c r="A6522" s="183" t="s">
        <v>13168</v>
      </c>
      <c r="B6522" s="183" t="s">
        <v>13169</v>
      </c>
      <c r="C6522" s="183" t="s">
        <v>1223</v>
      </c>
      <c r="D6522" s="183" t="s">
        <v>1224</v>
      </c>
      <c r="E6522" s="184">
        <v>155</v>
      </c>
      <c r="F6522" s="184">
        <v>130</v>
      </c>
      <c r="G6522" s="188" t="s">
        <v>107</v>
      </c>
      <c r="H6522" s="185" t="s">
        <v>689</v>
      </c>
      <c r="I6522" s="184">
        <v>52.31</v>
      </c>
      <c r="J6522" s="184">
        <v>182.31</v>
      </c>
      <c r="K6522" s="185">
        <v>113</v>
      </c>
      <c r="L6522" s="185"/>
      <c r="M6522" s="186"/>
      <c r="N6522" s="61" t="s">
        <v>51</v>
      </c>
      <c r="P6522" s="175" t="s">
        <v>1223</v>
      </c>
    </row>
    <row r="6523" spans="1:16" ht="17.25">
      <c r="A6523" s="183" t="s">
        <v>13170</v>
      </c>
      <c r="B6523" s="183" t="s">
        <v>13171</v>
      </c>
      <c r="C6523" s="183" t="s">
        <v>1223</v>
      </c>
      <c r="D6523" s="183" t="s">
        <v>1224</v>
      </c>
      <c r="E6523" s="184"/>
      <c r="F6523" s="184"/>
      <c r="G6523" s="188"/>
      <c r="H6523" s="185"/>
      <c r="I6523" s="184"/>
      <c r="J6523" s="184"/>
      <c r="K6523" s="183" t="s">
        <v>410</v>
      </c>
      <c r="L6523" s="183"/>
      <c r="M6523" s="186"/>
      <c r="N6523" s="61" t="s">
        <v>410</v>
      </c>
      <c r="P6523" s="175" t="s">
        <v>1223</v>
      </c>
    </row>
    <row r="6524" spans="1:16" ht="17.25">
      <c r="A6524" s="183" t="s">
        <v>13172</v>
      </c>
      <c r="B6524" s="183" t="s">
        <v>13173</v>
      </c>
      <c r="C6524" s="183" t="s">
        <v>1223</v>
      </c>
      <c r="D6524" s="183" t="s">
        <v>1224</v>
      </c>
      <c r="E6524" s="184"/>
      <c r="F6524" s="184"/>
      <c r="G6524" s="185"/>
      <c r="H6524" s="185"/>
      <c r="I6524" s="184"/>
      <c r="J6524" s="184"/>
      <c r="K6524" s="185" t="s">
        <v>410</v>
      </c>
      <c r="L6524" s="185"/>
      <c r="M6524" s="186"/>
      <c r="N6524" s="61" t="s">
        <v>410</v>
      </c>
      <c r="P6524" s="175" t="s">
        <v>1223</v>
      </c>
    </row>
    <row r="6525" spans="1:16" ht="17.25">
      <c r="A6525" s="183" t="s">
        <v>13174</v>
      </c>
      <c r="B6525" s="183" t="s">
        <v>13175</v>
      </c>
      <c r="C6525" s="183" t="s">
        <v>1223</v>
      </c>
      <c r="D6525" s="183" t="s">
        <v>1224</v>
      </c>
      <c r="E6525" s="184"/>
      <c r="F6525" s="184"/>
      <c r="G6525" s="185"/>
      <c r="H6525" s="185"/>
      <c r="I6525" s="184"/>
      <c r="J6525" s="184"/>
      <c r="K6525" s="185" t="s">
        <v>410</v>
      </c>
      <c r="L6525" s="185"/>
      <c r="M6525" s="186"/>
      <c r="N6525" s="61" t="s">
        <v>410</v>
      </c>
      <c r="P6525" s="175" t="s">
        <v>1223</v>
      </c>
    </row>
    <row r="6526" spans="1:16" ht="17.25">
      <c r="A6526" s="183" t="s">
        <v>13176</v>
      </c>
      <c r="B6526" s="183" t="s">
        <v>13177</v>
      </c>
      <c r="C6526" s="183" t="s">
        <v>1223</v>
      </c>
      <c r="D6526" s="183" t="s">
        <v>1224</v>
      </c>
      <c r="E6526" s="184"/>
      <c r="F6526" s="184"/>
      <c r="G6526" s="185"/>
      <c r="H6526" s="185"/>
      <c r="I6526" s="184"/>
      <c r="J6526" s="184"/>
      <c r="K6526" s="185" t="s">
        <v>410</v>
      </c>
      <c r="L6526" s="185"/>
      <c r="M6526" s="186"/>
      <c r="N6526" s="61" t="s">
        <v>410</v>
      </c>
      <c r="P6526" s="175" t="s">
        <v>1223</v>
      </c>
    </row>
    <row r="6527" spans="1:16" ht="17.25">
      <c r="A6527" s="183" t="s">
        <v>13178</v>
      </c>
      <c r="B6527" s="183" t="s">
        <v>13179</v>
      </c>
      <c r="C6527" s="183" t="s">
        <v>1223</v>
      </c>
      <c r="D6527" s="183" t="s">
        <v>1224</v>
      </c>
      <c r="E6527" s="184">
        <v>420</v>
      </c>
      <c r="F6527" s="184">
        <v>345</v>
      </c>
      <c r="G6527" s="185" t="s">
        <v>395</v>
      </c>
      <c r="H6527" s="185" t="s">
        <v>689</v>
      </c>
      <c r="I6527" s="184">
        <v>144.48</v>
      </c>
      <c r="J6527" s="184">
        <v>489.48</v>
      </c>
      <c r="K6527" s="185">
        <v>90</v>
      </c>
      <c r="L6527" s="185"/>
      <c r="M6527" s="186"/>
      <c r="N6527" s="61" t="s">
        <v>51</v>
      </c>
      <c r="P6527" s="175" t="s">
        <v>1223</v>
      </c>
    </row>
    <row r="6528" spans="1:16" ht="17.25">
      <c r="A6528" s="183" t="s">
        <v>13180</v>
      </c>
      <c r="B6528" s="183" t="s">
        <v>13181</v>
      </c>
      <c r="C6528" s="183" t="s">
        <v>1223</v>
      </c>
      <c r="D6528" s="183" t="s">
        <v>1224</v>
      </c>
      <c r="E6528" s="184">
        <v>420</v>
      </c>
      <c r="F6528" s="184">
        <v>345</v>
      </c>
      <c r="G6528" s="185" t="s">
        <v>395</v>
      </c>
      <c r="H6528" s="185" t="s">
        <v>689</v>
      </c>
      <c r="I6528" s="184">
        <v>144.48</v>
      </c>
      <c r="J6528" s="184">
        <v>489.48</v>
      </c>
      <c r="K6528" s="185">
        <v>66</v>
      </c>
      <c r="L6528" s="185"/>
      <c r="M6528" s="186"/>
      <c r="N6528" s="61" t="s">
        <v>51</v>
      </c>
      <c r="P6528" s="175" t="s">
        <v>1223</v>
      </c>
    </row>
    <row r="6529" spans="1:16" ht="17.25">
      <c r="A6529" s="183" t="s">
        <v>13182</v>
      </c>
      <c r="B6529" s="183" t="s">
        <v>13183</v>
      </c>
      <c r="C6529" s="183" t="s">
        <v>1223</v>
      </c>
      <c r="D6529" s="183" t="s">
        <v>1224</v>
      </c>
      <c r="E6529" s="184"/>
      <c r="F6529" s="184"/>
      <c r="G6529" s="185"/>
      <c r="H6529" s="185"/>
      <c r="I6529" s="184"/>
      <c r="J6529" s="184"/>
      <c r="K6529" s="185" t="s">
        <v>410</v>
      </c>
      <c r="L6529" s="185"/>
      <c r="M6529" s="186"/>
      <c r="N6529" s="61" t="s">
        <v>410</v>
      </c>
      <c r="P6529" s="175" t="s">
        <v>1223</v>
      </c>
    </row>
    <row r="6530" spans="1:16" ht="17.25">
      <c r="A6530" s="183" t="s">
        <v>13184</v>
      </c>
      <c r="B6530" s="183" t="s">
        <v>13185</v>
      </c>
      <c r="C6530" s="183" t="s">
        <v>1223</v>
      </c>
      <c r="D6530" s="183" t="s">
        <v>1224</v>
      </c>
      <c r="E6530" s="184"/>
      <c r="F6530" s="184"/>
      <c r="G6530" s="188"/>
      <c r="H6530" s="185"/>
      <c r="I6530" s="184"/>
      <c r="J6530" s="184"/>
      <c r="K6530" s="185" t="s">
        <v>410</v>
      </c>
      <c r="L6530" s="185"/>
      <c r="M6530" s="186"/>
      <c r="N6530" s="61" t="s">
        <v>410</v>
      </c>
      <c r="P6530" s="175" t="s">
        <v>1223</v>
      </c>
    </row>
    <row r="6531" spans="1:16" ht="17.25">
      <c r="A6531" s="183" t="s">
        <v>13186</v>
      </c>
      <c r="B6531" s="183" t="s">
        <v>13187</v>
      </c>
      <c r="C6531" s="183" t="s">
        <v>1223</v>
      </c>
      <c r="D6531" s="183" t="s">
        <v>1224</v>
      </c>
      <c r="E6531" s="184"/>
      <c r="F6531" s="184"/>
      <c r="G6531" s="188"/>
      <c r="H6531" s="185"/>
      <c r="I6531" s="184"/>
      <c r="J6531" s="184"/>
      <c r="K6531" s="185" t="s">
        <v>410</v>
      </c>
      <c r="L6531" s="185"/>
      <c r="M6531" s="186"/>
      <c r="N6531" s="61" t="s">
        <v>410</v>
      </c>
      <c r="P6531" s="175" t="s">
        <v>1223</v>
      </c>
    </row>
    <row r="6532" spans="1:16" ht="17.25">
      <c r="A6532" s="183" t="s">
        <v>13188</v>
      </c>
      <c r="B6532" s="183" t="s">
        <v>13189</v>
      </c>
      <c r="C6532" s="183" t="s">
        <v>1223</v>
      </c>
      <c r="D6532" s="183" t="s">
        <v>1224</v>
      </c>
      <c r="E6532" s="184"/>
      <c r="F6532" s="184"/>
      <c r="G6532" s="185"/>
      <c r="H6532" s="185"/>
      <c r="I6532" s="184"/>
      <c r="J6532" s="184"/>
      <c r="K6532" s="185" t="s">
        <v>410</v>
      </c>
      <c r="L6532" s="185"/>
      <c r="M6532" s="186"/>
      <c r="N6532" s="61" t="s">
        <v>410</v>
      </c>
      <c r="P6532" s="175" t="s">
        <v>1223</v>
      </c>
    </row>
    <row r="6533" spans="1:16" ht="17.25">
      <c r="A6533" s="183" t="s">
        <v>13190</v>
      </c>
      <c r="B6533" s="183" t="s">
        <v>13191</v>
      </c>
      <c r="C6533" s="183" t="s">
        <v>1223</v>
      </c>
      <c r="D6533" s="183" t="s">
        <v>1224</v>
      </c>
      <c r="E6533" s="184"/>
      <c r="F6533" s="184"/>
      <c r="G6533" s="188"/>
      <c r="H6533" s="185"/>
      <c r="I6533" s="184"/>
      <c r="J6533" s="184"/>
      <c r="K6533" s="185" t="s">
        <v>410</v>
      </c>
      <c r="L6533" s="185"/>
      <c r="M6533" s="186"/>
      <c r="N6533" s="61" t="s">
        <v>410</v>
      </c>
      <c r="P6533" s="175" t="s">
        <v>1223</v>
      </c>
    </row>
    <row r="6534" spans="1:16" ht="17.25">
      <c r="A6534" s="183" t="s">
        <v>13192</v>
      </c>
      <c r="B6534" s="183" t="s">
        <v>13193</v>
      </c>
      <c r="C6534" s="183" t="s">
        <v>1223</v>
      </c>
      <c r="D6534" s="183" t="s">
        <v>1224</v>
      </c>
      <c r="E6534" s="184"/>
      <c r="F6534" s="184"/>
      <c r="G6534" s="185"/>
      <c r="H6534" s="185"/>
      <c r="I6534" s="184"/>
      <c r="J6534" s="184"/>
      <c r="K6534" s="185" t="s">
        <v>410</v>
      </c>
      <c r="L6534" s="185"/>
      <c r="M6534" s="186"/>
      <c r="N6534" s="61" t="s">
        <v>410</v>
      </c>
      <c r="P6534" s="175" t="s">
        <v>1223</v>
      </c>
    </row>
    <row r="6535" spans="1:16" ht="17.25">
      <c r="A6535" s="183" t="s">
        <v>13194</v>
      </c>
      <c r="B6535" s="183" t="s">
        <v>13195</v>
      </c>
      <c r="C6535" s="183" t="s">
        <v>1223</v>
      </c>
      <c r="D6535" s="183" t="s">
        <v>1224</v>
      </c>
      <c r="E6535" s="184"/>
      <c r="F6535" s="184"/>
      <c r="G6535" s="185"/>
      <c r="H6535" s="185"/>
      <c r="I6535" s="184"/>
      <c r="J6535" s="184"/>
      <c r="K6535" s="185" t="s">
        <v>410</v>
      </c>
      <c r="L6535" s="185"/>
      <c r="M6535" s="186"/>
      <c r="N6535" s="61" t="s">
        <v>410</v>
      </c>
      <c r="P6535" s="175" t="s">
        <v>1223</v>
      </c>
    </row>
    <row r="6536" spans="1:16" ht="17.25">
      <c r="A6536" s="183" t="s">
        <v>13196</v>
      </c>
      <c r="B6536" s="183" t="s">
        <v>13197</v>
      </c>
      <c r="C6536" s="183" t="s">
        <v>1223</v>
      </c>
      <c r="D6536" s="183" t="s">
        <v>1224</v>
      </c>
      <c r="E6536" s="184"/>
      <c r="F6536" s="184"/>
      <c r="G6536" s="185"/>
      <c r="H6536" s="185"/>
      <c r="I6536" s="184"/>
      <c r="J6536" s="184"/>
      <c r="K6536" s="185" t="s">
        <v>410</v>
      </c>
      <c r="L6536" s="185"/>
      <c r="M6536" s="186"/>
      <c r="N6536" s="61" t="s">
        <v>410</v>
      </c>
      <c r="P6536" s="175" t="s">
        <v>1223</v>
      </c>
    </row>
    <row r="6537" spans="1:16" ht="17.25">
      <c r="A6537" s="183" t="s">
        <v>13198</v>
      </c>
      <c r="B6537" s="183" t="s">
        <v>13199</v>
      </c>
      <c r="C6537" s="183" t="s">
        <v>1223</v>
      </c>
      <c r="D6537" s="183" t="s">
        <v>1224</v>
      </c>
      <c r="E6537" s="184"/>
      <c r="F6537" s="184"/>
      <c r="G6537" s="185"/>
      <c r="H6537" s="185"/>
      <c r="I6537" s="184"/>
      <c r="J6537" s="184"/>
      <c r="K6537" s="185" t="s">
        <v>410</v>
      </c>
      <c r="L6537" s="185"/>
      <c r="M6537" s="186"/>
      <c r="N6537" s="61" t="s">
        <v>410</v>
      </c>
      <c r="P6537" s="175" t="s">
        <v>1223</v>
      </c>
    </row>
    <row r="6538" spans="1:16" ht="17.25">
      <c r="A6538" s="183" t="s">
        <v>13200</v>
      </c>
      <c r="B6538" s="183" t="s">
        <v>13201</v>
      </c>
      <c r="C6538" s="183" t="s">
        <v>1223</v>
      </c>
      <c r="D6538" s="183" t="s">
        <v>1224</v>
      </c>
      <c r="E6538" s="184">
        <v>150</v>
      </c>
      <c r="F6538" s="184">
        <v>100</v>
      </c>
      <c r="G6538" s="185" t="s">
        <v>1052</v>
      </c>
      <c r="H6538" s="185" t="s">
        <v>689</v>
      </c>
      <c r="I6538" s="184">
        <v>46.77</v>
      </c>
      <c r="J6538" s="184">
        <v>146.77</v>
      </c>
      <c r="K6538" s="185">
        <v>70</v>
      </c>
      <c r="L6538" s="185"/>
      <c r="M6538" s="186"/>
      <c r="N6538" s="61" t="s">
        <v>51</v>
      </c>
      <c r="P6538" s="175" t="s">
        <v>1223</v>
      </c>
    </row>
    <row r="6539" spans="1:16" ht="17.25">
      <c r="A6539" s="183" t="s">
        <v>13202</v>
      </c>
      <c r="B6539" s="183" t="s">
        <v>13203</v>
      </c>
      <c r="C6539" s="183" t="s">
        <v>1223</v>
      </c>
      <c r="D6539" s="183" t="s">
        <v>1224</v>
      </c>
      <c r="E6539" s="184">
        <v>176</v>
      </c>
      <c r="F6539" s="184">
        <v>176</v>
      </c>
      <c r="G6539" s="185"/>
      <c r="H6539" s="185"/>
      <c r="I6539" s="184">
        <v>135.31</v>
      </c>
      <c r="J6539" s="184">
        <v>311.31</v>
      </c>
      <c r="K6539" s="185">
        <v>0</v>
      </c>
      <c r="L6539" s="185"/>
      <c r="M6539" s="186"/>
      <c r="N6539" s="61" t="s">
        <v>51</v>
      </c>
      <c r="P6539" s="175" t="s">
        <v>1223</v>
      </c>
    </row>
    <row r="6540" spans="1:16" ht="17.25">
      <c r="A6540" s="183" t="s">
        <v>13204</v>
      </c>
      <c r="B6540" s="183" t="s">
        <v>13205</v>
      </c>
      <c r="C6540" s="183" t="s">
        <v>1223</v>
      </c>
      <c r="D6540" s="183" t="s">
        <v>1224</v>
      </c>
      <c r="E6540" s="184"/>
      <c r="F6540" s="184"/>
      <c r="G6540" s="185"/>
      <c r="H6540" s="185"/>
      <c r="I6540" s="184"/>
      <c r="J6540" s="184"/>
      <c r="K6540" s="185" t="s">
        <v>410</v>
      </c>
      <c r="L6540" s="185"/>
      <c r="M6540" s="186"/>
      <c r="N6540" s="61" t="s">
        <v>410</v>
      </c>
      <c r="P6540" s="175" t="s">
        <v>1223</v>
      </c>
    </row>
    <row r="6541" spans="1:16" ht="17.25">
      <c r="A6541" s="183" t="s">
        <v>13206</v>
      </c>
      <c r="B6541" s="183" t="s">
        <v>13207</v>
      </c>
      <c r="C6541" s="183" t="s">
        <v>1223</v>
      </c>
      <c r="D6541" s="183" t="s">
        <v>1224</v>
      </c>
      <c r="E6541" s="184"/>
      <c r="F6541" s="184"/>
      <c r="G6541" s="185"/>
      <c r="H6541" s="185"/>
      <c r="I6541" s="184"/>
      <c r="J6541" s="184"/>
      <c r="K6541" s="185" t="s">
        <v>410</v>
      </c>
      <c r="L6541" s="185"/>
      <c r="M6541" s="186"/>
      <c r="N6541" s="61" t="s">
        <v>410</v>
      </c>
      <c r="P6541" s="175" t="s">
        <v>1223</v>
      </c>
    </row>
    <row r="6542" spans="1:16" ht="17.25">
      <c r="A6542" s="183" t="s">
        <v>13208</v>
      </c>
      <c r="B6542" s="183" t="s">
        <v>13209</v>
      </c>
      <c r="C6542" s="183" t="s">
        <v>1223</v>
      </c>
      <c r="D6542" s="183" t="s">
        <v>1224</v>
      </c>
      <c r="E6542" s="184"/>
      <c r="F6542" s="184"/>
      <c r="G6542" s="185"/>
      <c r="H6542" s="185"/>
      <c r="I6542" s="184"/>
      <c r="J6542" s="184"/>
      <c r="K6542" s="185" t="s">
        <v>410</v>
      </c>
      <c r="L6542" s="185"/>
      <c r="M6542" s="186"/>
      <c r="N6542" s="61" t="s">
        <v>410</v>
      </c>
      <c r="P6542" s="175" t="s">
        <v>1223</v>
      </c>
    </row>
    <row r="6543" spans="1:16" ht="17.25">
      <c r="A6543" s="183" t="s">
        <v>13210</v>
      </c>
      <c r="B6543" s="183" t="s">
        <v>13211</v>
      </c>
      <c r="C6543" s="183" t="s">
        <v>1223</v>
      </c>
      <c r="D6543" s="183" t="s">
        <v>1224</v>
      </c>
      <c r="E6543" s="184"/>
      <c r="F6543" s="184"/>
      <c r="G6543" s="185"/>
      <c r="H6543" s="185"/>
      <c r="I6543" s="184"/>
      <c r="J6543" s="184"/>
      <c r="K6543" s="185" t="s">
        <v>410</v>
      </c>
      <c r="L6543" s="185"/>
      <c r="M6543" s="186"/>
      <c r="N6543" s="61" t="s">
        <v>410</v>
      </c>
      <c r="P6543" s="175" t="s">
        <v>1223</v>
      </c>
    </row>
    <row r="6544" spans="1:16" ht="17.25">
      <c r="A6544" s="183" t="s">
        <v>13212</v>
      </c>
      <c r="B6544" s="183" t="s">
        <v>13213</v>
      </c>
      <c r="C6544" s="183" t="s">
        <v>1223</v>
      </c>
      <c r="D6544" s="183" t="s">
        <v>1224</v>
      </c>
      <c r="E6544" s="184"/>
      <c r="F6544" s="184"/>
      <c r="G6544" s="185"/>
      <c r="H6544" s="185"/>
      <c r="I6544" s="184"/>
      <c r="J6544" s="184"/>
      <c r="K6544" s="185" t="s">
        <v>410</v>
      </c>
      <c r="L6544" s="185"/>
      <c r="M6544" s="186"/>
      <c r="N6544" s="61" t="s">
        <v>410</v>
      </c>
      <c r="P6544" s="175" t="s">
        <v>1223</v>
      </c>
    </row>
    <row r="6545" spans="1:16" ht="17.25">
      <c r="A6545" s="183" t="s">
        <v>13214</v>
      </c>
      <c r="B6545" s="183" t="s">
        <v>13215</v>
      </c>
      <c r="C6545" s="183" t="s">
        <v>1223</v>
      </c>
      <c r="D6545" s="183" t="s">
        <v>1224</v>
      </c>
      <c r="E6545" s="184"/>
      <c r="F6545" s="184"/>
      <c r="G6545" s="185"/>
      <c r="H6545" s="185"/>
      <c r="I6545" s="184"/>
      <c r="J6545" s="184"/>
      <c r="K6545" s="185" t="s">
        <v>410</v>
      </c>
      <c r="L6545" s="185"/>
      <c r="M6545" s="186"/>
      <c r="N6545" s="61" t="s">
        <v>410</v>
      </c>
      <c r="P6545" s="175" t="s">
        <v>1223</v>
      </c>
    </row>
    <row r="6546" spans="1:16" ht="17.25">
      <c r="A6546" s="183" t="s">
        <v>13216</v>
      </c>
      <c r="B6546" s="183" t="s">
        <v>13217</v>
      </c>
      <c r="C6546" s="183" t="s">
        <v>1223</v>
      </c>
      <c r="D6546" s="183" t="s">
        <v>1224</v>
      </c>
      <c r="E6546" s="184">
        <v>149.99</v>
      </c>
      <c r="F6546" s="184">
        <v>100</v>
      </c>
      <c r="G6546" s="185" t="s">
        <v>1052</v>
      </c>
      <c r="H6546" s="185" t="s">
        <v>689</v>
      </c>
      <c r="I6546" s="184">
        <v>136.67</v>
      </c>
      <c r="J6546" s="184">
        <v>236.67</v>
      </c>
      <c r="K6546" s="183">
        <v>1</v>
      </c>
      <c r="L6546" s="183"/>
      <c r="M6546" s="186"/>
      <c r="N6546" s="61" t="s">
        <v>51</v>
      </c>
      <c r="P6546" s="175" t="s">
        <v>1223</v>
      </c>
    </row>
    <row r="6547" spans="1:16" ht="17.25">
      <c r="A6547" s="183" t="s">
        <v>13218</v>
      </c>
      <c r="B6547" s="183" t="s">
        <v>13219</v>
      </c>
      <c r="C6547" s="183" t="s">
        <v>1223</v>
      </c>
      <c r="D6547" s="183" t="s">
        <v>1224</v>
      </c>
      <c r="E6547" s="184"/>
      <c r="F6547" s="184"/>
      <c r="G6547" s="185"/>
      <c r="H6547" s="185"/>
      <c r="I6547" s="184"/>
      <c r="J6547" s="184"/>
      <c r="K6547" s="185" t="s">
        <v>410</v>
      </c>
      <c r="L6547" s="185"/>
      <c r="M6547" s="186"/>
      <c r="N6547" s="61" t="s">
        <v>410</v>
      </c>
      <c r="P6547" s="175" t="s">
        <v>1223</v>
      </c>
    </row>
    <row r="6548" spans="1:16" ht="17.25">
      <c r="A6548" s="183" t="s">
        <v>13220</v>
      </c>
      <c r="B6548" s="183" t="s">
        <v>13221</v>
      </c>
      <c r="C6548" s="183" t="s">
        <v>1223</v>
      </c>
      <c r="D6548" s="183" t="s">
        <v>1224</v>
      </c>
      <c r="E6548" s="184"/>
      <c r="F6548" s="184"/>
      <c r="G6548" s="185"/>
      <c r="H6548" s="185"/>
      <c r="I6548" s="184"/>
      <c r="J6548" s="184"/>
      <c r="K6548" s="185" t="s">
        <v>410</v>
      </c>
      <c r="L6548" s="185"/>
      <c r="M6548" s="186"/>
      <c r="N6548" s="61" t="s">
        <v>410</v>
      </c>
      <c r="P6548" s="175" t="s">
        <v>1223</v>
      </c>
    </row>
    <row r="6549" spans="1:16" ht="17.25">
      <c r="A6549" s="183" t="s">
        <v>13222</v>
      </c>
      <c r="B6549" s="183" t="s">
        <v>13223</v>
      </c>
      <c r="C6549" s="183" t="s">
        <v>1223</v>
      </c>
      <c r="D6549" s="183" t="s">
        <v>1224</v>
      </c>
      <c r="E6549" s="184">
        <v>68.74</v>
      </c>
      <c r="F6549" s="184">
        <v>40</v>
      </c>
      <c r="G6549" s="185" t="s">
        <v>1779</v>
      </c>
      <c r="H6549" s="185" t="s">
        <v>689</v>
      </c>
      <c r="I6549" s="184">
        <v>44.35</v>
      </c>
      <c r="J6549" s="184">
        <v>84.35</v>
      </c>
      <c r="K6549" s="185">
        <v>32</v>
      </c>
      <c r="L6549" s="185"/>
      <c r="M6549" s="186"/>
      <c r="N6549" s="61" t="s">
        <v>51</v>
      </c>
      <c r="P6549" s="175" t="s">
        <v>1223</v>
      </c>
    </row>
    <row r="6550" spans="1:16" ht="17.25">
      <c r="A6550" s="183" t="s">
        <v>13224</v>
      </c>
      <c r="B6550" s="183" t="s">
        <v>13225</v>
      </c>
      <c r="C6550" s="183" t="s">
        <v>1223</v>
      </c>
      <c r="D6550" s="183" t="s">
        <v>1224</v>
      </c>
      <c r="E6550" s="184"/>
      <c r="F6550" s="184"/>
      <c r="G6550" s="185"/>
      <c r="H6550" s="185"/>
      <c r="I6550" s="184"/>
      <c r="J6550" s="184"/>
      <c r="K6550" s="185" t="s">
        <v>410</v>
      </c>
      <c r="L6550" s="185"/>
      <c r="M6550" s="186"/>
      <c r="N6550" s="61" t="s">
        <v>410</v>
      </c>
      <c r="P6550" s="175" t="s">
        <v>1223</v>
      </c>
    </row>
    <row r="6551" spans="1:16" ht="17.25">
      <c r="A6551" s="183" t="s">
        <v>13226</v>
      </c>
      <c r="B6551" s="183" t="s">
        <v>13227</v>
      </c>
      <c r="C6551" s="183" t="s">
        <v>1223</v>
      </c>
      <c r="D6551" s="183" t="s">
        <v>1224</v>
      </c>
      <c r="E6551" s="184"/>
      <c r="F6551" s="184"/>
      <c r="G6551" s="185"/>
      <c r="H6551" s="185"/>
      <c r="I6551" s="184"/>
      <c r="J6551" s="184"/>
      <c r="K6551" s="185" t="s">
        <v>410</v>
      </c>
      <c r="L6551" s="185"/>
      <c r="M6551" s="186"/>
      <c r="N6551" s="61" t="s">
        <v>410</v>
      </c>
      <c r="P6551" s="175" t="s">
        <v>1223</v>
      </c>
    </row>
    <row r="6552" spans="1:16" ht="17.25">
      <c r="A6552" s="183" t="s">
        <v>13228</v>
      </c>
      <c r="B6552" s="183" t="s">
        <v>13229</v>
      </c>
      <c r="C6552" s="183" t="s">
        <v>1223</v>
      </c>
      <c r="D6552" s="183" t="s">
        <v>1224</v>
      </c>
      <c r="E6552" s="184"/>
      <c r="F6552" s="184"/>
      <c r="G6552" s="185"/>
      <c r="H6552" s="185"/>
      <c r="I6552" s="184"/>
      <c r="J6552" s="184"/>
      <c r="K6552" s="185" t="s">
        <v>410</v>
      </c>
      <c r="L6552" s="185"/>
      <c r="M6552" s="186"/>
      <c r="N6552" s="61" t="s">
        <v>410</v>
      </c>
      <c r="P6552" s="175" t="s">
        <v>1223</v>
      </c>
    </row>
    <row r="6553" spans="1:16" ht="17.25">
      <c r="A6553" s="183" t="s">
        <v>13230</v>
      </c>
      <c r="B6553" s="183" t="s">
        <v>13231</v>
      </c>
      <c r="C6553" s="183" t="s">
        <v>1223</v>
      </c>
      <c r="D6553" s="183" t="s">
        <v>1224</v>
      </c>
      <c r="E6553" s="184"/>
      <c r="F6553" s="184"/>
      <c r="G6553" s="185"/>
      <c r="H6553" s="185"/>
      <c r="I6553" s="184"/>
      <c r="J6553" s="184"/>
      <c r="K6553" s="185" t="s">
        <v>410</v>
      </c>
      <c r="L6553" s="185"/>
      <c r="M6553" s="186"/>
      <c r="N6553" s="61" t="s">
        <v>410</v>
      </c>
      <c r="P6553" s="175" t="s">
        <v>1223</v>
      </c>
    </row>
    <row r="6554" spans="1:16" ht="17.25">
      <c r="A6554" s="183" t="s">
        <v>13232</v>
      </c>
      <c r="B6554" s="183" t="s">
        <v>13233</v>
      </c>
      <c r="C6554" s="183" t="s">
        <v>1223</v>
      </c>
      <c r="D6554" s="183" t="s">
        <v>1224</v>
      </c>
      <c r="E6554" s="184"/>
      <c r="F6554" s="184"/>
      <c r="G6554" s="185"/>
      <c r="H6554" s="185"/>
      <c r="I6554" s="184"/>
      <c r="J6554" s="184"/>
      <c r="K6554" s="185" t="s">
        <v>410</v>
      </c>
      <c r="L6554" s="185"/>
      <c r="M6554" s="186"/>
      <c r="N6554" s="61" t="s">
        <v>410</v>
      </c>
      <c r="P6554" s="175" t="s">
        <v>1223</v>
      </c>
    </row>
    <row r="6555" spans="1:16" ht="17.25">
      <c r="A6555" s="183" t="s">
        <v>13234</v>
      </c>
      <c r="B6555" s="183" t="s">
        <v>13235</v>
      </c>
      <c r="C6555" s="183" t="s">
        <v>1223</v>
      </c>
      <c r="D6555" s="183" t="s">
        <v>1224</v>
      </c>
      <c r="E6555" s="184"/>
      <c r="F6555" s="184"/>
      <c r="G6555" s="188"/>
      <c r="H6555" s="185"/>
      <c r="I6555" s="184"/>
      <c r="J6555" s="184"/>
      <c r="K6555" s="183" t="s">
        <v>410</v>
      </c>
      <c r="L6555" s="183"/>
      <c r="M6555" s="186"/>
      <c r="N6555" s="61" t="s">
        <v>410</v>
      </c>
      <c r="P6555" s="175" t="s">
        <v>1223</v>
      </c>
    </row>
    <row r="6556" spans="1:16" ht="17.25">
      <c r="A6556" s="183" t="s">
        <v>13236</v>
      </c>
      <c r="B6556" s="183" t="s">
        <v>13237</v>
      </c>
      <c r="C6556" s="183" t="s">
        <v>1223</v>
      </c>
      <c r="D6556" s="183" t="s">
        <v>1224</v>
      </c>
      <c r="E6556" s="184"/>
      <c r="F6556" s="184"/>
      <c r="G6556" s="185"/>
      <c r="H6556" s="185"/>
      <c r="I6556" s="184"/>
      <c r="J6556" s="184"/>
      <c r="K6556" s="185" t="s">
        <v>410</v>
      </c>
      <c r="L6556" s="185"/>
      <c r="M6556" s="186"/>
      <c r="N6556" s="61" t="s">
        <v>410</v>
      </c>
      <c r="P6556" s="175" t="s">
        <v>1223</v>
      </c>
    </row>
    <row r="6557" spans="1:16" ht="17.25">
      <c r="A6557" s="183" t="s">
        <v>13238</v>
      </c>
      <c r="B6557" s="183" t="s">
        <v>13239</v>
      </c>
      <c r="C6557" s="183" t="s">
        <v>1223</v>
      </c>
      <c r="D6557" s="183" t="s">
        <v>1224</v>
      </c>
      <c r="E6557" s="184"/>
      <c r="F6557" s="184"/>
      <c r="G6557" s="185"/>
      <c r="H6557" s="185"/>
      <c r="I6557" s="184"/>
      <c r="J6557" s="184"/>
      <c r="K6557" s="183" t="s">
        <v>410</v>
      </c>
      <c r="L6557" s="183"/>
      <c r="M6557" s="186"/>
      <c r="N6557" s="61" t="s">
        <v>410</v>
      </c>
      <c r="P6557" s="175" t="s">
        <v>1223</v>
      </c>
    </row>
    <row r="6558" spans="1:16" ht="17.25">
      <c r="A6558" s="183" t="s">
        <v>13240</v>
      </c>
      <c r="B6558" s="183" t="s">
        <v>13241</v>
      </c>
      <c r="C6558" s="183" t="s">
        <v>1223</v>
      </c>
      <c r="D6558" s="183" t="s">
        <v>1224</v>
      </c>
      <c r="E6558" s="184"/>
      <c r="F6558" s="184"/>
      <c r="G6558" s="185"/>
      <c r="H6558" s="185"/>
      <c r="I6558" s="184"/>
      <c r="J6558" s="184"/>
      <c r="K6558" s="185" t="s">
        <v>410</v>
      </c>
      <c r="L6558" s="185"/>
      <c r="M6558" s="186"/>
      <c r="N6558" s="61" t="s">
        <v>410</v>
      </c>
      <c r="P6558" s="175" t="s">
        <v>1223</v>
      </c>
    </row>
    <row r="6559" spans="1:16" ht="17.25">
      <c r="A6559" s="183" t="s">
        <v>13242</v>
      </c>
      <c r="B6559" s="183" t="s">
        <v>13243</v>
      </c>
      <c r="C6559" s="183" t="s">
        <v>1223</v>
      </c>
      <c r="D6559" s="183" t="s">
        <v>1224</v>
      </c>
      <c r="E6559" s="184"/>
      <c r="F6559" s="184"/>
      <c r="G6559" s="185"/>
      <c r="H6559" s="185"/>
      <c r="I6559" s="184"/>
      <c r="J6559" s="184"/>
      <c r="K6559" s="185" t="s">
        <v>410</v>
      </c>
      <c r="L6559" s="185"/>
      <c r="M6559" s="186"/>
      <c r="N6559" s="61" t="s">
        <v>410</v>
      </c>
      <c r="P6559" s="175" t="s">
        <v>1223</v>
      </c>
    </row>
    <row r="6560" spans="1:16" ht="17.25">
      <c r="A6560" s="183" t="s">
        <v>13244</v>
      </c>
      <c r="B6560" s="183" t="s">
        <v>13245</v>
      </c>
      <c r="C6560" s="183" t="s">
        <v>1223</v>
      </c>
      <c r="D6560" s="183" t="s">
        <v>1224</v>
      </c>
      <c r="E6560" s="184"/>
      <c r="F6560" s="184"/>
      <c r="G6560" s="185"/>
      <c r="H6560" s="185"/>
      <c r="I6560" s="184"/>
      <c r="J6560" s="184"/>
      <c r="K6560" s="185" t="s">
        <v>410</v>
      </c>
      <c r="L6560" s="185"/>
      <c r="M6560" s="186"/>
      <c r="N6560" s="61" t="s">
        <v>410</v>
      </c>
      <c r="P6560" s="175" t="s">
        <v>1223</v>
      </c>
    </row>
    <row r="6561" spans="1:16" ht="17.25">
      <c r="A6561" s="183" t="s">
        <v>13246</v>
      </c>
      <c r="B6561" s="183" t="s">
        <v>13247</v>
      </c>
      <c r="C6561" s="183" t="s">
        <v>1223</v>
      </c>
      <c r="D6561" s="183" t="s">
        <v>1224</v>
      </c>
      <c r="E6561" s="184"/>
      <c r="F6561" s="184"/>
      <c r="G6561" s="185"/>
      <c r="H6561" s="185"/>
      <c r="I6561" s="184"/>
      <c r="J6561" s="184"/>
      <c r="K6561" s="185" t="s">
        <v>410</v>
      </c>
      <c r="L6561" s="185"/>
      <c r="M6561" s="186"/>
      <c r="N6561" s="61" t="s">
        <v>410</v>
      </c>
      <c r="P6561" s="175" t="s">
        <v>1223</v>
      </c>
    </row>
    <row r="6562" spans="1:16" ht="17.25">
      <c r="A6562" s="183" t="s">
        <v>13248</v>
      </c>
      <c r="B6562" s="183" t="s">
        <v>13249</v>
      </c>
      <c r="C6562" s="183" t="s">
        <v>1223</v>
      </c>
      <c r="D6562" s="183" t="s">
        <v>1224</v>
      </c>
      <c r="E6562" s="184"/>
      <c r="F6562" s="184"/>
      <c r="G6562" s="188"/>
      <c r="H6562" s="185"/>
      <c r="I6562" s="184"/>
      <c r="J6562" s="184"/>
      <c r="K6562" s="185" t="s">
        <v>410</v>
      </c>
      <c r="L6562" s="185"/>
      <c r="M6562" s="186"/>
      <c r="N6562" s="61" t="s">
        <v>410</v>
      </c>
      <c r="P6562" s="175" t="s">
        <v>1223</v>
      </c>
    </row>
    <row r="6563" spans="1:16" ht="17.25">
      <c r="A6563" s="183" t="s">
        <v>13250</v>
      </c>
      <c r="B6563" s="183" t="s">
        <v>13251</v>
      </c>
      <c r="C6563" s="183" t="s">
        <v>1223</v>
      </c>
      <c r="D6563" s="183" t="s">
        <v>1224</v>
      </c>
      <c r="E6563" s="184"/>
      <c r="F6563" s="184"/>
      <c r="G6563" s="188"/>
      <c r="H6563" s="185"/>
      <c r="I6563" s="184"/>
      <c r="J6563" s="184"/>
      <c r="K6563" s="183" t="s">
        <v>410</v>
      </c>
      <c r="L6563" s="183"/>
      <c r="M6563" s="186"/>
      <c r="N6563" s="61" t="s">
        <v>410</v>
      </c>
      <c r="P6563" s="175" t="s">
        <v>1223</v>
      </c>
    </row>
    <row r="6564" spans="1:16" ht="17.25">
      <c r="A6564" s="183" t="s">
        <v>13252</v>
      </c>
      <c r="B6564" s="183" t="s">
        <v>13253</v>
      </c>
      <c r="C6564" s="183" t="s">
        <v>1223</v>
      </c>
      <c r="D6564" s="183" t="s">
        <v>1224</v>
      </c>
      <c r="E6564" s="184"/>
      <c r="F6564" s="184"/>
      <c r="G6564" s="185"/>
      <c r="H6564" s="185"/>
      <c r="I6564" s="184"/>
      <c r="J6564" s="184"/>
      <c r="K6564" s="185" t="s">
        <v>410</v>
      </c>
      <c r="L6564" s="185"/>
      <c r="M6564" s="186"/>
      <c r="N6564" s="61" t="s">
        <v>410</v>
      </c>
      <c r="P6564" s="175" t="s">
        <v>1223</v>
      </c>
    </row>
    <row r="6565" spans="1:16" ht="17.25">
      <c r="A6565" s="183" t="s">
        <v>13254</v>
      </c>
      <c r="B6565" s="183" t="s">
        <v>13255</v>
      </c>
      <c r="C6565" s="183" t="s">
        <v>1223</v>
      </c>
      <c r="D6565" s="183" t="s">
        <v>1224</v>
      </c>
      <c r="E6565" s="184"/>
      <c r="F6565" s="184"/>
      <c r="G6565" s="185"/>
      <c r="H6565" s="185"/>
      <c r="I6565" s="184"/>
      <c r="J6565" s="184"/>
      <c r="K6565" s="185" t="s">
        <v>410</v>
      </c>
      <c r="L6565" s="185"/>
      <c r="M6565" s="186"/>
      <c r="N6565" s="61" t="s">
        <v>410</v>
      </c>
      <c r="P6565" s="175" t="s">
        <v>1223</v>
      </c>
    </row>
    <row r="6566" spans="1:16" ht="17.25">
      <c r="A6566" s="183" t="s">
        <v>13256</v>
      </c>
      <c r="B6566" s="183" t="s">
        <v>13257</v>
      </c>
      <c r="C6566" s="183" t="s">
        <v>1223</v>
      </c>
      <c r="D6566" s="183" t="s">
        <v>1224</v>
      </c>
      <c r="E6566" s="184"/>
      <c r="F6566" s="184"/>
      <c r="G6566" s="185"/>
      <c r="H6566" s="185"/>
      <c r="I6566" s="184"/>
      <c r="J6566" s="184"/>
      <c r="K6566" s="185" t="s">
        <v>410</v>
      </c>
      <c r="L6566" s="185"/>
      <c r="M6566" s="186"/>
      <c r="N6566" s="61" t="s">
        <v>410</v>
      </c>
      <c r="P6566" s="175" t="s">
        <v>1223</v>
      </c>
    </row>
    <row r="6567" spans="1:16" ht="17.25">
      <c r="A6567" s="183" t="s">
        <v>13258</v>
      </c>
      <c r="B6567" s="183" t="s">
        <v>13259</v>
      </c>
      <c r="C6567" s="183" t="s">
        <v>1223</v>
      </c>
      <c r="D6567" s="183" t="s">
        <v>1224</v>
      </c>
      <c r="E6567" s="184"/>
      <c r="F6567" s="184"/>
      <c r="G6567" s="185"/>
      <c r="H6567" s="185"/>
      <c r="I6567" s="184"/>
      <c r="J6567" s="184"/>
      <c r="K6567" s="185" t="s">
        <v>410</v>
      </c>
      <c r="L6567" s="185"/>
      <c r="M6567" s="186"/>
      <c r="N6567" s="61" t="s">
        <v>410</v>
      </c>
      <c r="P6567" s="175" t="s">
        <v>1223</v>
      </c>
    </row>
    <row r="6568" spans="1:16" ht="17.25">
      <c r="A6568" s="183" t="s">
        <v>13260</v>
      </c>
      <c r="B6568" s="183" t="s">
        <v>13261</v>
      </c>
      <c r="C6568" s="183" t="s">
        <v>1223</v>
      </c>
      <c r="D6568" s="183" t="s">
        <v>1224</v>
      </c>
      <c r="E6568" s="184"/>
      <c r="F6568" s="184"/>
      <c r="G6568" s="188"/>
      <c r="H6568" s="185"/>
      <c r="I6568" s="184"/>
      <c r="J6568" s="184"/>
      <c r="K6568" s="185" t="s">
        <v>410</v>
      </c>
      <c r="L6568" s="185"/>
      <c r="M6568" s="186"/>
      <c r="N6568" s="61" t="s">
        <v>410</v>
      </c>
      <c r="P6568" s="175" t="s">
        <v>1223</v>
      </c>
    </row>
    <row r="6569" spans="1:16" ht="17.25">
      <c r="A6569" s="183" t="s">
        <v>13262</v>
      </c>
      <c r="B6569" s="183" t="s">
        <v>13263</v>
      </c>
      <c r="C6569" s="183" t="s">
        <v>1223</v>
      </c>
      <c r="D6569" s="183" t="s">
        <v>1224</v>
      </c>
      <c r="E6569" s="184"/>
      <c r="F6569" s="184"/>
      <c r="G6569" s="188"/>
      <c r="H6569" s="185"/>
      <c r="I6569" s="184"/>
      <c r="J6569" s="184"/>
      <c r="K6569" s="185" t="s">
        <v>410</v>
      </c>
      <c r="L6569" s="185"/>
      <c r="M6569" s="186"/>
      <c r="N6569" s="61" t="s">
        <v>410</v>
      </c>
      <c r="P6569" s="175" t="s">
        <v>1223</v>
      </c>
    </row>
    <row r="6570" spans="1:16" ht="17.25">
      <c r="A6570" s="183" t="s">
        <v>13264</v>
      </c>
      <c r="B6570" s="183" t="s">
        <v>13265</v>
      </c>
      <c r="C6570" s="183" t="s">
        <v>1223</v>
      </c>
      <c r="D6570" s="183" t="s">
        <v>1224</v>
      </c>
      <c r="E6570" s="184"/>
      <c r="F6570" s="184"/>
      <c r="G6570" s="185"/>
      <c r="H6570" s="185"/>
      <c r="I6570" s="184"/>
      <c r="J6570" s="184"/>
      <c r="K6570" s="185" t="s">
        <v>410</v>
      </c>
      <c r="L6570" s="185"/>
      <c r="M6570" s="186"/>
      <c r="N6570" s="61" t="s">
        <v>410</v>
      </c>
      <c r="P6570" s="175" t="s">
        <v>1223</v>
      </c>
    </row>
    <row r="6571" spans="1:16" ht="17.25">
      <c r="A6571" s="183" t="s">
        <v>13266</v>
      </c>
      <c r="B6571" s="183" t="s">
        <v>13267</v>
      </c>
      <c r="C6571" s="183" t="s">
        <v>1223</v>
      </c>
      <c r="D6571" s="183" t="s">
        <v>1224</v>
      </c>
      <c r="E6571" s="184"/>
      <c r="F6571" s="184"/>
      <c r="G6571" s="185"/>
      <c r="H6571" s="185"/>
      <c r="I6571" s="184"/>
      <c r="J6571" s="184"/>
      <c r="K6571" s="185" t="s">
        <v>410</v>
      </c>
      <c r="L6571" s="185"/>
      <c r="M6571" s="186"/>
      <c r="N6571" s="61" t="s">
        <v>410</v>
      </c>
      <c r="P6571" s="175" t="s">
        <v>1223</v>
      </c>
    </row>
    <row r="6572" spans="1:16" ht="17.25">
      <c r="A6572" s="183" t="s">
        <v>13268</v>
      </c>
      <c r="B6572" s="183" t="s">
        <v>13269</v>
      </c>
      <c r="C6572" s="183" t="s">
        <v>1223</v>
      </c>
      <c r="D6572" s="183" t="s">
        <v>1224</v>
      </c>
      <c r="E6572" s="184"/>
      <c r="F6572" s="184"/>
      <c r="G6572" s="185"/>
      <c r="H6572" s="185"/>
      <c r="I6572" s="184"/>
      <c r="J6572" s="184"/>
      <c r="K6572" s="185" t="s">
        <v>410</v>
      </c>
      <c r="L6572" s="185"/>
      <c r="M6572" s="186"/>
      <c r="N6572" s="61" t="s">
        <v>410</v>
      </c>
      <c r="P6572" s="175" t="s">
        <v>1223</v>
      </c>
    </row>
    <row r="6573" spans="1:16" ht="17.25">
      <c r="A6573" s="183" t="s">
        <v>13270</v>
      </c>
      <c r="B6573" s="183" t="s">
        <v>13271</v>
      </c>
      <c r="C6573" s="183" t="s">
        <v>1223</v>
      </c>
      <c r="D6573" s="183" t="s">
        <v>1224</v>
      </c>
      <c r="E6573" s="184"/>
      <c r="F6573" s="184"/>
      <c r="G6573" s="185"/>
      <c r="H6573" s="185"/>
      <c r="I6573" s="184"/>
      <c r="J6573" s="184"/>
      <c r="K6573" s="185" t="s">
        <v>410</v>
      </c>
      <c r="L6573" s="185"/>
      <c r="M6573" s="186"/>
      <c r="N6573" s="61" t="s">
        <v>410</v>
      </c>
      <c r="P6573" s="175" t="s">
        <v>1223</v>
      </c>
    </row>
    <row r="6574" spans="1:16" ht="17.25">
      <c r="A6574" s="183" t="s">
        <v>13272</v>
      </c>
      <c r="B6574" s="183" t="s">
        <v>13273</v>
      </c>
      <c r="C6574" s="183" t="s">
        <v>1223</v>
      </c>
      <c r="D6574" s="183" t="s">
        <v>1224</v>
      </c>
      <c r="E6574" s="184"/>
      <c r="F6574" s="184"/>
      <c r="G6574" s="185"/>
      <c r="H6574" s="185"/>
      <c r="I6574" s="184"/>
      <c r="J6574" s="184"/>
      <c r="K6574" s="185" t="s">
        <v>410</v>
      </c>
      <c r="L6574" s="185"/>
      <c r="M6574" s="186"/>
      <c r="N6574" s="61" t="s">
        <v>410</v>
      </c>
      <c r="P6574" s="175" t="s">
        <v>1223</v>
      </c>
    </row>
    <row r="6575" spans="1:16" ht="17.25">
      <c r="A6575" s="183" t="s">
        <v>13274</v>
      </c>
      <c r="B6575" s="183" t="s">
        <v>13275</v>
      </c>
      <c r="C6575" s="183" t="s">
        <v>1223</v>
      </c>
      <c r="D6575" s="183" t="s">
        <v>1224</v>
      </c>
      <c r="E6575" s="184"/>
      <c r="F6575" s="184"/>
      <c r="G6575" s="185"/>
      <c r="H6575" s="185"/>
      <c r="I6575" s="184"/>
      <c r="J6575" s="184"/>
      <c r="K6575" s="185" t="s">
        <v>410</v>
      </c>
      <c r="L6575" s="185"/>
      <c r="M6575" s="186"/>
      <c r="N6575" s="61" t="s">
        <v>410</v>
      </c>
      <c r="P6575" s="175" t="s">
        <v>1223</v>
      </c>
    </row>
    <row r="6576" spans="1:16" ht="17.25">
      <c r="A6576" s="183" t="s">
        <v>13276</v>
      </c>
      <c r="B6576" s="183" t="s">
        <v>13277</v>
      </c>
      <c r="C6576" s="183" t="s">
        <v>1223</v>
      </c>
      <c r="D6576" s="183" t="s">
        <v>1224</v>
      </c>
      <c r="E6576" s="184"/>
      <c r="F6576" s="184"/>
      <c r="G6576" s="185"/>
      <c r="H6576" s="185"/>
      <c r="I6576" s="184"/>
      <c r="J6576" s="184"/>
      <c r="K6576" s="185" t="s">
        <v>410</v>
      </c>
      <c r="L6576" s="185"/>
      <c r="M6576" s="186"/>
      <c r="N6576" s="61" t="s">
        <v>410</v>
      </c>
      <c r="P6576" s="175" t="s">
        <v>1223</v>
      </c>
    </row>
    <row r="6577" spans="1:16" ht="17.25">
      <c r="A6577" s="183" t="s">
        <v>13278</v>
      </c>
      <c r="B6577" s="183" t="s">
        <v>13279</v>
      </c>
      <c r="C6577" s="183" t="s">
        <v>1223</v>
      </c>
      <c r="D6577" s="183" t="s">
        <v>1224</v>
      </c>
      <c r="E6577" s="184"/>
      <c r="F6577" s="184"/>
      <c r="G6577" s="185"/>
      <c r="H6577" s="185"/>
      <c r="I6577" s="184"/>
      <c r="J6577" s="184"/>
      <c r="K6577" s="185" t="s">
        <v>410</v>
      </c>
      <c r="L6577" s="185"/>
      <c r="M6577" s="186"/>
      <c r="N6577" s="61" t="s">
        <v>410</v>
      </c>
      <c r="P6577" s="175" t="s">
        <v>1223</v>
      </c>
    </row>
    <row r="6578" spans="1:16" ht="17.25">
      <c r="A6578" s="183" t="s">
        <v>13280</v>
      </c>
      <c r="B6578" s="183" t="s">
        <v>13281</v>
      </c>
      <c r="C6578" s="183" t="s">
        <v>1223</v>
      </c>
      <c r="D6578" s="183" t="s">
        <v>1224</v>
      </c>
      <c r="E6578" s="184"/>
      <c r="F6578" s="184"/>
      <c r="G6578" s="185"/>
      <c r="H6578" s="185"/>
      <c r="I6578" s="184"/>
      <c r="J6578" s="184"/>
      <c r="K6578" s="185" t="s">
        <v>410</v>
      </c>
      <c r="L6578" s="185"/>
      <c r="M6578" s="186"/>
      <c r="N6578" s="61" t="s">
        <v>410</v>
      </c>
      <c r="P6578" s="175" t="s">
        <v>1223</v>
      </c>
    </row>
    <row r="6579" spans="1:16" ht="17.25">
      <c r="A6579" s="183" t="s">
        <v>13282</v>
      </c>
      <c r="B6579" s="183" t="s">
        <v>13283</v>
      </c>
      <c r="C6579" s="183" t="s">
        <v>1223</v>
      </c>
      <c r="D6579" s="183" t="s">
        <v>1224</v>
      </c>
      <c r="E6579" s="184"/>
      <c r="F6579" s="184"/>
      <c r="G6579" s="185"/>
      <c r="H6579" s="185"/>
      <c r="I6579" s="184"/>
      <c r="J6579" s="184"/>
      <c r="K6579" s="185" t="s">
        <v>410</v>
      </c>
      <c r="L6579" s="185"/>
      <c r="M6579" s="186"/>
      <c r="N6579" s="61" t="s">
        <v>410</v>
      </c>
      <c r="P6579" s="175" t="s">
        <v>1223</v>
      </c>
    </row>
    <row r="6580" spans="1:16" ht="17.25">
      <c r="A6580" s="183" t="s">
        <v>13284</v>
      </c>
      <c r="B6580" s="183" t="s">
        <v>13285</v>
      </c>
      <c r="C6580" s="183" t="s">
        <v>1223</v>
      </c>
      <c r="D6580" s="183" t="s">
        <v>1224</v>
      </c>
      <c r="E6580" s="184"/>
      <c r="F6580" s="184"/>
      <c r="G6580" s="185"/>
      <c r="H6580" s="185"/>
      <c r="I6580" s="184"/>
      <c r="J6580" s="184"/>
      <c r="K6580" s="185" t="s">
        <v>410</v>
      </c>
      <c r="L6580" s="185"/>
      <c r="M6580" s="186"/>
      <c r="N6580" s="61" t="s">
        <v>410</v>
      </c>
      <c r="P6580" s="175" t="s">
        <v>1223</v>
      </c>
    </row>
    <row r="6581" spans="1:16" ht="17.25">
      <c r="A6581" s="183" t="s">
        <v>13286</v>
      </c>
      <c r="B6581" s="183" t="s">
        <v>13287</v>
      </c>
      <c r="C6581" s="183" t="s">
        <v>1223</v>
      </c>
      <c r="D6581" s="183" t="s">
        <v>1224</v>
      </c>
      <c r="E6581" s="184">
        <v>155</v>
      </c>
      <c r="F6581" s="184">
        <v>145</v>
      </c>
      <c r="G6581" s="185" t="s">
        <v>126</v>
      </c>
      <c r="H6581" s="185"/>
      <c r="I6581" s="184">
        <v>52.31</v>
      </c>
      <c r="J6581" s="184">
        <v>197.31</v>
      </c>
      <c r="K6581" s="185">
        <v>117</v>
      </c>
      <c r="L6581" s="185"/>
      <c r="M6581" s="186"/>
      <c r="N6581" s="61" t="s">
        <v>51</v>
      </c>
      <c r="P6581" s="175" t="s">
        <v>1223</v>
      </c>
    </row>
    <row r="6582" spans="1:16" ht="17.25">
      <c r="A6582" s="183" t="s">
        <v>13288</v>
      </c>
      <c r="B6582" s="183" t="s">
        <v>13289</v>
      </c>
      <c r="C6582" s="183" t="s">
        <v>1223</v>
      </c>
      <c r="D6582" s="183" t="s">
        <v>1224</v>
      </c>
      <c r="E6582" s="184"/>
      <c r="F6582" s="184"/>
      <c r="G6582" s="185"/>
      <c r="H6582" s="185"/>
      <c r="I6582" s="184"/>
      <c r="J6582" s="184"/>
      <c r="K6582" s="185" t="s">
        <v>410</v>
      </c>
      <c r="L6582" s="185"/>
      <c r="M6582" s="186"/>
      <c r="N6582" s="61" t="s">
        <v>410</v>
      </c>
      <c r="P6582" s="175" t="s">
        <v>1223</v>
      </c>
    </row>
    <row r="6583" spans="1:16" ht="17.25">
      <c r="A6583" s="183" t="s">
        <v>13290</v>
      </c>
      <c r="B6583" s="183" t="s">
        <v>13291</v>
      </c>
      <c r="C6583" s="183" t="s">
        <v>1223</v>
      </c>
      <c r="D6583" s="183" t="s">
        <v>1224</v>
      </c>
      <c r="E6583" s="184"/>
      <c r="F6583" s="184"/>
      <c r="G6583" s="185"/>
      <c r="H6583" s="185"/>
      <c r="I6583" s="184"/>
      <c r="J6583" s="184"/>
      <c r="K6583" s="185" t="s">
        <v>410</v>
      </c>
      <c r="L6583" s="185"/>
      <c r="M6583" s="186"/>
      <c r="N6583" s="61" t="s">
        <v>410</v>
      </c>
      <c r="P6583" s="175" t="s">
        <v>1223</v>
      </c>
    </row>
    <row r="6584" spans="1:16" ht="17.25">
      <c r="A6584" s="183" t="s">
        <v>13292</v>
      </c>
      <c r="B6584" s="183" t="s">
        <v>13293</v>
      </c>
      <c r="C6584" s="183" t="s">
        <v>1223</v>
      </c>
      <c r="D6584" s="183" t="s">
        <v>1224</v>
      </c>
      <c r="E6584" s="184"/>
      <c r="F6584" s="184"/>
      <c r="G6584" s="185"/>
      <c r="H6584" s="185"/>
      <c r="I6584" s="184"/>
      <c r="J6584" s="184"/>
      <c r="K6584" s="185" t="s">
        <v>410</v>
      </c>
      <c r="L6584" s="185"/>
      <c r="M6584" s="186"/>
      <c r="N6584" s="61" t="s">
        <v>410</v>
      </c>
      <c r="P6584" s="175" t="s">
        <v>1223</v>
      </c>
    </row>
    <row r="6585" spans="1:16" ht="17.25">
      <c r="A6585" s="183" t="s">
        <v>13294</v>
      </c>
      <c r="B6585" s="183" t="s">
        <v>13295</v>
      </c>
      <c r="C6585" s="183" t="s">
        <v>1223</v>
      </c>
      <c r="D6585" s="183" t="s">
        <v>1224</v>
      </c>
      <c r="E6585" s="184"/>
      <c r="F6585" s="184"/>
      <c r="G6585" s="185"/>
      <c r="H6585" s="185"/>
      <c r="I6585" s="184"/>
      <c r="J6585" s="184"/>
      <c r="K6585" s="185" t="s">
        <v>410</v>
      </c>
      <c r="L6585" s="185"/>
      <c r="M6585" s="186"/>
      <c r="N6585" s="61" t="s">
        <v>410</v>
      </c>
      <c r="P6585" s="175" t="s">
        <v>1223</v>
      </c>
    </row>
    <row r="6586" spans="1:16" ht="17.25">
      <c r="A6586" s="183" t="s">
        <v>13296</v>
      </c>
      <c r="B6586" s="183" t="s">
        <v>13297</v>
      </c>
      <c r="C6586" s="183" t="s">
        <v>1223</v>
      </c>
      <c r="D6586" s="183" t="s">
        <v>1224</v>
      </c>
      <c r="E6586" s="184"/>
      <c r="F6586" s="184"/>
      <c r="G6586" s="188"/>
      <c r="H6586" s="185"/>
      <c r="I6586" s="184"/>
      <c r="J6586" s="184"/>
      <c r="K6586" s="185" t="s">
        <v>410</v>
      </c>
      <c r="L6586" s="185"/>
      <c r="M6586" s="186"/>
      <c r="N6586" s="61" t="s">
        <v>410</v>
      </c>
      <c r="P6586" s="175" t="s">
        <v>1223</v>
      </c>
    </row>
    <row r="6587" spans="1:16" ht="17.25">
      <c r="A6587" s="183" t="s">
        <v>13298</v>
      </c>
      <c r="B6587" s="183" t="s">
        <v>13299</v>
      </c>
      <c r="C6587" s="183" t="s">
        <v>1223</v>
      </c>
      <c r="D6587" s="183" t="s">
        <v>1224</v>
      </c>
      <c r="E6587" s="184"/>
      <c r="F6587" s="184"/>
      <c r="G6587" s="185"/>
      <c r="H6587" s="185"/>
      <c r="I6587" s="184"/>
      <c r="J6587" s="184"/>
      <c r="K6587" s="185" t="s">
        <v>410</v>
      </c>
      <c r="L6587" s="185"/>
      <c r="M6587" s="186"/>
      <c r="N6587" s="61" t="s">
        <v>410</v>
      </c>
      <c r="P6587" s="175" t="s">
        <v>1223</v>
      </c>
    </row>
    <row r="6588" spans="1:16" ht="17.25">
      <c r="A6588" s="183" t="s">
        <v>13300</v>
      </c>
      <c r="B6588" s="183" t="s">
        <v>13301</v>
      </c>
      <c r="C6588" s="183" t="s">
        <v>1223</v>
      </c>
      <c r="D6588" s="183" t="s">
        <v>1224</v>
      </c>
      <c r="E6588" s="184"/>
      <c r="F6588" s="184"/>
      <c r="G6588" s="185"/>
      <c r="H6588" s="185"/>
      <c r="I6588" s="184"/>
      <c r="J6588" s="184"/>
      <c r="K6588" s="185" t="s">
        <v>410</v>
      </c>
      <c r="L6588" s="185"/>
      <c r="M6588" s="186"/>
      <c r="N6588" s="61" t="s">
        <v>410</v>
      </c>
      <c r="P6588" s="175" t="s">
        <v>1223</v>
      </c>
    </row>
    <row r="6589" spans="1:16" ht="17.25">
      <c r="A6589" s="183" t="s">
        <v>13302</v>
      </c>
      <c r="B6589" s="183" t="s">
        <v>13303</v>
      </c>
      <c r="C6589" s="183" t="s">
        <v>1223</v>
      </c>
      <c r="D6589" s="183" t="s">
        <v>1224</v>
      </c>
      <c r="E6589" s="184"/>
      <c r="F6589" s="184"/>
      <c r="G6589" s="185"/>
      <c r="H6589" s="185"/>
      <c r="I6589" s="184"/>
      <c r="J6589" s="184"/>
      <c r="K6589" s="185" t="s">
        <v>410</v>
      </c>
      <c r="L6589" s="185"/>
      <c r="M6589" s="186"/>
      <c r="N6589" s="61" t="s">
        <v>410</v>
      </c>
      <c r="P6589" s="175" t="s">
        <v>1223</v>
      </c>
    </row>
    <row r="6590" spans="1:16" ht="17.25">
      <c r="A6590" s="183" t="s">
        <v>13304</v>
      </c>
      <c r="B6590" s="183" t="s">
        <v>13305</v>
      </c>
      <c r="C6590" s="183" t="s">
        <v>1223</v>
      </c>
      <c r="D6590" s="183" t="s">
        <v>1224</v>
      </c>
      <c r="E6590" s="184"/>
      <c r="F6590" s="184"/>
      <c r="G6590" s="185"/>
      <c r="H6590" s="185"/>
      <c r="I6590" s="184"/>
      <c r="J6590" s="184"/>
      <c r="K6590" s="185" t="s">
        <v>410</v>
      </c>
      <c r="L6590" s="185"/>
      <c r="M6590" s="186"/>
      <c r="N6590" s="61" t="s">
        <v>410</v>
      </c>
      <c r="P6590" s="175" t="s">
        <v>1223</v>
      </c>
    </row>
    <row r="6591" spans="1:16" ht="17.25">
      <c r="A6591" s="183" t="s">
        <v>13306</v>
      </c>
      <c r="B6591" s="183" t="s">
        <v>13307</v>
      </c>
      <c r="C6591" s="183" t="s">
        <v>1223</v>
      </c>
      <c r="D6591" s="183" t="s">
        <v>1224</v>
      </c>
      <c r="E6591" s="184"/>
      <c r="F6591" s="184"/>
      <c r="G6591" s="185"/>
      <c r="H6591" s="185"/>
      <c r="I6591" s="184"/>
      <c r="J6591" s="184"/>
      <c r="K6591" s="185" t="s">
        <v>410</v>
      </c>
      <c r="L6591" s="185"/>
      <c r="M6591" s="186"/>
      <c r="N6591" s="61" t="s">
        <v>410</v>
      </c>
      <c r="P6591" s="175" t="s">
        <v>1223</v>
      </c>
    </row>
    <row r="6592" spans="1:16" ht="17.25">
      <c r="A6592" s="183" t="s">
        <v>13308</v>
      </c>
      <c r="B6592" s="183" t="s">
        <v>13309</v>
      </c>
      <c r="C6592" s="183" t="s">
        <v>1223</v>
      </c>
      <c r="D6592" s="183" t="s">
        <v>1224</v>
      </c>
      <c r="E6592" s="184"/>
      <c r="F6592" s="184"/>
      <c r="G6592" s="185"/>
      <c r="H6592" s="185"/>
      <c r="I6592" s="184"/>
      <c r="J6592" s="184"/>
      <c r="K6592" s="185" t="s">
        <v>410</v>
      </c>
      <c r="L6592" s="185"/>
      <c r="M6592" s="186"/>
      <c r="N6592" s="61" t="s">
        <v>410</v>
      </c>
      <c r="P6592" s="175" t="s">
        <v>1223</v>
      </c>
    </row>
    <row r="6593" spans="1:16" ht="17.25">
      <c r="A6593" s="183" t="s">
        <v>13310</v>
      </c>
      <c r="B6593" s="183" t="s">
        <v>13311</v>
      </c>
      <c r="C6593" s="183" t="s">
        <v>1223</v>
      </c>
      <c r="D6593" s="183" t="s">
        <v>1224</v>
      </c>
      <c r="E6593" s="184"/>
      <c r="F6593" s="184"/>
      <c r="G6593" s="185"/>
      <c r="H6593" s="185"/>
      <c r="I6593" s="184"/>
      <c r="J6593" s="184"/>
      <c r="K6593" s="185" t="s">
        <v>410</v>
      </c>
      <c r="L6593" s="185"/>
      <c r="M6593" s="186"/>
      <c r="N6593" s="61" t="s">
        <v>410</v>
      </c>
      <c r="P6593" s="175" t="s">
        <v>1223</v>
      </c>
    </row>
    <row r="6594" spans="1:16" ht="17.25">
      <c r="A6594" s="183" t="s">
        <v>13312</v>
      </c>
      <c r="B6594" s="183" t="s">
        <v>13313</v>
      </c>
      <c r="C6594" s="183" t="s">
        <v>1223</v>
      </c>
      <c r="D6594" s="183" t="s">
        <v>1224</v>
      </c>
      <c r="E6594" s="184"/>
      <c r="F6594" s="184"/>
      <c r="G6594" s="185"/>
      <c r="H6594" s="185"/>
      <c r="I6594" s="184"/>
      <c r="J6594" s="184"/>
      <c r="K6594" s="185" t="s">
        <v>410</v>
      </c>
      <c r="L6594" s="185"/>
      <c r="M6594" s="186"/>
      <c r="N6594" s="61" t="s">
        <v>410</v>
      </c>
      <c r="P6594" s="175" t="s">
        <v>1223</v>
      </c>
    </row>
    <row r="6595" spans="1:16" ht="17.25">
      <c r="A6595" s="183" t="s">
        <v>13314</v>
      </c>
      <c r="B6595" s="183" t="s">
        <v>13315</v>
      </c>
      <c r="C6595" s="183" t="s">
        <v>1223</v>
      </c>
      <c r="D6595" s="183" t="s">
        <v>1224</v>
      </c>
      <c r="E6595" s="184">
        <v>150</v>
      </c>
      <c r="F6595" s="184">
        <v>140</v>
      </c>
      <c r="G6595" s="185" t="s">
        <v>126</v>
      </c>
      <c r="H6595" s="185"/>
      <c r="I6595" s="184">
        <v>46.77</v>
      </c>
      <c r="J6595" s="184">
        <v>186.77</v>
      </c>
      <c r="K6595" s="185">
        <v>98</v>
      </c>
      <c r="L6595" s="185"/>
      <c r="M6595" s="186"/>
      <c r="N6595" s="61" t="s">
        <v>51</v>
      </c>
      <c r="P6595" s="175" t="s">
        <v>1223</v>
      </c>
    </row>
    <row r="6596" spans="1:16" ht="17.25">
      <c r="A6596" s="183" t="s">
        <v>13316</v>
      </c>
      <c r="B6596" s="183" t="s">
        <v>13317</v>
      </c>
      <c r="C6596" s="183" t="s">
        <v>1223</v>
      </c>
      <c r="D6596" s="183" t="s">
        <v>1224</v>
      </c>
      <c r="E6596" s="184"/>
      <c r="F6596" s="184"/>
      <c r="G6596" s="185"/>
      <c r="H6596" s="185"/>
      <c r="I6596" s="184"/>
      <c r="J6596" s="184"/>
      <c r="K6596" s="185" t="s">
        <v>410</v>
      </c>
      <c r="L6596" s="185"/>
      <c r="M6596" s="186"/>
      <c r="N6596" s="61" t="s">
        <v>410</v>
      </c>
      <c r="P6596" s="175" t="s">
        <v>1223</v>
      </c>
    </row>
    <row r="6597" spans="1:16" ht="17.25">
      <c r="A6597" s="183" t="s">
        <v>13318</v>
      </c>
      <c r="B6597" s="183" t="s">
        <v>13319</v>
      </c>
      <c r="C6597" s="183" t="s">
        <v>1223</v>
      </c>
      <c r="D6597" s="183" t="s">
        <v>1224</v>
      </c>
      <c r="E6597" s="184"/>
      <c r="F6597" s="184"/>
      <c r="G6597" s="185"/>
      <c r="H6597" s="185"/>
      <c r="I6597" s="184"/>
      <c r="J6597" s="184"/>
      <c r="K6597" s="185" t="s">
        <v>410</v>
      </c>
      <c r="L6597" s="185"/>
      <c r="M6597" s="186"/>
      <c r="N6597" s="61" t="s">
        <v>410</v>
      </c>
      <c r="P6597" s="175" t="s">
        <v>1223</v>
      </c>
    </row>
    <row r="6598" spans="1:16" ht="17.25">
      <c r="A6598" s="183" t="s">
        <v>13320</v>
      </c>
      <c r="B6598" s="183" t="s">
        <v>13321</v>
      </c>
      <c r="C6598" s="183" t="s">
        <v>1223</v>
      </c>
      <c r="D6598" s="183" t="s">
        <v>1224</v>
      </c>
      <c r="E6598" s="184"/>
      <c r="F6598" s="184"/>
      <c r="G6598" s="185"/>
      <c r="H6598" s="185"/>
      <c r="I6598" s="184"/>
      <c r="J6598" s="184"/>
      <c r="K6598" s="185" t="s">
        <v>410</v>
      </c>
      <c r="L6598" s="185"/>
      <c r="M6598" s="186"/>
      <c r="N6598" s="61" t="s">
        <v>410</v>
      </c>
      <c r="P6598" s="175" t="s">
        <v>1223</v>
      </c>
    </row>
    <row r="6599" spans="1:16" ht="17.25">
      <c r="A6599" s="183" t="s">
        <v>13322</v>
      </c>
      <c r="B6599" s="183" t="s">
        <v>13323</v>
      </c>
      <c r="C6599" s="183" t="s">
        <v>1223</v>
      </c>
      <c r="D6599" s="183" t="s">
        <v>1224</v>
      </c>
      <c r="E6599" s="184"/>
      <c r="F6599" s="184"/>
      <c r="G6599" s="185"/>
      <c r="H6599" s="185"/>
      <c r="I6599" s="184"/>
      <c r="J6599" s="184"/>
      <c r="K6599" s="185" t="s">
        <v>410</v>
      </c>
      <c r="L6599" s="185"/>
      <c r="M6599" s="186"/>
      <c r="N6599" s="61" t="s">
        <v>410</v>
      </c>
      <c r="P6599" s="175" t="s">
        <v>1223</v>
      </c>
    </row>
    <row r="6600" spans="1:16" ht="17.25">
      <c r="A6600" s="183" t="s">
        <v>13324</v>
      </c>
      <c r="B6600" s="183" t="s">
        <v>13325</v>
      </c>
      <c r="C6600" s="183" t="s">
        <v>1223</v>
      </c>
      <c r="D6600" s="183" t="s">
        <v>1224</v>
      </c>
      <c r="E6600" s="184">
        <v>103</v>
      </c>
      <c r="F6600" s="184">
        <v>103</v>
      </c>
      <c r="G6600" s="185"/>
      <c r="H6600" s="185"/>
      <c r="I6600" s="184">
        <v>47.91</v>
      </c>
      <c r="J6600" s="184">
        <v>150.91</v>
      </c>
      <c r="K6600" s="185">
        <v>58</v>
      </c>
      <c r="L6600" s="185"/>
      <c r="M6600" s="186"/>
      <c r="N6600" s="61" t="s">
        <v>51</v>
      </c>
      <c r="P6600" s="175" t="s">
        <v>1223</v>
      </c>
    </row>
    <row r="6601" spans="1:16" ht="17.25">
      <c r="A6601" s="183" t="s">
        <v>13326</v>
      </c>
      <c r="B6601" s="183" t="s">
        <v>13327</v>
      </c>
      <c r="C6601" s="183" t="s">
        <v>1223</v>
      </c>
      <c r="D6601" s="183" t="s">
        <v>1224</v>
      </c>
      <c r="E6601" s="184"/>
      <c r="F6601" s="184"/>
      <c r="G6601" s="185"/>
      <c r="H6601" s="185"/>
      <c r="I6601" s="184"/>
      <c r="J6601" s="184"/>
      <c r="K6601" s="185" t="s">
        <v>410</v>
      </c>
      <c r="L6601" s="185"/>
      <c r="M6601" s="186"/>
      <c r="N6601" s="61" t="s">
        <v>410</v>
      </c>
      <c r="P6601" s="175" t="s">
        <v>1223</v>
      </c>
    </row>
    <row r="6602" spans="1:16" ht="17.25">
      <c r="A6602" s="183" t="s">
        <v>13328</v>
      </c>
      <c r="B6602" s="183" t="s">
        <v>13329</v>
      </c>
      <c r="C6602" s="183" t="s">
        <v>1223</v>
      </c>
      <c r="D6602" s="183" t="s">
        <v>1224</v>
      </c>
      <c r="E6602" s="184"/>
      <c r="F6602" s="184"/>
      <c r="G6602" s="185"/>
      <c r="H6602" s="185"/>
      <c r="I6602" s="184"/>
      <c r="J6602" s="184"/>
      <c r="K6602" s="185" t="s">
        <v>410</v>
      </c>
      <c r="L6602" s="185"/>
      <c r="M6602" s="186"/>
      <c r="N6602" s="61" t="s">
        <v>410</v>
      </c>
      <c r="P6602" s="175" t="s">
        <v>1223</v>
      </c>
    </row>
    <row r="6603" spans="1:16" ht="17.25">
      <c r="A6603" s="183" t="s">
        <v>13330</v>
      </c>
      <c r="B6603" s="183" t="s">
        <v>13331</v>
      </c>
      <c r="C6603" s="183" t="s">
        <v>1223</v>
      </c>
      <c r="D6603" s="183" t="s">
        <v>1224</v>
      </c>
      <c r="E6603" s="184"/>
      <c r="F6603" s="184"/>
      <c r="G6603" s="185"/>
      <c r="H6603" s="185"/>
      <c r="I6603" s="184"/>
      <c r="J6603" s="184"/>
      <c r="K6603" s="185" t="s">
        <v>410</v>
      </c>
      <c r="L6603" s="185"/>
      <c r="M6603" s="186"/>
      <c r="N6603" s="61" t="s">
        <v>410</v>
      </c>
      <c r="P6603" s="175" t="s">
        <v>1223</v>
      </c>
    </row>
    <row r="6604" spans="1:16" ht="17.25">
      <c r="A6604" s="183" t="s">
        <v>13332</v>
      </c>
      <c r="B6604" s="183" t="s">
        <v>13333</v>
      </c>
      <c r="C6604" s="183" t="s">
        <v>1223</v>
      </c>
      <c r="D6604" s="183" t="s">
        <v>1224</v>
      </c>
      <c r="E6604" s="184"/>
      <c r="F6604" s="184"/>
      <c r="G6604" s="185"/>
      <c r="H6604" s="185"/>
      <c r="I6604" s="184"/>
      <c r="J6604" s="184"/>
      <c r="K6604" s="185" t="s">
        <v>410</v>
      </c>
      <c r="L6604" s="185"/>
      <c r="M6604" s="186"/>
      <c r="N6604" s="61" t="s">
        <v>410</v>
      </c>
      <c r="P6604" s="175" t="s">
        <v>1223</v>
      </c>
    </row>
    <row r="6605" spans="1:16" ht="17.25">
      <c r="A6605" s="183" t="s">
        <v>13334</v>
      </c>
      <c r="B6605" s="183" t="s">
        <v>13335</v>
      </c>
      <c r="C6605" s="183" t="s">
        <v>1223</v>
      </c>
      <c r="D6605" s="183" t="s">
        <v>1224</v>
      </c>
      <c r="E6605" s="184"/>
      <c r="F6605" s="184"/>
      <c r="G6605" s="185"/>
      <c r="H6605" s="185"/>
      <c r="I6605" s="184"/>
      <c r="J6605" s="184"/>
      <c r="K6605" s="185" t="s">
        <v>410</v>
      </c>
      <c r="L6605" s="185"/>
      <c r="M6605" s="186"/>
      <c r="N6605" s="61" t="s">
        <v>410</v>
      </c>
      <c r="P6605" s="175" t="s">
        <v>1223</v>
      </c>
    </row>
    <row r="6606" spans="1:16" ht="17.25">
      <c r="A6606" s="183" t="s">
        <v>13336</v>
      </c>
      <c r="B6606" s="183" t="s">
        <v>13337</v>
      </c>
      <c r="C6606" s="183" t="s">
        <v>1223</v>
      </c>
      <c r="D6606" s="183" t="s">
        <v>1224</v>
      </c>
      <c r="E6606" s="184"/>
      <c r="F6606" s="184"/>
      <c r="G6606" s="185"/>
      <c r="H6606" s="185"/>
      <c r="I6606" s="184"/>
      <c r="J6606" s="184"/>
      <c r="K6606" s="185" t="s">
        <v>410</v>
      </c>
      <c r="L6606" s="185"/>
      <c r="M6606" s="186"/>
      <c r="N6606" s="61" t="s">
        <v>410</v>
      </c>
      <c r="P6606" s="175" t="s">
        <v>1223</v>
      </c>
    </row>
    <row r="6607" spans="1:16" ht="17.25">
      <c r="A6607" s="183" t="s">
        <v>13338</v>
      </c>
      <c r="B6607" s="183" t="s">
        <v>13339</v>
      </c>
      <c r="C6607" s="183" t="s">
        <v>1223</v>
      </c>
      <c r="D6607" s="183" t="s">
        <v>1224</v>
      </c>
      <c r="E6607" s="184"/>
      <c r="F6607" s="184"/>
      <c r="G6607" s="185"/>
      <c r="H6607" s="185"/>
      <c r="I6607" s="184"/>
      <c r="J6607" s="184"/>
      <c r="K6607" s="185" t="s">
        <v>410</v>
      </c>
      <c r="L6607" s="185"/>
      <c r="M6607" s="186"/>
      <c r="N6607" s="61" t="s">
        <v>410</v>
      </c>
      <c r="P6607" s="175" t="s">
        <v>1223</v>
      </c>
    </row>
    <row r="6608" spans="1:16" ht="17.25">
      <c r="A6608" s="183" t="s">
        <v>13340</v>
      </c>
      <c r="B6608" s="183" t="s">
        <v>13341</v>
      </c>
      <c r="C6608" s="183" t="s">
        <v>1223</v>
      </c>
      <c r="D6608" s="183" t="s">
        <v>1224</v>
      </c>
      <c r="E6608" s="184"/>
      <c r="F6608" s="184"/>
      <c r="G6608" s="185"/>
      <c r="H6608" s="185"/>
      <c r="I6608" s="184"/>
      <c r="J6608" s="184"/>
      <c r="K6608" s="185" t="s">
        <v>410</v>
      </c>
      <c r="L6608" s="185"/>
      <c r="M6608" s="186"/>
      <c r="N6608" s="61" t="s">
        <v>410</v>
      </c>
      <c r="P6608" s="175" t="s">
        <v>1223</v>
      </c>
    </row>
    <row r="6609" spans="1:16" ht="17.25">
      <c r="A6609" s="183" t="s">
        <v>13342</v>
      </c>
      <c r="B6609" s="183" t="s">
        <v>13343</v>
      </c>
      <c r="C6609" s="183" t="s">
        <v>1223</v>
      </c>
      <c r="D6609" s="183" t="s">
        <v>1224</v>
      </c>
      <c r="E6609" s="184"/>
      <c r="F6609" s="184"/>
      <c r="G6609" s="185"/>
      <c r="H6609" s="185"/>
      <c r="I6609" s="184"/>
      <c r="J6609" s="184"/>
      <c r="K6609" s="185" t="s">
        <v>410</v>
      </c>
      <c r="L6609" s="185"/>
      <c r="M6609" s="186"/>
      <c r="N6609" s="61" t="s">
        <v>410</v>
      </c>
      <c r="P6609" s="175" t="s">
        <v>1223</v>
      </c>
    </row>
    <row r="6610" spans="1:16" ht="17.25">
      <c r="A6610" s="183" t="s">
        <v>13344</v>
      </c>
      <c r="B6610" s="183" t="s">
        <v>13345</v>
      </c>
      <c r="C6610" s="183" t="s">
        <v>1223</v>
      </c>
      <c r="D6610" s="183" t="s">
        <v>1224</v>
      </c>
      <c r="E6610" s="184">
        <v>83.32</v>
      </c>
      <c r="F6610" s="184">
        <v>60</v>
      </c>
      <c r="G6610" s="185" t="s">
        <v>356</v>
      </c>
      <c r="H6610" s="185"/>
      <c r="I6610" s="184">
        <v>44.35</v>
      </c>
      <c r="J6610" s="184">
        <v>104.35</v>
      </c>
      <c r="K6610" s="185">
        <v>18</v>
      </c>
      <c r="L6610" s="185"/>
      <c r="M6610" s="186"/>
      <c r="N6610" s="61" t="s">
        <v>51</v>
      </c>
      <c r="P6610" s="175" t="s">
        <v>1223</v>
      </c>
    </row>
    <row r="6611" spans="1:16" ht="17.25">
      <c r="A6611" s="183" t="s">
        <v>13346</v>
      </c>
      <c r="B6611" s="183" t="s">
        <v>13347</v>
      </c>
      <c r="C6611" s="183" t="s">
        <v>1223</v>
      </c>
      <c r="D6611" s="183" t="s">
        <v>1224</v>
      </c>
      <c r="E6611" s="184">
        <v>144</v>
      </c>
      <c r="F6611" s="184">
        <v>120</v>
      </c>
      <c r="G6611" s="185" t="s">
        <v>107</v>
      </c>
      <c r="H6611" s="185"/>
      <c r="I6611" s="184">
        <v>57.06</v>
      </c>
      <c r="J6611" s="184">
        <v>177.06</v>
      </c>
      <c r="K6611" s="185">
        <v>0</v>
      </c>
      <c r="L6611" s="185"/>
      <c r="M6611" s="186"/>
      <c r="N6611" s="61" t="s">
        <v>51</v>
      </c>
      <c r="P6611" s="175" t="s">
        <v>1223</v>
      </c>
    </row>
    <row r="6612" spans="1:16" ht="17.25">
      <c r="A6612" s="183" t="s">
        <v>13348</v>
      </c>
      <c r="B6612" s="183" t="s">
        <v>13349</v>
      </c>
      <c r="C6612" s="183" t="s">
        <v>1223</v>
      </c>
      <c r="D6612" s="183" t="s">
        <v>1224</v>
      </c>
      <c r="E6612" s="184">
        <v>160</v>
      </c>
      <c r="F6612" s="184">
        <v>120</v>
      </c>
      <c r="G6612" s="185" t="s">
        <v>180</v>
      </c>
      <c r="H6612" s="185"/>
      <c r="I6612" s="184">
        <v>57.06</v>
      </c>
      <c r="J6612" s="184">
        <v>177.06</v>
      </c>
      <c r="K6612" s="185">
        <v>0</v>
      </c>
      <c r="L6612" s="185"/>
      <c r="M6612" s="186"/>
      <c r="N6612" s="61" t="s">
        <v>51</v>
      </c>
      <c r="P6612" s="175" t="s">
        <v>1223</v>
      </c>
    </row>
    <row r="6613" spans="1:16" ht="17.25">
      <c r="A6613" s="183" t="s">
        <v>13350</v>
      </c>
      <c r="B6613" s="183" t="s">
        <v>13351</v>
      </c>
      <c r="C6613" s="183" t="s">
        <v>1223</v>
      </c>
      <c r="D6613" s="183" t="s">
        <v>1224</v>
      </c>
      <c r="E6613" s="184"/>
      <c r="F6613" s="184"/>
      <c r="G6613" s="185"/>
      <c r="H6613" s="185"/>
      <c r="I6613" s="184"/>
      <c r="J6613" s="184"/>
      <c r="K6613" s="185" t="s">
        <v>410</v>
      </c>
      <c r="L6613" s="185"/>
      <c r="M6613" s="186"/>
      <c r="N6613" s="61" t="s">
        <v>410</v>
      </c>
      <c r="P6613" s="175" t="s">
        <v>1223</v>
      </c>
    </row>
    <row r="6614" spans="1:16" ht="17.25">
      <c r="A6614" s="183" t="s">
        <v>13352</v>
      </c>
      <c r="B6614" s="183" t="s">
        <v>13353</v>
      </c>
      <c r="C6614" s="183" t="s">
        <v>1223</v>
      </c>
      <c r="D6614" s="183" t="s">
        <v>1224</v>
      </c>
      <c r="E6614" s="184">
        <v>114.83</v>
      </c>
      <c r="F6614" s="184">
        <v>85</v>
      </c>
      <c r="G6614" s="185" t="s">
        <v>924</v>
      </c>
      <c r="H6614" s="185" t="s">
        <v>689</v>
      </c>
      <c r="I6614" s="184">
        <v>39.69</v>
      </c>
      <c r="J6614" s="184">
        <v>124.69</v>
      </c>
      <c r="K6614" s="185">
        <v>76</v>
      </c>
      <c r="L6614" s="185"/>
      <c r="M6614" s="186"/>
      <c r="N6614" s="61" t="s">
        <v>51</v>
      </c>
      <c r="P6614" s="175" t="s">
        <v>1223</v>
      </c>
    </row>
    <row r="6615" spans="1:16" ht="17.25">
      <c r="A6615" s="183" t="s">
        <v>13354</v>
      </c>
      <c r="B6615" s="183" t="s">
        <v>13355</v>
      </c>
      <c r="C6615" s="183" t="s">
        <v>1223</v>
      </c>
      <c r="D6615" s="183" t="s">
        <v>1224</v>
      </c>
      <c r="E6615" s="184">
        <v>115</v>
      </c>
      <c r="F6615" s="184">
        <v>115</v>
      </c>
      <c r="G6615" s="188"/>
      <c r="H6615" s="185"/>
      <c r="I6615" s="184">
        <v>39.69</v>
      </c>
      <c r="J6615" s="184">
        <v>154.69</v>
      </c>
      <c r="K6615" s="185">
        <v>24</v>
      </c>
      <c r="L6615" s="185"/>
      <c r="M6615" s="186"/>
      <c r="N6615" s="61" t="s">
        <v>51</v>
      </c>
      <c r="P6615" s="175" t="s">
        <v>1223</v>
      </c>
    </row>
    <row r="6616" spans="1:16" ht="17.25">
      <c r="A6616" s="183" t="s">
        <v>13356</v>
      </c>
      <c r="B6616" s="183" t="s">
        <v>13357</v>
      </c>
      <c r="C6616" s="183" t="s">
        <v>1223</v>
      </c>
      <c r="D6616" s="183" t="s">
        <v>1224</v>
      </c>
      <c r="E6616" s="184"/>
      <c r="F6616" s="184"/>
      <c r="G6616" s="185"/>
      <c r="H6616" s="185"/>
      <c r="I6616" s="184"/>
      <c r="J6616" s="184"/>
      <c r="K6616" s="185" t="s">
        <v>410</v>
      </c>
      <c r="L6616" s="185"/>
      <c r="M6616" s="186"/>
      <c r="N6616" s="61" t="s">
        <v>410</v>
      </c>
      <c r="P6616" s="175" t="s">
        <v>1223</v>
      </c>
    </row>
    <row r="6617" spans="1:16" ht="17.25">
      <c r="A6617" s="183" t="s">
        <v>13358</v>
      </c>
      <c r="B6617" s="183" t="s">
        <v>13359</v>
      </c>
      <c r="C6617" s="183" t="s">
        <v>1223</v>
      </c>
      <c r="D6617" s="183" t="s">
        <v>1224</v>
      </c>
      <c r="E6617" s="184">
        <v>85</v>
      </c>
      <c r="F6617" s="184">
        <v>85</v>
      </c>
      <c r="G6617" s="188"/>
      <c r="H6617" s="185"/>
      <c r="I6617" s="184">
        <v>39.69</v>
      </c>
      <c r="J6617" s="184">
        <v>124.69</v>
      </c>
      <c r="K6617" s="185">
        <v>1</v>
      </c>
      <c r="L6617" s="185"/>
      <c r="M6617" s="186"/>
      <c r="N6617" s="61" t="s">
        <v>51</v>
      </c>
      <c r="P6617" s="175" t="s">
        <v>1223</v>
      </c>
    </row>
    <row r="6618" spans="1:16" ht="17.25">
      <c r="A6618" s="183" t="s">
        <v>13360</v>
      </c>
      <c r="B6618" s="183" t="s">
        <v>13361</v>
      </c>
      <c r="C6618" s="183" t="s">
        <v>1223</v>
      </c>
      <c r="D6618" s="183" t="s">
        <v>1224</v>
      </c>
      <c r="E6618" s="184"/>
      <c r="F6618" s="184"/>
      <c r="G6618" s="185"/>
      <c r="H6618" s="185"/>
      <c r="I6618" s="184"/>
      <c r="J6618" s="184"/>
      <c r="K6618" s="185" t="s">
        <v>410</v>
      </c>
      <c r="L6618" s="185"/>
      <c r="M6618" s="186"/>
      <c r="N6618" s="61" t="s">
        <v>410</v>
      </c>
      <c r="P6618" s="175" t="s">
        <v>1223</v>
      </c>
    </row>
    <row r="6619" spans="1:16" ht="17.25">
      <c r="A6619" s="183" t="s">
        <v>13362</v>
      </c>
      <c r="B6619" s="183" t="s">
        <v>13363</v>
      </c>
      <c r="C6619" s="183" t="s">
        <v>1223</v>
      </c>
      <c r="D6619" s="183" t="s">
        <v>1224</v>
      </c>
      <c r="E6619" s="184"/>
      <c r="F6619" s="184"/>
      <c r="G6619" s="185"/>
      <c r="H6619" s="185"/>
      <c r="I6619" s="184"/>
      <c r="J6619" s="184"/>
      <c r="K6619" s="185" t="s">
        <v>410</v>
      </c>
      <c r="L6619" s="185"/>
      <c r="M6619" s="186"/>
      <c r="N6619" s="61" t="s">
        <v>410</v>
      </c>
      <c r="P6619" s="175" t="s">
        <v>1223</v>
      </c>
    </row>
    <row r="6620" spans="1:16" ht="17.25">
      <c r="A6620" s="183" t="s">
        <v>13364</v>
      </c>
      <c r="B6620" s="183" t="s">
        <v>13365</v>
      </c>
      <c r="C6620" s="183" t="s">
        <v>1223</v>
      </c>
      <c r="D6620" s="183" t="s">
        <v>1224</v>
      </c>
      <c r="E6620" s="184"/>
      <c r="F6620" s="184"/>
      <c r="G6620" s="185"/>
      <c r="H6620" s="185"/>
      <c r="I6620" s="184"/>
      <c r="J6620" s="184"/>
      <c r="K6620" s="185" t="s">
        <v>410</v>
      </c>
      <c r="L6620" s="185"/>
      <c r="M6620" s="186"/>
      <c r="N6620" s="61" t="s">
        <v>410</v>
      </c>
      <c r="P6620" s="175" t="s">
        <v>1223</v>
      </c>
    </row>
    <row r="6621" spans="1:16" ht="17.25">
      <c r="A6621" s="183" t="s">
        <v>13366</v>
      </c>
      <c r="B6621" s="183" t="s">
        <v>13367</v>
      </c>
      <c r="C6621" s="183" t="s">
        <v>1223</v>
      </c>
      <c r="D6621" s="183" t="s">
        <v>1224</v>
      </c>
      <c r="E6621" s="184"/>
      <c r="F6621" s="184"/>
      <c r="G6621" s="185"/>
      <c r="H6621" s="185"/>
      <c r="I6621" s="184"/>
      <c r="J6621" s="184"/>
      <c r="K6621" s="185" t="s">
        <v>410</v>
      </c>
      <c r="L6621" s="185"/>
      <c r="M6621" s="186"/>
      <c r="N6621" s="61" t="s">
        <v>410</v>
      </c>
      <c r="P6621" s="175" t="s">
        <v>1223</v>
      </c>
    </row>
    <row r="6622" spans="1:16" ht="17.25">
      <c r="A6622" s="183" t="s">
        <v>13368</v>
      </c>
      <c r="B6622" s="183" t="s">
        <v>13369</v>
      </c>
      <c r="C6622" s="183" t="s">
        <v>1223</v>
      </c>
      <c r="D6622" s="183" t="s">
        <v>1224</v>
      </c>
      <c r="E6622" s="184"/>
      <c r="F6622" s="184"/>
      <c r="G6622" s="185"/>
      <c r="H6622" s="185"/>
      <c r="I6622" s="184"/>
      <c r="J6622" s="184"/>
      <c r="K6622" s="185" t="s">
        <v>410</v>
      </c>
      <c r="L6622" s="185"/>
      <c r="M6622" s="186"/>
      <c r="N6622" s="61" t="s">
        <v>410</v>
      </c>
      <c r="P6622" s="175" t="s">
        <v>1223</v>
      </c>
    </row>
    <row r="6623" spans="1:16" ht="17.25">
      <c r="A6623" s="183" t="s">
        <v>13370</v>
      </c>
      <c r="B6623" s="183" t="s">
        <v>13371</v>
      </c>
      <c r="C6623" s="183" t="s">
        <v>1223</v>
      </c>
      <c r="D6623" s="183" t="s">
        <v>1224</v>
      </c>
      <c r="E6623" s="184"/>
      <c r="F6623" s="184"/>
      <c r="G6623" s="185"/>
      <c r="H6623" s="185"/>
      <c r="I6623" s="184"/>
      <c r="J6623" s="184"/>
      <c r="K6623" s="185" t="s">
        <v>410</v>
      </c>
      <c r="L6623" s="185"/>
      <c r="M6623" s="186"/>
      <c r="N6623" s="61" t="s">
        <v>410</v>
      </c>
      <c r="P6623" s="175" t="s">
        <v>1223</v>
      </c>
    </row>
    <row r="6624" spans="1:16" ht="17.25">
      <c r="A6624" s="183" t="s">
        <v>13372</v>
      </c>
      <c r="B6624" s="183" t="s">
        <v>13373</v>
      </c>
      <c r="C6624" s="183" t="s">
        <v>1223</v>
      </c>
      <c r="D6624" s="183" t="s">
        <v>1224</v>
      </c>
      <c r="E6624" s="184"/>
      <c r="F6624" s="184"/>
      <c r="G6624" s="185"/>
      <c r="H6624" s="185"/>
      <c r="I6624" s="184"/>
      <c r="J6624" s="184"/>
      <c r="K6624" s="185" t="s">
        <v>410</v>
      </c>
      <c r="L6624" s="185"/>
      <c r="M6624" s="186"/>
      <c r="N6624" s="61" t="s">
        <v>410</v>
      </c>
      <c r="P6624" s="175" t="s">
        <v>1223</v>
      </c>
    </row>
    <row r="6625" spans="1:16" ht="17.25">
      <c r="A6625" s="183" t="s">
        <v>13374</v>
      </c>
      <c r="B6625" s="183" t="s">
        <v>13375</v>
      </c>
      <c r="C6625" s="183" t="s">
        <v>1223</v>
      </c>
      <c r="D6625" s="183" t="s">
        <v>1224</v>
      </c>
      <c r="E6625" s="184"/>
      <c r="F6625" s="184"/>
      <c r="G6625" s="185"/>
      <c r="H6625" s="185"/>
      <c r="I6625" s="184"/>
      <c r="J6625" s="184"/>
      <c r="K6625" s="185" t="s">
        <v>410</v>
      </c>
      <c r="L6625" s="185"/>
      <c r="M6625" s="186"/>
      <c r="N6625" s="61" t="s">
        <v>410</v>
      </c>
      <c r="P6625" s="175" t="s">
        <v>1223</v>
      </c>
    </row>
    <row r="6626" spans="1:16" ht="17.25">
      <c r="A6626" s="183" t="s">
        <v>13376</v>
      </c>
      <c r="B6626" s="183" t="s">
        <v>13377</v>
      </c>
      <c r="C6626" s="183" t="s">
        <v>1223</v>
      </c>
      <c r="D6626" s="183" t="s">
        <v>1224</v>
      </c>
      <c r="E6626" s="184"/>
      <c r="F6626" s="184"/>
      <c r="G6626" s="185"/>
      <c r="H6626" s="185"/>
      <c r="I6626" s="184"/>
      <c r="J6626" s="184"/>
      <c r="K6626" s="185" t="s">
        <v>410</v>
      </c>
      <c r="L6626" s="185"/>
      <c r="M6626" s="186"/>
      <c r="N6626" s="61" t="s">
        <v>410</v>
      </c>
      <c r="P6626" s="175" t="s">
        <v>1223</v>
      </c>
    </row>
    <row r="6627" spans="1:16" ht="17.25">
      <c r="A6627" s="183" t="s">
        <v>13378</v>
      </c>
      <c r="B6627" s="183" t="s">
        <v>13379</v>
      </c>
      <c r="C6627" s="183" t="s">
        <v>1223</v>
      </c>
      <c r="D6627" s="183" t="s">
        <v>1224</v>
      </c>
      <c r="E6627" s="184"/>
      <c r="F6627" s="184"/>
      <c r="G6627" s="185"/>
      <c r="H6627" s="185"/>
      <c r="I6627" s="184"/>
      <c r="J6627" s="184"/>
      <c r="K6627" s="185" t="s">
        <v>410</v>
      </c>
      <c r="L6627" s="185"/>
      <c r="M6627" s="186"/>
      <c r="N6627" s="61" t="s">
        <v>410</v>
      </c>
      <c r="P6627" s="175" t="s">
        <v>1223</v>
      </c>
    </row>
    <row r="6628" spans="1:16" ht="17.25">
      <c r="A6628" s="183" t="s">
        <v>13380</v>
      </c>
      <c r="B6628" s="183" t="s">
        <v>13381</v>
      </c>
      <c r="C6628" s="183" t="s">
        <v>1223</v>
      </c>
      <c r="D6628" s="183" t="s">
        <v>1224</v>
      </c>
      <c r="E6628" s="184"/>
      <c r="F6628" s="184"/>
      <c r="G6628" s="185"/>
      <c r="H6628" s="185"/>
      <c r="I6628" s="184"/>
      <c r="J6628" s="184"/>
      <c r="K6628" s="185" t="s">
        <v>410</v>
      </c>
      <c r="L6628" s="185"/>
      <c r="M6628" s="186"/>
      <c r="N6628" s="61" t="s">
        <v>410</v>
      </c>
      <c r="P6628" s="175" t="s">
        <v>1223</v>
      </c>
    </row>
    <row r="6629" spans="1:16" ht="17.25">
      <c r="A6629" s="183" t="s">
        <v>13382</v>
      </c>
      <c r="B6629" s="183" t="s">
        <v>13383</v>
      </c>
      <c r="C6629" s="183" t="s">
        <v>1223</v>
      </c>
      <c r="D6629" s="183" t="s">
        <v>1224</v>
      </c>
      <c r="E6629" s="184"/>
      <c r="F6629" s="184"/>
      <c r="G6629" s="185"/>
      <c r="H6629" s="185"/>
      <c r="I6629" s="184"/>
      <c r="J6629" s="184"/>
      <c r="K6629" s="185" t="s">
        <v>410</v>
      </c>
      <c r="L6629" s="185"/>
      <c r="M6629" s="186"/>
      <c r="N6629" s="61" t="s">
        <v>410</v>
      </c>
      <c r="P6629" s="175" t="s">
        <v>1223</v>
      </c>
    </row>
    <row r="6630" spans="1:16" ht="17.25">
      <c r="A6630" s="183" t="s">
        <v>13384</v>
      </c>
      <c r="B6630" s="183" t="s">
        <v>13385</v>
      </c>
      <c r="C6630" s="183" t="s">
        <v>1223</v>
      </c>
      <c r="D6630" s="183" t="s">
        <v>1224</v>
      </c>
      <c r="E6630" s="184"/>
      <c r="F6630" s="184"/>
      <c r="G6630" s="185"/>
      <c r="H6630" s="185"/>
      <c r="I6630" s="184"/>
      <c r="J6630" s="184"/>
      <c r="K6630" s="185" t="s">
        <v>410</v>
      </c>
      <c r="L6630" s="185"/>
      <c r="M6630" s="186"/>
      <c r="N6630" s="61" t="s">
        <v>410</v>
      </c>
      <c r="P6630" s="175" t="s">
        <v>1223</v>
      </c>
    </row>
    <row r="6631" spans="1:16" ht="17.25">
      <c r="A6631" s="183" t="s">
        <v>13386</v>
      </c>
      <c r="B6631" s="183" t="s">
        <v>13387</v>
      </c>
      <c r="C6631" s="183" t="s">
        <v>1223</v>
      </c>
      <c r="D6631" s="183" t="s">
        <v>1224</v>
      </c>
      <c r="E6631" s="184"/>
      <c r="F6631" s="184"/>
      <c r="G6631" s="185"/>
      <c r="H6631" s="185"/>
      <c r="I6631" s="184"/>
      <c r="J6631" s="184"/>
      <c r="K6631" s="185" t="s">
        <v>410</v>
      </c>
      <c r="L6631" s="185"/>
      <c r="M6631" s="186"/>
      <c r="N6631" s="61" t="s">
        <v>410</v>
      </c>
      <c r="P6631" s="175" t="s">
        <v>1223</v>
      </c>
    </row>
    <row r="6632" spans="1:16" ht="17.25">
      <c r="A6632" s="183" t="s">
        <v>13388</v>
      </c>
      <c r="B6632" s="183" t="s">
        <v>13389</v>
      </c>
      <c r="C6632" s="183" t="s">
        <v>1223</v>
      </c>
      <c r="D6632" s="183" t="s">
        <v>1224</v>
      </c>
      <c r="E6632" s="184"/>
      <c r="F6632" s="184"/>
      <c r="G6632" s="185"/>
      <c r="H6632" s="185"/>
      <c r="I6632" s="184"/>
      <c r="J6632" s="184"/>
      <c r="K6632" s="185" t="s">
        <v>410</v>
      </c>
      <c r="L6632" s="185"/>
      <c r="M6632" s="186"/>
      <c r="N6632" s="61" t="s">
        <v>410</v>
      </c>
      <c r="P6632" s="175" t="s">
        <v>1223</v>
      </c>
    </row>
    <row r="6633" spans="1:16" ht="17.25">
      <c r="A6633" s="183" t="s">
        <v>13390</v>
      </c>
      <c r="B6633" s="183" t="s">
        <v>13391</v>
      </c>
      <c r="C6633" s="183" t="s">
        <v>1223</v>
      </c>
      <c r="D6633" s="183" t="s">
        <v>1224</v>
      </c>
      <c r="E6633" s="184"/>
      <c r="F6633" s="184"/>
      <c r="G6633" s="185"/>
      <c r="H6633" s="185"/>
      <c r="I6633" s="184"/>
      <c r="J6633" s="184"/>
      <c r="K6633" s="185" t="s">
        <v>410</v>
      </c>
      <c r="L6633" s="185"/>
      <c r="M6633" s="186"/>
      <c r="N6633" s="61" t="s">
        <v>410</v>
      </c>
      <c r="P6633" s="175" t="s">
        <v>1223</v>
      </c>
    </row>
    <row r="6634" spans="1:16" ht="17.25">
      <c r="A6634" s="183" t="s">
        <v>13392</v>
      </c>
      <c r="B6634" s="183" t="s">
        <v>13393</v>
      </c>
      <c r="C6634" s="183" t="s">
        <v>1223</v>
      </c>
      <c r="D6634" s="183" t="s">
        <v>1224</v>
      </c>
      <c r="E6634" s="184"/>
      <c r="F6634" s="184"/>
      <c r="G6634" s="185"/>
      <c r="H6634" s="185"/>
      <c r="I6634" s="184"/>
      <c r="J6634" s="184"/>
      <c r="K6634" s="185" t="s">
        <v>410</v>
      </c>
      <c r="L6634" s="185"/>
      <c r="M6634" s="186"/>
      <c r="N6634" s="61" t="s">
        <v>410</v>
      </c>
      <c r="P6634" s="175" t="s">
        <v>1223</v>
      </c>
    </row>
    <row r="6635" spans="1:16" ht="17.25">
      <c r="A6635" s="183" t="s">
        <v>13394</v>
      </c>
      <c r="B6635" s="183" t="s">
        <v>13395</v>
      </c>
      <c r="C6635" s="183" t="s">
        <v>1223</v>
      </c>
      <c r="D6635" s="183" t="s">
        <v>1224</v>
      </c>
      <c r="E6635" s="184"/>
      <c r="F6635" s="184"/>
      <c r="G6635" s="185"/>
      <c r="H6635" s="185"/>
      <c r="I6635" s="184"/>
      <c r="J6635" s="184"/>
      <c r="K6635" s="185" t="s">
        <v>410</v>
      </c>
      <c r="L6635" s="185"/>
      <c r="M6635" s="186"/>
      <c r="N6635" s="61" t="s">
        <v>410</v>
      </c>
      <c r="P6635" s="175" t="s">
        <v>1223</v>
      </c>
    </row>
    <row r="6636" spans="1:16" ht="17.25">
      <c r="A6636" s="183" t="s">
        <v>13396</v>
      </c>
      <c r="B6636" s="183" t="s">
        <v>13397</v>
      </c>
      <c r="C6636" s="183" t="s">
        <v>1223</v>
      </c>
      <c r="D6636" s="183" t="s">
        <v>1224</v>
      </c>
      <c r="E6636" s="184"/>
      <c r="F6636" s="184"/>
      <c r="G6636" s="185"/>
      <c r="H6636" s="185"/>
      <c r="I6636" s="184"/>
      <c r="J6636" s="184"/>
      <c r="K6636" s="185" t="s">
        <v>410</v>
      </c>
      <c r="L6636" s="185"/>
      <c r="M6636" s="186"/>
      <c r="N6636" s="61" t="s">
        <v>410</v>
      </c>
      <c r="P6636" s="175" t="s">
        <v>1223</v>
      </c>
    </row>
    <row r="6637" spans="1:16" ht="17.25">
      <c r="A6637" s="183" t="s">
        <v>13398</v>
      </c>
      <c r="B6637" s="183" t="s">
        <v>13399</v>
      </c>
      <c r="C6637" s="183" t="s">
        <v>1223</v>
      </c>
      <c r="D6637" s="183" t="s">
        <v>1224</v>
      </c>
      <c r="E6637" s="184"/>
      <c r="F6637" s="184"/>
      <c r="G6637" s="185"/>
      <c r="H6637" s="185"/>
      <c r="I6637" s="184"/>
      <c r="J6637" s="184"/>
      <c r="K6637" s="185" t="s">
        <v>410</v>
      </c>
      <c r="L6637" s="185"/>
      <c r="M6637" s="186"/>
      <c r="N6637" s="61" t="s">
        <v>410</v>
      </c>
      <c r="P6637" s="175" t="s">
        <v>1223</v>
      </c>
    </row>
    <row r="6638" spans="1:16" ht="17.25">
      <c r="A6638" s="183" t="s">
        <v>13400</v>
      </c>
      <c r="B6638" s="183" t="s">
        <v>13401</v>
      </c>
      <c r="C6638" s="183" t="s">
        <v>1223</v>
      </c>
      <c r="D6638" s="183" t="s">
        <v>1224</v>
      </c>
      <c r="E6638" s="184"/>
      <c r="F6638" s="184"/>
      <c r="G6638" s="185"/>
      <c r="H6638" s="185"/>
      <c r="I6638" s="184"/>
      <c r="J6638" s="184"/>
      <c r="K6638" s="185" t="s">
        <v>410</v>
      </c>
      <c r="L6638" s="185"/>
      <c r="M6638" s="186"/>
      <c r="N6638" s="61" t="s">
        <v>410</v>
      </c>
      <c r="P6638" s="175" t="s">
        <v>1223</v>
      </c>
    </row>
    <row r="6639" spans="1:16" ht="17.25">
      <c r="A6639" s="183" t="s">
        <v>13402</v>
      </c>
      <c r="B6639" s="183" t="s">
        <v>13403</v>
      </c>
      <c r="C6639" s="183" t="s">
        <v>1223</v>
      </c>
      <c r="D6639" s="183" t="s">
        <v>1224</v>
      </c>
      <c r="E6639" s="184"/>
      <c r="F6639" s="184"/>
      <c r="G6639" s="185"/>
      <c r="H6639" s="185"/>
      <c r="I6639" s="184"/>
      <c r="J6639" s="184"/>
      <c r="K6639" s="185" t="s">
        <v>410</v>
      </c>
      <c r="L6639" s="185"/>
      <c r="M6639" s="186"/>
      <c r="N6639" s="61" t="s">
        <v>410</v>
      </c>
      <c r="P6639" s="175" t="s">
        <v>1223</v>
      </c>
    </row>
    <row r="6640" spans="1:16" ht="17.25">
      <c r="A6640" s="183" t="s">
        <v>13404</v>
      </c>
      <c r="B6640" s="183" t="s">
        <v>13405</v>
      </c>
      <c r="C6640" s="183" t="s">
        <v>1223</v>
      </c>
      <c r="D6640" s="183" t="s">
        <v>1224</v>
      </c>
      <c r="E6640" s="184"/>
      <c r="F6640" s="184"/>
      <c r="G6640" s="185"/>
      <c r="H6640" s="185"/>
      <c r="I6640" s="184"/>
      <c r="J6640" s="184"/>
      <c r="K6640" s="185" t="s">
        <v>410</v>
      </c>
      <c r="L6640" s="185"/>
      <c r="M6640" s="186"/>
      <c r="N6640" s="61" t="s">
        <v>410</v>
      </c>
      <c r="P6640" s="175" t="s">
        <v>1223</v>
      </c>
    </row>
    <row r="6641" spans="1:16" ht="17.25">
      <c r="A6641" s="183" t="s">
        <v>13406</v>
      </c>
      <c r="B6641" s="183" t="s">
        <v>13407</v>
      </c>
      <c r="C6641" s="183" t="s">
        <v>1223</v>
      </c>
      <c r="D6641" s="183" t="s">
        <v>1224</v>
      </c>
      <c r="E6641" s="184"/>
      <c r="F6641" s="184"/>
      <c r="G6641" s="185"/>
      <c r="H6641" s="185"/>
      <c r="I6641" s="184"/>
      <c r="J6641" s="184"/>
      <c r="K6641" s="185" t="s">
        <v>410</v>
      </c>
      <c r="L6641" s="185"/>
      <c r="M6641" s="186"/>
      <c r="N6641" s="61" t="s">
        <v>410</v>
      </c>
      <c r="P6641" s="175" t="s">
        <v>1223</v>
      </c>
    </row>
    <row r="6642" spans="1:16" ht="17.25">
      <c r="A6642" s="183" t="s">
        <v>13408</v>
      </c>
      <c r="B6642" s="183" t="s">
        <v>13409</v>
      </c>
      <c r="C6642" s="183" t="s">
        <v>1223</v>
      </c>
      <c r="D6642" s="183" t="s">
        <v>1224</v>
      </c>
      <c r="E6642" s="184"/>
      <c r="F6642" s="184"/>
      <c r="G6642" s="185"/>
      <c r="H6642" s="185"/>
      <c r="I6642" s="184"/>
      <c r="J6642" s="184"/>
      <c r="K6642" s="185" t="s">
        <v>410</v>
      </c>
      <c r="L6642" s="185"/>
      <c r="M6642" s="186"/>
      <c r="N6642" s="61" t="s">
        <v>410</v>
      </c>
      <c r="P6642" s="175" t="s">
        <v>1223</v>
      </c>
    </row>
    <row r="6643" spans="1:16" ht="17.25">
      <c r="A6643" s="183" t="s">
        <v>13410</v>
      </c>
      <c r="B6643" s="183" t="s">
        <v>13411</v>
      </c>
      <c r="C6643" s="183" t="s">
        <v>1223</v>
      </c>
      <c r="D6643" s="183" t="s">
        <v>1224</v>
      </c>
      <c r="E6643" s="184"/>
      <c r="F6643" s="184"/>
      <c r="G6643" s="185"/>
      <c r="H6643" s="185"/>
      <c r="I6643" s="184"/>
      <c r="J6643" s="184"/>
      <c r="K6643" s="185" t="s">
        <v>410</v>
      </c>
      <c r="L6643" s="185"/>
      <c r="M6643" s="186"/>
      <c r="N6643" s="61" t="s">
        <v>410</v>
      </c>
      <c r="P6643" s="175" t="s">
        <v>1223</v>
      </c>
    </row>
    <row r="6644" spans="1:16" ht="17.25">
      <c r="A6644" s="183" t="s">
        <v>13412</v>
      </c>
      <c r="B6644" s="183" t="s">
        <v>13413</v>
      </c>
      <c r="C6644" s="183" t="s">
        <v>1223</v>
      </c>
      <c r="D6644" s="183" t="s">
        <v>1224</v>
      </c>
      <c r="E6644" s="184">
        <v>150</v>
      </c>
      <c r="F6644" s="184">
        <v>150</v>
      </c>
      <c r="G6644" s="185"/>
      <c r="H6644" s="185"/>
      <c r="I6644" s="184">
        <v>48.07</v>
      </c>
      <c r="J6644" s="184">
        <v>198.07</v>
      </c>
      <c r="K6644" s="185">
        <v>40</v>
      </c>
      <c r="L6644" s="185"/>
      <c r="M6644" s="186"/>
      <c r="N6644" s="61" t="s">
        <v>51</v>
      </c>
      <c r="P6644" s="175" t="s">
        <v>1223</v>
      </c>
    </row>
    <row r="6645" spans="1:16" ht="17.25">
      <c r="A6645" s="183" t="s">
        <v>13414</v>
      </c>
      <c r="B6645" s="183" t="s">
        <v>13415</v>
      </c>
      <c r="C6645" s="183" t="s">
        <v>1223</v>
      </c>
      <c r="D6645" s="183" t="s">
        <v>1224</v>
      </c>
      <c r="E6645" s="184">
        <v>150</v>
      </c>
      <c r="F6645" s="184">
        <v>150</v>
      </c>
      <c r="G6645" s="185"/>
      <c r="H6645" s="185"/>
      <c r="I6645" s="184">
        <v>48.07</v>
      </c>
      <c r="J6645" s="184">
        <v>198.07</v>
      </c>
      <c r="K6645" s="185">
        <v>55</v>
      </c>
      <c r="L6645" s="185"/>
      <c r="M6645" s="186"/>
      <c r="N6645" s="61" t="s">
        <v>51</v>
      </c>
      <c r="P6645" s="175" t="s">
        <v>1223</v>
      </c>
    </row>
    <row r="6646" spans="1:16" ht="17.25">
      <c r="A6646" s="183" t="s">
        <v>13416</v>
      </c>
      <c r="B6646" s="183" t="s">
        <v>13417</v>
      </c>
      <c r="C6646" s="183" t="s">
        <v>1223</v>
      </c>
      <c r="D6646" s="183" t="s">
        <v>1224</v>
      </c>
      <c r="E6646" s="184"/>
      <c r="F6646" s="184"/>
      <c r="G6646" s="185"/>
      <c r="H6646" s="185"/>
      <c r="I6646" s="184"/>
      <c r="J6646" s="184"/>
      <c r="K6646" s="185" t="s">
        <v>410</v>
      </c>
      <c r="L6646" s="185"/>
      <c r="M6646" s="186"/>
      <c r="N6646" s="61" t="s">
        <v>410</v>
      </c>
      <c r="P6646" s="175" t="s">
        <v>1223</v>
      </c>
    </row>
    <row r="6647" spans="1:16" ht="17.25">
      <c r="A6647" s="183" t="s">
        <v>13418</v>
      </c>
      <c r="B6647" s="183" t="s">
        <v>13419</v>
      </c>
      <c r="C6647" s="183" t="s">
        <v>1223</v>
      </c>
      <c r="D6647" s="183" t="s">
        <v>1224</v>
      </c>
      <c r="E6647" s="184"/>
      <c r="F6647" s="184"/>
      <c r="G6647" s="185"/>
      <c r="H6647" s="185"/>
      <c r="I6647" s="184"/>
      <c r="J6647" s="184"/>
      <c r="K6647" s="185" t="s">
        <v>410</v>
      </c>
      <c r="L6647" s="185"/>
      <c r="M6647" s="186"/>
      <c r="N6647" s="61" t="s">
        <v>410</v>
      </c>
      <c r="P6647" s="175" t="s">
        <v>1223</v>
      </c>
    </row>
    <row r="6648" spans="1:16" ht="17.25">
      <c r="A6648" s="183" t="s">
        <v>13420</v>
      </c>
      <c r="B6648" s="183" t="s">
        <v>13421</v>
      </c>
      <c r="C6648" s="183" t="s">
        <v>1223</v>
      </c>
      <c r="D6648" s="183" t="s">
        <v>1224</v>
      </c>
      <c r="E6648" s="184"/>
      <c r="F6648" s="184"/>
      <c r="G6648" s="185"/>
      <c r="H6648" s="185"/>
      <c r="I6648" s="184"/>
      <c r="J6648" s="184"/>
      <c r="K6648" s="185" t="s">
        <v>410</v>
      </c>
      <c r="L6648" s="185"/>
      <c r="M6648" s="186"/>
      <c r="N6648" s="61" t="s">
        <v>410</v>
      </c>
      <c r="P6648" s="175" t="s">
        <v>1223</v>
      </c>
    </row>
    <row r="6649" spans="1:16" ht="17.25">
      <c r="A6649" s="183" t="s">
        <v>13422</v>
      </c>
      <c r="B6649" s="183" t="s">
        <v>13423</v>
      </c>
      <c r="C6649" s="183" t="s">
        <v>1223</v>
      </c>
      <c r="D6649" s="183" t="s">
        <v>1224</v>
      </c>
      <c r="E6649" s="184"/>
      <c r="F6649" s="184"/>
      <c r="G6649" s="188"/>
      <c r="H6649" s="185"/>
      <c r="I6649" s="184"/>
      <c r="J6649" s="184"/>
      <c r="K6649" s="185" t="s">
        <v>410</v>
      </c>
      <c r="L6649" s="185"/>
      <c r="M6649" s="186"/>
      <c r="N6649" s="61" t="s">
        <v>410</v>
      </c>
      <c r="P6649" s="175" t="s">
        <v>1223</v>
      </c>
    </row>
    <row r="6650" spans="1:16" ht="17.25">
      <c r="A6650" s="183" t="s">
        <v>13424</v>
      </c>
      <c r="B6650" s="183" t="s">
        <v>13425</v>
      </c>
      <c r="C6650" s="183" t="s">
        <v>1223</v>
      </c>
      <c r="D6650" s="183" t="s">
        <v>1224</v>
      </c>
      <c r="E6650" s="184"/>
      <c r="F6650" s="184"/>
      <c r="G6650" s="185"/>
      <c r="H6650" s="185"/>
      <c r="I6650" s="184"/>
      <c r="J6650" s="184"/>
      <c r="K6650" s="185" t="s">
        <v>410</v>
      </c>
      <c r="L6650" s="185"/>
      <c r="M6650" s="186"/>
      <c r="N6650" s="61" t="s">
        <v>410</v>
      </c>
      <c r="P6650" s="175" t="s">
        <v>1223</v>
      </c>
    </row>
    <row r="6651" spans="1:16" ht="17.25">
      <c r="A6651" s="183" t="s">
        <v>13426</v>
      </c>
      <c r="B6651" s="183" t="s">
        <v>13427</v>
      </c>
      <c r="C6651" s="183" t="s">
        <v>1223</v>
      </c>
      <c r="D6651" s="183" t="s">
        <v>1224</v>
      </c>
      <c r="E6651" s="184"/>
      <c r="F6651" s="184"/>
      <c r="G6651" s="185"/>
      <c r="H6651" s="185"/>
      <c r="I6651" s="184"/>
      <c r="J6651" s="184"/>
      <c r="K6651" s="185" t="s">
        <v>410</v>
      </c>
      <c r="L6651" s="185"/>
      <c r="M6651" s="186"/>
      <c r="N6651" s="61" t="s">
        <v>410</v>
      </c>
      <c r="P6651" s="175" t="s">
        <v>1223</v>
      </c>
    </row>
    <row r="6652" spans="1:16" ht="17.25">
      <c r="A6652" s="183" t="s">
        <v>13428</v>
      </c>
      <c r="B6652" s="183" t="s">
        <v>13429</v>
      </c>
      <c r="C6652" s="183" t="s">
        <v>1223</v>
      </c>
      <c r="D6652" s="183" t="s">
        <v>1224</v>
      </c>
      <c r="E6652" s="184"/>
      <c r="F6652" s="184"/>
      <c r="G6652" s="185"/>
      <c r="H6652" s="185"/>
      <c r="I6652" s="184"/>
      <c r="J6652" s="184"/>
      <c r="K6652" s="185" t="s">
        <v>410</v>
      </c>
      <c r="L6652" s="185"/>
      <c r="M6652" s="186"/>
      <c r="N6652" s="61" t="s">
        <v>410</v>
      </c>
      <c r="P6652" s="175" t="s">
        <v>1223</v>
      </c>
    </row>
    <row r="6653" spans="1:16" ht="17.25">
      <c r="A6653" s="183" t="s">
        <v>13430</v>
      </c>
      <c r="B6653" s="183" t="s">
        <v>13431</v>
      </c>
      <c r="C6653" s="183" t="s">
        <v>1223</v>
      </c>
      <c r="D6653" s="183" t="s">
        <v>1224</v>
      </c>
      <c r="E6653" s="184">
        <v>200</v>
      </c>
      <c r="F6653" s="184">
        <v>200</v>
      </c>
      <c r="G6653" s="185"/>
      <c r="H6653" s="185"/>
      <c r="I6653" s="184">
        <v>75.48</v>
      </c>
      <c r="J6653" s="184">
        <v>275.48</v>
      </c>
      <c r="K6653" s="185">
        <v>0</v>
      </c>
      <c r="L6653" s="185"/>
      <c r="M6653" s="186"/>
      <c r="N6653" s="61" t="s">
        <v>51</v>
      </c>
      <c r="P6653" s="175" t="s">
        <v>1223</v>
      </c>
    </row>
    <row r="6654" spans="1:16" ht="17.25">
      <c r="A6654" s="183" t="s">
        <v>13432</v>
      </c>
      <c r="B6654" s="183" t="s">
        <v>13433</v>
      </c>
      <c r="C6654" s="183" t="s">
        <v>1223</v>
      </c>
      <c r="D6654" s="183" t="s">
        <v>1224</v>
      </c>
      <c r="E6654" s="184">
        <v>200</v>
      </c>
      <c r="F6654" s="184">
        <v>200</v>
      </c>
      <c r="G6654" s="185"/>
      <c r="H6654" s="185"/>
      <c r="I6654" s="184">
        <v>75.48</v>
      </c>
      <c r="J6654" s="184">
        <v>275.48</v>
      </c>
      <c r="K6654" s="185">
        <v>16</v>
      </c>
      <c r="L6654" s="185"/>
      <c r="M6654" s="186"/>
      <c r="N6654" s="61" t="s">
        <v>51</v>
      </c>
      <c r="P6654" s="175" t="s">
        <v>1223</v>
      </c>
    </row>
    <row r="6655" spans="1:16" ht="17.25">
      <c r="A6655" s="183" t="s">
        <v>13434</v>
      </c>
      <c r="B6655" s="183" t="s">
        <v>13435</v>
      </c>
      <c r="C6655" s="183" t="s">
        <v>1223</v>
      </c>
      <c r="D6655" s="183" t="s">
        <v>1224</v>
      </c>
      <c r="E6655" s="184"/>
      <c r="F6655" s="184"/>
      <c r="G6655" s="185"/>
      <c r="H6655" s="185"/>
      <c r="I6655" s="184"/>
      <c r="J6655" s="184"/>
      <c r="K6655" s="185" t="s">
        <v>410</v>
      </c>
      <c r="L6655" s="185"/>
      <c r="M6655" s="186"/>
      <c r="N6655" s="61" t="s">
        <v>410</v>
      </c>
      <c r="P6655" s="175" t="s">
        <v>1223</v>
      </c>
    </row>
    <row r="6656" spans="1:16" ht="17.25">
      <c r="A6656" s="183" t="s">
        <v>13436</v>
      </c>
      <c r="B6656" s="183" t="s">
        <v>13437</v>
      </c>
      <c r="C6656" s="183" t="s">
        <v>1223</v>
      </c>
      <c r="D6656" s="183" t="s">
        <v>1224</v>
      </c>
      <c r="E6656" s="184"/>
      <c r="F6656" s="184"/>
      <c r="G6656" s="188"/>
      <c r="H6656" s="185"/>
      <c r="I6656" s="184"/>
      <c r="J6656" s="184"/>
      <c r="K6656" s="185" t="s">
        <v>410</v>
      </c>
      <c r="L6656" s="185"/>
      <c r="M6656" s="186"/>
      <c r="N6656" s="61" t="s">
        <v>410</v>
      </c>
      <c r="P6656" s="175" t="s">
        <v>1223</v>
      </c>
    </row>
    <row r="6657" spans="1:16" ht="17.25">
      <c r="A6657" s="183" t="s">
        <v>13438</v>
      </c>
      <c r="B6657" s="183" t="s">
        <v>13439</v>
      </c>
      <c r="C6657" s="183" t="s">
        <v>1223</v>
      </c>
      <c r="D6657" s="183" t="s">
        <v>1224</v>
      </c>
      <c r="E6657" s="184"/>
      <c r="F6657" s="184"/>
      <c r="G6657" s="185"/>
      <c r="H6657" s="185"/>
      <c r="I6657" s="184"/>
      <c r="J6657" s="184"/>
      <c r="K6657" s="185" t="s">
        <v>410</v>
      </c>
      <c r="L6657" s="185"/>
      <c r="M6657" s="186"/>
      <c r="N6657" s="61" t="s">
        <v>410</v>
      </c>
      <c r="P6657" s="175" t="s">
        <v>1223</v>
      </c>
    </row>
    <row r="6658" spans="1:16" ht="17.25">
      <c r="A6658" s="183" t="s">
        <v>13440</v>
      </c>
      <c r="B6658" s="183" t="s">
        <v>13441</v>
      </c>
      <c r="C6658" s="183" t="s">
        <v>1223</v>
      </c>
      <c r="D6658" s="183" t="s">
        <v>1224</v>
      </c>
      <c r="E6658" s="184"/>
      <c r="F6658" s="184"/>
      <c r="G6658" s="185"/>
      <c r="H6658" s="185"/>
      <c r="I6658" s="184"/>
      <c r="J6658" s="184"/>
      <c r="K6658" s="185" t="s">
        <v>410</v>
      </c>
      <c r="L6658" s="185"/>
      <c r="M6658" s="186"/>
      <c r="N6658" s="61" t="s">
        <v>410</v>
      </c>
      <c r="P6658" s="175" t="s">
        <v>1223</v>
      </c>
    </row>
    <row r="6659" spans="1:16" ht="17.25">
      <c r="A6659" s="183" t="s">
        <v>13442</v>
      </c>
      <c r="B6659" s="183" t="s">
        <v>13443</v>
      </c>
      <c r="C6659" s="183" t="s">
        <v>1223</v>
      </c>
      <c r="D6659" s="183" t="s">
        <v>1224</v>
      </c>
      <c r="E6659" s="184"/>
      <c r="F6659" s="184"/>
      <c r="G6659" s="185"/>
      <c r="H6659" s="185"/>
      <c r="I6659" s="184"/>
      <c r="J6659" s="184"/>
      <c r="K6659" s="185" t="s">
        <v>410</v>
      </c>
      <c r="L6659" s="185"/>
      <c r="M6659" s="186"/>
      <c r="N6659" s="61" t="s">
        <v>410</v>
      </c>
      <c r="P6659" s="175" t="s">
        <v>1223</v>
      </c>
    </row>
    <row r="6660" spans="1:16" ht="17.25">
      <c r="A6660" s="183" t="s">
        <v>13444</v>
      </c>
      <c r="B6660" s="183" t="s">
        <v>13445</v>
      </c>
      <c r="C6660" s="183" t="s">
        <v>1223</v>
      </c>
      <c r="D6660" s="183" t="s">
        <v>1224</v>
      </c>
      <c r="E6660" s="184"/>
      <c r="F6660" s="184"/>
      <c r="G6660" s="188"/>
      <c r="H6660" s="183"/>
      <c r="I6660" s="184"/>
      <c r="J6660" s="184"/>
      <c r="K6660" s="185" t="s">
        <v>410</v>
      </c>
      <c r="L6660" s="185"/>
      <c r="M6660" s="186"/>
      <c r="N6660" s="61" t="s">
        <v>410</v>
      </c>
      <c r="P6660" s="175" t="s">
        <v>1223</v>
      </c>
    </row>
    <row r="6661" spans="1:16" ht="17.25">
      <c r="A6661" s="183" t="s">
        <v>13446</v>
      </c>
      <c r="B6661" s="183" t="s">
        <v>13447</v>
      </c>
      <c r="C6661" s="183" t="s">
        <v>1223</v>
      </c>
      <c r="D6661" s="183" t="s">
        <v>1224</v>
      </c>
      <c r="E6661" s="184"/>
      <c r="F6661" s="184"/>
      <c r="G6661" s="188"/>
      <c r="H6661" s="185"/>
      <c r="I6661" s="184"/>
      <c r="J6661" s="184"/>
      <c r="K6661" s="185" t="s">
        <v>410</v>
      </c>
      <c r="L6661" s="185"/>
      <c r="M6661" s="186"/>
      <c r="N6661" s="61" t="s">
        <v>410</v>
      </c>
      <c r="P6661" s="175" t="s">
        <v>1223</v>
      </c>
    </row>
    <row r="6662" spans="1:16" ht="17.25">
      <c r="A6662" s="183" t="s">
        <v>13448</v>
      </c>
      <c r="B6662" s="183" t="s">
        <v>13449</v>
      </c>
      <c r="C6662" s="183" t="s">
        <v>1223</v>
      </c>
      <c r="D6662" s="183" t="s">
        <v>1224</v>
      </c>
      <c r="E6662" s="184"/>
      <c r="F6662" s="184"/>
      <c r="G6662" s="185"/>
      <c r="H6662" s="185"/>
      <c r="I6662" s="184"/>
      <c r="J6662" s="184"/>
      <c r="K6662" s="185" t="s">
        <v>410</v>
      </c>
      <c r="L6662" s="185"/>
      <c r="M6662" s="186"/>
      <c r="N6662" s="61" t="s">
        <v>410</v>
      </c>
      <c r="P6662" s="175" t="s">
        <v>1223</v>
      </c>
    </row>
    <row r="6663" spans="1:16" ht="17.25">
      <c r="A6663" s="183" t="s">
        <v>13450</v>
      </c>
      <c r="B6663" s="183" t="s">
        <v>13451</v>
      </c>
      <c r="C6663" s="183" t="s">
        <v>1223</v>
      </c>
      <c r="D6663" s="183" t="s">
        <v>1224</v>
      </c>
      <c r="E6663" s="184"/>
      <c r="F6663" s="184"/>
      <c r="G6663" s="188"/>
      <c r="H6663" s="185"/>
      <c r="I6663" s="184"/>
      <c r="J6663" s="184"/>
      <c r="K6663" s="185" t="s">
        <v>410</v>
      </c>
      <c r="L6663" s="185"/>
      <c r="M6663" s="186"/>
      <c r="N6663" s="61" t="s">
        <v>410</v>
      </c>
      <c r="P6663" s="175" t="s">
        <v>1223</v>
      </c>
    </row>
    <row r="6664" spans="1:16" ht="17.25">
      <c r="A6664" s="183" t="s">
        <v>13452</v>
      </c>
      <c r="B6664" s="183" t="s">
        <v>13453</v>
      </c>
      <c r="C6664" s="183" t="s">
        <v>1223</v>
      </c>
      <c r="D6664" s="183" t="s">
        <v>1224</v>
      </c>
      <c r="E6664" s="184"/>
      <c r="F6664" s="184"/>
      <c r="G6664" s="185"/>
      <c r="H6664" s="185"/>
      <c r="I6664" s="184"/>
      <c r="J6664" s="184"/>
      <c r="K6664" s="185" t="s">
        <v>410</v>
      </c>
      <c r="L6664" s="185"/>
      <c r="M6664" s="186"/>
      <c r="N6664" s="61" t="s">
        <v>410</v>
      </c>
      <c r="P6664" s="175" t="s">
        <v>1223</v>
      </c>
    </row>
    <row r="6665" spans="1:16" ht="17.25">
      <c r="A6665" s="183" t="s">
        <v>13454</v>
      </c>
      <c r="B6665" s="183" t="s">
        <v>13455</v>
      </c>
      <c r="C6665" s="183" t="s">
        <v>1223</v>
      </c>
      <c r="D6665" s="183" t="s">
        <v>1224</v>
      </c>
      <c r="E6665" s="184"/>
      <c r="F6665" s="184"/>
      <c r="G6665" s="185"/>
      <c r="H6665" s="185"/>
      <c r="I6665" s="184"/>
      <c r="J6665" s="184"/>
      <c r="K6665" s="185" t="s">
        <v>410</v>
      </c>
      <c r="L6665" s="185"/>
      <c r="M6665" s="186"/>
      <c r="N6665" s="61" t="s">
        <v>410</v>
      </c>
      <c r="P6665" s="175" t="s">
        <v>1223</v>
      </c>
    </row>
    <row r="6666" spans="1:16" ht="17.25">
      <c r="A6666" s="183" t="s">
        <v>13456</v>
      </c>
      <c r="B6666" s="183" t="s">
        <v>13457</v>
      </c>
      <c r="C6666" s="183" t="s">
        <v>1223</v>
      </c>
      <c r="D6666" s="183" t="s">
        <v>1224</v>
      </c>
      <c r="E6666" s="184"/>
      <c r="F6666" s="184"/>
      <c r="G6666" s="185"/>
      <c r="H6666" s="185"/>
      <c r="I6666" s="184"/>
      <c r="J6666" s="184"/>
      <c r="K6666" s="185" t="s">
        <v>410</v>
      </c>
      <c r="L6666" s="185"/>
      <c r="M6666" s="186"/>
      <c r="N6666" s="61" t="s">
        <v>410</v>
      </c>
      <c r="P6666" s="175" t="s">
        <v>1223</v>
      </c>
    </row>
    <row r="6667" spans="1:16" ht="17.25">
      <c r="A6667" s="183" t="s">
        <v>13458</v>
      </c>
      <c r="B6667" s="183" t="s">
        <v>13459</v>
      </c>
      <c r="C6667" s="183" t="s">
        <v>1223</v>
      </c>
      <c r="D6667" s="183" t="s">
        <v>1224</v>
      </c>
      <c r="E6667" s="184"/>
      <c r="F6667" s="184"/>
      <c r="G6667" s="185"/>
      <c r="H6667" s="185"/>
      <c r="I6667" s="184"/>
      <c r="J6667" s="184"/>
      <c r="K6667" s="185" t="s">
        <v>410</v>
      </c>
      <c r="L6667" s="185"/>
      <c r="M6667" s="186"/>
      <c r="N6667" s="61" t="s">
        <v>410</v>
      </c>
      <c r="P6667" s="175" t="s">
        <v>1223</v>
      </c>
    </row>
    <row r="6668" spans="1:16" ht="17.25">
      <c r="A6668" s="183" t="s">
        <v>13460</v>
      </c>
      <c r="B6668" s="183" t="s">
        <v>13461</v>
      </c>
      <c r="C6668" s="183" t="s">
        <v>1223</v>
      </c>
      <c r="D6668" s="183" t="s">
        <v>1224</v>
      </c>
      <c r="E6668" s="184"/>
      <c r="F6668" s="184"/>
      <c r="G6668" s="185"/>
      <c r="H6668" s="185"/>
      <c r="I6668" s="184"/>
      <c r="J6668" s="184"/>
      <c r="K6668" s="185" t="s">
        <v>410</v>
      </c>
      <c r="L6668" s="185"/>
      <c r="M6668" s="186"/>
      <c r="N6668" s="61" t="s">
        <v>410</v>
      </c>
      <c r="P6668" s="175" t="s">
        <v>1223</v>
      </c>
    </row>
    <row r="6669" spans="1:16" ht="17.25">
      <c r="A6669" s="183" t="s">
        <v>13462</v>
      </c>
      <c r="B6669" s="183" t="s">
        <v>13463</v>
      </c>
      <c r="C6669" s="183" t="s">
        <v>1223</v>
      </c>
      <c r="D6669" s="183" t="s">
        <v>1224</v>
      </c>
      <c r="E6669" s="184">
        <v>220</v>
      </c>
      <c r="F6669" s="184">
        <v>220</v>
      </c>
      <c r="G6669" s="185"/>
      <c r="H6669" s="185"/>
      <c r="I6669" s="184">
        <v>135.31</v>
      </c>
      <c r="J6669" s="184">
        <v>355.31</v>
      </c>
      <c r="K6669" s="185">
        <v>0</v>
      </c>
      <c r="L6669" s="185"/>
      <c r="M6669" s="186"/>
      <c r="N6669" s="61" t="s">
        <v>51</v>
      </c>
      <c r="P6669" s="175" t="s">
        <v>1223</v>
      </c>
    </row>
    <row r="6670" spans="1:16" ht="17.25">
      <c r="A6670" s="183" t="s">
        <v>13464</v>
      </c>
      <c r="B6670" s="183" t="s">
        <v>13465</v>
      </c>
      <c r="C6670" s="183" t="s">
        <v>1223</v>
      </c>
      <c r="D6670" s="183" t="s">
        <v>1224</v>
      </c>
      <c r="E6670" s="184"/>
      <c r="F6670" s="184"/>
      <c r="G6670" s="185"/>
      <c r="H6670" s="185"/>
      <c r="I6670" s="184"/>
      <c r="J6670" s="184"/>
      <c r="K6670" s="185" t="s">
        <v>410</v>
      </c>
      <c r="L6670" s="185"/>
      <c r="M6670" s="186"/>
      <c r="N6670" s="61" t="s">
        <v>410</v>
      </c>
      <c r="P6670" s="175" t="s">
        <v>1223</v>
      </c>
    </row>
    <row r="6671" spans="1:16" ht="17.25">
      <c r="A6671" s="183" t="s">
        <v>13466</v>
      </c>
      <c r="B6671" s="183" t="s">
        <v>13467</v>
      </c>
      <c r="C6671" s="183" t="s">
        <v>1223</v>
      </c>
      <c r="D6671" s="183" t="s">
        <v>1224</v>
      </c>
      <c r="E6671" s="184"/>
      <c r="F6671" s="184"/>
      <c r="G6671" s="185"/>
      <c r="H6671" s="185"/>
      <c r="I6671" s="184"/>
      <c r="J6671" s="184"/>
      <c r="K6671" s="185" t="s">
        <v>410</v>
      </c>
      <c r="L6671" s="185"/>
      <c r="M6671" s="186"/>
      <c r="N6671" s="61" t="s">
        <v>410</v>
      </c>
      <c r="P6671" s="175" t="s">
        <v>1223</v>
      </c>
    </row>
    <row r="6672" spans="1:16" ht="17.25">
      <c r="A6672" s="183" t="s">
        <v>13468</v>
      </c>
      <c r="B6672" s="183" t="s">
        <v>13469</v>
      </c>
      <c r="C6672" s="183" t="s">
        <v>1223</v>
      </c>
      <c r="D6672" s="183" t="s">
        <v>1224</v>
      </c>
      <c r="E6672" s="184"/>
      <c r="F6672" s="184"/>
      <c r="G6672" s="185"/>
      <c r="H6672" s="185"/>
      <c r="I6672" s="184"/>
      <c r="J6672" s="184"/>
      <c r="K6672" s="185" t="s">
        <v>410</v>
      </c>
      <c r="L6672" s="185"/>
      <c r="M6672" s="186"/>
      <c r="N6672" s="61" t="s">
        <v>410</v>
      </c>
      <c r="P6672" s="175" t="s">
        <v>1223</v>
      </c>
    </row>
    <row r="6673" spans="1:16" ht="17.25">
      <c r="A6673" s="183" t="s">
        <v>13470</v>
      </c>
      <c r="B6673" s="183" t="s">
        <v>13471</v>
      </c>
      <c r="C6673" s="183" t="s">
        <v>1223</v>
      </c>
      <c r="D6673" s="183" t="s">
        <v>1224</v>
      </c>
      <c r="E6673" s="184"/>
      <c r="F6673" s="184"/>
      <c r="G6673" s="185"/>
      <c r="H6673" s="185"/>
      <c r="I6673" s="184"/>
      <c r="J6673" s="184"/>
      <c r="K6673" s="185" t="s">
        <v>410</v>
      </c>
      <c r="L6673" s="185"/>
      <c r="M6673" s="186"/>
      <c r="N6673" s="61" t="s">
        <v>410</v>
      </c>
      <c r="P6673" s="175" t="s">
        <v>1223</v>
      </c>
    </row>
    <row r="6674" spans="1:16" ht="17.25">
      <c r="A6674" s="183" t="s">
        <v>13472</v>
      </c>
      <c r="B6674" s="183" t="s">
        <v>13473</v>
      </c>
      <c r="C6674" s="183" t="s">
        <v>1223</v>
      </c>
      <c r="D6674" s="183" t="s">
        <v>1224</v>
      </c>
      <c r="E6674" s="184"/>
      <c r="F6674" s="184"/>
      <c r="G6674" s="185"/>
      <c r="H6674" s="185"/>
      <c r="I6674" s="184"/>
      <c r="J6674" s="184"/>
      <c r="K6674" s="185" t="s">
        <v>410</v>
      </c>
      <c r="L6674" s="185"/>
      <c r="M6674" s="186"/>
      <c r="N6674" s="61" t="s">
        <v>410</v>
      </c>
      <c r="P6674" s="175" t="s">
        <v>1223</v>
      </c>
    </row>
    <row r="6675" spans="1:16" ht="17.25">
      <c r="A6675" s="183" t="s">
        <v>13474</v>
      </c>
      <c r="B6675" s="183" t="s">
        <v>13475</v>
      </c>
      <c r="C6675" s="183" t="s">
        <v>1223</v>
      </c>
      <c r="D6675" s="183" t="s">
        <v>1224</v>
      </c>
      <c r="E6675" s="184"/>
      <c r="F6675" s="184"/>
      <c r="G6675" s="185"/>
      <c r="H6675" s="185"/>
      <c r="I6675" s="184"/>
      <c r="J6675" s="184"/>
      <c r="K6675" s="185" t="s">
        <v>410</v>
      </c>
      <c r="L6675" s="185"/>
      <c r="M6675" s="186"/>
      <c r="N6675" s="61" t="s">
        <v>410</v>
      </c>
      <c r="P6675" s="175" t="s">
        <v>1223</v>
      </c>
    </row>
    <row r="6676" spans="1:16" ht="17.25">
      <c r="A6676" s="183" t="s">
        <v>13476</v>
      </c>
      <c r="B6676" s="183" t="s">
        <v>13477</v>
      </c>
      <c r="C6676" s="183" t="s">
        <v>1223</v>
      </c>
      <c r="D6676" s="183" t="s">
        <v>1224</v>
      </c>
      <c r="E6676" s="184">
        <v>103.07</v>
      </c>
      <c r="F6676" s="184">
        <v>70</v>
      </c>
      <c r="G6676" s="185" t="s">
        <v>652</v>
      </c>
      <c r="H6676" s="185" t="s">
        <v>689</v>
      </c>
      <c r="I6676" s="184">
        <v>47.91</v>
      </c>
      <c r="J6676" s="184">
        <v>117.91</v>
      </c>
      <c r="K6676" s="185">
        <v>47</v>
      </c>
      <c r="L6676" s="185"/>
      <c r="M6676" s="186"/>
      <c r="N6676" s="61" t="s">
        <v>51</v>
      </c>
      <c r="P6676" s="175" t="s">
        <v>1223</v>
      </c>
    </row>
    <row r="6677" spans="1:16" ht="17.25">
      <c r="A6677" s="183" t="s">
        <v>13478</v>
      </c>
      <c r="B6677" s="183" t="s">
        <v>13479</v>
      </c>
      <c r="C6677" s="183" t="s">
        <v>1223</v>
      </c>
      <c r="D6677" s="183" t="s">
        <v>1224</v>
      </c>
      <c r="E6677" s="184"/>
      <c r="F6677" s="184"/>
      <c r="G6677" s="185"/>
      <c r="H6677" s="185"/>
      <c r="I6677" s="184"/>
      <c r="J6677" s="184"/>
      <c r="K6677" s="185" t="s">
        <v>410</v>
      </c>
      <c r="L6677" s="185"/>
      <c r="M6677" s="186"/>
      <c r="N6677" s="61" t="s">
        <v>410</v>
      </c>
      <c r="P6677" s="175" t="s">
        <v>1223</v>
      </c>
    </row>
    <row r="6678" spans="1:16" ht="17.25">
      <c r="A6678" s="183" t="s">
        <v>13480</v>
      </c>
      <c r="B6678" s="183" t="s">
        <v>13481</v>
      </c>
      <c r="C6678" s="183" t="s">
        <v>1223</v>
      </c>
      <c r="D6678" s="183" t="s">
        <v>1224</v>
      </c>
      <c r="E6678" s="184">
        <v>140</v>
      </c>
      <c r="F6678" s="184">
        <v>140</v>
      </c>
      <c r="G6678" s="185"/>
      <c r="H6678" s="185"/>
      <c r="I6678" s="184">
        <v>97.01</v>
      </c>
      <c r="J6678" s="184">
        <v>237.01</v>
      </c>
      <c r="K6678" s="185">
        <v>6</v>
      </c>
      <c r="L6678" s="185"/>
      <c r="M6678" s="186"/>
      <c r="N6678" s="61" t="s">
        <v>51</v>
      </c>
      <c r="P6678" s="175" t="s">
        <v>1223</v>
      </c>
    </row>
    <row r="6679" spans="1:16" ht="17.25">
      <c r="A6679" s="183" t="s">
        <v>13482</v>
      </c>
      <c r="B6679" s="183" t="s">
        <v>13483</v>
      </c>
      <c r="C6679" s="183" t="s">
        <v>1223</v>
      </c>
      <c r="D6679" s="183" t="s">
        <v>1224</v>
      </c>
      <c r="E6679" s="184"/>
      <c r="F6679" s="184"/>
      <c r="G6679" s="185"/>
      <c r="H6679" s="185"/>
      <c r="I6679" s="184"/>
      <c r="J6679" s="184"/>
      <c r="K6679" s="185" t="s">
        <v>410</v>
      </c>
      <c r="L6679" s="185"/>
      <c r="M6679" s="186"/>
      <c r="N6679" s="61" t="s">
        <v>410</v>
      </c>
      <c r="P6679" s="175" t="s">
        <v>1223</v>
      </c>
    </row>
    <row r="6680" spans="1:16" ht="17.25">
      <c r="A6680" s="183" t="s">
        <v>13484</v>
      </c>
      <c r="B6680" s="183" t="s">
        <v>13485</v>
      </c>
      <c r="C6680" s="183" t="s">
        <v>1223</v>
      </c>
      <c r="D6680" s="183" t="s">
        <v>1224</v>
      </c>
      <c r="E6680" s="184"/>
      <c r="F6680" s="184"/>
      <c r="G6680" s="185"/>
      <c r="H6680" s="185"/>
      <c r="I6680" s="184"/>
      <c r="J6680" s="184"/>
      <c r="K6680" s="185" t="s">
        <v>410</v>
      </c>
      <c r="L6680" s="185"/>
      <c r="M6680" s="186"/>
      <c r="N6680" s="61" t="s">
        <v>410</v>
      </c>
      <c r="P6680" s="175" t="s">
        <v>1223</v>
      </c>
    </row>
    <row r="6681" spans="1:16" ht="17.25">
      <c r="A6681" s="183" t="s">
        <v>13486</v>
      </c>
      <c r="B6681" s="183" t="s">
        <v>13487</v>
      </c>
      <c r="C6681" s="183" t="s">
        <v>1223</v>
      </c>
      <c r="D6681" s="183" t="s">
        <v>1224</v>
      </c>
      <c r="E6681" s="184"/>
      <c r="F6681" s="184"/>
      <c r="G6681" s="185"/>
      <c r="H6681" s="185"/>
      <c r="I6681" s="184"/>
      <c r="J6681" s="184"/>
      <c r="K6681" s="185" t="s">
        <v>410</v>
      </c>
      <c r="L6681" s="185"/>
      <c r="M6681" s="186"/>
      <c r="N6681" s="61" t="s">
        <v>410</v>
      </c>
      <c r="P6681" s="175" t="s">
        <v>1223</v>
      </c>
    </row>
    <row r="6682" spans="1:16" ht="17.25">
      <c r="A6682" s="183" t="s">
        <v>13488</v>
      </c>
      <c r="B6682" s="183" t="s">
        <v>13489</v>
      </c>
      <c r="C6682" s="183" t="s">
        <v>1223</v>
      </c>
      <c r="D6682" s="183" t="s">
        <v>1224</v>
      </c>
      <c r="E6682" s="184"/>
      <c r="F6682" s="184"/>
      <c r="G6682" s="185"/>
      <c r="H6682" s="185"/>
      <c r="I6682" s="184"/>
      <c r="J6682" s="184"/>
      <c r="K6682" s="185" t="s">
        <v>410</v>
      </c>
      <c r="L6682" s="185"/>
      <c r="M6682" s="186"/>
      <c r="N6682" s="61" t="s">
        <v>410</v>
      </c>
      <c r="P6682" s="175" t="s">
        <v>1223</v>
      </c>
    </row>
    <row r="6683" spans="1:16" ht="17.25">
      <c r="A6683" s="183" t="s">
        <v>13490</v>
      </c>
      <c r="B6683" s="183" t="s">
        <v>13491</v>
      </c>
      <c r="C6683" s="183" t="s">
        <v>1223</v>
      </c>
      <c r="D6683" s="183" t="s">
        <v>1224</v>
      </c>
      <c r="E6683" s="184"/>
      <c r="F6683" s="184"/>
      <c r="G6683" s="185"/>
      <c r="H6683" s="185"/>
      <c r="I6683" s="184"/>
      <c r="J6683" s="184"/>
      <c r="K6683" s="185" t="s">
        <v>410</v>
      </c>
      <c r="L6683" s="185"/>
      <c r="M6683" s="186"/>
      <c r="N6683" s="61" t="s">
        <v>410</v>
      </c>
      <c r="P6683" s="175" t="s">
        <v>1223</v>
      </c>
    </row>
    <row r="6684" spans="1:16" ht="17.25">
      <c r="A6684" s="183" t="s">
        <v>13492</v>
      </c>
      <c r="B6684" s="183" t="s">
        <v>13345</v>
      </c>
      <c r="C6684" s="183" t="s">
        <v>1223</v>
      </c>
      <c r="D6684" s="183" t="s">
        <v>1224</v>
      </c>
      <c r="E6684" s="184"/>
      <c r="F6684" s="184"/>
      <c r="G6684" s="188"/>
      <c r="H6684" s="183"/>
      <c r="I6684" s="184"/>
      <c r="J6684" s="184"/>
      <c r="K6684" s="185" t="s">
        <v>410</v>
      </c>
      <c r="L6684" s="185"/>
      <c r="M6684" s="186"/>
      <c r="N6684" s="61" t="s">
        <v>410</v>
      </c>
      <c r="P6684" s="175" t="s">
        <v>1223</v>
      </c>
    </row>
    <row r="6685" spans="1:16" ht="17.25">
      <c r="A6685" s="183" t="s">
        <v>13493</v>
      </c>
      <c r="B6685" s="183" t="s">
        <v>13494</v>
      </c>
      <c r="C6685" s="183" t="s">
        <v>1223</v>
      </c>
      <c r="D6685" s="183" t="s">
        <v>1224</v>
      </c>
      <c r="E6685" s="184"/>
      <c r="F6685" s="184"/>
      <c r="G6685" s="185"/>
      <c r="H6685" s="185"/>
      <c r="I6685" s="184"/>
      <c r="J6685" s="184"/>
      <c r="K6685" s="185" t="s">
        <v>410</v>
      </c>
      <c r="L6685" s="185"/>
      <c r="M6685" s="186"/>
      <c r="N6685" s="61" t="s">
        <v>410</v>
      </c>
      <c r="P6685" s="175" t="s">
        <v>1223</v>
      </c>
    </row>
    <row r="6686" spans="1:16" ht="17.25">
      <c r="A6686" s="183" t="s">
        <v>13495</v>
      </c>
      <c r="B6686" s="183" t="s">
        <v>13496</v>
      </c>
      <c r="C6686" s="183" t="s">
        <v>1223</v>
      </c>
      <c r="D6686" s="183" t="s">
        <v>1224</v>
      </c>
      <c r="E6686" s="184"/>
      <c r="F6686" s="184"/>
      <c r="G6686" s="185"/>
      <c r="H6686" s="185"/>
      <c r="I6686" s="184"/>
      <c r="J6686" s="184"/>
      <c r="K6686" s="185" t="s">
        <v>410</v>
      </c>
      <c r="L6686" s="185"/>
      <c r="M6686" s="186"/>
      <c r="N6686" s="61" t="s">
        <v>410</v>
      </c>
      <c r="P6686" s="175" t="s">
        <v>1223</v>
      </c>
    </row>
    <row r="6687" spans="1:16" ht="17.25">
      <c r="A6687" s="183" t="s">
        <v>13497</v>
      </c>
      <c r="B6687" s="183" t="s">
        <v>13498</v>
      </c>
      <c r="C6687" s="183" t="s">
        <v>1223</v>
      </c>
      <c r="D6687" s="183" t="s">
        <v>1224</v>
      </c>
      <c r="E6687" s="184"/>
      <c r="F6687" s="184"/>
      <c r="G6687" s="185"/>
      <c r="H6687" s="185"/>
      <c r="I6687" s="184"/>
      <c r="J6687" s="184"/>
      <c r="K6687" s="185" t="s">
        <v>410</v>
      </c>
      <c r="L6687" s="185"/>
      <c r="M6687" s="186"/>
      <c r="N6687" s="61" t="s">
        <v>410</v>
      </c>
      <c r="P6687" s="175" t="s">
        <v>1223</v>
      </c>
    </row>
    <row r="6688" spans="1:16" ht="17.25">
      <c r="A6688" s="183" t="s">
        <v>13499</v>
      </c>
      <c r="B6688" s="183" t="s">
        <v>13500</v>
      </c>
      <c r="C6688" s="183" t="s">
        <v>1223</v>
      </c>
      <c r="D6688" s="183" t="s">
        <v>1224</v>
      </c>
      <c r="E6688" s="184"/>
      <c r="F6688" s="184"/>
      <c r="G6688" s="185"/>
      <c r="H6688" s="185"/>
      <c r="I6688" s="184"/>
      <c r="J6688" s="184"/>
      <c r="K6688" s="185" t="s">
        <v>410</v>
      </c>
      <c r="L6688" s="185"/>
      <c r="M6688" s="186"/>
      <c r="N6688" s="61" t="s">
        <v>410</v>
      </c>
      <c r="P6688" s="175" t="s">
        <v>1223</v>
      </c>
    </row>
    <row r="6689" spans="1:16" ht="17.25">
      <c r="A6689" s="183" t="s">
        <v>13501</v>
      </c>
      <c r="B6689" s="183" t="s">
        <v>13502</v>
      </c>
      <c r="C6689" s="183" t="s">
        <v>1223</v>
      </c>
      <c r="D6689" s="183" t="s">
        <v>1224</v>
      </c>
      <c r="E6689" s="184">
        <v>173.95</v>
      </c>
      <c r="F6689" s="184">
        <v>110</v>
      </c>
      <c r="G6689" s="185" t="s">
        <v>1747</v>
      </c>
      <c r="H6689" s="185" t="s">
        <v>689</v>
      </c>
      <c r="I6689" s="184">
        <v>73.68</v>
      </c>
      <c r="J6689" s="184">
        <v>183.68</v>
      </c>
      <c r="K6689" s="185">
        <v>22</v>
      </c>
      <c r="L6689" s="185"/>
      <c r="M6689" s="186"/>
      <c r="N6689" s="61" t="s">
        <v>51</v>
      </c>
      <c r="P6689" s="175" t="s">
        <v>1223</v>
      </c>
    </row>
    <row r="6690" spans="1:16" ht="17.25">
      <c r="A6690" s="183" t="s">
        <v>13503</v>
      </c>
      <c r="B6690" s="183" t="s">
        <v>13504</v>
      </c>
      <c r="C6690" s="183" t="s">
        <v>1223</v>
      </c>
      <c r="D6690" s="183" t="s">
        <v>1224</v>
      </c>
      <c r="E6690" s="184"/>
      <c r="F6690" s="184"/>
      <c r="G6690" s="185"/>
      <c r="H6690" s="185"/>
      <c r="I6690" s="184"/>
      <c r="J6690" s="184"/>
      <c r="K6690" s="185" t="s">
        <v>410</v>
      </c>
      <c r="L6690" s="185"/>
      <c r="M6690" s="186"/>
      <c r="N6690" s="61" t="s">
        <v>410</v>
      </c>
      <c r="P6690" s="175" t="s">
        <v>1223</v>
      </c>
    </row>
    <row r="6691" spans="1:16" ht="17.25">
      <c r="A6691" s="183" t="s">
        <v>13505</v>
      </c>
      <c r="B6691" s="183" t="s">
        <v>13506</v>
      </c>
      <c r="C6691" s="183" t="s">
        <v>1223</v>
      </c>
      <c r="D6691" s="183" t="s">
        <v>1224</v>
      </c>
      <c r="E6691" s="184"/>
      <c r="F6691" s="184"/>
      <c r="G6691" s="185"/>
      <c r="H6691" s="185"/>
      <c r="I6691" s="184"/>
      <c r="J6691" s="184"/>
      <c r="K6691" s="185" t="s">
        <v>410</v>
      </c>
      <c r="L6691" s="185"/>
      <c r="M6691" s="186"/>
      <c r="N6691" s="61" t="s">
        <v>410</v>
      </c>
      <c r="P6691" s="175" t="s">
        <v>1223</v>
      </c>
    </row>
    <row r="6692" spans="1:16" ht="17.25">
      <c r="A6692" s="183" t="s">
        <v>13507</v>
      </c>
      <c r="B6692" s="183" t="s">
        <v>13508</v>
      </c>
      <c r="C6692" s="183" t="s">
        <v>1223</v>
      </c>
      <c r="D6692" s="183" t="s">
        <v>1224</v>
      </c>
      <c r="E6692" s="184"/>
      <c r="F6692" s="184"/>
      <c r="G6692" s="185"/>
      <c r="H6692" s="185"/>
      <c r="I6692" s="184"/>
      <c r="J6692" s="184"/>
      <c r="K6692" s="185" t="s">
        <v>410</v>
      </c>
      <c r="L6692" s="185"/>
      <c r="M6692" s="186"/>
      <c r="N6692" s="61" t="s">
        <v>410</v>
      </c>
      <c r="P6692" s="175" t="s">
        <v>1223</v>
      </c>
    </row>
    <row r="6693" spans="1:16" ht="17.25">
      <c r="A6693" s="183" t="s">
        <v>13509</v>
      </c>
      <c r="B6693" s="183" t="s">
        <v>13510</v>
      </c>
      <c r="C6693" s="183" t="s">
        <v>1223</v>
      </c>
      <c r="D6693" s="183" t="s">
        <v>1224</v>
      </c>
      <c r="E6693" s="184"/>
      <c r="F6693" s="184"/>
      <c r="G6693" s="185"/>
      <c r="H6693" s="185"/>
      <c r="I6693" s="184"/>
      <c r="J6693" s="184"/>
      <c r="K6693" s="185" t="s">
        <v>410</v>
      </c>
      <c r="L6693" s="185"/>
      <c r="M6693" s="186"/>
      <c r="N6693" s="61" t="s">
        <v>410</v>
      </c>
      <c r="P6693" s="175" t="s">
        <v>1223</v>
      </c>
    </row>
    <row r="6694" spans="1:16" ht="17.25">
      <c r="A6694" s="183" t="s">
        <v>13511</v>
      </c>
      <c r="B6694" s="183" t="s">
        <v>13512</v>
      </c>
      <c r="C6694" s="183" t="s">
        <v>1223</v>
      </c>
      <c r="D6694" s="183" t="s">
        <v>1224</v>
      </c>
      <c r="E6694" s="184"/>
      <c r="F6694" s="184"/>
      <c r="G6694" s="185"/>
      <c r="H6694" s="185"/>
      <c r="I6694" s="184"/>
      <c r="J6694" s="184"/>
      <c r="K6694" s="185" t="s">
        <v>410</v>
      </c>
      <c r="L6694" s="185"/>
      <c r="M6694" s="186"/>
      <c r="N6694" s="61" t="s">
        <v>410</v>
      </c>
      <c r="P6694" s="175" t="s">
        <v>1223</v>
      </c>
    </row>
    <row r="6695" spans="1:16" ht="17.25">
      <c r="A6695" s="183" t="s">
        <v>13513</v>
      </c>
      <c r="B6695" s="183" t="s">
        <v>13514</v>
      </c>
      <c r="C6695" s="183" t="s">
        <v>1223</v>
      </c>
      <c r="D6695" s="183" t="s">
        <v>1224</v>
      </c>
      <c r="E6695" s="184"/>
      <c r="F6695" s="184"/>
      <c r="G6695" s="188"/>
      <c r="H6695" s="183"/>
      <c r="I6695" s="184"/>
      <c r="J6695" s="184"/>
      <c r="K6695" s="185" t="s">
        <v>410</v>
      </c>
      <c r="L6695" s="185"/>
      <c r="M6695" s="186"/>
      <c r="N6695" s="61" t="s">
        <v>410</v>
      </c>
      <c r="P6695" s="175" t="s">
        <v>1223</v>
      </c>
    </row>
    <row r="6696" spans="1:16" ht="17.25">
      <c r="A6696" s="183" t="s">
        <v>13515</v>
      </c>
      <c r="B6696" s="183" t="s">
        <v>13516</v>
      </c>
      <c r="C6696" s="183" t="s">
        <v>1223</v>
      </c>
      <c r="D6696" s="183" t="s">
        <v>1224</v>
      </c>
      <c r="E6696" s="184">
        <v>145</v>
      </c>
      <c r="F6696" s="184">
        <v>145</v>
      </c>
      <c r="G6696" s="185"/>
      <c r="H6696" s="185"/>
      <c r="I6696" s="184">
        <v>41.05</v>
      </c>
      <c r="J6696" s="184">
        <v>186.05</v>
      </c>
      <c r="K6696" s="185">
        <v>65</v>
      </c>
      <c r="L6696" s="185"/>
      <c r="M6696" s="186"/>
      <c r="N6696" s="61" t="s">
        <v>51</v>
      </c>
      <c r="P6696" s="175" t="s">
        <v>1223</v>
      </c>
    </row>
    <row r="6697" spans="1:16" ht="17.25">
      <c r="A6697" s="183" t="s">
        <v>13517</v>
      </c>
      <c r="B6697" s="183" t="s">
        <v>13518</v>
      </c>
      <c r="C6697" s="183" t="s">
        <v>1223</v>
      </c>
      <c r="D6697" s="183" t="s">
        <v>1224</v>
      </c>
      <c r="E6697" s="184">
        <v>145</v>
      </c>
      <c r="F6697" s="184">
        <v>145</v>
      </c>
      <c r="G6697" s="185"/>
      <c r="H6697" s="185"/>
      <c r="I6697" s="184">
        <v>41.05</v>
      </c>
      <c r="J6697" s="184">
        <v>186.05</v>
      </c>
      <c r="K6697" s="185">
        <v>33</v>
      </c>
      <c r="L6697" s="185"/>
      <c r="M6697" s="186"/>
      <c r="N6697" s="61" t="s">
        <v>51</v>
      </c>
      <c r="P6697" s="175" t="s">
        <v>1223</v>
      </c>
    </row>
    <row r="6698" spans="1:16" ht="17.25">
      <c r="A6698" s="183" t="s">
        <v>13519</v>
      </c>
      <c r="B6698" s="183" t="s">
        <v>13520</v>
      </c>
      <c r="C6698" s="183" t="s">
        <v>1223</v>
      </c>
      <c r="D6698" s="183" t="s">
        <v>1224</v>
      </c>
      <c r="E6698" s="184"/>
      <c r="F6698" s="184"/>
      <c r="G6698" s="185"/>
      <c r="H6698" s="185"/>
      <c r="I6698" s="184"/>
      <c r="J6698" s="184"/>
      <c r="K6698" s="185" t="s">
        <v>410</v>
      </c>
      <c r="L6698" s="185"/>
      <c r="M6698" s="186"/>
      <c r="N6698" s="61" t="s">
        <v>410</v>
      </c>
      <c r="P6698" s="175" t="s">
        <v>1223</v>
      </c>
    </row>
    <row r="6699" spans="1:16" ht="17.25">
      <c r="A6699" s="183" t="s">
        <v>13521</v>
      </c>
      <c r="B6699" s="183" t="s">
        <v>13522</v>
      </c>
      <c r="C6699" s="183" t="s">
        <v>1223</v>
      </c>
      <c r="D6699" s="183" t="s">
        <v>1224</v>
      </c>
      <c r="E6699" s="184"/>
      <c r="F6699" s="184"/>
      <c r="G6699" s="185"/>
      <c r="H6699" s="185"/>
      <c r="I6699" s="184"/>
      <c r="J6699" s="184"/>
      <c r="K6699" s="185" t="s">
        <v>410</v>
      </c>
      <c r="L6699" s="185"/>
      <c r="M6699" s="186"/>
      <c r="N6699" s="61" t="s">
        <v>410</v>
      </c>
      <c r="P6699" s="175" t="s">
        <v>1223</v>
      </c>
    </row>
    <row r="6700" spans="1:16" ht="17.25">
      <c r="A6700" s="183" t="s">
        <v>13523</v>
      </c>
      <c r="B6700" s="183" t="s">
        <v>13524</v>
      </c>
      <c r="C6700" s="183" t="s">
        <v>1223</v>
      </c>
      <c r="D6700" s="183" t="s">
        <v>1224</v>
      </c>
      <c r="E6700" s="184"/>
      <c r="F6700" s="184"/>
      <c r="G6700" s="185"/>
      <c r="H6700" s="185"/>
      <c r="I6700" s="184"/>
      <c r="J6700" s="184"/>
      <c r="K6700" s="185" t="s">
        <v>410</v>
      </c>
      <c r="L6700" s="185"/>
      <c r="M6700" s="186"/>
      <c r="N6700" s="61" t="s">
        <v>410</v>
      </c>
      <c r="P6700" s="175" t="s">
        <v>1223</v>
      </c>
    </row>
    <row r="6701" spans="1:16" ht="17.25">
      <c r="A6701" s="183" t="s">
        <v>13525</v>
      </c>
      <c r="B6701" s="183" t="s">
        <v>13526</v>
      </c>
      <c r="C6701" s="183" t="s">
        <v>1223</v>
      </c>
      <c r="D6701" s="183" t="s">
        <v>1224</v>
      </c>
      <c r="E6701" s="184"/>
      <c r="F6701" s="184"/>
      <c r="G6701" s="185"/>
      <c r="H6701" s="185"/>
      <c r="I6701" s="184"/>
      <c r="J6701" s="184"/>
      <c r="K6701" s="185" t="s">
        <v>410</v>
      </c>
      <c r="L6701" s="185"/>
      <c r="M6701" s="186"/>
      <c r="N6701" s="61" t="s">
        <v>410</v>
      </c>
      <c r="P6701" s="175" t="s">
        <v>1223</v>
      </c>
    </row>
    <row r="6702" spans="1:16" ht="17.25">
      <c r="A6702" s="183" t="s">
        <v>13527</v>
      </c>
      <c r="B6702" s="183" t="s">
        <v>13528</v>
      </c>
      <c r="C6702" s="183" t="s">
        <v>1223</v>
      </c>
      <c r="D6702" s="183" t="s">
        <v>1224</v>
      </c>
      <c r="E6702" s="184"/>
      <c r="F6702" s="184"/>
      <c r="G6702" s="185"/>
      <c r="H6702" s="185"/>
      <c r="I6702" s="184"/>
      <c r="J6702" s="184"/>
      <c r="K6702" s="185" t="s">
        <v>410</v>
      </c>
      <c r="L6702" s="185"/>
      <c r="M6702" s="186"/>
      <c r="N6702" s="61" t="s">
        <v>410</v>
      </c>
      <c r="P6702" s="175" t="s">
        <v>1223</v>
      </c>
    </row>
    <row r="6703" spans="1:16" ht="17.25">
      <c r="A6703" s="183" t="s">
        <v>13529</v>
      </c>
      <c r="B6703" s="183" t="s">
        <v>13530</v>
      </c>
      <c r="C6703" s="183" t="s">
        <v>1223</v>
      </c>
      <c r="D6703" s="183" t="s">
        <v>1224</v>
      </c>
      <c r="E6703" s="184"/>
      <c r="F6703" s="184"/>
      <c r="G6703" s="185"/>
      <c r="H6703" s="185"/>
      <c r="I6703" s="184"/>
      <c r="J6703" s="184"/>
      <c r="K6703" s="185" t="s">
        <v>410</v>
      </c>
      <c r="L6703" s="185"/>
      <c r="M6703" s="186"/>
      <c r="N6703" s="61" t="s">
        <v>410</v>
      </c>
      <c r="P6703" s="175" t="s">
        <v>1223</v>
      </c>
    </row>
    <row r="6704" spans="1:16" ht="17.25">
      <c r="A6704" s="183" t="s">
        <v>13531</v>
      </c>
      <c r="B6704" s="183" t="s">
        <v>13532</v>
      </c>
      <c r="C6704" s="183" t="s">
        <v>1223</v>
      </c>
      <c r="D6704" s="183" t="s">
        <v>1224</v>
      </c>
      <c r="E6704" s="184"/>
      <c r="F6704" s="184"/>
      <c r="G6704" s="185"/>
      <c r="H6704" s="185"/>
      <c r="I6704" s="184"/>
      <c r="J6704" s="184"/>
      <c r="K6704" s="185" t="s">
        <v>410</v>
      </c>
      <c r="L6704" s="185"/>
      <c r="M6704" s="186"/>
      <c r="N6704" s="61" t="s">
        <v>410</v>
      </c>
      <c r="P6704" s="175" t="s">
        <v>1223</v>
      </c>
    </row>
    <row r="6705" spans="1:16" ht="17.25">
      <c r="A6705" s="183" t="s">
        <v>13533</v>
      </c>
      <c r="B6705" s="183" t="s">
        <v>13534</v>
      </c>
      <c r="C6705" s="183" t="s">
        <v>1223</v>
      </c>
      <c r="D6705" s="183" t="s">
        <v>1224</v>
      </c>
      <c r="E6705" s="184"/>
      <c r="F6705" s="184"/>
      <c r="G6705" s="185"/>
      <c r="H6705" s="185"/>
      <c r="I6705" s="184"/>
      <c r="J6705" s="184"/>
      <c r="K6705" s="185" t="s">
        <v>410</v>
      </c>
      <c r="L6705" s="185"/>
      <c r="M6705" s="186"/>
      <c r="N6705" s="61" t="s">
        <v>410</v>
      </c>
      <c r="P6705" s="175" t="s">
        <v>1223</v>
      </c>
    </row>
    <row r="6706" spans="1:16" ht="17.25">
      <c r="A6706" s="183" t="s">
        <v>13535</v>
      </c>
      <c r="B6706" s="183" t="s">
        <v>13536</v>
      </c>
      <c r="C6706" s="183" t="s">
        <v>1223</v>
      </c>
      <c r="D6706" s="183" t="s">
        <v>1224</v>
      </c>
      <c r="E6706" s="184"/>
      <c r="F6706" s="184"/>
      <c r="G6706" s="185"/>
      <c r="H6706" s="185"/>
      <c r="I6706" s="184"/>
      <c r="J6706" s="184"/>
      <c r="K6706" s="185" t="s">
        <v>410</v>
      </c>
      <c r="L6706" s="185"/>
      <c r="M6706" s="186"/>
      <c r="N6706" s="61" t="s">
        <v>410</v>
      </c>
      <c r="P6706" s="175" t="s">
        <v>1223</v>
      </c>
    </row>
    <row r="6707" spans="1:16" ht="17.25">
      <c r="A6707" s="183" t="s">
        <v>13537</v>
      </c>
      <c r="B6707" s="183" t="s">
        <v>13538</v>
      </c>
      <c r="C6707" s="183" t="s">
        <v>1223</v>
      </c>
      <c r="D6707" s="183" t="s">
        <v>1224</v>
      </c>
      <c r="E6707" s="184"/>
      <c r="F6707" s="184"/>
      <c r="G6707" s="185"/>
      <c r="H6707" s="185"/>
      <c r="I6707" s="184"/>
      <c r="J6707" s="184"/>
      <c r="K6707" s="185" t="s">
        <v>410</v>
      </c>
      <c r="L6707" s="185"/>
      <c r="M6707" s="186"/>
      <c r="N6707" s="61" t="s">
        <v>410</v>
      </c>
      <c r="P6707" s="175" t="s">
        <v>1223</v>
      </c>
    </row>
    <row r="6708" spans="1:16" ht="17.25">
      <c r="A6708" s="183" t="s">
        <v>13539</v>
      </c>
      <c r="B6708" s="183" t="s">
        <v>13540</v>
      </c>
      <c r="C6708" s="183" t="s">
        <v>1223</v>
      </c>
      <c r="D6708" s="183" t="s">
        <v>1224</v>
      </c>
      <c r="E6708" s="184"/>
      <c r="F6708" s="184"/>
      <c r="G6708" s="188"/>
      <c r="H6708" s="185"/>
      <c r="I6708" s="184"/>
      <c r="J6708" s="184"/>
      <c r="K6708" s="185" t="s">
        <v>410</v>
      </c>
      <c r="L6708" s="185"/>
      <c r="M6708" s="186"/>
      <c r="N6708" s="61" t="s">
        <v>410</v>
      </c>
      <c r="P6708" s="175" t="s">
        <v>1223</v>
      </c>
    </row>
    <row r="6709" spans="1:16" ht="17.25">
      <c r="A6709" s="183" t="s">
        <v>13541</v>
      </c>
      <c r="B6709" s="183" t="s">
        <v>13542</v>
      </c>
      <c r="C6709" s="183" t="s">
        <v>1223</v>
      </c>
      <c r="D6709" s="183" t="s">
        <v>1224</v>
      </c>
      <c r="E6709" s="184"/>
      <c r="F6709" s="184"/>
      <c r="G6709" s="185"/>
      <c r="H6709" s="185"/>
      <c r="I6709" s="184"/>
      <c r="J6709" s="184"/>
      <c r="K6709" s="185" t="s">
        <v>410</v>
      </c>
      <c r="L6709" s="185"/>
      <c r="M6709" s="186"/>
      <c r="N6709" s="61" t="s">
        <v>410</v>
      </c>
      <c r="P6709" s="175" t="s">
        <v>1223</v>
      </c>
    </row>
    <row r="6710" spans="1:16" ht="17.25">
      <c r="A6710" s="183" t="s">
        <v>13543</v>
      </c>
      <c r="B6710" s="183" t="s">
        <v>13544</v>
      </c>
      <c r="C6710" s="183" t="s">
        <v>1223</v>
      </c>
      <c r="D6710" s="183" t="s">
        <v>1224</v>
      </c>
      <c r="E6710" s="184"/>
      <c r="F6710" s="184"/>
      <c r="G6710" s="185"/>
      <c r="H6710" s="185"/>
      <c r="I6710" s="184"/>
      <c r="J6710" s="184"/>
      <c r="K6710" s="185" t="s">
        <v>410</v>
      </c>
      <c r="L6710" s="185"/>
      <c r="M6710" s="186"/>
      <c r="N6710" s="61" t="s">
        <v>410</v>
      </c>
      <c r="P6710" s="175" t="s">
        <v>1223</v>
      </c>
    </row>
    <row r="6711" spans="1:16" ht="17.25">
      <c r="A6711" s="183" t="s">
        <v>13545</v>
      </c>
      <c r="B6711" s="183" t="s">
        <v>13546</v>
      </c>
      <c r="C6711" s="183" t="s">
        <v>1223</v>
      </c>
      <c r="D6711" s="183" t="s">
        <v>1224</v>
      </c>
      <c r="E6711" s="184"/>
      <c r="F6711" s="184"/>
      <c r="G6711" s="185"/>
      <c r="H6711" s="185"/>
      <c r="I6711" s="184"/>
      <c r="J6711" s="184"/>
      <c r="K6711" s="185" t="s">
        <v>410</v>
      </c>
      <c r="L6711" s="185"/>
      <c r="M6711" s="186"/>
      <c r="N6711" s="61" t="s">
        <v>410</v>
      </c>
      <c r="P6711" s="175" t="s">
        <v>1223</v>
      </c>
    </row>
    <row r="6712" spans="1:16" ht="17.25">
      <c r="A6712" s="183" t="s">
        <v>13547</v>
      </c>
      <c r="B6712" s="183" t="s">
        <v>13548</v>
      </c>
      <c r="C6712" s="183" t="s">
        <v>1223</v>
      </c>
      <c r="D6712" s="183" t="s">
        <v>1224</v>
      </c>
      <c r="E6712" s="184"/>
      <c r="F6712" s="184"/>
      <c r="G6712" s="185"/>
      <c r="H6712" s="185"/>
      <c r="I6712" s="184"/>
      <c r="J6712" s="184"/>
      <c r="K6712" s="185" t="s">
        <v>410</v>
      </c>
      <c r="L6712" s="185"/>
      <c r="M6712" s="186"/>
      <c r="N6712" s="61" t="s">
        <v>410</v>
      </c>
      <c r="P6712" s="175" t="s">
        <v>1223</v>
      </c>
    </row>
    <row r="6713" spans="1:16" ht="17.25">
      <c r="A6713" s="183" t="s">
        <v>13549</v>
      </c>
      <c r="B6713" s="183" t="s">
        <v>13550</v>
      </c>
      <c r="C6713" s="183" t="s">
        <v>1223</v>
      </c>
      <c r="D6713" s="183" t="s">
        <v>1224</v>
      </c>
      <c r="E6713" s="184"/>
      <c r="F6713" s="184"/>
      <c r="G6713" s="185"/>
      <c r="H6713" s="185"/>
      <c r="I6713" s="184"/>
      <c r="J6713" s="184"/>
      <c r="K6713" s="185" t="s">
        <v>410</v>
      </c>
      <c r="L6713" s="185"/>
      <c r="M6713" s="186"/>
      <c r="N6713" s="61" t="s">
        <v>410</v>
      </c>
      <c r="P6713" s="175" t="s">
        <v>1223</v>
      </c>
    </row>
    <row r="6714" spans="1:16" ht="17.25">
      <c r="A6714" s="183" t="s">
        <v>13551</v>
      </c>
      <c r="B6714" s="183" t="s">
        <v>13552</v>
      </c>
      <c r="C6714" s="183" t="s">
        <v>1223</v>
      </c>
      <c r="D6714" s="183" t="s">
        <v>1224</v>
      </c>
      <c r="E6714" s="184"/>
      <c r="F6714" s="184"/>
      <c r="G6714" s="185"/>
      <c r="H6714" s="185"/>
      <c r="I6714" s="184"/>
      <c r="J6714" s="184"/>
      <c r="K6714" s="185" t="s">
        <v>410</v>
      </c>
      <c r="L6714" s="185"/>
      <c r="M6714" s="186"/>
      <c r="N6714" s="61" t="s">
        <v>410</v>
      </c>
      <c r="P6714" s="175" t="s">
        <v>1223</v>
      </c>
    </row>
    <row r="6715" spans="1:16" ht="17.25">
      <c r="A6715" s="183" t="s">
        <v>13553</v>
      </c>
      <c r="B6715" s="183" t="s">
        <v>13554</v>
      </c>
      <c r="C6715" s="183" t="s">
        <v>1223</v>
      </c>
      <c r="D6715" s="183" t="s">
        <v>1224</v>
      </c>
      <c r="E6715" s="184"/>
      <c r="F6715" s="184"/>
      <c r="G6715" s="185"/>
      <c r="H6715" s="185"/>
      <c r="I6715" s="184"/>
      <c r="J6715" s="184"/>
      <c r="K6715" s="185" t="s">
        <v>410</v>
      </c>
      <c r="L6715" s="185"/>
      <c r="M6715" s="186"/>
      <c r="N6715" s="61" t="s">
        <v>410</v>
      </c>
      <c r="P6715" s="175" t="s">
        <v>1223</v>
      </c>
    </row>
    <row r="6716" spans="1:16" ht="17.25">
      <c r="A6716" s="183" t="s">
        <v>13555</v>
      </c>
      <c r="B6716" s="183" t="s">
        <v>13556</v>
      </c>
      <c r="C6716" s="183" t="s">
        <v>1223</v>
      </c>
      <c r="D6716" s="183" t="s">
        <v>1224</v>
      </c>
      <c r="E6716" s="184"/>
      <c r="F6716" s="184"/>
      <c r="G6716" s="185"/>
      <c r="H6716" s="185"/>
      <c r="I6716" s="184"/>
      <c r="J6716" s="184"/>
      <c r="K6716" s="185" t="s">
        <v>410</v>
      </c>
      <c r="L6716" s="185"/>
      <c r="M6716" s="186"/>
      <c r="N6716" s="61" t="s">
        <v>410</v>
      </c>
      <c r="P6716" s="175" t="s">
        <v>1223</v>
      </c>
    </row>
    <row r="6717" spans="1:16" ht="17.25">
      <c r="A6717" s="183" t="s">
        <v>13557</v>
      </c>
      <c r="B6717" s="183" t="s">
        <v>13558</v>
      </c>
      <c r="C6717" s="183" t="s">
        <v>1223</v>
      </c>
      <c r="D6717" s="183" t="s">
        <v>1224</v>
      </c>
      <c r="E6717" s="184"/>
      <c r="F6717" s="184"/>
      <c r="G6717" s="185"/>
      <c r="H6717" s="185"/>
      <c r="I6717" s="184"/>
      <c r="J6717" s="184"/>
      <c r="K6717" s="185" t="s">
        <v>410</v>
      </c>
      <c r="L6717" s="185"/>
      <c r="M6717" s="186"/>
      <c r="N6717" s="61" t="s">
        <v>410</v>
      </c>
      <c r="P6717" s="175" t="s">
        <v>1223</v>
      </c>
    </row>
    <row r="6718" spans="1:16" ht="17.25">
      <c r="A6718" s="183" t="s">
        <v>13559</v>
      </c>
      <c r="B6718" s="183" t="s">
        <v>13560</v>
      </c>
      <c r="C6718" s="183" t="s">
        <v>1223</v>
      </c>
      <c r="D6718" s="183" t="s">
        <v>1224</v>
      </c>
      <c r="E6718" s="184"/>
      <c r="F6718" s="184"/>
      <c r="G6718" s="188"/>
      <c r="H6718" s="185"/>
      <c r="I6718" s="184"/>
      <c r="J6718" s="184"/>
      <c r="K6718" s="185" t="s">
        <v>410</v>
      </c>
      <c r="L6718" s="185"/>
      <c r="M6718" s="186"/>
      <c r="N6718" s="61" t="s">
        <v>410</v>
      </c>
      <c r="P6718" s="175" t="s">
        <v>1223</v>
      </c>
    </row>
    <row r="6719" spans="1:16" ht="17.25">
      <c r="A6719" s="183" t="s">
        <v>13561</v>
      </c>
      <c r="B6719" s="183" t="s">
        <v>13562</v>
      </c>
      <c r="C6719" s="183" t="s">
        <v>1223</v>
      </c>
      <c r="D6719" s="183" t="s">
        <v>1224</v>
      </c>
      <c r="E6719" s="184"/>
      <c r="F6719" s="184"/>
      <c r="G6719" s="185"/>
      <c r="H6719" s="185"/>
      <c r="I6719" s="184"/>
      <c r="J6719" s="184"/>
      <c r="K6719" s="185" t="s">
        <v>410</v>
      </c>
      <c r="L6719" s="185"/>
      <c r="M6719" s="186"/>
      <c r="N6719" s="61" t="s">
        <v>410</v>
      </c>
      <c r="P6719" s="175" t="s">
        <v>1223</v>
      </c>
    </row>
    <row r="6720" spans="1:16" ht="17.25">
      <c r="A6720" s="183" t="s">
        <v>13563</v>
      </c>
      <c r="B6720" s="183" t="s">
        <v>13564</v>
      </c>
      <c r="C6720" s="183" t="s">
        <v>1223</v>
      </c>
      <c r="D6720" s="183" t="s">
        <v>1224</v>
      </c>
      <c r="E6720" s="184"/>
      <c r="F6720" s="184"/>
      <c r="G6720" s="185"/>
      <c r="H6720" s="185"/>
      <c r="I6720" s="184"/>
      <c r="J6720" s="184"/>
      <c r="K6720" s="185" t="s">
        <v>410</v>
      </c>
      <c r="L6720" s="185"/>
      <c r="M6720" s="186"/>
      <c r="N6720" s="61" t="s">
        <v>410</v>
      </c>
      <c r="P6720" s="175" t="s">
        <v>1223</v>
      </c>
    </row>
    <row r="6721" spans="1:16" ht="17.25">
      <c r="A6721" s="183" t="s">
        <v>13565</v>
      </c>
      <c r="B6721" s="183" t="s">
        <v>13566</v>
      </c>
      <c r="C6721" s="183" t="s">
        <v>1223</v>
      </c>
      <c r="D6721" s="183" t="s">
        <v>1224</v>
      </c>
      <c r="E6721" s="184"/>
      <c r="F6721" s="184"/>
      <c r="G6721" s="185"/>
      <c r="H6721" s="185"/>
      <c r="I6721" s="184"/>
      <c r="J6721" s="184"/>
      <c r="K6721" s="185" t="s">
        <v>410</v>
      </c>
      <c r="L6721" s="185"/>
      <c r="M6721" s="186"/>
      <c r="N6721" s="61" t="s">
        <v>410</v>
      </c>
      <c r="P6721" s="175" t="s">
        <v>1223</v>
      </c>
    </row>
    <row r="6722" spans="1:16" ht="17.25">
      <c r="A6722" s="183" t="s">
        <v>13567</v>
      </c>
      <c r="B6722" s="183" t="s">
        <v>13568</v>
      </c>
      <c r="C6722" s="183" t="s">
        <v>1223</v>
      </c>
      <c r="D6722" s="183" t="s">
        <v>1224</v>
      </c>
      <c r="E6722" s="184"/>
      <c r="F6722" s="184"/>
      <c r="G6722" s="185"/>
      <c r="H6722" s="185"/>
      <c r="I6722" s="184"/>
      <c r="J6722" s="184"/>
      <c r="K6722" s="185" t="s">
        <v>410</v>
      </c>
      <c r="L6722" s="185"/>
      <c r="M6722" s="186"/>
      <c r="N6722" s="61" t="s">
        <v>410</v>
      </c>
      <c r="P6722" s="175" t="s">
        <v>1223</v>
      </c>
    </row>
    <row r="6723" spans="1:16" ht="17.25">
      <c r="A6723" s="183" t="s">
        <v>13569</v>
      </c>
      <c r="B6723" s="183" t="s">
        <v>13570</v>
      </c>
      <c r="C6723" s="183" t="s">
        <v>1223</v>
      </c>
      <c r="D6723" s="183" t="s">
        <v>1224</v>
      </c>
      <c r="E6723" s="184"/>
      <c r="F6723" s="184"/>
      <c r="G6723" s="185"/>
      <c r="H6723" s="185"/>
      <c r="I6723" s="184"/>
      <c r="J6723" s="184"/>
      <c r="K6723" s="185" t="s">
        <v>410</v>
      </c>
      <c r="L6723" s="185"/>
      <c r="M6723" s="186"/>
      <c r="N6723" s="61" t="s">
        <v>410</v>
      </c>
      <c r="P6723" s="175" t="s">
        <v>1223</v>
      </c>
    </row>
    <row r="6724" spans="1:16" ht="17.25">
      <c r="A6724" s="183" t="s">
        <v>13571</v>
      </c>
      <c r="B6724" s="183" t="s">
        <v>13572</v>
      </c>
      <c r="C6724" s="183" t="s">
        <v>1223</v>
      </c>
      <c r="D6724" s="183" t="s">
        <v>1224</v>
      </c>
      <c r="E6724" s="184"/>
      <c r="F6724" s="184"/>
      <c r="G6724" s="185"/>
      <c r="H6724" s="185"/>
      <c r="I6724" s="184"/>
      <c r="J6724" s="184"/>
      <c r="K6724" s="185" t="s">
        <v>410</v>
      </c>
      <c r="L6724" s="185"/>
      <c r="M6724" s="186"/>
      <c r="N6724" s="61" t="s">
        <v>410</v>
      </c>
      <c r="P6724" s="175" t="s">
        <v>1223</v>
      </c>
    </row>
    <row r="6725" spans="1:16" ht="17.25">
      <c r="A6725" s="183" t="s">
        <v>13573</v>
      </c>
      <c r="B6725" s="183" t="s">
        <v>13574</v>
      </c>
      <c r="C6725" s="183" t="s">
        <v>1223</v>
      </c>
      <c r="D6725" s="183" t="s">
        <v>1224</v>
      </c>
      <c r="E6725" s="184"/>
      <c r="F6725" s="184"/>
      <c r="G6725" s="185"/>
      <c r="H6725" s="185"/>
      <c r="I6725" s="184"/>
      <c r="J6725" s="184"/>
      <c r="K6725" s="185" t="s">
        <v>410</v>
      </c>
      <c r="L6725" s="185"/>
      <c r="M6725" s="186"/>
      <c r="N6725" s="61" t="s">
        <v>410</v>
      </c>
      <c r="P6725" s="175" t="s">
        <v>1223</v>
      </c>
    </row>
    <row r="6726" spans="1:16" ht="17.25">
      <c r="A6726" s="183" t="s">
        <v>13575</v>
      </c>
      <c r="B6726" s="183" t="s">
        <v>13576</v>
      </c>
      <c r="C6726" s="183" t="s">
        <v>1223</v>
      </c>
      <c r="D6726" s="183" t="s">
        <v>1224</v>
      </c>
      <c r="E6726" s="184"/>
      <c r="F6726" s="184"/>
      <c r="G6726" s="185"/>
      <c r="H6726" s="185"/>
      <c r="I6726" s="184"/>
      <c r="J6726" s="184"/>
      <c r="K6726" s="185" t="s">
        <v>410</v>
      </c>
      <c r="L6726" s="185"/>
      <c r="M6726" s="186"/>
      <c r="N6726" s="61" t="s">
        <v>410</v>
      </c>
      <c r="P6726" s="175" t="s">
        <v>1223</v>
      </c>
    </row>
    <row r="6727" spans="1:16" ht="17.25">
      <c r="A6727" s="183" t="s">
        <v>13577</v>
      </c>
      <c r="B6727" s="183" t="s">
        <v>13578</v>
      </c>
      <c r="C6727" s="183" t="s">
        <v>1223</v>
      </c>
      <c r="D6727" s="183" t="s">
        <v>1224</v>
      </c>
      <c r="E6727" s="184"/>
      <c r="F6727" s="184"/>
      <c r="G6727" s="185"/>
      <c r="H6727" s="185"/>
      <c r="I6727" s="184"/>
      <c r="J6727" s="184"/>
      <c r="K6727" s="185" t="s">
        <v>410</v>
      </c>
      <c r="L6727" s="185"/>
      <c r="M6727" s="186"/>
      <c r="N6727" s="61" t="s">
        <v>410</v>
      </c>
      <c r="P6727" s="175" t="s">
        <v>1223</v>
      </c>
    </row>
    <row r="6728" spans="1:16" ht="17.25">
      <c r="A6728" s="183" t="s">
        <v>13579</v>
      </c>
      <c r="B6728" s="183" t="s">
        <v>13580</v>
      </c>
      <c r="C6728" s="183" t="s">
        <v>1223</v>
      </c>
      <c r="D6728" s="183" t="s">
        <v>1224</v>
      </c>
      <c r="E6728" s="184"/>
      <c r="F6728" s="184"/>
      <c r="G6728" s="185"/>
      <c r="H6728" s="185"/>
      <c r="I6728" s="184"/>
      <c r="J6728" s="184"/>
      <c r="K6728" s="185" t="s">
        <v>410</v>
      </c>
      <c r="L6728" s="185"/>
      <c r="M6728" s="186"/>
      <c r="N6728" s="61" t="s">
        <v>410</v>
      </c>
      <c r="P6728" s="175" t="s">
        <v>1223</v>
      </c>
    </row>
    <row r="6729" spans="1:16" ht="17.25">
      <c r="A6729" s="183" t="s">
        <v>13581</v>
      </c>
      <c r="B6729" s="183" t="s">
        <v>13582</v>
      </c>
      <c r="C6729" s="183" t="s">
        <v>1223</v>
      </c>
      <c r="D6729" s="183" t="s">
        <v>1224</v>
      </c>
      <c r="E6729" s="184"/>
      <c r="F6729" s="184"/>
      <c r="G6729" s="185"/>
      <c r="H6729" s="185"/>
      <c r="I6729" s="184"/>
      <c r="J6729" s="184"/>
      <c r="K6729" s="185" t="s">
        <v>410</v>
      </c>
      <c r="L6729" s="185"/>
      <c r="M6729" s="186"/>
      <c r="N6729" s="61" t="s">
        <v>410</v>
      </c>
      <c r="P6729" s="175" t="s">
        <v>1223</v>
      </c>
    </row>
    <row r="6730" spans="1:16" ht="17.25">
      <c r="A6730" s="183" t="s">
        <v>13583</v>
      </c>
      <c r="B6730" s="183" t="s">
        <v>13584</v>
      </c>
      <c r="C6730" s="183" t="s">
        <v>1223</v>
      </c>
      <c r="D6730" s="183" t="s">
        <v>1224</v>
      </c>
      <c r="E6730" s="184"/>
      <c r="F6730" s="184"/>
      <c r="G6730" s="185"/>
      <c r="H6730" s="185"/>
      <c r="I6730" s="184"/>
      <c r="J6730" s="184"/>
      <c r="K6730" s="185" t="s">
        <v>410</v>
      </c>
      <c r="L6730" s="185"/>
      <c r="M6730" s="186"/>
      <c r="N6730" s="61" t="s">
        <v>410</v>
      </c>
      <c r="P6730" s="175" t="s">
        <v>1223</v>
      </c>
    </row>
    <row r="6731" spans="1:16" ht="17.25">
      <c r="A6731" s="183" t="s">
        <v>13585</v>
      </c>
      <c r="B6731" s="183" t="s">
        <v>13586</v>
      </c>
      <c r="C6731" s="183" t="s">
        <v>1223</v>
      </c>
      <c r="D6731" s="183" t="s">
        <v>1224</v>
      </c>
      <c r="E6731" s="184"/>
      <c r="F6731" s="184"/>
      <c r="G6731" s="185"/>
      <c r="H6731" s="185"/>
      <c r="I6731" s="184"/>
      <c r="J6731" s="184"/>
      <c r="K6731" s="185" t="s">
        <v>410</v>
      </c>
      <c r="L6731" s="185"/>
      <c r="M6731" s="186"/>
      <c r="N6731" s="61" t="s">
        <v>410</v>
      </c>
      <c r="P6731" s="175" t="s">
        <v>1223</v>
      </c>
    </row>
    <row r="6732" spans="1:16" ht="17.25">
      <c r="A6732" s="183" t="s">
        <v>13587</v>
      </c>
      <c r="B6732" s="183" t="s">
        <v>13588</v>
      </c>
      <c r="C6732" s="183" t="s">
        <v>1223</v>
      </c>
      <c r="D6732" s="183" t="s">
        <v>1224</v>
      </c>
      <c r="E6732" s="184"/>
      <c r="F6732" s="184"/>
      <c r="G6732" s="185"/>
      <c r="H6732" s="185"/>
      <c r="I6732" s="184"/>
      <c r="J6732" s="184"/>
      <c r="K6732" s="185" t="s">
        <v>410</v>
      </c>
      <c r="L6732" s="185"/>
      <c r="M6732" s="186"/>
      <c r="N6732" s="61" t="s">
        <v>410</v>
      </c>
      <c r="P6732" s="175" t="s">
        <v>1223</v>
      </c>
    </row>
    <row r="6733" spans="1:16" ht="17.25">
      <c r="A6733" s="183" t="s">
        <v>13589</v>
      </c>
      <c r="B6733" s="183" t="s">
        <v>13590</v>
      </c>
      <c r="C6733" s="183" t="s">
        <v>1223</v>
      </c>
      <c r="D6733" s="183" t="s">
        <v>1224</v>
      </c>
      <c r="E6733" s="184"/>
      <c r="F6733" s="184"/>
      <c r="G6733" s="185"/>
      <c r="H6733" s="185"/>
      <c r="I6733" s="184"/>
      <c r="J6733" s="184"/>
      <c r="K6733" s="185" t="s">
        <v>410</v>
      </c>
      <c r="L6733" s="185"/>
      <c r="M6733" s="186"/>
      <c r="N6733" s="61" t="s">
        <v>410</v>
      </c>
      <c r="P6733" s="175" t="s">
        <v>1223</v>
      </c>
    </row>
    <row r="6734" spans="1:16" ht="17.25">
      <c r="A6734" s="183" t="s">
        <v>13591</v>
      </c>
      <c r="B6734" s="183" t="s">
        <v>13592</v>
      </c>
      <c r="C6734" s="183" t="s">
        <v>1223</v>
      </c>
      <c r="D6734" s="183" t="s">
        <v>1224</v>
      </c>
      <c r="E6734" s="184"/>
      <c r="F6734" s="184"/>
      <c r="G6734" s="185"/>
      <c r="H6734" s="185"/>
      <c r="I6734" s="184"/>
      <c r="J6734" s="184"/>
      <c r="K6734" s="185" t="s">
        <v>410</v>
      </c>
      <c r="L6734" s="185"/>
      <c r="M6734" s="186"/>
      <c r="N6734" s="61" t="s">
        <v>410</v>
      </c>
      <c r="P6734" s="175" t="s">
        <v>1223</v>
      </c>
    </row>
    <row r="6735" spans="1:16" ht="17.25">
      <c r="A6735" s="183" t="s">
        <v>13593</v>
      </c>
      <c r="B6735" s="183" t="s">
        <v>13594</v>
      </c>
      <c r="C6735" s="183" t="s">
        <v>1223</v>
      </c>
      <c r="D6735" s="183" t="s">
        <v>1224</v>
      </c>
      <c r="E6735" s="184"/>
      <c r="F6735" s="184"/>
      <c r="G6735" s="185"/>
      <c r="H6735" s="185"/>
      <c r="I6735" s="184"/>
      <c r="J6735" s="184"/>
      <c r="K6735" s="185" t="s">
        <v>410</v>
      </c>
      <c r="L6735" s="185"/>
      <c r="M6735" s="186"/>
      <c r="N6735" s="61" t="s">
        <v>410</v>
      </c>
      <c r="P6735" s="175" t="s">
        <v>1223</v>
      </c>
    </row>
    <row r="6736" spans="1:16" ht="17.25">
      <c r="A6736" s="183" t="s">
        <v>13595</v>
      </c>
      <c r="B6736" s="183" t="s">
        <v>13596</v>
      </c>
      <c r="C6736" s="183" t="s">
        <v>1223</v>
      </c>
      <c r="D6736" s="183" t="s">
        <v>1224</v>
      </c>
      <c r="E6736" s="184"/>
      <c r="F6736" s="184"/>
      <c r="G6736" s="185"/>
      <c r="H6736" s="185"/>
      <c r="I6736" s="184"/>
      <c r="J6736" s="184"/>
      <c r="K6736" s="185" t="s">
        <v>410</v>
      </c>
      <c r="L6736" s="185"/>
      <c r="M6736" s="186"/>
      <c r="N6736" s="61" t="s">
        <v>410</v>
      </c>
      <c r="P6736" s="175" t="s">
        <v>1223</v>
      </c>
    </row>
    <row r="6737" spans="1:16" ht="17.25">
      <c r="A6737" s="183" t="s">
        <v>13597</v>
      </c>
      <c r="B6737" s="183" t="s">
        <v>13598</v>
      </c>
      <c r="C6737" s="183" t="s">
        <v>1223</v>
      </c>
      <c r="D6737" s="183" t="s">
        <v>1224</v>
      </c>
      <c r="E6737" s="184"/>
      <c r="F6737" s="184"/>
      <c r="G6737" s="185"/>
      <c r="H6737" s="185"/>
      <c r="I6737" s="184"/>
      <c r="J6737" s="184"/>
      <c r="K6737" s="185" t="s">
        <v>410</v>
      </c>
      <c r="L6737" s="185"/>
      <c r="M6737" s="186"/>
      <c r="N6737" s="61" t="s">
        <v>410</v>
      </c>
      <c r="P6737" s="175" t="s">
        <v>1223</v>
      </c>
    </row>
    <row r="6738" spans="1:16" ht="17.25">
      <c r="A6738" s="183" t="s">
        <v>13599</v>
      </c>
      <c r="B6738" s="183" t="s">
        <v>13600</v>
      </c>
      <c r="C6738" s="183" t="s">
        <v>1223</v>
      </c>
      <c r="D6738" s="183" t="s">
        <v>1224</v>
      </c>
      <c r="E6738" s="184"/>
      <c r="F6738" s="184"/>
      <c r="G6738" s="185"/>
      <c r="H6738" s="185"/>
      <c r="I6738" s="184"/>
      <c r="J6738" s="184"/>
      <c r="K6738" s="185" t="s">
        <v>410</v>
      </c>
      <c r="L6738" s="185"/>
      <c r="M6738" s="186"/>
      <c r="N6738" s="61" t="s">
        <v>410</v>
      </c>
      <c r="P6738" s="175" t="s">
        <v>1223</v>
      </c>
    </row>
    <row r="6739" spans="1:16" ht="17.25">
      <c r="A6739" s="183" t="s">
        <v>13601</v>
      </c>
      <c r="B6739" s="183" t="s">
        <v>13602</v>
      </c>
      <c r="C6739" s="183" t="s">
        <v>1223</v>
      </c>
      <c r="D6739" s="183" t="s">
        <v>1224</v>
      </c>
      <c r="E6739" s="184"/>
      <c r="F6739" s="184"/>
      <c r="G6739" s="185"/>
      <c r="H6739" s="185"/>
      <c r="I6739" s="184"/>
      <c r="J6739" s="184"/>
      <c r="K6739" s="185" t="s">
        <v>410</v>
      </c>
      <c r="L6739" s="185"/>
      <c r="M6739" s="186"/>
      <c r="N6739" s="61" t="s">
        <v>410</v>
      </c>
      <c r="P6739" s="175" t="s">
        <v>1223</v>
      </c>
    </row>
    <row r="6740" spans="1:16" ht="17.25">
      <c r="A6740" s="183" t="s">
        <v>13603</v>
      </c>
      <c r="B6740" s="183" t="s">
        <v>13604</v>
      </c>
      <c r="C6740" s="183" t="s">
        <v>1223</v>
      </c>
      <c r="D6740" s="183" t="s">
        <v>1224</v>
      </c>
      <c r="E6740" s="184"/>
      <c r="F6740" s="184"/>
      <c r="G6740" s="185"/>
      <c r="H6740" s="185"/>
      <c r="I6740" s="184"/>
      <c r="J6740" s="184"/>
      <c r="K6740" s="185" t="s">
        <v>410</v>
      </c>
      <c r="L6740" s="185"/>
      <c r="M6740" s="186"/>
      <c r="N6740" s="61" t="s">
        <v>410</v>
      </c>
      <c r="P6740" s="175" t="s">
        <v>1223</v>
      </c>
    </row>
    <row r="6741" spans="1:16" ht="17.25">
      <c r="A6741" s="183" t="s">
        <v>13605</v>
      </c>
      <c r="B6741" s="183" t="s">
        <v>13606</v>
      </c>
      <c r="C6741" s="183" t="s">
        <v>1223</v>
      </c>
      <c r="D6741" s="183" t="s">
        <v>1224</v>
      </c>
      <c r="E6741" s="184"/>
      <c r="F6741" s="184"/>
      <c r="G6741" s="185"/>
      <c r="H6741" s="185"/>
      <c r="I6741" s="184"/>
      <c r="J6741" s="184"/>
      <c r="K6741" s="185" t="s">
        <v>410</v>
      </c>
      <c r="L6741" s="185"/>
      <c r="M6741" s="186"/>
      <c r="N6741" s="61" t="s">
        <v>410</v>
      </c>
      <c r="P6741" s="175" t="s">
        <v>1223</v>
      </c>
    </row>
    <row r="6742" spans="1:16" ht="17.25">
      <c r="A6742" s="183" t="s">
        <v>13607</v>
      </c>
      <c r="B6742" s="183" t="s">
        <v>13608</v>
      </c>
      <c r="C6742" s="183" t="s">
        <v>1223</v>
      </c>
      <c r="D6742" s="183" t="s">
        <v>1224</v>
      </c>
      <c r="E6742" s="184"/>
      <c r="F6742" s="184"/>
      <c r="G6742" s="185"/>
      <c r="H6742" s="185"/>
      <c r="I6742" s="184"/>
      <c r="J6742" s="184"/>
      <c r="K6742" s="185" t="s">
        <v>410</v>
      </c>
      <c r="L6742" s="185"/>
      <c r="M6742" s="186"/>
      <c r="N6742" s="61" t="s">
        <v>410</v>
      </c>
      <c r="P6742" s="175" t="s">
        <v>1223</v>
      </c>
    </row>
    <row r="6743" spans="1:16" ht="17.25">
      <c r="A6743" s="183" t="s">
        <v>13609</v>
      </c>
      <c r="B6743" s="183" t="s">
        <v>13610</v>
      </c>
      <c r="C6743" s="183" t="s">
        <v>1223</v>
      </c>
      <c r="D6743" s="183" t="s">
        <v>1224</v>
      </c>
      <c r="E6743" s="184"/>
      <c r="F6743" s="184"/>
      <c r="G6743" s="185"/>
      <c r="H6743" s="185"/>
      <c r="I6743" s="184"/>
      <c r="J6743" s="184"/>
      <c r="K6743" s="185" t="s">
        <v>410</v>
      </c>
      <c r="L6743" s="185"/>
      <c r="M6743" s="186"/>
      <c r="N6743" s="61" t="s">
        <v>410</v>
      </c>
      <c r="P6743" s="175" t="s">
        <v>1223</v>
      </c>
    </row>
    <row r="6744" spans="1:16" ht="17.25">
      <c r="A6744" s="183" t="s">
        <v>13611</v>
      </c>
      <c r="B6744" s="183" t="s">
        <v>13612</v>
      </c>
      <c r="C6744" s="183" t="s">
        <v>1223</v>
      </c>
      <c r="D6744" s="183" t="s">
        <v>1224</v>
      </c>
      <c r="E6744" s="184"/>
      <c r="F6744" s="184"/>
      <c r="G6744" s="188"/>
      <c r="H6744" s="185"/>
      <c r="I6744" s="184"/>
      <c r="J6744" s="184"/>
      <c r="K6744" s="185" t="s">
        <v>410</v>
      </c>
      <c r="L6744" s="185"/>
      <c r="M6744" s="186"/>
      <c r="N6744" s="61" t="s">
        <v>410</v>
      </c>
      <c r="P6744" s="175" t="s">
        <v>1223</v>
      </c>
    </row>
    <row r="6745" spans="1:16" ht="17.25">
      <c r="A6745" s="183" t="s">
        <v>13613</v>
      </c>
      <c r="B6745" s="183" t="s">
        <v>13614</v>
      </c>
      <c r="C6745" s="183" t="s">
        <v>1223</v>
      </c>
      <c r="D6745" s="183" t="s">
        <v>1224</v>
      </c>
      <c r="E6745" s="184"/>
      <c r="F6745" s="184"/>
      <c r="G6745" s="188"/>
      <c r="H6745" s="183"/>
      <c r="I6745" s="184"/>
      <c r="J6745" s="184"/>
      <c r="K6745" s="185" t="s">
        <v>410</v>
      </c>
      <c r="L6745" s="185"/>
      <c r="M6745" s="186"/>
      <c r="N6745" s="61" t="s">
        <v>410</v>
      </c>
      <c r="P6745" s="175" t="s">
        <v>1223</v>
      </c>
    </row>
    <row r="6746" spans="1:16" ht="17.25">
      <c r="A6746" s="183" t="s">
        <v>13615</v>
      </c>
      <c r="B6746" s="183" t="s">
        <v>13616</v>
      </c>
      <c r="C6746" s="183" t="s">
        <v>1223</v>
      </c>
      <c r="D6746" s="183" t="s">
        <v>1224</v>
      </c>
      <c r="E6746" s="184"/>
      <c r="F6746" s="184"/>
      <c r="G6746" s="185"/>
      <c r="H6746" s="185"/>
      <c r="I6746" s="184"/>
      <c r="J6746" s="184"/>
      <c r="K6746" s="185" t="s">
        <v>410</v>
      </c>
      <c r="L6746" s="185"/>
      <c r="M6746" s="186"/>
      <c r="N6746" s="61" t="s">
        <v>410</v>
      </c>
      <c r="P6746" s="175" t="s">
        <v>1223</v>
      </c>
    </row>
    <row r="6747" spans="1:16" ht="17.25">
      <c r="A6747" s="183" t="s">
        <v>13617</v>
      </c>
      <c r="B6747" s="183" t="s">
        <v>13618</v>
      </c>
      <c r="C6747" s="183" t="s">
        <v>1223</v>
      </c>
      <c r="D6747" s="183" t="s">
        <v>1224</v>
      </c>
      <c r="E6747" s="184"/>
      <c r="F6747" s="184"/>
      <c r="G6747" s="185"/>
      <c r="H6747" s="185"/>
      <c r="I6747" s="184"/>
      <c r="J6747" s="184"/>
      <c r="K6747" s="185" t="s">
        <v>410</v>
      </c>
      <c r="L6747" s="185"/>
      <c r="M6747" s="186"/>
      <c r="N6747" s="61" t="s">
        <v>410</v>
      </c>
      <c r="P6747" s="175" t="s">
        <v>1223</v>
      </c>
    </row>
    <row r="6748" spans="1:16" ht="17.25">
      <c r="A6748" s="183" t="s">
        <v>13619</v>
      </c>
      <c r="B6748" s="183" t="s">
        <v>13620</v>
      </c>
      <c r="C6748" s="183" t="s">
        <v>1223</v>
      </c>
      <c r="D6748" s="183" t="s">
        <v>1224</v>
      </c>
      <c r="E6748" s="184"/>
      <c r="F6748" s="184"/>
      <c r="G6748" s="185"/>
      <c r="H6748" s="185"/>
      <c r="I6748" s="184"/>
      <c r="J6748" s="184"/>
      <c r="K6748" s="185" t="s">
        <v>410</v>
      </c>
      <c r="L6748" s="185"/>
      <c r="M6748" s="186"/>
      <c r="N6748" s="61" t="s">
        <v>410</v>
      </c>
      <c r="P6748" s="175" t="s">
        <v>1223</v>
      </c>
    </row>
    <row r="6749" spans="1:16" ht="17.25">
      <c r="A6749" s="183" t="s">
        <v>13621</v>
      </c>
      <c r="B6749" s="183" t="s">
        <v>13622</v>
      </c>
      <c r="C6749" s="183" t="s">
        <v>1223</v>
      </c>
      <c r="D6749" s="183" t="s">
        <v>1224</v>
      </c>
      <c r="E6749" s="184"/>
      <c r="F6749" s="184"/>
      <c r="G6749" s="185"/>
      <c r="H6749" s="185"/>
      <c r="I6749" s="184"/>
      <c r="J6749" s="184"/>
      <c r="K6749" s="185" t="s">
        <v>410</v>
      </c>
      <c r="L6749" s="185"/>
      <c r="M6749" s="186"/>
      <c r="N6749" s="61" t="s">
        <v>410</v>
      </c>
      <c r="P6749" s="175" t="s">
        <v>1223</v>
      </c>
    </row>
    <row r="6750" spans="1:16" ht="17.25">
      <c r="A6750" s="183" t="s">
        <v>13623</v>
      </c>
      <c r="B6750" s="183" t="s">
        <v>13624</v>
      </c>
      <c r="C6750" s="183" t="s">
        <v>1223</v>
      </c>
      <c r="D6750" s="183" t="s">
        <v>1224</v>
      </c>
      <c r="E6750" s="184">
        <v>104.85</v>
      </c>
      <c r="F6750" s="184">
        <v>70</v>
      </c>
      <c r="G6750" s="185" t="s">
        <v>1052</v>
      </c>
      <c r="H6750" s="185" t="s">
        <v>689</v>
      </c>
      <c r="I6750" s="184">
        <v>55.81</v>
      </c>
      <c r="J6750" s="184">
        <v>125.81</v>
      </c>
      <c r="K6750" s="185">
        <v>23</v>
      </c>
      <c r="L6750" s="185"/>
      <c r="M6750" s="186"/>
      <c r="N6750" s="61" t="s">
        <v>51</v>
      </c>
      <c r="P6750" s="175" t="s">
        <v>1223</v>
      </c>
    </row>
    <row r="6751" spans="1:16" ht="17.25">
      <c r="A6751" s="183" t="s">
        <v>13625</v>
      </c>
      <c r="B6751" s="183" t="s">
        <v>13467</v>
      </c>
      <c r="C6751" s="183" t="s">
        <v>1223</v>
      </c>
      <c r="D6751" s="183" t="s">
        <v>1224</v>
      </c>
      <c r="E6751" s="184"/>
      <c r="F6751" s="184"/>
      <c r="G6751" s="185"/>
      <c r="H6751" s="185"/>
      <c r="I6751" s="184"/>
      <c r="J6751" s="184"/>
      <c r="K6751" s="185" t="s">
        <v>410</v>
      </c>
      <c r="L6751" s="185"/>
      <c r="M6751" s="186"/>
      <c r="N6751" s="61" t="s">
        <v>410</v>
      </c>
      <c r="P6751" s="175" t="s">
        <v>1223</v>
      </c>
    </row>
    <row r="6752" spans="1:16" ht="17.25">
      <c r="A6752" s="183" t="s">
        <v>13626</v>
      </c>
      <c r="B6752" s="183" t="s">
        <v>13465</v>
      </c>
      <c r="C6752" s="183" t="s">
        <v>1223</v>
      </c>
      <c r="D6752" s="183" t="s">
        <v>1224</v>
      </c>
      <c r="E6752" s="184"/>
      <c r="F6752" s="184"/>
      <c r="G6752" s="185"/>
      <c r="H6752" s="185"/>
      <c r="I6752" s="184"/>
      <c r="J6752" s="184"/>
      <c r="K6752" s="185" t="s">
        <v>410</v>
      </c>
      <c r="L6752" s="185"/>
      <c r="M6752" s="186"/>
      <c r="N6752" s="61" t="s">
        <v>410</v>
      </c>
      <c r="P6752" s="175" t="s">
        <v>1223</v>
      </c>
    </row>
    <row r="6753" spans="1:16" ht="17.25">
      <c r="A6753" s="183" t="s">
        <v>13627</v>
      </c>
      <c r="B6753" s="183" t="s">
        <v>13628</v>
      </c>
      <c r="C6753" s="183" t="s">
        <v>1223</v>
      </c>
      <c r="D6753" s="183" t="s">
        <v>1224</v>
      </c>
      <c r="E6753" s="184"/>
      <c r="F6753" s="184"/>
      <c r="G6753" s="185"/>
      <c r="H6753" s="185"/>
      <c r="I6753" s="184"/>
      <c r="J6753" s="184"/>
      <c r="K6753" s="185" t="s">
        <v>410</v>
      </c>
      <c r="L6753" s="185"/>
      <c r="M6753" s="186"/>
      <c r="N6753" s="61" t="s">
        <v>410</v>
      </c>
      <c r="P6753" s="175" t="s">
        <v>1223</v>
      </c>
    </row>
    <row r="6754" spans="1:16" ht="17.25">
      <c r="A6754" s="183" t="s">
        <v>13629</v>
      </c>
      <c r="B6754" s="183" t="s">
        <v>13630</v>
      </c>
      <c r="C6754" s="183" t="s">
        <v>1223</v>
      </c>
      <c r="D6754" s="183" t="s">
        <v>1224</v>
      </c>
      <c r="E6754" s="184"/>
      <c r="F6754" s="184"/>
      <c r="G6754" s="185"/>
      <c r="H6754" s="185"/>
      <c r="I6754" s="184"/>
      <c r="J6754" s="184"/>
      <c r="K6754" s="185" t="s">
        <v>410</v>
      </c>
      <c r="L6754" s="185"/>
      <c r="M6754" s="186"/>
      <c r="N6754" s="61" t="s">
        <v>410</v>
      </c>
      <c r="P6754" s="175" t="s">
        <v>1223</v>
      </c>
    </row>
    <row r="6755" spans="1:16" ht="17.25">
      <c r="A6755" s="183" t="s">
        <v>13631</v>
      </c>
      <c r="B6755" s="183" t="s">
        <v>13632</v>
      </c>
      <c r="C6755" s="183" t="s">
        <v>1223</v>
      </c>
      <c r="D6755" s="183" t="s">
        <v>1224</v>
      </c>
      <c r="E6755" s="184"/>
      <c r="F6755" s="184"/>
      <c r="G6755" s="185"/>
      <c r="H6755" s="185"/>
      <c r="I6755" s="184"/>
      <c r="J6755" s="184"/>
      <c r="K6755" s="185" t="s">
        <v>410</v>
      </c>
      <c r="L6755" s="185"/>
      <c r="M6755" s="186"/>
      <c r="N6755" s="61" t="s">
        <v>410</v>
      </c>
      <c r="P6755" s="175" t="s">
        <v>1223</v>
      </c>
    </row>
    <row r="6756" spans="1:16" ht="17.25">
      <c r="A6756" s="183" t="s">
        <v>13633</v>
      </c>
      <c r="B6756" s="183" t="s">
        <v>13634</v>
      </c>
      <c r="C6756" s="183" t="s">
        <v>1223</v>
      </c>
      <c r="D6756" s="183" t="s">
        <v>1224</v>
      </c>
      <c r="E6756" s="184"/>
      <c r="F6756" s="184"/>
      <c r="G6756" s="185"/>
      <c r="H6756" s="185"/>
      <c r="I6756" s="184"/>
      <c r="J6756" s="184"/>
      <c r="K6756" s="185" t="s">
        <v>410</v>
      </c>
      <c r="L6756" s="185"/>
      <c r="M6756" s="186"/>
      <c r="N6756" s="61" t="s">
        <v>410</v>
      </c>
      <c r="P6756" s="175" t="s">
        <v>1223</v>
      </c>
    </row>
    <row r="6757" spans="1:16" ht="17.25">
      <c r="A6757" s="183" t="s">
        <v>13635</v>
      </c>
      <c r="B6757" s="183" t="s">
        <v>13636</v>
      </c>
      <c r="C6757" s="183" t="s">
        <v>1223</v>
      </c>
      <c r="D6757" s="183" t="s">
        <v>1224</v>
      </c>
      <c r="E6757" s="184">
        <v>140</v>
      </c>
      <c r="F6757" s="184">
        <v>60</v>
      </c>
      <c r="G6757" s="185" t="s">
        <v>13637</v>
      </c>
      <c r="H6757" s="185" t="s">
        <v>689</v>
      </c>
      <c r="I6757" s="184">
        <v>42.22</v>
      </c>
      <c r="J6757" s="184">
        <v>102.22</v>
      </c>
      <c r="K6757" s="185">
        <v>20</v>
      </c>
      <c r="L6757" s="185"/>
      <c r="M6757" s="186"/>
      <c r="N6757" s="61" t="s">
        <v>51</v>
      </c>
      <c r="P6757" s="175" t="s">
        <v>1223</v>
      </c>
    </row>
    <row r="6758" spans="1:16" ht="17.25">
      <c r="A6758" s="183" t="s">
        <v>13638</v>
      </c>
      <c r="B6758" s="183" t="s">
        <v>13639</v>
      </c>
      <c r="C6758" s="183" t="s">
        <v>1223</v>
      </c>
      <c r="D6758" s="183" t="s">
        <v>1224</v>
      </c>
      <c r="E6758" s="184">
        <v>140</v>
      </c>
      <c r="F6758" s="184">
        <v>115</v>
      </c>
      <c r="G6758" s="185" t="s">
        <v>395</v>
      </c>
      <c r="H6758" s="185"/>
      <c r="I6758" s="184">
        <v>42.22</v>
      </c>
      <c r="J6758" s="184">
        <v>157.22</v>
      </c>
      <c r="K6758" s="185">
        <v>2</v>
      </c>
      <c r="L6758" s="185"/>
      <c r="M6758" s="186"/>
      <c r="N6758" s="61" t="s">
        <v>51</v>
      </c>
      <c r="P6758" s="175" t="s">
        <v>1223</v>
      </c>
    </row>
    <row r="6759" spans="1:16" ht="17.25">
      <c r="A6759" s="183" t="s">
        <v>13640</v>
      </c>
      <c r="B6759" s="183" t="s">
        <v>13641</v>
      </c>
      <c r="C6759" s="183" t="s">
        <v>1223</v>
      </c>
      <c r="D6759" s="183" t="s">
        <v>1224</v>
      </c>
      <c r="E6759" s="184">
        <v>96.87</v>
      </c>
      <c r="F6759" s="184">
        <v>70</v>
      </c>
      <c r="G6759" s="185" t="s">
        <v>356</v>
      </c>
      <c r="H6759" s="185" t="s">
        <v>689</v>
      </c>
      <c r="I6759" s="184">
        <v>47.91</v>
      </c>
      <c r="J6759" s="184">
        <v>117.91</v>
      </c>
      <c r="K6759" s="185">
        <v>40</v>
      </c>
      <c r="L6759" s="185"/>
      <c r="M6759" s="186"/>
      <c r="N6759" s="61" t="s">
        <v>51</v>
      </c>
      <c r="P6759" s="175" t="s">
        <v>1223</v>
      </c>
    </row>
    <row r="6760" spans="1:16" ht="17.25">
      <c r="A6760" s="183" t="s">
        <v>13642</v>
      </c>
      <c r="B6760" s="183" t="s">
        <v>13643</v>
      </c>
      <c r="C6760" s="183" t="s">
        <v>3228</v>
      </c>
      <c r="D6760" s="183" t="s">
        <v>3229</v>
      </c>
      <c r="E6760" s="184">
        <v>107</v>
      </c>
      <c r="F6760" s="184">
        <v>107</v>
      </c>
      <c r="G6760" s="188"/>
      <c r="H6760" s="185"/>
      <c r="I6760" s="184">
        <v>38.3</v>
      </c>
      <c r="J6760" s="184">
        <v>145.3</v>
      </c>
      <c r="K6760" s="185">
        <v>0</v>
      </c>
      <c r="L6760" s="185"/>
      <c r="M6760" s="186"/>
      <c r="N6760" s="61" t="s">
        <v>51</v>
      </c>
      <c r="P6760" s="175" t="s">
        <v>3228</v>
      </c>
    </row>
    <row r="6761" spans="1:16" ht="17.25">
      <c r="A6761" s="183" t="s">
        <v>13644</v>
      </c>
      <c r="B6761" s="183" t="s">
        <v>13645</v>
      </c>
      <c r="C6761" s="183" t="s">
        <v>3228</v>
      </c>
      <c r="D6761" s="183" t="s">
        <v>3229</v>
      </c>
      <c r="E6761" s="184">
        <v>86</v>
      </c>
      <c r="F6761" s="184">
        <v>86</v>
      </c>
      <c r="G6761" s="185"/>
      <c r="H6761" s="185"/>
      <c r="I6761" s="184">
        <v>26.87</v>
      </c>
      <c r="J6761" s="184">
        <v>111.51</v>
      </c>
      <c r="K6761" s="185">
        <v>0</v>
      </c>
      <c r="L6761" s="185"/>
      <c r="M6761" s="186"/>
      <c r="N6761" s="61" t="s">
        <v>51</v>
      </c>
      <c r="P6761" s="175" t="s">
        <v>3228</v>
      </c>
    </row>
    <row r="6762" spans="1:16" ht="17.25">
      <c r="A6762" s="183" t="s">
        <v>13646</v>
      </c>
      <c r="B6762" s="183" t="s">
        <v>13647</v>
      </c>
      <c r="C6762" s="183" t="s">
        <v>3228</v>
      </c>
      <c r="D6762" s="183" t="s">
        <v>3229</v>
      </c>
      <c r="E6762" s="184">
        <v>74</v>
      </c>
      <c r="F6762" s="184">
        <v>74</v>
      </c>
      <c r="G6762" s="188"/>
      <c r="H6762" s="183"/>
      <c r="I6762" s="184">
        <v>22.7</v>
      </c>
      <c r="J6762" s="184">
        <v>95.38</v>
      </c>
      <c r="K6762" s="185">
        <v>45</v>
      </c>
      <c r="L6762" s="185"/>
      <c r="M6762" s="186"/>
      <c r="N6762" s="61" t="s">
        <v>51</v>
      </c>
      <c r="P6762" s="175" t="s">
        <v>3228</v>
      </c>
    </row>
    <row r="6763" spans="1:16" ht="17.25">
      <c r="A6763" s="183" t="s">
        <v>13648</v>
      </c>
      <c r="B6763" s="183" t="s">
        <v>13649</v>
      </c>
      <c r="C6763" s="183" t="s">
        <v>3228</v>
      </c>
      <c r="D6763" s="183" t="s">
        <v>3229</v>
      </c>
      <c r="E6763" s="184">
        <v>23.9</v>
      </c>
      <c r="F6763" s="184">
        <v>23.9</v>
      </c>
      <c r="G6763" s="188"/>
      <c r="H6763" s="185"/>
      <c r="I6763" s="184">
        <v>32.56</v>
      </c>
      <c r="J6763" s="184">
        <v>56.46</v>
      </c>
      <c r="K6763" s="185">
        <v>45</v>
      </c>
      <c r="L6763" s="185"/>
      <c r="M6763" s="186"/>
      <c r="N6763" s="61" t="s">
        <v>51</v>
      </c>
      <c r="P6763" s="175" t="s">
        <v>3228</v>
      </c>
    </row>
    <row r="6764" spans="1:16" ht="17.25">
      <c r="A6764" s="183" t="s">
        <v>13650</v>
      </c>
      <c r="B6764" s="183" t="s">
        <v>13651</v>
      </c>
      <c r="C6764" s="183" t="s">
        <v>3228</v>
      </c>
      <c r="D6764" s="183" t="s">
        <v>3229</v>
      </c>
      <c r="E6764" s="184">
        <v>23.9</v>
      </c>
      <c r="F6764" s="184">
        <v>23.9</v>
      </c>
      <c r="G6764" s="185"/>
      <c r="H6764" s="185"/>
      <c r="I6764" s="184">
        <v>32.56</v>
      </c>
      <c r="J6764" s="184">
        <v>56.46</v>
      </c>
      <c r="K6764" s="185">
        <v>13</v>
      </c>
      <c r="L6764" s="185"/>
      <c r="M6764" s="186"/>
      <c r="N6764" s="61" t="s">
        <v>51</v>
      </c>
      <c r="P6764" s="175" t="s">
        <v>3228</v>
      </c>
    </row>
    <row r="6765" spans="1:16" ht="17.25">
      <c r="A6765" s="183" t="s">
        <v>13652</v>
      </c>
      <c r="B6765" s="183" t="s">
        <v>13653</v>
      </c>
      <c r="C6765" s="183" t="s">
        <v>3228</v>
      </c>
      <c r="D6765" s="183" t="s">
        <v>3229</v>
      </c>
      <c r="E6765" s="184">
        <v>139</v>
      </c>
      <c r="F6765" s="184">
        <v>139</v>
      </c>
      <c r="G6765" s="185"/>
      <c r="H6765" s="185"/>
      <c r="I6765" s="184">
        <v>53.21</v>
      </c>
      <c r="J6765" s="184">
        <v>192.21</v>
      </c>
      <c r="K6765" s="185">
        <v>32</v>
      </c>
      <c r="L6765" s="185"/>
      <c r="M6765" s="186"/>
      <c r="N6765" s="61" t="s">
        <v>51</v>
      </c>
      <c r="P6765" s="175" t="s">
        <v>3228</v>
      </c>
    </row>
    <row r="6766" spans="1:16" ht="17.25">
      <c r="A6766" s="183" t="s">
        <v>13654</v>
      </c>
      <c r="B6766" s="183" t="s">
        <v>13655</v>
      </c>
      <c r="C6766" s="183" t="s">
        <v>3228</v>
      </c>
      <c r="D6766" s="183" t="s">
        <v>3229</v>
      </c>
      <c r="E6766" s="184">
        <v>97</v>
      </c>
      <c r="F6766" s="184">
        <v>97</v>
      </c>
      <c r="G6766" s="185"/>
      <c r="H6766" s="185"/>
      <c r="I6766" s="184">
        <v>42.1</v>
      </c>
      <c r="J6766" s="184">
        <v>139.1</v>
      </c>
      <c r="K6766" s="185">
        <v>0</v>
      </c>
      <c r="L6766" s="185"/>
      <c r="M6766" s="186"/>
      <c r="N6766" s="61" t="s">
        <v>51</v>
      </c>
      <c r="P6766" s="175" t="s">
        <v>3228</v>
      </c>
    </row>
    <row r="6767" spans="1:16" ht="17.25">
      <c r="A6767" s="183" t="s">
        <v>13656</v>
      </c>
      <c r="B6767" s="183" t="s">
        <v>13657</v>
      </c>
      <c r="C6767" s="183" t="s">
        <v>3228</v>
      </c>
      <c r="D6767" s="183" t="s">
        <v>3229</v>
      </c>
      <c r="E6767" s="184">
        <v>77.7</v>
      </c>
      <c r="F6767" s="184">
        <v>70</v>
      </c>
      <c r="G6767" s="185" t="s">
        <v>137</v>
      </c>
      <c r="H6767" s="185"/>
      <c r="I6767" s="184">
        <v>38.16</v>
      </c>
      <c r="J6767" s="184">
        <v>108.16</v>
      </c>
      <c r="K6767" s="185">
        <v>0</v>
      </c>
      <c r="L6767" s="185"/>
      <c r="M6767" s="186"/>
      <c r="N6767" s="61" t="s">
        <v>51</v>
      </c>
      <c r="P6767" s="175" t="s">
        <v>3228</v>
      </c>
    </row>
    <row r="6768" spans="1:16" ht="17.25">
      <c r="A6768" s="183" t="s">
        <v>13658</v>
      </c>
      <c r="B6768" s="183" t="s">
        <v>13659</v>
      </c>
      <c r="C6768" s="183" t="s">
        <v>3228</v>
      </c>
      <c r="D6768" s="183" t="s">
        <v>3229</v>
      </c>
      <c r="E6768" s="184"/>
      <c r="F6768" s="184"/>
      <c r="G6768" s="185"/>
      <c r="H6768" s="185"/>
      <c r="I6768" s="184"/>
      <c r="J6768" s="184"/>
      <c r="K6768" s="185" t="s">
        <v>410</v>
      </c>
      <c r="L6768" s="185"/>
      <c r="M6768" s="186"/>
      <c r="N6768" s="61" t="s">
        <v>410</v>
      </c>
      <c r="P6768" s="175" t="s">
        <v>3228</v>
      </c>
    </row>
    <row r="6769" spans="1:16" ht="17.25">
      <c r="A6769" s="183" t="s">
        <v>13660</v>
      </c>
      <c r="B6769" s="183" t="s">
        <v>13661</v>
      </c>
      <c r="C6769" s="183" t="s">
        <v>3228</v>
      </c>
      <c r="D6769" s="183" t="s">
        <v>3229</v>
      </c>
      <c r="E6769" s="184"/>
      <c r="F6769" s="184"/>
      <c r="G6769" s="185"/>
      <c r="H6769" s="185"/>
      <c r="I6769" s="184"/>
      <c r="J6769" s="184"/>
      <c r="K6769" s="185" t="s">
        <v>410</v>
      </c>
      <c r="L6769" s="185"/>
      <c r="M6769" s="186"/>
      <c r="N6769" s="61" t="s">
        <v>410</v>
      </c>
      <c r="P6769" s="175" t="s">
        <v>3228</v>
      </c>
    </row>
    <row r="6770" spans="1:16" ht="17.25">
      <c r="A6770" s="183" t="s">
        <v>13662</v>
      </c>
      <c r="B6770" s="183" t="s">
        <v>13663</v>
      </c>
      <c r="C6770" s="183" t="s">
        <v>13664</v>
      </c>
      <c r="D6770" s="183" t="s">
        <v>13665</v>
      </c>
      <c r="E6770" s="184"/>
      <c r="F6770" s="184"/>
      <c r="G6770" s="185"/>
      <c r="H6770" s="185"/>
      <c r="I6770" s="184"/>
      <c r="J6770" s="184"/>
      <c r="K6770" s="185" t="s">
        <v>410</v>
      </c>
      <c r="L6770" s="185"/>
      <c r="M6770" s="186"/>
      <c r="N6770" s="61" t="s">
        <v>410</v>
      </c>
      <c r="P6770" s="175" t="s">
        <v>13664</v>
      </c>
    </row>
    <row r="6771" spans="1:16" ht="17.25">
      <c r="A6771" s="183" t="s">
        <v>13666</v>
      </c>
      <c r="B6771" s="183" t="s">
        <v>13667</v>
      </c>
      <c r="C6771" s="183" t="s">
        <v>3228</v>
      </c>
      <c r="D6771" s="183" t="s">
        <v>3229</v>
      </c>
      <c r="E6771" s="184"/>
      <c r="F6771" s="184"/>
      <c r="G6771" s="185"/>
      <c r="H6771" s="185"/>
      <c r="I6771" s="184"/>
      <c r="J6771" s="184"/>
      <c r="K6771" s="185" t="s">
        <v>410</v>
      </c>
      <c r="L6771" s="185"/>
      <c r="M6771" s="186"/>
      <c r="N6771" s="61" t="s">
        <v>410</v>
      </c>
      <c r="P6771" s="175" t="s">
        <v>3228</v>
      </c>
    </row>
    <row r="6772" spans="1:16" ht="17.25">
      <c r="A6772" s="183" t="s">
        <v>13668</v>
      </c>
      <c r="B6772" s="183" t="s">
        <v>13669</v>
      </c>
      <c r="C6772" s="183" t="s">
        <v>3228</v>
      </c>
      <c r="D6772" s="183" t="s">
        <v>3229</v>
      </c>
      <c r="E6772" s="184">
        <v>91</v>
      </c>
      <c r="F6772" s="184">
        <v>91</v>
      </c>
      <c r="G6772" s="185"/>
      <c r="H6772" s="185"/>
      <c r="I6772" s="184">
        <v>43.61</v>
      </c>
      <c r="J6772" s="184">
        <v>134.61</v>
      </c>
      <c r="K6772" s="185">
        <v>1</v>
      </c>
      <c r="L6772" s="185"/>
      <c r="M6772" s="186"/>
      <c r="N6772" s="61" t="s">
        <v>51</v>
      </c>
      <c r="P6772" s="175" t="s">
        <v>3228</v>
      </c>
    </row>
    <row r="6773" spans="1:16" ht="17.25">
      <c r="A6773" s="183" t="s">
        <v>13670</v>
      </c>
      <c r="B6773" s="183" t="s">
        <v>13671</v>
      </c>
      <c r="C6773" s="183" t="s">
        <v>3228</v>
      </c>
      <c r="D6773" s="183" t="s">
        <v>3229</v>
      </c>
      <c r="E6773" s="184">
        <v>77</v>
      </c>
      <c r="F6773" s="184">
        <v>77</v>
      </c>
      <c r="G6773" s="185"/>
      <c r="H6773" s="185"/>
      <c r="I6773" s="184">
        <v>27.98</v>
      </c>
      <c r="J6773" s="184">
        <v>104.98</v>
      </c>
      <c r="K6773" s="185">
        <v>0</v>
      </c>
      <c r="L6773" s="185"/>
      <c r="M6773" s="186"/>
      <c r="N6773" s="61" t="s">
        <v>51</v>
      </c>
      <c r="P6773" s="175" t="s">
        <v>3228</v>
      </c>
    </row>
    <row r="6774" spans="1:16" ht="17.25">
      <c r="A6774" s="183" t="s">
        <v>13672</v>
      </c>
      <c r="B6774" s="183" t="s">
        <v>13673</v>
      </c>
      <c r="C6774" s="183" t="s">
        <v>3228</v>
      </c>
      <c r="D6774" s="183" t="s">
        <v>3229</v>
      </c>
      <c r="E6774" s="184"/>
      <c r="F6774" s="184"/>
      <c r="G6774" s="185"/>
      <c r="H6774" s="185"/>
      <c r="I6774" s="184"/>
      <c r="J6774" s="184"/>
      <c r="K6774" s="185" t="s">
        <v>410</v>
      </c>
      <c r="L6774" s="185"/>
      <c r="M6774" s="186"/>
      <c r="N6774" s="61" t="s">
        <v>410</v>
      </c>
      <c r="P6774" s="175" t="s">
        <v>3228</v>
      </c>
    </row>
    <row r="6775" spans="1:16" ht="17.25">
      <c r="A6775" s="183" t="s">
        <v>13674</v>
      </c>
      <c r="B6775" s="183" t="s">
        <v>13675</v>
      </c>
      <c r="C6775" s="183" t="s">
        <v>3228</v>
      </c>
      <c r="D6775" s="183" t="s">
        <v>3229</v>
      </c>
      <c r="E6775" s="184"/>
      <c r="F6775" s="184"/>
      <c r="G6775" s="185"/>
      <c r="H6775" s="185"/>
      <c r="I6775" s="184"/>
      <c r="J6775" s="184"/>
      <c r="K6775" s="185" t="s">
        <v>410</v>
      </c>
      <c r="L6775" s="185"/>
      <c r="M6775" s="186"/>
      <c r="N6775" s="61" t="s">
        <v>410</v>
      </c>
      <c r="P6775" s="175" t="s">
        <v>3228</v>
      </c>
    </row>
    <row r="6776" spans="1:16" ht="17.25">
      <c r="A6776" s="183" t="s">
        <v>13676</v>
      </c>
      <c r="B6776" s="183" t="s">
        <v>13677</v>
      </c>
      <c r="C6776" s="183" t="s">
        <v>3228</v>
      </c>
      <c r="D6776" s="183" t="s">
        <v>3229</v>
      </c>
      <c r="E6776" s="184"/>
      <c r="F6776" s="184"/>
      <c r="G6776" s="185"/>
      <c r="H6776" s="185"/>
      <c r="I6776" s="184"/>
      <c r="J6776" s="184"/>
      <c r="K6776" s="185" t="s">
        <v>410</v>
      </c>
      <c r="L6776" s="185"/>
      <c r="M6776" s="186"/>
      <c r="N6776" s="61" t="s">
        <v>410</v>
      </c>
      <c r="P6776" s="175" t="s">
        <v>3228</v>
      </c>
    </row>
    <row r="6777" spans="1:16" ht="17.25">
      <c r="A6777" s="183" t="s">
        <v>13678</v>
      </c>
      <c r="B6777" s="183" t="s">
        <v>13679</v>
      </c>
      <c r="C6777" s="183" t="s">
        <v>3228</v>
      </c>
      <c r="D6777" s="183" t="s">
        <v>3229</v>
      </c>
      <c r="E6777" s="184"/>
      <c r="F6777" s="184"/>
      <c r="G6777" s="185"/>
      <c r="H6777" s="185"/>
      <c r="I6777" s="184"/>
      <c r="J6777" s="184"/>
      <c r="K6777" s="185" t="s">
        <v>410</v>
      </c>
      <c r="L6777" s="185"/>
      <c r="M6777" s="186"/>
      <c r="N6777" s="61" t="s">
        <v>410</v>
      </c>
      <c r="P6777" s="175" t="s">
        <v>3228</v>
      </c>
    </row>
    <row r="6778" spans="1:16" ht="17.25">
      <c r="A6778" s="183" t="s">
        <v>13680</v>
      </c>
      <c r="B6778" s="183" t="s">
        <v>13681</v>
      </c>
      <c r="C6778" s="183" t="s">
        <v>3228</v>
      </c>
      <c r="D6778" s="183" t="s">
        <v>3229</v>
      </c>
      <c r="E6778" s="184"/>
      <c r="F6778" s="184"/>
      <c r="G6778" s="185"/>
      <c r="H6778" s="185"/>
      <c r="I6778" s="184"/>
      <c r="J6778" s="184"/>
      <c r="K6778" s="185" t="s">
        <v>410</v>
      </c>
      <c r="L6778" s="185"/>
      <c r="M6778" s="186"/>
      <c r="N6778" s="61" t="s">
        <v>410</v>
      </c>
      <c r="P6778" s="175" t="s">
        <v>3228</v>
      </c>
    </row>
    <row r="6779" spans="1:16" ht="17.25">
      <c r="A6779" s="183" t="s">
        <v>13682</v>
      </c>
      <c r="B6779" s="183" t="s">
        <v>13683</v>
      </c>
      <c r="C6779" s="183" t="s">
        <v>3228</v>
      </c>
      <c r="D6779" s="183" t="s">
        <v>3229</v>
      </c>
      <c r="E6779" s="184"/>
      <c r="F6779" s="184"/>
      <c r="G6779" s="185"/>
      <c r="H6779" s="185"/>
      <c r="I6779" s="184"/>
      <c r="J6779" s="184"/>
      <c r="K6779" s="185" t="s">
        <v>410</v>
      </c>
      <c r="L6779" s="185"/>
      <c r="M6779" s="186"/>
      <c r="N6779" s="61" t="s">
        <v>410</v>
      </c>
      <c r="P6779" s="175" t="s">
        <v>3228</v>
      </c>
    </row>
    <row r="6780" spans="1:16" ht="17.25">
      <c r="A6780" s="183" t="s">
        <v>13684</v>
      </c>
      <c r="B6780" s="183" t="s">
        <v>13685</v>
      </c>
      <c r="C6780" s="183" t="s">
        <v>3228</v>
      </c>
      <c r="D6780" s="183" t="s">
        <v>3229</v>
      </c>
      <c r="E6780" s="184">
        <v>136</v>
      </c>
      <c r="F6780" s="184">
        <v>136</v>
      </c>
      <c r="G6780" s="185"/>
      <c r="H6780" s="185"/>
      <c r="I6780" s="184">
        <v>48.75</v>
      </c>
      <c r="J6780" s="184">
        <v>184.75</v>
      </c>
      <c r="K6780" s="185">
        <v>19</v>
      </c>
      <c r="L6780" s="185"/>
      <c r="M6780" s="186"/>
      <c r="N6780" s="61" t="s">
        <v>51</v>
      </c>
      <c r="P6780" s="175" t="s">
        <v>3228</v>
      </c>
    </row>
    <row r="6781" spans="1:16" ht="17.25">
      <c r="A6781" s="183" t="s">
        <v>13686</v>
      </c>
      <c r="B6781" s="183" t="s">
        <v>13687</v>
      </c>
      <c r="C6781" s="183" t="s">
        <v>3228</v>
      </c>
      <c r="D6781" s="183" t="s">
        <v>3229</v>
      </c>
      <c r="E6781" s="184"/>
      <c r="F6781" s="184"/>
      <c r="G6781" s="185"/>
      <c r="H6781" s="185"/>
      <c r="I6781" s="184"/>
      <c r="J6781" s="184"/>
      <c r="K6781" s="185" t="s">
        <v>410</v>
      </c>
      <c r="L6781" s="185"/>
      <c r="M6781" s="186"/>
      <c r="N6781" s="61" t="s">
        <v>410</v>
      </c>
      <c r="P6781" s="175" t="s">
        <v>3228</v>
      </c>
    </row>
    <row r="6782" spans="1:16" ht="17.25">
      <c r="A6782" s="183" t="s">
        <v>13688</v>
      </c>
      <c r="B6782" s="183" t="s">
        <v>13689</v>
      </c>
      <c r="C6782" s="183" t="s">
        <v>3228</v>
      </c>
      <c r="D6782" s="183" t="s">
        <v>3229</v>
      </c>
      <c r="E6782" s="184">
        <v>99.9</v>
      </c>
      <c r="F6782" s="184">
        <v>90</v>
      </c>
      <c r="G6782" s="185" t="s">
        <v>137</v>
      </c>
      <c r="H6782" s="185"/>
      <c r="I6782" s="184">
        <v>42.63</v>
      </c>
      <c r="J6782" s="184">
        <v>132.63</v>
      </c>
      <c r="K6782" s="185">
        <v>0</v>
      </c>
      <c r="L6782" s="185"/>
      <c r="M6782" s="186"/>
      <c r="N6782" s="61" t="s">
        <v>51</v>
      </c>
      <c r="P6782" s="175" t="s">
        <v>3228</v>
      </c>
    </row>
    <row r="6783" spans="1:16" ht="17.25">
      <c r="A6783" s="183" t="s">
        <v>13690</v>
      </c>
      <c r="B6783" s="183" t="s">
        <v>9476</v>
      </c>
      <c r="C6783" s="183" t="s">
        <v>3228</v>
      </c>
      <c r="D6783" s="183" t="s">
        <v>3229</v>
      </c>
      <c r="E6783" s="184">
        <v>94</v>
      </c>
      <c r="F6783" s="184">
        <v>40</v>
      </c>
      <c r="G6783" s="185" t="s">
        <v>13637</v>
      </c>
      <c r="H6783" s="185" t="s">
        <v>322</v>
      </c>
      <c r="I6783" s="184">
        <v>40.49</v>
      </c>
      <c r="J6783" s="184">
        <v>80.49</v>
      </c>
      <c r="K6783" s="185">
        <v>31</v>
      </c>
      <c r="L6783" s="185"/>
      <c r="M6783" s="186"/>
      <c r="N6783" s="61" t="s">
        <v>51</v>
      </c>
      <c r="P6783" s="175" t="s">
        <v>3228</v>
      </c>
    </row>
    <row r="6784" spans="1:16" ht="17.25">
      <c r="A6784" s="183" t="s">
        <v>13691</v>
      </c>
      <c r="B6784" s="183" t="s">
        <v>13692</v>
      </c>
      <c r="C6784" s="183" t="s">
        <v>3228</v>
      </c>
      <c r="D6784" s="183" t="s">
        <v>3229</v>
      </c>
      <c r="E6784" s="184">
        <v>136</v>
      </c>
      <c r="F6784" s="184">
        <v>136</v>
      </c>
      <c r="G6784" s="185"/>
      <c r="H6784" s="185"/>
      <c r="I6784" s="184">
        <v>48.75</v>
      </c>
      <c r="J6784" s="184">
        <v>184.75</v>
      </c>
      <c r="K6784" s="185">
        <v>20</v>
      </c>
      <c r="L6784" s="185"/>
      <c r="M6784" s="186"/>
      <c r="N6784" s="61" t="s">
        <v>51</v>
      </c>
      <c r="P6784" s="175" t="s">
        <v>3228</v>
      </c>
    </row>
    <row r="6785" spans="1:16" ht="17.25">
      <c r="A6785" s="183" t="s">
        <v>13693</v>
      </c>
      <c r="B6785" s="183" t="s">
        <v>13694</v>
      </c>
      <c r="C6785" s="183" t="s">
        <v>3228</v>
      </c>
      <c r="D6785" s="183" t="s">
        <v>3229</v>
      </c>
      <c r="E6785" s="184"/>
      <c r="F6785" s="184"/>
      <c r="G6785" s="185"/>
      <c r="H6785" s="185"/>
      <c r="I6785" s="184"/>
      <c r="J6785" s="184"/>
      <c r="K6785" s="185" t="s">
        <v>410</v>
      </c>
      <c r="L6785" s="185"/>
      <c r="M6785" s="186"/>
      <c r="N6785" s="61" t="s">
        <v>410</v>
      </c>
      <c r="P6785" s="175" t="s">
        <v>3228</v>
      </c>
    </row>
    <row r="6786" spans="1:16" ht="17.25">
      <c r="A6786" s="183" t="s">
        <v>13695</v>
      </c>
      <c r="B6786" s="183" t="s">
        <v>13696</v>
      </c>
      <c r="C6786" s="183" t="s">
        <v>3228</v>
      </c>
      <c r="D6786" s="183" t="s">
        <v>3229</v>
      </c>
      <c r="E6786" s="184"/>
      <c r="F6786" s="184"/>
      <c r="G6786" s="185"/>
      <c r="H6786" s="185"/>
      <c r="I6786" s="184"/>
      <c r="J6786" s="184"/>
      <c r="K6786" s="185" t="s">
        <v>410</v>
      </c>
      <c r="L6786" s="185"/>
      <c r="M6786" s="186"/>
      <c r="N6786" s="61" t="s">
        <v>410</v>
      </c>
      <c r="P6786" s="175" t="s">
        <v>3228</v>
      </c>
    </row>
    <row r="6787" spans="1:16" ht="17.25">
      <c r="A6787" s="183" t="s">
        <v>13697</v>
      </c>
      <c r="B6787" s="183" t="s">
        <v>13698</v>
      </c>
      <c r="C6787" s="183" t="s">
        <v>3228</v>
      </c>
      <c r="D6787" s="183" t="s">
        <v>3229</v>
      </c>
      <c r="E6787" s="184">
        <v>94.9</v>
      </c>
      <c r="F6787" s="184">
        <v>94.9</v>
      </c>
      <c r="G6787" s="185"/>
      <c r="H6787" s="185"/>
      <c r="I6787" s="184">
        <v>40.49</v>
      </c>
      <c r="J6787" s="184">
        <v>135.39</v>
      </c>
      <c r="K6787" s="185">
        <v>0</v>
      </c>
      <c r="L6787" s="185"/>
      <c r="M6787" s="186"/>
      <c r="N6787" s="61" t="s">
        <v>51</v>
      </c>
      <c r="P6787" s="175" t="s">
        <v>3228</v>
      </c>
    </row>
    <row r="6788" spans="1:16" ht="17.25">
      <c r="A6788" s="183" t="s">
        <v>13699</v>
      </c>
      <c r="B6788" s="183" t="s">
        <v>13700</v>
      </c>
      <c r="C6788" s="183" t="s">
        <v>3228</v>
      </c>
      <c r="D6788" s="183" t="s">
        <v>3229</v>
      </c>
      <c r="E6788" s="184">
        <v>86.7</v>
      </c>
      <c r="F6788" s="184">
        <v>50.29</v>
      </c>
      <c r="G6788" s="185" t="s">
        <v>1779</v>
      </c>
      <c r="H6788" s="185" t="s">
        <v>322</v>
      </c>
      <c r="I6788" s="184">
        <v>39.52</v>
      </c>
      <c r="J6788" s="184">
        <v>89.81</v>
      </c>
      <c r="K6788" s="185">
        <v>10</v>
      </c>
      <c r="L6788" s="185"/>
      <c r="M6788" s="186"/>
      <c r="N6788" s="61" t="s">
        <v>51</v>
      </c>
      <c r="P6788" s="175" t="s">
        <v>3228</v>
      </c>
    </row>
    <row r="6789" spans="1:16" ht="17.25">
      <c r="A6789" s="183" t="s">
        <v>13701</v>
      </c>
      <c r="B6789" s="183" t="s">
        <v>13671</v>
      </c>
      <c r="C6789" s="183" t="s">
        <v>3228</v>
      </c>
      <c r="D6789" s="183" t="s">
        <v>3229</v>
      </c>
      <c r="E6789" s="184">
        <v>72.7</v>
      </c>
      <c r="F6789" s="184">
        <v>72.7</v>
      </c>
      <c r="G6789" s="185"/>
      <c r="H6789" s="185"/>
      <c r="I6789" s="184">
        <v>28.38</v>
      </c>
      <c r="J6789" s="184">
        <v>101.08</v>
      </c>
      <c r="K6789" s="185">
        <v>0</v>
      </c>
      <c r="L6789" s="185"/>
      <c r="M6789" s="186"/>
      <c r="N6789" s="61" t="s">
        <v>51</v>
      </c>
      <c r="P6789" s="175" t="s">
        <v>3228</v>
      </c>
    </row>
    <row r="6790" spans="1:16" ht="17.25">
      <c r="A6790" s="183" t="s">
        <v>13702</v>
      </c>
      <c r="B6790" s="183" t="s">
        <v>13703</v>
      </c>
      <c r="C6790" s="183" t="s">
        <v>3228</v>
      </c>
      <c r="D6790" s="183" t="s">
        <v>3229</v>
      </c>
      <c r="E6790" s="184">
        <v>27</v>
      </c>
      <c r="F6790" s="184">
        <v>27</v>
      </c>
      <c r="G6790" s="185"/>
      <c r="H6790" s="185"/>
      <c r="I6790" s="184">
        <v>16.44</v>
      </c>
      <c r="J6790" s="184">
        <v>41.6</v>
      </c>
      <c r="K6790" s="185">
        <v>0</v>
      </c>
      <c r="L6790" s="185"/>
      <c r="M6790" s="186"/>
      <c r="N6790" s="61" t="s">
        <v>51</v>
      </c>
      <c r="P6790" s="175" t="s">
        <v>3228</v>
      </c>
    </row>
    <row r="6791" spans="1:16" ht="17.25">
      <c r="A6791" s="183" t="s">
        <v>13704</v>
      </c>
      <c r="B6791" s="183" t="s">
        <v>13705</v>
      </c>
      <c r="C6791" s="183" t="s">
        <v>3228</v>
      </c>
      <c r="D6791" s="183" t="s">
        <v>3229</v>
      </c>
      <c r="E6791" s="184">
        <v>27</v>
      </c>
      <c r="F6791" s="184">
        <v>27</v>
      </c>
      <c r="G6791" s="185"/>
      <c r="H6791" s="185"/>
      <c r="I6791" s="184">
        <v>16.44</v>
      </c>
      <c r="J6791" s="184">
        <v>41.6</v>
      </c>
      <c r="K6791" s="185">
        <v>0</v>
      </c>
      <c r="L6791" s="185"/>
      <c r="M6791" s="186"/>
      <c r="N6791" s="61" t="s">
        <v>51</v>
      </c>
      <c r="P6791" s="175" t="s">
        <v>3228</v>
      </c>
    </row>
    <row r="6792" spans="1:16" ht="17.25">
      <c r="A6792" s="183" t="s">
        <v>13706</v>
      </c>
      <c r="B6792" s="183" t="s">
        <v>13707</v>
      </c>
      <c r="C6792" s="183" t="s">
        <v>3228</v>
      </c>
      <c r="D6792" s="183" t="s">
        <v>3229</v>
      </c>
      <c r="E6792" s="184">
        <v>22</v>
      </c>
      <c r="F6792" s="184">
        <v>22</v>
      </c>
      <c r="G6792" s="185"/>
      <c r="H6792" s="185"/>
      <c r="I6792" s="184">
        <v>14.95</v>
      </c>
      <c r="J6792" s="184">
        <v>36.22</v>
      </c>
      <c r="K6792" s="185">
        <v>0</v>
      </c>
      <c r="L6792" s="185"/>
      <c r="M6792" s="186"/>
      <c r="N6792" s="61" t="s">
        <v>51</v>
      </c>
      <c r="P6792" s="175" t="s">
        <v>3228</v>
      </c>
    </row>
    <row r="6793" spans="1:16" ht="17.25">
      <c r="A6793" s="183" t="s">
        <v>13708</v>
      </c>
      <c r="B6793" s="183" t="s">
        <v>13707</v>
      </c>
      <c r="C6793" s="183" t="s">
        <v>3228</v>
      </c>
      <c r="D6793" s="183" t="s">
        <v>3229</v>
      </c>
      <c r="E6793" s="184">
        <v>22</v>
      </c>
      <c r="F6793" s="184">
        <v>22</v>
      </c>
      <c r="G6793" s="185"/>
      <c r="H6793" s="185"/>
      <c r="I6793" s="184">
        <v>14.95</v>
      </c>
      <c r="J6793" s="184">
        <v>36.22</v>
      </c>
      <c r="K6793" s="185">
        <v>0</v>
      </c>
      <c r="L6793" s="185"/>
      <c r="M6793" s="186"/>
      <c r="N6793" s="61" t="s">
        <v>51</v>
      </c>
      <c r="P6793" s="175" t="s">
        <v>3228</v>
      </c>
    </row>
    <row r="6794" spans="1:16" ht="17.25">
      <c r="A6794" s="183" t="s">
        <v>13709</v>
      </c>
      <c r="B6794" s="183" t="s">
        <v>13710</v>
      </c>
      <c r="C6794" s="183" t="s">
        <v>3228</v>
      </c>
      <c r="D6794" s="183" t="s">
        <v>3229</v>
      </c>
      <c r="E6794" s="184">
        <v>141</v>
      </c>
      <c r="F6794" s="184">
        <v>135</v>
      </c>
      <c r="G6794" s="185" t="s">
        <v>616</v>
      </c>
      <c r="H6794" s="185"/>
      <c r="I6794" s="184">
        <v>50.77</v>
      </c>
      <c r="J6794" s="184">
        <v>185.77</v>
      </c>
      <c r="K6794" s="185">
        <v>0</v>
      </c>
      <c r="L6794" s="185"/>
      <c r="M6794" s="186"/>
      <c r="N6794" s="61" t="s">
        <v>51</v>
      </c>
      <c r="P6794" s="175" t="s">
        <v>3228</v>
      </c>
    </row>
    <row r="6795" spans="1:16" ht="17.25">
      <c r="A6795" s="183" t="s">
        <v>13711</v>
      </c>
      <c r="B6795" s="183" t="s">
        <v>13712</v>
      </c>
      <c r="C6795" s="183" t="s">
        <v>3228</v>
      </c>
      <c r="D6795" s="183" t="s">
        <v>3229</v>
      </c>
      <c r="E6795" s="184">
        <v>97</v>
      </c>
      <c r="F6795" s="184">
        <v>97</v>
      </c>
      <c r="G6795" s="185"/>
      <c r="H6795" s="185"/>
      <c r="I6795" s="184">
        <v>40.26</v>
      </c>
      <c r="J6795" s="184">
        <v>137.26</v>
      </c>
      <c r="K6795" s="185">
        <v>0</v>
      </c>
      <c r="L6795" s="185"/>
      <c r="M6795" s="186"/>
      <c r="N6795" s="61" t="s">
        <v>51</v>
      </c>
      <c r="P6795" s="175" t="s">
        <v>3228</v>
      </c>
    </row>
    <row r="6796" spans="1:16" ht="17.25">
      <c r="A6796" s="183" t="s">
        <v>13713</v>
      </c>
      <c r="B6796" s="183" t="s">
        <v>13714</v>
      </c>
      <c r="C6796" s="183" t="s">
        <v>3228</v>
      </c>
      <c r="D6796" s="183" t="s">
        <v>3229</v>
      </c>
      <c r="E6796" s="184">
        <v>109</v>
      </c>
      <c r="F6796" s="184">
        <v>98.1</v>
      </c>
      <c r="G6796" s="185" t="s">
        <v>75</v>
      </c>
      <c r="H6796" s="185" t="s">
        <v>322</v>
      </c>
      <c r="I6796" s="184">
        <v>41.05</v>
      </c>
      <c r="J6796" s="184">
        <v>139.15</v>
      </c>
      <c r="K6796" s="185">
        <v>20</v>
      </c>
      <c r="L6796" s="185"/>
      <c r="M6796" s="186"/>
      <c r="N6796" s="61" t="s">
        <v>51</v>
      </c>
      <c r="P6796" s="175" t="s">
        <v>3228</v>
      </c>
    </row>
    <row r="6797" spans="1:16" ht="17.25">
      <c r="A6797" s="183" t="s">
        <v>13715</v>
      </c>
      <c r="B6797" s="183" t="s">
        <v>13716</v>
      </c>
      <c r="C6797" s="183" t="s">
        <v>3228</v>
      </c>
      <c r="D6797" s="183" t="s">
        <v>3229</v>
      </c>
      <c r="E6797" s="184"/>
      <c r="F6797" s="184"/>
      <c r="G6797" s="185"/>
      <c r="H6797" s="185"/>
      <c r="I6797" s="184"/>
      <c r="J6797" s="184"/>
      <c r="K6797" s="185" t="s">
        <v>410</v>
      </c>
      <c r="L6797" s="185"/>
      <c r="M6797" s="186"/>
      <c r="N6797" s="61" t="s">
        <v>410</v>
      </c>
      <c r="P6797" s="175" t="s">
        <v>3228</v>
      </c>
    </row>
    <row r="6798" spans="1:16" ht="17.25">
      <c r="A6798" s="183" t="s">
        <v>13717</v>
      </c>
      <c r="B6798" s="183" t="s">
        <v>13718</v>
      </c>
      <c r="C6798" s="183" t="s">
        <v>3228</v>
      </c>
      <c r="D6798" s="183" t="s">
        <v>3229</v>
      </c>
      <c r="E6798" s="184">
        <v>51.5</v>
      </c>
      <c r="F6798" s="184">
        <v>18.03</v>
      </c>
      <c r="G6798" s="185" t="s">
        <v>4418</v>
      </c>
      <c r="H6798" s="185" t="s">
        <v>322</v>
      </c>
      <c r="I6798" s="184">
        <v>19.27</v>
      </c>
      <c r="J6798" s="184">
        <v>37.3</v>
      </c>
      <c r="K6798" s="185">
        <v>91</v>
      </c>
      <c r="L6798" s="185"/>
      <c r="M6798" s="186"/>
      <c r="N6798" s="61" t="s">
        <v>51</v>
      </c>
      <c r="P6798" s="175" t="s">
        <v>3228</v>
      </c>
    </row>
    <row r="6799" spans="1:16" ht="17.25">
      <c r="A6799" s="183" t="s">
        <v>13719</v>
      </c>
      <c r="B6799" s="183" t="s">
        <v>13718</v>
      </c>
      <c r="C6799" s="183" t="s">
        <v>3228</v>
      </c>
      <c r="D6799" s="183" t="s">
        <v>3229</v>
      </c>
      <c r="E6799" s="184"/>
      <c r="F6799" s="184"/>
      <c r="G6799" s="185"/>
      <c r="H6799" s="185"/>
      <c r="I6799" s="184"/>
      <c r="J6799" s="184"/>
      <c r="K6799" s="185" t="s">
        <v>410</v>
      </c>
      <c r="L6799" s="185"/>
      <c r="M6799" s="186"/>
      <c r="N6799" s="61" t="s">
        <v>410</v>
      </c>
      <c r="P6799" s="175" t="s">
        <v>3228</v>
      </c>
    </row>
    <row r="6800" spans="1:16" ht="17.25">
      <c r="A6800" s="183" t="s">
        <v>13720</v>
      </c>
      <c r="B6800" s="183" t="s">
        <v>13716</v>
      </c>
      <c r="C6800" s="183" t="s">
        <v>3228</v>
      </c>
      <c r="D6800" s="183" t="s">
        <v>3229</v>
      </c>
      <c r="E6800" s="184"/>
      <c r="F6800" s="184"/>
      <c r="G6800" s="185"/>
      <c r="H6800" s="185"/>
      <c r="I6800" s="184"/>
      <c r="J6800" s="184"/>
      <c r="K6800" s="185" t="s">
        <v>410</v>
      </c>
      <c r="L6800" s="185"/>
      <c r="M6800" s="186"/>
      <c r="N6800" s="61" t="s">
        <v>410</v>
      </c>
      <c r="P6800" s="175" t="s">
        <v>3228</v>
      </c>
    </row>
    <row r="6801" spans="1:16" ht="17.25">
      <c r="A6801" s="183" t="s">
        <v>13721</v>
      </c>
      <c r="B6801" s="183" t="s">
        <v>13722</v>
      </c>
      <c r="C6801" s="183" t="s">
        <v>3228</v>
      </c>
      <c r="D6801" s="183" t="s">
        <v>3229</v>
      </c>
      <c r="E6801" s="184">
        <v>95</v>
      </c>
      <c r="F6801" s="184">
        <v>95</v>
      </c>
      <c r="G6801" s="185"/>
      <c r="H6801" s="185"/>
      <c r="I6801" s="184">
        <v>38.16</v>
      </c>
      <c r="J6801" s="184">
        <v>133.16</v>
      </c>
      <c r="K6801" s="185">
        <v>21</v>
      </c>
      <c r="L6801" s="185"/>
      <c r="M6801" s="186"/>
      <c r="N6801" s="61" t="s">
        <v>51</v>
      </c>
      <c r="P6801" s="175" t="s">
        <v>3228</v>
      </c>
    </row>
    <row r="6802" spans="1:16" ht="17.25">
      <c r="A6802" s="183" t="s">
        <v>13723</v>
      </c>
      <c r="B6802" s="183" t="s">
        <v>13724</v>
      </c>
      <c r="C6802" s="183" t="s">
        <v>3228</v>
      </c>
      <c r="D6802" s="183" t="s">
        <v>3229</v>
      </c>
      <c r="E6802" s="184">
        <v>18.99</v>
      </c>
      <c r="F6802" s="184">
        <v>18.99</v>
      </c>
      <c r="G6802" s="188"/>
      <c r="H6802" s="185"/>
      <c r="I6802" s="184">
        <v>14.17</v>
      </c>
      <c r="J6802" s="184">
        <v>33.16</v>
      </c>
      <c r="K6802" s="185">
        <v>132</v>
      </c>
      <c r="L6802" s="185"/>
      <c r="M6802" s="186"/>
      <c r="N6802" s="61" t="s">
        <v>51</v>
      </c>
      <c r="P6802" s="175" t="s">
        <v>3228</v>
      </c>
    </row>
    <row r="6803" spans="1:16" ht="17.25">
      <c r="A6803" s="183" t="s">
        <v>13725</v>
      </c>
      <c r="B6803" s="183" t="s">
        <v>13726</v>
      </c>
      <c r="C6803" s="183" t="s">
        <v>3228</v>
      </c>
      <c r="D6803" s="183" t="s">
        <v>3229</v>
      </c>
      <c r="E6803" s="184">
        <v>18.99</v>
      </c>
      <c r="F6803" s="184">
        <v>18.99</v>
      </c>
      <c r="G6803" s="185"/>
      <c r="H6803" s="185"/>
      <c r="I6803" s="184">
        <v>14.17</v>
      </c>
      <c r="J6803" s="184">
        <v>33.16</v>
      </c>
      <c r="K6803" s="185">
        <v>124</v>
      </c>
      <c r="L6803" s="185"/>
      <c r="M6803" s="186"/>
      <c r="N6803" s="61" t="s">
        <v>51</v>
      </c>
      <c r="P6803" s="175" t="s">
        <v>3228</v>
      </c>
    </row>
    <row r="6804" spans="1:16" ht="17.25">
      <c r="A6804" s="183" t="s">
        <v>13727</v>
      </c>
      <c r="B6804" s="183" t="s">
        <v>13728</v>
      </c>
      <c r="C6804" s="183" t="s">
        <v>3228</v>
      </c>
      <c r="D6804" s="183" t="s">
        <v>3229</v>
      </c>
      <c r="E6804" s="184">
        <v>32</v>
      </c>
      <c r="F6804" s="184">
        <v>32</v>
      </c>
      <c r="G6804" s="185"/>
      <c r="H6804" s="185"/>
      <c r="I6804" s="184">
        <v>17.19</v>
      </c>
      <c r="J6804" s="184">
        <v>47.01</v>
      </c>
      <c r="K6804" s="185">
        <v>234</v>
      </c>
      <c r="L6804" s="185" t="s">
        <v>76</v>
      </c>
      <c r="M6804" s="186" t="s">
        <v>551</v>
      </c>
      <c r="N6804" s="61" t="s">
        <v>51</v>
      </c>
      <c r="P6804" s="175" t="s">
        <v>3228</v>
      </c>
    </row>
    <row r="6805" spans="1:16" ht="17.25">
      <c r="A6805" s="183" t="s">
        <v>13729</v>
      </c>
      <c r="B6805" s="183" t="s">
        <v>13730</v>
      </c>
      <c r="C6805" s="183" t="s">
        <v>3228</v>
      </c>
      <c r="D6805" s="183" t="s">
        <v>3229</v>
      </c>
      <c r="E6805" s="184">
        <v>32</v>
      </c>
      <c r="F6805" s="184">
        <v>32</v>
      </c>
      <c r="G6805" s="188"/>
      <c r="H6805" s="185"/>
      <c r="I6805" s="184">
        <v>18.09</v>
      </c>
      <c r="J6805" s="184">
        <v>50.09</v>
      </c>
      <c r="K6805" s="185">
        <v>255</v>
      </c>
      <c r="L6805" s="185"/>
      <c r="M6805" s="186"/>
      <c r="N6805" s="61" t="s">
        <v>51</v>
      </c>
      <c r="P6805" s="175" t="s">
        <v>3228</v>
      </c>
    </row>
    <row r="6806" spans="1:16" ht="17.25">
      <c r="A6806" s="183" t="s">
        <v>13731</v>
      </c>
      <c r="B6806" s="183" t="s">
        <v>13732</v>
      </c>
      <c r="C6806" s="183" t="s">
        <v>3228</v>
      </c>
      <c r="D6806" s="183" t="s">
        <v>3229</v>
      </c>
      <c r="E6806" s="184">
        <v>32</v>
      </c>
      <c r="F6806" s="184">
        <v>32</v>
      </c>
      <c r="G6806" s="188"/>
      <c r="H6806" s="185"/>
      <c r="I6806" s="184">
        <v>18.09</v>
      </c>
      <c r="J6806" s="184">
        <v>47.58</v>
      </c>
      <c r="K6806" s="185">
        <v>140</v>
      </c>
      <c r="L6806" s="185" t="s">
        <v>76</v>
      </c>
      <c r="M6806" s="186" t="s">
        <v>551</v>
      </c>
      <c r="N6806" s="61" t="s">
        <v>51</v>
      </c>
      <c r="P6806" s="175" t="s">
        <v>3228</v>
      </c>
    </row>
    <row r="6807" spans="1:16" ht="17.25">
      <c r="A6807" s="183" t="s">
        <v>13733</v>
      </c>
      <c r="B6807" s="183" t="s">
        <v>13734</v>
      </c>
      <c r="C6807" s="183" t="s">
        <v>3228</v>
      </c>
      <c r="D6807" s="183" t="s">
        <v>3229</v>
      </c>
      <c r="E6807" s="184">
        <v>24.5</v>
      </c>
      <c r="F6807" s="184">
        <v>24.5</v>
      </c>
      <c r="G6807" s="188"/>
      <c r="H6807" s="185"/>
      <c r="I6807" s="184">
        <v>14.65</v>
      </c>
      <c r="J6807" s="184">
        <v>39.15</v>
      </c>
      <c r="K6807" s="185">
        <v>190</v>
      </c>
      <c r="L6807" s="185"/>
      <c r="M6807" s="186"/>
      <c r="N6807" s="61" t="s">
        <v>51</v>
      </c>
      <c r="P6807" s="175" t="s">
        <v>3228</v>
      </c>
    </row>
    <row r="6808" spans="1:16" ht="17.25">
      <c r="A6808" s="183" t="s">
        <v>13735</v>
      </c>
      <c r="B6808" s="183" t="s">
        <v>13736</v>
      </c>
      <c r="C6808" s="183" t="s">
        <v>3228</v>
      </c>
      <c r="D6808" s="183" t="s">
        <v>3229</v>
      </c>
      <c r="E6808" s="184">
        <v>24.5</v>
      </c>
      <c r="F6808" s="184">
        <v>24.5</v>
      </c>
      <c r="G6808" s="185"/>
      <c r="H6808" s="185"/>
      <c r="I6808" s="184">
        <v>14.95</v>
      </c>
      <c r="J6808" s="184">
        <v>39.45</v>
      </c>
      <c r="K6808" s="185">
        <v>90</v>
      </c>
      <c r="L6808" s="185" t="s">
        <v>372</v>
      </c>
      <c r="M6808" s="186" t="s">
        <v>551</v>
      </c>
      <c r="N6808" s="61" t="s">
        <v>51</v>
      </c>
      <c r="P6808" s="175" t="s">
        <v>3228</v>
      </c>
    </row>
    <row r="6809" spans="1:16" ht="17.25">
      <c r="A6809" s="183" t="s">
        <v>13737</v>
      </c>
      <c r="B6809" s="183" t="s">
        <v>13738</v>
      </c>
      <c r="C6809" s="183" t="s">
        <v>3228</v>
      </c>
      <c r="D6809" s="183" t="s">
        <v>3229</v>
      </c>
      <c r="E6809" s="184">
        <v>24.5</v>
      </c>
      <c r="F6809" s="184">
        <v>24.5</v>
      </c>
      <c r="G6809" s="185"/>
      <c r="H6809" s="185"/>
      <c r="I6809" s="184">
        <v>14.95</v>
      </c>
      <c r="J6809" s="184">
        <v>39.45</v>
      </c>
      <c r="K6809" s="185">
        <v>0</v>
      </c>
      <c r="L6809" s="185" t="s">
        <v>2791</v>
      </c>
      <c r="M6809" s="186" t="s">
        <v>551</v>
      </c>
      <c r="N6809" s="61" t="s">
        <v>51</v>
      </c>
      <c r="P6809" s="175" t="s">
        <v>3228</v>
      </c>
    </row>
    <row r="6810" spans="1:16" ht="17.25">
      <c r="A6810" s="183" t="s">
        <v>13739</v>
      </c>
      <c r="B6810" s="183" t="s">
        <v>13740</v>
      </c>
      <c r="C6810" s="183" t="s">
        <v>3228</v>
      </c>
      <c r="D6810" s="183" t="s">
        <v>3229</v>
      </c>
      <c r="E6810" s="184">
        <v>38</v>
      </c>
      <c r="F6810" s="184">
        <v>38</v>
      </c>
      <c r="G6810" s="185"/>
      <c r="H6810" s="185"/>
      <c r="I6810" s="184">
        <v>18.29</v>
      </c>
      <c r="J6810" s="184">
        <v>56.29</v>
      </c>
      <c r="K6810" s="185">
        <v>48</v>
      </c>
      <c r="L6810" s="185" t="s">
        <v>372</v>
      </c>
      <c r="M6810" s="186" t="s">
        <v>551</v>
      </c>
      <c r="N6810" s="61" t="s">
        <v>51</v>
      </c>
      <c r="P6810" s="175" t="s">
        <v>3228</v>
      </c>
    </row>
    <row r="6811" spans="1:16" ht="17.25">
      <c r="A6811" s="183" t="s">
        <v>13741</v>
      </c>
      <c r="B6811" s="183" t="s">
        <v>13742</v>
      </c>
      <c r="C6811" s="183" t="s">
        <v>3228</v>
      </c>
      <c r="D6811" s="183" t="s">
        <v>3229</v>
      </c>
      <c r="E6811" s="184">
        <v>38</v>
      </c>
      <c r="F6811" s="184">
        <v>38</v>
      </c>
      <c r="G6811" s="185"/>
      <c r="H6811" s="185"/>
      <c r="I6811" s="184">
        <v>19.22</v>
      </c>
      <c r="J6811" s="184">
        <v>57.22</v>
      </c>
      <c r="K6811" s="185">
        <v>98</v>
      </c>
      <c r="L6811" s="185" t="s">
        <v>372</v>
      </c>
      <c r="M6811" s="186" t="s">
        <v>551</v>
      </c>
      <c r="N6811" s="61" t="s">
        <v>51</v>
      </c>
      <c r="P6811" s="175" t="s">
        <v>3228</v>
      </c>
    </row>
    <row r="6812" spans="1:16" ht="17.25">
      <c r="A6812" s="183" t="s">
        <v>13743</v>
      </c>
      <c r="B6812" s="183" t="s">
        <v>13744</v>
      </c>
      <c r="C6812" s="183" t="s">
        <v>3228</v>
      </c>
      <c r="D6812" s="183" t="s">
        <v>3229</v>
      </c>
      <c r="E6812" s="184">
        <v>38</v>
      </c>
      <c r="F6812" s="184">
        <v>38</v>
      </c>
      <c r="G6812" s="185"/>
      <c r="H6812" s="185"/>
      <c r="I6812" s="184">
        <v>19.22</v>
      </c>
      <c r="J6812" s="184">
        <v>57.22</v>
      </c>
      <c r="K6812" s="185">
        <v>94</v>
      </c>
      <c r="L6812" s="185" t="s">
        <v>372</v>
      </c>
      <c r="M6812" s="186" t="s">
        <v>551</v>
      </c>
      <c r="N6812" s="61" t="s">
        <v>51</v>
      </c>
      <c r="P6812" s="175" t="s">
        <v>3228</v>
      </c>
    </row>
    <row r="6813" spans="1:16" ht="17.25">
      <c r="A6813" s="183" t="s">
        <v>13745</v>
      </c>
      <c r="B6813" s="183" t="s">
        <v>13746</v>
      </c>
      <c r="C6813" s="183" t="s">
        <v>3228</v>
      </c>
      <c r="D6813" s="183" t="s">
        <v>3229</v>
      </c>
      <c r="E6813" s="184"/>
      <c r="F6813" s="184"/>
      <c r="G6813" s="185"/>
      <c r="H6813" s="185"/>
      <c r="I6813" s="184"/>
      <c r="J6813" s="184"/>
      <c r="K6813" s="185" t="s">
        <v>410</v>
      </c>
      <c r="L6813" s="185"/>
      <c r="M6813" s="186"/>
      <c r="N6813" s="61" t="s">
        <v>410</v>
      </c>
      <c r="P6813" s="175" t="s">
        <v>3228</v>
      </c>
    </row>
    <row r="6814" spans="1:16" ht="17.25">
      <c r="A6814" s="183" t="s">
        <v>13747</v>
      </c>
      <c r="B6814" s="183" t="s">
        <v>13748</v>
      </c>
      <c r="C6814" s="183" t="s">
        <v>3228</v>
      </c>
      <c r="D6814" s="183" t="s">
        <v>3229</v>
      </c>
      <c r="E6814" s="184"/>
      <c r="F6814" s="184"/>
      <c r="G6814" s="185"/>
      <c r="H6814" s="185"/>
      <c r="I6814" s="184"/>
      <c r="J6814" s="184"/>
      <c r="K6814" s="185" t="s">
        <v>410</v>
      </c>
      <c r="L6814" s="185"/>
      <c r="M6814" s="186"/>
      <c r="N6814" s="61" t="s">
        <v>410</v>
      </c>
      <c r="P6814" s="175" t="s">
        <v>3228</v>
      </c>
    </row>
    <row r="6815" spans="1:16" ht="17.25">
      <c r="A6815" s="183" t="s">
        <v>13749</v>
      </c>
      <c r="B6815" s="183" t="s">
        <v>13750</v>
      </c>
      <c r="C6815" s="183" t="s">
        <v>3228</v>
      </c>
      <c r="D6815" s="183" t="s">
        <v>3229</v>
      </c>
      <c r="E6815" s="184"/>
      <c r="F6815" s="184"/>
      <c r="G6815" s="185"/>
      <c r="H6815" s="185"/>
      <c r="I6815" s="184"/>
      <c r="J6815" s="184"/>
      <c r="K6815" s="185" t="s">
        <v>410</v>
      </c>
      <c r="L6815" s="185"/>
      <c r="M6815" s="186"/>
      <c r="N6815" s="61" t="s">
        <v>410</v>
      </c>
      <c r="P6815" s="175" t="s">
        <v>3228</v>
      </c>
    </row>
    <row r="6816" spans="1:16" ht="17.25">
      <c r="A6816" s="183" t="s">
        <v>13751</v>
      </c>
      <c r="B6816" s="183" t="s">
        <v>13752</v>
      </c>
      <c r="C6816" s="183" t="s">
        <v>3228</v>
      </c>
      <c r="D6816" s="183" t="s">
        <v>3229</v>
      </c>
      <c r="E6816" s="184"/>
      <c r="F6816" s="184"/>
      <c r="G6816" s="185"/>
      <c r="H6816" s="185"/>
      <c r="I6816" s="184"/>
      <c r="J6816" s="184"/>
      <c r="K6816" s="185" t="s">
        <v>410</v>
      </c>
      <c r="L6816" s="185"/>
      <c r="M6816" s="186"/>
      <c r="N6816" s="61" t="s">
        <v>410</v>
      </c>
      <c r="P6816" s="175" t="s">
        <v>3228</v>
      </c>
    </row>
    <row r="6817" spans="1:16" ht="17.25">
      <c r="A6817" s="183" t="s">
        <v>13753</v>
      </c>
      <c r="B6817" s="183" t="s">
        <v>13754</v>
      </c>
      <c r="C6817" s="183" t="s">
        <v>3228</v>
      </c>
      <c r="D6817" s="183" t="s">
        <v>3229</v>
      </c>
      <c r="E6817" s="184">
        <v>59</v>
      </c>
      <c r="F6817" s="184">
        <v>59</v>
      </c>
      <c r="G6817" s="185"/>
      <c r="H6817" s="185"/>
      <c r="I6817" s="184">
        <v>22.7</v>
      </c>
      <c r="J6817" s="184">
        <v>81.7</v>
      </c>
      <c r="K6817" s="185">
        <v>51</v>
      </c>
      <c r="L6817" s="185"/>
      <c r="M6817" s="186"/>
      <c r="N6817" s="61" t="s">
        <v>51</v>
      </c>
      <c r="P6817" s="175" t="s">
        <v>3228</v>
      </c>
    </row>
    <row r="6818" spans="1:16" ht="17.25">
      <c r="A6818" s="183" t="s">
        <v>13755</v>
      </c>
      <c r="B6818" s="183" t="s">
        <v>13756</v>
      </c>
      <c r="C6818" s="183" t="s">
        <v>3228</v>
      </c>
      <c r="D6818" s="183" t="s">
        <v>3229</v>
      </c>
      <c r="E6818" s="184"/>
      <c r="F6818" s="184"/>
      <c r="G6818" s="185"/>
      <c r="H6818" s="185"/>
      <c r="I6818" s="184"/>
      <c r="J6818" s="184"/>
      <c r="K6818" s="185" t="s">
        <v>410</v>
      </c>
      <c r="L6818" s="185"/>
      <c r="M6818" s="186"/>
      <c r="N6818" s="61" t="s">
        <v>410</v>
      </c>
      <c r="P6818" s="175" t="s">
        <v>3228</v>
      </c>
    </row>
    <row r="6819" spans="1:16" ht="17.25">
      <c r="A6819" s="183" t="s">
        <v>13757</v>
      </c>
      <c r="B6819" s="183" t="s">
        <v>13758</v>
      </c>
      <c r="C6819" s="183" t="s">
        <v>3228</v>
      </c>
      <c r="D6819" s="183" t="s">
        <v>3229</v>
      </c>
      <c r="E6819" s="184"/>
      <c r="F6819" s="184"/>
      <c r="G6819" s="185"/>
      <c r="H6819" s="185"/>
      <c r="I6819" s="184"/>
      <c r="J6819" s="184"/>
      <c r="K6819" s="185" t="s">
        <v>410</v>
      </c>
      <c r="L6819" s="185"/>
      <c r="M6819" s="186"/>
      <c r="N6819" s="61" t="s">
        <v>410</v>
      </c>
      <c r="P6819" s="175" t="s">
        <v>3228</v>
      </c>
    </row>
    <row r="6820" spans="1:16" ht="17.25">
      <c r="A6820" s="183" t="s">
        <v>13759</v>
      </c>
      <c r="B6820" s="183" t="s">
        <v>13692</v>
      </c>
      <c r="C6820" s="183" t="s">
        <v>3228</v>
      </c>
      <c r="D6820" s="183" t="s">
        <v>3229</v>
      </c>
      <c r="E6820" s="184"/>
      <c r="F6820" s="184"/>
      <c r="G6820" s="185"/>
      <c r="H6820" s="185"/>
      <c r="I6820" s="184"/>
      <c r="J6820" s="184"/>
      <c r="K6820" s="185" t="s">
        <v>410</v>
      </c>
      <c r="L6820" s="185"/>
      <c r="M6820" s="186"/>
      <c r="N6820" s="61" t="s">
        <v>410</v>
      </c>
      <c r="P6820" s="175" t="s">
        <v>3228</v>
      </c>
    </row>
    <row r="6821" spans="1:16" ht="17.25">
      <c r="A6821" s="183" t="s">
        <v>13760</v>
      </c>
      <c r="B6821" s="183" t="s">
        <v>13761</v>
      </c>
      <c r="C6821" s="183" t="s">
        <v>3228</v>
      </c>
      <c r="D6821" s="183" t="s">
        <v>3229</v>
      </c>
      <c r="E6821" s="184">
        <v>97</v>
      </c>
      <c r="F6821" s="184">
        <v>75.66</v>
      </c>
      <c r="G6821" s="185" t="s">
        <v>203</v>
      </c>
      <c r="H6821" s="185" t="s">
        <v>322</v>
      </c>
      <c r="I6821" s="184">
        <v>40.49</v>
      </c>
      <c r="J6821" s="184">
        <v>116.15</v>
      </c>
      <c r="K6821" s="185">
        <v>63</v>
      </c>
      <c r="L6821" s="185"/>
      <c r="M6821" s="186"/>
      <c r="N6821" s="61" t="s">
        <v>51</v>
      </c>
      <c r="P6821" s="175" t="s">
        <v>3228</v>
      </c>
    </row>
    <row r="6822" spans="1:16" ht="17.25">
      <c r="A6822" s="183" t="s">
        <v>13762</v>
      </c>
      <c r="B6822" s="183" t="s">
        <v>13763</v>
      </c>
      <c r="C6822" s="183" t="s">
        <v>3228</v>
      </c>
      <c r="D6822" s="183" t="s">
        <v>3229</v>
      </c>
      <c r="E6822" s="184">
        <v>94</v>
      </c>
      <c r="F6822" s="184">
        <v>94</v>
      </c>
      <c r="G6822" s="185"/>
      <c r="H6822" s="185"/>
      <c r="I6822" s="184">
        <v>38.76</v>
      </c>
      <c r="J6822" s="184">
        <v>132.76</v>
      </c>
      <c r="K6822" s="185">
        <v>29</v>
      </c>
      <c r="L6822" s="185"/>
      <c r="M6822" s="186"/>
      <c r="N6822" s="61" t="s">
        <v>51</v>
      </c>
      <c r="P6822" s="175" t="s">
        <v>3228</v>
      </c>
    </row>
    <row r="6823" spans="1:16" ht="17.25">
      <c r="A6823" s="183" t="s">
        <v>13764</v>
      </c>
      <c r="B6823" s="183" t="s">
        <v>13765</v>
      </c>
      <c r="C6823" s="183" t="s">
        <v>3228</v>
      </c>
      <c r="D6823" s="183" t="s">
        <v>3229</v>
      </c>
      <c r="E6823" s="184"/>
      <c r="F6823" s="184"/>
      <c r="G6823" s="185"/>
      <c r="H6823" s="185"/>
      <c r="I6823" s="184"/>
      <c r="J6823" s="184"/>
      <c r="K6823" s="185" t="s">
        <v>410</v>
      </c>
      <c r="L6823" s="185"/>
      <c r="M6823" s="186"/>
      <c r="N6823" s="61" t="s">
        <v>410</v>
      </c>
      <c r="P6823" s="175" t="s">
        <v>3228</v>
      </c>
    </row>
    <row r="6824" spans="1:16" ht="17.25">
      <c r="A6824" s="183" t="s">
        <v>13766</v>
      </c>
      <c r="B6824" s="183" t="s">
        <v>13767</v>
      </c>
      <c r="C6824" s="183" t="s">
        <v>3228</v>
      </c>
      <c r="D6824" s="183" t="s">
        <v>3229</v>
      </c>
      <c r="E6824" s="184">
        <v>97</v>
      </c>
      <c r="F6824" s="184">
        <v>97</v>
      </c>
      <c r="G6824" s="185"/>
      <c r="H6824" s="185"/>
      <c r="I6824" s="184">
        <v>39.69</v>
      </c>
      <c r="J6824" s="184">
        <v>136.69</v>
      </c>
      <c r="K6824" s="185">
        <v>18</v>
      </c>
      <c r="L6824" s="185"/>
      <c r="M6824" s="186"/>
      <c r="N6824" s="61" t="s">
        <v>51</v>
      </c>
      <c r="P6824" s="175" t="s">
        <v>3228</v>
      </c>
    </row>
    <row r="6825" spans="1:16" ht="17.25">
      <c r="A6825" s="183" t="s">
        <v>13768</v>
      </c>
      <c r="B6825" s="183" t="s">
        <v>13769</v>
      </c>
      <c r="C6825" s="183" t="s">
        <v>3228</v>
      </c>
      <c r="D6825" s="183" t="s">
        <v>3229</v>
      </c>
      <c r="E6825" s="184"/>
      <c r="F6825" s="184"/>
      <c r="G6825" s="185"/>
      <c r="H6825" s="185"/>
      <c r="I6825" s="184"/>
      <c r="J6825" s="184"/>
      <c r="K6825" s="185" t="s">
        <v>410</v>
      </c>
      <c r="L6825" s="185"/>
      <c r="M6825" s="186"/>
      <c r="N6825" s="61" t="s">
        <v>410</v>
      </c>
      <c r="P6825" s="175" t="s">
        <v>3228</v>
      </c>
    </row>
    <row r="6826" spans="1:16" ht="17.25">
      <c r="A6826" s="183" t="s">
        <v>13770</v>
      </c>
      <c r="B6826" s="183" t="s">
        <v>13771</v>
      </c>
      <c r="C6826" s="183" t="s">
        <v>3228</v>
      </c>
      <c r="D6826" s="183" t="s">
        <v>3229</v>
      </c>
      <c r="E6826" s="184">
        <v>79</v>
      </c>
      <c r="F6826" s="184">
        <v>79</v>
      </c>
      <c r="G6826" s="185"/>
      <c r="H6826" s="185"/>
      <c r="I6826" s="184">
        <v>36.11</v>
      </c>
      <c r="J6826" s="184">
        <v>115.11</v>
      </c>
      <c r="K6826" s="185">
        <v>54</v>
      </c>
      <c r="L6826" s="185"/>
      <c r="M6826" s="186"/>
      <c r="N6826" s="61" t="s">
        <v>51</v>
      </c>
      <c r="P6826" s="175" t="s">
        <v>3228</v>
      </c>
    </row>
    <row r="6827" spans="1:16" ht="17.25">
      <c r="A6827" s="183" t="s">
        <v>13772</v>
      </c>
      <c r="B6827" s="183" t="s">
        <v>13773</v>
      </c>
      <c r="C6827" s="183" t="s">
        <v>3228</v>
      </c>
      <c r="D6827" s="183" t="s">
        <v>3229</v>
      </c>
      <c r="E6827" s="184">
        <v>97</v>
      </c>
      <c r="F6827" s="184">
        <v>97</v>
      </c>
      <c r="G6827" s="188"/>
      <c r="H6827" s="183"/>
      <c r="I6827" s="184">
        <v>39.56</v>
      </c>
      <c r="J6827" s="184">
        <v>136.56</v>
      </c>
      <c r="K6827" s="185">
        <v>65</v>
      </c>
      <c r="L6827" s="185"/>
      <c r="M6827" s="186"/>
      <c r="N6827" s="61" t="s">
        <v>51</v>
      </c>
      <c r="P6827" s="175" t="s">
        <v>3228</v>
      </c>
    </row>
    <row r="6828" spans="1:16" ht="17.25">
      <c r="A6828" s="183" t="s">
        <v>13774</v>
      </c>
      <c r="B6828" s="183" t="s">
        <v>13775</v>
      </c>
      <c r="C6828" s="183" t="s">
        <v>3228</v>
      </c>
      <c r="D6828" s="183" t="s">
        <v>3229</v>
      </c>
      <c r="E6828" s="184">
        <v>95</v>
      </c>
      <c r="F6828" s="184">
        <v>95</v>
      </c>
      <c r="G6828" s="185"/>
      <c r="H6828" s="185"/>
      <c r="I6828" s="184">
        <v>43.11</v>
      </c>
      <c r="J6828" s="184">
        <v>138.11</v>
      </c>
      <c r="K6828" s="185">
        <v>6</v>
      </c>
      <c r="L6828" s="185"/>
      <c r="M6828" s="186"/>
      <c r="N6828" s="61" t="s">
        <v>51</v>
      </c>
      <c r="P6828" s="175" t="s">
        <v>3228</v>
      </c>
    </row>
    <row r="6829" spans="1:16" ht="17.25">
      <c r="A6829" s="183" t="s">
        <v>13776</v>
      </c>
      <c r="B6829" s="183" t="s">
        <v>13777</v>
      </c>
      <c r="C6829" s="183" t="s">
        <v>3228</v>
      </c>
      <c r="D6829" s="183" t="s">
        <v>3229</v>
      </c>
      <c r="E6829" s="184">
        <v>122</v>
      </c>
      <c r="F6829" s="184">
        <v>122</v>
      </c>
      <c r="G6829" s="185"/>
      <c r="H6829" s="185"/>
      <c r="I6829" s="184">
        <v>46.11</v>
      </c>
      <c r="J6829" s="184">
        <v>168.11</v>
      </c>
      <c r="K6829" s="185">
        <v>3</v>
      </c>
      <c r="L6829" s="185" t="s">
        <v>554</v>
      </c>
      <c r="M6829" s="186" t="s">
        <v>551</v>
      </c>
      <c r="N6829" s="61" t="s">
        <v>51</v>
      </c>
      <c r="P6829" s="175" t="s">
        <v>3228</v>
      </c>
    </row>
    <row r="6830" spans="1:16" ht="17.25">
      <c r="A6830" s="183" t="s">
        <v>13778</v>
      </c>
      <c r="B6830" s="183" t="s">
        <v>13779</v>
      </c>
      <c r="C6830" s="183" t="s">
        <v>3228</v>
      </c>
      <c r="D6830" s="183" t="s">
        <v>3229</v>
      </c>
      <c r="E6830" s="184">
        <v>122</v>
      </c>
      <c r="F6830" s="184">
        <v>122</v>
      </c>
      <c r="G6830" s="185"/>
      <c r="H6830" s="185"/>
      <c r="I6830" s="184">
        <v>46.11</v>
      </c>
      <c r="J6830" s="184">
        <v>168.11</v>
      </c>
      <c r="K6830" s="185">
        <v>0</v>
      </c>
      <c r="L6830" s="185"/>
      <c r="M6830" s="186"/>
      <c r="N6830" s="61" t="s">
        <v>51</v>
      </c>
      <c r="P6830" s="175" t="s">
        <v>3228</v>
      </c>
    </row>
    <row r="6831" spans="1:16" ht="17.25">
      <c r="A6831" s="183" t="s">
        <v>13780</v>
      </c>
      <c r="B6831" s="183" t="s">
        <v>13781</v>
      </c>
      <c r="C6831" s="183" t="s">
        <v>3657</v>
      </c>
      <c r="D6831" s="183" t="s">
        <v>3658</v>
      </c>
      <c r="E6831" s="184"/>
      <c r="F6831" s="184"/>
      <c r="G6831" s="185"/>
      <c r="H6831" s="185"/>
      <c r="I6831" s="184"/>
      <c r="J6831" s="184"/>
      <c r="K6831" s="185" t="s">
        <v>410</v>
      </c>
      <c r="L6831" s="185"/>
      <c r="M6831" s="186"/>
      <c r="N6831" s="61" t="s">
        <v>410</v>
      </c>
      <c r="P6831" s="175" t="s">
        <v>3657</v>
      </c>
    </row>
    <row r="6832" spans="1:16" ht="17.25">
      <c r="A6832" s="183" t="s">
        <v>13782</v>
      </c>
      <c r="B6832" s="183" t="s">
        <v>13783</v>
      </c>
      <c r="C6832" s="183" t="s">
        <v>3657</v>
      </c>
      <c r="D6832" s="183" t="s">
        <v>3658</v>
      </c>
      <c r="E6832" s="184"/>
      <c r="F6832" s="184"/>
      <c r="G6832" s="185"/>
      <c r="H6832" s="185"/>
      <c r="I6832" s="184"/>
      <c r="J6832" s="184"/>
      <c r="K6832" s="185" t="s">
        <v>410</v>
      </c>
      <c r="L6832" s="185"/>
      <c r="M6832" s="186"/>
      <c r="N6832" s="61" t="s">
        <v>410</v>
      </c>
      <c r="P6832" s="175" t="s">
        <v>3657</v>
      </c>
    </row>
    <row r="6833" spans="1:16" ht="17.25">
      <c r="A6833" s="183" t="s">
        <v>13784</v>
      </c>
      <c r="B6833" s="183" t="s">
        <v>13785</v>
      </c>
      <c r="C6833" s="183" t="s">
        <v>3657</v>
      </c>
      <c r="D6833" s="183" t="s">
        <v>3658</v>
      </c>
      <c r="E6833" s="184"/>
      <c r="F6833" s="184"/>
      <c r="G6833" s="188"/>
      <c r="H6833" s="183"/>
      <c r="I6833" s="184"/>
      <c r="J6833" s="184"/>
      <c r="K6833" s="185" t="s">
        <v>410</v>
      </c>
      <c r="L6833" s="185"/>
      <c r="M6833" s="186"/>
      <c r="N6833" s="61" t="s">
        <v>410</v>
      </c>
      <c r="P6833" s="175" t="s">
        <v>3657</v>
      </c>
    </row>
    <row r="6834" spans="1:16" ht="17.25">
      <c r="A6834" s="183" t="s">
        <v>13786</v>
      </c>
      <c r="B6834" s="183" t="s">
        <v>13787</v>
      </c>
      <c r="C6834" s="183" t="s">
        <v>3657</v>
      </c>
      <c r="D6834" s="183" t="s">
        <v>3658</v>
      </c>
      <c r="E6834" s="184"/>
      <c r="F6834" s="184"/>
      <c r="G6834" s="185"/>
      <c r="H6834" s="185"/>
      <c r="I6834" s="184"/>
      <c r="J6834" s="184"/>
      <c r="K6834" s="185" t="s">
        <v>410</v>
      </c>
      <c r="L6834" s="185"/>
      <c r="M6834" s="186"/>
      <c r="N6834" s="61" t="s">
        <v>410</v>
      </c>
      <c r="P6834" s="175" t="s">
        <v>3657</v>
      </c>
    </row>
    <row r="6835" spans="1:16" ht="17.25">
      <c r="A6835" s="183" t="s">
        <v>13788</v>
      </c>
      <c r="B6835" s="183" t="s">
        <v>13789</v>
      </c>
      <c r="C6835" s="183" t="s">
        <v>3657</v>
      </c>
      <c r="D6835" s="183" t="s">
        <v>3658</v>
      </c>
      <c r="E6835" s="184"/>
      <c r="F6835" s="184"/>
      <c r="G6835" s="185"/>
      <c r="H6835" s="185"/>
      <c r="I6835" s="184"/>
      <c r="J6835" s="184"/>
      <c r="K6835" s="185" t="s">
        <v>410</v>
      </c>
      <c r="L6835" s="185"/>
      <c r="M6835" s="186"/>
      <c r="N6835" s="61" t="s">
        <v>410</v>
      </c>
      <c r="P6835" s="175" t="s">
        <v>3657</v>
      </c>
    </row>
    <row r="6836" spans="1:16" ht="17.25">
      <c r="A6836" s="183" t="s">
        <v>13790</v>
      </c>
      <c r="B6836" s="183" t="s">
        <v>13791</v>
      </c>
      <c r="C6836" s="183" t="s">
        <v>3657</v>
      </c>
      <c r="D6836" s="183" t="s">
        <v>3658</v>
      </c>
      <c r="E6836" s="184"/>
      <c r="F6836" s="184"/>
      <c r="G6836" s="185"/>
      <c r="H6836" s="185"/>
      <c r="I6836" s="184"/>
      <c r="J6836" s="184"/>
      <c r="K6836" s="185" t="s">
        <v>410</v>
      </c>
      <c r="L6836" s="185"/>
      <c r="M6836" s="186"/>
      <c r="N6836" s="61" t="s">
        <v>410</v>
      </c>
      <c r="P6836" s="175" t="s">
        <v>3657</v>
      </c>
    </row>
    <row r="6837" spans="1:16" ht="17.25">
      <c r="A6837" s="183" t="s">
        <v>13792</v>
      </c>
      <c r="B6837" s="183" t="s">
        <v>13793</v>
      </c>
      <c r="C6837" s="183" t="s">
        <v>3657</v>
      </c>
      <c r="D6837" s="183" t="s">
        <v>3658</v>
      </c>
      <c r="E6837" s="184"/>
      <c r="F6837" s="184"/>
      <c r="G6837" s="185"/>
      <c r="H6837" s="185"/>
      <c r="I6837" s="184"/>
      <c r="J6837" s="184"/>
      <c r="K6837" s="185" t="s">
        <v>410</v>
      </c>
      <c r="L6837" s="185"/>
      <c r="M6837" s="186"/>
      <c r="N6837" s="61" t="s">
        <v>410</v>
      </c>
      <c r="P6837" s="175" t="s">
        <v>3657</v>
      </c>
    </row>
    <row r="6838" spans="1:16" ht="17.25">
      <c r="A6838" s="183" t="s">
        <v>13794</v>
      </c>
      <c r="B6838" s="183" t="s">
        <v>13795</v>
      </c>
      <c r="C6838" s="183" t="s">
        <v>3657</v>
      </c>
      <c r="D6838" s="183" t="s">
        <v>3658</v>
      </c>
      <c r="E6838" s="184"/>
      <c r="F6838" s="184"/>
      <c r="G6838" s="185"/>
      <c r="H6838" s="185"/>
      <c r="I6838" s="184"/>
      <c r="J6838" s="184"/>
      <c r="K6838" s="185" t="s">
        <v>410</v>
      </c>
      <c r="L6838" s="185"/>
      <c r="M6838" s="186"/>
      <c r="N6838" s="61" t="s">
        <v>410</v>
      </c>
      <c r="P6838" s="175" t="s">
        <v>3657</v>
      </c>
    </row>
    <row r="6839" spans="1:16" ht="17.25">
      <c r="A6839" s="183" t="s">
        <v>13796</v>
      </c>
      <c r="B6839" s="183" t="s">
        <v>13797</v>
      </c>
      <c r="C6839" s="183" t="s">
        <v>3657</v>
      </c>
      <c r="D6839" s="183" t="s">
        <v>3658</v>
      </c>
      <c r="E6839" s="184"/>
      <c r="F6839" s="184"/>
      <c r="G6839" s="185"/>
      <c r="H6839" s="185"/>
      <c r="I6839" s="184"/>
      <c r="J6839" s="184"/>
      <c r="K6839" s="185" t="s">
        <v>410</v>
      </c>
      <c r="L6839" s="185"/>
      <c r="M6839" s="186"/>
      <c r="N6839" s="61" t="s">
        <v>410</v>
      </c>
      <c r="P6839" s="175" t="s">
        <v>3657</v>
      </c>
    </row>
    <row r="6840" spans="1:16" ht="17.25">
      <c r="A6840" s="183" t="s">
        <v>13798</v>
      </c>
      <c r="B6840" s="183" t="s">
        <v>13799</v>
      </c>
      <c r="C6840" s="183" t="s">
        <v>3657</v>
      </c>
      <c r="D6840" s="183" t="s">
        <v>3658</v>
      </c>
      <c r="E6840" s="184"/>
      <c r="F6840" s="184"/>
      <c r="G6840" s="185"/>
      <c r="H6840" s="185"/>
      <c r="I6840" s="184"/>
      <c r="J6840" s="184"/>
      <c r="K6840" s="185" t="s">
        <v>410</v>
      </c>
      <c r="L6840" s="185"/>
      <c r="M6840" s="186"/>
      <c r="N6840" s="61" t="s">
        <v>410</v>
      </c>
      <c r="P6840" s="175" t="s">
        <v>3657</v>
      </c>
    </row>
    <row r="6841" spans="1:16" ht="17.25">
      <c r="A6841" s="183" t="s">
        <v>13800</v>
      </c>
      <c r="B6841" s="183" t="s">
        <v>13801</v>
      </c>
      <c r="C6841" s="183" t="s">
        <v>3657</v>
      </c>
      <c r="D6841" s="183" t="s">
        <v>3658</v>
      </c>
      <c r="E6841" s="184"/>
      <c r="F6841" s="184"/>
      <c r="G6841" s="185"/>
      <c r="H6841" s="185"/>
      <c r="I6841" s="184"/>
      <c r="J6841" s="184"/>
      <c r="K6841" s="185" t="s">
        <v>410</v>
      </c>
      <c r="L6841" s="185"/>
      <c r="M6841" s="186"/>
      <c r="N6841" s="61" t="s">
        <v>410</v>
      </c>
      <c r="P6841" s="175" t="s">
        <v>3657</v>
      </c>
    </row>
    <row r="6842" spans="1:16" ht="17.25">
      <c r="A6842" s="183" t="s">
        <v>13802</v>
      </c>
      <c r="B6842" s="183" t="s">
        <v>13803</v>
      </c>
      <c r="C6842" s="183" t="s">
        <v>3657</v>
      </c>
      <c r="D6842" s="183" t="s">
        <v>3658</v>
      </c>
      <c r="E6842" s="184"/>
      <c r="F6842" s="184"/>
      <c r="G6842" s="185"/>
      <c r="H6842" s="185"/>
      <c r="I6842" s="184"/>
      <c r="J6842" s="184"/>
      <c r="K6842" s="185" t="s">
        <v>410</v>
      </c>
      <c r="L6842" s="185"/>
      <c r="M6842" s="186"/>
      <c r="N6842" s="61" t="s">
        <v>410</v>
      </c>
      <c r="P6842" s="175" t="s">
        <v>3657</v>
      </c>
    </row>
    <row r="6843" spans="1:16" ht="17.25">
      <c r="A6843" s="183" t="s">
        <v>13804</v>
      </c>
      <c r="B6843" s="183" t="s">
        <v>13805</v>
      </c>
      <c r="C6843" s="183" t="s">
        <v>3657</v>
      </c>
      <c r="D6843" s="183" t="s">
        <v>3658</v>
      </c>
      <c r="E6843" s="184"/>
      <c r="F6843" s="184"/>
      <c r="G6843" s="185"/>
      <c r="H6843" s="185"/>
      <c r="I6843" s="184"/>
      <c r="J6843" s="184"/>
      <c r="K6843" s="185" t="s">
        <v>410</v>
      </c>
      <c r="L6843" s="185"/>
      <c r="M6843" s="186"/>
      <c r="N6843" s="61" t="s">
        <v>410</v>
      </c>
      <c r="P6843" s="175" t="s">
        <v>3657</v>
      </c>
    </row>
    <row r="6844" spans="1:16" ht="17.25">
      <c r="A6844" s="183" t="s">
        <v>13806</v>
      </c>
      <c r="B6844" s="183" t="s">
        <v>13807</v>
      </c>
      <c r="C6844" s="183" t="s">
        <v>3657</v>
      </c>
      <c r="D6844" s="183" t="s">
        <v>3658</v>
      </c>
      <c r="E6844" s="184"/>
      <c r="F6844" s="184"/>
      <c r="G6844" s="185"/>
      <c r="H6844" s="185"/>
      <c r="I6844" s="184"/>
      <c r="J6844" s="184"/>
      <c r="K6844" s="185" t="s">
        <v>410</v>
      </c>
      <c r="L6844" s="185"/>
      <c r="M6844" s="186"/>
      <c r="N6844" s="61" t="s">
        <v>410</v>
      </c>
      <c r="P6844" s="175" t="s">
        <v>3657</v>
      </c>
    </row>
    <row r="6845" spans="1:16" ht="17.25">
      <c r="A6845" s="183" t="s">
        <v>13808</v>
      </c>
      <c r="B6845" s="183" t="s">
        <v>13809</v>
      </c>
      <c r="C6845" s="183" t="s">
        <v>3657</v>
      </c>
      <c r="D6845" s="183" t="s">
        <v>3658</v>
      </c>
      <c r="E6845" s="184"/>
      <c r="F6845" s="184"/>
      <c r="G6845" s="185"/>
      <c r="H6845" s="185"/>
      <c r="I6845" s="184"/>
      <c r="J6845" s="184"/>
      <c r="K6845" s="185" t="s">
        <v>410</v>
      </c>
      <c r="L6845" s="185"/>
      <c r="M6845" s="186"/>
      <c r="N6845" s="61" t="s">
        <v>410</v>
      </c>
      <c r="P6845" s="175" t="s">
        <v>3657</v>
      </c>
    </row>
    <row r="6846" spans="1:16" ht="17.25">
      <c r="A6846" s="183" t="s">
        <v>13810</v>
      </c>
      <c r="B6846" s="183" t="s">
        <v>13811</v>
      </c>
      <c r="C6846" s="183" t="s">
        <v>3657</v>
      </c>
      <c r="D6846" s="183" t="s">
        <v>3658</v>
      </c>
      <c r="E6846" s="184"/>
      <c r="F6846" s="184"/>
      <c r="G6846" s="185"/>
      <c r="H6846" s="185"/>
      <c r="I6846" s="184"/>
      <c r="J6846" s="184"/>
      <c r="K6846" s="185" t="s">
        <v>410</v>
      </c>
      <c r="L6846" s="185"/>
      <c r="M6846" s="186"/>
      <c r="N6846" s="61" t="s">
        <v>410</v>
      </c>
      <c r="P6846" s="175" t="s">
        <v>3657</v>
      </c>
    </row>
    <row r="6847" spans="1:16" ht="17.25">
      <c r="A6847" s="183" t="s">
        <v>13812</v>
      </c>
      <c r="B6847" s="183" t="s">
        <v>13813</v>
      </c>
      <c r="C6847" s="183" t="s">
        <v>3657</v>
      </c>
      <c r="D6847" s="183" t="s">
        <v>3658</v>
      </c>
      <c r="E6847" s="184"/>
      <c r="F6847" s="184"/>
      <c r="G6847" s="185"/>
      <c r="H6847" s="185"/>
      <c r="I6847" s="184"/>
      <c r="J6847" s="184"/>
      <c r="K6847" s="185" t="s">
        <v>410</v>
      </c>
      <c r="L6847" s="185"/>
      <c r="M6847" s="186"/>
      <c r="N6847" s="61" t="s">
        <v>410</v>
      </c>
      <c r="P6847" s="175" t="s">
        <v>3657</v>
      </c>
    </row>
    <row r="6848" spans="1:16" ht="17.25">
      <c r="A6848" s="183" t="s">
        <v>13814</v>
      </c>
      <c r="B6848" s="183" t="s">
        <v>13815</v>
      </c>
      <c r="C6848" s="183" t="s">
        <v>3657</v>
      </c>
      <c r="D6848" s="183" t="s">
        <v>3658</v>
      </c>
      <c r="E6848" s="184"/>
      <c r="F6848" s="184"/>
      <c r="G6848" s="185"/>
      <c r="H6848" s="185"/>
      <c r="I6848" s="184"/>
      <c r="J6848" s="184"/>
      <c r="K6848" s="185" t="s">
        <v>410</v>
      </c>
      <c r="L6848" s="185"/>
      <c r="M6848" s="186"/>
      <c r="N6848" s="61" t="s">
        <v>410</v>
      </c>
      <c r="P6848" s="175" t="s">
        <v>3657</v>
      </c>
    </row>
    <row r="6849" spans="1:16" ht="17.25">
      <c r="A6849" s="183" t="s">
        <v>13816</v>
      </c>
      <c r="B6849" s="183" t="s">
        <v>13817</v>
      </c>
      <c r="C6849" s="183" t="s">
        <v>3657</v>
      </c>
      <c r="D6849" s="183" t="s">
        <v>3658</v>
      </c>
      <c r="E6849" s="184"/>
      <c r="F6849" s="184"/>
      <c r="G6849" s="185"/>
      <c r="H6849" s="185"/>
      <c r="I6849" s="184"/>
      <c r="J6849" s="184"/>
      <c r="K6849" s="185" t="s">
        <v>410</v>
      </c>
      <c r="L6849" s="185"/>
      <c r="M6849" s="186"/>
      <c r="N6849" s="61" t="s">
        <v>410</v>
      </c>
      <c r="P6849" s="175" t="s">
        <v>3657</v>
      </c>
    </row>
    <row r="6850" spans="1:16" ht="17.25">
      <c r="A6850" s="183" t="s">
        <v>13818</v>
      </c>
      <c r="B6850" s="183" t="s">
        <v>13819</v>
      </c>
      <c r="C6850" s="183" t="s">
        <v>3657</v>
      </c>
      <c r="D6850" s="183" t="s">
        <v>3658</v>
      </c>
      <c r="E6850" s="184"/>
      <c r="F6850" s="184"/>
      <c r="G6850" s="185"/>
      <c r="H6850" s="185"/>
      <c r="I6850" s="184"/>
      <c r="J6850" s="184"/>
      <c r="K6850" s="185" t="s">
        <v>410</v>
      </c>
      <c r="L6850" s="185"/>
      <c r="M6850" s="186"/>
      <c r="N6850" s="61" t="s">
        <v>410</v>
      </c>
      <c r="P6850" s="175" t="s">
        <v>3657</v>
      </c>
    </row>
    <row r="6851" spans="1:16" ht="17.25">
      <c r="A6851" s="183" t="s">
        <v>13820</v>
      </c>
      <c r="B6851" s="183" t="s">
        <v>13821</v>
      </c>
      <c r="C6851" s="183" t="s">
        <v>3657</v>
      </c>
      <c r="D6851" s="183" t="s">
        <v>3658</v>
      </c>
      <c r="E6851" s="184"/>
      <c r="F6851" s="184"/>
      <c r="G6851" s="185"/>
      <c r="H6851" s="185"/>
      <c r="I6851" s="184"/>
      <c r="J6851" s="184"/>
      <c r="K6851" s="185" t="s">
        <v>410</v>
      </c>
      <c r="L6851" s="185"/>
      <c r="M6851" s="186"/>
      <c r="N6851" s="61" t="s">
        <v>410</v>
      </c>
      <c r="P6851" s="175" t="s">
        <v>3657</v>
      </c>
    </row>
    <row r="6852" spans="1:16" ht="17.25">
      <c r="A6852" s="183" t="s">
        <v>13822</v>
      </c>
      <c r="B6852" s="183" t="s">
        <v>13823</v>
      </c>
      <c r="C6852" s="183" t="s">
        <v>3657</v>
      </c>
      <c r="D6852" s="183" t="s">
        <v>3658</v>
      </c>
      <c r="E6852" s="184"/>
      <c r="F6852" s="184"/>
      <c r="G6852" s="185"/>
      <c r="H6852" s="185"/>
      <c r="I6852" s="184"/>
      <c r="J6852" s="184"/>
      <c r="K6852" s="185" t="s">
        <v>410</v>
      </c>
      <c r="L6852" s="185"/>
      <c r="M6852" s="186"/>
      <c r="N6852" s="61" t="s">
        <v>410</v>
      </c>
      <c r="P6852" s="175" t="s">
        <v>3657</v>
      </c>
    </row>
    <row r="6853" spans="1:16" ht="17.25">
      <c r="A6853" s="183" t="s">
        <v>13824</v>
      </c>
      <c r="B6853" s="183" t="s">
        <v>13825</v>
      </c>
      <c r="C6853" s="183" t="s">
        <v>3657</v>
      </c>
      <c r="D6853" s="183" t="s">
        <v>3658</v>
      </c>
      <c r="E6853" s="184"/>
      <c r="F6853" s="184"/>
      <c r="G6853" s="185"/>
      <c r="H6853" s="185"/>
      <c r="I6853" s="184"/>
      <c r="J6853" s="184"/>
      <c r="K6853" s="185" t="s">
        <v>410</v>
      </c>
      <c r="L6853" s="185"/>
      <c r="M6853" s="186"/>
      <c r="N6853" s="61" t="s">
        <v>410</v>
      </c>
      <c r="P6853" s="175" t="s">
        <v>3657</v>
      </c>
    </row>
    <row r="6854" spans="1:16" ht="17.25">
      <c r="A6854" s="183" t="s">
        <v>13826</v>
      </c>
      <c r="B6854" s="183" t="s">
        <v>13827</v>
      </c>
      <c r="C6854" s="183" t="s">
        <v>3657</v>
      </c>
      <c r="D6854" s="183" t="s">
        <v>3658</v>
      </c>
      <c r="E6854" s="184"/>
      <c r="F6854" s="184"/>
      <c r="G6854" s="185"/>
      <c r="H6854" s="185"/>
      <c r="I6854" s="184"/>
      <c r="J6854" s="184"/>
      <c r="K6854" s="185" t="s">
        <v>410</v>
      </c>
      <c r="L6854" s="185"/>
      <c r="M6854" s="186"/>
      <c r="N6854" s="61" t="s">
        <v>410</v>
      </c>
      <c r="P6854" s="175" t="s">
        <v>3657</v>
      </c>
    </row>
    <row r="6855" spans="1:16" ht="17.25">
      <c r="A6855" s="183" t="s">
        <v>13828</v>
      </c>
      <c r="B6855" s="183" t="s">
        <v>13829</v>
      </c>
      <c r="C6855" s="183" t="s">
        <v>3657</v>
      </c>
      <c r="D6855" s="183" t="s">
        <v>3658</v>
      </c>
      <c r="E6855" s="184"/>
      <c r="F6855" s="184"/>
      <c r="G6855" s="185"/>
      <c r="H6855" s="185"/>
      <c r="I6855" s="184"/>
      <c r="J6855" s="184"/>
      <c r="K6855" s="185" t="s">
        <v>410</v>
      </c>
      <c r="L6855" s="185"/>
      <c r="M6855" s="186"/>
      <c r="N6855" s="61" t="s">
        <v>410</v>
      </c>
      <c r="P6855" s="175" t="s">
        <v>3657</v>
      </c>
    </row>
    <row r="6856" spans="1:16" ht="17.25">
      <c r="A6856" s="183" t="s">
        <v>13830</v>
      </c>
      <c r="B6856" s="183" t="s">
        <v>13831</v>
      </c>
      <c r="C6856" s="183" t="s">
        <v>3657</v>
      </c>
      <c r="D6856" s="183" t="s">
        <v>3658</v>
      </c>
      <c r="E6856" s="184"/>
      <c r="F6856" s="184"/>
      <c r="G6856" s="185"/>
      <c r="H6856" s="185"/>
      <c r="I6856" s="184"/>
      <c r="J6856" s="184"/>
      <c r="K6856" s="185" t="s">
        <v>410</v>
      </c>
      <c r="L6856" s="185"/>
      <c r="M6856" s="186"/>
      <c r="N6856" s="61" t="s">
        <v>410</v>
      </c>
      <c r="P6856" s="175" t="s">
        <v>3657</v>
      </c>
    </row>
    <row r="6857" spans="1:16" ht="17.25">
      <c r="A6857" s="183" t="s">
        <v>13832</v>
      </c>
      <c r="B6857" s="183" t="s">
        <v>13833</v>
      </c>
      <c r="C6857" s="183" t="s">
        <v>3657</v>
      </c>
      <c r="D6857" s="183" t="s">
        <v>3658</v>
      </c>
      <c r="E6857" s="184"/>
      <c r="F6857" s="184"/>
      <c r="G6857" s="185"/>
      <c r="H6857" s="185"/>
      <c r="I6857" s="184"/>
      <c r="J6857" s="184"/>
      <c r="K6857" s="185" t="s">
        <v>410</v>
      </c>
      <c r="L6857" s="185"/>
      <c r="M6857" s="186"/>
      <c r="N6857" s="61" t="s">
        <v>410</v>
      </c>
      <c r="P6857" s="175" t="s">
        <v>3657</v>
      </c>
    </row>
    <row r="6858" spans="1:16" ht="17.25">
      <c r="A6858" s="183" t="s">
        <v>13834</v>
      </c>
      <c r="B6858" s="183" t="s">
        <v>13835</v>
      </c>
      <c r="C6858" s="183" t="s">
        <v>3657</v>
      </c>
      <c r="D6858" s="183" t="s">
        <v>3658</v>
      </c>
      <c r="E6858" s="184"/>
      <c r="F6858" s="184"/>
      <c r="G6858" s="185"/>
      <c r="H6858" s="185"/>
      <c r="I6858" s="184"/>
      <c r="J6858" s="184"/>
      <c r="K6858" s="185" t="s">
        <v>410</v>
      </c>
      <c r="L6858" s="185"/>
      <c r="M6858" s="186"/>
      <c r="N6858" s="61" t="s">
        <v>410</v>
      </c>
      <c r="P6858" s="175" t="s">
        <v>3657</v>
      </c>
    </row>
    <row r="6859" spans="1:16" ht="17.25">
      <c r="A6859" s="183" t="s">
        <v>13836</v>
      </c>
      <c r="B6859" s="183" t="s">
        <v>13837</v>
      </c>
      <c r="C6859" s="183" t="s">
        <v>3657</v>
      </c>
      <c r="D6859" s="183" t="s">
        <v>3658</v>
      </c>
      <c r="E6859" s="184"/>
      <c r="F6859" s="184"/>
      <c r="G6859" s="185"/>
      <c r="H6859" s="185"/>
      <c r="I6859" s="184"/>
      <c r="J6859" s="184"/>
      <c r="K6859" s="185" t="s">
        <v>410</v>
      </c>
      <c r="L6859" s="185"/>
      <c r="M6859" s="186"/>
      <c r="N6859" s="61" t="s">
        <v>410</v>
      </c>
      <c r="P6859" s="175" t="s">
        <v>3657</v>
      </c>
    </row>
    <row r="6860" spans="1:16" ht="17.25">
      <c r="A6860" s="183" t="s">
        <v>13838</v>
      </c>
      <c r="B6860" s="183" t="s">
        <v>13839</v>
      </c>
      <c r="C6860" s="183" t="s">
        <v>3657</v>
      </c>
      <c r="D6860" s="183" t="s">
        <v>3658</v>
      </c>
      <c r="E6860" s="184"/>
      <c r="F6860" s="184"/>
      <c r="G6860" s="185"/>
      <c r="H6860" s="185"/>
      <c r="I6860" s="184"/>
      <c r="J6860" s="184"/>
      <c r="K6860" s="185" t="s">
        <v>410</v>
      </c>
      <c r="L6860" s="185"/>
      <c r="M6860" s="186"/>
      <c r="N6860" s="61" t="s">
        <v>410</v>
      </c>
      <c r="P6860" s="175" t="s">
        <v>3657</v>
      </c>
    </row>
    <row r="6861" spans="1:16" ht="17.25">
      <c r="A6861" s="183" t="s">
        <v>13840</v>
      </c>
      <c r="B6861" s="183" t="s">
        <v>13841</v>
      </c>
      <c r="C6861" s="183" t="s">
        <v>3657</v>
      </c>
      <c r="D6861" s="183" t="s">
        <v>3658</v>
      </c>
      <c r="E6861" s="184"/>
      <c r="F6861" s="184"/>
      <c r="G6861" s="185"/>
      <c r="H6861" s="185"/>
      <c r="I6861" s="184"/>
      <c r="J6861" s="184"/>
      <c r="K6861" s="185" t="s">
        <v>410</v>
      </c>
      <c r="L6861" s="185"/>
      <c r="M6861" s="186"/>
      <c r="N6861" s="61" t="s">
        <v>410</v>
      </c>
      <c r="P6861" s="175" t="s">
        <v>3657</v>
      </c>
    </row>
    <row r="6862" spans="1:16" ht="17.25">
      <c r="A6862" s="183" t="s">
        <v>13842</v>
      </c>
      <c r="B6862" s="183" t="s">
        <v>13843</v>
      </c>
      <c r="C6862" s="183" t="s">
        <v>3657</v>
      </c>
      <c r="D6862" s="183" t="s">
        <v>3658</v>
      </c>
      <c r="E6862" s="184"/>
      <c r="F6862" s="184"/>
      <c r="G6862" s="185"/>
      <c r="H6862" s="185"/>
      <c r="I6862" s="184"/>
      <c r="J6862" s="184"/>
      <c r="K6862" s="185" t="s">
        <v>410</v>
      </c>
      <c r="L6862" s="185"/>
      <c r="M6862" s="186"/>
      <c r="N6862" s="61" t="s">
        <v>410</v>
      </c>
      <c r="P6862" s="175" t="s">
        <v>3657</v>
      </c>
    </row>
    <row r="6863" spans="1:16" ht="17.25">
      <c r="A6863" s="183" t="s">
        <v>13844</v>
      </c>
      <c r="B6863" s="183" t="s">
        <v>13845</v>
      </c>
      <c r="C6863" s="183" t="s">
        <v>3657</v>
      </c>
      <c r="D6863" s="183" t="s">
        <v>3658</v>
      </c>
      <c r="E6863" s="184"/>
      <c r="F6863" s="184"/>
      <c r="G6863" s="185"/>
      <c r="H6863" s="185"/>
      <c r="I6863" s="184"/>
      <c r="J6863" s="184"/>
      <c r="K6863" s="185" t="s">
        <v>410</v>
      </c>
      <c r="L6863" s="185"/>
      <c r="M6863" s="186"/>
      <c r="N6863" s="61" t="s">
        <v>410</v>
      </c>
      <c r="P6863" s="175" t="s">
        <v>3657</v>
      </c>
    </row>
    <row r="6864" spans="1:16" ht="17.25">
      <c r="A6864" s="183" t="s">
        <v>13846</v>
      </c>
      <c r="B6864" s="183" t="s">
        <v>13847</v>
      </c>
      <c r="C6864" s="183" t="s">
        <v>3657</v>
      </c>
      <c r="D6864" s="183" t="s">
        <v>3658</v>
      </c>
      <c r="E6864" s="184"/>
      <c r="F6864" s="184"/>
      <c r="G6864" s="185"/>
      <c r="H6864" s="185"/>
      <c r="I6864" s="184"/>
      <c r="J6864" s="184"/>
      <c r="K6864" s="185" t="s">
        <v>410</v>
      </c>
      <c r="L6864" s="185"/>
      <c r="M6864" s="186"/>
      <c r="N6864" s="61" t="s">
        <v>410</v>
      </c>
      <c r="P6864" s="175" t="s">
        <v>3657</v>
      </c>
    </row>
    <row r="6865" spans="1:16" ht="17.25">
      <c r="A6865" s="183" t="s">
        <v>13848</v>
      </c>
      <c r="B6865" s="183" t="s">
        <v>13849</v>
      </c>
      <c r="C6865" s="183" t="s">
        <v>3657</v>
      </c>
      <c r="D6865" s="183" t="s">
        <v>3658</v>
      </c>
      <c r="E6865" s="184"/>
      <c r="F6865" s="184"/>
      <c r="G6865" s="185"/>
      <c r="H6865" s="185"/>
      <c r="I6865" s="184"/>
      <c r="J6865" s="184"/>
      <c r="K6865" s="185" t="s">
        <v>410</v>
      </c>
      <c r="L6865" s="185"/>
      <c r="M6865" s="186"/>
      <c r="N6865" s="61" t="s">
        <v>410</v>
      </c>
      <c r="P6865" s="175" t="s">
        <v>3657</v>
      </c>
    </row>
    <row r="6866" spans="1:16" ht="17.25">
      <c r="A6866" s="183" t="s">
        <v>13850</v>
      </c>
      <c r="B6866" s="183" t="s">
        <v>13851</v>
      </c>
      <c r="C6866" s="183" t="s">
        <v>3657</v>
      </c>
      <c r="D6866" s="183" t="s">
        <v>3658</v>
      </c>
      <c r="E6866" s="184"/>
      <c r="F6866" s="184"/>
      <c r="G6866" s="185"/>
      <c r="H6866" s="185"/>
      <c r="I6866" s="184"/>
      <c r="J6866" s="184"/>
      <c r="K6866" s="185" t="s">
        <v>410</v>
      </c>
      <c r="L6866" s="185"/>
      <c r="M6866" s="186"/>
      <c r="N6866" s="61" t="s">
        <v>410</v>
      </c>
      <c r="P6866" s="175" t="s">
        <v>3657</v>
      </c>
    </row>
    <row r="6867" spans="1:16" ht="17.25">
      <c r="A6867" s="183" t="s">
        <v>13852</v>
      </c>
      <c r="B6867" s="183" t="s">
        <v>13853</v>
      </c>
      <c r="C6867" s="183" t="s">
        <v>3657</v>
      </c>
      <c r="D6867" s="183" t="s">
        <v>3658</v>
      </c>
      <c r="E6867" s="184"/>
      <c r="F6867" s="184"/>
      <c r="G6867" s="185"/>
      <c r="H6867" s="185"/>
      <c r="I6867" s="184"/>
      <c r="J6867" s="184"/>
      <c r="K6867" s="185" t="s">
        <v>410</v>
      </c>
      <c r="L6867" s="185"/>
      <c r="M6867" s="186"/>
      <c r="N6867" s="61" t="s">
        <v>410</v>
      </c>
      <c r="P6867" s="175" t="s">
        <v>3657</v>
      </c>
    </row>
    <row r="6868" spans="1:16" ht="17.25">
      <c r="A6868" s="183" t="s">
        <v>13854</v>
      </c>
      <c r="B6868" s="183" t="s">
        <v>13855</v>
      </c>
      <c r="C6868" s="183" t="s">
        <v>3657</v>
      </c>
      <c r="D6868" s="183" t="s">
        <v>3658</v>
      </c>
      <c r="E6868" s="184"/>
      <c r="F6868" s="184"/>
      <c r="G6868" s="185"/>
      <c r="H6868" s="185"/>
      <c r="I6868" s="184"/>
      <c r="J6868" s="184"/>
      <c r="K6868" s="185" t="s">
        <v>410</v>
      </c>
      <c r="L6868" s="185"/>
      <c r="M6868" s="186"/>
      <c r="N6868" s="61" t="s">
        <v>410</v>
      </c>
      <c r="P6868" s="175" t="s">
        <v>3657</v>
      </c>
    </row>
    <row r="6869" spans="1:16" ht="17.25">
      <c r="A6869" s="183" t="s">
        <v>13856</v>
      </c>
      <c r="B6869" s="183" t="s">
        <v>13857</v>
      </c>
      <c r="C6869" s="183" t="s">
        <v>3657</v>
      </c>
      <c r="D6869" s="183" t="s">
        <v>3658</v>
      </c>
      <c r="E6869" s="184"/>
      <c r="F6869" s="184"/>
      <c r="G6869" s="188"/>
      <c r="H6869" s="185"/>
      <c r="I6869" s="184"/>
      <c r="J6869" s="184"/>
      <c r="K6869" s="183" t="s">
        <v>410</v>
      </c>
      <c r="L6869" s="183"/>
      <c r="M6869" s="186"/>
      <c r="N6869" s="61" t="s">
        <v>410</v>
      </c>
      <c r="P6869" s="175" t="s">
        <v>3657</v>
      </c>
    </row>
    <row r="6870" spans="1:16" ht="17.25">
      <c r="A6870" s="183" t="s">
        <v>13858</v>
      </c>
      <c r="B6870" s="183" t="s">
        <v>13859</v>
      </c>
      <c r="C6870" s="183" t="s">
        <v>3657</v>
      </c>
      <c r="D6870" s="183" t="s">
        <v>3658</v>
      </c>
      <c r="E6870" s="184"/>
      <c r="F6870" s="184"/>
      <c r="G6870" s="185"/>
      <c r="H6870" s="185"/>
      <c r="I6870" s="184"/>
      <c r="J6870" s="184"/>
      <c r="K6870" s="185" t="s">
        <v>410</v>
      </c>
      <c r="L6870" s="185"/>
      <c r="M6870" s="186"/>
      <c r="N6870" s="61" t="s">
        <v>410</v>
      </c>
      <c r="P6870" s="175" t="s">
        <v>3657</v>
      </c>
    </row>
    <row r="6871" spans="1:16" ht="17.25">
      <c r="A6871" s="183" t="s">
        <v>13860</v>
      </c>
      <c r="B6871" s="183" t="s">
        <v>13861</v>
      </c>
      <c r="C6871" s="183" t="s">
        <v>3657</v>
      </c>
      <c r="D6871" s="183" t="s">
        <v>3658</v>
      </c>
      <c r="E6871" s="184"/>
      <c r="F6871" s="184"/>
      <c r="G6871" s="185"/>
      <c r="H6871" s="185"/>
      <c r="I6871" s="184"/>
      <c r="J6871" s="184"/>
      <c r="K6871" s="185" t="s">
        <v>410</v>
      </c>
      <c r="L6871" s="185"/>
      <c r="M6871" s="186"/>
      <c r="N6871" s="61" t="s">
        <v>410</v>
      </c>
      <c r="P6871" s="175" t="s">
        <v>3657</v>
      </c>
    </row>
    <row r="6872" spans="1:16" ht="17.25">
      <c r="A6872" s="183" t="s">
        <v>13862</v>
      </c>
      <c r="B6872" s="183" t="s">
        <v>13863</v>
      </c>
      <c r="C6872" s="183" t="s">
        <v>3657</v>
      </c>
      <c r="D6872" s="183" t="s">
        <v>3658</v>
      </c>
      <c r="E6872" s="184"/>
      <c r="F6872" s="184"/>
      <c r="G6872" s="185"/>
      <c r="H6872" s="185"/>
      <c r="I6872" s="184"/>
      <c r="J6872" s="184"/>
      <c r="K6872" s="185" t="s">
        <v>410</v>
      </c>
      <c r="L6872" s="185"/>
      <c r="M6872" s="186"/>
      <c r="N6872" s="61" t="s">
        <v>410</v>
      </c>
      <c r="P6872" s="175" t="s">
        <v>3657</v>
      </c>
    </row>
    <row r="6873" spans="1:16" ht="17.25">
      <c r="A6873" s="183" t="s">
        <v>13864</v>
      </c>
      <c r="B6873" s="183" t="s">
        <v>13865</v>
      </c>
      <c r="C6873" s="183" t="s">
        <v>3657</v>
      </c>
      <c r="D6873" s="183" t="s">
        <v>3658</v>
      </c>
      <c r="E6873" s="184"/>
      <c r="F6873" s="184"/>
      <c r="G6873" s="188"/>
      <c r="H6873" s="185"/>
      <c r="I6873" s="184"/>
      <c r="J6873" s="184"/>
      <c r="K6873" s="185" t="s">
        <v>410</v>
      </c>
      <c r="L6873" s="185"/>
      <c r="M6873" s="186"/>
      <c r="N6873" s="61" t="s">
        <v>410</v>
      </c>
      <c r="P6873" s="175" t="s">
        <v>3657</v>
      </c>
    </row>
    <row r="6874" spans="1:16" ht="17.25">
      <c r="A6874" s="183" t="s">
        <v>13866</v>
      </c>
      <c r="B6874" s="183" t="s">
        <v>13867</v>
      </c>
      <c r="C6874" s="183" t="s">
        <v>3657</v>
      </c>
      <c r="D6874" s="183" t="s">
        <v>3658</v>
      </c>
      <c r="E6874" s="184"/>
      <c r="F6874" s="184"/>
      <c r="G6874" s="188"/>
      <c r="H6874" s="185"/>
      <c r="I6874" s="184"/>
      <c r="J6874" s="184"/>
      <c r="K6874" s="185" t="s">
        <v>410</v>
      </c>
      <c r="L6874" s="185"/>
      <c r="M6874" s="186"/>
      <c r="N6874" s="61" t="s">
        <v>410</v>
      </c>
      <c r="P6874" s="175" t="s">
        <v>3657</v>
      </c>
    </row>
    <row r="6875" spans="1:16" ht="17.25">
      <c r="A6875" s="183" t="s">
        <v>13868</v>
      </c>
      <c r="B6875" s="183" t="s">
        <v>13869</v>
      </c>
      <c r="C6875" s="183" t="s">
        <v>3657</v>
      </c>
      <c r="D6875" s="183" t="s">
        <v>3658</v>
      </c>
      <c r="E6875" s="184"/>
      <c r="F6875" s="184"/>
      <c r="G6875" s="185"/>
      <c r="H6875" s="185"/>
      <c r="I6875" s="184"/>
      <c r="J6875" s="184"/>
      <c r="K6875" s="185" t="s">
        <v>410</v>
      </c>
      <c r="L6875" s="185"/>
      <c r="M6875" s="186"/>
      <c r="N6875" s="61" t="s">
        <v>410</v>
      </c>
      <c r="P6875" s="175" t="s">
        <v>3657</v>
      </c>
    </row>
    <row r="6876" spans="1:16" ht="17.25">
      <c r="A6876" s="183" t="s">
        <v>13870</v>
      </c>
      <c r="B6876" s="183" t="s">
        <v>13871</v>
      </c>
      <c r="C6876" s="183" t="s">
        <v>3657</v>
      </c>
      <c r="D6876" s="183" t="s">
        <v>3658</v>
      </c>
      <c r="E6876" s="184"/>
      <c r="F6876" s="184"/>
      <c r="G6876" s="185"/>
      <c r="H6876" s="185"/>
      <c r="I6876" s="184"/>
      <c r="J6876" s="184"/>
      <c r="K6876" s="185" t="s">
        <v>410</v>
      </c>
      <c r="L6876" s="185"/>
      <c r="M6876" s="186"/>
      <c r="N6876" s="61" t="s">
        <v>410</v>
      </c>
      <c r="P6876" s="175" t="s">
        <v>3657</v>
      </c>
    </row>
    <row r="6877" spans="1:16" ht="17.25">
      <c r="A6877" s="183" t="s">
        <v>13872</v>
      </c>
      <c r="B6877" s="183" t="s">
        <v>13873</v>
      </c>
      <c r="C6877" s="183" t="s">
        <v>3657</v>
      </c>
      <c r="D6877" s="183" t="s">
        <v>3658</v>
      </c>
      <c r="E6877" s="184"/>
      <c r="F6877" s="184"/>
      <c r="G6877" s="185"/>
      <c r="H6877" s="185"/>
      <c r="I6877" s="184"/>
      <c r="J6877" s="184"/>
      <c r="K6877" s="185" t="s">
        <v>410</v>
      </c>
      <c r="L6877" s="185"/>
      <c r="M6877" s="186"/>
      <c r="N6877" s="61" t="s">
        <v>410</v>
      </c>
      <c r="P6877" s="175" t="s">
        <v>3657</v>
      </c>
    </row>
    <row r="6878" spans="1:16" ht="17.25">
      <c r="A6878" s="183" t="s">
        <v>13874</v>
      </c>
      <c r="B6878" s="183" t="s">
        <v>13875</v>
      </c>
      <c r="C6878" s="183" t="s">
        <v>3657</v>
      </c>
      <c r="D6878" s="183" t="s">
        <v>3658</v>
      </c>
      <c r="E6878" s="184"/>
      <c r="F6878" s="184"/>
      <c r="G6878" s="185"/>
      <c r="H6878" s="185"/>
      <c r="I6878" s="184"/>
      <c r="J6878" s="184"/>
      <c r="K6878" s="185" t="s">
        <v>410</v>
      </c>
      <c r="L6878" s="185"/>
      <c r="M6878" s="186"/>
      <c r="N6878" s="61" t="s">
        <v>410</v>
      </c>
      <c r="P6878" s="175" t="s">
        <v>3657</v>
      </c>
    </row>
    <row r="6879" spans="1:16" ht="17.25">
      <c r="A6879" s="183" t="s">
        <v>13876</v>
      </c>
      <c r="B6879" s="183" t="s">
        <v>13877</v>
      </c>
      <c r="C6879" s="183" t="s">
        <v>3657</v>
      </c>
      <c r="D6879" s="183" t="s">
        <v>3658</v>
      </c>
      <c r="E6879" s="184"/>
      <c r="F6879" s="184"/>
      <c r="G6879" s="185"/>
      <c r="H6879" s="185"/>
      <c r="I6879" s="184"/>
      <c r="J6879" s="184"/>
      <c r="K6879" s="185" t="s">
        <v>410</v>
      </c>
      <c r="L6879" s="185"/>
      <c r="M6879" s="186"/>
      <c r="N6879" s="61" t="s">
        <v>410</v>
      </c>
      <c r="P6879" s="175" t="s">
        <v>3657</v>
      </c>
    </row>
    <row r="6880" spans="1:16" ht="17.25">
      <c r="A6880" s="183" t="s">
        <v>13878</v>
      </c>
      <c r="B6880" s="183" t="s">
        <v>13879</v>
      </c>
      <c r="C6880" s="183" t="s">
        <v>3657</v>
      </c>
      <c r="D6880" s="183" t="s">
        <v>3658</v>
      </c>
      <c r="E6880" s="184"/>
      <c r="F6880" s="184"/>
      <c r="G6880" s="185"/>
      <c r="H6880" s="185"/>
      <c r="I6880" s="184"/>
      <c r="J6880" s="184"/>
      <c r="K6880" s="185" t="s">
        <v>410</v>
      </c>
      <c r="L6880" s="185"/>
      <c r="M6880" s="186"/>
      <c r="N6880" s="61" t="s">
        <v>410</v>
      </c>
      <c r="P6880" s="175" t="s">
        <v>3657</v>
      </c>
    </row>
    <row r="6881" spans="1:16" ht="17.25">
      <c r="A6881" s="183" t="s">
        <v>13880</v>
      </c>
      <c r="B6881" s="183" t="s">
        <v>13881</v>
      </c>
      <c r="C6881" s="183" t="s">
        <v>3657</v>
      </c>
      <c r="D6881" s="183" t="s">
        <v>3658</v>
      </c>
      <c r="E6881" s="184"/>
      <c r="F6881" s="184"/>
      <c r="G6881" s="185"/>
      <c r="H6881" s="185"/>
      <c r="I6881" s="184"/>
      <c r="J6881" s="184"/>
      <c r="K6881" s="185" t="s">
        <v>410</v>
      </c>
      <c r="L6881" s="185"/>
      <c r="M6881" s="186"/>
      <c r="N6881" s="61" t="s">
        <v>410</v>
      </c>
      <c r="P6881" s="175" t="s">
        <v>3657</v>
      </c>
    </row>
    <row r="6882" spans="1:16" ht="17.25">
      <c r="A6882" s="183" t="s">
        <v>13882</v>
      </c>
      <c r="B6882" s="183" t="s">
        <v>13883</v>
      </c>
      <c r="C6882" s="183" t="s">
        <v>3657</v>
      </c>
      <c r="D6882" s="183" t="s">
        <v>3658</v>
      </c>
      <c r="E6882" s="184"/>
      <c r="F6882" s="184"/>
      <c r="G6882" s="185"/>
      <c r="H6882" s="185"/>
      <c r="I6882" s="184"/>
      <c r="J6882" s="184"/>
      <c r="K6882" s="185" t="s">
        <v>410</v>
      </c>
      <c r="L6882" s="185"/>
      <c r="M6882" s="186"/>
      <c r="N6882" s="61" t="s">
        <v>410</v>
      </c>
      <c r="P6882" s="175" t="s">
        <v>3657</v>
      </c>
    </row>
    <row r="6883" spans="1:16" ht="17.25">
      <c r="A6883" s="183" t="s">
        <v>13884</v>
      </c>
      <c r="B6883" s="183" t="s">
        <v>13885</v>
      </c>
      <c r="C6883" s="183" t="s">
        <v>3657</v>
      </c>
      <c r="D6883" s="183" t="s">
        <v>3658</v>
      </c>
      <c r="E6883" s="184"/>
      <c r="F6883" s="184"/>
      <c r="G6883" s="185"/>
      <c r="H6883" s="185"/>
      <c r="I6883" s="184"/>
      <c r="J6883" s="184"/>
      <c r="K6883" s="185" t="s">
        <v>410</v>
      </c>
      <c r="L6883" s="185"/>
      <c r="M6883" s="186"/>
      <c r="N6883" s="61" t="s">
        <v>410</v>
      </c>
      <c r="P6883" s="175" t="s">
        <v>3657</v>
      </c>
    </row>
    <row r="6884" spans="1:16" ht="17.25">
      <c r="A6884" s="183" t="s">
        <v>13886</v>
      </c>
      <c r="B6884" s="183" t="s">
        <v>13887</v>
      </c>
      <c r="C6884" s="183" t="s">
        <v>3657</v>
      </c>
      <c r="D6884" s="183" t="s">
        <v>3658</v>
      </c>
      <c r="E6884" s="184"/>
      <c r="F6884" s="184"/>
      <c r="G6884" s="185"/>
      <c r="H6884" s="185"/>
      <c r="I6884" s="184"/>
      <c r="J6884" s="184"/>
      <c r="K6884" s="185" t="s">
        <v>410</v>
      </c>
      <c r="L6884" s="185"/>
      <c r="M6884" s="186"/>
      <c r="N6884" s="61" t="s">
        <v>410</v>
      </c>
      <c r="P6884" s="175" t="s">
        <v>3657</v>
      </c>
    </row>
    <row r="6885" spans="1:16" ht="17.25">
      <c r="A6885" s="183" t="s">
        <v>13888</v>
      </c>
      <c r="B6885" s="183" t="s">
        <v>13889</v>
      </c>
      <c r="C6885" s="183" t="s">
        <v>3657</v>
      </c>
      <c r="D6885" s="183" t="s">
        <v>3658</v>
      </c>
      <c r="E6885" s="184"/>
      <c r="F6885" s="184"/>
      <c r="G6885" s="185"/>
      <c r="H6885" s="185"/>
      <c r="I6885" s="184"/>
      <c r="J6885" s="184"/>
      <c r="K6885" s="185" t="s">
        <v>410</v>
      </c>
      <c r="L6885" s="185"/>
      <c r="M6885" s="186"/>
      <c r="N6885" s="61" t="s">
        <v>410</v>
      </c>
      <c r="P6885" s="175" t="s">
        <v>3657</v>
      </c>
    </row>
    <row r="6886" spans="1:16" ht="17.25">
      <c r="A6886" s="183" t="s">
        <v>13890</v>
      </c>
      <c r="B6886" s="183" t="s">
        <v>13891</v>
      </c>
      <c r="C6886" s="183" t="s">
        <v>3657</v>
      </c>
      <c r="D6886" s="183" t="s">
        <v>3658</v>
      </c>
      <c r="E6886" s="184"/>
      <c r="F6886" s="184"/>
      <c r="G6886" s="185"/>
      <c r="H6886" s="185"/>
      <c r="I6886" s="184"/>
      <c r="J6886" s="184"/>
      <c r="K6886" s="185" t="s">
        <v>410</v>
      </c>
      <c r="L6886" s="185"/>
      <c r="M6886" s="186"/>
      <c r="N6886" s="61" t="s">
        <v>410</v>
      </c>
      <c r="P6886" s="175" t="s">
        <v>3657</v>
      </c>
    </row>
    <row r="6887" spans="1:16" ht="17.25">
      <c r="A6887" s="183" t="s">
        <v>13892</v>
      </c>
      <c r="B6887" s="183" t="s">
        <v>13893</v>
      </c>
      <c r="C6887" s="183" t="s">
        <v>3657</v>
      </c>
      <c r="D6887" s="183" t="s">
        <v>3658</v>
      </c>
      <c r="E6887" s="184"/>
      <c r="F6887" s="184"/>
      <c r="G6887" s="185"/>
      <c r="H6887" s="185"/>
      <c r="I6887" s="184"/>
      <c r="J6887" s="184"/>
      <c r="K6887" s="185" t="s">
        <v>410</v>
      </c>
      <c r="L6887" s="185"/>
      <c r="M6887" s="186"/>
      <c r="N6887" s="61" t="s">
        <v>410</v>
      </c>
      <c r="P6887" s="175" t="s">
        <v>3657</v>
      </c>
    </row>
    <row r="6888" spans="1:16" ht="17.25">
      <c r="A6888" s="183" t="s">
        <v>13894</v>
      </c>
      <c r="B6888" s="183" t="s">
        <v>13895</v>
      </c>
      <c r="C6888" s="183" t="s">
        <v>3657</v>
      </c>
      <c r="D6888" s="183" t="s">
        <v>3658</v>
      </c>
      <c r="E6888" s="184"/>
      <c r="F6888" s="184"/>
      <c r="G6888" s="185"/>
      <c r="H6888" s="185"/>
      <c r="I6888" s="184"/>
      <c r="J6888" s="184"/>
      <c r="K6888" s="185" t="s">
        <v>410</v>
      </c>
      <c r="L6888" s="185"/>
      <c r="M6888" s="186"/>
      <c r="N6888" s="61" t="s">
        <v>410</v>
      </c>
      <c r="P6888" s="175" t="s">
        <v>3657</v>
      </c>
    </row>
    <row r="6889" spans="1:16" ht="17.25">
      <c r="A6889" s="183" t="s">
        <v>13896</v>
      </c>
      <c r="B6889" s="183" t="s">
        <v>13897</v>
      </c>
      <c r="C6889" s="183" t="s">
        <v>3657</v>
      </c>
      <c r="D6889" s="183" t="s">
        <v>3658</v>
      </c>
      <c r="E6889" s="184"/>
      <c r="F6889" s="184"/>
      <c r="G6889" s="185"/>
      <c r="H6889" s="185"/>
      <c r="I6889" s="184"/>
      <c r="J6889" s="184"/>
      <c r="K6889" s="185" t="s">
        <v>410</v>
      </c>
      <c r="L6889" s="185"/>
      <c r="M6889" s="186"/>
      <c r="N6889" s="61" t="s">
        <v>410</v>
      </c>
      <c r="P6889" s="175" t="s">
        <v>3657</v>
      </c>
    </row>
    <row r="6890" spans="1:16" ht="17.25">
      <c r="A6890" s="183" t="s">
        <v>13898</v>
      </c>
      <c r="B6890" s="183" t="s">
        <v>13899</v>
      </c>
      <c r="C6890" s="183" t="s">
        <v>3657</v>
      </c>
      <c r="D6890" s="183" t="s">
        <v>3658</v>
      </c>
      <c r="E6890" s="184"/>
      <c r="F6890" s="184"/>
      <c r="G6890" s="185"/>
      <c r="H6890" s="185"/>
      <c r="I6890" s="184"/>
      <c r="J6890" s="184"/>
      <c r="K6890" s="185" t="s">
        <v>410</v>
      </c>
      <c r="L6890" s="185"/>
      <c r="M6890" s="186"/>
      <c r="N6890" s="61" t="s">
        <v>410</v>
      </c>
      <c r="P6890" s="175" t="s">
        <v>3657</v>
      </c>
    </row>
    <row r="6891" spans="1:16" ht="17.25">
      <c r="A6891" s="183" t="s">
        <v>13900</v>
      </c>
      <c r="B6891" s="183" t="s">
        <v>13901</v>
      </c>
      <c r="C6891" s="183" t="s">
        <v>3657</v>
      </c>
      <c r="D6891" s="183" t="s">
        <v>3658</v>
      </c>
      <c r="E6891" s="184"/>
      <c r="F6891" s="184"/>
      <c r="G6891" s="185"/>
      <c r="H6891" s="185"/>
      <c r="I6891" s="184"/>
      <c r="J6891" s="184"/>
      <c r="K6891" s="185" t="s">
        <v>410</v>
      </c>
      <c r="L6891" s="185"/>
      <c r="M6891" s="186"/>
      <c r="N6891" s="61" t="s">
        <v>410</v>
      </c>
      <c r="P6891" s="175" t="s">
        <v>3657</v>
      </c>
    </row>
    <row r="6892" spans="1:16" ht="17.25">
      <c r="A6892" s="183" t="s">
        <v>13902</v>
      </c>
      <c r="B6892" s="183" t="s">
        <v>13903</v>
      </c>
      <c r="C6892" s="183" t="s">
        <v>3657</v>
      </c>
      <c r="D6892" s="183" t="s">
        <v>3658</v>
      </c>
      <c r="E6892" s="184"/>
      <c r="F6892" s="184"/>
      <c r="G6892" s="185"/>
      <c r="H6892" s="185"/>
      <c r="I6892" s="184"/>
      <c r="J6892" s="184"/>
      <c r="K6892" s="185" t="s">
        <v>410</v>
      </c>
      <c r="L6892" s="185"/>
      <c r="M6892" s="186"/>
      <c r="N6892" s="61" t="s">
        <v>410</v>
      </c>
      <c r="P6892" s="175" t="s">
        <v>3657</v>
      </c>
    </row>
    <row r="6893" spans="1:16" ht="17.25">
      <c r="A6893" s="183" t="s">
        <v>13904</v>
      </c>
      <c r="B6893" s="183" t="s">
        <v>13905</v>
      </c>
      <c r="C6893" s="183" t="s">
        <v>3657</v>
      </c>
      <c r="D6893" s="183" t="s">
        <v>3658</v>
      </c>
      <c r="E6893" s="184"/>
      <c r="F6893" s="184"/>
      <c r="G6893" s="185"/>
      <c r="H6893" s="185"/>
      <c r="I6893" s="184"/>
      <c r="J6893" s="184"/>
      <c r="K6893" s="185" t="s">
        <v>410</v>
      </c>
      <c r="L6893" s="185"/>
      <c r="M6893" s="186"/>
      <c r="N6893" s="61" t="s">
        <v>410</v>
      </c>
      <c r="P6893" s="175" t="s">
        <v>3657</v>
      </c>
    </row>
    <row r="6894" spans="1:16" ht="17.25">
      <c r="A6894" s="183" t="s">
        <v>13906</v>
      </c>
      <c r="B6894" s="183" t="s">
        <v>13907</v>
      </c>
      <c r="C6894" s="183" t="s">
        <v>3657</v>
      </c>
      <c r="D6894" s="183" t="s">
        <v>3658</v>
      </c>
      <c r="E6894" s="184"/>
      <c r="F6894" s="184"/>
      <c r="G6894" s="188"/>
      <c r="H6894" s="183"/>
      <c r="I6894" s="184"/>
      <c r="J6894" s="184"/>
      <c r="K6894" s="185" t="s">
        <v>410</v>
      </c>
      <c r="L6894" s="185"/>
      <c r="M6894" s="186"/>
      <c r="N6894" s="61" t="s">
        <v>410</v>
      </c>
      <c r="P6894" s="175" t="s">
        <v>3657</v>
      </c>
    </row>
    <row r="6895" spans="1:16" ht="17.25">
      <c r="A6895" s="183" t="s">
        <v>13908</v>
      </c>
      <c r="B6895" s="183" t="s">
        <v>13909</v>
      </c>
      <c r="C6895" s="183" t="s">
        <v>3657</v>
      </c>
      <c r="D6895" s="183" t="s">
        <v>3658</v>
      </c>
      <c r="E6895" s="184"/>
      <c r="F6895" s="184"/>
      <c r="G6895" s="188"/>
      <c r="H6895" s="183"/>
      <c r="I6895" s="184"/>
      <c r="J6895" s="184"/>
      <c r="K6895" s="185" t="s">
        <v>410</v>
      </c>
      <c r="L6895" s="185"/>
      <c r="M6895" s="186"/>
      <c r="N6895" s="61" t="s">
        <v>410</v>
      </c>
      <c r="P6895" s="175" t="s">
        <v>3657</v>
      </c>
    </row>
    <row r="6896" spans="1:16" ht="17.25">
      <c r="A6896" s="183" t="s">
        <v>13910</v>
      </c>
      <c r="B6896" s="183" t="s">
        <v>13911</v>
      </c>
      <c r="C6896" s="183" t="s">
        <v>3657</v>
      </c>
      <c r="D6896" s="183" t="s">
        <v>3658</v>
      </c>
      <c r="E6896" s="184"/>
      <c r="F6896" s="184"/>
      <c r="G6896" s="185"/>
      <c r="H6896" s="185"/>
      <c r="I6896" s="184"/>
      <c r="J6896" s="184"/>
      <c r="K6896" s="185" t="s">
        <v>410</v>
      </c>
      <c r="L6896" s="185"/>
      <c r="M6896" s="186"/>
      <c r="N6896" s="61" t="s">
        <v>410</v>
      </c>
      <c r="P6896" s="175" t="s">
        <v>3657</v>
      </c>
    </row>
    <row r="6897" spans="1:16" ht="17.25">
      <c r="A6897" s="183" t="s">
        <v>13912</v>
      </c>
      <c r="B6897" s="183" t="s">
        <v>13913</v>
      </c>
      <c r="C6897" s="183" t="s">
        <v>3657</v>
      </c>
      <c r="D6897" s="183" t="s">
        <v>3658</v>
      </c>
      <c r="E6897" s="184"/>
      <c r="F6897" s="184"/>
      <c r="G6897" s="185"/>
      <c r="H6897" s="185"/>
      <c r="I6897" s="184"/>
      <c r="J6897" s="184"/>
      <c r="K6897" s="185" t="s">
        <v>410</v>
      </c>
      <c r="L6897" s="185"/>
      <c r="M6897" s="186"/>
      <c r="N6897" s="61" t="s">
        <v>410</v>
      </c>
      <c r="P6897" s="175" t="s">
        <v>3657</v>
      </c>
    </row>
    <row r="6898" spans="1:16" ht="17.25">
      <c r="A6898" s="183" t="s">
        <v>13914</v>
      </c>
      <c r="B6898" s="183" t="s">
        <v>13915</v>
      </c>
      <c r="C6898" s="183" t="s">
        <v>3657</v>
      </c>
      <c r="D6898" s="183" t="s">
        <v>3658</v>
      </c>
      <c r="E6898" s="184">
        <v>149</v>
      </c>
      <c r="F6898" s="184">
        <v>149</v>
      </c>
      <c r="G6898" s="185"/>
      <c r="H6898" s="185"/>
      <c r="I6898" s="184">
        <v>38.06</v>
      </c>
      <c r="J6898" s="184">
        <v>187.06</v>
      </c>
      <c r="K6898" s="185">
        <v>0</v>
      </c>
      <c r="L6898" s="185" t="s">
        <v>57</v>
      </c>
      <c r="M6898" s="186" t="s">
        <v>373</v>
      </c>
      <c r="N6898" s="61" t="s">
        <v>51</v>
      </c>
      <c r="P6898" s="175" t="s">
        <v>3657</v>
      </c>
    </row>
    <row r="6899" spans="1:16" ht="17.25">
      <c r="A6899" s="183" t="s">
        <v>13916</v>
      </c>
      <c r="B6899" s="183" t="s">
        <v>13917</v>
      </c>
      <c r="C6899" s="183" t="s">
        <v>3657</v>
      </c>
      <c r="D6899" s="183" t="s">
        <v>3658</v>
      </c>
      <c r="E6899" s="184"/>
      <c r="F6899" s="184"/>
      <c r="G6899" s="185"/>
      <c r="H6899" s="185"/>
      <c r="I6899" s="184"/>
      <c r="J6899" s="184"/>
      <c r="K6899" s="185" t="s">
        <v>410</v>
      </c>
      <c r="L6899" s="185"/>
      <c r="M6899" s="186"/>
      <c r="N6899" s="61" t="s">
        <v>410</v>
      </c>
      <c r="P6899" s="175" t="s">
        <v>3657</v>
      </c>
    </row>
    <row r="6900" spans="1:16" ht="17.25">
      <c r="A6900" s="183" t="s">
        <v>13918</v>
      </c>
      <c r="B6900" s="183" t="s">
        <v>13919</v>
      </c>
      <c r="C6900" s="183" t="s">
        <v>3657</v>
      </c>
      <c r="D6900" s="183" t="s">
        <v>3658</v>
      </c>
      <c r="E6900" s="184">
        <v>219</v>
      </c>
      <c r="F6900" s="184">
        <v>150</v>
      </c>
      <c r="G6900" s="185" t="s">
        <v>421</v>
      </c>
      <c r="H6900" s="185" t="s">
        <v>3659</v>
      </c>
      <c r="I6900" s="184">
        <v>92.48</v>
      </c>
      <c r="J6900" s="184">
        <v>242.48</v>
      </c>
      <c r="K6900" s="185">
        <v>20</v>
      </c>
      <c r="L6900" s="185"/>
      <c r="M6900" s="186"/>
      <c r="N6900" s="61" t="s">
        <v>51</v>
      </c>
      <c r="P6900" s="175" t="s">
        <v>3657</v>
      </c>
    </row>
    <row r="6901" spans="1:16" ht="17.25">
      <c r="A6901" s="183" t="s">
        <v>13920</v>
      </c>
      <c r="B6901" s="183" t="s">
        <v>13921</v>
      </c>
      <c r="C6901" s="183" t="s">
        <v>3657</v>
      </c>
      <c r="D6901" s="183" t="s">
        <v>3658</v>
      </c>
      <c r="E6901" s="184"/>
      <c r="F6901" s="184"/>
      <c r="G6901" s="185"/>
      <c r="H6901" s="185"/>
      <c r="I6901" s="184"/>
      <c r="J6901" s="184"/>
      <c r="K6901" s="185" t="s">
        <v>410</v>
      </c>
      <c r="L6901" s="185"/>
      <c r="M6901" s="186"/>
      <c r="N6901" s="61" t="s">
        <v>410</v>
      </c>
      <c r="P6901" s="175" t="s">
        <v>3657</v>
      </c>
    </row>
    <row r="6902" spans="1:16" ht="17.25">
      <c r="A6902" s="183" t="s">
        <v>13922</v>
      </c>
      <c r="B6902" s="183" t="s">
        <v>13857</v>
      </c>
      <c r="C6902" s="183" t="s">
        <v>3657</v>
      </c>
      <c r="D6902" s="183" t="s">
        <v>3658</v>
      </c>
      <c r="E6902" s="184"/>
      <c r="F6902" s="184"/>
      <c r="G6902" s="185"/>
      <c r="H6902" s="185"/>
      <c r="I6902" s="184"/>
      <c r="J6902" s="184"/>
      <c r="K6902" s="185" t="s">
        <v>410</v>
      </c>
      <c r="L6902" s="185"/>
      <c r="M6902" s="186"/>
      <c r="N6902" s="61" t="s">
        <v>410</v>
      </c>
      <c r="P6902" s="175" t="s">
        <v>3657</v>
      </c>
    </row>
    <row r="6903" spans="1:16" ht="17.25">
      <c r="A6903" s="183" t="s">
        <v>13923</v>
      </c>
      <c r="B6903" s="183" t="s">
        <v>13924</v>
      </c>
      <c r="C6903" s="183" t="s">
        <v>3657</v>
      </c>
      <c r="D6903" s="183" t="s">
        <v>3658</v>
      </c>
      <c r="E6903" s="184"/>
      <c r="F6903" s="184"/>
      <c r="G6903" s="185"/>
      <c r="H6903" s="185"/>
      <c r="I6903" s="184"/>
      <c r="J6903" s="184"/>
      <c r="K6903" s="185" t="s">
        <v>410</v>
      </c>
      <c r="L6903" s="185"/>
      <c r="M6903" s="186"/>
      <c r="N6903" s="61" t="s">
        <v>410</v>
      </c>
      <c r="P6903" s="175" t="s">
        <v>3657</v>
      </c>
    </row>
    <row r="6904" spans="1:16" ht="17.25">
      <c r="A6904" s="183" t="s">
        <v>13925</v>
      </c>
      <c r="B6904" s="183" t="s">
        <v>13859</v>
      </c>
      <c r="C6904" s="183" t="s">
        <v>3657</v>
      </c>
      <c r="D6904" s="183" t="s">
        <v>3658</v>
      </c>
      <c r="E6904" s="184"/>
      <c r="F6904" s="184"/>
      <c r="G6904" s="185"/>
      <c r="H6904" s="185"/>
      <c r="I6904" s="184"/>
      <c r="J6904" s="184"/>
      <c r="K6904" s="185" t="s">
        <v>410</v>
      </c>
      <c r="L6904" s="185"/>
      <c r="M6904" s="186"/>
      <c r="N6904" s="61" t="s">
        <v>410</v>
      </c>
      <c r="P6904" s="175" t="s">
        <v>3657</v>
      </c>
    </row>
    <row r="6905" spans="1:16" ht="17.25">
      <c r="A6905" s="183" t="s">
        <v>13926</v>
      </c>
      <c r="B6905" s="183" t="s">
        <v>13927</v>
      </c>
      <c r="C6905" s="183" t="s">
        <v>3657</v>
      </c>
      <c r="D6905" s="183" t="s">
        <v>3658</v>
      </c>
      <c r="E6905" s="184"/>
      <c r="F6905" s="184"/>
      <c r="G6905" s="185"/>
      <c r="H6905" s="185"/>
      <c r="I6905" s="184"/>
      <c r="J6905" s="184"/>
      <c r="K6905" s="185" t="s">
        <v>410</v>
      </c>
      <c r="L6905" s="185"/>
      <c r="M6905" s="186"/>
      <c r="N6905" s="61" t="s">
        <v>410</v>
      </c>
      <c r="P6905" s="175" t="s">
        <v>3657</v>
      </c>
    </row>
    <row r="6906" spans="1:16" ht="17.25">
      <c r="A6906" s="183" t="s">
        <v>13928</v>
      </c>
      <c r="B6906" s="183" t="s">
        <v>13929</v>
      </c>
      <c r="C6906" s="183" t="s">
        <v>3657</v>
      </c>
      <c r="D6906" s="183" t="s">
        <v>3658</v>
      </c>
      <c r="E6906" s="184"/>
      <c r="F6906" s="184"/>
      <c r="G6906" s="185"/>
      <c r="H6906" s="185"/>
      <c r="I6906" s="184"/>
      <c r="J6906" s="184"/>
      <c r="K6906" s="185" t="s">
        <v>410</v>
      </c>
      <c r="L6906" s="185"/>
      <c r="M6906" s="186"/>
      <c r="N6906" s="61" t="s">
        <v>410</v>
      </c>
      <c r="P6906" s="175" t="s">
        <v>3657</v>
      </c>
    </row>
    <row r="6907" spans="1:16" ht="17.25">
      <c r="A6907" s="183" t="s">
        <v>13930</v>
      </c>
      <c r="B6907" s="183" t="s">
        <v>13931</v>
      </c>
      <c r="C6907" s="183" t="s">
        <v>3657</v>
      </c>
      <c r="D6907" s="183" t="s">
        <v>3658</v>
      </c>
      <c r="E6907" s="184"/>
      <c r="F6907" s="184"/>
      <c r="G6907" s="185"/>
      <c r="H6907" s="185"/>
      <c r="I6907" s="184"/>
      <c r="J6907" s="184"/>
      <c r="K6907" s="185" t="s">
        <v>410</v>
      </c>
      <c r="L6907" s="185"/>
      <c r="M6907" s="186"/>
      <c r="N6907" s="61" t="s">
        <v>410</v>
      </c>
      <c r="P6907" s="175" t="s">
        <v>3657</v>
      </c>
    </row>
    <row r="6908" spans="1:16" ht="17.25">
      <c r="A6908" s="183" t="s">
        <v>13932</v>
      </c>
      <c r="B6908" s="183" t="s">
        <v>13931</v>
      </c>
      <c r="C6908" s="183" t="s">
        <v>3657</v>
      </c>
      <c r="D6908" s="183" t="s">
        <v>3658</v>
      </c>
      <c r="E6908" s="184"/>
      <c r="F6908" s="184"/>
      <c r="G6908" s="185"/>
      <c r="H6908" s="185"/>
      <c r="I6908" s="184"/>
      <c r="J6908" s="184"/>
      <c r="K6908" s="185" t="s">
        <v>410</v>
      </c>
      <c r="L6908" s="185"/>
      <c r="M6908" s="186"/>
      <c r="N6908" s="61" t="s">
        <v>410</v>
      </c>
      <c r="P6908" s="175" t="s">
        <v>3657</v>
      </c>
    </row>
    <row r="6909" spans="1:16" ht="17.25">
      <c r="A6909" s="183" t="s">
        <v>13933</v>
      </c>
      <c r="B6909" s="183" t="s">
        <v>13931</v>
      </c>
      <c r="C6909" s="183" t="s">
        <v>3657</v>
      </c>
      <c r="D6909" s="183" t="s">
        <v>3658</v>
      </c>
      <c r="E6909" s="184"/>
      <c r="F6909" s="184"/>
      <c r="G6909" s="185"/>
      <c r="H6909" s="185"/>
      <c r="I6909" s="184"/>
      <c r="J6909" s="184"/>
      <c r="K6909" s="185" t="s">
        <v>410</v>
      </c>
      <c r="L6909" s="185"/>
      <c r="M6909" s="186"/>
      <c r="N6909" s="61" t="s">
        <v>410</v>
      </c>
      <c r="P6909" s="175" t="s">
        <v>3657</v>
      </c>
    </row>
    <row r="6910" spans="1:16" ht="17.25">
      <c r="A6910" s="183" t="s">
        <v>13934</v>
      </c>
      <c r="B6910" s="183" t="s">
        <v>13931</v>
      </c>
      <c r="C6910" s="183" t="s">
        <v>3657</v>
      </c>
      <c r="D6910" s="183" t="s">
        <v>3658</v>
      </c>
      <c r="E6910" s="184"/>
      <c r="F6910" s="184"/>
      <c r="G6910" s="185"/>
      <c r="H6910" s="185"/>
      <c r="I6910" s="184"/>
      <c r="J6910" s="184"/>
      <c r="K6910" s="185" t="s">
        <v>410</v>
      </c>
      <c r="L6910" s="185"/>
      <c r="M6910" s="186"/>
      <c r="N6910" s="61" t="s">
        <v>410</v>
      </c>
      <c r="P6910" s="175" t="s">
        <v>3657</v>
      </c>
    </row>
    <row r="6911" spans="1:16" ht="17.25">
      <c r="A6911" s="183" t="s">
        <v>13935</v>
      </c>
      <c r="B6911" s="183" t="s">
        <v>13931</v>
      </c>
      <c r="C6911" s="183" t="s">
        <v>3657</v>
      </c>
      <c r="D6911" s="183" t="s">
        <v>3658</v>
      </c>
      <c r="E6911" s="184"/>
      <c r="F6911" s="184"/>
      <c r="G6911" s="185"/>
      <c r="H6911" s="185"/>
      <c r="I6911" s="184"/>
      <c r="J6911" s="184"/>
      <c r="K6911" s="185" t="s">
        <v>410</v>
      </c>
      <c r="L6911" s="185"/>
      <c r="M6911" s="186"/>
      <c r="N6911" s="61" t="s">
        <v>410</v>
      </c>
      <c r="P6911" s="175" t="s">
        <v>3657</v>
      </c>
    </row>
    <row r="6912" spans="1:16" ht="17.25">
      <c r="A6912" s="183" t="s">
        <v>13936</v>
      </c>
      <c r="B6912" s="183" t="s">
        <v>13931</v>
      </c>
      <c r="C6912" s="183" t="s">
        <v>3657</v>
      </c>
      <c r="D6912" s="183" t="s">
        <v>3658</v>
      </c>
      <c r="E6912" s="184"/>
      <c r="F6912" s="184"/>
      <c r="G6912" s="185"/>
      <c r="H6912" s="185"/>
      <c r="I6912" s="184"/>
      <c r="J6912" s="184"/>
      <c r="K6912" s="185" t="s">
        <v>410</v>
      </c>
      <c r="L6912" s="185"/>
      <c r="M6912" s="186"/>
      <c r="N6912" s="61" t="s">
        <v>410</v>
      </c>
      <c r="P6912" s="175" t="s">
        <v>3657</v>
      </c>
    </row>
    <row r="6913" spans="1:16" ht="17.25">
      <c r="A6913" s="183" t="s">
        <v>13937</v>
      </c>
      <c r="B6913" s="183" t="s">
        <v>13938</v>
      </c>
      <c r="C6913" s="183" t="s">
        <v>3657</v>
      </c>
      <c r="D6913" s="183" t="s">
        <v>3658</v>
      </c>
      <c r="E6913" s="184"/>
      <c r="F6913" s="184"/>
      <c r="G6913" s="185"/>
      <c r="H6913" s="185"/>
      <c r="I6913" s="184"/>
      <c r="J6913" s="184"/>
      <c r="K6913" s="185" t="s">
        <v>410</v>
      </c>
      <c r="L6913" s="185"/>
      <c r="M6913" s="186"/>
      <c r="N6913" s="61" t="s">
        <v>410</v>
      </c>
      <c r="P6913" s="175" t="s">
        <v>3657</v>
      </c>
    </row>
    <row r="6914" spans="1:16" ht="17.25">
      <c r="A6914" s="183" t="s">
        <v>13939</v>
      </c>
      <c r="B6914" s="183" t="s">
        <v>13940</v>
      </c>
      <c r="C6914" s="183" t="s">
        <v>3657</v>
      </c>
      <c r="D6914" s="183" t="s">
        <v>3658</v>
      </c>
      <c r="E6914" s="184"/>
      <c r="F6914" s="184"/>
      <c r="G6914" s="185"/>
      <c r="H6914" s="185"/>
      <c r="I6914" s="184"/>
      <c r="J6914" s="184"/>
      <c r="K6914" s="185" t="s">
        <v>410</v>
      </c>
      <c r="L6914" s="185"/>
      <c r="M6914" s="186"/>
      <c r="N6914" s="61" t="s">
        <v>410</v>
      </c>
      <c r="P6914" s="175" t="s">
        <v>3657</v>
      </c>
    </row>
    <row r="6915" spans="1:16" ht="17.25">
      <c r="A6915" s="183" t="s">
        <v>13941</v>
      </c>
      <c r="B6915" s="183" t="s">
        <v>13942</v>
      </c>
      <c r="C6915" s="183" t="s">
        <v>3657</v>
      </c>
      <c r="D6915" s="183" t="s">
        <v>3658</v>
      </c>
      <c r="E6915" s="184"/>
      <c r="F6915" s="184"/>
      <c r="G6915" s="185"/>
      <c r="H6915" s="185"/>
      <c r="I6915" s="184"/>
      <c r="J6915" s="184"/>
      <c r="K6915" s="185" t="s">
        <v>410</v>
      </c>
      <c r="L6915" s="185"/>
      <c r="M6915" s="186"/>
      <c r="N6915" s="61" t="s">
        <v>410</v>
      </c>
      <c r="P6915" s="175" t="s">
        <v>3657</v>
      </c>
    </row>
    <row r="6916" spans="1:16" ht="17.25">
      <c r="A6916" s="183" t="s">
        <v>13943</v>
      </c>
      <c r="B6916" s="183" t="s">
        <v>13944</v>
      </c>
      <c r="C6916" s="183" t="s">
        <v>3657</v>
      </c>
      <c r="D6916" s="183" t="s">
        <v>3658</v>
      </c>
      <c r="E6916" s="184"/>
      <c r="F6916" s="184"/>
      <c r="G6916" s="185"/>
      <c r="H6916" s="185"/>
      <c r="I6916" s="184"/>
      <c r="J6916" s="184"/>
      <c r="K6916" s="185" t="s">
        <v>410</v>
      </c>
      <c r="L6916" s="185"/>
      <c r="M6916" s="186"/>
      <c r="N6916" s="61" t="s">
        <v>410</v>
      </c>
      <c r="P6916" s="175" t="s">
        <v>3657</v>
      </c>
    </row>
    <row r="6917" spans="1:16" ht="17.25">
      <c r="A6917" s="183" t="s">
        <v>13945</v>
      </c>
      <c r="B6917" s="183" t="s">
        <v>13946</v>
      </c>
      <c r="C6917" s="183" t="s">
        <v>3657</v>
      </c>
      <c r="D6917" s="183" t="s">
        <v>3658</v>
      </c>
      <c r="E6917" s="184"/>
      <c r="F6917" s="184"/>
      <c r="G6917" s="185"/>
      <c r="H6917" s="185"/>
      <c r="I6917" s="184"/>
      <c r="J6917" s="184"/>
      <c r="K6917" s="185" t="s">
        <v>410</v>
      </c>
      <c r="L6917" s="185"/>
      <c r="M6917" s="186"/>
      <c r="N6917" s="61" t="s">
        <v>410</v>
      </c>
      <c r="P6917" s="175" t="s">
        <v>3657</v>
      </c>
    </row>
    <row r="6918" spans="1:16" ht="17.25">
      <c r="A6918" s="183" t="s">
        <v>13947</v>
      </c>
      <c r="B6918" s="183" t="s">
        <v>13948</v>
      </c>
      <c r="C6918" s="183" t="s">
        <v>3657</v>
      </c>
      <c r="D6918" s="183" t="s">
        <v>3658</v>
      </c>
      <c r="E6918" s="184"/>
      <c r="F6918" s="184"/>
      <c r="G6918" s="185"/>
      <c r="H6918" s="185"/>
      <c r="I6918" s="184"/>
      <c r="J6918" s="184"/>
      <c r="K6918" s="185" t="s">
        <v>410</v>
      </c>
      <c r="L6918" s="185"/>
      <c r="M6918" s="186"/>
      <c r="N6918" s="61" t="s">
        <v>410</v>
      </c>
      <c r="P6918" s="175" t="s">
        <v>3657</v>
      </c>
    </row>
    <row r="6919" spans="1:16" ht="17.25">
      <c r="A6919" s="183" t="s">
        <v>13949</v>
      </c>
      <c r="B6919" s="183" t="s">
        <v>13950</v>
      </c>
      <c r="C6919" s="183" t="s">
        <v>3657</v>
      </c>
      <c r="D6919" s="183" t="s">
        <v>3658</v>
      </c>
      <c r="E6919" s="184"/>
      <c r="F6919" s="184"/>
      <c r="G6919" s="185"/>
      <c r="H6919" s="185"/>
      <c r="I6919" s="184"/>
      <c r="J6919" s="184"/>
      <c r="K6919" s="185" t="s">
        <v>410</v>
      </c>
      <c r="L6919" s="185"/>
      <c r="M6919" s="186"/>
      <c r="N6919" s="61" t="s">
        <v>410</v>
      </c>
      <c r="P6919" s="175" t="s">
        <v>3657</v>
      </c>
    </row>
    <row r="6920" spans="1:16" ht="17.25">
      <c r="A6920" s="183" t="s">
        <v>13951</v>
      </c>
      <c r="B6920" s="183" t="s">
        <v>13952</v>
      </c>
      <c r="C6920" s="183" t="s">
        <v>3657</v>
      </c>
      <c r="D6920" s="183" t="s">
        <v>3658</v>
      </c>
      <c r="E6920" s="184"/>
      <c r="F6920" s="184"/>
      <c r="G6920" s="185"/>
      <c r="H6920" s="185"/>
      <c r="I6920" s="184"/>
      <c r="J6920" s="184"/>
      <c r="K6920" s="185" t="s">
        <v>410</v>
      </c>
      <c r="L6920" s="185"/>
      <c r="M6920" s="186"/>
      <c r="N6920" s="61" t="s">
        <v>410</v>
      </c>
      <c r="P6920" s="175" t="s">
        <v>3657</v>
      </c>
    </row>
    <row r="6921" spans="1:16" ht="17.25">
      <c r="A6921" s="183" t="s">
        <v>13953</v>
      </c>
      <c r="B6921" s="183" t="s">
        <v>13954</v>
      </c>
      <c r="C6921" s="183" t="s">
        <v>3657</v>
      </c>
      <c r="D6921" s="183" t="s">
        <v>3658</v>
      </c>
      <c r="E6921" s="184">
        <v>179</v>
      </c>
      <c r="F6921" s="184">
        <v>179</v>
      </c>
      <c r="G6921" s="185"/>
      <c r="H6921" s="185"/>
      <c r="I6921" s="184">
        <v>38.2</v>
      </c>
      <c r="J6921" s="184">
        <v>217.2</v>
      </c>
      <c r="K6921" s="185">
        <v>40</v>
      </c>
      <c r="L6921" s="185" t="s">
        <v>130</v>
      </c>
      <c r="M6921" s="186" t="s">
        <v>1676</v>
      </c>
      <c r="N6921" s="61" t="s">
        <v>51</v>
      </c>
      <c r="P6921" s="175" t="s">
        <v>3657</v>
      </c>
    </row>
    <row r="6922" spans="1:16" ht="17.25">
      <c r="A6922" s="183" t="s">
        <v>13955</v>
      </c>
      <c r="B6922" s="183" t="s">
        <v>13956</v>
      </c>
      <c r="C6922" s="183" t="s">
        <v>3657</v>
      </c>
      <c r="D6922" s="183" t="s">
        <v>3658</v>
      </c>
      <c r="E6922" s="184"/>
      <c r="F6922" s="184"/>
      <c r="G6922" s="185"/>
      <c r="H6922" s="185"/>
      <c r="I6922" s="184"/>
      <c r="J6922" s="184"/>
      <c r="K6922" s="185" t="s">
        <v>410</v>
      </c>
      <c r="L6922" s="185"/>
      <c r="M6922" s="186"/>
      <c r="N6922" s="61" t="s">
        <v>410</v>
      </c>
      <c r="P6922" s="175" t="s">
        <v>3657</v>
      </c>
    </row>
    <row r="6923" spans="1:16" ht="17.25">
      <c r="A6923" s="183" t="s">
        <v>13957</v>
      </c>
      <c r="B6923" s="183" t="s">
        <v>13958</v>
      </c>
      <c r="C6923" s="183" t="s">
        <v>3657</v>
      </c>
      <c r="D6923" s="183" t="s">
        <v>3658</v>
      </c>
      <c r="E6923" s="184">
        <v>369</v>
      </c>
      <c r="F6923" s="184">
        <v>369</v>
      </c>
      <c r="G6923" s="185"/>
      <c r="H6923" s="185"/>
      <c r="I6923" s="184">
        <v>110.84</v>
      </c>
      <c r="J6923" s="184">
        <v>479.84</v>
      </c>
      <c r="K6923" s="185">
        <v>0</v>
      </c>
      <c r="L6923" s="185"/>
      <c r="M6923" s="186"/>
      <c r="N6923" s="61" t="s">
        <v>51</v>
      </c>
      <c r="P6923" s="175" t="s">
        <v>3657</v>
      </c>
    </row>
    <row r="6924" spans="1:16" ht="17.25">
      <c r="A6924" s="183" t="s">
        <v>13959</v>
      </c>
      <c r="B6924" s="183" t="s">
        <v>13960</v>
      </c>
      <c r="C6924" s="183" t="s">
        <v>3657</v>
      </c>
      <c r="D6924" s="183" t="s">
        <v>3658</v>
      </c>
      <c r="E6924" s="184"/>
      <c r="F6924" s="184"/>
      <c r="G6924" s="185"/>
      <c r="H6924" s="185"/>
      <c r="I6924" s="184"/>
      <c r="J6924" s="184"/>
      <c r="K6924" s="185" t="s">
        <v>410</v>
      </c>
      <c r="L6924" s="185"/>
      <c r="M6924" s="186"/>
      <c r="N6924" s="61" t="s">
        <v>410</v>
      </c>
      <c r="P6924" s="175" t="s">
        <v>3657</v>
      </c>
    </row>
    <row r="6925" spans="1:16" ht="17.25">
      <c r="A6925" s="183" t="s">
        <v>13961</v>
      </c>
      <c r="B6925" s="183" t="s">
        <v>13962</v>
      </c>
      <c r="C6925" s="183" t="s">
        <v>3657</v>
      </c>
      <c r="D6925" s="183" t="s">
        <v>3658</v>
      </c>
      <c r="E6925" s="184"/>
      <c r="F6925" s="184"/>
      <c r="G6925" s="185"/>
      <c r="H6925" s="185"/>
      <c r="I6925" s="184"/>
      <c r="J6925" s="184"/>
      <c r="K6925" s="185" t="s">
        <v>410</v>
      </c>
      <c r="L6925" s="185"/>
      <c r="M6925" s="186"/>
      <c r="N6925" s="61" t="s">
        <v>410</v>
      </c>
      <c r="P6925" s="175" t="s">
        <v>3657</v>
      </c>
    </row>
    <row r="6926" spans="1:16" ht="17.25">
      <c r="A6926" s="183" t="s">
        <v>13963</v>
      </c>
      <c r="B6926" s="183" t="s">
        <v>13964</v>
      </c>
      <c r="C6926" s="183" t="s">
        <v>3657</v>
      </c>
      <c r="D6926" s="183" t="s">
        <v>3658</v>
      </c>
      <c r="E6926" s="184">
        <v>139</v>
      </c>
      <c r="F6926" s="184">
        <v>139</v>
      </c>
      <c r="G6926" s="185"/>
      <c r="H6926" s="185"/>
      <c r="I6926" s="184">
        <v>22.27</v>
      </c>
      <c r="J6926" s="184">
        <v>161.06</v>
      </c>
      <c r="K6926" s="185">
        <v>0</v>
      </c>
      <c r="L6926" s="185"/>
      <c r="M6926" s="186"/>
      <c r="N6926" s="61" t="s">
        <v>51</v>
      </c>
      <c r="P6926" s="175" t="s">
        <v>3657</v>
      </c>
    </row>
    <row r="6927" spans="1:16" ht="17.25">
      <c r="A6927" s="183" t="s">
        <v>13965</v>
      </c>
      <c r="B6927" s="183" t="s">
        <v>13966</v>
      </c>
      <c r="C6927" s="183" t="s">
        <v>3657</v>
      </c>
      <c r="D6927" s="183" t="s">
        <v>3658</v>
      </c>
      <c r="E6927" s="184">
        <v>139</v>
      </c>
      <c r="F6927" s="184">
        <v>139</v>
      </c>
      <c r="G6927" s="185"/>
      <c r="H6927" s="185"/>
      <c r="I6927" s="184">
        <v>22.27</v>
      </c>
      <c r="J6927" s="184">
        <v>161.06</v>
      </c>
      <c r="K6927" s="185">
        <v>0</v>
      </c>
      <c r="L6927" s="185"/>
      <c r="M6927" s="186"/>
      <c r="N6927" s="61" t="s">
        <v>51</v>
      </c>
      <c r="P6927" s="175" t="s">
        <v>3657</v>
      </c>
    </row>
    <row r="6928" spans="1:16" ht="17.25">
      <c r="A6928" s="183" t="s">
        <v>13967</v>
      </c>
      <c r="B6928" s="183" t="s">
        <v>13968</v>
      </c>
      <c r="C6928" s="183" t="s">
        <v>3657</v>
      </c>
      <c r="D6928" s="183" t="s">
        <v>3658</v>
      </c>
      <c r="E6928" s="184"/>
      <c r="F6928" s="184"/>
      <c r="G6928" s="185"/>
      <c r="H6928" s="185"/>
      <c r="I6928" s="184"/>
      <c r="J6928" s="184"/>
      <c r="K6928" s="185" t="s">
        <v>410</v>
      </c>
      <c r="L6928" s="185"/>
      <c r="M6928" s="186"/>
      <c r="N6928" s="61" t="s">
        <v>410</v>
      </c>
      <c r="P6928" s="175" t="s">
        <v>3657</v>
      </c>
    </row>
    <row r="6929" spans="1:16" ht="17.25">
      <c r="A6929" s="183" t="s">
        <v>13969</v>
      </c>
      <c r="B6929" s="183" t="s">
        <v>13970</v>
      </c>
      <c r="C6929" s="183" t="s">
        <v>3657</v>
      </c>
      <c r="D6929" s="183" t="s">
        <v>3658</v>
      </c>
      <c r="E6929" s="184"/>
      <c r="F6929" s="184"/>
      <c r="G6929" s="185"/>
      <c r="H6929" s="185"/>
      <c r="I6929" s="184"/>
      <c r="J6929" s="184"/>
      <c r="K6929" s="185" t="s">
        <v>410</v>
      </c>
      <c r="L6929" s="185"/>
      <c r="M6929" s="186"/>
      <c r="N6929" s="61" t="s">
        <v>410</v>
      </c>
      <c r="P6929" s="175" t="s">
        <v>3657</v>
      </c>
    </row>
    <row r="6930" spans="1:16" ht="17.25">
      <c r="A6930" s="183" t="s">
        <v>13971</v>
      </c>
      <c r="B6930" s="183" t="s">
        <v>13972</v>
      </c>
      <c r="C6930" s="183" t="s">
        <v>3657</v>
      </c>
      <c r="D6930" s="183" t="s">
        <v>3658</v>
      </c>
      <c r="E6930" s="184"/>
      <c r="F6930" s="184"/>
      <c r="G6930" s="185"/>
      <c r="H6930" s="185"/>
      <c r="I6930" s="184"/>
      <c r="J6930" s="184"/>
      <c r="K6930" s="185" t="s">
        <v>410</v>
      </c>
      <c r="L6930" s="185"/>
      <c r="M6930" s="186"/>
      <c r="N6930" s="61" t="s">
        <v>410</v>
      </c>
      <c r="P6930" s="175" t="s">
        <v>3657</v>
      </c>
    </row>
    <row r="6931" spans="1:16" ht="17.25">
      <c r="A6931" s="183" t="s">
        <v>13973</v>
      </c>
      <c r="B6931" s="183" t="s">
        <v>13974</v>
      </c>
      <c r="C6931" s="183" t="s">
        <v>3657</v>
      </c>
      <c r="D6931" s="183" t="s">
        <v>3658</v>
      </c>
      <c r="E6931" s="184"/>
      <c r="F6931" s="184"/>
      <c r="G6931" s="185"/>
      <c r="H6931" s="185"/>
      <c r="I6931" s="184"/>
      <c r="J6931" s="184"/>
      <c r="K6931" s="185" t="s">
        <v>410</v>
      </c>
      <c r="L6931" s="185"/>
      <c r="M6931" s="186"/>
      <c r="N6931" s="61" t="s">
        <v>410</v>
      </c>
      <c r="P6931" s="175" t="s">
        <v>3657</v>
      </c>
    </row>
    <row r="6932" spans="1:16" ht="17.25">
      <c r="A6932" s="183" t="s">
        <v>13975</v>
      </c>
      <c r="B6932" s="183" t="s">
        <v>13976</v>
      </c>
      <c r="C6932" s="183" t="s">
        <v>3657</v>
      </c>
      <c r="D6932" s="183" t="s">
        <v>3658</v>
      </c>
      <c r="E6932" s="184"/>
      <c r="F6932" s="184"/>
      <c r="G6932" s="185"/>
      <c r="H6932" s="185"/>
      <c r="I6932" s="184"/>
      <c r="J6932" s="184"/>
      <c r="K6932" s="185" t="s">
        <v>410</v>
      </c>
      <c r="L6932" s="185"/>
      <c r="M6932" s="186"/>
      <c r="N6932" s="61" t="s">
        <v>410</v>
      </c>
      <c r="P6932" s="175" t="s">
        <v>3657</v>
      </c>
    </row>
    <row r="6933" spans="1:16" ht="17.25">
      <c r="A6933" s="183" t="s">
        <v>13977</v>
      </c>
      <c r="B6933" s="183" t="s">
        <v>13978</v>
      </c>
      <c r="C6933" s="183" t="s">
        <v>3657</v>
      </c>
      <c r="D6933" s="183" t="s">
        <v>3658</v>
      </c>
      <c r="E6933" s="184"/>
      <c r="F6933" s="184"/>
      <c r="G6933" s="185"/>
      <c r="H6933" s="185"/>
      <c r="I6933" s="184"/>
      <c r="J6933" s="184"/>
      <c r="K6933" s="185" t="s">
        <v>410</v>
      </c>
      <c r="L6933" s="185"/>
      <c r="M6933" s="186"/>
      <c r="N6933" s="61" t="s">
        <v>410</v>
      </c>
      <c r="P6933" s="175" t="s">
        <v>3657</v>
      </c>
    </row>
    <row r="6934" spans="1:16" ht="17.25">
      <c r="A6934" s="183" t="s">
        <v>13979</v>
      </c>
      <c r="B6934" s="183" t="s">
        <v>13980</v>
      </c>
      <c r="C6934" s="183" t="s">
        <v>3657</v>
      </c>
      <c r="D6934" s="183" t="s">
        <v>3658</v>
      </c>
      <c r="E6934" s="184"/>
      <c r="F6934" s="184"/>
      <c r="G6934" s="185"/>
      <c r="H6934" s="185"/>
      <c r="I6934" s="184"/>
      <c r="J6934" s="184"/>
      <c r="K6934" s="185" t="s">
        <v>410</v>
      </c>
      <c r="L6934" s="185"/>
      <c r="M6934" s="186"/>
      <c r="N6934" s="61" t="s">
        <v>410</v>
      </c>
      <c r="P6934" s="175" t="s">
        <v>3657</v>
      </c>
    </row>
    <row r="6935" spans="1:16" ht="17.25">
      <c r="A6935" s="183" t="s">
        <v>13981</v>
      </c>
      <c r="B6935" s="183" t="s">
        <v>13982</v>
      </c>
      <c r="C6935" s="183" t="s">
        <v>3657</v>
      </c>
      <c r="D6935" s="183" t="s">
        <v>3658</v>
      </c>
      <c r="E6935" s="184">
        <v>119</v>
      </c>
      <c r="F6935" s="184">
        <v>90</v>
      </c>
      <c r="G6935" s="185" t="s">
        <v>180</v>
      </c>
      <c r="H6935" s="185" t="s">
        <v>3659</v>
      </c>
      <c r="I6935" s="184">
        <v>28.58</v>
      </c>
      <c r="J6935" s="184">
        <v>117.18</v>
      </c>
      <c r="K6935" s="185">
        <v>83</v>
      </c>
      <c r="L6935" s="185"/>
      <c r="M6935" s="186"/>
      <c r="N6935" s="61" t="s">
        <v>51</v>
      </c>
      <c r="P6935" s="175" t="s">
        <v>3657</v>
      </c>
    </row>
    <row r="6936" spans="1:16" ht="17.25">
      <c r="A6936" s="183" t="s">
        <v>13983</v>
      </c>
      <c r="B6936" s="183" t="s">
        <v>13984</v>
      </c>
      <c r="C6936" s="183" t="s">
        <v>3657</v>
      </c>
      <c r="D6936" s="183" t="s">
        <v>3658</v>
      </c>
      <c r="E6936" s="184">
        <v>219</v>
      </c>
      <c r="F6936" s="184">
        <v>150</v>
      </c>
      <c r="G6936" s="185" t="s">
        <v>421</v>
      </c>
      <c r="H6936" s="185" t="s">
        <v>3659</v>
      </c>
      <c r="I6936" s="184">
        <v>92.48</v>
      </c>
      <c r="J6936" s="184">
        <v>242.48</v>
      </c>
      <c r="K6936" s="185">
        <v>15</v>
      </c>
      <c r="L6936" s="185"/>
      <c r="M6936" s="186"/>
      <c r="N6936" s="61" t="s">
        <v>51</v>
      </c>
      <c r="P6936" s="175" t="s">
        <v>3657</v>
      </c>
    </row>
    <row r="6937" spans="1:16" ht="17.25">
      <c r="A6937" s="183" t="s">
        <v>13985</v>
      </c>
      <c r="B6937" s="183" t="s">
        <v>13986</v>
      </c>
      <c r="C6937" s="183" t="s">
        <v>3657</v>
      </c>
      <c r="D6937" s="183" t="s">
        <v>3658</v>
      </c>
      <c r="E6937" s="184">
        <v>219</v>
      </c>
      <c r="F6937" s="184">
        <v>150</v>
      </c>
      <c r="G6937" s="185" t="s">
        <v>421</v>
      </c>
      <c r="H6937" s="185" t="s">
        <v>3659</v>
      </c>
      <c r="I6937" s="184">
        <v>92.48</v>
      </c>
      <c r="J6937" s="184">
        <v>242.48</v>
      </c>
      <c r="K6937" s="185">
        <v>39</v>
      </c>
      <c r="L6937" s="185"/>
      <c r="M6937" s="186"/>
      <c r="N6937" s="61" t="s">
        <v>51</v>
      </c>
      <c r="P6937" s="175" t="s">
        <v>3657</v>
      </c>
    </row>
    <row r="6938" spans="1:16" ht="17.25">
      <c r="A6938" s="183" t="s">
        <v>13987</v>
      </c>
      <c r="B6938" s="183" t="s">
        <v>13988</v>
      </c>
      <c r="C6938" s="183" t="s">
        <v>3657</v>
      </c>
      <c r="D6938" s="183" t="s">
        <v>3658</v>
      </c>
      <c r="E6938" s="184"/>
      <c r="F6938" s="184"/>
      <c r="G6938" s="185"/>
      <c r="H6938" s="185"/>
      <c r="I6938" s="184"/>
      <c r="J6938" s="184"/>
      <c r="K6938" s="185" t="s">
        <v>410</v>
      </c>
      <c r="L6938" s="185"/>
      <c r="M6938" s="186"/>
      <c r="N6938" s="61" t="s">
        <v>410</v>
      </c>
      <c r="P6938" s="175" t="s">
        <v>3657</v>
      </c>
    </row>
    <row r="6939" spans="1:16" ht="17.25">
      <c r="A6939" s="183" t="s">
        <v>13989</v>
      </c>
      <c r="B6939" s="183" t="s">
        <v>13990</v>
      </c>
      <c r="C6939" s="183" t="s">
        <v>3657</v>
      </c>
      <c r="D6939" s="183" t="s">
        <v>3658</v>
      </c>
      <c r="E6939" s="184"/>
      <c r="F6939" s="184"/>
      <c r="G6939" s="185"/>
      <c r="H6939" s="185"/>
      <c r="I6939" s="184"/>
      <c r="J6939" s="184"/>
      <c r="K6939" s="185" t="s">
        <v>410</v>
      </c>
      <c r="L6939" s="185"/>
      <c r="M6939" s="186"/>
      <c r="N6939" s="61" t="s">
        <v>410</v>
      </c>
      <c r="P6939" s="175" t="s">
        <v>3657</v>
      </c>
    </row>
    <row r="6940" spans="1:16" ht="17.25">
      <c r="A6940" s="183" t="s">
        <v>13991</v>
      </c>
      <c r="B6940" s="183" t="s">
        <v>13992</v>
      </c>
      <c r="C6940" s="183" t="s">
        <v>3657</v>
      </c>
      <c r="D6940" s="183" t="s">
        <v>3658</v>
      </c>
      <c r="E6940" s="184"/>
      <c r="F6940" s="184"/>
      <c r="G6940" s="185"/>
      <c r="H6940" s="185"/>
      <c r="I6940" s="184"/>
      <c r="J6940" s="184"/>
      <c r="K6940" s="185" t="s">
        <v>410</v>
      </c>
      <c r="L6940" s="185"/>
      <c r="M6940" s="186"/>
      <c r="N6940" s="61" t="s">
        <v>410</v>
      </c>
      <c r="P6940" s="175" t="s">
        <v>3657</v>
      </c>
    </row>
    <row r="6941" spans="1:16" ht="17.25">
      <c r="A6941" s="183" t="s">
        <v>13993</v>
      </c>
      <c r="B6941" s="183" t="s">
        <v>13942</v>
      </c>
      <c r="C6941" s="183" t="s">
        <v>3657</v>
      </c>
      <c r="D6941" s="183" t="s">
        <v>3658</v>
      </c>
      <c r="E6941" s="184"/>
      <c r="F6941" s="184"/>
      <c r="G6941" s="185"/>
      <c r="H6941" s="185"/>
      <c r="I6941" s="184"/>
      <c r="J6941" s="184"/>
      <c r="K6941" s="185" t="s">
        <v>410</v>
      </c>
      <c r="L6941" s="185"/>
      <c r="M6941" s="186"/>
      <c r="N6941" s="61" t="s">
        <v>410</v>
      </c>
      <c r="P6941" s="175" t="s">
        <v>3657</v>
      </c>
    </row>
    <row r="6942" spans="1:16" ht="17.25">
      <c r="A6942" s="183" t="s">
        <v>13994</v>
      </c>
      <c r="B6942" s="183" t="s">
        <v>13995</v>
      </c>
      <c r="C6942" s="183" t="s">
        <v>3657</v>
      </c>
      <c r="D6942" s="183" t="s">
        <v>3658</v>
      </c>
      <c r="E6942" s="184"/>
      <c r="F6942" s="184"/>
      <c r="G6942" s="185"/>
      <c r="H6942" s="185"/>
      <c r="I6942" s="184"/>
      <c r="J6942" s="184"/>
      <c r="K6942" s="185" t="s">
        <v>410</v>
      </c>
      <c r="L6942" s="185"/>
      <c r="M6942" s="186"/>
      <c r="N6942" s="61" t="s">
        <v>410</v>
      </c>
      <c r="P6942" s="175" t="s">
        <v>3657</v>
      </c>
    </row>
    <row r="6943" spans="1:16" ht="17.25">
      <c r="A6943" s="183" t="s">
        <v>13996</v>
      </c>
      <c r="B6943" s="183" t="s">
        <v>13997</v>
      </c>
      <c r="C6943" s="183" t="s">
        <v>3657</v>
      </c>
      <c r="D6943" s="183" t="s">
        <v>3658</v>
      </c>
      <c r="E6943" s="184"/>
      <c r="F6943" s="184"/>
      <c r="G6943" s="185"/>
      <c r="H6943" s="185"/>
      <c r="I6943" s="184"/>
      <c r="J6943" s="184"/>
      <c r="K6943" s="185" t="s">
        <v>410</v>
      </c>
      <c r="L6943" s="185"/>
      <c r="M6943" s="186"/>
      <c r="N6943" s="61" t="s">
        <v>410</v>
      </c>
      <c r="P6943" s="175" t="s">
        <v>3657</v>
      </c>
    </row>
    <row r="6944" spans="1:16" ht="17.25">
      <c r="A6944" s="183" t="s">
        <v>13998</v>
      </c>
      <c r="B6944" s="183" t="s">
        <v>13997</v>
      </c>
      <c r="C6944" s="183" t="s">
        <v>3657</v>
      </c>
      <c r="D6944" s="183" t="s">
        <v>3658</v>
      </c>
      <c r="E6944" s="184"/>
      <c r="F6944" s="184"/>
      <c r="G6944" s="185"/>
      <c r="H6944" s="185"/>
      <c r="I6944" s="184"/>
      <c r="J6944" s="184"/>
      <c r="K6944" s="185" t="s">
        <v>410</v>
      </c>
      <c r="L6944" s="185"/>
      <c r="M6944" s="186"/>
      <c r="N6944" s="61" t="s">
        <v>410</v>
      </c>
      <c r="P6944" s="175" t="s">
        <v>3657</v>
      </c>
    </row>
    <row r="6945" spans="1:16" ht="17.25">
      <c r="A6945" s="183" t="s">
        <v>13999</v>
      </c>
      <c r="B6945" s="183" t="s">
        <v>14000</v>
      </c>
      <c r="C6945" s="183" t="s">
        <v>3657</v>
      </c>
      <c r="D6945" s="183" t="s">
        <v>3658</v>
      </c>
      <c r="E6945" s="184"/>
      <c r="F6945" s="184"/>
      <c r="G6945" s="185"/>
      <c r="H6945" s="185"/>
      <c r="I6945" s="184"/>
      <c r="J6945" s="184"/>
      <c r="K6945" s="185" t="s">
        <v>410</v>
      </c>
      <c r="L6945" s="185"/>
      <c r="M6945" s="186"/>
      <c r="N6945" s="61" t="s">
        <v>410</v>
      </c>
      <c r="P6945" s="175" t="s">
        <v>3657</v>
      </c>
    </row>
    <row r="6946" spans="1:16" ht="17.25">
      <c r="A6946" s="183" t="s">
        <v>14001</v>
      </c>
      <c r="B6946" s="183" t="s">
        <v>14002</v>
      </c>
      <c r="C6946" s="183" t="s">
        <v>3657</v>
      </c>
      <c r="D6946" s="183" t="s">
        <v>3658</v>
      </c>
      <c r="E6946" s="184"/>
      <c r="F6946" s="184"/>
      <c r="G6946" s="185"/>
      <c r="H6946" s="185"/>
      <c r="I6946" s="184"/>
      <c r="J6946" s="184"/>
      <c r="K6946" s="185" t="s">
        <v>410</v>
      </c>
      <c r="L6946" s="185"/>
      <c r="M6946" s="186"/>
      <c r="N6946" s="61" t="s">
        <v>410</v>
      </c>
      <c r="P6946" s="175" t="s">
        <v>3657</v>
      </c>
    </row>
    <row r="6947" spans="1:16" ht="17.25">
      <c r="A6947" s="183" t="s">
        <v>14003</v>
      </c>
      <c r="B6947" s="183" t="s">
        <v>14004</v>
      </c>
      <c r="C6947" s="183" t="s">
        <v>3657</v>
      </c>
      <c r="D6947" s="183" t="s">
        <v>3658</v>
      </c>
      <c r="E6947" s="184"/>
      <c r="F6947" s="184"/>
      <c r="G6947" s="185"/>
      <c r="H6947" s="185"/>
      <c r="I6947" s="184"/>
      <c r="J6947" s="184"/>
      <c r="K6947" s="185" t="s">
        <v>410</v>
      </c>
      <c r="L6947" s="185"/>
      <c r="M6947" s="186"/>
      <c r="N6947" s="61" t="s">
        <v>410</v>
      </c>
      <c r="P6947" s="175" t="s">
        <v>3657</v>
      </c>
    </row>
    <row r="6948" spans="1:16" ht="17.25">
      <c r="A6948" s="183" t="s">
        <v>14005</v>
      </c>
      <c r="B6948" s="183" t="s">
        <v>14006</v>
      </c>
      <c r="C6948" s="183" t="s">
        <v>3657</v>
      </c>
      <c r="D6948" s="183" t="s">
        <v>3658</v>
      </c>
      <c r="E6948" s="184"/>
      <c r="F6948" s="184"/>
      <c r="G6948" s="185"/>
      <c r="H6948" s="185"/>
      <c r="I6948" s="184"/>
      <c r="J6948" s="184"/>
      <c r="K6948" s="185" t="s">
        <v>410</v>
      </c>
      <c r="L6948" s="185"/>
      <c r="M6948" s="186"/>
      <c r="N6948" s="61" t="s">
        <v>410</v>
      </c>
      <c r="P6948" s="175" t="s">
        <v>3657</v>
      </c>
    </row>
    <row r="6949" spans="1:16" ht="17.25">
      <c r="A6949" s="183" t="s">
        <v>14007</v>
      </c>
      <c r="B6949" s="183" t="s">
        <v>14008</v>
      </c>
      <c r="C6949" s="183" t="s">
        <v>3657</v>
      </c>
      <c r="D6949" s="183" t="s">
        <v>3658</v>
      </c>
      <c r="E6949" s="184"/>
      <c r="F6949" s="184"/>
      <c r="G6949" s="185"/>
      <c r="H6949" s="185"/>
      <c r="I6949" s="184"/>
      <c r="J6949" s="184"/>
      <c r="K6949" s="185" t="s">
        <v>410</v>
      </c>
      <c r="L6949" s="185"/>
      <c r="M6949" s="186"/>
      <c r="N6949" s="61" t="s">
        <v>410</v>
      </c>
      <c r="P6949" s="175" t="s">
        <v>3657</v>
      </c>
    </row>
    <row r="6950" spans="1:16" ht="17.25">
      <c r="A6950" s="183" t="s">
        <v>14009</v>
      </c>
      <c r="B6950" s="183" t="s">
        <v>14010</v>
      </c>
      <c r="C6950" s="183" t="s">
        <v>3657</v>
      </c>
      <c r="D6950" s="183" t="s">
        <v>3658</v>
      </c>
      <c r="E6950" s="184"/>
      <c r="F6950" s="184"/>
      <c r="G6950" s="185"/>
      <c r="H6950" s="185"/>
      <c r="I6950" s="184"/>
      <c r="J6950" s="184"/>
      <c r="K6950" s="185" t="s">
        <v>410</v>
      </c>
      <c r="L6950" s="185"/>
      <c r="M6950" s="186"/>
      <c r="N6950" s="61" t="s">
        <v>410</v>
      </c>
      <c r="P6950" s="175" t="s">
        <v>3657</v>
      </c>
    </row>
    <row r="6951" spans="1:16" ht="17.25">
      <c r="A6951" s="183" t="s">
        <v>14011</v>
      </c>
      <c r="B6951" s="183" t="s">
        <v>14012</v>
      </c>
      <c r="C6951" s="183" t="s">
        <v>3657</v>
      </c>
      <c r="D6951" s="183" t="s">
        <v>3658</v>
      </c>
      <c r="E6951" s="184"/>
      <c r="F6951" s="184"/>
      <c r="G6951" s="185"/>
      <c r="H6951" s="185"/>
      <c r="I6951" s="184"/>
      <c r="J6951" s="184"/>
      <c r="K6951" s="185" t="s">
        <v>410</v>
      </c>
      <c r="L6951" s="185"/>
      <c r="M6951" s="186"/>
      <c r="N6951" s="61" t="s">
        <v>410</v>
      </c>
      <c r="P6951" s="175" t="s">
        <v>3657</v>
      </c>
    </row>
    <row r="6952" spans="1:16" ht="17.25">
      <c r="A6952" s="183" t="s">
        <v>14013</v>
      </c>
      <c r="B6952" s="183" t="s">
        <v>14014</v>
      </c>
      <c r="C6952" s="183" t="s">
        <v>3657</v>
      </c>
      <c r="D6952" s="183" t="s">
        <v>3658</v>
      </c>
      <c r="E6952" s="184"/>
      <c r="F6952" s="184"/>
      <c r="G6952" s="185"/>
      <c r="H6952" s="185"/>
      <c r="I6952" s="184"/>
      <c r="J6952" s="184"/>
      <c r="K6952" s="185" t="s">
        <v>410</v>
      </c>
      <c r="L6952" s="185"/>
      <c r="M6952" s="186"/>
      <c r="N6952" s="61" t="s">
        <v>410</v>
      </c>
      <c r="P6952" s="175" t="s">
        <v>3657</v>
      </c>
    </row>
    <row r="6953" spans="1:16" ht="17.25">
      <c r="A6953" s="183" t="s">
        <v>14015</v>
      </c>
      <c r="B6953" s="183" t="s">
        <v>14016</v>
      </c>
      <c r="C6953" s="183" t="s">
        <v>3657</v>
      </c>
      <c r="D6953" s="183" t="s">
        <v>3658</v>
      </c>
      <c r="E6953" s="184"/>
      <c r="F6953" s="184"/>
      <c r="G6953" s="185"/>
      <c r="H6953" s="185"/>
      <c r="I6953" s="184"/>
      <c r="J6953" s="184"/>
      <c r="K6953" s="185" t="s">
        <v>410</v>
      </c>
      <c r="L6953" s="185"/>
      <c r="M6953" s="186"/>
      <c r="N6953" s="61" t="s">
        <v>410</v>
      </c>
      <c r="P6953" s="175" t="s">
        <v>3657</v>
      </c>
    </row>
    <row r="6954" spans="1:16" ht="17.25">
      <c r="A6954" s="183" t="s">
        <v>14017</v>
      </c>
      <c r="B6954" s="183" t="s">
        <v>13952</v>
      </c>
      <c r="C6954" s="183" t="s">
        <v>3657</v>
      </c>
      <c r="D6954" s="183" t="s">
        <v>3658</v>
      </c>
      <c r="E6954" s="184"/>
      <c r="F6954" s="184"/>
      <c r="G6954" s="185"/>
      <c r="H6954" s="185"/>
      <c r="I6954" s="184"/>
      <c r="J6954" s="184"/>
      <c r="K6954" s="185" t="s">
        <v>410</v>
      </c>
      <c r="L6954" s="185"/>
      <c r="M6954" s="186"/>
      <c r="N6954" s="61" t="s">
        <v>410</v>
      </c>
      <c r="P6954" s="175" t="s">
        <v>3657</v>
      </c>
    </row>
    <row r="6955" spans="1:16" ht="17.25">
      <c r="A6955" s="183" t="s">
        <v>14018</v>
      </c>
      <c r="B6955" s="183" t="s">
        <v>13952</v>
      </c>
      <c r="C6955" s="183" t="s">
        <v>3657</v>
      </c>
      <c r="D6955" s="183" t="s">
        <v>3658</v>
      </c>
      <c r="E6955" s="184"/>
      <c r="F6955" s="184"/>
      <c r="G6955" s="185"/>
      <c r="H6955" s="185"/>
      <c r="I6955" s="184"/>
      <c r="J6955" s="184"/>
      <c r="K6955" s="185" t="s">
        <v>410</v>
      </c>
      <c r="L6955" s="185"/>
      <c r="M6955" s="186"/>
      <c r="N6955" s="61" t="s">
        <v>410</v>
      </c>
      <c r="P6955" s="175" t="s">
        <v>3657</v>
      </c>
    </row>
    <row r="6956" spans="1:16" ht="17.25">
      <c r="A6956" s="183" t="s">
        <v>14019</v>
      </c>
      <c r="B6956" s="183" t="s">
        <v>14020</v>
      </c>
      <c r="C6956" s="183" t="s">
        <v>3657</v>
      </c>
      <c r="D6956" s="183" t="s">
        <v>3658</v>
      </c>
      <c r="E6956" s="184">
        <v>179</v>
      </c>
      <c r="F6956" s="184">
        <v>179</v>
      </c>
      <c r="G6956" s="185"/>
      <c r="H6956" s="185"/>
      <c r="I6956" s="184">
        <v>38.2</v>
      </c>
      <c r="J6956" s="184">
        <v>217.2</v>
      </c>
      <c r="K6956" s="185">
        <v>38</v>
      </c>
      <c r="L6956" s="185" t="s">
        <v>130</v>
      </c>
      <c r="M6956" s="186" t="s">
        <v>1676</v>
      </c>
      <c r="N6956" s="61" t="s">
        <v>51</v>
      </c>
      <c r="P6956" s="175" t="s">
        <v>3657</v>
      </c>
    </row>
    <row r="6957" spans="1:16" ht="17.25">
      <c r="A6957" s="183" t="s">
        <v>14021</v>
      </c>
      <c r="B6957" s="183" t="s">
        <v>14022</v>
      </c>
      <c r="C6957" s="183" t="s">
        <v>3657</v>
      </c>
      <c r="D6957" s="183" t="s">
        <v>3658</v>
      </c>
      <c r="E6957" s="184">
        <v>179</v>
      </c>
      <c r="F6957" s="184">
        <v>179</v>
      </c>
      <c r="G6957" s="185"/>
      <c r="H6957" s="185"/>
      <c r="I6957" s="184">
        <v>38.2</v>
      </c>
      <c r="J6957" s="184">
        <v>217.2</v>
      </c>
      <c r="K6957" s="185">
        <v>7</v>
      </c>
      <c r="L6957" s="185" t="s">
        <v>130</v>
      </c>
      <c r="M6957" s="186" t="s">
        <v>1676</v>
      </c>
      <c r="N6957" s="61" t="s">
        <v>51</v>
      </c>
      <c r="P6957" s="175" t="s">
        <v>3657</v>
      </c>
    </row>
    <row r="6958" spans="1:16" ht="17.25">
      <c r="A6958" s="183" t="s">
        <v>14023</v>
      </c>
      <c r="B6958" s="183" t="s">
        <v>14024</v>
      </c>
      <c r="C6958" s="183" t="s">
        <v>3657</v>
      </c>
      <c r="D6958" s="183" t="s">
        <v>3658</v>
      </c>
      <c r="E6958" s="184">
        <v>489</v>
      </c>
      <c r="F6958" s="184">
        <v>489</v>
      </c>
      <c r="G6958" s="185"/>
      <c r="H6958" s="185"/>
      <c r="I6958" s="184">
        <v>110.91</v>
      </c>
      <c r="J6958" s="184">
        <v>599.91</v>
      </c>
      <c r="K6958" s="185">
        <v>0</v>
      </c>
      <c r="L6958" s="185"/>
      <c r="M6958" s="186"/>
      <c r="N6958" s="61" t="s">
        <v>51</v>
      </c>
      <c r="P6958" s="175" t="s">
        <v>3657</v>
      </c>
    </row>
    <row r="6959" spans="1:16" ht="17.25">
      <c r="A6959" s="183" t="s">
        <v>14025</v>
      </c>
      <c r="B6959" s="183" t="s">
        <v>14026</v>
      </c>
      <c r="C6959" s="183" t="s">
        <v>3657</v>
      </c>
      <c r="D6959" s="183" t="s">
        <v>3658</v>
      </c>
      <c r="E6959" s="184"/>
      <c r="F6959" s="184"/>
      <c r="G6959" s="185"/>
      <c r="H6959" s="185"/>
      <c r="I6959" s="184"/>
      <c r="J6959" s="184"/>
      <c r="K6959" s="185" t="s">
        <v>410</v>
      </c>
      <c r="L6959" s="185"/>
      <c r="M6959" s="186"/>
      <c r="N6959" s="61" t="s">
        <v>410</v>
      </c>
      <c r="P6959" s="175" t="s">
        <v>3657</v>
      </c>
    </row>
    <row r="6960" spans="1:16" ht="17.25">
      <c r="A6960" s="183" t="s">
        <v>14027</v>
      </c>
      <c r="B6960" s="183" t="s">
        <v>14026</v>
      </c>
      <c r="C6960" s="183" t="s">
        <v>3657</v>
      </c>
      <c r="D6960" s="183" t="s">
        <v>3658</v>
      </c>
      <c r="E6960" s="184"/>
      <c r="F6960" s="184"/>
      <c r="G6960" s="185"/>
      <c r="H6960" s="185"/>
      <c r="I6960" s="184"/>
      <c r="J6960" s="184"/>
      <c r="K6960" s="185" t="s">
        <v>410</v>
      </c>
      <c r="L6960" s="185"/>
      <c r="M6960" s="186"/>
      <c r="N6960" s="61" t="s">
        <v>410</v>
      </c>
      <c r="P6960" s="175" t="s">
        <v>3657</v>
      </c>
    </row>
    <row r="6961" spans="1:16" ht="17.25">
      <c r="A6961" s="183" t="s">
        <v>14028</v>
      </c>
      <c r="B6961" s="183" t="s">
        <v>14029</v>
      </c>
      <c r="C6961" s="183" t="s">
        <v>3657</v>
      </c>
      <c r="D6961" s="183" t="s">
        <v>3658</v>
      </c>
      <c r="E6961" s="184"/>
      <c r="F6961" s="184"/>
      <c r="G6961" s="185"/>
      <c r="H6961" s="185"/>
      <c r="I6961" s="184"/>
      <c r="J6961" s="184"/>
      <c r="K6961" s="185" t="s">
        <v>410</v>
      </c>
      <c r="L6961" s="185"/>
      <c r="M6961" s="186"/>
      <c r="N6961" s="61" t="s">
        <v>410</v>
      </c>
      <c r="P6961" s="175" t="s">
        <v>3657</v>
      </c>
    </row>
    <row r="6962" spans="1:16" ht="17.25">
      <c r="A6962" s="183" t="s">
        <v>14030</v>
      </c>
      <c r="B6962" s="183" t="s">
        <v>14031</v>
      </c>
      <c r="C6962" s="183" t="s">
        <v>3657</v>
      </c>
      <c r="D6962" s="183" t="s">
        <v>3658</v>
      </c>
      <c r="E6962" s="184"/>
      <c r="F6962" s="184"/>
      <c r="G6962" s="185"/>
      <c r="H6962" s="185"/>
      <c r="I6962" s="184"/>
      <c r="J6962" s="184"/>
      <c r="K6962" s="185" t="s">
        <v>410</v>
      </c>
      <c r="L6962" s="185"/>
      <c r="M6962" s="186"/>
      <c r="N6962" s="61" t="s">
        <v>410</v>
      </c>
      <c r="P6962" s="175" t="s">
        <v>3657</v>
      </c>
    </row>
    <row r="6963" spans="1:16" ht="17.25">
      <c r="A6963" s="183" t="s">
        <v>14032</v>
      </c>
      <c r="B6963" s="183" t="s">
        <v>14033</v>
      </c>
      <c r="C6963" s="183" t="s">
        <v>3657</v>
      </c>
      <c r="D6963" s="183" t="s">
        <v>3658</v>
      </c>
      <c r="E6963" s="184"/>
      <c r="F6963" s="184"/>
      <c r="G6963" s="185"/>
      <c r="H6963" s="185"/>
      <c r="I6963" s="184"/>
      <c r="J6963" s="184"/>
      <c r="K6963" s="185" t="s">
        <v>410</v>
      </c>
      <c r="L6963" s="185"/>
      <c r="M6963" s="186"/>
      <c r="N6963" s="61" t="s">
        <v>410</v>
      </c>
      <c r="P6963" s="175" t="s">
        <v>3657</v>
      </c>
    </row>
    <row r="6964" spans="1:16" ht="17.25">
      <c r="A6964" s="183" t="s">
        <v>14034</v>
      </c>
      <c r="B6964" s="183" t="s">
        <v>14035</v>
      </c>
      <c r="C6964" s="183" t="s">
        <v>3657</v>
      </c>
      <c r="D6964" s="183" t="s">
        <v>3658</v>
      </c>
      <c r="E6964" s="184"/>
      <c r="F6964" s="184"/>
      <c r="G6964" s="185"/>
      <c r="H6964" s="185"/>
      <c r="I6964" s="184"/>
      <c r="J6964" s="184"/>
      <c r="K6964" s="185" t="s">
        <v>410</v>
      </c>
      <c r="L6964" s="185"/>
      <c r="M6964" s="186"/>
      <c r="N6964" s="61" t="s">
        <v>410</v>
      </c>
      <c r="P6964" s="175" t="s">
        <v>3657</v>
      </c>
    </row>
    <row r="6965" spans="1:16" ht="17.25">
      <c r="A6965" s="183" t="s">
        <v>14036</v>
      </c>
      <c r="B6965" s="183" t="s">
        <v>14037</v>
      </c>
      <c r="C6965" s="183" t="s">
        <v>3657</v>
      </c>
      <c r="D6965" s="183" t="s">
        <v>3658</v>
      </c>
      <c r="E6965" s="184"/>
      <c r="F6965" s="184"/>
      <c r="G6965" s="185"/>
      <c r="H6965" s="185"/>
      <c r="I6965" s="184"/>
      <c r="J6965" s="184"/>
      <c r="K6965" s="185" t="s">
        <v>410</v>
      </c>
      <c r="L6965" s="185"/>
      <c r="M6965" s="186"/>
      <c r="N6965" s="61" t="s">
        <v>410</v>
      </c>
      <c r="P6965" s="175" t="s">
        <v>3657</v>
      </c>
    </row>
    <row r="6966" spans="1:16" ht="17.25">
      <c r="A6966" s="183" t="s">
        <v>14038</v>
      </c>
      <c r="B6966" s="183" t="s">
        <v>14039</v>
      </c>
      <c r="C6966" s="183" t="s">
        <v>3657</v>
      </c>
      <c r="D6966" s="183" t="s">
        <v>3658</v>
      </c>
      <c r="E6966" s="184"/>
      <c r="F6966" s="184"/>
      <c r="G6966" s="185"/>
      <c r="H6966" s="185"/>
      <c r="I6966" s="184"/>
      <c r="J6966" s="184"/>
      <c r="K6966" s="185" t="s">
        <v>410</v>
      </c>
      <c r="L6966" s="185"/>
      <c r="M6966" s="186"/>
      <c r="N6966" s="61" t="s">
        <v>410</v>
      </c>
      <c r="P6966" s="175" t="s">
        <v>3657</v>
      </c>
    </row>
    <row r="6967" spans="1:16" ht="17.25">
      <c r="A6967" s="183" t="s">
        <v>14040</v>
      </c>
      <c r="B6967" s="183" t="s">
        <v>14041</v>
      </c>
      <c r="C6967" s="183" t="s">
        <v>3657</v>
      </c>
      <c r="D6967" s="183" t="s">
        <v>3658</v>
      </c>
      <c r="E6967" s="184"/>
      <c r="F6967" s="184"/>
      <c r="G6967" s="185"/>
      <c r="H6967" s="185"/>
      <c r="I6967" s="184"/>
      <c r="J6967" s="184"/>
      <c r="K6967" s="185" t="s">
        <v>410</v>
      </c>
      <c r="L6967" s="185"/>
      <c r="M6967" s="186"/>
      <c r="N6967" s="61" t="s">
        <v>410</v>
      </c>
      <c r="P6967" s="175" t="s">
        <v>3657</v>
      </c>
    </row>
    <row r="6968" spans="1:16" ht="17.25">
      <c r="A6968" s="183" t="s">
        <v>14042</v>
      </c>
      <c r="B6968" s="183" t="s">
        <v>14043</v>
      </c>
      <c r="C6968" s="183" t="s">
        <v>3657</v>
      </c>
      <c r="D6968" s="183" t="s">
        <v>3658</v>
      </c>
      <c r="E6968" s="184"/>
      <c r="F6968" s="184"/>
      <c r="G6968" s="185"/>
      <c r="H6968" s="185"/>
      <c r="I6968" s="184"/>
      <c r="J6968" s="184"/>
      <c r="K6968" s="185" t="s">
        <v>410</v>
      </c>
      <c r="L6968" s="185"/>
      <c r="M6968" s="186"/>
      <c r="N6968" s="61" t="s">
        <v>410</v>
      </c>
      <c r="P6968" s="175" t="s">
        <v>3657</v>
      </c>
    </row>
    <row r="6969" spans="1:16" ht="17.25">
      <c r="A6969" s="183" t="s">
        <v>14044</v>
      </c>
      <c r="B6969" s="183" t="s">
        <v>14045</v>
      </c>
      <c r="C6969" s="183" t="s">
        <v>3657</v>
      </c>
      <c r="D6969" s="183" t="s">
        <v>3658</v>
      </c>
      <c r="E6969" s="184"/>
      <c r="F6969" s="184"/>
      <c r="G6969" s="185"/>
      <c r="H6969" s="185"/>
      <c r="I6969" s="184"/>
      <c r="J6969" s="184"/>
      <c r="K6969" s="185" t="s">
        <v>410</v>
      </c>
      <c r="L6969" s="185"/>
      <c r="M6969" s="186"/>
      <c r="N6969" s="61" t="s">
        <v>410</v>
      </c>
      <c r="P6969" s="175" t="s">
        <v>3657</v>
      </c>
    </row>
    <row r="6970" spans="1:16" ht="17.25">
      <c r="A6970" s="183" t="s">
        <v>14046</v>
      </c>
      <c r="B6970" s="183" t="s">
        <v>14047</v>
      </c>
      <c r="C6970" s="183" t="s">
        <v>3657</v>
      </c>
      <c r="D6970" s="183" t="s">
        <v>3658</v>
      </c>
      <c r="E6970" s="184"/>
      <c r="F6970" s="184"/>
      <c r="G6970" s="185"/>
      <c r="H6970" s="185"/>
      <c r="I6970" s="184"/>
      <c r="J6970" s="184"/>
      <c r="K6970" s="185" t="s">
        <v>410</v>
      </c>
      <c r="L6970" s="185"/>
      <c r="M6970" s="186"/>
      <c r="N6970" s="61" t="s">
        <v>410</v>
      </c>
      <c r="P6970" s="175" t="s">
        <v>3657</v>
      </c>
    </row>
    <row r="6971" spans="1:16" ht="17.25">
      <c r="A6971" s="183" t="s">
        <v>14048</v>
      </c>
      <c r="B6971" s="183" t="s">
        <v>14049</v>
      </c>
      <c r="C6971" s="183" t="s">
        <v>3657</v>
      </c>
      <c r="D6971" s="183" t="s">
        <v>3658</v>
      </c>
      <c r="E6971" s="184"/>
      <c r="F6971" s="184"/>
      <c r="G6971" s="185"/>
      <c r="H6971" s="185"/>
      <c r="I6971" s="184"/>
      <c r="J6971" s="184"/>
      <c r="K6971" s="185" t="s">
        <v>410</v>
      </c>
      <c r="L6971" s="185"/>
      <c r="M6971" s="186"/>
      <c r="N6971" s="61" t="s">
        <v>410</v>
      </c>
      <c r="P6971" s="175" t="s">
        <v>3657</v>
      </c>
    </row>
    <row r="6972" spans="1:16" ht="17.25">
      <c r="A6972" s="183" t="s">
        <v>14050</v>
      </c>
      <c r="B6972" s="183" t="s">
        <v>14051</v>
      </c>
      <c r="C6972" s="183" t="s">
        <v>3657</v>
      </c>
      <c r="D6972" s="183" t="s">
        <v>3658</v>
      </c>
      <c r="E6972" s="184"/>
      <c r="F6972" s="184"/>
      <c r="G6972" s="185"/>
      <c r="H6972" s="185"/>
      <c r="I6972" s="184"/>
      <c r="J6972" s="184"/>
      <c r="K6972" s="185" t="s">
        <v>410</v>
      </c>
      <c r="L6972" s="185"/>
      <c r="M6972" s="186"/>
      <c r="N6972" s="61" t="s">
        <v>410</v>
      </c>
      <c r="P6972" s="175" t="s">
        <v>3657</v>
      </c>
    </row>
    <row r="6973" spans="1:16" ht="17.25">
      <c r="A6973" s="183" t="s">
        <v>14052</v>
      </c>
      <c r="B6973" s="183" t="s">
        <v>14053</v>
      </c>
      <c r="C6973" s="183" t="s">
        <v>3657</v>
      </c>
      <c r="D6973" s="183" t="s">
        <v>3658</v>
      </c>
      <c r="E6973" s="184">
        <v>109</v>
      </c>
      <c r="F6973" s="184">
        <v>109</v>
      </c>
      <c r="G6973" s="185"/>
      <c r="H6973" s="185"/>
      <c r="I6973" s="184">
        <v>23.62</v>
      </c>
      <c r="J6973" s="184">
        <v>132.62</v>
      </c>
      <c r="K6973" s="185">
        <v>60</v>
      </c>
      <c r="L6973" s="185" t="s">
        <v>554</v>
      </c>
      <c r="M6973" s="186" t="s">
        <v>1676</v>
      </c>
      <c r="N6973" s="61" t="s">
        <v>51</v>
      </c>
      <c r="P6973" s="175" t="s">
        <v>3657</v>
      </c>
    </row>
    <row r="6974" spans="1:16" ht="17.25">
      <c r="A6974" s="183" t="s">
        <v>14054</v>
      </c>
      <c r="B6974" s="183" t="s">
        <v>14055</v>
      </c>
      <c r="C6974" s="183" t="s">
        <v>3657</v>
      </c>
      <c r="D6974" s="183" t="s">
        <v>3658</v>
      </c>
      <c r="E6974" s="184">
        <v>109</v>
      </c>
      <c r="F6974" s="184">
        <v>109</v>
      </c>
      <c r="G6974" s="185"/>
      <c r="H6974" s="185"/>
      <c r="I6974" s="184">
        <v>23.62</v>
      </c>
      <c r="J6974" s="184">
        <v>132.62</v>
      </c>
      <c r="K6974" s="185">
        <v>26</v>
      </c>
      <c r="L6974" s="185" t="s">
        <v>130</v>
      </c>
      <c r="M6974" s="186" t="s">
        <v>1676</v>
      </c>
      <c r="N6974" s="61" t="s">
        <v>51</v>
      </c>
      <c r="P6974" s="175" t="s">
        <v>3657</v>
      </c>
    </row>
    <row r="6975" spans="1:16" ht="17.25">
      <c r="A6975" s="183" t="s">
        <v>14056</v>
      </c>
      <c r="B6975" s="183" t="s">
        <v>14057</v>
      </c>
      <c r="C6975" s="183" t="s">
        <v>3657</v>
      </c>
      <c r="D6975" s="183" t="s">
        <v>3658</v>
      </c>
      <c r="E6975" s="184"/>
      <c r="F6975" s="184"/>
      <c r="G6975" s="185"/>
      <c r="H6975" s="185"/>
      <c r="I6975" s="184"/>
      <c r="J6975" s="184"/>
      <c r="K6975" s="185" t="s">
        <v>410</v>
      </c>
      <c r="L6975" s="185"/>
      <c r="M6975" s="186"/>
      <c r="N6975" s="61" t="s">
        <v>410</v>
      </c>
      <c r="P6975" s="175" t="s">
        <v>3657</v>
      </c>
    </row>
    <row r="6976" spans="1:16" ht="17.25">
      <c r="A6976" s="183" t="s">
        <v>14058</v>
      </c>
      <c r="B6976" s="183" t="s">
        <v>14059</v>
      </c>
      <c r="C6976" s="183" t="s">
        <v>3657</v>
      </c>
      <c r="D6976" s="183" t="s">
        <v>3658</v>
      </c>
      <c r="E6976" s="184"/>
      <c r="F6976" s="184"/>
      <c r="G6976" s="188"/>
      <c r="H6976" s="183"/>
      <c r="I6976" s="184"/>
      <c r="J6976" s="184"/>
      <c r="K6976" s="185" t="s">
        <v>410</v>
      </c>
      <c r="L6976" s="185"/>
      <c r="M6976" s="186"/>
      <c r="N6976" s="61" t="s">
        <v>410</v>
      </c>
      <c r="P6976" s="175" t="s">
        <v>3657</v>
      </c>
    </row>
    <row r="6977" spans="1:16" ht="17.25">
      <c r="A6977" s="183" t="s">
        <v>14060</v>
      </c>
      <c r="B6977" s="183" t="s">
        <v>14061</v>
      </c>
      <c r="C6977" s="183" t="s">
        <v>3657</v>
      </c>
      <c r="D6977" s="183" t="s">
        <v>3658</v>
      </c>
      <c r="E6977" s="184"/>
      <c r="F6977" s="184"/>
      <c r="G6977" s="185"/>
      <c r="H6977" s="185"/>
      <c r="I6977" s="184"/>
      <c r="J6977" s="184"/>
      <c r="K6977" s="185" t="s">
        <v>410</v>
      </c>
      <c r="L6977" s="185"/>
      <c r="M6977" s="186"/>
      <c r="N6977" s="61" t="s">
        <v>410</v>
      </c>
      <c r="P6977" s="175" t="s">
        <v>3657</v>
      </c>
    </row>
    <row r="6978" spans="1:16" ht="17.25">
      <c r="A6978" s="183" t="s">
        <v>14062</v>
      </c>
      <c r="B6978" s="183" t="s">
        <v>14063</v>
      </c>
      <c r="C6978" s="183" t="s">
        <v>3657</v>
      </c>
      <c r="D6978" s="183" t="s">
        <v>3658</v>
      </c>
      <c r="E6978" s="184"/>
      <c r="F6978" s="184"/>
      <c r="G6978" s="188"/>
      <c r="H6978" s="183"/>
      <c r="I6978" s="184"/>
      <c r="J6978" s="184"/>
      <c r="K6978" s="185" t="s">
        <v>410</v>
      </c>
      <c r="L6978" s="185"/>
      <c r="M6978" s="186"/>
      <c r="N6978" s="61" t="s">
        <v>410</v>
      </c>
      <c r="P6978" s="175" t="s">
        <v>3657</v>
      </c>
    </row>
    <row r="6979" spans="1:16" ht="17.25">
      <c r="A6979" s="183" t="s">
        <v>14064</v>
      </c>
      <c r="B6979" s="183" t="s">
        <v>14065</v>
      </c>
      <c r="C6979" s="183" t="s">
        <v>3657</v>
      </c>
      <c r="D6979" s="183" t="s">
        <v>3658</v>
      </c>
      <c r="E6979" s="184"/>
      <c r="F6979" s="184"/>
      <c r="G6979" s="188"/>
      <c r="H6979" s="183"/>
      <c r="I6979" s="184"/>
      <c r="J6979" s="184"/>
      <c r="K6979" s="185" t="s">
        <v>410</v>
      </c>
      <c r="L6979" s="185"/>
      <c r="M6979" s="186"/>
      <c r="N6979" s="61" t="s">
        <v>410</v>
      </c>
      <c r="P6979" s="175" t="s">
        <v>3657</v>
      </c>
    </row>
    <row r="6980" spans="1:16" ht="17.25">
      <c r="A6980" s="183" t="s">
        <v>14066</v>
      </c>
      <c r="B6980" s="183" t="s">
        <v>14067</v>
      </c>
      <c r="C6980" s="183" t="s">
        <v>3657</v>
      </c>
      <c r="D6980" s="183" t="s">
        <v>3658</v>
      </c>
      <c r="E6980" s="184"/>
      <c r="F6980" s="184"/>
      <c r="G6980" s="188"/>
      <c r="H6980" s="183"/>
      <c r="I6980" s="184"/>
      <c r="J6980" s="184"/>
      <c r="K6980" s="185" t="s">
        <v>410</v>
      </c>
      <c r="L6980" s="185"/>
      <c r="M6980" s="186"/>
      <c r="N6980" s="61" t="s">
        <v>410</v>
      </c>
      <c r="P6980" s="175" t="s">
        <v>3657</v>
      </c>
    </row>
    <row r="6981" spans="1:16" ht="17.25">
      <c r="A6981" s="183" t="s">
        <v>14068</v>
      </c>
      <c r="B6981" s="183" t="s">
        <v>14047</v>
      </c>
      <c r="C6981" s="183" t="s">
        <v>3657</v>
      </c>
      <c r="D6981" s="183" t="s">
        <v>3658</v>
      </c>
      <c r="E6981" s="184"/>
      <c r="F6981" s="184"/>
      <c r="G6981" s="185"/>
      <c r="H6981" s="185"/>
      <c r="I6981" s="184"/>
      <c r="J6981" s="184"/>
      <c r="K6981" s="185" t="s">
        <v>410</v>
      </c>
      <c r="L6981" s="185"/>
      <c r="M6981" s="186"/>
      <c r="N6981" s="61" t="s">
        <v>410</v>
      </c>
      <c r="P6981" s="175" t="s">
        <v>3657</v>
      </c>
    </row>
    <row r="6982" spans="1:16" ht="17.25">
      <c r="A6982" s="183" t="s">
        <v>14069</v>
      </c>
      <c r="B6982" s="183" t="s">
        <v>14070</v>
      </c>
      <c r="C6982" s="183" t="s">
        <v>3657</v>
      </c>
      <c r="D6982" s="183" t="s">
        <v>3658</v>
      </c>
      <c r="E6982" s="184"/>
      <c r="F6982" s="184"/>
      <c r="G6982" s="185"/>
      <c r="H6982" s="185"/>
      <c r="I6982" s="184"/>
      <c r="J6982" s="184"/>
      <c r="K6982" s="185" t="s">
        <v>410</v>
      </c>
      <c r="L6982" s="185"/>
      <c r="M6982" s="186"/>
      <c r="N6982" s="61" t="s">
        <v>410</v>
      </c>
      <c r="P6982" s="175" t="s">
        <v>3657</v>
      </c>
    </row>
    <row r="6983" spans="1:16" ht="17.25">
      <c r="A6983" s="183" t="s">
        <v>14071</v>
      </c>
      <c r="B6983" s="183" t="s">
        <v>14072</v>
      </c>
      <c r="C6983" s="183" t="s">
        <v>3657</v>
      </c>
      <c r="D6983" s="183" t="s">
        <v>3658</v>
      </c>
      <c r="E6983" s="184"/>
      <c r="F6983" s="184"/>
      <c r="G6983" s="185"/>
      <c r="H6983" s="185"/>
      <c r="I6983" s="184"/>
      <c r="J6983" s="184"/>
      <c r="K6983" s="185" t="s">
        <v>410</v>
      </c>
      <c r="L6983" s="185"/>
      <c r="M6983" s="186"/>
      <c r="N6983" s="61" t="s">
        <v>410</v>
      </c>
      <c r="P6983" s="175" t="s">
        <v>3657</v>
      </c>
    </row>
    <row r="6984" spans="1:16" ht="17.25">
      <c r="A6984" s="183" t="s">
        <v>14073</v>
      </c>
      <c r="B6984" s="183" t="s">
        <v>14074</v>
      </c>
      <c r="C6984" s="183" t="s">
        <v>3657</v>
      </c>
      <c r="D6984" s="183" t="s">
        <v>3658</v>
      </c>
      <c r="E6984" s="184"/>
      <c r="F6984" s="184"/>
      <c r="G6984" s="185"/>
      <c r="H6984" s="185"/>
      <c r="I6984" s="184"/>
      <c r="J6984" s="184"/>
      <c r="K6984" s="185" t="s">
        <v>410</v>
      </c>
      <c r="L6984" s="185"/>
      <c r="M6984" s="186"/>
      <c r="N6984" s="61" t="s">
        <v>410</v>
      </c>
      <c r="P6984" s="175" t="s">
        <v>3657</v>
      </c>
    </row>
    <row r="6985" spans="1:16" ht="17.25">
      <c r="A6985" s="183" t="s">
        <v>14075</v>
      </c>
      <c r="B6985" s="183" t="s">
        <v>14074</v>
      </c>
      <c r="C6985" s="183" t="s">
        <v>3657</v>
      </c>
      <c r="D6985" s="183" t="s">
        <v>3658</v>
      </c>
      <c r="E6985" s="184"/>
      <c r="F6985" s="184"/>
      <c r="G6985" s="185"/>
      <c r="H6985" s="185"/>
      <c r="I6985" s="184"/>
      <c r="J6985" s="184"/>
      <c r="K6985" s="185" t="s">
        <v>410</v>
      </c>
      <c r="L6985" s="185"/>
      <c r="M6985" s="186"/>
      <c r="N6985" s="61" t="s">
        <v>410</v>
      </c>
      <c r="P6985" s="175" t="s">
        <v>3657</v>
      </c>
    </row>
    <row r="6986" spans="1:16" ht="17.25">
      <c r="A6986" s="183" t="s">
        <v>14076</v>
      </c>
      <c r="B6986" s="183" t="s">
        <v>14041</v>
      </c>
      <c r="C6986" s="183" t="s">
        <v>3657</v>
      </c>
      <c r="D6986" s="183" t="s">
        <v>3658</v>
      </c>
      <c r="E6986" s="184"/>
      <c r="F6986" s="184"/>
      <c r="G6986" s="188"/>
      <c r="H6986" s="183"/>
      <c r="I6986" s="184"/>
      <c r="J6986" s="184"/>
      <c r="K6986" s="185" t="s">
        <v>410</v>
      </c>
      <c r="L6986" s="185"/>
      <c r="M6986" s="186"/>
      <c r="N6986" s="61" t="s">
        <v>410</v>
      </c>
      <c r="P6986" s="175" t="s">
        <v>3657</v>
      </c>
    </row>
    <row r="6987" spans="1:16" ht="17.25">
      <c r="A6987" s="183" t="s">
        <v>14077</v>
      </c>
      <c r="B6987" s="183" t="s">
        <v>14078</v>
      </c>
      <c r="C6987" s="183" t="s">
        <v>3657</v>
      </c>
      <c r="D6987" s="183" t="s">
        <v>3658</v>
      </c>
      <c r="E6987" s="184"/>
      <c r="F6987" s="184"/>
      <c r="G6987" s="188"/>
      <c r="H6987" s="183"/>
      <c r="I6987" s="184"/>
      <c r="J6987" s="184"/>
      <c r="K6987" s="185" t="s">
        <v>410</v>
      </c>
      <c r="L6987" s="185"/>
      <c r="M6987" s="186"/>
      <c r="N6987" s="61" t="s">
        <v>410</v>
      </c>
      <c r="P6987" s="175" t="s">
        <v>3657</v>
      </c>
    </row>
    <row r="6988" spans="1:16" ht="17.25">
      <c r="A6988" s="183" t="s">
        <v>14079</v>
      </c>
      <c r="B6988" s="183" t="s">
        <v>14080</v>
      </c>
      <c r="C6988" s="183" t="s">
        <v>3657</v>
      </c>
      <c r="D6988" s="183" t="s">
        <v>3658</v>
      </c>
      <c r="E6988" s="184"/>
      <c r="F6988" s="184"/>
      <c r="G6988" s="185"/>
      <c r="H6988" s="185"/>
      <c r="I6988" s="184"/>
      <c r="J6988" s="184"/>
      <c r="K6988" s="185" t="s">
        <v>410</v>
      </c>
      <c r="L6988" s="185"/>
      <c r="M6988" s="186"/>
      <c r="N6988" s="61" t="s">
        <v>410</v>
      </c>
      <c r="P6988" s="175" t="s">
        <v>3657</v>
      </c>
    </row>
    <row r="6989" spans="1:16" ht="17.25">
      <c r="A6989" s="183" t="s">
        <v>14081</v>
      </c>
      <c r="B6989" s="183" t="s">
        <v>14082</v>
      </c>
      <c r="C6989" s="183" t="s">
        <v>3657</v>
      </c>
      <c r="D6989" s="183" t="s">
        <v>3658</v>
      </c>
      <c r="E6989" s="184"/>
      <c r="F6989" s="184"/>
      <c r="G6989" s="185"/>
      <c r="H6989" s="185"/>
      <c r="I6989" s="184"/>
      <c r="J6989" s="184"/>
      <c r="K6989" s="185" t="s">
        <v>410</v>
      </c>
      <c r="L6989" s="185"/>
      <c r="M6989" s="186"/>
      <c r="N6989" s="61" t="s">
        <v>410</v>
      </c>
      <c r="P6989" s="175" t="s">
        <v>3657</v>
      </c>
    </row>
    <row r="6990" spans="1:16" ht="17.25">
      <c r="A6990" s="183" t="s">
        <v>14083</v>
      </c>
      <c r="B6990" s="183" t="s">
        <v>14084</v>
      </c>
      <c r="C6990" s="183" t="s">
        <v>3657</v>
      </c>
      <c r="D6990" s="183" t="s">
        <v>3658</v>
      </c>
      <c r="E6990" s="184"/>
      <c r="F6990" s="184"/>
      <c r="G6990" s="185"/>
      <c r="H6990" s="185"/>
      <c r="I6990" s="184"/>
      <c r="J6990" s="184"/>
      <c r="K6990" s="185" t="s">
        <v>410</v>
      </c>
      <c r="L6990" s="185"/>
      <c r="M6990" s="186"/>
      <c r="N6990" s="61" t="s">
        <v>410</v>
      </c>
      <c r="P6990" s="175" t="s">
        <v>3657</v>
      </c>
    </row>
    <row r="6991" spans="1:16" ht="17.25">
      <c r="A6991" s="183" t="s">
        <v>14085</v>
      </c>
      <c r="B6991" s="183" t="s">
        <v>14086</v>
      </c>
      <c r="C6991" s="183" t="s">
        <v>3657</v>
      </c>
      <c r="D6991" s="183" t="s">
        <v>3658</v>
      </c>
      <c r="E6991" s="184">
        <v>119</v>
      </c>
      <c r="F6991" s="184">
        <v>119</v>
      </c>
      <c r="G6991" s="185"/>
      <c r="H6991" s="185"/>
      <c r="I6991" s="184">
        <v>28.58</v>
      </c>
      <c r="J6991" s="184">
        <v>146.18</v>
      </c>
      <c r="K6991" s="185">
        <v>56</v>
      </c>
      <c r="L6991" s="185"/>
      <c r="M6991" s="186"/>
      <c r="N6991" s="61" t="s">
        <v>51</v>
      </c>
      <c r="P6991" s="175" t="s">
        <v>3657</v>
      </c>
    </row>
    <row r="6992" spans="1:16" ht="17.25">
      <c r="A6992" s="183" t="s">
        <v>14087</v>
      </c>
      <c r="B6992" s="183" t="s">
        <v>14088</v>
      </c>
      <c r="C6992" s="183" t="s">
        <v>3657</v>
      </c>
      <c r="D6992" s="183" t="s">
        <v>3658</v>
      </c>
      <c r="E6992" s="184">
        <v>119</v>
      </c>
      <c r="F6992" s="184">
        <v>119</v>
      </c>
      <c r="G6992" s="188"/>
      <c r="H6992" s="183"/>
      <c r="I6992" s="184">
        <v>28.58</v>
      </c>
      <c r="J6992" s="184">
        <v>146.18</v>
      </c>
      <c r="K6992" s="185">
        <v>30</v>
      </c>
      <c r="L6992" s="185"/>
      <c r="M6992" s="186"/>
      <c r="N6992" s="61" t="s">
        <v>51</v>
      </c>
      <c r="P6992" s="175" t="s">
        <v>3657</v>
      </c>
    </row>
    <row r="6993" spans="1:16" ht="17.25">
      <c r="A6993" s="183" t="s">
        <v>14089</v>
      </c>
      <c r="B6993" s="183" t="s">
        <v>14090</v>
      </c>
      <c r="C6993" s="183" t="s">
        <v>3657</v>
      </c>
      <c r="D6993" s="183" t="s">
        <v>3658</v>
      </c>
      <c r="E6993" s="184">
        <v>219</v>
      </c>
      <c r="F6993" s="184">
        <v>150</v>
      </c>
      <c r="G6993" s="185" t="s">
        <v>421</v>
      </c>
      <c r="H6993" s="185" t="s">
        <v>3659</v>
      </c>
      <c r="I6993" s="184">
        <v>90.77</v>
      </c>
      <c r="J6993" s="184">
        <v>240.77</v>
      </c>
      <c r="K6993" s="185">
        <v>24</v>
      </c>
      <c r="L6993" s="185"/>
      <c r="M6993" s="186"/>
      <c r="N6993" s="61" t="s">
        <v>51</v>
      </c>
      <c r="P6993" s="175" t="s">
        <v>3657</v>
      </c>
    </row>
    <row r="6994" spans="1:16" ht="17.25">
      <c r="A6994" s="183" t="s">
        <v>14091</v>
      </c>
      <c r="B6994" s="183" t="s">
        <v>14092</v>
      </c>
      <c r="C6994" s="183" t="s">
        <v>3657</v>
      </c>
      <c r="D6994" s="183" t="s">
        <v>3658</v>
      </c>
      <c r="E6994" s="184"/>
      <c r="F6994" s="184"/>
      <c r="G6994" s="185"/>
      <c r="H6994" s="185"/>
      <c r="I6994" s="184"/>
      <c r="J6994" s="184"/>
      <c r="K6994" s="185" t="s">
        <v>410</v>
      </c>
      <c r="L6994" s="185"/>
      <c r="M6994" s="186"/>
      <c r="N6994" s="61" t="s">
        <v>410</v>
      </c>
      <c r="P6994" s="175" t="s">
        <v>3657</v>
      </c>
    </row>
    <row r="6995" spans="1:16" ht="17.25">
      <c r="A6995" s="183" t="s">
        <v>14093</v>
      </c>
      <c r="B6995" s="183" t="s">
        <v>13938</v>
      </c>
      <c r="C6995" s="183" t="s">
        <v>3657</v>
      </c>
      <c r="D6995" s="183" t="s">
        <v>3658</v>
      </c>
      <c r="E6995" s="184"/>
      <c r="F6995" s="184"/>
      <c r="G6995" s="185"/>
      <c r="H6995" s="185"/>
      <c r="I6995" s="184"/>
      <c r="J6995" s="184"/>
      <c r="K6995" s="185" t="s">
        <v>410</v>
      </c>
      <c r="L6995" s="185"/>
      <c r="M6995" s="186"/>
      <c r="N6995" s="61" t="s">
        <v>410</v>
      </c>
      <c r="P6995" s="175" t="s">
        <v>3657</v>
      </c>
    </row>
    <row r="6996" spans="1:16" ht="17.25">
      <c r="A6996" s="183" t="s">
        <v>14094</v>
      </c>
      <c r="B6996" s="183" t="s">
        <v>13938</v>
      </c>
      <c r="C6996" s="183" t="s">
        <v>3657</v>
      </c>
      <c r="D6996" s="183" t="s">
        <v>3658</v>
      </c>
      <c r="E6996" s="184"/>
      <c r="F6996" s="184"/>
      <c r="G6996" s="185"/>
      <c r="H6996" s="185"/>
      <c r="I6996" s="184"/>
      <c r="J6996" s="184"/>
      <c r="K6996" s="185" t="s">
        <v>410</v>
      </c>
      <c r="L6996" s="185"/>
      <c r="M6996" s="186"/>
      <c r="N6996" s="61" t="s">
        <v>410</v>
      </c>
      <c r="P6996" s="175" t="s">
        <v>3657</v>
      </c>
    </row>
    <row r="6997" spans="1:16" ht="17.25">
      <c r="A6997" s="183" t="s">
        <v>14095</v>
      </c>
      <c r="B6997" s="183" t="s">
        <v>14096</v>
      </c>
      <c r="C6997" s="183" t="s">
        <v>3657</v>
      </c>
      <c r="D6997" s="183" t="s">
        <v>3658</v>
      </c>
      <c r="E6997" s="184"/>
      <c r="F6997" s="184"/>
      <c r="G6997" s="185"/>
      <c r="H6997" s="185"/>
      <c r="I6997" s="184"/>
      <c r="J6997" s="184"/>
      <c r="K6997" s="185" t="s">
        <v>410</v>
      </c>
      <c r="L6997" s="185"/>
      <c r="M6997" s="186"/>
      <c r="N6997" s="61" t="s">
        <v>410</v>
      </c>
      <c r="P6997" s="175" t="s">
        <v>3657</v>
      </c>
    </row>
    <row r="6998" spans="1:16" ht="17.25">
      <c r="A6998" s="183" t="s">
        <v>14097</v>
      </c>
      <c r="B6998" s="183" t="s">
        <v>13942</v>
      </c>
      <c r="C6998" s="183" t="s">
        <v>3657</v>
      </c>
      <c r="D6998" s="183" t="s">
        <v>3658</v>
      </c>
      <c r="E6998" s="184"/>
      <c r="F6998" s="184"/>
      <c r="G6998" s="185"/>
      <c r="H6998" s="185"/>
      <c r="I6998" s="184"/>
      <c r="J6998" s="184"/>
      <c r="K6998" s="185" t="s">
        <v>410</v>
      </c>
      <c r="L6998" s="185"/>
      <c r="M6998" s="186"/>
      <c r="N6998" s="61" t="s">
        <v>410</v>
      </c>
      <c r="P6998" s="175" t="s">
        <v>3657</v>
      </c>
    </row>
    <row r="6999" spans="1:16" ht="17.25">
      <c r="A6999" s="183" t="s">
        <v>14098</v>
      </c>
      <c r="B6999" s="183" t="s">
        <v>13944</v>
      </c>
      <c r="C6999" s="183" t="s">
        <v>3657</v>
      </c>
      <c r="D6999" s="183" t="s">
        <v>3658</v>
      </c>
      <c r="E6999" s="184"/>
      <c r="F6999" s="184"/>
      <c r="G6999" s="188"/>
      <c r="H6999" s="183"/>
      <c r="I6999" s="184"/>
      <c r="J6999" s="184"/>
      <c r="K6999" s="185" t="s">
        <v>410</v>
      </c>
      <c r="L6999" s="185"/>
      <c r="M6999" s="186"/>
      <c r="N6999" s="61" t="s">
        <v>410</v>
      </c>
      <c r="P6999" s="175" t="s">
        <v>3657</v>
      </c>
    </row>
    <row r="7000" spans="1:16" ht="17.25">
      <c r="A7000" s="183" t="s">
        <v>14099</v>
      </c>
      <c r="B7000" s="183" t="s">
        <v>14100</v>
      </c>
      <c r="C7000" s="183" t="s">
        <v>3657</v>
      </c>
      <c r="D7000" s="183" t="s">
        <v>3658</v>
      </c>
      <c r="E7000" s="184"/>
      <c r="F7000" s="184"/>
      <c r="G7000" s="185"/>
      <c r="H7000" s="185"/>
      <c r="I7000" s="184"/>
      <c r="J7000" s="184"/>
      <c r="K7000" s="185" t="s">
        <v>410</v>
      </c>
      <c r="L7000" s="185"/>
      <c r="M7000" s="186"/>
      <c r="N7000" s="61" t="s">
        <v>410</v>
      </c>
      <c r="P7000" s="175" t="s">
        <v>3657</v>
      </c>
    </row>
    <row r="7001" spans="1:16" ht="17.25">
      <c r="A7001" s="183" t="s">
        <v>14101</v>
      </c>
      <c r="B7001" s="183" t="s">
        <v>13997</v>
      </c>
      <c r="C7001" s="183" t="s">
        <v>3657</v>
      </c>
      <c r="D7001" s="183" t="s">
        <v>3658</v>
      </c>
      <c r="E7001" s="184"/>
      <c r="F7001" s="184"/>
      <c r="G7001" s="185"/>
      <c r="H7001" s="185"/>
      <c r="I7001" s="184"/>
      <c r="J7001" s="184"/>
      <c r="K7001" s="185" t="s">
        <v>410</v>
      </c>
      <c r="L7001" s="185"/>
      <c r="M7001" s="186"/>
      <c r="N7001" s="61" t="s">
        <v>410</v>
      </c>
      <c r="P7001" s="175" t="s">
        <v>3657</v>
      </c>
    </row>
    <row r="7002" spans="1:16" ht="17.25">
      <c r="A7002" s="183" t="s">
        <v>14102</v>
      </c>
      <c r="B7002" s="183" t="s">
        <v>14103</v>
      </c>
      <c r="C7002" s="183" t="s">
        <v>3657</v>
      </c>
      <c r="D7002" s="183" t="s">
        <v>3658</v>
      </c>
      <c r="E7002" s="184"/>
      <c r="F7002" s="184"/>
      <c r="G7002" s="185"/>
      <c r="H7002" s="185"/>
      <c r="I7002" s="184"/>
      <c r="J7002" s="184"/>
      <c r="K7002" s="185" t="s">
        <v>410</v>
      </c>
      <c r="L7002" s="185"/>
      <c r="M7002" s="186"/>
      <c r="N7002" s="61" t="s">
        <v>410</v>
      </c>
      <c r="P7002" s="175" t="s">
        <v>3657</v>
      </c>
    </row>
    <row r="7003" spans="1:16" ht="17.25">
      <c r="A7003" s="183" t="s">
        <v>14104</v>
      </c>
      <c r="B7003" s="183" t="s">
        <v>14105</v>
      </c>
      <c r="C7003" s="183" t="s">
        <v>3657</v>
      </c>
      <c r="D7003" s="183" t="s">
        <v>3658</v>
      </c>
      <c r="E7003" s="184"/>
      <c r="F7003" s="184"/>
      <c r="G7003" s="185"/>
      <c r="H7003" s="185"/>
      <c r="I7003" s="184"/>
      <c r="J7003" s="184"/>
      <c r="K7003" s="185" t="s">
        <v>410</v>
      </c>
      <c r="L7003" s="185"/>
      <c r="M7003" s="186"/>
      <c r="N7003" s="61" t="s">
        <v>410</v>
      </c>
      <c r="P7003" s="175" t="s">
        <v>3657</v>
      </c>
    </row>
    <row r="7004" spans="1:16" ht="17.25">
      <c r="A7004" s="183" t="s">
        <v>14106</v>
      </c>
      <c r="B7004" s="183" t="s">
        <v>14107</v>
      </c>
      <c r="C7004" s="183" t="s">
        <v>3657</v>
      </c>
      <c r="D7004" s="183" t="s">
        <v>3658</v>
      </c>
      <c r="E7004" s="184"/>
      <c r="F7004" s="184"/>
      <c r="G7004" s="185"/>
      <c r="H7004" s="185"/>
      <c r="I7004" s="184"/>
      <c r="J7004" s="184"/>
      <c r="K7004" s="185" t="s">
        <v>410</v>
      </c>
      <c r="L7004" s="185"/>
      <c r="M7004" s="186"/>
      <c r="N7004" s="61" t="s">
        <v>410</v>
      </c>
      <c r="P7004" s="175" t="s">
        <v>3657</v>
      </c>
    </row>
    <row r="7005" spans="1:16" ht="17.25">
      <c r="A7005" s="183" t="s">
        <v>14108</v>
      </c>
      <c r="B7005" s="183" t="s">
        <v>14109</v>
      </c>
      <c r="C7005" s="183" t="s">
        <v>3657</v>
      </c>
      <c r="D7005" s="183" t="s">
        <v>3658</v>
      </c>
      <c r="E7005" s="184"/>
      <c r="F7005" s="184"/>
      <c r="G7005" s="188"/>
      <c r="H7005" s="185"/>
      <c r="I7005" s="184"/>
      <c r="J7005" s="184"/>
      <c r="K7005" s="185" t="s">
        <v>410</v>
      </c>
      <c r="L7005" s="185"/>
      <c r="M7005" s="186"/>
      <c r="N7005" s="61" t="s">
        <v>410</v>
      </c>
      <c r="P7005" s="175" t="s">
        <v>3657</v>
      </c>
    </row>
    <row r="7006" spans="1:16" ht="17.25">
      <c r="A7006" s="183" t="s">
        <v>14110</v>
      </c>
      <c r="B7006" s="183" t="s">
        <v>14111</v>
      </c>
      <c r="C7006" s="183" t="s">
        <v>3657</v>
      </c>
      <c r="D7006" s="183" t="s">
        <v>3658</v>
      </c>
      <c r="E7006" s="184">
        <v>119</v>
      </c>
      <c r="F7006" s="184">
        <v>119</v>
      </c>
      <c r="G7006" s="188"/>
      <c r="H7006" s="185"/>
      <c r="I7006" s="184">
        <v>39.48</v>
      </c>
      <c r="J7006" s="184">
        <v>158.48</v>
      </c>
      <c r="K7006" s="185">
        <v>17</v>
      </c>
      <c r="L7006" s="185" t="s">
        <v>57</v>
      </c>
      <c r="M7006" s="186" t="s">
        <v>353</v>
      </c>
      <c r="N7006" s="61" t="s">
        <v>51</v>
      </c>
      <c r="P7006" s="175" t="s">
        <v>3657</v>
      </c>
    </row>
    <row r="7007" spans="1:16" ht="17.25">
      <c r="A7007" s="183" t="s">
        <v>14112</v>
      </c>
      <c r="B7007" s="183" t="s">
        <v>14113</v>
      </c>
      <c r="C7007" s="183" t="s">
        <v>3657</v>
      </c>
      <c r="D7007" s="183" t="s">
        <v>3658</v>
      </c>
      <c r="E7007" s="184"/>
      <c r="F7007" s="184"/>
      <c r="G7007" s="188"/>
      <c r="H7007" s="185"/>
      <c r="I7007" s="184"/>
      <c r="J7007" s="184"/>
      <c r="K7007" s="185" t="s">
        <v>410</v>
      </c>
      <c r="L7007" s="185"/>
      <c r="M7007" s="186"/>
      <c r="N7007" s="61" t="s">
        <v>410</v>
      </c>
      <c r="P7007" s="175" t="s">
        <v>3657</v>
      </c>
    </row>
    <row r="7008" spans="1:16" ht="17.25">
      <c r="A7008" s="183" t="s">
        <v>14114</v>
      </c>
      <c r="B7008" s="183" t="s">
        <v>14026</v>
      </c>
      <c r="C7008" s="183" t="s">
        <v>3657</v>
      </c>
      <c r="D7008" s="183" t="s">
        <v>3658</v>
      </c>
      <c r="E7008" s="184"/>
      <c r="F7008" s="184"/>
      <c r="G7008" s="188"/>
      <c r="H7008" s="185"/>
      <c r="I7008" s="184"/>
      <c r="J7008" s="184"/>
      <c r="K7008" s="185" t="s">
        <v>410</v>
      </c>
      <c r="L7008" s="185"/>
      <c r="M7008" s="186"/>
      <c r="N7008" s="61" t="s">
        <v>410</v>
      </c>
      <c r="P7008" s="175" t="s">
        <v>3657</v>
      </c>
    </row>
    <row r="7009" spans="1:16" ht="17.25">
      <c r="A7009" s="183" t="s">
        <v>14115</v>
      </c>
      <c r="B7009" s="183" t="s">
        <v>14026</v>
      </c>
      <c r="C7009" s="183" t="s">
        <v>3657</v>
      </c>
      <c r="D7009" s="183" t="s">
        <v>3658</v>
      </c>
      <c r="E7009" s="184"/>
      <c r="F7009" s="184"/>
      <c r="G7009" s="188"/>
      <c r="H7009" s="185"/>
      <c r="I7009" s="184"/>
      <c r="J7009" s="184"/>
      <c r="K7009" s="185" t="s">
        <v>410</v>
      </c>
      <c r="L7009" s="185"/>
      <c r="M7009" s="186"/>
      <c r="N7009" s="61" t="s">
        <v>410</v>
      </c>
      <c r="P7009" s="175" t="s">
        <v>3657</v>
      </c>
    </row>
    <row r="7010" spans="1:16" ht="17.25">
      <c r="A7010" s="183" t="s">
        <v>14116</v>
      </c>
      <c r="B7010" s="183" t="s">
        <v>14117</v>
      </c>
      <c r="C7010" s="183" t="s">
        <v>3657</v>
      </c>
      <c r="D7010" s="183" t="s">
        <v>3658</v>
      </c>
      <c r="E7010" s="184">
        <v>139</v>
      </c>
      <c r="F7010" s="184">
        <v>139</v>
      </c>
      <c r="G7010" s="188"/>
      <c r="H7010" s="185"/>
      <c r="I7010" s="184">
        <v>22.27</v>
      </c>
      <c r="J7010" s="184">
        <v>161.06</v>
      </c>
      <c r="K7010" s="185">
        <v>0</v>
      </c>
      <c r="L7010" s="185"/>
      <c r="M7010" s="186"/>
      <c r="N7010" s="61" t="s">
        <v>51</v>
      </c>
      <c r="P7010" s="175" t="s">
        <v>3657</v>
      </c>
    </row>
    <row r="7011" spans="1:16" ht="17.25">
      <c r="A7011" s="183" t="s">
        <v>14118</v>
      </c>
      <c r="B7011" s="183" t="s">
        <v>14119</v>
      </c>
      <c r="C7011" s="183" t="s">
        <v>3657</v>
      </c>
      <c r="D7011" s="183" t="s">
        <v>3658</v>
      </c>
      <c r="E7011" s="184"/>
      <c r="F7011" s="184"/>
      <c r="G7011" s="188"/>
      <c r="H7011" s="185"/>
      <c r="I7011" s="184"/>
      <c r="J7011" s="184"/>
      <c r="K7011" s="185" t="s">
        <v>410</v>
      </c>
      <c r="L7011" s="185"/>
      <c r="M7011" s="186"/>
      <c r="N7011" s="61" t="s">
        <v>410</v>
      </c>
      <c r="P7011" s="175" t="s">
        <v>3657</v>
      </c>
    </row>
    <row r="7012" spans="1:16" ht="17.25">
      <c r="A7012" s="183" t="s">
        <v>14120</v>
      </c>
      <c r="B7012" s="183" t="s">
        <v>14121</v>
      </c>
      <c r="C7012" s="183" t="s">
        <v>3657</v>
      </c>
      <c r="D7012" s="183" t="s">
        <v>3658</v>
      </c>
      <c r="E7012" s="184"/>
      <c r="F7012" s="184"/>
      <c r="G7012" s="188"/>
      <c r="H7012" s="185"/>
      <c r="I7012" s="184"/>
      <c r="J7012" s="184"/>
      <c r="K7012" s="185" t="s">
        <v>410</v>
      </c>
      <c r="L7012" s="185"/>
      <c r="M7012" s="186"/>
      <c r="N7012" s="61" t="s">
        <v>410</v>
      </c>
      <c r="P7012" s="175" t="s">
        <v>3657</v>
      </c>
    </row>
    <row r="7013" spans="1:16" ht="17.25">
      <c r="A7013" s="183" t="s">
        <v>14122</v>
      </c>
      <c r="B7013" s="183" t="s">
        <v>14123</v>
      </c>
      <c r="C7013" s="183" t="s">
        <v>3657</v>
      </c>
      <c r="D7013" s="183" t="s">
        <v>3658</v>
      </c>
      <c r="E7013" s="184"/>
      <c r="F7013" s="184"/>
      <c r="G7013" s="188"/>
      <c r="H7013" s="185"/>
      <c r="I7013" s="184"/>
      <c r="J7013" s="184"/>
      <c r="K7013" s="185" t="s">
        <v>410</v>
      </c>
      <c r="L7013" s="185"/>
      <c r="M7013" s="186"/>
      <c r="N7013" s="61" t="s">
        <v>410</v>
      </c>
      <c r="P7013" s="175" t="s">
        <v>3657</v>
      </c>
    </row>
    <row r="7014" spans="1:16" ht="17.25">
      <c r="A7014" s="183" t="s">
        <v>14124</v>
      </c>
      <c r="B7014" s="183" t="s">
        <v>14125</v>
      </c>
      <c r="C7014" s="183" t="s">
        <v>3657</v>
      </c>
      <c r="D7014" s="183" t="s">
        <v>3658</v>
      </c>
      <c r="E7014" s="184"/>
      <c r="F7014" s="184"/>
      <c r="G7014" s="188"/>
      <c r="H7014" s="185"/>
      <c r="I7014" s="184"/>
      <c r="J7014" s="184"/>
      <c r="K7014" s="185" t="s">
        <v>410</v>
      </c>
      <c r="L7014" s="185"/>
      <c r="M7014" s="186"/>
      <c r="N7014" s="61" t="s">
        <v>410</v>
      </c>
      <c r="P7014" s="175" t="s">
        <v>3657</v>
      </c>
    </row>
    <row r="7015" spans="1:16" ht="17.25">
      <c r="A7015" s="183" t="s">
        <v>14126</v>
      </c>
      <c r="B7015" s="183" t="s">
        <v>14127</v>
      </c>
      <c r="C7015" s="183" t="s">
        <v>3657</v>
      </c>
      <c r="D7015" s="183" t="s">
        <v>3658</v>
      </c>
      <c r="E7015" s="184"/>
      <c r="F7015" s="184"/>
      <c r="G7015" s="188"/>
      <c r="H7015" s="185"/>
      <c r="I7015" s="184"/>
      <c r="J7015" s="184"/>
      <c r="K7015" s="185" t="s">
        <v>410</v>
      </c>
      <c r="L7015" s="185"/>
      <c r="M7015" s="186"/>
      <c r="N7015" s="61" t="s">
        <v>410</v>
      </c>
      <c r="P7015" s="175" t="s">
        <v>3657</v>
      </c>
    </row>
    <row r="7016" spans="1:16" ht="17.25">
      <c r="A7016" s="183" t="s">
        <v>14128</v>
      </c>
      <c r="B7016" s="183" t="s">
        <v>14129</v>
      </c>
      <c r="C7016" s="183" t="s">
        <v>3657</v>
      </c>
      <c r="D7016" s="183" t="s">
        <v>3658</v>
      </c>
      <c r="E7016" s="184"/>
      <c r="F7016" s="184"/>
      <c r="G7016" s="188"/>
      <c r="H7016" s="185"/>
      <c r="I7016" s="184"/>
      <c r="J7016" s="184"/>
      <c r="K7016" s="185" t="s">
        <v>410</v>
      </c>
      <c r="L7016" s="185"/>
      <c r="M7016" s="186"/>
      <c r="N7016" s="61" t="s">
        <v>410</v>
      </c>
      <c r="P7016" s="175" t="s">
        <v>3657</v>
      </c>
    </row>
    <row r="7017" spans="1:16" ht="17.25">
      <c r="A7017" s="183" t="s">
        <v>14130</v>
      </c>
      <c r="B7017" s="183" t="s">
        <v>14131</v>
      </c>
      <c r="C7017" s="183" t="s">
        <v>3657</v>
      </c>
      <c r="D7017" s="183" t="s">
        <v>3658</v>
      </c>
      <c r="E7017" s="184"/>
      <c r="F7017" s="184"/>
      <c r="G7017" s="188"/>
      <c r="H7017" s="185"/>
      <c r="I7017" s="184"/>
      <c r="J7017" s="184"/>
      <c r="K7017" s="185" t="s">
        <v>410</v>
      </c>
      <c r="L7017" s="185"/>
      <c r="M7017" s="186"/>
      <c r="N7017" s="61" t="s">
        <v>410</v>
      </c>
      <c r="P7017" s="175" t="s">
        <v>3657</v>
      </c>
    </row>
    <row r="7018" spans="1:16" ht="17.25">
      <c r="A7018" s="183" t="s">
        <v>14132</v>
      </c>
      <c r="B7018" s="183" t="s">
        <v>14133</v>
      </c>
      <c r="C7018" s="183" t="s">
        <v>3657</v>
      </c>
      <c r="D7018" s="183" t="s">
        <v>3658</v>
      </c>
      <c r="E7018" s="184"/>
      <c r="F7018" s="184"/>
      <c r="G7018" s="188"/>
      <c r="H7018" s="185"/>
      <c r="I7018" s="184"/>
      <c r="J7018" s="184"/>
      <c r="K7018" s="185" t="s">
        <v>410</v>
      </c>
      <c r="L7018" s="185"/>
      <c r="M7018" s="186"/>
      <c r="N7018" s="61" t="s">
        <v>410</v>
      </c>
      <c r="P7018" s="175" t="s">
        <v>3657</v>
      </c>
    </row>
    <row r="7019" spans="1:16" ht="17.25">
      <c r="A7019" s="183" t="s">
        <v>14134</v>
      </c>
      <c r="B7019" s="183" t="s">
        <v>14135</v>
      </c>
      <c r="C7019" s="183" t="s">
        <v>3657</v>
      </c>
      <c r="D7019" s="183" t="s">
        <v>3658</v>
      </c>
      <c r="E7019" s="184"/>
      <c r="F7019" s="184"/>
      <c r="G7019" s="188"/>
      <c r="H7019" s="185"/>
      <c r="I7019" s="184"/>
      <c r="J7019" s="184"/>
      <c r="K7019" s="185" t="s">
        <v>410</v>
      </c>
      <c r="L7019" s="185"/>
      <c r="M7019" s="186"/>
      <c r="N7019" s="61" t="s">
        <v>410</v>
      </c>
      <c r="P7019" s="175" t="s">
        <v>3657</v>
      </c>
    </row>
    <row r="7020" spans="1:16" ht="17.25">
      <c r="A7020" s="183" t="s">
        <v>14136</v>
      </c>
      <c r="B7020" s="183" t="s">
        <v>14137</v>
      </c>
      <c r="C7020" s="183" t="s">
        <v>3657</v>
      </c>
      <c r="D7020" s="183" t="s">
        <v>3658</v>
      </c>
      <c r="E7020" s="184"/>
      <c r="F7020" s="184"/>
      <c r="G7020" s="188"/>
      <c r="H7020" s="185"/>
      <c r="I7020" s="184"/>
      <c r="J7020" s="184"/>
      <c r="K7020" s="185" t="s">
        <v>410</v>
      </c>
      <c r="L7020" s="185"/>
      <c r="M7020" s="186"/>
      <c r="N7020" s="61" t="s">
        <v>410</v>
      </c>
      <c r="P7020" s="175" t="s">
        <v>3657</v>
      </c>
    </row>
    <row r="7021" spans="1:16" ht="17.25">
      <c r="A7021" s="183" t="s">
        <v>14138</v>
      </c>
      <c r="B7021" s="183" t="s">
        <v>14139</v>
      </c>
      <c r="C7021" s="183" t="s">
        <v>3657</v>
      </c>
      <c r="D7021" s="183" t="s">
        <v>3658</v>
      </c>
      <c r="E7021" s="184">
        <v>109</v>
      </c>
      <c r="F7021" s="184">
        <v>109</v>
      </c>
      <c r="G7021" s="188"/>
      <c r="H7021" s="185"/>
      <c r="I7021" s="184">
        <v>23.62</v>
      </c>
      <c r="J7021" s="184">
        <v>132.62</v>
      </c>
      <c r="K7021" s="185">
        <v>39</v>
      </c>
      <c r="L7021" s="185" t="s">
        <v>130</v>
      </c>
      <c r="M7021" s="186" t="s">
        <v>1676</v>
      </c>
      <c r="N7021" s="61" t="s">
        <v>51</v>
      </c>
      <c r="P7021" s="175" t="s">
        <v>3657</v>
      </c>
    </row>
    <row r="7022" spans="1:16" ht="17.25">
      <c r="A7022" s="183" t="s">
        <v>14140</v>
      </c>
      <c r="B7022" s="183" t="s">
        <v>14141</v>
      </c>
      <c r="C7022" s="183" t="s">
        <v>3657</v>
      </c>
      <c r="D7022" s="183" t="s">
        <v>3658</v>
      </c>
      <c r="E7022" s="184">
        <v>109</v>
      </c>
      <c r="F7022" s="184">
        <v>109</v>
      </c>
      <c r="G7022" s="185"/>
      <c r="H7022" s="185"/>
      <c r="I7022" s="184">
        <v>23.62</v>
      </c>
      <c r="J7022" s="184">
        <v>132.62</v>
      </c>
      <c r="K7022" s="185">
        <v>16</v>
      </c>
      <c r="L7022" s="185" t="s">
        <v>130</v>
      </c>
      <c r="M7022" s="186" t="s">
        <v>1676</v>
      </c>
      <c r="N7022" s="61" t="s">
        <v>51</v>
      </c>
      <c r="P7022" s="175" t="s">
        <v>3657</v>
      </c>
    </row>
    <row r="7023" spans="1:16" ht="17.25">
      <c r="A7023" s="183" t="s">
        <v>14142</v>
      </c>
      <c r="B7023" s="183" t="s">
        <v>14143</v>
      </c>
      <c r="C7023" s="183" t="s">
        <v>3657</v>
      </c>
      <c r="D7023" s="183" t="s">
        <v>3658</v>
      </c>
      <c r="E7023" s="184">
        <v>109</v>
      </c>
      <c r="F7023" s="184">
        <v>109</v>
      </c>
      <c r="G7023" s="188"/>
      <c r="H7023" s="185"/>
      <c r="I7023" s="184">
        <v>23.62</v>
      </c>
      <c r="J7023" s="184">
        <v>132.62</v>
      </c>
      <c r="K7023" s="185">
        <v>61</v>
      </c>
      <c r="L7023" s="185" t="s">
        <v>554</v>
      </c>
      <c r="M7023" s="186" t="s">
        <v>1676</v>
      </c>
      <c r="N7023" s="61" t="s">
        <v>51</v>
      </c>
      <c r="P7023" s="175" t="s">
        <v>3657</v>
      </c>
    </row>
    <row r="7024" spans="1:16" ht="17.25">
      <c r="A7024" s="183" t="s">
        <v>14144</v>
      </c>
      <c r="B7024" s="183" t="s">
        <v>14145</v>
      </c>
      <c r="C7024" s="183" t="s">
        <v>3657</v>
      </c>
      <c r="D7024" s="183" t="s">
        <v>3658</v>
      </c>
      <c r="E7024" s="184">
        <v>109</v>
      </c>
      <c r="F7024" s="184">
        <v>109</v>
      </c>
      <c r="G7024" s="185"/>
      <c r="H7024" s="185"/>
      <c r="I7024" s="184">
        <v>23.62</v>
      </c>
      <c r="J7024" s="184">
        <v>132.62</v>
      </c>
      <c r="K7024" s="185">
        <v>77</v>
      </c>
      <c r="L7024" s="185" t="s">
        <v>130</v>
      </c>
      <c r="M7024" s="186" t="s">
        <v>1676</v>
      </c>
      <c r="N7024" s="61" t="s">
        <v>51</v>
      </c>
      <c r="P7024" s="175" t="s">
        <v>3657</v>
      </c>
    </row>
    <row r="7025" spans="1:16" ht="17.25">
      <c r="A7025" s="183" t="s">
        <v>14146</v>
      </c>
      <c r="B7025" s="183" t="s">
        <v>14147</v>
      </c>
      <c r="C7025" s="183" t="s">
        <v>3657</v>
      </c>
      <c r="D7025" s="183" t="s">
        <v>3658</v>
      </c>
      <c r="E7025" s="184"/>
      <c r="F7025" s="184"/>
      <c r="G7025" s="188"/>
      <c r="H7025" s="185"/>
      <c r="I7025" s="184"/>
      <c r="J7025" s="184"/>
      <c r="K7025" s="185" t="s">
        <v>410</v>
      </c>
      <c r="L7025" s="185"/>
      <c r="M7025" s="186"/>
      <c r="N7025" s="61" t="s">
        <v>410</v>
      </c>
      <c r="P7025" s="175" t="s">
        <v>3657</v>
      </c>
    </row>
    <row r="7026" spans="1:16" ht="17.25">
      <c r="A7026" s="183" t="s">
        <v>14148</v>
      </c>
      <c r="B7026" s="183" t="s">
        <v>14149</v>
      </c>
      <c r="C7026" s="183" t="s">
        <v>3657</v>
      </c>
      <c r="D7026" s="183" t="s">
        <v>3658</v>
      </c>
      <c r="E7026" s="184"/>
      <c r="F7026" s="184"/>
      <c r="G7026" s="188"/>
      <c r="H7026" s="185"/>
      <c r="I7026" s="184"/>
      <c r="J7026" s="184"/>
      <c r="K7026" s="185" t="s">
        <v>410</v>
      </c>
      <c r="L7026" s="185"/>
      <c r="M7026" s="186"/>
      <c r="N7026" s="61" t="s">
        <v>410</v>
      </c>
      <c r="P7026" s="175" t="s">
        <v>3657</v>
      </c>
    </row>
    <row r="7027" spans="1:16" ht="17.25">
      <c r="A7027" s="183" t="s">
        <v>14150</v>
      </c>
      <c r="B7027" s="183" t="s">
        <v>14151</v>
      </c>
      <c r="C7027" s="183" t="s">
        <v>3657</v>
      </c>
      <c r="D7027" s="183" t="s">
        <v>3658</v>
      </c>
      <c r="E7027" s="184"/>
      <c r="F7027" s="184"/>
      <c r="G7027" s="188"/>
      <c r="H7027" s="185"/>
      <c r="I7027" s="184"/>
      <c r="J7027" s="184"/>
      <c r="K7027" s="185" t="s">
        <v>410</v>
      </c>
      <c r="L7027" s="185"/>
      <c r="M7027" s="186"/>
      <c r="N7027" s="61" t="s">
        <v>410</v>
      </c>
      <c r="P7027" s="175" t="s">
        <v>3657</v>
      </c>
    </row>
    <row r="7028" spans="1:16" ht="17.25">
      <c r="A7028" s="183" t="s">
        <v>14152</v>
      </c>
      <c r="B7028" s="183" t="s">
        <v>14153</v>
      </c>
      <c r="C7028" s="183" t="s">
        <v>3657</v>
      </c>
      <c r="D7028" s="183" t="s">
        <v>3658</v>
      </c>
      <c r="E7028" s="184"/>
      <c r="F7028" s="184"/>
      <c r="G7028" s="188"/>
      <c r="H7028" s="185"/>
      <c r="I7028" s="184"/>
      <c r="J7028" s="184"/>
      <c r="K7028" s="185" t="s">
        <v>410</v>
      </c>
      <c r="L7028" s="185"/>
      <c r="M7028" s="186"/>
      <c r="N7028" s="61" t="s">
        <v>410</v>
      </c>
      <c r="P7028" s="175" t="s">
        <v>3657</v>
      </c>
    </row>
    <row r="7029" spans="1:16" ht="17.25">
      <c r="A7029" s="183" t="s">
        <v>14154</v>
      </c>
      <c r="B7029" s="183" t="s">
        <v>14155</v>
      </c>
      <c r="C7029" s="183" t="s">
        <v>3657</v>
      </c>
      <c r="D7029" s="183" t="s">
        <v>3658</v>
      </c>
      <c r="E7029" s="184"/>
      <c r="F7029" s="184"/>
      <c r="G7029" s="188"/>
      <c r="H7029" s="185"/>
      <c r="I7029" s="184"/>
      <c r="J7029" s="184"/>
      <c r="K7029" s="185" t="s">
        <v>410</v>
      </c>
      <c r="L7029" s="185"/>
      <c r="M7029" s="186"/>
      <c r="N7029" s="61" t="s">
        <v>410</v>
      </c>
      <c r="P7029" s="175" t="s">
        <v>3657</v>
      </c>
    </row>
    <row r="7030" spans="1:16" ht="17.25">
      <c r="A7030" s="183" t="s">
        <v>14156</v>
      </c>
      <c r="B7030" s="183" t="s">
        <v>14157</v>
      </c>
      <c r="C7030" s="183" t="s">
        <v>3657</v>
      </c>
      <c r="D7030" s="183" t="s">
        <v>3658</v>
      </c>
      <c r="E7030" s="184"/>
      <c r="F7030" s="184"/>
      <c r="G7030" s="188"/>
      <c r="H7030" s="185"/>
      <c r="I7030" s="184"/>
      <c r="J7030" s="184"/>
      <c r="K7030" s="185" t="s">
        <v>410</v>
      </c>
      <c r="L7030" s="185"/>
      <c r="M7030" s="186"/>
      <c r="N7030" s="61" t="s">
        <v>410</v>
      </c>
      <c r="P7030" s="175" t="s">
        <v>3657</v>
      </c>
    </row>
    <row r="7031" spans="1:16" ht="17.25">
      <c r="A7031" s="183" t="s">
        <v>14158</v>
      </c>
      <c r="B7031" s="183" t="s">
        <v>14159</v>
      </c>
      <c r="C7031" s="183" t="s">
        <v>3657</v>
      </c>
      <c r="D7031" s="183" t="s">
        <v>3658</v>
      </c>
      <c r="E7031" s="184"/>
      <c r="F7031" s="184"/>
      <c r="G7031" s="185"/>
      <c r="H7031" s="185"/>
      <c r="I7031" s="184"/>
      <c r="J7031" s="184"/>
      <c r="K7031" s="185" t="s">
        <v>410</v>
      </c>
      <c r="L7031" s="185"/>
      <c r="M7031" s="186"/>
      <c r="N7031" s="61" t="s">
        <v>410</v>
      </c>
      <c r="P7031" s="175" t="s">
        <v>3657</v>
      </c>
    </row>
    <row r="7032" spans="1:16" ht="17.25">
      <c r="A7032" s="183" t="s">
        <v>14160</v>
      </c>
      <c r="B7032" s="183" t="s">
        <v>14161</v>
      </c>
      <c r="C7032" s="183" t="s">
        <v>3657</v>
      </c>
      <c r="D7032" s="183" t="s">
        <v>3658</v>
      </c>
      <c r="E7032" s="184"/>
      <c r="F7032" s="184"/>
      <c r="G7032" s="185"/>
      <c r="H7032" s="185"/>
      <c r="I7032" s="184"/>
      <c r="J7032" s="184"/>
      <c r="K7032" s="185" t="s">
        <v>410</v>
      </c>
      <c r="L7032" s="185"/>
      <c r="M7032" s="186"/>
      <c r="N7032" s="61" t="s">
        <v>410</v>
      </c>
      <c r="P7032" s="175" t="s">
        <v>3657</v>
      </c>
    </row>
    <row r="7033" spans="1:16" ht="17.25">
      <c r="A7033" s="183" t="s">
        <v>14162</v>
      </c>
      <c r="B7033" s="183" t="s">
        <v>14163</v>
      </c>
      <c r="C7033" s="183" t="s">
        <v>3657</v>
      </c>
      <c r="D7033" s="183" t="s">
        <v>3658</v>
      </c>
      <c r="E7033" s="184"/>
      <c r="F7033" s="184"/>
      <c r="G7033" s="188"/>
      <c r="H7033" s="183"/>
      <c r="I7033" s="184"/>
      <c r="J7033" s="184"/>
      <c r="K7033" s="185" t="s">
        <v>410</v>
      </c>
      <c r="L7033" s="185"/>
      <c r="M7033" s="186"/>
      <c r="N7033" s="61" t="s">
        <v>410</v>
      </c>
      <c r="P7033" s="175" t="s">
        <v>3657</v>
      </c>
    </row>
    <row r="7034" spans="1:16" ht="17.25">
      <c r="A7034" s="183" t="s">
        <v>14164</v>
      </c>
      <c r="B7034" s="183" t="s">
        <v>14165</v>
      </c>
      <c r="C7034" s="183" t="s">
        <v>3657</v>
      </c>
      <c r="D7034" s="183" t="s">
        <v>3658</v>
      </c>
      <c r="E7034" s="184"/>
      <c r="F7034" s="184"/>
      <c r="G7034" s="185"/>
      <c r="H7034" s="185"/>
      <c r="I7034" s="184"/>
      <c r="J7034" s="184"/>
      <c r="K7034" s="185" t="s">
        <v>410</v>
      </c>
      <c r="L7034" s="185"/>
      <c r="M7034" s="186"/>
      <c r="N7034" s="61" t="s">
        <v>410</v>
      </c>
      <c r="P7034" s="175" t="s">
        <v>3657</v>
      </c>
    </row>
    <row r="7035" spans="1:16" ht="17.25">
      <c r="A7035" s="183" t="s">
        <v>14166</v>
      </c>
      <c r="B7035" s="183" t="s">
        <v>13915</v>
      </c>
      <c r="C7035" s="183" t="s">
        <v>3657</v>
      </c>
      <c r="D7035" s="183" t="s">
        <v>3658</v>
      </c>
      <c r="E7035" s="184">
        <v>149</v>
      </c>
      <c r="F7035" s="184">
        <v>149</v>
      </c>
      <c r="G7035" s="188"/>
      <c r="H7035" s="185"/>
      <c r="I7035" s="184">
        <v>38.06</v>
      </c>
      <c r="J7035" s="184">
        <v>187.06</v>
      </c>
      <c r="K7035" s="185">
        <v>6</v>
      </c>
      <c r="L7035" s="185" t="s">
        <v>130</v>
      </c>
      <c r="M7035" s="186" t="s">
        <v>373</v>
      </c>
      <c r="N7035" s="61" t="s">
        <v>51</v>
      </c>
      <c r="P7035" s="175" t="s">
        <v>3657</v>
      </c>
    </row>
    <row r="7036" spans="1:16" ht="17.25">
      <c r="A7036" s="183" t="s">
        <v>14167</v>
      </c>
      <c r="B7036" s="183" t="s">
        <v>13915</v>
      </c>
      <c r="C7036" s="183" t="s">
        <v>3657</v>
      </c>
      <c r="D7036" s="183" t="s">
        <v>3658</v>
      </c>
      <c r="E7036" s="184">
        <v>149</v>
      </c>
      <c r="F7036" s="184">
        <v>149</v>
      </c>
      <c r="G7036" s="188"/>
      <c r="H7036" s="185"/>
      <c r="I7036" s="184">
        <v>38.06</v>
      </c>
      <c r="J7036" s="184">
        <v>187.06</v>
      </c>
      <c r="K7036" s="185">
        <v>21</v>
      </c>
      <c r="L7036" s="185" t="s">
        <v>130</v>
      </c>
      <c r="M7036" s="186" t="s">
        <v>373</v>
      </c>
      <c r="N7036" s="61" t="s">
        <v>51</v>
      </c>
      <c r="P7036" s="175" t="s">
        <v>3657</v>
      </c>
    </row>
    <row r="7037" spans="1:16" ht="17.25">
      <c r="A7037" s="183" t="s">
        <v>14168</v>
      </c>
      <c r="B7037" s="183" t="s">
        <v>14074</v>
      </c>
      <c r="C7037" s="183" t="s">
        <v>3657</v>
      </c>
      <c r="D7037" s="183" t="s">
        <v>3658</v>
      </c>
      <c r="E7037" s="184"/>
      <c r="F7037" s="184"/>
      <c r="G7037" s="188"/>
      <c r="H7037" s="185"/>
      <c r="I7037" s="184"/>
      <c r="J7037" s="184"/>
      <c r="K7037" s="185" t="s">
        <v>410</v>
      </c>
      <c r="L7037" s="185"/>
      <c r="M7037" s="186"/>
      <c r="N7037" s="61" t="s">
        <v>410</v>
      </c>
      <c r="P7037" s="175" t="s">
        <v>3657</v>
      </c>
    </row>
    <row r="7038" spans="1:16" ht="17.25">
      <c r="A7038" s="183" t="s">
        <v>14169</v>
      </c>
      <c r="B7038" s="183" t="s">
        <v>14074</v>
      </c>
      <c r="C7038" s="183" t="s">
        <v>3657</v>
      </c>
      <c r="D7038" s="183" t="s">
        <v>3658</v>
      </c>
      <c r="E7038" s="184"/>
      <c r="F7038" s="184"/>
      <c r="G7038" s="188"/>
      <c r="H7038" s="185"/>
      <c r="I7038" s="184"/>
      <c r="J7038" s="184"/>
      <c r="K7038" s="185" t="s">
        <v>410</v>
      </c>
      <c r="L7038" s="185"/>
      <c r="M7038" s="186"/>
      <c r="N7038" s="61" t="s">
        <v>410</v>
      </c>
      <c r="P7038" s="175" t="s">
        <v>3657</v>
      </c>
    </row>
    <row r="7039" spans="1:16" ht="17.25">
      <c r="A7039" s="183" t="s">
        <v>14170</v>
      </c>
      <c r="B7039" s="183" t="s">
        <v>14171</v>
      </c>
      <c r="C7039" s="183" t="s">
        <v>3657</v>
      </c>
      <c r="D7039" s="183" t="s">
        <v>3658</v>
      </c>
      <c r="E7039" s="184"/>
      <c r="F7039" s="184"/>
      <c r="G7039" s="188"/>
      <c r="H7039" s="185"/>
      <c r="I7039" s="184"/>
      <c r="J7039" s="184"/>
      <c r="K7039" s="185" t="s">
        <v>410</v>
      </c>
      <c r="L7039" s="185"/>
      <c r="M7039" s="186"/>
      <c r="N7039" s="61" t="s">
        <v>410</v>
      </c>
      <c r="P7039" s="175" t="s">
        <v>3657</v>
      </c>
    </row>
    <row r="7040" spans="1:16" ht="17.25">
      <c r="A7040" s="183" t="s">
        <v>14172</v>
      </c>
      <c r="B7040" s="183" t="s">
        <v>14173</v>
      </c>
      <c r="C7040" s="183" t="s">
        <v>3657</v>
      </c>
      <c r="D7040" s="183" t="s">
        <v>3658</v>
      </c>
      <c r="E7040" s="184"/>
      <c r="F7040" s="184"/>
      <c r="G7040" s="188"/>
      <c r="H7040" s="185"/>
      <c r="I7040" s="184"/>
      <c r="J7040" s="184"/>
      <c r="K7040" s="185" t="s">
        <v>410</v>
      </c>
      <c r="L7040" s="185"/>
      <c r="M7040" s="186"/>
      <c r="N7040" s="61" t="s">
        <v>410</v>
      </c>
      <c r="P7040" s="175" t="s">
        <v>3657</v>
      </c>
    </row>
    <row r="7041" spans="1:16" ht="17.25">
      <c r="A7041" s="183" t="s">
        <v>14174</v>
      </c>
      <c r="B7041" s="183" t="s">
        <v>14175</v>
      </c>
      <c r="C7041" s="183" t="s">
        <v>3657</v>
      </c>
      <c r="D7041" s="183" t="s">
        <v>3658</v>
      </c>
      <c r="E7041" s="184"/>
      <c r="F7041" s="184"/>
      <c r="G7041" s="188"/>
      <c r="H7041" s="185"/>
      <c r="I7041" s="184"/>
      <c r="J7041" s="184"/>
      <c r="K7041" s="185" t="s">
        <v>410</v>
      </c>
      <c r="L7041" s="185"/>
      <c r="M7041" s="186"/>
      <c r="N7041" s="61" t="s">
        <v>410</v>
      </c>
      <c r="P7041" s="175" t="s">
        <v>3657</v>
      </c>
    </row>
    <row r="7042" spans="1:16" ht="17.25">
      <c r="A7042" s="183" t="s">
        <v>14176</v>
      </c>
      <c r="B7042" s="183" t="s">
        <v>14177</v>
      </c>
      <c r="C7042" s="183" t="s">
        <v>3657</v>
      </c>
      <c r="D7042" s="183" t="s">
        <v>3658</v>
      </c>
      <c r="E7042" s="184"/>
      <c r="F7042" s="184"/>
      <c r="G7042" s="188"/>
      <c r="H7042" s="185"/>
      <c r="I7042" s="184"/>
      <c r="J7042" s="184"/>
      <c r="K7042" s="185" t="s">
        <v>410</v>
      </c>
      <c r="L7042" s="185"/>
      <c r="M7042" s="186"/>
      <c r="N7042" s="61" t="s">
        <v>410</v>
      </c>
      <c r="P7042" s="175" t="s">
        <v>3657</v>
      </c>
    </row>
    <row r="7043" spans="1:16" ht="17.25">
      <c r="A7043" s="183" t="s">
        <v>14178</v>
      </c>
      <c r="B7043" s="183" t="s">
        <v>14179</v>
      </c>
      <c r="C7043" s="183" t="s">
        <v>3657</v>
      </c>
      <c r="D7043" s="183" t="s">
        <v>3658</v>
      </c>
      <c r="E7043" s="184"/>
      <c r="F7043" s="184"/>
      <c r="G7043" s="185"/>
      <c r="H7043" s="185"/>
      <c r="I7043" s="184"/>
      <c r="J7043" s="184"/>
      <c r="K7043" s="185" t="s">
        <v>410</v>
      </c>
      <c r="L7043" s="185"/>
      <c r="M7043" s="186"/>
      <c r="N7043" s="61" t="s">
        <v>410</v>
      </c>
      <c r="P7043" s="175" t="s">
        <v>3657</v>
      </c>
    </row>
    <row r="7044" spans="1:16" ht="17.25">
      <c r="A7044" s="183" t="s">
        <v>14180</v>
      </c>
      <c r="B7044" s="183" t="s">
        <v>14078</v>
      </c>
      <c r="C7044" s="183" t="s">
        <v>3657</v>
      </c>
      <c r="D7044" s="183" t="s">
        <v>3658</v>
      </c>
      <c r="E7044" s="184"/>
      <c r="F7044" s="184"/>
      <c r="G7044" s="188"/>
      <c r="H7044" s="185"/>
      <c r="I7044" s="184"/>
      <c r="J7044" s="184"/>
      <c r="K7044" s="185" t="s">
        <v>410</v>
      </c>
      <c r="L7044" s="185"/>
      <c r="M7044" s="186"/>
      <c r="N7044" s="61" t="s">
        <v>410</v>
      </c>
      <c r="P7044" s="175" t="s">
        <v>3657</v>
      </c>
    </row>
    <row r="7045" spans="1:16" ht="17.25">
      <c r="A7045" s="183" t="s">
        <v>14181</v>
      </c>
      <c r="B7045" s="183" t="s">
        <v>14182</v>
      </c>
      <c r="C7045" s="183" t="s">
        <v>3657</v>
      </c>
      <c r="D7045" s="183" t="s">
        <v>3658</v>
      </c>
      <c r="E7045" s="184"/>
      <c r="F7045" s="184"/>
      <c r="G7045" s="188"/>
      <c r="H7045" s="185"/>
      <c r="I7045" s="184"/>
      <c r="J7045" s="184"/>
      <c r="K7045" s="185" t="s">
        <v>410</v>
      </c>
      <c r="L7045" s="185"/>
      <c r="M7045" s="186"/>
      <c r="N7045" s="61" t="s">
        <v>410</v>
      </c>
      <c r="P7045" s="175" t="s">
        <v>3657</v>
      </c>
    </row>
    <row r="7046" spans="1:16" ht="17.25">
      <c r="A7046" s="183" t="s">
        <v>14183</v>
      </c>
      <c r="B7046" s="183" t="s">
        <v>14184</v>
      </c>
      <c r="C7046" s="183" t="s">
        <v>3657</v>
      </c>
      <c r="D7046" s="183" t="s">
        <v>3658</v>
      </c>
      <c r="E7046" s="184"/>
      <c r="F7046" s="184"/>
      <c r="G7046" s="188"/>
      <c r="H7046" s="185"/>
      <c r="I7046" s="184"/>
      <c r="J7046" s="184"/>
      <c r="K7046" s="185" t="s">
        <v>410</v>
      </c>
      <c r="L7046" s="185"/>
      <c r="M7046" s="186"/>
      <c r="N7046" s="61" t="s">
        <v>410</v>
      </c>
      <c r="P7046" s="175" t="s">
        <v>3657</v>
      </c>
    </row>
    <row r="7047" spans="1:16" ht="17.25">
      <c r="A7047" s="183" t="s">
        <v>14185</v>
      </c>
      <c r="B7047" s="183" t="s">
        <v>14186</v>
      </c>
      <c r="C7047" s="183" t="s">
        <v>3657</v>
      </c>
      <c r="D7047" s="183" t="s">
        <v>3658</v>
      </c>
      <c r="E7047" s="184"/>
      <c r="F7047" s="184"/>
      <c r="G7047" s="188"/>
      <c r="H7047" s="185"/>
      <c r="I7047" s="184"/>
      <c r="J7047" s="184"/>
      <c r="K7047" s="185" t="s">
        <v>410</v>
      </c>
      <c r="L7047" s="185"/>
      <c r="M7047" s="186"/>
      <c r="N7047" s="61" t="s">
        <v>410</v>
      </c>
      <c r="P7047" s="175" t="s">
        <v>3657</v>
      </c>
    </row>
    <row r="7048" spans="1:16" ht="17.25">
      <c r="A7048" s="183" t="s">
        <v>14187</v>
      </c>
      <c r="B7048" s="183" t="s">
        <v>14188</v>
      </c>
      <c r="C7048" s="183" t="s">
        <v>3657</v>
      </c>
      <c r="D7048" s="183" t="s">
        <v>3658</v>
      </c>
      <c r="E7048" s="184"/>
      <c r="F7048" s="184"/>
      <c r="G7048" s="188"/>
      <c r="H7048" s="185"/>
      <c r="I7048" s="184"/>
      <c r="J7048" s="184"/>
      <c r="K7048" s="185" t="s">
        <v>410</v>
      </c>
      <c r="L7048" s="185"/>
      <c r="M7048" s="186"/>
      <c r="N7048" s="61" t="s">
        <v>410</v>
      </c>
      <c r="P7048" s="175" t="s">
        <v>3657</v>
      </c>
    </row>
    <row r="7049" spans="1:16" ht="17.25">
      <c r="A7049" s="183" t="s">
        <v>14189</v>
      </c>
      <c r="B7049" s="183" t="s">
        <v>14190</v>
      </c>
      <c r="C7049" s="183" t="s">
        <v>3657</v>
      </c>
      <c r="D7049" s="183" t="s">
        <v>3658</v>
      </c>
      <c r="E7049" s="184"/>
      <c r="F7049" s="184"/>
      <c r="G7049" s="188"/>
      <c r="H7049" s="185"/>
      <c r="I7049" s="184"/>
      <c r="J7049" s="184"/>
      <c r="K7049" s="185" t="s">
        <v>410</v>
      </c>
      <c r="L7049" s="185"/>
      <c r="M7049" s="186"/>
      <c r="N7049" s="61" t="s">
        <v>410</v>
      </c>
      <c r="P7049" s="175" t="s">
        <v>3657</v>
      </c>
    </row>
    <row r="7050" spans="1:16" ht="17.25">
      <c r="A7050" s="183" t="s">
        <v>14191</v>
      </c>
      <c r="B7050" s="183" t="s">
        <v>14192</v>
      </c>
      <c r="C7050" s="183" t="s">
        <v>3657</v>
      </c>
      <c r="D7050" s="183" t="s">
        <v>3658</v>
      </c>
      <c r="E7050" s="184"/>
      <c r="F7050" s="184"/>
      <c r="G7050" s="185"/>
      <c r="H7050" s="185"/>
      <c r="I7050" s="184"/>
      <c r="J7050" s="184"/>
      <c r="K7050" s="185" t="s">
        <v>410</v>
      </c>
      <c r="L7050" s="185"/>
      <c r="M7050" s="186"/>
      <c r="N7050" s="61" t="s">
        <v>410</v>
      </c>
      <c r="P7050" s="175" t="s">
        <v>3657</v>
      </c>
    </row>
    <row r="7051" spans="1:16" ht="17.25">
      <c r="A7051" s="183" t="s">
        <v>14193</v>
      </c>
      <c r="B7051" s="183" t="s">
        <v>14194</v>
      </c>
      <c r="C7051" s="183" t="s">
        <v>541</v>
      </c>
      <c r="D7051" s="183" t="s">
        <v>542</v>
      </c>
      <c r="E7051" s="184"/>
      <c r="F7051" s="184"/>
      <c r="G7051" s="188"/>
      <c r="H7051" s="185"/>
      <c r="I7051" s="184"/>
      <c r="J7051" s="184"/>
      <c r="K7051" s="185" t="s">
        <v>410</v>
      </c>
      <c r="L7051" s="185"/>
      <c r="M7051" s="186"/>
      <c r="N7051" s="61" t="s">
        <v>410</v>
      </c>
      <c r="P7051" s="175" t="s">
        <v>541</v>
      </c>
    </row>
    <row r="7052" spans="1:16" ht="17.25">
      <c r="A7052" s="183" t="s">
        <v>14195</v>
      </c>
      <c r="B7052" s="183" t="s">
        <v>14196</v>
      </c>
      <c r="C7052" s="183" t="s">
        <v>541</v>
      </c>
      <c r="D7052" s="183" t="s">
        <v>542</v>
      </c>
      <c r="E7052" s="184"/>
      <c r="F7052" s="184"/>
      <c r="G7052" s="185"/>
      <c r="H7052" s="185"/>
      <c r="I7052" s="184"/>
      <c r="J7052" s="184"/>
      <c r="K7052" s="185" t="s">
        <v>410</v>
      </c>
      <c r="L7052" s="185"/>
      <c r="M7052" s="186"/>
      <c r="N7052" s="61" t="s">
        <v>410</v>
      </c>
      <c r="P7052" s="175" t="s">
        <v>541</v>
      </c>
    </row>
    <row r="7053" spans="1:16" ht="17.25">
      <c r="A7053" s="183" t="s">
        <v>14197</v>
      </c>
      <c r="B7053" s="183" t="s">
        <v>14198</v>
      </c>
      <c r="C7053" s="183" t="s">
        <v>541</v>
      </c>
      <c r="D7053" s="183" t="s">
        <v>542</v>
      </c>
      <c r="E7053" s="184"/>
      <c r="F7053" s="184"/>
      <c r="G7053" s="188"/>
      <c r="H7053" s="185"/>
      <c r="I7053" s="184"/>
      <c r="J7053" s="184"/>
      <c r="K7053" s="185" t="s">
        <v>410</v>
      </c>
      <c r="L7053" s="185"/>
      <c r="M7053" s="186"/>
      <c r="N7053" s="61" t="s">
        <v>410</v>
      </c>
      <c r="P7053" s="175" t="s">
        <v>541</v>
      </c>
    </row>
    <row r="7054" spans="1:16" ht="17.25">
      <c r="A7054" s="183" t="s">
        <v>14199</v>
      </c>
      <c r="B7054" s="183" t="s">
        <v>14200</v>
      </c>
      <c r="C7054" s="183" t="s">
        <v>541</v>
      </c>
      <c r="D7054" s="183" t="s">
        <v>542</v>
      </c>
      <c r="E7054" s="184">
        <v>20</v>
      </c>
      <c r="F7054" s="184">
        <v>20</v>
      </c>
      <c r="G7054" s="188"/>
      <c r="H7054" s="185"/>
      <c r="I7054" s="184">
        <v>86.24</v>
      </c>
      <c r="J7054" s="184">
        <v>106.24</v>
      </c>
      <c r="K7054" s="185">
        <v>45</v>
      </c>
      <c r="L7054" s="185"/>
      <c r="M7054" s="186"/>
      <c r="N7054" s="61" t="s">
        <v>51</v>
      </c>
      <c r="P7054" s="175" t="s">
        <v>541</v>
      </c>
    </row>
    <row r="7055" spans="1:16" ht="17.25">
      <c r="A7055" s="183" t="s">
        <v>14201</v>
      </c>
      <c r="B7055" s="183" t="s">
        <v>14202</v>
      </c>
      <c r="C7055" s="183" t="s">
        <v>541</v>
      </c>
      <c r="D7055" s="183" t="s">
        <v>542</v>
      </c>
      <c r="E7055" s="184">
        <v>65</v>
      </c>
      <c r="F7055" s="184">
        <v>45</v>
      </c>
      <c r="G7055" s="185" t="s">
        <v>151</v>
      </c>
      <c r="H7055" s="185"/>
      <c r="I7055" s="184">
        <v>32.71</v>
      </c>
      <c r="J7055" s="184">
        <v>77.71</v>
      </c>
      <c r="K7055" s="185">
        <v>6</v>
      </c>
      <c r="L7055" s="185" t="s">
        <v>130</v>
      </c>
      <c r="M7055" s="186" t="s">
        <v>551</v>
      </c>
      <c r="N7055" s="61" t="s">
        <v>51</v>
      </c>
      <c r="P7055" s="175" t="s">
        <v>541</v>
      </c>
    </row>
    <row r="7056" spans="1:16" ht="17.25">
      <c r="A7056" s="183" t="s">
        <v>14203</v>
      </c>
      <c r="B7056" s="183" t="s">
        <v>14204</v>
      </c>
      <c r="C7056" s="183" t="s">
        <v>541</v>
      </c>
      <c r="D7056" s="183" t="s">
        <v>542</v>
      </c>
      <c r="E7056" s="184">
        <v>58</v>
      </c>
      <c r="F7056" s="184">
        <v>45</v>
      </c>
      <c r="G7056" s="188" t="s">
        <v>203</v>
      </c>
      <c r="H7056" s="185"/>
      <c r="I7056" s="184">
        <v>32.71</v>
      </c>
      <c r="J7056" s="184">
        <v>77.71</v>
      </c>
      <c r="K7056" s="185">
        <v>12</v>
      </c>
      <c r="L7056" s="185"/>
      <c r="M7056" s="186"/>
      <c r="N7056" s="61" t="s">
        <v>51</v>
      </c>
      <c r="P7056" s="175" t="s">
        <v>541</v>
      </c>
    </row>
    <row r="7057" spans="1:16" ht="17.25">
      <c r="A7057" s="183" t="s">
        <v>14205</v>
      </c>
      <c r="B7057" s="183" t="s">
        <v>14206</v>
      </c>
      <c r="C7057" s="183" t="s">
        <v>541</v>
      </c>
      <c r="D7057" s="183" t="s">
        <v>542</v>
      </c>
      <c r="E7057" s="184">
        <v>78</v>
      </c>
      <c r="F7057" s="184">
        <v>65</v>
      </c>
      <c r="G7057" s="188" t="s">
        <v>107</v>
      </c>
      <c r="H7057" s="185"/>
      <c r="I7057" s="184">
        <v>33.01</v>
      </c>
      <c r="J7057" s="184">
        <v>98.01</v>
      </c>
      <c r="K7057" s="185">
        <v>19</v>
      </c>
      <c r="L7057" s="185" t="s">
        <v>554</v>
      </c>
      <c r="M7057" s="186" t="s">
        <v>551</v>
      </c>
      <c r="N7057" s="61" t="s">
        <v>51</v>
      </c>
      <c r="P7057" s="175" t="s">
        <v>541</v>
      </c>
    </row>
    <row r="7058" spans="1:16" ht="17.25">
      <c r="A7058" s="183" t="s">
        <v>14207</v>
      </c>
      <c r="B7058" s="183" t="s">
        <v>14208</v>
      </c>
      <c r="C7058" s="183" t="s">
        <v>541</v>
      </c>
      <c r="D7058" s="183" t="s">
        <v>542</v>
      </c>
      <c r="E7058" s="184">
        <v>78</v>
      </c>
      <c r="F7058" s="184">
        <v>65</v>
      </c>
      <c r="G7058" s="185" t="s">
        <v>107</v>
      </c>
      <c r="H7058" s="185"/>
      <c r="I7058" s="184">
        <v>33.01</v>
      </c>
      <c r="J7058" s="184">
        <v>98.01</v>
      </c>
      <c r="K7058" s="185">
        <v>8</v>
      </c>
      <c r="L7058" s="185" t="s">
        <v>130</v>
      </c>
      <c r="M7058" s="186" t="s">
        <v>551</v>
      </c>
      <c r="N7058" s="61" t="s">
        <v>51</v>
      </c>
      <c r="P7058" s="175" t="s">
        <v>541</v>
      </c>
    </row>
    <row r="7059" spans="1:16" ht="17.25">
      <c r="A7059" s="183" t="s">
        <v>14209</v>
      </c>
      <c r="B7059" s="183" t="s">
        <v>14210</v>
      </c>
      <c r="C7059" s="183" t="s">
        <v>3657</v>
      </c>
      <c r="D7059" s="183" t="s">
        <v>3658</v>
      </c>
      <c r="E7059" s="184">
        <v>119</v>
      </c>
      <c r="F7059" s="184">
        <v>90</v>
      </c>
      <c r="G7059" s="188" t="s">
        <v>180</v>
      </c>
      <c r="H7059" s="185" t="s">
        <v>3659</v>
      </c>
      <c r="I7059" s="184">
        <v>28.58</v>
      </c>
      <c r="J7059" s="184">
        <v>117.18</v>
      </c>
      <c r="K7059" s="185">
        <v>51</v>
      </c>
      <c r="L7059" s="185"/>
      <c r="M7059" s="186"/>
      <c r="N7059" s="61" t="s">
        <v>51</v>
      </c>
      <c r="P7059" s="175" t="s">
        <v>3657</v>
      </c>
    </row>
    <row r="7060" spans="1:16" ht="17.25">
      <c r="A7060" s="183" t="s">
        <v>14211</v>
      </c>
      <c r="B7060" s="183" t="s">
        <v>14212</v>
      </c>
      <c r="C7060" s="183" t="s">
        <v>3657</v>
      </c>
      <c r="D7060" s="183" t="s">
        <v>3658</v>
      </c>
      <c r="E7060" s="184">
        <v>119</v>
      </c>
      <c r="F7060" s="184">
        <v>119</v>
      </c>
      <c r="G7060" s="185"/>
      <c r="H7060" s="185"/>
      <c r="I7060" s="184">
        <v>28.58</v>
      </c>
      <c r="J7060" s="184">
        <v>146.18</v>
      </c>
      <c r="K7060" s="185">
        <v>58</v>
      </c>
      <c r="L7060" s="185"/>
      <c r="M7060" s="186"/>
      <c r="N7060" s="61" t="s">
        <v>51</v>
      </c>
      <c r="P7060" s="175" t="s">
        <v>3657</v>
      </c>
    </row>
    <row r="7061" spans="1:16" ht="17.25">
      <c r="A7061" s="183" t="s">
        <v>14213</v>
      </c>
      <c r="B7061" s="183" t="s">
        <v>13938</v>
      </c>
      <c r="C7061" s="183" t="s">
        <v>3657</v>
      </c>
      <c r="D7061" s="183" t="s">
        <v>3658</v>
      </c>
      <c r="E7061" s="184"/>
      <c r="F7061" s="184"/>
      <c r="G7061" s="188"/>
      <c r="H7061" s="185"/>
      <c r="I7061" s="184"/>
      <c r="J7061" s="184"/>
      <c r="K7061" s="185" t="s">
        <v>410</v>
      </c>
      <c r="L7061" s="185"/>
      <c r="M7061" s="186"/>
      <c r="N7061" s="61" t="s">
        <v>410</v>
      </c>
      <c r="P7061" s="175" t="s">
        <v>3657</v>
      </c>
    </row>
    <row r="7062" spans="1:16" ht="17.25">
      <c r="A7062" s="183" t="s">
        <v>14214</v>
      </c>
      <c r="B7062" s="183" t="s">
        <v>14215</v>
      </c>
      <c r="C7062" s="183" t="s">
        <v>3657</v>
      </c>
      <c r="D7062" s="183" t="s">
        <v>3658</v>
      </c>
      <c r="E7062" s="184"/>
      <c r="F7062" s="184"/>
      <c r="G7062" s="188"/>
      <c r="H7062" s="185"/>
      <c r="I7062" s="184"/>
      <c r="J7062" s="184"/>
      <c r="K7062" s="185" t="s">
        <v>410</v>
      </c>
      <c r="L7062" s="185"/>
      <c r="M7062" s="186"/>
      <c r="N7062" s="61" t="s">
        <v>410</v>
      </c>
      <c r="P7062" s="175" t="s">
        <v>3657</v>
      </c>
    </row>
    <row r="7063" spans="1:16" ht="17.25">
      <c r="A7063" s="183" t="s">
        <v>14216</v>
      </c>
      <c r="B7063" s="183" t="s">
        <v>14217</v>
      </c>
      <c r="C7063" s="183" t="s">
        <v>3657</v>
      </c>
      <c r="D7063" s="183" t="s">
        <v>3658</v>
      </c>
      <c r="E7063" s="184"/>
      <c r="F7063" s="184"/>
      <c r="G7063" s="188"/>
      <c r="H7063" s="185"/>
      <c r="I7063" s="184"/>
      <c r="J7063" s="184"/>
      <c r="K7063" s="185" t="s">
        <v>410</v>
      </c>
      <c r="L7063" s="185"/>
      <c r="M7063" s="186"/>
      <c r="N7063" s="61" t="s">
        <v>410</v>
      </c>
      <c r="P7063" s="175" t="s">
        <v>3657</v>
      </c>
    </row>
    <row r="7064" spans="1:16" ht="17.25">
      <c r="A7064" s="191" t="s">
        <v>14218</v>
      </c>
      <c r="B7064" s="183" t="s">
        <v>13942</v>
      </c>
      <c r="C7064" s="183" t="s">
        <v>3657</v>
      </c>
      <c r="D7064" s="183" t="s">
        <v>3658</v>
      </c>
      <c r="E7064" s="184"/>
      <c r="F7064" s="184"/>
      <c r="G7064" s="185"/>
      <c r="H7064" s="185"/>
      <c r="I7064" s="184"/>
      <c r="J7064" s="184"/>
      <c r="K7064" s="185" t="s">
        <v>410</v>
      </c>
      <c r="L7064" s="185"/>
      <c r="M7064" s="186"/>
      <c r="N7064" s="61" t="s">
        <v>410</v>
      </c>
      <c r="P7064" s="175" t="s">
        <v>3657</v>
      </c>
    </row>
    <row r="7065" spans="1:16" ht="17.25">
      <c r="A7065" s="183" t="s">
        <v>14219</v>
      </c>
      <c r="B7065" s="183" t="s">
        <v>14220</v>
      </c>
      <c r="C7065" s="183" t="s">
        <v>3657</v>
      </c>
      <c r="D7065" s="183" t="s">
        <v>3658</v>
      </c>
      <c r="E7065" s="184"/>
      <c r="F7065" s="184"/>
      <c r="G7065" s="185"/>
      <c r="H7065" s="185"/>
      <c r="I7065" s="184"/>
      <c r="J7065" s="184"/>
      <c r="K7065" s="185" t="s">
        <v>410</v>
      </c>
      <c r="L7065" s="185"/>
      <c r="M7065" s="186"/>
      <c r="N7065" s="61" t="s">
        <v>410</v>
      </c>
      <c r="P7065" s="175" t="s">
        <v>3657</v>
      </c>
    </row>
    <row r="7066" spans="1:16" ht="17.25">
      <c r="A7066" s="183" t="s">
        <v>14221</v>
      </c>
      <c r="B7066" s="183" t="s">
        <v>14222</v>
      </c>
      <c r="C7066" s="183" t="s">
        <v>3657</v>
      </c>
      <c r="D7066" s="183" t="s">
        <v>3658</v>
      </c>
      <c r="E7066" s="184"/>
      <c r="F7066" s="184"/>
      <c r="G7066" s="185"/>
      <c r="H7066" s="185"/>
      <c r="I7066" s="184"/>
      <c r="J7066" s="184"/>
      <c r="K7066" s="185" t="s">
        <v>410</v>
      </c>
      <c r="L7066" s="185"/>
      <c r="M7066" s="186"/>
      <c r="N7066" s="61" t="s">
        <v>410</v>
      </c>
      <c r="P7066" s="175" t="s">
        <v>3657</v>
      </c>
    </row>
    <row r="7067" spans="1:16" ht="17.25">
      <c r="A7067" s="183" t="s">
        <v>14223</v>
      </c>
      <c r="B7067" s="183" t="s">
        <v>14224</v>
      </c>
      <c r="C7067" s="183" t="s">
        <v>3657</v>
      </c>
      <c r="D7067" s="183" t="s">
        <v>3658</v>
      </c>
      <c r="E7067" s="184"/>
      <c r="F7067" s="184"/>
      <c r="G7067" s="188"/>
      <c r="H7067" s="185"/>
      <c r="I7067" s="184"/>
      <c r="J7067" s="184"/>
      <c r="K7067" s="185" t="s">
        <v>410</v>
      </c>
      <c r="L7067" s="185"/>
      <c r="M7067" s="186"/>
      <c r="N7067" s="61" t="s">
        <v>410</v>
      </c>
      <c r="P7067" s="175" t="s">
        <v>3657</v>
      </c>
    </row>
    <row r="7068" spans="1:16" ht="17.25">
      <c r="A7068" s="183" t="s">
        <v>14225</v>
      </c>
      <c r="B7068" s="183" t="s">
        <v>14226</v>
      </c>
      <c r="C7068" s="183" t="s">
        <v>3657</v>
      </c>
      <c r="D7068" s="183" t="s">
        <v>3658</v>
      </c>
      <c r="E7068" s="184"/>
      <c r="F7068" s="184"/>
      <c r="G7068" s="185"/>
      <c r="H7068" s="185"/>
      <c r="I7068" s="184"/>
      <c r="J7068" s="184"/>
      <c r="K7068" s="185" t="s">
        <v>410</v>
      </c>
      <c r="L7068" s="185"/>
      <c r="M7068" s="186"/>
      <c r="N7068" s="61" t="s">
        <v>410</v>
      </c>
      <c r="P7068" s="175" t="s">
        <v>3657</v>
      </c>
    </row>
    <row r="7069" spans="1:16" ht="17.25">
      <c r="A7069" s="183" t="s">
        <v>14227</v>
      </c>
      <c r="B7069" s="183" t="s">
        <v>14228</v>
      </c>
      <c r="C7069" s="183" t="s">
        <v>3657</v>
      </c>
      <c r="D7069" s="183" t="s">
        <v>3658</v>
      </c>
      <c r="E7069" s="184">
        <v>179</v>
      </c>
      <c r="F7069" s="184">
        <v>179</v>
      </c>
      <c r="G7069" s="185"/>
      <c r="H7069" s="185"/>
      <c r="I7069" s="184">
        <v>38.2</v>
      </c>
      <c r="J7069" s="184">
        <v>217.2</v>
      </c>
      <c r="K7069" s="185">
        <v>42</v>
      </c>
      <c r="L7069" s="185" t="s">
        <v>130</v>
      </c>
      <c r="M7069" s="186" t="s">
        <v>1676</v>
      </c>
      <c r="N7069" s="61" t="s">
        <v>51</v>
      </c>
      <c r="P7069" s="175" t="s">
        <v>3657</v>
      </c>
    </row>
    <row r="7070" spans="1:16" ht="17.25">
      <c r="A7070" s="183" t="s">
        <v>14229</v>
      </c>
      <c r="B7070" s="183" t="s">
        <v>14111</v>
      </c>
      <c r="C7070" s="183" t="s">
        <v>3657</v>
      </c>
      <c r="D7070" s="183" t="s">
        <v>3658</v>
      </c>
      <c r="E7070" s="184">
        <v>119</v>
      </c>
      <c r="F7070" s="184">
        <v>119</v>
      </c>
      <c r="G7070" s="185"/>
      <c r="H7070" s="185"/>
      <c r="I7070" s="184">
        <v>39.48</v>
      </c>
      <c r="J7070" s="184">
        <v>158.48</v>
      </c>
      <c r="K7070" s="185">
        <v>29</v>
      </c>
      <c r="L7070" s="185" t="s">
        <v>130</v>
      </c>
      <c r="M7070" s="186" t="s">
        <v>353</v>
      </c>
      <c r="N7070" s="61" t="s">
        <v>51</v>
      </c>
      <c r="P7070" s="175" t="s">
        <v>3657</v>
      </c>
    </row>
    <row r="7071" spans="1:16" ht="17.25">
      <c r="A7071" s="183" t="s">
        <v>14230</v>
      </c>
      <c r="B7071" s="183" t="s">
        <v>14111</v>
      </c>
      <c r="C7071" s="183" t="s">
        <v>3657</v>
      </c>
      <c r="D7071" s="183" t="s">
        <v>3658</v>
      </c>
      <c r="E7071" s="184">
        <v>119</v>
      </c>
      <c r="F7071" s="184">
        <v>119</v>
      </c>
      <c r="G7071" s="185"/>
      <c r="H7071" s="185"/>
      <c r="I7071" s="184">
        <v>39.48</v>
      </c>
      <c r="J7071" s="184">
        <v>158.48</v>
      </c>
      <c r="K7071" s="185">
        <v>0</v>
      </c>
      <c r="L7071" s="185" t="s">
        <v>57</v>
      </c>
      <c r="M7071" s="186" t="s">
        <v>353</v>
      </c>
      <c r="N7071" s="61" t="s">
        <v>51</v>
      </c>
      <c r="P7071" s="175" t="s">
        <v>3657</v>
      </c>
    </row>
    <row r="7072" spans="1:16" ht="17.25">
      <c r="A7072" s="183" t="s">
        <v>14231</v>
      </c>
      <c r="B7072" s="183" t="s">
        <v>14026</v>
      </c>
      <c r="C7072" s="183" t="s">
        <v>3657</v>
      </c>
      <c r="D7072" s="183" t="s">
        <v>3658</v>
      </c>
      <c r="E7072" s="184"/>
      <c r="F7072" s="184"/>
      <c r="G7072" s="185"/>
      <c r="H7072" s="185"/>
      <c r="I7072" s="184"/>
      <c r="J7072" s="184"/>
      <c r="K7072" s="185" t="s">
        <v>410</v>
      </c>
      <c r="L7072" s="185"/>
      <c r="M7072" s="186"/>
      <c r="N7072" s="61" t="s">
        <v>410</v>
      </c>
      <c r="P7072" s="175" t="s">
        <v>3657</v>
      </c>
    </row>
    <row r="7073" spans="1:16" ht="17.25">
      <c r="A7073" s="183" t="s">
        <v>14232</v>
      </c>
      <c r="B7073" s="183" t="s">
        <v>14233</v>
      </c>
      <c r="C7073" s="183" t="s">
        <v>3657</v>
      </c>
      <c r="D7073" s="183" t="s">
        <v>3658</v>
      </c>
      <c r="E7073" s="184"/>
      <c r="F7073" s="184"/>
      <c r="G7073" s="185"/>
      <c r="H7073" s="185"/>
      <c r="I7073" s="184"/>
      <c r="J7073" s="184"/>
      <c r="K7073" s="185" t="s">
        <v>410</v>
      </c>
      <c r="L7073" s="185"/>
      <c r="M7073" s="186"/>
      <c r="N7073" s="61" t="s">
        <v>410</v>
      </c>
      <c r="P7073" s="175" t="s">
        <v>3657</v>
      </c>
    </row>
    <row r="7074" spans="1:16" ht="17.25">
      <c r="A7074" s="183" t="s">
        <v>14234</v>
      </c>
      <c r="B7074" s="183" t="s">
        <v>14235</v>
      </c>
      <c r="C7074" s="183" t="s">
        <v>3657</v>
      </c>
      <c r="D7074" s="183" t="s">
        <v>3658</v>
      </c>
      <c r="E7074" s="184"/>
      <c r="F7074" s="184"/>
      <c r="G7074" s="185"/>
      <c r="H7074" s="185"/>
      <c r="I7074" s="184"/>
      <c r="J7074" s="184"/>
      <c r="K7074" s="185" t="s">
        <v>410</v>
      </c>
      <c r="L7074" s="185"/>
      <c r="M7074" s="186"/>
      <c r="N7074" s="61" t="s">
        <v>410</v>
      </c>
      <c r="P7074" s="175" t="s">
        <v>3657</v>
      </c>
    </row>
    <row r="7075" spans="1:16" ht="17.25">
      <c r="A7075" s="183" t="s">
        <v>14236</v>
      </c>
      <c r="B7075" s="183" t="s">
        <v>14237</v>
      </c>
      <c r="C7075" s="183" t="s">
        <v>3657</v>
      </c>
      <c r="D7075" s="183" t="s">
        <v>3658</v>
      </c>
      <c r="E7075" s="184"/>
      <c r="F7075" s="184"/>
      <c r="G7075" s="185"/>
      <c r="H7075" s="185"/>
      <c r="I7075" s="184"/>
      <c r="J7075" s="184"/>
      <c r="K7075" s="185" t="s">
        <v>410</v>
      </c>
      <c r="L7075" s="185"/>
      <c r="M7075" s="186"/>
      <c r="N7075" s="61" t="s">
        <v>410</v>
      </c>
      <c r="P7075" s="175" t="s">
        <v>3657</v>
      </c>
    </row>
    <row r="7076" spans="1:16" ht="17.25">
      <c r="A7076" s="183" t="s">
        <v>14238</v>
      </c>
      <c r="B7076" s="183" t="s">
        <v>14239</v>
      </c>
      <c r="C7076" s="183" t="s">
        <v>3657</v>
      </c>
      <c r="D7076" s="183" t="s">
        <v>3658</v>
      </c>
      <c r="E7076" s="184"/>
      <c r="F7076" s="184"/>
      <c r="G7076" s="185"/>
      <c r="H7076" s="185"/>
      <c r="I7076" s="184"/>
      <c r="J7076" s="184"/>
      <c r="K7076" s="185" t="s">
        <v>410</v>
      </c>
      <c r="L7076" s="185"/>
      <c r="M7076" s="186"/>
      <c r="N7076" s="61" t="s">
        <v>410</v>
      </c>
      <c r="P7076" s="175" t="s">
        <v>3657</v>
      </c>
    </row>
    <row r="7077" spans="1:16" ht="17.25">
      <c r="A7077" s="183" t="s">
        <v>14240</v>
      </c>
      <c r="B7077" s="183" t="s">
        <v>14047</v>
      </c>
      <c r="C7077" s="183" t="s">
        <v>3657</v>
      </c>
      <c r="D7077" s="183" t="s">
        <v>3658</v>
      </c>
      <c r="E7077" s="184"/>
      <c r="F7077" s="184"/>
      <c r="G7077" s="185"/>
      <c r="H7077" s="185"/>
      <c r="I7077" s="184"/>
      <c r="J7077" s="184"/>
      <c r="K7077" s="185" t="s">
        <v>410</v>
      </c>
      <c r="L7077" s="185"/>
      <c r="M7077" s="186"/>
      <c r="N7077" s="61" t="s">
        <v>410</v>
      </c>
      <c r="P7077" s="175" t="s">
        <v>3657</v>
      </c>
    </row>
    <row r="7078" spans="1:16" ht="17.25">
      <c r="A7078" s="183" t="s">
        <v>14241</v>
      </c>
      <c r="B7078" s="183" t="s">
        <v>14242</v>
      </c>
      <c r="C7078" s="183" t="s">
        <v>3657</v>
      </c>
      <c r="D7078" s="183" t="s">
        <v>3658</v>
      </c>
      <c r="E7078" s="184"/>
      <c r="F7078" s="184"/>
      <c r="G7078" s="185"/>
      <c r="H7078" s="185"/>
      <c r="I7078" s="184"/>
      <c r="J7078" s="184"/>
      <c r="K7078" s="185" t="s">
        <v>410</v>
      </c>
      <c r="L7078" s="185"/>
      <c r="M7078" s="186"/>
      <c r="N7078" s="61" t="s">
        <v>410</v>
      </c>
      <c r="P7078" s="175" t="s">
        <v>3657</v>
      </c>
    </row>
    <row r="7079" spans="1:16" ht="17.25">
      <c r="A7079" s="183" t="s">
        <v>14243</v>
      </c>
      <c r="B7079" s="183" t="s">
        <v>14244</v>
      </c>
      <c r="C7079" s="183" t="s">
        <v>3657</v>
      </c>
      <c r="D7079" s="183" t="s">
        <v>3658</v>
      </c>
      <c r="E7079" s="184"/>
      <c r="F7079" s="184"/>
      <c r="G7079" s="185"/>
      <c r="H7079" s="185"/>
      <c r="I7079" s="184"/>
      <c r="J7079" s="184"/>
      <c r="K7079" s="185" t="s">
        <v>410</v>
      </c>
      <c r="L7079" s="185"/>
      <c r="M7079" s="186"/>
      <c r="N7079" s="61" t="s">
        <v>410</v>
      </c>
      <c r="P7079" s="175" t="s">
        <v>3657</v>
      </c>
    </row>
    <row r="7080" spans="1:16" ht="17.25">
      <c r="A7080" s="183" t="s">
        <v>14245</v>
      </c>
      <c r="B7080" s="183" t="s">
        <v>14246</v>
      </c>
      <c r="C7080" s="183" t="s">
        <v>3657</v>
      </c>
      <c r="D7080" s="183" t="s">
        <v>3658</v>
      </c>
      <c r="E7080" s="184"/>
      <c r="F7080" s="184"/>
      <c r="G7080" s="185"/>
      <c r="H7080" s="185"/>
      <c r="I7080" s="184"/>
      <c r="J7080" s="184"/>
      <c r="K7080" s="185" t="s">
        <v>410</v>
      </c>
      <c r="L7080" s="185"/>
      <c r="M7080" s="186"/>
      <c r="N7080" s="61" t="s">
        <v>410</v>
      </c>
      <c r="P7080" s="175" t="s">
        <v>3657</v>
      </c>
    </row>
    <row r="7081" spans="1:16" ht="17.25">
      <c r="A7081" s="183" t="s">
        <v>14247</v>
      </c>
      <c r="B7081" s="183" t="s">
        <v>14248</v>
      </c>
      <c r="C7081" s="183" t="s">
        <v>3657</v>
      </c>
      <c r="D7081" s="183" t="s">
        <v>3658</v>
      </c>
      <c r="E7081" s="184">
        <v>109</v>
      </c>
      <c r="F7081" s="184">
        <v>109</v>
      </c>
      <c r="G7081" s="185"/>
      <c r="H7081" s="185"/>
      <c r="I7081" s="184">
        <v>23.62</v>
      </c>
      <c r="J7081" s="184">
        <v>132.62</v>
      </c>
      <c r="K7081" s="185">
        <v>62</v>
      </c>
      <c r="L7081" s="185" t="s">
        <v>130</v>
      </c>
      <c r="M7081" s="186" t="s">
        <v>1676</v>
      </c>
      <c r="N7081" s="61" t="s">
        <v>51</v>
      </c>
      <c r="P7081" s="175" t="s">
        <v>3657</v>
      </c>
    </row>
    <row r="7082" spans="1:16" ht="17.25">
      <c r="A7082" s="183" t="s">
        <v>14249</v>
      </c>
      <c r="B7082" s="183" t="s">
        <v>14250</v>
      </c>
      <c r="C7082" s="183" t="s">
        <v>3657</v>
      </c>
      <c r="D7082" s="183" t="s">
        <v>3658</v>
      </c>
      <c r="E7082" s="184">
        <v>109</v>
      </c>
      <c r="F7082" s="184">
        <v>109</v>
      </c>
      <c r="G7082" s="185"/>
      <c r="H7082" s="185"/>
      <c r="I7082" s="184">
        <v>23.62</v>
      </c>
      <c r="J7082" s="184">
        <v>132.62</v>
      </c>
      <c r="K7082" s="185">
        <v>50</v>
      </c>
      <c r="L7082" s="185" t="s">
        <v>57</v>
      </c>
      <c r="M7082" s="186" t="s">
        <v>1676</v>
      </c>
      <c r="N7082" s="61" t="s">
        <v>51</v>
      </c>
      <c r="P7082" s="175" t="s">
        <v>3657</v>
      </c>
    </row>
    <row r="7083" spans="1:16" ht="17.25">
      <c r="A7083" s="183" t="s">
        <v>14251</v>
      </c>
      <c r="B7083" s="183" t="s">
        <v>14252</v>
      </c>
      <c r="C7083" s="183" t="s">
        <v>3657</v>
      </c>
      <c r="D7083" s="183" t="s">
        <v>3658</v>
      </c>
      <c r="E7083" s="184"/>
      <c r="F7083" s="184"/>
      <c r="G7083" s="185"/>
      <c r="H7083" s="185"/>
      <c r="I7083" s="184"/>
      <c r="J7083" s="184"/>
      <c r="K7083" s="185" t="s">
        <v>410</v>
      </c>
      <c r="L7083" s="185"/>
      <c r="M7083" s="186"/>
      <c r="N7083" s="61" t="s">
        <v>410</v>
      </c>
      <c r="P7083" s="175" t="s">
        <v>3657</v>
      </c>
    </row>
    <row r="7084" spans="1:16" ht="17.25">
      <c r="A7084" s="183" t="s">
        <v>14253</v>
      </c>
      <c r="B7084" s="183" t="s">
        <v>14254</v>
      </c>
      <c r="C7084" s="183" t="s">
        <v>3657</v>
      </c>
      <c r="D7084" s="183" t="s">
        <v>3658</v>
      </c>
      <c r="E7084" s="184"/>
      <c r="F7084" s="184"/>
      <c r="G7084" s="185"/>
      <c r="H7084" s="185"/>
      <c r="I7084" s="184"/>
      <c r="J7084" s="184"/>
      <c r="K7084" s="185" t="s">
        <v>410</v>
      </c>
      <c r="L7084" s="185"/>
      <c r="M7084" s="186"/>
      <c r="N7084" s="61" t="s">
        <v>410</v>
      </c>
      <c r="P7084" s="175" t="s">
        <v>3657</v>
      </c>
    </row>
    <row r="7085" spans="1:16" ht="17.25">
      <c r="A7085" s="183" t="s">
        <v>14255</v>
      </c>
      <c r="B7085" s="183" t="s">
        <v>14256</v>
      </c>
      <c r="C7085" s="183" t="s">
        <v>3657</v>
      </c>
      <c r="D7085" s="183" t="s">
        <v>3658</v>
      </c>
      <c r="E7085" s="184"/>
      <c r="F7085" s="184"/>
      <c r="G7085" s="185"/>
      <c r="H7085" s="185"/>
      <c r="I7085" s="184"/>
      <c r="J7085" s="184"/>
      <c r="K7085" s="185" t="s">
        <v>410</v>
      </c>
      <c r="L7085" s="185"/>
      <c r="M7085" s="186"/>
      <c r="N7085" s="61" t="s">
        <v>410</v>
      </c>
      <c r="P7085" s="175" t="s">
        <v>3657</v>
      </c>
    </row>
    <row r="7086" spans="1:16" ht="17.25">
      <c r="A7086" s="183" t="s">
        <v>14257</v>
      </c>
      <c r="B7086" s="183" t="s">
        <v>14258</v>
      </c>
      <c r="C7086" s="183" t="s">
        <v>3657</v>
      </c>
      <c r="D7086" s="183" t="s">
        <v>3658</v>
      </c>
      <c r="E7086" s="184"/>
      <c r="F7086" s="184"/>
      <c r="G7086" s="185"/>
      <c r="H7086" s="185"/>
      <c r="I7086" s="184"/>
      <c r="J7086" s="184"/>
      <c r="K7086" s="185" t="s">
        <v>410</v>
      </c>
      <c r="L7086" s="185"/>
      <c r="M7086" s="186"/>
      <c r="N7086" s="61" t="s">
        <v>410</v>
      </c>
      <c r="P7086" s="175" t="s">
        <v>3657</v>
      </c>
    </row>
    <row r="7087" spans="1:16" ht="17.25">
      <c r="A7087" s="183" t="s">
        <v>14259</v>
      </c>
      <c r="B7087" s="183" t="s">
        <v>14260</v>
      </c>
      <c r="C7087" s="183" t="s">
        <v>3657</v>
      </c>
      <c r="D7087" s="183" t="s">
        <v>3658</v>
      </c>
      <c r="E7087" s="184"/>
      <c r="F7087" s="184"/>
      <c r="G7087" s="185"/>
      <c r="H7087" s="185"/>
      <c r="I7087" s="184"/>
      <c r="J7087" s="184"/>
      <c r="K7087" s="185" t="s">
        <v>410</v>
      </c>
      <c r="L7087" s="185"/>
      <c r="M7087" s="186"/>
      <c r="N7087" s="61" t="s">
        <v>410</v>
      </c>
      <c r="P7087" s="175" t="s">
        <v>3657</v>
      </c>
    </row>
    <row r="7088" spans="1:16" ht="17.25">
      <c r="A7088" s="183" t="s">
        <v>14261</v>
      </c>
      <c r="B7088" s="183" t="s">
        <v>14262</v>
      </c>
      <c r="C7088" s="183" t="s">
        <v>3657</v>
      </c>
      <c r="D7088" s="183" t="s">
        <v>3658</v>
      </c>
      <c r="E7088" s="184"/>
      <c r="F7088" s="184"/>
      <c r="G7088" s="185"/>
      <c r="H7088" s="185"/>
      <c r="I7088" s="184"/>
      <c r="J7088" s="184"/>
      <c r="K7088" s="185" t="s">
        <v>410</v>
      </c>
      <c r="L7088" s="185"/>
      <c r="M7088" s="186"/>
      <c r="N7088" s="61" t="s">
        <v>410</v>
      </c>
      <c r="P7088" s="175" t="s">
        <v>3657</v>
      </c>
    </row>
    <row r="7089" spans="1:16" ht="17.25">
      <c r="A7089" s="183" t="s">
        <v>14263</v>
      </c>
      <c r="B7089" s="183" t="s">
        <v>14264</v>
      </c>
      <c r="C7089" s="183" t="s">
        <v>3657</v>
      </c>
      <c r="D7089" s="183" t="s">
        <v>3658</v>
      </c>
      <c r="E7089" s="184"/>
      <c r="F7089" s="184"/>
      <c r="G7089" s="185"/>
      <c r="H7089" s="185"/>
      <c r="I7089" s="184"/>
      <c r="J7089" s="184"/>
      <c r="K7089" s="185" t="s">
        <v>410</v>
      </c>
      <c r="L7089" s="185"/>
      <c r="M7089" s="186"/>
      <c r="N7089" s="61" t="s">
        <v>410</v>
      </c>
      <c r="P7089" s="175" t="s">
        <v>3657</v>
      </c>
    </row>
    <row r="7090" spans="1:16" ht="17.25">
      <c r="A7090" s="183" t="s">
        <v>14265</v>
      </c>
      <c r="B7090" s="183" t="s">
        <v>13915</v>
      </c>
      <c r="C7090" s="183" t="s">
        <v>3657</v>
      </c>
      <c r="D7090" s="183" t="s">
        <v>3658</v>
      </c>
      <c r="E7090" s="184">
        <v>149</v>
      </c>
      <c r="F7090" s="184">
        <v>149</v>
      </c>
      <c r="G7090" s="185"/>
      <c r="H7090" s="185"/>
      <c r="I7090" s="184">
        <v>38.06</v>
      </c>
      <c r="J7090" s="184">
        <v>187.06</v>
      </c>
      <c r="K7090" s="185">
        <v>25</v>
      </c>
      <c r="L7090" s="185" t="s">
        <v>57</v>
      </c>
      <c r="M7090" s="186" t="s">
        <v>373</v>
      </c>
      <c r="N7090" s="61" t="s">
        <v>51</v>
      </c>
      <c r="P7090" s="175" t="s">
        <v>3657</v>
      </c>
    </row>
    <row r="7091" spans="1:16" ht="17.25">
      <c r="A7091" s="183" t="s">
        <v>14266</v>
      </c>
      <c r="B7091" s="183" t="s">
        <v>13915</v>
      </c>
      <c r="C7091" s="183" t="s">
        <v>3657</v>
      </c>
      <c r="D7091" s="183" t="s">
        <v>3658</v>
      </c>
      <c r="E7091" s="184">
        <v>149</v>
      </c>
      <c r="F7091" s="184">
        <v>149</v>
      </c>
      <c r="G7091" s="185"/>
      <c r="H7091" s="185"/>
      <c r="I7091" s="184">
        <v>38.06</v>
      </c>
      <c r="J7091" s="184">
        <v>187.06</v>
      </c>
      <c r="K7091" s="185">
        <v>43</v>
      </c>
      <c r="L7091" s="185" t="s">
        <v>130</v>
      </c>
      <c r="M7091" s="186" t="s">
        <v>373</v>
      </c>
      <c r="N7091" s="61" t="s">
        <v>51</v>
      </c>
      <c r="P7091" s="175" t="s">
        <v>3657</v>
      </c>
    </row>
    <row r="7092" spans="1:16" ht="17.25">
      <c r="A7092" s="183" t="s">
        <v>14267</v>
      </c>
      <c r="B7092" s="183" t="s">
        <v>13915</v>
      </c>
      <c r="C7092" s="183" t="s">
        <v>3657</v>
      </c>
      <c r="D7092" s="183" t="s">
        <v>3658</v>
      </c>
      <c r="E7092" s="184">
        <v>149</v>
      </c>
      <c r="F7092" s="184">
        <v>149</v>
      </c>
      <c r="G7092" s="185"/>
      <c r="H7092" s="185"/>
      <c r="I7092" s="184">
        <v>38.06</v>
      </c>
      <c r="J7092" s="184">
        <v>187.06</v>
      </c>
      <c r="K7092" s="185">
        <v>29</v>
      </c>
      <c r="L7092" s="185" t="s">
        <v>554</v>
      </c>
      <c r="M7092" s="186" t="s">
        <v>373</v>
      </c>
      <c r="N7092" s="61" t="s">
        <v>51</v>
      </c>
      <c r="P7092" s="175" t="s">
        <v>3657</v>
      </c>
    </row>
    <row r="7093" spans="1:16" ht="17.25">
      <c r="A7093" s="183" t="s">
        <v>14268</v>
      </c>
      <c r="B7093" s="183" t="s">
        <v>13915</v>
      </c>
      <c r="C7093" s="183" t="s">
        <v>3657</v>
      </c>
      <c r="D7093" s="183" t="s">
        <v>3658</v>
      </c>
      <c r="E7093" s="184">
        <v>149</v>
      </c>
      <c r="F7093" s="184">
        <v>149</v>
      </c>
      <c r="G7093" s="185"/>
      <c r="H7093" s="185"/>
      <c r="I7093" s="184">
        <v>38.06</v>
      </c>
      <c r="J7093" s="184">
        <v>187.06</v>
      </c>
      <c r="K7093" s="185">
        <v>23</v>
      </c>
      <c r="L7093" s="185" t="s">
        <v>130</v>
      </c>
      <c r="M7093" s="186" t="s">
        <v>373</v>
      </c>
      <c r="N7093" s="61" t="s">
        <v>51</v>
      </c>
      <c r="P7093" s="175" t="s">
        <v>3657</v>
      </c>
    </row>
    <row r="7094" spans="1:16" ht="17.25">
      <c r="A7094" s="183" t="s">
        <v>14269</v>
      </c>
      <c r="B7094" s="183" t="s">
        <v>13915</v>
      </c>
      <c r="C7094" s="183" t="s">
        <v>3657</v>
      </c>
      <c r="D7094" s="183" t="s">
        <v>3658</v>
      </c>
      <c r="E7094" s="184">
        <v>149</v>
      </c>
      <c r="F7094" s="184">
        <v>149</v>
      </c>
      <c r="G7094" s="185"/>
      <c r="H7094" s="185"/>
      <c r="I7094" s="184">
        <v>38.06</v>
      </c>
      <c r="J7094" s="184">
        <v>187.06</v>
      </c>
      <c r="K7094" s="185">
        <v>34</v>
      </c>
      <c r="L7094" s="185" t="s">
        <v>130</v>
      </c>
      <c r="M7094" s="186" t="s">
        <v>373</v>
      </c>
      <c r="N7094" s="61" t="s">
        <v>51</v>
      </c>
      <c r="P7094" s="175" t="s">
        <v>3657</v>
      </c>
    </row>
    <row r="7095" spans="1:16" ht="17.25">
      <c r="A7095" s="183" t="s">
        <v>14270</v>
      </c>
      <c r="B7095" s="183" t="s">
        <v>14271</v>
      </c>
      <c r="C7095" s="183" t="s">
        <v>3657</v>
      </c>
      <c r="D7095" s="183" t="s">
        <v>3658</v>
      </c>
      <c r="E7095" s="184"/>
      <c r="F7095" s="184"/>
      <c r="G7095" s="185"/>
      <c r="H7095" s="185"/>
      <c r="I7095" s="184"/>
      <c r="J7095" s="184"/>
      <c r="K7095" s="185" t="s">
        <v>410</v>
      </c>
      <c r="L7095" s="185"/>
      <c r="M7095" s="186"/>
      <c r="N7095" s="61" t="s">
        <v>410</v>
      </c>
      <c r="P7095" s="175" t="s">
        <v>3657</v>
      </c>
    </row>
    <row r="7096" spans="1:16" ht="17.25">
      <c r="A7096" s="183" t="s">
        <v>14272</v>
      </c>
      <c r="B7096" s="183" t="s">
        <v>14273</v>
      </c>
      <c r="C7096" s="183" t="s">
        <v>3657</v>
      </c>
      <c r="D7096" s="183" t="s">
        <v>3658</v>
      </c>
      <c r="E7096" s="184"/>
      <c r="F7096" s="184"/>
      <c r="G7096" s="185"/>
      <c r="H7096" s="185"/>
      <c r="I7096" s="184"/>
      <c r="J7096" s="184"/>
      <c r="K7096" s="185" t="s">
        <v>410</v>
      </c>
      <c r="L7096" s="185"/>
      <c r="M7096" s="186"/>
      <c r="N7096" s="61" t="s">
        <v>410</v>
      </c>
      <c r="P7096" s="175" t="s">
        <v>3657</v>
      </c>
    </row>
    <row r="7097" spans="1:16" ht="17.25">
      <c r="A7097" s="183" t="s">
        <v>14274</v>
      </c>
      <c r="B7097" s="183" t="s">
        <v>14275</v>
      </c>
      <c r="C7097" s="183" t="s">
        <v>3657</v>
      </c>
      <c r="D7097" s="183" t="s">
        <v>3658</v>
      </c>
      <c r="E7097" s="184"/>
      <c r="F7097" s="184"/>
      <c r="G7097" s="185"/>
      <c r="H7097" s="185"/>
      <c r="I7097" s="184"/>
      <c r="J7097" s="184"/>
      <c r="K7097" s="185" t="s">
        <v>410</v>
      </c>
      <c r="L7097" s="185"/>
      <c r="M7097" s="186"/>
      <c r="N7097" s="61" t="s">
        <v>410</v>
      </c>
      <c r="P7097" s="175" t="s">
        <v>3657</v>
      </c>
    </row>
    <row r="7098" spans="1:16" ht="17.25">
      <c r="A7098" s="183" t="s">
        <v>14276</v>
      </c>
      <c r="B7098" s="183" t="s">
        <v>14074</v>
      </c>
      <c r="C7098" s="183" t="s">
        <v>3657</v>
      </c>
      <c r="D7098" s="183" t="s">
        <v>3658</v>
      </c>
      <c r="E7098" s="184"/>
      <c r="F7098" s="184"/>
      <c r="G7098" s="185"/>
      <c r="H7098" s="185"/>
      <c r="I7098" s="184"/>
      <c r="J7098" s="184"/>
      <c r="K7098" s="185" t="s">
        <v>410</v>
      </c>
      <c r="L7098" s="185"/>
      <c r="M7098" s="186"/>
      <c r="N7098" s="61" t="s">
        <v>410</v>
      </c>
      <c r="P7098" s="175" t="s">
        <v>3657</v>
      </c>
    </row>
    <row r="7099" spans="1:16" ht="17.25">
      <c r="A7099" s="183" t="s">
        <v>14277</v>
      </c>
      <c r="B7099" s="183" t="s">
        <v>14278</v>
      </c>
      <c r="C7099" s="183" t="s">
        <v>3657</v>
      </c>
      <c r="D7099" s="183" t="s">
        <v>3658</v>
      </c>
      <c r="E7099" s="184"/>
      <c r="F7099" s="184"/>
      <c r="G7099" s="185"/>
      <c r="H7099" s="185"/>
      <c r="I7099" s="184"/>
      <c r="J7099" s="184"/>
      <c r="K7099" s="185" t="s">
        <v>410</v>
      </c>
      <c r="L7099" s="185"/>
      <c r="M7099" s="186"/>
      <c r="N7099" s="61" t="s">
        <v>410</v>
      </c>
      <c r="P7099" s="175" t="s">
        <v>3657</v>
      </c>
    </row>
    <row r="7100" spans="1:16" ht="17.25">
      <c r="A7100" s="183" t="s">
        <v>14279</v>
      </c>
      <c r="B7100" s="183" t="s">
        <v>14074</v>
      </c>
      <c r="C7100" s="183" t="s">
        <v>3657</v>
      </c>
      <c r="D7100" s="183" t="s">
        <v>3658</v>
      </c>
      <c r="E7100" s="184"/>
      <c r="F7100" s="184"/>
      <c r="G7100" s="185"/>
      <c r="H7100" s="185"/>
      <c r="I7100" s="184"/>
      <c r="J7100" s="184"/>
      <c r="K7100" s="185" t="s">
        <v>410</v>
      </c>
      <c r="L7100" s="185"/>
      <c r="M7100" s="186"/>
      <c r="N7100" s="61" t="s">
        <v>410</v>
      </c>
      <c r="P7100" s="175" t="s">
        <v>3657</v>
      </c>
    </row>
    <row r="7101" spans="1:16" ht="17.25">
      <c r="A7101" s="183" t="s">
        <v>14280</v>
      </c>
      <c r="B7101" s="183" t="s">
        <v>14281</v>
      </c>
      <c r="C7101" s="183" t="s">
        <v>3657</v>
      </c>
      <c r="D7101" s="183" t="s">
        <v>3658</v>
      </c>
      <c r="E7101" s="184">
        <v>219</v>
      </c>
      <c r="F7101" s="184">
        <v>219</v>
      </c>
      <c r="G7101" s="185"/>
      <c r="H7101" s="185"/>
      <c r="I7101" s="184">
        <v>88.5</v>
      </c>
      <c r="J7101" s="184">
        <v>307.5</v>
      </c>
      <c r="K7101" s="185">
        <v>33</v>
      </c>
      <c r="L7101" s="185"/>
      <c r="M7101" s="186"/>
      <c r="N7101" s="61" t="s">
        <v>51</v>
      </c>
      <c r="P7101" s="175" t="s">
        <v>3657</v>
      </c>
    </row>
    <row r="7102" spans="1:16" ht="17.25">
      <c r="A7102" s="183" t="s">
        <v>14282</v>
      </c>
      <c r="B7102" s="183" t="s">
        <v>14283</v>
      </c>
      <c r="C7102" s="183" t="s">
        <v>3657</v>
      </c>
      <c r="D7102" s="183" t="s">
        <v>3658</v>
      </c>
      <c r="E7102" s="184">
        <v>219</v>
      </c>
      <c r="F7102" s="184">
        <v>185</v>
      </c>
      <c r="G7102" s="185" t="s">
        <v>268</v>
      </c>
      <c r="H7102" s="185" t="s">
        <v>3659</v>
      </c>
      <c r="I7102" s="184">
        <v>88.5</v>
      </c>
      <c r="J7102" s="184">
        <v>273.5</v>
      </c>
      <c r="K7102" s="185">
        <v>21</v>
      </c>
      <c r="L7102" s="185"/>
      <c r="M7102" s="186"/>
      <c r="N7102" s="61" t="s">
        <v>51</v>
      </c>
      <c r="P7102" s="175" t="s">
        <v>3657</v>
      </c>
    </row>
    <row r="7103" spans="1:16" ht="17.25">
      <c r="A7103" s="183" t="s">
        <v>14284</v>
      </c>
      <c r="B7103" s="183" t="s">
        <v>14285</v>
      </c>
      <c r="C7103" s="183" t="s">
        <v>3657</v>
      </c>
      <c r="D7103" s="183" t="s">
        <v>3658</v>
      </c>
      <c r="E7103" s="184">
        <v>219</v>
      </c>
      <c r="F7103" s="184">
        <v>219</v>
      </c>
      <c r="G7103" s="185"/>
      <c r="H7103" s="185"/>
      <c r="I7103" s="184">
        <v>88.5</v>
      </c>
      <c r="J7103" s="184">
        <v>307.5</v>
      </c>
      <c r="K7103" s="185">
        <v>26</v>
      </c>
      <c r="L7103" s="185"/>
      <c r="M7103" s="186"/>
      <c r="N7103" s="61" t="s">
        <v>51</v>
      </c>
      <c r="P7103" s="175" t="s">
        <v>3657</v>
      </c>
    </row>
    <row r="7104" spans="1:16" ht="17.25">
      <c r="A7104" s="183" t="s">
        <v>14286</v>
      </c>
      <c r="B7104" s="183" t="s">
        <v>14287</v>
      </c>
      <c r="C7104" s="183" t="s">
        <v>3657</v>
      </c>
      <c r="D7104" s="183" t="s">
        <v>3658</v>
      </c>
      <c r="E7104" s="184">
        <v>219</v>
      </c>
      <c r="F7104" s="184">
        <v>219</v>
      </c>
      <c r="G7104" s="188"/>
      <c r="H7104" s="185"/>
      <c r="I7104" s="184">
        <v>88.5</v>
      </c>
      <c r="J7104" s="184">
        <v>307.5</v>
      </c>
      <c r="K7104" s="185">
        <v>32</v>
      </c>
      <c r="L7104" s="185"/>
      <c r="M7104" s="186"/>
      <c r="N7104" s="61" t="s">
        <v>51</v>
      </c>
      <c r="P7104" s="175" t="s">
        <v>3657</v>
      </c>
    </row>
    <row r="7105" spans="1:16" ht="17.25">
      <c r="A7105" s="183" t="s">
        <v>14288</v>
      </c>
      <c r="B7105" s="183" t="s">
        <v>14289</v>
      </c>
      <c r="C7105" s="183" t="s">
        <v>3657</v>
      </c>
      <c r="D7105" s="183" t="s">
        <v>3658</v>
      </c>
      <c r="E7105" s="184">
        <v>219</v>
      </c>
      <c r="F7105" s="184">
        <v>219</v>
      </c>
      <c r="G7105" s="185"/>
      <c r="H7105" s="185"/>
      <c r="I7105" s="184">
        <v>88.5</v>
      </c>
      <c r="J7105" s="184">
        <v>307.5</v>
      </c>
      <c r="K7105" s="185">
        <v>45</v>
      </c>
      <c r="L7105" s="185"/>
      <c r="M7105" s="186"/>
      <c r="N7105" s="61" t="s">
        <v>51</v>
      </c>
      <c r="P7105" s="175" t="s">
        <v>3657</v>
      </c>
    </row>
    <row r="7106" spans="1:16" ht="17.25">
      <c r="A7106" s="183" t="s">
        <v>14290</v>
      </c>
      <c r="B7106" s="183" t="s">
        <v>14291</v>
      </c>
      <c r="C7106" s="183" t="s">
        <v>3657</v>
      </c>
      <c r="D7106" s="183" t="s">
        <v>3658</v>
      </c>
      <c r="E7106" s="184">
        <v>219</v>
      </c>
      <c r="F7106" s="184">
        <v>219</v>
      </c>
      <c r="G7106" s="188"/>
      <c r="H7106" s="185"/>
      <c r="I7106" s="184">
        <v>88.5</v>
      </c>
      <c r="J7106" s="184">
        <v>307.5</v>
      </c>
      <c r="K7106" s="185">
        <v>13</v>
      </c>
      <c r="L7106" s="185"/>
      <c r="M7106" s="186"/>
      <c r="N7106" s="61" t="s">
        <v>51</v>
      </c>
      <c r="P7106" s="175" t="s">
        <v>3657</v>
      </c>
    </row>
    <row r="7107" spans="1:16" ht="17.25">
      <c r="A7107" s="183" t="s">
        <v>14292</v>
      </c>
      <c r="B7107" s="183" t="s">
        <v>14293</v>
      </c>
      <c r="C7107" s="183" t="s">
        <v>3657</v>
      </c>
      <c r="D7107" s="183" t="s">
        <v>3658</v>
      </c>
      <c r="E7107" s="184">
        <v>219</v>
      </c>
      <c r="F7107" s="184">
        <v>219</v>
      </c>
      <c r="G7107" s="185"/>
      <c r="H7107" s="185"/>
      <c r="I7107" s="184">
        <v>88.5</v>
      </c>
      <c r="J7107" s="184">
        <v>307.5</v>
      </c>
      <c r="K7107" s="185">
        <v>32</v>
      </c>
      <c r="L7107" s="185"/>
      <c r="M7107" s="186"/>
      <c r="N7107" s="61" t="s">
        <v>51</v>
      </c>
      <c r="P7107" s="175" t="s">
        <v>3657</v>
      </c>
    </row>
    <row r="7108" spans="1:16" ht="17.25">
      <c r="A7108" s="183" t="s">
        <v>14294</v>
      </c>
      <c r="B7108" s="183" t="s">
        <v>14295</v>
      </c>
      <c r="C7108" s="183" t="s">
        <v>3657</v>
      </c>
      <c r="D7108" s="183" t="s">
        <v>3658</v>
      </c>
      <c r="E7108" s="184">
        <v>219</v>
      </c>
      <c r="F7108" s="184">
        <v>219</v>
      </c>
      <c r="G7108" s="185"/>
      <c r="H7108" s="185"/>
      <c r="I7108" s="184">
        <v>88.5</v>
      </c>
      <c r="J7108" s="184">
        <v>307.5</v>
      </c>
      <c r="K7108" s="185">
        <v>29</v>
      </c>
      <c r="L7108" s="185"/>
      <c r="M7108" s="186"/>
      <c r="N7108" s="61" t="s">
        <v>51</v>
      </c>
      <c r="P7108" s="175" t="s">
        <v>3657</v>
      </c>
    </row>
    <row r="7109" spans="1:16" ht="17.25">
      <c r="A7109" s="183" t="s">
        <v>14296</v>
      </c>
      <c r="B7109" s="183" t="s">
        <v>14297</v>
      </c>
      <c r="C7109" s="183" t="s">
        <v>3657</v>
      </c>
      <c r="D7109" s="183" t="s">
        <v>3658</v>
      </c>
      <c r="E7109" s="184"/>
      <c r="F7109" s="184"/>
      <c r="G7109" s="185"/>
      <c r="H7109" s="185"/>
      <c r="I7109" s="184"/>
      <c r="J7109" s="184"/>
      <c r="K7109" s="185" t="s">
        <v>410</v>
      </c>
      <c r="L7109" s="185"/>
      <c r="M7109" s="186"/>
      <c r="N7109" s="61" t="s">
        <v>410</v>
      </c>
      <c r="P7109" s="175" t="s">
        <v>3657</v>
      </c>
    </row>
    <row r="7110" spans="1:16" ht="17.25">
      <c r="A7110" s="183" t="s">
        <v>14298</v>
      </c>
      <c r="B7110" s="183" t="s">
        <v>14299</v>
      </c>
      <c r="C7110" s="183" t="s">
        <v>3657</v>
      </c>
      <c r="D7110" s="183" t="s">
        <v>3658</v>
      </c>
      <c r="E7110" s="184"/>
      <c r="F7110" s="184"/>
      <c r="G7110" s="185"/>
      <c r="H7110" s="185"/>
      <c r="I7110" s="184"/>
      <c r="J7110" s="184"/>
      <c r="K7110" s="185" t="s">
        <v>410</v>
      </c>
      <c r="L7110" s="185"/>
      <c r="M7110" s="186"/>
      <c r="N7110" s="61" t="s">
        <v>410</v>
      </c>
      <c r="P7110" s="175" t="s">
        <v>3657</v>
      </c>
    </row>
    <row r="7111" spans="1:16" ht="17.25">
      <c r="A7111" s="183" t="s">
        <v>14300</v>
      </c>
      <c r="B7111" s="183" t="s">
        <v>14301</v>
      </c>
      <c r="C7111" s="183" t="s">
        <v>3657</v>
      </c>
      <c r="D7111" s="183" t="s">
        <v>3658</v>
      </c>
      <c r="E7111" s="184"/>
      <c r="F7111" s="184"/>
      <c r="G7111" s="185"/>
      <c r="H7111" s="185"/>
      <c r="I7111" s="184"/>
      <c r="J7111" s="184"/>
      <c r="K7111" s="185" t="s">
        <v>410</v>
      </c>
      <c r="L7111" s="185"/>
      <c r="M7111" s="186"/>
      <c r="N7111" s="61" t="s">
        <v>410</v>
      </c>
      <c r="P7111" s="175" t="s">
        <v>3657</v>
      </c>
    </row>
    <row r="7112" spans="1:16" ht="17.25">
      <c r="A7112" s="183" t="s">
        <v>14302</v>
      </c>
      <c r="B7112" s="183" t="s">
        <v>14303</v>
      </c>
      <c r="C7112" s="183" t="s">
        <v>3657</v>
      </c>
      <c r="D7112" s="183" t="s">
        <v>3658</v>
      </c>
      <c r="E7112" s="184"/>
      <c r="F7112" s="184"/>
      <c r="G7112" s="185"/>
      <c r="H7112" s="185"/>
      <c r="I7112" s="184"/>
      <c r="J7112" s="184"/>
      <c r="K7112" s="185" t="s">
        <v>410</v>
      </c>
      <c r="L7112" s="185"/>
      <c r="M7112" s="186"/>
      <c r="N7112" s="61" t="s">
        <v>410</v>
      </c>
      <c r="P7112" s="175" t="s">
        <v>3657</v>
      </c>
    </row>
    <row r="7113" spans="1:16" ht="17.25">
      <c r="A7113" s="183" t="s">
        <v>14304</v>
      </c>
      <c r="B7113" s="183" t="s">
        <v>14305</v>
      </c>
      <c r="C7113" s="183" t="s">
        <v>3657</v>
      </c>
      <c r="D7113" s="183" t="s">
        <v>3658</v>
      </c>
      <c r="E7113" s="184"/>
      <c r="F7113" s="184"/>
      <c r="G7113" s="185"/>
      <c r="H7113" s="185"/>
      <c r="I7113" s="184"/>
      <c r="J7113" s="184"/>
      <c r="K7113" s="185" t="s">
        <v>410</v>
      </c>
      <c r="L7113" s="185"/>
      <c r="M7113" s="186"/>
      <c r="N7113" s="61" t="s">
        <v>410</v>
      </c>
      <c r="P7113" s="175" t="s">
        <v>3657</v>
      </c>
    </row>
    <row r="7114" spans="1:16" ht="17.25">
      <c r="A7114" s="183" t="s">
        <v>14306</v>
      </c>
      <c r="B7114" s="183" t="s">
        <v>14307</v>
      </c>
      <c r="C7114" s="183" t="s">
        <v>3657</v>
      </c>
      <c r="D7114" s="183" t="s">
        <v>3658</v>
      </c>
      <c r="E7114" s="184"/>
      <c r="F7114" s="184"/>
      <c r="G7114" s="185"/>
      <c r="H7114" s="185"/>
      <c r="I7114" s="184"/>
      <c r="J7114" s="184"/>
      <c r="K7114" s="185" t="s">
        <v>410</v>
      </c>
      <c r="L7114" s="185"/>
      <c r="M7114" s="186"/>
      <c r="N7114" s="61" t="s">
        <v>410</v>
      </c>
      <c r="P7114" s="175" t="s">
        <v>3657</v>
      </c>
    </row>
    <row r="7115" spans="1:16" ht="17.25">
      <c r="A7115" s="183" t="s">
        <v>14308</v>
      </c>
      <c r="B7115" s="183" t="s">
        <v>14309</v>
      </c>
      <c r="C7115" s="183" t="s">
        <v>3657</v>
      </c>
      <c r="D7115" s="183" t="s">
        <v>3658</v>
      </c>
      <c r="E7115" s="184"/>
      <c r="F7115" s="184"/>
      <c r="G7115" s="185"/>
      <c r="H7115" s="185"/>
      <c r="I7115" s="184"/>
      <c r="J7115" s="184"/>
      <c r="K7115" s="185" t="s">
        <v>410</v>
      </c>
      <c r="L7115" s="185"/>
      <c r="M7115" s="186"/>
      <c r="N7115" s="61" t="s">
        <v>410</v>
      </c>
      <c r="P7115" s="175" t="s">
        <v>3657</v>
      </c>
    </row>
    <row r="7116" spans="1:16" ht="17.25">
      <c r="A7116" s="183" t="s">
        <v>14310</v>
      </c>
      <c r="B7116" s="183" t="s">
        <v>14311</v>
      </c>
      <c r="C7116" s="183" t="s">
        <v>3657</v>
      </c>
      <c r="D7116" s="183" t="s">
        <v>3658</v>
      </c>
      <c r="E7116" s="184"/>
      <c r="F7116" s="184"/>
      <c r="G7116" s="185"/>
      <c r="H7116" s="185"/>
      <c r="I7116" s="184"/>
      <c r="J7116" s="184"/>
      <c r="K7116" s="185" t="s">
        <v>410</v>
      </c>
      <c r="L7116" s="185"/>
      <c r="M7116" s="186"/>
      <c r="N7116" s="61" t="s">
        <v>410</v>
      </c>
      <c r="P7116" s="175" t="s">
        <v>3657</v>
      </c>
    </row>
    <row r="7117" spans="1:16" ht="17.25">
      <c r="A7117" s="183" t="s">
        <v>14312</v>
      </c>
      <c r="B7117" s="183" t="s">
        <v>14313</v>
      </c>
      <c r="C7117" s="183" t="s">
        <v>3657</v>
      </c>
      <c r="D7117" s="183" t="s">
        <v>3658</v>
      </c>
      <c r="E7117" s="184"/>
      <c r="F7117" s="184"/>
      <c r="G7117" s="185"/>
      <c r="H7117" s="185"/>
      <c r="I7117" s="184"/>
      <c r="J7117" s="184"/>
      <c r="K7117" s="185" t="s">
        <v>410</v>
      </c>
      <c r="L7117" s="185"/>
      <c r="M7117" s="186"/>
      <c r="N7117" s="61" t="s">
        <v>410</v>
      </c>
      <c r="P7117" s="175" t="s">
        <v>3657</v>
      </c>
    </row>
    <row r="7118" spans="1:16" ht="17.25">
      <c r="A7118" s="183" t="s">
        <v>14314</v>
      </c>
      <c r="B7118" s="183" t="s">
        <v>14315</v>
      </c>
      <c r="C7118" s="183" t="s">
        <v>3657</v>
      </c>
      <c r="D7118" s="183" t="s">
        <v>3658</v>
      </c>
      <c r="E7118" s="184"/>
      <c r="F7118" s="184"/>
      <c r="G7118" s="185"/>
      <c r="H7118" s="185"/>
      <c r="I7118" s="184"/>
      <c r="J7118" s="184"/>
      <c r="K7118" s="185" t="s">
        <v>410</v>
      </c>
      <c r="L7118" s="185"/>
      <c r="M7118" s="186"/>
      <c r="N7118" s="61" t="s">
        <v>410</v>
      </c>
      <c r="P7118" s="175" t="s">
        <v>3657</v>
      </c>
    </row>
    <row r="7119" spans="1:16" ht="17.25">
      <c r="A7119" s="183" t="s">
        <v>14316</v>
      </c>
      <c r="B7119" s="183" t="s">
        <v>14317</v>
      </c>
      <c r="C7119" s="183" t="s">
        <v>541</v>
      </c>
      <c r="D7119" s="183" t="s">
        <v>542</v>
      </c>
      <c r="E7119" s="184">
        <v>20</v>
      </c>
      <c r="F7119" s="184">
        <v>20</v>
      </c>
      <c r="G7119" s="185"/>
      <c r="H7119" s="185"/>
      <c r="I7119" s="184">
        <v>86.29</v>
      </c>
      <c r="J7119" s="184">
        <v>106.29</v>
      </c>
      <c r="K7119" s="185">
        <v>30</v>
      </c>
      <c r="L7119" s="185"/>
      <c r="M7119" s="186"/>
      <c r="N7119" s="61" t="s">
        <v>51</v>
      </c>
      <c r="P7119" s="175" t="s">
        <v>541</v>
      </c>
    </row>
    <row r="7120" spans="1:16" ht="17.25">
      <c r="A7120" s="183" t="s">
        <v>14318</v>
      </c>
      <c r="B7120" s="183" t="s">
        <v>14319</v>
      </c>
      <c r="C7120" s="183" t="s">
        <v>3657</v>
      </c>
      <c r="D7120" s="183" t="s">
        <v>3658</v>
      </c>
      <c r="E7120" s="184"/>
      <c r="F7120" s="184"/>
      <c r="G7120" s="185"/>
      <c r="H7120" s="185"/>
      <c r="I7120" s="184"/>
      <c r="J7120" s="184"/>
      <c r="K7120" s="185" t="s">
        <v>410</v>
      </c>
      <c r="L7120" s="185"/>
      <c r="M7120" s="186"/>
      <c r="N7120" s="61" t="s">
        <v>410</v>
      </c>
      <c r="P7120" s="175" t="s">
        <v>3657</v>
      </c>
    </row>
    <row r="7121" spans="1:16" ht="17.25">
      <c r="A7121" s="183" t="s">
        <v>14320</v>
      </c>
      <c r="B7121" s="183" t="s">
        <v>14321</v>
      </c>
      <c r="C7121" s="183" t="s">
        <v>3657</v>
      </c>
      <c r="D7121" s="183" t="s">
        <v>3658</v>
      </c>
      <c r="E7121" s="184"/>
      <c r="F7121" s="184"/>
      <c r="G7121" s="185"/>
      <c r="H7121" s="185"/>
      <c r="I7121" s="184"/>
      <c r="J7121" s="184"/>
      <c r="K7121" s="185" t="s">
        <v>410</v>
      </c>
      <c r="L7121" s="185"/>
      <c r="M7121" s="186"/>
      <c r="N7121" s="61" t="s">
        <v>410</v>
      </c>
      <c r="P7121" s="175" t="s">
        <v>3657</v>
      </c>
    </row>
    <row r="7122" spans="1:16" ht="17.25">
      <c r="A7122" s="183" t="s">
        <v>14322</v>
      </c>
      <c r="B7122" s="183" t="s">
        <v>14323</v>
      </c>
      <c r="C7122" s="183" t="s">
        <v>3657</v>
      </c>
      <c r="D7122" s="183" t="s">
        <v>3658</v>
      </c>
      <c r="E7122" s="184"/>
      <c r="F7122" s="184"/>
      <c r="G7122" s="185"/>
      <c r="H7122" s="185"/>
      <c r="I7122" s="184"/>
      <c r="J7122" s="184"/>
      <c r="K7122" s="185" t="s">
        <v>410</v>
      </c>
      <c r="L7122" s="185"/>
      <c r="M7122" s="186"/>
      <c r="N7122" s="61" t="s">
        <v>410</v>
      </c>
      <c r="P7122" s="175" t="s">
        <v>3657</v>
      </c>
    </row>
    <row r="7123" spans="1:16" ht="17.25">
      <c r="A7123" s="183" t="s">
        <v>14324</v>
      </c>
      <c r="B7123" s="183" t="s">
        <v>14325</v>
      </c>
      <c r="C7123" s="183" t="s">
        <v>3657</v>
      </c>
      <c r="D7123" s="183" t="s">
        <v>3658</v>
      </c>
      <c r="E7123" s="184"/>
      <c r="F7123" s="184"/>
      <c r="G7123" s="185"/>
      <c r="H7123" s="185"/>
      <c r="I7123" s="184"/>
      <c r="J7123" s="184"/>
      <c r="K7123" s="185" t="s">
        <v>410</v>
      </c>
      <c r="L7123" s="185"/>
      <c r="M7123" s="186"/>
      <c r="N7123" s="61" t="s">
        <v>410</v>
      </c>
      <c r="P7123" s="175" t="s">
        <v>3657</v>
      </c>
    </row>
    <row r="7124" spans="1:16" ht="17.25">
      <c r="A7124" s="183" t="s">
        <v>14326</v>
      </c>
      <c r="B7124" s="183" t="s">
        <v>14327</v>
      </c>
      <c r="C7124" s="183" t="s">
        <v>3657</v>
      </c>
      <c r="D7124" s="183" t="s">
        <v>3658</v>
      </c>
      <c r="E7124" s="184"/>
      <c r="F7124" s="184"/>
      <c r="G7124" s="185"/>
      <c r="H7124" s="185"/>
      <c r="I7124" s="184"/>
      <c r="J7124" s="184"/>
      <c r="K7124" s="185" t="s">
        <v>410</v>
      </c>
      <c r="L7124" s="185"/>
      <c r="M7124" s="186"/>
      <c r="N7124" s="61" t="s">
        <v>410</v>
      </c>
      <c r="P7124" s="175" t="s">
        <v>3657</v>
      </c>
    </row>
    <row r="7125" spans="1:16" ht="17.25">
      <c r="A7125" s="183" t="s">
        <v>14328</v>
      </c>
      <c r="B7125" s="183" t="s">
        <v>14329</v>
      </c>
      <c r="C7125" s="183" t="s">
        <v>3657</v>
      </c>
      <c r="D7125" s="183" t="s">
        <v>3658</v>
      </c>
      <c r="E7125" s="184"/>
      <c r="F7125" s="184"/>
      <c r="G7125" s="185"/>
      <c r="H7125" s="185"/>
      <c r="I7125" s="184"/>
      <c r="J7125" s="184"/>
      <c r="K7125" s="185" t="s">
        <v>410</v>
      </c>
      <c r="L7125" s="185"/>
      <c r="M7125" s="186"/>
      <c r="N7125" s="61" t="s">
        <v>410</v>
      </c>
      <c r="P7125" s="175" t="s">
        <v>3657</v>
      </c>
    </row>
    <row r="7126" spans="1:16" ht="17.25">
      <c r="A7126" s="183" t="s">
        <v>14330</v>
      </c>
      <c r="B7126" s="183" t="s">
        <v>14331</v>
      </c>
      <c r="C7126" s="183" t="s">
        <v>3657</v>
      </c>
      <c r="D7126" s="183" t="s">
        <v>3658</v>
      </c>
      <c r="E7126" s="184"/>
      <c r="F7126" s="184"/>
      <c r="G7126" s="185"/>
      <c r="H7126" s="185"/>
      <c r="I7126" s="184"/>
      <c r="J7126" s="184"/>
      <c r="K7126" s="185" t="s">
        <v>410</v>
      </c>
      <c r="L7126" s="185"/>
      <c r="M7126" s="186"/>
      <c r="N7126" s="61" t="s">
        <v>410</v>
      </c>
      <c r="P7126" s="175" t="s">
        <v>3657</v>
      </c>
    </row>
    <row r="7127" spans="1:16" ht="17.25">
      <c r="A7127" s="183" t="s">
        <v>14332</v>
      </c>
      <c r="B7127" s="183" t="s">
        <v>14333</v>
      </c>
      <c r="C7127" s="183" t="s">
        <v>3657</v>
      </c>
      <c r="D7127" s="183" t="s">
        <v>3658</v>
      </c>
      <c r="E7127" s="184"/>
      <c r="F7127" s="184"/>
      <c r="G7127" s="185"/>
      <c r="H7127" s="185"/>
      <c r="I7127" s="184"/>
      <c r="J7127" s="184"/>
      <c r="K7127" s="185" t="s">
        <v>410</v>
      </c>
      <c r="L7127" s="185"/>
      <c r="M7127" s="186"/>
      <c r="N7127" s="61" t="s">
        <v>410</v>
      </c>
      <c r="P7127" s="175" t="s">
        <v>3657</v>
      </c>
    </row>
    <row r="7128" spans="1:16" ht="17.25">
      <c r="A7128" s="183" t="s">
        <v>14334</v>
      </c>
      <c r="B7128" s="183" t="s">
        <v>14335</v>
      </c>
      <c r="C7128" s="183" t="s">
        <v>3657</v>
      </c>
      <c r="D7128" s="183" t="s">
        <v>3658</v>
      </c>
      <c r="E7128" s="184">
        <v>119</v>
      </c>
      <c r="F7128" s="184">
        <v>119</v>
      </c>
      <c r="G7128" s="185"/>
      <c r="H7128" s="185"/>
      <c r="I7128" s="184">
        <v>28.58</v>
      </c>
      <c r="J7128" s="184">
        <v>146.18</v>
      </c>
      <c r="K7128" s="185">
        <v>72</v>
      </c>
      <c r="L7128" s="185"/>
      <c r="M7128" s="186"/>
      <c r="N7128" s="61" t="s">
        <v>51</v>
      </c>
      <c r="P7128" s="175" t="s">
        <v>3657</v>
      </c>
    </row>
    <row r="7129" spans="1:16" ht="17.25">
      <c r="A7129" s="183" t="s">
        <v>14336</v>
      </c>
      <c r="B7129" s="183" t="s">
        <v>14337</v>
      </c>
      <c r="C7129" s="183" t="s">
        <v>3657</v>
      </c>
      <c r="D7129" s="183" t="s">
        <v>3658</v>
      </c>
      <c r="E7129" s="184">
        <v>219</v>
      </c>
      <c r="F7129" s="184">
        <v>150</v>
      </c>
      <c r="G7129" s="185" t="s">
        <v>421</v>
      </c>
      <c r="H7129" s="185" t="s">
        <v>3659</v>
      </c>
      <c r="I7129" s="184">
        <v>92.48</v>
      </c>
      <c r="J7129" s="184">
        <v>242.48</v>
      </c>
      <c r="K7129" s="185">
        <v>23</v>
      </c>
      <c r="L7129" s="185"/>
      <c r="M7129" s="186"/>
      <c r="N7129" s="61" t="s">
        <v>51</v>
      </c>
      <c r="P7129" s="175" t="s">
        <v>3657</v>
      </c>
    </row>
    <row r="7130" spans="1:16" ht="17.25">
      <c r="A7130" s="183" t="s">
        <v>14338</v>
      </c>
      <c r="B7130" s="183" t="s">
        <v>14339</v>
      </c>
      <c r="C7130" s="183" t="s">
        <v>3657</v>
      </c>
      <c r="D7130" s="183" t="s">
        <v>3658</v>
      </c>
      <c r="E7130" s="184">
        <v>219</v>
      </c>
      <c r="F7130" s="184">
        <v>150</v>
      </c>
      <c r="G7130" s="185" t="s">
        <v>421</v>
      </c>
      <c r="H7130" s="185" t="s">
        <v>3659</v>
      </c>
      <c r="I7130" s="184">
        <v>92.48</v>
      </c>
      <c r="J7130" s="184">
        <v>242.48</v>
      </c>
      <c r="K7130" s="185">
        <v>12</v>
      </c>
      <c r="L7130" s="185"/>
      <c r="M7130" s="186"/>
      <c r="N7130" s="61" t="s">
        <v>51</v>
      </c>
      <c r="P7130" s="175" t="s">
        <v>3657</v>
      </c>
    </row>
    <row r="7131" spans="1:16" ht="17.25">
      <c r="A7131" s="183" t="s">
        <v>14340</v>
      </c>
      <c r="B7131" s="183" t="s">
        <v>14111</v>
      </c>
      <c r="C7131" s="183" t="s">
        <v>3657</v>
      </c>
      <c r="D7131" s="183" t="s">
        <v>3658</v>
      </c>
      <c r="E7131" s="184">
        <v>119</v>
      </c>
      <c r="F7131" s="184">
        <v>119</v>
      </c>
      <c r="G7131" s="185"/>
      <c r="H7131" s="185"/>
      <c r="I7131" s="184">
        <v>39.48</v>
      </c>
      <c r="J7131" s="184">
        <v>158.48</v>
      </c>
      <c r="K7131" s="185">
        <v>0</v>
      </c>
      <c r="L7131" s="185" t="s">
        <v>57</v>
      </c>
      <c r="M7131" s="186" t="s">
        <v>353</v>
      </c>
      <c r="N7131" s="61" t="s">
        <v>51</v>
      </c>
      <c r="P7131" s="175" t="s">
        <v>3657</v>
      </c>
    </row>
    <row r="7132" spans="1:16" ht="17.25">
      <c r="A7132" s="183" t="s">
        <v>14341</v>
      </c>
      <c r="B7132" s="183" t="s">
        <v>13924</v>
      </c>
      <c r="C7132" s="183" t="s">
        <v>3657</v>
      </c>
      <c r="D7132" s="183" t="s">
        <v>3658</v>
      </c>
      <c r="E7132" s="184"/>
      <c r="F7132" s="184"/>
      <c r="G7132" s="185"/>
      <c r="H7132" s="185"/>
      <c r="I7132" s="184"/>
      <c r="J7132" s="184"/>
      <c r="K7132" s="185" t="s">
        <v>410</v>
      </c>
      <c r="L7132" s="185"/>
      <c r="M7132" s="186"/>
      <c r="N7132" s="61" t="s">
        <v>410</v>
      </c>
      <c r="P7132" s="175" t="s">
        <v>3657</v>
      </c>
    </row>
    <row r="7133" spans="1:16" ht="17.25">
      <c r="A7133" s="183" t="s">
        <v>14342</v>
      </c>
      <c r="B7133" s="183" t="s">
        <v>13929</v>
      </c>
      <c r="C7133" s="183" t="s">
        <v>3657</v>
      </c>
      <c r="D7133" s="183" t="s">
        <v>3658</v>
      </c>
      <c r="E7133" s="184"/>
      <c r="F7133" s="184"/>
      <c r="G7133" s="185"/>
      <c r="H7133" s="185"/>
      <c r="I7133" s="184"/>
      <c r="J7133" s="184"/>
      <c r="K7133" s="185" t="s">
        <v>410</v>
      </c>
      <c r="L7133" s="185"/>
      <c r="M7133" s="186"/>
      <c r="N7133" s="61" t="s">
        <v>410</v>
      </c>
      <c r="P7133" s="175" t="s">
        <v>3657</v>
      </c>
    </row>
    <row r="7134" spans="1:16" ht="17.25">
      <c r="A7134" s="183" t="s">
        <v>14343</v>
      </c>
      <c r="B7134" s="183" t="s">
        <v>14344</v>
      </c>
      <c r="C7134" s="183" t="s">
        <v>3657</v>
      </c>
      <c r="D7134" s="183" t="s">
        <v>3658</v>
      </c>
      <c r="E7134" s="184"/>
      <c r="F7134" s="184"/>
      <c r="G7134" s="185"/>
      <c r="H7134" s="185"/>
      <c r="I7134" s="184"/>
      <c r="J7134" s="184"/>
      <c r="K7134" s="185" t="s">
        <v>410</v>
      </c>
      <c r="L7134" s="185"/>
      <c r="M7134" s="186"/>
      <c r="N7134" s="61" t="s">
        <v>410</v>
      </c>
      <c r="P7134" s="175" t="s">
        <v>3657</v>
      </c>
    </row>
    <row r="7135" spans="1:16" ht="17.25">
      <c r="A7135" s="183" t="s">
        <v>14345</v>
      </c>
      <c r="B7135" s="183" t="s">
        <v>14346</v>
      </c>
      <c r="C7135" s="183" t="s">
        <v>3657</v>
      </c>
      <c r="D7135" s="183" t="s">
        <v>3658</v>
      </c>
      <c r="E7135" s="184"/>
      <c r="F7135" s="184"/>
      <c r="G7135" s="185"/>
      <c r="H7135" s="185"/>
      <c r="I7135" s="184"/>
      <c r="J7135" s="184"/>
      <c r="K7135" s="185" t="s">
        <v>410</v>
      </c>
      <c r="L7135" s="185"/>
      <c r="M7135" s="186"/>
      <c r="N7135" s="61" t="s">
        <v>410</v>
      </c>
      <c r="P7135" s="175" t="s">
        <v>3657</v>
      </c>
    </row>
    <row r="7136" spans="1:16" ht="17.25">
      <c r="A7136" s="183" t="s">
        <v>14347</v>
      </c>
      <c r="B7136" s="183" t="s">
        <v>14348</v>
      </c>
      <c r="C7136" s="183" t="s">
        <v>3657</v>
      </c>
      <c r="D7136" s="183" t="s">
        <v>3658</v>
      </c>
      <c r="E7136" s="184"/>
      <c r="F7136" s="184"/>
      <c r="G7136" s="185"/>
      <c r="H7136" s="185"/>
      <c r="I7136" s="184"/>
      <c r="J7136" s="184"/>
      <c r="K7136" s="185" t="s">
        <v>410</v>
      </c>
      <c r="L7136" s="185"/>
      <c r="M7136" s="186"/>
      <c r="N7136" s="61" t="s">
        <v>410</v>
      </c>
      <c r="P7136" s="175" t="s">
        <v>3657</v>
      </c>
    </row>
    <row r="7137" spans="1:16" ht="17.25">
      <c r="A7137" s="183" t="s">
        <v>14349</v>
      </c>
      <c r="B7137" s="183" t="s">
        <v>14344</v>
      </c>
      <c r="C7137" s="183" t="s">
        <v>3657</v>
      </c>
      <c r="D7137" s="183" t="s">
        <v>3658</v>
      </c>
      <c r="E7137" s="184"/>
      <c r="F7137" s="184"/>
      <c r="G7137" s="185"/>
      <c r="H7137" s="185"/>
      <c r="I7137" s="184"/>
      <c r="J7137" s="184"/>
      <c r="K7137" s="185" t="s">
        <v>410</v>
      </c>
      <c r="L7137" s="185"/>
      <c r="M7137" s="186"/>
      <c r="N7137" s="61" t="s">
        <v>410</v>
      </c>
      <c r="P7137" s="175" t="s">
        <v>3657</v>
      </c>
    </row>
    <row r="7138" spans="1:16" ht="17.25">
      <c r="A7138" s="183" t="s">
        <v>14350</v>
      </c>
      <c r="B7138" s="183" t="s">
        <v>14351</v>
      </c>
      <c r="C7138" s="183" t="s">
        <v>3657</v>
      </c>
      <c r="D7138" s="183" t="s">
        <v>3658</v>
      </c>
      <c r="E7138" s="184"/>
      <c r="F7138" s="184"/>
      <c r="G7138" s="185"/>
      <c r="H7138" s="185"/>
      <c r="I7138" s="184"/>
      <c r="J7138" s="184"/>
      <c r="K7138" s="185" t="s">
        <v>410</v>
      </c>
      <c r="L7138" s="185"/>
      <c r="M7138" s="186"/>
      <c r="N7138" s="61" t="s">
        <v>410</v>
      </c>
      <c r="P7138" s="175" t="s">
        <v>3657</v>
      </c>
    </row>
    <row r="7139" spans="1:16" ht="17.25">
      <c r="A7139" s="183" t="s">
        <v>14352</v>
      </c>
      <c r="B7139" s="183" t="s">
        <v>14346</v>
      </c>
      <c r="C7139" s="183" t="s">
        <v>3657</v>
      </c>
      <c r="D7139" s="183" t="s">
        <v>3658</v>
      </c>
      <c r="E7139" s="184"/>
      <c r="F7139" s="184"/>
      <c r="G7139" s="185"/>
      <c r="H7139" s="185"/>
      <c r="I7139" s="184"/>
      <c r="J7139" s="184"/>
      <c r="K7139" s="185" t="s">
        <v>410</v>
      </c>
      <c r="L7139" s="185"/>
      <c r="M7139" s="186"/>
      <c r="N7139" s="61" t="s">
        <v>410</v>
      </c>
      <c r="P7139" s="175" t="s">
        <v>3657</v>
      </c>
    </row>
    <row r="7140" spans="1:16" ht="17.25">
      <c r="A7140" s="183" t="s">
        <v>14353</v>
      </c>
      <c r="B7140" s="183" t="s">
        <v>14354</v>
      </c>
      <c r="C7140" s="183" t="s">
        <v>3657</v>
      </c>
      <c r="D7140" s="183" t="s">
        <v>3658</v>
      </c>
      <c r="E7140" s="184"/>
      <c r="F7140" s="184"/>
      <c r="G7140" s="185"/>
      <c r="H7140" s="185"/>
      <c r="I7140" s="184"/>
      <c r="J7140" s="184"/>
      <c r="K7140" s="185" t="s">
        <v>410</v>
      </c>
      <c r="L7140" s="185"/>
      <c r="M7140" s="186"/>
      <c r="N7140" s="61" t="s">
        <v>410</v>
      </c>
      <c r="P7140" s="175" t="s">
        <v>3657</v>
      </c>
    </row>
    <row r="7141" spans="1:16" ht="17.25">
      <c r="A7141" s="183" t="s">
        <v>14355</v>
      </c>
      <c r="B7141" s="183" t="s">
        <v>13931</v>
      </c>
      <c r="C7141" s="183" t="s">
        <v>3657</v>
      </c>
      <c r="D7141" s="183" t="s">
        <v>3658</v>
      </c>
      <c r="E7141" s="184"/>
      <c r="F7141" s="184"/>
      <c r="G7141" s="185"/>
      <c r="H7141" s="185"/>
      <c r="I7141" s="184"/>
      <c r="J7141" s="184"/>
      <c r="K7141" s="185" t="s">
        <v>410</v>
      </c>
      <c r="L7141" s="185"/>
      <c r="M7141" s="186"/>
      <c r="N7141" s="61" t="s">
        <v>410</v>
      </c>
      <c r="P7141" s="175" t="s">
        <v>3657</v>
      </c>
    </row>
    <row r="7142" spans="1:16" ht="17.25">
      <c r="A7142" s="183" t="s">
        <v>14356</v>
      </c>
      <c r="B7142" s="183" t="s">
        <v>14357</v>
      </c>
      <c r="C7142" s="183" t="s">
        <v>3657</v>
      </c>
      <c r="D7142" s="183" t="s">
        <v>3658</v>
      </c>
      <c r="E7142" s="184"/>
      <c r="F7142" s="184"/>
      <c r="G7142" s="185"/>
      <c r="H7142" s="185"/>
      <c r="I7142" s="184"/>
      <c r="J7142" s="184"/>
      <c r="K7142" s="185" t="s">
        <v>410</v>
      </c>
      <c r="L7142" s="185"/>
      <c r="M7142" s="186"/>
      <c r="N7142" s="61" t="s">
        <v>410</v>
      </c>
      <c r="P7142" s="175" t="s">
        <v>3657</v>
      </c>
    </row>
    <row r="7143" spans="1:16" ht="17.25">
      <c r="A7143" s="183" t="s">
        <v>14358</v>
      </c>
      <c r="B7143" s="183" t="s">
        <v>14357</v>
      </c>
      <c r="C7143" s="183" t="s">
        <v>3657</v>
      </c>
      <c r="D7143" s="183" t="s">
        <v>3658</v>
      </c>
      <c r="E7143" s="184"/>
      <c r="F7143" s="184"/>
      <c r="G7143" s="185"/>
      <c r="H7143" s="185"/>
      <c r="I7143" s="184"/>
      <c r="J7143" s="184"/>
      <c r="K7143" s="185" t="s">
        <v>410</v>
      </c>
      <c r="L7143" s="185"/>
      <c r="M7143" s="186"/>
      <c r="N7143" s="61" t="s">
        <v>410</v>
      </c>
      <c r="P7143" s="175" t="s">
        <v>3657</v>
      </c>
    </row>
    <row r="7144" spans="1:16" ht="17.25">
      <c r="A7144" s="183" t="s">
        <v>14359</v>
      </c>
      <c r="B7144" s="183" t="s">
        <v>14357</v>
      </c>
      <c r="C7144" s="183" t="s">
        <v>3657</v>
      </c>
      <c r="D7144" s="183" t="s">
        <v>3658</v>
      </c>
      <c r="E7144" s="184"/>
      <c r="F7144" s="184"/>
      <c r="G7144" s="185"/>
      <c r="H7144" s="185"/>
      <c r="I7144" s="184"/>
      <c r="J7144" s="184"/>
      <c r="K7144" s="185" t="s">
        <v>410</v>
      </c>
      <c r="L7144" s="185"/>
      <c r="M7144" s="186"/>
      <c r="N7144" s="61" t="s">
        <v>410</v>
      </c>
      <c r="P7144" s="175" t="s">
        <v>3657</v>
      </c>
    </row>
    <row r="7145" spans="1:16" ht="17.25">
      <c r="A7145" s="183" t="s">
        <v>14360</v>
      </c>
      <c r="B7145" s="183" t="s">
        <v>14357</v>
      </c>
      <c r="C7145" s="183" t="s">
        <v>3657</v>
      </c>
      <c r="D7145" s="183" t="s">
        <v>3658</v>
      </c>
      <c r="E7145" s="184"/>
      <c r="F7145" s="184"/>
      <c r="G7145" s="185"/>
      <c r="H7145" s="185"/>
      <c r="I7145" s="184"/>
      <c r="J7145" s="184"/>
      <c r="K7145" s="185" t="s">
        <v>410</v>
      </c>
      <c r="L7145" s="185"/>
      <c r="M7145" s="186"/>
      <c r="N7145" s="61" t="s">
        <v>410</v>
      </c>
      <c r="P7145" s="175" t="s">
        <v>3657</v>
      </c>
    </row>
    <row r="7146" spans="1:16" ht="17.25">
      <c r="A7146" s="183" t="s">
        <v>14361</v>
      </c>
      <c r="B7146" s="183" t="s">
        <v>14362</v>
      </c>
      <c r="C7146" s="183" t="s">
        <v>3657</v>
      </c>
      <c r="D7146" s="183" t="s">
        <v>3658</v>
      </c>
      <c r="E7146" s="184"/>
      <c r="F7146" s="184"/>
      <c r="G7146" s="185"/>
      <c r="H7146" s="185"/>
      <c r="I7146" s="184"/>
      <c r="J7146" s="184"/>
      <c r="K7146" s="185" t="s">
        <v>410</v>
      </c>
      <c r="L7146" s="185"/>
      <c r="M7146" s="186"/>
      <c r="N7146" s="61" t="s">
        <v>410</v>
      </c>
      <c r="P7146" s="175" t="s">
        <v>3657</v>
      </c>
    </row>
    <row r="7147" spans="1:16" ht="17.25">
      <c r="A7147" s="183" t="s">
        <v>14363</v>
      </c>
      <c r="B7147" s="183" t="s">
        <v>14364</v>
      </c>
      <c r="C7147" s="183" t="s">
        <v>3657</v>
      </c>
      <c r="D7147" s="183" t="s">
        <v>3658</v>
      </c>
      <c r="E7147" s="184"/>
      <c r="F7147" s="184"/>
      <c r="G7147" s="185"/>
      <c r="H7147" s="185"/>
      <c r="I7147" s="184"/>
      <c r="J7147" s="184"/>
      <c r="K7147" s="185" t="s">
        <v>410</v>
      </c>
      <c r="L7147" s="185"/>
      <c r="M7147" s="186"/>
      <c r="N7147" s="61" t="s">
        <v>410</v>
      </c>
      <c r="P7147" s="175" t="s">
        <v>3657</v>
      </c>
    </row>
    <row r="7148" spans="1:16" ht="17.25">
      <c r="A7148" s="183" t="s">
        <v>14365</v>
      </c>
      <c r="B7148" s="183" t="s">
        <v>14366</v>
      </c>
      <c r="C7148" s="183" t="s">
        <v>3657</v>
      </c>
      <c r="D7148" s="183" t="s">
        <v>3658</v>
      </c>
      <c r="E7148" s="184"/>
      <c r="F7148" s="184"/>
      <c r="G7148" s="185"/>
      <c r="H7148" s="185"/>
      <c r="I7148" s="184"/>
      <c r="J7148" s="184"/>
      <c r="K7148" s="185" t="s">
        <v>410</v>
      </c>
      <c r="L7148" s="185"/>
      <c r="M7148" s="186"/>
      <c r="N7148" s="61" t="s">
        <v>410</v>
      </c>
      <c r="P7148" s="175" t="s">
        <v>3657</v>
      </c>
    </row>
    <row r="7149" spans="1:16" ht="17.25">
      <c r="A7149" s="183" t="s">
        <v>14367</v>
      </c>
      <c r="B7149" s="183" t="s">
        <v>14368</v>
      </c>
      <c r="C7149" s="183" t="s">
        <v>3657</v>
      </c>
      <c r="D7149" s="183" t="s">
        <v>3658</v>
      </c>
      <c r="E7149" s="184"/>
      <c r="F7149" s="184"/>
      <c r="G7149" s="188"/>
      <c r="H7149" s="185"/>
      <c r="I7149" s="184"/>
      <c r="J7149" s="184"/>
      <c r="K7149" s="185" t="s">
        <v>410</v>
      </c>
      <c r="L7149" s="185"/>
      <c r="M7149" s="186"/>
      <c r="N7149" s="61" t="s">
        <v>410</v>
      </c>
      <c r="P7149" s="175" t="s">
        <v>3657</v>
      </c>
    </row>
    <row r="7150" spans="1:16" ht="17.25">
      <c r="A7150" s="183" t="s">
        <v>14369</v>
      </c>
      <c r="B7150" s="183" t="s">
        <v>14370</v>
      </c>
      <c r="C7150" s="183" t="s">
        <v>3657</v>
      </c>
      <c r="D7150" s="183" t="s">
        <v>3658</v>
      </c>
      <c r="E7150" s="184"/>
      <c r="F7150" s="184"/>
      <c r="G7150" s="185"/>
      <c r="H7150" s="185"/>
      <c r="I7150" s="184"/>
      <c r="J7150" s="184"/>
      <c r="K7150" s="185" t="s">
        <v>410</v>
      </c>
      <c r="L7150" s="185"/>
      <c r="M7150" s="186"/>
      <c r="N7150" s="61" t="s">
        <v>410</v>
      </c>
      <c r="P7150" s="175" t="s">
        <v>3657</v>
      </c>
    </row>
    <row r="7151" spans="1:16" ht="17.25">
      <c r="A7151" s="183" t="s">
        <v>14371</v>
      </c>
      <c r="B7151" s="183" t="s">
        <v>14372</v>
      </c>
      <c r="C7151" s="183" t="s">
        <v>3657</v>
      </c>
      <c r="D7151" s="183" t="s">
        <v>3658</v>
      </c>
      <c r="E7151" s="184">
        <v>149</v>
      </c>
      <c r="F7151" s="184">
        <v>149</v>
      </c>
      <c r="G7151" s="185"/>
      <c r="H7151" s="185"/>
      <c r="I7151" s="184">
        <v>39.15</v>
      </c>
      <c r="J7151" s="184">
        <v>188.15</v>
      </c>
      <c r="K7151" s="185">
        <v>107</v>
      </c>
      <c r="L7151" s="185"/>
      <c r="M7151" s="186"/>
      <c r="N7151" s="61" t="s">
        <v>51</v>
      </c>
      <c r="P7151" s="175" t="s">
        <v>3657</v>
      </c>
    </row>
    <row r="7152" spans="1:16" ht="17.25">
      <c r="A7152" s="183" t="s">
        <v>14373</v>
      </c>
      <c r="B7152" s="183" t="s">
        <v>14374</v>
      </c>
      <c r="C7152" s="183" t="s">
        <v>3657</v>
      </c>
      <c r="D7152" s="183" t="s">
        <v>3658</v>
      </c>
      <c r="E7152" s="184">
        <v>149</v>
      </c>
      <c r="F7152" s="184">
        <v>149</v>
      </c>
      <c r="G7152" s="185"/>
      <c r="H7152" s="185"/>
      <c r="I7152" s="184">
        <v>39.19</v>
      </c>
      <c r="J7152" s="184">
        <v>188.19</v>
      </c>
      <c r="K7152" s="185">
        <v>0</v>
      </c>
      <c r="L7152" s="185"/>
      <c r="M7152" s="186"/>
      <c r="N7152" s="61" t="s">
        <v>51</v>
      </c>
      <c r="P7152" s="175" t="s">
        <v>3657</v>
      </c>
    </row>
    <row r="7153" spans="1:16" ht="17.25">
      <c r="A7153" s="183" t="s">
        <v>14375</v>
      </c>
      <c r="B7153" s="183" t="s">
        <v>14376</v>
      </c>
      <c r="C7153" s="183" t="s">
        <v>3657</v>
      </c>
      <c r="D7153" s="183" t="s">
        <v>3658</v>
      </c>
      <c r="E7153" s="184"/>
      <c r="F7153" s="184"/>
      <c r="G7153" s="185"/>
      <c r="H7153" s="185"/>
      <c r="I7153" s="184"/>
      <c r="J7153" s="184"/>
      <c r="K7153" s="185" t="s">
        <v>410</v>
      </c>
      <c r="L7153" s="185"/>
      <c r="M7153" s="186"/>
      <c r="N7153" s="61" t="s">
        <v>410</v>
      </c>
      <c r="P7153" s="175" t="s">
        <v>3657</v>
      </c>
    </row>
    <row r="7154" spans="1:16" ht="17.25">
      <c r="A7154" s="183" t="s">
        <v>14377</v>
      </c>
      <c r="B7154" s="183" t="s">
        <v>14376</v>
      </c>
      <c r="C7154" s="183" t="s">
        <v>3657</v>
      </c>
      <c r="D7154" s="183" t="s">
        <v>3658</v>
      </c>
      <c r="E7154" s="184"/>
      <c r="F7154" s="184"/>
      <c r="G7154" s="185"/>
      <c r="H7154" s="185"/>
      <c r="I7154" s="184"/>
      <c r="J7154" s="184"/>
      <c r="K7154" s="185" t="s">
        <v>410</v>
      </c>
      <c r="L7154" s="185"/>
      <c r="M7154" s="186"/>
      <c r="N7154" s="61" t="s">
        <v>410</v>
      </c>
      <c r="P7154" s="175" t="s">
        <v>3657</v>
      </c>
    </row>
    <row r="7155" spans="1:16" ht="17.25">
      <c r="A7155" s="183" t="s">
        <v>14378</v>
      </c>
      <c r="B7155" s="183" t="s">
        <v>14379</v>
      </c>
      <c r="C7155" s="183" t="s">
        <v>3657</v>
      </c>
      <c r="D7155" s="183" t="s">
        <v>3658</v>
      </c>
      <c r="E7155" s="184">
        <v>179</v>
      </c>
      <c r="F7155" s="184">
        <v>179</v>
      </c>
      <c r="G7155" s="185"/>
      <c r="H7155" s="185"/>
      <c r="I7155" s="184">
        <v>38.2</v>
      </c>
      <c r="J7155" s="184">
        <v>217.2</v>
      </c>
      <c r="K7155" s="185">
        <v>42</v>
      </c>
      <c r="L7155" s="185" t="s">
        <v>130</v>
      </c>
      <c r="M7155" s="186" t="s">
        <v>1676</v>
      </c>
      <c r="N7155" s="61" t="s">
        <v>51</v>
      </c>
      <c r="P7155" s="175" t="s">
        <v>3657</v>
      </c>
    </row>
    <row r="7156" spans="1:16" ht="17.25">
      <c r="A7156" s="183" t="s">
        <v>14380</v>
      </c>
      <c r="B7156" s="183" t="s">
        <v>14381</v>
      </c>
      <c r="C7156" s="183" t="s">
        <v>3657</v>
      </c>
      <c r="D7156" s="183" t="s">
        <v>3658</v>
      </c>
      <c r="E7156" s="184">
        <v>179</v>
      </c>
      <c r="F7156" s="184">
        <v>179</v>
      </c>
      <c r="G7156" s="188"/>
      <c r="H7156" s="185"/>
      <c r="I7156" s="184">
        <v>38.2</v>
      </c>
      <c r="J7156" s="184">
        <v>217.2</v>
      </c>
      <c r="K7156" s="185">
        <v>56</v>
      </c>
      <c r="L7156" s="185" t="s">
        <v>130</v>
      </c>
      <c r="M7156" s="186" t="s">
        <v>1676</v>
      </c>
      <c r="N7156" s="61" t="s">
        <v>51</v>
      </c>
      <c r="P7156" s="175" t="s">
        <v>3657</v>
      </c>
    </row>
    <row r="7157" spans="1:16" ht="17.25">
      <c r="A7157" s="183" t="s">
        <v>14382</v>
      </c>
      <c r="B7157" s="183" t="s">
        <v>14357</v>
      </c>
      <c r="C7157" s="183" t="s">
        <v>3657</v>
      </c>
      <c r="D7157" s="183" t="s">
        <v>3658</v>
      </c>
      <c r="E7157" s="184"/>
      <c r="F7157" s="184"/>
      <c r="G7157" s="185"/>
      <c r="H7157" s="185"/>
      <c r="I7157" s="184"/>
      <c r="J7157" s="184"/>
      <c r="K7157" s="185" t="s">
        <v>410</v>
      </c>
      <c r="L7157" s="185"/>
      <c r="M7157" s="186"/>
      <c r="N7157" s="61" t="s">
        <v>410</v>
      </c>
      <c r="P7157" s="175" t="s">
        <v>3657</v>
      </c>
    </row>
    <row r="7158" spans="1:16" ht="17.25">
      <c r="A7158" s="183" t="s">
        <v>14383</v>
      </c>
      <c r="B7158" s="183" t="s">
        <v>14026</v>
      </c>
      <c r="C7158" s="183" t="s">
        <v>3657</v>
      </c>
      <c r="D7158" s="183" t="s">
        <v>3658</v>
      </c>
      <c r="E7158" s="184"/>
      <c r="F7158" s="184"/>
      <c r="G7158" s="185"/>
      <c r="H7158" s="185"/>
      <c r="I7158" s="184"/>
      <c r="J7158" s="184"/>
      <c r="K7158" s="185" t="s">
        <v>410</v>
      </c>
      <c r="L7158" s="185"/>
      <c r="M7158" s="186"/>
      <c r="N7158" s="61" t="s">
        <v>410</v>
      </c>
      <c r="P7158" s="175" t="s">
        <v>3657</v>
      </c>
    </row>
    <row r="7159" spans="1:16" ht="17.25">
      <c r="A7159" s="183" t="s">
        <v>14384</v>
      </c>
      <c r="B7159" s="183" t="s">
        <v>14026</v>
      </c>
      <c r="C7159" s="183" t="s">
        <v>3657</v>
      </c>
      <c r="D7159" s="183" t="s">
        <v>3658</v>
      </c>
      <c r="E7159" s="184"/>
      <c r="F7159" s="184"/>
      <c r="G7159" s="188"/>
      <c r="H7159" s="185"/>
      <c r="I7159" s="184"/>
      <c r="J7159" s="184"/>
      <c r="K7159" s="185" t="s">
        <v>410</v>
      </c>
      <c r="L7159" s="185"/>
      <c r="M7159" s="186"/>
      <c r="N7159" s="61" t="s">
        <v>410</v>
      </c>
      <c r="P7159" s="175" t="s">
        <v>3657</v>
      </c>
    </row>
    <row r="7160" spans="1:16" ht="17.25">
      <c r="A7160" s="183" t="s">
        <v>14385</v>
      </c>
      <c r="B7160" s="183" t="s">
        <v>14386</v>
      </c>
      <c r="C7160" s="183" t="s">
        <v>3657</v>
      </c>
      <c r="D7160" s="183" t="s">
        <v>3658</v>
      </c>
      <c r="E7160" s="184">
        <v>139</v>
      </c>
      <c r="F7160" s="184">
        <v>139</v>
      </c>
      <c r="G7160" s="185"/>
      <c r="H7160" s="185"/>
      <c r="I7160" s="184">
        <v>22.27</v>
      </c>
      <c r="J7160" s="184">
        <v>161.06</v>
      </c>
      <c r="K7160" s="185">
        <v>0</v>
      </c>
      <c r="L7160" s="185"/>
      <c r="M7160" s="186"/>
      <c r="N7160" s="61" t="s">
        <v>51</v>
      </c>
      <c r="P7160" s="175" t="s">
        <v>3657</v>
      </c>
    </row>
    <row r="7161" spans="1:16" ht="17.25">
      <c r="A7161" s="183" t="s">
        <v>14387</v>
      </c>
      <c r="B7161" s="183" t="s">
        <v>14388</v>
      </c>
      <c r="C7161" s="183" t="s">
        <v>3657</v>
      </c>
      <c r="D7161" s="183" t="s">
        <v>3658</v>
      </c>
      <c r="E7161" s="184"/>
      <c r="F7161" s="184"/>
      <c r="G7161" s="185"/>
      <c r="H7161" s="185"/>
      <c r="I7161" s="184"/>
      <c r="J7161" s="184"/>
      <c r="K7161" s="185" t="s">
        <v>410</v>
      </c>
      <c r="L7161" s="185"/>
      <c r="M7161" s="186"/>
      <c r="N7161" s="61" t="s">
        <v>410</v>
      </c>
      <c r="P7161" s="175" t="s">
        <v>3657</v>
      </c>
    </row>
    <row r="7162" spans="1:16" ht="17.25">
      <c r="A7162" s="183" t="s">
        <v>14389</v>
      </c>
      <c r="B7162" s="183" t="s">
        <v>14390</v>
      </c>
      <c r="C7162" s="183" t="s">
        <v>3657</v>
      </c>
      <c r="D7162" s="183" t="s">
        <v>3658</v>
      </c>
      <c r="E7162" s="184"/>
      <c r="F7162" s="184"/>
      <c r="G7162" s="188"/>
      <c r="H7162" s="185"/>
      <c r="I7162" s="184"/>
      <c r="J7162" s="184"/>
      <c r="K7162" s="185" t="s">
        <v>410</v>
      </c>
      <c r="L7162" s="185"/>
      <c r="M7162" s="186"/>
      <c r="N7162" s="61" t="s">
        <v>410</v>
      </c>
      <c r="P7162" s="175" t="s">
        <v>3657</v>
      </c>
    </row>
    <row r="7163" spans="1:16" ht="17.25">
      <c r="A7163" s="183" t="s">
        <v>14391</v>
      </c>
      <c r="B7163" s="183" t="s">
        <v>14392</v>
      </c>
      <c r="C7163" s="183" t="s">
        <v>3657</v>
      </c>
      <c r="D7163" s="183" t="s">
        <v>3658</v>
      </c>
      <c r="E7163" s="184"/>
      <c r="F7163" s="184"/>
      <c r="G7163" s="188"/>
      <c r="H7163" s="185"/>
      <c r="I7163" s="184"/>
      <c r="J7163" s="184"/>
      <c r="K7163" s="185" t="s">
        <v>410</v>
      </c>
      <c r="L7163" s="185"/>
      <c r="M7163" s="186"/>
      <c r="N7163" s="61" t="s">
        <v>410</v>
      </c>
      <c r="P7163" s="175" t="s">
        <v>3657</v>
      </c>
    </row>
    <row r="7164" spans="1:16" ht="17.25">
      <c r="A7164" s="183" t="s">
        <v>14393</v>
      </c>
      <c r="B7164" s="183" t="s">
        <v>14394</v>
      </c>
      <c r="C7164" s="183" t="s">
        <v>3657</v>
      </c>
      <c r="D7164" s="183" t="s">
        <v>3658</v>
      </c>
      <c r="E7164" s="184"/>
      <c r="F7164" s="184"/>
      <c r="G7164" s="185"/>
      <c r="H7164" s="185"/>
      <c r="I7164" s="184"/>
      <c r="J7164" s="184"/>
      <c r="K7164" s="185" t="s">
        <v>410</v>
      </c>
      <c r="L7164" s="185"/>
      <c r="M7164" s="186"/>
      <c r="N7164" s="61" t="s">
        <v>410</v>
      </c>
      <c r="P7164" s="175" t="s">
        <v>3657</v>
      </c>
    </row>
    <row r="7165" spans="1:16" ht="17.25">
      <c r="A7165" s="183" t="s">
        <v>14395</v>
      </c>
      <c r="B7165" s="183" t="s">
        <v>13992</v>
      </c>
      <c r="C7165" s="183" t="s">
        <v>3657</v>
      </c>
      <c r="D7165" s="183" t="s">
        <v>3658</v>
      </c>
      <c r="E7165" s="184"/>
      <c r="F7165" s="184"/>
      <c r="G7165" s="185"/>
      <c r="H7165" s="185"/>
      <c r="I7165" s="184"/>
      <c r="J7165" s="184"/>
      <c r="K7165" s="185" t="s">
        <v>410</v>
      </c>
      <c r="L7165" s="185"/>
      <c r="M7165" s="186"/>
      <c r="N7165" s="61" t="s">
        <v>410</v>
      </c>
      <c r="P7165" s="175" t="s">
        <v>3657</v>
      </c>
    </row>
    <row r="7166" spans="1:16" ht="17.25">
      <c r="A7166" s="183" t="s">
        <v>14396</v>
      </c>
      <c r="B7166" s="183" t="s">
        <v>14092</v>
      </c>
      <c r="C7166" s="183" t="s">
        <v>3657</v>
      </c>
      <c r="D7166" s="183" t="s">
        <v>3658</v>
      </c>
      <c r="E7166" s="184"/>
      <c r="F7166" s="184"/>
      <c r="G7166" s="185"/>
      <c r="H7166" s="185"/>
      <c r="I7166" s="184"/>
      <c r="J7166" s="184"/>
      <c r="K7166" s="185" t="s">
        <v>410</v>
      </c>
      <c r="L7166" s="185"/>
      <c r="M7166" s="186"/>
      <c r="N7166" s="61" t="s">
        <v>410</v>
      </c>
      <c r="P7166" s="175" t="s">
        <v>3657</v>
      </c>
    </row>
    <row r="7167" spans="1:16" ht="17.25">
      <c r="A7167" s="183" t="s">
        <v>14397</v>
      </c>
      <c r="B7167" s="183" t="s">
        <v>14398</v>
      </c>
      <c r="C7167" s="183" t="s">
        <v>3657</v>
      </c>
      <c r="D7167" s="183" t="s">
        <v>3658</v>
      </c>
      <c r="E7167" s="184"/>
      <c r="F7167" s="184"/>
      <c r="G7167" s="185"/>
      <c r="H7167" s="185"/>
      <c r="I7167" s="184"/>
      <c r="J7167" s="184"/>
      <c r="K7167" s="185" t="s">
        <v>410</v>
      </c>
      <c r="L7167" s="185"/>
      <c r="M7167" s="186"/>
      <c r="N7167" s="61" t="s">
        <v>410</v>
      </c>
      <c r="P7167" s="175" t="s">
        <v>3657</v>
      </c>
    </row>
    <row r="7168" spans="1:16" ht="17.25">
      <c r="A7168" s="183" t="s">
        <v>14399</v>
      </c>
      <c r="B7168" s="183" t="s">
        <v>14400</v>
      </c>
      <c r="C7168" s="183" t="s">
        <v>3657</v>
      </c>
      <c r="D7168" s="183" t="s">
        <v>3658</v>
      </c>
      <c r="E7168" s="184"/>
      <c r="F7168" s="184"/>
      <c r="G7168" s="185"/>
      <c r="H7168" s="185"/>
      <c r="I7168" s="184"/>
      <c r="J7168" s="184"/>
      <c r="K7168" s="185" t="s">
        <v>410</v>
      </c>
      <c r="L7168" s="185"/>
      <c r="M7168" s="186"/>
      <c r="N7168" s="61" t="s">
        <v>410</v>
      </c>
      <c r="P7168" s="175" t="s">
        <v>3657</v>
      </c>
    </row>
    <row r="7169" spans="1:16" ht="17.25">
      <c r="A7169" s="183" t="s">
        <v>14401</v>
      </c>
      <c r="B7169" s="183" t="s">
        <v>14402</v>
      </c>
      <c r="C7169" s="183" t="s">
        <v>3657</v>
      </c>
      <c r="D7169" s="183" t="s">
        <v>3658</v>
      </c>
      <c r="E7169" s="184">
        <v>109</v>
      </c>
      <c r="F7169" s="184">
        <v>109</v>
      </c>
      <c r="G7169" s="185"/>
      <c r="H7169" s="185"/>
      <c r="I7169" s="184">
        <v>23.62</v>
      </c>
      <c r="J7169" s="184">
        <v>132.62</v>
      </c>
      <c r="K7169" s="185">
        <v>51</v>
      </c>
      <c r="L7169" s="185" t="s">
        <v>130</v>
      </c>
      <c r="M7169" s="186" t="s">
        <v>1676</v>
      </c>
      <c r="N7169" s="61" t="s">
        <v>51</v>
      </c>
      <c r="P7169" s="175" t="s">
        <v>3657</v>
      </c>
    </row>
    <row r="7170" spans="1:16" ht="17.25">
      <c r="A7170" s="183" t="s">
        <v>14403</v>
      </c>
      <c r="B7170" s="183" t="s">
        <v>14404</v>
      </c>
      <c r="C7170" s="183" t="s">
        <v>3657</v>
      </c>
      <c r="D7170" s="183" t="s">
        <v>3658</v>
      </c>
      <c r="E7170" s="184"/>
      <c r="F7170" s="184"/>
      <c r="G7170" s="185"/>
      <c r="H7170" s="185"/>
      <c r="I7170" s="184"/>
      <c r="J7170" s="184"/>
      <c r="K7170" s="185" t="s">
        <v>410</v>
      </c>
      <c r="L7170" s="185"/>
      <c r="M7170" s="186"/>
      <c r="N7170" s="61" t="s">
        <v>410</v>
      </c>
      <c r="P7170" s="175" t="s">
        <v>3657</v>
      </c>
    </row>
    <row r="7171" spans="1:16" ht="17.25">
      <c r="A7171" s="183" t="s">
        <v>14405</v>
      </c>
      <c r="B7171" s="183" t="s">
        <v>14406</v>
      </c>
      <c r="C7171" s="183" t="s">
        <v>3657</v>
      </c>
      <c r="D7171" s="183" t="s">
        <v>3658</v>
      </c>
      <c r="E7171" s="184"/>
      <c r="F7171" s="184"/>
      <c r="G7171" s="185"/>
      <c r="H7171" s="185"/>
      <c r="I7171" s="184"/>
      <c r="J7171" s="184"/>
      <c r="K7171" s="185" t="s">
        <v>410</v>
      </c>
      <c r="L7171" s="185"/>
      <c r="M7171" s="186"/>
      <c r="N7171" s="61" t="s">
        <v>410</v>
      </c>
      <c r="P7171" s="175" t="s">
        <v>3657</v>
      </c>
    </row>
    <row r="7172" spans="1:16" ht="17.25">
      <c r="A7172" s="183" t="s">
        <v>14407</v>
      </c>
      <c r="B7172" s="183" t="s">
        <v>14408</v>
      </c>
      <c r="C7172" s="183" t="s">
        <v>3657</v>
      </c>
      <c r="D7172" s="183" t="s">
        <v>3658</v>
      </c>
      <c r="E7172" s="184">
        <v>219</v>
      </c>
      <c r="F7172" s="184">
        <v>219</v>
      </c>
      <c r="G7172" s="185"/>
      <c r="H7172" s="185"/>
      <c r="I7172" s="184">
        <v>88.5</v>
      </c>
      <c r="J7172" s="184">
        <v>307.5</v>
      </c>
      <c r="K7172" s="185">
        <v>30</v>
      </c>
      <c r="L7172" s="185"/>
      <c r="M7172" s="186"/>
      <c r="N7172" s="61" t="s">
        <v>51</v>
      </c>
      <c r="P7172" s="175" t="s">
        <v>3657</v>
      </c>
    </row>
    <row r="7173" spans="1:16" ht="17.25">
      <c r="A7173" s="183" t="s">
        <v>14409</v>
      </c>
      <c r="B7173" s="183" t="s">
        <v>14410</v>
      </c>
      <c r="C7173" s="183" t="s">
        <v>3657</v>
      </c>
      <c r="D7173" s="183" t="s">
        <v>3658</v>
      </c>
      <c r="E7173" s="184"/>
      <c r="F7173" s="184"/>
      <c r="G7173" s="185"/>
      <c r="H7173" s="185"/>
      <c r="I7173" s="184"/>
      <c r="J7173" s="184"/>
      <c r="K7173" s="185" t="s">
        <v>410</v>
      </c>
      <c r="L7173" s="185"/>
      <c r="M7173" s="186"/>
      <c r="N7173" s="61" t="s">
        <v>410</v>
      </c>
      <c r="P7173" s="175" t="s">
        <v>3657</v>
      </c>
    </row>
    <row r="7174" spans="1:16" ht="17.25">
      <c r="A7174" s="183" t="s">
        <v>14411</v>
      </c>
      <c r="B7174" s="183" t="s">
        <v>14412</v>
      </c>
      <c r="C7174" s="183" t="s">
        <v>3657</v>
      </c>
      <c r="D7174" s="183" t="s">
        <v>3658</v>
      </c>
      <c r="E7174" s="184"/>
      <c r="F7174" s="184"/>
      <c r="G7174" s="185"/>
      <c r="H7174" s="185"/>
      <c r="I7174" s="184"/>
      <c r="J7174" s="184"/>
      <c r="K7174" s="185" t="s">
        <v>410</v>
      </c>
      <c r="L7174" s="185"/>
      <c r="M7174" s="186"/>
      <c r="N7174" s="61" t="s">
        <v>410</v>
      </c>
      <c r="P7174" s="175" t="s">
        <v>3657</v>
      </c>
    </row>
    <row r="7175" spans="1:16" ht="17.25">
      <c r="A7175" s="183" t="s">
        <v>14413</v>
      </c>
      <c r="B7175" s="183" t="s">
        <v>14414</v>
      </c>
      <c r="C7175" s="183" t="s">
        <v>3657</v>
      </c>
      <c r="D7175" s="183" t="s">
        <v>3658</v>
      </c>
      <c r="E7175" s="184"/>
      <c r="F7175" s="184"/>
      <c r="G7175" s="185"/>
      <c r="H7175" s="185"/>
      <c r="I7175" s="184"/>
      <c r="J7175" s="184"/>
      <c r="K7175" s="185" t="s">
        <v>410</v>
      </c>
      <c r="L7175" s="185"/>
      <c r="M7175" s="186"/>
      <c r="N7175" s="61" t="s">
        <v>410</v>
      </c>
      <c r="P7175" s="175" t="s">
        <v>3657</v>
      </c>
    </row>
    <row r="7176" spans="1:16" ht="17.25">
      <c r="A7176" s="183" t="s">
        <v>14415</v>
      </c>
      <c r="B7176" s="183" t="s">
        <v>14416</v>
      </c>
      <c r="C7176" s="183" t="s">
        <v>3657</v>
      </c>
      <c r="D7176" s="183" t="s">
        <v>3658</v>
      </c>
      <c r="E7176" s="184"/>
      <c r="F7176" s="184"/>
      <c r="G7176" s="185"/>
      <c r="H7176" s="185"/>
      <c r="I7176" s="184"/>
      <c r="J7176" s="184"/>
      <c r="K7176" s="185" t="s">
        <v>410</v>
      </c>
      <c r="L7176" s="185"/>
      <c r="M7176" s="186"/>
      <c r="N7176" s="61" t="s">
        <v>410</v>
      </c>
      <c r="P7176" s="175" t="s">
        <v>3657</v>
      </c>
    </row>
    <row r="7177" spans="1:16" ht="17.25">
      <c r="A7177" s="183" t="s">
        <v>14417</v>
      </c>
      <c r="B7177" s="183" t="s">
        <v>14418</v>
      </c>
      <c r="C7177" s="183" t="s">
        <v>3657</v>
      </c>
      <c r="D7177" s="183" t="s">
        <v>3658</v>
      </c>
      <c r="E7177" s="184"/>
      <c r="F7177" s="184"/>
      <c r="G7177" s="185"/>
      <c r="H7177" s="185"/>
      <c r="I7177" s="184"/>
      <c r="J7177" s="184"/>
      <c r="K7177" s="185" t="s">
        <v>410</v>
      </c>
      <c r="L7177" s="185"/>
      <c r="M7177" s="186"/>
      <c r="N7177" s="61" t="s">
        <v>410</v>
      </c>
      <c r="P7177" s="175" t="s">
        <v>3657</v>
      </c>
    </row>
    <row r="7178" spans="1:16" ht="17.25">
      <c r="A7178" s="183" t="s">
        <v>14419</v>
      </c>
      <c r="B7178" s="183" t="s">
        <v>14420</v>
      </c>
      <c r="C7178" s="183" t="s">
        <v>3657</v>
      </c>
      <c r="D7178" s="183" t="s">
        <v>3658</v>
      </c>
      <c r="E7178" s="184"/>
      <c r="F7178" s="184"/>
      <c r="G7178" s="185"/>
      <c r="H7178" s="185"/>
      <c r="I7178" s="184"/>
      <c r="J7178" s="184"/>
      <c r="K7178" s="185" t="s">
        <v>410</v>
      </c>
      <c r="L7178" s="185"/>
      <c r="M7178" s="186"/>
      <c r="N7178" s="61" t="s">
        <v>410</v>
      </c>
      <c r="P7178" s="175" t="s">
        <v>3657</v>
      </c>
    </row>
    <row r="7179" spans="1:16" ht="17.25">
      <c r="A7179" s="183" t="s">
        <v>14421</v>
      </c>
      <c r="B7179" s="183" t="s">
        <v>14422</v>
      </c>
      <c r="C7179" s="183" t="s">
        <v>3657</v>
      </c>
      <c r="D7179" s="183" t="s">
        <v>3658</v>
      </c>
      <c r="E7179" s="184"/>
      <c r="F7179" s="184"/>
      <c r="G7179" s="185"/>
      <c r="H7179" s="185"/>
      <c r="I7179" s="184"/>
      <c r="J7179" s="184"/>
      <c r="K7179" s="185" t="s">
        <v>410</v>
      </c>
      <c r="L7179" s="185"/>
      <c r="M7179" s="186"/>
      <c r="N7179" s="61" t="s">
        <v>410</v>
      </c>
      <c r="P7179" s="175" t="s">
        <v>3657</v>
      </c>
    </row>
    <row r="7180" spans="1:16" ht="17.25">
      <c r="A7180" s="183" t="s">
        <v>14423</v>
      </c>
      <c r="B7180" s="183" t="s">
        <v>14111</v>
      </c>
      <c r="C7180" s="183" t="s">
        <v>3657</v>
      </c>
      <c r="D7180" s="183" t="s">
        <v>3658</v>
      </c>
      <c r="E7180" s="184">
        <v>119</v>
      </c>
      <c r="F7180" s="184">
        <v>119</v>
      </c>
      <c r="G7180" s="185"/>
      <c r="H7180" s="185"/>
      <c r="I7180" s="184">
        <v>39.48</v>
      </c>
      <c r="J7180" s="184">
        <v>158.48</v>
      </c>
      <c r="K7180" s="185">
        <v>0</v>
      </c>
      <c r="L7180" s="185" t="s">
        <v>57</v>
      </c>
      <c r="M7180" s="186" t="s">
        <v>353</v>
      </c>
      <c r="N7180" s="61" t="s">
        <v>51</v>
      </c>
      <c r="P7180" s="175" t="s">
        <v>3657</v>
      </c>
    </row>
    <row r="7181" spans="1:16" ht="17.25">
      <c r="A7181" s="183" t="s">
        <v>14424</v>
      </c>
      <c r="B7181" s="183" t="s">
        <v>14425</v>
      </c>
      <c r="C7181" s="183" t="s">
        <v>3657</v>
      </c>
      <c r="D7181" s="183" t="s">
        <v>3658</v>
      </c>
      <c r="E7181" s="184"/>
      <c r="F7181" s="184"/>
      <c r="G7181" s="185"/>
      <c r="H7181" s="185"/>
      <c r="I7181" s="184"/>
      <c r="J7181" s="184"/>
      <c r="K7181" s="185" t="s">
        <v>410</v>
      </c>
      <c r="L7181" s="185"/>
      <c r="M7181" s="186"/>
      <c r="N7181" s="61" t="s">
        <v>410</v>
      </c>
      <c r="P7181" s="175" t="s">
        <v>3657</v>
      </c>
    </row>
    <row r="7182" spans="1:16" ht="17.25">
      <c r="A7182" s="183" t="s">
        <v>14426</v>
      </c>
      <c r="B7182" s="183" t="s">
        <v>14427</v>
      </c>
      <c r="C7182" s="183" t="s">
        <v>3657</v>
      </c>
      <c r="D7182" s="183" t="s">
        <v>3658</v>
      </c>
      <c r="E7182" s="184"/>
      <c r="F7182" s="184"/>
      <c r="G7182" s="185"/>
      <c r="H7182" s="185"/>
      <c r="I7182" s="184"/>
      <c r="J7182" s="184"/>
      <c r="K7182" s="185" t="s">
        <v>410</v>
      </c>
      <c r="L7182" s="185"/>
      <c r="M7182" s="186"/>
      <c r="N7182" s="61" t="s">
        <v>410</v>
      </c>
      <c r="P7182" s="175" t="s">
        <v>3657</v>
      </c>
    </row>
    <row r="7183" spans="1:16" ht="17.25">
      <c r="A7183" s="183" t="s">
        <v>14428</v>
      </c>
      <c r="B7183" s="183" t="s">
        <v>14047</v>
      </c>
      <c r="C7183" s="183" t="s">
        <v>3657</v>
      </c>
      <c r="D7183" s="183" t="s">
        <v>3658</v>
      </c>
      <c r="E7183" s="184"/>
      <c r="F7183" s="184"/>
      <c r="G7183" s="188"/>
      <c r="H7183" s="185"/>
      <c r="I7183" s="184"/>
      <c r="J7183" s="184"/>
      <c r="K7183" s="185" t="s">
        <v>410</v>
      </c>
      <c r="L7183" s="185"/>
      <c r="M7183" s="186"/>
      <c r="N7183" s="61" t="s">
        <v>410</v>
      </c>
      <c r="P7183" s="175" t="s">
        <v>3657</v>
      </c>
    </row>
    <row r="7184" spans="1:16" ht="17.25">
      <c r="A7184" s="183" t="s">
        <v>14429</v>
      </c>
      <c r="B7184" s="183" t="s">
        <v>14430</v>
      </c>
      <c r="C7184" s="183" t="s">
        <v>3657</v>
      </c>
      <c r="D7184" s="183" t="s">
        <v>3658</v>
      </c>
      <c r="E7184" s="184"/>
      <c r="F7184" s="184"/>
      <c r="G7184" s="185"/>
      <c r="H7184" s="185"/>
      <c r="I7184" s="184"/>
      <c r="J7184" s="184"/>
      <c r="K7184" s="185" t="s">
        <v>410</v>
      </c>
      <c r="L7184" s="185"/>
      <c r="M7184" s="186"/>
      <c r="N7184" s="61" t="s">
        <v>410</v>
      </c>
      <c r="P7184" s="175" t="s">
        <v>3657</v>
      </c>
    </row>
    <row r="7185" spans="1:16" ht="17.25">
      <c r="A7185" s="183" t="s">
        <v>14431</v>
      </c>
      <c r="B7185" s="183" t="s">
        <v>14432</v>
      </c>
      <c r="C7185" s="183" t="s">
        <v>3657</v>
      </c>
      <c r="D7185" s="183" t="s">
        <v>3658</v>
      </c>
      <c r="E7185" s="184"/>
      <c r="F7185" s="184"/>
      <c r="G7185" s="185"/>
      <c r="H7185" s="185"/>
      <c r="I7185" s="184"/>
      <c r="J7185" s="184"/>
      <c r="K7185" s="185" t="s">
        <v>410</v>
      </c>
      <c r="L7185" s="185"/>
      <c r="M7185" s="186"/>
      <c r="N7185" s="61" t="s">
        <v>410</v>
      </c>
      <c r="P7185" s="175" t="s">
        <v>3657</v>
      </c>
    </row>
    <row r="7186" spans="1:16" ht="17.25">
      <c r="A7186" s="183" t="s">
        <v>14433</v>
      </c>
      <c r="B7186" s="183" t="s">
        <v>14434</v>
      </c>
      <c r="C7186" s="183" t="s">
        <v>3657</v>
      </c>
      <c r="D7186" s="183" t="s">
        <v>3658</v>
      </c>
      <c r="E7186" s="184"/>
      <c r="F7186" s="184"/>
      <c r="G7186" s="185"/>
      <c r="H7186" s="185"/>
      <c r="I7186" s="184"/>
      <c r="J7186" s="184"/>
      <c r="K7186" s="185" t="s">
        <v>410</v>
      </c>
      <c r="L7186" s="185"/>
      <c r="M7186" s="186"/>
      <c r="N7186" s="61" t="s">
        <v>410</v>
      </c>
      <c r="P7186" s="175" t="s">
        <v>3657</v>
      </c>
    </row>
    <row r="7187" spans="1:16" ht="17.25">
      <c r="A7187" s="183" t="s">
        <v>14435</v>
      </c>
      <c r="B7187" s="183" t="s">
        <v>13942</v>
      </c>
      <c r="C7187" s="183" t="s">
        <v>3657</v>
      </c>
      <c r="D7187" s="183" t="s">
        <v>3658</v>
      </c>
      <c r="E7187" s="184"/>
      <c r="F7187" s="184"/>
      <c r="G7187" s="185"/>
      <c r="H7187" s="185"/>
      <c r="I7187" s="184"/>
      <c r="J7187" s="184"/>
      <c r="K7187" s="185" t="s">
        <v>410</v>
      </c>
      <c r="L7187" s="185"/>
      <c r="M7187" s="186"/>
      <c r="N7187" s="61" t="s">
        <v>410</v>
      </c>
      <c r="P7187" s="175" t="s">
        <v>3657</v>
      </c>
    </row>
    <row r="7188" spans="1:16" ht="17.25">
      <c r="A7188" s="183" t="s">
        <v>14436</v>
      </c>
      <c r="B7188" s="183" t="s">
        <v>13942</v>
      </c>
      <c r="C7188" s="183" t="s">
        <v>3657</v>
      </c>
      <c r="D7188" s="183" t="s">
        <v>3658</v>
      </c>
      <c r="E7188" s="184"/>
      <c r="F7188" s="184"/>
      <c r="G7188" s="185"/>
      <c r="H7188" s="185"/>
      <c r="I7188" s="184"/>
      <c r="J7188" s="184"/>
      <c r="K7188" s="185" t="s">
        <v>410</v>
      </c>
      <c r="L7188" s="185"/>
      <c r="M7188" s="186"/>
      <c r="N7188" s="61" t="s">
        <v>410</v>
      </c>
      <c r="P7188" s="175" t="s">
        <v>3657</v>
      </c>
    </row>
    <row r="7189" spans="1:16" ht="17.25">
      <c r="A7189" s="191" t="s">
        <v>14437</v>
      </c>
      <c r="B7189" s="183" t="s">
        <v>13944</v>
      </c>
      <c r="C7189" s="183" t="s">
        <v>3657</v>
      </c>
      <c r="D7189" s="183" t="s">
        <v>3658</v>
      </c>
      <c r="E7189" s="184"/>
      <c r="F7189" s="184"/>
      <c r="G7189" s="185"/>
      <c r="H7189" s="185"/>
      <c r="I7189" s="184"/>
      <c r="J7189" s="184"/>
      <c r="K7189" s="185" t="s">
        <v>410</v>
      </c>
      <c r="L7189" s="185"/>
      <c r="M7189" s="186"/>
      <c r="N7189" s="61" t="s">
        <v>410</v>
      </c>
      <c r="P7189" s="175" t="s">
        <v>3657</v>
      </c>
    </row>
    <row r="7190" spans="1:16" ht="17.25">
      <c r="A7190" s="183" t="s">
        <v>14438</v>
      </c>
      <c r="B7190" s="183" t="s">
        <v>13944</v>
      </c>
      <c r="C7190" s="183" t="s">
        <v>3657</v>
      </c>
      <c r="D7190" s="183" t="s">
        <v>3658</v>
      </c>
      <c r="E7190" s="184"/>
      <c r="F7190" s="184"/>
      <c r="G7190" s="188"/>
      <c r="H7190" s="185"/>
      <c r="I7190" s="184"/>
      <c r="J7190" s="184"/>
      <c r="K7190" s="185" t="s">
        <v>410</v>
      </c>
      <c r="L7190" s="185"/>
      <c r="M7190" s="186"/>
      <c r="N7190" s="61" t="s">
        <v>410</v>
      </c>
      <c r="P7190" s="175" t="s">
        <v>3657</v>
      </c>
    </row>
    <row r="7191" spans="1:16" ht="17.25">
      <c r="A7191" s="183" t="s">
        <v>14439</v>
      </c>
      <c r="B7191" s="183" t="s">
        <v>14440</v>
      </c>
      <c r="C7191" s="183" t="s">
        <v>3657</v>
      </c>
      <c r="D7191" s="183" t="s">
        <v>3658</v>
      </c>
      <c r="E7191" s="184"/>
      <c r="F7191" s="184"/>
      <c r="G7191" s="188"/>
      <c r="H7191" s="185"/>
      <c r="I7191" s="184"/>
      <c r="J7191" s="184"/>
      <c r="K7191" s="185" t="s">
        <v>410</v>
      </c>
      <c r="L7191" s="185"/>
      <c r="M7191" s="186"/>
      <c r="N7191" s="61" t="s">
        <v>410</v>
      </c>
      <c r="P7191" s="175" t="s">
        <v>3657</v>
      </c>
    </row>
    <row r="7192" spans="1:16" ht="17.25">
      <c r="A7192" s="183" t="s">
        <v>14441</v>
      </c>
      <c r="B7192" s="183" t="s">
        <v>13997</v>
      </c>
      <c r="C7192" s="183" t="s">
        <v>3657</v>
      </c>
      <c r="D7192" s="183" t="s">
        <v>3658</v>
      </c>
      <c r="E7192" s="184"/>
      <c r="F7192" s="184"/>
      <c r="G7192" s="185"/>
      <c r="H7192" s="185"/>
      <c r="I7192" s="184"/>
      <c r="J7192" s="184"/>
      <c r="K7192" s="185" t="s">
        <v>410</v>
      </c>
      <c r="L7192" s="185"/>
      <c r="M7192" s="186"/>
      <c r="N7192" s="61" t="s">
        <v>410</v>
      </c>
      <c r="P7192" s="175" t="s">
        <v>3657</v>
      </c>
    </row>
    <row r="7193" spans="1:16" ht="17.25">
      <c r="A7193" s="183" t="s">
        <v>14442</v>
      </c>
      <c r="B7193" s="183" t="s">
        <v>13997</v>
      </c>
      <c r="C7193" s="183" t="s">
        <v>3657</v>
      </c>
      <c r="D7193" s="183" t="s">
        <v>3658</v>
      </c>
      <c r="E7193" s="184"/>
      <c r="F7193" s="184"/>
      <c r="G7193" s="185"/>
      <c r="H7193" s="185"/>
      <c r="I7193" s="184"/>
      <c r="J7193" s="184"/>
      <c r="K7193" s="185" t="s">
        <v>410</v>
      </c>
      <c r="L7193" s="185"/>
      <c r="M7193" s="186"/>
      <c r="N7193" s="61" t="s">
        <v>410</v>
      </c>
      <c r="P7193" s="175" t="s">
        <v>3657</v>
      </c>
    </row>
    <row r="7194" spans="1:16" ht="17.25">
      <c r="A7194" s="183" t="s">
        <v>14443</v>
      </c>
      <c r="B7194" s="183" t="s">
        <v>13997</v>
      </c>
      <c r="C7194" s="183" t="s">
        <v>3657</v>
      </c>
      <c r="D7194" s="183" t="s">
        <v>3658</v>
      </c>
      <c r="E7194" s="184"/>
      <c r="F7194" s="184"/>
      <c r="G7194" s="185"/>
      <c r="H7194" s="185"/>
      <c r="I7194" s="184"/>
      <c r="J7194" s="184"/>
      <c r="K7194" s="185" t="s">
        <v>410</v>
      </c>
      <c r="L7194" s="185"/>
      <c r="M7194" s="186"/>
      <c r="N7194" s="61" t="s">
        <v>410</v>
      </c>
      <c r="P7194" s="175" t="s">
        <v>3657</v>
      </c>
    </row>
    <row r="7195" spans="1:16" ht="17.25">
      <c r="A7195" s="183" t="s">
        <v>14444</v>
      </c>
      <c r="B7195" s="183" t="s">
        <v>14445</v>
      </c>
      <c r="C7195" s="183" t="s">
        <v>3657</v>
      </c>
      <c r="D7195" s="183" t="s">
        <v>3658</v>
      </c>
      <c r="E7195" s="184"/>
      <c r="F7195" s="184"/>
      <c r="G7195" s="185"/>
      <c r="H7195" s="185"/>
      <c r="I7195" s="184"/>
      <c r="J7195" s="184"/>
      <c r="K7195" s="185" t="s">
        <v>410</v>
      </c>
      <c r="L7195" s="185"/>
      <c r="M7195" s="186"/>
      <c r="N7195" s="61" t="s">
        <v>410</v>
      </c>
      <c r="P7195" s="175" t="s">
        <v>3657</v>
      </c>
    </row>
    <row r="7196" spans="1:16" ht="17.25">
      <c r="A7196" s="183" t="s">
        <v>14446</v>
      </c>
      <c r="B7196" s="183" t="s">
        <v>14447</v>
      </c>
      <c r="C7196" s="183" t="s">
        <v>3657</v>
      </c>
      <c r="D7196" s="183" t="s">
        <v>3658</v>
      </c>
      <c r="E7196" s="184"/>
      <c r="F7196" s="184"/>
      <c r="G7196" s="185"/>
      <c r="H7196" s="185"/>
      <c r="I7196" s="184"/>
      <c r="J7196" s="184"/>
      <c r="K7196" s="185" t="s">
        <v>410</v>
      </c>
      <c r="L7196" s="185"/>
      <c r="M7196" s="186"/>
      <c r="N7196" s="61" t="s">
        <v>410</v>
      </c>
      <c r="P7196" s="175" t="s">
        <v>3657</v>
      </c>
    </row>
    <row r="7197" spans="1:16" ht="17.25">
      <c r="A7197" s="183" t="s">
        <v>14448</v>
      </c>
      <c r="B7197" s="183" t="s">
        <v>14449</v>
      </c>
      <c r="C7197" s="183" t="s">
        <v>3657</v>
      </c>
      <c r="D7197" s="183" t="s">
        <v>3658</v>
      </c>
      <c r="E7197" s="184"/>
      <c r="F7197" s="184"/>
      <c r="G7197" s="185"/>
      <c r="H7197" s="185"/>
      <c r="I7197" s="184"/>
      <c r="J7197" s="184"/>
      <c r="K7197" s="185" t="s">
        <v>410</v>
      </c>
      <c r="L7197" s="185"/>
      <c r="M7197" s="186"/>
      <c r="N7197" s="61" t="s">
        <v>410</v>
      </c>
      <c r="P7197" s="175" t="s">
        <v>3657</v>
      </c>
    </row>
    <row r="7198" spans="1:16" ht="17.25">
      <c r="A7198" s="183" t="s">
        <v>14450</v>
      </c>
      <c r="B7198" s="183" t="s">
        <v>14451</v>
      </c>
      <c r="C7198" s="183" t="s">
        <v>3657</v>
      </c>
      <c r="D7198" s="183" t="s">
        <v>3658</v>
      </c>
      <c r="E7198" s="184"/>
      <c r="F7198" s="184"/>
      <c r="G7198" s="185"/>
      <c r="H7198" s="185"/>
      <c r="I7198" s="184"/>
      <c r="J7198" s="184"/>
      <c r="K7198" s="185" t="s">
        <v>410</v>
      </c>
      <c r="L7198" s="185"/>
      <c r="M7198" s="186"/>
      <c r="N7198" s="61" t="s">
        <v>410</v>
      </c>
      <c r="P7198" s="175" t="s">
        <v>3657</v>
      </c>
    </row>
    <row r="7199" spans="1:16" ht="17.25">
      <c r="A7199" s="183" t="s">
        <v>14452</v>
      </c>
      <c r="B7199" s="183" t="s">
        <v>14453</v>
      </c>
      <c r="C7199" s="183" t="s">
        <v>3657</v>
      </c>
      <c r="D7199" s="183" t="s">
        <v>3658</v>
      </c>
      <c r="E7199" s="184"/>
      <c r="F7199" s="184"/>
      <c r="G7199" s="185"/>
      <c r="H7199" s="185"/>
      <c r="I7199" s="184"/>
      <c r="J7199" s="184"/>
      <c r="K7199" s="185" t="s">
        <v>410</v>
      </c>
      <c r="L7199" s="185"/>
      <c r="M7199" s="186"/>
      <c r="N7199" s="61" t="s">
        <v>410</v>
      </c>
      <c r="P7199" s="175" t="s">
        <v>3657</v>
      </c>
    </row>
    <row r="7200" spans="1:16" ht="17.25">
      <c r="A7200" s="183" t="s">
        <v>14454</v>
      </c>
      <c r="B7200" s="183" t="s">
        <v>14226</v>
      </c>
      <c r="C7200" s="183" t="s">
        <v>3657</v>
      </c>
      <c r="D7200" s="183" t="s">
        <v>3658</v>
      </c>
      <c r="E7200" s="184"/>
      <c r="F7200" s="184"/>
      <c r="G7200" s="185"/>
      <c r="H7200" s="185"/>
      <c r="I7200" s="184"/>
      <c r="J7200" s="184"/>
      <c r="K7200" s="185" t="s">
        <v>410</v>
      </c>
      <c r="L7200" s="185"/>
      <c r="M7200" s="186"/>
      <c r="N7200" s="61" t="s">
        <v>410</v>
      </c>
      <c r="P7200" s="175" t="s">
        <v>3657</v>
      </c>
    </row>
    <row r="7201" spans="1:16" ht="17.25">
      <c r="A7201" s="183" t="s">
        <v>14455</v>
      </c>
      <c r="B7201" s="183" t="s">
        <v>14456</v>
      </c>
      <c r="C7201" s="183" t="s">
        <v>3657</v>
      </c>
      <c r="D7201" s="183" t="s">
        <v>3658</v>
      </c>
      <c r="E7201" s="184"/>
      <c r="F7201" s="184"/>
      <c r="G7201" s="188"/>
      <c r="H7201" s="185"/>
      <c r="I7201" s="184"/>
      <c r="J7201" s="184"/>
      <c r="K7201" s="185" t="s">
        <v>410</v>
      </c>
      <c r="L7201" s="185"/>
      <c r="M7201" s="186"/>
      <c r="N7201" s="61" t="s">
        <v>410</v>
      </c>
      <c r="P7201" s="175" t="s">
        <v>3657</v>
      </c>
    </row>
    <row r="7202" spans="1:16" ht="17.25">
      <c r="A7202" s="183" t="s">
        <v>14457</v>
      </c>
      <c r="B7202" s="183" t="s">
        <v>14370</v>
      </c>
      <c r="C7202" s="183" t="s">
        <v>3657</v>
      </c>
      <c r="D7202" s="183" t="s">
        <v>3658</v>
      </c>
      <c r="E7202" s="184"/>
      <c r="F7202" s="184"/>
      <c r="G7202" s="188"/>
      <c r="H7202" s="185"/>
      <c r="I7202" s="184"/>
      <c r="J7202" s="184"/>
      <c r="K7202" s="185" t="s">
        <v>410</v>
      </c>
      <c r="L7202" s="185"/>
      <c r="M7202" s="186"/>
      <c r="N7202" s="61" t="s">
        <v>410</v>
      </c>
      <c r="P7202" s="175" t="s">
        <v>3657</v>
      </c>
    </row>
    <row r="7203" spans="1:16" ht="17.25">
      <c r="A7203" s="183" t="s">
        <v>14458</v>
      </c>
      <c r="B7203" s="183" t="s">
        <v>14370</v>
      </c>
      <c r="C7203" s="183" t="s">
        <v>3657</v>
      </c>
      <c r="D7203" s="183" t="s">
        <v>3658</v>
      </c>
      <c r="E7203" s="184"/>
      <c r="F7203" s="184"/>
      <c r="G7203" s="185"/>
      <c r="H7203" s="185"/>
      <c r="I7203" s="184"/>
      <c r="J7203" s="184"/>
      <c r="K7203" s="185" t="s">
        <v>410</v>
      </c>
      <c r="L7203" s="185"/>
      <c r="M7203" s="186"/>
      <c r="N7203" s="61" t="s">
        <v>410</v>
      </c>
      <c r="P7203" s="175" t="s">
        <v>3657</v>
      </c>
    </row>
    <row r="7204" spans="1:16" ht="17.25">
      <c r="A7204" s="183" t="s">
        <v>14459</v>
      </c>
      <c r="B7204" s="183" t="s">
        <v>14460</v>
      </c>
      <c r="C7204" s="183" t="s">
        <v>3657</v>
      </c>
      <c r="D7204" s="183" t="s">
        <v>3658</v>
      </c>
      <c r="E7204" s="184">
        <v>149</v>
      </c>
      <c r="F7204" s="184">
        <v>149</v>
      </c>
      <c r="G7204" s="185"/>
      <c r="H7204" s="185"/>
      <c r="I7204" s="184">
        <v>38.23</v>
      </c>
      <c r="J7204" s="184">
        <v>187.23</v>
      </c>
      <c r="K7204" s="185">
        <v>61</v>
      </c>
      <c r="L7204" s="185"/>
      <c r="M7204" s="186"/>
      <c r="N7204" s="61" t="s">
        <v>51</v>
      </c>
      <c r="P7204" s="175" t="s">
        <v>3657</v>
      </c>
    </row>
    <row r="7205" spans="1:16" ht="17.25">
      <c r="A7205" s="183" t="s">
        <v>14461</v>
      </c>
      <c r="B7205" s="183" t="s">
        <v>14462</v>
      </c>
      <c r="C7205" s="183" t="s">
        <v>3657</v>
      </c>
      <c r="D7205" s="183" t="s">
        <v>3658</v>
      </c>
      <c r="E7205" s="184">
        <v>149</v>
      </c>
      <c r="F7205" s="184">
        <v>100</v>
      </c>
      <c r="G7205" s="185" t="s">
        <v>652</v>
      </c>
      <c r="H7205" s="185" t="s">
        <v>3659</v>
      </c>
      <c r="I7205" s="184">
        <v>39.15</v>
      </c>
      <c r="J7205" s="184">
        <v>139.15</v>
      </c>
      <c r="K7205" s="185">
        <v>62</v>
      </c>
      <c r="L7205" s="185"/>
      <c r="M7205" s="186"/>
      <c r="N7205" s="61" t="s">
        <v>51</v>
      </c>
      <c r="P7205" s="175" t="s">
        <v>3657</v>
      </c>
    </row>
    <row r="7206" spans="1:16" ht="17.25">
      <c r="A7206" s="183" t="s">
        <v>14463</v>
      </c>
      <c r="B7206" s="183" t="s">
        <v>14464</v>
      </c>
      <c r="C7206" s="183" t="s">
        <v>3657</v>
      </c>
      <c r="D7206" s="183" t="s">
        <v>3658</v>
      </c>
      <c r="E7206" s="184"/>
      <c r="F7206" s="184"/>
      <c r="G7206" s="185"/>
      <c r="H7206" s="185"/>
      <c r="I7206" s="184"/>
      <c r="J7206" s="184"/>
      <c r="K7206" s="185" t="s">
        <v>410</v>
      </c>
      <c r="L7206" s="185"/>
      <c r="M7206" s="186"/>
      <c r="N7206" s="61" t="s">
        <v>410</v>
      </c>
      <c r="P7206" s="175" t="s">
        <v>3657</v>
      </c>
    </row>
    <row r="7207" spans="1:16" ht="17.25">
      <c r="A7207" s="183" t="s">
        <v>14465</v>
      </c>
      <c r="B7207" s="183" t="s">
        <v>14466</v>
      </c>
      <c r="C7207" s="183" t="s">
        <v>3657</v>
      </c>
      <c r="D7207" s="183" t="s">
        <v>3658</v>
      </c>
      <c r="E7207" s="184"/>
      <c r="F7207" s="184"/>
      <c r="G7207" s="185"/>
      <c r="H7207" s="185"/>
      <c r="I7207" s="184"/>
      <c r="J7207" s="184"/>
      <c r="K7207" s="185" t="s">
        <v>410</v>
      </c>
      <c r="L7207" s="185"/>
      <c r="M7207" s="186"/>
      <c r="N7207" s="61" t="s">
        <v>410</v>
      </c>
      <c r="P7207" s="175" t="s">
        <v>3657</v>
      </c>
    </row>
    <row r="7208" spans="1:16" ht="17.25">
      <c r="A7208" s="183" t="s">
        <v>14467</v>
      </c>
      <c r="B7208" s="183" t="s">
        <v>14468</v>
      </c>
      <c r="C7208" s="183" t="s">
        <v>3657</v>
      </c>
      <c r="D7208" s="183" t="s">
        <v>3658</v>
      </c>
      <c r="E7208" s="184"/>
      <c r="F7208" s="184"/>
      <c r="G7208" s="185"/>
      <c r="H7208" s="185"/>
      <c r="I7208" s="184"/>
      <c r="J7208" s="184"/>
      <c r="K7208" s="185" t="s">
        <v>410</v>
      </c>
      <c r="L7208" s="185"/>
      <c r="M7208" s="186"/>
      <c r="N7208" s="61" t="s">
        <v>410</v>
      </c>
      <c r="P7208" s="175" t="s">
        <v>3657</v>
      </c>
    </row>
    <row r="7209" spans="1:16" ht="17.25">
      <c r="A7209" s="183" t="s">
        <v>14469</v>
      </c>
      <c r="B7209" s="183" t="s">
        <v>14111</v>
      </c>
      <c r="C7209" s="183" t="s">
        <v>3657</v>
      </c>
      <c r="D7209" s="183" t="s">
        <v>3658</v>
      </c>
      <c r="E7209" s="184">
        <v>119</v>
      </c>
      <c r="F7209" s="184">
        <v>119</v>
      </c>
      <c r="G7209" s="185"/>
      <c r="H7209" s="185"/>
      <c r="I7209" s="184">
        <v>39.48</v>
      </c>
      <c r="J7209" s="184">
        <v>158.48</v>
      </c>
      <c r="K7209" s="185">
        <v>14</v>
      </c>
      <c r="L7209" s="185" t="s">
        <v>57</v>
      </c>
      <c r="M7209" s="186" t="s">
        <v>353</v>
      </c>
      <c r="N7209" s="61" t="s">
        <v>51</v>
      </c>
      <c r="P7209" s="175" t="s">
        <v>3657</v>
      </c>
    </row>
    <row r="7210" spans="1:16" ht="17.25">
      <c r="A7210" s="183" t="s">
        <v>14470</v>
      </c>
      <c r="B7210" s="183" t="s">
        <v>14357</v>
      </c>
      <c r="C7210" s="183" t="s">
        <v>3657</v>
      </c>
      <c r="D7210" s="183" t="s">
        <v>3658</v>
      </c>
      <c r="E7210" s="184"/>
      <c r="F7210" s="184"/>
      <c r="G7210" s="185"/>
      <c r="H7210" s="185"/>
      <c r="I7210" s="184"/>
      <c r="J7210" s="184"/>
      <c r="K7210" s="185" t="s">
        <v>410</v>
      </c>
      <c r="L7210" s="185"/>
      <c r="M7210" s="186"/>
      <c r="N7210" s="61" t="s">
        <v>410</v>
      </c>
      <c r="P7210" s="175" t="s">
        <v>3657</v>
      </c>
    </row>
    <row r="7211" spans="1:16" ht="17.25">
      <c r="A7211" s="183" t="s">
        <v>14471</v>
      </c>
      <c r="B7211" s="183" t="s">
        <v>13962</v>
      </c>
      <c r="C7211" s="183" t="s">
        <v>3657</v>
      </c>
      <c r="D7211" s="183" t="s">
        <v>3658</v>
      </c>
      <c r="E7211" s="184"/>
      <c r="F7211" s="184"/>
      <c r="G7211" s="185"/>
      <c r="H7211" s="185"/>
      <c r="I7211" s="184"/>
      <c r="J7211" s="184"/>
      <c r="K7211" s="185" t="s">
        <v>410</v>
      </c>
      <c r="L7211" s="185"/>
      <c r="M7211" s="186"/>
      <c r="N7211" s="61" t="s">
        <v>410</v>
      </c>
      <c r="P7211" s="175" t="s">
        <v>3657</v>
      </c>
    </row>
    <row r="7212" spans="1:16" ht="17.25">
      <c r="A7212" s="183" t="s">
        <v>14472</v>
      </c>
      <c r="B7212" s="183" t="s">
        <v>14473</v>
      </c>
      <c r="C7212" s="183" t="s">
        <v>3657</v>
      </c>
      <c r="D7212" s="183" t="s">
        <v>3658</v>
      </c>
      <c r="E7212" s="184">
        <v>139</v>
      </c>
      <c r="F7212" s="184">
        <v>139</v>
      </c>
      <c r="G7212" s="188"/>
      <c r="H7212" s="185"/>
      <c r="I7212" s="184">
        <v>23.34</v>
      </c>
      <c r="J7212" s="184">
        <v>161.16</v>
      </c>
      <c r="K7212" s="185">
        <v>0</v>
      </c>
      <c r="L7212" s="185"/>
      <c r="M7212" s="186"/>
      <c r="N7212" s="61" t="s">
        <v>51</v>
      </c>
      <c r="P7212" s="175" t="s">
        <v>3657</v>
      </c>
    </row>
    <row r="7213" spans="1:16" ht="17.25">
      <c r="A7213" s="183" t="s">
        <v>14474</v>
      </c>
      <c r="B7213" s="183" t="s">
        <v>14475</v>
      </c>
      <c r="C7213" s="183" t="s">
        <v>3657</v>
      </c>
      <c r="D7213" s="183" t="s">
        <v>3658</v>
      </c>
      <c r="E7213" s="184"/>
      <c r="F7213" s="184"/>
      <c r="G7213" s="188"/>
      <c r="H7213" s="185"/>
      <c r="I7213" s="184"/>
      <c r="J7213" s="184"/>
      <c r="K7213" s="185" t="s">
        <v>410</v>
      </c>
      <c r="L7213" s="185"/>
      <c r="M7213" s="186"/>
      <c r="N7213" s="61" t="s">
        <v>410</v>
      </c>
      <c r="P7213" s="175" t="s">
        <v>3657</v>
      </c>
    </row>
    <row r="7214" spans="1:16" ht="17.25">
      <c r="A7214" s="183" t="s">
        <v>14476</v>
      </c>
      <c r="B7214" s="183" t="s">
        <v>14477</v>
      </c>
      <c r="C7214" s="183" t="s">
        <v>3657</v>
      </c>
      <c r="D7214" s="183" t="s">
        <v>3658</v>
      </c>
      <c r="E7214" s="184"/>
      <c r="F7214" s="184"/>
      <c r="G7214" s="185"/>
      <c r="H7214" s="185"/>
      <c r="I7214" s="184"/>
      <c r="J7214" s="184"/>
      <c r="K7214" s="185" t="s">
        <v>410</v>
      </c>
      <c r="L7214" s="185"/>
      <c r="M7214" s="186"/>
      <c r="N7214" s="61" t="s">
        <v>410</v>
      </c>
      <c r="P7214" s="175" t="s">
        <v>3657</v>
      </c>
    </row>
    <row r="7215" spans="1:16" ht="17.25">
      <c r="A7215" s="183" t="s">
        <v>14478</v>
      </c>
      <c r="B7215" s="183" t="s">
        <v>14479</v>
      </c>
      <c r="C7215" s="183" t="s">
        <v>3657</v>
      </c>
      <c r="D7215" s="183" t="s">
        <v>3658</v>
      </c>
      <c r="E7215" s="184"/>
      <c r="F7215" s="184"/>
      <c r="G7215" s="185"/>
      <c r="H7215" s="185"/>
      <c r="I7215" s="184"/>
      <c r="J7215" s="184"/>
      <c r="K7215" s="185" t="s">
        <v>410</v>
      </c>
      <c r="L7215" s="185"/>
      <c r="M7215" s="186"/>
      <c r="N7215" s="61" t="s">
        <v>410</v>
      </c>
      <c r="P7215" s="175" t="s">
        <v>3657</v>
      </c>
    </row>
    <row r="7216" spans="1:16" ht="17.25">
      <c r="A7216" s="183" t="s">
        <v>14480</v>
      </c>
      <c r="B7216" s="183" t="s">
        <v>14468</v>
      </c>
      <c r="C7216" s="183" t="s">
        <v>3657</v>
      </c>
      <c r="D7216" s="183" t="s">
        <v>3658</v>
      </c>
      <c r="E7216" s="184"/>
      <c r="F7216" s="184"/>
      <c r="G7216" s="185"/>
      <c r="H7216" s="185"/>
      <c r="I7216" s="184"/>
      <c r="J7216" s="184"/>
      <c r="K7216" s="185" t="s">
        <v>410</v>
      </c>
      <c r="L7216" s="185"/>
      <c r="M7216" s="186"/>
      <c r="N7216" s="61" t="s">
        <v>410</v>
      </c>
      <c r="P7216" s="175" t="s">
        <v>3657</v>
      </c>
    </row>
    <row r="7217" spans="1:16" ht="17.25">
      <c r="A7217" s="183" t="s">
        <v>14481</v>
      </c>
      <c r="B7217" s="183" t="s">
        <v>14482</v>
      </c>
      <c r="C7217" s="183" t="s">
        <v>3657</v>
      </c>
      <c r="D7217" s="183" t="s">
        <v>3658</v>
      </c>
      <c r="E7217" s="184"/>
      <c r="F7217" s="184"/>
      <c r="G7217" s="185"/>
      <c r="H7217" s="185"/>
      <c r="I7217" s="184"/>
      <c r="J7217" s="184"/>
      <c r="K7217" s="185" t="s">
        <v>410</v>
      </c>
      <c r="L7217" s="185"/>
      <c r="M7217" s="186"/>
      <c r="N7217" s="61" t="s">
        <v>410</v>
      </c>
      <c r="P7217" s="175" t="s">
        <v>3657</v>
      </c>
    </row>
    <row r="7218" spans="1:16" ht="17.25">
      <c r="A7218" s="183" t="s">
        <v>14483</v>
      </c>
      <c r="B7218" s="183" t="s">
        <v>14484</v>
      </c>
      <c r="C7218" s="183" t="s">
        <v>3657</v>
      </c>
      <c r="D7218" s="183" t="s">
        <v>3658</v>
      </c>
      <c r="E7218" s="184"/>
      <c r="F7218" s="184"/>
      <c r="G7218" s="185"/>
      <c r="H7218" s="185"/>
      <c r="I7218" s="184"/>
      <c r="J7218" s="184"/>
      <c r="K7218" s="185" t="s">
        <v>410</v>
      </c>
      <c r="L7218" s="185"/>
      <c r="M7218" s="186"/>
      <c r="N7218" s="61" t="s">
        <v>410</v>
      </c>
      <c r="P7218" s="175" t="s">
        <v>3657</v>
      </c>
    </row>
    <row r="7219" spans="1:16" ht="17.25">
      <c r="A7219" s="183" t="s">
        <v>14485</v>
      </c>
      <c r="B7219" s="183" t="s">
        <v>14486</v>
      </c>
      <c r="C7219" s="183" t="s">
        <v>3657</v>
      </c>
      <c r="D7219" s="183" t="s">
        <v>3658</v>
      </c>
      <c r="E7219" s="184"/>
      <c r="F7219" s="184"/>
      <c r="G7219" s="185"/>
      <c r="H7219" s="185"/>
      <c r="I7219" s="184"/>
      <c r="J7219" s="184"/>
      <c r="K7219" s="185" t="s">
        <v>410</v>
      </c>
      <c r="L7219" s="185"/>
      <c r="M7219" s="186"/>
      <c r="N7219" s="61" t="s">
        <v>410</v>
      </c>
      <c r="P7219" s="175" t="s">
        <v>3657</v>
      </c>
    </row>
    <row r="7220" spans="1:16" ht="17.25">
      <c r="A7220" s="183" t="s">
        <v>14487</v>
      </c>
      <c r="B7220" s="183" t="s">
        <v>14488</v>
      </c>
      <c r="C7220" s="183" t="s">
        <v>3657</v>
      </c>
      <c r="D7220" s="183" t="s">
        <v>3658</v>
      </c>
      <c r="E7220" s="184"/>
      <c r="F7220" s="184"/>
      <c r="G7220" s="188"/>
      <c r="H7220" s="185"/>
      <c r="I7220" s="184"/>
      <c r="J7220" s="184"/>
      <c r="K7220" s="185" t="s">
        <v>410</v>
      </c>
      <c r="L7220" s="185"/>
      <c r="M7220" s="186"/>
      <c r="N7220" s="61" t="s">
        <v>410</v>
      </c>
      <c r="P7220" s="175" t="s">
        <v>3657</v>
      </c>
    </row>
    <row r="7221" spans="1:16" ht="17.25">
      <c r="A7221" s="183" t="s">
        <v>14489</v>
      </c>
      <c r="B7221" s="183" t="s">
        <v>14490</v>
      </c>
      <c r="C7221" s="183" t="s">
        <v>3657</v>
      </c>
      <c r="D7221" s="183" t="s">
        <v>3658</v>
      </c>
      <c r="E7221" s="184"/>
      <c r="F7221" s="184"/>
      <c r="G7221" s="185"/>
      <c r="H7221" s="185"/>
      <c r="I7221" s="184"/>
      <c r="J7221" s="184"/>
      <c r="K7221" s="185" t="s">
        <v>410</v>
      </c>
      <c r="L7221" s="185"/>
      <c r="M7221" s="186"/>
      <c r="N7221" s="61" t="s">
        <v>410</v>
      </c>
      <c r="P7221" s="175" t="s">
        <v>3657</v>
      </c>
    </row>
    <row r="7222" spans="1:16" ht="17.25">
      <c r="A7222" s="183" t="s">
        <v>14491</v>
      </c>
      <c r="B7222" s="183" t="s">
        <v>14492</v>
      </c>
      <c r="C7222" s="183" t="s">
        <v>3657</v>
      </c>
      <c r="D7222" s="183" t="s">
        <v>3658</v>
      </c>
      <c r="E7222" s="184"/>
      <c r="F7222" s="184"/>
      <c r="G7222" s="188"/>
      <c r="H7222" s="185"/>
      <c r="I7222" s="184"/>
      <c r="J7222" s="184"/>
      <c r="K7222" s="185" t="s">
        <v>410</v>
      </c>
      <c r="L7222" s="185"/>
      <c r="M7222" s="186"/>
      <c r="N7222" s="61" t="s">
        <v>410</v>
      </c>
      <c r="P7222" s="175" t="s">
        <v>3657</v>
      </c>
    </row>
    <row r="7223" spans="1:16" ht="17.25">
      <c r="A7223" s="191" t="s">
        <v>14493</v>
      </c>
      <c r="B7223" s="183" t="s">
        <v>14047</v>
      </c>
      <c r="C7223" s="183" t="s">
        <v>3657</v>
      </c>
      <c r="D7223" s="183" t="s">
        <v>3658</v>
      </c>
      <c r="E7223" s="184"/>
      <c r="F7223" s="184"/>
      <c r="G7223" s="185"/>
      <c r="H7223" s="185"/>
      <c r="I7223" s="184"/>
      <c r="J7223" s="184"/>
      <c r="K7223" s="185" t="s">
        <v>410</v>
      </c>
      <c r="L7223" s="185"/>
      <c r="M7223" s="186"/>
      <c r="N7223" s="61" t="s">
        <v>410</v>
      </c>
      <c r="P7223" s="175" t="s">
        <v>3657</v>
      </c>
    </row>
    <row r="7224" spans="1:16" ht="17.25">
      <c r="A7224" s="183" t="s">
        <v>14494</v>
      </c>
      <c r="B7224" s="183" t="s">
        <v>14495</v>
      </c>
      <c r="C7224" s="183" t="s">
        <v>3657</v>
      </c>
      <c r="D7224" s="183" t="s">
        <v>3658</v>
      </c>
      <c r="E7224" s="184"/>
      <c r="F7224" s="184"/>
      <c r="G7224" s="185"/>
      <c r="H7224" s="185"/>
      <c r="I7224" s="184"/>
      <c r="J7224" s="184"/>
      <c r="K7224" s="185" t="s">
        <v>410</v>
      </c>
      <c r="L7224" s="185"/>
      <c r="M7224" s="186"/>
      <c r="N7224" s="61" t="s">
        <v>410</v>
      </c>
      <c r="P7224" s="175" t="s">
        <v>3657</v>
      </c>
    </row>
    <row r="7225" spans="1:16" ht="17.25">
      <c r="A7225" s="183" t="s">
        <v>14496</v>
      </c>
      <c r="B7225" s="183" t="s">
        <v>13915</v>
      </c>
      <c r="C7225" s="183" t="s">
        <v>3657</v>
      </c>
      <c r="D7225" s="183" t="s">
        <v>3658</v>
      </c>
      <c r="E7225" s="184">
        <v>149</v>
      </c>
      <c r="F7225" s="184">
        <v>149</v>
      </c>
      <c r="G7225" s="185"/>
      <c r="H7225" s="185"/>
      <c r="I7225" s="184">
        <v>38.06</v>
      </c>
      <c r="J7225" s="184">
        <v>187.06</v>
      </c>
      <c r="K7225" s="185">
        <v>36</v>
      </c>
      <c r="L7225" s="185" t="s">
        <v>130</v>
      </c>
      <c r="M7225" s="186" t="s">
        <v>373</v>
      </c>
      <c r="N7225" s="61" t="s">
        <v>51</v>
      </c>
      <c r="P7225" s="175" t="s">
        <v>3657</v>
      </c>
    </row>
    <row r="7226" spans="1:16" ht="17.25">
      <c r="A7226" s="183" t="s">
        <v>14497</v>
      </c>
      <c r="B7226" s="183" t="s">
        <v>14498</v>
      </c>
      <c r="C7226" s="183" t="s">
        <v>3657</v>
      </c>
      <c r="D7226" s="183" t="s">
        <v>3658</v>
      </c>
      <c r="E7226" s="184"/>
      <c r="F7226" s="184"/>
      <c r="G7226" s="185"/>
      <c r="H7226" s="185"/>
      <c r="I7226" s="184"/>
      <c r="J7226" s="184"/>
      <c r="K7226" s="185" t="s">
        <v>410</v>
      </c>
      <c r="L7226" s="185"/>
      <c r="M7226" s="186"/>
      <c r="N7226" s="61" t="s">
        <v>410</v>
      </c>
      <c r="P7226" s="175" t="s">
        <v>3657</v>
      </c>
    </row>
    <row r="7227" spans="1:16" ht="17.25">
      <c r="A7227" s="183" t="s">
        <v>14499</v>
      </c>
      <c r="B7227" s="183" t="s">
        <v>14078</v>
      </c>
      <c r="C7227" s="183" t="s">
        <v>3657</v>
      </c>
      <c r="D7227" s="183" t="s">
        <v>3658</v>
      </c>
      <c r="E7227" s="184"/>
      <c r="F7227" s="184"/>
      <c r="G7227" s="185"/>
      <c r="H7227" s="185"/>
      <c r="I7227" s="184"/>
      <c r="J7227" s="184"/>
      <c r="K7227" s="185" t="s">
        <v>410</v>
      </c>
      <c r="L7227" s="185"/>
      <c r="M7227" s="186"/>
      <c r="N7227" s="61" t="s">
        <v>410</v>
      </c>
      <c r="P7227" s="175" t="s">
        <v>3657</v>
      </c>
    </row>
    <row r="7228" spans="1:16" ht="17.25">
      <c r="A7228" s="183" t="s">
        <v>14500</v>
      </c>
      <c r="B7228" s="183" t="s">
        <v>14501</v>
      </c>
      <c r="C7228" s="183" t="s">
        <v>3657</v>
      </c>
      <c r="D7228" s="183" t="s">
        <v>3658</v>
      </c>
      <c r="E7228" s="184"/>
      <c r="F7228" s="184"/>
      <c r="G7228" s="185"/>
      <c r="H7228" s="185"/>
      <c r="I7228" s="184"/>
      <c r="J7228" s="184"/>
      <c r="K7228" s="185" t="s">
        <v>410</v>
      </c>
      <c r="L7228" s="185"/>
      <c r="M7228" s="186"/>
      <c r="N7228" s="61" t="s">
        <v>410</v>
      </c>
      <c r="P7228" s="175" t="s">
        <v>3657</v>
      </c>
    </row>
    <row r="7229" spans="1:16" ht="17.25">
      <c r="A7229" s="183" t="s">
        <v>14502</v>
      </c>
      <c r="B7229" s="183" t="s">
        <v>14503</v>
      </c>
      <c r="C7229" s="183" t="s">
        <v>3657</v>
      </c>
      <c r="D7229" s="183" t="s">
        <v>3658</v>
      </c>
      <c r="E7229" s="184"/>
      <c r="F7229" s="184"/>
      <c r="G7229" s="185"/>
      <c r="H7229" s="185"/>
      <c r="I7229" s="184"/>
      <c r="J7229" s="184"/>
      <c r="K7229" s="185" t="s">
        <v>410</v>
      </c>
      <c r="L7229" s="185"/>
      <c r="M7229" s="186"/>
      <c r="N7229" s="61" t="s">
        <v>410</v>
      </c>
      <c r="P7229" s="175" t="s">
        <v>3657</v>
      </c>
    </row>
    <row r="7230" spans="1:16" ht="17.25">
      <c r="A7230" s="183" t="s">
        <v>14504</v>
      </c>
      <c r="B7230" s="183" t="s">
        <v>14505</v>
      </c>
      <c r="C7230" s="183" t="s">
        <v>3657</v>
      </c>
      <c r="D7230" s="183" t="s">
        <v>3658</v>
      </c>
      <c r="E7230" s="184"/>
      <c r="F7230" s="184"/>
      <c r="G7230" s="185"/>
      <c r="H7230" s="185"/>
      <c r="I7230" s="184"/>
      <c r="J7230" s="184"/>
      <c r="K7230" s="185" t="s">
        <v>410</v>
      </c>
      <c r="L7230" s="185"/>
      <c r="M7230" s="186"/>
      <c r="N7230" s="61" t="s">
        <v>410</v>
      </c>
      <c r="P7230" s="175" t="s">
        <v>3657</v>
      </c>
    </row>
    <row r="7231" spans="1:16" ht="17.25">
      <c r="A7231" s="183" t="s">
        <v>14506</v>
      </c>
      <c r="B7231" s="183" t="s">
        <v>14507</v>
      </c>
      <c r="C7231" s="183" t="s">
        <v>3657</v>
      </c>
      <c r="D7231" s="183" t="s">
        <v>3658</v>
      </c>
      <c r="E7231" s="184"/>
      <c r="F7231" s="184"/>
      <c r="G7231" s="185"/>
      <c r="H7231" s="185"/>
      <c r="I7231" s="184"/>
      <c r="J7231" s="184"/>
      <c r="K7231" s="185" t="s">
        <v>410</v>
      </c>
      <c r="L7231" s="185"/>
      <c r="M7231" s="186"/>
      <c r="N7231" s="61" t="s">
        <v>410</v>
      </c>
      <c r="P7231" s="175" t="s">
        <v>3657</v>
      </c>
    </row>
    <row r="7232" spans="1:16" ht="17.25">
      <c r="A7232" s="183" t="s">
        <v>14508</v>
      </c>
      <c r="B7232" s="183" t="s">
        <v>14509</v>
      </c>
      <c r="C7232" s="183" t="s">
        <v>3657</v>
      </c>
      <c r="D7232" s="183" t="s">
        <v>3658</v>
      </c>
      <c r="E7232" s="184"/>
      <c r="F7232" s="184"/>
      <c r="G7232" s="185"/>
      <c r="H7232" s="185"/>
      <c r="I7232" s="184"/>
      <c r="J7232" s="184"/>
      <c r="K7232" s="185" t="s">
        <v>410</v>
      </c>
      <c r="L7232" s="185"/>
      <c r="M7232" s="186"/>
      <c r="N7232" s="61" t="s">
        <v>410</v>
      </c>
      <c r="P7232" s="175" t="s">
        <v>3657</v>
      </c>
    </row>
    <row r="7233" spans="1:16" ht="17.25">
      <c r="A7233" s="183" t="s">
        <v>14510</v>
      </c>
      <c r="B7233" s="183" t="s">
        <v>14511</v>
      </c>
      <c r="C7233" s="183" t="s">
        <v>3657</v>
      </c>
      <c r="D7233" s="183" t="s">
        <v>3658</v>
      </c>
      <c r="E7233" s="184"/>
      <c r="F7233" s="184"/>
      <c r="G7233" s="185"/>
      <c r="H7233" s="185"/>
      <c r="I7233" s="184"/>
      <c r="J7233" s="184"/>
      <c r="K7233" s="185" t="s">
        <v>410</v>
      </c>
      <c r="L7233" s="185"/>
      <c r="M7233" s="186"/>
      <c r="N7233" s="61" t="s">
        <v>410</v>
      </c>
      <c r="P7233" s="175" t="s">
        <v>3657</v>
      </c>
    </row>
    <row r="7234" spans="1:16" ht="17.25">
      <c r="A7234" s="183" t="s">
        <v>14512</v>
      </c>
      <c r="B7234" s="183" t="s">
        <v>14513</v>
      </c>
      <c r="C7234" s="183" t="s">
        <v>3657</v>
      </c>
      <c r="D7234" s="183" t="s">
        <v>3658</v>
      </c>
      <c r="E7234" s="184"/>
      <c r="F7234" s="184"/>
      <c r="G7234" s="185"/>
      <c r="H7234" s="185"/>
      <c r="I7234" s="184"/>
      <c r="J7234" s="184"/>
      <c r="K7234" s="185" t="s">
        <v>410</v>
      </c>
      <c r="L7234" s="185"/>
      <c r="M7234" s="186"/>
      <c r="N7234" s="61" t="s">
        <v>410</v>
      </c>
      <c r="P7234" s="175" t="s">
        <v>3657</v>
      </c>
    </row>
    <row r="7235" spans="1:16" ht="17.25">
      <c r="A7235" s="183" t="s">
        <v>14514</v>
      </c>
      <c r="B7235" s="183" t="s">
        <v>14515</v>
      </c>
      <c r="C7235" s="183" t="s">
        <v>3657</v>
      </c>
      <c r="D7235" s="183" t="s">
        <v>3658</v>
      </c>
      <c r="E7235" s="184"/>
      <c r="F7235" s="184"/>
      <c r="G7235" s="185"/>
      <c r="H7235" s="185"/>
      <c r="I7235" s="184"/>
      <c r="J7235" s="184"/>
      <c r="K7235" s="185" t="s">
        <v>410</v>
      </c>
      <c r="L7235" s="185"/>
      <c r="M7235" s="186"/>
      <c r="N7235" s="61" t="s">
        <v>410</v>
      </c>
      <c r="P7235" s="175" t="s">
        <v>3657</v>
      </c>
    </row>
    <row r="7236" spans="1:16" ht="17.25">
      <c r="A7236" s="183" t="s">
        <v>14516</v>
      </c>
      <c r="B7236" s="183" t="s">
        <v>14517</v>
      </c>
      <c r="C7236" s="183" t="s">
        <v>3657</v>
      </c>
      <c r="D7236" s="183" t="s">
        <v>3658</v>
      </c>
      <c r="E7236" s="184"/>
      <c r="F7236" s="184"/>
      <c r="G7236" s="188"/>
      <c r="H7236" s="185"/>
      <c r="I7236" s="184"/>
      <c r="J7236" s="184"/>
      <c r="K7236" s="185" t="s">
        <v>410</v>
      </c>
      <c r="L7236" s="185"/>
      <c r="M7236" s="186"/>
      <c r="N7236" s="61" t="s">
        <v>410</v>
      </c>
      <c r="P7236" s="175" t="s">
        <v>3657</v>
      </c>
    </row>
    <row r="7237" spans="1:16" ht="17.25">
      <c r="A7237" s="183" t="s">
        <v>14518</v>
      </c>
      <c r="B7237" s="183" t="s">
        <v>14519</v>
      </c>
      <c r="C7237" s="183" t="s">
        <v>3657</v>
      </c>
      <c r="D7237" s="183" t="s">
        <v>3658</v>
      </c>
      <c r="E7237" s="184"/>
      <c r="F7237" s="184"/>
      <c r="G7237" s="188"/>
      <c r="H7237" s="185"/>
      <c r="I7237" s="184"/>
      <c r="J7237" s="184"/>
      <c r="K7237" s="185" t="s">
        <v>410</v>
      </c>
      <c r="L7237" s="185"/>
      <c r="M7237" s="186"/>
      <c r="N7237" s="61" t="s">
        <v>410</v>
      </c>
      <c r="P7237" s="175" t="s">
        <v>3657</v>
      </c>
    </row>
    <row r="7238" spans="1:16" ht="17.25">
      <c r="A7238" s="183" t="s">
        <v>14520</v>
      </c>
      <c r="B7238" s="183" t="s">
        <v>14521</v>
      </c>
      <c r="C7238" s="183" t="s">
        <v>3657</v>
      </c>
      <c r="D7238" s="183" t="s">
        <v>3658</v>
      </c>
      <c r="E7238" s="184"/>
      <c r="F7238" s="184"/>
      <c r="G7238" s="188"/>
      <c r="H7238" s="185"/>
      <c r="I7238" s="184"/>
      <c r="J7238" s="184"/>
      <c r="K7238" s="185" t="s">
        <v>410</v>
      </c>
      <c r="L7238" s="185"/>
      <c r="M7238" s="186"/>
      <c r="N7238" s="61" t="s">
        <v>410</v>
      </c>
      <c r="P7238" s="175" t="s">
        <v>3657</v>
      </c>
    </row>
    <row r="7239" spans="1:16" ht="17.25">
      <c r="A7239" s="183" t="s">
        <v>14522</v>
      </c>
      <c r="B7239" s="183" t="s">
        <v>14523</v>
      </c>
      <c r="C7239" s="183" t="s">
        <v>3657</v>
      </c>
      <c r="D7239" s="183" t="s">
        <v>3658</v>
      </c>
      <c r="E7239" s="184"/>
      <c r="F7239" s="184"/>
      <c r="G7239" s="185"/>
      <c r="H7239" s="185"/>
      <c r="I7239" s="184"/>
      <c r="J7239" s="184"/>
      <c r="K7239" s="185" t="s">
        <v>410</v>
      </c>
      <c r="L7239" s="185"/>
      <c r="M7239" s="186"/>
      <c r="N7239" s="61" t="s">
        <v>410</v>
      </c>
      <c r="P7239" s="175" t="s">
        <v>3657</v>
      </c>
    </row>
    <row r="7240" spans="1:16" ht="17.25">
      <c r="A7240" s="183" t="s">
        <v>14524</v>
      </c>
      <c r="B7240" s="183" t="s">
        <v>14525</v>
      </c>
      <c r="C7240" s="183" t="s">
        <v>541</v>
      </c>
      <c r="D7240" s="183" t="s">
        <v>542</v>
      </c>
      <c r="E7240" s="184">
        <v>20</v>
      </c>
      <c r="F7240" s="184">
        <v>20</v>
      </c>
      <c r="G7240" s="185"/>
      <c r="H7240" s="185"/>
      <c r="I7240" s="184">
        <v>86.29</v>
      </c>
      <c r="J7240" s="184">
        <v>106.29</v>
      </c>
      <c r="K7240" s="185">
        <v>8</v>
      </c>
      <c r="L7240" s="185"/>
      <c r="M7240" s="186"/>
      <c r="N7240" s="61" t="s">
        <v>51</v>
      </c>
      <c r="P7240" s="175" t="s">
        <v>541</v>
      </c>
    </row>
    <row r="7241" spans="1:16" ht="17.25">
      <c r="A7241" s="183" t="s">
        <v>14526</v>
      </c>
      <c r="B7241" s="183" t="s">
        <v>14527</v>
      </c>
      <c r="C7241" s="183" t="s">
        <v>14528</v>
      </c>
      <c r="D7241" s="183" t="s">
        <v>14529</v>
      </c>
      <c r="E7241" s="184"/>
      <c r="F7241" s="184"/>
      <c r="G7241" s="185"/>
      <c r="H7241" s="185"/>
      <c r="I7241" s="184"/>
      <c r="J7241" s="184"/>
      <c r="K7241" s="185" t="s">
        <v>410</v>
      </c>
      <c r="L7241" s="185"/>
      <c r="M7241" s="186"/>
      <c r="N7241" s="61" t="s">
        <v>410</v>
      </c>
      <c r="P7241" s="175" t="s">
        <v>14528</v>
      </c>
    </row>
    <row r="7242" spans="1:16" ht="17.25">
      <c r="A7242" s="183" t="s">
        <v>14530</v>
      </c>
      <c r="B7242" s="183" t="s">
        <v>14531</v>
      </c>
      <c r="C7242" s="183" t="s">
        <v>14528</v>
      </c>
      <c r="D7242" s="183" t="s">
        <v>14529</v>
      </c>
      <c r="E7242" s="184"/>
      <c r="F7242" s="184"/>
      <c r="G7242" s="185"/>
      <c r="H7242" s="185"/>
      <c r="I7242" s="184"/>
      <c r="J7242" s="184"/>
      <c r="K7242" s="185" t="s">
        <v>410</v>
      </c>
      <c r="L7242" s="185"/>
      <c r="M7242" s="186"/>
      <c r="N7242" s="61" t="s">
        <v>410</v>
      </c>
      <c r="P7242" s="175" t="s">
        <v>14528</v>
      </c>
    </row>
    <row r="7243" spans="1:16" ht="17.25">
      <c r="A7243" s="183" t="s">
        <v>14532</v>
      </c>
      <c r="B7243" s="183" t="s">
        <v>14533</v>
      </c>
      <c r="C7243" s="183" t="s">
        <v>14528</v>
      </c>
      <c r="D7243" s="183" t="s">
        <v>14529</v>
      </c>
      <c r="E7243" s="184"/>
      <c r="F7243" s="184"/>
      <c r="G7243" s="185"/>
      <c r="H7243" s="185"/>
      <c r="I7243" s="184"/>
      <c r="J7243" s="184"/>
      <c r="K7243" s="185" t="s">
        <v>410</v>
      </c>
      <c r="L7243" s="185"/>
      <c r="M7243" s="186"/>
      <c r="N7243" s="61" t="s">
        <v>410</v>
      </c>
      <c r="P7243" s="175" t="s">
        <v>14528</v>
      </c>
    </row>
    <row r="7244" spans="1:16" ht="17.25">
      <c r="A7244" s="183" t="s">
        <v>14534</v>
      </c>
      <c r="B7244" s="183" t="s">
        <v>14535</v>
      </c>
      <c r="C7244" s="183" t="s">
        <v>14528</v>
      </c>
      <c r="D7244" s="183" t="s">
        <v>14529</v>
      </c>
      <c r="E7244" s="184"/>
      <c r="F7244" s="184"/>
      <c r="G7244" s="185"/>
      <c r="H7244" s="185"/>
      <c r="I7244" s="184"/>
      <c r="J7244" s="184"/>
      <c r="K7244" s="185" t="s">
        <v>410</v>
      </c>
      <c r="L7244" s="185"/>
      <c r="M7244" s="186"/>
      <c r="N7244" s="61" t="s">
        <v>410</v>
      </c>
      <c r="P7244" s="175" t="s">
        <v>14528</v>
      </c>
    </row>
    <row r="7245" spans="1:16" ht="17.25">
      <c r="A7245" s="183" t="s">
        <v>14536</v>
      </c>
      <c r="B7245" s="183" t="s">
        <v>14537</v>
      </c>
      <c r="C7245" s="183" t="s">
        <v>14528</v>
      </c>
      <c r="D7245" s="183" t="s">
        <v>14529</v>
      </c>
      <c r="E7245" s="184">
        <v>139</v>
      </c>
      <c r="F7245" s="184">
        <v>129</v>
      </c>
      <c r="G7245" s="185" t="s">
        <v>494</v>
      </c>
      <c r="H7245" s="185" t="s">
        <v>322</v>
      </c>
      <c r="I7245" s="184">
        <v>39.08</v>
      </c>
      <c r="J7245" s="184">
        <v>168.08</v>
      </c>
      <c r="K7245" s="185">
        <v>35</v>
      </c>
      <c r="L7245" s="185"/>
      <c r="M7245" s="186"/>
      <c r="N7245" s="61" t="s">
        <v>51</v>
      </c>
      <c r="P7245" s="175" t="s">
        <v>14528</v>
      </c>
    </row>
    <row r="7246" spans="1:16" ht="17.25">
      <c r="A7246" s="183" t="s">
        <v>14538</v>
      </c>
      <c r="B7246" s="183" t="s">
        <v>14537</v>
      </c>
      <c r="C7246" s="183" t="s">
        <v>14528</v>
      </c>
      <c r="D7246" s="183" t="s">
        <v>14529</v>
      </c>
      <c r="E7246" s="184">
        <v>139</v>
      </c>
      <c r="F7246" s="184">
        <v>129</v>
      </c>
      <c r="G7246" s="185" t="s">
        <v>494</v>
      </c>
      <c r="H7246" s="185" t="s">
        <v>322</v>
      </c>
      <c r="I7246" s="184">
        <v>39.44</v>
      </c>
      <c r="J7246" s="184">
        <v>168.44</v>
      </c>
      <c r="K7246" s="185">
        <v>67</v>
      </c>
      <c r="L7246" s="185"/>
      <c r="M7246" s="186"/>
      <c r="N7246" s="61" t="s">
        <v>51</v>
      </c>
      <c r="P7246" s="175" t="s">
        <v>14528</v>
      </c>
    </row>
    <row r="7247" spans="1:16" ht="17.25">
      <c r="A7247" s="183" t="s">
        <v>14539</v>
      </c>
      <c r="B7247" s="183" t="s">
        <v>14537</v>
      </c>
      <c r="C7247" s="183" t="s">
        <v>14528</v>
      </c>
      <c r="D7247" s="183" t="s">
        <v>14529</v>
      </c>
      <c r="E7247" s="184">
        <v>139</v>
      </c>
      <c r="F7247" s="184">
        <v>129</v>
      </c>
      <c r="G7247" s="185" t="s">
        <v>494</v>
      </c>
      <c r="H7247" s="185" t="s">
        <v>322</v>
      </c>
      <c r="I7247" s="184">
        <v>39.44</v>
      </c>
      <c r="J7247" s="184">
        <v>168.44</v>
      </c>
      <c r="K7247" s="185">
        <v>32</v>
      </c>
      <c r="L7247" s="185"/>
      <c r="M7247" s="186"/>
      <c r="N7247" s="61" t="s">
        <v>51</v>
      </c>
      <c r="P7247" s="175" t="s">
        <v>14528</v>
      </c>
    </row>
    <row r="7248" spans="1:16" ht="17.25">
      <c r="A7248" s="183" t="s">
        <v>14540</v>
      </c>
      <c r="B7248" s="183" t="s">
        <v>14537</v>
      </c>
      <c r="C7248" s="183" t="s">
        <v>14528</v>
      </c>
      <c r="D7248" s="183" t="s">
        <v>14529</v>
      </c>
      <c r="E7248" s="184">
        <v>139</v>
      </c>
      <c r="F7248" s="184">
        <v>129</v>
      </c>
      <c r="G7248" s="185" t="s">
        <v>494</v>
      </c>
      <c r="H7248" s="185" t="s">
        <v>322</v>
      </c>
      <c r="I7248" s="184">
        <v>40.27</v>
      </c>
      <c r="J7248" s="184">
        <v>169.27</v>
      </c>
      <c r="K7248" s="185">
        <v>35</v>
      </c>
      <c r="L7248" s="185"/>
      <c r="M7248" s="186"/>
      <c r="N7248" s="61" t="s">
        <v>51</v>
      </c>
      <c r="P7248" s="175" t="s">
        <v>14528</v>
      </c>
    </row>
    <row r="7249" spans="1:16" ht="17.25">
      <c r="A7249" s="183" t="s">
        <v>14541</v>
      </c>
      <c r="B7249" s="183" t="s">
        <v>14542</v>
      </c>
      <c r="C7249" s="183" t="s">
        <v>14528</v>
      </c>
      <c r="D7249" s="183" t="s">
        <v>14529</v>
      </c>
      <c r="E7249" s="184"/>
      <c r="F7249" s="184"/>
      <c r="G7249" s="185"/>
      <c r="H7249" s="185"/>
      <c r="I7249" s="184"/>
      <c r="J7249" s="184"/>
      <c r="K7249" s="185" t="s">
        <v>410</v>
      </c>
      <c r="L7249" s="185"/>
      <c r="M7249" s="186"/>
      <c r="N7249" s="61" t="s">
        <v>410</v>
      </c>
      <c r="P7249" s="175" t="s">
        <v>14528</v>
      </c>
    </row>
    <row r="7250" spans="1:16" ht="17.25">
      <c r="A7250" s="183" t="s">
        <v>14543</v>
      </c>
      <c r="B7250" s="183" t="s">
        <v>14544</v>
      </c>
      <c r="C7250" s="183" t="s">
        <v>14528</v>
      </c>
      <c r="D7250" s="183" t="s">
        <v>14529</v>
      </c>
      <c r="E7250" s="184"/>
      <c r="F7250" s="184"/>
      <c r="G7250" s="185"/>
      <c r="H7250" s="185"/>
      <c r="I7250" s="184"/>
      <c r="J7250" s="184"/>
      <c r="K7250" s="185" t="s">
        <v>410</v>
      </c>
      <c r="L7250" s="185"/>
      <c r="M7250" s="186"/>
      <c r="N7250" s="61" t="s">
        <v>410</v>
      </c>
      <c r="P7250" s="175" t="s">
        <v>14528</v>
      </c>
    </row>
    <row r="7251" spans="1:16" ht="17.25">
      <c r="A7251" s="183" t="s">
        <v>14545</v>
      </c>
      <c r="B7251" s="183" t="s">
        <v>14546</v>
      </c>
      <c r="C7251" s="183" t="s">
        <v>14528</v>
      </c>
      <c r="D7251" s="183" t="s">
        <v>14529</v>
      </c>
      <c r="E7251" s="184"/>
      <c r="F7251" s="184"/>
      <c r="G7251" s="185"/>
      <c r="H7251" s="185"/>
      <c r="I7251" s="184"/>
      <c r="J7251" s="184"/>
      <c r="K7251" s="185" t="s">
        <v>410</v>
      </c>
      <c r="L7251" s="185"/>
      <c r="M7251" s="186"/>
      <c r="N7251" s="61" t="s">
        <v>410</v>
      </c>
      <c r="P7251" s="175" t="s">
        <v>14528</v>
      </c>
    </row>
    <row r="7252" spans="1:16" ht="17.25">
      <c r="A7252" s="183" t="s">
        <v>14547</v>
      </c>
      <c r="B7252" s="183" t="s">
        <v>14548</v>
      </c>
      <c r="C7252" s="183" t="s">
        <v>14528</v>
      </c>
      <c r="D7252" s="183" t="s">
        <v>14529</v>
      </c>
      <c r="E7252" s="184"/>
      <c r="F7252" s="184"/>
      <c r="G7252" s="185"/>
      <c r="H7252" s="185"/>
      <c r="I7252" s="184"/>
      <c r="J7252" s="184"/>
      <c r="K7252" s="185" t="s">
        <v>410</v>
      </c>
      <c r="L7252" s="185"/>
      <c r="M7252" s="186"/>
      <c r="N7252" s="61" t="s">
        <v>410</v>
      </c>
      <c r="P7252" s="175" t="s">
        <v>14528</v>
      </c>
    </row>
    <row r="7253" spans="1:16" ht="17.25">
      <c r="A7253" s="183" t="s">
        <v>14549</v>
      </c>
      <c r="B7253" s="183" t="s">
        <v>14550</v>
      </c>
      <c r="C7253" s="183" t="s">
        <v>14528</v>
      </c>
      <c r="D7253" s="183" t="s">
        <v>14529</v>
      </c>
      <c r="E7253" s="184">
        <v>155</v>
      </c>
      <c r="F7253" s="184">
        <v>145</v>
      </c>
      <c r="G7253" s="185" t="s">
        <v>126</v>
      </c>
      <c r="H7253" s="185" t="s">
        <v>322</v>
      </c>
      <c r="I7253" s="184">
        <v>38.27</v>
      </c>
      <c r="J7253" s="184">
        <v>183.27</v>
      </c>
      <c r="K7253" s="185">
        <v>103</v>
      </c>
      <c r="L7253" s="185"/>
      <c r="M7253" s="186"/>
      <c r="N7253" s="61" t="s">
        <v>51</v>
      </c>
      <c r="P7253" s="175" t="s">
        <v>14528</v>
      </c>
    </row>
    <row r="7254" spans="1:16" ht="17.25">
      <c r="A7254" s="183" t="s">
        <v>14551</v>
      </c>
      <c r="B7254" s="183" t="s">
        <v>14546</v>
      </c>
      <c r="C7254" s="183" t="s">
        <v>14528</v>
      </c>
      <c r="D7254" s="183" t="s">
        <v>14529</v>
      </c>
      <c r="E7254" s="184">
        <v>89</v>
      </c>
      <c r="F7254" s="184">
        <v>78</v>
      </c>
      <c r="G7254" s="185" t="s">
        <v>140</v>
      </c>
      <c r="H7254" s="185" t="s">
        <v>322</v>
      </c>
      <c r="I7254" s="184">
        <v>37.04</v>
      </c>
      <c r="J7254" s="184">
        <v>115.04</v>
      </c>
      <c r="K7254" s="185">
        <v>46</v>
      </c>
      <c r="L7254" s="185"/>
      <c r="M7254" s="186"/>
      <c r="N7254" s="61" t="s">
        <v>51</v>
      </c>
      <c r="P7254" s="175" t="s">
        <v>14528</v>
      </c>
    </row>
    <row r="7255" spans="1:16" ht="17.25">
      <c r="A7255" s="183" t="s">
        <v>14552</v>
      </c>
      <c r="B7255" s="183" t="s">
        <v>14546</v>
      </c>
      <c r="C7255" s="183" t="s">
        <v>14528</v>
      </c>
      <c r="D7255" s="183" t="s">
        <v>14529</v>
      </c>
      <c r="E7255" s="184">
        <v>128</v>
      </c>
      <c r="F7255" s="184">
        <v>116</v>
      </c>
      <c r="G7255" s="185" t="s">
        <v>137</v>
      </c>
      <c r="H7255" s="185" t="s">
        <v>322</v>
      </c>
      <c r="I7255" s="184">
        <v>38.23</v>
      </c>
      <c r="J7255" s="184">
        <v>154.23</v>
      </c>
      <c r="K7255" s="185">
        <v>33</v>
      </c>
      <c r="L7255" s="185"/>
      <c r="M7255" s="186"/>
      <c r="N7255" s="61" t="s">
        <v>51</v>
      </c>
      <c r="P7255" s="175" t="s">
        <v>14528</v>
      </c>
    </row>
    <row r="7256" spans="1:16" ht="17.25">
      <c r="A7256" s="191" t="s">
        <v>14553</v>
      </c>
      <c r="B7256" s="183" t="s">
        <v>14554</v>
      </c>
      <c r="C7256" s="183" t="s">
        <v>14528</v>
      </c>
      <c r="D7256" s="183" t="s">
        <v>14529</v>
      </c>
      <c r="E7256" s="184"/>
      <c r="F7256" s="184"/>
      <c r="G7256" s="185"/>
      <c r="H7256" s="185"/>
      <c r="I7256" s="184"/>
      <c r="J7256" s="184"/>
      <c r="K7256" s="185" t="s">
        <v>410</v>
      </c>
      <c r="L7256" s="185"/>
      <c r="M7256" s="186"/>
      <c r="N7256" s="61" t="s">
        <v>410</v>
      </c>
      <c r="P7256" s="175" t="s">
        <v>14528</v>
      </c>
    </row>
    <row r="7257" spans="1:16" ht="17.25">
      <c r="A7257" s="183" t="s">
        <v>14555</v>
      </c>
      <c r="B7257" s="183" t="s">
        <v>14556</v>
      </c>
      <c r="C7257" s="183" t="s">
        <v>14528</v>
      </c>
      <c r="D7257" s="183" t="s">
        <v>14529</v>
      </c>
      <c r="E7257" s="184"/>
      <c r="F7257" s="184"/>
      <c r="G7257" s="185"/>
      <c r="H7257" s="185"/>
      <c r="I7257" s="184"/>
      <c r="J7257" s="184"/>
      <c r="K7257" s="185" t="s">
        <v>410</v>
      </c>
      <c r="L7257" s="185"/>
      <c r="M7257" s="186"/>
      <c r="N7257" s="61" t="s">
        <v>410</v>
      </c>
      <c r="P7257" s="175" t="s">
        <v>14528</v>
      </c>
    </row>
    <row r="7258" spans="1:16" ht="17.25">
      <c r="A7258" s="183" t="s">
        <v>14557</v>
      </c>
      <c r="B7258" s="183" t="s">
        <v>14554</v>
      </c>
      <c r="C7258" s="183" t="s">
        <v>14528</v>
      </c>
      <c r="D7258" s="183" t="s">
        <v>14529</v>
      </c>
      <c r="E7258" s="184"/>
      <c r="F7258" s="184"/>
      <c r="G7258" s="185"/>
      <c r="H7258" s="185"/>
      <c r="I7258" s="184"/>
      <c r="J7258" s="184"/>
      <c r="K7258" s="185" t="s">
        <v>410</v>
      </c>
      <c r="L7258" s="185"/>
      <c r="M7258" s="186"/>
      <c r="N7258" s="61" t="s">
        <v>410</v>
      </c>
      <c r="P7258" s="175" t="s">
        <v>14528</v>
      </c>
    </row>
    <row r="7259" spans="1:16" ht="17.25">
      <c r="A7259" s="183" t="s">
        <v>14558</v>
      </c>
      <c r="B7259" s="183" t="s">
        <v>14550</v>
      </c>
      <c r="C7259" s="183" t="s">
        <v>14528</v>
      </c>
      <c r="D7259" s="183" t="s">
        <v>14529</v>
      </c>
      <c r="E7259" s="184">
        <v>129</v>
      </c>
      <c r="F7259" s="184">
        <v>105</v>
      </c>
      <c r="G7259" s="185" t="s">
        <v>94</v>
      </c>
      <c r="H7259" s="185" t="s">
        <v>322</v>
      </c>
      <c r="I7259" s="184">
        <v>53.26</v>
      </c>
      <c r="J7259" s="184">
        <v>158.26</v>
      </c>
      <c r="K7259" s="185">
        <v>28</v>
      </c>
      <c r="L7259" s="185"/>
      <c r="M7259" s="186"/>
      <c r="N7259" s="61" t="s">
        <v>51</v>
      </c>
      <c r="P7259" s="175" t="s">
        <v>14528</v>
      </c>
    </row>
    <row r="7260" spans="1:16" ht="17.25">
      <c r="A7260" s="183" t="s">
        <v>14559</v>
      </c>
      <c r="B7260" s="183" t="s">
        <v>14560</v>
      </c>
      <c r="C7260" s="183" t="s">
        <v>14528</v>
      </c>
      <c r="D7260" s="183" t="s">
        <v>14529</v>
      </c>
      <c r="E7260" s="184">
        <v>179</v>
      </c>
      <c r="F7260" s="184">
        <v>145</v>
      </c>
      <c r="G7260" s="185" t="s">
        <v>94</v>
      </c>
      <c r="H7260" s="185" t="s">
        <v>322</v>
      </c>
      <c r="I7260" s="184">
        <v>54.29</v>
      </c>
      <c r="J7260" s="184">
        <v>199.29</v>
      </c>
      <c r="K7260" s="185">
        <v>29</v>
      </c>
      <c r="L7260" s="185"/>
      <c r="M7260" s="186"/>
      <c r="N7260" s="61" t="s">
        <v>51</v>
      </c>
      <c r="P7260" s="175" t="s">
        <v>14528</v>
      </c>
    </row>
    <row r="7261" spans="1:16" ht="17.25">
      <c r="A7261" s="183" t="s">
        <v>14561</v>
      </c>
      <c r="B7261" s="183" t="s">
        <v>14562</v>
      </c>
      <c r="C7261" s="183" t="s">
        <v>14528</v>
      </c>
      <c r="D7261" s="183" t="s">
        <v>14529</v>
      </c>
      <c r="E7261" s="184">
        <v>49</v>
      </c>
      <c r="F7261" s="184">
        <v>29</v>
      </c>
      <c r="G7261" s="185" t="s">
        <v>3671</v>
      </c>
      <c r="H7261" s="185" t="s">
        <v>322</v>
      </c>
      <c r="I7261" s="184">
        <v>15.17</v>
      </c>
      <c r="J7261" s="184">
        <v>43.25</v>
      </c>
      <c r="K7261" s="185">
        <v>29</v>
      </c>
      <c r="L7261" s="185"/>
      <c r="M7261" s="186"/>
      <c r="N7261" s="61" t="s">
        <v>51</v>
      </c>
      <c r="P7261" s="175" t="s">
        <v>14528</v>
      </c>
    </row>
    <row r="7262" spans="1:16" ht="17.25">
      <c r="A7262" s="183" t="s">
        <v>14563</v>
      </c>
      <c r="B7262" s="183" t="s">
        <v>14537</v>
      </c>
      <c r="C7262" s="183" t="s">
        <v>14528</v>
      </c>
      <c r="D7262" s="183" t="s">
        <v>14529</v>
      </c>
      <c r="E7262" s="184">
        <v>130</v>
      </c>
      <c r="F7262" s="184">
        <v>119</v>
      </c>
      <c r="G7262" s="185" t="s">
        <v>55</v>
      </c>
      <c r="H7262" s="185" t="s">
        <v>322</v>
      </c>
      <c r="I7262" s="184">
        <v>39.12</v>
      </c>
      <c r="J7262" s="184">
        <v>158.12</v>
      </c>
      <c r="K7262" s="185">
        <v>74</v>
      </c>
      <c r="L7262" s="185"/>
      <c r="M7262" s="186"/>
      <c r="N7262" s="61" t="s">
        <v>51</v>
      </c>
      <c r="P7262" s="175" t="s">
        <v>14528</v>
      </c>
    </row>
    <row r="7263" spans="1:16" ht="17.25">
      <c r="A7263" s="183" t="s">
        <v>14564</v>
      </c>
      <c r="B7263" s="183" t="s">
        <v>14565</v>
      </c>
      <c r="C7263" s="183" t="s">
        <v>14528</v>
      </c>
      <c r="D7263" s="183" t="s">
        <v>14529</v>
      </c>
      <c r="E7263" s="184">
        <v>69</v>
      </c>
      <c r="F7263" s="184">
        <v>69</v>
      </c>
      <c r="G7263" s="185"/>
      <c r="H7263" s="185"/>
      <c r="I7263" s="184">
        <v>33.36</v>
      </c>
      <c r="J7263" s="184">
        <v>102.36</v>
      </c>
      <c r="K7263" s="185">
        <v>10</v>
      </c>
      <c r="L7263" s="185"/>
      <c r="M7263" s="186"/>
      <c r="N7263" s="61" t="s">
        <v>51</v>
      </c>
      <c r="P7263" s="175" t="s">
        <v>14528</v>
      </c>
    </row>
    <row r="7264" spans="1:16" ht="17.25">
      <c r="A7264" s="183" t="s">
        <v>14566</v>
      </c>
      <c r="B7264" s="183" t="s">
        <v>14550</v>
      </c>
      <c r="C7264" s="183" t="s">
        <v>14528</v>
      </c>
      <c r="D7264" s="183" t="s">
        <v>14529</v>
      </c>
      <c r="E7264" s="184">
        <v>153</v>
      </c>
      <c r="F7264" s="184">
        <v>153</v>
      </c>
      <c r="G7264" s="185"/>
      <c r="H7264" s="185"/>
      <c r="I7264" s="184">
        <v>37.97</v>
      </c>
      <c r="J7264" s="184">
        <v>190.97</v>
      </c>
      <c r="K7264" s="185">
        <v>37</v>
      </c>
      <c r="L7264" s="185"/>
      <c r="M7264" s="186"/>
      <c r="N7264" s="61" t="s">
        <v>51</v>
      </c>
      <c r="P7264" s="175" t="s">
        <v>14528</v>
      </c>
    </row>
    <row r="7265" spans="1:16" ht="17.25">
      <c r="A7265" s="183" t="s">
        <v>14567</v>
      </c>
      <c r="B7265" s="183" t="s">
        <v>14546</v>
      </c>
      <c r="C7265" s="183" t="s">
        <v>14528</v>
      </c>
      <c r="D7265" s="183" t="s">
        <v>14529</v>
      </c>
      <c r="E7265" s="184">
        <v>128</v>
      </c>
      <c r="F7265" s="184">
        <v>116</v>
      </c>
      <c r="G7265" s="185" t="s">
        <v>137</v>
      </c>
      <c r="H7265" s="185" t="s">
        <v>322</v>
      </c>
      <c r="I7265" s="184">
        <v>38.27</v>
      </c>
      <c r="J7265" s="184">
        <v>154.27</v>
      </c>
      <c r="K7265" s="185">
        <v>76</v>
      </c>
      <c r="L7265" s="185"/>
      <c r="M7265" s="186"/>
      <c r="N7265" s="61" t="s">
        <v>51</v>
      </c>
      <c r="P7265" s="175" t="s">
        <v>14528</v>
      </c>
    </row>
    <row r="7266" spans="1:16" ht="17.25">
      <c r="A7266" s="183" t="s">
        <v>14568</v>
      </c>
      <c r="B7266" s="183" t="s">
        <v>14569</v>
      </c>
      <c r="C7266" s="183" t="s">
        <v>14528</v>
      </c>
      <c r="D7266" s="183" t="s">
        <v>14529</v>
      </c>
      <c r="E7266" s="184">
        <v>128</v>
      </c>
      <c r="F7266" s="184">
        <v>116</v>
      </c>
      <c r="G7266" s="188" t="s">
        <v>137</v>
      </c>
      <c r="H7266" s="185" t="s">
        <v>322</v>
      </c>
      <c r="I7266" s="184">
        <v>38.3</v>
      </c>
      <c r="J7266" s="184">
        <v>154.3</v>
      </c>
      <c r="K7266" s="185">
        <v>59</v>
      </c>
      <c r="L7266" s="185"/>
      <c r="M7266" s="186"/>
      <c r="N7266" s="61" t="s">
        <v>51</v>
      </c>
      <c r="P7266" s="175" t="s">
        <v>14528</v>
      </c>
    </row>
    <row r="7267" spans="1:16" ht="17.25">
      <c r="A7267" s="183" t="s">
        <v>14570</v>
      </c>
      <c r="B7267" s="183" t="s">
        <v>14546</v>
      </c>
      <c r="C7267" s="183" t="s">
        <v>14528</v>
      </c>
      <c r="D7267" s="183" t="s">
        <v>14529</v>
      </c>
      <c r="E7267" s="184">
        <v>88</v>
      </c>
      <c r="F7267" s="184">
        <v>78</v>
      </c>
      <c r="G7267" s="188" t="s">
        <v>263</v>
      </c>
      <c r="H7267" s="185" t="s">
        <v>322</v>
      </c>
      <c r="I7267" s="184">
        <v>38.09</v>
      </c>
      <c r="J7267" s="184">
        <v>116.09</v>
      </c>
      <c r="K7267" s="185">
        <v>73</v>
      </c>
      <c r="L7267" s="185"/>
      <c r="M7267" s="186"/>
      <c r="N7267" s="61" t="s">
        <v>51</v>
      </c>
      <c r="P7267" s="175" t="s">
        <v>14528</v>
      </c>
    </row>
    <row r="7268" spans="1:16" ht="17.25">
      <c r="A7268" s="183" t="s">
        <v>14571</v>
      </c>
      <c r="B7268" s="183" t="s">
        <v>14546</v>
      </c>
      <c r="C7268" s="183" t="s">
        <v>14528</v>
      </c>
      <c r="D7268" s="183" t="s">
        <v>14529</v>
      </c>
      <c r="E7268" s="184">
        <v>88</v>
      </c>
      <c r="F7268" s="184">
        <v>78</v>
      </c>
      <c r="G7268" s="185" t="s">
        <v>263</v>
      </c>
      <c r="H7268" s="185" t="s">
        <v>322</v>
      </c>
      <c r="I7268" s="184">
        <v>38.06</v>
      </c>
      <c r="J7268" s="184">
        <v>116.06</v>
      </c>
      <c r="K7268" s="185">
        <v>62</v>
      </c>
      <c r="L7268" s="185"/>
      <c r="M7268" s="186"/>
      <c r="N7268" s="61" t="s">
        <v>51</v>
      </c>
      <c r="P7268" s="175" t="s">
        <v>14528</v>
      </c>
    </row>
    <row r="7269" spans="1:16" ht="17.25">
      <c r="A7269" s="183" t="s">
        <v>14572</v>
      </c>
      <c r="B7269" s="183" t="s">
        <v>14573</v>
      </c>
      <c r="C7269" s="183" t="s">
        <v>14574</v>
      </c>
      <c r="D7269" s="183" t="s">
        <v>14575</v>
      </c>
      <c r="E7269" s="184"/>
      <c r="F7269" s="184"/>
      <c r="G7269" s="188"/>
      <c r="H7269" s="185"/>
      <c r="I7269" s="184"/>
      <c r="J7269" s="184"/>
      <c r="K7269" s="185" t="s">
        <v>410</v>
      </c>
      <c r="L7269" s="185"/>
      <c r="M7269" s="186"/>
      <c r="N7269" s="61" t="s">
        <v>410</v>
      </c>
      <c r="P7269" s="175" t="s">
        <v>14574</v>
      </c>
    </row>
    <row r="7270" spans="1:16" ht="17.25">
      <c r="A7270" s="183" t="s">
        <v>14576</v>
      </c>
      <c r="B7270" s="183" t="s">
        <v>14577</v>
      </c>
      <c r="C7270" s="183" t="s">
        <v>14574</v>
      </c>
      <c r="D7270" s="183" t="s">
        <v>14575</v>
      </c>
      <c r="E7270" s="184"/>
      <c r="F7270" s="184"/>
      <c r="G7270" s="185"/>
      <c r="H7270" s="185"/>
      <c r="I7270" s="184"/>
      <c r="J7270" s="184"/>
      <c r="K7270" s="185" t="s">
        <v>410</v>
      </c>
      <c r="L7270" s="185"/>
      <c r="M7270" s="186"/>
      <c r="N7270" s="61" t="s">
        <v>410</v>
      </c>
      <c r="P7270" s="175" t="s">
        <v>14574</v>
      </c>
    </row>
    <row r="7271" spans="1:16" ht="17.25">
      <c r="A7271" s="183" t="s">
        <v>14578</v>
      </c>
      <c r="B7271" s="183" t="s">
        <v>14579</v>
      </c>
      <c r="C7271" s="183" t="s">
        <v>14574</v>
      </c>
      <c r="D7271" s="183" t="s">
        <v>14575</v>
      </c>
      <c r="E7271" s="184"/>
      <c r="F7271" s="184"/>
      <c r="G7271" s="185"/>
      <c r="H7271" s="185"/>
      <c r="I7271" s="184"/>
      <c r="J7271" s="184"/>
      <c r="K7271" s="185" t="s">
        <v>410</v>
      </c>
      <c r="L7271" s="185"/>
      <c r="M7271" s="186"/>
      <c r="N7271" s="61" t="s">
        <v>410</v>
      </c>
      <c r="P7271" s="175" t="s">
        <v>14574</v>
      </c>
    </row>
    <row r="7272" spans="1:16" ht="17.25">
      <c r="A7272" s="183" t="s">
        <v>14580</v>
      </c>
      <c r="B7272" s="183" t="s">
        <v>14581</v>
      </c>
      <c r="C7272" s="183" t="s">
        <v>14574</v>
      </c>
      <c r="D7272" s="183" t="s">
        <v>14575</v>
      </c>
      <c r="E7272" s="184"/>
      <c r="F7272" s="184"/>
      <c r="G7272" s="185"/>
      <c r="H7272" s="185"/>
      <c r="I7272" s="184"/>
      <c r="J7272" s="184"/>
      <c r="K7272" s="185" t="s">
        <v>410</v>
      </c>
      <c r="L7272" s="185"/>
      <c r="M7272" s="186"/>
      <c r="N7272" s="61" t="s">
        <v>410</v>
      </c>
      <c r="P7272" s="175" t="s">
        <v>14574</v>
      </c>
    </row>
    <row r="7273" spans="1:16" ht="17.25">
      <c r="A7273" s="183" t="s">
        <v>14582</v>
      </c>
      <c r="B7273" s="183" t="s">
        <v>14583</v>
      </c>
      <c r="C7273" s="183" t="s">
        <v>14574</v>
      </c>
      <c r="D7273" s="183" t="s">
        <v>14575</v>
      </c>
      <c r="E7273" s="184"/>
      <c r="F7273" s="184"/>
      <c r="G7273" s="185"/>
      <c r="H7273" s="185"/>
      <c r="I7273" s="184"/>
      <c r="J7273" s="184"/>
      <c r="K7273" s="185" t="s">
        <v>410</v>
      </c>
      <c r="L7273" s="185"/>
      <c r="M7273" s="186"/>
      <c r="N7273" s="61" t="s">
        <v>410</v>
      </c>
      <c r="P7273" s="175" t="s">
        <v>14574</v>
      </c>
    </row>
    <row r="7274" spans="1:16" ht="17.25">
      <c r="A7274" s="183" t="s">
        <v>14584</v>
      </c>
      <c r="B7274" s="183" t="s">
        <v>14585</v>
      </c>
      <c r="C7274" s="183" t="s">
        <v>14574</v>
      </c>
      <c r="D7274" s="183" t="s">
        <v>14575</v>
      </c>
      <c r="E7274" s="184"/>
      <c r="F7274" s="184"/>
      <c r="G7274" s="185"/>
      <c r="H7274" s="185"/>
      <c r="I7274" s="184"/>
      <c r="J7274" s="184"/>
      <c r="K7274" s="185" t="s">
        <v>410</v>
      </c>
      <c r="L7274" s="185"/>
      <c r="M7274" s="186"/>
      <c r="N7274" s="61" t="s">
        <v>410</v>
      </c>
      <c r="P7274" s="175" t="s">
        <v>14574</v>
      </c>
    </row>
    <row r="7275" spans="1:16" ht="17.25">
      <c r="A7275" s="183">
        <v>38005</v>
      </c>
      <c r="B7275" s="183" t="s">
        <v>14586</v>
      </c>
      <c r="C7275" s="183" t="s">
        <v>9773</v>
      </c>
      <c r="D7275" s="183" t="s">
        <v>9774</v>
      </c>
      <c r="E7275" s="184"/>
      <c r="F7275" s="184"/>
      <c r="G7275" s="185"/>
      <c r="H7275" s="185"/>
      <c r="I7275" s="184"/>
      <c r="J7275" s="184"/>
      <c r="K7275" s="185" t="s">
        <v>410</v>
      </c>
      <c r="L7275" s="185"/>
      <c r="M7275" s="186"/>
      <c r="N7275" s="61" t="e">
        <v>#N/A</v>
      </c>
      <c r="P7275" s="175" t="s">
        <v>9773</v>
      </c>
    </row>
    <row r="7276" spans="1:16" ht="17.25">
      <c r="A7276" s="183">
        <v>38000</v>
      </c>
      <c r="B7276" s="183" t="s">
        <v>14587</v>
      </c>
      <c r="C7276" s="183" t="s">
        <v>9773</v>
      </c>
      <c r="D7276" s="183" t="s">
        <v>9774</v>
      </c>
      <c r="E7276" s="184"/>
      <c r="F7276" s="184"/>
      <c r="G7276" s="188"/>
      <c r="H7276" s="185"/>
      <c r="I7276" s="184"/>
      <c r="J7276" s="184"/>
      <c r="K7276" s="185" t="s">
        <v>410</v>
      </c>
      <c r="L7276" s="185"/>
      <c r="M7276" s="186"/>
      <c r="N7276" s="61" t="e">
        <v>#N/A</v>
      </c>
      <c r="P7276" s="175" t="s">
        <v>9773</v>
      </c>
    </row>
    <row r="7277" spans="1:16" ht="17.25">
      <c r="A7277" s="183" t="s">
        <v>14588</v>
      </c>
      <c r="B7277" s="183" t="s">
        <v>14589</v>
      </c>
      <c r="C7277" s="183" t="s">
        <v>14590</v>
      </c>
      <c r="D7277" s="183" t="s">
        <v>14591</v>
      </c>
      <c r="E7277" s="184"/>
      <c r="F7277" s="184"/>
      <c r="G7277" s="185"/>
      <c r="H7277" s="185"/>
      <c r="I7277" s="184"/>
      <c r="J7277" s="184"/>
      <c r="K7277" s="185" t="s">
        <v>410</v>
      </c>
      <c r="L7277" s="185"/>
      <c r="M7277" s="186"/>
      <c r="N7277" s="61" t="s">
        <v>410</v>
      </c>
      <c r="P7277" s="175" t="s">
        <v>14590</v>
      </c>
    </row>
    <row r="7278" spans="1:16" ht="17.25">
      <c r="A7278" s="183" t="s">
        <v>14592</v>
      </c>
      <c r="B7278" s="183" t="s">
        <v>14593</v>
      </c>
      <c r="C7278" s="183" t="s">
        <v>14590</v>
      </c>
      <c r="D7278" s="183" t="s">
        <v>14591</v>
      </c>
      <c r="E7278" s="184"/>
      <c r="F7278" s="184"/>
      <c r="G7278" s="185"/>
      <c r="H7278" s="185"/>
      <c r="I7278" s="184"/>
      <c r="J7278" s="184"/>
      <c r="K7278" s="185" t="s">
        <v>410</v>
      </c>
      <c r="L7278" s="185"/>
      <c r="M7278" s="186"/>
      <c r="N7278" s="61" t="s">
        <v>410</v>
      </c>
      <c r="P7278" s="175" t="s">
        <v>14590</v>
      </c>
    </row>
    <row r="7279" spans="1:16" ht="17.25">
      <c r="A7279" s="183" t="s">
        <v>14594</v>
      </c>
      <c r="B7279" s="183" t="s">
        <v>14595</v>
      </c>
      <c r="C7279" s="183" t="s">
        <v>14590</v>
      </c>
      <c r="D7279" s="183" t="s">
        <v>14591</v>
      </c>
      <c r="E7279" s="184"/>
      <c r="F7279" s="184"/>
      <c r="G7279" s="188"/>
      <c r="H7279" s="185"/>
      <c r="I7279" s="184"/>
      <c r="J7279" s="184"/>
      <c r="K7279" s="185" t="s">
        <v>410</v>
      </c>
      <c r="L7279" s="185"/>
      <c r="M7279" s="186"/>
      <c r="N7279" s="61" t="s">
        <v>410</v>
      </c>
      <c r="P7279" s="175" t="s">
        <v>14590</v>
      </c>
    </row>
    <row r="7280" spans="1:16" ht="17.25">
      <c r="A7280" s="183" t="s">
        <v>14596</v>
      </c>
      <c r="B7280" s="183" t="s">
        <v>14597</v>
      </c>
      <c r="C7280" s="183" t="s">
        <v>14590</v>
      </c>
      <c r="D7280" s="183" t="s">
        <v>14591</v>
      </c>
      <c r="E7280" s="184"/>
      <c r="F7280" s="184"/>
      <c r="G7280" s="188"/>
      <c r="H7280" s="185"/>
      <c r="I7280" s="184"/>
      <c r="J7280" s="184"/>
      <c r="K7280" s="185" t="s">
        <v>410</v>
      </c>
      <c r="L7280" s="185"/>
      <c r="M7280" s="186"/>
      <c r="N7280" s="61" t="s">
        <v>410</v>
      </c>
      <c r="P7280" s="175" t="s">
        <v>14590</v>
      </c>
    </row>
    <row r="7281" spans="1:16" ht="17.25">
      <c r="A7281" s="183" t="s">
        <v>14598</v>
      </c>
      <c r="B7281" s="183" t="s">
        <v>14599</v>
      </c>
      <c r="C7281" s="183" t="s">
        <v>14590</v>
      </c>
      <c r="D7281" s="183" t="s">
        <v>14591</v>
      </c>
      <c r="E7281" s="184"/>
      <c r="F7281" s="184"/>
      <c r="G7281" s="188"/>
      <c r="H7281" s="185"/>
      <c r="I7281" s="184"/>
      <c r="J7281" s="184"/>
      <c r="K7281" s="185" t="s">
        <v>410</v>
      </c>
      <c r="L7281" s="185"/>
      <c r="M7281" s="186"/>
      <c r="N7281" s="61" t="s">
        <v>410</v>
      </c>
      <c r="P7281" s="175" t="s">
        <v>14590</v>
      </c>
    </row>
    <row r="7282" spans="1:16" ht="17.25">
      <c r="A7282" s="183" t="s">
        <v>14600</v>
      </c>
      <c r="B7282" s="183" t="s">
        <v>14601</v>
      </c>
      <c r="C7282" s="183" t="s">
        <v>14590</v>
      </c>
      <c r="D7282" s="183" t="s">
        <v>14591</v>
      </c>
      <c r="E7282" s="184"/>
      <c r="F7282" s="184"/>
      <c r="G7282" s="188"/>
      <c r="H7282" s="185"/>
      <c r="I7282" s="184"/>
      <c r="J7282" s="184"/>
      <c r="K7282" s="185" t="s">
        <v>410</v>
      </c>
      <c r="L7282" s="185"/>
      <c r="M7282" s="186"/>
      <c r="N7282" s="61" t="s">
        <v>410</v>
      </c>
      <c r="P7282" s="175" t="s">
        <v>14590</v>
      </c>
    </row>
    <row r="7283" spans="1:16" ht="17.25">
      <c r="A7283" s="183" t="s">
        <v>14602</v>
      </c>
      <c r="B7283" s="183" t="s">
        <v>14603</v>
      </c>
      <c r="C7283" s="183" t="s">
        <v>14590</v>
      </c>
      <c r="D7283" s="183" t="s">
        <v>14591</v>
      </c>
      <c r="E7283" s="184"/>
      <c r="F7283" s="184"/>
      <c r="G7283" s="188"/>
      <c r="H7283" s="185"/>
      <c r="I7283" s="184"/>
      <c r="J7283" s="184"/>
      <c r="K7283" s="185" t="s">
        <v>410</v>
      </c>
      <c r="L7283" s="185"/>
      <c r="M7283" s="186"/>
      <c r="N7283" s="61" t="s">
        <v>410</v>
      </c>
      <c r="P7283" s="175" t="s">
        <v>14590</v>
      </c>
    </row>
    <row r="7284" spans="1:16" ht="17.25">
      <c r="A7284" s="183" t="s">
        <v>14604</v>
      </c>
      <c r="B7284" s="183" t="s">
        <v>14605</v>
      </c>
      <c r="C7284" s="183" t="s">
        <v>14590</v>
      </c>
      <c r="D7284" s="183" t="s">
        <v>14591</v>
      </c>
      <c r="E7284" s="184"/>
      <c r="F7284" s="184"/>
      <c r="G7284" s="188"/>
      <c r="H7284" s="185"/>
      <c r="I7284" s="184"/>
      <c r="J7284" s="184"/>
      <c r="K7284" s="185" t="s">
        <v>410</v>
      </c>
      <c r="L7284" s="185"/>
      <c r="M7284" s="186"/>
      <c r="N7284" s="61" t="s">
        <v>410</v>
      </c>
      <c r="P7284" s="175" t="s">
        <v>14590</v>
      </c>
    </row>
    <row r="7285" spans="1:16" ht="17.25">
      <c r="A7285" s="183" t="s">
        <v>14606</v>
      </c>
      <c r="B7285" s="183" t="s">
        <v>14607</v>
      </c>
      <c r="C7285" s="183" t="s">
        <v>14590</v>
      </c>
      <c r="D7285" s="183" t="s">
        <v>14591</v>
      </c>
      <c r="E7285" s="184"/>
      <c r="F7285" s="184"/>
      <c r="G7285" s="188"/>
      <c r="H7285" s="185"/>
      <c r="I7285" s="184"/>
      <c r="J7285" s="184"/>
      <c r="K7285" s="185" t="s">
        <v>410</v>
      </c>
      <c r="L7285" s="185"/>
      <c r="M7285" s="186"/>
      <c r="N7285" s="61" t="s">
        <v>410</v>
      </c>
      <c r="P7285" s="175" t="s">
        <v>14590</v>
      </c>
    </row>
    <row r="7286" spans="1:16" ht="17.25">
      <c r="A7286" s="183" t="s">
        <v>14608</v>
      </c>
      <c r="B7286" s="183" t="s">
        <v>14609</v>
      </c>
      <c r="C7286" s="183" t="s">
        <v>14590</v>
      </c>
      <c r="D7286" s="183" t="s">
        <v>14591</v>
      </c>
      <c r="E7286" s="184"/>
      <c r="F7286" s="184"/>
      <c r="G7286" s="188"/>
      <c r="H7286" s="185"/>
      <c r="I7286" s="184"/>
      <c r="J7286" s="184"/>
      <c r="K7286" s="185" t="s">
        <v>410</v>
      </c>
      <c r="L7286" s="185"/>
      <c r="M7286" s="186"/>
      <c r="N7286" s="61" t="s">
        <v>410</v>
      </c>
      <c r="P7286" s="175" t="s">
        <v>14590</v>
      </c>
    </row>
    <row r="7287" spans="1:16" ht="17.25">
      <c r="A7287" s="183" t="s">
        <v>14610</v>
      </c>
      <c r="B7287" s="183" t="s">
        <v>14611</v>
      </c>
      <c r="C7287" s="183" t="s">
        <v>14590</v>
      </c>
      <c r="D7287" s="183" t="s">
        <v>14591</v>
      </c>
      <c r="E7287" s="184"/>
      <c r="F7287" s="184"/>
      <c r="G7287" s="185"/>
      <c r="H7287" s="185"/>
      <c r="I7287" s="184"/>
      <c r="J7287" s="184"/>
      <c r="K7287" s="185" t="s">
        <v>410</v>
      </c>
      <c r="L7287" s="185"/>
      <c r="M7287" s="186"/>
      <c r="N7287" s="61" t="s">
        <v>410</v>
      </c>
      <c r="P7287" s="175" t="s">
        <v>14590</v>
      </c>
    </row>
    <row r="7288" spans="1:16" ht="17.25">
      <c r="A7288" s="183" t="s">
        <v>14612</v>
      </c>
      <c r="B7288" s="183" t="s">
        <v>14613</v>
      </c>
      <c r="C7288" s="183" t="s">
        <v>14590</v>
      </c>
      <c r="D7288" s="183" t="s">
        <v>14591</v>
      </c>
      <c r="E7288" s="184"/>
      <c r="F7288" s="184"/>
      <c r="G7288" s="185"/>
      <c r="H7288" s="185"/>
      <c r="I7288" s="184"/>
      <c r="J7288" s="184"/>
      <c r="K7288" s="185" t="s">
        <v>410</v>
      </c>
      <c r="L7288" s="185"/>
      <c r="M7288" s="186"/>
      <c r="N7288" s="61" t="s">
        <v>410</v>
      </c>
      <c r="P7288" s="175" t="s">
        <v>14590</v>
      </c>
    </row>
    <row r="7289" spans="1:16" ht="17.25">
      <c r="A7289" s="183" t="s">
        <v>14614</v>
      </c>
      <c r="B7289" s="183" t="s">
        <v>14615</v>
      </c>
      <c r="C7289" s="183" t="s">
        <v>14590</v>
      </c>
      <c r="D7289" s="183" t="s">
        <v>14591</v>
      </c>
      <c r="E7289" s="184"/>
      <c r="F7289" s="184"/>
      <c r="G7289" s="185"/>
      <c r="H7289" s="185"/>
      <c r="I7289" s="184"/>
      <c r="J7289" s="184"/>
      <c r="K7289" s="185" t="s">
        <v>410</v>
      </c>
      <c r="L7289" s="185"/>
      <c r="M7289" s="186"/>
      <c r="N7289" s="61" t="s">
        <v>410</v>
      </c>
      <c r="P7289" s="175" t="s">
        <v>14590</v>
      </c>
    </row>
    <row r="7290" spans="1:16" ht="17.25">
      <c r="A7290" s="183" t="s">
        <v>14616</v>
      </c>
      <c r="B7290" s="183" t="s">
        <v>14617</v>
      </c>
      <c r="C7290" s="183" t="s">
        <v>14590</v>
      </c>
      <c r="D7290" s="183" t="s">
        <v>14591</v>
      </c>
      <c r="E7290" s="184"/>
      <c r="F7290" s="184"/>
      <c r="G7290" s="185"/>
      <c r="H7290" s="185"/>
      <c r="I7290" s="184"/>
      <c r="J7290" s="184"/>
      <c r="K7290" s="185" t="s">
        <v>410</v>
      </c>
      <c r="L7290" s="185"/>
      <c r="M7290" s="186"/>
      <c r="N7290" s="61" t="s">
        <v>410</v>
      </c>
      <c r="P7290" s="175" t="s">
        <v>14590</v>
      </c>
    </row>
    <row r="7291" spans="1:16" ht="17.25">
      <c r="A7291" s="183" t="s">
        <v>14618</v>
      </c>
      <c r="B7291" s="183" t="s">
        <v>14619</v>
      </c>
      <c r="C7291" s="183" t="s">
        <v>14590</v>
      </c>
      <c r="D7291" s="183" t="s">
        <v>14591</v>
      </c>
      <c r="E7291" s="184"/>
      <c r="F7291" s="184"/>
      <c r="G7291" s="185"/>
      <c r="H7291" s="185"/>
      <c r="I7291" s="184"/>
      <c r="J7291" s="184"/>
      <c r="K7291" s="185" t="s">
        <v>410</v>
      </c>
      <c r="L7291" s="185"/>
      <c r="M7291" s="186"/>
      <c r="N7291" s="61" t="s">
        <v>410</v>
      </c>
      <c r="P7291" s="175" t="s">
        <v>14590</v>
      </c>
    </row>
    <row r="7292" spans="1:16" ht="17.25">
      <c r="A7292" s="183" t="s">
        <v>14620</v>
      </c>
      <c r="B7292" s="183" t="s">
        <v>14621</v>
      </c>
      <c r="C7292" s="183" t="s">
        <v>14590</v>
      </c>
      <c r="D7292" s="183" t="s">
        <v>14591</v>
      </c>
      <c r="E7292" s="184"/>
      <c r="F7292" s="184"/>
      <c r="G7292" s="185"/>
      <c r="H7292" s="185"/>
      <c r="I7292" s="184"/>
      <c r="J7292" s="184"/>
      <c r="K7292" s="185" t="s">
        <v>410</v>
      </c>
      <c r="L7292" s="185"/>
      <c r="M7292" s="186"/>
      <c r="N7292" s="61" t="s">
        <v>410</v>
      </c>
      <c r="P7292" s="175" t="s">
        <v>14590</v>
      </c>
    </row>
    <row r="7293" spans="1:16" ht="17.25">
      <c r="A7293" s="183" t="s">
        <v>14622</v>
      </c>
      <c r="B7293" s="183" t="s">
        <v>14623</v>
      </c>
      <c r="C7293" s="183" t="s">
        <v>14590</v>
      </c>
      <c r="D7293" s="183" t="s">
        <v>14591</v>
      </c>
      <c r="E7293" s="184"/>
      <c r="F7293" s="184"/>
      <c r="G7293" s="188"/>
      <c r="H7293" s="185"/>
      <c r="I7293" s="184"/>
      <c r="J7293" s="184"/>
      <c r="K7293" s="185" t="s">
        <v>410</v>
      </c>
      <c r="L7293" s="185"/>
      <c r="M7293" s="186"/>
      <c r="N7293" s="61" t="s">
        <v>410</v>
      </c>
      <c r="P7293" s="175" t="s">
        <v>14590</v>
      </c>
    </row>
    <row r="7294" spans="1:16" ht="17.25">
      <c r="A7294" s="183" t="s">
        <v>14624</v>
      </c>
      <c r="B7294" s="183" t="s">
        <v>14625</v>
      </c>
      <c r="C7294" s="183" t="s">
        <v>14590</v>
      </c>
      <c r="D7294" s="183" t="s">
        <v>14591</v>
      </c>
      <c r="E7294" s="184"/>
      <c r="F7294" s="184"/>
      <c r="G7294" s="188"/>
      <c r="H7294" s="185"/>
      <c r="I7294" s="184"/>
      <c r="J7294" s="184"/>
      <c r="K7294" s="185" t="s">
        <v>410</v>
      </c>
      <c r="L7294" s="185"/>
      <c r="M7294" s="186"/>
      <c r="N7294" s="61" t="s">
        <v>410</v>
      </c>
      <c r="P7294" s="175" t="s">
        <v>14590</v>
      </c>
    </row>
    <row r="7295" spans="1:16" ht="17.25">
      <c r="A7295" s="183" t="s">
        <v>14626</v>
      </c>
      <c r="B7295" s="183" t="s">
        <v>14627</v>
      </c>
      <c r="C7295" s="183" t="s">
        <v>14590</v>
      </c>
      <c r="D7295" s="183" t="s">
        <v>14591</v>
      </c>
      <c r="E7295" s="184"/>
      <c r="F7295" s="184"/>
      <c r="G7295" s="188"/>
      <c r="H7295" s="185"/>
      <c r="I7295" s="184"/>
      <c r="J7295" s="184"/>
      <c r="K7295" s="185" t="s">
        <v>410</v>
      </c>
      <c r="L7295" s="185"/>
      <c r="M7295" s="186"/>
      <c r="N7295" s="61" t="s">
        <v>410</v>
      </c>
      <c r="P7295" s="175" t="s">
        <v>14590</v>
      </c>
    </row>
    <row r="7296" spans="1:16" ht="17.25">
      <c r="A7296" s="183" t="s">
        <v>14628</v>
      </c>
      <c r="B7296" s="183" t="s">
        <v>14629</v>
      </c>
      <c r="C7296" s="183" t="s">
        <v>14590</v>
      </c>
      <c r="D7296" s="183" t="s">
        <v>14591</v>
      </c>
      <c r="E7296" s="184"/>
      <c r="F7296" s="184"/>
      <c r="G7296" s="188"/>
      <c r="H7296" s="185"/>
      <c r="I7296" s="184"/>
      <c r="J7296" s="184"/>
      <c r="K7296" s="185" t="s">
        <v>410</v>
      </c>
      <c r="L7296" s="185"/>
      <c r="M7296" s="186"/>
      <c r="N7296" s="61" t="s">
        <v>410</v>
      </c>
      <c r="P7296" s="175" t="s">
        <v>14590</v>
      </c>
    </row>
    <row r="7297" spans="1:16" ht="17.25">
      <c r="A7297" s="183" t="s">
        <v>14630</v>
      </c>
      <c r="B7297" s="183" t="s">
        <v>14631</v>
      </c>
      <c r="C7297" s="183" t="s">
        <v>14590</v>
      </c>
      <c r="D7297" s="183" t="s">
        <v>14591</v>
      </c>
      <c r="E7297" s="184"/>
      <c r="F7297" s="184"/>
      <c r="G7297" s="188"/>
      <c r="H7297" s="185"/>
      <c r="I7297" s="184"/>
      <c r="J7297" s="184"/>
      <c r="K7297" s="185" t="s">
        <v>410</v>
      </c>
      <c r="L7297" s="185"/>
      <c r="M7297" s="186"/>
      <c r="N7297" s="61" t="s">
        <v>410</v>
      </c>
      <c r="P7297" s="175" t="s">
        <v>14590</v>
      </c>
    </row>
    <row r="7298" spans="1:16" ht="17.25">
      <c r="A7298" s="183" t="s">
        <v>14632</v>
      </c>
      <c r="B7298" s="183" t="s">
        <v>14633</v>
      </c>
      <c r="C7298" s="183" t="s">
        <v>14590</v>
      </c>
      <c r="D7298" s="183" t="s">
        <v>14591</v>
      </c>
      <c r="E7298" s="184"/>
      <c r="F7298" s="184"/>
      <c r="G7298" s="188"/>
      <c r="H7298" s="185"/>
      <c r="I7298" s="184"/>
      <c r="J7298" s="184"/>
      <c r="K7298" s="185" t="s">
        <v>410</v>
      </c>
      <c r="L7298" s="185"/>
      <c r="M7298" s="186"/>
      <c r="N7298" s="61" t="s">
        <v>410</v>
      </c>
      <c r="P7298" s="175" t="s">
        <v>14590</v>
      </c>
    </row>
    <row r="7299" spans="1:16" ht="17.25">
      <c r="A7299" s="183" t="s">
        <v>14634</v>
      </c>
      <c r="B7299" s="183" t="s">
        <v>14635</v>
      </c>
      <c r="C7299" s="183" t="s">
        <v>14590</v>
      </c>
      <c r="D7299" s="183" t="s">
        <v>14591</v>
      </c>
      <c r="E7299" s="184"/>
      <c r="F7299" s="184"/>
      <c r="G7299" s="185"/>
      <c r="H7299" s="185"/>
      <c r="I7299" s="184"/>
      <c r="J7299" s="184"/>
      <c r="K7299" s="185" t="s">
        <v>410</v>
      </c>
      <c r="L7299" s="185"/>
      <c r="M7299" s="186"/>
      <c r="N7299" s="61" t="s">
        <v>410</v>
      </c>
      <c r="P7299" s="175" t="s">
        <v>14590</v>
      </c>
    </row>
    <row r="7300" spans="1:16" ht="17.25">
      <c r="A7300" s="183" t="s">
        <v>14636</v>
      </c>
      <c r="B7300" s="183" t="s">
        <v>14637</v>
      </c>
      <c r="C7300" s="183" t="s">
        <v>14590</v>
      </c>
      <c r="D7300" s="183" t="s">
        <v>14591</v>
      </c>
      <c r="E7300" s="184"/>
      <c r="F7300" s="184"/>
      <c r="G7300" s="185"/>
      <c r="H7300" s="185"/>
      <c r="I7300" s="184"/>
      <c r="J7300" s="184"/>
      <c r="K7300" s="185" t="s">
        <v>410</v>
      </c>
      <c r="L7300" s="185"/>
      <c r="M7300" s="186"/>
      <c r="N7300" s="61" t="s">
        <v>410</v>
      </c>
      <c r="P7300" s="175" t="s">
        <v>14590</v>
      </c>
    </row>
    <row r="7301" spans="1:16" ht="17.25">
      <c r="A7301" s="183" t="s">
        <v>14638</v>
      </c>
      <c r="B7301" s="183" t="s">
        <v>14589</v>
      </c>
      <c r="C7301" s="183" t="s">
        <v>14590</v>
      </c>
      <c r="D7301" s="183" t="s">
        <v>14591</v>
      </c>
      <c r="E7301" s="184"/>
      <c r="F7301" s="184"/>
      <c r="G7301" s="185"/>
      <c r="H7301" s="185"/>
      <c r="I7301" s="184"/>
      <c r="J7301" s="184"/>
      <c r="K7301" s="185" t="s">
        <v>410</v>
      </c>
      <c r="L7301" s="185"/>
      <c r="M7301" s="186"/>
      <c r="N7301" s="61" t="s">
        <v>410</v>
      </c>
      <c r="P7301" s="175" t="s">
        <v>14590</v>
      </c>
    </row>
    <row r="7302" spans="1:16" ht="17.25">
      <c r="A7302" s="183" t="s">
        <v>14639</v>
      </c>
      <c r="B7302" s="183" t="s">
        <v>14593</v>
      </c>
      <c r="C7302" s="183" t="s">
        <v>14590</v>
      </c>
      <c r="D7302" s="183" t="s">
        <v>14591</v>
      </c>
      <c r="E7302" s="184"/>
      <c r="F7302" s="184"/>
      <c r="G7302" s="185"/>
      <c r="H7302" s="185"/>
      <c r="I7302" s="184"/>
      <c r="J7302" s="184"/>
      <c r="K7302" s="185" t="s">
        <v>410</v>
      </c>
      <c r="L7302" s="185"/>
      <c r="M7302" s="186"/>
      <c r="N7302" s="61" t="s">
        <v>410</v>
      </c>
      <c r="P7302" s="175" t="s">
        <v>14590</v>
      </c>
    </row>
    <row r="7303" spans="1:16" ht="17.25">
      <c r="A7303" s="183" t="s">
        <v>14640</v>
      </c>
      <c r="B7303" s="183" t="s">
        <v>14595</v>
      </c>
      <c r="C7303" s="183" t="s">
        <v>14590</v>
      </c>
      <c r="D7303" s="183" t="s">
        <v>14591</v>
      </c>
      <c r="E7303" s="184"/>
      <c r="F7303" s="184"/>
      <c r="G7303" s="185"/>
      <c r="H7303" s="185"/>
      <c r="I7303" s="184"/>
      <c r="J7303" s="184"/>
      <c r="K7303" s="185" t="s">
        <v>410</v>
      </c>
      <c r="L7303" s="185"/>
      <c r="M7303" s="186"/>
      <c r="N7303" s="61" t="s">
        <v>410</v>
      </c>
      <c r="P7303" s="175" t="s">
        <v>14590</v>
      </c>
    </row>
    <row r="7304" spans="1:16" ht="17.25">
      <c r="A7304" s="183" t="s">
        <v>14641</v>
      </c>
      <c r="B7304" s="183" t="s">
        <v>14642</v>
      </c>
      <c r="C7304" s="183" t="s">
        <v>14590</v>
      </c>
      <c r="D7304" s="183" t="s">
        <v>14591</v>
      </c>
      <c r="E7304" s="184"/>
      <c r="F7304" s="184"/>
      <c r="G7304" s="185"/>
      <c r="H7304" s="185"/>
      <c r="I7304" s="184"/>
      <c r="J7304" s="184"/>
      <c r="K7304" s="183" t="s">
        <v>410</v>
      </c>
      <c r="L7304" s="183"/>
      <c r="M7304" s="186"/>
      <c r="N7304" s="61" t="s">
        <v>410</v>
      </c>
      <c r="P7304" s="175" t="s">
        <v>14590</v>
      </c>
    </row>
    <row r="7305" spans="1:16" ht="17.25">
      <c r="A7305" s="183" t="s">
        <v>14643</v>
      </c>
      <c r="B7305" s="183" t="s">
        <v>14644</v>
      </c>
      <c r="C7305" s="183" t="s">
        <v>14590</v>
      </c>
      <c r="D7305" s="183" t="s">
        <v>14591</v>
      </c>
      <c r="E7305" s="184"/>
      <c r="F7305" s="184"/>
      <c r="G7305" s="185"/>
      <c r="H7305" s="185"/>
      <c r="I7305" s="184"/>
      <c r="J7305" s="184"/>
      <c r="K7305" s="183" t="s">
        <v>410</v>
      </c>
      <c r="L7305" s="183"/>
      <c r="M7305" s="186"/>
      <c r="N7305" s="61" t="s">
        <v>410</v>
      </c>
      <c r="P7305" s="175" t="s">
        <v>14590</v>
      </c>
    </row>
    <row r="7306" spans="1:16" ht="17.25">
      <c r="A7306" s="183" t="s">
        <v>14645</v>
      </c>
      <c r="B7306" s="183" t="s">
        <v>14646</v>
      </c>
      <c r="C7306" s="183" t="s">
        <v>14590</v>
      </c>
      <c r="D7306" s="183" t="s">
        <v>14591</v>
      </c>
      <c r="E7306" s="184"/>
      <c r="F7306" s="184"/>
      <c r="G7306" s="185"/>
      <c r="H7306" s="185"/>
      <c r="I7306" s="184"/>
      <c r="J7306" s="184"/>
      <c r="K7306" s="185" t="s">
        <v>410</v>
      </c>
      <c r="L7306" s="185"/>
      <c r="M7306" s="186"/>
      <c r="N7306" s="61" t="s">
        <v>410</v>
      </c>
      <c r="P7306" s="175" t="s">
        <v>14590</v>
      </c>
    </row>
    <row r="7307" spans="1:16" ht="17.25">
      <c r="A7307" s="183" t="s">
        <v>14647</v>
      </c>
      <c r="B7307" s="183" t="s">
        <v>14648</v>
      </c>
      <c r="C7307" s="183" t="s">
        <v>14590</v>
      </c>
      <c r="D7307" s="183" t="s">
        <v>14591</v>
      </c>
      <c r="E7307" s="184"/>
      <c r="F7307" s="184"/>
      <c r="G7307" s="185"/>
      <c r="H7307" s="185"/>
      <c r="I7307" s="184"/>
      <c r="J7307" s="184"/>
      <c r="K7307" s="185" t="s">
        <v>410</v>
      </c>
      <c r="L7307" s="185"/>
      <c r="M7307" s="186"/>
      <c r="N7307" s="61" t="s">
        <v>410</v>
      </c>
      <c r="P7307" s="175" t="s">
        <v>14590</v>
      </c>
    </row>
    <row r="7308" spans="1:16" ht="17.25">
      <c r="A7308" s="183" t="s">
        <v>14649</v>
      </c>
      <c r="B7308" s="183" t="s">
        <v>14650</v>
      </c>
      <c r="C7308" s="183" t="s">
        <v>14590</v>
      </c>
      <c r="D7308" s="183" t="s">
        <v>14591</v>
      </c>
      <c r="E7308" s="184"/>
      <c r="F7308" s="184"/>
      <c r="G7308" s="185"/>
      <c r="H7308" s="185"/>
      <c r="I7308" s="184"/>
      <c r="J7308" s="184"/>
      <c r="K7308" s="185" t="s">
        <v>410</v>
      </c>
      <c r="L7308" s="185"/>
      <c r="M7308" s="186"/>
      <c r="N7308" s="61" t="s">
        <v>410</v>
      </c>
      <c r="P7308" s="175" t="s">
        <v>14590</v>
      </c>
    </row>
    <row r="7309" spans="1:16" ht="17.25">
      <c r="A7309" s="183" t="s">
        <v>14651</v>
      </c>
      <c r="B7309" s="183" t="s">
        <v>14652</v>
      </c>
      <c r="C7309" s="183" t="s">
        <v>14590</v>
      </c>
      <c r="D7309" s="183" t="s">
        <v>14591</v>
      </c>
      <c r="E7309" s="184"/>
      <c r="F7309" s="184"/>
      <c r="G7309" s="185"/>
      <c r="H7309" s="185"/>
      <c r="I7309" s="184"/>
      <c r="J7309" s="184"/>
      <c r="K7309" s="185" t="s">
        <v>410</v>
      </c>
      <c r="L7309" s="185"/>
      <c r="M7309" s="186"/>
      <c r="N7309" s="61" t="s">
        <v>410</v>
      </c>
      <c r="P7309" s="175" t="s">
        <v>14590</v>
      </c>
    </row>
    <row r="7310" spans="1:16" ht="17.25">
      <c r="A7310" s="183" t="s">
        <v>14653</v>
      </c>
      <c r="B7310" s="183" t="s">
        <v>14654</v>
      </c>
      <c r="C7310" s="183" t="s">
        <v>14590</v>
      </c>
      <c r="D7310" s="183" t="s">
        <v>14591</v>
      </c>
      <c r="E7310" s="184"/>
      <c r="F7310" s="184"/>
      <c r="G7310" s="185"/>
      <c r="H7310" s="185"/>
      <c r="I7310" s="184"/>
      <c r="J7310" s="184"/>
      <c r="K7310" s="185" t="s">
        <v>410</v>
      </c>
      <c r="L7310" s="185"/>
      <c r="M7310" s="186"/>
      <c r="N7310" s="61" t="s">
        <v>410</v>
      </c>
      <c r="P7310" s="175" t="s">
        <v>14590</v>
      </c>
    </row>
    <row r="7311" spans="1:16" ht="17.25">
      <c r="A7311" s="183" t="s">
        <v>14655</v>
      </c>
      <c r="B7311" s="183" t="s">
        <v>14656</v>
      </c>
      <c r="C7311" s="183" t="s">
        <v>14590</v>
      </c>
      <c r="D7311" s="183" t="s">
        <v>14591</v>
      </c>
      <c r="E7311" s="184"/>
      <c r="F7311" s="184"/>
      <c r="G7311" s="185"/>
      <c r="H7311" s="185"/>
      <c r="I7311" s="184"/>
      <c r="J7311" s="184"/>
      <c r="K7311" s="185" t="s">
        <v>410</v>
      </c>
      <c r="L7311" s="185"/>
      <c r="M7311" s="186"/>
      <c r="N7311" s="61" t="s">
        <v>410</v>
      </c>
      <c r="P7311" s="175" t="s">
        <v>14590</v>
      </c>
    </row>
    <row r="7312" spans="1:16" ht="17.25">
      <c r="A7312" s="183" t="s">
        <v>14657</v>
      </c>
      <c r="B7312" s="183" t="s">
        <v>14658</v>
      </c>
      <c r="C7312" s="183" t="s">
        <v>14590</v>
      </c>
      <c r="D7312" s="183" t="s">
        <v>14591</v>
      </c>
      <c r="E7312" s="184"/>
      <c r="F7312" s="184"/>
      <c r="G7312" s="185"/>
      <c r="H7312" s="185"/>
      <c r="I7312" s="184"/>
      <c r="J7312" s="184"/>
      <c r="K7312" s="185" t="s">
        <v>410</v>
      </c>
      <c r="L7312" s="185"/>
      <c r="M7312" s="186"/>
      <c r="N7312" s="61" t="s">
        <v>410</v>
      </c>
      <c r="P7312" s="175" t="s">
        <v>14590</v>
      </c>
    </row>
    <row r="7313" spans="1:16" ht="17.25">
      <c r="A7313" s="183" t="s">
        <v>14659</v>
      </c>
      <c r="B7313" s="183" t="s">
        <v>14660</v>
      </c>
      <c r="C7313" s="183" t="s">
        <v>14590</v>
      </c>
      <c r="D7313" s="183" t="s">
        <v>14591</v>
      </c>
      <c r="E7313" s="184"/>
      <c r="F7313" s="184"/>
      <c r="G7313" s="185"/>
      <c r="H7313" s="185"/>
      <c r="I7313" s="184"/>
      <c r="J7313" s="184"/>
      <c r="K7313" s="183" t="s">
        <v>410</v>
      </c>
      <c r="L7313" s="183"/>
      <c r="M7313" s="186"/>
      <c r="N7313" s="61" t="s">
        <v>410</v>
      </c>
      <c r="P7313" s="175" t="s">
        <v>14590</v>
      </c>
    </row>
    <row r="7314" spans="1:16" ht="17.25">
      <c r="A7314" s="183" t="s">
        <v>14661</v>
      </c>
      <c r="B7314" s="183" t="s">
        <v>14662</v>
      </c>
      <c r="C7314" s="183" t="s">
        <v>14590</v>
      </c>
      <c r="D7314" s="183" t="s">
        <v>14591</v>
      </c>
      <c r="E7314" s="184"/>
      <c r="F7314" s="184"/>
      <c r="G7314" s="185"/>
      <c r="H7314" s="185"/>
      <c r="I7314" s="184"/>
      <c r="J7314" s="184"/>
      <c r="K7314" s="185" t="s">
        <v>410</v>
      </c>
      <c r="L7314" s="185"/>
      <c r="M7314" s="186"/>
      <c r="N7314" s="61" t="s">
        <v>410</v>
      </c>
      <c r="P7314" s="175" t="s">
        <v>14590</v>
      </c>
    </row>
    <row r="7315" spans="1:16" ht="17.25">
      <c r="A7315" s="183" t="s">
        <v>14663</v>
      </c>
      <c r="B7315" s="183" t="s">
        <v>14664</v>
      </c>
      <c r="C7315" s="183" t="s">
        <v>14590</v>
      </c>
      <c r="D7315" s="183" t="s">
        <v>14591</v>
      </c>
      <c r="E7315" s="184"/>
      <c r="F7315" s="184"/>
      <c r="G7315" s="185"/>
      <c r="H7315" s="185"/>
      <c r="I7315" s="184"/>
      <c r="J7315" s="184"/>
      <c r="K7315" s="185" t="s">
        <v>410</v>
      </c>
      <c r="L7315" s="185"/>
      <c r="M7315" s="186"/>
      <c r="N7315" s="61" t="s">
        <v>410</v>
      </c>
      <c r="P7315" s="175" t="s">
        <v>14590</v>
      </c>
    </row>
    <row r="7316" spans="1:16" ht="17.25">
      <c r="A7316" s="183" t="s">
        <v>14665</v>
      </c>
      <c r="B7316" s="183" t="s">
        <v>14666</v>
      </c>
      <c r="C7316" s="183" t="s">
        <v>14590</v>
      </c>
      <c r="D7316" s="183" t="s">
        <v>14591</v>
      </c>
      <c r="E7316" s="184"/>
      <c r="F7316" s="184"/>
      <c r="G7316" s="188"/>
      <c r="H7316" s="185"/>
      <c r="I7316" s="184"/>
      <c r="J7316" s="184"/>
      <c r="K7316" s="185" t="s">
        <v>410</v>
      </c>
      <c r="L7316" s="185"/>
      <c r="M7316" s="186"/>
      <c r="N7316" s="61" t="s">
        <v>410</v>
      </c>
      <c r="P7316" s="175" t="s">
        <v>14590</v>
      </c>
    </row>
    <row r="7317" spans="1:16" ht="17.25">
      <c r="A7317" s="183" t="s">
        <v>14667</v>
      </c>
      <c r="B7317" s="183" t="s">
        <v>14668</v>
      </c>
      <c r="C7317" s="183" t="s">
        <v>14590</v>
      </c>
      <c r="D7317" s="183" t="s">
        <v>14591</v>
      </c>
      <c r="E7317" s="184"/>
      <c r="F7317" s="184"/>
      <c r="G7317" s="188"/>
      <c r="H7317" s="185"/>
      <c r="I7317" s="184"/>
      <c r="J7317" s="184"/>
      <c r="K7317" s="185" t="s">
        <v>410</v>
      </c>
      <c r="L7317" s="185"/>
      <c r="M7317" s="186"/>
      <c r="N7317" s="61" t="s">
        <v>410</v>
      </c>
      <c r="P7317" s="175" t="s">
        <v>14590</v>
      </c>
    </row>
    <row r="7318" spans="1:16" ht="17.25">
      <c r="A7318" s="183" t="s">
        <v>14669</v>
      </c>
      <c r="B7318" s="183" t="s">
        <v>14670</v>
      </c>
      <c r="C7318" s="183" t="s">
        <v>14590</v>
      </c>
      <c r="D7318" s="183" t="s">
        <v>14591</v>
      </c>
      <c r="E7318" s="184"/>
      <c r="F7318" s="184"/>
      <c r="G7318" s="185"/>
      <c r="H7318" s="185"/>
      <c r="I7318" s="184"/>
      <c r="J7318" s="184"/>
      <c r="K7318" s="185" t="s">
        <v>410</v>
      </c>
      <c r="L7318" s="185"/>
      <c r="M7318" s="186"/>
      <c r="N7318" s="61" t="s">
        <v>410</v>
      </c>
      <c r="P7318" s="175" t="s">
        <v>14590</v>
      </c>
    </row>
    <row r="7319" spans="1:16" ht="17.25">
      <c r="A7319" s="183" t="s">
        <v>14671</v>
      </c>
      <c r="B7319" s="183" t="s">
        <v>14672</v>
      </c>
      <c r="C7319" s="183" t="s">
        <v>14590</v>
      </c>
      <c r="D7319" s="183" t="s">
        <v>14591</v>
      </c>
      <c r="E7319" s="184"/>
      <c r="F7319" s="184"/>
      <c r="G7319" s="185"/>
      <c r="H7319" s="185"/>
      <c r="I7319" s="184"/>
      <c r="J7319" s="184"/>
      <c r="K7319" s="185" t="s">
        <v>410</v>
      </c>
      <c r="L7319" s="185"/>
      <c r="M7319" s="186"/>
      <c r="N7319" s="61" t="s">
        <v>410</v>
      </c>
      <c r="P7319" s="175" t="s">
        <v>14590</v>
      </c>
    </row>
    <row r="7320" spans="1:16" ht="17.25">
      <c r="A7320" s="183" t="s">
        <v>14673</v>
      </c>
      <c r="B7320" s="183" t="s">
        <v>14674</v>
      </c>
      <c r="C7320" s="183" t="s">
        <v>14590</v>
      </c>
      <c r="D7320" s="183" t="s">
        <v>14591</v>
      </c>
      <c r="E7320" s="184"/>
      <c r="F7320" s="184"/>
      <c r="G7320" s="185"/>
      <c r="H7320" s="185"/>
      <c r="I7320" s="184"/>
      <c r="J7320" s="184"/>
      <c r="K7320" s="185" t="s">
        <v>410</v>
      </c>
      <c r="L7320" s="185"/>
      <c r="M7320" s="186"/>
      <c r="N7320" s="61" t="s">
        <v>410</v>
      </c>
      <c r="P7320" s="175" t="s">
        <v>14590</v>
      </c>
    </row>
    <row r="7321" spans="1:16" ht="17.25">
      <c r="A7321" s="183" t="s">
        <v>14675</v>
      </c>
      <c r="B7321" s="183" t="s">
        <v>14676</v>
      </c>
      <c r="C7321" s="183" t="s">
        <v>14590</v>
      </c>
      <c r="D7321" s="183" t="s">
        <v>14591</v>
      </c>
      <c r="E7321" s="184"/>
      <c r="F7321" s="184"/>
      <c r="G7321" s="185"/>
      <c r="H7321" s="185"/>
      <c r="I7321" s="184"/>
      <c r="J7321" s="184"/>
      <c r="K7321" s="185" t="s">
        <v>410</v>
      </c>
      <c r="L7321" s="185"/>
      <c r="M7321" s="186"/>
      <c r="N7321" s="61" t="s">
        <v>410</v>
      </c>
      <c r="P7321" s="175" t="s">
        <v>14590</v>
      </c>
    </row>
    <row r="7322" spans="1:16" ht="17.25">
      <c r="A7322" s="183" t="s">
        <v>14677</v>
      </c>
      <c r="B7322" s="183" t="s">
        <v>14678</v>
      </c>
      <c r="C7322" s="183" t="s">
        <v>14590</v>
      </c>
      <c r="D7322" s="183" t="s">
        <v>14591</v>
      </c>
      <c r="E7322" s="184"/>
      <c r="F7322" s="184"/>
      <c r="G7322" s="185"/>
      <c r="H7322" s="185"/>
      <c r="I7322" s="184"/>
      <c r="J7322" s="184"/>
      <c r="K7322" s="185" t="s">
        <v>410</v>
      </c>
      <c r="L7322" s="185"/>
      <c r="M7322" s="186"/>
      <c r="N7322" s="61" t="s">
        <v>410</v>
      </c>
      <c r="P7322" s="175" t="s">
        <v>14590</v>
      </c>
    </row>
    <row r="7323" spans="1:16" ht="17.25">
      <c r="A7323" s="183" t="s">
        <v>14679</v>
      </c>
      <c r="B7323" s="183" t="s">
        <v>14680</v>
      </c>
      <c r="C7323" s="183" t="s">
        <v>343</v>
      </c>
      <c r="D7323" s="183" t="s">
        <v>344</v>
      </c>
      <c r="E7323" s="184"/>
      <c r="F7323" s="184"/>
      <c r="G7323" s="185"/>
      <c r="H7323" s="185"/>
      <c r="I7323" s="184"/>
      <c r="J7323" s="184"/>
      <c r="K7323" s="185" t="s">
        <v>410</v>
      </c>
      <c r="L7323" s="185"/>
      <c r="M7323" s="186"/>
      <c r="N7323" s="61" t="s">
        <v>410</v>
      </c>
      <c r="P7323" s="175" t="s">
        <v>343</v>
      </c>
    </row>
    <row r="7324" spans="1:16" ht="17.25">
      <c r="A7324" s="183" t="s">
        <v>14681</v>
      </c>
      <c r="B7324" s="183" t="s">
        <v>14682</v>
      </c>
      <c r="C7324" s="183" t="s">
        <v>343</v>
      </c>
      <c r="D7324" s="183" t="s">
        <v>344</v>
      </c>
      <c r="E7324" s="184"/>
      <c r="F7324" s="184"/>
      <c r="G7324" s="185"/>
      <c r="H7324" s="185"/>
      <c r="I7324" s="184"/>
      <c r="J7324" s="184"/>
      <c r="K7324" s="185" t="s">
        <v>410</v>
      </c>
      <c r="L7324" s="185"/>
      <c r="M7324" s="186"/>
      <c r="N7324" s="61" t="s">
        <v>410</v>
      </c>
      <c r="P7324" s="175" t="s">
        <v>343</v>
      </c>
    </row>
    <row r="7325" spans="1:16" ht="17.25">
      <c r="A7325" s="183" t="s">
        <v>14683</v>
      </c>
      <c r="B7325" s="183" t="s">
        <v>14684</v>
      </c>
      <c r="C7325" s="183" t="s">
        <v>343</v>
      </c>
      <c r="D7325" s="183" t="s">
        <v>344</v>
      </c>
      <c r="E7325" s="184"/>
      <c r="F7325" s="184"/>
      <c r="G7325" s="185"/>
      <c r="H7325" s="185"/>
      <c r="I7325" s="184"/>
      <c r="J7325" s="184"/>
      <c r="K7325" s="185" t="s">
        <v>410</v>
      </c>
      <c r="L7325" s="185"/>
      <c r="M7325" s="186"/>
      <c r="N7325" s="61" t="s">
        <v>410</v>
      </c>
      <c r="P7325" s="175" t="s">
        <v>343</v>
      </c>
    </row>
    <row r="7326" spans="1:16" ht="17.25">
      <c r="A7326" s="183" t="s">
        <v>14685</v>
      </c>
      <c r="B7326" s="183" t="s">
        <v>14686</v>
      </c>
      <c r="C7326" s="183" t="s">
        <v>343</v>
      </c>
      <c r="D7326" s="183" t="s">
        <v>344</v>
      </c>
      <c r="E7326" s="184"/>
      <c r="F7326" s="184"/>
      <c r="G7326" s="185"/>
      <c r="H7326" s="185"/>
      <c r="I7326" s="184"/>
      <c r="J7326" s="184"/>
      <c r="K7326" s="185" t="s">
        <v>410</v>
      </c>
      <c r="L7326" s="185"/>
      <c r="M7326" s="186"/>
      <c r="N7326" s="61" t="s">
        <v>410</v>
      </c>
      <c r="P7326" s="175" t="s">
        <v>343</v>
      </c>
    </row>
    <row r="7327" spans="1:16" ht="17.25">
      <c r="A7327" s="183" t="s">
        <v>14687</v>
      </c>
      <c r="B7327" s="183" t="s">
        <v>14688</v>
      </c>
      <c r="C7327" s="183" t="s">
        <v>343</v>
      </c>
      <c r="D7327" s="183" t="s">
        <v>344</v>
      </c>
      <c r="E7327" s="184"/>
      <c r="F7327" s="184"/>
      <c r="G7327" s="185"/>
      <c r="H7327" s="185"/>
      <c r="I7327" s="184"/>
      <c r="J7327" s="184"/>
      <c r="K7327" s="185" t="s">
        <v>410</v>
      </c>
      <c r="L7327" s="185"/>
      <c r="M7327" s="186"/>
      <c r="N7327" s="61" t="s">
        <v>410</v>
      </c>
      <c r="P7327" s="175" t="s">
        <v>343</v>
      </c>
    </row>
    <row r="7328" spans="1:16" ht="17.25">
      <c r="A7328" s="183" t="s">
        <v>14689</v>
      </c>
      <c r="B7328" s="183" t="s">
        <v>14690</v>
      </c>
      <c r="C7328" s="183" t="s">
        <v>343</v>
      </c>
      <c r="D7328" s="183" t="s">
        <v>344</v>
      </c>
      <c r="E7328" s="184"/>
      <c r="F7328" s="184"/>
      <c r="G7328" s="185"/>
      <c r="H7328" s="185"/>
      <c r="I7328" s="184"/>
      <c r="J7328" s="184"/>
      <c r="K7328" s="185" t="s">
        <v>410</v>
      </c>
      <c r="L7328" s="185"/>
      <c r="M7328" s="186"/>
      <c r="N7328" s="61" t="s">
        <v>410</v>
      </c>
      <c r="P7328" s="175" t="s">
        <v>343</v>
      </c>
    </row>
    <row r="7329" spans="1:16" ht="17.25">
      <c r="A7329" s="183" t="s">
        <v>14691</v>
      </c>
      <c r="B7329" s="183" t="s">
        <v>14692</v>
      </c>
      <c r="C7329" s="183" t="s">
        <v>343</v>
      </c>
      <c r="D7329" s="183" t="s">
        <v>344</v>
      </c>
      <c r="E7329" s="184"/>
      <c r="F7329" s="184"/>
      <c r="G7329" s="185"/>
      <c r="H7329" s="185"/>
      <c r="I7329" s="184"/>
      <c r="J7329" s="184"/>
      <c r="K7329" s="185" t="s">
        <v>410</v>
      </c>
      <c r="L7329" s="185"/>
      <c r="M7329" s="186"/>
      <c r="N7329" s="61" t="s">
        <v>410</v>
      </c>
      <c r="P7329" s="175" t="s">
        <v>343</v>
      </c>
    </row>
    <row r="7330" spans="1:16" ht="17.25">
      <c r="A7330" s="183" t="s">
        <v>14693</v>
      </c>
      <c r="B7330" s="183" t="s">
        <v>14694</v>
      </c>
      <c r="C7330" s="183" t="s">
        <v>343</v>
      </c>
      <c r="D7330" s="183" t="s">
        <v>344</v>
      </c>
      <c r="E7330" s="184"/>
      <c r="F7330" s="184"/>
      <c r="G7330" s="185"/>
      <c r="H7330" s="185"/>
      <c r="I7330" s="184"/>
      <c r="J7330" s="184"/>
      <c r="K7330" s="185" t="s">
        <v>410</v>
      </c>
      <c r="L7330" s="185"/>
      <c r="M7330" s="186"/>
      <c r="N7330" s="61" t="s">
        <v>410</v>
      </c>
      <c r="P7330" s="175" t="s">
        <v>343</v>
      </c>
    </row>
    <row r="7331" spans="1:16" ht="17.25">
      <c r="A7331" s="183" t="s">
        <v>14695</v>
      </c>
      <c r="B7331" s="183" t="s">
        <v>14696</v>
      </c>
      <c r="C7331" s="183" t="s">
        <v>343</v>
      </c>
      <c r="D7331" s="183" t="s">
        <v>344</v>
      </c>
      <c r="E7331" s="184"/>
      <c r="F7331" s="184"/>
      <c r="G7331" s="185"/>
      <c r="H7331" s="185"/>
      <c r="I7331" s="184"/>
      <c r="J7331" s="184"/>
      <c r="K7331" s="185" t="s">
        <v>410</v>
      </c>
      <c r="L7331" s="185"/>
      <c r="M7331" s="186"/>
      <c r="N7331" s="61" t="s">
        <v>410</v>
      </c>
      <c r="P7331" s="175" t="s">
        <v>343</v>
      </c>
    </row>
    <row r="7332" spans="1:16" ht="17.25">
      <c r="A7332" s="183" t="s">
        <v>14697</v>
      </c>
      <c r="B7332" s="183" t="s">
        <v>14698</v>
      </c>
      <c r="C7332" s="183" t="s">
        <v>343</v>
      </c>
      <c r="D7332" s="183" t="s">
        <v>344</v>
      </c>
      <c r="E7332" s="184"/>
      <c r="F7332" s="184"/>
      <c r="G7332" s="185"/>
      <c r="H7332" s="185"/>
      <c r="I7332" s="184"/>
      <c r="J7332" s="184"/>
      <c r="K7332" s="185" t="s">
        <v>410</v>
      </c>
      <c r="L7332" s="185"/>
      <c r="M7332" s="186"/>
      <c r="N7332" s="61" t="s">
        <v>410</v>
      </c>
      <c r="P7332" s="175" t="s">
        <v>343</v>
      </c>
    </row>
    <row r="7333" spans="1:16" ht="17.25">
      <c r="A7333" s="183" t="s">
        <v>14699</v>
      </c>
      <c r="B7333" s="183" t="s">
        <v>14700</v>
      </c>
      <c r="C7333" s="183" t="s">
        <v>343</v>
      </c>
      <c r="D7333" s="183" t="s">
        <v>344</v>
      </c>
      <c r="E7333" s="184"/>
      <c r="F7333" s="184"/>
      <c r="G7333" s="185"/>
      <c r="H7333" s="185"/>
      <c r="I7333" s="184"/>
      <c r="J7333" s="184"/>
      <c r="K7333" s="185" t="s">
        <v>410</v>
      </c>
      <c r="L7333" s="185"/>
      <c r="M7333" s="186"/>
      <c r="N7333" s="61" t="s">
        <v>410</v>
      </c>
      <c r="P7333" s="175" t="s">
        <v>343</v>
      </c>
    </row>
    <row r="7334" spans="1:16" ht="17.25">
      <c r="A7334" s="183" t="s">
        <v>14701</v>
      </c>
      <c r="B7334" s="183" t="s">
        <v>14702</v>
      </c>
      <c r="C7334" s="183" t="s">
        <v>343</v>
      </c>
      <c r="D7334" s="183" t="s">
        <v>344</v>
      </c>
      <c r="E7334" s="184"/>
      <c r="F7334" s="184"/>
      <c r="G7334" s="185"/>
      <c r="H7334" s="185"/>
      <c r="I7334" s="184"/>
      <c r="J7334" s="184"/>
      <c r="K7334" s="185" t="s">
        <v>410</v>
      </c>
      <c r="L7334" s="185"/>
      <c r="M7334" s="186"/>
      <c r="N7334" s="61" t="s">
        <v>410</v>
      </c>
      <c r="P7334" s="175" t="s">
        <v>343</v>
      </c>
    </row>
    <row r="7335" spans="1:16" ht="17.25">
      <c r="A7335" s="183" t="s">
        <v>14703</v>
      </c>
      <c r="B7335" s="183" t="s">
        <v>14694</v>
      </c>
      <c r="C7335" s="183" t="s">
        <v>343</v>
      </c>
      <c r="D7335" s="183" t="s">
        <v>344</v>
      </c>
      <c r="E7335" s="184"/>
      <c r="F7335" s="184"/>
      <c r="G7335" s="185"/>
      <c r="H7335" s="185"/>
      <c r="I7335" s="184"/>
      <c r="J7335" s="184"/>
      <c r="K7335" s="185" t="s">
        <v>410</v>
      </c>
      <c r="L7335" s="185"/>
      <c r="M7335" s="186"/>
      <c r="N7335" s="61" t="s">
        <v>410</v>
      </c>
      <c r="P7335" s="175" t="s">
        <v>343</v>
      </c>
    </row>
    <row r="7336" spans="1:16" ht="17.25">
      <c r="A7336" s="183" t="s">
        <v>14704</v>
      </c>
      <c r="B7336" s="183" t="s">
        <v>14705</v>
      </c>
      <c r="C7336" s="183" t="s">
        <v>343</v>
      </c>
      <c r="D7336" s="183" t="s">
        <v>344</v>
      </c>
      <c r="E7336" s="184">
        <v>170</v>
      </c>
      <c r="F7336" s="184">
        <v>130</v>
      </c>
      <c r="G7336" s="185" t="s">
        <v>1652</v>
      </c>
      <c r="H7336" s="185"/>
      <c r="I7336" s="184">
        <v>45.51</v>
      </c>
      <c r="J7336" s="184">
        <v>175.51</v>
      </c>
      <c r="K7336" s="185">
        <v>252</v>
      </c>
      <c r="L7336" s="185"/>
      <c r="M7336" s="186"/>
      <c r="N7336" s="61" t="s">
        <v>51</v>
      </c>
      <c r="P7336" s="175" t="s">
        <v>343</v>
      </c>
    </row>
    <row r="7337" spans="1:16" ht="17.25">
      <c r="A7337" s="183" t="s">
        <v>14706</v>
      </c>
      <c r="B7337" s="183" t="s">
        <v>14707</v>
      </c>
      <c r="C7337" s="183" t="s">
        <v>343</v>
      </c>
      <c r="D7337" s="183" t="s">
        <v>344</v>
      </c>
      <c r="E7337" s="184"/>
      <c r="F7337" s="184"/>
      <c r="G7337" s="185"/>
      <c r="H7337" s="185"/>
      <c r="I7337" s="184"/>
      <c r="J7337" s="184"/>
      <c r="K7337" s="185" t="s">
        <v>410</v>
      </c>
      <c r="L7337" s="185"/>
      <c r="M7337" s="186"/>
      <c r="N7337" s="61" t="s">
        <v>410</v>
      </c>
      <c r="P7337" s="175" t="s">
        <v>343</v>
      </c>
    </row>
    <row r="7338" spans="1:16" ht="17.25">
      <c r="A7338" s="183" t="s">
        <v>14708</v>
      </c>
      <c r="B7338" s="183" t="s">
        <v>14709</v>
      </c>
      <c r="C7338" s="183" t="s">
        <v>343</v>
      </c>
      <c r="D7338" s="183" t="s">
        <v>344</v>
      </c>
      <c r="E7338" s="184"/>
      <c r="F7338" s="184"/>
      <c r="G7338" s="185"/>
      <c r="H7338" s="185"/>
      <c r="I7338" s="184"/>
      <c r="J7338" s="184"/>
      <c r="K7338" s="185" t="s">
        <v>410</v>
      </c>
      <c r="L7338" s="185"/>
      <c r="M7338" s="186"/>
      <c r="N7338" s="61" t="s">
        <v>410</v>
      </c>
      <c r="P7338" s="175" t="s">
        <v>343</v>
      </c>
    </row>
    <row r="7339" spans="1:16" ht="17.25">
      <c r="A7339" s="183" t="s">
        <v>14710</v>
      </c>
      <c r="B7339" s="183" t="s">
        <v>14711</v>
      </c>
      <c r="C7339" s="183" t="s">
        <v>343</v>
      </c>
      <c r="D7339" s="183" t="s">
        <v>344</v>
      </c>
      <c r="E7339" s="184"/>
      <c r="F7339" s="184"/>
      <c r="G7339" s="185"/>
      <c r="H7339" s="185"/>
      <c r="I7339" s="184"/>
      <c r="J7339" s="184"/>
      <c r="K7339" s="185" t="s">
        <v>410</v>
      </c>
      <c r="L7339" s="185"/>
      <c r="M7339" s="186"/>
      <c r="N7339" s="61" t="s">
        <v>410</v>
      </c>
      <c r="P7339" s="175" t="s">
        <v>343</v>
      </c>
    </row>
    <row r="7340" spans="1:16" ht="17.25">
      <c r="A7340" s="183" t="s">
        <v>14712</v>
      </c>
      <c r="B7340" s="183" t="s">
        <v>14713</v>
      </c>
      <c r="C7340" s="183" t="s">
        <v>343</v>
      </c>
      <c r="D7340" s="183" t="s">
        <v>344</v>
      </c>
      <c r="E7340" s="184"/>
      <c r="F7340" s="184"/>
      <c r="G7340" s="185"/>
      <c r="H7340" s="185"/>
      <c r="I7340" s="184"/>
      <c r="J7340" s="184"/>
      <c r="K7340" s="185" t="s">
        <v>410</v>
      </c>
      <c r="L7340" s="185"/>
      <c r="M7340" s="186"/>
      <c r="N7340" s="61" t="s">
        <v>410</v>
      </c>
      <c r="P7340" s="175" t="s">
        <v>343</v>
      </c>
    </row>
    <row r="7341" spans="1:16" ht="17.25">
      <c r="A7341" s="183" t="s">
        <v>14714</v>
      </c>
      <c r="B7341" s="183" t="s">
        <v>14715</v>
      </c>
      <c r="C7341" s="183" t="s">
        <v>343</v>
      </c>
      <c r="D7341" s="183" t="s">
        <v>344</v>
      </c>
      <c r="E7341" s="184"/>
      <c r="F7341" s="184"/>
      <c r="G7341" s="185"/>
      <c r="H7341" s="185"/>
      <c r="I7341" s="184"/>
      <c r="J7341" s="184"/>
      <c r="K7341" s="185" t="s">
        <v>410</v>
      </c>
      <c r="L7341" s="185"/>
      <c r="M7341" s="186"/>
      <c r="N7341" s="61" t="s">
        <v>410</v>
      </c>
      <c r="P7341" s="175" t="s">
        <v>343</v>
      </c>
    </row>
    <row r="7342" spans="1:16" ht="17.25">
      <c r="A7342" s="183" t="s">
        <v>14716</v>
      </c>
      <c r="B7342" s="183" t="s">
        <v>14717</v>
      </c>
      <c r="C7342" s="183" t="s">
        <v>343</v>
      </c>
      <c r="D7342" s="183" t="s">
        <v>344</v>
      </c>
      <c r="E7342" s="184"/>
      <c r="F7342" s="184"/>
      <c r="G7342" s="185"/>
      <c r="H7342" s="185"/>
      <c r="I7342" s="184"/>
      <c r="J7342" s="184"/>
      <c r="K7342" s="185" t="s">
        <v>410</v>
      </c>
      <c r="L7342" s="185"/>
      <c r="M7342" s="186"/>
      <c r="N7342" s="61" t="s">
        <v>410</v>
      </c>
      <c r="P7342" s="175" t="s">
        <v>343</v>
      </c>
    </row>
    <row r="7343" spans="1:16" ht="17.25">
      <c r="A7343" s="183" t="s">
        <v>14718</v>
      </c>
      <c r="B7343" s="183" t="s">
        <v>14719</v>
      </c>
      <c r="C7343" s="183" t="s">
        <v>343</v>
      </c>
      <c r="D7343" s="183" t="s">
        <v>344</v>
      </c>
      <c r="E7343" s="184"/>
      <c r="F7343" s="184"/>
      <c r="G7343" s="185"/>
      <c r="H7343" s="185"/>
      <c r="I7343" s="184"/>
      <c r="J7343" s="184"/>
      <c r="K7343" s="185" t="s">
        <v>410</v>
      </c>
      <c r="L7343" s="185"/>
      <c r="M7343" s="186"/>
      <c r="N7343" s="61" t="s">
        <v>410</v>
      </c>
      <c r="P7343" s="175" t="s">
        <v>343</v>
      </c>
    </row>
    <row r="7344" spans="1:16" ht="17.25">
      <c r="A7344" s="183" t="s">
        <v>14720</v>
      </c>
      <c r="B7344" s="183" t="s">
        <v>14721</v>
      </c>
      <c r="C7344" s="183" t="s">
        <v>343</v>
      </c>
      <c r="D7344" s="183" t="s">
        <v>344</v>
      </c>
      <c r="E7344" s="184">
        <v>290</v>
      </c>
      <c r="F7344" s="184">
        <v>195</v>
      </c>
      <c r="G7344" s="185" t="s">
        <v>652</v>
      </c>
      <c r="H7344" s="185" t="s">
        <v>689</v>
      </c>
      <c r="I7344" s="184">
        <v>94.96</v>
      </c>
      <c r="J7344" s="184">
        <v>289.96</v>
      </c>
      <c r="K7344" s="185">
        <v>289</v>
      </c>
      <c r="L7344" s="185"/>
      <c r="M7344" s="186"/>
      <c r="N7344" s="61" t="s">
        <v>51</v>
      </c>
      <c r="P7344" s="175" t="s">
        <v>343</v>
      </c>
    </row>
    <row r="7345" spans="1:16" ht="17.25">
      <c r="A7345" s="183" t="s">
        <v>14722</v>
      </c>
      <c r="B7345" s="183" t="s">
        <v>14723</v>
      </c>
      <c r="C7345" s="183" t="s">
        <v>343</v>
      </c>
      <c r="D7345" s="183" t="s">
        <v>344</v>
      </c>
      <c r="E7345" s="184"/>
      <c r="F7345" s="184"/>
      <c r="G7345" s="185"/>
      <c r="H7345" s="185"/>
      <c r="I7345" s="184"/>
      <c r="J7345" s="184"/>
      <c r="K7345" s="185" t="s">
        <v>410</v>
      </c>
      <c r="L7345" s="185"/>
      <c r="M7345" s="186"/>
      <c r="N7345" s="61" t="s">
        <v>410</v>
      </c>
      <c r="P7345" s="175" t="s">
        <v>343</v>
      </c>
    </row>
    <row r="7346" spans="1:16" ht="17.25">
      <c r="A7346" s="183" t="s">
        <v>14724</v>
      </c>
      <c r="B7346" s="183" t="s">
        <v>14725</v>
      </c>
      <c r="C7346" s="183" t="s">
        <v>343</v>
      </c>
      <c r="D7346" s="183" t="s">
        <v>344</v>
      </c>
      <c r="E7346" s="184"/>
      <c r="F7346" s="184"/>
      <c r="G7346" s="185"/>
      <c r="H7346" s="185"/>
      <c r="I7346" s="184"/>
      <c r="J7346" s="184"/>
      <c r="K7346" s="185" t="s">
        <v>410</v>
      </c>
      <c r="L7346" s="185"/>
      <c r="M7346" s="186"/>
      <c r="N7346" s="61" t="s">
        <v>410</v>
      </c>
      <c r="P7346" s="175" t="s">
        <v>343</v>
      </c>
    </row>
    <row r="7347" spans="1:16" ht="17.25">
      <c r="A7347" s="183" t="s">
        <v>14726</v>
      </c>
      <c r="B7347" s="183" t="s">
        <v>14727</v>
      </c>
      <c r="C7347" s="183" t="s">
        <v>343</v>
      </c>
      <c r="D7347" s="183" t="s">
        <v>344</v>
      </c>
      <c r="E7347" s="184"/>
      <c r="F7347" s="184"/>
      <c r="G7347" s="185"/>
      <c r="H7347" s="185"/>
      <c r="I7347" s="184"/>
      <c r="J7347" s="184"/>
      <c r="K7347" s="185" t="s">
        <v>410</v>
      </c>
      <c r="L7347" s="185"/>
      <c r="M7347" s="186"/>
      <c r="N7347" s="61" t="s">
        <v>410</v>
      </c>
      <c r="P7347" s="175" t="s">
        <v>343</v>
      </c>
    </row>
    <row r="7348" spans="1:16" ht="17.25">
      <c r="A7348" s="183" t="s">
        <v>14728</v>
      </c>
      <c r="B7348" s="183" t="s">
        <v>14729</v>
      </c>
      <c r="C7348" s="183" t="s">
        <v>343</v>
      </c>
      <c r="D7348" s="183" t="s">
        <v>344</v>
      </c>
      <c r="E7348" s="184"/>
      <c r="F7348" s="184"/>
      <c r="G7348" s="185"/>
      <c r="H7348" s="185"/>
      <c r="I7348" s="184"/>
      <c r="J7348" s="184"/>
      <c r="K7348" s="185" t="s">
        <v>410</v>
      </c>
      <c r="L7348" s="185"/>
      <c r="M7348" s="186"/>
      <c r="N7348" s="61" t="s">
        <v>410</v>
      </c>
      <c r="P7348" s="175" t="s">
        <v>343</v>
      </c>
    </row>
    <row r="7349" spans="1:16" ht="17.25">
      <c r="A7349" s="183" t="s">
        <v>14730</v>
      </c>
      <c r="B7349" s="183" t="s">
        <v>14731</v>
      </c>
      <c r="C7349" s="183" t="s">
        <v>343</v>
      </c>
      <c r="D7349" s="183" t="s">
        <v>344</v>
      </c>
      <c r="E7349" s="184"/>
      <c r="F7349" s="184"/>
      <c r="G7349" s="185"/>
      <c r="H7349" s="185"/>
      <c r="I7349" s="184"/>
      <c r="J7349" s="184"/>
      <c r="K7349" s="185" t="s">
        <v>410</v>
      </c>
      <c r="L7349" s="185"/>
      <c r="M7349" s="186"/>
      <c r="N7349" s="61" t="s">
        <v>410</v>
      </c>
      <c r="P7349" s="175" t="s">
        <v>343</v>
      </c>
    </row>
    <row r="7350" spans="1:16" ht="17.25">
      <c r="A7350" s="183" t="s">
        <v>14732</v>
      </c>
      <c r="B7350" s="183" t="s">
        <v>14733</v>
      </c>
      <c r="C7350" s="183" t="s">
        <v>343</v>
      </c>
      <c r="D7350" s="183" t="s">
        <v>344</v>
      </c>
      <c r="E7350" s="184"/>
      <c r="F7350" s="184"/>
      <c r="G7350" s="185"/>
      <c r="H7350" s="185"/>
      <c r="I7350" s="184"/>
      <c r="J7350" s="184"/>
      <c r="K7350" s="185" t="s">
        <v>410</v>
      </c>
      <c r="L7350" s="185"/>
      <c r="M7350" s="186"/>
      <c r="N7350" s="61" t="s">
        <v>410</v>
      </c>
      <c r="P7350" s="175" t="s">
        <v>343</v>
      </c>
    </row>
    <row r="7351" spans="1:16" ht="17.25">
      <c r="A7351" s="183" t="s">
        <v>14734</v>
      </c>
      <c r="B7351" s="183" t="s">
        <v>14735</v>
      </c>
      <c r="C7351" s="183" t="s">
        <v>343</v>
      </c>
      <c r="D7351" s="183" t="s">
        <v>344</v>
      </c>
      <c r="E7351" s="184"/>
      <c r="F7351" s="184"/>
      <c r="G7351" s="185"/>
      <c r="H7351" s="185"/>
      <c r="I7351" s="184"/>
      <c r="J7351" s="184"/>
      <c r="K7351" s="185" t="s">
        <v>410</v>
      </c>
      <c r="L7351" s="185"/>
      <c r="M7351" s="186"/>
      <c r="N7351" s="61" t="s">
        <v>410</v>
      </c>
      <c r="P7351" s="175" t="s">
        <v>343</v>
      </c>
    </row>
    <row r="7352" spans="1:16" ht="17.25">
      <c r="A7352" s="183" t="s">
        <v>14736</v>
      </c>
      <c r="B7352" s="183" t="s">
        <v>14737</v>
      </c>
      <c r="C7352" s="183" t="s">
        <v>343</v>
      </c>
      <c r="D7352" s="183" t="s">
        <v>344</v>
      </c>
      <c r="E7352" s="184">
        <v>500</v>
      </c>
      <c r="F7352" s="184">
        <v>480</v>
      </c>
      <c r="G7352" s="185" t="s">
        <v>321</v>
      </c>
      <c r="H7352" s="185"/>
      <c r="I7352" s="184">
        <v>166.34</v>
      </c>
      <c r="J7352" s="184">
        <v>646.34</v>
      </c>
      <c r="K7352" s="185">
        <v>46</v>
      </c>
      <c r="L7352" s="185" t="s">
        <v>76</v>
      </c>
      <c r="M7352" s="186" t="s">
        <v>10866</v>
      </c>
      <c r="N7352" s="61" t="s">
        <v>51</v>
      </c>
      <c r="P7352" s="175" t="s">
        <v>343</v>
      </c>
    </row>
    <row r="7353" spans="1:16" ht="17.25">
      <c r="A7353" s="183" t="s">
        <v>14738</v>
      </c>
      <c r="B7353" s="183" t="s">
        <v>14739</v>
      </c>
      <c r="C7353" s="183" t="s">
        <v>343</v>
      </c>
      <c r="D7353" s="183" t="s">
        <v>344</v>
      </c>
      <c r="E7353" s="184">
        <v>320</v>
      </c>
      <c r="F7353" s="184">
        <v>280</v>
      </c>
      <c r="G7353" s="185" t="s">
        <v>140</v>
      </c>
      <c r="H7353" s="185"/>
      <c r="I7353" s="184">
        <v>77.48</v>
      </c>
      <c r="J7353" s="184">
        <v>357.48</v>
      </c>
      <c r="K7353" s="185">
        <v>69</v>
      </c>
      <c r="L7353" s="185"/>
      <c r="M7353" s="186"/>
      <c r="N7353" s="61" t="s">
        <v>51</v>
      </c>
      <c r="P7353" s="175" t="s">
        <v>343</v>
      </c>
    </row>
    <row r="7354" spans="1:16" ht="17.25">
      <c r="A7354" s="183" t="s">
        <v>14740</v>
      </c>
      <c r="B7354" s="183" t="s">
        <v>14741</v>
      </c>
      <c r="C7354" s="183" t="s">
        <v>343</v>
      </c>
      <c r="D7354" s="183" t="s">
        <v>344</v>
      </c>
      <c r="E7354" s="184"/>
      <c r="F7354" s="184"/>
      <c r="G7354" s="185"/>
      <c r="H7354" s="185"/>
      <c r="I7354" s="184"/>
      <c r="J7354" s="184"/>
      <c r="K7354" s="185" t="s">
        <v>410</v>
      </c>
      <c r="L7354" s="185"/>
      <c r="M7354" s="186"/>
      <c r="N7354" s="61" t="s">
        <v>410</v>
      </c>
      <c r="P7354" s="175" t="s">
        <v>343</v>
      </c>
    </row>
    <row r="7355" spans="1:16" ht="17.25">
      <c r="A7355" s="183" t="s">
        <v>14742</v>
      </c>
      <c r="B7355" s="183" t="s">
        <v>14743</v>
      </c>
      <c r="C7355" s="183" t="s">
        <v>343</v>
      </c>
      <c r="D7355" s="183" t="s">
        <v>344</v>
      </c>
      <c r="E7355" s="184"/>
      <c r="F7355" s="184"/>
      <c r="G7355" s="185"/>
      <c r="H7355" s="185"/>
      <c r="I7355" s="184"/>
      <c r="J7355" s="184"/>
      <c r="K7355" s="185" t="s">
        <v>410</v>
      </c>
      <c r="L7355" s="185"/>
      <c r="M7355" s="186"/>
      <c r="N7355" s="61" t="s">
        <v>410</v>
      </c>
      <c r="P7355" s="175" t="s">
        <v>343</v>
      </c>
    </row>
    <row r="7356" spans="1:16" ht="17.25">
      <c r="A7356" s="183" t="s">
        <v>14744</v>
      </c>
      <c r="B7356" s="183" t="s">
        <v>14745</v>
      </c>
      <c r="C7356" s="183" t="s">
        <v>343</v>
      </c>
      <c r="D7356" s="183" t="s">
        <v>344</v>
      </c>
      <c r="E7356" s="184"/>
      <c r="F7356" s="184"/>
      <c r="G7356" s="185"/>
      <c r="H7356" s="185"/>
      <c r="I7356" s="184"/>
      <c r="J7356" s="184"/>
      <c r="K7356" s="185" t="s">
        <v>410</v>
      </c>
      <c r="L7356" s="185"/>
      <c r="M7356" s="186"/>
      <c r="N7356" s="61" t="s">
        <v>410</v>
      </c>
      <c r="P7356" s="175" t="s">
        <v>343</v>
      </c>
    </row>
    <row r="7357" spans="1:16" ht="17.25">
      <c r="A7357" s="183" t="s">
        <v>14746</v>
      </c>
      <c r="B7357" s="183" t="s">
        <v>14747</v>
      </c>
      <c r="C7357" s="183" t="s">
        <v>343</v>
      </c>
      <c r="D7357" s="183" t="s">
        <v>344</v>
      </c>
      <c r="E7357" s="184"/>
      <c r="F7357" s="184"/>
      <c r="G7357" s="185"/>
      <c r="H7357" s="185"/>
      <c r="I7357" s="184"/>
      <c r="J7357" s="184"/>
      <c r="K7357" s="185" t="s">
        <v>410</v>
      </c>
      <c r="L7357" s="185"/>
      <c r="M7357" s="186"/>
      <c r="N7357" s="61" t="s">
        <v>410</v>
      </c>
      <c r="P7357" s="175" t="s">
        <v>343</v>
      </c>
    </row>
    <row r="7358" spans="1:16" ht="17.25">
      <c r="A7358" s="183" t="s">
        <v>14748</v>
      </c>
      <c r="B7358" s="183" t="s">
        <v>14749</v>
      </c>
      <c r="C7358" s="183" t="s">
        <v>343</v>
      </c>
      <c r="D7358" s="183" t="s">
        <v>344</v>
      </c>
      <c r="E7358" s="184">
        <v>157</v>
      </c>
      <c r="F7358" s="184">
        <v>135</v>
      </c>
      <c r="G7358" s="185" t="s">
        <v>88</v>
      </c>
      <c r="H7358" s="185" t="s">
        <v>689</v>
      </c>
      <c r="I7358" s="184">
        <v>55.78</v>
      </c>
      <c r="J7358" s="184">
        <v>190.78</v>
      </c>
      <c r="K7358" s="185">
        <v>200</v>
      </c>
      <c r="L7358" s="185" t="s">
        <v>130</v>
      </c>
      <c r="M7358" s="186" t="s">
        <v>1676</v>
      </c>
      <c r="N7358" s="61" t="s">
        <v>51</v>
      </c>
      <c r="P7358" s="175" t="s">
        <v>343</v>
      </c>
    </row>
    <row r="7359" spans="1:16" ht="17.25">
      <c r="A7359" s="183" t="s">
        <v>14750</v>
      </c>
      <c r="B7359" s="183" t="s">
        <v>14751</v>
      </c>
      <c r="C7359" s="183" t="s">
        <v>343</v>
      </c>
      <c r="D7359" s="183" t="s">
        <v>344</v>
      </c>
      <c r="E7359" s="184"/>
      <c r="F7359" s="184"/>
      <c r="G7359" s="185"/>
      <c r="H7359" s="185"/>
      <c r="I7359" s="184"/>
      <c r="J7359" s="184"/>
      <c r="K7359" s="185" t="s">
        <v>410</v>
      </c>
      <c r="L7359" s="185"/>
      <c r="M7359" s="186"/>
      <c r="N7359" s="61" t="s">
        <v>410</v>
      </c>
      <c r="P7359" s="175" t="s">
        <v>343</v>
      </c>
    </row>
    <row r="7360" spans="1:16" ht="17.25">
      <c r="A7360" s="183" t="s">
        <v>14752</v>
      </c>
      <c r="B7360" s="183" t="s">
        <v>14753</v>
      </c>
      <c r="C7360" s="183" t="s">
        <v>343</v>
      </c>
      <c r="D7360" s="183" t="s">
        <v>344</v>
      </c>
      <c r="E7360" s="184"/>
      <c r="F7360" s="184"/>
      <c r="G7360" s="185"/>
      <c r="H7360" s="185"/>
      <c r="I7360" s="184"/>
      <c r="J7360" s="184"/>
      <c r="K7360" s="185" t="s">
        <v>410</v>
      </c>
      <c r="L7360" s="185"/>
      <c r="M7360" s="186"/>
      <c r="N7360" s="61" t="s">
        <v>410</v>
      </c>
      <c r="P7360" s="175" t="s">
        <v>343</v>
      </c>
    </row>
    <row r="7361" spans="1:16" ht="17.25">
      <c r="A7361" s="183" t="s">
        <v>14754</v>
      </c>
      <c r="B7361" s="183" t="s">
        <v>14755</v>
      </c>
      <c r="C7361" s="183" t="s">
        <v>343</v>
      </c>
      <c r="D7361" s="183" t="s">
        <v>344</v>
      </c>
      <c r="E7361" s="184"/>
      <c r="F7361" s="184"/>
      <c r="G7361" s="185"/>
      <c r="H7361" s="185"/>
      <c r="I7361" s="184"/>
      <c r="J7361" s="184"/>
      <c r="K7361" s="185" t="s">
        <v>410</v>
      </c>
      <c r="L7361" s="185"/>
      <c r="M7361" s="186"/>
      <c r="N7361" s="61" t="s">
        <v>410</v>
      </c>
      <c r="P7361" s="175" t="s">
        <v>343</v>
      </c>
    </row>
    <row r="7362" spans="1:16" ht="17.25">
      <c r="A7362" s="183" t="s">
        <v>14756</v>
      </c>
      <c r="B7362" s="183" t="s">
        <v>14757</v>
      </c>
      <c r="C7362" s="183" t="s">
        <v>343</v>
      </c>
      <c r="D7362" s="183" t="s">
        <v>344</v>
      </c>
      <c r="E7362" s="184"/>
      <c r="F7362" s="184"/>
      <c r="G7362" s="185"/>
      <c r="H7362" s="185"/>
      <c r="I7362" s="184"/>
      <c r="J7362" s="184"/>
      <c r="K7362" s="185" t="s">
        <v>410</v>
      </c>
      <c r="L7362" s="185"/>
      <c r="M7362" s="186"/>
      <c r="N7362" s="61" t="s">
        <v>410</v>
      </c>
      <c r="P7362" s="175" t="s">
        <v>343</v>
      </c>
    </row>
    <row r="7363" spans="1:16" ht="17.25">
      <c r="A7363" s="183" t="s">
        <v>14758</v>
      </c>
      <c r="B7363" s="183" t="s">
        <v>14759</v>
      </c>
      <c r="C7363" s="183" t="s">
        <v>343</v>
      </c>
      <c r="D7363" s="183" t="s">
        <v>344</v>
      </c>
      <c r="E7363" s="184"/>
      <c r="F7363" s="184"/>
      <c r="G7363" s="185"/>
      <c r="H7363" s="185"/>
      <c r="I7363" s="184"/>
      <c r="J7363" s="184"/>
      <c r="K7363" s="185" t="s">
        <v>410</v>
      </c>
      <c r="L7363" s="185"/>
      <c r="M7363" s="186"/>
      <c r="N7363" s="61" t="s">
        <v>410</v>
      </c>
      <c r="P7363" s="175" t="s">
        <v>343</v>
      </c>
    </row>
    <row r="7364" spans="1:16" ht="17.25">
      <c r="A7364" s="183" t="s">
        <v>14760</v>
      </c>
      <c r="B7364" s="183" t="s">
        <v>14761</v>
      </c>
      <c r="C7364" s="183" t="s">
        <v>343</v>
      </c>
      <c r="D7364" s="183" t="s">
        <v>344</v>
      </c>
      <c r="E7364" s="184"/>
      <c r="F7364" s="184"/>
      <c r="G7364" s="185"/>
      <c r="H7364" s="185"/>
      <c r="I7364" s="184"/>
      <c r="J7364" s="184"/>
      <c r="K7364" s="185" t="s">
        <v>410</v>
      </c>
      <c r="L7364" s="185"/>
      <c r="M7364" s="186"/>
      <c r="N7364" s="61" t="s">
        <v>410</v>
      </c>
      <c r="P7364" s="175" t="s">
        <v>343</v>
      </c>
    </row>
    <row r="7365" spans="1:16" ht="17.25">
      <c r="A7365" s="183" t="s">
        <v>14762</v>
      </c>
      <c r="B7365" s="183" t="s">
        <v>14763</v>
      </c>
      <c r="C7365" s="183" t="s">
        <v>343</v>
      </c>
      <c r="D7365" s="183" t="s">
        <v>344</v>
      </c>
      <c r="E7365" s="184"/>
      <c r="F7365" s="184"/>
      <c r="G7365" s="185"/>
      <c r="H7365" s="185"/>
      <c r="I7365" s="184"/>
      <c r="J7365" s="184"/>
      <c r="K7365" s="185" t="s">
        <v>410</v>
      </c>
      <c r="L7365" s="185"/>
      <c r="M7365" s="186"/>
      <c r="N7365" s="61" t="s">
        <v>410</v>
      </c>
      <c r="P7365" s="175" t="s">
        <v>343</v>
      </c>
    </row>
    <row r="7366" spans="1:16" ht="17.25">
      <c r="A7366" s="183" t="s">
        <v>14764</v>
      </c>
      <c r="B7366" s="183" t="s">
        <v>14765</v>
      </c>
      <c r="C7366" s="183" t="s">
        <v>343</v>
      </c>
      <c r="D7366" s="183" t="s">
        <v>344</v>
      </c>
      <c r="E7366" s="184"/>
      <c r="F7366" s="184"/>
      <c r="G7366" s="185"/>
      <c r="H7366" s="185"/>
      <c r="I7366" s="184"/>
      <c r="J7366" s="184"/>
      <c r="K7366" s="185" t="s">
        <v>410</v>
      </c>
      <c r="L7366" s="185"/>
      <c r="M7366" s="186"/>
      <c r="N7366" s="61" t="s">
        <v>410</v>
      </c>
      <c r="P7366" s="175" t="s">
        <v>343</v>
      </c>
    </row>
    <row r="7367" spans="1:16" ht="17.25">
      <c r="A7367" s="183" t="s">
        <v>14766</v>
      </c>
      <c r="B7367" s="183" t="s">
        <v>14767</v>
      </c>
      <c r="C7367" s="183" t="s">
        <v>343</v>
      </c>
      <c r="D7367" s="183" t="s">
        <v>344</v>
      </c>
      <c r="E7367" s="184"/>
      <c r="F7367" s="184"/>
      <c r="G7367" s="185"/>
      <c r="H7367" s="185"/>
      <c r="I7367" s="184"/>
      <c r="J7367" s="184"/>
      <c r="K7367" s="185" t="s">
        <v>410</v>
      </c>
      <c r="L7367" s="185"/>
      <c r="M7367" s="186"/>
      <c r="N7367" s="61" t="s">
        <v>410</v>
      </c>
      <c r="P7367" s="175" t="s">
        <v>343</v>
      </c>
    </row>
    <row r="7368" spans="1:16" ht="17.25">
      <c r="A7368" s="183" t="s">
        <v>14768</v>
      </c>
      <c r="B7368" s="183" t="s">
        <v>14769</v>
      </c>
      <c r="C7368" s="183" t="s">
        <v>343</v>
      </c>
      <c r="D7368" s="183" t="s">
        <v>344</v>
      </c>
      <c r="E7368" s="184"/>
      <c r="F7368" s="184"/>
      <c r="G7368" s="185"/>
      <c r="H7368" s="185"/>
      <c r="I7368" s="184"/>
      <c r="J7368" s="184"/>
      <c r="K7368" s="185" t="s">
        <v>410</v>
      </c>
      <c r="L7368" s="185"/>
      <c r="M7368" s="186"/>
      <c r="N7368" s="61" t="s">
        <v>410</v>
      </c>
      <c r="P7368" s="175" t="s">
        <v>343</v>
      </c>
    </row>
    <row r="7369" spans="1:16" ht="17.25">
      <c r="A7369" s="183" t="s">
        <v>14770</v>
      </c>
      <c r="B7369" s="183" t="s">
        <v>14771</v>
      </c>
      <c r="C7369" s="183" t="s">
        <v>343</v>
      </c>
      <c r="D7369" s="183" t="s">
        <v>344</v>
      </c>
      <c r="E7369" s="184"/>
      <c r="F7369" s="184"/>
      <c r="G7369" s="185"/>
      <c r="H7369" s="185"/>
      <c r="I7369" s="184"/>
      <c r="J7369" s="184"/>
      <c r="K7369" s="185" t="s">
        <v>410</v>
      </c>
      <c r="L7369" s="185"/>
      <c r="M7369" s="186"/>
      <c r="N7369" s="61" t="s">
        <v>410</v>
      </c>
      <c r="P7369" s="175" t="s">
        <v>343</v>
      </c>
    </row>
    <row r="7370" spans="1:16" ht="17.25">
      <c r="A7370" s="183" t="s">
        <v>14772</v>
      </c>
      <c r="B7370" s="183" t="s">
        <v>14773</v>
      </c>
      <c r="C7370" s="183" t="s">
        <v>343</v>
      </c>
      <c r="D7370" s="183" t="s">
        <v>344</v>
      </c>
      <c r="E7370" s="184"/>
      <c r="F7370" s="184"/>
      <c r="G7370" s="185"/>
      <c r="H7370" s="185"/>
      <c r="I7370" s="184"/>
      <c r="J7370" s="184"/>
      <c r="K7370" s="185" t="s">
        <v>410</v>
      </c>
      <c r="L7370" s="185"/>
      <c r="M7370" s="186"/>
      <c r="N7370" s="61" t="s">
        <v>410</v>
      </c>
      <c r="P7370" s="175" t="s">
        <v>343</v>
      </c>
    </row>
    <row r="7371" spans="1:16" ht="17.25">
      <c r="A7371" s="183" t="s">
        <v>14774</v>
      </c>
      <c r="B7371" s="183" t="s">
        <v>14775</v>
      </c>
      <c r="C7371" s="183" t="s">
        <v>343</v>
      </c>
      <c r="D7371" s="183" t="s">
        <v>344</v>
      </c>
      <c r="E7371" s="184"/>
      <c r="F7371" s="184"/>
      <c r="G7371" s="185"/>
      <c r="H7371" s="185"/>
      <c r="I7371" s="184"/>
      <c r="J7371" s="184"/>
      <c r="K7371" s="185" t="s">
        <v>410</v>
      </c>
      <c r="L7371" s="185"/>
      <c r="M7371" s="186"/>
      <c r="N7371" s="61" t="s">
        <v>410</v>
      </c>
      <c r="P7371" s="175" t="s">
        <v>343</v>
      </c>
    </row>
    <row r="7372" spans="1:16" ht="17.25">
      <c r="A7372" s="183" t="s">
        <v>14776</v>
      </c>
      <c r="B7372" s="183" t="s">
        <v>14777</v>
      </c>
      <c r="C7372" s="183" t="s">
        <v>343</v>
      </c>
      <c r="D7372" s="183" t="s">
        <v>344</v>
      </c>
      <c r="E7372" s="184"/>
      <c r="F7372" s="184"/>
      <c r="G7372" s="185"/>
      <c r="H7372" s="185"/>
      <c r="I7372" s="184"/>
      <c r="J7372" s="184"/>
      <c r="K7372" s="185" t="s">
        <v>410</v>
      </c>
      <c r="L7372" s="185"/>
      <c r="M7372" s="186"/>
      <c r="N7372" s="61" t="s">
        <v>410</v>
      </c>
      <c r="P7372" s="175" t="s">
        <v>343</v>
      </c>
    </row>
    <row r="7373" spans="1:16" ht="17.25">
      <c r="A7373" s="183" t="s">
        <v>14778</v>
      </c>
      <c r="B7373" s="183" t="s">
        <v>14779</v>
      </c>
      <c r="C7373" s="183" t="s">
        <v>343</v>
      </c>
      <c r="D7373" s="183" t="s">
        <v>344</v>
      </c>
      <c r="E7373" s="184"/>
      <c r="F7373" s="184"/>
      <c r="G7373" s="185"/>
      <c r="H7373" s="185"/>
      <c r="I7373" s="184"/>
      <c r="J7373" s="184"/>
      <c r="K7373" s="185" t="s">
        <v>410</v>
      </c>
      <c r="L7373" s="185"/>
      <c r="M7373" s="186"/>
      <c r="N7373" s="61" t="s">
        <v>410</v>
      </c>
      <c r="P7373" s="175" t="s">
        <v>343</v>
      </c>
    </row>
    <row r="7374" spans="1:16" ht="17.25">
      <c r="A7374" s="183" t="s">
        <v>14780</v>
      </c>
      <c r="B7374" s="183" t="s">
        <v>14781</v>
      </c>
      <c r="C7374" s="183" t="s">
        <v>343</v>
      </c>
      <c r="D7374" s="183" t="s">
        <v>344</v>
      </c>
      <c r="E7374" s="184"/>
      <c r="F7374" s="184"/>
      <c r="G7374" s="185"/>
      <c r="H7374" s="185"/>
      <c r="I7374" s="184"/>
      <c r="J7374" s="184"/>
      <c r="K7374" s="185" t="s">
        <v>410</v>
      </c>
      <c r="L7374" s="185"/>
      <c r="M7374" s="186"/>
      <c r="N7374" s="61" t="s">
        <v>410</v>
      </c>
      <c r="P7374" s="175" t="s">
        <v>343</v>
      </c>
    </row>
    <row r="7375" spans="1:16" ht="17.25">
      <c r="A7375" s="183" t="s">
        <v>14782</v>
      </c>
      <c r="B7375" s="183" t="s">
        <v>14783</v>
      </c>
      <c r="C7375" s="183" t="s">
        <v>343</v>
      </c>
      <c r="D7375" s="183" t="s">
        <v>344</v>
      </c>
      <c r="E7375" s="184"/>
      <c r="F7375" s="184"/>
      <c r="G7375" s="185"/>
      <c r="H7375" s="185"/>
      <c r="I7375" s="184"/>
      <c r="J7375" s="184"/>
      <c r="K7375" s="185" t="s">
        <v>410</v>
      </c>
      <c r="L7375" s="185"/>
      <c r="M7375" s="186"/>
      <c r="N7375" s="61" t="s">
        <v>410</v>
      </c>
      <c r="P7375" s="175" t="s">
        <v>343</v>
      </c>
    </row>
    <row r="7376" spans="1:16" ht="17.25">
      <c r="A7376" s="183" t="s">
        <v>14784</v>
      </c>
      <c r="B7376" s="183" t="s">
        <v>14785</v>
      </c>
      <c r="C7376" s="183" t="s">
        <v>343</v>
      </c>
      <c r="D7376" s="183" t="s">
        <v>344</v>
      </c>
      <c r="E7376" s="184"/>
      <c r="F7376" s="184"/>
      <c r="G7376" s="185"/>
      <c r="H7376" s="185"/>
      <c r="I7376" s="184"/>
      <c r="J7376" s="184"/>
      <c r="K7376" s="185" t="s">
        <v>410</v>
      </c>
      <c r="L7376" s="185"/>
      <c r="M7376" s="186"/>
      <c r="N7376" s="61" t="s">
        <v>410</v>
      </c>
      <c r="P7376" s="175" t="s">
        <v>343</v>
      </c>
    </row>
    <row r="7377" spans="1:16" ht="17.25">
      <c r="A7377" s="183" t="s">
        <v>14786</v>
      </c>
      <c r="B7377" s="183" t="s">
        <v>14787</v>
      </c>
      <c r="C7377" s="183" t="s">
        <v>343</v>
      </c>
      <c r="D7377" s="183" t="s">
        <v>344</v>
      </c>
      <c r="E7377" s="184"/>
      <c r="F7377" s="184"/>
      <c r="G7377" s="185"/>
      <c r="H7377" s="185"/>
      <c r="I7377" s="184"/>
      <c r="J7377" s="184"/>
      <c r="K7377" s="185" t="s">
        <v>410</v>
      </c>
      <c r="L7377" s="185"/>
      <c r="M7377" s="186"/>
      <c r="N7377" s="61" t="s">
        <v>410</v>
      </c>
      <c r="P7377" s="175" t="s">
        <v>343</v>
      </c>
    </row>
    <row r="7378" spans="1:16" ht="17.25">
      <c r="A7378" s="183" t="s">
        <v>14788</v>
      </c>
      <c r="B7378" s="183" t="s">
        <v>14789</v>
      </c>
      <c r="C7378" s="183" t="s">
        <v>343</v>
      </c>
      <c r="D7378" s="183" t="s">
        <v>344</v>
      </c>
      <c r="E7378" s="184"/>
      <c r="F7378" s="184"/>
      <c r="G7378" s="185"/>
      <c r="H7378" s="185"/>
      <c r="I7378" s="184"/>
      <c r="J7378" s="184"/>
      <c r="K7378" s="185" t="s">
        <v>410</v>
      </c>
      <c r="L7378" s="185"/>
      <c r="M7378" s="186"/>
      <c r="N7378" s="61" t="s">
        <v>410</v>
      </c>
      <c r="P7378" s="175" t="s">
        <v>343</v>
      </c>
    </row>
    <row r="7379" spans="1:16" ht="17.25">
      <c r="A7379" s="183" t="s">
        <v>14790</v>
      </c>
      <c r="B7379" s="183" t="s">
        <v>14791</v>
      </c>
      <c r="C7379" s="183" t="s">
        <v>343</v>
      </c>
      <c r="D7379" s="183" t="s">
        <v>344</v>
      </c>
      <c r="E7379" s="184"/>
      <c r="F7379" s="184"/>
      <c r="G7379" s="185"/>
      <c r="H7379" s="185"/>
      <c r="I7379" s="184"/>
      <c r="J7379" s="184"/>
      <c r="K7379" s="185" t="s">
        <v>410</v>
      </c>
      <c r="L7379" s="185"/>
      <c r="M7379" s="186"/>
      <c r="N7379" s="61" t="s">
        <v>410</v>
      </c>
      <c r="P7379" s="175" t="s">
        <v>343</v>
      </c>
    </row>
    <row r="7380" spans="1:16" ht="17.25">
      <c r="A7380" s="183" t="s">
        <v>14792</v>
      </c>
      <c r="B7380" s="183" t="s">
        <v>14793</v>
      </c>
      <c r="C7380" s="183" t="s">
        <v>343</v>
      </c>
      <c r="D7380" s="183" t="s">
        <v>344</v>
      </c>
      <c r="E7380" s="184"/>
      <c r="F7380" s="184"/>
      <c r="G7380" s="185"/>
      <c r="H7380" s="185"/>
      <c r="I7380" s="184"/>
      <c r="J7380" s="184"/>
      <c r="K7380" s="185" t="s">
        <v>410</v>
      </c>
      <c r="L7380" s="185"/>
      <c r="M7380" s="186"/>
      <c r="N7380" s="61" t="s">
        <v>410</v>
      </c>
      <c r="P7380" s="175" t="s">
        <v>343</v>
      </c>
    </row>
    <row r="7381" spans="1:16" ht="17.25">
      <c r="A7381" s="183" t="s">
        <v>14794</v>
      </c>
      <c r="B7381" s="183" t="s">
        <v>14795</v>
      </c>
      <c r="C7381" s="183" t="s">
        <v>343</v>
      </c>
      <c r="D7381" s="183" t="s">
        <v>344</v>
      </c>
      <c r="E7381" s="184"/>
      <c r="F7381" s="184"/>
      <c r="G7381" s="185"/>
      <c r="H7381" s="185"/>
      <c r="I7381" s="184"/>
      <c r="J7381" s="184"/>
      <c r="K7381" s="185" t="s">
        <v>410</v>
      </c>
      <c r="L7381" s="185"/>
      <c r="M7381" s="186"/>
      <c r="N7381" s="61" t="s">
        <v>410</v>
      </c>
      <c r="P7381" s="175" t="s">
        <v>343</v>
      </c>
    </row>
    <row r="7382" spans="1:16" ht="17.25">
      <c r="A7382" s="183" t="s">
        <v>14796</v>
      </c>
      <c r="B7382" s="183" t="s">
        <v>14797</v>
      </c>
      <c r="C7382" s="183" t="s">
        <v>343</v>
      </c>
      <c r="D7382" s="183" t="s">
        <v>344</v>
      </c>
      <c r="E7382" s="184">
        <v>280</v>
      </c>
      <c r="F7382" s="184">
        <v>265</v>
      </c>
      <c r="G7382" s="185" t="s">
        <v>194</v>
      </c>
      <c r="H7382" s="185"/>
      <c r="I7382" s="184">
        <v>75.05</v>
      </c>
      <c r="J7382" s="184">
        <v>340.05</v>
      </c>
      <c r="K7382" s="185">
        <v>47</v>
      </c>
      <c r="L7382" s="185"/>
      <c r="M7382" s="186"/>
      <c r="N7382" s="61" t="s">
        <v>51</v>
      </c>
      <c r="P7382" s="175" t="s">
        <v>343</v>
      </c>
    </row>
    <row r="7383" spans="1:16" ht="17.25">
      <c r="A7383" s="183" t="s">
        <v>14798</v>
      </c>
      <c r="B7383" s="183" t="s">
        <v>14799</v>
      </c>
      <c r="C7383" s="183" t="s">
        <v>343</v>
      </c>
      <c r="D7383" s="183" t="s">
        <v>344</v>
      </c>
      <c r="E7383" s="184"/>
      <c r="F7383" s="184"/>
      <c r="G7383" s="185"/>
      <c r="H7383" s="185"/>
      <c r="I7383" s="184"/>
      <c r="J7383" s="184"/>
      <c r="K7383" s="185" t="s">
        <v>410</v>
      </c>
      <c r="L7383" s="185"/>
      <c r="M7383" s="186"/>
      <c r="N7383" s="61" t="s">
        <v>410</v>
      </c>
      <c r="P7383" s="175" t="s">
        <v>343</v>
      </c>
    </row>
    <row r="7384" spans="1:16" ht="17.25">
      <c r="A7384" s="183" t="s">
        <v>14800</v>
      </c>
      <c r="B7384" s="183" t="s">
        <v>14801</v>
      </c>
      <c r="C7384" s="183" t="s">
        <v>343</v>
      </c>
      <c r="D7384" s="183" t="s">
        <v>344</v>
      </c>
      <c r="E7384" s="184"/>
      <c r="F7384" s="184"/>
      <c r="G7384" s="185"/>
      <c r="H7384" s="185"/>
      <c r="I7384" s="184"/>
      <c r="J7384" s="184"/>
      <c r="K7384" s="185" t="s">
        <v>410</v>
      </c>
      <c r="L7384" s="185"/>
      <c r="M7384" s="186"/>
      <c r="N7384" s="61" t="s">
        <v>410</v>
      </c>
      <c r="P7384" s="175" t="s">
        <v>343</v>
      </c>
    </row>
    <row r="7385" spans="1:16" ht="17.25">
      <c r="A7385" s="183" t="s">
        <v>14802</v>
      </c>
      <c r="B7385" s="183" t="s">
        <v>14803</v>
      </c>
      <c r="C7385" s="183" t="s">
        <v>343</v>
      </c>
      <c r="D7385" s="183" t="s">
        <v>344</v>
      </c>
      <c r="E7385" s="184"/>
      <c r="F7385" s="184"/>
      <c r="G7385" s="185"/>
      <c r="H7385" s="185"/>
      <c r="I7385" s="184"/>
      <c r="J7385" s="184"/>
      <c r="K7385" s="185" t="s">
        <v>410</v>
      </c>
      <c r="L7385" s="185"/>
      <c r="M7385" s="186"/>
      <c r="N7385" s="61" t="s">
        <v>410</v>
      </c>
      <c r="P7385" s="175" t="s">
        <v>343</v>
      </c>
    </row>
    <row r="7386" spans="1:16" ht="17.25">
      <c r="A7386" s="183" t="s">
        <v>14804</v>
      </c>
      <c r="B7386" s="183" t="s">
        <v>14805</v>
      </c>
      <c r="C7386" s="183" t="s">
        <v>343</v>
      </c>
      <c r="D7386" s="183" t="s">
        <v>344</v>
      </c>
      <c r="E7386" s="184"/>
      <c r="F7386" s="184"/>
      <c r="G7386" s="185"/>
      <c r="H7386" s="185"/>
      <c r="I7386" s="184"/>
      <c r="J7386" s="184"/>
      <c r="K7386" s="185" t="s">
        <v>410</v>
      </c>
      <c r="L7386" s="185"/>
      <c r="M7386" s="186"/>
      <c r="N7386" s="61" t="s">
        <v>410</v>
      </c>
      <c r="P7386" s="175" t="s">
        <v>343</v>
      </c>
    </row>
    <row r="7387" spans="1:16" ht="17.25">
      <c r="A7387" s="183" t="s">
        <v>14806</v>
      </c>
      <c r="B7387" s="183" t="s">
        <v>14807</v>
      </c>
      <c r="C7387" s="183" t="s">
        <v>343</v>
      </c>
      <c r="D7387" s="183" t="s">
        <v>344</v>
      </c>
      <c r="E7387" s="184"/>
      <c r="F7387" s="184"/>
      <c r="G7387" s="185"/>
      <c r="H7387" s="185"/>
      <c r="I7387" s="184"/>
      <c r="J7387" s="184"/>
      <c r="K7387" s="185" t="s">
        <v>410</v>
      </c>
      <c r="L7387" s="185"/>
      <c r="M7387" s="186"/>
      <c r="N7387" s="61" t="s">
        <v>410</v>
      </c>
      <c r="P7387" s="175" t="s">
        <v>343</v>
      </c>
    </row>
    <row r="7388" spans="1:16" ht="17.25">
      <c r="A7388" s="183" t="s">
        <v>14808</v>
      </c>
      <c r="B7388" s="183" t="s">
        <v>14809</v>
      </c>
      <c r="C7388" s="183" t="s">
        <v>343</v>
      </c>
      <c r="D7388" s="183" t="s">
        <v>344</v>
      </c>
      <c r="E7388" s="184"/>
      <c r="F7388" s="184"/>
      <c r="G7388" s="185"/>
      <c r="H7388" s="185"/>
      <c r="I7388" s="184"/>
      <c r="J7388" s="184"/>
      <c r="K7388" s="185" t="s">
        <v>410</v>
      </c>
      <c r="L7388" s="185"/>
      <c r="M7388" s="186"/>
      <c r="N7388" s="61" t="s">
        <v>410</v>
      </c>
      <c r="P7388" s="175" t="s">
        <v>343</v>
      </c>
    </row>
    <row r="7389" spans="1:16" ht="17.25">
      <c r="A7389" s="183" t="s">
        <v>14810</v>
      </c>
      <c r="B7389" s="183" t="s">
        <v>14811</v>
      </c>
      <c r="C7389" s="183" t="s">
        <v>343</v>
      </c>
      <c r="D7389" s="183" t="s">
        <v>344</v>
      </c>
      <c r="E7389" s="184"/>
      <c r="F7389" s="184"/>
      <c r="G7389" s="185"/>
      <c r="H7389" s="185"/>
      <c r="I7389" s="184"/>
      <c r="J7389" s="184"/>
      <c r="K7389" s="185" t="s">
        <v>410</v>
      </c>
      <c r="L7389" s="185"/>
      <c r="M7389" s="186"/>
      <c r="N7389" s="61" t="s">
        <v>410</v>
      </c>
      <c r="P7389" s="175" t="s">
        <v>343</v>
      </c>
    </row>
    <row r="7390" spans="1:16" ht="17.25">
      <c r="A7390" s="183" t="s">
        <v>14812</v>
      </c>
      <c r="B7390" s="183" t="s">
        <v>14813</v>
      </c>
      <c r="C7390" s="183" t="s">
        <v>343</v>
      </c>
      <c r="D7390" s="183" t="s">
        <v>344</v>
      </c>
      <c r="E7390" s="184"/>
      <c r="F7390" s="184"/>
      <c r="G7390" s="185"/>
      <c r="H7390" s="185"/>
      <c r="I7390" s="184"/>
      <c r="J7390" s="184"/>
      <c r="K7390" s="185" t="s">
        <v>410</v>
      </c>
      <c r="L7390" s="185"/>
      <c r="M7390" s="186"/>
      <c r="N7390" s="61" t="s">
        <v>410</v>
      </c>
      <c r="P7390" s="175" t="s">
        <v>343</v>
      </c>
    </row>
    <row r="7391" spans="1:16" ht="17.25">
      <c r="A7391" s="183" t="s">
        <v>14814</v>
      </c>
      <c r="B7391" s="183" t="s">
        <v>14815</v>
      </c>
      <c r="C7391" s="183" t="s">
        <v>343</v>
      </c>
      <c r="D7391" s="183" t="s">
        <v>344</v>
      </c>
      <c r="E7391" s="184"/>
      <c r="F7391" s="184"/>
      <c r="G7391" s="188"/>
      <c r="H7391" s="183"/>
      <c r="I7391" s="184"/>
      <c r="J7391" s="184"/>
      <c r="K7391" s="185" t="s">
        <v>410</v>
      </c>
      <c r="L7391" s="185"/>
      <c r="M7391" s="186"/>
      <c r="N7391" s="61" t="s">
        <v>410</v>
      </c>
      <c r="P7391" s="175" t="s">
        <v>343</v>
      </c>
    </row>
    <row r="7392" spans="1:16" ht="17.25">
      <c r="A7392" s="183" t="s">
        <v>14816</v>
      </c>
      <c r="B7392" s="183" t="s">
        <v>14817</v>
      </c>
      <c r="C7392" s="183" t="s">
        <v>647</v>
      </c>
      <c r="D7392" s="183" t="s">
        <v>648</v>
      </c>
      <c r="E7392" s="184">
        <v>99</v>
      </c>
      <c r="F7392" s="184">
        <v>90</v>
      </c>
      <c r="G7392" s="185" t="s">
        <v>137</v>
      </c>
      <c r="H7392" s="185"/>
      <c r="I7392" s="184">
        <v>44.35</v>
      </c>
      <c r="J7392" s="184">
        <v>134.35</v>
      </c>
      <c r="K7392" s="185">
        <v>0</v>
      </c>
      <c r="L7392" s="185"/>
      <c r="M7392" s="186"/>
      <c r="N7392" s="61" t="s">
        <v>51</v>
      </c>
      <c r="P7392" s="175" t="s">
        <v>647</v>
      </c>
    </row>
    <row r="7393" spans="1:16" ht="17.25">
      <c r="A7393" s="183" t="s">
        <v>14818</v>
      </c>
      <c r="B7393" s="183" t="s">
        <v>14819</v>
      </c>
      <c r="C7393" s="183" t="s">
        <v>14820</v>
      </c>
      <c r="D7393" s="183" t="s">
        <v>14821</v>
      </c>
      <c r="E7393" s="184"/>
      <c r="F7393" s="184"/>
      <c r="G7393" s="185"/>
      <c r="H7393" s="185"/>
      <c r="I7393" s="184"/>
      <c r="J7393" s="184"/>
      <c r="K7393" s="185" t="s">
        <v>410</v>
      </c>
      <c r="L7393" s="185"/>
      <c r="M7393" s="186"/>
      <c r="N7393" s="61" t="s">
        <v>410</v>
      </c>
      <c r="P7393" s="175" t="s">
        <v>14820</v>
      </c>
    </row>
    <row r="7394" spans="1:16" ht="17.25">
      <c r="A7394" s="183" t="s">
        <v>14822</v>
      </c>
      <c r="B7394" s="183" t="s">
        <v>14823</v>
      </c>
      <c r="C7394" s="183" t="s">
        <v>5620</v>
      </c>
      <c r="D7394" s="183" t="s">
        <v>5621</v>
      </c>
      <c r="E7394" s="184"/>
      <c r="F7394" s="184"/>
      <c r="G7394" s="185"/>
      <c r="H7394" s="185"/>
      <c r="I7394" s="184"/>
      <c r="J7394" s="184"/>
      <c r="K7394" s="185" t="s">
        <v>410</v>
      </c>
      <c r="L7394" s="185"/>
      <c r="M7394" s="186"/>
      <c r="N7394" s="61" t="s">
        <v>410</v>
      </c>
      <c r="P7394" s="175" t="s">
        <v>5620</v>
      </c>
    </row>
    <row r="7395" spans="1:16" ht="17.25">
      <c r="A7395" s="183" t="s">
        <v>14824</v>
      </c>
      <c r="B7395" s="183" t="s">
        <v>14825</v>
      </c>
      <c r="C7395" s="183" t="s">
        <v>5620</v>
      </c>
      <c r="D7395" s="183" t="s">
        <v>5621</v>
      </c>
      <c r="E7395" s="184"/>
      <c r="F7395" s="184"/>
      <c r="G7395" s="185"/>
      <c r="H7395" s="185"/>
      <c r="I7395" s="184"/>
      <c r="J7395" s="184"/>
      <c r="K7395" s="185" t="s">
        <v>410</v>
      </c>
      <c r="L7395" s="185"/>
      <c r="M7395" s="186"/>
      <c r="N7395" s="61" t="s">
        <v>410</v>
      </c>
      <c r="P7395" s="175" t="s">
        <v>5620</v>
      </c>
    </row>
    <row r="7396" spans="1:16" ht="17.25">
      <c r="A7396" s="183" t="s">
        <v>14826</v>
      </c>
      <c r="B7396" s="183" t="s">
        <v>14827</v>
      </c>
      <c r="C7396" s="183" t="s">
        <v>49</v>
      </c>
      <c r="D7396" s="183" t="s">
        <v>50</v>
      </c>
      <c r="E7396" s="184"/>
      <c r="F7396" s="184"/>
      <c r="G7396" s="185"/>
      <c r="H7396" s="185"/>
      <c r="I7396" s="184"/>
      <c r="J7396" s="184"/>
      <c r="K7396" s="185" t="s">
        <v>410</v>
      </c>
      <c r="L7396" s="185"/>
      <c r="M7396" s="186"/>
      <c r="N7396" s="61" t="s">
        <v>410</v>
      </c>
      <c r="P7396" s="175" t="s">
        <v>49</v>
      </c>
    </row>
    <row r="7397" spans="1:16" ht="17.25">
      <c r="A7397" s="183" t="s">
        <v>14828</v>
      </c>
      <c r="B7397" s="183" t="s">
        <v>14829</v>
      </c>
      <c r="C7397" s="183" t="s">
        <v>49</v>
      </c>
      <c r="D7397" s="183" t="s">
        <v>50</v>
      </c>
      <c r="E7397" s="184"/>
      <c r="F7397" s="184"/>
      <c r="G7397" s="185"/>
      <c r="H7397" s="185"/>
      <c r="I7397" s="184"/>
      <c r="J7397" s="184"/>
      <c r="K7397" s="185" t="s">
        <v>410</v>
      </c>
      <c r="L7397" s="185"/>
      <c r="M7397" s="186"/>
      <c r="N7397" s="61" t="s">
        <v>410</v>
      </c>
      <c r="P7397" s="175" t="s">
        <v>49</v>
      </c>
    </row>
    <row r="7398" spans="1:16" ht="17.25">
      <c r="A7398" s="183" t="s">
        <v>14830</v>
      </c>
      <c r="B7398" s="183" t="s">
        <v>14831</v>
      </c>
      <c r="C7398" s="183" t="s">
        <v>49</v>
      </c>
      <c r="D7398" s="183" t="s">
        <v>50</v>
      </c>
      <c r="E7398" s="184"/>
      <c r="F7398" s="184"/>
      <c r="G7398" s="185"/>
      <c r="H7398" s="185"/>
      <c r="I7398" s="184"/>
      <c r="J7398" s="184"/>
      <c r="K7398" s="185" t="s">
        <v>410</v>
      </c>
      <c r="L7398" s="185"/>
      <c r="M7398" s="186"/>
      <c r="N7398" s="61" t="s">
        <v>410</v>
      </c>
      <c r="P7398" s="175" t="s">
        <v>49</v>
      </c>
    </row>
    <row r="7399" spans="1:16" ht="17.25">
      <c r="A7399" s="183" t="s">
        <v>14832</v>
      </c>
      <c r="B7399" s="183" t="s">
        <v>14833</v>
      </c>
      <c r="C7399" s="183" t="s">
        <v>49</v>
      </c>
      <c r="D7399" s="183" t="s">
        <v>50</v>
      </c>
      <c r="E7399" s="184"/>
      <c r="F7399" s="184"/>
      <c r="G7399" s="185"/>
      <c r="H7399" s="185"/>
      <c r="I7399" s="184"/>
      <c r="J7399" s="184"/>
      <c r="K7399" s="185" t="s">
        <v>410</v>
      </c>
      <c r="L7399" s="185"/>
      <c r="M7399" s="186"/>
      <c r="N7399" s="61" t="s">
        <v>410</v>
      </c>
      <c r="P7399" s="175" t="s">
        <v>49</v>
      </c>
    </row>
    <row r="7400" spans="1:16" ht="17.25">
      <c r="A7400" s="183" t="s">
        <v>14834</v>
      </c>
      <c r="B7400" s="183" t="s">
        <v>14835</v>
      </c>
      <c r="C7400" s="183" t="s">
        <v>73</v>
      </c>
      <c r="D7400" s="183" t="s">
        <v>74</v>
      </c>
      <c r="E7400" s="184">
        <v>554</v>
      </c>
      <c r="F7400" s="184">
        <v>554</v>
      </c>
      <c r="G7400" s="185"/>
      <c r="H7400" s="185"/>
      <c r="I7400" s="184">
        <v>128.28</v>
      </c>
      <c r="J7400" s="184">
        <v>682.28</v>
      </c>
      <c r="K7400" s="185">
        <v>0</v>
      </c>
      <c r="L7400" s="185"/>
      <c r="M7400" s="186"/>
      <c r="N7400" s="61" t="s">
        <v>51</v>
      </c>
      <c r="P7400" s="175" t="s">
        <v>73</v>
      </c>
    </row>
    <row r="7401" spans="1:16" ht="17.25">
      <c r="A7401" s="183" t="s">
        <v>14836</v>
      </c>
      <c r="B7401" s="183" t="s">
        <v>14837</v>
      </c>
      <c r="C7401" s="183" t="s">
        <v>73</v>
      </c>
      <c r="D7401" s="183" t="s">
        <v>74</v>
      </c>
      <c r="E7401" s="184">
        <v>554</v>
      </c>
      <c r="F7401" s="184">
        <v>554</v>
      </c>
      <c r="G7401" s="185"/>
      <c r="H7401" s="185"/>
      <c r="I7401" s="184">
        <v>128.28</v>
      </c>
      <c r="J7401" s="184">
        <v>682.28</v>
      </c>
      <c r="K7401" s="185">
        <v>0</v>
      </c>
      <c r="L7401" s="185"/>
      <c r="M7401" s="186"/>
      <c r="N7401" s="61" t="s">
        <v>51</v>
      </c>
      <c r="P7401" s="175" t="s">
        <v>73</v>
      </c>
    </row>
    <row r="7402" spans="1:16" ht="17.25">
      <c r="A7402" s="183" t="s">
        <v>14838</v>
      </c>
      <c r="B7402" s="183" t="s">
        <v>14839</v>
      </c>
      <c r="C7402" s="183" t="s">
        <v>73</v>
      </c>
      <c r="D7402" s="183" t="s">
        <v>74</v>
      </c>
      <c r="E7402" s="184"/>
      <c r="F7402" s="184"/>
      <c r="G7402" s="185"/>
      <c r="H7402" s="185"/>
      <c r="I7402" s="184"/>
      <c r="J7402" s="184"/>
      <c r="K7402" s="185" t="s">
        <v>410</v>
      </c>
      <c r="L7402" s="185"/>
      <c r="M7402" s="186"/>
      <c r="N7402" s="61" t="s">
        <v>410</v>
      </c>
      <c r="P7402" s="175" t="s">
        <v>73</v>
      </c>
    </row>
    <row r="7403" spans="1:16" ht="17.25">
      <c r="A7403" s="183" t="s">
        <v>14840</v>
      </c>
      <c r="B7403" s="183" t="s">
        <v>14837</v>
      </c>
      <c r="C7403" s="183" t="s">
        <v>73</v>
      </c>
      <c r="D7403" s="183" t="s">
        <v>74</v>
      </c>
      <c r="E7403" s="184"/>
      <c r="F7403" s="184"/>
      <c r="G7403" s="185"/>
      <c r="H7403" s="185"/>
      <c r="I7403" s="184"/>
      <c r="J7403" s="184"/>
      <c r="K7403" s="185" t="s">
        <v>410</v>
      </c>
      <c r="L7403" s="185"/>
      <c r="M7403" s="186"/>
      <c r="N7403" s="61" t="s">
        <v>410</v>
      </c>
      <c r="P7403" s="175" t="s">
        <v>73</v>
      </c>
    </row>
    <row r="7404" spans="1:16" ht="17.25">
      <c r="A7404" s="183" t="s">
        <v>14841</v>
      </c>
      <c r="B7404" s="183" t="s">
        <v>3085</v>
      </c>
      <c r="C7404" s="183" t="s">
        <v>73</v>
      </c>
      <c r="D7404" s="183" t="s">
        <v>74</v>
      </c>
      <c r="E7404" s="184"/>
      <c r="F7404" s="184"/>
      <c r="G7404" s="185"/>
      <c r="H7404" s="185"/>
      <c r="I7404" s="184"/>
      <c r="J7404" s="184"/>
      <c r="K7404" s="185" t="s">
        <v>410</v>
      </c>
      <c r="L7404" s="185"/>
      <c r="M7404" s="186"/>
      <c r="N7404" s="61" t="s">
        <v>410</v>
      </c>
      <c r="P7404" s="175" t="s">
        <v>73</v>
      </c>
    </row>
    <row r="7405" spans="1:16" ht="17.25">
      <c r="A7405" s="183" t="s">
        <v>14842</v>
      </c>
      <c r="B7405" s="183" t="s">
        <v>3482</v>
      </c>
      <c r="C7405" s="183" t="s">
        <v>73</v>
      </c>
      <c r="D7405" s="183" t="s">
        <v>74</v>
      </c>
      <c r="E7405" s="184"/>
      <c r="F7405" s="184"/>
      <c r="G7405" s="185"/>
      <c r="H7405" s="185"/>
      <c r="I7405" s="184"/>
      <c r="J7405" s="184"/>
      <c r="K7405" s="185" t="s">
        <v>410</v>
      </c>
      <c r="L7405" s="185"/>
      <c r="M7405" s="186"/>
      <c r="N7405" s="61" t="s">
        <v>410</v>
      </c>
      <c r="P7405" s="175" t="s">
        <v>73</v>
      </c>
    </row>
    <row r="7406" spans="1:16" ht="17.25">
      <c r="A7406" s="183" t="s">
        <v>14843</v>
      </c>
      <c r="B7406" s="183" t="s">
        <v>2969</v>
      </c>
      <c r="C7406" s="183" t="s">
        <v>73</v>
      </c>
      <c r="D7406" s="183" t="s">
        <v>74</v>
      </c>
      <c r="E7406" s="184"/>
      <c r="F7406" s="184"/>
      <c r="G7406" s="185"/>
      <c r="H7406" s="185"/>
      <c r="I7406" s="184"/>
      <c r="J7406" s="184"/>
      <c r="K7406" s="185" t="s">
        <v>410</v>
      </c>
      <c r="L7406" s="185"/>
      <c r="M7406" s="186"/>
      <c r="N7406" s="61" t="s">
        <v>410</v>
      </c>
      <c r="P7406" s="175" t="s">
        <v>73</v>
      </c>
    </row>
    <row r="7407" spans="1:16" ht="17.25">
      <c r="A7407" s="183" t="s">
        <v>14844</v>
      </c>
      <c r="B7407" s="183" t="s">
        <v>3482</v>
      </c>
      <c r="C7407" s="183" t="s">
        <v>73</v>
      </c>
      <c r="D7407" s="183" t="s">
        <v>74</v>
      </c>
      <c r="E7407" s="184"/>
      <c r="F7407" s="184"/>
      <c r="G7407" s="185"/>
      <c r="H7407" s="185"/>
      <c r="I7407" s="184"/>
      <c r="J7407" s="184"/>
      <c r="K7407" s="185" t="s">
        <v>410</v>
      </c>
      <c r="L7407" s="185"/>
      <c r="M7407" s="186"/>
      <c r="N7407" s="61" t="s">
        <v>410</v>
      </c>
      <c r="P7407" s="175" t="s">
        <v>73</v>
      </c>
    </row>
    <row r="7408" spans="1:16" ht="17.25">
      <c r="A7408" s="183" t="s">
        <v>14845</v>
      </c>
      <c r="B7408" s="183" t="s">
        <v>14846</v>
      </c>
      <c r="C7408" s="183" t="s">
        <v>49</v>
      </c>
      <c r="D7408" s="183" t="s">
        <v>50</v>
      </c>
      <c r="E7408" s="184"/>
      <c r="F7408" s="184"/>
      <c r="G7408" s="185"/>
      <c r="H7408" s="185"/>
      <c r="I7408" s="184"/>
      <c r="J7408" s="184"/>
      <c r="K7408" s="185" t="s">
        <v>410</v>
      </c>
      <c r="L7408" s="185"/>
      <c r="M7408" s="186"/>
      <c r="N7408" s="61" t="s">
        <v>410</v>
      </c>
      <c r="P7408" s="175" t="s">
        <v>49</v>
      </c>
    </row>
    <row r="7409" spans="1:16" ht="17.25">
      <c r="A7409" s="183" t="s">
        <v>14847</v>
      </c>
      <c r="B7409" s="183" t="s">
        <v>14848</v>
      </c>
      <c r="C7409" s="183" t="s">
        <v>49</v>
      </c>
      <c r="D7409" s="183" t="s">
        <v>50</v>
      </c>
      <c r="E7409" s="184"/>
      <c r="F7409" s="184"/>
      <c r="G7409" s="185"/>
      <c r="H7409" s="185"/>
      <c r="I7409" s="184"/>
      <c r="J7409" s="184"/>
      <c r="K7409" s="185" t="s">
        <v>410</v>
      </c>
      <c r="L7409" s="185"/>
      <c r="M7409" s="186"/>
      <c r="N7409" s="61" t="s">
        <v>410</v>
      </c>
      <c r="P7409" s="175" t="s">
        <v>49</v>
      </c>
    </row>
    <row r="7410" spans="1:16" ht="17.25">
      <c r="A7410" s="183" t="s">
        <v>14849</v>
      </c>
      <c r="B7410" s="183" t="s">
        <v>14850</v>
      </c>
      <c r="C7410" s="183" t="s">
        <v>10887</v>
      </c>
      <c r="D7410" s="183" t="s">
        <v>10888</v>
      </c>
      <c r="E7410" s="184"/>
      <c r="F7410" s="184"/>
      <c r="G7410" s="185"/>
      <c r="H7410" s="185"/>
      <c r="I7410" s="184"/>
      <c r="J7410" s="184"/>
      <c r="K7410" s="185" t="s">
        <v>410</v>
      </c>
      <c r="L7410" s="185"/>
      <c r="M7410" s="186"/>
      <c r="N7410" s="61" t="s">
        <v>410</v>
      </c>
      <c r="P7410" s="175" t="s">
        <v>10887</v>
      </c>
    </row>
    <row r="7411" spans="1:16" ht="17.25">
      <c r="A7411" s="183" t="s">
        <v>14851</v>
      </c>
      <c r="B7411" s="183" t="s">
        <v>14850</v>
      </c>
      <c r="C7411" s="183" t="s">
        <v>10887</v>
      </c>
      <c r="D7411" s="183" t="s">
        <v>10888</v>
      </c>
      <c r="E7411" s="184"/>
      <c r="F7411" s="184"/>
      <c r="G7411" s="185"/>
      <c r="H7411" s="185"/>
      <c r="I7411" s="184"/>
      <c r="J7411" s="184"/>
      <c r="K7411" s="185" t="s">
        <v>410</v>
      </c>
      <c r="L7411" s="185"/>
      <c r="M7411" s="186"/>
      <c r="N7411" s="61" t="s">
        <v>410</v>
      </c>
      <c r="P7411" s="175" t="s">
        <v>10887</v>
      </c>
    </row>
    <row r="7412" spans="1:16" ht="17.25">
      <c r="A7412" s="183" t="s">
        <v>14852</v>
      </c>
      <c r="B7412" s="183" t="s">
        <v>14853</v>
      </c>
      <c r="C7412" s="183" t="s">
        <v>10887</v>
      </c>
      <c r="D7412" s="183" t="s">
        <v>10888</v>
      </c>
      <c r="E7412" s="184"/>
      <c r="F7412" s="184"/>
      <c r="G7412" s="185"/>
      <c r="H7412" s="185"/>
      <c r="I7412" s="184"/>
      <c r="J7412" s="184"/>
      <c r="K7412" s="185" t="s">
        <v>410</v>
      </c>
      <c r="L7412" s="185"/>
      <c r="M7412" s="186"/>
      <c r="N7412" s="61" t="s">
        <v>410</v>
      </c>
      <c r="P7412" s="175" t="s">
        <v>10887</v>
      </c>
    </row>
    <row r="7413" spans="1:16" ht="17.25">
      <c r="A7413" s="183" t="s">
        <v>14854</v>
      </c>
      <c r="B7413" s="183" t="s">
        <v>14855</v>
      </c>
      <c r="C7413" s="183" t="s">
        <v>10887</v>
      </c>
      <c r="D7413" s="183" t="s">
        <v>10888</v>
      </c>
      <c r="E7413" s="184"/>
      <c r="F7413" s="184"/>
      <c r="G7413" s="188"/>
      <c r="H7413" s="185"/>
      <c r="I7413" s="184"/>
      <c r="J7413" s="184"/>
      <c r="K7413" s="185" t="s">
        <v>410</v>
      </c>
      <c r="L7413" s="185"/>
      <c r="M7413" s="186"/>
      <c r="N7413" s="61" t="s">
        <v>410</v>
      </c>
      <c r="P7413" s="175" t="s">
        <v>10887</v>
      </c>
    </row>
    <row r="7414" spans="1:16" ht="17.25">
      <c r="A7414" s="183" t="s">
        <v>14856</v>
      </c>
      <c r="B7414" s="183" t="s">
        <v>14857</v>
      </c>
      <c r="C7414" s="183" t="s">
        <v>86</v>
      </c>
      <c r="D7414" s="183" t="s">
        <v>87</v>
      </c>
      <c r="E7414" s="184"/>
      <c r="F7414" s="184"/>
      <c r="G7414" s="185"/>
      <c r="H7414" s="185"/>
      <c r="I7414" s="184"/>
      <c r="J7414" s="184"/>
      <c r="K7414" s="185" t="s">
        <v>410</v>
      </c>
      <c r="L7414" s="185"/>
      <c r="M7414" s="186"/>
      <c r="N7414" s="61" t="s">
        <v>410</v>
      </c>
      <c r="P7414" s="175" t="s">
        <v>86</v>
      </c>
    </row>
    <row r="7415" spans="1:16" ht="17.25">
      <c r="A7415" s="183" t="s">
        <v>14858</v>
      </c>
      <c r="B7415" s="183" t="s">
        <v>14859</v>
      </c>
      <c r="C7415" s="183" t="s">
        <v>86</v>
      </c>
      <c r="D7415" s="183" t="s">
        <v>87</v>
      </c>
      <c r="E7415" s="184"/>
      <c r="F7415" s="184"/>
      <c r="G7415" s="185"/>
      <c r="H7415" s="185"/>
      <c r="I7415" s="184"/>
      <c r="J7415" s="184"/>
      <c r="K7415" s="185" t="s">
        <v>410</v>
      </c>
      <c r="L7415" s="185"/>
      <c r="M7415" s="186"/>
      <c r="N7415" s="61" t="s">
        <v>410</v>
      </c>
      <c r="P7415" s="175" t="s">
        <v>86</v>
      </c>
    </row>
    <row r="7416" spans="1:16" ht="17.25">
      <c r="A7416" s="183" t="s">
        <v>14860</v>
      </c>
      <c r="B7416" s="183" t="s">
        <v>14861</v>
      </c>
      <c r="C7416" s="183" t="s">
        <v>86</v>
      </c>
      <c r="D7416" s="183" t="s">
        <v>87</v>
      </c>
      <c r="E7416" s="184"/>
      <c r="F7416" s="184"/>
      <c r="G7416" s="185"/>
      <c r="H7416" s="185"/>
      <c r="I7416" s="184"/>
      <c r="J7416" s="184"/>
      <c r="K7416" s="185" t="s">
        <v>410</v>
      </c>
      <c r="L7416" s="185"/>
      <c r="M7416" s="186"/>
      <c r="N7416" s="61" t="s">
        <v>410</v>
      </c>
      <c r="P7416" s="175" t="s">
        <v>86</v>
      </c>
    </row>
    <row r="7417" spans="1:16" ht="17.25">
      <c r="A7417" s="183" t="s">
        <v>14862</v>
      </c>
      <c r="B7417" s="183" t="s">
        <v>14863</v>
      </c>
      <c r="C7417" s="183" t="s">
        <v>86</v>
      </c>
      <c r="D7417" s="183" t="s">
        <v>87</v>
      </c>
      <c r="E7417" s="184"/>
      <c r="F7417" s="184"/>
      <c r="G7417" s="185"/>
      <c r="H7417" s="185"/>
      <c r="I7417" s="184"/>
      <c r="J7417" s="184"/>
      <c r="K7417" s="185" t="s">
        <v>410</v>
      </c>
      <c r="L7417" s="185"/>
      <c r="M7417" s="186"/>
      <c r="N7417" s="61" t="s">
        <v>410</v>
      </c>
      <c r="P7417" s="175" t="s">
        <v>86</v>
      </c>
    </row>
    <row r="7418" spans="1:16" ht="17.25">
      <c r="A7418" s="183" t="s">
        <v>14864</v>
      </c>
      <c r="B7418" s="183" t="s">
        <v>14865</v>
      </c>
      <c r="C7418" s="183" t="s">
        <v>5620</v>
      </c>
      <c r="D7418" s="183" t="s">
        <v>5621</v>
      </c>
      <c r="E7418" s="184"/>
      <c r="F7418" s="184"/>
      <c r="G7418" s="185"/>
      <c r="H7418" s="185"/>
      <c r="I7418" s="184"/>
      <c r="J7418" s="184"/>
      <c r="K7418" s="185" t="s">
        <v>410</v>
      </c>
      <c r="L7418" s="185"/>
      <c r="M7418" s="186"/>
      <c r="N7418" s="61" t="s">
        <v>410</v>
      </c>
      <c r="P7418" s="175" t="s">
        <v>5620</v>
      </c>
    </row>
    <row r="7419" spans="1:16" ht="17.25">
      <c r="A7419" s="183" t="s">
        <v>14866</v>
      </c>
      <c r="B7419" s="183" t="s">
        <v>14867</v>
      </c>
      <c r="C7419" s="183" t="s">
        <v>5620</v>
      </c>
      <c r="D7419" s="183" t="s">
        <v>5621</v>
      </c>
      <c r="E7419" s="184"/>
      <c r="F7419" s="184"/>
      <c r="G7419" s="185"/>
      <c r="H7419" s="185"/>
      <c r="I7419" s="184"/>
      <c r="J7419" s="184"/>
      <c r="K7419" s="185" t="s">
        <v>410</v>
      </c>
      <c r="L7419" s="185"/>
      <c r="M7419" s="186"/>
      <c r="N7419" s="61" t="s">
        <v>410</v>
      </c>
      <c r="P7419" s="175" t="s">
        <v>5620</v>
      </c>
    </row>
    <row r="7420" spans="1:16" ht="17.25">
      <c r="A7420" s="183" t="s">
        <v>14868</v>
      </c>
      <c r="B7420" s="183" t="s">
        <v>14869</v>
      </c>
      <c r="C7420" s="183" t="s">
        <v>5620</v>
      </c>
      <c r="D7420" s="183" t="s">
        <v>5621</v>
      </c>
      <c r="E7420" s="184"/>
      <c r="F7420" s="184"/>
      <c r="G7420" s="185"/>
      <c r="H7420" s="185"/>
      <c r="I7420" s="184"/>
      <c r="J7420" s="184"/>
      <c r="K7420" s="185" t="s">
        <v>410</v>
      </c>
      <c r="L7420" s="185"/>
      <c r="M7420" s="186"/>
      <c r="N7420" s="61" t="s">
        <v>410</v>
      </c>
      <c r="P7420" s="175" t="s">
        <v>5620</v>
      </c>
    </row>
    <row r="7421" spans="1:16" ht="17.25">
      <c r="A7421" s="183" t="s">
        <v>14870</v>
      </c>
      <c r="B7421" s="183" t="s">
        <v>14871</v>
      </c>
      <c r="C7421" s="183" t="s">
        <v>5620</v>
      </c>
      <c r="D7421" s="183" t="s">
        <v>5621</v>
      </c>
      <c r="E7421" s="184"/>
      <c r="F7421" s="184"/>
      <c r="G7421" s="185"/>
      <c r="H7421" s="185"/>
      <c r="I7421" s="184"/>
      <c r="J7421" s="184"/>
      <c r="K7421" s="185" t="s">
        <v>410</v>
      </c>
      <c r="L7421" s="185"/>
      <c r="M7421" s="186"/>
      <c r="N7421" s="61" t="s">
        <v>410</v>
      </c>
      <c r="P7421" s="175" t="s">
        <v>5620</v>
      </c>
    </row>
    <row r="7422" spans="1:16" ht="17.25">
      <c r="A7422" s="183" t="s">
        <v>14872</v>
      </c>
      <c r="B7422" s="183" t="s">
        <v>14873</v>
      </c>
      <c r="C7422" s="183" t="s">
        <v>14874</v>
      </c>
      <c r="D7422" s="183" t="s">
        <v>14874</v>
      </c>
      <c r="E7422" s="184"/>
      <c r="F7422" s="184"/>
      <c r="G7422" s="185"/>
      <c r="H7422" s="185"/>
      <c r="I7422" s="184"/>
      <c r="J7422" s="184"/>
      <c r="K7422" s="185" t="s">
        <v>410</v>
      </c>
      <c r="L7422" s="185"/>
      <c r="M7422" s="186"/>
      <c r="N7422" s="61" t="s">
        <v>410</v>
      </c>
      <c r="P7422" s="175" t="s">
        <v>14874</v>
      </c>
    </row>
    <row r="7423" spans="1:16" ht="17.25">
      <c r="A7423" s="183" t="s">
        <v>14875</v>
      </c>
      <c r="B7423" s="183" t="s">
        <v>14876</v>
      </c>
      <c r="C7423" s="183" t="s">
        <v>14874</v>
      </c>
      <c r="D7423" s="183" t="s">
        <v>14874</v>
      </c>
      <c r="E7423" s="184"/>
      <c r="F7423" s="184"/>
      <c r="G7423" s="185"/>
      <c r="H7423" s="185"/>
      <c r="I7423" s="184"/>
      <c r="J7423" s="184"/>
      <c r="K7423" s="185" t="s">
        <v>410</v>
      </c>
      <c r="L7423" s="185"/>
      <c r="M7423" s="186"/>
      <c r="N7423" s="61" t="s">
        <v>410</v>
      </c>
      <c r="P7423" s="175" t="s">
        <v>14874</v>
      </c>
    </row>
    <row r="7424" spans="1:16" ht="17.25">
      <c r="A7424" s="183" t="s">
        <v>14877</v>
      </c>
      <c r="B7424" s="183" t="s">
        <v>14878</v>
      </c>
      <c r="C7424" s="183" t="s">
        <v>1205</v>
      </c>
      <c r="D7424" s="183" t="s">
        <v>1206</v>
      </c>
      <c r="E7424" s="184"/>
      <c r="F7424" s="184"/>
      <c r="G7424" s="185"/>
      <c r="H7424" s="185"/>
      <c r="I7424" s="184"/>
      <c r="J7424" s="184"/>
      <c r="K7424" s="185" t="s">
        <v>410</v>
      </c>
      <c r="L7424" s="185"/>
      <c r="M7424" s="186"/>
      <c r="N7424" s="61" t="s">
        <v>410</v>
      </c>
      <c r="P7424" s="175" t="s">
        <v>1205</v>
      </c>
    </row>
    <row r="7425" spans="1:16" ht="17.25">
      <c r="A7425" s="183" t="s">
        <v>14879</v>
      </c>
      <c r="B7425" s="183" t="s">
        <v>14880</v>
      </c>
      <c r="C7425" s="183" t="s">
        <v>49</v>
      </c>
      <c r="D7425" s="183" t="s">
        <v>50</v>
      </c>
      <c r="E7425" s="184"/>
      <c r="F7425" s="184"/>
      <c r="G7425" s="185"/>
      <c r="H7425" s="185"/>
      <c r="I7425" s="184"/>
      <c r="J7425" s="184"/>
      <c r="K7425" s="185" t="s">
        <v>410</v>
      </c>
      <c r="L7425" s="185"/>
      <c r="M7425" s="186"/>
      <c r="N7425" s="61" t="s">
        <v>410</v>
      </c>
      <c r="P7425" s="175" t="s">
        <v>49</v>
      </c>
    </row>
    <row r="7426" spans="1:16" ht="17.25">
      <c r="A7426" s="183" t="s">
        <v>14881</v>
      </c>
      <c r="B7426" s="183" t="s">
        <v>14882</v>
      </c>
      <c r="C7426" s="183" t="s">
        <v>49</v>
      </c>
      <c r="D7426" s="183" t="s">
        <v>50</v>
      </c>
      <c r="E7426" s="184"/>
      <c r="F7426" s="184"/>
      <c r="G7426" s="185"/>
      <c r="H7426" s="185"/>
      <c r="I7426" s="184"/>
      <c r="J7426" s="184"/>
      <c r="K7426" s="185" t="s">
        <v>410</v>
      </c>
      <c r="L7426" s="185"/>
      <c r="M7426" s="186"/>
      <c r="N7426" s="61" t="s">
        <v>410</v>
      </c>
      <c r="P7426" s="175" t="s">
        <v>49</v>
      </c>
    </row>
    <row r="7427" spans="1:16" ht="17.25">
      <c r="A7427" s="183" t="s">
        <v>14883</v>
      </c>
      <c r="B7427" s="183" t="s">
        <v>14884</v>
      </c>
      <c r="C7427" s="183" t="s">
        <v>49</v>
      </c>
      <c r="D7427" s="183" t="s">
        <v>50</v>
      </c>
      <c r="E7427" s="184"/>
      <c r="F7427" s="184"/>
      <c r="G7427" s="185"/>
      <c r="H7427" s="185"/>
      <c r="I7427" s="184"/>
      <c r="J7427" s="184"/>
      <c r="K7427" s="185" t="s">
        <v>410</v>
      </c>
      <c r="L7427" s="185"/>
      <c r="M7427" s="186"/>
      <c r="N7427" s="61" t="s">
        <v>410</v>
      </c>
      <c r="P7427" s="175" t="s">
        <v>49</v>
      </c>
    </row>
    <row r="7428" spans="1:16" ht="17.25">
      <c r="A7428" s="183" t="s">
        <v>14885</v>
      </c>
      <c r="B7428" s="183" t="s">
        <v>14886</v>
      </c>
      <c r="C7428" s="183" t="s">
        <v>49</v>
      </c>
      <c r="D7428" s="183" t="s">
        <v>50</v>
      </c>
      <c r="E7428" s="184"/>
      <c r="F7428" s="184"/>
      <c r="G7428" s="185"/>
      <c r="H7428" s="185"/>
      <c r="I7428" s="184"/>
      <c r="J7428" s="184"/>
      <c r="K7428" s="185" t="s">
        <v>410</v>
      </c>
      <c r="L7428" s="185"/>
      <c r="M7428" s="186"/>
      <c r="N7428" s="61" t="s">
        <v>410</v>
      </c>
      <c r="P7428" s="175" t="s">
        <v>49</v>
      </c>
    </row>
    <row r="7429" spans="1:16" ht="17.25">
      <c r="A7429" s="183" t="s">
        <v>14887</v>
      </c>
      <c r="B7429" s="183" t="s">
        <v>14888</v>
      </c>
      <c r="C7429" s="183" t="s">
        <v>2681</v>
      </c>
      <c r="D7429" s="183" t="s">
        <v>2682</v>
      </c>
      <c r="E7429" s="184">
        <v>93</v>
      </c>
      <c r="F7429" s="184">
        <v>86</v>
      </c>
      <c r="G7429" s="185" t="s">
        <v>494</v>
      </c>
      <c r="H7429" s="185"/>
      <c r="I7429" s="184">
        <v>25.77</v>
      </c>
      <c r="J7429" s="184">
        <v>110.4</v>
      </c>
      <c r="K7429" s="185">
        <v>0</v>
      </c>
      <c r="L7429" s="185" t="s">
        <v>76</v>
      </c>
      <c r="M7429" s="186" t="s">
        <v>283</v>
      </c>
      <c r="N7429" s="61" t="s">
        <v>51</v>
      </c>
      <c r="P7429" s="175" t="s">
        <v>2681</v>
      </c>
    </row>
    <row r="7430" spans="1:16" ht="17.25">
      <c r="A7430" s="183" t="s">
        <v>14889</v>
      </c>
      <c r="B7430" s="183" t="s">
        <v>14890</v>
      </c>
      <c r="C7430" s="183" t="s">
        <v>647</v>
      </c>
      <c r="D7430" s="183" t="s">
        <v>648</v>
      </c>
      <c r="E7430" s="184">
        <v>79</v>
      </c>
      <c r="F7430" s="184">
        <v>69</v>
      </c>
      <c r="G7430" s="185" t="s">
        <v>140</v>
      </c>
      <c r="H7430" s="185"/>
      <c r="I7430" s="184">
        <v>23.34</v>
      </c>
      <c r="J7430" s="184">
        <v>92.34</v>
      </c>
      <c r="K7430" s="185">
        <v>110</v>
      </c>
      <c r="L7430" s="185" t="s">
        <v>372</v>
      </c>
      <c r="M7430" s="186" t="s">
        <v>243</v>
      </c>
      <c r="N7430" s="61" t="s">
        <v>51</v>
      </c>
      <c r="P7430" s="175" t="s">
        <v>647</v>
      </c>
    </row>
    <row r="7431" spans="1:16" ht="17.25">
      <c r="A7431" s="183" t="s">
        <v>14891</v>
      </c>
      <c r="B7431" s="183" t="s">
        <v>14892</v>
      </c>
      <c r="C7431" s="183" t="s">
        <v>647</v>
      </c>
      <c r="D7431" s="183" t="s">
        <v>648</v>
      </c>
      <c r="E7431" s="184">
        <v>79</v>
      </c>
      <c r="F7431" s="184">
        <v>69</v>
      </c>
      <c r="G7431" s="188" t="s">
        <v>140</v>
      </c>
      <c r="H7431" s="185"/>
      <c r="I7431" s="184">
        <v>23.34</v>
      </c>
      <c r="J7431" s="184">
        <v>92.34</v>
      </c>
      <c r="K7431" s="185">
        <v>36</v>
      </c>
      <c r="L7431" s="185" t="s">
        <v>76</v>
      </c>
      <c r="M7431" s="186" t="s">
        <v>243</v>
      </c>
      <c r="N7431" s="61" t="s">
        <v>51</v>
      </c>
      <c r="P7431" s="175" t="s">
        <v>647</v>
      </c>
    </row>
    <row r="7432" spans="1:16" ht="17.25">
      <c r="A7432" s="183" t="s">
        <v>14893</v>
      </c>
      <c r="B7432" s="183" t="s">
        <v>14894</v>
      </c>
      <c r="C7432" s="183" t="s">
        <v>647</v>
      </c>
      <c r="D7432" s="183" t="s">
        <v>648</v>
      </c>
      <c r="E7432" s="184">
        <v>79</v>
      </c>
      <c r="F7432" s="184">
        <v>69</v>
      </c>
      <c r="G7432" s="185" t="s">
        <v>140</v>
      </c>
      <c r="H7432" s="185"/>
      <c r="I7432" s="184">
        <v>23.34</v>
      </c>
      <c r="J7432" s="184">
        <v>92.34</v>
      </c>
      <c r="K7432" s="185">
        <v>19</v>
      </c>
      <c r="L7432" s="185" t="s">
        <v>57</v>
      </c>
      <c r="M7432" s="186" t="s">
        <v>243</v>
      </c>
      <c r="N7432" s="61" t="s">
        <v>51</v>
      </c>
      <c r="P7432" s="175" t="s">
        <v>647</v>
      </c>
    </row>
    <row r="7433" spans="1:16" ht="17.25">
      <c r="A7433" s="183" t="s">
        <v>14895</v>
      </c>
      <c r="B7433" s="183" t="s">
        <v>14896</v>
      </c>
      <c r="C7433" s="183" t="s">
        <v>2670</v>
      </c>
      <c r="D7433" s="183" t="s">
        <v>2671</v>
      </c>
      <c r="E7433" s="184"/>
      <c r="F7433" s="184"/>
      <c r="G7433" s="185"/>
      <c r="H7433" s="185"/>
      <c r="I7433" s="184"/>
      <c r="J7433" s="184"/>
      <c r="K7433" s="185" t="s">
        <v>410</v>
      </c>
      <c r="L7433" s="185"/>
      <c r="M7433" s="186"/>
      <c r="N7433" s="61" t="s">
        <v>410</v>
      </c>
      <c r="P7433" s="175" t="s">
        <v>2670</v>
      </c>
    </row>
    <row r="7434" spans="1:16" ht="17.25">
      <c r="A7434" s="183" t="s">
        <v>14897</v>
      </c>
      <c r="B7434" s="183" t="s">
        <v>14898</v>
      </c>
      <c r="C7434" s="183" t="s">
        <v>2670</v>
      </c>
      <c r="D7434" s="183" t="s">
        <v>2671</v>
      </c>
      <c r="E7434" s="184"/>
      <c r="F7434" s="184"/>
      <c r="G7434" s="185"/>
      <c r="H7434" s="185"/>
      <c r="I7434" s="184"/>
      <c r="J7434" s="184"/>
      <c r="K7434" s="185" t="s">
        <v>410</v>
      </c>
      <c r="L7434" s="185"/>
      <c r="M7434" s="186"/>
      <c r="N7434" s="61" t="s">
        <v>410</v>
      </c>
      <c r="P7434" s="175" t="s">
        <v>2670</v>
      </c>
    </row>
    <row r="7435" spans="1:16" ht="17.25">
      <c r="A7435" s="183" t="s">
        <v>14899</v>
      </c>
      <c r="B7435" s="183" t="s">
        <v>14900</v>
      </c>
      <c r="C7435" s="183" t="s">
        <v>2670</v>
      </c>
      <c r="D7435" s="183" t="s">
        <v>2671</v>
      </c>
      <c r="E7435" s="184"/>
      <c r="F7435" s="184"/>
      <c r="G7435" s="185"/>
      <c r="H7435" s="185"/>
      <c r="I7435" s="184"/>
      <c r="J7435" s="184"/>
      <c r="K7435" s="185" t="s">
        <v>410</v>
      </c>
      <c r="L7435" s="185"/>
      <c r="M7435" s="186"/>
      <c r="N7435" s="61" t="s">
        <v>410</v>
      </c>
      <c r="P7435" s="175" t="s">
        <v>2670</v>
      </c>
    </row>
    <row r="7436" spans="1:16" ht="17.25">
      <c r="A7436" s="183" t="s">
        <v>14901</v>
      </c>
      <c r="B7436" s="183" t="s">
        <v>14902</v>
      </c>
      <c r="C7436" s="183" t="s">
        <v>2670</v>
      </c>
      <c r="D7436" s="183" t="s">
        <v>2671</v>
      </c>
      <c r="E7436" s="184"/>
      <c r="F7436" s="184"/>
      <c r="G7436" s="185"/>
      <c r="H7436" s="185"/>
      <c r="I7436" s="184"/>
      <c r="J7436" s="184"/>
      <c r="K7436" s="185" t="s">
        <v>410</v>
      </c>
      <c r="L7436" s="185"/>
      <c r="M7436" s="186"/>
      <c r="N7436" s="61" t="s">
        <v>410</v>
      </c>
      <c r="P7436" s="175" t="s">
        <v>2670</v>
      </c>
    </row>
    <row r="7437" spans="1:16" ht="17.25">
      <c r="A7437" s="183" t="s">
        <v>14903</v>
      </c>
      <c r="B7437" s="183" t="s">
        <v>14904</v>
      </c>
      <c r="C7437" s="183" t="s">
        <v>2670</v>
      </c>
      <c r="D7437" s="183" t="s">
        <v>2671</v>
      </c>
      <c r="E7437" s="184"/>
      <c r="F7437" s="184"/>
      <c r="G7437" s="185"/>
      <c r="H7437" s="185"/>
      <c r="I7437" s="184"/>
      <c r="J7437" s="184"/>
      <c r="K7437" s="183" t="s">
        <v>410</v>
      </c>
      <c r="L7437" s="183"/>
      <c r="M7437" s="186"/>
      <c r="N7437" s="61" t="s">
        <v>410</v>
      </c>
      <c r="P7437" s="175" t="s">
        <v>2670</v>
      </c>
    </row>
    <row r="7438" spans="1:16" ht="17.25">
      <c r="A7438" s="183" t="s">
        <v>14905</v>
      </c>
      <c r="B7438" s="183" t="s">
        <v>14906</v>
      </c>
      <c r="C7438" s="183" t="s">
        <v>2670</v>
      </c>
      <c r="D7438" s="183" t="s">
        <v>2671</v>
      </c>
      <c r="E7438" s="184"/>
      <c r="F7438" s="184"/>
      <c r="G7438" s="188"/>
      <c r="H7438" s="185"/>
      <c r="I7438" s="184"/>
      <c r="J7438" s="184"/>
      <c r="K7438" s="183" t="s">
        <v>410</v>
      </c>
      <c r="L7438" s="183"/>
      <c r="M7438" s="186"/>
      <c r="N7438" s="61" t="s">
        <v>410</v>
      </c>
      <c r="P7438" s="175" t="s">
        <v>2670</v>
      </c>
    </row>
    <row r="7439" spans="1:16" ht="17.25">
      <c r="A7439" s="183" t="s">
        <v>14907</v>
      </c>
      <c r="B7439" s="183" t="s">
        <v>14906</v>
      </c>
      <c r="C7439" s="183" t="s">
        <v>2670</v>
      </c>
      <c r="D7439" s="183" t="s">
        <v>2671</v>
      </c>
      <c r="E7439" s="184"/>
      <c r="F7439" s="184"/>
      <c r="G7439" s="185"/>
      <c r="H7439" s="185"/>
      <c r="I7439" s="184"/>
      <c r="J7439" s="184"/>
      <c r="K7439" s="185" t="s">
        <v>410</v>
      </c>
      <c r="L7439" s="185"/>
      <c r="M7439" s="186"/>
      <c r="N7439" s="61" t="s">
        <v>410</v>
      </c>
      <c r="P7439" s="175" t="s">
        <v>2670</v>
      </c>
    </row>
    <row r="7440" spans="1:16" ht="17.25">
      <c r="A7440" s="183" t="s">
        <v>14908</v>
      </c>
      <c r="B7440" s="183" t="s">
        <v>14909</v>
      </c>
      <c r="C7440" s="183" t="s">
        <v>2670</v>
      </c>
      <c r="D7440" s="183" t="s">
        <v>2671</v>
      </c>
      <c r="E7440" s="184"/>
      <c r="F7440" s="184"/>
      <c r="G7440" s="185"/>
      <c r="H7440" s="185"/>
      <c r="I7440" s="184"/>
      <c r="J7440" s="184"/>
      <c r="K7440" s="185" t="s">
        <v>410</v>
      </c>
      <c r="L7440" s="185"/>
      <c r="M7440" s="186"/>
      <c r="N7440" s="61" t="s">
        <v>410</v>
      </c>
      <c r="P7440" s="175" t="s">
        <v>2670</v>
      </c>
    </row>
    <row r="7441" spans="1:16" ht="17.25">
      <c r="A7441" s="183" t="s">
        <v>14910</v>
      </c>
      <c r="B7441" s="183" t="s">
        <v>14911</v>
      </c>
      <c r="C7441" s="183" t="s">
        <v>2670</v>
      </c>
      <c r="D7441" s="183" t="s">
        <v>2671</v>
      </c>
      <c r="E7441" s="184"/>
      <c r="F7441" s="184"/>
      <c r="G7441" s="185"/>
      <c r="H7441" s="185"/>
      <c r="I7441" s="184"/>
      <c r="J7441" s="184"/>
      <c r="K7441" s="185" t="s">
        <v>410</v>
      </c>
      <c r="L7441" s="185"/>
      <c r="M7441" s="186"/>
      <c r="N7441" s="61" t="s">
        <v>410</v>
      </c>
      <c r="P7441" s="175" t="s">
        <v>2670</v>
      </c>
    </row>
    <row r="7442" spans="1:16" ht="17.25">
      <c r="A7442" s="183" t="s">
        <v>14912</v>
      </c>
      <c r="B7442" s="183" t="s">
        <v>14913</v>
      </c>
      <c r="C7442" s="183" t="s">
        <v>2670</v>
      </c>
      <c r="D7442" s="183" t="s">
        <v>2671</v>
      </c>
      <c r="E7442" s="184"/>
      <c r="F7442" s="184"/>
      <c r="G7442" s="185"/>
      <c r="H7442" s="185"/>
      <c r="I7442" s="184"/>
      <c r="J7442" s="184"/>
      <c r="K7442" s="185" t="s">
        <v>410</v>
      </c>
      <c r="L7442" s="185"/>
      <c r="M7442" s="186"/>
      <c r="N7442" s="61" t="s">
        <v>410</v>
      </c>
      <c r="P7442" s="175" t="s">
        <v>2670</v>
      </c>
    </row>
    <row r="7443" spans="1:16" ht="17.25">
      <c r="A7443" s="183" t="s">
        <v>14914</v>
      </c>
      <c r="B7443" s="183" t="s">
        <v>14915</v>
      </c>
      <c r="C7443" s="183" t="s">
        <v>2670</v>
      </c>
      <c r="D7443" s="183" t="s">
        <v>2671</v>
      </c>
      <c r="E7443" s="184"/>
      <c r="F7443" s="184"/>
      <c r="G7443" s="185"/>
      <c r="H7443" s="185"/>
      <c r="I7443" s="184"/>
      <c r="J7443" s="184"/>
      <c r="K7443" s="183" t="s">
        <v>410</v>
      </c>
      <c r="L7443" s="183"/>
      <c r="M7443" s="186"/>
      <c r="N7443" s="61" t="s">
        <v>410</v>
      </c>
      <c r="P7443" s="175" t="s">
        <v>2670</v>
      </c>
    </row>
    <row r="7444" spans="1:16" ht="17.25">
      <c r="A7444" s="183" t="s">
        <v>14916</v>
      </c>
      <c r="B7444" s="183" t="s">
        <v>14915</v>
      </c>
      <c r="C7444" s="183" t="s">
        <v>2670</v>
      </c>
      <c r="D7444" s="183" t="s">
        <v>2671</v>
      </c>
      <c r="E7444" s="184"/>
      <c r="F7444" s="184"/>
      <c r="G7444" s="185"/>
      <c r="H7444" s="185"/>
      <c r="I7444" s="184"/>
      <c r="J7444" s="184"/>
      <c r="K7444" s="185" t="s">
        <v>410</v>
      </c>
      <c r="L7444" s="185"/>
      <c r="M7444" s="186"/>
      <c r="N7444" s="61" t="s">
        <v>410</v>
      </c>
      <c r="P7444" s="175" t="s">
        <v>2670</v>
      </c>
    </row>
    <row r="7445" spans="1:16" ht="17.25">
      <c r="A7445" s="183" t="s">
        <v>14917</v>
      </c>
      <c r="B7445" s="183" t="s">
        <v>14918</v>
      </c>
      <c r="C7445" s="183" t="s">
        <v>2681</v>
      </c>
      <c r="D7445" s="183" t="s">
        <v>2682</v>
      </c>
      <c r="E7445" s="184">
        <v>93</v>
      </c>
      <c r="F7445" s="184">
        <v>86</v>
      </c>
      <c r="G7445" s="185" t="s">
        <v>494</v>
      </c>
      <c r="H7445" s="185"/>
      <c r="I7445" s="184">
        <v>26.87</v>
      </c>
      <c r="J7445" s="184">
        <v>111.51</v>
      </c>
      <c r="K7445" s="185">
        <v>89</v>
      </c>
      <c r="L7445" s="185"/>
      <c r="M7445" s="186"/>
      <c r="N7445" s="61" t="s">
        <v>51</v>
      </c>
      <c r="P7445" s="175" t="s">
        <v>2681</v>
      </c>
    </row>
    <row r="7446" spans="1:16" ht="17.25">
      <c r="A7446" s="183" t="s">
        <v>14919</v>
      </c>
      <c r="B7446" s="183" t="s">
        <v>14920</v>
      </c>
      <c r="C7446" s="183" t="s">
        <v>647</v>
      </c>
      <c r="D7446" s="183" t="s">
        <v>648</v>
      </c>
      <c r="E7446" s="184">
        <v>235</v>
      </c>
      <c r="F7446" s="184">
        <v>190</v>
      </c>
      <c r="G7446" s="185" t="s">
        <v>99</v>
      </c>
      <c r="H7446" s="185"/>
      <c r="I7446" s="184">
        <v>73.47</v>
      </c>
      <c r="J7446" s="184">
        <v>263.47</v>
      </c>
      <c r="K7446" s="185">
        <v>0</v>
      </c>
      <c r="L7446" s="185"/>
      <c r="M7446" s="186" t="s">
        <v>666</v>
      </c>
      <c r="N7446" s="61" t="s">
        <v>51</v>
      </c>
      <c r="P7446" s="175" t="s">
        <v>647</v>
      </c>
    </row>
    <row r="7447" spans="1:16" ht="17.25">
      <c r="A7447" s="183" t="s">
        <v>14921</v>
      </c>
      <c r="B7447" s="183" t="s">
        <v>14922</v>
      </c>
      <c r="C7447" s="183" t="s">
        <v>1400</v>
      </c>
      <c r="D7447" s="183" t="s">
        <v>1401</v>
      </c>
      <c r="E7447" s="184"/>
      <c r="F7447" s="184"/>
      <c r="G7447" s="185"/>
      <c r="H7447" s="185"/>
      <c r="I7447" s="184"/>
      <c r="J7447" s="184"/>
      <c r="K7447" s="185" t="s">
        <v>410</v>
      </c>
      <c r="L7447" s="185"/>
      <c r="M7447" s="186"/>
      <c r="N7447" s="61" t="s">
        <v>410</v>
      </c>
      <c r="P7447" s="175" t="s">
        <v>1400</v>
      </c>
    </row>
    <row r="7448" spans="1:16" ht="17.25">
      <c r="A7448" s="183" t="s">
        <v>14923</v>
      </c>
      <c r="B7448" s="183" t="s">
        <v>14924</v>
      </c>
      <c r="C7448" s="183" t="s">
        <v>1400</v>
      </c>
      <c r="D7448" s="183" t="s">
        <v>1401</v>
      </c>
      <c r="E7448" s="184">
        <v>38.9</v>
      </c>
      <c r="F7448" s="184">
        <v>38.9</v>
      </c>
      <c r="G7448" s="185"/>
      <c r="H7448" s="185"/>
      <c r="I7448" s="184">
        <v>40.49</v>
      </c>
      <c r="J7448" s="184">
        <v>79.39</v>
      </c>
      <c r="K7448" s="185">
        <v>0</v>
      </c>
      <c r="L7448" s="185" t="s">
        <v>130</v>
      </c>
      <c r="M7448" s="186" t="s">
        <v>722</v>
      </c>
      <c r="N7448" s="61" t="s">
        <v>51</v>
      </c>
      <c r="P7448" s="175" t="s">
        <v>1400</v>
      </c>
    </row>
    <row r="7449" spans="1:16" ht="17.25">
      <c r="A7449" s="183" t="s">
        <v>14925</v>
      </c>
      <c r="B7449" s="183" t="s">
        <v>14926</v>
      </c>
      <c r="C7449" s="183" t="s">
        <v>49</v>
      </c>
      <c r="D7449" s="183" t="s">
        <v>50</v>
      </c>
      <c r="E7449" s="184"/>
      <c r="F7449" s="184"/>
      <c r="G7449" s="185"/>
      <c r="H7449" s="185"/>
      <c r="I7449" s="184"/>
      <c r="J7449" s="184"/>
      <c r="K7449" s="185" t="s">
        <v>410</v>
      </c>
      <c r="L7449" s="185"/>
      <c r="M7449" s="186"/>
      <c r="N7449" s="61" t="s">
        <v>410</v>
      </c>
      <c r="P7449" s="175" t="s">
        <v>49</v>
      </c>
    </row>
    <row r="7450" spans="1:16" ht="17.25">
      <c r="A7450" s="183" t="s">
        <v>14927</v>
      </c>
      <c r="B7450" s="183" t="s">
        <v>14928</v>
      </c>
      <c r="C7450" s="183" t="s">
        <v>49</v>
      </c>
      <c r="D7450" s="183" t="s">
        <v>50</v>
      </c>
      <c r="E7450" s="184"/>
      <c r="F7450" s="184"/>
      <c r="G7450" s="185"/>
      <c r="H7450" s="185"/>
      <c r="I7450" s="184"/>
      <c r="J7450" s="184"/>
      <c r="K7450" s="185" t="s">
        <v>410</v>
      </c>
      <c r="L7450" s="185"/>
      <c r="M7450" s="186"/>
      <c r="N7450" s="61" t="s">
        <v>410</v>
      </c>
      <c r="P7450" s="175" t="s">
        <v>49</v>
      </c>
    </row>
    <row r="7451" spans="1:16" ht="17.25">
      <c r="A7451" s="183" t="s">
        <v>14929</v>
      </c>
      <c r="B7451" s="183" t="s">
        <v>14930</v>
      </c>
      <c r="C7451" s="183" t="s">
        <v>1205</v>
      </c>
      <c r="D7451" s="183" t="s">
        <v>1206</v>
      </c>
      <c r="E7451" s="184"/>
      <c r="F7451" s="184"/>
      <c r="G7451" s="188"/>
      <c r="H7451" s="185"/>
      <c r="I7451" s="184"/>
      <c r="J7451" s="184"/>
      <c r="K7451" s="185" t="s">
        <v>410</v>
      </c>
      <c r="L7451" s="185"/>
      <c r="M7451" s="186"/>
      <c r="N7451" s="61" t="s">
        <v>410</v>
      </c>
      <c r="P7451" s="175" t="s">
        <v>1205</v>
      </c>
    </row>
    <row r="7452" spans="1:16" ht="17.25">
      <c r="A7452" s="183" t="s">
        <v>14931</v>
      </c>
      <c r="B7452" s="183" t="s">
        <v>14932</v>
      </c>
      <c r="C7452" s="183" t="s">
        <v>5328</v>
      </c>
      <c r="D7452" s="183" t="s">
        <v>5329</v>
      </c>
      <c r="E7452" s="184">
        <v>110.74</v>
      </c>
      <c r="F7452" s="184">
        <v>40.23</v>
      </c>
      <c r="G7452" s="185" t="s">
        <v>4407</v>
      </c>
      <c r="H7452" s="185"/>
      <c r="I7452" s="184">
        <v>44.35</v>
      </c>
      <c r="J7452" s="184">
        <v>84.58</v>
      </c>
      <c r="K7452" s="185">
        <v>32</v>
      </c>
      <c r="L7452" s="185"/>
      <c r="M7452" s="186"/>
      <c r="N7452" s="61" t="s">
        <v>51</v>
      </c>
      <c r="P7452" s="175" t="s">
        <v>5328</v>
      </c>
    </row>
    <row r="7453" spans="1:16" ht="17.25">
      <c r="A7453" s="183" t="s">
        <v>14933</v>
      </c>
      <c r="B7453" s="183" t="s">
        <v>14934</v>
      </c>
      <c r="C7453" s="183" t="s">
        <v>5328</v>
      </c>
      <c r="D7453" s="183" t="s">
        <v>5329</v>
      </c>
      <c r="E7453" s="184">
        <v>135.15</v>
      </c>
      <c r="F7453" s="184">
        <v>135.15</v>
      </c>
      <c r="G7453" s="185"/>
      <c r="H7453" s="185"/>
      <c r="I7453" s="184">
        <v>68.61</v>
      </c>
      <c r="J7453" s="184">
        <v>203.76</v>
      </c>
      <c r="K7453" s="185">
        <v>6</v>
      </c>
      <c r="L7453" s="185"/>
      <c r="M7453" s="186"/>
      <c r="N7453" s="61" t="s">
        <v>51</v>
      </c>
      <c r="P7453" s="175" t="s">
        <v>5328</v>
      </c>
    </row>
    <row r="7454" spans="1:16" ht="17.25">
      <c r="A7454" s="183" t="s">
        <v>14935</v>
      </c>
      <c r="B7454" s="183" t="s">
        <v>14936</v>
      </c>
      <c r="C7454" s="183" t="s">
        <v>5328</v>
      </c>
      <c r="D7454" s="183" t="s">
        <v>5329</v>
      </c>
      <c r="E7454" s="184">
        <v>135.15</v>
      </c>
      <c r="F7454" s="184">
        <v>135.15</v>
      </c>
      <c r="G7454" s="185"/>
      <c r="H7454" s="185"/>
      <c r="I7454" s="184">
        <v>68.61</v>
      </c>
      <c r="J7454" s="184">
        <v>203.76</v>
      </c>
      <c r="K7454" s="185">
        <v>0</v>
      </c>
      <c r="L7454" s="185"/>
      <c r="M7454" s="186"/>
      <c r="N7454" s="61" t="s">
        <v>51</v>
      </c>
      <c r="P7454" s="175" t="s">
        <v>5328</v>
      </c>
    </row>
    <row r="7455" spans="1:16" ht="17.25">
      <c r="A7455" s="183" t="s">
        <v>14937</v>
      </c>
      <c r="B7455" s="183" t="s">
        <v>14938</v>
      </c>
      <c r="C7455" s="183" t="s">
        <v>5328</v>
      </c>
      <c r="D7455" s="183" t="s">
        <v>5329</v>
      </c>
      <c r="E7455" s="184">
        <v>130.36</v>
      </c>
      <c r="F7455" s="184">
        <v>130.36</v>
      </c>
      <c r="G7455" s="185"/>
      <c r="H7455" s="185"/>
      <c r="I7455" s="184">
        <v>64.79</v>
      </c>
      <c r="J7455" s="184">
        <v>195.15</v>
      </c>
      <c r="K7455" s="185">
        <v>0</v>
      </c>
      <c r="L7455" s="185"/>
      <c r="M7455" s="186"/>
      <c r="N7455" s="61" t="s">
        <v>51</v>
      </c>
      <c r="P7455" s="175" t="s">
        <v>5328</v>
      </c>
    </row>
    <row r="7456" spans="1:16" ht="17.25">
      <c r="A7456" s="183" t="s">
        <v>14939</v>
      </c>
      <c r="B7456" s="183" t="s">
        <v>14940</v>
      </c>
      <c r="C7456" s="183" t="s">
        <v>5328</v>
      </c>
      <c r="D7456" s="183" t="s">
        <v>5329</v>
      </c>
      <c r="E7456" s="184">
        <v>130.36</v>
      </c>
      <c r="F7456" s="184">
        <v>130.36</v>
      </c>
      <c r="G7456" s="185"/>
      <c r="H7456" s="185"/>
      <c r="I7456" s="184">
        <v>64.79</v>
      </c>
      <c r="J7456" s="184">
        <v>195.15</v>
      </c>
      <c r="K7456" s="185">
        <v>0</v>
      </c>
      <c r="L7456" s="185"/>
      <c r="M7456" s="186"/>
      <c r="N7456" s="61" t="s">
        <v>51</v>
      </c>
      <c r="P7456" s="175" t="s">
        <v>5328</v>
      </c>
    </row>
    <row r="7457" spans="1:16" ht="17.25">
      <c r="A7457" s="183" t="s">
        <v>14941</v>
      </c>
      <c r="B7457" s="183" t="s">
        <v>14942</v>
      </c>
      <c r="C7457" s="183" t="s">
        <v>14943</v>
      </c>
      <c r="D7457" s="183" t="s">
        <v>14944</v>
      </c>
      <c r="E7457" s="184"/>
      <c r="F7457" s="184"/>
      <c r="G7457" s="185"/>
      <c r="H7457" s="185"/>
      <c r="I7457" s="184"/>
      <c r="J7457" s="184"/>
      <c r="K7457" s="185" t="s">
        <v>410</v>
      </c>
      <c r="L7457" s="185"/>
      <c r="M7457" s="186"/>
      <c r="N7457" s="61" t="s">
        <v>410</v>
      </c>
      <c r="P7457" s="175" t="s">
        <v>14943</v>
      </c>
    </row>
    <row r="7458" spans="1:16" ht="17.25">
      <c r="A7458" s="183" t="s">
        <v>14945</v>
      </c>
      <c r="B7458" s="183" t="s">
        <v>14946</v>
      </c>
      <c r="C7458" s="183" t="s">
        <v>14943</v>
      </c>
      <c r="D7458" s="183" t="s">
        <v>14944</v>
      </c>
      <c r="E7458" s="184"/>
      <c r="F7458" s="184"/>
      <c r="G7458" s="185"/>
      <c r="H7458" s="185"/>
      <c r="I7458" s="184"/>
      <c r="J7458" s="184"/>
      <c r="K7458" s="185" t="s">
        <v>410</v>
      </c>
      <c r="L7458" s="185"/>
      <c r="M7458" s="186"/>
      <c r="N7458" s="61" t="s">
        <v>410</v>
      </c>
      <c r="P7458" s="175" t="s">
        <v>14943</v>
      </c>
    </row>
    <row r="7459" spans="1:16" ht="17.25">
      <c r="A7459" s="183" t="s">
        <v>14947</v>
      </c>
      <c r="B7459" s="183" t="s">
        <v>14948</v>
      </c>
      <c r="C7459" s="183" t="s">
        <v>14943</v>
      </c>
      <c r="D7459" s="183" t="s">
        <v>14944</v>
      </c>
      <c r="E7459" s="184"/>
      <c r="F7459" s="184"/>
      <c r="G7459" s="185"/>
      <c r="H7459" s="185"/>
      <c r="I7459" s="184"/>
      <c r="J7459" s="184"/>
      <c r="K7459" s="185" t="s">
        <v>410</v>
      </c>
      <c r="L7459" s="185"/>
      <c r="M7459" s="186"/>
      <c r="N7459" s="61" t="s">
        <v>410</v>
      </c>
      <c r="P7459" s="175" t="s">
        <v>14943</v>
      </c>
    </row>
    <row r="7460" spans="1:16" ht="17.25">
      <c r="A7460" s="183" t="s">
        <v>14949</v>
      </c>
      <c r="B7460" s="183" t="s">
        <v>14950</v>
      </c>
      <c r="C7460" s="183" t="s">
        <v>14943</v>
      </c>
      <c r="D7460" s="183" t="s">
        <v>14944</v>
      </c>
      <c r="E7460" s="184"/>
      <c r="F7460" s="184"/>
      <c r="G7460" s="185"/>
      <c r="H7460" s="185"/>
      <c r="I7460" s="184"/>
      <c r="J7460" s="184"/>
      <c r="K7460" s="185" t="s">
        <v>410</v>
      </c>
      <c r="L7460" s="185"/>
      <c r="M7460" s="186"/>
      <c r="N7460" s="61" t="s">
        <v>410</v>
      </c>
      <c r="P7460" s="175" t="s">
        <v>14943</v>
      </c>
    </row>
    <row r="7461" spans="1:16" ht="17.25">
      <c r="A7461" s="183" t="s">
        <v>14951</v>
      </c>
      <c r="B7461" s="183" t="s">
        <v>14952</v>
      </c>
      <c r="C7461" s="183" t="s">
        <v>625</v>
      </c>
      <c r="D7461" s="183" t="s">
        <v>626</v>
      </c>
      <c r="E7461" s="184"/>
      <c r="F7461" s="184"/>
      <c r="G7461" s="185"/>
      <c r="H7461" s="185"/>
      <c r="I7461" s="184"/>
      <c r="J7461" s="184"/>
      <c r="K7461" s="185" t="s">
        <v>410</v>
      </c>
      <c r="L7461" s="185"/>
      <c r="M7461" s="186"/>
      <c r="N7461" s="61" t="s">
        <v>410</v>
      </c>
      <c r="P7461" s="175" t="s">
        <v>625</v>
      </c>
    </row>
    <row r="7462" spans="1:16" ht="17.25">
      <c r="A7462" s="183" t="s">
        <v>14953</v>
      </c>
      <c r="B7462" s="183" t="s">
        <v>14954</v>
      </c>
      <c r="C7462" s="183" t="s">
        <v>625</v>
      </c>
      <c r="D7462" s="183" t="s">
        <v>626</v>
      </c>
      <c r="E7462" s="184"/>
      <c r="F7462" s="184"/>
      <c r="G7462" s="185"/>
      <c r="H7462" s="185"/>
      <c r="I7462" s="184"/>
      <c r="J7462" s="184"/>
      <c r="K7462" s="185" t="s">
        <v>410</v>
      </c>
      <c r="L7462" s="185"/>
      <c r="M7462" s="186"/>
      <c r="N7462" s="61" t="s">
        <v>410</v>
      </c>
      <c r="P7462" s="175" t="s">
        <v>625</v>
      </c>
    </row>
    <row r="7463" spans="1:16" ht="17.25">
      <c r="A7463" s="183" t="s">
        <v>14955</v>
      </c>
      <c r="B7463" s="183" t="s">
        <v>14956</v>
      </c>
      <c r="C7463" s="183" t="s">
        <v>625</v>
      </c>
      <c r="D7463" s="183" t="s">
        <v>626</v>
      </c>
      <c r="E7463" s="184"/>
      <c r="F7463" s="184"/>
      <c r="G7463" s="185"/>
      <c r="H7463" s="185"/>
      <c r="I7463" s="184"/>
      <c r="J7463" s="184"/>
      <c r="K7463" s="185" t="s">
        <v>410</v>
      </c>
      <c r="L7463" s="185"/>
      <c r="M7463" s="186"/>
      <c r="N7463" s="61" t="s">
        <v>410</v>
      </c>
      <c r="P7463" s="175" t="s">
        <v>625</v>
      </c>
    </row>
    <row r="7464" spans="1:16" ht="17.25">
      <c r="A7464" s="183" t="s">
        <v>14957</v>
      </c>
      <c r="B7464" s="183" t="s">
        <v>14958</v>
      </c>
      <c r="C7464" s="183" t="s">
        <v>625</v>
      </c>
      <c r="D7464" s="183" t="s">
        <v>626</v>
      </c>
      <c r="E7464" s="184"/>
      <c r="F7464" s="184"/>
      <c r="G7464" s="185"/>
      <c r="H7464" s="185"/>
      <c r="I7464" s="184"/>
      <c r="J7464" s="184"/>
      <c r="K7464" s="185" t="s">
        <v>410</v>
      </c>
      <c r="L7464" s="185"/>
      <c r="M7464" s="186"/>
      <c r="N7464" s="61" t="s">
        <v>410</v>
      </c>
      <c r="P7464" s="175" t="s">
        <v>625</v>
      </c>
    </row>
    <row r="7465" spans="1:16" ht="17.25">
      <c r="A7465" s="183" t="s">
        <v>14959</v>
      </c>
      <c r="B7465" s="183" t="s">
        <v>14960</v>
      </c>
      <c r="C7465" s="183" t="s">
        <v>9648</v>
      </c>
      <c r="D7465" s="183" t="s">
        <v>9649</v>
      </c>
      <c r="E7465" s="184">
        <v>155</v>
      </c>
      <c r="F7465" s="184">
        <v>155</v>
      </c>
      <c r="G7465" s="185"/>
      <c r="H7465" s="185"/>
      <c r="I7465" s="184">
        <v>46.77</v>
      </c>
      <c r="J7465" s="184">
        <v>201.77</v>
      </c>
      <c r="K7465" s="185">
        <v>43</v>
      </c>
      <c r="L7465" s="185"/>
      <c r="M7465" s="186"/>
      <c r="N7465" s="61" t="s">
        <v>51</v>
      </c>
      <c r="P7465" s="175" t="s">
        <v>9648</v>
      </c>
    </row>
    <row r="7466" spans="1:16" ht="17.25">
      <c r="A7466" s="183" t="s">
        <v>14961</v>
      </c>
      <c r="B7466" s="183" t="s">
        <v>14962</v>
      </c>
      <c r="C7466" s="183" t="s">
        <v>9648</v>
      </c>
      <c r="D7466" s="183" t="s">
        <v>9649</v>
      </c>
      <c r="E7466" s="184">
        <v>155</v>
      </c>
      <c r="F7466" s="184">
        <v>130</v>
      </c>
      <c r="G7466" s="185" t="s">
        <v>107</v>
      </c>
      <c r="H7466" s="185" t="s">
        <v>322</v>
      </c>
      <c r="I7466" s="184">
        <v>46.77</v>
      </c>
      <c r="J7466" s="184">
        <v>176.77</v>
      </c>
      <c r="K7466" s="185">
        <v>21</v>
      </c>
      <c r="L7466" s="185"/>
      <c r="M7466" s="186"/>
      <c r="N7466" s="61" t="s">
        <v>51</v>
      </c>
      <c r="P7466" s="175" t="s">
        <v>9648</v>
      </c>
    </row>
    <row r="7467" spans="1:16" ht="17.25">
      <c r="A7467" s="183" t="s">
        <v>14963</v>
      </c>
      <c r="B7467" s="183" t="s">
        <v>14964</v>
      </c>
      <c r="C7467" s="183" t="s">
        <v>9648</v>
      </c>
      <c r="D7467" s="183" t="s">
        <v>9649</v>
      </c>
      <c r="E7467" s="184">
        <v>155</v>
      </c>
      <c r="F7467" s="184">
        <v>130</v>
      </c>
      <c r="G7467" s="185" t="s">
        <v>107</v>
      </c>
      <c r="H7467" s="185" t="s">
        <v>322</v>
      </c>
      <c r="I7467" s="184">
        <v>46.77</v>
      </c>
      <c r="J7467" s="184">
        <v>176.77</v>
      </c>
      <c r="K7467" s="185">
        <v>27</v>
      </c>
      <c r="L7467" s="185"/>
      <c r="M7467" s="186"/>
      <c r="N7467" s="61" t="s">
        <v>51</v>
      </c>
      <c r="P7467" s="175" t="s">
        <v>9648</v>
      </c>
    </row>
    <row r="7468" spans="1:16" ht="17.25">
      <c r="A7468" s="183" t="s">
        <v>14965</v>
      </c>
      <c r="B7468" s="183" t="s">
        <v>14966</v>
      </c>
      <c r="C7468" s="183" t="s">
        <v>9648</v>
      </c>
      <c r="D7468" s="183" t="s">
        <v>9649</v>
      </c>
      <c r="E7468" s="184">
        <v>155</v>
      </c>
      <c r="F7468" s="184">
        <v>136</v>
      </c>
      <c r="G7468" s="185" t="s">
        <v>140</v>
      </c>
      <c r="H7468" s="185" t="s">
        <v>322</v>
      </c>
      <c r="I7468" s="184">
        <v>46.77</v>
      </c>
      <c r="J7468" s="184">
        <v>182.77</v>
      </c>
      <c r="K7468" s="185">
        <v>38</v>
      </c>
      <c r="L7468" s="185"/>
      <c r="M7468" s="186"/>
      <c r="N7468" s="61" t="s">
        <v>51</v>
      </c>
      <c r="P7468" s="175" t="s">
        <v>9648</v>
      </c>
    </row>
    <row r="7469" spans="1:16" ht="17.25">
      <c r="A7469" s="183" t="s">
        <v>14967</v>
      </c>
      <c r="B7469" s="183" t="s">
        <v>14968</v>
      </c>
      <c r="C7469" s="183" t="s">
        <v>9648</v>
      </c>
      <c r="D7469" s="183" t="s">
        <v>9649</v>
      </c>
      <c r="E7469" s="184">
        <v>155</v>
      </c>
      <c r="F7469" s="184">
        <v>155</v>
      </c>
      <c r="G7469" s="185"/>
      <c r="H7469" s="185"/>
      <c r="I7469" s="184">
        <v>46.77</v>
      </c>
      <c r="J7469" s="184">
        <v>201.77</v>
      </c>
      <c r="K7469" s="183">
        <v>47</v>
      </c>
      <c r="L7469" s="183"/>
      <c r="M7469" s="186"/>
      <c r="N7469" s="61" t="s">
        <v>51</v>
      </c>
      <c r="P7469" s="175" t="s">
        <v>9648</v>
      </c>
    </row>
    <row r="7470" spans="1:16" ht="17.25">
      <c r="A7470" s="183" t="s">
        <v>14969</v>
      </c>
      <c r="B7470" s="183" t="s">
        <v>14970</v>
      </c>
      <c r="C7470" s="183" t="s">
        <v>9882</v>
      </c>
      <c r="D7470" s="183" t="s">
        <v>9883</v>
      </c>
      <c r="E7470" s="184"/>
      <c r="F7470" s="184"/>
      <c r="G7470" s="185"/>
      <c r="H7470" s="185"/>
      <c r="I7470" s="184"/>
      <c r="J7470" s="184"/>
      <c r="K7470" s="185" t="s">
        <v>410</v>
      </c>
      <c r="L7470" s="185"/>
      <c r="M7470" s="186"/>
      <c r="N7470" s="61" t="s">
        <v>410</v>
      </c>
      <c r="P7470" s="175" t="s">
        <v>9882</v>
      </c>
    </row>
    <row r="7471" spans="1:16" ht="17.25">
      <c r="A7471" s="183" t="s">
        <v>14971</v>
      </c>
      <c r="B7471" s="183" t="s">
        <v>14972</v>
      </c>
      <c r="C7471" s="183" t="s">
        <v>1116</v>
      </c>
      <c r="D7471" s="183" t="s">
        <v>1117</v>
      </c>
      <c r="E7471" s="184"/>
      <c r="F7471" s="184"/>
      <c r="G7471" s="185"/>
      <c r="H7471" s="185"/>
      <c r="I7471" s="184"/>
      <c r="J7471" s="184"/>
      <c r="K7471" s="183" t="s">
        <v>410</v>
      </c>
      <c r="L7471" s="183"/>
      <c r="M7471" s="186"/>
      <c r="N7471" s="61" t="s">
        <v>410</v>
      </c>
      <c r="P7471" s="175" t="s">
        <v>1116</v>
      </c>
    </row>
    <row r="7472" spans="1:16" ht="17.25">
      <c r="A7472" s="183" t="s">
        <v>14973</v>
      </c>
      <c r="B7472" s="183" t="s">
        <v>14974</v>
      </c>
      <c r="C7472" s="183" t="s">
        <v>1116</v>
      </c>
      <c r="D7472" s="183" t="s">
        <v>1117</v>
      </c>
      <c r="E7472" s="184"/>
      <c r="F7472" s="184"/>
      <c r="G7472" s="185"/>
      <c r="H7472" s="185"/>
      <c r="I7472" s="184"/>
      <c r="J7472" s="184"/>
      <c r="K7472" s="185" t="s">
        <v>410</v>
      </c>
      <c r="L7472" s="185"/>
      <c r="M7472" s="186"/>
      <c r="N7472" s="61" t="s">
        <v>410</v>
      </c>
      <c r="P7472" s="175" t="s">
        <v>1116</v>
      </c>
    </row>
    <row r="7473" spans="1:16" ht="17.25">
      <c r="A7473" s="183" t="s">
        <v>14975</v>
      </c>
      <c r="B7473" s="183" t="s">
        <v>14976</v>
      </c>
      <c r="C7473" s="183" t="s">
        <v>1116</v>
      </c>
      <c r="D7473" s="183" t="s">
        <v>1117</v>
      </c>
      <c r="E7473" s="184"/>
      <c r="F7473" s="184"/>
      <c r="G7473" s="185"/>
      <c r="H7473" s="185"/>
      <c r="I7473" s="184"/>
      <c r="J7473" s="184"/>
      <c r="K7473" s="185" t="s">
        <v>410</v>
      </c>
      <c r="L7473" s="185"/>
      <c r="M7473" s="186"/>
      <c r="N7473" s="61" t="s">
        <v>410</v>
      </c>
      <c r="P7473" s="175" t="s">
        <v>1116</v>
      </c>
    </row>
    <row r="7474" spans="1:16" ht="17.25">
      <c r="A7474" s="183" t="s">
        <v>14977</v>
      </c>
      <c r="B7474" s="183" t="s">
        <v>14978</v>
      </c>
      <c r="C7474" s="183" t="s">
        <v>1116</v>
      </c>
      <c r="D7474" s="183" t="s">
        <v>1117</v>
      </c>
      <c r="E7474" s="184"/>
      <c r="F7474" s="184"/>
      <c r="G7474" s="188"/>
      <c r="H7474" s="185"/>
      <c r="I7474" s="184"/>
      <c r="J7474" s="184"/>
      <c r="K7474" s="185" t="s">
        <v>410</v>
      </c>
      <c r="L7474" s="185"/>
      <c r="M7474" s="186"/>
      <c r="N7474" s="61" t="s">
        <v>410</v>
      </c>
      <c r="P7474" s="175" t="s">
        <v>1116</v>
      </c>
    </row>
    <row r="7475" spans="1:16" ht="17.25">
      <c r="A7475" s="183" t="s">
        <v>14979</v>
      </c>
      <c r="B7475" s="183" t="s">
        <v>14980</v>
      </c>
      <c r="C7475" s="183" t="s">
        <v>1116</v>
      </c>
      <c r="D7475" s="183" t="s">
        <v>1117</v>
      </c>
      <c r="E7475" s="184"/>
      <c r="F7475" s="184"/>
      <c r="G7475" s="188"/>
      <c r="H7475" s="185"/>
      <c r="I7475" s="184"/>
      <c r="J7475" s="184"/>
      <c r="K7475" s="185" t="s">
        <v>410</v>
      </c>
      <c r="L7475" s="185"/>
      <c r="M7475" s="186"/>
      <c r="N7475" s="61" t="s">
        <v>410</v>
      </c>
      <c r="P7475" s="175" t="s">
        <v>1116</v>
      </c>
    </row>
    <row r="7476" spans="1:16" ht="17.25">
      <c r="A7476" s="183" t="s">
        <v>14981</v>
      </c>
      <c r="B7476" s="183" t="s">
        <v>14982</v>
      </c>
      <c r="C7476" s="183" t="s">
        <v>1116</v>
      </c>
      <c r="D7476" s="183" t="s">
        <v>1117</v>
      </c>
      <c r="E7476" s="184"/>
      <c r="F7476" s="184"/>
      <c r="G7476" s="185"/>
      <c r="H7476" s="185"/>
      <c r="I7476" s="184"/>
      <c r="J7476" s="184"/>
      <c r="K7476" s="185" t="s">
        <v>410</v>
      </c>
      <c r="L7476" s="185"/>
      <c r="M7476" s="186"/>
      <c r="N7476" s="61" t="s">
        <v>410</v>
      </c>
      <c r="P7476" s="175" t="s">
        <v>1116</v>
      </c>
    </row>
    <row r="7477" spans="1:16" ht="17.25">
      <c r="A7477" s="183" t="s">
        <v>14983</v>
      </c>
      <c r="B7477" s="183" t="s">
        <v>14984</v>
      </c>
      <c r="C7477" s="183" t="s">
        <v>2681</v>
      </c>
      <c r="D7477" s="183" t="s">
        <v>2682</v>
      </c>
      <c r="E7477" s="184">
        <v>64</v>
      </c>
      <c r="F7477" s="184">
        <v>55</v>
      </c>
      <c r="G7477" s="185" t="s">
        <v>88</v>
      </c>
      <c r="H7477" s="185"/>
      <c r="I7477" s="184">
        <v>18.29</v>
      </c>
      <c r="J7477" s="184">
        <v>73.01</v>
      </c>
      <c r="K7477" s="185">
        <v>221</v>
      </c>
      <c r="L7477" s="185" t="s">
        <v>554</v>
      </c>
      <c r="M7477" s="186" t="s">
        <v>283</v>
      </c>
      <c r="N7477" s="61" t="s">
        <v>51</v>
      </c>
      <c r="P7477" s="175" t="s">
        <v>2681</v>
      </c>
    </row>
    <row r="7478" spans="1:16" ht="17.25">
      <c r="A7478" s="183" t="s">
        <v>14985</v>
      </c>
      <c r="B7478" s="183" t="s">
        <v>14986</v>
      </c>
      <c r="C7478" s="183" t="s">
        <v>2681</v>
      </c>
      <c r="D7478" s="183" t="s">
        <v>2682</v>
      </c>
      <c r="E7478" s="184">
        <v>64</v>
      </c>
      <c r="F7478" s="184">
        <v>55</v>
      </c>
      <c r="G7478" s="185" t="s">
        <v>88</v>
      </c>
      <c r="H7478" s="185"/>
      <c r="I7478" s="184">
        <v>18.34</v>
      </c>
      <c r="J7478" s="184">
        <v>73.06</v>
      </c>
      <c r="K7478" s="185">
        <v>370</v>
      </c>
      <c r="L7478" s="185"/>
      <c r="M7478" s="186"/>
      <c r="N7478" s="61" t="s">
        <v>51</v>
      </c>
      <c r="P7478" s="175" t="s">
        <v>2681</v>
      </c>
    </row>
    <row r="7479" spans="1:16" ht="17.25">
      <c r="A7479" s="183" t="s">
        <v>14987</v>
      </c>
      <c r="B7479" s="183" t="s">
        <v>14988</v>
      </c>
      <c r="C7479" s="183" t="s">
        <v>2681</v>
      </c>
      <c r="D7479" s="183" t="s">
        <v>2682</v>
      </c>
      <c r="E7479" s="184">
        <v>64</v>
      </c>
      <c r="F7479" s="184">
        <v>55</v>
      </c>
      <c r="G7479" s="185" t="s">
        <v>88</v>
      </c>
      <c r="H7479" s="185"/>
      <c r="I7479" s="184">
        <v>18.34</v>
      </c>
      <c r="J7479" s="184">
        <v>73.06</v>
      </c>
      <c r="K7479" s="185">
        <v>397</v>
      </c>
      <c r="L7479" s="185" t="s">
        <v>554</v>
      </c>
      <c r="M7479" s="186" t="s">
        <v>283</v>
      </c>
      <c r="N7479" s="61" t="s">
        <v>51</v>
      </c>
      <c r="P7479" s="175" t="s">
        <v>2681</v>
      </c>
    </row>
    <row r="7480" spans="1:16" ht="17.25">
      <c r="A7480" s="183" t="s">
        <v>14989</v>
      </c>
      <c r="B7480" s="183" t="s">
        <v>14990</v>
      </c>
      <c r="C7480" s="183" t="s">
        <v>2681</v>
      </c>
      <c r="D7480" s="183" t="s">
        <v>2682</v>
      </c>
      <c r="E7480" s="184">
        <v>64</v>
      </c>
      <c r="F7480" s="184">
        <v>55</v>
      </c>
      <c r="G7480" s="185" t="s">
        <v>88</v>
      </c>
      <c r="H7480" s="185"/>
      <c r="I7480" s="184">
        <v>18.34</v>
      </c>
      <c r="J7480" s="184">
        <v>73.06</v>
      </c>
      <c r="K7480" s="185">
        <v>273</v>
      </c>
      <c r="L7480" s="185"/>
      <c r="M7480" s="186"/>
      <c r="N7480" s="61" t="s">
        <v>51</v>
      </c>
      <c r="P7480" s="175" t="s">
        <v>2681</v>
      </c>
    </row>
    <row r="7481" spans="1:16" ht="17.25">
      <c r="A7481" s="183" t="s">
        <v>14991</v>
      </c>
      <c r="B7481" s="183" t="s">
        <v>14992</v>
      </c>
      <c r="C7481" s="183" t="s">
        <v>2681</v>
      </c>
      <c r="D7481" s="183" t="s">
        <v>2682</v>
      </c>
      <c r="E7481" s="184">
        <v>64</v>
      </c>
      <c r="F7481" s="184">
        <v>55</v>
      </c>
      <c r="G7481" s="185" t="s">
        <v>88</v>
      </c>
      <c r="H7481" s="185"/>
      <c r="I7481" s="184">
        <v>18.34</v>
      </c>
      <c r="J7481" s="184">
        <v>73.06</v>
      </c>
      <c r="K7481" s="185">
        <v>72</v>
      </c>
      <c r="L7481" s="185"/>
      <c r="M7481" s="186"/>
      <c r="N7481" s="61" t="s">
        <v>51</v>
      </c>
      <c r="P7481" s="175" t="s">
        <v>2681</v>
      </c>
    </row>
    <row r="7482" spans="1:16" ht="17.25">
      <c r="A7482" s="183" t="s">
        <v>14993</v>
      </c>
      <c r="B7482" s="183" t="s">
        <v>14994</v>
      </c>
      <c r="C7482" s="183" t="s">
        <v>2681</v>
      </c>
      <c r="D7482" s="183" t="s">
        <v>2682</v>
      </c>
      <c r="E7482" s="184">
        <v>64</v>
      </c>
      <c r="F7482" s="184">
        <v>55</v>
      </c>
      <c r="G7482" s="185" t="s">
        <v>88</v>
      </c>
      <c r="H7482" s="185"/>
      <c r="I7482" s="184">
        <v>18.34</v>
      </c>
      <c r="J7482" s="184">
        <v>73.06</v>
      </c>
      <c r="K7482" s="185">
        <v>284</v>
      </c>
      <c r="L7482" s="185"/>
      <c r="M7482" s="186"/>
      <c r="N7482" s="61" t="s">
        <v>51</v>
      </c>
      <c r="P7482" s="175" t="s">
        <v>2681</v>
      </c>
    </row>
    <row r="7483" spans="1:16" ht="17.25">
      <c r="A7483" s="183" t="s">
        <v>14995</v>
      </c>
      <c r="B7483" s="183" t="s">
        <v>14996</v>
      </c>
      <c r="C7483" s="183" t="s">
        <v>9773</v>
      </c>
      <c r="D7483" s="183" t="s">
        <v>9774</v>
      </c>
      <c r="E7483" s="184"/>
      <c r="F7483" s="184"/>
      <c r="G7483" s="185"/>
      <c r="H7483" s="185"/>
      <c r="I7483" s="184"/>
      <c r="J7483" s="184"/>
      <c r="K7483" s="185" t="s">
        <v>410</v>
      </c>
      <c r="L7483" s="185"/>
      <c r="M7483" s="186"/>
      <c r="N7483" s="61" t="s">
        <v>410</v>
      </c>
      <c r="P7483" s="175" t="s">
        <v>9773</v>
      </c>
    </row>
    <row r="7484" spans="1:16" ht="17.25">
      <c r="A7484" s="183" t="s">
        <v>14997</v>
      </c>
      <c r="B7484" s="183" t="s">
        <v>14998</v>
      </c>
      <c r="C7484" s="183" t="s">
        <v>9773</v>
      </c>
      <c r="D7484" s="183" t="s">
        <v>9774</v>
      </c>
      <c r="E7484" s="184"/>
      <c r="F7484" s="184"/>
      <c r="G7484" s="185"/>
      <c r="H7484" s="185"/>
      <c r="I7484" s="184"/>
      <c r="J7484" s="184"/>
      <c r="K7484" s="185" t="s">
        <v>410</v>
      </c>
      <c r="L7484" s="185"/>
      <c r="M7484" s="186"/>
      <c r="N7484" s="61" t="s">
        <v>410</v>
      </c>
      <c r="P7484" s="175" t="s">
        <v>9773</v>
      </c>
    </row>
    <row r="7485" spans="1:16" ht="17.25">
      <c r="A7485" s="183" t="s">
        <v>14999</v>
      </c>
      <c r="B7485" s="183" t="s">
        <v>15000</v>
      </c>
      <c r="C7485" s="183" t="s">
        <v>9773</v>
      </c>
      <c r="D7485" s="183" t="s">
        <v>9774</v>
      </c>
      <c r="E7485" s="184"/>
      <c r="F7485" s="184"/>
      <c r="G7485" s="185"/>
      <c r="H7485" s="185"/>
      <c r="I7485" s="184"/>
      <c r="J7485" s="184"/>
      <c r="K7485" s="185" t="s">
        <v>410</v>
      </c>
      <c r="L7485" s="185"/>
      <c r="M7485" s="186"/>
      <c r="N7485" s="61" t="s">
        <v>410</v>
      </c>
      <c r="P7485" s="175" t="s">
        <v>9773</v>
      </c>
    </row>
    <row r="7486" spans="1:16" ht="17.25">
      <c r="A7486" s="183" t="s">
        <v>15001</v>
      </c>
      <c r="B7486" s="183" t="s">
        <v>15002</v>
      </c>
      <c r="C7486" s="183" t="s">
        <v>9773</v>
      </c>
      <c r="D7486" s="183" t="s">
        <v>9774</v>
      </c>
      <c r="E7486" s="184"/>
      <c r="F7486" s="184"/>
      <c r="G7486" s="188"/>
      <c r="H7486" s="185"/>
      <c r="I7486" s="184"/>
      <c r="J7486" s="184"/>
      <c r="K7486" s="185" t="s">
        <v>410</v>
      </c>
      <c r="L7486" s="185"/>
      <c r="M7486" s="186"/>
      <c r="N7486" s="61" t="s">
        <v>410</v>
      </c>
      <c r="P7486" s="175" t="s">
        <v>9773</v>
      </c>
    </row>
    <row r="7487" spans="1:16" ht="17.25">
      <c r="A7487" s="183" t="s">
        <v>15003</v>
      </c>
      <c r="B7487" s="183" t="s">
        <v>15004</v>
      </c>
      <c r="C7487" s="183" t="s">
        <v>9773</v>
      </c>
      <c r="D7487" s="183" t="s">
        <v>9774</v>
      </c>
      <c r="E7487" s="184"/>
      <c r="F7487" s="184"/>
      <c r="G7487" s="185"/>
      <c r="H7487" s="185"/>
      <c r="I7487" s="184"/>
      <c r="J7487" s="184"/>
      <c r="K7487" s="185" t="s">
        <v>410</v>
      </c>
      <c r="L7487" s="185"/>
      <c r="M7487" s="186"/>
      <c r="N7487" s="61" t="s">
        <v>410</v>
      </c>
      <c r="P7487" s="175" t="s">
        <v>9773</v>
      </c>
    </row>
    <row r="7488" spans="1:16" ht="17.25">
      <c r="A7488" s="183" t="s">
        <v>15005</v>
      </c>
      <c r="B7488" s="183" t="s">
        <v>15006</v>
      </c>
      <c r="C7488" s="183" t="s">
        <v>15007</v>
      </c>
      <c r="D7488" s="183" t="s">
        <v>15008</v>
      </c>
      <c r="E7488" s="184"/>
      <c r="F7488" s="184"/>
      <c r="G7488" s="185"/>
      <c r="H7488" s="185"/>
      <c r="I7488" s="184"/>
      <c r="J7488" s="184"/>
      <c r="K7488" s="185" t="s">
        <v>410</v>
      </c>
      <c r="L7488" s="185"/>
      <c r="M7488" s="186"/>
      <c r="N7488" s="61" t="s">
        <v>410</v>
      </c>
      <c r="P7488" s="175" t="s">
        <v>15007</v>
      </c>
    </row>
    <row r="7489" spans="1:16" ht="17.25">
      <c r="A7489" s="183" t="s">
        <v>15009</v>
      </c>
      <c r="B7489" s="183" t="s">
        <v>15010</v>
      </c>
      <c r="C7489" s="183" t="s">
        <v>15007</v>
      </c>
      <c r="D7489" s="183" t="s">
        <v>15008</v>
      </c>
      <c r="E7489" s="184"/>
      <c r="F7489" s="184"/>
      <c r="G7489" s="185"/>
      <c r="H7489" s="185"/>
      <c r="I7489" s="184"/>
      <c r="J7489" s="184"/>
      <c r="K7489" s="185" t="s">
        <v>410</v>
      </c>
      <c r="L7489" s="185"/>
      <c r="M7489" s="186"/>
      <c r="N7489" s="61" t="s">
        <v>410</v>
      </c>
      <c r="P7489" s="175" t="s">
        <v>15007</v>
      </c>
    </row>
    <row r="7490" spans="1:16" ht="17.25">
      <c r="A7490" s="183" t="s">
        <v>15011</v>
      </c>
      <c r="B7490" s="183" t="s">
        <v>15012</v>
      </c>
      <c r="C7490" s="183" t="s">
        <v>15007</v>
      </c>
      <c r="D7490" s="183" t="s">
        <v>15008</v>
      </c>
      <c r="E7490" s="184"/>
      <c r="F7490" s="184"/>
      <c r="G7490" s="185"/>
      <c r="H7490" s="185"/>
      <c r="I7490" s="184"/>
      <c r="J7490" s="184"/>
      <c r="K7490" s="183" t="s">
        <v>410</v>
      </c>
      <c r="L7490" s="183"/>
      <c r="M7490" s="186"/>
      <c r="N7490" s="61" t="s">
        <v>410</v>
      </c>
      <c r="P7490" s="175" t="s">
        <v>15007</v>
      </c>
    </row>
    <row r="7491" spans="1:16" ht="17.25">
      <c r="A7491" s="183" t="s">
        <v>15013</v>
      </c>
      <c r="B7491" s="183" t="s">
        <v>15014</v>
      </c>
      <c r="C7491" s="183" t="s">
        <v>15007</v>
      </c>
      <c r="D7491" s="183" t="s">
        <v>15008</v>
      </c>
      <c r="E7491" s="184"/>
      <c r="F7491" s="184"/>
      <c r="G7491" s="188"/>
      <c r="H7491" s="185"/>
      <c r="I7491" s="184"/>
      <c r="J7491" s="184"/>
      <c r="K7491" s="183" t="s">
        <v>410</v>
      </c>
      <c r="L7491" s="183"/>
      <c r="M7491" s="186"/>
      <c r="N7491" s="61" t="s">
        <v>410</v>
      </c>
      <c r="P7491" s="175" t="s">
        <v>15007</v>
      </c>
    </row>
    <row r="7492" spans="1:16" ht="17.25">
      <c r="A7492" s="183" t="s">
        <v>15015</v>
      </c>
      <c r="B7492" s="183" t="s">
        <v>15016</v>
      </c>
      <c r="C7492" s="183" t="s">
        <v>15007</v>
      </c>
      <c r="D7492" s="183" t="s">
        <v>15008</v>
      </c>
      <c r="E7492" s="184"/>
      <c r="F7492" s="184"/>
      <c r="G7492" s="185"/>
      <c r="H7492" s="185"/>
      <c r="I7492" s="184"/>
      <c r="J7492" s="184"/>
      <c r="K7492" s="185" t="s">
        <v>410</v>
      </c>
      <c r="L7492" s="185"/>
      <c r="M7492" s="186"/>
      <c r="N7492" s="61" t="s">
        <v>410</v>
      </c>
      <c r="P7492" s="175" t="s">
        <v>15007</v>
      </c>
    </row>
    <row r="7493" spans="1:16" ht="17.25">
      <c r="A7493" s="183" t="s">
        <v>15017</v>
      </c>
      <c r="B7493" s="183" t="s">
        <v>15018</v>
      </c>
      <c r="C7493" s="183" t="s">
        <v>727</v>
      </c>
      <c r="D7493" s="183" t="s">
        <v>728</v>
      </c>
      <c r="E7493" s="184">
        <v>599</v>
      </c>
      <c r="F7493" s="184">
        <v>599</v>
      </c>
      <c r="G7493" s="185"/>
      <c r="H7493" s="185"/>
      <c r="I7493" s="184">
        <v>282.68</v>
      </c>
      <c r="J7493" s="184">
        <v>881.68</v>
      </c>
      <c r="K7493" s="183">
        <v>0</v>
      </c>
      <c r="L7493" s="183"/>
      <c r="M7493" s="186"/>
      <c r="N7493" s="61" t="s">
        <v>51</v>
      </c>
      <c r="P7493" s="175" t="s">
        <v>727</v>
      </c>
    </row>
    <row r="7494" spans="1:16" ht="17.25">
      <c r="A7494" s="183" t="s">
        <v>15019</v>
      </c>
      <c r="B7494" s="183" t="s">
        <v>15020</v>
      </c>
      <c r="C7494" s="183" t="s">
        <v>727</v>
      </c>
      <c r="D7494" s="183" t="s">
        <v>728</v>
      </c>
      <c r="E7494" s="184"/>
      <c r="F7494" s="184"/>
      <c r="G7494" s="185"/>
      <c r="H7494" s="185"/>
      <c r="I7494" s="184"/>
      <c r="J7494" s="184"/>
      <c r="K7494" s="185" t="s">
        <v>410</v>
      </c>
      <c r="L7494" s="185"/>
      <c r="M7494" s="186"/>
      <c r="N7494" s="61" t="s">
        <v>410</v>
      </c>
      <c r="P7494" s="175" t="s">
        <v>727</v>
      </c>
    </row>
    <row r="7495" spans="1:16" ht="17.25">
      <c r="A7495" s="183" t="s">
        <v>15021</v>
      </c>
      <c r="B7495" s="183" t="s">
        <v>15022</v>
      </c>
      <c r="C7495" s="183" t="s">
        <v>727</v>
      </c>
      <c r="D7495" s="183" t="s">
        <v>728</v>
      </c>
      <c r="E7495" s="184"/>
      <c r="F7495" s="184"/>
      <c r="G7495" s="185"/>
      <c r="H7495" s="185"/>
      <c r="I7495" s="184"/>
      <c r="J7495" s="184"/>
      <c r="K7495" s="185" t="s">
        <v>410</v>
      </c>
      <c r="L7495" s="185"/>
      <c r="M7495" s="186"/>
      <c r="N7495" s="61" t="s">
        <v>410</v>
      </c>
      <c r="P7495" s="175" t="s">
        <v>727</v>
      </c>
    </row>
    <row r="7496" spans="1:16" ht="17.25">
      <c r="A7496" s="183" t="s">
        <v>15023</v>
      </c>
      <c r="B7496" s="183" t="s">
        <v>15024</v>
      </c>
      <c r="C7496" s="183" t="s">
        <v>727</v>
      </c>
      <c r="D7496" s="183" t="s">
        <v>728</v>
      </c>
      <c r="E7496" s="184"/>
      <c r="F7496" s="184"/>
      <c r="G7496" s="185"/>
      <c r="H7496" s="185"/>
      <c r="I7496" s="184"/>
      <c r="J7496" s="184"/>
      <c r="K7496" s="185" t="s">
        <v>410</v>
      </c>
      <c r="L7496" s="185"/>
      <c r="M7496" s="186"/>
      <c r="N7496" s="61" t="s">
        <v>410</v>
      </c>
      <c r="P7496" s="175" t="s">
        <v>727</v>
      </c>
    </row>
    <row r="7497" spans="1:16" ht="17.25">
      <c r="A7497" s="183" t="s">
        <v>15025</v>
      </c>
      <c r="B7497" s="183" t="s">
        <v>15025</v>
      </c>
      <c r="C7497" s="183" t="s">
        <v>727</v>
      </c>
      <c r="D7497" s="183" t="s">
        <v>728</v>
      </c>
      <c r="E7497" s="184"/>
      <c r="F7497" s="184"/>
      <c r="G7497" s="185"/>
      <c r="H7497" s="185"/>
      <c r="I7497" s="184"/>
      <c r="J7497" s="184"/>
      <c r="K7497" s="185" t="s">
        <v>410</v>
      </c>
      <c r="L7497" s="185"/>
      <c r="M7497" s="186"/>
      <c r="N7497" s="61" t="s">
        <v>410</v>
      </c>
      <c r="P7497" s="175" t="s">
        <v>727</v>
      </c>
    </row>
    <row r="7498" spans="1:16" ht="17.25">
      <c r="A7498" s="183" t="s">
        <v>15026</v>
      </c>
      <c r="B7498" s="183" t="s">
        <v>15026</v>
      </c>
      <c r="C7498" s="183" t="s">
        <v>727</v>
      </c>
      <c r="D7498" s="183" t="s">
        <v>728</v>
      </c>
      <c r="E7498" s="184"/>
      <c r="F7498" s="184"/>
      <c r="G7498" s="185"/>
      <c r="H7498" s="185"/>
      <c r="I7498" s="184"/>
      <c r="J7498" s="184"/>
      <c r="K7498" s="185" t="s">
        <v>410</v>
      </c>
      <c r="L7498" s="185"/>
      <c r="M7498" s="186"/>
      <c r="N7498" s="61" t="s">
        <v>410</v>
      </c>
      <c r="P7498" s="175" t="s">
        <v>727</v>
      </c>
    </row>
    <row r="7499" spans="1:16" ht="17.25">
      <c r="A7499" s="183" t="s">
        <v>15027</v>
      </c>
      <c r="B7499" s="183" t="s">
        <v>15027</v>
      </c>
      <c r="C7499" s="183" t="s">
        <v>727</v>
      </c>
      <c r="D7499" s="183" t="s">
        <v>728</v>
      </c>
      <c r="E7499" s="184"/>
      <c r="F7499" s="184"/>
      <c r="G7499" s="185"/>
      <c r="H7499" s="185"/>
      <c r="I7499" s="184"/>
      <c r="J7499" s="184"/>
      <c r="K7499" s="185" t="s">
        <v>410</v>
      </c>
      <c r="L7499" s="185"/>
      <c r="M7499" s="186"/>
      <c r="N7499" s="61" t="s">
        <v>410</v>
      </c>
      <c r="P7499" s="175" t="s">
        <v>727</v>
      </c>
    </row>
    <row r="7500" spans="1:16" ht="17.25">
      <c r="A7500" s="183" t="s">
        <v>15028</v>
      </c>
      <c r="B7500" s="183" t="s">
        <v>15028</v>
      </c>
      <c r="C7500" s="183" t="s">
        <v>727</v>
      </c>
      <c r="D7500" s="183" t="s">
        <v>728</v>
      </c>
      <c r="E7500" s="184"/>
      <c r="F7500" s="184"/>
      <c r="G7500" s="185"/>
      <c r="H7500" s="185"/>
      <c r="I7500" s="184"/>
      <c r="J7500" s="184"/>
      <c r="K7500" s="185" t="s">
        <v>410</v>
      </c>
      <c r="L7500" s="185"/>
      <c r="M7500" s="186"/>
      <c r="N7500" s="61" t="s">
        <v>410</v>
      </c>
      <c r="P7500" s="175" t="s">
        <v>727</v>
      </c>
    </row>
    <row r="7501" spans="1:16" ht="17.25">
      <c r="A7501" s="183" t="s">
        <v>15029</v>
      </c>
      <c r="B7501" s="183" t="s">
        <v>15029</v>
      </c>
      <c r="C7501" s="183" t="s">
        <v>727</v>
      </c>
      <c r="D7501" s="183" t="s">
        <v>728</v>
      </c>
      <c r="E7501" s="184"/>
      <c r="F7501" s="184"/>
      <c r="G7501" s="185"/>
      <c r="H7501" s="185"/>
      <c r="I7501" s="184"/>
      <c r="J7501" s="184"/>
      <c r="K7501" s="185" t="s">
        <v>410</v>
      </c>
      <c r="L7501" s="185"/>
      <c r="M7501" s="186"/>
      <c r="N7501" s="61" t="s">
        <v>410</v>
      </c>
      <c r="P7501" s="175" t="s">
        <v>727</v>
      </c>
    </row>
    <row r="7502" spans="1:16" ht="17.25">
      <c r="A7502" s="183" t="s">
        <v>15030</v>
      </c>
      <c r="B7502" s="183" t="s">
        <v>15030</v>
      </c>
      <c r="C7502" s="183" t="s">
        <v>727</v>
      </c>
      <c r="D7502" s="183" t="s">
        <v>728</v>
      </c>
      <c r="E7502" s="184"/>
      <c r="F7502" s="184"/>
      <c r="G7502" s="185"/>
      <c r="H7502" s="185"/>
      <c r="I7502" s="184"/>
      <c r="J7502" s="184"/>
      <c r="K7502" s="185" t="s">
        <v>410</v>
      </c>
      <c r="L7502" s="185"/>
      <c r="M7502" s="186"/>
      <c r="N7502" s="61" t="s">
        <v>410</v>
      </c>
      <c r="P7502" s="175" t="s">
        <v>727</v>
      </c>
    </row>
    <row r="7503" spans="1:16" ht="17.25">
      <c r="A7503" s="183" t="s">
        <v>15031</v>
      </c>
      <c r="B7503" s="183" t="s">
        <v>15031</v>
      </c>
      <c r="C7503" s="183" t="s">
        <v>727</v>
      </c>
      <c r="D7503" s="183" t="s">
        <v>728</v>
      </c>
      <c r="E7503" s="184"/>
      <c r="F7503" s="184"/>
      <c r="G7503" s="185"/>
      <c r="H7503" s="185"/>
      <c r="I7503" s="184"/>
      <c r="J7503" s="184"/>
      <c r="K7503" s="185" t="s">
        <v>410</v>
      </c>
      <c r="L7503" s="185"/>
      <c r="M7503" s="186"/>
      <c r="N7503" s="61" t="s">
        <v>410</v>
      </c>
      <c r="P7503" s="175" t="s">
        <v>727</v>
      </c>
    </row>
    <row r="7504" spans="1:16" ht="17.25">
      <c r="A7504" s="183" t="s">
        <v>15032</v>
      </c>
      <c r="B7504" s="183" t="s">
        <v>15032</v>
      </c>
      <c r="C7504" s="183" t="s">
        <v>727</v>
      </c>
      <c r="D7504" s="183" t="s">
        <v>728</v>
      </c>
      <c r="E7504" s="184"/>
      <c r="F7504" s="184"/>
      <c r="G7504" s="185"/>
      <c r="H7504" s="185"/>
      <c r="I7504" s="184"/>
      <c r="J7504" s="184"/>
      <c r="K7504" s="185" t="s">
        <v>410</v>
      </c>
      <c r="L7504" s="185"/>
      <c r="M7504" s="186"/>
      <c r="N7504" s="61" t="s">
        <v>410</v>
      </c>
      <c r="P7504" s="175" t="s">
        <v>727</v>
      </c>
    </row>
    <row r="7505" spans="1:16" ht="17.25">
      <c r="A7505" s="183" t="s">
        <v>15033</v>
      </c>
      <c r="B7505" s="183" t="s">
        <v>15033</v>
      </c>
      <c r="C7505" s="183" t="s">
        <v>727</v>
      </c>
      <c r="D7505" s="183" t="s">
        <v>728</v>
      </c>
      <c r="E7505" s="184"/>
      <c r="F7505" s="184"/>
      <c r="G7505" s="185"/>
      <c r="H7505" s="185"/>
      <c r="I7505" s="184"/>
      <c r="J7505" s="184"/>
      <c r="K7505" s="185" t="s">
        <v>410</v>
      </c>
      <c r="L7505" s="185"/>
      <c r="M7505" s="186"/>
      <c r="N7505" s="61" t="s">
        <v>410</v>
      </c>
      <c r="P7505" s="175" t="s">
        <v>727</v>
      </c>
    </row>
    <row r="7506" spans="1:16" ht="17.25">
      <c r="A7506" s="183" t="s">
        <v>15034</v>
      </c>
      <c r="B7506" s="183" t="s">
        <v>15034</v>
      </c>
      <c r="C7506" s="183" t="s">
        <v>727</v>
      </c>
      <c r="D7506" s="183" t="s">
        <v>728</v>
      </c>
      <c r="E7506" s="184"/>
      <c r="F7506" s="184"/>
      <c r="G7506" s="185"/>
      <c r="H7506" s="185"/>
      <c r="I7506" s="184"/>
      <c r="J7506" s="184"/>
      <c r="K7506" s="185" t="s">
        <v>410</v>
      </c>
      <c r="L7506" s="185"/>
      <c r="M7506" s="186"/>
      <c r="N7506" s="61" t="s">
        <v>410</v>
      </c>
      <c r="P7506" s="175" t="s">
        <v>727</v>
      </c>
    </row>
    <row r="7507" spans="1:16" ht="17.25">
      <c r="A7507" s="183" t="s">
        <v>15035</v>
      </c>
      <c r="B7507" s="183" t="s">
        <v>15035</v>
      </c>
      <c r="C7507" s="183" t="s">
        <v>727</v>
      </c>
      <c r="D7507" s="183" t="s">
        <v>728</v>
      </c>
      <c r="E7507" s="184"/>
      <c r="F7507" s="184"/>
      <c r="G7507" s="185"/>
      <c r="H7507" s="185"/>
      <c r="I7507" s="184"/>
      <c r="J7507" s="184"/>
      <c r="K7507" s="185" t="s">
        <v>410</v>
      </c>
      <c r="L7507" s="185"/>
      <c r="M7507" s="186"/>
      <c r="N7507" s="61" t="s">
        <v>410</v>
      </c>
      <c r="P7507" s="175" t="s">
        <v>727</v>
      </c>
    </row>
    <row r="7508" spans="1:16" ht="17.25">
      <c r="A7508" s="183" t="s">
        <v>15036</v>
      </c>
      <c r="B7508" s="183" t="s">
        <v>15036</v>
      </c>
      <c r="C7508" s="183" t="s">
        <v>727</v>
      </c>
      <c r="D7508" s="183" t="s">
        <v>728</v>
      </c>
      <c r="E7508" s="184"/>
      <c r="F7508" s="184"/>
      <c r="G7508" s="185"/>
      <c r="H7508" s="185"/>
      <c r="I7508" s="184"/>
      <c r="J7508" s="184"/>
      <c r="K7508" s="185" t="s">
        <v>410</v>
      </c>
      <c r="L7508" s="185"/>
      <c r="M7508" s="186"/>
      <c r="N7508" s="61" t="s">
        <v>410</v>
      </c>
      <c r="P7508" s="175" t="s">
        <v>727</v>
      </c>
    </row>
    <row r="7509" spans="1:16" ht="17.25">
      <c r="A7509" s="183" t="s">
        <v>15037</v>
      </c>
      <c r="B7509" s="183" t="s">
        <v>15037</v>
      </c>
      <c r="C7509" s="183" t="s">
        <v>727</v>
      </c>
      <c r="D7509" s="183" t="s">
        <v>728</v>
      </c>
      <c r="E7509" s="184"/>
      <c r="F7509" s="184"/>
      <c r="G7509" s="188"/>
      <c r="H7509" s="185"/>
      <c r="I7509" s="184"/>
      <c r="J7509" s="184"/>
      <c r="K7509" s="185" t="s">
        <v>410</v>
      </c>
      <c r="L7509" s="185"/>
      <c r="M7509" s="186"/>
      <c r="N7509" s="61" t="s">
        <v>410</v>
      </c>
      <c r="P7509" s="175" t="s">
        <v>727</v>
      </c>
    </row>
    <row r="7510" spans="1:16" ht="17.25">
      <c r="A7510" s="183" t="s">
        <v>15038</v>
      </c>
      <c r="B7510" s="183" t="s">
        <v>15038</v>
      </c>
      <c r="C7510" s="183" t="s">
        <v>727</v>
      </c>
      <c r="D7510" s="183" t="s">
        <v>728</v>
      </c>
      <c r="E7510" s="184"/>
      <c r="F7510" s="184"/>
      <c r="G7510" s="185"/>
      <c r="H7510" s="185"/>
      <c r="I7510" s="184"/>
      <c r="J7510" s="184"/>
      <c r="K7510" s="183" t="s">
        <v>410</v>
      </c>
      <c r="L7510" s="183"/>
      <c r="M7510" s="186"/>
      <c r="N7510" s="61" t="s">
        <v>410</v>
      </c>
      <c r="P7510" s="175" t="s">
        <v>727</v>
      </c>
    </row>
    <row r="7511" spans="1:16" ht="17.25">
      <c r="A7511" s="183" t="s">
        <v>15039</v>
      </c>
      <c r="B7511" s="183" t="s">
        <v>15039</v>
      </c>
      <c r="C7511" s="183" t="s">
        <v>727</v>
      </c>
      <c r="D7511" s="183" t="s">
        <v>728</v>
      </c>
      <c r="E7511" s="184"/>
      <c r="F7511" s="184"/>
      <c r="G7511" s="185"/>
      <c r="H7511" s="185"/>
      <c r="I7511" s="184"/>
      <c r="J7511" s="184"/>
      <c r="K7511" s="185" t="s">
        <v>410</v>
      </c>
      <c r="L7511" s="185"/>
      <c r="M7511" s="186"/>
      <c r="N7511" s="61" t="s">
        <v>410</v>
      </c>
      <c r="P7511" s="175" t="s">
        <v>727</v>
      </c>
    </row>
    <row r="7512" spans="1:16" ht="17.25">
      <c r="A7512" s="183" t="s">
        <v>15040</v>
      </c>
      <c r="B7512" s="183" t="s">
        <v>15040</v>
      </c>
      <c r="C7512" s="183" t="s">
        <v>727</v>
      </c>
      <c r="D7512" s="183" t="s">
        <v>728</v>
      </c>
      <c r="E7512" s="184"/>
      <c r="F7512" s="184"/>
      <c r="G7512" s="185"/>
      <c r="H7512" s="185"/>
      <c r="I7512" s="184"/>
      <c r="J7512" s="184"/>
      <c r="K7512" s="185" t="s">
        <v>410</v>
      </c>
      <c r="L7512" s="185"/>
      <c r="M7512" s="186"/>
      <c r="N7512" s="61" t="s">
        <v>410</v>
      </c>
      <c r="P7512" s="175" t="s">
        <v>727</v>
      </c>
    </row>
    <row r="7513" spans="1:16" ht="17.25">
      <c r="A7513" s="183" t="s">
        <v>15041</v>
      </c>
      <c r="B7513" s="183" t="s">
        <v>15041</v>
      </c>
      <c r="C7513" s="183" t="s">
        <v>727</v>
      </c>
      <c r="D7513" s="183" t="s">
        <v>728</v>
      </c>
      <c r="E7513" s="184"/>
      <c r="F7513" s="184"/>
      <c r="G7513" s="185"/>
      <c r="H7513" s="185"/>
      <c r="I7513" s="184"/>
      <c r="J7513" s="184"/>
      <c r="K7513" s="185" t="s">
        <v>410</v>
      </c>
      <c r="L7513" s="185"/>
      <c r="M7513" s="186"/>
      <c r="N7513" s="61" t="s">
        <v>410</v>
      </c>
      <c r="P7513" s="175" t="s">
        <v>727</v>
      </c>
    </row>
    <row r="7514" spans="1:16" ht="17.25">
      <c r="A7514" s="183" t="s">
        <v>15042</v>
      </c>
      <c r="B7514" s="183" t="s">
        <v>15042</v>
      </c>
      <c r="C7514" s="183" t="s">
        <v>727</v>
      </c>
      <c r="D7514" s="183" t="s">
        <v>728</v>
      </c>
      <c r="E7514" s="184"/>
      <c r="F7514" s="184"/>
      <c r="G7514" s="188"/>
      <c r="H7514" s="185"/>
      <c r="I7514" s="184"/>
      <c r="J7514" s="184"/>
      <c r="K7514" s="185" t="s">
        <v>410</v>
      </c>
      <c r="L7514" s="185"/>
      <c r="M7514" s="186"/>
      <c r="N7514" s="61" t="s">
        <v>410</v>
      </c>
      <c r="P7514" s="175" t="s">
        <v>727</v>
      </c>
    </row>
    <row r="7515" spans="1:16" ht="17.25">
      <c r="A7515" s="183" t="s">
        <v>15043</v>
      </c>
      <c r="B7515" s="183" t="s">
        <v>15043</v>
      </c>
      <c r="C7515" s="183" t="s">
        <v>727</v>
      </c>
      <c r="D7515" s="183" t="s">
        <v>728</v>
      </c>
      <c r="E7515" s="184"/>
      <c r="F7515" s="184"/>
      <c r="G7515" s="185"/>
      <c r="H7515" s="185"/>
      <c r="I7515" s="184"/>
      <c r="J7515" s="184"/>
      <c r="K7515" s="185" t="s">
        <v>410</v>
      </c>
      <c r="L7515" s="185"/>
      <c r="M7515" s="186"/>
      <c r="N7515" s="61" t="s">
        <v>410</v>
      </c>
      <c r="P7515" s="175" t="s">
        <v>727</v>
      </c>
    </row>
    <row r="7516" spans="1:16" ht="17.25">
      <c r="A7516" s="183" t="s">
        <v>15044</v>
      </c>
      <c r="B7516" s="183" t="s">
        <v>15044</v>
      </c>
      <c r="C7516" s="183" t="s">
        <v>727</v>
      </c>
      <c r="D7516" s="183" t="s">
        <v>728</v>
      </c>
      <c r="E7516" s="184"/>
      <c r="F7516" s="184"/>
      <c r="G7516" s="185"/>
      <c r="H7516" s="185"/>
      <c r="I7516" s="184"/>
      <c r="J7516" s="184"/>
      <c r="K7516" s="185" t="s">
        <v>410</v>
      </c>
      <c r="L7516" s="185"/>
      <c r="M7516" s="186"/>
      <c r="N7516" s="61" t="s">
        <v>410</v>
      </c>
      <c r="P7516" s="175" t="s">
        <v>727</v>
      </c>
    </row>
    <row r="7517" spans="1:16" ht="17.25">
      <c r="A7517" s="183" t="s">
        <v>15045</v>
      </c>
      <c r="B7517" s="183" t="s">
        <v>15045</v>
      </c>
      <c r="C7517" s="183" t="s">
        <v>727</v>
      </c>
      <c r="D7517" s="183" t="s">
        <v>728</v>
      </c>
      <c r="E7517" s="184"/>
      <c r="F7517" s="184"/>
      <c r="G7517" s="185"/>
      <c r="H7517" s="185"/>
      <c r="I7517" s="184"/>
      <c r="J7517" s="184"/>
      <c r="K7517" s="185" t="s">
        <v>410</v>
      </c>
      <c r="L7517" s="185"/>
      <c r="M7517" s="186"/>
      <c r="N7517" s="61" t="s">
        <v>410</v>
      </c>
      <c r="P7517" s="175" t="s">
        <v>727</v>
      </c>
    </row>
    <row r="7518" spans="1:16" ht="17.25">
      <c r="A7518" s="183" t="s">
        <v>15046</v>
      </c>
      <c r="B7518" s="183" t="s">
        <v>15046</v>
      </c>
      <c r="C7518" s="183" t="s">
        <v>727</v>
      </c>
      <c r="D7518" s="183" t="s">
        <v>728</v>
      </c>
      <c r="E7518" s="184"/>
      <c r="F7518" s="184"/>
      <c r="G7518" s="185"/>
      <c r="H7518" s="185"/>
      <c r="I7518" s="184"/>
      <c r="J7518" s="184"/>
      <c r="K7518" s="185" t="s">
        <v>410</v>
      </c>
      <c r="L7518" s="185"/>
      <c r="M7518" s="186"/>
      <c r="N7518" s="61" t="s">
        <v>410</v>
      </c>
      <c r="P7518" s="175" t="s">
        <v>727</v>
      </c>
    </row>
    <row r="7519" spans="1:16" ht="17.25">
      <c r="A7519" s="183" t="s">
        <v>15047</v>
      </c>
      <c r="B7519" s="183" t="s">
        <v>6811</v>
      </c>
      <c r="C7519" s="183" t="s">
        <v>727</v>
      </c>
      <c r="D7519" s="183" t="s">
        <v>728</v>
      </c>
      <c r="E7519" s="184"/>
      <c r="F7519" s="184"/>
      <c r="G7519" s="185"/>
      <c r="H7519" s="185"/>
      <c r="I7519" s="184"/>
      <c r="J7519" s="184"/>
      <c r="K7519" s="185" t="s">
        <v>410</v>
      </c>
      <c r="L7519" s="185"/>
      <c r="M7519" s="186"/>
      <c r="N7519" s="61" t="s">
        <v>410</v>
      </c>
      <c r="P7519" s="175" t="s">
        <v>727</v>
      </c>
    </row>
    <row r="7520" spans="1:16" ht="17.25">
      <c r="A7520" s="183" t="s">
        <v>15048</v>
      </c>
      <c r="B7520" s="183" t="s">
        <v>15049</v>
      </c>
      <c r="C7520" s="183" t="s">
        <v>727</v>
      </c>
      <c r="D7520" s="183" t="s">
        <v>728</v>
      </c>
      <c r="E7520" s="184"/>
      <c r="F7520" s="184"/>
      <c r="G7520" s="185"/>
      <c r="H7520" s="185"/>
      <c r="I7520" s="184"/>
      <c r="J7520" s="184"/>
      <c r="K7520" s="185" t="s">
        <v>410</v>
      </c>
      <c r="L7520" s="185"/>
      <c r="M7520" s="186"/>
      <c r="N7520" s="61" t="s">
        <v>410</v>
      </c>
      <c r="P7520" s="175" t="s">
        <v>727</v>
      </c>
    </row>
    <row r="7521" spans="1:16" ht="17.25">
      <c r="A7521" s="183" t="s">
        <v>15050</v>
      </c>
      <c r="B7521" s="183" t="s">
        <v>15050</v>
      </c>
      <c r="C7521" s="183" t="s">
        <v>727</v>
      </c>
      <c r="D7521" s="183" t="s">
        <v>728</v>
      </c>
      <c r="E7521" s="184"/>
      <c r="F7521" s="184"/>
      <c r="G7521" s="185"/>
      <c r="H7521" s="185"/>
      <c r="I7521" s="184"/>
      <c r="J7521" s="184"/>
      <c r="K7521" s="185" t="s">
        <v>410</v>
      </c>
      <c r="L7521" s="185"/>
      <c r="M7521" s="186"/>
      <c r="N7521" s="61" t="s">
        <v>410</v>
      </c>
      <c r="P7521" s="175" t="s">
        <v>727</v>
      </c>
    </row>
    <row r="7522" spans="1:16" ht="17.25">
      <c r="A7522" s="183" t="s">
        <v>15051</v>
      </c>
      <c r="B7522" s="183" t="s">
        <v>15051</v>
      </c>
      <c r="C7522" s="183" t="s">
        <v>727</v>
      </c>
      <c r="D7522" s="183" t="s">
        <v>728</v>
      </c>
      <c r="E7522" s="184"/>
      <c r="F7522" s="184"/>
      <c r="G7522" s="185"/>
      <c r="H7522" s="185"/>
      <c r="I7522" s="184"/>
      <c r="J7522" s="184"/>
      <c r="K7522" s="185" t="s">
        <v>410</v>
      </c>
      <c r="L7522" s="185"/>
      <c r="M7522" s="186"/>
      <c r="N7522" s="61" t="s">
        <v>410</v>
      </c>
      <c r="P7522" s="175" t="s">
        <v>727</v>
      </c>
    </row>
    <row r="7523" spans="1:16" ht="17.25">
      <c r="A7523" s="183" t="s">
        <v>15052</v>
      </c>
      <c r="B7523" s="183" t="s">
        <v>15052</v>
      </c>
      <c r="C7523" s="183" t="s">
        <v>727</v>
      </c>
      <c r="D7523" s="183" t="s">
        <v>728</v>
      </c>
      <c r="E7523" s="184"/>
      <c r="F7523" s="184"/>
      <c r="G7523" s="185"/>
      <c r="H7523" s="185"/>
      <c r="I7523" s="184"/>
      <c r="J7523" s="184"/>
      <c r="K7523" s="183" t="s">
        <v>410</v>
      </c>
      <c r="L7523" s="183"/>
      <c r="M7523" s="186"/>
      <c r="N7523" s="61" t="s">
        <v>410</v>
      </c>
      <c r="P7523" s="175" t="s">
        <v>727</v>
      </c>
    </row>
    <row r="7524" spans="1:16" ht="17.25">
      <c r="A7524" s="183" t="s">
        <v>15053</v>
      </c>
      <c r="B7524" s="183" t="s">
        <v>15053</v>
      </c>
      <c r="C7524" s="183" t="s">
        <v>727</v>
      </c>
      <c r="D7524" s="183" t="s">
        <v>728</v>
      </c>
      <c r="E7524" s="184"/>
      <c r="F7524" s="184"/>
      <c r="G7524" s="185"/>
      <c r="H7524" s="185"/>
      <c r="I7524" s="184"/>
      <c r="J7524" s="184"/>
      <c r="K7524" s="185" t="s">
        <v>410</v>
      </c>
      <c r="L7524" s="185"/>
      <c r="M7524" s="186"/>
      <c r="N7524" s="61" t="s">
        <v>410</v>
      </c>
      <c r="P7524" s="175" t="s">
        <v>727</v>
      </c>
    </row>
    <row r="7525" spans="1:16" ht="17.25">
      <c r="A7525" s="183" t="s">
        <v>15054</v>
      </c>
      <c r="B7525" s="183" t="s">
        <v>15054</v>
      </c>
      <c r="C7525" s="183" t="s">
        <v>727</v>
      </c>
      <c r="D7525" s="183" t="s">
        <v>728</v>
      </c>
      <c r="E7525" s="184"/>
      <c r="F7525" s="184"/>
      <c r="G7525" s="185"/>
      <c r="H7525" s="185"/>
      <c r="I7525" s="184"/>
      <c r="J7525" s="184"/>
      <c r="K7525" s="185" t="s">
        <v>410</v>
      </c>
      <c r="L7525" s="185"/>
      <c r="M7525" s="186"/>
      <c r="N7525" s="61" t="s">
        <v>410</v>
      </c>
      <c r="P7525" s="175" t="s">
        <v>727</v>
      </c>
    </row>
    <row r="7526" spans="1:16" ht="17.25">
      <c r="A7526" s="183" t="s">
        <v>15055</v>
      </c>
      <c r="B7526" s="183" t="s">
        <v>15055</v>
      </c>
      <c r="C7526" s="183" t="s">
        <v>727</v>
      </c>
      <c r="D7526" s="183" t="s">
        <v>728</v>
      </c>
      <c r="E7526" s="184"/>
      <c r="F7526" s="184"/>
      <c r="G7526" s="185"/>
      <c r="H7526" s="185"/>
      <c r="I7526" s="184"/>
      <c r="J7526" s="184"/>
      <c r="K7526" s="185" t="s">
        <v>410</v>
      </c>
      <c r="L7526" s="185"/>
      <c r="M7526" s="186"/>
      <c r="N7526" s="61" t="s">
        <v>410</v>
      </c>
      <c r="P7526" s="175" t="s">
        <v>727</v>
      </c>
    </row>
    <row r="7527" spans="1:16" ht="17.25">
      <c r="A7527" s="183" t="s">
        <v>15056</v>
      </c>
      <c r="B7527" s="183" t="s">
        <v>15056</v>
      </c>
      <c r="C7527" s="183" t="s">
        <v>727</v>
      </c>
      <c r="D7527" s="183" t="s">
        <v>728</v>
      </c>
      <c r="E7527" s="184"/>
      <c r="F7527" s="184"/>
      <c r="G7527" s="185"/>
      <c r="H7527" s="185"/>
      <c r="I7527" s="184"/>
      <c r="J7527" s="184"/>
      <c r="K7527" s="185" t="s">
        <v>410</v>
      </c>
      <c r="L7527" s="185"/>
      <c r="M7527" s="186"/>
      <c r="N7527" s="61" t="s">
        <v>410</v>
      </c>
      <c r="P7527" s="175" t="s">
        <v>727</v>
      </c>
    </row>
    <row r="7528" spans="1:16" ht="17.25">
      <c r="A7528" s="183" t="s">
        <v>15057</v>
      </c>
      <c r="B7528" s="183" t="s">
        <v>15057</v>
      </c>
      <c r="C7528" s="183" t="s">
        <v>727</v>
      </c>
      <c r="D7528" s="183" t="s">
        <v>728</v>
      </c>
      <c r="E7528" s="184"/>
      <c r="F7528" s="184"/>
      <c r="G7528" s="185"/>
      <c r="H7528" s="185"/>
      <c r="I7528" s="184"/>
      <c r="J7528" s="184"/>
      <c r="K7528" s="183" t="s">
        <v>410</v>
      </c>
      <c r="L7528" s="183"/>
      <c r="M7528" s="186"/>
      <c r="N7528" s="61" t="s">
        <v>410</v>
      </c>
      <c r="P7528" s="175" t="s">
        <v>727</v>
      </c>
    </row>
    <row r="7529" spans="1:16" ht="17.25">
      <c r="A7529" s="183" t="s">
        <v>15058</v>
      </c>
      <c r="B7529" s="183" t="s">
        <v>15058</v>
      </c>
      <c r="C7529" s="183" t="s">
        <v>727</v>
      </c>
      <c r="D7529" s="183" t="s">
        <v>728</v>
      </c>
      <c r="E7529" s="184"/>
      <c r="F7529" s="184"/>
      <c r="G7529" s="185"/>
      <c r="H7529" s="185"/>
      <c r="I7529" s="184"/>
      <c r="J7529" s="184"/>
      <c r="K7529" s="183" t="s">
        <v>410</v>
      </c>
      <c r="L7529" s="183"/>
      <c r="M7529" s="186"/>
      <c r="N7529" s="61" t="s">
        <v>410</v>
      </c>
      <c r="P7529" s="175" t="s">
        <v>727</v>
      </c>
    </row>
    <row r="7530" spans="1:16" ht="17.25">
      <c r="A7530" s="183" t="s">
        <v>15059</v>
      </c>
      <c r="B7530" s="183" t="s">
        <v>15059</v>
      </c>
      <c r="C7530" s="183" t="s">
        <v>727</v>
      </c>
      <c r="D7530" s="183" t="s">
        <v>728</v>
      </c>
      <c r="E7530" s="184"/>
      <c r="F7530" s="184"/>
      <c r="G7530" s="185"/>
      <c r="H7530" s="185"/>
      <c r="I7530" s="184"/>
      <c r="J7530" s="184"/>
      <c r="K7530" s="185" t="s">
        <v>410</v>
      </c>
      <c r="L7530" s="185"/>
      <c r="M7530" s="186"/>
      <c r="N7530" s="61" t="s">
        <v>410</v>
      </c>
      <c r="P7530" s="175" t="s">
        <v>727</v>
      </c>
    </row>
    <row r="7531" spans="1:16" ht="17.25">
      <c r="A7531" s="183" t="s">
        <v>15060</v>
      </c>
      <c r="B7531" s="183" t="s">
        <v>15060</v>
      </c>
      <c r="C7531" s="183" t="s">
        <v>727</v>
      </c>
      <c r="D7531" s="183" t="s">
        <v>728</v>
      </c>
      <c r="E7531" s="184"/>
      <c r="F7531" s="184"/>
      <c r="G7531" s="185"/>
      <c r="H7531" s="185"/>
      <c r="I7531" s="184"/>
      <c r="J7531" s="184"/>
      <c r="K7531" s="185" t="s">
        <v>410</v>
      </c>
      <c r="L7531" s="185"/>
      <c r="M7531" s="186"/>
      <c r="N7531" s="61" t="s">
        <v>410</v>
      </c>
      <c r="P7531" s="175" t="s">
        <v>727</v>
      </c>
    </row>
    <row r="7532" spans="1:16" ht="17.25">
      <c r="A7532" s="183" t="s">
        <v>15061</v>
      </c>
      <c r="B7532" s="183" t="s">
        <v>15061</v>
      </c>
      <c r="C7532" s="183" t="s">
        <v>727</v>
      </c>
      <c r="D7532" s="183" t="s">
        <v>728</v>
      </c>
      <c r="E7532" s="184"/>
      <c r="F7532" s="184"/>
      <c r="G7532" s="185"/>
      <c r="H7532" s="185"/>
      <c r="I7532" s="184"/>
      <c r="J7532" s="184"/>
      <c r="K7532" s="185" t="s">
        <v>410</v>
      </c>
      <c r="L7532" s="185"/>
      <c r="M7532" s="186"/>
      <c r="N7532" s="61" t="s">
        <v>410</v>
      </c>
      <c r="P7532" s="175" t="s">
        <v>727</v>
      </c>
    </row>
    <row r="7533" spans="1:16" ht="17.25">
      <c r="A7533" s="183" t="s">
        <v>15062</v>
      </c>
      <c r="B7533" s="183" t="s">
        <v>15062</v>
      </c>
      <c r="C7533" s="183" t="s">
        <v>727</v>
      </c>
      <c r="D7533" s="183" t="s">
        <v>728</v>
      </c>
      <c r="E7533" s="184"/>
      <c r="F7533" s="184"/>
      <c r="G7533" s="185"/>
      <c r="H7533" s="185"/>
      <c r="I7533" s="184"/>
      <c r="J7533" s="184"/>
      <c r="K7533" s="185" t="s">
        <v>410</v>
      </c>
      <c r="L7533" s="185"/>
      <c r="M7533" s="186"/>
      <c r="N7533" s="61" t="s">
        <v>410</v>
      </c>
      <c r="P7533" s="175" t="s">
        <v>727</v>
      </c>
    </row>
    <row r="7534" spans="1:16" ht="17.25">
      <c r="A7534" s="183" t="s">
        <v>15063</v>
      </c>
      <c r="B7534" s="183" t="s">
        <v>15064</v>
      </c>
      <c r="C7534" s="183" t="s">
        <v>727</v>
      </c>
      <c r="D7534" s="183" t="s">
        <v>728</v>
      </c>
      <c r="E7534" s="184"/>
      <c r="F7534" s="184"/>
      <c r="G7534" s="185"/>
      <c r="H7534" s="185"/>
      <c r="I7534" s="184"/>
      <c r="J7534" s="184"/>
      <c r="K7534" s="185" t="s">
        <v>410</v>
      </c>
      <c r="L7534" s="185"/>
      <c r="M7534" s="186"/>
      <c r="N7534" s="61" t="s">
        <v>410</v>
      </c>
      <c r="P7534" s="175" t="s">
        <v>727</v>
      </c>
    </row>
    <row r="7535" spans="1:16" ht="17.25">
      <c r="A7535" s="183" t="s">
        <v>15065</v>
      </c>
      <c r="B7535" s="183" t="s">
        <v>15066</v>
      </c>
      <c r="C7535" s="183" t="s">
        <v>727</v>
      </c>
      <c r="D7535" s="183" t="s">
        <v>728</v>
      </c>
      <c r="E7535" s="184"/>
      <c r="F7535" s="184"/>
      <c r="G7535" s="185"/>
      <c r="H7535" s="185"/>
      <c r="I7535" s="184"/>
      <c r="J7535" s="184"/>
      <c r="K7535" s="185" t="s">
        <v>410</v>
      </c>
      <c r="L7535" s="185"/>
      <c r="M7535" s="186"/>
      <c r="N7535" s="61" t="s">
        <v>410</v>
      </c>
      <c r="P7535" s="175" t="s">
        <v>727</v>
      </c>
    </row>
    <row r="7536" spans="1:16" ht="17.25">
      <c r="A7536" s="183" t="s">
        <v>15067</v>
      </c>
      <c r="B7536" s="183" t="s">
        <v>15068</v>
      </c>
      <c r="C7536" s="183" t="s">
        <v>727</v>
      </c>
      <c r="D7536" s="183" t="s">
        <v>728</v>
      </c>
      <c r="E7536" s="184"/>
      <c r="F7536" s="184"/>
      <c r="G7536" s="185"/>
      <c r="H7536" s="185"/>
      <c r="I7536" s="184"/>
      <c r="J7536" s="184"/>
      <c r="K7536" s="185" t="s">
        <v>410</v>
      </c>
      <c r="L7536" s="185"/>
      <c r="M7536" s="186"/>
      <c r="N7536" s="61" t="s">
        <v>410</v>
      </c>
      <c r="P7536" s="175" t="s">
        <v>727</v>
      </c>
    </row>
    <row r="7537" spans="1:16" ht="17.25">
      <c r="A7537" s="183" t="s">
        <v>15069</v>
      </c>
      <c r="B7537" s="183" t="s">
        <v>15070</v>
      </c>
      <c r="C7537" s="183" t="s">
        <v>727</v>
      </c>
      <c r="D7537" s="183" t="s">
        <v>728</v>
      </c>
      <c r="E7537" s="184">
        <v>449</v>
      </c>
      <c r="F7537" s="184">
        <v>449</v>
      </c>
      <c r="G7537" s="185"/>
      <c r="H7537" s="185"/>
      <c r="I7537" s="184">
        <v>185.95</v>
      </c>
      <c r="J7537" s="184">
        <v>634.95</v>
      </c>
      <c r="K7537" s="185">
        <v>0</v>
      </c>
      <c r="L7537" s="185"/>
      <c r="M7537" s="186"/>
      <c r="N7537" s="61" t="s">
        <v>51</v>
      </c>
      <c r="P7537" s="175" t="s">
        <v>727</v>
      </c>
    </row>
    <row r="7538" spans="1:16" ht="17.25">
      <c r="A7538" s="183" t="s">
        <v>15071</v>
      </c>
      <c r="B7538" s="183" t="s">
        <v>15072</v>
      </c>
      <c r="C7538" s="183" t="s">
        <v>727</v>
      </c>
      <c r="D7538" s="183" t="s">
        <v>728</v>
      </c>
      <c r="E7538" s="184">
        <v>449</v>
      </c>
      <c r="F7538" s="184">
        <v>449</v>
      </c>
      <c r="G7538" s="185"/>
      <c r="H7538" s="185"/>
      <c r="I7538" s="184">
        <v>185.95</v>
      </c>
      <c r="J7538" s="184">
        <v>634.95</v>
      </c>
      <c r="K7538" s="185">
        <v>0</v>
      </c>
      <c r="L7538" s="185"/>
      <c r="M7538" s="186"/>
      <c r="N7538" s="61" t="s">
        <v>51</v>
      </c>
      <c r="P7538" s="175" t="s">
        <v>727</v>
      </c>
    </row>
    <row r="7539" spans="1:16" ht="17.25">
      <c r="A7539" s="183" t="s">
        <v>15073</v>
      </c>
      <c r="B7539" s="183" t="s">
        <v>15074</v>
      </c>
      <c r="C7539" s="183" t="s">
        <v>727</v>
      </c>
      <c r="D7539" s="183" t="s">
        <v>728</v>
      </c>
      <c r="E7539" s="184"/>
      <c r="F7539" s="184"/>
      <c r="G7539" s="185"/>
      <c r="H7539" s="185"/>
      <c r="I7539" s="184"/>
      <c r="J7539" s="184"/>
      <c r="K7539" s="185" t="s">
        <v>410</v>
      </c>
      <c r="L7539" s="185"/>
      <c r="M7539" s="186"/>
      <c r="N7539" s="61" t="s">
        <v>410</v>
      </c>
      <c r="P7539" s="175" t="s">
        <v>727</v>
      </c>
    </row>
    <row r="7540" spans="1:16" ht="17.25">
      <c r="A7540" s="183" t="s">
        <v>15075</v>
      </c>
      <c r="B7540" s="183" t="s">
        <v>15076</v>
      </c>
      <c r="C7540" s="183" t="s">
        <v>727</v>
      </c>
      <c r="D7540" s="183" t="s">
        <v>728</v>
      </c>
      <c r="E7540" s="184"/>
      <c r="F7540" s="184"/>
      <c r="G7540" s="185"/>
      <c r="H7540" s="185"/>
      <c r="I7540" s="184"/>
      <c r="J7540" s="184"/>
      <c r="K7540" s="185" t="s">
        <v>410</v>
      </c>
      <c r="L7540" s="185"/>
      <c r="M7540" s="186"/>
      <c r="N7540" s="61" t="s">
        <v>410</v>
      </c>
      <c r="P7540" s="175" t="s">
        <v>727</v>
      </c>
    </row>
    <row r="7541" spans="1:16" ht="17.25">
      <c r="A7541" s="183" t="s">
        <v>15077</v>
      </c>
      <c r="B7541" s="183" t="s">
        <v>15078</v>
      </c>
      <c r="C7541" s="183" t="s">
        <v>727</v>
      </c>
      <c r="D7541" s="183" t="s">
        <v>728</v>
      </c>
      <c r="E7541" s="184"/>
      <c r="F7541" s="184"/>
      <c r="G7541" s="185"/>
      <c r="H7541" s="185"/>
      <c r="I7541" s="184"/>
      <c r="J7541" s="184"/>
      <c r="K7541" s="185" t="s">
        <v>410</v>
      </c>
      <c r="L7541" s="185"/>
      <c r="M7541" s="186"/>
      <c r="N7541" s="61" t="s">
        <v>410</v>
      </c>
      <c r="P7541" s="175" t="s">
        <v>727</v>
      </c>
    </row>
    <row r="7542" spans="1:16" ht="17.25">
      <c r="A7542" s="183" t="s">
        <v>15079</v>
      </c>
      <c r="B7542" s="183" t="s">
        <v>15080</v>
      </c>
      <c r="C7542" s="183" t="s">
        <v>727</v>
      </c>
      <c r="D7542" s="183" t="s">
        <v>728</v>
      </c>
      <c r="E7542" s="184"/>
      <c r="F7542" s="184"/>
      <c r="G7542" s="185"/>
      <c r="H7542" s="185"/>
      <c r="I7542" s="184"/>
      <c r="J7542" s="184"/>
      <c r="K7542" s="185" t="s">
        <v>410</v>
      </c>
      <c r="L7542" s="185"/>
      <c r="M7542" s="186"/>
      <c r="N7542" s="61" t="s">
        <v>410</v>
      </c>
      <c r="P7542" s="175" t="s">
        <v>727</v>
      </c>
    </row>
    <row r="7543" spans="1:16" ht="17.25">
      <c r="A7543" s="183" t="s">
        <v>15081</v>
      </c>
      <c r="B7543" s="183" t="s">
        <v>15082</v>
      </c>
      <c r="C7543" s="183" t="s">
        <v>727</v>
      </c>
      <c r="D7543" s="183" t="s">
        <v>728</v>
      </c>
      <c r="E7543" s="184"/>
      <c r="F7543" s="184"/>
      <c r="G7543" s="185"/>
      <c r="H7543" s="185"/>
      <c r="I7543" s="184"/>
      <c r="J7543" s="184"/>
      <c r="K7543" s="185" t="s">
        <v>410</v>
      </c>
      <c r="L7543" s="185"/>
      <c r="M7543" s="186"/>
      <c r="N7543" s="61" t="s">
        <v>410</v>
      </c>
      <c r="P7543" s="175" t="s">
        <v>727</v>
      </c>
    </row>
    <row r="7544" spans="1:16" ht="17.25">
      <c r="A7544" s="183" t="s">
        <v>15083</v>
      </c>
      <c r="B7544" s="183" t="s">
        <v>15084</v>
      </c>
      <c r="C7544" s="183" t="s">
        <v>727</v>
      </c>
      <c r="D7544" s="183" t="s">
        <v>728</v>
      </c>
      <c r="E7544" s="184"/>
      <c r="F7544" s="184"/>
      <c r="G7544" s="185"/>
      <c r="H7544" s="185"/>
      <c r="I7544" s="184"/>
      <c r="J7544" s="184"/>
      <c r="K7544" s="185" t="s">
        <v>410</v>
      </c>
      <c r="L7544" s="185"/>
      <c r="M7544" s="186"/>
      <c r="N7544" s="61" t="s">
        <v>410</v>
      </c>
      <c r="P7544" s="175" t="s">
        <v>727</v>
      </c>
    </row>
    <row r="7545" spans="1:16" ht="17.25">
      <c r="A7545" s="183" t="s">
        <v>15085</v>
      </c>
      <c r="B7545" s="183" t="s">
        <v>15086</v>
      </c>
      <c r="C7545" s="183" t="s">
        <v>727</v>
      </c>
      <c r="D7545" s="183" t="s">
        <v>728</v>
      </c>
      <c r="E7545" s="184"/>
      <c r="F7545" s="184"/>
      <c r="G7545" s="185"/>
      <c r="H7545" s="185"/>
      <c r="I7545" s="184"/>
      <c r="J7545" s="184"/>
      <c r="K7545" s="185" t="s">
        <v>410</v>
      </c>
      <c r="L7545" s="185"/>
      <c r="M7545" s="186"/>
      <c r="N7545" s="61" t="s">
        <v>410</v>
      </c>
      <c r="P7545" s="175" t="s">
        <v>727</v>
      </c>
    </row>
    <row r="7546" spans="1:16" ht="17.25">
      <c r="A7546" s="183" t="s">
        <v>15087</v>
      </c>
      <c r="B7546" s="183" t="s">
        <v>15088</v>
      </c>
      <c r="C7546" s="183" t="s">
        <v>727</v>
      </c>
      <c r="D7546" s="183" t="s">
        <v>728</v>
      </c>
      <c r="E7546" s="184">
        <v>599</v>
      </c>
      <c r="F7546" s="184">
        <v>599</v>
      </c>
      <c r="G7546" s="185"/>
      <c r="H7546" s="185"/>
      <c r="I7546" s="184">
        <v>174.57</v>
      </c>
      <c r="J7546" s="184">
        <v>773.57</v>
      </c>
      <c r="K7546" s="185">
        <v>0</v>
      </c>
      <c r="L7546" s="185"/>
      <c r="M7546" s="186"/>
      <c r="N7546" s="61" t="s">
        <v>51</v>
      </c>
      <c r="P7546" s="175" t="s">
        <v>727</v>
      </c>
    </row>
    <row r="7547" spans="1:16" ht="17.25">
      <c r="A7547" s="183" t="s">
        <v>15089</v>
      </c>
      <c r="B7547" s="183" t="s">
        <v>15090</v>
      </c>
      <c r="C7547" s="183" t="s">
        <v>727</v>
      </c>
      <c r="D7547" s="183" t="s">
        <v>728</v>
      </c>
      <c r="E7547" s="184">
        <v>599</v>
      </c>
      <c r="F7547" s="184">
        <v>599</v>
      </c>
      <c r="G7547" s="185"/>
      <c r="H7547" s="185"/>
      <c r="I7547" s="184">
        <v>174.57</v>
      </c>
      <c r="J7547" s="184">
        <v>773.57</v>
      </c>
      <c r="K7547" s="185">
        <v>0</v>
      </c>
      <c r="L7547" s="185"/>
      <c r="M7547" s="186"/>
      <c r="N7547" s="61" t="s">
        <v>51</v>
      </c>
      <c r="P7547" s="175" t="s">
        <v>727</v>
      </c>
    </row>
    <row r="7548" spans="1:16" ht="17.25">
      <c r="A7548" s="183" t="s">
        <v>15091</v>
      </c>
      <c r="B7548" s="183" t="s">
        <v>15092</v>
      </c>
      <c r="C7548" s="183" t="s">
        <v>727</v>
      </c>
      <c r="D7548" s="183" t="s">
        <v>728</v>
      </c>
      <c r="E7548" s="184"/>
      <c r="F7548" s="184"/>
      <c r="G7548" s="185"/>
      <c r="H7548" s="185"/>
      <c r="I7548" s="184"/>
      <c r="J7548" s="184"/>
      <c r="K7548" s="185" t="s">
        <v>410</v>
      </c>
      <c r="L7548" s="185"/>
      <c r="M7548" s="186"/>
      <c r="N7548" s="61" t="s">
        <v>410</v>
      </c>
      <c r="P7548" s="175" t="s">
        <v>727</v>
      </c>
    </row>
    <row r="7549" spans="1:16" ht="17.25">
      <c r="A7549" s="183" t="s">
        <v>15093</v>
      </c>
      <c r="B7549" s="183" t="s">
        <v>15094</v>
      </c>
      <c r="C7549" s="183" t="s">
        <v>727</v>
      </c>
      <c r="D7549" s="183" t="s">
        <v>728</v>
      </c>
      <c r="E7549" s="184"/>
      <c r="F7549" s="184"/>
      <c r="G7549" s="185"/>
      <c r="H7549" s="185"/>
      <c r="I7549" s="184"/>
      <c r="J7549" s="184"/>
      <c r="K7549" s="185" t="s">
        <v>410</v>
      </c>
      <c r="L7549" s="185"/>
      <c r="M7549" s="186"/>
      <c r="N7549" s="61" t="s">
        <v>410</v>
      </c>
      <c r="P7549" s="175" t="s">
        <v>727</v>
      </c>
    </row>
    <row r="7550" spans="1:16" ht="17.25">
      <c r="A7550" s="183" t="s">
        <v>15095</v>
      </c>
      <c r="B7550" s="183" t="s">
        <v>15096</v>
      </c>
      <c r="C7550" s="183" t="s">
        <v>727</v>
      </c>
      <c r="D7550" s="183" t="s">
        <v>728</v>
      </c>
      <c r="E7550" s="184"/>
      <c r="F7550" s="184"/>
      <c r="G7550" s="185"/>
      <c r="H7550" s="185"/>
      <c r="I7550" s="184"/>
      <c r="J7550" s="184"/>
      <c r="K7550" s="185" t="s">
        <v>410</v>
      </c>
      <c r="L7550" s="185"/>
      <c r="M7550" s="186"/>
      <c r="N7550" s="61" t="s">
        <v>410</v>
      </c>
      <c r="P7550" s="175" t="s">
        <v>727</v>
      </c>
    </row>
    <row r="7551" spans="1:16" ht="17.25">
      <c r="A7551" s="183" t="s">
        <v>15097</v>
      </c>
      <c r="B7551" s="183" t="s">
        <v>15098</v>
      </c>
      <c r="C7551" s="183" t="s">
        <v>727</v>
      </c>
      <c r="D7551" s="183" t="s">
        <v>728</v>
      </c>
      <c r="E7551" s="184"/>
      <c r="F7551" s="184"/>
      <c r="G7551" s="185"/>
      <c r="H7551" s="185"/>
      <c r="I7551" s="184"/>
      <c r="J7551" s="184"/>
      <c r="K7551" s="185" t="s">
        <v>410</v>
      </c>
      <c r="L7551" s="185"/>
      <c r="M7551" s="186"/>
      <c r="N7551" s="61" t="s">
        <v>410</v>
      </c>
      <c r="P7551" s="175" t="s">
        <v>727</v>
      </c>
    </row>
    <row r="7552" spans="1:16" ht="17.25">
      <c r="A7552" s="183" t="s">
        <v>15099</v>
      </c>
      <c r="B7552" s="183" t="s">
        <v>15100</v>
      </c>
      <c r="C7552" s="183" t="s">
        <v>727</v>
      </c>
      <c r="D7552" s="183" t="s">
        <v>728</v>
      </c>
      <c r="E7552" s="184"/>
      <c r="F7552" s="184"/>
      <c r="G7552" s="185"/>
      <c r="H7552" s="185"/>
      <c r="I7552" s="184"/>
      <c r="J7552" s="184"/>
      <c r="K7552" s="185" t="s">
        <v>410</v>
      </c>
      <c r="L7552" s="185"/>
      <c r="M7552" s="186"/>
      <c r="N7552" s="61" t="s">
        <v>410</v>
      </c>
      <c r="P7552" s="175" t="s">
        <v>727</v>
      </c>
    </row>
    <row r="7553" spans="1:16" ht="17.25">
      <c r="A7553" s="183" t="s">
        <v>15101</v>
      </c>
      <c r="B7553" s="183" t="s">
        <v>15102</v>
      </c>
      <c r="C7553" s="183" t="s">
        <v>727</v>
      </c>
      <c r="D7553" s="183" t="s">
        <v>728</v>
      </c>
      <c r="E7553" s="184"/>
      <c r="F7553" s="184"/>
      <c r="G7553" s="185"/>
      <c r="H7553" s="185"/>
      <c r="I7553" s="184"/>
      <c r="J7553" s="184"/>
      <c r="K7553" s="185" t="s">
        <v>410</v>
      </c>
      <c r="L7553" s="185"/>
      <c r="M7553" s="186"/>
      <c r="N7553" s="61" t="s">
        <v>410</v>
      </c>
      <c r="P7553" s="175" t="s">
        <v>727</v>
      </c>
    </row>
    <row r="7554" spans="1:16" ht="17.25">
      <c r="A7554" s="183" t="s">
        <v>15103</v>
      </c>
      <c r="B7554" s="183" t="s">
        <v>15104</v>
      </c>
      <c r="C7554" s="183" t="s">
        <v>727</v>
      </c>
      <c r="D7554" s="183" t="s">
        <v>728</v>
      </c>
      <c r="E7554" s="184"/>
      <c r="F7554" s="184"/>
      <c r="G7554" s="185"/>
      <c r="H7554" s="185"/>
      <c r="I7554" s="184"/>
      <c r="J7554" s="184"/>
      <c r="K7554" s="185" t="s">
        <v>410</v>
      </c>
      <c r="L7554" s="185"/>
      <c r="M7554" s="186"/>
      <c r="N7554" s="61" t="s">
        <v>410</v>
      </c>
      <c r="P7554" s="175" t="s">
        <v>727</v>
      </c>
    </row>
    <row r="7555" spans="1:16" ht="17.25">
      <c r="A7555" s="183" t="s">
        <v>15105</v>
      </c>
      <c r="B7555" s="183" t="s">
        <v>15106</v>
      </c>
      <c r="C7555" s="183" t="s">
        <v>727</v>
      </c>
      <c r="D7555" s="183" t="s">
        <v>728</v>
      </c>
      <c r="E7555" s="184"/>
      <c r="F7555" s="184"/>
      <c r="G7555" s="185"/>
      <c r="H7555" s="185"/>
      <c r="I7555" s="184"/>
      <c r="J7555" s="184"/>
      <c r="K7555" s="185" t="s">
        <v>410</v>
      </c>
      <c r="L7555" s="185"/>
      <c r="M7555" s="186"/>
      <c r="N7555" s="61" t="s">
        <v>410</v>
      </c>
      <c r="P7555" s="175" t="s">
        <v>727</v>
      </c>
    </row>
    <row r="7556" spans="1:16" ht="17.25">
      <c r="A7556" s="183" t="s">
        <v>15107</v>
      </c>
      <c r="B7556" s="183" t="s">
        <v>15108</v>
      </c>
      <c r="C7556" s="183" t="s">
        <v>727</v>
      </c>
      <c r="D7556" s="183" t="s">
        <v>728</v>
      </c>
      <c r="E7556" s="184"/>
      <c r="F7556" s="184"/>
      <c r="G7556" s="185"/>
      <c r="H7556" s="185"/>
      <c r="I7556" s="184"/>
      <c r="J7556" s="184"/>
      <c r="K7556" s="185" t="s">
        <v>410</v>
      </c>
      <c r="L7556" s="185"/>
      <c r="M7556" s="186"/>
      <c r="N7556" s="61" t="s">
        <v>410</v>
      </c>
      <c r="P7556" s="175" t="s">
        <v>727</v>
      </c>
    </row>
    <row r="7557" spans="1:16" ht="17.25">
      <c r="A7557" s="183" t="s">
        <v>15109</v>
      </c>
      <c r="B7557" s="183" t="s">
        <v>15110</v>
      </c>
      <c r="C7557" s="183" t="s">
        <v>727</v>
      </c>
      <c r="D7557" s="183" t="s">
        <v>728</v>
      </c>
      <c r="E7557" s="184"/>
      <c r="F7557" s="184"/>
      <c r="G7557" s="185"/>
      <c r="H7557" s="185"/>
      <c r="I7557" s="184"/>
      <c r="J7557" s="184"/>
      <c r="K7557" s="185" t="s">
        <v>410</v>
      </c>
      <c r="L7557" s="185"/>
      <c r="M7557" s="186"/>
      <c r="N7557" s="61" t="s">
        <v>410</v>
      </c>
      <c r="P7557" s="175" t="s">
        <v>727</v>
      </c>
    </row>
    <row r="7558" spans="1:16" ht="17.25">
      <c r="A7558" s="183" t="s">
        <v>15111</v>
      </c>
      <c r="B7558" s="183" t="s">
        <v>15112</v>
      </c>
      <c r="C7558" s="183" t="s">
        <v>727</v>
      </c>
      <c r="D7558" s="183" t="s">
        <v>728</v>
      </c>
      <c r="E7558" s="184"/>
      <c r="F7558" s="184"/>
      <c r="G7558" s="185"/>
      <c r="H7558" s="185"/>
      <c r="I7558" s="184"/>
      <c r="J7558" s="184"/>
      <c r="K7558" s="185" t="s">
        <v>410</v>
      </c>
      <c r="L7558" s="185"/>
      <c r="M7558" s="186"/>
      <c r="N7558" s="61" t="s">
        <v>410</v>
      </c>
      <c r="P7558" s="175" t="s">
        <v>727</v>
      </c>
    </row>
    <row r="7559" spans="1:16" ht="17.25">
      <c r="A7559" s="183" t="s">
        <v>15113</v>
      </c>
      <c r="B7559" s="183" t="s">
        <v>15114</v>
      </c>
      <c r="C7559" s="183" t="s">
        <v>727</v>
      </c>
      <c r="D7559" s="183" t="s">
        <v>728</v>
      </c>
      <c r="E7559" s="184"/>
      <c r="F7559" s="184"/>
      <c r="G7559" s="185"/>
      <c r="H7559" s="185"/>
      <c r="I7559" s="184"/>
      <c r="J7559" s="184"/>
      <c r="K7559" s="185" t="s">
        <v>410</v>
      </c>
      <c r="L7559" s="185"/>
      <c r="M7559" s="186"/>
      <c r="N7559" s="61" t="s">
        <v>410</v>
      </c>
      <c r="P7559" s="175" t="s">
        <v>727</v>
      </c>
    </row>
    <row r="7560" spans="1:16" ht="17.25">
      <c r="A7560" s="183" t="s">
        <v>15115</v>
      </c>
      <c r="B7560" s="183" t="s">
        <v>15116</v>
      </c>
      <c r="C7560" s="183" t="s">
        <v>727</v>
      </c>
      <c r="D7560" s="183" t="s">
        <v>728</v>
      </c>
      <c r="E7560" s="184"/>
      <c r="F7560" s="184"/>
      <c r="G7560" s="185"/>
      <c r="H7560" s="185"/>
      <c r="I7560" s="184"/>
      <c r="J7560" s="184"/>
      <c r="K7560" s="185" t="s">
        <v>410</v>
      </c>
      <c r="L7560" s="185"/>
      <c r="M7560" s="186"/>
      <c r="N7560" s="61" t="s">
        <v>410</v>
      </c>
      <c r="P7560" s="175" t="s">
        <v>727</v>
      </c>
    </row>
    <row r="7561" spans="1:16" ht="17.25">
      <c r="A7561" s="183" t="s">
        <v>15117</v>
      </c>
      <c r="B7561" s="183" t="s">
        <v>15118</v>
      </c>
      <c r="C7561" s="183" t="s">
        <v>727</v>
      </c>
      <c r="D7561" s="183" t="s">
        <v>728</v>
      </c>
      <c r="E7561" s="184"/>
      <c r="F7561" s="184"/>
      <c r="G7561" s="185"/>
      <c r="H7561" s="185"/>
      <c r="I7561" s="184"/>
      <c r="J7561" s="184"/>
      <c r="K7561" s="185" t="s">
        <v>410</v>
      </c>
      <c r="L7561" s="185"/>
      <c r="M7561" s="186"/>
      <c r="N7561" s="61" t="s">
        <v>410</v>
      </c>
      <c r="P7561" s="175" t="s">
        <v>727</v>
      </c>
    </row>
    <row r="7562" spans="1:16" ht="17.25">
      <c r="A7562" s="183" t="s">
        <v>15119</v>
      </c>
      <c r="B7562" s="183" t="s">
        <v>15120</v>
      </c>
      <c r="C7562" s="183" t="s">
        <v>727</v>
      </c>
      <c r="D7562" s="183" t="s">
        <v>728</v>
      </c>
      <c r="E7562" s="184"/>
      <c r="F7562" s="184"/>
      <c r="G7562" s="185"/>
      <c r="H7562" s="185"/>
      <c r="I7562" s="184"/>
      <c r="J7562" s="184"/>
      <c r="K7562" s="185" t="s">
        <v>410</v>
      </c>
      <c r="L7562" s="185"/>
      <c r="M7562" s="186"/>
      <c r="N7562" s="61" t="s">
        <v>410</v>
      </c>
      <c r="P7562" s="175" t="s">
        <v>727</v>
      </c>
    </row>
    <row r="7563" spans="1:16" ht="17.25">
      <c r="A7563" s="183" t="s">
        <v>15121</v>
      </c>
      <c r="B7563" s="183" t="s">
        <v>15122</v>
      </c>
      <c r="C7563" s="183" t="s">
        <v>727</v>
      </c>
      <c r="D7563" s="183" t="s">
        <v>728</v>
      </c>
      <c r="E7563" s="184"/>
      <c r="F7563" s="184"/>
      <c r="G7563" s="185"/>
      <c r="H7563" s="185"/>
      <c r="I7563" s="184"/>
      <c r="J7563" s="184"/>
      <c r="K7563" s="185" t="s">
        <v>410</v>
      </c>
      <c r="L7563" s="185"/>
      <c r="M7563" s="186"/>
      <c r="N7563" s="61" t="s">
        <v>410</v>
      </c>
      <c r="P7563" s="175" t="s">
        <v>727</v>
      </c>
    </row>
    <row r="7564" spans="1:16" ht="17.25">
      <c r="A7564" s="183" t="s">
        <v>15123</v>
      </c>
      <c r="B7564" s="183" t="s">
        <v>15124</v>
      </c>
      <c r="C7564" s="183" t="s">
        <v>727</v>
      </c>
      <c r="D7564" s="183" t="s">
        <v>728</v>
      </c>
      <c r="E7564" s="184"/>
      <c r="F7564" s="184"/>
      <c r="G7564" s="185"/>
      <c r="H7564" s="185"/>
      <c r="I7564" s="184"/>
      <c r="J7564" s="184"/>
      <c r="K7564" s="185" t="s">
        <v>410</v>
      </c>
      <c r="L7564" s="185"/>
      <c r="M7564" s="186"/>
      <c r="N7564" s="61" t="s">
        <v>410</v>
      </c>
      <c r="P7564" s="175" t="s">
        <v>727</v>
      </c>
    </row>
    <row r="7565" spans="1:16" ht="17.25">
      <c r="A7565" s="183" t="s">
        <v>15125</v>
      </c>
      <c r="B7565" s="183" t="s">
        <v>15126</v>
      </c>
      <c r="C7565" s="183" t="s">
        <v>727</v>
      </c>
      <c r="D7565" s="183" t="s">
        <v>728</v>
      </c>
      <c r="E7565" s="184"/>
      <c r="F7565" s="184"/>
      <c r="G7565" s="188"/>
      <c r="H7565" s="185"/>
      <c r="I7565" s="184"/>
      <c r="J7565" s="184"/>
      <c r="K7565" s="185" t="s">
        <v>410</v>
      </c>
      <c r="L7565" s="185"/>
      <c r="M7565" s="186"/>
      <c r="N7565" s="61" t="s">
        <v>410</v>
      </c>
      <c r="P7565" s="175" t="s">
        <v>727</v>
      </c>
    </row>
    <row r="7566" spans="1:16" ht="17.25">
      <c r="A7566" s="183" t="s">
        <v>15127</v>
      </c>
      <c r="B7566" s="183" t="s">
        <v>15128</v>
      </c>
      <c r="C7566" s="183" t="s">
        <v>727</v>
      </c>
      <c r="D7566" s="183" t="s">
        <v>728</v>
      </c>
      <c r="E7566" s="184"/>
      <c r="F7566" s="184"/>
      <c r="G7566" s="185"/>
      <c r="H7566" s="185"/>
      <c r="I7566" s="184"/>
      <c r="J7566" s="184"/>
      <c r="K7566" s="185" t="s">
        <v>410</v>
      </c>
      <c r="L7566" s="185"/>
      <c r="M7566" s="186"/>
      <c r="N7566" s="61" t="s">
        <v>410</v>
      </c>
      <c r="P7566" s="175" t="s">
        <v>727</v>
      </c>
    </row>
    <row r="7567" spans="1:16" ht="17.25">
      <c r="A7567" s="183" t="s">
        <v>15129</v>
      </c>
      <c r="B7567" s="183" t="s">
        <v>15130</v>
      </c>
      <c r="C7567" s="183" t="s">
        <v>727</v>
      </c>
      <c r="D7567" s="183" t="s">
        <v>728</v>
      </c>
      <c r="E7567" s="184"/>
      <c r="F7567" s="184"/>
      <c r="G7567" s="185"/>
      <c r="H7567" s="185"/>
      <c r="I7567" s="184"/>
      <c r="J7567" s="184"/>
      <c r="K7567" s="185" t="s">
        <v>410</v>
      </c>
      <c r="L7567" s="185"/>
      <c r="M7567" s="186"/>
      <c r="N7567" s="61" t="s">
        <v>410</v>
      </c>
      <c r="P7567" s="175" t="s">
        <v>727</v>
      </c>
    </row>
    <row r="7568" spans="1:16" ht="17.25">
      <c r="A7568" s="183" t="s">
        <v>15131</v>
      </c>
      <c r="B7568" s="183" t="s">
        <v>15132</v>
      </c>
      <c r="C7568" s="183" t="s">
        <v>727</v>
      </c>
      <c r="D7568" s="183" t="s">
        <v>728</v>
      </c>
      <c r="E7568" s="184"/>
      <c r="F7568" s="184"/>
      <c r="G7568" s="185"/>
      <c r="H7568" s="185"/>
      <c r="I7568" s="184"/>
      <c r="J7568" s="184"/>
      <c r="K7568" s="185" t="s">
        <v>410</v>
      </c>
      <c r="L7568" s="185"/>
      <c r="M7568" s="186"/>
      <c r="N7568" s="61" t="s">
        <v>410</v>
      </c>
      <c r="P7568" s="175" t="s">
        <v>727</v>
      </c>
    </row>
    <row r="7569" spans="1:16" ht="17.25">
      <c r="A7569" s="183" t="s">
        <v>15133</v>
      </c>
      <c r="B7569" s="183" t="s">
        <v>15134</v>
      </c>
      <c r="C7569" s="183" t="s">
        <v>727</v>
      </c>
      <c r="D7569" s="183" t="s">
        <v>728</v>
      </c>
      <c r="E7569" s="184"/>
      <c r="F7569" s="184"/>
      <c r="G7569" s="188"/>
      <c r="H7569" s="185"/>
      <c r="I7569" s="184"/>
      <c r="J7569" s="184"/>
      <c r="K7569" s="183" t="s">
        <v>410</v>
      </c>
      <c r="L7569" s="183"/>
      <c r="M7569" s="186"/>
      <c r="N7569" s="61" t="s">
        <v>410</v>
      </c>
      <c r="P7569" s="175" t="s">
        <v>727</v>
      </c>
    </row>
    <row r="7570" spans="1:16" ht="17.25">
      <c r="A7570" s="183" t="s">
        <v>15135</v>
      </c>
      <c r="B7570" s="183" t="s">
        <v>15136</v>
      </c>
      <c r="C7570" s="183" t="s">
        <v>727</v>
      </c>
      <c r="D7570" s="183" t="s">
        <v>728</v>
      </c>
      <c r="E7570" s="184"/>
      <c r="F7570" s="184"/>
      <c r="G7570" s="185"/>
      <c r="H7570" s="185"/>
      <c r="I7570" s="184"/>
      <c r="J7570" s="184"/>
      <c r="K7570" s="185" t="s">
        <v>410</v>
      </c>
      <c r="L7570" s="185"/>
      <c r="M7570" s="186"/>
      <c r="N7570" s="61" t="s">
        <v>410</v>
      </c>
      <c r="P7570" s="175" t="s">
        <v>727</v>
      </c>
    </row>
    <row r="7571" spans="1:16" ht="17.25">
      <c r="A7571" s="183" t="s">
        <v>15137</v>
      </c>
      <c r="B7571" s="183" t="s">
        <v>15138</v>
      </c>
      <c r="C7571" s="183" t="s">
        <v>727</v>
      </c>
      <c r="D7571" s="183" t="s">
        <v>728</v>
      </c>
      <c r="E7571" s="184"/>
      <c r="F7571" s="184"/>
      <c r="G7571" s="185"/>
      <c r="H7571" s="185"/>
      <c r="I7571" s="184"/>
      <c r="J7571" s="184"/>
      <c r="K7571" s="185" t="s">
        <v>410</v>
      </c>
      <c r="L7571" s="185"/>
      <c r="M7571" s="186"/>
      <c r="N7571" s="61" t="s">
        <v>410</v>
      </c>
      <c r="P7571" s="175" t="s">
        <v>727</v>
      </c>
    </row>
    <row r="7572" spans="1:16" ht="17.25">
      <c r="A7572" s="183" t="s">
        <v>15139</v>
      </c>
      <c r="B7572" s="183" t="s">
        <v>15140</v>
      </c>
      <c r="C7572" s="183" t="s">
        <v>727</v>
      </c>
      <c r="D7572" s="183" t="s">
        <v>728</v>
      </c>
      <c r="E7572" s="184"/>
      <c r="F7572" s="184"/>
      <c r="G7572" s="185"/>
      <c r="H7572" s="185"/>
      <c r="I7572" s="184"/>
      <c r="J7572" s="184"/>
      <c r="K7572" s="185" t="s">
        <v>410</v>
      </c>
      <c r="L7572" s="185"/>
      <c r="M7572" s="186"/>
      <c r="N7572" s="61" t="s">
        <v>410</v>
      </c>
      <c r="P7572" s="175" t="s">
        <v>727</v>
      </c>
    </row>
    <row r="7573" spans="1:16" ht="17.25">
      <c r="A7573" s="183" t="s">
        <v>15141</v>
      </c>
      <c r="B7573" s="183" t="s">
        <v>15142</v>
      </c>
      <c r="C7573" s="183" t="s">
        <v>727</v>
      </c>
      <c r="D7573" s="183" t="s">
        <v>728</v>
      </c>
      <c r="E7573" s="184"/>
      <c r="F7573" s="184"/>
      <c r="G7573" s="188"/>
      <c r="H7573" s="185"/>
      <c r="I7573" s="184"/>
      <c r="J7573" s="184"/>
      <c r="K7573" s="185" t="s">
        <v>410</v>
      </c>
      <c r="L7573" s="185"/>
      <c r="M7573" s="186"/>
      <c r="N7573" s="61" t="s">
        <v>410</v>
      </c>
      <c r="P7573" s="175" t="s">
        <v>727</v>
      </c>
    </row>
    <row r="7574" spans="1:16" ht="17.25">
      <c r="A7574" s="183" t="s">
        <v>15143</v>
      </c>
      <c r="B7574" s="183" t="s">
        <v>15144</v>
      </c>
      <c r="C7574" s="183" t="s">
        <v>727</v>
      </c>
      <c r="D7574" s="183" t="s">
        <v>728</v>
      </c>
      <c r="E7574" s="184"/>
      <c r="F7574" s="184"/>
      <c r="G7574" s="185"/>
      <c r="H7574" s="185"/>
      <c r="I7574" s="184"/>
      <c r="J7574" s="184"/>
      <c r="K7574" s="185" t="s">
        <v>410</v>
      </c>
      <c r="L7574" s="185"/>
      <c r="M7574" s="186"/>
      <c r="N7574" s="61" t="s">
        <v>410</v>
      </c>
      <c r="P7574" s="175" t="s">
        <v>727</v>
      </c>
    </row>
    <row r="7575" spans="1:16" ht="17.25">
      <c r="A7575" s="183" t="s">
        <v>15145</v>
      </c>
      <c r="B7575" s="183" t="s">
        <v>15146</v>
      </c>
      <c r="C7575" s="183" t="s">
        <v>727</v>
      </c>
      <c r="D7575" s="183" t="s">
        <v>728</v>
      </c>
      <c r="E7575" s="184"/>
      <c r="F7575" s="184"/>
      <c r="G7575" s="185"/>
      <c r="H7575" s="185"/>
      <c r="I7575" s="184"/>
      <c r="J7575" s="184"/>
      <c r="K7575" s="185" t="s">
        <v>410</v>
      </c>
      <c r="L7575" s="185"/>
      <c r="M7575" s="186"/>
      <c r="N7575" s="61" t="s">
        <v>410</v>
      </c>
      <c r="P7575" s="175" t="s">
        <v>727</v>
      </c>
    </row>
    <row r="7576" spans="1:16" ht="17.25">
      <c r="A7576" s="183" t="s">
        <v>15147</v>
      </c>
      <c r="B7576" s="183" t="s">
        <v>15148</v>
      </c>
      <c r="C7576" s="183" t="s">
        <v>727</v>
      </c>
      <c r="D7576" s="183" t="s">
        <v>728</v>
      </c>
      <c r="E7576" s="184">
        <v>439</v>
      </c>
      <c r="F7576" s="184">
        <v>439</v>
      </c>
      <c r="G7576" s="185"/>
      <c r="H7576" s="185"/>
      <c r="I7576" s="184">
        <v>136.89</v>
      </c>
      <c r="J7576" s="184">
        <v>575.89</v>
      </c>
      <c r="K7576" s="185">
        <v>0</v>
      </c>
      <c r="L7576" s="185"/>
      <c r="M7576" s="186"/>
      <c r="N7576" s="61" t="s">
        <v>51</v>
      </c>
      <c r="P7576" s="175" t="s">
        <v>727</v>
      </c>
    </row>
    <row r="7577" spans="1:16" ht="17.25">
      <c r="A7577" s="183" t="s">
        <v>15149</v>
      </c>
      <c r="B7577" s="183" t="s">
        <v>15150</v>
      </c>
      <c r="C7577" s="183" t="s">
        <v>727</v>
      </c>
      <c r="D7577" s="183" t="s">
        <v>728</v>
      </c>
      <c r="E7577" s="184"/>
      <c r="F7577" s="184"/>
      <c r="G7577" s="185"/>
      <c r="H7577" s="185"/>
      <c r="I7577" s="184"/>
      <c r="J7577" s="184"/>
      <c r="K7577" s="185" t="s">
        <v>410</v>
      </c>
      <c r="L7577" s="185"/>
      <c r="M7577" s="186"/>
      <c r="N7577" s="61" t="s">
        <v>410</v>
      </c>
      <c r="P7577" s="175" t="s">
        <v>727</v>
      </c>
    </row>
    <row r="7578" spans="1:16" ht="17.25">
      <c r="A7578" s="183" t="s">
        <v>15151</v>
      </c>
      <c r="B7578" s="183" t="s">
        <v>15152</v>
      </c>
      <c r="C7578" s="183" t="s">
        <v>727</v>
      </c>
      <c r="D7578" s="183" t="s">
        <v>728</v>
      </c>
      <c r="E7578" s="184"/>
      <c r="F7578" s="184"/>
      <c r="G7578" s="185"/>
      <c r="H7578" s="185"/>
      <c r="I7578" s="184"/>
      <c r="J7578" s="184"/>
      <c r="K7578" s="185" t="s">
        <v>410</v>
      </c>
      <c r="L7578" s="185"/>
      <c r="M7578" s="186"/>
      <c r="N7578" s="61" t="s">
        <v>410</v>
      </c>
      <c r="P7578" s="175" t="s">
        <v>727</v>
      </c>
    </row>
    <row r="7579" spans="1:16" ht="17.25">
      <c r="A7579" s="183" t="s">
        <v>15153</v>
      </c>
      <c r="B7579" s="183" t="s">
        <v>15154</v>
      </c>
      <c r="C7579" s="183" t="s">
        <v>727</v>
      </c>
      <c r="D7579" s="183" t="s">
        <v>728</v>
      </c>
      <c r="E7579" s="184"/>
      <c r="F7579" s="184"/>
      <c r="G7579" s="185"/>
      <c r="H7579" s="185"/>
      <c r="I7579" s="184"/>
      <c r="J7579" s="184"/>
      <c r="K7579" s="185" t="s">
        <v>410</v>
      </c>
      <c r="L7579" s="185"/>
      <c r="M7579" s="186"/>
      <c r="N7579" s="61" t="s">
        <v>410</v>
      </c>
      <c r="P7579" s="175" t="s">
        <v>727</v>
      </c>
    </row>
    <row r="7580" spans="1:16" ht="17.25">
      <c r="A7580" s="183" t="s">
        <v>15155</v>
      </c>
      <c r="B7580" s="183" t="s">
        <v>15156</v>
      </c>
      <c r="C7580" s="183" t="s">
        <v>727</v>
      </c>
      <c r="D7580" s="183" t="s">
        <v>728</v>
      </c>
      <c r="E7580" s="184"/>
      <c r="F7580" s="184"/>
      <c r="G7580" s="185"/>
      <c r="H7580" s="185"/>
      <c r="I7580" s="184"/>
      <c r="J7580" s="184"/>
      <c r="K7580" s="185" t="s">
        <v>410</v>
      </c>
      <c r="L7580" s="185"/>
      <c r="M7580" s="186"/>
      <c r="N7580" s="61" t="s">
        <v>410</v>
      </c>
      <c r="P7580" s="175" t="s">
        <v>727</v>
      </c>
    </row>
    <row r="7581" spans="1:16" ht="17.25">
      <c r="A7581" s="183" t="s">
        <v>15157</v>
      </c>
      <c r="B7581" s="183" t="s">
        <v>15158</v>
      </c>
      <c r="C7581" s="183" t="s">
        <v>727</v>
      </c>
      <c r="D7581" s="183" t="s">
        <v>728</v>
      </c>
      <c r="E7581" s="184">
        <v>289</v>
      </c>
      <c r="F7581" s="184">
        <v>279</v>
      </c>
      <c r="G7581" s="185" t="s">
        <v>321</v>
      </c>
      <c r="H7581" s="185" t="s">
        <v>689</v>
      </c>
      <c r="I7581" s="184">
        <v>71.48</v>
      </c>
      <c r="J7581" s="184">
        <v>350.48</v>
      </c>
      <c r="K7581" s="185">
        <v>32</v>
      </c>
      <c r="L7581" s="185"/>
      <c r="M7581" s="186"/>
      <c r="N7581" s="61" t="s">
        <v>51</v>
      </c>
      <c r="P7581" s="175" t="s">
        <v>727</v>
      </c>
    </row>
    <row r="7582" spans="1:16" ht="17.25">
      <c r="A7582" s="183" t="s">
        <v>15159</v>
      </c>
      <c r="B7582" s="183" t="s">
        <v>15160</v>
      </c>
      <c r="C7582" s="183" t="s">
        <v>727</v>
      </c>
      <c r="D7582" s="183" t="s">
        <v>728</v>
      </c>
      <c r="E7582" s="184"/>
      <c r="F7582" s="184"/>
      <c r="G7582" s="185"/>
      <c r="H7582" s="185"/>
      <c r="I7582" s="184"/>
      <c r="J7582" s="184"/>
      <c r="K7582" s="185" t="s">
        <v>410</v>
      </c>
      <c r="L7582" s="185"/>
      <c r="M7582" s="186"/>
      <c r="N7582" s="61" t="s">
        <v>410</v>
      </c>
      <c r="P7582" s="175" t="s">
        <v>727</v>
      </c>
    </row>
    <row r="7583" spans="1:16" ht="17.25">
      <c r="A7583" s="183" t="s">
        <v>15161</v>
      </c>
      <c r="B7583" s="183" t="s">
        <v>15162</v>
      </c>
      <c r="C7583" s="183" t="s">
        <v>727</v>
      </c>
      <c r="D7583" s="183" t="s">
        <v>728</v>
      </c>
      <c r="E7583" s="184"/>
      <c r="F7583" s="184"/>
      <c r="G7583" s="185"/>
      <c r="H7583" s="185"/>
      <c r="I7583" s="184"/>
      <c r="J7583" s="184"/>
      <c r="K7583" s="183" t="s">
        <v>410</v>
      </c>
      <c r="L7583" s="183"/>
      <c r="M7583" s="186"/>
      <c r="N7583" s="61" t="s">
        <v>410</v>
      </c>
      <c r="P7583" s="175" t="s">
        <v>727</v>
      </c>
    </row>
    <row r="7584" spans="1:16" ht="17.25">
      <c r="A7584" s="183" t="s">
        <v>15163</v>
      </c>
      <c r="B7584" s="183" t="s">
        <v>15164</v>
      </c>
      <c r="C7584" s="183" t="s">
        <v>727</v>
      </c>
      <c r="D7584" s="183" t="s">
        <v>728</v>
      </c>
      <c r="E7584" s="184"/>
      <c r="F7584" s="184"/>
      <c r="G7584" s="185"/>
      <c r="H7584" s="185"/>
      <c r="I7584" s="184"/>
      <c r="J7584" s="184"/>
      <c r="K7584" s="185" t="s">
        <v>410</v>
      </c>
      <c r="L7584" s="185"/>
      <c r="M7584" s="186"/>
      <c r="N7584" s="61" t="s">
        <v>410</v>
      </c>
      <c r="P7584" s="175" t="s">
        <v>727</v>
      </c>
    </row>
    <row r="7585" spans="1:16" ht="17.25">
      <c r="A7585" s="183" t="s">
        <v>15165</v>
      </c>
      <c r="B7585" s="183" t="s">
        <v>15166</v>
      </c>
      <c r="C7585" s="183" t="s">
        <v>727</v>
      </c>
      <c r="D7585" s="183" t="s">
        <v>728</v>
      </c>
      <c r="E7585" s="184"/>
      <c r="F7585" s="184"/>
      <c r="G7585" s="185"/>
      <c r="H7585" s="185"/>
      <c r="I7585" s="184"/>
      <c r="J7585" s="184"/>
      <c r="K7585" s="185" t="s">
        <v>410</v>
      </c>
      <c r="L7585" s="185"/>
      <c r="M7585" s="186"/>
      <c r="N7585" s="61" t="s">
        <v>410</v>
      </c>
      <c r="P7585" s="175" t="s">
        <v>727</v>
      </c>
    </row>
    <row r="7586" spans="1:16" ht="17.25">
      <c r="A7586" s="183" t="s">
        <v>15167</v>
      </c>
      <c r="B7586" s="183" t="s">
        <v>15168</v>
      </c>
      <c r="C7586" s="183" t="s">
        <v>727</v>
      </c>
      <c r="D7586" s="183" t="s">
        <v>728</v>
      </c>
      <c r="E7586" s="184"/>
      <c r="F7586" s="184"/>
      <c r="G7586" s="185"/>
      <c r="H7586" s="185"/>
      <c r="I7586" s="184"/>
      <c r="J7586" s="184"/>
      <c r="K7586" s="185" t="s">
        <v>410</v>
      </c>
      <c r="L7586" s="185"/>
      <c r="M7586" s="186"/>
      <c r="N7586" s="61" t="s">
        <v>410</v>
      </c>
      <c r="P7586" s="175" t="s">
        <v>727</v>
      </c>
    </row>
    <row r="7587" spans="1:16" ht="17.25">
      <c r="A7587" s="183" t="s">
        <v>15169</v>
      </c>
      <c r="B7587" s="183" t="s">
        <v>15170</v>
      </c>
      <c r="C7587" s="183" t="s">
        <v>727</v>
      </c>
      <c r="D7587" s="183" t="s">
        <v>728</v>
      </c>
      <c r="E7587" s="184"/>
      <c r="F7587" s="184"/>
      <c r="G7587" s="185"/>
      <c r="H7587" s="185"/>
      <c r="I7587" s="184"/>
      <c r="J7587" s="184"/>
      <c r="K7587" s="185" t="s">
        <v>410</v>
      </c>
      <c r="L7587" s="185"/>
      <c r="M7587" s="186"/>
      <c r="N7587" s="61" t="s">
        <v>410</v>
      </c>
      <c r="P7587" s="175" t="s">
        <v>727</v>
      </c>
    </row>
    <row r="7588" spans="1:16" ht="17.25">
      <c r="A7588" s="183" t="s">
        <v>15171</v>
      </c>
      <c r="B7588" s="183" t="s">
        <v>15172</v>
      </c>
      <c r="C7588" s="183" t="s">
        <v>727</v>
      </c>
      <c r="D7588" s="183" t="s">
        <v>728</v>
      </c>
      <c r="E7588" s="184"/>
      <c r="F7588" s="184"/>
      <c r="G7588" s="185"/>
      <c r="H7588" s="185"/>
      <c r="I7588" s="184"/>
      <c r="J7588" s="184"/>
      <c r="K7588" s="185" t="s">
        <v>410</v>
      </c>
      <c r="L7588" s="185"/>
      <c r="M7588" s="186"/>
      <c r="N7588" s="61" t="s">
        <v>410</v>
      </c>
      <c r="P7588" s="175" t="s">
        <v>727</v>
      </c>
    </row>
    <row r="7589" spans="1:16" ht="17.25">
      <c r="A7589" s="183" t="s">
        <v>15173</v>
      </c>
      <c r="B7589" s="183" t="s">
        <v>15174</v>
      </c>
      <c r="C7589" s="183" t="s">
        <v>727</v>
      </c>
      <c r="D7589" s="183" t="s">
        <v>728</v>
      </c>
      <c r="E7589" s="184"/>
      <c r="F7589" s="184"/>
      <c r="G7589" s="185"/>
      <c r="H7589" s="185"/>
      <c r="I7589" s="184"/>
      <c r="J7589" s="184"/>
      <c r="K7589" s="183" t="s">
        <v>410</v>
      </c>
      <c r="L7589" s="183"/>
      <c r="M7589" s="186"/>
      <c r="N7589" s="61" t="s">
        <v>410</v>
      </c>
      <c r="P7589" s="175" t="s">
        <v>727</v>
      </c>
    </row>
    <row r="7590" spans="1:16" ht="17.25">
      <c r="A7590" s="183" t="s">
        <v>15175</v>
      </c>
      <c r="B7590" s="183" t="s">
        <v>15176</v>
      </c>
      <c r="C7590" s="183" t="s">
        <v>727</v>
      </c>
      <c r="D7590" s="183" t="s">
        <v>728</v>
      </c>
      <c r="E7590" s="184"/>
      <c r="F7590" s="184"/>
      <c r="G7590" s="185"/>
      <c r="H7590" s="185"/>
      <c r="I7590" s="184"/>
      <c r="J7590" s="184"/>
      <c r="K7590" s="183" t="s">
        <v>410</v>
      </c>
      <c r="L7590" s="183"/>
      <c r="M7590" s="186"/>
      <c r="N7590" s="61" t="s">
        <v>410</v>
      </c>
      <c r="P7590" s="175" t="s">
        <v>727</v>
      </c>
    </row>
    <row r="7591" spans="1:16" ht="17.25">
      <c r="A7591" s="183" t="s">
        <v>15177</v>
      </c>
      <c r="B7591" s="183" t="s">
        <v>15178</v>
      </c>
      <c r="C7591" s="183" t="s">
        <v>727</v>
      </c>
      <c r="D7591" s="183" t="s">
        <v>728</v>
      </c>
      <c r="E7591" s="184"/>
      <c r="F7591" s="184"/>
      <c r="G7591" s="185"/>
      <c r="H7591" s="185"/>
      <c r="I7591" s="184"/>
      <c r="J7591" s="184"/>
      <c r="K7591" s="183" t="s">
        <v>410</v>
      </c>
      <c r="L7591" s="183"/>
      <c r="M7591" s="186"/>
      <c r="N7591" s="61" t="s">
        <v>410</v>
      </c>
      <c r="P7591" s="175" t="s">
        <v>727</v>
      </c>
    </row>
    <row r="7592" spans="1:16" ht="17.25">
      <c r="A7592" s="183" t="s">
        <v>15179</v>
      </c>
      <c r="B7592" s="183" t="s">
        <v>15180</v>
      </c>
      <c r="C7592" s="183" t="s">
        <v>727</v>
      </c>
      <c r="D7592" s="183" t="s">
        <v>728</v>
      </c>
      <c r="E7592" s="184">
        <v>276</v>
      </c>
      <c r="F7592" s="184">
        <v>276</v>
      </c>
      <c r="G7592" s="185"/>
      <c r="H7592" s="185"/>
      <c r="I7592" s="184">
        <v>175.94</v>
      </c>
      <c r="J7592" s="184">
        <v>451.94</v>
      </c>
      <c r="K7592" s="185">
        <v>21</v>
      </c>
      <c r="L7592" s="185"/>
      <c r="M7592" s="186"/>
      <c r="N7592" s="61" t="s">
        <v>51</v>
      </c>
      <c r="P7592" s="175" t="s">
        <v>727</v>
      </c>
    </row>
    <row r="7593" spans="1:16" ht="17.25">
      <c r="A7593" s="183" t="s">
        <v>15181</v>
      </c>
      <c r="B7593" s="183" t="s">
        <v>15182</v>
      </c>
      <c r="C7593" s="183" t="s">
        <v>727</v>
      </c>
      <c r="D7593" s="183" t="s">
        <v>728</v>
      </c>
      <c r="E7593" s="184">
        <v>220</v>
      </c>
      <c r="F7593" s="184">
        <v>220</v>
      </c>
      <c r="G7593" s="185"/>
      <c r="H7593" s="185"/>
      <c r="I7593" s="184">
        <v>87.94</v>
      </c>
      <c r="J7593" s="184">
        <v>307.94</v>
      </c>
      <c r="K7593" s="185">
        <v>1</v>
      </c>
      <c r="L7593" s="185"/>
      <c r="M7593" s="186"/>
      <c r="N7593" s="61" t="s">
        <v>51</v>
      </c>
      <c r="P7593" s="175" t="s">
        <v>727</v>
      </c>
    </row>
    <row r="7594" spans="1:16" ht="17.25">
      <c r="A7594" s="183" t="s">
        <v>15183</v>
      </c>
      <c r="B7594" s="183" t="s">
        <v>15184</v>
      </c>
      <c r="C7594" s="183" t="s">
        <v>727</v>
      </c>
      <c r="D7594" s="183" t="s">
        <v>728</v>
      </c>
      <c r="E7594" s="184"/>
      <c r="F7594" s="184"/>
      <c r="G7594" s="188"/>
      <c r="H7594" s="185"/>
      <c r="I7594" s="184"/>
      <c r="J7594" s="184"/>
      <c r="K7594" s="185" t="s">
        <v>410</v>
      </c>
      <c r="L7594" s="185"/>
      <c r="M7594" s="186"/>
      <c r="N7594" s="61" t="s">
        <v>410</v>
      </c>
      <c r="P7594" s="175" t="s">
        <v>727</v>
      </c>
    </row>
    <row r="7595" spans="1:16" ht="17.25">
      <c r="A7595" s="183" t="s">
        <v>15185</v>
      </c>
      <c r="B7595" s="183" t="s">
        <v>15186</v>
      </c>
      <c r="C7595" s="183" t="s">
        <v>727</v>
      </c>
      <c r="D7595" s="183" t="s">
        <v>728</v>
      </c>
      <c r="E7595" s="184"/>
      <c r="F7595" s="184"/>
      <c r="G7595" s="185"/>
      <c r="H7595" s="185"/>
      <c r="I7595" s="184"/>
      <c r="J7595" s="184"/>
      <c r="K7595" s="185" t="s">
        <v>410</v>
      </c>
      <c r="L7595" s="185"/>
      <c r="M7595" s="186"/>
      <c r="N7595" s="61" t="s">
        <v>410</v>
      </c>
      <c r="P7595" s="175" t="s">
        <v>727</v>
      </c>
    </row>
    <row r="7596" spans="1:16" ht="17.25">
      <c r="A7596" s="183" t="s">
        <v>15187</v>
      </c>
      <c r="B7596" s="183" t="s">
        <v>15188</v>
      </c>
      <c r="C7596" s="183" t="s">
        <v>727</v>
      </c>
      <c r="D7596" s="183" t="s">
        <v>728</v>
      </c>
      <c r="E7596" s="184"/>
      <c r="F7596" s="184"/>
      <c r="G7596" s="188"/>
      <c r="H7596" s="185"/>
      <c r="I7596" s="184"/>
      <c r="J7596" s="184"/>
      <c r="K7596" s="185" t="s">
        <v>410</v>
      </c>
      <c r="L7596" s="185"/>
      <c r="M7596" s="186"/>
      <c r="N7596" s="61" t="s">
        <v>410</v>
      </c>
      <c r="P7596" s="175" t="s">
        <v>727</v>
      </c>
    </row>
    <row r="7597" spans="1:16" ht="17.25">
      <c r="A7597" s="183" t="s">
        <v>15189</v>
      </c>
      <c r="B7597" s="183" t="s">
        <v>15190</v>
      </c>
      <c r="C7597" s="183" t="s">
        <v>727</v>
      </c>
      <c r="D7597" s="183" t="s">
        <v>728</v>
      </c>
      <c r="E7597" s="184"/>
      <c r="F7597" s="184"/>
      <c r="G7597" s="185"/>
      <c r="H7597" s="185"/>
      <c r="I7597" s="184"/>
      <c r="J7597" s="184"/>
      <c r="K7597" s="185" t="s">
        <v>410</v>
      </c>
      <c r="L7597" s="185"/>
      <c r="M7597" s="186"/>
      <c r="N7597" s="61" t="s">
        <v>410</v>
      </c>
      <c r="P7597" s="175" t="s">
        <v>727</v>
      </c>
    </row>
    <row r="7598" spans="1:16" ht="17.25">
      <c r="A7598" s="183" t="s">
        <v>15191</v>
      </c>
      <c r="B7598" s="183" t="s">
        <v>15192</v>
      </c>
      <c r="C7598" s="183" t="s">
        <v>727</v>
      </c>
      <c r="D7598" s="183" t="s">
        <v>728</v>
      </c>
      <c r="E7598" s="184"/>
      <c r="F7598" s="184"/>
      <c r="G7598" s="185"/>
      <c r="H7598" s="185"/>
      <c r="I7598" s="184"/>
      <c r="J7598" s="184"/>
      <c r="K7598" s="185" t="s">
        <v>410</v>
      </c>
      <c r="L7598" s="185"/>
      <c r="M7598" s="186"/>
      <c r="N7598" s="61" t="s">
        <v>410</v>
      </c>
      <c r="P7598" s="175" t="s">
        <v>727</v>
      </c>
    </row>
    <row r="7599" spans="1:16" ht="17.25">
      <c r="A7599" s="183" t="s">
        <v>15193</v>
      </c>
      <c r="B7599" s="183" t="s">
        <v>15194</v>
      </c>
      <c r="C7599" s="183" t="s">
        <v>727</v>
      </c>
      <c r="D7599" s="183" t="s">
        <v>728</v>
      </c>
      <c r="E7599" s="184"/>
      <c r="F7599" s="184"/>
      <c r="G7599" s="188"/>
      <c r="H7599" s="185"/>
      <c r="I7599" s="184"/>
      <c r="J7599" s="184"/>
      <c r="K7599" s="185" t="s">
        <v>410</v>
      </c>
      <c r="L7599" s="185"/>
      <c r="M7599" s="186"/>
      <c r="N7599" s="61" t="s">
        <v>410</v>
      </c>
      <c r="P7599" s="175" t="s">
        <v>727</v>
      </c>
    </row>
    <row r="7600" spans="1:16" ht="17.25">
      <c r="A7600" s="183" t="s">
        <v>15195</v>
      </c>
      <c r="B7600" s="183" t="s">
        <v>15196</v>
      </c>
      <c r="C7600" s="183" t="s">
        <v>727</v>
      </c>
      <c r="D7600" s="183" t="s">
        <v>728</v>
      </c>
      <c r="E7600" s="184">
        <v>499</v>
      </c>
      <c r="F7600" s="184">
        <v>499</v>
      </c>
      <c r="G7600" s="185"/>
      <c r="H7600" s="185"/>
      <c r="I7600" s="184">
        <v>222.72</v>
      </c>
      <c r="J7600" s="184">
        <v>721.72</v>
      </c>
      <c r="K7600" s="185">
        <v>0</v>
      </c>
      <c r="L7600" s="185"/>
      <c r="M7600" s="186"/>
      <c r="N7600" s="61" t="s">
        <v>51</v>
      </c>
      <c r="P7600" s="175" t="s">
        <v>727</v>
      </c>
    </row>
    <row r="7601" spans="1:16" ht="17.25">
      <c r="A7601" s="183" t="s">
        <v>15197</v>
      </c>
      <c r="B7601" s="183" t="s">
        <v>15198</v>
      </c>
      <c r="C7601" s="183" t="s">
        <v>727</v>
      </c>
      <c r="D7601" s="183" t="s">
        <v>728</v>
      </c>
      <c r="E7601" s="184">
        <v>239</v>
      </c>
      <c r="F7601" s="184">
        <v>219</v>
      </c>
      <c r="G7601" s="185" t="s">
        <v>55</v>
      </c>
      <c r="H7601" s="185"/>
      <c r="I7601" s="184">
        <v>91.38</v>
      </c>
      <c r="J7601" s="184">
        <v>310.38</v>
      </c>
      <c r="K7601" s="185">
        <v>0</v>
      </c>
      <c r="L7601" s="185"/>
      <c r="M7601" s="186"/>
      <c r="N7601" s="61" t="s">
        <v>51</v>
      </c>
      <c r="P7601" s="175" t="s">
        <v>727</v>
      </c>
    </row>
    <row r="7602" spans="1:16" ht="17.25">
      <c r="A7602" s="183" t="s">
        <v>15199</v>
      </c>
      <c r="B7602" s="183" t="s">
        <v>15200</v>
      </c>
      <c r="C7602" s="183" t="s">
        <v>727</v>
      </c>
      <c r="D7602" s="183" t="s">
        <v>728</v>
      </c>
      <c r="E7602" s="184"/>
      <c r="F7602" s="184"/>
      <c r="G7602" s="185"/>
      <c r="H7602" s="185"/>
      <c r="I7602" s="184"/>
      <c r="J7602" s="184"/>
      <c r="K7602" s="185" t="s">
        <v>410</v>
      </c>
      <c r="L7602" s="185"/>
      <c r="M7602" s="186"/>
      <c r="N7602" s="61" t="s">
        <v>410</v>
      </c>
      <c r="P7602" s="175" t="s">
        <v>727</v>
      </c>
    </row>
    <row r="7603" spans="1:16" ht="17.25">
      <c r="A7603" s="183" t="s">
        <v>15201</v>
      </c>
      <c r="B7603" s="183" t="s">
        <v>9971</v>
      </c>
      <c r="C7603" s="183" t="s">
        <v>727</v>
      </c>
      <c r="D7603" s="183" t="s">
        <v>728</v>
      </c>
      <c r="E7603" s="184"/>
      <c r="F7603" s="184"/>
      <c r="G7603" s="185"/>
      <c r="H7603" s="185"/>
      <c r="I7603" s="184"/>
      <c r="J7603" s="184"/>
      <c r="K7603" s="185" t="s">
        <v>410</v>
      </c>
      <c r="L7603" s="185"/>
      <c r="M7603" s="186"/>
      <c r="N7603" s="61" t="s">
        <v>410</v>
      </c>
      <c r="P7603" s="175" t="s">
        <v>727</v>
      </c>
    </row>
    <row r="7604" spans="1:16" ht="17.25">
      <c r="A7604" s="183" t="s">
        <v>15202</v>
      </c>
      <c r="B7604" s="183" t="s">
        <v>9963</v>
      </c>
      <c r="C7604" s="183" t="s">
        <v>727</v>
      </c>
      <c r="D7604" s="183" t="s">
        <v>728</v>
      </c>
      <c r="E7604" s="184"/>
      <c r="F7604" s="184"/>
      <c r="G7604" s="185"/>
      <c r="H7604" s="185"/>
      <c r="I7604" s="184"/>
      <c r="J7604" s="184"/>
      <c r="K7604" s="185" t="s">
        <v>410</v>
      </c>
      <c r="L7604" s="185"/>
      <c r="M7604" s="186"/>
      <c r="N7604" s="61" t="s">
        <v>410</v>
      </c>
      <c r="P7604" s="175" t="s">
        <v>727</v>
      </c>
    </row>
    <row r="7605" spans="1:16" ht="17.25">
      <c r="A7605" s="183" t="s">
        <v>15203</v>
      </c>
      <c r="B7605" s="183" t="s">
        <v>15204</v>
      </c>
      <c r="C7605" s="183" t="s">
        <v>727</v>
      </c>
      <c r="D7605" s="183" t="s">
        <v>728</v>
      </c>
      <c r="E7605" s="184"/>
      <c r="F7605" s="184"/>
      <c r="G7605" s="185"/>
      <c r="H7605" s="185"/>
      <c r="I7605" s="184"/>
      <c r="J7605" s="184"/>
      <c r="K7605" s="185" t="s">
        <v>410</v>
      </c>
      <c r="L7605" s="185"/>
      <c r="M7605" s="186"/>
      <c r="N7605" s="61" t="s">
        <v>410</v>
      </c>
      <c r="P7605" s="175" t="s">
        <v>727</v>
      </c>
    </row>
    <row r="7606" spans="1:16" ht="17.25">
      <c r="A7606" s="183" t="s">
        <v>15205</v>
      </c>
      <c r="B7606" s="183" t="s">
        <v>6809</v>
      </c>
      <c r="C7606" s="183" t="s">
        <v>727</v>
      </c>
      <c r="D7606" s="183" t="s">
        <v>728</v>
      </c>
      <c r="E7606" s="184"/>
      <c r="F7606" s="184"/>
      <c r="G7606" s="185"/>
      <c r="H7606" s="185"/>
      <c r="I7606" s="184"/>
      <c r="J7606" s="184"/>
      <c r="K7606" s="185" t="s">
        <v>410</v>
      </c>
      <c r="L7606" s="185"/>
      <c r="M7606" s="186"/>
      <c r="N7606" s="61" t="s">
        <v>410</v>
      </c>
      <c r="P7606" s="175" t="s">
        <v>727</v>
      </c>
    </row>
    <row r="7607" spans="1:16" ht="17.25">
      <c r="A7607" s="183" t="s">
        <v>15206</v>
      </c>
      <c r="B7607" s="183" t="s">
        <v>15207</v>
      </c>
      <c r="C7607" s="183" t="s">
        <v>727</v>
      </c>
      <c r="D7607" s="183" t="s">
        <v>728</v>
      </c>
      <c r="E7607" s="184"/>
      <c r="F7607" s="184"/>
      <c r="G7607" s="185"/>
      <c r="H7607" s="185"/>
      <c r="I7607" s="184"/>
      <c r="J7607" s="184"/>
      <c r="K7607" s="185" t="s">
        <v>410</v>
      </c>
      <c r="L7607" s="185"/>
      <c r="M7607" s="186"/>
      <c r="N7607" s="61" t="s">
        <v>410</v>
      </c>
      <c r="P7607" s="175" t="s">
        <v>727</v>
      </c>
    </row>
    <row r="7608" spans="1:16" ht="17.25">
      <c r="A7608" s="183" t="s">
        <v>15208</v>
      </c>
      <c r="B7608" s="183" t="s">
        <v>15209</v>
      </c>
      <c r="C7608" s="183" t="s">
        <v>727</v>
      </c>
      <c r="D7608" s="183" t="s">
        <v>728</v>
      </c>
      <c r="E7608" s="184"/>
      <c r="F7608" s="184"/>
      <c r="G7608" s="185"/>
      <c r="H7608" s="185"/>
      <c r="I7608" s="184"/>
      <c r="J7608" s="184"/>
      <c r="K7608" s="185" t="s">
        <v>410</v>
      </c>
      <c r="L7608" s="185"/>
      <c r="M7608" s="186"/>
      <c r="N7608" s="61" t="s">
        <v>410</v>
      </c>
      <c r="P7608" s="175" t="s">
        <v>727</v>
      </c>
    </row>
    <row r="7609" spans="1:16" ht="17.25">
      <c r="A7609" s="183" t="s">
        <v>15210</v>
      </c>
      <c r="B7609" s="183" t="s">
        <v>15211</v>
      </c>
      <c r="C7609" s="183" t="s">
        <v>727</v>
      </c>
      <c r="D7609" s="183" t="s">
        <v>728</v>
      </c>
      <c r="E7609" s="184"/>
      <c r="F7609" s="184"/>
      <c r="G7609" s="185"/>
      <c r="H7609" s="185"/>
      <c r="I7609" s="184"/>
      <c r="J7609" s="184"/>
      <c r="K7609" s="185" t="s">
        <v>410</v>
      </c>
      <c r="L7609" s="185"/>
      <c r="M7609" s="186"/>
      <c r="N7609" s="61" t="s">
        <v>410</v>
      </c>
      <c r="P7609" s="175" t="s">
        <v>727</v>
      </c>
    </row>
    <row r="7610" spans="1:16" ht="17.25">
      <c r="A7610" s="183" t="s">
        <v>15212</v>
      </c>
      <c r="B7610" s="183" t="s">
        <v>15213</v>
      </c>
      <c r="C7610" s="183" t="s">
        <v>727</v>
      </c>
      <c r="D7610" s="183" t="s">
        <v>728</v>
      </c>
      <c r="E7610" s="184"/>
      <c r="F7610" s="184"/>
      <c r="G7610" s="185"/>
      <c r="H7610" s="185"/>
      <c r="I7610" s="184"/>
      <c r="J7610" s="184"/>
      <c r="K7610" s="185" t="s">
        <v>410</v>
      </c>
      <c r="L7610" s="185"/>
      <c r="M7610" s="186"/>
      <c r="N7610" s="61" t="s">
        <v>410</v>
      </c>
      <c r="P7610" s="175" t="s">
        <v>727</v>
      </c>
    </row>
    <row r="7611" spans="1:16" ht="17.25">
      <c r="A7611" s="183" t="s">
        <v>15214</v>
      </c>
      <c r="B7611" s="183" t="s">
        <v>15215</v>
      </c>
      <c r="C7611" s="183" t="s">
        <v>727</v>
      </c>
      <c r="D7611" s="183" t="s">
        <v>728</v>
      </c>
      <c r="E7611" s="184"/>
      <c r="F7611" s="184"/>
      <c r="G7611" s="185"/>
      <c r="H7611" s="185"/>
      <c r="I7611" s="184"/>
      <c r="J7611" s="184"/>
      <c r="K7611" s="185" t="s">
        <v>410</v>
      </c>
      <c r="L7611" s="185"/>
      <c r="M7611" s="186"/>
      <c r="N7611" s="61" t="s">
        <v>410</v>
      </c>
      <c r="P7611" s="175" t="s">
        <v>727</v>
      </c>
    </row>
    <row r="7612" spans="1:16" ht="17.25">
      <c r="A7612" s="183" t="s">
        <v>15216</v>
      </c>
      <c r="B7612" s="183" t="s">
        <v>15217</v>
      </c>
      <c r="C7612" s="183" t="s">
        <v>727</v>
      </c>
      <c r="D7612" s="183" t="s">
        <v>728</v>
      </c>
      <c r="E7612" s="184">
        <v>669</v>
      </c>
      <c r="F7612" s="184">
        <v>619</v>
      </c>
      <c r="G7612" s="185" t="s">
        <v>494</v>
      </c>
      <c r="H7612" s="185"/>
      <c r="I7612" s="184">
        <v>184.89</v>
      </c>
      <c r="J7612" s="184">
        <v>803.89</v>
      </c>
      <c r="K7612" s="185">
        <v>0</v>
      </c>
      <c r="L7612" s="185"/>
      <c r="M7612" s="186"/>
      <c r="N7612" s="61" t="s">
        <v>51</v>
      </c>
      <c r="P7612" s="175" t="s">
        <v>727</v>
      </c>
    </row>
    <row r="7613" spans="1:16" ht="17.25">
      <c r="A7613" s="183" t="s">
        <v>15218</v>
      </c>
      <c r="B7613" s="183" t="s">
        <v>15219</v>
      </c>
      <c r="C7613" s="183" t="s">
        <v>727</v>
      </c>
      <c r="D7613" s="183" t="s">
        <v>728</v>
      </c>
      <c r="E7613" s="184">
        <v>669</v>
      </c>
      <c r="F7613" s="184">
        <v>619</v>
      </c>
      <c r="G7613" s="185" t="s">
        <v>494</v>
      </c>
      <c r="H7613" s="185"/>
      <c r="I7613" s="184">
        <v>184.89</v>
      </c>
      <c r="J7613" s="184">
        <v>803.89</v>
      </c>
      <c r="K7613" s="185">
        <v>28</v>
      </c>
      <c r="L7613" s="185"/>
      <c r="M7613" s="186"/>
      <c r="N7613" s="61" t="s">
        <v>51</v>
      </c>
      <c r="P7613" s="175" t="s">
        <v>727</v>
      </c>
    </row>
    <row r="7614" spans="1:16" ht="17.25">
      <c r="A7614" s="183" t="s">
        <v>15220</v>
      </c>
      <c r="B7614" s="183" t="s">
        <v>15221</v>
      </c>
      <c r="C7614" s="183" t="s">
        <v>727</v>
      </c>
      <c r="D7614" s="183" t="s">
        <v>728</v>
      </c>
      <c r="E7614" s="184"/>
      <c r="F7614" s="184"/>
      <c r="G7614" s="185"/>
      <c r="H7614" s="185"/>
      <c r="I7614" s="184"/>
      <c r="J7614" s="184"/>
      <c r="K7614" s="185" t="s">
        <v>410</v>
      </c>
      <c r="L7614" s="185"/>
      <c r="M7614" s="186"/>
      <c r="N7614" s="61" t="s">
        <v>410</v>
      </c>
      <c r="P7614" s="175" t="s">
        <v>727</v>
      </c>
    </row>
    <row r="7615" spans="1:16" ht="17.25">
      <c r="A7615" s="183" t="s">
        <v>15222</v>
      </c>
      <c r="B7615" s="183" t="s">
        <v>15223</v>
      </c>
      <c r="C7615" s="183" t="s">
        <v>727</v>
      </c>
      <c r="D7615" s="183" t="s">
        <v>728</v>
      </c>
      <c r="E7615" s="184"/>
      <c r="F7615" s="184"/>
      <c r="G7615" s="185"/>
      <c r="H7615" s="185"/>
      <c r="I7615" s="184"/>
      <c r="J7615" s="184"/>
      <c r="K7615" s="185" t="s">
        <v>410</v>
      </c>
      <c r="L7615" s="185"/>
      <c r="M7615" s="186"/>
      <c r="N7615" s="61" t="s">
        <v>410</v>
      </c>
      <c r="P7615" s="175" t="s">
        <v>727</v>
      </c>
    </row>
    <row r="7616" spans="1:16" ht="17.25">
      <c r="A7616" s="183" t="s">
        <v>15224</v>
      </c>
      <c r="B7616" s="183" t="s">
        <v>15225</v>
      </c>
      <c r="C7616" s="183" t="s">
        <v>727</v>
      </c>
      <c r="D7616" s="183" t="s">
        <v>728</v>
      </c>
      <c r="E7616" s="184"/>
      <c r="F7616" s="184"/>
      <c r="G7616" s="185"/>
      <c r="H7616" s="185"/>
      <c r="I7616" s="184"/>
      <c r="J7616" s="184"/>
      <c r="K7616" s="185" t="s">
        <v>410</v>
      </c>
      <c r="L7616" s="185"/>
      <c r="M7616" s="186"/>
      <c r="N7616" s="61" t="s">
        <v>410</v>
      </c>
      <c r="P7616" s="175" t="s">
        <v>727</v>
      </c>
    </row>
    <row r="7617" spans="1:16" ht="17.25">
      <c r="A7617" s="183" t="s">
        <v>15226</v>
      </c>
      <c r="B7617" s="183" t="s">
        <v>15227</v>
      </c>
      <c r="C7617" s="183" t="s">
        <v>727</v>
      </c>
      <c r="D7617" s="183" t="s">
        <v>728</v>
      </c>
      <c r="E7617" s="184">
        <v>335</v>
      </c>
      <c r="F7617" s="184">
        <v>335</v>
      </c>
      <c r="G7617" s="185"/>
      <c r="H7617" s="185"/>
      <c r="I7617" s="184">
        <v>77.42</v>
      </c>
      <c r="J7617" s="184">
        <v>412.42</v>
      </c>
      <c r="K7617" s="185">
        <v>0</v>
      </c>
      <c r="L7617" s="185"/>
      <c r="M7617" s="186"/>
      <c r="N7617" s="61" t="s">
        <v>51</v>
      </c>
      <c r="P7617" s="175" t="s">
        <v>727</v>
      </c>
    </row>
    <row r="7618" spans="1:16" ht="17.25">
      <c r="A7618" s="183" t="s">
        <v>15228</v>
      </c>
      <c r="B7618" s="183" t="s">
        <v>15229</v>
      </c>
      <c r="C7618" s="183" t="s">
        <v>727</v>
      </c>
      <c r="D7618" s="183" t="s">
        <v>728</v>
      </c>
      <c r="E7618" s="184">
        <v>335</v>
      </c>
      <c r="F7618" s="184">
        <v>335</v>
      </c>
      <c r="G7618" s="185"/>
      <c r="H7618" s="185"/>
      <c r="I7618" s="184">
        <v>77.42</v>
      </c>
      <c r="J7618" s="184">
        <v>412.42</v>
      </c>
      <c r="K7618" s="185">
        <v>0</v>
      </c>
      <c r="L7618" s="185"/>
      <c r="M7618" s="186"/>
      <c r="N7618" s="61" t="s">
        <v>51</v>
      </c>
      <c r="P7618" s="175" t="s">
        <v>727</v>
      </c>
    </row>
    <row r="7619" spans="1:16" ht="17.25">
      <c r="A7619" s="183" t="s">
        <v>15230</v>
      </c>
      <c r="B7619" s="183" t="s">
        <v>15231</v>
      </c>
      <c r="C7619" s="183" t="s">
        <v>727</v>
      </c>
      <c r="D7619" s="183" t="s">
        <v>728</v>
      </c>
      <c r="E7619" s="184">
        <v>270</v>
      </c>
      <c r="F7619" s="184">
        <v>270</v>
      </c>
      <c r="G7619" s="185"/>
      <c r="H7619" s="185"/>
      <c r="I7619" s="184">
        <v>74.17</v>
      </c>
      <c r="J7619" s="184">
        <v>344.17</v>
      </c>
      <c r="K7619" s="185">
        <v>0</v>
      </c>
      <c r="L7619" s="185"/>
      <c r="M7619" s="186"/>
      <c r="N7619" s="61" t="s">
        <v>51</v>
      </c>
      <c r="P7619" s="175" t="s">
        <v>727</v>
      </c>
    </row>
    <row r="7620" spans="1:16" ht="17.25">
      <c r="A7620" s="183" t="s">
        <v>15232</v>
      </c>
      <c r="B7620" s="183" t="s">
        <v>15233</v>
      </c>
      <c r="C7620" s="183" t="s">
        <v>727</v>
      </c>
      <c r="D7620" s="183" t="s">
        <v>728</v>
      </c>
      <c r="E7620" s="184"/>
      <c r="F7620" s="184"/>
      <c r="G7620" s="185"/>
      <c r="H7620" s="185"/>
      <c r="I7620" s="184"/>
      <c r="J7620" s="184"/>
      <c r="K7620" s="185" t="s">
        <v>410</v>
      </c>
      <c r="L7620" s="185"/>
      <c r="M7620" s="186"/>
      <c r="N7620" s="61" t="s">
        <v>410</v>
      </c>
      <c r="P7620" s="175" t="s">
        <v>727</v>
      </c>
    </row>
    <row r="7621" spans="1:16" ht="17.25">
      <c r="A7621" s="183" t="s">
        <v>15234</v>
      </c>
      <c r="B7621" s="183" t="s">
        <v>15235</v>
      </c>
      <c r="C7621" s="183" t="s">
        <v>727</v>
      </c>
      <c r="D7621" s="183" t="s">
        <v>728</v>
      </c>
      <c r="E7621" s="184"/>
      <c r="F7621" s="184"/>
      <c r="G7621" s="185"/>
      <c r="H7621" s="185"/>
      <c r="I7621" s="184"/>
      <c r="J7621" s="184"/>
      <c r="K7621" s="185" t="s">
        <v>410</v>
      </c>
      <c r="L7621" s="185"/>
      <c r="M7621" s="186"/>
      <c r="N7621" s="61" t="s">
        <v>410</v>
      </c>
      <c r="P7621" s="175" t="s">
        <v>727</v>
      </c>
    </row>
    <row r="7622" spans="1:16" ht="17.25">
      <c r="A7622" s="183" t="s">
        <v>15236</v>
      </c>
      <c r="B7622" s="183" t="s">
        <v>15237</v>
      </c>
      <c r="C7622" s="183" t="s">
        <v>727</v>
      </c>
      <c r="D7622" s="183" t="s">
        <v>728</v>
      </c>
      <c r="E7622" s="184"/>
      <c r="F7622" s="184"/>
      <c r="G7622" s="185"/>
      <c r="H7622" s="185"/>
      <c r="I7622" s="184"/>
      <c r="J7622" s="184"/>
      <c r="K7622" s="185" t="s">
        <v>410</v>
      </c>
      <c r="L7622" s="185"/>
      <c r="M7622" s="186"/>
      <c r="N7622" s="61" t="s">
        <v>410</v>
      </c>
      <c r="P7622" s="175" t="s">
        <v>727</v>
      </c>
    </row>
    <row r="7623" spans="1:16" ht="17.25">
      <c r="A7623" s="183" t="s">
        <v>15238</v>
      </c>
      <c r="B7623" s="183" t="s">
        <v>15239</v>
      </c>
      <c r="C7623" s="183" t="s">
        <v>727</v>
      </c>
      <c r="D7623" s="183" t="s">
        <v>728</v>
      </c>
      <c r="E7623" s="184">
        <v>429</v>
      </c>
      <c r="F7623" s="184">
        <v>429</v>
      </c>
      <c r="G7623" s="185"/>
      <c r="H7623" s="185"/>
      <c r="I7623" s="184">
        <v>132.73</v>
      </c>
      <c r="J7623" s="184">
        <v>561.73</v>
      </c>
      <c r="K7623" s="185">
        <v>27</v>
      </c>
      <c r="L7623" s="185"/>
      <c r="M7623" s="186"/>
      <c r="N7623" s="61" t="s">
        <v>51</v>
      </c>
      <c r="P7623" s="175" t="s">
        <v>727</v>
      </c>
    </row>
    <row r="7624" spans="1:16" ht="17.25">
      <c r="A7624" s="183" t="s">
        <v>15240</v>
      </c>
      <c r="B7624" s="183" t="s">
        <v>15241</v>
      </c>
      <c r="C7624" s="183" t="s">
        <v>727</v>
      </c>
      <c r="D7624" s="183" t="s">
        <v>728</v>
      </c>
      <c r="E7624" s="184"/>
      <c r="F7624" s="184"/>
      <c r="G7624" s="185"/>
      <c r="H7624" s="185"/>
      <c r="I7624" s="184"/>
      <c r="J7624" s="184"/>
      <c r="K7624" s="185" t="s">
        <v>410</v>
      </c>
      <c r="L7624" s="185"/>
      <c r="M7624" s="186"/>
      <c r="N7624" s="61" t="s">
        <v>410</v>
      </c>
      <c r="P7624" s="175" t="s">
        <v>727</v>
      </c>
    </row>
    <row r="7625" spans="1:16" ht="17.25">
      <c r="A7625" s="183" t="s">
        <v>15242</v>
      </c>
      <c r="B7625" s="183" t="s">
        <v>15243</v>
      </c>
      <c r="C7625" s="183" t="s">
        <v>727</v>
      </c>
      <c r="D7625" s="183" t="s">
        <v>728</v>
      </c>
      <c r="E7625" s="184"/>
      <c r="F7625" s="184"/>
      <c r="G7625" s="188"/>
      <c r="H7625" s="185"/>
      <c r="I7625" s="184"/>
      <c r="J7625" s="184"/>
      <c r="K7625" s="185" t="s">
        <v>410</v>
      </c>
      <c r="L7625" s="185"/>
      <c r="M7625" s="186"/>
      <c r="N7625" s="61" t="s">
        <v>410</v>
      </c>
      <c r="P7625" s="175" t="s">
        <v>727</v>
      </c>
    </row>
    <row r="7626" spans="1:16" ht="17.25">
      <c r="A7626" s="183" t="s">
        <v>15244</v>
      </c>
      <c r="B7626" s="183" t="s">
        <v>15245</v>
      </c>
      <c r="C7626" s="183" t="s">
        <v>727</v>
      </c>
      <c r="D7626" s="183" t="s">
        <v>728</v>
      </c>
      <c r="E7626" s="184"/>
      <c r="F7626" s="184"/>
      <c r="G7626" s="188"/>
      <c r="H7626" s="185"/>
      <c r="I7626" s="184"/>
      <c r="J7626" s="184"/>
      <c r="K7626" s="185" t="s">
        <v>410</v>
      </c>
      <c r="L7626" s="185"/>
      <c r="M7626" s="186"/>
      <c r="N7626" s="61" t="s">
        <v>410</v>
      </c>
      <c r="P7626" s="175" t="s">
        <v>727</v>
      </c>
    </row>
    <row r="7627" spans="1:16" ht="17.25">
      <c r="A7627" s="183" t="s">
        <v>15246</v>
      </c>
      <c r="B7627" s="183" t="s">
        <v>15247</v>
      </c>
      <c r="C7627" s="183" t="s">
        <v>727</v>
      </c>
      <c r="D7627" s="183" t="s">
        <v>728</v>
      </c>
      <c r="E7627" s="184"/>
      <c r="F7627" s="184"/>
      <c r="G7627" s="185"/>
      <c r="H7627" s="185"/>
      <c r="I7627" s="184"/>
      <c r="J7627" s="184"/>
      <c r="K7627" s="185" t="s">
        <v>410</v>
      </c>
      <c r="L7627" s="185"/>
      <c r="M7627" s="186"/>
      <c r="N7627" s="61" t="s">
        <v>410</v>
      </c>
      <c r="P7627" s="175" t="s">
        <v>727</v>
      </c>
    </row>
    <row r="7628" spans="1:16" ht="17.25">
      <c r="A7628" s="183" t="s">
        <v>15248</v>
      </c>
      <c r="B7628" s="183" t="s">
        <v>15249</v>
      </c>
      <c r="C7628" s="183" t="s">
        <v>727</v>
      </c>
      <c r="D7628" s="183" t="s">
        <v>728</v>
      </c>
      <c r="E7628" s="184"/>
      <c r="F7628" s="184"/>
      <c r="G7628" s="185"/>
      <c r="H7628" s="185"/>
      <c r="I7628" s="184"/>
      <c r="J7628" s="184"/>
      <c r="K7628" s="185" t="s">
        <v>410</v>
      </c>
      <c r="L7628" s="185"/>
      <c r="M7628" s="186"/>
      <c r="N7628" s="61" t="s">
        <v>410</v>
      </c>
      <c r="P7628" s="175" t="s">
        <v>727</v>
      </c>
    </row>
    <row r="7629" spans="1:16" ht="17.25">
      <c r="A7629" s="183" t="s">
        <v>15250</v>
      </c>
      <c r="B7629" s="183" t="s">
        <v>15251</v>
      </c>
      <c r="C7629" s="183" t="s">
        <v>727</v>
      </c>
      <c r="D7629" s="183" t="s">
        <v>728</v>
      </c>
      <c r="E7629" s="184">
        <v>249</v>
      </c>
      <c r="F7629" s="184">
        <v>249</v>
      </c>
      <c r="G7629" s="185"/>
      <c r="H7629" s="185"/>
      <c r="I7629" s="184">
        <v>60.12</v>
      </c>
      <c r="J7629" s="184">
        <v>309.12</v>
      </c>
      <c r="K7629" s="185">
        <v>0</v>
      </c>
      <c r="L7629" s="185"/>
      <c r="M7629" s="186"/>
      <c r="N7629" s="61" t="s">
        <v>51</v>
      </c>
      <c r="P7629" s="175" t="s">
        <v>727</v>
      </c>
    </row>
    <row r="7630" spans="1:16" ht="17.25">
      <c r="A7630" s="183" t="s">
        <v>15252</v>
      </c>
      <c r="B7630" s="183" t="s">
        <v>15253</v>
      </c>
      <c r="C7630" s="183" t="s">
        <v>727</v>
      </c>
      <c r="D7630" s="183" t="s">
        <v>728</v>
      </c>
      <c r="E7630" s="184"/>
      <c r="F7630" s="184"/>
      <c r="G7630" s="185"/>
      <c r="H7630" s="185"/>
      <c r="I7630" s="184"/>
      <c r="J7630" s="184"/>
      <c r="K7630" s="185" t="s">
        <v>410</v>
      </c>
      <c r="L7630" s="185"/>
      <c r="M7630" s="186"/>
      <c r="N7630" s="61" t="s">
        <v>410</v>
      </c>
      <c r="P7630" s="175" t="s">
        <v>727</v>
      </c>
    </row>
    <row r="7631" spans="1:16" ht="17.25">
      <c r="A7631" s="183" t="s">
        <v>15254</v>
      </c>
      <c r="B7631" s="183" t="s">
        <v>15255</v>
      </c>
      <c r="C7631" s="183" t="s">
        <v>727</v>
      </c>
      <c r="D7631" s="183" t="s">
        <v>728</v>
      </c>
      <c r="E7631" s="184"/>
      <c r="F7631" s="184"/>
      <c r="G7631" s="185"/>
      <c r="H7631" s="185"/>
      <c r="I7631" s="184"/>
      <c r="J7631" s="184"/>
      <c r="K7631" s="185" t="s">
        <v>410</v>
      </c>
      <c r="L7631" s="185"/>
      <c r="M7631" s="186"/>
      <c r="N7631" s="61" t="s">
        <v>410</v>
      </c>
      <c r="P7631" s="175" t="s">
        <v>727</v>
      </c>
    </row>
    <row r="7632" spans="1:16" ht="17.25">
      <c r="A7632" s="183" t="s">
        <v>15256</v>
      </c>
      <c r="B7632" s="183" t="s">
        <v>15257</v>
      </c>
      <c r="C7632" s="183" t="s">
        <v>727</v>
      </c>
      <c r="D7632" s="183" t="s">
        <v>728</v>
      </c>
      <c r="E7632" s="184"/>
      <c r="F7632" s="184"/>
      <c r="G7632" s="185"/>
      <c r="H7632" s="185"/>
      <c r="I7632" s="184"/>
      <c r="J7632" s="184"/>
      <c r="K7632" s="185" t="s">
        <v>410</v>
      </c>
      <c r="L7632" s="185"/>
      <c r="M7632" s="186"/>
      <c r="N7632" s="61" t="s">
        <v>410</v>
      </c>
      <c r="P7632" s="175" t="s">
        <v>727</v>
      </c>
    </row>
    <row r="7633" spans="1:16" ht="17.25">
      <c r="A7633" s="183" t="s">
        <v>15258</v>
      </c>
      <c r="B7633" s="183" t="s">
        <v>15259</v>
      </c>
      <c r="C7633" s="183" t="s">
        <v>727</v>
      </c>
      <c r="D7633" s="183" t="s">
        <v>728</v>
      </c>
      <c r="E7633" s="184"/>
      <c r="F7633" s="184"/>
      <c r="G7633" s="185"/>
      <c r="H7633" s="185"/>
      <c r="I7633" s="184"/>
      <c r="J7633" s="184"/>
      <c r="K7633" s="185" t="s">
        <v>410</v>
      </c>
      <c r="L7633" s="185"/>
      <c r="M7633" s="186"/>
      <c r="N7633" s="61" t="s">
        <v>410</v>
      </c>
      <c r="P7633" s="175" t="s">
        <v>727</v>
      </c>
    </row>
    <row r="7634" spans="1:16" ht="17.25">
      <c r="A7634" s="183" t="s">
        <v>15260</v>
      </c>
      <c r="B7634" s="183" t="s">
        <v>15261</v>
      </c>
      <c r="C7634" s="183" t="s">
        <v>727</v>
      </c>
      <c r="D7634" s="183" t="s">
        <v>728</v>
      </c>
      <c r="E7634" s="184"/>
      <c r="F7634" s="184"/>
      <c r="G7634" s="188"/>
      <c r="H7634" s="185"/>
      <c r="I7634" s="184"/>
      <c r="J7634" s="184"/>
      <c r="K7634" s="185" t="s">
        <v>410</v>
      </c>
      <c r="L7634" s="185"/>
      <c r="M7634" s="186"/>
      <c r="N7634" s="61" t="s">
        <v>410</v>
      </c>
      <c r="P7634" s="175" t="s">
        <v>727</v>
      </c>
    </row>
    <row r="7635" spans="1:16" ht="17.25">
      <c r="A7635" s="183" t="s">
        <v>15262</v>
      </c>
      <c r="B7635" s="183" t="s">
        <v>15263</v>
      </c>
      <c r="C7635" s="183" t="s">
        <v>727</v>
      </c>
      <c r="D7635" s="183" t="s">
        <v>728</v>
      </c>
      <c r="E7635" s="184"/>
      <c r="F7635" s="184"/>
      <c r="G7635" s="185"/>
      <c r="H7635" s="185"/>
      <c r="I7635" s="184"/>
      <c r="J7635" s="184"/>
      <c r="K7635" s="185" t="s">
        <v>410</v>
      </c>
      <c r="L7635" s="185"/>
      <c r="M7635" s="186"/>
      <c r="N7635" s="61" t="s">
        <v>410</v>
      </c>
      <c r="P7635" s="175" t="s">
        <v>727</v>
      </c>
    </row>
    <row r="7636" spans="1:16" ht="17.25">
      <c r="A7636" s="183" t="s">
        <v>15264</v>
      </c>
      <c r="B7636" s="183" t="s">
        <v>15265</v>
      </c>
      <c r="C7636" s="183" t="s">
        <v>727</v>
      </c>
      <c r="D7636" s="183" t="s">
        <v>728</v>
      </c>
      <c r="E7636" s="184"/>
      <c r="F7636" s="184"/>
      <c r="G7636" s="185"/>
      <c r="H7636" s="185"/>
      <c r="I7636" s="184"/>
      <c r="J7636" s="184"/>
      <c r="K7636" s="185" t="s">
        <v>410</v>
      </c>
      <c r="L7636" s="185"/>
      <c r="M7636" s="186"/>
      <c r="N7636" s="61" t="s">
        <v>410</v>
      </c>
      <c r="P7636" s="175" t="s">
        <v>727</v>
      </c>
    </row>
    <row r="7637" spans="1:16" ht="17.25">
      <c r="A7637" s="183" t="s">
        <v>15266</v>
      </c>
      <c r="B7637" s="183" t="s">
        <v>15267</v>
      </c>
      <c r="C7637" s="183" t="s">
        <v>727</v>
      </c>
      <c r="D7637" s="183" t="s">
        <v>728</v>
      </c>
      <c r="E7637" s="184"/>
      <c r="F7637" s="184"/>
      <c r="G7637" s="185"/>
      <c r="H7637" s="185"/>
      <c r="I7637" s="184"/>
      <c r="J7637" s="184"/>
      <c r="K7637" s="185" t="s">
        <v>410</v>
      </c>
      <c r="L7637" s="185"/>
      <c r="M7637" s="186"/>
      <c r="N7637" s="61" t="s">
        <v>410</v>
      </c>
      <c r="P7637" s="175" t="s">
        <v>727</v>
      </c>
    </row>
    <row r="7638" spans="1:16" ht="17.25">
      <c r="A7638" s="183" t="s">
        <v>15268</v>
      </c>
      <c r="B7638" s="183" t="s">
        <v>15269</v>
      </c>
      <c r="C7638" s="183" t="s">
        <v>727</v>
      </c>
      <c r="D7638" s="183" t="s">
        <v>728</v>
      </c>
      <c r="E7638" s="184"/>
      <c r="F7638" s="184"/>
      <c r="G7638" s="185"/>
      <c r="H7638" s="185"/>
      <c r="I7638" s="184"/>
      <c r="J7638" s="184"/>
      <c r="K7638" s="185" t="s">
        <v>410</v>
      </c>
      <c r="L7638" s="185"/>
      <c r="M7638" s="186"/>
      <c r="N7638" s="61" t="s">
        <v>410</v>
      </c>
      <c r="P7638" s="175" t="s">
        <v>727</v>
      </c>
    </row>
    <row r="7639" spans="1:16" ht="17.25">
      <c r="A7639" s="183" t="s">
        <v>15270</v>
      </c>
      <c r="B7639" s="183" t="s">
        <v>15271</v>
      </c>
      <c r="C7639" s="183" t="s">
        <v>727</v>
      </c>
      <c r="D7639" s="183" t="s">
        <v>728</v>
      </c>
      <c r="E7639" s="184"/>
      <c r="F7639" s="184"/>
      <c r="G7639" s="185"/>
      <c r="H7639" s="185"/>
      <c r="I7639" s="184"/>
      <c r="J7639" s="184"/>
      <c r="K7639" s="185" t="s">
        <v>410</v>
      </c>
      <c r="L7639" s="185"/>
      <c r="M7639" s="186"/>
      <c r="N7639" s="61" t="s">
        <v>410</v>
      </c>
      <c r="P7639" s="175" t="s">
        <v>727</v>
      </c>
    </row>
    <row r="7640" spans="1:16" ht="17.25">
      <c r="A7640" s="183" t="s">
        <v>15272</v>
      </c>
      <c r="B7640" s="183" t="s">
        <v>15273</v>
      </c>
      <c r="C7640" s="183" t="s">
        <v>727</v>
      </c>
      <c r="D7640" s="183" t="s">
        <v>728</v>
      </c>
      <c r="E7640" s="184">
        <v>309</v>
      </c>
      <c r="F7640" s="184">
        <v>309</v>
      </c>
      <c r="G7640" s="185"/>
      <c r="H7640" s="185"/>
      <c r="I7640" s="184">
        <v>76.36</v>
      </c>
      <c r="J7640" s="184">
        <v>385.36</v>
      </c>
      <c r="K7640" s="185">
        <v>0</v>
      </c>
      <c r="L7640" s="185"/>
      <c r="M7640" s="186"/>
      <c r="N7640" s="61" t="s">
        <v>51</v>
      </c>
      <c r="P7640" s="175" t="s">
        <v>727</v>
      </c>
    </row>
    <row r="7641" spans="1:16" ht="17.25">
      <c r="A7641" s="183" t="s">
        <v>15274</v>
      </c>
      <c r="B7641" s="183" t="s">
        <v>15275</v>
      </c>
      <c r="C7641" s="183" t="s">
        <v>727</v>
      </c>
      <c r="D7641" s="183" t="s">
        <v>728</v>
      </c>
      <c r="E7641" s="184"/>
      <c r="F7641" s="184"/>
      <c r="G7641" s="185"/>
      <c r="H7641" s="185"/>
      <c r="I7641" s="184"/>
      <c r="J7641" s="184"/>
      <c r="K7641" s="185" t="s">
        <v>410</v>
      </c>
      <c r="L7641" s="185"/>
      <c r="M7641" s="186"/>
      <c r="N7641" s="61" t="s">
        <v>410</v>
      </c>
      <c r="P7641" s="175" t="s">
        <v>727</v>
      </c>
    </row>
    <row r="7642" spans="1:16" ht="17.25">
      <c r="A7642" s="183" t="s">
        <v>15276</v>
      </c>
      <c r="B7642" s="183" t="s">
        <v>15277</v>
      </c>
      <c r="C7642" s="183" t="s">
        <v>727</v>
      </c>
      <c r="D7642" s="183" t="s">
        <v>728</v>
      </c>
      <c r="E7642" s="184">
        <v>420</v>
      </c>
      <c r="F7642" s="184">
        <v>420</v>
      </c>
      <c r="G7642" s="185"/>
      <c r="H7642" s="185"/>
      <c r="I7642" s="184">
        <v>176.02</v>
      </c>
      <c r="J7642" s="184">
        <v>596.02</v>
      </c>
      <c r="K7642" s="183">
        <v>0</v>
      </c>
      <c r="L7642" s="183"/>
      <c r="M7642" s="186"/>
      <c r="N7642" s="61" t="s">
        <v>51</v>
      </c>
      <c r="P7642" s="175" t="s">
        <v>727</v>
      </c>
    </row>
    <row r="7643" spans="1:16" ht="17.25">
      <c r="A7643" s="183" t="s">
        <v>15278</v>
      </c>
      <c r="B7643" s="183" t="s">
        <v>15279</v>
      </c>
      <c r="C7643" s="183" t="s">
        <v>727</v>
      </c>
      <c r="D7643" s="183" t="s">
        <v>728</v>
      </c>
      <c r="E7643" s="184"/>
      <c r="F7643" s="184"/>
      <c r="G7643" s="185"/>
      <c r="H7643" s="185"/>
      <c r="I7643" s="184"/>
      <c r="J7643" s="184"/>
      <c r="K7643" s="183" t="s">
        <v>410</v>
      </c>
      <c r="L7643" s="183"/>
      <c r="M7643" s="186"/>
      <c r="N7643" s="61" t="s">
        <v>410</v>
      </c>
      <c r="P7643" s="175" t="s">
        <v>727</v>
      </c>
    </row>
    <row r="7644" spans="1:16" ht="17.25">
      <c r="A7644" s="183" t="s">
        <v>15280</v>
      </c>
      <c r="B7644" s="183" t="s">
        <v>15281</v>
      </c>
      <c r="C7644" s="183" t="s">
        <v>727</v>
      </c>
      <c r="D7644" s="183" t="s">
        <v>728</v>
      </c>
      <c r="E7644" s="184"/>
      <c r="F7644" s="184"/>
      <c r="G7644" s="188"/>
      <c r="H7644" s="185"/>
      <c r="I7644" s="184"/>
      <c r="J7644" s="184"/>
      <c r="K7644" s="185" t="s">
        <v>410</v>
      </c>
      <c r="L7644" s="185"/>
      <c r="M7644" s="186"/>
      <c r="N7644" s="61" t="s">
        <v>410</v>
      </c>
      <c r="P7644" s="175" t="s">
        <v>727</v>
      </c>
    </row>
    <row r="7645" spans="1:16" ht="17.25">
      <c r="A7645" s="183" t="s">
        <v>15282</v>
      </c>
      <c r="B7645" s="183" t="s">
        <v>15283</v>
      </c>
      <c r="C7645" s="183" t="s">
        <v>727</v>
      </c>
      <c r="D7645" s="183" t="s">
        <v>728</v>
      </c>
      <c r="E7645" s="184">
        <v>215</v>
      </c>
      <c r="F7645" s="184">
        <v>215</v>
      </c>
      <c r="G7645" s="185"/>
      <c r="H7645" s="185"/>
      <c r="I7645" s="184">
        <v>88.78</v>
      </c>
      <c r="J7645" s="184">
        <v>303.78</v>
      </c>
      <c r="K7645" s="185">
        <v>23</v>
      </c>
      <c r="L7645" s="185"/>
      <c r="M7645" s="186"/>
      <c r="N7645" s="61" t="s">
        <v>51</v>
      </c>
      <c r="P7645" s="175" t="s">
        <v>727</v>
      </c>
    </row>
    <row r="7646" spans="1:16" ht="17.25">
      <c r="A7646" s="183" t="s">
        <v>15284</v>
      </c>
      <c r="B7646" s="183" t="s">
        <v>15285</v>
      </c>
      <c r="C7646" s="183" t="s">
        <v>727</v>
      </c>
      <c r="D7646" s="183" t="s">
        <v>728</v>
      </c>
      <c r="E7646" s="184"/>
      <c r="F7646" s="184"/>
      <c r="G7646" s="185"/>
      <c r="H7646" s="185"/>
      <c r="I7646" s="184"/>
      <c r="J7646" s="184"/>
      <c r="K7646" s="183" t="s">
        <v>410</v>
      </c>
      <c r="L7646" s="183"/>
      <c r="M7646" s="186"/>
      <c r="N7646" s="61" t="s">
        <v>410</v>
      </c>
      <c r="P7646" s="175" t="s">
        <v>727</v>
      </c>
    </row>
    <row r="7647" spans="1:16" ht="17.25">
      <c r="A7647" s="183" t="s">
        <v>15286</v>
      </c>
      <c r="B7647" s="183" t="s">
        <v>15287</v>
      </c>
      <c r="C7647" s="183" t="s">
        <v>727</v>
      </c>
      <c r="D7647" s="183" t="s">
        <v>728</v>
      </c>
      <c r="E7647" s="184">
        <v>304</v>
      </c>
      <c r="F7647" s="184">
        <v>274</v>
      </c>
      <c r="G7647" s="185" t="s">
        <v>137</v>
      </c>
      <c r="H7647" s="185" t="s">
        <v>689</v>
      </c>
      <c r="I7647" s="184">
        <v>57.5</v>
      </c>
      <c r="J7647" s="184">
        <v>331.5</v>
      </c>
      <c r="K7647" s="185">
        <v>262</v>
      </c>
      <c r="L7647" s="185"/>
      <c r="M7647" s="186"/>
      <c r="N7647" s="61" t="s">
        <v>51</v>
      </c>
      <c r="P7647" s="175" t="s">
        <v>727</v>
      </c>
    </row>
    <row r="7648" spans="1:16" ht="17.25">
      <c r="A7648" s="183" t="s">
        <v>15288</v>
      </c>
      <c r="B7648" s="183" t="s">
        <v>15289</v>
      </c>
      <c r="C7648" s="183" t="s">
        <v>727</v>
      </c>
      <c r="D7648" s="183" t="s">
        <v>728</v>
      </c>
      <c r="E7648" s="184">
        <v>99</v>
      </c>
      <c r="F7648" s="184">
        <v>99</v>
      </c>
      <c r="G7648" s="185"/>
      <c r="H7648" s="185"/>
      <c r="I7648" s="184">
        <v>18.24</v>
      </c>
      <c r="J7648" s="184">
        <v>117.24</v>
      </c>
      <c r="K7648" s="185">
        <v>262</v>
      </c>
      <c r="L7648" s="185"/>
      <c r="M7648" s="186"/>
      <c r="N7648" s="61" t="s">
        <v>51</v>
      </c>
      <c r="P7648" s="175" t="s">
        <v>727</v>
      </c>
    </row>
    <row r="7649" spans="1:16" ht="17.25">
      <c r="A7649" s="183" t="s">
        <v>15290</v>
      </c>
      <c r="B7649" s="183" t="s">
        <v>15291</v>
      </c>
      <c r="C7649" s="183" t="s">
        <v>727</v>
      </c>
      <c r="D7649" s="183" t="s">
        <v>728</v>
      </c>
      <c r="E7649" s="184"/>
      <c r="F7649" s="184"/>
      <c r="G7649" s="185"/>
      <c r="H7649" s="185"/>
      <c r="I7649" s="184"/>
      <c r="J7649" s="184"/>
      <c r="K7649" s="183" t="s">
        <v>410</v>
      </c>
      <c r="L7649" s="183"/>
      <c r="M7649" s="186"/>
      <c r="N7649" s="61" t="s">
        <v>410</v>
      </c>
      <c r="P7649" s="175" t="s">
        <v>727</v>
      </c>
    </row>
    <row r="7650" spans="1:16" ht="17.25">
      <c r="A7650" s="183" t="s">
        <v>15292</v>
      </c>
      <c r="B7650" s="183" t="s">
        <v>15293</v>
      </c>
      <c r="C7650" s="183" t="s">
        <v>727</v>
      </c>
      <c r="D7650" s="183" t="s">
        <v>728</v>
      </c>
      <c r="E7650" s="184"/>
      <c r="F7650" s="184"/>
      <c r="G7650" s="185"/>
      <c r="H7650" s="185"/>
      <c r="I7650" s="184"/>
      <c r="J7650" s="184"/>
      <c r="K7650" s="183" t="s">
        <v>410</v>
      </c>
      <c r="L7650" s="183"/>
      <c r="M7650" s="186"/>
      <c r="N7650" s="61" t="s">
        <v>410</v>
      </c>
      <c r="P7650" s="175" t="s">
        <v>727</v>
      </c>
    </row>
    <row r="7651" spans="1:16" ht="17.25">
      <c r="A7651" s="183" t="s">
        <v>15294</v>
      </c>
      <c r="B7651" s="183" t="s">
        <v>15295</v>
      </c>
      <c r="C7651" s="183" t="s">
        <v>727</v>
      </c>
      <c r="D7651" s="183" t="s">
        <v>728</v>
      </c>
      <c r="E7651" s="184"/>
      <c r="F7651" s="184"/>
      <c r="G7651" s="185"/>
      <c r="H7651" s="185"/>
      <c r="I7651" s="184"/>
      <c r="J7651" s="184"/>
      <c r="K7651" s="185" t="s">
        <v>410</v>
      </c>
      <c r="L7651" s="185"/>
      <c r="M7651" s="186"/>
      <c r="N7651" s="61" t="s">
        <v>410</v>
      </c>
      <c r="P7651" s="175" t="s">
        <v>727</v>
      </c>
    </row>
    <row r="7652" spans="1:16" ht="17.25">
      <c r="A7652" s="183" t="s">
        <v>15296</v>
      </c>
      <c r="B7652" s="183" t="s">
        <v>15297</v>
      </c>
      <c r="C7652" s="183" t="s">
        <v>727</v>
      </c>
      <c r="D7652" s="183" t="s">
        <v>728</v>
      </c>
      <c r="E7652" s="184"/>
      <c r="F7652" s="184"/>
      <c r="G7652" s="185"/>
      <c r="H7652" s="185"/>
      <c r="I7652" s="184"/>
      <c r="J7652" s="184"/>
      <c r="K7652" s="185" t="s">
        <v>410</v>
      </c>
      <c r="L7652" s="185"/>
      <c r="M7652" s="186"/>
      <c r="N7652" s="61" t="s">
        <v>410</v>
      </c>
      <c r="P7652" s="175" t="s">
        <v>727</v>
      </c>
    </row>
    <row r="7653" spans="1:16" ht="17.25">
      <c r="A7653" s="183" t="s">
        <v>15298</v>
      </c>
      <c r="B7653" s="183" t="s">
        <v>15299</v>
      </c>
      <c r="C7653" s="183" t="s">
        <v>727</v>
      </c>
      <c r="D7653" s="183" t="s">
        <v>728</v>
      </c>
      <c r="E7653" s="184"/>
      <c r="F7653" s="184"/>
      <c r="G7653" s="185"/>
      <c r="H7653" s="185"/>
      <c r="I7653" s="184"/>
      <c r="J7653" s="184"/>
      <c r="K7653" s="185" t="s">
        <v>410</v>
      </c>
      <c r="L7653" s="185"/>
      <c r="M7653" s="186"/>
      <c r="N7653" s="61" t="s">
        <v>410</v>
      </c>
      <c r="P7653" s="175" t="s">
        <v>727</v>
      </c>
    </row>
    <row r="7654" spans="1:16" ht="17.25">
      <c r="A7654" s="183" t="s">
        <v>15300</v>
      </c>
      <c r="B7654" s="183" t="s">
        <v>15301</v>
      </c>
      <c r="C7654" s="183" t="s">
        <v>727</v>
      </c>
      <c r="D7654" s="183" t="s">
        <v>728</v>
      </c>
      <c r="E7654" s="184"/>
      <c r="F7654" s="184"/>
      <c r="G7654" s="185"/>
      <c r="H7654" s="185"/>
      <c r="I7654" s="184"/>
      <c r="J7654" s="184"/>
      <c r="K7654" s="185" t="s">
        <v>410</v>
      </c>
      <c r="L7654" s="185"/>
      <c r="M7654" s="186"/>
      <c r="N7654" s="61" t="s">
        <v>410</v>
      </c>
      <c r="P7654" s="175" t="s">
        <v>727</v>
      </c>
    </row>
    <row r="7655" spans="1:16" ht="17.25">
      <c r="A7655" s="183" t="s">
        <v>15302</v>
      </c>
      <c r="B7655" s="183" t="s">
        <v>15303</v>
      </c>
      <c r="C7655" s="183" t="s">
        <v>727</v>
      </c>
      <c r="D7655" s="183" t="s">
        <v>728</v>
      </c>
      <c r="E7655" s="184"/>
      <c r="F7655" s="184"/>
      <c r="G7655" s="188"/>
      <c r="H7655" s="185"/>
      <c r="I7655" s="184"/>
      <c r="J7655" s="184"/>
      <c r="K7655" s="185" t="s">
        <v>410</v>
      </c>
      <c r="L7655" s="185"/>
      <c r="M7655" s="186"/>
      <c r="N7655" s="61" t="s">
        <v>410</v>
      </c>
      <c r="P7655" s="175" t="s">
        <v>727</v>
      </c>
    </row>
    <row r="7656" spans="1:16" ht="17.25">
      <c r="A7656" s="183" t="s">
        <v>15304</v>
      </c>
      <c r="B7656" s="183" t="s">
        <v>15305</v>
      </c>
      <c r="C7656" s="183" t="s">
        <v>727</v>
      </c>
      <c r="D7656" s="183" t="s">
        <v>728</v>
      </c>
      <c r="E7656" s="184"/>
      <c r="F7656" s="184"/>
      <c r="G7656" s="185"/>
      <c r="H7656" s="185"/>
      <c r="I7656" s="184"/>
      <c r="J7656" s="184"/>
      <c r="K7656" s="185" t="s">
        <v>410</v>
      </c>
      <c r="L7656" s="185"/>
      <c r="M7656" s="186"/>
      <c r="N7656" s="61" t="s">
        <v>410</v>
      </c>
      <c r="P7656" s="175" t="s">
        <v>727</v>
      </c>
    </row>
    <row r="7657" spans="1:16" ht="17.25">
      <c r="A7657" s="183" t="s">
        <v>15306</v>
      </c>
      <c r="B7657" s="183" t="s">
        <v>15307</v>
      </c>
      <c r="C7657" s="183" t="s">
        <v>727</v>
      </c>
      <c r="D7657" s="183" t="s">
        <v>728</v>
      </c>
      <c r="E7657" s="184"/>
      <c r="F7657" s="184"/>
      <c r="G7657" s="185"/>
      <c r="H7657" s="185"/>
      <c r="I7657" s="184"/>
      <c r="J7657" s="184"/>
      <c r="K7657" s="185" t="s">
        <v>410</v>
      </c>
      <c r="L7657" s="185"/>
      <c r="M7657" s="186"/>
      <c r="N7657" s="61" t="s">
        <v>410</v>
      </c>
      <c r="P7657" s="175" t="s">
        <v>727</v>
      </c>
    </row>
    <row r="7658" spans="1:16" ht="17.25">
      <c r="A7658" s="183" t="s">
        <v>15308</v>
      </c>
      <c r="B7658" s="183" t="s">
        <v>15309</v>
      </c>
      <c r="C7658" s="183" t="s">
        <v>727</v>
      </c>
      <c r="D7658" s="183" t="s">
        <v>728</v>
      </c>
      <c r="E7658" s="184"/>
      <c r="F7658" s="184"/>
      <c r="G7658" s="185"/>
      <c r="H7658" s="185"/>
      <c r="I7658" s="184"/>
      <c r="J7658" s="184"/>
      <c r="K7658" s="185" t="s">
        <v>410</v>
      </c>
      <c r="L7658" s="185"/>
      <c r="M7658" s="186"/>
      <c r="N7658" s="61" t="s">
        <v>410</v>
      </c>
      <c r="P7658" s="175" t="s">
        <v>727</v>
      </c>
    </row>
    <row r="7659" spans="1:16" ht="17.25">
      <c r="A7659" s="183" t="s">
        <v>15310</v>
      </c>
      <c r="B7659" s="183" t="s">
        <v>15311</v>
      </c>
      <c r="C7659" s="183" t="s">
        <v>727</v>
      </c>
      <c r="D7659" s="183" t="s">
        <v>728</v>
      </c>
      <c r="E7659" s="184">
        <v>269</v>
      </c>
      <c r="F7659" s="184">
        <v>244</v>
      </c>
      <c r="G7659" s="185" t="s">
        <v>137</v>
      </c>
      <c r="H7659" s="185"/>
      <c r="I7659" s="184">
        <v>95.56</v>
      </c>
      <c r="J7659" s="184">
        <v>339.56</v>
      </c>
      <c r="K7659" s="185">
        <v>42</v>
      </c>
      <c r="L7659" s="185"/>
      <c r="M7659" s="186"/>
      <c r="N7659" s="61" t="s">
        <v>51</v>
      </c>
      <c r="P7659" s="175" t="s">
        <v>727</v>
      </c>
    </row>
    <row r="7660" spans="1:16" ht="17.25">
      <c r="A7660" s="183" t="s">
        <v>15312</v>
      </c>
      <c r="B7660" s="183" t="s">
        <v>15313</v>
      </c>
      <c r="C7660" s="183" t="s">
        <v>727</v>
      </c>
      <c r="D7660" s="183" t="s">
        <v>728</v>
      </c>
      <c r="E7660" s="184">
        <v>269</v>
      </c>
      <c r="F7660" s="184">
        <v>244</v>
      </c>
      <c r="G7660" s="185" t="s">
        <v>137</v>
      </c>
      <c r="H7660" s="185"/>
      <c r="I7660" s="184">
        <v>95.56</v>
      </c>
      <c r="J7660" s="184">
        <v>339.56</v>
      </c>
      <c r="K7660" s="185">
        <v>11</v>
      </c>
      <c r="L7660" s="185"/>
      <c r="M7660" s="186"/>
      <c r="N7660" s="61" t="s">
        <v>51</v>
      </c>
      <c r="P7660" s="175" t="s">
        <v>727</v>
      </c>
    </row>
    <row r="7661" spans="1:16" ht="17.25">
      <c r="A7661" s="183" t="s">
        <v>15314</v>
      </c>
      <c r="B7661" s="183" t="s">
        <v>15315</v>
      </c>
      <c r="C7661" s="183" t="s">
        <v>727</v>
      </c>
      <c r="D7661" s="183" t="s">
        <v>728</v>
      </c>
      <c r="E7661" s="184">
        <v>239</v>
      </c>
      <c r="F7661" s="184">
        <v>219</v>
      </c>
      <c r="G7661" s="185" t="s">
        <v>55</v>
      </c>
      <c r="H7661" s="185"/>
      <c r="I7661" s="184">
        <v>91.38</v>
      </c>
      <c r="J7661" s="184">
        <v>310.38</v>
      </c>
      <c r="K7661" s="185">
        <v>48</v>
      </c>
      <c r="L7661" s="185"/>
      <c r="M7661" s="186"/>
      <c r="N7661" s="61" t="s">
        <v>51</v>
      </c>
      <c r="P7661" s="175" t="s">
        <v>727</v>
      </c>
    </row>
    <row r="7662" spans="1:16" ht="17.25">
      <c r="A7662" s="183" t="s">
        <v>15316</v>
      </c>
      <c r="B7662" s="183" t="s">
        <v>15317</v>
      </c>
      <c r="C7662" s="183" t="s">
        <v>727</v>
      </c>
      <c r="D7662" s="183" t="s">
        <v>728</v>
      </c>
      <c r="E7662" s="184"/>
      <c r="F7662" s="184"/>
      <c r="G7662" s="185"/>
      <c r="H7662" s="185"/>
      <c r="I7662" s="184"/>
      <c r="J7662" s="184"/>
      <c r="K7662" s="185" t="s">
        <v>410</v>
      </c>
      <c r="L7662" s="185"/>
      <c r="M7662" s="186"/>
      <c r="N7662" s="61" t="s">
        <v>410</v>
      </c>
      <c r="P7662" s="175" t="s">
        <v>727</v>
      </c>
    </row>
    <row r="7663" spans="1:16" ht="17.25">
      <c r="A7663" s="183" t="s">
        <v>15318</v>
      </c>
      <c r="B7663" s="183" t="s">
        <v>9953</v>
      </c>
      <c r="C7663" s="183" t="s">
        <v>727</v>
      </c>
      <c r="D7663" s="183" t="s">
        <v>728</v>
      </c>
      <c r="E7663" s="184"/>
      <c r="F7663" s="184"/>
      <c r="G7663" s="185"/>
      <c r="H7663" s="185"/>
      <c r="I7663" s="184"/>
      <c r="J7663" s="184"/>
      <c r="K7663" s="185" t="s">
        <v>410</v>
      </c>
      <c r="L7663" s="185"/>
      <c r="M7663" s="186"/>
      <c r="N7663" s="61" t="s">
        <v>410</v>
      </c>
      <c r="P7663" s="175" t="s">
        <v>727</v>
      </c>
    </row>
    <row r="7664" spans="1:16" ht="17.25">
      <c r="A7664" s="183" t="s">
        <v>15319</v>
      </c>
      <c r="B7664" s="183" t="s">
        <v>9961</v>
      </c>
      <c r="C7664" s="183" t="s">
        <v>727</v>
      </c>
      <c r="D7664" s="183" t="s">
        <v>728</v>
      </c>
      <c r="E7664" s="184"/>
      <c r="F7664" s="184"/>
      <c r="G7664" s="185"/>
      <c r="H7664" s="185"/>
      <c r="I7664" s="184"/>
      <c r="J7664" s="184"/>
      <c r="K7664" s="185" t="s">
        <v>410</v>
      </c>
      <c r="L7664" s="185"/>
      <c r="M7664" s="186"/>
      <c r="N7664" s="61" t="s">
        <v>410</v>
      </c>
      <c r="P7664" s="175" t="s">
        <v>727</v>
      </c>
    </row>
    <row r="7665" spans="1:16" ht="17.25">
      <c r="A7665" s="183" t="s">
        <v>15320</v>
      </c>
      <c r="B7665" s="183" t="s">
        <v>15321</v>
      </c>
      <c r="C7665" s="183" t="s">
        <v>727</v>
      </c>
      <c r="D7665" s="183" t="s">
        <v>728</v>
      </c>
      <c r="E7665" s="184"/>
      <c r="F7665" s="184"/>
      <c r="G7665" s="185"/>
      <c r="H7665" s="185"/>
      <c r="I7665" s="184"/>
      <c r="J7665" s="184"/>
      <c r="K7665" s="185" t="s">
        <v>410</v>
      </c>
      <c r="L7665" s="185"/>
      <c r="M7665" s="186"/>
      <c r="N7665" s="61" t="s">
        <v>410</v>
      </c>
      <c r="P7665" s="175" t="s">
        <v>727</v>
      </c>
    </row>
    <row r="7666" spans="1:16" ht="17.25">
      <c r="A7666" s="183" t="s">
        <v>15322</v>
      </c>
      <c r="B7666" s="183" t="s">
        <v>15323</v>
      </c>
      <c r="C7666" s="183" t="s">
        <v>727</v>
      </c>
      <c r="D7666" s="183" t="s">
        <v>728</v>
      </c>
      <c r="E7666" s="184"/>
      <c r="F7666" s="184"/>
      <c r="G7666" s="185"/>
      <c r="H7666" s="185"/>
      <c r="I7666" s="184"/>
      <c r="J7666" s="184"/>
      <c r="K7666" s="185" t="s">
        <v>410</v>
      </c>
      <c r="L7666" s="185"/>
      <c r="M7666" s="186"/>
      <c r="N7666" s="61" t="s">
        <v>410</v>
      </c>
      <c r="P7666" s="175" t="s">
        <v>727</v>
      </c>
    </row>
    <row r="7667" spans="1:16" ht="17.25">
      <c r="A7667" s="183" t="s">
        <v>15324</v>
      </c>
      <c r="B7667" s="183" t="s">
        <v>15325</v>
      </c>
      <c r="C7667" s="183" t="s">
        <v>727</v>
      </c>
      <c r="D7667" s="183" t="s">
        <v>728</v>
      </c>
      <c r="E7667" s="184"/>
      <c r="F7667" s="184"/>
      <c r="G7667" s="188"/>
      <c r="H7667" s="185"/>
      <c r="I7667" s="184"/>
      <c r="J7667" s="184"/>
      <c r="K7667" s="185" t="s">
        <v>410</v>
      </c>
      <c r="L7667" s="185"/>
      <c r="M7667" s="186"/>
      <c r="N7667" s="61" t="s">
        <v>410</v>
      </c>
      <c r="P7667" s="175" t="s">
        <v>727</v>
      </c>
    </row>
    <row r="7668" spans="1:16" ht="17.25">
      <c r="A7668" s="183" t="s">
        <v>15326</v>
      </c>
      <c r="B7668" s="183" t="s">
        <v>15327</v>
      </c>
      <c r="C7668" s="183" t="s">
        <v>727</v>
      </c>
      <c r="D7668" s="183" t="s">
        <v>728</v>
      </c>
      <c r="E7668" s="184">
        <v>439</v>
      </c>
      <c r="F7668" s="184">
        <v>439</v>
      </c>
      <c r="G7668" s="185"/>
      <c r="H7668" s="185"/>
      <c r="I7668" s="184">
        <v>136.89</v>
      </c>
      <c r="J7668" s="184">
        <v>575.89</v>
      </c>
      <c r="K7668" s="185">
        <v>17</v>
      </c>
      <c r="L7668" s="185"/>
      <c r="M7668" s="186"/>
      <c r="N7668" s="61" t="s">
        <v>51</v>
      </c>
      <c r="P7668" s="175" t="s">
        <v>727</v>
      </c>
    </row>
    <row r="7669" spans="1:16" ht="17.25">
      <c r="A7669" s="183" t="s">
        <v>15328</v>
      </c>
      <c r="B7669" s="183" t="s">
        <v>15329</v>
      </c>
      <c r="C7669" s="183" t="s">
        <v>727</v>
      </c>
      <c r="D7669" s="183" t="s">
        <v>728</v>
      </c>
      <c r="E7669" s="184"/>
      <c r="F7669" s="184"/>
      <c r="G7669" s="185"/>
      <c r="H7669" s="185"/>
      <c r="I7669" s="184"/>
      <c r="J7669" s="184"/>
      <c r="K7669" s="185" t="s">
        <v>410</v>
      </c>
      <c r="L7669" s="185"/>
      <c r="M7669" s="186"/>
      <c r="N7669" s="61" t="s">
        <v>410</v>
      </c>
      <c r="P7669" s="175" t="s">
        <v>727</v>
      </c>
    </row>
    <row r="7670" spans="1:16" ht="17.25">
      <c r="A7670" s="183" t="s">
        <v>15330</v>
      </c>
      <c r="B7670" s="183" t="s">
        <v>15331</v>
      </c>
      <c r="C7670" s="183" t="s">
        <v>727</v>
      </c>
      <c r="D7670" s="183" t="s">
        <v>728</v>
      </c>
      <c r="E7670" s="184">
        <v>289</v>
      </c>
      <c r="F7670" s="184">
        <v>279</v>
      </c>
      <c r="G7670" s="185" t="s">
        <v>321</v>
      </c>
      <c r="H7670" s="185" t="s">
        <v>689</v>
      </c>
      <c r="I7670" s="184">
        <v>71.48</v>
      </c>
      <c r="J7670" s="184">
        <v>350.48</v>
      </c>
      <c r="K7670" s="185">
        <v>38</v>
      </c>
      <c r="L7670" s="185"/>
      <c r="M7670" s="186"/>
      <c r="N7670" s="61" t="s">
        <v>51</v>
      </c>
      <c r="P7670" s="175" t="s">
        <v>727</v>
      </c>
    </row>
    <row r="7671" spans="1:16" ht="17.25">
      <c r="A7671" s="183" t="s">
        <v>15332</v>
      </c>
      <c r="B7671" s="183" t="s">
        <v>15333</v>
      </c>
      <c r="C7671" s="183" t="s">
        <v>727</v>
      </c>
      <c r="D7671" s="183" t="s">
        <v>728</v>
      </c>
      <c r="E7671" s="184">
        <v>489</v>
      </c>
      <c r="F7671" s="184">
        <v>469</v>
      </c>
      <c r="G7671" s="185" t="s">
        <v>616</v>
      </c>
      <c r="H7671" s="185" t="s">
        <v>689</v>
      </c>
      <c r="I7671" s="184">
        <v>159.61</v>
      </c>
      <c r="J7671" s="184">
        <v>628.61</v>
      </c>
      <c r="K7671" s="185">
        <v>72</v>
      </c>
      <c r="L7671" s="185"/>
      <c r="M7671" s="186"/>
      <c r="N7671" s="61" t="s">
        <v>51</v>
      </c>
      <c r="P7671" s="175" t="s">
        <v>727</v>
      </c>
    </row>
    <row r="7672" spans="1:16" ht="17.25">
      <c r="A7672" s="183" t="s">
        <v>15334</v>
      </c>
      <c r="B7672" s="183" t="s">
        <v>15335</v>
      </c>
      <c r="C7672" s="183" t="s">
        <v>727</v>
      </c>
      <c r="D7672" s="183" t="s">
        <v>728</v>
      </c>
      <c r="E7672" s="184">
        <v>499</v>
      </c>
      <c r="F7672" s="184">
        <v>449</v>
      </c>
      <c r="G7672" s="185" t="s">
        <v>75</v>
      </c>
      <c r="H7672" s="185"/>
      <c r="I7672" s="184">
        <v>163.4</v>
      </c>
      <c r="J7672" s="184">
        <v>612.4</v>
      </c>
      <c r="K7672" s="185">
        <v>71</v>
      </c>
      <c r="L7672" s="185"/>
      <c r="M7672" s="186"/>
      <c r="N7672" s="61" t="s">
        <v>51</v>
      </c>
      <c r="P7672" s="175" t="s">
        <v>727</v>
      </c>
    </row>
    <row r="7673" spans="1:16" ht="17.25">
      <c r="A7673" s="183" t="s">
        <v>15336</v>
      </c>
      <c r="B7673" s="183" t="s">
        <v>15337</v>
      </c>
      <c r="C7673" s="183" t="s">
        <v>727</v>
      </c>
      <c r="D7673" s="183" t="s">
        <v>728</v>
      </c>
      <c r="E7673" s="184"/>
      <c r="F7673" s="184"/>
      <c r="G7673" s="185"/>
      <c r="H7673" s="185"/>
      <c r="I7673" s="184"/>
      <c r="J7673" s="184"/>
      <c r="K7673" s="185" t="s">
        <v>410</v>
      </c>
      <c r="L7673" s="185"/>
      <c r="M7673" s="186"/>
      <c r="N7673" s="61" t="s">
        <v>410</v>
      </c>
      <c r="P7673" s="175" t="s">
        <v>727</v>
      </c>
    </row>
    <row r="7674" spans="1:16" ht="17.25">
      <c r="A7674" s="183" t="s">
        <v>15338</v>
      </c>
      <c r="B7674" s="183" t="s">
        <v>15339</v>
      </c>
      <c r="C7674" s="183" t="s">
        <v>727</v>
      </c>
      <c r="D7674" s="183" t="s">
        <v>728</v>
      </c>
      <c r="E7674" s="184"/>
      <c r="F7674" s="184"/>
      <c r="G7674" s="185"/>
      <c r="H7674" s="185"/>
      <c r="I7674" s="184"/>
      <c r="J7674" s="184"/>
      <c r="K7674" s="185" t="s">
        <v>410</v>
      </c>
      <c r="L7674" s="185"/>
      <c r="M7674" s="186"/>
      <c r="N7674" s="61" t="s">
        <v>410</v>
      </c>
      <c r="P7674" s="175" t="s">
        <v>727</v>
      </c>
    </row>
    <row r="7675" spans="1:16" ht="17.25">
      <c r="A7675" s="183" t="s">
        <v>15340</v>
      </c>
      <c r="B7675" s="183" t="s">
        <v>15341</v>
      </c>
      <c r="C7675" s="183" t="s">
        <v>727</v>
      </c>
      <c r="D7675" s="183" t="s">
        <v>728</v>
      </c>
      <c r="E7675" s="184">
        <v>380</v>
      </c>
      <c r="F7675" s="184">
        <v>380</v>
      </c>
      <c r="G7675" s="185"/>
      <c r="H7675" s="185"/>
      <c r="I7675" s="184">
        <v>107.47</v>
      </c>
      <c r="J7675" s="184">
        <v>487.47</v>
      </c>
      <c r="K7675" s="185">
        <v>51</v>
      </c>
      <c r="L7675" s="185"/>
      <c r="M7675" s="186"/>
      <c r="N7675" s="61" t="s">
        <v>51</v>
      </c>
      <c r="P7675" s="175" t="s">
        <v>727</v>
      </c>
    </row>
    <row r="7676" spans="1:16" ht="17.25">
      <c r="A7676" s="183" t="s">
        <v>15342</v>
      </c>
      <c r="B7676" s="183" t="s">
        <v>15343</v>
      </c>
      <c r="C7676" s="183" t="s">
        <v>727</v>
      </c>
      <c r="D7676" s="183" t="s">
        <v>728</v>
      </c>
      <c r="E7676" s="184">
        <v>350</v>
      </c>
      <c r="F7676" s="184">
        <v>320</v>
      </c>
      <c r="G7676" s="185" t="s">
        <v>55</v>
      </c>
      <c r="H7676" s="185"/>
      <c r="I7676" s="184">
        <v>75.94</v>
      </c>
      <c r="J7676" s="184">
        <v>395.94</v>
      </c>
      <c r="K7676" s="185">
        <v>1</v>
      </c>
      <c r="L7676" s="185" t="s">
        <v>57</v>
      </c>
      <c r="M7676" s="186" t="s">
        <v>283</v>
      </c>
      <c r="N7676" s="61" t="s">
        <v>51</v>
      </c>
      <c r="P7676" s="175" t="s">
        <v>727</v>
      </c>
    </row>
    <row r="7677" spans="1:16" ht="17.25">
      <c r="A7677" s="183" t="s">
        <v>15344</v>
      </c>
      <c r="B7677" s="183" t="s">
        <v>15345</v>
      </c>
      <c r="C7677" s="183" t="s">
        <v>727</v>
      </c>
      <c r="D7677" s="183" t="s">
        <v>728</v>
      </c>
      <c r="E7677" s="184"/>
      <c r="F7677" s="184"/>
      <c r="G7677" s="185"/>
      <c r="H7677" s="185"/>
      <c r="I7677" s="184"/>
      <c r="J7677" s="184"/>
      <c r="K7677" s="183" t="s">
        <v>410</v>
      </c>
      <c r="L7677" s="183"/>
      <c r="M7677" s="186"/>
      <c r="N7677" s="61" t="s">
        <v>410</v>
      </c>
      <c r="P7677" s="175" t="s">
        <v>727</v>
      </c>
    </row>
    <row r="7678" spans="1:16" ht="17.25">
      <c r="A7678" s="183" t="s">
        <v>15346</v>
      </c>
      <c r="B7678" s="183" t="s">
        <v>15347</v>
      </c>
      <c r="C7678" s="183" t="s">
        <v>727</v>
      </c>
      <c r="D7678" s="183" t="s">
        <v>728</v>
      </c>
      <c r="E7678" s="184"/>
      <c r="F7678" s="184"/>
      <c r="G7678" s="185"/>
      <c r="H7678" s="185"/>
      <c r="I7678" s="184"/>
      <c r="J7678" s="184"/>
      <c r="K7678" s="183" t="s">
        <v>410</v>
      </c>
      <c r="L7678" s="183"/>
      <c r="M7678" s="186"/>
      <c r="N7678" s="61" t="s">
        <v>410</v>
      </c>
      <c r="P7678" s="175" t="s">
        <v>727</v>
      </c>
    </row>
    <row r="7679" spans="1:16" ht="17.25">
      <c r="A7679" s="183" t="s">
        <v>15348</v>
      </c>
      <c r="B7679" s="183" t="s">
        <v>15349</v>
      </c>
      <c r="C7679" s="183" t="s">
        <v>727</v>
      </c>
      <c r="D7679" s="183" t="s">
        <v>728</v>
      </c>
      <c r="E7679" s="184"/>
      <c r="F7679" s="184"/>
      <c r="G7679" s="185"/>
      <c r="H7679" s="185"/>
      <c r="I7679" s="184"/>
      <c r="J7679" s="184"/>
      <c r="K7679" s="185" t="s">
        <v>410</v>
      </c>
      <c r="L7679" s="185"/>
      <c r="M7679" s="186"/>
      <c r="N7679" s="61" t="s">
        <v>410</v>
      </c>
      <c r="P7679" s="175" t="s">
        <v>727</v>
      </c>
    </row>
    <row r="7680" spans="1:16" ht="17.25">
      <c r="A7680" s="183" t="s">
        <v>15350</v>
      </c>
      <c r="B7680" s="183" t="s">
        <v>15351</v>
      </c>
      <c r="C7680" s="183" t="s">
        <v>727</v>
      </c>
      <c r="D7680" s="183" t="s">
        <v>728</v>
      </c>
      <c r="E7680" s="184">
        <v>270</v>
      </c>
      <c r="F7680" s="184">
        <v>270</v>
      </c>
      <c r="G7680" s="185"/>
      <c r="H7680" s="185"/>
      <c r="I7680" s="184">
        <v>74.17</v>
      </c>
      <c r="J7680" s="184">
        <v>344.17</v>
      </c>
      <c r="K7680" s="185">
        <v>0</v>
      </c>
      <c r="L7680" s="185"/>
      <c r="M7680" s="186"/>
      <c r="N7680" s="61" t="s">
        <v>51</v>
      </c>
      <c r="P7680" s="175" t="s">
        <v>727</v>
      </c>
    </row>
    <row r="7681" spans="1:16" ht="17.25">
      <c r="A7681" s="183" t="s">
        <v>15352</v>
      </c>
      <c r="B7681" s="183" t="s">
        <v>15353</v>
      </c>
      <c r="C7681" s="183" t="s">
        <v>727</v>
      </c>
      <c r="D7681" s="183" t="s">
        <v>728</v>
      </c>
      <c r="E7681" s="184"/>
      <c r="F7681" s="184"/>
      <c r="G7681" s="185"/>
      <c r="H7681" s="185"/>
      <c r="I7681" s="184"/>
      <c r="J7681" s="184"/>
      <c r="K7681" s="185" t="s">
        <v>410</v>
      </c>
      <c r="L7681" s="185"/>
      <c r="M7681" s="186"/>
      <c r="N7681" s="61" t="s">
        <v>410</v>
      </c>
      <c r="P7681" s="175" t="s">
        <v>727</v>
      </c>
    </row>
    <row r="7682" spans="1:16" ht="17.25">
      <c r="A7682" s="183" t="s">
        <v>15354</v>
      </c>
      <c r="B7682" s="183" t="s">
        <v>15355</v>
      </c>
      <c r="C7682" s="183" t="s">
        <v>727</v>
      </c>
      <c r="D7682" s="183" t="s">
        <v>728</v>
      </c>
      <c r="E7682" s="184"/>
      <c r="F7682" s="184"/>
      <c r="G7682" s="185"/>
      <c r="H7682" s="185"/>
      <c r="I7682" s="184"/>
      <c r="J7682" s="184"/>
      <c r="K7682" s="185" t="s">
        <v>410</v>
      </c>
      <c r="L7682" s="185"/>
      <c r="M7682" s="186"/>
      <c r="N7682" s="61" t="s">
        <v>410</v>
      </c>
      <c r="P7682" s="175" t="s">
        <v>727</v>
      </c>
    </row>
    <row r="7683" spans="1:16" ht="17.25">
      <c r="A7683" s="183" t="s">
        <v>15356</v>
      </c>
      <c r="B7683" s="183" t="s">
        <v>15357</v>
      </c>
      <c r="C7683" s="183" t="s">
        <v>727</v>
      </c>
      <c r="D7683" s="183" t="s">
        <v>728</v>
      </c>
      <c r="E7683" s="184"/>
      <c r="F7683" s="184"/>
      <c r="G7683" s="185"/>
      <c r="H7683" s="185"/>
      <c r="I7683" s="184"/>
      <c r="J7683" s="184"/>
      <c r="K7683" s="185" t="s">
        <v>410</v>
      </c>
      <c r="L7683" s="185"/>
      <c r="M7683" s="186"/>
      <c r="N7683" s="61" t="s">
        <v>410</v>
      </c>
      <c r="P7683" s="175" t="s">
        <v>727</v>
      </c>
    </row>
    <row r="7684" spans="1:16" ht="17.25">
      <c r="A7684" s="183" t="s">
        <v>15358</v>
      </c>
      <c r="B7684" s="183" t="s">
        <v>15359</v>
      </c>
      <c r="C7684" s="183" t="s">
        <v>727</v>
      </c>
      <c r="D7684" s="183" t="s">
        <v>728</v>
      </c>
      <c r="E7684" s="184"/>
      <c r="F7684" s="184"/>
      <c r="G7684" s="185"/>
      <c r="H7684" s="185"/>
      <c r="I7684" s="184"/>
      <c r="J7684" s="184"/>
      <c r="K7684" s="185" t="s">
        <v>410</v>
      </c>
      <c r="L7684" s="185"/>
      <c r="M7684" s="186"/>
      <c r="N7684" s="61" t="s">
        <v>410</v>
      </c>
      <c r="P7684" s="175" t="s">
        <v>727</v>
      </c>
    </row>
    <row r="7685" spans="1:16" ht="17.25">
      <c r="A7685" s="183" t="s">
        <v>15360</v>
      </c>
      <c r="B7685" s="183" t="s">
        <v>15361</v>
      </c>
      <c r="C7685" s="183" t="s">
        <v>727</v>
      </c>
      <c r="D7685" s="183" t="s">
        <v>728</v>
      </c>
      <c r="E7685" s="184"/>
      <c r="F7685" s="184"/>
      <c r="G7685" s="185"/>
      <c r="H7685" s="185"/>
      <c r="I7685" s="184"/>
      <c r="J7685" s="184"/>
      <c r="K7685" s="185" t="s">
        <v>410</v>
      </c>
      <c r="L7685" s="185"/>
      <c r="M7685" s="186"/>
      <c r="N7685" s="61" t="s">
        <v>410</v>
      </c>
      <c r="P7685" s="175" t="s">
        <v>727</v>
      </c>
    </row>
    <row r="7686" spans="1:16" ht="17.25">
      <c r="A7686" s="183" t="s">
        <v>15362</v>
      </c>
      <c r="B7686" s="183" t="s">
        <v>15363</v>
      </c>
      <c r="C7686" s="183" t="s">
        <v>727</v>
      </c>
      <c r="D7686" s="183" t="s">
        <v>728</v>
      </c>
      <c r="E7686" s="184"/>
      <c r="F7686" s="184"/>
      <c r="G7686" s="185"/>
      <c r="H7686" s="185"/>
      <c r="I7686" s="184"/>
      <c r="J7686" s="184"/>
      <c r="K7686" s="185" t="s">
        <v>410</v>
      </c>
      <c r="L7686" s="185"/>
      <c r="M7686" s="186"/>
      <c r="N7686" s="61" t="s">
        <v>410</v>
      </c>
      <c r="P7686" s="175" t="s">
        <v>727</v>
      </c>
    </row>
    <row r="7687" spans="1:16" ht="17.25">
      <c r="A7687" s="183" t="s">
        <v>15364</v>
      </c>
      <c r="B7687" s="183" t="s">
        <v>15365</v>
      </c>
      <c r="C7687" s="183" t="s">
        <v>727</v>
      </c>
      <c r="D7687" s="183" t="s">
        <v>728</v>
      </c>
      <c r="E7687" s="184"/>
      <c r="F7687" s="184"/>
      <c r="G7687" s="185"/>
      <c r="H7687" s="185"/>
      <c r="I7687" s="184"/>
      <c r="J7687" s="184"/>
      <c r="K7687" s="185" t="s">
        <v>410</v>
      </c>
      <c r="L7687" s="185"/>
      <c r="M7687" s="186"/>
      <c r="N7687" s="61" t="s">
        <v>410</v>
      </c>
      <c r="P7687" s="175" t="s">
        <v>727</v>
      </c>
    </row>
    <row r="7688" spans="1:16" ht="17.25">
      <c r="A7688" s="183" t="s">
        <v>15366</v>
      </c>
      <c r="B7688" s="183" t="s">
        <v>15367</v>
      </c>
      <c r="C7688" s="183" t="s">
        <v>727</v>
      </c>
      <c r="D7688" s="183" t="s">
        <v>728</v>
      </c>
      <c r="E7688" s="184">
        <v>243</v>
      </c>
      <c r="F7688" s="184">
        <v>243</v>
      </c>
      <c r="G7688" s="185"/>
      <c r="H7688" s="185"/>
      <c r="I7688" s="184">
        <v>60.12</v>
      </c>
      <c r="J7688" s="184">
        <v>303.12</v>
      </c>
      <c r="K7688" s="185">
        <v>0</v>
      </c>
      <c r="L7688" s="185"/>
      <c r="M7688" s="186"/>
      <c r="N7688" s="61" t="s">
        <v>51</v>
      </c>
      <c r="P7688" s="175" t="s">
        <v>727</v>
      </c>
    </row>
    <row r="7689" spans="1:16" ht="17.25">
      <c r="A7689" s="183" t="s">
        <v>15368</v>
      </c>
      <c r="B7689" s="183" t="s">
        <v>15369</v>
      </c>
      <c r="C7689" s="183" t="s">
        <v>727</v>
      </c>
      <c r="D7689" s="183" t="s">
        <v>728</v>
      </c>
      <c r="E7689" s="184"/>
      <c r="F7689" s="184"/>
      <c r="G7689" s="185"/>
      <c r="H7689" s="185"/>
      <c r="I7689" s="184"/>
      <c r="J7689" s="184"/>
      <c r="K7689" s="185" t="s">
        <v>410</v>
      </c>
      <c r="L7689" s="185"/>
      <c r="M7689" s="186"/>
      <c r="N7689" s="61" t="s">
        <v>410</v>
      </c>
      <c r="P7689" s="175" t="s">
        <v>727</v>
      </c>
    </row>
    <row r="7690" spans="1:16" ht="17.25">
      <c r="A7690" s="183" t="s">
        <v>15370</v>
      </c>
      <c r="B7690" s="183" t="s">
        <v>15371</v>
      </c>
      <c r="C7690" s="183" t="s">
        <v>727</v>
      </c>
      <c r="D7690" s="183" t="s">
        <v>728</v>
      </c>
      <c r="E7690" s="184"/>
      <c r="F7690" s="184"/>
      <c r="G7690" s="185"/>
      <c r="H7690" s="185"/>
      <c r="I7690" s="184"/>
      <c r="J7690" s="184"/>
      <c r="K7690" s="185" t="s">
        <v>410</v>
      </c>
      <c r="L7690" s="185"/>
      <c r="M7690" s="186"/>
      <c r="N7690" s="61" t="s">
        <v>410</v>
      </c>
      <c r="P7690" s="175" t="s">
        <v>727</v>
      </c>
    </row>
    <row r="7691" spans="1:16" ht="17.25">
      <c r="A7691" s="183" t="s">
        <v>15372</v>
      </c>
      <c r="B7691" s="183" t="s">
        <v>15373</v>
      </c>
      <c r="C7691" s="183" t="s">
        <v>727</v>
      </c>
      <c r="D7691" s="183" t="s">
        <v>728</v>
      </c>
      <c r="E7691" s="184"/>
      <c r="F7691" s="184"/>
      <c r="G7691" s="185"/>
      <c r="H7691" s="185"/>
      <c r="I7691" s="184"/>
      <c r="J7691" s="184"/>
      <c r="K7691" s="185" t="s">
        <v>410</v>
      </c>
      <c r="L7691" s="185"/>
      <c r="M7691" s="186"/>
      <c r="N7691" s="61" t="s">
        <v>410</v>
      </c>
      <c r="P7691" s="175" t="s">
        <v>727</v>
      </c>
    </row>
    <row r="7692" spans="1:16" ht="17.25">
      <c r="A7692" s="183" t="s">
        <v>15374</v>
      </c>
      <c r="B7692" s="183" t="s">
        <v>15375</v>
      </c>
      <c r="C7692" s="183" t="s">
        <v>727</v>
      </c>
      <c r="D7692" s="183" t="s">
        <v>728</v>
      </c>
      <c r="E7692" s="184">
        <v>309</v>
      </c>
      <c r="F7692" s="184">
        <v>309</v>
      </c>
      <c r="G7692" s="185"/>
      <c r="H7692" s="185"/>
      <c r="I7692" s="184">
        <v>126.28</v>
      </c>
      <c r="J7692" s="184">
        <v>435.28</v>
      </c>
      <c r="K7692" s="185">
        <v>86</v>
      </c>
      <c r="L7692" s="185"/>
      <c r="M7692" s="186"/>
      <c r="N7692" s="61" t="s">
        <v>51</v>
      </c>
      <c r="P7692" s="175" t="s">
        <v>727</v>
      </c>
    </row>
    <row r="7693" spans="1:16" ht="17.25">
      <c r="A7693" s="183" t="s">
        <v>15376</v>
      </c>
      <c r="B7693" s="183" t="s">
        <v>15377</v>
      </c>
      <c r="C7693" s="183" t="s">
        <v>727</v>
      </c>
      <c r="D7693" s="183" t="s">
        <v>728</v>
      </c>
      <c r="E7693" s="184"/>
      <c r="F7693" s="184"/>
      <c r="G7693" s="185"/>
      <c r="H7693" s="185"/>
      <c r="I7693" s="184"/>
      <c r="J7693" s="184"/>
      <c r="K7693" s="185" t="s">
        <v>410</v>
      </c>
      <c r="L7693" s="185"/>
      <c r="M7693" s="186"/>
      <c r="N7693" s="61" t="s">
        <v>410</v>
      </c>
      <c r="P7693" s="175" t="s">
        <v>727</v>
      </c>
    </row>
    <row r="7694" spans="1:16" ht="17.25">
      <c r="A7694" s="183" t="s">
        <v>15378</v>
      </c>
      <c r="B7694" s="183" t="s">
        <v>15379</v>
      </c>
      <c r="C7694" s="183" t="s">
        <v>727</v>
      </c>
      <c r="D7694" s="183" t="s">
        <v>728</v>
      </c>
      <c r="E7694" s="184">
        <v>599</v>
      </c>
      <c r="F7694" s="184">
        <v>599</v>
      </c>
      <c r="G7694" s="185"/>
      <c r="H7694" s="185"/>
      <c r="I7694" s="184">
        <v>168.8</v>
      </c>
      <c r="J7694" s="184">
        <v>767.8</v>
      </c>
      <c r="K7694" s="185">
        <v>0</v>
      </c>
      <c r="L7694" s="185"/>
      <c r="M7694" s="186"/>
      <c r="N7694" s="61" t="s">
        <v>51</v>
      </c>
      <c r="P7694" s="175" t="s">
        <v>727</v>
      </c>
    </row>
    <row r="7695" spans="1:16" ht="17.25">
      <c r="A7695" s="183" t="s">
        <v>15380</v>
      </c>
      <c r="B7695" s="183" t="s">
        <v>15381</v>
      </c>
      <c r="C7695" s="183" t="s">
        <v>727</v>
      </c>
      <c r="D7695" s="183" t="s">
        <v>728</v>
      </c>
      <c r="E7695" s="184">
        <v>599</v>
      </c>
      <c r="F7695" s="184">
        <v>509</v>
      </c>
      <c r="G7695" s="185" t="s">
        <v>268</v>
      </c>
      <c r="H7695" s="185"/>
      <c r="I7695" s="184">
        <v>168.8</v>
      </c>
      <c r="J7695" s="184">
        <v>677.8</v>
      </c>
      <c r="K7695" s="185">
        <v>0</v>
      </c>
      <c r="L7695" s="185"/>
      <c r="M7695" s="186"/>
      <c r="N7695" s="61" t="s">
        <v>51</v>
      </c>
      <c r="P7695" s="175" t="s">
        <v>727</v>
      </c>
    </row>
    <row r="7696" spans="1:16" ht="17.25">
      <c r="A7696" s="183" t="s">
        <v>15382</v>
      </c>
      <c r="B7696" s="183" t="s">
        <v>15383</v>
      </c>
      <c r="C7696" s="183" t="s">
        <v>727</v>
      </c>
      <c r="D7696" s="183" t="s">
        <v>728</v>
      </c>
      <c r="E7696" s="184"/>
      <c r="F7696" s="184"/>
      <c r="G7696" s="185"/>
      <c r="H7696" s="185"/>
      <c r="I7696" s="184"/>
      <c r="J7696" s="184"/>
      <c r="K7696" s="185" t="s">
        <v>410</v>
      </c>
      <c r="L7696" s="185"/>
      <c r="M7696" s="186"/>
      <c r="N7696" s="61" t="s">
        <v>410</v>
      </c>
      <c r="P7696" s="175" t="s">
        <v>727</v>
      </c>
    </row>
    <row r="7697" spans="1:16" ht="17.25">
      <c r="A7697" s="183" t="s">
        <v>15384</v>
      </c>
      <c r="B7697" s="183" t="s">
        <v>15385</v>
      </c>
      <c r="C7697" s="183" t="s">
        <v>727</v>
      </c>
      <c r="D7697" s="183" t="s">
        <v>728</v>
      </c>
      <c r="E7697" s="184"/>
      <c r="F7697" s="184"/>
      <c r="G7697" s="185"/>
      <c r="H7697" s="185"/>
      <c r="I7697" s="184"/>
      <c r="J7697" s="184"/>
      <c r="K7697" s="185" t="s">
        <v>410</v>
      </c>
      <c r="L7697" s="185"/>
      <c r="M7697" s="186"/>
      <c r="N7697" s="61" t="s">
        <v>410</v>
      </c>
      <c r="P7697" s="175" t="s">
        <v>727</v>
      </c>
    </row>
    <row r="7698" spans="1:16" ht="17.25">
      <c r="A7698" s="183" t="s">
        <v>15386</v>
      </c>
      <c r="B7698" s="183" t="s">
        <v>15387</v>
      </c>
      <c r="C7698" s="183" t="s">
        <v>727</v>
      </c>
      <c r="D7698" s="183" t="s">
        <v>728</v>
      </c>
      <c r="E7698" s="184">
        <v>584</v>
      </c>
      <c r="F7698" s="184">
        <v>584</v>
      </c>
      <c r="G7698" s="185"/>
      <c r="H7698" s="185"/>
      <c r="I7698" s="184">
        <v>214.14</v>
      </c>
      <c r="J7698" s="184">
        <v>798.14</v>
      </c>
      <c r="K7698" s="183">
        <v>0</v>
      </c>
      <c r="L7698" s="183"/>
      <c r="M7698" s="186"/>
      <c r="N7698" s="61" t="s">
        <v>51</v>
      </c>
      <c r="P7698" s="175" t="s">
        <v>727</v>
      </c>
    </row>
    <row r="7699" spans="1:16" ht="17.25">
      <c r="A7699" s="183" t="s">
        <v>15388</v>
      </c>
      <c r="B7699" s="183" t="s">
        <v>15389</v>
      </c>
      <c r="C7699" s="183" t="s">
        <v>727</v>
      </c>
      <c r="D7699" s="183" t="s">
        <v>728</v>
      </c>
      <c r="E7699" s="184">
        <v>359</v>
      </c>
      <c r="F7699" s="184">
        <v>339</v>
      </c>
      <c r="G7699" s="185" t="s">
        <v>194</v>
      </c>
      <c r="H7699" s="185"/>
      <c r="I7699" s="184">
        <v>78.67</v>
      </c>
      <c r="J7699" s="184">
        <v>417.67</v>
      </c>
      <c r="K7699" s="185">
        <v>121</v>
      </c>
      <c r="L7699" s="185" t="s">
        <v>57</v>
      </c>
      <c r="M7699" s="186" t="s">
        <v>217</v>
      </c>
      <c r="N7699" s="61" t="s">
        <v>51</v>
      </c>
      <c r="P7699" s="175" t="s">
        <v>727</v>
      </c>
    </row>
    <row r="7700" spans="1:16" ht="17.25">
      <c r="A7700" s="183" t="s">
        <v>15390</v>
      </c>
      <c r="B7700" s="183" t="s">
        <v>15391</v>
      </c>
      <c r="C7700" s="183" t="s">
        <v>727</v>
      </c>
      <c r="D7700" s="183" t="s">
        <v>728</v>
      </c>
      <c r="E7700" s="184">
        <v>359</v>
      </c>
      <c r="F7700" s="184">
        <v>339</v>
      </c>
      <c r="G7700" s="185" t="s">
        <v>194</v>
      </c>
      <c r="H7700" s="185"/>
      <c r="I7700" s="184">
        <v>78.67</v>
      </c>
      <c r="J7700" s="184">
        <v>417.67</v>
      </c>
      <c r="K7700" s="185">
        <v>143</v>
      </c>
      <c r="L7700" s="185" t="s">
        <v>57</v>
      </c>
      <c r="M7700" s="186" t="s">
        <v>217</v>
      </c>
      <c r="N7700" s="61" t="s">
        <v>51</v>
      </c>
      <c r="P7700" s="175" t="s">
        <v>727</v>
      </c>
    </row>
    <row r="7701" spans="1:16" ht="17.25">
      <c r="A7701" s="183" t="s">
        <v>15392</v>
      </c>
      <c r="B7701" s="183" t="s">
        <v>15393</v>
      </c>
      <c r="C7701" s="183" t="s">
        <v>727</v>
      </c>
      <c r="D7701" s="183" t="s">
        <v>728</v>
      </c>
      <c r="E7701" s="184"/>
      <c r="F7701" s="184"/>
      <c r="G7701" s="185"/>
      <c r="H7701" s="185"/>
      <c r="I7701" s="184"/>
      <c r="J7701" s="184"/>
      <c r="K7701" s="185" t="s">
        <v>410</v>
      </c>
      <c r="L7701" s="185"/>
      <c r="M7701" s="186"/>
      <c r="N7701" s="61" t="s">
        <v>410</v>
      </c>
      <c r="P7701" s="175" t="s">
        <v>727</v>
      </c>
    </row>
    <row r="7702" spans="1:16" ht="17.25">
      <c r="A7702" s="183" t="s">
        <v>15394</v>
      </c>
      <c r="B7702" s="183" t="s">
        <v>15395</v>
      </c>
      <c r="C7702" s="183" t="s">
        <v>727</v>
      </c>
      <c r="D7702" s="183" t="s">
        <v>728</v>
      </c>
      <c r="E7702" s="184"/>
      <c r="F7702" s="184"/>
      <c r="G7702" s="185"/>
      <c r="H7702" s="185"/>
      <c r="I7702" s="184"/>
      <c r="J7702" s="184"/>
      <c r="K7702" s="185" t="s">
        <v>410</v>
      </c>
      <c r="L7702" s="185"/>
      <c r="M7702" s="186"/>
      <c r="N7702" s="61" t="s">
        <v>410</v>
      </c>
      <c r="P7702" s="175" t="s">
        <v>727</v>
      </c>
    </row>
    <row r="7703" spans="1:16" ht="17.25">
      <c r="A7703" s="183" t="s">
        <v>15396</v>
      </c>
      <c r="B7703" s="183" t="s">
        <v>15126</v>
      </c>
      <c r="C7703" s="183" t="s">
        <v>727</v>
      </c>
      <c r="D7703" s="183" t="s">
        <v>728</v>
      </c>
      <c r="E7703" s="184"/>
      <c r="F7703" s="184"/>
      <c r="G7703" s="185"/>
      <c r="H7703" s="185"/>
      <c r="I7703" s="184"/>
      <c r="J7703" s="184"/>
      <c r="K7703" s="185" t="s">
        <v>410</v>
      </c>
      <c r="L7703" s="185"/>
      <c r="M7703" s="186"/>
      <c r="N7703" s="61" t="s">
        <v>410</v>
      </c>
      <c r="P7703" s="175" t="s">
        <v>727</v>
      </c>
    </row>
    <row r="7704" spans="1:16" ht="17.25">
      <c r="A7704" s="183" t="s">
        <v>15397</v>
      </c>
      <c r="B7704" s="183" t="s">
        <v>15398</v>
      </c>
      <c r="C7704" s="183" t="s">
        <v>727</v>
      </c>
      <c r="D7704" s="183" t="s">
        <v>728</v>
      </c>
      <c r="E7704" s="184"/>
      <c r="F7704" s="184"/>
      <c r="G7704" s="185"/>
      <c r="H7704" s="185"/>
      <c r="I7704" s="184"/>
      <c r="J7704" s="184"/>
      <c r="K7704" s="185" t="s">
        <v>410</v>
      </c>
      <c r="L7704" s="185"/>
      <c r="M7704" s="186"/>
      <c r="N7704" s="61" t="s">
        <v>410</v>
      </c>
      <c r="P7704" s="175" t="s">
        <v>727</v>
      </c>
    </row>
    <row r="7705" spans="1:16" ht="17.25">
      <c r="A7705" s="183" t="s">
        <v>15399</v>
      </c>
      <c r="B7705" s="183" t="s">
        <v>15400</v>
      </c>
      <c r="C7705" s="183" t="s">
        <v>727</v>
      </c>
      <c r="D7705" s="183" t="s">
        <v>728</v>
      </c>
      <c r="E7705" s="184"/>
      <c r="F7705" s="184"/>
      <c r="G7705" s="185"/>
      <c r="H7705" s="185"/>
      <c r="I7705" s="184"/>
      <c r="J7705" s="184"/>
      <c r="K7705" s="185" t="s">
        <v>410</v>
      </c>
      <c r="L7705" s="185"/>
      <c r="M7705" s="186"/>
      <c r="N7705" s="61" t="s">
        <v>410</v>
      </c>
      <c r="P7705" s="175" t="s">
        <v>727</v>
      </c>
    </row>
    <row r="7706" spans="1:16" ht="17.25">
      <c r="A7706" s="183" t="s">
        <v>15401</v>
      </c>
      <c r="B7706" s="183" t="s">
        <v>15402</v>
      </c>
      <c r="C7706" s="183" t="s">
        <v>727</v>
      </c>
      <c r="D7706" s="183" t="s">
        <v>728</v>
      </c>
      <c r="E7706" s="184">
        <v>279</v>
      </c>
      <c r="F7706" s="184">
        <v>279</v>
      </c>
      <c r="G7706" s="185"/>
      <c r="H7706" s="185"/>
      <c r="I7706" s="184">
        <v>85.77</v>
      </c>
      <c r="J7706" s="184">
        <v>364.77</v>
      </c>
      <c r="K7706" s="185">
        <v>14</v>
      </c>
      <c r="L7706" s="185"/>
      <c r="M7706" s="186"/>
      <c r="N7706" s="61" t="s">
        <v>51</v>
      </c>
      <c r="P7706" s="175" t="s">
        <v>727</v>
      </c>
    </row>
    <row r="7707" spans="1:16" ht="17.25">
      <c r="A7707" s="183" t="s">
        <v>15403</v>
      </c>
      <c r="B7707" s="183" t="s">
        <v>15404</v>
      </c>
      <c r="C7707" s="183" t="s">
        <v>727</v>
      </c>
      <c r="D7707" s="183" t="s">
        <v>728</v>
      </c>
      <c r="E7707" s="184"/>
      <c r="F7707" s="184"/>
      <c r="G7707" s="185"/>
      <c r="H7707" s="185"/>
      <c r="I7707" s="184"/>
      <c r="J7707" s="184"/>
      <c r="K7707" s="185" t="s">
        <v>410</v>
      </c>
      <c r="L7707" s="185"/>
      <c r="M7707" s="186"/>
      <c r="N7707" s="61" t="s">
        <v>410</v>
      </c>
      <c r="P7707" s="175" t="s">
        <v>727</v>
      </c>
    </row>
    <row r="7708" spans="1:16" ht="17.25">
      <c r="A7708" s="183" t="s">
        <v>15405</v>
      </c>
      <c r="B7708" s="183" t="s">
        <v>15406</v>
      </c>
      <c r="C7708" s="183" t="s">
        <v>727</v>
      </c>
      <c r="D7708" s="183" t="s">
        <v>728</v>
      </c>
      <c r="E7708" s="184"/>
      <c r="F7708" s="184"/>
      <c r="G7708" s="188"/>
      <c r="H7708" s="185"/>
      <c r="I7708" s="184"/>
      <c r="J7708" s="184"/>
      <c r="K7708" s="183" t="s">
        <v>410</v>
      </c>
      <c r="L7708" s="183"/>
      <c r="M7708" s="186"/>
      <c r="N7708" s="61" t="s">
        <v>410</v>
      </c>
      <c r="P7708" s="175" t="s">
        <v>727</v>
      </c>
    </row>
    <row r="7709" spans="1:16" ht="17.25">
      <c r="A7709" s="183" t="s">
        <v>15407</v>
      </c>
      <c r="B7709" s="183" t="s">
        <v>15408</v>
      </c>
      <c r="C7709" s="183" t="s">
        <v>727</v>
      </c>
      <c r="D7709" s="183" t="s">
        <v>728</v>
      </c>
      <c r="E7709" s="184"/>
      <c r="F7709" s="184"/>
      <c r="G7709" s="185"/>
      <c r="H7709" s="185"/>
      <c r="I7709" s="184"/>
      <c r="J7709" s="184"/>
      <c r="K7709" s="185" t="s">
        <v>410</v>
      </c>
      <c r="L7709" s="185"/>
      <c r="M7709" s="186"/>
      <c r="N7709" s="61" t="s">
        <v>410</v>
      </c>
      <c r="P7709" s="175" t="s">
        <v>727</v>
      </c>
    </row>
    <row r="7710" spans="1:16" ht="17.25">
      <c r="A7710" s="183" t="s">
        <v>15409</v>
      </c>
      <c r="B7710" s="183" t="s">
        <v>15410</v>
      </c>
      <c r="C7710" s="183" t="s">
        <v>727</v>
      </c>
      <c r="D7710" s="183" t="s">
        <v>728</v>
      </c>
      <c r="E7710" s="184">
        <v>205</v>
      </c>
      <c r="F7710" s="184">
        <v>185</v>
      </c>
      <c r="G7710" s="185" t="s">
        <v>137</v>
      </c>
      <c r="H7710" s="185" t="s">
        <v>689</v>
      </c>
      <c r="I7710" s="184">
        <v>39.26</v>
      </c>
      <c r="J7710" s="184">
        <v>224.26</v>
      </c>
      <c r="K7710" s="185">
        <v>289</v>
      </c>
      <c r="L7710" s="185"/>
      <c r="M7710" s="186"/>
      <c r="N7710" s="61" t="s">
        <v>51</v>
      </c>
      <c r="P7710" s="175" t="s">
        <v>727</v>
      </c>
    </row>
    <row r="7711" spans="1:16" ht="17.25">
      <c r="A7711" s="183" t="s">
        <v>15411</v>
      </c>
      <c r="B7711" s="183" t="s">
        <v>15412</v>
      </c>
      <c r="C7711" s="183" t="s">
        <v>727</v>
      </c>
      <c r="D7711" s="183" t="s">
        <v>728</v>
      </c>
      <c r="E7711" s="184"/>
      <c r="F7711" s="184"/>
      <c r="G7711" s="185"/>
      <c r="H7711" s="185"/>
      <c r="I7711" s="184"/>
      <c r="J7711" s="184"/>
      <c r="K7711" s="185" t="s">
        <v>410</v>
      </c>
      <c r="L7711" s="185"/>
      <c r="M7711" s="186"/>
      <c r="N7711" s="61" t="s">
        <v>410</v>
      </c>
      <c r="P7711" s="175" t="s">
        <v>727</v>
      </c>
    </row>
    <row r="7712" spans="1:16" ht="17.25">
      <c r="A7712" s="183" t="s">
        <v>15413</v>
      </c>
      <c r="B7712" s="183" t="s">
        <v>15414</v>
      </c>
      <c r="C7712" s="183" t="s">
        <v>727</v>
      </c>
      <c r="D7712" s="183" t="s">
        <v>728</v>
      </c>
      <c r="E7712" s="184">
        <v>210</v>
      </c>
      <c r="F7712" s="184">
        <v>179</v>
      </c>
      <c r="G7712" s="185" t="s">
        <v>88</v>
      </c>
      <c r="H7712" s="185"/>
      <c r="I7712" s="184">
        <v>39.22</v>
      </c>
      <c r="J7712" s="184">
        <v>218.22</v>
      </c>
      <c r="K7712" s="185">
        <v>59</v>
      </c>
      <c r="L7712" s="185"/>
      <c r="M7712" s="186"/>
      <c r="N7712" s="61" t="s">
        <v>51</v>
      </c>
      <c r="P7712" s="175" t="s">
        <v>727</v>
      </c>
    </row>
    <row r="7713" spans="1:16" ht="17.25">
      <c r="A7713" s="183" t="s">
        <v>15415</v>
      </c>
      <c r="B7713" s="183" t="s">
        <v>15416</v>
      </c>
      <c r="C7713" s="183" t="s">
        <v>727</v>
      </c>
      <c r="D7713" s="183" t="s">
        <v>728</v>
      </c>
      <c r="E7713" s="184"/>
      <c r="F7713" s="184"/>
      <c r="G7713" s="185"/>
      <c r="H7713" s="185"/>
      <c r="I7713" s="184"/>
      <c r="J7713" s="184"/>
      <c r="K7713" s="185" t="s">
        <v>410</v>
      </c>
      <c r="L7713" s="185"/>
      <c r="M7713" s="186"/>
      <c r="N7713" s="61" t="s">
        <v>410</v>
      </c>
      <c r="P7713" s="175" t="s">
        <v>727</v>
      </c>
    </row>
    <row r="7714" spans="1:16" ht="17.25">
      <c r="A7714" s="183" t="s">
        <v>15417</v>
      </c>
      <c r="B7714" s="183" t="s">
        <v>15418</v>
      </c>
      <c r="C7714" s="183" t="s">
        <v>727</v>
      </c>
      <c r="D7714" s="183" t="s">
        <v>728</v>
      </c>
      <c r="E7714" s="184"/>
      <c r="F7714" s="184"/>
      <c r="G7714" s="185"/>
      <c r="H7714" s="185"/>
      <c r="I7714" s="184"/>
      <c r="J7714" s="184"/>
      <c r="K7714" s="185" t="s">
        <v>410</v>
      </c>
      <c r="L7714" s="185"/>
      <c r="M7714" s="186"/>
      <c r="N7714" s="61" t="s">
        <v>410</v>
      </c>
      <c r="P7714" s="175" t="s">
        <v>727</v>
      </c>
    </row>
    <row r="7715" spans="1:16" ht="17.25">
      <c r="A7715" s="183" t="s">
        <v>15419</v>
      </c>
      <c r="B7715" s="183" t="s">
        <v>15420</v>
      </c>
      <c r="C7715" s="183" t="s">
        <v>727</v>
      </c>
      <c r="D7715" s="183" t="s">
        <v>728</v>
      </c>
      <c r="E7715" s="184"/>
      <c r="F7715" s="184"/>
      <c r="G7715" s="188"/>
      <c r="H7715" s="185"/>
      <c r="I7715" s="184"/>
      <c r="J7715" s="184"/>
      <c r="K7715" s="185" t="s">
        <v>410</v>
      </c>
      <c r="L7715" s="185"/>
      <c r="M7715" s="186"/>
      <c r="N7715" s="61" t="s">
        <v>410</v>
      </c>
      <c r="P7715" s="175" t="s">
        <v>727</v>
      </c>
    </row>
    <row r="7716" spans="1:16" ht="17.25">
      <c r="A7716" s="183" t="s">
        <v>15421</v>
      </c>
      <c r="B7716" s="183" t="s">
        <v>15422</v>
      </c>
      <c r="C7716" s="183" t="s">
        <v>727</v>
      </c>
      <c r="D7716" s="183" t="s">
        <v>728</v>
      </c>
      <c r="E7716" s="184"/>
      <c r="F7716" s="184"/>
      <c r="G7716" s="185"/>
      <c r="H7716" s="185"/>
      <c r="I7716" s="184"/>
      <c r="J7716" s="184"/>
      <c r="K7716" s="185" t="s">
        <v>410</v>
      </c>
      <c r="L7716" s="185"/>
      <c r="M7716" s="186"/>
      <c r="N7716" s="61" t="s">
        <v>410</v>
      </c>
      <c r="P7716" s="175" t="s">
        <v>727</v>
      </c>
    </row>
    <row r="7717" spans="1:16" ht="17.25">
      <c r="A7717" s="183" t="s">
        <v>15423</v>
      </c>
      <c r="B7717" s="183" t="s">
        <v>15424</v>
      </c>
      <c r="C7717" s="183" t="s">
        <v>727</v>
      </c>
      <c r="D7717" s="183" t="s">
        <v>728</v>
      </c>
      <c r="E7717" s="184"/>
      <c r="F7717" s="184"/>
      <c r="G7717" s="185"/>
      <c r="H7717" s="185"/>
      <c r="I7717" s="184"/>
      <c r="J7717" s="184"/>
      <c r="K7717" s="185" t="s">
        <v>410</v>
      </c>
      <c r="L7717" s="185"/>
      <c r="M7717" s="186"/>
      <c r="N7717" s="61" t="s">
        <v>410</v>
      </c>
      <c r="P7717" s="175" t="s">
        <v>727</v>
      </c>
    </row>
    <row r="7718" spans="1:16" ht="17.25">
      <c r="A7718" s="183" t="s">
        <v>15425</v>
      </c>
      <c r="B7718" s="183" t="s">
        <v>15426</v>
      </c>
      <c r="C7718" s="183" t="s">
        <v>727</v>
      </c>
      <c r="D7718" s="183" t="s">
        <v>728</v>
      </c>
      <c r="E7718" s="184"/>
      <c r="F7718" s="184"/>
      <c r="G7718" s="185"/>
      <c r="H7718" s="185"/>
      <c r="I7718" s="184"/>
      <c r="J7718" s="184"/>
      <c r="K7718" s="185" t="s">
        <v>410</v>
      </c>
      <c r="L7718" s="185"/>
      <c r="M7718" s="186"/>
      <c r="N7718" s="61" t="s">
        <v>410</v>
      </c>
      <c r="P7718" s="175" t="s">
        <v>727</v>
      </c>
    </row>
    <row r="7719" spans="1:16" ht="17.25">
      <c r="A7719" s="183" t="s">
        <v>15427</v>
      </c>
      <c r="B7719" s="183" t="s">
        <v>15428</v>
      </c>
      <c r="C7719" s="183" t="s">
        <v>727</v>
      </c>
      <c r="D7719" s="183" t="s">
        <v>728</v>
      </c>
      <c r="E7719" s="184"/>
      <c r="F7719" s="184"/>
      <c r="G7719" s="188"/>
      <c r="H7719" s="185"/>
      <c r="I7719" s="184"/>
      <c r="J7719" s="184"/>
      <c r="K7719" s="185" t="s">
        <v>410</v>
      </c>
      <c r="L7719" s="185"/>
      <c r="M7719" s="186"/>
      <c r="N7719" s="61" t="s">
        <v>410</v>
      </c>
      <c r="P7719" s="175" t="s">
        <v>727</v>
      </c>
    </row>
    <row r="7720" spans="1:16" ht="17.25">
      <c r="A7720" s="183" t="s">
        <v>15429</v>
      </c>
      <c r="B7720" s="183" t="s">
        <v>15430</v>
      </c>
      <c r="C7720" s="183" t="s">
        <v>727</v>
      </c>
      <c r="D7720" s="183" t="s">
        <v>728</v>
      </c>
      <c r="E7720" s="184"/>
      <c r="F7720" s="184"/>
      <c r="G7720" s="185"/>
      <c r="H7720" s="185"/>
      <c r="I7720" s="184"/>
      <c r="J7720" s="184"/>
      <c r="K7720" s="185" t="s">
        <v>410</v>
      </c>
      <c r="L7720" s="185"/>
      <c r="M7720" s="186"/>
      <c r="N7720" s="61" t="s">
        <v>410</v>
      </c>
      <c r="P7720" s="175" t="s">
        <v>727</v>
      </c>
    </row>
    <row r="7721" spans="1:16" ht="17.25">
      <c r="A7721" s="183" t="s">
        <v>15431</v>
      </c>
      <c r="B7721" s="183" t="s">
        <v>15432</v>
      </c>
      <c r="C7721" s="183" t="s">
        <v>727</v>
      </c>
      <c r="D7721" s="183" t="s">
        <v>728</v>
      </c>
      <c r="E7721" s="184">
        <v>129</v>
      </c>
      <c r="F7721" s="184">
        <v>129</v>
      </c>
      <c r="G7721" s="185"/>
      <c r="H7721" s="185"/>
      <c r="I7721" s="184">
        <v>36.68</v>
      </c>
      <c r="J7721" s="184">
        <v>165.68</v>
      </c>
      <c r="K7721" s="185">
        <v>20</v>
      </c>
      <c r="L7721" s="185"/>
      <c r="M7721" s="186"/>
      <c r="N7721" s="61" t="s">
        <v>51</v>
      </c>
      <c r="P7721" s="175" t="s">
        <v>727</v>
      </c>
    </row>
    <row r="7722" spans="1:16" ht="17.25">
      <c r="A7722" s="183" t="s">
        <v>15433</v>
      </c>
      <c r="B7722" s="183" t="s">
        <v>15434</v>
      </c>
      <c r="C7722" s="183" t="s">
        <v>727</v>
      </c>
      <c r="D7722" s="183" t="s">
        <v>728</v>
      </c>
      <c r="E7722" s="184"/>
      <c r="F7722" s="184"/>
      <c r="G7722" s="188"/>
      <c r="H7722" s="185"/>
      <c r="I7722" s="184"/>
      <c r="J7722" s="184"/>
      <c r="K7722" s="185" t="s">
        <v>410</v>
      </c>
      <c r="L7722" s="185"/>
      <c r="M7722" s="186"/>
      <c r="N7722" s="61" t="s">
        <v>410</v>
      </c>
      <c r="P7722" s="175" t="s">
        <v>727</v>
      </c>
    </row>
    <row r="7723" spans="1:16" ht="17.25">
      <c r="A7723" s="183" t="s">
        <v>15435</v>
      </c>
      <c r="B7723" s="183" t="s">
        <v>15436</v>
      </c>
      <c r="C7723" s="183" t="s">
        <v>727</v>
      </c>
      <c r="D7723" s="183" t="s">
        <v>728</v>
      </c>
      <c r="E7723" s="184">
        <v>186</v>
      </c>
      <c r="F7723" s="184">
        <v>186</v>
      </c>
      <c r="G7723" s="188"/>
      <c r="H7723" s="185"/>
      <c r="I7723" s="184">
        <v>88.36</v>
      </c>
      <c r="J7723" s="184">
        <v>274.36</v>
      </c>
      <c r="K7723" s="185">
        <v>53</v>
      </c>
      <c r="L7723" s="185"/>
      <c r="M7723" s="186"/>
      <c r="N7723" s="61" t="s">
        <v>51</v>
      </c>
      <c r="P7723" s="175" t="s">
        <v>727</v>
      </c>
    </row>
    <row r="7724" spans="1:16" ht="17.25">
      <c r="A7724" s="183" t="s">
        <v>15437</v>
      </c>
      <c r="B7724" s="183" t="s">
        <v>15438</v>
      </c>
      <c r="C7724" s="183" t="s">
        <v>727</v>
      </c>
      <c r="D7724" s="183" t="s">
        <v>728</v>
      </c>
      <c r="E7724" s="184">
        <v>259</v>
      </c>
      <c r="F7724" s="184">
        <v>259</v>
      </c>
      <c r="G7724" s="185"/>
      <c r="H7724" s="185"/>
      <c r="I7724" s="184">
        <v>90.77</v>
      </c>
      <c r="J7724" s="184">
        <v>349.77</v>
      </c>
      <c r="K7724" s="185">
        <v>137</v>
      </c>
      <c r="L7724" s="185"/>
      <c r="M7724" s="186"/>
      <c r="N7724" s="61" t="s">
        <v>51</v>
      </c>
      <c r="P7724" s="175" t="s">
        <v>727</v>
      </c>
    </row>
    <row r="7725" spans="1:16" ht="17.25">
      <c r="A7725" s="183" t="s">
        <v>15439</v>
      </c>
      <c r="B7725" s="183" t="s">
        <v>15440</v>
      </c>
      <c r="C7725" s="183" t="s">
        <v>727</v>
      </c>
      <c r="D7725" s="183" t="s">
        <v>728</v>
      </c>
      <c r="E7725" s="184"/>
      <c r="F7725" s="184"/>
      <c r="G7725" s="188"/>
      <c r="H7725" s="185"/>
      <c r="I7725" s="184"/>
      <c r="J7725" s="184"/>
      <c r="K7725" s="185" t="s">
        <v>410</v>
      </c>
      <c r="L7725" s="185"/>
      <c r="M7725" s="186"/>
      <c r="N7725" s="61" t="s">
        <v>410</v>
      </c>
      <c r="P7725" s="175" t="s">
        <v>727</v>
      </c>
    </row>
    <row r="7726" spans="1:16" ht="17.25">
      <c r="A7726" s="183" t="s">
        <v>15441</v>
      </c>
      <c r="B7726" s="183" t="s">
        <v>15442</v>
      </c>
      <c r="C7726" s="183" t="s">
        <v>727</v>
      </c>
      <c r="D7726" s="183" t="s">
        <v>728</v>
      </c>
      <c r="E7726" s="184"/>
      <c r="F7726" s="184"/>
      <c r="G7726" s="188"/>
      <c r="H7726" s="185"/>
      <c r="I7726" s="184"/>
      <c r="J7726" s="184"/>
      <c r="K7726" s="185" t="s">
        <v>410</v>
      </c>
      <c r="L7726" s="185"/>
      <c r="M7726" s="186"/>
      <c r="N7726" s="61" t="s">
        <v>410</v>
      </c>
      <c r="P7726" s="175" t="s">
        <v>727</v>
      </c>
    </row>
    <row r="7727" spans="1:16" ht="17.25">
      <c r="A7727" s="183" t="s">
        <v>15443</v>
      </c>
      <c r="B7727" s="183" t="s">
        <v>15444</v>
      </c>
      <c r="C7727" s="183" t="s">
        <v>727</v>
      </c>
      <c r="D7727" s="183" t="s">
        <v>728</v>
      </c>
      <c r="E7727" s="184"/>
      <c r="F7727" s="184"/>
      <c r="G7727" s="185"/>
      <c r="H7727" s="185"/>
      <c r="I7727" s="184"/>
      <c r="J7727" s="184"/>
      <c r="K7727" s="185" t="s">
        <v>410</v>
      </c>
      <c r="L7727" s="185"/>
      <c r="M7727" s="186"/>
      <c r="N7727" s="61" t="s">
        <v>410</v>
      </c>
      <c r="P7727" s="175" t="s">
        <v>727</v>
      </c>
    </row>
    <row r="7728" spans="1:16" ht="17.25">
      <c r="A7728" s="183" t="s">
        <v>15445</v>
      </c>
      <c r="B7728" s="183" t="s">
        <v>15446</v>
      </c>
      <c r="C7728" s="183" t="s">
        <v>727</v>
      </c>
      <c r="D7728" s="183" t="s">
        <v>728</v>
      </c>
      <c r="E7728" s="184"/>
      <c r="F7728" s="184"/>
      <c r="G7728" s="188"/>
      <c r="H7728" s="185"/>
      <c r="I7728" s="184"/>
      <c r="J7728" s="184"/>
      <c r="K7728" s="185" t="s">
        <v>410</v>
      </c>
      <c r="L7728" s="185"/>
      <c r="M7728" s="186"/>
      <c r="N7728" s="61" t="s">
        <v>410</v>
      </c>
      <c r="P7728" s="175" t="s">
        <v>727</v>
      </c>
    </row>
    <row r="7729" spans="1:16" ht="17.25">
      <c r="A7729" s="183" t="s">
        <v>15447</v>
      </c>
      <c r="B7729" s="183" t="s">
        <v>15448</v>
      </c>
      <c r="C7729" s="183" t="s">
        <v>727</v>
      </c>
      <c r="D7729" s="183" t="s">
        <v>728</v>
      </c>
      <c r="E7729" s="184">
        <v>499</v>
      </c>
      <c r="F7729" s="184">
        <v>499</v>
      </c>
      <c r="G7729" s="185"/>
      <c r="H7729" s="185"/>
      <c r="I7729" s="184">
        <v>222.72</v>
      </c>
      <c r="J7729" s="184">
        <v>721.72</v>
      </c>
      <c r="K7729" s="185">
        <v>7</v>
      </c>
      <c r="L7729" s="185"/>
      <c r="M7729" s="186"/>
      <c r="N7729" s="61" t="s">
        <v>51</v>
      </c>
      <c r="P7729" s="175" t="s">
        <v>727</v>
      </c>
    </row>
    <row r="7730" spans="1:16" ht="17.25">
      <c r="A7730" s="183" t="s">
        <v>15449</v>
      </c>
      <c r="B7730" s="183" t="s">
        <v>15450</v>
      </c>
      <c r="C7730" s="183" t="s">
        <v>727</v>
      </c>
      <c r="D7730" s="183" t="s">
        <v>728</v>
      </c>
      <c r="E7730" s="184"/>
      <c r="F7730" s="184"/>
      <c r="G7730" s="185"/>
      <c r="H7730" s="185"/>
      <c r="I7730" s="184"/>
      <c r="J7730" s="184"/>
      <c r="K7730" s="185" t="s">
        <v>410</v>
      </c>
      <c r="L7730" s="185"/>
      <c r="M7730" s="186"/>
      <c r="N7730" s="61" t="s">
        <v>410</v>
      </c>
      <c r="P7730" s="175" t="s">
        <v>727</v>
      </c>
    </row>
    <row r="7731" spans="1:16" ht="17.25">
      <c r="A7731" s="183" t="s">
        <v>15451</v>
      </c>
      <c r="B7731" s="183" t="s">
        <v>15452</v>
      </c>
      <c r="C7731" s="183" t="s">
        <v>727</v>
      </c>
      <c r="D7731" s="183" t="s">
        <v>728</v>
      </c>
      <c r="E7731" s="184"/>
      <c r="F7731" s="184"/>
      <c r="G7731" s="188"/>
      <c r="H7731" s="185"/>
      <c r="I7731" s="184"/>
      <c r="J7731" s="184"/>
      <c r="K7731" s="185" t="s">
        <v>410</v>
      </c>
      <c r="L7731" s="185"/>
      <c r="M7731" s="186"/>
      <c r="N7731" s="61" t="s">
        <v>410</v>
      </c>
      <c r="P7731" s="175" t="s">
        <v>727</v>
      </c>
    </row>
    <row r="7732" spans="1:16" ht="17.25">
      <c r="A7732" s="183" t="s">
        <v>15453</v>
      </c>
      <c r="B7732" s="183" t="s">
        <v>15454</v>
      </c>
      <c r="C7732" s="183" t="s">
        <v>727</v>
      </c>
      <c r="D7732" s="183" t="s">
        <v>728</v>
      </c>
      <c r="E7732" s="184">
        <v>350</v>
      </c>
      <c r="F7732" s="184">
        <v>279</v>
      </c>
      <c r="G7732" s="188" t="s">
        <v>688</v>
      </c>
      <c r="H7732" s="185"/>
      <c r="I7732" s="184">
        <v>88.6</v>
      </c>
      <c r="J7732" s="184">
        <v>367.6</v>
      </c>
      <c r="K7732" s="185">
        <v>307</v>
      </c>
      <c r="L7732" s="185"/>
      <c r="M7732" s="186"/>
      <c r="N7732" s="61" t="s">
        <v>51</v>
      </c>
      <c r="P7732" s="175" t="s">
        <v>727</v>
      </c>
    </row>
    <row r="7733" spans="1:16" ht="17.25">
      <c r="A7733" s="183" t="s">
        <v>15455</v>
      </c>
      <c r="B7733" s="183" t="s">
        <v>15456</v>
      </c>
      <c r="C7733" s="183" t="s">
        <v>727</v>
      </c>
      <c r="D7733" s="183" t="s">
        <v>728</v>
      </c>
      <c r="E7733" s="184">
        <v>350</v>
      </c>
      <c r="F7733" s="184">
        <v>279</v>
      </c>
      <c r="G7733" s="185" t="s">
        <v>688</v>
      </c>
      <c r="H7733" s="185"/>
      <c r="I7733" s="184">
        <v>88.6</v>
      </c>
      <c r="J7733" s="184">
        <v>367.6</v>
      </c>
      <c r="K7733" s="185">
        <v>120</v>
      </c>
      <c r="L7733" s="185"/>
      <c r="M7733" s="186"/>
      <c r="N7733" s="61" t="s">
        <v>51</v>
      </c>
      <c r="P7733" s="175" t="s">
        <v>727</v>
      </c>
    </row>
    <row r="7734" spans="1:16" ht="17.25">
      <c r="A7734" s="183" t="s">
        <v>15457</v>
      </c>
      <c r="B7734" s="183" t="s">
        <v>15458</v>
      </c>
      <c r="C7734" s="183" t="s">
        <v>727</v>
      </c>
      <c r="D7734" s="183" t="s">
        <v>728</v>
      </c>
      <c r="E7734" s="184"/>
      <c r="F7734" s="184"/>
      <c r="G7734" s="185"/>
      <c r="H7734" s="185"/>
      <c r="I7734" s="184"/>
      <c r="J7734" s="184"/>
      <c r="K7734" s="185" t="s">
        <v>410</v>
      </c>
      <c r="L7734" s="185"/>
      <c r="M7734" s="186"/>
      <c r="N7734" s="61" t="s">
        <v>410</v>
      </c>
      <c r="P7734" s="175" t="s">
        <v>727</v>
      </c>
    </row>
    <row r="7735" spans="1:16" ht="17.25">
      <c r="A7735" s="183" t="s">
        <v>15459</v>
      </c>
      <c r="B7735" s="183" t="s">
        <v>15460</v>
      </c>
      <c r="C7735" s="183" t="s">
        <v>727</v>
      </c>
      <c r="D7735" s="183" t="s">
        <v>728</v>
      </c>
      <c r="E7735" s="184"/>
      <c r="F7735" s="184"/>
      <c r="G7735" s="185"/>
      <c r="H7735" s="185"/>
      <c r="I7735" s="184"/>
      <c r="J7735" s="184"/>
      <c r="K7735" s="183" t="s">
        <v>410</v>
      </c>
      <c r="L7735" s="183"/>
      <c r="M7735" s="186"/>
      <c r="N7735" s="61" t="s">
        <v>410</v>
      </c>
      <c r="P7735" s="175" t="s">
        <v>727</v>
      </c>
    </row>
    <row r="7736" spans="1:16" ht="17.25">
      <c r="A7736" s="183" t="s">
        <v>15461</v>
      </c>
      <c r="B7736" s="183" t="s">
        <v>15462</v>
      </c>
      <c r="C7736" s="183" t="s">
        <v>727</v>
      </c>
      <c r="D7736" s="183" t="s">
        <v>728</v>
      </c>
      <c r="E7736" s="184"/>
      <c r="F7736" s="184"/>
      <c r="G7736" s="185"/>
      <c r="H7736" s="185"/>
      <c r="I7736" s="184"/>
      <c r="J7736" s="184"/>
      <c r="K7736" s="185" t="s">
        <v>410</v>
      </c>
      <c r="L7736" s="185"/>
      <c r="M7736" s="186"/>
      <c r="N7736" s="61" t="s">
        <v>410</v>
      </c>
      <c r="P7736" s="175" t="s">
        <v>727</v>
      </c>
    </row>
    <row r="7737" spans="1:16" ht="17.25">
      <c r="A7737" s="183" t="s">
        <v>15463</v>
      </c>
      <c r="B7737" s="183" t="s">
        <v>15464</v>
      </c>
      <c r="C7737" s="183" t="s">
        <v>727</v>
      </c>
      <c r="D7737" s="183" t="s">
        <v>728</v>
      </c>
      <c r="E7737" s="184">
        <v>739</v>
      </c>
      <c r="F7737" s="184">
        <v>709</v>
      </c>
      <c r="G7737" s="185" t="s">
        <v>616</v>
      </c>
      <c r="H7737" s="185"/>
      <c r="I7737" s="184">
        <v>300.73</v>
      </c>
      <c r="J7737" s="184">
        <v>1009.73</v>
      </c>
      <c r="K7737" s="185">
        <v>0</v>
      </c>
      <c r="L7737" s="185"/>
      <c r="M7737" s="186"/>
      <c r="N7737" s="61" t="s">
        <v>51</v>
      </c>
      <c r="P7737" s="175" t="s">
        <v>727</v>
      </c>
    </row>
    <row r="7738" spans="1:16" ht="17.25">
      <c r="A7738" s="183" t="s">
        <v>15465</v>
      </c>
      <c r="B7738" s="183" t="s">
        <v>15466</v>
      </c>
      <c r="C7738" s="183" t="s">
        <v>727</v>
      </c>
      <c r="D7738" s="183" t="s">
        <v>728</v>
      </c>
      <c r="E7738" s="184">
        <v>739</v>
      </c>
      <c r="F7738" s="184">
        <v>709</v>
      </c>
      <c r="G7738" s="185" t="s">
        <v>616</v>
      </c>
      <c r="H7738" s="185"/>
      <c r="I7738" s="184">
        <v>300.73</v>
      </c>
      <c r="J7738" s="184">
        <v>1009.73</v>
      </c>
      <c r="K7738" s="185">
        <v>0</v>
      </c>
      <c r="L7738" s="185"/>
      <c r="M7738" s="186"/>
      <c r="N7738" s="61" t="s">
        <v>51</v>
      </c>
      <c r="P7738" s="175" t="s">
        <v>727</v>
      </c>
    </row>
    <row r="7739" spans="1:16" ht="17.25">
      <c r="A7739" s="183" t="s">
        <v>15467</v>
      </c>
      <c r="B7739" s="183" t="s">
        <v>15468</v>
      </c>
      <c r="C7739" s="183" t="s">
        <v>727</v>
      </c>
      <c r="D7739" s="183" t="s">
        <v>728</v>
      </c>
      <c r="E7739" s="184"/>
      <c r="F7739" s="184"/>
      <c r="G7739" s="185"/>
      <c r="H7739" s="185"/>
      <c r="I7739" s="184"/>
      <c r="J7739" s="184"/>
      <c r="K7739" s="185" t="s">
        <v>410</v>
      </c>
      <c r="L7739" s="185"/>
      <c r="M7739" s="186"/>
      <c r="N7739" s="61" t="s">
        <v>410</v>
      </c>
      <c r="P7739" s="175" t="s">
        <v>727</v>
      </c>
    </row>
    <row r="7740" spans="1:16" ht="17.25">
      <c r="A7740" s="183" t="s">
        <v>15469</v>
      </c>
      <c r="B7740" s="183" t="s">
        <v>15470</v>
      </c>
      <c r="C7740" s="183" t="s">
        <v>727</v>
      </c>
      <c r="D7740" s="183" t="s">
        <v>728</v>
      </c>
      <c r="E7740" s="184"/>
      <c r="F7740" s="184"/>
      <c r="G7740" s="185"/>
      <c r="H7740" s="185"/>
      <c r="I7740" s="184"/>
      <c r="J7740" s="184"/>
      <c r="K7740" s="183" t="s">
        <v>410</v>
      </c>
      <c r="L7740" s="183"/>
      <c r="M7740" s="186"/>
      <c r="N7740" s="61" t="s">
        <v>410</v>
      </c>
      <c r="P7740" s="175" t="s">
        <v>727</v>
      </c>
    </row>
    <row r="7741" spans="1:16" ht="17.25">
      <c r="A7741" s="183" t="s">
        <v>15471</v>
      </c>
      <c r="B7741" s="183" t="s">
        <v>15472</v>
      </c>
      <c r="C7741" s="183" t="s">
        <v>727</v>
      </c>
      <c r="D7741" s="183" t="s">
        <v>728</v>
      </c>
      <c r="E7741" s="184"/>
      <c r="F7741" s="184"/>
      <c r="G7741" s="185"/>
      <c r="H7741" s="185"/>
      <c r="I7741" s="184"/>
      <c r="J7741" s="184"/>
      <c r="K7741" s="185" t="s">
        <v>410</v>
      </c>
      <c r="L7741" s="185"/>
      <c r="M7741" s="186"/>
      <c r="N7741" s="61" t="s">
        <v>410</v>
      </c>
      <c r="P7741" s="175" t="s">
        <v>727</v>
      </c>
    </row>
    <row r="7742" spans="1:16" ht="17.25">
      <c r="A7742" s="183" t="s">
        <v>15473</v>
      </c>
      <c r="B7742" s="183" t="s">
        <v>15474</v>
      </c>
      <c r="C7742" s="183" t="s">
        <v>727</v>
      </c>
      <c r="D7742" s="183" t="s">
        <v>728</v>
      </c>
      <c r="E7742" s="184"/>
      <c r="F7742" s="184"/>
      <c r="G7742" s="185"/>
      <c r="H7742" s="185"/>
      <c r="I7742" s="184"/>
      <c r="J7742" s="184"/>
      <c r="K7742" s="185" t="s">
        <v>410</v>
      </c>
      <c r="L7742" s="185"/>
      <c r="M7742" s="186"/>
      <c r="N7742" s="61" t="s">
        <v>410</v>
      </c>
      <c r="P7742" s="175" t="s">
        <v>727</v>
      </c>
    </row>
    <row r="7743" spans="1:16" ht="17.25">
      <c r="A7743" s="183" t="s">
        <v>15475</v>
      </c>
      <c r="B7743" s="183" t="s">
        <v>15476</v>
      </c>
      <c r="C7743" s="183" t="s">
        <v>727</v>
      </c>
      <c r="D7743" s="183" t="s">
        <v>728</v>
      </c>
      <c r="E7743" s="184"/>
      <c r="F7743" s="184"/>
      <c r="G7743" s="185"/>
      <c r="H7743" s="185"/>
      <c r="I7743" s="184"/>
      <c r="J7743" s="184"/>
      <c r="K7743" s="185" t="s">
        <v>410</v>
      </c>
      <c r="L7743" s="185"/>
      <c r="M7743" s="186"/>
      <c r="N7743" s="61" t="s">
        <v>410</v>
      </c>
      <c r="P7743" s="175" t="s">
        <v>727</v>
      </c>
    </row>
    <row r="7744" spans="1:16" ht="17.25">
      <c r="A7744" s="183" t="s">
        <v>15477</v>
      </c>
      <c r="B7744" s="183" t="s">
        <v>15478</v>
      </c>
      <c r="C7744" s="183" t="s">
        <v>727</v>
      </c>
      <c r="D7744" s="183" t="s">
        <v>728</v>
      </c>
      <c r="E7744" s="184"/>
      <c r="F7744" s="184"/>
      <c r="G7744" s="185"/>
      <c r="H7744" s="185"/>
      <c r="I7744" s="184"/>
      <c r="J7744" s="184"/>
      <c r="K7744" s="185" t="s">
        <v>410</v>
      </c>
      <c r="L7744" s="185"/>
      <c r="M7744" s="186"/>
      <c r="N7744" s="61" t="s">
        <v>410</v>
      </c>
      <c r="P7744" s="175" t="s">
        <v>727</v>
      </c>
    </row>
    <row r="7745" spans="1:16" ht="17.25">
      <c r="A7745" s="183" t="s">
        <v>15479</v>
      </c>
      <c r="B7745" s="183" t="s">
        <v>15480</v>
      </c>
      <c r="C7745" s="183" t="s">
        <v>727</v>
      </c>
      <c r="D7745" s="183" t="s">
        <v>728</v>
      </c>
      <c r="E7745" s="184">
        <v>499</v>
      </c>
      <c r="F7745" s="184">
        <v>449</v>
      </c>
      <c r="G7745" s="185" t="s">
        <v>75</v>
      </c>
      <c r="H7745" s="185"/>
      <c r="I7745" s="184">
        <v>163.4</v>
      </c>
      <c r="J7745" s="184">
        <v>612.4</v>
      </c>
      <c r="K7745" s="185">
        <v>68</v>
      </c>
      <c r="L7745" s="185"/>
      <c r="M7745" s="186"/>
      <c r="N7745" s="61" t="s">
        <v>51</v>
      </c>
      <c r="P7745" s="175" t="s">
        <v>727</v>
      </c>
    </row>
    <row r="7746" spans="1:16" ht="17.25">
      <c r="A7746" s="183" t="s">
        <v>15481</v>
      </c>
      <c r="B7746" s="183" t="s">
        <v>15482</v>
      </c>
      <c r="C7746" s="183" t="s">
        <v>727</v>
      </c>
      <c r="D7746" s="183" t="s">
        <v>728</v>
      </c>
      <c r="E7746" s="184"/>
      <c r="F7746" s="184"/>
      <c r="G7746" s="185"/>
      <c r="H7746" s="185"/>
      <c r="I7746" s="184"/>
      <c r="J7746" s="184"/>
      <c r="K7746" s="185" t="s">
        <v>410</v>
      </c>
      <c r="L7746" s="185"/>
      <c r="M7746" s="186"/>
      <c r="N7746" s="61" t="s">
        <v>410</v>
      </c>
      <c r="P7746" s="175" t="s">
        <v>727</v>
      </c>
    </row>
    <row r="7747" spans="1:16" ht="17.25">
      <c r="A7747" s="183" t="s">
        <v>15483</v>
      </c>
      <c r="B7747" s="183" t="s">
        <v>15484</v>
      </c>
      <c r="C7747" s="183" t="s">
        <v>727</v>
      </c>
      <c r="D7747" s="183" t="s">
        <v>728</v>
      </c>
      <c r="E7747" s="184">
        <v>380</v>
      </c>
      <c r="F7747" s="184">
        <v>380</v>
      </c>
      <c r="G7747" s="185"/>
      <c r="H7747" s="185"/>
      <c r="I7747" s="184">
        <v>107.47</v>
      </c>
      <c r="J7747" s="184">
        <v>487.47</v>
      </c>
      <c r="K7747" s="185">
        <v>82</v>
      </c>
      <c r="L7747" s="185"/>
      <c r="M7747" s="186"/>
      <c r="N7747" s="61" t="s">
        <v>51</v>
      </c>
      <c r="P7747" s="175" t="s">
        <v>727</v>
      </c>
    </row>
    <row r="7748" spans="1:16" ht="17.25">
      <c r="A7748" s="183" t="s">
        <v>15485</v>
      </c>
      <c r="B7748" s="183" t="s">
        <v>15486</v>
      </c>
      <c r="C7748" s="183" t="s">
        <v>727</v>
      </c>
      <c r="D7748" s="183" t="s">
        <v>728</v>
      </c>
      <c r="E7748" s="184"/>
      <c r="F7748" s="184"/>
      <c r="G7748" s="185"/>
      <c r="H7748" s="185"/>
      <c r="I7748" s="184"/>
      <c r="J7748" s="184"/>
      <c r="K7748" s="185" t="s">
        <v>410</v>
      </c>
      <c r="L7748" s="185"/>
      <c r="M7748" s="186"/>
      <c r="N7748" s="61" t="s">
        <v>410</v>
      </c>
      <c r="P7748" s="175" t="s">
        <v>727</v>
      </c>
    </row>
    <row r="7749" spans="1:16" ht="17.25">
      <c r="A7749" s="183" t="s">
        <v>15487</v>
      </c>
      <c r="B7749" s="183" t="s">
        <v>15488</v>
      </c>
      <c r="C7749" s="183" t="s">
        <v>727</v>
      </c>
      <c r="D7749" s="183" t="s">
        <v>728</v>
      </c>
      <c r="E7749" s="184"/>
      <c r="F7749" s="184"/>
      <c r="G7749" s="185"/>
      <c r="H7749" s="185"/>
      <c r="I7749" s="184"/>
      <c r="J7749" s="184"/>
      <c r="K7749" s="183" t="s">
        <v>410</v>
      </c>
      <c r="L7749" s="183"/>
      <c r="M7749" s="186"/>
      <c r="N7749" s="61" t="s">
        <v>410</v>
      </c>
      <c r="P7749" s="175" t="s">
        <v>727</v>
      </c>
    </row>
    <row r="7750" spans="1:16" ht="17.25">
      <c r="A7750" s="183" t="s">
        <v>15489</v>
      </c>
      <c r="B7750" s="183" t="s">
        <v>15490</v>
      </c>
      <c r="C7750" s="183" t="s">
        <v>727</v>
      </c>
      <c r="D7750" s="183" t="s">
        <v>728</v>
      </c>
      <c r="E7750" s="184"/>
      <c r="F7750" s="184"/>
      <c r="G7750" s="188"/>
      <c r="H7750" s="185"/>
      <c r="I7750" s="184"/>
      <c r="J7750" s="184"/>
      <c r="K7750" s="185" t="s">
        <v>410</v>
      </c>
      <c r="L7750" s="185"/>
      <c r="M7750" s="186"/>
      <c r="N7750" s="61" t="s">
        <v>410</v>
      </c>
      <c r="P7750" s="175" t="s">
        <v>727</v>
      </c>
    </row>
    <row r="7751" spans="1:16" ht="17.25">
      <c r="A7751" s="183" t="s">
        <v>15491</v>
      </c>
      <c r="B7751" s="183" t="s">
        <v>15492</v>
      </c>
      <c r="C7751" s="183" t="s">
        <v>727</v>
      </c>
      <c r="D7751" s="183" t="s">
        <v>728</v>
      </c>
      <c r="E7751" s="184"/>
      <c r="F7751" s="184"/>
      <c r="G7751" s="185"/>
      <c r="H7751" s="185"/>
      <c r="I7751" s="184"/>
      <c r="J7751" s="184"/>
      <c r="K7751" s="185" t="s">
        <v>410</v>
      </c>
      <c r="L7751" s="185"/>
      <c r="M7751" s="186"/>
      <c r="N7751" s="61" t="s">
        <v>410</v>
      </c>
      <c r="P7751" s="175" t="s">
        <v>727</v>
      </c>
    </row>
    <row r="7752" spans="1:16" ht="17.25">
      <c r="A7752" s="183" t="s">
        <v>15493</v>
      </c>
      <c r="B7752" s="183" t="s">
        <v>15494</v>
      </c>
      <c r="C7752" s="183" t="s">
        <v>727</v>
      </c>
      <c r="D7752" s="183" t="s">
        <v>728</v>
      </c>
      <c r="E7752" s="184">
        <v>369</v>
      </c>
      <c r="F7752" s="184">
        <v>349</v>
      </c>
      <c r="G7752" s="185" t="s">
        <v>194</v>
      </c>
      <c r="H7752" s="185" t="s">
        <v>689</v>
      </c>
      <c r="I7752" s="184">
        <v>127.31</v>
      </c>
      <c r="J7752" s="184">
        <v>476.31</v>
      </c>
      <c r="K7752" s="185">
        <v>122</v>
      </c>
      <c r="L7752" s="185"/>
      <c r="M7752" s="186"/>
      <c r="N7752" s="61" t="s">
        <v>51</v>
      </c>
      <c r="P7752" s="175" t="s">
        <v>727</v>
      </c>
    </row>
    <row r="7753" spans="1:16" ht="17.25">
      <c r="A7753" s="183" t="s">
        <v>15495</v>
      </c>
      <c r="B7753" s="183" t="s">
        <v>15496</v>
      </c>
      <c r="C7753" s="183" t="s">
        <v>727</v>
      </c>
      <c r="D7753" s="183" t="s">
        <v>728</v>
      </c>
      <c r="E7753" s="184">
        <v>369</v>
      </c>
      <c r="F7753" s="184">
        <v>369</v>
      </c>
      <c r="G7753" s="185"/>
      <c r="H7753" s="185"/>
      <c r="I7753" s="184">
        <v>127.31</v>
      </c>
      <c r="J7753" s="184">
        <v>496.31</v>
      </c>
      <c r="K7753" s="185">
        <v>51</v>
      </c>
      <c r="L7753" s="185"/>
      <c r="M7753" s="186"/>
      <c r="N7753" s="61" t="s">
        <v>51</v>
      </c>
      <c r="P7753" s="175" t="s">
        <v>727</v>
      </c>
    </row>
    <row r="7754" spans="1:16" ht="17.25">
      <c r="A7754" s="183" t="s">
        <v>15497</v>
      </c>
      <c r="B7754" s="183" t="s">
        <v>15498</v>
      </c>
      <c r="C7754" s="183" t="s">
        <v>727</v>
      </c>
      <c r="D7754" s="183" t="s">
        <v>728</v>
      </c>
      <c r="E7754" s="184">
        <v>350</v>
      </c>
      <c r="F7754" s="184">
        <v>320</v>
      </c>
      <c r="G7754" s="185" t="s">
        <v>55</v>
      </c>
      <c r="H7754" s="185"/>
      <c r="I7754" s="184">
        <v>75.94</v>
      </c>
      <c r="J7754" s="184">
        <v>395.94</v>
      </c>
      <c r="K7754" s="185">
        <v>22</v>
      </c>
      <c r="L7754" s="185" t="s">
        <v>57</v>
      </c>
      <c r="M7754" s="186" t="s">
        <v>283</v>
      </c>
      <c r="N7754" s="61" t="s">
        <v>51</v>
      </c>
      <c r="P7754" s="175" t="s">
        <v>727</v>
      </c>
    </row>
    <row r="7755" spans="1:16" ht="17.25">
      <c r="A7755" s="183" t="s">
        <v>15499</v>
      </c>
      <c r="B7755" s="183" t="s">
        <v>15500</v>
      </c>
      <c r="C7755" s="183" t="s">
        <v>727</v>
      </c>
      <c r="D7755" s="183" t="s">
        <v>728</v>
      </c>
      <c r="E7755" s="184"/>
      <c r="F7755" s="184"/>
      <c r="G7755" s="188"/>
      <c r="H7755" s="185"/>
      <c r="I7755" s="184"/>
      <c r="J7755" s="184"/>
      <c r="K7755" s="185" t="s">
        <v>410</v>
      </c>
      <c r="L7755" s="185"/>
      <c r="M7755" s="186"/>
      <c r="N7755" s="61" t="s">
        <v>410</v>
      </c>
      <c r="P7755" s="175" t="s">
        <v>727</v>
      </c>
    </row>
    <row r="7756" spans="1:16" ht="17.25">
      <c r="A7756" s="183" t="s">
        <v>15501</v>
      </c>
      <c r="B7756" s="183" t="s">
        <v>15502</v>
      </c>
      <c r="C7756" s="183" t="s">
        <v>727</v>
      </c>
      <c r="D7756" s="183" t="s">
        <v>728</v>
      </c>
      <c r="E7756" s="184"/>
      <c r="F7756" s="184"/>
      <c r="G7756" s="185"/>
      <c r="H7756" s="185"/>
      <c r="I7756" s="184"/>
      <c r="J7756" s="184"/>
      <c r="K7756" s="185" t="s">
        <v>410</v>
      </c>
      <c r="L7756" s="185"/>
      <c r="M7756" s="186"/>
      <c r="N7756" s="61" t="s">
        <v>410</v>
      </c>
      <c r="P7756" s="175" t="s">
        <v>727</v>
      </c>
    </row>
    <row r="7757" spans="1:16" ht="17.25">
      <c r="A7757" s="183" t="s">
        <v>15503</v>
      </c>
      <c r="B7757" s="183" t="s">
        <v>15504</v>
      </c>
      <c r="C7757" s="183" t="s">
        <v>727</v>
      </c>
      <c r="D7757" s="183" t="s">
        <v>728</v>
      </c>
      <c r="E7757" s="184">
        <v>609</v>
      </c>
      <c r="F7757" s="184">
        <v>609</v>
      </c>
      <c r="G7757" s="185"/>
      <c r="H7757" s="185"/>
      <c r="I7757" s="184">
        <v>206.66</v>
      </c>
      <c r="J7757" s="184">
        <v>815.66</v>
      </c>
      <c r="K7757" s="185">
        <v>0</v>
      </c>
      <c r="L7757" s="185"/>
      <c r="M7757" s="186"/>
      <c r="N7757" s="61" t="s">
        <v>51</v>
      </c>
      <c r="P7757" s="175" t="s">
        <v>727</v>
      </c>
    </row>
    <row r="7758" spans="1:16" ht="17.25">
      <c r="A7758" s="183" t="s">
        <v>15505</v>
      </c>
      <c r="B7758" s="183" t="s">
        <v>15506</v>
      </c>
      <c r="C7758" s="183" t="s">
        <v>727</v>
      </c>
      <c r="D7758" s="183" t="s">
        <v>728</v>
      </c>
      <c r="E7758" s="184">
        <v>209</v>
      </c>
      <c r="F7758" s="184">
        <v>199</v>
      </c>
      <c r="G7758" s="185" t="s">
        <v>616</v>
      </c>
      <c r="H7758" s="185"/>
      <c r="I7758" s="184">
        <v>39.08</v>
      </c>
      <c r="J7758" s="184">
        <v>238.08</v>
      </c>
      <c r="K7758" s="185">
        <v>38</v>
      </c>
      <c r="L7758" s="185"/>
      <c r="M7758" s="186"/>
      <c r="N7758" s="61" t="s">
        <v>51</v>
      </c>
      <c r="P7758" s="175" t="s">
        <v>727</v>
      </c>
    </row>
    <row r="7759" spans="1:16" ht="17.25">
      <c r="A7759" s="183" t="s">
        <v>15507</v>
      </c>
      <c r="B7759" s="183" t="s">
        <v>15508</v>
      </c>
      <c r="C7759" s="183" t="s">
        <v>727</v>
      </c>
      <c r="D7759" s="183" t="s">
        <v>728</v>
      </c>
      <c r="E7759" s="184">
        <v>209</v>
      </c>
      <c r="F7759" s="184">
        <v>209</v>
      </c>
      <c r="G7759" s="185"/>
      <c r="H7759" s="185"/>
      <c r="I7759" s="184">
        <v>125.81</v>
      </c>
      <c r="J7759" s="184">
        <v>334.81</v>
      </c>
      <c r="K7759" s="185">
        <v>0</v>
      </c>
      <c r="L7759" s="185"/>
      <c r="M7759" s="186"/>
      <c r="N7759" s="61" t="s">
        <v>51</v>
      </c>
      <c r="P7759" s="175" t="s">
        <v>727</v>
      </c>
    </row>
    <row r="7760" spans="1:16" ht="17.25">
      <c r="A7760" s="183" t="s">
        <v>15509</v>
      </c>
      <c r="B7760" s="183" t="s">
        <v>15136</v>
      </c>
      <c r="C7760" s="183" t="s">
        <v>727</v>
      </c>
      <c r="D7760" s="183" t="s">
        <v>728</v>
      </c>
      <c r="E7760" s="184"/>
      <c r="F7760" s="184"/>
      <c r="G7760" s="185"/>
      <c r="H7760" s="185"/>
      <c r="I7760" s="184"/>
      <c r="J7760" s="184"/>
      <c r="K7760" s="185" t="s">
        <v>410</v>
      </c>
      <c r="L7760" s="185"/>
      <c r="M7760" s="186"/>
      <c r="N7760" s="61" t="s">
        <v>410</v>
      </c>
      <c r="P7760" s="175" t="s">
        <v>727</v>
      </c>
    </row>
    <row r="7761" spans="1:16" ht="17.25">
      <c r="A7761" s="183" t="s">
        <v>15510</v>
      </c>
      <c r="B7761" s="183" t="s">
        <v>15511</v>
      </c>
      <c r="C7761" s="183" t="s">
        <v>727</v>
      </c>
      <c r="D7761" s="183" t="s">
        <v>728</v>
      </c>
      <c r="E7761" s="184"/>
      <c r="F7761" s="184"/>
      <c r="G7761" s="185"/>
      <c r="H7761" s="185"/>
      <c r="I7761" s="184"/>
      <c r="J7761" s="184"/>
      <c r="K7761" s="185" t="s">
        <v>410</v>
      </c>
      <c r="L7761" s="185"/>
      <c r="M7761" s="186"/>
      <c r="N7761" s="61" t="s">
        <v>410</v>
      </c>
      <c r="P7761" s="175" t="s">
        <v>727</v>
      </c>
    </row>
    <row r="7762" spans="1:16" ht="17.25">
      <c r="A7762" s="183" t="s">
        <v>15512</v>
      </c>
      <c r="B7762" s="183" t="s">
        <v>15513</v>
      </c>
      <c r="C7762" s="183" t="s">
        <v>727</v>
      </c>
      <c r="D7762" s="183" t="s">
        <v>728</v>
      </c>
      <c r="E7762" s="184"/>
      <c r="F7762" s="184"/>
      <c r="G7762" s="185"/>
      <c r="H7762" s="185"/>
      <c r="I7762" s="184"/>
      <c r="J7762" s="184"/>
      <c r="K7762" s="185" t="s">
        <v>410</v>
      </c>
      <c r="L7762" s="185"/>
      <c r="M7762" s="186"/>
      <c r="N7762" s="61" t="s">
        <v>410</v>
      </c>
      <c r="P7762" s="175" t="s">
        <v>727</v>
      </c>
    </row>
    <row r="7763" spans="1:16" ht="17.25">
      <c r="A7763" s="183" t="s">
        <v>15514</v>
      </c>
      <c r="B7763" s="183" t="s">
        <v>15515</v>
      </c>
      <c r="C7763" s="183" t="s">
        <v>727</v>
      </c>
      <c r="D7763" s="183" t="s">
        <v>728</v>
      </c>
      <c r="E7763" s="184"/>
      <c r="F7763" s="184"/>
      <c r="G7763" s="185"/>
      <c r="H7763" s="185"/>
      <c r="I7763" s="184"/>
      <c r="J7763" s="184"/>
      <c r="K7763" s="185" t="s">
        <v>410</v>
      </c>
      <c r="L7763" s="185"/>
      <c r="M7763" s="186"/>
      <c r="N7763" s="61" t="s">
        <v>410</v>
      </c>
      <c r="P7763" s="175" t="s">
        <v>727</v>
      </c>
    </row>
    <row r="7764" spans="1:16" ht="17.25">
      <c r="A7764" s="183" t="s">
        <v>15516</v>
      </c>
      <c r="B7764" s="183" t="s">
        <v>15517</v>
      </c>
      <c r="C7764" s="183" t="s">
        <v>727</v>
      </c>
      <c r="D7764" s="183" t="s">
        <v>728</v>
      </c>
      <c r="E7764" s="184"/>
      <c r="F7764" s="184"/>
      <c r="G7764" s="185"/>
      <c r="H7764" s="185"/>
      <c r="I7764" s="184"/>
      <c r="J7764" s="184"/>
      <c r="K7764" s="185" t="s">
        <v>410</v>
      </c>
      <c r="L7764" s="185"/>
      <c r="M7764" s="186"/>
      <c r="N7764" s="61" t="s">
        <v>410</v>
      </c>
      <c r="P7764" s="175" t="s">
        <v>727</v>
      </c>
    </row>
    <row r="7765" spans="1:16" ht="17.25">
      <c r="A7765" s="183" t="s">
        <v>15518</v>
      </c>
      <c r="B7765" s="183" t="s">
        <v>15519</v>
      </c>
      <c r="C7765" s="183" t="s">
        <v>727</v>
      </c>
      <c r="D7765" s="183" t="s">
        <v>728</v>
      </c>
      <c r="E7765" s="184">
        <v>209</v>
      </c>
      <c r="F7765" s="184">
        <v>199</v>
      </c>
      <c r="G7765" s="185" t="s">
        <v>616</v>
      </c>
      <c r="H7765" s="185"/>
      <c r="I7765" s="184">
        <v>39.08</v>
      </c>
      <c r="J7765" s="184">
        <v>238.08</v>
      </c>
      <c r="K7765" s="185">
        <v>35</v>
      </c>
      <c r="L7765" s="185"/>
      <c r="M7765" s="186"/>
      <c r="N7765" s="61" t="s">
        <v>51</v>
      </c>
      <c r="P7765" s="175" t="s">
        <v>727</v>
      </c>
    </row>
    <row r="7766" spans="1:16" ht="17.25">
      <c r="A7766" s="183" t="s">
        <v>15520</v>
      </c>
      <c r="B7766" s="183" t="s">
        <v>15521</v>
      </c>
      <c r="C7766" s="183" t="s">
        <v>727</v>
      </c>
      <c r="D7766" s="183" t="s">
        <v>728</v>
      </c>
      <c r="E7766" s="184"/>
      <c r="F7766" s="184"/>
      <c r="G7766" s="185"/>
      <c r="H7766" s="185"/>
      <c r="I7766" s="184"/>
      <c r="J7766" s="184"/>
      <c r="K7766" s="185" t="s">
        <v>410</v>
      </c>
      <c r="L7766" s="185"/>
      <c r="M7766" s="186"/>
      <c r="N7766" s="61" t="s">
        <v>410</v>
      </c>
      <c r="P7766" s="175" t="s">
        <v>727</v>
      </c>
    </row>
    <row r="7767" spans="1:16" ht="17.25">
      <c r="A7767" s="183" t="s">
        <v>15522</v>
      </c>
      <c r="B7767" s="183" t="s">
        <v>15523</v>
      </c>
      <c r="C7767" s="183" t="s">
        <v>727</v>
      </c>
      <c r="D7767" s="183" t="s">
        <v>728</v>
      </c>
      <c r="E7767" s="184"/>
      <c r="F7767" s="184"/>
      <c r="G7767" s="188"/>
      <c r="H7767" s="185"/>
      <c r="I7767" s="184"/>
      <c r="J7767" s="184"/>
      <c r="K7767" s="185" t="s">
        <v>410</v>
      </c>
      <c r="L7767" s="185"/>
      <c r="M7767" s="186"/>
      <c r="N7767" s="61" t="s">
        <v>410</v>
      </c>
      <c r="P7767" s="175" t="s">
        <v>727</v>
      </c>
    </row>
    <row r="7768" spans="1:16" ht="17.25">
      <c r="A7768" s="183" t="s">
        <v>15524</v>
      </c>
      <c r="B7768" s="183" t="s">
        <v>15525</v>
      </c>
      <c r="C7768" s="183" t="s">
        <v>727</v>
      </c>
      <c r="D7768" s="183" t="s">
        <v>728</v>
      </c>
      <c r="E7768" s="184">
        <v>149</v>
      </c>
      <c r="F7768" s="184">
        <v>149</v>
      </c>
      <c r="G7768" s="185"/>
      <c r="H7768" s="185"/>
      <c r="I7768" s="184">
        <v>37.39</v>
      </c>
      <c r="J7768" s="184">
        <v>186.39</v>
      </c>
      <c r="K7768" s="185">
        <v>120</v>
      </c>
      <c r="L7768" s="185"/>
      <c r="M7768" s="186"/>
      <c r="N7768" s="61" t="s">
        <v>51</v>
      </c>
      <c r="P7768" s="175" t="s">
        <v>727</v>
      </c>
    </row>
    <row r="7769" spans="1:16" ht="17.25">
      <c r="A7769" s="183" t="s">
        <v>15526</v>
      </c>
      <c r="B7769" s="183" t="s">
        <v>15527</v>
      </c>
      <c r="C7769" s="183" t="s">
        <v>727</v>
      </c>
      <c r="D7769" s="183" t="s">
        <v>728</v>
      </c>
      <c r="E7769" s="184"/>
      <c r="F7769" s="184"/>
      <c r="G7769" s="185"/>
      <c r="H7769" s="185"/>
      <c r="I7769" s="184"/>
      <c r="J7769" s="184"/>
      <c r="K7769" s="185" t="s">
        <v>410</v>
      </c>
      <c r="L7769" s="185"/>
      <c r="M7769" s="186"/>
      <c r="N7769" s="61" t="s">
        <v>410</v>
      </c>
      <c r="P7769" s="175" t="s">
        <v>727</v>
      </c>
    </row>
    <row r="7770" spans="1:16" ht="17.25">
      <c r="A7770" s="183" t="s">
        <v>15528</v>
      </c>
      <c r="B7770" s="183" t="s">
        <v>15529</v>
      </c>
      <c r="C7770" s="183" t="s">
        <v>727</v>
      </c>
      <c r="D7770" s="183" t="s">
        <v>728</v>
      </c>
      <c r="E7770" s="184"/>
      <c r="F7770" s="184"/>
      <c r="G7770" s="185"/>
      <c r="H7770" s="185"/>
      <c r="I7770" s="184"/>
      <c r="J7770" s="184"/>
      <c r="K7770" s="185" t="s">
        <v>410</v>
      </c>
      <c r="L7770" s="185"/>
      <c r="M7770" s="186"/>
      <c r="N7770" s="61" t="s">
        <v>410</v>
      </c>
      <c r="P7770" s="175" t="s">
        <v>727</v>
      </c>
    </row>
    <row r="7771" spans="1:16" ht="17.25">
      <c r="A7771" s="183" t="s">
        <v>15530</v>
      </c>
      <c r="B7771" s="183" t="s">
        <v>15531</v>
      </c>
      <c r="C7771" s="183" t="s">
        <v>727</v>
      </c>
      <c r="D7771" s="183" t="s">
        <v>728</v>
      </c>
      <c r="E7771" s="184"/>
      <c r="F7771" s="184"/>
      <c r="G7771" s="185"/>
      <c r="H7771" s="185"/>
      <c r="I7771" s="184"/>
      <c r="J7771" s="184"/>
      <c r="K7771" s="185" t="s">
        <v>410</v>
      </c>
      <c r="L7771" s="185"/>
      <c r="M7771" s="186"/>
      <c r="N7771" s="61" t="s">
        <v>410</v>
      </c>
      <c r="P7771" s="175" t="s">
        <v>727</v>
      </c>
    </row>
    <row r="7772" spans="1:16" ht="17.25">
      <c r="A7772" s="183" t="s">
        <v>15532</v>
      </c>
      <c r="B7772" s="183" t="s">
        <v>15533</v>
      </c>
      <c r="C7772" s="183" t="s">
        <v>727</v>
      </c>
      <c r="D7772" s="183" t="s">
        <v>728</v>
      </c>
      <c r="E7772" s="184"/>
      <c r="F7772" s="184"/>
      <c r="G7772" s="185"/>
      <c r="H7772" s="185"/>
      <c r="I7772" s="184"/>
      <c r="J7772" s="184"/>
      <c r="K7772" s="185" t="s">
        <v>410</v>
      </c>
      <c r="L7772" s="185"/>
      <c r="M7772" s="186"/>
      <c r="N7772" s="61" t="s">
        <v>410</v>
      </c>
      <c r="P7772" s="175" t="s">
        <v>727</v>
      </c>
    </row>
    <row r="7773" spans="1:16" ht="17.25">
      <c r="A7773" s="183" t="s">
        <v>15534</v>
      </c>
      <c r="B7773" s="183" t="s">
        <v>15535</v>
      </c>
      <c r="C7773" s="183" t="s">
        <v>727</v>
      </c>
      <c r="D7773" s="183" t="s">
        <v>728</v>
      </c>
      <c r="E7773" s="184"/>
      <c r="F7773" s="184"/>
      <c r="G7773" s="185"/>
      <c r="H7773" s="185"/>
      <c r="I7773" s="184"/>
      <c r="J7773" s="184"/>
      <c r="K7773" s="185" t="s">
        <v>410</v>
      </c>
      <c r="L7773" s="185"/>
      <c r="M7773" s="186"/>
      <c r="N7773" s="61" t="s">
        <v>410</v>
      </c>
      <c r="P7773" s="175" t="s">
        <v>727</v>
      </c>
    </row>
    <row r="7774" spans="1:16" ht="17.25">
      <c r="A7774" s="183" t="s">
        <v>15536</v>
      </c>
      <c r="B7774" s="183" t="s">
        <v>15537</v>
      </c>
      <c r="C7774" s="183" t="s">
        <v>727</v>
      </c>
      <c r="D7774" s="183" t="s">
        <v>728</v>
      </c>
      <c r="E7774" s="184">
        <v>219</v>
      </c>
      <c r="F7774" s="184">
        <v>199</v>
      </c>
      <c r="G7774" s="185" t="s">
        <v>137</v>
      </c>
      <c r="H7774" s="185"/>
      <c r="I7774" s="184">
        <v>38.2</v>
      </c>
      <c r="J7774" s="184">
        <v>237.2</v>
      </c>
      <c r="K7774" s="185">
        <v>45</v>
      </c>
      <c r="L7774" s="185"/>
      <c r="M7774" s="186"/>
      <c r="N7774" s="61" t="s">
        <v>51</v>
      </c>
      <c r="P7774" s="175" t="s">
        <v>727</v>
      </c>
    </row>
    <row r="7775" spans="1:16" ht="17.25">
      <c r="A7775" s="183" t="s">
        <v>15538</v>
      </c>
      <c r="B7775" s="183" t="s">
        <v>15539</v>
      </c>
      <c r="C7775" s="183" t="s">
        <v>727</v>
      </c>
      <c r="D7775" s="183" t="s">
        <v>728</v>
      </c>
      <c r="E7775" s="184">
        <v>219</v>
      </c>
      <c r="F7775" s="184">
        <v>199</v>
      </c>
      <c r="G7775" s="185" t="s">
        <v>137</v>
      </c>
      <c r="H7775" s="185"/>
      <c r="I7775" s="184">
        <v>38.2</v>
      </c>
      <c r="J7775" s="184">
        <v>237.2</v>
      </c>
      <c r="K7775" s="185">
        <v>42</v>
      </c>
      <c r="L7775" s="185"/>
      <c r="M7775" s="186"/>
      <c r="N7775" s="61" t="s">
        <v>51</v>
      </c>
      <c r="P7775" s="175" t="s">
        <v>727</v>
      </c>
    </row>
    <row r="7776" spans="1:16" ht="17.25">
      <c r="A7776" s="183" t="s">
        <v>15540</v>
      </c>
      <c r="B7776" s="183" t="s">
        <v>15541</v>
      </c>
      <c r="C7776" s="183" t="s">
        <v>727</v>
      </c>
      <c r="D7776" s="183" t="s">
        <v>728</v>
      </c>
      <c r="E7776" s="184">
        <v>210</v>
      </c>
      <c r="F7776" s="184">
        <v>179</v>
      </c>
      <c r="G7776" s="188" t="s">
        <v>88</v>
      </c>
      <c r="H7776" s="185"/>
      <c r="I7776" s="184">
        <v>39.22</v>
      </c>
      <c r="J7776" s="184">
        <v>218.22</v>
      </c>
      <c r="K7776" s="185">
        <v>8</v>
      </c>
      <c r="L7776" s="185"/>
      <c r="M7776" s="186"/>
      <c r="N7776" s="61" t="s">
        <v>51</v>
      </c>
      <c r="P7776" s="175" t="s">
        <v>727</v>
      </c>
    </row>
    <row r="7777" spans="1:16" ht="17.25">
      <c r="A7777" s="183" t="s">
        <v>15542</v>
      </c>
      <c r="B7777" s="183" t="s">
        <v>15543</v>
      </c>
      <c r="C7777" s="183" t="s">
        <v>647</v>
      </c>
      <c r="D7777" s="183" t="s">
        <v>648</v>
      </c>
      <c r="E7777" s="184">
        <v>89</v>
      </c>
      <c r="F7777" s="184">
        <v>79</v>
      </c>
      <c r="G7777" s="185" t="s">
        <v>263</v>
      </c>
      <c r="H7777" s="185"/>
      <c r="I7777" s="184">
        <v>27.31</v>
      </c>
      <c r="J7777" s="184">
        <v>104.66</v>
      </c>
      <c r="K7777" s="185">
        <v>3</v>
      </c>
      <c r="L7777" s="185" t="s">
        <v>57</v>
      </c>
      <c r="M7777" s="186" t="s">
        <v>283</v>
      </c>
      <c r="N7777" s="61" t="s">
        <v>51</v>
      </c>
      <c r="P7777" s="175" t="s">
        <v>647</v>
      </c>
    </row>
    <row r="7778" spans="1:16" ht="17.25">
      <c r="A7778" s="183" t="s">
        <v>15544</v>
      </c>
      <c r="B7778" s="183" t="s">
        <v>15545</v>
      </c>
      <c r="C7778" s="183" t="s">
        <v>647</v>
      </c>
      <c r="D7778" s="183" t="s">
        <v>648</v>
      </c>
      <c r="E7778" s="184">
        <v>89</v>
      </c>
      <c r="F7778" s="184">
        <v>79</v>
      </c>
      <c r="G7778" s="185" t="s">
        <v>263</v>
      </c>
      <c r="H7778" s="185"/>
      <c r="I7778" s="184">
        <v>27.31</v>
      </c>
      <c r="J7778" s="184">
        <v>104.66</v>
      </c>
      <c r="K7778" s="185">
        <v>17</v>
      </c>
      <c r="L7778" s="185" t="s">
        <v>76</v>
      </c>
      <c r="M7778" s="186" t="s">
        <v>250</v>
      </c>
      <c r="N7778" s="61" t="s">
        <v>51</v>
      </c>
      <c r="P7778" s="175" t="s">
        <v>647</v>
      </c>
    </row>
    <row r="7779" spans="1:16" ht="17.25">
      <c r="A7779" s="183" t="s">
        <v>15546</v>
      </c>
      <c r="B7779" s="183" t="s">
        <v>15547</v>
      </c>
      <c r="C7779" s="183" t="s">
        <v>647</v>
      </c>
      <c r="D7779" s="183" t="s">
        <v>648</v>
      </c>
      <c r="E7779" s="184">
        <v>89</v>
      </c>
      <c r="F7779" s="184">
        <v>79</v>
      </c>
      <c r="G7779" s="185" t="s">
        <v>263</v>
      </c>
      <c r="H7779" s="185"/>
      <c r="I7779" s="184">
        <v>27.31</v>
      </c>
      <c r="J7779" s="184">
        <v>104.66</v>
      </c>
      <c r="K7779" s="185">
        <v>50</v>
      </c>
      <c r="L7779" s="185" t="s">
        <v>76</v>
      </c>
      <c r="M7779" s="186" t="s">
        <v>250</v>
      </c>
      <c r="N7779" s="61" t="s">
        <v>51</v>
      </c>
      <c r="P7779" s="175" t="s">
        <v>647</v>
      </c>
    </row>
    <row r="7780" spans="1:16" ht="17.25">
      <c r="A7780" s="183" t="s">
        <v>15548</v>
      </c>
      <c r="B7780" s="183" t="s">
        <v>15549</v>
      </c>
      <c r="C7780" s="183" t="s">
        <v>647</v>
      </c>
      <c r="D7780" s="183" t="s">
        <v>648</v>
      </c>
      <c r="E7780" s="184">
        <v>89</v>
      </c>
      <c r="F7780" s="184">
        <v>79</v>
      </c>
      <c r="G7780" s="185" t="s">
        <v>263</v>
      </c>
      <c r="H7780" s="185"/>
      <c r="I7780" s="184">
        <v>28.75</v>
      </c>
      <c r="J7780" s="184">
        <v>106.38</v>
      </c>
      <c r="K7780" s="185">
        <v>127</v>
      </c>
      <c r="L7780" s="185" t="s">
        <v>76</v>
      </c>
      <c r="M7780" s="186" t="s">
        <v>373</v>
      </c>
      <c r="N7780" s="61" t="s">
        <v>51</v>
      </c>
      <c r="P7780" s="175" t="s">
        <v>647</v>
      </c>
    </row>
    <row r="7781" spans="1:16" ht="17.25">
      <c r="A7781" s="183" t="s">
        <v>15550</v>
      </c>
      <c r="B7781" s="183" t="s">
        <v>15551</v>
      </c>
      <c r="C7781" s="183" t="s">
        <v>647</v>
      </c>
      <c r="D7781" s="183" t="s">
        <v>648</v>
      </c>
      <c r="E7781" s="184">
        <v>89</v>
      </c>
      <c r="F7781" s="184">
        <v>65</v>
      </c>
      <c r="G7781" s="185" t="s">
        <v>464</v>
      </c>
      <c r="H7781" s="185"/>
      <c r="I7781" s="184">
        <v>28.75</v>
      </c>
      <c r="J7781" s="184">
        <v>92.38</v>
      </c>
      <c r="K7781" s="185">
        <v>55</v>
      </c>
      <c r="L7781" s="185" t="s">
        <v>76</v>
      </c>
      <c r="M7781" s="186" t="s">
        <v>283</v>
      </c>
      <c r="N7781" s="61" t="s">
        <v>51</v>
      </c>
      <c r="P7781" s="175" t="s">
        <v>647</v>
      </c>
    </row>
    <row r="7782" spans="1:16" ht="17.25">
      <c r="A7782" s="183" t="s">
        <v>15552</v>
      </c>
      <c r="B7782" s="183" t="s">
        <v>15553</v>
      </c>
      <c r="C7782" s="183" t="s">
        <v>647</v>
      </c>
      <c r="D7782" s="183" t="s">
        <v>648</v>
      </c>
      <c r="E7782" s="184"/>
      <c r="F7782" s="184"/>
      <c r="G7782" s="188"/>
      <c r="H7782" s="185"/>
      <c r="I7782" s="184"/>
      <c r="J7782" s="184"/>
      <c r="K7782" s="185" t="s">
        <v>410</v>
      </c>
      <c r="L7782" s="185"/>
      <c r="M7782" s="186"/>
      <c r="N7782" s="61" t="s">
        <v>410</v>
      </c>
      <c r="P7782" s="175" t="s">
        <v>647</v>
      </c>
    </row>
    <row r="7783" spans="1:16" ht="17.25">
      <c r="A7783" s="183" t="s">
        <v>15554</v>
      </c>
      <c r="B7783" s="183" t="s">
        <v>15555</v>
      </c>
      <c r="C7783" s="183" t="s">
        <v>647</v>
      </c>
      <c r="D7783" s="183" t="s">
        <v>648</v>
      </c>
      <c r="E7783" s="184"/>
      <c r="F7783" s="184"/>
      <c r="G7783" s="185"/>
      <c r="H7783" s="185"/>
      <c r="I7783" s="184"/>
      <c r="J7783" s="184"/>
      <c r="K7783" s="185" t="s">
        <v>410</v>
      </c>
      <c r="L7783" s="185"/>
      <c r="M7783" s="186"/>
      <c r="N7783" s="61" t="s">
        <v>410</v>
      </c>
      <c r="P7783" s="175" t="s">
        <v>647</v>
      </c>
    </row>
    <row r="7784" spans="1:16" ht="17.25">
      <c r="A7784" s="183" t="s">
        <v>15556</v>
      </c>
      <c r="B7784" s="183" t="s">
        <v>15557</v>
      </c>
      <c r="C7784" s="183" t="s">
        <v>647</v>
      </c>
      <c r="D7784" s="183" t="s">
        <v>648</v>
      </c>
      <c r="E7784" s="184"/>
      <c r="F7784" s="184"/>
      <c r="G7784" s="185"/>
      <c r="H7784" s="185"/>
      <c r="I7784" s="184"/>
      <c r="J7784" s="184"/>
      <c r="K7784" s="185" t="s">
        <v>410</v>
      </c>
      <c r="L7784" s="185"/>
      <c r="M7784" s="186"/>
      <c r="N7784" s="61" t="s">
        <v>410</v>
      </c>
      <c r="P7784" s="175" t="s">
        <v>647</v>
      </c>
    </row>
    <row r="7785" spans="1:16" ht="17.25">
      <c r="A7785" s="183" t="s">
        <v>15558</v>
      </c>
      <c r="B7785" s="183" t="s">
        <v>15559</v>
      </c>
      <c r="C7785" s="183" t="s">
        <v>647</v>
      </c>
      <c r="D7785" s="183" t="s">
        <v>648</v>
      </c>
      <c r="E7785" s="184">
        <v>89</v>
      </c>
      <c r="F7785" s="184">
        <v>79</v>
      </c>
      <c r="G7785" s="185" t="s">
        <v>263</v>
      </c>
      <c r="H7785" s="185"/>
      <c r="I7785" s="184">
        <v>21.94</v>
      </c>
      <c r="J7785" s="184">
        <v>99.37</v>
      </c>
      <c r="K7785" s="185">
        <v>154</v>
      </c>
      <c r="L7785" s="185" t="s">
        <v>130</v>
      </c>
      <c r="M7785" s="186" t="s">
        <v>1514</v>
      </c>
      <c r="N7785" s="61" t="s">
        <v>51</v>
      </c>
      <c r="P7785" s="175" t="s">
        <v>647</v>
      </c>
    </row>
    <row r="7786" spans="1:16" ht="17.25">
      <c r="A7786" s="183" t="s">
        <v>15560</v>
      </c>
      <c r="B7786" s="183" t="s">
        <v>15561</v>
      </c>
      <c r="C7786" s="183" t="s">
        <v>647</v>
      </c>
      <c r="D7786" s="183" t="s">
        <v>648</v>
      </c>
      <c r="E7786" s="184"/>
      <c r="F7786" s="184"/>
      <c r="G7786" s="185"/>
      <c r="H7786" s="185"/>
      <c r="I7786" s="184"/>
      <c r="J7786" s="184"/>
      <c r="K7786" s="185" t="s">
        <v>410</v>
      </c>
      <c r="L7786" s="185"/>
      <c r="M7786" s="186"/>
      <c r="N7786" s="61" t="s">
        <v>410</v>
      </c>
      <c r="P7786" s="175" t="s">
        <v>647</v>
      </c>
    </row>
    <row r="7787" spans="1:16" ht="17.25">
      <c r="A7787" s="183" t="s">
        <v>15562</v>
      </c>
      <c r="B7787" s="183" t="s">
        <v>15563</v>
      </c>
      <c r="C7787" s="183" t="s">
        <v>647</v>
      </c>
      <c r="D7787" s="183" t="s">
        <v>648</v>
      </c>
      <c r="E7787" s="184"/>
      <c r="F7787" s="184"/>
      <c r="G7787" s="185"/>
      <c r="H7787" s="185"/>
      <c r="I7787" s="184"/>
      <c r="J7787" s="184"/>
      <c r="K7787" s="185" t="s">
        <v>410</v>
      </c>
      <c r="L7787" s="185"/>
      <c r="M7787" s="186"/>
      <c r="N7787" s="61" t="s">
        <v>410</v>
      </c>
      <c r="P7787" s="175" t="s">
        <v>647</v>
      </c>
    </row>
    <row r="7788" spans="1:16" ht="17.25">
      <c r="A7788" s="183" t="s">
        <v>15564</v>
      </c>
      <c r="B7788" s="183" t="s">
        <v>15565</v>
      </c>
      <c r="C7788" s="183" t="s">
        <v>647</v>
      </c>
      <c r="D7788" s="183" t="s">
        <v>648</v>
      </c>
      <c r="E7788" s="184"/>
      <c r="F7788" s="184"/>
      <c r="G7788" s="188"/>
      <c r="H7788" s="185"/>
      <c r="I7788" s="184"/>
      <c r="J7788" s="184"/>
      <c r="K7788" s="185" t="s">
        <v>410</v>
      </c>
      <c r="L7788" s="185"/>
      <c r="M7788" s="186"/>
      <c r="N7788" s="61" t="s">
        <v>410</v>
      </c>
      <c r="P7788" s="175" t="s">
        <v>647</v>
      </c>
    </row>
    <row r="7789" spans="1:16" ht="17.25">
      <c r="A7789" s="183" t="s">
        <v>15566</v>
      </c>
      <c r="B7789" s="183" t="s">
        <v>15567</v>
      </c>
      <c r="C7789" s="183" t="s">
        <v>647</v>
      </c>
      <c r="D7789" s="183" t="s">
        <v>648</v>
      </c>
      <c r="E7789" s="184"/>
      <c r="F7789" s="184"/>
      <c r="G7789" s="185"/>
      <c r="H7789" s="185"/>
      <c r="I7789" s="184"/>
      <c r="J7789" s="184"/>
      <c r="K7789" s="185" t="s">
        <v>410</v>
      </c>
      <c r="L7789" s="185"/>
      <c r="M7789" s="186"/>
      <c r="N7789" s="61" t="s">
        <v>410</v>
      </c>
      <c r="P7789" s="175" t="s">
        <v>647</v>
      </c>
    </row>
    <row r="7790" spans="1:16" ht="17.25">
      <c r="A7790" s="183" t="s">
        <v>15568</v>
      </c>
      <c r="B7790" s="183" t="s">
        <v>15569</v>
      </c>
      <c r="C7790" s="183" t="s">
        <v>647</v>
      </c>
      <c r="D7790" s="183" t="s">
        <v>648</v>
      </c>
      <c r="E7790" s="184">
        <v>179</v>
      </c>
      <c r="F7790" s="184">
        <v>179</v>
      </c>
      <c r="G7790" s="185"/>
      <c r="H7790" s="185"/>
      <c r="I7790" s="184">
        <v>105.71</v>
      </c>
      <c r="J7790" s="184">
        <v>284.71</v>
      </c>
      <c r="K7790" s="185">
        <v>0</v>
      </c>
      <c r="L7790" s="185"/>
      <c r="M7790" s="186"/>
      <c r="N7790" s="61" t="s">
        <v>51</v>
      </c>
      <c r="P7790" s="175" t="s">
        <v>647</v>
      </c>
    </row>
    <row r="7791" spans="1:16" ht="17.25">
      <c r="A7791" s="183" t="s">
        <v>15570</v>
      </c>
      <c r="B7791" s="183" t="s">
        <v>15571</v>
      </c>
      <c r="C7791" s="183" t="s">
        <v>647</v>
      </c>
      <c r="D7791" s="183" t="s">
        <v>648</v>
      </c>
      <c r="E7791" s="184"/>
      <c r="F7791" s="184"/>
      <c r="G7791" s="185"/>
      <c r="H7791" s="185"/>
      <c r="I7791" s="184"/>
      <c r="J7791" s="184"/>
      <c r="K7791" s="185" t="s">
        <v>410</v>
      </c>
      <c r="L7791" s="185"/>
      <c r="M7791" s="186"/>
      <c r="N7791" s="61" t="s">
        <v>410</v>
      </c>
      <c r="P7791" s="175" t="s">
        <v>647</v>
      </c>
    </row>
    <row r="7792" spans="1:16" ht="17.25">
      <c r="A7792" s="183" t="s">
        <v>15572</v>
      </c>
      <c r="B7792" s="183" t="s">
        <v>15573</v>
      </c>
      <c r="C7792" s="183" t="s">
        <v>647</v>
      </c>
      <c r="D7792" s="183" t="s">
        <v>648</v>
      </c>
      <c r="E7792" s="184"/>
      <c r="F7792" s="184"/>
      <c r="G7792" s="185"/>
      <c r="H7792" s="185"/>
      <c r="I7792" s="184"/>
      <c r="J7792" s="184"/>
      <c r="K7792" s="185" t="s">
        <v>410</v>
      </c>
      <c r="L7792" s="185"/>
      <c r="M7792" s="186"/>
      <c r="N7792" s="61" t="s">
        <v>410</v>
      </c>
      <c r="P7792" s="175" t="s">
        <v>647</v>
      </c>
    </row>
    <row r="7793" spans="1:16" ht="17.25">
      <c r="A7793" s="183" t="s">
        <v>15574</v>
      </c>
      <c r="B7793" s="183" t="s">
        <v>15575</v>
      </c>
      <c r="C7793" s="183" t="s">
        <v>647</v>
      </c>
      <c r="D7793" s="183" t="s">
        <v>648</v>
      </c>
      <c r="E7793" s="184"/>
      <c r="F7793" s="184"/>
      <c r="G7793" s="185"/>
      <c r="H7793" s="185"/>
      <c r="I7793" s="184"/>
      <c r="J7793" s="184"/>
      <c r="K7793" s="185" t="s">
        <v>410</v>
      </c>
      <c r="L7793" s="185"/>
      <c r="M7793" s="186"/>
      <c r="N7793" s="61" t="s">
        <v>410</v>
      </c>
      <c r="P7793" s="175" t="s">
        <v>647</v>
      </c>
    </row>
    <row r="7794" spans="1:16" ht="17.25">
      <c r="A7794" s="183" t="s">
        <v>15576</v>
      </c>
      <c r="B7794" s="183" t="s">
        <v>15577</v>
      </c>
      <c r="C7794" s="183" t="s">
        <v>647</v>
      </c>
      <c r="D7794" s="183" t="s">
        <v>648</v>
      </c>
      <c r="E7794" s="184"/>
      <c r="F7794" s="184"/>
      <c r="G7794" s="185"/>
      <c r="H7794" s="185"/>
      <c r="I7794" s="184"/>
      <c r="J7794" s="184"/>
      <c r="K7794" s="185" t="s">
        <v>410</v>
      </c>
      <c r="L7794" s="185"/>
      <c r="M7794" s="186"/>
      <c r="N7794" s="61" t="s">
        <v>410</v>
      </c>
      <c r="P7794" s="175" t="s">
        <v>647</v>
      </c>
    </row>
    <row r="7795" spans="1:16" ht="17.25">
      <c r="A7795" s="183" t="s">
        <v>15578</v>
      </c>
      <c r="B7795" s="183" t="s">
        <v>15579</v>
      </c>
      <c r="C7795" s="183" t="s">
        <v>647</v>
      </c>
      <c r="D7795" s="183" t="s">
        <v>648</v>
      </c>
      <c r="E7795" s="184">
        <v>89</v>
      </c>
      <c r="F7795" s="184">
        <v>79</v>
      </c>
      <c r="G7795" s="185" t="s">
        <v>263</v>
      </c>
      <c r="H7795" s="185"/>
      <c r="I7795" s="184">
        <v>21.94</v>
      </c>
      <c r="J7795" s="184">
        <v>99.37</v>
      </c>
      <c r="K7795" s="185">
        <v>93</v>
      </c>
      <c r="L7795" s="185" t="s">
        <v>130</v>
      </c>
      <c r="M7795" s="186" t="s">
        <v>1514</v>
      </c>
      <c r="N7795" s="61" t="s">
        <v>51</v>
      </c>
      <c r="P7795" s="175" t="s">
        <v>647</v>
      </c>
    </row>
    <row r="7796" spans="1:16" ht="17.25">
      <c r="A7796" s="183" t="s">
        <v>15580</v>
      </c>
      <c r="B7796" s="183" t="s">
        <v>15581</v>
      </c>
      <c r="C7796" s="183" t="s">
        <v>647</v>
      </c>
      <c r="D7796" s="183" t="s">
        <v>648</v>
      </c>
      <c r="E7796" s="184"/>
      <c r="F7796" s="184"/>
      <c r="G7796" s="185"/>
      <c r="H7796" s="185"/>
      <c r="I7796" s="184"/>
      <c r="J7796" s="184"/>
      <c r="K7796" s="185" t="s">
        <v>410</v>
      </c>
      <c r="L7796" s="185"/>
      <c r="M7796" s="186"/>
      <c r="N7796" s="61" t="s">
        <v>410</v>
      </c>
      <c r="P7796" s="175" t="s">
        <v>647</v>
      </c>
    </row>
    <row r="7797" spans="1:16" ht="17.25">
      <c r="A7797" s="183" t="s">
        <v>15582</v>
      </c>
      <c r="B7797" s="183" t="s">
        <v>15583</v>
      </c>
      <c r="C7797" s="183" t="s">
        <v>647</v>
      </c>
      <c r="D7797" s="183" t="s">
        <v>648</v>
      </c>
      <c r="E7797" s="184"/>
      <c r="F7797" s="184"/>
      <c r="G7797" s="185"/>
      <c r="H7797" s="185"/>
      <c r="I7797" s="184"/>
      <c r="J7797" s="184"/>
      <c r="K7797" s="185" t="s">
        <v>410</v>
      </c>
      <c r="L7797" s="185"/>
      <c r="M7797" s="186"/>
      <c r="N7797" s="61" t="s">
        <v>410</v>
      </c>
      <c r="P7797" s="175" t="s">
        <v>647</v>
      </c>
    </row>
    <row r="7798" spans="1:16" ht="17.25">
      <c r="A7798" s="183" t="s">
        <v>15584</v>
      </c>
      <c r="B7798" s="183" t="s">
        <v>15585</v>
      </c>
      <c r="C7798" s="183" t="s">
        <v>647</v>
      </c>
      <c r="D7798" s="183" t="s">
        <v>648</v>
      </c>
      <c r="E7798" s="184"/>
      <c r="F7798" s="184"/>
      <c r="G7798" s="188"/>
      <c r="H7798" s="185"/>
      <c r="I7798" s="184"/>
      <c r="J7798" s="184"/>
      <c r="K7798" s="185" t="s">
        <v>410</v>
      </c>
      <c r="L7798" s="185"/>
      <c r="M7798" s="186"/>
      <c r="N7798" s="61" t="s">
        <v>410</v>
      </c>
      <c r="P7798" s="175" t="s">
        <v>647</v>
      </c>
    </row>
    <row r="7799" spans="1:16" ht="17.25">
      <c r="A7799" s="183" t="s">
        <v>15586</v>
      </c>
      <c r="B7799" s="183" t="s">
        <v>15587</v>
      </c>
      <c r="C7799" s="183" t="s">
        <v>647</v>
      </c>
      <c r="D7799" s="183" t="s">
        <v>648</v>
      </c>
      <c r="E7799" s="184"/>
      <c r="F7799" s="184"/>
      <c r="G7799" s="188"/>
      <c r="H7799" s="185"/>
      <c r="I7799" s="184"/>
      <c r="J7799" s="184"/>
      <c r="K7799" s="185" t="s">
        <v>410</v>
      </c>
      <c r="L7799" s="185"/>
      <c r="M7799" s="186"/>
      <c r="N7799" s="61" t="s">
        <v>410</v>
      </c>
      <c r="P7799" s="175" t="s">
        <v>647</v>
      </c>
    </row>
    <row r="7800" spans="1:16" ht="17.25">
      <c r="A7800" s="183" t="s">
        <v>15588</v>
      </c>
      <c r="B7800" s="183" t="s">
        <v>15589</v>
      </c>
      <c r="C7800" s="183" t="s">
        <v>647</v>
      </c>
      <c r="D7800" s="183" t="s">
        <v>648</v>
      </c>
      <c r="E7800" s="184"/>
      <c r="F7800" s="184"/>
      <c r="G7800" s="188"/>
      <c r="H7800" s="185"/>
      <c r="I7800" s="184"/>
      <c r="J7800" s="184"/>
      <c r="K7800" s="185" t="s">
        <v>410</v>
      </c>
      <c r="L7800" s="185"/>
      <c r="M7800" s="186"/>
      <c r="N7800" s="61" t="s">
        <v>410</v>
      </c>
      <c r="P7800" s="175" t="s">
        <v>647</v>
      </c>
    </row>
    <row r="7801" spans="1:16" ht="17.25">
      <c r="A7801" s="183" t="s">
        <v>15590</v>
      </c>
      <c r="B7801" s="183" t="s">
        <v>6450</v>
      </c>
      <c r="C7801" s="183" t="s">
        <v>647</v>
      </c>
      <c r="D7801" s="183" t="s">
        <v>648</v>
      </c>
      <c r="E7801" s="184"/>
      <c r="F7801" s="184"/>
      <c r="G7801" s="185"/>
      <c r="H7801" s="185"/>
      <c r="I7801" s="184"/>
      <c r="J7801" s="184"/>
      <c r="K7801" s="185" t="s">
        <v>410</v>
      </c>
      <c r="L7801" s="185"/>
      <c r="M7801" s="186"/>
      <c r="N7801" s="61" t="s">
        <v>410</v>
      </c>
      <c r="P7801" s="175" t="s">
        <v>647</v>
      </c>
    </row>
    <row r="7802" spans="1:16" ht="17.25">
      <c r="A7802" s="183" t="s">
        <v>15591</v>
      </c>
      <c r="B7802" s="183" t="s">
        <v>15569</v>
      </c>
      <c r="C7802" s="183" t="s">
        <v>647</v>
      </c>
      <c r="D7802" s="183" t="s">
        <v>648</v>
      </c>
      <c r="E7802" s="184"/>
      <c r="F7802" s="184"/>
      <c r="G7802" s="185"/>
      <c r="H7802" s="185"/>
      <c r="I7802" s="184"/>
      <c r="J7802" s="184"/>
      <c r="K7802" s="185" t="s">
        <v>410</v>
      </c>
      <c r="L7802" s="185"/>
      <c r="M7802" s="186"/>
      <c r="N7802" s="61" t="s">
        <v>410</v>
      </c>
      <c r="P7802" s="175" t="s">
        <v>647</v>
      </c>
    </row>
    <row r="7803" spans="1:16" ht="17.25">
      <c r="A7803" s="183" t="s">
        <v>15592</v>
      </c>
      <c r="B7803" s="183" t="s">
        <v>15593</v>
      </c>
      <c r="C7803" s="183" t="s">
        <v>647</v>
      </c>
      <c r="D7803" s="183" t="s">
        <v>648</v>
      </c>
      <c r="E7803" s="184">
        <v>299</v>
      </c>
      <c r="F7803" s="184">
        <v>110</v>
      </c>
      <c r="G7803" s="185" t="s">
        <v>4407</v>
      </c>
      <c r="H7803" s="185"/>
      <c r="I7803" s="184">
        <v>35.27</v>
      </c>
      <c r="J7803" s="184">
        <v>145.27</v>
      </c>
      <c r="K7803" s="185">
        <v>108</v>
      </c>
      <c r="L7803" s="185"/>
      <c r="M7803" s="186"/>
      <c r="N7803" s="61" t="s">
        <v>51</v>
      </c>
      <c r="P7803" s="175" t="s">
        <v>647</v>
      </c>
    </row>
    <row r="7804" spans="1:16" ht="17.25">
      <c r="A7804" s="183" t="s">
        <v>15594</v>
      </c>
      <c r="B7804" s="183" t="s">
        <v>15595</v>
      </c>
      <c r="C7804" s="183" t="s">
        <v>647</v>
      </c>
      <c r="D7804" s="183" t="s">
        <v>648</v>
      </c>
      <c r="E7804" s="184"/>
      <c r="F7804" s="184"/>
      <c r="G7804" s="185"/>
      <c r="H7804" s="185"/>
      <c r="I7804" s="184"/>
      <c r="J7804" s="184"/>
      <c r="K7804" s="185" t="s">
        <v>410</v>
      </c>
      <c r="L7804" s="185"/>
      <c r="M7804" s="186"/>
      <c r="N7804" s="61" t="s">
        <v>410</v>
      </c>
      <c r="P7804" s="175" t="s">
        <v>647</v>
      </c>
    </row>
    <row r="7805" spans="1:16" ht="17.25">
      <c r="A7805" s="183" t="s">
        <v>15596</v>
      </c>
      <c r="B7805" s="183" t="s">
        <v>15597</v>
      </c>
      <c r="C7805" s="183" t="s">
        <v>647</v>
      </c>
      <c r="D7805" s="183" t="s">
        <v>648</v>
      </c>
      <c r="E7805" s="184">
        <v>259</v>
      </c>
      <c r="F7805" s="184">
        <v>60</v>
      </c>
      <c r="G7805" s="185" t="s">
        <v>15598</v>
      </c>
      <c r="H7805" s="185"/>
      <c r="I7805" s="184">
        <v>33.21</v>
      </c>
      <c r="J7805" s="184">
        <v>93.21</v>
      </c>
      <c r="K7805" s="185">
        <v>250</v>
      </c>
      <c r="L7805" s="185"/>
      <c r="M7805" s="186"/>
      <c r="N7805" s="61" t="s">
        <v>51</v>
      </c>
      <c r="P7805" s="175" t="s">
        <v>647</v>
      </c>
    </row>
    <row r="7806" spans="1:16" ht="17.25">
      <c r="A7806" s="183" t="s">
        <v>15599</v>
      </c>
      <c r="B7806" s="183" t="s">
        <v>15600</v>
      </c>
      <c r="C7806" s="183" t="s">
        <v>647</v>
      </c>
      <c r="D7806" s="183" t="s">
        <v>648</v>
      </c>
      <c r="E7806" s="184"/>
      <c r="F7806" s="184"/>
      <c r="G7806" s="185"/>
      <c r="H7806" s="185"/>
      <c r="I7806" s="184"/>
      <c r="J7806" s="184"/>
      <c r="K7806" s="185" t="s">
        <v>410</v>
      </c>
      <c r="L7806" s="185"/>
      <c r="M7806" s="186"/>
      <c r="N7806" s="61" t="s">
        <v>410</v>
      </c>
      <c r="P7806" s="175" t="s">
        <v>647</v>
      </c>
    </row>
    <row r="7807" spans="1:16" ht="17.25">
      <c r="A7807" s="183" t="s">
        <v>15601</v>
      </c>
      <c r="B7807" s="183" t="s">
        <v>15602</v>
      </c>
      <c r="C7807" s="183" t="s">
        <v>647</v>
      </c>
      <c r="D7807" s="183" t="s">
        <v>648</v>
      </c>
      <c r="E7807" s="184"/>
      <c r="F7807" s="184"/>
      <c r="G7807" s="185"/>
      <c r="H7807" s="185"/>
      <c r="I7807" s="184"/>
      <c r="J7807" s="184"/>
      <c r="K7807" s="185" t="s">
        <v>410</v>
      </c>
      <c r="L7807" s="185"/>
      <c r="M7807" s="186"/>
      <c r="N7807" s="61" t="s">
        <v>410</v>
      </c>
      <c r="P7807" s="175" t="s">
        <v>647</v>
      </c>
    </row>
    <row r="7808" spans="1:16" ht="17.25">
      <c r="A7808" s="183" t="s">
        <v>15603</v>
      </c>
      <c r="B7808" s="183" t="s">
        <v>15604</v>
      </c>
      <c r="C7808" s="183" t="s">
        <v>647</v>
      </c>
      <c r="D7808" s="183" t="s">
        <v>648</v>
      </c>
      <c r="E7808" s="184">
        <v>149</v>
      </c>
      <c r="F7808" s="184">
        <v>149</v>
      </c>
      <c r="G7808" s="185"/>
      <c r="H7808" s="185"/>
      <c r="I7808" s="184">
        <v>55.35</v>
      </c>
      <c r="J7808" s="184">
        <v>204.35</v>
      </c>
      <c r="K7808" s="185">
        <v>0</v>
      </c>
      <c r="L7808" s="185" t="s">
        <v>372</v>
      </c>
      <c r="M7808" s="186" t="s">
        <v>7632</v>
      </c>
      <c r="N7808" s="61" t="s">
        <v>51</v>
      </c>
      <c r="P7808" s="175" t="s">
        <v>647</v>
      </c>
    </row>
    <row r="7809" spans="1:16" ht="17.25">
      <c r="A7809" s="183" t="s">
        <v>15605</v>
      </c>
      <c r="B7809" s="183" t="s">
        <v>15606</v>
      </c>
      <c r="C7809" s="183" t="s">
        <v>647</v>
      </c>
      <c r="D7809" s="183" t="s">
        <v>648</v>
      </c>
      <c r="E7809" s="184"/>
      <c r="F7809" s="184"/>
      <c r="G7809" s="185"/>
      <c r="H7809" s="185"/>
      <c r="I7809" s="184"/>
      <c r="J7809" s="184"/>
      <c r="K7809" s="185" t="s">
        <v>410</v>
      </c>
      <c r="L7809" s="185"/>
      <c r="M7809" s="186"/>
      <c r="N7809" s="61" t="s">
        <v>410</v>
      </c>
      <c r="P7809" s="175" t="s">
        <v>647</v>
      </c>
    </row>
    <row r="7810" spans="1:16" ht="17.25">
      <c r="A7810" s="183" t="s">
        <v>15607</v>
      </c>
      <c r="B7810" s="183" t="s">
        <v>15608</v>
      </c>
      <c r="C7810" s="183" t="s">
        <v>647</v>
      </c>
      <c r="D7810" s="183" t="s">
        <v>648</v>
      </c>
      <c r="E7810" s="184">
        <v>139</v>
      </c>
      <c r="F7810" s="184">
        <v>139</v>
      </c>
      <c r="G7810" s="185"/>
      <c r="H7810" s="185"/>
      <c r="I7810" s="184">
        <v>55.31</v>
      </c>
      <c r="J7810" s="184">
        <v>194.31</v>
      </c>
      <c r="K7810" s="185">
        <v>0</v>
      </c>
      <c r="L7810" s="185" t="s">
        <v>372</v>
      </c>
      <c r="M7810" s="186" t="s">
        <v>7632</v>
      </c>
      <c r="N7810" s="61" t="s">
        <v>51</v>
      </c>
      <c r="P7810" s="175" t="s">
        <v>647</v>
      </c>
    </row>
    <row r="7811" spans="1:16" ht="17.25">
      <c r="A7811" s="183" t="s">
        <v>15609</v>
      </c>
      <c r="B7811" s="183" t="s">
        <v>8689</v>
      </c>
      <c r="C7811" s="183" t="s">
        <v>647</v>
      </c>
      <c r="D7811" s="183" t="s">
        <v>648</v>
      </c>
      <c r="E7811" s="184"/>
      <c r="F7811" s="184"/>
      <c r="G7811" s="185"/>
      <c r="H7811" s="185"/>
      <c r="I7811" s="184"/>
      <c r="J7811" s="184"/>
      <c r="K7811" s="185" t="s">
        <v>410</v>
      </c>
      <c r="L7811" s="185"/>
      <c r="M7811" s="186"/>
      <c r="N7811" s="61" t="s">
        <v>410</v>
      </c>
      <c r="P7811" s="175" t="s">
        <v>647</v>
      </c>
    </row>
    <row r="7812" spans="1:16" ht="17.25">
      <c r="A7812" s="183" t="s">
        <v>15610</v>
      </c>
      <c r="B7812" s="183" t="s">
        <v>15611</v>
      </c>
      <c r="C7812" s="183" t="s">
        <v>647</v>
      </c>
      <c r="D7812" s="183" t="s">
        <v>648</v>
      </c>
      <c r="E7812" s="184"/>
      <c r="F7812" s="184"/>
      <c r="G7812" s="188"/>
      <c r="H7812" s="185"/>
      <c r="I7812" s="184"/>
      <c r="J7812" s="184"/>
      <c r="K7812" s="185" t="s">
        <v>410</v>
      </c>
      <c r="L7812" s="185"/>
      <c r="M7812" s="186"/>
      <c r="N7812" s="61" t="s">
        <v>410</v>
      </c>
      <c r="P7812" s="175" t="s">
        <v>647</v>
      </c>
    </row>
    <row r="7813" spans="1:16" ht="17.25">
      <c r="A7813" s="183" t="s">
        <v>15612</v>
      </c>
      <c r="B7813" s="183" t="s">
        <v>15613</v>
      </c>
      <c r="C7813" s="183" t="s">
        <v>647</v>
      </c>
      <c r="D7813" s="183" t="s">
        <v>648</v>
      </c>
      <c r="E7813" s="184"/>
      <c r="F7813" s="184"/>
      <c r="G7813" s="185"/>
      <c r="H7813" s="185"/>
      <c r="I7813" s="184"/>
      <c r="J7813" s="184"/>
      <c r="K7813" s="185" t="s">
        <v>410</v>
      </c>
      <c r="L7813" s="185"/>
      <c r="M7813" s="186"/>
      <c r="N7813" s="61" t="s">
        <v>410</v>
      </c>
      <c r="P7813" s="175" t="s">
        <v>647</v>
      </c>
    </row>
    <row r="7814" spans="1:16" ht="17.25">
      <c r="A7814" s="183" t="s">
        <v>15614</v>
      </c>
      <c r="B7814" s="183" t="s">
        <v>15615</v>
      </c>
      <c r="C7814" s="183" t="s">
        <v>647</v>
      </c>
      <c r="D7814" s="183" t="s">
        <v>648</v>
      </c>
      <c r="E7814" s="184"/>
      <c r="F7814" s="184"/>
      <c r="G7814" s="185"/>
      <c r="H7814" s="185"/>
      <c r="I7814" s="184"/>
      <c r="J7814" s="184"/>
      <c r="K7814" s="185" t="s">
        <v>410</v>
      </c>
      <c r="L7814" s="185"/>
      <c r="M7814" s="186"/>
      <c r="N7814" s="61" t="s">
        <v>410</v>
      </c>
      <c r="P7814" s="175" t="s">
        <v>647</v>
      </c>
    </row>
    <row r="7815" spans="1:16" ht="17.25">
      <c r="A7815" s="183" t="s">
        <v>15616</v>
      </c>
      <c r="B7815" s="183" t="s">
        <v>15617</v>
      </c>
      <c r="C7815" s="183" t="s">
        <v>647</v>
      </c>
      <c r="D7815" s="183" t="s">
        <v>648</v>
      </c>
      <c r="E7815" s="184"/>
      <c r="F7815" s="184"/>
      <c r="G7815" s="185"/>
      <c r="H7815" s="185"/>
      <c r="I7815" s="184"/>
      <c r="J7815" s="184"/>
      <c r="K7815" s="185" t="s">
        <v>410</v>
      </c>
      <c r="L7815" s="185"/>
      <c r="M7815" s="186"/>
      <c r="N7815" s="61" t="s">
        <v>410</v>
      </c>
      <c r="P7815" s="175" t="s">
        <v>647</v>
      </c>
    </row>
    <row r="7816" spans="1:16" ht="17.25">
      <c r="A7816" s="183" t="s">
        <v>15618</v>
      </c>
      <c r="B7816" s="183" t="s">
        <v>15619</v>
      </c>
      <c r="C7816" s="183" t="s">
        <v>647</v>
      </c>
      <c r="D7816" s="183" t="s">
        <v>648</v>
      </c>
      <c r="E7816" s="184"/>
      <c r="F7816" s="184"/>
      <c r="G7816" s="185"/>
      <c r="H7816" s="185"/>
      <c r="I7816" s="184"/>
      <c r="J7816" s="184"/>
      <c r="K7816" s="185" t="s">
        <v>410</v>
      </c>
      <c r="L7816" s="185"/>
      <c r="M7816" s="186"/>
      <c r="N7816" s="61" t="s">
        <v>410</v>
      </c>
      <c r="P7816" s="175" t="s">
        <v>647</v>
      </c>
    </row>
    <row r="7817" spans="1:16" ht="17.25">
      <c r="A7817" s="183" t="s">
        <v>15620</v>
      </c>
      <c r="B7817" s="183" t="s">
        <v>15621</v>
      </c>
      <c r="C7817" s="183" t="s">
        <v>647</v>
      </c>
      <c r="D7817" s="183" t="s">
        <v>648</v>
      </c>
      <c r="E7817" s="184"/>
      <c r="F7817" s="184"/>
      <c r="G7817" s="185"/>
      <c r="H7817" s="185"/>
      <c r="I7817" s="184"/>
      <c r="J7817" s="184"/>
      <c r="K7817" s="185" t="s">
        <v>410</v>
      </c>
      <c r="L7817" s="185"/>
      <c r="M7817" s="186"/>
      <c r="N7817" s="61" t="s">
        <v>410</v>
      </c>
      <c r="P7817" s="175" t="s">
        <v>647</v>
      </c>
    </row>
    <row r="7818" spans="1:16" ht="17.25">
      <c r="A7818" s="183" t="s">
        <v>15622</v>
      </c>
      <c r="B7818" s="183" t="s">
        <v>15623</v>
      </c>
      <c r="C7818" s="183" t="s">
        <v>647</v>
      </c>
      <c r="D7818" s="183" t="s">
        <v>648</v>
      </c>
      <c r="E7818" s="184"/>
      <c r="F7818" s="184"/>
      <c r="G7818" s="185"/>
      <c r="H7818" s="185"/>
      <c r="I7818" s="184"/>
      <c r="J7818" s="184"/>
      <c r="K7818" s="185" t="s">
        <v>410</v>
      </c>
      <c r="L7818" s="185"/>
      <c r="M7818" s="186"/>
      <c r="N7818" s="61" t="s">
        <v>410</v>
      </c>
      <c r="P7818" s="175" t="s">
        <v>647</v>
      </c>
    </row>
    <row r="7819" spans="1:16" ht="17.25">
      <c r="A7819" s="183" t="s">
        <v>15624</v>
      </c>
      <c r="B7819" s="183" t="s">
        <v>15625</v>
      </c>
      <c r="C7819" s="183" t="s">
        <v>647</v>
      </c>
      <c r="D7819" s="183" t="s">
        <v>648</v>
      </c>
      <c r="E7819" s="184"/>
      <c r="F7819" s="184"/>
      <c r="G7819" s="185"/>
      <c r="H7819" s="185"/>
      <c r="I7819" s="184"/>
      <c r="J7819" s="184"/>
      <c r="K7819" s="185" t="s">
        <v>410</v>
      </c>
      <c r="L7819" s="185"/>
      <c r="M7819" s="186"/>
      <c r="N7819" s="61" t="s">
        <v>410</v>
      </c>
      <c r="P7819" s="175" t="s">
        <v>647</v>
      </c>
    </row>
    <row r="7820" spans="1:16" ht="17.25">
      <c r="A7820" s="183" t="s">
        <v>15626</v>
      </c>
      <c r="B7820" s="183" t="s">
        <v>15627</v>
      </c>
      <c r="C7820" s="183" t="s">
        <v>647</v>
      </c>
      <c r="D7820" s="183" t="s">
        <v>648</v>
      </c>
      <c r="E7820" s="184">
        <v>169</v>
      </c>
      <c r="F7820" s="184">
        <v>169</v>
      </c>
      <c r="G7820" s="185"/>
      <c r="H7820" s="185"/>
      <c r="I7820" s="184">
        <v>57.06</v>
      </c>
      <c r="J7820" s="184">
        <v>226.06</v>
      </c>
      <c r="K7820" s="185">
        <v>35</v>
      </c>
      <c r="L7820" s="185" t="s">
        <v>57</v>
      </c>
      <c r="M7820" s="186" t="s">
        <v>373</v>
      </c>
      <c r="N7820" s="61" t="s">
        <v>51</v>
      </c>
      <c r="P7820" s="175" t="s">
        <v>647</v>
      </c>
    </row>
    <row r="7821" spans="1:16" ht="17.25">
      <c r="A7821" s="183" t="s">
        <v>15628</v>
      </c>
      <c r="B7821" s="183" t="s">
        <v>15629</v>
      </c>
      <c r="C7821" s="183" t="s">
        <v>647</v>
      </c>
      <c r="D7821" s="183" t="s">
        <v>648</v>
      </c>
      <c r="E7821" s="184"/>
      <c r="F7821" s="184"/>
      <c r="G7821" s="185"/>
      <c r="H7821" s="185"/>
      <c r="I7821" s="184"/>
      <c r="J7821" s="184"/>
      <c r="K7821" s="185" t="s">
        <v>410</v>
      </c>
      <c r="L7821" s="185"/>
      <c r="M7821" s="186"/>
      <c r="N7821" s="61" t="s">
        <v>410</v>
      </c>
      <c r="P7821" s="175" t="s">
        <v>647</v>
      </c>
    </row>
    <row r="7822" spans="1:16" ht="17.25">
      <c r="A7822" s="183" t="s">
        <v>15630</v>
      </c>
      <c r="B7822" s="183" t="s">
        <v>15631</v>
      </c>
      <c r="C7822" s="183" t="s">
        <v>647</v>
      </c>
      <c r="D7822" s="183" t="s">
        <v>648</v>
      </c>
      <c r="E7822" s="184"/>
      <c r="F7822" s="184"/>
      <c r="G7822" s="185"/>
      <c r="H7822" s="185"/>
      <c r="I7822" s="184"/>
      <c r="J7822" s="184"/>
      <c r="K7822" s="185" t="s">
        <v>410</v>
      </c>
      <c r="L7822" s="185"/>
      <c r="M7822" s="186"/>
      <c r="N7822" s="61" t="s">
        <v>410</v>
      </c>
      <c r="P7822" s="175" t="s">
        <v>647</v>
      </c>
    </row>
    <row r="7823" spans="1:16" ht="17.25">
      <c r="A7823" s="183" t="s">
        <v>15632</v>
      </c>
      <c r="B7823" s="183" t="s">
        <v>15633</v>
      </c>
      <c r="C7823" s="183" t="s">
        <v>647</v>
      </c>
      <c r="D7823" s="183" t="s">
        <v>648</v>
      </c>
      <c r="E7823" s="184"/>
      <c r="F7823" s="184"/>
      <c r="G7823" s="185"/>
      <c r="H7823" s="185"/>
      <c r="I7823" s="184"/>
      <c r="J7823" s="184"/>
      <c r="K7823" s="183" t="s">
        <v>410</v>
      </c>
      <c r="L7823" s="183"/>
      <c r="M7823" s="186"/>
      <c r="N7823" s="61" t="s">
        <v>410</v>
      </c>
      <c r="P7823" s="175" t="s">
        <v>647</v>
      </c>
    </row>
    <row r="7824" spans="1:16" ht="17.25">
      <c r="A7824" s="183" t="s">
        <v>15634</v>
      </c>
      <c r="B7824" s="183" t="s">
        <v>15635</v>
      </c>
      <c r="C7824" s="183" t="s">
        <v>647</v>
      </c>
      <c r="D7824" s="183" t="s">
        <v>648</v>
      </c>
      <c r="E7824" s="184"/>
      <c r="F7824" s="184"/>
      <c r="G7824" s="185"/>
      <c r="H7824" s="185"/>
      <c r="I7824" s="184"/>
      <c r="J7824" s="184"/>
      <c r="K7824" s="185" t="s">
        <v>410</v>
      </c>
      <c r="L7824" s="185"/>
      <c r="M7824" s="186"/>
      <c r="N7824" s="61" t="s">
        <v>410</v>
      </c>
      <c r="P7824" s="175" t="s">
        <v>647</v>
      </c>
    </row>
    <row r="7825" spans="1:16" ht="17.25">
      <c r="A7825" s="183" t="s">
        <v>15636</v>
      </c>
      <c r="B7825" s="183" t="s">
        <v>15637</v>
      </c>
      <c r="C7825" s="183" t="s">
        <v>647</v>
      </c>
      <c r="D7825" s="183" t="s">
        <v>648</v>
      </c>
      <c r="E7825" s="184"/>
      <c r="F7825" s="184"/>
      <c r="G7825" s="185"/>
      <c r="H7825" s="185"/>
      <c r="I7825" s="184"/>
      <c r="J7825" s="184"/>
      <c r="K7825" s="185" t="s">
        <v>410</v>
      </c>
      <c r="L7825" s="185"/>
      <c r="M7825" s="186"/>
      <c r="N7825" s="61" t="s">
        <v>410</v>
      </c>
      <c r="P7825" s="175" t="s">
        <v>647</v>
      </c>
    </row>
    <row r="7826" spans="1:16" ht="17.25">
      <c r="A7826" s="183" t="s">
        <v>15638</v>
      </c>
      <c r="B7826" s="183" t="s">
        <v>15639</v>
      </c>
      <c r="C7826" s="183" t="s">
        <v>647</v>
      </c>
      <c r="D7826" s="183" t="s">
        <v>648</v>
      </c>
      <c r="E7826" s="184"/>
      <c r="F7826" s="184"/>
      <c r="G7826" s="185"/>
      <c r="H7826" s="185"/>
      <c r="I7826" s="184"/>
      <c r="J7826" s="184"/>
      <c r="K7826" s="185" t="s">
        <v>410</v>
      </c>
      <c r="L7826" s="185"/>
      <c r="M7826" s="186"/>
      <c r="N7826" s="61" t="s">
        <v>410</v>
      </c>
      <c r="P7826" s="175" t="s">
        <v>647</v>
      </c>
    </row>
    <row r="7827" spans="1:16" ht="17.25">
      <c r="A7827" s="183" t="s">
        <v>15640</v>
      </c>
      <c r="B7827" s="183" t="s">
        <v>15641</v>
      </c>
      <c r="C7827" s="183" t="s">
        <v>647</v>
      </c>
      <c r="D7827" s="183" t="s">
        <v>648</v>
      </c>
      <c r="E7827" s="184">
        <v>79</v>
      </c>
      <c r="F7827" s="184">
        <v>70</v>
      </c>
      <c r="G7827" s="185" t="s">
        <v>263</v>
      </c>
      <c r="H7827" s="185"/>
      <c r="I7827" s="184">
        <v>24.53</v>
      </c>
      <c r="J7827" s="184">
        <v>93.3</v>
      </c>
      <c r="K7827" s="183">
        <v>144</v>
      </c>
      <c r="L7827" s="183" t="s">
        <v>372</v>
      </c>
      <c r="M7827" s="186" t="s">
        <v>7632</v>
      </c>
      <c r="N7827" s="61" t="s">
        <v>51</v>
      </c>
      <c r="P7827" s="175" t="s">
        <v>647</v>
      </c>
    </row>
    <row r="7828" spans="1:16" ht="17.25">
      <c r="A7828" s="183" t="s">
        <v>15642</v>
      </c>
      <c r="B7828" s="183" t="s">
        <v>15643</v>
      </c>
      <c r="C7828" s="183" t="s">
        <v>647</v>
      </c>
      <c r="D7828" s="183" t="s">
        <v>648</v>
      </c>
      <c r="E7828" s="184"/>
      <c r="F7828" s="184"/>
      <c r="G7828" s="185"/>
      <c r="H7828" s="185"/>
      <c r="I7828" s="184"/>
      <c r="J7828" s="184"/>
      <c r="K7828" s="185" t="s">
        <v>410</v>
      </c>
      <c r="L7828" s="185"/>
      <c r="M7828" s="186"/>
      <c r="N7828" s="61" t="s">
        <v>410</v>
      </c>
      <c r="P7828" s="175" t="s">
        <v>647</v>
      </c>
    </row>
    <row r="7829" spans="1:16" ht="17.25">
      <c r="A7829" s="183" t="s">
        <v>15644</v>
      </c>
      <c r="B7829" s="183" t="s">
        <v>15645</v>
      </c>
      <c r="C7829" s="183" t="s">
        <v>647</v>
      </c>
      <c r="D7829" s="183" t="s">
        <v>648</v>
      </c>
      <c r="E7829" s="184">
        <v>179</v>
      </c>
      <c r="F7829" s="184">
        <v>179</v>
      </c>
      <c r="G7829" s="185"/>
      <c r="H7829" s="185"/>
      <c r="I7829" s="184">
        <v>109.78</v>
      </c>
      <c r="J7829" s="184">
        <v>288.78</v>
      </c>
      <c r="K7829" s="185">
        <v>0</v>
      </c>
      <c r="L7829" s="185" t="s">
        <v>76</v>
      </c>
      <c r="M7829" s="186" t="s">
        <v>1514</v>
      </c>
      <c r="N7829" s="61" t="s">
        <v>51</v>
      </c>
      <c r="P7829" s="175" t="s">
        <v>647</v>
      </c>
    </row>
    <row r="7830" spans="1:16" ht="17.25">
      <c r="A7830" s="183" t="s">
        <v>15646</v>
      </c>
      <c r="B7830" s="183" t="s">
        <v>15647</v>
      </c>
      <c r="C7830" s="183" t="s">
        <v>647</v>
      </c>
      <c r="D7830" s="183" t="s">
        <v>648</v>
      </c>
      <c r="E7830" s="184"/>
      <c r="F7830" s="184"/>
      <c r="G7830" s="185"/>
      <c r="H7830" s="185"/>
      <c r="I7830" s="184"/>
      <c r="J7830" s="184"/>
      <c r="K7830" s="185" t="s">
        <v>410</v>
      </c>
      <c r="L7830" s="185"/>
      <c r="M7830" s="186"/>
      <c r="N7830" s="61" t="s">
        <v>410</v>
      </c>
      <c r="P7830" s="175" t="s">
        <v>647</v>
      </c>
    </row>
    <row r="7831" spans="1:16" ht="17.25">
      <c r="A7831" s="183" t="s">
        <v>15648</v>
      </c>
      <c r="B7831" s="183" t="s">
        <v>15649</v>
      </c>
      <c r="C7831" s="183" t="s">
        <v>647</v>
      </c>
      <c r="D7831" s="183" t="s">
        <v>648</v>
      </c>
      <c r="E7831" s="184"/>
      <c r="F7831" s="184"/>
      <c r="G7831" s="185"/>
      <c r="H7831" s="185"/>
      <c r="I7831" s="184"/>
      <c r="J7831" s="184"/>
      <c r="K7831" s="185" t="s">
        <v>410</v>
      </c>
      <c r="L7831" s="185"/>
      <c r="M7831" s="186"/>
      <c r="N7831" s="61" t="s">
        <v>410</v>
      </c>
      <c r="P7831" s="175" t="s">
        <v>647</v>
      </c>
    </row>
    <row r="7832" spans="1:16" ht="17.25">
      <c r="A7832" s="183" t="s">
        <v>15650</v>
      </c>
      <c r="B7832" s="183" t="s">
        <v>15651</v>
      </c>
      <c r="C7832" s="183" t="s">
        <v>647</v>
      </c>
      <c r="D7832" s="183" t="s">
        <v>648</v>
      </c>
      <c r="E7832" s="184"/>
      <c r="F7832" s="184"/>
      <c r="G7832" s="185"/>
      <c r="H7832" s="185"/>
      <c r="I7832" s="184"/>
      <c r="J7832" s="184"/>
      <c r="K7832" s="185" t="s">
        <v>410</v>
      </c>
      <c r="L7832" s="185"/>
      <c r="M7832" s="186"/>
      <c r="N7832" s="61" t="s">
        <v>410</v>
      </c>
      <c r="P7832" s="175" t="s">
        <v>647</v>
      </c>
    </row>
    <row r="7833" spans="1:16" ht="17.25">
      <c r="A7833" s="183" t="s">
        <v>15652</v>
      </c>
      <c r="B7833" s="183" t="s">
        <v>15653</v>
      </c>
      <c r="C7833" s="183" t="s">
        <v>647</v>
      </c>
      <c r="D7833" s="183" t="s">
        <v>648</v>
      </c>
      <c r="E7833" s="184"/>
      <c r="F7833" s="184"/>
      <c r="G7833" s="185"/>
      <c r="H7833" s="185"/>
      <c r="I7833" s="184"/>
      <c r="J7833" s="184"/>
      <c r="K7833" s="185" t="s">
        <v>410</v>
      </c>
      <c r="L7833" s="185"/>
      <c r="M7833" s="186"/>
      <c r="N7833" s="61" t="s">
        <v>410</v>
      </c>
      <c r="P7833" s="175" t="s">
        <v>647</v>
      </c>
    </row>
    <row r="7834" spans="1:16" ht="17.25">
      <c r="A7834" s="183" t="s">
        <v>15654</v>
      </c>
      <c r="B7834" s="183" t="s">
        <v>15655</v>
      </c>
      <c r="C7834" s="183" t="s">
        <v>647</v>
      </c>
      <c r="D7834" s="183" t="s">
        <v>648</v>
      </c>
      <c r="E7834" s="184">
        <v>79</v>
      </c>
      <c r="F7834" s="184">
        <v>60</v>
      </c>
      <c r="G7834" s="185" t="s">
        <v>180</v>
      </c>
      <c r="H7834" s="185"/>
      <c r="I7834" s="184">
        <v>24.53</v>
      </c>
      <c r="J7834" s="184">
        <v>83.3</v>
      </c>
      <c r="K7834" s="185">
        <v>24</v>
      </c>
      <c r="L7834" s="185" t="s">
        <v>372</v>
      </c>
      <c r="M7834" s="186" t="s">
        <v>7632</v>
      </c>
      <c r="N7834" s="61" t="s">
        <v>51</v>
      </c>
      <c r="P7834" s="175" t="s">
        <v>647</v>
      </c>
    </row>
    <row r="7835" spans="1:16" ht="17.25">
      <c r="A7835" s="183" t="s">
        <v>15656</v>
      </c>
      <c r="B7835" s="183" t="s">
        <v>15657</v>
      </c>
      <c r="C7835" s="183" t="s">
        <v>647</v>
      </c>
      <c r="D7835" s="183" t="s">
        <v>648</v>
      </c>
      <c r="E7835" s="184">
        <v>79</v>
      </c>
      <c r="F7835" s="184">
        <v>70</v>
      </c>
      <c r="G7835" s="185" t="s">
        <v>263</v>
      </c>
      <c r="H7835" s="185"/>
      <c r="I7835" s="184">
        <v>24.53</v>
      </c>
      <c r="J7835" s="184">
        <v>93.3</v>
      </c>
      <c r="K7835" s="185">
        <v>236</v>
      </c>
      <c r="L7835" s="185" t="s">
        <v>372</v>
      </c>
      <c r="M7835" s="186" t="s">
        <v>7632</v>
      </c>
      <c r="N7835" s="61" t="s">
        <v>51</v>
      </c>
      <c r="P7835" s="175" t="s">
        <v>647</v>
      </c>
    </row>
    <row r="7836" spans="1:16" ht="17.25">
      <c r="A7836" s="183" t="s">
        <v>15658</v>
      </c>
      <c r="B7836" s="183" t="s">
        <v>15659</v>
      </c>
      <c r="C7836" s="183" t="s">
        <v>647</v>
      </c>
      <c r="D7836" s="183" t="s">
        <v>648</v>
      </c>
      <c r="E7836" s="184"/>
      <c r="F7836" s="184"/>
      <c r="G7836" s="185"/>
      <c r="H7836" s="185"/>
      <c r="I7836" s="184"/>
      <c r="J7836" s="184"/>
      <c r="K7836" s="185" t="s">
        <v>410</v>
      </c>
      <c r="L7836" s="185"/>
      <c r="M7836" s="186"/>
      <c r="N7836" s="61" t="s">
        <v>410</v>
      </c>
      <c r="P7836" s="175" t="s">
        <v>647</v>
      </c>
    </row>
    <row r="7837" spans="1:16" ht="17.25">
      <c r="A7837" s="183" t="s">
        <v>15660</v>
      </c>
      <c r="B7837" s="183" t="s">
        <v>15661</v>
      </c>
      <c r="C7837" s="183" t="s">
        <v>261</v>
      </c>
      <c r="D7837" s="183" t="s">
        <v>262</v>
      </c>
      <c r="E7837" s="184"/>
      <c r="F7837" s="184"/>
      <c r="G7837" s="185"/>
      <c r="H7837" s="185"/>
      <c r="I7837" s="184"/>
      <c r="J7837" s="184"/>
      <c r="K7837" s="185" t="s">
        <v>410</v>
      </c>
      <c r="L7837" s="185"/>
      <c r="M7837" s="186"/>
      <c r="N7837" s="61" t="s">
        <v>410</v>
      </c>
      <c r="P7837" s="175" t="s">
        <v>261</v>
      </c>
    </row>
    <row r="7838" spans="1:16" ht="17.25">
      <c r="A7838" s="183" t="s">
        <v>15662</v>
      </c>
      <c r="B7838" s="183" t="s">
        <v>15663</v>
      </c>
      <c r="C7838" s="183" t="s">
        <v>261</v>
      </c>
      <c r="D7838" s="183" t="s">
        <v>262</v>
      </c>
      <c r="E7838" s="184"/>
      <c r="F7838" s="184"/>
      <c r="G7838" s="188"/>
      <c r="H7838" s="185"/>
      <c r="I7838" s="184"/>
      <c r="J7838" s="184"/>
      <c r="K7838" s="185" t="s">
        <v>410</v>
      </c>
      <c r="L7838" s="185"/>
      <c r="M7838" s="186"/>
      <c r="N7838" s="61" t="s">
        <v>410</v>
      </c>
      <c r="P7838" s="175" t="s">
        <v>261</v>
      </c>
    </row>
    <row r="7839" spans="1:16" ht="17.25">
      <c r="A7839" s="183" t="s">
        <v>15664</v>
      </c>
      <c r="B7839" s="183" t="s">
        <v>15665</v>
      </c>
      <c r="C7839" s="183" t="s">
        <v>261</v>
      </c>
      <c r="D7839" s="183" t="s">
        <v>262</v>
      </c>
      <c r="E7839" s="184"/>
      <c r="F7839" s="184"/>
      <c r="G7839" s="185"/>
      <c r="H7839" s="185"/>
      <c r="I7839" s="184"/>
      <c r="J7839" s="184"/>
      <c r="K7839" s="185" t="s">
        <v>410</v>
      </c>
      <c r="L7839" s="185"/>
      <c r="M7839" s="186"/>
      <c r="N7839" s="61" t="s">
        <v>410</v>
      </c>
      <c r="P7839" s="175" t="s">
        <v>261</v>
      </c>
    </row>
    <row r="7840" spans="1:16" ht="17.25">
      <c r="A7840" s="183" t="s">
        <v>15666</v>
      </c>
      <c r="B7840" s="183" t="s">
        <v>15667</v>
      </c>
      <c r="C7840" s="183" t="s">
        <v>261</v>
      </c>
      <c r="D7840" s="183" t="s">
        <v>262</v>
      </c>
      <c r="E7840" s="184">
        <v>460</v>
      </c>
      <c r="F7840" s="184">
        <v>385</v>
      </c>
      <c r="G7840" s="188" t="s">
        <v>107</v>
      </c>
      <c r="H7840" s="185"/>
      <c r="I7840" s="184">
        <v>167.53</v>
      </c>
      <c r="J7840" s="184">
        <v>552.53</v>
      </c>
      <c r="K7840" s="185">
        <v>59</v>
      </c>
      <c r="L7840" s="185"/>
      <c r="M7840" s="186"/>
      <c r="N7840" s="61" t="s">
        <v>51</v>
      </c>
      <c r="P7840" s="175" t="s">
        <v>261</v>
      </c>
    </row>
    <row r="7841" spans="1:16" ht="17.25">
      <c r="A7841" s="183" t="s">
        <v>15668</v>
      </c>
      <c r="B7841" s="183" t="s">
        <v>7932</v>
      </c>
      <c r="C7841" s="183" t="s">
        <v>261</v>
      </c>
      <c r="D7841" s="183" t="s">
        <v>262</v>
      </c>
      <c r="E7841" s="184">
        <v>460</v>
      </c>
      <c r="F7841" s="184">
        <v>385</v>
      </c>
      <c r="G7841" s="185" t="s">
        <v>107</v>
      </c>
      <c r="H7841" s="185"/>
      <c r="I7841" s="184">
        <v>167.53</v>
      </c>
      <c r="J7841" s="184">
        <v>552.53</v>
      </c>
      <c r="K7841" s="183">
        <v>75</v>
      </c>
      <c r="L7841" s="183"/>
      <c r="M7841" s="186"/>
      <c r="N7841" s="61" t="s">
        <v>51</v>
      </c>
      <c r="P7841" s="175" t="s">
        <v>261</v>
      </c>
    </row>
    <row r="7842" spans="1:16" ht="17.25">
      <c r="A7842" s="183" t="s">
        <v>15669</v>
      </c>
      <c r="B7842" s="183" t="s">
        <v>15670</v>
      </c>
      <c r="C7842" s="183" t="s">
        <v>261</v>
      </c>
      <c r="D7842" s="183" t="s">
        <v>262</v>
      </c>
      <c r="E7842" s="184"/>
      <c r="F7842" s="184"/>
      <c r="G7842" s="185"/>
      <c r="H7842" s="185"/>
      <c r="I7842" s="184"/>
      <c r="J7842" s="184"/>
      <c r="K7842" s="185" t="s">
        <v>410</v>
      </c>
      <c r="L7842" s="185"/>
      <c r="M7842" s="186"/>
      <c r="N7842" s="61" t="s">
        <v>410</v>
      </c>
      <c r="P7842" s="175" t="s">
        <v>261</v>
      </c>
    </row>
    <row r="7843" spans="1:16" ht="17.25">
      <c r="A7843" s="183" t="s">
        <v>15671</v>
      </c>
      <c r="B7843" s="183" t="s">
        <v>15672</v>
      </c>
      <c r="C7843" s="183" t="s">
        <v>261</v>
      </c>
      <c r="D7843" s="183" t="s">
        <v>262</v>
      </c>
      <c r="E7843" s="184"/>
      <c r="F7843" s="184"/>
      <c r="G7843" s="185"/>
      <c r="H7843" s="185"/>
      <c r="I7843" s="184"/>
      <c r="J7843" s="184"/>
      <c r="K7843" s="185" t="s">
        <v>410</v>
      </c>
      <c r="L7843" s="185"/>
      <c r="M7843" s="186"/>
      <c r="N7843" s="61" t="s">
        <v>410</v>
      </c>
      <c r="P7843" s="175" t="s">
        <v>261</v>
      </c>
    </row>
    <row r="7844" spans="1:16" ht="17.25">
      <c r="A7844" s="183" t="s">
        <v>15673</v>
      </c>
      <c r="B7844" s="183" t="s">
        <v>15674</v>
      </c>
      <c r="C7844" s="183" t="s">
        <v>261</v>
      </c>
      <c r="D7844" s="183" t="s">
        <v>262</v>
      </c>
      <c r="E7844" s="184"/>
      <c r="F7844" s="184"/>
      <c r="G7844" s="185"/>
      <c r="H7844" s="185"/>
      <c r="I7844" s="184"/>
      <c r="J7844" s="184"/>
      <c r="K7844" s="185" t="s">
        <v>410</v>
      </c>
      <c r="L7844" s="185"/>
      <c r="M7844" s="186"/>
      <c r="N7844" s="61" t="s">
        <v>410</v>
      </c>
      <c r="P7844" s="175" t="s">
        <v>261</v>
      </c>
    </row>
    <row r="7845" spans="1:16" ht="17.25">
      <c r="A7845" s="183" t="s">
        <v>15675</v>
      </c>
      <c r="B7845" s="183" t="s">
        <v>15676</v>
      </c>
      <c r="C7845" s="183" t="s">
        <v>261</v>
      </c>
      <c r="D7845" s="183" t="s">
        <v>262</v>
      </c>
      <c r="E7845" s="184"/>
      <c r="F7845" s="184"/>
      <c r="G7845" s="185"/>
      <c r="H7845" s="185"/>
      <c r="I7845" s="184"/>
      <c r="J7845" s="184"/>
      <c r="K7845" s="185" t="s">
        <v>410</v>
      </c>
      <c r="L7845" s="185"/>
      <c r="M7845" s="186"/>
      <c r="N7845" s="61" t="s">
        <v>410</v>
      </c>
      <c r="P7845" s="175" t="s">
        <v>261</v>
      </c>
    </row>
    <row r="7846" spans="1:16" ht="17.25">
      <c r="A7846" s="183" t="s">
        <v>15677</v>
      </c>
      <c r="B7846" s="183" t="s">
        <v>15678</v>
      </c>
      <c r="C7846" s="183" t="s">
        <v>261</v>
      </c>
      <c r="D7846" s="183" t="s">
        <v>262</v>
      </c>
      <c r="E7846" s="184"/>
      <c r="F7846" s="184"/>
      <c r="G7846" s="185"/>
      <c r="H7846" s="185"/>
      <c r="I7846" s="184"/>
      <c r="J7846" s="184"/>
      <c r="K7846" s="185" t="s">
        <v>410</v>
      </c>
      <c r="L7846" s="185"/>
      <c r="M7846" s="186"/>
      <c r="N7846" s="61" t="s">
        <v>410</v>
      </c>
      <c r="P7846" s="175" t="s">
        <v>261</v>
      </c>
    </row>
    <row r="7847" spans="1:16" ht="17.25">
      <c r="A7847" s="183" t="s">
        <v>15679</v>
      </c>
      <c r="B7847" s="183" t="s">
        <v>15680</v>
      </c>
      <c r="C7847" s="183" t="s">
        <v>261</v>
      </c>
      <c r="D7847" s="183" t="s">
        <v>262</v>
      </c>
      <c r="E7847" s="184"/>
      <c r="F7847" s="184"/>
      <c r="G7847" s="185"/>
      <c r="H7847" s="185"/>
      <c r="I7847" s="184"/>
      <c r="J7847" s="184"/>
      <c r="K7847" s="185" t="s">
        <v>410</v>
      </c>
      <c r="L7847" s="185"/>
      <c r="M7847" s="186"/>
      <c r="N7847" s="61" t="s">
        <v>410</v>
      </c>
      <c r="P7847" s="175" t="s">
        <v>261</v>
      </c>
    </row>
    <row r="7848" spans="1:16" ht="17.25">
      <c r="A7848" s="183" t="s">
        <v>15681</v>
      </c>
      <c r="B7848" s="183" t="s">
        <v>15682</v>
      </c>
      <c r="C7848" s="183" t="s">
        <v>261</v>
      </c>
      <c r="D7848" s="183" t="s">
        <v>262</v>
      </c>
      <c r="E7848" s="184"/>
      <c r="F7848" s="184"/>
      <c r="G7848" s="185"/>
      <c r="H7848" s="185"/>
      <c r="I7848" s="184"/>
      <c r="J7848" s="184"/>
      <c r="K7848" s="185" t="s">
        <v>410</v>
      </c>
      <c r="L7848" s="185"/>
      <c r="M7848" s="186"/>
      <c r="N7848" s="61" t="s">
        <v>410</v>
      </c>
      <c r="P7848" s="175" t="s">
        <v>261</v>
      </c>
    </row>
    <row r="7849" spans="1:16" ht="17.25">
      <c r="A7849" s="183" t="s">
        <v>15683</v>
      </c>
      <c r="B7849" s="183" t="s">
        <v>15684</v>
      </c>
      <c r="C7849" s="183" t="s">
        <v>261</v>
      </c>
      <c r="D7849" s="183" t="s">
        <v>262</v>
      </c>
      <c r="E7849" s="184"/>
      <c r="F7849" s="184"/>
      <c r="G7849" s="185"/>
      <c r="H7849" s="185"/>
      <c r="I7849" s="184"/>
      <c r="J7849" s="184"/>
      <c r="K7849" s="185" t="s">
        <v>410</v>
      </c>
      <c r="L7849" s="185"/>
      <c r="M7849" s="186"/>
      <c r="N7849" s="61" t="s">
        <v>410</v>
      </c>
      <c r="P7849" s="175" t="s">
        <v>261</v>
      </c>
    </row>
    <row r="7850" spans="1:16" ht="17.25">
      <c r="A7850" s="183" t="s">
        <v>15685</v>
      </c>
      <c r="B7850" s="183" t="s">
        <v>15686</v>
      </c>
      <c r="C7850" s="183" t="s">
        <v>261</v>
      </c>
      <c r="D7850" s="183" t="s">
        <v>262</v>
      </c>
      <c r="E7850" s="184"/>
      <c r="F7850" s="184"/>
      <c r="G7850" s="185"/>
      <c r="H7850" s="185"/>
      <c r="I7850" s="184"/>
      <c r="J7850" s="184"/>
      <c r="K7850" s="185" t="s">
        <v>410</v>
      </c>
      <c r="L7850" s="185"/>
      <c r="M7850" s="186"/>
      <c r="N7850" s="61" t="s">
        <v>410</v>
      </c>
      <c r="P7850" s="175" t="s">
        <v>261</v>
      </c>
    </row>
    <row r="7851" spans="1:16" ht="17.25">
      <c r="A7851" s="183" t="s">
        <v>15687</v>
      </c>
      <c r="B7851" s="183" t="s">
        <v>15688</v>
      </c>
      <c r="C7851" s="183" t="s">
        <v>261</v>
      </c>
      <c r="D7851" s="183" t="s">
        <v>262</v>
      </c>
      <c r="E7851" s="184"/>
      <c r="F7851" s="184"/>
      <c r="G7851" s="185"/>
      <c r="H7851" s="185"/>
      <c r="I7851" s="184"/>
      <c r="J7851" s="184"/>
      <c r="K7851" s="185" t="s">
        <v>410</v>
      </c>
      <c r="L7851" s="185"/>
      <c r="M7851" s="186"/>
      <c r="N7851" s="61" t="s">
        <v>410</v>
      </c>
      <c r="P7851" s="175" t="s">
        <v>261</v>
      </c>
    </row>
    <row r="7852" spans="1:16" ht="17.25">
      <c r="A7852" s="183" t="s">
        <v>15689</v>
      </c>
      <c r="B7852" s="183" t="s">
        <v>15690</v>
      </c>
      <c r="C7852" s="183" t="s">
        <v>261</v>
      </c>
      <c r="D7852" s="183" t="s">
        <v>262</v>
      </c>
      <c r="E7852" s="184"/>
      <c r="F7852" s="184"/>
      <c r="G7852" s="185"/>
      <c r="H7852" s="185"/>
      <c r="I7852" s="184"/>
      <c r="J7852" s="184"/>
      <c r="K7852" s="185" t="s">
        <v>410</v>
      </c>
      <c r="L7852" s="185"/>
      <c r="M7852" s="186"/>
      <c r="N7852" s="61" t="s">
        <v>410</v>
      </c>
      <c r="P7852" s="175" t="s">
        <v>261</v>
      </c>
    </row>
    <row r="7853" spans="1:16" ht="17.25">
      <c r="A7853" s="183" t="s">
        <v>15691</v>
      </c>
      <c r="B7853" s="183" t="s">
        <v>15692</v>
      </c>
      <c r="C7853" s="183" t="s">
        <v>261</v>
      </c>
      <c r="D7853" s="183" t="s">
        <v>262</v>
      </c>
      <c r="E7853" s="184"/>
      <c r="F7853" s="184"/>
      <c r="G7853" s="185"/>
      <c r="H7853" s="185"/>
      <c r="I7853" s="184"/>
      <c r="J7853" s="184"/>
      <c r="K7853" s="185" t="s">
        <v>410</v>
      </c>
      <c r="L7853" s="185"/>
      <c r="M7853" s="186"/>
      <c r="N7853" s="61" t="s">
        <v>410</v>
      </c>
      <c r="P7853" s="175" t="s">
        <v>261</v>
      </c>
    </row>
    <row r="7854" spans="1:16" ht="17.25">
      <c r="A7854" s="183" t="s">
        <v>15693</v>
      </c>
      <c r="B7854" s="183" t="s">
        <v>15694</v>
      </c>
      <c r="C7854" s="183" t="s">
        <v>261</v>
      </c>
      <c r="D7854" s="183" t="s">
        <v>262</v>
      </c>
      <c r="E7854" s="184"/>
      <c r="F7854" s="184"/>
      <c r="G7854" s="185"/>
      <c r="H7854" s="185"/>
      <c r="I7854" s="184"/>
      <c r="J7854" s="184"/>
      <c r="K7854" s="185" t="s">
        <v>410</v>
      </c>
      <c r="L7854" s="185"/>
      <c r="M7854" s="186"/>
      <c r="N7854" s="61" t="s">
        <v>410</v>
      </c>
      <c r="P7854" s="175" t="s">
        <v>261</v>
      </c>
    </row>
    <row r="7855" spans="1:16" ht="17.25">
      <c r="A7855" s="183" t="s">
        <v>15695</v>
      </c>
      <c r="B7855" s="183" t="s">
        <v>15696</v>
      </c>
      <c r="C7855" s="183" t="s">
        <v>261</v>
      </c>
      <c r="D7855" s="183" t="s">
        <v>262</v>
      </c>
      <c r="E7855" s="184"/>
      <c r="F7855" s="184"/>
      <c r="G7855" s="185"/>
      <c r="H7855" s="185"/>
      <c r="I7855" s="184"/>
      <c r="J7855" s="184"/>
      <c r="K7855" s="185" t="s">
        <v>410</v>
      </c>
      <c r="L7855" s="185"/>
      <c r="M7855" s="186"/>
      <c r="N7855" s="61" t="s">
        <v>410</v>
      </c>
      <c r="P7855" s="175" t="s">
        <v>261</v>
      </c>
    </row>
    <row r="7856" spans="1:16" ht="17.25">
      <c r="A7856" s="183" t="s">
        <v>15697</v>
      </c>
      <c r="B7856" s="183" t="s">
        <v>15698</v>
      </c>
      <c r="C7856" s="183" t="s">
        <v>261</v>
      </c>
      <c r="D7856" s="183" t="s">
        <v>262</v>
      </c>
      <c r="E7856" s="184"/>
      <c r="F7856" s="184"/>
      <c r="G7856" s="185"/>
      <c r="H7856" s="185"/>
      <c r="I7856" s="184"/>
      <c r="J7856" s="184"/>
      <c r="K7856" s="185" t="s">
        <v>410</v>
      </c>
      <c r="L7856" s="185"/>
      <c r="M7856" s="186"/>
      <c r="N7856" s="61" t="s">
        <v>410</v>
      </c>
      <c r="P7856" s="175" t="s">
        <v>261</v>
      </c>
    </row>
    <row r="7857" spans="1:16" ht="17.25">
      <c r="A7857" s="183" t="s">
        <v>15699</v>
      </c>
      <c r="B7857" s="183" t="s">
        <v>15700</v>
      </c>
      <c r="C7857" s="183" t="s">
        <v>261</v>
      </c>
      <c r="D7857" s="183" t="s">
        <v>262</v>
      </c>
      <c r="E7857" s="184"/>
      <c r="F7857" s="184"/>
      <c r="G7857" s="185"/>
      <c r="H7857" s="185"/>
      <c r="I7857" s="184"/>
      <c r="J7857" s="184"/>
      <c r="K7857" s="185" t="s">
        <v>410</v>
      </c>
      <c r="L7857" s="185"/>
      <c r="M7857" s="186"/>
      <c r="N7857" s="61" t="s">
        <v>410</v>
      </c>
      <c r="P7857" s="175" t="s">
        <v>261</v>
      </c>
    </row>
    <row r="7858" spans="1:16" ht="17.25">
      <c r="A7858" s="183" t="s">
        <v>15701</v>
      </c>
      <c r="B7858" s="183" t="s">
        <v>15702</v>
      </c>
      <c r="C7858" s="183" t="s">
        <v>261</v>
      </c>
      <c r="D7858" s="183" t="s">
        <v>262</v>
      </c>
      <c r="E7858" s="184"/>
      <c r="F7858" s="184"/>
      <c r="G7858" s="185"/>
      <c r="H7858" s="185"/>
      <c r="I7858" s="184"/>
      <c r="J7858" s="184"/>
      <c r="K7858" s="185" t="s">
        <v>410</v>
      </c>
      <c r="L7858" s="185"/>
      <c r="M7858" s="186"/>
      <c r="N7858" s="61" t="s">
        <v>410</v>
      </c>
      <c r="P7858" s="175" t="s">
        <v>261</v>
      </c>
    </row>
    <row r="7859" spans="1:16" ht="17.25">
      <c r="A7859" s="183" t="s">
        <v>15703</v>
      </c>
      <c r="B7859" s="183" t="s">
        <v>15704</v>
      </c>
      <c r="C7859" s="183" t="s">
        <v>261</v>
      </c>
      <c r="D7859" s="183" t="s">
        <v>262</v>
      </c>
      <c r="E7859" s="184"/>
      <c r="F7859" s="184"/>
      <c r="G7859" s="185"/>
      <c r="H7859" s="185"/>
      <c r="I7859" s="184"/>
      <c r="J7859" s="184"/>
      <c r="K7859" s="185" t="s">
        <v>410</v>
      </c>
      <c r="L7859" s="185"/>
      <c r="M7859" s="186"/>
      <c r="N7859" s="61" t="s">
        <v>410</v>
      </c>
      <c r="P7859" s="175" t="s">
        <v>261</v>
      </c>
    </row>
    <row r="7860" spans="1:16" ht="17.25">
      <c r="A7860" s="183" t="s">
        <v>15705</v>
      </c>
      <c r="B7860" s="183" t="s">
        <v>15706</v>
      </c>
      <c r="C7860" s="183" t="s">
        <v>261</v>
      </c>
      <c r="D7860" s="183" t="s">
        <v>262</v>
      </c>
      <c r="E7860" s="184"/>
      <c r="F7860" s="184"/>
      <c r="G7860" s="185"/>
      <c r="H7860" s="185"/>
      <c r="I7860" s="184"/>
      <c r="J7860" s="184"/>
      <c r="K7860" s="185" t="s">
        <v>410</v>
      </c>
      <c r="L7860" s="185"/>
      <c r="M7860" s="186"/>
      <c r="N7860" s="61" t="s">
        <v>410</v>
      </c>
      <c r="P7860" s="175" t="s">
        <v>261</v>
      </c>
    </row>
    <row r="7861" spans="1:16" ht="17.25">
      <c r="A7861" s="183" t="s">
        <v>15707</v>
      </c>
      <c r="B7861" s="183" t="s">
        <v>15708</v>
      </c>
      <c r="C7861" s="183" t="s">
        <v>261</v>
      </c>
      <c r="D7861" s="183" t="s">
        <v>262</v>
      </c>
      <c r="E7861" s="184"/>
      <c r="F7861" s="184"/>
      <c r="G7861" s="185"/>
      <c r="H7861" s="185"/>
      <c r="I7861" s="184"/>
      <c r="J7861" s="184"/>
      <c r="K7861" s="185" t="s">
        <v>410</v>
      </c>
      <c r="L7861" s="185"/>
      <c r="M7861" s="186"/>
      <c r="N7861" s="61" t="s">
        <v>410</v>
      </c>
      <c r="P7861" s="175" t="s">
        <v>261</v>
      </c>
    </row>
    <row r="7862" spans="1:16" ht="17.25">
      <c r="A7862" s="183" t="s">
        <v>15709</v>
      </c>
      <c r="B7862" s="183" t="s">
        <v>15710</v>
      </c>
      <c r="C7862" s="183" t="s">
        <v>261</v>
      </c>
      <c r="D7862" s="183" t="s">
        <v>262</v>
      </c>
      <c r="E7862" s="184"/>
      <c r="F7862" s="184"/>
      <c r="G7862" s="185"/>
      <c r="H7862" s="185"/>
      <c r="I7862" s="184"/>
      <c r="J7862" s="184"/>
      <c r="K7862" s="183" t="s">
        <v>410</v>
      </c>
      <c r="L7862" s="183"/>
      <c r="M7862" s="186"/>
      <c r="N7862" s="61" t="s">
        <v>410</v>
      </c>
      <c r="P7862" s="175" t="s">
        <v>261</v>
      </c>
    </row>
    <row r="7863" spans="1:16" ht="17.25">
      <c r="A7863" s="183" t="s">
        <v>15711</v>
      </c>
      <c r="B7863" s="183" t="s">
        <v>15712</v>
      </c>
      <c r="C7863" s="183" t="s">
        <v>261</v>
      </c>
      <c r="D7863" s="183" t="s">
        <v>262</v>
      </c>
      <c r="E7863" s="184"/>
      <c r="F7863" s="184"/>
      <c r="G7863" s="185"/>
      <c r="H7863" s="185"/>
      <c r="I7863" s="184"/>
      <c r="J7863" s="184"/>
      <c r="K7863" s="185" t="s">
        <v>410</v>
      </c>
      <c r="L7863" s="185"/>
      <c r="M7863" s="186"/>
      <c r="N7863" s="61" t="s">
        <v>410</v>
      </c>
      <c r="P7863" s="175" t="s">
        <v>261</v>
      </c>
    </row>
    <row r="7864" spans="1:16" ht="17.25">
      <c r="A7864" s="183" t="s">
        <v>15713</v>
      </c>
      <c r="B7864" s="183" t="s">
        <v>15714</v>
      </c>
      <c r="C7864" s="183" t="s">
        <v>261</v>
      </c>
      <c r="D7864" s="183" t="s">
        <v>262</v>
      </c>
      <c r="E7864" s="184"/>
      <c r="F7864" s="184"/>
      <c r="G7864" s="185"/>
      <c r="H7864" s="185"/>
      <c r="I7864" s="184"/>
      <c r="J7864" s="184"/>
      <c r="K7864" s="185" t="s">
        <v>410</v>
      </c>
      <c r="L7864" s="185"/>
      <c r="M7864" s="186"/>
      <c r="N7864" s="61" t="s">
        <v>410</v>
      </c>
      <c r="P7864" s="175" t="s">
        <v>261</v>
      </c>
    </row>
    <row r="7865" spans="1:16" ht="17.25">
      <c r="A7865" s="183" t="s">
        <v>15715</v>
      </c>
      <c r="B7865" s="183" t="s">
        <v>15716</v>
      </c>
      <c r="C7865" s="183" t="s">
        <v>261</v>
      </c>
      <c r="D7865" s="183" t="s">
        <v>262</v>
      </c>
      <c r="E7865" s="184"/>
      <c r="F7865" s="184"/>
      <c r="G7865" s="185"/>
      <c r="H7865" s="185"/>
      <c r="I7865" s="184"/>
      <c r="J7865" s="184"/>
      <c r="K7865" s="185" t="s">
        <v>410</v>
      </c>
      <c r="L7865" s="185"/>
      <c r="M7865" s="186"/>
      <c r="N7865" s="61" t="s">
        <v>410</v>
      </c>
      <c r="P7865" s="175" t="s">
        <v>261</v>
      </c>
    </row>
    <row r="7866" spans="1:16" ht="17.25">
      <c r="A7866" s="183" t="s">
        <v>15717</v>
      </c>
      <c r="B7866" s="183" t="s">
        <v>15718</v>
      </c>
      <c r="C7866" s="183" t="s">
        <v>261</v>
      </c>
      <c r="D7866" s="183" t="s">
        <v>262</v>
      </c>
      <c r="E7866" s="184"/>
      <c r="F7866" s="184"/>
      <c r="G7866" s="185"/>
      <c r="H7866" s="185"/>
      <c r="I7866" s="184"/>
      <c r="J7866" s="184"/>
      <c r="K7866" s="185" t="s">
        <v>410</v>
      </c>
      <c r="L7866" s="185"/>
      <c r="M7866" s="186"/>
      <c r="N7866" s="61" t="s">
        <v>410</v>
      </c>
      <c r="P7866" s="175" t="s">
        <v>261</v>
      </c>
    </row>
    <row r="7867" spans="1:16" ht="17.25">
      <c r="A7867" s="183" t="s">
        <v>15719</v>
      </c>
      <c r="B7867" s="183" t="s">
        <v>15720</v>
      </c>
      <c r="C7867" s="183" t="s">
        <v>261</v>
      </c>
      <c r="D7867" s="183" t="s">
        <v>262</v>
      </c>
      <c r="E7867" s="184"/>
      <c r="F7867" s="184"/>
      <c r="G7867" s="185"/>
      <c r="H7867" s="185"/>
      <c r="I7867" s="184"/>
      <c r="J7867" s="184"/>
      <c r="K7867" s="185" t="s">
        <v>410</v>
      </c>
      <c r="L7867" s="185"/>
      <c r="M7867" s="186"/>
      <c r="N7867" s="61" t="s">
        <v>410</v>
      </c>
      <c r="P7867" s="175" t="s">
        <v>261</v>
      </c>
    </row>
    <row r="7868" spans="1:16" ht="17.25">
      <c r="A7868" s="183" t="s">
        <v>15721</v>
      </c>
      <c r="B7868" s="183" t="s">
        <v>15722</v>
      </c>
      <c r="C7868" s="183" t="s">
        <v>261</v>
      </c>
      <c r="D7868" s="183" t="s">
        <v>262</v>
      </c>
      <c r="E7868" s="184"/>
      <c r="F7868" s="184"/>
      <c r="G7868" s="185"/>
      <c r="H7868" s="185"/>
      <c r="I7868" s="184"/>
      <c r="J7868" s="184"/>
      <c r="K7868" s="185" t="s">
        <v>410</v>
      </c>
      <c r="L7868" s="185"/>
      <c r="M7868" s="186"/>
      <c r="N7868" s="61" t="s">
        <v>410</v>
      </c>
      <c r="P7868" s="175" t="s">
        <v>261</v>
      </c>
    </row>
    <row r="7869" spans="1:16" ht="17.25">
      <c r="A7869" s="183" t="s">
        <v>15723</v>
      </c>
      <c r="B7869" s="183" t="s">
        <v>15724</v>
      </c>
      <c r="C7869" s="183" t="s">
        <v>261</v>
      </c>
      <c r="D7869" s="183" t="s">
        <v>262</v>
      </c>
      <c r="E7869" s="184"/>
      <c r="F7869" s="184"/>
      <c r="G7869" s="185"/>
      <c r="H7869" s="185"/>
      <c r="I7869" s="184"/>
      <c r="J7869" s="184"/>
      <c r="K7869" s="185" t="s">
        <v>410</v>
      </c>
      <c r="L7869" s="185"/>
      <c r="M7869" s="186"/>
      <c r="N7869" s="61" t="s">
        <v>410</v>
      </c>
      <c r="P7869" s="175" t="s">
        <v>261</v>
      </c>
    </row>
    <row r="7870" spans="1:16" ht="17.25">
      <c r="A7870" s="183" t="s">
        <v>15725</v>
      </c>
      <c r="B7870" s="183" t="s">
        <v>15726</v>
      </c>
      <c r="C7870" s="183" t="s">
        <v>261</v>
      </c>
      <c r="D7870" s="183" t="s">
        <v>262</v>
      </c>
      <c r="E7870" s="184"/>
      <c r="F7870" s="184"/>
      <c r="G7870" s="185"/>
      <c r="H7870" s="185"/>
      <c r="I7870" s="184"/>
      <c r="J7870" s="184"/>
      <c r="K7870" s="185" t="s">
        <v>410</v>
      </c>
      <c r="L7870" s="185"/>
      <c r="M7870" s="186"/>
      <c r="N7870" s="61" t="s">
        <v>410</v>
      </c>
      <c r="P7870" s="175" t="s">
        <v>261</v>
      </c>
    </row>
    <row r="7871" spans="1:16" ht="17.25">
      <c r="A7871" s="183" t="s">
        <v>15727</v>
      </c>
      <c r="B7871" s="183" t="s">
        <v>15728</v>
      </c>
      <c r="C7871" s="183" t="s">
        <v>261</v>
      </c>
      <c r="D7871" s="183" t="s">
        <v>262</v>
      </c>
      <c r="E7871" s="184"/>
      <c r="F7871" s="184"/>
      <c r="G7871" s="185"/>
      <c r="H7871" s="185"/>
      <c r="I7871" s="184"/>
      <c r="J7871" s="184"/>
      <c r="K7871" s="185" t="s">
        <v>410</v>
      </c>
      <c r="L7871" s="185"/>
      <c r="M7871" s="186"/>
      <c r="N7871" s="61" t="s">
        <v>410</v>
      </c>
      <c r="P7871" s="175" t="s">
        <v>261</v>
      </c>
    </row>
    <row r="7872" spans="1:16" ht="17.25">
      <c r="A7872" s="183" t="s">
        <v>15729</v>
      </c>
      <c r="B7872" s="183" t="s">
        <v>15730</v>
      </c>
      <c r="C7872" s="183" t="s">
        <v>261</v>
      </c>
      <c r="D7872" s="183" t="s">
        <v>262</v>
      </c>
      <c r="E7872" s="184"/>
      <c r="F7872" s="184"/>
      <c r="G7872" s="185"/>
      <c r="H7872" s="185"/>
      <c r="I7872" s="184"/>
      <c r="J7872" s="184"/>
      <c r="K7872" s="185" t="s">
        <v>410</v>
      </c>
      <c r="L7872" s="185"/>
      <c r="M7872" s="186"/>
      <c r="N7872" s="61" t="s">
        <v>410</v>
      </c>
      <c r="P7872" s="175" t="s">
        <v>261</v>
      </c>
    </row>
    <row r="7873" spans="1:16" ht="17.25">
      <c r="A7873" s="183" t="s">
        <v>15731</v>
      </c>
      <c r="B7873" s="183" t="s">
        <v>15732</v>
      </c>
      <c r="C7873" s="183" t="s">
        <v>261</v>
      </c>
      <c r="D7873" s="183" t="s">
        <v>262</v>
      </c>
      <c r="E7873" s="184"/>
      <c r="F7873" s="184"/>
      <c r="G7873" s="185"/>
      <c r="H7873" s="185"/>
      <c r="I7873" s="184"/>
      <c r="J7873" s="184"/>
      <c r="K7873" s="185" t="s">
        <v>410</v>
      </c>
      <c r="L7873" s="185"/>
      <c r="M7873" s="186"/>
      <c r="N7873" s="61" t="s">
        <v>410</v>
      </c>
      <c r="P7873" s="175" t="s">
        <v>261</v>
      </c>
    </row>
    <row r="7874" spans="1:16" ht="17.25">
      <c r="A7874" s="183" t="s">
        <v>15733</v>
      </c>
      <c r="B7874" s="183" t="s">
        <v>15734</v>
      </c>
      <c r="C7874" s="183" t="s">
        <v>261</v>
      </c>
      <c r="D7874" s="183" t="s">
        <v>262</v>
      </c>
      <c r="E7874" s="184"/>
      <c r="F7874" s="184"/>
      <c r="G7874" s="185"/>
      <c r="H7874" s="185"/>
      <c r="I7874" s="184"/>
      <c r="J7874" s="184"/>
      <c r="K7874" s="183" t="s">
        <v>410</v>
      </c>
      <c r="L7874" s="183"/>
      <c r="M7874" s="186"/>
      <c r="N7874" s="61" t="s">
        <v>410</v>
      </c>
      <c r="P7874" s="175" t="s">
        <v>261</v>
      </c>
    </row>
    <row r="7875" spans="1:16" ht="17.25">
      <c r="A7875" s="183" t="s">
        <v>15735</v>
      </c>
      <c r="B7875" s="183" t="s">
        <v>15736</v>
      </c>
      <c r="C7875" s="183" t="s">
        <v>261</v>
      </c>
      <c r="D7875" s="183" t="s">
        <v>262</v>
      </c>
      <c r="E7875" s="184"/>
      <c r="F7875" s="184"/>
      <c r="G7875" s="185"/>
      <c r="H7875" s="185"/>
      <c r="I7875" s="184"/>
      <c r="J7875" s="184"/>
      <c r="K7875" s="185" t="s">
        <v>410</v>
      </c>
      <c r="L7875" s="185"/>
      <c r="M7875" s="186"/>
      <c r="N7875" s="61" t="s">
        <v>410</v>
      </c>
      <c r="P7875" s="175" t="s">
        <v>261</v>
      </c>
    </row>
    <row r="7876" spans="1:16" ht="17.25">
      <c r="A7876" s="183" t="s">
        <v>15737</v>
      </c>
      <c r="B7876" s="183" t="s">
        <v>15738</v>
      </c>
      <c r="C7876" s="183" t="s">
        <v>261</v>
      </c>
      <c r="D7876" s="183" t="s">
        <v>262</v>
      </c>
      <c r="E7876" s="184"/>
      <c r="F7876" s="184"/>
      <c r="G7876" s="185"/>
      <c r="H7876" s="185"/>
      <c r="I7876" s="184"/>
      <c r="J7876" s="184"/>
      <c r="K7876" s="185" t="s">
        <v>410</v>
      </c>
      <c r="L7876" s="185"/>
      <c r="M7876" s="186"/>
      <c r="N7876" s="61" t="s">
        <v>410</v>
      </c>
      <c r="P7876" s="175" t="s">
        <v>261</v>
      </c>
    </row>
    <row r="7877" spans="1:16" ht="17.25">
      <c r="A7877" s="183" t="s">
        <v>15739</v>
      </c>
      <c r="B7877" s="183" t="s">
        <v>15740</v>
      </c>
      <c r="C7877" s="183" t="s">
        <v>261</v>
      </c>
      <c r="D7877" s="183" t="s">
        <v>262</v>
      </c>
      <c r="E7877" s="184"/>
      <c r="F7877" s="184"/>
      <c r="G7877" s="185"/>
      <c r="H7877" s="185"/>
      <c r="I7877" s="184"/>
      <c r="J7877" s="184"/>
      <c r="K7877" s="185" t="s">
        <v>410</v>
      </c>
      <c r="L7877" s="185"/>
      <c r="M7877" s="186"/>
      <c r="N7877" s="61" t="s">
        <v>410</v>
      </c>
      <c r="P7877" s="175" t="s">
        <v>261</v>
      </c>
    </row>
    <row r="7878" spans="1:16" ht="17.25">
      <c r="A7878" s="183" t="s">
        <v>15741</v>
      </c>
      <c r="B7878" s="183" t="s">
        <v>15742</v>
      </c>
      <c r="C7878" s="183" t="s">
        <v>261</v>
      </c>
      <c r="D7878" s="183" t="s">
        <v>262</v>
      </c>
      <c r="E7878" s="184"/>
      <c r="F7878" s="184"/>
      <c r="G7878" s="185"/>
      <c r="H7878" s="185"/>
      <c r="I7878" s="184"/>
      <c r="J7878" s="184"/>
      <c r="K7878" s="185" t="s">
        <v>410</v>
      </c>
      <c r="L7878" s="185"/>
      <c r="M7878" s="186"/>
      <c r="N7878" s="61" t="s">
        <v>410</v>
      </c>
      <c r="P7878" s="175" t="s">
        <v>261</v>
      </c>
    </row>
    <row r="7879" spans="1:16" ht="17.25">
      <c r="A7879" s="183" t="s">
        <v>15743</v>
      </c>
      <c r="B7879" s="183" t="s">
        <v>15744</v>
      </c>
      <c r="C7879" s="183" t="s">
        <v>261</v>
      </c>
      <c r="D7879" s="183" t="s">
        <v>262</v>
      </c>
      <c r="E7879" s="184"/>
      <c r="F7879" s="184"/>
      <c r="G7879" s="188"/>
      <c r="H7879" s="185"/>
      <c r="I7879" s="184"/>
      <c r="J7879" s="184"/>
      <c r="K7879" s="185" t="s">
        <v>410</v>
      </c>
      <c r="L7879" s="185"/>
      <c r="M7879" s="186"/>
      <c r="N7879" s="61" t="s">
        <v>410</v>
      </c>
      <c r="P7879" s="175" t="s">
        <v>261</v>
      </c>
    </row>
    <row r="7880" spans="1:16" ht="17.25">
      <c r="A7880" s="183" t="s">
        <v>15745</v>
      </c>
      <c r="B7880" s="183" t="s">
        <v>15746</v>
      </c>
      <c r="C7880" s="183" t="s">
        <v>261</v>
      </c>
      <c r="D7880" s="183" t="s">
        <v>262</v>
      </c>
      <c r="E7880" s="184"/>
      <c r="F7880" s="184"/>
      <c r="G7880" s="185"/>
      <c r="H7880" s="185"/>
      <c r="I7880" s="184"/>
      <c r="J7880" s="184"/>
      <c r="K7880" s="185" t="s">
        <v>410</v>
      </c>
      <c r="L7880" s="185"/>
      <c r="M7880" s="186"/>
      <c r="N7880" s="61" t="s">
        <v>410</v>
      </c>
      <c r="P7880" s="175" t="s">
        <v>261</v>
      </c>
    </row>
    <row r="7881" spans="1:16" ht="17.25">
      <c r="A7881" s="183" t="s">
        <v>15747</v>
      </c>
      <c r="B7881" s="183" t="s">
        <v>15748</v>
      </c>
      <c r="C7881" s="183" t="s">
        <v>261</v>
      </c>
      <c r="D7881" s="183" t="s">
        <v>262</v>
      </c>
      <c r="E7881" s="184">
        <v>250</v>
      </c>
      <c r="F7881" s="184">
        <v>250</v>
      </c>
      <c r="G7881" s="185"/>
      <c r="H7881" s="185"/>
      <c r="I7881" s="184">
        <v>88.32</v>
      </c>
      <c r="J7881" s="184">
        <v>338.32</v>
      </c>
      <c r="K7881" s="185">
        <v>0</v>
      </c>
      <c r="L7881" s="185"/>
      <c r="M7881" s="186"/>
      <c r="N7881" s="61" t="s">
        <v>51</v>
      </c>
      <c r="P7881" s="175" t="s">
        <v>261</v>
      </c>
    </row>
    <row r="7882" spans="1:16" ht="17.25">
      <c r="A7882" s="183" t="s">
        <v>15749</v>
      </c>
      <c r="B7882" s="183" t="s">
        <v>15750</v>
      </c>
      <c r="C7882" s="183" t="s">
        <v>261</v>
      </c>
      <c r="D7882" s="183" t="s">
        <v>262</v>
      </c>
      <c r="E7882" s="184"/>
      <c r="F7882" s="184"/>
      <c r="G7882" s="185"/>
      <c r="H7882" s="185"/>
      <c r="I7882" s="184"/>
      <c r="J7882" s="184"/>
      <c r="K7882" s="185" t="s">
        <v>410</v>
      </c>
      <c r="L7882" s="185"/>
      <c r="M7882" s="186"/>
      <c r="N7882" s="61" t="s">
        <v>410</v>
      </c>
      <c r="P7882" s="175" t="s">
        <v>261</v>
      </c>
    </row>
    <row r="7883" spans="1:16" ht="17.25">
      <c r="A7883" s="183" t="s">
        <v>15751</v>
      </c>
      <c r="B7883" s="183" t="s">
        <v>15752</v>
      </c>
      <c r="C7883" s="183" t="s">
        <v>261</v>
      </c>
      <c r="D7883" s="183" t="s">
        <v>262</v>
      </c>
      <c r="E7883" s="184"/>
      <c r="F7883" s="184"/>
      <c r="G7883" s="185"/>
      <c r="H7883" s="185"/>
      <c r="I7883" s="184"/>
      <c r="J7883" s="184"/>
      <c r="K7883" s="185" t="s">
        <v>410</v>
      </c>
      <c r="L7883" s="185"/>
      <c r="M7883" s="186"/>
      <c r="N7883" s="61" t="s">
        <v>410</v>
      </c>
      <c r="P7883" s="175" t="s">
        <v>261</v>
      </c>
    </row>
    <row r="7884" spans="1:16" ht="17.25">
      <c r="A7884" s="183" t="s">
        <v>15753</v>
      </c>
      <c r="B7884" s="183" t="s">
        <v>15754</v>
      </c>
      <c r="C7884" s="183" t="s">
        <v>261</v>
      </c>
      <c r="D7884" s="183" t="s">
        <v>262</v>
      </c>
      <c r="E7884" s="184"/>
      <c r="F7884" s="184"/>
      <c r="G7884" s="185"/>
      <c r="H7884" s="185"/>
      <c r="I7884" s="184"/>
      <c r="J7884" s="184"/>
      <c r="K7884" s="185" t="s">
        <v>410</v>
      </c>
      <c r="L7884" s="185"/>
      <c r="M7884" s="186"/>
      <c r="N7884" s="61" t="s">
        <v>410</v>
      </c>
      <c r="P7884" s="175" t="s">
        <v>261</v>
      </c>
    </row>
    <row r="7885" spans="1:16" ht="17.25">
      <c r="A7885" s="183" t="s">
        <v>15755</v>
      </c>
      <c r="B7885" s="183" t="s">
        <v>15756</v>
      </c>
      <c r="C7885" s="183" t="s">
        <v>261</v>
      </c>
      <c r="D7885" s="183" t="s">
        <v>262</v>
      </c>
      <c r="E7885" s="184">
        <v>220</v>
      </c>
      <c r="F7885" s="184">
        <v>220</v>
      </c>
      <c r="G7885" s="185"/>
      <c r="H7885" s="185"/>
      <c r="I7885" s="184">
        <v>88.29</v>
      </c>
      <c r="J7885" s="184">
        <v>308.29</v>
      </c>
      <c r="K7885" s="185">
        <v>1</v>
      </c>
      <c r="L7885" s="185"/>
      <c r="M7885" s="186"/>
      <c r="N7885" s="61" t="s">
        <v>51</v>
      </c>
      <c r="P7885" s="175" t="s">
        <v>261</v>
      </c>
    </row>
    <row r="7886" spans="1:16" ht="17.25">
      <c r="A7886" s="183" t="s">
        <v>15757</v>
      </c>
      <c r="B7886" s="183" t="s">
        <v>15758</v>
      </c>
      <c r="C7886" s="183" t="s">
        <v>261</v>
      </c>
      <c r="D7886" s="183" t="s">
        <v>262</v>
      </c>
      <c r="E7886" s="184"/>
      <c r="F7886" s="184"/>
      <c r="G7886" s="185"/>
      <c r="H7886" s="185"/>
      <c r="I7886" s="184"/>
      <c r="J7886" s="184"/>
      <c r="K7886" s="185" t="s">
        <v>410</v>
      </c>
      <c r="L7886" s="185"/>
      <c r="M7886" s="186"/>
      <c r="N7886" s="61" t="s">
        <v>410</v>
      </c>
      <c r="P7886" s="175" t="s">
        <v>261</v>
      </c>
    </row>
    <row r="7887" spans="1:16" ht="17.25">
      <c r="A7887" s="183" t="s">
        <v>15759</v>
      </c>
      <c r="B7887" s="183" t="s">
        <v>15760</v>
      </c>
      <c r="C7887" s="183" t="s">
        <v>261</v>
      </c>
      <c r="D7887" s="183" t="s">
        <v>262</v>
      </c>
      <c r="E7887" s="184"/>
      <c r="F7887" s="184"/>
      <c r="G7887" s="185"/>
      <c r="H7887" s="185"/>
      <c r="I7887" s="184"/>
      <c r="J7887" s="184"/>
      <c r="K7887" s="185" t="s">
        <v>410</v>
      </c>
      <c r="L7887" s="185"/>
      <c r="M7887" s="186"/>
      <c r="N7887" s="61" t="s">
        <v>410</v>
      </c>
      <c r="P7887" s="175" t="s">
        <v>261</v>
      </c>
    </row>
    <row r="7888" spans="1:16" ht="17.25">
      <c r="A7888" s="183" t="s">
        <v>15761</v>
      </c>
      <c r="B7888" s="183" t="s">
        <v>15762</v>
      </c>
      <c r="C7888" s="183" t="s">
        <v>261</v>
      </c>
      <c r="D7888" s="183" t="s">
        <v>262</v>
      </c>
      <c r="E7888" s="184"/>
      <c r="F7888" s="184"/>
      <c r="G7888" s="185"/>
      <c r="H7888" s="185"/>
      <c r="I7888" s="184"/>
      <c r="J7888" s="184"/>
      <c r="K7888" s="185" t="s">
        <v>410</v>
      </c>
      <c r="L7888" s="185"/>
      <c r="M7888" s="186"/>
      <c r="N7888" s="61" t="s">
        <v>410</v>
      </c>
      <c r="P7888" s="175" t="s">
        <v>261</v>
      </c>
    </row>
    <row r="7889" spans="1:16" ht="17.25">
      <c r="A7889" s="183" t="s">
        <v>15763</v>
      </c>
      <c r="B7889" s="183" t="s">
        <v>4504</v>
      </c>
      <c r="C7889" s="183" t="s">
        <v>261</v>
      </c>
      <c r="D7889" s="183" t="s">
        <v>262</v>
      </c>
      <c r="E7889" s="184"/>
      <c r="F7889" s="184"/>
      <c r="G7889" s="185"/>
      <c r="H7889" s="185"/>
      <c r="I7889" s="184"/>
      <c r="J7889" s="184"/>
      <c r="K7889" s="185" t="s">
        <v>410</v>
      </c>
      <c r="L7889" s="185"/>
      <c r="M7889" s="186"/>
      <c r="N7889" s="61" t="s">
        <v>410</v>
      </c>
      <c r="P7889" s="175" t="s">
        <v>261</v>
      </c>
    </row>
    <row r="7890" spans="1:16" ht="17.25">
      <c r="A7890" s="183" t="s">
        <v>15764</v>
      </c>
      <c r="B7890" s="183" t="s">
        <v>15765</v>
      </c>
      <c r="C7890" s="183" t="s">
        <v>261</v>
      </c>
      <c r="D7890" s="183" t="s">
        <v>262</v>
      </c>
      <c r="E7890" s="184"/>
      <c r="F7890" s="184"/>
      <c r="G7890" s="185"/>
      <c r="H7890" s="185"/>
      <c r="I7890" s="184"/>
      <c r="J7890" s="184"/>
      <c r="K7890" s="183" t="s">
        <v>410</v>
      </c>
      <c r="L7890" s="183"/>
      <c r="M7890" s="186"/>
      <c r="N7890" s="61" t="s">
        <v>410</v>
      </c>
      <c r="P7890" s="175" t="s">
        <v>261</v>
      </c>
    </row>
    <row r="7891" spans="1:16" ht="17.25">
      <c r="A7891" s="183" t="s">
        <v>15766</v>
      </c>
      <c r="B7891" s="183" t="s">
        <v>15767</v>
      </c>
      <c r="C7891" s="183" t="s">
        <v>261</v>
      </c>
      <c r="D7891" s="183" t="s">
        <v>262</v>
      </c>
      <c r="E7891" s="184"/>
      <c r="F7891" s="184"/>
      <c r="G7891" s="185"/>
      <c r="H7891" s="185"/>
      <c r="I7891" s="184"/>
      <c r="J7891" s="184"/>
      <c r="K7891" s="185" t="s">
        <v>410</v>
      </c>
      <c r="L7891" s="185"/>
      <c r="M7891" s="186"/>
      <c r="N7891" s="61" t="s">
        <v>410</v>
      </c>
      <c r="P7891" s="175" t="s">
        <v>261</v>
      </c>
    </row>
    <row r="7892" spans="1:16" ht="17.25">
      <c r="A7892" s="183" t="s">
        <v>15768</v>
      </c>
      <c r="B7892" s="183" t="s">
        <v>15769</v>
      </c>
      <c r="C7892" s="183" t="s">
        <v>261</v>
      </c>
      <c r="D7892" s="183" t="s">
        <v>262</v>
      </c>
      <c r="E7892" s="184"/>
      <c r="F7892" s="184"/>
      <c r="G7892" s="185"/>
      <c r="H7892" s="185"/>
      <c r="I7892" s="184"/>
      <c r="J7892" s="184"/>
      <c r="K7892" s="185" t="s">
        <v>410</v>
      </c>
      <c r="L7892" s="185"/>
      <c r="M7892" s="186"/>
      <c r="N7892" s="61" t="s">
        <v>410</v>
      </c>
      <c r="P7892" s="175" t="s">
        <v>261</v>
      </c>
    </row>
    <row r="7893" spans="1:16" ht="17.25">
      <c r="A7893" s="183" t="s">
        <v>15770</v>
      </c>
      <c r="B7893" s="183" t="s">
        <v>15771</v>
      </c>
      <c r="C7893" s="183" t="s">
        <v>261</v>
      </c>
      <c r="D7893" s="183" t="s">
        <v>262</v>
      </c>
      <c r="E7893" s="184"/>
      <c r="F7893" s="184"/>
      <c r="G7893" s="185"/>
      <c r="H7893" s="185"/>
      <c r="I7893" s="184"/>
      <c r="J7893" s="184"/>
      <c r="K7893" s="185" t="s">
        <v>410</v>
      </c>
      <c r="L7893" s="185"/>
      <c r="M7893" s="186"/>
      <c r="N7893" s="61" t="s">
        <v>410</v>
      </c>
      <c r="P7893" s="175" t="s">
        <v>261</v>
      </c>
    </row>
    <row r="7894" spans="1:16" ht="17.25">
      <c r="A7894" s="183" t="s">
        <v>15772</v>
      </c>
      <c r="B7894" s="183" t="s">
        <v>15773</v>
      </c>
      <c r="C7894" s="183" t="s">
        <v>261</v>
      </c>
      <c r="D7894" s="183" t="s">
        <v>262</v>
      </c>
      <c r="E7894" s="184"/>
      <c r="F7894" s="184"/>
      <c r="G7894" s="185"/>
      <c r="H7894" s="185"/>
      <c r="I7894" s="184"/>
      <c r="J7894" s="184"/>
      <c r="K7894" s="183" t="s">
        <v>410</v>
      </c>
      <c r="L7894" s="183"/>
      <c r="M7894" s="186"/>
      <c r="N7894" s="61" t="s">
        <v>410</v>
      </c>
      <c r="P7894" s="175" t="s">
        <v>261</v>
      </c>
    </row>
    <row r="7895" spans="1:16" ht="17.25">
      <c r="A7895" s="183" t="s">
        <v>15774</v>
      </c>
      <c r="B7895" s="183" t="s">
        <v>15775</v>
      </c>
      <c r="C7895" s="183" t="s">
        <v>261</v>
      </c>
      <c r="D7895" s="183" t="s">
        <v>262</v>
      </c>
      <c r="E7895" s="184"/>
      <c r="F7895" s="184"/>
      <c r="G7895" s="185"/>
      <c r="H7895" s="185"/>
      <c r="I7895" s="184"/>
      <c r="J7895" s="184"/>
      <c r="K7895" s="183" t="s">
        <v>410</v>
      </c>
      <c r="L7895" s="183"/>
      <c r="M7895" s="186"/>
      <c r="N7895" s="61" t="s">
        <v>410</v>
      </c>
      <c r="P7895" s="175" t="s">
        <v>261</v>
      </c>
    </row>
    <row r="7896" spans="1:16" ht="17.25">
      <c r="A7896" s="183" t="s">
        <v>15776</v>
      </c>
      <c r="B7896" s="183" t="s">
        <v>15777</v>
      </c>
      <c r="C7896" s="183" t="s">
        <v>261</v>
      </c>
      <c r="D7896" s="183" t="s">
        <v>262</v>
      </c>
      <c r="E7896" s="184"/>
      <c r="F7896" s="184"/>
      <c r="G7896" s="185"/>
      <c r="H7896" s="185"/>
      <c r="I7896" s="184"/>
      <c r="J7896" s="184"/>
      <c r="K7896" s="185" t="s">
        <v>410</v>
      </c>
      <c r="L7896" s="185"/>
      <c r="M7896" s="186"/>
      <c r="N7896" s="61" t="s">
        <v>410</v>
      </c>
      <c r="P7896" s="175" t="s">
        <v>261</v>
      </c>
    </row>
    <row r="7897" spans="1:16" ht="17.25">
      <c r="A7897" s="183" t="s">
        <v>15778</v>
      </c>
      <c r="B7897" s="183" t="s">
        <v>15779</v>
      </c>
      <c r="C7897" s="183" t="s">
        <v>261</v>
      </c>
      <c r="D7897" s="183" t="s">
        <v>262</v>
      </c>
      <c r="E7897" s="184"/>
      <c r="F7897" s="184"/>
      <c r="G7897" s="188"/>
      <c r="H7897" s="185"/>
      <c r="I7897" s="184"/>
      <c r="J7897" s="184"/>
      <c r="K7897" s="183" t="s">
        <v>410</v>
      </c>
      <c r="L7897" s="183"/>
      <c r="M7897" s="186"/>
      <c r="N7897" s="61" t="s">
        <v>410</v>
      </c>
      <c r="P7897" s="175" t="s">
        <v>261</v>
      </c>
    </row>
    <row r="7898" spans="1:16" ht="17.25">
      <c r="A7898" s="183" t="s">
        <v>15780</v>
      </c>
      <c r="B7898" s="183" t="s">
        <v>15781</v>
      </c>
      <c r="C7898" s="183" t="s">
        <v>261</v>
      </c>
      <c r="D7898" s="183" t="s">
        <v>262</v>
      </c>
      <c r="E7898" s="184"/>
      <c r="F7898" s="184"/>
      <c r="G7898" s="185"/>
      <c r="H7898" s="185"/>
      <c r="I7898" s="184"/>
      <c r="J7898" s="184"/>
      <c r="K7898" s="185" t="s">
        <v>410</v>
      </c>
      <c r="L7898" s="185"/>
      <c r="M7898" s="186"/>
      <c r="N7898" s="61" t="s">
        <v>410</v>
      </c>
      <c r="P7898" s="175" t="s">
        <v>261</v>
      </c>
    </row>
    <row r="7899" spans="1:16" ht="17.25">
      <c r="A7899" s="183" t="s">
        <v>15782</v>
      </c>
      <c r="B7899" s="183" t="s">
        <v>15783</v>
      </c>
      <c r="C7899" s="183" t="s">
        <v>261</v>
      </c>
      <c r="D7899" s="183" t="s">
        <v>262</v>
      </c>
      <c r="E7899" s="184"/>
      <c r="F7899" s="184"/>
      <c r="G7899" s="185"/>
      <c r="H7899" s="185"/>
      <c r="I7899" s="184"/>
      <c r="J7899" s="184"/>
      <c r="K7899" s="185" t="s">
        <v>410</v>
      </c>
      <c r="L7899" s="185"/>
      <c r="M7899" s="186"/>
      <c r="N7899" s="61" t="s">
        <v>410</v>
      </c>
      <c r="P7899" s="175" t="s">
        <v>261</v>
      </c>
    </row>
    <row r="7900" spans="1:16" ht="17.25">
      <c r="A7900" s="183" t="s">
        <v>15784</v>
      </c>
      <c r="B7900" s="183" t="s">
        <v>15785</v>
      </c>
      <c r="C7900" s="183" t="s">
        <v>261</v>
      </c>
      <c r="D7900" s="183" t="s">
        <v>262</v>
      </c>
      <c r="E7900" s="184"/>
      <c r="F7900" s="184"/>
      <c r="G7900" s="185"/>
      <c r="H7900" s="185"/>
      <c r="I7900" s="184"/>
      <c r="J7900" s="184"/>
      <c r="K7900" s="185" t="s">
        <v>410</v>
      </c>
      <c r="L7900" s="185"/>
      <c r="M7900" s="186"/>
      <c r="N7900" s="61" t="s">
        <v>410</v>
      </c>
      <c r="P7900" s="175" t="s">
        <v>261</v>
      </c>
    </row>
    <row r="7901" spans="1:16" ht="17.25">
      <c r="A7901" s="183" t="s">
        <v>15786</v>
      </c>
      <c r="B7901" s="183" t="s">
        <v>15787</v>
      </c>
      <c r="C7901" s="183" t="s">
        <v>261</v>
      </c>
      <c r="D7901" s="183" t="s">
        <v>262</v>
      </c>
      <c r="E7901" s="184"/>
      <c r="F7901" s="184"/>
      <c r="G7901" s="185"/>
      <c r="H7901" s="185"/>
      <c r="I7901" s="184"/>
      <c r="J7901" s="184"/>
      <c r="K7901" s="185" t="s">
        <v>410</v>
      </c>
      <c r="L7901" s="185"/>
      <c r="M7901" s="186"/>
      <c r="N7901" s="61" t="s">
        <v>410</v>
      </c>
      <c r="P7901" s="175" t="s">
        <v>261</v>
      </c>
    </row>
    <row r="7902" spans="1:16" ht="17.25">
      <c r="A7902" s="183" t="s">
        <v>15788</v>
      </c>
      <c r="B7902" s="183" t="s">
        <v>15789</v>
      </c>
      <c r="C7902" s="183" t="s">
        <v>261</v>
      </c>
      <c r="D7902" s="183" t="s">
        <v>262</v>
      </c>
      <c r="E7902" s="184"/>
      <c r="F7902" s="184"/>
      <c r="G7902" s="185"/>
      <c r="H7902" s="185"/>
      <c r="I7902" s="184"/>
      <c r="J7902" s="184"/>
      <c r="K7902" s="185" t="s">
        <v>410</v>
      </c>
      <c r="L7902" s="185"/>
      <c r="M7902" s="186"/>
      <c r="N7902" s="61" t="s">
        <v>410</v>
      </c>
      <c r="P7902" s="175" t="s">
        <v>261</v>
      </c>
    </row>
    <row r="7903" spans="1:16" ht="17.25">
      <c r="A7903" s="183" t="s">
        <v>15790</v>
      </c>
      <c r="B7903" s="183" t="s">
        <v>15791</v>
      </c>
      <c r="C7903" s="183" t="s">
        <v>261</v>
      </c>
      <c r="D7903" s="183" t="s">
        <v>262</v>
      </c>
      <c r="E7903" s="184"/>
      <c r="F7903" s="184"/>
      <c r="G7903" s="185"/>
      <c r="H7903" s="185"/>
      <c r="I7903" s="184"/>
      <c r="J7903" s="184"/>
      <c r="K7903" s="185" t="s">
        <v>410</v>
      </c>
      <c r="L7903" s="185"/>
      <c r="M7903" s="186"/>
      <c r="N7903" s="61" t="s">
        <v>410</v>
      </c>
      <c r="P7903" s="175" t="s">
        <v>261</v>
      </c>
    </row>
    <row r="7904" spans="1:16" ht="17.25">
      <c r="A7904" s="183" t="s">
        <v>15792</v>
      </c>
      <c r="B7904" s="183" t="s">
        <v>15793</v>
      </c>
      <c r="C7904" s="183" t="s">
        <v>261</v>
      </c>
      <c r="D7904" s="183" t="s">
        <v>262</v>
      </c>
      <c r="E7904" s="184"/>
      <c r="F7904" s="184"/>
      <c r="G7904" s="188"/>
      <c r="H7904" s="185"/>
      <c r="I7904" s="184"/>
      <c r="J7904" s="184"/>
      <c r="K7904" s="185" t="s">
        <v>410</v>
      </c>
      <c r="L7904" s="185"/>
      <c r="M7904" s="186"/>
      <c r="N7904" s="61" t="s">
        <v>410</v>
      </c>
      <c r="P7904" s="175" t="s">
        <v>261</v>
      </c>
    </row>
    <row r="7905" spans="1:16" ht="17.25">
      <c r="A7905" s="183" t="s">
        <v>15794</v>
      </c>
      <c r="B7905" s="183" t="s">
        <v>15795</v>
      </c>
      <c r="C7905" s="183" t="s">
        <v>261</v>
      </c>
      <c r="D7905" s="183" t="s">
        <v>262</v>
      </c>
      <c r="E7905" s="184"/>
      <c r="F7905" s="184"/>
      <c r="G7905" s="188"/>
      <c r="H7905" s="185"/>
      <c r="I7905" s="184"/>
      <c r="J7905" s="184"/>
      <c r="K7905" s="183" t="s">
        <v>410</v>
      </c>
      <c r="L7905" s="183"/>
      <c r="M7905" s="186"/>
      <c r="N7905" s="61" t="s">
        <v>410</v>
      </c>
      <c r="P7905" s="175" t="s">
        <v>261</v>
      </c>
    </row>
    <row r="7906" spans="1:16" ht="17.25">
      <c r="A7906" s="183" t="s">
        <v>15796</v>
      </c>
      <c r="B7906" s="183" t="s">
        <v>15797</v>
      </c>
      <c r="C7906" s="183" t="s">
        <v>261</v>
      </c>
      <c r="D7906" s="183" t="s">
        <v>262</v>
      </c>
      <c r="E7906" s="184"/>
      <c r="F7906" s="184"/>
      <c r="G7906" s="185"/>
      <c r="H7906" s="185"/>
      <c r="I7906" s="184"/>
      <c r="J7906" s="184"/>
      <c r="K7906" s="185" t="s">
        <v>410</v>
      </c>
      <c r="L7906" s="185"/>
      <c r="M7906" s="186"/>
      <c r="N7906" s="61" t="s">
        <v>410</v>
      </c>
      <c r="P7906" s="175" t="s">
        <v>261</v>
      </c>
    </row>
    <row r="7907" spans="1:16" ht="17.25">
      <c r="A7907" s="183" t="s">
        <v>15798</v>
      </c>
      <c r="B7907" s="183" t="s">
        <v>15799</v>
      </c>
      <c r="C7907" s="183" t="s">
        <v>261</v>
      </c>
      <c r="D7907" s="183" t="s">
        <v>262</v>
      </c>
      <c r="E7907" s="184"/>
      <c r="F7907" s="184"/>
      <c r="G7907" s="185"/>
      <c r="H7907" s="185"/>
      <c r="I7907" s="184"/>
      <c r="J7907" s="184"/>
      <c r="K7907" s="183" t="s">
        <v>410</v>
      </c>
      <c r="L7907" s="183"/>
      <c r="M7907" s="186"/>
      <c r="N7907" s="61" t="s">
        <v>410</v>
      </c>
      <c r="P7907" s="175" t="s">
        <v>261</v>
      </c>
    </row>
    <row r="7908" spans="1:16" ht="17.25">
      <c r="A7908" s="183" t="s">
        <v>15800</v>
      </c>
      <c r="B7908" s="183" t="s">
        <v>15801</v>
      </c>
      <c r="C7908" s="183" t="s">
        <v>261</v>
      </c>
      <c r="D7908" s="183" t="s">
        <v>262</v>
      </c>
      <c r="E7908" s="184"/>
      <c r="F7908" s="184"/>
      <c r="G7908" s="185"/>
      <c r="H7908" s="185"/>
      <c r="I7908" s="184"/>
      <c r="J7908" s="184"/>
      <c r="K7908" s="185" t="s">
        <v>410</v>
      </c>
      <c r="L7908" s="185"/>
      <c r="M7908" s="186"/>
      <c r="N7908" s="61" t="s">
        <v>410</v>
      </c>
      <c r="P7908" s="175" t="s">
        <v>261</v>
      </c>
    </row>
    <row r="7909" spans="1:16" ht="17.25">
      <c r="A7909" s="183" t="s">
        <v>15802</v>
      </c>
      <c r="B7909" s="183" t="s">
        <v>15803</v>
      </c>
      <c r="C7909" s="183" t="s">
        <v>261</v>
      </c>
      <c r="D7909" s="183" t="s">
        <v>262</v>
      </c>
      <c r="E7909" s="184"/>
      <c r="F7909" s="184"/>
      <c r="G7909" s="185"/>
      <c r="H7909" s="185"/>
      <c r="I7909" s="184"/>
      <c r="J7909" s="184"/>
      <c r="K7909" s="185" t="s">
        <v>410</v>
      </c>
      <c r="L7909" s="185"/>
      <c r="M7909" s="186"/>
      <c r="N7909" s="61" t="s">
        <v>410</v>
      </c>
      <c r="P7909" s="175" t="s">
        <v>261</v>
      </c>
    </row>
    <row r="7910" spans="1:16" ht="17.25">
      <c r="A7910" s="183" t="s">
        <v>15804</v>
      </c>
      <c r="B7910" s="183" t="s">
        <v>15805</v>
      </c>
      <c r="C7910" s="183" t="s">
        <v>261</v>
      </c>
      <c r="D7910" s="183" t="s">
        <v>262</v>
      </c>
      <c r="E7910" s="184"/>
      <c r="F7910" s="184"/>
      <c r="G7910" s="185"/>
      <c r="H7910" s="185"/>
      <c r="I7910" s="184"/>
      <c r="J7910" s="184"/>
      <c r="K7910" s="185" t="s">
        <v>410</v>
      </c>
      <c r="L7910" s="185"/>
      <c r="M7910" s="186"/>
      <c r="N7910" s="61" t="s">
        <v>410</v>
      </c>
      <c r="P7910" s="175" t="s">
        <v>261</v>
      </c>
    </row>
    <row r="7911" spans="1:16" ht="17.25">
      <c r="A7911" s="183" t="s">
        <v>15806</v>
      </c>
      <c r="B7911" s="183" t="s">
        <v>15807</v>
      </c>
      <c r="C7911" s="183" t="s">
        <v>261</v>
      </c>
      <c r="D7911" s="183" t="s">
        <v>262</v>
      </c>
      <c r="E7911" s="184"/>
      <c r="F7911" s="184"/>
      <c r="G7911" s="185"/>
      <c r="H7911" s="185"/>
      <c r="I7911" s="184"/>
      <c r="J7911" s="184"/>
      <c r="K7911" s="185" t="s">
        <v>410</v>
      </c>
      <c r="L7911" s="185"/>
      <c r="M7911" s="186"/>
      <c r="N7911" s="61" t="s">
        <v>410</v>
      </c>
      <c r="P7911" s="175" t="s">
        <v>261</v>
      </c>
    </row>
    <row r="7912" spans="1:16" ht="17.25">
      <c r="A7912" s="183" t="s">
        <v>15808</v>
      </c>
      <c r="B7912" s="183" t="s">
        <v>15809</v>
      </c>
      <c r="C7912" s="183" t="s">
        <v>261</v>
      </c>
      <c r="D7912" s="183" t="s">
        <v>262</v>
      </c>
      <c r="E7912" s="184"/>
      <c r="F7912" s="184"/>
      <c r="G7912" s="185"/>
      <c r="H7912" s="185"/>
      <c r="I7912" s="184"/>
      <c r="J7912" s="184"/>
      <c r="K7912" s="185" t="s">
        <v>410</v>
      </c>
      <c r="L7912" s="185"/>
      <c r="M7912" s="186"/>
      <c r="N7912" s="61" t="s">
        <v>410</v>
      </c>
      <c r="P7912" s="175" t="s">
        <v>261</v>
      </c>
    </row>
    <row r="7913" spans="1:16" ht="17.25">
      <c r="A7913" s="183" t="s">
        <v>15810</v>
      </c>
      <c r="B7913" s="183" t="s">
        <v>15811</v>
      </c>
      <c r="C7913" s="183" t="s">
        <v>261</v>
      </c>
      <c r="D7913" s="183" t="s">
        <v>262</v>
      </c>
      <c r="E7913" s="184"/>
      <c r="F7913" s="184"/>
      <c r="G7913" s="185"/>
      <c r="H7913" s="185"/>
      <c r="I7913" s="184"/>
      <c r="J7913" s="184"/>
      <c r="K7913" s="185" t="s">
        <v>410</v>
      </c>
      <c r="L7913" s="185"/>
      <c r="M7913" s="186"/>
      <c r="N7913" s="61" t="s">
        <v>410</v>
      </c>
      <c r="P7913" s="175" t="s">
        <v>261</v>
      </c>
    </row>
    <row r="7914" spans="1:16" ht="17.25">
      <c r="A7914" s="183" t="s">
        <v>15812</v>
      </c>
      <c r="B7914" s="183" t="s">
        <v>15813</v>
      </c>
      <c r="C7914" s="183" t="s">
        <v>261</v>
      </c>
      <c r="D7914" s="183" t="s">
        <v>262</v>
      </c>
      <c r="E7914" s="184"/>
      <c r="F7914" s="184"/>
      <c r="G7914" s="185"/>
      <c r="H7914" s="185"/>
      <c r="I7914" s="184"/>
      <c r="J7914" s="184"/>
      <c r="K7914" s="185" t="s">
        <v>410</v>
      </c>
      <c r="L7914" s="185"/>
      <c r="M7914" s="186"/>
      <c r="N7914" s="61" t="s">
        <v>410</v>
      </c>
      <c r="P7914" s="175" t="s">
        <v>261</v>
      </c>
    </row>
    <row r="7915" spans="1:16" ht="17.25">
      <c r="A7915" s="183" t="s">
        <v>15814</v>
      </c>
      <c r="B7915" s="183" t="s">
        <v>15815</v>
      </c>
      <c r="C7915" s="183" t="s">
        <v>261</v>
      </c>
      <c r="D7915" s="183" t="s">
        <v>262</v>
      </c>
      <c r="E7915" s="184"/>
      <c r="F7915" s="184"/>
      <c r="G7915" s="185"/>
      <c r="H7915" s="185"/>
      <c r="I7915" s="184"/>
      <c r="J7915" s="184"/>
      <c r="K7915" s="185" t="s">
        <v>410</v>
      </c>
      <c r="L7915" s="185"/>
      <c r="M7915" s="186"/>
      <c r="N7915" s="61" t="s">
        <v>410</v>
      </c>
      <c r="P7915" s="175" t="s">
        <v>261</v>
      </c>
    </row>
    <row r="7916" spans="1:16" ht="17.25">
      <c r="A7916" s="183" t="s">
        <v>15816</v>
      </c>
      <c r="B7916" s="183" t="s">
        <v>15817</v>
      </c>
      <c r="C7916" s="183" t="s">
        <v>261</v>
      </c>
      <c r="D7916" s="183" t="s">
        <v>262</v>
      </c>
      <c r="E7916" s="184"/>
      <c r="F7916" s="184"/>
      <c r="G7916" s="185"/>
      <c r="H7916" s="185"/>
      <c r="I7916" s="184"/>
      <c r="J7916" s="184"/>
      <c r="K7916" s="183" t="s">
        <v>410</v>
      </c>
      <c r="L7916" s="183"/>
      <c r="M7916" s="186"/>
      <c r="N7916" s="61" t="s">
        <v>410</v>
      </c>
      <c r="P7916" s="175" t="s">
        <v>261</v>
      </c>
    </row>
    <row r="7917" spans="1:16" ht="17.25">
      <c r="A7917" s="183" t="s">
        <v>15818</v>
      </c>
      <c r="B7917" s="183" t="s">
        <v>15819</v>
      </c>
      <c r="C7917" s="183" t="s">
        <v>261</v>
      </c>
      <c r="D7917" s="183" t="s">
        <v>262</v>
      </c>
      <c r="E7917" s="184"/>
      <c r="F7917" s="184"/>
      <c r="G7917" s="185"/>
      <c r="H7917" s="185"/>
      <c r="I7917" s="184"/>
      <c r="J7917" s="184"/>
      <c r="K7917" s="183" t="s">
        <v>410</v>
      </c>
      <c r="L7917" s="183"/>
      <c r="M7917" s="186"/>
      <c r="N7917" s="61" t="s">
        <v>410</v>
      </c>
      <c r="P7917" s="175" t="s">
        <v>261</v>
      </c>
    </row>
    <row r="7918" spans="1:16" ht="17.25">
      <c r="A7918" s="183" t="s">
        <v>15820</v>
      </c>
      <c r="B7918" s="183" t="s">
        <v>15821</v>
      </c>
      <c r="C7918" s="183" t="s">
        <v>261</v>
      </c>
      <c r="D7918" s="183" t="s">
        <v>262</v>
      </c>
      <c r="E7918" s="184"/>
      <c r="F7918" s="184"/>
      <c r="G7918" s="185"/>
      <c r="H7918" s="185"/>
      <c r="I7918" s="184"/>
      <c r="J7918" s="184"/>
      <c r="K7918" s="185" t="s">
        <v>410</v>
      </c>
      <c r="L7918" s="185"/>
      <c r="M7918" s="186"/>
      <c r="N7918" s="61" t="s">
        <v>410</v>
      </c>
      <c r="P7918" s="175" t="s">
        <v>261</v>
      </c>
    </row>
    <row r="7919" spans="1:16" ht="17.25">
      <c r="A7919" s="183" t="s">
        <v>15822</v>
      </c>
      <c r="B7919" s="183" t="s">
        <v>15823</v>
      </c>
      <c r="C7919" s="183" t="s">
        <v>261</v>
      </c>
      <c r="D7919" s="183" t="s">
        <v>262</v>
      </c>
      <c r="E7919" s="184"/>
      <c r="F7919" s="184"/>
      <c r="G7919" s="185"/>
      <c r="H7919" s="185"/>
      <c r="I7919" s="184"/>
      <c r="J7919" s="184"/>
      <c r="K7919" s="185" t="s">
        <v>410</v>
      </c>
      <c r="L7919" s="185"/>
      <c r="M7919" s="186"/>
      <c r="N7919" s="61" t="s">
        <v>410</v>
      </c>
      <c r="P7919" s="175" t="s">
        <v>261</v>
      </c>
    </row>
    <row r="7920" spans="1:16" ht="17.25">
      <c r="A7920" s="183" t="s">
        <v>15824</v>
      </c>
      <c r="B7920" s="183" t="s">
        <v>15825</v>
      </c>
      <c r="C7920" s="183" t="s">
        <v>261</v>
      </c>
      <c r="D7920" s="183" t="s">
        <v>262</v>
      </c>
      <c r="E7920" s="184"/>
      <c r="F7920" s="184"/>
      <c r="G7920" s="185"/>
      <c r="H7920" s="185"/>
      <c r="I7920" s="184"/>
      <c r="J7920" s="184"/>
      <c r="K7920" s="185" t="s">
        <v>410</v>
      </c>
      <c r="L7920" s="185"/>
      <c r="M7920" s="186"/>
      <c r="N7920" s="61" t="s">
        <v>410</v>
      </c>
      <c r="P7920" s="175" t="s">
        <v>261</v>
      </c>
    </row>
    <row r="7921" spans="1:16" ht="17.25">
      <c r="A7921" s="183" t="s">
        <v>15826</v>
      </c>
      <c r="B7921" s="183" t="s">
        <v>15827</v>
      </c>
      <c r="C7921" s="183" t="s">
        <v>261</v>
      </c>
      <c r="D7921" s="183" t="s">
        <v>262</v>
      </c>
      <c r="E7921" s="184"/>
      <c r="F7921" s="184"/>
      <c r="G7921" s="185"/>
      <c r="H7921" s="185"/>
      <c r="I7921" s="184"/>
      <c r="J7921" s="184"/>
      <c r="K7921" s="185" t="s">
        <v>410</v>
      </c>
      <c r="L7921" s="185"/>
      <c r="M7921" s="186"/>
      <c r="N7921" s="61" t="s">
        <v>410</v>
      </c>
      <c r="P7921" s="175" t="s">
        <v>261</v>
      </c>
    </row>
    <row r="7922" spans="1:16" ht="17.25">
      <c r="A7922" s="183" t="s">
        <v>15828</v>
      </c>
      <c r="B7922" s="183" t="s">
        <v>15829</v>
      </c>
      <c r="C7922" s="183" t="s">
        <v>261</v>
      </c>
      <c r="D7922" s="183" t="s">
        <v>262</v>
      </c>
      <c r="E7922" s="184"/>
      <c r="F7922" s="184"/>
      <c r="G7922" s="185"/>
      <c r="H7922" s="185"/>
      <c r="I7922" s="184"/>
      <c r="J7922" s="184"/>
      <c r="K7922" s="185" t="s">
        <v>410</v>
      </c>
      <c r="L7922" s="185"/>
      <c r="M7922" s="186"/>
      <c r="N7922" s="61" t="s">
        <v>410</v>
      </c>
      <c r="P7922" s="175" t="s">
        <v>261</v>
      </c>
    </row>
    <row r="7923" spans="1:16" ht="17.25">
      <c r="A7923" s="183" t="s">
        <v>15830</v>
      </c>
      <c r="B7923" s="183" t="s">
        <v>15831</v>
      </c>
      <c r="C7923" s="183" t="s">
        <v>261</v>
      </c>
      <c r="D7923" s="183" t="s">
        <v>262</v>
      </c>
      <c r="E7923" s="184"/>
      <c r="F7923" s="184"/>
      <c r="G7923" s="188"/>
      <c r="H7923" s="185"/>
      <c r="I7923" s="184"/>
      <c r="J7923" s="184"/>
      <c r="K7923" s="185" t="s">
        <v>410</v>
      </c>
      <c r="L7923" s="185"/>
      <c r="M7923" s="186"/>
      <c r="N7923" s="61" t="s">
        <v>410</v>
      </c>
      <c r="P7923" s="175" t="s">
        <v>261</v>
      </c>
    </row>
    <row r="7924" spans="1:16" ht="17.25">
      <c r="A7924" s="183" t="s">
        <v>15832</v>
      </c>
      <c r="B7924" s="183" t="s">
        <v>15833</v>
      </c>
      <c r="C7924" s="183" t="s">
        <v>261</v>
      </c>
      <c r="D7924" s="183" t="s">
        <v>262</v>
      </c>
      <c r="E7924" s="184"/>
      <c r="F7924" s="184"/>
      <c r="G7924" s="188"/>
      <c r="H7924" s="185"/>
      <c r="I7924" s="184"/>
      <c r="J7924" s="184"/>
      <c r="K7924" s="183" t="s">
        <v>410</v>
      </c>
      <c r="L7924" s="183"/>
      <c r="M7924" s="186"/>
      <c r="N7924" s="61" t="s">
        <v>410</v>
      </c>
      <c r="P7924" s="175" t="s">
        <v>261</v>
      </c>
    </row>
    <row r="7925" spans="1:16" ht="17.25">
      <c r="A7925" s="183" t="s">
        <v>15834</v>
      </c>
      <c r="B7925" s="183" t="s">
        <v>15835</v>
      </c>
      <c r="C7925" s="183" t="s">
        <v>261</v>
      </c>
      <c r="D7925" s="183" t="s">
        <v>262</v>
      </c>
      <c r="E7925" s="184"/>
      <c r="F7925" s="184"/>
      <c r="G7925" s="185"/>
      <c r="H7925" s="185"/>
      <c r="I7925" s="184"/>
      <c r="J7925" s="184"/>
      <c r="K7925" s="185" t="s">
        <v>410</v>
      </c>
      <c r="L7925" s="185"/>
      <c r="M7925" s="186"/>
      <c r="N7925" s="61" t="s">
        <v>410</v>
      </c>
      <c r="P7925" s="175" t="s">
        <v>261</v>
      </c>
    </row>
    <row r="7926" spans="1:16" ht="17.25">
      <c r="A7926" s="183" t="s">
        <v>15836</v>
      </c>
      <c r="B7926" s="183" t="s">
        <v>15837</v>
      </c>
      <c r="C7926" s="183" t="s">
        <v>261</v>
      </c>
      <c r="D7926" s="183" t="s">
        <v>262</v>
      </c>
      <c r="E7926" s="184"/>
      <c r="F7926" s="184"/>
      <c r="G7926" s="185"/>
      <c r="H7926" s="185"/>
      <c r="I7926" s="184"/>
      <c r="J7926" s="184"/>
      <c r="K7926" s="185" t="s">
        <v>410</v>
      </c>
      <c r="L7926" s="185"/>
      <c r="M7926" s="186"/>
      <c r="N7926" s="61" t="s">
        <v>410</v>
      </c>
      <c r="P7926" s="175" t="s">
        <v>261</v>
      </c>
    </row>
    <row r="7927" spans="1:16" ht="17.25">
      <c r="A7927" s="183" t="s">
        <v>15838</v>
      </c>
      <c r="B7927" s="183" t="s">
        <v>15839</v>
      </c>
      <c r="C7927" s="183" t="s">
        <v>261</v>
      </c>
      <c r="D7927" s="183" t="s">
        <v>262</v>
      </c>
      <c r="E7927" s="184"/>
      <c r="F7927" s="184"/>
      <c r="G7927" s="185"/>
      <c r="H7927" s="185"/>
      <c r="I7927" s="184"/>
      <c r="J7927" s="184"/>
      <c r="K7927" s="185" t="s">
        <v>410</v>
      </c>
      <c r="L7927" s="185"/>
      <c r="M7927" s="186"/>
      <c r="N7927" s="61" t="s">
        <v>410</v>
      </c>
      <c r="P7927" s="175" t="s">
        <v>261</v>
      </c>
    </row>
    <row r="7928" spans="1:16" ht="17.25">
      <c r="A7928" s="183" t="s">
        <v>15840</v>
      </c>
      <c r="B7928" s="183" t="s">
        <v>15841</v>
      </c>
      <c r="C7928" s="183" t="s">
        <v>261</v>
      </c>
      <c r="D7928" s="183" t="s">
        <v>262</v>
      </c>
      <c r="E7928" s="184">
        <v>520</v>
      </c>
      <c r="F7928" s="184">
        <v>450</v>
      </c>
      <c r="G7928" s="185" t="s">
        <v>102</v>
      </c>
      <c r="H7928" s="185"/>
      <c r="I7928" s="184">
        <v>291.37</v>
      </c>
      <c r="J7928" s="184">
        <v>741.37</v>
      </c>
      <c r="K7928" s="185">
        <v>41</v>
      </c>
      <c r="L7928" s="185" t="s">
        <v>130</v>
      </c>
      <c r="M7928" s="186" t="s">
        <v>2432</v>
      </c>
      <c r="N7928" s="61" t="s">
        <v>10935</v>
      </c>
      <c r="P7928" s="175" t="s">
        <v>261</v>
      </c>
    </row>
    <row r="7929" spans="1:16" ht="17.25">
      <c r="A7929" s="183" t="s">
        <v>15842</v>
      </c>
      <c r="B7929" s="183" t="s">
        <v>15843</v>
      </c>
      <c r="C7929" s="183" t="s">
        <v>261</v>
      </c>
      <c r="D7929" s="183" t="s">
        <v>262</v>
      </c>
      <c r="E7929" s="184"/>
      <c r="F7929" s="184"/>
      <c r="G7929" s="185"/>
      <c r="H7929" s="185"/>
      <c r="I7929" s="184"/>
      <c r="J7929" s="184"/>
      <c r="K7929" s="185" t="s">
        <v>410</v>
      </c>
      <c r="L7929" s="185"/>
      <c r="M7929" s="186"/>
      <c r="N7929" s="61" t="s">
        <v>410</v>
      </c>
      <c r="P7929" s="175" t="s">
        <v>261</v>
      </c>
    </row>
    <row r="7930" spans="1:16" ht="17.25">
      <c r="A7930" s="183" t="s">
        <v>15844</v>
      </c>
      <c r="B7930" s="183" t="s">
        <v>15845</v>
      </c>
      <c r="C7930" s="183" t="s">
        <v>261</v>
      </c>
      <c r="D7930" s="183" t="s">
        <v>262</v>
      </c>
      <c r="E7930" s="184"/>
      <c r="F7930" s="184"/>
      <c r="G7930" s="185"/>
      <c r="H7930" s="185"/>
      <c r="I7930" s="184"/>
      <c r="J7930" s="184"/>
      <c r="K7930" s="185" t="s">
        <v>410</v>
      </c>
      <c r="L7930" s="185"/>
      <c r="M7930" s="186"/>
      <c r="N7930" s="61" t="s">
        <v>410</v>
      </c>
      <c r="P7930" s="175" t="s">
        <v>261</v>
      </c>
    </row>
    <row r="7931" spans="1:16" ht="17.25">
      <c r="A7931" s="183" t="s">
        <v>15846</v>
      </c>
      <c r="B7931" s="183" t="s">
        <v>15847</v>
      </c>
      <c r="C7931" s="183" t="s">
        <v>261</v>
      </c>
      <c r="D7931" s="183" t="s">
        <v>262</v>
      </c>
      <c r="E7931" s="184"/>
      <c r="F7931" s="184"/>
      <c r="G7931" s="185"/>
      <c r="H7931" s="185"/>
      <c r="I7931" s="184"/>
      <c r="J7931" s="184"/>
      <c r="K7931" s="185" t="s">
        <v>410</v>
      </c>
      <c r="L7931" s="185"/>
      <c r="M7931" s="186"/>
      <c r="N7931" s="61" t="s">
        <v>410</v>
      </c>
      <c r="P7931" s="175" t="s">
        <v>261</v>
      </c>
    </row>
    <row r="7932" spans="1:16" ht="17.25">
      <c r="A7932" s="183" t="s">
        <v>15848</v>
      </c>
      <c r="B7932" s="183" t="s">
        <v>15849</v>
      </c>
      <c r="C7932" s="183" t="s">
        <v>261</v>
      </c>
      <c r="D7932" s="183" t="s">
        <v>262</v>
      </c>
      <c r="E7932" s="184"/>
      <c r="F7932" s="184"/>
      <c r="G7932" s="185"/>
      <c r="H7932" s="185"/>
      <c r="I7932" s="184"/>
      <c r="J7932" s="184"/>
      <c r="K7932" s="185" t="s">
        <v>410</v>
      </c>
      <c r="L7932" s="185"/>
      <c r="M7932" s="186"/>
      <c r="N7932" s="61" t="s">
        <v>410</v>
      </c>
      <c r="P7932" s="175" t="s">
        <v>261</v>
      </c>
    </row>
    <row r="7933" spans="1:16" ht="17.25">
      <c r="A7933" s="183" t="s">
        <v>15850</v>
      </c>
      <c r="B7933" s="183" t="s">
        <v>15851</v>
      </c>
      <c r="C7933" s="183" t="s">
        <v>261</v>
      </c>
      <c r="D7933" s="183" t="s">
        <v>262</v>
      </c>
      <c r="E7933" s="184">
        <v>520</v>
      </c>
      <c r="F7933" s="184">
        <v>450</v>
      </c>
      <c r="G7933" s="185" t="s">
        <v>102</v>
      </c>
      <c r="H7933" s="185"/>
      <c r="I7933" s="184">
        <v>291.37</v>
      </c>
      <c r="J7933" s="184">
        <v>741.37</v>
      </c>
      <c r="K7933" s="185">
        <v>66</v>
      </c>
      <c r="L7933" s="185"/>
      <c r="M7933" s="186"/>
      <c r="N7933" s="61" t="s">
        <v>10935</v>
      </c>
      <c r="P7933" s="175" t="s">
        <v>261</v>
      </c>
    </row>
    <row r="7934" spans="1:16" ht="17.25">
      <c r="A7934" s="183" t="s">
        <v>15852</v>
      </c>
      <c r="B7934" s="183" t="s">
        <v>15853</v>
      </c>
      <c r="C7934" s="183" t="s">
        <v>261</v>
      </c>
      <c r="D7934" s="183" t="s">
        <v>262</v>
      </c>
      <c r="E7934" s="184"/>
      <c r="F7934" s="184"/>
      <c r="G7934" s="185"/>
      <c r="H7934" s="185"/>
      <c r="I7934" s="184"/>
      <c r="J7934" s="184"/>
      <c r="K7934" s="185" t="s">
        <v>410</v>
      </c>
      <c r="L7934" s="185"/>
      <c r="M7934" s="186"/>
      <c r="N7934" s="61" t="s">
        <v>410</v>
      </c>
      <c r="P7934" s="175" t="s">
        <v>261</v>
      </c>
    </row>
    <row r="7935" spans="1:16" ht="17.25">
      <c r="A7935" s="183" t="s">
        <v>15854</v>
      </c>
      <c r="B7935" s="183" t="s">
        <v>15855</v>
      </c>
      <c r="C7935" s="183" t="s">
        <v>261</v>
      </c>
      <c r="D7935" s="183" t="s">
        <v>262</v>
      </c>
      <c r="E7935" s="184"/>
      <c r="F7935" s="184"/>
      <c r="G7935" s="185"/>
      <c r="H7935" s="185"/>
      <c r="I7935" s="184"/>
      <c r="J7935" s="184"/>
      <c r="K7935" s="185" t="s">
        <v>410</v>
      </c>
      <c r="L7935" s="185"/>
      <c r="M7935" s="186"/>
      <c r="N7935" s="61" t="s">
        <v>410</v>
      </c>
      <c r="P7935" s="175" t="s">
        <v>261</v>
      </c>
    </row>
    <row r="7936" spans="1:16" ht="17.25">
      <c r="A7936" s="183" t="s">
        <v>15856</v>
      </c>
      <c r="B7936" s="183" t="s">
        <v>15857</v>
      </c>
      <c r="C7936" s="183" t="s">
        <v>261</v>
      </c>
      <c r="D7936" s="183" t="s">
        <v>262</v>
      </c>
      <c r="E7936" s="184"/>
      <c r="F7936" s="184"/>
      <c r="G7936" s="185"/>
      <c r="H7936" s="185"/>
      <c r="I7936" s="184"/>
      <c r="J7936" s="184"/>
      <c r="K7936" s="185" t="s">
        <v>410</v>
      </c>
      <c r="L7936" s="185"/>
      <c r="M7936" s="186"/>
      <c r="N7936" s="61" t="s">
        <v>410</v>
      </c>
      <c r="P7936" s="175" t="s">
        <v>261</v>
      </c>
    </row>
    <row r="7937" spans="1:16" ht="17.25">
      <c r="A7937" s="183" t="s">
        <v>15858</v>
      </c>
      <c r="B7937" s="183" t="s">
        <v>15859</v>
      </c>
      <c r="C7937" s="183" t="s">
        <v>261</v>
      </c>
      <c r="D7937" s="183" t="s">
        <v>262</v>
      </c>
      <c r="E7937" s="184"/>
      <c r="F7937" s="184"/>
      <c r="G7937" s="185"/>
      <c r="H7937" s="185"/>
      <c r="I7937" s="184"/>
      <c r="J7937" s="184"/>
      <c r="K7937" s="185" t="s">
        <v>410</v>
      </c>
      <c r="L7937" s="185"/>
      <c r="M7937" s="186"/>
      <c r="N7937" s="61" t="s">
        <v>410</v>
      </c>
      <c r="P7937" s="175" t="s">
        <v>261</v>
      </c>
    </row>
    <row r="7938" spans="1:16" ht="17.25">
      <c r="A7938" s="183" t="s">
        <v>15860</v>
      </c>
      <c r="B7938" s="183" t="s">
        <v>15861</v>
      </c>
      <c r="C7938" s="183" t="s">
        <v>261</v>
      </c>
      <c r="D7938" s="183" t="s">
        <v>262</v>
      </c>
      <c r="E7938" s="184"/>
      <c r="F7938" s="184"/>
      <c r="G7938" s="185"/>
      <c r="H7938" s="185"/>
      <c r="I7938" s="184"/>
      <c r="J7938" s="184"/>
      <c r="K7938" s="185" t="s">
        <v>410</v>
      </c>
      <c r="L7938" s="185"/>
      <c r="M7938" s="186"/>
      <c r="N7938" s="61" t="s">
        <v>410</v>
      </c>
      <c r="P7938" s="175" t="s">
        <v>261</v>
      </c>
    </row>
    <row r="7939" spans="1:16" ht="17.25">
      <c r="A7939" s="183" t="s">
        <v>15862</v>
      </c>
      <c r="B7939" s="183" t="s">
        <v>15863</v>
      </c>
      <c r="C7939" s="183" t="s">
        <v>261</v>
      </c>
      <c r="D7939" s="183" t="s">
        <v>262</v>
      </c>
      <c r="E7939" s="184"/>
      <c r="F7939" s="184"/>
      <c r="G7939" s="185"/>
      <c r="H7939" s="185"/>
      <c r="I7939" s="184"/>
      <c r="J7939" s="184"/>
      <c r="K7939" s="185" t="s">
        <v>410</v>
      </c>
      <c r="L7939" s="185"/>
      <c r="M7939" s="186"/>
      <c r="N7939" s="61" t="s">
        <v>410</v>
      </c>
      <c r="P7939" s="175" t="s">
        <v>261</v>
      </c>
    </row>
    <row r="7940" spans="1:16" ht="17.25">
      <c r="A7940" s="183" t="s">
        <v>15864</v>
      </c>
      <c r="B7940" s="183" t="s">
        <v>15865</v>
      </c>
      <c r="C7940" s="183" t="s">
        <v>261</v>
      </c>
      <c r="D7940" s="183" t="s">
        <v>262</v>
      </c>
      <c r="E7940" s="184"/>
      <c r="F7940" s="184"/>
      <c r="G7940" s="185"/>
      <c r="H7940" s="185"/>
      <c r="I7940" s="184"/>
      <c r="J7940" s="184"/>
      <c r="K7940" s="185" t="s">
        <v>410</v>
      </c>
      <c r="L7940" s="185"/>
      <c r="M7940" s="186"/>
      <c r="N7940" s="61" t="s">
        <v>410</v>
      </c>
      <c r="P7940" s="175" t="s">
        <v>261</v>
      </c>
    </row>
    <row r="7941" spans="1:16" ht="17.25">
      <c r="A7941" s="183" t="s">
        <v>15866</v>
      </c>
      <c r="B7941" s="183" t="s">
        <v>15867</v>
      </c>
      <c r="C7941" s="183" t="s">
        <v>261</v>
      </c>
      <c r="D7941" s="183" t="s">
        <v>262</v>
      </c>
      <c r="E7941" s="184"/>
      <c r="F7941" s="184"/>
      <c r="G7941" s="185"/>
      <c r="H7941" s="185"/>
      <c r="I7941" s="184"/>
      <c r="J7941" s="184"/>
      <c r="K7941" s="185" t="s">
        <v>410</v>
      </c>
      <c r="L7941" s="185"/>
      <c r="M7941" s="186"/>
      <c r="N7941" s="61" t="s">
        <v>410</v>
      </c>
      <c r="P7941" s="175" t="s">
        <v>261</v>
      </c>
    </row>
    <row r="7942" spans="1:16" ht="17.25">
      <c r="A7942" s="183" t="s">
        <v>15868</v>
      </c>
      <c r="B7942" s="183" t="s">
        <v>15869</v>
      </c>
      <c r="C7942" s="183" t="s">
        <v>261</v>
      </c>
      <c r="D7942" s="183" t="s">
        <v>262</v>
      </c>
      <c r="E7942" s="184"/>
      <c r="F7942" s="184"/>
      <c r="G7942" s="185"/>
      <c r="H7942" s="185"/>
      <c r="I7942" s="184"/>
      <c r="J7942" s="184"/>
      <c r="K7942" s="185" t="s">
        <v>410</v>
      </c>
      <c r="L7942" s="185"/>
      <c r="M7942" s="186"/>
      <c r="N7942" s="61" t="s">
        <v>410</v>
      </c>
      <c r="P7942" s="175" t="s">
        <v>261</v>
      </c>
    </row>
    <row r="7943" spans="1:16" ht="17.25">
      <c r="A7943" s="183" t="s">
        <v>15870</v>
      </c>
      <c r="B7943" s="183" t="s">
        <v>15871</v>
      </c>
      <c r="C7943" s="183" t="s">
        <v>261</v>
      </c>
      <c r="D7943" s="183" t="s">
        <v>262</v>
      </c>
      <c r="E7943" s="184"/>
      <c r="F7943" s="184"/>
      <c r="G7943" s="185"/>
      <c r="H7943" s="185"/>
      <c r="I7943" s="184"/>
      <c r="J7943" s="184"/>
      <c r="K7943" s="185" t="s">
        <v>410</v>
      </c>
      <c r="L7943" s="185"/>
      <c r="M7943" s="186"/>
      <c r="N7943" s="61" t="s">
        <v>410</v>
      </c>
      <c r="P7943" s="175" t="s">
        <v>261</v>
      </c>
    </row>
    <row r="7944" spans="1:16" ht="17.25">
      <c r="A7944" s="183" t="s">
        <v>15872</v>
      </c>
      <c r="B7944" s="183" t="s">
        <v>15873</v>
      </c>
      <c r="C7944" s="183" t="s">
        <v>261</v>
      </c>
      <c r="D7944" s="183" t="s">
        <v>262</v>
      </c>
      <c r="E7944" s="184"/>
      <c r="F7944" s="184"/>
      <c r="G7944" s="185"/>
      <c r="H7944" s="185"/>
      <c r="I7944" s="184"/>
      <c r="J7944" s="184"/>
      <c r="K7944" s="185" t="s">
        <v>410</v>
      </c>
      <c r="L7944" s="185"/>
      <c r="M7944" s="186"/>
      <c r="N7944" s="61" t="s">
        <v>410</v>
      </c>
      <c r="P7944" s="175" t="s">
        <v>261</v>
      </c>
    </row>
    <row r="7945" spans="1:16" ht="17.25">
      <c r="A7945" s="183" t="s">
        <v>15874</v>
      </c>
      <c r="B7945" s="183" t="s">
        <v>15875</v>
      </c>
      <c r="C7945" s="183" t="s">
        <v>261</v>
      </c>
      <c r="D7945" s="183" t="s">
        <v>262</v>
      </c>
      <c r="E7945" s="184"/>
      <c r="F7945" s="184"/>
      <c r="G7945" s="185"/>
      <c r="H7945" s="185"/>
      <c r="I7945" s="184"/>
      <c r="J7945" s="184"/>
      <c r="K7945" s="185" t="s">
        <v>410</v>
      </c>
      <c r="L7945" s="185"/>
      <c r="M7945" s="186"/>
      <c r="N7945" s="61" t="s">
        <v>410</v>
      </c>
      <c r="P7945" s="175" t="s">
        <v>261</v>
      </c>
    </row>
    <row r="7946" spans="1:16" ht="17.25">
      <c r="A7946" s="183" t="s">
        <v>15876</v>
      </c>
      <c r="B7946" s="183" t="s">
        <v>15877</v>
      </c>
      <c r="C7946" s="183" t="s">
        <v>261</v>
      </c>
      <c r="D7946" s="183" t="s">
        <v>262</v>
      </c>
      <c r="E7946" s="184"/>
      <c r="F7946" s="184"/>
      <c r="G7946" s="185"/>
      <c r="H7946" s="185"/>
      <c r="I7946" s="184"/>
      <c r="J7946" s="184"/>
      <c r="K7946" s="185" t="s">
        <v>410</v>
      </c>
      <c r="L7946" s="185"/>
      <c r="M7946" s="186"/>
      <c r="N7946" s="61" t="s">
        <v>410</v>
      </c>
      <c r="P7946" s="175" t="s">
        <v>261</v>
      </c>
    </row>
    <row r="7947" spans="1:16" ht="17.25">
      <c r="A7947" s="183" t="s">
        <v>15878</v>
      </c>
      <c r="B7947" s="183" t="s">
        <v>15879</v>
      </c>
      <c r="C7947" s="183" t="s">
        <v>261</v>
      </c>
      <c r="D7947" s="183" t="s">
        <v>262</v>
      </c>
      <c r="E7947" s="184"/>
      <c r="F7947" s="184"/>
      <c r="G7947" s="185"/>
      <c r="H7947" s="185"/>
      <c r="I7947" s="184"/>
      <c r="J7947" s="184"/>
      <c r="K7947" s="183" t="s">
        <v>410</v>
      </c>
      <c r="L7947" s="183"/>
      <c r="M7947" s="186"/>
      <c r="N7947" s="61" t="s">
        <v>410</v>
      </c>
      <c r="P7947" s="175" t="s">
        <v>261</v>
      </c>
    </row>
    <row r="7948" spans="1:16" ht="17.25">
      <c r="A7948" s="183" t="s">
        <v>15880</v>
      </c>
      <c r="B7948" s="183" t="s">
        <v>15881</v>
      </c>
      <c r="C7948" s="183" t="s">
        <v>261</v>
      </c>
      <c r="D7948" s="183" t="s">
        <v>262</v>
      </c>
      <c r="E7948" s="184"/>
      <c r="F7948" s="184"/>
      <c r="G7948" s="185"/>
      <c r="H7948" s="185"/>
      <c r="I7948" s="184"/>
      <c r="J7948" s="184"/>
      <c r="K7948" s="183" t="s">
        <v>410</v>
      </c>
      <c r="L7948" s="183"/>
      <c r="M7948" s="186"/>
      <c r="N7948" s="61" t="s">
        <v>410</v>
      </c>
      <c r="P7948" s="175" t="s">
        <v>261</v>
      </c>
    </row>
    <row r="7949" spans="1:16" ht="17.25">
      <c r="A7949" s="183" t="s">
        <v>15882</v>
      </c>
      <c r="B7949" s="183" t="s">
        <v>15883</v>
      </c>
      <c r="C7949" s="183" t="s">
        <v>261</v>
      </c>
      <c r="D7949" s="183" t="s">
        <v>262</v>
      </c>
      <c r="E7949" s="184"/>
      <c r="F7949" s="184"/>
      <c r="G7949" s="185"/>
      <c r="H7949" s="185"/>
      <c r="I7949" s="184"/>
      <c r="J7949" s="184"/>
      <c r="K7949" s="185" t="s">
        <v>410</v>
      </c>
      <c r="L7949" s="185"/>
      <c r="M7949" s="186"/>
      <c r="N7949" s="61" t="s">
        <v>410</v>
      </c>
      <c r="P7949" s="175" t="s">
        <v>261</v>
      </c>
    </row>
    <row r="7950" spans="1:16" ht="17.25">
      <c r="A7950" s="183" t="s">
        <v>15884</v>
      </c>
      <c r="B7950" s="183" t="s">
        <v>15885</v>
      </c>
      <c r="C7950" s="183" t="s">
        <v>261</v>
      </c>
      <c r="D7950" s="183" t="s">
        <v>262</v>
      </c>
      <c r="E7950" s="184">
        <v>395</v>
      </c>
      <c r="F7950" s="184">
        <v>395</v>
      </c>
      <c r="G7950" s="185"/>
      <c r="H7950" s="185"/>
      <c r="I7950" s="184">
        <v>117.23</v>
      </c>
      <c r="J7950" s="184">
        <v>512.23</v>
      </c>
      <c r="K7950" s="185">
        <v>84</v>
      </c>
      <c r="L7950" s="185" t="s">
        <v>76</v>
      </c>
      <c r="M7950" s="186" t="s">
        <v>865</v>
      </c>
      <c r="N7950" s="61" t="s">
        <v>51</v>
      </c>
      <c r="P7950" s="175" t="s">
        <v>261</v>
      </c>
    </row>
    <row r="7951" spans="1:16" ht="17.25">
      <c r="A7951" s="183" t="s">
        <v>15886</v>
      </c>
      <c r="B7951" s="183" t="s">
        <v>15887</v>
      </c>
      <c r="C7951" s="183" t="s">
        <v>261</v>
      </c>
      <c r="D7951" s="183" t="s">
        <v>262</v>
      </c>
      <c r="E7951" s="184"/>
      <c r="F7951" s="184"/>
      <c r="G7951" s="185"/>
      <c r="H7951" s="185"/>
      <c r="I7951" s="184"/>
      <c r="J7951" s="184"/>
      <c r="K7951" s="185" t="s">
        <v>410</v>
      </c>
      <c r="L7951" s="185"/>
      <c r="M7951" s="186"/>
      <c r="N7951" s="61" t="s">
        <v>410</v>
      </c>
      <c r="P7951" s="175" t="s">
        <v>261</v>
      </c>
    </row>
    <row r="7952" spans="1:16" ht="17.25">
      <c r="A7952" s="183" t="s">
        <v>15888</v>
      </c>
      <c r="B7952" s="183" t="s">
        <v>15889</v>
      </c>
      <c r="C7952" s="183" t="s">
        <v>261</v>
      </c>
      <c r="D7952" s="183" t="s">
        <v>262</v>
      </c>
      <c r="E7952" s="184"/>
      <c r="F7952" s="184"/>
      <c r="G7952" s="185"/>
      <c r="H7952" s="185"/>
      <c r="I7952" s="184"/>
      <c r="J7952" s="184"/>
      <c r="K7952" s="185" t="s">
        <v>410</v>
      </c>
      <c r="L7952" s="185"/>
      <c r="M7952" s="186"/>
      <c r="N7952" s="61" t="s">
        <v>410</v>
      </c>
      <c r="P7952" s="175" t="s">
        <v>261</v>
      </c>
    </row>
    <row r="7953" spans="1:16" ht="17.25">
      <c r="A7953" s="183" t="s">
        <v>15890</v>
      </c>
      <c r="B7953" s="183" t="s">
        <v>15891</v>
      </c>
      <c r="C7953" s="183" t="s">
        <v>261</v>
      </c>
      <c r="D7953" s="183" t="s">
        <v>262</v>
      </c>
      <c r="E7953" s="184"/>
      <c r="F7953" s="184"/>
      <c r="G7953" s="185"/>
      <c r="H7953" s="185"/>
      <c r="I7953" s="184"/>
      <c r="J7953" s="184"/>
      <c r="K7953" s="185" t="s">
        <v>410</v>
      </c>
      <c r="L7953" s="185"/>
      <c r="M7953" s="186"/>
      <c r="N7953" s="61" t="s">
        <v>410</v>
      </c>
      <c r="P7953" s="175" t="s">
        <v>261</v>
      </c>
    </row>
    <row r="7954" spans="1:16" ht="17.25">
      <c r="A7954" s="183" t="s">
        <v>15892</v>
      </c>
      <c r="B7954" s="183" t="s">
        <v>15893</v>
      </c>
      <c r="C7954" s="183" t="s">
        <v>261</v>
      </c>
      <c r="D7954" s="183" t="s">
        <v>262</v>
      </c>
      <c r="E7954" s="184"/>
      <c r="F7954" s="184"/>
      <c r="G7954" s="185"/>
      <c r="H7954" s="185"/>
      <c r="I7954" s="184"/>
      <c r="J7954" s="184"/>
      <c r="K7954" s="185" t="s">
        <v>410</v>
      </c>
      <c r="L7954" s="185"/>
      <c r="M7954" s="186"/>
      <c r="N7954" s="61" t="s">
        <v>410</v>
      </c>
      <c r="P7954" s="175" t="s">
        <v>261</v>
      </c>
    </row>
    <row r="7955" spans="1:16" ht="17.25">
      <c r="A7955" s="183" t="s">
        <v>15894</v>
      </c>
      <c r="B7955" s="183" t="s">
        <v>15895</v>
      </c>
      <c r="C7955" s="183" t="s">
        <v>261</v>
      </c>
      <c r="D7955" s="183" t="s">
        <v>262</v>
      </c>
      <c r="E7955" s="184"/>
      <c r="F7955" s="184"/>
      <c r="G7955" s="188"/>
      <c r="H7955" s="185"/>
      <c r="I7955" s="184"/>
      <c r="J7955" s="184"/>
      <c r="K7955" s="185" t="s">
        <v>410</v>
      </c>
      <c r="L7955" s="185"/>
      <c r="M7955" s="186"/>
      <c r="N7955" s="61" t="s">
        <v>410</v>
      </c>
      <c r="P7955" s="175" t="s">
        <v>261</v>
      </c>
    </row>
    <row r="7956" spans="1:16" ht="17.25">
      <c r="A7956" s="183" t="s">
        <v>15896</v>
      </c>
      <c r="B7956" s="183" t="s">
        <v>15897</v>
      </c>
      <c r="C7956" s="183" t="s">
        <v>261</v>
      </c>
      <c r="D7956" s="183" t="s">
        <v>262</v>
      </c>
      <c r="E7956" s="184">
        <v>215</v>
      </c>
      <c r="F7956" s="184">
        <v>215</v>
      </c>
      <c r="G7956" s="185"/>
      <c r="H7956" s="185"/>
      <c r="I7956" s="184">
        <v>88.22</v>
      </c>
      <c r="J7956" s="184">
        <v>303.22</v>
      </c>
      <c r="K7956" s="185">
        <v>0</v>
      </c>
      <c r="L7956" s="185"/>
      <c r="M7956" s="186"/>
      <c r="N7956" s="61" t="s">
        <v>51</v>
      </c>
      <c r="P7956" s="175" t="s">
        <v>261</v>
      </c>
    </row>
    <row r="7957" spans="1:16" ht="17.25">
      <c r="A7957" s="183" t="s">
        <v>15898</v>
      </c>
      <c r="B7957" s="183" t="s">
        <v>15899</v>
      </c>
      <c r="C7957" s="183" t="s">
        <v>261</v>
      </c>
      <c r="D7957" s="183" t="s">
        <v>262</v>
      </c>
      <c r="E7957" s="184"/>
      <c r="F7957" s="184"/>
      <c r="G7957" s="185"/>
      <c r="H7957" s="185"/>
      <c r="I7957" s="184"/>
      <c r="J7957" s="184"/>
      <c r="K7957" s="185" t="s">
        <v>410</v>
      </c>
      <c r="L7957" s="185"/>
      <c r="M7957" s="186"/>
      <c r="N7957" s="61" t="s">
        <v>410</v>
      </c>
      <c r="P7957" s="175" t="s">
        <v>261</v>
      </c>
    </row>
    <row r="7958" spans="1:16" ht="17.25">
      <c r="A7958" s="183" t="s">
        <v>15900</v>
      </c>
      <c r="B7958" s="183" t="s">
        <v>15901</v>
      </c>
      <c r="C7958" s="183" t="s">
        <v>261</v>
      </c>
      <c r="D7958" s="183" t="s">
        <v>262</v>
      </c>
      <c r="E7958" s="184"/>
      <c r="F7958" s="184"/>
      <c r="G7958" s="185"/>
      <c r="H7958" s="185"/>
      <c r="I7958" s="184"/>
      <c r="J7958" s="184"/>
      <c r="K7958" s="185" t="s">
        <v>410</v>
      </c>
      <c r="L7958" s="185"/>
      <c r="M7958" s="186"/>
      <c r="N7958" s="61" t="s">
        <v>410</v>
      </c>
      <c r="P7958" s="175" t="s">
        <v>261</v>
      </c>
    </row>
    <row r="7959" spans="1:16" ht="17.25">
      <c r="A7959" s="183" t="s">
        <v>15902</v>
      </c>
      <c r="B7959" s="183" t="s">
        <v>15903</v>
      </c>
      <c r="C7959" s="183" t="s">
        <v>261</v>
      </c>
      <c r="D7959" s="183" t="s">
        <v>262</v>
      </c>
      <c r="E7959" s="184"/>
      <c r="F7959" s="184"/>
      <c r="G7959" s="185"/>
      <c r="H7959" s="185"/>
      <c r="I7959" s="184"/>
      <c r="J7959" s="184"/>
      <c r="K7959" s="185" t="s">
        <v>410</v>
      </c>
      <c r="L7959" s="185"/>
      <c r="M7959" s="186"/>
      <c r="N7959" s="61" t="s">
        <v>410</v>
      </c>
      <c r="P7959" s="175" t="s">
        <v>261</v>
      </c>
    </row>
    <row r="7960" spans="1:16" ht="17.25">
      <c r="A7960" s="183" t="s">
        <v>15904</v>
      </c>
      <c r="B7960" s="183" t="s">
        <v>15905</v>
      </c>
      <c r="C7960" s="183" t="s">
        <v>261</v>
      </c>
      <c r="D7960" s="183" t="s">
        <v>262</v>
      </c>
      <c r="E7960" s="184"/>
      <c r="F7960" s="184"/>
      <c r="G7960" s="185"/>
      <c r="H7960" s="185"/>
      <c r="I7960" s="184"/>
      <c r="J7960" s="184"/>
      <c r="K7960" s="185" t="s">
        <v>410</v>
      </c>
      <c r="L7960" s="185"/>
      <c r="M7960" s="186"/>
      <c r="N7960" s="61" t="s">
        <v>410</v>
      </c>
      <c r="P7960" s="175" t="s">
        <v>261</v>
      </c>
    </row>
    <row r="7961" spans="1:16" ht="17.25">
      <c r="A7961" s="183" t="s">
        <v>15906</v>
      </c>
      <c r="B7961" s="183" t="s">
        <v>15907</v>
      </c>
      <c r="C7961" s="183" t="s">
        <v>261</v>
      </c>
      <c r="D7961" s="183" t="s">
        <v>262</v>
      </c>
      <c r="E7961" s="184"/>
      <c r="F7961" s="184"/>
      <c r="G7961" s="185"/>
      <c r="H7961" s="185"/>
      <c r="I7961" s="184"/>
      <c r="J7961" s="184"/>
      <c r="K7961" s="185" t="s">
        <v>410</v>
      </c>
      <c r="L7961" s="185"/>
      <c r="M7961" s="186"/>
      <c r="N7961" s="61" t="s">
        <v>410</v>
      </c>
      <c r="P7961" s="175" t="s">
        <v>261</v>
      </c>
    </row>
    <row r="7962" spans="1:16" ht="17.25">
      <c r="A7962" s="183" t="s">
        <v>15908</v>
      </c>
      <c r="B7962" s="183" t="s">
        <v>15909</v>
      </c>
      <c r="C7962" s="183" t="s">
        <v>261</v>
      </c>
      <c r="D7962" s="183" t="s">
        <v>262</v>
      </c>
      <c r="E7962" s="184"/>
      <c r="F7962" s="184"/>
      <c r="G7962" s="188"/>
      <c r="H7962" s="185"/>
      <c r="I7962" s="184"/>
      <c r="J7962" s="184"/>
      <c r="K7962" s="183" t="s">
        <v>410</v>
      </c>
      <c r="L7962" s="183"/>
      <c r="M7962" s="186"/>
      <c r="N7962" s="61" t="s">
        <v>410</v>
      </c>
      <c r="P7962" s="175" t="s">
        <v>261</v>
      </c>
    </row>
    <row r="7963" spans="1:16" ht="17.25">
      <c r="A7963" s="183" t="s">
        <v>15910</v>
      </c>
      <c r="B7963" s="183" t="s">
        <v>15911</v>
      </c>
      <c r="C7963" s="183" t="s">
        <v>261</v>
      </c>
      <c r="D7963" s="183" t="s">
        <v>262</v>
      </c>
      <c r="E7963" s="184"/>
      <c r="F7963" s="184"/>
      <c r="G7963" s="185"/>
      <c r="H7963" s="185"/>
      <c r="I7963" s="184"/>
      <c r="J7963" s="184"/>
      <c r="K7963" s="183" t="s">
        <v>410</v>
      </c>
      <c r="L7963" s="183"/>
      <c r="M7963" s="186"/>
      <c r="N7963" s="61" t="s">
        <v>410</v>
      </c>
      <c r="P7963" s="175" t="s">
        <v>261</v>
      </c>
    </row>
    <row r="7964" spans="1:16" ht="17.25">
      <c r="A7964" s="183" t="s">
        <v>15912</v>
      </c>
      <c r="B7964" s="183" t="s">
        <v>15913</v>
      </c>
      <c r="C7964" s="183" t="s">
        <v>261</v>
      </c>
      <c r="D7964" s="183" t="s">
        <v>262</v>
      </c>
      <c r="E7964" s="184"/>
      <c r="F7964" s="184"/>
      <c r="G7964" s="185"/>
      <c r="H7964" s="185"/>
      <c r="I7964" s="184"/>
      <c r="J7964" s="184"/>
      <c r="K7964" s="185" t="s">
        <v>410</v>
      </c>
      <c r="L7964" s="185"/>
      <c r="M7964" s="186"/>
      <c r="N7964" s="61" t="s">
        <v>410</v>
      </c>
      <c r="P7964" s="175" t="s">
        <v>261</v>
      </c>
    </row>
    <row r="7965" spans="1:16" ht="17.25">
      <c r="A7965" s="183" t="s">
        <v>15914</v>
      </c>
      <c r="B7965" s="183" t="s">
        <v>15915</v>
      </c>
      <c r="C7965" s="183" t="s">
        <v>261</v>
      </c>
      <c r="D7965" s="183" t="s">
        <v>262</v>
      </c>
      <c r="E7965" s="184"/>
      <c r="F7965" s="184"/>
      <c r="G7965" s="185"/>
      <c r="H7965" s="185"/>
      <c r="I7965" s="184"/>
      <c r="J7965" s="184"/>
      <c r="K7965" s="183" t="s">
        <v>410</v>
      </c>
      <c r="L7965" s="183"/>
      <c r="M7965" s="186"/>
      <c r="N7965" s="61" t="s">
        <v>410</v>
      </c>
      <c r="P7965" s="175" t="s">
        <v>261</v>
      </c>
    </row>
    <row r="7966" spans="1:16" ht="17.25">
      <c r="A7966" s="183" t="s">
        <v>15916</v>
      </c>
      <c r="B7966" s="183" t="s">
        <v>15917</v>
      </c>
      <c r="C7966" s="183" t="s">
        <v>261</v>
      </c>
      <c r="D7966" s="183" t="s">
        <v>262</v>
      </c>
      <c r="E7966" s="184"/>
      <c r="F7966" s="184"/>
      <c r="G7966" s="185"/>
      <c r="H7966" s="185"/>
      <c r="I7966" s="184"/>
      <c r="J7966" s="184"/>
      <c r="K7966" s="185" t="s">
        <v>410</v>
      </c>
      <c r="L7966" s="185"/>
      <c r="M7966" s="186"/>
      <c r="N7966" s="61" t="s">
        <v>410</v>
      </c>
      <c r="P7966" s="175" t="s">
        <v>261</v>
      </c>
    </row>
    <row r="7967" spans="1:16" ht="17.25">
      <c r="A7967" s="183" t="s">
        <v>15918</v>
      </c>
      <c r="B7967" s="183" t="s">
        <v>15919</v>
      </c>
      <c r="C7967" s="183" t="s">
        <v>261</v>
      </c>
      <c r="D7967" s="183" t="s">
        <v>262</v>
      </c>
      <c r="E7967" s="184"/>
      <c r="F7967" s="184"/>
      <c r="G7967" s="188"/>
      <c r="H7967" s="185"/>
      <c r="I7967" s="184"/>
      <c r="J7967" s="184"/>
      <c r="K7967" s="185" t="s">
        <v>410</v>
      </c>
      <c r="L7967" s="185"/>
      <c r="M7967" s="186"/>
      <c r="N7967" s="61" t="s">
        <v>410</v>
      </c>
      <c r="P7967" s="175" t="s">
        <v>261</v>
      </c>
    </row>
    <row r="7968" spans="1:16" ht="17.25">
      <c r="A7968" s="183" t="s">
        <v>15920</v>
      </c>
      <c r="B7968" s="183" t="s">
        <v>15921</v>
      </c>
      <c r="C7968" s="183" t="s">
        <v>261</v>
      </c>
      <c r="D7968" s="183" t="s">
        <v>262</v>
      </c>
      <c r="E7968" s="184"/>
      <c r="F7968" s="184"/>
      <c r="G7968" s="185"/>
      <c r="H7968" s="185"/>
      <c r="I7968" s="184"/>
      <c r="J7968" s="184"/>
      <c r="K7968" s="185" t="s">
        <v>410</v>
      </c>
      <c r="L7968" s="185"/>
      <c r="M7968" s="186"/>
      <c r="N7968" s="61" t="s">
        <v>410</v>
      </c>
      <c r="P7968" s="175" t="s">
        <v>261</v>
      </c>
    </row>
    <row r="7969" spans="1:16" ht="17.25">
      <c r="A7969" s="183" t="s">
        <v>15922</v>
      </c>
      <c r="B7969" s="183" t="s">
        <v>15923</v>
      </c>
      <c r="C7969" s="183" t="s">
        <v>261</v>
      </c>
      <c r="D7969" s="183" t="s">
        <v>262</v>
      </c>
      <c r="E7969" s="184"/>
      <c r="F7969" s="184"/>
      <c r="G7969" s="185"/>
      <c r="H7969" s="185"/>
      <c r="I7969" s="184"/>
      <c r="J7969" s="184"/>
      <c r="K7969" s="185" t="s">
        <v>410</v>
      </c>
      <c r="L7969" s="185"/>
      <c r="M7969" s="186"/>
      <c r="N7969" s="61" t="s">
        <v>410</v>
      </c>
      <c r="P7969" s="175" t="s">
        <v>261</v>
      </c>
    </row>
    <row r="7970" spans="1:16" ht="17.25">
      <c r="A7970" s="183" t="s">
        <v>15924</v>
      </c>
      <c r="B7970" s="183" t="s">
        <v>15925</v>
      </c>
      <c r="C7970" s="183" t="s">
        <v>261</v>
      </c>
      <c r="D7970" s="183" t="s">
        <v>262</v>
      </c>
      <c r="E7970" s="184"/>
      <c r="F7970" s="184"/>
      <c r="G7970" s="185"/>
      <c r="H7970" s="185"/>
      <c r="I7970" s="184"/>
      <c r="J7970" s="184"/>
      <c r="K7970" s="185" t="s">
        <v>410</v>
      </c>
      <c r="L7970" s="185"/>
      <c r="M7970" s="186"/>
      <c r="N7970" s="61" t="s">
        <v>410</v>
      </c>
      <c r="P7970" s="175" t="s">
        <v>261</v>
      </c>
    </row>
    <row r="7971" spans="1:16" ht="17.25">
      <c r="A7971" s="183" t="s">
        <v>15926</v>
      </c>
      <c r="B7971" s="183" t="s">
        <v>15927</v>
      </c>
      <c r="C7971" s="183" t="s">
        <v>261</v>
      </c>
      <c r="D7971" s="183" t="s">
        <v>262</v>
      </c>
      <c r="E7971" s="184"/>
      <c r="F7971" s="184"/>
      <c r="G7971" s="185"/>
      <c r="H7971" s="185"/>
      <c r="I7971" s="184"/>
      <c r="J7971" s="184"/>
      <c r="K7971" s="185" t="s">
        <v>410</v>
      </c>
      <c r="L7971" s="185"/>
      <c r="M7971" s="186"/>
      <c r="N7971" s="61" t="s">
        <v>410</v>
      </c>
      <c r="P7971" s="175" t="s">
        <v>261</v>
      </c>
    </row>
    <row r="7972" spans="1:16" ht="17.25">
      <c r="A7972" s="183" t="s">
        <v>15928</v>
      </c>
      <c r="B7972" s="183" t="s">
        <v>15929</v>
      </c>
      <c r="C7972" s="183" t="s">
        <v>261</v>
      </c>
      <c r="D7972" s="183" t="s">
        <v>262</v>
      </c>
      <c r="E7972" s="184"/>
      <c r="F7972" s="184"/>
      <c r="G7972" s="185"/>
      <c r="H7972" s="185"/>
      <c r="I7972" s="184"/>
      <c r="J7972" s="184"/>
      <c r="K7972" s="185" t="s">
        <v>410</v>
      </c>
      <c r="L7972" s="185"/>
      <c r="M7972" s="186"/>
      <c r="N7972" s="61" t="s">
        <v>410</v>
      </c>
      <c r="P7972" s="175" t="s">
        <v>261</v>
      </c>
    </row>
    <row r="7973" spans="1:16" ht="17.25">
      <c r="A7973" s="183" t="s">
        <v>15930</v>
      </c>
      <c r="B7973" s="183" t="s">
        <v>15931</v>
      </c>
      <c r="C7973" s="183" t="s">
        <v>261</v>
      </c>
      <c r="D7973" s="183" t="s">
        <v>262</v>
      </c>
      <c r="E7973" s="184"/>
      <c r="F7973" s="184"/>
      <c r="G7973" s="188"/>
      <c r="H7973" s="185"/>
      <c r="I7973" s="184"/>
      <c r="J7973" s="184"/>
      <c r="K7973" s="185" t="s">
        <v>410</v>
      </c>
      <c r="L7973" s="185"/>
      <c r="M7973" s="186"/>
      <c r="N7973" s="61" t="s">
        <v>410</v>
      </c>
      <c r="P7973" s="175" t="s">
        <v>261</v>
      </c>
    </row>
    <row r="7974" spans="1:16" ht="17.25">
      <c r="A7974" s="183" t="s">
        <v>15932</v>
      </c>
      <c r="B7974" s="183" t="s">
        <v>15933</v>
      </c>
      <c r="C7974" s="183" t="s">
        <v>261</v>
      </c>
      <c r="D7974" s="183" t="s">
        <v>262</v>
      </c>
      <c r="E7974" s="184"/>
      <c r="F7974" s="184"/>
      <c r="G7974" s="188"/>
      <c r="H7974" s="185"/>
      <c r="I7974" s="184"/>
      <c r="J7974" s="184"/>
      <c r="K7974" s="185" t="s">
        <v>410</v>
      </c>
      <c r="L7974" s="185"/>
      <c r="M7974" s="186"/>
      <c r="N7974" s="61" t="s">
        <v>410</v>
      </c>
      <c r="P7974" s="175" t="s">
        <v>261</v>
      </c>
    </row>
    <row r="7975" spans="1:16" ht="17.25">
      <c r="A7975" s="183" t="s">
        <v>15934</v>
      </c>
      <c r="B7975" s="183" t="s">
        <v>15935</v>
      </c>
      <c r="C7975" s="183" t="s">
        <v>261</v>
      </c>
      <c r="D7975" s="183" t="s">
        <v>262</v>
      </c>
      <c r="E7975" s="184"/>
      <c r="F7975" s="184"/>
      <c r="G7975" s="185"/>
      <c r="H7975" s="185"/>
      <c r="I7975" s="184"/>
      <c r="J7975" s="184"/>
      <c r="K7975" s="185" t="s">
        <v>410</v>
      </c>
      <c r="L7975" s="185"/>
      <c r="M7975" s="186"/>
      <c r="N7975" s="61" t="s">
        <v>410</v>
      </c>
      <c r="P7975" s="175" t="s">
        <v>261</v>
      </c>
    </row>
    <row r="7976" spans="1:16" ht="17.25">
      <c r="A7976" s="183" t="s">
        <v>15936</v>
      </c>
      <c r="B7976" s="183" t="s">
        <v>15937</v>
      </c>
      <c r="C7976" s="183" t="s">
        <v>261</v>
      </c>
      <c r="D7976" s="183" t="s">
        <v>262</v>
      </c>
      <c r="E7976" s="184"/>
      <c r="F7976" s="184"/>
      <c r="G7976" s="185"/>
      <c r="H7976" s="185"/>
      <c r="I7976" s="184"/>
      <c r="J7976" s="184"/>
      <c r="K7976" s="185" t="s">
        <v>410</v>
      </c>
      <c r="L7976" s="185"/>
      <c r="M7976" s="186"/>
      <c r="N7976" s="61" t="s">
        <v>410</v>
      </c>
      <c r="P7976" s="175" t="s">
        <v>261</v>
      </c>
    </row>
    <row r="7977" spans="1:16" ht="17.25">
      <c r="A7977" s="183" t="s">
        <v>15938</v>
      </c>
      <c r="B7977" s="183" t="s">
        <v>15939</v>
      </c>
      <c r="C7977" s="183" t="s">
        <v>261</v>
      </c>
      <c r="D7977" s="183" t="s">
        <v>262</v>
      </c>
      <c r="E7977" s="184"/>
      <c r="F7977" s="184"/>
      <c r="G7977" s="185"/>
      <c r="H7977" s="185"/>
      <c r="I7977" s="184"/>
      <c r="J7977" s="184"/>
      <c r="K7977" s="185" t="s">
        <v>410</v>
      </c>
      <c r="L7977" s="185"/>
      <c r="M7977" s="186"/>
      <c r="N7977" s="61" t="s">
        <v>410</v>
      </c>
      <c r="P7977" s="175" t="s">
        <v>261</v>
      </c>
    </row>
    <row r="7978" spans="1:16" ht="17.25">
      <c r="A7978" s="183" t="s">
        <v>15940</v>
      </c>
      <c r="B7978" s="183" t="s">
        <v>15941</v>
      </c>
      <c r="C7978" s="183" t="s">
        <v>261</v>
      </c>
      <c r="D7978" s="183" t="s">
        <v>262</v>
      </c>
      <c r="E7978" s="184"/>
      <c r="F7978" s="184"/>
      <c r="G7978" s="185"/>
      <c r="H7978" s="185"/>
      <c r="I7978" s="184"/>
      <c r="J7978" s="184"/>
      <c r="K7978" s="185" t="s">
        <v>410</v>
      </c>
      <c r="L7978" s="185"/>
      <c r="M7978" s="186"/>
      <c r="N7978" s="61" t="s">
        <v>410</v>
      </c>
      <c r="P7978" s="175" t="s">
        <v>261</v>
      </c>
    </row>
    <row r="7979" spans="1:16" ht="17.25">
      <c r="A7979" s="183" t="s">
        <v>15942</v>
      </c>
      <c r="B7979" s="183" t="s">
        <v>15943</v>
      </c>
      <c r="C7979" s="183" t="s">
        <v>261</v>
      </c>
      <c r="D7979" s="183" t="s">
        <v>262</v>
      </c>
      <c r="E7979" s="184"/>
      <c r="F7979" s="184"/>
      <c r="G7979" s="185"/>
      <c r="H7979" s="185"/>
      <c r="I7979" s="184"/>
      <c r="J7979" s="184"/>
      <c r="K7979" s="185" t="s">
        <v>410</v>
      </c>
      <c r="L7979" s="185"/>
      <c r="M7979" s="186"/>
      <c r="N7979" s="61" t="s">
        <v>410</v>
      </c>
      <c r="P7979" s="175" t="s">
        <v>261</v>
      </c>
    </row>
    <row r="7980" spans="1:16" ht="17.25">
      <c r="A7980" s="183" t="s">
        <v>15944</v>
      </c>
      <c r="B7980" s="183" t="s">
        <v>2596</v>
      </c>
      <c r="C7980" s="183" t="s">
        <v>261</v>
      </c>
      <c r="D7980" s="183" t="s">
        <v>262</v>
      </c>
      <c r="E7980" s="184"/>
      <c r="F7980" s="184"/>
      <c r="G7980" s="185"/>
      <c r="H7980" s="185"/>
      <c r="I7980" s="184"/>
      <c r="J7980" s="184"/>
      <c r="K7980" s="185" t="s">
        <v>410</v>
      </c>
      <c r="L7980" s="185"/>
      <c r="M7980" s="186"/>
      <c r="N7980" s="61" t="s">
        <v>410</v>
      </c>
      <c r="P7980" s="175" t="s">
        <v>261</v>
      </c>
    </row>
    <row r="7981" spans="1:16" ht="17.25">
      <c r="A7981" s="183" t="s">
        <v>15945</v>
      </c>
      <c r="B7981" s="183" t="s">
        <v>15946</v>
      </c>
      <c r="C7981" s="183" t="s">
        <v>261</v>
      </c>
      <c r="D7981" s="183" t="s">
        <v>262</v>
      </c>
      <c r="E7981" s="184"/>
      <c r="F7981" s="184"/>
      <c r="G7981" s="185"/>
      <c r="H7981" s="185"/>
      <c r="I7981" s="184"/>
      <c r="J7981" s="184"/>
      <c r="K7981" s="185" t="s">
        <v>410</v>
      </c>
      <c r="L7981" s="185"/>
      <c r="M7981" s="186"/>
      <c r="N7981" s="61" t="s">
        <v>410</v>
      </c>
      <c r="P7981" s="175" t="s">
        <v>261</v>
      </c>
    </row>
    <row r="7982" spans="1:16" ht="17.25">
      <c r="A7982" s="183" t="s">
        <v>15947</v>
      </c>
      <c r="B7982" s="183" t="s">
        <v>15948</v>
      </c>
      <c r="C7982" s="183" t="s">
        <v>261</v>
      </c>
      <c r="D7982" s="183" t="s">
        <v>262</v>
      </c>
      <c r="E7982" s="184"/>
      <c r="F7982" s="184"/>
      <c r="G7982" s="185"/>
      <c r="H7982" s="185"/>
      <c r="I7982" s="184"/>
      <c r="J7982" s="184"/>
      <c r="K7982" s="185" t="s">
        <v>410</v>
      </c>
      <c r="L7982" s="185"/>
      <c r="M7982" s="186"/>
      <c r="N7982" s="61" t="s">
        <v>410</v>
      </c>
      <c r="P7982" s="175" t="s">
        <v>261</v>
      </c>
    </row>
    <row r="7983" spans="1:16" ht="17.25">
      <c r="A7983" s="183" t="s">
        <v>15949</v>
      </c>
      <c r="B7983" s="183" t="s">
        <v>15950</v>
      </c>
      <c r="C7983" s="183" t="s">
        <v>261</v>
      </c>
      <c r="D7983" s="183" t="s">
        <v>262</v>
      </c>
      <c r="E7983" s="184"/>
      <c r="F7983" s="184"/>
      <c r="G7983" s="185"/>
      <c r="H7983" s="185"/>
      <c r="I7983" s="184"/>
      <c r="J7983" s="184"/>
      <c r="K7983" s="183" t="s">
        <v>410</v>
      </c>
      <c r="L7983" s="183"/>
      <c r="M7983" s="186"/>
      <c r="N7983" s="61" t="s">
        <v>410</v>
      </c>
      <c r="P7983" s="175" t="s">
        <v>261</v>
      </c>
    </row>
    <row r="7984" spans="1:16" ht="17.25">
      <c r="A7984" s="183" t="s">
        <v>15951</v>
      </c>
      <c r="B7984" s="183" t="s">
        <v>15952</v>
      </c>
      <c r="C7984" s="183" t="s">
        <v>261</v>
      </c>
      <c r="D7984" s="183" t="s">
        <v>262</v>
      </c>
      <c r="E7984" s="184"/>
      <c r="F7984" s="184"/>
      <c r="G7984" s="185"/>
      <c r="H7984" s="185"/>
      <c r="I7984" s="184"/>
      <c r="J7984" s="184"/>
      <c r="K7984" s="185" t="s">
        <v>410</v>
      </c>
      <c r="L7984" s="185"/>
      <c r="M7984" s="186"/>
      <c r="N7984" s="61" t="s">
        <v>410</v>
      </c>
      <c r="P7984" s="175" t="s">
        <v>261</v>
      </c>
    </row>
    <row r="7985" spans="1:16" ht="17.25">
      <c r="A7985" s="183" t="s">
        <v>15953</v>
      </c>
      <c r="B7985" s="183" t="s">
        <v>15954</v>
      </c>
      <c r="C7985" s="183" t="s">
        <v>261</v>
      </c>
      <c r="D7985" s="183" t="s">
        <v>262</v>
      </c>
      <c r="E7985" s="184"/>
      <c r="F7985" s="184"/>
      <c r="G7985" s="185"/>
      <c r="H7985" s="185"/>
      <c r="I7985" s="184"/>
      <c r="J7985" s="184"/>
      <c r="K7985" s="185" t="s">
        <v>410</v>
      </c>
      <c r="L7985" s="185"/>
      <c r="M7985" s="186"/>
      <c r="N7985" s="61" t="s">
        <v>410</v>
      </c>
      <c r="P7985" s="175" t="s">
        <v>261</v>
      </c>
    </row>
    <row r="7986" spans="1:16" ht="17.25">
      <c r="A7986" s="183" t="s">
        <v>15955</v>
      </c>
      <c r="B7986" s="183" t="s">
        <v>15956</v>
      </c>
      <c r="C7986" s="183" t="s">
        <v>261</v>
      </c>
      <c r="D7986" s="183" t="s">
        <v>262</v>
      </c>
      <c r="E7986" s="184"/>
      <c r="F7986" s="184"/>
      <c r="G7986" s="185"/>
      <c r="H7986" s="185"/>
      <c r="I7986" s="184"/>
      <c r="J7986" s="184"/>
      <c r="K7986" s="185" t="s">
        <v>410</v>
      </c>
      <c r="L7986" s="185"/>
      <c r="M7986" s="186"/>
      <c r="N7986" s="61" t="s">
        <v>410</v>
      </c>
      <c r="P7986" s="175" t="s">
        <v>261</v>
      </c>
    </row>
    <row r="7987" spans="1:16" ht="17.25">
      <c r="A7987" s="183" t="s">
        <v>15957</v>
      </c>
      <c r="B7987" s="183" t="s">
        <v>15958</v>
      </c>
      <c r="C7987" s="183" t="s">
        <v>261</v>
      </c>
      <c r="D7987" s="183" t="s">
        <v>262</v>
      </c>
      <c r="E7987" s="184"/>
      <c r="F7987" s="184"/>
      <c r="G7987" s="185"/>
      <c r="H7987" s="185"/>
      <c r="I7987" s="184"/>
      <c r="J7987" s="184"/>
      <c r="K7987" s="185" t="s">
        <v>410</v>
      </c>
      <c r="L7987" s="185"/>
      <c r="M7987" s="186"/>
      <c r="N7987" s="61" t="s">
        <v>410</v>
      </c>
      <c r="P7987" s="175" t="s">
        <v>261</v>
      </c>
    </row>
    <row r="7988" spans="1:16" ht="17.25">
      <c r="A7988" s="183" t="s">
        <v>15959</v>
      </c>
      <c r="B7988" s="183" t="s">
        <v>15960</v>
      </c>
      <c r="C7988" s="183" t="s">
        <v>261</v>
      </c>
      <c r="D7988" s="183" t="s">
        <v>262</v>
      </c>
      <c r="E7988" s="184"/>
      <c r="F7988" s="184"/>
      <c r="G7988" s="185"/>
      <c r="H7988" s="185"/>
      <c r="I7988" s="184"/>
      <c r="J7988" s="184"/>
      <c r="K7988" s="185" t="s">
        <v>410</v>
      </c>
      <c r="L7988" s="185"/>
      <c r="M7988" s="186"/>
      <c r="N7988" s="61" t="s">
        <v>410</v>
      </c>
      <c r="P7988" s="175" t="s">
        <v>261</v>
      </c>
    </row>
    <row r="7989" spans="1:16" ht="17.25">
      <c r="A7989" s="183" t="s">
        <v>15961</v>
      </c>
      <c r="B7989" s="183" t="s">
        <v>15962</v>
      </c>
      <c r="C7989" s="183" t="s">
        <v>261</v>
      </c>
      <c r="D7989" s="183" t="s">
        <v>262</v>
      </c>
      <c r="E7989" s="184"/>
      <c r="F7989" s="184"/>
      <c r="G7989" s="185"/>
      <c r="H7989" s="185"/>
      <c r="I7989" s="184"/>
      <c r="J7989" s="184"/>
      <c r="K7989" s="185" t="s">
        <v>410</v>
      </c>
      <c r="L7989" s="185"/>
      <c r="M7989" s="186"/>
      <c r="N7989" s="61" t="s">
        <v>410</v>
      </c>
      <c r="P7989" s="175" t="s">
        <v>261</v>
      </c>
    </row>
    <row r="7990" spans="1:16" ht="17.25">
      <c r="A7990" s="183" t="s">
        <v>15963</v>
      </c>
      <c r="B7990" s="183" t="s">
        <v>15964</v>
      </c>
      <c r="C7990" s="183" t="s">
        <v>261</v>
      </c>
      <c r="D7990" s="183" t="s">
        <v>262</v>
      </c>
      <c r="E7990" s="184">
        <v>520</v>
      </c>
      <c r="F7990" s="184">
        <v>450</v>
      </c>
      <c r="G7990" s="185" t="s">
        <v>102</v>
      </c>
      <c r="H7990" s="185"/>
      <c r="I7990" s="184">
        <v>291.37</v>
      </c>
      <c r="J7990" s="184">
        <v>741.37</v>
      </c>
      <c r="K7990" s="185">
        <v>85</v>
      </c>
      <c r="L7990" s="185" t="s">
        <v>130</v>
      </c>
      <c r="M7990" s="186" t="s">
        <v>2432</v>
      </c>
      <c r="N7990" s="61" t="s">
        <v>10935</v>
      </c>
      <c r="P7990" s="175" t="s">
        <v>261</v>
      </c>
    </row>
    <row r="7991" spans="1:16" ht="17.25">
      <c r="A7991" s="183" t="s">
        <v>15965</v>
      </c>
      <c r="B7991" s="183" t="s">
        <v>15966</v>
      </c>
      <c r="C7991" s="183" t="s">
        <v>261</v>
      </c>
      <c r="D7991" s="183" t="s">
        <v>262</v>
      </c>
      <c r="E7991" s="184"/>
      <c r="F7991" s="184"/>
      <c r="G7991" s="185"/>
      <c r="H7991" s="185"/>
      <c r="I7991" s="184"/>
      <c r="J7991" s="184"/>
      <c r="K7991" s="185" t="s">
        <v>410</v>
      </c>
      <c r="L7991" s="185"/>
      <c r="M7991" s="186"/>
      <c r="N7991" s="61" t="s">
        <v>410</v>
      </c>
      <c r="P7991" s="175" t="s">
        <v>261</v>
      </c>
    </row>
    <row r="7992" spans="1:16" ht="17.25">
      <c r="A7992" s="183" t="s">
        <v>15967</v>
      </c>
      <c r="B7992" s="183" t="s">
        <v>15968</v>
      </c>
      <c r="C7992" s="183" t="s">
        <v>261</v>
      </c>
      <c r="D7992" s="183" t="s">
        <v>262</v>
      </c>
      <c r="E7992" s="184"/>
      <c r="F7992" s="184"/>
      <c r="G7992" s="185"/>
      <c r="H7992" s="185"/>
      <c r="I7992" s="184"/>
      <c r="J7992" s="184"/>
      <c r="K7992" s="185" t="s">
        <v>410</v>
      </c>
      <c r="L7992" s="185"/>
      <c r="M7992" s="186"/>
      <c r="N7992" s="61" t="s">
        <v>410</v>
      </c>
      <c r="P7992" s="175" t="s">
        <v>261</v>
      </c>
    </row>
    <row r="7993" spans="1:16" ht="17.25">
      <c r="A7993" s="183" t="s">
        <v>15969</v>
      </c>
      <c r="B7993" s="183" t="s">
        <v>15970</v>
      </c>
      <c r="C7993" s="183" t="s">
        <v>261</v>
      </c>
      <c r="D7993" s="183" t="s">
        <v>262</v>
      </c>
      <c r="E7993" s="184"/>
      <c r="F7993" s="184"/>
      <c r="G7993" s="185"/>
      <c r="H7993" s="185"/>
      <c r="I7993" s="184"/>
      <c r="J7993" s="184"/>
      <c r="K7993" s="185" t="s">
        <v>410</v>
      </c>
      <c r="L7993" s="185"/>
      <c r="M7993" s="186"/>
      <c r="N7993" s="61" t="s">
        <v>410</v>
      </c>
      <c r="P7993" s="175" t="s">
        <v>261</v>
      </c>
    </row>
    <row r="7994" spans="1:16" ht="17.25">
      <c r="A7994" s="183" t="s">
        <v>15971</v>
      </c>
      <c r="B7994" s="183" t="s">
        <v>15972</v>
      </c>
      <c r="C7994" s="183" t="s">
        <v>261</v>
      </c>
      <c r="D7994" s="183" t="s">
        <v>262</v>
      </c>
      <c r="E7994" s="184">
        <v>223.5</v>
      </c>
      <c r="F7994" s="184">
        <v>180</v>
      </c>
      <c r="G7994" s="185" t="s">
        <v>99</v>
      </c>
      <c r="H7994" s="185" t="s">
        <v>2555</v>
      </c>
      <c r="I7994" s="184">
        <v>88.71</v>
      </c>
      <c r="J7994" s="184">
        <v>268.71</v>
      </c>
      <c r="K7994" s="185">
        <v>96</v>
      </c>
      <c r="L7994" s="185" t="s">
        <v>57</v>
      </c>
      <c r="M7994" s="186" t="s">
        <v>211</v>
      </c>
      <c r="N7994" s="61" t="s">
        <v>51</v>
      </c>
      <c r="P7994" s="175" t="s">
        <v>261</v>
      </c>
    </row>
    <row r="7995" spans="1:16" ht="17.25">
      <c r="A7995" s="183" t="s">
        <v>15973</v>
      </c>
      <c r="B7995" s="183" t="s">
        <v>15974</v>
      </c>
      <c r="C7995" s="183" t="s">
        <v>261</v>
      </c>
      <c r="D7995" s="183" t="s">
        <v>262</v>
      </c>
      <c r="E7995" s="184"/>
      <c r="F7995" s="184"/>
      <c r="G7995" s="185"/>
      <c r="H7995" s="185"/>
      <c r="I7995" s="184"/>
      <c r="J7995" s="184"/>
      <c r="K7995" s="185" t="s">
        <v>410</v>
      </c>
      <c r="L7995" s="185"/>
      <c r="M7995" s="186"/>
      <c r="N7995" s="61" t="s">
        <v>410</v>
      </c>
      <c r="P7995" s="175" t="s">
        <v>261</v>
      </c>
    </row>
    <row r="7996" spans="1:16" ht="17.25">
      <c r="A7996" s="183" t="s">
        <v>15975</v>
      </c>
      <c r="B7996" s="183" t="s">
        <v>15976</v>
      </c>
      <c r="C7996" s="183" t="s">
        <v>261</v>
      </c>
      <c r="D7996" s="183" t="s">
        <v>262</v>
      </c>
      <c r="E7996" s="184"/>
      <c r="F7996" s="184"/>
      <c r="G7996" s="185"/>
      <c r="H7996" s="185"/>
      <c r="I7996" s="184"/>
      <c r="J7996" s="184"/>
      <c r="K7996" s="185" t="s">
        <v>410</v>
      </c>
      <c r="L7996" s="185"/>
      <c r="M7996" s="186"/>
      <c r="N7996" s="61" t="s">
        <v>410</v>
      </c>
      <c r="P7996" s="175" t="s">
        <v>261</v>
      </c>
    </row>
    <row r="7997" spans="1:16" ht="17.25">
      <c r="A7997" s="183" t="s">
        <v>15977</v>
      </c>
      <c r="B7997" s="183" t="s">
        <v>15978</v>
      </c>
      <c r="C7997" s="183" t="s">
        <v>261</v>
      </c>
      <c r="D7997" s="183" t="s">
        <v>262</v>
      </c>
      <c r="E7997" s="184"/>
      <c r="F7997" s="184"/>
      <c r="G7997" s="185"/>
      <c r="H7997" s="185"/>
      <c r="I7997" s="184"/>
      <c r="J7997" s="184"/>
      <c r="K7997" s="185" t="s">
        <v>410</v>
      </c>
      <c r="L7997" s="185"/>
      <c r="M7997" s="186"/>
      <c r="N7997" s="61" t="s">
        <v>410</v>
      </c>
      <c r="P7997" s="175" t="s">
        <v>261</v>
      </c>
    </row>
    <row r="7998" spans="1:16" ht="17.25">
      <c r="A7998" s="183" t="s">
        <v>15979</v>
      </c>
      <c r="B7998" s="183" t="s">
        <v>15980</v>
      </c>
      <c r="C7998" s="183" t="s">
        <v>261</v>
      </c>
      <c r="D7998" s="183" t="s">
        <v>262</v>
      </c>
      <c r="E7998" s="184"/>
      <c r="F7998" s="184"/>
      <c r="G7998" s="185"/>
      <c r="H7998" s="185"/>
      <c r="I7998" s="184"/>
      <c r="J7998" s="184"/>
      <c r="K7998" s="185" t="s">
        <v>410</v>
      </c>
      <c r="L7998" s="185"/>
      <c r="M7998" s="186"/>
      <c r="N7998" s="61" t="s">
        <v>410</v>
      </c>
      <c r="P7998" s="175" t="s">
        <v>261</v>
      </c>
    </row>
    <row r="7999" spans="1:16" ht="17.25">
      <c r="A7999" s="183" t="s">
        <v>15981</v>
      </c>
      <c r="B7999" s="183" t="s">
        <v>15982</v>
      </c>
      <c r="C7999" s="183" t="s">
        <v>261</v>
      </c>
      <c r="D7999" s="183" t="s">
        <v>262</v>
      </c>
      <c r="E7999" s="184"/>
      <c r="F7999" s="184"/>
      <c r="G7999" s="185"/>
      <c r="H7999" s="185"/>
      <c r="I7999" s="184"/>
      <c r="J7999" s="184"/>
      <c r="K7999" s="185" t="s">
        <v>410</v>
      </c>
      <c r="L7999" s="185"/>
      <c r="M7999" s="186"/>
      <c r="N7999" s="61" t="s">
        <v>410</v>
      </c>
      <c r="P7999" s="175" t="s">
        <v>261</v>
      </c>
    </row>
    <row r="8000" spans="1:16" ht="17.25">
      <c r="A8000" s="183" t="s">
        <v>15983</v>
      </c>
      <c r="B8000" s="183" t="s">
        <v>15984</v>
      </c>
      <c r="C8000" s="183" t="s">
        <v>261</v>
      </c>
      <c r="D8000" s="183" t="s">
        <v>262</v>
      </c>
      <c r="E8000" s="184"/>
      <c r="F8000" s="184"/>
      <c r="G8000" s="185"/>
      <c r="H8000" s="185"/>
      <c r="I8000" s="184"/>
      <c r="J8000" s="184"/>
      <c r="K8000" s="185" t="s">
        <v>410</v>
      </c>
      <c r="L8000" s="185"/>
      <c r="M8000" s="186"/>
      <c r="N8000" s="61" t="s">
        <v>410</v>
      </c>
      <c r="P8000" s="175" t="s">
        <v>261</v>
      </c>
    </row>
    <row r="8001" spans="1:16" ht="17.25">
      <c r="A8001" s="183" t="s">
        <v>15985</v>
      </c>
      <c r="B8001" s="183" t="s">
        <v>15986</v>
      </c>
      <c r="C8001" s="183" t="s">
        <v>261</v>
      </c>
      <c r="D8001" s="183" t="s">
        <v>262</v>
      </c>
      <c r="E8001" s="184"/>
      <c r="F8001" s="184"/>
      <c r="G8001" s="185"/>
      <c r="H8001" s="185"/>
      <c r="I8001" s="184"/>
      <c r="J8001" s="184"/>
      <c r="K8001" s="185" t="s">
        <v>410</v>
      </c>
      <c r="L8001" s="185"/>
      <c r="M8001" s="186"/>
      <c r="N8001" s="61" t="s">
        <v>410</v>
      </c>
      <c r="P8001" s="175" t="s">
        <v>261</v>
      </c>
    </row>
    <row r="8002" spans="1:16" ht="17.25">
      <c r="A8002" s="183" t="s">
        <v>15987</v>
      </c>
      <c r="B8002" s="183" t="s">
        <v>15988</v>
      </c>
      <c r="C8002" s="183" t="s">
        <v>261</v>
      </c>
      <c r="D8002" s="183" t="s">
        <v>262</v>
      </c>
      <c r="E8002" s="184"/>
      <c r="F8002" s="184"/>
      <c r="G8002" s="188"/>
      <c r="H8002" s="185"/>
      <c r="I8002" s="184"/>
      <c r="J8002" s="184"/>
      <c r="K8002" s="185" t="s">
        <v>410</v>
      </c>
      <c r="L8002" s="185"/>
      <c r="M8002" s="186"/>
      <c r="N8002" s="61" t="s">
        <v>410</v>
      </c>
      <c r="P8002" s="175" t="s">
        <v>261</v>
      </c>
    </row>
    <row r="8003" spans="1:16" ht="17.25">
      <c r="A8003" s="183" t="s">
        <v>15989</v>
      </c>
      <c r="B8003" s="183" t="s">
        <v>15990</v>
      </c>
      <c r="C8003" s="183" t="s">
        <v>261</v>
      </c>
      <c r="D8003" s="183" t="s">
        <v>262</v>
      </c>
      <c r="E8003" s="184"/>
      <c r="F8003" s="184"/>
      <c r="G8003" s="185"/>
      <c r="H8003" s="185"/>
      <c r="I8003" s="184"/>
      <c r="J8003" s="184"/>
      <c r="K8003" s="185" t="s">
        <v>410</v>
      </c>
      <c r="L8003" s="185"/>
      <c r="M8003" s="186"/>
      <c r="N8003" s="61" t="s">
        <v>410</v>
      </c>
      <c r="P8003" s="175" t="s">
        <v>261</v>
      </c>
    </row>
    <row r="8004" spans="1:16" ht="17.25">
      <c r="A8004" s="183" t="s">
        <v>15991</v>
      </c>
      <c r="B8004" s="183" t="s">
        <v>15992</v>
      </c>
      <c r="C8004" s="183" t="s">
        <v>261</v>
      </c>
      <c r="D8004" s="183" t="s">
        <v>262</v>
      </c>
      <c r="E8004" s="184"/>
      <c r="F8004" s="184"/>
      <c r="G8004" s="185"/>
      <c r="H8004" s="185"/>
      <c r="I8004" s="184"/>
      <c r="J8004" s="184"/>
      <c r="K8004" s="185" t="s">
        <v>410</v>
      </c>
      <c r="L8004" s="185"/>
      <c r="M8004" s="186"/>
      <c r="N8004" s="61" t="s">
        <v>410</v>
      </c>
      <c r="P8004" s="175" t="s">
        <v>261</v>
      </c>
    </row>
    <row r="8005" spans="1:16" ht="17.25">
      <c r="A8005" s="183" t="s">
        <v>15993</v>
      </c>
      <c r="B8005" s="183" t="s">
        <v>15994</v>
      </c>
      <c r="C8005" s="183" t="s">
        <v>261</v>
      </c>
      <c r="D8005" s="183" t="s">
        <v>262</v>
      </c>
      <c r="E8005" s="184"/>
      <c r="F8005" s="184"/>
      <c r="G8005" s="185"/>
      <c r="H8005" s="185"/>
      <c r="I8005" s="184"/>
      <c r="J8005" s="184"/>
      <c r="K8005" s="185" t="s">
        <v>410</v>
      </c>
      <c r="L8005" s="185"/>
      <c r="M8005" s="186"/>
      <c r="N8005" s="61" t="s">
        <v>410</v>
      </c>
      <c r="P8005" s="175" t="s">
        <v>261</v>
      </c>
    </row>
    <row r="8006" spans="1:16" ht="17.25">
      <c r="A8006" s="183" t="s">
        <v>15995</v>
      </c>
      <c r="B8006" s="183" t="s">
        <v>15996</v>
      </c>
      <c r="C8006" s="183" t="s">
        <v>261</v>
      </c>
      <c r="D8006" s="183" t="s">
        <v>262</v>
      </c>
      <c r="E8006" s="184"/>
      <c r="F8006" s="184"/>
      <c r="G8006" s="185"/>
      <c r="H8006" s="185"/>
      <c r="I8006" s="184"/>
      <c r="J8006" s="184"/>
      <c r="K8006" s="185" t="s">
        <v>410</v>
      </c>
      <c r="L8006" s="185"/>
      <c r="M8006" s="186"/>
      <c r="N8006" s="61" t="s">
        <v>410</v>
      </c>
      <c r="P8006" s="175" t="s">
        <v>261</v>
      </c>
    </row>
    <row r="8007" spans="1:16" ht="17.25">
      <c r="A8007" s="183" t="s">
        <v>15997</v>
      </c>
      <c r="B8007" s="183" t="s">
        <v>15998</v>
      </c>
      <c r="C8007" s="183" t="s">
        <v>261</v>
      </c>
      <c r="D8007" s="183" t="s">
        <v>262</v>
      </c>
      <c r="E8007" s="184"/>
      <c r="F8007" s="184"/>
      <c r="G8007" s="188"/>
      <c r="H8007" s="185"/>
      <c r="I8007" s="184"/>
      <c r="J8007" s="184"/>
      <c r="K8007" s="183" t="s">
        <v>410</v>
      </c>
      <c r="L8007" s="183"/>
      <c r="M8007" s="186"/>
      <c r="N8007" s="61" t="s">
        <v>410</v>
      </c>
      <c r="P8007" s="175" t="s">
        <v>261</v>
      </c>
    </row>
    <row r="8008" spans="1:16" ht="17.25">
      <c r="A8008" s="183" t="s">
        <v>15999</v>
      </c>
      <c r="B8008" s="183" t="s">
        <v>16000</v>
      </c>
      <c r="C8008" s="183" t="s">
        <v>261</v>
      </c>
      <c r="D8008" s="183" t="s">
        <v>262</v>
      </c>
      <c r="E8008" s="184"/>
      <c r="F8008" s="184"/>
      <c r="G8008" s="185"/>
      <c r="H8008" s="185"/>
      <c r="I8008" s="184"/>
      <c r="J8008" s="184"/>
      <c r="K8008" s="185" t="s">
        <v>410</v>
      </c>
      <c r="L8008" s="185"/>
      <c r="M8008" s="186"/>
      <c r="N8008" s="61" t="s">
        <v>410</v>
      </c>
      <c r="P8008" s="175" t="s">
        <v>261</v>
      </c>
    </row>
    <row r="8009" spans="1:16" ht="17.25">
      <c r="A8009" s="183" t="s">
        <v>16001</v>
      </c>
      <c r="B8009" s="183" t="s">
        <v>16002</v>
      </c>
      <c r="C8009" s="183" t="s">
        <v>261</v>
      </c>
      <c r="D8009" s="183" t="s">
        <v>262</v>
      </c>
      <c r="E8009" s="184"/>
      <c r="F8009" s="184"/>
      <c r="G8009" s="185"/>
      <c r="H8009" s="185"/>
      <c r="I8009" s="184"/>
      <c r="J8009" s="184"/>
      <c r="K8009" s="183" t="s">
        <v>410</v>
      </c>
      <c r="L8009" s="183"/>
      <c r="M8009" s="186"/>
      <c r="N8009" s="61" t="s">
        <v>410</v>
      </c>
      <c r="P8009" s="175" t="s">
        <v>261</v>
      </c>
    </row>
    <row r="8010" spans="1:16" ht="17.25">
      <c r="A8010" s="183" t="s">
        <v>16003</v>
      </c>
      <c r="B8010" s="183" t="s">
        <v>16004</v>
      </c>
      <c r="C8010" s="183" t="s">
        <v>261</v>
      </c>
      <c r="D8010" s="183" t="s">
        <v>262</v>
      </c>
      <c r="E8010" s="184"/>
      <c r="F8010" s="184"/>
      <c r="G8010" s="185"/>
      <c r="H8010" s="185"/>
      <c r="I8010" s="184"/>
      <c r="J8010" s="184"/>
      <c r="K8010" s="185" t="s">
        <v>410</v>
      </c>
      <c r="L8010" s="185"/>
      <c r="M8010" s="186"/>
      <c r="N8010" s="61" t="s">
        <v>410</v>
      </c>
      <c r="P8010" s="175" t="s">
        <v>261</v>
      </c>
    </row>
    <row r="8011" spans="1:16" ht="17.25">
      <c r="A8011" s="183" t="s">
        <v>16005</v>
      </c>
      <c r="B8011" s="183" t="s">
        <v>16006</v>
      </c>
      <c r="C8011" s="183" t="s">
        <v>261</v>
      </c>
      <c r="D8011" s="183" t="s">
        <v>262</v>
      </c>
      <c r="E8011" s="184">
        <v>540</v>
      </c>
      <c r="F8011" s="184">
        <v>540</v>
      </c>
      <c r="G8011" s="188"/>
      <c r="H8011" s="185"/>
      <c r="I8011" s="184">
        <v>126.29</v>
      </c>
      <c r="J8011" s="184">
        <v>666.29</v>
      </c>
      <c r="K8011" s="185">
        <v>98</v>
      </c>
      <c r="L8011" s="185" t="s">
        <v>372</v>
      </c>
      <c r="M8011" s="186" t="s">
        <v>217</v>
      </c>
      <c r="N8011" s="61" t="s">
        <v>51</v>
      </c>
      <c r="P8011" s="175" t="s">
        <v>261</v>
      </c>
    </row>
    <row r="8012" spans="1:16" ht="17.25">
      <c r="A8012" s="183" t="s">
        <v>16007</v>
      </c>
      <c r="B8012" s="183" t="s">
        <v>16008</v>
      </c>
      <c r="C8012" s="183" t="s">
        <v>261</v>
      </c>
      <c r="D8012" s="183" t="s">
        <v>262</v>
      </c>
      <c r="E8012" s="184"/>
      <c r="F8012" s="184"/>
      <c r="G8012" s="185"/>
      <c r="H8012" s="185"/>
      <c r="I8012" s="184"/>
      <c r="J8012" s="184"/>
      <c r="K8012" s="183" t="s">
        <v>410</v>
      </c>
      <c r="L8012" s="183"/>
      <c r="M8012" s="186"/>
      <c r="N8012" s="61" t="s">
        <v>410</v>
      </c>
      <c r="P8012" s="175" t="s">
        <v>261</v>
      </c>
    </row>
    <row r="8013" spans="1:16" ht="17.25">
      <c r="A8013" s="183" t="s">
        <v>16009</v>
      </c>
      <c r="B8013" s="183" t="s">
        <v>16010</v>
      </c>
      <c r="C8013" s="183" t="s">
        <v>261</v>
      </c>
      <c r="D8013" s="183" t="s">
        <v>262</v>
      </c>
      <c r="E8013" s="184"/>
      <c r="F8013" s="184"/>
      <c r="G8013" s="185"/>
      <c r="H8013" s="185"/>
      <c r="I8013" s="184"/>
      <c r="J8013" s="184"/>
      <c r="K8013" s="185" t="s">
        <v>410</v>
      </c>
      <c r="L8013" s="185"/>
      <c r="M8013" s="186"/>
      <c r="N8013" s="61" t="s">
        <v>410</v>
      </c>
      <c r="P8013" s="175" t="s">
        <v>261</v>
      </c>
    </row>
    <row r="8014" spans="1:16" ht="17.25">
      <c r="A8014" s="183" t="s">
        <v>16011</v>
      </c>
      <c r="B8014" s="183" t="s">
        <v>16012</v>
      </c>
      <c r="C8014" s="183" t="s">
        <v>261</v>
      </c>
      <c r="D8014" s="183" t="s">
        <v>262</v>
      </c>
      <c r="E8014" s="184"/>
      <c r="F8014" s="184"/>
      <c r="G8014" s="185"/>
      <c r="H8014" s="185"/>
      <c r="I8014" s="184"/>
      <c r="J8014" s="184"/>
      <c r="K8014" s="185" t="s">
        <v>410</v>
      </c>
      <c r="L8014" s="185"/>
      <c r="M8014" s="186"/>
      <c r="N8014" s="61" t="s">
        <v>410</v>
      </c>
      <c r="P8014" s="175" t="s">
        <v>261</v>
      </c>
    </row>
    <row r="8015" spans="1:16" ht="17.25">
      <c r="A8015" s="183" t="s">
        <v>16013</v>
      </c>
      <c r="B8015" s="183" t="s">
        <v>16014</v>
      </c>
      <c r="C8015" s="183" t="s">
        <v>261</v>
      </c>
      <c r="D8015" s="183" t="s">
        <v>262</v>
      </c>
      <c r="E8015" s="184"/>
      <c r="F8015" s="184"/>
      <c r="G8015" s="185"/>
      <c r="H8015" s="185"/>
      <c r="I8015" s="184"/>
      <c r="J8015" s="184"/>
      <c r="K8015" s="185" t="s">
        <v>410</v>
      </c>
      <c r="L8015" s="185"/>
      <c r="M8015" s="186"/>
      <c r="N8015" s="61" t="s">
        <v>410</v>
      </c>
      <c r="P8015" s="175" t="s">
        <v>261</v>
      </c>
    </row>
    <row r="8016" spans="1:16" ht="17.25">
      <c r="A8016" s="183" t="s">
        <v>16015</v>
      </c>
      <c r="B8016" s="183" t="s">
        <v>16016</v>
      </c>
      <c r="C8016" s="183" t="s">
        <v>261</v>
      </c>
      <c r="D8016" s="183" t="s">
        <v>262</v>
      </c>
      <c r="E8016" s="184"/>
      <c r="F8016" s="184"/>
      <c r="G8016" s="188"/>
      <c r="H8016" s="185"/>
      <c r="I8016" s="184"/>
      <c r="J8016" s="184"/>
      <c r="K8016" s="185" t="s">
        <v>410</v>
      </c>
      <c r="L8016" s="185"/>
      <c r="M8016" s="186"/>
      <c r="N8016" s="61" t="s">
        <v>410</v>
      </c>
      <c r="P8016" s="175" t="s">
        <v>261</v>
      </c>
    </row>
    <row r="8017" spans="1:16" ht="17.25">
      <c r="A8017" s="183" t="s">
        <v>16017</v>
      </c>
      <c r="B8017" s="183" t="s">
        <v>16018</v>
      </c>
      <c r="C8017" s="183" t="s">
        <v>261</v>
      </c>
      <c r="D8017" s="183" t="s">
        <v>262</v>
      </c>
      <c r="E8017" s="184">
        <v>195.3</v>
      </c>
      <c r="F8017" s="184">
        <v>155</v>
      </c>
      <c r="G8017" s="185" t="s">
        <v>688</v>
      </c>
      <c r="H8017" s="185" t="s">
        <v>2555</v>
      </c>
      <c r="I8017" s="184">
        <v>56.62</v>
      </c>
      <c r="J8017" s="184">
        <v>211.62</v>
      </c>
      <c r="K8017" s="185">
        <v>87</v>
      </c>
      <c r="L8017" s="185"/>
      <c r="M8017" s="186"/>
      <c r="N8017" s="61" t="s">
        <v>51</v>
      </c>
      <c r="P8017" s="175" t="s">
        <v>261</v>
      </c>
    </row>
    <row r="8018" spans="1:16" ht="17.25">
      <c r="A8018" s="183" t="s">
        <v>16019</v>
      </c>
      <c r="B8018" s="183" t="s">
        <v>16020</v>
      </c>
      <c r="C8018" s="183" t="s">
        <v>261</v>
      </c>
      <c r="D8018" s="183" t="s">
        <v>262</v>
      </c>
      <c r="E8018" s="184"/>
      <c r="F8018" s="184"/>
      <c r="G8018" s="185"/>
      <c r="H8018" s="185"/>
      <c r="I8018" s="184"/>
      <c r="J8018" s="184"/>
      <c r="K8018" s="185" t="s">
        <v>410</v>
      </c>
      <c r="L8018" s="185"/>
      <c r="M8018" s="186"/>
      <c r="N8018" s="61" t="s">
        <v>410</v>
      </c>
      <c r="P8018" s="175" t="s">
        <v>261</v>
      </c>
    </row>
    <row r="8019" spans="1:16" ht="17.25">
      <c r="A8019" s="183" t="s">
        <v>16021</v>
      </c>
      <c r="B8019" s="183" t="s">
        <v>16022</v>
      </c>
      <c r="C8019" s="183" t="s">
        <v>261</v>
      </c>
      <c r="D8019" s="183" t="s">
        <v>262</v>
      </c>
      <c r="E8019" s="184"/>
      <c r="F8019" s="184"/>
      <c r="G8019" s="185"/>
      <c r="H8019" s="185"/>
      <c r="I8019" s="184"/>
      <c r="J8019" s="184"/>
      <c r="K8019" s="185" t="s">
        <v>410</v>
      </c>
      <c r="L8019" s="185"/>
      <c r="M8019" s="186"/>
      <c r="N8019" s="61" t="s">
        <v>410</v>
      </c>
      <c r="P8019" s="175" t="s">
        <v>261</v>
      </c>
    </row>
    <row r="8020" spans="1:16" ht="17.25">
      <c r="A8020" s="183" t="s">
        <v>16023</v>
      </c>
      <c r="B8020" s="183" t="s">
        <v>16024</v>
      </c>
      <c r="C8020" s="183" t="s">
        <v>261</v>
      </c>
      <c r="D8020" s="183" t="s">
        <v>262</v>
      </c>
      <c r="E8020" s="184"/>
      <c r="F8020" s="184"/>
      <c r="G8020" s="185"/>
      <c r="H8020" s="185"/>
      <c r="I8020" s="184"/>
      <c r="J8020" s="184"/>
      <c r="K8020" s="185" t="s">
        <v>410</v>
      </c>
      <c r="L8020" s="185"/>
      <c r="M8020" s="186"/>
      <c r="N8020" s="61" t="s">
        <v>410</v>
      </c>
      <c r="P8020" s="175" t="s">
        <v>261</v>
      </c>
    </row>
    <row r="8021" spans="1:16" ht="17.25">
      <c r="A8021" s="183" t="s">
        <v>16025</v>
      </c>
      <c r="B8021" s="183" t="s">
        <v>16026</v>
      </c>
      <c r="C8021" s="183" t="s">
        <v>261</v>
      </c>
      <c r="D8021" s="183" t="s">
        <v>262</v>
      </c>
      <c r="E8021" s="184"/>
      <c r="F8021" s="184"/>
      <c r="G8021" s="185"/>
      <c r="H8021" s="185"/>
      <c r="I8021" s="184"/>
      <c r="J8021" s="184"/>
      <c r="K8021" s="185" t="s">
        <v>410</v>
      </c>
      <c r="L8021" s="185"/>
      <c r="M8021" s="186"/>
      <c r="N8021" s="61" t="s">
        <v>410</v>
      </c>
      <c r="P8021" s="175" t="s">
        <v>261</v>
      </c>
    </row>
    <row r="8022" spans="1:16" ht="17.25">
      <c r="A8022" s="183" t="s">
        <v>16027</v>
      </c>
      <c r="B8022" s="183" t="s">
        <v>16028</v>
      </c>
      <c r="C8022" s="183" t="s">
        <v>261</v>
      </c>
      <c r="D8022" s="183" t="s">
        <v>262</v>
      </c>
      <c r="E8022" s="184"/>
      <c r="F8022" s="184"/>
      <c r="G8022" s="185"/>
      <c r="H8022" s="185"/>
      <c r="I8022" s="184"/>
      <c r="J8022" s="184"/>
      <c r="K8022" s="183" t="s">
        <v>410</v>
      </c>
      <c r="L8022" s="183"/>
      <c r="M8022" s="186"/>
      <c r="N8022" s="61" t="s">
        <v>410</v>
      </c>
      <c r="P8022" s="175" t="s">
        <v>261</v>
      </c>
    </row>
    <row r="8023" spans="1:16" ht="17.25">
      <c r="A8023" s="183" t="s">
        <v>16029</v>
      </c>
      <c r="B8023" s="183" t="s">
        <v>16030</v>
      </c>
      <c r="C8023" s="183" t="s">
        <v>261</v>
      </c>
      <c r="D8023" s="183" t="s">
        <v>262</v>
      </c>
      <c r="E8023" s="184"/>
      <c r="F8023" s="184"/>
      <c r="G8023" s="185"/>
      <c r="H8023" s="185"/>
      <c r="I8023" s="184"/>
      <c r="J8023" s="184"/>
      <c r="K8023" s="185" t="s">
        <v>410</v>
      </c>
      <c r="L8023" s="185"/>
      <c r="M8023" s="186"/>
      <c r="N8023" s="61" t="s">
        <v>410</v>
      </c>
      <c r="P8023" s="175" t="s">
        <v>261</v>
      </c>
    </row>
    <row r="8024" spans="1:16" ht="17.25">
      <c r="A8024" s="183" t="s">
        <v>16031</v>
      </c>
      <c r="B8024" s="183" t="s">
        <v>16032</v>
      </c>
      <c r="C8024" s="183" t="s">
        <v>261</v>
      </c>
      <c r="D8024" s="183" t="s">
        <v>262</v>
      </c>
      <c r="E8024" s="184"/>
      <c r="F8024" s="184"/>
      <c r="G8024" s="185"/>
      <c r="H8024" s="185"/>
      <c r="I8024" s="184"/>
      <c r="J8024" s="184"/>
      <c r="K8024" s="185" t="s">
        <v>410</v>
      </c>
      <c r="L8024" s="185"/>
      <c r="M8024" s="186"/>
      <c r="N8024" s="61" t="s">
        <v>410</v>
      </c>
      <c r="P8024" s="175" t="s">
        <v>261</v>
      </c>
    </row>
    <row r="8025" spans="1:16" ht="17.25">
      <c r="A8025" s="183" t="s">
        <v>16033</v>
      </c>
      <c r="B8025" s="183" t="s">
        <v>16034</v>
      </c>
      <c r="C8025" s="183" t="s">
        <v>261</v>
      </c>
      <c r="D8025" s="183" t="s">
        <v>262</v>
      </c>
      <c r="E8025" s="184"/>
      <c r="F8025" s="184"/>
      <c r="G8025" s="185"/>
      <c r="H8025" s="185"/>
      <c r="I8025" s="184"/>
      <c r="J8025" s="184"/>
      <c r="K8025" s="185" t="s">
        <v>410</v>
      </c>
      <c r="L8025" s="185"/>
      <c r="M8025" s="186"/>
      <c r="N8025" s="61" t="s">
        <v>410</v>
      </c>
      <c r="P8025" s="175" t="s">
        <v>261</v>
      </c>
    </row>
    <row r="8026" spans="1:16" ht="17.25">
      <c r="A8026" s="183" t="s">
        <v>16035</v>
      </c>
      <c r="B8026" s="183" t="s">
        <v>16036</v>
      </c>
      <c r="C8026" s="183" t="s">
        <v>261</v>
      </c>
      <c r="D8026" s="183" t="s">
        <v>262</v>
      </c>
      <c r="E8026" s="184"/>
      <c r="F8026" s="184"/>
      <c r="G8026" s="185"/>
      <c r="H8026" s="185"/>
      <c r="I8026" s="184"/>
      <c r="J8026" s="184"/>
      <c r="K8026" s="185" t="s">
        <v>410</v>
      </c>
      <c r="L8026" s="185"/>
      <c r="M8026" s="186"/>
      <c r="N8026" s="61" t="s">
        <v>410</v>
      </c>
      <c r="P8026" s="175" t="s">
        <v>261</v>
      </c>
    </row>
    <row r="8027" spans="1:16" ht="17.25">
      <c r="A8027" s="183" t="s">
        <v>16037</v>
      </c>
      <c r="B8027" s="183" t="s">
        <v>16038</v>
      </c>
      <c r="C8027" s="183" t="s">
        <v>261</v>
      </c>
      <c r="D8027" s="183" t="s">
        <v>262</v>
      </c>
      <c r="E8027" s="184"/>
      <c r="F8027" s="184"/>
      <c r="G8027" s="185"/>
      <c r="H8027" s="185"/>
      <c r="I8027" s="184"/>
      <c r="J8027" s="184"/>
      <c r="K8027" s="185" t="s">
        <v>410</v>
      </c>
      <c r="L8027" s="185"/>
      <c r="M8027" s="186"/>
      <c r="N8027" s="61" t="s">
        <v>410</v>
      </c>
      <c r="P8027" s="175" t="s">
        <v>261</v>
      </c>
    </row>
    <row r="8028" spans="1:16" ht="17.25">
      <c r="A8028" s="183" t="s">
        <v>16039</v>
      </c>
      <c r="B8028" s="183" t="s">
        <v>16040</v>
      </c>
      <c r="C8028" s="183" t="s">
        <v>261</v>
      </c>
      <c r="D8028" s="183" t="s">
        <v>262</v>
      </c>
      <c r="E8028" s="184"/>
      <c r="F8028" s="184"/>
      <c r="G8028" s="185"/>
      <c r="H8028" s="185"/>
      <c r="I8028" s="184"/>
      <c r="J8028" s="184"/>
      <c r="K8028" s="185" t="s">
        <v>410</v>
      </c>
      <c r="L8028" s="185"/>
      <c r="M8028" s="186"/>
      <c r="N8028" s="61" t="s">
        <v>410</v>
      </c>
      <c r="P8028" s="175" t="s">
        <v>261</v>
      </c>
    </row>
    <row r="8029" spans="1:16" ht="17.25">
      <c r="A8029" s="183" t="s">
        <v>16041</v>
      </c>
      <c r="B8029" s="183" t="s">
        <v>16042</v>
      </c>
      <c r="C8029" s="183" t="s">
        <v>261</v>
      </c>
      <c r="D8029" s="183" t="s">
        <v>262</v>
      </c>
      <c r="E8029" s="184">
        <v>270</v>
      </c>
      <c r="F8029" s="184">
        <v>270</v>
      </c>
      <c r="G8029" s="188"/>
      <c r="H8029" s="185"/>
      <c r="I8029" s="184">
        <v>88.71</v>
      </c>
      <c r="J8029" s="184">
        <v>358.71</v>
      </c>
      <c r="K8029" s="185">
        <v>63</v>
      </c>
      <c r="L8029" s="185" t="s">
        <v>57</v>
      </c>
      <c r="M8029" s="186" t="s">
        <v>211</v>
      </c>
      <c r="N8029" s="61" t="s">
        <v>51</v>
      </c>
      <c r="P8029" s="175" t="s">
        <v>261</v>
      </c>
    </row>
    <row r="8030" spans="1:16" ht="17.25">
      <c r="A8030" s="183" t="s">
        <v>16043</v>
      </c>
      <c r="B8030" s="183" t="s">
        <v>16044</v>
      </c>
      <c r="C8030" s="183" t="s">
        <v>261</v>
      </c>
      <c r="D8030" s="183" t="s">
        <v>262</v>
      </c>
      <c r="E8030" s="184"/>
      <c r="F8030" s="184"/>
      <c r="G8030" s="185"/>
      <c r="H8030" s="185"/>
      <c r="I8030" s="184"/>
      <c r="J8030" s="184"/>
      <c r="K8030" s="185" t="s">
        <v>410</v>
      </c>
      <c r="L8030" s="185"/>
      <c r="M8030" s="186"/>
      <c r="N8030" s="61" t="s">
        <v>410</v>
      </c>
      <c r="P8030" s="175" t="s">
        <v>261</v>
      </c>
    </row>
    <row r="8031" spans="1:16" ht="17.25">
      <c r="A8031" s="183" t="s">
        <v>16045</v>
      </c>
      <c r="B8031" s="183" t="s">
        <v>16046</v>
      </c>
      <c r="C8031" s="183" t="s">
        <v>261</v>
      </c>
      <c r="D8031" s="183" t="s">
        <v>262</v>
      </c>
      <c r="E8031" s="184"/>
      <c r="F8031" s="184"/>
      <c r="G8031" s="185"/>
      <c r="H8031" s="185"/>
      <c r="I8031" s="184"/>
      <c r="J8031" s="184"/>
      <c r="K8031" s="185" t="s">
        <v>410</v>
      </c>
      <c r="L8031" s="185"/>
      <c r="M8031" s="186"/>
      <c r="N8031" s="61" t="s">
        <v>410</v>
      </c>
      <c r="P8031" s="175" t="s">
        <v>261</v>
      </c>
    </row>
    <row r="8032" spans="1:16" ht="17.25">
      <c r="A8032" s="183" t="s">
        <v>16047</v>
      </c>
      <c r="B8032" s="183" t="s">
        <v>2554</v>
      </c>
      <c r="C8032" s="183" t="s">
        <v>261</v>
      </c>
      <c r="D8032" s="183" t="s">
        <v>262</v>
      </c>
      <c r="E8032" s="184"/>
      <c r="F8032" s="184"/>
      <c r="G8032" s="185"/>
      <c r="H8032" s="185"/>
      <c r="I8032" s="184"/>
      <c r="J8032" s="184"/>
      <c r="K8032" s="183" t="s">
        <v>410</v>
      </c>
      <c r="L8032" s="183"/>
      <c r="M8032" s="186"/>
      <c r="N8032" s="61" t="s">
        <v>410</v>
      </c>
      <c r="P8032" s="175" t="s">
        <v>261</v>
      </c>
    </row>
    <row r="8033" spans="1:16" ht="17.25">
      <c r="A8033" s="183" t="s">
        <v>16048</v>
      </c>
      <c r="B8033" s="183" t="s">
        <v>16049</v>
      </c>
      <c r="C8033" s="183" t="s">
        <v>261</v>
      </c>
      <c r="D8033" s="183" t="s">
        <v>262</v>
      </c>
      <c r="E8033" s="184"/>
      <c r="F8033" s="184"/>
      <c r="G8033" s="185"/>
      <c r="H8033" s="185"/>
      <c r="I8033" s="184"/>
      <c r="J8033" s="184"/>
      <c r="K8033" s="185" t="s">
        <v>410</v>
      </c>
      <c r="L8033" s="185"/>
      <c r="M8033" s="186"/>
      <c r="N8033" s="61" t="s">
        <v>410</v>
      </c>
      <c r="P8033" s="175" t="s">
        <v>261</v>
      </c>
    </row>
    <row r="8034" spans="1:16" ht="17.25">
      <c r="A8034" s="183" t="s">
        <v>16050</v>
      </c>
      <c r="B8034" s="183" t="s">
        <v>16051</v>
      </c>
      <c r="C8034" s="183" t="s">
        <v>261</v>
      </c>
      <c r="D8034" s="183" t="s">
        <v>262</v>
      </c>
      <c r="E8034" s="184"/>
      <c r="F8034" s="184"/>
      <c r="G8034" s="185"/>
      <c r="H8034" s="185"/>
      <c r="I8034" s="184"/>
      <c r="J8034" s="184"/>
      <c r="K8034" s="183" t="s">
        <v>410</v>
      </c>
      <c r="L8034" s="183"/>
      <c r="M8034" s="186"/>
      <c r="N8034" s="61" t="s">
        <v>410</v>
      </c>
      <c r="P8034" s="175" t="s">
        <v>261</v>
      </c>
    </row>
    <row r="8035" spans="1:16" ht="17.25">
      <c r="A8035" s="183" t="s">
        <v>16052</v>
      </c>
      <c r="B8035" s="183" t="s">
        <v>16053</v>
      </c>
      <c r="C8035" s="183" t="s">
        <v>261</v>
      </c>
      <c r="D8035" s="183" t="s">
        <v>262</v>
      </c>
      <c r="E8035" s="184"/>
      <c r="F8035" s="184"/>
      <c r="G8035" s="185"/>
      <c r="H8035" s="185"/>
      <c r="I8035" s="184"/>
      <c r="J8035" s="184"/>
      <c r="K8035" s="183" t="s">
        <v>410</v>
      </c>
      <c r="L8035" s="183"/>
      <c r="M8035" s="186"/>
      <c r="N8035" s="61" t="s">
        <v>410</v>
      </c>
      <c r="P8035" s="175" t="s">
        <v>261</v>
      </c>
    </row>
    <row r="8036" spans="1:16" ht="17.25">
      <c r="A8036" s="183" t="s">
        <v>16054</v>
      </c>
      <c r="B8036" s="183" t="s">
        <v>16055</v>
      </c>
      <c r="C8036" s="183" t="s">
        <v>261</v>
      </c>
      <c r="D8036" s="183" t="s">
        <v>262</v>
      </c>
      <c r="E8036" s="184"/>
      <c r="F8036" s="184"/>
      <c r="G8036" s="185"/>
      <c r="H8036" s="185"/>
      <c r="I8036" s="184"/>
      <c r="J8036" s="184"/>
      <c r="K8036" s="185" t="s">
        <v>410</v>
      </c>
      <c r="L8036" s="185"/>
      <c r="M8036" s="186"/>
      <c r="N8036" s="61" t="s">
        <v>410</v>
      </c>
      <c r="P8036" s="175" t="s">
        <v>261</v>
      </c>
    </row>
    <row r="8037" spans="1:16" ht="17.25">
      <c r="A8037" s="183" t="s">
        <v>16056</v>
      </c>
      <c r="B8037" s="183" t="s">
        <v>16057</v>
      </c>
      <c r="C8037" s="183" t="s">
        <v>261</v>
      </c>
      <c r="D8037" s="183" t="s">
        <v>262</v>
      </c>
      <c r="E8037" s="184"/>
      <c r="F8037" s="184"/>
      <c r="G8037" s="185"/>
      <c r="H8037" s="185"/>
      <c r="I8037" s="184"/>
      <c r="J8037" s="184"/>
      <c r="K8037" s="185" t="s">
        <v>410</v>
      </c>
      <c r="L8037" s="185"/>
      <c r="M8037" s="186"/>
      <c r="N8037" s="61" t="s">
        <v>410</v>
      </c>
      <c r="P8037" s="175" t="s">
        <v>261</v>
      </c>
    </row>
    <row r="8038" spans="1:16" ht="17.25">
      <c r="A8038" s="183" t="s">
        <v>16058</v>
      </c>
      <c r="B8038" s="183" t="s">
        <v>16059</v>
      </c>
      <c r="C8038" s="183" t="s">
        <v>261</v>
      </c>
      <c r="D8038" s="183" t="s">
        <v>262</v>
      </c>
      <c r="E8038" s="184"/>
      <c r="F8038" s="184"/>
      <c r="G8038" s="188"/>
      <c r="H8038" s="185"/>
      <c r="I8038" s="184"/>
      <c r="J8038" s="184"/>
      <c r="K8038" s="185" t="s">
        <v>410</v>
      </c>
      <c r="L8038" s="185"/>
      <c r="M8038" s="186"/>
      <c r="N8038" s="61" t="s">
        <v>410</v>
      </c>
      <c r="P8038" s="175" t="s">
        <v>261</v>
      </c>
    </row>
    <row r="8039" spans="1:16" ht="17.25">
      <c r="A8039" s="183" t="s">
        <v>16060</v>
      </c>
      <c r="B8039" s="183" t="s">
        <v>16061</v>
      </c>
      <c r="C8039" s="183" t="s">
        <v>261</v>
      </c>
      <c r="D8039" s="183" t="s">
        <v>262</v>
      </c>
      <c r="E8039" s="184"/>
      <c r="F8039" s="184"/>
      <c r="G8039" s="185"/>
      <c r="H8039" s="185"/>
      <c r="I8039" s="184"/>
      <c r="J8039" s="184"/>
      <c r="K8039" s="185" t="s">
        <v>410</v>
      </c>
      <c r="L8039" s="185"/>
      <c r="M8039" s="186"/>
      <c r="N8039" s="61" t="s">
        <v>410</v>
      </c>
      <c r="P8039" s="175" t="s">
        <v>261</v>
      </c>
    </row>
    <row r="8040" spans="1:16" ht="17.25">
      <c r="A8040" s="183" t="s">
        <v>16062</v>
      </c>
      <c r="B8040" s="183" t="s">
        <v>16063</v>
      </c>
      <c r="C8040" s="183" t="s">
        <v>261</v>
      </c>
      <c r="D8040" s="183" t="s">
        <v>262</v>
      </c>
      <c r="E8040" s="184"/>
      <c r="F8040" s="184"/>
      <c r="G8040" s="185"/>
      <c r="H8040" s="185"/>
      <c r="I8040" s="184"/>
      <c r="J8040" s="184"/>
      <c r="K8040" s="185" t="s">
        <v>410</v>
      </c>
      <c r="L8040" s="185"/>
      <c r="M8040" s="186"/>
      <c r="N8040" s="61" t="s">
        <v>410</v>
      </c>
      <c r="P8040" s="175" t="s">
        <v>261</v>
      </c>
    </row>
    <row r="8041" spans="1:16" ht="17.25">
      <c r="A8041" s="183" t="s">
        <v>16064</v>
      </c>
      <c r="B8041" s="183" t="s">
        <v>16065</v>
      </c>
      <c r="C8041" s="183" t="s">
        <v>261</v>
      </c>
      <c r="D8041" s="183" t="s">
        <v>262</v>
      </c>
      <c r="E8041" s="184"/>
      <c r="F8041" s="184"/>
      <c r="G8041" s="185"/>
      <c r="H8041" s="185"/>
      <c r="I8041" s="184"/>
      <c r="J8041" s="184"/>
      <c r="K8041" s="183" t="s">
        <v>410</v>
      </c>
      <c r="L8041" s="183"/>
      <c r="M8041" s="186"/>
      <c r="N8041" s="61" t="s">
        <v>410</v>
      </c>
      <c r="P8041" s="175" t="s">
        <v>261</v>
      </c>
    </row>
    <row r="8042" spans="1:16" ht="17.25">
      <c r="A8042" s="183" t="s">
        <v>16066</v>
      </c>
      <c r="B8042" s="183" t="s">
        <v>16067</v>
      </c>
      <c r="C8042" s="183" t="s">
        <v>261</v>
      </c>
      <c r="D8042" s="183" t="s">
        <v>262</v>
      </c>
      <c r="E8042" s="184"/>
      <c r="F8042" s="184"/>
      <c r="G8042" s="185"/>
      <c r="H8042" s="185"/>
      <c r="I8042" s="184"/>
      <c r="J8042" s="184"/>
      <c r="K8042" s="185" t="s">
        <v>410</v>
      </c>
      <c r="L8042" s="185"/>
      <c r="M8042" s="186"/>
      <c r="N8042" s="61" t="s">
        <v>410</v>
      </c>
      <c r="P8042" s="175" t="s">
        <v>261</v>
      </c>
    </row>
    <row r="8043" spans="1:16" ht="17.25">
      <c r="A8043" s="183" t="s">
        <v>16068</v>
      </c>
      <c r="B8043" s="183" t="s">
        <v>16069</v>
      </c>
      <c r="C8043" s="183" t="s">
        <v>261</v>
      </c>
      <c r="D8043" s="183" t="s">
        <v>262</v>
      </c>
      <c r="E8043" s="184"/>
      <c r="F8043" s="184"/>
      <c r="G8043" s="185"/>
      <c r="H8043" s="185"/>
      <c r="I8043" s="184"/>
      <c r="J8043" s="184"/>
      <c r="K8043" s="185" t="s">
        <v>410</v>
      </c>
      <c r="L8043" s="185"/>
      <c r="M8043" s="186"/>
      <c r="N8043" s="61" t="s">
        <v>410</v>
      </c>
      <c r="P8043" s="175" t="s">
        <v>261</v>
      </c>
    </row>
    <row r="8044" spans="1:16" ht="17.25">
      <c r="A8044" s="183" t="s">
        <v>16070</v>
      </c>
      <c r="B8044" s="183" t="s">
        <v>16071</v>
      </c>
      <c r="C8044" s="183" t="s">
        <v>261</v>
      </c>
      <c r="D8044" s="183" t="s">
        <v>262</v>
      </c>
      <c r="E8044" s="184"/>
      <c r="F8044" s="184"/>
      <c r="G8044" s="185"/>
      <c r="H8044" s="185"/>
      <c r="I8044" s="184"/>
      <c r="J8044" s="184"/>
      <c r="K8044" s="185" t="s">
        <v>410</v>
      </c>
      <c r="L8044" s="185"/>
      <c r="M8044" s="186"/>
      <c r="N8044" s="61" t="s">
        <v>410</v>
      </c>
      <c r="P8044" s="175" t="s">
        <v>261</v>
      </c>
    </row>
    <row r="8045" spans="1:16" ht="17.25">
      <c r="A8045" s="183" t="s">
        <v>16072</v>
      </c>
      <c r="B8045" s="183" t="s">
        <v>16073</v>
      </c>
      <c r="C8045" s="183" t="s">
        <v>261</v>
      </c>
      <c r="D8045" s="183" t="s">
        <v>262</v>
      </c>
      <c r="E8045" s="184"/>
      <c r="F8045" s="184"/>
      <c r="G8045" s="185"/>
      <c r="H8045" s="185"/>
      <c r="I8045" s="184"/>
      <c r="J8045" s="184"/>
      <c r="K8045" s="185" t="s">
        <v>410</v>
      </c>
      <c r="L8045" s="185"/>
      <c r="M8045" s="186"/>
      <c r="N8045" s="61" t="s">
        <v>410</v>
      </c>
      <c r="P8045" s="175" t="s">
        <v>261</v>
      </c>
    </row>
    <row r="8046" spans="1:16" ht="17.25">
      <c r="A8046" s="183" t="s">
        <v>16074</v>
      </c>
      <c r="B8046" s="183" t="s">
        <v>16075</v>
      </c>
      <c r="C8046" s="183" t="s">
        <v>261</v>
      </c>
      <c r="D8046" s="183" t="s">
        <v>262</v>
      </c>
      <c r="E8046" s="184"/>
      <c r="F8046" s="184"/>
      <c r="G8046" s="188"/>
      <c r="H8046" s="185"/>
      <c r="I8046" s="184"/>
      <c r="J8046" s="184"/>
      <c r="K8046" s="185" t="s">
        <v>410</v>
      </c>
      <c r="L8046" s="185"/>
      <c r="M8046" s="186"/>
      <c r="N8046" s="61" t="s">
        <v>410</v>
      </c>
      <c r="P8046" s="175" t="s">
        <v>261</v>
      </c>
    </row>
    <row r="8047" spans="1:16" ht="17.25">
      <c r="A8047" s="183" t="s">
        <v>16076</v>
      </c>
      <c r="B8047" s="183" t="s">
        <v>16077</v>
      </c>
      <c r="C8047" s="183" t="s">
        <v>261</v>
      </c>
      <c r="D8047" s="183" t="s">
        <v>262</v>
      </c>
      <c r="E8047" s="184"/>
      <c r="F8047" s="184"/>
      <c r="G8047" s="185"/>
      <c r="H8047" s="185"/>
      <c r="I8047" s="184"/>
      <c r="J8047" s="184"/>
      <c r="K8047" s="183" t="s">
        <v>410</v>
      </c>
      <c r="L8047" s="183"/>
      <c r="M8047" s="186"/>
      <c r="N8047" s="61" t="s">
        <v>410</v>
      </c>
      <c r="P8047" s="175" t="s">
        <v>261</v>
      </c>
    </row>
    <row r="8048" spans="1:16" ht="17.25">
      <c r="A8048" s="183" t="s">
        <v>16078</v>
      </c>
      <c r="B8048" s="183" t="s">
        <v>16079</v>
      </c>
      <c r="C8048" s="183" t="s">
        <v>261</v>
      </c>
      <c r="D8048" s="183" t="s">
        <v>262</v>
      </c>
      <c r="E8048" s="184"/>
      <c r="F8048" s="184"/>
      <c r="G8048" s="185"/>
      <c r="H8048" s="185"/>
      <c r="I8048" s="184"/>
      <c r="J8048" s="184"/>
      <c r="K8048" s="185" t="s">
        <v>410</v>
      </c>
      <c r="L8048" s="185"/>
      <c r="M8048" s="186"/>
      <c r="N8048" s="61" t="s">
        <v>410</v>
      </c>
      <c r="P8048" s="175" t="s">
        <v>261</v>
      </c>
    </row>
    <row r="8049" spans="1:16" ht="17.25">
      <c r="A8049" s="183" t="s">
        <v>16080</v>
      </c>
      <c r="B8049" s="183" t="s">
        <v>16081</v>
      </c>
      <c r="C8049" s="183" t="s">
        <v>261</v>
      </c>
      <c r="D8049" s="183" t="s">
        <v>262</v>
      </c>
      <c r="E8049" s="184"/>
      <c r="F8049" s="184"/>
      <c r="G8049" s="185"/>
      <c r="H8049" s="185"/>
      <c r="I8049" s="184"/>
      <c r="J8049" s="184"/>
      <c r="K8049" s="185" t="s">
        <v>410</v>
      </c>
      <c r="L8049" s="185"/>
      <c r="M8049" s="186"/>
      <c r="N8049" s="61" t="s">
        <v>410</v>
      </c>
      <c r="P8049" s="175" t="s">
        <v>261</v>
      </c>
    </row>
    <row r="8050" spans="1:16" ht="17.25">
      <c r="A8050" s="183" t="s">
        <v>16082</v>
      </c>
      <c r="B8050" s="183" t="s">
        <v>16083</v>
      </c>
      <c r="C8050" s="183" t="s">
        <v>261</v>
      </c>
      <c r="D8050" s="183" t="s">
        <v>262</v>
      </c>
      <c r="E8050" s="184"/>
      <c r="F8050" s="184"/>
      <c r="G8050" s="185"/>
      <c r="H8050" s="185"/>
      <c r="I8050" s="184"/>
      <c r="J8050" s="184"/>
      <c r="K8050" s="185" t="s">
        <v>410</v>
      </c>
      <c r="L8050" s="185"/>
      <c r="M8050" s="186"/>
      <c r="N8050" s="61" t="s">
        <v>410</v>
      </c>
      <c r="P8050" s="175" t="s">
        <v>261</v>
      </c>
    </row>
    <row r="8051" spans="1:16" ht="17.25">
      <c r="A8051" s="183" t="s">
        <v>16084</v>
      </c>
      <c r="B8051" s="183" t="s">
        <v>16085</v>
      </c>
      <c r="C8051" s="183" t="s">
        <v>261</v>
      </c>
      <c r="D8051" s="183" t="s">
        <v>262</v>
      </c>
      <c r="E8051" s="184"/>
      <c r="F8051" s="184"/>
      <c r="G8051" s="185"/>
      <c r="H8051" s="185"/>
      <c r="I8051" s="184"/>
      <c r="J8051" s="184"/>
      <c r="K8051" s="185" t="s">
        <v>410</v>
      </c>
      <c r="L8051" s="185"/>
      <c r="M8051" s="186"/>
      <c r="N8051" s="61" t="s">
        <v>410</v>
      </c>
      <c r="P8051" s="175" t="s">
        <v>261</v>
      </c>
    </row>
    <row r="8052" spans="1:16" ht="17.25">
      <c r="A8052" s="183" t="s">
        <v>16086</v>
      </c>
      <c r="B8052" s="183" t="s">
        <v>16087</v>
      </c>
      <c r="C8052" s="183" t="s">
        <v>261</v>
      </c>
      <c r="D8052" s="183" t="s">
        <v>262</v>
      </c>
      <c r="E8052" s="184"/>
      <c r="F8052" s="184"/>
      <c r="G8052" s="185"/>
      <c r="H8052" s="185"/>
      <c r="I8052" s="184"/>
      <c r="J8052" s="184"/>
      <c r="K8052" s="185" t="s">
        <v>410</v>
      </c>
      <c r="L8052" s="185"/>
      <c r="M8052" s="186"/>
      <c r="N8052" s="61" t="s">
        <v>410</v>
      </c>
      <c r="P8052" s="175" t="s">
        <v>261</v>
      </c>
    </row>
    <row r="8053" spans="1:16" ht="17.25">
      <c r="A8053" s="183" t="s">
        <v>16088</v>
      </c>
      <c r="B8053" s="183" t="s">
        <v>16089</v>
      </c>
      <c r="C8053" s="183" t="s">
        <v>261</v>
      </c>
      <c r="D8053" s="183" t="s">
        <v>262</v>
      </c>
      <c r="E8053" s="184"/>
      <c r="F8053" s="184"/>
      <c r="G8053" s="185"/>
      <c r="H8053" s="185"/>
      <c r="I8053" s="184"/>
      <c r="J8053" s="184"/>
      <c r="K8053" s="185" t="s">
        <v>410</v>
      </c>
      <c r="L8053" s="185"/>
      <c r="M8053" s="186"/>
      <c r="N8053" s="61" t="s">
        <v>410</v>
      </c>
      <c r="P8053" s="175" t="s">
        <v>261</v>
      </c>
    </row>
    <row r="8054" spans="1:16" ht="17.25">
      <c r="A8054" s="183" t="s">
        <v>16090</v>
      </c>
      <c r="B8054" s="183" t="s">
        <v>16091</v>
      </c>
      <c r="C8054" s="183" t="s">
        <v>261</v>
      </c>
      <c r="D8054" s="183" t="s">
        <v>262</v>
      </c>
      <c r="E8054" s="184"/>
      <c r="F8054" s="184"/>
      <c r="G8054" s="185"/>
      <c r="H8054" s="185"/>
      <c r="I8054" s="184"/>
      <c r="J8054" s="184"/>
      <c r="K8054" s="185" t="s">
        <v>410</v>
      </c>
      <c r="L8054" s="185"/>
      <c r="M8054" s="186"/>
      <c r="N8054" s="61" t="s">
        <v>410</v>
      </c>
      <c r="P8054" s="175" t="s">
        <v>261</v>
      </c>
    </row>
    <row r="8055" spans="1:16" ht="17.25">
      <c r="A8055" s="183" t="s">
        <v>16092</v>
      </c>
      <c r="B8055" s="183" t="s">
        <v>16093</v>
      </c>
      <c r="C8055" s="183" t="s">
        <v>261</v>
      </c>
      <c r="D8055" s="183" t="s">
        <v>262</v>
      </c>
      <c r="E8055" s="184"/>
      <c r="F8055" s="184"/>
      <c r="G8055" s="185"/>
      <c r="H8055" s="185"/>
      <c r="I8055" s="184"/>
      <c r="J8055" s="184"/>
      <c r="K8055" s="185" t="s">
        <v>410</v>
      </c>
      <c r="L8055" s="185"/>
      <c r="M8055" s="186"/>
      <c r="N8055" s="61" t="s">
        <v>410</v>
      </c>
      <c r="P8055" s="175" t="s">
        <v>261</v>
      </c>
    </row>
    <row r="8056" spans="1:16" ht="17.25">
      <c r="A8056" s="183" t="s">
        <v>16094</v>
      </c>
      <c r="B8056" s="183" t="s">
        <v>16095</v>
      </c>
      <c r="C8056" s="183" t="s">
        <v>261</v>
      </c>
      <c r="D8056" s="183" t="s">
        <v>262</v>
      </c>
      <c r="E8056" s="184"/>
      <c r="F8056" s="184"/>
      <c r="G8056" s="185"/>
      <c r="H8056" s="185"/>
      <c r="I8056" s="184"/>
      <c r="J8056" s="184"/>
      <c r="K8056" s="185" t="s">
        <v>410</v>
      </c>
      <c r="L8056" s="185"/>
      <c r="M8056" s="186"/>
      <c r="N8056" s="61" t="s">
        <v>410</v>
      </c>
      <c r="P8056" s="175" t="s">
        <v>261</v>
      </c>
    </row>
    <row r="8057" spans="1:16" ht="17.25">
      <c r="A8057" s="183" t="s">
        <v>16096</v>
      </c>
      <c r="B8057" s="183" t="s">
        <v>16097</v>
      </c>
      <c r="C8057" s="183" t="s">
        <v>261</v>
      </c>
      <c r="D8057" s="183" t="s">
        <v>262</v>
      </c>
      <c r="E8057" s="184"/>
      <c r="F8057" s="184"/>
      <c r="G8057" s="185"/>
      <c r="H8057" s="185"/>
      <c r="I8057" s="184"/>
      <c r="J8057" s="184"/>
      <c r="K8057" s="185" t="s">
        <v>410</v>
      </c>
      <c r="L8057" s="185"/>
      <c r="M8057" s="186"/>
      <c r="N8057" s="61" t="s">
        <v>410</v>
      </c>
      <c r="P8057" s="175" t="s">
        <v>261</v>
      </c>
    </row>
    <row r="8058" spans="1:16" ht="17.25">
      <c r="A8058" s="183" t="s">
        <v>16098</v>
      </c>
      <c r="B8058" s="183" t="s">
        <v>16099</v>
      </c>
      <c r="C8058" s="183" t="s">
        <v>261</v>
      </c>
      <c r="D8058" s="183" t="s">
        <v>262</v>
      </c>
      <c r="E8058" s="184"/>
      <c r="F8058" s="184"/>
      <c r="G8058" s="185"/>
      <c r="H8058" s="185"/>
      <c r="I8058" s="184"/>
      <c r="J8058" s="184"/>
      <c r="K8058" s="185" t="s">
        <v>410</v>
      </c>
      <c r="L8058" s="185"/>
      <c r="M8058" s="186"/>
      <c r="N8058" s="61" t="s">
        <v>410</v>
      </c>
      <c r="P8058" s="175" t="s">
        <v>261</v>
      </c>
    </row>
    <row r="8059" spans="1:16" ht="17.25">
      <c r="A8059" s="183" t="s">
        <v>16100</v>
      </c>
      <c r="B8059" s="183" t="s">
        <v>16101</v>
      </c>
      <c r="C8059" s="183" t="s">
        <v>261</v>
      </c>
      <c r="D8059" s="183" t="s">
        <v>262</v>
      </c>
      <c r="E8059" s="184"/>
      <c r="F8059" s="184"/>
      <c r="G8059" s="185"/>
      <c r="H8059" s="185"/>
      <c r="I8059" s="184"/>
      <c r="J8059" s="184"/>
      <c r="K8059" s="185" t="s">
        <v>410</v>
      </c>
      <c r="L8059" s="185"/>
      <c r="M8059" s="186"/>
      <c r="N8059" s="61" t="s">
        <v>410</v>
      </c>
      <c r="P8059" s="175" t="s">
        <v>261</v>
      </c>
    </row>
    <row r="8060" spans="1:16" ht="17.25">
      <c r="A8060" s="183" t="s">
        <v>16102</v>
      </c>
      <c r="B8060" s="183" t="s">
        <v>16103</v>
      </c>
      <c r="C8060" s="183" t="s">
        <v>261</v>
      </c>
      <c r="D8060" s="183" t="s">
        <v>262</v>
      </c>
      <c r="E8060" s="184"/>
      <c r="F8060" s="184"/>
      <c r="G8060" s="185"/>
      <c r="H8060" s="185"/>
      <c r="I8060" s="184"/>
      <c r="J8060" s="184"/>
      <c r="K8060" s="185" t="s">
        <v>410</v>
      </c>
      <c r="L8060" s="185"/>
      <c r="M8060" s="186"/>
      <c r="N8060" s="61" t="s">
        <v>410</v>
      </c>
      <c r="P8060" s="175" t="s">
        <v>261</v>
      </c>
    </row>
    <row r="8061" spans="1:16" ht="17.25">
      <c r="A8061" s="183" t="s">
        <v>16104</v>
      </c>
      <c r="B8061" s="183" t="s">
        <v>16105</v>
      </c>
      <c r="C8061" s="183" t="s">
        <v>261</v>
      </c>
      <c r="D8061" s="183" t="s">
        <v>262</v>
      </c>
      <c r="E8061" s="184"/>
      <c r="F8061" s="184"/>
      <c r="G8061" s="185"/>
      <c r="H8061" s="185"/>
      <c r="I8061" s="184"/>
      <c r="J8061" s="184"/>
      <c r="K8061" s="185" t="s">
        <v>410</v>
      </c>
      <c r="L8061" s="185"/>
      <c r="M8061" s="186"/>
      <c r="N8061" s="61" t="s">
        <v>410</v>
      </c>
      <c r="P8061" s="175" t="s">
        <v>261</v>
      </c>
    </row>
    <row r="8062" spans="1:16" ht="17.25">
      <c r="A8062" s="183" t="s">
        <v>16106</v>
      </c>
      <c r="B8062" s="183" t="s">
        <v>16107</v>
      </c>
      <c r="C8062" s="183" t="s">
        <v>261</v>
      </c>
      <c r="D8062" s="183" t="s">
        <v>262</v>
      </c>
      <c r="E8062" s="184"/>
      <c r="F8062" s="184"/>
      <c r="G8062" s="185"/>
      <c r="H8062" s="185"/>
      <c r="I8062" s="184"/>
      <c r="J8062" s="184"/>
      <c r="K8062" s="185" t="s">
        <v>410</v>
      </c>
      <c r="L8062" s="185"/>
      <c r="M8062" s="186"/>
      <c r="N8062" s="61" t="s">
        <v>410</v>
      </c>
      <c r="P8062" s="175" t="s">
        <v>261</v>
      </c>
    </row>
    <row r="8063" spans="1:16" ht="17.25">
      <c r="A8063" s="183" t="s">
        <v>16108</v>
      </c>
      <c r="B8063" s="183" t="s">
        <v>16109</v>
      </c>
      <c r="C8063" s="183" t="s">
        <v>261</v>
      </c>
      <c r="D8063" s="183" t="s">
        <v>262</v>
      </c>
      <c r="E8063" s="184"/>
      <c r="F8063" s="184"/>
      <c r="G8063" s="185"/>
      <c r="H8063" s="185"/>
      <c r="I8063" s="184"/>
      <c r="J8063" s="184"/>
      <c r="K8063" s="185" t="s">
        <v>410</v>
      </c>
      <c r="L8063" s="185"/>
      <c r="M8063" s="186"/>
      <c r="N8063" s="61" t="s">
        <v>410</v>
      </c>
      <c r="P8063" s="175" t="s">
        <v>261</v>
      </c>
    </row>
    <row r="8064" spans="1:16" ht="17.25">
      <c r="A8064" s="183" t="s">
        <v>16110</v>
      </c>
      <c r="B8064" s="183" t="s">
        <v>16111</v>
      </c>
      <c r="C8064" s="183" t="s">
        <v>261</v>
      </c>
      <c r="D8064" s="183" t="s">
        <v>262</v>
      </c>
      <c r="E8064" s="184"/>
      <c r="F8064" s="184"/>
      <c r="G8064" s="185"/>
      <c r="H8064" s="185"/>
      <c r="I8064" s="184"/>
      <c r="J8064" s="184"/>
      <c r="K8064" s="185" t="s">
        <v>410</v>
      </c>
      <c r="L8064" s="185"/>
      <c r="M8064" s="186"/>
      <c r="N8064" s="61" t="s">
        <v>410</v>
      </c>
      <c r="P8064" s="175" t="s">
        <v>261</v>
      </c>
    </row>
    <row r="8065" spans="1:16" ht="17.25">
      <c r="A8065" s="183" t="s">
        <v>16112</v>
      </c>
      <c r="B8065" s="183" t="s">
        <v>16113</v>
      </c>
      <c r="C8065" s="183" t="s">
        <v>261</v>
      </c>
      <c r="D8065" s="183" t="s">
        <v>262</v>
      </c>
      <c r="E8065" s="184"/>
      <c r="F8065" s="184"/>
      <c r="G8065" s="185"/>
      <c r="H8065" s="185"/>
      <c r="I8065" s="184"/>
      <c r="J8065" s="184"/>
      <c r="K8065" s="185" t="s">
        <v>410</v>
      </c>
      <c r="L8065" s="185"/>
      <c r="M8065" s="186"/>
      <c r="N8065" s="61" t="s">
        <v>410</v>
      </c>
      <c r="P8065" s="175" t="s">
        <v>261</v>
      </c>
    </row>
    <row r="8066" spans="1:16" ht="17.25">
      <c r="A8066" s="183" t="s">
        <v>16114</v>
      </c>
      <c r="B8066" s="183" t="s">
        <v>16115</v>
      </c>
      <c r="C8066" s="183" t="s">
        <v>261</v>
      </c>
      <c r="D8066" s="183" t="s">
        <v>262</v>
      </c>
      <c r="E8066" s="184"/>
      <c r="F8066" s="184"/>
      <c r="G8066" s="185"/>
      <c r="H8066" s="185"/>
      <c r="I8066" s="184"/>
      <c r="J8066" s="184"/>
      <c r="K8066" s="185" t="s">
        <v>410</v>
      </c>
      <c r="L8066" s="185"/>
      <c r="M8066" s="186"/>
      <c r="N8066" s="61" t="s">
        <v>410</v>
      </c>
      <c r="P8066" s="175" t="s">
        <v>261</v>
      </c>
    </row>
    <row r="8067" spans="1:16" ht="17.25">
      <c r="A8067" s="183" t="s">
        <v>16116</v>
      </c>
      <c r="B8067" s="183" t="s">
        <v>16117</v>
      </c>
      <c r="C8067" s="183" t="s">
        <v>261</v>
      </c>
      <c r="D8067" s="183" t="s">
        <v>262</v>
      </c>
      <c r="E8067" s="184"/>
      <c r="F8067" s="184"/>
      <c r="G8067" s="185"/>
      <c r="H8067" s="185"/>
      <c r="I8067" s="184"/>
      <c r="J8067" s="184"/>
      <c r="K8067" s="185" t="s">
        <v>410</v>
      </c>
      <c r="L8067" s="185"/>
      <c r="M8067" s="186"/>
      <c r="N8067" s="61" t="s">
        <v>410</v>
      </c>
      <c r="P8067" s="175" t="s">
        <v>261</v>
      </c>
    </row>
    <row r="8068" spans="1:16" ht="17.25">
      <c r="A8068" s="183" t="s">
        <v>16118</v>
      </c>
      <c r="B8068" s="183" t="s">
        <v>16119</v>
      </c>
      <c r="C8068" s="183" t="s">
        <v>261</v>
      </c>
      <c r="D8068" s="183" t="s">
        <v>262</v>
      </c>
      <c r="E8068" s="184">
        <v>415</v>
      </c>
      <c r="F8068" s="184">
        <v>415</v>
      </c>
      <c r="G8068" s="185"/>
      <c r="H8068" s="185"/>
      <c r="I8068" s="184">
        <v>117.23</v>
      </c>
      <c r="J8068" s="184">
        <v>532.23</v>
      </c>
      <c r="K8068" s="185">
        <v>153</v>
      </c>
      <c r="L8068" s="185" t="s">
        <v>372</v>
      </c>
      <c r="M8068" s="186" t="s">
        <v>865</v>
      </c>
      <c r="N8068" s="61" t="s">
        <v>51</v>
      </c>
      <c r="P8068" s="175" t="s">
        <v>261</v>
      </c>
    </row>
    <row r="8069" spans="1:16" ht="17.25">
      <c r="A8069" s="183" t="s">
        <v>16120</v>
      </c>
      <c r="B8069" s="183" t="s">
        <v>16121</v>
      </c>
      <c r="C8069" s="183" t="s">
        <v>261</v>
      </c>
      <c r="D8069" s="183" t="s">
        <v>262</v>
      </c>
      <c r="E8069" s="184"/>
      <c r="F8069" s="184"/>
      <c r="G8069" s="185"/>
      <c r="H8069" s="185"/>
      <c r="I8069" s="184"/>
      <c r="J8069" s="184"/>
      <c r="K8069" s="185" t="s">
        <v>410</v>
      </c>
      <c r="L8069" s="185"/>
      <c r="M8069" s="186"/>
      <c r="N8069" s="61" t="s">
        <v>410</v>
      </c>
      <c r="P8069" s="175" t="s">
        <v>261</v>
      </c>
    </row>
    <row r="8070" spans="1:16" ht="17.25">
      <c r="A8070" s="183" t="s">
        <v>16122</v>
      </c>
      <c r="B8070" s="183" t="s">
        <v>16123</v>
      </c>
      <c r="C8070" s="183" t="s">
        <v>261</v>
      </c>
      <c r="D8070" s="183" t="s">
        <v>262</v>
      </c>
      <c r="E8070" s="184">
        <v>520</v>
      </c>
      <c r="F8070" s="184">
        <v>520</v>
      </c>
      <c r="G8070" s="185"/>
      <c r="H8070" s="185"/>
      <c r="I8070" s="184">
        <v>126.29</v>
      </c>
      <c r="J8070" s="184">
        <v>646.29</v>
      </c>
      <c r="K8070" s="185">
        <v>67</v>
      </c>
      <c r="L8070" s="185" t="s">
        <v>76</v>
      </c>
      <c r="M8070" s="186" t="s">
        <v>217</v>
      </c>
      <c r="N8070" s="61" t="s">
        <v>51</v>
      </c>
      <c r="P8070" s="175" t="s">
        <v>261</v>
      </c>
    </row>
    <row r="8071" spans="1:16" ht="17.25">
      <c r="A8071" s="183" t="s">
        <v>16124</v>
      </c>
      <c r="B8071" s="183" t="s">
        <v>16125</v>
      </c>
      <c r="C8071" s="183" t="s">
        <v>261</v>
      </c>
      <c r="D8071" s="183" t="s">
        <v>262</v>
      </c>
      <c r="E8071" s="184"/>
      <c r="F8071" s="184"/>
      <c r="G8071" s="185"/>
      <c r="H8071" s="185"/>
      <c r="I8071" s="184"/>
      <c r="J8071" s="184"/>
      <c r="K8071" s="185" t="s">
        <v>410</v>
      </c>
      <c r="L8071" s="185"/>
      <c r="M8071" s="186"/>
      <c r="N8071" s="61" t="s">
        <v>410</v>
      </c>
      <c r="P8071" s="175" t="s">
        <v>261</v>
      </c>
    </row>
    <row r="8072" spans="1:16" ht="17.25">
      <c r="A8072" s="183" t="s">
        <v>16126</v>
      </c>
      <c r="B8072" s="183" t="s">
        <v>16127</v>
      </c>
      <c r="C8072" s="183" t="s">
        <v>261</v>
      </c>
      <c r="D8072" s="183" t="s">
        <v>262</v>
      </c>
      <c r="E8072" s="184"/>
      <c r="F8072" s="184"/>
      <c r="G8072" s="185"/>
      <c r="H8072" s="185"/>
      <c r="I8072" s="184"/>
      <c r="J8072" s="184"/>
      <c r="K8072" s="185" t="s">
        <v>410</v>
      </c>
      <c r="L8072" s="185"/>
      <c r="M8072" s="186"/>
      <c r="N8072" s="61" t="s">
        <v>410</v>
      </c>
      <c r="P8072" s="175" t="s">
        <v>261</v>
      </c>
    </row>
    <row r="8073" spans="1:16" ht="17.25">
      <c r="A8073" s="183" t="s">
        <v>16128</v>
      </c>
      <c r="B8073" s="183" t="s">
        <v>16129</v>
      </c>
      <c r="C8073" s="183" t="s">
        <v>261</v>
      </c>
      <c r="D8073" s="183" t="s">
        <v>262</v>
      </c>
      <c r="E8073" s="184"/>
      <c r="F8073" s="184"/>
      <c r="G8073" s="185"/>
      <c r="H8073" s="185"/>
      <c r="I8073" s="184"/>
      <c r="J8073" s="184"/>
      <c r="K8073" s="185" t="s">
        <v>410</v>
      </c>
      <c r="L8073" s="185"/>
      <c r="M8073" s="186"/>
      <c r="N8073" s="61" t="s">
        <v>410</v>
      </c>
      <c r="P8073" s="175" t="s">
        <v>261</v>
      </c>
    </row>
    <row r="8074" spans="1:16" ht="17.25">
      <c r="A8074" s="183" t="s">
        <v>16130</v>
      </c>
      <c r="B8074" s="183" t="s">
        <v>16131</v>
      </c>
      <c r="C8074" s="183" t="s">
        <v>261</v>
      </c>
      <c r="D8074" s="183" t="s">
        <v>262</v>
      </c>
      <c r="E8074" s="184">
        <v>195</v>
      </c>
      <c r="F8074" s="184">
        <v>120</v>
      </c>
      <c r="G8074" s="185" t="s">
        <v>995</v>
      </c>
      <c r="H8074" s="185"/>
      <c r="I8074" s="184">
        <v>87.9</v>
      </c>
      <c r="J8074" s="184">
        <v>207.9</v>
      </c>
      <c r="K8074" s="185">
        <v>68</v>
      </c>
      <c r="L8074" s="185"/>
      <c r="M8074" s="186"/>
      <c r="N8074" s="61" t="s">
        <v>51</v>
      </c>
      <c r="P8074" s="175" t="s">
        <v>261</v>
      </c>
    </row>
    <row r="8075" spans="1:16" ht="17.25">
      <c r="A8075" s="183" t="s">
        <v>16132</v>
      </c>
      <c r="B8075" s="183" t="s">
        <v>16133</v>
      </c>
      <c r="C8075" s="183" t="s">
        <v>261</v>
      </c>
      <c r="D8075" s="183" t="s">
        <v>262</v>
      </c>
      <c r="E8075" s="184"/>
      <c r="F8075" s="184"/>
      <c r="G8075" s="185"/>
      <c r="H8075" s="185"/>
      <c r="I8075" s="184"/>
      <c r="J8075" s="184"/>
      <c r="K8075" s="185" t="s">
        <v>410</v>
      </c>
      <c r="L8075" s="185"/>
      <c r="M8075" s="186"/>
      <c r="N8075" s="61" t="s">
        <v>410</v>
      </c>
      <c r="P8075" s="175" t="s">
        <v>261</v>
      </c>
    </row>
    <row r="8076" spans="1:16" ht="17.25">
      <c r="A8076" s="183" t="s">
        <v>16134</v>
      </c>
      <c r="B8076" s="183" t="s">
        <v>16135</v>
      </c>
      <c r="C8076" s="183" t="s">
        <v>261</v>
      </c>
      <c r="D8076" s="183" t="s">
        <v>262</v>
      </c>
      <c r="E8076" s="184"/>
      <c r="F8076" s="184"/>
      <c r="G8076" s="188"/>
      <c r="H8076" s="185"/>
      <c r="I8076" s="184"/>
      <c r="J8076" s="184"/>
      <c r="K8076" s="185" t="s">
        <v>410</v>
      </c>
      <c r="L8076" s="185"/>
      <c r="M8076" s="186"/>
      <c r="N8076" s="61" t="s">
        <v>410</v>
      </c>
      <c r="P8076" s="175" t="s">
        <v>261</v>
      </c>
    </row>
    <row r="8077" spans="1:16" ht="17.25">
      <c r="A8077" s="183" t="s">
        <v>16136</v>
      </c>
      <c r="B8077" s="183" t="s">
        <v>16137</v>
      </c>
      <c r="C8077" s="183" t="s">
        <v>261</v>
      </c>
      <c r="D8077" s="183" t="s">
        <v>262</v>
      </c>
      <c r="E8077" s="184">
        <v>160</v>
      </c>
      <c r="F8077" s="184">
        <v>120</v>
      </c>
      <c r="G8077" s="188" t="s">
        <v>180</v>
      </c>
      <c r="H8077" s="185"/>
      <c r="I8077" s="184">
        <v>38.44</v>
      </c>
      <c r="J8077" s="184">
        <v>158.44</v>
      </c>
      <c r="K8077" s="185">
        <v>11</v>
      </c>
      <c r="L8077" s="185" t="s">
        <v>76</v>
      </c>
      <c r="M8077" s="186" t="s">
        <v>2427</v>
      </c>
      <c r="N8077" s="61" t="s">
        <v>51</v>
      </c>
      <c r="P8077" s="175" t="s">
        <v>261</v>
      </c>
    </row>
    <row r="8078" spans="1:16" ht="17.25">
      <c r="A8078" s="183" t="s">
        <v>16138</v>
      </c>
      <c r="B8078" s="183" t="s">
        <v>16139</v>
      </c>
      <c r="C8078" s="183" t="s">
        <v>261</v>
      </c>
      <c r="D8078" s="183" t="s">
        <v>262</v>
      </c>
      <c r="E8078" s="184">
        <v>160</v>
      </c>
      <c r="F8078" s="184">
        <v>110</v>
      </c>
      <c r="G8078" s="185" t="s">
        <v>421</v>
      </c>
      <c r="H8078" s="185"/>
      <c r="I8078" s="184">
        <v>38.44</v>
      </c>
      <c r="J8078" s="184">
        <v>148.44</v>
      </c>
      <c r="K8078" s="185">
        <v>47</v>
      </c>
      <c r="L8078" s="185" t="s">
        <v>57</v>
      </c>
      <c r="M8078" s="186" t="s">
        <v>217</v>
      </c>
      <c r="N8078" s="61" t="s">
        <v>51</v>
      </c>
      <c r="P8078" s="175" t="s">
        <v>261</v>
      </c>
    </row>
    <row r="8079" spans="1:16" ht="17.25">
      <c r="A8079" s="183" t="s">
        <v>16140</v>
      </c>
      <c r="B8079" s="183" t="s">
        <v>16141</v>
      </c>
      <c r="C8079" s="183" t="s">
        <v>261</v>
      </c>
      <c r="D8079" s="183" t="s">
        <v>262</v>
      </c>
      <c r="E8079" s="184">
        <v>160</v>
      </c>
      <c r="F8079" s="184">
        <v>110</v>
      </c>
      <c r="G8079" s="185" t="s">
        <v>421</v>
      </c>
      <c r="H8079" s="185"/>
      <c r="I8079" s="184">
        <v>38.44</v>
      </c>
      <c r="J8079" s="184">
        <v>148.44</v>
      </c>
      <c r="K8079" s="185">
        <v>27</v>
      </c>
      <c r="L8079" s="185" t="s">
        <v>76</v>
      </c>
      <c r="M8079" s="186" t="s">
        <v>217</v>
      </c>
      <c r="N8079" s="61" t="s">
        <v>51</v>
      </c>
      <c r="P8079" s="175" t="s">
        <v>261</v>
      </c>
    </row>
    <row r="8080" spans="1:16" ht="17.25">
      <c r="A8080" s="183" t="s">
        <v>16142</v>
      </c>
      <c r="B8080" s="183" t="s">
        <v>16143</v>
      </c>
      <c r="C8080" s="183" t="s">
        <v>261</v>
      </c>
      <c r="D8080" s="183" t="s">
        <v>262</v>
      </c>
      <c r="E8080" s="184"/>
      <c r="F8080" s="184"/>
      <c r="G8080" s="185"/>
      <c r="H8080" s="185"/>
      <c r="I8080" s="184"/>
      <c r="J8080" s="184"/>
      <c r="K8080" s="185" t="s">
        <v>410</v>
      </c>
      <c r="L8080" s="185"/>
      <c r="M8080" s="186"/>
      <c r="N8080" s="61" t="s">
        <v>410</v>
      </c>
      <c r="P8080" s="175" t="s">
        <v>261</v>
      </c>
    </row>
    <row r="8081" spans="1:16" ht="17.25">
      <c r="A8081" s="183" t="s">
        <v>16144</v>
      </c>
      <c r="B8081" s="183" t="s">
        <v>16145</v>
      </c>
      <c r="C8081" s="183" t="s">
        <v>261</v>
      </c>
      <c r="D8081" s="183" t="s">
        <v>262</v>
      </c>
      <c r="E8081" s="184"/>
      <c r="F8081" s="184"/>
      <c r="G8081" s="185"/>
      <c r="H8081" s="185"/>
      <c r="I8081" s="184"/>
      <c r="J8081" s="184"/>
      <c r="K8081" s="183" t="s">
        <v>410</v>
      </c>
      <c r="L8081" s="183"/>
      <c r="M8081" s="186"/>
      <c r="N8081" s="61" t="s">
        <v>410</v>
      </c>
      <c r="P8081" s="175" t="s">
        <v>261</v>
      </c>
    </row>
    <row r="8082" spans="1:16" ht="17.25">
      <c r="A8082" s="183" t="s">
        <v>16146</v>
      </c>
      <c r="B8082" s="183" t="s">
        <v>16147</v>
      </c>
      <c r="C8082" s="183" t="s">
        <v>261</v>
      </c>
      <c r="D8082" s="183" t="s">
        <v>262</v>
      </c>
      <c r="E8082" s="184"/>
      <c r="F8082" s="184"/>
      <c r="G8082" s="185"/>
      <c r="H8082" s="185"/>
      <c r="I8082" s="184"/>
      <c r="J8082" s="184"/>
      <c r="K8082" s="185" t="s">
        <v>410</v>
      </c>
      <c r="L8082" s="185"/>
      <c r="M8082" s="186"/>
      <c r="N8082" s="61" t="s">
        <v>410</v>
      </c>
      <c r="P8082" s="175" t="s">
        <v>261</v>
      </c>
    </row>
    <row r="8083" spans="1:16" ht="17.25">
      <c r="A8083" s="183" t="s">
        <v>16148</v>
      </c>
      <c r="B8083" s="183" t="s">
        <v>16149</v>
      </c>
      <c r="C8083" s="183" t="s">
        <v>261</v>
      </c>
      <c r="D8083" s="183" t="s">
        <v>262</v>
      </c>
      <c r="E8083" s="184"/>
      <c r="F8083" s="184"/>
      <c r="G8083" s="185"/>
      <c r="H8083" s="185"/>
      <c r="I8083" s="184"/>
      <c r="J8083" s="184"/>
      <c r="K8083" s="185" t="s">
        <v>410</v>
      </c>
      <c r="L8083" s="185"/>
      <c r="M8083" s="186"/>
      <c r="N8083" s="61" t="s">
        <v>410</v>
      </c>
      <c r="P8083" s="175" t="s">
        <v>261</v>
      </c>
    </row>
    <row r="8084" spans="1:16" ht="17.25">
      <c r="A8084" s="183" t="s">
        <v>16150</v>
      </c>
      <c r="B8084" s="183" t="s">
        <v>16151</v>
      </c>
      <c r="C8084" s="183" t="s">
        <v>261</v>
      </c>
      <c r="D8084" s="183" t="s">
        <v>262</v>
      </c>
      <c r="E8084" s="184"/>
      <c r="F8084" s="184"/>
      <c r="G8084" s="185"/>
      <c r="H8084" s="185"/>
      <c r="I8084" s="184"/>
      <c r="J8084" s="184"/>
      <c r="K8084" s="185" t="s">
        <v>410</v>
      </c>
      <c r="L8084" s="185"/>
      <c r="M8084" s="186"/>
      <c r="N8084" s="61" t="s">
        <v>410</v>
      </c>
      <c r="P8084" s="175" t="s">
        <v>261</v>
      </c>
    </row>
    <row r="8085" spans="1:16" ht="17.25">
      <c r="A8085" s="183" t="s">
        <v>16152</v>
      </c>
      <c r="B8085" s="183" t="s">
        <v>16153</v>
      </c>
      <c r="C8085" s="183" t="s">
        <v>261</v>
      </c>
      <c r="D8085" s="183" t="s">
        <v>262</v>
      </c>
      <c r="E8085" s="184"/>
      <c r="F8085" s="184"/>
      <c r="G8085" s="185"/>
      <c r="H8085" s="185"/>
      <c r="I8085" s="184"/>
      <c r="J8085" s="184"/>
      <c r="K8085" s="185" t="s">
        <v>410</v>
      </c>
      <c r="L8085" s="185"/>
      <c r="M8085" s="186"/>
      <c r="N8085" s="61" t="s">
        <v>410</v>
      </c>
      <c r="P8085" s="175" t="s">
        <v>261</v>
      </c>
    </row>
    <row r="8086" spans="1:16" ht="17.25">
      <c r="A8086" s="183" t="s">
        <v>16154</v>
      </c>
      <c r="B8086" s="183" t="s">
        <v>16155</v>
      </c>
      <c r="C8086" s="183" t="s">
        <v>261</v>
      </c>
      <c r="D8086" s="183" t="s">
        <v>262</v>
      </c>
      <c r="E8086" s="184"/>
      <c r="F8086" s="184"/>
      <c r="G8086" s="188"/>
      <c r="H8086" s="185"/>
      <c r="I8086" s="184"/>
      <c r="J8086" s="184"/>
      <c r="K8086" s="183" t="s">
        <v>410</v>
      </c>
      <c r="L8086" s="183"/>
      <c r="M8086" s="186"/>
      <c r="N8086" s="61" t="s">
        <v>410</v>
      </c>
      <c r="P8086" s="175" t="s">
        <v>261</v>
      </c>
    </row>
    <row r="8087" spans="1:16" ht="17.25">
      <c r="A8087" s="183" t="s">
        <v>16156</v>
      </c>
      <c r="B8087" s="183" t="s">
        <v>16157</v>
      </c>
      <c r="C8087" s="183" t="s">
        <v>261</v>
      </c>
      <c r="D8087" s="183" t="s">
        <v>262</v>
      </c>
      <c r="E8087" s="184"/>
      <c r="F8087" s="184"/>
      <c r="G8087" s="185"/>
      <c r="H8087" s="185"/>
      <c r="I8087" s="184"/>
      <c r="J8087" s="184"/>
      <c r="K8087" s="185" t="s">
        <v>410</v>
      </c>
      <c r="L8087" s="185"/>
      <c r="M8087" s="186"/>
      <c r="N8087" s="61" t="s">
        <v>410</v>
      </c>
      <c r="P8087" s="175" t="s">
        <v>261</v>
      </c>
    </row>
    <row r="8088" spans="1:16" ht="17.25">
      <c r="A8088" s="183" t="s">
        <v>16158</v>
      </c>
      <c r="B8088" s="183" t="s">
        <v>16159</v>
      </c>
      <c r="C8088" s="183" t="s">
        <v>261</v>
      </c>
      <c r="D8088" s="183" t="s">
        <v>262</v>
      </c>
      <c r="E8088" s="184"/>
      <c r="F8088" s="184"/>
      <c r="G8088" s="185"/>
      <c r="H8088" s="185"/>
      <c r="I8088" s="184"/>
      <c r="J8088" s="184"/>
      <c r="K8088" s="185" t="s">
        <v>410</v>
      </c>
      <c r="L8088" s="185"/>
      <c r="M8088" s="186"/>
      <c r="N8088" s="61" t="s">
        <v>410</v>
      </c>
      <c r="P8088" s="175" t="s">
        <v>261</v>
      </c>
    </row>
    <row r="8089" spans="1:16" ht="17.25">
      <c r="A8089" s="183" t="s">
        <v>16160</v>
      </c>
      <c r="B8089" s="183" t="s">
        <v>16161</v>
      </c>
      <c r="C8089" s="183" t="s">
        <v>261</v>
      </c>
      <c r="D8089" s="183" t="s">
        <v>262</v>
      </c>
      <c r="E8089" s="184"/>
      <c r="F8089" s="184"/>
      <c r="G8089" s="185"/>
      <c r="H8089" s="185"/>
      <c r="I8089" s="184"/>
      <c r="J8089" s="184"/>
      <c r="K8089" s="185" t="s">
        <v>410</v>
      </c>
      <c r="L8089" s="185"/>
      <c r="M8089" s="186"/>
      <c r="N8089" s="61" t="s">
        <v>410</v>
      </c>
      <c r="P8089" s="175" t="s">
        <v>261</v>
      </c>
    </row>
    <row r="8090" spans="1:16" ht="17.25">
      <c r="A8090" s="183" t="s">
        <v>16162</v>
      </c>
      <c r="B8090" s="183" t="s">
        <v>16163</v>
      </c>
      <c r="C8090" s="183" t="s">
        <v>261</v>
      </c>
      <c r="D8090" s="183" t="s">
        <v>262</v>
      </c>
      <c r="E8090" s="184"/>
      <c r="F8090" s="184"/>
      <c r="G8090" s="185"/>
      <c r="H8090" s="185"/>
      <c r="I8090" s="184"/>
      <c r="J8090" s="184"/>
      <c r="K8090" s="185" t="s">
        <v>410</v>
      </c>
      <c r="L8090" s="185"/>
      <c r="M8090" s="186"/>
      <c r="N8090" s="61" t="s">
        <v>410</v>
      </c>
      <c r="P8090" s="175" t="s">
        <v>261</v>
      </c>
    </row>
    <row r="8091" spans="1:16" ht="17.25">
      <c r="A8091" s="183" t="s">
        <v>16164</v>
      </c>
      <c r="B8091" s="183" t="s">
        <v>16165</v>
      </c>
      <c r="C8091" s="183" t="s">
        <v>261</v>
      </c>
      <c r="D8091" s="183" t="s">
        <v>262</v>
      </c>
      <c r="E8091" s="184"/>
      <c r="F8091" s="184"/>
      <c r="G8091" s="185"/>
      <c r="H8091" s="185"/>
      <c r="I8091" s="184"/>
      <c r="J8091" s="184"/>
      <c r="K8091" s="185" t="s">
        <v>410</v>
      </c>
      <c r="L8091" s="185"/>
      <c r="M8091" s="186"/>
      <c r="N8091" s="61" t="s">
        <v>410</v>
      </c>
      <c r="P8091" s="175" t="s">
        <v>261</v>
      </c>
    </row>
    <row r="8092" spans="1:16" ht="17.25">
      <c r="A8092" s="183" t="s">
        <v>16166</v>
      </c>
      <c r="B8092" s="183" t="s">
        <v>16167</v>
      </c>
      <c r="C8092" s="183" t="s">
        <v>261</v>
      </c>
      <c r="D8092" s="183" t="s">
        <v>262</v>
      </c>
      <c r="E8092" s="184"/>
      <c r="F8092" s="184"/>
      <c r="G8092" s="185"/>
      <c r="H8092" s="185"/>
      <c r="I8092" s="184"/>
      <c r="J8092" s="184"/>
      <c r="K8092" s="183" t="s">
        <v>410</v>
      </c>
      <c r="L8092" s="183"/>
      <c r="M8092" s="186"/>
      <c r="N8092" s="61" t="s">
        <v>410</v>
      </c>
      <c r="P8092" s="175" t="s">
        <v>261</v>
      </c>
    </row>
    <row r="8093" spans="1:16" ht="17.25">
      <c r="A8093" s="183" t="s">
        <v>16168</v>
      </c>
      <c r="B8093" s="183" t="s">
        <v>16169</v>
      </c>
      <c r="C8093" s="183" t="s">
        <v>261</v>
      </c>
      <c r="D8093" s="183" t="s">
        <v>262</v>
      </c>
      <c r="E8093" s="184"/>
      <c r="F8093" s="184"/>
      <c r="G8093" s="188"/>
      <c r="H8093" s="185"/>
      <c r="I8093" s="184"/>
      <c r="J8093" s="184"/>
      <c r="K8093" s="185" t="s">
        <v>410</v>
      </c>
      <c r="L8093" s="185"/>
      <c r="M8093" s="186"/>
      <c r="N8093" s="61" t="s">
        <v>410</v>
      </c>
      <c r="P8093" s="175" t="s">
        <v>261</v>
      </c>
    </row>
    <row r="8094" spans="1:16" ht="17.25">
      <c r="A8094" s="183" t="s">
        <v>16170</v>
      </c>
      <c r="B8094" s="183" t="s">
        <v>16171</v>
      </c>
      <c r="C8094" s="183" t="s">
        <v>261</v>
      </c>
      <c r="D8094" s="183" t="s">
        <v>262</v>
      </c>
      <c r="E8094" s="184"/>
      <c r="F8094" s="184"/>
      <c r="G8094" s="188"/>
      <c r="H8094" s="185"/>
      <c r="I8094" s="184"/>
      <c r="J8094" s="184"/>
      <c r="K8094" s="185" t="s">
        <v>410</v>
      </c>
      <c r="L8094" s="185"/>
      <c r="M8094" s="186"/>
      <c r="N8094" s="61" t="s">
        <v>410</v>
      </c>
      <c r="P8094" s="175" t="s">
        <v>261</v>
      </c>
    </row>
    <row r="8095" spans="1:16" ht="17.25">
      <c r="A8095" s="183" t="s">
        <v>16172</v>
      </c>
      <c r="B8095" s="183" t="s">
        <v>16173</v>
      </c>
      <c r="C8095" s="183" t="s">
        <v>261</v>
      </c>
      <c r="D8095" s="183" t="s">
        <v>262</v>
      </c>
      <c r="E8095" s="184"/>
      <c r="F8095" s="184"/>
      <c r="G8095" s="185"/>
      <c r="H8095" s="185"/>
      <c r="I8095" s="184"/>
      <c r="J8095" s="184"/>
      <c r="K8095" s="185" t="s">
        <v>410</v>
      </c>
      <c r="L8095" s="185"/>
      <c r="M8095" s="186"/>
      <c r="N8095" s="61" t="s">
        <v>410</v>
      </c>
      <c r="P8095" s="175" t="s">
        <v>261</v>
      </c>
    </row>
    <row r="8096" spans="1:16" ht="17.25">
      <c r="A8096" s="183" t="s">
        <v>16174</v>
      </c>
      <c r="B8096" s="183" t="s">
        <v>16175</v>
      </c>
      <c r="C8096" s="183" t="s">
        <v>261</v>
      </c>
      <c r="D8096" s="183" t="s">
        <v>262</v>
      </c>
      <c r="E8096" s="184"/>
      <c r="F8096" s="184"/>
      <c r="G8096" s="185"/>
      <c r="H8096" s="185"/>
      <c r="I8096" s="184"/>
      <c r="J8096" s="184"/>
      <c r="K8096" s="185" t="s">
        <v>410</v>
      </c>
      <c r="L8096" s="185"/>
      <c r="M8096" s="186"/>
      <c r="N8096" s="61" t="s">
        <v>410</v>
      </c>
      <c r="P8096" s="175" t="s">
        <v>261</v>
      </c>
    </row>
    <row r="8097" spans="1:16" ht="17.25">
      <c r="A8097" s="183" t="s">
        <v>16176</v>
      </c>
      <c r="B8097" s="183" t="s">
        <v>16177</v>
      </c>
      <c r="C8097" s="183" t="s">
        <v>261</v>
      </c>
      <c r="D8097" s="183" t="s">
        <v>262</v>
      </c>
      <c r="E8097" s="184"/>
      <c r="F8097" s="184"/>
      <c r="G8097" s="185"/>
      <c r="H8097" s="185"/>
      <c r="I8097" s="184"/>
      <c r="J8097" s="184"/>
      <c r="K8097" s="185" t="s">
        <v>410</v>
      </c>
      <c r="L8097" s="185"/>
      <c r="M8097" s="186"/>
      <c r="N8097" s="61" t="s">
        <v>410</v>
      </c>
      <c r="P8097" s="175" t="s">
        <v>261</v>
      </c>
    </row>
    <row r="8098" spans="1:16" ht="17.25">
      <c r="A8098" s="183" t="s">
        <v>16178</v>
      </c>
      <c r="B8098" s="183" t="s">
        <v>16179</v>
      </c>
      <c r="C8098" s="183" t="s">
        <v>261</v>
      </c>
      <c r="D8098" s="183" t="s">
        <v>262</v>
      </c>
      <c r="E8098" s="184">
        <v>270</v>
      </c>
      <c r="F8098" s="184">
        <v>270</v>
      </c>
      <c r="G8098" s="185"/>
      <c r="H8098" s="185"/>
      <c r="I8098" s="184">
        <v>88.71</v>
      </c>
      <c r="J8098" s="184">
        <v>358.71</v>
      </c>
      <c r="K8098" s="185">
        <v>41</v>
      </c>
      <c r="L8098" s="185" t="s">
        <v>76</v>
      </c>
      <c r="M8098" s="186" t="s">
        <v>722</v>
      </c>
      <c r="N8098" s="61" t="s">
        <v>51</v>
      </c>
      <c r="P8098" s="175" t="s">
        <v>261</v>
      </c>
    </row>
    <row r="8099" spans="1:16" ht="17.25">
      <c r="A8099" s="183" t="s">
        <v>16180</v>
      </c>
      <c r="B8099" s="183" t="s">
        <v>16181</v>
      </c>
      <c r="C8099" s="183" t="s">
        <v>261</v>
      </c>
      <c r="D8099" s="183" t="s">
        <v>262</v>
      </c>
      <c r="E8099" s="184"/>
      <c r="F8099" s="184"/>
      <c r="G8099" s="188"/>
      <c r="H8099" s="185"/>
      <c r="I8099" s="184"/>
      <c r="J8099" s="184"/>
      <c r="K8099" s="185" t="s">
        <v>410</v>
      </c>
      <c r="L8099" s="185"/>
      <c r="M8099" s="186"/>
      <c r="N8099" s="61" t="s">
        <v>410</v>
      </c>
      <c r="P8099" s="175" t="s">
        <v>261</v>
      </c>
    </row>
    <row r="8100" spans="1:16" ht="17.25">
      <c r="A8100" s="183" t="s">
        <v>16182</v>
      </c>
      <c r="B8100" s="183" t="s">
        <v>16183</v>
      </c>
      <c r="C8100" s="183" t="s">
        <v>261</v>
      </c>
      <c r="D8100" s="183" t="s">
        <v>262</v>
      </c>
      <c r="E8100" s="184"/>
      <c r="F8100" s="184"/>
      <c r="G8100" s="185"/>
      <c r="H8100" s="185"/>
      <c r="I8100" s="184"/>
      <c r="J8100" s="184"/>
      <c r="K8100" s="183" t="s">
        <v>410</v>
      </c>
      <c r="L8100" s="183"/>
      <c r="M8100" s="186"/>
      <c r="N8100" s="61" t="s">
        <v>410</v>
      </c>
      <c r="P8100" s="175" t="s">
        <v>261</v>
      </c>
    </row>
    <row r="8101" spans="1:16" ht="17.25">
      <c r="A8101" s="183" t="s">
        <v>16184</v>
      </c>
      <c r="B8101" s="183" t="s">
        <v>16185</v>
      </c>
      <c r="C8101" s="183" t="s">
        <v>261</v>
      </c>
      <c r="D8101" s="183" t="s">
        <v>262</v>
      </c>
      <c r="E8101" s="184"/>
      <c r="F8101" s="184"/>
      <c r="G8101" s="185"/>
      <c r="H8101" s="185"/>
      <c r="I8101" s="184"/>
      <c r="J8101" s="184"/>
      <c r="K8101" s="185" t="s">
        <v>410</v>
      </c>
      <c r="L8101" s="185"/>
      <c r="M8101" s="186"/>
      <c r="N8101" s="61" t="s">
        <v>410</v>
      </c>
      <c r="P8101" s="175" t="s">
        <v>261</v>
      </c>
    </row>
    <row r="8102" spans="1:16" ht="17.25">
      <c r="A8102" s="183" t="s">
        <v>16186</v>
      </c>
      <c r="B8102" s="183" t="s">
        <v>16187</v>
      </c>
      <c r="C8102" s="183" t="s">
        <v>261</v>
      </c>
      <c r="D8102" s="183" t="s">
        <v>262</v>
      </c>
      <c r="E8102" s="184"/>
      <c r="F8102" s="184"/>
      <c r="G8102" s="185"/>
      <c r="H8102" s="185"/>
      <c r="I8102" s="184"/>
      <c r="J8102" s="184"/>
      <c r="K8102" s="185" t="s">
        <v>410</v>
      </c>
      <c r="L8102" s="185"/>
      <c r="M8102" s="186"/>
      <c r="N8102" s="61" t="s">
        <v>410</v>
      </c>
      <c r="P8102" s="175" t="s">
        <v>261</v>
      </c>
    </row>
    <row r="8103" spans="1:16" ht="17.25">
      <c r="A8103" s="183" t="s">
        <v>16188</v>
      </c>
      <c r="B8103" s="183" t="s">
        <v>16189</v>
      </c>
      <c r="C8103" s="183" t="s">
        <v>261</v>
      </c>
      <c r="D8103" s="183" t="s">
        <v>262</v>
      </c>
      <c r="E8103" s="184"/>
      <c r="F8103" s="184"/>
      <c r="G8103" s="185"/>
      <c r="H8103" s="185"/>
      <c r="I8103" s="184"/>
      <c r="J8103" s="184"/>
      <c r="K8103" s="185" t="s">
        <v>410</v>
      </c>
      <c r="L8103" s="185"/>
      <c r="M8103" s="186"/>
      <c r="N8103" s="61" t="s">
        <v>410</v>
      </c>
      <c r="P8103" s="175" t="s">
        <v>261</v>
      </c>
    </row>
    <row r="8104" spans="1:16" ht="17.25">
      <c r="A8104" s="183" t="s">
        <v>16190</v>
      </c>
      <c r="B8104" s="183" t="s">
        <v>16191</v>
      </c>
      <c r="C8104" s="183" t="s">
        <v>261</v>
      </c>
      <c r="D8104" s="183" t="s">
        <v>262</v>
      </c>
      <c r="E8104" s="184"/>
      <c r="F8104" s="184"/>
      <c r="G8104" s="185"/>
      <c r="H8104" s="185"/>
      <c r="I8104" s="184"/>
      <c r="J8104" s="184"/>
      <c r="K8104" s="185" t="s">
        <v>410</v>
      </c>
      <c r="L8104" s="185"/>
      <c r="M8104" s="186"/>
      <c r="N8104" s="61" t="s">
        <v>410</v>
      </c>
      <c r="P8104" s="175" t="s">
        <v>261</v>
      </c>
    </row>
    <row r="8105" spans="1:16" ht="17.25">
      <c r="A8105" s="183" t="s">
        <v>16192</v>
      </c>
      <c r="B8105" s="183" t="s">
        <v>16193</v>
      </c>
      <c r="C8105" s="183" t="s">
        <v>261</v>
      </c>
      <c r="D8105" s="183" t="s">
        <v>262</v>
      </c>
      <c r="E8105" s="184"/>
      <c r="F8105" s="184"/>
      <c r="G8105" s="185"/>
      <c r="H8105" s="185"/>
      <c r="I8105" s="184"/>
      <c r="J8105" s="184"/>
      <c r="K8105" s="185" t="s">
        <v>410</v>
      </c>
      <c r="L8105" s="185"/>
      <c r="M8105" s="186"/>
      <c r="N8105" s="61" t="s">
        <v>410</v>
      </c>
      <c r="P8105" s="175" t="s">
        <v>261</v>
      </c>
    </row>
    <row r="8106" spans="1:16" ht="17.25">
      <c r="A8106" s="183" t="s">
        <v>16194</v>
      </c>
      <c r="B8106" s="183" t="s">
        <v>16195</v>
      </c>
      <c r="C8106" s="183" t="s">
        <v>261</v>
      </c>
      <c r="D8106" s="183" t="s">
        <v>262</v>
      </c>
      <c r="E8106" s="184"/>
      <c r="F8106" s="184"/>
      <c r="G8106" s="185"/>
      <c r="H8106" s="185"/>
      <c r="I8106" s="184"/>
      <c r="J8106" s="184"/>
      <c r="K8106" s="185" t="s">
        <v>410</v>
      </c>
      <c r="L8106" s="185"/>
      <c r="M8106" s="186"/>
      <c r="N8106" s="61" t="s">
        <v>410</v>
      </c>
      <c r="P8106" s="175" t="s">
        <v>261</v>
      </c>
    </row>
    <row r="8107" spans="1:16" ht="17.25">
      <c r="A8107" s="183" t="s">
        <v>16196</v>
      </c>
      <c r="B8107" s="183" t="s">
        <v>16197</v>
      </c>
      <c r="C8107" s="183" t="s">
        <v>261</v>
      </c>
      <c r="D8107" s="183" t="s">
        <v>262</v>
      </c>
      <c r="E8107" s="184"/>
      <c r="F8107" s="184"/>
      <c r="G8107" s="185"/>
      <c r="H8107" s="185"/>
      <c r="I8107" s="184"/>
      <c r="J8107" s="184"/>
      <c r="K8107" s="185" t="s">
        <v>410</v>
      </c>
      <c r="L8107" s="185"/>
      <c r="M8107" s="186"/>
      <c r="N8107" s="61" t="s">
        <v>410</v>
      </c>
      <c r="P8107" s="175" t="s">
        <v>261</v>
      </c>
    </row>
    <row r="8108" spans="1:16" ht="17.25">
      <c r="A8108" s="183" t="s">
        <v>16198</v>
      </c>
      <c r="B8108" s="183" t="s">
        <v>16199</v>
      </c>
      <c r="C8108" s="183" t="s">
        <v>261</v>
      </c>
      <c r="D8108" s="183" t="s">
        <v>262</v>
      </c>
      <c r="E8108" s="184"/>
      <c r="F8108" s="184"/>
      <c r="G8108" s="185"/>
      <c r="H8108" s="185"/>
      <c r="I8108" s="184"/>
      <c r="J8108" s="184"/>
      <c r="K8108" s="185" t="s">
        <v>410</v>
      </c>
      <c r="L8108" s="185"/>
      <c r="M8108" s="186"/>
      <c r="N8108" s="61" t="s">
        <v>410</v>
      </c>
      <c r="P8108" s="175" t="s">
        <v>261</v>
      </c>
    </row>
    <row r="8109" spans="1:16" ht="17.25">
      <c r="A8109" s="183" t="s">
        <v>16200</v>
      </c>
      <c r="B8109" s="183" t="s">
        <v>16201</v>
      </c>
      <c r="C8109" s="183" t="s">
        <v>261</v>
      </c>
      <c r="D8109" s="183" t="s">
        <v>262</v>
      </c>
      <c r="E8109" s="184"/>
      <c r="F8109" s="184"/>
      <c r="G8109" s="185"/>
      <c r="H8109" s="185"/>
      <c r="I8109" s="184"/>
      <c r="J8109" s="184"/>
      <c r="K8109" s="185" t="s">
        <v>410</v>
      </c>
      <c r="L8109" s="185"/>
      <c r="M8109" s="186"/>
      <c r="N8109" s="61" t="s">
        <v>410</v>
      </c>
      <c r="P8109" s="175" t="s">
        <v>261</v>
      </c>
    </row>
    <row r="8110" spans="1:16" ht="17.25">
      <c r="A8110" s="183" t="s">
        <v>16202</v>
      </c>
      <c r="B8110" s="183" t="s">
        <v>16203</v>
      </c>
      <c r="C8110" s="183" t="s">
        <v>261</v>
      </c>
      <c r="D8110" s="183" t="s">
        <v>262</v>
      </c>
      <c r="E8110" s="184"/>
      <c r="F8110" s="184"/>
      <c r="G8110" s="185"/>
      <c r="H8110" s="185"/>
      <c r="I8110" s="184"/>
      <c r="J8110" s="184"/>
      <c r="K8110" s="185" t="s">
        <v>410</v>
      </c>
      <c r="L8110" s="185"/>
      <c r="M8110" s="186"/>
      <c r="N8110" s="61" t="s">
        <v>410</v>
      </c>
      <c r="P8110" s="175" t="s">
        <v>261</v>
      </c>
    </row>
    <row r="8111" spans="1:16" ht="17.25">
      <c r="A8111" s="183" t="s">
        <v>16204</v>
      </c>
      <c r="B8111" s="183" t="s">
        <v>16205</v>
      </c>
      <c r="C8111" s="183" t="s">
        <v>261</v>
      </c>
      <c r="D8111" s="183" t="s">
        <v>262</v>
      </c>
      <c r="E8111" s="184"/>
      <c r="F8111" s="184"/>
      <c r="G8111" s="185"/>
      <c r="H8111" s="185"/>
      <c r="I8111" s="184"/>
      <c r="J8111" s="184"/>
      <c r="K8111" s="185" t="s">
        <v>410</v>
      </c>
      <c r="L8111" s="185"/>
      <c r="M8111" s="186"/>
      <c r="N8111" s="61" t="s">
        <v>410</v>
      </c>
      <c r="P8111" s="175" t="s">
        <v>261</v>
      </c>
    </row>
    <row r="8112" spans="1:16" ht="17.25">
      <c r="A8112" s="183" t="s">
        <v>16206</v>
      </c>
      <c r="B8112" s="183" t="s">
        <v>16207</v>
      </c>
      <c r="C8112" s="183" t="s">
        <v>261</v>
      </c>
      <c r="D8112" s="183" t="s">
        <v>262</v>
      </c>
      <c r="E8112" s="184"/>
      <c r="F8112" s="184"/>
      <c r="G8112" s="185"/>
      <c r="H8112" s="185"/>
      <c r="I8112" s="184"/>
      <c r="J8112" s="184"/>
      <c r="K8112" s="185" t="s">
        <v>410</v>
      </c>
      <c r="L8112" s="185"/>
      <c r="M8112" s="186"/>
      <c r="N8112" s="61" t="s">
        <v>410</v>
      </c>
      <c r="P8112" s="175" t="s">
        <v>261</v>
      </c>
    </row>
    <row r="8113" spans="1:16" ht="17.25">
      <c r="A8113" s="183" t="s">
        <v>16208</v>
      </c>
      <c r="B8113" s="183" t="s">
        <v>16209</v>
      </c>
      <c r="C8113" s="183" t="s">
        <v>261</v>
      </c>
      <c r="D8113" s="183" t="s">
        <v>262</v>
      </c>
      <c r="E8113" s="184"/>
      <c r="F8113" s="184"/>
      <c r="G8113" s="185"/>
      <c r="H8113" s="185"/>
      <c r="I8113" s="184"/>
      <c r="J8113" s="184"/>
      <c r="K8113" s="185" t="s">
        <v>410</v>
      </c>
      <c r="L8113" s="185"/>
      <c r="M8113" s="186"/>
      <c r="N8113" s="61" t="s">
        <v>410</v>
      </c>
      <c r="P8113" s="175" t="s">
        <v>261</v>
      </c>
    </row>
    <row r="8114" spans="1:16" ht="17.25">
      <c r="A8114" s="183" t="s">
        <v>16210</v>
      </c>
      <c r="B8114" s="183" t="s">
        <v>16211</v>
      </c>
      <c r="C8114" s="183" t="s">
        <v>261</v>
      </c>
      <c r="D8114" s="183" t="s">
        <v>262</v>
      </c>
      <c r="E8114" s="184"/>
      <c r="F8114" s="184"/>
      <c r="G8114" s="185"/>
      <c r="H8114" s="185"/>
      <c r="I8114" s="184"/>
      <c r="J8114" s="184"/>
      <c r="K8114" s="185" t="s">
        <v>410</v>
      </c>
      <c r="L8114" s="185"/>
      <c r="M8114" s="186"/>
      <c r="N8114" s="61" t="s">
        <v>410</v>
      </c>
      <c r="P8114" s="175" t="s">
        <v>261</v>
      </c>
    </row>
    <row r="8115" spans="1:16" ht="17.25">
      <c r="A8115" s="183" t="s">
        <v>16212</v>
      </c>
      <c r="B8115" s="183" t="s">
        <v>16213</v>
      </c>
      <c r="C8115" s="183" t="s">
        <v>261</v>
      </c>
      <c r="D8115" s="183" t="s">
        <v>262</v>
      </c>
      <c r="E8115" s="184"/>
      <c r="F8115" s="184"/>
      <c r="G8115" s="185"/>
      <c r="H8115" s="185"/>
      <c r="I8115" s="184"/>
      <c r="J8115" s="184"/>
      <c r="K8115" s="185" t="s">
        <v>410</v>
      </c>
      <c r="L8115" s="185"/>
      <c r="M8115" s="186"/>
      <c r="N8115" s="61" t="s">
        <v>410</v>
      </c>
      <c r="P8115" s="175" t="s">
        <v>261</v>
      </c>
    </row>
    <row r="8116" spans="1:16" ht="17.25">
      <c r="A8116" s="183" t="s">
        <v>16214</v>
      </c>
      <c r="B8116" s="183" t="s">
        <v>16215</v>
      </c>
      <c r="C8116" s="183" t="s">
        <v>261</v>
      </c>
      <c r="D8116" s="183" t="s">
        <v>262</v>
      </c>
      <c r="E8116" s="184"/>
      <c r="F8116" s="184"/>
      <c r="G8116" s="185"/>
      <c r="H8116" s="185"/>
      <c r="I8116" s="184"/>
      <c r="J8116" s="184"/>
      <c r="K8116" s="185" t="s">
        <v>410</v>
      </c>
      <c r="L8116" s="185"/>
      <c r="M8116" s="186"/>
      <c r="N8116" s="61" t="s">
        <v>410</v>
      </c>
      <c r="P8116" s="175" t="s">
        <v>261</v>
      </c>
    </row>
    <row r="8117" spans="1:16" ht="17.25">
      <c r="A8117" s="183" t="s">
        <v>16216</v>
      </c>
      <c r="B8117" s="183" t="s">
        <v>16217</v>
      </c>
      <c r="C8117" s="183" t="s">
        <v>261</v>
      </c>
      <c r="D8117" s="183" t="s">
        <v>262</v>
      </c>
      <c r="E8117" s="184"/>
      <c r="F8117" s="184"/>
      <c r="G8117" s="185"/>
      <c r="H8117" s="185"/>
      <c r="I8117" s="184"/>
      <c r="J8117" s="184"/>
      <c r="K8117" s="185" t="s">
        <v>410</v>
      </c>
      <c r="L8117" s="185"/>
      <c r="M8117" s="186"/>
      <c r="N8117" s="61" t="s">
        <v>410</v>
      </c>
      <c r="P8117" s="175" t="s">
        <v>261</v>
      </c>
    </row>
    <row r="8118" spans="1:16" ht="17.25">
      <c r="A8118" s="183" t="s">
        <v>16218</v>
      </c>
      <c r="B8118" s="183" t="s">
        <v>16219</v>
      </c>
      <c r="C8118" s="183" t="s">
        <v>261</v>
      </c>
      <c r="D8118" s="183" t="s">
        <v>262</v>
      </c>
      <c r="E8118" s="184"/>
      <c r="F8118" s="184"/>
      <c r="G8118" s="185"/>
      <c r="H8118" s="185"/>
      <c r="I8118" s="184"/>
      <c r="J8118" s="184"/>
      <c r="K8118" s="185" t="s">
        <v>410</v>
      </c>
      <c r="L8118" s="185"/>
      <c r="M8118" s="186"/>
      <c r="N8118" s="61" t="s">
        <v>410</v>
      </c>
      <c r="P8118" s="175" t="s">
        <v>261</v>
      </c>
    </row>
    <row r="8119" spans="1:16" ht="17.25">
      <c r="A8119" s="183" t="s">
        <v>16220</v>
      </c>
      <c r="B8119" s="183" t="s">
        <v>16221</v>
      </c>
      <c r="C8119" s="183" t="s">
        <v>261</v>
      </c>
      <c r="D8119" s="183" t="s">
        <v>262</v>
      </c>
      <c r="E8119" s="184"/>
      <c r="F8119" s="184"/>
      <c r="G8119" s="185"/>
      <c r="H8119" s="185"/>
      <c r="I8119" s="184"/>
      <c r="J8119" s="184"/>
      <c r="K8119" s="185" t="s">
        <v>410</v>
      </c>
      <c r="L8119" s="185"/>
      <c r="M8119" s="186"/>
      <c r="N8119" s="61" t="s">
        <v>410</v>
      </c>
      <c r="P8119" s="175" t="s">
        <v>261</v>
      </c>
    </row>
    <row r="8120" spans="1:16" ht="17.25">
      <c r="A8120" s="183" t="s">
        <v>16222</v>
      </c>
      <c r="B8120" s="183" t="s">
        <v>16223</v>
      </c>
      <c r="C8120" s="183" t="s">
        <v>261</v>
      </c>
      <c r="D8120" s="183" t="s">
        <v>262</v>
      </c>
      <c r="E8120" s="184"/>
      <c r="F8120" s="184"/>
      <c r="G8120" s="185"/>
      <c r="H8120" s="185"/>
      <c r="I8120" s="184"/>
      <c r="J8120" s="184"/>
      <c r="K8120" s="185" t="s">
        <v>410</v>
      </c>
      <c r="L8120" s="185"/>
      <c r="M8120" s="186"/>
      <c r="N8120" s="61" t="s">
        <v>410</v>
      </c>
      <c r="P8120" s="175" t="s">
        <v>261</v>
      </c>
    </row>
    <row r="8121" spans="1:16" ht="17.25">
      <c r="A8121" s="183" t="s">
        <v>16224</v>
      </c>
      <c r="B8121" s="183" t="s">
        <v>16225</v>
      </c>
      <c r="C8121" s="183" t="s">
        <v>261</v>
      </c>
      <c r="D8121" s="183" t="s">
        <v>262</v>
      </c>
      <c r="E8121" s="184"/>
      <c r="F8121" s="184"/>
      <c r="G8121" s="185"/>
      <c r="H8121" s="185"/>
      <c r="I8121" s="184"/>
      <c r="J8121" s="184"/>
      <c r="K8121" s="185" t="s">
        <v>410</v>
      </c>
      <c r="L8121" s="185"/>
      <c r="M8121" s="186"/>
      <c r="N8121" s="61" t="s">
        <v>410</v>
      </c>
      <c r="P8121" s="175" t="s">
        <v>261</v>
      </c>
    </row>
    <row r="8122" spans="1:16" ht="17.25">
      <c r="A8122" s="183" t="s">
        <v>16226</v>
      </c>
      <c r="B8122" s="183" t="s">
        <v>16227</v>
      </c>
      <c r="C8122" s="183" t="s">
        <v>261</v>
      </c>
      <c r="D8122" s="183" t="s">
        <v>262</v>
      </c>
      <c r="E8122" s="184"/>
      <c r="F8122" s="184"/>
      <c r="G8122" s="185"/>
      <c r="H8122" s="185"/>
      <c r="I8122" s="184"/>
      <c r="J8122" s="184"/>
      <c r="K8122" s="185" t="s">
        <v>410</v>
      </c>
      <c r="L8122" s="185"/>
      <c r="M8122" s="186"/>
      <c r="N8122" s="61" t="s">
        <v>410</v>
      </c>
      <c r="P8122" s="175" t="s">
        <v>261</v>
      </c>
    </row>
    <row r="8123" spans="1:16" ht="17.25">
      <c r="A8123" s="183" t="s">
        <v>16228</v>
      </c>
      <c r="B8123" s="183" t="s">
        <v>16229</v>
      </c>
      <c r="C8123" s="183" t="s">
        <v>261</v>
      </c>
      <c r="D8123" s="183" t="s">
        <v>262</v>
      </c>
      <c r="E8123" s="184"/>
      <c r="F8123" s="184"/>
      <c r="G8123" s="185"/>
      <c r="H8123" s="185"/>
      <c r="I8123" s="184"/>
      <c r="J8123" s="184"/>
      <c r="K8123" s="185" t="s">
        <v>410</v>
      </c>
      <c r="L8123" s="185"/>
      <c r="M8123" s="186"/>
      <c r="N8123" s="61" t="s">
        <v>410</v>
      </c>
      <c r="P8123" s="175" t="s">
        <v>261</v>
      </c>
    </row>
    <row r="8124" spans="1:16" ht="17.25">
      <c r="A8124" s="183" t="s">
        <v>16230</v>
      </c>
      <c r="B8124" s="183" t="s">
        <v>16231</v>
      </c>
      <c r="C8124" s="183" t="s">
        <v>261</v>
      </c>
      <c r="D8124" s="183" t="s">
        <v>262</v>
      </c>
      <c r="E8124" s="184"/>
      <c r="F8124" s="184"/>
      <c r="G8124" s="185"/>
      <c r="H8124" s="185"/>
      <c r="I8124" s="184"/>
      <c r="J8124" s="184"/>
      <c r="K8124" s="185" t="s">
        <v>410</v>
      </c>
      <c r="L8124" s="185"/>
      <c r="M8124" s="186"/>
      <c r="N8124" s="61" t="s">
        <v>410</v>
      </c>
      <c r="P8124" s="175" t="s">
        <v>261</v>
      </c>
    </row>
    <row r="8125" spans="1:16" ht="17.25">
      <c r="A8125" s="183" t="s">
        <v>16232</v>
      </c>
      <c r="B8125" s="183" t="s">
        <v>16233</v>
      </c>
      <c r="C8125" s="183" t="s">
        <v>261</v>
      </c>
      <c r="D8125" s="183" t="s">
        <v>262</v>
      </c>
      <c r="E8125" s="184"/>
      <c r="F8125" s="184"/>
      <c r="G8125" s="185"/>
      <c r="H8125" s="185"/>
      <c r="I8125" s="184"/>
      <c r="J8125" s="184"/>
      <c r="K8125" s="183" t="s">
        <v>410</v>
      </c>
      <c r="L8125" s="183"/>
      <c r="M8125" s="186"/>
      <c r="N8125" s="61" t="s">
        <v>410</v>
      </c>
      <c r="P8125" s="175" t="s">
        <v>261</v>
      </c>
    </row>
    <row r="8126" spans="1:16" ht="17.25">
      <c r="A8126" s="183" t="s">
        <v>16234</v>
      </c>
      <c r="B8126" s="183" t="s">
        <v>16235</v>
      </c>
      <c r="C8126" s="183" t="s">
        <v>261</v>
      </c>
      <c r="D8126" s="183" t="s">
        <v>262</v>
      </c>
      <c r="E8126" s="184"/>
      <c r="F8126" s="184"/>
      <c r="G8126" s="185"/>
      <c r="H8126" s="185"/>
      <c r="I8126" s="184"/>
      <c r="J8126" s="184"/>
      <c r="K8126" s="185" t="s">
        <v>410</v>
      </c>
      <c r="L8126" s="185"/>
      <c r="M8126" s="186"/>
      <c r="N8126" s="61" t="s">
        <v>410</v>
      </c>
      <c r="P8126" s="175" t="s">
        <v>261</v>
      </c>
    </row>
    <row r="8127" spans="1:16" ht="17.25">
      <c r="A8127" s="183" t="s">
        <v>16236</v>
      </c>
      <c r="B8127" s="183" t="s">
        <v>16237</v>
      </c>
      <c r="C8127" s="183" t="s">
        <v>261</v>
      </c>
      <c r="D8127" s="183" t="s">
        <v>262</v>
      </c>
      <c r="E8127" s="184"/>
      <c r="F8127" s="184"/>
      <c r="G8127" s="185"/>
      <c r="H8127" s="185"/>
      <c r="I8127" s="184"/>
      <c r="J8127" s="184"/>
      <c r="K8127" s="183" t="s">
        <v>410</v>
      </c>
      <c r="L8127" s="183"/>
      <c r="M8127" s="186"/>
      <c r="N8127" s="61" t="s">
        <v>410</v>
      </c>
      <c r="P8127" s="175" t="s">
        <v>261</v>
      </c>
    </row>
    <row r="8128" spans="1:16" ht="17.25">
      <c r="A8128" s="183" t="s">
        <v>16238</v>
      </c>
      <c r="B8128" s="183" t="s">
        <v>16239</v>
      </c>
      <c r="C8128" s="183" t="s">
        <v>261</v>
      </c>
      <c r="D8128" s="183" t="s">
        <v>262</v>
      </c>
      <c r="E8128" s="184"/>
      <c r="F8128" s="184"/>
      <c r="G8128" s="188"/>
      <c r="H8128" s="185"/>
      <c r="I8128" s="184"/>
      <c r="J8128" s="184"/>
      <c r="K8128" s="183" t="s">
        <v>410</v>
      </c>
      <c r="L8128" s="183"/>
      <c r="M8128" s="186"/>
      <c r="N8128" s="61" t="s">
        <v>410</v>
      </c>
      <c r="P8128" s="175" t="s">
        <v>261</v>
      </c>
    </row>
    <row r="8129" spans="1:16" ht="17.25">
      <c r="A8129" s="183" t="s">
        <v>16240</v>
      </c>
      <c r="B8129" s="183" t="s">
        <v>16241</v>
      </c>
      <c r="C8129" s="183" t="s">
        <v>261</v>
      </c>
      <c r="D8129" s="183" t="s">
        <v>262</v>
      </c>
      <c r="E8129" s="184"/>
      <c r="F8129" s="184"/>
      <c r="G8129" s="185"/>
      <c r="H8129" s="185"/>
      <c r="I8129" s="184"/>
      <c r="J8129" s="184"/>
      <c r="K8129" s="185" t="s">
        <v>410</v>
      </c>
      <c r="L8129" s="185"/>
      <c r="M8129" s="186"/>
      <c r="N8129" s="61" t="s">
        <v>410</v>
      </c>
      <c r="P8129" s="175" t="s">
        <v>261</v>
      </c>
    </row>
    <row r="8130" spans="1:16" ht="17.25">
      <c r="A8130" s="183" t="s">
        <v>16242</v>
      </c>
      <c r="B8130" s="183" t="s">
        <v>16243</v>
      </c>
      <c r="C8130" s="183" t="s">
        <v>261</v>
      </c>
      <c r="D8130" s="183" t="s">
        <v>262</v>
      </c>
      <c r="E8130" s="184">
        <v>220</v>
      </c>
      <c r="F8130" s="184">
        <v>220</v>
      </c>
      <c r="G8130" s="185"/>
      <c r="H8130" s="185"/>
      <c r="I8130" s="184">
        <v>39.51</v>
      </c>
      <c r="J8130" s="184">
        <v>259.51</v>
      </c>
      <c r="K8130" s="185">
        <v>0</v>
      </c>
      <c r="L8130" s="185" t="s">
        <v>57</v>
      </c>
      <c r="M8130" s="186" t="s">
        <v>353</v>
      </c>
      <c r="N8130" s="61" t="s">
        <v>51</v>
      </c>
      <c r="P8130" s="175" t="s">
        <v>261</v>
      </c>
    </row>
    <row r="8131" spans="1:16" ht="17.25">
      <c r="A8131" s="183" t="s">
        <v>16244</v>
      </c>
      <c r="B8131" s="183" t="s">
        <v>16243</v>
      </c>
      <c r="C8131" s="183" t="s">
        <v>261</v>
      </c>
      <c r="D8131" s="183" t="s">
        <v>262</v>
      </c>
      <c r="E8131" s="184">
        <v>220</v>
      </c>
      <c r="F8131" s="184">
        <v>220</v>
      </c>
      <c r="G8131" s="185"/>
      <c r="H8131" s="185"/>
      <c r="I8131" s="184">
        <v>39.51</v>
      </c>
      <c r="J8131" s="184">
        <v>259.51</v>
      </c>
      <c r="K8131" s="183">
        <v>0</v>
      </c>
      <c r="L8131" s="183" t="s">
        <v>372</v>
      </c>
      <c r="M8131" s="186" t="s">
        <v>353</v>
      </c>
      <c r="N8131" s="61" t="s">
        <v>51</v>
      </c>
      <c r="P8131" s="175" t="s">
        <v>261</v>
      </c>
    </row>
    <row r="8132" spans="1:16" ht="17.25">
      <c r="A8132" s="183" t="s">
        <v>16245</v>
      </c>
      <c r="B8132" s="183" t="s">
        <v>16246</v>
      </c>
      <c r="C8132" s="183" t="s">
        <v>261</v>
      </c>
      <c r="D8132" s="183" t="s">
        <v>262</v>
      </c>
      <c r="E8132" s="184"/>
      <c r="F8132" s="184"/>
      <c r="G8132" s="188"/>
      <c r="H8132" s="185"/>
      <c r="I8132" s="184"/>
      <c r="J8132" s="184"/>
      <c r="K8132" s="185" t="s">
        <v>410</v>
      </c>
      <c r="L8132" s="185"/>
      <c r="M8132" s="186"/>
      <c r="N8132" s="61" t="s">
        <v>410</v>
      </c>
      <c r="P8132" s="175" t="s">
        <v>261</v>
      </c>
    </row>
    <row r="8133" spans="1:16" ht="17.25">
      <c r="A8133" s="183" t="s">
        <v>16247</v>
      </c>
      <c r="B8133" s="183" t="s">
        <v>16248</v>
      </c>
      <c r="C8133" s="183" t="s">
        <v>261</v>
      </c>
      <c r="D8133" s="183" t="s">
        <v>262</v>
      </c>
      <c r="E8133" s="184"/>
      <c r="F8133" s="184"/>
      <c r="G8133" s="188"/>
      <c r="H8133" s="185"/>
      <c r="I8133" s="184"/>
      <c r="J8133" s="184"/>
      <c r="K8133" s="185" t="s">
        <v>410</v>
      </c>
      <c r="L8133" s="185"/>
      <c r="M8133" s="186"/>
      <c r="N8133" s="61" t="s">
        <v>410</v>
      </c>
      <c r="P8133" s="175" t="s">
        <v>261</v>
      </c>
    </row>
    <row r="8134" spans="1:16" ht="17.25">
      <c r="A8134" s="183" t="s">
        <v>16249</v>
      </c>
      <c r="B8134" s="183" t="s">
        <v>16250</v>
      </c>
      <c r="C8134" s="183" t="s">
        <v>261</v>
      </c>
      <c r="D8134" s="183" t="s">
        <v>262</v>
      </c>
      <c r="E8134" s="184"/>
      <c r="F8134" s="184"/>
      <c r="G8134" s="188"/>
      <c r="H8134" s="185"/>
      <c r="I8134" s="184"/>
      <c r="J8134" s="184"/>
      <c r="K8134" s="185" t="s">
        <v>410</v>
      </c>
      <c r="L8134" s="185"/>
      <c r="M8134" s="186"/>
      <c r="N8134" s="61" t="s">
        <v>410</v>
      </c>
      <c r="P8134" s="175" t="s">
        <v>261</v>
      </c>
    </row>
    <row r="8135" spans="1:16" ht="17.25">
      <c r="A8135" s="183" t="s">
        <v>16251</v>
      </c>
      <c r="B8135" s="183" t="s">
        <v>16252</v>
      </c>
      <c r="C8135" s="183" t="s">
        <v>261</v>
      </c>
      <c r="D8135" s="183" t="s">
        <v>262</v>
      </c>
      <c r="E8135" s="184"/>
      <c r="F8135" s="184"/>
      <c r="G8135" s="188"/>
      <c r="H8135" s="183"/>
      <c r="I8135" s="184"/>
      <c r="J8135" s="184"/>
      <c r="K8135" s="185" t="s">
        <v>410</v>
      </c>
      <c r="L8135" s="185"/>
      <c r="M8135" s="186"/>
      <c r="N8135" s="61" t="s">
        <v>410</v>
      </c>
      <c r="P8135" s="175" t="s">
        <v>261</v>
      </c>
    </row>
    <row r="8136" spans="1:16" ht="17.25">
      <c r="A8136" s="183" t="s">
        <v>16253</v>
      </c>
      <c r="B8136" s="183" t="s">
        <v>16254</v>
      </c>
      <c r="C8136" s="183" t="s">
        <v>261</v>
      </c>
      <c r="D8136" s="183" t="s">
        <v>262</v>
      </c>
      <c r="E8136" s="184"/>
      <c r="F8136" s="184"/>
      <c r="G8136" s="188"/>
      <c r="H8136" s="183"/>
      <c r="I8136" s="184"/>
      <c r="J8136" s="184"/>
      <c r="K8136" s="185" t="s">
        <v>410</v>
      </c>
      <c r="L8136" s="185"/>
      <c r="M8136" s="186"/>
      <c r="N8136" s="61" t="s">
        <v>410</v>
      </c>
      <c r="P8136" s="175" t="s">
        <v>261</v>
      </c>
    </row>
    <row r="8137" spans="1:16" ht="17.25">
      <c r="A8137" s="183" t="s">
        <v>16255</v>
      </c>
      <c r="B8137" s="183" t="s">
        <v>16256</v>
      </c>
      <c r="C8137" s="183" t="s">
        <v>261</v>
      </c>
      <c r="D8137" s="183" t="s">
        <v>262</v>
      </c>
      <c r="E8137" s="184"/>
      <c r="F8137" s="184"/>
      <c r="G8137" s="188"/>
      <c r="H8137" s="183"/>
      <c r="I8137" s="184"/>
      <c r="J8137" s="184"/>
      <c r="K8137" s="185" t="s">
        <v>410</v>
      </c>
      <c r="L8137" s="185"/>
      <c r="M8137" s="186"/>
      <c r="N8137" s="61" t="s">
        <v>410</v>
      </c>
      <c r="P8137" s="175" t="s">
        <v>261</v>
      </c>
    </row>
    <row r="8138" spans="1:16" ht="17.25">
      <c r="A8138" s="183" t="s">
        <v>16257</v>
      </c>
      <c r="B8138" s="183" t="s">
        <v>16258</v>
      </c>
      <c r="C8138" s="183" t="s">
        <v>261</v>
      </c>
      <c r="D8138" s="183" t="s">
        <v>262</v>
      </c>
      <c r="E8138" s="184"/>
      <c r="F8138" s="184"/>
      <c r="G8138" s="188"/>
      <c r="H8138" s="183"/>
      <c r="I8138" s="184"/>
      <c r="J8138" s="184"/>
      <c r="K8138" s="185" t="s">
        <v>410</v>
      </c>
      <c r="L8138" s="185"/>
      <c r="M8138" s="186"/>
      <c r="N8138" s="61" t="s">
        <v>410</v>
      </c>
      <c r="P8138" s="175" t="s">
        <v>261</v>
      </c>
    </row>
    <row r="8139" spans="1:16" ht="17.25">
      <c r="A8139" s="183" t="s">
        <v>16259</v>
      </c>
      <c r="B8139" s="183" t="s">
        <v>16260</v>
      </c>
      <c r="C8139" s="183" t="s">
        <v>261</v>
      </c>
      <c r="D8139" s="183" t="s">
        <v>262</v>
      </c>
      <c r="E8139" s="184"/>
      <c r="F8139" s="184"/>
      <c r="G8139" s="185"/>
      <c r="H8139" s="185"/>
      <c r="I8139" s="184"/>
      <c r="J8139" s="184"/>
      <c r="K8139" s="185" t="s">
        <v>410</v>
      </c>
      <c r="L8139" s="185"/>
      <c r="M8139" s="186"/>
      <c r="N8139" s="61" t="s">
        <v>410</v>
      </c>
      <c r="P8139" s="175" t="s">
        <v>261</v>
      </c>
    </row>
    <row r="8140" spans="1:16" ht="17.25">
      <c r="A8140" s="183" t="s">
        <v>16261</v>
      </c>
      <c r="B8140" s="183" t="s">
        <v>16262</v>
      </c>
      <c r="C8140" s="183" t="s">
        <v>261</v>
      </c>
      <c r="D8140" s="183" t="s">
        <v>262</v>
      </c>
      <c r="E8140" s="184"/>
      <c r="F8140" s="184"/>
      <c r="G8140" s="185"/>
      <c r="H8140" s="185"/>
      <c r="I8140" s="184"/>
      <c r="J8140" s="184"/>
      <c r="K8140" s="185" t="s">
        <v>410</v>
      </c>
      <c r="L8140" s="185"/>
      <c r="M8140" s="186"/>
      <c r="N8140" s="61" t="s">
        <v>410</v>
      </c>
      <c r="P8140" s="175" t="s">
        <v>261</v>
      </c>
    </row>
    <row r="8141" spans="1:16" ht="17.25">
      <c r="A8141" s="183" t="s">
        <v>16263</v>
      </c>
      <c r="B8141" s="183" t="s">
        <v>16264</v>
      </c>
      <c r="C8141" s="183" t="s">
        <v>261</v>
      </c>
      <c r="D8141" s="183" t="s">
        <v>262</v>
      </c>
      <c r="E8141" s="184">
        <v>195</v>
      </c>
      <c r="F8141" s="184">
        <v>150</v>
      </c>
      <c r="G8141" s="185" t="s">
        <v>1652</v>
      </c>
      <c r="H8141" s="185"/>
      <c r="I8141" s="184">
        <v>87.9</v>
      </c>
      <c r="J8141" s="184">
        <v>237.9</v>
      </c>
      <c r="K8141" s="185">
        <v>72</v>
      </c>
      <c r="L8141" s="185"/>
      <c r="M8141" s="186"/>
      <c r="N8141" s="61" t="s">
        <v>51</v>
      </c>
      <c r="P8141" s="175" t="s">
        <v>261</v>
      </c>
    </row>
    <row r="8142" spans="1:16" ht="17.25">
      <c r="A8142" s="183" t="s">
        <v>16265</v>
      </c>
      <c r="B8142" s="183" t="s">
        <v>16266</v>
      </c>
      <c r="C8142" s="183" t="s">
        <v>261</v>
      </c>
      <c r="D8142" s="183" t="s">
        <v>262</v>
      </c>
      <c r="E8142" s="184"/>
      <c r="F8142" s="184"/>
      <c r="G8142" s="185"/>
      <c r="H8142" s="185"/>
      <c r="I8142" s="184"/>
      <c r="J8142" s="184"/>
      <c r="K8142" s="185" t="s">
        <v>410</v>
      </c>
      <c r="L8142" s="185"/>
      <c r="M8142" s="186"/>
      <c r="N8142" s="61" t="s">
        <v>410</v>
      </c>
      <c r="P8142" s="175" t="s">
        <v>261</v>
      </c>
    </row>
    <row r="8143" spans="1:16" ht="17.25">
      <c r="A8143" s="183" t="s">
        <v>16267</v>
      </c>
      <c r="B8143" s="183" t="s">
        <v>16268</v>
      </c>
      <c r="C8143" s="183" t="s">
        <v>261</v>
      </c>
      <c r="D8143" s="183" t="s">
        <v>262</v>
      </c>
      <c r="E8143" s="184"/>
      <c r="F8143" s="184"/>
      <c r="G8143" s="185"/>
      <c r="H8143" s="185"/>
      <c r="I8143" s="184"/>
      <c r="J8143" s="184"/>
      <c r="K8143" s="185" t="s">
        <v>410</v>
      </c>
      <c r="L8143" s="185"/>
      <c r="M8143" s="186"/>
      <c r="N8143" s="61" t="s">
        <v>410</v>
      </c>
      <c r="P8143" s="175" t="s">
        <v>261</v>
      </c>
    </row>
    <row r="8144" spans="1:16" ht="17.25">
      <c r="A8144" s="183" t="s">
        <v>16269</v>
      </c>
      <c r="B8144" s="183" t="s">
        <v>16270</v>
      </c>
      <c r="C8144" s="183" t="s">
        <v>261</v>
      </c>
      <c r="D8144" s="183" t="s">
        <v>262</v>
      </c>
      <c r="E8144" s="184"/>
      <c r="F8144" s="184"/>
      <c r="G8144" s="185"/>
      <c r="H8144" s="185"/>
      <c r="I8144" s="184"/>
      <c r="J8144" s="184"/>
      <c r="K8144" s="185" t="s">
        <v>410</v>
      </c>
      <c r="L8144" s="185"/>
      <c r="M8144" s="186"/>
      <c r="N8144" s="61" t="s">
        <v>410</v>
      </c>
      <c r="P8144" s="175" t="s">
        <v>261</v>
      </c>
    </row>
    <row r="8145" spans="1:16" ht="17.25">
      <c r="A8145" s="183" t="s">
        <v>16271</v>
      </c>
      <c r="B8145" s="183" t="s">
        <v>16272</v>
      </c>
      <c r="C8145" s="183" t="s">
        <v>261</v>
      </c>
      <c r="D8145" s="183" t="s">
        <v>262</v>
      </c>
      <c r="E8145" s="184">
        <v>160</v>
      </c>
      <c r="F8145" s="184">
        <v>120</v>
      </c>
      <c r="G8145" s="185" t="s">
        <v>180</v>
      </c>
      <c r="H8145" s="185"/>
      <c r="I8145" s="184">
        <v>38.44</v>
      </c>
      <c r="J8145" s="184">
        <v>158.44</v>
      </c>
      <c r="K8145" s="185">
        <v>34</v>
      </c>
      <c r="L8145" s="185" t="s">
        <v>57</v>
      </c>
      <c r="M8145" s="186" t="s">
        <v>217</v>
      </c>
      <c r="N8145" s="61" t="s">
        <v>51</v>
      </c>
      <c r="P8145" s="175" t="s">
        <v>261</v>
      </c>
    </row>
    <row r="8146" spans="1:16" ht="17.25">
      <c r="A8146" s="183" t="s">
        <v>16273</v>
      </c>
      <c r="B8146" s="183" t="s">
        <v>16274</v>
      </c>
      <c r="C8146" s="183" t="s">
        <v>261</v>
      </c>
      <c r="D8146" s="183" t="s">
        <v>262</v>
      </c>
      <c r="E8146" s="184">
        <v>160</v>
      </c>
      <c r="F8146" s="184">
        <v>120</v>
      </c>
      <c r="G8146" s="185" t="s">
        <v>180</v>
      </c>
      <c r="H8146" s="185"/>
      <c r="I8146" s="184">
        <v>38.44</v>
      </c>
      <c r="J8146" s="184">
        <v>158.44</v>
      </c>
      <c r="K8146" s="185">
        <v>23</v>
      </c>
      <c r="L8146" s="185" t="s">
        <v>76</v>
      </c>
      <c r="M8146" s="186" t="s">
        <v>217</v>
      </c>
      <c r="N8146" s="61" t="s">
        <v>51</v>
      </c>
      <c r="P8146" s="175" t="s">
        <v>261</v>
      </c>
    </row>
    <row r="8147" spans="1:16" ht="17.25">
      <c r="A8147" s="183" t="s">
        <v>16275</v>
      </c>
      <c r="B8147" s="183" t="s">
        <v>16276</v>
      </c>
      <c r="C8147" s="183" t="s">
        <v>261</v>
      </c>
      <c r="D8147" s="183" t="s">
        <v>262</v>
      </c>
      <c r="E8147" s="184"/>
      <c r="F8147" s="184"/>
      <c r="G8147" s="185"/>
      <c r="H8147" s="185"/>
      <c r="I8147" s="184"/>
      <c r="J8147" s="184"/>
      <c r="K8147" s="185" t="s">
        <v>410</v>
      </c>
      <c r="L8147" s="185"/>
      <c r="M8147" s="186"/>
      <c r="N8147" s="61" t="s">
        <v>410</v>
      </c>
      <c r="P8147" s="175" t="s">
        <v>261</v>
      </c>
    </row>
    <row r="8148" spans="1:16" ht="17.25">
      <c r="A8148" s="183" t="s">
        <v>16277</v>
      </c>
      <c r="B8148" s="183" t="s">
        <v>16278</v>
      </c>
      <c r="C8148" s="183" t="s">
        <v>261</v>
      </c>
      <c r="D8148" s="183" t="s">
        <v>262</v>
      </c>
      <c r="E8148" s="184"/>
      <c r="F8148" s="184"/>
      <c r="G8148" s="188"/>
      <c r="H8148" s="185"/>
      <c r="I8148" s="184"/>
      <c r="J8148" s="184"/>
      <c r="K8148" s="185" t="s">
        <v>410</v>
      </c>
      <c r="L8148" s="185"/>
      <c r="M8148" s="186"/>
      <c r="N8148" s="61" t="s">
        <v>410</v>
      </c>
      <c r="P8148" s="175" t="s">
        <v>261</v>
      </c>
    </row>
    <row r="8149" spans="1:16" ht="17.25">
      <c r="A8149" s="183" t="s">
        <v>16279</v>
      </c>
      <c r="B8149" s="183" t="s">
        <v>16280</v>
      </c>
      <c r="C8149" s="183" t="s">
        <v>261</v>
      </c>
      <c r="D8149" s="183" t="s">
        <v>262</v>
      </c>
      <c r="E8149" s="184"/>
      <c r="F8149" s="184"/>
      <c r="G8149" s="185"/>
      <c r="H8149" s="185"/>
      <c r="I8149" s="184"/>
      <c r="J8149" s="184"/>
      <c r="K8149" s="185" t="s">
        <v>410</v>
      </c>
      <c r="L8149" s="185"/>
      <c r="M8149" s="186"/>
      <c r="N8149" s="61" t="s">
        <v>410</v>
      </c>
      <c r="P8149" s="175" t="s">
        <v>261</v>
      </c>
    </row>
    <row r="8150" spans="1:16" ht="17.25">
      <c r="A8150" s="183" t="s">
        <v>16281</v>
      </c>
      <c r="B8150" s="183" t="s">
        <v>16282</v>
      </c>
      <c r="C8150" s="183" t="s">
        <v>261</v>
      </c>
      <c r="D8150" s="183" t="s">
        <v>262</v>
      </c>
      <c r="E8150" s="184"/>
      <c r="F8150" s="184"/>
      <c r="G8150" s="185"/>
      <c r="H8150" s="185"/>
      <c r="I8150" s="184"/>
      <c r="J8150" s="184"/>
      <c r="K8150" s="185" t="s">
        <v>410</v>
      </c>
      <c r="L8150" s="185"/>
      <c r="M8150" s="186"/>
      <c r="N8150" s="61" t="s">
        <v>410</v>
      </c>
      <c r="P8150" s="175" t="s">
        <v>261</v>
      </c>
    </row>
    <row r="8151" spans="1:16" ht="17.25">
      <c r="A8151" s="183" t="s">
        <v>16283</v>
      </c>
      <c r="B8151" s="183" t="s">
        <v>16284</v>
      </c>
      <c r="C8151" s="183" t="s">
        <v>261</v>
      </c>
      <c r="D8151" s="183" t="s">
        <v>262</v>
      </c>
      <c r="E8151" s="184"/>
      <c r="F8151" s="184"/>
      <c r="G8151" s="185"/>
      <c r="H8151" s="185"/>
      <c r="I8151" s="184"/>
      <c r="J8151" s="184"/>
      <c r="K8151" s="185" t="s">
        <v>410</v>
      </c>
      <c r="L8151" s="185"/>
      <c r="M8151" s="186"/>
      <c r="N8151" s="61" t="s">
        <v>410</v>
      </c>
      <c r="P8151" s="175" t="s">
        <v>261</v>
      </c>
    </row>
    <row r="8152" spans="1:16" ht="17.25">
      <c r="A8152" s="183" t="s">
        <v>16285</v>
      </c>
      <c r="B8152" s="183" t="s">
        <v>16286</v>
      </c>
      <c r="C8152" s="183" t="s">
        <v>261</v>
      </c>
      <c r="D8152" s="183" t="s">
        <v>262</v>
      </c>
      <c r="E8152" s="184"/>
      <c r="F8152" s="184"/>
      <c r="G8152" s="185"/>
      <c r="H8152" s="185"/>
      <c r="I8152" s="184"/>
      <c r="J8152" s="184"/>
      <c r="K8152" s="185" t="s">
        <v>410</v>
      </c>
      <c r="L8152" s="185"/>
      <c r="M8152" s="186"/>
      <c r="N8152" s="61" t="s">
        <v>410</v>
      </c>
      <c r="P8152" s="175" t="s">
        <v>261</v>
      </c>
    </row>
    <row r="8153" spans="1:16" ht="17.25">
      <c r="A8153" s="183" t="s">
        <v>16287</v>
      </c>
      <c r="B8153" s="183" t="s">
        <v>16288</v>
      </c>
      <c r="C8153" s="183" t="s">
        <v>261</v>
      </c>
      <c r="D8153" s="183" t="s">
        <v>262</v>
      </c>
      <c r="E8153" s="184"/>
      <c r="F8153" s="184"/>
      <c r="G8153" s="185"/>
      <c r="H8153" s="185"/>
      <c r="I8153" s="184"/>
      <c r="J8153" s="184"/>
      <c r="K8153" s="185" t="s">
        <v>410</v>
      </c>
      <c r="L8153" s="185"/>
      <c r="M8153" s="186"/>
      <c r="N8153" s="61" t="s">
        <v>410</v>
      </c>
      <c r="P8153" s="175" t="s">
        <v>261</v>
      </c>
    </row>
    <row r="8154" spans="1:16" ht="17.25">
      <c r="A8154" s="183" t="s">
        <v>16289</v>
      </c>
      <c r="B8154" s="183" t="s">
        <v>16290</v>
      </c>
      <c r="C8154" s="183" t="s">
        <v>261</v>
      </c>
      <c r="D8154" s="183" t="s">
        <v>262</v>
      </c>
      <c r="E8154" s="184"/>
      <c r="F8154" s="184"/>
      <c r="G8154" s="185"/>
      <c r="H8154" s="185"/>
      <c r="I8154" s="184"/>
      <c r="J8154" s="184"/>
      <c r="K8154" s="185" t="s">
        <v>410</v>
      </c>
      <c r="L8154" s="185"/>
      <c r="M8154" s="186"/>
      <c r="N8154" s="61" t="s">
        <v>410</v>
      </c>
      <c r="P8154" s="175" t="s">
        <v>261</v>
      </c>
    </row>
    <row r="8155" spans="1:16" ht="17.25">
      <c r="A8155" s="183" t="s">
        <v>16291</v>
      </c>
      <c r="B8155" s="183" t="s">
        <v>16292</v>
      </c>
      <c r="C8155" s="183" t="s">
        <v>261</v>
      </c>
      <c r="D8155" s="183" t="s">
        <v>262</v>
      </c>
      <c r="E8155" s="184"/>
      <c r="F8155" s="184"/>
      <c r="G8155" s="185"/>
      <c r="H8155" s="185"/>
      <c r="I8155" s="184"/>
      <c r="J8155" s="184"/>
      <c r="K8155" s="185" t="s">
        <v>410</v>
      </c>
      <c r="L8155" s="185"/>
      <c r="M8155" s="186"/>
      <c r="N8155" s="61" t="s">
        <v>410</v>
      </c>
      <c r="P8155" s="175" t="s">
        <v>261</v>
      </c>
    </row>
    <row r="8156" spans="1:16" ht="17.25">
      <c r="A8156" s="183" t="s">
        <v>16293</v>
      </c>
      <c r="B8156" s="183" t="s">
        <v>16294</v>
      </c>
      <c r="C8156" s="183" t="s">
        <v>261</v>
      </c>
      <c r="D8156" s="183" t="s">
        <v>262</v>
      </c>
      <c r="E8156" s="184"/>
      <c r="F8156" s="184"/>
      <c r="G8156" s="185"/>
      <c r="H8156" s="185"/>
      <c r="I8156" s="184"/>
      <c r="J8156" s="184"/>
      <c r="K8156" s="185" t="s">
        <v>410</v>
      </c>
      <c r="L8156" s="185"/>
      <c r="M8156" s="186"/>
      <c r="N8156" s="61" t="s">
        <v>410</v>
      </c>
      <c r="P8156" s="175" t="s">
        <v>261</v>
      </c>
    </row>
    <row r="8157" spans="1:16" ht="17.25">
      <c r="A8157" s="183" t="s">
        <v>16295</v>
      </c>
      <c r="B8157" s="183" t="s">
        <v>16296</v>
      </c>
      <c r="C8157" s="183" t="s">
        <v>261</v>
      </c>
      <c r="D8157" s="183" t="s">
        <v>262</v>
      </c>
      <c r="E8157" s="184"/>
      <c r="F8157" s="184"/>
      <c r="G8157" s="185"/>
      <c r="H8157" s="185"/>
      <c r="I8157" s="184"/>
      <c r="J8157" s="184"/>
      <c r="K8157" s="183" t="s">
        <v>410</v>
      </c>
      <c r="L8157" s="183"/>
      <c r="M8157" s="186"/>
      <c r="N8157" s="61" t="s">
        <v>410</v>
      </c>
      <c r="P8157" s="175" t="s">
        <v>261</v>
      </c>
    </row>
    <row r="8158" spans="1:16" ht="17.25">
      <c r="A8158" s="183" t="s">
        <v>16297</v>
      </c>
      <c r="B8158" s="183" t="s">
        <v>16298</v>
      </c>
      <c r="C8158" s="183" t="s">
        <v>261</v>
      </c>
      <c r="D8158" s="183" t="s">
        <v>262</v>
      </c>
      <c r="E8158" s="184"/>
      <c r="F8158" s="184"/>
      <c r="G8158" s="185"/>
      <c r="H8158" s="185"/>
      <c r="I8158" s="184"/>
      <c r="J8158" s="184"/>
      <c r="K8158" s="185" t="s">
        <v>410</v>
      </c>
      <c r="L8158" s="185"/>
      <c r="M8158" s="186"/>
      <c r="N8158" s="61" t="s">
        <v>410</v>
      </c>
      <c r="P8158" s="175" t="s">
        <v>261</v>
      </c>
    </row>
    <row r="8159" spans="1:16" ht="17.25">
      <c r="A8159" s="183" t="s">
        <v>16299</v>
      </c>
      <c r="B8159" s="183" t="s">
        <v>16300</v>
      </c>
      <c r="C8159" s="183" t="s">
        <v>261</v>
      </c>
      <c r="D8159" s="183" t="s">
        <v>262</v>
      </c>
      <c r="E8159" s="184"/>
      <c r="F8159" s="184"/>
      <c r="G8159" s="185"/>
      <c r="H8159" s="185"/>
      <c r="I8159" s="184"/>
      <c r="J8159" s="184"/>
      <c r="K8159" s="185" t="s">
        <v>410</v>
      </c>
      <c r="L8159" s="185"/>
      <c r="M8159" s="186"/>
      <c r="N8159" s="61" t="s">
        <v>410</v>
      </c>
      <c r="P8159" s="175" t="s">
        <v>261</v>
      </c>
    </row>
    <row r="8160" spans="1:16" ht="17.25">
      <c r="A8160" s="183" t="s">
        <v>16301</v>
      </c>
      <c r="B8160" s="183" t="s">
        <v>16302</v>
      </c>
      <c r="C8160" s="183" t="s">
        <v>261</v>
      </c>
      <c r="D8160" s="183" t="s">
        <v>262</v>
      </c>
      <c r="E8160" s="184"/>
      <c r="F8160" s="184"/>
      <c r="G8160" s="185"/>
      <c r="H8160" s="185"/>
      <c r="I8160" s="184"/>
      <c r="J8160" s="184"/>
      <c r="K8160" s="185" t="s">
        <v>410</v>
      </c>
      <c r="L8160" s="185"/>
      <c r="M8160" s="186"/>
      <c r="N8160" s="61" t="s">
        <v>410</v>
      </c>
      <c r="P8160" s="175" t="s">
        <v>261</v>
      </c>
    </row>
    <row r="8161" spans="1:16" ht="17.25">
      <c r="A8161" s="183" t="s">
        <v>16303</v>
      </c>
      <c r="B8161" s="183" t="s">
        <v>16304</v>
      </c>
      <c r="C8161" s="183" t="s">
        <v>261</v>
      </c>
      <c r="D8161" s="183" t="s">
        <v>262</v>
      </c>
      <c r="E8161" s="184"/>
      <c r="F8161" s="184"/>
      <c r="G8161" s="188"/>
      <c r="H8161" s="185"/>
      <c r="I8161" s="184"/>
      <c r="J8161" s="184"/>
      <c r="K8161" s="185" t="s">
        <v>410</v>
      </c>
      <c r="L8161" s="185"/>
      <c r="M8161" s="186"/>
      <c r="N8161" s="61" t="s">
        <v>410</v>
      </c>
      <c r="P8161" s="175" t="s">
        <v>261</v>
      </c>
    </row>
    <row r="8162" spans="1:16" ht="17.25">
      <c r="A8162" s="183" t="s">
        <v>16305</v>
      </c>
      <c r="B8162" s="183" t="s">
        <v>16306</v>
      </c>
      <c r="C8162" s="183" t="s">
        <v>261</v>
      </c>
      <c r="D8162" s="183" t="s">
        <v>262</v>
      </c>
      <c r="E8162" s="184"/>
      <c r="F8162" s="184"/>
      <c r="G8162" s="185"/>
      <c r="H8162" s="185"/>
      <c r="I8162" s="184"/>
      <c r="J8162" s="184"/>
      <c r="K8162" s="185" t="s">
        <v>410</v>
      </c>
      <c r="L8162" s="185"/>
      <c r="M8162" s="186"/>
      <c r="N8162" s="61" t="s">
        <v>410</v>
      </c>
      <c r="P8162" s="175" t="s">
        <v>261</v>
      </c>
    </row>
    <row r="8163" spans="1:16" ht="17.25">
      <c r="A8163" s="183" t="s">
        <v>16307</v>
      </c>
      <c r="B8163" s="183" t="s">
        <v>16308</v>
      </c>
      <c r="C8163" s="183" t="s">
        <v>261</v>
      </c>
      <c r="D8163" s="183" t="s">
        <v>262</v>
      </c>
      <c r="E8163" s="184"/>
      <c r="F8163" s="184"/>
      <c r="G8163" s="185"/>
      <c r="H8163" s="185"/>
      <c r="I8163" s="184"/>
      <c r="J8163" s="184"/>
      <c r="K8163" s="185" t="s">
        <v>410</v>
      </c>
      <c r="L8163" s="185"/>
      <c r="M8163" s="186"/>
      <c r="N8163" s="61" t="s">
        <v>410</v>
      </c>
      <c r="P8163" s="175" t="s">
        <v>261</v>
      </c>
    </row>
    <row r="8164" spans="1:16" ht="17.25">
      <c r="A8164" s="183" t="s">
        <v>16309</v>
      </c>
      <c r="B8164" s="183" t="s">
        <v>16310</v>
      </c>
      <c r="C8164" s="183" t="s">
        <v>261</v>
      </c>
      <c r="D8164" s="183" t="s">
        <v>262</v>
      </c>
      <c r="E8164" s="184"/>
      <c r="F8164" s="184"/>
      <c r="G8164" s="185"/>
      <c r="H8164" s="185"/>
      <c r="I8164" s="184"/>
      <c r="J8164" s="184"/>
      <c r="K8164" s="185" t="s">
        <v>410</v>
      </c>
      <c r="L8164" s="185"/>
      <c r="M8164" s="186"/>
      <c r="N8164" s="61" t="s">
        <v>410</v>
      </c>
      <c r="P8164" s="175" t="s">
        <v>261</v>
      </c>
    </row>
    <row r="8165" spans="1:16" ht="17.25">
      <c r="A8165" s="183" t="s">
        <v>16311</v>
      </c>
      <c r="B8165" s="183" t="s">
        <v>16312</v>
      </c>
      <c r="C8165" s="183" t="s">
        <v>261</v>
      </c>
      <c r="D8165" s="183" t="s">
        <v>262</v>
      </c>
      <c r="E8165" s="184"/>
      <c r="F8165" s="184"/>
      <c r="G8165" s="185"/>
      <c r="H8165" s="185"/>
      <c r="I8165" s="184"/>
      <c r="J8165" s="184"/>
      <c r="K8165" s="185" t="s">
        <v>410</v>
      </c>
      <c r="L8165" s="185"/>
      <c r="M8165" s="186"/>
      <c r="N8165" s="61" t="s">
        <v>410</v>
      </c>
      <c r="P8165" s="175" t="s">
        <v>261</v>
      </c>
    </row>
    <row r="8166" spans="1:16" ht="17.25">
      <c r="A8166" s="183" t="s">
        <v>16313</v>
      </c>
      <c r="B8166" s="183" t="s">
        <v>16314</v>
      </c>
      <c r="C8166" s="183" t="s">
        <v>261</v>
      </c>
      <c r="D8166" s="183" t="s">
        <v>262</v>
      </c>
      <c r="E8166" s="184"/>
      <c r="F8166" s="184"/>
      <c r="G8166" s="185"/>
      <c r="H8166" s="185"/>
      <c r="I8166" s="184"/>
      <c r="J8166" s="184"/>
      <c r="K8166" s="185" t="s">
        <v>410</v>
      </c>
      <c r="L8166" s="185"/>
      <c r="M8166" s="186"/>
      <c r="N8166" s="61" t="s">
        <v>410</v>
      </c>
      <c r="P8166" s="175" t="s">
        <v>261</v>
      </c>
    </row>
    <row r="8167" spans="1:16" ht="17.25">
      <c r="A8167" s="183" t="s">
        <v>16315</v>
      </c>
      <c r="B8167" s="183" t="s">
        <v>16316</v>
      </c>
      <c r="C8167" s="183" t="s">
        <v>261</v>
      </c>
      <c r="D8167" s="183" t="s">
        <v>262</v>
      </c>
      <c r="E8167" s="184"/>
      <c r="F8167" s="184"/>
      <c r="G8167" s="185"/>
      <c r="H8167" s="185"/>
      <c r="I8167" s="184"/>
      <c r="J8167" s="184"/>
      <c r="K8167" s="185" t="s">
        <v>410</v>
      </c>
      <c r="L8167" s="185"/>
      <c r="M8167" s="186"/>
      <c r="N8167" s="61" t="s">
        <v>410</v>
      </c>
      <c r="P8167" s="175" t="s">
        <v>261</v>
      </c>
    </row>
    <row r="8168" spans="1:16" ht="17.25">
      <c r="A8168" s="183" t="s">
        <v>16317</v>
      </c>
      <c r="B8168" s="183" t="s">
        <v>16318</v>
      </c>
      <c r="C8168" s="183" t="s">
        <v>261</v>
      </c>
      <c r="D8168" s="183" t="s">
        <v>262</v>
      </c>
      <c r="E8168" s="184"/>
      <c r="F8168" s="184"/>
      <c r="G8168" s="185"/>
      <c r="H8168" s="185"/>
      <c r="I8168" s="184"/>
      <c r="J8168" s="184"/>
      <c r="K8168" s="183" t="s">
        <v>410</v>
      </c>
      <c r="L8168" s="183"/>
      <c r="M8168" s="186"/>
      <c r="N8168" s="61" t="s">
        <v>410</v>
      </c>
      <c r="P8168" s="175" t="s">
        <v>261</v>
      </c>
    </row>
    <row r="8169" spans="1:16" ht="17.25">
      <c r="A8169" s="183" t="s">
        <v>16319</v>
      </c>
      <c r="B8169" s="183" t="s">
        <v>16320</v>
      </c>
      <c r="C8169" s="183" t="s">
        <v>261</v>
      </c>
      <c r="D8169" s="183" t="s">
        <v>262</v>
      </c>
      <c r="E8169" s="184"/>
      <c r="F8169" s="184"/>
      <c r="G8169" s="185"/>
      <c r="H8169" s="185"/>
      <c r="I8169" s="184"/>
      <c r="J8169" s="184"/>
      <c r="K8169" s="185" t="s">
        <v>410</v>
      </c>
      <c r="L8169" s="185"/>
      <c r="M8169" s="186"/>
      <c r="N8169" s="61" t="s">
        <v>410</v>
      </c>
      <c r="P8169" s="175" t="s">
        <v>261</v>
      </c>
    </row>
    <row r="8170" spans="1:16" ht="17.25">
      <c r="A8170" s="183" t="s">
        <v>16321</v>
      </c>
      <c r="B8170" s="183" t="s">
        <v>16322</v>
      </c>
      <c r="C8170" s="183" t="s">
        <v>261</v>
      </c>
      <c r="D8170" s="183" t="s">
        <v>262</v>
      </c>
      <c r="E8170" s="184"/>
      <c r="F8170" s="184"/>
      <c r="G8170" s="185"/>
      <c r="H8170" s="185"/>
      <c r="I8170" s="184"/>
      <c r="J8170" s="184"/>
      <c r="K8170" s="183" t="s">
        <v>410</v>
      </c>
      <c r="L8170" s="183"/>
      <c r="M8170" s="186"/>
      <c r="N8170" s="61" t="s">
        <v>410</v>
      </c>
      <c r="P8170" s="175" t="s">
        <v>261</v>
      </c>
    </row>
    <row r="8171" spans="1:16" ht="17.25">
      <c r="A8171" s="183" t="s">
        <v>16323</v>
      </c>
      <c r="B8171" s="183" t="s">
        <v>16324</v>
      </c>
      <c r="C8171" s="183" t="s">
        <v>261</v>
      </c>
      <c r="D8171" s="183" t="s">
        <v>262</v>
      </c>
      <c r="E8171" s="184"/>
      <c r="F8171" s="184"/>
      <c r="G8171" s="185"/>
      <c r="H8171" s="185"/>
      <c r="I8171" s="184"/>
      <c r="J8171" s="184"/>
      <c r="K8171" s="185" t="s">
        <v>410</v>
      </c>
      <c r="L8171" s="185"/>
      <c r="M8171" s="186"/>
      <c r="N8171" s="61" t="s">
        <v>410</v>
      </c>
      <c r="P8171" s="175" t="s">
        <v>261</v>
      </c>
    </row>
    <row r="8172" spans="1:16" ht="17.25">
      <c r="A8172" s="183" t="s">
        <v>16325</v>
      </c>
      <c r="B8172" s="183" t="s">
        <v>16326</v>
      </c>
      <c r="C8172" s="183" t="s">
        <v>261</v>
      </c>
      <c r="D8172" s="183" t="s">
        <v>262</v>
      </c>
      <c r="E8172" s="184"/>
      <c r="F8172" s="184"/>
      <c r="G8172" s="185"/>
      <c r="H8172" s="185"/>
      <c r="I8172" s="184"/>
      <c r="J8172" s="184"/>
      <c r="K8172" s="185" t="s">
        <v>410</v>
      </c>
      <c r="L8172" s="185"/>
      <c r="M8172" s="186"/>
      <c r="N8172" s="61" t="s">
        <v>410</v>
      </c>
      <c r="P8172" s="175" t="s">
        <v>261</v>
      </c>
    </row>
    <row r="8173" spans="1:16" ht="17.25">
      <c r="A8173" s="183" t="s">
        <v>16327</v>
      </c>
      <c r="B8173" s="183" t="s">
        <v>16328</v>
      </c>
      <c r="C8173" s="183" t="s">
        <v>261</v>
      </c>
      <c r="D8173" s="183" t="s">
        <v>262</v>
      </c>
      <c r="E8173" s="184"/>
      <c r="F8173" s="184"/>
      <c r="G8173" s="188"/>
      <c r="H8173" s="185"/>
      <c r="I8173" s="184"/>
      <c r="J8173" s="184"/>
      <c r="K8173" s="185" t="s">
        <v>410</v>
      </c>
      <c r="L8173" s="185"/>
      <c r="M8173" s="186"/>
      <c r="N8173" s="61" t="s">
        <v>410</v>
      </c>
      <c r="P8173" s="175" t="s">
        <v>261</v>
      </c>
    </row>
    <row r="8174" spans="1:16" ht="17.25">
      <c r="A8174" s="183" t="s">
        <v>16329</v>
      </c>
      <c r="B8174" s="183" t="s">
        <v>16330</v>
      </c>
      <c r="C8174" s="183" t="s">
        <v>261</v>
      </c>
      <c r="D8174" s="183" t="s">
        <v>262</v>
      </c>
      <c r="E8174" s="184"/>
      <c r="F8174" s="184"/>
      <c r="G8174" s="185"/>
      <c r="H8174" s="185"/>
      <c r="I8174" s="184"/>
      <c r="J8174" s="184"/>
      <c r="K8174" s="185" t="s">
        <v>410</v>
      </c>
      <c r="L8174" s="185"/>
      <c r="M8174" s="186"/>
      <c r="N8174" s="61" t="s">
        <v>410</v>
      </c>
      <c r="P8174" s="175" t="s">
        <v>261</v>
      </c>
    </row>
    <row r="8175" spans="1:16" ht="17.25">
      <c r="A8175" s="183" t="s">
        <v>16331</v>
      </c>
      <c r="B8175" s="183" t="s">
        <v>16332</v>
      </c>
      <c r="C8175" s="183" t="s">
        <v>261</v>
      </c>
      <c r="D8175" s="183" t="s">
        <v>262</v>
      </c>
      <c r="E8175" s="184"/>
      <c r="F8175" s="184"/>
      <c r="G8175" s="185"/>
      <c r="H8175" s="185"/>
      <c r="I8175" s="184"/>
      <c r="J8175" s="184"/>
      <c r="K8175" s="185" t="s">
        <v>410</v>
      </c>
      <c r="L8175" s="185"/>
      <c r="M8175" s="186"/>
      <c r="N8175" s="61" t="s">
        <v>410</v>
      </c>
      <c r="P8175" s="175" t="s">
        <v>261</v>
      </c>
    </row>
    <row r="8176" spans="1:16" ht="17.25">
      <c r="A8176" s="183" t="s">
        <v>16333</v>
      </c>
      <c r="B8176" s="183" t="s">
        <v>16334</v>
      </c>
      <c r="C8176" s="183" t="s">
        <v>261</v>
      </c>
      <c r="D8176" s="183" t="s">
        <v>262</v>
      </c>
      <c r="E8176" s="184"/>
      <c r="F8176" s="184"/>
      <c r="G8176" s="185"/>
      <c r="H8176" s="185"/>
      <c r="I8176" s="184"/>
      <c r="J8176" s="184"/>
      <c r="K8176" s="185" t="s">
        <v>410</v>
      </c>
      <c r="L8176" s="185"/>
      <c r="M8176" s="186"/>
      <c r="N8176" s="61" t="s">
        <v>410</v>
      </c>
      <c r="P8176" s="175" t="s">
        <v>261</v>
      </c>
    </row>
    <row r="8177" spans="1:16" ht="17.25">
      <c r="A8177" s="183" t="s">
        <v>16335</v>
      </c>
      <c r="B8177" s="183" t="s">
        <v>16336</v>
      </c>
      <c r="C8177" s="183" t="s">
        <v>261</v>
      </c>
      <c r="D8177" s="183" t="s">
        <v>262</v>
      </c>
      <c r="E8177" s="184"/>
      <c r="F8177" s="184"/>
      <c r="G8177" s="185"/>
      <c r="H8177" s="185"/>
      <c r="I8177" s="184"/>
      <c r="J8177" s="184"/>
      <c r="K8177" s="185" t="s">
        <v>410</v>
      </c>
      <c r="L8177" s="185"/>
      <c r="M8177" s="186"/>
      <c r="N8177" s="61" t="s">
        <v>410</v>
      </c>
      <c r="P8177" s="175" t="s">
        <v>261</v>
      </c>
    </row>
    <row r="8178" spans="1:16" ht="17.25">
      <c r="A8178" s="183" t="s">
        <v>16337</v>
      </c>
      <c r="B8178" s="183" t="s">
        <v>16338</v>
      </c>
      <c r="C8178" s="183" t="s">
        <v>261</v>
      </c>
      <c r="D8178" s="183" t="s">
        <v>262</v>
      </c>
      <c r="E8178" s="184"/>
      <c r="F8178" s="184"/>
      <c r="G8178" s="188"/>
      <c r="H8178" s="185"/>
      <c r="I8178" s="184"/>
      <c r="J8178" s="184"/>
      <c r="K8178" s="185" t="s">
        <v>410</v>
      </c>
      <c r="L8178" s="185"/>
      <c r="M8178" s="186"/>
      <c r="N8178" s="61" t="s">
        <v>410</v>
      </c>
      <c r="P8178" s="175" t="s">
        <v>261</v>
      </c>
    </row>
    <row r="8179" spans="1:16" ht="17.25">
      <c r="A8179" s="183" t="s">
        <v>16339</v>
      </c>
      <c r="B8179" s="183" t="s">
        <v>16340</v>
      </c>
      <c r="C8179" s="183" t="s">
        <v>261</v>
      </c>
      <c r="D8179" s="183" t="s">
        <v>262</v>
      </c>
      <c r="E8179" s="184"/>
      <c r="F8179" s="184"/>
      <c r="G8179" s="185"/>
      <c r="H8179" s="185"/>
      <c r="I8179" s="184"/>
      <c r="J8179" s="184"/>
      <c r="K8179" s="185" t="s">
        <v>410</v>
      </c>
      <c r="L8179" s="185"/>
      <c r="M8179" s="186"/>
      <c r="N8179" s="61" t="s">
        <v>410</v>
      </c>
      <c r="P8179" s="175" t="s">
        <v>261</v>
      </c>
    </row>
    <row r="8180" spans="1:16" ht="17.25">
      <c r="A8180" s="183" t="s">
        <v>16341</v>
      </c>
      <c r="B8180" s="183" t="s">
        <v>16342</v>
      </c>
      <c r="C8180" s="183" t="s">
        <v>261</v>
      </c>
      <c r="D8180" s="183" t="s">
        <v>262</v>
      </c>
      <c r="E8180" s="184"/>
      <c r="F8180" s="184"/>
      <c r="G8180" s="185"/>
      <c r="H8180" s="185"/>
      <c r="I8180" s="184"/>
      <c r="J8180" s="184"/>
      <c r="K8180" s="185" t="s">
        <v>410</v>
      </c>
      <c r="L8180" s="185"/>
      <c r="M8180" s="186"/>
      <c r="N8180" s="61" t="s">
        <v>410</v>
      </c>
      <c r="P8180" s="175" t="s">
        <v>261</v>
      </c>
    </row>
    <row r="8181" spans="1:16" ht="17.25">
      <c r="A8181" s="183" t="s">
        <v>16343</v>
      </c>
      <c r="B8181" s="183" t="s">
        <v>16344</v>
      </c>
      <c r="C8181" s="183" t="s">
        <v>261</v>
      </c>
      <c r="D8181" s="183" t="s">
        <v>262</v>
      </c>
      <c r="E8181" s="184"/>
      <c r="F8181" s="184"/>
      <c r="G8181" s="188"/>
      <c r="H8181" s="185"/>
      <c r="I8181" s="184"/>
      <c r="J8181" s="184"/>
      <c r="K8181" s="185" t="s">
        <v>410</v>
      </c>
      <c r="L8181" s="185"/>
      <c r="M8181" s="186"/>
      <c r="N8181" s="61" t="s">
        <v>410</v>
      </c>
      <c r="P8181" s="175" t="s">
        <v>261</v>
      </c>
    </row>
    <row r="8182" spans="1:16" ht="17.25">
      <c r="A8182" s="183" t="s">
        <v>16345</v>
      </c>
      <c r="B8182" s="183" t="s">
        <v>16346</v>
      </c>
      <c r="C8182" s="183" t="s">
        <v>261</v>
      </c>
      <c r="D8182" s="183" t="s">
        <v>262</v>
      </c>
      <c r="E8182" s="184"/>
      <c r="F8182" s="184"/>
      <c r="G8182" s="185"/>
      <c r="H8182" s="185"/>
      <c r="I8182" s="184"/>
      <c r="J8182" s="184"/>
      <c r="K8182" s="185" t="s">
        <v>410</v>
      </c>
      <c r="L8182" s="185"/>
      <c r="M8182" s="186"/>
      <c r="N8182" s="61" t="s">
        <v>410</v>
      </c>
      <c r="P8182" s="175" t="s">
        <v>261</v>
      </c>
    </row>
    <row r="8183" spans="1:16" ht="17.25">
      <c r="A8183" s="183" t="s">
        <v>16347</v>
      </c>
      <c r="B8183" s="183" t="s">
        <v>16348</v>
      </c>
      <c r="C8183" s="183" t="s">
        <v>261</v>
      </c>
      <c r="D8183" s="183" t="s">
        <v>262</v>
      </c>
      <c r="E8183" s="184"/>
      <c r="F8183" s="184"/>
      <c r="G8183" s="185"/>
      <c r="H8183" s="185"/>
      <c r="I8183" s="184"/>
      <c r="J8183" s="184"/>
      <c r="K8183" s="185" t="s">
        <v>410</v>
      </c>
      <c r="L8183" s="185"/>
      <c r="M8183" s="186"/>
      <c r="N8183" s="61" t="s">
        <v>410</v>
      </c>
      <c r="P8183" s="175" t="s">
        <v>261</v>
      </c>
    </row>
    <row r="8184" spans="1:16" ht="17.25">
      <c r="A8184" s="183" t="s">
        <v>16349</v>
      </c>
      <c r="B8184" s="183" t="s">
        <v>16350</v>
      </c>
      <c r="C8184" s="183" t="s">
        <v>261</v>
      </c>
      <c r="D8184" s="183" t="s">
        <v>262</v>
      </c>
      <c r="E8184" s="184"/>
      <c r="F8184" s="184"/>
      <c r="G8184" s="185"/>
      <c r="H8184" s="185"/>
      <c r="I8184" s="184"/>
      <c r="J8184" s="184"/>
      <c r="K8184" s="185" t="s">
        <v>410</v>
      </c>
      <c r="L8184" s="185"/>
      <c r="M8184" s="186"/>
      <c r="N8184" s="61" t="s">
        <v>410</v>
      </c>
      <c r="P8184" s="175" t="s">
        <v>261</v>
      </c>
    </row>
    <row r="8185" spans="1:16" ht="17.25">
      <c r="A8185" s="183" t="s">
        <v>16351</v>
      </c>
      <c r="B8185" s="183" t="s">
        <v>16352</v>
      </c>
      <c r="C8185" s="183" t="s">
        <v>261</v>
      </c>
      <c r="D8185" s="183" t="s">
        <v>262</v>
      </c>
      <c r="E8185" s="184"/>
      <c r="F8185" s="184"/>
      <c r="G8185" s="185"/>
      <c r="H8185" s="185"/>
      <c r="I8185" s="184"/>
      <c r="J8185" s="184"/>
      <c r="K8185" s="185" t="s">
        <v>410</v>
      </c>
      <c r="L8185" s="185"/>
      <c r="M8185" s="186"/>
      <c r="N8185" s="61" t="s">
        <v>410</v>
      </c>
      <c r="P8185" s="175" t="s">
        <v>261</v>
      </c>
    </row>
    <row r="8186" spans="1:16" ht="17.25">
      <c r="A8186" s="183" t="s">
        <v>16353</v>
      </c>
      <c r="B8186" s="183" t="s">
        <v>16354</v>
      </c>
      <c r="C8186" s="183" t="s">
        <v>261</v>
      </c>
      <c r="D8186" s="183" t="s">
        <v>262</v>
      </c>
      <c r="E8186" s="184"/>
      <c r="F8186" s="184"/>
      <c r="G8186" s="185"/>
      <c r="H8186" s="185"/>
      <c r="I8186" s="184"/>
      <c r="J8186" s="184"/>
      <c r="K8186" s="185" t="s">
        <v>410</v>
      </c>
      <c r="L8186" s="185"/>
      <c r="M8186" s="186"/>
      <c r="N8186" s="61" t="s">
        <v>410</v>
      </c>
      <c r="P8186" s="175" t="s">
        <v>261</v>
      </c>
    </row>
    <row r="8187" spans="1:16" ht="17.25">
      <c r="A8187" s="183" t="s">
        <v>16355</v>
      </c>
      <c r="B8187" s="183" t="s">
        <v>16356</v>
      </c>
      <c r="C8187" s="183" t="s">
        <v>261</v>
      </c>
      <c r="D8187" s="183" t="s">
        <v>262</v>
      </c>
      <c r="E8187" s="184"/>
      <c r="F8187" s="184"/>
      <c r="G8187" s="185"/>
      <c r="H8187" s="185"/>
      <c r="I8187" s="184"/>
      <c r="J8187" s="184"/>
      <c r="K8187" s="185" t="s">
        <v>410</v>
      </c>
      <c r="L8187" s="185"/>
      <c r="M8187" s="186"/>
      <c r="N8187" s="61" t="s">
        <v>410</v>
      </c>
      <c r="P8187" s="175" t="s">
        <v>261</v>
      </c>
    </row>
    <row r="8188" spans="1:16" ht="17.25">
      <c r="A8188" s="183" t="s">
        <v>16357</v>
      </c>
      <c r="B8188" s="183" t="s">
        <v>16358</v>
      </c>
      <c r="C8188" s="183" t="s">
        <v>261</v>
      </c>
      <c r="D8188" s="183" t="s">
        <v>262</v>
      </c>
      <c r="E8188" s="184"/>
      <c r="F8188" s="184"/>
      <c r="G8188" s="185"/>
      <c r="H8188" s="185"/>
      <c r="I8188" s="184"/>
      <c r="J8188" s="184"/>
      <c r="K8188" s="185" t="s">
        <v>410</v>
      </c>
      <c r="L8188" s="185"/>
      <c r="M8188" s="186"/>
      <c r="N8188" s="61" t="s">
        <v>410</v>
      </c>
      <c r="P8188" s="175" t="s">
        <v>261</v>
      </c>
    </row>
    <row r="8189" spans="1:16" ht="17.25">
      <c r="A8189" s="183" t="s">
        <v>16359</v>
      </c>
      <c r="B8189" s="183" t="s">
        <v>16360</v>
      </c>
      <c r="C8189" s="183" t="s">
        <v>261</v>
      </c>
      <c r="D8189" s="183" t="s">
        <v>262</v>
      </c>
      <c r="E8189" s="184"/>
      <c r="F8189" s="184"/>
      <c r="G8189" s="185"/>
      <c r="H8189" s="185"/>
      <c r="I8189" s="184"/>
      <c r="J8189" s="184"/>
      <c r="K8189" s="185" t="s">
        <v>410</v>
      </c>
      <c r="L8189" s="185"/>
      <c r="M8189" s="186"/>
      <c r="N8189" s="61" t="s">
        <v>410</v>
      </c>
      <c r="P8189" s="175" t="s">
        <v>261</v>
      </c>
    </row>
    <row r="8190" spans="1:16" ht="17.25">
      <c r="A8190" s="183" t="s">
        <v>16361</v>
      </c>
      <c r="B8190" s="183" t="s">
        <v>16362</v>
      </c>
      <c r="C8190" s="183" t="s">
        <v>261</v>
      </c>
      <c r="D8190" s="183" t="s">
        <v>262</v>
      </c>
      <c r="E8190" s="184"/>
      <c r="F8190" s="184"/>
      <c r="G8190" s="188"/>
      <c r="H8190" s="185"/>
      <c r="I8190" s="184"/>
      <c r="J8190" s="184"/>
      <c r="K8190" s="185" t="s">
        <v>410</v>
      </c>
      <c r="L8190" s="185"/>
      <c r="M8190" s="186"/>
      <c r="N8190" s="61" t="s">
        <v>410</v>
      </c>
      <c r="P8190" s="175" t="s">
        <v>261</v>
      </c>
    </row>
    <row r="8191" spans="1:16" ht="17.25">
      <c r="A8191" s="183" t="s">
        <v>16363</v>
      </c>
      <c r="B8191" s="183" t="s">
        <v>16364</v>
      </c>
      <c r="C8191" s="183" t="s">
        <v>261</v>
      </c>
      <c r="D8191" s="183" t="s">
        <v>262</v>
      </c>
      <c r="E8191" s="184"/>
      <c r="F8191" s="184"/>
      <c r="G8191" s="185"/>
      <c r="H8191" s="185"/>
      <c r="I8191" s="184"/>
      <c r="J8191" s="184"/>
      <c r="K8191" s="185" t="s">
        <v>410</v>
      </c>
      <c r="L8191" s="185"/>
      <c r="M8191" s="186"/>
      <c r="N8191" s="61" t="s">
        <v>410</v>
      </c>
      <c r="P8191" s="175" t="s">
        <v>261</v>
      </c>
    </row>
    <row r="8192" spans="1:16" ht="17.25">
      <c r="A8192" s="183" t="s">
        <v>16365</v>
      </c>
      <c r="B8192" s="183" t="s">
        <v>16366</v>
      </c>
      <c r="C8192" s="183" t="s">
        <v>261</v>
      </c>
      <c r="D8192" s="183" t="s">
        <v>262</v>
      </c>
      <c r="E8192" s="184"/>
      <c r="F8192" s="184"/>
      <c r="G8192" s="185"/>
      <c r="H8192" s="185"/>
      <c r="I8192" s="184"/>
      <c r="J8192" s="184"/>
      <c r="K8192" s="185" t="s">
        <v>410</v>
      </c>
      <c r="L8192" s="185"/>
      <c r="M8192" s="186"/>
      <c r="N8192" s="61" t="s">
        <v>410</v>
      </c>
      <c r="P8192" s="175" t="s">
        <v>261</v>
      </c>
    </row>
    <row r="8193" spans="1:16" ht="17.25">
      <c r="A8193" s="183" t="s">
        <v>16367</v>
      </c>
      <c r="B8193" s="183" t="s">
        <v>16368</v>
      </c>
      <c r="C8193" s="183" t="s">
        <v>261</v>
      </c>
      <c r="D8193" s="183" t="s">
        <v>262</v>
      </c>
      <c r="E8193" s="184"/>
      <c r="F8193" s="184"/>
      <c r="G8193" s="185"/>
      <c r="H8193" s="185"/>
      <c r="I8193" s="184"/>
      <c r="J8193" s="184"/>
      <c r="K8193" s="185" t="s">
        <v>410</v>
      </c>
      <c r="L8193" s="185"/>
      <c r="M8193" s="186"/>
      <c r="N8193" s="61" t="s">
        <v>410</v>
      </c>
      <c r="P8193" s="175" t="s">
        <v>261</v>
      </c>
    </row>
    <row r="8194" spans="1:16" ht="17.25">
      <c r="A8194" s="183" t="s">
        <v>16369</v>
      </c>
      <c r="B8194" s="183" t="s">
        <v>16370</v>
      </c>
      <c r="C8194" s="183" t="s">
        <v>261</v>
      </c>
      <c r="D8194" s="183" t="s">
        <v>262</v>
      </c>
      <c r="E8194" s="184"/>
      <c r="F8194" s="184"/>
      <c r="G8194" s="185"/>
      <c r="H8194" s="185"/>
      <c r="I8194" s="184"/>
      <c r="J8194" s="184"/>
      <c r="K8194" s="185" t="s">
        <v>410</v>
      </c>
      <c r="L8194" s="185"/>
      <c r="M8194" s="186"/>
      <c r="N8194" s="61" t="s">
        <v>410</v>
      </c>
      <c r="P8194" s="175" t="s">
        <v>261</v>
      </c>
    </row>
    <row r="8195" spans="1:16" ht="17.25">
      <c r="A8195" s="183" t="s">
        <v>16371</v>
      </c>
      <c r="B8195" s="183" t="s">
        <v>16372</v>
      </c>
      <c r="C8195" s="183" t="s">
        <v>261</v>
      </c>
      <c r="D8195" s="183" t="s">
        <v>262</v>
      </c>
      <c r="E8195" s="184"/>
      <c r="F8195" s="184"/>
      <c r="G8195" s="185"/>
      <c r="H8195" s="185"/>
      <c r="I8195" s="184"/>
      <c r="J8195" s="184"/>
      <c r="K8195" s="185" t="s">
        <v>410</v>
      </c>
      <c r="L8195" s="185"/>
      <c r="M8195" s="186"/>
      <c r="N8195" s="61" t="s">
        <v>410</v>
      </c>
      <c r="P8195" s="175" t="s">
        <v>261</v>
      </c>
    </row>
    <row r="8196" spans="1:16" ht="17.25">
      <c r="A8196" s="183" t="s">
        <v>16373</v>
      </c>
      <c r="B8196" s="183" t="s">
        <v>16374</v>
      </c>
      <c r="C8196" s="183" t="s">
        <v>261</v>
      </c>
      <c r="D8196" s="183" t="s">
        <v>262</v>
      </c>
      <c r="E8196" s="184"/>
      <c r="F8196" s="184"/>
      <c r="G8196" s="185"/>
      <c r="H8196" s="185"/>
      <c r="I8196" s="184"/>
      <c r="J8196" s="184"/>
      <c r="K8196" s="185" t="s">
        <v>410</v>
      </c>
      <c r="L8196" s="185"/>
      <c r="M8196" s="186"/>
      <c r="N8196" s="61" t="s">
        <v>410</v>
      </c>
      <c r="P8196" s="175" t="s">
        <v>261</v>
      </c>
    </row>
    <row r="8197" spans="1:16" ht="17.25">
      <c r="A8197" s="183" t="s">
        <v>16375</v>
      </c>
      <c r="B8197" s="183" t="s">
        <v>16376</v>
      </c>
      <c r="C8197" s="183" t="s">
        <v>261</v>
      </c>
      <c r="D8197" s="183" t="s">
        <v>262</v>
      </c>
      <c r="E8197" s="184"/>
      <c r="F8197" s="184"/>
      <c r="G8197" s="185"/>
      <c r="H8197" s="185"/>
      <c r="I8197" s="184"/>
      <c r="J8197" s="184"/>
      <c r="K8197" s="185" t="s">
        <v>410</v>
      </c>
      <c r="L8197" s="185"/>
      <c r="M8197" s="186"/>
      <c r="N8197" s="61" t="s">
        <v>410</v>
      </c>
      <c r="P8197" s="175" t="s">
        <v>261</v>
      </c>
    </row>
    <row r="8198" spans="1:16" ht="17.25">
      <c r="A8198" s="183" t="s">
        <v>16377</v>
      </c>
      <c r="B8198" s="183" t="s">
        <v>16378</v>
      </c>
      <c r="C8198" s="183" t="s">
        <v>261</v>
      </c>
      <c r="D8198" s="183" t="s">
        <v>262</v>
      </c>
      <c r="E8198" s="184"/>
      <c r="F8198" s="184"/>
      <c r="G8198" s="188"/>
      <c r="H8198" s="185"/>
      <c r="I8198" s="184"/>
      <c r="J8198" s="184"/>
      <c r="K8198" s="185" t="s">
        <v>410</v>
      </c>
      <c r="L8198" s="185"/>
      <c r="M8198" s="186"/>
      <c r="N8198" s="61" t="s">
        <v>410</v>
      </c>
      <c r="P8198" s="175" t="s">
        <v>261</v>
      </c>
    </row>
    <row r="8199" spans="1:16" ht="17.25">
      <c r="A8199" s="183" t="s">
        <v>16379</v>
      </c>
      <c r="B8199" s="183" t="s">
        <v>16380</v>
      </c>
      <c r="C8199" s="183" t="s">
        <v>261</v>
      </c>
      <c r="D8199" s="183" t="s">
        <v>262</v>
      </c>
      <c r="E8199" s="184"/>
      <c r="F8199" s="184"/>
      <c r="G8199" s="185"/>
      <c r="H8199" s="185"/>
      <c r="I8199" s="184"/>
      <c r="J8199" s="184"/>
      <c r="K8199" s="183" t="s">
        <v>410</v>
      </c>
      <c r="L8199" s="183"/>
      <c r="M8199" s="186"/>
      <c r="N8199" s="61" t="s">
        <v>410</v>
      </c>
      <c r="P8199" s="175" t="s">
        <v>261</v>
      </c>
    </row>
    <row r="8200" spans="1:16" ht="17.25">
      <c r="A8200" s="183" t="s">
        <v>16381</v>
      </c>
      <c r="B8200" s="183" t="s">
        <v>16382</v>
      </c>
      <c r="C8200" s="183" t="s">
        <v>261</v>
      </c>
      <c r="D8200" s="183" t="s">
        <v>262</v>
      </c>
      <c r="E8200" s="184"/>
      <c r="F8200" s="184"/>
      <c r="G8200" s="185"/>
      <c r="H8200" s="185"/>
      <c r="I8200" s="184"/>
      <c r="J8200" s="184"/>
      <c r="K8200" s="185" t="s">
        <v>410</v>
      </c>
      <c r="L8200" s="185"/>
      <c r="M8200" s="186"/>
      <c r="N8200" s="61" t="s">
        <v>410</v>
      </c>
      <c r="P8200" s="175" t="s">
        <v>261</v>
      </c>
    </row>
    <row r="8201" spans="1:16" ht="17.25">
      <c r="A8201" s="183" t="s">
        <v>16383</v>
      </c>
      <c r="B8201" s="183" t="s">
        <v>16384</v>
      </c>
      <c r="C8201" s="183" t="s">
        <v>261</v>
      </c>
      <c r="D8201" s="183" t="s">
        <v>262</v>
      </c>
      <c r="E8201" s="184"/>
      <c r="F8201" s="184"/>
      <c r="G8201" s="185"/>
      <c r="H8201" s="185"/>
      <c r="I8201" s="184"/>
      <c r="J8201" s="184"/>
      <c r="K8201" s="185" t="s">
        <v>410</v>
      </c>
      <c r="L8201" s="185"/>
      <c r="M8201" s="186"/>
      <c r="N8201" s="61" t="s">
        <v>410</v>
      </c>
      <c r="P8201" s="175" t="s">
        <v>261</v>
      </c>
    </row>
    <row r="8202" spans="1:16" ht="17.25">
      <c r="A8202" s="183" t="s">
        <v>16385</v>
      </c>
      <c r="B8202" s="183" t="s">
        <v>16386</v>
      </c>
      <c r="C8202" s="183" t="s">
        <v>261</v>
      </c>
      <c r="D8202" s="183" t="s">
        <v>262</v>
      </c>
      <c r="E8202" s="184"/>
      <c r="F8202" s="184"/>
      <c r="G8202" s="185"/>
      <c r="H8202" s="185"/>
      <c r="I8202" s="184"/>
      <c r="J8202" s="184"/>
      <c r="K8202" s="185" t="s">
        <v>410</v>
      </c>
      <c r="L8202" s="185"/>
      <c r="M8202" s="186"/>
      <c r="N8202" s="61" t="s">
        <v>410</v>
      </c>
      <c r="P8202" s="175" t="s">
        <v>261</v>
      </c>
    </row>
    <row r="8203" spans="1:16" ht="17.25">
      <c r="A8203" s="183" t="s">
        <v>16387</v>
      </c>
      <c r="B8203" s="183" t="s">
        <v>16388</v>
      </c>
      <c r="C8203" s="183" t="s">
        <v>261</v>
      </c>
      <c r="D8203" s="183" t="s">
        <v>262</v>
      </c>
      <c r="E8203" s="184"/>
      <c r="F8203" s="184"/>
      <c r="G8203" s="185"/>
      <c r="H8203" s="185"/>
      <c r="I8203" s="184"/>
      <c r="J8203" s="184"/>
      <c r="K8203" s="185" t="s">
        <v>410</v>
      </c>
      <c r="L8203" s="185"/>
      <c r="M8203" s="186"/>
      <c r="N8203" s="61" t="s">
        <v>410</v>
      </c>
      <c r="P8203" s="175" t="s">
        <v>261</v>
      </c>
    </row>
    <row r="8204" spans="1:16" ht="17.25">
      <c r="A8204" s="183" t="s">
        <v>16389</v>
      </c>
      <c r="B8204" s="183" t="s">
        <v>16390</v>
      </c>
      <c r="C8204" s="183" t="s">
        <v>261</v>
      </c>
      <c r="D8204" s="183" t="s">
        <v>262</v>
      </c>
      <c r="E8204" s="184"/>
      <c r="F8204" s="184"/>
      <c r="G8204" s="185"/>
      <c r="H8204" s="185"/>
      <c r="I8204" s="184"/>
      <c r="J8204" s="184"/>
      <c r="K8204" s="185" t="s">
        <v>410</v>
      </c>
      <c r="L8204" s="185"/>
      <c r="M8204" s="186"/>
      <c r="N8204" s="61" t="s">
        <v>410</v>
      </c>
      <c r="P8204" s="175" t="s">
        <v>261</v>
      </c>
    </row>
    <row r="8205" spans="1:16" ht="17.25">
      <c r="A8205" s="183" t="s">
        <v>16391</v>
      </c>
      <c r="B8205" s="183" t="s">
        <v>16392</v>
      </c>
      <c r="C8205" s="183" t="s">
        <v>261</v>
      </c>
      <c r="D8205" s="183" t="s">
        <v>262</v>
      </c>
      <c r="E8205" s="184"/>
      <c r="F8205" s="184"/>
      <c r="G8205" s="188"/>
      <c r="H8205" s="185"/>
      <c r="I8205" s="184"/>
      <c r="J8205" s="184"/>
      <c r="K8205" s="185" t="s">
        <v>410</v>
      </c>
      <c r="L8205" s="185"/>
      <c r="M8205" s="186"/>
      <c r="N8205" s="61" t="s">
        <v>410</v>
      </c>
      <c r="P8205" s="175" t="s">
        <v>261</v>
      </c>
    </row>
    <row r="8206" spans="1:16" ht="17.25">
      <c r="A8206" s="183" t="s">
        <v>16393</v>
      </c>
      <c r="B8206" s="183" t="s">
        <v>16394</v>
      </c>
      <c r="C8206" s="183" t="s">
        <v>261</v>
      </c>
      <c r="D8206" s="183" t="s">
        <v>262</v>
      </c>
      <c r="E8206" s="184"/>
      <c r="F8206" s="184"/>
      <c r="G8206" s="185"/>
      <c r="H8206" s="185"/>
      <c r="I8206" s="184"/>
      <c r="J8206" s="184"/>
      <c r="K8206" s="185" t="s">
        <v>410</v>
      </c>
      <c r="L8206" s="185"/>
      <c r="M8206" s="186"/>
      <c r="N8206" s="61" t="s">
        <v>410</v>
      </c>
      <c r="P8206" s="175" t="s">
        <v>261</v>
      </c>
    </row>
    <row r="8207" spans="1:16" ht="17.25">
      <c r="A8207" s="183" t="s">
        <v>16395</v>
      </c>
      <c r="B8207" s="183" t="s">
        <v>16396</v>
      </c>
      <c r="C8207" s="183" t="s">
        <v>261</v>
      </c>
      <c r="D8207" s="183" t="s">
        <v>262</v>
      </c>
      <c r="E8207" s="184"/>
      <c r="F8207" s="184"/>
      <c r="G8207" s="185"/>
      <c r="H8207" s="185"/>
      <c r="I8207" s="184"/>
      <c r="J8207" s="184"/>
      <c r="K8207" s="185" t="s">
        <v>410</v>
      </c>
      <c r="L8207" s="185"/>
      <c r="M8207" s="186"/>
      <c r="N8207" s="61" t="s">
        <v>410</v>
      </c>
      <c r="P8207" s="175" t="s">
        <v>261</v>
      </c>
    </row>
    <row r="8208" spans="1:16" ht="17.25">
      <c r="A8208" s="183" t="s">
        <v>16397</v>
      </c>
      <c r="B8208" s="183" t="s">
        <v>16398</v>
      </c>
      <c r="C8208" s="183" t="s">
        <v>261</v>
      </c>
      <c r="D8208" s="183" t="s">
        <v>262</v>
      </c>
      <c r="E8208" s="184"/>
      <c r="F8208" s="184"/>
      <c r="G8208" s="185"/>
      <c r="H8208" s="185"/>
      <c r="I8208" s="184"/>
      <c r="J8208" s="184"/>
      <c r="K8208" s="185" t="s">
        <v>410</v>
      </c>
      <c r="L8208" s="185"/>
      <c r="M8208" s="186"/>
      <c r="N8208" s="61" t="s">
        <v>410</v>
      </c>
      <c r="P8208" s="175" t="s">
        <v>261</v>
      </c>
    </row>
    <row r="8209" spans="1:16" ht="17.25">
      <c r="A8209" s="183" t="s">
        <v>16399</v>
      </c>
      <c r="B8209" s="183" t="s">
        <v>16400</v>
      </c>
      <c r="C8209" s="183" t="s">
        <v>261</v>
      </c>
      <c r="D8209" s="183" t="s">
        <v>262</v>
      </c>
      <c r="E8209" s="184"/>
      <c r="F8209" s="184"/>
      <c r="G8209" s="185"/>
      <c r="H8209" s="185"/>
      <c r="I8209" s="184"/>
      <c r="J8209" s="184"/>
      <c r="K8209" s="185" t="s">
        <v>410</v>
      </c>
      <c r="L8209" s="185"/>
      <c r="M8209" s="186"/>
      <c r="N8209" s="61" t="s">
        <v>410</v>
      </c>
      <c r="P8209" s="175" t="s">
        <v>261</v>
      </c>
    </row>
    <row r="8210" spans="1:16" ht="17.25">
      <c r="A8210" s="183" t="s">
        <v>16401</v>
      </c>
      <c r="B8210" s="183" t="s">
        <v>16402</v>
      </c>
      <c r="C8210" s="183" t="s">
        <v>261</v>
      </c>
      <c r="D8210" s="183" t="s">
        <v>262</v>
      </c>
      <c r="E8210" s="184"/>
      <c r="F8210" s="184"/>
      <c r="G8210" s="185"/>
      <c r="H8210" s="185"/>
      <c r="I8210" s="184"/>
      <c r="J8210" s="184"/>
      <c r="K8210" s="185" t="s">
        <v>410</v>
      </c>
      <c r="L8210" s="185"/>
      <c r="M8210" s="186"/>
      <c r="N8210" s="61" t="s">
        <v>410</v>
      </c>
      <c r="P8210" s="175" t="s">
        <v>261</v>
      </c>
    </row>
    <row r="8211" spans="1:16" ht="17.25">
      <c r="A8211" s="183" t="s">
        <v>16403</v>
      </c>
      <c r="B8211" s="183" t="s">
        <v>16404</v>
      </c>
      <c r="C8211" s="183" t="s">
        <v>261</v>
      </c>
      <c r="D8211" s="183" t="s">
        <v>262</v>
      </c>
      <c r="E8211" s="184"/>
      <c r="F8211" s="184"/>
      <c r="G8211" s="185"/>
      <c r="H8211" s="185"/>
      <c r="I8211" s="184"/>
      <c r="J8211" s="184"/>
      <c r="K8211" s="185" t="s">
        <v>410</v>
      </c>
      <c r="L8211" s="185"/>
      <c r="M8211" s="186"/>
      <c r="N8211" s="61" t="s">
        <v>410</v>
      </c>
      <c r="P8211" s="175" t="s">
        <v>261</v>
      </c>
    </row>
    <row r="8212" spans="1:16" ht="17.25">
      <c r="A8212" s="183" t="s">
        <v>16405</v>
      </c>
      <c r="B8212" s="183" t="s">
        <v>16406</v>
      </c>
      <c r="C8212" s="183" t="s">
        <v>261</v>
      </c>
      <c r="D8212" s="183" t="s">
        <v>262</v>
      </c>
      <c r="E8212" s="184"/>
      <c r="F8212" s="184"/>
      <c r="G8212" s="185"/>
      <c r="H8212" s="185"/>
      <c r="I8212" s="184"/>
      <c r="J8212" s="184"/>
      <c r="K8212" s="185" t="s">
        <v>410</v>
      </c>
      <c r="L8212" s="185"/>
      <c r="M8212" s="186"/>
      <c r="N8212" s="61" t="s">
        <v>410</v>
      </c>
      <c r="P8212" s="175" t="s">
        <v>261</v>
      </c>
    </row>
    <row r="8213" spans="1:16" ht="17.25">
      <c r="A8213" s="183" t="s">
        <v>16407</v>
      </c>
      <c r="B8213" s="183" t="s">
        <v>16408</v>
      </c>
      <c r="C8213" s="183" t="s">
        <v>261</v>
      </c>
      <c r="D8213" s="183" t="s">
        <v>262</v>
      </c>
      <c r="E8213" s="184"/>
      <c r="F8213" s="184"/>
      <c r="G8213" s="185"/>
      <c r="H8213" s="185"/>
      <c r="I8213" s="184"/>
      <c r="J8213" s="184"/>
      <c r="K8213" s="185" t="s">
        <v>410</v>
      </c>
      <c r="L8213" s="185"/>
      <c r="M8213" s="186"/>
      <c r="N8213" s="61" t="s">
        <v>410</v>
      </c>
      <c r="P8213" s="175" t="s">
        <v>261</v>
      </c>
    </row>
    <row r="8214" spans="1:16" ht="17.25">
      <c r="A8214" s="183" t="s">
        <v>16409</v>
      </c>
      <c r="B8214" s="183" t="s">
        <v>16410</v>
      </c>
      <c r="C8214" s="183" t="s">
        <v>261</v>
      </c>
      <c r="D8214" s="183" t="s">
        <v>262</v>
      </c>
      <c r="E8214" s="184"/>
      <c r="F8214" s="184"/>
      <c r="G8214" s="185"/>
      <c r="H8214" s="185"/>
      <c r="I8214" s="184"/>
      <c r="J8214" s="184"/>
      <c r="K8214" s="185" t="s">
        <v>410</v>
      </c>
      <c r="L8214" s="185"/>
      <c r="M8214" s="186"/>
      <c r="N8214" s="61" t="s">
        <v>410</v>
      </c>
      <c r="P8214" s="175" t="s">
        <v>261</v>
      </c>
    </row>
    <row r="8215" spans="1:16" ht="17.25">
      <c r="A8215" s="183" t="s">
        <v>16411</v>
      </c>
      <c r="B8215" s="183" t="s">
        <v>16412</v>
      </c>
      <c r="C8215" s="183" t="s">
        <v>261</v>
      </c>
      <c r="D8215" s="183" t="s">
        <v>262</v>
      </c>
      <c r="E8215" s="184"/>
      <c r="F8215" s="184"/>
      <c r="G8215" s="185"/>
      <c r="H8215" s="185"/>
      <c r="I8215" s="184"/>
      <c r="J8215" s="184"/>
      <c r="K8215" s="185" t="s">
        <v>410</v>
      </c>
      <c r="L8215" s="185"/>
      <c r="M8215" s="186"/>
      <c r="N8215" s="61" t="s">
        <v>410</v>
      </c>
      <c r="P8215" s="175" t="s">
        <v>261</v>
      </c>
    </row>
    <row r="8216" spans="1:16" ht="17.25">
      <c r="A8216" s="183" t="s">
        <v>16413</v>
      </c>
      <c r="B8216" s="183" t="s">
        <v>16414</v>
      </c>
      <c r="C8216" s="183" t="s">
        <v>261</v>
      </c>
      <c r="D8216" s="183" t="s">
        <v>262</v>
      </c>
      <c r="E8216" s="184"/>
      <c r="F8216" s="184"/>
      <c r="G8216" s="185"/>
      <c r="H8216" s="185"/>
      <c r="I8216" s="184"/>
      <c r="J8216" s="184"/>
      <c r="K8216" s="185" t="s">
        <v>410</v>
      </c>
      <c r="L8216" s="185"/>
      <c r="M8216" s="186"/>
      <c r="N8216" s="61" t="s">
        <v>410</v>
      </c>
      <c r="P8216" s="175" t="s">
        <v>261</v>
      </c>
    </row>
    <row r="8217" spans="1:16" ht="17.25">
      <c r="A8217" s="183" t="s">
        <v>16415</v>
      </c>
      <c r="B8217" s="183" t="s">
        <v>16416</v>
      </c>
      <c r="C8217" s="183" t="s">
        <v>261</v>
      </c>
      <c r="D8217" s="183" t="s">
        <v>262</v>
      </c>
      <c r="E8217" s="184"/>
      <c r="F8217" s="184"/>
      <c r="G8217" s="185"/>
      <c r="H8217" s="185"/>
      <c r="I8217" s="184"/>
      <c r="J8217" s="184"/>
      <c r="K8217" s="183" t="s">
        <v>410</v>
      </c>
      <c r="L8217" s="183"/>
      <c r="M8217" s="186"/>
      <c r="N8217" s="61" t="s">
        <v>410</v>
      </c>
      <c r="P8217" s="175" t="s">
        <v>261</v>
      </c>
    </row>
    <row r="8218" spans="1:16" ht="17.25">
      <c r="A8218" s="183" t="s">
        <v>16417</v>
      </c>
      <c r="B8218" s="183" t="s">
        <v>16418</v>
      </c>
      <c r="C8218" s="183" t="s">
        <v>261</v>
      </c>
      <c r="D8218" s="183" t="s">
        <v>262</v>
      </c>
      <c r="E8218" s="184"/>
      <c r="F8218" s="184"/>
      <c r="G8218" s="188"/>
      <c r="H8218" s="185"/>
      <c r="I8218" s="184"/>
      <c r="J8218" s="184"/>
      <c r="K8218" s="185" t="s">
        <v>410</v>
      </c>
      <c r="L8218" s="185"/>
      <c r="M8218" s="186"/>
      <c r="N8218" s="61" t="s">
        <v>410</v>
      </c>
      <c r="P8218" s="175" t="s">
        <v>261</v>
      </c>
    </row>
    <row r="8219" spans="1:16" ht="17.25">
      <c r="A8219" s="183" t="s">
        <v>16419</v>
      </c>
      <c r="B8219" s="183" t="s">
        <v>16420</v>
      </c>
      <c r="C8219" s="183" t="s">
        <v>261</v>
      </c>
      <c r="D8219" s="183" t="s">
        <v>262</v>
      </c>
      <c r="E8219" s="184"/>
      <c r="F8219" s="184"/>
      <c r="G8219" s="188"/>
      <c r="H8219" s="185"/>
      <c r="I8219" s="184"/>
      <c r="J8219" s="184"/>
      <c r="K8219" s="185" t="s">
        <v>410</v>
      </c>
      <c r="L8219" s="185"/>
      <c r="M8219" s="186"/>
      <c r="N8219" s="61" t="s">
        <v>410</v>
      </c>
      <c r="P8219" s="175" t="s">
        <v>261</v>
      </c>
    </row>
    <row r="8220" spans="1:16" ht="17.25">
      <c r="A8220" s="183" t="s">
        <v>16421</v>
      </c>
      <c r="B8220" s="183" t="s">
        <v>16422</v>
      </c>
      <c r="C8220" s="183" t="s">
        <v>261</v>
      </c>
      <c r="D8220" s="183" t="s">
        <v>262</v>
      </c>
      <c r="E8220" s="184"/>
      <c r="F8220" s="184"/>
      <c r="G8220" s="185"/>
      <c r="H8220" s="185"/>
      <c r="I8220" s="184"/>
      <c r="J8220" s="184"/>
      <c r="K8220" s="185" t="s">
        <v>410</v>
      </c>
      <c r="L8220" s="185"/>
      <c r="M8220" s="186"/>
      <c r="N8220" s="61" t="s">
        <v>410</v>
      </c>
      <c r="P8220" s="175" t="s">
        <v>261</v>
      </c>
    </row>
    <row r="8221" spans="1:16" ht="17.25">
      <c r="A8221" s="183" t="s">
        <v>16423</v>
      </c>
      <c r="B8221" s="183" t="s">
        <v>16424</v>
      </c>
      <c r="C8221" s="183" t="s">
        <v>261</v>
      </c>
      <c r="D8221" s="183" t="s">
        <v>262</v>
      </c>
      <c r="E8221" s="184"/>
      <c r="F8221" s="184"/>
      <c r="G8221" s="185"/>
      <c r="H8221" s="185"/>
      <c r="I8221" s="184"/>
      <c r="J8221" s="184"/>
      <c r="K8221" s="185" t="s">
        <v>410</v>
      </c>
      <c r="L8221" s="185"/>
      <c r="M8221" s="186"/>
      <c r="N8221" s="61" t="s">
        <v>410</v>
      </c>
      <c r="P8221" s="175" t="s">
        <v>261</v>
      </c>
    </row>
    <row r="8222" spans="1:16" ht="17.25">
      <c r="A8222" s="183" t="s">
        <v>16425</v>
      </c>
      <c r="B8222" s="183" t="s">
        <v>16426</v>
      </c>
      <c r="C8222" s="183" t="s">
        <v>261</v>
      </c>
      <c r="D8222" s="183" t="s">
        <v>262</v>
      </c>
      <c r="E8222" s="184"/>
      <c r="F8222" s="184"/>
      <c r="G8222" s="185"/>
      <c r="H8222" s="185"/>
      <c r="I8222" s="184"/>
      <c r="J8222" s="184"/>
      <c r="K8222" s="185" t="s">
        <v>410</v>
      </c>
      <c r="L8222" s="185"/>
      <c r="M8222" s="186"/>
      <c r="N8222" s="61" t="s">
        <v>410</v>
      </c>
      <c r="P8222" s="175" t="s">
        <v>261</v>
      </c>
    </row>
    <row r="8223" spans="1:16" ht="17.25">
      <c r="A8223" s="183" t="s">
        <v>16427</v>
      </c>
      <c r="B8223" s="183" t="s">
        <v>16428</v>
      </c>
      <c r="C8223" s="183" t="s">
        <v>261</v>
      </c>
      <c r="D8223" s="183" t="s">
        <v>262</v>
      </c>
      <c r="E8223" s="184"/>
      <c r="F8223" s="184"/>
      <c r="G8223" s="185"/>
      <c r="H8223" s="185"/>
      <c r="I8223" s="184"/>
      <c r="J8223" s="184"/>
      <c r="K8223" s="185" t="s">
        <v>410</v>
      </c>
      <c r="L8223" s="185"/>
      <c r="M8223" s="186"/>
      <c r="N8223" s="61" t="s">
        <v>410</v>
      </c>
      <c r="P8223" s="175" t="s">
        <v>261</v>
      </c>
    </row>
    <row r="8224" spans="1:16" ht="17.25">
      <c r="A8224" s="183" t="s">
        <v>16429</v>
      </c>
      <c r="B8224" s="183" t="s">
        <v>16430</v>
      </c>
      <c r="C8224" s="183" t="s">
        <v>261</v>
      </c>
      <c r="D8224" s="183" t="s">
        <v>262</v>
      </c>
      <c r="E8224" s="184"/>
      <c r="F8224" s="184"/>
      <c r="G8224" s="185"/>
      <c r="H8224" s="185"/>
      <c r="I8224" s="184"/>
      <c r="J8224" s="184"/>
      <c r="K8224" s="185" t="s">
        <v>410</v>
      </c>
      <c r="L8224" s="185"/>
      <c r="M8224" s="186"/>
      <c r="N8224" s="61" t="s">
        <v>410</v>
      </c>
      <c r="P8224" s="175" t="s">
        <v>261</v>
      </c>
    </row>
    <row r="8225" spans="1:16" ht="17.25">
      <c r="A8225" s="183" t="s">
        <v>16431</v>
      </c>
      <c r="B8225" s="183" t="s">
        <v>16432</v>
      </c>
      <c r="C8225" s="183" t="s">
        <v>261</v>
      </c>
      <c r="D8225" s="183" t="s">
        <v>262</v>
      </c>
      <c r="E8225" s="184"/>
      <c r="F8225" s="184"/>
      <c r="G8225" s="185"/>
      <c r="H8225" s="185"/>
      <c r="I8225" s="184"/>
      <c r="J8225" s="184"/>
      <c r="K8225" s="185" t="s">
        <v>410</v>
      </c>
      <c r="L8225" s="185"/>
      <c r="M8225" s="186"/>
      <c r="N8225" s="61" t="s">
        <v>410</v>
      </c>
      <c r="P8225" s="175" t="s">
        <v>261</v>
      </c>
    </row>
    <row r="8226" spans="1:16" ht="17.25">
      <c r="A8226" s="183" t="s">
        <v>16433</v>
      </c>
      <c r="B8226" s="183" t="s">
        <v>16434</v>
      </c>
      <c r="C8226" s="183" t="s">
        <v>261</v>
      </c>
      <c r="D8226" s="183" t="s">
        <v>262</v>
      </c>
      <c r="E8226" s="184"/>
      <c r="F8226" s="184"/>
      <c r="G8226" s="185"/>
      <c r="H8226" s="185"/>
      <c r="I8226" s="184"/>
      <c r="J8226" s="184"/>
      <c r="K8226" s="185" t="s">
        <v>410</v>
      </c>
      <c r="L8226" s="185"/>
      <c r="M8226" s="186"/>
      <c r="N8226" s="61" t="s">
        <v>410</v>
      </c>
      <c r="P8226" s="175" t="s">
        <v>261</v>
      </c>
    </row>
    <row r="8227" spans="1:16" ht="17.25">
      <c r="A8227" s="183" t="s">
        <v>16435</v>
      </c>
      <c r="B8227" s="183" t="s">
        <v>16436</v>
      </c>
      <c r="C8227" s="183" t="s">
        <v>261</v>
      </c>
      <c r="D8227" s="183" t="s">
        <v>262</v>
      </c>
      <c r="E8227" s="184"/>
      <c r="F8227" s="184"/>
      <c r="G8227" s="185"/>
      <c r="H8227" s="185"/>
      <c r="I8227" s="184"/>
      <c r="J8227" s="184"/>
      <c r="K8227" s="183" t="s">
        <v>410</v>
      </c>
      <c r="L8227" s="183"/>
      <c r="M8227" s="186"/>
      <c r="N8227" s="61" t="s">
        <v>410</v>
      </c>
      <c r="P8227" s="175" t="s">
        <v>261</v>
      </c>
    </row>
    <row r="8228" spans="1:16" ht="17.25">
      <c r="A8228" s="183" t="s">
        <v>16437</v>
      </c>
      <c r="B8228" s="183" t="s">
        <v>16438</v>
      </c>
      <c r="C8228" s="183" t="s">
        <v>261</v>
      </c>
      <c r="D8228" s="183" t="s">
        <v>262</v>
      </c>
      <c r="E8228" s="184"/>
      <c r="F8228" s="184"/>
      <c r="G8228" s="185"/>
      <c r="H8228" s="185"/>
      <c r="I8228" s="184"/>
      <c r="J8228" s="184"/>
      <c r="K8228" s="185" t="s">
        <v>410</v>
      </c>
      <c r="L8228" s="185"/>
      <c r="M8228" s="186"/>
      <c r="N8228" s="61" t="s">
        <v>410</v>
      </c>
      <c r="P8228" s="175" t="s">
        <v>261</v>
      </c>
    </row>
    <row r="8229" spans="1:16" ht="17.25">
      <c r="A8229" s="183" t="s">
        <v>16439</v>
      </c>
      <c r="B8229" s="183" t="s">
        <v>16440</v>
      </c>
      <c r="C8229" s="183" t="s">
        <v>261</v>
      </c>
      <c r="D8229" s="183" t="s">
        <v>262</v>
      </c>
      <c r="E8229" s="184"/>
      <c r="F8229" s="184"/>
      <c r="G8229" s="188"/>
      <c r="H8229" s="185"/>
      <c r="I8229" s="184"/>
      <c r="J8229" s="184"/>
      <c r="K8229" s="185" t="s">
        <v>410</v>
      </c>
      <c r="L8229" s="185"/>
      <c r="M8229" s="186"/>
      <c r="N8229" s="61" t="s">
        <v>410</v>
      </c>
      <c r="P8229" s="175" t="s">
        <v>261</v>
      </c>
    </row>
    <row r="8230" spans="1:16" ht="17.25">
      <c r="A8230" s="183" t="s">
        <v>16441</v>
      </c>
      <c r="B8230" s="183" t="s">
        <v>16442</v>
      </c>
      <c r="C8230" s="183" t="s">
        <v>261</v>
      </c>
      <c r="D8230" s="183" t="s">
        <v>262</v>
      </c>
      <c r="E8230" s="184"/>
      <c r="F8230" s="184"/>
      <c r="G8230" s="185"/>
      <c r="H8230" s="185"/>
      <c r="I8230" s="184"/>
      <c r="J8230" s="184"/>
      <c r="K8230" s="185" t="s">
        <v>410</v>
      </c>
      <c r="L8230" s="185"/>
      <c r="M8230" s="186"/>
      <c r="N8230" s="61" t="s">
        <v>410</v>
      </c>
      <c r="P8230" s="175" t="s">
        <v>261</v>
      </c>
    </row>
    <row r="8231" spans="1:16" ht="17.25">
      <c r="A8231" s="183" t="s">
        <v>16443</v>
      </c>
      <c r="B8231" s="183" t="s">
        <v>16444</v>
      </c>
      <c r="C8231" s="183" t="s">
        <v>261</v>
      </c>
      <c r="D8231" s="183" t="s">
        <v>262</v>
      </c>
      <c r="E8231" s="184"/>
      <c r="F8231" s="184"/>
      <c r="G8231" s="185"/>
      <c r="H8231" s="185"/>
      <c r="I8231" s="184"/>
      <c r="J8231" s="184"/>
      <c r="K8231" s="185" t="s">
        <v>410</v>
      </c>
      <c r="L8231" s="185"/>
      <c r="M8231" s="186"/>
      <c r="N8231" s="61" t="s">
        <v>410</v>
      </c>
      <c r="P8231" s="175" t="s">
        <v>261</v>
      </c>
    </row>
    <row r="8232" spans="1:16" ht="17.25">
      <c r="A8232" s="183" t="s">
        <v>16445</v>
      </c>
      <c r="B8232" s="183" t="s">
        <v>16446</v>
      </c>
      <c r="C8232" s="183" t="s">
        <v>261</v>
      </c>
      <c r="D8232" s="183" t="s">
        <v>262</v>
      </c>
      <c r="E8232" s="184"/>
      <c r="F8232" s="184"/>
      <c r="G8232" s="185"/>
      <c r="H8232" s="185"/>
      <c r="I8232" s="184"/>
      <c r="J8232" s="184"/>
      <c r="K8232" s="185" t="s">
        <v>410</v>
      </c>
      <c r="L8232" s="185"/>
      <c r="M8232" s="186"/>
      <c r="N8232" s="61" t="s">
        <v>410</v>
      </c>
      <c r="P8232" s="175" t="s">
        <v>261</v>
      </c>
    </row>
    <row r="8233" spans="1:16" ht="17.25">
      <c r="A8233" s="183" t="s">
        <v>16447</v>
      </c>
      <c r="B8233" s="183" t="s">
        <v>16448</v>
      </c>
      <c r="C8233" s="183" t="s">
        <v>261</v>
      </c>
      <c r="D8233" s="183" t="s">
        <v>262</v>
      </c>
      <c r="E8233" s="184"/>
      <c r="F8233" s="184"/>
      <c r="G8233" s="185"/>
      <c r="H8233" s="185"/>
      <c r="I8233" s="184"/>
      <c r="J8233" s="184"/>
      <c r="K8233" s="185" t="s">
        <v>410</v>
      </c>
      <c r="L8233" s="185"/>
      <c r="M8233" s="186"/>
      <c r="N8233" s="61" t="s">
        <v>410</v>
      </c>
      <c r="P8233" s="175" t="s">
        <v>261</v>
      </c>
    </row>
    <row r="8234" spans="1:16" ht="17.25">
      <c r="A8234" s="183" t="s">
        <v>16449</v>
      </c>
      <c r="B8234" s="183" t="s">
        <v>16450</v>
      </c>
      <c r="C8234" s="183" t="s">
        <v>261</v>
      </c>
      <c r="D8234" s="183" t="s">
        <v>262</v>
      </c>
      <c r="E8234" s="184"/>
      <c r="F8234" s="184"/>
      <c r="G8234" s="188"/>
      <c r="H8234" s="185"/>
      <c r="I8234" s="184"/>
      <c r="J8234" s="184"/>
      <c r="K8234" s="185" t="s">
        <v>410</v>
      </c>
      <c r="L8234" s="185"/>
      <c r="M8234" s="186"/>
      <c r="N8234" s="61" t="s">
        <v>410</v>
      </c>
      <c r="P8234" s="175" t="s">
        <v>261</v>
      </c>
    </row>
    <row r="8235" spans="1:16" ht="17.25">
      <c r="A8235" s="183" t="s">
        <v>16451</v>
      </c>
      <c r="B8235" s="183" t="s">
        <v>16087</v>
      </c>
      <c r="C8235" s="183" t="s">
        <v>261</v>
      </c>
      <c r="D8235" s="183" t="s">
        <v>262</v>
      </c>
      <c r="E8235" s="184"/>
      <c r="F8235" s="184"/>
      <c r="G8235" s="185"/>
      <c r="H8235" s="185"/>
      <c r="I8235" s="184"/>
      <c r="J8235" s="184"/>
      <c r="K8235" s="185" t="s">
        <v>410</v>
      </c>
      <c r="L8235" s="185"/>
      <c r="M8235" s="186"/>
      <c r="N8235" s="61" t="s">
        <v>410</v>
      </c>
      <c r="P8235" s="175" t="s">
        <v>261</v>
      </c>
    </row>
    <row r="8236" spans="1:16" ht="17.25">
      <c r="A8236" s="183" t="s">
        <v>16452</v>
      </c>
      <c r="B8236" s="183" t="s">
        <v>16453</v>
      </c>
      <c r="C8236" s="183" t="s">
        <v>261</v>
      </c>
      <c r="D8236" s="183" t="s">
        <v>262</v>
      </c>
      <c r="E8236" s="184"/>
      <c r="F8236" s="184"/>
      <c r="G8236" s="185"/>
      <c r="H8236" s="185"/>
      <c r="I8236" s="184"/>
      <c r="J8236" s="184"/>
      <c r="K8236" s="185" t="s">
        <v>410</v>
      </c>
      <c r="L8236" s="185"/>
      <c r="M8236" s="186"/>
      <c r="N8236" s="61" t="s">
        <v>410</v>
      </c>
      <c r="P8236" s="175" t="s">
        <v>261</v>
      </c>
    </row>
    <row r="8237" spans="1:16" ht="17.25">
      <c r="A8237" s="183" t="s">
        <v>16454</v>
      </c>
      <c r="B8237" s="183" t="s">
        <v>16455</v>
      </c>
      <c r="C8237" s="183" t="s">
        <v>261</v>
      </c>
      <c r="D8237" s="183" t="s">
        <v>262</v>
      </c>
      <c r="E8237" s="184"/>
      <c r="F8237" s="184"/>
      <c r="G8237" s="185"/>
      <c r="H8237" s="185"/>
      <c r="I8237" s="184"/>
      <c r="J8237" s="184"/>
      <c r="K8237" s="185" t="s">
        <v>410</v>
      </c>
      <c r="L8237" s="185"/>
      <c r="M8237" s="186"/>
      <c r="N8237" s="61" t="s">
        <v>410</v>
      </c>
      <c r="P8237" s="175" t="s">
        <v>261</v>
      </c>
    </row>
    <row r="8238" spans="1:16" ht="17.25">
      <c r="A8238" s="183" t="s">
        <v>16456</v>
      </c>
      <c r="B8238" s="183" t="s">
        <v>16457</v>
      </c>
      <c r="C8238" s="183" t="s">
        <v>261</v>
      </c>
      <c r="D8238" s="183" t="s">
        <v>262</v>
      </c>
      <c r="E8238" s="184"/>
      <c r="F8238" s="184"/>
      <c r="G8238" s="185"/>
      <c r="H8238" s="185"/>
      <c r="I8238" s="184"/>
      <c r="J8238" s="184"/>
      <c r="K8238" s="185" t="s">
        <v>410</v>
      </c>
      <c r="L8238" s="185"/>
      <c r="M8238" s="186"/>
      <c r="N8238" s="61" t="s">
        <v>410</v>
      </c>
      <c r="P8238" s="175" t="s">
        <v>261</v>
      </c>
    </row>
    <row r="8239" spans="1:16" ht="17.25">
      <c r="A8239" s="183" t="s">
        <v>16458</v>
      </c>
      <c r="B8239" s="183" t="s">
        <v>16459</v>
      </c>
      <c r="C8239" s="183" t="s">
        <v>261</v>
      </c>
      <c r="D8239" s="183" t="s">
        <v>262</v>
      </c>
      <c r="E8239" s="184"/>
      <c r="F8239" s="184"/>
      <c r="G8239" s="185"/>
      <c r="H8239" s="185"/>
      <c r="I8239" s="184"/>
      <c r="J8239" s="184"/>
      <c r="K8239" s="185" t="s">
        <v>410</v>
      </c>
      <c r="L8239" s="185"/>
      <c r="M8239" s="186"/>
      <c r="N8239" s="61" t="s">
        <v>410</v>
      </c>
      <c r="P8239" s="175" t="s">
        <v>261</v>
      </c>
    </row>
    <row r="8240" spans="1:16" ht="17.25">
      <c r="A8240" s="183" t="s">
        <v>16460</v>
      </c>
      <c r="B8240" s="183" t="s">
        <v>16461</v>
      </c>
      <c r="C8240" s="183" t="s">
        <v>261</v>
      </c>
      <c r="D8240" s="183" t="s">
        <v>262</v>
      </c>
      <c r="E8240" s="184"/>
      <c r="F8240" s="184"/>
      <c r="G8240" s="185"/>
      <c r="H8240" s="185"/>
      <c r="I8240" s="184"/>
      <c r="J8240" s="184"/>
      <c r="K8240" s="185" t="s">
        <v>410</v>
      </c>
      <c r="L8240" s="185"/>
      <c r="M8240" s="186"/>
      <c r="N8240" s="61" t="s">
        <v>410</v>
      </c>
      <c r="P8240" s="175" t="s">
        <v>261</v>
      </c>
    </row>
    <row r="8241" spans="1:16" ht="17.25">
      <c r="A8241" s="183" t="s">
        <v>16462</v>
      </c>
      <c r="B8241" s="183" t="s">
        <v>16463</v>
      </c>
      <c r="C8241" s="183" t="s">
        <v>261</v>
      </c>
      <c r="D8241" s="183" t="s">
        <v>262</v>
      </c>
      <c r="E8241" s="184"/>
      <c r="F8241" s="184"/>
      <c r="G8241" s="185"/>
      <c r="H8241" s="185"/>
      <c r="I8241" s="184"/>
      <c r="J8241" s="184"/>
      <c r="K8241" s="185" t="s">
        <v>410</v>
      </c>
      <c r="L8241" s="185"/>
      <c r="M8241" s="186"/>
      <c r="N8241" s="61" t="s">
        <v>410</v>
      </c>
      <c r="P8241" s="175" t="s">
        <v>261</v>
      </c>
    </row>
    <row r="8242" spans="1:16" ht="17.25">
      <c r="A8242" s="183" t="s">
        <v>16464</v>
      </c>
      <c r="B8242" s="183" t="s">
        <v>16465</v>
      </c>
      <c r="C8242" s="183" t="s">
        <v>261</v>
      </c>
      <c r="D8242" s="183" t="s">
        <v>262</v>
      </c>
      <c r="E8242" s="184"/>
      <c r="F8242" s="184"/>
      <c r="G8242" s="185"/>
      <c r="H8242" s="185"/>
      <c r="I8242" s="184"/>
      <c r="J8242" s="184"/>
      <c r="K8242" s="185" t="s">
        <v>410</v>
      </c>
      <c r="L8242" s="185"/>
      <c r="M8242" s="186"/>
      <c r="N8242" s="61" t="s">
        <v>410</v>
      </c>
      <c r="P8242" s="175" t="s">
        <v>261</v>
      </c>
    </row>
    <row r="8243" spans="1:16" ht="17.25">
      <c r="A8243" s="183" t="s">
        <v>16466</v>
      </c>
      <c r="B8243" s="183" t="s">
        <v>16467</v>
      </c>
      <c r="C8243" s="183" t="s">
        <v>261</v>
      </c>
      <c r="D8243" s="183" t="s">
        <v>262</v>
      </c>
      <c r="E8243" s="184"/>
      <c r="F8243" s="184"/>
      <c r="G8243" s="188"/>
      <c r="H8243" s="185"/>
      <c r="I8243" s="184"/>
      <c r="J8243" s="184"/>
      <c r="K8243" s="185" t="s">
        <v>410</v>
      </c>
      <c r="L8243" s="185"/>
      <c r="M8243" s="186"/>
      <c r="N8243" s="61" t="s">
        <v>410</v>
      </c>
      <c r="P8243" s="175" t="s">
        <v>261</v>
      </c>
    </row>
    <row r="8244" spans="1:16" ht="17.25">
      <c r="A8244" s="183" t="s">
        <v>16468</v>
      </c>
      <c r="B8244" s="183" t="s">
        <v>16469</v>
      </c>
      <c r="C8244" s="183" t="s">
        <v>261</v>
      </c>
      <c r="D8244" s="183" t="s">
        <v>262</v>
      </c>
      <c r="E8244" s="184"/>
      <c r="F8244" s="184"/>
      <c r="G8244" s="185"/>
      <c r="H8244" s="185"/>
      <c r="I8244" s="184"/>
      <c r="J8244" s="184"/>
      <c r="K8244" s="185" t="s">
        <v>410</v>
      </c>
      <c r="L8244" s="185"/>
      <c r="M8244" s="186"/>
      <c r="N8244" s="61" t="s">
        <v>410</v>
      </c>
      <c r="P8244" s="175" t="s">
        <v>261</v>
      </c>
    </row>
    <row r="8245" spans="1:16" ht="17.25">
      <c r="A8245" s="183" t="s">
        <v>16470</v>
      </c>
      <c r="B8245" s="183" t="s">
        <v>16471</v>
      </c>
      <c r="C8245" s="183" t="s">
        <v>261</v>
      </c>
      <c r="D8245" s="183" t="s">
        <v>262</v>
      </c>
      <c r="E8245" s="184"/>
      <c r="F8245" s="184"/>
      <c r="G8245" s="185"/>
      <c r="H8245" s="185"/>
      <c r="I8245" s="184"/>
      <c r="J8245" s="184"/>
      <c r="K8245" s="185" t="s">
        <v>410</v>
      </c>
      <c r="L8245" s="185"/>
      <c r="M8245" s="186"/>
      <c r="N8245" s="61" t="s">
        <v>410</v>
      </c>
      <c r="P8245" s="175" t="s">
        <v>261</v>
      </c>
    </row>
    <row r="8246" spans="1:16" ht="17.25">
      <c r="A8246" s="183" t="s">
        <v>16472</v>
      </c>
      <c r="B8246" s="183" t="s">
        <v>16473</v>
      </c>
      <c r="C8246" s="183" t="s">
        <v>261</v>
      </c>
      <c r="D8246" s="183" t="s">
        <v>262</v>
      </c>
      <c r="E8246" s="184"/>
      <c r="F8246" s="184"/>
      <c r="G8246" s="185"/>
      <c r="H8246" s="185"/>
      <c r="I8246" s="184"/>
      <c r="J8246" s="184"/>
      <c r="K8246" s="185" t="s">
        <v>410</v>
      </c>
      <c r="L8246" s="185"/>
      <c r="M8246" s="186"/>
      <c r="N8246" s="61" t="s">
        <v>410</v>
      </c>
      <c r="P8246" s="175" t="s">
        <v>261</v>
      </c>
    </row>
    <row r="8247" spans="1:16" ht="17.25">
      <c r="A8247" s="183" t="s">
        <v>16474</v>
      </c>
      <c r="B8247" s="183" t="s">
        <v>15754</v>
      </c>
      <c r="C8247" s="183" t="s">
        <v>261</v>
      </c>
      <c r="D8247" s="183" t="s">
        <v>262</v>
      </c>
      <c r="E8247" s="184"/>
      <c r="F8247" s="184"/>
      <c r="G8247" s="185"/>
      <c r="H8247" s="185"/>
      <c r="I8247" s="184"/>
      <c r="J8247" s="184"/>
      <c r="K8247" s="185" t="s">
        <v>410</v>
      </c>
      <c r="L8247" s="185"/>
      <c r="M8247" s="186"/>
      <c r="N8247" s="61" t="s">
        <v>410</v>
      </c>
      <c r="P8247" s="175" t="s">
        <v>261</v>
      </c>
    </row>
    <row r="8248" spans="1:16" ht="17.25">
      <c r="A8248" s="183" t="s">
        <v>16475</v>
      </c>
      <c r="B8248" s="183" t="s">
        <v>16476</v>
      </c>
      <c r="C8248" s="183" t="s">
        <v>1336</v>
      </c>
      <c r="D8248" s="183" t="s">
        <v>1337</v>
      </c>
      <c r="E8248" s="184">
        <v>169</v>
      </c>
      <c r="F8248" s="184">
        <v>135</v>
      </c>
      <c r="G8248" s="185" t="s">
        <v>688</v>
      </c>
      <c r="H8248" s="185" t="s">
        <v>163</v>
      </c>
      <c r="I8248" s="184">
        <v>129.83</v>
      </c>
      <c r="J8248" s="184">
        <v>264.83</v>
      </c>
      <c r="K8248" s="185">
        <v>14</v>
      </c>
      <c r="L8248" s="185"/>
      <c r="M8248" s="186"/>
      <c r="N8248" s="61" t="s">
        <v>51</v>
      </c>
      <c r="P8248" s="175" t="s">
        <v>1336</v>
      </c>
    </row>
    <row r="8249" spans="1:16" ht="17.25">
      <c r="A8249" s="183" t="s">
        <v>16477</v>
      </c>
      <c r="B8249" s="183" t="s">
        <v>16478</v>
      </c>
      <c r="C8249" s="183" t="s">
        <v>1336</v>
      </c>
      <c r="D8249" s="183" t="s">
        <v>1337</v>
      </c>
      <c r="E8249" s="184">
        <v>225</v>
      </c>
      <c r="F8249" s="184">
        <v>225</v>
      </c>
      <c r="G8249" s="185"/>
      <c r="H8249" s="185"/>
      <c r="I8249" s="184">
        <v>99.17</v>
      </c>
      <c r="J8249" s="184">
        <v>324.17</v>
      </c>
      <c r="K8249" s="185">
        <v>0</v>
      </c>
      <c r="L8249" s="185"/>
      <c r="M8249" s="186"/>
      <c r="N8249" s="61" t="s">
        <v>51</v>
      </c>
      <c r="P8249" s="175" t="s">
        <v>1336</v>
      </c>
    </row>
    <row r="8250" spans="1:16" ht="17.25">
      <c r="A8250" s="183" t="s">
        <v>16479</v>
      </c>
      <c r="B8250" s="183" t="s">
        <v>16480</v>
      </c>
      <c r="C8250" s="183" t="s">
        <v>1336</v>
      </c>
      <c r="D8250" s="183" t="s">
        <v>1337</v>
      </c>
      <c r="E8250" s="184">
        <v>193</v>
      </c>
      <c r="F8250" s="184">
        <v>180</v>
      </c>
      <c r="G8250" s="185" t="s">
        <v>126</v>
      </c>
      <c r="H8250" s="185" t="s">
        <v>163</v>
      </c>
      <c r="I8250" s="184">
        <v>89.59</v>
      </c>
      <c r="J8250" s="184">
        <v>269.59</v>
      </c>
      <c r="K8250" s="185">
        <v>28</v>
      </c>
      <c r="L8250" s="185"/>
      <c r="M8250" s="186"/>
      <c r="N8250" s="61" t="s">
        <v>51</v>
      </c>
      <c r="P8250" s="175" t="s">
        <v>1336</v>
      </c>
    </row>
    <row r="8251" spans="1:16" ht="17.25">
      <c r="A8251" s="183" t="s">
        <v>16481</v>
      </c>
      <c r="B8251" s="183" t="s">
        <v>16482</v>
      </c>
      <c r="C8251" s="183" t="s">
        <v>1336</v>
      </c>
      <c r="D8251" s="183" t="s">
        <v>1337</v>
      </c>
      <c r="E8251" s="184"/>
      <c r="F8251" s="184"/>
      <c r="G8251" s="185"/>
      <c r="H8251" s="185"/>
      <c r="I8251" s="184"/>
      <c r="J8251" s="184"/>
      <c r="K8251" s="185" t="s">
        <v>410</v>
      </c>
      <c r="L8251" s="185"/>
      <c r="M8251" s="186"/>
      <c r="N8251" s="61" t="s">
        <v>410</v>
      </c>
      <c r="P8251" s="175" t="s">
        <v>1336</v>
      </c>
    </row>
    <row r="8252" spans="1:16" ht="17.25">
      <c r="A8252" s="183" t="s">
        <v>16483</v>
      </c>
      <c r="B8252" s="183" t="s">
        <v>16484</v>
      </c>
      <c r="C8252" s="183" t="s">
        <v>1336</v>
      </c>
      <c r="D8252" s="183" t="s">
        <v>1337</v>
      </c>
      <c r="E8252" s="184">
        <v>125</v>
      </c>
      <c r="F8252" s="184">
        <v>90</v>
      </c>
      <c r="G8252" s="185" t="s">
        <v>356</v>
      </c>
      <c r="H8252" s="185" t="s">
        <v>163</v>
      </c>
      <c r="I8252" s="184">
        <v>92.48</v>
      </c>
      <c r="J8252" s="184">
        <v>182.48</v>
      </c>
      <c r="K8252" s="185">
        <v>98</v>
      </c>
      <c r="L8252" s="185"/>
      <c r="M8252" s="186"/>
      <c r="N8252" s="61" t="s">
        <v>51</v>
      </c>
      <c r="P8252" s="175" t="s">
        <v>1336</v>
      </c>
    </row>
    <row r="8253" spans="1:16" ht="17.25">
      <c r="A8253" s="183" t="s">
        <v>16485</v>
      </c>
      <c r="B8253" s="183" t="s">
        <v>16486</v>
      </c>
      <c r="C8253" s="183" t="s">
        <v>1336</v>
      </c>
      <c r="D8253" s="183" t="s">
        <v>1337</v>
      </c>
      <c r="E8253" s="184"/>
      <c r="F8253" s="184"/>
      <c r="G8253" s="185"/>
      <c r="H8253" s="185"/>
      <c r="I8253" s="184"/>
      <c r="J8253" s="184"/>
      <c r="K8253" s="185" t="s">
        <v>410</v>
      </c>
      <c r="L8253" s="185"/>
      <c r="M8253" s="186"/>
      <c r="N8253" s="61" t="s">
        <v>410</v>
      </c>
      <c r="P8253" s="175" t="s">
        <v>1336</v>
      </c>
    </row>
    <row r="8254" spans="1:16" ht="17.25">
      <c r="A8254" s="183" t="s">
        <v>16487</v>
      </c>
      <c r="B8254" s="183" t="s">
        <v>16488</v>
      </c>
      <c r="C8254" s="183" t="s">
        <v>1336</v>
      </c>
      <c r="D8254" s="183" t="s">
        <v>1337</v>
      </c>
      <c r="E8254" s="184"/>
      <c r="F8254" s="184"/>
      <c r="G8254" s="185"/>
      <c r="H8254" s="185"/>
      <c r="I8254" s="184"/>
      <c r="J8254" s="184"/>
      <c r="K8254" s="185" t="s">
        <v>410</v>
      </c>
      <c r="L8254" s="185"/>
      <c r="M8254" s="186"/>
      <c r="N8254" s="61" t="s">
        <v>410</v>
      </c>
      <c r="P8254" s="175" t="s">
        <v>1336</v>
      </c>
    </row>
    <row r="8255" spans="1:16" ht="17.25">
      <c r="A8255" s="183" t="s">
        <v>16489</v>
      </c>
      <c r="B8255" s="183" t="s">
        <v>16490</v>
      </c>
      <c r="C8255" s="183" t="s">
        <v>1336</v>
      </c>
      <c r="D8255" s="183" t="s">
        <v>1337</v>
      </c>
      <c r="E8255" s="184"/>
      <c r="F8255" s="184"/>
      <c r="G8255" s="185"/>
      <c r="H8255" s="185"/>
      <c r="I8255" s="184"/>
      <c r="J8255" s="184"/>
      <c r="K8255" s="185" t="s">
        <v>410</v>
      </c>
      <c r="L8255" s="185"/>
      <c r="M8255" s="186"/>
      <c r="N8255" s="61" t="s">
        <v>410</v>
      </c>
      <c r="P8255" s="175" t="s">
        <v>1336</v>
      </c>
    </row>
    <row r="8256" spans="1:16" ht="17.25">
      <c r="A8256" s="183" t="s">
        <v>16491</v>
      </c>
      <c r="B8256" s="183" t="s">
        <v>16492</v>
      </c>
      <c r="C8256" s="183" t="s">
        <v>1336</v>
      </c>
      <c r="D8256" s="183" t="s">
        <v>1337</v>
      </c>
      <c r="E8256" s="184"/>
      <c r="F8256" s="184"/>
      <c r="G8256" s="185"/>
      <c r="H8256" s="185"/>
      <c r="I8256" s="184"/>
      <c r="J8256" s="184"/>
      <c r="K8256" s="185" t="s">
        <v>410</v>
      </c>
      <c r="L8256" s="185"/>
      <c r="M8256" s="186"/>
      <c r="N8256" s="61" t="s">
        <v>410</v>
      </c>
      <c r="P8256" s="175" t="s">
        <v>1336</v>
      </c>
    </row>
    <row r="8257" spans="1:16" ht="17.25">
      <c r="A8257" s="183" t="s">
        <v>16493</v>
      </c>
      <c r="B8257" s="183" t="s">
        <v>16494</v>
      </c>
      <c r="C8257" s="183" t="s">
        <v>1336</v>
      </c>
      <c r="D8257" s="183" t="s">
        <v>1337</v>
      </c>
      <c r="E8257" s="184"/>
      <c r="F8257" s="184"/>
      <c r="G8257" s="185"/>
      <c r="H8257" s="185"/>
      <c r="I8257" s="184"/>
      <c r="J8257" s="184"/>
      <c r="K8257" s="185" t="s">
        <v>410</v>
      </c>
      <c r="L8257" s="185"/>
      <c r="M8257" s="186"/>
      <c r="N8257" s="61" t="s">
        <v>410</v>
      </c>
      <c r="P8257" s="175" t="s">
        <v>1336</v>
      </c>
    </row>
    <row r="8258" spans="1:16" ht="17.25">
      <c r="A8258" s="183" t="s">
        <v>16495</v>
      </c>
      <c r="B8258" s="183" t="s">
        <v>16496</v>
      </c>
      <c r="C8258" s="183" t="s">
        <v>1336</v>
      </c>
      <c r="D8258" s="183" t="s">
        <v>1337</v>
      </c>
      <c r="E8258" s="184">
        <v>170</v>
      </c>
      <c r="F8258" s="184">
        <v>145</v>
      </c>
      <c r="G8258" s="185" t="s">
        <v>88</v>
      </c>
      <c r="H8258" s="185" t="s">
        <v>163</v>
      </c>
      <c r="I8258" s="184">
        <v>80.63</v>
      </c>
      <c r="J8258" s="184">
        <v>225.63</v>
      </c>
      <c r="K8258" s="185">
        <v>2</v>
      </c>
      <c r="L8258" s="185"/>
      <c r="M8258" s="186"/>
      <c r="N8258" s="61" t="s">
        <v>51</v>
      </c>
      <c r="P8258" s="175" t="s">
        <v>1336</v>
      </c>
    </row>
    <row r="8259" spans="1:16" ht="17.25">
      <c r="A8259" s="183" t="s">
        <v>16497</v>
      </c>
      <c r="B8259" s="183" t="s">
        <v>16498</v>
      </c>
      <c r="C8259" s="183" t="s">
        <v>1336</v>
      </c>
      <c r="D8259" s="183" t="s">
        <v>1337</v>
      </c>
      <c r="E8259" s="184">
        <v>165</v>
      </c>
      <c r="F8259" s="184">
        <v>125</v>
      </c>
      <c r="G8259" s="185" t="s">
        <v>180</v>
      </c>
      <c r="H8259" s="185" t="s">
        <v>163</v>
      </c>
      <c r="I8259" s="184">
        <v>80.27</v>
      </c>
      <c r="J8259" s="184">
        <v>205.27</v>
      </c>
      <c r="K8259" s="185">
        <v>142</v>
      </c>
      <c r="L8259" s="185"/>
      <c r="M8259" s="186"/>
      <c r="N8259" s="61" t="s">
        <v>51</v>
      </c>
      <c r="P8259" s="175" t="s">
        <v>1336</v>
      </c>
    </row>
    <row r="8260" spans="1:16" ht="17.25">
      <c r="A8260" s="183" t="s">
        <v>16499</v>
      </c>
      <c r="B8260" s="183" t="s">
        <v>16500</v>
      </c>
      <c r="C8260" s="183" t="s">
        <v>1336</v>
      </c>
      <c r="D8260" s="183" t="s">
        <v>1337</v>
      </c>
      <c r="E8260" s="184"/>
      <c r="F8260" s="184"/>
      <c r="G8260" s="185"/>
      <c r="H8260" s="185"/>
      <c r="I8260" s="184"/>
      <c r="J8260" s="184"/>
      <c r="K8260" s="185" t="s">
        <v>410</v>
      </c>
      <c r="L8260" s="185"/>
      <c r="M8260" s="186"/>
      <c r="N8260" s="61" t="s">
        <v>410</v>
      </c>
      <c r="P8260" s="175" t="s">
        <v>1336</v>
      </c>
    </row>
    <row r="8261" spans="1:16" ht="17.25">
      <c r="A8261" s="183" t="s">
        <v>16501</v>
      </c>
      <c r="B8261" s="183" t="s">
        <v>16502</v>
      </c>
      <c r="C8261" s="183" t="s">
        <v>1336</v>
      </c>
      <c r="D8261" s="183" t="s">
        <v>1337</v>
      </c>
      <c r="E8261" s="184"/>
      <c r="F8261" s="184"/>
      <c r="G8261" s="185"/>
      <c r="H8261" s="185"/>
      <c r="I8261" s="184"/>
      <c r="J8261" s="184"/>
      <c r="K8261" s="185" t="s">
        <v>410</v>
      </c>
      <c r="L8261" s="185"/>
      <c r="M8261" s="186"/>
      <c r="N8261" s="61" t="s">
        <v>410</v>
      </c>
      <c r="P8261" s="175" t="s">
        <v>1336</v>
      </c>
    </row>
    <row r="8262" spans="1:16" ht="17.25">
      <c r="A8262" s="183" t="s">
        <v>16503</v>
      </c>
      <c r="B8262" s="183" t="s">
        <v>16504</v>
      </c>
      <c r="C8262" s="183" t="s">
        <v>1336</v>
      </c>
      <c r="D8262" s="183" t="s">
        <v>1337</v>
      </c>
      <c r="E8262" s="184"/>
      <c r="F8262" s="184"/>
      <c r="G8262" s="185"/>
      <c r="H8262" s="185"/>
      <c r="I8262" s="184"/>
      <c r="J8262" s="184"/>
      <c r="K8262" s="183" t="s">
        <v>410</v>
      </c>
      <c r="L8262" s="183"/>
      <c r="M8262" s="186"/>
      <c r="N8262" s="61" t="s">
        <v>410</v>
      </c>
      <c r="P8262" s="175" t="s">
        <v>1336</v>
      </c>
    </row>
    <row r="8263" spans="1:16" ht="17.25">
      <c r="A8263" s="183" t="s">
        <v>16505</v>
      </c>
      <c r="B8263" s="183" t="s">
        <v>16506</v>
      </c>
      <c r="C8263" s="183" t="s">
        <v>1336</v>
      </c>
      <c r="D8263" s="183" t="s">
        <v>1337</v>
      </c>
      <c r="E8263" s="184"/>
      <c r="F8263" s="184"/>
      <c r="G8263" s="185"/>
      <c r="H8263" s="185"/>
      <c r="I8263" s="184"/>
      <c r="J8263" s="184"/>
      <c r="K8263" s="183" t="s">
        <v>410</v>
      </c>
      <c r="L8263" s="183"/>
      <c r="M8263" s="186"/>
      <c r="N8263" s="61" t="s">
        <v>410</v>
      </c>
      <c r="P8263" s="175" t="s">
        <v>1336</v>
      </c>
    </row>
    <row r="8264" spans="1:16" ht="17.25">
      <c r="A8264" s="183" t="s">
        <v>16507</v>
      </c>
      <c r="B8264" s="183" t="s">
        <v>16508</v>
      </c>
      <c r="C8264" s="183" t="s">
        <v>1336</v>
      </c>
      <c r="D8264" s="183" t="s">
        <v>1337</v>
      </c>
      <c r="E8264" s="184"/>
      <c r="F8264" s="184"/>
      <c r="G8264" s="185"/>
      <c r="H8264" s="185"/>
      <c r="I8264" s="184"/>
      <c r="J8264" s="184"/>
      <c r="K8264" s="185" t="s">
        <v>410</v>
      </c>
      <c r="L8264" s="185"/>
      <c r="M8264" s="186"/>
      <c r="N8264" s="61" t="s">
        <v>410</v>
      </c>
      <c r="P8264" s="175" t="s">
        <v>1336</v>
      </c>
    </row>
    <row r="8265" spans="1:16" ht="17.25">
      <c r="A8265" s="183" t="s">
        <v>16509</v>
      </c>
      <c r="B8265" s="183" t="s">
        <v>16510</v>
      </c>
      <c r="C8265" s="183" t="s">
        <v>1336</v>
      </c>
      <c r="D8265" s="183" t="s">
        <v>1337</v>
      </c>
      <c r="E8265" s="184"/>
      <c r="F8265" s="184"/>
      <c r="G8265" s="188"/>
      <c r="H8265" s="185"/>
      <c r="I8265" s="184"/>
      <c r="J8265" s="184"/>
      <c r="K8265" s="185" t="s">
        <v>410</v>
      </c>
      <c r="L8265" s="185"/>
      <c r="M8265" s="186"/>
      <c r="N8265" s="61" t="s">
        <v>410</v>
      </c>
      <c r="P8265" s="175" t="s">
        <v>1336</v>
      </c>
    </row>
    <row r="8266" spans="1:16" ht="17.25">
      <c r="A8266" s="183" t="s">
        <v>16511</v>
      </c>
      <c r="B8266" s="183" t="s">
        <v>16510</v>
      </c>
      <c r="C8266" s="183" t="s">
        <v>1336</v>
      </c>
      <c r="D8266" s="183" t="s">
        <v>1337</v>
      </c>
      <c r="E8266" s="184"/>
      <c r="F8266" s="184"/>
      <c r="G8266" s="185"/>
      <c r="H8266" s="185"/>
      <c r="I8266" s="184"/>
      <c r="J8266" s="184"/>
      <c r="K8266" s="185" t="s">
        <v>410</v>
      </c>
      <c r="L8266" s="185"/>
      <c r="M8266" s="186"/>
      <c r="N8266" s="61" t="s">
        <v>410</v>
      </c>
      <c r="P8266" s="175" t="s">
        <v>1336</v>
      </c>
    </row>
    <row r="8267" spans="1:16" ht="17.25">
      <c r="A8267" s="183" t="s">
        <v>16512</v>
      </c>
      <c r="B8267" s="183" t="s">
        <v>16513</v>
      </c>
      <c r="C8267" s="183" t="s">
        <v>1336</v>
      </c>
      <c r="D8267" s="183" t="s">
        <v>1337</v>
      </c>
      <c r="E8267" s="184"/>
      <c r="F8267" s="184"/>
      <c r="G8267" s="185"/>
      <c r="H8267" s="185"/>
      <c r="I8267" s="184"/>
      <c r="J8267" s="184"/>
      <c r="K8267" s="185" t="s">
        <v>410</v>
      </c>
      <c r="L8267" s="185"/>
      <c r="M8267" s="186"/>
      <c r="N8267" s="61" t="s">
        <v>410</v>
      </c>
      <c r="P8267" s="175" t="s">
        <v>1336</v>
      </c>
    </row>
    <row r="8268" spans="1:16" ht="17.25">
      <c r="A8268" s="183" t="s">
        <v>16514</v>
      </c>
      <c r="B8268" s="183" t="s">
        <v>16515</v>
      </c>
      <c r="C8268" s="183" t="s">
        <v>1336</v>
      </c>
      <c r="D8268" s="183" t="s">
        <v>1337</v>
      </c>
      <c r="E8268" s="184"/>
      <c r="F8268" s="184"/>
      <c r="G8268" s="185"/>
      <c r="H8268" s="185"/>
      <c r="I8268" s="184"/>
      <c r="J8268" s="184"/>
      <c r="K8268" s="185" t="s">
        <v>410</v>
      </c>
      <c r="L8268" s="185"/>
      <c r="M8268" s="186"/>
      <c r="N8268" s="61" t="s">
        <v>410</v>
      </c>
      <c r="P8268" s="175" t="s">
        <v>1336</v>
      </c>
    </row>
    <row r="8269" spans="1:16" ht="17.25">
      <c r="A8269" s="183" t="s">
        <v>16516</v>
      </c>
      <c r="B8269" s="183" t="s">
        <v>16515</v>
      </c>
      <c r="C8269" s="183" t="s">
        <v>1336</v>
      </c>
      <c r="D8269" s="183" t="s">
        <v>1337</v>
      </c>
      <c r="E8269" s="184"/>
      <c r="F8269" s="184"/>
      <c r="G8269" s="185"/>
      <c r="H8269" s="185"/>
      <c r="I8269" s="184"/>
      <c r="J8269" s="184"/>
      <c r="K8269" s="185" t="s">
        <v>410</v>
      </c>
      <c r="L8269" s="185"/>
      <c r="M8269" s="186"/>
      <c r="N8269" s="61" t="s">
        <v>410</v>
      </c>
      <c r="P8269" s="175" t="s">
        <v>1336</v>
      </c>
    </row>
    <row r="8270" spans="1:16" ht="17.25">
      <c r="A8270" s="183" t="s">
        <v>16517</v>
      </c>
      <c r="B8270" s="183" t="s">
        <v>16515</v>
      </c>
      <c r="C8270" s="183" t="s">
        <v>1336</v>
      </c>
      <c r="D8270" s="183" t="s">
        <v>1337</v>
      </c>
      <c r="E8270" s="184"/>
      <c r="F8270" s="184"/>
      <c r="G8270" s="185"/>
      <c r="H8270" s="185"/>
      <c r="I8270" s="184"/>
      <c r="J8270" s="184"/>
      <c r="K8270" s="185" t="s">
        <v>410</v>
      </c>
      <c r="L8270" s="185"/>
      <c r="M8270" s="186"/>
      <c r="N8270" s="61" t="s">
        <v>410</v>
      </c>
      <c r="P8270" s="175" t="s">
        <v>1336</v>
      </c>
    </row>
    <row r="8271" spans="1:16" ht="17.25">
      <c r="A8271" s="183" t="s">
        <v>16518</v>
      </c>
      <c r="B8271" s="183" t="s">
        <v>16519</v>
      </c>
      <c r="C8271" s="183" t="s">
        <v>1336</v>
      </c>
      <c r="D8271" s="183" t="s">
        <v>1337</v>
      </c>
      <c r="E8271" s="184">
        <v>160</v>
      </c>
      <c r="F8271" s="184">
        <v>115</v>
      </c>
      <c r="G8271" s="185" t="s">
        <v>329</v>
      </c>
      <c r="H8271" s="185" t="s">
        <v>163</v>
      </c>
      <c r="I8271" s="184">
        <v>110.69</v>
      </c>
      <c r="J8271" s="184">
        <v>225.69</v>
      </c>
      <c r="K8271" s="185">
        <v>83</v>
      </c>
      <c r="L8271" s="185"/>
      <c r="M8271" s="186"/>
      <c r="N8271" s="61" t="s">
        <v>51</v>
      </c>
      <c r="P8271" s="175" t="s">
        <v>1336</v>
      </c>
    </row>
    <row r="8272" spans="1:16" ht="17.25">
      <c r="A8272" s="183" t="s">
        <v>16520</v>
      </c>
      <c r="B8272" s="183" t="s">
        <v>16519</v>
      </c>
      <c r="C8272" s="183" t="s">
        <v>1336</v>
      </c>
      <c r="D8272" s="183" t="s">
        <v>1337</v>
      </c>
      <c r="E8272" s="184"/>
      <c r="F8272" s="184"/>
      <c r="G8272" s="188"/>
      <c r="H8272" s="185"/>
      <c r="I8272" s="184"/>
      <c r="J8272" s="184"/>
      <c r="K8272" s="185" t="s">
        <v>410</v>
      </c>
      <c r="L8272" s="185"/>
      <c r="M8272" s="186"/>
      <c r="N8272" s="61" t="s">
        <v>410</v>
      </c>
      <c r="P8272" s="175" t="s">
        <v>1336</v>
      </c>
    </row>
    <row r="8273" spans="1:16" ht="17.25">
      <c r="A8273" s="183" t="s">
        <v>16521</v>
      </c>
      <c r="B8273" s="183" t="s">
        <v>16522</v>
      </c>
      <c r="C8273" s="183" t="s">
        <v>1336</v>
      </c>
      <c r="D8273" s="183" t="s">
        <v>1337</v>
      </c>
      <c r="E8273" s="184"/>
      <c r="F8273" s="184"/>
      <c r="G8273" s="185"/>
      <c r="H8273" s="185"/>
      <c r="I8273" s="184"/>
      <c r="J8273" s="184"/>
      <c r="K8273" s="185" t="s">
        <v>410</v>
      </c>
      <c r="L8273" s="185"/>
      <c r="M8273" s="186"/>
      <c r="N8273" s="61" t="s">
        <v>410</v>
      </c>
      <c r="P8273" s="175" t="s">
        <v>1336</v>
      </c>
    </row>
    <row r="8274" spans="1:16" ht="17.25">
      <c r="A8274" s="183" t="s">
        <v>16523</v>
      </c>
      <c r="B8274" s="183" t="s">
        <v>16524</v>
      </c>
      <c r="C8274" s="183" t="s">
        <v>1336</v>
      </c>
      <c r="D8274" s="183" t="s">
        <v>1337</v>
      </c>
      <c r="E8274" s="184"/>
      <c r="F8274" s="184"/>
      <c r="G8274" s="188"/>
      <c r="H8274" s="185"/>
      <c r="I8274" s="184"/>
      <c r="J8274" s="184"/>
      <c r="K8274" s="185" t="s">
        <v>410</v>
      </c>
      <c r="L8274" s="185"/>
      <c r="M8274" s="186"/>
      <c r="N8274" s="61" t="s">
        <v>410</v>
      </c>
      <c r="P8274" s="175" t="s">
        <v>1336</v>
      </c>
    </row>
    <row r="8275" spans="1:16" ht="17.25">
      <c r="A8275" s="183" t="s">
        <v>16525</v>
      </c>
      <c r="B8275" s="183" t="s">
        <v>16515</v>
      </c>
      <c r="C8275" s="183" t="s">
        <v>1336</v>
      </c>
      <c r="D8275" s="183" t="s">
        <v>1337</v>
      </c>
      <c r="E8275" s="184"/>
      <c r="F8275" s="184"/>
      <c r="G8275" s="188"/>
      <c r="H8275" s="185"/>
      <c r="I8275" s="184"/>
      <c r="J8275" s="184"/>
      <c r="K8275" s="185" t="s">
        <v>410</v>
      </c>
      <c r="L8275" s="185"/>
      <c r="M8275" s="186"/>
      <c r="N8275" s="61" t="s">
        <v>410</v>
      </c>
      <c r="P8275" s="175" t="s">
        <v>1336</v>
      </c>
    </row>
    <row r="8276" spans="1:16" ht="17.25">
      <c r="A8276" s="183" t="s">
        <v>16526</v>
      </c>
      <c r="B8276" s="183" t="s">
        <v>16527</v>
      </c>
      <c r="C8276" s="183" t="s">
        <v>1336</v>
      </c>
      <c r="D8276" s="183" t="s">
        <v>1337</v>
      </c>
      <c r="E8276" s="184"/>
      <c r="F8276" s="184"/>
      <c r="G8276" s="185"/>
      <c r="H8276" s="185"/>
      <c r="I8276" s="184"/>
      <c r="J8276" s="184"/>
      <c r="K8276" s="185" t="s">
        <v>410</v>
      </c>
      <c r="L8276" s="185"/>
      <c r="M8276" s="186"/>
      <c r="N8276" s="61" t="s">
        <v>410</v>
      </c>
      <c r="P8276" s="175" t="s">
        <v>1336</v>
      </c>
    </row>
    <row r="8277" spans="1:16" ht="17.25">
      <c r="A8277" s="183" t="s">
        <v>16528</v>
      </c>
      <c r="B8277" s="183" t="s">
        <v>16529</v>
      </c>
      <c r="C8277" s="183" t="s">
        <v>1758</v>
      </c>
      <c r="D8277" s="183" t="s">
        <v>1759</v>
      </c>
      <c r="E8277" s="184">
        <v>190</v>
      </c>
      <c r="F8277" s="184">
        <v>150</v>
      </c>
      <c r="G8277" s="185" t="s">
        <v>214</v>
      </c>
      <c r="H8277" s="185"/>
      <c r="I8277" s="184">
        <v>103.24</v>
      </c>
      <c r="J8277" s="184">
        <v>253.24</v>
      </c>
      <c r="K8277" s="185">
        <v>59</v>
      </c>
      <c r="L8277" s="185"/>
      <c r="M8277" s="186"/>
      <c r="N8277" s="61" t="s">
        <v>51</v>
      </c>
      <c r="P8277" s="175" t="s">
        <v>1758</v>
      </c>
    </row>
    <row r="8278" spans="1:16" ht="17.25">
      <c r="A8278" s="183" t="s">
        <v>16530</v>
      </c>
      <c r="B8278" s="183" t="s">
        <v>16531</v>
      </c>
      <c r="C8278" s="183" t="s">
        <v>1758</v>
      </c>
      <c r="D8278" s="183" t="s">
        <v>1759</v>
      </c>
      <c r="E8278" s="184">
        <v>190</v>
      </c>
      <c r="F8278" s="184">
        <v>150</v>
      </c>
      <c r="G8278" s="185" t="s">
        <v>214</v>
      </c>
      <c r="H8278" s="185"/>
      <c r="I8278" s="184">
        <v>103.24</v>
      </c>
      <c r="J8278" s="184">
        <v>253.24</v>
      </c>
      <c r="K8278" s="185">
        <v>53</v>
      </c>
      <c r="L8278" s="185"/>
      <c r="M8278" s="186"/>
      <c r="N8278" s="61" t="s">
        <v>51</v>
      </c>
      <c r="P8278" s="175" t="s">
        <v>1758</v>
      </c>
    </row>
    <row r="8279" spans="1:16" ht="17.25">
      <c r="A8279" s="183" t="s">
        <v>16532</v>
      </c>
      <c r="B8279" s="183" t="s">
        <v>16533</v>
      </c>
      <c r="C8279" s="183" t="s">
        <v>1758</v>
      </c>
      <c r="D8279" s="183" t="s">
        <v>1759</v>
      </c>
      <c r="E8279" s="184"/>
      <c r="F8279" s="184"/>
      <c r="G8279" s="185"/>
      <c r="H8279" s="185"/>
      <c r="I8279" s="184"/>
      <c r="J8279" s="184"/>
      <c r="K8279" s="185" t="s">
        <v>410</v>
      </c>
      <c r="L8279" s="185"/>
      <c r="M8279" s="186"/>
      <c r="N8279" s="61" t="s">
        <v>410</v>
      </c>
      <c r="P8279" s="175" t="s">
        <v>1758</v>
      </c>
    </row>
    <row r="8280" spans="1:16" ht="17.25">
      <c r="A8280" s="183" t="s">
        <v>16534</v>
      </c>
      <c r="B8280" s="183" t="s">
        <v>16535</v>
      </c>
      <c r="C8280" s="183" t="s">
        <v>1758</v>
      </c>
      <c r="D8280" s="183" t="s">
        <v>1759</v>
      </c>
      <c r="E8280" s="184">
        <v>280</v>
      </c>
      <c r="F8280" s="184">
        <v>250</v>
      </c>
      <c r="G8280" s="185" t="s">
        <v>75</v>
      </c>
      <c r="H8280" s="185"/>
      <c r="I8280" s="184">
        <v>151.13</v>
      </c>
      <c r="J8280" s="184">
        <v>401.13</v>
      </c>
      <c r="K8280" s="185">
        <v>3</v>
      </c>
      <c r="L8280" s="185"/>
      <c r="M8280" s="186"/>
      <c r="N8280" s="61" t="s">
        <v>51</v>
      </c>
      <c r="P8280" s="175" t="s">
        <v>1758</v>
      </c>
    </row>
    <row r="8281" spans="1:16" ht="17.25">
      <c r="A8281" s="183" t="s">
        <v>16536</v>
      </c>
      <c r="B8281" s="183" t="s">
        <v>16537</v>
      </c>
      <c r="C8281" s="183" t="s">
        <v>1758</v>
      </c>
      <c r="D8281" s="183" t="s">
        <v>1759</v>
      </c>
      <c r="E8281" s="184">
        <v>200</v>
      </c>
      <c r="F8281" s="184">
        <v>190</v>
      </c>
      <c r="G8281" s="185" t="s">
        <v>616</v>
      </c>
      <c r="H8281" s="185"/>
      <c r="I8281" s="184">
        <v>98.65</v>
      </c>
      <c r="J8281" s="184">
        <v>288.65</v>
      </c>
      <c r="K8281" s="185">
        <v>123</v>
      </c>
      <c r="L8281" s="185"/>
      <c r="M8281" s="186"/>
      <c r="N8281" s="61" t="s">
        <v>51</v>
      </c>
      <c r="P8281" s="175" t="s">
        <v>1758</v>
      </c>
    </row>
    <row r="8282" spans="1:16" ht="17.25">
      <c r="A8282" s="183" t="s">
        <v>16538</v>
      </c>
      <c r="B8282" s="183" t="s">
        <v>16539</v>
      </c>
      <c r="C8282" s="183" t="s">
        <v>1758</v>
      </c>
      <c r="D8282" s="183" t="s">
        <v>1759</v>
      </c>
      <c r="E8282" s="184">
        <v>170</v>
      </c>
      <c r="F8282" s="184">
        <v>135</v>
      </c>
      <c r="G8282" s="185" t="s">
        <v>688</v>
      </c>
      <c r="H8282" s="185"/>
      <c r="I8282" s="184">
        <v>55.35</v>
      </c>
      <c r="J8282" s="184">
        <v>190.35</v>
      </c>
      <c r="K8282" s="185">
        <v>96</v>
      </c>
      <c r="L8282" s="185"/>
      <c r="M8282" s="186"/>
      <c r="N8282" s="61" t="s">
        <v>51</v>
      </c>
      <c r="P8282" s="175" t="s">
        <v>1758</v>
      </c>
    </row>
    <row r="8283" spans="1:16" ht="17.25">
      <c r="A8283" s="183" t="s">
        <v>16540</v>
      </c>
      <c r="B8283" s="183" t="s">
        <v>16541</v>
      </c>
      <c r="C8283" s="183" t="s">
        <v>1758</v>
      </c>
      <c r="D8283" s="183" t="s">
        <v>1759</v>
      </c>
      <c r="E8283" s="184">
        <v>170</v>
      </c>
      <c r="F8283" s="184">
        <v>135</v>
      </c>
      <c r="G8283" s="185" t="s">
        <v>688</v>
      </c>
      <c r="H8283" s="185"/>
      <c r="I8283" s="184">
        <v>55.81</v>
      </c>
      <c r="J8283" s="184">
        <v>190.81</v>
      </c>
      <c r="K8283" s="185">
        <v>154</v>
      </c>
      <c r="L8283" s="185"/>
      <c r="M8283" s="186"/>
      <c r="N8283" s="61" t="s">
        <v>51</v>
      </c>
      <c r="P8283" s="175" t="s">
        <v>1758</v>
      </c>
    </row>
    <row r="8284" spans="1:16" ht="17.25">
      <c r="A8284" s="183" t="s">
        <v>16542</v>
      </c>
      <c r="B8284" s="183" t="s">
        <v>16543</v>
      </c>
      <c r="C8284" s="183" t="s">
        <v>1758</v>
      </c>
      <c r="D8284" s="183" t="s">
        <v>1759</v>
      </c>
      <c r="E8284" s="184">
        <v>170</v>
      </c>
      <c r="F8284" s="184">
        <v>135</v>
      </c>
      <c r="G8284" s="185" t="s">
        <v>688</v>
      </c>
      <c r="H8284" s="185"/>
      <c r="I8284" s="184">
        <v>55.35</v>
      </c>
      <c r="J8284" s="184">
        <v>190.35</v>
      </c>
      <c r="K8284" s="185">
        <v>86</v>
      </c>
      <c r="L8284" s="185"/>
      <c r="M8284" s="186"/>
      <c r="N8284" s="61" t="s">
        <v>51</v>
      </c>
      <c r="P8284" s="175" t="s">
        <v>1758</v>
      </c>
    </row>
    <row r="8285" spans="1:16" ht="17.25">
      <c r="A8285" s="183" t="s">
        <v>16544</v>
      </c>
      <c r="B8285" s="183" t="s">
        <v>16545</v>
      </c>
      <c r="C8285" s="183" t="s">
        <v>1758</v>
      </c>
      <c r="D8285" s="183" t="s">
        <v>1759</v>
      </c>
      <c r="E8285" s="184">
        <v>196.87</v>
      </c>
      <c r="F8285" s="184">
        <v>150</v>
      </c>
      <c r="G8285" s="188" t="s">
        <v>1652</v>
      </c>
      <c r="H8285" s="185"/>
      <c r="I8285" s="184">
        <v>83.16</v>
      </c>
      <c r="J8285" s="184">
        <v>233.16</v>
      </c>
      <c r="K8285" s="185">
        <v>13</v>
      </c>
      <c r="L8285" s="185"/>
      <c r="M8285" s="186"/>
      <c r="N8285" s="61" t="s">
        <v>51</v>
      </c>
      <c r="P8285" s="175" t="s">
        <v>1758</v>
      </c>
    </row>
    <row r="8286" spans="1:16" ht="17.25">
      <c r="A8286" s="183" t="s">
        <v>16546</v>
      </c>
      <c r="B8286" s="183" t="s">
        <v>16547</v>
      </c>
      <c r="C8286" s="183" t="s">
        <v>1758</v>
      </c>
      <c r="D8286" s="183" t="s">
        <v>1759</v>
      </c>
      <c r="E8286" s="184">
        <v>192</v>
      </c>
      <c r="F8286" s="184">
        <v>150</v>
      </c>
      <c r="G8286" s="188" t="s">
        <v>214</v>
      </c>
      <c r="H8286" s="185"/>
      <c r="I8286" s="184">
        <v>83.16</v>
      </c>
      <c r="J8286" s="184">
        <v>233.16</v>
      </c>
      <c r="K8286" s="183">
        <v>4</v>
      </c>
      <c r="L8286" s="183"/>
      <c r="M8286" s="186"/>
      <c r="N8286" s="61" t="s">
        <v>51</v>
      </c>
      <c r="P8286" s="175" t="s">
        <v>1758</v>
      </c>
    </row>
    <row r="8287" spans="1:16" ht="17.25">
      <c r="A8287" s="183" t="s">
        <v>16548</v>
      </c>
      <c r="B8287" s="183" t="s">
        <v>16549</v>
      </c>
      <c r="C8287" s="183" t="s">
        <v>1758</v>
      </c>
      <c r="D8287" s="183" t="s">
        <v>1759</v>
      </c>
      <c r="E8287" s="184"/>
      <c r="F8287" s="184"/>
      <c r="G8287" s="185"/>
      <c r="H8287" s="185"/>
      <c r="I8287" s="184"/>
      <c r="J8287" s="184"/>
      <c r="K8287" s="185" t="s">
        <v>410</v>
      </c>
      <c r="L8287" s="185"/>
      <c r="M8287" s="186"/>
      <c r="N8287" s="61" t="s">
        <v>410</v>
      </c>
      <c r="P8287" s="175" t="s">
        <v>1758</v>
      </c>
    </row>
    <row r="8288" spans="1:16" ht="17.25">
      <c r="A8288" s="183" t="s">
        <v>16550</v>
      </c>
      <c r="B8288" s="183" t="s">
        <v>16551</v>
      </c>
      <c r="C8288" s="183" t="s">
        <v>1758</v>
      </c>
      <c r="D8288" s="183" t="s">
        <v>1759</v>
      </c>
      <c r="E8288" s="184"/>
      <c r="F8288" s="184"/>
      <c r="G8288" s="185"/>
      <c r="H8288" s="185"/>
      <c r="I8288" s="184"/>
      <c r="J8288" s="184"/>
      <c r="K8288" s="185" t="s">
        <v>410</v>
      </c>
      <c r="L8288" s="185"/>
      <c r="M8288" s="186"/>
      <c r="N8288" s="61" t="s">
        <v>410</v>
      </c>
      <c r="P8288" s="175" t="s">
        <v>1758</v>
      </c>
    </row>
    <row r="8289" spans="1:16" ht="17.25">
      <c r="A8289" s="183" t="s">
        <v>16552</v>
      </c>
      <c r="B8289" s="183" t="s">
        <v>16553</v>
      </c>
      <c r="C8289" s="183" t="s">
        <v>1758</v>
      </c>
      <c r="D8289" s="183" t="s">
        <v>1759</v>
      </c>
      <c r="E8289" s="184">
        <v>152</v>
      </c>
      <c r="F8289" s="184">
        <v>125</v>
      </c>
      <c r="G8289" s="185" t="s">
        <v>395</v>
      </c>
      <c r="H8289" s="185"/>
      <c r="I8289" s="184">
        <v>47.37</v>
      </c>
      <c r="J8289" s="184">
        <v>172.37</v>
      </c>
      <c r="K8289" s="183">
        <v>51</v>
      </c>
      <c r="L8289" s="183"/>
      <c r="M8289" s="186"/>
      <c r="N8289" s="61" t="s">
        <v>51</v>
      </c>
      <c r="P8289" s="175" t="s">
        <v>1758</v>
      </c>
    </row>
    <row r="8290" spans="1:16" ht="17.25">
      <c r="A8290" s="183" t="s">
        <v>16554</v>
      </c>
      <c r="B8290" s="183" t="s">
        <v>16555</v>
      </c>
      <c r="C8290" s="183" t="s">
        <v>1758</v>
      </c>
      <c r="D8290" s="183" t="s">
        <v>1759</v>
      </c>
      <c r="E8290" s="184">
        <v>152</v>
      </c>
      <c r="F8290" s="184">
        <v>125</v>
      </c>
      <c r="G8290" s="185" t="s">
        <v>395</v>
      </c>
      <c r="H8290" s="185"/>
      <c r="I8290" s="184">
        <v>47.37</v>
      </c>
      <c r="J8290" s="184">
        <v>172.37</v>
      </c>
      <c r="K8290" s="183">
        <v>2</v>
      </c>
      <c r="L8290" s="183"/>
      <c r="M8290" s="186"/>
      <c r="N8290" s="61" t="s">
        <v>51</v>
      </c>
      <c r="P8290" s="175" t="s">
        <v>1758</v>
      </c>
    </row>
    <row r="8291" spans="1:16" ht="17.25">
      <c r="A8291" s="183" t="s">
        <v>16556</v>
      </c>
      <c r="B8291" s="183" t="s">
        <v>16557</v>
      </c>
      <c r="C8291" s="183" t="s">
        <v>1758</v>
      </c>
      <c r="D8291" s="183" t="s">
        <v>1759</v>
      </c>
      <c r="E8291" s="184"/>
      <c r="F8291" s="184"/>
      <c r="G8291" s="185"/>
      <c r="H8291" s="185"/>
      <c r="I8291" s="184"/>
      <c r="J8291" s="184"/>
      <c r="K8291" s="185" t="s">
        <v>410</v>
      </c>
      <c r="L8291" s="185"/>
      <c r="M8291" s="186"/>
      <c r="N8291" s="61" t="s">
        <v>410</v>
      </c>
      <c r="P8291" s="175" t="s">
        <v>1758</v>
      </c>
    </row>
    <row r="8292" spans="1:16" ht="17.25">
      <c r="A8292" s="183" t="s">
        <v>16558</v>
      </c>
      <c r="B8292" s="183" t="s">
        <v>16559</v>
      </c>
      <c r="C8292" s="183" t="s">
        <v>1758</v>
      </c>
      <c r="D8292" s="183" t="s">
        <v>1759</v>
      </c>
      <c r="E8292" s="184"/>
      <c r="F8292" s="184"/>
      <c r="G8292" s="185"/>
      <c r="H8292" s="185"/>
      <c r="I8292" s="184"/>
      <c r="J8292" s="184"/>
      <c r="K8292" s="185" t="s">
        <v>410</v>
      </c>
      <c r="L8292" s="185"/>
      <c r="M8292" s="186"/>
      <c r="N8292" s="61" t="s">
        <v>410</v>
      </c>
      <c r="P8292" s="175" t="s">
        <v>1758</v>
      </c>
    </row>
    <row r="8293" spans="1:16" ht="17.25">
      <c r="A8293" s="183" t="s">
        <v>16560</v>
      </c>
      <c r="B8293" s="183" t="s">
        <v>16561</v>
      </c>
      <c r="C8293" s="183" t="s">
        <v>1758</v>
      </c>
      <c r="D8293" s="183" t="s">
        <v>1759</v>
      </c>
      <c r="E8293" s="184"/>
      <c r="F8293" s="184"/>
      <c r="G8293" s="185"/>
      <c r="H8293" s="185"/>
      <c r="I8293" s="184"/>
      <c r="J8293" s="184"/>
      <c r="K8293" s="183" t="s">
        <v>410</v>
      </c>
      <c r="L8293" s="183"/>
      <c r="M8293" s="186"/>
      <c r="N8293" s="61" t="s">
        <v>410</v>
      </c>
      <c r="P8293" s="175" t="s">
        <v>1758</v>
      </c>
    </row>
    <row r="8294" spans="1:16" ht="17.25">
      <c r="A8294" s="183" t="s">
        <v>16562</v>
      </c>
      <c r="B8294" s="183" t="s">
        <v>16563</v>
      </c>
      <c r="C8294" s="183" t="s">
        <v>1758</v>
      </c>
      <c r="D8294" s="183" t="s">
        <v>1759</v>
      </c>
      <c r="E8294" s="184"/>
      <c r="F8294" s="184"/>
      <c r="G8294" s="185"/>
      <c r="H8294" s="185"/>
      <c r="I8294" s="184"/>
      <c r="J8294" s="184"/>
      <c r="K8294" s="185" t="s">
        <v>410</v>
      </c>
      <c r="L8294" s="185"/>
      <c r="M8294" s="186"/>
      <c r="N8294" s="61" t="s">
        <v>410</v>
      </c>
      <c r="P8294" s="175" t="s">
        <v>1758</v>
      </c>
    </row>
    <row r="8295" spans="1:16" ht="17.25">
      <c r="A8295" s="183" t="s">
        <v>16564</v>
      </c>
      <c r="B8295" s="183" t="s">
        <v>16565</v>
      </c>
      <c r="C8295" s="183" t="s">
        <v>1758</v>
      </c>
      <c r="D8295" s="183" t="s">
        <v>1759</v>
      </c>
      <c r="E8295" s="184">
        <v>80</v>
      </c>
      <c r="F8295" s="184">
        <v>70</v>
      </c>
      <c r="G8295" s="185" t="s">
        <v>140</v>
      </c>
      <c r="H8295" s="185"/>
      <c r="I8295" s="184">
        <v>43.61</v>
      </c>
      <c r="J8295" s="184">
        <v>113.61</v>
      </c>
      <c r="K8295" s="185">
        <v>53</v>
      </c>
      <c r="L8295" s="185"/>
      <c r="M8295" s="186"/>
      <c r="N8295" s="61" t="s">
        <v>51</v>
      </c>
      <c r="P8295" s="175" t="s">
        <v>1758</v>
      </c>
    </row>
    <row r="8296" spans="1:16" ht="17.25">
      <c r="A8296" s="183" t="s">
        <v>16566</v>
      </c>
      <c r="B8296" s="183" t="s">
        <v>16567</v>
      </c>
      <c r="C8296" s="183" t="s">
        <v>1758</v>
      </c>
      <c r="D8296" s="183" t="s">
        <v>1759</v>
      </c>
      <c r="E8296" s="184"/>
      <c r="F8296" s="184"/>
      <c r="G8296" s="185"/>
      <c r="H8296" s="185"/>
      <c r="I8296" s="184"/>
      <c r="J8296" s="184"/>
      <c r="K8296" s="185" t="s">
        <v>410</v>
      </c>
      <c r="L8296" s="185"/>
      <c r="M8296" s="186"/>
      <c r="N8296" s="61" t="s">
        <v>410</v>
      </c>
      <c r="P8296" s="175" t="s">
        <v>1758</v>
      </c>
    </row>
    <row r="8297" spans="1:16" ht="17.25">
      <c r="A8297" s="183" t="s">
        <v>16568</v>
      </c>
      <c r="B8297" s="183" t="s">
        <v>16569</v>
      </c>
      <c r="C8297" s="183" t="s">
        <v>1758</v>
      </c>
      <c r="D8297" s="183" t="s">
        <v>1759</v>
      </c>
      <c r="E8297" s="184">
        <v>74</v>
      </c>
      <c r="F8297" s="184">
        <v>63</v>
      </c>
      <c r="G8297" s="185" t="s">
        <v>88</v>
      </c>
      <c r="H8297" s="185"/>
      <c r="I8297" s="184">
        <v>39.56</v>
      </c>
      <c r="J8297" s="184">
        <v>102.56</v>
      </c>
      <c r="K8297" s="185">
        <v>7</v>
      </c>
      <c r="L8297" s="185"/>
      <c r="M8297" s="186"/>
      <c r="N8297" s="61" t="s">
        <v>51</v>
      </c>
      <c r="P8297" s="175" t="s">
        <v>1758</v>
      </c>
    </row>
    <row r="8298" spans="1:16" ht="17.25">
      <c r="A8298" s="183" t="s">
        <v>16570</v>
      </c>
      <c r="B8298" s="183" t="s">
        <v>16571</v>
      </c>
      <c r="C8298" s="183" t="s">
        <v>1758</v>
      </c>
      <c r="D8298" s="183" t="s">
        <v>1759</v>
      </c>
      <c r="E8298" s="184">
        <v>120</v>
      </c>
      <c r="F8298" s="184">
        <v>63</v>
      </c>
      <c r="G8298" s="185" t="s">
        <v>1646</v>
      </c>
      <c r="H8298" s="185"/>
      <c r="I8298" s="184">
        <v>39.56</v>
      </c>
      <c r="J8298" s="184">
        <v>102.56</v>
      </c>
      <c r="K8298" s="185">
        <v>49</v>
      </c>
      <c r="L8298" s="185"/>
      <c r="M8298" s="186"/>
      <c r="N8298" s="61" t="s">
        <v>51</v>
      </c>
      <c r="P8298" s="175" t="s">
        <v>1758</v>
      </c>
    </row>
    <row r="8299" spans="1:16" ht="17.25">
      <c r="A8299" s="183" t="s">
        <v>16572</v>
      </c>
      <c r="B8299" s="183" t="s">
        <v>16573</v>
      </c>
      <c r="C8299" s="183" t="s">
        <v>1758</v>
      </c>
      <c r="D8299" s="183" t="s">
        <v>1759</v>
      </c>
      <c r="E8299" s="184">
        <v>74</v>
      </c>
      <c r="F8299" s="184">
        <v>63</v>
      </c>
      <c r="G8299" s="185" t="s">
        <v>88</v>
      </c>
      <c r="H8299" s="185"/>
      <c r="I8299" s="184">
        <v>39.56</v>
      </c>
      <c r="J8299" s="184">
        <v>102.56</v>
      </c>
      <c r="K8299" s="185">
        <v>12</v>
      </c>
      <c r="L8299" s="185"/>
      <c r="M8299" s="186"/>
      <c r="N8299" s="61" t="s">
        <v>51</v>
      </c>
      <c r="P8299" s="175" t="s">
        <v>1758</v>
      </c>
    </row>
    <row r="8300" spans="1:16" ht="17.25">
      <c r="A8300" s="183" t="s">
        <v>16574</v>
      </c>
      <c r="B8300" s="183" t="s">
        <v>16575</v>
      </c>
      <c r="C8300" s="183" t="s">
        <v>1758</v>
      </c>
      <c r="D8300" s="183" t="s">
        <v>1759</v>
      </c>
      <c r="E8300" s="184">
        <v>100</v>
      </c>
      <c r="F8300" s="184">
        <v>55</v>
      </c>
      <c r="G8300" s="185" t="s">
        <v>288</v>
      </c>
      <c r="H8300" s="185"/>
      <c r="I8300" s="184">
        <v>38.16</v>
      </c>
      <c r="J8300" s="184">
        <v>93.16</v>
      </c>
      <c r="K8300" s="185">
        <v>15</v>
      </c>
      <c r="L8300" s="185"/>
      <c r="M8300" s="186"/>
      <c r="N8300" s="61" t="s">
        <v>51</v>
      </c>
      <c r="P8300" s="175" t="s">
        <v>1758</v>
      </c>
    </row>
    <row r="8301" spans="1:16" ht="17.25">
      <c r="A8301" s="183" t="s">
        <v>16576</v>
      </c>
      <c r="B8301" s="183" t="s">
        <v>16577</v>
      </c>
      <c r="C8301" s="183" t="s">
        <v>1758</v>
      </c>
      <c r="D8301" s="183" t="s">
        <v>1759</v>
      </c>
      <c r="E8301" s="184">
        <v>100</v>
      </c>
      <c r="F8301" s="184">
        <v>55</v>
      </c>
      <c r="G8301" s="185" t="s">
        <v>288</v>
      </c>
      <c r="H8301" s="185"/>
      <c r="I8301" s="184">
        <v>38.16</v>
      </c>
      <c r="J8301" s="184">
        <v>93.16</v>
      </c>
      <c r="K8301" s="185">
        <v>99</v>
      </c>
      <c r="L8301" s="185"/>
      <c r="M8301" s="186"/>
      <c r="N8301" s="61" t="s">
        <v>51</v>
      </c>
      <c r="P8301" s="175" t="s">
        <v>1758</v>
      </c>
    </row>
    <row r="8302" spans="1:16" ht="17.25">
      <c r="A8302" s="183" t="s">
        <v>16578</v>
      </c>
      <c r="B8302" s="183" t="s">
        <v>16579</v>
      </c>
      <c r="C8302" s="183" t="s">
        <v>1758</v>
      </c>
      <c r="D8302" s="183" t="s">
        <v>1759</v>
      </c>
      <c r="E8302" s="184">
        <v>100</v>
      </c>
      <c r="F8302" s="184">
        <v>55</v>
      </c>
      <c r="G8302" s="185" t="s">
        <v>288</v>
      </c>
      <c r="H8302" s="185"/>
      <c r="I8302" s="184">
        <v>38.16</v>
      </c>
      <c r="J8302" s="184">
        <v>93.16</v>
      </c>
      <c r="K8302" s="185">
        <v>55</v>
      </c>
      <c r="L8302" s="185"/>
      <c r="M8302" s="186"/>
      <c r="N8302" s="61" t="s">
        <v>51</v>
      </c>
      <c r="P8302" s="175" t="s">
        <v>1758</v>
      </c>
    </row>
    <row r="8303" spans="1:16" ht="17.25">
      <c r="A8303" s="183" t="s">
        <v>16580</v>
      </c>
      <c r="B8303" s="183" t="s">
        <v>16581</v>
      </c>
      <c r="C8303" s="183" t="s">
        <v>1758</v>
      </c>
      <c r="D8303" s="183" t="s">
        <v>1759</v>
      </c>
      <c r="E8303" s="184"/>
      <c r="F8303" s="184"/>
      <c r="G8303" s="185"/>
      <c r="H8303" s="185"/>
      <c r="I8303" s="184"/>
      <c r="J8303" s="184"/>
      <c r="K8303" s="185" t="s">
        <v>410</v>
      </c>
      <c r="L8303" s="185"/>
      <c r="M8303" s="186"/>
      <c r="N8303" s="61" t="s">
        <v>410</v>
      </c>
      <c r="P8303" s="175" t="s">
        <v>1758</v>
      </c>
    </row>
    <row r="8304" spans="1:16" ht="17.25">
      <c r="A8304" s="183" t="s">
        <v>16582</v>
      </c>
      <c r="B8304" s="183" t="s">
        <v>16583</v>
      </c>
      <c r="C8304" s="183" t="s">
        <v>1758</v>
      </c>
      <c r="D8304" s="183" t="s">
        <v>1759</v>
      </c>
      <c r="E8304" s="184"/>
      <c r="F8304" s="184"/>
      <c r="G8304" s="185"/>
      <c r="H8304" s="185"/>
      <c r="I8304" s="184"/>
      <c r="J8304" s="184"/>
      <c r="K8304" s="185" t="s">
        <v>410</v>
      </c>
      <c r="L8304" s="185"/>
      <c r="M8304" s="186"/>
      <c r="N8304" s="61" t="s">
        <v>410</v>
      </c>
      <c r="P8304" s="175" t="s">
        <v>1758</v>
      </c>
    </row>
    <row r="8305" spans="1:16" ht="17.25">
      <c r="A8305" s="183" t="s">
        <v>16584</v>
      </c>
      <c r="B8305" s="183" t="s">
        <v>16585</v>
      </c>
      <c r="C8305" s="183" t="s">
        <v>1758</v>
      </c>
      <c r="D8305" s="183" t="s">
        <v>1759</v>
      </c>
      <c r="E8305" s="184"/>
      <c r="F8305" s="184"/>
      <c r="G8305" s="185"/>
      <c r="H8305" s="185"/>
      <c r="I8305" s="184"/>
      <c r="J8305" s="184"/>
      <c r="K8305" s="185" t="s">
        <v>410</v>
      </c>
      <c r="L8305" s="185"/>
      <c r="M8305" s="186"/>
      <c r="N8305" s="61" t="s">
        <v>410</v>
      </c>
      <c r="P8305" s="175" t="s">
        <v>1758</v>
      </c>
    </row>
    <row r="8306" spans="1:16" ht="17.25">
      <c r="A8306" s="183" t="s">
        <v>16586</v>
      </c>
      <c r="B8306" s="183" t="s">
        <v>16587</v>
      </c>
      <c r="C8306" s="183" t="s">
        <v>1758</v>
      </c>
      <c r="D8306" s="183" t="s">
        <v>1759</v>
      </c>
      <c r="E8306" s="184"/>
      <c r="F8306" s="184"/>
      <c r="G8306" s="185"/>
      <c r="H8306" s="185"/>
      <c r="I8306" s="184"/>
      <c r="J8306" s="184"/>
      <c r="K8306" s="185" t="s">
        <v>410</v>
      </c>
      <c r="L8306" s="185"/>
      <c r="M8306" s="186"/>
      <c r="N8306" s="61" t="s">
        <v>410</v>
      </c>
      <c r="P8306" s="175" t="s">
        <v>1758</v>
      </c>
    </row>
    <row r="8307" spans="1:16" ht="17.25">
      <c r="A8307" s="183" t="s">
        <v>16588</v>
      </c>
      <c r="B8307" s="183" t="s">
        <v>16589</v>
      </c>
      <c r="C8307" s="183" t="s">
        <v>1758</v>
      </c>
      <c r="D8307" s="183" t="s">
        <v>1759</v>
      </c>
      <c r="E8307" s="184"/>
      <c r="F8307" s="184"/>
      <c r="G8307" s="185"/>
      <c r="H8307" s="185"/>
      <c r="I8307" s="184"/>
      <c r="J8307" s="184"/>
      <c r="K8307" s="185" t="s">
        <v>410</v>
      </c>
      <c r="L8307" s="185"/>
      <c r="M8307" s="186"/>
      <c r="N8307" s="61" t="s">
        <v>410</v>
      </c>
      <c r="P8307" s="175" t="s">
        <v>1758</v>
      </c>
    </row>
    <row r="8308" spans="1:16" ht="17.25">
      <c r="A8308" s="183" t="s">
        <v>16590</v>
      </c>
      <c r="B8308" s="183" t="s">
        <v>16591</v>
      </c>
      <c r="C8308" s="183" t="s">
        <v>1758</v>
      </c>
      <c r="D8308" s="183" t="s">
        <v>1759</v>
      </c>
      <c r="E8308" s="184"/>
      <c r="F8308" s="184"/>
      <c r="G8308" s="185"/>
      <c r="H8308" s="185"/>
      <c r="I8308" s="184"/>
      <c r="J8308" s="184"/>
      <c r="K8308" s="185" t="s">
        <v>410</v>
      </c>
      <c r="L8308" s="185"/>
      <c r="M8308" s="186"/>
      <c r="N8308" s="61" t="s">
        <v>410</v>
      </c>
      <c r="P8308" s="175" t="s">
        <v>1758</v>
      </c>
    </row>
    <row r="8309" spans="1:16" ht="17.25">
      <c r="A8309" s="183" t="s">
        <v>16592</v>
      </c>
      <c r="B8309" s="183" t="s">
        <v>16585</v>
      </c>
      <c r="C8309" s="183" t="s">
        <v>1758</v>
      </c>
      <c r="D8309" s="183" t="s">
        <v>1759</v>
      </c>
      <c r="E8309" s="184"/>
      <c r="F8309" s="184"/>
      <c r="G8309" s="185"/>
      <c r="H8309" s="185"/>
      <c r="I8309" s="184"/>
      <c r="J8309" s="184"/>
      <c r="K8309" s="185" t="s">
        <v>410</v>
      </c>
      <c r="L8309" s="185"/>
      <c r="M8309" s="186"/>
      <c r="N8309" s="61" t="s">
        <v>410</v>
      </c>
      <c r="P8309" s="175" t="s">
        <v>1758</v>
      </c>
    </row>
    <row r="8310" spans="1:16" ht="17.25">
      <c r="A8310" s="183" t="s">
        <v>16593</v>
      </c>
      <c r="B8310" s="183" t="s">
        <v>16594</v>
      </c>
      <c r="C8310" s="183" t="s">
        <v>1758</v>
      </c>
      <c r="D8310" s="183" t="s">
        <v>1759</v>
      </c>
      <c r="E8310" s="184"/>
      <c r="F8310" s="184"/>
      <c r="G8310" s="185"/>
      <c r="H8310" s="185"/>
      <c r="I8310" s="184"/>
      <c r="J8310" s="184"/>
      <c r="K8310" s="185" t="s">
        <v>410</v>
      </c>
      <c r="L8310" s="185"/>
      <c r="M8310" s="186"/>
      <c r="N8310" s="61" t="s">
        <v>410</v>
      </c>
      <c r="P8310" s="175" t="s">
        <v>1758</v>
      </c>
    </row>
    <row r="8311" spans="1:16" ht="17.25">
      <c r="A8311" s="183" t="s">
        <v>16595</v>
      </c>
      <c r="B8311" s="183" t="s">
        <v>16596</v>
      </c>
      <c r="C8311" s="183" t="s">
        <v>1758</v>
      </c>
      <c r="D8311" s="183" t="s">
        <v>1759</v>
      </c>
      <c r="E8311" s="184"/>
      <c r="F8311" s="184"/>
      <c r="G8311" s="185"/>
      <c r="H8311" s="185"/>
      <c r="I8311" s="184"/>
      <c r="J8311" s="184"/>
      <c r="K8311" s="185" t="s">
        <v>410</v>
      </c>
      <c r="L8311" s="185"/>
      <c r="M8311" s="186"/>
      <c r="N8311" s="61" t="s">
        <v>410</v>
      </c>
      <c r="P8311" s="175" t="s">
        <v>1758</v>
      </c>
    </row>
    <row r="8312" spans="1:16" ht="17.25">
      <c r="A8312" s="183" t="s">
        <v>16597</v>
      </c>
      <c r="B8312" s="183" t="s">
        <v>16598</v>
      </c>
      <c r="C8312" s="183" t="s">
        <v>1758</v>
      </c>
      <c r="D8312" s="183" t="s">
        <v>1759</v>
      </c>
      <c r="E8312" s="184"/>
      <c r="F8312" s="184"/>
      <c r="G8312" s="185"/>
      <c r="H8312" s="185"/>
      <c r="I8312" s="184"/>
      <c r="J8312" s="184"/>
      <c r="K8312" s="183" t="s">
        <v>410</v>
      </c>
      <c r="L8312" s="183"/>
      <c r="M8312" s="186"/>
      <c r="N8312" s="61" t="s">
        <v>410</v>
      </c>
      <c r="P8312" s="175" t="s">
        <v>1758</v>
      </c>
    </row>
    <row r="8313" spans="1:16" ht="17.25">
      <c r="A8313" s="183" t="s">
        <v>16599</v>
      </c>
      <c r="B8313" s="183" t="s">
        <v>16600</v>
      </c>
      <c r="C8313" s="183" t="s">
        <v>1758</v>
      </c>
      <c r="D8313" s="183" t="s">
        <v>1759</v>
      </c>
      <c r="E8313" s="184"/>
      <c r="F8313" s="184"/>
      <c r="G8313" s="185"/>
      <c r="H8313" s="185"/>
      <c r="I8313" s="184"/>
      <c r="J8313" s="184"/>
      <c r="K8313" s="185" t="s">
        <v>410</v>
      </c>
      <c r="L8313" s="185"/>
      <c r="M8313" s="186"/>
      <c r="N8313" s="61" t="s">
        <v>410</v>
      </c>
      <c r="P8313" s="175" t="s">
        <v>1758</v>
      </c>
    </row>
    <row r="8314" spans="1:16" ht="17.25">
      <c r="A8314" s="183" t="s">
        <v>16601</v>
      </c>
      <c r="B8314" s="183" t="s">
        <v>16602</v>
      </c>
      <c r="C8314" s="183" t="s">
        <v>1758</v>
      </c>
      <c r="D8314" s="183" t="s">
        <v>1759</v>
      </c>
      <c r="E8314" s="184"/>
      <c r="F8314" s="184"/>
      <c r="G8314" s="185"/>
      <c r="H8314" s="185"/>
      <c r="I8314" s="184"/>
      <c r="J8314" s="184"/>
      <c r="K8314" s="185" t="s">
        <v>410</v>
      </c>
      <c r="L8314" s="185"/>
      <c r="M8314" s="186"/>
      <c r="N8314" s="61" t="s">
        <v>410</v>
      </c>
      <c r="P8314" s="175" t="s">
        <v>1758</v>
      </c>
    </row>
    <row r="8315" spans="1:16" ht="17.25">
      <c r="A8315" s="183" t="s">
        <v>16603</v>
      </c>
      <c r="B8315" s="183" t="s">
        <v>16604</v>
      </c>
      <c r="C8315" s="183" t="s">
        <v>1758</v>
      </c>
      <c r="D8315" s="183" t="s">
        <v>1759</v>
      </c>
      <c r="E8315" s="184"/>
      <c r="F8315" s="184"/>
      <c r="G8315" s="188"/>
      <c r="H8315" s="185"/>
      <c r="I8315" s="184"/>
      <c r="J8315" s="184"/>
      <c r="K8315" s="185" t="s">
        <v>410</v>
      </c>
      <c r="L8315" s="185"/>
      <c r="M8315" s="186"/>
      <c r="N8315" s="61" t="s">
        <v>410</v>
      </c>
      <c r="P8315" s="175" t="s">
        <v>1758</v>
      </c>
    </row>
    <row r="8316" spans="1:16" ht="17.25">
      <c r="A8316" s="183" t="s">
        <v>16605</v>
      </c>
      <c r="B8316" s="183" t="s">
        <v>16606</v>
      </c>
      <c r="C8316" s="183" t="s">
        <v>1758</v>
      </c>
      <c r="D8316" s="183" t="s">
        <v>1759</v>
      </c>
      <c r="E8316" s="184"/>
      <c r="F8316" s="184"/>
      <c r="G8316" s="188"/>
      <c r="H8316" s="185"/>
      <c r="I8316" s="184"/>
      <c r="J8316" s="184"/>
      <c r="K8316" s="185" t="s">
        <v>410</v>
      </c>
      <c r="L8316" s="185"/>
      <c r="M8316" s="186"/>
      <c r="N8316" s="61" t="s">
        <v>410</v>
      </c>
      <c r="P8316" s="175" t="s">
        <v>1758</v>
      </c>
    </row>
    <row r="8317" spans="1:16" ht="17.25">
      <c r="A8317" s="183" t="s">
        <v>16607</v>
      </c>
      <c r="B8317" s="183" t="s">
        <v>16608</v>
      </c>
      <c r="C8317" s="183" t="s">
        <v>1758</v>
      </c>
      <c r="D8317" s="183" t="s">
        <v>1759</v>
      </c>
      <c r="E8317" s="184">
        <v>245</v>
      </c>
      <c r="F8317" s="184">
        <v>210</v>
      </c>
      <c r="G8317" s="185" t="s">
        <v>88</v>
      </c>
      <c r="H8317" s="185"/>
      <c r="I8317" s="184">
        <v>96.05</v>
      </c>
      <c r="J8317" s="184">
        <v>306.05</v>
      </c>
      <c r="K8317" s="185">
        <v>194</v>
      </c>
      <c r="L8317" s="185" t="s">
        <v>76</v>
      </c>
      <c r="M8317" s="186" t="s">
        <v>127</v>
      </c>
      <c r="N8317" s="61" t="s">
        <v>51</v>
      </c>
      <c r="P8317" s="175" t="s">
        <v>1758</v>
      </c>
    </row>
    <row r="8318" spans="1:16" ht="17.25">
      <c r="A8318" s="183" t="s">
        <v>16609</v>
      </c>
      <c r="B8318" s="183" t="s">
        <v>16610</v>
      </c>
      <c r="C8318" s="183" t="s">
        <v>1758</v>
      </c>
      <c r="D8318" s="183" t="s">
        <v>1759</v>
      </c>
      <c r="E8318" s="184">
        <v>250</v>
      </c>
      <c r="F8318" s="184">
        <v>210</v>
      </c>
      <c r="G8318" s="185" t="s">
        <v>268</v>
      </c>
      <c r="H8318" s="185"/>
      <c r="I8318" s="184">
        <v>96.05</v>
      </c>
      <c r="J8318" s="184">
        <v>306.05</v>
      </c>
      <c r="K8318" s="185">
        <v>54</v>
      </c>
      <c r="L8318" s="185" t="s">
        <v>76</v>
      </c>
      <c r="M8318" s="186" t="s">
        <v>127</v>
      </c>
      <c r="N8318" s="61" t="s">
        <v>51</v>
      </c>
      <c r="P8318" s="175" t="s">
        <v>1758</v>
      </c>
    </row>
    <row r="8319" spans="1:16" ht="17.25">
      <c r="A8319" s="183" t="s">
        <v>16611</v>
      </c>
      <c r="B8319" s="183" t="s">
        <v>16612</v>
      </c>
      <c r="C8319" s="183" t="s">
        <v>1758</v>
      </c>
      <c r="D8319" s="183" t="s">
        <v>1759</v>
      </c>
      <c r="E8319" s="184">
        <v>200</v>
      </c>
      <c r="F8319" s="184">
        <v>180</v>
      </c>
      <c r="G8319" s="185" t="s">
        <v>137</v>
      </c>
      <c r="H8319" s="185"/>
      <c r="I8319" s="184">
        <v>81.07</v>
      </c>
      <c r="J8319" s="184">
        <v>261.07</v>
      </c>
      <c r="K8319" s="185">
        <v>94</v>
      </c>
      <c r="L8319" s="185"/>
      <c r="M8319" s="186"/>
      <c r="N8319" s="61" t="s">
        <v>51</v>
      </c>
      <c r="P8319" s="175" t="s">
        <v>1758</v>
      </c>
    </row>
    <row r="8320" spans="1:16" ht="17.25">
      <c r="A8320" s="183" t="s">
        <v>16613</v>
      </c>
      <c r="B8320" s="183" t="s">
        <v>16614</v>
      </c>
      <c r="C8320" s="183" t="s">
        <v>1758</v>
      </c>
      <c r="D8320" s="183" t="s">
        <v>1759</v>
      </c>
      <c r="E8320" s="184"/>
      <c r="F8320" s="184"/>
      <c r="G8320" s="185"/>
      <c r="H8320" s="185"/>
      <c r="I8320" s="184"/>
      <c r="J8320" s="184"/>
      <c r="K8320" s="185" t="s">
        <v>410</v>
      </c>
      <c r="L8320" s="185"/>
      <c r="M8320" s="186"/>
      <c r="N8320" s="61" t="s">
        <v>410</v>
      </c>
      <c r="P8320" s="175" t="s">
        <v>1758</v>
      </c>
    </row>
    <row r="8321" spans="1:16" ht="17.25">
      <c r="A8321" s="183" t="s">
        <v>16615</v>
      </c>
      <c r="B8321" s="183" t="s">
        <v>16616</v>
      </c>
      <c r="C8321" s="183" t="s">
        <v>1758</v>
      </c>
      <c r="D8321" s="183" t="s">
        <v>1759</v>
      </c>
      <c r="E8321" s="184"/>
      <c r="F8321" s="184"/>
      <c r="G8321" s="188"/>
      <c r="H8321" s="185"/>
      <c r="I8321" s="184"/>
      <c r="J8321" s="184"/>
      <c r="K8321" s="185" t="s">
        <v>410</v>
      </c>
      <c r="L8321" s="185"/>
      <c r="M8321" s="186"/>
      <c r="N8321" s="61" t="s">
        <v>410</v>
      </c>
      <c r="P8321" s="175" t="s">
        <v>1758</v>
      </c>
    </row>
    <row r="8322" spans="1:16" ht="17.25">
      <c r="A8322" s="183" t="s">
        <v>16617</v>
      </c>
      <c r="B8322" s="183" t="s">
        <v>16618</v>
      </c>
      <c r="C8322" s="183" t="s">
        <v>1758</v>
      </c>
      <c r="D8322" s="183" t="s">
        <v>1759</v>
      </c>
      <c r="E8322" s="184"/>
      <c r="F8322" s="184"/>
      <c r="G8322" s="188"/>
      <c r="H8322" s="185"/>
      <c r="I8322" s="184"/>
      <c r="J8322" s="184"/>
      <c r="K8322" s="185" t="s">
        <v>410</v>
      </c>
      <c r="L8322" s="185"/>
      <c r="M8322" s="186"/>
      <c r="N8322" s="61" t="s">
        <v>410</v>
      </c>
      <c r="P8322" s="175" t="s">
        <v>1758</v>
      </c>
    </row>
    <row r="8323" spans="1:16" ht="17.25">
      <c r="A8323" s="183" t="s">
        <v>16619</v>
      </c>
      <c r="B8323" s="183" t="s">
        <v>16620</v>
      </c>
      <c r="C8323" s="183" t="s">
        <v>1758</v>
      </c>
      <c r="D8323" s="183" t="s">
        <v>1759</v>
      </c>
      <c r="E8323" s="184"/>
      <c r="F8323" s="184"/>
      <c r="G8323" s="185"/>
      <c r="H8323" s="185"/>
      <c r="I8323" s="184"/>
      <c r="J8323" s="184"/>
      <c r="K8323" s="185" t="s">
        <v>410</v>
      </c>
      <c r="L8323" s="185"/>
      <c r="M8323" s="186"/>
      <c r="N8323" s="61" t="s">
        <v>410</v>
      </c>
      <c r="P8323" s="175" t="s">
        <v>1758</v>
      </c>
    </row>
    <row r="8324" spans="1:16" ht="17.25">
      <c r="A8324" s="183" t="s">
        <v>16621</v>
      </c>
      <c r="B8324" s="183" t="s">
        <v>16622</v>
      </c>
      <c r="C8324" s="183" t="s">
        <v>1758</v>
      </c>
      <c r="D8324" s="183" t="s">
        <v>1759</v>
      </c>
      <c r="E8324" s="184"/>
      <c r="F8324" s="184"/>
      <c r="G8324" s="185"/>
      <c r="H8324" s="185"/>
      <c r="I8324" s="184"/>
      <c r="J8324" s="184"/>
      <c r="K8324" s="185" t="s">
        <v>410</v>
      </c>
      <c r="L8324" s="185"/>
      <c r="M8324" s="186"/>
      <c r="N8324" s="61" t="s">
        <v>410</v>
      </c>
      <c r="P8324" s="175" t="s">
        <v>1758</v>
      </c>
    </row>
    <row r="8325" spans="1:16" ht="17.25">
      <c r="A8325" s="183" t="s">
        <v>16623</v>
      </c>
      <c r="B8325" s="183" t="s">
        <v>16624</v>
      </c>
      <c r="C8325" s="183" t="s">
        <v>1758</v>
      </c>
      <c r="D8325" s="183" t="s">
        <v>1759</v>
      </c>
      <c r="E8325" s="184"/>
      <c r="F8325" s="184"/>
      <c r="G8325" s="188"/>
      <c r="H8325" s="185"/>
      <c r="I8325" s="184"/>
      <c r="J8325" s="184"/>
      <c r="K8325" s="185" t="s">
        <v>410</v>
      </c>
      <c r="L8325" s="185"/>
      <c r="M8325" s="186"/>
      <c r="N8325" s="61" t="s">
        <v>410</v>
      </c>
      <c r="P8325" s="175" t="s">
        <v>1758</v>
      </c>
    </row>
    <row r="8326" spans="1:16" ht="17.25">
      <c r="A8326" s="183" t="s">
        <v>16625</v>
      </c>
      <c r="B8326" s="183" t="s">
        <v>16626</v>
      </c>
      <c r="C8326" s="183" t="s">
        <v>1758</v>
      </c>
      <c r="D8326" s="183" t="s">
        <v>1759</v>
      </c>
      <c r="E8326" s="184"/>
      <c r="F8326" s="184"/>
      <c r="G8326" s="185"/>
      <c r="H8326" s="185"/>
      <c r="I8326" s="184"/>
      <c r="J8326" s="184"/>
      <c r="K8326" s="185" t="s">
        <v>410</v>
      </c>
      <c r="L8326" s="185"/>
      <c r="M8326" s="186"/>
      <c r="N8326" s="61" t="s">
        <v>410</v>
      </c>
      <c r="P8326" s="175" t="s">
        <v>1758</v>
      </c>
    </row>
    <row r="8327" spans="1:16" ht="17.25">
      <c r="A8327" s="183" t="s">
        <v>16627</v>
      </c>
      <c r="B8327" s="183" t="s">
        <v>16628</v>
      </c>
      <c r="C8327" s="183" t="s">
        <v>1758</v>
      </c>
      <c r="D8327" s="183" t="s">
        <v>1759</v>
      </c>
      <c r="E8327" s="184"/>
      <c r="F8327" s="184"/>
      <c r="G8327" s="185"/>
      <c r="H8327" s="185"/>
      <c r="I8327" s="184"/>
      <c r="J8327" s="184"/>
      <c r="K8327" s="185" t="s">
        <v>410</v>
      </c>
      <c r="L8327" s="185"/>
      <c r="M8327" s="186"/>
      <c r="N8327" s="61" t="s">
        <v>410</v>
      </c>
      <c r="P8327" s="175" t="s">
        <v>1758</v>
      </c>
    </row>
    <row r="8328" spans="1:16" ht="17.25">
      <c r="A8328" s="183" t="s">
        <v>16629</v>
      </c>
      <c r="B8328" s="183" t="s">
        <v>16630</v>
      </c>
      <c r="C8328" s="183" t="s">
        <v>1758</v>
      </c>
      <c r="D8328" s="183" t="s">
        <v>1759</v>
      </c>
      <c r="E8328" s="184">
        <v>315</v>
      </c>
      <c r="F8328" s="184">
        <v>270</v>
      </c>
      <c r="G8328" s="185" t="s">
        <v>88</v>
      </c>
      <c r="H8328" s="185"/>
      <c r="I8328" s="184">
        <v>150.81</v>
      </c>
      <c r="J8328" s="184">
        <v>420.81</v>
      </c>
      <c r="K8328" s="185">
        <v>39</v>
      </c>
      <c r="L8328" s="185"/>
      <c r="M8328" s="186"/>
      <c r="N8328" s="61" t="s">
        <v>51</v>
      </c>
      <c r="P8328" s="175" t="s">
        <v>1758</v>
      </c>
    </row>
    <row r="8329" spans="1:16" ht="17.25">
      <c r="A8329" s="183" t="s">
        <v>16631</v>
      </c>
      <c r="B8329" s="183" t="s">
        <v>16632</v>
      </c>
      <c r="C8329" s="183" t="s">
        <v>1758</v>
      </c>
      <c r="D8329" s="183" t="s">
        <v>1759</v>
      </c>
      <c r="E8329" s="184"/>
      <c r="F8329" s="184"/>
      <c r="G8329" s="185"/>
      <c r="H8329" s="185"/>
      <c r="I8329" s="184"/>
      <c r="J8329" s="184"/>
      <c r="K8329" s="183" t="s">
        <v>410</v>
      </c>
      <c r="L8329" s="183"/>
      <c r="M8329" s="186"/>
      <c r="N8329" s="61" t="s">
        <v>410</v>
      </c>
      <c r="P8329" s="175" t="s">
        <v>1758</v>
      </c>
    </row>
    <row r="8330" spans="1:16" ht="17.25">
      <c r="A8330" s="183" t="s">
        <v>16633</v>
      </c>
      <c r="B8330" s="183" t="s">
        <v>16634</v>
      </c>
      <c r="C8330" s="183" t="s">
        <v>1758</v>
      </c>
      <c r="D8330" s="183" t="s">
        <v>1759</v>
      </c>
      <c r="E8330" s="184"/>
      <c r="F8330" s="184"/>
      <c r="G8330" s="185"/>
      <c r="H8330" s="185"/>
      <c r="I8330" s="184"/>
      <c r="J8330" s="184"/>
      <c r="K8330" s="185" t="s">
        <v>410</v>
      </c>
      <c r="L8330" s="185"/>
      <c r="M8330" s="186"/>
      <c r="N8330" s="61" t="s">
        <v>410</v>
      </c>
      <c r="P8330" s="175" t="s">
        <v>1758</v>
      </c>
    </row>
    <row r="8331" spans="1:16" ht="17.25">
      <c r="A8331" s="183" t="s">
        <v>16635</v>
      </c>
      <c r="B8331" s="183" t="s">
        <v>16634</v>
      </c>
      <c r="C8331" s="183" t="s">
        <v>1758</v>
      </c>
      <c r="D8331" s="183" t="s">
        <v>1759</v>
      </c>
      <c r="E8331" s="184"/>
      <c r="F8331" s="184"/>
      <c r="G8331" s="185"/>
      <c r="H8331" s="185"/>
      <c r="I8331" s="184"/>
      <c r="J8331" s="184"/>
      <c r="K8331" s="183" t="s">
        <v>410</v>
      </c>
      <c r="L8331" s="183"/>
      <c r="M8331" s="186"/>
      <c r="N8331" s="61" t="s">
        <v>410</v>
      </c>
      <c r="P8331" s="175" t="s">
        <v>1758</v>
      </c>
    </row>
    <row r="8332" spans="1:16" ht="17.25">
      <c r="A8332" s="183" t="s">
        <v>16636</v>
      </c>
      <c r="B8332" s="183" t="s">
        <v>16637</v>
      </c>
      <c r="C8332" s="183" t="s">
        <v>1758</v>
      </c>
      <c r="D8332" s="183" t="s">
        <v>1759</v>
      </c>
      <c r="E8332" s="184"/>
      <c r="F8332" s="184"/>
      <c r="G8332" s="185"/>
      <c r="H8332" s="185"/>
      <c r="I8332" s="184"/>
      <c r="J8332" s="184"/>
      <c r="K8332" s="185" t="s">
        <v>410</v>
      </c>
      <c r="L8332" s="185"/>
      <c r="M8332" s="186"/>
      <c r="N8332" s="61" t="s">
        <v>410</v>
      </c>
      <c r="P8332" s="175" t="s">
        <v>1758</v>
      </c>
    </row>
    <row r="8333" spans="1:16" ht="17.25">
      <c r="A8333" s="183" t="s">
        <v>16638</v>
      </c>
      <c r="B8333" s="183" t="s">
        <v>16639</v>
      </c>
      <c r="C8333" s="183" t="s">
        <v>1758</v>
      </c>
      <c r="D8333" s="183" t="s">
        <v>1759</v>
      </c>
      <c r="E8333" s="184"/>
      <c r="F8333" s="184"/>
      <c r="G8333" s="185"/>
      <c r="H8333" s="185"/>
      <c r="I8333" s="184"/>
      <c r="J8333" s="184"/>
      <c r="K8333" s="185" t="s">
        <v>410</v>
      </c>
      <c r="L8333" s="185"/>
      <c r="M8333" s="186"/>
      <c r="N8333" s="61" t="s">
        <v>410</v>
      </c>
      <c r="P8333" s="175" t="s">
        <v>1758</v>
      </c>
    </row>
    <row r="8334" spans="1:16" ht="17.25">
      <c r="A8334" s="183" t="s">
        <v>16640</v>
      </c>
      <c r="B8334" s="183" t="s">
        <v>16641</v>
      </c>
      <c r="C8334" s="183" t="s">
        <v>1758</v>
      </c>
      <c r="D8334" s="183" t="s">
        <v>1759</v>
      </c>
      <c r="E8334" s="184"/>
      <c r="F8334" s="184"/>
      <c r="G8334" s="185"/>
      <c r="H8334" s="185"/>
      <c r="I8334" s="184"/>
      <c r="J8334" s="184"/>
      <c r="K8334" s="185" t="s">
        <v>410</v>
      </c>
      <c r="L8334" s="185"/>
      <c r="M8334" s="186"/>
      <c r="N8334" s="61" t="s">
        <v>410</v>
      </c>
      <c r="P8334" s="175" t="s">
        <v>1758</v>
      </c>
    </row>
    <row r="8335" spans="1:16" ht="17.25">
      <c r="A8335" s="183" t="s">
        <v>16642</v>
      </c>
      <c r="B8335" s="183" t="s">
        <v>16643</v>
      </c>
      <c r="C8335" s="183" t="s">
        <v>1758</v>
      </c>
      <c r="D8335" s="183" t="s">
        <v>1759</v>
      </c>
      <c r="E8335" s="184"/>
      <c r="F8335" s="184"/>
      <c r="G8335" s="185"/>
      <c r="H8335" s="185"/>
      <c r="I8335" s="184"/>
      <c r="J8335" s="184"/>
      <c r="K8335" s="185" t="s">
        <v>410</v>
      </c>
      <c r="L8335" s="185"/>
      <c r="M8335" s="186"/>
      <c r="N8335" s="61" t="s">
        <v>410</v>
      </c>
      <c r="P8335" s="175" t="s">
        <v>1758</v>
      </c>
    </row>
    <row r="8336" spans="1:16" ht="17.25">
      <c r="A8336" s="183">
        <v>37605</v>
      </c>
      <c r="B8336" s="183" t="s">
        <v>16644</v>
      </c>
      <c r="C8336" s="183" t="s">
        <v>9773</v>
      </c>
      <c r="D8336" s="183" t="s">
        <v>9774</v>
      </c>
      <c r="E8336" s="184"/>
      <c r="F8336" s="184"/>
      <c r="G8336" s="185"/>
      <c r="H8336" s="185"/>
      <c r="I8336" s="184"/>
      <c r="J8336" s="184"/>
      <c r="K8336" s="185" t="s">
        <v>410</v>
      </c>
      <c r="L8336" s="185"/>
      <c r="M8336" s="186"/>
      <c r="N8336" s="61" t="e">
        <v>#N/A</v>
      </c>
      <c r="P8336" s="175" t="s">
        <v>9773</v>
      </c>
    </row>
    <row r="8337" spans="1:16" ht="17.25">
      <c r="A8337" s="183" t="s">
        <v>16645</v>
      </c>
      <c r="B8337" s="183" t="s">
        <v>16646</v>
      </c>
      <c r="C8337" s="183" t="s">
        <v>757</v>
      </c>
      <c r="D8337" s="183" t="s">
        <v>758</v>
      </c>
      <c r="E8337" s="184"/>
      <c r="F8337" s="184"/>
      <c r="G8337" s="188"/>
      <c r="H8337" s="185"/>
      <c r="I8337" s="184"/>
      <c r="J8337" s="184"/>
      <c r="K8337" s="185" t="s">
        <v>410</v>
      </c>
      <c r="L8337" s="185"/>
      <c r="M8337" s="186"/>
      <c r="N8337" s="61" t="s">
        <v>410</v>
      </c>
      <c r="P8337" s="175" t="s">
        <v>757</v>
      </c>
    </row>
    <row r="8338" spans="1:16" ht="17.25">
      <c r="A8338" s="183" t="s">
        <v>16647</v>
      </c>
      <c r="B8338" s="183" t="s">
        <v>16648</v>
      </c>
      <c r="C8338" s="183" t="s">
        <v>757</v>
      </c>
      <c r="D8338" s="183" t="s">
        <v>758</v>
      </c>
      <c r="E8338" s="184"/>
      <c r="F8338" s="184"/>
      <c r="G8338" s="188"/>
      <c r="H8338" s="185"/>
      <c r="I8338" s="184"/>
      <c r="J8338" s="184"/>
      <c r="K8338" s="185" t="s">
        <v>410</v>
      </c>
      <c r="L8338" s="185"/>
      <c r="M8338" s="186"/>
      <c r="N8338" s="61" t="s">
        <v>410</v>
      </c>
      <c r="P8338" s="175" t="s">
        <v>757</v>
      </c>
    </row>
    <row r="8339" spans="1:16" ht="17.25">
      <c r="A8339" s="183" t="s">
        <v>16649</v>
      </c>
      <c r="B8339" s="183" t="s">
        <v>16650</v>
      </c>
      <c r="C8339" s="183" t="s">
        <v>757</v>
      </c>
      <c r="D8339" s="183" t="s">
        <v>758</v>
      </c>
      <c r="E8339" s="184">
        <v>170</v>
      </c>
      <c r="F8339" s="184">
        <v>140</v>
      </c>
      <c r="G8339" s="188" t="s">
        <v>395</v>
      </c>
      <c r="H8339" s="185"/>
      <c r="I8339" s="184">
        <v>48.07</v>
      </c>
      <c r="J8339" s="184">
        <v>188.07</v>
      </c>
      <c r="K8339" s="185">
        <v>120</v>
      </c>
      <c r="L8339" s="185"/>
      <c r="M8339" s="186"/>
      <c r="N8339" s="61" t="s">
        <v>51</v>
      </c>
      <c r="P8339" s="175" t="s">
        <v>757</v>
      </c>
    </row>
    <row r="8340" spans="1:16" ht="17.25">
      <c r="A8340" s="183" t="s">
        <v>16651</v>
      </c>
      <c r="B8340" s="183" t="s">
        <v>16652</v>
      </c>
      <c r="C8340" s="183" t="s">
        <v>757</v>
      </c>
      <c r="D8340" s="183" t="s">
        <v>758</v>
      </c>
      <c r="E8340" s="184"/>
      <c r="F8340" s="184"/>
      <c r="G8340" s="185"/>
      <c r="H8340" s="185"/>
      <c r="I8340" s="184"/>
      <c r="J8340" s="184"/>
      <c r="K8340" s="185" t="s">
        <v>410</v>
      </c>
      <c r="L8340" s="185"/>
      <c r="M8340" s="186"/>
      <c r="N8340" s="61" t="s">
        <v>410</v>
      </c>
      <c r="P8340" s="175" t="s">
        <v>757</v>
      </c>
    </row>
    <row r="8341" spans="1:16" ht="17.25">
      <c r="A8341" s="183" t="s">
        <v>16653</v>
      </c>
      <c r="B8341" s="183" t="s">
        <v>16654</v>
      </c>
      <c r="C8341" s="183" t="s">
        <v>757</v>
      </c>
      <c r="D8341" s="183" t="s">
        <v>758</v>
      </c>
      <c r="E8341" s="184"/>
      <c r="F8341" s="184"/>
      <c r="G8341" s="185"/>
      <c r="H8341" s="185"/>
      <c r="I8341" s="184"/>
      <c r="J8341" s="184"/>
      <c r="K8341" s="185" t="s">
        <v>410</v>
      </c>
      <c r="L8341" s="185"/>
      <c r="M8341" s="186"/>
      <c r="N8341" s="61" t="s">
        <v>410</v>
      </c>
      <c r="P8341" s="175" t="s">
        <v>757</v>
      </c>
    </row>
    <row r="8342" spans="1:16" ht="17.25">
      <c r="A8342" s="183" t="s">
        <v>16655</v>
      </c>
      <c r="B8342" s="183" t="s">
        <v>16656</v>
      </c>
      <c r="C8342" s="183" t="s">
        <v>757</v>
      </c>
      <c r="D8342" s="183" t="s">
        <v>758</v>
      </c>
      <c r="E8342" s="184"/>
      <c r="F8342" s="184"/>
      <c r="G8342" s="185"/>
      <c r="H8342" s="185"/>
      <c r="I8342" s="184"/>
      <c r="J8342" s="184"/>
      <c r="K8342" s="183" t="s">
        <v>410</v>
      </c>
      <c r="L8342" s="183"/>
      <c r="M8342" s="186"/>
      <c r="N8342" s="61" t="s">
        <v>410</v>
      </c>
      <c r="P8342" s="175" t="s">
        <v>757</v>
      </c>
    </row>
    <row r="8343" spans="1:16" ht="17.25">
      <c r="A8343" s="183" t="s">
        <v>16657</v>
      </c>
      <c r="B8343" s="183" t="s">
        <v>16658</v>
      </c>
      <c r="C8343" s="183" t="s">
        <v>757</v>
      </c>
      <c r="D8343" s="183" t="s">
        <v>758</v>
      </c>
      <c r="E8343" s="184"/>
      <c r="F8343" s="184"/>
      <c r="G8343" s="185"/>
      <c r="H8343" s="185"/>
      <c r="I8343" s="184"/>
      <c r="J8343" s="184"/>
      <c r="K8343" s="185" t="s">
        <v>410</v>
      </c>
      <c r="L8343" s="185"/>
      <c r="M8343" s="186"/>
      <c r="N8343" s="61" t="s">
        <v>410</v>
      </c>
      <c r="P8343" s="175" t="s">
        <v>757</v>
      </c>
    </row>
    <row r="8344" spans="1:16" ht="17.25">
      <c r="A8344" s="183" t="s">
        <v>16659</v>
      </c>
      <c r="B8344" s="183" t="s">
        <v>16660</v>
      </c>
      <c r="C8344" s="183" t="s">
        <v>757</v>
      </c>
      <c r="D8344" s="183" t="s">
        <v>758</v>
      </c>
      <c r="E8344" s="184"/>
      <c r="F8344" s="184"/>
      <c r="G8344" s="185"/>
      <c r="H8344" s="185"/>
      <c r="I8344" s="184"/>
      <c r="J8344" s="184"/>
      <c r="K8344" s="185" t="s">
        <v>410</v>
      </c>
      <c r="L8344" s="185"/>
      <c r="M8344" s="186"/>
      <c r="N8344" s="61" t="s">
        <v>410</v>
      </c>
      <c r="P8344" s="175" t="s">
        <v>757</v>
      </c>
    </row>
    <row r="8345" spans="1:16" ht="17.25">
      <c r="A8345" s="183" t="s">
        <v>16661</v>
      </c>
      <c r="B8345" s="183" t="s">
        <v>16662</v>
      </c>
      <c r="C8345" s="183" t="s">
        <v>757</v>
      </c>
      <c r="D8345" s="183" t="s">
        <v>758</v>
      </c>
      <c r="E8345" s="184"/>
      <c r="F8345" s="184"/>
      <c r="G8345" s="185"/>
      <c r="H8345" s="185"/>
      <c r="I8345" s="184"/>
      <c r="J8345" s="184"/>
      <c r="K8345" s="185" t="s">
        <v>410</v>
      </c>
      <c r="L8345" s="185"/>
      <c r="M8345" s="186"/>
      <c r="N8345" s="61" t="s">
        <v>410</v>
      </c>
      <c r="P8345" s="175" t="s">
        <v>757</v>
      </c>
    </row>
    <row r="8346" spans="1:16" ht="17.25">
      <c r="A8346" s="183" t="s">
        <v>16663</v>
      </c>
      <c r="B8346" s="183" t="s">
        <v>16664</v>
      </c>
      <c r="C8346" s="183" t="s">
        <v>757</v>
      </c>
      <c r="D8346" s="183" t="s">
        <v>758</v>
      </c>
      <c r="E8346" s="184"/>
      <c r="F8346" s="184"/>
      <c r="G8346" s="185"/>
      <c r="H8346" s="185"/>
      <c r="I8346" s="184"/>
      <c r="J8346" s="184"/>
      <c r="K8346" s="185" t="s">
        <v>410</v>
      </c>
      <c r="L8346" s="185"/>
      <c r="M8346" s="186"/>
      <c r="N8346" s="61" t="s">
        <v>410</v>
      </c>
      <c r="P8346" s="175" t="s">
        <v>757</v>
      </c>
    </row>
    <row r="8347" spans="1:16" ht="17.25">
      <c r="A8347" s="183" t="s">
        <v>16665</v>
      </c>
      <c r="B8347" s="183" t="s">
        <v>16666</v>
      </c>
      <c r="C8347" s="183" t="s">
        <v>757</v>
      </c>
      <c r="D8347" s="183" t="s">
        <v>758</v>
      </c>
      <c r="E8347" s="184"/>
      <c r="F8347" s="184"/>
      <c r="G8347" s="188"/>
      <c r="H8347" s="183"/>
      <c r="I8347" s="184"/>
      <c r="J8347" s="184"/>
      <c r="K8347" s="185" t="s">
        <v>410</v>
      </c>
      <c r="L8347" s="185"/>
      <c r="M8347" s="186"/>
      <c r="N8347" s="61" t="s">
        <v>410</v>
      </c>
      <c r="P8347" s="175" t="s">
        <v>757</v>
      </c>
    </row>
    <row r="8348" spans="1:16" ht="17.25">
      <c r="A8348" s="183" t="s">
        <v>16667</v>
      </c>
      <c r="B8348" s="183" t="s">
        <v>16668</v>
      </c>
      <c r="C8348" s="183" t="s">
        <v>757</v>
      </c>
      <c r="D8348" s="183" t="s">
        <v>758</v>
      </c>
      <c r="E8348" s="184"/>
      <c r="F8348" s="184"/>
      <c r="G8348" s="188"/>
      <c r="H8348" s="185"/>
      <c r="I8348" s="184"/>
      <c r="J8348" s="184"/>
      <c r="K8348" s="185" t="s">
        <v>410</v>
      </c>
      <c r="L8348" s="185"/>
      <c r="M8348" s="186"/>
      <c r="N8348" s="61" t="s">
        <v>410</v>
      </c>
      <c r="P8348" s="175" t="s">
        <v>757</v>
      </c>
    </row>
    <row r="8349" spans="1:16" ht="17.25">
      <c r="A8349" s="183" t="s">
        <v>16669</v>
      </c>
      <c r="B8349" s="183" t="s">
        <v>16670</v>
      </c>
      <c r="C8349" s="183" t="s">
        <v>757</v>
      </c>
      <c r="D8349" s="183" t="s">
        <v>758</v>
      </c>
      <c r="E8349" s="184"/>
      <c r="F8349" s="184"/>
      <c r="G8349" s="185"/>
      <c r="H8349" s="185"/>
      <c r="I8349" s="184"/>
      <c r="J8349" s="184"/>
      <c r="K8349" s="185" t="s">
        <v>410</v>
      </c>
      <c r="L8349" s="185"/>
      <c r="M8349" s="186"/>
      <c r="N8349" s="61" t="s">
        <v>410</v>
      </c>
      <c r="P8349" s="175" t="s">
        <v>757</v>
      </c>
    </row>
    <row r="8350" spans="1:16" ht="17.25">
      <c r="A8350" s="183" t="s">
        <v>16671</v>
      </c>
      <c r="B8350" s="183" t="s">
        <v>16672</v>
      </c>
      <c r="C8350" s="183" t="s">
        <v>757</v>
      </c>
      <c r="D8350" s="183" t="s">
        <v>758</v>
      </c>
      <c r="E8350" s="184"/>
      <c r="F8350" s="184"/>
      <c r="G8350" s="185"/>
      <c r="H8350" s="185"/>
      <c r="I8350" s="184"/>
      <c r="J8350" s="184"/>
      <c r="K8350" s="185" t="s">
        <v>410</v>
      </c>
      <c r="L8350" s="185"/>
      <c r="M8350" s="186"/>
      <c r="N8350" s="61" t="s">
        <v>410</v>
      </c>
      <c r="P8350" s="175" t="s">
        <v>757</v>
      </c>
    </row>
    <row r="8351" spans="1:16" ht="17.25">
      <c r="A8351" s="183" t="s">
        <v>16673</v>
      </c>
      <c r="B8351" s="183" t="s">
        <v>16674</v>
      </c>
      <c r="C8351" s="183" t="s">
        <v>757</v>
      </c>
      <c r="D8351" s="183" t="s">
        <v>758</v>
      </c>
      <c r="E8351" s="184"/>
      <c r="F8351" s="184"/>
      <c r="G8351" s="185"/>
      <c r="H8351" s="185"/>
      <c r="I8351" s="184"/>
      <c r="J8351" s="184"/>
      <c r="K8351" s="185" t="s">
        <v>410</v>
      </c>
      <c r="L8351" s="185"/>
      <c r="M8351" s="186"/>
      <c r="N8351" s="61" t="s">
        <v>410</v>
      </c>
      <c r="P8351" s="175" t="s">
        <v>757</v>
      </c>
    </row>
    <row r="8352" spans="1:16" ht="17.25">
      <c r="A8352" s="183" t="s">
        <v>16675</v>
      </c>
      <c r="B8352" s="183" t="s">
        <v>16676</v>
      </c>
      <c r="C8352" s="183" t="s">
        <v>757</v>
      </c>
      <c r="D8352" s="183" t="s">
        <v>758</v>
      </c>
      <c r="E8352" s="184"/>
      <c r="F8352" s="184"/>
      <c r="G8352" s="185"/>
      <c r="H8352" s="185"/>
      <c r="I8352" s="184"/>
      <c r="J8352" s="184"/>
      <c r="K8352" s="185" t="s">
        <v>410</v>
      </c>
      <c r="L8352" s="185"/>
      <c r="M8352" s="186"/>
      <c r="N8352" s="61" t="s">
        <v>410</v>
      </c>
      <c r="P8352" s="175" t="s">
        <v>757</v>
      </c>
    </row>
    <row r="8353" spans="1:16" ht="17.25">
      <c r="A8353" s="183" t="s">
        <v>16677</v>
      </c>
      <c r="B8353" s="183" t="s">
        <v>16678</v>
      </c>
      <c r="C8353" s="183" t="s">
        <v>757</v>
      </c>
      <c r="D8353" s="183" t="s">
        <v>758</v>
      </c>
      <c r="E8353" s="184"/>
      <c r="F8353" s="184"/>
      <c r="G8353" s="185"/>
      <c r="H8353" s="185"/>
      <c r="I8353" s="184"/>
      <c r="J8353" s="184"/>
      <c r="K8353" s="185" t="s">
        <v>410</v>
      </c>
      <c r="L8353" s="185"/>
      <c r="M8353" s="186"/>
      <c r="N8353" s="61" t="s">
        <v>410</v>
      </c>
      <c r="P8353" s="175" t="s">
        <v>757</v>
      </c>
    </row>
    <row r="8354" spans="1:16" ht="17.25">
      <c r="A8354" s="183" t="s">
        <v>16679</v>
      </c>
      <c r="B8354" s="183" t="s">
        <v>16680</v>
      </c>
      <c r="C8354" s="183" t="s">
        <v>757</v>
      </c>
      <c r="D8354" s="183" t="s">
        <v>758</v>
      </c>
      <c r="E8354" s="184"/>
      <c r="F8354" s="184"/>
      <c r="G8354" s="185"/>
      <c r="H8354" s="185"/>
      <c r="I8354" s="184"/>
      <c r="J8354" s="184"/>
      <c r="K8354" s="185" t="s">
        <v>410</v>
      </c>
      <c r="L8354" s="185"/>
      <c r="M8354" s="186"/>
      <c r="N8354" s="61" t="s">
        <v>410</v>
      </c>
      <c r="P8354" s="175" t="s">
        <v>757</v>
      </c>
    </row>
    <row r="8355" spans="1:16" ht="17.25">
      <c r="A8355" s="183" t="s">
        <v>16681</v>
      </c>
      <c r="B8355" s="183" t="s">
        <v>16682</v>
      </c>
      <c r="C8355" s="183" t="s">
        <v>757</v>
      </c>
      <c r="D8355" s="183" t="s">
        <v>758</v>
      </c>
      <c r="E8355" s="184"/>
      <c r="F8355" s="184"/>
      <c r="G8355" s="185"/>
      <c r="H8355" s="185"/>
      <c r="I8355" s="184"/>
      <c r="J8355" s="184"/>
      <c r="K8355" s="185" t="s">
        <v>410</v>
      </c>
      <c r="L8355" s="185"/>
      <c r="M8355" s="186"/>
      <c r="N8355" s="61" t="s">
        <v>410</v>
      </c>
      <c r="P8355" s="175" t="s">
        <v>757</v>
      </c>
    </row>
    <row r="8356" spans="1:16" ht="17.25">
      <c r="A8356" s="183" t="s">
        <v>16683</v>
      </c>
      <c r="B8356" s="183" t="s">
        <v>16684</v>
      </c>
      <c r="C8356" s="183" t="s">
        <v>757</v>
      </c>
      <c r="D8356" s="183" t="s">
        <v>758</v>
      </c>
      <c r="E8356" s="184"/>
      <c r="F8356" s="184"/>
      <c r="G8356" s="185"/>
      <c r="H8356" s="185"/>
      <c r="I8356" s="184"/>
      <c r="J8356" s="184"/>
      <c r="K8356" s="185" t="s">
        <v>410</v>
      </c>
      <c r="L8356" s="185"/>
      <c r="M8356" s="186"/>
      <c r="N8356" s="61" t="s">
        <v>410</v>
      </c>
      <c r="P8356" s="175" t="s">
        <v>757</v>
      </c>
    </row>
    <row r="8357" spans="1:16" ht="17.25">
      <c r="A8357" s="183" t="s">
        <v>16685</v>
      </c>
      <c r="B8357" s="183" t="s">
        <v>16686</v>
      </c>
      <c r="C8357" s="183" t="s">
        <v>757</v>
      </c>
      <c r="D8357" s="183" t="s">
        <v>758</v>
      </c>
      <c r="E8357" s="184"/>
      <c r="F8357" s="184"/>
      <c r="G8357" s="185"/>
      <c r="H8357" s="185"/>
      <c r="I8357" s="184"/>
      <c r="J8357" s="184"/>
      <c r="K8357" s="185" t="s">
        <v>410</v>
      </c>
      <c r="L8357" s="185"/>
      <c r="M8357" s="186"/>
      <c r="N8357" s="61" t="s">
        <v>410</v>
      </c>
      <c r="P8357" s="175" t="s">
        <v>757</v>
      </c>
    </row>
    <row r="8358" spans="1:16" ht="17.25">
      <c r="A8358" s="183" t="s">
        <v>16687</v>
      </c>
      <c r="B8358" s="183" t="s">
        <v>16688</v>
      </c>
      <c r="C8358" s="183" t="s">
        <v>757</v>
      </c>
      <c r="D8358" s="183" t="s">
        <v>758</v>
      </c>
      <c r="E8358" s="184"/>
      <c r="F8358" s="184"/>
      <c r="G8358" s="185"/>
      <c r="H8358" s="185"/>
      <c r="I8358" s="184"/>
      <c r="J8358" s="184"/>
      <c r="K8358" s="185" t="s">
        <v>410</v>
      </c>
      <c r="L8358" s="185"/>
      <c r="M8358" s="186"/>
      <c r="N8358" s="61" t="s">
        <v>410</v>
      </c>
      <c r="P8358" s="175" t="s">
        <v>757</v>
      </c>
    </row>
    <row r="8359" spans="1:16" ht="17.25">
      <c r="A8359" s="183" t="s">
        <v>16689</v>
      </c>
      <c r="B8359" s="183" t="s">
        <v>16690</v>
      </c>
      <c r="C8359" s="183" t="s">
        <v>757</v>
      </c>
      <c r="D8359" s="183" t="s">
        <v>758</v>
      </c>
      <c r="E8359" s="184"/>
      <c r="F8359" s="184"/>
      <c r="G8359" s="185"/>
      <c r="H8359" s="185"/>
      <c r="I8359" s="184"/>
      <c r="J8359" s="184"/>
      <c r="K8359" s="185" t="s">
        <v>410</v>
      </c>
      <c r="L8359" s="185"/>
      <c r="M8359" s="186"/>
      <c r="N8359" s="61" t="s">
        <v>410</v>
      </c>
      <c r="P8359" s="175" t="s">
        <v>757</v>
      </c>
    </row>
    <row r="8360" spans="1:16" ht="17.25">
      <c r="A8360" s="183" t="s">
        <v>16691</v>
      </c>
      <c r="B8360" s="183" t="s">
        <v>16692</v>
      </c>
      <c r="C8360" s="183" t="s">
        <v>757</v>
      </c>
      <c r="D8360" s="183" t="s">
        <v>758</v>
      </c>
      <c r="E8360" s="184"/>
      <c r="F8360" s="184"/>
      <c r="G8360" s="185"/>
      <c r="H8360" s="185"/>
      <c r="I8360" s="184"/>
      <c r="J8360" s="184"/>
      <c r="K8360" s="185" t="s">
        <v>410</v>
      </c>
      <c r="L8360" s="185"/>
      <c r="M8360" s="186"/>
      <c r="N8360" s="61" t="s">
        <v>410</v>
      </c>
      <c r="P8360" s="175" t="s">
        <v>757</v>
      </c>
    </row>
    <row r="8361" spans="1:16" ht="17.25">
      <c r="A8361" s="183" t="s">
        <v>16693</v>
      </c>
      <c r="B8361" s="183" t="s">
        <v>16694</v>
      </c>
      <c r="C8361" s="183" t="s">
        <v>757</v>
      </c>
      <c r="D8361" s="183" t="s">
        <v>758</v>
      </c>
      <c r="E8361" s="184"/>
      <c r="F8361" s="184"/>
      <c r="G8361" s="185"/>
      <c r="H8361" s="185"/>
      <c r="I8361" s="184"/>
      <c r="J8361" s="184"/>
      <c r="K8361" s="185" t="s">
        <v>410</v>
      </c>
      <c r="L8361" s="185"/>
      <c r="M8361" s="186"/>
      <c r="N8361" s="61" t="s">
        <v>410</v>
      </c>
      <c r="P8361" s="175" t="s">
        <v>757</v>
      </c>
    </row>
    <row r="8362" spans="1:16" ht="17.25">
      <c r="A8362" s="183" t="s">
        <v>16695</v>
      </c>
      <c r="B8362" s="183" t="s">
        <v>16696</v>
      </c>
      <c r="C8362" s="183" t="s">
        <v>757</v>
      </c>
      <c r="D8362" s="183" t="s">
        <v>758</v>
      </c>
      <c r="E8362" s="184"/>
      <c r="F8362" s="184"/>
      <c r="G8362" s="185"/>
      <c r="H8362" s="185"/>
      <c r="I8362" s="184"/>
      <c r="J8362" s="184"/>
      <c r="K8362" s="185" t="s">
        <v>410</v>
      </c>
      <c r="L8362" s="185"/>
      <c r="M8362" s="186"/>
      <c r="N8362" s="61" t="s">
        <v>410</v>
      </c>
      <c r="P8362" s="175" t="s">
        <v>757</v>
      </c>
    </row>
    <row r="8363" spans="1:16" ht="17.25">
      <c r="A8363" s="183" t="s">
        <v>16697</v>
      </c>
      <c r="B8363" s="183" t="s">
        <v>16698</v>
      </c>
      <c r="C8363" s="183" t="s">
        <v>757</v>
      </c>
      <c r="D8363" s="183" t="s">
        <v>758</v>
      </c>
      <c r="E8363" s="184"/>
      <c r="F8363" s="184"/>
      <c r="G8363" s="185"/>
      <c r="H8363" s="185"/>
      <c r="I8363" s="184"/>
      <c r="J8363" s="184"/>
      <c r="K8363" s="185" t="s">
        <v>410</v>
      </c>
      <c r="L8363" s="185"/>
      <c r="M8363" s="186"/>
      <c r="N8363" s="61" t="s">
        <v>410</v>
      </c>
      <c r="P8363" s="175" t="s">
        <v>757</v>
      </c>
    </row>
    <row r="8364" spans="1:16" ht="17.25">
      <c r="A8364" s="183" t="s">
        <v>16699</v>
      </c>
      <c r="B8364" s="183" t="s">
        <v>16700</v>
      </c>
      <c r="C8364" s="183" t="s">
        <v>757</v>
      </c>
      <c r="D8364" s="183" t="s">
        <v>758</v>
      </c>
      <c r="E8364" s="184"/>
      <c r="F8364" s="184"/>
      <c r="G8364" s="185"/>
      <c r="H8364" s="185"/>
      <c r="I8364" s="184"/>
      <c r="J8364" s="184"/>
      <c r="K8364" s="185" t="s">
        <v>410</v>
      </c>
      <c r="L8364" s="185"/>
      <c r="M8364" s="186"/>
      <c r="N8364" s="61" t="s">
        <v>410</v>
      </c>
      <c r="P8364" s="175" t="s">
        <v>757</v>
      </c>
    </row>
    <row r="8365" spans="1:16" ht="17.25">
      <c r="A8365" s="183" t="s">
        <v>16701</v>
      </c>
      <c r="B8365" s="183" t="s">
        <v>16702</v>
      </c>
      <c r="C8365" s="183" t="s">
        <v>757</v>
      </c>
      <c r="D8365" s="183" t="s">
        <v>758</v>
      </c>
      <c r="E8365" s="184"/>
      <c r="F8365" s="184"/>
      <c r="G8365" s="185"/>
      <c r="H8365" s="185"/>
      <c r="I8365" s="184"/>
      <c r="J8365" s="184"/>
      <c r="K8365" s="185" t="s">
        <v>410</v>
      </c>
      <c r="L8365" s="185"/>
      <c r="M8365" s="186"/>
      <c r="N8365" s="61" t="s">
        <v>410</v>
      </c>
      <c r="P8365" s="175" t="s">
        <v>757</v>
      </c>
    </row>
    <row r="8366" spans="1:16" ht="17.25">
      <c r="A8366" s="183" t="s">
        <v>16703</v>
      </c>
      <c r="B8366" s="183" t="s">
        <v>16704</v>
      </c>
      <c r="C8366" s="183" t="s">
        <v>757</v>
      </c>
      <c r="D8366" s="183" t="s">
        <v>758</v>
      </c>
      <c r="E8366" s="184"/>
      <c r="F8366" s="184"/>
      <c r="G8366" s="185"/>
      <c r="H8366" s="185"/>
      <c r="I8366" s="184"/>
      <c r="J8366" s="184"/>
      <c r="K8366" s="185" t="s">
        <v>410</v>
      </c>
      <c r="L8366" s="185"/>
      <c r="M8366" s="186"/>
      <c r="N8366" s="61" t="s">
        <v>410</v>
      </c>
      <c r="P8366" s="175" t="s">
        <v>757</v>
      </c>
    </row>
    <row r="8367" spans="1:16" ht="17.25">
      <c r="A8367" s="183" t="s">
        <v>16705</v>
      </c>
      <c r="B8367" s="183" t="s">
        <v>16706</v>
      </c>
      <c r="C8367" s="183" t="s">
        <v>757</v>
      </c>
      <c r="D8367" s="183" t="s">
        <v>758</v>
      </c>
      <c r="E8367" s="184"/>
      <c r="F8367" s="184"/>
      <c r="G8367" s="185"/>
      <c r="H8367" s="185"/>
      <c r="I8367" s="184"/>
      <c r="J8367" s="184"/>
      <c r="K8367" s="185" t="s">
        <v>410</v>
      </c>
      <c r="L8367" s="185"/>
      <c r="M8367" s="186"/>
      <c r="N8367" s="61" t="s">
        <v>410</v>
      </c>
      <c r="P8367" s="175" t="s">
        <v>757</v>
      </c>
    </row>
    <row r="8368" spans="1:16" ht="17.25">
      <c r="A8368" s="183" t="s">
        <v>16707</v>
      </c>
      <c r="B8368" s="183" t="s">
        <v>16708</v>
      </c>
      <c r="C8368" s="183" t="s">
        <v>757</v>
      </c>
      <c r="D8368" s="183" t="s">
        <v>758</v>
      </c>
      <c r="E8368" s="184"/>
      <c r="F8368" s="184"/>
      <c r="G8368" s="185"/>
      <c r="H8368" s="185"/>
      <c r="I8368" s="184"/>
      <c r="J8368" s="184"/>
      <c r="K8368" s="185" t="s">
        <v>410</v>
      </c>
      <c r="L8368" s="185"/>
      <c r="M8368" s="186"/>
      <c r="N8368" s="61" t="s">
        <v>410</v>
      </c>
      <c r="P8368" s="175" t="s">
        <v>757</v>
      </c>
    </row>
    <row r="8369" spans="1:16" ht="17.25">
      <c r="A8369" s="183" t="s">
        <v>16709</v>
      </c>
      <c r="B8369" s="183" t="s">
        <v>16710</v>
      </c>
      <c r="C8369" s="183" t="s">
        <v>757</v>
      </c>
      <c r="D8369" s="183" t="s">
        <v>758</v>
      </c>
      <c r="E8369" s="184"/>
      <c r="F8369" s="184"/>
      <c r="G8369" s="185"/>
      <c r="H8369" s="185"/>
      <c r="I8369" s="184"/>
      <c r="J8369" s="184"/>
      <c r="K8369" s="185" t="s">
        <v>410</v>
      </c>
      <c r="L8369" s="185"/>
      <c r="M8369" s="186"/>
      <c r="N8369" s="61" t="s">
        <v>410</v>
      </c>
      <c r="P8369" s="175" t="s">
        <v>757</v>
      </c>
    </row>
    <row r="8370" spans="1:16" ht="17.25">
      <c r="A8370" s="183" t="s">
        <v>16711</v>
      </c>
      <c r="B8370" s="183" t="s">
        <v>16712</v>
      </c>
      <c r="C8370" s="183" t="s">
        <v>757</v>
      </c>
      <c r="D8370" s="183" t="s">
        <v>758</v>
      </c>
      <c r="E8370" s="184"/>
      <c r="F8370" s="184"/>
      <c r="G8370" s="185"/>
      <c r="H8370" s="185"/>
      <c r="I8370" s="184"/>
      <c r="J8370" s="184"/>
      <c r="K8370" s="185" t="s">
        <v>410</v>
      </c>
      <c r="L8370" s="185"/>
      <c r="M8370" s="186"/>
      <c r="N8370" s="61" t="s">
        <v>410</v>
      </c>
      <c r="P8370" s="175" t="s">
        <v>757</v>
      </c>
    </row>
    <row r="8371" spans="1:16" ht="17.25">
      <c r="A8371" s="183" t="s">
        <v>16713</v>
      </c>
      <c r="B8371" s="183" t="s">
        <v>16714</v>
      </c>
      <c r="C8371" s="183" t="s">
        <v>757</v>
      </c>
      <c r="D8371" s="183" t="s">
        <v>758</v>
      </c>
      <c r="E8371" s="184"/>
      <c r="F8371" s="184"/>
      <c r="G8371" s="185"/>
      <c r="H8371" s="185"/>
      <c r="I8371" s="184"/>
      <c r="J8371" s="184"/>
      <c r="K8371" s="185" t="s">
        <v>410</v>
      </c>
      <c r="L8371" s="185"/>
      <c r="M8371" s="186"/>
      <c r="N8371" s="61" t="s">
        <v>410</v>
      </c>
      <c r="P8371" s="175" t="s">
        <v>757</v>
      </c>
    </row>
    <row r="8372" spans="1:16" ht="17.25">
      <c r="A8372" s="183" t="s">
        <v>16715</v>
      </c>
      <c r="B8372" s="183" t="s">
        <v>16716</v>
      </c>
      <c r="C8372" s="183" t="s">
        <v>757</v>
      </c>
      <c r="D8372" s="183" t="s">
        <v>758</v>
      </c>
      <c r="E8372" s="184"/>
      <c r="F8372" s="184"/>
      <c r="G8372" s="185"/>
      <c r="H8372" s="185"/>
      <c r="I8372" s="184"/>
      <c r="J8372" s="184"/>
      <c r="K8372" s="185" t="s">
        <v>410</v>
      </c>
      <c r="L8372" s="185"/>
      <c r="M8372" s="186"/>
      <c r="N8372" s="61" t="s">
        <v>410</v>
      </c>
      <c r="P8372" s="175" t="s">
        <v>757</v>
      </c>
    </row>
    <row r="8373" spans="1:16" ht="17.25">
      <c r="A8373" s="183" t="s">
        <v>16717</v>
      </c>
      <c r="B8373" s="183" t="s">
        <v>16718</v>
      </c>
      <c r="C8373" s="183" t="s">
        <v>757</v>
      </c>
      <c r="D8373" s="183" t="s">
        <v>758</v>
      </c>
      <c r="E8373" s="184"/>
      <c r="F8373" s="184"/>
      <c r="G8373" s="185"/>
      <c r="H8373" s="185"/>
      <c r="I8373" s="184"/>
      <c r="J8373" s="184"/>
      <c r="K8373" s="185" t="s">
        <v>410</v>
      </c>
      <c r="L8373" s="185"/>
      <c r="M8373" s="186"/>
      <c r="N8373" s="61" t="s">
        <v>410</v>
      </c>
      <c r="P8373" s="175" t="s">
        <v>757</v>
      </c>
    </row>
    <row r="8374" spans="1:16" ht="17.25">
      <c r="A8374" s="183" t="s">
        <v>16719</v>
      </c>
      <c r="B8374" s="183" t="s">
        <v>16720</v>
      </c>
      <c r="C8374" s="183" t="s">
        <v>757</v>
      </c>
      <c r="D8374" s="183" t="s">
        <v>758</v>
      </c>
      <c r="E8374" s="184"/>
      <c r="F8374" s="184"/>
      <c r="G8374" s="185"/>
      <c r="H8374" s="185"/>
      <c r="I8374" s="184"/>
      <c r="J8374" s="184"/>
      <c r="K8374" s="185" t="s">
        <v>410</v>
      </c>
      <c r="L8374" s="185"/>
      <c r="M8374" s="186"/>
      <c r="N8374" s="61" t="s">
        <v>410</v>
      </c>
      <c r="P8374" s="175" t="s">
        <v>757</v>
      </c>
    </row>
    <row r="8375" spans="1:16" ht="17.25">
      <c r="A8375" s="183" t="s">
        <v>16721</v>
      </c>
      <c r="B8375" s="183" t="s">
        <v>16722</v>
      </c>
      <c r="C8375" s="183" t="s">
        <v>757</v>
      </c>
      <c r="D8375" s="183" t="s">
        <v>758</v>
      </c>
      <c r="E8375" s="184"/>
      <c r="F8375" s="184"/>
      <c r="G8375" s="185"/>
      <c r="H8375" s="185"/>
      <c r="I8375" s="184"/>
      <c r="J8375" s="184"/>
      <c r="K8375" s="185" t="s">
        <v>410</v>
      </c>
      <c r="L8375" s="185"/>
      <c r="M8375" s="186"/>
      <c r="N8375" s="61" t="s">
        <v>410</v>
      </c>
      <c r="P8375" s="175" t="s">
        <v>757</v>
      </c>
    </row>
    <row r="8376" spans="1:16" ht="17.25">
      <c r="A8376" s="183" t="s">
        <v>16723</v>
      </c>
      <c r="B8376" s="183" t="s">
        <v>16724</v>
      </c>
      <c r="C8376" s="183" t="s">
        <v>757</v>
      </c>
      <c r="D8376" s="183" t="s">
        <v>758</v>
      </c>
      <c r="E8376" s="184"/>
      <c r="F8376" s="184"/>
      <c r="G8376" s="185"/>
      <c r="H8376" s="185"/>
      <c r="I8376" s="184"/>
      <c r="J8376" s="184"/>
      <c r="K8376" s="185" t="s">
        <v>410</v>
      </c>
      <c r="L8376" s="185"/>
      <c r="M8376" s="186"/>
      <c r="N8376" s="61" t="s">
        <v>410</v>
      </c>
      <c r="P8376" s="175" t="s">
        <v>757</v>
      </c>
    </row>
    <row r="8377" spans="1:16" ht="17.25">
      <c r="A8377" s="183" t="s">
        <v>16725</v>
      </c>
      <c r="B8377" s="183" t="s">
        <v>16726</v>
      </c>
      <c r="C8377" s="183" t="s">
        <v>757</v>
      </c>
      <c r="D8377" s="183" t="s">
        <v>758</v>
      </c>
      <c r="E8377" s="184"/>
      <c r="F8377" s="184"/>
      <c r="G8377" s="185"/>
      <c r="H8377" s="185"/>
      <c r="I8377" s="184"/>
      <c r="J8377" s="184"/>
      <c r="K8377" s="185" t="s">
        <v>410</v>
      </c>
      <c r="L8377" s="185"/>
      <c r="M8377" s="186"/>
      <c r="N8377" s="61" t="s">
        <v>410</v>
      </c>
      <c r="P8377" s="175" t="s">
        <v>757</v>
      </c>
    </row>
    <row r="8378" spans="1:16" ht="17.25">
      <c r="A8378" s="183" t="s">
        <v>16727</v>
      </c>
      <c r="B8378" s="183" t="s">
        <v>16728</v>
      </c>
      <c r="C8378" s="183" t="s">
        <v>757</v>
      </c>
      <c r="D8378" s="183" t="s">
        <v>758</v>
      </c>
      <c r="E8378" s="184">
        <v>180</v>
      </c>
      <c r="F8378" s="184">
        <v>160</v>
      </c>
      <c r="G8378" s="185" t="s">
        <v>263</v>
      </c>
      <c r="H8378" s="185"/>
      <c r="I8378" s="184">
        <v>42.22</v>
      </c>
      <c r="J8378" s="184">
        <v>202.22</v>
      </c>
      <c r="K8378" s="185">
        <v>100</v>
      </c>
      <c r="L8378" s="185"/>
      <c r="M8378" s="186"/>
      <c r="N8378" s="61" t="s">
        <v>51</v>
      </c>
      <c r="P8378" s="175" t="s">
        <v>757</v>
      </c>
    </row>
    <row r="8379" spans="1:16" ht="17.25">
      <c r="A8379" s="183" t="s">
        <v>16729</v>
      </c>
      <c r="B8379" s="183" t="s">
        <v>16730</v>
      </c>
      <c r="C8379" s="183" t="s">
        <v>757</v>
      </c>
      <c r="D8379" s="183" t="s">
        <v>758</v>
      </c>
      <c r="E8379" s="184"/>
      <c r="F8379" s="184"/>
      <c r="G8379" s="185"/>
      <c r="H8379" s="185"/>
      <c r="I8379" s="184"/>
      <c r="J8379" s="184"/>
      <c r="K8379" s="185" t="s">
        <v>410</v>
      </c>
      <c r="L8379" s="185"/>
      <c r="M8379" s="186"/>
      <c r="N8379" s="61" t="s">
        <v>410</v>
      </c>
      <c r="P8379" s="175" t="s">
        <v>757</v>
      </c>
    </row>
    <row r="8380" spans="1:16" ht="17.25">
      <c r="A8380" s="183" t="s">
        <v>16731</v>
      </c>
      <c r="B8380" s="183" t="s">
        <v>16732</v>
      </c>
      <c r="C8380" s="183" t="s">
        <v>757</v>
      </c>
      <c r="D8380" s="183" t="s">
        <v>758</v>
      </c>
      <c r="E8380" s="184"/>
      <c r="F8380" s="184"/>
      <c r="G8380" s="185"/>
      <c r="H8380" s="185"/>
      <c r="I8380" s="184"/>
      <c r="J8380" s="184"/>
      <c r="K8380" s="185" t="s">
        <v>410</v>
      </c>
      <c r="L8380" s="185"/>
      <c r="M8380" s="186"/>
      <c r="N8380" s="61" t="s">
        <v>410</v>
      </c>
      <c r="P8380" s="175" t="s">
        <v>757</v>
      </c>
    </row>
    <row r="8381" spans="1:16" ht="17.25">
      <c r="A8381" s="183" t="s">
        <v>16733</v>
      </c>
      <c r="B8381" s="183" t="s">
        <v>16734</v>
      </c>
      <c r="C8381" s="183" t="s">
        <v>757</v>
      </c>
      <c r="D8381" s="183" t="s">
        <v>758</v>
      </c>
      <c r="E8381" s="184"/>
      <c r="F8381" s="184"/>
      <c r="G8381" s="185"/>
      <c r="H8381" s="185"/>
      <c r="I8381" s="184"/>
      <c r="J8381" s="184"/>
      <c r="K8381" s="185" t="s">
        <v>410</v>
      </c>
      <c r="L8381" s="185"/>
      <c r="M8381" s="186"/>
      <c r="N8381" s="61" t="s">
        <v>410</v>
      </c>
      <c r="P8381" s="175" t="s">
        <v>757</v>
      </c>
    </row>
    <row r="8382" spans="1:16" ht="17.25">
      <c r="A8382" s="183" t="s">
        <v>16735</v>
      </c>
      <c r="B8382" s="183" t="s">
        <v>16736</v>
      </c>
      <c r="C8382" s="183" t="s">
        <v>757</v>
      </c>
      <c r="D8382" s="183" t="s">
        <v>758</v>
      </c>
      <c r="E8382" s="184"/>
      <c r="F8382" s="184"/>
      <c r="G8382" s="185"/>
      <c r="H8382" s="185"/>
      <c r="I8382" s="184"/>
      <c r="J8382" s="184"/>
      <c r="K8382" s="185" t="s">
        <v>410</v>
      </c>
      <c r="L8382" s="185"/>
      <c r="M8382" s="186"/>
      <c r="N8382" s="61" t="s">
        <v>410</v>
      </c>
      <c r="P8382" s="175" t="s">
        <v>757</v>
      </c>
    </row>
    <row r="8383" spans="1:16" ht="17.25">
      <c r="A8383" s="183" t="s">
        <v>16737</v>
      </c>
      <c r="B8383" s="183" t="s">
        <v>16738</v>
      </c>
      <c r="C8383" s="183" t="s">
        <v>757</v>
      </c>
      <c r="D8383" s="183" t="s">
        <v>758</v>
      </c>
      <c r="E8383" s="184"/>
      <c r="F8383" s="184"/>
      <c r="G8383" s="185"/>
      <c r="H8383" s="185"/>
      <c r="I8383" s="184"/>
      <c r="J8383" s="184"/>
      <c r="K8383" s="185" t="s">
        <v>410</v>
      </c>
      <c r="L8383" s="185"/>
      <c r="M8383" s="186"/>
      <c r="N8383" s="61" t="s">
        <v>410</v>
      </c>
      <c r="P8383" s="175" t="s">
        <v>757</v>
      </c>
    </row>
    <row r="8384" spans="1:16" ht="17.25">
      <c r="A8384" s="183" t="s">
        <v>16739</v>
      </c>
      <c r="B8384" s="183" t="s">
        <v>16740</v>
      </c>
      <c r="C8384" s="183" t="s">
        <v>757</v>
      </c>
      <c r="D8384" s="183" t="s">
        <v>758</v>
      </c>
      <c r="E8384" s="184"/>
      <c r="F8384" s="184"/>
      <c r="G8384" s="185"/>
      <c r="H8384" s="185"/>
      <c r="I8384" s="184"/>
      <c r="J8384" s="184"/>
      <c r="K8384" s="185" t="s">
        <v>410</v>
      </c>
      <c r="L8384" s="185"/>
      <c r="M8384" s="186"/>
      <c r="N8384" s="61" t="s">
        <v>410</v>
      </c>
      <c r="P8384" s="175" t="s">
        <v>757</v>
      </c>
    </row>
    <row r="8385" spans="1:16" ht="17.25">
      <c r="A8385" s="183" t="s">
        <v>16741</v>
      </c>
      <c r="B8385" s="183" t="s">
        <v>16742</v>
      </c>
      <c r="C8385" s="183" t="s">
        <v>757</v>
      </c>
      <c r="D8385" s="183" t="s">
        <v>758</v>
      </c>
      <c r="E8385" s="184"/>
      <c r="F8385" s="184"/>
      <c r="G8385" s="185"/>
      <c r="H8385" s="185"/>
      <c r="I8385" s="184"/>
      <c r="J8385" s="184"/>
      <c r="K8385" s="185" t="s">
        <v>410</v>
      </c>
      <c r="L8385" s="185"/>
      <c r="M8385" s="186"/>
      <c r="N8385" s="61" t="s">
        <v>410</v>
      </c>
      <c r="P8385" s="175" t="s">
        <v>757</v>
      </c>
    </row>
    <row r="8386" spans="1:16" ht="17.25">
      <c r="A8386" s="183" t="s">
        <v>16743</v>
      </c>
      <c r="B8386" s="183" t="s">
        <v>16744</v>
      </c>
      <c r="C8386" s="183" t="s">
        <v>757</v>
      </c>
      <c r="D8386" s="183" t="s">
        <v>758</v>
      </c>
      <c r="E8386" s="184"/>
      <c r="F8386" s="184"/>
      <c r="G8386" s="185"/>
      <c r="H8386" s="185"/>
      <c r="I8386" s="184"/>
      <c r="J8386" s="184"/>
      <c r="K8386" s="185" t="s">
        <v>410</v>
      </c>
      <c r="L8386" s="185"/>
      <c r="M8386" s="186"/>
      <c r="N8386" s="61" t="s">
        <v>410</v>
      </c>
      <c r="P8386" s="175" t="s">
        <v>757</v>
      </c>
    </row>
    <row r="8387" spans="1:16" ht="17.25">
      <c r="A8387" s="183" t="s">
        <v>16745</v>
      </c>
      <c r="B8387" s="183" t="s">
        <v>16746</v>
      </c>
      <c r="C8387" s="183" t="s">
        <v>757</v>
      </c>
      <c r="D8387" s="183" t="s">
        <v>758</v>
      </c>
      <c r="E8387" s="184"/>
      <c r="F8387" s="184"/>
      <c r="G8387" s="185"/>
      <c r="H8387" s="185"/>
      <c r="I8387" s="184"/>
      <c r="J8387" s="184"/>
      <c r="K8387" s="185" t="s">
        <v>410</v>
      </c>
      <c r="L8387" s="185"/>
      <c r="M8387" s="186"/>
      <c r="N8387" s="61" t="s">
        <v>410</v>
      </c>
      <c r="P8387" s="175" t="s">
        <v>757</v>
      </c>
    </row>
    <row r="8388" spans="1:16" ht="17.25">
      <c r="A8388" s="183" t="s">
        <v>16747</v>
      </c>
      <c r="B8388" s="183" t="s">
        <v>16748</v>
      </c>
      <c r="C8388" s="183" t="s">
        <v>757</v>
      </c>
      <c r="D8388" s="183" t="s">
        <v>758</v>
      </c>
      <c r="E8388" s="184"/>
      <c r="F8388" s="184"/>
      <c r="G8388" s="185"/>
      <c r="H8388" s="185"/>
      <c r="I8388" s="184"/>
      <c r="J8388" s="184"/>
      <c r="K8388" s="185" t="s">
        <v>410</v>
      </c>
      <c r="L8388" s="185"/>
      <c r="M8388" s="186"/>
      <c r="N8388" s="61" t="s">
        <v>410</v>
      </c>
      <c r="P8388" s="175" t="s">
        <v>757</v>
      </c>
    </row>
    <row r="8389" spans="1:16" ht="17.25">
      <c r="A8389" s="183" t="s">
        <v>16749</v>
      </c>
      <c r="B8389" s="183" t="s">
        <v>16750</v>
      </c>
      <c r="C8389" s="183" t="s">
        <v>757</v>
      </c>
      <c r="D8389" s="183" t="s">
        <v>758</v>
      </c>
      <c r="E8389" s="184"/>
      <c r="F8389" s="184"/>
      <c r="G8389" s="185"/>
      <c r="H8389" s="185"/>
      <c r="I8389" s="184"/>
      <c r="J8389" s="184"/>
      <c r="K8389" s="185" t="s">
        <v>410</v>
      </c>
      <c r="L8389" s="185"/>
      <c r="M8389" s="186"/>
      <c r="N8389" s="61" t="s">
        <v>410</v>
      </c>
      <c r="P8389" s="175" t="s">
        <v>757</v>
      </c>
    </row>
    <row r="8390" spans="1:16" ht="17.25">
      <c r="A8390" s="183" t="s">
        <v>16751</v>
      </c>
      <c r="B8390" s="183" t="s">
        <v>16752</v>
      </c>
      <c r="C8390" s="183" t="s">
        <v>757</v>
      </c>
      <c r="D8390" s="183" t="s">
        <v>758</v>
      </c>
      <c r="E8390" s="184"/>
      <c r="F8390" s="184"/>
      <c r="G8390" s="185"/>
      <c r="H8390" s="185"/>
      <c r="I8390" s="184"/>
      <c r="J8390" s="184"/>
      <c r="K8390" s="185" t="s">
        <v>410</v>
      </c>
      <c r="L8390" s="185"/>
      <c r="M8390" s="186"/>
      <c r="N8390" s="61" t="s">
        <v>410</v>
      </c>
      <c r="P8390" s="175" t="s">
        <v>757</v>
      </c>
    </row>
    <row r="8391" spans="1:16" ht="17.25">
      <c r="A8391" s="183" t="s">
        <v>16753</v>
      </c>
      <c r="B8391" s="183" t="s">
        <v>16754</v>
      </c>
      <c r="C8391" s="183" t="s">
        <v>757</v>
      </c>
      <c r="D8391" s="183" t="s">
        <v>758</v>
      </c>
      <c r="E8391" s="184"/>
      <c r="F8391" s="184"/>
      <c r="G8391" s="185"/>
      <c r="H8391" s="185"/>
      <c r="I8391" s="184"/>
      <c r="J8391" s="184"/>
      <c r="K8391" s="185" t="s">
        <v>410</v>
      </c>
      <c r="L8391" s="185"/>
      <c r="M8391" s="186"/>
      <c r="N8391" s="61" t="s">
        <v>410</v>
      </c>
      <c r="P8391" s="175" t="s">
        <v>757</v>
      </c>
    </row>
    <row r="8392" spans="1:16" ht="17.25">
      <c r="A8392" s="183" t="s">
        <v>16755</v>
      </c>
      <c r="B8392" s="183" t="s">
        <v>16756</v>
      </c>
      <c r="C8392" s="183" t="s">
        <v>757</v>
      </c>
      <c r="D8392" s="183" t="s">
        <v>758</v>
      </c>
      <c r="E8392" s="184"/>
      <c r="F8392" s="184"/>
      <c r="G8392" s="185"/>
      <c r="H8392" s="185"/>
      <c r="I8392" s="184"/>
      <c r="J8392" s="184"/>
      <c r="K8392" s="185" t="s">
        <v>410</v>
      </c>
      <c r="L8392" s="185"/>
      <c r="M8392" s="186"/>
      <c r="N8392" s="61" t="s">
        <v>410</v>
      </c>
      <c r="P8392" s="175" t="s">
        <v>757</v>
      </c>
    </row>
    <row r="8393" spans="1:16" ht="17.25">
      <c r="A8393" s="183" t="s">
        <v>16757</v>
      </c>
      <c r="B8393" s="183" t="s">
        <v>16758</v>
      </c>
      <c r="C8393" s="183" t="s">
        <v>757</v>
      </c>
      <c r="D8393" s="183" t="s">
        <v>758</v>
      </c>
      <c r="E8393" s="184"/>
      <c r="F8393" s="184"/>
      <c r="G8393" s="185"/>
      <c r="H8393" s="185"/>
      <c r="I8393" s="184"/>
      <c r="J8393" s="184"/>
      <c r="K8393" s="185" t="s">
        <v>410</v>
      </c>
      <c r="L8393" s="185"/>
      <c r="M8393" s="186"/>
      <c r="N8393" s="61" t="s">
        <v>410</v>
      </c>
      <c r="P8393" s="175" t="s">
        <v>757</v>
      </c>
    </row>
    <row r="8394" spans="1:16" ht="17.25">
      <c r="A8394" s="183" t="s">
        <v>16759</v>
      </c>
      <c r="B8394" s="183" t="s">
        <v>16760</v>
      </c>
      <c r="C8394" s="183" t="s">
        <v>757</v>
      </c>
      <c r="D8394" s="183" t="s">
        <v>758</v>
      </c>
      <c r="E8394" s="184"/>
      <c r="F8394" s="184"/>
      <c r="G8394" s="185"/>
      <c r="H8394" s="185"/>
      <c r="I8394" s="184"/>
      <c r="J8394" s="184"/>
      <c r="K8394" s="185" t="s">
        <v>410</v>
      </c>
      <c r="L8394" s="185"/>
      <c r="M8394" s="186"/>
      <c r="N8394" s="61" t="s">
        <v>410</v>
      </c>
      <c r="P8394" s="175" t="s">
        <v>757</v>
      </c>
    </row>
    <row r="8395" spans="1:16" ht="17.25">
      <c r="A8395" s="183" t="s">
        <v>16761</v>
      </c>
      <c r="B8395" s="183" t="s">
        <v>16762</v>
      </c>
      <c r="C8395" s="183" t="s">
        <v>757</v>
      </c>
      <c r="D8395" s="183" t="s">
        <v>758</v>
      </c>
      <c r="E8395" s="184"/>
      <c r="F8395" s="184"/>
      <c r="G8395" s="185"/>
      <c r="H8395" s="185"/>
      <c r="I8395" s="184"/>
      <c r="J8395" s="184"/>
      <c r="K8395" s="185" t="s">
        <v>410</v>
      </c>
      <c r="L8395" s="185"/>
      <c r="M8395" s="186"/>
      <c r="N8395" s="61" t="s">
        <v>410</v>
      </c>
      <c r="P8395" s="175" t="s">
        <v>757</v>
      </c>
    </row>
    <row r="8396" spans="1:16" ht="17.25">
      <c r="A8396" s="183" t="s">
        <v>16763</v>
      </c>
      <c r="B8396" s="183" t="s">
        <v>16764</v>
      </c>
      <c r="C8396" s="183" t="s">
        <v>757</v>
      </c>
      <c r="D8396" s="183" t="s">
        <v>758</v>
      </c>
      <c r="E8396" s="184"/>
      <c r="F8396" s="184"/>
      <c r="G8396" s="185"/>
      <c r="H8396" s="185"/>
      <c r="I8396" s="184"/>
      <c r="J8396" s="184"/>
      <c r="K8396" s="185" t="s">
        <v>410</v>
      </c>
      <c r="L8396" s="185"/>
      <c r="M8396" s="186"/>
      <c r="N8396" s="61" t="s">
        <v>410</v>
      </c>
      <c r="P8396" s="175" t="s">
        <v>757</v>
      </c>
    </row>
    <row r="8397" spans="1:16" ht="17.25">
      <c r="A8397" s="183" t="s">
        <v>16765</v>
      </c>
      <c r="B8397" s="183" t="s">
        <v>16766</v>
      </c>
      <c r="C8397" s="183" t="s">
        <v>757</v>
      </c>
      <c r="D8397" s="183" t="s">
        <v>758</v>
      </c>
      <c r="E8397" s="184"/>
      <c r="F8397" s="184"/>
      <c r="G8397" s="185"/>
      <c r="H8397" s="185"/>
      <c r="I8397" s="184"/>
      <c r="J8397" s="184"/>
      <c r="K8397" s="185" t="s">
        <v>410</v>
      </c>
      <c r="L8397" s="185"/>
      <c r="M8397" s="186"/>
      <c r="N8397" s="61" t="s">
        <v>410</v>
      </c>
      <c r="P8397" s="175" t="s">
        <v>757</v>
      </c>
    </row>
    <row r="8398" spans="1:16" ht="17.25">
      <c r="A8398" s="183" t="s">
        <v>16767</v>
      </c>
      <c r="B8398" s="183" t="s">
        <v>16768</v>
      </c>
      <c r="C8398" s="183" t="s">
        <v>757</v>
      </c>
      <c r="D8398" s="183" t="s">
        <v>758</v>
      </c>
      <c r="E8398" s="184"/>
      <c r="F8398" s="184"/>
      <c r="G8398" s="185"/>
      <c r="H8398" s="185"/>
      <c r="I8398" s="184"/>
      <c r="J8398" s="184"/>
      <c r="K8398" s="185" t="s">
        <v>410</v>
      </c>
      <c r="L8398" s="185"/>
      <c r="M8398" s="186"/>
      <c r="N8398" s="61" t="s">
        <v>410</v>
      </c>
      <c r="P8398" s="175" t="s">
        <v>757</v>
      </c>
    </row>
    <row r="8399" spans="1:16" ht="17.25">
      <c r="A8399" s="183" t="s">
        <v>16769</v>
      </c>
      <c r="B8399" s="183" t="s">
        <v>16770</v>
      </c>
      <c r="C8399" s="183" t="s">
        <v>757</v>
      </c>
      <c r="D8399" s="183" t="s">
        <v>758</v>
      </c>
      <c r="E8399" s="184"/>
      <c r="F8399" s="184"/>
      <c r="G8399" s="185"/>
      <c r="H8399" s="185"/>
      <c r="I8399" s="184"/>
      <c r="J8399" s="184"/>
      <c r="K8399" s="185" t="s">
        <v>410</v>
      </c>
      <c r="L8399" s="185"/>
      <c r="M8399" s="186"/>
      <c r="N8399" s="61" t="s">
        <v>410</v>
      </c>
      <c r="P8399" s="175" t="s">
        <v>757</v>
      </c>
    </row>
    <row r="8400" spans="1:16" ht="17.25">
      <c r="A8400" s="183" t="s">
        <v>16771</v>
      </c>
      <c r="B8400" s="183" t="s">
        <v>16772</v>
      </c>
      <c r="C8400" s="183" t="s">
        <v>757</v>
      </c>
      <c r="D8400" s="183" t="s">
        <v>758</v>
      </c>
      <c r="E8400" s="184"/>
      <c r="F8400" s="184"/>
      <c r="G8400" s="185"/>
      <c r="H8400" s="185"/>
      <c r="I8400" s="184"/>
      <c r="J8400" s="184"/>
      <c r="K8400" s="185" t="s">
        <v>410</v>
      </c>
      <c r="L8400" s="185"/>
      <c r="M8400" s="186"/>
      <c r="N8400" s="61" t="s">
        <v>410</v>
      </c>
      <c r="P8400" s="175" t="s">
        <v>757</v>
      </c>
    </row>
    <row r="8401" spans="1:16" ht="17.25">
      <c r="A8401" s="183" t="s">
        <v>16773</v>
      </c>
      <c r="B8401" s="183" t="s">
        <v>16774</v>
      </c>
      <c r="C8401" s="183" t="s">
        <v>757</v>
      </c>
      <c r="D8401" s="183" t="s">
        <v>758</v>
      </c>
      <c r="E8401" s="184"/>
      <c r="F8401" s="184"/>
      <c r="G8401" s="185"/>
      <c r="H8401" s="185"/>
      <c r="I8401" s="184"/>
      <c r="J8401" s="184"/>
      <c r="K8401" s="185" t="s">
        <v>410</v>
      </c>
      <c r="L8401" s="185"/>
      <c r="M8401" s="186"/>
      <c r="N8401" s="61" t="s">
        <v>410</v>
      </c>
      <c r="P8401" s="175" t="s">
        <v>757</v>
      </c>
    </row>
    <row r="8402" spans="1:16" ht="17.25">
      <c r="A8402" s="183" t="s">
        <v>16775</v>
      </c>
      <c r="B8402" s="183" t="s">
        <v>16776</v>
      </c>
      <c r="C8402" s="183" t="s">
        <v>757</v>
      </c>
      <c r="D8402" s="183" t="s">
        <v>758</v>
      </c>
      <c r="E8402" s="184"/>
      <c r="F8402" s="184"/>
      <c r="G8402" s="185"/>
      <c r="H8402" s="185"/>
      <c r="I8402" s="184"/>
      <c r="J8402" s="184"/>
      <c r="K8402" s="185" t="s">
        <v>410</v>
      </c>
      <c r="L8402" s="185"/>
      <c r="M8402" s="186"/>
      <c r="N8402" s="61" t="s">
        <v>410</v>
      </c>
      <c r="P8402" s="175" t="s">
        <v>757</v>
      </c>
    </row>
    <row r="8403" spans="1:16" ht="17.25">
      <c r="A8403" s="183" t="s">
        <v>16777</v>
      </c>
      <c r="B8403" s="183" t="s">
        <v>16778</v>
      </c>
      <c r="C8403" s="183" t="s">
        <v>757</v>
      </c>
      <c r="D8403" s="183" t="s">
        <v>758</v>
      </c>
      <c r="E8403" s="184"/>
      <c r="F8403" s="184"/>
      <c r="G8403" s="185"/>
      <c r="H8403" s="185"/>
      <c r="I8403" s="184"/>
      <c r="J8403" s="184"/>
      <c r="K8403" s="185" t="s">
        <v>410</v>
      </c>
      <c r="L8403" s="185"/>
      <c r="M8403" s="186"/>
      <c r="N8403" s="61" t="s">
        <v>410</v>
      </c>
      <c r="P8403" s="175" t="s">
        <v>757</v>
      </c>
    </row>
    <row r="8404" spans="1:16" ht="17.25">
      <c r="A8404" s="183" t="s">
        <v>16779</v>
      </c>
      <c r="B8404" s="183" t="s">
        <v>16780</v>
      </c>
      <c r="C8404" s="183" t="s">
        <v>757</v>
      </c>
      <c r="D8404" s="183" t="s">
        <v>758</v>
      </c>
      <c r="E8404" s="184"/>
      <c r="F8404" s="184"/>
      <c r="G8404" s="185"/>
      <c r="H8404" s="185"/>
      <c r="I8404" s="184"/>
      <c r="J8404" s="184"/>
      <c r="K8404" s="185" t="s">
        <v>410</v>
      </c>
      <c r="L8404" s="185"/>
      <c r="M8404" s="186"/>
      <c r="N8404" s="61" t="s">
        <v>410</v>
      </c>
      <c r="P8404" s="175" t="s">
        <v>757</v>
      </c>
    </row>
    <row r="8405" spans="1:16" ht="17.25">
      <c r="A8405" s="183" t="s">
        <v>16781</v>
      </c>
      <c r="B8405" s="183" t="s">
        <v>16782</v>
      </c>
      <c r="C8405" s="183" t="s">
        <v>757</v>
      </c>
      <c r="D8405" s="183" t="s">
        <v>758</v>
      </c>
      <c r="E8405" s="184"/>
      <c r="F8405" s="184"/>
      <c r="G8405" s="185"/>
      <c r="H8405" s="185"/>
      <c r="I8405" s="184"/>
      <c r="J8405" s="184"/>
      <c r="K8405" s="185" t="s">
        <v>410</v>
      </c>
      <c r="L8405" s="185"/>
      <c r="M8405" s="186"/>
      <c r="N8405" s="61" t="s">
        <v>410</v>
      </c>
      <c r="P8405" s="175" t="s">
        <v>757</v>
      </c>
    </row>
    <row r="8406" spans="1:16" ht="17.25">
      <c r="A8406" s="183" t="s">
        <v>16783</v>
      </c>
      <c r="B8406" s="183" t="s">
        <v>16784</v>
      </c>
      <c r="C8406" s="183" t="s">
        <v>757</v>
      </c>
      <c r="D8406" s="183" t="s">
        <v>758</v>
      </c>
      <c r="E8406" s="184"/>
      <c r="F8406" s="184"/>
      <c r="G8406" s="185"/>
      <c r="H8406" s="185"/>
      <c r="I8406" s="184"/>
      <c r="J8406" s="184"/>
      <c r="K8406" s="185" t="s">
        <v>410</v>
      </c>
      <c r="L8406" s="185"/>
      <c r="M8406" s="186"/>
      <c r="N8406" s="61" t="s">
        <v>410</v>
      </c>
      <c r="P8406" s="175" t="s">
        <v>757</v>
      </c>
    </row>
    <row r="8407" spans="1:16" ht="17.25">
      <c r="A8407" s="183" t="s">
        <v>16785</v>
      </c>
      <c r="B8407" s="183" t="s">
        <v>16786</v>
      </c>
      <c r="C8407" s="183" t="s">
        <v>757</v>
      </c>
      <c r="D8407" s="183" t="s">
        <v>758</v>
      </c>
      <c r="E8407" s="184"/>
      <c r="F8407" s="184"/>
      <c r="G8407" s="185"/>
      <c r="H8407" s="185"/>
      <c r="I8407" s="184"/>
      <c r="J8407" s="184"/>
      <c r="K8407" s="185" t="s">
        <v>410</v>
      </c>
      <c r="L8407" s="185"/>
      <c r="M8407" s="186"/>
      <c r="N8407" s="61" t="s">
        <v>410</v>
      </c>
      <c r="P8407" s="175" t="s">
        <v>757</v>
      </c>
    </row>
    <row r="8408" spans="1:16" ht="17.25">
      <c r="A8408" s="183" t="s">
        <v>16787</v>
      </c>
      <c r="B8408" s="183" t="s">
        <v>16788</v>
      </c>
      <c r="C8408" s="183" t="s">
        <v>757</v>
      </c>
      <c r="D8408" s="183" t="s">
        <v>758</v>
      </c>
      <c r="E8408" s="184"/>
      <c r="F8408" s="184"/>
      <c r="G8408" s="185"/>
      <c r="H8408" s="185"/>
      <c r="I8408" s="184"/>
      <c r="J8408" s="184"/>
      <c r="K8408" s="185" t="s">
        <v>410</v>
      </c>
      <c r="L8408" s="185"/>
      <c r="M8408" s="186"/>
      <c r="N8408" s="61" t="s">
        <v>410</v>
      </c>
      <c r="P8408" s="175" t="s">
        <v>757</v>
      </c>
    </row>
    <row r="8409" spans="1:16" ht="17.25">
      <c r="A8409" s="183" t="s">
        <v>16789</v>
      </c>
      <c r="B8409" s="183" t="s">
        <v>16790</v>
      </c>
      <c r="C8409" s="183" t="s">
        <v>757</v>
      </c>
      <c r="D8409" s="183" t="s">
        <v>758</v>
      </c>
      <c r="E8409" s="184"/>
      <c r="F8409" s="184"/>
      <c r="G8409" s="185"/>
      <c r="H8409" s="185"/>
      <c r="I8409" s="184"/>
      <c r="J8409" s="184"/>
      <c r="K8409" s="185" t="s">
        <v>410</v>
      </c>
      <c r="L8409" s="185"/>
      <c r="M8409" s="186"/>
      <c r="N8409" s="61" t="s">
        <v>410</v>
      </c>
      <c r="P8409" s="175" t="s">
        <v>757</v>
      </c>
    </row>
    <row r="8410" spans="1:16" ht="17.25">
      <c r="A8410" s="183" t="s">
        <v>16791</v>
      </c>
      <c r="B8410" s="183" t="s">
        <v>16792</v>
      </c>
      <c r="C8410" s="183" t="s">
        <v>757</v>
      </c>
      <c r="D8410" s="183" t="s">
        <v>758</v>
      </c>
      <c r="E8410" s="184">
        <v>145</v>
      </c>
      <c r="F8410" s="184">
        <v>145</v>
      </c>
      <c r="G8410" s="185"/>
      <c r="H8410" s="185"/>
      <c r="I8410" s="184">
        <v>48.75</v>
      </c>
      <c r="J8410" s="184">
        <v>193.75</v>
      </c>
      <c r="K8410" s="185">
        <v>123</v>
      </c>
      <c r="L8410" s="185"/>
      <c r="M8410" s="186"/>
      <c r="N8410" s="61" t="s">
        <v>51</v>
      </c>
      <c r="P8410" s="175" t="s">
        <v>757</v>
      </c>
    </row>
    <row r="8411" spans="1:16" ht="17.25">
      <c r="A8411" s="183" t="s">
        <v>16793</v>
      </c>
      <c r="B8411" s="183" t="s">
        <v>16794</v>
      </c>
      <c r="C8411" s="183" t="s">
        <v>757</v>
      </c>
      <c r="D8411" s="183" t="s">
        <v>758</v>
      </c>
      <c r="E8411" s="184">
        <v>135</v>
      </c>
      <c r="F8411" s="184">
        <v>135</v>
      </c>
      <c r="G8411" s="185"/>
      <c r="H8411" s="185"/>
      <c r="I8411" s="184">
        <v>45.24</v>
      </c>
      <c r="J8411" s="184">
        <v>180.24</v>
      </c>
      <c r="K8411" s="185">
        <v>140</v>
      </c>
      <c r="L8411" s="185"/>
      <c r="M8411" s="186"/>
      <c r="N8411" s="61" t="s">
        <v>51</v>
      </c>
      <c r="P8411" s="175" t="s">
        <v>757</v>
      </c>
    </row>
    <row r="8412" spans="1:16" ht="17.25">
      <c r="A8412" s="183" t="s">
        <v>16795</v>
      </c>
      <c r="B8412" s="183" t="s">
        <v>16796</v>
      </c>
      <c r="C8412" s="183" t="s">
        <v>757</v>
      </c>
      <c r="D8412" s="183" t="s">
        <v>758</v>
      </c>
      <c r="E8412" s="184"/>
      <c r="F8412" s="184"/>
      <c r="G8412" s="185"/>
      <c r="H8412" s="185"/>
      <c r="I8412" s="184"/>
      <c r="J8412" s="184"/>
      <c r="K8412" s="185" t="s">
        <v>410</v>
      </c>
      <c r="L8412" s="185"/>
      <c r="M8412" s="186"/>
      <c r="N8412" s="61" t="s">
        <v>410</v>
      </c>
      <c r="P8412" s="175" t="s">
        <v>757</v>
      </c>
    </row>
    <row r="8413" spans="1:16" ht="17.25">
      <c r="A8413" s="183" t="s">
        <v>16797</v>
      </c>
      <c r="B8413" s="183" t="s">
        <v>16798</v>
      </c>
      <c r="C8413" s="183" t="s">
        <v>757</v>
      </c>
      <c r="D8413" s="183" t="s">
        <v>758</v>
      </c>
      <c r="E8413" s="184"/>
      <c r="F8413" s="184"/>
      <c r="G8413" s="185"/>
      <c r="H8413" s="185"/>
      <c r="I8413" s="184"/>
      <c r="J8413" s="184"/>
      <c r="K8413" s="185" t="s">
        <v>410</v>
      </c>
      <c r="L8413" s="185"/>
      <c r="M8413" s="186"/>
      <c r="N8413" s="61" t="s">
        <v>410</v>
      </c>
      <c r="P8413" s="175" t="s">
        <v>757</v>
      </c>
    </row>
    <row r="8414" spans="1:16" ht="17.25">
      <c r="A8414" s="183" t="s">
        <v>16799</v>
      </c>
      <c r="B8414" s="183" t="s">
        <v>16800</v>
      </c>
      <c r="C8414" s="183" t="s">
        <v>757</v>
      </c>
      <c r="D8414" s="183" t="s">
        <v>758</v>
      </c>
      <c r="E8414" s="184"/>
      <c r="F8414" s="184"/>
      <c r="G8414" s="185"/>
      <c r="H8414" s="185"/>
      <c r="I8414" s="184"/>
      <c r="J8414" s="184"/>
      <c r="K8414" s="185" t="s">
        <v>410</v>
      </c>
      <c r="L8414" s="185"/>
      <c r="M8414" s="186"/>
      <c r="N8414" s="61" t="s">
        <v>410</v>
      </c>
      <c r="P8414" s="175" t="s">
        <v>757</v>
      </c>
    </row>
    <row r="8415" spans="1:16" ht="17.25">
      <c r="A8415" s="183" t="s">
        <v>16801</v>
      </c>
      <c r="B8415" s="183" t="s">
        <v>16802</v>
      </c>
      <c r="C8415" s="183" t="s">
        <v>757</v>
      </c>
      <c r="D8415" s="183" t="s">
        <v>758</v>
      </c>
      <c r="E8415" s="184"/>
      <c r="F8415" s="184"/>
      <c r="G8415" s="185"/>
      <c r="H8415" s="185"/>
      <c r="I8415" s="184"/>
      <c r="J8415" s="184"/>
      <c r="K8415" s="185" t="s">
        <v>410</v>
      </c>
      <c r="L8415" s="185"/>
      <c r="M8415" s="186"/>
      <c r="N8415" s="61" t="s">
        <v>410</v>
      </c>
      <c r="P8415" s="175" t="s">
        <v>757</v>
      </c>
    </row>
    <row r="8416" spans="1:16" ht="17.25">
      <c r="A8416" s="183" t="s">
        <v>16803</v>
      </c>
      <c r="B8416" s="183" t="s">
        <v>16804</v>
      </c>
      <c r="C8416" s="183" t="s">
        <v>757</v>
      </c>
      <c r="D8416" s="183" t="s">
        <v>758</v>
      </c>
      <c r="E8416" s="184"/>
      <c r="F8416" s="184"/>
      <c r="G8416" s="185"/>
      <c r="H8416" s="185"/>
      <c r="I8416" s="184"/>
      <c r="J8416" s="184"/>
      <c r="K8416" s="185" t="s">
        <v>410</v>
      </c>
      <c r="L8416" s="185"/>
      <c r="M8416" s="186"/>
      <c r="N8416" s="61" t="s">
        <v>410</v>
      </c>
      <c r="P8416" s="175" t="s">
        <v>757</v>
      </c>
    </row>
    <row r="8417" spans="1:16" ht="17.25">
      <c r="A8417" s="183" t="s">
        <v>16805</v>
      </c>
      <c r="B8417" s="183" t="s">
        <v>16806</v>
      </c>
      <c r="C8417" s="183" t="s">
        <v>757</v>
      </c>
      <c r="D8417" s="183" t="s">
        <v>758</v>
      </c>
      <c r="E8417" s="184"/>
      <c r="F8417" s="184"/>
      <c r="G8417" s="185"/>
      <c r="H8417" s="185"/>
      <c r="I8417" s="184"/>
      <c r="J8417" s="184"/>
      <c r="K8417" s="185" t="s">
        <v>410</v>
      </c>
      <c r="L8417" s="185"/>
      <c r="M8417" s="186"/>
      <c r="N8417" s="61" t="s">
        <v>410</v>
      </c>
      <c r="P8417" s="175" t="s">
        <v>757</v>
      </c>
    </row>
    <row r="8418" spans="1:16" ht="17.25">
      <c r="A8418" s="183" t="s">
        <v>16807</v>
      </c>
      <c r="B8418" s="183" t="s">
        <v>16808</v>
      </c>
      <c r="C8418" s="183" t="s">
        <v>757</v>
      </c>
      <c r="D8418" s="183" t="s">
        <v>758</v>
      </c>
      <c r="E8418" s="184"/>
      <c r="F8418" s="184"/>
      <c r="G8418" s="185"/>
      <c r="H8418" s="185"/>
      <c r="I8418" s="184"/>
      <c r="J8418" s="184"/>
      <c r="K8418" s="185" t="s">
        <v>410</v>
      </c>
      <c r="L8418" s="185"/>
      <c r="M8418" s="186"/>
      <c r="N8418" s="61" t="s">
        <v>410</v>
      </c>
      <c r="P8418" s="175" t="s">
        <v>757</v>
      </c>
    </row>
    <row r="8419" spans="1:16" ht="17.25">
      <c r="A8419" s="183" t="s">
        <v>16809</v>
      </c>
      <c r="B8419" s="183" t="s">
        <v>16810</v>
      </c>
      <c r="C8419" s="183" t="s">
        <v>757</v>
      </c>
      <c r="D8419" s="183" t="s">
        <v>758</v>
      </c>
      <c r="E8419" s="184"/>
      <c r="F8419" s="184"/>
      <c r="G8419" s="185"/>
      <c r="H8419" s="185"/>
      <c r="I8419" s="184"/>
      <c r="J8419" s="184"/>
      <c r="K8419" s="185" t="s">
        <v>410</v>
      </c>
      <c r="L8419" s="185"/>
      <c r="M8419" s="186"/>
      <c r="N8419" s="61" t="s">
        <v>410</v>
      </c>
      <c r="P8419" s="175" t="s">
        <v>757</v>
      </c>
    </row>
    <row r="8420" spans="1:16" ht="17.25">
      <c r="A8420" s="183" t="s">
        <v>16811</v>
      </c>
      <c r="B8420" s="183" t="s">
        <v>16812</v>
      </c>
      <c r="C8420" s="183" t="s">
        <v>757</v>
      </c>
      <c r="D8420" s="183" t="s">
        <v>758</v>
      </c>
      <c r="E8420" s="184"/>
      <c r="F8420" s="184"/>
      <c r="G8420" s="185"/>
      <c r="H8420" s="185"/>
      <c r="I8420" s="184"/>
      <c r="J8420" s="184"/>
      <c r="K8420" s="185" t="s">
        <v>410</v>
      </c>
      <c r="L8420" s="185"/>
      <c r="M8420" s="186"/>
      <c r="N8420" s="61" t="s">
        <v>410</v>
      </c>
      <c r="P8420" s="175" t="s">
        <v>757</v>
      </c>
    </row>
    <row r="8421" spans="1:16" ht="17.25">
      <c r="A8421" s="183" t="s">
        <v>16813</v>
      </c>
      <c r="B8421" s="183" t="s">
        <v>16814</v>
      </c>
      <c r="C8421" s="183" t="s">
        <v>757</v>
      </c>
      <c r="D8421" s="183" t="s">
        <v>758</v>
      </c>
      <c r="E8421" s="184">
        <v>175</v>
      </c>
      <c r="F8421" s="184">
        <v>120</v>
      </c>
      <c r="G8421" s="185" t="s">
        <v>421</v>
      </c>
      <c r="H8421" s="185"/>
      <c r="I8421" s="184">
        <v>72.89</v>
      </c>
      <c r="J8421" s="184">
        <v>192.89</v>
      </c>
      <c r="K8421" s="185">
        <v>13</v>
      </c>
      <c r="L8421" s="185"/>
      <c r="M8421" s="186"/>
      <c r="N8421" s="61" t="s">
        <v>51</v>
      </c>
      <c r="P8421" s="175" t="s">
        <v>757</v>
      </c>
    </row>
    <row r="8422" spans="1:16" ht="17.25">
      <c r="A8422" s="183" t="s">
        <v>16815</v>
      </c>
      <c r="B8422" s="183" t="s">
        <v>16816</v>
      </c>
      <c r="C8422" s="183" t="s">
        <v>757</v>
      </c>
      <c r="D8422" s="183" t="s">
        <v>758</v>
      </c>
      <c r="E8422" s="184"/>
      <c r="F8422" s="184"/>
      <c r="G8422" s="185"/>
      <c r="H8422" s="185"/>
      <c r="I8422" s="184"/>
      <c r="J8422" s="184"/>
      <c r="K8422" s="185" t="s">
        <v>410</v>
      </c>
      <c r="L8422" s="185"/>
      <c r="M8422" s="186"/>
      <c r="N8422" s="61" t="s">
        <v>410</v>
      </c>
      <c r="P8422" s="175" t="s">
        <v>757</v>
      </c>
    </row>
    <row r="8423" spans="1:16" ht="17.25">
      <c r="A8423" s="183" t="s">
        <v>16817</v>
      </c>
      <c r="B8423" s="183" t="s">
        <v>16818</v>
      </c>
      <c r="C8423" s="183" t="s">
        <v>757</v>
      </c>
      <c r="D8423" s="183" t="s">
        <v>758</v>
      </c>
      <c r="E8423" s="184"/>
      <c r="F8423" s="184"/>
      <c r="G8423" s="185"/>
      <c r="H8423" s="185"/>
      <c r="I8423" s="184"/>
      <c r="J8423" s="184"/>
      <c r="K8423" s="185" t="s">
        <v>410</v>
      </c>
      <c r="L8423" s="185"/>
      <c r="M8423" s="186"/>
      <c r="N8423" s="61" t="s">
        <v>410</v>
      </c>
      <c r="P8423" s="175" t="s">
        <v>757</v>
      </c>
    </row>
    <row r="8424" spans="1:16" ht="17.25">
      <c r="A8424" s="183" t="s">
        <v>16819</v>
      </c>
      <c r="B8424" s="183" t="s">
        <v>16820</v>
      </c>
      <c r="C8424" s="183" t="s">
        <v>757</v>
      </c>
      <c r="D8424" s="183" t="s">
        <v>758</v>
      </c>
      <c r="E8424" s="184"/>
      <c r="F8424" s="184"/>
      <c r="G8424" s="185"/>
      <c r="H8424" s="185"/>
      <c r="I8424" s="184"/>
      <c r="J8424" s="184"/>
      <c r="K8424" s="185" t="s">
        <v>410</v>
      </c>
      <c r="L8424" s="185"/>
      <c r="M8424" s="186"/>
      <c r="N8424" s="61" t="s">
        <v>410</v>
      </c>
      <c r="P8424" s="175" t="s">
        <v>757</v>
      </c>
    </row>
    <row r="8425" spans="1:16" ht="17.25">
      <c r="A8425" s="183" t="s">
        <v>16821</v>
      </c>
      <c r="B8425" s="183" t="s">
        <v>16822</v>
      </c>
      <c r="C8425" s="183" t="s">
        <v>757</v>
      </c>
      <c r="D8425" s="183" t="s">
        <v>758</v>
      </c>
      <c r="E8425" s="184"/>
      <c r="F8425" s="184"/>
      <c r="G8425" s="185"/>
      <c r="H8425" s="185"/>
      <c r="I8425" s="184"/>
      <c r="J8425" s="184"/>
      <c r="K8425" s="185" t="s">
        <v>410</v>
      </c>
      <c r="L8425" s="185"/>
      <c r="M8425" s="186"/>
      <c r="N8425" s="61" t="s">
        <v>410</v>
      </c>
      <c r="P8425" s="175" t="s">
        <v>757</v>
      </c>
    </row>
    <row r="8426" spans="1:16" ht="17.25">
      <c r="A8426" s="183" t="s">
        <v>16823</v>
      </c>
      <c r="B8426" s="183" t="s">
        <v>16824</v>
      </c>
      <c r="C8426" s="183" t="s">
        <v>757</v>
      </c>
      <c r="D8426" s="183" t="s">
        <v>758</v>
      </c>
      <c r="E8426" s="184"/>
      <c r="F8426" s="184"/>
      <c r="G8426" s="185"/>
      <c r="H8426" s="185"/>
      <c r="I8426" s="184"/>
      <c r="J8426" s="184"/>
      <c r="K8426" s="185" t="s">
        <v>410</v>
      </c>
      <c r="L8426" s="185"/>
      <c r="M8426" s="186"/>
      <c r="N8426" s="61" t="s">
        <v>410</v>
      </c>
      <c r="P8426" s="175" t="s">
        <v>757</v>
      </c>
    </row>
    <row r="8427" spans="1:16" ht="17.25">
      <c r="A8427" s="183" t="s">
        <v>16825</v>
      </c>
      <c r="B8427" s="183" t="s">
        <v>16826</v>
      </c>
      <c r="C8427" s="183" t="s">
        <v>757</v>
      </c>
      <c r="D8427" s="183" t="s">
        <v>758</v>
      </c>
      <c r="E8427" s="184"/>
      <c r="F8427" s="184"/>
      <c r="G8427" s="185"/>
      <c r="H8427" s="185"/>
      <c r="I8427" s="184"/>
      <c r="J8427" s="184"/>
      <c r="K8427" s="185" t="s">
        <v>410</v>
      </c>
      <c r="L8427" s="185"/>
      <c r="M8427" s="186"/>
      <c r="N8427" s="61" t="s">
        <v>410</v>
      </c>
      <c r="P8427" s="175" t="s">
        <v>757</v>
      </c>
    </row>
    <row r="8428" spans="1:16" ht="17.25">
      <c r="A8428" s="183" t="s">
        <v>16827</v>
      </c>
      <c r="B8428" s="183" t="s">
        <v>16828</v>
      </c>
      <c r="C8428" s="183" t="s">
        <v>757</v>
      </c>
      <c r="D8428" s="183" t="s">
        <v>758</v>
      </c>
      <c r="E8428" s="184">
        <v>369</v>
      </c>
      <c r="F8428" s="184">
        <v>305</v>
      </c>
      <c r="G8428" s="185" t="s">
        <v>395</v>
      </c>
      <c r="H8428" s="185"/>
      <c r="I8428" s="184">
        <v>157.17</v>
      </c>
      <c r="J8428" s="184">
        <v>462.17</v>
      </c>
      <c r="K8428" s="185">
        <v>27</v>
      </c>
      <c r="L8428" s="185"/>
      <c r="M8428" s="186"/>
      <c r="N8428" s="61" t="s">
        <v>51</v>
      </c>
      <c r="P8428" s="175" t="s">
        <v>757</v>
      </c>
    </row>
    <row r="8429" spans="1:16" ht="17.25">
      <c r="A8429" s="183" t="s">
        <v>16829</v>
      </c>
      <c r="B8429" s="183" t="s">
        <v>16830</v>
      </c>
      <c r="C8429" s="183" t="s">
        <v>757</v>
      </c>
      <c r="D8429" s="183" t="s">
        <v>758</v>
      </c>
      <c r="E8429" s="184"/>
      <c r="F8429" s="184"/>
      <c r="G8429" s="185"/>
      <c r="H8429" s="185"/>
      <c r="I8429" s="184"/>
      <c r="J8429" s="184"/>
      <c r="K8429" s="185" t="s">
        <v>410</v>
      </c>
      <c r="L8429" s="185"/>
      <c r="M8429" s="186"/>
      <c r="N8429" s="61" t="s">
        <v>410</v>
      </c>
      <c r="P8429" s="175" t="s">
        <v>757</v>
      </c>
    </row>
    <row r="8430" spans="1:16" ht="17.25">
      <c r="A8430" s="183" t="s">
        <v>16831</v>
      </c>
      <c r="B8430" s="183" t="s">
        <v>16832</v>
      </c>
      <c r="C8430" s="183" t="s">
        <v>757</v>
      </c>
      <c r="D8430" s="183" t="s">
        <v>758</v>
      </c>
      <c r="E8430" s="184"/>
      <c r="F8430" s="184"/>
      <c r="G8430" s="185"/>
      <c r="H8430" s="185"/>
      <c r="I8430" s="184"/>
      <c r="J8430" s="184"/>
      <c r="K8430" s="185" t="s">
        <v>410</v>
      </c>
      <c r="L8430" s="185"/>
      <c r="M8430" s="186"/>
      <c r="N8430" s="61" t="s">
        <v>410</v>
      </c>
      <c r="P8430" s="175" t="s">
        <v>757</v>
      </c>
    </row>
    <row r="8431" spans="1:16" ht="17.25">
      <c r="A8431" s="183" t="s">
        <v>16833</v>
      </c>
      <c r="B8431" s="183" t="s">
        <v>4611</v>
      </c>
      <c r="C8431" s="183" t="s">
        <v>757</v>
      </c>
      <c r="D8431" s="183" t="s">
        <v>758</v>
      </c>
      <c r="E8431" s="184">
        <v>190</v>
      </c>
      <c r="F8431" s="184">
        <v>155</v>
      </c>
      <c r="G8431" s="185" t="s">
        <v>94</v>
      </c>
      <c r="H8431" s="185"/>
      <c r="I8431" s="184">
        <v>75.47</v>
      </c>
      <c r="J8431" s="184">
        <v>230.47</v>
      </c>
      <c r="K8431" s="185">
        <v>28</v>
      </c>
      <c r="L8431" s="185"/>
      <c r="M8431" s="186"/>
      <c r="N8431" s="61" t="s">
        <v>51</v>
      </c>
      <c r="P8431" s="175" t="s">
        <v>757</v>
      </c>
    </row>
    <row r="8432" spans="1:16" ht="17.25">
      <c r="A8432" s="183" t="s">
        <v>16834</v>
      </c>
      <c r="B8432" s="183" t="s">
        <v>16835</v>
      </c>
      <c r="C8432" s="183" t="s">
        <v>757</v>
      </c>
      <c r="D8432" s="183" t="s">
        <v>758</v>
      </c>
      <c r="E8432" s="184"/>
      <c r="F8432" s="184"/>
      <c r="G8432" s="185"/>
      <c r="H8432" s="185"/>
      <c r="I8432" s="184"/>
      <c r="J8432" s="184"/>
      <c r="K8432" s="185" t="s">
        <v>410</v>
      </c>
      <c r="L8432" s="185"/>
      <c r="M8432" s="186"/>
      <c r="N8432" s="61" t="s">
        <v>410</v>
      </c>
      <c r="P8432" s="175" t="s">
        <v>757</v>
      </c>
    </row>
    <row r="8433" spans="1:16" ht="17.25">
      <c r="A8433" s="183" t="s">
        <v>16836</v>
      </c>
      <c r="B8433" s="183" t="s">
        <v>16837</v>
      </c>
      <c r="C8433" s="183" t="s">
        <v>757</v>
      </c>
      <c r="D8433" s="183" t="s">
        <v>758</v>
      </c>
      <c r="E8433" s="184"/>
      <c r="F8433" s="184"/>
      <c r="G8433" s="185"/>
      <c r="H8433" s="185"/>
      <c r="I8433" s="184"/>
      <c r="J8433" s="184"/>
      <c r="K8433" s="185" t="s">
        <v>410</v>
      </c>
      <c r="L8433" s="185"/>
      <c r="M8433" s="186"/>
      <c r="N8433" s="61" t="s">
        <v>410</v>
      </c>
      <c r="P8433" s="175" t="s">
        <v>757</v>
      </c>
    </row>
    <row r="8434" spans="1:16" ht="17.25">
      <c r="A8434" s="183" t="s">
        <v>16838</v>
      </c>
      <c r="B8434" s="183" t="s">
        <v>16839</v>
      </c>
      <c r="C8434" s="183" t="s">
        <v>757</v>
      </c>
      <c r="D8434" s="183" t="s">
        <v>758</v>
      </c>
      <c r="E8434" s="184">
        <v>270</v>
      </c>
      <c r="F8434" s="184">
        <v>240</v>
      </c>
      <c r="G8434" s="185" t="s">
        <v>263</v>
      </c>
      <c r="H8434" s="185"/>
      <c r="I8434" s="184">
        <v>103.07</v>
      </c>
      <c r="J8434" s="184">
        <v>343.07</v>
      </c>
      <c r="K8434" s="185">
        <v>58</v>
      </c>
      <c r="L8434" s="185"/>
      <c r="M8434" s="186"/>
      <c r="N8434" s="61" t="s">
        <v>51</v>
      </c>
      <c r="P8434" s="175" t="s">
        <v>757</v>
      </c>
    </row>
    <row r="8435" spans="1:16" ht="17.25">
      <c r="A8435" s="183" t="s">
        <v>16840</v>
      </c>
      <c r="B8435" s="183" t="s">
        <v>16841</v>
      </c>
      <c r="C8435" s="183" t="s">
        <v>757</v>
      </c>
      <c r="D8435" s="183" t="s">
        <v>758</v>
      </c>
      <c r="E8435" s="184">
        <v>250</v>
      </c>
      <c r="F8435" s="184">
        <v>220</v>
      </c>
      <c r="G8435" s="185" t="s">
        <v>263</v>
      </c>
      <c r="H8435" s="185"/>
      <c r="I8435" s="184">
        <v>94.75</v>
      </c>
      <c r="J8435" s="184">
        <v>314.75</v>
      </c>
      <c r="K8435" s="185">
        <v>156</v>
      </c>
      <c r="L8435" s="185"/>
      <c r="M8435" s="186"/>
      <c r="N8435" s="61" t="s">
        <v>51</v>
      </c>
      <c r="P8435" s="175" t="s">
        <v>757</v>
      </c>
    </row>
    <row r="8436" spans="1:16" ht="17.25">
      <c r="A8436" s="183" t="s">
        <v>16842</v>
      </c>
      <c r="B8436" s="183" t="s">
        <v>16843</v>
      </c>
      <c r="C8436" s="183" t="s">
        <v>757</v>
      </c>
      <c r="D8436" s="183" t="s">
        <v>758</v>
      </c>
      <c r="E8436" s="184">
        <v>185</v>
      </c>
      <c r="F8436" s="184">
        <v>185</v>
      </c>
      <c r="G8436" s="185"/>
      <c r="H8436" s="185"/>
      <c r="I8436" s="184">
        <v>72.26</v>
      </c>
      <c r="J8436" s="184">
        <v>257.26</v>
      </c>
      <c r="K8436" s="185">
        <v>88</v>
      </c>
      <c r="L8436" s="185"/>
      <c r="M8436" s="186"/>
      <c r="N8436" s="61" t="s">
        <v>51</v>
      </c>
      <c r="P8436" s="175" t="s">
        <v>757</v>
      </c>
    </row>
    <row r="8437" spans="1:16" ht="17.25">
      <c r="A8437" s="183" t="s">
        <v>16844</v>
      </c>
      <c r="B8437" s="183" t="s">
        <v>16845</v>
      </c>
      <c r="C8437" s="183" t="s">
        <v>757</v>
      </c>
      <c r="D8437" s="183" t="s">
        <v>758</v>
      </c>
      <c r="E8437" s="184">
        <v>185</v>
      </c>
      <c r="F8437" s="184">
        <v>185</v>
      </c>
      <c r="G8437" s="185"/>
      <c r="H8437" s="185"/>
      <c r="I8437" s="184">
        <v>72.26</v>
      </c>
      <c r="J8437" s="184">
        <v>257.26</v>
      </c>
      <c r="K8437" s="185">
        <v>261</v>
      </c>
      <c r="L8437" s="185"/>
      <c r="M8437" s="186"/>
      <c r="N8437" s="61" t="s">
        <v>51</v>
      </c>
      <c r="P8437" s="175" t="s">
        <v>757</v>
      </c>
    </row>
    <row r="8438" spans="1:16" ht="17.25">
      <c r="A8438" s="183" t="s">
        <v>16846</v>
      </c>
      <c r="B8438" s="183" t="s">
        <v>16847</v>
      </c>
      <c r="C8438" s="183" t="s">
        <v>757</v>
      </c>
      <c r="D8438" s="183" t="s">
        <v>758</v>
      </c>
      <c r="E8438" s="184">
        <v>120</v>
      </c>
      <c r="F8438" s="184">
        <v>120</v>
      </c>
      <c r="G8438" s="185"/>
      <c r="H8438" s="185"/>
      <c r="I8438" s="184">
        <v>38.76</v>
      </c>
      <c r="J8438" s="184">
        <v>158.76</v>
      </c>
      <c r="K8438" s="185">
        <v>0</v>
      </c>
      <c r="L8438" s="185"/>
      <c r="M8438" s="186"/>
      <c r="N8438" s="61" t="s">
        <v>51</v>
      </c>
      <c r="P8438" s="175" t="s">
        <v>757</v>
      </c>
    </row>
    <row r="8439" spans="1:16" ht="17.25">
      <c r="A8439" s="183" t="s">
        <v>16848</v>
      </c>
      <c r="B8439" s="183" t="s">
        <v>16849</v>
      </c>
      <c r="C8439" s="183" t="s">
        <v>757</v>
      </c>
      <c r="D8439" s="183" t="s">
        <v>758</v>
      </c>
      <c r="E8439" s="184">
        <v>220</v>
      </c>
      <c r="F8439" s="184">
        <v>220</v>
      </c>
      <c r="G8439" s="185"/>
      <c r="H8439" s="185"/>
      <c r="I8439" s="184">
        <v>89.87</v>
      </c>
      <c r="J8439" s="184">
        <v>309.87</v>
      </c>
      <c r="K8439" s="185">
        <v>166</v>
      </c>
      <c r="L8439" s="185"/>
      <c r="M8439" s="186"/>
      <c r="N8439" s="61" t="s">
        <v>51</v>
      </c>
      <c r="P8439" s="175" t="s">
        <v>757</v>
      </c>
    </row>
    <row r="8440" spans="1:16" ht="17.25">
      <c r="A8440" s="183" t="s">
        <v>16850</v>
      </c>
      <c r="B8440" s="183" t="s">
        <v>16851</v>
      </c>
      <c r="C8440" s="183" t="s">
        <v>757</v>
      </c>
      <c r="D8440" s="183" t="s">
        <v>758</v>
      </c>
      <c r="E8440" s="184">
        <v>220</v>
      </c>
      <c r="F8440" s="184">
        <v>220</v>
      </c>
      <c r="G8440" s="185"/>
      <c r="H8440" s="185"/>
      <c r="I8440" s="184">
        <v>89.87</v>
      </c>
      <c r="J8440" s="184">
        <v>309.87</v>
      </c>
      <c r="K8440" s="185">
        <v>98</v>
      </c>
      <c r="L8440" s="185"/>
      <c r="M8440" s="186"/>
      <c r="N8440" s="61" t="s">
        <v>51</v>
      </c>
      <c r="P8440" s="175" t="s">
        <v>757</v>
      </c>
    </row>
    <row r="8441" spans="1:16" ht="17.25">
      <c r="A8441" s="183" t="s">
        <v>16852</v>
      </c>
      <c r="B8441" s="183" t="s">
        <v>16853</v>
      </c>
      <c r="C8441" s="183" t="s">
        <v>757</v>
      </c>
      <c r="D8441" s="183" t="s">
        <v>758</v>
      </c>
      <c r="E8441" s="184"/>
      <c r="F8441" s="184"/>
      <c r="G8441" s="185"/>
      <c r="H8441" s="185"/>
      <c r="I8441" s="184"/>
      <c r="J8441" s="184"/>
      <c r="K8441" s="185" t="s">
        <v>410</v>
      </c>
      <c r="L8441" s="185"/>
      <c r="M8441" s="186"/>
      <c r="N8441" s="61" t="s">
        <v>410</v>
      </c>
      <c r="P8441" s="175" t="s">
        <v>757</v>
      </c>
    </row>
    <row r="8442" spans="1:16" ht="17.25">
      <c r="A8442" s="183" t="s">
        <v>16854</v>
      </c>
      <c r="B8442" s="183" t="s">
        <v>16855</v>
      </c>
      <c r="C8442" s="183" t="s">
        <v>757</v>
      </c>
      <c r="D8442" s="183" t="s">
        <v>758</v>
      </c>
      <c r="E8442" s="184"/>
      <c r="F8442" s="184"/>
      <c r="G8442" s="185"/>
      <c r="H8442" s="185"/>
      <c r="I8442" s="184"/>
      <c r="J8442" s="184"/>
      <c r="K8442" s="185" t="s">
        <v>410</v>
      </c>
      <c r="L8442" s="185"/>
      <c r="M8442" s="186"/>
      <c r="N8442" s="61" t="s">
        <v>410</v>
      </c>
      <c r="P8442" s="175" t="s">
        <v>757</v>
      </c>
    </row>
    <row r="8443" spans="1:16" ht="17.25">
      <c r="A8443" s="183" t="s">
        <v>16856</v>
      </c>
      <c r="B8443" s="183" t="s">
        <v>16857</v>
      </c>
      <c r="C8443" s="183" t="s">
        <v>757</v>
      </c>
      <c r="D8443" s="183" t="s">
        <v>758</v>
      </c>
      <c r="E8443" s="184"/>
      <c r="F8443" s="184"/>
      <c r="G8443" s="185"/>
      <c r="H8443" s="185"/>
      <c r="I8443" s="184"/>
      <c r="J8443" s="184"/>
      <c r="K8443" s="185" t="s">
        <v>410</v>
      </c>
      <c r="L8443" s="185"/>
      <c r="M8443" s="186"/>
      <c r="N8443" s="61" t="s">
        <v>410</v>
      </c>
      <c r="P8443" s="175" t="s">
        <v>757</v>
      </c>
    </row>
    <row r="8444" spans="1:16" ht="17.25">
      <c r="A8444" s="183" t="s">
        <v>16858</v>
      </c>
      <c r="B8444" s="183" t="s">
        <v>16859</v>
      </c>
      <c r="C8444" s="183" t="s">
        <v>757</v>
      </c>
      <c r="D8444" s="183" t="s">
        <v>758</v>
      </c>
      <c r="E8444" s="184"/>
      <c r="F8444" s="184"/>
      <c r="G8444" s="185"/>
      <c r="H8444" s="185"/>
      <c r="I8444" s="184"/>
      <c r="J8444" s="184"/>
      <c r="K8444" s="185" t="s">
        <v>410</v>
      </c>
      <c r="L8444" s="185"/>
      <c r="M8444" s="186"/>
      <c r="N8444" s="61" t="s">
        <v>410</v>
      </c>
      <c r="P8444" s="175" t="s">
        <v>757</v>
      </c>
    </row>
    <row r="8445" spans="1:16" ht="17.25">
      <c r="A8445" s="183" t="s">
        <v>16860</v>
      </c>
      <c r="B8445" s="183" t="s">
        <v>16861</v>
      </c>
      <c r="C8445" s="183" t="s">
        <v>757</v>
      </c>
      <c r="D8445" s="183" t="s">
        <v>758</v>
      </c>
      <c r="E8445" s="184"/>
      <c r="F8445" s="184"/>
      <c r="G8445" s="185"/>
      <c r="H8445" s="185"/>
      <c r="I8445" s="184"/>
      <c r="J8445" s="184"/>
      <c r="K8445" s="185" t="s">
        <v>410</v>
      </c>
      <c r="L8445" s="185"/>
      <c r="M8445" s="186"/>
      <c r="N8445" s="61" t="s">
        <v>410</v>
      </c>
      <c r="P8445" s="175" t="s">
        <v>757</v>
      </c>
    </row>
    <row r="8446" spans="1:16" ht="17.25">
      <c r="A8446" s="183" t="s">
        <v>16862</v>
      </c>
      <c r="B8446" s="183" t="s">
        <v>16863</v>
      </c>
      <c r="C8446" s="183" t="s">
        <v>757</v>
      </c>
      <c r="D8446" s="183" t="s">
        <v>758</v>
      </c>
      <c r="E8446" s="184">
        <v>219</v>
      </c>
      <c r="F8446" s="184">
        <v>219</v>
      </c>
      <c r="G8446" s="185"/>
      <c r="H8446" s="185"/>
      <c r="I8446" s="184">
        <v>86.6</v>
      </c>
      <c r="J8446" s="184">
        <v>305.6</v>
      </c>
      <c r="K8446" s="185">
        <v>62</v>
      </c>
      <c r="L8446" s="185"/>
      <c r="M8446" s="186"/>
      <c r="N8446" s="61" t="s">
        <v>51</v>
      </c>
      <c r="P8446" s="175" t="s">
        <v>757</v>
      </c>
    </row>
    <row r="8447" spans="1:16" ht="17.25">
      <c r="A8447" s="183" t="s">
        <v>16864</v>
      </c>
      <c r="B8447" s="183" t="s">
        <v>16865</v>
      </c>
      <c r="C8447" s="183" t="s">
        <v>757</v>
      </c>
      <c r="D8447" s="183" t="s">
        <v>758</v>
      </c>
      <c r="E8447" s="184"/>
      <c r="F8447" s="184"/>
      <c r="G8447" s="185"/>
      <c r="H8447" s="185"/>
      <c r="I8447" s="184"/>
      <c r="J8447" s="184"/>
      <c r="K8447" s="185" t="s">
        <v>410</v>
      </c>
      <c r="L8447" s="185"/>
      <c r="M8447" s="186"/>
      <c r="N8447" s="61" t="s">
        <v>410</v>
      </c>
      <c r="P8447" s="175" t="s">
        <v>757</v>
      </c>
    </row>
    <row r="8448" spans="1:16" ht="17.25">
      <c r="A8448" s="183" t="s">
        <v>16866</v>
      </c>
      <c r="B8448" s="183" t="s">
        <v>16867</v>
      </c>
      <c r="C8448" s="183" t="s">
        <v>757</v>
      </c>
      <c r="D8448" s="183" t="s">
        <v>758</v>
      </c>
      <c r="E8448" s="184"/>
      <c r="F8448" s="184"/>
      <c r="G8448" s="185"/>
      <c r="H8448" s="185"/>
      <c r="I8448" s="184"/>
      <c r="J8448" s="184"/>
      <c r="K8448" s="185" t="s">
        <v>410</v>
      </c>
      <c r="L8448" s="185"/>
      <c r="M8448" s="186"/>
      <c r="N8448" s="61" t="s">
        <v>410</v>
      </c>
      <c r="P8448" s="175" t="s">
        <v>757</v>
      </c>
    </row>
    <row r="8449" spans="1:16" ht="17.25">
      <c r="A8449" s="183" t="s">
        <v>16868</v>
      </c>
      <c r="B8449" s="183" t="s">
        <v>16869</v>
      </c>
      <c r="C8449" s="183" t="s">
        <v>757</v>
      </c>
      <c r="D8449" s="183" t="s">
        <v>758</v>
      </c>
      <c r="E8449" s="184"/>
      <c r="F8449" s="184"/>
      <c r="G8449" s="185"/>
      <c r="H8449" s="185"/>
      <c r="I8449" s="184"/>
      <c r="J8449" s="184"/>
      <c r="K8449" s="185" t="s">
        <v>410</v>
      </c>
      <c r="L8449" s="185"/>
      <c r="M8449" s="186"/>
      <c r="N8449" s="61" t="s">
        <v>410</v>
      </c>
      <c r="P8449" s="175" t="s">
        <v>757</v>
      </c>
    </row>
    <row r="8450" spans="1:16" ht="17.25">
      <c r="A8450" s="183" t="s">
        <v>16870</v>
      </c>
      <c r="B8450" s="183" t="s">
        <v>16871</v>
      </c>
      <c r="C8450" s="183" t="s">
        <v>757</v>
      </c>
      <c r="D8450" s="183" t="s">
        <v>758</v>
      </c>
      <c r="E8450" s="184">
        <v>195</v>
      </c>
      <c r="F8450" s="184">
        <v>195</v>
      </c>
      <c r="G8450" s="185"/>
      <c r="H8450" s="185"/>
      <c r="I8450" s="184">
        <v>78.91</v>
      </c>
      <c r="J8450" s="184">
        <v>273.91</v>
      </c>
      <c r="K8450" s="185">
        <v>121</v>
      </c>
      <c r="L8450" s="185"/>
      <c r="M8450" s="186"/>
      <c r="N8450" s="61" t="s">
        <v>51</v>
      </c>
      <c r="P8450" s="175" t="s">
        <v>757</v>
      </c>
    </row>
    <row r="8451" spans="1:16" ht="17.25">
      <c r="A8451" s="183" t="s">
        <v>16872</v>
      </c>
      <c r="B8451" s="183" t="s">
        <v>16873</v>
      </c>
      <c r="C8451" s="183" t="s">
        <v>757</v>
      </c>
      <c r="D8451" s="183" t="s">
        <v>758</v>
      </c>
      <c r="E8451" s="184">
        <v>180</v>
      </c>
      <c r="F8451" s="184">
        <v>180</v>
      </c>
      <c r="G8451" s="185"/>
      <c r="H8451" s="185"/>
      <c r="I8451" s="184">
        <v>77.66</v>
      </c>
      <c r="J8451" s="184">
        <v>257.66</v>
      </c>
      <c r="K8451" s="185">
        <v>53</v>
      </c>
      <c r="L8451" s="185"/>
      <c r="M8451" s="186"/>
      <c r="N8451" s="61" t="s">
        <v>51</v>
      </c>
      <c r="P8451" s="175" t="s">
        <v>757</v>
      </c>
    </row>
    <row r="8452" spans="1:16" ht="17.25">
      <c r="A8452" s="183" t="s">
        <v>16874</v>
      </c>
      <c r="B8452" s="183" t="s">
        <v>16875</v>
      </c>
      <c r="C8452" s="183" t="s">
        <v>757</v>
      </c>
      <c r="D8452" s="183" t="s">
        <v>758</v>
      </c>
      <c r="E8452" s="184"/>
      <c r="F8452" s="184"/>
      <c r="G8452" s="185"/>
      <c r="H8452" s="185"/>
      <c r="I8452" s="184"/>
      <c r="J8452" s="184"/>
      <c r="K8452" s="185" t="s">
        <v>410</v>
      </c>
      <c r="L8452" s="185"/>
      <c r="M8452" s="186"/>
      <c r="N8452" s="61" t="s">
        <v>410</v>
      </c>
      <c r="P8452" s="175" t="s">
        <v>757</v>
      </c>
    </row>
    <row r="8453" spans="1:16" ht="17.25">
      <c r="A8453" s="183" t="s">
        <v>16876</v>
      </c>
      <c r="B8453" s="183" t="s">
        <v>16877</v>
      </c>
      <c r="C8453" s="183" t="s">
        <v>757</v>
      </c>
      <c r="D8453" s="183" t="s">
        <v>758</v>
      </c>
      <c r="E8453" s="184"/>
      <c r="F8453" s="184"/>
      <c r="G8453" s="185"/>
      <c r="H8453" s="185"/>
      <c r="I8453" s="184"/>
      <c r="J8453" s="184"/>
      <c r="K8453" s="185" t="s">
        <v>410</v>
      </c>
      <c r="L8453" s="185"/>
      <c r="M8453" s="186"/>
      <c r="N8453" s="61" t="s">
        <v>410</v>
      </c>
      <c r="P8453" s="175" t="s">
        <v>757</v>
      </c>
    </row>
    <row r="8454" spans="1:16" ht="17.25">
      <c r="A8454" s="183" t="s">
        <v>16878</v>
      </c>
      <c r="B8454" s="183" t="s">
        <v>16879</v>
      </c>
      <c r="C8454" s="183" t="s">
        <v>757</v>
      </c>
      <c r="D8454" s="183" t="s">
        <v>758</v>
      </c>
      <c r="E8454" s="184"/>
      <c r="F8454" s="184"/>
      <c r="G8454" s="185"/>
      <c r="H8454" s="185"/>
      <c r="I8454" s="184"/>
      <c r="J8454" s="184"/>
      <c r="K8454" s="185" t="s">
        <v>410</v>
      </c>
      <c r="L8454" s="185"/>
      <c r="M8454" s="186"/>
      <c r="N8454" s="61" t="s">
        <v>410</v>
      </c>
      <c r="P8454" s="175" t="s">
        <v>757</v>
      </c>
    </row>
    <row r="8455" spans="1:16" ht="17.25">
      <c r="A8455" s="183" t="s">
        <v>16880</v>
      </c>
      <c r="B8455" s="183" t="s">
        <v>16881</v>
      </c>
      <c r="C8455" s="183" t="s">
        <v>757</v>
      </c>
      <c r="D8455" s="183" t="s">
        <v>758</v>
      </c>
      <c r="E8455" s="184"/>
      <c r="F8455" s="184"/>
      <c r="G8455" s="185"/>
      <c r="H8455" s="185"/>
      <c r="I8455" s="184"/>
      <c r="J8455" s="184"/>
      <c r="K8455" s="185" t="s">
        <v>410</v>
      </c>
      <c r="L8455" s="185"/>
      <c r="M8455" s="186"/>
      <c r="N8455" s="61" t="s">
        <v>410</v>
      </c>
      <c r="P8455" s="175" t="s">
        <v>757</v>
      </c>
    </row>
    <row r="8456" spans="1:16" ht="17.25">
      <c r="A8456" s="183" t="s">
        <v>16882</v>
      </c>
      <c r="B8456" s="183" t="s">
        <v>16883</v>
      </c>
      <c r="C8456" s="183" t="s">
        <v>757</v>
      </c>
      <c r="D8456" s="183" t="s">
        <v>758</v>
      </c>
      <c r="E8456" s="184"/>
      <c r="F8456" s="184"/>
      <c r="G8456" s="185"/>
      <c r="H8456" s="185"/>
      <c r="I8456" s="184"/>
      <c r="J8456" s="184"/>
      <c r="K8456" s="185" t="s">
        <v>410</v>
      </c>
      <c r="L8456" s="185"/>
      <c r="M8456" s="186"/>
      <c r="N8456" s="61" t="s">
        <v>410</v>
      </c>
      <c r="P8456" s="175" t="s">
        <v>757</v>
      </c>
    </row>
    <row r="8457" spans="1:16" ht="17.25">
      <c r="A8457" s="183" t="s">
        <v>16884</v>
      </c>
      <c r="B8457" s="183" t="s">
        <v>16885</v>
      </c>
      <c r="C8457" s="183" t="s">
        <v>757</v>
      </c>
      <c r="D8457" s="183" t="s">
        <v>758</v>
      </c>
      <c r="E8457" s="184"/>
      <c r="F8457" s="184"/>
      <c r="G8457" s="185"/>
      <c r="H8457" s="185"/>
      <c r="I8457" s="184"/>
      <c r="J8457" s="184"/>
      <c r="K8457" s="185" t="s">
        <v>410</v>
      </c>
      <c r="L8457" s="185"/>
      <c r="M8457" s="186"/>
      <c r="N8457" s="61" t="s">
        <v>410</v>
      </c>
      <c r="P8457" s="175" t="s">
        <v>757</v>
      </c>
    </row>
    <row r="8458" spans="1:16" ht="17.25">
      <c r="A8458" s="183" t="s">
        <v>16886</v>
      </c>
      <c r="B8458" s="183" t="s">
        <v>16887</v>
      </c>
      <c r="C8458" s="183" t="s">
        <v>757</v>
      </c>
      <c r="D8458" s="183" t="s">
        <v>758</v>
      </c>
      <c r="E8458" s="184"/>
      <c r="F8458" s="184"/>
      <c r="G8458" s="185"/>
      <c r="H8458" s="185"/>
      <c r="I8458" s="184"/>
      <c r="J8458" s="184"/>
      <c r="K8458" s="185" t="s">
        <v>410</v>
      </c>
      <c r="L8458" s="185"/>
      <c r="M8458" s="186"/>
      <c r="N8458" s="61" t="s">
        <v>410</v>
      </c>
      <c r="P8458" s="175" t="s">
        <v>757</v>
      </c>
    </row>
    <row r="8459" spans="1:16" ht="17.25">
      <c r="A8459" s="183" t="s">
        <v>16888</v>
      </c>
      <c r="B8459" s="183" t="s">
        <v>16889</v>
      </c>
      <c r="C8459" s="183" t="s">
        <v>757</v>
      </c>
      <c r="D8459" s="183" t="s">
        <v>758</v>
      </c>
      <c r="E8459" s="184"/>
      <c r="F8459" s="184"/>
      <c r="G8459" s="185"/>
      <c r="H8459" s="185"/>
      <c r="I8459" s="184"/>
      <c r="J8459" s="184"/>
      <c r="K8459" s="185" t="s">
        <v>410</v>
      </c>
      <c r="L8459" s="185"/>
      <c r="M8459" s="186"/>
      <c r="N8459" s="61" t="s">
        <v>410</v>
      </c>
      <c r="P8459" s="175" t="s">
        <v>757</v>
      </c>
    </row>
    <row r="8460" spans="1:16" ht="17.25">
      <c r="A8460" s="183" t="s">
        <v>16890</v>
      </c>
      <c r="B8460" s="183" t="s">
        <v>16891</v>
      </c>
      <c r="C8460" s="183" t="s">
        <v>757</v>
      </c>
      <c r="D8460" s="183" t="s">
        <v>758</v>
      </c>
      <c r="E8460" s="184"/>
      <c r="F8460" s="184"/>
      <c r="G8460" s="185"/>
      <c r="H8460" s="185"/>
      <c r="I8460" s="184"/>
      <c r="J8460" s="184"/>
      <c r="K8460" s="185" t="s">
        <v>410</v>
      </c>
      <c r="L8460" s="185"/>
      <c r="M8460" s="186"/>
      <c r="N8460" s="61" t="s">
        <v>410</v>
      </c>
      <c r="P8460" s="175" t="s">
        <v>757</v>
      </c>
    </row>
    <row r="8461" spans="1:16" ht="17.25">
      <c r="A8461" s="183" t="s">
        <v>16892</v>
      </c>
      <c r="B8461" s="183" t="s">
        <v>16893</v>
      </c>
      <c r="C8461" s="183" t="s">
        <v>757</v>
      </c>
      <c r="D8461" s="183" t="s">
        <v>758</v>
      </c>
      <c r="E8461" s="184"/>
      <c r="F8461" s="184"/>
      <c r="G8461" s="185"/>
      <c r="H8461" s="185"/>
      <c r="I8461" s="184"/>
      <c r="J8461" s="184"/>
      <c r="K8461" s="185" t="s">
        <v>410</v>
      </c>
      <c r="L8461" s="185"/>
      <c r="M8461" s="186"/>
      <c r="N8461" s="61" t="s">
        <v>410</v>
      </c>
      <c r="P8461" s="175" t="s">
        <v>757</v>
      </c>
    </row>
    <row r="8462" spans="1:16" ht="17.25">
      <c r="A8462" s="183" t="s">
        <v>16894</v>
      </c>
      <c r="B8462" s="183" t="s">
        <v>16895</v>
      </c>
      <c r="C8462" s="183" t="s">
        <v>757</v>
      </c>
      <c r="D8462" s="183" t="s">
        <v>758</v>
      </c>
      <c r="E8462" s="184">
        <v>225</v>
      </c>
      <c r="F8462" s="184">
        <v>205</v>
      </c>
      <c r="G8462" s="185" t="s">
        <v>55</v>
      </c>
      <c r="H8462" s="185"/>
      <c r="I8462" s="184">
        <v>112.25</v>
      </c>
      <c r="J8462" s="184">
        <v>317.25</v>
      </c>
      <c r="K8462" s="185">
        <v>125</v>
      </c>
      <c r="L8462" s="185"/>
      <c r="M8462" s="186"/>
      <c r="N8462" s="61" t="s">
        <v>51</v>
      </c>
      <c r="P8462" s="175" t="s">
        <v>757</v>
      </c>
    </row>
    <row r="8463" spans="1:16" ht="17.25">
      <c r="A8463" s="183" t="s">
        <v>16896</v>
      </c>
      <c r="B8463" s="183" t="s">
        <v>16897</v>
      </c>
      <c r="C8463" s="183" t="s">
        <v>757</v>
      </c>
      <c r="D8463" s="183" t="s">
        <v>758</v>
      </c>
      <c r="E8463" s="184">
        <v>225</v>
      </c>
      <c r="F8463" s="184">
        <v>205</v>
      </c>
      <c r="G8463" s="185" t="s">
        <v>55</v>
      </c>
      <c r="H8463" s="185"/>
      <c r="I8463" s="184">
        <v>112.25</v>
      </c>
      <c r="J8463" s="184">
        <v>317.25</v>
      </c>
      <c r="K8463" s="185">
        <v>140</v>
      </c>
      <c r="L8463" s="185"/>
      <c r="M8463" s="186"/>
      <c r="N8463" s="61" t="s">
        <v>51</v>
      </c>
      <c r="P8463" s="175" t="s">
        <v>757</v>
      </c>
    </row>
    <row r="8464" spans="1:16" ht="17.25">
      <c r="A8464" s="183" t="s">
        <v>16898</v>
      </c>
      <c r="B8464" s="183" t="s">
        <v>16899</v>
      </c>
      <c r="C8464" s="183" t="s">
        <v>757</v>
      </c>
      <c r="D8464" s="183" t="s">
        <v>758</v>
      </c>
      <c r="E8464" s="184"/>
      <c r="F8464" s="184"/>
      <c r="G8464" s="185"/>
      <c r="H8464" s="185"/>
      <c r="I8464" s="184"/>
      <c r="J8464" s="184"/>
      <c r="K8464" s="185" t="s">
        <v>410</v>
      </c>
      <c r="L8464" s="185"/>
      <c r="M8464" s="186"/>
      <c r="N8464" s="61" t="s">
        <v>410</v>
      </c>
      <c r="P8464" s="175" t="s">
        <v>757</v>
      </c>
    </row>
    <row r="8465" spans="1:16" ht="17.25">
      <c r="A8465" s="183" t="s">
        <v>16900</v>
      </c>
      <c r="B8465" s="183" t="s">
        <v>16901</v>
      </c>
      <c r="C8465" s="183" t="s">
        <v>757</v>
      </c>
      <c r="D8465" s="183" t="s">
        <v>758</v>
      </c>
      <c r="E8465" s="184"/>
      <c r="F8465" s="184"/>
      <c r="G8465" s="185"/>
      <c r="H8465" s="185"/>
      <c r="I8465" s="184"/>
      <c r="J8465" s="184"/>
      <c r="K8465" s="185" t="s">
        <v>410</v>
      </c>
      <c r="L8465" s="185"/>
      <c r="M8465" s="186"/>
      <c r="N8465" s="61" t="s">
        <v>410</v>
      </c>
      <c r="P8465" s="175" t="s">
        <v>757</v>
      </c>
    </row>
    <row r="8466" spans="1:16" ht="17.25">
      <c r="A8466" s="183" t="s">
        <v>16902</v>
      </c>
      <c r="B8466" s="183" t="s">
        <v>16903</v>
      </c>
      <c r="C8466" s="183" t="s">
        <v>757</v>
      </c>
      <c r="D8466" s="183" t="s">
        <v>758</v>
      </c>
      <c r="E8466" s="184"/>
      <c r="F8466" s="184"/>
      <c r="G8466" s="185"/>
      <c r="H8466" s="185"/>
      <c r="I8466" s="184"/>
      <c r="J8466" s="184"/>
      <c r="K8466" s="185" t="s">
        <v>410</v>
      </c>
      <c r="L8466" s="185"/>
      <c r="M8466" s="186"/>
      <c r="N8466" s="61" t="s">
        <v>410</v>
      </c>
      <c r="P8466" s="175" t="s">
        <v>757</v>
      </c>
    </row>
    <row r="8467" spans="1:16" ht="17.25">
      <c r="A8467" s="183" t="s">
        <v>16904</v>
      </c>
      <c r="B8467" s="183" t="s">
        <v>16905</v>
      </c>
      <c r="C8467" s="183" t="s">
        <v>757</v>
      </c>
      <c r="D8467" s="183" t="s">
        <v>758</v>
      </c>
      <c r="E8467" s="184"/>
      <c r="F8467" s="184"/>
      <c r="G8467" s="185"/>
      <c r="H8467" s="185"/>
      <c r="I8467" s="184"/>
      <c r="J8467" s="184"/>
      <c r="K8467" s="185" t="s">
        <v>410</v>
      </c>
      <c r="L8467" s="185"/>
      <c r="M8467" s="186"/>
      <c r="N8467" s="61" t="s">
        <v>410</v>
      </c>
      <c r="P8467" s="175" t="s">
        <v>757</v>
      </c>
    </row>
    <row r="8468" spans="1:16" ht="17.25">
      <c r="A8468" s="183" t="s">
        <v>16906</v>
      </c>
      <c r="B8468" s="183" t="s">
        <v>16907</v>
      </c>
      <c r="C8468" s="183" t="s">
        <v>757</v>
      </c>
      <c r="D8468" s="183" t="s">
        <v>758</v>
      </c>
      <c r="E8468" s="184"/>
      <c r="F8468" s="184"/>
      <c r="G8468" s="185"/>
      <c r="H8468" s="185"/>
      <c r="I8468" s="184"/>
      <c r="J8468" s="184"/>
      <c r="K8468" s="185" t="s">
        <v>410</v>
      </c>
      <c r="L8468" s="185"/>
      <c r="M8468" s="186"/>
      <c r="N8468" s="61" t="s">
        <v>410</v>
      </c>
      <c r="P8468" s="175" t="s">
        <v>757</v>
      </c>
    </row>
    <row r="8469" spans="1:16" ht="17.25">
      <c r="A8469" s="183" t="s">
        <v>16908</v>
      </c>
      <c r="B8469" s="183" t="s">
        <v>16909</v>
      </c>
      <c r="C8469" s="183" t="s">
        <v>757</v>
      </c>
      <c r="D8469" s="183" t="s">
        <v>758</v>
      </c>
      <c r="E8469" s="184"/>
      <c r="F8469" s="184"/>
      <c r="G8469" s="185"/>
      <c r="H8469" s="185"/>
      <c r="I8469" s="184"/>
      <c r="J8469" s="184"/>
      <c r="K8469" s="185" t="s">
        <v>410</v>
      </c>
      <c r="L8469" s="185"/>
      <c r="M8469" s="186"/>
      <c r="N8469" s="61" t="s">
        <v>410</v>
      </c>
      <c r="P8469" s="175" t="s">
        <v>757</v>
      </c>
    </row>
    <row r="8470" spans="1:16" ht="17.25">
      <c r="A8470" s="183" t="s">
        <v>16910</v>
      </c>
      <c r="B8470" s="183" t="s">
        <v>16911</v>
      </c>
      <c r="C8470" s="183" t="s">
        <v>757</v>
      </c>
      <c r="D8470" s="183" t="s">
        <v>758</v>
      </c>
      <c r="E8470" s="184"/>
      <c r="F8470" s="184"/>
      <c r="G8470" s="185"/>
      <c r="H8470" s="185"/>
      <c r="I8470" s="184"/>
      <c r="J8470" s="184"/>
      <c r="K8470" s="185" t="s">
        <v>410</v>
      </c>
      <c r="L8470" s="185"/>
      <c r="M8470" s="186"/>
      <c r="N8470" s="61" t="s">
        <v>410</v>
      </c>
      <c r="P8470" s="175" t="s">
        <v>757</v>
      </c>
    </row>
    <row r="8471" spans="1:16" ht="17.25">
      <c r="A8471" s="183" t="s">
        <v>16912</v>
      </c>
      <c r="B8471" s="183" t="s">
        <v>16913</v>
      </c>
      <c r="C8471" s="183" t="s">
        <v>757</v>
      </c>
      <c r="D8471" s="183" t="s">
        <v>758</v>
      </c>
      <c r="E8471" s="184"/>
      <c r="F8471" s="184"/>
      <c r="G8471" s="185"/>
      <c r="H8471" s="185"/>
      <c r="I8471" s="184"/>
      <c r="J8471" s="184"/>
      <c r="K8471" s="185" t="s">
        <v>410</v>
      </c>
      <c r="L8471" s="185"/>
      <c r="M8471" s="186"/>
      <c r="N8471" s="61" t="s">
        <v>410</v>
      </c>
      <c r="P8471" s="175" t="s">
        <v>757</v>
      </c>
    </row>
    <row r="8472" spans="1:16" ht="17.25">
      <c r="A8472" s="183" t="s">
        <v>16914</v>
      </c>
      <c r="B8472" s="183" t="s">
        <v>16915</v>
      </c>
      <c r="C8472" s="183" t="s">
        <v>757</v>
      </c>
      <c r="D8472" s="183" t="s">
        <v>758</v>
      </c>
      <c r="E8472" s="184"/>
      <c r="F8472" s="184"/>
      <c r="G8472" s="185"/>
      <c r="H8472" s="185"/>
      <c r="I8472" s="184"/>
      <c r="J8472" s="184"/>
      <c r="K8472" s="185" t="s">
        <v>410</v>
      </c>
      <c r="L8472" s="185"/>
      <c r="M8472" s="186"/>
      <c r="N8472" s="61" t="s">
        <v>410</v>
      </c>
      <c r="P8472" s="175" t="s">
        <v>757</v>
      </c>
    </row>
    <row r="8473" spans="1:16" ht="17.25">
      <c r="A8473" s="183" t="s">
        <v>16916</v>
      </c>
      <c r="B8473" s="183" t="s">
        <v>16917</v>
      </c>
      <c r="C8473" s="183" t="s">
        <v>757</v>
      </c>
      <c r="D8473" s="183" t="s">
        <v>758</v>
      </c>
      <c r="E8473" s="184">
        <v>175</v>
      </c>
      <c r="F8473" s="184">
        <v>140</v>
      </c>
      <c r="G8473" s="185" t="s">
        <v>99</v>
      </c>
      <c r="H8473" s="185"/>
      <c r="I8473" s="184">
        <v>72.89</v>
      </c>
      <c r="J8473" s="184">
        <v>212.89</v>
      </c>
      <c r="K8473" s="185">
        <v>37</v>
      </c>
      <c r="L8473" s="185"/>
      <c r="M8473" s="186"/>
      <c r="N8473" s="61" t="s">
        <v>51</v>
      </c>
      <c r="P8473" s="175" t="s">
        <v>757</v>
      </c>
    </row>
    <row r="8474" spans="1:16" ht="17.25">
      <c r="A8474" s="183" t="s">
        <v>16918</v>
      </c>
      <c r="B8474" s="183" t="s">
        <v>16919</v>
      </c>
      <c r="C8474" s="183" t="s">
        <v>757</v>
      </c>
      <c r="D8474" s="183" t="s">
        <v>758</v>
      </c>
      <c r="E8474" s="184">
        <v>170</v>
      </c>
      <c r="F8474" s="184">
        <v>150</v>
      </c>
      <c r="G8474" s="185" t="s">
        <v>263</v>
      </c>
      <c r="H8474" s="185"/>
      <c r="I8474" s="184">
        <v>75.22</v>
      </c>
      <c r="J8474" s="184">
        <v>225.22</v>
      </c>
      <c r="K8474" s="185">
        <v>83</v>
      </c>
      <c r="L8474" s="185"/>
      <c r="M8474" s="186"/>
      <c r="N8474" s="61" t="s">
        <v>51</v>
      </c>
      <c r="P8474" s="175" t="s">
        <v>757</v>
      </c>
    </row>
    <row r="8475" spans="1:16" ht="17.25">
      <c r="A8475" s="183" t="s">
        <v>16920</v>
      </c>
      <c r="B8475" s="183" t="s">
        <v>16921</v>
      </c>
      <c r="C8475" s="183" t="s">
        <v>757</v>
      </c>
      <c r="D8475" s="183" t="s">
        <v>758</v>
      </c>
      <c r="E8475" s="184"/>
      <c r="F8475" s="184"/>
      <c r="G8475" s="185"/>
      <c r="H8475" s="185"/>
      <c r="I8475" s="184"/>
      <c r="J8475" s="184"/>
      <c r="K8475" s="185" t="s">
        <v>410</v>
      </c>
      <c r="L8475" s="185"/>
      <c r="M8475" s="186"/>
      <c r="N8475" s="61" t="s">
        <v>410</v>
      </c>
      <c r="P8475" s="175" t="s">
        <v>757</v>
      </c>
    </row>
    <row r="8476" spans="1:16" ht="17.25">
      <c r="A8476" s="183" t="s">
        <v>16922</v>
      </c>
      <c r="B8476" s="183" t="s">
        <v>16923</v>
      </c>
      <c r="C8476" s="183" t="s">
        <v>757</v>
      </c>
      <c r="D8476" s="183" t="s">
        <v>758</v>
      </c>
      <c r="E8476" s="184"/>
      <c r="F8476" s="184"/>
      <c r="G8476" s="185"/>
      <c r="H8476" s="185"/>
      <c r="I8476" s="184"/>
      <c r="J8476" s="184"/>
      <c r="K8476" s="185" t="s">
        <v>410</v>
      </c>
      <c r="L8476" s="185"/>
      <c r="M8476" s="186"/>
      <c r="N8476" s="61" t="s">
        <v>410</v>
      </c>
      <c r="P8476" s="175" t="s">
        <v>757</v>
      </c>
    </row>
    <row r="8477" spans="1:16" ht="17.25">
      <c r="A8477" s="183" t="s">
        <v>16924</v>
      </c>
      <c r="B8477" s="183" t="s">
        <v>16925</v>
      </c>
      <c r="C8477" s="183" t="s">
        <v>757</v>
      </c>
      <c r="D8477" s="183" t="s">
        <v>758</v>
      </c>
      <c r="E8477" s="184"/>
      <c r="F8477" s="184"/>
      <c r="G8477" s="185"/>
      <c r="H8477" s="185"/>
      <c r="I8477" s="184"/>
      <c r="J8477" s="184"/>
      <c r="K8477" s="185" t="s">
        <v>410</v>
      </c>
      <c r="L8477" s="185"/>
      <c r="M8477" s="186"/>
      <c r="N8477" s="61" t="s">
        <v>410</v>
      </c>
      <c r="P8477" s="175" t="s">
        <v>757</v>
      </c>
    </row>
    <row r="8478" spans="1:16" ht="17.25">
      <c r="A8478" s="183" t="s">
        <v>16926</v>
      </c>
      <c r="B8478" s="183" t="s">
        <v>16927</v>
      </c>
      <c r="C8478" s="183" t="s">
        <v>757</v>
      </c>
      <c r="D8478" s="183" t="s">
        <v>758</v>
      </c>
      <c r="E8478" s="184"/>
      <c r="F8478" s="184"/>
      <c r="G8478" s="185"/>
      <c r="H8478" s="185"/>
      <c r="I8478" s="184"/>
      <c r="J8478" s="184"/>
      <c r="K8478" s="185" t="s">
        <v>410</v>
      </c>
      <c r="L8478" s="185"/>
      <c r="M8478" s="186"/>
      <c r="N8478" s="61" t="s">
        <v>410</v>
      </c>
      <c r="P8478" s="175" t="s">
        <v>757</v>
      </c>
    </row>
    <row r="8479" spans="1:16" ht="17.25">
      <c r="A8479" s="183" t="s">
        <v>16928</v>
      </c>
      <c r="B8479" s="183" t="s">
        <v>16929</v>
      </c>
      <c r="C8479" s="183" t="s">
        <v>757</v>
      </c>
      <c r="D8479" s="183" t="s">
        <v>758</v>
      </c>
      <c r="E8479" s="184"/>
      <c r="F8479" s="184"/>
      <c r="G8479" s="185"/>
      <c r="H8479" s="185"/>
      <c r="I8479" s="184"/>
      <c r="J8479" s="184"/>
      <c r="K8479" s="185" t="s">
        <v>410</v>
      </c>
      <c r="L8479" s="185"/>
      <c r="M8479" s="186"/>
      <c r="N8479" s="61" t="s">
        <v>410</v>
      </c>
      <c r="P8479" s="175" t="s">
        <v>757</v>
      </c>
    </row>
    <row r="8480" spans="1:16" ht="17.25">
      <c r="A8480" s="183" t="s">
        <v>16930</v>
      </c>
      <c r="B8480" s="183" t="s">
        <v>16931</v>
      </c>
      <c r="C8480" s="183" t="s">
        <v>757</v>
      </c>
      <c r="D8480" s="183" t="s">
        <v>758</v>
      </c>
      <c r="E8480" s="184"/>
      <c r="F8480" s="184"/>
      <c r="G8480" s="185"/>
      <c r="H8480" s="185"/>
      <c r="I8480" s="184"/>
      <c r="J8480" s="184"/>
      <c r="K8480" s="185" t="s">
        <v>410</v>
      </c>
      <c r="L8480" s="185"/>
      <c r="M8480" s="186"/>
      <c r="N8480" s="61" t="s">
        <v>410</v>
      </c>
      <c r="P8480" s="175" t="s">
        <v>757</v>
      </c>
    </row>
    <row r="8481" spans="1:16" ht="17.25">
      <c r="A8481" s="183" t="s">
        <v>16932</v>
      </c>
      <c r="B8481" s="183" t="s">
        <v>16933</v>
      </c>
      <c r="C8481" s="183" t="s">
        <v>757</v>
      </c>
      <c r="D8481" s="183" t="s">
        <v>758</v>
      </c>
      <c r="E8481" s="184"/>
      <c r="F8481" s="184"/>
      <c r="G8481" s="185"/>
      <c r="H8481" s="185"/>
      <c r="I8481" s="184"/>
      <c r="J8481" s="184"/>
      <c r="K8481" s="185" t="s">
        <v>410</v>
      </c>
      <c r="L8481" s="185"/>
      <c r="M8481" s="186"/>
      <c r="N8481" s="61" t="s">
        <v>410</v>
      </c>
      <c r="P8481" s="175" t="s">
        <v>757</v>
      </c>
    </row>
    <row r="8482" spans="1:16" ht="17.25">
      <c r="A8482" s="183" t="s">
        <v>16934</v>
      </c>
      <c r="B8482" s="183" t="s">
        <v>16935</v>
      </c>
      <c r="C8482" s="183" t="s">
        <v>757</v>
      </c>
      <c r="D8482" s="183" t="s">
        <v>758</v>
      </c>
      <c r="E8482" s="184"/>
      <c r="F8482" s="184"/>
      <c r="G8482" s="185"/>
      <c r="H8482" s="185"/>
      <c r="I8482" s="184"/>
      <c r="J8482" s="184"/>
      <c r="K8482" s="185" t="s">
        <v>410</v>
      </c>
      <c r="L8482" s="185"/>
      <c r="M8482" s="186"/>
      <c r="N8482" s="61" t="s">
        <v>410</v>
      </c>
      <c r="P8482" s="175" t="s">
        <v>757</v>
      </c>
    </row>
    <row r="8483" spans="1:16" ht="17.25">
      <c r="A8483" s="183" t="s">
        <v>16936</v>
      </c>
      <c r="B8483" s="183" t="s">
        <v>16937</v>
      </c>
      <c r="C8483" s="183" t="s">
        <v>757</v>
      </c>
      <c r="D8483" s="183" t="s">
        <v>758</v>
      </c>
      <c r="E8483" s="184"/>
      <c r="F8483" s="184"/>
      <c r="G8483" s="185"/>
      <c r="H8483" s="185"/>
      <c r="I8483" s="184"/>
      <c r="J8483" s="184"/>
      <c r="K8483" s="185" t="s">
        <v>410</v>
      </c>
      <c r="L8483" s="185"/>
      <c r="M8483" s="186"/>
      <c r="N8483" s="61" t="s">
        <v>410</v>
      </c>
      <c r="P8483" s="175" t="s">
        <v>757</v>
      </c>
    </row>
    <row r="8484" spans="1:16" ht="17.25">
      <c r="A8484" s="183" t="s">
        <v>16938</v>
      </c>
      <c r="B8484" s="183" t="s">
        <v>16939</v>
      </c>
      <c r="C8484" s="183" t="s">
        <v>757</v>
      </c>
      <c r="D8484" s="183" t="s">
        <v>758</v>
      </c>
      <c r="E8484" s="184"/>
      <c r="F8484" s="184"/>
      <c r="G8484" s="185"/>
      <c r="H8484" s="185"/>
      <c r="I8484" s="184"/>
      <c r="J8484" s="184"/>
      <c r="K8484" s="185" t="s">
        <v>410</v>
      </c>
      <c r="L8484" s="185"/>
      <c r="M8484" s="186"/>
      <c r="N8484" s="61" t="s">
        <v>410</v>
      </c>
      <c r="P8484" s="175" t="s">
        <v>757</v>
      </c>
    </row>
    <row r="8485" spans="1:16" ht="17.25">
      <c r="A8485" s="183" t="s">
        <v>16940</v>
      </c>
      <c r="B8485" s="183" t="s">
        <v>16941</v>
      </c>
      <c r="C8485" s="183" t="s">
        <v>757</v>
      </c>
      <c r="D8485" s="183" t="s">
        <v>758</v>
      </c>
      <c r="E8485" s="184">
        <v>199</v>
      </c>
      <c r="F8485" s="184">
        <v>179</v>
      </c>
      <c r="G8485" s="185" t="s">
        <v>75</v>
      </c>
      <c r="H8485" s="185"/>
      <c r="I8485" s="184">
        <v>50.32</v>
      </c>
      <c r="J8485" s="184">
        <v>229.32</v>
      </c>
      <c r="K8485" s="185">
        <v>39</v>
      </c>
      <c r="L8485" s="185"/>
      <c r="M8485" s="186"/>
      <c r="N8485" s="61" t="s">
        <v>51</v>
      </c>
      <c r="P8485" s="175" t="s">
        <v>757</v>
      </c>
    </row>
    <row r="8486" spans="1:16" ht="17.25">
      <c r="A8486" s="183" t="s">
        <v>16942</v>
      </c>
      <c r="B8486" s="183" t="s">
        <v>16943</v>
      </c>
      <c r="C8486" s="183" t="s">
        <v>757</v>
      </c>
      <c r="D8486" s="183" t="s">
        <v>758</v>
      </c>
      <c r="E8486" s="184"/>
      <c r="F8486" s="184"/>
      <c r="G8486" s="185"/>
      <c r="H8486" s="185"/>
      <c r="I8486" s="184"/>
      <c r="J8486" s="184"/>
      <c r="K8486" s="185" t="s">
        <v>410</v>
      </c>
      <c r="L8486" s="185"/>
      <c r="M8486" s="186"/>
      <c r="N8486" s="61" t="s">
        <v>410</v>
      </c>
      <c r="P8486" s="175" t="s">
        <v>757</v>
      </c>
    </row>
    <row r="8487" spans="1:16" ht="17.25">
      <c r="A8487" s="183" t="s">
        <v>16944</v>
      </c>
      <c r="B8487" s="183" t="s">
        <v>16945</v>
      </c>
      <c r="C8487" s="183" t="s">
        <v>757</v>
      </c>
      <c r="D8487" s="183" t="s">
        <v>758</v>
      </c>
      <c r="E8487" s="184"/>
      <c r="F8487" s="184"/>
      <c r="G8487" s="185"/>
      <c r="H8487" s="185"/>
      <c r="I8487" s="184"/>
      <c r="J8487" s="184"/>
      <c r="K8487" s="185" t="s">
        <v>410</v>
      </c>
      <c r="L8487" s="185"/>
      <c r="M8487" s="186"/>
      <c r="N8487" s="61" t="s">
        <v>410</v>
      </c>
      <c r="P8487" s="175" t="s">
        <v>757</v>
      </c>
    </row>
    <row r="8488" spans="1:16" ht="17.25">
      <c r="A8488" s="183" t="s">
        <v>16946</v>
      </c>
      <c r="B8488" s="183" t="s">
        <v>16947</v>
      </c>
      <c r="C8488" s="183" t="s">
        <v>757</v>
      </c>
      <c r="D8488" s="183" t="s">
        <v>758</v>
      </c>
      <c r="E8488" s="184"/>
      <c r="F8488" s="184"/>
      <c r="G8488" s="185"/>
      <c r="H8488" s="185"/>
      <c r="I8488" s="184"/>
      <c r="J8488" s="184"/>
      <c r="K8488" s="185" t="s">
        <v>410</v>
      </c>
      <c r="L8488" s="185"/>
      <c r="M8488" s="186"/>
      <c r="N8488" s="61" t="s">
        <v>410</v>
      </c>
      <c r="P8488" s="175" t="s">
        <v>757</v>
      </c>
    </row>
    <row r="8489" spans="1:16" ht="17.25">
      <c r="A8489" s="183" t="s">
        <v>16948</v>
      </c>
      <c r="B8489" s="183" t="s">
        <v>16949</v>
      </c>
      <c r="C8489" s="183" t="s">
        <v>757</v>
      </c>
      <c r="D8489" s="183" t="s">
        <v>758</v>
      </c>
      <c r="E8489" s="184">
        <v>180</v>
      </c>
      <c r="F8489" s="184">
        <v>180</v>
      </c>
      <c r="G8489" s="185"/>
      <c r="H8489" s="185"/>
      <c r="I8489" s="184">
        <v>77.66</v>
      </c>
      <c r="J8489" s="184">
        <v>257.66</v>
      </c>
      <c r="K8489" s="185">
        <v>155</v>
      </c>
      <c r="L8489" s="185"/>
      <c r="M8489" s="186"/>
      <c r="N8489" s="61" t="s">
        <v>51</v>
      </c>
      <c r="P8489" s="175" t="s">
        <v>757</v>
      </c>
    </row>
    <row r="8490" spans="1:16" ht="17.25">
      <c r="A8490" s="183" t="s">
        <v>16950</v>
      </c>
      <c r="B8490" s="183" t="s">
        <v>16951</v>
      </c>
      <c r="C8490" s="183" t="s">
        <v>757</v>
      </c>
      <c r="D8490" s="183" t="s">
        <v>758</v>
      </c>
      <c r="E8490" s="184"/>
      <c r="F8490" s="184"/>
      <c r="G8490" s="185"/>
      <c r="H8490" s="185"/>
      <c r="I8490" s="184"/>
      <c r="J8490" s="184"/>
      <c r="K8490" s="185" t="s">
        <v>410</v>
      </c>
      <c r="L8490" s="185"/>
      <c r="M8490" s="186"/>
      <c r="N8490" s="61" t="s">
        <v>410</v>
      </c>
      <c r="P8490" s="175" t="s">
        <v>757</v>
      </c>
    </row>
    <row r="8491" spans="1:16" ht="17.25">
      <c r="A8491" s="183" t="s">
        <v>16952</v>
      </c>
      <c r="B8491" s="183" t="s">
        <v>16953</v>
      </c>
      <c r="C8491" s="183" t="s">
        <v>757</v>
      </c>
      <c r="D8491" s="183" t="s">
        <v>758</v>
      </c>
      <c r="E8491" s="184"/>
      <c r="F8491" s="184"/>
      <c r="G8491" s="185"/>
      <c r="H8491" s="185"/>
      <c r="I8491" s="184"/>
      <c r="J8491" s="184"/>
      <c r="K8491" s="185" t="s">
        <v>410</v>
      </c>
      <c r="L8491" s="185"/>
      <c r="M8491" s="186"/>
      <c r="N8491" s="61" t="s">
        <v>410</v>
      </c>
      <c r="P8491" s="175" t="s">
        <v>757</v>
      </c>
    </row>
    <row r="8492" spans="1:16" ht="17.25">
      <c r="A8492" s="183" t="s">
        <v>16954</v>
      </c>
      <c r="B8492" s="183" t="s">
        <v>16955</v>
      </c>
      <c r="C8492" s="183" t="s">
        <v>757</v>
      </c>
      <c r="D8492" s="183" t="s">
        <v>758</v>
      </c>
      <c r="E8492" s="184">
        <v>190</v>
      </c>
      <c r="F8492" s="184">
        <v>155</v>
      </c>
      <c r="G8492" s="185" t="s">
        <v>94</v>
      </c>
      <c r="H8492" s="185"/>
      <c r="I8492" s="184">
        <v>75.47</v>
      </c>
      <c r="J8492" s="184">
        <v>230.47</v>
      </c>
      <c r="K8492" s="185">
        <v>7</v>
      </c>
      <c r="L8492" s="185"/>
      <c r="M8492" s="186"/>
      <c r="N8492" s="61" t="s">
        <v>51</v>
      </c>
      <c r="P8492" s="175" t="s">
        <v>757</v>
      </c>
    </row>
    <row r="8493" spans="1:16" ht="17.25">
      <c r="A8493" s="183" t="s">
        <v>16956</v>
      </c>
      <c r="B8493" s="183" t="s">
        <v>16957</v>
      </c>
      <c r="C8493" s="183" t="s">
        <v>757</v>
      </c>
      <c r="D8493" s="183" t="s">
        <v>758</v>
      </c>
      <c r="E8493" s="184"/>
      <c r="F8493" s="184"/>
      <c r="G8493" s="185"/>
      <c r="H8493" s="185"/>
      <c r="I8493" s="184"/>
      <c r="J8493" s="184"/>
      <c r="K8493" s="185" t="s">
        <v>410</v>
      </c>
      <c r="L8493" s="185"/>
      <c r="M8493" s="186"/>
      <c r="N8493" s="61" t="s">
        <v>410</v>
      </c>
      <c r="P8493" s="175" t="s">
        <v>757</v>
      </c>
    </row>
    <row r="8494" spans="1:16" ht="17.25">
      <c r="A8494" s="183" t="s">
        <v>16958</v>
      </c>
      <c r="B8494" s="183" t="s">
        <v>16959</v>
      </c>
      <c r="C8494" s="183" t="s">
        <v>757</v>
      </c>
      <c r="D8494" s="183" t="s">
        <v>758</v>
      </c>
      <c r="E8494" s="184"/>
      <c r="F8494" s="184"/>
      <c r="G8494" s="185"/>
      <c r="H8494" s="185"/>
      <c r="I8494" s="184"/>
      <c r="J8494" s="184"/>
      <c r="K8494" s="185" t="s">
        <v>410</v>
      </c>
      <c r="L8494" s="185"/>
      <c r="M8494" s="186"/>
      <c r="N8494" s="61" t="s">
        <v>410</v>
      </c>
      <c r="P8494" s="175" t="s">
        <v>757</v>
      </c>
    </row>
    <row r="8495" spans="1:16" ht="17.25">
      <c r="A8495" s="183" t="s">
        <v>16960</v>
      </c>
      <c r="B8495" s="183" t="s">
        <v>16961</v>
      </c>
      <c r="C8495" s="183" t="s">
        <v>757</v>
      </c>
      <c r="D8495" s="183" t="s">
        <v>758</v>
      </c>
      <c r="E8495" s="184"/>
      <c r="F8495" s="184"/>
      <c r="G8495" s="185"/>
      <c r="H8495" s="185"/>
      <c r="I8495" s="184"/>
      <c r="J8495" s="184"/>
      <c r="K8495" s="185" t="s">
        <v>410</v>
      </c>
      <c r="L8495" s="185"/>
      <c r="M8495" s="186"/>
      <c r="N8495" s="61" t="s">
        <v>410</v>
      </c>
      <c r="P8495" s="175" t="s">
        <v>757</v>
      </c>
    </row>
    <row r="8496" spans="1:16" ht="17.25">
      <c r="A8496" s="183" t="s">
        <v>16962</v>
      </c>
      <c r="B8496" s="183" t="s">
        <v>16963</v>
      </c>
      <c r="C8496" s="183" t="s">
        <v>757</v>
      </c>
      <c r="D8496" s="183" t="s">
        <v>758</v>
      </c>
      <c r="E8496" s="184"/>
      <c r="F8496" s="184"/>
      <c r="G8496" s="185"/>
      <c r="H8496" s="185"/>
      <c r="I8496" s="184"/>
      <c r="J8496" s="184"/>
      <c r="K8496" s="185" t="s">
        <v>410</v>
      </c>
      <c r="L8496" s="185"/>
      <c r="M8496" s="186"/>
      <c r="N8496" s="61" t="s">
        <v>410</v>
      </c>
      <c r="P8496" s="175" t="s">
        <v>757</v>
      </c>
    </row>
    <row r="8497" spans="1:16" ht="17.25">
      <c r="A8497" s="183" t="s">
        <v>16964</v>
      </c>
      <c r="B8497" s="183" t="s">
        <v>16965</v>
      </c>
      <c r="C8497" s="183" t="s">
        <v>757</v>
      </c>
      <c r="D8497" s="183" t="s">
        <v>758</v>
      </c>
      <c r="E8497" s="184">
        <v>150</v>
      </c>
      <c r="F8497" s="184">
        <v>150</v>
      </c>
      <c r="G8497" s="185"/>
      <c r="H8497" s="185"/>
      <c r="I8497" s="184">
        <v>45.51</v>
      </c>
      <c r="J8497" s="184">
        <v>195.51</v>
      </c>
      <c r="K8497" s="185">
        <v>0</v>
      </c>
      <c r="L8497" s="185"/>
      <c r="M8497" s="186"/>
      <c r="N8497" s="61" t="s">
        <v>51</v>
      </c>
      <c r="P8497" s="175" t="s">
        <v>757</v>
      </c>
    </row>
    <row r="8498" spans="1:16" ht="17.25">
      <c r="A8498" s="183" t="s">
        <v>16966</v>
      </c>
      <c r="B8498" s="183" t="s">
        <v>16967</v>
      </c>
      <c r="C8498" s="183" t="s">
        <v>757</v>
      </c>
      <c r="D8498" s="183" t="s">
        <v>758</v>
      </c>
      <c r="E8498" s="184"/>
      <c r="F8498" s="184"/>
      <c r="G8498" s="185"/>
      <c r="H8498" s="185"/>
      <c r="I8498" s="184"/>
      <c r="J8498" s="184"/>
      <c r="K8498" s="185" t="s">
        <v>410</v>
      </c>
      <c r="L8498" s="185"/>
      <c r="M8498" s="186"/>
      <c r="N8498" s="61" t="s">
        <v>410</v>
      </c>
      <c r="P8498" s="175" t="s">
        <v>757</v>
      </c>
    </row>
    <row r="8499" spans="1:16" ht="17.25">
      <c r="A8499" s="183" t="s">
        <v>16968</v>
      </c>
      <c r="B8499" s="183" t="s">
        <v>16969</v>
      </c>
      <c r="C8499" s="183" t="s">
        <v>757</v>
      </c>
      <c r="D8499" s="183" t="s">
        <v>758</v>
      </c>
      <c r="E8499" s="184"/>
      <c r="F8499" s="184"/>
      <c r="G8499" s="185"/>
      <c r="H8499" s="185"/>
      <c r="I8499" s="184"/>
      <c r="J8499" s="184"/>
      <c r="K8499" s="185" t="s">
        <v>410</v>
      </c>
      <c r="L8499" s="185"/>
      <c r="M8499" s="186"/>
      <c r="N8499" s="61" t="s">
        <v>410</v>
      </c>
      <c r="P8499" s="175" t="s">
        <v>757</v>
      </c>
    </row>
    <row r="8500" spans="1:16" ht="17.25">
      <c r="A8500" s="183" t="s">
        <v>16970</v>
      </c>
      <c r="B8500" s="183" t="s">
        <v>16971</v>
      </c>
      <c r="C8500" s="183" t="s">
        <v>757</v>
      </c>
      <c r="D8500" s="183" t="s">
        <v>758</v>
      </c>
      <c r="E8500" s="184"/>
      <c r="F8500" s="184"/>
      <c r="G8500" s="185"/>
      <c r="H8500" s="185"/>
      <c r="I8500" s="184"/>
      <c r="J8500" s="184"/>
      <c r="K8500" s="185" t="s">
        <v>410</v>
      </c>
      <c r="L8500" s="185"/>
      <c r="M8500" s="186"/>
      <c r="N8500" s="61" t="s">
        <v>410</v>
      </c>
      <c r="P8500" s="175" t="s">
        <v>757</v>
      </c>
    </row>
    <row r="8501" spans="1:16" ht="17.25">
      <c r="A8501" s="183" t="s">
        <v>16972</v>
      </c>
      <c r="B8501" s="183" t="s">
        <v>16973</v>
      </c>
      <c r="C8501" s="183" t="s">
        <v>757</v>
      </c>
      <c r="D8501" s="183" t="s">
        <v>758</v>
      </c>
      <c r="E8501" s="184"/>
      <c r="F8501" s="184"/>
      <c r="G8501" s="185"/>
      <c r="H8501" s="185"/>
      <c r="I8501" s="184"/>
      <c r="J8501" s="184"/>
      <c r="K8501" s="185" t="s">
        <v>410</v>
      </c>
      <c r="L8501" s="185"/>
      <c r="M8501" s="186"/>
      <c r="N8501" s="61" t="s">
        <v>410</v>
      </c>
      <c r="P8501" s="175" t="s">
        <v>757</v>
      </c>
    </row>
    <row r="8502" spans="1:16" ht="17.25">
      <c r="A8502" s="183" t="s">
        <v>16974</v>
      </c>
      <c r="B8502" s="183" t="s">
        <v>16975</v>
      </c>
      <c r="C8502" s="183" t="s">
        <v>757</v>
      </c>
      <c r="D8502" s="183" t="s">
        <v>758</v>
      </c>
      <c r="E8502" s="184"/>
      <c r="F8502" s="184"/>
      <c r="G8502" s="185"/>
      <c r="H8502" s="185"/>
      <c r="I8502" s="184"/>
      <c r="J8502" s="184"/>
      <c r="K8502" s="185" t="s">
        <v>410</v>
      </c>
      <c r="L8502" s="185"/>
      <c r="M8502" s="186"/>
      <c r="N8502" s="61" t="s">
        <v>410</v>
      </c>
      <c r="P8502" s="175" t="s">
        <v>757</v>
      </c>
    </row>
    <row r="8503" spans="1:16" ht="17.25">
      <c r="A8503" s="183" t="s">
        <v>16976</v>
      </c>
      <c r="B8503" s="183" t="s">
        <v>16977</v>
      </c>
      <c r="C8503" s="183" t="s">
        <v>757</v>
      </c>
      <c r="D8503" s="183" t="s">
        <v>758</v>
      </c>
      <c r="E8503" s="184"/>
      <c r="F8503" s="184"/>
      <c r="G8503" s="185"/>
      <c r="H8503" s="185"/>
      <c r="I8503" s="184"/>
      <c r="J8503" s="184"/>
      <c r="K8503" s="185" t="s">
        <v>410</v>
      </c>
      <c r="L8503" s="185"/>
      <c r="M8503" s="186"/>
      <c r="N8503" s="61" t="s">
        <v>410</v>
      </c>
      <c r="P8503" s="175" t="s">
        <v>757</v>
      </c>
    </row>
    <row r="8504" spans="1:16" ht="17.25">
      <c r="A8504" s="183" t="s">
        <v>16978</v>
      </c>
      <c r="B8504" s="183" t="s">
        <v>16979</v>
      </c>
      <c r="C8504" s="183" t="s">
        <v>757</v>
      </c>
      <c r="D8504" s="183" t="s">
        <v>758</v>
      </c>
      <c r="E8504" s="184"/>
      <c r="F8504" s="184"/>
      <c r="G8504" s="185"/>
      <c r="H8504" s="185"/>
      <c r="I8504" s="184"/>
      <c r="J8504" s="184"/>
      <c r="K8504" s="185" t="s">
        <v>410</v>
      </c>
      <c r="L8504" s="185"/>
      <c r="M8504" s="186"/>
      <c r="N8504" s="61" t="s">
        <v>410</v>
      </c>
      <c r="P8504" s="175" t="s">
        <v>757</v>
      </c>
    </row>
    <row r="8505" spans="1:16" ht="17.25">
      <c r="A8505" s="183" t="s">
        <v>16980</v>
      </c>
      <c r="B8505" s="183" t="s">
        <v>16981</v>
      </c>
      <c r="C8505" s="183" t="s">
        <v>757</v>
      </c>
      <c r="D8505" s="183" t="s">
        <v>758</v>
      </c>
      <c r="E8505" s="184"/>
      <c r="F8505" s="184"/>
      <c r="G8505" s="185"/>
      <c r="H8505" s="185"/>
      <c r="I8505" s="184"/>
      <c r="J8505" s="184"/>
      <c r="K8505" s="185" t="s">
        <v>410</v>
      </c>
      <c r="L8505" s="185"/>
      <c r="M8505" s="186"/>
      <c r="N8505" s="61" t="s">
        <v>410</v>
      </c>
      <c r="P8505" s="175" t="s">
        <v>757</v>
      </c>
    </row>
    <row r="8506" spans="1:16" ht="17.25">
      <c r="A8506" s="183" t="s">
        <v>16982</v>
      </c>
      <c r="B8506" s="183" t="s">
        <v>16983</v>
      </c>
      <c r="C8506" s="183" t="s">
        <v>757</v>
      </c>
      <c r="D8506" s="183" t="s">
        <v>758</v>
      </c>
      <c r="E8506" s="184"/>
      <c r="F8506" s="184"/>
      <c r="G8506" s="185"/>
      <c r="H8506" s="185"/>
      <c r="I8506" s="184"/>
      <c r="J8506" s="184"/>
      <c r="K8506" s="185" t="s">
        <v>410</v>
      </c>
      <c r="L8506" s="185"/>
      <c r="M8506" s="186"/>
      <c r="N8506" s="61" t="s">
        <v>410</v>
      </c>
      <c r="P8506" s="175" t="s">
        <v>757</v>
      </c>
    </row>
    <row r="8507" spans="1:16" ht="17.25">
      <c r="A8507" s="183" t="s">
        <v>16984</v>
      </c>
      <c r="B8507" s="183" t="s">
        <v>16985</v>
      </c>
      <c r="C8507" s="183" t="s">
        <v>757</v>
      </c>
      <c r="D8507" s="183" t="s">
        <v>758</v>
      </c>
      <c r="E8507" s="184"/>
      <c r="F8507" s="184"/>
      <c r="G8507" s="185"/>
      <c r="H8507" s="185"/>
      <c r="I8507" s="184"/>
      <c r="J8507" s="184"/>
      <c r="K8507" s="185" t="s">
        <v>410</v>
      </c>
      <c r="L8507" s="185"/>
      <c r="M8507" s="186"/>
      <c r="N8507" s="61" t="s">
        <v>410</v>
      </c>
      <c r="P8507" s="175" t="s">
        <v>757</v>
      </c>
    </row>
    <row r="8508" spans="1:16" ht="17.25">
      <c r="A8508" s="183" t="s">
        <v>16986</v>
      </c>
      <c r="B8508" s="183" t="s">
        <v>16987</v>
      </c>
      <c r="C8508" s="183" t="s">
        <v>757</v>
      </c>
      <c r="D8508" s="183" t="s">
        <v>758</v>
      </c>
      <c r="E8508" s="184">
        <v>115</v>
      </c>
      <c r="F8508" s="184">
        <v>70</v>
      </c>
      <c r="G8508" s="185" t="s">
        <v>1321</v>
      </c>
      <c r="H8508" s="185"/>
      <c r="I8508" s="184">
        <v>37.19</v>
      </c>
      <c r="J8508" s="184">
        <v>107.19</v>
      </c>
      <c r="K8508" s="185">
        <v>40</v>
      </c>
      <c r="L8508" s="185"/>
      <c r="M8508" s="186"/>
      <c r="N8508" s="61" t="s">
        <v>51</v>
      </c>
      <c r="P8508" s="175" t="s">
        <v>757</v>
      </c>
    </row>
    <row r="8509" spans="1:16" ht="17.25">
      <c r="A8509" s="183" t="s">
        <v>16988</v>
      </c>
      <c r="B8509" s="183" t="s">
        <v>16989</v>
      </c>
      <c r="C8509" s="183" t="s">
        <v>757</v>
      </c>
      <c r="D8509" s="183" t="s">
        <v>758</v>
      </c>
      <c r="E8509" s="184">
        <v>115</v>
      </c>
      <c r="F8509" s="184">
        <v>70</v>
      </c>
      <c r="G8509" s="185" t="s">
        <v>1321</v>
      </c>
      <c r="H8509" s="185"/>
      <c r="I8509" s="184">
        <v>37.19</v>
      </c>
      <c r="J8509" s="184">
        <v>107.19</v>
      </c>
      <c r="K8509" s="185">
        <v>110</v>
      </c>
      <c r="L8509" s="185"/>
      <c r="M8509" s="186"/>
      <c r="N8509" s="61" t="s">
        <v>51</v>
      </c>
      <c r="P8509" s="175" t="s">
        <v>757</v>
      </c>
    </row>
    <row r="8510" spans="1:16" ht="17.25">
      <c r="A8510" s="183" t="s">
        <v>16990</v>
      </c>
      <c r="B8510" s="183" t="s">
        <v>16991</v>
      </c>
      <c r="C8510" s="183" t="s">
        <v>757</v>
      </c>
      <c r="D8510" s="183" t="s">
        <v>758</v>
      </c>
      <c r="E8510" s="184">
        <v>115</v>
      </c>
      <c r="F8510" s="184">
        <v>70</v>
      </c>
      <c r="G8510" s="185" t="s">
        <v>1321</v>
      </c>
      <c r="H8510" s="185"/>
      <c r="I8510" s="184">
        <v>37.19</v>
      </c>
      <c r="J8510" s="184">
        <v>107.19</v>
      </c>
      <c r="K8510" s="185">
        <v>90</v>
      </c>
      <c r="L8510" s="185"/>
      <c r="M8510" s="186"/>
      <c r="N8510" s="61" t="s">
        <v>51</v>
      </c>
      <c r="P8510" s="175" t="s">
        <v>757</v>
      </c>
    </row>
    <row r="8511" spans="1:16" ht="17.25">
      <c r="A8511" s="183" t="s">
        <v>16992</v>
      </c>
      <c r="B8511" s="183" t="s">
        <v>16993</v>
      </c>
      <c r="C8511" s="183" t="s">
        <v>757</v>
      </c>
      <c r="D8511" s="183" t="s">
        <v>758</v>
      </c>
      <c r="E8511" s="184"/>
      <c r="F8511" s="184"/>
      <c r="G8511" s="185"/>
      <c r="H8511" s="185"/>
      <c r="I8511" s="184"/>
      <c r="J8511" s="184"/>
      <c r="K8511" s="185" t="s">
        <v>410</v>
      </c>
      <c r="L8511" s="185"/>
      <c r="M8511" s="186"/>
      <c r="N8511" s="61" t="s">
        <v>410</v>
      </c>
      <c r="P8511" s="175" t="s">
        <v>757</v>
      </c>
    </row>
    <row r="8512" spans="1:16" ht="17.25">
      <c r="A8512" s="183" t="s">
        <v>16994</v>
      </c>
      <c r="B8512" s="183" t="s">
        <v>16995</v>
      </c>
      <c r="C8512" s="183" t="s">
        <v>757</v>
      </c>
      <c r="D8512" s="183" t="s">
        <v>758</v>
      </c>
      <c r="E8512" s="184"/>
      <c r="F8512" s="184"/>
      <c r="G8512" s="185"/>
      <c r="H8512" s="185"/>
      <c r="I8512" s="184"/>
      <c r="J8512" s="184"/>
      <c r="K8512" s="185" t="s">
        <v>410</v>
      </c>
      <c r="L8512" s="185"/>
      <c r="M8512" s="186"/>
      <c r="N8512" s="61" t="s">
        <v>410</v>
      </c>
      <c r="P8512" s="175" t="s">
        <v>757</v>
      </c>
    </row>
    <row r="8513" spans="1:16" ht="17.25">
      <c r="A8513" s="183" t="s">
        <v>16996</v>
      </c>
      <c r="B8513" s="183" t="s">
        <v>16997</v>
      </c>
      <c r="C8513" s="183" t="s">
        <v>757</v>
      </c>
      <c r="D8513" s="183" t="s">
        <v>758</v>
      </c>
      <c r="E8513" s="184"/>
      <c r="F8513" s="184"/>
      <c r="G8513" s="185"/>
      <c r="H8513" s="185"/>
      <c r="I8513" s="184"/>
      <c r="J8513" s="184"/>
      <c r="K8513" s="185" t="s">
        <v>410</v>
      </c>
      <c r="L8513" s="185"/>
      <c r="M8513" s="186"/>
      <c r="N8513" s="61" t="s">
        <v>410</v>
      </c>
      <c r="P8513" s="175" t="s">
        <v>757</v>
      </c>
    </row>
    <row r="8514" spans="1:16" ht="17.25">
      <c r="A8514" s="183" t="s">
        <v>16998</v>
      </c>
      <c r="B8514" s="183" t="s">
        <v>16999</v>
      </c>
      <c r="C8514" s="183" t="s">
        <v>757</v>
      </c>
      <c r="D8514" s="183" t="s">
        <v>758</v>
      </c>
      <c r="E8514" s="184"/>
      <c r="F8514" s="184"/>
      <c r="G8514" s="185"/>
      <c r="H8514" s="185"/>
      <c r="I8514" s="184"/>
      <c r="J8514" s="184"/>
      <c r="K8514" s="185" t="s">
        <v>410</v>
      </c>
      <c r="L8514" s="185"/>
      <c r="M8514" s="186"/>
      <c r="N8514" s="61" t="s">
        <v>410</v>
      </c>
      <c r="P8514" s="175" t="s">
        <v>757</v>
      </c>
    </row>
    <row r="8515" spans="1:16" ht="17.25">
      <c r="A8515" s="183" t="s">
        <v>17000</v>
      </c>
      <c r="B8515" s="183" t="s">
        <v>17001</v>
      </c>
      <c r="C8515" s="183" t="s">
        <v>757</v>
      </c>
      <c r="D8515" s="183" t="s">
        <v>758</v>
      </c>
      <c r="E8515" s="184"/>
      <c r="F8515" s="184"/>
      <c r="G8515" s="185"/>
      <c r="H8515" s="185"/>
      <c r="I8515" s="184"/>
      <c r="J8515" s="184"/>
      <c r="K8515" s="185" t="s">
        <v>410</v>
      </c>
      <c r="L8515" s="185"/>
      <c r="M8515" s="186"/>
      <c r="N8515" s="61" t="s">
        <v>410</v>
      </c>
      <c r="P8515" s="175" t="s">
        <v>757</v>
      </c>
    </row>
    <row r="8516" spans="1:16" ht="17.25">
      <c r="A8516" s="183" t="s">
        <v>17002</v>
      </c>
      <c r="B8516" s="183" t="s">
        <v>17003</v>
      </c>
      <c r="C8516" s="183" t="s">
        <v>757</v>
      </c>
      <c r="D8516" s="183" t="s">
        <v>758</v>
      </c>
      <c r="E8516" s="184"/>
      <c r="F8516" s="184"/>
      <c r="G8516" s="185"/>
      <c r="H8516" s="185"/>
      <c r="I8516" s="184"/>
      <c r="J8516" s="184"/>
      <c r="K8516" s="185" t="s">
        <v>410</v>
      </c>
      <c r="L8516" s="185"/>
      <c r="M8516" s="186"/>
      <c r="N8516" s="61" t="s">
        <v>410</v>
      </c>
      <c r="P8516" s="175" t="s">
        <v>757</v>
      </c>
    </row>
    <row r="8517" spans="1:16" ht="17.25">
      <c r="A8517" s="183" t="s">
        <v>17004</v>
      </c>
      <c r="B8517" s="183" t="s">
        <v>17005</v>
      </c>
      <c r="C8517" s="183" t="s">
        <v>757</v>
      </c>
      <c r="D8517" s="183" t="s">
        <v>758</v>
      </c>
      <c r="E8517" s="184"/>
      <c r="F8517" s="184"/>
      <c r="G8517" s="185"/>
      <c r="H8517" s="185"/>
      <c r="I8517" s="184"/>
      <c r="J8517" s="184"/>
      <c r="K8517" s="185" t="s">
        <v>410</v>
      </c>
      <c r="L8517" s="185"/>
      <c r="M8517" s="186"/>
      <c r="N8517" s="61" t="s">
        <v>410</v>
      </c>
      <c r="P8517" s="175" t="s">
        <v>757</v>
      </c>
    </row>
    <row r="8518" spans="1:16" ht="17.25">
      <c r="A8518" s="183" t="s">
        <v>17006</v>
      </c>
      <c r="B8518" s="183" t="s">
        <v>17007</v>
      </c>
      <c r="C8518" s="183" t="s">
        <v>757</v>
      </c>
      <c r="D8518" s="183" t="s">
        <v>758</v>
      </c>
      <c r="E8518" s="184"/>
      <c r="F8518" s="184"/>
      <c r="G8518" s="185"/>
      <c r="H8518" s="185"/>
      <c r="I8518" s="184"/>
      <c r="J8518" s="184"/>
      <c r="K8518" s="185" t="s">
        <v>410</v>
      </c>
      <c r="L8518" s="185"/>
      <c r="M8518" s="186"/>
      <c r="N8518" s="61" t="s">
        <v>410</v>
      </c>
      <c r="P8518" s="175" t="s">
        <v>757</v>
      </c>
    </row>
    <row r="8519" spans="1:16" ht="17.25">
      <c r="A8519" s="183" t="s">
        <v>17008</v>
      </c>
      <c r="B8519" s="183" t="s">
        <v>17009</v>
      </c>
      <c r="C8519" s="183" t="s">
        <v>757</v>
      </c>
      <c r="D8519" s="183" t="s">
        <v>758</v>
      </c>
      <c r="E8519" s="184"/>
      <c r="F8519" s="184"/>
      <c r="G8519" s="185"/>
      <c r="H8519" s="185"/>
      <c r="I8519" s="184"/>
      <c r="J8519" s="184"/>
      <c r="K8519" s="185" t="s">
        <v>410</v>
      </c>
      <c r="L8519" s="185"/>
      <c r="M8519" s="186"/>
      <c r="N8519" s="61" t="s">
        <v>410</v>
      </c>
      <c r="P8519" s="175" t="s">
        <v>757</v>
      </c>
    </row>
    <row r="8520" spans="1:16" ht="17.25">
      <c r="A8520" s="183" t="s">
        <v>17010</v>
      </c>
      <c r="B8520" s="183" t="s">
        <v>17011</v>
      </c>
      <c r="C8520" s="183" t="s">
        <v>757</v>
      </c>
      <c r="D8520" s="183" t="s">
        <v>758</v>
      </c>
      <c r="E8520" s="184"/>
      <c r="F8520" s="184"/>
      <c r="G8520" s="185"/>
      <c r="H8520" s="185"/>
      <c r="I8520" s="184"/>
      <c r="J8520" s="184"/>
      <c r="K8520" s="185" t="s">
        <v>410</v>
      </c>
      <c r="L8520" s="185"/>
      <c r="M8520" s="186"/>
      <c r="N8520" s="61" t="s">
        <v>410</v>
      </c>
      <c r="P8520" s="175" t="s">
        <v>757</v>
      </c>
    </row>
    <row r="8521" spans="1:16" ht="17.25">
      <c r="A8521" s="183" t="s">
        <v>17012</v>
      </c>
      <c r="B8521" s="183" t="s">
        <v>17013</v>
      </c>
      <c r="C8521" s="183" t="s">
        <v>757</v>
      </c>
      <c r="D8521" s="183" t="s">
        <v>758</v>
      </c>
      <c r="E8521" s="184"/>
      <c r="F8521" s="184"/>
      <c r="G8521" s="185"/>
      <c r="H8521" s="185"/>
      <c r="I8521" s="184"/>
      <c r="J8521" s="184"/>
      <c r="K8521" s="185" t="s">
        <v>410</v>
      </c>
      <c r="L8521" s="185"/>
      <c r="M8521" s="186"/>
      <c r="N8521" s="61" t="s">
        <v>410</v>
      </c>
      <c r="P8521" s="175" t="s">
        <v>757</v>
      </c>
    </row>
    <row r="8522" spans="1:16" ht="17.25">
      <c r="A8522" s="183" t="s">
        <v>17014</v>
      </c>
      <c r="B8522" s="183" t="s">
        <v>17015</v>
      </c>
      <c r="C8522" s="183" t="s">
        <v>757</v>
      </c>
      <c r="D8522" s="183" t="s">
        <v>758</v>
      </c>
      <c r="E8522" s="184"/>
      <c r="F8522" s="184"/>
      <c r="G8522" s="185"/>
      <c r="H8522" s="185"/>
      <c r="I8522" s="184"/>
      <c r="J8522" s="184"/>
      <c r="K8522" s="185" t="s">
        <v>410</v>
      </c>
      <c r="L8522" s="185"/>
      <c r="M8522" s="186"/>
      <c r="N8522" s="61" t="s">
        <v>410</v>
      </c>
      <c r="P8522" s="175" t="s">
        <v>757</v>
      </c>
    </row>
    <row r="8523" spans="1:16" ht="17.25">
      <c r="A8523" s="183" t="s">
        <v>17016</v>
      </c>
      <c r="B8523" s="183" t="s">
        <v>17017</v>
      </c>
      <c r="C8523" s="183" t="s">
        <v>757</v>
      </c>
      <c r="D8523" s="183" t="s">
        <v>758</v>
      </c>
      <c r="E8523" s="184"/>
      <c r="F8523" s="184"/>
      <c r="G8523" s="185"/>
      <c r="H8523" s="185"/>
      <c r="I8523" s="184"/>
      <c r="J8523" s="184"/>
      <c r="K8523" s="185" t="s">
        <v>410</v>
      </c>
      <c r="L8523" s="185"/>
      <c r="M8523" s="186"/>
      <c r="N8523" s="61" t="s">
        <v>410</v>
      </c>
      <c r="P8523" s="175" t="s">
        <v>757</v>
      </c>
    </row>
    <row r="8524" spans="1:16" ht="17.25">
      <c r="A8524" s="183" t="s">
        <v>17018</v>
      </c>
      <c r="B8524" s="183" t="s">
        <v>17019</v>
      </c>
      <c r="C8524" s="183" t="s">
        <v>757</v>
      </c>
      <c r="D8524" s="183" t="s">
        <v>758</v>
      </c>
      <c r="E8524" s="184"/>
      <c r="F8524" s="184"/>
      <c r="G8524" s="185"/>
      <c r="H8524" s="185"/>
      <c r="I8524" s="184"/>
      <c r="J8524" s="184"/>
      <c r="K8524" s="185" t="s">
        <v>410</v>
      </c>
      <c r="L8524" s="185"/>
      <c r="M8524" s="186"/>
      <c r="N8524" s="61" t="s">
        <v>410</v>
      </c>
      <c r="P8524" s="175" t="s">
        <v>757</v>
      </c>
    </row>
    <row r="8525" spans="1:16" ht="17.25">
      <c r="A8525" s="183" t="s">
        <v>17020</v>
      </c>
      <c r="B8525" s="183" t="s">
        <v>17019</v>
      </c>
      <c r="C8525" s="183" t="s">
        <v>757</v>
      </c>
      <c r="D8525" s="183" t="s">
        <v>758</v>
      </c>
      <c r="E8525" s="184"/>
      <c r="F8525" s="184"/>
      <c r="G8525" s="185"/>
      <c r="H8525" s="185"/>
      <c r="I8525" s="184"/>
      <c r="J8525" s="184"/>
      <c r="K8525" s="185" t="s">
        <v>410</v>
      </c>
      <c r="L8525" s="185"/>
      <c r="M8525" s="186"/>
      <c r="N8525" s="61" t="s">
        <v>410</v>
      </c>
      <c r="P8525" s="175" t="s">
        <v>757</v>
      </c>
    </row>
    <row r="8526" spans="1:16" ht="17.25">
      <c r="A8526" s="183" t="s">
        <v>17021</v>
      </c>
      <c r="B8526" s="183" t="s">
        <v>17022</v>
      </c>
      <c r="C8526" s="183" t="s">
        <v>757</v>
      </c>
      <c r="D8526" s="183" t="s">
        <v>758</v>
      </c>
      <c r="E8526" s="184"/>
      <c r="F8526" s="184"/>
      <c r="G8526" s="185"/>
      <c r="H8526" s="185"/>
      <c r="I8526" s="184"/>
      <c r="J8526" s="184"/>
      <c r="K8526" s="185" t="s">
        <v>410</v>
      </c>
      <c r="L8526" s="185"/>
      <c r="M8526" s="186"/>
      <c r="N8526" s="61" t="s">
        <v>410</v>
      </c>
      <c r="P8526" s="175" t="s">
        <v>757</v>
      </c>
    </row>
    <row r="8527" spans="1:16" ht="17.25">
      <c r="A8527" s="183" t="s">
        <v>17023</v>
      </c>
      <c r="B8527" s="183" t="s">
        <v>17024</v>
      </c>
      <c r="C8527" s="183" t="s">
        <v>757</v>
      </c>
      <c r="D8527" s="183" t="s">
        <v>758</v>
      </c>
      <c r="E8527" s="184"/>
      <c r="F8527" s="184"/>
      <c r="G8527" s="185"/>
      <c r="H8527" s="185"/>
      <c r="I8527" s="184"/>
      <c r="J8527" s="184"/>
      <c r="K8527" s="185" t="s">
        <v>410</v>
      </c>
      <c r="L8527" s="185"/>
      <c r="M8527" s="186"/>
      <c r="N8527" s="61" t="s">
        <v>410</v>
      </c>
      <c r="P8527" s="175" t="s">
        <v>757</v>
      </c>
    </row>
    <row r="8528" spans="1:16" ht="17.25">
      <c r="A8528" s="183" t="s">
        <v>17025</v>
      </c>
      <c r="B8528" s="183" t="s">
        <v>17026</v>
      </c>
      <c r="C8528" s="183" t="s">
        <v>757</v>
      </c>
      <c r="D8528" s="183" t="s">
        <v>758</v>
      </c>
      <c r="E8528" s="184"/>
      <c r="F8528" s="184"/>
      <c r="G8528" s="185"/>
      <c r="H8528" s="185"/>
      <c r="I8528" s="184"/>
      <c r="J8528" s="184"/>
      <c r="K8528" s="185" t="s">
        <v>410</v>
      </c>
      <c r="L8528" s="185"/>
      <c r="M8528" s="186"/>
      <c r="N8528" s="61" t="s">
        <v>410</v>
      </c>
      <c r="P8528" s="175" t="s">
        <v>757</v>
      </c>
    </row>
    <row r="8529" spans="1:16" ht="17.25">
      <c r="A8529" s="183" t="s">
        <v>17027</v>
      </c>
      <c r="B8529" s="183" t="s">
        <v>17028</v>
      </c>
      <c r="C8529" s="183" t="s">
        <v>757</v>
      </c>
      <c r="D8529" s="183" t="s">
        <v>758</v>
      </c>
      <c r="E8529" s="184"/>
      <c r="F8529" s="184"/>
      <c r="G8529" s="185"/>
      <c r="H8529" s="185"/>
      <c r="I8529" s="184"/>
      <c r="J8529" s="184"/>
      <c r="K8529" s="185" t="s">
        <v>410</v>
      </c>
      <c r="L8529" s="185"/>
      <c r="M8529" s="186"/>
      <c r="N8529" s="61" t="s">
        <v>410</v>
      </c>
      <c r="P8529" s="175" t="s">
        <v>757</v>
      </c>
    </row>
    <row r="8530" spans="1:16" ht="17.25">
      <c r="A8530" s="183" t="s">
        <v>17029</v>
      </c>
      <c r="B8530" s="183" t="s">
        <v>17030</v>
      </c>
      <c r="C8530" s="183" t="s">
        <v>757</v>
      </c>
      <c r="D8530" s="183" t="s">
        <v>758</v>
      </c>
      <c r="E8530" s="184"/>
      <c r="F8530" s="184"/>
      <c r="G8530" s="185"/>
      <c r="H8530" s="185"/>
      <c r="I8530" s="184"/>
      <c r="J8530" s="184"/>
      <c r="K8530" s="185" t="s">
        <v>410</v>
      </c>
      <c r="L8530" s="185"/>
      <c r="M8530" s="186"/>
      <c r="N8530" s="61" t="s">
        <v>410</v>
      </c>
      <c r="P8530" s="175" t="s">
        <v>757</v>
      </c>
    </row>
    <row r="8531" spans="1:16" ht="17.25">
      <c r="A8531" s="183" t="s">
        <v>17031</v>
      </c>
      <c r="B8531" s="183" t="s">
        <v>17032</v>
      </c>
      <c r="C8531" s="183" t="s">
        <v>757</v>
      </c>
      <c r="D8531" s="183" t="s">
        <v>758</v>
      </c>
      <c r="E8531" s="184"/>
      <c r="F8531" s="184"/>
      <c r="G8531" s="185"/>
      <c r="H8531" s="185"/>
      <c r="I8531" s="184"/>
      <c r="J8531" s="184"/>
      <c r="K8531" s="185" t="s">
        <v>410</v>
      </c>
      <c r="L8531" s="185"/>
      <c r="M8531" s="186"/>
      <c r="N8531" s="61" t="s">
        <v>410</v>
      </c>
      <c r="P8531" s="175" t="s">
        <v>757</v>
      </c>
    </row>
    <row r="8532" spans="1:16" ht="17.25">
      <c r="A8532" s="183" t="s">
        <v>17033</v>
      </c>
      <c r="B8532" s="183" t="s">
        <v>17034</v>
      </c>
      <c r="C8532" s="183" t="s">
        <v>757</v>
      </c>
      <c r="D8532" s="183" t="s">
        <v>758</v>
      </c>
      <c r="E8532" s="184">
        <v>145</v>
      </c>
      <c r="F8532" s="184">
        <v>145</v>
      </c>
      <c r="G8532" s="185"/>
      <c r="H8532" s="185"/>
      <c r="I8532" s="184">
        <v>48.75</v>
      </c>
      <c r="J8532" s="184">
        <v>193.75</v>
      </c>
      <c r="K8532" s="185">
        <v>66</v>
      </c>
      <c r="L8532" s="185"/>
      <c r="M8532" s="186"/>
      <c r="N8532" s="61" t="s">
        <v>51</v>
      </c>
      <c r="P8532" s="175" t="s">
        <v>757</v>
      </c>
    </row>
    <row r="8533" spans="1:16" ht="17.25">
      <c r="A8533" s="183" t="s">
        <v>17035</v>
      </c>
      <c r="B8533" s="183" t="s">
        <v>17036</v>
      </c>
      <c r="C8533" s="183" t="s">
        <v>757</v>
      </c>
      <c r="D8533" s="183" t="s">
        <v>758</v>
      </c>
      <c r="E8533" s="184">
        <v>135</v>
      </c>
      <c r="F8533" s="184">
        <v>135</v>
      </c>
      <c r="G8533" s="185"/>
      <c r="H8533" s="185"/>
      <c r="I8533" s="184">
        <v>45.24</v>
      </c>
      <c r="J8533" s="184">
        <v>180.24</v>
      </c>
      <c r="K8533" s="185">
        <v>148</v>
      </c>
      <c r="L8533" s="185"/>
      <c r="M8533" s="186"/>
      <c r="N8533" s="61" t="s">
        <v>51</v>
      </c>
      <c r="P8533" s="175" t="s">
        <v>757</v>
      </c>
    </row>
    <row r="8534" spans="1:16" ht="17.25">
      <c r="A8534" s="183" t="s">
        <v>17037</v>
      </c>
      <c r="B8534" s="183" t="s">
        <v>17038</v>
      </c>
      <c r="C8534" s="183" t="s">
        <v>757</v>
      </c>
      <c r="D8534" s="183" t="s">
        <v>758</v>
      </c>
      <c r="E8534" s="184"/>
      <c r="F8534" s="184"/>
      <c r="G8534" s="185"/>
      <c r="H8534" s="185"/>
      <c r="I8534" s="184"/>
      <c r="J8534" s="184"/>
      <c r="K8534" s="185" t="s">
        <v>410</v>
      </c>
      <c r="L8534" s="185"/>
      <c r="M8534" s="186"/>
      <c r="N8534" s="61" t="s">
        <v>410</v>
      </c>
      <c r="P8534" s="175" t="s">
        <v>757</v>
      </c>
    </row>
    <row r="8535" spans="1:16" ht="17.25">
      <c r="A8535" s="183" t="s">
        <v>17039</v>
      </c>
      <c r="B8535" s="183" t="s">
        <v>17040</v>
      </c>
      <c r="C8535" s="183" t="s">
        <v>757</v>
      </c>
      <c r="D8535" s="183" t="s">
        <v>758</v>
      </c>
      <c r="E8535" s="184"/>
      <c r="F8535" s="184"/>
      <c r="G8535" s="185"/>
      <c r="H8535" s="185"/>
      <c r="I8535" s="184"/>
      <c r="J8535" s="184"/>
      <c r="K8535" s="185" t="s">
        <v>410</v>
      </c>
      <c r="L8535" s="185"/>
      <c r="M8535" s="186"/>
      <c r="N8535" s="61" t="s">
        <v>410</v>
      </c>
      <c r="P8535" s="175" t="s">
        <v>757</v>
      </c>
    </row>
    <row r="8536" spans="1:16" ht="17.25">
      <c r="A8536" s="183" t="s">
        <v>17041</v>
      </c>
      <c r="B8536" s="183" t="s">
        <v>17042</v>
      </c>
      <c r="C8536" s="183" t="s">
        <v>757</v>
      </c>
      <c r="D8536" s="183" t="s">
        <v>758</v>
      </c>
      <c r="E8536" s="184"/>
      <c r="F8536" s="184"/>
      <c r="G8536" s="185"/>
      <c r="H8536" s="185"/>
      <c r="I8536" s="184"/>
      <c r="J8536" s="184"/>
      <c r="K8536" s="185" t="s">
        <v>410</v>
      </c>
      <c r="L8536" s="185"/>
      <c r="M8536" s="186"/>
      <c r="N8536" s="61" t="s">
        <v>410</v>
      </c>
      <c r="P8536" s="175" t="s">
        <v>757</v>
      </c>
    </row>
    <row r="8537" spans="1:16" ht="17.25">
      <c r="A8537" s="183" t="s">
        <v>17043</v>
      </c>
      <c r="B8537" s="183" t="s">
        <v>17044</v>
      </c>
      <c r="C8537" s="183" t="s">
        <v>757</v>
      </c>
      <c r="D8537" s="183" t="s">
        <v>758</v>
      </c>
      <c r="E8537" s="184"/>
      <c r="F8537" s="184"/>
      <c r="G8537" s="185"/>
      <c r="H8537" s="185"/>
      <c r="I8537" s="184"/>
      <c r="J8537" s="184"/>
      <c r="K8537" s="185" t="s">
        <v>410</v>
      </c>
      <c r="L8537" s="185"/>
      <c r="M8537" s="186"/>
      <c r="N8537" s="61" t="s">
        <v>410</v>
      </c>
      <c r="P8537" s="175" t="s">
        <v>757</v>
      </c>
    </row>
    <row r="8538" spans="1:16" ht="17.25">
      <c r="A8538" s="183" t="s">
        <v>17045</v>
      </c>
      <c r="B8538" s="183" t="s">
        <v>17046</v>
      </c>
      <c r="C8538" s="183" t="s">
        <v>757</v>
      </c>
      <c r="D8538" s="183" t="s">
        <v>758</v>
      </c>
      <c r="E8538" s="184">
        <v>125</v>
      </c>
      <c r="F8538" s="184">
        <v>95</v>
      </c>
      <c r="G8538" s="185" t="s">
        <v>1652</v>
      </c>
      <c r="H8538" s="185"/>
      <c r="I8538" s="184">
        <v>38.44</v>
      </c>
      <c r="J8538" s="184">
        <v>133.44</v>
      </c>
      <c r="K8538" s="185">
        <v>66</v>
      </c>
      <c r="L8538" s="185"/>
      <c r="M8538" s="186"/>
      <c r="N8538" s="61" t="s">
        <v>51</v>
      </c>
      <c r="P8538" s="175" t="s">
        <v>757</v>
      </c>
    </row>
    <row r="8539" spans="1:16" ht="17.25">
      <c r="A8539" s="183" t="s">
        <v>17047</v>
      </c>
      <c r="B8539" s="183" t="s">
        <v>17048</v>
      </c>
      <c r="C8539" s="183" t="s">
        <v>757</v>
      </c>
      <c r="D8539" s="183" t="s">
        <v>758</v>
      </c>
      <c r="E8539" s="184">
        <v>130</v>
      </c>
      <c r="F8539" s="184">
        <v>95</v>
      </c>
      <c r="G8539" s="185" t="s">
        <v>464</v>
      </c>
      <c r="H8539" s="185"/>
      <c r="I8539" s="184">
        <v>44.35</v>
      </c>
      <c r="J8539" s="184">
        <v>139.35</v>
      </c>
      <c r="K8539" s="185">
        <v>266</v>
      </c>
      <c r="L8539" s="185"/>
      <c r="M8539" s="186"/>
      <c r="N8539" s="61" t="s">
        <v>51</v>
      </c>
      <c r="P8539" s="175" t="s">
        <v>757</v>
      </c>
    </row>
    <row r="8540" spans="1:16" ht="17.25">
      <c r="A8540" s="183" t="s">
        <v>17049</v>
      </c>
      <c r="B8540" s="183" t="s">
        <v>17050</v>
      </c>
      <c r="C8540" s="183" t="s">
        <v>757</v>
      </c>
      <c r="D8540" s="183" t="s">
        <v>758</v>
      </c>
      <c r="E8540" s="184"/>
      <c r="F8540" s="184"/>
      <c r="G8540" s="185"/>
      <c r="H8540" s="185"/>
      <c r="I8540" s="184"/>
      <c r="J8540" s="184"/>
      <c r="K8540" s="185" t="s">
        <v>410</v>
      </c>
      <c r="L8540" s="185"/>
      <c r="M8540" s="186"/>
      <c r="N8540" s="61" t="s">
        <v>410</v>
      </c>
      <c r="P8540" s="175" t="s">
        <v>757</v>
      </c>
    </row>
    <row r="8541" spans="1:16" ht="17.25">
      <c r="A8541" s="183" t="s">
        <v>17051</v>
      </c>
      <c r="B8541" s="183" t="s">
        <v>17052</v>
      </c>
      <c r="C8541" s="183" t="s">
        <v>757</v>
      </c>
      <c r="D8541" s="183" t="s">
        <v>758</v>
      </c>
      <c r="E8541" s="184"/>
      <c r="F8541" s="184"/>
      <c r="G8541" s="185"/>
      <c r="H8541" s="185"/>
      <c r="I8541" s="184"/>
      <c r="J8541" s="184"/>
      <c r="K8541" s="185" t="s">
        <v>410</v>
      </c>
      <c r="L8541" s="185"/>
      <c r="M8541" s="186"/>
      <c r="N8541" s="61" t="s">
        <v>410</v>
      </c>
      <c r="P8541" s="175" t="s">
        <v>757</v>
      </c>
    </row>
    <row r="8542" spans="1:16" ht="17.25">
      <c r="A8542" s="183" t="s">
        <v>17053</v>
      </c>
      <c r="B8542" s="183" t="s">
        <v>16903</v>
      </c>
      <c r="C8542" s="183" t="s">
        <v>757</v>
      </c>
      <c r="D8542" s="183" t="s">
        <v>758</v>
      </c>
      <c r="E8542" s="184"/>
      <c r="F8542" s="184"/>
      <c r="G8542" s="185"/>
      <c r="H8542" s="185"/>
      <c r="I8542" s="184"/>
      <c r="J8542" s="184"/>
      <c r="K8542" s="185" t="s">
        <v>410</v>
      </c>
      <c r="L8542" s="185"/>
      <c r="M8542" s="186"/>
      <c r="N8542" s="61" t="s">
        <v>410</v>
      </c>
      <c r="P8542" s="175" t="s">
        <v>757</v>
      </c>
    </row>
    <row r="8543" spans="1:16" ht="17.25">
      <c r="A8543" s="183" t="s">
        <v>17054</v>
      </c>
      <c r="B8543" s="183" t="s">
        <v>17055</v>
      </c>
      <c r="C8543" s="183" t="s">
        <v>757</v>
      </c>
      <c r="D8543" s="183" t="s">
        <v>758</v>
      </c>
      <c r="E8543" s="184"/>
      <c r="F8543" s="184"/>
      <c r="G8543" s="185"/>
      <c r="H8543" s="185"/>
      <c r="I8543" s="184"/>
      <c r="J8543" s="184"/>
      <c r="K8543" s="185" t="s">
        <v>410</v>
      </c>
      <c r="L8543" s="185"/>
      <c r="M8543" s="186"/>
      <c r="N8543" s="61" t="s">
        <v>410</v>
      </c>
      <c r="P8543" s="175" t="s">
        <v>757</v>
      </c>
    </row>
    <row r="8544" spans="1:16" ht="17.25">
      <c r="A8544" s="183" t="s">
        <v>17056</v>
      </c>
      <c r="B8544" s="183" t="s">
        <v>17057</v>
      </c>
      <c r="C8544" s="183" t="s">
        <v>757</v>
      </c>
      <c r="D8544" s="183" t="s">
        <v>758</v>
      </c>
      <c r="E8544" s="184"/>
      <c r="F8544" s="184"/>
      <c r="G8544" s="185"/>
      <c r="H8544" s="185"/>
      <c r="I8544" s="184"/>
      <c r="J8544" s="184"/>
      <c r="K8544" s="185" t="s">
        <v>410</v>
      </c>
      <c r="L8544" s="185"/>
      <c r="M8544" s="186"/>
      <c r="N8544" s="61" t="s">
        <v>410</v>
      </c>
      <c r="P8544" s="175" t="s">
        <v>757</v>
      </c>
    </row>
    <row r="8545" spans="1:16" ht="17.25">
      <c r="A8545" s="183" t="s">
        <v>17058</v>
      </c>
      <c r="B8545" s="183" t="s">
        <v>17059</v>
      </c>
      <c r="C8545" s="183" t="s">
        <v>757</v>
      </c>
      <c r="D8545" s="183" t="s">
        <v>758</v>
      </c>
      <c r="E8545" s="184"/>
      <c r="F8545" s="184"/>
      <c r="G8545" s="185"/>
      <c r="H8545" s="185"/>
      <c r="I8545" s="184"/>
      <c r="J8545" s="184"/>
      <c r="K8545" s="185" t="s">
        <v>410</v>
      </c>
      <c r="L8545" s="185"/>
      <c r="M8545" s="186"/>
      <c r="N8545" s="61" t="s">
        <v>410</v>
      </c>
      <c r="P8545" s="175" t="s">
        <v>757</v>
      </c>
    </row>
    <row r="8546" spans="1:16" ht="17.25">
      <c r="A8546" s="183" t="s">
        <v>17060</v>
      </c>
      <c r="B8546" s="183" t="s">
        <v>17061</v>
      </c>
      <c r="C8546" s="183" t="s">
        <v>757</v>
      </c>
      <c r="D8546" s="183" t="s">
        <v>758</v>
      </c>
      <c r="E8546" s="184"/>
      <c r="F8546" s="184"/>
      <c r="G8546" s="185"/>
      <c r="H8546" s="185"/>
      <c r="I8546" s="184"/>
      <c r="J8546" s="184"/>
      <c r="K8546" s="185" t="s">
        <v>410</v>
      </c>
      <c r="L8546" s="185"/>
      <c r="M8546" s="186"/>
      <c r="N8546" s="61" t="s">
        <v>410</v>
      </c>
      <c r="P8546" s="175" t="s">
        <v>757</v>
      </c>
    </row>
    <row r="8547" spans="1:16" ht="17.25">
      <c r="A8547" s="183" t="s">
        <v>17062</v>
      </c>
      <c r="B8547" s="183" t="s">
        <v>17063</v>
      </c>
      <c r="C8547" s="183" t="s">
        <v>757</v>
      </c>
      <c r="D8547" s="183" t="s">
        <v>758</v>
      </c>
      <c r="E8547" s="184"/>
      <c r="F8547" s="184"/>
      <c r="G8547" s="185"/>
      <c r="H8547" s="185"/>
      <c r="I8547" s="184"/>
      <c r="J8547" s="184"/>
      <c r="K8547" s="185" t="s">
        <v>410</v>
      </c>
      <c r="L8547" s="185"/>
      <c r="M8547" s="186"/>
      <c r="N8547" s="61" t="s">
        <v>410</v>
      </c>
      <c r="P8547" s="175" t="s">
        <v>757</v>
      </c>
    </row>
    <row r="8548" spans="1:16" ht="17.25">
      <c r="A8548" s="183" t="s">
        <v>17064</v>
      </c>
      <c r="B8548" s="183" t="s">
        <v>17065</v>
      </c>
      <c r="C8548" s="183" t="s">
        <v>757</v>
      </c>
      <c r="D8548" s="183" t="s">
        <v>758</v>
      </c>
      <c r="E8548" s="184"/>
      <c r="F8548" s="184"/>
      <c r="G8548" s="185"/>
      <c r="H8548" s="185"/>
      <c r="I8548" s="184"/>
      <c r="J8548" s="184"/>
      <c r="K8548" s="185" t="s">
        <v>410</v>
      </c>
      <c r="L8548" s="185"/>
      <c r="M8548" s="186"/>
      <c r="N8548" s="61" t="s">
        <v>410</v>
      </c>
      <c r="P8548" s="175" t="s">
        <v>757</v>
      </c>
    </row>
    <row r="8549" spans="1:16" ht="17.25">
      <c r="A8549" s="183" t="s">
        <v>17066</v>
      </c>
      <c r="B8549" s="183" t="s">
        <v>17067</v>
      </c>
      <c r="C8549" s="183" t="s">
        <v>757</v>
      </c>
      <c r="D8549" s="183" t="s">
        <v>758</v>
      </c>
      <c r="E8549" s="184"/>
      <c r="F8549" s="184"/>
      <c r="G8549" s="185"/>
      <c r="H8549" s="185"/>
      <c r="I8549" s="184"/>
      <c r="J8549" s="184"/>
      <c r="K8549" s="185" t="s">
        <v>410</v>
      </c>
      <c r="L8549" s="185"/>
      <c r="M8549" s="186"/>
      <c r="N8549" s="61" t="s">
        <v>410</v>
      </c>
      <c r="P8549" s="175" t="s">
        <v>757</v>
      </c>
    </row>
    <row r="8550" spans="1:16" ht="17.25">
      <c r="A8550" s="183" t="s">
        <v>17068</v>
      </c>
      <c r="B8550" s="183" t="s">
        <v>17069</v>
      </c>
      <c r="C8550" s="183" t="s">
        <v>757</v>
      </c>
      <c r="D8550" s="183" t="s">
        <v>758</v>
      </c>
      <c r="E8550" s="184"/>
      <c r="F8550" s="184"/>
      <c r="G8550" s="185"/>
      <c r="H8550" s="185"/>
      <c r="I8550" s="184"/>
      <c r="J8550" s="184"/>
      <c r="K8550" s="185" t="s">
        <v>410</v>
      </c>
      <c r="L8550" s="185"/>
      <c r="M8550" s="186"/>
      <c r="N8550" s="61" t="s">
        <v>410</v>
      </c>
      <c r="P8550" s="175" t="s">
        <v>757</v>
      </c>
    </row>
    <row r="8551" spans="1:16" ht="17.25">
      <c r="A8551" s="183" t="s">
        <v>17070</v>
      </c>
      <c r="B8551" s="183" t="s">
        <v>17071</v>
      </c>
      <c r="C8551" s="183" t="s">
        <v>4051</v>
      </c>
      <c r="D8551" s="183" t="s">
        <v>4052</v>
      </c>
      <c r="E8551" s="184">
        <v>235</v>
      </c>
      <c r="F8551" s="184">
        <v>205</v>
      </c>
      <c r="G8551" s="185" t="s">
        <v>140</v>
      </c>
      <c r="H8551" s="185"/>
      <c r="I8551" s="184">
        <v>105.26</v>
      </c>
      <c r="J8551" s="184">
        <v>310.26</v>
      </c>
      <c r="K8551" s="185">
        <v>106</v>
      </c>
      <c r="L8551" s="185"/>
      <c r="M8551" s="186"/>
      <c r="N8551" s="61" t="s">
        <v>51</v>
      </c>
      <c r="P8551" s="175" t="s">
        <v>4051</v>
      </c>
    </row>
    <row r="8552" spans="1:16" ht="17.25">
      <c r="A8552" s="183" t="s">
        <v>17072</v>
      </c>
      <c r="B8552" s="183" t="s">
        <v>17073</v>
      </c>
      <c r="C8552" s="183" t="s">
        <v>4051</v>
      </c>
      <c r="D8552" s="183" t="s">
        <v>4052</v>
      </c>
      <c r="E8552" s="184">
        <v>215</v>
      </c>
      <c r="F8552" s="184">
        <v>195</v>
      </c>
      <c r="G8552" s="185" t="s">
        <v>137</v>
      </c>
      <c r="H8552" s="185"/>
      <c r="I8552" s="184">
        <v>56.18</v>
      </c>
      <c r="J8552" s="184">
        <v>251.18</v>
      </c>
      <c r="K8552" s="185">
        <v>34</v>
      </c>
      <c r="L8552" s="185"/>
      <c r="M8552" s="186"/>
      <c r="N8552" s="61" t="s">
        <v>51</v>
      </c>
      <c r="P8552" s="175" t="s">
        <v>4051</v>
      </c>
    </row>
    <row r="8553" spans="1:16" ht="17.25">
      <c r="A8553" s="183" t="s">
        <v>17074</v>
      </c>
      <c r="B8553" s="183" t="s">
        <v>17075</v>
      </c>
      <c r="C8553" s="183" t="s">
        <v>4051</v>
      </c>
      <c r="D8553" s="183" t="s">
        <v>4052</v>
      </c>
      <c r="E8553" s="184">
        <v>205</v>
      </c>
      <c r="F8553" s="184">
        <v>190</v>
      </c>
      <c r="G8553" s="185" t="s">
        <v>494</v>
      </c>
      <c r="H8553" s="185"/>
      <c r="I8553" s="184">
        <v>56.18</v>
      </c>
      <c r="J8553" s="184">
        <v>246.18</v>
      </c>
      <c r="K8553" s="185">
        <v>41</v>
      </c>
      <c r="L8553" s="185"/>
      <c r="M8553" s="186"/>
      <c r="N8553" s="61" t="s">
        <v>51</v>
      </c>
      <c r="P8553" s="175" t="s">
        <v>4051</v>
      </c>
    </row>
    <row r="8554" spans="1:16" ht="17.25">
      <c r="A8554" s="183" t="s">
        <v>17076</v>
      </c>
      <c r="B8554" s="183" t="s">
        <v>17077</v>
      </c>
      <c r="C8554" s="183" t="s">
        <v>4051</v>
      </c>
      <c r="D8554" s="183" t="s">
        <v>4052</v>
      </c>
      <c r="E8554" s="184">
        <v>190</v>
      </c>
      <c r="F8554" s="184">
        <v>175</v>
      </c>
      <c r="G8554" s="185" t="s">
        <v>494</v>
      </c>
      <c r="H8554" s="185"/>
      <c r="I8554" s="184">
        <v>51.26</v>
      </c>
      <c r="J8554" s="184">
        <v>226.26</v>
      </c>
      <c r="K8554" s="185">
        <v>23</v>
      </c>
      <c r="L8554" s="185"/>
      <c r="M8554" s="186"/>
      <c r="N8554" s="61" t="s">
        <v>51</v>
      </c>
      <c r="P8554" s="175" t="s">
        <v>4051</v>
      </c>
    </row>
    <row r="8555" spans="1:16" ht="17.25">
      <c r="A8555" s="183" t="s">
        <v>17078</v>
      </c>
      <c r="B8555" s="183" t="s">
        <v>17079</v>
      </c>
      <c r="C8555" s="183" t="s">
        <v>4051</v>
      </c>
      <c r="D8555" s="183" t="s">
        <v>4052</v>
      </c>
      <c r="E8555" s="184">
        <v>235</v>
      </c>
      <c r="F8555" s="184">
        <v>205</v>
      </c>
      <c r="G8555" s="185" t="s">
        <v>140</v>
      </c>
      <c r="H8555" s="185"/>
      <c r="I8555" s="184">
        <v>105.26</v>
      </c>
      <c r="J8555" s="184">
        <v>310.26</v>
      </c>
      <c r="K8555" s="185">
        <v>99</v>
      </c>
      <c r="L8555" s="185"/>
      <c r="M8555" s="186"/>
      <c r="N8555" s="61" t="s">
        <v>51</v>
      </c>
      <c r="P8555" s="175" t="s">
        <v>4051</v>
      </c>
    </row>
    <row r="8556" spans="1:16" ht="17.25">
      <c r="A8556" s="183" t="s">
        <v>17080</v>
      </c>
      <c r="B8556" s="183" t="s">
        <v>17081</v>
      </c>
      <c r="C8556" s="183" t="s">
        <v>4051</v>
      </c>
      <c r="D8556" s="183" t="s">
        <v>4052</v>
      </c>
      <c r="E8556" s="184">
        <v>215</v>
      </c>
      <c r="F8556" s="184">
        <v>195</v>
      </c>
      <c r="G8556" s="185" t="s">
        <v>137</v>
      </c>
      <c r="H8556" s="185"/>
      <c r="I8556" s="184">
        <v>56.18</v>
      </c>
      <c r="J8556" s="184">
        <v>251.18</v>
      </c>
      <c r="K8556" s="185">
        <v>133</v>
      </c>
      <c r="L8556" s="185"/>
      <c r="M8556" s="186"/>
      <c r="N8556" s="61" t="s">
        <v>51</v>
      </c>
      <c r="P8556" s="175" t="s">
        <v>4051</v>
      </c>
    </row>
    <row r="8557" spans="1:16" ht="17.25">
      <c r="A8557" s="183" t="s">
        <v>17082</v>
      </c>
      <c r="B8557" s="183" t="s">
        <v>17083</v>
      </c>
      <c r="C8557" s="183" t="s">
        <v>4051</v>
      </c>
      <c r="D8557" s="183" t="s">
        <v>4052</v>
      </c>
      <c r="E8557" s="184">
        <v>205</v>
      </c>
      <c r="F8557" s="184">
        <v>190</v>
      </c>
      <c r="G8557" s="185" t="s">
        <v>494</v>
      </c>
      <c r="H8557" s="185"/>
      <c r="I8557" s="184">
        <v>56.18</v>
      </c>
      <c r="J8557" s="184">
        <v>246.18</v>
      </c>
      <c r="K8557" s="185">
        <v>121</v>
      </c>
      <c r="L8557" s="185"/>
      <c r="M8557" s="186"/>
      <c r="N8557" s="61" t="s">
        <v>51</v>
      </c>
      <c r="P8557" s="175" t="s">
        <v>4051</v>
      </c>
    </row>
    <row r="8558" spans="1:16" ht="17.25">
      <c r="A8558" s="183" t="s">
        <v>17084</v>
      </c>
      <c r="B8558" s="183" t="s">
        <v>17085</v>
      </c>
      <c r="C8558" s="183" t="s">
        <v>4051</v>
      </c>
      <c r="D8558" s="183" t="s">
        <v>4052</v>
      </c>
      <c r="E8558" s="184">
        <v>190</v>
      </c>
      <c r="F8558" s="184">
        <v>175</v>
      </c>
      <c r="G8558" s="185" t="s">
        <v>494</v>
      </c>
      <c r="H8558" s="185"/>
      <c r="I8558" s="184">
        <v>51.26</v>
      </c>
      <c r="J8558" s="184">
        <v>226.26</v>
      </c>
      <c r="K8558" s="185">
        <v>102</v>
      </c>
      <c r="L8558" s="185"/>
      <c r="M8558" s="186"/>
      <c r="N8558" s="61" t="s">
        <v>51</v>
      </c>
      <c r="P8558" s="175" t="s">
        <v>4051</v>
      </c>
    </row>
    <row r="8559" spans="1:16" ht="17.25">
      <c r="A8559" s="183" t="s">
        <v>17086</v>
      </c>
      <c r="B8559" s="183" t="s">
        <v>17087</v>
      </c>
      <c r="C8559" s="183" t="s">
        <v>4051</v>
      </c>
      <c r="D8559" s="183" t="s">
        <v>4052</v>
      </c>
      <c r="E8559" s="184"/>
      <c r="F8559" s="184"/>
      <c r="G8559" s="185"/>
      <c r="H8559" s="185"/>
      <c r="I8559" s="184"/>
      <c r="J8559" s="184"/>
      <c r="K8559" s="185" t="s">
        <v>410</v>
      </c>
      <c r="L8559" s="185"/>
      <c r="M8559" s="186"/>
      <c r="N8559" s="61" t="s">
        <v>410</v>
      </c>
      <c r="P8559" s="175" t="s">
        <v>4051</v>
      </c>
    </row>
    <row r="8560" spans="1:16" ht="17.25">
      <c r="A8560" s="183" t="s">
        <v>17088</v>
      </c>
      <c r="B8560" s="183" t="s">
        <v>17089</v>
      </c>
      <c r="C8560" s="183" t="s">
        <v>4051</v>
      </c>
      <c r="D8560" s="183" t="s">
        <v>4052</v>
      </c>
      <c r="E8560" s="184"/>
      <c r="F8560" s="184"/>
      <c r="G8560" s="185"/>
      <c r="H8560" s="185"/>
      <c r="I8560" s="184"/>
      <c r="J8560" s="184"/>
      <c r="K8560" s="185" t="s">
        <v>410</v>
      </c>
      <c r="L8560" s="185"/>
      <c r="M8560" s="186"/>
      <c r="N8560" s="61" t="s">
        <v>410</v>
      </c>
      <c r="P8560" s="175" t="s">
        <v>4051</v>
      </c>
    </row>
    <row r="8561" spans="1:16" ht="17.25">
      <c r="A8561" s="183" t="s">
        <v>17090</v>
      </c>
      <c r="B8561" s="183" t="s">
        <v>17091</v>
      </c>
      <c r="C8561" s="183" t="s">
        <v>4051</v>
      </c>
      <c r="D8561" s="183" t="s">
        <v>4052</v>
      </c>
      <c r="E8561" s="184"/>
      <c r="F8561" s="184"/>
      <c r="G8561" s="185"/>
      <c r="H8561" s="185"/>
      <c r="I8561" s="184"/>
      <c r="J8561" s="184"/>
      <c r="K8561" s="185" t="s">
        <v>410</v>
      </c>
      <c r="L8561" s="185"/>
      <c r="M8561" s="186"/>
      <c r="N8561" s="61" t="s">
        <v>410</v>
      </c>
      <c r="P8561" s="175" t="s">
        <v>4051</v>
      </c>
    </row>
    <row r="8562" spans="1:16" ht="17.25">
      <c r="A8562" s="183" t="s">
        <v>17092</v>
      </c>
      <c r="B8562" s="183" t="s">
        <v>17093</v>
      </c>
      <c r="C8562" s="183" t="s">
        <v>4051</v>
      </c>
      <c r="D8562" s="183" t="s">
        <v>4052</v>
      </c>
      <c r="E8562" s="184"/>
      <c r="F8562" s="184"/>
      <c r="G8562" s="185"/>
      <c r="H8562" s="185"/>
      <c r="I8562" s="184"/>
      <c r="J8562" s="184"/>
      <c r="K8562" s="185" t="s">
        <v>410</v>
      </c>
      <c r="L8562" s="185"/>
      <c r="M8562" s="186"/>
      <c r="N8562" s="61" t="s">
        <v>410</v>
      </c>
      <c r="P8562" s="175" t="s">
        <v>4051</v>
      </c>
    </row>
    <row r="8563" spans="1:16" ht="17.25">
      <c r="A8563" s="183" t="s">
        <v>17094</v>
      </c>
      <c r="B8563" s="183" t="s">
        <v>17095</v>
      </c>
      <c r="C8563" s="183" t="s">
        <v>4051</v>
      </c>
      <c r="D8563" s="183" t="s">
        <v>4052</v>
      </c>
      <c r="E8563" s="184"/>
      <c r="F8563" s="184"/>
      <c r="G8563" s="185"/>
      <c r="H8563" s="185"/>
      <c r="I8563" s="184"/>
      <c r="J8563" s="184"/>
      <c r="K8563" s="185" t="s">
        <v>410</v>
      </c>
      <c r="L8563" s="185"/>
      <c r="M8563" s="186"/>
      <c r="N8563" s="61" t="s">
        <v>410</v>
      </c>
      <c r="P8563" s="175" t="s">
        <v>4051</v>
      </c>
    </row>
    <row r="8564" spans="1:16" ht="17.25">
      <c r="A8564" s="183" t="s">
        <v>17096</v>
      </c>
      <c r="B8564" s="183" t="s">
        <v>17096</v>
      </c>
      <c r="C8564" s="183" t="s">
        <v>4051</v>
      </c>
      <c r="D8564" s="183" t="s">
        <v>4052</v>
      </c>
      <c r="E8564" s="184"/>
      <c r="F8564" s="184"/>
      <c r="G8564" s="185"/>
      <c r="H8564" s="185"/>
      <c r="I8564" s="184"/>
      <c r="J8564" s="184"/>
      <c r="K8564" s="185" t="s">
        <v>410</v>
      </c>
      <c r="L8564" s="185"/>
      <c r="M8564" s="186"/>
      <c r="N8564" s="61" t="s">
        <v>410</v>
      </c>
      <c r="P8564" s="175" t="s">
        <v>4051</v>
      </c>
    </row>
    <row r="8565" spans="1:16" ht="17.25">
      <c r="A8565" s="183" t="s">
        <v>17097</v>
      </c>
      <c r="B8565" s="183" t="s">
        <v>17098</v>
      </c>
      <c r="C8565" s="183" t="s">
        <v>4051</v>
      </c>
      <c r="D8565" s="183" t="s">
        <v>4052</v>
      </c>
      <c r="E8565" s="184">
        <v>208</v>
      </c>
      <c r="F8565" s="184">
        <v>166.4</v>
      </c>
      <c r="G8565" s="185" t="s">
        <v>99</v>
      </c>
      <c r="H8565" s="185" t="s">
        <v>689</v>
      </c>
      <c r="I8565" s="184">
        <v>76.81</v>
      </c>
      <c r="J8565" s="184">
        <v>243.21</v>
      </c>
      <c r="K8565" s="185">
        <v>1</v>
      </c>
      <c r="L8565" s="185"/>
      <c r="M8565" s="186"/>
      <c r="N8565" s="61" t="s">
        <v>51</v>
      </c>
      <c r="P8565" s="175" t="s">
        <v>4051</v>
      </c>
    </row>
    <row r="8566" spans="1:16" ht="17.25">
      <c r="A8566" s="183" t="s">
        <v>17099</v>
      </c>
      <c r="B8566" s="183" t="s">
        <v>17100</v>
      </c>
      <c r="C8566" s="183" t="s">
        <v>4051</v>
      </c>
      <c r="D8566" s="183" t="s">
        <v>4052</v>
      </c>
      <c r="E8566" s="184">
        <v>225</v>
      </c>
      <c r="F8566" s="184">
        <v>168.75</v>
      </c>
      <c r="G8566" s="185" t="s">
        <v>180</v>
      </c>
      <c r="H8566" s="185" t="s">
        <v>689</v>
      </c>
      <c r="I8566" s="184">
        <v>78.74</v>
      </c>
      <c r="J8566" s="184">
        <v>247.49</v>
      </c>
      <c r="K8566" s="185">
        <v>41</v>
      </c>
      <c r="L8566" s="185"/>
      <c r="M8566" s="186"/>
      <c r="N8566" s="61" t="s">
        <v>51</v>
      </c>
      <c r="P8566" s="175" t="s">
        <v>4051</v>
      </c>
    </row>
    <row r="8567" spans="1:16" ht="17.25">
      <c r="A8567" s="183" t="s">
        <v>17101</v>
      </c>
      <c r="B8567" s="183" t="s">
        <v>17102</v>
      </c>
      <c r="C8567" s="183" t="s">
        <v>4051</v>
      </c>
      <c r="D8567" s="183" t="s">
        <v>4052</v>
      </c>
      <c r="E8567" s="184"/>
      <c r="F8567" s="184"/>
      <c r="G8567" s="185"/>
      <c r="H8567" s="185"/>
      <c r="I8567" s="184"/>
      <c r="J8567" s="184"/>
      <c r="K8567" s="185" t="s">
        <v>410</v>
      </c>
      <c r="L8567" s="185"/>
      <c r="M8567" s="186"/>
      <c r="N8567" s="61" t="s">
        <v>410</v>
      </c>
      <c r="P8567" s="175" t="s">
        <v>4051</v>
      </c>
    </row>
    <row r="8568" spans="1:16" ht="17.25">
      <c r="A8568" s="183" t="s">
        <v>17103</v>
      </c>
      <c r="B8568" s="183" t="s">
        <v>17104</v>
      </c>
      <c r="C8568" s="183" t="s">
        <v>4051</v>
      </c>
      <c r="D8568" s="183" t="s">
        <v>4052</v>
      </c>
      <c r="E8568" s="184">
        <v>215</v>
      </c>
      <c r="F8568" s="184">
        <v>161.25</v>
      </c>
      <c r="G8568" s="185" t="s">
        <v>180</v>
      </c>
      <c r="H8568" s="185" t="s">
        <v>689</v>
      </c>
      <c r="I8568" s="184">
        <v>76.81</v>
      </c>
      <c r="J8568" s="184">
        <v>238.06</v>
      </c>
      <c r="K8568" s="185">
        <v>57</v>
      </c>
      <c r="L8568" s="185"/>
      <c r="M8568" s="186"/>
      <c r="N8568" s="61" t="s">
        <v>51</v>
      </c>
      <c r="P8568" s="175" t="s">
        <v>4051</v>
      </c>
    </row>
    <row r="8569" spans="1:16" ht="17.25">
      <c r="A8569" s="183" t="s">
        <v>17105</v>
      </c>
      <c r="B8569" s="183" t="s">
        <v>17106</v>
      </c>
      <c r="C8569" s="183" t="s">
        <v>4051</v>
      </c>
      <c r="D8569" s="183" t="s">
        <v>4052</v>
      </c>
      <c r="E8569" s="184"/>
      <c r="F8569" s="184"/>
      <c r="G8569" s="185"/>
      <c r="H8569" s="185"/>
      <c r="I8569" s="184"/>
      <c r="J8569" s="184"/>
      <c r="K8569" s="185" t="s">
        <v>410</v>
      </c>
      <c r="L8569" s="185"/>
      <c r="M8569" s="186"/>
      <c r="N8569" s="61" t="s">
        <v>410</v>
      </c>
      <c r="P8569" s="175" t="s">
        <v>4051</v>
      </c>
    </row>
    <row r="8570" spans="1:16" ht="17.25">
      <c r="A8570" s="183" t="s">
        <v>17107</v>
      </c>
      <c r="B8570" s="183" t="s">
        <v>17108</v>
      </c>
      <c r="C8570" s="183" t="s">
        <v>4051</v>
      </c>
      <c r="D8570" s="183" t="s">
        <v>4052</v>
      </c>
      <c r="E8570" s="184">
        <v>185</v>
      </c>
      <c r="F8570" s="184">
        <v>150</v>
      </c>
      <c r="G8570" s="185" t="s">
        <v>94</v>
      </c>
      <c r="H8570" s="185"/>
      <c r="I8570" s="184">
        <v>70.12</v>
      </c>
      <c r="J8570" s="184">
        <v>220.12</v>
      </c>
      <c r="K8570" s="185">
        <v>0</v>
      </c>
      <c r="L8570" s="185"/>
      <c r="M8570" s="186"/>
      <c r="N8570" s="61" t="s">
        <v>51</v>
      </c>
      <c r="P8570" s="175" t="s">
        <v>4051</v>
      </c>
    </row>
    <row r="8571" spans="1:16" ht="17.25">
      <c r="A8571" s="183" t="s">
        <v>17109</v>
      </c>
      <c r="B8571" s="183" t="s">
        <v>17110</v>
      </c>
      <c r="C8571" s="183" t="s">
        <v>4051</v>
      </c>
      <c r="D8571" s="183" t="s">
        <v>4052</v>
      </c>
      <c r="E8571" s="184"/>
      <c r="F8571" s="184"/>
      <c r="G8571" s="185"/>
      <c r="H8571" s="185"/>
      <c r="I8571" s="184"/>
      <c r="J8571" s="184"/>
      <c r="K8571" s="185" t="s">
        <v>410</v>
      </c>
      <c r="L8571" s="185"/>
      <c r="M8571" s="186"/>
      <c r="N8571" s="61" t="s">
        <v>410</v>
      </c>
      <c r="P8571" s="175" t="s">
        <v>4051</v>
      </c>
    </row>
    <row r="8572" spans="1:16" ht="17.25">
      <c r="A8572" s="183" t="s">
        <v>17111</v>
      </c>
      <c r="B8572" s="183" t="s">
        <v>17112</v>
      </c>
      <c r="C8572" s="183" t="s">
        <v>4051</v>
      </c>
      <c r="D8572" s="183" t="s">
        <v>4052</v>
      </c>
      <c r="E8572" s="184"/>
      <c r="F8572" s="184"/>
      <c r="G8572" s="185"/>
      <c r="H8572" s="185"/>
      <c r="I8572" s="184"/>
      <c r="J8572" s="184"/>
      <c r="K8572" s="185" t="s">
        <v>410</v>
      </c>
      <c r="L8572" s="185"/>
      <c r="M8572" s="186"/>
      <c r="N8572" s="61" t="s">
        <v>410</v>
      </c>
      <c r="P8572" s="175" t="s">
        <v>4051</v>
      </c>
    </row>
    <row r="8573" spans="1:16" ht="17.25">
      <c r="A8573" s="183" t="s">
        <v>17113</v>
      </c>
      <c r="B8573" s="183" t="s">
        <v>17114</v>
      </c>
      <c r="C8573" s="183" t="s">
        <v>4051</v>
      </c>
      <c r="D8573" s="183" t="s">
        <v>4052</v>
      </c>
      <c r="E8573" s="184"/>
      <c r="F8573" s="184"/>
      <c r="G8573" s="185"/>
      <c r="H8573" s="185"/>
      <c r="I8573" s="184"/>
      <c r="J8573" s="184"/>
      <c r="K8573" s="185" t="s">
        <v>410</v>
      </c>
      <c r="L8573" s="185"/>
      <c r="M8573" s="186"/>
      <c r="N8573" s="61" t="s">
        <v>410</v>
      </c>
      <c r="P8573" s="175" t="s">
        <v>4051</v>
      </c>
    </row>
    <row r="8574" spans="1:16" ht="17.25">
      <c r="A8574" s="183" t="s">
        <v>17115</v>
      </c>
      <c r="B8574" s="183" t="s">
        <v>17116</v>
      </c>
      <c r="C8574" s="183" t="s">
        <v>92</v>
      </c>
      <c r="D8574" s="183" t="s">
        <v>93</v>
      </c>
      <c r="E8574" s="184">
        <v>148</v>
      </c>
      <c r="F8574" s="184">
        <v>120</v>
      </c>
      <c r="G8574" s="185" t="s">
        <v>94</v>
      </c>
      <c r="H8574" s="185"/>
      <c r="I8574" s="184">
        <v>39.69</v>
      </c>
      <c r="J8574" s="184">
        <v>159.69</v>
      </c>
      <c r="K8574" s="185">
        <v>114</v>
      </c>
      <c r="L8574" s="185" t="s">
        <v>76</v>
      </c>
      <c r="M8574" s="186" t="s">
        <v>283</v>
      </c>
      <c r="N8574" s="61" t="s">
        <v>51</v>
      </c>
      <c r="P8574" s="175" t="s">
        <v>92</v>
      </c>
    </row>
    <row r="8575" spans="1:16" ht="17.25">
      <c r="A8575" s="183" t="s">
        <v>17117</v>
      </c>
      <c r="B8575" s="183" t="s">
        <v>17118</v>
      </c>
      <c r="C8575" s="183" t="s">
        <v>92</v>
      </c>
      <c r="D8575" s="183" t="s">
        <v>93</v>
      </c>
      <c r="E8575" s="184">
        <v>148</v>
      </c>
      <c r="F8575" s="184">
        <v>120</v>
      </c>
      <c r="G8575" s="185" t="s">
        <v>94</v>
      </c>
      <c r="H8575" s="185"/>
      <c r="I8575" s="184">
        <v>39.69</v>
      </c>
      <c r="J8575" s="184">
        <v>159.69</v>
      </c>
      <c r="K8575" s="185">
        <v>0</v>
      </c>
      <c r="L8575" s="185" t="s">
        <v>76</v>
      </c>
      <c r="M8575" s="186" t="s">
        <v>283</v>
      </c>
      <c r="N8575" s="61" t="s">
        <v>51</v>
      </c>
      <c r="P8575" s="175" t="s">
        <v>92</v>
      </c>
    </row>
    <row r="8576" spans="1:16" ht="17.25">
      <c r="A8576" s="183" t="s">
        <v>17119</v>
      </c>
      <c r="B8576" s="183" t="s">
        <v>17120</v>
      </c>
      <c r="C8576" s="183" t="s">
        <v>92</v>
      </c>
      <c r="D8576" s="183" t="s">
        <v>93</v>
      </c>
      <c r="E8576" s="184">
        <v>138</v>
      </c>
      <c r="F8576" s="184">
        <v>104</v>
      </c>
      <c r="G8576" s="185" t="s">
        <v>180</v>
      </c>
      <c r="H8576" s="185"/>
      <c r="I8576" s="184">
        <v>38.41</v>
      </c>
      <c r="J8576" s="184">
        <v>142.41</v>
      </c>
      <c r="K8576" s="185">
        <v>90</v>
      </c>
      <c r="L8576" s="185" t="s">
        <v>76</v>
      </c>
      <c r="M8576" s="186" t="s">
        <v>283</v>
      </c>
      <c r="N8576" s="61" t="s">
        <v>51</v>
      </c>
      <c r="P8576" s="175" t="s">
        <v>92</v>
      </c>
    </row>
    <row r="8577" spans="1:16" ht="17.25">
      <c r="A8577" s="183" t="s">
        <v>17121</v>
      </c>
      <c r="B8577" s="183" t="s">
        <v>17122</v>
      </c>
      <c r="C8577" s="183" t="s">
        <v>92</v>
      </c>
      <c r="D8577" s="183" t="s">
        <v>93</v>
      </c>
      <c r="E8577" s="184">
        <v>138</v>
      </c>
      <c r="F8577" s="184">
        <v>104</v>
      </c>
      <c r="G8577" s="185" t="s">
        <v>180</v>
      </c>
      <c r="H8577" s="185"/>
      <c r="I8577" s="184">
        <v>38.41</v>
      </c>
      <c r="J8577" s="184">
        <v>142.41</v>
      </c>
      <c r="K8577" s="185">
        <v>69</v>
      </c>
      <c r="L8577" s="185" t="s">
        <v>372</v>
      </c>
      <c r="M8577" s="186" t="s">
        <v>283</v>
      </c>
      <c r="N8577" s="61" t="s">
        <v>51</v>
      </c>
      <c r="P8577" s="175" t="s">
        <v>92</v>
      </c>
    </row>
    <row r="8578" spans="1:16" ht="17.25">
      <c r="A8578" s="183" t="s">
        <v>17123</v>
      </c>
      <c r="B8578" s="183" t="s">
        <v>17124</v>
      </c>
      <c r="C8578" s="183" t="s">
        <v>92</v>
      </c>
      <c r="D8578" s="183" t="s">
        <v>93</v>
      </c>
      <c r="E8578" s="184">
        <v>147</v>
      </c>
      <c r="F8578" s="184">
        <v>106</v>
      </c>
      <c r="G8578" s="185" t="s">
        <v>356</v>
      </c>
      <c r="H8578" s="185"/>
      <c r="I8578" s="184">
        <v>38.13</v>
      </c>
      <c r="J8578" s="184">
        <v>144.13</v>
      </c>
      <c r="K8578" s="185">
        <v>79</v>
      </c>
      <c r="L8578" s="185" t="s">
        <v>76</v>
      </c>
      <c r="M8578" s="186" t="s">
        <v>1381</v>
      </c>
      <c r="N8578" s="61" t="s">
        <v>51</v>
      </c>
      <c r="P8578" s="175" t="s">
        <v>92</v>
      </c>
    </row>
    <row r="8579" spans="1:16" ht="17.25">
      <c r="A8579" s="183" t="s">
        <v>17125</v>
      </c>
      <c r="B8579" s="183" t="s">
        <v>17126</v>
      </c>
      <c r="C8579" s="183" t="s">
        <v>92</v>
      </c>
      <c r="D8579" s="183" t="s">
        <v>93</v>
      </c>
      <c r="E8579" s="184">
        <v>147</v>
      </c>
      <c r="F8579" s="184">
        <v>106</v>
      </c>
      <c r="G8579" s="185" t="s">
        <v>356</v>
      </c>
      <c r="H8579" s="185"/>
      <c r="I8579" s="184">
        <v>38.13</v>
      </c>
      <c r="J8579" s="184">
        <v>144.13</v>
      </c>
      <c r="K8579" s="185">
        <v>28</v>
      </c>
      <c r="L8579" s="185" t="s">
        <v>76</v>
      </c>
      <c r="M8579" s="186" t="s">
        <v>1381</v>
      </c>
      <c r="N8579" s="61" t="s">
        <v>51</v>
      </c>
      <c r="P8579" s="175" t="s">
        <v>92</v>
      </c>
    </row>
    <row r="8580" spans="1:16" ht="17.25">
      <c r="A8580" s="183" t="s">
        <v>17127</v>
      </c>
      <c r="B8580" s="183" t="s">
        <v>17128</v>
      </c>
      <c r="C8580" s="183" t="s">
        <v>92</v>
      </c>
      <c r="D8580" s="183" t="s">
        <v>93</v>
      </c>
      <c r="E8580" s="184">
        <v>130</v>
      </c>
      <c r="F8580" s="184">
        <v>95</v>
      </c>
      <c r="G8580" s="185" t="s">
        <v>464</v>
      </c>
      <c r="H8580" s="185"/>
      <c r="I8580" s="184">
        <v>36.78</v>
      </c>
      <c r="J8580" s="184">
        <v>131.78</v>
      </c>
      <c r="K8580" s="185">
        <v>122</v>
      </c>
      <c r="L8580" s="185" t="s">
        <v>76</v>
      </c>
      <c r="M8580" s="186" t="s">
        <v>1381</v>
      </c>
      <c r="N8580" s="61" t="s">
        <v>51</v>
      </c>
      <c r="P8580" s="175" t="s">
        <v>92</v>
      </c>
    </row>
    <row r="8581" spans="1:16" ht="17.25">
      <c r="A8581" s="183" t="s">
        <v>17129</v>
      </c>
      <c r="B8581" s="183" t="s">
        <v>3011</v>
      </c>
      <c r="C8581" s="183" t="s">
        <v>92</v>
      </c>
      <c r="D8581" s="183" t="s">
        <v>93</v>
      </c>
      <c r="E8581" s="184">
        <v>130</v>
      </c>
      <c r="F8581" s="184">
        <v>95</v>
      </c>
      <c r="G8581" s="185" t="s">
        <v>464</v>
      </c>
      <c r="H8581" s="185"/>
      <c r="I8581" s="184">
        <v>36.78</v>
      </c>
      <c r="J8581" s="184">
        <v>131.78</v>
      </c>
      <c r="K8581" s="185">
        <v>117</v>
      </c>
      <c r="L8581" s="185" t="s">
        <v>76</v>
      </c>
      <c r="M8581" s="186" t="s">
        <v>1381</v>
      </c>
      <c r="N8581" s="61" t="s">
        <v>51</v>
      </c>
      <c r="P8581" s="175" t="s">
        <v>92</v>
      </c>
    </row>
    <row r="8582" spans="1:16" ht="17.25">
      <c r="A8582" s="183" t="s">
        <v>17130</v>
      </c>
      <c r="B8582" s="183" t="s">
        <v>17131</v>
      </c>
      <c r="C8582" s="183" t="s">
        <v>92</v>
      </c>
      <c r="D8582" s="183" t="s">
        <v>93</v>
      </c>
      <c r="E8582" s="184"/>
      <c r="F8582" s="184"/>
      <c r="G8582" s="185"/>
      <c r="H8582" s="185"/>
      <c r="I8582" s="184"/>
      <c r="J8582" s="184"/>
      <c r="K8582" s="185" t="s">
        <v>410</v>
      </c>
      <c r="L8582" s="185"/>
      <c r="M8582" s="186"/>
      <c r="N8582" s="61" t="s">
        <v>410</v>
      </c>
      <c r="P8582" s="175" t="s">
        <v>92</v>
      </c>
    </row>
    <row r="8583" spans="1:16" ht="17.25">
      <c r="A8583" s="183" t="s">
        <v>17132</v>
      </c>
      <c r="B8583" s="183" t="s">
        <v>17133</v>
      </c>
      <c r="C8583" s="183" t="s">
        <v>92</v>
      </c>
      <c r="D8583" s="183" t="s">
        <v>93</v>
      </c>
      <c r="E8583" s="184"/>
      <c r="F8583" s="184"/>
      <c r="G8583" s="185"/>
      <c r="H8583" s="185"/>
      <c r="I8583" s="184"/>
      <c r="J8583" s="184"/>
      <c r="K8583" s="185" t="s">
        <v>410</v>
      </c>
      <c r="L8583" s="185"/>
      <c r="M8583" s="186"/>
      <c r="N8583" s="61" t="s">
        <v>410</v>
      </c>
      <c r="P8583" s="175" t="s">
        <v>92</v>
      </c>
    </row>
    <row r="8584" spans="1:16" ht="17.25">
      <c r="A8584" s="183" t="s">
        <v>17134</v>
      </c>
      <c r="B8584" s="183" t="s">
        <v>17135</v>
      </c>
      <c r="C8584" s="183" t="s">
        <v>92</v>
      </c>
      <c r="D8584" s="183" t="s">
        <v>93</v>
      </c>
      <c r="E8584" s="184">
        <v>140</v>
      </c>
      <c r="F8584" s="184">
        <v>116</v>
      </c>
      <c r="G8584" s="185" t="s">
        <v>395</v>
      </c>
      <c r="H8584" s="185"/>
      <c r="I8584" s="184">
        <v>38.37</v>
      </c>
      <c r="J8584" s="184">
        <v>154.37</v>
      </c>
      <c r="K8584" s="185">
        <v>135</v>
      </c>
      <c r="L8584" s="185"/>
      <c r="M8584" s="186"/>
      <c r="N8584" s="61" t="s">
        <v>51</v>
      </c>
      <c r="P8584" s="175" t="s">
        <v>92</v>
      </c>
    </row>
    <row r="8585" spans="1:16" ht="17.25">
      <c r="A8585" s="183" t="s">
        <v>17136</v>
      </c>
      <c r="B8585" s="183" t="s">
        <v>17137</v>
      </c>
      <c r="C8585" s="183" t="s">
        <v>92</v>
      </c>
      <c r="D8585" s="183" t="s">
        <v>93</v>
      </c>
      <c r="E8585" s="184">
        <v>140</v>
      </c>
      <c r="F8585" s="184">
        <v>116</v>
      </c>
      <c r="G8585" s="185" t="s">
        <v>395</v>
      </c>
      <c r="H8585" s="185"/>
      <c r="I8585" s="184">
        <v>38.44</v>
      </c>
      <c r="J8585" s="184">
        <v>154.44</v>
      </c>
      <c r="K8585" s="185">
        <v>0</v>
      </c>
      <c r="L8585" s="185"/>
      <c r="M8585" s="186"/>
      <c r="N8585" s="61" t="s">
        <v>51</v>
      </c>
      <c r="P8585" s="175" t="s">
        <v>92</v>
      </c>
    </row>
    <row r="8586" spans="1:16" ht="17.25">
      <c r="A8586" s="183" t="s">
        <v>17138</v>
      </c>
      <c r="B8586" s="183" t="s">
        <v>14646</v>
      </c>
      <c r="C8586" s="183" t="s">
        <v>92</v>
      </c>
      <c r="D8586" s="183" t="s">
        <v>93</v>
      </c>
      <c r="E8586" s="184">
        <v>130</v>
      </c>
      <c r="F8586" s="184">
        <v>102</v>
      </c>
      <c r="G8586" s="185" t="s">
        <v>214</v>
      </c>
      <c r="H8586" s="185"/>
      <c r="I8586" s="184">
        <v>38.3</v>
      </c>
      <c r="J8586" s="184">
        <v>140.3</v>
      </c>
      <c r="K8586" s="185">
        <v>55</v>
      </c>
      <c r="L8586" s="185"/>
      <c r="M8586" s="186"/>
      <c r="N8586" s="61" t="s">
        <v>51</v>
      </c>
      <c r="P8586" s="175" t="s">
        <v>92</v>
      </c>
    </row>
    <row r="8587" spans="1:16" ht="17.25">
      <c r="A8587" s="183" t="s">
        <v>17139</v>
      </c>
      <c r="B8587" s="183" t="s">
        <v>14644</v>
      </c>
      <c r="C8587" s="183" t="s">
        <v>92</v>
      </c>
      <c r="D8587" s="183" t="s">
        <v>93</v>
      </c>
      <c r="E8587" s="184">
        <v>130</v>
      </c>
      <c r="F8587" s="184">
        <v>102</v>
      </c>
      <c r="G8587" s="185" t="s">
        <v>214</v>
      </c>
      <c r="H8587" s="185"/>
      <c r="I8587" s="184">
        <v>38.23</v>
      </c>
      <c r="J8587" s="184">
        <v>140.23</v>
      </c>
      <c r="K8587" s="185">
        <v>323</v>
      </c>
      <c r="L8587" s="185"/>
      <c r="M8587" s="186"/>
      <c r="N8587" s="61" t="s">
        <v>51</v>
      </c>
      <c r="P8587" s="175" t="s">
        <v>92</v>
      </c>
    </row>
    <row r="8588" spans="1:16" ht="17.25">
      <c r="A8588" s="183" t="s">
        <v>17140</v>
      </c>
      <c r="B8588" s="183" t="s">
        <v>5041</v>
      </c>
      <c r="C8588" s="183" t="s">
        <v>210</v>
      </c>
      <c r="D8588" s="183" t="s">
        <v>210</v>
      </c>
      <c r="E8588" s="184"/>
      <c r="F8588" s="184"/>
      <c r="G8588" s="185"/>
      <c r="H8588" s="185"/>
      <c r="I8588" s="184"/>
      <c r="J8588" s="184"/>
      <c r="K8588" s="185" t="s">
        <v>410</v>
      </c>
      <c r="L8588" s="185"/>
      <c r="M8588" s="186"/>
      <c r="N8588" s="61" t="s">
        <v>410</v>
      </c>
      <c r="P8588" s="175" t="s">
        <v>210</v>
      </c>
    </row>
    <row r="8589" spans="1:16" ht="17.25">
      <c r="A8589" s="183" t="s">
        <v>17141</v>
      </c>
      <c r="B8589" s="183" t="s">
        <v>5043</v>
      </c>
      <c r="C8589" s="183" t="s">
        <v>210</v>
      </c>
      <c r="D8589" s="183" t="s">
        <v>210</v>
      </c>
      <c r="E8589" s="184"/>
      <c r="F8589" s="184"/>
      <c r="G8589" s="185"/>
      <c r="H8589" s="185"/>
      <c r="I8589" s="184"/>
      <c r="J8589" s="184"/>
      <c r="K8589" s="185" t="s">
        <v>410</v>
      </c>
      <c r="L8589" s="185"/>
      <c r="M8589" s="186"/>
      <c r="N8589" s="61" t="s">
        <v>410</v>
      </c>
      <c r="P8589" s="175" t="s">
        <v>210</v>
      </c>
    </row>
    <row r="8590" spans="1:16" ht="17.25">
      <c r="A8590" s="183" t="s">
        <v>17142</v>
      </c>
      <c r="B8590" s="183" t="s">
        <v>17143</v>
      </c>
      <c r="C8590" s="183" t="s">
        <v>210</v>
      </c>
      <c r="D8590" s="183" t="s">
        <v>210</v>
      </c>
      <c r="E8590" s="184"/>
      <c r="F8590" s="184"/>
      <c r="G8590" s="185"/>
      <c r="H8590" s="185"/>
      <c r="I8590" s="184"/>
      <c r="J8590" s="184"/>
      <c r="K8590" s="185" t="s">
        <v>410</v>
      </c>
      <c r="L8590" s="185"/>
      <c r="M8590" s="186"/>
      <c r="N8590" s="61" t="s">
        <v>410</v>
      </c>
      <c r="P8590" s="175" t="s">
        <v>210</v>
      </c>
    </row>
    <row r="8591" spans="1:16" ht="17.25">
      <c r="A8591" s="183" t="s">
        <v>17144</v>
      </c>
      <c r="B8591" s="183" t="s">
        <v>17145</v>
      </c>
      <c r="C8591" s="183" t="s">
        <v>210</v>
      </c>
      <c r="D8591" s="183" t="s">
        <v>210</v>
      </c>
      <c r="E8591" s="184"/>
      <c r="F8591" s="184"/>
      <c r="G8591" s="185"/>
      <c r="H8591" s="185"/>
      <c r="I8591" s="184"/>
      <c r="J8591" s="184"/>
      <c r="K8591" s="185" t="s">
        <v>410</v>
      </c>
      <c r="L8591" s="185"/>
      <c r="M8591" s="186"/>
      <c r="N8591" s="61" t="s">
        <v>410</v>
      </c>
      <c r="P8591" s="175" t="s">
        <v>210</v>
      </c>
    </row>
    <row r="8592" spans="1:16" ht="17.25">
      <c r="A8592" s="183" t="s">
        <v>17146</v>
      </c>
      <c r="B8592" s="183" t="s">
        <v>17147</v>
      </c>
      <c r="C8592" s="183" t="s">
        <v>210</v>
      </c>
      <c r="D8592" s="183" t="s">
        <v>210</v>
      </c>
      <c r="E8592" s="184"/>
      <c r="F8592" s="184"/>
      <c r="G8592" s="185"/>
      <c r="H8592" s="185"/>
      <c r="I8592" s="184"/>
      <c r="J8592" s="184"/>
      <c r="K8592" s="185" t="s">
        <v>410</v>
      </c>
      <c r="L8592" s="185"/>
      <c r="M8592" s="186"/>
      <c r="N8592" s="61" t="s">
        <v>410</v>
      </c>
      <c r="P8592" s="175" t="s">
        <v>210</v>
      </c>
    </row>
    <row r="8593" spans="1:16" ht="17.25">
      <c r="A8593" s="183" t="s">
        <v>17148</v>
      </c>
      <c r="B8593" s="183" t="s">
        <v>17149</v>
      </c>
      <c r="C8593" s="183" t="s">
        <v>210</v>
      </c>
      <c r="D8593" s="183" t="s">
        <v>210</v>
      </c>
      <c r="E8593" s="184"/>
      <c r="F8593" s="184"/>
      <c r="G8593" s="185"/>
      <c r="H8593" s="185"/>
      <c r="I8593" s="184"/>
      <c r="J8593" s="184"/>
      <c r="K8593" s="185" t="s">
        <v>410</v>
      </c>
      <c r="L8593" s="185"/>
      <c r="M8593" s="186"/>
      <c r="N8593" s="61" t="s">
        <v>410</v>
      </c>
      <c r="P8593" s="175" t="s">
        <v>210</v>
      </c>
    </row>
    <row r="8594" spans="1:16" ht="17.25">
      <c r="A8594" s="183" t="s">
        <v>17150</v>
      </c>
      <c r="B8594" s="183" t="s">
        <v>17151</v>
      </c>
      <c r="C8594" s="183" t="s">
        <v>210</v>
      </c>
      <c r="D8594" s="183" t="s">
        <v>210</v>
      </c>
      <c r="E8594" s="184"/>
      <c r="F8594" s="184"/>
      <c r="G8594" s="185"/>
      <c r="H8594" s="185"/>
      <c r="I8594" s="184"/>
      <c r="J8594" s="184"/>
      <c r="K8594" s="185" t="s">
        <v>410</v>
      </c>
      <c r="L8594" s="185"/>
      <c r="M8594" s="186"/>
      <c r="N8594" s="61" t="s">
        <v>410</v>
      </c>
      <c r="P8594" s="175" t="s">
        <v>210</v>
      </c>
    </row>
    <row r="8595" spans="1:16" ht="17.25">
      <c r="A8595" s="183" t="s">
        <v>17152</v>
      </c>
      <c r="B8595" s="183" t="s">
        <v>17153</v>
      </c>
      <c r="C8595" s="183" t="s">
        <v>210</v>
      </c>
      <c r="D8595" s="183" t="s">
        <v>210</v>
      </c>
      <c r="E8595" s="184"/>
      <c r="F8595" s="184"/>
      <c r="G8595" s="185"/>
      <c r="H8595" s="185"/>
      <c r="I8595" s="184"/>
      <c r="J8595" s="184"/>
      <c r="K8595" s="185" t="s">
        <v>410</v>
      </c>
      <c r="L8595" s="185"/>
      <c r="M8595" s="186"/>
      <c r="N8595" s="61" t="s">
        <v>410</v>
      </c>
      <c r="P8595" s="175" t="s">
        <v>210</v>
      </c>
    </row>
    <row r="8596" spans="1:16" ht="17.25">
      <c r="A8596" s="183" t="s">
        <v>17154</v>
      </c>
      <c r="B8596" s="183" t="s">
        <v>17155</v>
      </c>
      <c r="C8596" s="183" t="s">
        <v>210</v>
      </c>
      <c r="D8596" s="183" t="s">
        <v>210</v>
      </c>
      <c r="E8596" s="184"/>
      <c r="F8596" s="184"/>
      <c r="G8596" s="185"/>
      <c r="H8596" s="185"/>
      <c r="I8596" s="184"/>
      <c r="J8596" s="184"/>
      <c r="K8596" s="185" t="s">
        <v>410</v>
      </c>
      <c r="L8596" s="185"/>
      <c r="M8596" s="186"/>
      <c r="N8596" s="61" t="s">
        <v>410</v>
      </c>
      <c r="P8596" s="175" t="s">
        <v>210</v>
      </c>
    </row>
    <row r="8597" spans="1:16" ht="17.25">
      <c r="A8597" s="183" t="s">
        <v>17156</v>
      </c>
      <c r="B8597" s="183" t="s">
        <v>17157</v>
      </c>
      <c r="C8597" s="183" t="s">
        <v>1205</v>
      </c>
      <c r="D8597" s="183" t="s">
        <v>1206</v>
      </c>
      <c r="E8597" s="184"/>
      <c r="F8597" s="184"/>
      <c r="G8597" s="185"/>
      <c r="H8597" s="185"/>
      <c r="I8597" s="184"/>
      <c r="J8597" s="184"/>
      <c r="K8597" s="185" t="s">
        <v>410</v>
      </c>
      <c r="L8597" s="185"/>
      <c r="M8597" s="186"/>
      <c r="N8597" s="61" t="s">
        <v>410</v>
      </c>
      <c r="P8597" s="175" t="s">
        <v>1205</v>
      </c>
    </row>
    <row r="8598" spans="1:16" ht="17.25">
      <c r="A8598" s="183" t="s">
        <v>17158</v>
      </c>
      <c r="B8598" s="183" t="s">
        <v>17159</v>
      </c>
      <c r="C8598" s="183" t="s">
        <v>1205</v>
      </c>
      <c r="D8598" s="183" t="s">
        <v>1206</v>
      </c>
      <c r="E8598" s="184"/>
      <c r="F8598" s="184"/>
      <c r="G8598" s="185"/>
      <c r="H8598" s="185"/>
      <c r="I8598" s="184"/>
      <c r="J8598" s="184"/>
      <c r="K8598" s="185" t="s">
        <v>410</v>
      </c>
      <c r="L8598" s="185"/>
      <c r="M8598" s="186"/>
      <c r="N8598" s="61" t="s">
        <v>410</v>
      </c>
      <c r="P8598" s="175" t="s">
        <v>1205</v>
      </c>
    </row>
    <row r="8599" spans="1:16" ht="17.25">
      <c r="A8599" s="183" t="s">
        <v>17160</v>
      </c>
      <c r="B8599" s="183" t="s">
        <v>17161</v>
      </c>
      <c r="C8599" s="183" t="s">
        <v>1205</v>
      </c>
      <c r="D8599" s="183" t="s">
        <v>1206</v>
      </c>
      <c r="E8599" s="184"/>
      <c r="F8599" s="184"/>
      <c r="G8599" s="185"/>
      <c r="H8599" s="185"/>
      <c r="I8599" s="184"/>
      <c r="J8599" s="184"/>
      <c r="K8599" s="185" t="s">
        <v>410</v>
      </c>
      <c r="L8599" s="185"/>
      <c r="M8599" s="186"/>
      <c r="N8599" s="61" t="s">
        <v>410</v>
      </c>
      <c r="P8599" s="175" t="s">
        <v>1205</v>
      </c>
    </row>
    <row r="8600" spans="1:16" ht="17.25">
      <c r="A8600" s="183" t="s">
        <v>17162</v>
      </c>
      <c r="B8600" s="183" t="s">
        <v>17163</v>
      </c>
      <c r="C8600" s="183" t="s">
        <v>1205</v>
      </c>
      <c r="D8600" s="183" t="s">
        <v>1206</v>
      </c>
      <c r="E8600" s="184"/>
      <c r="F8600" s="184"/>
      <c r="G8600" s="185"/>
      <c r="H8600" s="185"/>
      <c r="I8600" s="184"/>
      <c r="J8600" s="184"/>
      <c r="K8600" s="185" t="s">
        <v>410</v>
      </c>
      <c r="L8600" s="185"/>
      <c r="M8600" s="186"/>
      <c r="N8600" s="61" t="s">
        <v>410</v>
      </c>
      <c r="P8600" s="175" t="s">
        <v>1205</v>
      </c>
    </row>
    <row r="8601" spans="1:16" ht="17.25">
      <c r="A8601" s="183" t="s">
        <v>17164</v>
      </c>
      <c r="B8601" s="183" t="s">
        <v>17165</v>
      </c>
      <c r="C8601" s="183" t="s">
        <v>1205</v>
      </c>
      <c r="D8601" s="183" t="s">
        <v>1206</v>
      </c>
      <c r="E8601" s="184"/>
      <c r="F8601" s="184"/>
      <c r="G8601" s="185"/>
      <c r="H8601" s="185"/>
      <c r="I8601" s="184"/>
      <c r="J8601" s="184"/>
      <c r="K8601" s="185" t="s">
        <v>410</v>
      </c>
      <c r="L8601" s="185"/>
      <c r="M8601" s="186"/>
      <c r="N8601" s="61" t="s">
        <v>410</v>
      </c>
      <c r="P8601" s="175" t="s">
        <v>1205</v>
      </c>
    </row>
    <row r="8602" spans="1:16" ht="17.25">
      <c r="A8602" s="183" t="s">
        <v>17166</v>
      </c>
      <c r="B8602" s="183" t="s">
        <v>17167</v>
      </c>
      <c r="C8602" s="183" t="s">
        <v>1205</v>
      </c>
      <c r="D8602" s="183" t="s">
        <v>1206</v>
      </c>
      <c r="E8602" s="184"/>
      <c r="F8602" s="184"/>
      <c r="G8602" s="185"/>
      <c r="H8602" s="185"/>
      <c r="I8602" s="184"/>
      <c r="J8602" s="184"/>
      <c r="K8602" s="185" t="s">
        <v>410</v>
      </c>
      <c r="L8602" s="185"/>
      <c r="M8602" s="186"/>
      <c r="N8602" s="61" t="s">
        <v>410</v>
      </c>
      <c r="P8602" s="175" t="s">
        <v>1205</v>
      </c>
    </row>
    <row r="8603" spans="1:16" ht="17.25">
      <c r="A8603" s="183" t="s">
        <v>17168</v>
      </c>
      <c r="B8603" s="183" t="s">
        <v>17169</v>
      </c>
      <c r="C8603" s="183" t="s">
        <v>1205</v>
      </c>
      <c r="D8603" s="183" t="s">
        <v>1206</v>
      </c>
      <c r="E8603" s="184"/>
      <c r="F8603" s="184"/>
      <c r="G8603" s="185"/>
      <c r="H8603" s="185"/>
      <c r="I8603" s="184"/>
      <c r="J8603" s="184"/>
      <c r="K8603" s="185" t="s">
        <v>410</v>
      </c>
      <c r="L8603" s="185"/>
      <c r="M8603" s="186"/>
      <c r="N8603" s="61" t="s">
        <v>410</v>
      </c>
      <c r="P8603" s="175" t="s">
        <v>1205</v>
      </c>
    </row>
    <row r="8604" spans="1:16" ht="17.25">
      <c r="A8604" s="183" t="s">
        <v>17170</v>
      </c>
      <c r="B8604" s="183" t="s">
        <v>17171</v>
      </c>
      <c r="C8604" s="183" t="s">
        <v>1205</v>
      </c>
      <c r="D8604" s="183" t="s">
        <v>1206</v>
      </c>
      <c r="E8604" s="184"/>
      <c r="F8604" s="184"/>
      <c r="G8604" s="185"/>
      <c r="H8604" s="185"/>
      <c r="I8604" s="184"/>
      <c r="J8604" s="184"/>
      <c r="K8604" s="185" t="s">
        <v>410</v>
      </c>
      <c r="L8604" s="185"/>
      <c r="M8604" s="186"/>
      <c r="N8604" s="61" t="s">
        <v>410</v>
      </c>
      <c r="P8604" s="175" t="s">
        <v>1205</v>
      </c>
    </row>
    <row r="8605" spans="1:16" ht="17.25">
      <c r="A8605" s="183" t="s">
        <v>17172</v>
      </c>
      <c r="B8605" s="183" t="s">
        <v>17173</v>
      </c>
      <c r="C8605" s="183" t="s">
        <v>1205</v>
      </c>
      <c r="D8605" s="183" t="s">
        <v>1206</v>
      </c>
      <c r="E8605" s="184"/>
      <c r="F8605" s="184"/>
      <c r="G8605" s="185"/>
      <c r="H8605" s="185"/>
      <c r="I8605" s="184"/>
      <c r="J8605" s="184"/>
      <c r="K8605" s="185" t="s">
        <v>410</v>
      </c>
      <c r="L8605" s="185"/>
      <c r="M8605" s="186"/>
      <c r="N8605" s="61" t="s">
        <v>410</v>
      </c>
      <c r="P8605" s="175" t="s">
        <v>1205</v>
      </c>
    </row>
    <row r="8606" spans="1:16" ht="17.25">
      <c r="A8606" s="183" t="s">
        <v>17174</v>
      </c>
      <c r="B8606" s="183" t="s">
        <v>17175</v>
      </c>
      <c r="C8606" s="183" t="s">
        <v>1205</v>
      </c>
      <c r="D8606" s="183" t="s">
        <v>1206</v>
      </c>
      <c r="E8606" s="184"/>
      <c r="F8606" s="184"/>
      <c r="G8606" s="185"/>
      <c r="H8606" s="185"/>
      <c r="I8606" s="184"/>
      <c r="J8606" s="184"/>
      <c r="K8606" s="185" t="s">
        <v>410</v>
      </c>
      <c r="L8606" s="185"/>
      <c r="M8606" s="186"/>
      <c r="N8606" s="61" t="s">
        <v>410</v>
      </c>
      <c r="P8606" s="175" t="s">
        <v>1205</v>
      </c>
    </row>
    <row r="8607" spans="1:16" ht="17.25">
      <c r="A8607" s="183" t="s">
        <v>17176</v>
      </c>
      <c r="B8607" s="183" t="s">
        <v>17177</v>
      </c>
      <c r="C8607" s="183" t="s">
        <v>1205</v>
      </c>
      <c r="D8607" s="183" t="s">
        <v>1206</v>
      </c>
      <c r="E8607" s="184"/>
      <c r="F8607" s="184"/>
      <c r="G8607" s="185"/>
      <c r="H8607" s="185"/>
      <c r="I8607" s="184"/>
      <c r="J8607" s="184"/>
      <c r="K8607" s="185" t="s">
        <v>410</v>
      </c>
      <c r="L8607" s="185"/>
      <c r="M8607" s="186"/>
      <c r="N8607" s="61" t="s">
        <v>410</v>
      </c>
      <c r="P8607" s="175" t="s">
        <v>1205</v>
      </c>
    </row>
    <row r="8608" spans="1:16" ht="17.25">
      <c r="A8608" s="183" t="s">
        <v>17178</v>
      </c>
      <c r="B8608" s="183" t="s">
        <v>17179</v>
      </c>
      <c r="C8608" s="183" t="s">
        <v>1205</v>
      </c>
      <c r="D8608" s="183" t="s">
        <v>1206</v>
      </c>
      <c r="E8608" s="184"/>
      <c r="F8608" s="184"/>
      <c r="G8608" s="185"/>
      <c r="H8608" s="185"/>
      <c r="I8608" s="184"/>
      <c r="J8608" s="184"/>
      <c r="K8608" s="185" t="s">
        <v>410</v>
      </c>
      <c r="L8608" s="185"/>
      <c r="M8608" s="186"/>
      <c r="N8608" s="61" t="s">
        <v>410</v>
      </c>
      <c r="P8608" s="175" t="s">
        <v>1205</v>
      </c>
    </row>
    <row r="8609" spans="1:16" ht="17.25">
      <c r="A8609" s="183" t="s">
        <v>17180</v>
      </c>
      <c r="B8609" s="183" t="s">
        <v>17181</v>
      </c>
      <c r="C8609" s="183" t="s">
        <v>1205</v>
      </c>
      <c r="D8609" s="183" t="s">
        <v>1206</v>
      </c>
      <c r="E8609" s="184"/>
      <c r="F8609" s="184"/>
      <c r="G8609" s="185"/>
      <c r="H8609" s="185"/>
      <c r="I8609" s="184"/>
      <c r="J8609" s="184"/>
      <c r="K8609" s="185" t="s">
        <v>410</v>
      </c>
      <c r="L8609" s="185"/>
      <c r="M8609" s="186"/>
      <c r="N8609" s="61" t="s">
        <v>410</v>
      </c>
      <c r="P8609" s="175" t="s">
        <v>1205</v>
      </c>
    </row>
    <row r="8610" spans="1:16" ht="17.25">
      <c r="A8610" s="183" t="s">
        <v>17182</v>
      </c>
      <c r="B8610" s="183" t="s">
        <v>17183</v>
      </c>
      <c r="C8610" s="183" t="s">
        <v>1205</v>
      </c>
      <c r="D8610" s="183" t="s">
        <v>1206</v>
      </c>
      <c r="E8610" s="184"/>
      <c r="F8610" s="184"/>
      <c r="G8610" s="185"/>
      <c r="H8610" s="185"/>
      <c r="I8610" s="184"/>
      <c r="J8610" s="184"/>
      <c r="K8610" s="185" t="s">
        <v>410</v>
      </c>
      <c r="L8610" s="185"/>
      <c r="M8610" s="186"/>
      <c r="N8610" s="61" t="s">
        <v>410</v>
      </c>
      <c r="P8610" s="175" t="s">
        <v>1205</v>
      </c>
    </row>
    <row r="8611" spans="1:16" ht="17.25">
      <c r="A8611" s="183" t="s">
        <v>17184</v>
      </c>
      <c r="B8611" s="183" t="s">
        <v>17185</v>
      </c>
      <c r="C8611" s="183" t="s">
        <v>1205</v>
      </c>
      <c r="D8611" s="183" t="s">
        <v>1206</v>
      </c>
      <c r="E8611" s="184"/>
      <c r="F8611" s="184"/>
      <c r="G8611" s="188"/>
      <c r="H8611" s="185"/>
      <c r="I8611" s="184"/>
      <c r="J8611" s="184"/>
      <c r="K8611" s="183" t="s">
        <v>410</v>
      </c>
      <c r="L8611" s="183"/>
      <c r="M8611" s="186"/>
      <c r="N8611" s="61" t="s">
        <v>410</v>
      </c>
      <c r="P8611" s="175" t="s">
        <v>1205</v>
      </c>
    </row>
    <row r="8612" spans="1:16" ht="17.25">
      <c r="A8612" s="183" t="s">
        <v>17186</v>
      </c>
      <c r="B8612" s="183" t="s">
        <v>17187</v>
      </c>
      <c r="C8612" s="183" t="s">
        <v>1205</v>
      </c>
      <c r="D8612" s="183" t="s">
        <v>1206</v>
      </c>
      <c r="E8612" s="184"/>
      <c r="F8612" s="184"/>
      <c r="G8612" s="188"/>
      <c r="H8612" s="185"/>
      <c r="I8612" s="184"/>
      <c r="J8612" s="184"/>
      <c r="K8612" s="185" t="s">
        <v>410</v>
      </c>
      <c r="L8612" s="185"/>
      <c r="M8612" s="186"/>
      <c r="N8612" s="61" t="s">
        <v>410</v>
      </c>
      <c r="P8612" s="175" t="s">
        <v>1205</v>
      </c>
    </row>
    <row r="8613" spans="1:16" ht="17.25">
      <c r="A8613" s="183" t="s">
        <v>17188</v>
      </c>
      <c r="B8613" s="183" t="s">
        <v>17189</v>
      </c>
      <c r="C8613" s="183" t="s">
        <v>1205</v>
      </c>
      <c r="D8613" s="183" t="s">
        <v>1206</v>
      </c>
      <c r="E8613" s="184"/>
      <c r="F8613" s="184"/>
      <c r="G8613" s="188"/>
      <c r="H8613" s="185"/>
      <c r="I8613" s="184"/>
      <c r="J8613" s="184"/>
      <c r="K8613" s="185" t="s">
        <v>410</v>
      </c>
      <c r="L8613" s="185"/>
      <c r="M8613" s="186"/>
      <c r="N8613" s="61" t="s">
        <v>410</v>
      </c>
      <c r="P8613" s="175" t="s">
        <v>1205</v>
      </c>
    </row>
    <row r="8614" spans="1:16" ht="17.25">
      <c r="A8614" s="183" t="s">
        <v>17190</v>
      </c>
      <c r="B8614" s="183" t="s">
        <v>17191</v>
      </c>
      <c r="C8614" s="183" t="s">
        <v>1205</v>
      </c>
      <c r="D8614" s="183" t="s">
        <v>1206</v>
      </c>
      <c r="E8614" s="184"/>
      <c r="F8614" s="184"/>
      <c r="G8614" s="185"/>
      <c r="H8614" s="185"/>
      <c r="I8614" s="184"/>
      <c r="J8614" s="184"/>
      <c r="K8614" s="185" t="s">
        <v>410</v>
      </c>
      <c r="L8614" s="185"/>
      <c r="M8614" s="186"/>
      <c r="N8614" s="61" t="s">
        <v>410</v>
      </c>
      <c r="P8614" s="175" t="s">
        <v>1205</v>
      </c>
    </row>
    <row r="8615" spans="1:16" ht="17.25">
      <c r="A8615" s="183" t="s">
        <v>17192</v>
      </c>
      <c r="B8615" s="183" t="s">
        <v>17193</v>
      </c>
      <c r="C8615" s="183" t="s">
        <v>1205</v>
      </c>
      <c r="D8615" s="183" t="s">
        <v>1206</v>
      </c>
      <c r="E8615" s="184"/>
      <c r="F8615" s="184"/>
      <c r="G8615" s="185"/>
      <c r="H8615" s="185"/>
      <c r="I8615" s="184"/>
      <c r="J8615" s="184"/>
      <c r="K8615" s="185" t="s">
        <v>410</v>
      </c>
      <c r="L8615" s="185"/>
      <c r="M8615" s="186"/>
      <c r="N8615" s="61" t="s">
        <v>410</v>
      </c>
      <c r="P8615" s="175" t="s">
        <v>1205</v>
      </c>
    </row>
    <row r="8616" spans="1:16" ht="17.25">
      <c r="A8616" s="183" t="s">
        <v>17194</v>
      </c>
      <c r="B8616" s="183" t="s">
        <v>17195</v>
      </c>
      <c r="C8616" s="183" t="s">
        <v>1205</v>
      </c>
      <c r="D8616" s="183" t="s">
        <v>1206</v>
      </c>
      <c r="E8616" s="184"/>
      <c r="F8616" s="184"/>
      <c r="G8616" s="185"/>
      <c r="H8616" s="185"/>
      <c r="I8616" s="184"/>
      <c r="J8616" s="184"/>
      <c r="K8616" s="185" t="s">
        <v>410</v>
      </c>
      <c r="L8616" s="185"/>
      <c r="M8616" s="186"/>
      <c r="N8616" s="61" t="s">
        <v>410</v>
      </c>
      <c r="P8616" s="175" t="s">
        <v>1205</v>
      </c>
    </row>
    <row r="8617" spans="1:16" ht="17.25">
      <c r="A8617" s="183" t="s">
        <v>17196</v>
      </c>
      <c r="B8617" s="183" t="s">
        <v>17197</v>
      </c>
      <c r="C8617" s="183" t="s">
        <v>1205</v>
      </c>
      <c r="D8617" s="183" t="s">
        <v>1206</v>
      </c>
      <c r="E8617" s="184"/>
      <c r="F8617" s="184"/>
      <c r="G8617" s="185"/>
      <c r="H8617" s="185"/>
      <c r="I8617" s="184"/>
      <c r="J8617" s="184"/>
      <c r="K8617" s="185" t="s">
        <v>410</v>
      </c>
      <c r="L8617" s="185"/>
      <c r="M8617" s="186"/>
      <c r="N8617" s="61" t="s">
        <v>410</v>
      </c>
      <c r="P8617" s="175" t="s">
        <v>1205</v>
      </c>
    </row>
    <row r="8618" spans="1:16" ht="17.25">
      <c r="A8618" s="183" t="s">
        <v>17198</v>
      </c>
      <c r="B8618" s="183" t="s">
        <v>17199</v>
      </c>
      <c r="C8618" s="183" t="s">
        <v>1205</v>
      </c>
      <c r="D8618" s="183" t="s">
        <v>1206</v>
      </c>
      <c r="E8618" s="184"/>
      <c r="F8618" s="184"/>
      <c r="G8618" s="185"/>
      <c r="H8618" s="185"/>
      <c r="I8618" s="184"/>
      <c r="J8618" s="184"/>
      <c r="K8618" s="185" t="s">
        <v>410</v>
      </c>
      <c r="L8618" s="185"/>
      <c r="M8618" s="186"/>
      <c r="N8618" s="61" t="s">
        <v>410</v>
      </c>
      <c r="P8618" s="175" t="s">
        <v>1205</v>
      </c>
    </row>
    <row r="8619" spans="1:16" ht="17.25">
      <c r="A8619" s="183" t="s">
        <v>17200</v>
      </c>
      <c r="B8619" s="183" t="s">
        <v>17201</v>
      </c>
      <c r="C8619" s="183" t="s">
        <v>1205</v>
      </c>
      <c r="D8619" s="183" t="s">
        <v>1206</v>
      </c>
      <c r="E8619" s="184"/>
      <c r="F8619" s="184"/>
      <c r="G8619" s="185"/>
      <c r="H8619" s="185"/>
      <c r="I8619" s="184"/>
      <c r="J8619" s="184"/>
      <c r="K8619" s="185" t="s">
        <v>410</v>
      </c>
      <c r="L8619" s="185"/>
      <c r="M8619" s="186"/>
      <c r="N8619" s="61" t="s">
        <v>410</v>
      </c>
      <c r="P8619" s="175" t="s">
        <v>1205</v>
      </c>
    </row>
    <row r="8620" spans="1:16" ht="17.25">
      <c r="A8620" s="183" t="s">
        <v>17202</v>
      </c>
      <c r="B8620" s="183" t="s">
        <v>17199</v>
      </c>
      <c r="C8620" s="183" t="s">
        <v>1205</v>
      </c>
      <c r="D8620" s="183" t="s">
        <v>1206</v>
      </c>
      <c r="E8620" s="184"/>
      <c r="F8620" s="184"/>
      <c r="G8620" s="185"/>
      <c r="H8620" s="185"/>
      <c r="I8620" s="184"/>
      <c r="J8620" s="184"/>
      <c r="K8620" s="185" t="s">
        <v>410</v>
      </c>
      <c r="L8620" s="185"/>
      <c r="M8620" s="186"/>
      <c r="N8620" s="61" t="s">
        <v>410</v>
      </c>
      <c r="P8620" s="175" t="s">
        <v>1205</v>
      </c>
    </row>
    <row r="8621" spans="1:16" ht="17.25">
      <c r="A8621" s="183" t="s">
        <v>17203</v>
      </c>
      <c r="B8621" s="183" t="s">
        <v>17204</v>
      </c>
      <c r="C8621" s="183" t="s">
        <v>1205</v>
      </c>
      <c r="D8621" s="183" t="s">
        <v>1206</v>
      </c>
      <c r="E8621" s="184"/>
      <c r="F8621" s="184"/>
      <c r="G8621" s="185"/>
      <c r="H8621" s="185"/>
      <c r="I8621" s="184"/>
      <c r="J8621" s="184"/>
      <c r="K8621" s="185" t="s">
        <v>410</v>
      </c>
      <c r="L8621" s="185"/>
      <c r="M8621" s="186"/>
      <c r="N8621" s="61" t="s">
        <v>410</v>
      </c>
      <c r="P8621" s="175" t="s">
        <v>1205</v>
      </c>
    </row>
    <row r="8622" spans="1:16" ht="17.25">
      <c r="A8622" s="183" t="s">
        <v>17205</v>
      </c>
      <c r="B8622" s="183" t="s">
        <v>17206</v>
      </c>
      <c r="C8622" s="183" t="s">
        <v>1205</v>
      </c>
      <c r="D8622" s="183" t="s">
        <v>1206</v>
      </c>
      <c r="E8622" s="184"/>
      <c r="F8622" s="184"/>
      <c r="G8622" s="185"/>
      <c r="H8622" s="185"/>
      <c r="I8622" s="184"/>
      <c r="J8622" s="184"/>
      <c r="K8622" s="185" t="s">
        <v>410</v>
      </c>
      <c r="L8622" s="185"/>
      <c r="M8622" s="186"/>
      <c r="N8622" s="61" t="s">
        <v>410</v>
      </c>
      <c r="P8622" s="175" t="s">
        <v>1205</v>
      </c>
    </row>
    <row r="8623" spans="1:16" ht="17.25">
      <c r="A8623" s="183" t="s">
        <v>17207</v>
      </c>
      <c r="B8623" s="183" t="s">
        <v>17208</v>
      </c>
      <c r="C8623" s="183" t="s">
        <v>1205</v>
      </c>
      <c r="D8623" s="183" t="s">
        <v>1206</v>
      </c>
      <c r="E8623" s="184"/>
      <c r="F8623" s="184"/>
      <c r="G8623" s="185"/>
      <c r="H8623" s="185"/>
      <c r="I8623" s="184"/>
      <c r="J8623" s="184"/>
      <c r="K8623" s="185" t="s">
        <v>410</v>
      </c>
      <c r="L8623" s="185"/>
      <c r="M8623" s="186"/>
      <c r="N8623" s="61" t="s">
        <v>410</v>
      </c>
      <c r="P8623" s="175" t="s">
        <v>1205</v>
      </c>
    </row>
    <row r="8624" spans="1:16" ht="17.25">
      <c r="A8624" s="183" t="s">
        <v>17209</v>
      </c>
      <c r="B8624" s="183" t="s">
        <v>17210</v>
      </c>
      <c r="C8624" s="183" t="s">
        <v>1205</v>
      </c>
      <c r="D8624" s="183" t="s">
        <v>1206</v>
      </c>
      <c r="E8624" s="184"/>
      <c r="F8624" s="184"/>
      <c r="G8624" s="185"/>
      <c r="H8624" s="185"/>
      <c r="I8624" s="184"/>
      <c r="J8624" s="184"/>
      <c r="K8624" s="185" t="s">
        <v>410</v>
      </c>
      <c r="L8624" s="185"/>
      <c r="M8624" s="186"/>
      <c r="N8624" s="61" t="s">
        <v>410</v>
      </c>
      <c r="P8624" s="175" t="s">
        <v>1205</v>
      </c>
    </row>
    <row r="8625" spans="1:16" ht="17.25">
      <c r="A8625" s="183" t="s">
        <v>17211</v>
      </c>
      <c r="B8625" s="183" t="s">
        <v>17212</v>
      </c>
      <c r="C8625" s="183" t="s">
        <v>1205</v>
      </c>
      <c r="D8625" s="183" t="s">
        <v>1206</v>
      </c>
      <c r="E8625" s="184"/>
      <c r="F8625" s="184"/>
      <c r="G8625" s="185"/>
      <c r="H8625" s="185"/>
      <c r="I8625" s="184"/>
      <c r="J8625" s="184"/>
      <c r="K8625" s="185" t="s">
        <v>410</v>
      </c>
      <c r="L8625" s="185"/>
      <c r="M8625" s="186"/>
      <c r="N8625" s="61" t="s">
        <v>410</v>
      </c>
      <c r="P8625" s="175" t="s">
        <v>1205</v>
      </c>
    </row>
    <row r="8626" spans="1:16" ht="17.25">
      <c r="A8626" s="183" t="s">
        <v>17213</v>
      </c>
      <c r="B8626" s="183" t="s">
        <v>17214</v>
      </c>
      <c r="C8626" s="183" t="s">
        <v>1205</v>
      </c>
      <c r="D8626" s="183" t="s">
        <v>1206</v>
      </c>
      <c r="E8626" s="184"/>
      <c r="F8626" s="184"/>
      <c r="G8626" s="185"/>
      <c r="H8626" s="185"/>
      <c r="I8626" s="184"/>
      <c r="J8626" s="184"/>
      <c r="K8626" s="185" t="s">
        <v>410</v>
      </c>
      <c r="L8626" s="185"/>
      <c r="M8626" s="186"/>
      <c r="N8626" s="61" t="s">
        <v>410</v>
      </c>
      <c r="P8626" s="175" t="s">
        <v>1205</v>
      </c>
    </row>
    <row r="8627" spans="1:16" ht="17.25">
      <c r="A8627" s="183" t="s">
        <v>17215</v>
      </c>
      <c r="B8627" s="183" t="s">
        <v>17216</v>
      </c>
      <c r="C8627" s="183" t="s">
        <v>1205</v>
      </c>
      <c r="D8627" s="183" t="s">
        <v>1206</v>
      </c>
      <c r="E8627" s="184"/>
      <c r="F8627" s="184"/>
      <c r="G8627" s="188"/>
      <c r="H8627" s="185"/>
      <c r="I8627" s="184"/>
      <c r="J8627" s="184"/>
      <c r="K8627" s="185" t="s">
        <v>410</v>
      </c>
      <c r="L8627" s="185"/>
      <c r="M8627" s="186"/>
      <c r="N8627" s="61" t="s">
        <v>410</v>
      </c>
      <c r="P8627" s="175" t="s">
        <v>1205</v>
      </c>
    </row>
    <row r="8628" spans="1:16" ht="17.25">
      <c r="A8628" s="183" t="s">
        <v>17217</v>
      </c>
      <c r="B8628" s="183" t="s">
        <v>17218</v>
      </c>
      <c r="C8628" s="183" t="s">
        <v>1205</v>
      </c>
      <c r="D8628" s="183" t="s">
        <v>1206</v>
      </c>
      <c r="E8628" s="184"/>
      <c r="F8628" s="184"/>
      <c r="G8628" s="185"/>
      <c r="H8628" s="185"/>
      <c r="I8628" s="184"/>
      <c r="J8628" s="184"/>
      <c r="K8628" s="185" t="s">
        <v>410</v>
      </c>
      <c r="L8628" s="185"/>
      <c r="M8628" s="186"/>
      <c r="N8628" s="61" t="s">
        <v>410</v>
      </c>
      <c r="P8628" s="175" t="s">
        <v>1205</v>
      </c>
    </row>
    <row r="8629" spans="1:16" ht="17.25">
      <c r="A8629" s="183" t="s">
        <v>17219</v>
      </c>
      <c r="B8629" s="183" t="s">
        <v>17220</v>
      </c>
      <c r="C8629" s="183" t="s">
        <v>1205</v>
      </c>
      <c r="D8629" s="183" t="s">
        <v>1206</v>
      </c>
      <c r="E8629" s="184"/>
      <c r="F8629" s="184"/>
      <c r="G8629" s="185"/>
      <c r="H8629" s="185"/>
      <c r="I8629" s="184"/>
      <c r="J8629" s="184"/>
      <c r="K8629" s="183" t="s">
        <v>410</v>
      </c>
      <c r="L8629" s="183"/>
      <c r="M8629" s="186"/>
      <c r="N8629" s="61" t="s">
        <v>410</v>
      </c>
      <c r="P8629" s="175" t="s">
        <v>1205</v>
      </c>
    </row>
    <row r="8630" spans="1:16" ht="17.25">
      <c r="A8630" s="183" t="s">
        <v>17221</v>
      </c>
      <c r="B8630" s="183" t="s">
        <v>17222</v>
      </c>
      <c r="C8630" s="183" t="s">
        <v>1205</v>
      </c>
      <c r="D8630" s="183" t="s">
        <v>1206</v>
      </c>
      <c r="E8630" s="184"/>
      <c r="F8630" s="184"/>
      <c r="G8630" s="185"/>
      <c r="H8630" s="185"/>
      <c r="I8630" s="184"/>
      <c r="J8630" s="184"/>
      <c r="K8630" s="185" t="s">
        <v>410</v>
      </c>
      <c r="L8630" s="185"/>
      <c r="M8630" s="186"/>
      <c r="N8630" s="61" t="s">
        <v>410</v>
      </c>
      <c r="P8630" s="175" t="s">
        <v>1205</v>
      </c>
    </row>
    <row r="8631" spans="1:16" ht="17.25">
      <c r="A8631" s="183" t="s">
        <v>17223</v>
      </c>
      <c r="B8631" s="183" t="s">
        <v>17224</v>
      </c>
      <c r="C8631" s="183" t="s">
        <v>1205</v>
      </c>
      <c r="D8631" s="183" t="s">
        <v>1206</v>
      </c>
      <c r="E8631" s="184"/>
      <c r="F8631" s="184"/>
      <c r="G8631" s="185"/>
      <c r="H8631" s="185"/>
      <c r="I8631" s="184"/>
      <c r="J8631" s="184"/>
      <c r="K8631" s="185" t="s">
        <v>410</v>
      </c>
      <c r="L8631" s="185"/>
      <c r="M8631" s="186"/>
      <c r="N8631" s="61" t="s">
        <v>410</v>
      </c>
      <c r="P8631" s="175" t="s">
        <v>1205</v>
      </c>
    </row>
    <row r="8632" spans="1:16" ht="17.25">
      <c r="A8632" s="183" t="s">
        <v>17225</v>
      </c>
      <c r="B8632" s="183" t="s">
        <v>17226</v>
      </c>
      <c r="C8632" s="183" t="s">
        <v>1205</v>
      </c>
      <c r="D8632" s="183" t="s">
        <v>1206</v>
      </c>
      <c r="E8632" s="184"/>
      <c r="F8632" s="184"/>
      <c r="G8632" s="185"/>
      <c r="H8632" s="185"/>
      <c r="I8632" s="184"/>
      <c r="J8632" s="184"/>
      <c r="K8632" s="185" t="s">
        <v>410</v>
      </c>
      <c r="L8632" s="185"/>
      <c r="M8632" s="186"/>
      <c r="N8632" s="61" t="s">
        <v>410</v>
      </c>
      <c r="P8632" s="175" t="s">
        <v>1205</v>
      </c>
    </row>
    <row r="8633" spans="1:16" ht="17.25">
      <c r="A8633" s="183" t="s">
        <v>17227</v>
      </c>
      <c r="B8633" s="183" t="s">
        <v>17228</v>
      </c>
      <c r="C8633" s="183" t="s">
        <v>1205</v>
      </c>
      <c r="D8633" s="183" t="s">
        <v>1206</v>
      </c>
      <c r="E8633" s="184"/>
      <c r="F8633" s="184"/>
      <c r="G8633" s="185"/>
      <c r="H8633" s="185"/>
      <c r="I8633" s="184"/>
      <c r="J8633" s="184"/>
      <c r="K8633" s="185" t="s">
        <v>410</v>
      </c>
      <c r="L8633" s="185"/>
      <c r="M8633" s="186"/>
      <c r="N8633" s="61" t="s">
        <v>410</v>
      </c>
      <c r="P8633" s="175" t="s">
        <v>1205</v>
      </c>
    </row>
    <row r="8634" spans="1:16" ht="17.25">
      <c r="A8634" s="183" t="s">
        <v>17229</v>
      </c>
      <c r="B8634" s="183" t="s">
        <v>17230</v>
      </c>
      <c r="C8634" s="183" t="s">
        <v>1205</v>
      </c>
      <c r="D8634" s="183" t="s">
        <v>1206</v>
      </c>
      <c r="E8634" s="184"/>
      <c r="F8634" s="184"/>
      <c r="G8634" s="188"/>
      <c r="H8634" s="185"/>
      <c r="I8634" s="184"/>
      <c r="J8634" s="184"/>
      <c r="K8634" s="185" t="s">
        <v>410</v>
      </c>
      <c r="L8634" s="185"/>
      <c r="M8634" s="186"/>
      <c r="N8634" s="61" t="s">
        <v>410</v>
      </c>
      <c r="P8634" s="175" t="s">
        <v>1205</v>
      </c>
    </row>
    <row r="8635" spans="1:16" ht="17.25">
      <c r="A8635" s="183" t="s">
        <v>17231</v>
      </c>
      <c r="B8635" s="183" t="s">
        <v>17232</v>
      </c>
      <c r="C8635" s="183" t="s">
        <v>1205</v>
      </c>
      <c r="D8635" s="183" t="s">
        <v>1206</v>
      </c>
      <c r="E8635" s="184"/>
      <c r="F8635" s="184"/>
      <c r="G8635" s="185"/>
      <c r="H8635" s="185"/>
      <c r="I8635" s="184"/>
      <c r="J8635" s="184"/>
      <c r="K8635" s="185" t="s">
        <v>410</v>
      </c>
      <c r="L8635" s="185"/>
      <c r="M8635" s="186"/>
      <c r="N8635" s="61" t="s">
        <v>410</v>
      </c>
      <c r="P8635" s="175" t="s">
        <v>1205</v>
      </c>
    </row>
    <row r="8636" spans="1:16" ht="17.25">
      <c r="A8636" s="183" t="s">
        <v>17233</v>
      </c>
      <c r="B8636" s="183" t="s">
        <v>17234</v>
      </c>
      <c r="C8636" s="183" t="s">
        <v>1205</v>
      </c>
      <c r="D8636" s="183" t="s">
        <v>1206</v>
      </c>
      <c r="E8636" s="184"/>
      <c r="F8636" s="184"/>
      <c r="G8636" s="185"/>
      <c r="H8636" s="185"/>
      <c r="I8636" s="184"/>
      <c r="J8636" s="184"/>
      <c r="K8636" s="185" t="s">
        <v>410</v>
      </c>
      <c r="L8636" s="185"/>
      <c r="M8636" s="186"/>
      <c r="N8636" s="61" t="s">
        <v>410</v>
      </c>
      <c r="P8636" s="175" t="s">
        <v>1205</v>
      </c>
    </row>
    <row r="8637" spans="1:16" ht="17.25">
      <c r="A8637" s="183" t="s">
        <v>17235</v>
      </c>
      <c r="B8637" s="183" t="s">
        <v>17236</v>
      </c>
      <c r="C8637" s="183" t="s">
        <v>1205</v>
      </c>
      <c r="D8637" s="183" t="s">
        <v>1206</v>
      </c>
      <c r="E8637" s="184"/>
      <c r="F8637" s="184"/>
      <c r="G8637" s="185"/>
      <c r="H8637" s="185"/>
      <c r="I8637" s="184"/>
      <c r="J8637" s="184"/>
      <c r="K8637" s="185" t="s">
        <v>410</v>
      </c>
      <c r="L8637" s="185"/>
      <c r="M8637" s="186"/>
      <c r="N8637" s="61" t="s">
        <v>410</v>
      </c>
      <c r="P8637" s="175" t="s">
        <v>1205</v>
      </c>
    </row>
    <row r="8638" spans="1:16" ht="17.25">
      <c r="A8638" s="183" t="s">
        <v>17237</v>
      </c>
      <c r="B8638" s="183" t="s">
        <v>17238</v>
      </c>
      <c r="C8638" s="183" t="s">
        <v>1205</v>
      </c>
      <c r="D8638" s="183" t="s">
        <v>1206</v>
      </c>
      <c r="E8638" s="184"/>
      <c r="F8638" s="184"/>
      <c r="G8638" s="188"/>
      <c r="H8638" s="185"/>
      <c r="I8638" s="184"/>
      <c r="J8638" s="184"/>
      <c r="K8638" s="183" t="s">
        <v>410</v>
      </c>
      <c r="L8638" s="183"/>
      <c r="M8638" s="186"/>
      <c r="N8638" s="61" t="s">
        <v>410</v>
      </c>
      <c r="P8638" s="175" t="s">
        <v>1205</v>
      </c>
    </row>
    <row r="8639" spans="1:16" ht="17.25">
      <c r="A8639" s="183" t="s">
        <v>17239</v>
      </c>
      <c r="B8639" s="183" t="s">
        <v>17240</v>
      </c>
      <c r="C8639" s="183" t="s">
        <v>1205</v>
      </c>
      <c r="D8639" s="183" t="s">
        <v>1206</v>
      </c>
      <c r="E8639" s="184"/>
      <c r="F8639" s="184"/>
      <c r="G8639" s="185"/>
      <c r="H8639" s="185"/>
      <c r="I8639" s="184"/>
      <c r="J8639" s="184"/>
      <c r="K8639" s="185" t="s">
        <v>410</v>
      </c>
      <c r="L8639" s="185"/>
      <c r="M8639" s="186"/>
      <c r="N8639" s="61" t="s">
        <v>410</v>
      </c>
      <c r="P8639" s="175" t="s">
        <v>1205</v>
      </c>
    </row>
    <row r="8640" spans="1:16" ht="17.25">
      <c r="A8640" s="183" t="s">
        <v>17241</v>
      </c>
      <c r="B8640" s="183" t="s">
        <v>17242</v>
      </c>
      <c r="C8640" s="183" t="s">
        <v>1205</v>
      </c>
      <c r="D8640" s="183" t="s">
        <v>1206</v>
      </c>
      <c r="E8640" s="184"/>
      <c r="F8640" s="184"/>
      <c r="G8640" s="185"/>
      <c r="H8640" s="185"/>
      <c r="I8640" s="184"/>
      <c r="J8640" s="184"/>
      <c r="K8640" s="183" t="s">
        <v>410</v>
      </c>
      <c r="L8640" s="183"/>
      <c r="M8640" s="186"/>
      <c r="N8640" s="61" t="s">
        <v>410</v>
      </c>
      <c r="P8640" s="175" t="s">
        <v>1205</v>
      </c>
    </row>
    <row r="8641" spans="1:16" ht="17.25">
      <c r="A8641" s="183" t="s">
        <v>17243</v>
      </c>
      <c r="B8641" s="183" t="s">
        <v>17244</v>
      </c>
      <c r="C8641" s="183" t="s">
        <v>1205</v>
      </c>
      <c r="D8641" s="183" t="s">
        <v>1206</v>
      </c>
      <c r="E8641" s="184"/>
      <c r="F8641" s="184"/>
      <c r="G8641" s="185"/>
      <c r="H8641" s="185"/>
      <c r="I8641" s="184"/>
      <c r="J8641" s="184"/>
      <c r="K8641" s="183" t="s">
        <v>410</v>
      </c>
      <c r="L8641" s="183"/>
      <c r="M8641" s="186"/>
      <c r="N8641" s="61" t="s">
        <v>410</v>
      </c>
      <c r="P8641" s="175" t="s">
        <v>1205</v>
      </c>
    </row>
    <row r="8642" spans="1:16" ht="17.25">
      <c r="A8642" s="183" t="s">
        <v>17245</v>
      </c>
      <c r="B8642" s="183" t="s">
        <v>17246</v>
      </c>
      <c r="C8642" s="183" t="s">
        <v>1205</v>
      </c>
      <c r="D8642" s="183" t="s">
        <v>1206</v>
      </c>
      <c r="E8642" s="184"/>
      <c r="F8642" s="184"/>
      <c r="G8642" s="185"/>
      <c r="H8642" s="185"/>
      <c r="I8642" s="184"/>
      <c r="J8642" s="184"/>
      <c r="K8642" s="185" t="s">
        <v>410</v>
      </c>
      <c r="L8642" s="185"/>
      <c r="M8642" s="186"/>
      <c r="N8642" s="61" t="s">
        <v>410</v>
      </c>
      <c r="P8642" s="175" t="s">
        <v>1205</v>
      </c>
    </row>
    <row r="8643" spans="1:16" ht="17.25">
      <c r="A8643" s="183" t="s">
        <v>17247</v>
      </c>
      <c r="B8643" s="183" t="s">
        <v>17248</v>
      </c>
      <c r="C8643" s="183" t="s">
        <v>1205</v>
      </c>
      <c r="D8643" s="183" t="s">
        <v>1206</v>
      </c>
      <c r="E8643" s="184"/>
      <c r="F8643" s="184"/>
      <c r="G8643" s="185"/>
      <c r="H8643" s="185"/>
      <c r="I8643" s="184"/>
      <c r="J8643" s="184"/>
      <c r="K8643" s="185" t="s">
        <v>410</v>
      </c>
      <c r="L8643" s="185"/>
      <c r="M8643" s="186"/>
      <c r="N8643" s="61" t="s">
        <v>410</v>
      </c>
      <c r="P8643" s="175" t="s">
        <v>1205</v>
      </c>
    </row>
    <row r="8644" spans="1:16" ht="17.25">
      <c r="A8644" s="183" t="s">
        <v>17249</v>
      </c>
      <c r="B8644" s="183" t="s">
        <v>17250</v>
      </c>
      <c r="C8644" s="183" t="s">
        <v>1205</v>
      </c>
      <c r="D8644" s="183" t="s">
        <v>1206</v>
      </c>
      <c r="E8644" s="184"/>
      <c r="F8644" s="184"/>
      <c r="G8644" s="188"/>
      <c r="H8644" s="185"/>
      <c r="I8644" s="184"/>
      <c r="J8644" s="184"/>
      <c r="K8644" s="185" t="s">
        <v>410</v>
      </c>
      <c r="L8644" s="185"/>
      <c r="M8644" s="186"/>
      <c r="N8644" s="61" t="s">
        <v>410</v>
      </c>
      <c r="P8644" s="175" t="s">
        <v>1205</v>
      </c>
    </row>
    <row r="8645" spans="1:16" ht="17.25">
      <c r="A8645" s="183" t="s">
        <v>17251</v>
      </c>
      <c r="B8645" s="183" t="s">
        <v>17252</v>
      </c>
      <c r="C8645" s="183" t="s">
        <v>1205</v>
      </c>
      <c r="D8645" s="183" t="s">
        <v>1206</v>
      </c>
      <c r="E8645" s="184"/>
      <c r="F8645" s="184"/>
      <c r="G8645" s="188"/>
      <c r="H8645" s="185"/>
      <c r="I8645" s="184"/>
      <c r="J8645" s="184"/>
      <c r="K8645" s="185" t="s">
        <v>410</v>
      </c>
      <c r="L8645" s="185"/>
      <c r="M8645" s="186"/>
      <c r="N8645" s="61" t="s">
        <v>410</v>
      </c>
      <c r="P8645" s="175" t="s">
        <v>1205</v>
      </c>
    </row>
    <row r="8646" spans="1:16" ht="17.25">
      <c r="A8646" s="183" t="s">
        <v>17253</v>
      </c>
      <c r="B8646" s="183" t="s">
        <v>17197</v>
      </c>
      <c r="C8646" s="183" t="s">
        <v>1205</v>
      </c>
      <c r="D8646" s="183" t="s">
        <v>1206</v>
      </c>
      <c r="E8646" s="184"/>
      <c r="F8646" s="184"/>
      <c r="G8646" s="185"/>
      <c r="H8646" s="185"/>
      <c r="I8646" s="184"/>
      <c r="J8646" s="184"/>
      <c r="K8646" s="185" t="s">
        <v>410</v>
      </c>
      <c r="L8646" s="185"/>
      <c r="M8646" s="186"/>
      <c r="N8646" s="61" t="s">
        <v>410</v>
      </c>
      <c r="P8646" s="175" t="s">
        <v>1205</v>
      </c>
    </row>
    <row r="8647" spans="1:16" ht="17.25">
      <c r="A8647" s="183" t="s">
        <v>17254</v>
      </c>
      <c r="B8647" s="183" t="s">
        <v>17255</v>
      </c>
      <c r="C8647" s="183" t="s">
        <v>8344</v>
      </c>
      <c r="D8647" s="183" t="s">
        <v>8345</v>
      </c>
      <c r="E8647" s="184"/>
      <c r="F8647" s="184"/>
      <c r="G8647" s="185"/>
      <c r="H8647" s="185"/>
      <c r="I8647" s="184"/>
      <c r="J8647" s="184"/>
      <c r="K8647" s="185" t="s">
        <v>410</v>
      </c>
      <c r="L8647" s="185"/>
      <c r="M8647" s="186"/>
      <c r="N8647" s="61" t="s">
        <v>410</v>
      </c>
      <c r="P8647" s="175" t="s">
        <v>8344</v>
      </c>
    </row>
    <row r="8648" spans="1:16" ht="17.25">
      <c r="A8648" s="183" t="s">
        <v>17256</v>
      </c>
      <c r="B8648" s="183" t="s">
        <v>17257</v>
      </c>
      <c r="C8648" s="183" t="s">
        <v>8344</v>
      </c>
      <c r="D8648" s="183" t="s">
        <v>8345</v>
      </c>
      <c r="E8648" s="184"/>
      <c r="F8648" s="184"/>
      <c r="G8648" s="185"/>
      <c r="H8648" s="185"/>
      <c r="I8648" s="184"/>
      <c r="J8648" s="184"/>
      <c r="K8648" s="185" t="s">
        <v>410</v>
      </c>
      <c r="L8648" s="185"/>
      <c r="M8648" s="186"/>
      <c r="N8648" s="61" t="s">
        <v>410</v>
      </c>
      <c r="P8648" s="175" t="s">
        <v>8344</v>
      </c>
    </row>
    <row r="8649" spans="1:16" ht="17.25">
      <c r="A8649" s="183" t="s">
        <v>17258</v>
      </c>
      <c r="B8649" s="183" t="s">
        <v>17259</v>
      </c>
      <c r="C8649" s="183" t="s">
        <v>8344</v>
      </c>
      <c r="D8649" s="183" t="s">
        <v>8345</v>
      </c>
      <c r="E8649" s="184"/>
      <c r="F8649" s="184"/>
      <c r="G8649" s="185"/>
      <c r="H8649" s="185"/>
      <c r="I8649" s="184"/>
      <c r="J8649" s="184"/>
      <c r="K8649" s="185" t="s">
        <v>410</v>
      </c>
      <c r="L8649" s="185"/>
      <c r="M8649" s="186"/>
      <c r="N8649" s="61" t="s">
        <v>410</v>
      </c>
      <c r="P8649" s="175" t="s">
        <v>8344</v>
      </c>
    </row>
    <row r="8650" spans="1:16" ht="17.25">
      <c r="A8650" s="183" t="s">
        <v>17260</v>
      </c>
      <c r="B8650" s="183" t="s">
        <v>17261</v>
      </c>
      <c r="C8650" s="183" t="s">
        <v>8344</v>
      </c>
      <c r="D8650" s="183" t="s">
        <v>8345</v>
      </c>
      <c r="E8650" s="184"/>
      <c r="F8650" s="184"/>
      <c r="G8650" s="185"/>
      <c r="H8650" s="185"/>
      <c r="I8650" s="184"/>
      <c r="J8650" s="184"/>
      <c r="K8650" s="185" t="s">
        <v>410</v>
      </c>
      <c r="L8650" s="185"/>
      <c r="M8650" s="186"/>
      <c r="N8650" s="61" t="s">
        <v>410</v>
      </c>
      <c r="P8650" s="175" t="s">
        <v>8344</v>
      </c>
    </row>
    <row r="8651" spans="1:16" ht="17.25">
      <c r="A8651" s="183" t="s">
        <v>17262</v>
      </c>
      <c r="B8651" s="183" t="s">
        <v>17263</v>
      </c>
      <c r="C8651" s="183" t="s">
        <v>8344</v>
      </c>
      <c r="D8651" s="183" t="s">
        <v>8345</v>
      </c>
      <c r="E8651" s="184"/>
      <c r="F8651" s="184"/>
      <c r="G8651" s="185"/>
      <c r="H8651" s="185"/>
      <c r="I8651" s="184"/>
      <c r="J8651" s="184"/>
      <c r="K8651" s="185" t="s">
        <v>410</v>
      </c>
      <c r="L8651" s="185"/>
      <c r="M8651" s="186"/>
      <c r="N8651" s="61" t="s">
        <v>410</v>
      </c>
      <c r="P8651" s="175" t="s">
        <v>8344</v>
      </c>
    </row>
    <row r="8652" spans="1:16" ht="17.25">
      <c r="A8652" s="183" t="s">
        <v>17264</v>
      </c>
      <c r="B8652" s="183" t="s">
        <v>17265</v>
      </c>
      <c r="C8652" s="183" t="s">
        <v>8344</v>
      </c>
      <c r="D8652" s="183" t="s">
        <v>8345</v>
      </c>
      <c r="E8652" s="184"/>
      <c r="F8652" s="184"/>
      <c r="G8652" s="185"/>
      <c r="H8652" s="185"/>
      <c r="I8652" s="184"/>
      <c r="J8652" s="184"/>
      <c r="K8652" s="185" t="s">
        <v>410</v>
      </c>
      <c r="L8652" s="185"/>
      <c r="M8652" s="186"/>
      <c r="N8652" s="61" t="s">
        <v>410</v>
      </c>
      <c r="P8652" s="175" t="s">
        <v>8344</v>
      </c>
    </row>
    <row r="8653" spans="1:16" ht="17.25">
      <c r="A8653" s="183" t="s">
        <v>17266</v>
      </c>
      <c r="B8653" s="183" t="s">
        <v>17267</v>
      </c>
      <c r="C8653" s="183" t="s">
        <v>8344</v>
      </c>
      <c r="D8653" s="183" t="s">
        <v>8345</v>
      </c>
      <c r="E8653" s="184"/>
      <c r="F8653" s="184"/>
      <c r="G8653" s="185"/>
      <c r="H8653" s="185"/>
      <c r="I8653" s="184"/>
      <c r="J8653" s="184"/>
      <c r="K8653" s="185" t="s">
        <v>410</v>
      </c>
      <c r="L8653" s="185"/>
      <c r="M8653" s="186"/>
      <c r="N8653" s="61" t="s">
        <v>410</v>
      </c>
      <c r="P8653" s="175" t="s">
        <v>8344</v>
      </c>
    </row>
    <row r="8654" spans="1:16" ht="17.25">
      <c r="A8654" s="183" t="s">
        <v>17268</v>
      </c>
      <c r="B8654" s="183" t="s">
        <v>6371</v>
      </c>
      <c r="C8654" s="183" t="s">
        <v>8344</v>
      </c>
      <c r="D8654" s="183" t="s">
        <v>8345</v>
      </c>
      <c r="E8654" s="184"/>
      <c r="F8654" s="184"/>
      <c r="G8654" s="185"/>
      <c r="H8654" s="185"/>
      <c r="I8654" s="184"/>
      <c r="J8654" s="184"/>
      <c r="K8654" s="185" t="s">
        <v>410</v>
      </c>
      <c r="L8654" s="185"/>
      <c r="M8654" s="186"/>
      <c r="N8654" s="61" t="s">
        <v>410</v>
      </c>
      <c r="P8654" s="175" t="s">
        <v>8344</v>
      </c>
    </row>
    <row r="8655" spans="1:16" ht="17.25">
      <c r="A8655" s="183" t="s">
        <v>17269</v>
      </c>
      <c r="B8655" s="183" t="s">
        <v>17270</v>
      </c>
      <c r="C8655" s="183" t="s">
        <v>8344</v>
      </c>
      <c r="D8655" s="183" t="s">
        <v>8345</v>
      </c>
      <c r="E8655" s="184"/>
      <c r="F8655" s="184"/>
      <c r="G8655" s="185"/>
      <c r="H8655" s="185"/>
      <c r="I8655" s="184"/>
      <c r="J8655" s="184"/>
      <c r="K8655" s="185" t="s">
        <v>410</v>
      </c>
      <c r="L8655" s="185"/>
      <c r="M8655" s="186"/>
      <c r="N8655" s="61" t="s">
        <v>410</v>
      </c>
      <c r="P8655" s="175" t="s">
        <v>8344</v>
      </c>
    </row>
    <row r="8656" spans="1:16" ht="17.25">
      <c r="A8656" s="183" t="s">
        <v>17271</v>
      </c>
      <c r="B8656" s="183" t="s">
        <v>17272</v>
      </c>
      <c r="C8656" s="183" t="s">
        <v>8344</v>
      </c>
      <c r="D8656" s="183" t="s">
        <v>8345</v>
      </c>
      <c r="E8656" s="184"/>
      <c r="F8656" s="184"/>
      <c r="G8656" s="185"/>
      <c r="H8656" s="185"/>
      <c r="I8656" s="184"/>
      <c r="J8656" s="184"/>
      <c r="K8656" s="185" t="s">
        <v>410</v>
      </c>
      <c r="L8656" s="185"/>
      <c r="M8656" s="186"/>
      <c r="N8656" s="61" t="s">
        <v>410</v>
      </c>
      <c r="P8656" s="175" t="s">
        <v>8344</v>
      </c>
    </row>
    <row r="8657" spans="1:16" ht="17.25">
      <c r="A8657" s="183" t="s">
        <v>17273</v>
      </c>
      <c r="B8657" s="183" t="s">
        <v>17274</v>
      </c>
      <c r="C8657" s="183" t="s">
        <v>8344</v>
      </c>
      <c r="D8657" s="183" t="s">
        <v>8345</v>
      </c>
      <c r="E8657" s="184"/>
      <c r="F8657" s="184"/>
      <c r="G8657" s="185"/>
      <c r="H8657" s="185"/>
      <c r="I8657" s="184"/>
      <c r="J8657" s="184"/>
      <c r="K8657" s="185" t="s">
        <v>410</v>
      </c>
      <c r="L8657" s="185"/>
      <c r="M8657" s="186"/>
      <c r="N8657" s="61" t="s">
        <v>410</v>
      </c>
      <c r="P8657" s="175" t="s">
        <v>8344</v>
      </c>
    </row>
    <row r="8658" spans="1:16" ht="17.25">
      <c r="A8658" s="183" t="s">
        <v>17275</v>
      </c>
      <c r="B8658" s="183" t="s">
        <v>17276</v>
      </c>
      <c r="C8658" s="183" t="s">
        <v>8344</v>
      </c>
      <c r="D8658" s="183" t="s">
        <v>8345</v>
      </c>
      <c r="E8658" s="184"/>
      <c r="F8658" s="184"/>
      <c r="G8658" s="185"/>
      <c r="H8658" s="185"/>
      <c r="I8658" s="184"/>
      <c r="J8658" s="184"/>
      <c r="K8658" s="185" t="s">
        <v>410</v>
      </c>
      <c r="L8658" s="185"/>
      <c r="M8658" s="186"/>
      <c r="N8658" s="61" t="s">
        <v>410</v>
      </c>
      <c r="P8658" s="175" t="s">
        <v>8344</v>
      </c>
    </row>
    <row r="8659" spans="1:16" ht="17.25">
      <c r="A8659" s="183" t="s">
        <v>17277</v>
      </c>
      <c r="B8659" s="183" t="s">
        <v>17278</v>
      </c>
      <c r="C8659" s="183" t="s">
        <v>8344</v>
      </c>
      <c r="D8659" s="183" t="s">
        <v>8345</v>
      </c>
      <c r="E8659" s="184"/>
      <c r="F8659" s="184"/>
      <c r="G8659" s="185"/>
      <c r="H8659" s="185"/>
      <c r="I8659" s="184"/>
      <c r="J8659" s="184"/>
      <c r="K8659" s="185" t="s">
        <v>410</v>
      </c>
      <c r="L8659" s="185"/>
      <c r="M8659" s="186"/>
      <c r="N8659" s="61" t="s">
        <v>410</v>
      </c>
      <c r="P8659" s="175" t="s">
        <v>8344</v>
      </c>
    </row>
    <row r="8660" spans="1:16" ht="17.25">
      <c r="A8660" s="183" t="s">
        <v>17279</v>
      </c>
      <c r="B8660" s="183" t="s">
        <v>17280</v>
      </c>
      <c r="C8660" s="183" t="s">
        <v>8344</v>
      </c>
      <c r="D8660" s="183" t="s">
        <v>8345</v>
      </c>
      <c r="E8660" s="184"/>
      <c r="F8660" s="184"/>
      <c r="G8660" s="185"/>
      <c r="H8660" s="185"/>
      <c r="I8660" s="184"/>
      <c r="J8660" s="184"/>
      <c r="K8660" s="185" t="s">
        <v>410</v>
      </c>
      <c r="L8660" s="185"/>
      <c r="M8660" s="186"/>
      <c r="N8660" s="61" t="s">
        <v>410</v>
      </c>
      <c r="P8660" s="175" t="s">
        <v>8344</v>
      </c>
    </row>
    <row r="8661" spans="1:16" ht="17.25">
      <c r="A8661" s="183" t="s">
        <v>17281</v>
      </c>
      <c r="B8661" s="183" t="s">
        <v>17282</v>
      </c>
      <c r="C8661" s="183" t="s">
        <v>8344</v>
      </c>
      <c r="D8661" s="183" t="s">
        <v>8345</v>
      </c>
      <c r="E8661" s="184"/>
      <c r="F8661" s="184"/>
      <c r="G8661" s="185"/>
      <c r="H8661" s="185"/>
      <c r="I8661" s="184"/>
      <c r="J8661" s="184"/>
      <c r="K8661" s="185" t="s">
        <v>410</v>
      </c>
      <c r="L8661" s="185"/>
      <c r="M8661" s="186"/>
      <c r="N8661" s="61" t="s">
        <v>410</v>
      </c>
      <c r="P8661" s="175" t="s">
        <v>8344</v>
      </c>
    </row>
    <row r="8662" spans="1:16" ht="17.25">
      <c r="A8662" s="183" t="s">
        <v>17283</v>
      </c>
      <c r="B8662" s="183" t="s">
        <v>17284</v>
      </c>
      <c r="C8662" s="183" t="s">
        <v>8344</v>
      </c>
      <c r="D8662" s="183" t="s">
        <v>8345</v>
      </c>
      <c r="E8662" s="184"/>
      <c r="F8662" s="184"/>
      <c r="G8662" s="185"/>
      <c r="H8662" s="185"/>
      <c r="I8662" s="184"/>
      <c r="J8662" s="184"/>
      <c r="K8662" s="185" t="s">
        <v>410</v>
      </c>
      <c r="L8662" s="185"/>
      <c r="M8662" s="186"/>
      <c r="N8662" s="61" t="s">
        <v>410</v>
      </c>
      <c r="P8662" s="175" t="s">
        <v>8344</v>
      </c>
    </row>
    <row r="8663" spans="1:16" ht="17.25">
      <c r="A8663" s="183" t="s">
        <v>17285</v>
      </c>
      <c r="B8663" s="183" t="s">
        <v>17286</v>
      </c>
      <c r="C8663" s="183" t="s">
        <v>8344</v>
      </c>
      <c r="D8663" s="183" t="s">
        <v>8345</v>
      </c>
      <c r="E8663" s="184"/>
      <c r="F8663" s="184"/>
      <c r="G8663" s="185"/>
      <c r="H8663" s="185"/>
      <c r="I8663" s="184"/>
      <c r="J8663" s="184"/>
      <c r="K8663" s="185" t="s">
        <v>410</v>
      </c>
      <c r="L8663" s="185"/>
      <c r="M8663" s="186"/>
      <c r="N8663" s="61" t="s">
        <v>410</v>
      </c>
      <c r="P8663" s="175" t="s">
        <v>8344</v>
      </c>
    </row>
    <row r="8664" spans="1:16" ht="17.25">
      <c r="A8664" s="183" t="s">
        <v>17287</v>
      </c>
      <c r="B8664" s="183" t="s">
        <v>17288</v>
      </c>
      <c r="C8664" s="183" t="s">
        <v>8344</v>
      </c>
      <c r="D8664" s="183" t="s">
        <v>8345</v>
      </c>
      <c r="E8664" s="184"/>
      <c r="F8664" s="184"/>
      <c r="G8664" s="185"/>
      <c r="H8664" s="185"/>
      <c r="I8664" s="184"/>
      <c r="J8664" s="184"/>
      <c r="K8664" s="185" t="s">
        <v>410</v>
      </c>
      <c r="L8664" s="185"/>
      <c r="M8664" s="186"/>
      <c r="N8664" s="61" t="s">
        <v>410</v>
      </c>
      <c r="P8664" s="175" t="s">
        <v>8344</v>
      </c>
    </row>
    <row r="8665" spans="1:16" ht="17.25">
      <c r="A8665" s="183" t="s">
        <v>17289</v>
      </c>
      <c r="B8665" s="183" t="s">
        <v>9198</v>
      </c>
      <c r="C8665" s="183" t="s">
        <v>8344</v>
      </c>
      <c r="D8665" s="183" t="s">
        <v>8345</v>
      </c>
      <c r="E8665" s="184"/>
      <c r="F8665" s="184"/>
      <c r="G8665" s="185"/>
      <c r="H8665" s="185"/>
      <c r="I8665" s="184"/>
      <c r="J8665" s="184"/>
      <c r="K8665" s="183" t="s">
        <v>410</v>
      </c>
      <c r="L8665" s="183"/>
      <c r="M8665" s="186"/>
      <c r="N8665" s="61" t="s">
        <v>410</v>
      </c>
      <c r="P8665" s="175" t="s">
        <v>8344</v>
      </c>
    </row>
    <row r="8666" spans="1:16" ht="17.25">
      <c r="A8666" s="183" t="s">
        <v>17290</v>
      </c>
      <c r="B8666" s="183" t="s">
        <v>9200</v>
      </c>
      <c r="C8666" s="183" t="s">
        <v>8344</v>
      </c>
      <c r="D8666" s="183" t="s">
        <v>8345</v>
      </c>
      <c r="E8666" s="184"/>
      <c r="F8666" s="184"/>
      <c r="G8666" s="185"/>
      <c r="H8666" s="185"/>
      <c r="I8666" s="184"/>
      <c r="J8666" s="184"/>
      <c r="K8666" s="185" t="s">
        <v>410</v>
      </c>
      <c r="L8666" s="185"/>
      <c r="M8666" s="186"/>
      <c r="N8666" s="61" t="s">
        <v>410</v>
      </c>
      <c r="P8666" s="175" t="s">
        <v>8344</v>
      </c>
    </row>
    <row r="8667" spans="1:16" ht="17.25">
      <c r="A8667" s="183" t="s">
        <v>17291</v>
      </c>
      <c r="B8667" s="183" t="s">
        <v>9196</v>
      </c>
      <c r="C8667" s="183" t="s">
        <v>8344</v>
      </c>
      <c r="D8667" s="183" t="s">
        <v>8345</v>
      </c>
      <c r="E8667" s="184"/>
      <c r="F8667" s="184"/>
      <c r="G8667" s="185"/>
      <c r="H8667" s="185"/>
      <c r="I8667" s="184"/>
      <c r="J8667" s="184"/>
      <c r="K8667" s="183" t="s">
        <v>410</v>
      </c>
      <c r="L8667" s="183"/>
      <c r="M8667" s="186"/>
      <c r="N8667" s="61" t="s">
        <v>410</v>
      </c>
      <c r="P8667" s="175" t="s">
        <v>8344</v>
      </c>
    </row>
    <row r="8668" spans="1:16" ht="17.25">
      <c r="A8668" s="183" t="s">
        <v>17292</v>
      </c>
      <c r="B8668" s="183" t="s">
        <v>17293</v>
      </c>
      <c r="C8668" s="183" t="s">
        <v>8344</v>
      </c>
      <c r="D8668" s="183" t="s">
        <v>8345</v>
      </c>
      <c r="E8668" s="184"/>
      <c r="F8668" s="184"/>
      <c r="G8668" s="185"/>
      <c r="H8668" s="185"/>
      <c r="I8668" s="184"/>
      <c r="J8668" s="184"/>
      <c r="K8668" s="183" t="s">
        <v>410</v>
      </c>
      <c r="L8668" s="183"/>
      <c r="M8668" s="186"/>
      <c r="N8668" s="61" t="s">
        <v>410</v>
      </c>
      <c r="P8668" s="175" t="s">
        <v>8344</v>
      </c>
    </row>
    <row r="8669" spans="1:16" ht="17.25">
      <c r="A8669" s="183" t="s">
        <v>17294</v>
      </c>
      <c r="B8669" s="183" t="s">
        <v>17295</v>
      </c>
      <c r="C8669" s="183" t="s">
        <v>8344</v>
      </c>
      <c r="D8669" s="183" t="s">
        <v>8345</v>
      </c>
      <c r="E8669" s="184"/>
      <c r="F8669" s="184"/>
      <c r="G8669" s="185"/>
      <c r="H8669" s="185"/>
      <c r="I8669" s="184"/>
      <c r="J8669" s="184"/>
      <c r="K8669" s="185" t="s">
        <v>410</v>
      </c>
      <c r="L8669" s="185"/>
      <c r="M8669" s="186"/>
      <c r="N8669" s="61" t="s">
        <v>410</v>
      </c>
      <c r="P8669" s="175" t="s">
        <v>8344</v>
      </c>
    </row>
    <row r="8670" spans="1:16" ht="17.25">
      <c r="A8670" s="183" t="s">
        <v>17296</v>
      </c>
      <c r="B8670" s="183" t="s">
        <v>10381</v>
      </c>
      <c r="C8670" s="183" t="s">
        <v>8344</v>
      </c>
      <c r="D8670" s="183" t="s">
        <v>8345</v>
      </c>
      <c r="E8670" s="184"/>
      <c r="F8670" s="184"/>
      <c r="G8670" s="185"/>
      <c r="H8670" s="185"/>
      <c r="I8670" s="184"/>
      <c r="J8670" s="184"/>
      <c r="K8670" s="185" t="s">
        <v>410</v>
      </c>
      <c r="L8670" s="185"/>
      <c r="M8670" s="186"/>
      <c r="N8670" s="61" t="s">
        <v>410</v>
      </c>
      <c r="P8670" s="175" t="s">
        <v>8344</v>
      </c>
    </row>
    <row r="8671" spans="1:16" ht="17.25">
      <c r="A8671" s="183" t="s">
        <v>17297</v>
      </c>
      <c r="B8671" s="183" t="s">
        <v>2623</v>
      </c>
      <c r="C8671" s="183" t="s">
        <v>8344</v>
      </c>
      <c r="D8671" s="183" t="s">
        <v>8345</v>
      </c>
      <c r="E8671" s="184"/>
      <c r="F8671" s="184"/>
      <c r="G8671" s="185"/>
      <c r="H8671" s="185"/>
      <c r="I8671" s="184"/>
      <c r="J8671" s="184"/>
      <c r="K8671" s="185" t="s">
        <v>410</v>
      </c>
      <c r="L8671" s="185"/>
      <c r="M8671" s="186"/>
      <c r="N8671" s="61" t="s">
        <v>410</v>
      </c>
      <c r="P8671" s="175" t="s">
        <v>8344</v>
      </c>
    </row>
    <row r="8672" spans="1:16" ht="17.25">
      <c r="A8672" s="183" t="s">
        <v>17298</v>
      </c>
      <c r="B8672" s="183" t="s">
        <v>17299</v>
      </c>
      <c r="C8672" s="183" t="s">
        <v>8344</v>
      </c>
      <c r="D8672" s="183" t="s">
        <v>8345</v>
      </c>
      <c r="E8672" s="184"/>
      <c r="F8672" s="184"/>
      <c r="G8672" s="185"/>
      <c r="H8672" s="185"/>
      <c r="I8672" s="184"/>
      <c r="J8672" s="184"/>
      <c r="K8672" s="185" t="s">
        <v>410</v>
      </c>
      <c r="L8672" s="185"/>
      <c r="M8672" s="186"/>
      <c r="N8672" s="61" t="s">
        <v>410</v>
      </c>
      <c r="P8672" s="175" t="s">
        <v>8344</v>
      </c>
    </row>
    <row r="8673" spans="1:16" ht="17.25">
      <c r="A8673" s="183" t="s">
        <v>17300</v>
      </c>
      <c r="B8673" s="183" t="s">
        <v>17301</v>
      </c>
      <c r="C8673" s="183" t="s">
        <v>8344</v>
      </c>
      <c r="D8673" s="183" t="s">
        <v>8345</v>
      </c>
      <c r="E8673" s="184"/>
      <c r="F8673" s="184"/>
      <c r="G8673" s="185"/>
      <c r="H8673" s="185"/>
      <c r="I8673" s="184"/>
      <c r="J8673" s="184"/>
      <c r="K8673" s="183" t="s">
        <v>410</v>
      </c>
      <c r="L8673" s="183"/>
      <c r="M8673" s="186"/>
      <c r="N8673" s="61" t="s">
        <v>410</v>
      </c>
      <c r="P8673" s="175" t="s">
        <v>8344</v>
      </c>
    </row>
    <row r="8674" spans="1:16" ht="17.25">
      <c r="A8674" s="183" t="s">
        <v>17302</v>
      </c>
      <c r="B8674" s="183" t="s">
        <v>17303</v>
      </c>
      <c r="C8674" s="183" t="s">
        <v>8344</v>
      </c>
      <c r="D8674" s="183" t="s">
        <v>8345</v>
      </c>
      <c r="E8674" s="184"/>
      <c r="F8674" s="184"/>
      <c r="G8674" s="185"/>
      <c r="H8674" s="185"/>
      <c r="I8674" s="184"/>
      <c r="J8674" s="184"/>
      <c r="K8674" s="185" t="s">
        <v>410</v>
      </c>
      <c r="L8674" s="185"/>
      <c r="M8674" s="186"/>
      <c r="N8674" s="61" t="s">
        <v>410</v>
      </c>
      <c r="P8674" s="175" t="s">
        <v>8344</v>
      </c>
    </row>
    <row r="8675" spans="1:16" ht="17.25">
      <c r="A8675" s="183" t="s">
        <v>17304</v>
      </c>
      <c r="B8675" s="183" t="s">
        <v>17305</v>
      </c>
      <c r="C8675" s="183" t="s">
        <v>8344</v>
      </c>
      <c r="D8675" s="183" t="s">
        <v>8345</v>
      </c>
      <c r="E8675" s="184"/>
      <c r="F8675" s="184"/>
      <c r="G8675" s="185"/>
      <c r="H8675" s="185"/>
      <c r="I8675" s="184"/>
      <c r="J8675" s="184"/>
      <c r="K8675" s="183" t="s">
        <v>410</v>
      </c>
      <c r="L8675" s="183"/>
      <c r="M8675" s="186"/>
      <c r="N8675" s="61" t="s">
        <v>410</v>
      </c>
      <c r="P8675" s="175" t="s">
        <v>8344</v>
      </c>
    </row>
    <row r="8676" spans="1:16" ht="17.25">
      <c r="A8676" s="183" t="s">
        <v>17306</v>
      </c>
      <c r="B8676" s="183" t="s">
        <v>17307</v>
      </c>
      <c r="C8676" s="183" t="s">
        <v>8344</v>
      </c>
      <c r="D8676" s="183" t="s">
        <v>8345</v>
      </c>
      <c r="E8676" s="184"/>
      <c r="F8676" s="184"/>
      <c r="G8676" s="185"/>
      <c r="H8676" s="185"/>
      <c r="I8676" s="184"/>
      <c r="J8676" s="184"/>
      <c r="K8676" s="183" t="s">
        <v>410</v>
      </c>
      <c r="L8676" s="183"/>
      <c r="M8676" s="186"/>
      <c r="N8676" s="61" t="s">
        <v>410</v>
      </c>
      <c r="P8676" s="175" t="s">
        <v>8344</v>
      </c>
    </row>
    <row r="8677" spans="1:16" ht="17.25">
      <c r="A8677" s="183" t="s">
        <v>17308</v>
      </c>
      <c r="B8677" s="183" t="s">
        <v>2623</v>
      </c>
      <c r="C8677" s="183" t="s">
        <v>8344</v>
      </c>
      <c r="D8677" s="183" t="s">
        <v>8345</v>
      </c>
      <c r="E8677" s="184"/>
      <c r="F8677" s="184"/>
      <c r="G8677" s="185"/>
      <c r="H8677" s="185"/>
      <c r="I8677" s="184"/>
      <c r="J8677" s="184"/>
      <c r="K8677" s="185" t="s">
        <v>410</v>
      </c>
      <c r="L8677" s="185"/>
      <c r="M8677" s="186"/>
      <c r="N8677" s="61" t="s">
        <v>410</v>
      </c>
      <c r="P8677" s="175" t="s">
        <v>8344</v>
      </c>
    </row>
    <row r="8678" spans="1:16" ht="17.25">
      <c r="A8678" s="183" t="s">
        <v>17309</v>
      </c>
      <c r="B8678" s="183" t="s">
        <v>17310</v>
      </c>
      <c r="C8678" s="183" t="s">
        <v>8344</v>
      </c>
      <c r="D8678" s="183" t="s">
        <v>8345</v>
      </c>
      <c r="E8678" s="184"/>
      <c r="F8678" s="184"/>
      <c r="G8678" s="185"/>
      <c r="H8678" s="185"/>
      <c r="I8678" s="184"/>
      <c r="J8678" s="184"/>
      <c r="K8678" s="185" t="s">
        <v>410</v>
      </c>
      <c r="L8678" s="185"/>
      <c r="M8678" s="186"/>
      <c r="N8678" s="61" t="s">
        <v>410</v>
      </c>
      <c r="P8678" s="175" t="s">
        <v>8344</v>
      </c>
    </row>
    <row r="8679" spans="1:16" ht="17.25">
      <c r="A8679" s="183" t="s">
        <v>17311</v>
      </c>
      <c r="B8679" s="183" t="s">
        <v>17312</v>
      </c>
      <c r="C8679" s="183" t="s">
        <v>8344</v>
      </c>
      <c r="D8679" s="183" t="s">
        <v>8345</v>
      </c>
      <c r="E8679" s="184"/>
      <c r="F8679" s="184"/>
      <c r="G8679" s="185"/>
      <c r="H8679" s="185"/>
      <c r="I8679" s="184"/>
      <c r="J8679" s="184"/>
      <c r="K8679" s="185" t="s">
        <v>410</v>
      </c>
      <c r="L8679" s="185"/>
      <c r="M8679" s="186"/>
      <c r="N8679" s="61" t="s">
        <v>410</v>
      </c>
      <c r="P8679" s="175" t="s">
        <v>8344</v>
      </c>
    </row>
    <row r="8680" spans="1:16" ht="17.25">
      <c r="A8680" s="183" t="s">
        <v>17313</v>
      </c>
      <c r="B8680" s="183" t="s">
        <v>17314</v>
      </c>
      <c r="C8680" s="183" t="s">
        <v>8344</v>
      </c>
      <c r="D8680" s="183" t="s">
        <v>8345</v>
      </c>
      <c r="E8680" s="184"/>
      <c r="F8680" s="184"/>
      <c r="G8680" s="185"/>
      <c r="H8680" s="185"/>
      <c r="I8680" s="184"/>
      <c r="J8680" s="184"/>
      <c r="K8680" s="185" t="s">
        <v>410</v>
      </c>
      <c r="L8680" s="185"/>
      <c r="M8680" s="186"/>
      <c r="N8680" s="61" t="s">
        <v>410</v>
      </c>
      <c r="P8680" s="175" t="s">
        <v>8344</v>
      </c>
    </row>
    <row r="8681" spans="1:16" ht="17.25">
      <c r="A8681" s="183" t="s">
        <v>17315</v>
      </c>
      <c r="B8681" s="183" t="s">
        <v>17316</v>
      </c>
      <c r="C8681" s="183" t="s">
        <v>8344</v>
      </c>
      <c r="D8681" s="183" t="s">
        <v>8345</v>
      </c>
      <c r="E8681" s="184"/>
      <c r="F8681" s="184"/>
      <c r="G8681" s="185"/>
      <c r="H8681" s="185"/>
      <c r="I8681" s="184"/>
      <c r="J8681" s="184"/>
      <c r="K8681" s="185" t="s">
        <v>410</v>
      </c>
      <c r="L8681" s="185"/>
      <c r="M8681" s="186"/>
      <c r="N8681" s="61" t="s">
        <v>410</v>
      </c>
      <c r="P8681" s="175" t="s">
        <v>8344</v>
      </c>
    </row>
    <row r="8682" spans="1:16" ht="17.25">
      <c r="A8682" s="183" t="s">
        <v>17317</v>
      </c>
      <c r="B8682" s="183" t="s">
        <v>17318</v>
      </c>
      <c r="C8682" s="183" t="s">
        <v>8344</v>
      </c>
      <c r="D8682" s="183" t="s">
        <v>8345</v>
      </c>
      <c r="E8682" s="184"/>
      <c r="F8682" s="184"/>
      <c r="G8682" s="185"/>
      <c r="H8682" s="185"/>
      <c r="I8682" s="184"/>
      <c r="J8682" s="184"/>
      <c r="K8682" s="185" t="s">
        <v>410</v>
      </c>
      <c r="L8682" s="185"/>
      <c r="M8682" s="186"/>
      <c r="N8682" s="61" t="s">
        <v>410</v>
      </c>
      <c r="P8682" s="175" t="s">
        <v>8344</v>
      </c>
    </row>
    <row r="8683" spans="1:16" ht="17.25">
      <c r="A8683" s="183" t="s">
        <v>17319</v>
      </c>
      <c r="B8683" s="183" t="s">
        <v>17320</v>
      </c>
      <c r="C8683" s="183" t="s">
        <v>335</v>
      </c>
      <c r="D8683" s="183" t="s">
        <v>336</v>
      </c>
      <c r="E8683" s="184"/>
      <c r="F8683" s="184"/>
      <c r="G8683" s="185"/>
      <c r="H8683" s="185"/>
      <c r="I8683" s="184"/>
      <c r="J8683" s="184"/>
      <c r="K8683" s="185" t="s">
        <v>410</v>
      </c>
      <c r="L8683" s="185"/>
      <c r="M8683" s="186"/>
      <c r="N8683" s="61" t="s">
        <v>410</v>
      </c>
      <c r="P8683" s="175" t="s">
        <v>335</v>
      </c>
    </row>
    <row r="8684" spans="1:16" ht="17.25">
      <c r="A8684" s="183" t="s">
        <v>17321</v>
      </c>
      <c r="B8684" s="183" t="s">
        <v>17322</v>
      </c>
      <c r="C8684" s="183" t="s">
        <v>335</v>
      </c>
      <c r="D8684" s="183" t="s">
        <v>336</v>
      </c>
      <c r="E8684" s="184"/>
      <c r="F8684" s="184"/>
      <c r="G8684" s="188"/>
      <c r="H8684" s="185"/>
      <c r="I8684" s="184"/>
      <c r="J8684" s="184"/>
      <c r="K8684" s="185" t="s">
        <v>410</v>
      </c>
      <c r="L8684" s="185"/>
      <c r="M8684" s="186"/>
      <c r="N8684" s="61" t="s">
        <v>410</v>
      </c>
      <c r="P8684" s="175" t="s">
        <v>335</v>
      </c>
    </row>
    <row r="8685" spans="1:16" ht="17.25">
      <c r="A8685" s="183" t="s">
        <v>17323</v>
      </c>
      <c r="B8685" s="183" t="s">
        <v>17324</v>
      </c>
      <c r="C8685" s="183" t="s">
        <v>335</v>
      </c>
      <c r="D8685" s="183" t="s">
        <v>336</v>
      </c>
      <c r="E8685" s="184">
        <v>190</v>
      </c>
      <c r="F8685" s="184">
        <v>172</v>
      </c>
      <c r="G8685" s="185" t="s">
        <v>137</v>
      </c>
      <c r="H8685" s="185"/>
      <c r="I8685" s="184">
        <v>129.6</v>
      </c>
      <c r="J8685" s="184">
        <v>301.6</v>
      </c>
      <c r="K8685" s="185">
        <v>0</v>
      </c>
      <c r="L8685" s="185"/>
      <c r="M8685" s="186"/>
      <c r="N8685" s="61" t="s">
        <v>51</v>
      </c>
      <c r="P8685" s="175" t="s">
        <v>335</v>
      </c>
    </row>
    <row r="8686" spans="1:16" ht="17.25">
      <c r="A8686" s="183" t="s">
        <v>17325</v>
      </c>
      <c r="B8686" s="183" t="s">
        <v>17326</v>
      </c>
      <c r="C8686" s="183" t="s">
        <v>335</v>
      </c>
      <c r="D8686" s="183" t="s">
        <v>336</v>
      </c>
      <c r="E8686" s="184">
        <v>165</v>
      </c>
      <c r="F8686" s="184">
        <v>165</v>
      </c>
      <c r="G8686" s="185"/>
      <c r="H8686" s="185"/>
      <c r="I8686" s="184">
        <v>74.09</v>
      </c>
      <c r="J8686" s="184">
        <v>239.09</v>
      </c>
      <c r="K8686" s="185">
        <v>0</v>
      </c>
      <c r="L8686" s="185"/>
      <c r="M8686" s="186"/>
      <c r="N8686" s="61" t="s">
        <v>51</v>
      </c>
      <c r="P8686" s="175" t="s">
        <v>335</v>
      </c>
    </row>
    <row r="8687" spans="1:16" ht="17.25">
      <c r="A8687" s="183" t="s">
        <v>17327</v>
      </c>
      <c r="B8687" s="183" t="s">
        <v>17328</v>
      </c>
      <c r="C8687" s="183" t="s">
        <v>335</v>
      </c>
      <c r="D8687" s="183" t="s">
        <v>336</v>
      </c>
      <c r="E8687" s="184">
        <v>185</v>
      </c>
      <c r="F8687" s="184">
        <v>185</v>
      </c>
      <c r="G8687" s="185"/>
      <c r="H8687" s="185"/>
      <c r="I8687" s="184">
        <v>92.95</v>
      </c>
      <c r="J8687" s="184">
        <v>277.95</v>
      </c>
      <c r="K8687" s="185">
        <v>0</v>
      </c>
      <c r="L8687" s="185"/>
      <c r="M8687" s="186"/>
      <c r="N8687" s="61" t="s">
        <v>51</v>
      </c>
      <c r="P8687" s="175" t="s">
        <v>335</v>
      </c>
    </row>
    <row r="8688" spans="1:16" ht="17.25">
      <c r="A8688" s="183" t="s">
        <v>17329</v>
      </c>
      <c r="B8688" s="183" t="s">
        <v>17330</v>
      </c>
      <c r="C8688" s="183" t="s">
        <v>335</v>
      </c>
      <c r="D8688" s="183" t="s">
        <v>336</v>
      </c>
      <c r="E8688" s="184"/>
      <c r="F8688" s="184"/>
      <c r="G8688" s="188"/>
      <c r="H8688" s="185"/>
      <c r="I8688" s="184"/>
      <c r="J8688" s="184"/>
      <c r="K8688" s="185" t="s">
        <v>410</v>
      </c>
      <c r="L8688" s="185"/>
      <c r="M8688" s="186"/>
      <c r="N8688" s="61" t="s">
        <v>410</v>
      </c>
      <c r="P8688" s="175" t="s">
        <v>335</v>
      </c>
    </row>
    <row r="8689" spans="1:16" ht="17.25">
      <c r="A8689" s="183" t="s">
        <v>17331</v>
      </c>
      <c r="B8689" s="183" t="s">
        <v>17332</v>
      </c>
      <c r="C8689" s="183" t="s">
        <v>335</v>
      </c>
      <c r="D8689" s="183" t="s">
        <v>336</v>
      </c>
      <c r="E8689" s="184"/>
      <c r="F8689" s="184"/>
      <c r="G8689" s="185"/>
      <c r="H8689" s="185"/>
      <c r="I8689" s="184"/>
      <c r="J8689" s="184"/>
      <c r="K8689" s="185" t="s">
        <v>410</v>
      </c>
      <c r="L8689" s="185"/>
      <c r="M8689" s="186"/>
      <c r="N8689" s="61" t="s">
        <v>410</v>
      </c>
      <c r="P8689" s="175" t="s">
        <v>335</v>
      </c>
    </row>
    <row r="8690" spans="1:16" ht="17.25">
      <c r="A8690" s="183" t="s">
        <v>17333</v>
      </c>
      <c r="B8690" s="183" t="s">
        <v>17334</v>
      </c>
      <c r="C8690" s="183" t="s">
        <v>335</v>
      </c>
      <c r="D8690" s="183" t="s">
        <v>336</v>
      </c>
      <c r="E8690" s="184">
        <v>185</v>
      </c>
      <c r="F8690" s="184">
        <v>185</v>
      </c>
      <c r="G8690" s="185"/>
      <c r="H8690" s="185"/>
      <c r="I8690" s="184">
        <v>90.7</v>
      </c>
      <c r="J8690" s="184">
        <v>275.7</v>
      </c>
      <c r="K8690" s="185">
        <v>0</v>
      </c>
      <c r="L8690" s="185"/>
      <c r="M8690" s="186"/>
      <c r="N8690" s="61" t="s">
        <v>51</v>
      </c>
      <c r="P8690" s="175" t="s">
        <v>335</v>
      </c>
    </row>
    <row r="8691" spans="1:16" ht="17.25">
      <c r="A8691" s="183" t="s">
        <v>17335</v>
      </c>
      <c r="B8691" s="183" t="s">
        <v>17336</v>
      </c>
      <c r="C8691" s="183" t="s">
        <v>335</v>
      </c>
      <c r="D8691" s="183" t="s">
        <v>336</v>
      </c>
      <c r="E8691" s="184"/>
      <c r="F8691" s="184"/>
      <c r="G8691" s="185"/>
      <c r="H8691" s="185"/>
      <c r="I8691" s="184"/>
      <c r="J8691" s="184"/>
      <c r="K8691" s="185" t="s">
        <v>410</v>
      </c>
      <c r="L8691" s="185"/>
      <c r="M8691" s="186"/>
      <c r="N8691" s="61" t="s">
        <v>410</v>
      </c>
      <c r="P8691" s="175" t="s">
        <v>335</v>
      </c>
    </row>
    <row r="8692" spans="1:16" ht="17.25">
      <c r="A8692" s="183" t="s">
        <v>17337</v>
      </c>
      <c r="B8692" s="183" t="s">
        <v>17338</v>
      </c>
      <c r="C8692" s="183" t="s">
        <v>335</v>
      </c>
      <c r="D8692" s="183" t="s">
        <v>336</v>
      </c>
      <c r="E8692" s="184"/>
      <c r="F8692" s="184"/>
      <c r="G8692" s="185"/>
      <c r="H8692" s="185"/>
      <c r="I8692" s="184"/>
      <c r="J8692" s="184"/>
      <c r="K8692" s="185" t="s">
        <v>410</v>
      </c>
      <c r="L8692" s="185"/>
      <c r="M8692" s="186"/>
      <c r="N8692" s="61" t="s">
        <v>410</v>
      </c>
      <c r="P8692" s="175" t="s">
        <v>335</v>
      </c>
    </row>
    <row r="8693" spans="1:16" ht="17.25">
      <c r="A8693" s="183" t="s">
        <v>17339</v>
      </c>
      <c r="B8693" s="183" t="s">
        <v>17340</v>
      </c>
      <c r="C8693" s="183" t="s">
        <v>335</v>
      </c>
      <c r="D8693" s="183" t="s">
        <v>336</v>
      </c>
      <c r="E8693" s="184"/>
      <c r="F8693" s="184"/>
      <c r="G8693" s="185"/>
      <c r="H8693" s="185"/>
      <c r="I8693" s="184"/>
      <c r="J8693" s="184"/>
      <c r="K8693" s="185" t="s">
        <v>410</v>
      </c>
      <c r="L8693" s="185"/>
      <c r="M8693" s="186"/>
      <c r="N8693" s="61" t="s">
        <v>410</v>
      </c>
      <c r="P8693" s="175" t="s">
        <v>335</v>
      </c>
    </row>
    <row r="8694" spans="1:16" ht="17.25">
      <c r="A8694" s="183" t="s">
        <v>17341</v>
      </c>
      <c r="B8694" s="183" t="s">
        <v>17342</v>
      </c>
      <c r="C8694" s="183" t="s">
        <v>335</v>
      </c>
      <c r="D8694" s="183" t="s">
        <v>336</v>
      </c>
      <c r="E8694" s="184"/>
      <c r="F8694" s="184"/>
      <c r="G8694" s="185"/>
      <c r="H8694" s="185"/>
      <c r="I8694" s="184"/>
      <c r="J8694" s="184"/>
      <c r="K8694" s="185" t="s">
        <v>410</v>
      </c>
      <c r="L8694" s="185"/>
      <c r="M8694" s="186"/>
      <c r="N8694" s="61" t="s">
        <v>410</v>
      </c>
      <c r="P8694" s="175" t="s">
        <v>335</v>
      </c>
    </row>
    <row r="8695" spans="1:16" ht="17.25">
      <c r="A8695" s="183" t="s">
        <v>17343</v>
      </c>
      <c r="B8695" s="183" t="s">
        <v>17344</v>
      </c>
      <c r="C8695" s="183" t="s">
        <v>335</v>
      </c>
      <c r="D8695" s="183" t="s">
        <v>336</v>
      </c>
      <c r="E8695" s="184"/>
      <c r="F8695" s="184"/>
      <c r="G8695" s="185"/>
      <c r="H8695" s="185"/>
      <c r="I8695" s="184"/>
      <c r="J8695" s="184"/>
      <c r="K8695" s="185" t="s">
        <v>410</v>
      </c>
      <c r="L8695" s="185"/>
      <c r="M8695" s="186"/>
      <c r="N8695" s="61" t="s">
        <v>410</v>
      </c>
      <c r="P8695" s="175" t="s">
        <v>335</v>
      </c>
    </row>
    <row r="8696" spans="1:16" ht="17.25">
      <c r="A8696" s="183" t="s">
        <v>17345</v>
      </c>
      <c r="B8696" s="183" t="s">
        <v>17346</v>
      </c>
      <c r="C8696" s="183" t="s">
        <v>335</v>
      </c>
      <c r="D8696" s="183" t="s">
        <v>336</v>
      </c>
      <c r="E8696" s="184"/>
      <c r="F8696" s="184"/>
      <c r="G8696" s="185"/>
      <c r="H8696" s="185"/>
      <c r="I8696" s="184"/>
      <c r="J8696" s="184"/>
      <c r="K8696" s="185" t="s">
        <v>410</v>
      </c>
      <c r="L8696" s="185"/>
      <c r="M8696" s="186"/>
      <c r="N8696" s="61" t="s">
        <v>410</v>
      </c>
      <c r="P8696" s="175" t="s">
        <v>335</v>
      </c>
    </row>
    <row r="8697" spans="1:16" ht="17.25">
      <c r="A8697" s="183" t="s">
        <v>17347</v>
      </c>
      <c r="B8697" s="183" t="s">
        <v>17348</v>
      </c>
      <c r="C8697" s="183" t="s">
        <v>335</v>
      </c>
      <c r="D8697" s="183" t="s">
        <v>336</v>
      </c>
      <c r="E8697" s="184"/>
      <c r="F8697" s="184"/>
      <c r="G8697" s="185"/>
      <c r="H8697" s="185"/>
      <c r="I8697" s="184"/>
      <c r="J8697" s="184"/>
      <c r="K8697" s="185" t="s">
        <v>410</v>
      </c>
      <c r="L8697" s="185"/>
      <c r="M8697" s="186"/>
      <c r="N8697" s="61" t="s">
        <v>410</v>
      </c>
      <c r="P8697" s="175" t="s">
        <v>335</v>
      </c>
    </row>
    <row r="8698" spans="1:16" ht="17.25">
      <c r="A8698" s="183" t="s">
        <v>17349</v>
      </c>
      <c r="B8698" s="183" t="s">
        <v>17350</v>
      </c>
      <c r="C8698" s="183" t="s">
        <v>335</v>
      </c>
      <c r="D8698" s="183" t="s">
        <v>336</v>
      </c>
      <c r="E8698" s="184"/>
      <c r="F8698" s="184"/>
      <c r="G8698" s="185"/>
      <c r="H8698" s="185"/>
      <c r="I8698" s="184"/>
      <c r="J8698" s="184"/>
      <c r="K8698" s="183" t="s">
        <v>410</v>
      </c>
      <c r="L8698" s="183"/>
      <c r="M8698" s="186"/>
      <c r="N8698" s="61" t="s">
        <v>410</v>
      </c>
      <c r="P8698" s="175" t="s">
        <v>335</v>
      </c>
    </row>
    <row r="8699" spans="1:16" ht="17.25">
      <c r="A8699" s="183" t="s">
        <v>17351</v>
      </c>
      <c r="B8699" s="183" t="s">
        <v>17352</v>
      </c>
      <c r="C8699" s="183" t="s">
        <v>335</v>
      </c>
      <c r="D8699" s="183" t="s">
        <v>336</v>
      </c>
      <c r="E8699" s="184"/>
      <c r="F8699" s="184"/>
      <c r="G8699" s="185"/>
      <c r="H8699" s="185"/>
      <c r="I8699" s="184"/>
      <c r="J8699" s="184"/>
      <c r="K8699" s="185" t="s">
        <v>410</v>
      </c>
      <c r="L8699" s="185"/>
      <c r="M8699" s="186"/>
      <c r="N8699" s="61" t="s">
        <v>410</v>
      </c>
      <c r="P8699" s="175" t="s">
        <v>335</v>
      </c>
    </row>
    <row r="8700" spans="1:16" ht="17.25">
      <c r="A8700" s="183" t="s">
        <v>17353</v>
      </c>
      <c r="B8700" s="183" t="s">
        <v>17354</v>
      </c>
      <c r="C8700" s="183" t="s">
        <v>335</v>
      </c>
      <c r="D8700" s="183" t="s">
        <v>336</v>
      </c>
      <c r="E8700" s="184">
        <v>158</v>
      </c>
      <c r="F8700" s="184">
        <v>158</v>
      </c>
      <c r="G8700" s="185"/>
      <c r="H8700" s="185"/>
      <c r="I8700" s="184">
        <v>77.91</v>
      </c>
      <c r="J8700" s="184">
        <v>235.91</v>
      </c>
      <c r="K8700" s="185">
        <v>0</v>
      </c>
      <c r="L8700" s="185"/>
      <c r="M8700" s="186"/>
      <c r="N8700" s="61" t="s">
        <v>51</v>
      </c>
      <c r="P8700" s="175" t="s">
        <v>335</v>
      </c>
    </row>
    <row r="8701" spans="1:16" ht="17.25">
      <c r="A8701" s="183" t="s">
        <v>17355</v>
      </c>
      <c r="B8701" s="183" t="s">
        <v>17356</v>
      </c>
      <c r="C8701" s="183" t="s">
        <v>335</v>
      </c>
      <c r="D8701" s="183" t="s">
        <v>336</v>
      </c>
      <c r="E8701" s="184">
        <v>180</v>
      </c>
      <c r="F8701" s="184">
        <v>180</v>
      </c>
      <c r="G8701" s="185"/>
      <c r="H8701" s="185"/>
      <c r="I8701" s="184">
        <v>84.48</v>
      </c>
      <c r="J8701" s="184">
        <v>264.48</v>
      </c>
      <c r="K8701" s="185">
        <v>0</v>
      </c>
      <c r="L8701" s="185"/>
      <c r="M8701" s="186"/>
      <c r="N8701" s="61" t="s">
        <v>51</v>
      </c>
      <c r="P8701" s="175" t="s">
        <v>335</v>
      </c>
    </row>
    <row r="8702" spans="1:16" ht="17.25">
      <c r="A8702" s="183" t="s">
        <v>17357</v>
      </c>
      <c r="B8702" s="183" t="s">
        <v>17358</v>
      </c>
      <c r="C8702" s="183" t="s">
        <v>335</v>
      </c>
      <c r="D8702" s="183" t="s">
        <v>336</v>
      </c>
      <c r="E8702" s="184"/>
      <c r="F8702" s="184"/>
      <c r="G8702" s="185"/>
      <c r="H8702" s="185"/>
      <c r="I8702" s="184"/>
      <c r="J8702" s="184"/>
      <c r="K8702" s="185" t="s">
        <v>410</v>
      </c>
      <c r="L8702" s="185"/>
      <c r="M8702" s="186"/>
      <c r="N8702" s="61" t="s">
        <v>410</v>
      </c>
      <c r="P8702" s="175" t="s">
        <v>335</v>
      </c>
    </row>
    <row r="8703" spans="1:16" ht="17.25">
      <c r="A8703" s="183" t="s">
        <v>17359</v>
      </c>
      <c r="B8703" s="183" t="s">
        <v>17360</v>
      </c>
      <c r="C8703" s="183" t="s">
        <v>335</v>
      </c>
      <c r="D8703" s="183" t="s">
        <v>336</v>
      </c>
      <c r="E8703" s="184">
        <v>180</v>
      </c>
      <c r="F8703" s="184">
        <v>172</v>
      </c>
      <c r="G8703" s="185" t="s">
        <v>616</v>
      </c>
      <c r="H8703" s="185"/>
      <c r="I8703" s="184">
        <v>54.49</v>
      </c>
      <c r="J8703" s="184">
        <v>226.49</v>
      </c>
      <c r="K8703" s="185">
        <v>11</v>
      </c>
      <c r="L8703" s="185"/>
      <c r="M8703" s="186"/>
      <c r="N8703" s="61" t="s">
        <v>51</v>
      </c>
      <c r="P8703" s="175" t="s">
        <v>335</v>
      </c>
    </row>
    <row r="8704" spans="1:16" ht="17.25">
      <c r="A8704" s="183" t="s">
        <v>17361</v>
      </c>
      <c r="B8704" s="183" t="s">
        <v>17362</v>
      </c>
      <c r="C8704" s="183" t="s">
        <v>335</v>
      </c>
      <c r="D8704" s="183" t="s">
        <v>336</v>
      </c>
      <c r="E8704" s="184"/>
      <c r="F8704" s="184"/>
      <c r="G8704" s="185"/>
      <c r="H8704" s="185"/>
      <c r="I8704" s="184"/>
      <c r="J8704" s="184"/>
      <c r="K8704" s="185" t="s">
        <v>410</v>
      </c>
      <c r="L8704" s="185"/>
      <c r="M8704" s="186"/>
      <c r="N8704" s="61" t="s">
        <v>410</v>
      </c>
      <c r="P8704" s="175" t="s">
        <v>335</v>
      </c>
    </row>
    <row r="8705" spans="1:16" ht="17.25">
      <c r="A8705" s="183" t="s">
        <v>17363</v>
      </c>
      <c r="B8705" s="183" t="s">
        <v>17364</v>
      </c>
      <c r="C8705" s="183" t="s">
        <v>335</v>
      </c>
      <c r="D8705" s="183" t="s">
        <v>336</v>
      </c>
      <c r="E8705" s="184"/>
      <c r="F8705" s="184"/>
      <c r="G8705" s="185"/>
      <c r="H8705" s="185"/>
      <c r="I8705" s="184"/>
      <c r="J8705" s="184"/>
      <c r="K8705" s="183" t="s">
        <v>410</v>
      </c>
      <c r="L8705" s="183"/>
      <c r="M8705" s="186"/>
      <c r="N8705" s="61" t="s">
        <v>410</v>
      </c>
      <c r="P8705" s="175" t="s">
        <v>335</v>
      </c>
    </row>
    <row r="8706" spans="1:16" ht="17.25">
      <c r="A8706" s="183" t="s">
        <v>17365</v>
      </c>
      <c r="B8706" s="183" t="s">
        <v>17366</v>
      </c>
      <c r="C8706" s="183" t="s">
        <v>335</v>
      </c>
      <c r="D8706" s="183" t="s">
        <v>336</v>
      </c>
      <c r="E8706" s="184"/>
      <c r="F8706" s="184"/>
      <c r="G8706" s="185"/>
      <c r="H8706" s="185"/>
      <c r="I8706" s="184"/>
      <c r="J8706" s="184"/>
      <c r="K8706" s="185" t="s">
        <v>410</v>
      </c>
      <c r="L8706" s="185"/>
      <c r="M8706" s="186"/>
      <c r="N8706" s="61" t="s">
        <v>410</v>
      </c>
      <c r="P8706" s="175" t="s">
        <v>335</v>
      </c>
    </row>
    <row r="8707" spans="1:16" ht="17.25">
      <c r="A8707" s="183" t="s">
        <v>17367</v>
      </c>
      <c r="B8707" s="183" t="s">
        <v>17368</v>
      </c>
      <c r="C8707" s="183" t="s">
        <v>335</v>
      </c>
      <c r="D8707" s="183" t="s">
        <v>336</v>
      </c>
      <c r="E8707" s="184">
        <v>201</v>
      </c>
      <c r="F8707" s="184">
        <v>201</v>
      </c>
      <c r="G8707" s="185"/>
      <c r="H8707" s="185"/>
      <c r="I8707" s="184">
        <v>92.01</v>
      </c>
      <c r="J8707" s="184">
        <v>293.01</v>
      </c>
      <c r="K8707" s="185">
        <v>0</v>
      </c>
      <c r="L8707" s="185"/>
      <c r="M8707" s="186"/>
      <c r="N8707" s="61" t="s">
        <v>51</v>
      </c>
      <c r="P8707" s="175" t="s">
        <v>335</v>
      </c>
    </row>
    <row r="8708" spans="1:16" ht="17.25">
      <c r="A8708" s="183" t="s">
        <v>17369</v>
      </c>
      <c r="B8708" s="183" t="s">
        <v>17370</v>
      </c>
      <c r="C8708" s="183" t="s">
        <v>335</v>
      </c>
      <c r="D8708" s="183" t="s">
        <v>336</v>
      </c>
      <c r="E8708" s="184"/>
      <c r="F8708" s="184"/>
      <c r="G8708" s="185"/>
      <c r="H8708" s="185"/>
      <c r="I8708" s="184"/>
      <c r="J8708" s="184"/>
      <c r="K8708" s="185" t="s">
        <v>410</v>
      </c>
      <c r="L8708" s="185"/>
      <c r="M8708" s="186"/>
      <c r="N8708" s="61" t="s">
        <v>410</v>
      </c>
      <c r="P8708" s="175" t="s">
        <v>335</v>
      </c>
    </row>
    <row r="8709" spans="1:16" ht="17.25">
      <c r="A8709" s="183" t="s">
        <v>17371</v>
      </c>
      <c r="B8709" s="183" t="s">
        <v>17372</v>
      </c>
      <c r="C8709" s="183" t="s">
        <v>335</v>
      </c>
      <c r="D8709" s="183" t="s">
        <v>336</v>
      </c>
      <c r="E8709" s="184">
        <v>242</v>
      </c>
      <c r="F8709" s="184">
        <v>242</v>
      </c>
      <c r="G8709" s="188"/>
      <c r="H8709" s="185"/>
      <c r="I8709" s="184">
        <v>76.04</v>
      </c>
      <c r="J8709" s="184">
        <v>318.04</v>
      </c>
      <c r="K8709" s="185">
        <v>123</v>
      </c>
      <c r="L8709" s="185"/>
      <c r="M8709" s="186"/>
      <c r="N8709" s="61" t="s">
        <v>51</v>
      </c>
      <c r="P8709" s="175" t="s">
        <v>335</v>
      </c>
    </row>
    <row r="8710" spans="1:16" ht="17.25">
      <c r="A8710" s="183" t="s">
        <v>17373</v>
      </c>
      <c r="B8710" s="183" t="s">
        <v>17374</v>
      </c>
      <c r="C8710" s="183" t="s">
        <v>335</v>
      </c>
      <c r="D8710" s="183" t="s">
        <v>336</v>
      </c>
      <c r="E8710" s="184"/>
      <c r="F8710" s="184"/>
      <c r="G8710" s="185"/>
      <c r="H8710" s="185"/>
      <c r="I8710" s="184"/>
      <c r="J8710" s="184"/>
      <c r="K8710" s="185" t="s">
        <v>410</v>
      </c>
      <c r="L8710" s="185"/>
      <c r="M8710" s="186"/>
      <c r="N8710" s="61" t="s">
        <v>410</v>
      </c>
      <c r="P8710" s="175" t="s">
        <v>335</v>
      </c>
    </row>
    <row r="8711" spans="1:16" ht="17.25">
      <c r="A8711" s="183" t="s">
        <v>17375</v>
      </c>
      <c r="B8711" s="183" t="s">
        <v>17376</v>
      </c>
      <c r="C8711" s="183" t="s">
        <v>335</v>
      </c>
      <c r="D8711" s="183" t="s">
        <v>336</v>
      </c>
      <c r="E8711" s="184"/>
      <c r="F8711" s="184"/>
      <c r="G8711" s="188"/>
      <c r="H8711" s="185"/>
      <c r="I8711" s="184"/>
      <c r="J8711" s="184"/>
      <c r="K8711" s="185" t="s">
        <v>410</v>
      </c>
      <c r="L8711" s="185"/>
      <c r="M8711" s="186"/>
      <c r="N8711" s="61" t="s">
        <v>410</v>
      </c>
      <c r="P8711" s="175" t="s">
        <v>335</v>
      </c>
    </row>
    <row r="8712" spans="1:16" ht="17.25">
      <c r="A8712" s="183" t="s">
        <v>17377</v>
      </c>
      <c r="B8712" s="183" t="s">
        <v>17378</v>
      </c>
      <c r="C8712" s="183" t="s">
        <v>335</v>
      </c>
      <c r="D8712" s="183" t="s">
        <v>336</v>
      </c>
      <c r="E8712" s="184"/>
      <c r="F8712" s="184"/>
      <c r="G8712" s="185"/>
      <c r="H8712" s="185"/>
      <c r="I8712" s="184"/>
      <c r="J8712" s="184"/>
      <c r="K8712" s="185" t="s">
        <v>410</v>
      </c>
      <c r="L8712" s="185"/>
      <c r="M8712" s="186"/>
      <c r="N8712" s="61" t="s">
        <v>410</v>
      </c>
      <c r="P8712" s="175" t="s">
        <v>335</v>
      </c>
    </row>
    <row r="8713" spans="1:16" ht="17.25">
      <c r="A8713" s="183" t="s">
        <v>17379</v>
      </c>
      <c r="B8713" s="183" t="s">
        <v>17380</v>
      </c>
      <c r="C8713" s="183" t="s">
        <v>335</v>
      </c>
      <c r="D8713" s="183" t="s">
        <v>336</v>
      </c>
      <c r="E8713" s="184">
        <v>120</v>
      </c>
      <c r="F8713" s="184">
        <v>120</v>
      </c>
      <c r="G8713" s="185"/>
      <c r="H8713" s="185"/>
      <c r="I8713" s="184">
        <v>58.96</v>
      </c>
      <c r="J8713" s="184">
        <v>178.96</v>
      </c>
      <c r="K8713" s="185">
        <v>0</v>
      </c>
      <c r="L8713" s="185"/>
      <c r="M8713" s="186"/>
      <c r="N8713" s="61" t="s">
        <v>51</v>
      </c>
      <c r="P8713" s="175" t="s">
        <v>335</v>
      </c>
    </row>
    <row r="8714" spans="1:16" ht="17.25">
      <c r="A8714" s="183" t="s">
        <v>17381</v>
      </c>
      <c r="B8714" s="183" t="s">
        <v>17382</v>
      </c>
      <c r="C8714" s="183" t="s">
        <v>335</v>
      </c>
      <c r="D8714" s="183" t="s">
        <v>336</v>
      </c>
      <c r="E8714" s="184">
        <v>185</v>
      </c>
      <c r="F8714" s="184">
        <v>185</v>
      </c>
      <c r="G8714" s="188"/>
      <c r="H8714" s="185"/>
      <c r="I8714" s="184">
        <v>58.96</v>
      </c>
      <c r="J8714" s="184">
        <v>243.96</v>
      </c>
      <c r="K8714" s="185">
        <v>0</v>
      </c>
      <c r="L8714" s="185"/>
      <c r="M8714" s="186"/>
      <c r="N8714" s="61" t="s">
        <v>51</v>
      </c>
      <c r="P8714" s="175" t="s">
        <v>335</v>
      </c>
    </row>
    <row r="8715" spans="1:16" ht="17.25">
      <c r="A8715" s="183" t="s">
        <v>17383</v>
      </c>
      <c r="B8715" s="183" t="s">
        <v>17384</v>
      </c>
      <c r="C8715" s="183" t="s">
        <v>335</v>
      </c>
      <c r="D8715" s="183" t="s">
        <v>336</v>
      </c>
      <c r="E8715" s="184">
        <v>214</v>
      </c>
      <c r="F8715" s="184">
        <v>214</v>
      </c>
      <c r="G8715" s="185"/>
      <c r="H8715" s="185"/>
      <c r="I8715" s="184">
        <v>73.45</v>
      </c>
      <c r="J8715" s="184">
        <v>287.45</v>
      </c>
      <c r="K8715" s="183">
        <v>129</v>
      </c>
      <c r="L8715" s="183"/>
      <c r="M8715" s="186"/>
      <c r="N8715" s="61" t="s">
        <v>51</v>
      </c>
      <c r="P8715" s="175" t="s">
        <v>335</v>
      </c>
    </row>
    <row r="8716" spans="1:16" ht="17.25">
      <c r="A8716" s="183" t="s">
        <v>17385</v>
      </c>
      <c r="B8716" s="183" t="s">
        <v>17386</v>
      </c>
      <c r="C8716" s="183" t="s">
        <v>335</v>
      </c>
      <c r="D8716" s="183" t="s">
        <v>336</v>
      </c>
      <c r="E8716" s="184"/>
      <c r="F8716" s="184"/>
      <c r="G8716" s="185"/>
      <c r="H8716" s="185"/>
      <c r="I8716" s="184"/>
      <c r="J8716" s="184"/>
      <c r="K8716" s="185" t="s">
        <v>410</v>
      </c>
      <c r="L8716" s="185"/>
      <c r="M8716" s="186"/>
      <c r="N8716" s="61" t="s">
        <v>410</v>
      </c>
      <c r="P8716" s="175" t="s">
        <v>335</v>
      </c>
    </row>
    <row r="8717" spans="1:16" ht="17.25">
      <c r="A8717" s="183" t="s">
        <v>17387</v>
      </c>
      <c r="B8717" s="183" t="s">
        <v>17388</v>
      </c>
      <c r="C8717" s="183" t="s">
        <v>335</v>
      </c>
      <c r="D8717" s="183" t="s">
        <v>336</v>
      </c>
      <c r="E8717" s="184">
        <v>309</v>
      </c>
      <c r="F8717" s="184">
        <v>309</v>
      </c>
      <c r="G8717" s="185"/>
      <c r="H8717" s="185"/>
      <c r="I8717" s="184">
        <v>152.37</v>
      </c>
      <c r="J8717" s="184">
        <v>461.37</v>
      </c>
      <c r="K8717" s="185">
        <v>0</v>
      </c>
      <c r="L8717" s="185"/>
      <c r="M8717" s="186"/>
      <c r="N8717" s="61" t="s">
        <v>51</v>
      </c>
      <c r="P8717" s="175" t="s">
        <v>335</v>
      </c>
    </row>
    <row r="8718" spans="1:16" ht="17.25">
      <c r="A8718" s="183" t="s">
        <v>17389</v>
      </c>
      <c r="B8718" s="183" t="s">
        <v>17390</v>
      </c>
      <c r="C8718" s="183" t="s">
        <v>335</v>
      </c>
      <c r="D8718" s="183" t="s">
        <v>336</v>
      </c>
      <c r="E8718" s="184"/>
      <c r="F8718" s="184"/>
      <c r="G8718" s="185"/>
      <c r="H8718" s="185"/>
      <c r="I8718" s="184"/>
      <c r="J8718" s="184"/>
      <c r="K8718" s="185" t="s">
        <v>410</v>
      </c>
      <c r="L8718" s="185"/>
      <c r="M8718" s="186"/>
      <c r="N8718" s="61" t="s">
        <v>410</v>
      </c>
      <c r="P8718" s="175" t="s">
        <v>335</v>
      </c>
    </row>
    <row r="8719" spans="1:16" ht="17.25">
      <c r="A8719" s="183" t="s">
        <v>17391</v>
      </c>
      <c r="B8719" s="183" t="s">
        <v>17392</v>
      </c>
      <c r="C8719" s="183" t="s">
        <v>335</v>
      </c>
      <c r="D8719" s="183" t="s">
        <v>336</v>
      </c>
      <c r="E8719" s="184"/>
      <c r="F8719" s="184"/>
      <c r="G8719" s="188"/>
      <c r="H8719" s="185"/>
      <c r="I8719" s="184"/>
      <c r="J8719" s="184"/>
      <c r="K8719" s="185" t="s">
        <v>410</v>
      </c>
      <c r="L8719" s="185"/>
      <c r="M8719" s="186"/>
      <c r="N8719" s="61" t="s">
        <v>410</v>
      </c>
      <c r="P8719" s="175" t="s">
        <v>335</v>
      </c>
    </row>
    <row r="8720" spans="1:16" ht="17.25">
      <c r="A8720" s="183" t="s">
        <v>17393</v>
      </c>
      <c r="B8720" s="183" t="s">
        <v>17394</v>
      </c>
      <c r="C8720" s="183" t="s">
        <v>335</v>
      </c>
      <c r="D8720" s="183" t="s">
        <v>336</v>
      </c>
      <c r="E8720" s="184">
        <v>233</v>
      </c>
      <c r="F8720" s="184">
        <v>233</v>
      </c>
      <c r="G8720" s="185"/>
      <c r="H8720" s="185"/>
      <c r="I8720" s="184">
        <v>82.39</v>
      </c>
      <c r="J8720" s="184">
        <v>315.39</v>
      </c>
      <c r="K8720" s="185">
        <v>0</v>
      </c>
      <c r="L8720" s="185"/>
      <c r="M8720" s="186"/>
      <c r="N8720" s="61" t="s">
        <v>51</v>
      </c>
      <c r="P8720" s="175" t="s">
        <v>335</v>
      </c>
    </row>
    <row r="8721" spans="1:16" ht="17.25">
      <c r="A8721" s="183" t="s">
        <v>17395</v>
      </c>
      <c r="B8721" s="183" t="s">
        <v>17396</v>
      </c>
      <c r="C8721" s="183" t="s">
        <v>335</v>
      </c>
      <c r="D8721" s="183" t="s">
        <v>336</v>
      </c>
      <c r="E8721" s="184"/>
      <c r="F8721" s="184"/>
      <c r="G8721" s="185"/>
      <c r="H8721" s="185"/>
      <c r="I8721" s="184"/>
      <c r="J8721" s="184"/>
      <c r="K8721" s="185" t="s">
        <v>410</v>
      </c>
      <c r="L8721" s="185"/>
      <c r="M8721" s="186"/>
      <c r="N8721" s="61" t="s">
        <v>410</v>
      </c>
      <c r="P8721" s="175" t="s">
        <v>335</v>
      </c>
    </row>
    <row r="8722" spans="1:16" ht="17.25">
      <c r="A8722" s="183" t="s">
        <v>17397</v>
      </c>
      <c r="B8722" s="183" t="s">
        <v>17398</v>
      </c>
      <c r="C8722" s="183" t="s">
        <v>335</v>
      </c>
      <c r="D8722" s="183" t="s">
        <v>336</v>
      </c>
      <c r="E8722" s="184">
        <v>259</v>
      </c>
      <c r="F8722" s="184">
        <v>259</v>
      </c>
      <c r="G8722" s="185"/>
      <c r="H8722" s="185"/>
      <c r="I8722" s="184">
        <v>91.26</v>
      </c>
      <c r="J8722" s="184">
        <v>350.26</v>
      </c>
      <c r="K8722" s="185">
        <v>0</v>
      </c>
      <c r="L8722" s="185"/>
      <c r="M8722" s="186"/>
      <c r="N8722" s="61" t="s">
        <v>51</v>
      </c>
      <c r="P8722" s="175" t="s">
        <v>335</v>
      </c>
    </row>
    <row r="8723" spans="1:16" ht="17.25">
      <c r="A8723" s="183" t="s">
        <v>17399</v>
      </c>
      <c r="B8723" s="183" t="s">
        <v>17400</v>
      </c>
      <c r="C8723" s="183" t="s">
        <v>335</v>
      </c>
      <c r="D8723" s="183" t="s">
        <v>336</v>
      </c>
      <c r="E8723" s="184">
        <v>230</v>
      </c>
      <c r="F8723" s="184">
        <v>227</v>
      </c>
      <c r="G8723" s="185" t="s">
        <v>1061</v>
      </c>
      <c r="H8723" s="185"/>
      <c r="I8723" s="184">
        <v>84.85</v>
      </c>
      <c r="J8723" s="184">
        <v>311.85</v>
      </c>
      <c r="K8723" s="185">
        <v>1</v>
      </c>
      <c r="L8723" s="185"/>
      <c r="M8723" s="186"/>
      <c r="N8723" s="61" t="s">
        <v>51</v>
      </c>
      <c r="P8723" s="175" t="s">
        <v>335</v>
      </c>
    </row>
    <row r="8724" spans="1:16" ht="17.25">
      <c r="A8724" s="183" t="s">
        <v>17401</v>
      </c>
      <c r="B8724" s="183" t="s">
        <v>17402</v>
      </c>
      <c r="C8724" s="183" t="s">
        <v>335</v>
      </c>
      <c r="D8724" s="183" t="s">
        <v>336</v>
      </c>
      <c r="E8724" s="184">
        <v>196</v>
      </c>
      <c r="F8724" s="184">
        <v>196</v>
      </c>
      <c r="G8724" s="185"/>
      <c r="H8724" s="185"/>
      <c r="I8724" s="184">
        <v>76.61</v>
      </c>
      <c r="J8724" s="184">
        <v>272.61</v>
      </c>
      <c r="K8724" s="185">
        <v>95</v>
      </c>
      <c r="L8724" s="185" t="s">
        <v>76</v>
      </c>
      <c r="M8724" s="186" t="s">
        <v>77</v>
      </c>
      <c r="N8724" s="61" t="s">
        <v>51</v>
      </c>
      <c r="P8724" s="175" t="s">
        <v>335</v>
      </c>
    </row>
    <row r="8725" spans="1:16" ht="17.25">
      <c r="A8725" s="183" t="s">
        <v>17403</v>
      </c>
      <c r="B8725" s="183" t="s">
        <v>17404</v>
      </c>
      <c r="C8725" s="183" t="s">
        <v>335</v>
      </c>
      <c r="D8725" s="183" t="s">
        <v>336</v>
      </c>
      <c r="E8725" s="184">
        <v>196</v>
      </c>
      <c r="F8725" s="184">
        <v>196</v>
      </c>
      <c r="G8725" s="188"/>
      <c r="H8725" s="185"/>
      <c r="I8725" s="184">
        <v>76.61</v>
      </c>
      <c r="J8725" s="184">
        <v>272.61</v>
      </c>
      <c r="K8725" s="185">
        <v>66</v>
      </c>
      <c r="L8725" s="185"/>
      <c r="M8725" s="186"/>
      <c r="N8725" s="61" t="s">
        <v>51</v>
      </c>
      <c r="P8725" s="175" t="s">
        <v>335</v>
      </c>
    </row>
    <row r="8726" spans="1:16" ht="17.25">
      <c r="A8726" s="183" t="s">
        <v>17405</v>
      </c>
      <c r="B8726" s="183" t="s">
        <v>17406</v>
      </c>
      <c r="C8726" s="183" t="s">
        <v>335</v>
      </c>
      <c r="D8726" s="183" t="s">
        <v>336</v>
      </c>
      <c r="E8726" s="184"/>
      <c r="F8726" s="184"/>
      <c r="G8726" s="185"/>
      <c r="H8726" s="185"/>
      <c r="I8726" s="184"/>
      <c r="J8726" s="184"/>
      <c r="K8726" s="185" t="s">
        <v>410</v>
      </c>
      <c r="L8726" s="185"/>
      <c r="M8726" s="186"/>
      <c r="N8726" s="61" t="s">
        <v>410</v>
      </c>
      <c r="P8726" s="175" t="s">
        <v>335</v>
      </c>
    </row>
    <row r="8727" spans="1:16" ht="17.25">
      <c r="A8727" s="183" t="s">
        <v>17407</v>
      </c>
      <c r="B8727" s="183" t="s">
        <v>17408</v>
      </c>
      <c r="C8727" s="183" t="s">
        <v>335</v>
      </c>
      <c r="D8727" s="183" t="s">
        <v>336</v>
      </c>
      <c r="E8727" s="184"/>
      <c r="F8727" s="184"/>
      <c r="G8727" s="185"/>
      <c r="H8727" s="185"/>
      <c r="I8727" s="184"/>
      <c r="J8727" s="184"/>
      <c r="K8727" s="185" t="s">
        <v>410</v>
      </c>
      <c r="L8727" s="185"/>
      <c r="M8727" s="186"/>
      <c r="N8727" s="61" t="s">
        <v>410</v>
      </c>
      <c r="P8727" s="175" t="s">
        <v>335</v>
      </c>
    </row>
    <row r="8728" spans="1:16" ht="17.25">
      <c r="A8728" s="183" t="s">
        <v>17409</v>
      </c>
      <c r="B8728" s="183" t="s">
        <v>17410</v>
      </c>
      <c r="C8728" s="183" t="s">
        <v>335</v>
      </c>
      <c r="D8728" s="183" t="s">
        <v>336</v>
      </c>
      <c r="E8728" s="184"/>
      <c r="F8728" s="184"/>
      <c r="G8728" s="185"/>
      <c r="H8728" s="185"/>
      <c r="I8728" s="184"/>
      <c r="J8728" s="184"/>
      <c r="K8728" s="183" t="s">
        <v>410</v>
      </c>
      <c r="L8728" s="183"/>
      <c r="M8728" s="186"/>
      <c r="N8728" s="61" t="s">
        <v>410</v>
      </c>
      <c r="P8728" s="175" t="s">
        <v>335</v>
      </c>
    </row>
    <row r="8729" spans="1:16" ht="17.25">
      <c r="A8729" s="183" t="s">
        <v>17411</v>
      </c>
      <c r="B8729" s="183" t="s">
        <v>17412</v>
      </c>
      <c r="C8729" s="183" t="s">
        <v>335</v>
      </c>
      <c r="D8729" s="183" t="s">
        <v>336</v>
      </c>
      <c r="E8729" s="184"/>
      <c r="F8729" s="184"/>
      <c r="G8729" s="185"/>
      <c r="H8729" s="185"/>
      <c r="I8729" s="184"/>
      <c r="J8729" s="184"/>
      <c r="K8729" s="185" t="s">
        <v>410</v>
      </c>
      <c r="L8729" s="185"/>
      <c r="M8729" s="186"/>
      <c r="N8729" s="61" t="s">
        <v>410</v>
      </c>
      <c r="P8729" s="175" t="s">
        <v>335</v>
      </c>
    </row>
    <row r="8730" spans="1:16" ht="17.25">
      <c r="A8730" s="183" t="s">
        <v>17413</v>
      </c>
      <c r="B8730" s="183" t="s">
        <v>17414</v>
      </c>
      <c r="C8730" s="183" t="s">
        <v>335</v>
      </c>
      <c r="D8730" s="183" t="s">
        <v>336</v>
      </c>
      <c r="E8730" s="184"/>
      <c r="F8730" s="184"/>
      <c r="G8730" s="185"/>
      <c r="H8730" s="185"/>
      <c r="I8730" s="184"/>
      <c r="J8730" s="184"/>
      <c r="K8730" s="185" t="s">
        <v>410</v>
      </c>
      <c r="L8730" s="185"/>
      <c r="M8730" s="186"/>
      <c r="N8730" s="61" t="s">
        <v>410</v>
      </c>
      <c r="P8730" s="175" t="s">
        <v>335</v>
      </c>
    </row>
    <row r="8731" spans="1:16" ht="17.25">
      <c r="A8731" s="183" t="s">
        <v>17415</v>
      </c>
      <c r="B8731" s="183" t="s">
        <v>17416</v>
      </c>
      <c r="C8731" s="183" t="s">
        <v>335</v>
      </c>
      <c r="D8731" s="183" t="s">
        <v>336</v>
      </c>
      <c r="E8731" s="184">
        <v>240</v>
      </c>
      <c r="F8731" s="184">
        <v>240</v>
      </c>
      <c r="G8731" s="185"/>
      <c r="H8731" s="185"/>
      <c r="I8731" s="184">
        <v>95.31</v>
      </c>
      <c r="J8731" s="184">
        <v>335.31</v>
      </c>
      <c r="K8731" s="183">
        <v>0</v>
      </c>
      <c r="L8731" s="183"/>
      <c r="M8731" s="186"/>
      <c r="N8731" s="61" t="s">
        <v>51</v>
      </c>
      <c r="P8731" s="175" t="s">
        <v>335</v>
      </c>
    </row>
    <row r="8732" spans="1:16" ht="17.25">
      <c r="A8732" s="183" t="s">
        <v>17417</v>
      </c>
      <c r="B8732" s="183" t="s">
        <v>17418</v>
      </c>
      <c r="C8732" s="183" t="s">
        <v>335</v>
      </c>
      <c r="D8732" s="183" t="s">
        <v>336</v>
      </c>
      <c r="E8732" s="184">
        <v>190</v>
      </c>
      <c r="F8732" s="184">
        <v>190</v>
      </c>
      <c r="G8732" s="185"/>
      <c r="H8732" s="185"/>
      <c r="I8732" s="184">
        <v>95.31</v>
      </c>
      <c r="J8732" s="184">
        <v>285.31</v>
      </c>
      <c r="K8732" s="185">
        <v>0</v>
      </c>
      <c r="L8732" s="185"/>
      <c r="M8732" s="186"/>
      <c r="N8732" s="61" t="s">
        <v>51</v>
      </c>
      <c r="P8732" s="175" t="s">
        <v>335</v>
      </c>
    </row>
    <row r="8733" spans="1:16" ht="17.25">
      <c r="A8733" s="183" t="s">
        <v>17419</v>
      </c>
      <c r="B8733" s="183" t="s">
        <v>17420</v>
      </c>
      <c r="C8733" s="183" t="s">
        <v>335</v>
      </c>
      <c r="D8733" s="183" t="s">
        <v>336</v>
      </c>
      <c r="E8733" s="184">
        <v>155</v>
      </c>
      <c r="F8733" s="184">
        <v>155</v>
      </c>
      <c r="G8733" s="185"/>
      <c r="H8733" s="185"/>
      <c r="I8733" s="184">
        <v>87.9</v>
      </c>
      <c r="J8733" s="184">
        <v>242.9</v>
      </c>
      <c r="K8733" s="185">
        <v>0</v>
      </c>
      <c r="L8733" s="185"/>
      <c r="M8733" s="186"/>
      <c r="N8733" s="61" t="s">
        <v>51</v>
      </c>
      <c r="P8733" s="175" t="s">
        <v>335</v>
      </c>
    </row>
    <row r="8734" spans="1:16" ht="17.25">
      <c r="A8734" s="183" t="s">
        <v>17421</v>
      </c>
      <c r="B8734" s="183" t="s">
        <v>17422</v>
      </c>
      <c r="C8734" s="183" t="s">
        <v>335</v>
      </c>
      <c r="D8734" s="183" t="s">
        <v>336</v>
      </c>
      <c r="E8734" s="184">
        <v>169</v>
      </c>
      <c r="F8734" s="184">
        <v>169</v>
      </c>
      <c r="G8734" s="185"/>
      <c r="H8734" s="185"/>
      <c r="I8734" s="184">
        <v>95.07</v>
      </c>
      <c r="J8734" s="184">
        <v>264.07</v>
      </c>
      <c r="K8734" s="185">
        <v>0</v>
      </c>
      <c r="L8734" s="185"/>
      <c r="M8734" s="186"/>
      <c r="N8734" s="61" t="s">
        <v>51</v>
      </c>
      <c r="P8734" s="175" t="s">
        <v>335</v>
      </c>
    </row>
    <row r="8735" spans="1:16" ht="17.25">
      <c r="A8735" s="183" t="s">
        <v>17423</v>
      </c>
      <c r="B8735" s="183" t="s">
        <v>17424</v>
      </c>
      <c r="C8735" s="183" t="s">
        <v>335</v>
      </c>
      <c r="D8735" s="183" t="s">
        <v>336</v>
      </c>
      <c r="E8735" s="184">
        <v>88</v>
      </c>
      <c r="F8735" s="184">
        <v>88</v>
      </c>
      <c r="G8735" s="188"/>
      <c r="H8735" s="185"/>
      <c r="I8735" s="184">
        <v>38.3</v>
      </c>
      <c r="J8735" s="184">
        <v>126.3</v>
      </c>
      <c r="K8735" s="183">
        <v>220</v>
      </c>
      <c r="L8735" s="183"/>
      <c r="M8735" s="186"/>
      <c r="N8735" s="61" t="s">
        <v>51</v>
      </c>
      <c r="P8735" s="175" t="s">
        <v>335</v>
      </c>
    </row>
    <row r="8736" spans="1:16" ht="17.25">
      <c r="A8736" s="183" t="s">
        <v>17425</v>
      </c>
      <c r="B8736" s="183" t="s">
        <v>17426</v>
      </c>
      <c r="C8736" s="183" t="s">
        <v>335</v>
      </c>
      <c r="D8736" s="183" t="s">
        <v>336</v>
      </c>
      <c r="E8736" s="184">
        <v>80</v>
      </c>
      <c r="F8736" s="184">
        <v>80</v>
      </c>
      <c r="G8736" s="185"/>
      <c r="H8736" s="185"/>
      <c r="I8736" s="184">
        <v>37.55</v>
      </c>
      <c r="J8736" s="184">
        <v>117.55</v>
      </c>
      <c r="K8736" s="185">
        <v>4</v>
      </c>
      <c r="L8736" s="185"/>
      <c r="M8736" s="186"/>
      <c r="N8736" s="61" t="s">
        <v>51</v>
      </c>
      <c r="P8736" s="175" t="s">
        <v>335</v>
      </c>
    </row>
    <row r="8737" spans="1:16" ht="17.25">
      <c r="A8737" s="183" t="s">
        <v>17427</v>
      </c>
      <c r="B8737" s="183" t="s">
        <v>17428</v>
      </c>
      <c r="C8737" s="183" t="s">
        <v>335</v>
      </c>
      <c r="D8737" s="183" t="s">
        <v>336</v>
      </c>
      <c r="E8737" s="184">
        <v>80</v>
      </c>
      <c r="F8737" s="184">
        <v>80</v>
      </c>
      <c r="G8737" s="188"/>
      <c r="H8737" s="185"/>
      <c r="I8737" s="184">
        <v>37.55</v>
      </c>
      <c r="J8737" s="184">
        <v>117.55</v>
      </c>
      <c r="K8737" s="185">
        <v>115</v>
      </c>
      <c r="L8737" s="185"/>
      <c r="M8737" s="186"/>
      <c r="N8737" s="61" t="s">
        <v>51</v>
      </c>
      <c r="P8737" s="175" t="s">
        <v>335</v>
      </c>
    </row>
    <row r="8738" spans="1:16" ht="17.25">
      <c r="A8738" s="183" t="s">
        <v>17429</v>
      </c>
      <c r="B8738" s="183" t="s">
        <v>17430</v>
      </c>
      <c r="C8738" s="183" t="s">
        <v>335</v>
      </c>
      <c r="D8738" s="183" t="s">
        <v>336</v>
      </c>
      <c r="E8738" s="184">
        <v>139</v>
      </c>
      <c r="F8738" s="184">
        <v>139</v>
      </c>
      <c r="G8738" s="185"/>
      <c r="H8738" s="185"/>
      <c r="I8738" s="184">
        <v>44.79</v>
      </c>
      <c r="J8738" s="184">
        <v>183.79</v>
      </c>
      <c r="K8738" s="185">
        <v>53</v>
      </c>
      <c r="L8738" s="185" t="s">
        <v>57</v>
      </c>
      <c r="M8738" s="186" t="s">
        <v>422</v>
      </c>
      <c r="N8738" s="61" t="s">
        <v>51</v>
      </c>
      <c r="P8738" s="175" t="s">
        <v>335</v>
      </c>
    </row>
    <row r="8739" spans="1:16" ht="17.25">
      <c r="A8739" s="183" t="s">
        <v>17431</v>
      </c>
      <c r="B8739" s="183" t="s">
        <v>17432</v>
      </c>
      <c r="C8739" s="183" t="s">
        <v>335</v>
      </c>
      <c r="D8739" s="183" t="s">
        <v>336</v>
      </c>
      <c r="E8739" s="184">
        <v>191</v>
      </c>
      <c r="F8739" s="184">
        <v>191</v>
      </c>
      <c r="G8739" s="188"/>
      <c r="H8739" s="185"/>
      <c r="I8739" s="184">
        <v>78.82</v>
      </c>
      <c r="J8739" s="184">
        <v>269.82</v>
      </c>
      <c r="K8739" s="185">
        <v>0</v>
      </c>
      <c r="L8739" s="185"/>
      <c r="M8739" s="186"/>
      <c r="N8739" s="61" t="s">
        <v>51</v>
      </c>
      <c r="P8739" s="175" t="s">
        <v>335</v>
      </c>
    </row>
    <row r="8740" spans="1:16" ht="17.25">
      <c r="A8740" s="183" t="s">
        <v>17433</v>
      </c>
      <c r="B8740" s="183" t="s">
        <v>17434</v>
      </c>
      <c r="C8740" s="183" t="s">
        <v>335</v>
      </c>
      <c r="D8740" s="183" t="s">
        <v>336</v>
      </c>
      <c r="E8740" s="184"/>
      <c r="F8740" s="184"/>
      <c r="G8740" s="185"/>
      <c r="H8740" s="185"/>
      <c r="I8740" s="184"/>
      <c r="J8740" s="184"/>
      <c r="K8740" s="185" t="s">
        <v>410</v>
      </c>
      <c r="L8740" s="185"/>
      <c r="M8740" s="186"/>
      <c r="N8740" s="61" t="s">
        <v>410</v>
      </c>
      <c r="P8740" s="175" t="s">
        <v>335</v>
      </c>
    </row>
    <row r="8741" spans="1:16" ht="17.25">
      <c r="A8741" s="183" t="s">
        <v>17435</v>
      </c>
      <c r="B8741" s="183" t="s">
        <v>17436</v>
      </c>
      <c r="C8741" s="183" t="s">
        <v>335</v>
      </c>
      <c r="D8741" s="183" t="s">
        <v>336</v>
      </c>
      <c r="E8741" s="184">
        <v>186</v>
      </c>
      <c r="F8741" s="184">
        <v>186</v>
      </c>
      <c r="G8741" s="185"/>
      <c r="H8741" s="185"/>
      <c r="I8741" s="184">
        <v>90.29</v>
      </c>
      <c r="J8741" s="184">
        <v>276.29</v>
      </c>
      <c r="K8741" s="185">
        <v>0</v>
      </c>
      <c r="L8741" s="185"/>
      <c r="M8741" s="186"/>
      <c r="N8741" s="61" t="s">
        <v>51</v>
      </c>
      <c r="P8741" s="175" t="s">
        <v>335</v>
      </c>
    </row>
    <row r="8742" spans="1:16" ht="17.25">
      <c r="A8742" s="183" t="s">
        <v>17437</v>
      </c>
      <c r="B8742" s="183" t="s">
        <v>17438</v>
      </c>
      <c r="C8742" s="183" t="s">
        <v>335</v>
      </c>
      <c r="D8742" s="183" t="s">
        <v>336</v>
      </c>
      <c r="E8742" s="184"/>
      <c r="F8742" s="184"/>
      <c r="G8742" s="185"/>
      <c r="H8742" s="185"/>
      <c r="I8742" s="184"/>
      <c r="J8742" s="184"/>
      <c r="K8742" s="185" t="s">
        <v>410</v>
      </c>
      <c r="L8742" s="185"/>
      <c r="M8742" s="186"/>
      <c r="N8742" s="61" t="s">
        <v>410</v>
      </c>
      <c r="P8742" s="175" t="s">
        <v>335</v>
      </c>
    </row>
    <row r="8743" spans="1:16" ht="17.25">
      <c r="A8743" s="183" t="s">
        <v>17439</v>
      </c>
      <c r="B8743" s="183" t="s">
        <v>17432</v>
      </c>
      <c r="C8743" s="183" t="s">
        <v>335</v>
      </c>
      <c r="D8743" s="183" t="s">
        <v>336</v>
      </c>
      <c r="E8743" s="184">
        <v>280</v>
      </c>
      <c r="F8743" s="184">
        <v>280</v>
      </c>
      <c r="G8743" s="185"/>
      <c r="H8743" s="185"/>
      <c r="I8743" s="184">
        <v>80.01</v>
      </c>
      <c r="J8743" s="184">
        <v>360.01</v>
      </c>
      <c r="K8743" s="185">
        <v>287</v>
      </c>
      <c r="L8743" s="185"/>
      <c r="M8743" s="186"/>
      <c r="N8743" s="61" t="s">
        <v>51</v>
      </c>
      <c r="P8743" s="175" t="s">
        <v>335</v>
      </c>
    </row>
    <row r="8744" spans="1:16" ht="17.25">
      <c r="A8744" s="183" t="s">
        <v>17440</v>
      </c>
      <c r="B8744" s="183" t="s">
        <v>17441</v>
      </c>
      <c r="C8744" s="183" t="s">
        <v>335</v>
      </c>
      <c r="D8744" s="183" t="s">
        <v>336</v>
      </c>
      <c r="E8744" s="184"/>
      <c r="F8744" s="184"/>
      <c r="G8744" s="185"/>
      <c r="H8744" s="185"/>
      <c r="I8744" s="184"/>
      <c r="J8744" s="184"/>
      <c r="K8744" s="185" t="s">
        <v>410</v>
      </c>
      <c r="L8744" s="185"/>
      <c r="M8744" s="186"/>
      <c r="N8744" s="61" t="s">
        <v>410</v>
      </c>
      <c r="P8744" s="175" t="s">
        <v>335</v>
      </c>
    </row>
    <row r="8745" spans="1:16" ht="17.25">
      <c r="A8745" s="183" t="s">
        <v>17442</v>
      </c>
      <c r="B8745" s="183" t="s">
        <v>17443</v>
      </c>
      <c r="C8745" s="183" t="s">
        <v>335</v>
      </c>
      <c r="D8745" s="183" t="s">
        <v>336</v>
      </c>
      <c r="E8745" s="184">
        <v>185</v>
      </c>
      <c r="F8745" s="184">
        <v>185</v>
      </c>
      <c r="G8745" s="185"/>
      <c r="H8745" s="185"/>
      <c r="I8745" s="184">
        <v>90.7</v>
      </c>
      <c r="J8745" s="184">
        <v>275.7</v>
      </c>
      <c r="K8745" s="185">
        <v>0</v>
      </c>
      <c r="L8745" s="185"/>
      <c r="M8745" s="186"/>
      <c r="N8745" s="61" t="s">
        <v>51</v>
      </c>
      <c r="P8745" s="175" t="s">
        <v>335</v>
      </c>
    </row>
    <row r="8746" spans="1:16" ht="17.25">
      <c r="A8746" s="183" t="s">
        <v>17444</v>
      </c>
      <c r="B8746" s="183" t="s">
        <v>17445</v>
      </c>
      <c r="C8746" s="183" t="s">
        <v>335</v>
      </c>
      <c r="D8746" s="183" t="s">
        <v>336</v>
      </c>
      <c r="E8746" s="184">
        <v>234</v>
      </c>
      <c r="F8746" s="184">
        <v>233</v>
      </c>
      <c r="G8746" s="185" t="s">
        <v>1342</v>
      </c>
      <c r="H8746" s="185"/>
      <c r="I8746" s="184">
        <v>87.72</v>
      </c>
      <c r="J8746" s="184">
        <v>320.72</v>
      </c>
      <c r="K8746" s="183">
        <v>3</v>
      </c>
      <c r="L8746" s="183"/>
      <c r="M8746" s="186"/>
      <c r="N8746" s="61" t="s">
        <v>51</v>
      </c>
      <c r="P8746" s="175" t="s">
        <v>335</v>
      </c>
    </row>
    <row r="8747" spans="1:16" ht="17.25">
      <c r="A8747" s="183" t="s">
        <v>17446</v>
      </c>
      <c r="B8747" s="183" t="s">
        <v>17447</v>
      </c>
      <c r="C8747" s="183" t="s">
        <v>335</v>
      </c>
      <c r="D8747" s="183" t="s">
        <v>336</v>
      </c>
      <c r="E8747" s="184">
        <v>234</v>
      </c>
      <c r="F8747" s="184">
        <v>233</v>
      </c>
      <c r="G8747" s="185" t="s">
        <v>1342</v>
      </c>
      <c r="H8747" s="185"/>
      <c r="I8747" s="184">
        <v>87.72</v>
      </c>
      <c r="J8747" s="184">
        <v>320.72</v>
      </c>
      <c r="K8747" s="185">
        <v>100</v>
      </c>
      <c r="L8747" s="185"/>
      <c r="M8747" s="186"/>
      <c r="N8747" s="61" t="s">
        <v>51</v>
      </c>
      <c r="P8747" s="175" t="s">
        <v>335</v>
      </c>
    </row>
    <row r="8748" spans="1:16" ht="17.25">
      <c r="A8748" s="183" t="s">
        <v>17448</v>
      </c>
      <c r="B8748" s="183" t="s">
        <v>17449</v>
      </c>
      <c r="C8748" s="183" t="s">
        <v>335</v>
      </c>
      <c r="D8748" s="183" t="s">
        <v>336</v>
      </c>
      <c r="E8748" s="184">
        <v>214</v>
      </c>
      <c r="F8748" s="184">
        <v>214</v>
      </c>
      <c r="G8748" s="188"/>
      <c r="H8748" s="185"/>
      <c r="I8748" s="184">
        <v>101.54</v>
      </c>
      <c r="J8748" s="184">
        <v>315.54</v>
      </c>
      <c r="K8748" s="185">
        <v>22</v>
      </c>
      <c r="L8748" s="185"/>
      <c r="M8748" s="186"/>
      <c r="N8748" s="61" t="s">
        <v>51</v>
      </c>
      <c r="P8748" s="175" t="s">
        <v>335</v>
      </c>
    </row>
    <row r="8749" spans="1:16" ht="17.25">
      <c r="A8749" s="183" t="s">
        <v>17450</v>
      </c>
      <c r="B8749" s="183" t="s">
        <v>17451</v>
      </c>
      <c r="C8749" s="183" t="s">
        <v>335</v>
      </c>
      <c r="D8749" s="183" t="s">
        <v>336</v>
      </c>
      <c r="E8749" s="184">
        <v>214</v>
      </c>
      <c r="F8749" s="184">
        <v>214</v>
      </c>
      <c r="G8749" s="185"/>
      <c r="H8749" s="185"/>
      <c r="I8749" s="184">
        <v>101.54</v>
      </c>
      <c r="J8749" s="184">
        <v>315.54</v>
      </c>
      <c r="K8749" s="185">
        <v>0</v>
      </c>
      <c r="L8749" s="185"/>
      <c r="M8749" s="186"/>
      <c r="N8749" s="61" t="s">
        <v>51</v>
      </c>
      <c r="P8749" s="175" t="s">
        <v>335</v>
      </c>
    </row>
    <row r="8750" spans="1:16" ht="17.25">
      <c r="A8750" s="183" t="s">
        <v>17452</v>
      </c>
      <c r="B8750" s="183" t="s">
        <v>17453</v>
      </c>
      <c r="C8750" s="183" t="s">
        <v>335</v>
      </c>
      <c r="D8750" s="183" t="s">
        <v>336</v>
      </c>
      <c r="E8750" s="184">
        <v>210</v>
      </c>
      <c r="F8750" s="184">
        <v>210</v>
      </c>
      <c r="G8750" s="185"/>
      <c r="H8750" s="185"/>
      <c r="I8750" s="184">
        <v>119.37</v>
      </c>
      <c r="J8750" s="184">
        <v>329.37</v>
      </c>
      <c r="K8750" s="185">
        <v>0</v>
      </c>
      <c r="L8750" s="185"/>
      <c r="M8750" s="186"/>
      <c r="N8750" s="61" t="s">
        <v>51</v>
      </c>
      <c r="P8750" s="175" t="s">
        <v>335</v>
      </c>
    </row>
    <row r="8751" spans="1:16" ht="17.25">
      <c r="A8751" s="183" t="s">
        <v>17454</v>
      </c>
      <c r="B8751" s="183" t="s">
        <v>17455</v>
      </c>
      <c r="C8751" s="183" t="s">
        <v>335</v>
      </c>
      <c r="D8751" s="183" t="s">
        <v>336</v>
      </c>
      <c r="E8751" s="184">
        <v>180</v>
      </c>
      <c r="F8751" s="184">
        <v>180</v>
      </c>
      <c r="G8751" s="185"/>
      <c r="H8751" s="185"/>
      <c r="I8751" s="184">
        <v>84.48</v>
      </c>
      <c r="J8751" s="184">
        <v>264.48</v>
      </c>
      <c r="K8751" s="185">
        <v>0</v>
      </c>
      <c r="L8751" s="185"/>
      <c r="M8751" s="186"/>
      <c r="N8751" s="61" t="s">
        <v>51</v>
      </c>
      <c r="P8751" s="175" t="s">
        <v>335</v>
      </c>
    </row>
    <row r="8752" spans="1:16" ht="17.25">
      <c r="A8752" s="183" t="s">
        <v>17456</v>
      </c>
      <c r="B8752" s="183" t="s">
        <v>17457</v>
      </c>
      <c r="C8752" s="183" t="s">
        <v>335</v>
      </c>
      <c r="D8752" s="183" t="s">
        <v>336</v>
      </c>
      <c r="E8752" s="184"/>
      <c r="F8752" s="184"/>
      <c r="G8752" s="188"/>
      <c r="H8752" s="185"/>
      <c r="I8752" s="184"/>
      <c r="J8752" s="184"/>
      <c r="K8752" s="185" t="s">
        <v>410</v>
      </c>
      <c r="L8752" s="185"/>
      <c r="M8752" s="186"/>
      <c r="N8752" s="61" t="s">
        <v>410</v>
      </c>
      <c r="P8752" s="175" t="s">
        <v>335</v>
      </c>
    </row>
    <row r="8753" spans="1:16" ht="17.25">
      <c r="A8753" s="183" t="s">
        <v>17458</v>
      </c>
      <c r="B8753" s="183" t="s">
        <v>17459</v>
      </c>
      <c r="C8753" s="183" t="s">
        <v>335</v>
      </c>
      <c r="D8753" s="183" t="s">
        <v>336</v>
      </c>
      <c r="E8753" s="184"/>
      <c r="F8753" s="184"/>
      <c r="G8753" s="188"/>
      <c r="H8753" s="185"/>
      <c r="I8753" s="184"/>
      <c r="J8753" s="184"/>
      <c r="K8753" s="185" t="s">
        <v>410</v>
      </c>
      <c r="L8753" s="185"/>
      <c r="M8753" s="186"/>
      <c r="N8753" s="61" t="s">
        <v>410</v>
      </c>
      <c r="P8753" s="175" t="s">
        <v>335</v>
      </c>
    </row>
    <row r="8754" spans="1:16" ht="17.25">
      <c r="A8754" s="183" t="s">
        <v>17460</v>
      </c>
      <c r="B8754" s="183" t="s">
        <v>17461</v>
      </c>
      <c r="C8754" s="183" t="s">
        <v>335</v>
      </c>
      <c r="D8754" s="183" t="s">
        <v>336</v>
      </c>
      <c r="E8754" s="184"/>
      <c r="F8754" s="184"/>
      <c r="G8754" s="185"/>
      <c r="H8754" s="185"/>
      <c r="I8754" s="184"/>
      <c r="J8754" s="184"/>
      <c r="K8754" s="185" t="s">
        <v>410</v>
      </c>
      <c r="L8754" s="185"/>
      <c r="M8754" s="186"/>
      <c r="N8754" s="61" t="s">
        <v>410</v>
      </c>
      <c r="P8754" s="175" t="s">
        <v>335</v>
      </c>
    </row>
    <row r="8755" spans="1:16" ht="17.25">
      <c r="A8755" s="183" t="s">
        <v>17462</v>
      </c>
      <c r="B8755" s="183" t="s">
        <v>17463</v>
      </c>
      <c r="C8755" s="183" t="s">
        <v>335</v>
      </c>
      <c r="D8755" s="183" t="s">
        <v>336</v>
      </c>
      <c r="E8755" s="184">
        <v>173</v>
      </c>
      <c r="F8755" s="184">
        <v>173</v>
      </c>
      <c r="G8755" s="185"/>
      <c r="H8755" s="185"/>
      <c r="I8755" s="184">
        <v>77.91</v>
      </c>
      <c r="J8755" s="184">
        <v>250.91</v>
      </c>
      <c r="K8755" s="185">
        <v>0</v>
      </c>
      <c r="L8755" s="185"/>
      <c r="M8755" s="186"/>
      <c r="N8755" s="61" t="s">
        <v>51</v>
      </c>
      <c r="P8755" s="175" t="s">
        <v>335</v>
      </c>
    </row>
    <row r="8756" spans="1:16" ht="17.25">
      <c r="A8756" s="183" t="s">
        <v>17464</v>
      </c>
      <c r="B8756" s="183" t="s">
        <v>17465</v>
      </c>
      <c r="C8756" s="183" t="s">
        <v>335</v>
      </c>
      <c r="D8756" s="183" t="s">
        <v>336</v>
      </c>
      <c r="E8756" s="184"/>
      <c r="F8756" s="184"/>
      <c r="G8756" s="188"/>
      <c r="H8756" s="185"/>
      <c r="I8756" s="184"/>
      <c r="J8756" s="184"/>
      <c r="K8756" s="185" t="s">
        <v>410</v>
      </c>
      <c r="L8756" s="185"/>
      <c r="M8756" s="186"/>
      <c r="N8756" s="61" t="s">
        <v>410</v>
      </c>
      <c r="P8756" s="175" t="s">
        <v>335</v>
      </c>
    </row>
    <row r="8757" spans="1:16" ht="17.25">
      <c r="A8757" s="183" t="s">
        <v>17466</v>
      </c>
      <c r="B8757" s="183" t="s">
        <v>17467</v>
      </c>
      <c r="C8757" s="183" t="s">
        <v>335</v>
      </c>
      <c r="D8757" s="183" t="s">
        <v>336</v>
      </c>
      <c r="E8757" s="184"/>
      <c r="F8757" s="184"/>
      <c r="G8757" s="185"/>
      <c r="H8757" s="185"/>
      <c r="I8757" s="184"/>
      <c r="J8757" s="184"/>
      <c r="K8757" s="185" t="s">
        <v>410</v>
      </c>
      <c r="L8757" s="185"/>
      <c r="M8757" s="186"/>
      <c r="N8757" s="61" t="s">
        <v>410</v>
      </c>
      <c r="P8757" s="175" t="s">
        <v>335</v>
      </c>
    </row>
    <row r="8758" spans="1:16" ht="17.25">
      <c r="A8758" s="183" t="s">
        <v>17468</v>
      </c>
      <c r="B8758" s="183" t="s">
        <v>17469</v>
      </c>
      <c r="C8758" s="183" t="s">
        <v>335</v>
      </c>
      <c r="D8758" s="183" t="s">
        <v>336</v>
      </c>
      <c r="E8758" s="184">
        <v>160</v>
      </c>
      <c r="F8758" s="184">
        <v>151</v>
      </c>
      <c r="G8758" s="188" t="s">
        <v>194</v>
      </c>
      <c r="H8758" s="185"/>
      <c r="I8758" s="184">
        <v>51.26</v>
      </c>
      <c r="J8758" s="184">
        <v>202.26</v>
      </c>
      <c r="K8758" s="185">
        <v>89</v>
      </c>
      <c r="L8758" s="185"/>
      <c r="M8758" s="186"/>
      <c r="N8758" s="61" t="s">
        <v>51</v>
      </c>
      <c r="P8758" s="175" t="s">
        <v>335</v>
      </c>
    </row>
    <row r="8759" spans="1:16" ht="17.25">
      <c r="A8759" s="183" t="s">
        <v>17470</v>
      </c>
      <c r="B8759" s="183" t="s">
        <v>17471</v>
      </c>
      <c r="C8759" s="183" t="s">
        <v>335</v>
      </c>
      <c r="D8759" s="183" t="s">
        <v>336</v>
      </c>
      <c r="E8759" s="184">
        <v>200</v>
      </c>
      <c r="F8759" s="184">
        <v>200</v>
      </c>
      <c r="G8759" s="185"/>
      <c r="H8759" s="185"/>
      <c r="I8759" s="184">
        <v>98.23</v>
      </c>
      <c r="J8759" s="184">
        <v>298.23</v>
      </c>
      <c r="K8759" s="185">
        <v>0</v>
      </c>
      <c r="L8759" s="185"/>
      <c r="M8759" s="186"/>
      <c r="N8759" s="61" t="s">
        <v>51</v>
      </c>
      <c r="P8759" s="175" t="s">
        <v>335</v>
      </c>
    </row>
    <row r="8760" spans="1:16" ht="17.25">
      <c r="A8760" s="183" t="s">
        <v>17472</v>
      </c>
      <c r="B8760" s="183" t="s">
        <v>17473</v>
      </c>
      <c r="C8760" s="183" t="s">
        <v>335</v>
      </c>
      <c r="D8760" s="183" t="s">
        <v>336</v>
      </c>
      <c r="E8760" s="184">
        <v>210</v>
      </c>
      <c r="F8760" s="184">
        <v>210</v>
      </c>
      <c r="G8760" s="185"/>
      <c r="H8760" s="185"/>
      <c r="I8760" s="184">
        <v>86.21</v>
      </c>
      <c r="J8760" s="184">
        <v>296.21</v>
      </c>
      <c r="K8760" s="185">
        <v>0</v>
      </c>
      <c r="L8760" s="185"/>
      <c r="M8760" s="186"/>
      <c r="N8760" s="61" t="s">
        <v>51</v>
      </c>
      <c r="P8760" s="175" t="s">
        <v>335</v>
      </c>
    </row>
    <row r="8761" spans="1:16" ht="17.25">
      <c r="A8761" s="183" t="s">
        <v>17474</v>
      </c>
      <c r="B8761" s="183" t="s">
        <v>17475</v>
      </c>
      <c r="C8761" s="183" t="s">
        <v>335</v>
      </c>
      <c r="D8761" s="183" t="s">
        <v>336</v>
      </c>
      <c r="E8761" s="184">
        <v>171</v>
      </c>
      <c r="F8761" s="184">
        <v>171</v>
      </c>
      <c r="G8761" s="185"/>
      <c r="H8761" s="185"/>
      <c r="I8761" s="184">
        <v>79.75</v>
      </c>
      <c r="J8761" s="184">
        <v>250.75</v>
      </c>
      <c r="K8761" s="185">
        <v>0</v>
      </c>
      <c r="L8761" s="185"/>
      <c r="M8761" s="186"/>
      <c r="N8761" s="61" t="s">
        <v>51</v>
      </c>
      <c r="P8761" s="175" t="s">
        <v>335</v>
      </c>
    </row>
    <row r="8762" spans="1:16" ht="17.25">
      <c r="A8762" s="183" t="s">
        <v>17476</v>
      </c>
      <c r="B8762" s="183" t="s">
        <v>17477</v>
      </c>
      <c r="C8762" s="183" t="s">
        <v>335</v>
      </c>
      <c r="D8762" s="183" t="s">
        <v>336</v>
      </c>
      <c r="E8762" s="184">
        <v>242</v>
      </c>
      <c r="F8762" s="184">
        <v>242</v>
      </c>
      <c r="G8762" s="185"/>
      <c r="H8762" s="185"/>
      <c r="I8762" s="184">
        <v>76.04</v>
      </c>
      <c r="J8762" s="184">
        <v>318.04</v>
      </c>
      <c r="K8762" s="185">
        <v>68</v>
      </c>
      <c r="L8762" s="185"/>
      <c r="M8762" s="186"/>
      <c r="N8762" s="61" t="s">
        <v>51</v>
      </c>
      <c r="P8762" s="175" t="s">
        <v>335</v>
      </c>
    </row>
    <row r="8763" spans="1:16" ht="17.25">
      <c r="A8763" s="183" t="s">
        <v>17478</v>
      </c>
      <c r="B8763" s="183" t="s">
        <v>17479</v>
      </c>
      <c r="C8763" s="183" t="s">
        <v>335</v>
      </c>
      <c r="D8763" s="183" t="s">
        <v>336</v>
      </c>
      <c r="E8763" s="184"/>
      <c r="F8763" s="184"/>
      <c r="G8763" s="185"/>
      <c r="H8763" s="185"/>
      <c r="I8763" s="184"/>
      <c r="J8763" s="184"/>
      <c r="K8763" s="185" t="s">
        <v>410</v>
      </c>
      <c r="L8763" s="185"/>
      <c r="M8763" s="186"/>
      <c r="N8763" s="61" t="s">
        <v>410</v>
      </c>
      <c r="P8763" s="175" t="s">
        <v>335</v>
      </c>
    </row>
    <row r="8764" spans="1:16" ht="17.25">
      <c r="A8764" s="183" t="s">
        <v>17480</v>
      </c>
      <c r="B8764" s="183" t="s">
        <v>17481</v>
      </c>
      <c r="C8764" s="183" t="s">
        <v>335</v>
      </c>
      <c r="D8764" s="183" t="s">
        <v>336</v>
      </c>
      <c r="E8764" s="184"/>
      <c r="F8764" s="184"/>
      <c r="G8764" s="185"/>
      <c r="H8764" s="185"/>
      <c r="I8764" s="184"/>
      <c r="J8764" s="184"/>
      <c r="K8764" s="185" t="s">
        <v>410</v>
      </c>
      <c r="L8764" s="185"/>
      <c r="M8764" s="186"/>
      <c r="N8764" s="61" t="s">
        <v>410</v>
      </c>
      <c r="P8764" s="175" t="s">
        <v>335</v>
      </c>
    </row>
    <row r="8765" spans="1:16" ht="17.25">
      <c r="A8765" s="183" t="s">
        <v>17482</v>
      </c>
      <c r="B8765" s="183" t="s">
        <v>17483</v>
      </c>
      <c r="C8765" s="183" t="s">
        <v>335</v>
      </c>
      <c r="D8765" s="183" t="s">
        <v>336</v>
      </c>
      <c r="E8765" s="184">
        <v>208</v>
      </c>
      <c r="F8765" s="184">
        <v>208</v>
      </c>
      <c r="G8765" s="188"/>
      <c r="H8765" s="185"/>
      <c r="I8765" s="184">
        <v>77.1</v>
      </c>
      <c r="J8765" s="184">
        <v>285.1</v>
      </c>
      <c r="K8765" s="183">
        <v>53</v>
      </c>
      <c r="L8765" s="183"/>
      <c r="M8765" s="186"/>
      <c r="N8765" s="61" t="s">
        <v>51</v>
      </c>
      <c r="P8765" s="175" t="s">
        <v>335</v>
      </c>
    </row>
    <row r="8766" spans="1:16" ht="17.25">
      <c r="A8766" s="183" t="s">
        <v>17484</v>
      </c>
      <c r="B8766" s="183" t="s">
        <v>17485</v>
      </c>
      <c r="C8766" s="183" t="s">
        <v>335</v>
      </c>
      <c r="D8766" s="183" t="s">
        <v>336</v>
      </c>
      <c r="E8766" s="184">
        <v>190</v>
      </c>
      <c r="F8766" s="184">
        <v>190</v>
      </c>
      <c r="G8766" s="188"/>
      <c r="H8766" s="185"/>
      <c r="I8766" s="184">
        <v>76.91</v>
      </c>
      <c r="J8766" s="184">
        <v>266.91</v>
      </c>
      <c r="K8766" s="185">
        <v>38</v>
      </c>
      <c r="L8766" s="185" t="s">
        <v>57</v>
      </c>
      <c r="M8766" s="186" t="s">
        <v>77</v>
      </c>
      <c r="N8766" s="61" t="s">
        <v>51</v>
      </c>
      <c r="P8766" s="175" t="s">
        <v>335</v>
      </c>
    </row>
    <row r="8767" spans="1:16" ht="17.25">
      <c r="A8767" s="183" t="s">
        <v>17486</v>
      </c>
      <c r="B8767" s="183" t="s">
        <v>17487</v>
      </c>
      <c r="C8767" s="183" t="s">
        <v>335</v>
      </c>
      <c r="D8767" s="183" t="s">
        <v>336</v>
      </c>
      <c r="E8767" s="184">
        <v>189</v>
      </c>
      <c r="F8767" s="184">
        <v>189</v>
      </c>
      <c r="G8767" s="185"/>
      <c r="H8767" s="185"/>
      <c r="I8767" s="184">
        <v>73.45</v>
      </c>
      <c r="J8767" s="184">
        <v>262.45</v>
      </c>
      <c r="K8767" s="185">
        <v>46</v>
      </c>
      <c r="L8767" s="185"/>
      <c r="M8767" s="186"/>
      <c r="N8767" s="61" t="s">
        <v>51</v>
      </c>
      <c r="P8767" s="175" t="s">
        <v>335</v>
      </c>
    </row>
    <row r="8768" spans="1:16" ht="17.25">
      <c r="A8768" s="183" t="s">
        <v>17488</v>
      </c>
      <c r="B8768" s="183" t="s">
        <v>17489</v>
      </c>
      <c r="C8768" s="183" t="s">
        <v>335</v>
      </c>
      <c r="D8768" s="183" t="s">
        <v>336</v>
      </c>
      <c r="E8768" s="184">
        <v>194</v>
      </c>
      <c r="F8768" s="184">
        <v>194</v>
      </c>
      <c r="G8768" s="185"/>
      <c r="H8768" s="185"/>
      <c r="I8768" s="184">
        <v>73.45</v>
      </c>
      <c r="J8768" s="184">
        <v>267.45</v>
      </c>
      <c r="K8768" s="185">
        <v>16</v>
      </c>
      <c r="L8768" s="185"/>
      <c r="M8768" s="186"/>
      <c r="N8768" s="61" t="s">
        <v>51</v>
      </c>
      <c r="P8768" s="175" t="s">
        <v>335</v>
      </c>
    </row>
    <row r="8769" spans="1:16" ht="17.25">
      <c r="A8769" s="183" t="s">
        <v>17490</v>
      </c>
      <c r="B8769" s="183" t="s">
        <v>17491</v>
      </c>
      <c r="C8769" s="183" t="s">
        <v>335</v>
      </c>
      <c r="D8769" s="183" t="s">
        <v>336</v>
      </c>
      <c r="E8769" s="184">
        <v>175</v>
      </c>
      <c r="F8769" s="184">
        <v>175</v>
      </c>
      <c r="G8769" s="188"/>
      <c r="H8769" s="185"/>
      <c r="I8769" s="184">
        <v>84.76</v>
      </c>
      <c r="J8769" s="184">
        <v>259.76</v>
      </c>
      <c r="K8769" s="185">
        <v>0</v>
      </c>
      <c r="L8769" s="185"/>
      <c r="M8769" s="186"/>
      <c r="N8769" s="61" t="s">
        <v>51</v>
      </c>
      <c r="P8769" s="175" t="s">
        <v>335</v>
      </c>
    </row>
    <row r="8770" spans="1:16" ht="17.25">
      <c r="A8770" s="183" t="s">
        <v>17492</v>
      </c>
      <c r="B8770" s="183" t="s">
        <v>17493</v>
      </c>
      <c r="C8770" s="183" t="s">
        <v>335</v>
      </c>
      <c r="D8770" s="183" t="s">
        <v>336</v>
      </c>
      <c r="E8770" s="184"/>
      <c r="F8770" s="184"/>
      <c r="G8770" s="185"/>
      <c r="H8770" s="185"/>
      <c r="I8770" s="184"/>
      <c r="J8770" s="184"/>
      <c r="K8770" s="185" t="s">
        <v>410</v>
      </c>
      <c r="L8770" s="185"/>
      <c r="M8770" s="186"/>
      <c r="N8770" s="61" t="s">
        <v>410</v>
      </c>
      <c r="P8770" s="175" t="s">
        <v>335</v>
      </c>
    </row>
    <row r="8771" spans="1:16" ht="17.25">
      <c r="A8771" s="183" t="s">
        <v>17494</v>
      </c>
      <c r="B8771" s="183" t="s">
        <v>17495</v>
      </c>
      <c r="C8771" s="183" t="s">
        <v>335</v>
      </c>
      <c r="D8771" s="183" t="s">
        <v>336</v>
      </c>
      <c r="E8771" s="184"/>
      <c r="F8771" s="184"/>
      <c r="G8771" s="185"/>
      <c r="H8771" s="185"/>
      <c r="I8771" s="184"/>
      <c r="J8771" s="184"/>
      <c r="K8771" s="185" t="s">
        <v>410</v>
      </c>
      <c r="L8771" s="185"/>
      <c r="M8771" s="186"/>
      <c r="N8771" s="61" t="s">
        <v>410</v>
      </c>
      <c r="P8771" s="175" t="s">
        <v>335</v>
      </c>
    </row>
    <row r="8772" spans="1:16" ht="17.25">
      <c r="A8772" s="183" t="s">
        <v>17496</v>
      </c>
      <c r="B8772" s="183" t="s">
        <v>17497</v>
      </c>
      <c r="C8772" s="183" t="s">
        <v>335</v>
      </c>
      <c r="D8772" s="183" t="s">
        <v>336</v>
      </c>
      <c r="E8772" s="184">
        <v>185</v>
      </c>
      <c r="F8772" s="184">
        <v>185</v>
      </c>
      <c r="G8772" s="185"/>
      <c r="H8772" s="185"/>
      <c r="I8772" s="184">
        <v>76.91</v>
      </c>
      <c r="J8772" s="184">
        <v>261.91</v>
      </c>
      <c r="K8772" s="185">
        <v>51</v>
      </c>
      <c r="L8772" s="185"/>
      <c r="M8772" s="186"/>
      <c r="N8772" s="61" t="s">
        <v>51</v>
      </c>
      <c r="P8772" s="175" t="s">
        <v>335</v>
      </c>
    </row>
    <row r="8773" spans="1:16" ht="17.25">
      <c r="A8773" s="183" t="s">
        <v>17498</v>
      </c>
      <c r="B8773" s="183" t="s">
        <v>17499</v>
      </c>
      <c r="C8773" s="183" t="s">
        <v>335</v>
      </c>
      <c r="D8773" s="183" t="s">
        <v>336</v>
      </c>
      <c r="E8773" s="184"/>
      <c r="F8773" s="184"/>
      <c r="G8773" s="185"/>
      <c r="H8773" s="185"/>
      <c r="I8773" s="184"/>
      <c r="J8773" s="184"/>
      <c r="K8773" s="185" t="s">
        <v>410</v>
      </c>
      <c r="L8773" s="185"/>
      <c r="M8773" s="186"/>
      <c r="N8773" s="61" t="s">
        <v>410</v>
      </c>
      <c r="P8773" s="175" t="s">
        <v>335</v>
      </c>
    </row>
    <row r="8774" spans="1:16" ht="17.25">
      <c r="A8774" s="183" t="s">
        <v>17500</v>
      </c>
      <c r="B8774" s="183" t="s">
        <v>17501</v>
      </c>
      <c r="C8774" s="183" t="s">
        <v>335</v>
      </c>
      <c r="D8774" s="183" t="s">
        <v>336</v>
      </c>
      <c r="E8774" s="184"/>
      <c r="F8774" s="184"/>
      <c r="G8774" s="185"/>
      <c r="H8774" s="185"/>
      <c r="I8774" s="184"/>
      <c r="J8774" s="184"/>
      <c r="K8774" s="183" t="s">
        <v>410</v>
      </c>
      <c r="L8774" s="183"/>
      <c r="M8774" s="186"/>
      <c r="N8774" s="61" t="s">
        <v>410</v>
      </c>
      <c r="P8774" s="175" t="s">
        <v>335</v>
      </c>
    </row>
    <row r="8775" spans="1:16" ht="17.25">
      <c r="A8775" s="183" t="s">
        <v>17502</v>
      </c>
      <c r="B8775" s="183" t="s">
        <v>17503</v>
      </c>
      <c r="C8775" s="183" t="s">
        <v>335</v>
      </c>
      <c r="D8775" s="183" t="s">
        <v>336</v>
      </c>
      <c r="E8775" s="184"/>
      <c r="F8775" s="184"/>
      <c r="G8775" s="185"/>
      <c r="H8775" s="185"/>
      <c r="I8775" s="184"/>
      <c r="J8775" s="184"/>
      <c r="K8775" s="185" t="s">
        <v>410</v>
      </c>
      <c r="L8775" s="185"/>
      <c r="M8775" s="186"/>
      <c r="N8775" s="61" t="s">
        <v>410</v>
      </c>
      <c r="P8775" s="175" t="s">
        <v>335</v>
      </c>
    </row>
    <row r="8776" spans="1:16" ht="17.25">
      <c r="A8776" s="183" t="s">
        <v>17504</v>
      </c>
      <c r="B8776" s="183" t="s">
        <v>17505</v>
      </c>
      <c r="C8776" s="183" t="s">
        <v>335</v>
      </c>
      <c r="D8776" s="183" t="s">
        <v>336</v>
      </c>
      <c r="E8776" s="184"/>
      <c r="F8776" s="184"/>
      <c r="G8776" s="185"/>
      <c r="H8776" s="185"/>
      <c r="I8776" s="184"/>
      <c r="J8776" s="184"/>
      <c r="K8776" s="185" t="s">
        <v>410</v>
      </c>
      <c r="L8776" s="185"/>
      <c r="M8776" s="186"/>
      <c r="N8776" s="61" t="s">
        <v>410</v>
      </c>
      <c r="P8776" s="175" t="s">
        <v>335</v>
      </c>
    </row>
    <row r="8777" spans="1:16" ht="17.25">
      <c r="A8777" s="183" t="s">
        <v>17506</v>
      </c>
      <c r="B8777" s="183" t="s">
        <v>17507</v>
      </c>
      <c r="C8777" s="183" t="s">
        <v>335</v>
      </c>
      <c r="D8777" s="183" t="s">
        <v>336</v>
      </c>
      <c r="E8777" s="184"/>
      <c r="F8777" s="184"/>
      <c r="G8777" s="188"/>
      <c r="H8777" s="185"/>
      <c r="I8777" s="184"/>
      <c r="J8777" s="184"/>
      <c r="K8777" s="185" t="s">
        <v>410</v>
      </c>
      <c r="L8777" s="185"/>
      <c r="M8777" s="186"/>
      <c r="N8777" s="61" t="s">
        <v>410</v>
      </c>
      <c r="P8777" s="175" t="s">
        <v>335</v>
      </c>
    </row>
    <row r="8778" spans="1:16" ht="17.25">
      <c r="A8778" s="183" t="s">
        <v>17508</v>
      </c>
      <c r="B8778" s="183" t="s">
        <v>17509</v>
      </c>
      <c r="C8778" s="183" t="s">
        <v>335</v>
      </c>
      <c r="D8778" s="183" t="s">
        <v>336</v>
      </c>
      <c r="E8778" s="184">
        <v>114</v>
      </c>
      <c r="F8778" s="184">
        <v>114</v>
      </c>
      <c r="G8778" s="188"/>
      <c r="H8778" s="185"/>
      <c r="I8778" s="184">
        <v>47.91</v>
      </c>
      <c r="J8778" s="184">
        <v>161.91</v>
      </c>
      <c r="K8778" s="185">
        <v>0</v>
      </c>
      <c r="L8778" s="185"/>
      <c r="M8778" s="186"/>
      <c r="N8778" s="61" t="s">
        <v>51</v>
      </c>
      <c r="P8778" s="175" t="s">
        <v>335</v>
      </c>
    </row>
    <row r="8779" spans="1:16" ht="17.25">
      <c r="A8779" s="183" t="s">
        <v>17510</v>
      </c>
      <c r="B8779" s="183" t="s">
        <v>17511</v>
      </c>
      <c r="C8779" s="183" t="s">
        <v>335</v>
      </c>
      <c r="D8779" s="183" t="s">
        <v>336</v>
      </c>
      <c r="E8779" s="184">
        <v>130</v>
      </c>
      <c r="F8779" s="184">
        <v>130</v>
      </c>
      <c r="G8779" s="185"/>
      <c r="H8779" s="185"/>
      <c r="I8779" s="184">
        <v>45.51</v>
      </c>
      <c r="J8779" s="184">
        <v>175.51</v>
      </c>
      <c r="K8779" s="185">
        <v>36</v>
      </c>
      <c r="L8779" s="185"/>
      <c r="M8779" s="186"/>
      <c r="N8779" s="61" t="s">
        <v>51</v>
      </c>
      <c r="P8779" s="175" t="s">
        <v>335</v>
      </c>
    </row>
    <row r="8780" spans="1:16" ht="17.25">
      <c r="A8780" s="183" t="s">
        <v>17512</v>
      </c>
      <c r="B8780" s="183" t="s">
        <v>17513</v>
      </c>
      <c r="C8780" s="183" t="s">
        <v>335</v>
      </c>
      <c r="D8780" s="183" t="s">
        <v>336</v>
      </c>
      <c r="E8780" s="184"/>
      <c r="F8780" s="184"/>
      <c r="G8780" s="185"/>
      <c r="H8780" s="185"/>
      <c r="I8780" s="184"/>
      <c r="J8780" s="184"/>
      <c r="K8780" s="185" t="s">
        <v>410</v>
      </c>
      <c r="L8780" s="185"/>
      <c r="M8780" s="186"/>
      <c r="N8780" s="61" t="s">
        <v>410</v>
      </c>
      <c r="P8780" s="175" t="s">
        <v>335</v>
      </c>
    </row>
    <row r="8781" spans="1:16" ht="17.25">
      <c r="A8781" s="183" t="s">
        <v>17514</v>
      </c>
      <c r="B8781" s="183" t="s">
        <v>17515</v>
      </c>
      <c r="C8781" s="183" t="s">
        <v>335</v>
      </c>
      <c r="D8781" s="183" t="s">
        <v>336</v>
      </c>
      <c r="E8781" s="184"/>
      <c r="F8781" s="184"/>
      <c r="G8781" s="185"/>
      <c r="H8781" s="185"/>
      <c r="I8781" s="184"/>
      <c r="J8781" s="184"/>
      <c r="K8781" s="185" t="s">
        <v>410</v>
      </c>
      <c r="L8781" s="185"/>
      <c r="M8781" s="186"/>
      <c r="N8781" s="61" t="s">
        <v>410</v>
      </c>
      <c r="P8781" s="175" t="s">
        <v>335</v>
      </c>
    </row>
    <row r="8782" spans="1:16" ht="17.25">
      <c r="A8782" s="183" t="s">
        <v>17516</v>
      </c>
      <c r="B8782" s="183" t="s">
        <v>17517</v>
      </c>
      <c r="C8782" s="183" t="s">
        <v>335</v>
      </c>
      <c r="D8782" s="183" t="s">
        <v>336</v>
      </c>
      <c r="E8782" s="184">
        <v>96</v>
      </c>
      <c r="F8782" s="184">
        <v>96</v>
      </c>
      <c r="G8782" s="188"/>
      <c r="H8782" s="185"/>
      <c r="I8782" s="184">
        <v>37.55</v>
      </c>
      <c r="J8782" s="184">
        <v>133.55</v>
      </c>
      <c r="K8782" s="185">
        <v>203</v>
      </c>
      <c r="L8782" s="185"/>
      <c r="M8782" s="186"/>
      <c r="N8782" s="61" t="s">
        <v>51</v>
      </c>
      <c r="P8782" s="175" t="s">
        <v>335</v>
      </c>
    </row>
    <row r="8783" spans="1:16" ht="17.25">
      <c r="A8783" s="183" t="s">
        <v>17518</v>
      </c>
      <c r="B8783" s="183" t="s">
        <v>17519</v>
      </c>
      <c r="C8783" s="183" t="s">
        <v>335</v>
      </c>
      <c r="D8783" s="183" t="s">
        <v>336</v>
      </c>
      <c r="E8783" s="184">
        <v>96</v>
      </c>
      <c r="F8783" s="184">
        <v>96</v>
      </c>
      <c r="G8783" s="185"/>
      <c r="H8783" s="185"/>
      <c r="I8783" s="184">
        <v>39.26</v>
      </c>
      <c r="J8783" s="184">
        <v>135.26</v>
      </c>
      <c r="K8783" s="185">
        <v>79</v>
      </c>
      <c r="L8783" s="185"/>
      <c r="M8783" s="186"/>
      <c r="N8783" s="61" t="s">
        <v>51</v>
      </c>
      <c r="P8783" s="175" t="s">
        <v>335</v>
      </c>
    </row>
    <row r="8784" spans="1:16" ht="17.25">
      <c r="A8784" s="183" t="s">
        <v>17520</v>
      </c>
      <c r="B8784" s="183" t="s">
        <v>17521</v>
      </c>
      <c r="C8784" s="183" t="s">
        <v>335</v>
      </c>
      <c r="D8784" s="183" t="s">
        <v>336</v>
      </c>
      <c r="E8784" s="184">
        <v>96</v>
      </c>
      <c r="F8784" s="184">
        <v>96</v>
      </c>
      <c r="G8784" s="185"/>
      <c r="H8784" s="185"/>
      <c r="I8784" s="184">
        <v>39.26</v>
      </c>
      <c r="J8784" s="184">
        <v>135.26</v>
      </c>
      <c r="K8784" s="185">
        <v>80</v>
      </c>
      <c r="L8784" s="185"/>
      <c r="M8784" s="186"/>
      <c r="N8784" s="61" t="s">
        <v>51</v>
      </c>
      <c r="P8784" s="175" t="s">
        <v>335</v>
      </c>
    </row>
    <row r="8785" spans="1:16" ht="17.25">
      <c r="A8785" s="183" t="s">
        <v>17522</v>
      </c>
      <c r="B8785" s="183" t="s">
        <v>17523</v>
      </c>
      <c r="C8785" s="183" t="s">
        <v>335</v>
      </c>
      <c r="D8785" s="183" t="s">
        <v>336</v>
      </c>
      <c r="E8785" s="184">
        <v>96</v>
      </c>
      <c r="F8785" s="184">
        <v>96</v>
      </c>
      <c r="G8785" s="185"/>
      <c r="H8785" s="185"/>
      <c r="I8785" s="184">
        <v>39.26</v>
      </c>
      <c r="J8785" s="184">
        <v>135.26</v>
      </c>
      <c r="K8785" s="185">
        <v>103</v>
      </c>
      <c r="L8785" s="185"/>
      <c r="M8785" s="186"/>
      <c r="N8785" s="61" t="s">
        <v>51</v>
      </c>
      <c r="P8785" s="175" t="s">
        <v>335</v>
      </c>
    </row>
    <row r="8786" spans="1:16" ht="17.25">
      <c r="A8786" s="183" t="s">
        <v>17524</v>
      </c>
      <c r="B8786" s="183" t="s">
        <v>17525</v>
      </c>
      <c r="C8786" s="183" t="s">
        <v>335</v>
      </c>
      <c r="D8786" s="183" t="s">
        <v>336</v>
      </c>
      <c r="E8786" s="184"/>
      <c r="F8786" s="184"/>
      <c r="G8786" s="185"/>
      <c r="H8786" s="185"/>
      <c r="I8786" s="184"/>
      <c r="J8786" s="184"/>
      <c r="K8786" s="183" t="s">
        <v>410</v>
      </c>
      <c r="L8786" s="183"/>
      <c r="M8786" s="186"/>
      <c r="N8786" s="61" t="s">
        <v>410</v>
      </c>
      <c r="P8786" s="175" t="s">
        <v>335</v>
      </c>
    </row>
    <row r="8787" spans="1:16" ht="17.25">
      <c r="A8787" s="183" t="s">
        <v>17526</v>
      </c>
      <c r="B8787" s="183" t="s">
        <v>17527</v>
      </c>
      <c r="C8787" s="183" t="s">
        <v>335</v>
      </c>
      <c r="D8787" s="183" t="s">
        <v>336</v>
      </c>
      <c r="E8787" s="184">
        <v>160</v>
      </c>
      <c r="F8787" s="184">
        <v>160</v>
      </c>
      <c r="G8787" s="185"/>
      <c r="H8787" s="185"/>
      <c r="I8787" s="184">
        <v>92.26</v>
      </c>
      <c r="J8787" s="184">
        <v>252.26</v>
      </c>
      <c r="K8787" s="183">
        <v>0</v>
      </c>
      <c r="L8787" s="183"/>
      <c r="M8787" s="186"/>
      <c r="N8787" s="61" t="s">
        <v>51</v>
      </c>
      <c r="P8787" s="175" t="s">
        <v>335</v>
      </c>
    </row>
    <row r="8788" spans="1:16" ht="17.25">
      <c r="A8788" s="183" t="s">
        <v>17528</v>
      </c>
      <c r="B8788" s="183" t="s">
        <v>17529</v>
      </c>
      <c r="C8788" s="183" t="s">
        <v>335</v>
      </c>
      <c r="D8788" s="183" t="s">
        <v>336</v>
      </c>
      <c r="E8788" s="184"/>
      <c r="F8788" s="184"/>
      <c r="G8788" s="185"/>
      <c r="H8788" s="185"/>
      <c r="I8788" s="184"/>
      <c r="J8788" s="184"/>
      <c r="K8788" s="183" t="s">
        <v>410</v>
      </c>
      <c r="L8788" s="183"/>
      <c r="M8788" s="186"/>
      <c r="N8788" s="61" t="s">
        <v>410</v>
      </c>
      <c r="P8788" s="175" t="s">
        <v>335</v>
      </c>
    </row>
    <row r="8789" spans="1:16" ht="17.25">
      <c r="A8789" s="183" t="s">
        <v>17530</v>
      </c>
      <c r="B8789" s="183" t="s">
        <v>17531</v>
      </c>
      <c r="C8789" s="183" t="s">
        <v>335</v>
      </c>
      <c r="D8789" s="183" t="s">
        <v>336</v>
      </c>
      <c r="E8789" s="184"/>
      <c r="F8789" s="184"/>
      <c r="G8789" s="185"/>
      <c r="H8789" s="185"/>
      <c r="I8789" s="184"/>
      <c r="J8789" s="184"/>
      <c r="K8789" s="185" t="s">
        <v>410</v>
      </c>
      <c r="L8789" s="185"/>
      <c r="M8789" s="186"/>
      <c r="N8789" s="61" t="s">
        <v>410</v>
      </c>
      <c r="P8789" s="175" t="s">
        <v>335</v>
      </c>
    </row>
    <row r="8790" spans="1:16" ht="17.25">
      <c r="A8790" s="183" t="s">
        <v>17532</v>
      </c>
      <c r="B8790" s="183" t="s">
        <v>17533</v>
      </c>
      <c r="C8790" s="183" t="s">
        <v>335</v>
      </c>
      <c r="D8790" s="183" t="s">
        <v>336</v>
      </c>
      <c r="E8790" s="184"/>
      <c r="F8790" s="184"/>
      <c r="G8790" s="185"/>
      <c r="H8790" s="185"/>
      <c r="I8790" s="184"/>
      <c r="J8790" s="184"/>
      <c r="K8790" s="185" t="s">
        <v>410</v>
      </c>
      <c r="L8790" s="185"/>
      <c r="M8790" s="186"/>
      <c r="N8790" s="61" t="s">
        <v>410</v>
      </c>
      <c r="P8790" s="175" t="s">
        <v>335</v>
      </c>
    </row>
    <row r="8791" spans="1:16" ht="17.25">
      <c r="A8791" s="183" t="s">
        <v>17534</v>
      </c>
      <c r="B8791" s="183" t="s">
        <v>17535</v>
      </c>
      <c r="C8791" s="183" t="s">
        <v>335</v>
      </c>
      <c r="D8791" s="183" t="s">
        <v>336</v>
      </c>
      <c r="E8791" s="184"/>
      <c r="F8791" s="184"/>
      <c r="G8791" s="185"/>
      <c r="H8791" s="185"/>
      <c r="I8791" s="184"/>
      <c r="J8791" s="184"/>
      <c r="K8791" s="185" t="s">
        <v>410</v>
      </c>
      <c r="L8791" s="185"/>
      <c r="M8791" s="186"/>
      <c r="N8791" s="61" t="s">
        <v>410</v>
      </c>
      <c r="P8791" s="175" t="s">
        <v>335</v>
      </c>
    </row>
    <row r="8792" spans="1:16" ht="17.25">
      <c r="A8792" s="183" t="s">
        <v>17536</v>
      </c>
      <c r="B8792" s="183" t="s">
        <v>17537</v>
      </c>
      <c r="C8792" s="183" t="s">
        <v>335</v>
      </c>
      <c r="D8792" s="183" t="s">
        <v>336</v>
      </c>
      <c r="E8792" s="184">
        <v>175</v>
      </c>
      <c r="F8792" s="184">
        <v>175</v>
      </c>
      <c r="G8792" s="185"/>
      <c r="H8792" s="185"/>
      <c r="I8792" s="184">
        <v>84.24</v>
      </c>
      <c r="J8792" s="184">
        <v>259.24</v>
      </c>
      <c r="K8792" s="185">
        <v>0</v>
      </c>
      <c r="L8792" s="185"/>
      <c r="M8792" s="186"/>
      <c r="N8792" s="61" t="s">
        <v>51</v>
      </c>
      <c r="P8792" s="175" t="s">
        <v>335</v>
      </c>
    </row>
    <row r="8793" spans="1:16" ht="17.25">
      <c r="A8793" s="183" t="s">
        <v>17538</v>
      </c>
      <c r="B8793" s="183" t="s">
        <v>17539</v>
      </c>
      <c r="C8793" s="183" t="s">
        <v>335</v>
      </c>
      <c r="D8793" s="183" t="s">
        <v>336</v>
      </c>
      <c r="E8793" s="184">
        <v>183</v>
      </c>
      <c r="F8793" s="184">
        <v>183</v>
      </c>
      <c r="G8793" s="185"/>
      <c r="H8793" s="185"/>
      <c r="I8793" s="184">
        <v>84.24</v>
      </c>
      <c r="J8793" s="184">
        <v>267.24</v>
      </c>
      <c r="K8793" s="185">
        <v>0</v>
      </c>
      <c r="L8793" s="185"/>
      <c r="M8793" s="186"/>
      <c r="N8793" s="61" t="s">
        <v>51</v>
      </c>
      <c r="P8793" s="175" t="s">
        <v>335</v>
      </c>
    </row>
    <row r="8794" spans="1:16" ht="17.25">
      <c r="A8794" s="183" t="s">
        <v>17540</v>
      </c>
      <c r="B8794" s="183" t="s">
        <v>17541</v>
      </c>
      <c r="C8794" s="183" t="s">
        <v>335</v>
      </c>
      <c r="D8794" s="183" t="s">
        <v>336</v>
      </c>
      <c r="E8794" s="184"/>
      <c r="F8794" s="184"/>
      <c r="G8794" s="185"/>
      <c r="H8794" s="185"/>
      <c r="I8794" s="184"/>
      <c r="J8794" s="184"/>
      <c r="K8794" s="185" t="s">
        <v>410</v>
      </c>
      <c r="L8794" s="185"/>
      <c r="M8794" s="186"/>
      <c r="N8794" s="61" t="s">
        <v>410</v>
      </c>
      <c r="P8794" s="175" t="s">
        <v>335</v>
      </c>
    </row>
    <row r="8795" spans="1:16" ht="17.25">
      <c r="A8795" s="183" t="s">
        <v>17542</v>
      </c>
      <c r="B8795" s="183" t="s">
        <v>17543</v>
      </c>
      <c r="C8795" s="183" t="s">
        <v>335</v>
      </c>
      <c r="D8795" s="183" t="s">
        <v>336</v>
      </c>
      <c r="E8795" s="184">
        <v>208</v>
      </c>
      <c r="F8795" s="184">
        <v>208</v>
      </c>
      <c r="G8795" s="185"/>
      <c r="H8795" s="185"/>
      <c r="I8795" s="184">
        <v>84.24</v>
      </c>
      <c r="J8795" s="184">
        <v>292.24</v>
      </c>
      <c r="K8795" s="183">
        <v>58</v>
      </c>
      <c r="L8795" s="183"/>
      <c r="M8795" s="186"/>
      <c r="N8795" s="61" t="s">
        <v>51</v>
      </c>
      <c r="P8795" s="175" t="s">
        <v>335</v>
      </c>
    </row>
    <row r="8796" spans="1:16" ht="17.25">
      <c r="A8796" s="183" t="s">
        <v>17544</v>
      </c>
      <c r="B8796" s="183" t="s">
        <v>17545</v>
      </c>
      <c r="C8796" s="183" t="s">
        <v>335</v>
      </c>
      <c r="D8796" s="183" t="s">
        <v>336</v>
      </c>
      <c r="E8796" s="184">
        <v>149</v>
      </c>
      <c r="F8796" s="184">
        <v>149</v>
      </c>
      <c r="G8796" s="188"/>
      <c r="H8796" s="185"/>
      <c r="I8796" s="184">
        <v>46.11</v>
      </c>
      <c r="J8796" s="184">
        <v>195.11</v>
      </c>
      <c r="K8796" s="185">
        <v>63</v>
      </c>
      <c r="L8796" s="185" t="s">
        <v>57</v>
      </c>
      <c r="M8796" s="186" t="s">
        <v>422</v>
      </c>
      <c r="N8796" s="61" t="s">
        <v>51</v>
      </c>
      <c r="P8796" s="175" t="s">
        <v>335</v>
      </c>
    </row>
    <row r="8797" spans="1:16" ht="17.25">
      <c r="A8797" s="183" t="s">
        <v>17546</v>
      </c>
      <c r="B8797" s="183" t="s">
        <v>17547</v>
      </c>
      <c r="C8797" s="183" t="s">
        <v>335</v>
      </c>
      <c r="D8797" s="183" t="s">
        <v>336</v>
      </c>
      <c r="E8797" s="184">
        <v>149</v>
      </c>
      <c r="F8797" s="184">
        <v>149</v>
      </c>
      <c r="G8797" s="185"/>
      <c r="H8797" s="185"/>
      <c r="I8797" s="184">
        <v>46.11</v>
      </c>
      <c r="J8797" s="184">
        <v>195.11</v>
      </c>
      <c r="K8797" s="185">
        <v>45</v>
      </c>
      <c r="L8797" s="185" t="s">
        <v>76</v>
      </c>
      <c r="M8797" s="186" t="s">
        <v>422</v>
      </c>
      <c r="N8797" s="61" t="s">
        <v>51</v>
      </c>
      <c r="P8797" s="175" t="s">
        <v>335</v>
      </c>
    </row>
    <row r="8798" spans="1:16" ht="17.25">
      <c r="A8798" s="183" t="s">
        <v>17548</v>
      </c>
      <c r="B8798" s="183" t="s">
        <v>17549</v>
      </c>
      <c r="C8798" s="183" t="s">
        <v>335</v>
      </c>
      <c r="D8798" s="183" t="s">
        <v>336</v>
      </c>
      <c r="E8798" s="184">
        <v>144</v>
      </c>
      <c r="F8798" s="184">
        <v>144</v>
      </c>
      <c r="G8798" s="185"/>
      <c r="H8798" s="185"/>
      <c r="I8798" s="184">
        <v>44.79</v>
      </c>
      <c r="J8798" s="184">
        <v>188.79</v>
      </c>
      <c r="K8798" s="185">
        <v>33</v>
      </c>
      <c r="L8798" s="185" t="s">
        <v>57</v>
      </c>
      <c r="M8798" s="186" t="s">
        <v>422</v>
      </c>
      <c r="N8798" s="61" t="s">
        <v>51</v>
      </c>
      <c r="P8798" s="175" t="s">
        <v>335</v>
      </c>
    </row>
    <row r="8799" spans="1:16" ht="17.25">
      <c r="A8799" s="183" t="s">
        <v>17550</v>
      </c>
      <c r="B8799" s="183" t="s">
        <v>17551</v>
      </c>
      <c r="C8799" s="183" t="s">
        <v>335</v>
      </c>
      <c r="D8799" s="183" t="s">
        <v>336</v>
      </c>
      <c r="E8799" s="184"/>
      <c r="F8799" s="184"/>
      <c r="G8799" s="185"/>
      <c r="H8799" s="185"/>
      <c r="I8799" s="184"/>
      <c r="J8799" s="184"/>
      <c r="K8799" s="185" t="s">
        <v>410</v>
      </c>
      <c r="L8799" s="185"/>
      <c r="M8799" s="186"/>
      <c r="N8799" s="61" t="s">
        <v>410</v>
      </c>
      <c r="P8799" s="175" t="s">
        <v>335</v>
      </c>
    </row>
    <row r="8800" spans="1:16" ht="17.25">
      <c r="A8800" s="183" t="s">
        <v>17552</v>
      </c>
      <c r="B8800" s="183" t="s">
        <v>17553</v>
      </c>
      <c r="C8800" s="183" t="s">
        <v>335</v>
      </c>
      <c r="D8800" s="183" t="s">
        <v>336</v>
      </c>
      <c r="E8800" s="184">
        <v>95</v>
      </c>
      <c r="F8800" s="184">
        <v>95</v>
      </c>
      <c r="G8800" s="185"/>
      <c r="H8800" s="185"/>
      <c r="I8800" s="184">
        <v>38.13</v>
      </c>
      <c r="J8800" s="184">
        <v>133.13</v>
      </c>
      <c r="K8800" s="185">
        <v>11</v>
      </c>
      <c r="L8800" s="185" t="s">
        <v>372</v>
      </c>
      <c r="M8800" s="186" t="s">
        <v>6583</v>
      </c>
      <c r="N8800" s="61" t="s">
        <v>51</v>
      </c>
      <c r="P8800" s="175" t="s">
        <v>335</v>
      </c>
    </row>
    <row r="8801" spans="1:16" ht="17.25">
      <c r="A8801" s="183" t="s">
        <v>17554</v>
      </c>
      <c r="B8801" s="183" t="s">
        <v>17555</v>
      </c>
      <c r="C8801" s="183" t="s">
        <v>335</v>
      </c>
      <c r="D8801" s="183" t="s">
        <v>336</v>
      </c>
      <c r="E8801" s="184">
        <v>95</v>
      </c>
      <c r="F8801" s="184">
        <v>95</v>
      </c>
      <c r="G8801" s="185"/>
      <c r="H8801" s="185"/>
      <c r="I8801" s="184">
        <v>38.13</v>
      </c>
      <c r="J8801" s="184">
        <v>133.13</v>
      </c>
      <c r="K8801" s="185">
        <v>229</v>
      </c>
      <c r="L8801" s="185"/>
      <c r="M8801" s="186"/>
      <c r="N8801" s="61" t="s">
        <v>51</v>
      </c>
      <c r="P8801" s="175" t="s">
        <v>335</v>
      </c>
    </row>
    <row r="8802" spans="1:16" ht="17.25">
      <c r="A8802" s="183" t="s">
        <v>17556</v>
      </c>
      <c r="B8802" s="183" t="s">
        <v>17557</v>
      </c>
      <c r="C8802" s="183" t="s">
        <v>335</v>
      </c>
      <c r="D8802" s="183" t="s">
        <v>336</v>
      </c>
      <c r="E8802" s="184"/>
      <c r="F8802" s="184"/>
      <c r="G8802" s="185"/>
      <c r="H8802" s="185"/>
      <c r="I8802" s="184"/>
      <c r="J8802" s="184"/>
      <c r="K8802" s="185" t="s">
        <v>410</v>
      </c>
      <c r="L8802" s="185"/>
      <c r="M8802" s="186"/>
      <c r="N8802" s="61" t="s">
        <v>410</v>
      </c>
      <c r="P8802" s="175" t="s">
        <v>335</v>
      </c>
    </row>
    <row r="8803" spans="1:16" ht="17.25">
      <c r="A8803" s="183" t="s">
        <v>17558</v>
      </c>
      <c r="B8803" s="183" t="s">
        <v>17559</v>
      </c>
      <c r="C8803" s="183" t="s">
        <v>335</v>
      </c>
      <c r="D8803" s="183" t="s">
        <v>336</v>
      </c>
      <c r="E8803" s="184"/>
      <c r="F8803" s="184"/>
      <c r="G8803" s="185"/>
      <c r="H8803" s="185"/>
      <c r="I8803" s="184"/>
      <c r="J8803" s="184"/>
      <c r="K8803" s="185" t="s">
        <v>410</v>
      </c>
      <c r="L8803" s="185"/>
      <c r="M8803" s="186"/>
      <c r="N8803" s="61" t="s">
        <v>410</v>
      </c>
      <c r="P8803" s="175" t="s">
        <v>335</v>
      </c>
    </row>
    <row r="8804" spans="1:16" ht="17.25">
      <c r="A8804" s="183" t="s">
        <v>17560</v>
      </c>
      <c r="B8804" s="183" t="s">
        <v>17561</v>
      </c>
      <c r="C8804" s="183" t="s">
        <v>335</v>
      </c>
      <c r="D8804" s="183" t="s">
        <v>336</v>
      </c>
      <c r="E8804" s="184"/>
      <c r="F8804" s="184"/>
      <c r="G8804" s="185"/>
      <c r="H8804" s="185"/>
      <c r="I8804" s="184"/>
      <c r="J8804" s="184"/>
      <c r="K8804" s="185" t="s">
        <v>410</v>
      </c>
      <c r="L8804" s="185"/>
      <c r="M8804" s="186"/>
      <c r="N8804" s="61" t="s">
        <v>410</v>
      </c>
      <c r="P8804" s="175" t="s">
        <v>335</v>
      </c>
    </row>
    <row r="8805" spans="1:16" ht="17.25">
      <c r="A8805" s="183" t="s">
        <v>17562</v>
      </c>
      <c r="B8805" s="183" t="s">
        <v>17563</v>
      </c>
      <c r="C8805" s="183" t="s">
        <v>335</v>
      </c>
      <c r="D8805" s="183" t="s">
        <v>336</v>
      </c>
      <c r="E8805" s="184"/>
      <c r="F8805" s="184"/>
      <c r="G8805" s="185"/>
      <c r="H8805" s="185"/>
      <c r="I8805" s="184"/>
      <c r="J8805" s="184"/>
      <c r="K8805" s="185" t="s">
        <v>410</v>
      </c>
      <c r="L8805" s="185"/>
      <c r="M8805" s="186"/>
      <c r="N8805" s="61" t="s">
        <v>410</v>
      </c>
      <c r="P8805" s="175" t="s">
        <v>335</v>
      </c>
    </row>
    <row r="8806" spans="1:16" ht="17.25">
      <c r="A8806" s="183" t="s">
        <v>17564</v>
      </c>
      <c r="B8806" s="183" t="s">
        <v>17565</v>
      </c>
      <c r="C8806" s="183" t="s">
        <v>335</v>
      </c>
      <c r="D8806" s="183" t="s">
        <v>336</v>
      </c>
      <c r="E8806" s="184"/>
      <c r="F8806" s="184"/>
      <c r="G8806" s="185"/>
      <c r="H8806" s="185"/>
      <c r="I8806" s="184"/>
      <c r="J8806" s="184"/>
      <c r="K8806" s="185" t="s">
        <v>410</v>
      </c>
      <c r="L8806" s="185"/>
      <c r="M8806" s="186"/>
      <c r="N8806" s="61" t="s">
        <v>410</v>
      </c>
      <c r="P8806" s="175" t="s">
        <v>335</v>
      </c>
    </row>
    <row r="8807" spans="1:16" ht="17.25">
      <c r="A8807" s="183" t="s">
        <v>17566</v>
      </c>
      <c r="B8807" s="183" t="s">
        <v>17567</v>
      </c>
      <c r="C8807" s="183" t="s">
        <v>335</v>
      </c>
      <c r="D8807" s="183" t="s">
        <v>336</v>
      </c>
      <c r="E8807" s="184"/>
      <c r="F8807" s="184"/>
      <c r="G8807" s="185"/>
      <c r="H8807" s="185"/>
      <c r="I8807" s="184"/>
      <c r="J8807" s="184"/>
      <c r="K8807" s="185" t="s">
        <v>410</v>
      </c>
      <c r="L8807" s="185"/>
      <c r="M8807" s="186"/>
      <c r="N8807" s="61" t="s">
        <v>410</v>
      </c>
      <c r="P8807" s="175" t="s">
        <v>335</v>
      </c>
    </row>
    <row r="8808" spans="1:16" ht="17.25">
      <c r="A8808" s="183" t="s">
        <v>17568</v>
      </c>
      <c r="B8808" s="183" t="s">
        <v>17569</v>
      </c>
      <c r="C8808" s="183" t="s">
        <v>335</v>
      </c>
      <c r="D8808" s="183" t="s">
        <v>336</v>
      </c>
      <c r="E8808" s="184"/>
      <c r="F8808" s="184"/>
      <c r="G8808" s="185"/>
      <c r="H8808" s="185"/>
      <c r="I8808" s="184"/>
      <c r="J8808" s="184"/>
      <c r="K8808" s="185" t="s">
        <v>410</v>
      </c>
      <c r="L8808" s="185"/>
      <c r="M8808" s="186"/>
      <c r="N8808" s="61" t="s">
        <v>410</v>
      </c>
      <c r="P8808" s="175" t="s">
        <v>335</v>
      </c>
    </row>
    <row r="8809" spans="1:16" ht="17.25">
      <c r="A8809" s="183" t="s">
        <v>17570</v>
      </c>
      <c r="B8809" s="183" t="s">
        <v>17571</v>
      </c>
      <c r="C8809" s="183" t="s">
        <v>335</v>
      </c>
      <c r="D8809" s="183" t="s">
        <v>336</v>
      </c>
      <c r="E8809" s="184"/>
      <c r="F8809" s="184"/>
      <c r="G8809" s="185"/>
      <c r="H8809" s="185"/>
      <c r="I8809" s="184"/>
      <c r="J8809" s="184"/>
      <c r="K8809" s="185" t="s">
        <v>410</v>
      </c>
      <c r="L8809" s="185"/>
      <c r="M8809" s="186"/>
      <c r="N8809" s="61" t="s">
        <v>410</v>
      </c>
      <c r="P8809" s="175" t="s">
        <v>335</v>
      </c>
    </row>
    <row r="8810" spans="1:16" ht="17.25">
      <c r="A8810" s="183" t="s">
        <v>17572</v>
      </c>
      <c r="B8810" s="183" t="s">
        <v>17573</v>
      </c>
      <c r="C8810" s="183" t="s">
        <v>335</v>
      </c>
      <c r="D8810" s="183" t="s">
        <v>336</v>
      </c>
      <c r="E8810" s="184"/>
      <c r="F8810" s="184"/>
      <c r="G8810" s="185"/>
      <c r="H8810" s="185"/>
      <c r="I8810" s="184"/>
      <c r="J8810" s="184"/>
      <c r="K8810" s="185" t="s">
        <v>410</v>
      </c>
      <c r="L8810" s="185"/>
      <c r="M8810" s="186"/>
      <c r="N8810" s="61" t="s">
        <v>410</v>
      </c>
      <c r="P8810" s="175" t="s">
        <v>335</v>
      </c>
    </row>
    <row r="8811" spans="1:16" ht="17.25">
      <c r="A8811" s="183" t="s">
        <v>17574</v>
      </c>
      <c r="B8811" s="183" t="s">
        <v>17575</v>
      </c>
      <c r="C8811" s="183" t="s">
        <v>335</v>
      </c>
      <c r="D8811" s="183" t="s">
        <v>336</v>
      </c>
      <c r="E8811" s="184"/>
      <c r="F8811" s="184"/>
      <c r="G8811" s="185"/>
      <c r="H8811" s="185"/>
      <c r="I8811" s="184"/>
      <c r="J8811" s="184"/>
      <c r="K8811" s="185" t="s">
        <v>410</v>
      </c>
      <c r="L8811" s="185"/>
      <c r="M8811" s="186"/>
      <c r="N8811" s="61" t="s">
        <v>410</v>
      </c>
      <c r="P8811" s="175" t="s">
        <v>335</v>
      </c>
    </row>
    <row r="8812" spans="1:16" ht="17.25">
      <c r="A8812" s="183" t="s">
        <v>17576</v>
      </c>
      <c r="B8812" s="183" t="s">
        <v>17577</v>
      </c>
      <c r="C8812" s="183" t="s">
        <v>335</v>
      </c>
      <c r="D8812" s="183" t="s">
        <v>336</v>
      </c>
      <c r="E8812" s="184"/>
      <c r="F8812" s="184"/>
      <c r="G8812" s="185"/>
      <c r="H8812" s="185"/>
      <c r="I8812" s="184"/>
      <c r="J8812" s="184"/>
      <c r="K8812" s="185" t="s">
        <v>410</v>
      </c>
      <c r="L8812" s="185"/>
      <c r="M8812" s="186"/>
      <c r="N8812" s="61" t="s">
        <v>410</v>
      </c>
      <c r="P8812" s="175" t="s">
        <v>335</v>
      </c>
    </row>
    <row r="8813" spans="1:16" ht="17.25">
      <c r="A8813" s="183" t="s">
        <v>17578</v>
      </c>
      <c r="B8813" s="183" t="s">
        <v>17579</v>
      </c>
      <c r="C8813" s="183" t="s">
        <v>335</v>
      </c>
      <c r="D8813" s="183" t="s">
        <v>336</v>
      </c>
      <c r="E8813" s="184"/>
      <c r="F8813" s="184"/>
      <c r="G8813" s="185"/>
      <c r="H8813" s="185"/>
      <c r="I8813" s="184"/>
      <c r="J8813" s="184"/>
      <c r="K8813" s="185" t="s">
        <v>410</v>
      </c>
      <c r="L8813" s="185"/>
      <c r="M8813" s="186"/>
      <c r="N8813" s="61" t="s">
        <v>410</v>
      </c>
      <c r="P8813" s="175" t="s">
        <v>335</v>
      </c>
    </row>
    <row r="8814" spans="1:16" ht="17.25">
      <c r="A8814" s="183" t="s">
        <v>17580</v>
      </c>
      <c r="B8814" s="183" t="s">
        <v>17581</v>
      </c>
      <c r="C8814" s="183" t="s">
        <v>335</v>
      </c>
      <c r="D8814" s="183" t="s">
        <v>336</v>
      </c>
      <c r="E8814" s="184"/>
      <c r="F8814" s="184"/>
      <c r="G8814" s="185"/>
      <c r="H8814" s="185"/>
      <c r="I8814" s="184"/>
      <c r="J8814" s="184"/>
      <c r="K8814" s="185" t="s">
        <v>410</v>
      </c>
      <c r="L8814" s="185"/>
      <c r="M8814" s="186"/>
      <c r="N8814" s="61" t="s">
        <v>410</v>
      </c>
      <c r="P8814" s="175" t="s">
        <v>335</v>
      </c>
    </row>
    <row r="8815" spans="1:16" ht="17.25">
      <c r="A8815" s="183" t="s">
        <v>17582</v>
      </c>
      <c r="B8815" s="183" t="s">
        <v>17583</v>
      </c>
      <c r="C8815" s="183" t="s">
        <v>335</v>
      </c>
      <c r="D8815" s="183" t="s">
        <v>336</v>
      </c>
      <c r="E8815" s="184"/>
      <c r="F8815" s="184"/>
      <c r="G8815" s="185"/>
      <c r="H8815" s="185"/>
      <c r="I8815" s="184"/>
      <c r="J8815" s="184"/>
      <c r="K8815" s="185" t="s">
        <v>410</v>
      </c>
      <c r="L8815" s="185"/>
      <c r="M8815" s="186"/>
      <c r="N8815" s="61" t="s">
        <v>410</v>
      </c>
      <c r="P8815" s="175" t="s">
        <v>335</v>
      </c>
    </row>
    <row r="8816" spans="1:16" ht="17.25">
      <c r="A8816" s="183" t="s">
        <v>17584</v>
      </c>
      <c r="B8816" s="183" t="s">
        <v>17585</v>
      </c>
      <c r="C8816" s="183" t="s">
        <v>335</v>
      </c>
      <c r="D8816" s="183" t="s">
        <v>336</v>
      </c>
      <c r="E8816" s="184"/>
      <c r="F8816" s="184"/>
      <c r="G8816" s="185"/>
      <c r="H8816" s="185"/>
      <c r="I8816" s="184"/>
      <c r="J8816" s="184"/>
      <c r="K8816" s="185" t="s">
        <v>410</v>
      </c>
      <c r="L8816" s="185"/>
      <c r="M8816" s="186"/>
      <c r="N8816" s="61" t="s">
        <v>410</v>
      </c>
      <c r="P8816" s="175" t="s">
        <v>335</v>
      </c>
    </row>
    <row r="8817" spans="1:16" ht="17.25">
      <c r="A8817" s="183" t="s">
        <v>17586</v>
      </c>
      <c r="B8817" s="183" t="s">
        <v>17587</v>
      </c>
      <c r="C8817" s="183" t="s">
        <v>335</v>
      </c>
      <c r="D8817" s="183" t="s">
        <v>336</v>
      </c>
      <c r="E8817" s="184"/>
      <c r="F8817" s="184"/>
      <c r="G8817" s="188"/>
      <c r="H8817" s="185"/>
      <c r="I8817" s="184"/>
      <c r="J8817" s="184"/>
      <c r="K8817" s="185" t="s">
        <v>410</v>
      </c>
      <c r="L8817" s="185"/>
      <c r="M8817" s="186"/>
      <c r="N8817" s="61" t="s">
        <v>410</v>
      </c>
      <c r="P8817" s="175" t="s">
        <v>335</v>
      </c>
    </row>
    <row r="8818" spans="1:16" ht="17.25">
      <c r="A8818" s="183" t="s">
        <v>17588</v>
      </c>
      <c r="B8818" s="183" t="s">
        <v>17589</v>
      </c>
      <c r="C8818" s="183" t="s">
        <v>335</v>
      </c>
      <c r="D8818" s="183" t="s">
        <v>336</v>
      </c>
      <c r="E8818" s="184">
        <v>130</v>
      </c>
      <c r="F8818" s="184">
        <v>130</v>
      </c>
      <c r="G8818" s="185"/>
      <c r="H8818" s="185"/>
      <c r="I8818" s="184">
        <v>75.69</v>
      </c>
      <c r="J8818" s="184">
        <v>205.69</v>
      </c>
      <c r="K8818" s="183">
        <v>0</v>
      </c>
      <c r="L8818" s="183"/>
      <c r="M8818" s="186"/>
      <c r="N8818" s="61" t="s">
        <v>51</v>
      </c>
      <c r="P8818" s="175" t="s">
        <v>335</v>
      </c>
    </row>
    <row r="8819" spans="1:16" ht="17.25">
      <c r="A8819" s="183" t="s">
        <v>17590</v>
      </c>
      <c r="B8819" s="183" t="s">
        <v>17591</v>
      </c>
      <c r="C8819" s="183" t="s">
        <v>335</v>
      </c>
      <c r="D8819" s="183" t="s">
        <v>336</v>
      </c>
      <c r="E8819" s="184">
        <v>140</v>
      </c>
      <c r="F8819" s="184">
        <v>140</v>
      </c>
      <c r="G8819" s="185"/>
      <c r="H8819" s="185"/>
      <c r="I8819" s="184">
        <v>75.69</v>
      </c>
      <c r="J8819" s="184">
        <v>215.69</v>
      </c>
      <c r="K8819" s="185">
        <v>0</v>
      </c>
      <c r="L8819" s="185"/>
      <c r="M8819" s="186"/>
      <c r="N8819" s="61" t="s">
        <v>51</v>
      </c>
      <c r="P8819" s="175" t="s">
        <v>335</v>
      </c>
    </row>
    <row r="8820" spans="1:16" ht="17.25">
      <c r="A8820" s="183" t="s">
        <v>17592</v>
      </c>
      <c r="B8820" s="183" t="s">
        <v>17591</v>
      </c>
      <c r="C8820" s="183" t="s">
        <v>335</v>
      </c>
      <c r="D8820" s="183" t="s">
        <v>336</v>
      </c>
      <c r="E8820" s="184">
        <v>165</v>
      </c>
      <c r="F8820" s="184">
        <v>165</v>
      </c>
      <c r="G8820" s="185"/>
      <c r="H8820" s="185"/>
      <c r="I8820" s="184">
        <v>74.09</v>
      </c>
      <c r="J8820" s="184">
        <v>239.09</v>
      </c>
      <c r="K8820" s="185">
        <v>0</v>
      </c>
      <c r="L8820" s="185"/>
      <c r="M8820" s="186"/>
      <c r="N8820" s="61" t="s">
        <v>51</v>
      </c>
      <c r="P8820" s="175" t="s">
        <v>335</v>
      </c>
    </row>
    <row r="8821" spans="1:16" ht="17.25">
      <c r="A8821" s="183" t="s">
        <v>17593</v>
      </c>
      <c r="B8821" s="183" t="s">
        <v>17594</v>
      </c>
      <c r="C8821" s="183" t="s">
        <v>335</v>
      </c>
      <c r="D8821" s="183" t="s">
        <v>336</v>
      </c>
      <c r="E8821" s="184">
        <v>175</v>
      </c>
      <c r="F8821" s="184">
        <v>175</v>
      </c>
      <c r="G8821" s="185"/>
      <c r="H8821" s="185"/>
      <c r="I8821" s="184">
        <v>89.4</v>
      </c>
      <c r="J8821" s="184">
        <v>264.4</v>
      </c>
      <c r="K8821" s="185">
        <v>0</v>
      </c>
      <c r="L8821" s="185"/>
      <c r="M8821" s="186"/>
      <c r="N8821" s="61" t="s">
        <v>51</v>
      </c>
      <c r="P8821" s="175" t="s">
        <v>335</v>
      </c>
    </row>
    <row r="8822" spans="1:16" ht="17.25">
      <c r="A8822" s="183" t="s">
        <v>17595</v>
      </c>
      <c r="B8822" s="183" t="s">
        <v>17596</v>
      </c>
      <c r="C8822" s="183" t="s">
        <v>335</v>
      </c>
      <c r="D8822" s="183" t="s">
        <v>336</v>
      </c>
      <c r="E8822" s="184"/>
      <c r="F8822" s="184"/>
      <c r="G8822" s="185"/>
      <c r="H8822" s="185"/>
      <c r="I8822" s="184"/>
      <c r="J8822" s="184"/>
      <c r="K8822" s="185" t="s">
        <v>410</v>
      </c>
      <c r="L8822" s="185"/>
      <c r="M8822" s="186"/>
      <c r="N8822" s="61" t="s">
        <v>410</v>
      </c>
      <c r="P8822" s="175" t="s">
        <v>335</v>
      </c>
    </row>
    <row r="8823" spans="1:16" ht="17.25">
      <c r="A8823" s="183" t="s">
        <v>17597</v>
      </c>
      <c r="B8823" s="183" t="s">
        <v>17598</v>
      </c>
      <c r="C8823" s="183" t="s">
        <v>335</v>
      </c>
      <c r="D8823" s="183" t="s">
        <v>336</v>
      </c>
      <c r="E8823" s="184"/>
      <c r="F8823" s="184"/>
      <c r="G8823" s="185"/>
      <c r="H8823" s="185"/>
      <c r="I8823" s="184"/>
      <c r="J8823" s="184"/>
      <c r="K8823" s="185" t="s">
        <v>410</v>
      </c>
      <c r="L8823" s="185"/>
      <c r="M8823" s="186"/>
      <c r="N8823" s="61" t="s">
        <v>410</v>
      </c>
      <c r="P8823" s="175" t="s">
        <v>335</v>
      </c>
    </row>
    <row r="8824" spans="1:16" ht="17.25">
      <c r="A8824" s="183" t="s">
        <v>17599</v>
      </c>
      <c r="B8824" s="183" t="s">
        <v>17600</v>
      </c>
      <c r="C8824" s="183" t="s">
        <v>335</v>
      </c>
      <c r="D8824" s="183" t="s">
        <v>336</v>
      </c>
      <c r="E8824" s="184"/>
      <c r="F8824" s="184"/>
      <c r="G8824" s="185"/>
      <c r="H8824" s="185"/>
      <c r="I8824" s="184"/>
      <c r="J8824" s="184"/>
      <c r="K8824" s="185" t="s">
        <v>410</v>
      </c>
      <c r="L8824" s="185"/>
      <c r="M8824" s="186"/>
      <c r="N8824" s="61" t="s">
        <v>410</v>
      </c>
      <c r="P8824" s="175" t="s">
        <v>335</v>
      </c>
    </row>
    <row r="8825" spans="1:16" ht="17.25">
      <c r="A8825" s="183" t="s">
        <v>17601</v>
      </c>
      <c r="B8825" s="183" t="s">
        <v>17602</v>
      </c>
      <c r="C8825" s="183" t="s">
        <v>335</v>
      </c>
      <c r="D8825" s="183" t="s">
        <v>336</v>
      </c>
      <c r="E8825" s="184"/>
      <c r="F8825" s="184"/>
      <c r="G8825" s="185"/>
      <c r="H8825" s="185"/>
      <c r="I8825" s="184"/>
      <c r="J8825" s="184"/>
      <c r="K8825" s="185" t="s">
        <v>410</v>
      </c>
      <c r="L8825" s="185"/>
      <c r="M8825" s="186"/>
      <c r="N8825" s="61" t="s">
        <v>410</v>
      </c>
      <c r="P8825" s="175" t="s">
        <v>335</v>
      </c>
    </row>
    <row r="8826" spans="1:16" ht="17.25">
      <c r="A8826" s="183" t="s">
        <v>17603</v>
      </c>
      <c r="B8826" s="183" t="s">
        <v>17604</v>
      </c>
      <c r="C8826" s="183" t="s">
        <v>335</v>
      </c>
      <c r="D8826" s="183" t="s">
        <v>336</v>
      </c>
      <c r="E8826" s="184"/>
      <c r="F8826" s="184"/>
      <c r="G8826" s="185"/>
      <c r="H8826" s="185"/>
      <c r="I8826" s="184"/>
      <c r="J8826" s="184"/>
      <c r="K8826" s="185" t="s">
        <v>410</v>
      </c>
      <c r="L8826" s="185"/>
      <c r="M8826" s="186"/>
      <c r="N8826" s="61" t="s">
        <v>410</v>
      </c>
      <c r="P8826" s="175" t="s">
        <v>335</v>
      </c>
    </row>
    <row r="8827" spans="1:16" ht="17.25">
      <c r="A8827" s="183" t="s">
        <v>17605</v>
      </c>
      <c r="B8827" s="183" t="s">
        <v>17606</v>
      </c>
      <c r="C8827" s="183" t="s">
        <v>335</v>
      </c>
      <c r="D8827" s="183" t="s">
        <v>336</v>
      </c>
      <c r="E8827" s="184"/>
      <c r="F8827" s="184"/>
      <c r="G8827" s="185"/>
      <c r="H8827" s="185"/>
      <c r="I8827" s="184"/>
      <c r="J8827" s="184"/>
      <c r="K8827" s="183" t="s">
        <v>410</v>
      </c>
      <c r="L8827" s="183"/>
      <c r="M8827" s="186"/>
      <c r="N8827" s="61" t="s">
        <v>410</v>
      </c>
      <c r="P8827" s="175" t="s">
        <v>335</v>
      </c>
    </row>
    <row r="8828" spans="1:16" ht="17.25">
      <c r="A8828" s="183" t="s">
        <v>17607</v>
      </c>
      <c r="B8828" s="183" t="s">
        <v>17608</v>
      </c>
      <c r="C8828" s="183" t="s">
        <v>335</v>
      </c>
      <c r="D8828" s="183" t="s">
        <v>336</v>
      </c>
      <c r="E8828" s="184"/>
      <c r="F8828" s="184"/>
      <c r="G8828" s="185"/>
      <c r="H8828" s="185"/>
      <c r="I8828" s="184"/>
      <c r="J8828" s="184"/>
      <c r="K8828" s="185" t="s">
        <v>410</v>
      </c>
      <c r="L8828" s="185"/>
      <c r="M8828" s="186"/>
      <c r="N8828" s="61" t="s">
        <v>410</v>
      </c>
      <c r="P8828" s="175" t="s">
        <v>335</v>
      </c>
    </row>
    <row r="8829" spans="1:16" ht="17.25">
      <c r="A8829" s="183" t="s">
        <v>17609</v>
      </c>
      <c r="B8829" s="183" t="s">
        <v>17610</v>
      </c>
      <c r="C8829" s="183" t="s">
        <v>335</v>
      </c>
      <c r="D8829" s="183" t="s">
        <v>336</v>
      </c>
      <c r="E8829" s="184"/>
      <c r="F8829" s="184"/>
      <c r="G8829" s="185"/>
      <c r="H8829" s="185"/>
      <c r="I8829" s="184"/>
      <c r="J8829" s="184"/>
      <c r="K8829" s="185" t="s">
        <v>410</v>
      </c>
      <c r="L8829" s="185"/>
      <c r="M8829" s="186"/>
      <c r="N8829" s="61" t="s">
        <v>410</v>
      </c>
      <c r="P8829" s="175" t="s">
        <v>335</v>
      </c>
    </row>
    <row r="8830" spans="1:16" ht="17.25">
      <c r="A8830" s="183" t="s">
        <v>17611</v>
      </c>
      <c r="B8830" s="183" t="s">
        <v>17612</v>
      </c>
      <c r="C8830" s="183" t="s">
        <v>335</v>
      </c>
      <c r="D8830" s="183" t="s">
        <v>336</v>
      </c>
      <c r="E8830" s="184"/>
      <c r="F8830" s="184"/>
      <c r="G8830" s="185"/>
      <c r="H8830" s="185"/>
      <c r="I8830" s="184"/>
      <c r="J8830" s="184"/>
      <c r="K8830" s="185" t="s">
        <v>410</v>
      </c>
      <c r="L8830" s="185"/>
      <c r="M8830" s="186"/>
      <c r="N8830" s="61" t="s">
        <v>410</v>
      </c>
      <c r="P8830" s="175" t="s">
        <v>335</v>
      </c>
    </row>
    <row r="8831" spans="1:16" ht="17.25">
      <c r="A8831" s="183" t="s">
        <v>17613</v>
      </c>
      <c r="B8831" s="183" t="s">
        <v>17614</v>
      </c>
      <c r="C8831" s="183" t="s">
        <v>335</v>
      </c>
      <c r="D8831" s="183" t="s">
        <v>336</v>
      </c>
      <c r="E8831" s="184"/>
      <c r="F8831" s="184"/>
      <c r="G8831" s="185"/>
      <c r="H8831" s="185"/>
      <c r="I8831" s="184"/>
      <c r="J8831" s="184"/>
      <c r="K8831" s="185" t="s">
        <v>410</v>
      </c>
      <c r="L8831" s="185"/>
      <c r="M8831" s="186"/>
      <c r="N8831" s="61" t="s">
        <v>410</v>
      </c>
      <c r="P8831" s="175" t="s">
        <v>335</v>
      </c>
    </row>
    <row r="8832" spans="1:16" ht="17.25">
      <c r="A8832" s="183" t="s">
        <v>17615</v>
      </c>
      <c r="B8832" s="183" t="s">
        <v>17616</v>
      </c>
      <c r="C8832" s="183" t="s">
        <v>335</v>
      </c>
      <c r="D8832" s="183" t="s">
        <v>336</v>
      </c>
      <c r="E8832" s="184"/>
      <c r="F8832" s="184"/>
      <c r="G8832" s="188"/>
      <c r="H8832" s="185"/>
      <c r="I8832" s="184"/>
      <c r="J8832" s="184"/>
      <c r="K8832" s="185" t="s">
        <v>410</v>
      </c>
      <c r="L8832" s="185"/>
      <c r="M8832" s="186"/>
      <c r="N8832" s="61" t="s">
        <v>410</v>
      </c>
      <c r="P8832" s="175" t="s">
        <v>335</v>
      </c>
    </row>
    <row r="8833" spans="1:16" ht="17.25">
      <c r="A8833" s="183" t="s">
        <v>17617</v>
      </c>
      <c r="B8833" s="183" t="s">
        <v>17618</v>
      </c>
      <c r="C8833" s="183" t="s">
        <v>335</v>
      </c>
      <c r="D8833" s="183" t="s">
        <v>336</v>
      </c>
      <c r="E8833" s="184"/>
      <c r="F8833" s="184"/>
      <c r="G8833" s="188"/>
      <c r="H8833" s="185"/>
      <c r="I8833" s="184"/>
      <c r="J8833" s="184"/>
      <c r="K8833" s="185" t="s">
        <v>410</v>
      </c>
      <c r="L8833" s="185"/>
      <c r="M8833" s="186"/>
      <c r="N8833" s="61" t="s">
        <v>410</v>
      </c>
      <c r="P8833" s="175" t="s">
        <v>335</v>
      </c>
    </row>
    <row r="8834" spans="1:16" ht="17.25">
      <c r="A8834" s="183" t="s">
        <v>17619</v>
      </c>
      <c r="B8834" s="183" t="s">
        <v>17620</v>
      </c>
      <c r="C8834" s="183" t="s">
        <v>335</v>
      </c>
      <c r="D8834" s="183" t="s">
        <v>336</v>
      </c>
      <c r="E8834" s="184"/>
      <c r="F8834" s="184"/>
      <c r="G8834" s="185"/>
      <c r="H8834" s="185"/>
      <c r="I8834" s="184"/>
      <c r="J8834" s="184"/>
      <c r="K8834" s="185" t="s">
        <v>410</v>
      </c>
      <c r="L8834" s="185"/>
      <c r="M8834" s="186"/>
      <c r="N8834" s="61" t="s">
        <v>410</v>
      </c>
      <c r="P8834" s="175" t="s">
        <v>335</v>
      </c>
    </row>
    <row r="8835" spans="1:16" ht="17.25">
      <c r="A8835" s="183" t="s">
        <v>17621</v>
      </c>
      <c r="B8835" s="183" t="s">
        <v>17622</v>
      </c>
      <c r="C8835" s="183" t="s">
        <v>335</v>
      </c>
      <c r="D8835" s="183" t="s">
        <v>336</v>
      </c>
      <c r="E8835" s="184"/>
      <c r="F8835" s="184"/>
      <c r="G8835" s="185"/>
      <c r="H8835" s="185"/>
      <c r="I8835" s="184"/>
      <c r="J8835" s="184"/>
      <c r="K8835" s="185" t="s">
        <v>410</v>
      </c>
      <c r="L8835" s="185"/>
      <c r="M8835" s="186"/>
      <c r="N8835" s="61" t="s">
        <v>410</v>
      </c>
      <c r="P8835" s="175" t="s">
        <v>335</v>
      </c>
    </row>
    <row r="8836" spans="1:16" ht="17.25">
      <c r="A8836" s="183" t="s">
        <v>17623</v>
      </c>
      <c r="B8836" s="183" t="s">
        <v>17624</v>
      </c>
      <c r="C8836" s="183" t="s">
        <v>335</v>
      </c>
      <c r="D8836" s="183" t="s">
        <v>336</v>
      </c>
      <c r="E8836" s="184"/>
      <c r="F8836" s="184"/>
      <c r="G8836" s="185"/>
      <c r="H8836" s="185"/>
      <c r="I8836" s="184"/>
      <c r="J8836" s="184"/>
      <c r="K8836" s="185" t="s">
        <v>410</v>
      </c>
      <c r="L8836" s="185"/>
      <c r="M8836" s="186"/>
      <c r="N8836" s="61" t="s">
        <v>410</v>
      </c>
      <c r="P8836" s="175" t="s">
        <v>335</v>
      </c>
    </row>
    <row r="8837" spans="1:16" ht="17.25">
      <c r="A8837" s="183" t="s">
        <v>17625</v>
      </c>
      <c r="B8837" s="183" t="s">
        <v>17626</v>
      </c>
      <c r="C8837" s="183" t="s">
        <v>335</v>
      </c>
      <c r="D8837" s="183" t="s">
        <v>336</v>
      </c>
      <c r="E8837" s="184">
        <v>160</v>
      </c>
      <c r="F8837" s="184">
        <v>151</v>
      </c>
      <c r="G8837" s="185" t="s">
        <v>194</v>
      </c>
      <c r="H8837" s="185"/>
      <c r="I8837" s="184">
        <v>51.26</v>
      </c>
      <c r="J8837" s="184">
        <v>202.26</v>
      </c>
      <c r="K8837" s="183">
        <v>56</v>
      </c>
      <c r="L8837" s="183"/>
      <c r="M8837" s="186"/>
      <c r="N8837" s="61" t="s">
        <v>51</v>
      </c>
      <c r="P8837" s="175" t="s">
        <v>335</v>
      </c>
    </row>
    <row r="8838" spans="1:16" ht="17.25">
      <c r="A8838" s="183" t="s">
        <v>17627</v>
      </c>
      <c r="B8838" s="183" t="s">
        <v>17628</v>
      </c>
      <c r="C8838" s="183" t="s">
        <v>335</v>
      </c>
      <c r="D8838" s="183" t="s">
        <v>336</v>
      </c>
      <c r="E8838" s="184"/>
      <c r="F8838" s="184"/>
      <c r="G8838" s="185"/>
      <c r="H8838" s="185"/>
      <c r="I8838" s="184"/>
      <c r="J8838" s="184"/>
      <c r="K8838" s="185" t="s">
        <v>410</v>
      </c>
      <c r="L8838" s="185"/>
      <c r="M8838" s="186"/>
      <c r="N8838" s="61" t="s">
        <v>410</v>
      </c>
      <c r="P8838" s="175" t="s">
        <v>335</v>
      </c>
    </row>
    <row r="8839" spans="1:16" ht="17.25">
      <c r="A8839" s="183" t="s">
        <v>17629</v>
      </c>
      <c r="B8839" s="183" t="s">
        <v>17630</v>
      </c>
      <c r="C8839" s="183" t="s">
        <v>335</v>
      </c>
      <c r="D8839" s="183" t="s">
        <v>336</v>
      </c>
      <c r="E8839" s="184"/>
      <c r="F8839" s="184"/>
      <c r="G8839" s="185"/>
      <c r="H8839" s="185"/>
      <c r="I8839" s="184"/>
      <c r="J8839" s="184"/>
      <c r="K8839" s="185" t="s">
        <v>410</v>
      </c>
      <c r="L8839" s="185"/>
      <c r="M8839" s="186"/>
      <c r="N8839" s="61" t="s">
        <v>410</v>
      </c>
      <c r="P8839" s="175" t="s">
        <v>335</v>
      </c>
    </row>
    <row r="8840" spans="1:16" ht="17.25">
      <c r="A8840" s="183" t="s">
        <v>17631</v>
      </c>
      <c r="B8840" s="183" t="s">
        <v>17632</v>
      </c>
      <c r="C8840" s="183" t="s">
        <v>335</v>
      </c>
      <c r="D8840" s="183" t="s">
        <v>336</v>
      </c>
      <c r="E8840" s="184"/>
      <c r="F8840" s="184"/>
      <c r="G8840" s="188"/>
      <c r="H8840" s="185"/>
      <c r="I8840" s="184"/>
      <c r="J8840" s="184"/>
      <c r="K8840" s="185" t="s">
        <v>410</v>
      </c>
      <c r="L8840" s="185"/>
      <c r="M8840" s="186"/>
      <c r="N8840" s="61" t="s">
        <v>410</v>
      </c>
      <c r="P8840" s="175" t="s">
        <v>335</v>
      </c>
    </row>
    <row r="8841" spans="1:16" ht="17.25">
      <c r="A8841" s="183" t="s">
        <v>17633</v>
      </c>
      <c r="B8841" s="183" t="s">
        <v>17634</v>
      </c>
      <c r="C8841" s="183" t="s">
        <v>335</v>
      </c>
      <c r="D8841" s="183" t="s">
        <v>336</v>
      </c>
      <c r="E8841" s="184"/>
      <c r="F8841" s="184"/>
      <c r="G8841" s="185"/>
      <c r="H8841" s="185"/>
      <c r="I8841" s="184"/>
      <c r="J8841" s="184"/>
      <c r="K8841" s="185" t="s">
        <v>410</v>
      </c>
      <c r="L8841" s="185"/>
      <c r="M8841" s="186"/>
      <c r="N8841" s="61" t="s">
        <v>410</v>
      </c>
      <c r="P8841" s="175" t="s">
        <v>335</v>
      </c>
    </row>
    <row r="8842" spans="1:16" ht="17.25">
      <c r="A8842" s="183" t="s">
        <v>17635</v>
      </c>
      <c r="B8842" s="183" t="s">
        <v>17636</v>
      </c>
      <c r="C8842" s="183" t="s">
        <v>335</v>
      </c>
      <c r="D8842" s="183" t="s">
        <v>336</v>
      </c>
      <c r="E8842" s="184"/>
      <c r="F8842" s="184"/>
      <c r="G8842" s="185"/>
      <c r="H8842" s="185"/>
      <c r="I8842" s="184"/>
      <c r="J8842" s="184"/>
      <c r="K8842" s="185" t="s">
        <v>410</v>
      </c>
      <c r="L8842" s="185"/>
      <c r="M8842" s="186"/>
      <c r="N8842" s="61" t="s">
        <v>410</v>
      </c>
      <c r="P8842" s="175" t="s">
        <v>335</v>
      </c>
    </row>
    <row r="8843" spans="1:16" ht="17.25">
      <c r="A8843" s="183" t="s">
        <v>17637</v>
      </c>
      <c r="B8843" s="183" t="s">
        <v>17638</v>
      </c>
      <c r="C8843" s="183" t="s">
        <v>335</v>
      </c>
      <c r="D8843" s="183" t="s">
        <v>336</v>
      </c>
      <c r="E8843" s="184"/>
      <c r="F8843" s="184"/>
      <c r="G8843" s="188"/>
      <c r="H8843" s="185"/>
      <c r="I8843" s="184"/>
      <c r="J8843" s="184"/>
      <c r="K8843" s="185" t="s">
        <v>410</v>
      </c>
      <c r="L8843" s="185"/>
      <c r="M8843" s="186"/>
      <c r="N8843" s="61" t="s">
        <v>410</v>
      </c>
      <c r="P8843" s="175" t="s">
        <v>335</v>
      </c>
    </row>
    <row r="8844" spans="1:16" ht="17.25">
      <c r="A8844" s="183" t="s">
        <v>17639</v>
      </c>
      <c r="B8844" s="183" t="s">
        <v>17640</v>
      </c>
      <c r="C8844" s="183" t="s">
        <v>335</v>
      </c>
      <c r="D8844" s="183" t="s">
        <v>336</v>
      </c>
      <c r="E8844" s="184"/>
      <c r="F8844" s="184"/>
      <c r="G8844" s="185"/>
      <c r="H8844" s="185"/>
      <c r="I8844" s="184"/>
      <c r="J8844" s="184"/>
      <c r="K8844" s="183" t="s">
        <v>410</v>
      </c>
      <c r="L8844" s="183"/>
      <c r="M8844" s="186"/>
      <c r="N8844" s="61" t="s">
        <v>410</v>
      </c>
      <c r="P8844" s="175" t="s">
        <v>335</v>
      </c>
    </row>
    <row r="8845" spans="1:16" ht="17.25">
      <c r="A8845" s="183" t="s">
        <v>17641</v>
      </c>
      <c r="B8845" s="183" t="s">
        <v>17642</v>
      </c>
      <c r="C8845" s="183" t="s">
        <v>335</v>
      </c>
      <c r="D8845" s="183" t="s">
        <v>336</v>
      </c>
      <c r="E8845" s="184">
        <v>244</v>
      </c>
      <c r="F8845" s="184">
        <v>237</v>
      </c>
      <c r="G8845" s="185" t="s">
        <v>475</v>
      </c>
      <c r="H8845" s="185"/>
      <c r="I8845" s="184">
        <v>80.74</v>
      </c>
      <c r="J8845" s="184">
        <v>317.74</v>
      </c>
      <c r="K8845" s="185">
        <v>46</v>
      </c>
      <c r="L8845" s="185"/>
      <c r="M8845" s="186"/>
      <c r="N8845" s="61" t="s">
        <v>51</v>
      </c>
      <c r="P8845" s="175" t="s">
        <v>335</v>
      </c>
    </row>
    <row r="8846" spans="1:16" ht="17.25">
      <c r="A8846" s="183" t="s">
        <v>17643</v>
      </c>
      <c r="B8846" s="183" t="s">
        <v>17644</v>
      </c>
      <c r="C8846" s="183" t="s">
        <v>335</v>
      </c>
      <c r="D8846" s="183" t="s">
        <v>336</v>
      </c>
      <c r="E8846" s="184">
        <v>173</v>
      </c>
      <c r="F8846" s="184">
        <v>173</v>
      </c>
      <c r="G8846" s="185"/>
      <c r="H8846" s="185"/>
      <c r="I8846" s="184">
        <v>80.4</v>
      </c>
      <c r="J8846" s="184">
        <v>253.4</v>
      </c>
      <c r="K8846" s="183">
        <v>0</v>
      </c>
      <c r="L8846" s="183"/>
      <c r="M8846" s="186"/>
      <c r="N8846" s="61" t="s">
        <v>51</v>
      </c>
      <c r="P8846" s="175" t="s">
        <v>335</v>
      </c>
    </row>
    <row r="8847" spans="1:16" ht="17.25">
      <c r="A8847" s="183" t="s">
        <v>17645</v>
      </c>
      <c r="B8847" s="183" t="s">
        <v>17646</v>
      </c>
      <c r="C8847" s="183" t="s">
        <v>335</v>
      </c>
      <c r="D8847" s="183" t="s">
        <v>336</v>
      </c>
      <c r="E8847" s="184"/>
      <c r="F8847" s="184"/>
      <c r="G8847" s="185"/>
      <c r="H8847" s="185"/>
      <c r="I8847" s="184"/>
      <c r="J8847" s="184"/>
      <c r="K8847" s="185" t="s">
        <v>410</v>
      </c>
      <c r="L8847" s="185"/>
      <c r="M8847" s="186"/>
      <c r="N8847" s="61" t="s">
        <v>410</v>
      </c>
      <c r="P8847" s="175" t="s">
        <v>335</v>
      </c>
    </row>
    <row r="8848" spans="1:16" ht="17.25">
      <c r="A8848" s="183" t="s">
        <v>17647</v>
      </c>
      <c r="B8848" s="183" t="s">
        <v>17648</v>
      </c>
      <c r="C8848" s="183" t="s">
        <v>335</v>
      </c>
      <c r="D8848" s="183" t="s">
        <v>336</v>
      </c>
      <c r="E8848" s="184"/>
      <c r="F8848" s="184"/>
      <c r="G8848" s="185"/>
      <c r="H8848" s="185"/>
      <c r="I8848" s="184"/>
      <c r="J8848" s="184"/>
      <c r="K8848" s="185" t="s">
        <v>410</v>
      </c>
      <c r="L8848" s="185"/>
      <c r="M8848" s="186"/>
      <c r="N8848" s="61" t="s">
        <v>410</v>
      </c>
      <c r="P8848" s="175" t="s">
        <v>335</v>
      </c>
    </row>
    <row r="8849" spans="1:16" ht="17.25">
      <c r="A8849" s="183" t="s">
        <v>17649</v>
      </c>
      <c r="B8849" s="183" t="s">
        <v>17650</v>
      </c>
      <c r="C8849" s="183" t="s">
        <v>335</v>
      </c>
      <c r="D8849" s="183" t="s">
        <v>336</v>
      </c>
      <c r="E8849" s="184"/>
      <c r="F8849" s="184"/>
      <c r="G8849" s="185"/>
      <c r="H8849" s="185"/>
      <c r="I8849" s="184"/>
      <c r="J8849" s="184"/>
      <c r="K8849" s="185" t="s">
        <v>410</v>
      </c>
      <c r="L8849" s="185"/>
      <c r="M8849" s="186"/>
      <c r="N8849" s="61" t="s">
        <v>410</v>
      </c>
      <c r="P8849" s="175" t="s">
        <v>335</v>
      </c>
    </row>
    <row r="8850" spans="1:16" ht="17.25">
      <c r="A8850" s="183" t="s">
        <v>17651</v>
      </c>
      <c r="B8850" s="183" t="s">
        <v>17652</v>
      </c>
      <c r="C8850" s="183" t="s">
        <v>335</v>
      </c>
      <c r="D8850" s="183" t="s">
        <v>336</v>
      </c>
      <c r="E8850" s="184"/>
      <c r="F8850" s="184"/>
      <c r="G8850" s="185"/>
      <c r="H8850" s="185"/>
      <c r="I8850" s="184"/>
      <c r="J8850" s="184"/>
      <c r="K8850" s="185" t="s">
        <v>410</v>
      </c>
      <c r="L8850" s="185"/>
      <c r="M8850" s="186"/>
      <c r="N8850" s="61" t="s">
        <v>410</v>
      </c>
      <c r="P8850" s="175" t="s">
        <v>335</v>
      </c>
    </row>
    <row r="8851" spans="1:16" ht="17.25">
      <c r="A8851" s="183" t="s">
        <v>17653</v>
      </c>
      <c r="B8851" s="183" t="s">
        <v>17654</v>
      </c>
      <c r="C8851" s="183" t="s">
        <v>335</v>
      </c>
      <c r="D8851" s="183" t="s">
        <v>336</v>
      </c>
      <c r="E8851" s="184"/>
      <c r="F8851" s="184"/>
      <c r="G8851" s="188"/>
      <c r="H8851" s="185"/>
      <c r="I8851" s="184"/>
      <c r="J8851" s="184"/>
      <c r="K8851" s="185" t="s">
        <v>410</v>
      </c>
      <c r="L8851" s="185"/>
      <c r="M8851" s="186"/>
      <c r="N8851" s="61" t="s">
        <v>410</v>
      </c>
      <c r="P8851" s="175" t="s">
        <v>335</v>
      </c>
    </row>
    <row r="8852" spans="1:16" ht="17.25">
      <c r="A8852" s="183" t="s">
        <v>17655</v>
      </c>
      <c r="B8852" s="183" t="s">
        <v>17656</v>
      </c>
      <c r="C8852" s="183" t="s">
        <v>335</v>
      </c>
      <c r="D8852" s="183" t="s">
        <v>336</v>
      </c>
      <c r="E8852" s="184"/>
      <c r="F8852" s="184"/>
      <c r="G8852" s="185"/>
      <c r="H8852" s="185"/>
      <c r="I8852" s="184"/>
      <c r="J8852" s="184"/>
      <c r="K8852" s="185" t="s">
        <v>410</v>
      </c>
      <c r="L8852" s="185"/>
      <c r="M8852" s="186"/>
      <c r="N8852" s="61" t="s">
        <v>410</v>
      </c>
      <c r="P8852" s="175" t="s">
        <v>335</v>
      </c>
    </row>
    <row r="8853" spans="1:16" ht="17.25">
      <c r="A8853" s="183" t="s">
        <v>17657</v>
      </c>
      <c r="B8853" s="183" t="s">
        <v>17658</v>
      </c>
      <c r="C8853" s="183" t="s">
        <v>335</v>
      </c>
      <c r="D8853" s="183" t="s">
        <v>336</v>
      </c>
      <c r="E8853" s="184">
        <v>90</v>
      </c>
      <c r="F8853" s="184">
        <v>90</v>
      </c>
      <c r="G8853" s="185"/>
      <c r="H8853" s="185"/>
      <c r="I8853" s="184">
        <v>81.55</v>
      </c>
      <c r="J8853" s="184">
        <v>171.55</v>
      </c>
      <c r="K8853" s="185">
        <v>0</v>
      </c>
      <c r="L8853" s="185"/>
      <c r="M8853" s="186"/>
      <c r="N8853" s="61" t="s">
        <v>51</v>
      </c>
      <c r="P8853" s="175" t="s">
        <v>335</v>
      </c>
    </row>
    <row r="8854" spans="1:16" ht="17.25">
      <c r="A8854" s="183" t="s">
        <v>17659</v>
      </c>
      <c r="B8854" s="183" t="s">
        <v>17660</v>
      </c>
      <c r="C8854" s="183" t="s">
        <v>335</v>
      </c>
      <c r="D8854" s="183" t="s">
        <v>336</v>
      </c>
      <c r="E8854" s="184">
        <v>88</v>
      </c>
      <c r="F8854" s="184">
        <v>88</v>
      </c>
      <c r="G8854" s="185"/>
      <c r="H8854" s="185"/>
      <c r="I8854" s="184">
        <v>36.11</v>
      </c>
      <c r="J8854" s="184">
        <v>124.11</v>
      </c>
      <c r="K8854" s="185">
        <v>0</v>
      </c>
      <c r="L8854" s="185" t="s">
        <v>76</v>
      </c>
      <c r="M8854" s="186" t="s">
        <v>6583</v>
      </c>
      <c r="N8854" s="61" t="s">
        <v>51</v>
      </c>
      <c r="P8854" s="175" t="s">
        <v>335</v>
      </c>
    </row>
    <row r="8855" spans="1:16" ht="17.25">
      <c r="A8855" s="183" t="s">
        <v>17661</v>
      </c>
      <c r="B8855" s="183" t="s">
        <v>17662</v>
      </c>
      <c r="C8855" s="183" t="s">
        <v>335</v>
      </c>
      <c r="D8855" s="183" t="s">
        <v>336</v>
      </c>
      <c r="E8855" s="184">
        <v>88</v>
      </c>
      <c r="F8855" s="184">
        <v>88</v>
      </c>
      <c r="G8855" s="185"/>
      <c r="H8855" s="185"/>
      <c r="I8855" s="184">
        <v>36.11</v>
      </c>
      <c r="J8855" s="184">
        <v>124.11</v>
      </c>
      <c r="K8855" s="185">
        <v>0</v>
      </c>
      <c r="L8855" s="185" t="s">
        <v>76</v>
      </c>
      <c r="M8855" s="186" t="s">
        <v>6583</v>
      </c>
      <c r="N8855" s="61" t="s">
        <v>51</v>
      </c>
      <c r="P8855" s="175" t="s">
        <v>335</v>
      </c>
    </row>
    <row r="8856" spans="1:16" ht="17.25">
      <c r="A8856" s="183" t="s">
        <v>17663</v>
      </c>
      <c r="B8856" s="183" t="s">
        <v>17664</v>
      </c>
      <c r="C8856" s="183" t="s">
        <v>335</v>
      </c>
      <c r="D8856" s="183" t="s">
        <v>336</v>
      </c>
      <c r="E8856" s="184">
        <v>88</v>
      </c>
      <c r="F8856" s="184">
        <v>88</v>
      </c>
      <c r="G8856" s="188"/>
      <c r="H8856" s="185"/>
      <c r="I8856" s="184">
        <v>38.3</v>
      </c>
      <c r="J8856" s="184">
        <v>126.3</v>
      </c>
      <c r="K8856" s="185">
        <v>189</v>
      </c>
      <c r="L8856" s="185"/>
      <c r="M8856" s="186"/>
      <c r="N8856" s="61" t="s">
        <v>51</v>
      </c>
      <c r="P8856" s="175" t="s">
        <v>335</v>
      </c>
    </row>
    <row r="8857" spans="1:16" ht="17.25">
      <c r="A8857" s="183" t="s">
        <v>17665</v>
      </c>
      <c r="B8857" s="183" t="s">
        <v>17666</v>
      </c>
      <c r="C8857" s="183" t="s">
        <v>335</v>
      </c>
      <c r="D8857" s="183" t="s">
        <v>336</v>
      </c>
      <c r="E8857" s="184">
        <v>80</v>
      </c>
      <c r="F8857" s="184">
        <v>80</v>
      </c>
      <c r="G8857" s="188"/>
      <c r="H8857" s="185"/>
      <c r="I8857" s="184">
        <v>37.55</v>
      </c>
      <c r="J8857" s="184">
        <v>117.55</v>
      </c>
      <c r="K8857" s="185">
        <v>202</v>
      </c>
      <c r="L8857" s="185"/>
      <c r="M8857" s="186"/>
      <c r="N8857" s="61" t="s">
        <v>51</v>
      </c>
      <c r="P8857" s="175" t="s">
        <v>335</v>
      </c>
    </row>
    <row r="8858" spans="1:16" ht="17.25">
      <c r="A8858" s="183" t="s">
        <v>17667</v>
      </c>
      <c r="B8858" s="183" t="s">
        <v>17668</v>
      </c>
      <c r="C8858" s="183" t="s">
        <v>335</v>
      </c>
      <c r="D8858" s="183" t="s">
        <v>336</v>
      </c>
      <c r="E8858" s="184">
        <v>179</v>
      </c>
      <c r="F8858" s="184">
        <v>179</v>
      </c>
      <c r="G8858" s="185"/>
      <c r="H8858" s="185"/>
      <c r="I8858" s="184">
        <v>77.42</v>
      </c>
      <c r="J8858" s="184">
        <v>256.42</v>
      </c>
      <c r="K8858" s="185">
        <v>0</v>
      </c>
      <c r="L8858" s="185"/>
      <c r="M8858" s="186"/>
      <c r="N8858" s="61" t="s">
        <v>51</v>
      </c>
      <c r="P8858" s="175" t="s">
        <v>335</v>
      </c>
    </row>
    <row r="8859" spans="1:16" ht="17.25">
      <c r="A8859" s="183" t="s">
        <v>17669</v>
      </c>
      <c r="B8859" s="183" t="s">
        <v>17670</v>
      </c>
      <c r="C8859" s="183" t="s">
        <v>335</v>
      </c>
      <c r="D8859" s="183" t="s">
        <v>336</v>
      </c>
      <c r="E8859" s="184">
        <v>179</v>
      </c>
      <c r="F8859" s="184">
        <v>179</v>
      </c>
      <c r="G8859" s="185"/>
      <c r="H8859" s="185"/>
      <c r="I8859" s="184">
        <v>77.42</v>
      </c>
      <c r="J8859" s="184">
        <v>256.42</v>
      </c>
      <c r="K8859" s="185">
        <v>0</v>
      </c>
      <c r="L8859" s="185"/>
      <c r="M8859" s="186"/>
      <c r="N8859" s="61" t="s">
        <v>51</v>
      </c>
      <c r="P8859" s="175" t="s">
        <v>335</v>
      </c>
    </row>
    <row r="8860" spans="1:16" ht="17.25">
      <c r="A8860" s="183" t="s">
        <v>17671</v>
      </c>
      <c r="B8860" s="183" t="s">
        <v>17672</v>
      </c>
      <c r="C8860" s="183" t="s">
        <v>335</v>
      </c>
      <c r="D8860" s="183" t="s">
        <v>336</v>
      </c>
      <c r="E8860" s="184">
        <v>150</v>
      </c>
      <c r="F8860" s="184">
        <v>150</v>
      </c>
      <c r="G8860" s="188"/>
      <c r="H8860" s="185"/>
      <c r="I8860" s="184">
        <v>88.97</v>
      </c>
      <c r="J8860" s="184">
        <v>238.97</v>
      </c>
      <c r="K8860" s="185">
        <v>0</v>
      </c>
      <c r="L8860" s="185"/>
      <c r="M8860" s="186"/>
      <c r="N8860" s="61" t="s">
        <v>51</v>
      </c>
      <c r="P8860" s="175" t="s">
        <v>335</v>
      </c>
    </row>
    <row r="8861" spans="1:16" ht="17.25">
      <c r="A8861" s="183" t="s">
        <v>17673</v>
      </c>
      <c r="B8861" s="183" t="s">
        <v>17674</v>
      </c>
      <c r="C8861" s="183" t="s">
        <v>335</v>
      </c>
      <c r="D8861" s="183" t="s">
        <v>336</v>
      </c>
      <c r="E8861" s="184">
        <v>95</v>
      </c>
      <c r="F8861" s="184">
        <v>95</v>
      </c>
      <c r="G8861" s="185"/>
      <c r="H8861" s="185"/>
      <c r="I8861" s="184">
        <v>38.13</v>
      </c>
      <c r="J8861" s="184">
        <v>133.13</v>
      </c>
      <c r="K8861" s="185">
        <v>9</v>
      </c>
      <c r="L8861" s="185" t="s">
        <v>76</v>
      </c>
      <c r="M8861" s="186" t="s">
        <v>6583</v>
      </c>
      <c r="N8861" s="61" t="s">
        <v>51</v>
      </c>
      <c r="P8861" s="175" t="s">
        <v>335</v>
      </c>
    </row>
    <row r="8862" spans="1:16" ht="17.25">
      <c r="A8862" s="183" t="s">
        <v>17675</v>
      </c>
      <c r="B8862" s="183" t="s">
        <v>17676</v>
      </c>
      <c r="C8862" s="183" t="s">
        <v>335</v>
      </c>
      <c r="D8862" s="183" t="s">
        <v>336</v>
      </c>
      <c r="E8862" s="184">
        <v>100</v>
      </c>
      <c r="F8862" s="184">
        <v>100</v>
      </c>
      <c r="G8862" s="185"/>
      <c r="H8862" s="185"/>
      <c r="I8862" s="184">
        <v>38.27</v>
      </c>
      <c r="J8862" s="184">
        <v>138.27</v>
      </c>
      <c r="K8862" s="185">
        <v>6</v>
      </c>
      <c r="L8862" s="185" t="s">
        <v>57</v>
      </c>
      <c r="M8862" s="186" t="s">
        <v>6583</v>
      </c>
      <c r="N8862" s="61" t="s">
        <v>51</v>
      </c>
      <c r="P8862" s="175" t="s">
        <v>335</v>
      </c>
    </row>
    <row r="8863" spans="1:16" ht="17.25">
      <c r="A8863" s="183" t="s">
        <v>17677</v>
      </c>
      <c r="B8863" s="183" t="s">
        <v>17678</v>
      </c>
      <c r="C8863" s="183" t="s">
        <v>335</v>
      </c>
      <c r="D8863" s="183" t="s">
        <v>336</v>
      </c>
      <c r="E8863" s="184">
        <v>202</v>
      </c>
      <c r="F8863" s="184">
        <v>202</v>
      </c>
      <c r="G8863" s="185"/>
      <c r="H8863" s="185"/>
      <c r="I8863" s="184">
        <v>85.63</v>
      </c>
      <c r="J8863" s="184">
        <v>287.63</v>
      </c>
      <c r="K8863" s="185">
        <v>97</v>
      </c>
      <c r="L8863" s="185"/>
      <c r="M8863" s="186"/>
      <c r="N8863" s="61" t="s">
        <v>51</v>
      </c>
      <c r="P8863" s="175" t="s">
        <v>335</v>
      </c>
    </row>
    <row r="8864" spans="1:16" ht="17.25">
      <c r="A8864" s="183" t="s">
        <v>17679</v>
      </c>
      <c r="B8864" s="183" t="s">
        <v>17680</v>
      </c>
      <c r="C8864" s="183" t="s">
        <v>335</v>
      </c>
      <c r="D8864" s="183" t="s">
        <v>336</v>
      </c>
      <c r="E8864" s="184"/>
      <c r="F8864" s="184"/>
      <c r="G8864" s="185"/>
      <c r="H8864" s="185"/>
      <c r="I8864" s="184"/>
      <c r="J8864" s="184"/>
      <c r="K8864" s="185" t="s">
        <v>410</v>
      </c>
      <c r="L8864" s="185"/>
      <c r="M8864" s="186"/>
      <c r="N8864" s="61" t="s">
        <v>410</v>
      </c>
      <c r="P8864" s="175" t="s">
        <v>335</v>
      </c>
    </row>
    <row r="8865" spans="1:16" ht="17.25">
      <c r="A8865" s="183" t="s">
        <v>17681</v>
      </c>
      <c r="B8865" s="183" t="s">
        <v>17682</v>
      </c>
      <c r="C8865" s="183" t="s">
        <v>335</v>
      </c>
      <c r="D8865" s="183" t="s">
        <v>336</v>
      </c>
      <c r="E8865" s="184"/>
      <c r="F8865" s="184"/>
      <c r="G8865" s="188"/>
      <c r="H8865" s="185"/>
      <c r="I8865" s="184"/>
      <c r="J8865" s="184"/>
      <c r="K8865" s="185" t="s">
        <v>410</v>
      </c>
      <c r="L8865" s="185"/>
      <c r="M8865" s="186"/>
      <c r="N8865" s="61" t="s">
        <v>410</v>
      </c>
      <c r="P8865" s="175" t="s">
        <v>335</v>
      </c>
    </row>
    <row r="8866" spans="1:16" ht="17.25">
      <c r="A8866" s="183" t="s">
        <v>17683</v>
      </c>
      <c r="B8866" s="183" t="s">
        <v>17684</v>
      </c>
      <c r="C8866" s="183" t="s">
        <v>335</v>
      </c>
      <c r="D8866" s="183" t="s">
        <v>336</v>
      </c>
      <c r="E8866" s="184"/>
      <c r="F8866" s="184"/>
      <c r="G8866" s="185"/>
      <c r="H8866" s="185"/>
      <c r="I8866" s="184"/>
      <c r="J8866" s="184"/>
      <c r="K8866" s="185" t="s">
        <v>410</v>
      </c>
      <c r="L8866" s="185"/>
      <c r="M8866" s="186"/>
      <c r="N8866" s="61" t="s">
        <v>410</v>
      </c>
      <c r="P8866" s="175" t="s">
        <v>335</v>
      </c>
    </row>
    <row r="8867" spans="1:16" ht="17.25">
      <c r="A8867" s="183" t="s">
        <v>17685</v>
      </c>
      <c r="B8867" s="183" t="s">
        <v>17686</v>
      </c>
      <c r="C8867" s="183" t="s">
        <v>335</v>
      </c>
      <c r="D8867" s="183" t="s">
        <v>336</v>
      </c>
      <c r="E8867" s="184"/>
      <c r="F8867" s="184"/>
      <c r="G8867" s="185"/>
      <c r="H8867" s="185"/>
      <c r="I8867" s="184"/>
      <c r="J8867" s="184"/>
      <c r="K8867" s="185" t="s">
        <v>410</v>
      </c>
      <c r="L8867" s="185"/>
      <c r="M8867" s="186"/>
      <c r="N8867" s="61" t="s">
        <v>410</v>
      </c>
      <c r="P8867" s="175" t="s">
        <v>335</v>
      </c>
    </row>
    <row r="8868" spans="1:16" ht="17.25">
      <c r="A8868" s="183" t="s">
        <v>17687</v>
      </c>
      <c r="B8868" s="183" t="s">
        <v>17688</v>
      </c>
      <c r="C8868" s="183" t="s">
        <v>335</v>
      </c>
      <c r="D8868" s="183" t="s">
        <v>336</v>
      </c>
      <c r="E8868" s="184"/>
      <c r="F8868" s="184"/>
      <c r="G8868" s="185"/>
      <c r="H8868" s="185"/>
      <c r="I8868" s="184"/>
      <c r="J8868" s="184"/>
      <c r="K8868" s="183" t="s">
        <v>410</v>
      </c>
      <c r="L8868" s="183"/>
      <c r="M8868" s="186"/>
      <c r="N8868" s="61" t="s">
        <v>410</v>
      </c>
      <c r="P8868" s="175" t="s">
        <v>335</v>
      </c>
    </row>
    <row r="8869" spans="1:16" ht="17.25">
      <c r="A8869" s="183" t="s">
        <v>17689</v>
      </c>
      <c r="B8869" s="183" t="s">
        <v>17690</v>
      </c>
      <c r="C8869" s="183" t="s">
        <v>335</v>
      </c>
      <c r="D8869" s="183" t="s">
        <v>336</v>
      </c>
      <c r="E8869" s="184"/>
      <c r="F8869" s="184"/>
      <c r="G8869" s="188"/>
      <c r="H8869" s="185"/>
      <c r="I8869" s="184"/>
      <c r="J8869" s="184"/>
      <c r="K8869" s="185" t="s">
        <v>410</v>
      </c>
      <c r="L8869" s="185"/>
      <c r="M8869" s="186"/>
      <c r="N8869" s="61" t="s">
        <v>410</v>
      </c>
      <c r="P8869" s="175" t="s">
        <v>335</v>
      </c>
    </row>
    <row r="8870" spans="1:16" ht="17.25">
      <c r="A8870" s="183" t="s">
        <v>17691</v>
      </c>
      <c r="B8870" s="183" t="s">
        <v>17692</v>
      </c>
      <c r="C8870" s="183" t="s">
        <v>335</v>
      </c>
      <c r="D8870" s="183" t="s">
        <v>336</v>
      </c>
      <c r="E8870" s="184"/>
      <c r="F8870" s="184"/>
      <c r="G8870" s="185"/>
      <c r="H8870" s="185"/>
      <c r="I8870" s="184"/>
      <c r="J8870" s="184"/>
      <c r="K8870" s="185" t="s">
        <v>410</v>
      </c>
      <c r="L8870" s="185"/>
      <c r="M8870" s="186"/>
      <c r="N8870" s="61" t="s">
        <v>410</v>
      </c>
      <c r="P8870" s="175" t="s">
        <v>335</v>
      </c>
    </row>
    <row r="8871" spans="1:16" ht="17.25">
      <c r="A8871" s="183" t="s">
        <v>17693</v>
      </c>
      <c r="B8871" s="183" t="s">
        <v>17694</v>
      </c>
      <c r="C8871" s="183" t="s">
        <v>335</v>
      </c>
      <c r="D8871" s="183" t="s">
        <v>336</v>
      </c>
      <c r="E8871" s="184"/>
      <c r="F8871" s="184"/>
      <c r="G8871" s="185"/>
      <c r="H8871" s="185"/>
      <c r="I8871" s="184"/>
      <c r="J8871" s="184"/>
      <c r="K8871" s="185" t="s">
        <v>410</v>
      </c>
      <c r="L8871" s="185"/>
      <c r="M8871" s="186"/>
      <c r="N8871" s="61" t="s">
        <v>410</v>
      </c>
      <c r="P8871" s="175" t="s">
        <v>335</v>
      </c>
    </row>
    <row r="8872" spans="1:16" ht="17.25">
      <c r="A8872" s="183" t="s">
        <v>17695</v>
      </c>
      <c r="B8872" s="183" t="s">
        <v>17696</v>
      </c>
      <c r="C8872" s="183" t="s">
        <v>335</v>
      </c>
      <c r="D8872" s="183" t="s">
        <v>336</v>
      </c>
      <c r="E8872" s="184"/>
      <c r="F8872" s="184"/>
      <c r="G8872" s="185"/>
      <c r="H8872" s="185"/>
      <c r="I8872" s="184"/>
      <c r="J8872" s="184"/>
      <c r="K8872" s="183" t="s">
        <v>410</v>
      </c>
      <c r="L8872" s="183"/>
      <c r="M8872" s="186"/>
      <c r="N8872" s="61" t="s">
        <v>410</v>
      </c>
      <c r="P8872" s="175" t="s">
        <v>335</v>
      </c>
    </row>
    <row r="8873" spans="1:16" ht="17.25">
      <c r="A8873" s="183" t="s">
        <v>17697</v>
      </c>
      <c r="B8873" s="183" t="s">
        <v>17698</v>
      </c>
      <c r="C8873" s="183" t="s">
        <v>335</v>
      </c>
      <c r="D8873" s="183" t="s">
        <v>336</v>
      </c>
      <c r="E8873" s="184"/>
      <c r="F8873" s="184"/>
      <c r="G8873" s="185"/>
      <c r="H8873" s="185"/>
      <c r="I8873" s="184"/>
      <c r="J8873" s="184"/>
      <c r="K8873" s="185" t="s">
        <v>410</v>
      </c>
      <c r="L8873" s="185"/>
      <c r="M8873" s="186"/>
      <c r="N8873" s="61" t="s">
        <v>410</v>
      </c>
      <c r="P8873" s="175" t="s">
        <v>335</v>
      </c>
    </row>
    <row r="8874" spans="1:16" ht="17.25">
      <c r="A8874" s="183" t="s">
        <v>17699</v>
      </c>
      <c r="B8874" s="183" t="s">
        <v>17700</v>
      </c>
      <c r="C8874" s="183" t="s">
        <v>335</v>
      </c>
      <c r="D8874" s="183" t="s">
        <v>336</v>
      </c>
      <c r="E8874" s="184"/>
      <c r="F8874" s="184"/>
      <c r="G8874" s="185"/>
      <c r="H8874" s="185"/>
      <c r="I8874" s="184"/>
      <c r="J8874" s="184"/>
      <c r="K8874" s="185" t="s">
        <v>410</v>
      </c>
      <c r="L8874" s="185"/>
      <c r="M8874" s="186"/>
      <c r="N8874" s="61" t="s">
        <v>410</v>
      </c>
      <c r="P8874" s="175" t="s">
        <v>335</v>
      </c>
    </row>
    <row r="8875" spans="1:16" ht="17.25">
      <c r="A8875" s="183" t="s">
        <v>17701</v>
      </c>
      <c r="B8875" s="183" t="s">
        <v>17702</v>
      </c>
      <c r="C8875" s="183" t="s">
        <v>335</v>
      </c>
      <c r="D8875" s="183" t="s">
        <v>336</v>
      </c>
      <c r="E8875" s="184"/>
      <c r="F8875" s="184"/>
      <c r="G8875" s="185"/>
      <c r="H8875" s="185"/>
      <c r="I8875" s="184"/>
      <c r="J8875" s="184"/>
      <c r="K8875" s="185" t="s">
        <v>410</v>
      </c>
      <c r="L8875" s="185"/>
      <c r="M8875" s="186"/>
      <c r="N8875" s="61" t="s">
        <v>410</v>
      </c>
      <c r="P8875" s="175" t="s">
        <v>335</v>
      </c>
    </row>
    <row r="8876" spans="1:16" ht="17.25">
      <c r="A8876" s="183" t="s">
        <v>17703</v>
      </c>
      <c r="B8876" s="183" t="s">
        <v>17704</v>
      </c>
      <c r="C8876" s="183" t="s">
        <v>335</v>
      </c>
      <c r="D8876" s="183" t="s">
        <v>336</v>
      </c>
      <c r="E8876" s="184"/>
      <c r="F8876" s="184"/>
      <c r="G8876" s="185"/>
      <c r="H8876" s="185"/>
      <c r="I8876" s="184"/>
      <c r="J8876" s="184"/>
      <c r="K8876" s="185" t="s">
        <v>410</v>
      </c>
      <c r="L8876" s="185"/>
      <c r="M8876" s="186"/>
      <c r="N8876" s="61" t="s">
        <v>410</v>
      </c>
      <c r="P8876" s="175" t="s">
        <v>335</v>
      </c>
    </row>
    <row r="8877" spans="1:16" ht="17.25">
      <c r="A8877" s="183" t="s">
        <v>17705</v>
      </c>
      <c r="B8877" s="183" t="s">
        <v>17706</v>
      </c>
      <c r="C8877" s="183" t="s">
        <v>335</v>
      </c>
      <c r="D8877" s="183" t="s">
        <v>336</v>
      </c>
      <c r="E8877" s="184"/>
      <c r="F8877" s="184"/>
      <c r="G8877" s="185"/>
      <c r="H8877" s="185"/>
      <c r="I8877" s="184"/>
      <c r="J8877" s="184"/>
      <c r="K8877" s="185" t="s">
        <v>410</v>
      </c>
      <c r="L8877" s="185"/>
      <c r="M8877" s="186"/>
      <c r="N8877" s="61" t="s">
        <v>410</v>
      </c>
      <c r="P8877" s="175" t="s">
        <v>335</v>
      </c>
    </row>
    <row r="8878" spans="1:16" ht="17.25">
      <c r="A8878" s="183" t="s">
        <v>17707</v>
      </c>
      <c r="B8878" s="183" t="s">
        <v>17708</v>
      </c>
      <c r="C8878" s="183" t="s">
        <v>335</v>
      </c>
      <c r="D8878" s="183" t="s">
        <v>336</v>
      </c>
      <c r="E8878" s="184"/>
      <c r="F8878" s="184"/>
      <c r="G8878" s="185"/>
      <c r="H8878" s="185"/>
      <c r="I8878" s="184"/>
      <c r="J8878" s="184"/>
      <c r="K8878" s="185" t="s">
        <v>410</v>
      </c>
      <c r="L8878" s="185"/>
      <c r="M8878" s="186"/>
      <c r="N8878" s="61" t="s">
        <v>410</v>
      </c>
      <c r="P8878" s="175" t="s">
        <v>335</v>
      </c>
    </row>
    <row r="8879" spans="1:16" ht="17.25">
      <c r="A8879" s="183" t="s">
        <v>17709</v>
      </c>
      <c r="B8879" s="183" t="s">
        <v>17710</v>
      </c>
      <c r="C8879" s="183" t="s">
        <v>335</v>
      </c>
      <c r="D8879" s="183" t="s">
        <v>336</v>
      </c>
      <c r="E8879" s="184"/>
      <c r="F8879" s="184"/>
      <c r="G8879" s="188"/>
      <c r="H8879" s="185"/>
      <c r="I8879" s="184"/>
      <c r="J8879" s="184"/>
      <c r="K8879" s="185" t="s">
        <v>410</v>
      </c>
      <c r="L8879" s="185"/>
      <c r="M8879" s="186"/>
      <c r="N8879" s="61" t="s">
        <v>410</v>
      </c>
      <c r="P8879" s="175" t="s">
        <v>335</v>
      </c>
    </row>
    <row r="8880" spans="1:16" ht="17.25">
      <c r="A8880" s="183" t="s">
        <v>17711</v>
      </c>
      <c r="B8880" s="183" t="s">
        <v>17712</v>
      </c>
      <c r="C8880" s="183" t="s">
        <v>335</v>
      </c>
      <c r="D8880" s="183" t="s">
        <v>336</v>
      </c>
      <c r="E8880" s="184"/>
      <c r="F8880" s="184"/>
      <c r="G8880" s="188"/>
      <c r="H8880" s="185"/>
      <c r="I8880" s="184"/>
      <c r="J8880" s="184"/>
      <c r="K8880" s="185" t="s">
        <v>410</v>
      </c>
      <c r="L8880" s="185"/>
      <c r="M8880" s="186"/>
      <c r="N8880" s="61" t="s">
        <v>410</v>
      </c>
      <c r="P8880" s="175" t="s">
        <v>335</v>
      </c>
    </row>
    <row r="8881" spans="1:16" ht="17.25">
      <c r="A8881" s="183" t="s">
        <v>17713</v>
      </c>
      <c r="B8881" s="183" t="s">
        <v>17714</v>
      </c>
      <c r="C8881" s="183" t="s">
        <v>335</v>
      </c>
      <c r="D8881" s="183" t="s">
        <v>336</v>
      </c>
      <c r="E8881" s="184"/>
      <c r="F8881" s="184"/>
      <c r="G8881" s="188"/>
      <c r="H8881" s="185"/>
      <c r="I8881" s="184"/>
      <c r="J8881" s="184"/>
      <c r="K8881" s="185" t="s">
        <v>410</v>
      </c>
      <c r="L8881" s="185"/>
      <c r="M8881" s="186"/>
      <c r="N8881" s="61" t="s">
        <v>410</v>
      </c>
      <c r="P8881" s="175" t="s">
        <v>335</v>
      </c>
    </row>
    <row r="8882" spans="1:16" ht="17.25">
      <c r="A8882" s="183" t="s">
        <v>17715</v>
      </c>
      <c r="B8882" s="183" t="s">
        <v>17716</v>
      </c>
      <c r="C8882" s="183" t="s">
        <v>335</v>
      </c>
      <c r="D8882" s="183" t="s">
        <v>336</v>
      </c>
      <c r="E8882" s="184"/>
      <c r="F8882" s="184"/>
      <c r="G8882" s="188"/>
      <c r="H8882" s="185"/>
      <c r="I8882" s="184"/>
      <c r="J8882" s="184"/>
      <c r="K8882" s="185" t="s">
        <v>410</v>
      </c>
      <c r="L8882" s="185"/>
      <c r="M8882" s="186"/>
      <c r="N8882" s="61" t="s">
        <v>410</v>
      </c>
      <c r="P8882" s="175" t="s">
        <v>335</v>
      </c>
    </row>
    <row r="8883" spans="1:16" ht="17.25">
      <c r="A8883" s="183" t="s">
        <v>17717</v>
      </c>
      <c r="B8883" s="183" t="s">
        <v>17718</v>
      </c>
      <c r="C8883" s="183" t="s">
        <v>335</v>
      </c>
      <c r="D8883" s="183" t="s">
        <v>336</v>
      </c>
      <c r="E8883" s="184"/>
      <c r="F8883" s="184"/>
      <c r="G8883" s="188"/>
      <c r="H8883" s="185"/>
      <c r="I8883" s="184"/>
      <c r="J8883" s="184"/>
      <c r="K8883" s="185" t="s">
        <v>410</v>
      </c>
      <c r="L8883" s="185"/>
      <c r="M8883" s="186"/>
      <c r="N8883" s="61" t="s">
        <v>410</v>
      </c>
      <c r="P8883" s="175" t="s">
        <v>335</v>
      </c>
    </row>
    <row r="8884" spans="1:16" ht="17.25">
      <c r="A8884" s="183" t="s">
        <v>17719</v>
      </c>
      <c r="B8884" s="183" t="s">
        <v>17720</v>
      </c>
      <c r="C8884" s="183" t="s">
        <v>335</v>
      </c>
      <c r="D8884" s="183" t="s">
        <v>336</v>
      </c>
      <c r="E8884" s="184"/>
      <c r="F8884" s="184"/>
      <c r="G8884" s="185"/>
      <c r="H8884" s="185"/>
      <c r="I8884" s="184"/>
      <c r="J8884" s="184"/>
      <c r="K8884" s="185" t="s">
        <v>410</v>
      </c>
      <c r="L8884" s="185"/>
      <c r="M8884" s="186"/>
      <c r="N8884" s="61" t="s">
        <v>410</v>
      </c>
      <c r="P8884" s="175" t="s">
        <v>335</v>
      </c>
    </row>
    <row r="8885" spans="1:16" ht="17.25">
      <c r="A8885" s="183" t="s">
        <v>17721</v>
      </c>
      <c r="B8885" s="183" t="s">
        <v>17722</v>
      </c>
      <c r="C8885" s="183" t="s">
        <v>335</v>
      </c>
      <c r="D8885" s="183" t="s">
        <v>336</v>
      </c>
      <c r="E8885" s="184"/>
      <c r="F8885" s="184"/>
      <c r="G8885" s="185"/>
      <c r="H8885" s="185"/>
      <c r="I8885" s="184"/>
      <c r="J8885" s="184"/>
      <c r="K8885" s="185" t="s">
        <v>410</v>
      </c>
      <c r="L8885" s="185"/>
      <c r="M8885" s="186"/>
      <c r="N8885" s="61" t="s">
        <v>410</v>
      </c>
      <c r="P8885" s="175" t="s">
        <v>335</v>
      </c>
    </row>
    <row r="8886" spans="1:16" ht="17.25">
      <c r="A8886" s="183" t="s">
        <v>17723</v>
      </c>
      <c r="B8886" s="183" t="s">
        <v>17724</v>
      </c>
      <c r="C8886" s="183" t="s">
        <v>335</v>
      </c>
      <c r="D8886" s="183" t="s">
        <v>336</v>
      </c>
      <c r="E8886" s="184"/>
      <c r="F8886" s="184"/>
      <c r="G8886" s="185"/>
      <c r="H8886" s="185"/>
      <c r="I8886" s="184"/>
      <c r="J8886" s="184"/>
      <c r="K8886" s="185" t="s">
        <v>410</v>
      </c>
      <c r="L8886" s="185"/>
      <c r="M8886" s="186"/>
      <c r="N8886" s="61" t="s">
        <v>410</v>
      </c>
      <c r="P8886" s="175" t="s">
        <v>335</v>
      </c>
    </row>
    <row r="8887" spans="1:16" ht="17.25">
      <c r="A8887" s="183" t="s">
        <v>17725</v>
      </c>
      <c r="B8887" s="183" t="s">
        <v>17726</v>
      </c>
      <c r="C8887" s="183" t="s">
        <v>335</v>
      </c>
      <c r="D8887" s="183" t="s">
        <v>336</v>
      </c>
      <c r="E8887" s="184"/>
      <c r="F8887" s="184"/>
      <c r="G8887" s="185"/>
      <c r="H8887" s="185"/>
      <c r="I8887" s="184"/>
      <c r="J8887" s="184"/>
      <c r="K8887" s="185" t="s">
        <v>410</v>
      </c>
      <c r="L8887" s="185"/>
      <c r="M8887" s="186"/>
      <c r="N8887" s="61" t="s">
        <v>410</v>
      </c>
      <c r="P8887" s="175" t="s">
        <v>335</v>
      </c>
    </row>
    <row r="8888" spans="1:16" ht="17.25">
      <c r="A8888" s="183" t="s">
        <v>17727</v>
      </c>
      <c r="B8888" s="183" t="s">
        <v>17728</v>
      </c>
      <c r="C8888" s="183" t="s">
        <v>335</v>
      </c>
      <c r="D8888" s="183" t="s">
        <v>336</v>
      </c>
      <c r="E8888" s="184"/>
      <c r="F8888" s="184"/>
      <c r="G8888" s="185"/>
      <c r="H8888" s="185"/>
      <c r="I8888" s="184"/>
      <c r="J8888" s="184"/>
      <c r="K8888" s="185" t="s">
        <v>410</v>
      </c>
      <c r="L8888" s="185"/>
      <c r="M8888" s="186"/>
      <c r="N8888" s="61" t="s">
        <v>410</v>
      </c>
      <c r="P8888" s="175" t="s">
        <v>335</v>
      </c>
    </row>
    <row r="8889" spans="1:16" ht="17.25">
      <c r="A8889" s="183" t="s">
        <v>17729</v>
      </c>
      <c r="B8889" s="183" t="s">
        <v>17730</v>
      </c>
      <c r="C8889" s="183" t="s">
        <v>335</v>
      </c>
      <c r="D8889" s="183" t="s">
        <v>336</v>
      </c>
      <c r="E8889" s="184"/>
      <c r="F8889" s="184"/>
      <c r="G8889" s="185"/>
      <c r="H8889" s="185"/>
      <c r="I8889" s="184"/>
      <c r="J8889" s="184"/>
      <c r="K8889" s="183" t="s">
        <v>410</v>
      </c>
      <c r="L8889" s="183"/>
      <c r="M8889" s="186"/>
      <c r="N8889" s="61" t="s">
        <v>410</v>
      </c>
      <c r="P8889" s="175" t="s">
        <v>335</v>
      </c>
    </row>
    <row r="8890" spans="1:16" ht="17.25">
      <c r="A8890" s="183" t="s">
        <v>17731</v>
      </c>
      <c r="B8890" s="183" t="s">
        <v>17732</v>
      </c>
      <c r="C8890" s="183" t="s">
        <v>335</v>
      </c>
      <c r="D8890" s="183" t="s">
        <v>336</v>
      </c>
      <c r="E8890" s="184"/>
      <c r="F8890" s="184"/>
      <c r="G8890" s="185"/>
      <c r="H8890" s="185"/>
      <c r="I8890" s="184"/>
      <c r="J8890" s="184"/>
      <c r="K8890" s="185" t="s">
        <v>410</v>
      </c>
      <c r="L8890" s="185"/>
      <c r="M8890" s="186"/>
      <c r="N8890" s="61" t="s">
        <v>410</v>
      </c>
      <c r="P8890" s="175" t="s">
        <v>335</v>
      </c>
    </row>
    <row r="8891" spans="1:16" ht="17.25">
      <c r="A8891" s="183" t="s">
        <v>17733</v>
      </c>
      <c r="B8891" s="183" t="s">
        <v>17734</v>
      </c>
      <c r="C8891" s="183" t="s">
        <v>335</v>
      </c>
      <c r="D8891" s="183" t="s">
        <v>336</v>
      </c>
      <c r="E8891" s="184"/>
      <c r="F8891" s="184"/>
      <c r="G8891" s="188"/>
      <c r="H8891" s="185"/>
      <c r="I8891" s="184"/>
      <c r="J8891" s="184"/>
      <c r="K8891" s="183" t="s">
        <v>410</v>
      </c>
      <c r="L8891" s="183"/>
      <c r="M8891" s="186"/>
      <c r="N8891" s="61" t="s">
        <v>410</v>
      </c>
      <c r="P8891" s="175" t="s">
        <v>335</v>
      </c>
    </row>
    <row r="8892" spans="1:16" ht="17.25">
      <c r="A8892" s="183" t="s">
        <v>17735</v>
      </c>
      <c r="B8892" s="183" t="s">
        <v>17736</v>
      </c>
      <c r="C8892" s="183" t="s">
        <v>335</v>
      </c>
      <c r="D8892" s="183" t="s">
        <v>336</v>
      </c>
      <c r="E8892" s="184"/>
      <c r="F8892" s="184"/>
      <c r="G8892" s="188"/>
      <c r="H8892" s="185"/>
      <c r="I8892" s="184"/>
      <c r="J8892" s="184"/>
      <c r="K8892" s="185" t="s">
        <v>410</v>
      </c>
      <c r="L8892" s="185"/>
      <c r="M8892" s="186"/>
      <c r="N8892" s="61" t="s">
        <v>410</v>
      </c>
      <c r="P8892" s="175" t="s">
        <v>335</v>
      </c>
    </row>
    <row r="8893" spans="1:16" ht="17.25">
      <c r="A8893" s="183" t="s">
        <v>17737</v>
      </c>
      <c r="B8893" s="183" t="s">
        <v>17738</v>
      </c>
      <c r="C8893" s="183" t="s">
        <v>335</v>
      </c>
      <c r="D8893" s="183" t="s">
        <v>336</v>
      </c>
      <c r="E8893" s="184"/>
      <c r="F8893" s="184"/>
      <c r="G8893" s="188"/>
      <c r="H8893" s="185"/>
      <c r="I8893" s="184"/>
      <c r="J8893" s="184"/>
      <c r="K8893" s="185" t="s">
        <v>410</v>
      </c>
      <c r="L8893" s="185"/>
      <c r="M8893" s="186"/>
      <c r="N8893" s="61" t="s">
        <v>410</v>
      </c>
      <c r="P8893" s="175" t="s">
        <v>335</v>
      </c>
    </row>
    <row r="8894" spans="1:16" ht="17.25">
      <c r="A8894" s="183" t="s">
        <v>17739</v>
      </c>
      <c r="B8894" s="183" t="s">
        <v>17740</v>
      </c>
      <c r="C8894" s="183" t="s">
        <v>335</v>
      </c>
      <c r="D8894" s="183" t="s">
        <v>336</v>
      </c>
      <c r="E8894" s="184"/>
      <c r="F8894" s="184"/>
      <c r="G8894" s="188"/>
      <c r="H8894" s="185"/>
      <c r="I8894" s="184"/>
      <c r="J8894" s="184"/>
      <c r="K8894" s="185" t="s">
        <v>410</v>
      </c>
      <c r="L8894" s="185"/>
      <c r="M8894" s="186"/>
      <c r="N8894" s="61" t="s">
        <v>410</v>
      </c>
      <c r="P8894" s="175" t="s">
        <v>335</v>
      </c>
    </row>
    <row r="8895" spans="1:16" ht="17.25">
      <c r="A8895" s="183" t="s">
        <v>17741</v>
      </c>
      <c r="B8895" s="183" t="s">
        <v>17742</v>
      </c>
      <c r="C8895" s="183" t="s">
        <v>335</v>
      </c>
      <c r="D8895" s="183" t="s">
        <v>336</v>
      </c>
      <c r="E8895" s="184"/>
      <c r="F8895" s="184"/>
      <c r="G8895" s="185"/>
      <c r="H8895" s="185"/>
      <c r="I8895" s="184"/>
      <c r="J8895" s="184"/>
      <c r="K8895" s="185" t="s">
        <v>410</v>
      </c>
      <c r="L8895" s="185"/>
      <c r="M8895" s="186"/>
      <c r="N8895" s="61" t="s">
        <v>410</v>
      </c>
      <c r="P8895" s="175" t="s">
        <v>335</v>
      </c>
    </row>
    <row r="8896" spans="1:16" ht="17.25">
      <c r="A8896" s="183" t="s">
        <v>17743</v>
      </c>
      <c r="B8896" s="183" t="s">
        <v>17744</v>
      </c>
      <c r="C8896" s="183" t="s">
        <v>335</v>
      </c>
      <c r="D8896" s="183" t="s">
        <v>336</v>
      </c>
      <c r="E8896" s="184">
        <v>195</v>
      </c>
      <c r="F8896" s="184">
        <v>195</v>
      </c>
      <c r="G8896" s="185"/>
      <c r="H8896" s="185"/>
      <c r="I8896" s="184">
        <v>84.48</v>
      </c>
      <c r="J8896" s="184">
        <v>279.48</v>
      </c>
      <c r="K8896" s="185">
        <v>0</v>
      </c>
      <c r="L8896" s="185"/>
      <c r="M8896" s="186"/>
      <c r="N8896" s="61" t="s">
        <v>51</v>
      </c>
      <c r="P8896" s="175" t="s">
        <v>335</v>
      </c>
    </row>
    <row r="8897" spans="1:16" ht="17.25">
      <c r="A8897" s="183" t="s">
        <v>17745</v>
      </c>
      <c r="B8897" s="183" t="s">
        <v>17746</v>
      </c>
      <c r="C8897" s="183" t="s">
        <v>335</v>
      </c>
      <c r="D8897" s="183" t="s">
        <v>336</v>
      </c>
      <c r="E8897" s="184"/>
      <c r="F8897" s="184"/>
      <c r="G8897" s="188"/>
      <c r="H8897" s="185"/>
      <c r="I8897" s="184"/>
      <c r="J8897" s="184"/>
      <c r="K8897" s="185" t="s">
        <v>410</v>
      </c>
      <c r="L8897" s="185"/>
      <c r="M8897" s="186"/>
      <c r="N8897" s="61" t="s">
        <v>410</v>
      </c>
      <c r="P8897" s="175" t="s">
        <v>335</v>
      </c>
    </row>
    <row r="8898" spans="1:16" ht="17.25">
      <c r="A8898" s="183" t="s">
        <v>17747</v>
      </c>
      <c r="B8898" s="183" t="s">
        <v>17748</v>
      </c>
      <c r="C8898" s="183" t="s">
        <v>335</v>
      </c>
      <c r="D8898" s="183" t="s">
        <v>336</v>
      </c>
      <c r="E8898" s="184">
        <v>214</v>
      </c>
      <c r="F8898" s="184">
        <v>209</v>
      </c>
      <c r="G8898" s="185" t="s">
        <v>475</v>
      </c>
      <c r="H8898" s="185"/>
      <c r="I8898" s="184">
        <v>92.43</v>
      </c>
      <c r="J8898" s="184">
        <v>301.43</v>
      </c>
      <c r="K8898" s="185">
        <v>0</v>
      </c>
      <c r="L8898" s="185"/>
      <c r="M8898" s="186"/>
      <c r="N8898" s="61" t="s">
        <v>51</v>
      </c>
      <c r="P8898" s="175" t="s">
        <v>335</v>
      </c>
    </row>
    <row r="8899" spans="1:16" ht="17.25">
      <c r="A8899" s="183" t="s">
        <v>17749</v>
      </c>
      <c r="B8899" s="183" t="s">
        <v>17750</v>
      </c>
      <c r="C8899" s="183" t="s">
        <v>335</v>
      </c>
      <c r="D8899" s="183" t="s">
        <v>336</v>
      </c>
      <c r="E8899" s="184">
        <v>178</v>
      </c>
      <c r="F8899" s="184">
        <v>178</v>
      </c>
      <c r="G8899" s="185"/>
      <c r="H8899" s="185"/>
      <c r="I8899" s="184">
        <v>81.39</v>
      </c>
      <c r="J8899" s="184">
        <v>259.39</v>
      </c>
      <c r="K8899" s="185">
        <v>0</v>
      </c>
      <c r="L8899" s="185"/>
      <c r="M8899" s="186"/>
      <c r="N8899" s="61" t="s">
        <v>51</v>
      </c>
      <c r="P8899" s="175" t="s">
        <v>335</v>
      </c>
    </row>
    <row r="8900" spans="1:16" ht="17.25">
      <c r="A8900" s="183" t="s">
        <v>17751</v>
      </c>
      <c r="B8900" s="183" t="s">
        <v>17752</v>
      </c>
      <c r="C8900" s="183" t="s">
        <v>335</v>
      </c>
      <c r="D8900" s="183" t="s">
        <v>336</v>
      </c>
      <c r="E8900" s="184"/>
      <c r="F8900" s="184"/>
      <c r="G8900" s="188"/>
      <c r="H8900" s="185"/>
      <c r="I8900" s="184"/>
      <c r="J8900" s="184"/>
      <c r="K8900" s="185" t="s">
        <v>410</v>
      </c>
      <c r="L8900" s="185"/>
      <c r="M8900" s="186"/>
      <c r="N8900" s="61" t="s">
        <v>410</v>
      </c>
      <c r="P8900" s="175" t="s">
        <v>335</v>
      </c>
    </row>
    <row r="8901" spans="1:16" ht="17.25">
      <c r="A8901" s="183" t="s">
        <v>17753</v>
      </c>
      <c r="B8901" s="183" t="s">
        <v>17754</v>
      </c>
      <c r="C8901" s="183" t="s">
        <v>335</v>
      </c>
      <c r="D8901" s="183" t="s">
        <v>336</v>
      </c>
      <c r="E8901" s="184"/>
      <c r="F8901" s="184"/>
      <c r="G8901" s="188"/>
      <c r="H8901" s="185"/>
      <c r="I8901" s="184"/>
      <c r="J8901" s="184"/>
      <c r="K8901" s="185" t="s">
        <v>410</v>
      </c>
      <c r="L8901" s="185"/>
      <c r="M8901" s="186"/>
      <c r="N8901" s="61" t="s">
        <v>410</v>
      </c>
      <c r="P8901" s="175" t="s">
        <v>335</v>
      </c>
    </row>
    <row r="8902" spans="1:16" ht="17.25">
      <c r="A8902" s="183" t="s">
        <v>17755</v>
      </c>
      <c r="B8902" s="183" t="s">
        <v>17756</v>
      </c>
      <c r="C8902" s="183" t="s">
        <v>335</v>
      </c>
      <c r="D8902" s="183" t="s">
        <v>336</v>
      </c>
      <c r="E8902" s="184"/>
      <c r="F8902" s="184"/>
      <c r="G8902" s="188"/>
      <c r="H8902" s="185"/>
      <c r="I8902" s="184"/>
      <c r="J8902" s="184"/>
      <c r="K8902" s="185" t="s">
        <v>410</v>
      </c>
      <c r="L8902" s="185"/>
      <c r="M8902" s="186"/>
      <c r="N8902" s="61" t="s">
        <v>410</v>
      </c>
      <c r="P8902" s="175" t="s">
        <v>335</v>
      </c>
    </row>
    <row r="8903" spans="1:16" ht="17.25">
      <c r="A8903" s="183" t="s">
        <v>17757</v>
      </c>
      <c r="B8903" s="183" t="s">
        <v>17758</v>
      </c>
      <c r="C8903" s="183" t="s">
        <v>335</v>
      </c>
      <c r="D8903" s="183" t="s">
        <v>336</v>
      </c>
      <c r="E8903" s="184"/>
      <c r="F8903" s="184"/>
      <c r="G8903" s="185"/>
      <c r="H8903" s="185"/>
      <c r="I8903" s="184"/>
      <c r="J8903" s="184"/>
      <c r="K8903" s="185" t="s">
        <v>410</v>
      </c>
      <c r="L8903" s="185"/>
      <c r="M8903" s="186"/>
      <c r="N8903" s="61" t="s">
        <v>410</v>
      </c>
      <c r="P8903" s="175" t="s">
        <v>335</v>
      </c>
    </row>
    <row r="8904" spans="1:16" ht="17.25">
      <c r="A8904" s="183" t="s">
        <v>17759</v>
      </c>
      <c r="B8904" s="183" t="s">
        <v>17760</v>
      </c>
      <c r="C8904" s="183" t="s">
        <v>335</v>
      </c>
      <c r="D8904" s="183" t="s">
        <v>336</v>
      </c>
      <c r="E8904" s="184"/>
      <c r="F8904" s="184"/>
      <c r="G8904" s="185"/>
      <c r="H8904" s="185"/>
      <c r="I8904" s="184"/>
      <c r="J8904" s="184"/>
      <c r="K8904" s="185" t="s">
        <v>410</v>
      </c>
      <c r="L8904" s="185"/>
      <c r="M8904" s="186"/>
      <c r="N8904" s="61" t="s">
        <v>410</v>
      </c>
      <c r="P8904" s="175" t="s">
        <v>335</v>
      </c>
    </row>
    <row r="8905" spans="1:16" ht="17.25">
      <c r="A8905" s="183" t="s">
        <v>17761</v>
      </c>
      <c r="B8905" s="183" t="s">
        <v>17762</v>
      </c>
      <c r="C8905" s="183" t="s">
        <v>335</v>
      </c>
      <c r="D8905" s="183" t="s">
        <v>336</v>
      </c>
      <c r="E8905" s="184"/>
      <c r="F8905" s="184"/>
      <c r="G8905" s="185"/>
      <c r="H8905" s="185"/>
      <c r="I8905" s="184"/>
      <c r="J8905" s="184"/>
      <c r="K8905" s="185" t="s">
        <v>410</v>
      </c>
      <c r="L8905" s="185"/>
      <c r="M8905" s="186"/>
      <c r="N8905" s="61" t="s">
        <v>410</v>
      </c>
      <c r="P8905" s="175" t="s">
        <v>335</v>
      </c>
    </row>
    <row r="8906" spans="1:16" ht="17.25">
      <c r="A8906" s="183" t="s">
        <v>17763</v>
      </c>
      <c r="B8906" s="183" t="s">
        <v>17764</v>
      </c>
      <c r="C8906" s="183" t="s">
        <v>335</v>
      </c>
      <c r="D8906" s="183" t="s">
        <v>336</v>
      </c>
      <c r="E8906" s="184"/>
      <c r="F8906" s="184"/>
      <c r="G8906" s="185"/>
      <c r="H8906" s="185"/>
      <c r="I8906" s="184"/>
      <c r="J8906" s="184"/>
      <c r="K8906" s="185" t="s">
        <v>410</v>
      </c>
      <c r="L8906" s="185"/>
      <c r="M8906" s="186"/>
      <c r="N8906" s="61" t="s">
        <v>410</v>
      </c>
      <c r="P8906" s="175" t="s">
        <v>335</v>
      </c>
    </row>
    <row r="8907" spans="1:16" ht="17.25">
      <c r="A8907" s="183" t="s">
        <v>17765</v>
      </c>
      <c r="B8907" s="183" t="s">
        <v>17766</v>
      </c>
      <c r="C8907" s="183" t="s">
        <v>335</v>
      </c>
      <c r="D8907" s="183" t="s">
        <v>336</v>
      </c>
      <c r="E8907" s="184"/>
      <c r="F8907" s="184"/>
      <c r="G8907" s="185"/>
      <c r="H8907" s="185"/>
      <c r="I8907" s="184"/>
      <c r="J8907" s="184"/>
      <c r="K8907" s="183" t="s">
        <v>410</v>
      </c>
      <c r="L8907" s="183"/>
      <c r="M8907" s="186"/>
      <c r="N8907" s="61" t="s">
        <v>410</v>
      </c>
      <c r="P8907" s="175" t="s">
        <v>335</v>
      </c>
    </row>
    <row r="8908" spans="1:16" ht="17.25">
      <c r="A8908" s="183" t="s">
        <v>17767</v>
      </c>
      <c r="B8908" s="183" t="s">
        <v>17768</v>
      </c>
      <c r="C8908" s="183" t="s">
        <v>335</v>
      </c>
      <c r="D8908" s="183" t="s">
        <v>336</v>
      </c>
      <c r="E8908" s="184"/>
      <c r="F8908" s="184"/>
      <c r="G8908" s="185"/>
      <c r="H8908" s="185"/>
      <c r="I8908" s="184"/>
      <c r="J8908" s="184"/>
      <c r="K8908" s="183" t="s">
        <v>410</v>
      </c>
      <c r="L8908" s="183"/>
      <c r="M8908" s="186"/>
      <c r="N8908" s="61" t="s">
        <v>410</v>
      </c>
      <c r="P8908" s="175" t="s">
        <v>335</v>
      </c>
    </row>
    <row r="8909" spans="1:16" ht="17.25">
      <c r="A8909" s="183" t="s">
        <v>17769</v>
      </c>
      <c r="B8909" s="183" t="s">
        <v>17770</v>
      </c>
      <c r="C8909" s="183" t="s">
        <v>335</v>
      </c>
      <c r="D8909" s="183" t="s">
        <v>336</v>
      </c>
      <c r="E8909" s="184"/>
      <c r="F8909" s="184"/>
      <c r="G8909" s="185"/>
      <c r="H8909" s="185"/>
      <c r="I8909" s="184"/>
      <c r="J8909" s="184"/>
      <c r="K8909" s="183" t="s">
        <v>410</v>
      </c>
      <c r="L8909" s="183"/>
      <c r="M8909" s="186"/>
      <c r="N8909" s="61" t="s">
        <v>410</v>
      </c>
      <c r="P8909" s="175" t="s">
        <v>335</v>
      </c>
    </row>
    <row r="8910" spans="1:16" ht="17.25">
      <c r="A8910" s="183" t="s">
        <v>17771</v>
      </c>
      <c r="B8910" s="183" t="s">
        <v>17772</v>
      </c>
      <c r="C8910" s="183" t="s">
        <v>335</v>
      </c>
      <c r="D8910" s="183" t="s">
        <v>336</v>
      </c>
      <c r="E8910" s="184"/>
      <c r="F8910" s="184"/>
      <c r="G8910" s="185"/>
      <c r="H8910" s="185"/>
      <c r="I8910" s="184"/>
      <c r="J8910" s="184"/>
      <c r="K8910" s="185" t="s">
        <v>410</v>
      </c>
      <c r="L8910" s="185"/>
      <c r="M8910" s="186"/>
      <c r="N8910" s="61" t="s">
        <v>410</v>
      </c>
      <c r="P8910" s="175" t="s">
        <v>335</v>
      </c>
    </row>
    <row r="8911" spans="1:16" ht="17.25">
      <c r="A8911" s="183" t="s">
        <v>17773</v>
      </c>
      <c r="B8911" s="183" t="s">
        <v>17774</v>
      </c>
      <c r="C8911" s="183" t="s">
        <v>335</v>
      </c>
      <c r="D8911" s="183" t="s">
        <v>336</v>
      </c>
      <c r="E8911" s="184"/>
      <c r="F8911" s="184"/>
      <c r="G8911" s="188"/>
      <c r="H8911" s="185"/>
      <c r="I8911" s="184"/>
      <c r="J8911" s="184"/>
      <c r="K8911" s="185" t="s">
        <v>410</v>
      </c>
      <c r="L8911" s="185"/>
      <c r="M8911" s="186"/>
      <c r="N8911" s="61" t="s">
        <v>410</v>
      </c>
      <c r="P8911" s="175" t="s">
        <v>335</v>
      </c>
    </row>
    <row r="8912" spans="1:16" ht="17.25">
      <c r="A8912" s="183" t="s">
        <v>17775</v>
      </c>
      <c r="B8912" s="183" t="s">
        <v>17776</v>
      </c>
      <c r="C8912" s="183" t="s">
        <v>335</v>
      </c>
      <c r="D8912" s="183" t="s">
        <v>336</v>
      </c>
      <c r="E8912" s="184"/>
      <c r="F8912" s="184"/>
      <c r="G8912" s="185"/>
      <c r="H8912" s="185"/>
      <c r="I8912" s="184"/>
      <c r="J8912" s="184"/>
      <c r="K8912" s="185" t="s">
        <v>410</v>
      </c>
      <c r="L8912" s="185"/>
      <c r="M8912" s="186"/>
      <c r="N8912" s="61" t="s">
        <v>410</v>
      </c>
      <c r="P8912" s="175" t="s">
        <v>335</v>
      </c>
    </row>
    <row r="8913" spans="1:16" ht="17.25">
      <c r="A8913" s="183" t="s">
        <v>17777</v>
      </c>
      <c r="B8913" s="183" t="s">
        <v>17778</v>
      </c>
      <c r="C8913" s="183" t="s">
        <v>335</v>
      </c>
      <c r="D8913" s="183" t="s">
        <v>336</v>
      </c>
      <c r="E8913" s="184">
        <v>96</v>
      </c>
      <c r="F8913" s="184">
        <v>96</v>
      </c>
      <c r="G8913" s="185"/>
      <c r="H8913" s="185"/>
      <c r="I8913" s="184">
        <v>37.55</v>
      </c>
      <c r="J8913" s="184">
        <v>133.55</v>
      </c>
      <c r="K8913" s="185">
        <v>138</v>
      </c>
      <c r="L8913" s="185"/>
      <c r="M8913" s="186"/>
      <c r="N8913" s="61" t="s">
        <v>51</v>
      </c>
      <c r="P8913" s="175" t="s">
        <v>335</v>
      </c>
    </row>
    <row r="8914" spans="1:16" ht="17.25">
      <c r="A8914" s="183" t="s">
        <v>17779</v>
      </c>
      <c r="B8914" s="183" t="s">
        <v>17780</v>
      </c>
      <c r="C8914" s="183" t="s">
        <v>335</v>
      </c>
      <c r="D8914" s="183" t="s">
        <v>336</v>
      </c>
      <c r="E8914" s="184">
        <v>96</v>
      </c>
      <c r="F8914" s="184">
        <v>96</v>
      </c>
      <c r="G8914" s="188"/>
      <c r="H8914" s="185"/>
      <c r="I8914" s="184">
        <v>37.55</v>
      </c>
      <c r="J8914" s="184">
        <v>133.55</v>
      </c>
      <c r="K8914" s="183">
        <v>95</v>
      </c>
      <c r="L8914" s="183"/>
      <c r="M8914" s="186"/>
      <c r="N8914" s="61" t="s">
        <v>51</v>
      </c>
      <c r="P8914" s="175" t="s">
        <v>335</v>
      </c>
    </row>
    <row r="8915" spans="1:16" ht="17.25">
      <c r="A8915" s="183" t="s">
        <v>17781</v>
      </c>
      <c r="B8915" s="183" t="s">
        <v>17782</v>
      </c>
      <c r="C8915" s="183" t="s">
        <v>335</v>
      </c>
      <c r="D8915" s="183" t="s">
        <v>336</v>
      </c>
      <c r="E8915" s="184">
        <v>88</v>
      </c>
      <c r="F8915" s="184">
        <v>88</v>
      </c>
      <c r="G8915" s="185"/>
      <c r="H8915" s="185"/>
      <c r="I8915" s="184">
        <v>36.11</v>
      </c>
      <c r="J8915" s="184">
        <v>124.11</v>
      </c>
      <c r="K8915" s="185">
        <v>5</v>
      </c>
      <c r="L8915" s="185" t="s">
        <v>372</v>
      </c>
      <c r="M8915" s="186" t="s">
        <v>6583</v>
      </c>
      <c r="N8915" s="61" t="s">
        <v>51</v>
      </c>
      <c r="P8915" s="175" t="s">
        <v>335</v>
      </c>
    </row>
    <row r="8916" spans="1:16" ht="17.25">
      <c r="A8916" s="183" t="s">
        <v>17783</v>
      </c>
      <c r="B8916" s="183" t="s">
        <v>17784</v>
      </c>
      <c r="C8916" s="183" t="s">
        <v>335</v>
      </c>
      <c r="D8916" s="183" t="s">
        <v>336</v>
      </c>
      <c r="E8916" s="184">
        <v>139</v>
      </c>
      <c r="F8916" s="184">
        <v>126</v>
      </c>
      <c r="G8916" s="185" t="s">
        <v>137</v>
      </c>
      <c r="H8916" s="185"/>
      <c r="I8916" s="184">
        <v>52.31</v>
      </c>
      <c r="J8916" s="184">
        <v>178.31</v>
      </c>
      <c r="K8916" s="185">
        <v>0</v>
      </c>
      <c r="L8916" s="185"/>
      <c r="M8916" s="186"/>
      <c r="N8916" s="61" t="s">
        <v>51</v>
      </c>
      <c r="P8916" s="175" t="s">
        <v>335</v>
      </c>
    </row>
    <row r="8917" spans="1:16" ht="17.25">
      <c r="A8917" s="183" t="s">
        <v>17785</v>
      </c>
      <c r="B8917" s="183" t="s">
        <v>17786</v>
      </c>
      <c r="C8917" s="183" t="s">
        <v>335</v>
      </c>
      <c r="D8917" s="183" t="s">
        <v>336</v>
      </c>
      <c r="E8917" s="184"/>
      <c r="F8917" s="184"/>
      <c r="G8917" s="185"/>
      <c r="H8917" s="185"/>
      <c r="I8917" s="184"/>
      <c r="J8917" s="184"/>
      <c r="K8917" s="185" t="s">
        <v>410</v>
      </c>
      <c r="L8917" s="185"/>
      <c r="M8917" s="186"/>
      <c r="N8917" s="61" t="s">
        <v>410</v>
      </c>
      <c r="P8917" s="175" t="s">
        <v>335</v>
      </c>
    </row>
    <row r="8918" spans="1:16" ht="17.25">
      <c r="A8918" s="183" t="s">
        <v>17787</v>
      </c>
      <c r="B8918" s="183" t="s">
        <v>17788</v>
      </c>
      <c r="C8918" s="183" t="s">
        <v>335</v>
      </c>
      <c r="D8918" s="183" t="s">
        <v>336</v>
      </c>
      <c r="E8918" s="184">
        <v>100</v>
      </c>
      <c r="F8918" s="184">
        <v>100</v>
      </c>
      <c r="G8918" s="185"/>
      <c r="H8918" s="185"/>
      <c r="I8918" s="184">
        <v>38.27</v>
      </c>
      <c r="J8918" s="184">
        <v>138.27</v>
      </c>
      <c r="K8918" s="185">
        <v>76</v>
      </c>
      <c r="L8918" s="185" t="s">
        <v>76</v>
      </c>
      <c r="M8918" s="186" t="s">
        <v>6583</v>
      </c>
      <c r="N8918" s="61" t="s">
        <v>51</v>
      </c>
      <c r="P8918" s="175" t="s">
        <v>335</v>
      </c>
    </row>
    <row r="8919" spans="1:16" ht="17.25">
      <c r="A8919" s="183" t="s">
        <v>17789</v>
      </c>
      <c r="B8919" s="183" t="s">
        <v>17790</v>
      </c>
      <c r="C8919" s="183" t="s">
        <v>335</v>
      </c>
      <c r="D8919" s="183" t="s">
        <v>336</v>
      </c>
      <c r="E8919" s="184">
        <v>100</v>
      </c>
      <c r="F8919" s="184">
        <v>100</v>
      </c>
      <c r="G8919" s="185"/>
      <c r="H8919" s="185"/>
      <c r="I8919" s="184">
        <v>38.27</v>
      </c>
      <c r="J8919" s="184">
        <v>138.27</v>
      </c>
      <c r="K8919" s="185">
        <v>0</v>
      </c>
      <c r="L8919" s="185" t="s">
        <v>76</v>
      </c>
      <c r="M8919" s="186" t="s">
        <v>6583</v>
      </c>
      <c r="N8919" s="61" t="s">
        <v>51</v>
      </c>
      <c r="P8919" s="175" t="s">
        <v>335</v>
      </c>
    </row>
    <row r="8920" spans="1:16" ht="17.25">
      <c r="A8920" s="183" t="s">
        <v>17791</v>
      </c>
      <c r="B8920" s="183" t="s">
        <v>17792</v>
      </c>
      <c r="C8920" s="183" t="s">
        <v>335</v>
      </c>
      <c r="D8920" s="183" t="s">
        <v>336</v>
      </c>
      <c r="E8920" s="184"/>
      <c r="F8920" s="184"/>
      <c r="G8920" s="185"/>
      <c r="H8920" s="185"/>
      <c r="I8920" s="184"/>
      <c r="J8920" s="184"/>
      <c r="K8920" s="185" t="s">
        <v>410</v>
      </c>
      <c r="L8920" s="185"/>
      <c r="M8920" s="186"/>
      <c r="N8920" s="61" t="s">
        <v>410</v>
      </c>
      <c r="P8920" s="175" t="s">
        <v>335</v>
      </c>
    </row>
    <row r="8921" spans="1:16" ht="17.25">
      <c r="A8921" s="183" t="s">
        <v>17793</v>
      </c>
      <c r="B8921" s="183" t="s">
        <v>17794</v>
      </c>
      <c r="C8921" s="183" t="s">
        <v>335</v>
      </c>
      <c r="D8921" s="183" t="s">
        <v>336</v>
      </c>
      <c r="E8921" s="184">
        <v>168</v>
      </c>
      <c r="F8921" s="184">
        <v>168</v>
      </c>
      <c r="G8921" s="185"/>
      <c r="H8921" s="185"/>
      <c r="I8921" s="184">
        <v>84.02</v>
      </c>
      <c r="J8921" s="184">
        <v>252.02</v>
      </c>
      <c r="K8921" s="185">
        <v>0</v>
      </c>
      <c r="L8921" s="185"/>
      <c r="M8921" s="186"/>
      <c r="N8921" s="61" t="s">
        <v>51</v>
      </c>
      <c r="P8921" s="175" t="s">
        <v>335</v>
      </c>
    </row>
    <row r="8922" spans="1:16" ht="17.25">
      <c r="A8922" s="183" t="s">
        <v>17795</v>
      </c>
      <c r="B8922" s="183" t="s">
        <v>17796</v>
      </c>
      <c r="C8922" s="183" t="s">
        <v>335</v>
      </c>
      <c r="D8922" s="183" t="s">
        <v>336</v>
      </c>
      <c r="E8922" s="184">
        <v>168</v>
      </c>
      <c r="F8922" s="184">
        <v>168</v>
      </c>
      <c r="G8922" s="185"/>
      <c r="H8922" s="185"/>
      <c r="I8922" s="184">
        <v>84.02</v>
      </c>
      <c r="J8922" s="184">
        <v>252.02</v>
      </c>
      <c r="K8922" s="185">
        <v>23</v>
      </c>
      <c r="L8922" s="185" t="s">
        <v>57</v>
      </c>
      <c r="M8922" s="186" t="s">
        <v>1545</v>
      </c>
      <c r="N8922" s="61" t="s">
        <v>51</v>
      </c>
      <c r="P8922" s="175" t="s">
        <v>335</v>
      </c>
    </row>
    <row r="8923" spans="1:16" ht="17.25">
      <c r="A8923" s="183" t="s">
        <v>17797</v>
      </c>
      <c r="B8923" s="183" t="s">
        <v>17798</v>
      </c>
      <c r="C8923" s="183" t="s">
        <v>7088</v>
      </c>
      <c r="D8923" s="183" t="s">
        <v>7089</v>
      </c>
      <c r="E8923" s="184"/>
      <c r="F8923" s="184"/>
      <c r="G8923" s="185"/>
      <c r="H8923" s="185"/>
      <c r="I8923" s="184"/>
      <c r="J8923" s="184"/>
      <c r="K8923" s="185" t="s">
        <v>410</v>
      </c>
      <c r="L8923" s="185"/>
      <c r="M8923" s="186"/>
      <c r="N8923" s="61" t="s">
        <v>410</v>
      </c>
      <c r="P8923" s="175" t="s">
        <v>7088</v>
      </c>
    </row>
    <row r="8924" spans="1:16" ht="17.25">
      <c r="A8924" s="183" t="s">
        <v>17799</v>
      </c>
      <c r="B8924" s="183" t="s">
        <v>17800</v>
      </c>
      <c r="C8924" s="183" t="s">
        <v>11194</v>
      </c>
      <c r="D8924" s="183" t="s">
        <v>11195</v>
      </c>
      <c r="E8924" s="184"/>
      <c r="F8924" s="184"/>
      <c r="G8924" s="185"/>
      <c r="H8924" s="185"/>
      <c r="I8924" s="184"/>
      <c r="J8924" s="184"/>
      <c r="K8924" s="185" t="s">
        <v>410</v>
      </c>
      <c r="L8924" s="185"/>
      <c r="M8924" s="186"/>
      <c r="N8924" s="61" t="s">
        <v>410</v>
      </c>
      <c r="P8924" s="175" t="s">
        <v>11194</v>
      </c>
    </row>
    <row r="8925" spans="1:16" ht="17.25">
      <c r="A8925" s="183" t="s">
        <v>17801</v>
      </c>
      <c r="B8925" s="183" t="s">
        <v>17802</v>
      </c>
      <c r="C8925" s="183" t="s">
        <v>73</v>
      </c>
      <c r="D8925" s="183" t="s">
        <v>74</v>
      </c>
      <c r="E8925" s="184"/>
      <c r="F8925" s="184"/>
      <c r="G8925" s="185"/>
      <c r="H8925" s="185"/>
      <c r="I8925" s="184"/>
      <c r="J8925" s="184"/>
      <c r="K8925" s="185" t="s">
        <v>410</v>
      </c>
      <c r="L8925" s="185"/>
      <c r="M8925" s="186"/>
      <c r="N8925" s="61" t="s">
        <v>410</v>
      </c>
      <c r="P8925" s="175" t="s">
        <v>73</v>
      </c>
    </row>
    <row r="8926" spans="1:16" ht="17.25">
      <c r="A8926" s="183" t="s">
        <v>17803</v>
      </c>
      <c r="B8926" s="183" t="s">
        <v>17804</v>
      </c>
      <c r="C8926" s="183" t="s">
        <v>73</v>
      </c>
      <c r="D8926" s="183" t="s">
        <v>74</v>
      </c>
      <c r="E8926" s="184">
        <v>335</v>
      </c>
      <c r="F8926" s="184">
        <v>335</v>
      </c>
      <c r="G8926" s="185"/>
      <c r="H8926" s="185"/>
      <c r="I8926" s="184">
        <v>106.3</v>
      </c>
      <c r="J8926" s="184">
        <v>441.3</v>
      </c>
      <c r="K8926" s="185">
        <v>0</v>
      </c>
      <c r="L8926" s="185"/>
      <c r="M8926" s="186"/>
      <c r="N8926" s="61" t="s">
        <v>51</v>
      </c>
      <c r="P8926" s="175" t="s">
        <v>73</v>
      </c>
    </row>
    <row r="8927" spans="1:16" ht="17.25">
      <c r="A8927" s="183" t="s">
        <v>17805</v>
      </c>
      <c r="B8927" s="183" t="s">
        <v>17806</v>
      </c>
      <c r="C8927" s="183" t="s">
        <v>73</v>
      </c>
      <c r="D8927" s="183" t="s">
        <v>74</v>
      </c>
      <c r="E8927" s="184">
        <v>498</v>
      </c>
      <c r="F8927" s="184">
        <v>378</v>
      </c>
      <c r="G8927" s="185" t="s">
        <v>180</v>
      </c>
      <c r="H8927" s="185"/>
      <c r="I8927" s="184">
        <v>131.25</v>
      </c>
      <c r="J8927" s="184">
        <v>509.25</v>
      </c>
      <c r="K8927" s="185">
        <v>62</v>
      </c>
      <c r="L8927" s="185"/>
      <c r="M8927" s="186"/>
      <c r="N8927" s="61" t="s">
        <v>51</v>
      </c>
      <c r="P8927" s="175" t="s">
        <v>73</v>
      </c>
    </row>
    <row r="8928" spans="1:16" ht="17.25">
      <c r="A8928" s="183" t="s">
        <v>17807</v>
      </c>
      <c r="B8928" s="183" t="s">
        <v>17808</v>
      </c>
      <c r="C8928" s="183" t="s">
        <v>73</v>
      </c>
      <c r="D8928" s="183" t="s">
        <v>74</v>
      </c>
      <c r="E8928" s="184">
        <v>225</v>
      </c>
      <c r="F8928" s="184">
        <v>225</v>
      </c>
      <c r="G8928" s="185"/>
      <c r="H8928" s="185"/>
      <c r="I8928" s="184">
        <v>130.49</v>
      </c>
      <c r="J8928" s="184">
        <v>355.49</v>
      </c>
      <c r="K8928" s="185">
        <v>0</v>
      </c>
      <c r="L8928" s="185"/>
      <c r="M8928" s="186"/>
      <c r="N8928" s="61" t="s">
        <v>51</v>
      </c>
      <c r="P8928" s="175" t="s">
        <v>73</v>
      </c>
    </row>
    <row r="8929" spans="1:16" ht="17.25">
      <c r="A8929" s="183" t="s">
        <v>17809</v>
      </c>
      <c r="B8929" s="183" t="s">
        <v>17810</v>
      </c>
      <c r="C8929" s="183" t="s">
        <v>73</v>
      </c>
      <c r="D8929" s="183" t="s">
        <v>74</v>
      </c>
      <c r="E8929" s="184">
        <v>205</v>
      </c>
      <c r="F8929" s="184">
        <v>180</v>
      </c>
      <c r="G8929" s="185" t="s">
        <v>140</v>
      </c>
      <c r="H8929" s="185"/>
      <c r="I8929" s="184">
        <v>130.49</v>
      </c>
      <c r="J8929" s="184">
        <v>310.49</v>
      </c>
      <c r="K8929" s="185">
        <v>5</v>
      </c>
      <c r="L8929" s="185"/>
      <c r="M8929" s="186"/>
      <c r="N8929" s="61" t="s">
        <v>51</v>
      </c>
      <c r="P8929" s="175" t="s">
        <v>73</v>
      </c>
    </row>
    <row r="8930" spans="1:16" ht="17.25">
      <c r="A8930" s="183" t="s">
        <v>17811</v>
      </c>
      <c r="B8930" s="183" t="s">
        <v>17812</v>
      </c>
      <c r="C8930" s="183" t="s">
        <v>73</v>
      </c>
      <c r="D8930" s="183" t="s">
        <v>74</v>
      </c>
      <c r="E8930" s="184"/>
      <c r="F8930" s="184"/>
      <c r="G8930" s="185"/>
      <c r="H8930" s="185"/>
      <c r="I8930" s="184"/>
      <c r="J8930" s="184"/>
      <c r="K8930" s="185" t="s">
        <v>410</v>
      </c>
      <c r="L8930" s="185"/>
      <c r="M8930" s="186"/>
      <c r="N8930" s="61" t="s">
        <v>410</v>
      </c>
      <c r="P8930" s="175" t="s">
        <v>73</v>
      </c>
    </row>
    <row r="8931" spans="1:16" ht="17.25">
      <c r="A8931" s="183" t="s">
        <v>17813</v>
      </c>
      <c r="B8931" s="183" t="s">
        <v>5868</v>
      </c>
      <c r="C8931" s="183" t="s">
        <v>73</v>
      </c>
      <c r="D8931" s="183" t="s">
        <v>74</v>
      </c>
      <c r="E8931" s="184"/>
      <c r="F8931" s="184"/>
      <c r="G8931" s="185"/>
      <c r="H8931" s="185"/>
      <c r="I8931" s="184"/>
      <c r="J8931" s="184"/>
      <c r="K8931" s="185" t="s">
        <v>410</v>
      </c>
      <c r="L8931" s="185"/>
      <c r="M8931" s="186"/>
      <c r="N8931" s="61" t="s">
        <v>410</v>
      </c>
      <c r="P8931" s="175" t="s">
        <v>73</v>
      </c>
    </row>
    <row r="8932" spans="1:16" ht="17.25">
      <c r="A8932" s="183" t="s">
        <v>17814</v>
      </c>
      <c r="B8932" s="183" t="s">
        <v>7832</v>
      </c>
      <c r="C8932" s="183" t="s">
        <v>73</v>
      </c>
      <c r="D8932" s="183" t="s">
        <v>74</v>
      </c>
      <c r="E8932" s="184"/>
      <c r="F8932" s="184"/>
      <c r="G8932" s="185"/>
      <c r="H8932" s="185"/>
      <c r="I8932" s="184"/>
      <c r="J8932" s="184"/>
      <c r="K8932" s="185" t="s">
        <v>410</v>
      </c>
      <c r="L8932" s="185"/>
      <c r="M8932" s="186"/>
      <c r="N8932" s="61" t="s">
        <v>410</v>
      </c>
      <c r="P8932" s="175" t="s">
        <v>73</v>
      </c>
    </row>
    <row r="8933" spans="1:16" ht="17.25">
      <c r="A8933" s="183" t="s">
        <v>17815</v>
      </c>
      <c r="B8933" s="183" t="s">
        <v>17816</v>
      </c>
      <c r="C8933" s="183" t="s">
        <v>73</v>
      </c>
      <c r="D8933" s="183" t="s">
        <v>74</v>
      </c>
      <c r="E8933" s="184"/>
      <c r="F8933" s="184"/>
      <c r="G8933" s="185"/>
      <c r="H8933" s="185"/>
      <c r="I8933" s="184"/>
      <c r="J8933" s="184"/>
      <c r="K8933" s="185" t="s">
        <v>410</v>
      </c>
      <c r="L8933" s="185"/>
      <c r="M8933" s="186"/>
      <c r="N8933" s="61" t="s">
        <v>410</v>
      </c>
      <c r="P8933" s="175" t="s">
        <v>73</v>
      </c>
    </row>
    <row r="8934" spans="1:16" ht="17.25">
      <c r="A8934" s="183" t="s">
        <v>17817</v>
      </c>
      <c r="B8934" s="183" t="s">
        <v>4287</v>
      </c>
      <c r="C8934" s="183" t="s">
        <v>73</v>
      </c>
      <c r="D8934" s="183" t="s">
        <v>74</v>
      </c>
      <c r="E8934" s="184"/>
      <c r="F8934" s="184"/>
      <c r="G8934" s="185"/>
      <c r="H8934" s="185"/>
      <c r="I8934" s="184"/>
      <c r="J8934" s="184"/>
      <c r="K8934" s="185" t="s">
        <v>410</v>
      </c>
      <c r="L8934" s="185"/>
      <c r="M8934" s="186"/>
      <c r="N8934" s="61" t="s">
        <v>410</v>
      </c>
      <c r="P8934" s="175" t="s">
        <v>73</v>
      </c>
    </row>
    <row r="8935" spans="1:16" ht="17.25">
      <c r="A8935" s="183" t="s">
        <v>17818</v>
      </c>
      <c r="B8935" s="183" t="s">
        <v>4291</v>
      </c>
      <c r="C8935" s="183" t="s">
        <v>73</v>
      </c>
      <c r="D8935" s="183" t="s">
        <v>74</v>
      </c>
      <c r="E8935" s="184"/>
      <c r="F8935" s="184"/>
      <c r="G8935" s="188"/>
      <c r="H8935" s="185"/>
      <c r="I8935" s="184"/>
      <c r="J8935" s="184"/>
      <c r="K8935" s="185" t="s">
        <v>410</v>
      </c>
      <c r="L8935" s="185"/>
      <c r="M8935" s="186"/>
      <c r="N8935" s="61" t="s">
        <v>410</v>
      </c>
      <c r="P8935" s="175" t="s">
        <v>73</v>
      </c>
    </row>
    <row r="8936" spans="1:16" ht="17.25">
      <c r="A8936" s="183" t="s">
        <v>17819</v>
      </c>
      <c r="B8936" s="183" t="s">
        <v>17820</v>
      </c>
      <c r="C8936" s="183" t="s">
        <v>73</v>
      </c>
      <c r="D8936" s="183" t="s">
        <v>74</v>
      </c>
      <c r="E8936" s="184">
        <v>255</v>
      </c>
      <c r="F8936" s="184">
        <v>230</v>
      </c>
      <c r="G8936" s="185" t="s">
        <v>137</v>
      </c>
      <c r="H8936" s="185"/>
      <c r="I8936" s="184">
        <v>149.01</v>
      </c>
      <c r="J8936" s="184">
        <v>379.01</v>
      </c>
      <c r="K8936" s="185">
        <v>47</v>
      </c>
      <c r="L8936" s="185"/>
      <c r="M8936" s="186"/>
      <c r="N8936" s="61" t="s">
        <v>51</v>
      </c>
      <c r="P8936" s="175" t="s">
        <v>73</v>
      </c>
    </row>
    <row r="8937" spans="1:16" ht="17.25">
      <c r="A8937" s="183" t="s">
        <v>17821</v>
      </c>
      <c r="B8937" s="183" t="s">
        <v>17822</v>
      </c>
      <c r="C8937" s="183" t="s">
        <v>73</v>
      </c>
      <c r="D8937" s="183" t="s">
        <v>74</v>
      </c>
      <c r="E8937" s="184">
        <v>255</v>
      </c>
      <c r="F8937" s="184">
        <v>230</v>
      </c>
      <c r="G8937" s="185" t="s">
        <v>137</v>
      </c>
      <c r="H8937" s="185"/>
      <c r="I8937" s="184">
        <v>92.54</v>
      </c>
      <c r="J8937" s="184">
        <v>322.54</v>
      </c>
      <c r="K8937" s="185">
        <v>50</v>
      </c>
      <c r="L8937" s="185"/>
      <c r="M8937" s="186"/>
      <c r="N8937" s="61" t="s">
        <v>51</v>
      </c>
      <c r="P8937" s="175" t="s">
        <v>73</v>
      </c>
    </row>
    <row r="8938" spans="1:16" ht="17.25">
      <c r="A8938" s="183" t="s">
        <v>17823</v>
      </c>
      <c r="B8938" s="183" t="s">
        <v>17824</v>
      </c>
      <c r="C8938" s="183" t="s">
        <v>73</v>
      </c>
      <c r="D8938" s="183" t="s">
        <v>74</v>
      </c>
      <c r="E8938" s="184"/>
      <c r="F8938" s="184"/>
      <c r="G8938" s="185"/>
      <c r="H8938" s="185"/>
      <c r="I8938" s="184"/>
      <c r="J8938" s="184"/>
      <c r="K8938" s="185" t="s">
        <v>410</v>
      </c>
      <c r="L8938" s="185"/>
      <c r="M8938" s="186"/>
      <c r="N8938" s="61" t="s">
        <v>410</v>
      </c>
      <c r="P8938" s="175" t="s">
        <v>73</v>
      </c>
    </row>
    <row r="8939" spans="1:16" ht="17.25">
      <c r="A8939" s="183" t="s">
        <v>17825</v>
      </c>
      <c r="B8939" s="183" t="s">
        <v>17826</v>
      </c>
      <c r="C8939" s="183" t="s">
        <v>73</v>
      </c>
      <c r="D8939" s="183" t="s">
        <v>74</v>
      </c>
      <c r="E8939" s="184"/>
      <c r="F8939" s="184"/>
      <c r="G8939" s="185"/>
      <c r="H8939" s="185"/>
      <c r="I8939" s="184"/>
      <c r="J8939" s="184"/>
      <c r="K8939" s="185" t="s">
        <v>410</v>
      </c>
      <c r="L8939" s="185"/>
      <c r="M8939" s="186"/>
      <c r="N8939" s="61" t="s">
        <v>410</v>
      </c>
      <c r="P8939" s="175" t="s">
        <v>73</v>
      </c>
    </row>
    <row r="8940" spans="1:16" ht="17.25">
      <c r="A8940" s="183" t="s">
        <v>17827</v>
      </c>
      <c r="B8940" s="183" t="s">
        <v>17828</v>
      </c>
      <c r="C8940" s="183" t="s">
        <v>73</v>
      </c>
      <c r="D8940" s="183" t="s">
        <v>74</v>
      </c>
      <c r="E8940" s="184"/>
      <c r="F8940" s="184"/>
      <c r="G8940" s="185"/>
      <c r="H8940" s="185"/>
      <c r="I8940" s="184"/>
      <c r="J8940" s="184"/>
      <c r="K8940" s="185" t="s">
        <v>410</v>
      </c>
      <c r="L8940" s="185"/>
      <c r="M8940" s="186"/>
      <c r="N8940" s="61" t="s">
        <v>410</v>
      </c>
      <c r="P8940" s="175" t="s">
        <v>73</v>
      </c>
    </row>
    <row r="8941" spans="1:16" ht="17.25">
      <c r="A8941" s="183" t="s">
        <v>17829</v>
      </c>
      <c r="B8941" s="183" t="s">
        <v>17830</v>
      </c>
      <c r="C8941" s="183" t="s">
        <v>73</v>
      </c>
      <c r="D8941" s="183" t="s">
        <v>74</v>
      </c>
      <c r="E8941" s="184"/>
      <c r="F8941" s="184"/>
      <c r="G8941" s="185"/>
      <c r="H8941" s="185"/>
      <c r="I8941" s="184"/>
      <c r="J8941" s="184"/>
      <c r="K8941" s="185" t="s">
        <v>410</v>
      </c>
      <c r="L8941" s="185"/>
      <c r="M8941" s="186"/>
      <c r="N8941" s="61" t="s">
        <v>410</v>
      </c>
      <c r="P8941" s="175" t="s">
        <v>73</v>
      </c>
    </row>
    <row r="8942" spans="1:16" ht="17.25">
      <c r="A8942" s="183" t="s">
        <v>17831</v>
      </c>
      <c r="B8942" s="183" t="s">
        <v>17832</v>
      </c>
      <c r="C8942" s="183" t="s">
        <v>73</v>
      </c>
      <c r="D8942" s="183" t="s">
        <v>74</v>
      </c>
      <c r="E8942" s="184">
        <v>730</v>
      </c>
      <c r="F8942" s="184">
        <v>730</v>
      </c>
      <c r="G8942" s="185"/>
      <c r="H8942" s="185"/>
      <c r="I8942" s="184">
        <v>337.04</v>
      </c>
      <c r="J8942" s="184">
        <v>1067.04</v>
      </c>
      <c r="K8942" s="185">
        <v>0</v>
      </c>
      <c r="L8942" s="185"/>
      <c r="M8942" s="186"/>
      <c r="N8942" s="61" t="s">
        <v>51</v>
      </c>
      <c r="P8942" s="175" t="s">
        <v>73</v>
      </c>
    </row>
    <row r="8943" spans="1:16" ht="17.25">
      <c r="A8943" s="183" t="s">
        <v>17833</v>
      </c>
      <c r="B8943" s="183" t="s">
        <v>17834</v>
      </c>
      <c r="C8943" s="183" t="s">
        <v>73</v>
      </c>
      <c r="D8943" s="183" t="s">
        <v>74</v>
      </c>
      <c r="E8943" s="184"/>
      <c r="F8943" s="184"/>
      <c r="G8943" s="185"/>
      <c r="H8943" s="185"/>
      <c r="I8943" s="184"/>
      <c r="J8943" s="184"/>
      <c r="K8943" s="185" t="s">
        <v>410</v>
      </c>
      <c r="L8943" s="185"/>
      <c r="M8943" s="186"/>
      <c r="N8943" s="61" t="s">
        <v>410</v>
      </c>
      <c r="P8943" s="175" t="s">
        <v>73</v>
      </c>
    </row>
    <row r="8944" spans="1:16" ht="17.25">
      <c r="A8944" s="183" t="s">
        <v>17835</v>
      </c>
      <c r="B8944" s="183" t="s">
        <v>17836</v>
      </c>
      <c r="C8944" s="183" t="s">
        <v>73</v>
      </c>
      <c r="D8944" s="183" t="s">
        <v>74</v>
      </c>
      <c r="E8944" s="184">
        <v>316</v>
      </c>
      <c r="F8944" s="184">
        <v>316</v>
      </c>
      <c r="G8944" s="185"/>
      <c r="H8944" s="185"/>
      <c r="I8944" s="184">
        <v>86.62</v>
      </c>
      <c r="J8944" s="184">
        <v>402.62</v>
      </c>
      <c r="K8944" s="185">
        <v>78</v>
      </c>
      <c r="L8944" s="185"/>
      <c r="M8944" s="186"/>
      <c r="N8944" s="61" t="s">
        <v>51</v>
      </c>
      <c r="P8944" s="175" t="s">
        <v>73</v>
      </c>
    </row>
    <row r="8945" spans="1:16" ht="17.25">
      <c r="A8945" s="183" t="s">
        <v>17837</v>
      </c>
      <c r="B8945" s="183" t="s">
        <v>17838</v>
      </c>
      <c r="C8945" s="183" t="s">
        <v>73</v>
      </c>
      <c r="D8945" s="183" t="s">
        <v>74</v>
      </c>
      <c r="E8945" s="184">
        <v>315</v>
      </c>
      <c r="F8945" s="184">
        <v>315</v>
      </c>
      <c r="G8945" s="185"/>
      <c r="H8945" s="185"/>
      <c r="I8945" s="184">
        <v>86.62</v>
      </c>
      <c r="J8945" s="184">
        <v>401.62</v>
      </c>
      <c r="K8945" s="185">
        <v>88</v>
      </c>
      <c r="L8945" s="185" t="s">
        <v>57</v>
      </c>
      <c r="M8945" s="186" t="s">
        <v>2173</v>
      </c>
      <c r="N8945" s="61" t="s">
        <v>51</v>
      </c>
      <c r="P8945" s="175" t="s">
        <v>73</v>
      </c>
    </row>
    <row r="8946" spans="1:16" ht="17.25">
      <c r="A8946" s="183" t="s">
        <v>17839</v>
      </c>
      <c r="B8946" s="183" t="s">
        <v>17840</v>
      </c>
      <c r="C8946" s="183" t="s">
        <v>73</v>
      </c>
      <c r="D8946" s="183" t="s">
        <v>74</v>
      </c>
      <c r="E8946" s="184"/>
      <c r="F8946" s="184"/>
      <c r="G8946" s="185"/>
      <c r="H8946" s="185"/>
      <c r="I8946" s="184"/>
      <c r="J8946" s="184"/>
      <c r="K8946" s="185" t="s">
        <v>410</v>
      </c>
      <c r="L8946" s="185"/>
      <c r="M8946" s="186"/>
      <c r="N8946" s="61" t="s">
        <v>410</v>
      </c>
      <c r="P8946" s="175" t="s">
        <v>73</v>
      </c>
    </row>
    <row r="8947" spans="1:16" ht="17.25">
      <c r="A8947" s="183" t="s">
        <v>17841</v>
      </c>
      <c r="B8947" s="183" t="s">
        <v>17842</v>
      </c>
      <c r="C8947" s="183" t="s">
        <v>73</v>
      </c>
      <c r="D8947" s="183" t="s">
        <v>74</v>
      </c>
      <c r="E8947" s="184"/>
      <c r="F8947" s="184"/>
      <c r="G8947" s="188"/>
      <c r="H8947" s="185"/>
      <c r="I8947" s="184"/>
      <c r="J8947" s="184"/>
      <c r="K8947" s="185" t="s">
        <v>410</v>
      </c>
      <c r="L8947" s="185"/>
      <c r="M8947" s="186"/>
      <c r="N8947" s="61" t="s">
        <v>410</v>
      </c>
      <c r="P8947" s="175" t="s">
        <v>73</v>
      </c>
    </row>
    <row r="8948" spans="1:16" ht="17.25">
      <c r="A8948" s="183" t="s">
        <v>17843</v>
      </c>
      <c r="B8948" s="183" t="s">
        <v>17844</v>
      </c>
      <c r="C8948" s="183" t="s">
        <v>73</v>
      </c>
      <c r="D8948" s="183" t="s">
        <v>74</v>
      </c>
      <c r="E8948" s="184"/>
      <c r="F8948" s="184"/>
      <c r="G8948" s="185"/>
      <c r="H8948" s="185"/>
      <c r="I8948" s="184"/>
      <c r="J8948" s="184"/>
      <c r="K8948" s="185" t="s">
        <v>410</v>
      </c>
      <c r="L8948" s="185"/>
      <c r="M8948" s="186"/>
      <c r="N8948" s="61" t="s">
        <v>410</v>
      </c>
      <c r="P8948" s="175" t="s">
        <v>73</v>
      </c>
    </row>
    <row r="8949" spans="1:16" ht="17.25">
      <c r="A8949" s="183" t="s">
        <v>17845</v>
      </c>
      <c r="B8949" s="183" t="s">
        <v>17846</v>
      </c>
      <c r="C8949" s="183" t="s">
        <v>73</v>
      </c>
      <c r="D8949" s="183" t="s">
        <v>74</v>
      </c>
      <c r="E8949" s="184">
        <v>154</v>
      </c>
      <c r="F8949" s="184">
        <v>154</v>
      </c>
      <c r="G8949" s="185"/>
      <c r="H8949" s="185"/>
      <c r="I8949" s="184">
        <v>51.68</v>
      </c>
      <c r="J8949" s="184">
        <v>205.68</v>
      </c>
      <c r="K8949" s="185">
        <v>58</v>
      </c>
      <c r="L8949" s="185"/>
      <c r="M8949" s="186"/>
      <c r="N8949" s="61" t="s">
        <v>51</v>
      </c>
      <c r="P8949" s="175" t="s">
        <v>73</v>
      </c>
    </row>
    <row r="8950" spans="1:16" ht="17.25">
      <c r="A8950" s="183" t="s">
        <v>17847</v>
      </c>
      <c r="B8950" s="183" t="s">
        <v>17848</v>
      </c>
      <c r="C8950" s="183" t="s">
        <v>73</v>
      </c>
      <c r="D8950" s="183" t="s">
        <v>74</v>
      </c>
      <c r="E8950" s="184">
        <v>143</v>
      </c>
      <c r="F8950" s="184">
        <v>143</v>
      </c>
      <c r="G8950" s="185"/>
      <c r="H8950" s="185"/>
      <c r="I8950" s="184">
        <v>46.11</v>
      </c>
      <c r="J8950" s="184">
        <v>189.11</v>
      </c>
      <c r="K8950" s="185">
        <v>58</v>
      </c>
      <c r="L8950" s="185"/>
      <c r="M8950" s="186"/>
      <c r="N8950" s="61" t="s">
        <v>51</v>
      </c>
      <c r="P8950" s="175" t="s">
        <v>73</v>
      </c>
    </row>
    <row r="8951" spans="1:16" ht="17.25">
      <c r="A8951" s="183" t="s">
        <v>17849</v>
      </c>
      <c r="B8951" s="183" t="s">
        <v>17850</v>
      </c>
      <c r="C8951" s="183" t="s">
        <v>73</v>
      </c>
      <c r="D8951" s="183" t="s">
        <v>74</v>
      </c>
      <c r="E8951" s="184"/>
      <c r="F8951" s="184"/>
      <c r="G8951" s="188"/>
      <c r="H8951" s="185"/>
      <c r="I8951" s="184"/>
      <c r="J8951" s="184"/>
      <c r="K8951" s="185" t="s">
        <v>410</v>
      </c>
      <c r="L8951" s="185"/>
      <c r="M8951" s="186"/>
      <c r="N8951" s="61" t="s">
        <v>410</v>
      </c>
      <c r="P8951" s="175" t="s">
        <v>73</v>
      </c>
    </row>
    <row r="8952" spans="1:16" ht="17.25">
      <c r="A8952" s="183" t="s">
        <v>17851</v>
      </c>
      <c r="B8952" s="183" t="s">
        <v>17852</v>
      </c>
      <c r="C8952" s="183" t="s">
        <v>73</v>
      </c>
      <c r="D8952" s="183" t="s">
        <v>74</v>
      </c>
      <c r="E8952" s="184"/>
      <c r="F8952" s="184"/>
      <c r="G8952" s="185"/>
      <c r="H8952" s="185"/>
      <c r="I8952" s="184"/>
      <c r="J8952" s="184"/>
      <c r="K8952" s="185" t="s">
        <v>410</v>
      </c>
      <c r="L8952" s="185"/>
      <c r="M8952" s="186"/>
      <c r="N8952" s="61" t="s">
        <v>410</v>
      </c>
      <c r="P8952" s="175" t="s">
        <v>73</v>
      </c>
    </row>
    <row r="8953" spans="1:16" ht="17.25">
      <c r="A8953" s="183" t="s">
        <v>17853</v>
      </c>
      <c r="B8953" s="183" t="s">
        <v>17854</v>
      </c>
      <c r="C8953" s="183" t="s">
        <v>73</v>
      </c>
      <c r="D8953" s="183" t="s">
        <v>74</v>
      </c>
      <c r="E8953" s="184"/>
      <c r="F8953" s="184"/>
      <c r="G8953" s="188"/>
      <c r="H8953" s="185"/>
      <c r="I8953" s="184"/>
      <c r="J8953" s="184"/>
      <c r="K8953" s="183" t="s">
        <v>410</v>
      </c>
      <c r="L8953" s="183"/>
      <c r="M8953" s="186"/>
      <c r="N8953" s="61" t="s">
        <v>410</v>
      </c>
      <c r="P8953" s="175" t="s">
        <v>73</v>
      </c>
    </row>
    <row r="8954" spans="1:16" ht="17.25">
      <c r="A8954" s="183" t="s">
        <v>17855</v>
      </c>
      <c r="B8954" s="183" t="s">
        <v>17856</v>
      </c>
      <c r="C8954" s="183" t="s">
        <v>73</v>
      </c>
      <c r="D8954" s="183" t="s">
        <v>74</v>
      </c>
      <c r="E8954" s="184"/>
      <c r="F8954" s="184"/>
      <c r="G8954" s="185"/>
      <c r="H8954" s="185"/>
      <c r="I8954" s="184"/>
      <c r="J8954" s="184"/>
      <c r="K8954" s="185" t="s">
        <v>410</v>
      </c>
      <c r="L8954" s="185"/>
      <c r="M8954" s="186"/>
      <c r="N8954" s="61" t="s">
        <v>410</v>
      </c>
      <c r="P8954" s="175" t="s">
        <v>73</v>
      </c>
    </row>
    <row r="8955" spans="1:16" ht="17.25">
      <c r="A8955" s="183" t="s">
        <v>17857</v>
      </c>
      <c r="B8955" s="183" t="s">
        <v>17858</v>
      </c>
      <c r="C8955" s="183" t="s">
        <v>73</v>
      </c>
      <c r="D8955" s="183" t="s">
        <v>74</v>
      </c>
      <c r="E8955" s="184"/>
      <c r="F8955" s="184"/>
      <c r="G8955" s="185"/>
      <c r="H8955" s="185"/>
      <c r="I8955" s="184"/>
      <c r="J8955" s="184"/>
      <c r="K8955" s="185" t="s">
        <v>410</v>
      </c>
      <c r="L8955" s="185"/>
      <c r="M8955" s="186"/>
      <c r="N8955" s="61" t="s">
        <v>410</v>
      </c>
      <c r="P8955" s="175" t="s">
        <v>73</v>
      </c>
    </row>
    <row r="8956" spans="1:16" ht="17.25">
      <c r="A8956" s="183" t="s">
        <v>17859</v>
      </c>
      <c r="B8956" s="183" t="s">
        <v>17860</v>
      </c>
      <c r="C8956" s="183" t="s">
        <v>73</v>
      </c>
      <c r="D8956" s="183" t="s">
        <v>74</v>
      </c>
      <c r="E8956" s="184"/>
      <c r="F8956" s="184"/>
      <c r="G8956" s="185"/>
      <c r="H8956" s="185"/>
      <c r="I8956" s="184"/>
      <c r="J8956" s="184"/>
      <c r="K8956" s="183" t="s">
        <v>410</v>
      </c>
      <c r="L8956" s="183"/>
      <c r="M8956" s="186"/>
      <c r="N8956" s="61" t="s">
        <v>410</v>
      </c>
      <c r="P8956" s="175" t="s">
        <v>73</v>
      </c>
    </row>
    <row r="8957" spans="1:16" ht="17.25">
      <c r="A8957" s="183" t="s">
        <v>17861</v>
      </c>
      <c r="B8957" s="183" t="s">
        <v>17862</v>
      </c>
      <c r="C8957" s="183" t="s">
        <v>73</v>
      </c>
      <c r="D8957" s="183" t="s">
        <v>74</v>
      </c>
      <c r="E8957" s="184">
        <v>220</v>
      </c>
      <c r="F8957" s="184">
        <v>220</v>
      </c>
      <c r="G8957" s="185"/>
      <c r="H8957" s="185"/>
      <c r="I8957" s="184">
        <v>53.63</v>
      </c>
      <c r="J8957" s="184">
        <v>273.63</v>
      </c>
      <c r="K8957" s="185">
        <v>58</v>
      </c>
      <c r="L8957" s="185"/>
      <c r="M8957" s="186"/>
      <c r="N8957" s="61" t="s">
        <v>51</v>
      </c>
      <c r="P8957" s="175" t="s">
        <v>73</v>
      </c>
    </row>
    <row r="8958" spans="1:16" ht="17.25">
      <c r="A8958" s="183" t="s">
        <v>17863</v>
      </c>
      <c r="B8958" s="183" t="s">
        <v>17864</v>
      </c>
      <c r="C8958" s="183" t="s">
        <v>73</v>
      </c>
      <c r="D8958" s="183" t="s">
        <v>74</v>
      </c>
      <c r="E8958" s="184">
        <v>180</v>
      </c>
      <c r="F8958" s="184">
        <v>180</v>
      </c>
      <c r="G8958" s="188"/>
      <c r="H8958" s="185"/>
      <c r="I8958" s="184">
        <v>53.63</v>
      </c>
      <c r="J8958" s="184">
        <v>233.63</v>
      </c>
      <c r="K8958" s="185">
        <v>0</v>
      </c>
      <c r="L8958" s="185" t="s">
        <v>57</v>
      </c>
      <c r="M8958" s="186" t="s">
        <v>2369</v>
      </c>
      <c r="N8958" s="61" t="s">
        <v>51</v>
      </c>
      <c r="P8958" s="175" t="s">
        <v>73</v>
      </c>
    </row>
    <row r="8959" spans="1:16" ht="17.25">
      <c r="A8959" s="183" t="s">
        <v>17865</v>
      </c>
      <c r="B8959" s="183" t="s">
        <v>17866</v>
      </c>
      <c r="C8959" s="183" t="s">
        <v>73</v>
      </c>
      <c r="D8959" s="183" t="s">
        <v>74</v>
      </c>
      <c r="E8959" s="184"/>
      <c r="F8959" s="184"/>
      <c r="G8959" s="185"/>
      <c r="H8959" s="185"/>
      <c r="I8959" s="184"/>
      <c r="J8959" s="184"/>
      <c r="K8959" s="185" t="s">
        <v>410</v>
      </c>
      <c r="L8959" s="185"/>
      <c r="M8959" s="186"/>
      <c r="N8959" s="61" t="s">
        <v>410</v>
      </c>
      <c r="P8959" s="175" t="s">
        <v>73</v>
      </c>
    </row>
    <row r="8960" spans="1:16" ht="17.25">
      <c r="A8960" s="183" t="s">
        <v>17867</v>
      </c>
      <c r="B8960" s="183" t="s">
        <v>17868</v>
      </c>
      <c r="C8960" s="183" t="s">
        <v>73</v>
      </c>
      <c r="D8960" s="183" t="s">
        <v>74</v>
      </c>
      <c r="E8960" s="184">
        <v>241</v>
      </c>
      <c r="F8960" s="184">
        <v>241</v>
      </c>
      <c r="G8960" s="185"/>
      <c r="H8960" s="185"/>
      <c r="I8960" s="184">
        <v>84.44</v>
      </c>
      <c r="J8960" s="184">
        <v>325.44</v>
      </c>
      <c r="K8960" s="185">
        <v>16</v>
      </c>
      <c r="L8960" s="185"/>
      <c r="M8960" s="186"/>
      <c r="N8960" s="61" t="s">
        <v>51</v>
      </c>
      <c r="P8960" s="175" t="s">
        <v>73</v>
      </c>
    </row>
    <row r="8961" spans="1:16" ht="17.25">
      <c r="A8961" s="183" t="s">
        <v>17869</v>
      </c>
      <c r="B8961" s="183" t="s">
        <v>17870</v>
      </c>
      <c r="C8961" s="183" t="s">
        <v>73</v>
      </c>
      <c r="D8961" s="183" t="s">
        <v>74</v>
      </c>
      <c r="E8961" s="184">
        <v>439</v>
      </c>
      <c r="F8961" s="184">
        <v>439</v>
      </c>
      <c r="G8961" s="185"/>
      <c r="H8961" s="185"/>
      <c r="I8961" s="184">
        <v>103.53</v>
      </c>
      <c r="J8961" s="184">
        <v>542.53</v>
      </c>
      <c r="K8961" s="185">
        <v>62</v>
      </c>
      <c r="L8961" s="185"/>
      <c r="M8961" s="186"/>
      <c r="N8961" s="61" t="s">
        <v>51</v>
      </c>
      <c r="P8961" s="175" t="s">
        <v>73</v>
      </c>
    </row>
    <row r="8962" spans="1:16" ht="17.25">
      <c r="A8962" s="183" t="s">
        <v>17871</v>
      </c>
      <c r="B8962" s="183" t="s">
        <v>17872</v>
      </c>
      <c r="C8962" s="183" t="s">
        <v>73</v>
      </c>
      <c r="D8962" s="183" t="s">
        <v>74</v>
      </c>
      <c r="E8962" s="184"/>
      <c r="F8962" s="184"/>
      <c r="G8962" s="185"/>
      <c r="H8962" s="185"/>
      <c r="I8962" s="184"/>
      <c r="J8962" s="184"/>
      <c r="K8962" s="185" t="s">
        <v>410</v>
      </c>
      <c r="L8962" s="185"/>
      <c r="M8962" s="186"/>
      <c r="N8962" s="61" t="s">
        <v>410</v>
      </c>
      <c r="P8962" s="175" t="s">
        <v>73</v>
      </c>
    </row>
    <row r="8963" spans="1:16" ht="17.25">
      <c r="A8963" s="183" t="s">
        <v>17873</v>
      </c>
      <c r="B8963" s="183" t="s">
        <v>17874</v>
      </c>
      <c r="C8963" s="183" t="s">
        <v>73</v>
      </c>
      <c r="D8963" s="183" t="s">
        <v>74</v>
      </c>
      <c r="E8963" s="184"/>
      <c r="F8963" s="184"/>
      <c r="G8963" s="185"/>
      <c r="H8963" s="185"/>
      <c r="I8963" s="184"/>
      <c r="J8963" s="184"/>
      <c r="K8963" s="185" t="s">
        <v>410</v>
      </c>
      <c r="L8963" s="185"/>
      <c r="M8963" s="186"/>
      <c r="N8963" s="61" t="s">
        <v>410</v>
      </c>
      <c r="P8963" s="175" t="s">
        <v>73</v>
      </c>
    </row>
    <row r="8964" spans="1:16" ht="17.25">
      <c r="A8964" s="183" t="s">
        <v>17875</v>
      </c>
      <c r="B8964" s="183" t="s">
        <v>17876</v>
      </c>
      <c r="C8964" s="183" t="s">
        <v>73</v>
      </c>
      <c r="D8964" s="183" t="s">
        <v>74</v>
      </c>
      <c r="E8964" s="184">
        <v>303</v>
      </c>
      <c r="F8964" s="184">
        <v>303</v>
      </c>
      <c r="G8964" s="185"/>
      <c r="H8964" s="185"/>
      <c r="I8964" s="184">
        <v>68.06</v>
      </c>
      <c r="J8964" s="184">
        <v>371.06</v>
      </c>
      <c r="K8964" s="185">
        <v>42</v>
      </c>
      <c r="L8964" s="185"/>
      <c r="M8964" s="186"/>
      <c r="N8964" s="61" t="s">
        <v>51</v>
      </c>
      <c r="P8964" s="175" t="s">
        <v>73</v>
      </c>
    </row>
    <row r="8965" spans="1:16" ht="17.25">
      <c r="A8965" s="183" t="s">
        <v>17877</v>
      </c>
      <c r="B8965" s="183" t="s">
        <v>17878</v>
      </c>
      <c r="C8965" s="183" t="s">
        <v>73</v>
      </c>
      <c r="D8965" s="183" t="s">
        <v>74</v>
      </c>
      <c r="E8965" s="184">
        <v>317</v>
      </c>
      <c r="F8965" s="184">
        <v>317</v>
      </c>
      <c r="G8965" s="185"/>
      <c r="H8965" s="185"/>
      <c r="I8965" s="184">
        <v>82.59</v>
      </c>
      <c r="J8965" s="184">
        <v>399.59</v>
      </c>
      <c r="K8965" s="185">
        <v>32</v>
      </c>
      <c r="L8965" s="185"/>
      <c r="M8965" s="186"/>
      <c r="N8965" s="61" t="s">
        <v>51</v>
      </c>
      <c r="P8965" s="175" t="s">
        <v>73</v>
      </c>
    </row>
    <row r="8966" spans="1:16" ht="17.25">
      <c r="A8966" s="183" t="s">
        <v>17879</v>
      </c>
      <c r="B8966" s="183" t="s">
        <v>17880</v>
      </c>
      <c r="C8966" s="183" t="s">
        <v>73</v>
      </c>
      <c r="D8966" s="183" t="s">
        <v>74</v>
      </c>
      <c r="E8966" s="184">
        <v>298</v>
      </c>
      <c r="F8966" s="184">
        <v>298</v>
      </c>
      <c r="G8966" s="185"/>
      <c r="H8966" s="185"/>
      <c r="I8966" s="184">
        <v>57.06</v>
      </c>
      <c r="J8966" s="184">
        <v>355.06</v>
      </c>
      <c r="K8966" s="185">
        <v>37</v>
      </c>
      <c r="L8966" s="185" t="s">
        <v>57</v>
      </c>
      <c r="M8966" s="186" t="s">
        <v>1514</v>
      </c>
      <c r="N8966" s="61" t="s">
        <v>51</v>
      </c>
      <c r="P8966" s="175" t="s">
        <v>73</v>
      </c>
    </row>
    <row r="8967" spans="1:16" ht="17.25">
      <c r="A8967" s="183" t="s">
        <v>17881</v>
      </c>
      <c r="B8967" s="183" t="s">
        <v>17882</v>
      </c>
      <c r="C8967" s="183" t="s">
        <v>73</v>
      </c>
      <c r="D8967" s="183" t="s">
        <v>74</v>
      </c>
      <c r="E8967" s="184"/>
      <c r="F8967" s="184"/>
      <c r="G8967" s="188"/>
      <c r="H8967" s="185"/>
      <c r="I8967" s="184"/>
      <c r="J8967" s="184"/>
      <c r="K8967" s="185" t="s">
        <v>410</v>
      </c>
      <c r="L8967" s="185"/>
      <c r="M8967" s="186"/>
      <c r="N8967" s="61" t="s">
        <v>410</v>
      </c>
      <c r="P8967" s="175" t="s">
        <v>73</v>
      </c>
    </row>
    <row r="8968" spans="1:16" ht="17.25">
      <c r="A8968" s="183" t="s">
        <v>17883</v>
      </c>
      <c r="B8968" s="183" t="s">
        <v>17884</v>
      </c>
      <c r="C8968" s="183" t="s">
        <v>73</v>
      </c>
      <c r="D8968" s="183" t="s">
        <v>74</v>
      </c>
      <c r="E8968" s="184"/>
      <c r="F8968" s="184"/>
      <c r="G8968" s="185"/>
      <c r="H8968" s="185"/>
      <c r="I8968" s="184"/>
      <c r="J8968" s="184"/>
      <c r="K8968" s="183" t="s">
        <v>410</v>
      </c>
      <c r="L8968" s="183"/>
      <c r="M8968" s="186"/>
      <c r="N8968" s="61" t="s">
        <v>410</v>
      </c>
      <c r="P8968" s="175" t="s">
        <v>73</v>
      </c>
    </row>
    <row r="8969" spans="1:16" ht="17.25">
      <c r="A8969" s="183" t="s">
        <v>17885</v>
      </c>
      <c r="B8969" s="183" t="s">
        <v>17886</v>
      </c>
      <c r="C8969" s="183" t="s">
        <v>73</v>
      </c>
      <c r="D8969" s="183" t="s">
        <v>74</v>
      </c>
      <c r="E8969" s="184"/>
      <c r="F8969" s="184"/>
      <c r="G8969" s="185"/>
      <c r="H8969" s="185"/>
      <c r="I8969" s="184"/>
      <c r="J8969" s="184"/>
      <c r="K8969" s="185" t="s">
        <v>410</v>
      </c>
      <c r="L8969" s="185"/>
      <c r="M8969" s="186"/>
      <c r="N8969" s="61" t="s">
        <v>410</v>
      </c>
      <c r="P8969" s="175" t="s">
        <v>73</v>
      </c>
    </row>
    <row r="8970" spans="1:16" ht="17.25">
      <c r="A8970" s="183" t="s">
        <v>17887</v>
      </c>
      <c r="B8970" s="183" t="s">
        <v>17888</v>
      </c>
      <c r="C8970" s="183" t="s">
        <v>73</v>
      </c>
      <c r="D8970" s="183" t="s">
        <v>74</v>
      </c>
      <c r="E8970" s="184">
        <v>238</v>
      </c>
      <c r="F8970" s="184">
        <v>238</v>
      </c>
      <c r="G8970" s="185"/>
      <c r="H8970" s="185"/>
      <c r="I8970" s="184">
        <v>78.06</v>
      </c>
      <c r="J8970" s="184">
        <v>316.06</v>
      </c>
      <c r="K8970" s="185">
        <v>38</v>
      </c>
      <c r="L8970" s="185"/>
      <c r="M8970" s="186"/>
      <c r="N8970" s="61" t="s">
        <v>51</v>
      </c>
      <c r="P8970" s="175" t="s">
        <v>73</v>
      </c>
    </row>
    <row r="8971" spans="1:16" ht="17.25">
      <c r="A8971" s="183" t="s">
        <v>17889</v>
      </c>
      <c r="B8971" s="183" t="s">
        <v>17890</v>
      </c>
      <c r="C8971" s="183" t="s">
        <v>73</v>
      </c>
      <c r="D8971" s="183" t="s">
        <v>74</v>
      </c>
      <c r="E8971" s="184"/>
      <c r="F8971" s="184"/>
      <c r="G8971" s="188"/>
      <c r="H8971" s="185"/>
      <c r="I8971" s="184"/>
      <c r="J8971" s="184"/>
      <c r="K8971" s="185" t="s">
        <v>410</v>
      </c>
      <c r="L8971" s="185"/>
      <c r="M8971" s="186"/>
      <c r="N8971" s="61" t="s">
        <v>410</v>
      </c>
      <c r="P8971" s="175" t="s">
        <v>73</v>
      </c>
    </row>
    <row r="8972" spans="1:16" ht="17.25">
      <c r="A8972" s="183" t="s">
        <v>17891</v>
      </c>
      <c r="B8972" s="183" t="s">
        <v>17892</v>
      </c>
      <c r="C8972" s="183" t="s">
        <v>73</v>
      </c>
      <c r="D8972" s="183" t="s">
        <v>74</v>
      </c>
      <c r="E8972" s="184"/>
      <c r="F8972" s="184"/>
      <c r="G8972" s="188"/>
      <c r="H8972" s="185"/>
      <c r="I8972" s="184"/>
      <c r="J8972" s="184"/>
      <c r="K8972" s="183" t="s">
        <v>410</v>
      </c>
      <c r="L8972" s="183"/>
      <c r="M8972" s="186"/>
      <c r="N8972" s="61" t="s">
        <v>410</v>
      </c>
      <c r="P8972" s="175" t="s">
        <v>73</v>
      </c>
    </row>
    <row r="8973" spans="1:16" ht="17.25">
      <c r="A8973" s="183" t="s">
        <v>17893</v>
      </c>
      <c r="B8973" s="183" t="s">
        <v>17894</v>
      </c>
      <c r="C8973" s="183" t="s">
        <v>73</v>
      </c>
      <c r="D8973" s="183" t="s">
        <v>74</v>
      </c>
      <c r="E8973" s="184">
        <v>480</v>
      </c>
      <c r="F8973" s="184">
        <v>480</v>
      </c>
      <c r="G8973" s="185"/>
      <c r="H8973" s="185"/>
      <c r="I8973" s="184">
        <v>126.1</v>
      </c>
      <c r="J8973" s="184">
        <v>606.1</v>
      </c>
      <c r="K8973" s="185">
        <v>1</v>
      </c>
      <c r="L8973" s="185"/>
      <c r="M8973" s="186"/>
      <c r="N8973" s="61" t="s">
        <v>51</v>
      </c>
      <c r="P8973" s="175" t="s">
        <v>73</v>
      </c>
    </row>
    <row r="8974" spans="1:16" ht="17.25">
      <c r="A8974" s="183" t="s">
        <v>17895</v>
      </c>
      <c r="B8974" s="183" t="s">
        <v>17896</v>
      </c>
      <c r="C8974" s="183" t="s">
        <v>73</v>
      </c>
      <c r="D8974" s="183" t="s">
        <v>74</v>
      </c>
      <c r="E8974" s="184"/>
      <c r="F8974" s="184"/>
      <c r="G8974" s="188"/>
      <c r="H8974" s="185"/>
      <c r="I8974" s="184"/>
      <c r="J8974" s="184"/>
      <c r="K8974" s="185" t="s">
        <v>410</v>
      </c>
      <c r="L8974" s="185"/>
      <c r="M8974" s="186"/>
      <c r="N8974" s="61" t="s">
        <v>410</v>
      </c>
      <c r="P8974" s="175" t="s">
        <v>73</v>
      </c>
    </row>
    <row r="8975" spans="1:16" ht="17.25">
      <c r="A8975" s="183" t="s">
        <v>17897</v>
      </c>
      <c r="B8975" s="183" t="s">
        <v>17898</v>
      </c>
      <c r="C8975" s="183" t="s">
        <v>73</v>
      </c>
      <c r="D8975" s="183" t="s">
        <v>74</v>
      </c>
      <c r="E8975" s="184"/>
      <c r="F8975" s="184"/>
      <c r="G8975" s="188"/>
      <c r="H8975" s="185"/>
      <c r="I8975" s="184"/>
      <c r="J8975" s="184"/>
      <c r="K8975" s="185" t="s">
        <v>410</v>
      </c>
      <c r="L8975" s="185"/>
      <c r="M8975" s="186"/>
      <c r="N8975" s="61" t="s">
        <v>410</v>
      </c>
      <c r="P8975" s="175" t="s">
        <v>73</v>
      </c>
    </row>
    <row r="8976" spans="1:16" ht="17.25">
      <c r="A8976" s="183" t="s">
        <v>17899</v>
      </c>
      <c r="B8976" s="183" t="s">
        <v>17900</v>
      </c>
      <c r="C8976" s="183" t="s">
        <v>73</v>
      </c>
      <c r="D8976" s="183" t="s">
        <v>74</v>
      </c>
      <c r="E8976" s="184"/>
      <c r="F8976" s="184"/>
      <c r="G8976" s="185"/>
      <c r="H8976" s="185"/>
      <c r="I8976" s="184"/>
      <c r="J8976" s="184"/>
      <c r="K8976" s="185" t="s">
        <v>410</v>
      </c>
      <c r="L8976" s="185"/>
      <c r="M8976" s="186"/>
      <c r="N8976" s="61" t="s">
        <v>410</v>
      </c>
      <c r="P8976" s="175" t="s">
        <v>73</v>
      </c>
    </row>
    <row r="8977" spans="1:16" ht="17.25">
      <c r="A8977" s="183" t="s">
        <v>17901</v>
      </c>
      <c r="B8977" s="183" t="s">
        <v>17902</v>
      </c>
      <c r="C8977" s="183" t="s">
        <v>73</v>
      </c>
      <c r="D8977" s="183" t="s">
        <v>74</v>
      </c>
      <c r="E8977" s="184"/>
      <c r="F8977" s="184"/>
      <c r="G8977" s="185"/>
      <c r="H8977" s="185"/>
      <c r="I8977" s="184"/>
      <c r="J8977" s="184"/>
      <c r="K8977" s="185" t="s">
        <v>410</v>
      </c>
      <c r="L8977" s="185"/>
      <c r="M8977" s="186"/>
      <c r="N8977" s="61" t="s">
        <v>410</v>
      </c>
      <c r="P8977" s="175" t="s">
        <v>73</v>
      </c>
    </row>
    <row r="8978" spans="1:16" ht="17.25">
      <c r="A8978" s="183" t="s">
        <v>17903</v>
      </c>
      <c r="B8978" s="183" t="s">
        <v>17904</v>
      </c>
      <c r="C8978" s="183" t="s">
        <v>73</v>
      </c>
      <c r="D8978" s="183" t="s">
        <v>74</v>
      </c>
      <c r="E8978" s="184"/>
      <c r="F8978" s="184"/>
      <c r="G8978" s="185"/>
      <c r="H8978" s="185"/>
      <c r="I8978" s="184"/>
      <c r="J8978" s="184"/>
      <c r="K8978" s="185" t="s">
        <v>410</v>
      </c>
      <c r="L8978" s="185"/>
      <c r="M8978" s="186"/>
      <c r="N8978" s="61" t="s">
        <v>410</v>
      </c>
      <c r="P8978" s="175" t="s">
        <v>73</v>
      </c>
    </row>
    <row r="8979" spans="1:16" ht="17.25">
      <c r="A8979" s="183" t="s">
        <v>17905</v>
      </c>
      <c r="B8979" s="183" t="s">
        <v>17906</v>
      </c>
      <c r="C8979" s="183" t="s">
        <v>73</v>
      </c>
      <c r="D8979" s="183" t="s">
        <v>74</v>
      </c>
      <c r="E8979" s="184"/>
      <c r="F8979" s="184"/>
      <c r="G8979" s="185"/>
      <c r="H8979" s="185"/>
      <c r="I8979" s="184"/>
      <c r="J8979" s="184"/>
      <c r="K8979" s="185" t="s">
        <v>410</v>
      </c>
      <c r="L8979" s="185"/>
      <c r="M8979" s="186"/>
      <c r="N8979" s="61" t="s">
        <v>410</v>
      </c>
      <c r="P8979" s="175" t="s">
        <v>73</v>
      </c>
    </row>
    <row r="8980" spans="1:16" ht="17.25">
      <c r="A8980" s="183" t="s">
        <v>17907</v>
      </c>
      <c r="B8980" s="183" t="s">
        <v>17908</v>
      </c>
      <c r="C8980" s="183" t="s">
        <v>73</v>
      </c>
      <c r="D8980" s="183" t="s">
        <v>74</v>
      </c>
      <c r="E8980" s="184">
        <v>179</v>
      </c>
      <c r="F8980" s="184">
        <v>151</v>
      </c>
      <c r="G8980" s="185" t="s">
        <v>268</v>
      </c>
      <c r="H8980" s="185"/>
      <c r="I8980" s="184">
        <v>46.11</v>
      </c>
      <c r="J8980" s="184">
        <v>197.11</v>
      </c>
      <c r="K8980" s="185">
        <v>81</v>
      </c>
      <c r="L8980" s="185"/>
      <c r="M8980" s="186"/>
      <c r="N8980" s="61" t="s">
        <v>51</v>
      </c>
      <c r="P8980" s="175" t="s">
        <v>73</v>
      </c>
    </row>
    <row r="8981" spans="1:16" ht="17.25">
      <c r="A8981" s="183" t="s">
        <v>17909</v>
      </c>
      <c r="B8981" s="183" t="s">
        <v>17910</v>
      </c>
      <c r="C8981" s="183" t="s">
        <v>73</v>
      </c>
      <c r="D8981" s="183" t="s">
        <v>74</v>
      </c>
      <c r="E8981" s="184">
        <v>175</v>
      </c>
      <c r="F8981" s="184">
        <v>175</v>
      </c>
      <c r="G8981" s="185"/>
      <c r="H8981" s="185"/>
      <c r="I8981" s="184">
        <v>46.34</v>
      </c>
      <c r="J8981" s="184">
        <v>221.34</v>
      </c>
      <c r="K8981" s="185">
        <v>29</v>
      </c>
      <c r="L8981" s="185"/>
      <c r="M8981" s="186"/>
      <c r="N8981" s="61" t="s">
        <v>51</v>
      </c>
      <c r="P8981" s="175" t="s">
        <v>73</v>
      </c>
    </row>
    <row r="8982" spans="1:16" ht="17.25">
      <c r="A8982" s="183" t="s">
        <v>17911</v>
      </c>
      <c r="B8982" s="183" t="s">
        <v>17912</v>
      </c>
      <c r="C8982" s="183" t="s">
        <v>73</v>
      </c>
      <c r="D8982" s="183" t="s">
        <v>74</v>
      </c>
      <c r="E8982" s="184"/>
      <c r="F8982" s="184"/>
      <c r="G8982" s="185"/>
      <c r="H8982" s="185"/>
      <c r="I8982" s="184"/>
      <c r="J8982" s="184"/>
      <c r="K8982" s="185" t="s">
        <v>410</v>
      </c>
      <c r="L8982" s="185"/>
      <c r="M8982" s="186"/>
      <c r="N8982" s="61" t="s">
        <v>410</v>
      </c>
      <c r="P8982" s="175" t="s">
        <v>73</v>
      </c>
    </row>
    <row r="8983" spans="1:16" ht="17.25">
      <c r="A8983" s="183" t="s">
        <v>17913</v>
      </c>
      <c r="B8983" s="183" t="s">
        <v>17914</v>
      </c>
      <c r="C8983" s="183" t="s">
        <v>73</v>
      </c>
      <c r="D8983" s="183" t="s">
        <v>74</v>
      </c>
      <c r="E8983" s="184"/>
      <c r="F8983" s="184"/>
      <c r="G8983" s="185"/>
      <c r="H8983" s="185"/>
      <c r="I8983" s="184"/>
      <c r="J8983" s="184"/>
      <c r="K8983" s="185" t="s">
        <v>410</v>
      </c>
      <c r="L8983" s="185"/>
      <c r="M8983" s="186"/>
      <c r="N8983" s="61" t="s">
        <v>410</v>
      </c>
      <c r="P8983" s="175" t="s">
        <v>73</v>
      </c>
    </row>
    <row r="8984" spans="1:16" ht="17.25">
      <c r="A8984" s="183" t="s">
        <v>17915</v>
      </c>
      <c r="B8984" s="183" t="s">
        <v>17916</v>
      </c>
      <c r="C8984" s="183" t="s">
        <v>73</v>
      </c>
      <c r="D8984" s="183" t="s">
        <v>74</v>
      </c>
      <c r="E8984" s="184"/>
      <c r="F8984" s="184"/>
      <c r="G8984" s="185"/>
      <c r="H8984" s="185"/>
      <c r="I8984" s="184"/>
      <c r="J8984" s="184"/>
      <c r="K8984" s="185" t="s">
        <v>410</v>
      </c>
      <c r="L8984" s="185"/>
      <c r="M8984" s="186"/>
      <c r="N8984" s="61" t="s">
        <v>410</v>
      </c>
      <c r="P8984" s="175" t="s">
        <v>73</v>
      </c>
    </row>
    <row r="8985" spans="1:16" ht="17.25">
      <c r="A8985" s="183" t="s">
        <v>17917</v>
      </c>
      <c r="B8985" s="183" t="s">
        <v>17918</v>
      </c>
      <c r="C8985" s="183" t="s">
        <v>73</v>
      </c>
      <c r="D8985" s="183" t="s">
        <v>74</v>
      </c>
      <c r="E8985" s="184"/>
      <c r="F8985" s="184"/>
      <c r="G8985" s="185"/>
      <c r="H8985" s="185"/>
      <c r="I8985" s="184"/>
      <c r="J8985" s="184"/>
      <c r="K8985" s="185" t="s">
        <v>410</v>
      </c>
      <c r="L8985" s="185"/>
      <c r="M8985" s="186"/>
      <c r="N8985" s="61" t="s">
        <v>410</v>
      </c>
      <c r="P8985" s="175" t="s">
        <v>73</v>
      </c>
    </row>
    <row r="8986" spans="1:16" ht="17.25">
      <c r="A8986" s="183" t="s">
        <v>17919</v>
      </c>
      <c r="B8986" s="183" t="s">
        <v>17920</v>
      </c>
      <c r="C8986" s="183" t="s">
        <v>73</v>
      </c>
      <c r="D8986" s="183" t="s">
        <v>74</v>
      </c>
      <c r="E8986" s="184"/>
      <c r="F8986" s="184"/>
      <c r="G8986" s="185"/>
      <c r="H8986" s="185"/>
      <c r="I8986" s="184"/>
      <c r="J8986" s="184"/>
      <c r="K8986" s="185" t="s">
        <v>410</v>
      </c>
      <c r="L8986" s="185"/>
      <c r="M8986" s="186"/>
      <c r="N8986" s="61" t="s">
        <v>410</v>
      </c>
      <c r="P8986" s="175" t="s">
        <v>73</v>
      </c>
    </row>
    <row r="8987" spans="1:16" ht="17.25">
      <c r="A8987" s="183" t="s">
        <v>17921</v>
      </c>
      <c r="B8987" s="183" t="s">
        <v>17922</v>
      </c>
      <c r="C8987" s="183" t="s">
        <v>73</v>
      </c>
      <c r="D8987" s="183" t="s">
        <v>74</v>
      </c>
      <c r="E8987" s="184">
        <v>385</v>
      </c>
      <c r="F8987" s="184">
        <v>350</v>
      </c>
      <c r="G8987" s="185" t="s">
        <v>137</v>
      </c>
      <c r="H8987" s="185"/>
      <c r="I8987" s="184">
        <v>146.71</v>
      </c>
      <c r="J8987" s="184">
        <v>496.71</v>
      </c>
      <c r="K8987" s="185">
        <v>65</v>
      </c>
      <c r="L8987" s="185"/>
      <c r="M8987" s="186"/>
      <c r="N8987" s="61" t="s">
        <v>51</v>
      </c>
      <c r="P8987" s="175" t="s">
        <v>73</v>
      </c>
    </row>
    <row r="8988" spans="1:16" ht="17.25">
      <c r="A8988" s="183" t="s">
        <v>17923</v>
      </c>
      <c r="B8988" s="183" t="s">
        <v>17924</v>
      </c>
      <c r="C8988" s="183" t="s">
        <v>73</v>
      </c>
      <c r="D8988" s="183" t="s">
        <v>74</v>
      </c>
      <c r="E8988" s="184"/>
      <c r="F8988" s="184"/>
      <c r="G8988" s="185"/>
      <c r="H8988" s="185"/>
      <c r="I8988" s="184"/>
      <c r="J8988" s="184"/>
      <c r="K8988" s="185" t="s">
        <v>410</v>
      </c>
      <c r="L8988" s="185"/>
      <c r="M8988" s="186"/>
      <c r="N8988" s="61" t="s">
        <v>410</v>
      </c>
      <c r="P8988" s="175" t="s">
        <v>73</v>
      </c>
    </row>
    <row r="8989" spans="1:16" ht="17.25">
      <c r="A8989" s="183" t="s">
        <v>17925</v>
      </c>
      <c r="B8989" s="183" t="s">
        <v>17926</v>
      </c>
      <c r="C8989" s="183" t="s">
        <v>73</v>
      </c>
      <c r="D8989" s="183" t="s">
        <v>74</v>
      </c>
      <c r="E8989" s="184">
        <v>452</v>
      </c>
      <c r="F8989" s="184">
        <v>452</v>
      </c>
      <c r="G8989" s="188"/>
      <c r="H8989" s="185"/>
      <c r="I8989" s="184">
        <v>253.93</v>
      </c>
      <c r="J8989" s="184">
        <v>705.93</v>
      </c>
      <c r="K8989" s="185">
        <v>20</v>
      </c>
      <c r="L8989" s="185"/>
      <c r="M8989" s="186"/>
      <c r="N8989" s="61" t="s">
        <v>51</v>
      </c>
      <c r="P8989" s="175" t="s">
        <v>73</v>
      </c>
    </row>
    <row r="8990" spans="1:16" ht="17.25">
      <c r="A8990" s="183" t="s">
        <v>17927</v>
      </c>
      <c r="B8990" s="183" t="s">
        <v>3379</v>
      </c>
      <c r="C8990" s="183" t="s">
        <v>73</v>
      </c>
      <c r="D8990" s="183" t="s">
        <v>74</v>
      </c>
      <c r="E8990" s="184"/>
      <c r="F8990" s="184"/>
      <c r="G8990" s="185"/>
      <c r="H8990" s="185"/>
      <c r="I8990" s="184"/>
      <c r="J8990" s="184"/>
      <c r="K8990" s="185" t="s">
        <v>410</v>
      </c>
      <c r="L8990" s="185"/>
      <c r="M8990" s="186"/>
      <c r="N8990" s="61" t="s">
        <v>410</v>
      </c>
      <c r="P8990" s="175" t="s">
        <v>73</v>
      </c>
    </row>
    <row r="8991" spans="1:16" ht="17.25">
      <c r="A8991" s="183" t="s">
        <v>17928</v>
      </c>
      <c r="B8991" s="183" t="s">
        <v>17929</v>
      </c>
      <c r="C8991" s="183" t="s">
        <v>73</v>
      </c>
      <c r="D8991" s="183" t="s">
        <v>74</v>
      </c>
      <c r="E8991" s="184"/>
      <c r="F8991" s="184"/>
      <c r="G8991" s="185"/>
      <c r="H8991" s="185"/>
      <c r="I8991" s="184"/>
      <c r="J8991" s="184"/>
      <c r="K8991" s="185" t="s">
        <v>410</v>
      </c>
      <c r="L8991" s="185"/>
      <c r="M8991" s="186"/>
      <c r="N8991" s="61" t="s">
        <v>410</v>
      </c>
      <c r="P8991" s="175" t="s">
        <v>73</v>
      </c>
    </row>
    <row r="8992" spans="1:16" ht="17.25">
      <c r="A8992" s="183" t="s">
        <v>17930</v>
      </c>
      <c r="B8992" s="183" t="s">
        <v>17931</v>
      </c>
      <c r="C8992" s="183" t="s">
        <v>73</v>
      </c>
      <c r="D8992" s="183" t="s">
        <v>74</v>
      </c>
      <c r="E8992" s="184">
        <v>480</v>
      </c>
      <c r="F8992" s="184">
        <v>480</v>
      </c>
      <c r="G8992" s="185"/>
      <c r="H8992" s="185"/>
      <c r="I8992" s="184">
        <v>143.27</v>
      </c>
      <c r="J8992" s="184">
        <v>623.27</v>
      </c>
      <c r="K8992" s="185">
        <v>38</v>
      </c>
      <c r="L8992" s="185"/>
      <c r="M8992" s="186"/>
      <c r="N8992" s="61" t="s">
        <v>51</v>
      </c>
      <c r="P8992" s="175" t="s">
        <v>73</v>
      </c>
    </row>
    <row r="8993" spans="1:16" ht="17.25">
      <c r="A8993" s="183" t="s">
        <v>17932</v>
      </c>
      <c r="B8993" s="183" t="s">
        <v>17933</v>
      </c>
      <c r="C8993" s="183" t="s">
        <v>73</v>
      </c>
      <c r="D8993" s="183" t="s">
        <v>74</v>
      </c>
      <c r="E8993" s="184">
        <v>165</v>
      </c>
      <c r="F8993" s="184">
        <v>140</v>
      </c>
      <c r="G8993" s="185" t="s">
        <v>268</v>
      </c>
      <c r="H8993" s="185"/>
      <c r="I8993" s="184">
        <v>82.45</v>
      </c>
      <c r="J8993" s="184">
        <v>222.45</v>
      </c>
      <c r="K8993" s="185">
        <v>35</v>
      </c>
      <c r="L8993" s="185"/>
      <c r="M8993" s="186"/>
      <c r="N8993" s="61" t="s">
        <v>51</v>
      </c>
      <c r="P8993" s="175" t="s">
        <v>73</v>
      </c>
    </row>
    <row r="8994" spans="1:16" ht="17.25">
      <c r="A8994" s="183" t="s">
        <v>17934</v>
      </c>
      <c r="B8994" s="183" t="s">
        <v>17935</v>
      </c>
      <c r="C8994" s="183" t="s">
        <v>73</v>
      </c>
      <c r="D8994" s="183" t="s">
        <v>74</v>
      </c>
      <c r="E8994" s="184">
        <v>370</v>
      </c>
      <c r="F8994" s="184">
        <v>325</v>
      </c>
      <c r="G8994" s="185" t="s">
        <v>140</v>
      </c>
      <c r="H8994" s="185"/>
      <c r="I8994" s="184">
        <v>197.77</v>
      </c>
      <c r="J8994" s="184">
        <v>522.77</v>
      </c>
      <c r="K8994" s="185">
        <v>138</v>
      </c>
      <c r="L8994" s="185"/>
      <c r="M8994" s="186"/>
      <c r="N8994" s="61" t="s">
        <v>51</v>
      </c>
      <c r="P8994" s="175" t="s">
        <v>73</v>
      </c>
    </row>
    <row r="8995" spans="1:16" ht="17.25">
      <c r="A8995" s="183" t="s">
        <v>17936</v>
      </c>
      <c r="B8995" s="183" t="s">
        <v>17937</v>
      </c>
      <c r="C8995" s="183" t="s">
        <v>73</v>
      </c>
      <c r="D8995" s="183" t="s">
        <v>74</v>
      </c>
      <c r="E8995" s="184">
        <v>506</v>
      </c>
      <c r="F8995" s="184">
        <v>496</v>
      </c>
      <c r="G8995" s="185" t="s">
        <v>1061</v>
      </c>
      <c r="H8995" s="185"/>
      <c r="I8995" s="184">
        <v>241.16</v>
      </c>
      <c r="J8995" s="184">
        <v>737.16</v>
      </c>
      <c r="K8995" s="185">
        <v>0</v>
      </c>
      <c r="L8995" s="185"/>
      <c r="M8995" s="186"/>
      <c r="N8995" s="61" t="s">
        <v>51</v>
      </c>
      <c r="P8995" s="175" t="s">
        <v>73</v>
      </c>
    </row>
    <row r="8996" spans="1:16" ht="17.25">
      <c r="A8996" s="183" t="s">
        <v>17938</v>
      </c>
      <c r="B8996" s="183" t="s">
        <v>17939</v>
      </c>
      <c r="C8996" s="183" t="s">
        <v>73</v>
      </c>
      <c r="D8996" s="183" t="s">
        <v>74</v>
      </c>
      <c r="E8996" s="184">
        <v>297</v>
      </c>
      <c r="F8996" s="184">
        <v>297</v>
      </c>
      <c r="G8996" s="185"/>
      <c r="H8996" s="185"/>
      <c r="I8996" s="184">
        <v>92.54</v>
      </c>
      <c r="J8996" s="184">
        <v>389.54</v>
      </c>
      <c r="K8996" s="185">
        <v>39</v>
      </c>
      <c r="L8996" s="185"/>
      <c r="M8996" s="186"/>
      <c r="N8996" s="61" t="s">
        <v>51</v>
      </c>
      <c r="P8996" s="175" t="s">
        <v>73</v>
      </c>
    </row>
    <row r="8997" spans="1:16" ht="17.25">
      <c r="A8997" s="183" t="s">
        <v>17940</v>
      </c>
      <c r="B8997" s="183" t="s">
        <v>17941</v>
      </c>
      <c r="C8997" s="183" t="s">
        <v>73</v>
      </c>
      <c r="D8997" s="183" t="s">
        <v>74</v>
      </c>
      <c r="E8997" s="184">
        <v>460</v>
      </c>
      <c r="F8997" s="184">
        <v>443</v>
      </c>
      <c r="G8997" s="185" t="s">
        <v>321</v>
      </c>
      <c r="H8997" s="185"/>
      <c r="I8997" s="184">
        <v>101.46</v>
      </c>
      <c r="J8997" s="184">
        <v>544.46</v>
      </c>
      <c r="K8997" s="185">
        <v>0</v>
      </c>
      <c r="L8997" s="185"/>
      <c r="M8997" s="186"/>
      <c r="N8997" s="61" t="s">
        <v>51</v>
      </c>
      <c r="P8997" s="175" t="s">
        <v>73</v>
      </c>
    </row>
    <row r="8998" spans="1:16" ht="17.25">
      <c r="A8998" s="183" t="s">
        <v>17942</v>
      </c>
      <c r="B8998" s="183" t="s">
        <v>17943</v>
      </c>
      <c r="C8998" s="183" t="s">
        <v>73</v>
      </c>
      <c r="D8998" s="183" t="s">
        <v>74</v>
      </c>
      <c r="E8998" s="184"/>
      <c r="F8998" s="184"/>
      <c r="G8998" s="185"/>
      <c r="H8998" s="185"/>
      <c r="I8998" s="184"/>
      <c r="J8998" s="184"/>
      <c r="K8998" s="185" t="s">
        <v>410</v>
      </c>
      <c r="L8998" s="185"/>
      <c r="M8998" s="186"/>
      <c r="N8998" s="61" t="s">
        <v>410</v>
      </c>
      <c r="P8998" s="175" t="s">
        <v>73</v>
      </c>
    </row>
    <row r="8999" spans="1:16" ht="17.25">
      <c r="A8999" s="183" t="s">
        <v>17944</v>
      </c>
      <c r="B8999" s="183" t="s">
        <v>17945</v>
      </c>
      <c r="C8999" s="183" t="s">
        <v>73</v>
      </c>
      <c r="D8999" s="183" t="s">
        <v>74</v>
      </c>
      <c r="E8999" s="184"/>
      <c r="F8999" s="184"/>
      <c r="G8999" s="185"/>
      <c r="H8999" s="185"/>
      <c r="I8999" s="184"/>
      <c r="J8999" s="184"/>
      <c r="K8999" s="185" t="s">
        <v>410</v>
      </c>
      <c r="L8999" s="185"/>
      <c r="M8999" s="186"/>
      <c r="N8999" s="61" t="s">
        <v>410</v>
      </c>
      <c r="P8999" s="175" t="s">
        <v>73</v>
      </c>
    </row>
    <row r="9000" spans="1:16" ht="17.25">
      <c r="A9000" s="183" t="s">
        <v>17946</v>
      </c>
      <c r="B9000" s="183" t="s">
        <v>17947</v>
      </c>
      <c r="C9000" s="183" t="s">
        <v>73</v>
      </c>
      <c r="D9000" s="183" t="s">
        <v>74</v>
      </c>
      <c r="E9000" s="184"/>
      <c r="F9000" s="184"/>
      <c r="G9000" s="188"/>
      <c r="H9000" s="185"/>
      <c r="I9000" s="184"/>
      <c r="J9000" s="184"/>
      <c r="K9000" s="185" t="s">
        <v>410</v>
      </c>
      <c r="L9000" s="185"/>
      <c r="M9000" s="186"/>
      <c r="N9000" s="61" t="s">
        <v>410</v>
      </c>
      <c r="P9000" s="175" t="s">
        <v>73</v>
      </c>
    </row>
    <row r="9001" spans="1:16" ht="17.25">
      <c r="A9001" s="183" t="s">
        <v>17948</v>
      </c>
      <c r="B9001" s="183" t="s">
        <v>17949</v>
      </c>
      <c r="C9001" s="183" t="s">
        <v>73</v>
      </c>
      <c r="D9001" s="183" t="s">
        <v>74</v>
      </c>
      <c r="E9001" s="184"/>
      <c r="F9001" s="184"/>
      <c r="G9001" s="188"/>
      <c r="H9001" s="185"/>
      <c r="I9001" s="184"/>
      <c r="J9001" s="184"/>
      <c r="K9001" s="183" t="s">
        <v>410</v>
      </c>
      <c r="L9001" s="183"/>
      <c r="M9001" s="186"/>
      <c r="N9001" s="61" t="s">
        <v>410</v>
      </c>
      <c r="P9001" s="175" t="s">
        <v>73</v>
      </c>
    </row>
    <row r="9002" spans="1:16" ht="17.25">
      <c r="A9002" s="183" t="s">
        <v>17950</v>
      </c>
      <c r="B9002" s="183" t="s">
        <v>17951</v>
      </c>
      <c r="C9002" s="183" t="s">
        <v>73</v>
      </c>
      <c r="D9002" s="183" t="s">
        <v>74</v>
      </c>
      <c r="E9002" s="184"/>
      <c r="F9002" s="184"/>
      <c r="G9002" s="185"/>
      <c r="H9002" s="185"/>
      <c r="I9002" s="184"/>
      <c r="J9002" s="184"/>
      <c r="K9002" s="185" t="s">
        <v>410</v>
      </c>
      <c r="L9002" s="185"/>
      <c r="M9002" s="186"/>
      <c r="N9002" s="61" t="s">
        <v>410</v>
      </c>
      <c r="P9002" s="175" t="s">
        <v>73</v>
      </c>
    </row>
    <row r="9003" spans="1:16" ht="17.25">
      <c r="A9003" s="183" t="s">
        <v>17952</v>
      </c>
      <c r="B9003" s="183" t="s">
        <v>17953</v>
      </c>
      <c r="C9003" s="183" t="s">
        <v>73</v>
      </c>
      <c r="D9003" s="183" t="s">
        <v>74</v>
      </c>
      <c r="E9003" s="184"/>
      <c r="F9003" s="184"/>
      <c r="G9003" s="185"/>
      <c r="H9003" s="185"/>
      <c r="I9003" s="184"/>
      <c r="J9003" s="184"/>
      <c r="K9003" s="185" t="s">
        <v>410</v>
      </c>
      <c r="L9003" s="185"/>
      <c r="M9003" s="186"/>
      <c r="N9003" s="61" t="s">
        <v>410</v>
      </c>
      <c r="P9003" s="175" t="s">
        <v>73</v>
      </c>
    </row>
    <row r="9004" spans="1:16" ht="17.25">
      <c r="A9004" s="183" t="s">
        <v>17954</v>
      </c>
      <c r="B9004" s="183" t="s">
        <v>17955</v>
      </c>
      <c r="C9004" s="183" t="s">
        <v>73</v>
      </c>
      <c r="D9004" s="183" t="s">
        <v>74</v>
      </c>
      <c r="E9004" s="184">
        <v>167</v>
      </c>
      <c r="F9004" s="184">
        <v>152</v>
      </c>
      <c r="G9004" s="185" t="s">
        <v>55</v>
      </c>
      <c r="H9004" s="185"/>
      <c r="I9004" s="184">
        <v>66.37</v>
      </c>
      <c r="J9004" s="184">
        <v>218.37</v>
      </c>
      <c r="K9004" s="185">
        <v>5</v>
      </c>
      <c r="L9004" s="185"/>
      <c r="M9004" s="186"/>
      <c r="N9004" s="61" t="s">
        <v>51</v>
      </c>
      <c r="P9004" s="175" t="s">
        <v>73</v>
      </c>
    </row>
    <row r="9005" spans="1:16" ht="17.25">
      <c r="A9005" s="183" t="s">
        <v>17956</v>
      </c>
      <c r="B9005" s="183" t="s">
        <v>17957</v>
      </c>
      <c r="C9005" s="183" t="s">
        <v>73</v>
      </c>
      <c r="D9005" s="183" t="s">
        <v>74</v>
      </c>
      <c r="E9005" s="184"/>
      <c r="F9005" s="184"/>
      <c r="G9005" s="185"/>
      <c r="H9005" s="185"/>
      <c r="I9005" s="184"/>
      <c r="J9005" s="184"/>
      <c r="K9005" s="185" t="s">
        <v>410</v>
      </c>
      <c r="L9005" s="185"/>
      <c r="M9005" s="186"/>
      <c r="N9005" s="61" t="s">
        <v>410</v>
      </c>
      <c r="P9005" s="175" t="s">
        <v>73</v>
      </c>
    </row>
    <row r="9006" spans="1:16" ht="17.25">
      <c r="A9006" s="183" t="s">
        <v>17958</v>
      </c>
      <c r="B9006" s="183" t="s">
        <v>17959</v>
      </c>
      <c r="C9006" s="183" t="s">
        <v>73</v>
      </c>
      <c r="D9006" s="183" t="s">
        <v>74</v>
      </c>
      <c r="E9006" s="184"/>
      <c r="F9006" s="184"/>
      <c r="G9006" s="185"/>
      <c r="H9006" s="185"/>
      <c r="I9006" s="184"/>
      <c r="J9006" s="184"/>
      <c r="K9006" s="185" t="s">
        <v>410</v>
      </c>
      <c r="L9006" s="185"/>
      <c r="M9006" s="186"/>
      <c r="N9006" s="61" t="s">
        <v>410</v>
      </c>
      <c r="P9006" s="175" t="s">
        <v>73</v>
      </c>
    </row>
    <row r="9007" spans="1:16" ht="17.25">
      <c r="A9007" s="183" t="s">
        <v>17960</v>
      </c>
      <c r="B9007" s="183" t="s">
        <v>17961</v>
      </c>
      <c r="C9007" s="183" t="s">
        <v>73</v>
      </c>
      <c r="D9007" s="183" t="s">
        <v>74</v>
      </c>
      <c r="E9007" s="184">
        <v>415</v>
      </c>
      <c r="F9007" s="184">
        <v>415</v>
      </c>
      <c r="G9007" s="185"/>
      <c r="H9007" s="185"/>
      <c r="I9007" s="184">
        <v>128.59</v>
      </c>
      <c r="J9007" s="184">
        <v>543.59</v>
      </c>
      <c r="K9007" s="185">
        <v>101</v>
      </c>
      <c r="L9007" s="185"/>
      <c r="M9007" s="186"/>
      <c r="N9007" s="61" t="s">
        <v>51</v>
      </c>
      <c r="P9007" s="175" t="s">
        <v>73</v>
      </c>
    </row>
    <row r="9008" spans="1:16" ht="17.25">
      <c r="A9008" s="183" t="s">
        <v>17962</v>
      </c>
      <c r="B9008" s="183" t="s">
        <v>17963</v>
      </c>
      <c r="C9008" s="183" t="s">
        <v>73</v>
      </c>
      <c r="D9008" s="183" t="s">
        <v>74</v>
      </c>
      <c r="E9008" s="184"/>
      <c r="F9008" s="184"/>
      <c r="G9008" s="185"/>
      <c r="H9008" s="185"/>
      <c r="I9008" s="184"/>
      <c r="J9008" s="184"/>
      <c r="K9008" s="185" t="s">
        <v>410</v>
      </c>
      <c r="L9008" s="185"/>
      <c r="M9008" s="186"/>
      <c r="N9008" s="61" t="s">
        <v>410</v>
      </c>
      <c r="P9008" s="175" t="s">
        <v>73</v>
      </c>
    </row>
    <row r="9009" spans="1:16" ht="17.25">
      <c r="A9009" s="183" t="s">
        <v>17964</v>
      </c>
      <c r="B9009" s="183" t="s">
        <v>17965</v>
      </c>
      <c r="C9009" s="183" t="s">
        <v>73</v>
      </c>
      <c r="D9009" s="183" t="s">
        <v>74</v>
      </c>
      <c r="E9009" s="184"/>
      <c r="F9009" s="184"/>
      <c r="G9009" s="185"/>
      <c r="H9009" s="185"/>
      <c r="I9009" s="184"/>
      <c r="J9009" s="184"/>
      <c r="K9009" s="185" t="s">
        <v>410</v>
      </c>
      <c r="L9009" s="185"/>
      <c r="M9009" s="186"/>
      <c r="N9009" s="61" t="s">
        <v>410</v>
      </c>
      <c r="P9009" s="175" t="s">
        <v>73</v>
      </c>
    </row>
    <row r="9010" spans="1:16" ht="17.25">
      <c r="A9010" s="183" t="s">
        <v>17966</v>
      </c>
      <c r="B9010" s="183" t="s">
        <v>17967</v>
      </c>
      <c r="C9010" s="183" t="s">
        <v>73</v>
      </c>
      <c r="D9010" s="183" t="s">
        <v>74</v>
      </c>
      <c r="E9010" s="184"/>
      <c r="F9010" s="184"/>
      <c r="G9010" s="188"/>
      <c r="H9010" s="185"/>
      <c r="I9010" s="184"/>
      <c r="J9010" s="184"/>
      <c r="K9010" s="185" t="s">
        <v>410</v>
      </c>
      <c r="L9010" s="185"/>
      <c r="M9010" s="186"/>
      <c r="N9010" s="61" t="s">
        <v>410</v>
      </c>
      <c r="P9010" s="175" t="s">
        <v>73</v>
      </c>
    </row>
    <row r="9011" spans="1:16" ht="17.25">
      <c r="A9011" s="183" t="s">
        <v>17968</v>
      </c>
      <c r="B9011" s="183" t="s">
        <v>17969</v>
      </c>
      <c r="C9011" s="183" t="s">
        <v>73</v>
      </c>
      <c r="D9011" s="183" t="s">
        <v>74</v>
      </c>
      <c r="E9011" s="184"/>
      <c r="F9011" s="184"/>
      <c r="G9011" s="185"/>
      <c r="H9011" s="185"/>
      <c r="I9011" s="184"/>
      <c r="J9011" s="184"/>
      <c r="K9011" s="185" t="s">
        <v>410</v>
      </c>
      <c r="L9011" s="185"/>
      <c r="M9011" s="186"/>
      <c r="N9011" s="61" t="s">
        <v>410</v>
      </c>
      <c r="P9011" s="175" t="s">
        <v>73</v>
      </c>
    </row>
    <row r="9012" spans="1:16" ht="17.25">
      <c r="A9012" s="183" t="s">
        <v>17970</v>
      </c>
      <c r="B9012" s="183" t="s">
        <v>17971</v>
      </c>
      <c r="C9012" s="183" t="s">
        <v>73</v>
      </c>
      <c r="D9012" s="183" t="s">
        <v>74</v>
      </c>
      <c r="E9012" s="184">
        <v>232</v>
      </c>
      <c r="F9012" s="184">
        <v>232</v>
      </c>
      <c r="G9012" s="185"/>
      <c r="H9012" s="185"/>
      <c r="I9012" s="184">
        <v>53.09</v>
      </c>
      <c r="J9012" s="184">
        <v>285.09</v>
      </c>
      <c r="K9012" s="185">
        <v>55</v>
      </c>
      <c r="L9012" s="185"/>
      <c r="M9012" s="186"/>
      <c r="N9012" s="61" t="s">
        <v>51</v>
      </c>
      <c r="P9012" s="175" t="s">
        <v>73</v>
      </c>
    </row>
    <row r="9013" spans="1:16" ht="17.25">
      <c r="A9013" s="183" t="s">
        <v>17972</v>
      </c>
      <c r="B9013" s="183" t="s">
        <v>17973</v>
      </c>
      <c r="C9013" s="183" t="s">
        <v>73</v>
      </c>
      <c r="D9013" s="183" t="s">
        <v>74</v>
      </c>
      <c r="E9013" s="184"/>
      <c r="F9013" s="184"/>
      <c r="G9013" s="185"/>
      <c r="H9013" s="185"/>
      <c r="I9013" s="184"/>
      <c r="J9013" s="184"/>
      <c r="K9013" s="185" t="s">
        <v>410</v>
      </c>
      <c r="L9013" s="185"/>
      <c r="M9013" s="186"/>
      <c r="N9013" s="61" t="s">
        <v>410</v>
      </c>
      <c r="P9013" s="175" t="s">
        <v>73</v>
      </c>
    </row>
    <row r="9014" spans="1:16" ht="17.25">
      <c r="A9014" s="183" t="s">
        <v>17974</v>
      </c>
      <c r="B9014" s="183" t="s">
        <v>17975</v>
      </c>
      <c r="C9014" s="183" t="s">
        <v>73</v>
      </c>
      <c r="D9014" s="183" t="s">
        <v>74</v>
      </c>
      <c r="E9014" s="184"/>
      <c r="F9014" s="184"/>
      <c r="G9014" s="185"/>
      <c r="H9014" s="185"/>
      <c r="I9014" s="184"/>
      <c r="J9014" s="184"/>
      <c r="K9014" s="185" t="s">
        <v>410</v>
      </c>
      <c r="L9014" s="185"/>
      <c r="M9014" s="186"/>
      <c r="N9014" s="61" t="s">
        <v>410</v>
      </c>
      <c r="P9014" s="175" t="s">
        <v>73</v>
      </c>
    </row>
    <row r="9015" spans="1:16" ht="17.25">
      <c r="A9015" s="183" t="s">
        <v>17976</v>
      </c>
      <c r="B9015" s="183" t="s">
        <v>17977</v>
      </c>
      <c r="C9015" s="183" t="s">
        <v>73</v>
      </c>
      <c r="D9015" s="183" t="s">
        <v>74</v>
      </c>
      <c r="E9015" s="184"/>
      <c r="F9015" s="184"/>
      <c r="G9015" s="185"/>
      <c r="H9015" s="185"/>
      <c r="I9015" s="184"/>
      <c r="J9015" s="184"/>
      <c r="K9015" s="185" t="s">
        <v>410</v>
      </c>
      <c r="L9015" s="185"/>
      <c r="M9015" s="186"/>
      <c r="N9015" s="61" t="s">
        <v>410</v>
      </c>
      <c r="P9015" s="175" t="s">
        <v>73</v>
      </c>
    </row>
    <row r="9016" spans="1:16" ht="17.25">
      <c r="A9016" s="183" t="s">
        <v>17978</v>
      </c>
      <c r="B9016" s="183" t="s">
        <v>17979</v>
      </c>
      <c r="C9016" s="183" t="s">
        <v>73</v>
      </c>
      <c r="D9016" s="183" t="s">
        <v>74</v>
      </c>
      <c r="E9016" s="184">
        <v>414</v>
      </c>
      <c r="F9016" s="184">
        <v>414</v>
      </c>
      <c r="G9016" s="185"/>
      <c r="H9016" s="185"/>
      <c r="I9016" s="184">
        <v>103.53</v>
      </c>
      <c r="J9016" s="184">
        <v>517.53</v>
      </c>
      <c r="K9016" s="185">
        <v>62</v>
      </c>
      <c r="L9016" s="185"/>
      <c r="M9016" s="186"/>
      <c r="N9016" s="61" t="s">
        <v>51</v>
      </c>
      <c r="P9016" s="175" t="s">
        <v>73</v>
      </c>
    </row>
    <row r="9017" spans="1:16" ht="17.25">
      <c r="A9017" s="183" t="s">
        <v>17980</v>
      </c>
      <c r="B9017" s="183" t="s">
        <v>17981</v>
      </c>
      <c r="C9017" s="183" t="s">
        <v>73</v>
      </c>
      <c r="D9017" s="183" t="s">
        <v>74</v>
      </c>
      <c r="E9017" s="184"/>
      <c r="F9017" s="184"/>
      <c r="G9017" s="185"/>
      <c r="H9017" s="185"/>
      <c r="I9017" s="184"/>
      <c r="J9017" s="184"/>
      <c r="K9017" s="185" t="s">
        <v>410</v>
      </c>
      <c r="L9017" s="185"/>
      <c r="M9017" s="186"/>
      <c r="N9017" s="61" t="s">
        <v>410</v>
      </c>
      <c r="P9017" s="175" t="s">
        <v>73</v>
      </c>
    </row>
    <row r="9018" spans="1:16" ht="17.25">
      <c r="A9018" s="183" t="s">
        <v>17982</v>
      </c>
      <c r="B9018" s="183" t="s">
        <v>17983</v>
      </c>
      <c r="C9018" s="183" t="s">
        <v>73</v>
      </c>
      <c r="D9018" s="183" t="s">
        <v>74</v>
      </c>
      <c r="E9018" s="184"/>
      <c r="F9018" s="184"/>
      <c r="G9018" s="188"/>
      <c r="H9018" s="185"/>
      <c r="I9018" s="184"/>
      <c r="J9018" s="184"/>
      <c r="K9018" s="185" t="s">
        <v>410</v>
      </c>
      <c r="L9018" s="185"/>
      <c r="M9018" s="186"/>
      <c r="N9018" s="61" t="s">
        <v>410</v>
      </c>
      <c r="P9018" s="175" t="s">
        <v>73</v>
      </c>
    </row>
    <row r="9019" spans="1:16" ht="17.25">
      <c r="A9019" s="183" t="s">
        <v>17984</v>
      </c>
      <c r="B9019" s="183" t="s">
        <v>17985</v>
      </c>
      <c r="C9019" s="183" t="s">
        <v>73</v>
      </c>
      <c r="D9019" s="183" t="s">
        <v>74</v>
      </c>
      <c r="E9019" s="184">
        <v>327</v>
      </c>
      <c r="F9019" s="184">
        <v>327</v>
      </c>
      <c r="G9019" s="188"/>
      <c r="H9019" s="185"/>
      <c r="I9019" s="184">
        <v>75.53</v>
      </c>
      <c r="J9019" s="184">
        <v>402.53</v>
      </c>
      <c r="K9019" s="185">
        <v>108</v>
      </c>
      <c r="L9019" s="185"/>
      <c r="M9019" s="186"/>
      <c r="N9019" s="61" t="s">
        <v>51</v>
      </c>
      <c r="P9019" s="175" t="s">
        <v>73</v>
      </c>
    </row>
    <row r="9020" spans="1:16" ht="17.25">
      <c r="A9020" s="183" t="s">
        <v>17986</v>
      </c>
      <c r="B9020" s="183" t="s">
        <v>17987</v>
      </c>
      <c r="C9020" s="183" t="s">
        <v>73</v>
      </c>
      <c r="D9020" s="183" t="s">
        <v>74</v>
      </c>
      <c r="E9020" s="184"/>
      <c r="F9020" s="184"/>
      <c r="G9020" s="188"/>
      <c r="H9020" s="185"/>
      <c r="I9020" s="184"/>
      <c r="J9020" s="184"/>
      <c r="K9020" s="183" t="s">
        <v>410</v>
      </c>
      <c r="L9020" s="183"/>
      <c r="M9020" s="186"/>
      <c r="N9020" s="61" t="s">
        <v>410</v>
      </c>
      <c r="P9020" s="175" t="s">
        <v>73</v>
      </c>
    </row>
    <row r="9021" spans="1:16" ht="17.25">
      <c r="A9021" s="183" t="s">
        <v>17988</v>
      </c>
      <c r="B9021" s="183" t="s">
        <v>17989</v>
      </c>
      <c r="C9021" s="183" t="s">
        <v>73</v>
      </c>
      <c r="D9021" s="183" t="s">
        <v>74</v>
      </c>
      <c r="E9021" s="184">
        <v>325</v>
      </c>
      <c r="F9021" s="184">
        <v>325</v>
      </c>
      <c r="G9021" s="185"/>
      <c r="H9021" s="185"/>
      <c r="I9021" s="184">
        <v>82.59</v>
      </c>
      <c r="J9021" s="184">
        <v>407.59</v>
      </c>
      <c r="K9021" s="185">
        <v>85</v>
      </c>
      <c r="L9021" s="185"/>
      <c r="M9021" s="186"/>
      <c r="N9021" s="61" t="s">
        <v>51</v>
      </c>
      <c r="P9021" s="175" t="s">
        <v>73</v>
      </c>
    </row>
    <row r="9022" spans="1:16" ht="17.25">
      <c r="A9022" s="183" t="s">
        <v>17990</v>
      </c>
      <c r="B9022" s="183" t="s">
        <v>17991</v>
      </c>
      <c r="C9022" s="183" t="s">
        <v>73</v>
      </c>
      <c r="D9022" s="183" t="s">
        <v>74</v>
      </c>
      <c r="E9022" s="184">
        <v>186</v>
      </c>
      <c r="F9022" s="184">
        <v>151</v>
      </c>
      <c r="G9022" s="185" t="s">
        <v>94</v>
      </c>
      <c r="H9022" s="185"/>
      <c r="I9022" s="184">
        <v>62.72</v>
      </c>
      <c r="J9022" s="184">
        <v>213.72</v>
      </c>
      <c r="K9022" s="185">
        <v>0</v>
      </c>
      <c r="L9022" s="185"/>
      <c r="M9022" s="186"/>
      <c r="N9022" s="61" t="s">
        <v>51</v>
      </c>
      <c r="P9022" s="175" t="s">
        <v>73</v>
      </c>
    </row>
    <row r="9023" spans="1:16" ht="17.25">
      <c r="A9023" s="183" t="s">
        <v>17992</v>
      </c>
      <c r="B9023" s="183" t="s">
        <v>17993</v>
      </c>
      <c r="C9023" s="183" t="s">
        <v>73</v>
      </c>
      <c r="D9023" s="183" t="s">
        <v>74</v>
      </c>
      <c r="E9023" s="184"/>
      <c r="F9023" s="184"/>
      <c r="G9023" s="185"/>
      <c r="H9023" s="185"/>
      <c r="I9023" s="184"/>
      <c r="J9023" s="184"/>
      <c r="K9023" s="185" t="s">
        <v>410</v>
      </c>
      <c r="L9023" s="185"/>
      <c r="M9023" s="186"/>
      <c r="N9023" s="61" t="s">
        <v>410</v>
      </c>
      <c r="P9023" s="175" t="s">
        <v>73</v>
      </c>
    </row>
    <row r="9024" spans="1:16" ht="17.25">
      <c r="A9024" s="183" t="s">
        <v>17994</v>
      </c>
      <c r="B9024" s="183" t="s">
        <v>17995</v>
      </c>
      <c r="C9024" s="183" t="s">
        <v>73</v>
      </c>
      <c r="D9024" s="183" t="s">
        <v>74</v>
      </c>
      <c r="E9024" s="184"/>
      <c r="F9024" s="184"/>
      <c r="G9024" s="185"/>
      <c r="H9024" s="185"/>
      <c r="I9024" s="184"/>
      <c r="J9024" s="184"/>
      <c r="K9024" s="185" t="s">
        <v>410</v>
      </c>
      <c r="L9024" s="185"/>
      <c r="M9024" s="186"/>
      <c r="N9024" s="61" t="s">
        <v>410</v>
      </c>
      <c r="P9024" s="175" t="s">
        <v>73</v>
      </c>
    </row>
    <row r="9025" spans="1:16" ht="17.25">
      <c r="A9025" s="183" t="s">
        <v>17996</v>
      </c>
      <c r="B9025" s="183" t="s">
        <v>17997</v>
      </c>
      <c r="C9025" s="183" t="s">
        <v>73</v>
      </c>
      <c r="D9025" s="183" t="s">
        <v>74</v>
      </c>
      <c r="E9025" s="184">
        <v>355</v>
      </c>
      <c r="F9025" s="184">
        <v>355</v>
      </c>
      <c r="G9025" s="185"/>
      <c r="H9025" s="185"/>
      <c r="I9025" s="184">
        <v>128.15</v>
      </c>
      <c r="J9025" s="184">
        <v>483.15</v>
      </c>
      <c r="K9025" s="185">
        <v>1</v>
      </c>
      <c r="L9025" s="185"/>
      <c r="M9025" s="186"/>
      <c r="N9025" s="61" t="s">
        <v>51</v>
      </c>
      <c r="P9025" s="175" t="s">
        <v>73</v>
      </c>
    </row>
    <row r="9026" spans="1:16" ht="17.25">
      <c r="A9026" s="183" t="s">
        <v>17998</v>
      </c>
      <c r="B9026" s="183" t="s">
        <v>17999</v>
      </c>
      <c r="C9026" s="183" t="s">
        <v>73</v>
      </c>
      <c r="D9026" s="183" t="s">
        <v>74</v>
      </c>
      <c r="E9026" s="184"/>
      <c r="F9026" s="184"/>
      <c r="G9026" s="185"/>
      <c r="H9026" s="185"/>
      <c r="I9026" s="184"/>
      <c r="J9026" s="184"/>
      <c r="K9026" s="185" t="s">
        <v>410</v>
      </c>
      <c r="L9026" s="185"/>
      <c r="M9026" s="186"/>
      <c r="N9026" s="61" t="s">
        <v>410</v>
      </c>
      <c r="P9026" s="175" t="s">
        <v>73</v>
      </c>
    </row>
    <row r="9027" spans="1:16" ht="17.25">
      <c r="A9027" s="183" t="s">
        <v>18000</v>
      </c>
      <c r="B9027" s="183" t="s">
        <v>18001</v>
      </c>
      <c r="C9027" s="183" t="s">
        <v>73</v>
      </c>
      <c r="D9027" s="183" t="s">
        <v>74</v>
      </c>
      <c r="E9027" s="184">
        <v>145</v>
      </c>
      <c r="F9027" s="184">
        <v>141</v>
      </c>
      <c r="G9027" s="185" t="s">
        <v>475</v>
      </c>
      <c r="H9027" s="185"/>
      <c r="I9027" s="184">
        <v>47.91</v>
      </c>
      <c r="J9027" s="184">
        <v>188.91</v>
      </c>
      <c r="K9027" s="185">
        <v>15</v>
      </c>
      <c r="L9027" s="185"/>
      <c r="M9027" s="186"/>
      <c r="N9027" s="61" t="s">
        <v>51</v>
      </c>
      <c r="P9027" s="175" t="s">
        <v>73</v>
      </c>
    </row>
    <row r="9028" spans="1:16" ht="17.25">
      <c r="A9028" s="183" t="s">
        <v>18002</v>
      </c>
      <c r="B9028" s="183" t="s">
        <v>18003</v>
      </c>
      <c r="C9028" s="183" t="s">
        <v>73</v>
      </c>
      <c r="D9028" s="183" t="s">
        <v>74</v>
      </c>
      <c r="E9028" s="184"/>
      <c r="F9028" s="184"/>
      <c r="G9028" s="185"/>
      <c r="H9028" s="185"/>
      <c r="I9028" s="184"/>
      <c r="J9028" s="184"/>
      <c r="K9028" s="183" t="s">
        <v>410</v>
      </c>
      <c r="L9028" s="183"/>
      <c r="M9028" s="186"/>
      <c r="N9028" s="61" t="s">
        <v>410</v>
      </c>
      <c r="P9028" s="175" t="s">
        <v>73</v>
      </c>
    </row>
    <row r="9029" spans="1:16" ht="17.25">
      <c r="A9029" s="183" t="s">
        <v>18004</v>
      </c>
      <c r="B9029" s="183" t="s">
        <v>18005</v>
      </c>
      <c r="C9029" s="183" t="s">
        <v>73</v>
      </c>
      <c r="D9029" s="183" t="s">
        <v>74</v>
      </c>
      <c r="E9029" s="184"/>
      <c r="F9029" s="184"/>
      <c r="G9029" s="185"/>
      <c r="H9029" s="185"/>
      <c r="I9029" s="184"/>
      <c r="J9029" s="184"/>
      <c r="K9029" s="185" t="s">
        <v>410</v>
      </c>
      <c r="L9029" s="185"/>
      <c r="M9029" s="186"/>
      <c r="N9029" s="61" t="s">
        <v>410</v>
      </c>
      <c r="P9029" s="175" t="s">
        <v>73</v>
      </c>
    </row>
    <row r="9030" spans="1:16" ht="17.25">
      <c r="A9030" s="183" t="s">
        <v>18006</v>
      </c>
      <c r="B9030" s="183" t="s">
        <v>18007</v>
      </c>
      <c r="C9030" s="183" t="s">
        <v>73</v>
      </c>
      <c r="D9030" s="183" t="s">
        <v>74</v>
      </c>
      <c r="E9030" s="184"/>
      <c r="F9030" s="184"/>
      <c r="G9030" s="185"/>
      <c r="H9030" s="185"/>
      <c r="I9030" s="184"/>
      <c r="J9030" s="184"/>
      <c r="K9030" s="185" t="s">
        <v>410</v>
      </c>
      <c r="L9030" s="185"/>
      <c r="M9030" s="186"/>
      <c r="N9030" s="61" t="s">
        <v>410</v>
      </c>
      <c r="P9030" s="175" t="s">
        <v>73</v>
      </c>
    </row>
    <row r="9031" spans="1:16" ht="17.25">
      <c r="A9031" s="183" t="s">
        <v>18008</v>
      </c>
      <c r="B9031" s="183" t="s">
        <v>18009</v>
      </c>
      <c r="C9031" s="183" t="s">
        <v>73</v>
      </c>
      <c r="D9031" s="183" t="s">
        <v>74</v>
      </c>
      <c r="E9031" s="184"/>
      <c r="F9031" s="184"/>
      <c r="G9031" s="185"/>
      <c r="H9031" s="185"/>
      <c r="I9031" s="184"/>
      <c r="J9031" s="184"/>
      <c r="K9031" s="185" t="s">
        <v>410</v>
      </c>
      <c r="L9031" s="185"/>
      <c r="M9031" s="186"/>
      <c r="N9031" s="61" t="s">
        <v>410</v>
      </c>
      <c r="P9031" s="175" t="s">
        <v>73</v>
      </c>
    </row>
    <row r="9032" spans="1:16" ht="17.25">
      <c r="A9032" s="183" t="s">
        <v>18010</v>
      </c>
      <c r="B9032" s="183" t="s">
        <v>18011</v>
      </c>
      <c r="C9032" s="183" t="s">
        <v>73</v>
      </c>
      <c r="D9032" s="183" t="s">
        <v>74</v>
      </c>
      <c r="E9032" s="184"/>
      <c r="F9032" s="184"/>
      <c r="G9032" s="185"/>
      <c r="H9032" s="185"/>
      <c r="I9032" s="184"/>
      <c r="J9032" s="184"/>
      <c r="K9032" s="185" t="s">
        <v>410</v>
      </c>
      <c r="L9032" s="185"/>
      <c r="M9032" s="186"/>
      <c r="N9032" s="61" t="s">
        <v>410</v>
      </c>
      <c r="P9032" s="175" t="s">
        <v>73</v>
      </c>
    </row>
    <row r="9033" spans="1:16" ht="17.25">
      <c r="A9033" s="183" t="s">
        <v>18012</v>
      </c>
      <c r="B9033" s="183" t="s">
        <v>18013</v>
      </c>
      <c r="C9033" s="183" t="s">
        <v>73</v>
      </c>
      <c r="D9033" s="183" t="s">
        <v>74</v>
      </c>
      <c r="E9033" s="184"/>
      <c r="F9033" s="184"/>
      <c r="G9033" s="185"/>
      <c r="H9033" s="185"/>
      <c r="I9033" s="184"/>
      <c r="J9033" s="184"/>
      <c r="K9033" s="185" t="s">
        <v>410</v>
      </c>
      <c r="L9033" s="185"/>
      <c r="M9033" s="186"/>
      <c r="N9033" s="61" t="s">
        <v>410</v>
      </c>
      <c r="P9033" s="175" t="s">
        <v>73</v>
      </c>
    </row>
    <row r="9034" spans="1:16" ht="17.25">
      <c r="A9034" s="183" t="s">
        <v>18014</v>
      </c>
      <c r="B9034" s="183" t="s">
        <v>18015</v>
      </c>
      <c r="C9034" s="183" t="s">
        <v>73</v>
      </c>
      <c r="D9034" s="183" t="s">
        <v>74</v>
      </c>
      <c r="E9034" s="184"/>
      <c r="F9034" s="184"/>
      <c r="G9034" s="185"/>
      <c r="H9034" s="185"/>
      <c r="I9034" s="184"/>
      <c r="J9034" s="184"/>
      <c r="K9034" s="185" t="s">
        <v>410</v>
      </c>
      <c r="L9034" s="185"/>
      <c r="M9034" s="186"/>
      <c r="N9034" s="61" t="s">
        <v>410</v>
      </c>
      <c r="P9034" s="175" t="s">
        <v>73</v>
      </c>
    </row>
    <row r="9035" spans="1:16" ht="17.25">
      <c r="A9035" s="183" t="s">
        <v>18016</v>
      </c>
      <c r="B9035" s="183" t="s">
        <v>18017</v>
      </c>
      <c r="C9035" s="183" t="s">
        <v>73</v>
      </c>
      <c r="D9035" s="183" t="s">
        <v>74</v>
      </c>
      <c r="E9035" s="184"/>
      <c r="F9035" s="184"/>
      <c r="G9035" s="188"/>
      <c r="H9035" s="185"/>
      <c r="I9035" s="184"/>
      <c r="J9035" s="184"/>
      <c r="K9035" s="185" t="s">
        <v>410</v>
      </c>
      <c r="L9035" s="185"/>
      <c r="M9035" s="186"/>
      <c r="N9035" s="61" t="s">
        <v>410</v>
      </c>
      <c r="P9035" s="175" t="s">
        <v>73</v>
      </c>
    </row>
    <row r="9036" spans="1:16" ht="17.25">
      <c r="A9036" s="183" t="s">
        <v>18018</v>
      </c>
      <c r="B9036" s="183" t="s">
        <v>18019</v>
      </c>
      <c r="C9036" s="183" t="s">
        <v>73</v>
      </c>
      <c r="D9036" s="183" t="s">
        <v>74</v>
      </c>
      <c r="E9036" s="184">
        <v>252</v>
      </c>
      <c r="F9036" s="184">
        <v>252</v>
      </c>
      <c r="G9036" s="185"/>
      <c r="H9036" s="185"/>
      <c r="I9036" s="184">
        <v>54.07</v>
      </c>
      <c r="J9036" s="184">
        <v>306.07</v>
      </c>
      <c r="K9036" s="185">
        <v>0</v>
      </c>
      <c r="L9036" s="185"/>
      <c r="M9036" s="186"/>
      <c r="N9036" s="61" t="s">
        <v>51</v>
      </c>
      <c r="P9036" s="175" t="s">
        <v>73</v>
      </c>
    </row>
    <row r="9037" spans="1:16" ht="17.25">
      <c r="A9037" s="183" t="s">
        <v>18020</v>
      </c>
      <c r="B9037" s="183" t="s">
        <v>18021</v>
      </c>
      <c r="C9037" s="183" t="s">
        <v>73</v>
      </c>
      <c r="D9037" s="183" t="s">
        <v>74</v>
      </c>
      <c r="E9037" s="184"/>
      <c r="F9037" s="184"/>
      <c r="G9037" s="188"/>
      <c r="H9037" s="185"/>
      <c r="I9037" s="184"/>
      <c r="J9037" s="184"/>
      <c r="K9037" s="185" t="s">
        <v>410</v>
      </c>
      <c r="L9037" s="185"/>
      <c r="M9037" s="186"/>
      <c r="N9037" s="61" t="s">
        <v>410</v>
      </c>
      <c r="P9037" s="175" t="s">
        <v>73</v>
      </c>
    </row>
    <row r="9038" spans="1:16" ht="17.25">
      <c r="A9038" s="183" t="s">
        <v>18022</v>
      </c>
      <c r="B9038" s="183" t="s">
        <v>18023</v>
      </c>
      <c r="C9038" s="183" t="s">
        <v>73</v>
      </c>
      <c r="D9038" s="183" t="s">
        <v>74</v>
      </c>
      <c r="E9038" s="184"/>
      <c r="F9038" s="184"/>
      <c r="G9038" s="188"/>
      <c r="H9038" s="185"/>
      <c r="I9038" s="184"/>
      <c r="J9038" s="184"/>
      <c r="K9038" s="185" t="s">
        <v>410</v>
      </c>
      <c r="L9038" s="185"/>
      <c r="M9038" s="186"/>
      <c r="N9038" s="61" t="s">
        <v>410</v>
      </c>
      <c r="P9038" s="175" t="s">
        <v>73</v>
      </c>
    </row>
    <row r="9039" spans="1:16" ht="17.25">
      <c r="A9039" s="183" t="s">
        <v>18024</v>
      </c>
      <c r="B9039" s="183" t="s">
        <v>18025</v>
      </c>
      <c r="C9039" s="183" t="s">
        <v>73</v>
      </c>
      <c r="D9039" s="183" t="s">
        <v>74</v>
      </c>
      <c r="E9039" s="184">
        <v>160</v>
      </c>
      <c r="F9039" s="184">
        <v>146</v>
      </c>
      <c r="G9039" s="185" t="s">
        <v>55</v>
      </c>
      <c r="H9039" s="185"/>
      <c r="I9039" s="184">
        <v>39.22</v>
      </c>
      <c r="J9039" s="184">
        <v>185.22</v>
      </c>
      <c r="K9039" s="185">
        <v>0</v>
      </c>
      <c r="L9039" s="185" t="s">
        <v>57</v>
      </c>
      <c r="M9039" s="186" t="s">
        <v>2173</v>
      </c>
      <c r="N9039" s="61" t="s">
        <v>51</v>
      </c>
      <c r="P9039" s="175" t="s">
        <v>73</v>
      </c>
    </row>
    <row r="9040" spans="1:16" ht="17.25">
      <c r="A9040" s="183" t="s">
        <v>18026</v>
      </c>
      <c r="B9040" s="183" t="s">
        <v>18027</v>
      </c>
      <c r="C9040" s="183" t="s">
        <v>73</v>
      </c>
      <c r="D9040" s="183" t="s">
        <v>74</v>
      </c>
      <c r="E9040" s="184"/>
      <c r="F9040" s="184"/>
      <c r="G9040" s="185"/>
      <c r="H9040" s="185"/>
      <c r="I9040" s="184"/>
      <c r="J9040" s="184"/>
      <c r="K9040" s="185" t="s">
        <v>410</v>
      </c>
      <c r="L9040" s="185"/>
      <c r="M9040" s="186"/>
      <c r="N9040" s="61" t="s">
        <v>410</v>
      </c>
      <c r="P9040" s="175" t="s">
        <v>73</v>
      </c>
    </row>
    <row r="9041" spans="1:16" ht="17.25">
      <c r="A9041" s="183" t="s">
        <v>18028</v>
      </c>
      <c r="B9041" s="183" t="s">
        <v>18029</v>
      </c>
      <c r="C9041" s="183" t="s">
        <v>73</v>
      </c>
      <c r="D9041" s="183" t="s">
        <v>74</v>
      </c>
      <c r="E9041" s="184"/>
      <c r="F9041" s="184"/>
      <c r="G9041" s="185"/>
      <c r="H9041" s="185"/>
      <c r="I9041" s="184"/>
      <c r="J9041" s="184"/>
      <c r="K9041" s="185" t="s">
        <v>410</v>
      </c>
      <c r="L9041" s="185"/>
      <c r="M9041" s="186"/>
      <c r="N9041" s="61" t="s">
        <v>410</v>
      </c>
      <c r="P9041" s="175" t="s">
        <v>73</v>
      </c>
    </row>
    <row r="9042" spans="1:16" ht="17.25">
      <c r="A9042" s="183" t="s">
        <v>18030</v>
      </c>
      <c r="B9042" s="183" t="s">
        <v>18031</v>
      </c>
      <c r="C9042" s="183" t="s">
        <v>73</v>
      </c>
      <c r="D9042" s="183" t="s">
        <v>74</v>
      </c>
      <c r="E9042" s="184">
        <v>100</v>
      </c>
      <c r="F9042" s="184">
        <v>75</v>
      </c>
      <c r="G9042" s="188" t="s">
        <v>180</v>
      </c>
      <c r="H9042" s="185"/>
      <c r="I9042" s="184">
        <v>41.9</v>
      </c>
      <c r="J9042" s="184">
        <v>116.9</v>
      </c>
      <c r="K9042" s="185">
        <v>49</v>
      </c>
      <c r="L9042" s="185"/>
      <c r="M9042" s="186"/>
      <c r="N9042" s="61" t="s">
        <v>51</v>
      </c>
      <c r="P9042" s="175" t="s">
        <v>73</v>
      </c>
    </row>
    <row r="9043" spans="1:16" ht="17.25">
      <c r="A9043" s="183" t="s">
        <v>18032</v>
      </c>
      <c r="B9043" s="183" t="s">
        <v>18033</v>
      </c>
      <c r="C9043" s="183" t="s">
        <v>73</v>
      </c>
      <c r="D9043" s="183" t="s">
        <v>74</v>
      </c>
      <c r="E9043" s="184">
        <v>149</v>
      </c>
      <c r="F9043" s="184">
        <v>149</v>
      </c>
      <c r="G9043" s="188"/>
      <c r="H9043" s="185"/>
      <c r="I9043" s="184">
        <v>39.22</v>
      </c>
      <c r="J9043" s="184">
        <v>188.22</v>
      </c>
      <c r="K9043" s="183">
        <v>0</v>
      </c>
      <c r="L9043" s="183"/>
      <c r="M9043" s="186"/>
      <c r="N9043" s="61" t="s">
        <v>51</v>
      </c>
      <c r="P9043" s="175" t="s">
        <v>73</v>
      </c>
    </row>
    <row r="9044" spans="1:16" ht="17.25">
      <c r="A9044" s="183" t="s">
        <v>18034</v>
      </c>
      <c r="B9044" s="183" t="s">
        <v>18035</v>
      </c>
      <c r="C9044" s="183" t="s">
        <v>73</v>
      </c>
      <c r="D9044" s="183" t="s">
        <v>74</v>
      </c>
      <c r="E9044" s="184"/>
      <c r="F9044" s="184"/>
      <c r="G9044" s="185"/>
      <c r="H9044" s="185"/>
      <c r="I9044" s="184"/>
      <c r="J9044" s="184"/>
      <c r="K9044" s="185" t="s">
        <v>410</v>
      </c>
      <c r="L9044" s="185"/>
      <c r="M9044" s="186"/>
      <c r="N9044" s="61" t="s">
        <v>410</v>
      </c>
      <c r="P9044" s="175" t="s">
        <v>73</v>
      </c>
    </row>
    <row r="9045" spans="1:16" ht="17.25">
      <c r="A9045" s="183" t="s">
        <v>18036</v>
      </c>
      <c r="B9045" s="183" t="s">
        <v>18037</v>
      </c>
      <c r="C9045" s="183" t="s">
        <v>73</v>
      </c>
      <c r="D9045" s="183" t="s">
        <v>74</v>
      </c>
      <c r="E9045" s="184">
        <v>212</v>
      </c>
      <c r="F9045" s="184">
        <v>212</v>
      </c>
      <c r="G9045" s="185"/>
      <c r="H9045" s="185"/>
      <c r="I9045" s="184">
        <v>148.54</v>
      </c>
      <c r="J9045" s="184">
        <v>360.54</v>
      </c>
      <c r="K9045" s="185">
        <v>36</v>
      </c>
      <c r="L9045" s="185"/>
      <c r="M9045" s="186"/>
      <c r="N9045" s="61" t="s">
        <v>51</v>
      </c>
      <c r="P9045" s="175" t="s">
        <v>73</v>
      </c>
    </row>
    <row r="9046" spans="1:16" ht="17.25">
      <c r="A9046" s="183" t="s">
        <v>18038</v>
      </c>
      <c r="B9046" s="183" t="s">
        <v>18039</v>
      </c>
      <c r="C9046" s="183" t="s">
        <v>73</v>
      </c>
      <c r="D9046" s="183" t="s">
        <v>74</v>
      </c>
      <c r="E9046" s="184">
        <v>300</v>
      </c>
      <c r="F9046" s="184">
        <v>300</v>
      </c>
      <c r="G9046" s="185"/>
      <c r="H9046" s="185"/>
      <c r="I9046" s="184">
        <v>199.44</v>
      </c>
      <c r="J9046" s="184">
        <v>499.44</v>
      </c>
      <c r="K9046" s="185">
        <v>73</v>
      </c>
      <c r="L9046" s="185"/>
      <c r="M9046" s="186"/>
      <c r="N9046" s="61" t="s">
        <v>51</v>
      </c>
      <c r="P9046" s="175" t="s">
        <v>73</v>
      </c>
    </row>
    <row r="9047" spans="1:16" ht="17.25">
      <c r="A9047" s="183" t="s">
        <v>18040</v>
      </c>
      <c r="B9047" s="183" t="s">
        <v>18041</v>
      </c>
      <c r="C9047" s="183" t="s">
        <v>73</v>
      </c>
      <c r="D9047" s="183" t="s">
        <v>74</v>
      </c>
      <c r="E9047" s="184">
        <v>225</v>
      </c>
      <c r="F9047" s="184">
        <v>225</v>
      </c>
      <c r="G9047" s="185"/>
      <c r="H9047" s="185"/>
      <c r="I9047" s="184">
        <v>130.49</v>
      </c>
      <c r="J9047" s="184">
        <v>355.49</v>
      </c>
      <c r="K9047" s="185">
        <v>3</v>
      </c>
      <c r="L9047" s="185"/>
      <c r="M9047" s="186"/>
      <c r="N9047" s="61" t="s">
        <v>51</v>
      </c>
      <c r="P9047" s="175" t="s">
        <v>73</v>
      </c>
    </row>
    <row r="9048" spans="1:16" ht="17.25">
      <c r="A9048" s="183" t="s">
        <v>18042</v>
      </c>
      <c r="B9048" s="183" t="s">
        <v>18043</v>
      </c>
      <c r="C9048" s="183" t="s">
        <v>73</v>
      </c>
      <c r="D9048" s="183" t="s">
        <v>74</v>
      </c>
      <c r="E9048" s="184">
        <v>319</v>
      </c>
      <c r="F9048" s="184">
        <v>314</v>
      </c>
      <c r="G9048" s="185" t="s">
        <v>1061</v>
      </c>
      <c r="H9048" s="185"/>
      <c r="I9048" s="184">
        <v>105.94</v>
      </c>
      <c r="J9048" s="184">
        <v>419.94</v>
      </c>
      <c r="K9048" s="185">
        <v>62</v>
      </c>
      <c r="L9048" s="185"/>
      <c r="M9048" s="186"/>
      <c r="N9048" s="61" t="s">
        <v>51</v>
      </c>
      <c r="P9048" s="175" t="s">
        <v>73</v>
      </c>
    </row>
    <row r="9049" spans="1:16" ht="17.25">
      <c r="A9049" s="183" t="s">
        <v>18044</v>
      </c>
      <c r="B9049" s="183" t="s">
        <v>18045</v>
      </c>
      <c r="C9049" s="183" t="s">
        <v>73</v>
      </c>
      <c r="D9049" s="183" t="s">
        <v>74</v>
      </c>
      <c r="E9049" s="184"/>
      <c r="F9049" s="184"/>
      <c r="G9049" s="185"/>
      <c r="H9049" s="185"/>
      <c r="I9049" s="184"/>
      <c r="J9049" s="184"/>
      <c r="K9049" s="185" t="s">
        <v>410</v>
      </c>
      <c r="L9049" s="185"/>
      <c r="M9049" s="186"/>
      <c r="N9049" s="61" t="s">
        <v>410</v>
      </c>
      <c r="P9049" s="175" t="s">
        <v>73</v>
      </c>
    </row>
    <row r="9050" spans="1:16" ht="17.25">
      <c r="A9050" s="183" t="s">
        <v>18046</v>
      </c>
      <c r="B9050" s="183" t="s">
        <v>17326</v>
      </c>
      <c r="C9050" s="183" t="s">
        <v>73</v>
      </c>
      <c r="D9050" s="183" t="s">
        <v>74</v>
      </c>
      <c r="E9050" s="184"/>
      <c r="F9050" s="184"/>
      <c r="G9050" s="185"/>
      <c r="H9050" s="185"/>
      <c r="I9050" s="184"/>
      <c r="J9050" s="184"/>
      <c r="K9050" s="183" t="s">
        <v>410</v>
      </c>
      <c r="L9050" s="183"/>
      <c r="M9050" s="186"/>
      <c r="N9050" s="61" t="s">
        <v>410</v>
      </c>
      <c r="P9050" s="175" t="s">
        <v>73</v>
      </c>
    </row>
    <row r="9051" spans="1:16" ht="17.25">
      <c r="A9051" s="183" t="s">
        <v>18047</v>
      </c>
      <c r="B9051" s="183" t="s">
        <v>18048</v>
      </c>
      <c r="C9051" s="183" t="s">
        <v>73</v>
      </c>
      <c r="D9051" s="183" t="s">
        <v>74</v>
      </c>
      <c r="E9051" s="184">
        <v>212</v>
      </c>
      <c r="F9051" s="184">
        <v>212</v>
      </c>
      <c r="G9051" s="185"/>
      <c r="H9051" s="185"/>
      <c r="I9051" s="184">
        <v>86.93</v>
      </c>
      <c r="J9051" s="184">
        <v>298.93</v>
      </c>
      <c r="K9051" s="185">
        <v>92</v>
      </c>
      <c r="L9051" s="185"/>
      <c r="M9051" s="186"/>
      <c r="N9051" s="61" t="s">
        <v>51</v>
      </c>
      <c r="P9051" s="175" t="s">
        <v>73</v>
      </c>
    </row>
    <row r="9052" spans="1:16" ht="17.25">
      <c r="A9052" s="183" t="s">
        <v>18049</v>
      </c>
      <c r="B9052" s="183" t="s">
        <v>18050</v>
      </c>
      <c r="C9052" s="183" t="s">
        <v>73</v>
      </c>
      <c r="D9052" s="183" t="s">
        <v>74</v>
      </c>
      <c r="E9052" s="184"/>
      <c r="F9052" s="184"/>
      <c r="G9052" s="185"/>
      <c r="H9052" s="185"/>
      <c r="I9052" s="184"/>
      <c r="J9052" s="184"/>
      <c r="K9052" s="185" t="s">
        <v>410</v>
      </c>
      <c r="L9052" s="185"/>
      <c r="M9052" s="186"/>
      <c r="N9052" s="61" t="s">
        <v>410</v>
      </c>
      <c r="P9052" s="175" t="s">
        <v>73</v>
      </c>
    </row>
    <row r="9053" spans="1:16" ht="17.25">
      <c r="A9053" s="183" t="s">
        <v>18051</v>
      </c>
      <c r="B9053" s="183" t="s">
        <v>18052</v>
      </c>
      <c r="C9053" s="183" t="s">
        <v>73</v>
      </c>
      <c r="D9053" s="183" t="s">
        <v>74</v>
      </c>
      <c r="E9053" s="184">
        <v>296</v>
      </c>
      <c r="F9053" s="184">
        <v>296</v>
      </c>
      <c r="G9053" s="185"/>
      <c r="H9053" s="185"/>
      <c r="I9053" s="184">
        <v>86.62</v>
      </c>
      <c r="J9053" s="184">
        <v>382.62</v>
      </c>
      <c r="K9053" s="183">
        <v>39</v>
      </c>
      <c r="L9053" s="183" t="s">
        <v>130</v>
      </c>
      <c r="M9053" s="186" t="s">
        <v>2173</v>
      </c>
      <c r="N9053" s="61" t="s">
        <v>51</v>
      </c>
      <c r="P9053" s="175" t="s">
        <v>73</v>
      </c>
    </row>
    <row r="9054" spans="1:16" ht="17.25">
      <c r="A9054" s="183" t="s">
        <v>18053</v>
      </c>
      <c r="B9054" s="183" t="s">
        <v>18054</v>
      </c>
      <c r="C9054" s="183" t="s">
        <v>73</v>
      </c>
      <c r="D9054" s="183" t="s">
        <v>74</v>
      </c>
      <c r="E9054" s="184">
        <v>343</v>
      </c>
      <c r="F9054" s="184">
        <v>303</v>
      </c>
      <c r="G9054" s="185" t="s">
        <v>263</v>
      </c>
      <c r="H9054" s="185"/>
      <c r="I9054" s="184">
        <v>101.47</v>
      </c>
      <c r="J9054" s="184">
        <v>404.47</v>
      </c>
      <c r="K9054" s="185">
        <v>62</v>
      </c>
      <c r="L9054" s="185"/>
      <c r="M9054" s="186"/>
      <c r="N9054" s="61" t="s">
        <v>51</v>
      </c>
      <c r="P9054" s="175" t="s">
        <v>73</v>
      </c>
    </row>
    <row r="9055" spans="1:16" ht="17.25">
      <c r="A9055" s="183" t="s">
        <v>18055</v>
      </c>
      <c r="B9055" s="183" t="s">
        <v>18056</v>
      </c>
      <c r="C9055" s="183" t="s">
        <v>73</v>
      </c>
      <c r="D9055" s="183" t="s">
        <v>74</v>
      </c>
      <c r="E9055" s="184"/>
      <c r="F9055" s="184"/>
      <c r="G9055" s="188"/>
      <c r="H9055" s="185"/>
      <c r="I9055" s="184"/>
      <c r="J9055" s="184"/>
      <c r="K9055" s="185" t="s">
        <v>410</v>
      </c>
      <c r="L9055" s="185"/>
      <c r="M9055" s="186"/>
      <c r="N9055" s="61" t="s">
        <v>410</v>
      </c>
      <c r="P9055" s="175" t="s">
        <v>73</v>
      </c>
    </row>
    <row r="9056" spans="1:16" ht="17.25">
      <c r="A9056" s="183" t="s">
        <v>18057</v>
      </c>
      <c r="B9056" s="183" t="s">
        <v>18058</v>
      </c>
      <c r="C9056" s="183" t="s">
        <v>73</v>
      </c>
      <c r="D9056" s="183" t="s">
        <v>74</v>
      </c>
      <c r="E9056" s="184"/>
      <c r="F9056" s="184"/>
      <c r="G9056" s="185"/>
      <c r="H9056" s="185"/>
      <c r="I9056" s="184"/>
      <c r="J9056" s="184"/>
      <c r="K9056" s="185" t="s">
        <v>410</v>
      </c>
      <c r="L9056" s="185"/>
      <c r="M9056" s="186"/>
      <c r="N9056" s="61" t="s">
        <v>410</v>
      </c>
      <c r="P9056" s="175" t="s">
        <v>73</v>
      </c>
    </row>
    <row r="9057" spans="1:16" ht="17.25">
      <c r="A9057" s="183" t="s">
        <v>18059</v>
      </c>
      <c r="B9057" s="183" t="s">
        <v>18060</v>
      </c>
      <c r="C9057" s="183" t="s">
        <v>73</v>
      </c>
      <c r="D9057" s="183" t="s">
        <v>74</v>
      </c>
      <c r="E9057" s="184"/>
      <c r="F9057" s="184"/>
      <c r="G9057" s="188"/>
      <c r="H9057" s="185"/>
      <c r="I9057" s="184"/>
      <c r="J9057" s="184"/>
      <c r="K9057" s="185" t="s">
        <v>410</v>
      </c>
      <c r="L9057" s="185"/>
      <c r="M9057" s="186"/>
      <c r="N9057" s="61" t="s">
        <v>410</v>
      </c>
      <c r="P9057" s="175" t="s">
        <v>73</v>
      </c>
    </row>
    <row r="9058" spans="1:16" ht="17.25">
      <c r="A9058" s="183" t="s">
        <v>18061</v>
      </c>
      <c r="B9058" s="183" t="s">
        <v>18062</v>
      </c>
      <c r="C9058" s="183" t="s">
        <v>73</v>
      </c>
      <c r="D9058" s="183" t="s">
        <v>74</v>
      </c>
      <c r="E9058" s="184"/>
      <c r="F9058" s="184"/>
      <c r="G9058" s="188"/>
      <c r="H9058" s="185"/>
      <c r="I9058" s="184"/>
      <c r="J9058" s="184"/>
      <c r="K9058" s="185" t="s">
        <v>410</v>
      </c>
      <c r="L9058" s="185"/>
      <c r="M9058" s="186"/>
      <c r="N9058" s="61" t="s">
        <v>410</v>
      </c>
      <c r="P9058" s="175" t="s">
        <v>73</v>
      </c>
    </row>
    <row r="9059" spans="1:16" ht="17.25">
      <c r="A9059" s="183" t="s">
        <v>18063</v>
      </c>
      <c r="B9059" s="183" t="s">
        <v>18064</v>
      </c>
      <c r="C9059" s="183" t="s">
        <v>73</v>
      </c>
      <c r="D9059" s="183" t="s">
        <v>74</v>
      </c>
      <c r="E9059" s="184"/>
      <c r="F9059" s="184"/>
      <c r="G9059" s="188"/>
      <c r="H9059" s="185"/>
      <c r="I9059" s="184"/>
      <c r="J9059" s="184"/>
      <c r="K9059" s="183" t="s">
        <v>410</v>
      </c>
      <c r="L9059" s="183"/>
      <c r="M9059" s="186"/>
      <c r="N9059" s="61" t="s">
        <v>410</v>
      </c>
      <c r="P9059" s="175" t="s">
        <v>73</v>
      </c>
    </row>
    <row r="9060" spans="1:16" ht="17.25">
      <c r="A9060" s="183" t="s">
        <v>18065</v>
      </c>
      <c r="B9060" s="183" t="s">
        <v>18066</v>
      </c>
      <c r="C9060" s="183" t="s">
        <v>73</v>
      </c>
      <c r="D9060" s="183" t="s">
        <v>74</v>
      </c>
      <c r="E9060" s="184"/>
      <c r="F9060" s="184"/>
      <c r="G9060" s="188"/>
      <c r="H9060" s="185"/>
      <c r="I9060" s="184"/>
      <c r="J9060" s="184"/>
      <c r="K9060" s="183" t="s">
        <v>410</v>
      </c>
      <c r="L9060" s="183"/>
      <c r="M9060" s="186"/>
      <c r="N9060" s="61" t="s">
        <v>410</v>
      </c>
      <c r="P9060" s="175" t="s">
        <v>73</v>
      </c>
    </row>
    <row r="9061" spans="1:16" ht="17.25">
      <c r="A9061" s="183" t="s">
        <v>18067</v>
      </c>
      <c r="B9061" s="183" t="s">
        <v>18068</v>
      </c>
      <c r="C9061" s="183" t="s">
        <v>73</v>
      </c>
      <c r="D9061" s="183" t="s">
        <v>74</v>
      </c>
      <c r="E9061" s="184"/>
      <c r="F9061" s="184"/>
      <c r="G9061" s="185"/>
      <c r="H9061" s="185"/>
      <c r="I9061" s="184"/>
      <c r="J9061" s="184"/>
      <c r="K9061" s="185" t="s">
        <v>410</v>
      </c>
      <c r="L9061" s="185"/>
      <c r="M9061" s="186"/>
      <c r="N9061" s="61" t="s">
        <v>410</v>
      </c>
      <c r="P9061" s="175" t="s">
        <v>73</v>
      </c>
    </row>
    <row r="9062" spans="1:16" ht="17.25">
      <c r="A9062" s="183" t="s">
        <v>18069</v>
      </c>
      <c r="B9062" s="183" t="s">
        <v>18070</v>
      </c>
      <c r="C9062" s="183" t="s">
        <v>73</v>
      </c>
      <c r="D9062" s="183" t="s">
        <v>74</v>
      </c>
      <c r="E9062" s="184"/>
      <c r="F9062" s="184"/>
      <c r="G9062" s="185"/>
      <c r="H9062" s="185"/>
      <c r="I9062" s="184"/>
      <c r="J9062" s="184"/>
      <c r="K9062" s="185" t="s">
        <v>410</v>
      </c>
      <c r="L9062" s="185"/>
      <c r="M9062" s="186"/>
      <c r="N9062" s="61" t="s">
        <v>410</v>
      </c>
      <c r="P9062" s="175" t="s">
        <v>73</v>
      </c>
    </row>
    <row r="9063" spans="1:16" ht="17.25">
      <c r="A9063" s="183" t="s">
        <v>18071</v>
      </c>
      <c r="B9063" s="183" t="s">
        <v>18072</v>
      </c>
      <c r="C9063" s="183" t="s">
        <v>73</v>
      </c>
      <c r="D9063" s="183" t="s">
        <v>74</v>
      </c>
      <c r="E9063" s="184"/>
      <c r="F9063" s="184"/>
      <c r="G9063" s="188"/>
      <c r="H9063" s="185"/>
      <c r="I9063" s="184"/>
      <c r="J9063" s="184"/>
      <c r="K9063" s="185" t="s">
        <v>410</v>
      </c>
      <c r="L9063" s="185"/>
      <c r="M9063" s="186"/>
      <c r="N9063" s="61" t="s">
        <v>410</v>
      </c>
      <c r="P9063" s="175" t="s">
        <v>73</v>
      </c>
    </row>
    <row r="9064" spans="1:16" ht="17.25">
      <c r="A9064" s="183" t="s">
        <v>18073</v>
      </c>
      <c r="B9064" s="183" t="s">
        <v>18074</v>
      </c>
      <c r="C9064" s="183" t="s">
        <v>73</v>
      </c>
      <c r="D9064" s="183" t="s">
        <v>74</v>
      </c>
      <c r="E9064" s="184"/>
      <c r="F9064" s="184"/>
      <c r="G9064" s="185"/>
      <c r="H9064" s="185"/>
      <c r="I9064" s="184"/>
      <c r="J9064" s="184"/>
      <c r="K9064" s="185" t="s">
        <v>410</v>
      </c>
      <c r="L9064" s="185"/>
      <c r="M9064" s="186"/>
      <c r="N9064" s="61" t="s">
        <v>410</v>
      </c>
      <c r="P9064" s="175" t="s">
        <v>73</v>
      </c>
    </row>
    <row r="9065" spans="1:16" ht="17.25">
      <c r="A9065" s="183" t="s">
        <v>18075</v>
      </c>
      <c r="B9065" s="183" t="s">
        <v>18076</v>
      </c>
      <c r="C9065" s="183" t="s">
        <v>73</v>
      </c>
      <c r="D9065" s="183" t="s">
        <v>74</v>
      </c>
      <c r="E9065" s="184"/>
      <c r="F9065" s="184"/>
      <c r="G9065" s="185"/>
      <c r="H9065" s="185"/>
      <c r="I9065" s="184"/>
      <c r="J9065" s="184"/>
      <c r="K9065" s="185" t="s">
        <v>410</v>
      </c>
      <c r="L9065" s="185"/>
      <c r="M9065" s="186"/>
      <c r="N9065" s="61" t="s">
        <v>410</v>
      </c>
      <c r="P9065" s="175" t="s">
        <v>73</v>
      </c>
    </row>
    <row r="9066" spans="1:16" ht="17.25">
      <c r="A9066" s="183" t="s">
        <v>18077</v>
      </c>
      <c r="B9066" s="183" t="s">
        <v>18078</v>
      </c>
      <c r="C9066" s="183" t="s">
        <v>73</v>
      </c>
      <c r="D9066" s="183" t="s">
        <v>74</v>
      </c>
      <c r="E9066" s="184"/>
      <c r="F9066" s="184"/>
      <c r="G9066" s="185"/>
      <c r="H9066" s="185"/>
      <c r="I9066" s="184"/>
      <c r="J9066" s="184"/>
      <c r="K9066" s="185" t="s">
        <v>410</v>
      </c>
      <c r="L9066" s="185"/>
      <c r="M9066" s="186"/>
      <c r="N9066" s="61" t="s">
        <v>410</v>
      </c>
      <c r="P9066" s="175" t="s">
        <v>73</v>
      </c>
    </row>
    <row r="9067" spans="1:16" ht="17.25">
      <c r="A9067" s="183" t="s">
        <v>18079</v>
      </c>
      <c r="B9067" s="183" t="s">
        <v>18080</v>
      </c>
      <c r="C9067" s="183" t="s">
        <v>73</v>
      </c>
      <c r="D9067" s="183" t="s">
        <v>74</v>
      </c>
      <c r="E9067" s="184"/>
      <c r="F9067" s="184"/>
      <c r="G9067" s="188"/>
      <c r="H9067" s="185"/>
      <c r="I9067" s="184"/>
      <c r="J9067" s="184"/>
      <c r="K9067" s="185" t="s">
        <v>410</v>
      </c>
      <c r="L9067" s="185"/>
      <c r="M9067" s="186"/>
      <c r="N9067" s="61" t="s">
        <v>410</v>
      </c>
      <c r="P9067" s="175" t="s">
        <v>73</v>
      </c>
    </row>
    <row r="9068" spans="1:16" ht="17.25">
      <c r="A9068" s="183" t="s">
        <v>18081</v>
      </c>
      <c r="B9068" s="183" t="s">
        <v>18082</v>
      </c>
      <c r="C9068" s="183" t="s">
        <v>73</v>
      </c>
      <c r="D9068" s="183" t="s">
        <v>74</v>
      </c>
      <c r="E9068" s="184"/>
      <c r="F9068" s="184"/>
      <c r="G9068" s="185"/>
      <c r="H9068" s="185"/>
      <c r="I9068" s="184"/>
      <c r="J9068" s="184"/>
      <c r="K9068" s="185" t="s">
        <v>410</v>
      </c>
      <c r="L9068" s="185"/>
      <c r="M9068" s="186"/>
      <c r="N9068" s="61" t="s">
        <v>410</v>
      </c>
      <c r="P9068" s="175" t="s">
        <v>73</v>
      </c>
    </row>
    <row r="9069" spans="1:16" ht="17.25">
      <c r="A9069" s="183" t="s">
        <v>18083</v>
      </c>
      <c r="B9069" s="183" t="s">
        <v>18084</v>
      </c>
      <c r="C9069" s="183" t="s">
        <v>73</v>
      </c>
      <c r="D9069" s="183" t="s">
        <v>74</v>
      </c>
      <c r="E9069" s="184"/>
      <c r="F9069" s="184"/>
      <c r="G9069" s="188"/>
      <c r="H9069" s="185"/>
      <c r="I9069" s="184"/>
      <c r="J9069" s="184"/>
      <c r="K9069" s="185" t="s">
        <v>410</v>
      </c>
      <c r="L9069" s="185"/>
      <c r="M9069" s="186"/>
      <c r="N9069" s="61" t="s">
        <v>410</v>
      </c>
      <c r="P9069" s="175" t="s">
        <v>73</v>
      </c>
    </row>
    <row r="9070" spans="1:16" ht="17.25">
      <c r="A9070" s="183" t="s">
        <v>18085</v>
      </c>
      <c r="B9070" s="183" t="s">
        <v>18086</v>
      </c>
      <c r="C9070" s="183" t="s">
        <v>73</v>
      </c>
      <c r="D9070" s="183" t="s">
        <v>74</v>
      </c>
      <c r="E9070" s="184"/>
      <c r="F9070" s="184"/>
      <c r="G9070" s="188"/>
      <c r="H9070" s="185"/>
      <c r="I9070" s="184"/>
      <c r="J9070" s="184"/>
      <c r="K9070" s="183" t="s">
        <v>410</v>
      </c>
      <c r="L9070" s="183"/>
      <c r="M9070" s="186"/>
      <c r="N9070" s="61" t="s">
        <v>410</v>
      </c>
      <c r="P9070" s="175" t="s">
        <v>73</v>
      </c>
    </row>
    <row r="9071" spans="1:16" ht="17.25">
      <c r="A9071" s="183" t="s">
        <v>18087</v>
      </c>
      <c r="B9071" s="183" t="s">
        <v>18088</v>
      </c>
      <c r="C9071" s="183" t="s">
        <v>73</v>
      </c>
      <c r="D9071" s="183" t="s">
        <v>74</v>
      </c>
      <c r="E9071" s="184">
        <v>315</v>
      </c>
      <c r="F9071" s="184">
        <v>312</v>
      </c>
      <c r="G9071" s="188" t="s">
        <v>1342</v>
      </c>
      <c r="H9071" s="185"/>
      <c r="I9071" s="184">
        <v>82.05</v>
      </c>
      <c r="J9071" s="184">
        <v>394.05</v>
      </c>
      <c r="K9071" s="185">
        <v>1</v>
      </c>
      <c r="L9071" s="185"/>
      <c r="M9071" s="186"/>
      <c r="N9071" s="61" t="s">
        <v>51</v>
      </c>
      <c r="P9071" s="175" t="s">
        <v>73</v>
      </c>
    </row>
    <row r="9072" spans="1:16" ht="17.25">
      <c r="A9072" s="183" t="s">
        <v>18089</v>
      </c>
      <c r="B9072" s="183" t="s">
        <v>18090</v>
      </c>
      <c r="C9072" s="183" t="s">
        <v>73</v>
      </c>
      <c r="D9072" s="183" t="s">
        <v>74</v>
      </c>
      <c r="E9072" s="184">
        <v>330</v>
      </c>
      <c r="F9072" s="184">
        <v>312</v>
      </c>
      <c r="G9072" s="185" t="s">
        <v>194</v>
      </c>
      <c r="H9072" s="185"/>
      <c r="I9072" s="184">
        <v>82.05</v>
      </c>
      <c r="J9072" s="184">
        <v>394.05</v>
      </c>
      <c r="K9072" s="185">
        <v>9</v>
      </c>
      <c r="L9072" s="185"/>
      <c r="M9072" s="186"/>
      <c r="N9072" s="61" t="s">
        <v>51</v>
      </c>
      <c r="P9072" s="175" t="s">
        <v>73</v>
      </c>
    </row>
    <row r="9073" spans="1:16" ht="17.25">
      <c r="A9073" s="183" t="s">
        <v>18091</v>
      </c>
      <c r="B9073" s="183" t="s">
        <v>18092</v>
      </c>
      <c r="C9073" s="183" t="s">
        <v>73</v>
      </c>
      <c r="D9073" s="183" t="s">
        <v>74</v>
      </c>
      <c r="E9073" s="184">
        <v>292</v>
      </c>
      <c r="F9073" s="184">
        <v>292</v>
      </c>
      <c r="G9073" s="188"/>
      <c r="H9073" s="185"/>
      <c r="I9073" s="184">
        <v>84.44</v>
      </c>
      <c r="J9073" s="184">
        <v>376.44</v>
      </c>
      <c r="K9073" s="185">
        <v>71</v>
      </c>
      <c r="L9073" s="185"/>
      <c r="M9073" s="186"/>
      <c r="N9073" s="61" t="s">
        <v>51</v>
      </c>
      <c r="P9073" s="175" t="s">
        <v>73</v>
      </c>
    </row>
    <row r="9074" spans="1:16" ht="17.25">
      <c r="A9074" s="183" t="s">
        <v>18093</v>
      </c>
      <c r="B9074" s="183" t="s">
        <v>18094</v>
      </c>
      <c r="C9074" s="183" t="s">
        <v>73</v>
      </c>
      <c r="D9074" s="183" t="s">
        <v>74</v>
      </c>
      <c r="E9074" s="184">
        <v>357</v>
      </c>
      <c r="F9074" s="184">
        <v>357</v>
      </c>
      <c r="G9074" s="185"/>
      <c r="H9074" s="185"/>
      <c r="I9074" s="184">
        <v>88.62</v>
      </c>
      <c r="J9074" s="184">
        <v>445.62</v>
      </c>
      <c r="K9074" s="185">
        <v>21</v>
      </c>
      <c r="L9074" s="185" t="s">
        <v>76</v>
      </c>
      <c r="M9074" s="186" t="s">
        <v>1514</v>
      </c>
      <c r="N9074" s="61" t="s">
        <v>51</v>
      </c>
      <c r="P9074" s="175" t="s">
        <v>73</v>
      </c>
    </row>
    <row r="9075" spans="1:16" ht="17.25">
      <c r="A9075" s="183" t="s">
        <v>18095</v>
      </c>
      <c r="B9075" s="183" t="s">
        <v>18096</v>
      </c>
      <c r="C9075" s="183" t="s">
        <v>73</v>
      </c>
      <c r="D9075" s="183" t="s">
        <v>74</v>
      </c>
      <c r="E9075" s="184">
        <v>345</v>
      </c>
      <c r="F9075" s="184">
        <v>345</v>
      </c>
      <c r="G9075" s="185"/>
      <c r="H9075" s="185"/>
      <c r="I9075" s="184">
        <v>88.62</v>
      </c>
      <c r="J9075" s="184">
        <v>433.62</v>
      </c>
      <c r="K9075" s="185">
        <v>29</v>
      </c>
      <c r="L9075" s="185" t="s">
        <v>57</v>
      </c>
      <c r="M9075" s="186" t="s">
        <v>2740</v>
      </c>
      <c r="N9075" s="61" t="s">
        <v>51</v>
      </c>
      <c r="P9075" s="175" t="s">
        <v>73</v>
      </c>
    </row>
    <row r="9076" spans="1:16" ht="17.25">
      <c r="A9076" s="183" t="s">
        <v>18097</v>
      </c>
      <c r="B9076" s="183" t="s">
        <v>18098</v>
      </c>
      <c r="C9076" s="183" t="s">
        <v>73</v>
      </c>
      <c r="D9076" s="183" t="s">
        <v>74</v>
      </c>
      <c r="E9076" s="184"/>
      <c r="F9076" s="184"/>
      <c r="G9076" s="185"/>
      <c r="H9076" s="185"/>
      <c r="I9076" s="184"/>
      <c r="J9076" s="184"/>
      <c r="K9076" s="185" t="s">
        <v>410</v>
      </c>
      <c r="L9076" s="185"/>
      <c r="M9076" s="186"/>
      <c r="N9076" s="61" t="s">
        <v>410</v>
      </c>
      <c r="P9076" s="175" t="s">
        <v>73</v>
      </c>
    </row>
    <row r="9077" spans="1:16" ht="17.25">
      <c r="A9077" s="183" t="s">
        <v>18099</v>
      </c>
      <c r="B9077" s="183" t="s">
        <v>18100</v>
      </c>
      <c r="C9077" s="183" t="s">
        <v>73</v>
      </c>
      <c r="D9077" s="183" t="s">
        <v>74</v>
      </c>
      <c r="E9077" s="184">
        <v>470</v>
      </c>
      <c r="F9077" s="184">
        <v>470</v>
      </c>
      <c r="G9077" s="185"/>
      <c r="H9077" s="185"/>
      <c r="I9077" s="184">
        <v>202.3</v>
      </c>
      <c r="J9077" s="184">
        <v>672.3</v>
      </c>
      <c r="K9077" s="185">
        <v>16</v>
      </c>
      <c r="L9077" s="185"/>
      <c r="M9077" s="186"/>
      <c r="N9077" s="61" t="s">
        <v>51</v>
      </c>
      <c r="P9077" s="175" t="s">
        <v>73</v>
      </c>
    </row>
    <row r="9078" spans="1:16" ht="17.25">
      <c r="A9078" s="183" t="s">
        <v>18101</v>
      </c>
      <c r="B9078" s="183" t="s">
        <v>18102</v>
      </c>
      <c r="C9078" s="183" t="s">
        <v>73</v>
      </c>
      <c r="D9078" s="183" t="s">
        <v>74</v>
      </c>
      <c r="E9078" s="184">
        <v>378</v>
      </c>
      <c r="F9078" s="184">
        <v>378</v>
      </c>
      <c r="G9078" s="185"/>
      <c r="H9078" s="185"/>
      <c r="I9078" s="184">
        <v>93.46</v>
      </c>
      <c r="J9078" s="184">
        <v>471.46</v>
      </c>
      <c r="K9078" s="185">
        <v>16</v>
      </c>
      <c r="L9078" s="185"/>
      <c r="M9078" s="186"/>
      <c r="N9078" s="61" t="s">
        <v>51</v>
      </c>
      <c r="P9078" s="175" t="s">
        <v>73</v>
      </c>
    </row>
    <row r="9079" spans="1:16" ht="17.25">
      <c r="A9079" s="183" t="s">
        <v>18103</v>
      </c>
      <c r="B9079" s="183" t="s">
        <v>18104</v>
      </c>
      <c r="C9079" s="183" t="s">
        <v>73</v>
      </c>
      <c r="D9079" s="183" t="s">
        <v>74</v>
      </c>
      <c r="E9079" s="184"/>
      <c r="F9079" s="184"/>
      <c r="G9079" s="185"/>
      <c r="H9079" s="185"/>
      <c r="I9079" s="184"/>
      <c r="J9079" s="184"/>
      <c r="K9079" s="185" t="s">
        <v>410</v>
      </c>
      <c r="L9079" s="185"/>
      <c r="M9079" s="186"/>
      <c r="N9079" s="61" t="s">
        <v>410</v>
      </c>
      <c r="P9079" s="175" t="s">
        <v>73</v>
      </c>
    </row>
    <row r="9080" spans="1:16" ht="17.25">
      <c r="A9080" s="183" t="s">
        <v>18105</v>
      </c>
      <c r="B9080" s="183" t="s">
        <v>18106</v>
      </c>
      <c r="C9080" s="183" t="s">
        <v>73</v>
      </c>
      <c r="D9080" s="183" t="s">
        <v>74</v>
      </c>
      <c r="E9080" s="184"/>
      <c r="F9080" s="184"/>
      <c r="G9080" s="185"/>
      <c r="H9080" s="185"/>
      <c r="I9080" s="184"/>
      <c r="J9080" s="184"/>
      <c r="K9080" s="185" t="s">
        <v>410</v>
      </c>
      <c r="L9080" s="185"/>
      <c r="M9080" s="186"/>
      <c r="N9080" s="61" t="s">
        <v>410</v>
      </c>
      <c r="P9080" s="175" t="s">
        <v>73</v>
      </c>
    </row>
    <row r="9081" spans="1:16" ht="17.25">
      <c r="A9081" s="183" t="s">
        <v>18107</v>
      </c>
      <c r="B9081" s="183" t="s">
        <v>18108</v>
      </c>
      <c r="C9081" s="183" t="s">
        <v>73</v>
      </c>
      <c r="D9081" s="183" t="s">
        <v>74</v>
      </c>
      <c r="E9081" s="184"/>
      <c r="F9081" s="184"/>
      <c r="G9081" s="185"/>
      <c r="H9081" s="185"/>
      <c r="I9081" s="184"/>
      <c r="J9081" s="184"/>
      <c r="K9081" s="185" t="s">
        <v>410</v>
      </c>
      <c r="L9081" s="185"/>
      <c r="M9081" s="186"/>
      <c r="N9081" s="61" t="s">
        <v>410</v>
      </c>
      <c r="P9081" s="175" t="s">
        <v>73</v>
      </c>
    </row>
    <row r="9082" spans="1:16" ht="17.25">
      <c r="A9082" s="183" t="s">
        <v>18109</v>
      </c>
      <c r="B9082" s="183" t="s">
        <v>18110</v>
      </c>
      <c r="C9082" s="183" t="s">
        <v>73</v>
      </c>
      <c r="D9082" s="183" t="s">
        <v>74</v>
      </c>
      <c r="E9082" s="184"/>
      <c r="F9082" s="184"/>
      <c r="G9082" s="185"/>
      <c r="H9082" s="185"/>
      <c r="I9082" s="184"/>
      <c r="J9082" s="184"/>
      <c r="K9082" s="183" t="s">
        <v>410</v>
      </c>
      <c r="L9082" s="183"/>
      <c r="M9082" s="186"/>
      <c r="N9082" s="61" t="s">
        <v>410</v>
      </c>
      <c r="P9082" s="175" t="s">
        <v>73</v>
      </c>
    </row>
    <row r="9083" spans="1:16" ht="17.25">
      <c r="A9083" s="183" t="s">
        <v>18111</v>
      </c>
      <c r="B9083" s="183" t="s">
        <v>18112</v>
      </c>
      <c r="C9083" s="183" t="s">
        <v>73</v>
      </c>
      <c r="D9083" s="183" t="s">
        <v>74</v>
      </c>
      <c r="E9083" s="184"/>
      <c r="F9083" s="184"/>
      <c r="G9083" s="185"/>
      <c r="H9083" s="185"/>
      <c r="I9083" s="184"/>
      <c r="J9083" s="184"/>
      <c r="K9083" s="185" t="s">
        <v>410</v>
      </c>
      <c r="L9083" s="185"/>
      <c r="M9083" s="186"/>
      <c r="N9083" s="61" t="s">
        <v>410</v>
      </c>
      <c r="P9083" s="175" t="s">
        <v>73</v>
      </c>
    </row>
    <row r="9084" spans="1:16" ht="17.25">
      <c r="A9084" s="183" t="s">
        <v>18113</v>
      </c>
      <c r="B9084" s="183" t="s">
        <v>18114</v>
      </c>
      <c r="C9084" s="183" t="s">
        <v>73</v>
      </c>
      <c r="D9084" s="183" t="s">
        <v>74</v>
      </c>
      <c r="E9084" s="184">
        <v>196</v>
      </c>
      <c r="F9084" s="184">
        <v>151</v>
      </c>
      <c r="G9084" s="185" t="s">
        <v>203</v>
      </c>
      <c r="H9084" s="185"/>
      <c r="I9084" s="184">
        <v>62.72</v>
      </c>
      <c r="J9084" s="184">
        <v>213.72</v>
      </c>
      <c r="K9084" s="183">
        <v>62</v>
      </c>
      <c r="L9084" s="183"/>
      <c r="M9084" s="186"/>
      <c r="N9084" s="61" t="s">
        <v>51</v>
      </c>
      <c r="P9084" s="175" t="s">
        <v>73</v>
      </c>
    </row>
    <row r="9085" spans="1:16" ht="17.25">
      <c r="A9085" s="183" t="s">
        <v>18115</v>
      </c>
      <c r="B9085" s="183" t="s">
        <v>18116</v>
      </c>
      <c r="C9085" s="183" t="s">
        <v>73</v>
      </c>
      <c r="D9085" s="183" t="s">
        <v>74</v>
      </c>
      <c r="E9085" s="184"/>
      <c r="F9085" s="184"/>
      <c r="G9085" s="185"/>
      <c r="H9085" s="185"/>
      <c r="I9085" s="184"/>
      <c r="J9085" s="184"/>
      <c r="K9085" s="185" t="s">
        <v>410</v>
      </c>
      <c r="L9085" s="185"/>
      <c r="M9085" s="186"/>
      <c r="N9085" s="61" t="s">
        <v>410</v>
      </c>
      <c r="P9085" s="175" t="s">
        <v>73</v>
      </c>
    </row>
    <row r="9086" spans="1:16" ht="17.25">
      <c r="A9086" s="183" t="s">
        <v>18117</v>
      </c>
      <c r="B9086" s="183" t="s">
        <v>18118</v>
      </c>
      <c r="C9086" s="183" t="s">
        <v>73</v>
      </c>
      <c r="D9086" s="183" t="s">
        <v>74</v>
      </c>
      <c r="E9086" s="184"/>
      <c r="F9086" s="184"/>
      <c r="G9086" s="185"/>
      <c r="H9086" s="185"/>
      <c r="I9086" s="184"/>
      <c r="J9086" s="184"/>
      <c r="K9086" s="185" t="s">
        <v>410</v>
      </c>
      <c r="L9086" s="185"/>
      <c r="M9086" s="186"/>
      <c r="N9086" s="61" t="s">
        <v>410</v>
      </c>
      <c r="P9086" s="175" t="s">
        <v>73</v>
      </c>
    </row>
    <row r="9087" spans="1:16" ht="17.25">
      <c r="A9087" s="183" t="s">
        <v>18119</v>
      </c>
      <c r="B9087" s="183" t="s">
        <v>18120</v>
      </c>
      <c r="C9087" s="183" t="s">
        <v>73</v>
      </c>
      <c r="D9087" s="183" t="s">
        <v>74</v>
      </c>
      <c r="E9087" s="184"/>
      <c r="F9087" s="184"/>
      <c r="G9087" s="188"/>
      <c r="H9087" s="185"/>
      <c r="I9087" s="184"/>
      <c r="J9087" s="184"/>
      <c r="K9087" s="185" t="s">
        <v>410</v>
      </c>
      <c r="L9087" s="185"/>
      <c r="M9087" s="186"/>
      <c r="N9087" s="61" t="s">
        <v>410</v>
      </c>
      <c r="P9087" s="175" t="s">
        <v>73</v>
      </c>
    </row>
    <row r="9088" spans="1:16" ht="17.25">
      <c r="A9088" s="183" t="s">
        <v>18121</v>
      </c>
      <c r="B9088" s="183" t="s">
        <v>18122</v>
      </c>
      <c r="C9088" s="183" t="s">
        <v>73</v>
      </c>
      <c r="D9088" s="183" t="s">
        <v>74</v>
      </c>
      <c r="E9088" s="184"/>
      <c r="F9088" s="184"/>
      <c r="G9088" s="188"/>
      <c r="H9088" s="185"/>
      <c r="I9088" s="184"/>
      <c r="J9088" s="184"/>
      <c r="K9088" s="185" t="s">
        <v>410</v>
      </c>
      <c r="L9088" s="185"/>
      <c r="M9088" s="186"/>
      <c r="N9088" s="61" t="s">
        <v>410</v>
      </c>
      <c r="P9088" s="175" t="s">
        <v>73</v>
      </c>
    </row>
    <row r="9089" spans="1:16" ht="17.25">
      <c r="A9089" s="183" t="s">
        <v>18123</v>
      </c>
      <c r="B9089" s="183" t="s">
        <v>18124</v>
      </c>
      <c r="C9089" s="183" t="s">
        <v>73</v>
      </c>
      <c r="D9089" s="183" t="s">
        <v>74</v>
      </c>
      <c r="E9089" s="184"/>
      <c r="F9089" s="184"/>
      <c r="G9089" s="188"/>
      <c r="H9089" s="185"/>
      <c r="I9089" s="184"/>
      <c r="J9089" s="184"/>
      <c r="K9089" s="183" t="s">
        <v>410</v>
      </c>
      <c r="L9089" s="183"/>
      <c r="M9089" s="186"/>
      <c r="N9089" s="61" t="s">
        <v>410</v>
      </c>
      <c r="P9089" s="175" t="s">
        <v>73</v>
      </c>
    </row>
    <row r="9090" spans="1:16" ht="17.25">
      <c r="A9090" s="183" t="s">
        <v>18125</v>
      </c>
      <c r="B9090" s="183" t="s">
        <v>18126</v>
      </c>
      <c r="C9090" s="183" t="s">
        <v>73</v>
      </c>
      <c r="D9090" s="183" t="s">
        <v>74</v>
      </c>
      <c r="E9090" s="184"/>
      <c r="F9090" s="184"/>
      <c r="G9090" s="188"/>
      <c r="H9090" s="185"/>
      <c r="I9090" s="184"/>
      <c r="J9090" s="184"/>
      <c r="K9090" s="183" t="s">
        <v>410</v>
      </c>
      <c r="L9090" s="183"/>
      <c r="M9090" s="186"/>
      <c r="N9090" s="61" t="s">
        <v>410</v>
      </c>
      <c r="P9090" s="175" t="s">
        <v>73</v>
      </c>
    </row>
    <row r="9091" spans="1:16" ht="17.25">
      <c r="A9091" s="183" t="s">
        <v>18127</v>
      </c>
      <c r="B9091" s="183" t="s">
        <v>18128</v>
      </c>
      <c r="C9091" s="183" t="s">
        <v>73</v>
      </c>
      <c r="D9091" s="183" t="s">
        <v>74</v>
      </c>
      <c r="E9091" s="184">
        <v>388</v>
      </c>
      <c r="F9091" s="184">
        <v>388</v>
      </c>
      <c r="G9091" s="185"/>
      <c r="H9091" s="185"/>
      <c r="I9091" s="184">
        <v>142.93</v>
      </c>
      <c r="J9091" s="184">
        <v>530.93</v>
      </c>
      <c r="K9091" s="185">
        <v>7</v>
      </c>
      <c r="L9091" s="185"/>
      <c r="M9091" s="186"/>
      <c r="N9091" s="61" t="s">
        <v>51</v>
      </c>
      <c r="P9091" s="175" t="s">
        <v>73</v>
      </c>
    </row>
    <row r="9092" spans="1:16" ht="17.25">
      <c r="A9092" s="183" t="s">
        <v>18129</v>
      </c>
      <c r="B9092" s="183" t="s">
        <v>18130</v>
      </c>
      <c r="C9092" s="183" t="s">
        <v>73</v>
      </c>
      <c r="D9092" s="183" t="s">
        <v>74</v>
      </c>
      <c r="E9092" s="184"/>
      <c r="F9092" s="184"/>
      <c r="G9092" s="185"/>
      <c r="H9092" s="185"/>
      <c r="I9092" s="184"/>
      <c r="J9092" s="184"/>
      <c r="K9092" s="185" t="s">
        <v>410</v>
      </c>
      <c r="L9092" s="185"/>
      <c r="M9092" s="186"/>
      <c r="N9092" s="61" t="s">
        <v>410</v>
      </c>
      <c r="P9092" s="175" t="s">
        <v>73</v>
      </c>
    </row>
    <row r="9093" spans="1:16" ht="17.25">
      <c r="A9093" s="183" t="s">
        <v>18131</v>
      </c>
      <c r="B9093" s="183" t="s">
        <v>18132</v>
      </c>
      <c r="C9093" s="183" t="s">
        <v>73</v>
      </c>
      <c r="D9093" s="183" t="s">
        <v>74</v>
      </c>
      <c r="E9093" s="184">
        <v>469</v>
      </c>
      <c r="F9093" s="184">
        <v>469</v>
      </c>
      <c r="G9093" s="188"/>
      <c r="H9093" s="185"/>
      <c r="I9093" s="184">
        <v>126.1</v>
      </c>
      <c r="J9093" s="184">
        <v>595.1</v>
      </c>
      <c r="K9093" s="185">
        <v>2</v>
      </c>
      <c r="L9093" s="185"/>
      <c r="M9093" s="186"/>
      <c r="N9093" s="61" t="s">
        <v>51</v>
      </c>
      <c r="P9093" s="175" t="s">
        <v>73</v>
      </c>
    </row>
    <row r="9094" spans="1:16" ht="17.25">
      <c r="A9094" s="183" t="s">
        <v>18133</v>
      </c>
      <c r="B9094" s="183" t="s">
        <v>18134</v>
      </c>
      <c r="C9094" s="183" t="s">
        <v>73</v>
      </c>
      <c r="D9094" s="183" t="s">
        <v>74</v>
      </c>
      <c r="E9094" s="184"/>
      <c r="F9094" s="184"/>
      <c r="G9094" s="188"/>
      <c r="H9094" s="185"/>
      <c r="I9094" s="184"/>
      <c r="J9094" s="184"/>
      <c r="K9094" s="185" t="s">
        <v>410</v>
      </c>
      <c r="L9094" s="185"/>
      <c r="M9094" s="186"/>
      <c r="N9094" s="61" t="s">
        <v>410</v>
      </c>
      <c r="P9094" s="175" t="s">
        <v>73</v>
      </c>
    </row>
    <row r="9095" spans="1:16" ht="17.25">
      <c r="A9095" s="183" t="s">
        <v>18135</v>
      </c>
      <c r="B9095" s="183" t="s">
        <v>18136</v>
      </c>
      <c r="C9095" s="183" t="s">
        <v>73</v>
      </c>
      <c r="D9095" s="183" t="s">
        <v>74</v>
      </c>
      <c r="E9095" s="184">
        <v>108</v>
      </c>
      <c r="F9095" s="184">
        <v>108</v>
      </c>
      <c r="G9095" s="188"/>
      <c r="H9095" s="185"/>
      <c r="I9095" s="184">
        <v>37.39</v>
      </c>
      <c r="J9095" s="184">
        <v>145.39</v>
      </c>
      <c r="K9095" s="183">
        <v>0</v>
      </c>
      <c r="L9095" s="183" t="s">
        <v>57</v>
      </c>
      <c r="M9095" s="186" t="s">
        <v>332</v>
      </c>
      <c r="N9095" s="61" t="s">
        <v>51</v>
      </c>
      <c r="P9095" s="175" t="s">
        <v>73</v>
      </c>
    </row>
    <row r="9096" spans="1:16" ht="17.25">
      <c r="A9096" s="183" t="s">
        <v>18137</v>
      </c>
      <c r="B9096" s="183" t="s">
        <v>18138</v>
      </c>
      <c r="C9096" s="183" t="s">
        <v>73</v>
      </c>
      <c r="D9096" s="183" t="s">
        <v>74</v>
      </c>
      <c r="E9096" s="184"/>
      <c r="F9096" s="184"/>
      <c r="G9096" s="188"/>
      <c r="H9096" s="185"/>
      <c r="I9096" s="184"/>
      <c r="J9096" s="184"/>
      <c r="K9096" s="183" t="s">
        <v>410</v>
      </c>
      <c r="L9096" s="183"/>
      <c r="M9096" s="186"/>
      <c r="N9096" s="61" t="s">
        <v>410</v>
      </c>
      <c r="P9096" s="175" t="s">
        <v>73</v>
      </c>
    </row>
    <row r="9097" spans="1:16" ht="17.25">
      <c r="A9097" s="183" t="s">
        <v>18139</v>
      </c>
      <c r="B9097" s="183" t="s">
        <v>18140</v>
      </c>
      <c r="C9097" s="183" t="s">
        <v>73</v>
      </c>
      <c r="D9097" s="183" t="s">
        <v>74</v>
      </c>
      <c r="E9097" s="184"/>
      <c r="F9097" s="184"/>
      <c r="G9097" s="188"/>
      <c r="H9097" s="185"/>
      <c r="I9097" s="184"/>
      <c r="J9097" s="184"/>
      <c r="K9097" s="185" t="s">
        <v>410</v>
      </c>
      <c r="L9097" s="185"/>
      <c r="M9097" s="186"/>
      <c r="N9097" s="61" t="s">
        <v>410</v>
      </c>
      <c r="P9097" s="175" t="s">
        <v>73</v>
      </c>
    </row>
    <row r="9098" spans="1:16" ht="17.25">
      <c r="A9098" s="183" t="s">
        <v>18141</v>
      </c>
      <c r="B9098" s="183" t="s">
        <v>17914</v>
      </c>
      <c r="C9098" s="183" t="s">
        <v>73</v>
      </c>
      <c r="D9098" s="183" t="s">
        <v>74</v>
      </c>
      <c r="E9098" s="184"/>
      <c r="F9098" s="184"/>
      <c r="G9098" s="188"/>
      <c r="H9098" s="185"/>
      <c r="I9098" s="184"/>
      <c r="J9098" s="184"/>
      <c r="K9098" s="183" t="s">
        <v>410</v>
      </c>
      <c r="L9098" s="183"/>
      <c r="M9098" s="186"/>
      <c r="N9098" s="61" t="s">
        <v>410</v>
      </c>
      <c r="P9098" s="175" t="s">
        <v>73</v>
      </c>
    </row>
    <row r="9099" spans="1:16" ht="17.25">
      <c r="A9099" s="183" t="s">
        <v>18142</v>
      </c>
      <c r="B9099" s="183" t="s">
        <v>18143</v>
      </c>
      <c r="C9099" s="183" t="s">
        <v>73</v>
      </c>
      <c r="D9099" s="183" t="s">
        <v>74</v>
      </c>
      <c r="E9099" s="184">
        <v>111</v>
      </c>
      <c r="F9099" s="184">
        <v>111</v>
      </c>
      <c r="G9099" s="188"/>
      <c r="H9099" s="185"/>
      <c r="I9099" s="184">
        <v>37.39</v>
      </c>
      <c r="J9099" s="184">
        <v>148.39</v>
      </c>
      <c r="K9099" s="183">
        <v>0</v>
      </c>
      <c r="L9099" s="183" t="s">
        <v>57</v>
      </c>
      <c r="M9099" s="186" t="s">
        <v>332</v>
      </c>
      <c r="N9099" s="61" t="s">
        <v>51</v>
      </c>
      <c r="P9099" s="175" t="s">
        <v>73</v>
      </c>
    </row>
    <row r="9100" spans="1:16" ht="17.25">
      <c r="A9100" s="183" t="s">
        <v>18144</v>
      </c>
      <c r="B9100" s="183" t="s">
        <v>18145</v>
      </c>
      <c r="C9100" s="183" t="s">
        <v>73</v>
      </c>
      <c r="D9100" s="183" t="s">
        <v>74</v>
      </c>
      <c r="E9100" s="184"/>
      <c r="F9100" s="184"/>
      <c r="G9100" s="185"/>
      <c r="H9100" s="185"/>
      <c r="I9100" s="184"/>
      <c r="J9100" s="184"/>
      <c r="K9100" s="185" t="s">
        <v>410</v>
      </c>
      <c r="L9100" s="185"/>
      <c r="M9100" s="186"/>
      <c r="N9100" s="61" t="s">
        <v>410</v>
      </c>
      <c r="P9100" s="175" t="s">
        <v>73</v>
      </c>
    </row>
    <row r="9101" spans="1:16" ht="17.25">
      <c r="A9101" s="183" t="s">
        <v>18146</v>
      </c>
      <c r="B9101" s="183" t="s">
        <v>18147</v>
      </c>
      <c r="C9101" s="183" t="s">
        <v>73</v>
      </c>
      <c r="D9101" s="183" t="s">
        <v>74</v>
      </c>
      <c r="E9101" s="184"/>
      <c r="F9101" s="184"/>
      <c r="G9101" s="185"/>
      <c r="H9101" s="185"/>
      <c r="I9101" s="184"/>
      <c r="J9101" s="184"/>
      <c r="K9101" s="185" t="s">
        <v>410</v>
      </c>
      <c r="L9101" s="185"/>
      <c r="M9101" s="186"/>
      <c r="N9101" s="61" t="s">
        <v>410</v>
      </c>
      <c r="P9101" s="175" t="s">
        <v>73</v>
      </c>
    </row>
    <row r="9102" spans="1:16" ht="17.25">
      <c r="A9102" s="183" t="s">
        <v>18148</v>
      </c>
      <c r="B9102" s="183" t="s">
        <v>18149</v>
      </c>
      <c r="C9102" s="183" t="s">
        <v>73</v>
      </c>
      <c r="D9102" s="183" t="s">
        <v>74</v>
      </c>
      <c r="E9102" s="184"/>
      <c r="F9102" s="184"/>
      <c r="G9102" s="188"/>
      <c r="H9102" s="185"/>
      <c r="I9102" s="184"/>
      <c r="J9102" s="184"/>
      <c r="K9102" s="185" t="s">
        <v>410</v>
      </c>
      <c r="L9102" s="185"/>
      <c r="M9102" s="186"/>
      <c r="N9102" s="61" t="s">
        <v>410</v>
      </c>
      <c r="P9102" s="175" t="s">
        <v>73</v>
      </c>
    </row>
    <row r="9103" spans="1:16" ht="17.25">
      <c r="A9103" s="183" t="s">
        <v>18150</v>
      </c>
      <c r="B9103" s="183" t="s">
        <v>18151</v>
      </c>
      <c r="C9103" s="183" t="s">
        <v>73</v>
      </c>
      <c r="D9103" s="183" t="s">
        <v>74</v>
      </c>
      <c r="E9103" s="184"/>
      <c r="F9103" s="184"/>
      <c r="G9103" s="185"/>
      <c r="H9103" s="185"/>
      <c r="I9103" s="184"/>
      <c r="J9103" s="184"/>
      <c r="K9103" s="185" t="s">
        <v>410</v>
      </c>
      <c r="L9103" s="185"/>
      <c r="M9103" s="186"/>
      <c r="N9103" s="61" t="s">
        <v>410</v>
      </c>
      <c r="P9103" s="175" t="s">
        <v>73</v>
      </c>
    </row>
    <row r="9104" spans="1:16" ht="17.25">
      <c r="A9104" s="183" t="s">
        <v>18152</v>
      </c>
      <c r="B9104" s="183" t="s">
        <v>18153</v>
      </c>
      <c r="C9104" s="183" t="s">
        <v>73</v>
      </c>
      <c r="D9104" s="183" t="s">
        <v>74</v>
      </c>
      <c r="E9104" s="184"/>
      <c r="F9104" s="184"/>
      <c r="G9104" s="185"/>
      <c r="H9104" s="185"/>
      <c r="I9104" s="184"/>
      <c r="J9104" s="184"/>
      <c r="K9104" s="185" t="s">
        <v>410</v>
      </c>
      <c r="L9104" s="185"/>
      <c r="M9104" s="186"/>
      <c r="N9104" s="61" t="s">
        <v>410</v>
      </c>
      <c r="P9104" s="175" t="s">
        <v>73</v>
      </c>
    </row>
    <row r="9105" spans="1:16" ht="17.25">
      <c r="A9105" s="183" t="s">
        <v>18154</v>
      </c>
      <c r="B9105" s="183" t="s">
        <v>18155</v>
      </c>
      <c r="C9105" s="183" t="s">
        <v>73</v>
      </c>
      <c r="D9105" s="183" t="s">
        <v>74</v>
      </c>
      <c r="E9105" s="184">
        <v>388</v>
      </c>
      <c r="F9105" s="184">
        <v>388</v>
      </c>
      <c r="G9105" s="185"/>
      <c r="H9105" s="185"/>
      <c r="I9105" s="184">
        <v>102.37</v>
      </c>
      <c r="J9105" s="184">
        <v>490.37</v>
      </c>
      <c r="K9105" s="185">
        <v>73</v>
      </c>
      <c r="L9105" s="185"/>
      <c r="M9105" s="186"/>
      <c r="N9105" s="61" t="s">
        <v>51</v>
      </c>
      <c r="P9105" s="175" t="s">
        <v>73</v>
      </c>
    </row>
    <row r="9106" spans="1:16" ht="17.25">
      <c r="A9106" s="183" t="s">
        <v>18156</v>
      </c>
      <c r="B9106" s="183" t="s">
        <v>18157</v>
      </c>
      <c r="C9106" s="183" t="s">
        <v>73</v>
      </c>
      <c r="D9106" s="183" t="s">
        <v>74</v>
      </c>
      <c r="E9106" s="184">
        <v>971</v>
      </c>
      <c r="F9106" s="184">
        <v>971</v>
      </c>
      <c r="G9106" s="188"/>
      <c r="H9106" s="185"/>
      <c r="I9106" s="184">
        <v>401.2</v>
      </c>
      <c r="J9106" s="184">
        <v>1372.2</v>
      </c>
      <c r="K9106" s="185">
        <v>0</v>
      </c>
      <c r="L9106" s="185"/>
      <c r="M9106" s="186"/>
      <c r="N9106" s="61" t="s">
        <v>51</v>
      </c>
      <c r="P9106" s="175" t="s">
        <v>73</v>
      </c>
    </row>
    <row r="9107" spans="1:16" ht="17.25">
      <c r="A9107" s="183" t="s">
        <v>18158</v>
      </c>
      <c r="B9107" s="183" t="s">
        <v>18159</v>
      </c>
      <c r="C9107" s="183" t="s">
        <v>73</v>
      </c>
      <c r="D9107" s="183" t="s">
        <v>74</v>
      </c>
      <c r="E9107" s="184"/>
      <c r="F9107" s="184"/>
      <c r="G9107" s="185"/>
      <c r="H9107" s="185"/>
      <c r="I9107" s="184"/>
      <c r="J9107" s="184"/>
      <c r="K9107" s="185" t="s">
        <v>410</v>
      </c>
      <c r="L9107" s="185"/>
      <c r="M9107" s="186"/>
      <c r="N9107" s="61" t="s">
        <v>410</v>
      </c>
      <c r="P9107" s="175" t="s">
        <v>73</v>
      </c>
    </row>
    <row r="9108" spans="1:16" ht="17.25">
      <c r="A9108" s="183" t="s">
        <v>18160</v>
      </c>
      <c r="B9108" s="183" t="s">
        <v>18161</v>
      </c>
      <c r="C9108" s="183" t="s">
        <v>73</v>
      </c>
      <c r="D9108" s="183" t="s">
        <v>74</v>
      </c>
      <c r="E9108" s="184">
        <v>355</v>
      </c>
      <c r="F9108" s="184">
        <v>330</v>
      </c>
      <c r="G9108" s="188" t="s">
        <v>494</v>
      </c>
      <c r="H9108" s="185"/>
      <c r="I9108" s="184">
        <v>253.93</v>
      </c>
      <c r="J9108" s="184">
        <v>583.93</v>
      </c>
      <c r="K9108" s="185">
        <v>77</v>
      </c>
      <c r="L9108" s="185"/>
      <c r="M9108" s="186"/>
      <c r="N9108" s="61" t="s">
        <v>51</v>
      </c>
      <c r="P9108" s="175" t="s">
        <v>73</v>
      </c>
    </row>
    <row r="9109" spans="1:16" ht="17.25">
      <c r="A9109" s="183" t="s">
        <v>18162</v>
      </c>
      <c r="B9109" s="183" t="s">
        <v>18163</v>
      </c>
      <c r="C9109" s="183" t="s">
        <v>73</v>
      </c>
      <c r="D9109" s="183" t="s">
        <v>74</v>
      </c>
      <c r="E9109" s="184">
        <v>335</v>
      </c>
      <c r="F9109" s="184">
        <v>335</v>
      </c>
      <c r="G9109" s="185"/>
      <c r="H9109" s="185"/>
      <c r="I9109" s="184">
        <v>106.3</v>
      </c>
      <c r="J9109" s="184">
        <v>441.3</v>
      </c>
      <c r="K9109" s="185">
        <v>0</v>
      </c>
      <c r="L9109" s="185"/>
      <c r="M9109" s="186"/>
      <c r="N9109" s="61" t="s">
        <v>51</v>
      </c>
      <c r="P9109" s="175" t="s">
        <v>73</v>
      </c>
    </row>
    <row r="9110" spans="1:16" ht="17.25">
      <c r="A9110" s="183" t="s">
        <v>18164</v>
      </c>
      <c r="B9110" s="183" t="s">
        <v>18165</v>
      </c>
      <c r="C9110" s="183" t="s">
        <v>73</v>
      </c>
      <c r="D9110" s="183" t="s">
        <v>74</v>
      </c>
      <c r="E9110" s="184">
        <v>498</v>
      </c>
      <c r="F9110" s="184">
        <v>378</v>
      </c>
      <c r="G9110" s="185" t="s">
        <v>180</v>
      </c>
      <c r="H9110" s="185"/>
      <c r="I9110" s="184">
        <v>131.25</v>
      </c>
      <c r="J9110" s="184">
        <v>509.25</v>
      </c>
      <c r="K9110" s="185">
        <v>63</v>
      </c>
      <c r="L9110" s="185"/>
      <c r="M9110" s="186"/>
      <c r="N9110" s="61" t="s">
        <v>51</v>
      </c>
      <c r="P9110" s="175" t="s">
        <v>73</v>
      </c>
    </row>
    <row r="9111" spans="1:16" ht="17.25">
      <c r="A9111" s="183" t="s">
        <v>18166</v>
      </c>
      <c r="B9111" s="183" t="s">
        <v>18167</v>
      </c>
      <c r="C9111" s="183" t="s">
        <v>73</v>
      </c>
      <c r="D9111" s="183" t="s">
        <v>74</v>
      </c>
      <c r="E9111" s="184">
        <v>185</v>
      </c>
      <c r="F9111" s="184">
        <v>160</v>
      </c>
      <c r="G9111" s="185" t="s">
        <v>102</v>
      </c>
      <c r="H9111" s="185"/>
      <c r="I9111" s="184">
        <v>82.45</v>
      </c>
      <c r="J9111" s="184">
        <v>242.45</v>
      </c>
      <c r="K9111" s="185">
        <v>0</v>
      </c>
      <c r="L9111" s="185" t="s">
        <v>57</v>
      </c>
      <c r="M9111" s="186" t="s">
        <v>332</v>
      </c>
      <c r="N9111" s="61" t="s">
        <v>51</v>
      </c>
      <c r="P9111" s="175" t="s">
        <v>73</v>
      </c>
    </row>
    <row r="9112" spans="1:16" ht="17.25">
      <c r="A9112" s="183" t="s">
        <v>18168</v>
      </c>
      <c r="B9112" s="183" t="s">
        <v>18169</v>
      </c>
      <c r="C9112" s="183" t="s">
        <v>73</v>
      </c>
      <c r="D9112" s="183" t="s">
        <v>74</v>
      </c>
      <c r="E9112" s="184"/>
      <c r="F9112" s="184"/>
      <c r="G9112" s="185"/>
      <c r="H9112" s="185"/>
      <c r="I9112" s="184"/>
      <c r="J9112" s="184"/>
      <c r="K9112" s="185" t="s">
        <v>410</v>
      </c>
      <c r="L9112" s="185"/>
      <c r="M9112" s="186"/>
      <c r="N9112" s="61" t="s">
        <v>410</v>
      </c>
      <c r="P9112" s="175" t="s">
        <v>73</v>
      </c>
    </row>
    <row r="9113" spans="1:16" ht="17.25">
      <c r="A9113" s="183" t="s">
        <v>18170</v>
      </c>
      <c r="B9113" s="183" t="s">
        <v>18074</v>
      </c>
      <c r="C9113" s="183" t="s">
        <v>73</v>
      </c>
      <c r="D9113" s="183" t="s">
        <v>74</v>
      </c>
      <c r="E9113" s="184">
        <v>187</v>
      </c>
      <c r="F9113" s="184">
        <v>187</v>
      </c>
      <c r="G9113" s="185"/>
      <c r="H9113" s="185"/>
      <c r="I9113" s="184">
        <v>87.01</v>
      </c>
      <c r="J9113" s="184">
        <v>274.01</v>
      </c>
      <c r="K9113" s="185">
        <v>5</v>
      </c>
      <c r="L9113" s="185"/>
      <c r="M9113" s="186"/>
      <c r="N9113" s="61" t="s">
        <v>51</v>
      </c>
      <c r="P9113" s="175" t="s">
        <v>73</v>
      </c>
    </row>
    <row r="9114" spans="1:16" ht="17.25">
      <c r="A9114" s="183" t="s">
        <v>18171</v>
      </c>
      <c r="B9114" s="183" t="s">
        <v>18172</v>
      </c>
      <c r="C9114" s="183" t="s">
        <v>73</v>
      </c>
      <c r="D9114" s="183" t="s">
        <v>74</v>
      </c>
      <c r="E9114" s="184">
        <v>306</v>
      </c>
      <c r="F9114" s="184">
        <v>306</v>
      </c>
      <c r="G9114" s="185"/>
      <c r="H9114" s="185"/>
      <c r="I9114" s="184">
        <v>86.62</v>
      </c>
      <c r="J9114" s="184">
        <v>392.62</v>
      </c>
      <c r="K9114" s="185">
        <v>43</v>
      </c>
      <c r="L9114" s="185" t="s">
        <v>130</v>
      </c>
      <c r="M9114" s="186" t="s">
        <v>2173</v>
      </c>
      <c r="N9114" s="61" t="s">
        <v>51</v>
      </c>
      <c r="P9114" s="175" t="s">
        <v>73</v>
      </c>
    </row>
    <row r="9115" spans="1:16" ht="17.25">
      <c r="A9115" s="183" t="s">
        <v>18173</v>
      </c>
      <c r="B9115" s="183" t="s">
        <v>18174</v>
      </c>
      <c r="C9115" s="183" t="s">
        <v>73</v>
      </c>
      <c r="D9115" s="183" t="s">
        <v>74</v>
      </c>
      <c r="E9115" s="184">
        <v>359</v>
      </c>
      <c r="F9115" s="184">
        <v>359</v>
      </c>
      <c r="G9115" s="185"/>
      <c r="H9115" s="185"/>
      <c r="I9115" s="184">
        <v>101.54</v>
      </c>
      <c r="J9115" s="184">
        <v>460.54</v>
      </c>
      <c r="K9115" s="185">
        <v>54</v>
      </c>
      <c r="L9115" s="185"/>
      <c r="M9115" s="186"/>
      <c r="N9115" s="61" t="s">
        <v>51</v>
      </c>
      <c r="P9115" s="175" t="s">
        <v>73</v>
      </c>
    </row>
    <row r="9116" spans="1:16" ht="17.25">
      <c r="A9116" s="183" t="s">
        <v>18175</v>
      </c>
      <c r="B9116" s="183" t="s">
        <v>18176</v>
      </c>
      <c r="C9116" s="183" t="s">
        <v>73</v>
      </c>
      <c r="D9116" s="183" t="s">
        <v>74</v>
      </c>
      <c r="E9116" s="184">
        <v>359</v>
      </c>
      <c r="F9116" s="184">
        <v>359</v>
      </c>
      <c r="G9116" s="185"/>
      <c r="H9116" s="185"/>
      <c r="I9116" s="184">
        <v>101.54</v>
      </c>
      <c r="J9116" s="184">
        <v>460.54</v>
      </c>
      <c r="K9116" s="185">
        <v>73</v>
      </c>
      <c r="L9116" s="185"/>
      <c r="M9116" s="186"/>
      <c r="N9116" s="61" t="s">
        <v>51</v>
      </c>
      <c r="P9116" s="175" t="s">
        <v>73</v>
      </c>
    </row>
    <row r="9117" spans="1:16" ht="17.25">
      <c r="A9117" s="183" t="s">
        <v>18177</v>
      </c>
      <c r="B9117" s="183" t="s">
        <v>18178</v>
      </c>
      <c r="C9117" s="183" t="s">
        <v>73</v>
      </c>
      <c r="D9117" s="183" t="s">
        <v>74</v>
      </c>
      <c r="E9117" s="184">
        <v>177</v>
      </c>
      <c r="F9117" s="184">
        <v>177</v>
      </c>
      <c r="G9117" s="185"/>
      <c r="H9117" s="185"/>
      <c r="I9117" s="184">
        <v>54.07</v>
      </c>
      <c r="J9117" s="184">
        <v>231.07</v>
      </c>
      <c r="K9117" s="185">
        <v>96</v>
      </c>
      <c r="L9117" s="185"/>
      <c r="M9117" s="186"/>
      <c r="N9117" s="61" t="s">
        <v>51</v>
      </c>
      <c r="P9117" s="175" t="s">
        <v>73</v>
      </c>
    </row>
    <row r="9118" spans="1:16" ht="17.25">
      <c r="A9118" s="183" t="s">
        <v>18179</v>
      </c>
      <c r="B9118" s="183" t="s">
        <v>18180</v>
      </c>
      <c r="C9118" s="183" t="s">
        <v>73</v>
      </c>
      <c r="D9118" s="183" t="s">
        <v>74</v>
      </c>
      <c r="E9118" s="184"/>
      <c r="F9118" s="184"/>
      <c r="G9118" s="188"/>
      <c r="H9118" s="185"/>
      <c r="I9118" s="184"/>
      <c r="J9118" s="184"/>
      <c r="K9118" s="185" t="s">
        <v>410</v>
      </c>
      <c r="L9118" s="185"/>
      <c r="M9118" s="186"/>
      <c r="N9118" s="61" t="s">
        <v>410</v>
      </c>
      <c r="P9118" s="175" t="s">
        <v>73</v>
      </c>
    </row>
    <row r="9119" spans="1:16" ht="17.25">
      <c r="A9119" s="183" t="s">
        <v>18181</v>
      </c>
      <c r="B9119" s="183" t="s">
        <v>18182</v>
      </c>
      <c r="C9119" s="183" t="s">
        <v>73</v>
      </c>
      <c r="D9119" s="183" t="s">
        <v>74</v>
      </c>
      <c r="E9119" s="184"/>
      <c r="F9119" s="184"/>
      <c r="G9119" s="188"/>
      <c r="H9119" s="185"/>
      <c r="I9119" s="184"/>
      <c r="J9119" s="184"/>
      <c r="K9119" s="185" t="s">
        <v>410</v>
      </c>
      <c r="L9119" s="185"/>
      <c r="M9119" s="186"/>
      <c r="N9119" s="61" t="s">
        <v>410</v>
      </c>
      <c r="P9119" s="175" t="s">
        <v>73</v>
      </c>
    </row>
    <row r="9120" spans="1:16" ht="17.25">
      <c r="A9120" s="183" t="s">
        <v>18183</v>
      </c>
      <c r="B9120" s="183" t="s">
        <v>18184</v>
      </c>
      <c r="C9120" s="183" t="s">
        <v>73</v>
      </c>
      <c r="D9120" s="183" t="s">
        <v>74</v>
      </c>
      <c r="E9120" s="184"/>
      <c r="F9120" s="184"/>
      <c r="G9120" s="188"/>
      <c r="H9120" s="185"/>
      <c r="I9120" s="184"/>
      <c r="J9120" s="184"/>
      <c r="K9120" s="185" t="s">
        <v>410</v>
      </c>
      <c r="L9120" s="185"/>
      <c r="M9120" s="186"/>
      <c r="N9120" s="61" t="s">
        <v>410</v>
      </c>
      <c r="P9120" s="175" t="s">
        <v>73</v>
      </c>
    </row>
    <row r="9121" spans="1:16" ht="17.25">
      <c r="A9121" s="183" t="s">
        <v>18185</v>
      </c>
      <c r="B9121" s="183" t="s">
        <v>18186</v>
      </c>
      <c r="C9121" s="183" t="s">
        <v>73</v>
      </c>
      <c r="D9121" s="183" t="s">
        <v>74</v>
      </c>
      <c r="E9121" s="184"/>
      <c r="F9121" s="184"/>
      <c r="G9121" s="185"/>
      <c r="H9121" s="185"/>
      <c r="I9121" s="184"/>
      <c r="J9121" s="184"/>
      <c r="K9121" s="185" t="s">
        <v>410</v>
      </c>
      <c r="L9121" s="185"/>
      <c r="M9121" s="186"/>
      <c r="N9121" s="61" t="s">
        <v>410</v>
      </c>
      <c r="P9121" s="175" t="s">
        <v>73</v>
      </c>
    </row>
    <row r="9122" spans="1:16" ht="17.25">
      <c r="A9122" s="183" t="s">
        <v>18187</v>
      </c>
      <c r="B9122" s="183" t="s">
        <v>18188</v>
      </c>
      <c r="C9122" s="183" t="s">
        <v>73</v>
      </c>
      <c r="D9122" s="183" t="s">
        <v>74</v>
      </c>
      <c r="E9122" s="184"/>
      <c r="F9122" s="184"/>
      <c r="G9122" s="185"/>
      <c r="H9122" s="185"/>
      <c r="I9122" s="184"/>
      <c r="J9122" s="184"/>
      <c r="K9122" s="185" t="s">
        <v>410</v>
      </c>
      <c r="L9122" s="185"/>
      <c r="M9122" s="186"/>
      <c r="N9122" s="61" t="s">
        <v>410</v>
      </c>
      <c r="P9122" s="175" t="s">
        <v>73</v>
      </c>
    </row>
    <row r="9123" spans="1:16" ht="17.25">
      <c r="A9123" s="183" t="s">
        <v>18189</v>
      </c>
      <c r="B9123" s="183" t="s">
        <v>18190</v>
      </c>
      <c r="C9123" s="183" t="s">
        <v>73</v>
      </c>
      <c r="D9123" s="183" t="s">
        <v>74</v>
      </c>
      <c r="E9123" s="184"/>
      <c r="F9123" s="184"/>
      <c r="G9123" s="185"/>
      <c r="H9123" s="185"/>
      <c r="I9123" s="184"/>
      <c r="J9123" s="184"/>
      <c r="K9123" s="185" t="s">
        <v>410</v>
      </c>
      <c r="L9123" s="185"/>
      <c r="M9123" s="186"/>
      <c r="N9123" s="61" t="s">
        <v>410</v>
      </c>
      <c r="P9123" s="175" t="s">
        <v>73</v>
      </c>
    </row>
    <row r="9124" spans="1:16" ht="17.25">
      <c r="A9124" s="183" t="s">
        <v>18191</v>
      </c>
      <c r="B9124" s="183" t="s">
        <v>18192</v>
      </c>
      <c r="C9124" s="183" t="s">
        <v>73</v>
      </c>
      <c r="D9124" s="183" t="s">
        <v>74</v>
      </c>
      <c r="E9124" s="184"/>
      <c r="F9124" s="184"/>
      <c r="G9124" s="185"/>
      <c r="H9124" s="185"/>
      <c r="I9124" s="184"/>
      <c r="J9124" s="184"/>
      <c r="K9124" s="185" t="s">
        <v>410</v>
      </c>
      <c r="L9124" s="185"/>
      <c r="M9124" s="186"/>
      <c r="N9124" s="61" t="s">
        <v>410</v>
      </c>
      <c r="P9124" s="175" t="s">
        <v>73</v>
      </c>
    </row>
    <row r="9125" spans="1:16" ht="17.25">
      <c r="A9125" s="183" t="s">
        <v>18193</v>
      </c>
      <c r="B9125" s="183" t="s">
        <v>18194</v>
      </c>
      <c r="C9125" s="183" t="s">
        <v>73</v>
      </c>
      <c r="D9125" s="183" t="s">
        <v>74</v>
      </c>
      <c r="E9125" s="184"/>
      <c r="F9125" s="184"/>
      <c r="G9125" s="188"/>
      <c r="H9125" s="185"/>
      <c r="I9125" s="184"/>
      <c r="J9125" s="184"/>
      <c r="K9125" s="185" t="s">
        <v>410</v>
      </c>
      <c r="L9125" s="185"/>
      <c r="M9125" s="186"/>
      <c r="N9125" s="61" t="s">
        <v>410</v>
      </c>
      <c r="P9125" s="175" t="s">
        <v>73</v>
      </c>
    </row>
    <row r="9126" spans="1:16" ht="17.25">
      <c r="A9126" s="183" t="s">
        <v>18195</v>
      </c>
      <c r="B9126" s="183" t="s">
        <v>18196</v>
      </c>
      <c r="C9126" s="183" t="s">
        <v>73</v>
      </c>
      <c r="D9126" s="183" t="s">
        <v>74</v>
      </c>
      <c r="E9126" s="184"/>
      <c r="F9126" s="184"/>
      <c r="G9126" s="188"/>
      <c r="H9126" s="185"/>
      <c r="I9126" s="184"/>
      <c r="J9126" s="184"/>
      <c r="K9126" s="185" t="s">
        <v>410</v>
      </c>
      <c r="L9126" s="185"/>
      <c r="M9126" s="186"/>
      <c r="N9126" s="61" t="s">
        <v>410</v>
      </c>
      <c r="P9126" s="175" t="s">
        <v>73</v>
      </c>
    </row>
    <row r="9127" spans="1:16" ht="17.25">
      <c r="A9127" s="183" t="s">
        <v>18197</v>
      </c>
      <c r="B9127" s="183" t="s">
        <v>18198</v>
      </c>
      <c r="C9127" s="183" t="s">
        <v>73</v>
      </c>
      <c r="D9127" s="183" t="s">
        <v>74</v>
      </c>
      <c r="E9127" s="184">
        <v>230</v>
      </c>
      <c r="F9127" s="184">
        <v>230</v>
      </c>
      <c r="G9127" s="188"/>
      <c r="H9127" s="183"/>
      <c r="I9127" s="184">
        <v>76.81</v>
      </c>
      <c r="J9127" s="184">
        <v>306.81</v>
      </c>
      <c r="K9127" s="185">
        <v>31</v>
      </c>
      <c r="L9127" s="185"/>
      <c r="M9127" s="186"/>
      <c r="N9127" s="61" t="s">
        <v>51</v>
      </c>
      <c r="P9127" s="175" t="s">
        <v>73</v>
      </c>
    </row>
    <row r="9128" spans="1:16" ht="17.25">
      <c r="A9128" s="183" t="s">
        <v>18199</v>
      </c>
      <c r="B9128" s="183" t="s">
        <v>18200</v>
      </c>
      <c r="C9128" s="183" t="s">
        <v>73</v>
      </c>
      <c r="D9128" s="183" t="s">
        <v>74</v>
      </c>
      <c r="E9128" s="184">
        <v>230</v>
      </c>
      <c r="F9128" s="184">
        <v>230</v>
      </c>
      <c r="G9128" s="185"/>
      <c r="H9128" s="185"/>
      <c r="I9128" s="184">
        <v>76.81</v>
      </c>
      <c r="J9128" s="184">
        <v>306.81</v>
      </c>
      <c r="K9128" s="185">
        <v>63</v>
      </c>
      <c r="L9128" s="185"/>
      <c r="M9128" s="186"/>
      <c r="N9128" s="61" t="s">
        <v>51</v>
      </c>
      <c r="P9128" s="175" t="s">
        <v>73</v>
      </c>
    </row>
    <row r="9129" spans="1:16" ht="17.25">
      <c r="A9129" s="183" t="s">
        <v>18201</v>
      </c>
      <c r="B9129" s="183" t="s">
        <v>18202</v>
      </c>
      <c r="C9129" s="183" t="s">
        <v>73</v>
      </c>
      <c r="D9129" s="183" t="s">
        <v>74</v>
      </c>
      <c r="E9129" s="184"/>
      <c r="F9129" s="184"/>
      <c r="G9129" s="185"/>
      <c r="H9129" s="185"/>
      <c r="I9129" s="184"/>
      <c r="J9129" s="184"/>
      <c r="K9129" s="185" t="s">
        <v>410</v>
      </c>
      <c r="L9129" s="185"/>
      <c r="M9129" s="186"/>
      <c r="N9129" s="61" t="s">
        <v>410</v>
      </c>
      <c r="P9129" s="175" t="s">
        <v>73</v>
      </c>
    </row>
    <row r="9130" spans="1:16" ht="17.25">
      <c r="A9130" s="183" t="s">
        <v>18203</v>
      </c>
      <c r="B9130" s="183" t="s">
        <v>18204</v>
      </c>
      <c r="C9130" s="183" t="s">
        <v>73</v>
      </c>
      <c r="D9130" s="183" t="s">
        <v>74</v>
      </c>
      <c r="E9130" s="184"/>
      <c r="F9130" s="184"/>
      <c r="G9130" s="185"/>
      <c r="H9130" s="185"/>
      <c r="I9130" s="184"/>
      <c r="J9130" s="184"/>
      <c r="K9130" s="185" t="s">
        <v>410</v>
      </c>
      <c r="L9130" s="185"/>
      <c r="M9130" s="186"/>
      <c r="N9130" s="61" t="s">
        <v>410</v>
      </c>
      <c r="P9130" s="175" t="s">
        <v>73</v>
      </c>
    </row>
    <row r="9131" spans="1:16" ht="17.25">
      <c r="A9131" s="183" t="s">
        <v>18205</v>
      </c>
      <c r="B9131" s="183" t="s">
        <v>18206</v>
      </c>
      <c r="C9131" s="183" t="s">
        <v>73</v>
      </c>
      <c r="D9131" s="183" t="s">
        <v>74</v>
      </c>
      <c r="E9131" s="184">
        <v>355</v>
      </c>
      <c r="F9131" s="184">
        <v>330</v>
      </c>
      <c r="G9131" s="185" t="s">
        <v>494</v>
      </c>
      <c r="H9131" s="185"/>
      <c r="I9131" s="184">
        <v>140.63</v>
      </c>
      <c r="J9131" s="184">
        <v>470.63</v>
      </c>
      <c r="K9131" s="185">
        <v>41</v>
      </c>
      <c r="L9131" s="185" t="s">
        <v>57</v>
      </c>
      <c r="M9131" s="186" t="s">
        <v>2369</v>
      </c>
      <c r="N9131" s="61" t="s">
        <v>51</v>
      </c>
      <c r="P9131" s="175" t="s">
        <v>73</v>
      </c>
    </row>
    <row r="9132" spans="1:16" ht="17.25">
      <c r="A9132" s="183" t="s">
        <v>18207</v>
      </c>
      <c r="B9132" s="183" t="s">
        <v>18208</v>
      </c>
      <c r="C9132" s="183" t="s">
        <v>73</v>
      </c>
      <c r="D9132" s="183" t="s">
        <v>74</v>
      </c>
      <c r="E9132" s="184"/>
      <c r="F9132" s="184"/>
      <c r="G9132" s="185"/>
      <c r="H9132" s="185"/>
      <c r="I9132" s="184"/>
      <c r="J9132" s="184"/>
      <c r="K9132" s="185" t="s">
        <v>410</v>
      </c>
      <c r="L9132" s="185"/>
      <c r="M9132" s="186"/>
      <c r="N9132" s="61" t="s">
        <v>410</v>
      </c>
      <c r="P9132" s="175" t="s">
        <v>73</v>
      </c>
    </row>
    <row r="9133" spans="1:16" ht="17.25">
      <c r="A9133" s="183" t="s">
        <v>18209</v>
      </c>
      <c r="B9133" s="183" t="s">
        <v>18210</v>
      </c>
      <c r="C9133" s="183" t="s">
        <v>73</v>
      </c>
      <c r="D9133" s="183" t="s">
        <v>74</v>
      </c>
      <c r="E9133" s="184">
        <v>342</v>
      </c>
      <c r="F9133" s="184">
        <v>342</v>
      </c>
      <c r="G9133" s="185"/>
      <c r="H9133" s="185"/>
      <c r="I9133" s="184">
        <v>88.62</v>
      </c>
      <c r="J9133" s="184">
        <v>430.62</v>
      </c>
      <c r="K9133" s="185">
        <v>70</v>
      </c>
      <c r="L9133" s="185" t="s">
        <v>57</v>
      </c>
      <c r="M9133" s="186" t="s">
        <v>2740</v>
      </c>
      <c r="N9133" s="61" t="s">
        <v>51</v>
      </c>
      <c r="P9133" s="175" t="s">
        <v>73</v>
      </c>
    </row>
    <row r="9134" spans="1:16" ht="17.25">
      <c r="A9134" s="183" t="s">
        <v>18211</v>
      </c>
      <c r="B9134" s="183" t="s">
        <v>18212</v>
      </c>
      <c r="C9134" s="183" t="s">
        <v>73</v>
      </c>
      <c r="D9134" s="183" t="s">
        <v>74</v>
      </c>
      <c r="E9134" s="184">
        <v>255</v>
      </c>
      <c r="F9134" s="184">
        <v>255</v>
      </c>
      <c r="G9134" s="185"/>
      <c r="H9134" s="185"/>
      <c r="I9134" s="184">
        <v>53.09</v>
      </c>
      <c r="J9134" s="184">
        <v>308.09</v>
      </c>
      <c r="K9134" s="185">
        <v>82</v>
      </c>
      <c r="L9134" s="185"/>
      <c r="M9134" s="186"/>
      <c r="N9134" s="61" t="s">
        <v>51</v>
      </c>
      <c r="P9134" s="175" t="s">
        <v>73</v>
      </c>
    </row>
    <row r="9135" spans="1:16" ht="17.25">
      <c r="A9135" s="183" t="s">
        <v>18213</v>
      </c>
      <c r="B9135" s="183" t="s">
        <v>18214</v>
      </c>
      <c r="C9135" s="183" t="s">
        <v>73</v>
      </c>
      <c r="D9135" s="183" t="s">
        <v>74</v>
      </c>
      <c r="E9135" s="184">
        <v>243</v>
      </c>
      <c r="F9135" s="184">
        <v>243</v>
      </c>
      <c r="G9135" s="185"/>
      <c r="H9135" s="185"/>
      <c r="I9135" s="184">
        <v>53.09</v>
      </c>
      <c r="J9135" s="184">
        <v>296.09</v>
      </c>
      <c r="K9135" s="185">
        <v>118</v>
      </c>
      <c r="L9135" s="185"/>
      <c r="M9135" s="186"/>
      <c r="N9135" s="61" t="s">
        <v>51</v>
      </c>
      <c r="P9135" s="175" t="s">
        <v>73</v>
      </c>
    </row>
    <row r="9136" spans="1:16" ht="17.25">
      <c r="A9136" s="183" t="s">
        <v>18215</v>
      </c>
      <c r="B9136" s="183" t="s">
        <v>18216</v>
      </c>
      <c r="C9136" s="183" t="s">
        <v>73</v>
      </c>
      <c r="D9136" s="183" t="s">
        <v>74</v>
      </c>
      <c r="E9136" s="184"/>
      <c r="F9136" s="184"/>
      <c r="G9136" s="185"/>
      <c r="H9136" s="185"/>
      <c r="I9136" s="184"/>
      <c r="J9136" s="184"/>
      <c r="K9136" s="185" t="s">
        <v>410</v>
      </c>
      <c r="L9136" s="185"/>
      <c r="M9136" s="186"/>
      <c r="N9136" s="61" t="s">
        <v>410</v>
      </c>
      <c r="P9136" s="175" t="s">
        <v>73</v>
      </c>
    </row>
    <row r="9137" spans="1:16" ht="17.25">
      <c r="A9137" s="183" t="s">
        <v>18217</v>
      </c>
      <c r="B9137" s="183" t="s">
        <v>18218</v>
      </c>
      <c r="C9137" s="183" t="s">
        <v>73</v>
      </c>
      <c r="D9137" s="183" t="s">
        <v>74</v>
      </c>
      <c r="E9137" s="184"/>
      <c r="F9137" s="184"/>
      <c r="G9137" s="185"/>
      <c r="H9137" s="185"/>
      <c r="I9137" s="184"/>
      <c r="J9137" s="184"/>
      <c r="K9137" s="185" t="s">
        <v>410</v>
      </c>
      <c r="L9137" s="185"/>
      <c r="M9137" s="186"/>
      <c r="N9137" s="61" t="s">
        <v>410</v>
      </c>
      <c r="P9137" s="175" t="s">
        <v>73</v>
      </c>
    </row>
    <row r="9138" spans="1:16" ht="17.25">
      <c r="A9138" s="183" t="s">
        <v>18219</v>
      </c>
      <c r="B9138" s="183" t="s">
        <v>18220</v>
      </c>
      <c r="C9138" s="183" t="s">
        <v>73</v>
      </c>
      <c r="D9138" s="183" t="s">
        <v>74</v>
      </c>
      <c r="E9138" s="184"/>
      <c r="F9138" s="184"/>
      <c r="G9138" s="185"/>
      <c r="H9138" s="185"/>
      <c r="I9138" s="184"/>
      <c r="J9138" s="184"/>
      <c r="K9138" s="185" t="s">
        <v>410</v>
      </c>
      <c r="L9138" s="185"/>
      <c r="M9138" s="186"/>
      <c r="N9138" s="61" t="s">
        <v>410</v>
      </c>
      <c r="P9138" s="175" t="s">
        <v>73</v>
      </c>
    </row>
    <row r="9139" spans="1:16" ht="17.25">
      <c r="A9139" s="183" t="s">
        <v>18221</v>
      </c>
      <c r="B9139" s="183" t="s">
        <v>18222</v>
      </c>
      <c r="C9139" s="183" t="s">
        <v>73</v>
      </c>
      <c r="D9139" s="183" t="s">
        <v>74</v>
      </c>
      <c r="E9139" s="184"/>
      <c r="F9139" s="184"/>
      <c r="G9139" s="188"/>
      <c r="H9139" s="185"/>
      <c r="I9139" s="184"/>
      <c r="J9139" s="184"/>
      <c r="K9139" s="185" t="s">
        <v>410</v>
      </c>
      <c r="L9139" s="185"/>
      <c r="M9139" s="186"/>
      <c r="N9139" s="61" t="s">
        <v>410</v>
      </c>
      <c r="P9139" s="175" t="s">
        <v>73</v>
      </c>
    </row>
    <row r="9140" spans="1:16" ht="17.25">
      <c r="A9140" s="183" t="s">
        <v>18223</v>
      </c>
      <c r="B9140" s="183" t="s">
        <v>18224</v>
      </c>
      <c r="C9140" s="183" t="s">
        <v>73</v>
      </c>
      <c r="D9140" s="183" t="s">
        <v>74</v>
      </c>
      <c r="E9140" s="184">
        <v>222</v>
      </c>
      <c r="F9140" s="184">
        <v>222</v>
      </c>
      <c r="G9140" s="185"/>
      <c r="H9140" s="185"/>
      <c r="I9140" s="184">
        <v>84.44</v>
      </c>
      <c r="J9140" s="184">
        <v>306.44</v>
      </c>
      <c r="K9140" s="185">
        <v>23</v>
      </c>
      <c r="L9140" s="185"/>
      <c r="M9140" s="186"/>
      <c r="N9140" s="61" t="s">
        <v>51</v>
      </c>
      <c r="P9140" s="175" t="s">
        <v>73</v>
      </c>
    </row>
    <row r="9141" spans="1:16" ht="17.25">
      <c r="A9141" s="183" t="s">
        <v>18225</v>
      </c>
      <c r="B9141" s="183" t="s">
        <v>18226</v>
      </c>
      <c r="C9141" s="183" t="s">
        <v>73</v>
      </c>
      <c r="D9141" s="183" t="s">
        <v>74</v>
      </c>
      <c r="E9141" s="184"/>
      <c r="F9141" s="184"/>
      <c r="G9141" s="185"/>
      <c r="H9141" s="185"/>
      <c r="I9141" s="184"/>
      <c r="J9141" s="184"/>
      <c r="K9141" s="185" t="s">
        <v>410</v>
      </c>
      <c r="L9141" s="185"/>
      <c r="M9141" s="186"/>
      <c r="N9141" s="61" t="s">
        <v>410</v>
      </c>
      <c r="P9141" s="175" t="s">
        <v>73</v>
      </c>
    </row>
    <row r="9142" spans="1:16" ht="17.25">
      <c r="A9142" s="183" t="s">
        <v>18227</v>
      </c>
      <c r="B9142" s="183" t="s">
        <v>18228</v>
      </c>
      <c r="C9142" s="183" t="s">
        <v>73</v>
      </c>
      <c r="D9142" s="183" t="s">
        <v>74</v>
      </c>
      <c r="E9142" s="184">
        <v>360</v>
      </c>
      <c r="F9142" s="184">
        <v>360</v>
      </c>
      <c r="G9142" s="185"/>
      <c r="H9142" s="185"/>
      <c r="I9142" s="184">
        <v>88.62</v>
      </c>
      <c r="J9142" s="184">
        <v>448.62</v>
      </c>
      <c r="K9142" s="185">
        <v>134</v>
      </c>
      <c r="L9142" s="185" t="s">
        <v>76</v>
      </c>
      <c r="M9142" s="186" t="s">
        <v>666</v>
      </c>
      <c r="N9142" s="61" t="s">
        <v>51</v>
      </c>
      <c r="P9142" s="175" t="s">
        <v>73</v>
      </c>
    </row>
    <row r="9143" spans="1:16" ht="17.25">
      <c r="A9143" s="183" t="s">
        <v>18229</v>
      </c>
      <c r="B9143" s="183" t="s">
        <v>18230</v>
      </c>
      <c r="C9143" s="183" t="s">
        <v>73</v>
      </c>
      <c r="D9143" s="183" t="s">
        <v>74</v>
      </c>
      <c r="E9143" s="184"/>
      <c r="F9143" s="184"/>
      <c r="G9143" s="185"/>
      <c r="H9143" s="185"/>
      <c r="I9143" s="184"/>
      <c r="J9143" s="184"/>
      <c r="K9143" s="185" t="s">
        <v>410</v>
      </c>
      <c r="L9143" s="185"/>
      <c r="M9143" s="186"/>
      <c r="N9143" s="61" t="s">
        <v>410</v>
      </c>
      <c r="P9143" s="175" t="s">
        <v>73</v>
      </c>
    </row>
    <row r="9144" spans="1:16" ht="17.25">
      <c r="A9144" s="183" t="s">
        <v>18231</v>
      </c>
      <c r="B9144" s="183" t="s">
        <v>18232</v>
      </c>
      <c r="C9144" s="183" t="s">
        <v>73</v>
      </c>
      <c r="D9144" s="183" t="s">
        <v>74</v>
      </c>
      <c r="E9144" s="184"/>
      <c r="F9144" s="184"/>
      <c r="G9144" s="185"/>
      <c r="H9144" s="185"/>
      <c r="I9144" s="184"/>
      <c r="J9144" s="184"/>
      <c r="K9144" s="185" t="s">
        <v>410</v>
      </c>
      <c r="L9144" s="185"/>
      <c r="M9144" s="186"/>
      <c r="N9144" s="61" t="s">
        <v>410</v>
      </c>
      <c r="P9144" s="175" t="s">
        <v>73</v>
      </c>
    </row>
    <row r="9145" spans="1:16" ht="17.25">
      <c r="A9145" s="183" t="s">
        <v>18233</v>
      </c>
      <c r="B9145" s="183" t="s">
        <v>18234</v>
      </c>
      <c r="C9145" s="183" t="s">
        <v>73</v>
      </c>
      <c r="D9145" s="183" t="s">
        <v>74</v>
      </c>
      <c r="E9145" s="184">
        <v>235</v>
      </c>
      <c r="F9145" s="184">
        <v>235</v>
      </c>
      <c r="G9145" s="185"/>
      <c r="H9145" s="185"/>
      <c r="I9145" s="184">
        <v>83.5</v>
      </c>
      <c r="J9145" s="184">
        <v>318.5</v>
      </c>
      <c r="K9145" s="185">
        <v>0</v>
      </c>
      <c r="L9145" s="185"/>
      <c r="M9145" s="186"/>
      <c r="N9145" s="61" t="s">
        <v>51</v>
      </c>
      <c r="P9145" s="175" t="s">
        <v>73</v>
      </c>
    </row>
    <row r="9146" spans="1:16" ht="17.25">
      <c r="A9146" s="183" t="s">
        <v>18235</v>
      </c>
      <c r="B9146" s="183" t="s">
        <v>18236</v>
      </c>
      <c r="C9146" s="183" t="s">
        <v>73</v>
      </c>
      <c r="D9146" s="183" t="s">
        <v>74</v>
      </c>
      <c r="E9146" s="184">
        <v>389</v>
      </c>
      <c r="F9146" s="184">
        <v>389</v>
      </c>
      <c r="G9146" s="185"/>
      <c r="H9146" s="185"/>
      <c r="I9146" s="184">
        <v>127</v>
      </c>
      <c r="J9146" s="184">
        <v>516</v>
      </c>
      <c r="K9146" s="185">
        <v>37</v>
      </c>
      <c r="L9146" s="185"/>
      <c r="M9146" s="186"/>
      <c r="N9146" s="61" t="s">
        <v>51</v>
      </c>
      <c r="P9146" s="175" t="s">
        <v>73</v>
      </c>
    </row>
    <row r="9147" spans="1:16" ht="17.25">
      <c r="A9147" s="183" t="s">
        <v>18237</v>
      </c>
      <c r="B9147" s="183" t="s">
        <v>18238</v>
      </c>
      <c r="C9147" s="183" t="s">
        <v>73</v>
      </c>
      <c r="D9147" s="183" t="s">
        <v>74</v>
      </c>
      <c r="E9147" s="184"/>
      <c r="F9147" s="184"/>
      <c r="G9147" s="185"/>
      <c r="H9147" s="185"/>
      <c r="I9147" s="184"/>
      <c r="J9147" s="184"/>
      <c r="K9147" s="185" t="s">
        <v>410</v>
      </c>
      <c r="L9147" s="185"/>
      <c r="M9147" s="186"/>
      <c r="N9147" s="61" t="s">
        <v>410</v>
      </c>
      <c r="P9147" s="175" t="s">
        <v>73</v>
      </c>
    </row>
    <row r="9148" spans="1:16" ht="17.25">
      <c r="A9148" s="183" t="s">
        <v>18239</v>
      </c>
      <c r="B9148" s="183" t="s">
        <v>18240</v>
      </c>
      <c r="C9148" s="183" t="s">
        <v>73</v>
      </c>
      <c r="D9148" s="183" t="s">
        <v>74</v>
      </c>
      <c r="E9148" s="184">
        <v>400</v>
      </c>
      <c r="F9148" s="184">
        <v>400</v>
      </c>
      <c r="G9148" s="185"/>
      <c r="H9148" s="185"/>
      <c r="I9148" s="184">
        <v>107.62</v>
      </c>
      <c r="J9148" s="184">
        <v>507.62</v>
      </c>
      <c r="K9148" s="185">
        <v>0</v>
      </c>
      <c r="L9148" s="185"/>
      <c r="M9148" s="186"/>
      <c r="N9148" s="61" t="s">
        <v>51</v>
      </c>
      <c r="P9148" s="175" t="s">
        <v>73</v>
      </c>
    </row>
    <row r="9149" spans="1:16" ht="17.25">
      <c r="A9149" s="183" t="s">
        <v>18241</v>
      </c>
      <c r="B9149" s="183" t="s">
        <v>17898</v>
      </c>
      <c r="C9149" s="183" t="s">
        <v>73</v>
      </c>
      <c r="D9149" s="183" t="s">
        <v>74</v>
      </c>
      <c r="E9149" s="184"/>
      <c r="F9149" s="184"/>
      <c r="G9149" s="185"/>
      <c r="H9149" s="185"/>
      <c r="I9149" s="184"/>
      <c r="J9149" s="184"/>
      <c r="K9149" s="185" t="s">
        <v>410</v>
      </c>
      <c r="L9149" s="185"/>
      <c r="M9149" s="186"/>
      <c r="N9149" s="61" t="s">
        <v>410</v>
      </c>
      <c r="P9149" s="175" t="s">
        <v>73</v>
      </c>
    </row>
    <row r="9150" spans="1:16" ht="17.25">
      <c r="A9150" s="183" t="s">
        <v>18242</v>
      </c>
      <c r="B9150" s="183" t="s">
        <v>18243</v>
      </c>
      <c r="C9150" s="183" t="s">
        <v>73</v>
      </c>
      <c r="D9150" s="183" t="s">
        <v>74</v>
      </c>
      <c r="E9150" s="184"/>
      <c r="F9150" s="184"/>
      <c r="G9150" s="188"/>
      <c r="H9150" s="185"/>
      <c r="I9150" s="184"/>
      <c r="J9150" s="184"/>
      <c r="K9150" s="183" t="s">
        <v>410</v>
      </c>
      <c r="L9150" s="183"/>
      <c r="M9150" s="186"/>
      <c r="N9150" s="61" t="s">
        <v>410</v>
      </c>
      <c r="P9150" s="175" t="s">
        <v>73</v>
      </c>
    </row>
    <row r="9151" spans="1:16" ht="17.25">
      <c r="A9151" s="183" t="s">
        <v>18244</v>
      </c>
      <c r="B9151" s="183" t="s">
        <v>18245</v>
      </c>
      <c r="C9151" s="183" t="s">
        <v>73</v>
      </c>
      <c r="D9151" s="183" t="s">
        <v>74</v>
      </c>
      <c r="E9151" s="184">
        <v>340</v>
      </c>
      <c r="F9151" s="184">
        <v>304</v>
      </c>
      <c r="G9151" s="185" t="s">
        <v>75</v>
      </c>
      <c r="H9151" s="185"/>
      <c r="I9151" s="184">
        <v>71.22</v>
      </c>
      <c r="J9151" s="184">
        <v>375.22</v>
      </c>
      <c r="K9151" s="185">
        <v>0</v>
      </c>
      <c r="L9151" s="185" t="s">
        <v>57</v>
      </c>
      <c r="M9151" s="186" t="s">
        <v>353</v>
      </c>
      <c r="N9151" s="61" t="s">
        <v>51</v>
      </c>
      <c r="P9151" s="175" t="s">
        <v>73</v>
      </c>
    </row>
    <row r="9152" spans="1:16" ht="17.25">
      <c r="A9152" s="183" t="s">
        <v>18246</v>
      </c>
      <c r="B9152" s="183" t="s">
        <v>18247</v>
      </c>
      <c r="C9152" s="183" t="s">
        <v>73</v>
      </c>
      <c r="D9152" s="183" t="s">
        <v>74</v>
      </c>
      <c r="E9152" s="184"/>
      <c r="F9152" s="184"/>
      <c r="G9152" s="185"/>
      <c r="H9152" s="185"/>
      <c r="I9152" s="184"/>
      <c r="J9152" s="184"/>
      <c r="K9152" s="185" t="s">
        <v>410</v>
      </c>
      <c r="L9152" s="185"/>
      <c r="M9152" s="186"/>
      <c r="N9152" s="61" t="s">
        <v>410</v>
      </c>
      <c r="P9152" s="175" t="s">
        <v>73</v>
      </c>
    </row>
    <row r="9153" spans="1:16" ht="17.25">
      <c r="A9153" s="183" t="s">
        <v>18248</v>
      </c>
      <c r="B9153" s="183" t="s">
        <v>18249</v>
      </c>
      <c r="C9153" s="183" t="s">
        <v>73</v>
      </c>
      <c r="D9153" s="183" t="s">
        <v>74</v>
      </c>
      <c r="E9153" s="184"/>
      <c r="F9153" s="184"/>
      <c r="G9153" s="185"/>
      <c r="H9153" s="185"/>
      <c r="I9153" s="184"/>
      <c r="J9153" s="184"/>
      <c r="K9153" s="185" t="s">
        <v>410</v>
      </c>
      <c r="L9153" s="185"/>
      <c r="M9153" s="186"/>
      <c r="N9153" s="61" t="s">
        <v>410</v>
      </c>
      <c r="P9153" s="175" t="s">
        <v>73</v>
      </c>
    </row>
    <row r="9154" spans="1:16" ht="17.25">
      <c r="A9154" s="183" t="s">
        <v>18250</v>
      </c>
      <c r="B9154" s="183" t="s">
        <v>18251</v>
      </c>
      <c r="C9154" s="183" t="s">
        <v>73</v>
      </c>
      <c r="D9154" s="183" t="s">
        <v>74</v>
      </c>
      <c r="E9154" s="184">
        <v>130</v>
      </c>
      <c r="F9154" s="184">
        <v>130</v>
      </c>
      <c r="G9154" s="185"/>
      <c r="H9154" s="185"/>
      <c r="I9154" s="184">
        <v>47.91</v>
      </c>
      <c r="J9154" s="184">
        <v>177.91</v>
      </c>
      <c r="K9154" s="185">
        <v>0</v>
      </c>
      <c r="L9154" s="185"/>
      <c r="M9154" s="186"/>
      <c r="N9154" s="61" t="s">
        <v>51</v>
      </c>
      <c r="P9154" s="175" t="s">
        <v>73</v>
      </c>
    </row>
    <row r="9155" spans="1:16" ht="17.25">
      <c r="A9155" s="183" t="s">
        <v>18252</v>
      </c>
      <c r="B9155" s="183" t="s">
        <v>18253</v>
      </c>
      <c r="C9155" s="183" t="s">
        <v>73</v>
      </c>
      <c r="D9155" s="183" t="s">
        <v>74</v>
      </c>
      <c r="E9155" s="184"/>
      <c r="F9155" s="184"/>
      <c r="G9155" s="185"/>
      <c r="H9155" s="185"/>
      <c r="I9155" s="184"/>
      <c r="J9155" s="184"/>
      <c r="K9155" s="185" t="s">
        <v>410</v>
      </c>
      <c r="L9155" s="185"/>
      <c r="M9155" s="186"/>
      <c r="N9155" s="61" t="s">
        <v>410</v>
      </c>
      <c r="P9155" s="175" t="s">
        <v>73</v>
      </c>
    </row>
    <row r="9156" spans="1:16" ht="17.25">
      <c r="A9156" s="183" t="s">
        <v>18254</v>
      </c>
      <c r="B9156" s="183" t="s">
        <v>18255</v>
      </c>
      <c r="C9156" s="183" t="s">
        <v>73</v>
      </c>
      <c r="D9156" s="183" t="s">
        <v>74</v>
      </c>
      <c r="E9156" s="184"/>
      <c r="F9156" s="184"/>
      <c r="G9156" s="185"/>
      <c r="H9156" s="185"/>
      <c r="I9156" s="184"/>
      <c r="J9156" s="184"/>
      <c r="K9156" s="185" t="s">
        <v>410</v>
      </c>
      <c r="L9156" s="185"/>
      <c r="M9156" s="186"/>
      <c r="N9156" s="61" t="s">
        <v>410</v>
      </c>
      <c r="P9156" s="175" t="s">
        <v>73</v>
      </c>
    </row>
    <row r="9157" spans="1:16" ht="17.25">
      <c r="A9157" s="183" t="s">
        <v>18256</v>
      </c>
      <c r="B9157" s="183" t="s">
        <v>18257</v>
      </c>
      <c r="C9157" s="183" t="s">
        <v>73</v>
      </c>
      <c r="D9157" s="183" t="s">
        <v>74</v>
      </c>
      <c r="E9157" s="184"/>
      <c r="F9157" s="184"/>
      <c r="G9157" s="185"/>
      <c r="H9157" s="185"/>
      <c r="I9157" s="184"/>
      <c r="J9157" s="184"/>
      <c r="K9157" s="185" t="s">
        <v>410</v>
      </c>
      <c r="L9157" s="185"/>
      <c r="M9157" s="186"/>
      <c r="N9157" s="61" t="s">
        <v>410</v>
      </c>
      <c r="P9157" s="175" t="s">
        <v>73</v>
      </c>
    </row>
    <row r="9158" spans="1:16" ht="17.25">
      <c r="A9158" s="183" t="s">
        <v>18258</v>
      </c>
      <c r="B9158" s="183" t="s">
        <v>18259</v>
      </c>
      <c r="C9158" s="183" t="s">
        <v>73</v>
      </c>
      <c r="D9158" s="183" t="s">
        <v>74</v>
      </c>
      <c r="E9158" s="184"/>
      <c r="F9158" s="184"/>
      <c r="G9158" s="185"/>
      <c r="H9158" s="185"/>
      <c r="I9158" s="184"/>
      <c r="J9158" s="184"/>
      <c r="K9158" s="185" t="s">
        <v>410</v>
      </c>
      <c r="L9158" s="185"/>
      <c r="M9158" s="186"/>
      <c r="N9158" s="61" t="s">
        <v>410</v>
      </c>
      <c r="P9158" s="175" t="s">
        <v>73</v>
      </c>
    </row>
    <row r="9159" spans="1:16" ht="17.25">
      <c r="A9159" s="183" t="s">
        <v>18260</v>
      </c>
      <c r="B9159" s="183" t="s">
        <v>18261</v>
      </c>
      <c r="C9159" s="183" t="s">
        <v>73</v>
      </c>
      <c r="D9159" s="183" t="s">
        <v>74</v>
      </c>
      <c r="E9159" s="184"/>
      <c r="F9159" s="184"/>
      <c r="G9159" s="185"/>
      <c r="H9159" s="185"/>
      <c r="I9159" s="184"/>
      <c r="J9159" s="184"/>
      <c r="K9159" s="185" t="s">
        <v>410</v>
      </c>
      <c r="L9159" s="185"/>
      <c r="M9159" s="186"/>
      <c r="N9159" s="61" t="s">
        <v>410</v>
      </c>
      <c r="P9159" s="175" t="s">
        <v>73</v>
      </c>
    </row>
    <row r="9160" spans="1:16" ht="17.25">
      <c r="A9160" s="183" t="s">
        <v>18262</v>
      </c>
      <c r="B9160" s="183" t="s">
        <v>18263</v>
      </c>
      <c r="C9160" s="183" t="s">
        <v>73</v>
      </c>
      <c r="D9160" s="183" t="s">
        <v>74</v>
      </c>
      <c r="E9160" s="184">
        <v>155</v>
      </c>
      <c r="F9160" s="184">
        <v>155</v>
      </c>
      <c r="G9160" s="185"/>
      <c r="H9160" s="185"/>
      <c r="I9160" s="184">
        <v>45.51</v>
      </c>
      <c r="J9160" s="184">
        <v>200.51</v>
      </c>
      <c r="K9160" s="185">
        <v>14</v>
      </c>
      <c r="L9160" s="185" t="s">
        <v>57</v>
      </c>
      <c r="M9160" s="186" t="s">
        <v>217</v>
      </c>
      <c r="N9160" s="61" t="s">
        <v>51</v>
      </c>
      <c r="P9160" s="175" t="s">
        <v>73</v>
      </c>
    </row>
    <row r="9161" spans="1:16" ht="17.25">
      <c r="A9161" s="183" t="s">
        <v>18264</v>
      </c>
      <c r="B9161" s="183" t="s">
        <v>18265</v>
      </c>
      <c r="C9161" s="183" t="s">
        <v>73</v>
      </c>
      <c r="D9161" s="183" t="s">
        <v>74</v>
      </c>
      <c r="E9161" s="184">
        <v>190</v>
      </c>
      <c r="F9161" s="184">
        <v>190</v>
      </c>
      <c r="G9161" s="185"/>
      <c r="H9161" s="185"/>
      <c r="I9161" s="184">
        <v>43.61</v>
      </c>
      <c r="J9161" s="184">
        <v>233.61</v>
      </c>
      <c r="K9161" s="185">
        <v>58</v>
      </c>
      <c r="L9161" s="185" t="s">
        <v>130</v>
      </c>
      <c r="M9161" s="186" t="s">
        <v>217</v>
      </c>
      <c r="N9161" s="61" t="s">
        <v>51</v>
      </c>
      <c r="P9161" s="175" t="s">
        <v>73</v>
      </c>
    </row>
    <row r="9162" spans="1:16" ht="17.25">
      <c r="A9162" s="183" t="s">
        <v>18266</v>
      </c>
      <c r="B9162" s="183" t="s">
        <v>18267</v>
      </c>
      <c r="C9162" s="183" t="s">
        <v>73</v>
      </c>
      <c r="D9162" s="183" t="s">
        <v>74</v>
      </c>
      <c r="E9162" s="184">
        <v>112</v>
      </c>
      <c r="F9162" s="184">
        <v>112</v>
      </c>
      <c r="G9162" s="185"/>
      <c r="H9162" s="185"/>
      <c r="I9162" s="184">
        <v>38.13</v>
      </c>
      <c r="J9162" s="184">
        <v>150.13</v>
      </c>
      <c r="K9162" s="185">
        <v>79</v>
      </c>
      <c r="L9162" s="185" t="s">
        <v>57</v>
      </c>
      <c r="M9162" s="186" t="s">
        <v>6406</v>
      </c>
      <c r="N9162" s="61" t="s">
        <v>51</v>
      </c>
      <c r="P9162" s="175" t="s">
        <v>73</v>
      </c>
    </row>
    <row r="9163" spans="1:16" ht="17.25">
      <c r="A9163" s="183" t="s">
        <v>18268</v>
      </c>
      <c r="B9163" s="183" t="s">
        <v>18269</v>
      </c>
      <c r="C9163" s="183" t="s">
        <v>73</v>
      </c>
      <c r="D9163" s="183" t="s">
        <v>74</v>
      </c>
      <c r="E9163" s="184">
        <v>190</v>
      </c>
      <c r="F9163" s="184">
        <v>190</v>
      </c>
      <c r="G9163" s="185"/>
      <c r="H9163" s="185"/>
      <c r="I9163" s="184">
        <v>43.61</v>
      </c>
      <c r="J9163" s="184">
        <v>233.61</v>
      </c>
      <c r="K9163" s="185">
        <v>0</v>
      </c>
      <c r="L9163" s="185" t="s">
        <v>130</v>
      </c>
      <c r="M9163" s="186" t="s">
        <v>217</v>
      </c>
      <c r="N9163" s="61" t="s">
        <v>51</v>
      </c>
      <c r="P9163" s="175" t="s">
        <v>73</v>
      </c>
    </row>
    <row r="9164" spans="1:16" ht="17.25">
      <c r="A9164" s="183" t="s">
        <v>18270</v>
      </c>
      <c r="B9164" s="183" t="s">
        <v>18271</v>
      </c>
      <c r="C9164" s="183" t="s">
        <v>73</v>
      </c>
      <c r="D9164" s="183" t="s">
        <v>74</v>
      </c>
      <c r="E9164" s="184"/>
      <c r="F9164" s="184"/>
      <c r="G9164" s="185"/>
      <c r="H9164" s="185"/>
      <c r="I9164" s="184"/>
      <c r="J9164" s="184"/>
      <c r="K9164" s="185" t="s">
        <v>410</v>
      </c>
      <c r="L9164" s="185"/>
      <c r="M9164" s="186"/>
      <c r="N9164" s="61" t="s">
        <v>410</v>
      </c>
      <c r="P9164" s="175" t="s">
        <v>73</v>
      </c>
    </row>
    <row r="9165" spans="1:16" ht="17.25">
      <c r="A9165" s="183" t="s">
        <v>18272</v>
      </c>
      <c r="B9165" s="183" t="s">
        <v>18273</v>
      </c>
      <c r="C9165" s="183" t="s">
        <v>73</v>
      </c>
      <c r="D9165" s="183" t="s">
        <v>74</v>
      </c>
      <c r="E9165" s="184">
        <v>300</v>
      </c>
      <c r="F9165" s="184">
        <v>300</v>
      </c>
      <c r="G9165" s="185"/>
      <c r="H9165" s="185"/>
      <c r="I9165" s="184">
        <v>111.16</v>
      </c>
      <c r="J9165" s="184">
        <v>411.16</v>
      </c>
      <c r="K9165" s="185">
        <v>3</v>
      </c>
      <c r="L9165" s="185"/>
      <c r="M9165" s="186"/>
      <c r="N9165" s="61" t="s">
        <v>51</v>
      </c>
      <c r="P9165" s="175" t="s">
        <v>73</v>
      </c>
    </row>
    <row r="9166" spans="1:16" ht="17.25">
      <c r="A9166" s="183" t="s">
        <v>18274</v>
      </c>
      <c r="B9166" s="183" t="s">
        <v>18275</v>
      </c>
      <c r="C9166" s="183" t="s">
        <v>73</v>
      </c>
      <c r="D9166" s="183" t="s">
        <v>74</v>
      </c>
      <c r="E9166" s="184">
        <v>460</v>
      </c>
      <c r="F9166" s="184">
        <v>460</v>
      </c>
      <c r="G9166" s="185"/>
      <c r="H9166" s="185"/>
      <c r="I9166" s="184">
        <v>138.33</v>
      </c>
      <c r="J9166" s="184">
        <v>598.33</v>
      </c>
      <c r="K9166" s="185">
        <v>72</v>
      </c>
      <c r="L9166" s="185"/>
      <c r="M9166" s="186"/>
      <c r="N9166" s="61" t="s">
        <v>51</v>
      </c>
      <c r="P9166" s="175" t="s">
        <v>73</v>
      </c>
    </row>
    <row r="9167" spans="1:16" ht="17.25">
      <c r="A9167" s="183" t="s">
        <v>18276</v>
      </c>
      <c r="B9167" s="183" t="s">
        <v>18277</v>
      </c>
      <c r="C9167" s="183" t="s">
        <v>73</v>
      </c>
      <c r="D9167" s="183" t="s">
        <v>74</v>
      </c>
      <c r="E9167" s="184">
        <v>433</v>
      </c>
      <c r="F9167" s="184">
        <v>433</v>
      </c>
      <c r="G9167" s="185"/>
      <c r="H9167" s="185"/>
      <c r="I9167" s="184">
        <v>138.33</v>
      </c>
      <c r="J9167" s="184">
        <v>571.33</v>
      </c>
      <c r="K9167" s="185">
        <v>98</v>
      </c>
      <c r="L9167" s="185"/>
      <c r="M9167" s="186"/>
      <c r="N9167" s="61" t="s">
        <v>51</v>
      </c>
      <c r="P9167" s="175" t="s">
        <v>73</v>
      </c>
    </row>
    <row r="9168" spans="1:16" ht="17.25">
      <c r="A9168" s="183" t="s">
        <v>18278</v>
      </c>
      <c r="B9168" s="183" t="s">
        <v>18279</v>
      </c>
      <c r="C9168" s="183" t="s">
        <v>73</v>
      </c>
      <c r="D9168" s="183" t="s">
        <v>74</v>
      </c>
      <c r="E9168" s="184"/>
      <c r="F9168" s="184"/>
      <c r="G9168" s="185"/>
      <c r="H9168" s="185"/>
      <c r="I9168" s="184"/>
      <c r="J9168" s="184"/>
      <c r="K9168" s="185" t="s">
        <v>410</v>
      </c>
      <c r="L9168" s="185"/>
      <c r="M9168" s="186"/>
      <c r="N9168" s="61" t="s">
        <v>410</v>
      </c>
      <c r="P9168" s="175" t="s">
        <v>73</v>
      </c>
    </row>
    <row r="9169" spans="1:16" ht="17.25">
      <c r="A9169" s="183" t="s">
        <v>18280</v>
      </c>
      <c r="B9169" s="183" t="s">
        <v>18281</v>
      </c>
      <c r="C9169" s="183" t="s">
        <v>73</v>
      </c>
      <c r="D9169" s="183" t="s">
        <v>74</v>
      </c>
      <c r="E9169" s="184">
        <v>166</v>
      </c>
      <c r="F9169" s="184">
        <v>130</v>
      </c>
      <c r="G9169" s="185" t="s">
        <v>214</v>
      </c>
      <c r="H9169" s="185"/>
      <c r="I9169" s="184">
        <v>51.26</v>
      </c>
      <c r="J9169" s="184">
        <v>181.26</v>
      </c>
      <c r="K9169" s="185">
        <v>68</v>
      </c>
      <c r="L9169" s="185"/>
      <c r="M9169" s="186"/>
      <c r="N9169" s="61" t="s">
        <v>51</v>
      </c>
      <c r="P9169" s="175" t="s">
        <v>73</v>
      </c>
    </row>
    <row r="9170" spans="1:16" ht="17.25">
      <c r="A9170" s="183" t="s">
        <v>18282</v>
      </c>
      <c r="B9170" s="183" t="s">
        <v>18283</v>
      </c>
      <c r="C9170" s="183" t="s">
        <v>73</v>
      </c>
      <c r="D9170" s="183" t="s">
        <v>74</v>
      </c>
      <c r="E9170" s="184"/>
      <c r="F9170" s="184"/>
      <c r="G9170" s="185"/>
      <c r="H9170" s="185"/>
      <c r="I9170" s="184"/>
      <c r="J9170" s="184"/>
      <c r="K9170" s="185" t="s">
        <v>410</v>
      </c>
      <c r="L9170" s="185"/>
      <c r="M9170" s="186"/>
      <c r="N9170" s="61" t="s">
        <v>410</v>
      </c>
      <c r="P9170" s="175" t="s">
        <v>73</v>
      </c>
    </row>
    <row r="9171" spans="1:16" ht="17.25">
      <c r="A9171" s="183" t="s">
        <v>18284</v>
      </c>
      <c r="B9171" s="183" t="s">
        <v>18285</v>
      </c>
      <c r="C9171" s="183" t="s">
        <v>73</v>
      </c>
      <c r="D9171" s="183" t="s">
        <v>74</v>
      </c>
      <c r="E9171" s="184"/>
      <c r="F9171" s="184"/>
      <c r="G9171" s="185"/>
      <c r="H9171" s="185"/>
      <c r="I9171" s="184"/>
      <c r="J9171" s="184"/>
      <c r="K9171" s="185" t="s">
        <v>410</v>
      </c>
      <c r="L9171" s="185"/>
      <c r="M9171" s="186"/>
      <c r="N9171" s="61" t="s">
        <v>410</v>
      </c>
      <c r="P9171" s="175" t="s">
        <v>73</v>
      </c>
    </row>
    <row r="9172" spans="1:16" ht="17.25">
      <c r="A9172" s="183" t="s">
        <v>18286</v>
      </c>
      <c r="B9172" s="183" t="s">
        <v>18287</v>
      </c>
      <c r="C9172" s="183" t="s">
        <v>73</v>
      </c>
      <c r="D9172" s="183" t="s">
        <v>74</v>
      </c>
      <c r="E9172" s="184"/>
      <c r="F9172" s="184"/>
      <c r="G9172" s="185"/>
      <c r="H9172" s="185"/>
      <c r="I9172" s="184"/>
      <c r="J9172" s="184"/>
      <c r="K9172" s="185" t="s">
        <v>410</v>
      </c>
      <c r="L9172" s="185"/>
      <c r="M9172" s="186"/>
      <c r="N9172" s="61" t="s">
        <v>410</v>
      </c>
      <c r="P9172" s="175" t="s">
        <v>73</v>
      </c>
    </row>
    <row r="9173" spans="1:16" ht="17.25">
      <c r="A9173" s="183" t="s">
        <v>18288</v>
      </c>
      <c r="B9173" s="183" t="s">
        <v>18289</v>
      </c>
      <c r="C9173" s="183" t="s">
        <v>73</v>
      </c>
      <c r="D9173" s="183" t="s">
        <v>74</v>
      </c>
      <c r="E9173" s="184"/>
      <c r="F9173" s="184"/>
      <c r="G9173" s="185"/>
      <c r="H9173" s="185"/>
      <c r="I9173" s="184"/>
      <c r="J9173" s="184"/>
      <c r="K9173" s="185" t="s">
        <v>410</v>
      </c>
      <c r="L9173" s="185"/>
      <c r="M9173" s="186"/>
      <c r="N9173" s="61" t="s">
        <v>410</v>
      </c>
      <c r="P9173" s="175" t="s">
        <v>73</v>
      </c>
    </row>
    <row r="9174" spans="1:16" ht="17.25">
      <c r="A9174" s="183" t="s">
        <v>18290</v>
      </c>
      <c r="B9174" s="183" t="s">
        <v>18291</v>
      </c>
      <c r="C9174" s="183" t="s">
        <v>73</v>
      </c>
      <c r="D9174" s="183" t="s">
        <v>74</v>
      </c>
      <c r="E9174" s="184"/>
      <c r="F9174" s="184"/>
      <c r="G9174" s="185"/>
      <c r="H9174" s="185"/>
      <c r="I9174" s="184"/>
      <c r="J9174" s="184"/>
      <c r="K9174" s="185" t="s">
        <v>410</v>
      </c>
      <c r="L9174" s="185"/>
      <c r="M9174" s="186"/>
      <c r="N9174" s="61" t="s">
        <v>410</v>
      </c>
      <c r="P9174" s="175" t="s">
        <v>73</v>
      </c>
    </row>
    <row r="9175" spans="1:16" ht="17.25">
      <c r="A9175" s="183" t="s">
        <v>18292</v>
      </c>
      <c r="B9175" s="183" t="s">
        <v>18293</v>
      </c>
      <c r="C9175" s="183" t="s">
        <v>73</v>
      </c>
      <c r="D9175" s="183" t="s">
        <v>74</v>
      </c>
      <c r="E9175" s="184"/>
      <c r="F9175" s="184"/>
      <c r="G9175" s="185"/>
      <c r="H9175" s="185"/>
      <c r="I9175" s="184"/>
      <c r="J9175" s="184"/>
      <c r="K9175" s="185" t="s">
        <v>410</v>
      </c>
      <c r="L9175" s="185"/>
      <c r="M9175" s="186"/>
      <c r="N9175" s="61" t="s">
        <v>410</v>
      </c>
      <c r="P9175" s="175" t="s">
        <v>73</v>
      </c>
    </row>
    <row r="9176" spans="1:16" ht="17.25">
      <c r="A9176" s="183" t="s">
        <v>18294</v>
      </c>
      <c r="B9176" s="183" t="s">
        <v>18295</v>
      </c>
      <c r="C9176" s="183" t="s">
        <v>73</v>
      </c>
      <c r="D9176" s="183" t="s">
        <v>74</v>
      </c>
      <c r="E9176" s="184"/>
      <c r="F9176" s="184"/>
      <c r="G9176" s="185"/>
      <c r="H9176" s="185"/>
      <c r="I9176" s="184"/>
      <c r="J9176" s="184"/>
      <c r="K9176" s="185" t="s">
        <v>410</v>
      </c>
      <c r="L9176" s="185"/>
      <c r="M9176" s="186"/>
      <c r="N9176" s="61" t="s">
        <v>410</v>
      </c>
      <c r="P9176" s="175" t="s">
        <v>73</v>
      </c>
    </row>
    <row r="9177" spans="1:16" ht="17.25">
      <c r="A9177" s="183" t="s">
        <v>18296</v>
      </c>
      <c r="B9177" s="183" t="s">
        <v>18297</v>
      </c>
      <c r="C9177" s="183" t="s">
        <v>73</v>
      </c>
      <c r="D9177" s="183" t="s">
        <v>74</v>
      </c>
      <c r="E9177" s="184">
        <v>152</v>
      </c>
      <c r="F9177" s="184">
        <v>146</v>
      </c>
      <c r="G9177" s="185" t="s">
        <v>321</v>
      </c>
      <c r="H9177" s="185"/>
      <c r="I9177" s="184">
        <v>40.26</v>
      </c>
      <c r="J9177" s="184">
        <v>186.26</v>
      </c>
      <c r="K9177" s="185">
        <v>360</v>
      </c>
      <c r="L9177" s="185"/>
      <c r="M9177" s="186"/>
      <c r="N9177" s="61" t="s">
        <v>51</v>
      </c>
      <c r="P9177" s="175" t="s">
        <v>73</v>
      </c>
    </row>
    <row r="9178" spans="1:16" ht="17.25">
      <c r="A9178" s="183" t="s">
        <v>18298</v>
      </c>
      <c r="B9178" s="183" t="s">
        <v>18299</v>
      </c>
      <c r="C9178" s="183" t="s">
        <v>73</v>
      </c>
      <c r="D9178" s="183" t="s">
        <v>74</v>
      </c>
      <c r="E9178" s="184"/>
      <c r="F9178" s="184"/>
      <c r="G9178" s="185"/>
      <c r="H9178" s="185"/>
      <c r="I9178" s="184"/>
      <c r="J9178" s="184"/>
      <c r="K9178" s="185" t="s">
        <v>410</v>
      </c>
      <c r="L9178" s="185"/>
      <c r="M9178" s="186"/>
      <c r="N9178" s="61" t="s">
        <v>410</v>
      </c>
      <c r="P9178" s="175" t="s">
        <v>73</v>
      </c>
    </row>
    <row r="9179" spans="1:16" ht="17.25">
      <c r="A9179" s="183" t="s">
        <v>18300</v>
      </c>
      <c r="B9179" s="183" t="s">
        <v>18301</v>
      </c>
      <c r="C9179" s="183" t="s">
        <v>73</v>
      </c>
      <c r="D9179" s="183" t="s">
        <v>74</v>
      </c>
      <c r="E9179" s="184">
        <v>150</v>
      </c>
      <c r="F9179" s="184">
        <v>150</v>
      </c>
      <c r="G9179" s="185"/>
      <c r="H9179" s="185"/>
      <c r="I9179" s="184">
        <v>46.11</v>
      </c>
      <c r="J9179" s="184">
        <v>196.11</v>
      </c>
      <c r="K9179" s="185">
        <v>66</v>
      </c>
      <c r="L9179" s="185"/>
      <c r="M9179" s="186"/>
      <c r="N9179" s="61" t="s">
        <v>51</v>
      </c>
      <c r="P9179" s="175" t="s">
        <v>73</v>
      </c>
    </row>
    <row r="9180" spans="1:16" ht="17.25">
      <c r="A9180" s="183" t="s">
        <v>18302</v>
      </c>
      <c r="B9180" s="183" t="s">
        <v>18303</v>
      </c>
      <c r="C9180" s="183" t="s">
        <v>73</v>
      </c>
      <c r="D9180" s="183" t="s">
        <v>74</v>
      </c>
      <c r="E9180" s="184">
        <v>150</v>
      </c>
      <c r="F9180" s="184">
        <v>150</v>
      </c>
      <c r="G9180" s="185"/>
      <c r="H9180" s="185"/>
      <c r="I9180" s="184">
        <v>46.34</v>
      </c>
      <c r="J9180" s="184">
        <v>196.34</v>
      </c>
      <c r="K9180" s="185">
        <v>90</v>
      </c>
      <c r="L9180" s="185"/>
      <c r="M9180" s="186"/>
      <c r="N9180" s="61" t="s">
        <v>51</v>
      </c>
      <c r="P9180" s="175" t="s">
        <v>73</v>
      </c>
    </row>
    <row r="9181" spans="1:16" ht="17.25">
      <c r="A9181" s="183" t="s">
        <v>18304</v>
      </c>
      <c r="B9181" s="183" t="s">
        <v>18305</v>
      </c>
      <c r="C9181" s="183" t="s">
        <v>73</v>
      </c>
      <c r="D9181" s="183" t="s">
        <v>74</v>
      </c>
      <c r="E9181" s="184"/>
      <c r="F9181" s="184"/>
      <c r="G9181" s="185"/>
      <c r="H9181" s="185"/>
      <c r="I9181" s="184"/>
      <c r="J9181" s="184"/>
      <c r="K9181" s="185" t="s">
        <v>410</v>
      </c>
      <c r="L9181" s="185"/>
      <c r="M9181" s="186"/>
      <c r="N9181" s="61" t="s">
        <v>410</v>
      </c>
      <c r="P9181" s="175" t="s">
        <v>73</v>
      </c>
    </row>
    <row r="9182" spans="1:16" ht="17.25">
      <c r="A9182" s="183" t="s">
        <v>18306</v>
      </c>
      <c r="B9182" s="183" t="s">
        <v>18307</v>
      </c>
      <c r="C9182" s="183" t="s">
        <v>73</v>
      </c>
      <c r="D9182" s="183" t="s">
        <v>74</v>
      </c>
      <c r="E9182" s="184"/>
      <c r="F9182" s="184"/>
      <c r="G9182" s="185"/>
      <c r="H9182" s="185"/>
      <c r="I9182" s="184"/>
      <c r="J9182" s="184"/>
      <c r="K9182" s="185" t="s">
        <v>410</v>
      </c>
      <c r="L9182" s="185"/>
      <c r="M9182" s="186"/>
      <c r="N9182" s="61" t="s">
        <v>410</v>
      </c>
      <c r="P9182" s="175" t="s">
        <v>73</v>
      </c>
    </row>
    <row r="9183" spans="1:16" ht="17.25">
      <c r="A9183" s="183" t="s">
        <v>18308</v>
      </c>
      <c r="B9183" s="183" t="s">
        <v>18309</v>
      </c>
      <c r="C9183" s="183" t="s">
        <v>73</v>
      </c>
      <c r="D9183" s="183" t="s">
        <v>74</v>
      </c>
      <c r="E9183" s="184"/>
      <c r="F9183" s="184"/>
      <c r="G9183" s="185"/>
      <c r="H9183" s="185"/>
      <c r="I9183" s="184"/>
      <c r="J9183" s="184"/>
      <c r="K9183" s="185" t="s">
        <v>410</v>
      </c>
      <c r="L9183" s="185"/>
      <c r="M9183" s="186"/>
      <c r="N9183" s="61" t="s">
        <v>410</v>
      </c>
      <c r="P9183" s="175" t="s">
        <v>73</v>
      </c>
    </row>
    <row r="9184" spans="1:16" ht="17.25">
      <c r="A9184" s="183" t="s">
        <v>18310</v>
      </c>
      <c r="B9184" s="183" t="s">
        <v>18066</v>
      </c>
      <c r="C9184" s="183" t="s">
        <v>73</v>
      </c>
      <c r="D9184" s="183" t="s">
        <v>74</v>
      </c>
      <c r="E9184" s="184"/>
      <c r="F9184" s="184"/>
      <c r="G9184" s="185"/>
      <c r="H9184" s="185"/>
      <c r="I9184" s="184"/>
      <c r="J9184" s="184"/>
      <c r="K9184" s="185" t="s">
        <v>410</v>
      </c>
      <c r="L9184" s="185"/>
      <c r="M9184" s="186"/>
      <c r="N9184" s="61" t="s">
        <v>410</v>
      </c>
      <c r="P9184" s="175" t="s">
        <v>73</v>
      </c>
    </row>
    <row r="9185" spans="1:16" ht="17.25">
      <c r="A9185" s="183" t="s">
        <v>18311</v>
      </c>
      <c r="B9185" s="183" t="s">
        <v>18312</v>
      </c>
      <c r="C9185" s="183" t="s">
        <v>73</v>
      </c>
      <c r="D9185" s="183" t="s">
        <v>74</v>
      </c>
      <c r="E9185" s="184"/>
      <c r="F9185" s="184"/>
      <c r="G9185" s="188"/>
      <c r="H9185" s="185"/>
      <c r="I9185" s="184"/>
      <c r="J9185" s="184"/>
      <c r="K9185" s="185" t="s">
        <v>410</v>
      </c>
      <c r="L9185" s="185"/>
      <c r="M9185" s="186"/>
      <c r="N9185" s="61" t="s">
        <v>410</v>
      </c>
      <c r="P9185" s="175" t="s">
        <v>73</v>
      </c>
    </row>
    <row r="9186" spans="1:16" ht="17.25">
      <c r="A9186" s="183" t="s">
        <v>18313</v>
      </c>
      <c r="B9186" s="183" t="s">
        <v>18314</v>
      </c>
      <c r="C9186" s="183" t="s">
        <v>73</v>
      </c>
      <c r="D9186" s="183" t="s">
        <v>74</v>
      </c>
      <c r="E9186" s="184"/>
      <c r="F9186" s="184"/>
      <c r="G9186" s="188"/>
      <c r="H9186" s="185"/>
      <c r="I9186" s="184"/>
      <c r="J9186" s="184"/>
      <c r="K9186" s="185" t="s">
        <v>410</v>
      </c>
      <c r="L9186" s="185"/>
      <c r="M9186" s="186"/>
      <c r="N9186" s="61" t="s">
        <v>410</v>
      </c>
      <c r="P9186" s="175" t="s">
        <v>73</v>
      </c>
    </row>
    <row r="9187" spans="1:16" ht="17.25">
      <c r="A9187" s="183" t="s">
        <v>18315</v>
      </c>
      <c r="B9187" s="183" t="s">
        <v>18316</v>
      </c>
      <c r="C9187" s="183" t="s">
        <v>73</v>
      </c>
      <c r="D9187" s="183" t="s">
        <v>74</v>
      </c>
      <c r="E9187" s="184"/>
      <c r="F9187" s="184"/>
      <c r="G9187" s="188"/>
      <c r="H9187" s="185"/>
      <c r="I9187" s="184"/>
      <c r="J9187" s="184"/>
      <c r="K9187" s="185" t="s">
        <v>410</v>
      </c>
      <c r="L9187" s="185"/>
      <c r="M9187" s="186"/>
      <c r="N9187" s="61" t="s">
        <v>410</v>
      </c>
      <c r="P9187" s="175" t="s">
        <v>73</v>
      </c>
    </row>
    <row r="9188" spans="1:16" ht="17.25">
      <c r="A9188" s="183" t="s">
        <v>18317</v>
      </c>
      <c r="B9188" s="183" t="s">
        <v>18318</v>
      </c>
      <c r="C9188" s="183" t="s">
        <v>73</v>
      </c>
      <c r="D9188" s="183" t="s">
        <v>74</v>
      </c>
      <c r="E9188" s="184">
        <v>135</v>
      </c>
      <c r="F9188" s="184">
        <v>135</v>
      </c>
      <c r="G9188" s="185"/>
      <c r="H9188" s="185"/>
      <c r="I9188" s="184">
        <v>88.25</v>
      </c>
      <c r="J9188" s="184">
        <v>223.25</v>
      </c>
      <c r="K9188" s="185">
        <v>61</v>
      </c>
      <c r="L9188" s="185"/>
      <c r="M9188" s="186"/>
      <c r="N9188" s="61" t="s">
        <v>51</v>
      </c>
      <c r="P9188" s="175" t="s">
        <v>73</v>
      </c>
    </row>
    <row r="9189" spans="1:16" ht="17.25">
      <c r="A9189" s="183" t="s">
        <v>18319</v>
      </c>
      <c r="B9189" s="183" t="s">
        <v>18320</v>
      </c>
      <c r="C9189" s="183" t="s">
        <v>73</v>
      </c>
      <c r="D9189" s="183" t="s">
        <v>74</v>
      </c>
      <c r="E9189" s="184">
        <v>180</v>
      </c>
      <c r="F9189" s="184">
        <v>180</v>
      </c>
      <c r="G9189" s="188"/>
      <c r="H9189" s="185"/>
      <c r="I9189" s="184">
        <v>38.37</v>
      </c>
      <c r="J9189" s="184">
        <v>218.37</v>
      </c>
      <c r="K9189" s="185">
        <v>117</v>
      </c>
      <c r="L9189" s="185"/>
      <c r="M9189" s="186"/>
      <c r="N9189" s="61" t="s">
        <v>51</v>
      </c>
      <c r="P9189" s="175" t="s">
        <v>73</v>
      </c>
    </row>
    <row r="9190" spans="1:16" ht="17.25">
      <c r="A9190" s="183" t="s">
        <v>18321</v>
      </c>
      <c r="B9190" s="183" t="s">
        <v>18322</v>
      </c>
      <c r="C9190" s="183" t="s">
        <v>73</v>
      </c>
      <c r="D9190" s="183" t="s">
        <v>74</v>
      </c>
      <c r="E9190" s="184"/>
      <c r="F9190" s="184"/>
      <c r="G9190" s="185"/>
      <c r="H9190" s="185"/>
      <c r="I9190" s="184"/>
      <c r="J9190" s="184"/>
      <c r="K9190" s="185" t="s">
        <v>410</v>
      </c>
      <c r="L9190" s="185"/>
      <c r="M9190" s="186"/>
      <c r="N9190" s="61" t="s">
        <v>410</v>
      </c>
      <c r="P9190" s="175" t="s">
        <v>73</v>
      </c>
    </row>
    <row r="9191" spans="1:16" ht="17.25">
      <c r="A9191" s="183" t="s">
        <v>18323</v>
      </c>
      <c r="B9191" s="183" t="s">
        <v>18324</v>
      </c>
      <c r="C9191" s="183" t="s">
        <v>73</v>
      </c>
      <c r="D9191" s="183" t="s">
        <v>74</v>
      </c>
      <c r="E9191" s="184">
        <v>220</v>
      </c>
      <c r="F9191" s="184">
        <v>220</v>
      </c>
      <c r="G9191" s="185"/>
      <c r="H9191" s="185"/>
      <c r="I9191" s="184">
        <v>52.31</v>
      </c>
      <c r="J9191" s="184">
        <v>272.31</v>
      </c>
      <c r="K9191" s="185">
        <v>127</v>
      </c>
      <c r="L9191" s="185"/>
      <c r="M9191" s="186"/>
      <c r="N9191" s="61" t="s">
        <v>51</v>
      </c>
      <c r="P9191" s="175" t="s">
        <v>73</v>
      </c>
    </row>
    <row r="9192" spans="1:16" ht="17.25">
      <c r="A9192" s="183" t="s">
        <v>18325</v>
      </c>
      <c r="B9192" s="183" t="s">
        <v>8965</v>
      </c>
      <c r="C9192" s="183" t="s">
        <v>73</v>
      </c>
      <c r="D9192" s="183" t="s">
        <v>74</v>
      </c>
      <c r="E9192" s="184"/>
      <c r="F9192" s="184"/>
      <c r="G9192" s="185"/>
      <c r="H9192" s="185"/>
      <c r="I9192" s="184"/>
      <c r="J9192" s="184"/>
      <c r="K9192" s="185" t="s">
        <v>410</v>
      </c>
      <c r="L9192" s="185"/>
      <c r="M9192" s="186"/>
      <c r="N9192" s="61" t="s">
        <v>410</v>
      </c>
      <c r="P9192" s="175" t="s">
        <v>73</v>
      </c>
    </row>
    <row r="9193" spans="1:16" ht="17.25">
      <c r="A9193" s="183" t="s">
        <v>18326</v>
      </c>
      <c r="B9193" s="183" t="s">
        <v>18327</v>
      </c>
      <c r="C9193" s="183" t="s">
        <v>73</v>
      </c>
      <c r="D9193" s="183" t="s">
        <v>74</v>
      </c>
      <c r="E9193" s="184">
        <v>355</v>
      </c>
      <c r="F9193" s="184">
        <v>330</v>
      </c>
      <c r="G9193" s="188" t="s">
        <v>494</v>
      </c>
      <c r="H9193" s="185"/>
      <c r="I9193" s="184">
        <v>140.63</v>
      </c>
      <c r="J9193" s="184">
        <v>470.63</v>
      </c>
      <c r="K9193" s="185">
        <v>15</v>
      </c>
      <c r="L9193" s="185" t="s">
        <v>130</v>
      </c>
      <c r="M9193" s="186" t="s">
        <v>2369</v>
      </c>
      <c r="N9193" s="61" t="s">
        <v>51</v>
      </c>
      <c r="P9193" s="175" t="s">
        <v>73</v>
      </c>
    </row>
    <row r="9194" spans="1:16" ht="17.25">
      <c r="A9194" s="183" t="s">
        <v>18328</v>
      </c>
      <c r="B9194" s="183" t="s">
        <v>18329</v>
      </c>
      <c r="C9194" s="183" t="s">
        <v>73</v>
      </c>
      <c r="D9194" s="183" t="s">
        <v>74</v>
      </c>
      <c r="E9194" s="184">
        <v>148</v>
      </c>
      <c r="F9194" s="184">
        <v>148</v>
      </c>
      <c r="G9194" s="185"/>
      <c r="H9194" s="185"/>
      <c r="I9194" s="184">
        <v>38.2</v>
      </c>
      <c r="J9194" s="184">
        <v>186.2</v>
      </c>
      <c r="K9194" s="185">
        <v>41</v>
      </c>
      <c r="L9194" s="185" t="s">
        <v>57</v>
      </c>
      <c r="M9194" s="186" t="s">
        <v>332</v>
      </c>
      <c r="N9194" s="61" t="s">
        <v>51</v>
      </c>
      <c r="P9194" s="175" t="s">
        <v>73</v>
      </c>
    </row>
    <row r="9195" spans="1:16" ht="17.25">
      <c r="A9195" s="183" t="s">
        <v>18330</v>
      </c>
      <c r="B9195" s="183" t="s">
        <v>18331</v>
      </c>
      <c r="C9195" s="183" t="s">
        <v>73</v>
      </c>
      <c r="D9195" s="183" t="s">
        <v>74</v>
      </c>
      <c r="E9195" s="184">
        <v>485</v>
      </c>
      <c r="F9195" s="184">
        <v>420</v>
      </c>
      <c r="G9195" s="185" t="s">
        <v>102</v>
      </c>
      <c r="H9195" s="185"/>
      <c r="I9195" s="184">
        <v>147.82</v>
      </c>
      <c r="J9195" s="184">
        <v>567.82</v>
      </c>
      <c r="K9195" s="185">
        <v>78</v>
      </c>
      <c r="L9195" s="185"/>
      <c r="M9195" s="186"/>
      <c r="N9195" s="61" t="s">
        <v>51</v>
      </c>
      <c r="P9195" s="175" t="s">
        <v>73</v>
      </c>
    </row>
    <row r="9196" spans="1:16" ht="17.25">
      <c r="A9196" s="183" t="s">
        <v>18332</v>
      </c>
      <c r="B9196" s="183" t="s">
        <v>18333</v>
      </c>
      <c r="C9196" s="183" t="s">
        <v>73</v>
      </c>
      <c r="D9196" s="183" t="s">
        <v>74</v>
      </c>
      <c r="E9196" s="184">
        <v>418</v>
      </c>
      <c r="F9196" s="184">
        <v>387</v>
      </c>
      <c r="G9196" s="185" t="s">
        <v>494</v>
      </c>
      <c r="H9196" s="185"/>
      <c r="I9196" s="184">
        <v>136.24</v>
      </c>
      <c r="J9196" s="184">
        <v>523.24</v>
      </c>
      <c r="K9196" s="185">
        <v>60</v>
      </c>
      <c r="L9196" s="185"/>
      <c r="M9196" s="186"/>
      <c r="N9196" s="61" t="s">
        <v>51</v>
      </c>
      <c r="P9196" s="175" t="s">
        <v>73</v>
      </c>
    </row>
    <row r="9197" spans="1:16" ht="17.25">
      <c r="A9197" s="183" t="s">
        <v>18334</v>
      </c>
      <c r="B9197" s="183" t="s">
        <v>18335</v>
      </c>
      <c r="C9197" s="183" t="s">
        <v>73</v>
      </c>
      <c r="D9197" s="183" t="s">
        <v>74</v>
      </c>
      <c r="E9197" s="184">
        <v>375</v>
      </c>
      <c r="F9197" s="184">
        <v>375</v>
      </c>
      <c r="G9197" s="185"/>
      <c r="H9197" s="185"/>
      <c r="I9197" s="184">
        <v>100.96</v>
      </c>
      <c r="J9197" s="184">
        <v>475.96</v>
      </c>
      <c r="K9197" s="185">
        <v>86</v>
      </c>
      <c r="L9197" s="185"/>
      <c r="M9197" s="186"/>
      <c r="N9197" s="61" t="s">
        <v>51</v>
      </c>
      <c r="P9197" s="175" t="s">
        <v>73</v>
      </c>
    </row>
    <row r="9198" spans="1:16" ht="17.25">
      <c r="A9198" s="183" t="s">
        <v>18336</v>
      </c>
      <c r="B9198" s="183" t="s">
        <v>18337</v>
      </c>
      <c r="C9198" s="183" t="s">
        <v>73</v>
      </c>
      <c r="D9198" s="183" t="s">
        <v>74</v>
      </c>
      <c r="E9198" s="184"/>
      <c r="F9198" s="184"/>
      <c r="G9198" s="185"/>
      <c r="H9198" s="185"/>
      <c r="I9198" s="184"/>
      <c r="J9198" s="184"/>
      <c r="K9198" s="185" t="s">
        <v>410</v>
      </c>
      <c r="L9198" s="185"/>
      <c r="M9198" s="186"/>
      <c r="N9198" s="61" t="s">
        <v>410</v>
      </c>
      <c r="P9198" s="175" t="s">
        <v>73</v>
      </c>
    </row>
    <row r="9199" spans="1:16" ht="17.25">
      <c r="A9199" s="183" t="s">
        <v>18338</v>
      </c>
      <c r="B9199" s="183" t="s">
        <v>18339</v>
      </c>
      <c r="C9199" s="183" t="s">
        <v>73</v>
      </c>
      <c r="D9199" s="183" t="s">
        <v>74</v>
      </c>
      <c r="E9199" s="184"/>
      <c r="F9199" s="184"/>
      <c r="G9199" s="185"/>
      <c r="H9199" s="185"/>
      <c r="I9199" s="184"/>
      <c r="J9199" s="184"/>
      <c r="K9199" s="185" t="s">
        <v>410</v>
      </c>
      <c r="L9199" s="185"/>
      <c r="M9199" s="186"/>
      <c r="N9199" s="61" t="s">
        <v>410</v>
      </c>
      <c r="P9199" s="175" t="s">
        <v>73</v>
      </c>
    </row>
    <row r="9200" spans="1:16" ht="17.25">
      <c r="A9200" s="183" t="s">
        <v>18340</v>
      </c>
      <c r="B9200" s="183" t="s">
        <v>18341</v>
      </c>
      <c r="C9200" s="183" t="s">
        <v>73</v>
      </c>
      <c r="D9200" s="183" t="s">
        <v>74</v>
      </c>
      <c r="E9200" s="184"/>
      <c r="F9200" s="184"/>
      <c r="G9200" s="185"/>
      <c r="H9200" s="185"/>
      <c r="I9200" s="184"/>
      <c r="J9200" s="184"/>
      <c r="K9200" s="185" t="s">
        <v>410</v>
      </c>
      <c r="L9200" s="185"/>
      <c r="M9200" s="186"/>
      <c r="N9200" s="61" t="s">
        <v>410</v>
      </c>
      <c r="P9200" s="175" t="s">
        <v>73</v>
      </c>
    </row>
    <row r="9201" spans="1:16" ht="17.25">
      <c r="A9201" s="183" t="s">
        <v>18342</v>
      </c>
      <c r="B9201" s="183" t="s">
        <v>18343</v>
      </c>
      <c r="C9201" s="183" t="s">
        <v>73</v>
      </c>
      <c r="D9201" s="183" t="s">
        <v>74</v>
      </c>
      <c r="E9201" s="184"/>
      <c r="F9201" s="184"/>
      <c r="G9201" s="185"/>
      <c r="H9201" s="185"/>
      <c r="I9201" s="184"/>
      <c r="J9201" s="184"/>
      <c r="K9201" s="185" t="s">
        <v>410</v>
      </c>
      <c r="L9201" s="185"/>
      <c r="M9201" s="186"/>
      <c r="N9201" s="61" t="s">
        <v>410</v>
      </c>
      <c r="P9201" s="175" t="s">
        <v>73</v>
      </c>
    </row>
    <row r="9202" spans="1:16" ht="17.25">
      <c r="A9202" s="183" t="s">
        <v>18344</v>
      </c>
      <c r="B9202" s="183" t="s">
        <v>18345</v>
      </c>
      <c r="C9202" s="183" t="s">
        <v>73</v>
      </c>
      <c r="D9202" s="183" t="s">
        <v>74</v>
      </c>
      <c r="E9202" s="184"/>
      <c r="F9202" s="184"/>
      <c r="G9202" s="185"/>
      <c r="H9202" s="185"/>
      <c r="I9202" s="184"/>
      <c r="J9202" s="184"/>
      <c r="K9202" s="185" t="s">
        <v>410</v>
      </c>
      <c r="L9202" s="185"/>
      <c r="M9202" s="186"/>
      <c r="N9202" s="61" t="s">
        <v>410</v>
      </c>
      <c r="P9202" s="175" t="s">
        <v>73</v>
      </c>
    </row>
    <row r="9203" spans="1:16" ht="17.25">
      <c r="A9203" s="183" t="s">
        <v>18346</v>
      </c>
      <c r="B9203" s="183" t="s">
        <v>18347</v>
      </c>
      <c r="C9203" s="183" t="s">
        <v>73</v>
      </c>
      <c r="D9203" s="183" t="s">
        <v>74</v>
      </c>
      <c r="E9203" s="184"/>
      <c r="F9203" s="184"/>
      <c r="G9203" s="185"/>
      <c r="H9203" s="185"/>
      <c r="I9203" s="184"/>
      <c r="J9203" s="184"/>
      <c r="K9203" s="185" t="s">
        <v>410</v>
      </c>
      <c r="L9203" s="185"/>
      <c r="M9203" s="186"/>
      <c r="N9203" s="61" t="s">
        <v>410</v>
      </c>
      <c r="P9203" s="175" t="s">
        <v>73</v>
      </c>
    </row>
    <row r="9204" spans="1:16" ht="17.25">
      <c r="A9204" s="183" t="s">
        <v>18348</v>
      </c>
      <c r="B9204" s="183" t="s">
        <v>18349</v>
      </c>
      <c r="C9204" s="183" t="s">
        <v>73</v>
      </c>
      <c r="D9204" s="183" t="s">
        <v>74</v>
      </c>
      <c r="E9204" s="184"/>
      <c r="F9204" s="184"/>
      <c r="G9204" s="185"/>
      <c r="H9204" s="185"/>
      <c r="I9204" s="184"/>
      <c r="J9204" s="184"/>
      <c r="K9204" s="185" t="s">
        <v>410</v>
      </c>
      <c r="L9204" s="185"/>
      <c r="M9204" s="186"/>
      <c r="N9204" s="61" t="s">
        <v>410</v>
      </c>
      <c r="P9204" s="175" t="s">
        <v>73</v>
      </c>
    </row>
    <row r="9205" spans="1:16" ht="17.25">
      <c r="A9205" s="183" t="s">
        <v>18350</v>
      </c>
      <c r="B9205" s="183" t="s">
        <v>18351</v>
      </c>
      <c r="C9205" s="183" t="s">
        <v>73</v>
      </c>
      <c r="D9205" s="183" t="s">
        <v>74</v>
      </c>
      <c r="E9205" s="184"/>
      <c r="F9205" s="184"/>
      <c r="G9205" s="185"/>
      <c r="H9205" s="185"/>
      <c r="I9205" s="184"/>
      <c r="J9205" s="184"/>
      <c r="K9205" s="185" t="s">
        <v>410</v>
      </c>
      <c r="L9205" s="185"/>
      <c r="M9205" s="186"/>
      <c r="N9205" s="61" t="s">
        <v>410</v>
      </c>
      <c r="P9205" s="175" t="s">
        <v>73</v>
      </c>
    </row>
    <row r="9206" spans="1:16" ht="17.25">
      <c r="A9206" s="183" t="s">
        <v>18352</v>
      </c>
      <c r="B9206" s="183" t="s">
        <v>18353</v>
      </c>
      <c r="C9206" s="183" t="s">
        <v>73</v>
      </c>
      <c r="D9206" s="183" t="s">
        <v>74</v>
      </c>
      <c r="E9206" s="184"/>
      <c r="F9206" s="184"/>
      <c r="G9206" s="185"/>
      <c r="H9206" s="185"/>
      <c r="I9206" s="184"/>
      <c r="J9206" s="184"/>
      <c r="K9206" s="185" t="s">
        <v>410</v>
      </c>
      <c r="L9206" s="185"/>
      <c r="M9206" s="186"/>
      <c r="N9206" s="61" t="s">
        <v>410</v>
      </c>
      <c r="P9206" s="175" t="s">
        <v>73</v>
      </c>
    </row>
    <row r="9207" spans="1:16" ht="17.25">
      <c r="A9207" s="183" t="s">
        <v>18354</v>
      </c>
      <c r="B9207" s="183" t="s">
        <v>18355</v>
      </c>
      <c r="C9207" s="183" t="s">
        <v>73</v>
      </c>
      <c r="D9207" s="183" t="s">
        <v>74</v>
      </c>
      <c r="E9207" s="184"/>
      <c r="F9207" s="184"/>
      <c r="G9207" s="185"/>
      <c r="H9207" s="185"/>
      <c r="I9207" s="184"/>
      <c r="J9207" s="184"/>
      <c r="K9207" s="185" t="s">
        <v>410</v>
      </c>
      <c r="L9207" s="185"/>
      <c r="M9207" s="186"/>
      <c r="N9207" s="61" t="s">
        <v>410</v>
      </c>
      <c r="P9207" s="175" t="s">
        <v>73</v>
      </c>
    </row>
    <row r="9208" spans="1:16" ht="17.25">
      <c r="A9208" s="183" t="s">
        <v>18356</v>
      </c>
      <c r="B9208" s="183" t="s">
        <v>17886</v>
      </c>
      <c r="C9208" s="183" t="s">
        <v>73</v>
      </c>
      <c r="D9208" s="183" t="s">
        <v>74</v>
      </c>
      <c r="E9208" s="184"/>
      <c r="F9208" s="184"/>
      <c r="G9208" s="185"/>
      <c r="H9208" s="185"/>
      <c r="I9208" s="184"/>
      <c r="J9208" s="184"/>
      <c r="K9208" s="185" t="s">
        <v>410</v>
      </c>
      <c r="L9208" s="185"/>
      <c r="M9208" s="186"/>
      <c r="N9208" s="61" t="s">
        <v>410</v>
      </c>
      <c r="P9208" s="175" t="s">
        <v>73</v>
      </c>
    </row>
    <row r="9209" spans="1:16" ht="17.25">
      <c r="A9209" s="183" t="s">
        <v>18357</v>
      </c>
      <c r="B9209" s="183" t="s">
        <v>18358</v>
      </c>
      <c r="C9209" s="183" t="s">
        <v>73</v>
      </c>
      <c r="D9209" s="183" t="s">
        <v>74</v>
      </c>
      <c r="E9209" s="184"/>
      <c r="F9209" s="184"/>
      <c r="G9209" s="185"/>
      <c r="H9209" s="185"/>
      <c r="I9209" s="184"/>
      <c r="J9209" s="184"/>
      <c r="K9209" s="185" t="s">
        <v>410</v>
      </c>
      <c r="L9209" s="185"/>
      <c r="M9209" s="186"/>
      <c r="N9209" s="61" t="s">
        <v>410</v>
      </c>
      <c r="P9209" s="175" t="s">
        <v>73</v>
      </c>
    </row>
    <row r="9210" spans="1:16" ht="17.25">
      <c r="A9210" s="183" t="s">
        <v>18359</v>
      </c>
      <c r="B9210" s="183" t="s">
        <v>18360</v>
      </c>
      <c r="C9210" s="183" t="s">
        <v>73</v>
      </c>
      <c r="D9210" s="183" t="s">
        <v>74</v>
      </c>
      <c r="E9210" s="184"/>
      <c r="F9210" s="184"/>
      <c r="G9210" s="185"/>
      <c r="H9210" s="185"/>
      <c r="I9210" s="184"/>
      <c r="J9210" s="184"/>
      <c r="K9210" s="185" t="s">
        <v>410</v>
      </c>
      <c r="L9210" s="185"/>
      <c r="M9210" s="186"/>
      <c r="N9210" s="61" t="s">
        <v>410</v>
      </c>
      <c r="P9210" s="175" t="s">
        <v>73</v>
      </c>
    </row>
    <row r="9211" spans="1:16" ht="17.25">
      <c r="A9211" s="183" t="s">
        <v>18361</v>
      </c>
      <c r="B9211" s="183" t="s">
        <v>18362</v>
      </c>
      <c r="C9211" s="183" t="s">
        <v>73</v>
      </c>
      <c r="D9211" s="183" t="s">
        <v>74</v>
      </c>
      <c r="E9211" s="184"/>
      <c r="F9211" s="184"/>
      <c r="G9211" s="185"/>
      <c r="H9211" s="185"/>
      <c r="I9211" s="184"/>
      <c r="J9211" s="184"/>
      <c r="K9211" s="185" t="s">
        <v>410</v>
      </c>
      <c r="L9211" s="185"/>
      <c r="M9211" s="186"/>
      <c r="N9211" s="61" t="s">
        <v>410</v>
      </c>
      <c r="P9211" s="175" t="s">
        <v>73</v>
      </c>
    </row>
    <row r="9212" spans="1:16" ht="17.25">
      <c r="A9212" s="183" t="s">
        <v>18363</v>
      </c>
      <c r="B9212" s="183" t="s">
        <v>18364</v>
      </c>
      <c r="C9212" s="183" t="s">
        <v>73</v>
      </c>
      <c r="D9212" s="183" t="s">
        <v>74</v>
      </c>
      <c r="E9212" s="184">
        <v>496</v>
      </c>
      <c r="F9212" s="184">
        <v>496</v>
      </c>
      <c r="G9212" s="185"/>
      <c r="H9212" s="185"/>
      <c r="I9212" s="184">
        <v>152.18</v>
      </c>
      <c r="J9212" s="184">
        <v>648.18</v>
      </c>
      <c r="K9212" s="185">
        <v>70</v>
      </c>
      <c r="L9212" s="185" t="s">
        <v>57</v>
      </c>
      <c r="M9212" s="186" t="s">
        <v>332</v>
      </c>
      <c r="N9212" s="61" t="s">
        <v>51</v>
      </c>
      <c r="P9212" s="175" t="s">
        <v>73</v>
      </c>
    </row>
    <row r="9213" spans="1:16" ht="17.25">
      <c r="A9213" s="183" t="s">
        <v>18365</v>
      </c>
      <c r="B9213" s="183" t="s">
        <v>18366</v>
      </c>
      <c r="C9213" s="183" t="s">
        <v>73</v>
      </c>
      <c r="D9213" s="183" t="s">
        <v>74</v>
      </c>
      <c r="E9213" s="184"/>
      <c r="F9213" s="184"/>
      <c r="G9213" s="185"/>
      <c r="H9213" s="185"/>
      <c r="I9213" s="184"/>
      <c r="J9213" s="184"/>
      <c r="K9213" s="185" t="s">
        <v>410</v>
      </c>
      <c r="L9213" s="185"/>
      <c r="M9213" s="186"/>
      <c r="N9213" s="61" t="s">
        <v>410</v>
      </c>
      <c r="P9213" s="175" t="s">
        <v>73</v>
      </c>
    </row>
    <row r="9214" spans="1:16" ht="17.25">
      <c r="A9214" s="183" t="s">
        <v>18367</v>
      </c>
      <c r="B9214" s="183" t="s">
        <v>18368</v>
      </c>
      <c r="C9214" s="183" t="s">
        <v>73</v>
      </c>
      <c r="D9214" s="183" t="s">
        <v>74</v>
      </c>
      <c r="E9214" s="184"/>
      <c r="F9214" s="184"/>
      <c r="G9214" s="185"/>
      <c r="H9214" s="185"/>
      <c r="I9214" s="184"/>
      <c r="J9214" s="184"/>
      <c r="K9214" s="185" t="s">
        <v>410</v>
      </c>
      <c r="L9214" s="185"/>
      <c r="M9214" s="186"/>
      <c r="N9214" s="61" t="s">
        <v>410</v>
      </c>
      <c r="P9214" s="175" t="s">
        <v>73</v>
      </c>
    </row>
    <row r="9215" spans="1:16" ht="17.25">
      <c r="A9215" s="183" t="s">
        <v>18369</v>
      </c>
      <c r="B9215" s="183" t="s">
        <v>18370</v>
      </c>
      <c r="C9215" s="183" t="s">
        <v>73</v>
      </c>
      <c r="D9215" s="183" t="s">
        <v>74</v>
      </c>
      <c r="E9215" s="184"/>
      <c r="F9215" s="184"/>
      <c r="G9215" s="185"/>
      <c r="H9215" s="185"/>
      <c r="I9215" s="184"/>
      <c r="J9215" s="184"/>
      <c r="K9215" s="185" t="s">
        <v>410</v>
      </c>
      <c r="L9215" s="185"/>
      <c r="M9215" s="186"/>
      <c r="N9215" s="61" t="s">
        <v>410</v>
      </c>
      <c r="P9215" s="175" t="s">
        <v>73</v>
      </c>
    </row>
    <row r="9216" spans="1:16" ht="17.25">
      <c r="A9216" s="183" t="s">
        <v>18371</v>
      </c>
      <c r="B9216" s="183" t="s">
        <v>18372</v>
      </c>
      <c r="C9216" s="183" t="s">
        <v>73</v>
      </c>
      <c r="D9216" s="183" t="s">
        <v>74</v>
      </c>
      <c r="E9216" s="184"/>
      <c r="F9216" s="184"/>
      <c r="G9216" s="185"/>
      <c r="H9216" s="185"/>
      <c r="I9216" s="184"/>
      <c r="J9216" s="184"/>
      <c r="K9216" s="185" t="s">
        <v>410</v>
      </c>
      <c r="L9216" s="185"/>
      <c r="M9216" s="186"/>
      <c r="N9216" s="61" t="s">
        <v>410</v>
      </c>
      <c r="P9216" s="175" t="s">
        <v>73</v>
      </c>
    </row>
    <row r="9217" spans="1:16" ht="17.25">
      <c r="A9217" s="183" t="s">
        <v>18373</v>
      </c>
      <c r="B9217" s="183" t="s">
        <v>17904</v>
      </c>
      <c r="C9217" s="183" t="s">
        <v>73</v>
      </c>
      <c r="D9217" s="183" t="s">
        <v>74</v>
      </c>
      <c r="E9217" s="184"/>
      <c r="F9217" s="184"/>
      <c r="G9217" s="185"/>
      <c r="H9217" s="185"/>
      <c r="I9217" s="184"/>
      <c r="J9217" s="184"/>
      <c r="K9217" s="185" t="s">
        <v>410</v>
      </c>
      <c r="L9217" s="185"/>
      <c r="M9217" s="186"/>
      <c r="N9217" s="61" t="s">
        <v>410</v>
      </c>
      <c r="P9217" s="175" t="s">
        <v>73</v>
      </c>
    </row>
    <row r="9218" spans="1:16" ht="17.25">
      <c r="A9218" s="183" t="s">
        <v>18374</v>
      </c>
      <c r="B9218" s="183" t="s">
        <v>18375</v>
      </c>
      <c r="C9218" s="183" t="s">
        <v>73</v>
      </c>
      <c r="D9218" s="183" t="s">
        <v>74</v>
      </c>
      <c r="E9218" s="184">
        <v>174</v>
      </c>
      <c r="F9218" s="184">
        <v>174</v>
      </c>
      <c r="G9218" s="185"/>
      <c r="H9218" s="185"/>
      <c r="I9218" s="184">
        <v>45.51</v>
      </c>
      <c r="J9218" s="184">
        <v>219.51</v>
      </c>
      <c r="K9218" s="185">
        <v>26</v>
      </c>
      <c r="L9218" s="185"/>
      <c r="M9218" s="186"/>
      <c r="N9218" s="61" t="s">
        <v>51</v>
      </c>
      <c r="P9218" s="175" t="s">
        <v>73</v>
      </c>
    </row>
    <row r="9219" spans="1:16" ht="17.25">
      <c r="A9219" s="183" t="s">
        <v>18376</v>
      </c>
      <c r="B9219" s="183" t="s">
        <v>18377</v>
      </c>
      <c r="C9219" s="183" t="s">
        <v>73</v>
      </c>
      <c r="D9219" s="183" t="s">
        <v>74</v>
      </c>
      <c r="E9219" s="184">
        <v>112</v>
      </c>
      <c r="F9219" s="184">
        <v>112</v>
      </c>
      <c r="G9219" s="185"/>
      <c r="H9219" s="185"/>
      <c r="I9219" s="184">
        <v>38.13</v>
      </c>
      <c r="J9219" s="184">
        <v>150.13</v>
      </c>
      <c r="K9219" s="185">
        <v>79</v>
      </c>
      <c r="L9219" s="185" t="s">
        <v>76</v>
      </c>
      <c r="M9219" s="186" t="s">
        <v>6406</v>
      </c>
      <c r="N9219" s="61" t="s">
        <v>51</v>
      </c>
      <c r="P9219" s="175" t="s">
        <v>73</v>
      </c>
    </row>
    <row r="9220" spans="1:16" ht="17.25">
      <c r="A9220" s="183" t="s">
        <v>18378</v>
      </c>
      <c r="B9220" s="183" t="s">
        <v>18379</v>
      </c>
      <c r="C9220" s="183" t="s">
        <v>73</v>
      </c>
      <c r="D9220" s="183" t="s">
        <v>74</v>
      </c>
      <c r="E9220" s="184">
        <v>175</v>
      </c>
      <c r="F9220" s="184">
        <v>175</v>
      </c>
      <c r="G9220" s="185"/>
      <c r="H9220" s="185"/>
      <c r="I9220" s="184">
        <v>46.34</v>
      </c>
      <c r="J9220" s="184">
        <v>221.34</v>
      </c>
      <c r="K9220" s="185">
        <v>160</v>
      </c>
      <c r="L9220" s="185"/>
      <c r="M9220" s="186"/>
      <c r="N9220" s="61" t="s">
        <v>51</v>
      </c>
      <c r="P9220" s="175" t="s">
        <v>73</v>
      </c>
    </row>
    <row r="9221" spans="1:16" ht="17.25">
      <c r="A9221" s="183" t="s">
        <v>18380</v>
      </c>
      <c r="B9221" s="183" t="s">
        <v>18381</v>
      </c>
      <c r="C9221" s="183" t="s">
        <v>73</v>
      </c>
      <c r="D9221" s="183" t="s">
        <v>74</v>
      </c>
      <c r="E9221" s="184"/>
      <c r="F9221" s="184"/>
      <c r="G9221" s="185"/>
      <c r="H9221" s="185"/>
      <c r="I9221" s="184"/>
      <c r="J9221" s="184"/>
      <c r="K9221" s="185" t="s">
        <v>410</v>
      </c>
      <c r="L9221" s="185"/>
      <c r="M9221" s="186"/>
      <c r="N9221" s="61" t="s">
        <v>410</v>
      </c>
      <c r="P9221" s="175" t="s">
        <v>73</v>
      </c>
    </row>
    <row r="9222" spans="1:16" ht="17.25">
      <c r="A9222" s="183" t="s">
        <v>18382</v>
      </c>
      <c r="B9222" s="183" t="s">
        <v>18383</v>
      </c>
      <c r="C9222" s="183" t="s">
        <v>73</v>
      </c>
      <c r="D9222" s="183" t="s">
        <v>74</v>
      </c>
      <c r="E9222" s="184"/>
      <c r="F9222" s="184"/>
      <c r="G9222" s="185"/>
      <c r="H9222" s="185"/>
      <c r="I9222" s="184"/>
      <c r="J9222" s="184"/>
      <c r="K9222" s="185" t="s">
        <v>410</v>
      </c>
      <c r="L9222" s="185"/>
      <c r="M9222" s="186"/>
      <c r="N9222" s="61" t="s">
        <v>410</v>
      </c>
      <c r="P9222" s="175" t="s">
        <v>73</v>
      </c>
    </row>
    <row r="9223" spans="1:16" ht="17.25">
      <c r="A9223" s="183" t="s">
        <v>18384</v>
      </c>
      <c r="B9223" s="183" t="s">
        <v>18025</v>
      </c>
      <c r="C9223" s="183" t="s">
        <v>73</v>
      </c>
      <c r="D9223" s="183" t="s">
        <v>74</v>
      </c>
      <c r="E9223" s="184">
        <v>145</v>
      </c>
      <c r="F9223" s="184">
        <v>145</v>
      </c>
      <c r="G9223" s="188"/>
      <c r="H9223" s="185"/>
      <c r="I9223" s="184">
        <v>39.22</v>
      </c>
      <c r="J9223" s="184">
        <v>184.22</v>
      </c>
      <c r="K9223" s="185">
        <v>23</v>
      </c>
      <c r="L9223" s="185" t="s">
        <v>130</v>
      </c>
      <c r="M9223" s="186" t="s">
        <v>2173</v>
      </c>
      <c r="N9223" s="61" t="s">
        <v>51</v>
      </c>
      <c r="P9223" s="175" t="s">
        <v>73</v>
      </c>
    </row>
    <row r="9224" spans="1:16" ht="17.25">
      <c r="A9224" s="183" t="s">
        <v>18385</v>
      </c>
      <c r="B9224" s="183" t="s">
        <v>18386</v>
      </c>
      <c r="C9224" s="183" t="s">
        <v>73</v>
      </c>
      <c r="D9224" s="183" t="s">
        <v>74</v>
      </c>
      <c r="E9224" s="184"/>
      <c r="F9224" s="184"/>
      <c r="G9224" s="188"/>
      <c r="H9224" s="185"/>
      <c r="I9224" s="184"/>
      <c r="J9224" s="184"/>
      <c r="K9224" s="185" t="s">
        <v>410</v>
      </c>
      <c r="L9224" s="185"/>
      <c r="M9224" s="186"/>
      <c r="N9224" s="61" t="s">
        <v>410</v>
      </c>
      <c r="P9224" s="175" t="s">
        <v>73</v>
      </c>
    </row>
    <row r="9225" spans="1:16" ht="17.25">
      <c r="A9225" s="183" t="s">
        <v>18387</v>
      </c>
      <c r="B9225" s="183" t="s">
        <v>18388</v>
      </c>
      <c r="C9225" s="183" t="s">
        <v>73</v>
      </c>
      <c r="D9225" s="183" t="s">
        <v>74</v>
      </c>
      <c r="E9225" s="184"/>
      <c r="F9225" s="184"/>
      <c r="G9225" s="188"/>
      <c r="H9225" s="185"/>
      <c r="I9225" s="184"/>
      <c r="J9225" s="184"/>
      <c r="K9225" s="185" t="s">
        <v>410</v>
      </c>
      <c r="L9225" s="185"/>
      <c r="M9225" s="186"/>
      <c r="N9225" s="61" t="s">
        <v>410</v>
      </c>
      <c r="P9225" s="175" t="s">
        <v>73</v>
      </c>
    </row>
    <row r="9226" spans="1:16" ht="17.25">
      <c r="A9226" s="183" t="s">
        <v>18389</v>
      </c>
      <c r="B9226" s="183" t="s">
        <v>18390</v>
      </c>
      <c r="C9226" s="183" t="s">
        <v>73</v>
      </c>
      <c r="D9226" s="183" t="s">
        <v>74</v>
      </c>
      <c r="E9226" s="184"/>
      <c r="F9226" s="184"/>
      <c r="G9226" s="185"/>
      <c r="H9226" s="185"/>
      <c r="I9226" s="184"/>
      <c r="J9226" s="184"/>
      <c r="K9226" s="185" t="s">
        <v>410</v>
      </c>
      <c r="L9226" s="185"/>
      <c r="M9226" s="186"/>
      <c r="N9226" s="61" t="s">
        <v>410</v>
      </c>
      <c r="P9226" s="175" t="s">
        <v>73</v>
      </c>
    </row>
    <row r="9227" spans="1:16" ht="17.25">
      <c r="A9227" s="183" t="s">
        <v>18391</v>
      </c>
      <c r="B9227" s="183" t="s">
        <v>18392</v>
      </c>
      <c r="C9227" s="183" t="s">
        <v>73</v>
      </c>
      <c r="D9227" s="183" t="s">
        <v>74</v>
      </c>
      <c r="E9227" s="184">
        <v>200</v>
      </c>
      <c r="F9227" s="184">
        <v>175</v>
      </c>
      <c r="G9227" s="185" t="s">
        <v>140</v>
      </c>
      <c r="H9227" s="185"/>
      <c r="I9227" s="184">
        <v>146.87</v>
      </c>
      <c r="J9227" s="184">
        <v>321.87</v>
      </c>
      <c r="K9227" s="185">
        <v>24</v>
      </c>
      <c r="L9227" s="185"/>
      <c r="M9227" s="186"/>
      <c r="N9227" s="61" t="s">
        <v>51</v>
      </c>
      <c r="P9227" s="175" t="s">
        <v>73</v>
      </c>
    </row>
    <row r="9228" spans="1:16" ht="17.25">
      <c r="A9228" s="183" t="s">
        <v>18393</v>
      </c>
      <c r="B9228" s="183" t="s">
        <v>18394</v>
      </c>
      <c r="C9228" s="183" t="s">
        <v>73</v>
      </c>
      <c r="D9228" s="183" t="s">
        <v>74</v>
      </c>
      <c r="E9228" s="184"/>
      <c r="F9228" s="184"/>
      <c r="G9228" s="185"/>
      <c r="H9228" s="185"/>
      <c r="I9228" s="184"/>
      <c r="J9228" s="184"/>
      <c r="K9228" s="185" t="s">
        <v>410</v>
      </c>
      <c r="L9228" s="185"/>
      <c r="M9228" s="186"/>
      <c r="N9228" s="61" t="s">
        <v>410</v>
      </c>
      <c r="P9228" s="175" t="s">
        <v>73</v>
      </c>
    </row>
    <row r="9229" spans="1:16" ht="17.25">
      <c r="A9229" s="183" t="s">
        <v>18395</v>
      </c>
      <c r="B9229" s="183" t="s">
        <v>18396</v>
      </c>
      <c r="C9229" s="183" t="s">
        <v>73</v>
      </c>
      <c r="D9229" s="183" t="s">
        <v>74</v>
      </c>
      <c r="E9229" s="184"/>
      <c r="F9229" s="184"/>
      <c r="G9229" s="185"/>
      <c r="H9229" s="185"/>
      <c r="I9229" s="184"/>
      <c r="J9229" s="184"/>
      <c r="K9229" s="185" t="s">
        <v>410</v>
      </c>
      <c r="L9229" s="185"/>
      <c r="M9229" s="186"/>
      <c r="N9229" s="61" t="s">
        <v>410</v>
      </c>
      <c r="P9229" s="175" t="s">
        <v>73</v>
      </c>
    </row>
    <row r="9230" spans="1:16" ht="17.25">
      <c r="A9230" s="183" t="s">
        <v>18397</v>
      </c>
      <c r="B9230" s="183" t="s">
        <v>18398</v>
      </c>
      <c r="C9230" s="183" t="s">
        <v>73</v>
      </c>
      <c r="D9230" s="183" t="s">
        <v>74</v>
      </c>
      <c r="E9230" s="184">
        <v>227</v>
      </c>
      <c r="F9230" s="184">
        <v>227</v>
      </c>
      <c r="G9230" s="188"/>
      <c r="H9230" s="185"/>
      <c r="I9230" s="184">
        <v>84.64</v>
      </c>
      <c r="J9230" s="184">
        <v>311.64</v>
      </c>
      <c r="K9230" s="183">
        <v>80</v>
      </c>
      <c r="L9230" s="183" t="s">
        <v>57</v>
      </c>
      <c r="M9230" s="186" t="s">
        <v>1514</v>
      </c>
      <c r="N9230" s="61" t="s">
        <v>51</v>
      </c>
      <c r="P9230" s="175" t="s">
        <v>73</v>
      </c>
    </row>
    <row r="9231" spans="1:16" ht="17.25">
      <c r="A9231" s="183" t="s">
        <v>18399</v>
      </c>
      <c r="B9231" s="183" t="s">
        <v>18400</v>
      </c>
      <c r="C9231" s="183" t="s">
        <v>73</v>
      </c>
      <c r="D9231" s="183" t="s">
        <v>74</v>
      </c>
      <c r="E9231" s="184"/>
      <c r="F9231" s="184"/>
      <c r="G9231" s="185"/>
      <c r="H9231" s="185"/>
      <c r="I9231" s="184"/>
      <c r="J9231" s="184"/>
      <c r="K9231" s="185" t="s">
        <v>410</v>
      </c>
      <c r="L9231" s="185"/>
      <c r="M9231" s="186"/>
      <c r="N9231" s="61" t="s">
        <v>410</v>
      </c>
      <c r="P9231" s="175" t="s">
        <v>73</v>
      </c>
    </row>
    <row r="9232" spans="1:16" ht="17.25">
      <c r="A9232" s="183" t="s">
        <v>18401</v>
      </c>
      <c r="B9232" s="183" t="s">
        <v>18402</v>
      </c>
      <c r="C9232" s="183" t="s">
        <v>73</v>
      </c>
      <c r="D9232" s="183" t="s">
        <v>74</v>
      </c>
      <c r="E9232" s="184"/>
      <c r="F9232" s="184"/>
      <c r="G9232" s="185"/>
      <c r="H9232" s="185"/>
      <c r="I9232" s="184"/>
      <c r="J9232" s="184"/>
      <c r="K9232" s="185" t="s">
        <v>410</v>
      </c>
      <c r="L9232" s="185"/>
      <c r="M9232" s="186"/>
      <c r="N9232" s="61" t="s">
        <v>410</v>
      </c>
      <c r="P9232" s="175" t="s">
        <v>73</v>
      </c>
    </row>
    <row r="9233" spans="1:16" ht="17.25">
      <c r="A9233" s="183" t="s">
        <v>18403</v>
      </c>
      <c r="B9233" s="183" t="s">
        <v>18404</v>
      </c>
      <c r="C9233" s="183" t="s">
        <v>73</v>
      </c>
      <c r="D9233" s="183" t="s">
        <v>74</v>
      </c>
      <c r="E9233" s="184"/>
      <c r="F9233" s="184"/>
      <c r="G9233" s="185"/>
      <c r="H9233" s="185"/>
      <c r="I9233" s="184"/>
      <c r="J9233" s="184"/>
      <c r="K9233" s="185" t="s">
        <v>410</v>
      </c>
      <c r="L9233" s="185"/>
      <c r="M9233" s="186"/>
      <c r="N9233" s="61" t="s">
        <v>410</v>
      </c>
      <c r="P9233" s="175" t="s">
        <v>73</v>
      </c>
    </row>
    <row r="9234" spans="1:16" ht="17.25">
      <c r="A9234" s="183" t="s">
        <v>18405</v>
      </c>
      <c r="B9234" s="183" t="s">
        <v>18406</v>
      </c>
      <c r="C9234" s="183" t="s">
        <v>73</v>
      </c>
      <c r="D9234" s="183" t="s">
        <v>74</v>
      </c>
      <c r="E9234" s="184">
        <v>166</v>
      </c>
      <c r="F9234" s="184">
        <v>165</v>
      </c>
      <c r="G9234" s="185" t="s">
        <v>1342</v>
      </c>
      <c r="H9234" s="185"/>
      <c r="I9234" s="184">
        <v>43.11</v>
      </c>
      <c r="J9234" s="184">
        <v>208.11</v>
      </c>
      <c r="K9234" s="185">
        <v>78</v>
      </c>
      <c r="L9234" s="185"/>
      <c r="M9234" s="186"/>
      <c r="N9234" s="61" t="s">
        <v>51</v>
      </c>
      <c r="P9234" s="175" t="s">
        <v>73</v>
      </c>
    </row>
    <row r="9235" spans="1:16" ht="17.25">
      <c r="A9235" s="183" t="s">
        <v>18407</v>
      </c>
      <c r="B9235" s="183" t="s">
        <v>18408</v>
      </c>
      <c r="C9235" s="183" t="s">
        <v>73</v>
      </c>
      <c r="D9235" s="183" t="s">
        <v>74</v>
      </c>
      <c r="E9235" s="184">
        <v>146</v>
      </c>
      <c r="F9235" s="184">
        <v>146</v>
      </c>
      <c r="G9235" s="185"/>
      <c r="H9235" s="185"/>
      <c r="I9235" s="184">
        <v>40.26</v>
      </c>
      <c r="J9235" s="184">
        <v>186.26</v>
      </c>
      <c r="K9235" s="185">
        <v>79</v>
      </c>
      <c r="L9235" s="185"/>
      <c r="M9235" s="186"/>
      <c r="N9235" s="61" t="s">
        <v>51</v>
      </c>
      <c r="P9235" s="175" t="s">
        <v>73</v>
      </c>
    </row>
    <row r="9236" spans="1:16" ht="17.25">
      <c r="A9236" s="183" t="s">
        <v>18409</v>
      </c>
      <c r="B9236" s="183" t="s">
        <v>18410</v>
      </c>
      <c r="C9236" s="183" t="s">
        <v>73</v>
      </c>
      <c r="D9236" s="183" t="s">
        <v>74</v>
      </c>
      <c r="E9236" s="184">
        <v>154</v>
      </c>
      <c r="F9236" s="184">
        <v>154</v>
      </c>
      <c r="G9236" s="185"/>
      <c r="H9236" s="185"/>
      <c r="I9236" s="184">
        <v>51.68</v>
      </c>
      <c r="J9236" s="184">
        <v>205.68</v>
      </c>
      <c r="K9236" s="185">
        <v>50</v>
      </c>
      <c r="L9236" s="185"/>
      <c r="M9236" s="186"/>
      <c r="N9236" s="61" t="s">
        <v>51</v>
      </c>
      <c r="P9236" s="175" t="s">
        <v>73</v>
      </c>
    </row>
    <row r="9237" spans="1:16" ht="17.25">
      <c r="A9237" s="183" t="s">
        <v>18411</v>
      </c>
      <c r="B9237" s="183" t="s">
        <v>18412</v>
      </c>
      <c r="C9237" s="183" t="s">
        <v>73</v>
      </c>
      <c r="D9237" s="183" t="s">
        <v>74</v>
      </c>
      <c r="E9237" s="184">
        <v>143</v>
      </c>
      <c r="F9237" s="184">
        <v>143</v>
      </c>
      <c r="G9237" s="185"/>
      <c r="H9237" s="185"/>
      <c r="I9237" s="184">
        <v>46.11</v>
      </c>
      <c r="J9237" s="184">
        <v>189.11</v>
      </c>
      <c r="K9237" s="185">
        <v>63</v>
      </c>
      <c r="L9237" s="185"/>
      <c r="M9237" s="186"/>
      <c r="N9237" s="61" t="s">
        <v>51</v>
      </c>
      <c r="P9237" s="175" t="s">
        <v>73</v>
      </c>
    </row>
    <row r="9238" spans="1:16" ht="17.25">
      <c r="A9238" s="183" t="s">
        <v>18413</v>
      </c>
      <c r="B9238" s="183" t="s">
        <v>18414</v>
      </c>
      <c r="C9238" s="183" t="s">
        <v>73</v>
      </c>
      <c r="D9238" s="183" t="s">
        <v>74</v>
      </c>
      <c r="E9238" s="184">
        <v>168</v>
      </c>
      <c r="F9238" s="184">
        <v>168</v>
      </c>
      <c r="G9238" s="185"/>
      <c r="H9238" s="185"/>
      <c r="I9238" s="184">
        <v>51.68</v>
      </c>
      <c r="J9238" s="184">
        <v>219.68</v>
      </c>
      <c r="K9238" s="185">
        <v>57</v>
      </c>
      <c r="L9238" s="185"/>
      <c r="M9238" s="186"/>
      <c r="N9238" s="61" t="s">
        <v>51</v>
      </c>
      <c r="P9238" s="175" t="s">
        <v>73</v>
      </c>
    </row>
    <row r="9239" spans="1:16" ht="17.25">
      <c r="A9239" s="183" t="s">
        <v>18415</v>
      </c>
      <c r="B9239" s="183" t="s">
        <v>18416</v>
      </c>
      <c r="C9239" s="183" t="s">
        <v>73</v>
      </c>
      <c r="D9239" s="183" t="s">
        <v>74</v>
      </c>
      <c r="E9239" s="184"/>
      <c r="F9239" s="184"/>
      <c r="G9239" s="185"/>
      <c r="H9239" s="185"/>
      <c r="I9239" s="184"/>
      <c r="J9239" s="184"/>
      <c r="K9239" s="185" t="s">
        <v>410</v>
      </c>
      <c r="L9239" s="185"/>
      <c r="M9239" s="186"/>
      <c r="N9239" s="61" t="s">
        <v>410</v>
      </c>
      <c r="P9239" s="175" t="s">
        <v>73</v>
      </c>
    </row>
    <row r="9240" spans="1:16" ht="17.25">
      <c r="A9240" s="183" t="s">
        <v>18417</v>
      </c>
      <c r="B9240" s="183" t="s">
        <v>18418</v>
      </c>
      <c r="C9240" s="183" t="s">
        <v>73</v>
      </c>
      <c r="D9240" s="183" t="s">
        <v>74</v>
      </c>
      <c r="E9240" s="184"/>
      <c r="F9240" s="184"/>
      <c r="G9240" s="185"/>
      <c r="H9240" s="185"/>
      <c r="I9240" s="184"/>
      <c r="J9240" s="184"/>
      <c r="K9240" s="185" t="s">
        <v>410</v>
      </c>
      <c r="L9240" s="185"/>
      <c r="M9240" s="186"/>
      <c r="N9240" s="61" t="s">
        <v>410</v>
      </c>
      <c r="P9240" s="175" t="s">
        <v>73</v>
      </c>
    </row>
    <row r="9241" spans="1:16" ht="17.25">
      <c r="A9241" s="183" t="s">
        <v>18419</v>
      </c>
      <c r="B9241" s="183" t="s">
        <v>18420</v>
      </c>
      <c r="C9241" s="183" t="s">
        <v>73</v>
      </c>
      <c r="D9241" s="183" t="s">
        <v>74</v>
      </c>
      <c r="E9241" s="184"/>
      <c r="F9241" s="184"/>
      <c r="G9241" s="185"/>
      <c r="H9241" s="185"/>
      <c r="I9241" s="184"/>
      <c r="J9241" s="184"/>
      <c r="K9241" s="185" t="s">
        <v>410</v>
      </c>
      <c r="L9241" s="185"/>
      <c r="M9241" s="186"/>
      <c r="N9241" s="61" t="s">
        <v>410</v>
      </c>
      <c r="P9241" s="175" t="s">
        <v>73</v>
      </c>
    </row>
    <row r="9242" spans="1:16" ht="17.25">
      <c r="A9242" s="183" t="s">
        <v>18421</v>
      </c>
      <c r="B9242" s="183" t="s">
        <v>18422</v>
      </c>
      <c r="C9242" s="183" t="s">
        <v>73</v>
      </c>
      <c r="D9242" s="183" t="s">
        <v>74</v>
      </c>
      <c r="E9242" s="184"/>
      <c r="F9242" s="184"/>
      <c r="G9242" s="185"/>
      <c r="H9242" s="185"/>
      <c r="I9242" s="184"/>
      <c r="J9242" s="184"/>
      <c r="K9242" s="185" t="s">
        <v>410</v>
      </c>
      <c r="L9242" s="185"/>
      <c r="M9242" s="186"/>
      <c r="N9242" s="61" t="s">
        <v>410</v>
      </c>
      <c r="P9242" s="175" t="s">
        <v>73</v>
      </c>
    </row>
    <row r="9243" spans="1:16" ht="17.25">
      <c r="A9243" s="183" t="s">
        <v>18423</v>
      </c>
      <c r="B9243" s="183" t="s">
        <v>18424</v>
      </c>
      <c r="C9243" s="183" t="s">
        <v>73</v>
      </c>
      <c r="D9243" s="183" t="s">
        <v>74</v>
      </c>
      <c r="E9243" s="184"/>
      <c r="F9243" s="184"/>
      <c r="G9243" s="188"/>
      <c r="H9243" s="185"/>
      <c r="I9243" s="184"/>
      <c r="J9243" s="184"/>
      <c r="K9243" s="183" t="s">
        <v>410</v>
      </c>
      <c r="L9243" s="183"/>
      <c r="M9243" s="186"/>
      <c r="N9243" s="61" t="s">
        <v>410</v>
      </c>
      <c r="P9243" s="175" t="s">
        <v>73</v>
      </c>
    </row>
    <row r="9244" spans="1:16" ht="17.25">
      <c r="A9244" s="183" t="s">
        <v>18425</v>
      </c>
      <c r="B9244" s="183" t="s">
        <v>18120</v>
      </c>
      <c r="C9244" s="183" t="s">
        <v>73</v>
      </c>
      <c r="D9244" s="183" t="s">
        <v>74</v>
      </c>
      <c r="E9244" s="184"/>
      <c r="F9244" s="184"/>
      <c r="G9244" s="188"/>
      <c r="H9244" s="185"/>
      <c r="I9244" s="184"/>
      <c r="J9244" s="184"/>
      <c r="K9244" s="185" t="s">
        <v>410</v>
      </c>
      <c r="L9244" s="185"/>
      <c r="M9244" s="186"/>
      <c r="N9244" s="61" t="s">
        <v>410</v>
      </c>
      <c r="P9244" s="175" t="s">
        <v>73</v>
      </c>
    </row>
    <row r="9245" spans="1:16" ht="17.25">
      <c r="A9245" s="183" t="s">
        <v>18426</v>
      </c>
      <c r="B9245" s="183" t="s">
        <v>18427</v>
      </c>
      <c r="C9245" s="183" t="s">
        <v>73</v>
      </c>
      <c r="D9245" s="183" t="s">
        <v>74</v>
      </c>
      <c r="E9245" s="184">
        <v>207</v>
      </c>
      <c r="F9245" s="184">
        <v>175</v>
      </c>
      <c r="G9245" s="185" t="s">
        <v>268</v>
      </c>
      <c r="H9245" s="185"/>
      <c r="I9245" s="184">
        <v>97.82</v>
      </c>
      <c r="J9245" s="184">
        <v>272.82</v>
      </c>
      <c r="K9245" s="185">
        <v>8</v>
      </c>
      <c r="L9245" s="185"/>
      <c r="M9245" s="186"/>
      <c r="N9245" s="61" t="s">
        <v>51</v>
      </c>
      <c r="P9245" s="175" t="s">
        <v>73</v>
      </c>
    </row>
    <row r="9246" spans="1:16" ht="17.25">
      <c r="A9246" s="183" t="s">
        <v>18428</v>
      </c>
      <c r="B9246" s="183" t="s">
        <v>18429</v>
      </c>
      <c r="C9246" s="183" t="s">
        <v>73</v>
      </c>
      <c r="D9246" s="183" t="s">
        <v>74</v>
      </c>
      <c r="E9246" s="184"/>
      <c r="F9246" s="184"/>
      <c r="G9246" s="185"/>
      <c r="H9246" s="185"/>
      <c r="I9246" s="184"/>
      <c r="J9246" s="184"/>
      <c r="K9246" s="185" t="s">
        <v>410</v>
      </c>
      <c r="L9246" s="185"/>
      <c r="M9246" s="186"/>
      <c r="N9246" s="61" t="s">
        <v>410</v>
      </c>
      <c r="P9246" s="175" t="s">
        <v>73</v>
      </c>
    </row>
    <row r="9247" spans="1:16" ht="17.25">
      <c r="A9247" s="183" t="s">
        <v>18430</v>
      </c>
      <c r="B9247" s="183" t="s">
        <v>18431</v>
      </c>
      <c r="C9247" s="183" t="s">
        <v>73</v>
      </c>
      <c r="D9247" s="183" t="s">
        <v>74</v>
      </c>
      <c r="E9247" s="184"/>
      <c r="F9247" s="184"/>
      <c r="G9247" s="188"/>
      <c r="H9247" s="185"/>
      <c r="I9247" s="184"/>
      <c r="J9247" s="184"/>
      <c r="K9247" s="185" t="s">
        <v>410</v>
      </c>
      <c r="L9247" s="185"/>
      <c r="M9247" s="186"/>
      <c r="N9247" s="61" t="s">
        <v>410</v>
      </c>
      <c r="P9247" s="175" t="s">
        <v>73</v>
      </c>
    </row>
    <row r="9248" spans="1:16" ht="17.25">
      <c r="A9248" s="183" t="s">
        <v>18432</v>
      </c>
      <c r="B9248" s="183" t="s">
        <v>18433</v>
      </c>
      <c r="C9248" s="183" t="s">
        <v>73</v>
      </c>
      <c r="D9248" s="183" t="s">
        <v>74</v>
      </c>
      <c r="E9248" s="184"/>
      <c r="F9248" s="184"/>
      <c r="G9248" s="188"/>
      <c r="H9248" s="185"/>
      <c r="I9248" s="184"/>
      <c r="J9248" s="184"/>
      <c r="K9248" s="183" t="s">
        <v>410</v>
      </c>
      <c r="L9248" s="183"/>
      <c r="M9248" s="186"/>
      <c r="N9248" s="61" t="s">
        <v>410</v>
      </c>
      <c r="P9248" s="175" t="s">
        <v>73</v>
      </c>
    </row>
    <row r="9249" spans="1:16" ht="17.25">
      <c r="A9249" s="183" t="s">
        <v>18434</v>
      </c>
      <c r="B9249" s="183" t="s">
        <v>18435</v>
      </c>
      <c r="C9249" s="183" t="s">
        <v>73</v>
      </c>
      <c r="D9249" s="183" t="s">
        <v>74</v>
      </c>
      <c r="E9249" s="184"/>
      <c r="F9249" s="184"/>
      <c r="G9249" s="188"/>
      <c r="H9249" s="185"/>
      <c r="I9249" s="184"/>
      <c r="J9249" s="184"/>
      <c r="K9249" s="183" t="s">
        <v>410</v>
      </c>
      <c r="L9249" s="183"/>
      <c r="M9249" s="186"/>
      <c r="N9249" s="61" t="s">
        <v>410</v>
      </c>
      <c r="P9249" s="175" t="s">
        <v>73</v>
      </c>
    </row>
    <row r="9250" spans="1:16" ht="17.25">
      <c r="A9250" s="183" t="s">
        <v>18436</v>
      </c>
      <c r="B9250" s="183" t="s">
        <v>18437</v>
      </c>
      <c r="C9250" s="183" t="s">
        <v>73</v>
      </c>
      <c r="D9250" s="183" t="s">
        <v>74</v>
      </c>
      <c r="E9250" s="184"/>
      <c r="F9250" s="184"/>
      <c r="G9250" s="188"/>
      <c r="H9250" s="185"/>
      <c r="I9250" s="184"/>
      <c r="J9250" s="184"/>
      <c r="K9250" s="185" t="s">
        <v>410</v>
      </c>
      <c r="L9250" s="185"/>
      <c r="M9250" s="186"/>
      <c r="N9250" s="61" t="s">
        <v>410</v>
      </c>
      <c r="P9250" s="175" t="s">
        <v>73</v>
      </c>
    </row>
    <row r="9251" spans="1:16" ht="17.25">
      <c r="A9251" s="183" t="s">
        <v>18438</v>
      </c>
      <c r="B9251" s="183" t="s">
        <v>18439</v>
      </c>
      <c r="C9251" s="183" t="s">
        <v>73</v>
      </c>
      <c r="D9251" s="183" t="s">
        <v>74</v>
      </c>
      <c r="E9251" s="184"/>
      <c r="F9251" s="184"/>
      <c r="G9251" s="188"/>
      <c r="H9251" s="185"/>
      <c r="I9251" s="184"/>
      <c r="J9251" s="184"/>
      <c r="K9251" s="185" t="s">
        <v>410</v>
      </c>
      <c r="L9251" s="185"/>
      <c r="M9251" s="186"/>
      <c r="N9251" s="61" t="s">
        <v>410</v>
      </c>
      <c r="P9251" s="175" t="s">
        <v>73</v>
      </c>
    </row>
    <row r="9252" spans="1:16" ht="17.25">
      <c r="A9252" s="183" t="s">
        <v>18440</v>
      </c>
      <c r="B9252" s="183" t="s">
        <v>18441</v>
      </c>
      <c r="C9252" s="183" t="s">
        <v>73</v>
      </c>
      <c r="D9252" s="183" t="s">
        <v>74</v>
      </c>
      <c r="E9252" s="184">
        <v>380</v>
      </c>
      <c r="F9252" s="184">
        <v>380</v>
      </c>
      <c r="G9252" s="188"/>
      <c r="H9252" s="185"/>
      <c r="I9252" s="184">
        <v>100.96</v>
      </c>
      <c r="J9252" s="184">
        <v>480.96</v>
      </c>
      <c r="K9252" s="185">
        <v>131</v>
      </c>
      <c r="L9252" s="185"/>
      <c r="M9252" s="186"/>
      <c r="N9252" s="61" t="s">
        <v>51</v>
      </c>
      <c r="P9252" s="175" t="s">
        <v>73</v>
      </c>
    </row>
    <row r="9253" spans="1:16" ht="17.25">
      <c r="A9253" s="183" t="s">
        <v>18442</v>
      </c>
      <c r="B9253" s="183" t="s">
        <v>18443</v>
      </c>
      <c r="C9253" s="183" t="s">
        <v>73</v>
      </c>
      <c r="D9253" s="183" t="s">
        <v>74</v>
      </c>
      <c r="E9253" s="184"/>
      <c r="F9253" s="184"/>
      <c r="G9253" s="188"/>
      <c r="H9253" s="185"/>
      <c r="I9253" s="184"/>
      <c r="J9253" s="184"/>
      <c r="K9253" s="185" t="s">
        <v>410</v>
      </c>
      <c r="L9253" s="185"/>
      <c r="M9253" s="186"/>
      <c r="N9253" s="61" t="s">
        <v>410</v>
      </c>
      <c r="P9253" s="175" t="s">
        <v>73</v>
      </c>
    </row>
    <row r="9254" spans="1:16" ht="17.25">
      <c r="A9254" s="183" t="s">
        <v>18444</v>
      </c>
      <c r="B9254" s="183" t="s">
        <v>18445</v>
      </c>
      <c r="C9254" s="183" t="s">
        <v>73</v>
      </c>
      <c r="D9254" s="183" t="s">
        <v>74</v>
      </c>
      <c r="E9254" s="184"/>
      <c r="F9254" s="184"/>
      <c r="G9254" s="188"/>
      <c r="H9254" s="185"/>
      <c r="I9254" s="184"/>
      <c r="J9254" s="184"/>
      <c r="K9254" s="185" t="s">
        <v>410</v>
      </c>
      <c r="L9254" s="185"/>
      <c r="M9254" s="186"/>
      <c r="N9254" s="61" t="s">
        <v>410</v>
      </c>
      <c r="P9254" s="175" t="s">
        <v>73</v>
      </c>
    </row>
    <row r="9255" spans="1:16" ht="17.25">
      <c r="A9255" s="183" t="s">
        <v>18446</v>
      </c>
      <c r="B9255" s="183" t="s">
        <v>18447</v>
      </c>
      <c r="C9255" s="183" t="s">
        <v>73</v>
      </c>
      <c r="D9255" s="183" t="s">
        <v>74</v>
      </c>
      <c r="E9255" s="184">
        <v>302</v>
      </c>
      <c r="F9255" s="184">
        <v>302</v>
      </c>
      <c r="G9255" s="188"/>
      <c r="H9255" s="185"/>
      <c r="I9255" s="184">
        <v>83.54</v>
      </c>
      <c r="J9255" s="184">
        <v>385.54</v>
      </c>
      <c r="K9255" s="185">
        <v>108</v>
      </c>
      <c r="L9255" s="185"/>
      <c r="M9255" s="186"/>
      <c r="N9255" s="61" t="s">
        <v>51</v>
      </c>
      <c r="P9255" s="175" t="s">
        <v>73</v>
      </c>
    </row>
    <row r="9256" spans="1:16" ht="17.25">
      <c r="A9256" s="183" t="s">
        <v>18448</v>
      </c>
      <c r="B9256" s="183" t="s">
        <v>18449</v>
      </c>
      <c r="C9256" s="183" t="s">
        <v>73</v>
      </c>
      <c r="D9256" s="183" t="s">
        <v>74</v>
      </c>
      <c r="E9256" s="184"/>
      <c r="F9256" s="184"/>
      <c r="G9256" s="185"/>
      <c r="H9256" s="185"/>
      <c r="I9256" s="184"/>
      <c r="J9256" s="184"/>
      <c r="K9256" s="185" t="s">
        <v>410</v>
      </c>
      <c r="L9256" s="185"/>
      <c r="M9256" s="186"/>
      <c r="N9256" s="61" t="s">
        <v>410</v>
      </c>
      <c r="P9256" s="175" t="s">
        <v>73</v>
      </c>
    </row>
    <row r="9257" spans="1:16" ht="17.25">
      <c r="A9257" s="183" t="s">
        <v>18450</v>
      </c>
      <c r="B9257" s="183" t="s">
        <v>18451</v>
      </c>
      <c r="C9257" s="183" t="s">
        <v>73</v>
      </c>
      <c r="D9257" s="183" t="s">
        <v>74</v>
      </c>
      <c r="E9257" s="184"/>
      <c r="F9257" s="184"/>
      <c r="G9257" s="185"/>
      <c r="H9257" s="185"/>
      <c r="I9257" s="184"/>
      <c r="J9257" s="184"/>
      <c r="K9257" s="185" t="s">
        <v>410</v>
      </c>
      <c r="L9257" s="185"/>
      <c r="M9257" s="186"/>
      <c r="N9257" s="61" t="s">
        <v>410</v>
      </c>
      <c r="P9257" s="175" t="s">
        <v>73</v>
      </c>
    </row>
    <row r="9258" spans="1:16" ht="17.25">
      <c r="A9258" s="183" t="s">
        <v>18452</v>
      </c>
      <c r="B9258" s="183" t="s">
        <v>18453</v>
      </c>
      <c r="C9258" s="183" t="s">
        <v>73</v>
      </c>
      <c r="D9258" s="183" t="s">
        <v>74</v>
      </c>
      <c r="E9258" s="184"/>
      <c r="F9258" s="184"/>
      <c r="G9258" s="185"/>
      <c r="H9258" s="185"/>
      <c r="I9258" s="184"/>
      <c r="J9258" s="184"/>
      <c r="K9258" s="185" t="s">
        <v>410</v>
      </c>
      <c r="L9258" s="185"/>
      <c r="M9258" s="186"/>
      <c r="N9258" s="61" t="s">
        <v>410</v>
      </c>
      <c r="P9258" s="175" t="s">
        <v>73</v>
      </c>
    </row>
    <row r="9259" spans="1:16" ht="17.25">
      <c r="A9259" s="183" t="s">
        <v>18454</v>
      </c>
      <c r="B9259" s="183" t="s">
        <v>18337</v>
      </c>
      <c r="C9259" s="183" t="s">
        <v>73</v>
      </c>
      <c r="D9259" s="183" t="s">
        <v>74</v>
      </c>
      <c r="E9259" s="184"/>
      <c r="F9259" s="184"/>
      <c r="G9259" s="185"/>
      <c r="H9259" s="185"/>
      <c r="I9259" s="184"/>
      <c r="J9259" s="184"/>
      <c r="K9259" s="185" t="s">
        <v>410</v>
      </c>
      <c r="L9259" s="185"/>
      <c r="M9259" s="186"/>
      <c r="N9259" s="61" t="s">
        <v>410</v>
      </c>
      <c r="P9259" s="175" t="s">
        <v>73</v>
      </c>
    </row>
    <row r="9260" spans="1:16" ht="17.25">
      <c r="A9260" s="183" t="s">
        <v>18455</v>
      </c>
      <c r="B9260" s="183" t="s">
        <v>18456</v>
      </c>
      <c r="C9260" s="183" t="s">
        <v>73</v>
      </c>
      <c r="D9260" s="183" t="s">
        <v>74</v>
      </c>
      <c r="E9260" s="184">
        <v>399</v>
      </c>
      <c r="F9260" s="184">
        <v>399</v>
      </c>
      <c r="G9260" s="185"/>
      <c r="H9260" s="185"/>
      <c r="I9260" s="184">
        <v>143.96</v>
      </c>
      <c r="J9260" s="184">
        <v>542.96</v>
      </c>
      <c r="K9260" s="185">
        <v>52</v>
      </c>
      <c r="L9260" s="185"/>
      <c r="M9260" s="186"/>
      <c r="N9260" s="61" t="s">
        <v>51</v>
      </c>
      <c r="P9260" s="175" t="s">
        <v>73</v>
      </c>
    </row>
    <row r="9261" spans="1:16" ht="17.25">
      <c r="A9261" s="183" t="s">
        <v>18457</v>
      </c>
      <c r="B9261" s="183" t="s">
        <v>18458</v>
      </c>
      <c r="C9261" s="183" t="s">
        <v>73</v>
      </c>
      <c r="D9261" s="183" t="s">
        <v>74</v>
      </c>
      <c r="E9261" s="184">
        <v>399</v>
      </c>
      <c r="F9261" s="184">
        <v>399</v>
      </c>
      <c r="G9261" s="188"/>
      <c r="H9261" s="185"/>
      <c r="I9261" s="184">
        <v>143.96</v>
      </c>
      <c r="J9261" s="184">
        <v>542.96</v>
      </c>
      <c r="K9261" s="185">
        <v>69</v>
      </c>
      <c r="L9261" s="185"/>
      <c r="M9261" s="186"/>
      <c r="N9261" s="61" t="s">
        <v>51</v>
      </c>
      <c r="P9261" s="175" t="s">
        <v>73</v>
      </c>
    </row>
    <row r="9262" spans="1:16" ht="17.25">
      <c r="A9262" s="183" t="s">
        <v>18459</v>
      </c>
      <c r="B9262" s="183" t="s">
        <v>18460</v>
      </c>
      <c r="C9262" s="183" t="s">
        <v>73</v>
      </c>
      <c r="D9262" s="183" t="s">
        <v>74</v>
      </c>
      <c r="E9262" s="184">
        <v>185</v>
      </c>
      <c r="F9262" s="184">
        <v>185</v>
      </c>
      <c r="G9262" s="185"/>
      <c r="H9262" s="185"/>
      <c r="I9262" s="184">
        <v>44.35</v>
      </c>
      <c r="J9262" s="184">
        <v>229.35</v>
      </c>
      <c r="K9262" s="185">
        <v>0</v>
      </c>
      <c r="L9262" s="185"/>
      <c r="M9262" s="186"/>
      <c r="N9262" s="61" t="s">
        <v>51</v>
      </c>
      <c r="P9262" s="175" t="s">
        <v>73</v>
      </c>
    </row>
    <row r="9263" spans="1:16" ht="17.25">
      <c r="A9263" s="183" t="s">
        <v>18461</v>
      </c>
      <c r="B9263" s="183" t="s">
        <v>18462</v>
      </c>
      <c r="C9263" s="183" t="s">
        <v>73</v>
      </c>
      <c r="D9263" s="183" t="s">
        <v>74</v>
      </c>
      <c r="E9263" s="184">
        <v>235</v>
      </c>
      <c r="F9263" s="184">
        <v>235</v>
      </c>
      <c r="G9263" s="185"/>
      <c r="H9263" s="185"/>
      <c r="I9263" s="184">
        <v>83.5</v>
      </c>
      <c r="J9263" s="184">
        <v>318.5</v>
      </c>
      <c r="K9263" s="185">
        <v>0</v>
      </c>
      <c r="L9263" s="185"/>
      <c r="M9263" s="186"/>
      <c r="N9263" s="61" t="s">
        <v>51</v>
      </c>
      <c r="P9263" s="175" t="s">
        <v>73</v>
      </c>
    </row>
    <row r="9264" spans="1:16" ht="17.25">
      <c r="A9264" s="183" t="s">
        <v>18463</v>
      </c>
      <c r="B9264" s="183" t="s">
        <v>18464</v>
      </c>
      <c r="C9264" s="183" t="s">
        <v>73</v>
      </c>
      <c r="D9264" s="183" t="s">
        <v>74</v>
      </c>
      <c r="E9264" s="184">
        <v>335</v>
      </c>
      <c r="F9264" s="184">
        <v>335</v>
      </c>
      <c r="G9264" s="185"/>
      <c r="H9264" s="185"/>
      <c r="I9264" s="184">
        <v>82.59</v>
      </c>
      <c r="J9264" s="184">
        <v>417.59</v>
      </c>
      <c r="K9264" s="185">
        <v>112</v>
      </c>
      <c r="L9264" s="185"/>
      <c r="M9264" s="186"/>
      <c r="N9264" s="61" t="s">
        <v>51</v>
      </c>
      <c r="P9264" s="175" t="s">
        <v>73</v>
      </c>
    </row>
    <row r="9265" spans="1:16" ht="17.25">
      <c r="A9265" s="183" t="s">
        <v>18465</v>
      </c>
      <c r="B9265" s="183" t="s">
        <v>18466</v>
      </c>
      <c r="C9265" s="183" t="s">
        <v>73</v>
      </c>
      <c r="D9265" s="183" t="s">
        <v>74</v>
      </c>
      <c r="E9265" s="184"/>
      <c r="F9265" s="184"/>
      <c r="G9265" s="185"/>
      <c r="H9265" s="185"/>
      <c r="I9265" s="184"/>
      <c r="J9265" s="184"/>
      <c r="K9265" s="185" t="s">
        <v>410</v>
      </c>
      <c r="L9265" s="185"/>
      <c r="M9265" s="186"/>
      <c r="N9265" s="61" t="s">
        <v>410</v>
      </c>
      <c r="P9265" s="175" t="s">
        <v>73</v>
      </c>
    </row>
    <row r="9266" spans="1:16" ht="17.25">
      <c r="A9266" s="183" t="s">
        <v>18467</v>
      </c>
      <c r="B9266" s="183" t="s">
        <v>18468</v>
      </c>
      <c r="C9266" s="183" t="s">
        <v>73</v>
      </c>
      <c r="D9266" s="183" t="s">
        <v>74</v>
      </c>
      <c r="E9266" s="184"/>
      <c r="F9266" s="184"/>
      <c r="G9266" s="185"/>
      <c r="H9266" s="185"/>
      <c r="I9266" s="184"/>
      <c r="J9266" s="184"/>
      <c r="K9266" s="185" t="s">
        <v>410</v>
      </c>
      <c r="L9266" s="185"/>
      <c r="M9266" s="186"/>
      <c r="N9266" s="61" t="s">
        <v>410</v>
      </c>
      <c r="P9266" s="175" t="s">
        <v>73</v>
      </c>
    </row>
    <row r="9267" spans="1:16" ht="17.25">
      <c r="A9267" s="183" t="s">
        <v>18469</v>
      </c>
      <c r="B9267" s="183" t="s">
        <v>18470</v>
      </c>
      <c r="C9267" s="183" t="s">
        <v>73</v>
      </c>
      <c r="D9267" s="183" t="s">
        <v>74</v>
      </c>
      <c r="E9267" s="184">
        <v>415</v>
      </c>
      <c r="F9267" s="184">
        <v>415</v>
      </c>
      <c r="G9267" s="185"/>
      <c r="H9267" s="185"/>
      <c r="I9267" s="184">
        <v>107.62</v>
      </c>
      <c r="J9267" s="184">
        <v>522.62</v>
      </c>
      <c r="K9267" s="185">
        <v>0</v>
      </c>
      <c r="L9267" s="185"/>
      <c r="M9267" s="186"/>
      <c r="N9267" s="61" t="s">
        <v>51</v>
      </c>
      <c r="P9267" s="175" t="s">
        <v>73</v>
      </c>
    </row>
    <row r="9268" spans="1:16" ht="17.25">
      <c r="A9268" s="183" t="s">
        <v>18471</v>
      </c>
      <c r="B9268" s="183" t="s">
        <v>18261</v>
      </c>
      <c r="C9268" s="183" t="s">
        <v>73</v>
      </c>
      <c r="D9268" s="183" t="s">
        <v>74</v>
      </c>
      <c r="E9268" s="184"/>
      <c r="F9268" s="184"/>
      <c r="G9268" s="185"/>
      <c r="H9268" s="185"/>
      <c r="I9268" s="184"/>
      <c r="J9268" s="184"/>
      <c r="K9268" s="185" t="s">
        <v>410</v>
      </c>
      <c r="L9268" s="185"/>
      <c r="M9268" s="186"/>
      <c r="N9268" s="61" t="s">
        <v>410</v>
      </c>
      <c r="P9268" s="175" t="s">
        <v>73</v>
      </c>
    </row>
    <row r="9269" spans="1:16" ht="17.25">
      <c r="A9269" s="183" t="s">
        <v>18472</v>
      </c>
      <c r="B9269" s="183" t="s">
        <v>18122</v>
      </c>
      <c r="C9269" s="183" t="s">
        <v>73</v>
      </c>
      <c r="D9269" s="183" t="s">
        <v>74</v>
      </c>
      <c r="E9269" s="184"/>
      <c r="F9269" s="184"/>
      <c r="G9269" s="185"/>
      <c r="H9269" s="185"/>
      <c r="I9269" s="184"/>
      <c r="J9269" s="184"/>
      <c r="K9269" s="185" t="s">
        <v>410</v>
      </c>
      <c r="L9269" s="185"/>
      <c r="M9269" s="186"/>
      <c r="N9269" s="61" t="s">
        <v>410</v>
      </c>
      <c r="P9269" s="175" t="s">
        <v>73</v>
      </c>
    </row>
    <row r="9270" spans="1:16" ht="17.25">
      <c r="A9270" s="183" t="s">
        <v>18473</v>
      </c>
      <c r="B9270" s="183" t="s">
        <v>18474</v>
      </c>
      <c r="C9270" s="183" t="s">
        <v>73</v>
      </c>
      <c r="D9270" s="183" t="s">
        <v>74</v>
      </c>
      <c r="E9270" s="184"/>
      <c r="F9270" s="184"/>
      <c r="G9270" s="185"/>
      <c r="H9270" s="185"/>
      <c r="I9270" s="184"/>
      <c r="J9270" s="184"/>
      <c r="K9270" s="185" t="s">
        <v>410</v>
      </c>
      <c r="L9270" s="185"/>
      <c r="M9270" s="186"/>
      <c r="N9270" s="61" t="s">
        <v>410</v>
      </c>
      <c r="P9270" s="175" t="s">
        <v>73</v>
      </c>
    </row>
    <row r="9271" spans="1:16" ht="17.25">
      <c r="A9271" s="183" t="s">
        <v>18475</v>
      </c>
      <c r="B9271" s="183" t="s">
        <v>18476</v>
      </c>
      <c r="C9271" s="183" t="s">
        <v>73</v>
      </c>
      <c r="D9271" s="183" t="s">
        <v>74</v>
      </c>
      <c r="E9271" s="184">
        <v>120</v>
      </c>
      <c r="F9271" s="184">
        <v>120</v>
      </c>
      <c r="G9271" s="185"/>
      <c r="H9271" s="185"/>
      <c r="I9271" s="184">
        <v>44.35</v>
      </c>
      <c r="J9271" s="184">
        <v>164.35</v>
      </c>
      <c r="K9271" s="185">
        <v>63</v>
      </c>
      <c r="L9271" s="185"/>
      <c r="M9271" s="186"/>
      <c r="N9271" s="61" t="s">
        <v>51</v>
      </c>
      <c r="P9271" s="175" t="s">
        <v>73</v>
      </c>
    </row>
    <row r="9272" spans="1:16" ht="17.25">
      <c r="A9272" s="183" t="s">
        <v>18477</v>
      </c>
      <c r="B9272" s="183" t="s">
        <v>18478</v>
      </c>
      <c r="C9272" s="183" t="s">
        <v>73</v>
      </c>
      <c r="D9272" s="183" t="s">
        <v>74</v>
      </c>
      <c r="E9272" s="184"/>
      <c r="F9272" s="184"/>
      <c r="G9272" s="185"/>
      <c r="H9272" s="185"/>
      <c r="I9272" s="184"/>
      <c r="J9272" s="184"/>
      <c r="K9272" s="185" t="s">
        <v>410</v>
      </c>
      <c r="L9272" s="185"/>
      <c r="M9272" s="186"/>
      <c r="N9272" s="61" t="s">
        <v>410</v>
      </c>
      <c r="P9272" s="175" t="s">
        <v>73</v>
      </c>
    </row>
    <row r="9273" spans="1:16" ht="17.25">
      <c r="A9273" s="183" t="s">
        <v>18479</v>
      </c>
      <c r="B9273" s="183" t="s">
        <v>18480</v>
      </c>
      <c r="C9273" s="183" t="s">
        <v>73</v>
      </c>
      <c r="D9273" s="183" t="s">
        <v>74</v>
      </c>
      <c r="E9273" s="184">
        <v>516</v>
      </c>
      <c r="F9273" s="184">
        <v>516</v>
      </c>
      <c r="G9273" s="185"/>
      <c r="H9273" s="185"/>
      <c r="I9273" s="184">
        <v>152.18</v>
      </c>
      <c r="J9273" s="184">
        <v>668.18</v>
      </c>
      <c r="K9273" s="185">
        <v>49</v>
      </c>
      <c r="L9273" s="185" t="s">
        <v>76</v>
      </c>
      <c r="M9273" s="186" t="s">
        <v>332</v>
      </c>
      <c r="N9273" s="61" t="s">
        <v>51</v>
      </c>
      <c r="P9273" s="175" t="s">
        <v>73</v>
      </c>
    </row>
    <row r="9274" spans="1:16" ht="17.25">
      <c r="A9274" s="183" t="s">
        <v>18481</v>
      </c>
      <c r="B9274" s="183" t="s">
        <v>18482</v>
      </c>
      <c r="C9274" s="183" t="s">
        <v>73</v>
      </c>
      <c r="D9274" s="183" t="s">
        <v>74</v>
      </c>
      <c r="E9274" s="184">
        <v>399</v>
      </c>
      <c r="F9274" s="184">
        <v>330</v>
      </c>
      <c r="G9274" s="188" t="s">
        <v>395</v>
      </c>
      <c r="H9274" s="183"/>
      <c r="I9274" s="184">
        <v>97.23</v>
      </c>
      <c r="J9274" s="184">
        <v>427.23</v>
      </c>
      <c r="K9274" s="183">
        <v>0</v>
      </c>
      <c r="L9274" s="183"/>
      <c r="M9274" s="186"/>
      <c r="N9274" s="61" t="s">
        <v>51</v>
      </c>
      <c r="P9274" s="175" t="s">
        <v>73</v>
      </c>
    </row>
    <row r="9275" spans="1:16" ht="17.25">
      <c r="A9275" s="183" t="s">
        <v>18483</v>
      </c>
      <c r="B9275" s="183" t="s">
        <v>18484</v>
      </c>
      <c r="C9275" s="183" t="s">
        <v>73</v>
      </c>
      <c r="D9275" s="183" t="s">
        <v>74</v>
      </c>
      <c r="E9275" s="184"/>
      <c r="F9275" s="184"/>
      <c r="G9275" s="185"/>
      <c r="H9275" s="185"/>
      <c r="I9275" s="184"/>
      <c r="J9275" s="184"/>
      <c r="K9275" s="185" t="s">
        <v>410</v>
      </c>
      <c r="L9275" s="185"/>
      <c r="M9275" s="186"/>
      <c r="N9275" s="61" t="s">
        <v>410</v>
      </c>
      <c r="P9275" s="175" t="s">
        <v>73</v>
      </c>
    </row>
    <row r="9276" spans="1:16" ht="17.25">
      <c r="A9276" s="183" t="s">
        <v>18485</v>
      </c>
      <c r="B9276" s="183" t="s">
        <v>17886</v>
      </c>
      <c r="C9276" s="183" t="s">
        <v>73</v>
      </c>
      <c r="D9276" s="183" t="s">
        <v>74</v>
      </c>
      <c r="E9276" s="184"/>
      <c r="F9276" s="184"/>
      <c r="G9276" s="185"/>
      <c r="H9276" s="185"/>
      <c r="I9276" s="184"/>
      <c r="J9276" s="184"/>
      <c r="K9276" s="185" t="s">
        <v>410</v>
      </c>
      <c r="L9276" s="185"/>
      <c r="M9276" s="186"/>
      <c r="N9276" s="61" t="s">
        <v>410</v>
      </c>
      <c r="P9276" s="175" t="s">
        <v>73</v>
      </c>
    </row>
    <row r="9277" spans="1:16" ht="17.25">
      <c r="A9277" s="183" t="s">
        <v>18486</v>
      </c>
      <c r="B9277" s="183" t="s">
        <v>18487</v>
      </c>
      <c r="C9277" s="183" t="s">
        <v>73</v>
      </c>
      <c r="D9277" s="183" t="s">
        <v>74</v>
      </c>
      <c r="E9277" s="184"/>
      <c r="F9277" s="184"/>
      <c r="G9277" s="185"/>
      <c r="H9277" s="185"/>
      <c r="I9277" s="184"/>
      <c r="J9277" s="184"/>
      <c r="K9277" s="185" t="s">
        <v>410</v>
      </c>
      <c r="L9277" s="185"/>
      <c r="M9277" s="186"/>
      <c r="N9277" s="61" t="s">
        <v>410</v>
      </c>
      <c r="P9277" s="175" t="s">
        <v>73</v>
      </c>
    </row>
    <row r="9278" spans="1:16" ht="17.25">
      <c r="A9278" s="183" t="s">
        <v>18488</v>
      </c>
      <c r="B9278" s="183" t="s">
        <v>18489</v>
      </c>
      <c r="C9278" s="183" t="s">
        <v>73</v>
      </c>
      <c r="D9278" s="183" t="s">
        <v>74</v>
      </c>
      <c r="E9278" s="184"/>
      <c r="F9278" s="184"/>
      <c r="G9278" s="185"/>
      <c r="H9278" s="185"/>
      <c r="I9278" s="184"/>
      <c r="J9278" s="184"/>
      <c r="K9278" s="185" t="s">
        <v>410</v>
      </c>
      <c r="L9278" s="185"/>
      <c r="M9278" s="186"/>
      <c r="N9278" s="61" t="s">
        <v>410</v>
      </c>
      <c r="P9278" s="175" t="s">
        <v>73</v>
      </c>
    </row>
    <row r="9279" spans="1:16" ht="17.25">
      <c r="A9279" s="183" t="s">
        <v>18490</v>
      </c>
      <c r="B9279" s="183" t="s">
        <v>18491</v>
      </c>
      <c r="C9279" s="183" t="s">
        <v>73</v>
      </c>
      <c r="D9279" s="183" t="s">
        <v>74</v>
      </c>
      <c r="E9279" s="184">
        <v>174</v>
      </c>
      <c r="F9279" s="184">
        <v>151</v>
      </c>
      <c r="G9279" s="185" t="s">
        <v>102</v>
      </c>
      <c r="H9279" s="185"/>
      <c r="I9279" s="184">
        <v>46.11</v>
      </c>
      <c r="J9279" s="184">
        <v>197.11</v>
      </c>
      <c r="K9279" s="185">
        <v>45</v>
      </c>
      <c r="L9279" s="185"/>
      <c r="M9279" s="186"/>
      <c r="N9279" s="61" t="s">
        <v>51</v>
      </c>
      <c r="P9279" s="175" t="s">
        <v>73</v>
      </c>
    </row>
    <row r="9280" spans="1:16" ht="17.25">
      <c r="A9280" s="183" t="s">
        <v>18492</v>
      </c>
      <c r="B9280" s="183" t="s">
        <v>18025</v>
      </c>
      <c r="C9280" s="183" t="s">
        <v>73</v>
      </c>
      <c r="D9280" s="183" t="s">
        <v>74</v>
      </c>
      <c r="E9280" s="184">
        <v>145</v>
      </c>
      <c r="F9280" s="184">
        <v>145</v>
      </c>
      <c r="G9280" s="185"/>
      <c r="H9280" s="185"/>
      <c r="I9280" s="184">
        <v>39.22</v>
      </c>
      <c r="J9280" s="184">
        <v>184.22</v>
      </c>
      <c r="K9280" s="185">
        <v>36</v>
      </c>
      <c r="L9280" s="185" t="s">
        <v>57</v>
      </c>
      <c r="M9280" s="186" t="s">
        <v>2173</v>
      </c>
      <c r="N9280" s="61" t="s">
        <v>51</v>
      </c>
      <c r="P9280" s="175" t="s">
        <v>73</v>
      </c>
    </row>
    <row r="9281" spans="1:16" ht="17.25">
      <c r="A9281" s="183" t="s">
        <v>18493</v>
      </c>
      <c r="B9281" s="183" t="s">
        <v>18494</v>
      </c>
      <c r="C9281" s="183" t="s">
        <v>73</v>
      </c>
      <c r="D9281" s="183" t="s">
        <v>74</v>
      </c>
      <c r="E9281" s="184">
        <v>110</v>
      </c>
      <c r="F9281" s="184">
        <v>110</v>
      </c>
      <c r="G9281" s="185"/>
      <c r="H9281" s="185"/>
      <c r="I9281" s="184">
        <v>37.39</v>
      </c>
      <c r="J9281" s="184">
        <v>147.39</v>
      </c>
      <c r="K9281" s="185">
        <v>82</v>
      </c>
      <c r="L9281" s="185"/>
      <c r="M9281" s="186"/>
      <c r="N9281" s="61" t="s">
        <v>51</v>
      </c>
      <c r="P9281" s="175" t="s">
        <v>73</v>
      </c>
    </row>
    <row r="9282" spans="1:16" ht="17.25">
      <c r="A9282" s="183" t="s">
        <v>18495</v>
      </c>
      <c r="B9282" s="183" t="s">
        <v>18496</v>
      </c>
      <c r="C9282" s="183" t="s">
        <v>73</v>
      </c>
      <c r="D9282" s="183" t="s">
        <v>74</v>
      </c>
      <c r="E9282" s="184"/>
      <c r="F9282" s="184"/>
      <c r="G9282" s="185"/>
      <c r="H9282" s="185"/>
      <c r="I9282" s="184"/>
      <c r="J9282" s="184"/>
      <c r="K9282" s="185" t="s">
        <v>410</v>
      </c>
      <c r="L9282" s="185"/>
      <c r="M9282" s="186"/>
      <c r="N9282" s="61" t="s">
        <v>410</v>
      </c>
      <c r="P9282" s="175" t="s">
        <v>73</v>
      </c>
    </row>
    <row r="9283" spans="1:16" ht="17.25">
      <c r="A9283" s="183" t="s">
        <v>18497</v>
      </c>
      <c r="B9283" s="183" t="s">
        <v>18498</v>
      </c>
      <c r="C9283" s="183" t="s">
        <v>73</v>
      </c>
      <c r="D9283" s="183" t="s">
        <v>74</v>
      </c>
      <c r="E9283" s="184">
        <v>110</v>
      </c>
      <c r="F9283" s="184">
        <v>100</v>
      </c>
      <c r="G9283" s="185" t="s">
        <v>137</v>
      </c>
      <c r="H9283" s="185"/>
      <c r="I9283" s="184">
        <v>37.39</v>
      </c>
      <c r="J9283" s="184">
        <v>137.39</v>
      </c>
      <c r="K9283" s="185">
        <v>0</v>
      </c>
      <c r="L9283" s="185" t="s">
        <v>57</v>
      </c>
      <c r="M9283" s="186" t="s">
        <v>666</v>
      </c>
      <c r="N9283" s="61" t="s">
        <v>51</v>
      </c>
      <c r="P9283" s="175" t="s">
        <v>73</v>
      </c>
    </row>
    <row r="9284" spans="1:16" ht="17.25">
      <c r="A9284" s="183" t="s">
        <v>18499</v>
      </c>
      <c r="B9284" s="183" t="s">
        <v>18500</v>
      </c>
      <c r="C9284" s="183" t="s">
        <v>73</v>
      </c>
      <c r="D9284" s="183" t="s">
        <v>74</v>
      </c>
      <c r="E9284" s="184">
        <v>108</v>
      </c>
      <c r="F9284" s="184">
        <v>108</v>
      </c>
      <c r="G9284" s="185"/>
      <c r="H9284" s="185"/>
      <c r="I9284" s="184">
        <v>38.16</v>
      </c>
      <c r="J9284" s="184">
        <v>146.16</v>
      </c>
      <c r="K9284" s="185">
        <v>39</v>
      </c>
      <c r="L9284" s="185" t="s">
        <v>57</v>
      </c>
      <c r="M9284" s="186" t="s">
        <v>77</v>
      </c>
      <c r="N9284" s="61" t="s">
        <v>51</v>
      </c>
      <c r="P9284" s="175" t="s">
        <v>73</v>
      </c>
    </row>
    <row r="9285" spans="1:16" ht="17.25">
      <c r="A9285" s="183" t="s">
        <v>18501</v>
      </c>
      <c r="B9285" s="183" t="s">
        <v>18502</v>
      </c>
      <c r="C9285" s="183" t="s">
        <v>73</v>
      </c>
      <c r="D9285" s="183" t="s">
        <v>74</v>
      </c>
      <c r="E9285" s="184">
        <v>465</v>
      </c>
      <c r="F9285" s="184">
        <v>465</v>
      </c>
      <c r="G9285" s="185"/>
      <c r="H9285" s="185"/>
      <c r="I9285" s="184">
        <v>134.76</v>
      </c>
      <c r="J9285" s="184">
        <v>599.76</v>
      </c>
      <c r="K9285" s="185">
        <v>59</v>
      </c>
      <c r="L9285" s="185"/>
      <c r="M9285" s="186"/>
      <c r="N9285" s="61" t="s">
        <v>51</v>
      </c>
      <c r="P9285" s="175" t="s">
        <v>73</v>
      </c>
    </row>
    <row r="9286" spans="1:16" ht="17.25">
      <c r="A9286" s="183" t="s">
        <v>18503</v>
      </c>
      <c r="B9286" s="183" t="s">
        <v>3328</v>
      </c>
      <c r="C9286" s="183" t="s">
        <v>73</v>
      </c>
      <c r="D9286" s="183" t="s">
        <v>74</v>
      </c>
      <c r="E9286" s="184"/>
      <c r="F9286" s="184"/>
      <c r="G9286" s="188"/>
      <c r="H9286" s="185"/>
      <c r="I9286" s="184"/>
      <c r="J9286" s="184"/>
      <c r="K9286" s="185" t="s">
        <v>410</v>
      </c>
      <c r="L9286" s="185"/>
      <c r="M9286" s="186"/>
      <c r="N9286" s="61" t="s">
        <v>410</v>
      </c>
      <c r="P9286" s="175" t="s">
        <v>73</v>
      </c>
    </row>
    <row r="9287" spans="1:16" ht="17.25">
      <c r="A9287" s="183" t="s">
        <v>18504</v>
      </c>
      <c r="B9287" s="183" t="s">
        <v>18505</v>
      </c>
      <c r="C9287" s="183" t="s">
        <v>73</v>
      </c>
      <c r="D9287" s="183" t="s">
        <v>74</v>
      </c>
      <c r="E9287" s="184">
        <v>490</v>
      </c>
      <c r="F9287" s="184">
        <v>490</v>
      </c>
      <c r="G9287" s="188"/>
      <c r="H9287" s="185"/>
      <c r="I9287" s="184">
        <v>134.76</v>
      </c>
      <c r="J9287" s="184">
        <v>624.76</v>
      </c>
      <c r="K9287" s="185">
        <v>44</v>
      </c>
      <c r="L9287" s="185" t="s">
        <v>57</v>
      </c>
      <c r="M9287" s="186" t="s">
        <v>332</v>
      </c>
      <c r="N9287" s="61" t="s">
        <v>51</v>
      </c>
      <c r="P9287" s="175" t="s">
        <v>73</v>
      </c>
    </row>
    <row r="9288" spans="1:16" ht="17.25">
      <c r="A9288" s="183" t="s">
        <v>18506</v>
      </c>
      <c r="B9288" s="183" t="s">
        <v>18507</v>
      </c>
      <c r="C9288" s="183" t="s">
        <v>73</v>
      </c>
      <c r="D9288" s="183" t="s">
        <v>74</v>
      </c>
      <c r="E9288" s="184">
        <v>476</v>
      </c>
      <c r="F9288" s="184">
        <v>461</v>
      </c>
      <c r="G9288" s="185" t="s">
        <v>321</v>
      </c>
      <c r="H9288" s="185"/>
      <c r="I9288" s="184">
        <v>190.95</v>
      </c>
      <c r="J9288" s="184">
        <v>651.95</v>
      </c>
      <c r="K9288" s="185">
        <v>0</v>
      </c>
      <c r="L9288" s="185"/>
      <c r="M9288" s="186"/>
      <c r="N9288" s="61" t="s">
        <v>51</v>
      </c>
      <c r="P9288" s="175" t="s">
        <v>73</v>
      </c>
    </row>
    <row r="9289" spans="1:16" ht="17.25">
      <c r="A9289" s="183" t="s">
        <v>18508</v>
      </c>
      <c r="B9289" s="183" t="s">
        <v>4275</v>
      </c>
      <c r="C9289" s="183" t="s">
        <v>73</v>
      </c>
      <c r="D9289" s="183" t="s">
        <v>74</v>
      </c>
      <c r="E9289" s="184"/>
      <c r="F9289" s="184"/>
      <c r="G9289" s="185"/>
      <c r="H9289" s="185"/>
      <c r="I9289" s="184"/>
      <c r="J9289" s="184"/>
      <c r="K9289" s="185" t="s">
        <v>410</v>
      </c>
      <c r="L9289" s="185"/>
      <c r="M9289" s="186"/>
      <c r="N9289" s="61" t="s">
        <v>410</v>
      </c>
      <c r="P9289" s="175" t="s">
        <v>73</v>
      </c>
    </row>
    <row r="9290" spans="1:16" ht="17.25">
      <c r="A9290" s="183" t="s">
        <v>18509</v>
      </c>
      <c r="B9290" s="183" t="s">
        <v>18510</v>
      </c>
      <c r="C9290" s="183" t="s">
        <v>73</v>
      </c>
      <c r="D9290" s="183" t="s">
        <v>74</v>
      </c>
      <c r="E9290" s="184">
        <v>255</v>
      </c>
      <c r="F9290" s="184">
        <v>230</v>
      </c>
      <c r="G9290" s="185" t="s">
        <v>137</v>
      </c>
      <c r="H9290" s="185"/>
      <c r="I9290" s="184">
        <v>149.01</v>
      </c>
      <c r="J9290" s="184">
        <v>379.01</v>
      </c>
      <c r="K9290" s="185">
        <v>74</v>
      </c>
      <c r="L9290" s="185"/>
      <c r="M9290" s="186"/>
      <c r="N9290" s="61" t="s">
        <v>51</v>
      </c>
      <c r="P9290" s="175" t="s">
        <v>73</v>
      </c>
    </row>
    <row r="9291" spans="1:16" ht="17.25">
      <c r="A9291" s="183" t="s">
        <v>18511</v>
      </c>
      <c r="B9291" s="183" t="s">
        <v>18512</v>
      </c>
      <c r="C9291" s="183" t="s">
        <v>73</v>
      </c>
      <c r="D9291" s="183" t="s">
        <v>74</v>
      </c>
      <c r="E9291" s="184"/>
      <c r="F9291" s="184"/>
      <c r="G9291" s="185"/>
      <c r="H9291" s="185"/>
      <c r="I9291" s="184"/>
      <c r="J9291" s="184"/>
      <c r="K9291" s="185" t="s">
        <v>410</v>
      </c>
      <c r="L9291" s="185"/>
      <c r="M9291" s="186"/>
      <c r="N9291" s="61" t="s">
        <v>410</v>
      </c>
      <c r="P9291" s="175" t="s">
        <v>73</v>
      </c>
    </row>
    <row r="9292" spans="1:16" ht="17.25">
      <c r="A9292" s="183" t="s">
        <v>18513</v>
      </c>
      <c r="B9292" s="183" t="s">
        <v>18514</v>
      </c>
      <c r="C9292" s="183" t="s">
        <v>73</v>
      </c>
      <c r="D9292" s="183" t="s">
        <v>74</v>
      </c>
      <c r="E9292" s="184"/>
      <c r="F9292" s="184"/>
      <c r="G9292" s="185"/>
      <c r="H9292" s="185"/>
      <c r="I9292" s="184"/>
      <c r="J9292" s="184"/>
      <c r="K9292" s="185" t="s">
        <v>410</v>
      </c>
      <c r="L9292" s="185"/>
      <c r="M9292" s="186"/>
      <c r="N9292" s="61" t="s">
        <v>410</v>
      </c>
      <c r="P9292" s="175" t="s">
        <v>73</v>
      </c>
    </row>
    <row r="9293" spans="1:16" ht="17.25">
      <c r="A9293" s="183" t="s">
        <v>18515</v>
      </c>
      <c r="B9293" s="183" t="s">
        <v>18516</v>
      </c>
      <c r="C9293" s="183" t="s">
        <v>73</v>
      </c>
      <c r="D9293" s="183" t="s">
        <v>74</v>
      </c>
      <c r="E9293" s="184"/>
      <c r="F9293" s="184"/>
      <c r="G9293" s="188"/>
      <c r="H9293" s="185"/>
      <c r="I9293" s="184"/>
      <c r="J9293" s="184"/>
      <c r="K9293" s="185" t="s">
        <v>410</v>
      </c>
      <c r="L9293" s="185"/>
      <c r="M9293" s="186"/>
      <c r="N9293" s="61" t="s">
        <v>410</v>
      </c>
      <c r="P9293" s="175" t="s">
        <v>73</v>
      </c>
    </row>
    <row r="9294" spans="1:16" ht="17.25">
      <c r="A9294" s="183" t="s">
        <v>18517</v>
      </c>
      <c r="B9294" s="183" t="s">
        <v>18518</v>
      </c>
      <c r="C9294" s="183" t="s">
        <v>73</v>
      </c>
      <c r="D9294" s="183" t="s">
        <v>74</v>
      </c>
      <c r="E9294" s="184">
        <v>385</v>
      </c>
      <c r="F9294" s="184">
        <v>385</v>
      </c>
      <c r="G9294" s="185"/>
      <c r="H9294" s="185"/>
      <c r="I9294" s="184">
        <v>138.12</v>
      </c>
      <c r="J9294" s="184">
        <v>523.12</v>
      </c>
      <c r="K9294" s="185">
        <v>49</v>
      </c>
      <c r="L9294" s="185"/>
      <c r="M9294" s="186"/>
      <c r="N9294" s="61" t="s">
        <v>51</v>
      </c>
      <c r="P9294" s="175" t="s">
        <v>73</v>
      </c>
    </row>
    <row r="9295" spans="1:16" ht="17.25">
      <c r="A9295" s="183" t="s">
        <v>18519</v>
      </c>
      <c r="B9295" s="183" t="s">
        <v>18520</v>
      </c>
      <c r="C9295" s="183" t="s">
        <v>73</v>
      </c>
      <c r="D9295" s="183" t="s">
        <v>74</v>
      </c>
      <c r="E9295" s="184">
        <v>230</v>
      </c>
      <c r="F9295" s="184">
        <v>230</v>
      </c>
      <c r="G9295" s="185"/>
      <c r="H9295" s="185"/>
      <c r="I9295" s="184">
        <v>56.62</v>
      </c>
      <c r="J9295" s="184">
        <v>286.62</v>
      </c>
      <c r="K9295" s="185">
        <v>41</v>
      </c>
      <c r="L9295" s="185" t="s">
        <v>57</v>
      </c>
      <c r="M9295" s="186" t="s">
        <v>1514</v>
      </c>
      <c r="N9295" s="61" t="s">
        <v>51</v>
      </c>
      <c r="P9295" s="175" t="s">
        <v>73</v>
      </c>
    </row>
    <row r="9296" spans="1:16" ht="17.25">
      <c r="A9296" s="183" t="s">
        <v>18521</v>
      </c>
      <c r="B9296" s="183" t="s">
        <v>18522</v>
      </c>
      <c r="C9296" s="183" t="s">
        <v>73</v>
      </c>
      <c r="D9296" s="183" t="s">
        <v>74</v>
      </c>
      <c r="E9296" s="184"/>
      <c r="F9296" s="184"/>
      <c r="G9296" s="185"/>
      <c r="H9296" s="185"/>
      <c r="I9296" s="184"/>
      <c r="J9296" s="184"/>
      <c r="K9296" s="185" t="s">
        <v>410</v>
      </c>
      <c r="L9296" s="185"/>
      <c r="M9296" s="186"/>
      <c r="N9296" s="61" t="s">
        <v>410</v>
      </c>
      <c r="P9296" s="175" t="s">
        <v>73</v>
      </c>
    </row>
    <row r="9297" spans="1:16" ht="17.25">
      <c r="A9297" s="183" t="s">
        <v>18523</v>
      </c>
      <c r="B9297" s="183" t="s">
        <v>18524</v>
      </c>
      <c r="C9297" s="183" t="s">
        <v>73</v>
      </c>
      <c r="D9297" s="183" t="s">
        <v>74</v>
      </c>
      <c r="E9297" s="184">
        <v>190</v>
      </c>
      <c r="F9297" s="184">
        <v>125</v>
      </c>
      <c r="G9297" s="185" t="s">
        <v>993</v>
      </c>
      <c r="H9297" s="185"/>
      <c r="I9297" s="184">
        <v>67.9</v>
      </c>
      <c r="J9297" s="184">
        <v>192.9</v>
      </c>
      <c r="K9297" s="185">
        <v>91</v>
      </c>
      <c r="L9297" s="185"/>
      <c r="M9297" s="186"/>
      <c r="N9297" s="61" t="s">
        <v>51</v>
      </c>
      <c r="P9297" s="175" t="s">
        <v>73</v>
      </c>
    </row>
    <row r="9298" spans="1:16" ht="17.25">
      <c r="A9298" s="183" t="s">
        <v>18525</v>
      </c>
      <c r="B9298" s="183" t="s">
        <v>18526</v>
      </c>
      <c r="C9298" s="183" t="s">
        <v>73</v>
      </c>
      <c r="D9298" s="183" t="s">
        <v>74</v>
      </c>
      <c r="E9298" s="184">
        <v>182</v>
      </c>
      <c r="F9298" s="184">
        <v>182</v>
      </c>
      <c r="G9298" s="185"/>
      <c r="H9298" s="185"/>
      <c r="I9298" s="184">
        <v>54.07</v>
      </c>
      <c r="J9298" s="184">
        <v>236.07</v>
      </c>
      <c r="K9298" s="185">
        <v>144</v>
      </c>
      <c r="L9298" s="185"/>
      <c r="M9298" s="186"/>
      <c r="N9298" s="61" t="s">
        <v>51</v>
      </c>
      <c r="P9298" s="175" t="s">
        <v>73</v>
      </c>
    </row>
    <row r="9299" spans="1:16" ht="17.25">
      <c r="A9299" s="183" t="s">
        <v>18527</v>
      </c>
      <c r="B9299" s="183" t="s">
        <v>18528</v>
      </c>
      <c r="C9299" s="183" t="s">
        <v>73</v>
      </c>
      <c r="D9299" s="183" t="s">
        <v>74</v>
      </c>
      <c r="E9299" s="184"/>
      <c r="F9299" s="184"/>
      <c r="G9299" s="185"/>
      <c r="H9299" s="185"/>
      <c r="I9299" s="184"/>
      <c r="J9299" s="184"/>
      <c r="K9299" s="185" t="s">
        <v>410</v>
      </c>
      <c r="L9299" s="185"/>
      <c r="M9299" s="186"/>
      <c r="N9299" s="61" t="s">
        <v>410</v>
      </c>
      <c r="P9299" s="175" t="s">
        <v>73</v>
      </c>
    </row>
    <row r="9300" spans="1:16" ht="17.25">
      <c r="A9300" s="183" t="s">
        <v>18529</v>
      </c>
      <c r="B9300" s="183" t="s">
        <v>18530</v>
      </c>
      <c r="C9300" s="183" t="s">
        <v>73</v>
      </c>
      <c r="D9300" s="183" t="s">
        <v>74</v>
      </c>
      <c r="E9300" s="184"/>
      <c r="F9300" s="184"/>
      <c r="G9300" s="185"/>
      <c r="H9300" s="185"/>
      <c r="I9300" s="184"/>
      <c r="J9300" s="184"/>
      <c r="K9300" s="185" t="s">
        <v>410</v>
      </c>
      <c r="L9300" s="185"/>
      <c r="M9300" s="186"/>
      <c r="N9300" s="61" t="s">
        <v>410</v>
      </c>
      <c r="P9300" s="175" t="s">
        <v>73</v>
      </c>
    </row>
    <row r="9301" spans="1:16" ht="17.25">
      <c r="A9301" s="183" t="s">
        <v>18531</v>
      </c>
      <c r="B9301" s="183" t="s">
        <v>18532</v>
      </c>
      <c r="C9301" s="183" t="s">
        <v>73</v>
      </c>
      <c r="D9301" s="183" t="s">
        <v>74</v>
      </c>
      <c r="E9301" s="184"/>
      <c r="F9301" s="184"/>
      <c r="G9301" s="185"/>
      <c r="H9301" s="185"/>
      <c r="I9301" s="184"/>
      <c r="J9301" s="184"/>
      <c r="K9301" s="185" t="s">
        <v>410</v>
      </c>
      <c r="L9301" s="185"/>
      <c r="M9301" s="186"/>
      <c r="N9301" s="61" t="s">
        <v>410</v>
      </c>
      <c r="P9301" s="175" t="s">
        <v>73</v>
      </c>
    </row>
    <row r="9302" spans="1:16" ht="17.25">
      <c r="A9302" s="183" t="s">
        <v>18533</v>
      </c>
      <c r="B9302" s="183" t="s">
        <v>18416</v>
      </c>
      <c r="C9302" s="183" t="s">
        <v>73</v>
      </c>
      <c r="D9302" s="183" t="s">
        <v>74</v>
      </c>
      <c r="E9302" s="184"/>
      <c r="F9302" s="184"/>
      <c r="G9302" s="185"/>
      <c r="H9302" s="185"/>
      <c r="I9302" s="184"/>
      <c r="J9302" s="184"/>
      <c r="K9302" s="185" t="s">
        <v>410</v>
      </c>
      <c r="L9302" s="185"/>
      <c r="M9302" s="186"/>
      <c r="N9302" s="61" t="s">
        <v>410</v>
      </c>
      <c r="P9302" s="175" t="s">
        <v>73</v>
      </c>
    </row>
    <row r="9303" spans="1:16" ht="17.25">
      <c r="A9303" s="183" t="s">
        <v>18534</v>
      </c>
      <c r="B9303" s="183" t="s">
        <v>18535</v>
      </c>
      <c r="C9303" s="183" t="s">
        <v>73</v>
      </c>
      <c r="D9303" s="183" t="s">
        <v>74</v>
      </c>
      <c r="E9303" s="184"/>
      <c r="F9303" s="184"/>
      <c r="G9303" s="185"/>
      <c r="H9303" s="185"/>
      <c r="I9303" s="184"/>
      <c r="J9303" s="184"/>
      <c r="K9303" s="185" t="s">
        <v>410</v>
      </c>
      <c r="L9303" s="185"/>
      <c r="M9303" s="186"/>
      <c r="N9303" s="61" t="s">
        <v>410</v>
      </c>
      <c r="P9303" s="175" t="s">
        <v>73</v>
      </c>
    </row>
    <row r="9304" spans="1:16" ht="17.25">
      <c r="A9304" s="183" t="s">
        <v>18536</v>
      </c>
      <c r="B9304" s="183" t="s">
        <v>18537</v>
      </c>
      <c r="C9304" s="183" t="s">
        <v>73</v>
      </c>
      <c r="D9304" s="183" t="s">
        <v>74</v>
      </c>
      <c r="E9304" s="184">
        <v>120</v>
      </c>
      <c r="F9304" s="184">
        <v>120</v>
      </c>
      <c r="G9304" s="185"/>
      <c r="H9304" s="185"/>
      <c r="I9304" s="184">
        <v>39.22</v>
      </c>
      <c r="J9304" s="184">
        <v>159.22</v>
      </c>
      <c r="K9304" s="185">
        <v>70</v>
      </c>
      <c r="L9304" s="185"/>
      <c r="M9304" s="186"/>
      <c r="N9304" s="61" t="s">
        <v>51</v>
      </c>
      <c r="P9304" s="175" t="s">
        <v>73</v>
      </c>
    </row>
    <row r="9305" spans="1:16" ht="17.25">
      <c r="A9305" s="183" t="s">
        <v>18538</v>
      </c>
      <c r="B9305" s="183" t="s">
        <v>18539</v>
      </c>
      <c r="C9305" s="183" t="s">
        <v>73</v>
      </c>
      <c r="D9305" s="183" t="s">
        <v>74</v>
      </c>
      <c r="E9305" s="184"/>
      <c r="F9305" s="184"/>
      <c r="G9305" s="185"/>
      <c r="H9305" s="185"/>
      <c r="I9305" s="184"/>
      <c r="J9305" s="184"/>
      <c r="K9305" s="185" t="s">
        <v>410</v>
      </c>
      <c r="L9305" s="185"/>
      <c r="M9305" s="186"/>
      <c r="N9305" s="61" t="s">
        <v>410</v>
      </c>
      <c r="P9305" s="175" t="s">
        <v>73</v>
      </c>
    </row>
    <row r="9306" spans="1:16" ht="17.25">
      <c r="A9306" s="183" t="s">
        <v>18540</v>
      </c>
      <c r="B9306" s="183" t="s">
        <v>18541</v>
      </c>
      <c r="C9306" s="183" t="s">
        <v>73</v>
      </c>
      <c r="D9306" s="183" t="s">
        <v>74</v>
      </c>
      <c r="E9306" s="184">
        <v>180</v>
      </c>
      <c r="F9306" s="184">
        <v>180</v>
      </c>
      <c r="G9306" s="188"/>
      <c r="H9306" s="185"/>
      <c r="I9306" s="184">
        <v>38.37</v>
      </c>
      <c r="J9306" s="184">
        <v>218.37</v>
      </c>
      <c r="K9306" s="185">
        <v>172</v>
      </c>
      <c r="L9306" s="185"/>
      <c r="M9306" s="186"/>
      <c r="N9306" s="61" t="s">
        <v>51</v>
      </c>
      <c r="P9306" s="175" t="s">
        <v>73</v>
      </c>
    </row>
    <row r="9307" spans="1:16" ht="17.25">
      <c r="A9307" s="183" t="s">
        <v>18542</v>
      </c>
      <c r="B9307" s="183" t="s">
        <v>18543</v>
      </c>
      <c r="C9307" s="183" t="s">
        <v>73</v>
      </c>
      <c r="D9307" s="183" t="s">
        <v>74</v>
      </c>
      <c r="E9307" s="184">
        <v>180</v>
      </c>
      <c r="F9307" s="184">
        <v>180</v>
      </c>
      <c r="G9307" s="185"/>
      <c r="H9307" s="185"/>
      <c r="I9307" s="184">
        <v>38.37</v>
      </c>
      <c r="J9307" s="184">
        <v>218.37</v>
      </c>
      <c r="K9307" s="185">
        <v>66</v>
      </c>
      <c r="L9307" s="185"/>
      <c r="M9307" s="186"/>
      <c r="N9307" s="61" t="s">
        <v>51</v>
      </c>
      <c r="P9307" s="175" t="s">
        <v>73</v>
      </c>
    </row>
    <row r="9308" spans="1:16" ht="17.25">
      <c r="A9308" s="183" t="s">
        <v>18544</v>
      </c>
      <c r="B9308" s="183" t="s">
        <v>18545</v>
      </c>
      <c r="C9308" s="183" t="s">
        <v>73</v>
      </c>
      <c r="D9308" s="183" t="s">
        <v>74</v>
      </c>
      <c r="E9308" s="184"/>
      <c r="F9308" s="184"/>
      <c r="G9308" s="185"/>
      <c r="H9308" s="185"/>
      <c r="I9308" s="184"/>
      <c r="J9308" s="184"/>
      <c r="K9308" s="185" t="s">
        <v>410</v>
      </c>
      <c r="L9308" s="185"/>
      <c r="M9308" s="186"/>
      <c r="N9308" s="61" t="s">
        <v>410</v>
      </c>
      <c r="P9308" s="175" t="s">
        <v>73</v>
      </c>
    </row>
    <row r="9309" spans="1:16" ht="17.25">
      <c r="A9309" s="183" t="s">
        <v>18546</v>
      </c>
      <c r="B9309" s="183" t="s">
        <v>18547</v>
      </c>
      <c r="C9309" s="183" t="s">
        <v>73</v>
      </c>
      <c r="D9309" s="183" t="s">
        <v>74</v>
      </c>
      <c r="E9309" s="184"/>
      <c r="F9309" s="184"/>
      <c r="G9309" s="185"/>
      <c r="H9309" s="185"/>
      <c r="I9309" s="184"/>
      <c r="J9309" s="184"/>
      <c r="K9309" s="185" t="s">
        <v>410</v>
      </c>
      <c r="L9309" s="185"/>
      <c r="M9309" s="186"/>
      <c r="N9309" s="61" t="s">
        <v>410</v>
      </c>
      <c r="P9309" s="175" t="s">
        <v>73</v>
      </c>
    </row>
    <row r="9310" spans="1:16" ht="17.25">
      <c r="A9310" s="183" t="s">
        <v>18548</v>
      </c>
      <c r="B9310" s="183" t="s">
        <v>18549</v>
      </c>
      <c r="C9310" s="183" t="s">
        <v>73</v>
      </c>
      <c r="D9310" s="183" t="s">
        <v>74</v>
      </c>
      <c r="E9310" s="184">
        <v>310</v>
      </c>
      <c r="F9310" s="184">
        <v>268</v>
      </c>
      <c r="G9310" s="185" t="s">
        <v>102</v>
      </c>
      <c r="H9310" s="185"/>
      <c r="I9310" s="184">
        <v>144.07</v>
      </c>
      <c r="J9310" s="184">
        <v>412.07</v>
      </c>
      <c r="K9310" s="185">
        <v>53</v>
      </c>
      <c r="L9310" s="185"/>
      <c r="M9310" s="186"/>
      <c r="N9310" s="61" t="s">
        <v>51</v>
      </c>
      <c r="P9310" s="175" t="s">
        <v>73</v>
      </c>
    </row>
    <row r="9311" spans="1:16" ht="17.25">
      <c r="A9311" s="183" t="s">
        <v>18550</v>
      </c>
      <c r="B9311" s="183" t="s">
        <v>18551</v>
      </c>
      <c r="C9311" s="183" t="s">
        <v>73</v>
      </c>
      <c r="D9311" s="183" t="s">
        <v>74</v>
      </c>
      <c r="E9311" s="184">
        <v>200</v>
      </c>
      <c r="F9311" s="184">
        <v>200</v>
      </c>
      <c r="G9311" s="185"/>
      <c r="H9311" s="185"/>
      <c r="I9311" s="184">
        <v>45.24</v>
      </c>
      <c r="J9311" s="184">
        <v>245.24</v>
      </c>
      <c r="K9311" s="185">
        <v>116</v>
      </c>
      <c r="L9311" s="185"/>
      <c r="M9311" s="186"/>
      <c r="N9311" s="61" t="s">
        <v>51</v>
      </c>
      <c r="P9311" s="175" t="s">
        <v>73</v>
      </c>
    </row>
    <row r="9312" spans="1:16" ht="17.25">
      <c r="A9312" s="183" t="s">
        <v>18552</v>
      </c>
      <c r="B9312" s="183" t="s">
        <v>18553</v>
      </c>
      <c r="C9312" s="183" t="s">
        <v>73</v>
      </c>
      <c r="D9312" s="183" t="s">
        <v>74</v>
      </c>
      <c r="E9312" s="184">
        <v>210</v>
      </c>
      <c r="F9312" s="184">
        <v>210</v>
      </c>
      <c r="G9312" s="185"/>
      <c r="H9312" s="185"/>
      <c r="I9312" s="184">
        <v>46.77</v>
      </c>
      <c r="J9312" s="184">
        <v>256.77</v>
      </c>
      <c r="K9312" s="185">
        <v>37</v>
      </c>
      <c r="L9312" s="185"/>
      <c r="M9312" s="186"/>
      <c r="N9312" s="61" t="s">
        <v>51</v>
      </c>
      <c r="P9312" s="175" t="s">
        <v>73</v>
      </c>
    </row>
    <row r="9313" spans="1:16" ht="17.25">
      <c r="A9313" s="183" t="s">
        <v>18554</v>
      </c>
      <c r="B9313" s="183" t="s">
        <v>18555</v>
      </c>
      <c r="C9313" s="183" t="s">
        <v>73</v>
      </c>
      <c r="D9313" s="183" t="s">
        <v>74</v>
      </c>
      <c r="E9313" s="184">
        <v>231</v>
      </c>
      <c r="F9313" s="184">
        <v>231</v>
      </c>
      <c r="G9313" s="185"/>
      <c r="H9313" s="185"/>
      <c r="I9313" s="184">
        <v>52.31</v>
      </c>
      <c r="J9313" s="184">
        <v>283.31</v>
      </c>
      <c r="K9313" s="185">
        <v>176</v>
      </c>
      <c r="L9313" s="185"/>
      <c r="M9313" s="186"/>
      <c r="N9313" s="61" t="s">
        <v>51</v>
      </c>
      <c r="P9313" s="175" t="s">
        <v>73</v>
      </c>
    </row>
    <row r="9314" spans="1:16" ht="17.25">
      <c r="A9314" s="183" t="s">
        <v>18556</v>
      </c>
      <c r="B9314" s="183" t="s">
        <v>18557</v>
      </c>
      <c r="C9314" s="183" t="s">
        <v>73</v>
      </c>
      <c r="D9314" s="183" t="s">
        <v>74</v>
      </c>
      <c r="E9314" s="184"/>
      <c r="F9314" s="184"/>
      <c r="G9314" s="185"/>
      <c r="H9314" s="185"/>
      <c r="I9314" s="184"/>
      <c r="J9314" s="184"/>
      <c r="K9314" s="185" t="s">
        <v>410</v>
      </c>
      <c r="L9314" s="185"/>
      <c r="M9314" s="186"/>
      <c r="N9314" s="61" t="s">
        <v>410</v>
      </c>
      <c r="P9314" s="175" t="s">
        <v>73</v>
      </c>
    </row>
    <row r="9315" spans="1:16" ht="17.25">
      <c r="A9315" s="183" t="s">
        <v>18558</v>
      </c>
      <c r="B9315" s="183" t="s">
        <v>18559</v>
      </c>
      <c r="C9315" s="183" t="s">
        <v>73</v>
      </c>
      <c r="D9315" s="183" t="s">
        <v>74</v>
      </c>
      <c r="E9315" s="184"/>
      <c r="F9315" s="184"/>
      <c r="G9315" s="185"/>
      <c r="H9315" s="185"/>
      <c r="I9315" s="184"/>
      <c r="J9315" s="184"/>
      <c r="K9315" s="185" t="s">
        <v>410</v>
      </c>
      <c r="L9315" s="185"/>
      <c r="M9315" s="186"/>
      <c r="N9315" s="61" t="s">
        <v>410</v>
      </c>
      <c r="P9315" s="175" t="s">
        <v>73</v>
      </c>
    </row>
    <row r="9316" spans="1:16" ht="17.25">
      <c r="A9316" s="183" t="s">
        <v>18560</v>
      </c>
      <c r="B9316" s="183" t="s">
        <v>18561</v>
      </c>
      <c r="C9316" s="183" t="s">
        <v>73</v>
      </c>
      <c r="D9316" s="183" t="s">
        <v>74</v>
      </c>
      <c r="E9316" s="184"/>
      <c r="F9316" s="184"/>
      <c r="G9316" s="185"/>
      <c r="H9316" s="185"/>
      <c r="I9316" s="184"/>
      <c r="J9316" s="184"/>
      <c r="K9316" s="185" t="s">
        <v>410</v>
      </c>
      <c r="L9316" s="185"/>
      <c r="M9316" s="186"/>
      <c r="N9316" s="61" t="s">
        <v>410</v>
      </c>
      <c r="P9316" s="175" t="s">
        <v>73</v>
      </c>
    </row>
    <row r="9317" spans="1:16" ht="17.25">
      <c r="A9317" s="183" t="s">
        <v>18562</v>
      </c>
      <c r="B9317" s="183" t="s">
        <v>18563</v>
      </c>
      <c r="C9317" s="183" t="s">
        <v>73</v>
      </c>
      <c r="D9317" s="183" t="s">
        <v>74</v>
      </c>
      <c r="E9317" s="184">
        <v>210</v>
      </c>
      <c r="F9317" s="184">
        <v>210</v>
      </c>
      <c r="G9317" s="185"/>
      <c r="H9317" s="185"/>
      <c r="I9317" s="184">
        <v>45.24</v>
      </c>
      <c r="J9317" s="184">
        <v>255.24</v>
      </c>
      <c r="K9317" s="185">
        <v>74</v>
      </c>
      <c r="L9317" s="185" t="s">
        <v>57</v>
      </c>
      <c r="M9317" s="186" t="s">
        <v>332</v>
      </c>
      <c r="N9317" s="61" t="s">
        <v>51</v>
      </c>
      <c r="P9317" s="175" t="s">
        <v>73</v>
      </c>
    </row>
    <row r="9318" spans="1:16" ht="17.25">
      <c r="A9318" s="183" t="s">
        <v>18564</v>
      </c>
      <c r="B9318" s="183" t="s">
        <v>18565</v>
      </c>
      <c r="C9318" s="183" t="s">
        <v>73</v>
      </c>
      <c r="D9318" s="183" t="s">
        <v>74</v>
      </c>
      <c r="E9318" s="184"/>
      <c r="F9318" s="184"/>
      <c r="G9318" s="185"/>
      <c r="H9318" s="185"/>
      <c r="I9318" s="184"/>
      <c r="J9318" s="184"/>
      <c r="K9318" s="185" t="s">
        <v>410</v>
      </c>
      <c r="L9318" s="185"/>
      <c r="M9318" s="186"/>
      <c r="N9318" s="61" t="s">
        <v>410</v>
      </c>
      <c r="P9318" s="175" t="s">
        <v>73</v>
      </c>
    </row>
    <row r="9319" spans="1:16" ht="17.25">
      <c r="A9319" s="183" t="s">
        <v>18566</v>
      </c>
      <c r="B9319" s="183" t="s">
        <v>18567</v>
      </c>
      <c r="C9319" s="183" t="s">
        <v>73</v>
      </c>
      <c r="D9319" s="183" t="s">
        <v>74</v>
      </c>
      <c r="E9319" s="184">
        <v>150</v>
      </c>
      <c r="F9319" s="184">
        <v>150</v>
      </c>
      <c r="G9319" s="188"/>
      <c r="H9319" s="185"/>
      <c r="I9319" s="184">
        <v>53.09</v>
      </c>
      <c r="J9319" s="184">
        <v>203.09</v>
      </c>
      <c r="K9319" s="185">
        <v>47</v>
      </c>
      <c r="L9319" s="185"/>
      <c r="M9319" s="186"/>
      <c r="N9319" s="61" t="s">
        <v>51</v>
      </c>
      <c r="P9319" s="175" t="s">
        <v>73</v>
      </c>
    </row>
    <row r="9320" spans="1:16" ht="17.25">
      <c r="A9320" s="183" t="s">
        <v>18568</v>
      </c>
      <c r="B9320" s="183" t="s">
        <v>18569</v>
      </c>
      <c r="C9320" s="183" t="s">
        <v>73</v>
      </c>
      <c r="D9320" s="183" t="s">
        <v>74</v>
      </c>
      <c r="E9320" s="184">
        <v>439</v>
      </c>
      <c r="F9320" s="184">
        <v>439</v>
      </c>
      <c r="G9320" s="188"/>
      <c r="H9320" s="185"/>
      <c r="I9320" s="184">
        <v>103.53</v>
      </c>
      <c r="J9320" s="184">
        <v>542.53</v>
      </c>
      <c r="K9320" s="183">
        <v>76</v>
      </c>
      <c r="L9320" s="183"/>
      <c r="M9320" s="186"/>
      <c r="N9320" s="61" t="s">
        <v>51</v>
      </c>
      <c r="P9320" s="175" t="s">
        <v>73</v>
      </c>
    </row>
    <row r="9321" spans="1:16" ht="17.25">
      <c r="A9321" s="183" t="s">
        <v>18570</v>
      </c>
      <c r="B9321" s="183" t="s">
        <v>18571</v>
      </c>
      <c r="C9321" s="183" t="s">
        <v>73</v>
      </c>
      <c r="D9321" s="183" t="s">
        <v>74</v>
      </c>
      <c r="E9321" s="184"/>
      <c r="F9321" s="184"/>
      <c r="G9321" s="188"/>
      <c r="H9321" s="185"/>
      <c r="I9321" s="184"/>
      <c r="J9321" s="184"/>
      <c r="K9321" s="185" t="s">
        <v>410</v>
      </c>
      <c r="L9321" s="185"/>
      <c r="M9321" s="186"/>
      <c r="N9321" s="61" t="s">
        <v>410</v>
      </c>
      <c r="P9321" s="175" t="s">
        <v>73</v>
      </c>
    </row>
    <row r="9322" spans="1:16" ht="17.25">
      <c r="A9322" s="183" t="s">
        <v>18572</v>
      </c>
      <c r="B9322" s="183" t="s">
        <v>18573</v>
      </c>
      <c r="C9322" s="183" t="s">
        <v>73</v>
      </c>
      <c r="D9322" s="183" t="s">
        <v>74</v>
      </c>
      <c r="E9322" s="184"/>
      <c r="F9322" s="184"/>
      <c r="G9322" s="188"/>
      <c r="H9322" s="185"/>
      <c r="I9322" s="184"/>
      <c r="J9322" s="184"/>
      <c r="K9322" s="185" t="s">
        <v>410</v>
      </c>
      <c r="L9322" s="185"/>
      <c r="M9322" s="186"/>
      <c r="N9322" s="61" t="s">
        <v>410</v>
      </c>
      <c r="P9322" s="175" t="s">
        <v>73</v>
      </c>
    </row>
    <row r="9323" spans="1:16" ht="17.25">
      <c r="A9323" s="183" t="s">
        <v>18574</v>
      </c>
      <c r="B9323" s="183" t="s">
        <v>18575</v>
      </c>
      <c r="C9323" s="183" t="s">
        <v>73</v>
      </c>
      <c r="D9323" s="183" t="s">
        <v>74</v>
      </c>
      <c r="E9323" s="184"/>
      <c r="F9323" s="184"/>
      <c r="G9323" s="185"/>
      <c r="H9323" s="185"/>
      <c r="I9323" s="184"/>
      <c r="J9323" s="184"/>
      <c r="K9323" s="185" t="s">
        <v>410</v>
      </c>
      <c r="L9323" s="185"/>
      <c r="M9323" s="186"/>
      <c r="N9323" s="61" t="s">
        <v>410</v>
      </c>
      <c r="P9323" s="175" t="s">
        <v>73</v>
      </c>
    </row>
    <row r="9324" spans="1:16" ht="17.25">
      <c r="A9324" s="183" t="s">
        <v>18576</v>
      </c>
      <c r="B9324" s="183" t="s">
        <v>18577</v>
      </c>
      <c r="C9324" s="183" t="s">
        <v>73</v>
      </c>
      <c r="D9324" s="183" t="s">
        <v>74</v>
      </c>
      <c r="E9324" s="184"/>
      <c r="F9324" s="184"/>
      <c r="G9324" s="188"/>
      <c r="H9324" s="185"/>
      <c r="I9324" s="184"/>
      <c r="J9324" s="184"/>
      <c r="K9324" s="185" t="s">
        <v>410</v>
      </c>
      <c r="L9324" s="185"/>
      <c r="M9324" s="186"/>
      <c r="N9324" s="61" t="s">
        <v>410</v>
      </c>
      <c r="P9324" s="175" t="s">
        <v>73</v>
      </c>
    </row>
    <row r="9325" spans="1:16" ht="17.25">
      <c r="A9325" s="183" t="s">
        <v>18578</v>
      </c>
      <c r="B9325" s="183" t="s">
        <v>18579</v>
      </c>
      <c r="C9325" s="183" t="s">
        <v>73</v>
      </c>
      <c r="D9325" s="183" t="s">
        <v>74</v>
      </c>
      <c r="E9325" s="184"/>
      <c r="F9325" s="184"/>
      <c r="G9325" s="185"/>
      <c r="H9325" s="185"/>
      <c r="I9325" s="184"/>
      <c r="J9325" s="184"/>
      <c r="K9325" s="185" t="s">
        <v>410</v>
      </c>
      <c r="L9325" s="185"/>
      <c r="M9325" s="186"/>
      <c r="N9325" s="61" t="s">
        <v>410</v>
      </c>
      <c r="P9325" s="175" t="s">
        <v>73</v>
      </c>
    </row>
    <row r="9326" spans="1:16" ht="17.25">
      <c r="A9326" s="183" t="s">
        <v>18580</v>
      </c>
      <c r="B9326" s="183" t="s">
        <v>18581</v>
      </c>
      <c r="C9326" s="183" t="s">
        <v>73</v>
      </c>
      <c r="D9326" s="183" t="s">
        <v>74</v>
      </c>
      <c r="E9326" s="184"/>
      <c r="F9326" s="184"/>
      <c r="G9326" s="188"/>
      <c r="H9326" s="185"/>
      <c r="I9326" s="184"/>
      <c r="J9326" s="184"/>
      <c r="K9326" s="185" t="s">
        <v>410</v>
      </c>
      <c r="L9326" s="185"/>
      <c r="M9326" s="186"/>
      <c r="N9326" s="61" t="s">
        <v>410</v>
      </c>
      <c r="P9326" s="175" t="s">
        <v>73</v>
      </c>
    </row>
    <row r="9327" spans="1:16" ht="17.25">
      <c r="A9327" s="183" t="s">
        <v>18582</v>
      </c>
      <c r="B9327" s="183" t="s">
        <v>18583</v>
      </c>
      <c r="C9327" s="183" t="s">
        <v>73</v>
      </c>
      <c r="D9327" s="183" t="s">
        <v>74</v>
      </c>
      <c r="E9327" s="184"/>
      <c r="F9327" s="184"/>
      <c r="G9327" s="188"/>
      <c r="H9327" s="185"/>
      <c r="I9327" s="184"/>
      <c r="J9327" s="184"/>
      <c r="K9327" s="185" t="s">
        <v>410</v>
      </c>
      <c r="L9327" s="185"/>
      <c r="M9327" s="186"/>
      <c r="N9327" s="61" t="s">
        <v>410</v>
      </c>
      <c r="P9327" s="175" t="s">
        <v>73</v>
      </c>
    </row>
    <row r="9328" spans="1:16" ht="17.25">
      <c r="A9328" s="183" t="s">
        <v>18584</v>
      </c>
      <c r="B9328" s="183" t="s">
        <v>18585</v>
      </c>
      <c r="C9328" s="183" t="s">
        <v>73</v>
      </c>
      <c r="D9328" s="183" t="s">
        <v>74</v>
      </c>
      <c r="E9328" s="184"/>
      <c r="F9328" s="184"/>
      <c r="G9328" s="185"/>
      <c r="H9328" s="185"/>
      <c r="I9328" s="184"/>
      <c r="J9328" s="184"/>
      <c r="K9328" s="185" t="s">
        <v>410</v>
      </c>
      <c r="L9328" s="185"/>
      <c r="M9328" s="186"/>
      <c r="N9328" s="61" t="s">
        <v>410</v>
      </c>
      <c r="P9328" s="175" t="s">
        <v>73</v>
      </c>
    </row>
    <row r="9329" spans="1:16" ht="17.25">
      <c r="A9329" s="183" t="s">
        <v>18586</v>
      </c>
      <c r="B9329" s="183" t="s">
        <v>18587</v>
      </c>
      <c r="C9329" s="183" t="s">
        <v>73</v>
      </c>
      <c r="D9329" s="183" t="s">
        <v>74</v>
      </c>
      <c r="E9329" s="184"/>
      <c r="F9329" s="184"/>
      <c r="G9329" s="185"/>
      <c r="H9329" s="185"/>
      <c r="I9329" s="184"/>
      <c r="J9329" s="184"/>
      <c r="K9329" s="185" t="s">
        <v>410</v>
      </c>
      <c r="L9329" s="185"/>
      <c r="M9329" s="186"/>
      <c r="N9329" s="61" t="s">
        <v>410</v>
      </c>
      <c r="P9329" s="175" t="s">
        <v>73</v>
      </c>
    </row>
    <row r="9330" spans="1:16" ht="17.25">
      <c r="A9330" s="183" t="s">
        <v>18588</v>
      </c>
      <c r="B9330" s="183" t="s">
        <v>18589</v>
      </c>
      <c r="C9330" s="183" t="s">
        <v>73</v>
      </c>
      <c r="D9330" s="183" t="s">
        <v>74</v>
      </c>
      <c r="E9330" s="184"/>
      <c r="F9330" s="184"/>
      <c r="G9330" s="185"/>
      <c r="H9330" s="185"/>
      <c r="I9330" s="184"/>
      <c r="J9330" s="184"/>
      <c r="K9330" s="185" t="s">
        <v>410</v>
      </c>
      <c r="L9330" s="185"/>
      <c r="M9330" s="186"/>
      <c r="N9330" s="61" t="s">
        <v>410</v>
      </c>
      <c r="P9330" s="175" t="s">
        <v>73</v>
      </c>
    </row>
    <row r="9331" spans="1:16" ht="17.25">
      <c r="A9331" s="183" t="s">
        <v>18590</v>
      </c>
      <c r="B9331" s="183" t="s">
        <v>18591</v>
      </c>
      <c r="C9331" s="183" t="s">
        <v>73</v>
      </c>
      <c r="D9331" s="183" t="s">
        <v>74</v>
      </c>
      <c r="E9331" s="184"/>
      <c r="F9331" s="184"/>
      <c r="G9331" s="185"/>
      <c r="H9331" s="185"/>
      <c r="I9331" s="184"/>
      <c r="J9331" s="184"/>
      <c r="K9331" s="185" t="s">
        <v>410</v>
      </c>
      <c r="L9331" s="185"/>
      <c r="M9331" s="186"/>
      <c r="N9331" s="61" t="s">
        <v>410</v>
      </c>
      <c r="P9331" s="175" t="s">
        <v>73</v>
      </c>
    </row>
    <row r="9332" spans="1:16" ht="17.25">
      <c r="A9332" s="183" t="s">
        <v>18592</v>
      </c>
      <c r="B9332" s="183" t="s">
        <v>18593</v>
      </c>
      <c r="C9332" s="183" t="s">
        <v>73</v>
      </c>
      <c r="D9332" s="183" t="s">
        <v>74</v>
      </c>
      <c r="E9332" s="184">
        <v>415</v>
      </c>
      <c r="F9332" s="184">
        <v>415</v>
      </c>
      <c r="G9332" s="185"/>
      <c r="H9332" s="185"/>
      <c r="I9332" s="184">
        <v>107.62</v>
      </c>
      <c r="J9332" s="184">
        <v>522.62</v>
      </c>
      <c r="K9332" s="185">
        <v>0</v>
      </c>
      <c r="L9332" s="185"/>
      <c r="M9332" s="186"/>
      <c r="N9332" s="61" t="s">
        <v>51</v>
      </c>
      <c r="P9332" s="175" t="s">
        <v>73</v>
      </c>
    </row>
    <row r="9333" spans="1:16" ht="17.25">
      <c r="A9333" s="183" t="s">
        <v>18594</v>
      </c>
      <c r="B9333" s="183" t="s">
        <v>6546</v>
      </c>
      <c r="C9333" s="183" t="s">
        <v>73</v>
      </c>
      <c r="D9333" s="183" t="s">
        <v>74</v>
      </c>
      <c r="E9333" s="184"/>
      <c r="F9333" s="184"/>
      <c r="G9333" s="185"/>
      <c r="H9333" s="185"/>
      <c r="I9333" s="184"/>
      <c r="J9333" s="184"/>
      <c r="K9333" s="185" t="s">
        <v>410</v>
      </c>
      <c r="L9333" s="185"/>
      <c r="M9333" s="186"/>
      <c r="N9333" s="61" t="s">
        <v>410</v>
      </c>
      <c r="P9333" s="175" t="s">
        <v>73</v>
      </c>
    </row>
    <row r="9334" spans="1:16" ht="17.25">
      <c r="A9334" s="183" t="s">
        <v>18595</v>
      </c>
      <c r="B9334" s="183" t="s">
        <v>17900</v>
      </c>
      <c r="C9334" s="183" t="s">
        <v>73</v>
      </c>
      <c r="D9334" s="183" t="s">
        <v>74</v>
      </c>
      <c r="E9334" s="184"/>
      <c r="F9334" s="184"/>
      <c r="G9334" s="185"/>
      <c r="H9334" s="185"/>
      <c r="I9334" s="184"/>
      <c r="J9334" s="184"/>
      <c r="K9334" s="185" t="s">
        <v>410</v>
      </c>
      <c r="L9334" s="185"/>
      <c r="M9334" s="186"/>
      <c r="N9334" s="61" t="s">
        <v>410</v>
      </c>
      <c r="P9334" s="175" t="s">
        <v>73</v>
      </c>
    </row>
    <row r="9335" spans="1:16" ht="17.25">
      <c r="A9335" s="183" t="s">
        <v>18596</v>
      </c>
      <c r="B9335" s="183" t="s">
        <v>18597</v>
      </c>
      <c r="C9335" s="183" t="s">
        <v>73</v>
      </c>
      <c r="D9335" s="183" t="s">
        <v>74</v>
      </c>
      <c r="E9335" s="184"/>
      <c r="F9335" s="184"/>
      <c r="G9335" s="185"/>
      <c r="H9335" s="185"/>
      <c r="I9335" s="184"/>
      <c r="J9335" s="184"/>
      <c r="K9335" s="185" t="s">
        <v>410</v>
      </c>
      <c r="L9335" s="185"/>
      <c r="M9335" s="186"/>
      <c r="N9335" s="61" t="s">
        <v>410</v>
      </c>
      <c r="P9335" s="175" t="s">
        <v>73</v>
      </c>
    </row>
    <row r="9336" spans="1:16" ht="17.25">
      <c r="A9336" s="183" t="s">
        <v>18598</v>
      </c>
      <c r="B9336" s="183" t="s">
        <v>18599</v>
      </c>
      <c r="C9336" s="183" t="s">
        <v>73</v>
      </c>
      <c r="D9336" s="183" t="s">
        <v>74</v>
      </c>
      <c r="E9336" s="184"/>
      <c r="F9336" s="184"/>
      <c r="G9336" s="185"/>
      <c r="H9336" s="185"/>
      <c r="I9336" s="184"/>
      <c r="J9336" s="184"/>
      <c r="K9336" s="185" t="s">
        <v>410</v>
      </c>
      <c r="L9336" s="185"/>
      <c r="M9336" s="186"/>
      <c r="N9336" s="61" t="s">
        <v>410</v>
      </c>
      <c r="P9336" s="175" t="s">
        <v>73</v>
      </c>
    </row>
    <row r="9337" spans="1:16" ht="207">
      <c r="A9337" s="183" t="s">
        <v>18600</v>
      </c>
      <c r="B9337" s="190" t="s">
        <v>18601</v>
      </c>
      <c r="C9337" s="183" t="s">
        <v>73</v>
      </c>
      <c r="D9337" s="183" t="s">
        <v>74</v>
      </c>
      <c r="E9337" s="184"/>
      <c r="F9337" s="184"/>
      <c r="G9337" s="185"/>
      <c r="H9337" s="185"/>
      <c r="I9337" s="184"/>
      <c r="J9337" s="184"/>
      <c r="K9337" s="185" t="s">
        <v>410</v>
      </c>
      <c r="L9337" s="185"/>
      <c r="M9337" s="186"/>
      <c r="N9337" s="61" t="s">
        <v>410</v>
      </c>
      <c r="P9337" s="175" t="s">
        <v>73</v>
      </c>
    </row>
    <row r="9338" spans="1:16" ht="17.25">
      <c r="A9338" s="183" t="s">
        <v>18602</v>
      </c>
      <c r="B9338" s="183" t="s">
        <v>18603</v>
      </c>
      <c r="C9338" s="183" t="s">
        <v>73</v>
      </c>
      <c r="D9338" s="183" t="s">
        <v>74</v>
      </c>
      <c r="E9338" s="184"/>
      <c r="F9338" s="184"/>
      <c r="G9338" s="185"/>
      <c r="H9338" s="185"/>
      <c r="I9338" s="184"/>
      <c r="J9338" s="184"/>
      <c r="K9338" s="185" t="s">
        <v>410</v>
      </c>
      <c r="L9338" s="185"/>
      <c r="M9338" s="186"/>
      <c r="N9338" s="61" t="s">
        <v>410</v>
      </c>
      <c r="P9338" s="175" t="s">
        <v>73</v>
      </c>
    </row>
    <row r="9339" spans="1:16" ht="17.25">
      <c r="A9339" s="183" t="s">
        <v>18604</v>
      </c>
      <c r="B9339" s="183" t="s">
        <v>18605</v>
      </c>
      <c r="C9339" s="183" t="s">
        <v>73</v>
      </c>
      <c r="D9339" s="183" t="s">
        <v>74</v>
      </c>
      <c r="E9339" s="184"/>
      <c r="F9339" s="184"/>
      <c r="G9339" s="185"/>
      <c r="H9339" s="185"/>
      <c r="I9339" s="184"/>
      <c r="J9339" s="184"/>
      <c r="K9339" s="185" t="s">
        <v>410</v>
      </c>
      <c r="L9339" s="185"/>
      <c r="M9339" s="186"/>
      <c r="N9339" s="61" t="s">
        <v>410</v>
      </c>
      <c r="P9339" s="175" t="s">
        <v>73</v>
      </c>
    </row>
    <row r="9340" spans="1:16" ht="17.25">
      <c r="A9340" s="183" t="s">
        <v>18606</v>
      </c>
      <c r="B9340" s="183" t="s">
        <v>17993</v>
      </c>
      <c r="C9340" s="183" t="s">
        <v>73</v>
      </c>
      <c r="D9340" s="183" t="s">
        <v>74</v>
      </c>
      <c r="E9340" s="184"/>
      <c r="F9340" s="184"/>
      <c r="G9340" s="185"/>
      <c r="H9340" s="185"/>
      <c r="I9340" s="184"/>
      <c r="J9340" s="184"/>
      <c r="K9340" s="185" t="s">
        <v>410</v>
      </c>
      <c r="L9340" s="185"/>
      <c r="M9340" s="186"/>
      <c r="N9340" s="61" t="s">
        <v>410</v>
      </c>
      <c r="P9340" s="175" t="s">
        <v>73</v>
      </c>
    </row>
    <row r="9341" spans="1:16" ht="17.25">
      <c r="A9341" s="183" t="s">
        <v>18607</v>
      </c>
      <c r="B9341" s="183" t="s">
        <v>18608</v>
      </c>
      <c r="C9341" s="183" t="s">
        <v>73</v>
      </c>
      <c r="D9341" s="183" t="s">
        <v>74</v>
      </c>
      <c r="E9341" s="184"/>
      <c r="F9341" s="184"/>
      <c r="G9341" s="185"/>
      <c r="H9341" s="185"/>
      <c r="I9341" s="184"/>
      <c r="J9341" s="184"/>
      <c r="K9341" s="185" t="s">
        <v>410</v>
      </c>
      <c r="L9341" s="185"/>
      <c r="M9341" s="186"/>
      <c r="N9341" s="61" t="s">
        <v>410</v>
      </c>
      <c r="P9341" s="175" t="s">
        <v>73</v>
      </c>
    </row>
    <row r="9342" spans="1:16" ht="17.25">
      <c r="A9342" s="183" t="s">
        <v>18609</v>
      </c>
      <c r="B9342" s="183" t="s">
        <v>18610</v>
      </c>
      <c r="C9342" s="183" t="s">
        <v>73</v>
      </c>
      <c r="D9342" s="183" t="s">
        <v>74</v>
      </c>
      <c r="E9342" s="184"/>
      <c r="F9342" s="184"/>
      <c r="G9342" s="185"/>
      <c r="H9342" s="185"/>
      <c r="I9342" s="184"/>
      <c r="J9342" s="184"/>
      <c r="K9342" s="185" t="s">
        <v>410</v>
      </c>
      <c r="L9342" s="185"/>
      <c r="M9342" s="186"/>
      <c r="N9342" s="61" t="s">
        <v>410</v>
      </c>
      <c r="P9342" s="175" t="s">
        <v>73</v>
      </c>
    </row>
    <row r="9343" spans="1:16" ht="17.25">
      <c r="A9343" s="183" t="s">
        <v>18611</v>
      </c>
      <c r="B9343" s="183" t="s">
        <v>18612</v>
      </c>
      <c r="C9343" s="183" t="s">
        <v>73</v>
      </c>
      <c r="D9343" s="183" t="s">
        <v>74</v>
      </c>
      <c r="E9343" s="184"/>
      <c r="F9343" s="184"/>
      <c r="G9343" s="185"/>
      <c r="H9343" s="185"/>
      <c r="I9343" s="184"/>
      <c r="J9343" s="184"/>
      <c r="K9343" s="185" t="s">
        <v>410</v>
      </c>
      <c r="L9343" s="185"/>
      <c r="M9343" s="186"/>
      <c r="N9343" s="61" t="s">
        <v>410</v>
      </c>
      <c r="P9343" s="175" t="s">
        <v>73</v>
      </c>
    </row>
    <row r="9344" spans="1:16" ht="17.25">
      <c r="A9344" s="183" t="s">
        <v>18613</v>
      </c>
      <c r="B9344" s="183" t="s">
        <v>18614</v>
      </c>
      <c r="C9344" s="183" t="s">
        <v>73</v>
      </c>
      <c r="D9344" s="183" t="s">
        <v>74</v>
      </c>
      <c r="E9344" s="184">
        <v>145</v>
      </c>
      <c r="F9344" s="184">
        <v>145</v>
      </c>
      <c r="G9344" s="185"/>
      <c r="H9344" s="185"/>
      <c r="I9344" s="184">
        <v>38.44</v>
      </c>
      <c r="J9344" s="184">
        <v>183.44</v>
      </c>
      <c r="K9344" s="185">
        <v>84</v>
      </c>
      <c r="L9344" s="185"/>
      <c r="M9344" s="186"/>
      <c r="N9344" s="61" t="s">
        <v>51</v>
      </c>
      <c r="P9344" s="175" t="s">
        <v>73</v>
      </c>
    </row>
    <row r="9345" spans="1:16" ht="17.25">
      <c r="A9345" s="183" t="s">
        <v>18615</v>
      </c>
      <c r="B9345" s="183" t="s">
        <v>18616</v>
      </c>
      <c r="C9345" s="183" t="s">
        <v>73</v>
      </c>
      <c r="D9345" s="183" t="s">
        <v>74</v>
      </c>
      <c r="E9345" s="184">
        <v>265</v>
      </c>
      <c r="F9345" s="184">
        <v>265</v>
      </c>
      <c r="G9345" s="185"/>
      <c r="H9345" s="185"/>
      <c r="I9345" s="184">
        <v>139.46</v>
      </c>
      <c r="J9345" s="184">
        <v>404.46</v>
      </c>
      <c r="K9345" s="185">
        <v>58</v>
      </c>
      <c r="L9345" s="185"/>
      <c r="M9345" s="186"/>
      <c r="N9345" s="61" t="s">
        <v>51</v>
      </c>
      <c r="P9345" s="175" t="s">
        <v>73</v>
      </c>
    </row>
    <row r="9346" spans="1:16" ht="17.25">
      <c r="A9346" s="183" t="s">
        <v>18617</v>
      </c>
      <c r="B9346" s="183" t="s">
        <v>18618</v>
      </c>
      <c r="C9346" s="183" t="s">
        <v>73</v>
      </c>
      <c r="D9346" s="183" t="s">
        <v>74</v>
      </c>
      <c r="E9346" s="184"/>
      <c r="F9346" s="184"/>
      <c r="G9346" s="185"/>
      <c r="H9346" s="185"/>
      <c r="I9346" s="184"/>
      <c r="J9346" s="184"/>
      <c r="K9346" s="185" t="s">
        <v>410</v>
      </c>
      <c r="L9346" s="185"/>
      <c r="M9346" s="186"/>
      <c r="N9346" s="61" t="s">
        <v>410</v>
      </c>
      <c r="P9346" s="175" t="s">
        <v>73</v>
      </c>
    </row>
    <row r="9347" spans="1:16" ht="17.25">
      <c r="A9347" s="183" t="s">
        <v>18619</v>
      </c>
      <c r="B9347" s="183" t="s">
        <v>18620</v>
      </c>
      <c r="C9347" s="183" t="s">
        <v>73</v>
      </c>
      <c r="D9347" s="183" t="s">
        <v>74</v>
      </c>
      <c r="E9347" s="184">
        <v>235</v>
      </c>
      <c r="F9347" s="184">
        <v>235</v>
      </c>
      <c r="G9347" s="185"/>
      <c r="H9347" s="185"/>
      <c r="I9347" s="184">
        <v>87.44</v>
      </c>
      <c r="J9347" s="184">
        <v>322.44</v>
      </c>
      <c r="K9347" s="185">
        <v>1</v>
      </c>
      <c r="L9347" s="185"/>
      <c r="M9347" s="186"/>
      <c r="N9347" s="61" t="s">
        <v>51</v>
      </c>
      <c r="P9347" s="175" t="s">
        <v>73</v>
      </c>
    </row>
    <row r="9348" spans="1:16" ht="17.25">
      <c r="A9348" s="183" t="s">
        <v>18621</v>
      </c>
      <c r="B9348" s="183" t="s">
        <v>18622</v>
      </c>
      <c r="C9348" s="183" t="s">
        <v>73</v>
      </c>
      <c r="D9348" s="183" t="s">
        <v>74</v>
      </c>
      <c r="E9348" s="184">
        <v>466</v>
      </c>
      <c r="F9348" s="184">
        <v>461</v>
      </c>
      <c r="G9348" s="185" t="s">
        <v>1061</v>
      </c>
      <c r="H9348" s="185"/>
      <c r="I9348" s="184">
        <v>190.95</v>
      </c>
      <c r="J9348" s="184">
        <v>651.95</v>
      </c>
      <c r="K9348" s="185">
        <v>0</v>
      </c>
      <c r="L9348" s="185"/>
      <c r="M9348" s="186"/>
      <c r="N9348" s="61" t="s">
        <v>51</v>
      </c>
      <c r="P9348" s="175" t="s">
        <v>73</v>
      </c>
    </row>
    <row r="9349" spans="1:16" ht="17.25">
      <c r="A9349" s="183" t="s">
        <v>18623</v>
      </c>
      <c r="B9349" s="183" t="s">
        <v>18624</v>
      </c>
      <c r="C9349" s="183" t="s">
        <v>73</v>
      </c>
      <c r="D9349" s="183" t="s">
        <v>74</v>
      </c>
      <c r="E9349" s="184">
        <v>456</v>
      </c>
      <c r="F9349" s="184">
        <v>431</v>
      </c>
      <c r="G9349" s="185" t="s">
        <v>194</v>
      </c>
      <c r="H9349" s="185"/>
      <c r="I9349" s="184">
        <v>163</v>
      </c>
      <c r="J9349" s="184">
        <v>594</v>
      </c>
      <c r="K9349" s="185">
        <v>6</v>
      </c>
      <c r="L9349" s="185"/>
      <c r="M9349" s="186"/>
      <c r="N9349" s="61" t="s">
        <v>51</v>
      </c>
      <c r="P9349" s="175" t="s">
        <v>73</v>
      </c>
    </row>
    <row r="9350" spans="1:16" ht="17.25">
      <c r="A9350" s="183" t="s">
        <v>18625</v>
      </c>
      <c r="B9350" s="183" t="s">
        <v>4293</v>
      </c>
      <c r="C9350" s="183" t="s">
        <v>73</v>
      </c>
      <c r="D9350" s="183" t="s">
        <v>74</v>
      </c>
      <c r="E9350" s="184"/>
      <c r="F9350" s="184"/>
      <c r="G9350" s="185"/>
      <c r="H9350" s="185"/>
      <c r="I9350" s="184"/>
      <c r="J9350" s="184"/>
      <c r="K9350" s="185" t="s">
        <v>410</v>
      </c>
      <c r="L9350" s="185"/>
      <c r="M9350" s="186"/>
      <c r="N9350" s="61" t="s">
        <v>410</v>
      </c>
      <c r="P9350" s="175" t="s">
        <v>73</v>
      </c>
    </row>
    <row r="9351" spans="1:16" ht="17.25">
      <c r="A9351" s="183" t="s">
        <v>18626</v>
      </c>
      <c r="B9351" s="183" t="s">
        <v>18627</v>
      </c>
      <c r="C9351" s="183" t="s">
        <v>73</v>
      </c>
      <c r="D9351" s="183" t="s">
        <v>74</v>
      </c>
      <c r="E9351" s="184">
        <v>205</v>
      </c>
      <c r="F9351" s="184">
        <v>205</v>
      </c>
      <c r="G9351" s="185"/>
      <c r="H9351" s="185"/>
      <c r="I9351" s="184">
        <v>97.01</v>
      </c>
      <c r="J9351" s="184">
        <v>302.01</v>
      </c>
      <c r="K9351" s="185">
        <v>40</v>
      </c>
      <c r="L9351" s="185"/>
      <c r="M9351" s="186"/>
      <c r="N9351" s="61" t="s">
        <v>51</v>
      </c>
      <c r="P9351" s="175" t="s">
        <v>73</v>
      </c>
    </row>
    <row r="9352" spans="1:16" ht="17.25">
      <c r="A9352" s="183" t="s">
        <v>18628</v>
      </c>
      <c r="B9352" s="183" t="s">
        <v>18629</v>
      </c>
      <c r="C9352" s="183" t="s">
        <v>73</v>
      </c>
      <c r="D9352" s="183" t="s">
        <v>74</v>
      </c>
      <c r="E9352" s="184">
        <v>365</v>
      </c>
      <c r="F9352" s="184">
        <v>335</v>
      </c>
      <c r="G9352" s="185" t="s">
        <v>55</v>
      </c>
      <c r="H9352" s="185"/>
      <c r="I9352" s="184">
        <v>147.97</v>
      </c>
      <c r="J9352" s="184">
        <v>482.97</v>
      </c>
      <c r="K9352" s="185">
        <v>134</v>
      </c>
      <c r="L9352" s="185"/>
      <c r="M9352" s="186"/>
      <c r="N9352" s="61" t="s">
        <v>51</v>
      </c>
      <c r="P9352" s="175" t="s">
        <v>73</v>
      </c>
    </row>
    <row r="9353" spans="1:16" ht="17.25">
      <c r="A9353" s="183" t="s">
        <v>18630</v>
      </c>
      <c r="B9353" s="183" t="s">
        <v>18631</v>
      </c>
      <c r="C9353" s="183" t="s">
        <v>73</v>
      </c>
      <c r="D9353" s="183" t="s">
        <v>74</v>
      </c>
      <c r="E9353" s="184"/>
      <c r="F9353" s="184"/>
      <c r="G9353" s="185"/>
      <c r="H9353" s="185"/>
      <c r="I9353" s="184"/>
      <c r="J9353" s="184"/>
      <c r="K9353" s="185" t="s">
        <v>410</v>
      </c>
      <c r="L9353" s="185"/>
      <c r="M9353" s="186"/>
      <c r="N9353" s="61" t="s">
        <v>410</v>
      </c>
      <c r="P9353" s="175" t="s">
        <v>73</v>
      </c>
    </row>
    <row r="9354" spans="1:16" ht="17.25">
      <c r="A9354" s="183" t="s">
        <v>18632</v>
      </c>
      <c r="B9354" s="183" t="s">
        <v>18633</v>
      </c>
      <c r="C9354" s="183" t="s">
        <v>73</v>
      </c>
      <c r="D9354" s="183" t="s">
        <v>74</v>
      </c>
      <c r="E9354" s="184"/>
      <c r="F9354" s="184"/>
      <c r="G9354" s="185"/>
      <c r="H9354" s="185"/>
      <c r="I9354" s="184"/>
      <c r="J9354" s="184"/>
      <c r="K9354" s="185" t="s">
        <v>410</v>
      </c>
      <c r="L9354" s="185"/>
      <c r="M9354" s="186"/>
      <c r="N9354" s="61" t="s">
        <v>410</v>
      </c>
      <c r="P9354" s="175" t="s">
        <v>73</v>
      </c>
    </row>
    <row r="9355" spans="1:16" ht="17.25">
      <c r="A9355" s="183" t="s">
        <v>18634</v>
      </c>
      <c r="B9355" s="183" t="s">
        <v>18635</v>
      </c>
      <c r="C9355" s="183" t="s">
        <v>73</v>
      </c>
      <c r="D9355" s="183" t="s">
        <v>74</v>
      </c>
      <c r="E9355" s="184"/>
      <c r="F9355" s="184"/>
      <c r="G9355" s="185"/>
      <c r="H9355" s="185"/>
      <c r="I9355" s="184"/>
      <c r="J9355" s="184"/>
      <c r="K9355" s="185" t="s">
        <v>410</v>
      </c>
      <c r="L9355" s="185"/>
      <c r="M9355" s="186"/>
      <c r="N9355" s="61" t="s">
        <v>410</v>
      </c>
      <c r="P9355" s="175" t="s">
        <v>73</v>
      </c>
    </row>
    <row r="9356" spans="1:16" ht="17.25">
      <c r="A9356" s="183" t="s">
        <v>18636</v>
      </c>
      <c r="B9356" s="183" t="s">
        <v>18637</v>
      </c>
      <c r="C9356" s="183" t="s">
        <v>73</v>
      </c>
      <c r="D9356" s="183" t="s">
        <v>74</v>
      </c>
      <c r="E9356" s="184"/>
      <c r="F9356" s="184"/>
      <c r="G9356" s="188"/>
      <c r="H9356" s="185"/>
      <c r="I9356" s="184"/>
      <c r="J9356" s="184"/>
      <c r="K9356" s="185" t="s">
        <v>410</v>
      </c>
      <c r="L9356" s="185"/>
      <c r="M9356" s="186"/>
      <c r="N9356" s="61" t="s">
        <v>410</v>
      </c>
      <c r="P9356" s="175" t="s">
        <v>73</v>
      </c>
    </row>
    <row r="9357" spans="1:16" ht="17.25">
      <c r="A9357" s="183" t="s">
        <v>18638</v>
      </c>
      <c r="B9357" s="183" t="s">
        <v>18639</v>
      </c>
      <c r="C9357" s="183" t="s">
        <v>73</v>
      </c>
      <c r="D9357" s="183" t="s">
        <v>74</v>
      </c>
      <c r="E9357" s="184"/>
      <c r="F9357" s="184"/>
      <c r="G9357" s="185"/>
      <c r="H9357" s="185"/>
      <c r="I9357" s="184"/>
      <c r="J9357" s="184"/>
      <c r="K9357" s="185" t="s">
        <v>410</v>
      </c>
      <c r="L9357" s="185"/>
      <c r="M9357" s="186"/>
      <c r="N9357" s="61" t="s">
        <v>410</v>
      </c>
      <c r="P9357" s="175" t="s">
        <v>73</v>
      </c>
    </row>
    <row r="9358" spans="1:16" ht="17.25">
      <c r="A9358" s="183" t="s">
        <v>18640</v>
      </c>
      <c r="B9358" s="183" t="s">
        <v>18641</v>
      </c>
      <c r="C9358" s="183" t="s">
        <v>73</v>
      </c>
      <c r="D9358" s="183" t="s">
        <v>74</v>
      </c>
      <c r="E9358" s="184">
        <v>166</v>
      </c>
      <c r="F9358" s="184">
        <v>165</v>
      </c>
      <c r="G9358" s="188" t="s">
        <v>1342</v>
      </c>
      <c r="H9358" s="185"/>
      <c r="I9358" s="184">
        <v>43.11</v>
      </c>
      <c r="J9358" s="184">
        <v>208.11</v>
      </c>
      <c r="K9358" s="183">
        <v>364</v>
      </c>
      <c r="L9358" s="183"/>
      <c r="M9358" s="186"/>
      <c r="N9358" s="61" t="s">
        <v>51</v>
      </c>
      <c r="P9358" s="175" t="s">
        <v>73</v>
      </c>
    </row>
    <row r="9359" spans="1:16" ht="17.25">
      <c r="A9359" s="183" t="s">
        <v>18642</v>
      </c>
      <c r="B9359" s="183" t="s">
        <v>18643</v>
      </c>
      <c r="C9359" s="183" t="s">
        <v>73</v>
      </c>
      <c r="D9359" s="183" t="s">
        <v>74</v>
      </c>
      <c r="E9359" s="184"/>
      <c r="F9359" s="184"/>
      <c r="G9359" s="185"/>
      <c r="H9359" s="185"/>
      <c r="I9359" s="184"/>
      <c r="J9359" s="184"/>
      <c r="K9359" s="185" t="s">
        <v>410</v>
      </c>
      <c r="L9359" s="185"/>
      <c r="M9359" s="186"/>
      <c r="N9359" s="61" t="s">
        <v>410</v>
      </c>
      <c r="P9359" s="175" t="s">
        <v>73</v>
      </c>
    </row>
    <row r="9360" spans="1:16" ht="17.25">
      <c r="A9360" s="183" t="s">
        <v>18644</v>
      </c>
      <c r="B9360" s="183" t="s">
        <v>18309</v>
      </c>
      <c r="C9360" s="183" t="s">
        <v>73</v>
      </c>
      <c r="D9360" s="183" t="s">
        <v>74</v>
      </c>
      <c r="E9360" s="184"/>
      <c r="F9360" s="184"/>
      <c r="G9360" s="185"/>
      <c r="H9360" s="185"/>
      <c r="I9360" s="184"/>
      <c r="J9360" s="184"/>
      <c r="K9360" s="185" t="s">
        <v>410</v>
      </c>
      <c r="L9360" s="185"/>
      <c r="M9360" s="186"/>
      <c r="N9360" s="61" t="s">
        <v>410</v>
      </c>
      <c r="P9360" s="175" t="s">
        <v>73</v>
      </c>
    </row>
    <row r="9361" spans="1:16" ht="17.25">
      <c r="A9361" s="183" t="s">
        <v>18645</v>
      </c>
      <c r="B9361" s="183" t="s">
        <v>18646</v>
      </c>
      <c r="C9361" s="183" t="s">
        <v>73</v>
      </c>
      <c r="D9361" s="183" t="s">
        <v>74</v>
      </c>
      <c r="E9361" s="184">
        <v>135</v>
      </c>
      <c r="F9361" s="184">
        <v>135</v>
      </c>
      <c r="G9361" s="185"/>
      <c r="H9361" s="185"/>
      <c r="I9361" s="184">
        <v>88.25</v>
      </c>
      <c r="J9361" s="184">
        <v>223.25</v>
      </c>
      <c r="K9361" s="185">
        <v>0</v>
      </c>
      <c r="L9361" s="185" t="s">
        <v>57</v>
      </c>
      <c r="M9361" s="186" t="s">
        <v>1545</v>
      </c>
      <c r="N9361" s="61" t="s">
        <v>51</v>
      </c>
      <c r="P9361" s="175" t="s">
        <v>73</v>
      </c>
    </row>
    <row r="9362" spans="1:16" ht="17.25">
      <c r="A9362" s="183" t="s">
        <v>18647</v>
      </c>
      <c r="B9362" s="183" t="s">
        <v>18648</v>
      </c>
      <c r="C9362" s="183" t="s">
        <v>73</v>
      </c>
      <c r="D9362" s="183" t="s">
        <v>74</v>
      </c>
      <c r="E9362" s="184">
        <v>120</v>
      </c>
      <c r="F9362" s="184">
        <v>120</v>
      </c>
      <c r="G9362" s="185"/>
      <c r="H9362" s="185"/>
      <c r="I9362" s="184">
        <v>39.22</v>
      </c>
      <c r="J9362" s="184">
        <v>159.22</v>
      </c>
      <c r="K9362" s="185">
        <v>38</v>
      </c>
      <c r="L9362" s="185" t="s">
        <v>57</v>
      </c>
      <c r="M9362" s="186" t="s">
        <v>1545</v>
      </c>
      <c r="N9362" s="61" t="s">
        <v>51</v>
      </c>
      <c r="P9362" s="175" t="s">
        <v>73</v>
      </c>
    </row>
    <row r="9363" spans="1:16" ht="17.25">
      <c r="A9363" s="183" t="s">
        <v>18649</v>
      </c>
      <c r="B9363" s="183" t="s">
        <v>18650</v>
      </c>
      <c r="C9363" s="183" t="s">
        <v>73</v>
      </c>
      <c r="D9363" s="183" t="s">
        <v>74</v>
      </c>
      <c r="E9363" s="184">
        <v>120</v>
      </c>
      <c r="F9363" s="184">
        <v>120</v>
      </c>
      <c r="G9363" s="185"/>
      <c r="H9363" s="185"/>
      <c r="I9363" s="184">
        <v>39.22</v>
      </c>
      <c r="J9363" s="184">
        <v>159.22</v>
      </c>
      <c r="K9363" s="185">
        <v>89</v>
      </c>
      <c r="L9363" s="185"/>
      <c r="M9363" s="186"/>
      <c r="N9363" s="61" t="s">
        <v>51</v>
      </c>
      <c r="P9363" s="175" t="s">
        <v>73</v>
      </c>
    </row>
    <row r="9364" spans="1:16" ht="17.25">
      <c r="A9364" s="183" t="s">
        <v>18651</v>
      </c>
      <c r="B9364" s="183" t="s">
        <v>18652</v>
      </c>
      <c r="C9364" s="183" t="s">
        <v>73</v>
      </c>
      <c r="D9364" s="183" t="s">
        <v>74</v>
      </c>
      <c r="E9364" s="184">
        <v>188</v>
      </c>
      <c r="F9364" s="184">
        <v>188</v>
      </c>
      <c r="G9364" s="185"/>
      <c r="H9364" s="185"/>
      <c r="I9364" s="184">
        <v>38.37</v>
      </c>
      <c r="J9364" s="184">
        <v>226.37</v>
      </c>
      <c r="K9364" s="185">
        <v>184</v>
      </c>
      <c r="L9364" s="185" t="s">
        <v>57</v>
      </c>
      <c r="M9364" s="186" t="s">
        <v>6406</v>
      </c>
      <c r="N9364" s="61" t="s">
        <v>51</v>
      </c>
      <c r="P9364" s="175" t="s">
        <v>73</v>
      </c>
    </row>
    <row r="9365" spans="1:16" ht="17.25">
      <c r="A9365" s="183" t="s">
        <v>18653</v>
      </c>
      <c r="B9365" s="183" t="s">
        <v>18654</v>
      </c>
      <c r="C9365" s="183" t="s">
        <v>73</v>
      </c>
      <c r="D9365" s="183" t="s">
        <v>74</v>
      </c>
      <c r="E9365" s="184"/>
      <c r="F9365" s="184"/>
      <c r="G9365" s="185"/>
      <c r="H9365" s="185"/>
      <c r="I9365" s="184"/>
      <c r="J9365" s="184"/>
      <c r="K9365" s="185" t="s">
        <v>410</v>
      </c>
      <c r="L9365" s="185"/>
      <c r="M9365" s="186"/>
      <c r="N9365" s="61" t="s">
        <v>410</v>
      </c>
      <c r="P9365" s="175" t="s">
        <v>73</v>
      </c>
    </row>
    <row r="9366" spans="1:16" ht="17.25">
      <c r="A9366" s="183" t="s">
        <v>18655</v>
      </c>
      <c r="B9366" s="183" t="s">
        <v>18656</v>
      </c>
      <c r="C9366" s="183" t="s">
        <v>73</v>
      </c>
      <c r="D9366" s="183" t="s">
        <v>74</v>
      </c>
      <c r="E9366" s="184">
        <v>202</v>
      </c>
      <c r="F9366" s="184">
        <v>175</v>
      </c>
      <c r="G9366" s="185" t="s">
        <v>102</v>
      </c>
      <c r="H9366" s="185"/>
      <c r="I9366" s="184">
        <v>97.82</v>
      </c>
      <c r="J9366" s="184">
        <v>272.82</v>
      </c>
      <c r="K9366" s="185">
        <v>59</v>
      </c>
      <c r="L9366" s="185"/>
      <c r="M9366" s="186"/>
      <c r="N9366" s="61" t="s">
        <v>51</v>
      </c>
      <c r="P9366" s="175" t="s">
        <v>73</v>
      </c>
    </row>
    <row r="9367" spans="1:16" ht="17.25">
      <c r="A9367" s="183" t="s">
        <v>18657</v>
      </c>
      <c r="B9367" s="183" t="s">
        <v>18658</v>
      </c>
      <c r="C9367" s="183" t="s">
        <v>73</v>
      </c>
      <c r="D9367" s="183" t="s">
        <v>74</v>
      </c>
      <c r="E9367" s="184"/>
      <c r="F9367" s="184"/>
      <c r="G9367" s="185"/>
      <c r="H9367" s="185"/>
      <c r="I9367" s="184"/>
      <c r="J9367" s="184"/>
      <c r="K9367" s="185" t="s">
        <v>410</v>
      </c>
      <c r="L9367" s="185"/>
      <c r="M9367" s="186"/>
      <c r="N9367" s="61" t="s">
        <v>410</v>
      </c>
      <c r="P9367" s="175" t="s">
        <v>73</v>
      </c>
    </row>
    <row r="9368" spans="1:16" ht="17.25">
      <c r="A9368" s="183" t="s">
        <v>18659</v>
      </c>
      <c r="B9368" s="183" t="s">
        <v>18660</v>
      </c>
      <c r="C9368" s="183" t="s">
        <v>73</v>
      </c>
      <c r="D9368" s="183" t="s">
        <v>74</v>
      </c>
      <c r="E9368" s="184"/>
      <c r="F9368" s="184"/>
      <c r="G9368" s="185"/>
      <c r="H9368" s="185"/>
      <c r="I9368" s="184"/>
      <c r="J9368" s="184"/>
      <c r="K9368" s="185" t="s">
        <v>410</v>
      </c>
      <c r="L9368" s="185"/>
      <c r="M9368" s="186"/>
      <c r="N9368" s="61" t="s">
        <v>410</v>
      </c>
      <c r="P9368" s="175" t="s">
        <v>73</v>
      </c>
    </row>
    <row r="9369" spans="1:16" ht="17.25">
      <c r="A9369" s="183" t="s">
        <v>18661</v>
      </c>
      <c r="B9369" s="183" t="s">
        <v>8967</v>
      </c>
      <c r="C9369" s="183" t="s">
        <v>73</v>
      </c>
      <c r="D9369" s="183" t="s">
        <v>74</v>
      </c>
      <c r="E9369" s="184"/>
      <c r="F9369" s="184"/>
      <c r="G9369" s="185"/>
      <c r="H9369" s="185"/>
      <c r="I9369" s="184"/>
      <c r="J9369" s="184"/>
      <c r="K9369" s="185" t="s">
        <v>410</v>
      </c>
      <c r="L9369" s="185"/>
      <c r="M9369" s="186"/>
      <c r="N9369" s="61" t="s">
        <v>410</v>
      </c>
      <c r="P9369" s="175" t="s">
        <v>73</v>
      </c>
    </row>
    <row r="9370" spans="1:16" ht="17.25">
      <c r="A9370" s="183" t="s">
        <v>18662</v>
      </c>
      <c r="B9370" s="183" t="s">
        <v>18663</v>
      </c>
      <c r="C9370" s="183" t="s">
        <v>73</v>
      </c>
      <c r="D9370" s="183" t="s">
        <v>74</v>
      </c>
      <c r="E9370" s="184">
        <v>193</v>
      </c>
      <c r="F9370" s="184">
        <v>193</v>
      </c>
      <c r="G9370" s="185"/>
      <c r="H9370" s="185"/>
      <c r="I9370" s="184">
        <v>40.26</v>
      </c>
      <c r="J9370" s="184">
        <v>233.26</v>
      </c>
      <c r="K9370" s="185">
        <v>82</v>
      </c>
      <c r="L9370" s="185"/>
      <c r="M9370" s="186"/>
      <c r="N9370" s="61" t="s">
        <v>51</v>
      </c>
      <c r="P9370" s="175" t="s">
        <v>73</v>
      </c>
    </row>
    <row r="9371" spans="1:16" ht="17.25">
      <c r="A9371" s="183" t="s">
        <v>18664</v>
      </c>
      <c r="B9371" s="183" t="s">
        <v>18665</v>
      </c>
      <c r="C9371" s="183" t="s">
        <v>73</v>
      </c>
      <c r="D9371" s="183" t="s">
        <v>74</v>
      </c>
      <c r="E9371" s="184">
        <v>310</v>
      </c>
      <c r="F9371" s="184">
        <v>268</v>
      </c>
      <c r="G9371" s="185" t="s">
        <v>102</v>
      </c>
      <c r="H9371" s="185"/>
      <c r="I9371" s="184">
        <v>144.07</v>
      </c>
      <c r="J9371" s="184">
        <v>412.07</v>
      </c>
      <c r="K9371" s="185">
        <v>21</v>
      </c>
      <c r="L9371" s="185"/>
      <c r="M9371" s="186"/>
      <c r="N9371" s="61" t="s">
        <v>51</v>
      </c>
      <c r="P9371" s="175" t="s">
        <v>73</v>
      </c>
    </row>
    <row r="9372" spans="1:16" ht="17.25">
      <c r="A9372" s="183" t="s">
        <v>18666</v>
      </c>
      <c r="B9372" s="183" t="s">
        <v>18667</v>
      </c>
      <c r="C9372" s="183" t="s">
        <v>73</v>
      </c>
      <c r="D9372" s="183" t="s">
        <v>74</v>
      </c>
      <c r="E9372" s="184">
        <v>166</v>
      </c>
      <c r="F9372" s="184">
        <v>166</v>
      </c>
      <c r="G9372" s="185"/>
      <c r="H9372" s="185"/>
      <c r="I9372" s="184">
        <v>40.26</v>
      </c>
      <c r="J9372" s="184">
        <v>206.26</v>
      </c>
      <c r="K9372" s="185">
        <v>66</v>
      </c>
      <c r="L9372" s="185"/>
      <c r="M9372" s="186"/>
      <c r="N9372" s="61" t="s">
        <v>51</v>
      </c>
      <c r="P9372" s="175" t="s">
        <v>73</v>
      </c>
    </row>
    <row r="9373" spans="1:16" ht="17.25">
      <c r="A9373" s="183" t="s">
        <v>18668</v>
      </c>
      <c r="B9373" s="183" t="s">
        <v>18669</v>
      </c>
      <c r="C9373" s="183" t="s">
        <v>73</v>
      </c>
      <c r="D9373" s="183" t="s">
        <v>74</v>
      </c>
      <c r="E9373" s="184"/>
      <c r="F9373" s="184"/>
      <c r="G9373" s="185"/>
      <c r="H9373" s="185"/>
      <c r="I9373" s="184"/>
      <c r="J9373" s="184"/>
      <c r="K9373" s="185" t="s">
        <v>410</v>
      </c>
      <c r="L9373" s="185"/>
      <c r="M9373" s="186"/>
      <c r="N9373" s="61" t="s">
        <v>410</v>
      </c>
      <c r="P9373" s="175" t="s">
        <v>73</v>
      </c>
    </row>
    <row r="9374" spans="1:16" ht="17.25">
      <c r="A9374" s="183" t="s">
        <v>18670</v>
      </c>
      <c r="B9374" s="183" t="s">
        <v>18671</v>
      </c>
      <c r="C9374" s="183" t="s">
        <v>73</v>
      </c>
      <c r="D9374" s="183" t="s">
        <v>74</v>
      </c>
      <c r="E9374" s="184">
        <v>300</v>
      </c>
      <c r="F9374" s="184">
        <v>300</v>
      </c>
      <c r="G9374" s="185"/>
      <c r="H9374" s="185"/>
      <c r="I9374" s="184">
        <v>71.66</v>
      </c>
      <c r="J9374" s="184">
        <v>371.66</v>
      </c>
      <c r="K9374" s="185">
        <v>53</v>
      </c>
      <c r="L9374" s="185"/>
      <c r="M9374" s="186"/>
      <c r="N9374" s="61" t="s">
        <v>51</v>
      </c>
      <c r="P9374" s="175" t="s">
        <v>73</v>
      </c>
    </row>
    <row r="9375" spans="1:16" ht="17.25">
      <c r="A9375" s="183" t="s">
        <v>18672</v>
      </c>
      <c r="B9375" s="183" t="s">
        <v>18673</v>
      </c>
      <c r="C9375" s="183" t="s">
        <v>73</v>
      </c>
      <c r="D9375" s="183" t="s">
        <v>74</v>
      </c>
      <c r="E9375" s="184">
        <v>408</v>
      </c>
      <c r="F9375" s="184">
        <v>408</v>
      </c>
      <c r="G9375" s="185"/>
      <c r="H9375" s="185"/>
      <c r="I9375" s="184">
        <v>90.33</v>
      </c>
      <c r="J9375" s="184">
        <v>498.33</v>
      </c>
      <c r="K9375" s="185">
        <v>1</v>
      </c>
      <c r="L9375" s="185"/>
      <c r="M9375" s="186"/>
      <c r="N9375" s="61" t="s">
        <v>51</v>
      </c>
      <c r="P9375" s="175" t="s">
        <v>73</v>
      </c>
    </row>
    <row r="9376" spans="1:16" ht="17.25">
      <c r="A9376" s="183" t="s">
        <v>18674</v>
      </c>
      <c r="B9376" s="183" t="s">
        <v>18675</v>
      </c>
      <c r="C9376" s="183" t="s">
        <v>73</v>
      </c>
      <c r="D9376" s="183" t="s">
        <v>74</v>
      </c>
      <c r="E9376" s="184"/>
      <c r="F9376" s="184"/>
      <c r="G9376" s="185"/>
      <c r="H9376" s="185"/>
      <c r="I9376" s="184"/>
      <c r="J9376" s="184"/>
      <c r="K9376" s="185" t="s">
        <v>410</v>
      </c>
      <c r="L9376" s="185"/>
      <c r="M9376" s="186"/>
      <c r="N9376" s="61" t="s">
        <v>410</v>
      </c>
      <c r="P9376" s="175" t="s">
        <v>73</v>
      </c>
    </row>
    <row r="9377" spans="1:16" ht="17.25">
      <c r="A9377" s="183" t="s">
        <v>18676</v>
      </c>
      <c r="B9377" s="183" t="s">
        <v>18677</v>
      </c>
      <c r="C9377" s="183" t="s">
        <v>73</v>
      </c>
      <c r="D9377" s="183" t="s">
        <v>74</v>
      </c>
      <c r="E9377" s="184"/>
      <c r="F9377" s="184"/>
      <c r="G9377" s="185"/>
      <c r="H9377" s="185"/>
      <c r="I9377" s="184"/>
      <c r="J9377" s="184"/>
      <c r="K9377" s="185" t="s">
        <v>410</v>
      </c>
      <c r="L9377" s="185"/>
      <c r="M9377" s="186"/>
      <c r="N9377" s="61" t="s">
        <v>410</v>
      </c>
      <c r="P9377" s="175" t="s">
        <v>73</v>
      </c>
    </row>
    <row r="9378" spans="1:16" ht="17.25">
      <c r="A9378" s="183" t="s">
        <v>18678</v>
      </c>
      <c r="B9378" s="183" t="s">
        <v>18679</v>
      </c>
      <c r="C9378" s="183" t="s">
        <v>73</v>
      </c>
      <c r="D9378" s="183" t="s">
        <v>74</v>
      </c>
      <c r="E9378" s="184">
        <v>439</v>
      </c>
      <c r="F9378" s="184">
        <v>439</v>
      </c>
      <c r="G9378" s="185"/>
      <c r="H9378" s="185"/>
      <c r="I9378" s="184">
        <v>103.53</v>
      </c>
      <c r="J9378" s="184">
        <v>542.53</v>
      </c>
      <c r="K9378" s="185">
        <v>115</v>
      </c>
      <c r="L9378" s="185"/>
      <c r="M9378" s="186"/>
      <c r="N9378" s="61" t="s">
        <v>51</v>
      </c>
      <c r="P9378" s="175" t="s">
        <v>73</v>
      </c>
    </row>
    <row r="9379" spans="1:16" ht="17.25">
      <c r="A9379" s="183" t="s">
        <v>18680</v>
      </c>
      <c r="B9379" s="183" t="s">
        <v>18681</v>
      </c>
      <c r="C9379" s="183" t="s">
        <v>73</v>
      </c>
      <c r="D9379" s="183" t="s">
        <v>74</v>
      </c>
      <c r="E9379" s="184"/>
      <c r="F9379" s="184"/>
      <c r="G9379" s="185"/>
      <c r="H9379" s="185"/>
      <c r="I9379" s="184"/>
      <c r="J9379" s="184"/>
      <c r="K9379" s="185" t="s">
        <v>410</v>
      </c>
      <c r="L9379" s="185"/>
      <c r="M9379" s="186"/>
      <c r="N9379" s="61" t="s">
        <v>410</v>
      </c>
      <c r="P9379" s="175" t="s">
        <v>73</v>
      </c>
    </row>
    <row r="9380" spans="1:16" ht="17.25">
      <c r="A9380" s="183" t="s">
        <v>18682</v>
      </c>
      <c r="B9380" s="183" t="s">
        <v>18683</v>
      </c>
      <c r="C9380" s="183" t="s">
        <v>73</v>
      </c>
      <c r="D9380" s="183" t="s">
        <v>74</v>
      </c>
      <c r="E9380" s="184"/>
      <c r="F9380" s="184"/>
      <c r="G9380" s="185"/>
      <c r="H9380" s="185"/>
      <c r="I9380" s="184"/>
      <c r="J9380" s="184"/>
      <c r="K9380" s="185" t="s">
        <v>410</v>
      </c>
      <c r="L9380" s="185"/>
      <c r="M9380" s="186"/>
      <c r="N9380" s="61" t="s">
        <v>410</v>
      </c>
      <c r="P9380" s="175" t="s">
        <v>73</v>
      </c>
    </row>
    <row r="9381" spans="1:16" ht="17.25">
      <c r="A9381" s="183" t="s">
        <v>18684</v>
      </c>
      <c r="B9381" s="183" t="s">
        <v>18685</v>
      </c>
      <c r="C9381" s="183" t="s">
        <v>73</v>
      </c>
      <c r="D9381" s="183" t="s">
        <v>74</v>
      </c>
      <c r="E9381" s="184"/>
      <c r="F9381" s="184"/>
      <c r="G9381" s="185"/>
      <c r="H9381" s="185"/>
      <c r="I9381" s="184"/>
      <c r="J9381" s="184"/>
      <c r="K9381" s="185" t="s">
        <v>410</v>
      </c>
      <c r="L9381" s="185"/>
      <c r="M9381" s="186"/>
      <c r="N9381" s="61" t="s">
        <v>410</v>
      </c>
      <c r="P9381" s="175" t="s">
        <v>73</v>
      </c>
    </row>
    <row r="9382" spans="1:16" ht="17.25">
      <c r="A9382" s="183" t="s">
        <v>18686</v>
      </c>
      <c r="B9382" s="183" t="s">
        <v>18687</v>
      </c>
      <c r="C9382" s="183" t="s">
        <v>73</v>
      </c>
      <c r="D9382" s="183" t="s">
        <v>74</v>
      </c>
      <c r="E9382" s="184"/>
      <c r="F9382" s="184"/>
      <c r="G9382" s="185"/>
      <c r="H9382" s="185"/>
      <c r="I9382" s="184"/>
      <c r="J9382" s="184"/>
      <c r="K9382" s="185" t="s">
        <v>410</v>
      </c>
      <c r="L9382" s="185"/>
      <c r="M9382" s="186"/>
      <c r="N9382" s="61" t="s">
        <v>410</v>
      </c>
      <c r="P9382" s="175" t="s">
        <v>73</v>
      </c>
    </row>
    <row r="9383" spans="1:16" ht="17.25">
      <c r="A9383" s="183" t="s">
        <v>18688</v>
      </c>
      <c r="B9383" s="183" t="s">
        <v>18689</v>
      </c>
      <c r="C9383" s="183" t="s">
        <v>73</v>
      </c>
      <c r="D9383" s="183" t="s">
        <v>74</v>
      </c>
      <c r="E9383" s="184"/>
      <c r="F9383" s="184"/>
      <c r="G9383" s="185"/>
      <c r="H9383" s="185"/>
      <c r="I9383" s="184"/>
      <c r="J9383" s="184"/>
      <c r="K9383" s="185" t="s">
        <v>410</v>
      </c>
      <c r="L9383" s="185"/>
      <c r="M9383" s="186"/>
      <c r="N9383" s="61" t="s">
        <v>410</v>
      </c>
      <c r="P9383" s="175" t="s">
        <v>73</v>
      </c>
    </row>
    <row r="9384" spans="1:16" ht="17.25">
      <c r="A9384" s="183" t="s">
        <v>18690</v>
      </c>
      <c r="B9384" s="183" t="s">
        <v>18691</v>
      </c>
      <c r="C9384" s="183" t="s">
        <v>73</v>
      </c>
      <c r="D9384" s="183" t="s">
        <v>74</v>
      </c>
      <c r="E9384" s="184"/>
      <c r="F9384" s="184"/>
      <c r="G9384" s="185"/>
      <c r="H9384" s="185"/>
      <c r="I9384" s="184"/>
      <c r="J9384" s="184"/>
      <c r="K9384" s="185" t="s">
        <v>410</v>
      </c>
      <c r="L9384" s="185"/>
      <c r="M9384" s="186"/>
      <c r="N9384" s="61" t="s">
        <v>410</v>
      </c>
      <c r="P9384" s="175" t="s">
        <v>73</v>
      </c>
    </row>
    <row r="9385" spans="1:16" ht="17.25">
      <c r="A9385" s="183" t="s">
        <v>18692</v>
      </c>
      <c r="B9385" s="183" t="s">
        <v>18013</v>
      </c>
      <c r="C9385" s="183" t="s">
        <v>73</v>
      </c>
      <c r="D9385" s="183" t="s">
        <v>74</v>
      </c>
      <c r="E9385" s="184"/>
      <c r="F9385" s="184"/>
      <c r="G9385" s="185"/>
      <c r="H9385" s="185"/>
      <c r="I9385" s="184"/>
      <c r="J9385" s="184"/>
      <c r="K9385" s="185" t="s">
        <v>410</v>
      </c>
      <c r="L9385" s="185"/>
      <c r="M9385" s="186"/>
      <c r="N9385" s="61" t="s">
        <v>410</v>
      </c>
      <c r="P9385" s="175" t="s">
        <v>73</v>
      </c>
    </row>
    <row r="9386" spans="1:16" ht="17.25">
      <c r="A9386" s="183" t="s">
        <v>18693</v>
      </c>
      <c r="B9386" s="183" t="s">
        <v>18694</v>
      </c>
      <c r="C9386" s="183" t="s">
        <v>73</v>
      </c>
      <c r="D9386" s="183" t="s">
        <v>74</v>
      </c>
      <c r="E9386" s="184"/>
      <c r="F9386" s="184"/>
      <c r="G9386" s="185"/>
      <c r="H9386" s="185"/>
      <c r="I9386" s="184"/>
      <c r="J9386" s="184"/>
      <c r="K9386" s="185" t="s">
        <v>410</v>
      </c>
      <c r="L9386" s="185"/>
      <c r="M9386" s="186"/>
      <c r="N9386" s="61" t="s">
        <v>410</v>
      </c>
      <c r="P9386" s="175" t="s">
        <v>73</v>
      </c>
    </row>
    <row r="9387" spans="1:16" ht="17.25">
      <c r="A9387" s="183" t="s">
        <v>18695</v>
      </c>
      <c r="B9387" s="183" t="s">
        <v>18696</v>
      </c>
      <c r="C9387" s="183" t="s">
        <v>73</v>
      </c>
      <c r="D9387" s="183" t="s">
        <v>74</v>
      </c>
      <c r="E9387" s="184">
        <v>140</v>
      </c>
      <c r="F9387" s="184">
        <v>140</v>
      </c>
      <c r="G9387" s="185"/>
      <c r="H9387" s="185"/>
      <c r="I9387" s="184">
        <v>47.91</v>
      </c>
      <c r="J9387" s="184">
        <v>187.91</v>
      </c>
      <c r="K9387" s="185">
        <v>41</v>
      </c>
      <c r="L9387" s="185"/>
      <c r="M9387" s="186"/>
      <c r="N9387" s="61" t="s">
        <v>51</v>
      </c>
      <c r="P9387" s="175" t="s">
        <v>73</v>
      </c>
    </row>
    <row r="9388" spans="1:16" ht="17.25">
      <c r="A9388" s="183" t="s">
        <v>18697</v>
      </c>
      <c r="B9388" s="183" t="s">
        <v>18698</v>
      </c>
      <c r="C9388" s="183" t="s">
        <v>73</v>
      </c>
      <c r="D9388" s="183" t="s">
        <v>74</v>
      </c>
      <c r="E9388" s="184">
        <v>120</v>
      </c>
      <c r="F9388" s="184">
        <v>120</v>
      </c>
      <c r="G9388" s="188"/>
      <c r="H9388" s="185"/>
      <c r="I9388" s="184">
        <v>44.35</v>
      </c>
      <c r="J9388" s="184">
        <v>164.35</v>
      </c>
      <c r="K9388" s="185">
        <v>60</v>
      </c>
      <c r="L9388" s="185"/>
      <c r="M9388" s="186"/>
      <c r="N9388" s="61" t="s">
        <v>51</v>
      </c>
      <c r="P9388" s="175" t="s">
        <v>73</v>
      </c>
    </row>
    <row r="9389" spans="1:16" ht="17.25">
      <c r="A9389" s="183" t="s">
        <v>18699</v>
      </c>
      <c r="B9389" s="183" t="s">
        <v>18700</v>
      </c>
      <c r="C9389" s="183" t="s">
        <v>73</v>
      </c>
      <c r="D9389" s="183" t="s">
        <v>74</v>
      </c>
      <c r="E9389" s="184"/>
      <c r="F9389" s="184"/>
      <c r="G9389" s="185"/>
      <c r="H9389" s="185"/>
      <c r="I9389" s="184"/>
      <c r="J9389" s="184"/>
      <c r="K9389" s="185" t="s">
        <v>410</v>
      </c>
      <c r="L9389" s="185"/>
      <c r="M9389" s="186"/>
      <c r="N9389" s="61" t="s">
        <v>410</v>
      </c>
      <c r="P9389" s="175" t="s">
        <v>73</v>
      </c>
    </row>
    <row r="9390" spans="1:16" ht="17.25">
      <c r="A9390" s="183" t="s">
        <v>18701</v>
      </c>
      <c r="B9390" s="183" t="s">
        <v>18702</v>
      </c>
      <c r="C9390" s="183" t="s">
        <v>73</v>
      </c>
      <c r="D9390" s="183" t="s">
        <v>74</v>
      </c>
      <c r="E9390" s="184"/>
      <c r="F9390" s="184"/>
      <c r="G9390" s="185"/>
      <c r="H9390" s="185"/>
      <c r="I9390" s="184"/>
      <c r="J9390" s="184"/>
      <c r="K9390" s="185" t="s">
        <v>410</v>
      </c>
      <c r="L9390" s="185"/>
      <c r="M9390" s="186"/>
      <c r="N9390" s="61" t="s">
        <v>410</v>
      </c>
      <c r="P9390" s="175" t="s">
        <v>73</v>
      </c>
    </row>
    <row r="9391" spans="1:16" ht="17.25">
      <c r="A9391" s="183" t="s">
        <v>18703</v>
      </c>
      <c r="B9391" s="183" t="s">
        <v>18704</v>
      </c>
      <c r="C9391" s="183" t="s">
        <v>73</v>
      </c>
      <c r="D9391" s="183" t="s">
        <v>74</v>
      </c>
      <c r="E9391" s="184"/>
      <c r="F9391" s="184"/>
      <c r="G9391" s="185"/>
      <c r="H9391" s="185"/>
      <c r="I9391" s="184"/>
      <c r="J9391" s="184"/>
      <c r="K9391" s="185" t="s">
        <v>410</v>
      </c>
      <c r="L9391" s="185"/>
      <c r="M9391" s="186"/>
      <c r="N9391" s="61" t="s">
        <v>410</v>
      </c>
      <c r="P9391" s="175" t="s">
        <v>73</v>
      </c>
    </row>
    <row r="9392" spans="1:16" ht="17.25">
      <c r="A9392" s="183" t="s">
        <v>18705</v>
      </c>
      <c r="B9392" s="183" t="s">
        <v>18706</v>
      </c>
      <c r="C9392" s="183" t="s">
        <v>73</v>
      </c>
      <c r="D9392" s="183" t="s">
        <v>74</v>
      </c>
      <c r="E9392" s="184"/>
      <c r="F9392" s="184"/>
      <c r="G9392" s="185"/>
      <c r="H9392" s="185"/>
      <c r="I9392" s="184"/>
      <c r="J9392" s="184"/>
      <c r="K9392" s="185" t="s">
        <v>410</v>
      </c>
      <c r="L9392" s="185"/>
      <c r="M9392" s="186"/>
      <c r="N9392" s="61" t="s">
        <v>410</v>
      </c>
      <c r="P9392" s="175" t="s">
        <v>73</v>
      </c>
    </row>
    <row r="9393" spans="1:16" ht="17.25">
      <c r="A9393" s="183" t="s">
        <v>18707</v>
      </c>
      <c r="B9393" s="183" t="s">
        <v>18708</v>
      </c>
      <c r="C9393" s="183" t="s">
        <v>73</v>
      </c>
      <c r="D9393" s="183" t="s">
        <v>74</v>
      </c>
      <c r="E9393" s="184"/>
      <c r="F9393" s="184"/>
      <c r="G9393" s="185"/>
      <c r="H9393" s="185"/>
      <c r="I9393" s="184"/>
      <c r="J9393" s="184"/>
      <c r="K9393" s="185" t="s">
        <v>410</v>
      </c>
      <c r="L9393" s="185"/>
      <c r="M9393" s="186"/>
      <c r="N9393" s="61" t="s">
        <v>410</v>
      </c>
      <c r="P9393" s="175" t="s">
        <v>73</v>
      </c>
    </row>
    <row r="9394" spans="1:16" ht="17.25">
      <c r="A9394" s="183" t="s">
        <v>18709</v>
      </c>
      <c r="B9394" s="183" t="s">
        <v>18710</v>
      </c>
      <c r="C9394" s="183" t="s">
        <v>73</v>
      </c>
      <c r="D9394" s="183" t="s">
        <v>74</v>
      </c>
      <c r="E9394" s="184"/>
      <c r="F9394" s="184"/>
      <c r="G9394" s="185"/>
      <c r="H9394" s="185"/>
      <c r="I9394" s="184"/>
      <c r="J9394" s="184"/>
      <c r="K9394" s="185" t="s">
        <v>410</v>
      </c>
      <c r="L9394" s="185"/>
      <c r="M9394" s="186"/>
      <c r="N9394" s="61" t="s">
        <v>410</v>
      </c>
      <c r="P9394" s="175" t="s">
        <v>73</v>
      </c>
    </row>
    <row r="9395" spans="1:16" ht="17.25">
      <c r="A9395" s="183" t="s">
        <v>18711</v>
      </c>
      <c r="B9395" s="183" t="s">
        <v>18712</v>
      </c>
      <c r="C9395" s="183" t="s">
        <v>73</v>
      </c>
      <c r="D9395" s="183" t="s">
        <v>74</v>
      </c>
      <c r="E9395" s="184"/>
      <c r="F9395" s="184"/>
      <c r="G9395" s="185"/>
      <c r="H9395" s="185"/>
      <c r="I9395" s="184"/>
      <c r="J9395" s="184"/>
      <c r="K9395" s="185" t="s">
        <v>410</v>
      </c>
      <c r="L9395" s="185"/>
      <c r="M9395" s="186"/>
      <c r="N9395" s="61" t="s">
        <v>410</v>
      </c>
      <c r="P9395" s="175" t="s">
        <v>73</v>
      </c>
    </row>
    <row r="9396" spans="1:16" ht="17.25">
      <c r="A9396" s="183" t="s">
        <v>18713</v>
      </c>
      <c r="B9396" s="183" t="s">
        <v>18714</v>
      </c>
      <c r="C9396" s="183" t="s">
        <v>73</v>
      </c>
      <c r="D9396" s="183" t="s">
        <v>74</v>
      </c>
      <c r="E9396" s="184"/>
      <c r="F9396" s="184"/>
      <c r="G9396" s="185"/>
      <c r="H9396" s="185"/>
      <c r="I9396" s="184"/>
      <c r="J9396" s="184"/>
      <c r="K9396" s="185" t="s">
        <v>410</v>
      </c>
      <c r="L9396" s="185"/>
      <c r="M9396" s="186"/>
      <c r="N9396" s="61" t="s">
        <v>410</v>
      </c>
      <c r="P9396" s="175" t="s">
        <v>73</v>
      </c>
    </row>
    <row r="9397" spans="1:16" ht="17.25">
      <c r="A9397" s="183" t="s">
        <v>18715</v>
      </c>
      <c r="B9397" s="183" t="s">
        <v>18716</v>
      </c>
      <c r="C9397" s="183" t="s">
        <v>73</v>
      </c>
      <c r="D9397" s="183" t="s">
        <v>74</v>
      </c>
      <c r="E9397" s="184">
        <v>175</v>
      </c>
      <c r="F9397" s="184">
        <v>175</v>
      </c>
      <c r="G9397" s="185"/>
      <c r="H9397" s="185"/>
      <c r="I9397" s="184">
        <v>46.34</v>
      </c>
      <c r="J9397" s="184">
        <v>221.34</v>
      </c>
      <c r="K9397" s="185">
        <v>4</v>
      </c>
      <c r="L9397" s="185" t="s">
        <v>57</v>
      </c>
      <c r="M9397" s="186" t="s">
        <v>332</v>
      </c>
      <c r="N9397" s="61" t="s">
        <v>51</v>
      </c>
      <c r="P9397" s="175" t="s">
        <v>73</v>
      </c>
    </row>
    <row r="9398" spans="1:16" ht="17.25">
      <c r="A9398" s="183" t="s">
        <v>18717</v>
      </c>
      <c r="B9398" s="183" t="s">
        <v>18718</v>
      </c>
      <c r="C9398" s="183" t="s">
        <v>73</v>
      </c>
      <c r="D9398" s="183" t="s">
        <v>74</v>
      </c>
      <c r="E9398" s="184">
        <v>166</v>
      </c>
      <c r="F9398" s="184">
        <v>166</v>
      </c>
      <c r="G9398" s="185"/>
      <c r="H9398" s="185"/>
      <c r="I9398" s="184">
        <v>45.51</v>
      </c>
      <c r="J9398" s="184">
        <v>211.51</v>
      </c>
      <c r="K9398" s="185">
        <v>8</v>
      </c>
      <c r="L9398" s="185"/>
      <c r="M9398" s="186"/>
      <c r="N9398" s="61" t="s">
        <v>51</v>
      </c>
      <c r="P9398" s="175" t="s">
        <v>73</v>
      </c>
    </row>
    <row r="9399" spans="1:16" ht="17.25">
      <c r="A9399" s="183" t="s">
        <v>18719</v>
      </c>
      <c r="B9399" s="183" t="s">
        <v>17908</v>
      </c>
      <c r="C9399" s="183" t="s">
        <v>73</v>
      </c>
      <c r="D9399" s="183" t="s">
        <v>74</v>
      </c>
      <c r="E9399" s="184">
        <v>186</v>
      </c>
      <c r="F9399" s="184">
        <v>186</v>
      </c>
      <c r="G9399" s="185"/>
      <c r="H9399" s="185"/>
      <c r="I9399" s="184">
        <v>46.34</v>
      </c>
      <c r="J9399" s="184">
        <v>232.34</v>
      </c>
      <c r="K9399" s="185">
        <v>0</v>
      </c>
      <c r="L9399" s="185" t="s">
        <v>76</v>
      </c>
      <c r="M9399" s="186" t="s">
        <v>6406</v>
      </c>
      <c r="N9399" s="61" t="s">
        <v>51</v>
      </c>
      <c r="P9399" s="175" t="s">
        <v>73</v>
      </c>
    </row>
    <row r="9400" spans="1:16" ht="17.25">
      <c r="A9400" s="183" t="s">
        <v>18720</v>
      </c>
      <c r="B9400" s="183" t="s">
        <v>18721</v>
      </c>
      <c r="C9400" s="183" t="s">
        <v>73</v>
      </c>
      <c r="D9400" s="183" t="s">
        <v>74</v>
      </c>
      <c r="E9400" s="184">
        <v>234</v>
      </c>
      <c r="F9400" s="184">
        <v>151</v>
      </c>
      <c r="G9400" s="185" t="s">
        <v>1174</v>
      </c>
      <c r="H9400" s="185"/>
      <c r="I9400" s="184">
        <v>46.11</v>
      </c>
      <c r="J9400" s="184">
        <v>197.11</v>
      </c>
      <c r="K9400" s="185">
        <v>67</v>
      </c>
      <c r="L9400" s="185"/>
      <c r="M9400" s="186"/>
      <c r="N9400" s="61" t="s">
        <v>51</v>
      </c>
      <c r="P9400" s="175" t="s">
        <v>73</v>
      </c>
    </row>
    <row r="9401" spans="1:16" ht="17.25">
      <c r="A9401" s="183" t="s">
        <v>18722</v>
      </c>
      <c r="B9401" s="183" t="s">
        <v>18723</v>
      </c>
      <c r="C9401" s="183" t="s">
        <v>73</v>
      </c>
      <c r="D9401" s="183" t="s">
        <v>74</v>
      </c>
      <c r="E9401" s="184">
        <v>236</v>
      </c>
      <c r="F9401" s="184">
        <v>236</v>
      </c>
      <c r="G9401" s="185"/>
      <c r="H9401" s="185"/>
      <c r="I9401" s="184">
        <v>49.14</v>
      </c>
      <c r="J9401" s="184">
        <v>285.14</v>
      </c>
      <c r="K9401" s="185">
        <v>43</v>
      </c>
      <c r="L9401" s="185"/>
      <c r="M9401" s="186"/>
      <c r="N9401" s="61" t="s">
        <v>51</v>
      </c>
      <c r="P9401" s="175" t="s">
        <v>73</v>
      </c>
    </row>
    <row r="9402" spans="1:16" ht="17.25">
      <c r="A9402" s="183" t="s">
        <v>18724</v>
      </c>
      <c r="B9402" s="183" t="s">
        <v>18725</v>
      </c>
      <c r="C9402" s="183" t="s">
        <v>73</v>
      </c>
      <c r="D9402" s="183" t="s">
        <v>74</v>
      </c>
      <c r="E9402" s="184"/>
      <c r="F9402" s="184"/>
      <c r="G9402" s="188"/>
      <c r="H9402" s="185"/>
      <c r="I9402" s="184"/>
      <c r="J9402" s="184"/>
      <c r="K9402" s="185" t="s">
        <v>410</v>
      </c>
      <c r="L9402" s="185"/>
      <c r="M9402" s="186"/>
      <c r="N9402" s="61" t="s">
        <v>410</v>
      </c>
      <c r="P9402" s="175" t="s">
        <v>73</v>
      </c>
    </row>
    <row r="9403" spans="1:16" ht="17.25">
      <c r="A9403" s="183" t="s">
        <v>18726</v>
      </c>
      <c r="B9403" s="183" t="s">
        <v>18727</v>
      </c>
      <c r="C9403" s="183" t="s">
        <v>73</v>
      </c>
      <c r="D9403" s="183" t="s">
        <v>74</v>
      </c>
      <c r="E9403" s="184">
        <v>103</v>
      </c>
      <c r="F9403" s="184">
        <v>103</v>
      </c>
      <c r="G9403" s="188"/>
      <c r="H9403" s="185"/>
      <c r="I9403" s="184">
        <v>38.3</v>
      </c>
      <c r="J9403" s="184">
        <v>141.3</v>
      </c>
      <c r="K9403" s="185">
        <v>87</v>
      </c>
      <c r="L9403" s="185"/>
      <c r="M9403" s="186"/>
      <c r="N9403" s="61" t="s">
        <v>51</v>
      </c>
      <c r="P9403" s="175" t="s">
        <v>73</v>
      </c>
    </row>
    <row r="9404" spans="1:16" ht="258.75">
      <c r="A9404" s="183" t="s">
        <v>18728</v>
      </c>
      <c r="B9404" s="190" t="s">
        <v>18729</v>
      </c>
      <c r="C9404" s="183" t="s">
        <v>73</v>
      </c>
      <c r="D9404" s="183" t="s">
        <v>74</v>
      </c>
      <c r="E9404" s="184">
        <v>108</v>
      </c>
      <c r="F9404" s="184">
        <v>100</v>
      </c>
      <c r="G9404" s="185" t="s">
        <v>494</v>
      </c>
      <c r="H9404" s="185"/>
      <c r="I9404" s="184">
        <v>37.39</v>
      </c>
      <c r="J9404" s="184">
        <v>137.39</v>
      </c>
      <c r="K9404" s="185">
        <v>52</v>
      </c>
      <c r="L9404" s="185" t="s">
        <v>57</v>
      </c>
      <c r="M9404" s="186" t="s">
        <v>666</v>
      </c>
      <c r="N9404" s="61" t="s">
        <v>51</v>
      </c>
      <c r="P9404" s="175" t="s">
        <v>73</v>
      </c>
    </row>
    <row r="9405" spans="1:16" ht="17.25">
      <c r="A9405" s="183" t="s">
        <v>18730</v>
      </c>
      <c r="B9405" s="183" t="s">
        <v>18731</v>
      </c>
      <c r="C9405" s="183" t="s">
        <v>73</v>
      </c>
      <c r="D9405" s="183" t="s">
        <v>74</v>
      </c>
      <c r="E9405" s="184">
        <v>340</v>
      </c>
      <c r="F9405" s="184">
        <v>300</v>
      </c>
      <c r="G9405" s="185" t="s">
        <v>263</v>
      </c>
      <c r="H9405" s="185"/>
      <c r="I9405" s="184">
        <v>91.35</v>
      </c>
      <c r="J9405" s="184">
        <v>391.35</v>
      </c>
      <c r="K9405" s="185">
        <v>113</v>
      </c>
      <c r="L9405" s="185"/>
      <c r="M9405" s="186"/>
      <c r="N9405" s="61" t="s">
        <v>51</v>
      </c>
      <c r="P9405" s="175" t="s">
        <v>73</v>
      </c>
    </row>
    <row r="9406" spans="1:16" ht="17.25">
      <c r="A9406" s="183" t="s">
        <v>18732</v>
      </c>
      <c r="B9406" s="183" t="s">
        <v>18733</v>
      </c>
      <c r="C9406" s="183" t="s">
        <v>73</v>
      </c>
      <c r="D9406" s="183" t="s">
        <v>74</v>
      </c>
      <c r="E9406" s="184">
        <v>340</v>
      </c>
      <c r="F9406" s="184">
        <v>300</v>
      </c>
      <c r="G9406" s="185" t="s">
        <v>263</v>
      </c>
      <c r="H9406" s="185"/>
      <c r="I9406" s="184">
        <v>91.35</v>
      </c>
      <c r="J9406" s="184">
        <v>391.35</v>
      </c>
      <c r="K9406" s="185">
        <v>66</v>
      </c>
      <c r="L9406" s="185"/>
      <c r="M9406" s="186"/>
      <c r="N9406" s="61" t="s">
        <v>51</v>
      </c>
      <c r="P9406" s="175" t="s">
        <v>73</v>
      </c>
    </row>
    <row r="9407" spans="1:16" ht="17.25">
      <c r="A9407" s="183" t="s">
        <v>18734</v>
      </c>
      <c r="B9407" s="183" t="s">
        <v>18735</v>
      </c>
      <c r="C9407" s="183" t="s">
        <v>73</v>
      </c>
      <c r="D9407" s="183" t="s">
        <v>74</v>
      </c>
      <c r="E9407" s="184"/>
      <c r="F9407" s="184"/>
      <c r="G9407" s="185"/>
      <c r="H9407" s="185"/>
      <c r="I9407" s="184"/>
      <c r="J9407" s="184"/>
      <c r="K9407" s="185" t="s">
        <v>410</v>
      </c>
      <c r="L9407" s="185"/>
      <c r="M9407" s="186"/>
      <c r="N9407" s="61" t="s">
        <v>410</v>
      </c>
      <c r="P9407" s="175" t="s">
        <v>73</v>
      </c>
    </row>
    <row r="9408" spans="1:16" ht="17.25">
      <c r="A9408" s="183" t="s">
        <v>18736</v>
      </c>
      <c r="B9408" s="183" t="s">
        <v>18737</v>
      </c>
      <c r="C9408" s="183" t="s">
        <v>73</v>
      </c>
      <c r="D9408" s="183" t="s">
        <v>74</v>
      </c>
      <c r="E9408" s="184"/>
      <c r="F9408" s="184"/>
      <c r="G9408" s="188"/>
      <c r="H9408" s="185"/>
      <c r="I9408" s="184"/>
      <c r="J9408" s="184"/>
      <c r="K9408" s="185" t="s">
        <v>410</v>
      </c>
      <c r="L9408" s="185"/>
      <c r="M9408" s="186"/>
      <c r="N9408" s="61" t="s">
        <v>410</v>
      </c>
      <c r="P9408" s="175" t="s">
        <v>73</v>
      </c>
    </row>
    <row r="9409" spans="1:16" ht="17.25">
      <c r="A9409" s="183" t="s">
        <v>18738</v>
      </c>
      <c r="B9409" s="183" t="s">
        <v>18739</v>
      </c>
      <c r="C9409" s="183" t="s">
        <v>73</v>
      </c>
      <c r="D9409" s="183" t="s">
        <v>74</v>
      </c>
      <c r="E9409" s="184">
        <v>258</v>
      </c>
      <c r="F9409" s="184">
        <v>258</v>
      </c>
      <c r="G9409" s="185"/>
      <c r="H9409" s="185"/>
      <c r="I9409" s="184">
        <v>137.58</v>
      </c>
      <c r="J9409" s="184">
        <v>395.58</v>
      </c>
      <c r="K9409" s="185">
        <v>4</v>
      </c>
      <c r="L9409" s="185"/>
      <c r="M9409" s="186"/>
      <c r="N9409" s="61" t="s">
        <v>51</v>
      </c>
      <c r="P9409" s="175" t="s">
        <v>73</v>
      </c>
    </row>
    <row r="9410" spans="1:16" ht="17.25">
      <c r="A9410" s="183" t="s">
        <v>18740</v>
      </c>
      <c r="B9410" s="183" t="s">
        <v>18741</v>
      </c>
      <c r="C9410" s="183" t="s">
        <v>73</v>
      </c>
      <c r="D9410" s="183" t="s">
        <v>74</v>
      </c>
      <c r="E9410" s="184">
        <v>258</v>
      </c>
      <c r="F9410" s="184">
        <v>258</v>
      </c>
      <c r="G9410" s="185"/>
      <c r="H9410" s="185"/>
      <c r="I9410" s="184">
        <v>137.58</v>
      </c>
      <c r="J9410" s="184">
        <v>395.58</v>
      </c>
      <c r="K9410" s="185">
        <v>0</v>
      </c>
      <c r="L9410" s="185"/>
      <c r="M9410" s="186"/>
      <c r="N9410" s="61" t="s">
        <v>51</v>
      </c>
      <c r="P9410" s="175" t="s">
        <v>73</v>
      </c>
    </row>
    <row r="9411" spans="1:16" ht="17.25">
      <c r="A9411" s="183" t="s">
        <v>18742</v>
      </c>
      <c r="B9411" s="183" t="s">
        <v>18743</v>
      </c>
      <c r="C9411" s="183" t="s">
        <v>73</v>
      </c>
      <c r="D9411" s="183" t="s">
        <v>74</v>
      </c>
      <c r="E9411" s="184"/>
      <c r="F9411" s="184"/>
      <c r="G9411" s="185"/>
      <c r="H9411" s="185"/>
      <c r="I9411" s="184"/>
      <c r="J9411" s="184"/>
      <c r="K9411" s="185" t="s">
        <v>410</v>
      </c>
      <c r="L9411" s="185"/>
      <c r="M9411" s="186"/>
      <c r="N9411" s="61" t="s">
        <v>410</v>
      </c>
      <c r="P9411" s="175" t="s">
        <v>73</v>
      </c>
    </row>
    <row r="9412" spans="1:16" ht="17.25">
      <c r="A9412" s="183" t="s">
        <v>18744</v>
      </c>
      <c r="B9412" s="183" t="s">
        <v>14837</v>
      </c>
      <c r="C9412" s="183" t="s">
        <v>73</v>
      </c>
      <c r="D9412" s="183" t="s">
        <v>74</v>
      </c>
      <c r="E9412" s="184"/>
      <c r="F9412" s="184"/>
      <c r="G9412" s="188"/>
      <c r="H9412" s="185"/>
      <c r="I9412" s="184"/>
      <c r="J9412" s="184"/>
      <c r="K9412" s="185" t="s">
        <v>410</v>
      </c>
      <c r="L9412" s="185"/>
      <c r="M9412" s="186"/>
      <c r="N9412" s="61" t="s">
        <v>410</v>
      </c>
      <c r="P9412" s="175" t="s">
        <v>73</v>
      </c>
    </row>
    <row r="9413" spans="1:16" ht="17.25">
      <c r="A9413" s="183" t="s">
        <v>18745</v>
      </c>
      <c r="B9413" s="183" t="s">
        <v>18746</v>
      </c>
      <c r="C9413" s="183" t="s">
        <v>73</v>
      </c>
      <c r="D9413" s="183" t="s">
        <v>74</v>
      </c>
      <c r="E9413" s="184">
        <v>388</v>
      </c>
      <c r="F9413" s="184">
        <v>388</v>
      </c>
      <c r="G9413" s="185"/>
      <c r="H9413" s="185"/>
      <c r="I9413" s="184">
        <v>102.37</v>
      </c>
      <c r="J9413" s="184">
        <v>490.37</v>
      </c>
      <c r="K9413" s="185">
        <v>93</v>
      </c>
      <c r="L9413" s="185"/>
      <c r="M9413" s="186"/>
      <c r="N9413" s="61" t="s">
        <v>51</v>
      </c>
      <c r="P9413" s="175" t="s">
        <v>73</v>
      </c>
    </row>
    <row r="9414" spans="1:16" ht="17.25">
      <c r="A9414" s="183" t="s">
        <v>18747</v>
      </c>
      <c r="B9414" s="183" t="s">
        <v>18748</v>
      </c>
      <c r="C9414" s="183" t="s">
        <v>73</v>
      </c>
      <c r="D9414" s="183" t="s">
        <v>74</v>
      </c>
      <c r="E9414" s="184"/>
      <c r="F9414" s="184"/>
      <c r="G9414" s="185"/>
      <c r="H9414" s="185"/>
      <c r="I9414" s="184"/>
      <c r="J9414" s="184"/>
      <c r="K9414" s="185" t="s">
        <v>410</v>
      </c>
      <c r="L9414" s="185"/>
      <c r="M9414" s="186"/>
      <c r="N9414" s="61" t="s">
        <v>410</v>
      </c>
      <c r="P9414" s="175" t="s">
        <v>73</v>
      </c>
    </row>
    <row r="9415" spans="1:16" ht="17.25">
      <c r="A9415" s="183" t="s">
        <v>18749</v>
      </c>
      <c r="B9415" s="183" t="s">
        <v>18750</v>
      </c>
      <c r="C9415" s="183" t="s">
        <v>73</v>
      </c>
      <c r="D9415" s="183" t="s">
        <v>74</v>
      </c>
      <c r="E9415" s="184">
        <v>310</v>
      </c>
      <c r="F9415" s="184">
        <v>310</v>
      </c>
      <c r="G9415" s="188"/>
      <c r="H9415" s="183"/>
      <c r="I9415" s="184">
        <v>90.01</v>
      </c>
      <c r="J9415" s="184">
        <v>400.01</v>
      </c>
      <c r="K9415" s="183">
        <v>49</v>
      </c>
      <c r="L9415" s="183"/>
      <c r="M9415" s="186"/>
      <c r="N9415" s="61" t="s">
        <v>51</v>
      </c>
      <c r="P9415" s="175" t="s">
        <v>73</v>
      </c>
    </row>
    <row r="9416" spans="1:16" ht="17.25">
      <c r="A9416" s="183" t="s">
        <v>18751</v>
      </c>
      <c r="B9416" s="183" t="s">
        <v>18752</v>
      </c>
      <c r="C9416" s="183" t="s">
        <v>73</v>
      </c>
      <c r="D9416" s="183" t="s">
        <v>74</v>
      </c>
      <c r="E9416" s="184">
        <v>333</v>
      </c>
      <c r="F9416" s="184">
        <v>333</v>
      </c>
      <c r="G9416" s="185"/>
      <c r="H9416" s="185"/>
      <c r="I9416" s="184">
        <v>90.01</v>
      </c>
      <c r="J9416" s="184">
        <v>423.01</v>
      </c>
      <c r="K9416" s="185">
        <v>72</v>
      </c>
      <c r="L9416" s="185"/>
      <c r="M9416" s="186"/>
      <c r="N9416" s="61" t="s">
        <v>51</v>
      </c>
      <c r="P9416" s="175" t="s">
        <v>73</v>
      </c>
    </row>
    <row r="9417" spans="1:16" ht="17.25">
      <c r="A9417" s="183" t="s">
        <v>18753</v>
      </c>
      <c r="B9417" s="183" t="s">
        <v>18754</v>
      </c>
      <c r="C9417" s="183" t="s">
        <v>73</v>
      </c>
      <c r="D9417" s="183" t="s">
        <v>74</v>
      </c>
      <c r="E9417" s="184"/>
      <c r="F9417" s="184"/>
      <c r="G9417" s="185"/>
      <c r="H9417" s="185"/>
      <c r="I9417" s="184"/>
      <c r="J9417" s="184"/>
      <c r="K9417" s="185" t="s">
        <v>410</v>
      </c>
      <c r="L9417" s="185"/>
      <c r="M9417" s="186"/>
      <c r="N9417" s="61" t="s">
        <v>410</v>
      </c>
      <c r="P9417" s="175" t="s">
        <v>73</v>
      </c>
    </row>
    <row r="9418" spans="1:16" ht="17.25">
      <c r="A9418" s="183" t="s">
        <v>18755</v>
      </c>
      <c r="B9418" s="183" t="s">
        <v>18756</v>
      </c>
      <c r="C9418" s="183" t="s">
        <v>73</v>
      </c>
      <c r="D9418" s="183" t="s">
        <v>74</v>
      </c>
      <c r="E9418" s="184"/>
      <c r="F9418" s="184"/>
      <c r="G9418" s="185"/>
      <c r="H9418" s="185"/>
      <c r="I9418" s="184"/>
      <c r="J9418" s="184"/>
      <c r="K9418" s="185" t="s">
        <v>410</v>
      </c>
      <c r="L9418" s="185"/>
      <c r="M9418" s="186"/>
      <c r="N9418" s="61" t="s">
        <v>410</v>
      </c>
      <c r="P9418" s="175" t="s">
        <v>73</v>
      </c>
    </row>
    <row r="9419" spans="1:16" ht="17.25">
      <c r="A9419" s="183" t="s">
        <v>18757</v>
      </c>
      <c r="B9419" s="183" t="s">
        <v>18758</v>
      </c>
      <c r="C9419" s="183" t="s">
        <v>73</v>
      </c>
      <c r="D9419" s="183" t="s">
        <v>74</v>
      </c>
      <c r="E9419" s="184"/>
      <c r="F9419" s="184"/>
      <c r="G9419" s="185"/>
      <c r="H9419" s="185"/>
      <c r="I9419" s="184"/>
      <c r="J9419" s="184"/>
      <c r="K9419" s="185" t="s">
        <v>410</v>
      </c>
      <c r="L9419" s="185"/>
      <c r="M9419" s="186"/>
      <c r="N9419" s="61" t="s">
        <v>410</v>
      </c>
      <c r="P9419" s="175" t="s">
        <v>73</v>
      </c>
    </row>
    <row r="9420" spans="1:16" ht="17.25">
      <c r="A9420" s="183" t="s">
        <v>18759</v>
      </c>
      <c r="B9420" s="183" t="s">
        <v>18760</v>
      </c>
      <c r="C9420" s="183" t="s">
        <v>73</v>
      </c>
      <c r="D9420" s="183" t="s">
        <v>74</v>
      </c>
      <c r="E9420" s="184">
        <v>333</v>
      </c>
      <c r="F9420" s="184">
        <v>265</v>
      </c>
      <c r="G9420" s="188" t="s">
        <v>688</v>
      </c>
      <c r="H9420" s="185"/>
      <c r="I9420" s="184">
        <v>83.74</v>
      </c>
      <c r="J9420" s="184">
        <v>348.74</v>
      </c>
      <c r="K9420" s="185">
        <v>56</v>
      </c>
      <c r="L9420" s="185"/>
      <c r="M9420" s="186"/>
      <c r="N9420" s="61" t="s">
        <v>51</v>
      </c>
      <c r="P9420" s="175" t="s">
        <v>73</v>
      </c>
    </row>
    <row r="9421" spans="1:16" ht="17.25">
      <c r="A9421" s="183" t="s">
        <v>18761</v>
      </c>
      <c r="B9421" s="183" t="s">
        <v>18762</v>
      </c>
      <c r="C9421" s="183" t="s">
        <v>73</v>
      </c>
      <c r="D9421" s="183" t="s">
        <v>74</v>
      </c>
      <c r="E9421" s="184"/>
      <c r="F9421" s="184"/>
      <c r="G9421" s="188"/>
      <c r="H9421" s="185"/>
      <c r="I9421" s="184"/>
      <c r="J9421" s="184"/>
      <c r="K9421" s="185" t="s">
        <v>410</v>
      </c>
      <c r="L9421" s="185"/>
      <c r="M9421" s="186"/>
      <c r="N9421" s="61" t="s">
        <v>410</v>
      </c>
      <c r="P9421" s="175" t="s">
        <v>73</v>
      </c>
    </row>
    <row r="9422" spans="1:16" ht="17.25">
      <c r="A9422" s="183" t="s">
        <v>18763</v>
      </c>
      <c r="B9422" s="183" t="s">
        <v>18764</v>
      </c>
      <c r="C9422" s="183" t="s">
        <v>73</v>
      </c>
      <c r="D9422" s="183" t="s">
        <v>74</v>
      </c>
      <c r="E9422" s="184"/>
      <c r="F9422" s="184"/>
      <c r="G9422" s="185"/>
      <c r="H9422" s="185"/>
      <c r="I9422" s="184"/>
      <c r="J9422" s="184"/>
      <c r="K9422" s="185" t="s">
        <v>410</v>
      </c>
      <c r="L9422" s="185"/>
      <c r="M9422" s="186"/>
      <c r="N9422" s="61" t="s">
        <v>410</v>
      </c>
      <c r="P9422" s="175" t="s">
        <v>73</v>
      </c>
    </row>
    <row r="9423" spans="1:16" ht="17.25">
      <c r="A9423" s="183" t="s">
        <v>18765</v>
      </c>
      <c r="B9423" s="183" t="s">
        <v>18766</v>
      </c>
      <c r="C9423" s="183" t="s">
        <v>73</v>
      </c>
      <c r="D9423" s="183" t="s">
        <v>74</v>
      </c>
      <c r="E9423" s="184"/>
      <c r="F9423" s="184"/>
      <c r="G9423" s="188"/>
      <c r="H9423" s="185"/>
      <c r="I9423" s="184"/>
      <c r="J9423" s="184"/>
      <c r="K9423" s="185" t="s">
        <v>410</v>
      </c>
      <c r="L9423" s="185"/>
      <c r="M9423" s="186"/>
      <c r="N9423" s="61" t="s">
        <v>410</v>
      </c>
      <c r="P9423" s="175" t="s">
        <v>73</v>
      </c>
    </row>
    <row r="9424" spans="1:16" ht="17.25">
      <c r="A9424" s="183" t="s">
        <v>18767</v>
      </c>
      <c r="B9424" s="183" t="s">
        <v>18768</v>
      </c>
      <c r="C9424" s="183" t="s">
        <v>73</v>
      </c>
      <c r="D9424" s="183" t="s">
        <v>74</v>
      </c>
      <c r="E9424" s="184"/>
      <c r="F9424" s="184"/>
      <c r="G9424" s="185"/>
      <c r="H9424" s="185"/>
      <c r="I9424" s="184"/>
      <c r="J9424" s="184"/>
      <c r="K9424" s="185" t="s">
        <v>410</v>
      </c>
      <c r="L9424" s="185"/>
      <c r="M9424" s="186"/>
      <c r="N9424" s="61" t="s">
        <v>410</v>
      </c>
      <c r="P9424" s="175" t="s">
        <v>73</v>
      </c>
    </row>
    <row r="9425" spans="1:16" ht="17.25">
      <c r="A9425" s="183" t="s">
        <v>18769</v>
      </c>
      <c r="B9425" s="183" t="s">
        <v>18770</v>
      </c>
      <c r="C9425" s="183" t="s">
        <v>73</v>
      </c>
      <c r="D9425" s="183" t="s">
        <v>74</v>
      </c>
      <c r="E9425" s="184"/>
      <c r="F9425" s="184"/>
      <c r="G9425" s="185"/>
      <c r="H9425" s="185"/>
      <c r="I9425" s="184"/>
      <c r="J9425" s="184"/>
      <c r="K9425" s="185" t="s">
        <v>410</v>
      </c>
      <c r="L9425" s="185"/>
      <c r="M9425" s="186"/>
      <c r="N9425" s="61" t="s">
        <v>410</v>
      </c>
      <c r="P9425" s="175" t="s">
        <v>73</v>
      </c>
    </row>
    <row r="9426" spans="1:16" ht="17.25">
      <c r="A9426" s="183" t="s">
        <v>18771</v>
      </c>
      <c r="B9426" s="183" t="s">
        <v>18772</v>
      </c>
      <c r="C9426" s="183" t="s">
        <v>73</v>
      </c>
      <c r="D9426" s="183" t="s">
        <v>74</v>
      </c>
      <c r="E9426" s="184"/>
      <c r="F9426" s="184"/>
      <c r="G9426" s="185"/>
      <c r="H9426" s="185"/>
      <c r="I9426" s="184"/>
      <c r="J9426" s="184"/>
      <c r="K9426" s="185" t="s">
        <v>410</v>
      </c>
      <c r="L9426" s="185"/>
      <c r="M9426" s="186"/>
      <c r="N9426" s="61" t="s">
        <v>410</v>
      </c>
      <c r="P9426" s="175" t="s">
        <v>73</v>
      </c>
    </row>
    <row r="9427" spans="1:16" ht="17.25">
      <c r="A9427" s="183" t="s">
        <v>18773</v>
      </c>
      <c r="B9427" s="183" t="s">
        <v>18774</v>
      </c>
      <c r="C9427" s="183" t="s">
        <v>73</v>
      </c>
      <c r="D9427" s="183" t="s">
        <v>74</v>
      </c>
      <c r="E9427" s="184"/>
      <c r="F9427" s="184"/>
      <c r="G9427" s="185"/>
      <c r="H9427" s="185"/>
      <c r="I9427" s="184"/>
      <c r="J9427" s="184"/>
      <c r="K9427" s="185" t="s">
        <v>410</v>
      </c>
      <c r="L9427" s="185"/>
      <c r="M9427" s="186"/>
      <c r="N9427" s="61" t="s">
        <v>410</v>
      </c>
      <c r="P9427" s="175" t="s">
        <v>73</v>
      </c>
    </row>
    <row r="9428" spans="1:16" ht="17.25">
      <c r="A9428" s="183" t="s">
        <v>18775</v>
      </c>
      <c r="B9428" s="183" t="s">
        <v>18776</v>
      </c>
      <c r="C9428" s="183" t="s">
        <v>73</v>
      </c>
      <c r="D9428" s="183" t="s">
        <v>74</v>
      </c>
      <c r="E9428" s="184"/>
      <c r="F9428" s="184"/>
      <c r="G9428" s="185"/>
      <c r="H9428" s="185"/>
      <c r="I9428" s="184"/>
      <c r="J9428" s="184"/>
      <c r="K9428" s="185" t="s">
        <v>410</v>
      </c>
      <c r="L9428" s="185"/>
      <c r="M9428" s="186"/>
      <c r="N9428" s="61" t="s">
        <v>410</v>
      </c>
      <c r="P9428" s="175" t="s">
        <v>73</v>
      </c>
    </row>
    <row r="9429" spans="1:16" ht="17.25">
      <c r="A9429" s="183" t="s">
        <v>18777</v>
      </c>
      <c r="B9429" s="183" t="s">
        <v>18778</v>
      </c>
      <c r="C9429" s="183" t="s">
        <v>73</v>
      </c>
      <c r="D9429" s="183" t="s">
        <v>74</v>
      </c>
      <c r="E9429" s="184">
        <v>185</v>
      </c>
      <c r="F9429" s="184">
        <v>160</v>
      </c>
      <c r="G9429" s="185" t="s">
        <v>102</v>
      </c>
      <c r="H9429" s="185"/>
      <c r="I9429" s="184">
        <v>136.59</v>
      </c>
      <c r="J9429" s="184">
        <v>296.59</v>
      </c>
      <c r="K9429" s="185">
        <v>35</v>
      </c>
      <c r="L9429" s="185"/>
      <c r="M9429" s="186"/>
      <c r="N9429" s="61" t="s">
        <v>51</v>
      </c>
      <c r="P9429" s="175" t="s">
        <v>73</v>
      </c>
    </row>
    <row r="9430" spans="1:16" ht="17.25">
      <c r="A9430" s="183" t="s">
        <v>18779</v>
      </c>
      <c r="B9430" s="183" t="s">
        <v>18780</v>
      </c>
      <c r="C9430" s="183" t="s">
        <v>73</v>
      </c>
      <c r="D9430" s="183" t="s">
        <v>74</v>
      </c>
      <c r="E9430" s="184">
        <v>426</v>
      </c>
      <c r="F9430" s="184">
        <v>426</v>
      </c>
      <c r="G9430" s="185"/>
      <c r="H9430" s="185"/>
      <c r="I9430" s="184">
        <v>192.44</v>
      </c>
      <c r="J9430" s="184">
        <v>618.44</v>
      </c>
      <c r="K9430" s="185">
        <v>9</v>
      </c>
      <c r="L9430" s="185"/>
      <c r="M9430" s="186"/>
      <c r="N9430" s="61" t="s">
        <v>51</v>
      </c>
      <c r="P9430" s="175" t="s">
        <v>73</v>
      </c>
    </row>
    <row r="9431" spans="1:16" ht="17.25">
      <c r="A9431" s="183" t="s">
        <v>18781</v>
      </c>
      <c r="B9431" s="183" t="s">
        <v>4289</v>
      </c>
      <c r="C9431" s="183" t="s">
        <v>73</v>
      </c>
      <c r="D9431" s="183" t="s">
        <v>74</v>
      </c>
      <c r="E9431" s="184"/>
      <c r="F9431" s="184"/>
      <c r="G9431" s="185"/>
      <c r="H9431" s="185"/>
      <c r="I9431" s="184"/>
      <c r="J9431" s="184"/>
      <c r="K9431" s="185" t="s">
        <v>410</v>
      </c>
      <c r="L9431" s="185"/>
      <c r="M9431" s="186"/>
      <c r="N9431" s="61" t="s">
        <v>410</v>
      </c>
      <c r="P9431" s="175" t="s">
        <v>73</v>
      </c>
    </row>
    <row r="9432" spans="1:16" ht="17.25">
      <c r="A9432" s="183" t="s">
        <v>18782</v>
      </c>
      <c r="B9432" s="183" t="s">
        <v>18783</v>
      </c>
      <c r="C9432" s="183" t="s">
        <v>73</v>
      </c>
      <c r="D9432" s="183" t="s">
        <v>74</v>
      </c>
      <c r="E9432" s="184"/>
      <c r="F9432" s="184"/>
      <c r="G9432" s="185"/>
      <c r="H9432" s="185"/>
      <c r="I9432" s="184"/>
      <c r="J9432" s="184"/>
      <c r="K9432" s="185" t="s">
        <v>410</v>
      </c>
      <c r="L9432" s="185"/>
      <c r="M9432" s="186"/>
      <c r="N9432" s="61" t="s">
        <v>410</v>
      </c>
      <c r="P9432" s="175" t="s">
        <v>73</v>
      </c>
    </row>
    <row r="9433" spans="1:16" ht="17.25">
      <c r="A9433" s="183" t="s">
        <v>18784</v>
      </c>
      <c r="B9433" s="183" t="s">
        <v>18785</v>
      </c>
      <c r="C9433" s="183" t="s">
        <v>73</v>
      </c>
      <c r="D9433" s="183" t="s">
        <v>74</v>
      </c>
      <c r="E9433" s="184">
        <v>166</v>
      </c>
      <c r="F9433" s="184">
        <v>130</v>
      </c>
      <c r="G9433" s="185" t="s">
        <v>214</v>
      </c>
      <c r="H9433" s="185"/>
      <c r="I9433" s="184">
        <v>51.26</v>
      </c>
      <c r="J9433" s="184">
        <v>181.26</v>
      </c>
      <c r="K9433" s="185">
        <v>61</v>
      </c>
      <c r="L9433" s="185"/>
      <c r="M9433" s="186"/>
      <c r="N9433" s="61" t="s">
        <v>51</v>
      </c>
      <c r="P9433" s="175" t="s">
        <v>73</v>
      </c>
    </row>
    <row r="9434" spans="1:16" ht="17.25">
      <c r="A9434" s="183" t="s">
        <v>18786</v>
      </c>
      <c r="B9434" s="183" t="s">
        <v>18787</v>
      </c>
      <c r="C9434" s="183" t="s">
        <v>73</v>
      </c>
      <c r="D9434" s="183" t="s">
        <v>74</v>
      </c>
      <c r="E9434" s="184"/>
      <c r="F9434" s="184"/>
      <c r="G9434" s="185"/>
      <c r="H9434" s="185"/>
      <c r="I9434" s="184"/>
      <c r="J9434" s="184"/>
      <c r="K9434" s="185" t="s">
        <v>410</v>
      </c>
      <c r="L9434" s="185"/>
      <c r="M9434" s="186"/>
      <c r="N9434" s="61" t="s">
        <v>410</v>
      </c>
      <c r="P9434" s="175" t="s">
        <v>73</v>
      </c>
    </row>
    <row r="9435" spans="1:16" ht="17.25">
      <c r="A9435" s="183" t="s">
        <v>18788</v>
      </c>
      <c r="B9435" s="183" t="s">
        <v>18789</v>
      </c>
      <c r="C9435" s="183" t="s">
        <v>73</v>
      </c>
      <c r="D9435" s="183" t="s">
        <v>74</v>
      </c>
      <c r="E9435" s="184"/>
      <c r="F9435" s="184"/>
      <c r="G9435" s="185"/>
      <c r="H9435" s="185"/>
      <c r="I9435" s="184"/>
      <c r="J9435" s="184"/>
      <c r="K9435" s="185" t="s">
        <v>410</v>
      </c>
      <c r="L9435" s="185"/>
      <c r="M9435" s="186"/>
      <c r="N9435" s="61" t="s">
        <v>410</v>
      </c>
      <c r="P9435" s="175" t="s">
        <v>73</v>
      </c>
    </row>
    <row r="9436" spans="1:16" ht="17.25">
      <c r="A9436" s="183" t="s">
        <v>18790</v>
      </c>
      <c r="B9436" s="183" t="s">
        <v>18791</v>
      </c>
      <c r="C9436" s="183" t="s">
        <v>73</v>
      </c>
      <c r="D9436" s="183" t="s">
        <v>74</v>
      </c>
      <c r="E9436" s="184"/>
      <c r="F9436" s="184"/>
      <c r="G9436" s="185"/>
      <c r="H9436" s="185"/>
      <c r="I9436" s="184"/>
      <c r="J9436" s="184"/>
      <c r="K9436" s="185" t="s">
        <v>410</v>
      </c>
      <c r="L9436" s="185"/>
      <c r="M9436" s="186"/>
      <c r="N9436" s="61" t="s">
        <v>410</v>
      </c>
      <c r="P9436" s="175" t="s">
        <v>73</v>
      </c>
    </row>
    <row r="9437" spans="1:16" ht="17.25">
      <c r="A9437" s="183" t="s">
        <v>18792</v>
      </c>
      <c r="B9437" s="183" t="s">
        <v>18793</v>
      </c>
      <c r="C9437" s="183" t="s">
        <v>73</v>
      </c>
      <c r="D9437" s="183" t="s">
        <v>74</v>
      </c>
      <c r="E9437" s="184">
        <v>185</v>
      </c>
      <c r="F9437" s="184">
        <v>185</v>
      </c>
      <c r="G9437" s="185"/>
      <c r="H9437" s="185"/>
      <c r="I9437" s="184">
        <v>54.49</v>
      </c>
      <c r="J9437" s="184">
        <v>239.49</v>
      </c>
      <c r="K9437" s="185">
        <v>128</v>
      </c>
      <c r="L9437" s="185"/>
      <c r="M9437" s="186"/>
      <c r="N9437" s="61" t="s">
        <v>51</v>
      </c>
      <c r="P9437" s="175" t="s">
        <v>73</v>
      </c>
    </row>
    <row r="9438" spans="1:16" ht="17.25">
      <c r="A9438" s="183" t="s">
        <v>18794</v>
      </c>
      <c r="B9438" s="183" t="s">
        <v>18795</v>
      </c>
      <c r="C9438" s="183" t="s">
        <v>73</v>
      </c>
      <c r="D9438" s="183" t="s">
        <v>74</v>
      </c>
      <c r="E9438" s="184"/>
      <c r="F9438" s="184"/>
      <c r="G9438" s="185"/>
      <c r="H9438" s="185"/>
      <c r="I9438" s="184"/>
      <c r="J9438" s="184"/>
      <c r="K9438" s="185" t="s">
        <v>410</v>
      </c>
      <c r="L9438" s="185"/>
      <c r="M9438" s="186"/>
      <c r="N9438" s="61" t="s">
        <v>410</v>
      </c>
      <c r="P9438" s="175" t="s">
        <v>73</v>
      </c>
    </row>
    <row r="9439" spans="1:16" ht="17.25">
      <c r="A9439" s="183" t="s">
        <v>18796</v>
      </c>
      <c r="B9439" s="183" t="s">
        <v>18797</v>
      </c>
      <c r="C9439" s="183" t="s">
        <v>73</v>
      </c>
      <c r="D9439" s="183" t="s">
        <v>74</v>
      </c>
      <c r="E9439" s="184"/>
      <c r="F9439" s="184"/>
      <c r="G9439" s="185"/>
      <c r="H9439" s="185"/>
      <c r="I9439" s="184"/>
      <c r="J9439" s="184"/>
      <c r="K9439" s="185" t="s">
        <v>410</v>
      </c>
      <c r="L9439" s="185"/>
      <c r="M9439" s="186"/>
      <c r="N9439" s="61" t="s">
        <v>410</v>
      </c>
      <c r="P9439" s="175" t="s">
        <v>73</v>
      </c>
    </row>
    <row r="9440" spans="1:16" ht="17.25">
      <c r="A9440" s="183" t="s">
        <v>18798</v>
      </c>
      <c r="B9440" s="183" t="s">
        <v>18799</v>
      </c>
      <c r="C9440" s="183" t="s">
        <v>73</v>
      </c>
      <c r="D9440" s="183" t="s">
        <v>74</v>
      </c>
      <c r="E9440" s="184"/>
      <c r="F9440" s="184"/>
      <c r="G9440" s="185"/>
      <c r="H9440" s="185"/>
      <c r="I9440" s="184"/>
      <c r="J9440" s="184"/>
      <c r="K9440" s="185" t="s">
        <v>410</v>
      </c>
      <c r="L9440" s="185"/>
      <c r="M9440" s="186"/>
      <c r="N9440" s="61" t="s">
        <v>410</v>
      </c>
      <c r="P9440" s="175" t="s">
        <v>73</v>
      </c>
    </row>
    <row r="9441" spans="1:16" ht="17.25">
      <c r="A9441" s="183" t="s">
        <v>18800</v>
      </c>
      <c r="B9441" s="183" t="s">
        <v>18801</v>
      </c>
      <c r="C9441" s="183" t="s">
        <v>73</v>
      </c>
      <c r="D9441" s="183" t="s">
        <v>74</v>
      </c>
      <c r="E9441" s="184"/>
      <c r="F9441" s="184"/>
      <c r="G9441" s="185"/>
      <c r="H9441" s="185"/>
      <c r="I9441" s="184"/>
      <c r="J9441" s="184"/>
      <c r="K9441" s="185" t="s">
        <v>410</v>
      </c>
      <c r="L9441" s="185"/>
      <c r="M9441" s="186"/>
      <c r="N9441" s="61" t="s">
        <v>410</v>
      </c>
      <c r="P9441" s="175" t="s">
        <v>73</v>
      </c>
    </row>
    <row r="9442" spans="1:16" ht="17.25">
      <c r="A9442" s="183" t="s">
        <v>18802</v>
      </c>
      <c r="B9442" s="183" t="s">
        <v>18803</v>
      </c>
      <c r="C9442" s="183" t="s">
        <v>73</v>
      </c>
      <c r="D9442" s="183" t="s">
        <v>74</v>
      </c>
      <c r="E9442" s="184">
        <v>173</v>
      </c>
      <c r="F9442" s="184">
        <v>173</v>
      </c>
      <c r="G9442" s="185"/>
      <c r="H9442" s="185"/>
      <c r="I9442" s="184">
        <v>38.2</v>
      </c>
      <c r="J9442" s="184">
        <v>211.2</v>
      </c>
      <c r="K9442" s="185">
        <v>96</v>
      </c>
      <c r="L9442" s="185" t="s">
        <v>76</v>
      </c>
      <c r="M9442" s="186" t="s">
        <v>6406</v>
      </c>
      <c r="N9442" s="61" t="s">
        <v>51</v>
      </c>
      <c r="P9442" s="175" t="s">
        <v>73</v>
      </c>
    </row>
    <row r="9443" spans="1:16" ht="17.25">
      <c r="A9443" s="183" t="s">
        <v>18804</v>
      </c>
      <c r="B9443" s="183" t="s">
        <v>18805</v>
      </c>
      <c r="C9443" s="183" t="s">
        <v>73</v>
      </c>
      <c r="D9443" s="183" t="s">
        <v>74</v>
      </c>
      <c r="E9443" s="184"/>
      <c r="F9443" s="184"/>
      <c r="G9443" s="185"/>
      <c r="H9443" s="185"/>
      <c r="I9443" s="184"/>
      <c r="J9443" s="184"/>
      <c r="K9443" s="185" t="s">
        <v>410</v>
      </c>
      <c r="L9443" s="185"/>
      <c r="M9443" s="186"/>
      <c r="N9443" s="61" t="s">
        <v>410</v>
      </c>
      <c r="P9443" s="175" t="s">
        <v>73</v>
      </c>
    </row>
    <row r="9444" spans="1:16" ht="17.25">
      <c r="A9444" s="183" t="s">
        <v>18806</v>
      </c>
      <c r="B9444" s="183" t="s">
        <v>18807</v>
      </c>
      <c r="C9444" s="183" t="s">
        <v>73</v>
      </c>
      <c r="D9444" s="183" t="s">
        <v>74</v>
      </c>
      <c r="E9444" s="184"/>
      <c r="F9444" s="184"/>
      <c r="G9444" s="185"/>
      <c r="H9444" s="185"/>
      <c r="I9444" s="184"/>
      <c r="J9444" s="184"/>
      <c r="K9444" s="185" t="s">
        <v>410</v>
      </c>
      <c r="L9444" s="185"/>
      <c r="M9444" s="186"/>
      <c r="N9444" s="61" t="s">
        <v>410</v>
      </c>
      <c r="P9444" s="175" t="s">
        <v>73</v>
      </c>
    </row>
    <row r="9445" spans="1:16" ht="17.25">
      <c r="A9445" s="183" t="s">
        <v>18808</v>
      </c>
      <c r="B9445" s="183" t="s">
        <v>18809</v>
      </c>
      <c r="C9445" s="183" t="s">
        <v>73</v>
      </c>
      <c r="D9445" s="183" t="s">
        <v>74</v>
      </c>
      <c r="E9445" s="184">
        <v>158</v>
      </c>
      <c r="F9445" s="184">
        <v>118</v>
      </c>
      <c r="G9445" s="185" t="s">
        <v>924</v>
      </c>
      <c r="H9445" s="185"/>
      <c r="I9445" s="184">
        <v>37.39</v>
      </c>
      <c r="J9445" s="184">
        <v>155.39</v>
      </c>
      <c r="K9445" s="185">
        <v>49</v>
      </c>
      <c r="L9445" s="185" t="s">
        <v>57</v>
      </c>
      <c r="M9445" s="186" t="s">
        <v>6406</v>
      </c>
      <c r="N9445" s="61" t="s">
        <v>51</v>
      </c>
      <c r="P9445" s="175" t="s">
        <v>73</v>
      </c>
    </row>
    <row r="9446" spans="1:16" ht="17.25">
      <c r="A9446" s="183" t="s">
        <v>18810</v>
      </c>
      <c r="B9446" s="183" t="s">
        <v>18811</v>
      </c>
      <c r="C9446" s="183" t="s">
        <v>73</v>
      </c>
      <c r="D9446" s="183" t="s">
        <v>74</v>
      </c>
      <c r="E9446" s="184"/>
      <c r="F9446" s="184"/>
      <c r="G9446" s="185"/>
      <c r="H9446" s="185"/>
      <c r="I9446" s="184"/>
      <c r="J9446" s="184"/>
      <c r="K9446" s="185" t="s">
        <v>410</v>
      </c>
      <c r="L9446" s="185"/>
      <c r="M9446" s="186"/>
      <c r="N9446" s="61" t="s">
        <v>410</v>
      </c>
      <c r="P9446" s="175" t="s">
        <v>73</v>
      </c>
    </row>
    <row r="9447" spans="1:16" ht="17.25">
      <c r="A9447" s="183" t="s">
        <v>18812</v>
      </c>
      <c r="B9447" s="183" t="s">
        <v>18813</v>
      </c>
      <c r="C9447" s="183" t="s">
        <v>73</v>
      </c>
      <c r="D9447" s="183" t="s">
        <v>74</v>
      </c>
      <c r="E9447" s="184">
        <v>408</v>
      </c>
      <c r="F9447" s="184">
        <v>408</v>
      </c>
      <c r="G9447" s="185"/>
      <c r="H9447" s="185"/>
      <c r="I9447" s="184">
        <v>90.33</v>
      </c>
      <c r="J9447" s="184">
        <v>498.33</v>
      </c>
      <c r="K9447" s="185">
        <v>2</v>
      </c>
      <c r="L9447" s="185"/>
      <c r="M9447" s="186"/>
      <c r="N9447" s="61" t="s">
        <v>51</v>
      </c>
      <c r="P9447" s="175" t="s">
        <v>73</v>
      </c>
    </row>
    <row r="9448" spans="1:16" ht="17.25">
      <c r="A9448" s="183" t="s">
        <v>18814</v>
      </c>
      <c r="B9448" s="183" t="s">
        <v>18815</v>
      </c>
      <c r="C9448" s="183" t="s">
        <v>73</v>
      </c>
      <c r="D9448" s="183" t="s">
        <v>74</v>
      </c>
      <c r="E9448" s="184"/>
      <c r="F9448" s="184"/>
      <c r="G9448" s="185"/>
      <c r="H9448" s="185"/>
      <c r="I9448" s="184"/>
      <c r="J9448" s="184"/>
      <c r="K9448" s="185" t="s">
        <v>410</v>
      </c>
      <c r="L9448" s="185"/>
      <c r="M9448" s="186"/>
      <c r="N9448" s="61" t="s">
        <v>410</v>
      </c>
      <c r="P9448" s="175" t="s">
        <v>73</v>
      </c>
    </row>
    <row r="9449" spans="1:16" ht="17.25">
      <c r="A9449" s="183" t="s">
        <v>18816</v>
      </c>
      <c r="B9449" s="183" t="s">
        <v>18817</v>
      </c>
      <c r="C9449" s="183" t="s">
        <v>73</v>
      </c>
      <c r="D9449" s="183" t="s">
        <v>74</v>
      </c>
      <c r="E9449" s="184"/>
      <c r="F9449" s="184"/>
      <c r="G9449" s="185"/>
      <c r="H9449" s="185"/>
      <c r="I9449" s="184"/>
      <c r="J9449" s="184"/>
      <c r="K9449" s="185" t="s">
        <v>410</v>
      </c>
      <c r="L9449" s="185"/>
      <c r="M9449" s="186"/>
      <c r="N9449" s="61" t="s">
        <v>410</v>
      </c>
      <c r="P9449" s="175" t="s">
        <v>73</v>
      </c>
    </row>
    <row r="9450" spans="1:16" ht="17.25">
      <c r="A9450" s="183" t="s">
        <v>18818</v>
      </c>
      <c r="B9450" s="183" t="s">
        <v>18819</v>
      </c>
      <c r="C9450" s="183" t="s">
        <v>73</v>
      </c>
      <c r="D9450" s="183" t="s">
        <v>74</v>
      </c>
      <c r="E9450" s="184"/>
      <c r="F9450" s="184"/>
      <c r="G9450" s="185"/>
      <c r="H9450" s="185"/>
      <c r="I9450" s="184"/>
      <c r="J9450" s="184"/>
      <c r="K9450" s="185" t="s">
        <v>410</v>
      </c>
      <c r="L9450" s="185"/>
      <c r="M9450" s="186"/>
      <c r="N9450" s="61" t="s">
        <v>410</v>
      </c>
      <c r="P9450" s="175" t="s">
        <v>73</v>
      </c>
    </row>
    <row r="9451" spans="1:16" ht="17.25">
      <c r="A9451" s="183" t="s">
        <v>18820</v>
      </c>
      <c r="B9451" s="183" t="s">
        <v>18821</v>
      </c>
      <c r="C9451" s="183" t="s">
        <v>73</v>
      </c>
      <c r="D9451" s="183" t="s">
        <v>74</v>
      </c>
      <c r="E9451" s="184"/>
      <c r="F9451" s="184"/>
      <c r="G9451" s="185"/>
      <c r="H9451" s="185"/>
      <c r="I9451" s="184"/>
      <c r="J9451" s="184"/>
      <c r="K9451" s="185" t="s">
        <v>410</v>
      </c>
      <c r="L9451" s="185"/>
      <c r="M9451" s="186"/>
      <c r="N9451" s="61" t="s">
        <v>410</v>
      </c>
      <c r="P9451" s="175" t="s">
        <v>73</v>
      </c>
    </row>
    <row r="9452" spans="1:16" ht="17.25">
      <c r="A9452" s="183" t="s">
        <v>18822</v>
      </c>
      <c r="B9452" s="183" t="s">
        <v>18823</v>
      </c>
      <c r="C9452" s="183" t="s">
        <v>73</v>
      </c>
      <c r="D9452" s="183" t="s">
        <v>74</v>
      </c>
      <c r="E9452" s="184">
        <v>190</v>
      </c>
      <c r="F9452" s="184">
        <v>190</v>
      </c>
      <c r="G9452" s="185"/>
      <c r="H9452" s="185"/>
      <c r="I9452" s="184">
        <v>100.76</v>
      </c>
      <c r="J9452" s="184">
        <v>290.76</v>
      </c>
      <c r="K9452" s="185">
        <v>16</v>
      </c>
      <c r="L9452" s="185"/>
      <c r="M9452" s="186"/>
      <c r="N9452" s="61" t="s">
        <v>51</v>
      </c>
      <c r="P9452" s="175" t="s">
        <v>73</v>
      </c>
    </row>
    <row r="9453" spans="1:16" ht="17.25">
      <c r="A9453" s="183" t="s">
        <v>18824</v>
      </c>
      <c r="B9453" s="183" t="s">
        <v>18825</v>
      </c>
      <c r="C9453" s="183" t="s">
        <v>73</v>
      </c>
      <c r="D9453" s="183" t="s">
        <v>74</v>
      </c>
      <c r="E9453" s="184"/>
      <c r="F9453" s="184"/>
      <c r="G9453" s="185"/>
      <c r="H9453" s="185"/>
      <c r="I9453" s="184"/>
      <c r="J9453" s="184"/>
      <c r="K9453" s="185" t="s">
        <v>410</v>
      </c>
      <c r="L9453" s="185"/>
      <c r="M9453" s="186"/>
      <c r="N9453" s="61" t="s">
        <v>410</v>
      </c>
      <c r="P9453" s="175" t="s">
        <v>73</v>
      </c>
    </row>
    <row r="9454" spans="1:16" ht="17.25">
      <c r="A9454" s="183" t="s">
        <v>18826</v>
      </c>
      <c r="B9454" s="183" t="s">
        <v>18827</v>
      </c>
      <c r="C9454" s="183" t="s">
        <v>73</v>
      </c>
      <c r="D9454" s="183" t="s">
        <v>74</v>
      </c>
      <c r="E9454" s="184">
        <v>110</v>
      </c>
      <c r="F9454" s="184">
        <v>110</v>
      </c>
      <c r="G9454" s="185"/>
      <c r="H9454" s="185"/>
      <c r="I9454" s="184">
        <v>42.22</v>
      </c>
      <c r="J9454" s="184">
        <v>152.22</v>
      </c>
      <c r="K9454" s="185">
        <v>0</v>
      </c>
      <c r="L9454" s="185"/>
      <c r="M9454" s="186"/>
      <c r="N9454" s="61" t="s">
        <v>51</v>
      </c>
      <c r="P9454" s="175" t="s">
        <v>73</v>
      </c>
    </row>
    <row r="9455" spans="1:16" ht="17.25">
      <c r="A9455" s="183" t="s">
        <v>18828</v>
      </c>
      <c r="B9455" s="183" t="s">
        <v>18829</v>
      </c>
      <c r="C9455" s="183" t="s">
        <v>73</v>
      </c>
      <c r="D9455" s="183" t="s">
        <v>74</v>
      </c>
      <c r="E9455" s="184"/>
      <c r="F9455" s="184"/>
      <c r="G9455" s="185"/>
      <c r="H9455" s="185"/>
      <c r="I9455" s="184"/>
      <c r="J9455" s="184"/>
      <c r="K9455" s="185" t="s">
        <v>410</v>
      </c>
      <c r="L9455" s="185"/>
      <c r="M9455" s="186"/>
      <c r="N9455" s="61" t="s">
        <v>410</v>
      </c>
      <c r="P9455" s="175" t="s">
        <v>73</v>
      </c>
    </row>
    <row r="9456" spans="1:16" ht="17.25">
      <c r="A9456" s="183" t="s">
        <v>18830</v>
      </c>
      <c r="B9456" s="183" t="s">
        <v>18831</v>
      </c>
      <c r="C9456" s="183" t="s">
        <v>73</v>
      </c>
      <c r="D9456" s="183" t="s">
        <v>74</v>
      </c>
      <c r="E9456" s="184"/>
      <c r="F9456" s="184"/>
      <c r="G9456" s="188"/>
      <c r="H9456" s="185"/>
      <c r="I9456" s="184"/>
      <c r="J9456" s="184"/>
      <c r="K9456" s="185" t="s">
        <v>410</v>
      </c>
      <c r="L9456" s="185"/>
      <c r="M9456" s="186"/>
      <c r="N9456" s="61" t="s">
        <v>410</v>
      </c>
      <c r="P9456" s="175" t="s">
        <v>73</v>
      </c>
    </row>
    <row r="9457" spans="1:16" ht="17.25">
      <c r="A9457" s="183" t="s">
        <v>18832</v>
      </c>
      <c r="B9457" s="183" t="s">
        <v>18833</v>
      </c>
      <c r="C9457" s="183" t="s">
        <v>73</v>
      </c>
      <c r="D9457" s="183" t="s">
        <v>74</v>
      </c>
      <c r="E9457" s="184"/>
      <c r="F9457" s="184"/>
      <c r="G9457" s="185"/>
      <c r="H9457" s="185"/>
      <c r="I9457" s="184"/>
      <c r="J9457" s="184"/>
      <c r="K9457" s="185" t="s">
        <v>410</v>
      </c>
      <c r="L9457" s="185"/>
      <c r="M9457" s="186"/>
      <c r="N9457" s="61" t="s">
        <v>410</v>
      </c>
      <c r="P9457" s="175" t="s">
        <v>73</v>
      </c>
    </row>
    <row r="9458" spans="1:16" ht="17.25">
      <c r="A9458" s="183" t="s">
        <v>18834</v>
      </c>
      <c r="B9458" s="183" t="s">
        <v>18835</v>
      </c>
      <c r="C9458" s="183" t="s">
        <v>73</v>
      </c>
      <c r="D9458" s="183" t="s">
        <v>74</v>
      </c>
      <c r="E9458" s="184"/>
      <c r="F9458" s="184"/>
      <c r="G9458" s="185"/>
      <c r="H9458" s="185"/>
      <c r="I9458" s="184"/>
      <c r="J9458" s="184"/>
      <c r="K9458" s="185" t="s">
        <v>410</v>
      </c>
      <c r="L9458" s="185"/>
      <c r="M9458" s="186"/>
      <c r="N9458" s="61" t="s">
        <v>410</v>
      </c>
      <c r="P9458" s="175" t="s">
        <v>73</v>
      </c>
    </row>
    <row r="9459" spans="1:16" ht="17.25">
      <c r="A9459" s="183" t="s">
        <v>18836</v>
      </c>
      <c r="B9459" s="183" t="s">
        <v>18837</v>
      </c>
      <c r="C9459" s="183" t="s">
        <v>73</v>
      </c>
      <c r="D9459" s="183" t="s">
        <v>74</v>
      </c>
      <c r="E9459" s="184"/>
      <c r="F9459" s="184"/>
      <c r="G9459" s="185"/>
      <c r="H9459" s="185"/>
      <c r="I9459" s="184"/>
      <c r="J9459" s="184"/>
      <c r="K9459" s="185" t="s">
        <v>410</v>
      </c>
      <c r="L9459" s="185"/>
      <c r="M9459" s="186"/>
      <c r="N9459" s="61" t="s">
        <v>410</v>
      </c>
      <c r="P9459" s="175" t="s">
        <v>73</v>
      </c>
    </row>
    <row r="9460" spans="1:16" ht="17.25">
      <c r="A9460" s="183" t="s">
        <v>18838</v>
      </c>
      <c r="B9460" s="183" t="s">
        <v>18839</v>
      </c>
      <c r="C9460" s="183" t="s">
        <v>73</v>
      </c>
      <c r="D9460" s="183" t="s">
        <v>74</v>
      </c>
      <c r="E9460" s="184"/>
      <c r="F9460" s="184"/>
      <c r="G9460" s="185"/>
      <c r="H9460" s="185"/>
      <c r="I9460" s="184"/>
      <c r="J9460" s="184"/>
      <c r="K9460" s="185" t="s">
        <v>410</v>
      </c>
      <c r="L9460" s="185"/>
      <c r="M9460" s="186"/>
      <c r="N9460" s="61" t="s">
        <v>410</v>
      </c>
      <c r="P9460" s="175" t="s">
        <v>73</v>
      </c>
    </row>
    <row r="9461" spans="1:16" ht="17.25">
      <c r="A9461" s="183" t="s">
        <v>18840</v>
      </c>
      <c r="B9461" s="183" t="s">
        <v>18841</v>
      </c>
      <c r="C9461" s="183" t="s">
        <v>73</v>
      </c>
      <c r="D9461" s="183" t="s">
        <v>74</v>
      </c>
      <c r="E9461" s="184"/>
      <c r="F9461" s="184"/>
      <c r="G9461" s="185"/>
      <c r="H9461" s="185"/>
      <c r="I9461" s="184"/>
      <c r="J9461" s="184"/>
      <c r="K9461" s="185" t="s">
        <v>410</v>
      </c>
      <c r="L9461" s="185"/>
      <c r="M9461" s="186"/>
      <c r="N9461" s="61" t="s">
        <v>410</v>
      </c>
      <c r="P9461" s="175" t="s">
        <v>73</v>
      </c>
    </row>
    <row r="9462" spans="1:16" ht="17.25">
      <c r="A9462" s="183" t="s">
        <v>18842</v>
      </c>
      <c r="B9462" s="183" t="s">
        <v>18843</v>
      </c>
      <c r="C9462" s="183" t="s">
        <v>73</v>
      </c>
      <c r="D9462" s="183" t="s">
        <v>74</v>
      </c>
      <c r="E9462" s="184">
        <v>160</v>
      </c>
      <c r="F9462" s="184">
        <v>130</v>
      </c>
      <c r="G9462" s="185" t="s">
        <v>94</v>
      </c>
      <c r="H9462" s="185"/>
      <c r="I9462" s="184">
        <v>44.35</v>
      </c>
      <c r="J9462" s="184">
        <v>174.35</v>
      </c>
      <c r="K9462" s="185">
        <v>29</v>
      </c>
      <c r="L9462" s="185"/>
      <c r="M9462" s="186"/>
      <c r="N9462" s="61" t="s">
        <v>51</v>
      </c>
      <c r="P9462" s="175" t="s">
        <v>73</v>
      </c>
    </row>
    <row r="9463" spans="1:16" ht="17.25">
      <c r="A9463" s="183" t="s">
        <v>18844</v>
      </c>
      <c r="B9463" s="183" t="s">
        <v>18845</v>
      </c>
      <c r="C9463" s="183" t="s">
        <v>73</v>
      </c>
      <c r="D9463" s="183" t="s">
        <v>74</v>
      </c>
      <c r="E9463" s="184">
        <v>190</v>
      </c>
      <c r="F9463" s="184">
        <v>190</v>
      </c>
      <c r="G9463" s="185"/>
      <c r="H9463" s="185"/>
      <c r="I9463" s="184">
        <v>55.35</v>
      </c>
      <c r="J9463" s="184">
        <v>245.35</v>
      </c>
      <c r="K9463" s="185">
        <v>0</v>
      </c>
      <c r="L9463" s="185" t="s">
        <v>57</v>
      </c>
      <c r="M9463" s="186" t="s">
        <v>2369</v>
      </c>
      <c r="N9463" s="61" t="s">
        <v>51</v>
      </c>
      <c r="P9463" s="175" t="s">
        <v>73</v>
      </c>
    </row>
    <row r="9464" spans="1:16" ht="17.25">
      <c r="A9464" s="183" t="s">
        <v>18846</v>
      </c>
      <c r="B9464" s="183" t="s">
        <v>18847</v>
      </c>
      <c r="C9464" s="183" t="s">
        <v>73</v>
      </c>
      <c r="D9464" s="183" t="s">
        <v>74</v>
      </c>
      <c r="E9464" s="184"/>
      <c r="F9464" s="184"/>
      <c r="G9464" s="185"/>
      <c r="H9464" s="185"/>
      <c r="I9464" s="184"/>
      <c r="J9464" s="184"/>
      <c r="K9464" s="185" t="s">
        <v>410</v>
      </c>
      <c r="L9464" s="185"/>
      <c r="M9464" s="186"/>
      <c r="N9464" s="61" t="s">
        <v>410</v>
      </c>
      <c r="P9464" s="175" t="s">
        <v>73</v>
      </c>
    </row>
    <row r="9465" spans="1:16" ht="17.25">
      <c r="A9465" s="183" t="s">
        <v>18848</v>
      </c>
      <c r="B9465" s="183" t="s">
        <v>18849</v>
      </c>
      <c r="C9465" s="183" t="s">
        <v>73</v>
      </c>
      <c r="D9465" s="183" t="s">
        <v>74</v>
      </c>
      <c r="E9465" s="184"/>
      <c r="F9465" s="184"/>
      <c r="G9465" s="185"/>
      <c r="H9465" s="185"/>
      <c r="I9465" s="184"/>
      <c r="J9465" s="184"/>
      <c r="K9465" s="185" t="s">
        <v>410</v>
      </c>
      <c r="L9465" s="185"/>
      <c r="M9465" s="186"/>
      <c r="N9465" s="61" t="s">
        <v>410</v>
      </c>
      <c r="P9465" s="175" t="s">
        <v>73</v>
      </c>
    </row>
    <row r="9466" spans="1:16" ht="17.25">
      <c r="A9466" s="183" t="s">
        <v>18850</v>
      </c>
      <c r="B9466" s="183" t="s">
        <v>18851</v>
      </c>
      <c r="C9466" s="183" t="s">
        <v>73</v>
      </c>
      <c r="D9466" s="183" t="s">
        <v>74</v>
      </c>
      <c r="E9466" s="184"/>
      <c r="F9466" s="184"/>
      <c r="G9466" s="188"/>
      <c r="H9466" s="185"/>
      <c r="I9466" s="184"/>
      <c r="J9466" s="184"/>
      <c r="K9466" s="185" t="s">
        <v>410</v>
      </c>
      <c r="L9466" s="185"/>
      <c r="M9466" s="186"/>
      <c r="N9466" s="61" t="s">
        <v>410</v>
      </c>
      <c r="P9466" s="175" t="s">
        <v>73</v>
      </c>
    </row>
    <row r="9467" spans="1:16" ht="17.25">
      <c r="A9467" s="183" t="s">
        <v>18852</v>
      </c>
      <c r="B9467" s="183" t="s">
        <v>18853</v>
      </c>
      <c r="C9467" s="183" t="s">
        <v>73</v>
      </c>
      <c r="D9467" s="183" t="s">
        <v>74</v>
      </c>
      <c r="E9467" s="184"/>
      <c r="F9467" s="184"/>
      <c r="G9467" s="188"/>
      <c r="H9467" s="185"/>
      <c r="I9467" s="184"/>
      <c r="J9467" s="184"/>
      <c r="K9467" s="185" t="s">
        <v>410</v>
      </c>
      <c r="L9467" s="185"/>
      <c r="M9467" s="186"/>
      <c r="N9467" s="61" t="s">
        <v>410</v>
      </c>
      <c r="P9467" s="175" t="s">
        <v>73</v>
      </c>
    </row>
    <row r="9468" spans="1:16" ht="17.25">
      <c r="A9468" s="183" t="s">
        <v>18854</v>
      </c>
      <c r="B9468" s="183" t="s">
        <v>18855</v>
      </c>
      <c r="C9468" s="183" t="s">
        <v>73</v>
      </c>
      <c r="D9468" s="183" t="s">
        <v>74</v>
      </c>
      <c r="E9468" s="184"/>
      <c r="F9468" s="184"/>
      <c r="G9468" s="185"/>
      <c r="H9468" s="185"/>
      <c r="I9468" s="184"/>
      <c r="J9468" s="184"/>
      <c r="K9468" s="185" t="s">
        <v>410</v>
      </c>
      <c r="L9468" s="185"/>
      <c r="M9468" s="186"/>
      <c r="N9468" s="61" t="s">
        <v>410</v>
      </c>
      <c r="P9468" s="175" t="s">
        <v>73</v>
      </c>
    </row>
    <row r="9469" spans="1:16" ht="17.25">
      <c r="A9469" s="183" t="s">
        <v>18856</v>
      </c>
      <c r="B9469" s="183" t="s">
        <v>18857</v>
      </c>
      <c r="C9469" s="183" t="s">
        <v>73</v>
      </c>
      <c r="D9469" s="183" t="s">
        <v>74</v>
      </c>
      <c r="E9469" s="184">
        <v>304</v>
      </c>
      <c r="F9469" s="184">
        <v>304</v>
      </c>
      <c r="G9469" s="185"/>
      <c r="H9469" s="185"/>
      <c r="I9469" s="184">
        <v>71.56</v>
      </c>
      <c r="J9469" s="184">
        <v>375.56</v>
      </c>
      <c r="K9469" s="185">
        <v>44</v>
      </c>
      <c r="L9469" s="185" t="s">
        <v>130</v>
      </c>
      <c r="M9469" s="186" t="s">
        <v>2334</v>
      </c>
      <c r="N9469" s="61" t="s">
        <v>51</v>
      </c>
      <c r="P9469" s="175" t="s">
        <v>73</v>
      </c>
    </row>
    <row r="9470" spans="1:16" ht="17.25">
      <c r="A9470" s="183" t="s">
        <v>18858</v>
      </c>
      <c r="B9470" s="183" t="s">
        <v>18859</v>
      </c>
      <c r="C9470" s="183" t="s">
        <v>73</v>
      </c>
      <c r="D9470" s="183" t="s">
        <v>74</v>
      </c>
      <c r="E9470" s="184">
        <v>479</v>
      </c>
      <c r="F9470" s="184">
        <v>374</v>
      </c>
      <c r="G9470" s="188" t="s">
        <v>214</v>
      </c>
      <c r="H9470" s="185"/>
      <c r="I9470" s="184">
        <v>122.81</v>
      </c>
      <c r="J9470" s="184">
        <v>496.81</v>
      </c>
      <c r="K9470" s="185">
        <v>0</v>
      </c>
      <c r="L9470" s="185"/>
      <c r="M9470" s="186"/>
      <c r="N9470" s="61" t="s">
        <v>51</v>
      </c>
      <c r="P9470" s="175" t="s">
        <v>73</v>
      </c>
    </row>
    <row r="9471" spans="1:16" ht="17.25">
      <c r="A9471" s="183" t="s">
        <v>18860</v>
      </c>
      <c r="B9471" s="183" t="s">
        <v>18861</v>
      </c>
      <c r="C9471" s="183" t="s">
        <v>73</v>
      </c>
      <c r="D9471" s="183" t="s">
        <v>74</v>
      </c>
      <c r="E9471" s="184">
        <v>225</v>
      </c>
      <c r="F9471" s="184">
        <v>200</v>
      </c>
      <c r="G9471" s="188" t="s">
        <v>263</v>
      </c>
      <c r="H9471" s="185"/>
      <c r="I9471" s="184">
        <v>136.59</v>
      </c>
      <c r="J9471" s="184">
        <v>336.59</v>
      </c>
      <c r="K9471" s="185">
        <v>18</v>
      </c>
      <c r="L9471" s="185"/>
      <c r="M9471" s="186"/>
      <c r="N9471" s="61" t="s">
        <v>51</v>
      </c>
      <c r="P9471" s="175" t="s">
        <v>73</v>
      </c>
    </row>
    <row r="9472" spans="1:16" ht="17.25">
      <c r="A9472" s="183" t="s">
        <v>18862</v>
      </c>
      <c r="B9472" s="183" t="s">
        <v>18863</v>
      </c>
      <c r="C9472" s="183" t="s">
        <v>73</v>
      </c>
      <c r="D9472" s="183" t="s">
        <v>74</v>
      </c>
      <c r="E9472" s="184"/>
      <c r="F9472" s="184"/>
      <c r="G9472" s="185"/>
      <c r="H9472" s="185"/>
      <c r="I9472" s="184"/>
      <c r="J9472" s="184"/>
      <c r="K9472" s="185" t="s">
        <v>410</v>
      </c>
      <c r="L9472" s="185"/>
      <c r="M9472" s="186"/>
      <c r="N9472" s="61" t="s">
        <v>410</v>
      </c>
      <c r="P9472" s="175" t="s">
        <v>73</v>
      </c>
    </row>
    <row r="9473" spans="1:16" ht="17.25">
      <c r="A9473" s="183" t="s">
        <v>18864</v>
      </c>
      <c r="B9473" s="183" t="s">
        <v>18865</v>
      </c>
      <c r="C9473" s="183" t="s">
        <v>73</v>
      </c>
      <c r="D9473" s="183" t="s">
        <v>74</v>
      </c>
      <c r="E9473" s="184"/>
      <c r="F9473" s="184"/>
      <c r="G9473" s="185"/>
      <c r="H9473" s="185"/>
      <c r="I9473" s="184"/>
      <c r="J9473" s="184"/>
      <c r="K9473" s="185" t="s">
        <v>410</v>
      </c>
      <c r="L9473" s="185"/>
      <c r="M9473" s="186"/>
      <c r="N9473" s="61" t="s">
        <v>410</v>
      </c>
      <c r="P9473" s="175" t="s">
        <v>73</v>
      </c>
    </row>
    <row r="9474" spans="1:16" ht="17.25">
      <c r="A9474" s="183" t="s">
        <v>18866</v>
      </c>
      <c r="B9474" s="183" t="s">
        <v>18867</v>
      </c>
      <c r="C9474" s="183" t="s">
        <v>73</v>
      </c>
      <c r="D9474" s="183" t="s">
        <v>74</v>
      </c>
      <c r="E9474" s="184"/>
      <c r="F9474" s="184"/>
      <c r="G9474" s="185"/>
      <c r="H9474" s="185"/>
      <c r="I9474" s="184"/>
      <c r="J9474" s="184"/>
      <c r="K9474" s="185" t="s">
        <v>410</v>
      </c>
      <c r="L9474" s="185"/>
      <c r="M9474" s="186"/>
      <c r="N9474" s="61" t="s">
        <v>410</v>
      </c>
      <c r="P9474" s="175" t="s">
        <v>73</v>
      </c>
    </row>
    <row r="9475" spans="1:16" ht="17.25">
      <c r="A9475" s="183" t="s">
        <v>18868</v>
      </c>
      <c r="B9475" s="183" t="s">
        <v>18869</v>
      </c>
      <c r="C9475" s="183" t="s">
        <v>73</v>
      </c>
      <c r="D9475" s="183" t="s">
        <v>74</v>
      </c>
      <c r="E9475" s="184"/>
      <c r="F9475" s="184"/>
      <c r="G9475" s="185"/>
      <c r="H9475" s="185"/>
      <c r="I9475" s="184"/>
      <c r="J9475" s="184"/>
      <c r="K9475" s="185" t="s">
        <v>410</v>
      </c>
      <c r="L9475" s="185"/>
      <c r="M9475" s="186"/>
      <c r="N9475" s="61" t="s">
        <v>410</v>
      </c>
      <c r="P9475" s="175" t="s">
        <v>73</v>
      </c>
    </row>
    <row r="9476" spans="1:16" ht="17.25">
      <c r="A9476" s="183" t="s">
        <v>18870</v>
      </c>
      <c r="B9476" s="183" t="s">
        <v>18871</v>
      </c>
      <c r="C9476" s="183" t="s">
        <v>73</v>
      </c>
      <c r="D9476" s="183" t="s">
        <v>74</v>
      </c>
      <c r="E9476" s="184"/>
      <c r="F9476" s="184"/>
      <c r="G9476" s="185"/>
      <c r="H9476" s="185"/>
      <c r="I9476" s="184"/>
      <c r="J9476" s="184"/>
      <c r="K9476" s="185" t="s">
        <v>410</v>
      </c>
      <c r="L9476" s="185"/>
      <c r="M9476" s="186"/>
      <c r="N9476" s="61" t="s">
        <v>410</v>
      </c>
      <c r="P9476" s="175" t="s">
        <v>73</v>
      </c>
    </row>
    <row r="9477" spans="1:16" ht="17.25">
      <c r="A9477" s="183" t="s">
        <v>18872</v>
      </c>
      <c r="B9477" s="183" t="s">
        <v>18873</v>
      </c>
      <c r="C9477" s="183" t="s">
        <v>73</v>
      </c>
      <c r="D9477" s="183" t="s">
        <v>74</v>
      </c>
      <c r="E9477" s="184"/>
      <c r="F9477" s="184"/>
      <c r="G9477" s="185"/>
      <c r="H9477" s="185"/>
      <c r="I9477" s="184"/>
      <c r="J9477" s="184"/>
      <c r="K9477" s="185" t="s">
        <v>410</v>
      </c>
      <c r="L9477" s="185"/>
      <c r="M9477" s="186"/>
      <c r="N9477" s="61" t="s">
        <v>410</v>
      </c>
      <c r="P9477" s="175" t="s">
        <v>73</v>
      </c>
    </row>
    <row r="9478" spans="1:16" ht="17.25">
      <c r="A9478" s="183" t="s">
        <v>18874</v>
      </c>
      <c r="B9478" s="183" t="s">
        <v>17475</v>
      </c>
      <c r="C9478" s="183" t="s">
        <v>73</v>
      </c>
      <c r="D9478" s="183" t="s">
        <v>74</v>
      </c>
      <c r="E9478" s="184"/>
      <c r="F9478" s="184"/>
      <c r="G9478" s="185"/>
      <c r="H9478" s="185"/>
      <c r="I9478" s="184"/>
      <c r="J9478" s="184"/>
      <c r="K9478" s="185" t="s">
        <v>410</v>
      </c>
      <c r="L9478" s="185"/>
      <c r="M9478" s="186"/>
      <c r="N9478" s="61" t="s">
        <v>410</v>
      </c>
      <c r="P9478" s="175" t="s">
        <v>73</v>
      </c>
    </row>
    <row r="9479" spans="1:16" ht="17.25">
      <c r="A9479" s="183" t="s">
        <v>18875</v>
      </c>
      <c r="B9479" s="183" t="s">
        <v>18876</v>
      </c>
      <c r="C9479" s="183" t="s">
        <v>73</v>
      </c>
      <c r="D9479" s="183" t="s">
        <v>74</v>
      </c>
      <c r="E9479" s="184">
        <v>182</v>
      </c>
      <c r="F9479" s="184">
        <v>182</v>
      </c>
      <c r="G9479" s="185"/>
      <c r="H9479" s="185"/>
      <c r="I9479" s="184">
        <v>54.49</v>
      </c>
      <c r="J9479" s="184">
        <v>236.49</v>
      </c>
      <c r="K9479" s="185">
        <v>41</v>
      </c>
      <c r="L9479" s="185"/>
      <c r="M9479" s="186"/>
      <c r="N9479" s="61" t="s">
        <v>51</v>
      </c>
      <c r="P9479" s="175" t="s">
        <v>73</v>
      </c>
    </row>
    <row r="9480" spans="1:16" ht="17.25">
      <c r="A9480" s="183" t="s">
        <v>18877</v>
      </c>
      <c r="B9480" s="183" t="s">
        <v>18878</v>
      </c>
      <c r="C9480" s="183" t="s">
        <v>73</v>
      </c>
      <c r="D9480" s="183" t="s">
        <v>74</v>
      </c>
      <c r="E9480" s="184"/>
      <c r="F9480" s="184"/>
      <c r="G9480" s="185"/>
      <c r="H9480" s="185"/>
      <c r="I9480" s="184"/>
      <c r="J9480" s="184"/>
      <c r="K9480" s="185" t="s">
        <v>410</v>
      </c>
      <c r="L9480" s="185"/>
      <c r="M9480" s="186"/>
      <c r="N9480" s="61" t="s">
        <v>410</v>
      </c>
      <c r="P9480" s="175" t="s">
        <v>73</v>
      </c>
    </row>
    <row r="9481" spans="1:16" ht="17.25">
      <c r="A9481" s="183" t="s">
        <v>18879</v>
      </c>
      <c r="B9481" s="183" t="s">
        <v>18880</v>
      </c>
      <c r="C9481" s="183" t="s">
        <v>73</v>
      </c>
      <c r="D9481" s="183" t="s">
        <v>74</v>
      </c>
      <c r="E9481" s="184"/>
      <c r="F9481" s="184"/>
      <c r="G9481" s="185"/>
      <c r="H9481" s="185"/>
      <c r="I9481" s="184"/>
      <c r="J9481" s="184"/>
      <c r="K9481" s="185" t="s">
        <v>410</v>
      </c>
      <c r="L9481" s="185"/>
      <c r="M9481" s="186"/>
      <c r="N9481" s="61" t="s">
        <v>410</v>
      </c>
      <c r="P9481" s="175" t="s">
        <v>73</v>
      </c>
    </row>
    <row r="9482" spans="1:16" ht="17.25">
      <c r="A9482" s="183" t="s">
        <v>18881</v>
      </c>
      <c r="B9482" s="183" t="s">
        <v>18882</v>
      </c>
      <c r="C9482" s="183" t="s">
        <v>73</v>
      </c>
      <c r="D9482" s="183" t="s">
        <v>74</v>
      </c>
      <c r="E9482" s="184"/>
      <c r="F9482" s="184"/>
      <c r="G9482" s="185"/>
      <c r="H9482" s="185"/>
      <c r="I9482" s="184"/>
      <c r="J9482" s="184"/>
      <c r="K9482" s="185" t="s">
        <v>410</v>
      </c>
      <c r="L9482" s="185"/>
      <c r="M9482" s="186"/>
      <c r="N9482" s="61" t="s">
        <v>410</v>
      </c>
      <c r="P9482" s="175" t="s">
        <v>73</v>
      </c>
    </row>
    <row r="9483" spans="1:16" ht="17.25">
      <c r="A9483" s="183" t="s">
        <v>18883</v>
      </c>
      <c r="B9483" s="183" t="s">
        <v>18884</v>
      </c>
      <c r="C9483" s="183" t="s">
        <v>73</v>
      </c>
      <c r="D9483" s="183" t="s">
        <v>74</v>
      </c>
      <c r="E9483" s="184"/>
      <c r="F9483" s="184"/>
      <c r="G9483" s="185"/>
      <c r="H9483" s="185"/>
      <c r="I9483" s="184"/>
      <c r="J9483" s="184"/>
      <c r="K9483" s="185" t="s">
        <v>410</v>
      </c>
      <c r="L9483" s="185"/>
      <c r="M9483" s="186"/>
      <c r="N9483" s="61" t="s">
        <v>410</v>
      </c>
      <c r="P9483" s="175" t="s">
        <v>73</v>
      </c>
    </row>
    <row r="9484" spans="1:16" ht="17.25">
      <c r="A9484" s="183" t="s">
        <v>18885</v>
      </c>
      <c r="B9484" s="183" t="s">
        <v>18886</v>
      </c>
      <c r="C9484" s="183" t="s">
        <v>73</v>
      </c>
      <c r="D9484" s="183" t="s">
        <v>74</v>
      </c>
      <c r="E9484" s="184">
        <v>146</v>
      </c>
      <c r="F9484" s="184">
        <v>146</v>
      </c>
      <c r="G9484" s="185"/>
      <c r="H9484" s="185"/>
      <c r="I9484" s="184">
        <v>40.26</v>
      </c>
      <c r="J9484" s="184">
        <v>186.26</v>
      </c>
      <c r="K9484" s="185">
        <v>70</v>
      </c>
      <c r="L9484" s="185"/>
      <c r="M9484" s="186"/>
      <c r="N9484" s="61" t="s">
        <v>51</v>
      </c>
      <c r="P9484" s="175" t="s">
        <v>73</v>
      </c>
    </row>
    <row r="9485" spans="1:16" ht="17.25">
      <c r="A9485" s="183" t="s">
        <v>18887</v>
      </c>
      <c r="B9485" s="183" t="s">
        <v>18888</v>
      </c>
      <c r="C9485" s="183" t="s">
        <v>73</v>
      </c>
      <c r="D9485" s="183" t="s">
        <v>74</v>
      </c>
      <c r="E9485" s="184"/>
      <c r="F9485" s="184"/>
      <c r="G9485" s="185"/>
      <c r="H9485" s="185"/>
      <c r="I9485" s="184"/>
      <c r="J9485" s="184"/>
      <c r="K9485" s="185" t="s">
        <v>410</v>
      </c>
      <c r="L9485" s="185"/>
      <c r="M9485" s="186"/>
      <c r="N9485" s="61" t="s">
        <v>410</v>
      </c>
      <c r="P9485" s="175" t="s">
        <v>73</v>
      </c>
    </row>
    <row r="9486" spans="1:16" ht="17.25">
      <c r="A9486" s="183" t="s">
        <v>18889</v>
      </c>
      <c r="B9486" s="183" t="s">
        <v>18890</v>
      </c>
      <c r="C9486" s="183" t="s">
        <v>73</v>
      </c>
      <c r="D9486" s="183" t="s">
        <v>74</v>
      </c>
      <c r="E9486" s="184"/>
      <c r="F9486" s="184"/>
      <c r="G9486" s="185"/>
      <c r="H9486" s="185"/>
      <c r="I9486" s="184"/>
      <c r="J9486" s="184"/>
      <c r="K9486" s="185" t="s">
        <v>410</v>
      </c>
      <c r="L9486" s="185"/>
      <c r="M9486" s="186"/>
      <c r="N9486" s="61" t="s">
        <v>410</v>
      </c>
      <c r="P9486" s="175" t="s">
        <v>73</v>
      </c>
    </row>
    <row r="9487" spans="1:16" ht="17.25">
      <c r="A9487" s="183" t="s">
        <v>18891</v>
      </c>
      <c r="B9487" s="183" t="s">
        <v>18892</v>
      </c>
      <c r="C9487" s="183" t="s">
        <v>73</v>
      </c>
      <c r="D9487" s="183" t="s">
        <v>74</v>
      </c>
      <c r="E9487" s="184"/>
      <c r="F9487" s="184"/>
      <c r="G9487" s="185"/>
      <c r="H9487" s="185"/>
      <c r="I9487" s="184"/>
      <c r="J9487" s="184"/>
      <c r="K9487" s="185" t="s">
        <v>410</v>
      </c>
      <c r="L9487" s="185"/>
      <c r="M9487" s="186"/>
      <c r="N9487" s="61" t="s">
        <v>410</v>
      </c>
      <c r="P9487" s="175" t="s">
        <v>73</v>
      </c>
    </row>
    <row r="9488" spans="1:16" ht="17.25">
      <c r="A9488" s="183" t="s">
        <v>18893</v>
      </c>
      <c r="B9488" s="183" t="s">
        <v>18894</v>
      </c>
      <c r="C9488" s="183" t="s">
        <v>73</v>
      </c>
      <c r="D9488" s="183" t="s">
        <v>74</v>
      </c>
      <c r="E9488" s="184"/>
      <c r="F9488" s="184"/>
      <c r="G9488" s="185"/>
      <c r="H9488" s="185"/>
      <c r="I9488" s="184"/>
      <c r="J9488" s="184"/>
      <c r="K9488" s="185" t="s">
        <v>410</v>
      </c>
      <c r="L9488" s="185"/>
      <c r="M9488" s="186"/>
      <c r="N9488" s="61" t="s">
        <v>410</v>
      </c>
      <c r="P9488" s="175" t="s">
        <v>73</v>
      </c>
    </row>
    <row r="9489" spans="1:16" ht="17.25">
      <c r="A9489" s="183" t="s">
        <v>18895</v>
      </c>
      <c r="B9489" s="183" t="s">
        <v>18896</v>
      </c>
      <c r="C9489" s="183" t="s">
        <v>73</v>
      </c>
      <c r="D9489" s="183" t="s">
        <v>74</v>
      </c>
      <c r="E9489" s="184">
        <v>183</v>
      </c>
      <c r="F9489" s="184">
        <v>183</v>
      </c>
      <c r="G9489" s="185"/>
      <c r="H9489" s="185"/>
      <c r="I9489" s="184">
        <v>38.2</v>
      </c>
      <c r="J9489" s="184">
        <v>221.2</v>
      </c>
      <c r="K9489" s="185">
        <v>224</v>
      </c>
      <c r="L9489" s="185"/>
      <c r="M9489" s="186"/>
      <c r="N9489" s="61" t="s">
        <v>51</v>
      </c>
      <c r="P9489" s="175" t="s">
        <v>73</v>
      </c>
    </row>
    <row r="9490" spans="1:16" ht="17.25">
      <c r="A9490" s="183" t="s">
        <v>18897</v>
      </c>
      <c r="B9490" s="183" t="s">
        <v>18898</v>
      </c>
      <c r="C9490" s="183" t="s">
        <v>73</v>
      </c>
      <c r="D9490" s="183" t="s">
        <v>74</v>
      </c>
      <c r="E9490" s="184">
        <v>166</v>
      </c>
      <c r="F9490" s="184">
        <v>118</v>
      </c>
      <c r="G9490" s="185" t="s">
        <v>329</v>
      </c>
      <c r="H9490" s="185"/>
      <c r="I9490" s="184">
        <v>37.39</v>
      </c>
      <c r="J9490" s="184">
        <v>155.39</v>
      </c>
      <c r="K9490" s="185">
        <v>119</v>
      </c>
      <c r="L9490" s="185" t="s">
        <v>130</v>
      </c>
      <c r="M9490" s="186" t="s">
        <v>6406</v>
      </c>
      <c r="N9490" s="61" t="s">
        <v>51</v>
      </c>
      <c r="P9490" s="175" t="s">
        <v>73</v>
      </c>
    </row>
    <row r="9491" spans="1:16" ht="17.25">
      <c r="A9491" s="183" t="s">
        <v>18899</v>
      </c>
      <c r="B9491" s="183" t="s">
        <v>18900</v>
      </c>
      <c r="C9491" s="183" t="s">
        <v>73</v>
      </c>
      <c r="D9491" s="183" t="s">
        <v>74</v>
      </c>
      <c r="E9491" s="184">
        <v>166</v>
      </c>
      <c r="F9491" s="184">
        <v>118</v>
      </c>
      <c r="G9491" s="185" t="s">
        <v>329</v>
      </c>
      <c r="H9491" s="185"/>
      <c r="I9491" s="184">
        <v>37.39</v>
      </c>
      <c r="J9491" s="184">
        <v>155.39</v>
      </c>
      <c r="K9491" s="185">
        <v>55</v>
      </c>
      <c r="L9491" s="185" t="s">
        <v>57</v>
      </c>
      <c r="M9491" s="186" t="s">
        <v>6406</v>
      </c>
      <c r="N9491" s="61" t="s">
        <v>51</v>
      </c>
      <c r="P9491" s="175" t="s">
        <v>73</v>
      </c>
    </row>
    <row r="9492" spans="1:16" ht="17.25">
      <c r="A9492" s="183" t="s">
        <v>18901</v>
      </c>
      <c r="B9492" s="183" t="s">
        <v>18902</v>
      </c>
      <c r="C9492" s="183" t="s">
        <v>73</v>
      </c>
      <c r="D9492" s="183" t="s">
        <v>74</v>
      </c>
      <c r="E9492" s="184"/>
      <c r="F9492" s="184"/>
      <c r="G9492" s="188"/>
      <c r="H9492" s="185"/>
      <c r="I9492" s="184"/>
      <c r="J9492" s="184"/>
      <c r="K9492" s="185" t="s">
        <v>410</v>
      </c>
      <c r="L9492" s="185"/>
      <c r="M9492" s="186"/>
      <c r="N9492" s="61" t="s">
        <v>410</v>
      </c>
      <c r="P9492" s="175" t="s">
        <v>73</v>
      </c>
    </row>
    <row r="9493" spans="1:16" ht="17.25">
      <c r="A9493" s="183" t="s">
        <v>18903</v>
      </c>
      <c r="B9493" s="183" t="s">
        <v>18904</v>
      </c>
      <c r="C9493" s="183" t="s">
        <v>73</v>
      </c>
      <c r="D9493" s="183" t="s">
        <v>74</v>
      </c>
      <c r="E9493" s="184"/>
      <c r="F9493" s="184"/>
      <c r="G9493" s="185"/>
      <c r="H9493" s="185"/>
      <c r="I9493" s="184"/>
      <c r="J9493" s="184"/>
      <c r="K9493" s="185" t="s">
        <v>410</v>
      </c>
      <c r="L9493" s="185"/>
      <c r="M9493" s="186"/>
      <c r="N9493" s="61" t="s">
        <v>410</v>
      </c>
      <c r="P9493" s="175" t="s">
        <v>73</v>
      </c>
    </row>
    <row r="9494" spans="1:16" ht="17.25">
      <c r="A9494" s="183" t="s">
        <v>18905</v>
      </c>
      <c r="B9494" s="183" t="s">
        <v>18435</v>
      </c>
      <c r="C9494" s="183" t="s">
        <v>73</v>
      </c>
      <c r="D9494" s="183" t="s">
        <v>74</v>
      </c>
      <c r="E9494" s="184"/>
      <c r="F9494" s="184"/>
      <c r="G9494" s="188"/>
      <c r="H9494" s="185"/>
      <c r="I9494" s="184"/>
      <c r="J9494" s="184"/>
      <c r="K9494" s="185" t="s">
        <v>410</v>
      </c>
      <c r="L9494" s="185"/>
      <c r="M9494" s="186"/>
      <c r="N9494" s="61" t="s">
        <v>410</v>
      </c>
      <c r="P9494" s="175" t="s">
        <v>73</v>
      </c>
    </row>
    <row r="9495" spans="1:16" ht="17.25">
      <c r="A9495" s="183" t="s">
        <v>18906</v>
      </c>
      <c r="B9495" s="183" t="s">
        <v>18907</v>
      </c>
      <c r="C9495" s="183" t="s">
        <v>73</v>
      </c>
      <c r="D9495" s="183" t="s">
        <v>74</v>
      </c>
      <c r="E9495" s="184">
        <v>239</v>
      </c>
      <c r="F9495" s="184">
        <v>239</v>
      </c>
      <c r="G9495" s="185"/>
      <c r="H9495" s="185"/>
      <c r="I9495" s="184">
        <v>82.48</v>
      </c>
      <c r="J9495" s="184">
        <v>321.48</v>
      </c>
      <c r="K9495" s="185">
        <v>0</v>
      </c>
      <c r="L9495" s="185"/>
      <c r="M9495" s="186"/>
      <c r="N9495" s="61" t="s">
        <v>51</v>
      </c>
      <c r="P9495" s="175" t="s">
        <v>73</v>
      </c>
    </row>
    <row r="9496" spans="1:16" ht="17.25">
      <c r="A9496" s="183" t="s">
        <v>18908</v>
      </c>
      <c r="B9496" s="183" t="s">
        <v>18909</v>
      </c>
      <c r="C9496" s="183" t="s">
        <v>73</v>
      </c>
      <c r="D9496" s="183" t="s">
        <v>74</v>
      </c>
      <c r="E9496" s="184"/>
      <c r="F9496" s="184"/>
      <c r="G9496" s="188"/>
      <c r="H9496" s="185"/>
      <c r="I9496" s="184"/>
      <c r="J9496" s="184"/>
      <c r="K9496" s="185" t="s">
        <v>410</v>
      </c>
      <c r="L9496" s="185"/>
      <c r="M9496" s="186"/>
      <c r="N9496" s="61" t="s">
        <v>410</v>
      </c>
      <c r="P9496" s="175" t="s">
        <v>73</v>
      </c>
    </row>
    <row r="9497" spans="1:16" ht="17.25">
      <c r="A9497" s="183" t="s">
        <v>18910</v>
      </c>
      <c r="B9497" s="183" t="s">
        <v>18911</v>
      </c>
      <c r="C9497" s="183" t="s">
        <v>73</v>
      </c>
      <c r="D9497" s="183" t="s">
        <v>74</v>
      </c>
      <c r="E9497" s="184"/>
      <c r="F9497" s="184"/>
      <c r="G9497" s="185"/>
      <c r="H9497" s="185"/>
      <c r="I9497" s="184"/>
      <c r="J9497" s="184"/>
      <c r="K9497" s="185" t="s">
        <v>410</v>
      </c>
      <c r="L9497" s="185"/>
      <c r="M9497" s="186"/>
      <c r="N9497" s="61" t="s">
        <v>410</v>
      </c>
      <c r="P9497" s="175" t="s">
        <v>73</v>
      </c>
    </row>
    <row r="9498" spans="1:16" ht="17.25">
      <c r="A9498" s="183" t="s">
        <v>18912</v>
      </c>
      <c r="B9498" s="183" t="s">
        <v>18913</v>
      </c>
      <c r="C9498" s="183" t="s">
        <v>73</v>
      </c>
      <c r="D9498" s="183" t="s">
        <v>74</v>
      </c>
      <c r="E9498" s="184"/>
      <c r="F9498" s="184"/>
      <c r="G9498" s="185"/>
      <c r="H9498" s="185"/>
      <c r="I9498" s="184"/>
      <c r="J9498" s="184"/>
      <c r="K9498" s="185" t="s">
        <v>410</v>
      </c>
      <c r="L9498" s="185"/>
      <c r="M9498" s="186"/>
      <c r="N9498" s="61" t="s">
        <v>410</v>
      </c>
      <c r="P9498" s="175" t="s">
        <v>73</v>
      </c>
    </row>
    <row r="9499" spans="1:16" ht="17.25">
      <c r="A9499" s="183" t="s">
        <v>18914</v>
      </c>
      <c r="B9499" s="183" t="s">
        <v>18915</v>
      </c>
      <c r="C9499" s="183" t="s">
        <v>73</v>
      </c>
      <c r="D9499" s="183" t="s">
        <v>74</v>
      </c>
      <c r="E9499" s="184">
        <v>150</v>
      </c>
      <c r="F9499" s="184">
        <v>150</v>
      </c>
      <c r="G9499" s="185"/>
      <c r="H9499" s="185"/>
      <c r="I9499" s="184">
        <v>53.09</v>
      </c>
      <c r="J9499" s="184">
        <v>203.09</v>
      </c>
      <c r="K9499" s="185">
        <v>90</v>
      </c>
      <c r="L9499" s="185"/>
      <c r="M9499" s="186"/>
      <c r="N9499" s="61" t="s">
        <v>51</v>
      </c>
      <c r="P9499" s="175" t="s">
        <v>73</v>
      </c>
    </row>
    <row r="9500" spans="1:16" ht="17.25">
      <c r="A9500" s="183" t="s">
        <v>18916</v>
      </c>
      <c r="B9500" s="183" t="s">
        <v>18917</v>
      </c>
      <c r="C9500" s="183" t="s">
        <v>73</v>
      </c>
      <c r="D9500" s="183" t="s">
        <v>74</v>
      </c>
      <c r="E9500" s="184"/>
      <c r="F9500" s="184"/>
      <c r="G9500" s="185"/>
      <c r="H9500" s="185"/>
      <c r="I9500" s="184"/>
      <c r="J9500" s="184"/>
      <c r="K9500" s="185" t="s">
        <v>410</v>
      </c>
      <c r="L9500" s="185"/>
      <c r="M9500" s="186"/>
      <c r="N9500" s="61" t="s">
        <v>410</v>
      </c>
      <c r="P9500" s="175" t="s">
        <v>73</v>
      </c>
    </row>
    <row r="9501" spans="1:16" ht="17.25">
      <c r="A9501" s="183" t="s">
        <v>18918</v>
      </c>
      <c r="B9501" s="183" t="s">
        <v>18919</v>
      </c>
      <c r="C9501" s="183" t="s">
        <v>73</v>
      </c>
      <c r="D9501" s="183" t="s">
        <v>74</v>
      </c>
      <c r="E9501" s="184">
        <v>135</v>
      </c>
      <c r="F9501" s="184">
        <v>110</v>
      </c>
      <c r="G9501" s="185" t="s">
        <v>94</v>
      </c>
      <c r="H9501" s="185"/>
      <c r="I9501" s="184">
        <v>46.77</v>
      </c>
      <c r="J9501" s="184">
        <v>156.77</v>
      </c>
      <c r="K9501" s="185">
        <v>95</v>
      </c>
      <c r="L9501" s="185"/>
      <c r="M9501" s="186"/>
      <c r="N9501" s="61" t="s">
        <v>51</v>
      </c>
      <c r="P9501" s="175" t="s">
        <v>73</v>
      </c>
    </row>
    <row r="9502" spans="1:16" ht="17.25">
      <c r="A9502" s="183" t="s">
        <v>18920</v>
      </c>
      <c r="B9502" s="183" t="s">
        <v>18921</v>
      </c>
      <c r="C9502" s="183" t="s">
        <v>73</v>
      </c>
      <c r="D9502" s="183" t="s">
        <v>74</v>
      </c>
      <c r="E9502" s="184"/>
      <c r="F9502" s="184"/>
      <c r="G9502" s="185"/>
      <c r="H9502" s="185"/>
      <c r="I9502" s="184"/>
      <c r="J9502" s="184"/>
      <c r="K9502" s="185" t="s">
        <v>410</v>
      </c>
      <c r="L9502" s="185"/>
      <c r="M9502" s="186"/>
      <c r="N9502" s="61" t="s">
        <v>410</v>
      </c>
      <c r="P9502" s="175" t="s">
        <v>73</v>
      </c>
    </row>
    <row r="9503" spans="1:16" ht="17.25">
      <c r="A9503" s="183" t="s">
        <v>18922</v>
      </c>
      <c r="B9503" s="183" t="s">
        <v>18923</v>
      </c>
      <c r="C9503" s="183" t="s">
        <v>73</v>
      </c>
      <c r="D9503" s="183" t="s">
        <v>74</v>
      </c>
      <c r="E9503" s="184">
        <v>192</v>
      </c>
      <c r="F9503" s="184">
        <v>192</v>
      </c>
      <c r="G9503" s="185"/>
      <c r="H9503" s="185"/>
      <c r="I9503" s="184">
        <v>44.35</v>
      </c>
      <c r="J9503" s="184">
        <v>236.35</v>
      </c>
      <c r="K9503" s="185">
        <v>0</v>
      </c>
      <c r="L9503" s="185"/>
      <c r="M9503" s="186"/>
      <c r="N9503" s="61" t="s">
        <v>51</v>
      </c>
      <c r="P9503" s="175" t="s">
        <v>73</v>
      </c>
    </row>
    <row r="9504" spans="1:16" ht="17.25">
      <c r="A9504" s="183" t="s">
        <v>18924</v>
      </c>
      <c r="B9504" s="183" t="s">
        <v>18925</v>
      </c>
      <c r="C9504" s="183" t="s">
        <v>73</v>
      </c>
      <c r="D9504" s="183" t="s">
        <v>74</v>
      </c>
      <c r="E9504" s="184">
        <v>156</v>
      </c>
      <c r="F9504" s="184">
        <v>156</v>
      </c>
      <c r="G9504" s="185"/>
      <c r="H9504" s="185"/>
      <c r="I9504" s="184">
        <v>45.24</v>
      </c>
      <c r="J9504" s="184">
        <v>201.24</v>
      </c>
      <c r="K9504" s="185">
        <v>0</v>
      </c>
      <c r="L9504" s="185"/>
      <c r="M9504" s="186"/>
      <c r="N9504" s="61" t="s">
        <v>51</v>
      </c>
      <c r="P9504" s="175" t="s">
        <v>73</v>
      </c>
    </row>
    <row r="9505" spans="1:16" ht="17.25">
      <c r="A9505" s="183" t="s">
        <v>18926</v>
      </c>
      <c r="B9505" s="183" t="s">
        <v>18927</v>
      </c>
      <c r="C9505" s="183" t="s">
        <v>73</v>
      </c>
      <c r="D9505" s="183" t="s">
        <v>74</v>
      </c>
      <c r="E9505" s="184"/>
      <c r="F9505" s="184"/>
      <c r="G9505" s="185"/>
      <c r="H9505" s="185"/>
      <c r="I9505" s="184"/>
      <c r="J9505" s="184"/>
      <c r="K9505" s="185" t="s">
        <v>410</v>
      </c>
      <c r="L9505" s="185"/>
      <c r="M9505" s="186"/>
      <c r="N9505" s="61" t="s">
        <v>410</v>
      </c>
      <c r="P9505" s="175" t="s">
        <v>73</v>
      </c>
    </row>
    <row r="9506" spans="1:16" ht="17.25">
      <c r="A9506" s="183" t="s">
        <v>18928</v>
      </c>
      <c r="B9506" s="183" t="s">
        <v>18929</v>
      </c>
      <c r="C9506" s="183" t="s">
        <v>73</v>
      </c>
      <c r="D9506" s="183" t="s">
        <v>74</v>
      </c>
      <c r="E9506" s="184"/>
      <c r="F9506" s="184"/>
      <c r="G9506" s="185"/>
      <c r="H9506" s="185"/>
      <c r="I9506" s="184"/>
      <c r="J9506" s="184"/>
      <c r="K9506" s="185" t="s">
        <v>410</v>
      </c>
      <c r="L9506" s="185"/>
      <c r="M9506" s="186"/>
      <c r="N9506" s="61" t="s">
        <v>410</v>
      </c>
      <c r="P9506" s="175" t="s">
        <v>73</v>
      </c>
    </row>
    <row r="9507" spans="1:16" ht="17.25">
      <c r="A9507" s="183" t="s">
        <v>18930</v>
      </c>
      <c r="B9507" s="183" t="s">
        <v>18931</v>
      </c>
      <c r="C9507" s="183" t="s">
        <v>73</v>
      </c>
      <c r="D9507" s="183" t="s">
        <v>74</v>
      </c>
      <c r="E9507" s="184">
        <v>225</v>
      </c>
      <c r="F9507" s="184">
        <v>225</v>
      </c>
      <c r="G9507" s="185"/>
      <c r="H9507" s="185"/>
      <c r="I9507" s="184">
        <v>107.01</v>
      </c>
      <c r="J9507" s="184">
        <v>332.01</v>
      </c>
      <c r="K9507" s="185">
        <v>0</v>
      </c>
      <c r="L9507" s="185"/>
      <c r="M9507" s="186"/>
      <c r="N9507" s="61" t="s">
        <v>51</v>
      </c>
      <c r="P9507" s="175" t="s">
        <v>73</v>
      </c>
    </row>
    <row r="9508" spans="1:16" ht="17.25">
      <c r="A9508" s="183" t="s">
        <v>18932</v>
      </c>
      <c r="B9508" s="183" t="s">
        <v>18933</v>
      </c>
      <c r="C9508" s="183" t="s">
        <v>73</v>
      </c>
      <c r="D9508" s="183" t="s">
        <v>74</v>
      </c>
      <c r="E9508" s="184"/>
      <c r="F9508" s="184"/>
      <c r="G9508" s="185"/>
      <c r="H9508" s="185"/>
      <c r="I9508" s="184"/>
      <c r="J9508" s="184"/>
      <c r="K9508" s="185" t="s">
        <v>410</v>
      </c>
      <c r="L9508" s="185"/>
      <c r="M9508" s="186"/>
      <c r="N9508" s="61" t="s">
        <v>410</v>
      </c>
      <c r="P9508" s="175" t="s">
        <v>73</v>
      </c>
    </row>
    <row r="9509" spans="1:16" ht="17.25">
      <c r="A9509" s="183" t="s">
        <v>18934</v>
      </c>
      <c r="B9509" s="183" t="s">
        <v>18935</v>
      </c>
      <c r="C9509" s="183" t="s">
        <v>73</v>
      </c>
      <c r="D9509" s="183" t="s">
        <v>74</v>
      </c>
      <c r="E9509" s="184"/>
      <c r="F9509" s="184"/>
      <c r="G9509" s="185"/>
      <c r="H9509" s="185"/>
      <c r="I9509" s="184"/>
      <c r="J9509" s="184"/>
      <c r="K9509" s="185" t="s">
        <v>410</v>
      </c>
      <c r="L9509" s="185"/>
      <c r="M9509" s="186"/>
      <c r="N9509" s="61" t="s">
        <v>410</v>
      </c>
      <c r="P9509" s="175" t="s">
        <v>73</v>
      </c>
    </row>
    <row r="9510" spans="1:16" ht="17.25">
      <c r="A9510" s="183" t="s">
        <v>18936</v>
      </c>
      <c r="B9510" s="183" t="s">
        <v>18937</v>
      </c>
      <c r="C9510" s="183" t="s">
        <v>73</v>
      </c>
      <c r="D9510" s="183" t="s">
        <v>74</v>
      </c>
      <c r="E9510" s="184"/>
      <c r="F9510" s="184"/>
      <c r="G9510" s="185"/>
      <c r="H9510" s="185"/>
      <c r="I9510" s="184"/>
      <c r="J9510" s="184"/>
      <c r="K9510" s="185" t="s">
        <v>410</v>
      </c>
      <c r="L9510" s="185"/>
      <c r="M9510" s="186"/>
      <c r="N9510" s="61" t="s">
        <v>410</v>
      </c>
      <c r="P9510" s="175" t="s">
        <v>73</v>
      </c>
    </row>
    <row r="9511" spans="1:16" ht="17.25">
      <c r="A9511" s="183" t="s">
        <v>18938</v>
      </c>
      <c r="B9511" s="183" t="s">
        <v>18939</v>
      </c>
      <c r="C9511" s="183" t="s">
        <v>73</v>
      </c>
      <c r="D9511" s="183" t="s">
        <v>74</v>
      </c>
      <c r="E9511" s="184"/>
      <c r="F9511" s="184"/>
      <c r="G9511" s="185"/>
      <c r="H9511" s="185"/>
      <c r="I9511" s="184"/>
      <c r="J9511" s="184"/>
      <c r="K9511" s="185" t="s">
        <v>410</v>
      </c>
      <c r="L9511" s="185"/>
      <c r="M9511" s="186"/>
      <c r="N9511" s="61" t="s">
        <v>410</v>
      </c>
      <c r="P9511" s="175" t="s">
        <v>73</v>
      </c>
    </row>
    <row r="9512" spans="1:16" ht="17.25">
      <c r="A9512" s="183" t="s">
        <v>18940</v>
      </c>
      <c r="B9512" s="183" t="s">
        <v>18941</v>
      </c>
      <c r="C9512" s="183" t="s">
        <v>73</v>
      </c>
      <c r="D9512" s="183" t="s">
        <v>74</v>
      </c>
      <c r="E9512" s="184"/>
      <c r="F9512" s="184"/>
      <c r="G9512" s="185"/>
      <c r="H9512" s="185"/>
      <c r="I9512" s="184"/>
      <c r="J9512" s="184"/>
      <c r="K9512" s="185" t="s">
        <v>410</v>
      </c>
      <c r="L9512" s="185"/>
      <c r="M9512" s="186"/>
      <c r="N9512" s="61" t="s">
        <v>410</v>
      </c>
      <c r="P9512" s="175" t="s">
        <v>73</v>
      </c>
    </row>
    <row r="9513" spans="1:16" ht="17.25">
      <c r="A9513" s="183" t="s">
        <v>18942</v>
      </c>
      <c r="B9513" s="183" t="s">
        <v>18943</v>
      </c>
      <c r="C9513" s="183" t="s">
        <v>73</v>
      </c>
      <c r="D9513" s="183" t="s">
        <v>74</v>
      </c>
      <c r="E9513" s="184"/>
      <c r="F9513" s="184"/>
      <c r="G9513" s="185"/>
      <c r="H9513" s="185"/>
      <c r="I9513" s="184"/>
      <c r="J9513" s="184"/>
      <c r="K9513" s="185" t="s">
        <v>410</v>
      </c>
      <c r="L9513" s="185"/>
      <c r="M9513" s="186"/>
      <c r="N9513" s="61" t="s">
        <v>410</v>
      </c>
      <c r="P9513" s="175" t="s">
        <v>73</v>
      </c>
    </row>
    <row r="9514" spans="1:16" ht="17.25">
      <c r="A9514" s="183" t="s">
        <v>18944</v>
      </c>
      <c r="B9514" s="183" t="s">
        <v>18945</v>
      </c>
      <c r="C9514" s="183" t="s">
        <v>73</v>
      </c>
      <c r="D9514" s="183" t="s">
        <v>74</v>
      </c>
      <c r="E9514" s="184"/>
      <c r="F9514" s="184"/>
      <c r="G9514" s="185"/>
      <c r="H9514" s="185"/>
      <c r="I9514" s="184"/>
      <c r="J9514" s="184"/>
      <c r="K9514" s="185" t="s">
        <v>410</v>
      </c>
      <c r="L9514" s="185"/>
      <c r="M9514" s="186"/>
      <c r="N9514" s="61" t="s">
        <v>410</v>
      </c>
      <c r="P9514" s="175" t="s">
        <v>73</v>
      </c>
    </row>
    <row r="9515" spans="1:16" ht="17.25">
      <c r="A9515" s="183" t="s">
        <v>18946</v>
      </c>
      <c r="B9515" s="183" t="s">
        <v>18947</v>
      </c>
      <c r="C9515" s="183" t="s">
        <v>73</v>
      </c>
      <c r="D9515" s="183" t="s">
        <v>74</v>
      </c>
      <c r="E9515" s="184"/>
      <c r="F9515" s="184"/>
      <c r="G9515" s="185"/>
      <c r="H9515" s="185"/>
      <c r="I9515" s="184"/>
      <c r="J9515" s="184"/>
      <c r="K9515" s="185" t="s">
        <v>410</v>
      </c>
      <c r="L9515" s="185"/>
      <c r="M9515" s="186"/>
      <c r="N9515" s="61" t="s">
        <v>410</v>
      </c>
      <c r="P9515" s="175" t="s">
        <v>73</v>
      </c>
    </row>
    <row r="9516" spans="1:16" ht="17.25">
      <c r="A9516" s="183" t="s">
        <v>18948</v>
      </c>
      <c r="B9516" s="183" t="s">
        <v>18949</v>
      </c>
      <c r="C9516" s="183" t="s">
        <v>73</v>
      </c>
      <c r="D9516" s="183" t="s">
        <v>74</v>
      </c>
      <c r="E9516" s="184"/>
      <c r="F9516" s="184"/>
      <c r="G9516" s="185"/>
      <c r="H9516" s="185"/>
      <c r="I9516" s="184"/>
      <c r="J9516" s="184"/>
      <c r="K9516" s="185" t="s">
        <v>410</v>
      </c>
      <c r="L9516" s="185"/>
      <c r="M9516" s="186"/>
      <c r="N9516" s="61" t="s">
        <v>410</v>
      </c>
      <c r="P9516" s="175" t="s">
        <v>73</v>
      </c>
    </row>
    <row r="9517" spans="1:16" ht="17.25">
      <c r="A9517" s="183" t="s">
        <v>18950</v>
      </c>
      <c r="B9517" s="183" t="s">
        <v>18951</v>
      </c>
      <c r="C9517" s="183" t="s">
        <v>73</v>
      </c>
      <c r="D9517" s="183" t="s">
        <v>74</v>
      </c>
      <c r="E9517" s="184"/>
      <c r="F9517" s="184"/>
      <c r="G9517" s="185"/>
      <c r="H9517" s="185"/>
      <c r="I9517" s="184"/>
      <c r="J9517" s="184"/>
      <c r="K9517" s="185" t="s">
        <v>410</v>
      </c>
      <c r="L9517" s="185"/>
      <c r="M9517" s="186"/>
      <c r="N9517" s="61" t="s">
        <v>410</v>
      </c>
      <c r="P9517" s="175" t="s">
        <v>73</v>
      </c>
    </row>
    <row r="9518" spans="1:16" ht="17.25">
      <c r="A9518" s="183" t="s">
        <v>18952</v>
      </c>
      <c r="B9518" s="183" t="s">
        <v>18953</v>
      </c>
      <c r="C9518" s="183" t="s">
        <v>73</v>
      </c>
      <c r="D9518" s="183" t="s">
        <v>74</v>
      </c>
      <c r="E9518" s="184"/>
      <c r="F9518" s="184"/>
      <c r="G9518" s="185"/>
      <c r="H9518" s="185"/>
      <c r="I9518" s="184"/>
      <c r="J9518" s="184"/>
      <c r="K9518" s="185" t="s">
        <v>410</v>
      </c>
      <c r="L9518" s="185"/>
      <c r="M9518" s="186"/>
      <c r="N9518" s="61" t="s">
        <v>410</v>
      </c>
      <c r="P9518" s="175" t="s">
        <v>73</v>
      </c>
    </row>
    <row r="9519" spans="1:16" ht="17.25">
      <c r="A9519" s="183" t="s">
        <v>18954</v>
      </c>
      <c r="B9519" s="183" t="s">
        <v>18955</v>
      </c>
      <c r="C9519" s="183" t="s">
        <v>73</v>
      </c>
      <c r="D9519" s="183" t="s">
        <v>74</v>
      </c>
      <c r="E9519" s="184"/>
      <c r="F9519" s="184"/>
      <c r="G9519" s="185"/>
      <c r="H9519" s="185"/>
      <c r="I9519" s="184"/>
      <c r="J9519" s="184"/>
      <c r="K9519" s="185" t="s">
        <v>410</v>
      </c>
      <c r="L9519" s="185"/>
      <c r="M9519" s="186"/>
      <c r="N9519" s="61" t="s">
        <v>410</v>
      </c>
      <c r="P9519" s="175" t="s">
        <v>73</v>
      </c>
    </row>
    <row r="9520" spans="1:16" ht="17.25">
      <c r="A9520" s="183" t="s">
        <v>18956</v>
      </c>
      <c r="B9520" s="183" t="s">
        <v>18957</v>
      </c>
      <c r="C9520" s="183" t="s">
        <v>73</v>
      </c>
      <c r="D9520" s="183" t="s">
        <v>74</v>
      </c>
      <c r="E9520" s="184"/>
      <c r="F9520" s="184"/>
      <c r="G9520" s="185"/>
      <c r="H9520" s="185"/>
      <c r="I9520" s="184"/>
      <c r="J9520" s="184"/>
      <c r="K9520" s="185" t="s">
        <v>410</v>
      </c>
      <c r="L9520" s="185"/>
      <c r="M9520" s="186"/>
      <c r="N9520" s="61" t="s">
        <v>410</v>
      </c>
      <c r="P9520" s="175" t="s">
        <v>73</v>
      </c>
    </row>
    <row r="9521" spans="1:16" ht="17.25">
      <c r="A9521" s="183" t="s">
        <v>18958</v>
      </c>
      <c r="B9521" s="183" t="s">
        <v>18959</v>
      </c>
      <c r="C9521" s="183" t="s">
        <v>73</v>
      </c>
      <c r="D9521" s="183" t="s">
        <v>74</v>
      </c>
      <c r="E9521" s="184"/>
      <c r="F9521" s="184"/>
      <c r="G9521" s="185"/>
      <c r="H9521" s="185"/>
      <c r="I9521" s="184"/>
      <c r="J9521" s="184"/>
      <c r="K9521" s="185" t="s">
        <v>410</v>
      </c>
      <c r="L9521" s="185"/>
      <c r="M9521" s="186"/>
      <c r="N9521" s="61" t="s">
        <v>410</v>
      </c>
      <c r="P9521" s="175" t="s">
        <v>73</v>
      </c>
    </row>
    <row r="9522" spans="1:16" ht="17.25">
      <c r="A9522" s="183" t="s">
        <v>18960</v>
      </c>
      <c r="B9522" s="183" t="s">
        <v>18961</v>
      </c>
      <c r="C9522" s="183" t="s">
        <v>73</v>
      </c>
      <c r="D9522" s="183" t="s">
        <v>74</v>
      </c>
      <c r="E9522" s="184"/>
      <c r="F9522" s="184"/>
      <c r="G9522" s="185"/>
      <c r="H9522" s="185"/>
      <c r="I9522" s="184"/>
      <c r="J9522" s="184"/>
      <c r="K9522" s="185" t="s">
        <v>410</v>
      </c>
      <c r="L9522" s="185"/>
      <c r="M9522" s="186"/>
      <c r="N9522" s="61" t="s">
        <v>410</v>
      </c>
      <c r="P9522" s="175" t="s">
        <v>73</v>
      </c>
    </row>
    <row r="9523" spans="1:16" ht="17.25">
      <c r="A9523" s="183" t="s">
        <v>18962</v>
      </c>
      <c r="B9523" s="183" t="s">
        <v>18963</v>
      </c>
      <c r="C9523" s="183" t="s">
        <v>73</v>
      </c>
      <c r="D9523" s="183" t="s">
        <v>74</v>
      </c>
      <c r="E9523" s="184"/>
      <c r="F9523" s="184"/>
      <c r="G9523" s="185"/>
      <c r="H9523" s="185"/>
      <c r="I9523" s="184"/>
      <c r="J9523" s="184"/>
      <c r="K9523" s="185" t="s">
        <v>410</v>
      </c>
      <c r="L9523" s="185"/>
      <c r="M9523" s="186"/>
      <c r="N9523" s="61" t="s">
        <v>410</v>
      </c>
      <c r="P9523" s="175" t="s">
        <v>73</v>
      </c>
    </row>
    <row r="9524" spans="1:16" ht="17.25">
      <c r="A9524" s="183" t="s">
        <v>18964</v>
      </c>
      <c r="B9524" s="183" t="s">
        <v>18965</v>
      </c>
      <c r="C9524" s="183" t="s">
        <v>2206</v>
      </c>
      <c r="D9524" s="183" t="s">
        <v>2207</v>
      </c>
      <c r="E9524" s="184"/>
      <c r="F9524" s="184"/>
      <c r="G9524" s="185"/>
      <c r="H9524" s="185"/>
      <c r="I9524" s="184"/>
      <c r="J9524" s="184"/>
      <c r="K9524" s="185" t="s">
        <v>410</v>
      </c>
      <c r="L9524" s="185"/>
      <c r="M9524" s="186"/>
      <c r="N9524" s="61" t="s">
        <v>410</v>
      </c>
      <c r="P9524" s="175" t="s">
        <v>2206</v>
      </c>
    </row>
    <row r="9525" spans="1:16" ht="17.25">
      <c r="A9525" s="183" t="s">
        <v>18966</v>
      </c>
      <c r="B9525" s="183" t="s">
        <v>18967</v>
      </c>
      <c r="C9525" s="183" t="s">
        <v>2206</v>
      </c>
      <c r="D9525" s="183" t="s">
        <v>2207</v>
      </c>
      <c r="E9525" s="184"/>
      <c r="F9525" s="184"/>
      <c r="G9525" s="185"/>
      <c r="H9525" s="185"/>
      <c r="I9525" s="184"/>
      <c r="J9525" s="184"/>
      <c r="K9525" s="185" t="s">
        <v>410</v>
      </c>
      <c r="L9525" s="185"/>
      <c r="M9525" s="186"/>
      <c r="N9525" s="61" t="s">
        <v>410</v>
      </c>
      <c r="P9525" s="175" t="s">
        <v>2206</v>
      </c>
    </row>
    <row r="9526" spans="1:16" ht="17.25">
      <c r="A9526" s="183" t="s">
        <v>18968</v>
      </c>
      <c r="B9526" s="183" t="s">
        <v>18969</v>
      </c>
      <c r="C9526" s="183" t="s">
        <v>2206</v>
      </c>
      <c r="D9526" s="183" t="s">
        <v>2207</v>
      </c>
      <c r="E9526" s="184">
        <v>170</v>
      </c>
      <c r="F9526" s="184">
        <v>170</v>
      </c>
      <c r="G9526" s="185"/>
      <c r="H9526" s="185"/>
      <c r="I9526" s="184">
        <v>101.11</v>
      </c>
      <c r="J9526" s="184">
        <v>271.11</v>
      </c>
      <c r="K9526" s="185">
        <v>33</v>
      </c>
      <c r="L9526" s="185"/>
      <c r="M9526" s="186"/>
      <c r="N9526" s="61" t="s">
        <v>51</v>
      </c>
      <c r="P9526" s="175" t="s">
        <v>2206</v>
      </c>
    </row>
    <row r="9527" spans="1:16" ht="17.25">
      <c r="A9527" s="183" t="s">
        <v>18970</v>
      </c>
      <c r="B9527" s="183" t="s">
        <v>18971</v>
      </c>
      <c r="C9527" s="183" t="s">
        <v>2206</v>
      </c>
      <c r="D9527" s="183" t="s">
        <v>2207</v>
      </c>
      <c r="E9527" s="184">
        <v>170</v>
      </c>
      <c r="F9527" s="184">
        <v>150</v>
      </c>
      <c r="G9527" s="185" t="s">
        <v>263</v>
      </c>
      <c r="H9527" s="185"/>
      <c r="I9527" s="184">
        <v>38.41</v>
      </c>
      <c r="J9527" s="184">
        <v>188.41</v>
      </c>
      <c r="K9527" s="185">
        <v>564</v>
      </c>
      <c r="L9527" s="185"/>
      <c r="M9527" s="186"/>
      <c r="N9527" s="61" t="s">
        <v>51</v>
      </c>
      <c r="P9527" s="175" t="s">
        <v>2206</v>
      </c>
    </row>
    <row r="9528" spans="1:16" ht="17.25">
      <c r="A9528" s="183" t="s">
        <v>18972</v>
      </c>
      <c r="B9528" s="183" t="s">
        <v>18973</v>
      </c>
      <c r="C9528" s="183" t="s">
        <v>2206</v>
      </c>
      <c r="D9528" s="183" t="s">
        <v>2207</v>
      </c>
      <c r="E9528" s="184"/>
      <c r="F9528" s="184"/>
      <c r="G9528" s="185"/>
      <c r="H9528" s="185"/>
      <c r="I9528" s="184"/>
      <c r="J9528" s="184"/>
      <c r="K9528" s="185" t="s">
        <v>410</v>
      </c>
      <c r="L9528" s="185"/>
      <c r="M9528" s="186"/>
      <c r="N9528" s="61" t="s">
        <v>410</v>
      </c>
      <c r="P9528" s="175" t="s">
        <v>2206</v>
      </c>
    </row>
    <row r="9529" spans="1:16" ht="17.25">
      <c r="A9529" s="183" t="s">
        <v>18974</v>
      </c>
      <c r="B9529" s="183" t="s">
        <v>18975</v>
      </c>
      <c r="C9529" s="183" t="s">
        <v>2206</v>
      </c>
      <c r="D9529" s="183" t="s">
        <v>2207</v>
      </c>
      <c r="E9529" s="184">
        <v>245</v>
      </c>
      <c r="F9529" s="184">
        <v>190</v>
      </c>
      <c r="G9529" s="185" t="s">
        <v>203</v>
      </c>
      <c r="H9529" s="185"/>
      <c r="I9529" s="184">
        <v>43.11</v>
      </c>
      <c r="J9529" s="184">
        <v>233.11</v>
      </c>
      <c r="K9529" s="185">
        <v>241</v>
      </c>
      <c r="L9529" s="185" t="s">
        <v>57</v>
      </c>
      <c r="M9529" s="186" t="s">
        <v>551</v>
      </c>
      <c r="N9529" s="61" t="s">
        <v>51</v>
      </c>
      <c r="P9529" s="175" t="s">
        <v>2206</v>
      </c>
    </row>
    <row r="9530" spans="1:16" ht="17.25">
      <c r="A9530" s="183" t="s">
        <v>18976</v>
      </c>
      <c r="B9530" s="183" t="s">
        <v>18977</v>
      </c>
      <c r="C9530" s="183" t="s">
        <v>2206</v>
      </c>
      <c r="D9530" s="183" t="s">
        <v>2207</v>
      </c>
      <c r="E9530" s="184"/>
      <c r="F9530" s="184"/>
      <c r="G9530" s="185"/>
      <c r="H9530" s="185"/>
      <c r="I9530" s="184"/>
      <c r="J9530" s="184"/>
      <c r="K9530" s="185" t="s">
        <v>410</v>
      </c>
      <c r="L9530" s="185"/>
      <c r="M9530" s="186"/>
      <c r="N9530" s="61" t="s">
        <v>410</v>
      </c>
      <c r="P9530" s="175" t="s">
        <v>2206</v>
      </c>
    </row>
    <row r="9531" spans="1:16" ht="17.25">
      <c r="A9531" s="183" t="s">
        <v>18978</v>
      </c>
      <c r="B9531" s="183" t="s">
        <v>18979</v>
      </c>
      <c r="C9531" s="183" t="s">
        <v>2206</v>
      </c>
      <c r="D9531" s="183" t="s">
        <v>2207</v>
      </c>
      <c r="E9531" s="184"/>
      <c r="F9531" s="184"/>
      <c r="G9531" s="185"/>
      <c r="H9531" s="185"/>
      <c r="I9531" s="184"/>
      <c r="J9531" s="184"/>
      <c r="K9531" s="185" t="s">
        <v>410</v>
      </c>
      <c r="L9531" s="185"/>
      <c r="M9531" s="186"/>
      <c r="N9531" s="61" t="s">
        <v>410</v>
      </c>
      <c r="P9531" s="175" t="s">
        <v>2206</v>
      </c>
    </row>
    <row r="9532" spans="1:16" ht="17.25">
      <c r="A9532" s="183" t="s">
        <v>18980</v>
      </c>
      <c r="B9532" s="183" t="s">
        <v>18981</v>
      </c>
      <c r="C9532" s="183" t="s">
        <v>2206</v>
      </c>
      <c r="D9532" s="183" t="s">
        <v>2207</v>
      </c>
      <c r="E9532" s="184"/>
      <c r="F9532" s="184"/>
      <c r="G9532" s="185"/>
      <c r="H9532" s="185"/>
      <c r="I9532" s="184"/>
      <c r="J9532" s="184"/>
      <c r="K9532" s="185" t="s">
        <v>410</v>
      </c>
      <c r="L9532" s="185"/>
      <c r="M9532" s="186"/>
      <c r="N9532" s="61" t="s">
        <v>410</v>
      </c>
      <c r="P9532" s="175" t="s">
        <v>2206</v>
      </c>
    </row>
    <row r="9533" spans="1:16" ht="409.5">
      <c r="A9533" s="183" t="s">
        <v>18982</v>
      </c>
      <c r="B9533" s="190" t="s">
        <v>18983</v>
      </c>
      <c r="C9533" s="183" t="s">
        <v>2206</v>
      </c>
      <c r="D9533" s="183" t="s">
        <v>2207</v>
      </c>
      <c r="E9533" s="184"/>
      <c r="F9533" s="184"/>
      <c r="G9533" s="185"/>
      <c r="H9533" s="185"/>
      <c r="I9533" s="184"/>
      <c r="J9533" s="184"/>
      <c r="K9533" s="185" t="s">
        <v>410</v>
      </c>
      <c r="L9533" s="185"/>
      <c r="M9533" s="186"/>
      <c r="N9533" s="61" t="s">
        <v>410</v>
      </c>
      <c r="P9533" s="175" t="s">
        <v>2206</v>
      </c>
    </row>
    <row r="9534" spans="1:16" ht="409.5">
      <c r="A9534" s="183" t="s">
        <v>18984</v>
      </c>
      <c r="B9534" s="190" t="s">
        <v>18985</v>
      </c>
      <c r="C9534" s="183" t="s">
        <v>2206</v>
      </c>
      <c r="D9534" s="183" t="s">
        <v>2207</v>
      </c>
      <c r="E9534" s="184">
        <v>157</v>
      </c>
      <c r="F9534" s="184">
        <v>120</v>
      </c>
      <c r="G9534" s="188" t="s">
        <v>1652</v>
      </c>
      <c r="H9534" s="185" t="s">
        <v>4609</v>
      </c>
      <c r="I9534" s="184">
        <v>50.32</v>
      </c>
      <c r="J9534" s="184">
        <v>170.32</v>
      </c>
      <c r="K9534" s="185">
        <v>69</v>
      </c>
      <c r="L9534" s="185"/>
      <c r="M9534" s="186"/>
      <c r="N9534" s="61" t="s">
        <v>51</v>
      </c>
      <c r="P9534" s="175" t="s">
        <v>2206</v>
      </c>
    </row>
    <row r="9535" spans="1:16" ht="17.25">
      <c r="A9535" s="183" t="s">
        <v>18986</v>
      </c>
      <c r="B9535" s="183" t="s">
        <v>18987</v>
      </c>
      <c r="C9535" s="183" t="s">
        <v>2206</v>
      </c>
      <c r="D9535" s="183" t="s">
        <v>2207</v>
      </c>
      <c r="E9535" s="184">
        <v>157</v>
      </c>
      <c r="F9535" s="184">
        <v>120</v>
      </c>
      <c r="G9535" s="185" t="s">
        <v>1652</v>
      </c>
      <c r="H9535" s="185" t="s">
        <v>4609</v>
      </c>
      <c r="I9535" s="184">
        <v>50.32</v>
      </c>
      <c r="J9535" s="184">
        <v>170.32</v>
      </c>
      <c r="K9535" s="185">
        <v>104</v>
      </c>
      <c r="L9535" s="185"/>
      <c r="M9535" s="186"/>
      <c r="N9535" s="61" t="s">
        <v>51</v>
      </c>
      <c r="P9535" s="175" t="s">
        <v>2206</v>
      </c>
    </row>
    <row r="9536" spans="1:16" ht="17.25">
      <c r="A9536" s="183" t="s">
        <v>18988</v>
      </c>
      <c r="B9536" s="183" t="s">
        <v>18989</v>
      </c>
      <c r="C9536" s="183" t="s">
        <v>2206</v>
      </c>
      <c r="D9536" s="183" t="s">
        <v>2207</v>
      </c>
      <c r="E9536" s="184"/>
      <c r="F9536" s="184"/>
      <c r="G9536" s="185"/>
      <c r="H9536" s="185"/>
      <c r="I9536" s="184"/>
      <c r="J9536" s="184"/>
      <c r="K9536" s="185" t="s">
        <v>410</v>
      </c>
      <c r="L9536" s="185"/>
      <c r="M9536" s="186"/>
      <c r="N9536" s="61" t="s">
        <v>410</v>
      </c>
      <c r="P9536" s="175" t="s">
        <v>2206</v>
      </c>
    </row>
    <row r="9537" spans="1:16" ht="17.25">
      <c r="A9537" s="183" t="s">
        <v>18990</v>
      </c>
      <c r="B9537" s="183" t="s">
        <v>18991</v>
      </c>
      <c r="C9537" s="183" t="s">
        <v>2206</v>
      </c>
      <c r="D9537" s="183" t="s">
        <v>2207</v>
      </c>
      <c r="E9537" s="184"/>
      <c r="F9537" s="184"/>
      <c r="G9537" s="185"/>
      <c r="H9537" s="185"/>
      <c r="I9537" s="184"/>
      <c r="J9537" s="184"/>
      <c r="K9537" s="185" t="s">
        <v>410</v>
      </c>
      <c r="L9537" s="185"/>
      <c r="M9537" s="186"/>
      <c r="N9537" s="61" t="s">
        <v>410</v>
      </c>
      <c r="P9537" s="175" t="s">
        <v>2206</v>
      </c>
    </row>
    <row r="9538" spans="1:16" ht="17.25">
      <c r="A9538" s="183" t="s">
        <v>18992</v>
      </c>
      <c r="B9538" s="183" t="s">
        <v>18993</v>
      </c>
      <c r="C9538" s="183" t="s">
        <v>2206</v>
      </c>
      <c r="D9538" s="183" t="s">
        <v>2207</v>
      </c>
      <c r="E9538" s="184"/>
      <c r="F9538" s="184"/>
      <c r="G9538" s="185"/>
      <c r="H9538" s="185"/>
      <c r="I9538" s="184"/>
      <c r="J9538" s="184"/>
      <c r="K9538" s="185" t="s">
        <v>410</v>
      </c>
      <c r="L9538" s="185"/>
      <c r="M9538" s="186"/>
      <c r="N9538" s="61" t="s">
        <v>410</v>
      </c>
      <c r="P9538" s="175" t="s">
        <v>2206</v>
      </c>
    </row>
    <row r="9539" spans="1:16" ht="17.25">
      <c r="A9539" s="183" t="s">
        <v>18994</v>
      </c>
      <c r="B9539" s="183" t="s">
        <v>18995</v>
      </c>
      <c r="C9539" s="183" t="s">
        <v>2206</v>
      </c>
      <c r="D9539" s="183" t="s">
        <v>2207</v>
      </c>
      <c r="E9539" s="184"/>
      <c r="F9539" s="184"/>
      <c r="G9539" s="185"/>
      <c r="H9539" s="185"/>
      <c r="I9539" s="184"/>
      <c r="J9539" s="184"/>
      <c r="K9539" s="185" t="s">
        <v>410</v>
      </c>
      <c r="L9539" s="185"/>
      <c r="M9539" s="186"/>
      <c r="N9539" s="61" t="s">
        <v>410</v>
      </c>
      <c r="P9539" s="175" t="s">
        <v>2206</v>
      </c>
    </row>
    <row r="9540" spans="1:16" ht="17.25">
      <c r="A9540" s="183" t="s">
        <v>18996</v>
      </c>
      <c r="B9540" s="183" t="s">
        <v>18997</v>
      </c>
      <c r="C9540" s="183" t="s">
        <v>2206</v>
      </c>
      <c r="D9540" s="183" t="s">
        <v>2207</v>
      </c>
      <c r="E9540" s="184"/>
      <c r="F9540" s="184"/>
      <c r="G9540" s="185"/>
      <c r="H9540" s="185"/>
      <c r="I9540" s="184"/>
      <c r="J9540" s="184"/>
      <c r="K9540" s="185" t="s">
        <v>410</v>
      </c>
      <c r="L9540" s="185"/>
      <c r="M9540" s="186"/>
      <c r="N9540" s="61" t="s">
        <v>410</v>
      </c>
      <c r="P9540" s="175" t="s">
        <v>2206</v>
      </c>
    </row>
    <row r="9541" spans="1:16" ht="17.25">
      <c r="A9541" s="183" t="s">
        <v>18998</v>
      </c>
      <c r="B9541" s="183" t="s">
        <v>18999</v>
      </c>
      <c r="C9541" s="183" t="s">
        <v>2206</v>
      </c>
      <c r="D9541" s="183" t="s">
        <v>2207</v>
      </c>
      <c r="E9541" s="184"/>
      <c r="F9541" s="184"/>
      <c r="G9541" s="185"/>
      <c r="H9541" s="185"/>
      <c r="I9541" s="184"/>
      <c r="J9541" s="184"/>
      <c r="K9541" s="185" t="s">
        <v>410</v>
      </c>
      <c r="L9541" s="185"/>
      <c r="M9541" s="186"/>
      <c r="N9541" s="61" t="s">
        <v>410</v>
      </c>
      <c r="P9541" s="175" t="s">
        <v>2206</v>
      </c>
    </row>
    <row r="9542" spans="1:16" ht="17.25">
      <c r="A9542" s="183" t="s">
        <v>19000</v>
      </c>
      <c r="B9542" s="183" t="s">
        <v>19001</v>
      </c>
      <c r="C9542" s="183" t="s">
        <v>2206</v>
      </c>
      <c r="D9542" s="183" t="s">
        <v>2207</v>
      </c>
      <c r="E9542" s="184"/>
      <c r="F9542" s="184"/>
      <c r="G9542" s="185"/>
      <c r="H9542" s="185"/>
      <c r="I9542" s="184"/>
      <c r="J9542" s="184"/>
      <c r="K9542" s="185" t="s">
        <v>410</v>
      </c>
      <c r="L9542" s="185"/>
      <c r="M9542" s="186"/>
      <c r="N9542" s="61" t="s">
        <v>410</v>
      </c>
      <c r="P9542" s="175" t="s">
        <v>2206</v>
      </c>
    </row>
    <row r="9543" spans="1:16" ht="17.25">
      <c r="A9543" s="183" t="s">
        <v>19002</v>
      </c>
      <c r="B9543" s="183" t="s">
        <v>19003</v>
      </c>
      <c r="C9543" s="183" t="s">
        <v>2206</v>
      </c>
      <c r="D9543" s="183" t="s">
        <v>2207</v>
      </c>
      <c r="E9543" s="184"/>
      <c r="F9543" s="184"/>
      <c r="G9543" s="185"/>
      <c r="H9543" s="185"/>
      <c r="I9543" s="184"/>
      <c r="J9543" s="184"/>
      <c r="K9543" s="185" t="s">
        <v>410</v>
      </c>
      <c r="L9543" s="185"/>
      <c r="M9543" s="186"/>
      <c r="N9543" s="61" t="s">
        <v>410</v>
      </c>
      <c r="P9543" s="175" t="s">
        <v>2206</v>
      </c>
    </row>
    <row r="9544" spans="1:16" ht="17.25">
      <c r="A9544" s="183" t="s">
        <v>19004</v>
      </c>
      <c r="B9544" s="183" t="s">
        <v>19005</v>
      </c>
      <c r="C9544" s="183" t="s">
        <v>2206</v>
      </c>
      <c r="D9544" s="183" t="s">
        <v>2207</v>
      </c>
      <c r="E9544" s="184">
        <v>150</v>
      </c>
      <c r="F9544" s="184">
        <v>115</v>
      </c>
      <c r="G9544" s="185" t="s">
        <v>1652</v>
      </c>
      <c r="H9544" s="185"/>
      <c r="I9544" s="184">
        <v>47.91</v>
      </c>
      <c r="J9544" s="184">
        <v>162.91</v>
      </c>
      <c r="K9544" s="185">
        <v>0</v>
      </c>
      <c r="L9544" s="185"/>
      <c r="M9544" s="186"/>
      <c r="N9544" s="61" t="s">
        <v>51</v>
      </c>
      <c r="P9544" s="175" t="s">
        <v>2206</v>
      </c>
    </row>
    <row r="9545" spans="1:16" ht="17.25">
      <c r="A9545" s="183" t="s">
        <v>19006</v>
      </c>
      <c r="B9545" s="183" t="s">
        <v>19007</v>
      </c>
      <c r="C9545" s="183" t="s">
        <v>2206</v>
      </c>
      <c r="D9545" s="183" t="s">
        <v>2207</v>
      </c>
      <c r="E9545" s="184"/>
      <c r="F9545" s="184"/>
      <c r="G9545" s="185"/>
      <c r="H9545" s="185"/>
      <c r="I9545" s="184"/>
      <c r="J9545" s="184"/>
      <c r="K9545" s="185" t="s">
        <v>410</v>
      </c>
      <c r="L9545" s="185"/>
      <c r="M9545" s="186"/>
      <c r="N9545" s="61" t="s">
        <v>410</v>
      </c>
      <c r="P9545" s="175" t="s">
        <v>2206</v>
      </c>
    </row>
    <row r="9546" spans="1:16" ht="17.25">
      <c r="A9546" s="183" t="s">
        <v>19008</v>
      </c>
      <c r="B9546" s="183" t="s">
        <v>19009</v>
      </c>
      <c r="C9546" s="183" t="s">
        <v>2206</v>
      </c>
      <c r="D9546" s="183" t="s">
        <v>2207</v>
      </c>
      <c r="E9546" s="184"/>
      <c r="F9546" s="184"/>
      <c r="G9546" s="188"/>
      <c r="H9546" s="185"/>
      <c r="I9546" s="184"/>
      <c r="J9546" s="184"/>
      <c r="K9546" s="185" t="s">
        <v>410</v>
      </c>
      <c r="L9546" s="185"/>
      <c r="M9546" s="186"/>
      <c r="N9546" s="61" t="s">
        <v>410</v>
      </c>
      <c r="P9546" s="175" t="s">
        <v>2206</v>
      </c>
    </row>
    <row r="9547" spans="1:16" ht="17.25">
      <c r="A9547" s="183" t="s">
        <v>19010</v>
      </c>
      <c r="B9547" s="183" t="s">
        <v>19011</v>
      </c>
      <c r="C9547" s="183" t="s">
        <v>2206</v>
      </c>
      <c r="D9547" s="183" t="s">
        <v>2207</v>
      </c>
      <c r="E9547" s="184"/>
      <c r="F9547" s="184"/>
      <c r="G9547" s="185"/>
      <c r="H9547" s="185"/>
      <c r="I9547" s="184"/>
      <c r="J9547" s="184"/>
      <c r="K9547" s="185" t="s">
        <v>410</v>
      </c>
      <c r="L9547" s="185"/>
      <c r="M9547" s="186"/>
      <c r="N9547" s="61" t="s">
        <v>410</v>
      </c>
      <c r="P9547" s="175" t="s">
        <v>2206</v>
      </c>
    </row>
    <row r="9548" spans="1:16" ht="17.25">
      <c r="A9548" s="183" t="s">
        <v>19012</v>
      </c>
      <c r="B9548" s="183" t="s">
        <v>19013</v>
      </c>
      <c r="C9548" s="183" t="s">
        <v>2206</v>
      </c>
      <c r="D9548" s="183" t="s">
        <v>2207</v>
      </c>
      <c r="E9548" s="184"/>
      <c r="F9548" s="184"/>
      <c r="G9548" s="185"/>
      <c r="H9548" s="185"/>
      <c r="I9548" s="184"/>
      <c r="J9548" s="184"/>
      <c r="K9548" s="185" t="s">
        <v>410</v>
      </c>
      <c r="L9548" s="185"/>
      <c r="M9548" s="186"/>
      <c r="N9548" s="61" t="s">
        <v>410</v>
      </c>
      <c r="P9548" s="175" t="s">
        <v>2206</v>
      </c>
    </row>
    <row r="9549" spans="1:16" ht="17.25">
      <c r="A9549" s="183" t="s">
        <v>19014</v>
      </c>
      <c r="B9549" s="183" t="s">
        <v>19015</v>
      </c>
      <c r="C9549" s="183" t="s">
        <v>2206</v>
      </c>
      <c r="D9549" s="183" t="s">
        <v>2207</v>
      </c>
      <c r="E9549" s="184"/>
      <c r="F9549" s="184"/>
      <c r="G9549" s="185"/>
      <c r="H9549" s="185"/>
      <c r="I9549" s="184"/>
      <c r="J9549" s="184"/>
      <c r="K9549" s="185" t="s">
        <v>410</v>
      </c>
      <c r="L9549" s="185"/>
      <c r="M9549" s="186"/>
      <c r="N9549" s="61" t="s">
        <v>410</v>
      </c>
      <c r="P9549" s="175" t="s">
        <v>2206</v>
      </c>
    </row>
    <row r="9550" spans="1:16" ht="17.25">
      <c r="A9550" s="183" t="s">
        <v>19016</v>
      </c>
      <c r="B9550" s="183" t="s">
        <v>19017</v>
      </c>
      <c r="C9550" s="183" t="s">
        <v>2206</v>
      </c>
      <c r="D9550" s="183" t="s">
        <v>2207</v>
      </c>
      <c r="E9550" s="184"/>
      <c r="F9550" s="184"/>
      <c r="G9550" s="185"/>
      <c r="H9550" s="185"/>
      <c r="I9550" s="184"/>
      <c r="J9550" s="184"/>
      <c r="K9550" s="185" t="s">
        <v>410</v>
      </c>
      <c r="L9550" s="185"/>
      <c r="M9550" s="186"/>
      <c r="N9550" s="61" t="s">
        <v>410</v>
      </c>
      <c r="P9550" s="175" t="s">
        <v>2206</v>
      </c>
    </row>
    <row r="9551" spans="1:16" ht="17.25">
      <c r="A9551" s="183" t="s">
        <v>19018</v>
      </c>
      <c r="B9551" s="183" t="s">
        <v>19019</v>
      </c>
      <c r="C9551" s="183" t="s">
        <v>2206</v>
      </c>
      <c r="D9551" s="183" t="s">
        <v>2207</v>
      </c>
      <c r="E9551" s="184"/>
      <c r="F9551" s="184"/>
      <c r="G9551" s="185"/>
      <c r="H9551" s="185"/>
      <c r="I9551" s="184"/>
      <c r="J9551" s="184"/>
      <c r="K9551" s="185" t="s">
        <v>410</v>
      </c>
      <c r="L9551" s="185"/>
      <c r="M9551" s="186"/>
      <c r="N9551" s="61" t="s">
        <v>410</v>
      </c>
      <c r="P9551" s="175" t="s">
        <v>2206</v>
      </c>
    </row>
    <row r="9552" spans="1:16" ht="17.25">
      <c r="A9552" s="183" t="s">
        <v>19020</v>
      </c>
      <c r="B9552" s="183" t="s">
        <v>19021</v>
      </c>
      <c r="C9552" s="183" t="s">
        <v>2206</v>
      </c>
      <c r="D9552" s="183" t="s">
        <v>2207</v>
      </c>
      <c r="E9552" s="184"/>
      <c r="F9552" s="184"/>
      <c r="G9552" s="185"/>
      <c r="H9552" s="185"/>
      <c r="I9552" s="184"/>
      <c r="J9552" s="184"/>
      <c r="K9552" s="185" t="s">
        <v>410</v>
      </c>
      <c r="L9552" s="185"/>
      <c r="M9552" s="186"/>
      <c r="N9552" s="61" t="s">
        <v>410</v>
      </c>
      <c r="P9552" s="175" t="s">
        <v>2206</v>
      </c>
    </row>
    <row r="9553" spans="1:16" ht="17.25">
      <c r="A9553" s="183" t="s">
        <v>19022</v>
      </c>
      <c r="B9553" s="183" t="s">
        <v>19023</v>
      </c>
      <c r="C9553" s="183" t="s">
        <v>2206</v>
      </c>
      <c r="D9553" s="183" t="s">
        <v>2207</v>
      </c>
      <c r="E9553" s="184"/>
      <c r="F9553" s="184"/>
      <c r="G9553" s="185"/>
      <c r="H9553" s="185"/>
      <c r="I9553" s="184"/>
      <c r="J9553" s="184"/>
      <c r="K9553" s="185" t="s">
        <v>410</v>
      </c>
      <c r="L9553" s="185"/>
      <c r="M9553" s="186"/>
      <c r="N9553" s="61" t="s">
        <v>410</v>
      </c>
      <c r="P9553" s="175" t="s">
        <v>2206</v>
      </c>
    </row>
    <row r="9554" spans="1:16" ht="17.25">
      <c r="A9554" s="183" t="s">
        <v>19024</v>
      </c>
      <c r="B9554" s="183" t="s">
        <v>19025</v>
      </c>
      <c r="C9554" s="183" t="s">
        <v>2206</v>
      </c>
      <c r="D9554" s="183" t="s">
        <v>2207</v>
      </c>
      <c r="E9554" s="184"/>
      <c r="F9554" s="184"/>
      <c r="G9554" s="185"/>
      <c r="H9554" s="185"/>
      <c r="I9554" s="184"/>
      <c r="J9554" s="184"/>
      <c r="K9554" s="185" t="s">
        <v>410</v>
      </c>
      <c r="L9554" s="185"/>
      <c r="M9554" s="186"/>
      <c r="N9554" s="61" t="s">
        <v>410</v>
      </c>
      <c r="P9554" s="175" t="s">
        <v>2206</v>
      </c>
    </row>
    <row r="9555" spans="1:16" ht="17.25">
      <c r="A9555" s="183" t="s">
        <v>19026</v>
      </c>
      <c r="B9555" s="183" t="s">
        <v>19027</v>
      </c>
      <c r="C9555" s="183" t="s">
        <v>2206</v>
      </c>
      <c r="D9555" s="183" t="s">
        <v>2207</v>
      </c>
      <c r="E9555" s="184"/>
      <c r="F9555" s="184"/>
      <c r="G9555" s="185"/>
      <c r="H9555" s="185"/>
      <c r="I9555" s="184"/>
      <c r="J9555" s="184"/>
      <c r="K9555" s="185" t="s">
        <v>410</v>
      </c>
      <c r="L9555" s="185"/>
      <c r="M9555" s="186"/>
      <c r="N9555" s="61" t="s">
        <v>410</v>
      </c>
      <c r="P9555" s="175" t="s">
        <v>2206</v>
      </c>
    </row>
    <row r="9556" spans="1:16" ht="17.25">
      <c r="A9556" s="183" t="s">
        <v>19028</v>
      </c>
      <c r="B9556" s="183" t="s">
        <v>19029</v>
      </c>
      <c r="C9556" s="183" t="s">
        <v>2206</v>
      </c>
      <c r="D9556" s="183" t="s">
        <v>2207</v>
      </c>
      <c r="E9556" s="184"/>
      <c r="F9556" s="184"/>
      <c r="G9556" s="185"/>
      <c r="H9556" s="185"/>
      <c r="I9556" s="184"/>
      <c r="J9556" s="184"/>
      <c r="K9556" s="185" t="s">
        <v>410</v>
      </c>
      <c r="L9556" s="185"/>
      <c r="M9556" s="186"/>
      <c r="N9556" s="61" t="s">
        <v>410</v>
      </c>
      <c r="P9556" s="175" t="s">
        <v>2206</v>
      </c>
    </row>
    <row r="9557" spans="1:16" ht="17.25">
      <c r="A9557" s="183" t="s">
        <v>19030</v>
      </c>
      <c r="B9557" s="183" t="s">
        <v>19031</v>
      </c>
      <c r="C9557" s="183" t="s">
        <v>2206</v>
      </c>
      <c r="D9557" s="183" t="s">
        <v>2207</v>
      </c>
      <c r="E9557" s="184"/>
      <c r="F9557" s="184"/>
      <c r="G9557" s="185"/>
      <c r="H9557" s="185"/>
      <c r="I9557" s="184"/>
      <c r="J9557" s="184"/>
      <c r="K9557" s="185" t="s">
        <v>410</v>
      </c>
      <c r="L9557" s="185"/>
      <c r="M9557" s="186"/>
      <c r="N9557" s="61" t="s">
        <v>410</v>
      </c>
      <c r="P9557" s="175" t="s">
        <v>2206</v>
      </c>
    </row>
    <row r="9558" spans="1:16" ht="17.25">
      <c r="A9558" s="183" t="s">
        <v>19032</v>
      </c>
      <c r="B9558" s="183" t="s">
        <v>19033</v>
      </c>
      <c r="C9558" s="183" t="s">
        <v>2206</v>
      </c>
      <c r="D9558" s="183" t="s">
        <v>2207</v>
      </c>
      <c r="E9558" s="184"/>
      <c r="F9558" s="184"/>
      <c r="G9558" s="185"/>
      <c r="H9558" s="185"/>
      <c r="I9558" s="184"/>
      <c r="J9558" s="184"/>
      <c r="K9558" s="183" t="s">
        <v>410</v>
      </c>
      <c r="L9558" s="183"/>
      <c r="M9558" s="186"/>
      <c r="N9558" s="61" t="s">
        <v>410</v>
      </c>
      <c r="P9558" s="175" t="s">
        <v>2206</v>
      </c>
    </row>
    <row r="9559" spans="1:16" ht="17.25">
      <c r="A9559" s="183" t="s">
        <v>19034</v>
      </c>
      <c r="B9559" s="183" t="s">
        <v>19035</v>
      </c>
      <c r="C9559" s="183" t="s">
        <v>2206</v>
      </c>
      <c r="D9559" s="183" t="s">
        <v>2207</v>
      </c>
      <c r="E9559" s="184"/>
      <c r="F9559" s="184"/>
      <c r="G9559" s="185"/>
      <c r="H9559" s="185"/>
      <c r="I9559" s="184"/>
      <c r="J9559" s="184"/>
      <c r="K9559" s="185" t="s">
        <v>410</v>
      </c>
      <c r="L9559" s="185"/>
      <c r="M9559" s="186"/>
      <c r="N9559" s="61" t="s">
        <v>410</v>
      </c>
      <c r="P9559" s="175" t="s">
        <v>2206</v>
      </c>
    </row>
    <row r="9560" spans="1:16" ht="17.25">
      <c r="A9560" s="183" t="s">
        <v>19036</v>
      </c>
      <c r="B9560" s="183" t="s">
        <v>19037</v>
      </c>
      <c r="C9560" s="183" t="s">
        <v>2206</v>
      </c>
      <c r="D9560" s="183" t="s">
        <v>2207</v>
      </c>
      <c r="E9560" s="184"/>
      <c r="F9560" s="184"/>
      <c r="G9560" s="185"/>
      <c r="H9560" s="185"/>
      <c r="I9560" s="184"/>
      <c r="J9560" s="184"/>
      <c r="K9560" s="185" t="s">
        <v>410</v>
      </c>
      <c r="L9560" s="185"/>
      <c r="M9560" s="186"/>
      <c r="N9560" s="61" t="s">
        <v>410</v>
      </c>
      <c r="P9560" s="175" t="s">
        <v>2206</v>
      </c>
    </row>
    <row r="9561" spans="1:16" ht="17.25">
      <c r="A9561" s="183" t="s">
        <v>19038</v>
      </c>
      <c r="B9561" s="183" t="s">
        <v>19039</v>
      </c>
      <c r="C9561" s="183" t="s">
        <v>2206</v>
      </c>
      <c r="D9561" s="183" t="s">
        <v>2207</v>
      </c>
      <c r="E9561" s="184"/>
      <c r="F9561" s="184"/>
      <c r="G9561" s="185"/>
      <c r="H9561" s="185"/>
      <c r="I9561" s="184"/>
      <c r="J9561" s="184"/>
      <c r="K9561" s="185" t="s">
        <v>410</v>
      </c>
      <c r="L9561" s="185"/>
      <c r="M9561" s="186"/>
      <c r="N9561" s="61" t="s">
        <v>410</v>
      </c>
      <c r="P9561" s="175" t="s">
        <v>2206</v>
      </c>
    </row>
    <row r="9562" spans="1:16" ht="17.25">
      <c r="A9562" s="183" t="s">
        <v>19040</v>
      </c>
      <c r="B9562" s="183" t="s">
        <v>19041</v>
      </c>
      <c r="C9562" s="183" t="s">
        <v>2206</v>
      </c>
      <c r="D9562" s="183" t="s">
        <v>2207</v>
      </c>
      <c r="E9562" s="184"/>
      <c r="F9562" s="184"/>
      <c r="G9562" s="185"/>
      <c r="H9562" s="185"/>
      <c r="I9562" s="184"/>
      <c r="J9562" s="184"/>
      <c r="K9562" s="185" t="s">
        <v>410</v>
      </c>
      <c r="L9562" s="185"/>
      <c r="M9562" s="186"/>
      <c r="N9562" s="61" t="s">
        <v>410</v>
      </c>
      <c r="P9562" s="175" t="s">
        <v>2206</v>
      </c>
    </row>
    <row r="9563" spans="1:16" ht="17.25">
      <c r="A9563" s="183" t="s">
        <v>19042</v>
      </c>
      <c r="B9563" s="183" t="s">
        <v>19043</v>
      </c>
      <c r="C9563" s="183" t="s">
        <v>2206</v>
      </c>
      <c r="D9563" s="183" t="s">
        <v>2207</v>
      </c>
      <c r="E9563" s="184"/>
      <c r="F9563" s="184"/>
      <c r="G9563" s="185"/>
      <c r="H9563" s="185"/>
      <c r="I9563" s="184"/>
      <c r="J9563" s="184"/>
      <c r="K9563" s="185" t="s">
        <v>410</v>
      </c>
      <c r="L9563" s="185"/>
      <c r="M9563" s="186"/>
      <c r="N9563" s="61" t="s">
        <v>410</v>
      </c>
      <c r="P9563" s="175" t="s">
        <v>2206</v>
      </c>
    </row>
    <row r="9564" spans="1:16" ht="17.25">
      <c r="A9564" s="183" t="s">
        <v>19044</v>
      </c>
      <c r="B9564" s="183" t="s">
        <v>19045</v>
      </c>
      <c r="C9564" s="183" t="s">
        <v>2206</v>
      </c>
      <c r="D9564" s="183" t="s">
        <v>2207</v>
      </c>
      <c r="E9564" s="184"/>
      <c r="F9564" s="184"/>
      <c r="G9564" s="185"/>
      <c r="H9564" s="185"/>
      <c r="I9564" s="184"/>
      <c r="J9564" s="184"/>
      <c r="K9564" s="185" t="s">
        <v>410</v>
      </c>
      <c r="L9564" s="185"/>
      <c r="M9564" s="186"/>
      <c r="N9564" s="61" t="s">
        <v>410</v>
      </c>
      <c r="P9564" s="175" t="s">
        <v>2206</v>
      </c>
    </row>
    <row r="9565" spans="1:16" ht="17.25">
      <c r="A9565" s="183" t="s">
        <v>19046</v>
      </c>
      <c r="B9565" s="183" t="s">
        <v>19047</v>
      </c>
      <c r="C9565" s="183" t="s">
        <v>2206</v>
      </c>
      <c r="D9565" s="183" t="s">
        <v>2207</v>
      </c>
      <c r="E9565" s="184">
        <v>210</v>
      </c>
      <c r="F9565" s="184">
        <v>210</v>
      </c>
      <c r="G9565" s="185"/>
      <c r="H9565" s="185"/>
      <c r="I9565" s="184">
        <v>57.06</v>
      </c>
      <c r="J9565" s="184">
        <v>267.06</v>
      </c>
      <c r="K9565" s="185">
        <v>0</v>
      </c>
      <c r="L9565" s="185"/>
      <c r="M9565" s="186"/>
      <c r="N9565" s="61" t="s">
        <v>51</v>
      </c>
      <c r="P9565" s="175" t="s">
        <v>2206</v>
      </c>
    </row>
    <row r="9566" spans="1:16" ht="17.25">
      <c r="A9566" s="183" t="s">
        <v>19048</v>
      </c>
      <c r="B9566" s="183" t="s">
        <v>19049</v>
      </c>
      <c r="C9566" s="183" t="s">
        <v>2206</v>
      </c>
      <c r="D9566" s="183" t="s">
        <v>2207</v>
      </c>
      <c r="E9566" s="184">
        <v>160</v>
      </c>
      <c r="F9566" s="184">
        <v>160</v>
      </c>
      <c r="G9566" s="185"/>
      <c r="H9566" s="185"/>
      <c r="I9566" s="184">
        <v>99.87</v>
      </c>
      <c r="J9566" s="184">
        <v>259.87</v>
      </c>
      <c r="K9566" s="185">
        <v>0</v>
      </c>
      <c r="L9566" s="185"/>
      <c r="M9566" s="186"/>
      <c r="N9566" s="61" t="s">
        <v>51</v>
      </c>
      <c r="P9566" s="175" t="s">
        <v>2206</v>
      </c>
    </row>
    <row r="9567" spans="1:16" ht="17.25">
      <c r="A9567" s="183" t="s">
        <v>19050</v>
      </c>
      <c r="B9567" s="183" t="s">
        <v>19051</v>
      </c>
      <c r="C9567" s="183" t="s">
        <v>2206</v>
      </c>
      <c r="D9567" s="183" t="s">
        <v>2207</v>
      </c>
      <c r="E9567" s="184">
        <v>160</v>
      </c>
      <c r="F9567" s="184">
        <v>160</v>
      </c>
      <c r="G9567" s="185"/>
      <c r="H9567" s="185"/>
      <c r="I9567" s="184">
        <v>99.87</v>
      </c>
      <c r="J9567" s="184">
        <v>259.87</v>
      </c>
      <c r="K9567" s="185">
        <v>13</v>
      </c>
      <c r="L9567" s="185"/>
      <c r="M9567" s="186"/>
      <c r="N9567" s="61" t="s">
        <v>51</v>
      </c>
      <c r="P9567" s="175" t="s">
        <v>2206</v>
      </c>
    </row>
    <row r="9568" spans="1:16" ht="17.25">
      <c r="A9568" s="183" t="s">
        <v>19052</v>
      </c>
      <c r="B9568" s="183" t="s">
        <v>2205</v>
      </c>
      <c r="C9568" s="183" t="s">
        <v>2206</v>
      </c>
      <c r="D9568" s="183" t="s">
        <v>2207</v>
      </c>
      <c r="E9568" s="184"/>
      <c r="F9568" s="184"/>
      <c r="G9568" s="185"/>
      <c r="H9568" s="185"/>
      <c r="I9568" s="184"/>
      <c r="J9568" s="184"/>
      <c r="K9568" s="185" t="s">
        <v>410</v>
      </c>
      <c r="L9568" s="185"/>
      <c r="M9568" s="186"/>
      <c r="N9568" s="61" t="s">
        <v>410</v>
      </c>
      <c r="P9568" s="175" t="s">
        <v>2206</v>
      </c>
    </row>
    <row r="9569" spans="1:16" ht="17.25">
      <c r="A9569" s="183" t="s">
        <v>19053</v>
      </c>
      <c r="B9569" s="183" t="s">
        <v>2209</v>
      </c>
      <c r="C9569" s="183" t="s">
        <v>2206</v>
      </c>
      <c r="D9569" s="183" t="s">
        <v>2207</v>
      </c>
      <c r="E9569" s="184"/>
      <c r="F9569" s="184"/>
      <c r="G9569" s="185"/>
      <c r="H9569" s="185"/>
      <c r="I9569" s="184"/>
      <c r="J9569" s="184"/>
      <c r="K9569" s="185" t="s">
        <v>410</v>
      </c>
      <c r="L9569" s="185"/>
      <c r="M9569" s="186"/>
      <c r="N9569" s="61" t="s">
        <v>410</v>
      </c>
      <c r="P9569" s="175" t="s">
        <v>2206</v>
      </c>
    </row>
    <row r="9570" spans="1:16" ht="17.25">
      <c r="A9570" s="183" t="s">
        <v>19054</v>
      </c>
      <c r="B9570" s="183" t="s">
        <v>19055</v>
      </c>
      <c r="C9570" s="183" t="s">
        <v>2206</v>
      </c>
      <c r="D9570" s="183" t="s">
        <v>2207</v>
      </c>
      <c r="E9570" s="184">
        <v>170</v>
      </c>
      <c r="F9570" s="184">
        <v>170</v>
      </c>
      <c r="G9570" s="185"/>
      <c r="H9570" s="185"/>
      <c r="I9570" s="184">
        <v>101.11</v>
      </c>
      <c r="J9570" s="184">
        <v>271.11</v>
      </c>
      <c r="K9570" s="185">
        <v>35</v>
      </c>
      <c r="L9570" s="185"/>
      <c r="M9570" s="186"/>
      <c r="N9570" s="61" t="s">
        <v>51</v>
      </c>
      <c r="P9570" s="175" t="s">
        <v>2206</v>
      </c>
    </row>
    <row r="9571" spans="1:16" ht="17.25">
      <c r="A9571" s="183" t="s">
        <v>19056</v>
      </c>
      <c r="B9571" s="183" t="s">
        <v>19057</v>
      </c>
      <c r="C9571" s="183" t="s">
        <v>2206</v>
      </c>
      <c r="D9571" s="183" t="s">
        <v>2207</v>
      </c>
      <c r="E9571" s="184">
        <v>170</v>
      </c>
      <c r="F9571" s="184">
        <v>170</v>
      </c>
      <c r="G9571" s="185"/>
      <c r="H9571" s="185"/>
      <c r="I9571" s="184">
        <v>101.11</v>
      </c>
      <c r="J9571" s="184">
        <v>271.11</v>
      </c>
      <c r="K9571" s="185">
        <v>92</v>
      </c>
      <c r="L9571" s="185"/>
      <c r="M9571" s="186"/>
      <c r="N9571" s="61" t="s">
        <v>51</v>
      </c>
      <c r="P9571" s="175" t="s">
        <v>2206</v>
      </c>
    </row>
    <row r="9572" spans="1:16" ht="17.25">
      <c r="A9572" s="183" t="s">
        <v>19058</v>
      </c>
      <c r="B9572" s="183" t="s">
        <v>19059</v>
      </c>
      <c r="C9572" s="183" t="s">
        <v>2206</v>
      </c>
      <c r="D9572" s="183" t="s">
        <v>2207</v>
      </c>
      <c r="E9572" s="184">
        <v>170</v>
      </c>
      <c r="F9572" s="184">
        <v>170</v>
      </c>
      <c r="G9572" s="185"/>
      <c r="H9572" s="185"/>
      <c r="I9572" s="184">
        <v>103.2</v>
      </c>
      <c r="J9572" s="184">
        <v>273.2</v>
      </c>
      <c r="K9572" s="185">
        <v>7</v>
      </c>
      <c r="L9572" s="185"/>
      <c r="M9572" s="186"/>
      <c r="N9572" s="61" t="s">
        <v>51</v>
      </c>
      <c r="P9572" s="175" t="s">
        <v>2206</v>
      </c>
    </row>
    <row r="9573" spans="1:16" ht="17.25">
      <c r="A9573" s="183" t="s">
        <v>19060</v>
      </c>
      <c r="B9573" s="183" t="s">
        <v>19061</v>
      </c>
      <c r="C9573" s="183" t="s">
        <v>2206</v>
      </c>
      <c r="D9573" s="183" t="s">
        <v>2207</v>
      </c>
      <c r="E9573" s="184">
        <v>170</v>
      </c>
      <c r="F9573" s="184">
        <v>170</v>
      </c>
      <c r="G9573" s="185"/>
      <c r="H9573" s="185"/>
      <c r="I9573" s="184">
        <v>103.2</v>
      </c>
      <c r="J9573" s="184">
        <v>273.2</v>
      </c>
      <c r="K9573" s="185">
        <v>0</v>
      </c>
      <c r="L9573" s="185"/>
      <c r="M9573" s="186"/>
      <c r="N9573" s="61" t="s">
        <v>51</v>
      </c>
      <c r="P9573" s="175" t="s">
        <v>2206</v>
      </c>
    </row>
    <row r="9574" spans="1:16" ht="17.25">
      <c r="A9574" s="183" t="s">
        <v>19062</v>
      </c>
      <c r="B9574" s="183" t="s">
        <v>19063</v>
      </c>
      <c r="C9574" s="183" t="s">
        <v>2206</v>
      </c>
      <c r="D9574" s="183" t="s">
        <v>2207</v>
      </c>
      <c r="E9574" s="184">
        <v>170</v>
      </c>
      <c r="F9574" s="184">
        <v>150</v>
      </c>
      <c r="G9574" s="185" t="s">
        <v>263</v>
      </c>
      <c r="H9574" s="185"/>
      <c r="I9574" s="184">
        <v>38.41</v>
      </c>
      <c r="J9574" s="184">
        <v>188.41</v>
      </c>
      <c r="K9574" s="185">
        <v>242</v>
      </c>
      <c r="L9574" s="185"/>
      <c r="M9574" s="186"/>
      <c r="N9574" s="61" t="s">
        <v>51</v>
      </c>
      <c r="P9574" s="175" t="s">
        <v>2206</v>
      </c>
    </row>
    <row r="9575" spans="1:16" ht="17.25">
      <c r="A9575" s="183" t="s">
        <v>19064</v>
      </c>
      <c r="B9575" s="183" t="s">
        <v>19065</v>
      </c>
      <c r="C9575" s="183" t="s">
        <v>2206</v>
      </c>
      <c r="D9575" s="183" t="s">
        <v>2207</v>
      </c>
      <c r="E9575" s="184">
        <v>170</v>
      </c>
      <c r="F9575" s="184">
        <v>150</v>
      </c>
      <c r="G9575" s="185" t="s">
        <v>263</v>
      </c>
      <c r="H9575" s="185"/>
      <c r="I9575" s="184">
        <v>38.41</v>
      </c>
      <c r="J9575" s="184">
        <v>188.41</v>
      </c>
      <c r="K9575" s="185">
        <v>416</v>
      </c>
      <c r="L9575" s="185"/>
      <c r="M9575" s="186"/>
      <c r="N9575" s="61" t="s">
        <v>51</v>
      </c>
      <c r="P9575" s="175" t="s">
        <v>2206</v>
      </c>
    </row>
    <row r="9576" spans="1:16" ht="17.25">
      <c r="A9576" s="183" t="s">
        <v>19066</v>
      </c>
      <c r="B9576" s="183" t="s">
        <v>19067</v>
      </c>
      <c r="C9576" s="183" t="s">
        <v>2206</v>
      </c>
      <c r="D9576" s="183" t="s">
        <v>2207</v>
      </c>
      <c r="E9576" s="184"/>
      <c r="F9576" s="184"/>
      <c r="G9576" s="185"/>
      <c r="H9576" s="185"/>
      <c r="I9576" s="184"/>
      <c r="J9576" s="184"/>
      <c r="K9576" s="185" t="s">
        <v>410</v>
      </c>
      <c r="L9576" s="185"/>
      <c r="M9576" s="186"/>
      <c r="N9576" s="61" t="s">
        <v>410</v>
      </c>
      <c r="P9576" s="175" t="s">
        <v>2206</v>
      </c>
    </row>
    <row r="9577" spans="1:16" ht="17.25">
      <c r="A9577" s="183" t="s">
        <v>19068</v>
      </c>
      <c r="B9577" s="183" t="s">
        <v>19069</v>
      </c>
      <c r="C9577" s="183" t="s">
        <v>2206</v>
      </c>
      <c r="D9577" s="183" t="s">
        <v>2207</v>
      </c>
      <c r="E9577" s="184">
        <v>245</v>
      </c>
      <c r="F9577" s="184">
        <v>190</v>
      </c>
      <c r="G9577" s="185" t="s">
        <v>203</v>
      </c>
      <c r="H9577" s="185"/>
      <c r="I9577" s="184">
        <v>43.11</v>
      </c>
      <c r="J9577" s="184">
        <v>233.11</v>
      </c>
      <c r="K9577" s="185">
        <v>194</v>
      </c>
      <c r="L9577" s="185" t="s">
        <v>372</v>
      </c>
      <c r="M9577" s="186" t="s">
        <v>865</v>
      </c>
      <c r="N9577" s="61" t="s">
        <v>51</v>
      </c>
      <c r="P9577" s="175" t="s">
        <v>2206</v>
      </c>
    </row>
    <row r="9578" spans="1:16" ht="17.25">
      <c r="A9578" s="183" t="s">
        <v>19070</v>
      </c>
      <c r="B9578" s="183" t="s">
        <v>19071</v>
      </c>
      <c r="C9578" s="183" t="s">
        <v>2206</v>
      </c>
      <c r="D9578" s="183" t="s">
        <v>2207</v>
      </c>
      <c r="E9578" s="184">
        <v>245</v>
      </c>
      <c r="F9578" s="184">
        <v>190</v>
      </c>
      <c r="G9578" s="185" t="s">
        <v>203</v>
      </c>
      <c r="H9578" s="185"/>
      <c r="I9578" s="184">
        <v>43.11</v>
      </c>
      <c r="J9578" s="184">
        <v>233.11</v>
      </c>
      <c r="K9578" s="185">
        <v>122</v>
      </c>
      <c r="L9578" s="185" t="s">
        <v>57</v>
      </c>
      <c r="M9578" s="186" t="s">
        <v>551</v>
      </c>
      <c r="N9578" s="61" t="s">
        <v>51</v>
      </c>
      <c r="P9578" s="175" t="s">
        <v>2206</v>
      </c>
    </row>
    <row r="9579" spans="1:16" ht="17.25">
      <c r="A9579" s="183" t="s">
        <v>19072</v>
      </c>
      <c r="B9579" s="183" t="s">
        <v>19073</v>
      </c>
      <c r="C9579" s="183" t="s">
        <v>2206</v>
      </c>
      <c r="D9579" s="183" t="s">
        <v>2207</v>
      </c>
      <c r="E9579" s="184"/>
      <c r="F9579" s="184"/>
      <c r="G9579" s="185"/>
      <c r="H9579" s="185"/>
      <c r="I9579" s="184"/>
      <c r="J9579" s="184"/>
      <c r="K9579" s="185" t="s">
        <v>410</v>
      </c>
      <c r="L9579" s="185"/>
      <c r="M9579" s="186"/>
      <c r="N9579" s="61" t="s">
        <v>410</v>
      </c>
      <c r="P9579" s="175" t="s">
        <v>2206</v>
      </c>
    </row>
    <row r="9580" spans="1:16" ht="17.25">
      <c r="A9580" s="183" t="s">
        <v>19074</v>
      </c>
      <c r="B9580" s="183" t="s">
        <v>19075</v>
      </c>
      <c r="C9580" s="183" t="s">
        <v>2206</v>
      </c>
      <c r="D9580" s="183" t="s">
        <v>2207</v>
      </c>
      <c r="E9580" s="184"/>
      <c r="F9580" s="184"/>
      <c r="G9580" s="185"/>
      <c r="H9580" s="185"/>
      <c r="I9580" s="184"/>
      <c r="J9580" s="184"/>
      <c r="K9580" s="185" t="s">
        <v>410</v>
      </c>
      <c r="L9580" s="185"/>
      <c r="M9580" s="186"/>
      <c r="N9580" s="61" t="s">
        <v>410</v>
      </c>
      <c r="P9580" s="175" t="s">
        <v>2206</v>
      </c>
    </row>
    <row r="9581" spans="1:16" ht="17.25">
      <c r="A9581" s="183" t="s">
        <v>19076</v>
      </c>
      <c r="B9581" s="183" t="s">
        <v>19077</v>
      </c>
      <c r="C9581" s="183" t="s">
        <v>2206</v>
      </c>
      <c r="D9581" s="183" t="s">
        <v>2207</v>
      </c>
      <c r="E9581" s="184"/>
      <c r="F9581" s="184"/>
      <c r="G9581" s="185"/>
      <c r="H9581" s="185"/>
      <c r="I9581" s="184"/>
      <c r="J9581" s="184"/>
      <c r="K9581" s="185" t="s">
        <v>410</v>
      </c>
      <c r="L9581" s="185"/>
      <c r="M9581" s="186"/>
      <c r="N9581" s="61" t="s">
        <v>410</v>
      </c>
      <c r="P9581" s="175" t="s">
        <v>2206</v>
      </c>
    </row>
    <row r="9582" spans="1:16" ht="17.25">
      <c r="A9582" s="183" t="s">
        <v>19078</v>
      </c>
      <c r="B9582" s="183" t="s">
        <v>19079</v>
      </c>
      <c r="C9582" s="183" t="s">
        <v>2206</v>
      </c>
      <c r="D9582" s="183" t="s">
        <v>2207</v>
      </c>
      <c r="E9582" s="184"/>
      <c r="F9582" s="184"/>
      <c r="G9582" s="185"/>
      <c r="H9582" s="185"/>
      <c r="I9582" s="184"/>
      <c r="J9582" s="184"/>
      <c r="K9582" s="185" t="s">
        <v>410</v>
      </c>
      <c r="L9582" s="185"/>
      <c r="M9582" s="186"/>
      <c r="N9582" s="61" t="s">
        <v>410</v>
      </c>
      <c r="P9582" s="175" t="s">
        <v>2206</v>
      </c>
    </row>
    <row r="9583" spans="1:16" ht="17.25">
      <c r="A9583" s="183" t="s">
        <v>19080</v>
      </c>
      <c r="B9583" s="183" t="s">
        <v>19081</v>
      </c>
      <c r="C9583" s="183" t="s">
        <v>2206</v>
      </c>
      <c r="D9583" s="183" t="s">
        <v>2207</v>
      </c>
      <c r="E9583" s="184"/>
      <c r="F9583" s="184"/>
      <c r="G9583" s="185"/>
      <c r="H9583" s="185"/>
      <c r="I9583" s="184"/>
      <c r="J9583" s="184"/>
      <c r="K9583" s="185" t="s">
        <v>410</v>
      </c>
      <c r="L9583" s="185"/>
      <c r="M9583" s="186"/>
      <c r="N9583" s="61" t="s">
        <v>410</v>
      </c>
      <c r="P9583" s="175" t="s">
        <v>2206</v>
      </c>
    </row>
    <row r="9584" spans="1:16" ht="17.25">
      <c r="A9584" s="183" t="s">
        <v>19082</v>
      </c>
      <c r="B9584" s="183" t="s">
        <v>19083</v>
      </c>
      <c r="C9584" s="183" t="s">
        <v>2206</v>
      </c>
      <c r="D9584" s="183" t="s">
        <v>2207</v>
      </c>
      <c r="E9584" s="184">
        <v>157</v>
      </c>
      <c r="F9584" s="184">
        <v>120</v>
      </c>
      <c r="G9584" s="185" t="s">
        <v>1652</v>
      </c>
      <c r="H9584" s="185" t="s">
        <v>4609</v>
      </c>
      <c r="I9584" s="184">
        <v>50.32</v>
      </c>
      <c r="J9584" s="184">
        <v>170.32</v>
      </c>
      <c r="K9584" s="185">
        <v>123</v>
      </c>
      <c r="L9584" s="185"/>
      <c r="M9584" s="186"/>
      <c r="N9584" s="61" t="s">
        <v>51</v>
      </c>
      <c r="P9584" s="175" t="s">
        <v>2206</v>
      </c>
    </row>
    <row r="9585" spans="1:16" ht="17.25">
      <c r="A9585" s="183" t="s">
        <v>19084</v>
      </c>
      <c r="B9585" s="183" t="s">
        <v>19085</v>
      </c>
      <c r="C9585" s="183" t="s">
        <v>2206</v>
      </c>
      <c r="D9585" s="183" t="s">
        <v>2207</v>
      </c>
      <c r="E9585" s="184"/>
      <c r="F9585" s="184"/>
      <c r="G9585" s="185"/>
      <c r="H9585" s="185"/>
      <c r="I9585" s="184"/>
      <c r="J9585" s="184"/>
      <c r="K9585" s="185" t="s">
        <v>410</v>
      </c>
      <c r="L9585" s="185"/>
      <c r="M9585" s="186"/>
      <c r="N9585" s="61" t="s">
        <v>410</v>
      </c>
      <c r="P9585" s="175" t="s">
        <v>2206</v>
      </c>
    </row>
    <row r="9586" spans="1:16" ht="17.25">
      <c r="A9586" s="183" t="s">
        <v>19086</v>
      </c>
      <c r="B9586" s="183" t="s">
        <v>19087</v>
      </c>
      <c r="C9586" s="183" t="s">
        <v>2206</v>
      </c>
      <c r="D9586" s="183" t="s">
        <v>2207</v>
      </c>
      <c r="E9586" s="184"/>
      <c r="F9586" s="184"/>
      <c r="G9586" s="185"/>
      <c r="H9586" s="185"/>
      <c r="I9586" s="184"/>
      <c r="J9586" s="184"/>
      <c r="K9586" s="185" t="s">
        <v>410</v>
      </c>
      <c r="L9586" s="185"/>
      <c r="M9586" s="186"/>
      <c r="N9586" s="61" t="s">
        <v>410</v>
      </c>
      <c r="P9586" s="175" t="s">
        <v>2206</v>
      </c>
    </row>
    <row r="9587" spans="1:16" ht="17.25">
      <c r="A9587" s="183" t="s">
        <v>19088</v>
      </c>
      <c r="B9587" s="183" t="s">
        <v>19089</v>
      </c>
      <c r="C9587" s="183" t="s">
        <v>2206</v>
      </c>
      <c r="D9587" s="183" t="s">
        <v>2207</v>
      </c>
      <c r="E9587" s="184"/>
      <c r="F9587" s="184"/>
      <c r="G9587" s="185"/>
      <c r="H9587" s="185"/>
      <c r="I9587" s="184"/>
      <c r="J9587" s="184"/>
      <c r="K9587" s="185" t="s">
        <v>410</v>
      </c>
      <c r="L9587" s="185"/>
      <c r="M9587" s="186"/>
      <c r="N9587" s="61" t="s">
        <v>410</v>
      </c>
      <c r="P9587" s="175" t="s">
        <v>2206</v>
      </c>
    </row>
    <row r="9588" spans="1:16" ht="17.25">
      <c r="A9588" s="183" t="s">
        <v>19090</v>
      </c>
      <c r="B9588" s="183" t="s">
        <v>19091</v>
      </c>
      <c r="C9588" s="183" t="s">
        <v>2206</v>
      </c>
      <c r="D9588" s="183" t="s">
        <v>2207</v>
      </c>
      <c r="E9588" s="184"/>
      <c r="F9588" s="184"/>
      <c r="G9588" s="185"/>
      <c r="H9588" s="185"/>
      <c r="I9588" s="184"/>
      <c r="J9588" s="184"/>
      <c r="K9588" s="185" t="s">
        <v>410</v>
      </c>
      <c r="L9588" s="185"/>
      <c r="M9588" s="186"/>
      <c r="N9588" s="61" t="s">
        <v>410</v>
      </c>
      <c r="P9588" s="175" t="s">
        <v>2206</v>
      </c>
    </row>
    <row r="9589" spans="1:16" ht="409.5">
      <c r="A9589" s="183" t="s">
        <v>19092</v>
      </c>
      <c r="B9589" s="190" t="s">
        <v>19093</v>
      </c>
      <c r="C9589" s="183" t="s">
        <v>2206</v>
      </c>
      <c r="D9589" s="183" t="s">
        <v>2207</v>
      </c>
      <c r="E9589" s="184"/>
      <c r="F9589" s="184"/>
      <c r="G9589" s="185"/>
      <c r="H9589" s="185"/>
      <c r="I9589" s="184"/>
      <c r="J9589" s="184"/>
      <c r="K9589" s="185" t="s">
        <v>410</v>
      </c>
      <c r="L9589" s="185"/>
      <c r="M9589" s="186"/>
      <c r="N9589" s="61" t="s">
        <v>410</v>
      </c>
      <c r="P9589" s="175" t="s">
        <v>2206</v>
      </c>
    </row>
    <row r="9590" spans="1:16" ht="17.25">
      <c r="A9590" s="183" t="s">
        <v>19094</v>
      </c>
      <c r="B9590" s="183" t="s">
        <v>19095</v>
      </c>
      <c r="C9590" s="183" t="s">
        <v>2206</v>
      </c>
      <c r="D9590" s="183" t="s">
        <v>2207</v>
      </c>
      <c r="E9590" s="184"/>
      <c r="F9590" s="184"/>
      <c r="G9590" s="185"/>
      <c r="H9590" s="185"/>
      <c r="I9590" s="184"/>
      <c r="J9590" s="184"/>
      <c r="K9590" s="185" t="s">
        <v>410</v>
      </c>
      <c r="L9590" s="185"/>
      <c r="M9590" s="186"/>
      <c r="N9590" s="61" t="s">
        <v>410</v>
      </c>
      <c r="P9590" s="175" t="s">
        <v>2206</v>
      </c>
    </row>
    <row r="9591" spans="1:16" ht="17.25">
      <c r="A9591" s="183" t="s">
        <v>19096</v>
      </c>
      <c r="B9591" s="183" t="s">
        <v>19097</v>
      </c>
      <c r="C9591" s="183" t="s">
        <v>2206</v>
      </c>
      <c r="D9591" s="183" t="s">
        <v>2207</v>
      </c>
      <c r="E9591" s="184"/>
      <c r="F9591" s="184"/>
      <c r="G9591" s="185"/>
      <c r="H9591" s="185"/>
      <c r="I9591" s="184"/>
      <c r="J9591" s="184"/>
      <c r="K9591" s="185" t="s">
        <v>410</v>
      </c>
      <c r="L9591" s="185"/>
      <c r="M9591" s="186"/>
      <c r="N9591" s="61" t="s">
        <v>410</v>
      </c>
      <c r="P9591" s="175" t="s">
        <v>2206</v>
      </c>
    </row>
    <row r="9592" spans="1:16" ht="17.25">
      <c r="A9592" s="183" t="s">
        <v>19098</v>
      </c>
      <c r="B9592" s="183" t="s">
        <v>19099</v>
      </c>
      <c r="C9592" s="183" t="s">
        <v>2206</v>
      </c>
      <c r="D9592" s="183" t="s">
        <v>2207</v>
      </c>
      <c r="E9592" s="184"/>
      <c r="F9592" s="184"/>
      <c r="G9592" s="185"/>
      <c r="H9592" s="185"/>
      <c r="I9592" s="184"/>
      <c r="J9592" s="184"/>
      <c r="K9592" s="185" t="s">
        <v>410</v>
      </c>
      <c r="L9592" s="185"/>
      <c r="M9592" s="186"/>
      <c r="N9592" s="61" t="s">
        <v>410</v>
      </c>
      <c r="P9592" s="175" t="s">
        <v>2206</v>
      </c>
    </row>
    <row r="9593" spans="1:16" ht="17.25">
      <c r="A9593" s="183" t="s">
        <v>19100</v>
      </c>
      <c r="B9593" s="183" t="s">
        <v>19101</v>
      </c>
      <c r="C9593" s="183" t="s">
        <v>2206</v>
      </c>
      <c r="D9593" s="183" t="s">
        <v>2207</v>
      </c>
      <c r="E9593" s="184">
        <v>150</v>
      </c>
      <c r="F9593" s="184">
        <v>115</v>
      </c>
      <c r="G9593" s="185" t="s">
        <v>1652</v>
      </c>
      <c r="H9593" s="185"/>
      <c r="I9593" s="184">
        <v>47.91</v>
      </c>
      <c r="J9593" s="184">
        <v>162.91</v>
      </c>
      <c r="K9593" s="185">
        <v>0</v>
      </c>
      <c r="L9593" s="185"/>
      <c r="M9593" s="186"/>
      <c r="N9593" s="61" t="s">
        <v>51</v>
      </c>
      <c r="P9593" s="175" t="s">
        <v>2206</v>
      </c>
    </row>
    <row r="9594" spans="1:16" ht="17.25">
      <c r="A9594" s="183" t="s">
        <v>19102</v>
      </c>
      <c r="B9594" s="183" t="s">
        <v>19103</v>
      </c>
      <c r="C9594" s="183" t="s">
        <v>2206</v>
      </c>
      <c r="D9594" s="183" t="s">
        <v>2207</v>
      </c>
      <c r="E9594" s="184">
        <v>150</v>
      </c>
      <c r="F9594" s="184">
        <v>115</v>
      </c>
      <c r="G9594" s="185" t="s">
        <v>1652</v>
      </c>
      <c r="H9594" s="185"/>
      <c r="I9594" s="184">
        <v>47.91</v>
      </c>
      <c r="J9594" s="184">
        <v>162.91</v>
      </c>
      <c r="K9594" s="185">
        <v>42</v>
      </c>
      <c r="L9594" s="185"/>
      <c r="M9594" s="186"/>
      <c r="N9594" s="61" t="s">
        <v>51</v>
      </c>
      <c r="P9594" s="175" t="s">
        <v>2206</v>
      </c>
    </row>
    <row r="9595" spans="1:16" ht="17.25">
      <c r="A9595" s="183" t="s">
        <v>19104</v>
      </c>
      <c r="B9595" s="183" t="s">
        <v>19105</v>
      </c>
      <c r="C9595" s="183" t="s">
        <v>2206</v>
      </c>
      <c r="D9595" s="183" t="s">
        <v>2207</v>
      </c>
      <c r="E9595" s="184"/>
      <c r="F9595" s="184"/>
      <c r="G9595" s="185"/>
      <c r="H9595" s="185"/>
      <c r="I9595" s="184"/>
      <c r="J9595" s="184"/>
      <c r="K9595" s="185" t="s">
        <v>410</v>
      </c>
      <c r="L9595" s="185"/>
      <c r="M9595" s="186"/>
      <c r="N9595" s="61" t="s">
        <v>410</v>
      </c>
      <c r="P9595" s="175" t="s">
        <v>2206</v>
      </c>
    </row>
    <row r="9596" spans="1:16" ht="17.25">
      <c r="A9596" s="183" t="s">
        <v>19106</v>
      </c>
      <c r="B9596" s="183" t="s">
        <v>19107</v>
      </c>
      <c r="C9596" s="183" t="s">
        <v>2206</v>
      </c>
      <c r="D9596" s="183" t="s">
        <v>2207</v>
      </c>
      <c r="E9596" s="184"/>
      <c r="F9596" s="184"/>
      <c r="G9596" s="185"/>
      <c r="H9596" s="185"/>
      <c r="I9596" s="184"/>
      <c r="J9596" s="184"/>
      <c r="K9596" s="185" t="s">
        <v>410</v>
      </c>
      <c r="L9596" s="185"/>
      <c r="M9596" s="186"/>
      <c r="N9596" s="61" t="s">
        <v>410</v>
      </c>
      <c r="P9596" s="175" t="s">
        <v>2206</v>
      </c>
    </row>
    <row r="9597" spans="1:16" ht="17.25">
      <c r="A9597" s="183" t="s">
        <v>19108</v>
      </c>
      <c r="B9597" s="183" t="s">
        <v>19109</v>
      </c>
      <c r="C9597" s="183" t="s">
        <v>2206</v>
      </c>
      <c r="D9597" s="183" t="s">
        <v>2207</v>
      </c>
      <c r="E9597" s="184"/>
      <c r="F9597" s="184"/>
      <c r="G9597" s="185"/>
      <c r="H9597" s="185"/>
      <c r="I9597" s="184"/>
      <c r="J9597" s="184"/>
      <c r="K9597" s="185" t="s">
        <v>410</v>
      </c>
      <c r="L9597" s="185"/>
      <c r="M9597" s="186"/>
      <c r="N9597" s="61" t="s">
        <v>410</v>
      </c>
      <c r="P9597" s="175" t="s">
        <v>2206</v>
      </c>
    </row>
    <row r="9598" spans="1:16" ht="17.25">
      <c r="A9598" s="183" t="s">
        <v>19110</v>
      </c>
      <c r="B9598" s="183" t="s">
        <v>19111</v>
      </c>
      <c r="C9598" s="183" t="s">
        <v>2206</v>
      </c>
      <c r="D9598" s="183" t="s">
        <v>2207</v>
      </c>
      <c r="E9598" s="184"/>
      <c r="F9598" s="184"/>
      <c r="G9598" s="185"/>
      <c r="H9598" s="185"/>
      <c r="I9598" s="184"/>
      <c r="J9598" s="184"/>
      <c r="K9598" s="185" t="s">
        <v>410</v>
      </c>
      <c r="L9598" s="185"/>
      <c r="M9598" s="186"/>
      <c r="N9598" s="61" t="s">
        <v>410</v>
      </c>
      <c r="P9598" s="175" t="s">
        <v>2206</v>
      </c>
    </row>
    <row r="9599" spans="1:16" ht="17.25">
      <c r="A9599" s="183" t="s">
        <v>19112</v>
      </c>
      <c r="B9599" s="183" t="s">
        <v>19113</v>
      </c>
      <c r="C9599" s="183" t="s">
        <v>2206</v>
      </c>
      <c r="D9599" s="183" t="s">
        <v>2207</v>
      </c>
      <c r="E9599" s="184"/>
      <c r="F9599" s="184"/>
      <c r="G9599" s="185"/>
      <c r="H9599" s="185"/>
      <c r="I9599" s="184"/>
      <c r="J9599" s="184"/>
      <c r="K9599" s="185" t="s">
        <v>410</v>
      </c>
      <c r="L9599" s="185"/>
      <c r="M9599" s="186"/>
      <c r="N9599" s="61" t="s">
        <v>410</v>
      </c>
      <c r="P9599" s="175" t="s">
        <v>2206</v>
      </c>
    </row>
    <row r="9600" spans="1:16" ht="17.25">
      <c r="A9600" s="183" t="s">
        <v>19114</v>
      </c>
      <c r="B9600" s="183" t="s">
        <v>19115</v>
      </c>
      <c r="C9600" s="183" t="s">
        <v>2206</v>
      </c>
      <c r="D9600" s="183" t="s">
        <v>2207</v>
      </c>
      <c r="E9600" s="184"/>
      <c r="F9600" s="184"/>
      <c r="G9600" s="185"/>
      <c r="H9600" s="185"/>
      <c r="I9600" s="184"/>
      <c r="J9600" s="184"/>
      <c r="K9600" s="185" t="s">
        <v>410</v>
      </c>
      <c r="L9600" s="185"/>
      <c r="M9600" s="186"/>
      <c r="N9600" s="61" t="s">
        <v>410</v>
      </c>
      <c r="P9600" s="175" t="s">
        <v>2206</v>
      </c>
    </row>
    <row r="9601" spans="1:16" ht="17.25">
      <c r="A9601" s="183" t="s">
        <v>19116</v>
      </c>
      <c r="B9601" s="183" t="s">
        <v>19117</v>
      </c>
      <c r="C9601" s="183" t="s">
        <v>2206</v>
      </c>
      <c r="D9601" s="183" t="s">
        <v>2207</v>
      </c>
      <c r="E9601" s="184">
        <v>210</v>
      </c>
      <c r="F9601" s="184">
        <v>210</v>
      </c>
      <c r="G9601" s="185"/>
      <c r="H9601" s="185"/>
      <c r="I9601" s="184">
        <v>57.06</v>
      </c>
      <c r="J9601" s="184">
        <v>267.06</v>
      </c>
      <c r="K9601" s="185">
        <v>220</v>
      </c>
      <c r="L9601" s="185" t="s">
        <v>2791</v>
      </c>
      <c r="M9601" s="186" t="s">
        <v>1381</v>
      </c>
      <c r="N9601" s="61" t="s">
        <v>51</v>
      </c>
      <c r="P9601" s="175" t="s">
        <v>2206</v>
      </c>
    </row>
    <row r="9602" spans="1:16" ht="17.25">
      <c r="A9602" s="183" t="s">
        <v>19118</v>
      </c>
      <c r="B9602" s="183" t="s">
        <v>19119</v>
      </c>
      <c r="C9602" s="183" t="s">
        <v>2206</v>
      </c>
      <c r="D9602" s="183" t="s">
        <v>2207</v>
      </c>
      <c r="E9602" s="184">
        <v>210</v>
      </c>
      <c r="F9602" s="184">
        <v>210</v>
      </c>
      <c r="G9602" s="185"/>
      <c r="H9602" s="185"/>
      <c r="I9602" s="184">
        <v>57.06</v>
      </c>
      <c r="J9602" s="184">
        <v>267.06</v>
      </c>
      <c r="K9602" s="185">
        <v>125</v>
      </c>
      <c r="L9602" s="185"/>
      <c r="M9602" s="186"/>
      <c r="N9602" s="61" t="s">
        <v>51</v>
      </c>
      <c r="P9602" s="175" t="s">
        <v>2206</v>
      </c>
    </row>
    <row r="9603" spans="1:16" ht="17.25">
      <c r="A9603" s="183" t="s">
        <v>19120</v>
      </c>
      <c r="B9603" s="183" t="s">
        <v>19121</v>
      </c>
      <c r="C9603" s="183" t="s">
        <v>2206</v>
      </c>
      <c r="D9603" s="183" t="s">
        <v>2207</v>
      </c>
      <c r="E9603" s="184">
        <v>210</v>
      </c>
      <c r="F9603" s="184">
        <v>210</v>
      </c>
      <c r="G9603" s="188"/>
      <c r="H9603" s="185"/>
      <c r="I9603" s="184">
        <v>57.06</v>
      </c>
      <c r="J9603" s="184">
        <v>267.06</v>
      </c>
      <c r="K9603" s="183">
        <v>182</v>
      </c>
      <c r="L9603" s="183" t="s">
        <v>372</v>
      </c>
      <c r="M9603" s="186" t="s">
        <v>1381</v>
      </c>
      <c r="N9603" s="61" t="s">
        <v>51</v>
      </c>
      <c r="P9603" s="175" t="s">
        <v>2206</v>
      </c>
    </row>
    <row r="9604" spans="1:16" ht="17.25">
      <c r="A9604" s="183" t="s">
        <v>19122</v>
      </c>
      <c r="B9604" s="183" t="s">
        <v>19123</v>
      </c>
      <c r="C9604" s="183" t="s">
        <v>2206</v>
      </c>
      <c r="D9604" s="183" t="s">
        <v>2207</v>
      </c>
      <c r="E9604" s="184"/>
      <c r="F9604" s="184"/>
      <c r="G9604" s="188"/>
      <c r="H9604" s="185"/>
      <c r="I9604" s="184"/>
      <c r="J9604" s="184"/>
      <c r="K9604" s="183" t="s">
        <v>410</v>
      </c>
      <c r="L9604" s="183"/>
      <c r="M9604" s="186"/>
      <c r="N9604" s="61" t="s">
        <v>410</v>
      </c>
      <c r="P9604" s="175" t="s">
        <v>2206</v>
      </c>
    </row>
    <row r="9605" spans="1:16" ht="17.25">
      <c r="A9605" s="183" t="s">
        <v>19124</v>
      </c>
      <c r="B9605" s="183" t="s">
        <v>19125</v>
      </c>
      <c r="C9605" s="183" t="s">
        <v>2206</v>
      </c>
      <c r="D9605" s="183" t="s">
        <v>2207</v>
      </c>
      <c r="E9605" s="184"/>
      <c r="F9605" s="184"/>
      <c r="G9605" s="185"/>
      <c r="H9605" s="185"/>
      <c r="I9605" s="184"/>
      <c r="J9605" s="184"/>
      <c r="K9605" s="185" t="s">
        <v>410</v>
      </c>
      <c r="L9605" s="185"/>
      <c r="M9605" s="186"/>
      <c r="N9605" s="61" t="s">
        <v>410</v>
      </c>
      <c r="P9605" s="175" t="s">
        <v>2206</v>
      </c>
    </row>
    <row r="9606" spans="1:16" ht="17.25">
      <c r="A9606" s="183" t="s">
        <v>19126</v>
      </c>
      <c r="B9606" s="183" t="s">
        <v>19127</v>
      </c>
      <c r="C9606" s="183" t="s">
        <v>2206</v>
      </c>
      <c r="D9606" s="183" t="s">
        <v>2207</v>
      </c>
      <c r="E9606" s="184">
        <v>165</v>
      </c>
      <c r="F9606" s="184">
        <v>165</v>
      </c>
      <c r="G9606" s="185"/>
      <c r="H9606" s="185"/>
      <c r="I9606" s="184">
        <v>48.07</v>
      </c>
      <c r="J9606" s="184">
        <v>213.07</v>
      </c>
      <c r="K9606" s="185">
        <v>48</v>
      </c>
      <c r="L9606" s="185"/>
      <c r="M9606" s="186"/>
      <c r="N9606" s="61" t="s">
        <v>51</v>
      </c>
      <c r="P9606" s="175" t="s">
        <v>2206</v>
      </c>
    </row>
    <row r="9607" spans="1:16" ht="17.25">
      <c r="A9607" s="183" t="s">
        <v>19128</v>
      </c>
      <c r="B9607" s="183" t="s">
        <v>19129</v>
      </c>
      <c r="C9607" s="183" t="s">
        <v>2206</v>
      </c>
      <c r="D9607" s="183" t="s">
        <v>2207</v>
      </c>
      <c r="E9607" s="184">
        <v>165</v>
      </c>
      <c r="F9607" s="184">
        <v>165</v>
      </c>
      <c r="G9607" s="185"/>
      <c r="H9607" s="185"/>
      <c r="I9607" s="184">
        <v>48.07</v>
      </c>
      <c r="J9607" s="184">
        <v>213.07</v>
      </c>
      <c r="K9607" s="185">
        <v>20</v>
      </c>
      <c r="L9607" s="185"/>
      <c r="M9607" s="186"/>
      <c r="N9607" s="61" t="s">
        <v>51</v>
      </c>
      <c r="P9607" s="175" t="s">
        <v>2206</v>
      </c>
    </row>
    <row r="9608" spans="1:16" ht="17.25">
      <c r="A9608" s="183" t="s">
        <v>19130</v>
      </c>
      <c r="B9608" s="183" t="s">
        <v>19131</v>
      </c>
      <c r="C9608" s="183" t="s">
        <v>2206</v>
      </c>
      <c r="D9608" s="183" t="s">
        <v>2207</v>
      </c>
      <c r="E9608" s="184">
        <v>165</v>
      </c>
      <c r="F9608" s="184">
        <v>165</v>
      </c>
      <c r="G9608" s="185"/>
      <c r="H9608" s="185"/>
      <c r="I9608" s="184">
        <v>48.07</v>
      </c>
      <c r="J9608" s="184">
        <v>213.07</v>
      </c>
      <c r="K9608" s="185">
        <v>0</v>
      </c>
      <c r="L9608" s="185"/>
      <c r="M9608" s="186"/>
      <c r="N9608" s="61" t="s">
        <v>51</v>
      </c>
      <c r="P9608" s="175" t="s">
        <v>2206</v>
      </c>
    </row>
    <row r="9609" spans="1:16" ht="17.25">
      <c r="A9609" s="183" t="s">
        <v>19132</v>
      </c>
      <c r="B9609" s="183" t="s">
        <v>19133</v>
      </c>
      <c r="C9609" s="183" t="s">
        <v>2206</v>
      </c>
      <c r="D9609" s="183" t="s">
        <v>2207</v>
      </c>
      <c r="E9609" s="184">
        <v>160</v>
      </c>
      <c r="F9609" s="184">
        <v>110</v>
      </c>
      <c r="G9609" s="185" t="s">
        <v>421</v>
      </c>
      <c r="H9609" s="185"/>
      <c r="I9609" s="184">
        <v>55.35</v>
      </c>
      <c r="J9609" s="184">
        <v>165.35</v>
      </c>
      <c r="K9609" s="185">
        <v>0</v>
      </c>
      <c r="L9609" s="185"/>
      <c r="M9609" s="186"/>
      <c r="N9609" s="61" t="s">
        <v>51</v>
      </c>
      <c r="P9609" s="175" t="s">
        <v>2206</v>
      </c>
    </row>
    <row r="9610" spans="1:16" ht="17.25">
      <c r="A9610" s="183" t="s">
        <v>19134</v>
      </c>
      <c r="B9610" s="183" t="s">
        <v>19135</v>
      </c>
      <c r="C9610" s="183" t="s">
        <v>2206</v>
      </c>
      <c r="D9610" s="183" t="s">
        <v>2207</v>
      </c>
      <c r="E9610" s="184">
        <v>150</v>
      </c>
      <c r="F9610" s="184">
        <v>110</v>
      </c>
      <c r="G9610" s="185" t="s">
        <v>464</v>
      </c>
      <c r="H9610" s="185"/>
      <c r="I9610" s="184">
        <v>55.35</v>
      </c>
      <c r="J9610" s="184">
        <v>165.35</v>
      </c>
      <c r="K9610" s="185">
        <v>0</v>
      </c>
      <c r="L9610" s="185"/>
      <c r="M9610" s="186"/>
      <c r="N9610" s="61" t="s">
        <v>51</v>
      </c>
      <c r="P9610" s="175" t="s">
        <v>2206</v>
      </c>
    </row>
    <row r="9611" spans="1:16" ht="17.25">
      <c r="A9611" s="183" t="s">
        <v>19136</v>
      </c>
      <c r="B9611" s="183" t="s">
        <v>19137</v>
      </c>
      <c r="C9611" s="183" t="s">
        <v>2206</v>
      </c>
      <c r="D9611" s="183" t="s">
        <v>2207</v>
      </c>
      <c r="E9611" s="184">
        <v>140</v>
      </c>
      <c r="F9611" s="184">
        <v>110</v>
      </c>
      <c r="G9611" s="185" t="s">
        <v>214</v>
      </c>
      <c r="H9611" s="185"/>
      <c r="I9611" s="184">
        <v>55.35</v>
      </c>
      <c r="J9611" s="184">
        <v>165.35</v>
      </c>
      <c r="K9611" s="185">
        <v>0</v>
      </c>
      <c r="L9611" s="185"/>
      <c r="M9611" s="186"/>
      <c r="N9611" s="61" t="s">
        <v>51</v>
      </c>
      <c r="P9611" s="175" t="s">
        <v>2206</v>
      </c>
    </row>
    <row r="9612" spans="1:16" ht="17.25">
      <c r="A9612" s="183" t="s">
        <v>19138</v>
      </c>
      <c r="B9612" s="183" t="s">
        <v>19139</v>
      </c>
      <c r="C9612" s="183" t="s">
        <v>1587</v>
      </c>
      <c r="D9612" s="183" t="s">
        <v>1588</v>
      </c>
      <c r="E9612" s="184">
        <v>83</v>
      </c>
      <c r="F9612" s="184">
        <v>83</v>
      </c>
      <c r="G9612" s="185"/>
      <c r="H9612" s="185"/>
      <c r="I9612" s="184">
        <v>26.87</v>
      </c>
      <c r="J9612" s="184">
        <v>109.87</v>
      </c>
      <c r="K9612" s="185">
        <v>51</v>
      </c>
      <c r="L9612" s="185" t="s">
        <v>76</v>
      </c>
      <c r="M9612" s="186" t="s">
        <v>2173</v>
      </c>
      <c r="N9612" s="61" t="s">
        <v>51</v>
      </c>
      <c r="P9612" s="175" t="s">
        <v>1587</v>
      </c>
    </row>
    <row r="9613" spans="1:16" ht="17.25">
      <c r="A9613" s="183" t="s">
        <v>19140</v>
      </c>
      <c r="B9613" s="183" t="s">
        <v>19141</v>
      </c>
      <c r="C9613" s="183" t="s">
        <v>1587</v>
      </c>
      <c r="D9613" s="183" t="s">
        <v>1588</v>
      </c>
      <c r="E9613" s="184"/>
      <c r="F9613" s="184"/>
      <c r="G9613" s="185"/>
      <c r="H9613" s="185"/>
      <c r="I9613" s="184"/>
      <c r="J9613" s="184"/>
      <c r="K9613" s="185" t="s">
        <v>410</v>
      </c>
      <c r="L9613" s="185"/>
      <c r="M9613" s="186"/>
      <c r="N9613" s="61" t="s">
        <v>410</v>
      </c>
      <c r="P9613" s="175" t="s">
        <v>1587</v>
      </c>
    </row>
    <row r="9614" spans="1:16" ht="17.25">
      <c r="A9614" s="183" t="s">
        <v>19142</v>
      </c>
      <c r="B9614" s="183" t="s">
        <v>19143</v>
      </c>
      <c r="C9614" s="183" t="s">
        <v>1587</v>
      </c>
      <c r="D9614" s="183" t="s">
        <v>1588</v>
      </c>
      <c r="E9614" s="184">
        <v>83</v>
      </c>
      <c r="F9614" s="184">
        <v>83</v>
      </c>
      <c r="G9614" s="185"/>
      <c r="H9614" s="185"/>
      <c r="I9614" s="184">
        <v>26.87</v>
      </c>
      <c r="J9614" s="184">
        <v>109.87</v>
      </c>
      <c r="K9614" s="185">
        <v>6</v>
      </c>
      <c r="L9614" s="185" t="s">
        <v>76</v>
      </c>
      <c r="M9614" s="186" t="s">
        <v>2390</v>
      </c>
      <c r="N9614" s="61" t="s">
        <v>51</v>
      </c>
      <c r="P9614" s="175" t="s">
        <v>1587</v>
      </c>
    </row>
    <row r="9615" spans="1:16" ht="17.25">
      <c r="A9615" s="183" t="s">
        <v>19144</v>
      </c>
      <c r="B9615" s="183" t="s">
        <v>19145</v>
      </c>
      <c r="C9615" s="183" t="s">
        <v>1587</v>
      </c>
      <c r="D9615" s="183" t="s">
        <v>1588</v>
      </c>
      <c r="E9615" s="184"/>
      <c r="F9615" s="184"/>
      <c r="G9615" s="185"/>
      <c r="H9615" s="185"/>
      <c r="I9615" s="184"/>
      <c r="J9615" s="184"/>
      <c r="K9615" s="185" t="s">
        <v>410</v>
      </c>
      <c r="L9615" s="185"/>
      <c r="M9615" s="186"/>
      <c r="N9615" s="61" t="s">
        <v>410</v>
      </c>
      <c r="P9615" s="175" t="s">
        <v>1587</v>
      </c>
    </row>
    <row r="9616" spans="1:16" ht="17.25">
      <c r="A9616" s="183" t="s">
        <v>19146</v>
      </c>
      <c r="B9616" s="183" t="s">
        <v>19147</v>
      </c>
      <c r="C9616" s="183" t="s">
        <v>991</v>
      </c>
      <c r="D9616" s="183" t="s">
        <v>992</v>
      </c>
      <c r="E9616" s="184"/>
      <c r="F9616" s="184"/>
      <c r="G9616" s="185"/>
      <c r="H9616" s="185"/>
      <c r="I9616" s="184"/>
      <c r="J9616" s="184"/>
      <c r="K9616" s="185" t="s">
        <v>410</v>
      </c>
      <c r="L9616" s="185"/>
      <c r="M9616" s="186"/>
      <c r="N9616" s="61" t="s">
        <v>410</v>
      </c>
      <c r="P9616" s="175" t="s">
        <v>991</v>
      </c>
    </row>
    <row r="9617" spans="1:16" ht="17.25">
      <c r="A9617" s="183" t="s">
        <v>19148</v>
      </c>
      <c r="B9617" s="183" t="s">
        <v>19147</v>
      </c>
      <c r="C9617" s="183" t="s">
        <v>991</v>
      </c>
      <c r="D9617" s="183" t="s">
        <v>992</v>
      </c>
      <c r="E9617" s="184"/>
      <c r="F9617" s="184"/>
      <c r="G9617" s="185"/>
      <c r="H9617" s="185"/>
      <c r="I9617" s="184"/>
      <c r="J9617" s="184"/>
      <c r="K9617" s="185" t="s">
        <v>410</v>
      </c>
      <c r="L9617" s="185"/>
      <c r="M9617" s="186"/>
      <c r="N9617" s="61" t="s">
        <v>410</v>
      </c>
      <c r="P9617" s="175" t="s">
        <v>991</v>
      </c>
    </row>
    <row r="9618" spans="1:16" ht="17.25">
      <c r="A9618" s="183" t="s">
        <v>19149</v>
      </c>
      <c r="B9618" s="183" t="s">
        <v>19147</v>
      </c>
      <c r="C9618" s="183" t="s">
        <v>991</v>
      </c>
      <c r="D9618" s="183" t="s">
        <v>992</v>
      </c>
      <c r="E9618" s="184"/>
      <c r="F9618" s="184"/>
      <c r="G9618" s="185"/>
      <c r="H9618" s="185"/>
      <c r="I9618" s="184"/>
      <c r="J9618" s="184"/>
      <c r="K9618" s="185" t="s">
        <v>410</v>
      </c>
      <c r="L9618" s="185"/>
      <c r="M9618" s="186"/>
      <c r="N9618" s="61" t="s">
        <v>410</v>
      </c>
      <c r="P9618" s="175" t="s">
        <v>991</v>
      </c>
    </row>
    <row r="9619" spans="1:16" ht="17.25">
      <c r="A9619" s="183" t="s">
        <v>19150</v>
      </c>
      <c r="B9619" s="183" t="s">
        <v>19151</v>
      </c>
      <c r="C9619" s="183" t="s">
        <v>1758</v>
      </c>
      <c r="D9619" s="183" t="s">
        <v>1759</v>
      </c>
      <c r="E9619" s="184">
        <v>290</v>
      </c>
      <c r="F9619" s="184">
        <v>250</v>
      </c>
      <c r="G9619" s="185" t="s">
        <v>102</v>
      </c>
      <c r="H9619" s="185"/>
      <c r="I9619" s="184">
        <v>203.96</v>
      </c>
      <c r="J9619" s="184">
        <v>453.96</v>
      </c>
      <c r="K9619" s="185">
        <v>58</v>
      </c>
      <c r="L9619" s="185"/>
      <c r="M9619" s="186"/>
      <c r="N9619" s="61" t="s">
        <v>51</v>
      </c>
      <c r="P9619" s="175" t="s">
        <v>1758</v>
      </c>
    </row>
    <row r="9620" spans="1:16" ht="17.25">
      <c r="A9620" s="183" t="s">
        <v>19152</v>
      </c>
      <c r="B9620" s="183" t="s">
        <v>19153</v>
      </c>
      <c r="C9620" s="183" t="s">
        <v>1758</v>
      </c>
      <c r="D9620" s="183" t="s">
        <v>1759</v>
      </c>
      <c r="E9620" s="184">
        <v>287</v>
      </c>
      <c r="F9620" s="184">
        <v>250</v>
      </c>
      <c r="G9620" s="185" t="s">
        <v>140</v>
      </c>
      <c r="H9620" s="185"/>
      <c r="I9620" s="184">
        <v>203.96</v>
      </c>
      <c r="J9620" s="184">
        <v>453.96</v>
      </c>
      <c r="K9620" s="185">
        <v>61</v>
      </c>
      <c r="L9620" s="185"/>
      <c r="M9620" s="186"/>
      <c r="N9620" s="61" t="s">
        <v>51</v>
      </c>
      <c r="P9620" s="175" t="s">
        <v>1758</v>
      </c>
    </row>
    <row r="9621" spans="1:16" ht="17.25">
      <c r="A9621" s="183" t="s">
        <v>19154</v>
      </c>
      <c r="B9621" s="183" t="s">
        <v>19155</v>
      </c>
      <c r="C9621" s="183" t="s">
        <v>5620</v>
      </c>
      <c r="D9621" s="183" t="s">
        <v>5621</v>
      </c>
      <c r="E9621" s="184"/>
      <c r="F9621" s="184"/>
      <c r="G9621" s="185"/>
      <c r="H9621" s="185"/>
      <c r="I9621" s="184"/>
      <c r="J9621" s="184"/>
      <c r="K9621" s="185" t="s">
        <v>410</v>
      </c>
      <c r="L9621" s="185"/>
      <c r="M9621" s="186"/>
      <c r="N9621" s="61" t="s">
        <v>410</v>
      </c>
      <c r="P9621" s="175" t="s">
        <v>5620</v>
      </c>
    </row>
    <row r="9622" spans="1:16" ht="17.25">
      <c r="A9622" s="183" t="s">
        <v>19156</v>
      </c>
      <c r="B9622" s="183" t="s">
        <v>19157</v>
      </c>
      <c r="C9622" s="183" t="s">
        <v>5620</v>
      </c>
      <c r="D9622" s="183" t="s">
        <v>5621</v>
      </c>
      <c r="E9622" s="184"/>
      <c r="F9622" s="184"/>
      <c r="G9622" s="185"/>
      <c r="H9622" s="185"/>
      <c r="I9622" s="184"/>
      <c r="J9622" s="184"/>
      <c r="K9622" s="185" t="s">
        <v>410</v>
      </c>
      <c r="L9622" s="185"/>
      <c r="M9622" s="186"/>
      <c r="N9622" s="61" t="s">
        <v>410</v>
      </c>
      <c r="P9622" s="175" t="s">
        <v>5620</v>
      </c>
    </row>
    <row r="9623" spans="1:16" ht="17.25">
      <c r="A9623" s="183" t="s">
        <v>19158</v>
      </c>
      <c r="B9623" s="183" t="s">
        <v>19159</v>
      </c>
      <c r="C9623" s="183" t="s">
        <v>5620</v>
      </c>
      <c r="D9623" s="183" t="s">
        <v>5621</v>
      </c>
      <c r="E9623" s="184"/>
      <c r="F9623" s="184"/>
      <c r="G9623" s="185"/>
      <c r="H9623" s="185"/>
      <c r="I9623" s="184"/>
      <c r="J9623" s="184"/>
      <c r="K9623" s="185" t="s">
        <v>410</v>
      </c>
      <c r="L9623" s="185"/>
      <c r="M9623" s="186"/>
      <c r="N9623" s="61" t="s">
        <v>410</v>
      </c>
      <c r="P9623" s="175" t="s">
        <v>5620</v>
      </c>
    </row>
    <row r="9624" spans="1:16" ht="17.25">
      <c r="A9624" s="183" t="s">
        <v>19160</v>
      </c>
      <c r="B9624" s="183" t="s">
        <v>19161</v>
      </c>
      <c r="C9624" s="183" t="s">
        <v>5620</v>
      </c>
      <c r="D9624" s="183" t="s">
        <v>5621</v>
      </c>
      <c r="E9624" s="184"/>
      <c r="F9624" s="184"/>
      <c r="G9624" s="185"/>
      <c r="H9624" s="185"/>
      <c r="I9624" s="184"/>
      <c r="J9624" s="184"/>
      <c r="K9624" s="185" t="s">
        <v>410</v>
      </c>
      <c r="L9624" s="185"/>
      <c r="M9624" s="186"/>
      <c r="N9624" s="61" t="s">
        <v>410</v>
      </c>
      <c r="P9624" s="175" t="s">
        <v>5620</v>
      </c>
    </row>
    <row r="9625" spans="1:16" ht="17.25">
      <c r="A9625" s="183" t="s">
        <v>19162</v>
      </c>
      <c r="B9625" s="183" t="s">
        <v>19163</v>
      </c>
      <c r="C9625" s="183" t="s">
        <v>5620</v>
      </c>
      <c r="D9625" s="183" t="s">
        <v>5621</v>
      </c>
      <c r="E9625" s="184"/>
      <c r="F9625" s="184"/>
      <c r="G9625" s="185"/>
      <c r="H9625" s="185"/>
      <c r="I9625" s="184"/>
      <c r="J9625" s="184"/>
      <c r="K9625" s="185" t="s">
        <v>410</v>
      </c>
      <c r="L9625" s="185"/>
      <c r="M9625" s="186"/>
      <c r="N9625" s="61" t="s">
        <v>410</v>
      </c>
      <c r="P9625" s="175" t="s">
        <v>5620</v>
      </c>
    </row>
    <row r="9626" spans="1:16" ht="17.25">
      <c r="A9626" s="183" t="s">
        <v>19164</v>
      </c>
      <c r="B9626" s="183" t="s">
        <v>19165</v>
      </c>
      <c r="C9626" s="183" t="s">
        <v>5620</v>
      </c>
      <c r="D9626" s="183" t="s">
        <v>5621</v>
      </c>
      <c r="E9626" s="184"/>
      <c r="F9626" s="184"/>
      <c r="G9626" s="185"/>
      <c r="H9626" s="185"/>
      <c r="I9626" s="184"/>
      <c r="J9626" s="184"/>
      <c r="K9626" s="185" t="s">
        <v>410</v>
      </c>
      <c r="L9626" s="185"/>
      <c r="M9626" s="186"/>
      <c r="N9626" s="61" t="s">
        <v>410</v>
      </c>
      <c r="P9626" s="175" t="s">
        <v>5620</v>
      </c>
    </row>
    <row r="9627" spans="1:16" ht="17.25">
      <c r="A9627" s="183" t="s">
        <v>19166</v>
      </c>
      <c r="B9627" s="183" t="s">
        <v>19167</v>
      </c>
      <c r="C9627" s="183" t="s">
        <v>5620</v>
      </c>
      <c r="D9627" s="183" t="s">
        <v>5621</v>
      </c>
      <c r="E9627" s="184"/>
      <c r="F9627" s="184"/>
      <c r="G9627" s="185"/>
      <c r="H9627" s="185"/>
      <c r="I9627" s="184"/>
      <c r="J9627" s="184"/>
      <c r="K9627" s="185" t="s">
        <v>410</v>
      </c>
      <c r="L9627" s="185"/>
      <c r="M9627" s="186"/>
      <c r="N9627" s="61" t="s">
        <v>410</v>
      </c>
      <c r="P9627" s="175" t="s">
        <v>5620</v>
      </c>
    </row>
    <row r="9628" spans="1:16" ht="17.25">
      <c r="A9628" s="183" t="s">
        <v>19168</v>
      </c>
      <c r="B9628" s="183" t="s">
        <v>19169</v>
      </c>
      <c r="C9628" s="183" t="s">
        <v>5620</v>
      </c>
      <c r="D9628" s="183" t="s">
        <v>5621</v>
      </c>
      <c r="E9628" s="184"/>
      <c r="F9628" s="184"/>
      <c r="G9628" s="185"/>
      <c r="H9628" s="185"/>
      <c r="I9628" s="184"/>
      <c r="J9628" s="184"/>
      <c r="K9628" s="185" t="s">
        <v>410</v>
      </c>
      <c r="L9628" s="185"/>
      <c r="M9628" s="186"/>
      <c r="N9628" s="61" t="s">
        <v>410</v>
      </c>
      <c r="P9628" s="175" t="s">
        <v>5620</v>
      </c>
    </row>
    <row r="9629" spans="1:16" ht="17.25">
      <c r="A9629" s="183" t="s">
        <v>19170</v>
      </c>
      <c r="B9629" s="183" t="s">
        <v>19171</v>
      </c>
      <c r="C9629" s="183" t="s">
        <v>5620</v>
      </c>
      <c r="D9629" s="183" t="s">
        <v>5621</v>
      </c>
      <c r="E9629" s="184"/>
      <c r="F9629" s="184"/>
      <c r="G9629" s="185"/>
      <c r="H9629" s="185"/>
      <c r="I9629" s="184"/>
      <c r="J9629" s="184"/>
      <c r="K9629" s="185" t="s">
        <v>410</v>
      </c>
      <c r="L9629" s="185"/>
      <c r="M9629" s="186"/>
      <c r="N9629" s="61" t="s">
        <v>410</v>
      </c>
      <c r="P9629" s="175" t="s">
        <v>5620</v>
      </c>
    </row>
    <row r="9630" spans="1:16" ht="17.25">
      <c r="A9630" s="183" t="s">
        <v>19172</v>
      </c>
      <c r="B9630" s="183" t="s">
        <v>19173</v>
      </c>
      <c r="C9630" s="183" t="s">
        <v>5620</v>
      </c>
      <c r="D9630" s="183" t="s">
        <v>5621</v>
      </c>
      <c r="E9630" s="184"/>
      <c r="F9630" s="184"/>
      <c r="G9630" s="185"/>
      <c r="H9630" s="185"/>
      <c r="I9630" s="184"/>
      <c r="J9630" s="184"/>
      <c r="K9630" s="185" t="s">
        <v>410</v>
      </c>
      <c r="L9630" s="185"/>
      <c r="M9630" s="186"/>
      <c r="N9630" s="61" t="s">
        <v>410</v>
      </c>
      <c r="P9630" s="175" t="s">
        <v>5620</v>
      </c>
    </row>
    <row r="9631" spans="1:16" ht="17.25">
      <c r="A9631" s="183" t="s">
        <v>19174</v>
      </c>
      <c r="B9631" s="183" t="s">
        <v>19175</v>
      </c>
      <c r="C9631" s="183" t="s">
        <v>5620</v>
      </c>
      <c r="D9631" s="183" t="s">
        <v>5621</v>
      </c>
      <c r="E9631" s="184"/>
      <c r="F9631" s="184"/>
      <c r="G9631" s="185"/>
      <c r="H9631" s="185"/>
      <c r="I9631" s="184"/>
      <c r="J9631" s="184"/>
      <c r="K9631" s="185" t="s">
        <v>410</v>
      </c>
      <c r="L9631" s="185"/>
      <c r="M9631" s="186"/>
      <c r="N9631" s="61" t="s">
        <v>410</v>
      </c>
      <c r="P9631" s="175" t="s">
        <v>5620</v>
      </c>
    </row>
    <row r="9632" spans="1:16" ht="17.25">
      <c r="A9632" s="183" t="s">
        <v>19176</v>
      </c>
      <c r="B9632" s="183" t="s">
        <v>19177</v>
      </c>
      <c r="C9632" s="183" t="s">
        <v>5620</v>
      </c>
      <c r="D9632" s="183" t="s">
        <v>5621</v>
      </c>
      <c r="E9632" s="184"/>
      <c r="F9632" s="184"/>
      <c r="G9632" s="185"/>
      <c r="H9632" s="185"/>
      <c r="I9632" s="184"/>
      <c r="J9632" s="184"/>
      <c r="K9632" s="185" t="s">
        <v>410</v>
      </c>
      <c r="L9632" s="185"/>
      <c r="M9632" s="186"/>
      <c r="N9632" s="61" t="s">
        <v>410</v>
      </c>
      <c r="P9632" s="175" t="s">
        <v>5620</v>
      </c>
    </row>
    <row r="9633" spans="1:16" ht="17.25">
      <c r="A9633" s="183" t="s">
        <v>19178</v>
      </c>
      <c r="B9633" s="183" t="s">
        <v>19179</v>
      </c>
      <c r="C9633" s="183" t="s">
        <v>5620</v>
      </c>
      <c r="D9633" s="183" t="s">
        <v>5621</v>
      </c>
      <c r="E9633" s="184"/>
      <c r="F9633" s="184"/>
      <c r="G9633" s="185"/>
      <c r="H9633" s="185"/>
      <c r="I9633" s="184"/>
      <c r="J9633" s="184"/>
      <c r="K9633" s="185" t="s">
        <v>410</v>
      </c>
      <c r="L9633" s="185"/>
      <c r="M9633" s="186"/>
      <c r="N9633" s="61" t="s">
        <v>410</v>
      </c>
      <c r="P9633" s="175" t="s">
        <v>5620</v>
      </c>
    </row>
    <row r="9634" spans="1:16" ht="17.25">
      <c r="A9634" s="183" t="s">
        <v>19180</v>
      </c>
      <c r="B9634" s="183" t="s">
        <v>19181</v>
      </c>
      <c r="C9634" s="183" t="s">
        <v>5620</v>
      </c>
      <c r="D9634" s="183" t="s">
        <v>5621</v>
      </c>
      <c r="E9634" s="184"/>
      <c r="F9634" s="184"/>
      <c r="G9634" s="185"/>
      <c r="H9634" s="185"/>
      <c r="I9634" s="184"/>
      <c r="J9634" s="184"/>
      <c r="K9634" s="185" t="s">
        <v>410</v>
      </c>
      <c r="L9634" s="185"/>
      <c r="M9634" s="186"/>
      <c r="N9634" s="61" t="s">
        <v>410</v>
      </c>
      <c r="P9634" s="175" t="s">
        <v>5620</v>
      </c>
    </row>
    <row r="9635" spans="1:16" ht="17.25">
      <c r="A9635" s="183" t="s">
        <v>19182</v>
      </c>
      <c r="B9635" s="183" t="s">
        <v>19183</v>
      </c>
      <c r="C9635" s="183" t="s">
        <v>5620</v>
      </c>
      <c r="D9635" s="183" t="s">
        <v>5621</v>
      </c>
      <c r="E9635" s="184"/>
      <c r="F9635" s="184"/>
      <c r="G9635" s="185"/>
      <c r="H9635" s="185"/>
      <c r="I9635" s="184"/>
      <c r="J9635" s="184"/>
      <c r="K9635" s="185" t="s">
        <v>410</v>
      </c>
      <c r="L9635" s="185"/>
      <c r="M9635" s="186"/>
      <c r="N9635" s="61" t="s">
        <v>410</v>
      </c>
      <c r="P9635" s="175" t="s">
        <v>5620</v>
      </c>
    </row>
    <row r="9636" spans="1:16" ht="17.25">
      <c r="A9636" s="183" t="s">
        <v>19184</v>
      </c>
      <c r="B9636" s="183" t="s">
        <v>19185</v>
      </c>
      <c r="C9636" s="183" t="s">
        <v>5620</v>
      </c>
      <c r="D9636" s="183" t="s">
        <v>5621</v>
      </c>
      <c r="E9636" s="184"/>
      <c r="F9636" s="184"/>
      <c r="G9636" s="185"/>
      <c r="H9636" s="185"/>
      <c r="I9636" s="184"/>
      <c r="J9636" s="184"/>
      <c r="K9636" s="185" t="s">
        <v>410</v>
      </c>
      <c r="L9636" s="185"/>
      <c r="M9636" s="186"/>
      <c r="N9636" s="61" t="s">
        <v>410</v>
      </c>
      <c r="P9636" s="175" t="s">
        <v>5620</v>
      </c>
    </row>
    <row r="9637" spans="1:16" ht="17.25">
      <c r="A9637" s="183" t="s">
        <v>19186</v>
      </c>
      <c r="B9637" s="183" t="s">
        <v>19187</v>
      </c>
      <c r="C9637" s="183" t="s">
        <v>5620</v>
      </c>
      <c r="D9637" s="183" t="s">
        <v>5621</v>
      </c>
      <c r="E9637" s="184"/>
      <c r="F9637" s="184"/>
      <c r="G9637" s="185"/>
      <c r="H9637" s="185"/>
      <c r="I9637" s="184"/>
      <c r="J9637" s="184"/>
      <c r="K9637" s="185" t="s">
        <v>410</v>
      </c>
      <c r="L9637" s="185"/>
      <c r="M9637" s="186"/>
      <c r="N9637" s="61" t="s">
        <v>410</v>
      </c>
      <c r="P9637" s="175" t="s">
        <v>5620</v>
      </c>
    </row>
    <row r="9638" spans="1:16" ht="17.25">
      <c r="A9638" s="183" t="s">
        <v>19188</v>
      </c>
      <c r="B9638" s="183" t="s">
        <v>19189</v>
      </c>
      <c r="C9638" s="183" t="s">
        <v>5620</v>
      </c>
      <c r="D9638" s="183" t="s">
        <v>5621</v>
      </c>
      <c r="E9638" s="184"/>
      <c r="F9638" s="184"/>
      <c r="G9638" s="185"/>
      <c r="H9638" s="185"/>
      <c r="I9638" s="184"/>
      <c r="J9638" s="184"/>
      <c r="K9638" s="185" t="s">
        <v>410</v>
      </c>
      <c r="L9638" s="185"/>
      <c r="M9638" s="186"/>
      <c r="N9638" s="61" t="s">
        <v>410</v>
      </c>
      <c r="P9638" s="175" t="s">
        <v>5620</v>
      </c>
    </row>
    <row r="9639" spans="1:16" ht="17.25">
      <c r="A9639" s="183" t="s">
        <v>19190</v>
      </c>
      <c r="B9639" s="183" t="s">
        <v>19191</v>
      </c>
      <c r="C9639" s="183" t="s">
        <v>5620</v>
      </c>
      <c r="D9639" s="183" t="s">
        <v>5621</v>
      </c>
      <c r="E9639" s="184"/>
      <c r="F9639" s="184"/>
      <c r="G9639" s="185"/>
      <c r="H9639" s="185"/>
      <c r="I9639" s="184"/>
      <c r="J9639" s="184"/>
      <c r="K9639" s="185" t="s">
        <v>410</v>
      </c>
      <c r="L9639" s="185"/>
      <c r="M9639" s="186"/>
      <c r="N9639" s="61" t="s">
        <v>410</v>
      </c>
      <c r="P9639" s="175" t="s">
        <v>5620</v>
      </c>
    </row>
    <row r="9640" spans="1:16" ht="17.25">
      <c r="A9640" s="183" t="s">
        <v>19192</v>
      </c>
      <c r="B9640" s="183" t="s">
        <v>19193</v>
      </c>
      <c r="C9640" s="183" t="s">
        <v>5620</v>
      </c>
      <c r="D9640" s="183" t="s">
        <v>5621</v>
      </c>
      <c r="E9640" s="184"/>
      <c r="F9640" s="184"/>
      <c r="G9640" s="185"/>
      <c r="H9640" s="185"/>
      <c r="I9640" s="184"/>
      <c r="J9640" s="184"/>
      <c r="K9640" s="185" t="s">
        <v>410</v>
      </c>
      <c r="L9640" s="185"/>
      <c r="M9640" s="186"/>
      <c r="N9640" s="61" t="s">
        <v>410</v>
      </c>
      <c r="P9640" s="175" t="s">
        <v>5620</v>
      </c>
    </row>
    <row r="9641" spans="1:16" ht="17.25">
      <c r="A9641" s="183" t="s">
        <v>19194</v>
      </c>
      <c r="B9641" s="183" t="s">
        <v>19195</v>
      </c>
      <c r="C9641" s="183" t="s">
        <v>5620</v>
      </c>
      <c r="D9641" s="183" t="s">
        <v>5621</v>
      </c>
      <c r="E9641" s="184"/>
      <c r="F9641" s="184"/>
      <c r="G9641" s="185"/>
      <c r="H9641" s="185"/>
      <c r="I9641" s="184"/>
      <c r="J9641" s="184"/>
      <c r="K9641" s="185" t="s">
        <v>410</v>
      </c>
      <c r="L9641" s="185"/>
      <c r="M9641" s="186"/>
      <c r="N9641" s="61" t="s">
        <v>410</v>
      </c>
      <c r="P9641" s="175" t="s">
        <v>5620</v>
      </c>
    </row>
    <row r="9642" spans="1:16" ht="17.25">
      <c r="A9642" s="183" t="s">
        <v>19196</v>
      </c>
      <c r="B9642" s="183" t="s">
        <v>19197</v>
      </c>
      <c r="C9642" s="183" t="s">
        <v>5620</v>
      </c>
      <c r="D9642" s="183" t="s">
        <v>5621</v>
      </c>
      <c r="E9642" s="184"/>
      <c r="F9642" s="184"/>
      <c r="G9642" s="185"/>
      <c r="H9642" s="185"/>
      <c r="I9642" s="184"/>
      <c r="J9642" s="184"/>
      <c r="K9642" s="185" t="s">
        <v>410</v>
      </c>
      <c r="L9642" s="185"/>
      <c r="M9642" s="186"/>
      <c r="N9642" s="61" t="s">
        <v>410</v>
      </c>
      <c r="P9642" s="175" t="s">
        <v>5620</v>
      </c>
    </row>
    <row r="9643" spans="1:16" ht="17.25">
      <c r="A9643" s="183" t="s">
        <v>19198</v>
      </c>
      <c r="B9643" s="183" t="s">
        <v>19199</v>
      </c>
      <c r="C9643" s="183" t="s">
        <v>5620</v>
      </c>
      <c r="D9643" s="183" t="s">
        <v>5621</v>
      </c>
      <c r="E9643" s="184"/>
      <c r="F9643" s="184"/>
      <c r="G9643" s="185"/>
      <c r="H9643" s="185"/>
      <c r="I9643" s="184"/>
      <c r="J9643" s="184"/>
      <c r="K9643" s="185" t="s">
        <v>410</v>
      </c>
      <c r="L9643" s="185"/>
      <c r="M9643" s="186"/>
      <c r="N9643" s="61" t="s">
        <v>410</v>
      </c>
      <c r="P9643" s="175" t="s">
        <v>5620</v>
      </c>
    </row>
    <row r="9644" spans="1:16" ht="17.25">
      <c r="A9644" s="183" t="s">
        <v>19200</v>
      </c>
      <c r="B9644" s="183" t="s">
        <v>19201</v>
      </c>
      <c r="C9644" s="183" t="s">
        <v>5620</v>
      </c>
      <c r="D9644" s="183" t="s">
        <v>5621</v>
      </c>
      <c r="E9644" s="184"/>
      <c r="F9644" s="184"/>
      <c r="G9644" s="185"/>
      <c r="H9644" s="185"/>
      <c r="I9644" s="184"/>
      <c r="J9644" s="184"/>
      <c r="K9644" s="185" t="s">
        <v>410</v>
      </c>
      <c r="L9644" s="185"/>
      <c r="M9644" s="186"/>
      <c r="N9644" s="61" t="s">
        <v>410</v>
      </c>
      <c r="P9644" s="175" t="s">
        <v>5620</v>
      </c>
    </row>
    <row r="9645" spans="1:16" ht="17.25">
      <c r="A9645" s="183" t="s">
        <v>19202</v>
      </c>
      <c r="B9645" s="183" t="s">
        <v>19203</v>
      </c>
      <c r="C9645" s="183" t="s">
        <v>5620</v>
      </c>
      <c r="D9645" s="183" t="s">
        <v>5621</v>
      </c>
      <c r="E9645" s="184"/>
      <c r="F9645" s="184"/>
      <c r="G9645" s="185"/>
      <c r="H9645" s="185"/>
      <c r="I9645" s="184"/>
      <c r="J9645" s="184"/>
      <c r="K9645" s="185" t="s">
        <v>410</v>
      </c>
      <c r="L9645" s="185"/>
      <c r="M9645" s="186"/>
      <c r="N9645" s="61" t="s">
        <v>410</v>
      </c>
      <c r="P9645" s="175" t="s">
        <v>5620</v>
      </c>
    </row>
    <row r="9646" spans="1:16" ht="17.25">
      <c r="A9646" s="183" t="s">
        <v>19204</v>
      </c>
      <c r="B9646" s="183" t="s">
        <v>19205</v>
      </c>
      <c r="C9646" s="183" t="s">
        <v>5620</v>
      </c>
      <c r="D9646" s="183" t="s">
        <v>5621</v>
      </c>
      <c r="E9646" s="184"/>
      <c r="F9646" s="184"/>
      <c r="G9646" s="185"/>
      <c r="H9646" s="185"/>
      <c r="I9646" s="184"/>
      <c r="J9646" s="184"/>
      <c r="K9646" s="185" t="s">
        <v>410</v>
      </c>
      <c r="L9646" s="185"/>
      <c r="M9646" s="186"/>
      <c r="N9646" s="61" t="s">
        <v>410</v>
      </c>
      <c r="P9646" s="175" t="s">
        <v>5620</v>
      </c>
    </row>
    <row r="9647" spans="1:16" ht="17.25">
      <c r="A9647" s="183" t="s">
        <v>19206</v>
      </c>
      <c r="B9647" s="183" t="s">
        <v>19207</v>
      </c>
      <c r="C9647" s="183" t="s">
        <v>5620</v>
      </c>
      <c r="D9647" s="183" t="s">
        <v>5621</v>
      </c>
      <c r="E9647" s="184"/>
      <c r="F9647" s="184"/>
      <c r="G9647" s="185"/>
      <c r="H9647" s="185"/>
      <c r="I9647" s="184"/>
      <c r="J9647" s="184"/>
      <c r="K9647" s="185" t="s">
        <v>410</v>
      </c>
      <c r="L9647" s="185"/>
      <c r="M9647" s="186"/>
      <c r="N9647" s="61" t="s">
        <v>410</v>
      </c>
      <c r="P9647" s="175" t="s">
        <v>5620</v>
      </c>
    </row>
    <row r="9648" spans="1:16" ht="17.25">
      <c r="A9648" s="183" t="s">
        <v>19208</v>
      </c>
      <c r="B9648" s="183" t="s">
        <v>19209</v>
      </c>
      <c r="C9648" s="183" t="s">
        <v>5620</v>
      </c>
      <c r="D9648" s="183" t="s">
        <v>5621</v>
      </c>
      <c r="E9648" s="184"/>
      <c r="F9648" s="184"/>
      <c r="G9648" s="185"/>
      <c r="H9648" s="185"/>
      <c r="I9648" s="184"/>
      <c r="J9648" s="184"/>
      <c r="K9648" s="185" t="s">
        <v>410</v>
      </c>
      <c r="L9648" s="185"/>
      <c r="M9648" s="186"/>
      <c r="N9648" s="61" t="s">
        <v>410</v>
      </c>
      <c r="P9648" s="175" t="s">
        <v>5620</v>
      </c>
    </row>
    <row r="9649" spans="1:16" ht="17.25">
      <c r="A9649" s="183" t="s">
        <v>19210</v>
      </c>
      <c r="B9649" s="183" t="s">
        <v>19211</v>
      </c>
      <c r="C9649" s="183" t="s">
        <v>5620</v>
      </c>
      <c r="D9649" s="183" t="s">
        <v>5621</v>
      </c>
      <c r="E9649" s="184"/>
      <c r="F9649" s="184"/>
      <c r="G9649" s="185"/>
      <c r="H9649" s="185"/>
      <c r="I9649" s="184"/>
      <c r="J9649" s="184"/>
      <c r="K9649" s="185" t="s">
        <v>410</v>
      </c>
      <c r="L9649" s="185"/>
      <c r="M9649" s="186"/>
      <c r="N9649" s="61" t="s">
        <v>410</v>
      </c>
      <c r="P9649" s="175" t="s">
        <v>5620</v>
      </c>
    </row>
    <row r="9650" spans="1:16" ht="17.25">
      <c r="A9650" s="183" t="s">
        <v>19212</v>
      </c>
      <c r="B9650" s="183" t="s">
        <v>19213</v>
      </c>
      <c r="C9650" s="183" t="s">
        <v>5620</v>
      </c>
      <c r="D9650" s="183" t="s">
        <v>5621</v>
      </c>
      <c r="E9650" s="184"/>
      <c r="F9650" s="184"/>
      <c r="G9650" s="185"/>
      <c r="H9650" s="185"/>
      <c r="I9650" s="184"/>
      <c r="J9650" s="184"/>
      <c r="K9650" s="185" t="s">
        <v>410</v>
      </c>
      <c r="L9650" s="185"/>
      <c r="M9650" s="186"/>
      <c r="N9650" s="61" t="s">
        <v>410</v>
      </c>
      <c r="P9650" s="175" t="s">
        <v>5620</v>
      </c>
    </row>
    <row r="9651" spans="1:16" ht="17.25">
      <c r="A9651" s="183" t="s">
        <v>19214</v>
      </c>
      <c r="B9651" s="183" t="s">
        <v>19215</v>
      </c>
      <c r="C9651" s="183" t="s">
        <v>5620</v>
      </c>
      <c r="D9651" s="183" t="s">
        <v>5621</v>
      </c>
      <c r="E9651" s="184"/>
      <c r="F9651" s="184"/>
      <c r="G9651" s="185"/>
      <c r="H9651" s="185"/>
      <c r="I9651" s="184"/>
      <c r="J9651" s="184"/>
      <c r="K9651" s="185" t="s">
        <v>410</v>
      </c>
      <c r="L9651" s="185"/>
      <c r="M9651" s="186"/>
      <c r="N9651" s="61" t="s">
        <v>410</v>
      </c>
      <c r="P9651" s="175" t="s">
        <v>5620</v>
      </c>
    </row>
    <row r="9652" spans="1:16" ht="17.25">
      <c r="A9652" s="183" t="s">
        <v>19216</v>
      </c>
      <c r="B9652" s="183" t="s">
        <v>19217</v>
      </c>
      <c r="C9652" s="183" t="s">
        <v>5620</v>
      </c>
      <c r="D9652" s="183" t="s">
        <v>5621</v>
      </c>
      <c r="E9652" s="184"/>
      <c r="F9652" s="184"/>
      <c r="G9652" s="188"/>
      <c r="H9652" s="185"/>
      <c r="I9652" s="184"/>
      <c r="J9652" s="184"/>
      <c r="K9652" s="185" t="s">
        <v>410</v>
      </c>
      <c r="L9652" s="185"/>
      <c r="M9652" s="186"/>
      <c r="N9652" s="61" t="s">
        <v>410</v>
      </c>
      <c r="P9652" s="175" t="s">
        <v>5620</v>
      </c>
    </row>
    <row r="9653" spans="1:16" ht="17.25">
      <c r="A9653" s="183" t="s">
        <v>19218</v>
      </c>
      <c r="B9653" s="183" t="s">
        <v>19219</v>
      </c>
      <c r="C9653" s="183" t="s">
        <v>5620</v>
      </c>
      <c r="D9653" s="183" t="s">
        <v>5621</v>
      </c>
      <c r="E9653" s="184"/>
      <c r="F9653" s="184"/>
      <c r="G9653" s="185"/>
      <c r="H9653" s="185"/>
      <c r="I9653" s="184"/>
      <c r="J9653" s="184"/>
      <c r="K9653" s="185" t="s">
        <v>410</v>
      </c>
      <c r="L9653" s="185"/>
      <c r="M9653" s="186"/>
      <c r="N9653" s="61" t="s">
        <v>410</v>
      </c>
      <c r="P9653" s="175" t="s">
        <v>5620</v>
      </c>
    </row>
    <row r="9654" spans="1:16" ht="17.25">
      <c r="A9654" s="183" t="s">
        <v>19220</v>
      </c>
      <c r="B9654" s="183" t="s">
        <v>19221</v>
      </c>
      <c r="C9654" s="183" t="s">
        <v>5620</v>
      </c>
      <c r="D9654" s="183" t="s">
        <v>5621</v>
      </c>
      <c r="E9654" s="184"/>
      <c r="F9654" s="184"/>
      <c r="G9654" s="185"/>
      <c r="H9654" s="185"/>
      <c r="I9654" s="184"/>
      <c r="J9654" s="184"/>
      <c r="K9654" s="185" t="s">
        <v>410</v>
      </c>
      <c r="L9654" s="185"/>
      <c r="M9654" s="186"/>
      <c r="N9654" s="61" t="s">
        <v>410</v>
      </c>
      <c r="P9654" s="175" t="s">
        <v>5620</v>
      </c>
    </row>
    <row r="9655" spans="1:16" ht="17.25">
      <c r="A9655" s="183" t="s">
        <v>19222</v>
      </c>
      <c r="B9655" s="183" t="s">
        <v>19223</v>
      </c>
      <c r="C9655" s="183" t="s">
        <v>5620</v>
      </c>
      <c r="D9655" s="183" t="s">
        <v>5621</v>
      </c>
      <c r="E9655" s="184"/>
      <c r="F9655" s="184"/>
      <c r="G9655" s="185"/>
      <c r="H9655" s="185"/>
      <c r="I9655" s="184"/>
      <c r="J9655" s="184"/>
      <c r="K9655" s="185" t="s">
        <v>410</v>
      </c>
      <c r="L9655" s="185"/>
      <c r="M9655" s="186"/>
      <c r="N9655" s="61" t="s">
        <v>410</v>
      </c>
      <c r="P9655" s="175" t="s">
        <v>5620</v>
      </c>
    </row>
    <row r="9656" spans="1:16" ht="17.25">
      <c r="A9656" s="183" t="s">
        <v>19224</v>
      </c>
      <c r="B9656" s="183" t="s">
        <v>19225</v>
      </c>
      <c r="C9656" s="183" t="s">
        <v>5620</v>
      </c>
      <c r="D9656" s="183" t="s">
        <v>5621</v>
      </c>
      <c r="E9656" s="184"/>
      <c r="F9656" s="184"/>
      <c r="G9656" s="185"/>
      <c r="H9656" s="185"/>
      <c r="I9656" s="184"/>
      <c r="J9656" s="184"/>
      <c r="K9656" s="185" t="s">
        <v>410</v>
      </c>
      <c r="L9656" s="185"/>
      <c r="M9656" s="186"/>
      <c r="N9656" s="61" t="s">
        <v>410</v>
      </c>
      <c r="P9656" s="175" t="s">
        <v>5620</v>
      </c>
    </row>
    <row r="9657" spans="1:16" ht="17.25">
      <c r="A9657" s="183" t="s">
        <v>19226</v>
      </c>
      <c r="B9657" s="183" t="s">
        <v>19227</v>
      </c>
      <c r="C9657" s="183" t="s">
        <v>5620</v>
      </c>
      <c r="D9657" s="183" t="s">
        <v>5621</v>
      </c>
      <c r="E9657" s="184"/>
      <c r="F9657" s="184"/>
      <c r="G9657" s="188"/>
      <c r="H9657" s="185"/>
      <c r="I9657" s="184"/>
      <c r="J9657" s="184"/>
      <c r="K9657" s="185" t="s">
        <v>410</v>
      </c>
      <c r="L9657" s="185"/>
      <c r="M9657" s="186"/>
      <c r="N9657" s="61" t="s">
        <v>410</v>
      </c>
      <c r="P9657" s="175" t="s">
        <v>5620</v>
      </c>
    </row>
    <row r="9658" spans="1:16" ht="17.25">
      <c r="A9658" s="183" t="s">
        <v>19228</v>
      </c>
      <c r="B9658" s="183" t="s">
        <v>19229</v>
      </c>
      <c r="C9658" s="183" t="s">
        <v>5620</v>
      </c>
      <c r="D9658" s="183" t="s">
        <v>5621</v>
      </c>
      <c r="E9658" s="184"/>
      <c r="F9658" s="184"/>
      <c r="G9658" s="185"/>
      <c r="H9658" s="185"/>
      <c r="I9658" s="184"/>
      <c r="J9658" s="184"/>
      <c r="K9658" s="185" t="s">
        <v>410</v>
      </c>
      <c r="L9658" s="185"/>
      <c r="M9658" s="186"/>
      <c r="N9658" s="61" t="s">
        <v>410</v>
      </c>
      <c r="P9658" s="175" t="s">
        <v>5620</v>
      </c>
    </row>
    <row r="9659" spans="1:16" ht="17.25">
      <c r="A9659" s="183" t="s">
        <v>19230</v>
      </c>
      <c r="B9659" s="183" t="s">
        <v>19231</v>
      </c>
      <c r="C9659" s="183" t="s">
        <v>5620</v>
      </c>
      <c r="D9659" s="183" t="s">
        <v>5621</v>
      </c>
      <c r="E9659" s="184"/>
      <c r="F9659" s="184"/>
      <c r="G9659" s="185"/>
      <c r="H9659" s="185"/>
      <c r="I9659" s="184"/>
      <c r="J9659" s="184"/>
      <c r="K9659" s="185" t="s">
        <v>410</v>
      </c>
      <c r="L9659" s="185"/>
      <c r="M9659" s="186"/>
      <c r="N9659" s="61" t="s">
        <v>410</v>
      </c>
      <c r="P9659" s="175" t="s">
        <v>5620</v>
      </c>
    </row>
    <row r="9660" spans="1:16" ht="17.25">
      <c r="A9660" s="183" t="s">
        <v>19232</v>
      </c>
      <c r="B9660" s="183" t="s">
        <v>19233</v>
      </c>
      <c r="C9660" s="183" t="s">
        <v>5620</v>
      </c>
      <c r="D9660" s="183" t="s">
        <v>5621</v>
      </c>
      <c r="E9660" s="184"/>
      <c r="F9660" s="184"/>
      <c r="G9660" s="185"/>
      <c r="H9660" s="185"/>
      <c r="I9660" s="184"/>
      <c r="J9660" s="184"/>
      <c r="K9660" s="185" t="s">
        <v>410</v>
      </c>
      <c r="L9660" s="185"/>
      <c r="M9660" s="186"/>
      <c r="N9660" s="61" t="s">
        <v>410</v>
      </c>
      <c r="P9660" s="175" t="s">
        <v>5620</v>
      </c>
    </row>
    <row r="9661" spans="1:16" ht="17.25">
      <c r="A9661" s="183" t="s">
        <v>19234</v>
      </c>
      <c r="B9661" s="183" t="s">
        <v>19235</v>
      </c>
      <c r="C9661" s="183" t="s">
        <v>5620</v>
      </c>
      <c r="D9661" s="183" t="s">
        <v>5621</v>
      </c>
      <c r="E9661" s="184"/>
      <c r="F9661" s="184"/>
      <c r="G9661" s="185"/>
      <c r="H9661" s="185"/>
      <c r="I9661" s="184"/>
      <c r="J9661" s="184"/>
      <c r="K9661" s="185" t="s">
        <v>410</v>
      </c>
      <c r="L9661" s="185"/>
      <c r="M9661" s="186"/>
      <c r="N9661" s="61" t="s">
        <v>410</v>
      </c>
      <c r="P9661" s="175" t="s">
        <v>5620</v>
      </c>
    </row>
    <row r="9662" spans="1:16" ht="17.25">
      <c r="A9662" s="183" t="s">
        <v>19236</v>
      </c>
      <c r="B9662" s="183" t="s">
        <v>19237</v>
      </c>
      <c r="C9662" s="183" t="s">
        <v>5620</v>
      </c>
      <c r="D9662" s="183" t="s">
        <v>5621</v>
      </c>
      <c r="E9662" s="184"/>
      <c r="F9662" s="184"/>
      <c r="G9662" s="185"/>
      <c r="H9662" s="185"/>
      <c r="I9662" s="184"/>
      <c r="J9662" s="184"/>
      <c r="K9662" s="185" t="s">
        <v>410</v>
      </c>
      <c r="L9662" s="185"/>
      <c r="M9662" s="186"/>
      <c r="N9662" s="61" t="s">
        <v>410</v>
      </c>
      <c r="P9662" s="175" t="s">
        <v>5620</v>
      </c>
    </row>
    <row r="9663" spans="1:16" ht="17.25">
      <c r="A9663" s="183" t="s">
        <v>19238</v>
      </c>
      <c r="B9663" s="183" t="s">
        <v>19239</v>
      </c>
      <c r="C9663" s="183" t="s">
        <v>5620</v>
      </c>
      <c r="D9663" s="183" t="s">
        <v>5621</v>
      </c>
      <c r="E9663" s="184"/>
      <c r="F9663" s="184"/>
      <c r="G9663" s="185"/>
      <c r="H9663" s="185"/>
      <c r="I9663" s="184"/>
      <c r="J9663" s="184"/>
      <c r="K9663" s="185" t="s">
        <v>410</v>
      </c>
      <c r="L9663" s="185"/>
      <c r="M9663" s="186"/>
      <c r="N9663" s="61" t="s">
        <v>410</v>
      </c>
      <c r="P9663" s="175" t="s">
        <v>5620</v>
      </c>
    </row>
    <row r="9664" spans="1:16" ht="17.25">
      <c r="A9664" s="183" t="s">
        <v>19240</v>
      </c>
      <c r="B9664" s="183" t="s">
        <v>19241</v>
      </c>
      <c r="C9664" s="183" t="s">
        <v>5620</v>
      </c>
      <c r="D9664" s="183" t="s">
        <v>5621</v>
      </c>
      <c r="E9664" s="184"/>
      <c r="F9664" s="184"/>
      <c r="G9664" s="185"/>
      <c r="H9664" s="185"/>
      <c r="I9664" s="184"/>
      <c r="J9664" s="184"/>
      <c r="K9664" s="185" t="s">
        <v>410</v>
      </c>
      <c r="L9664" s="185"/>
      <c r="M9664" s="186"/>
      <c r="N9664" s="61" t="s">
        <v>410</v>
      </c>
      <c r="P9664" s="175" t="s">
        <v>5620</v>
      </c>
    </row>
    <row r="9665" spans="1:16" ht="17.25">
      <c r="A9665" s="183" t="s">
        <v>19242</v>
      </c>
      <c r="B9665" s="183" t="s">
        <v>19243</v>
      </c>
      <c r="C9665" s="183" t="s">
        <v>5620</v>
      </c>
      <c r="D9665" s="183" t="s">
        <v>5621</v>
      </c>
      <c r="E9665" s="184"/>
      <c r="F9665" s="184"/>
      <c r="G9665" s="185"/>
      <c r="H9665" s="185"/>
      <c r="I9665" s="184"/>
      <c r="J9665" s="184"/>
      <c r="K9665" s="185" t="s">
        <v>410</v>
      </c>
      <c r="L9665" s="185"/>
      <c r="M9665" s="186"/>
      <c r="N9665" s="61" t="s">
        <v>410</v>
      </c>
      <c r="P9665" s="175" t="s">
        <v>5620</v>
      </c>
    </row>
    <row r="9666" spans="1:16" ht="17.25">
      <c r="A9666" s="183" t="s">
        <v>19244</v>
      </c>
      <c r="B9666" s="183" t="s">
        <v>19245</v>
      </c>
      <c r="C9666" s="183" t="s">
        <v>5620</v>
      </c>
      <c r="D9666" s="183" t="s">
        <v>5621</v>
      </c>
      <c r="E9666" s="184"/>
      <c r="F9666" s="184"/>
      <c r="G9666" s="185"/>
      <c r="H9666" s="185"/>
      <c r="I9666" s="184"/>
      <c r="J9666" s="184"/>
      <c r="K9666" s="185" t="s">
        <v>410</v>
      </c>
      <c r="L9666" s="185"/>
      <c r="M9666" s="186"/>
      <c r="N9666" s="61" t="s">
        <v>410</v>
      </c>
      <c r="P9666" s="175" t="s">
        <v>5620</v>
      </c>
    </row>
    <row r="9667" spans="1:16" ht="17.25">
      <c r="A9667" s="183" t="s">
        <v>19246</v>
      </c>
      <c r="B9667" s="183" t="s">
        <v>19247</v>
      </c>
      <c r="C9667" s="183" t="s">
        <v>5620</v>
      </c>
      <c r="D9667" s="183" t="s">
        <v>5621</v>
      </c>
      <c r="E9667" s="184"/>
      <c r="F9667" s="184"/>
      <c r="G9667" s="185"/>
      <c r="H9667" s="185"/>
      <c r="I9667" s="184"/>
      <c r="J9667" s="184"/>
      <c r="K9667" s="185" t="s">
        <v>410</v>
      </c>
      <c r="L9667" s="185"/>
      <c r="M9667" s="186"/>
      <c r="N9667" s="61" t="s">
        <v>410</v>
      </c>
      <c r="P9667" s="175" t="s">
        <v>5620</v>
      </c>
    </row>
    <row r="9668" spans="1:16" ht="17.25">
      <c r="A9668" s="183" t="s">
        <v>19248</v>
      </c>
      <c r="B9668" s="183" t="s">
        <v>19249</v>
      </c>
      <c r="C9668" s="183" t="s">
        <v>5620</v>
      </c>
      <c r="D9668" s="183" t="s">
        <v>5621</v>
      </c>
      <c r="E9668" s="184"/>
      <c r="F9668" s="184"/>
      <c r="G9668" s="188"/>
      <c r="H9668" s="185"/>
      <c r="I9668" s="184"/>
      <c r="J9668" s="184"/>
      <c r="K9668" s="185" t="s">
        <v>410</v>
      </c>
      <c r="L9668" s="185"/>
      <c r="M9668" s="186"/>
      <c r="N9668" s="61" t="s">
        <v>410</v>
      </c>
      <c r="P9668" s="175" t="s">
        <v>5620</v>
      </c>
    </row>
    <row r="9669" spans="1:16" ht="17.25">
      <c r="A9669" s="183" t="s">
        <v>19250</v>
      </c>
      <c r="B9669" s="183" t="s">
        <v>19251</v>
      </c>
      <c r="C9669" s="183" t="s">
        <v>5620</v>
      </c>
      <c r="D9669" s="183" t="s">
        <v>5621</v>
      </c>
      <c r="E9669" s="184"/>
      <c r="F9669" s="184"/>
      <c r="G9669" s="185"/>
      <c r="H9669" s="185"/>
      <c r="I9669" s="184"/>
      <c r="J9669" s="184"/>
      <c r="K9669" s="185" t="s">
        <v>410</v>
      </c>
      <c r="L9669" s="185"/>
      <c r="M9669" s="186"/>
      <c r="N9669" s="61" t="s">
        <v>410</v>
      </c>
      <c r="P9669" s="175" t="s">
        <v>5620</v>
      </c>
    </row>
    <row r="9670" spans="1:16" ht="17.25">
      <c r="A9670" s="183" t="s">
        <v>19252</v>
      </c>
      <c r="B9670" s="183" t="s">
        <v>19253</v>
      </c>
      <c r="C9670" s="183" t="s">
        <v>5620</v>
      </c>
      <c r="D9670" s="183" t="s">
        <v>5621</v>
      </c>
      <c r="E9670" s="184"/>
      <c r="F9670" s="184"/>
      <c r="G9670" s="188"/>
      <c r="H9670" s="185"/>
      <c r="I9670" s="184"/>
      <c r="J9670" s="184"/>
      <c r="K9670" s="183" t="s">
        <v>410</v>
      </c>
      <c r="L9670" s="183"/>
      <c r="M9670" s="186"/>
      <c r="N9670" s="61" t="s">
        <v>410</v>
      </c>
      <c r="P9670" s="175" t="s">
        <v>5620</v>
      </c>
    </row>
    <row r="9671" spans="1:16" ht="17.25">
      <c r="A9671" s="183" t="s">
        <v>19254</v>
      </c>
      <c r="B9671" s="183" t="s">
        <v>19255</v>
      </c>
      <c r="C9671" s="183" t="s">
        <v>5620</v>
      </c>
      <c r="D9671" s="183" t="s">
        <v>5621</v>
      </c>
      <c r="E9671" s="184"/>
      <c r="F9671" s="184"/>
      <c r="G9671" s="188"/>
      <c r="H9671" s="185"/>
      <c r="I9671" s="184"/>
      <c r="J9671" s="184"/>
      <c r="K9671" s="183" t="s">
        <v>410</v>
      </c>
      <c r="L9671" s="183"/>
      <c r="M9671" s="186"/>
      <c r="N9671" s="61" t="s">
        <v>410</v>
      </c>
      <c r="P9671" s="175" t="s">
        <v>5620</v>
      </c>
    </row>
    <row r="9672" spans="1:16" ht="17.25">
      <c r="A9672" s="183" t="s">
        <v>19256</v>
      </c>
      <c r="B9672" s="183" t="s">
        <v>19257</v>
      </c>
      <c r="C9672" s="183" t="s">
        <v>5620</v>
      </c>
      <c r="D9672" s="183" t="s">
        <v>5621</v>
      </c>
      <c r="E9672" s="184"/>
      <c r="F9672" s="184"/>
      <c r="G9672" s="188"/>
      <c r="H9672" s="185"/>
      <c r="I9672" s="184"/>
      <c r="J9672" s="184"/>
      <c r="K9672" s="183" t="s">
        <v>410</v>
      </c>
      <c r="L9672" s="183"/>
      <c r="M9672" s="186"/>
      <c r="N9672" s="61" t="s">
        <v>410</v>
      </c>
      <c r="P9672" s="175" t="s">
        <v>5620</v>
      </c>
    </row>
    <row r="9673" spans="1:16" ht="17.25">
      <c r="A9673" s="183" t="s">
        <v>19258</v>
      </c>
      <c r="B9673" s="183" t="s">
        <v>19259</v>
      </c>
      <c r="C9673" s="183" t="s">
        <v>5620</v>
      </c>
      <c r="D9673" s="183" t="s">
        <v>5621</v>
      </c>
      <c r="E9673" s="184"/>
      <c r="F9673" s="184"/>
      <c r="G9673" s="185"/>
      <c r="H9673" s="185"/>
      <c r="I9673" s="184"/>
      <c r="J9673" s="184"/>
      <c r="K9673" s="185" t="s">
        <v>410</v>
      </c>
      <c r="L9673" s="185"/>
      <c r="M9673" s="186"/>
      <c r="N9673" s="61" t="s">
        <v>410</v>
      </c>
      <c r="P9673" s="175" t="s">
        <v>5620</v>
      </c>
    </row>
    <row r="9674" spans="1:16" ht="17.25">
      <c r="A9674" s="183" t="s">
        <v>19260</v>
      </c>
      <c r="B9674" s="183" t="s">
        <v>19261</v>
      </c>
      <c r="C9674" s="183" t="s">
        <v>5620</v>
      </c>
      <c r="D9674" s="183" t="s">
        <v>5621</v>
      </c>
      <c r="E9674" s="184"/>
      <c r="F9674" s="184"/>
      <c r="G9674" s="188"/>
      <c r="H9674" s="185"/>
      <c r="I9674" s="184"/>
      <c r="J9674" s="184"/>
      <c r="K9674" s="183" t="s">
        <v>410</v>
      </c>
      <c r="L9674" s="183"/>
      <c r="M9674" s="186"/>
      <c r="N9674" s="61" t="s">
        <v>410</v>
      </c>
      <c r="P9674" s="175" t="s">
        <v>5620</v>
      </c>
    </row>
    <row r="9675" spans="1:16" ht="17.25">
      <c r="A9675" s="183" t="s">
        <v>19262</v>
      </c>
      <c r="B9675" s="183" t="s">
        <v>19263</v>
      </c>
      <c r="C9675" s="183" t="s">
        <v>5620</v>
      </c>
      <c r="D9675" s="183" t="s">
        <v>5621</v>
      </c>
      <c r="E9675" s="184"/>
      <c r="F9675" s="184"/>
      <c r="G9675" s="185"/>
      <c r="H9675" s="185"/>
      <c r="I9675" s="184"/>
      <c r="J9675" s="184"/>
      <c r="K9675" s="185" t="s">
        <v>410</v>
      </c>
      <c r="L9675" s="185"/>
      <c r="M9675" s="186"/>
      <c r="N9675" s="61" t="s">
        <v>410</v>
      </c>
      <c r="P9675" s="175" t="s">
        <v>5620</v>
      </c>
    </row>
    <row r="9676" spans="1:16" ht="17.25">
      <c r="A9676" s="183" t="s">
        <v>19264</v>
      </c>
      <c r="B9676" s="183" t="s">
        <v>19265</v>
      </c>
      <c r="C9676" s="183" t="s">
        <v>5620</v>
      </c>
      <c r="D9676" s="183" t="s">
        <v>5621</v>
      </c>
      <c r="E9676" s="184"/>
      <c r="F9676" s="184"/>
      <c r="G9676" s="185"/>
      <c r="H9676" s="185"/>
      <c r="I9676" s="184"/>
      <c r="J9676" s="184"/>
      <c r="K9676" s="185" t="s">
        <v>410</v>
      </c>
      <c r="L9676" s="185"/>
      <c r="M9676" s="186"/>
      <c r="N9676" s="61" t="s">
        <v>410</v>
      </c>
      <c r="P9676" s="175" t="s">
        <v>5620</v>
      </c>
    </row>
    <row r="9677" spans="1:16" ht="17.25">
      <c r="A9677" s="183" t="s">
        <v>19266</v>
      </c>
      <c r="B9677" s="183" t="s">
        <v>19267</v>
      </c>
      <c r="C9677" s="183" t="s">
        <v>5620</v>
      </c>
      <c r="D9677" s="183" t="s">
        <v>5621</v>
      </c>
      <c r="E9677" s="184"/>
      <c r="F9677" s="184"/>
      <c r="G9677" s="185"/>
      <c r="H9677" s="185"/>
      <c r="I9677" s="184"/>
      <c r="J9677" s="184"/>
      <c r="K9677" s="185" t="s">
        <v>410</v>
      </c>
      <c r="L9677" s="185"/>
      <c r="M9677" s="186"/>
      <c r="N9677" s="61" t="s">
        <v>410</v>
      </c>
      <c r="P9677" s="175" t="s">
        <v>5620</v>
      </c>
    </row>
    <row r="9678" spans="1:16" ht="17.25">
      <c r="A9678" s="183" t="s">
        <v>19268</v>
      </c>
      <c r="B9678" s="183" t="s">
        <v>19269</v>
      </c>
      <c r="C9678" s="183" t="s">
        <v>5620</v>
      </c>
      <c r="D9678" s="183" t="s">
        <v>5621</v>
      </c>
      <c r="E9678" s="184"/>
      <c r="F9678" s="184"/>
      <c r="G9678" s="185"/>
      <c r="H9678" s="185"/>
      <c r="I9678" s="184"/>
      <c r="J9678" s="184"/>
      <c r="K9678" s="185" t="s">
        <v>410</v>
      </c>
      <c r="L9678" s="185"/>
      <c r="M9678" s="186"/>
      <c r="N9678" s="61" t="s">
        <v>410</v>
      </c>
      <c r="P9678" s="175" t="s">
        <v>5620</v>
      </c>
    </row>
    <row r="9679" spans="1:16" ht="17.25">
      <c r="A9679" s="183" t="s">
        <v>19270</v>
      </c>
      <c r="B9679" s="183" t="s">
        <v>19271</v>
      </c>
      <c r="C9679" s="183" t="s">
        <v>5620</v>
      </c>
      <c r="D9679" s="183" t="s">
        <v>5621</v>
      </c>
      <c r="E9679" s="184"/>
      <c r="F9679" s="184"/>
      <c r="G9679" s="185"/>
      <c r="H9679" s="185"/>
      <c r="I9679" s="184"/>
      <c r="J9679" s="184"/>
      <c r="K9679" s="185" t="s">
        <v>410</v>
      </c>
      <c r="L9679" s="185"/>
      <c r="M9679" s="186"/>
      <c r="N9679" s="61" t="s">
        <v>410</v>
      </c>
      <c r="P9679" s="175" t="s">
        <v>5620</v>
      </c>
    </row>
    <row r="9680" spans="1:16" ht="17.25">
      <c r="A9680" s="183" t="s">
        <v>19272</v>
      </c>
      <c r="B9680" s="183" t="s">
        <v>19273</v>
      </c>
      <c r="C9680" s="183" t="s">
        <v>5620</v>
      </c>
      <c r="D9680" s="183" t="s">
        <v>5621</v>
      </c>
      <c r="E9680" s="184"/>
      <c r="F9680" s="184"/>
      <c r="G9680" s="188"/>
      <c r="H9680" s="185"/>
      <c r="I9680" s="184"/>
      <c r="J9680" s="184"/>
      <c r="K9680" s="185" t="s">
        <v>410</v>
      </c>
      <c r="L9680" s="185"/>
      <c r="M9680" s="186"/>
      <c r="N9680" s="61" t="s">
        <v>410</v>
      </c>
      <c r="P9680" s="175" t="s">
        <v>5620</v>
      </c>
    </row>
    <row r="9681" spans="1:16" ht="17.25">
      <c r="A9681" s="183" t="s">
        <v>19274</v>
      </c>
      <c r="B9681" s="183" t="s">
        <v>19275</v>
      </c>
      <c r="C9681" s="183" t="s">
        <v>5620</v>
      </c>
      <c r="D9681" s="183" t="s">
        <v>5621</v>
      </c>
      <c r="E9681" s="184"/>
      <c r="F9681" s="184"/>
      <c r="G9681" s="185"/>
      <c r="H9681" s="185"/>
      <c r="I9681" s="184"/>
      <c r="J9681" s="184"/>
      <c r="K9681" s="185" t="s">
        <v>410</v>
      </c>
      <c r="L9681" s="185"/>
      <c r="M9681" s="186"/>
      <c r="N9681" s="61" t="s">
        <v>410</v>
      </c>
      <c r="P9681" s="175" t="s">
        <v>5620</v>
      </c>
    </row>
    <row r="9682" spans="1:16" ht="17.25">
      <c r="A9682" s="183" t="s">
        <v>19276</v>
      </c>
      <c r="B9682" s="183" t="s">
        <v>19277</v>
      </c>
      <c r="C9682" s="183" t="s">
        <v>5620</v>
      </c>
      <c r="D9682" s="183" t="s">
        <v>5621</v>
      </c>
      <c r="E9682" s="184"/>
      <c r="F9682" s="184"/>
      <c r="G9682" s="185"/>
      <c r="H9682" s="185"/>
      <c r="I9682" s="184"/>
      <c r="J9682" s="184"/>
      <c r="K9682" s="185" t="s">
        <v>410</v>
      </c>
      <c r="L9682" s="185"/>
      <c r="M9682" s="186"/>
      <c r="N9682" s="61" t="s">
        <v>410</v>
      </c>
      <c r="P9682" s="175" t="s">
        <v>5620</v>
      </c>
    </row>
    <row r="9683" spans="1:16" ht="17.25">
      <c r="A9683" s="183" t="s">
        <v>19278</v>
      </c>
      <c r="B9683" s="183" t="s">
        <v>19279</v>
      </c>
      <c r="C9683" s="183" t="s">
        <v>5620</v>
      </c>
      <c r="D9683" s="183" t="s">
        <v>5621</v>
      </c>
      <c r="E9683" s="184"/>
      <c r="F9683" s="184"/>
      <c r="G9683" s="185"/>
      <c r="H9683" s="185"/>
      <c r="I9683" s="184"/>
      <c r="J9683" s="184"/>
      <c r="K9683" s="185" t="s">
        <v>410</v>
      </c>
      <c r="L9683" s="185"/>
      <c r="M9683" s="186"/>
      <c r="N9683" s="61" t="s">
        <v>410</v>
      </c>
      <c r="P9683" s="175" t="s">
        <v>5620</v>
      </c>
    </row>
    <row r="9684" spans="1:16" ht="17.25">
      <c r="A9684" s="183" t="s">
        <v>19280</v>
      </c>
      <c r="B9684" s="183" t="s">
        <v>8534</v>
      </c>
      <c r="C9684" s="183" t="s">
        <v>5620</v>
      </c>
      <c r="D9684" s="183" t="s">
        <v>5621</v>
      </c>
      <c r="E9684" s="184"/>
      <c r="F9684" s="184"/>
      <c r="G9684" s="185"/>
      <c r="H9684" s="185"/>
      <c r="I9684" s="184"/>
      <c r="J9684" s="184"/>
      <c r="K9684" s="185" t="s">
        <v>410</v>
      </c>
      <c r="L9684" s="185"/>
      <c r="M9684" s="186"/>
      <c r="N9684" s="61" t="s">
        <v>410</v>
      </c>
      <c r="P9684" s="175" t="s">
        <v>5620</v>
      </c>
    </row>
    <row r="9685" spans="1:16" ht="17.25">
      <c r="A9685" s="183" t="s">
        <v>19281</v>
      </c>
      <c r="B9685" s="183" t="s">
        <v>19282</v>
      </c>
      <c r="C9685" s="183" t="s">
        <v>5620</v>
      </c>
      <c r="D9685" s="183" t="s">
        <v>5621</v>
      </c>
      <c r="E9685" s="184"/>
      <c r="F9685" s="184"/>
      <c r="G9685" s="185"/>
      <c r="H9685" s="185"/>
      <c r="I9685" s="184"/>
      <c r="J9685" s="184"/>
      <c r="K9685" s="185" t="s">
        <v>410</v>
      </c>
      <c r="L9685" s="185"/>
      <c r="M9685" s="186"/>
      <c r="N9685" s="61" t="s">
        <v>410</v>
      </c>
      <c r="P9685" s="175" t="s">
        <v>5620</v>
      </c>
    </row>
    <row r="9686" spans="1:16" ht="17.25">
      <c r="A9686" s="183" t="s">
        <v>19283</v>
      </c>
      <c r="B9686" s="183" t="s">
        <v>19284</v>
      </c>
      <c r="C9686" s="183" t="s">
        <v>5620</v>
      </c>
      <c r="D9686" s="183" t="s">
        <v>5621</v>
      </c>
      <c r="E9686" s="184"/>
      <c r="F9686" s="184"/>
      <c r="G9686" s="185"/>
      <c r="H9686" s="185"/>
      <c r="I9686" s="184"/>
      <c r="J9686" s="184"/>
      <c r="K9686" s="185" t="s">
        <v>410</v>
      </c>
      <c r="L9686" s="185"/>
      <c r="M9686" s="186"/>
      <c r="N9686" s="61" t="s">
        <v>410</v>
      </c>
      <c r="P9686" s="175" t="s">
        <v>5620</v>
      </c>
    </row>
    <row r="9687" spans="1:16" ht="17.25">
      <c r="A9687" s="183" t="s">
        <v>19285</v>
      </c>
      <c r="B9687" s="183" t="s">
        <v>8400</v>
      </c>
      <c r="C9687" s="183" t="s">
        <v>5620</v>
      </c>
      <c r="D9687" s="183" t="s">
        <v>5621</v>
      </c>
      <c r="E9687" s="184"/>
      <c r="F9687" s="184"/>
      <c r="G9687" s="185"/>
      <c r="H9687" s="185"/>
      <c r="I9687" s="184"/>
      <c r="J9687" s="184"/>
      <c r="K9687" s="185" t="s">
        <v>410</v>
      </c>
      <c r="L9687" s="185"/>
      <c r="M9687" s="186"/>
      <c r="N9687" s="61" t="s">
        <v>410</v>
      </c>
      <c r="P9687" s="175" t="s">
        <v>5620</v>
      </c>
    </row>
    <row r="9688" spans="1:16" ht="17.25">
      <c r="A9688" s="183" t="s">
        <v>19286</v>
      </c>
      <c r="B9688" s="183" t="s">
        <v>19287</v>
      </c>
      <c r="C9688" s="183" t="s">
        <v>5620</v>
      </c>
      <c r="D9688" s="183" t="s">
        <v>5621</v>
      </c>
      <c r="E9688" s="184"/>
      <c r="F9688" s="184"/>
      <c r="G9688" s="185"/>
      <c r="H9688" s="185"/>
      <c r="I9688" s="184"/>
      <c r="J9688" s="184"/>
      <c r="K9688" s="185" t="s">
        <v>410</v>
      </c>
      <c r="L9688" s="185"/>
      <c r="M9688" s="186"/>
      <c r="N9688" s="61" t="s">
        <v>410</v>
      </c>
      <c r="P9688" s="175" t="s">
        <v>5620</v>
      </c>
    </row>
    <row r="9689" spans="1:16" ht="17.25">
      <c r="A9689" s="183" t="s">
        <v>19288</v>
      </c>
      <c r="B9689" s="183" t="s">
        <v>19289</v>
      </c>
      <c r="C9689" s="183" t="s">
        <v>5620</v>
      </c>
      <c r="D9689" s="183" t="s">
        <v>5621</v>
      </c>
      <c r="E9689" s="184"/>
      <c r="F9689" s="184"/>
      <c r="G9689" s="185"/>
      <c r="H9689" s="185"/>
      <c r="I9689" s="184"/>
      <c r="J9689" s="184"/>
      <c r="K9689" s="185" t="s">
        <v>410</v>
      </c>
      <c r="L9689" s="185"/>
      <c r="M9689" s="186"/>
      <c r="N9689" s="61" t="s">
        <v>410</v>
      </c>
      <c r="P9689" s="175" t="s">
        <v>5620</v>
      </c>
    </row>
    <row r="9690" spans="1:16" ht="17.25">
      <c r="A9690" s="183" t="s">
        <v>19290</v>
      </c>
      <c r="B9690" s="183" t="s">
        <v>19291</v>
      </c>
      <c r="C9690" s="183" t="s">
        <v>5620</v>
      </c>
      <c r="D9690" s="183" t="s">
        <v>5621</v>
      </c>
      <c r="E9690" s="184"/>
      <c r="F9690" s="184"/>
      <c r="G9690" s="185"/>
      <c r="H9690" s="185"/>
      <c r="I9690" s="184"/>
      <c r="J9690" s="184"/>
      <c r="K9690" s="185" t="s">
        <v>410</v>
      </c>
      <c r="L9690" s="185"/>
      <c r="M9690" s="186"/>
      <c r="N9690" s="61" t="s">
        <v>410</v>
      </c>
      <c r="P9690" s="175" t="s">
        <v>5620</v>
      </c>
    </row>
    <row r="9691" spans="1:16" ht="17.25">
      <c r="A9691" s="183" t="s">
        <v>19292</v>
      </c>
      <c r="B9691" s="183" t="s">
        <v>19293</v>
      </c>
      <c r="C9691" s="183" t="s">
        <v>5620</v>
      </c>
      <c r="D9691" s="183" t="s">
        <v>5621</v>
      </c>
      <c r="E9691" s="184"/>
      <c r="F9691" s="184"/>
      <c r="G9691" s="185"/>
      <c r="H9691" s="185"/>
      <c r="I9691" s="184"/>
      <c r="J9691" s="184"/>
      <c r="K9691" s="185" t="s">
        <v>410</v>
      </c>
      <c r="L9691" s="185"/>
      <c r="M9691" s="186"/>
      <c r="N9691" s="61" t="s">
        <v>410</v>
      </c>
      <c r="P9691" s="175" t="s">
        <v>5620</v>
      </c>
    </row>
    <row r="9692" spans="1:16" ht="17.25">
      <c r="A9692" s="183" t="s">
        <v>19294</v>
      </c>
      <c r="B9692" s="183" t="s">
        <v>19295</v>
      </c>
      <c r="C9692" s="183" t="s">
        <v>5620</v>
      </c>
      <c r="D9692" s="183" t="s">
        <v>5621</v>
      </c>
      <c r="E9692" s="184"/>
      <c r="F9692" s="184"/>
      <c r="G9692" s="188"/>
      <c r="H9692" s="185"/>
      <c r="I9692" s="184"/>
      <c r="J9692" s="184"/>
      <c r="K9692" s="185" t="s">
        <v>410</v>
      </c>
      <c r="L9692" s="185"/>
      <c r="M9692" s="186"/>
      <c r="N9692" s="61" t="s">
        <v>410</v>
      </c>
      <c r="P9692" s="175" t="s">
        <v>5620</v>
      </c>
    </row>
    <row r="9693" spans="1:16" ht="17.25">
      <c r="A9693" s="183" t="s">
        <v>19296</v>
      </c>
      <c r="B9693" s="183" t="s">
        <v>19297</v>
      </c>
      <c r="C9693" s="183" t="s">
        <v>5620</v>
      </c>
      <c r="D9693" s="183" t="s">
        <v>5621</v>
      </c>
      <c r="E9693" s="184"/>
      <c r="F9693" s="184"/>
      <c r="G9693" s="188"/>
      <c r="H9693" s="185"/>
      <c r="I9693" s="184"/>
      <c r="J9693" s="184"/>
      <c r="K9693" s="185" t="s">
        <v>410</v>
      </c>
      <c r="L9693" s="185"/>
      <c r="M9693" s="186"/>
      <c r="N9693" s="61" t="s">
        <v>410</v>
      </c>
      <c r="P9693" s="175" t="s">
        <v>5620</v>
      </c>
    </row>
    <row r="9694" spans="1:16" ht="17.25">
      <c r="A9694" s="183" t="s">
        <v>19298</v>
      </c>
      <c r="B9694" s="183" t="s">
        <v>19299</v>
      </c>
      <c r="C9694" s="183" t="s">
        <v>5620</v>
      </c>
      <c r="D9694" s="183" t="s">
        <v>5621</v>
      </c>
      <c r="E9694" s="184"/>
      <c r="F9694" s="184"/>
      <c r="G9694" s="188"/>
      <c r="H9694" s="185"/>
      <c r="I9694" s="184"/>
      <c r="J9694" s="184"/>
      <c r="K9694" s="185" t="s">
        <v>410</v>
      </c>
      <c r="L9694" s="185"/>
      <c r="M9694" s="186"/>
      <c r="N9694" s="61" t="s">
        <v>410</v>
      </c>
      <c r="P9694" s="175" t="s">
        <v>5620</v>
      </c>
    </row>
    <row r="9695" spans="1:16" ht="17.25">
      <c r="A9695" s="183" t="s">
        <v>19300</v>
      </c>
      <c r="B9695" s="183" t="s">
        <v>19301</v>
      </c>
      <c r="C9695" s="183" t="s">
        <v>5620</v>
      </c>
      <c r="D9695" s="183" t="s">
        <v>5621</v>
      </c>
      <c r="E9695" s="184"/>
      <c r="F9695" s="184"/>
      <c r="G9695" s="185"/>
      <c r="H9695" s="185"/>
      <c r="I9695" s="184"/>
      <c r="J9695" s="184"/>
      <c r="K9695" s="185" t="s">
        <v>410</v>
      </c>
      <c r="L9695" s="185"/>
      <c r="M9695" s="186"/>
      <c r="N9695" s="61" t="s">
        <v>410</v>
      </c>
      <c r="P9695" s="175" t="s">
        <v>5620</v>
      </c>
    </row>
    <row r="9696" spans="1:16" ht="17.25">
      <c r="A9696" s="183" t="s">
        <v>19302</v>
      </c>
      <c r="B9696" s="183" t="s">
        <v>19303</v>
      </c>
      <c r="C9696" s="183" t="s">
        <v>5620</v>
      </c>
      <c r="D9696" s="183" t="s">
        <v>5621</v>
      </c>
      <c r="E9696" s="184"/>
      <c r="F9696" s="184"/>
      <c r="G9696" s="185"/>
      <c r="H9696" s="185"/>
      <c r="I9696" s="184"/>
      <c r="J9696" s="184"/>
      <c r="K9696" s="185" t="s">
        <v>410</v>
      </c>
      <c r="L9696" s="185"/>
      <c r="M9696" s="186"/>
      <c r="N9696" s="61" t="s">
        <v>410</v>
      </c>
      <c r="P9696" s="175" t="s">
        <v>5620</v>
      </c>
    </row>
    <row r="9697" spans="1:16" ht="17.25">
      <c r="A9697" s="183" t="s">
        <v>19304</v>
      </c>
      <c r="B9697" s="183" t="s">
        <v>19305</v>
      </c>
      <c r="C9697" s="183" t="s">
        <v>5620</v>
      </c>
      <c r="D9697" s="183" t="s">
        <v>5621</v>
      </c>
      <c r="E9697" s="184"/>
      <c r="F9697" s="184"/>
      <c r="G9697" s="185"/>
      <c r="H9697" s="185"/>
      <c r="I9697" s="184"/>
      <c r="J9697" s="184"/>
      <c r="K9697" s="185" t="s">
        <v>410</v>
      </c>
      <c r="L9697" s="185"/>
      <c r="M9697" s="186"/>
      <c r="N9697" s="61" t="s">
        <v>410</v>
      </c>
      <c r="P9697" s="175" t="s">
        <v>5620</v>
      </c>
    </row>
    <row r="9698" spans="1:16" ht="17.25">
      <c r="A9698" s="183" t="s">
        <v>19306</v>
      </c>
      <c r="B9698" s="183" t="s">
        <v>19307</v>
      </c>
      <c r="C9698" s="183" t="s">
        <v>5620</v>
      </c>
      <c r="D9698" s="183" t="s">
        <v>5621</v>
      </c>
      <c r="E9698" s="184"/>
      <c r="F9698" s="184"/>
      <c r="G9698" s="185"/>
      <c r="H9698" s="185"/>
      <c r="I9698" s="184"/>
      <c r="J9698" s="184"/>
      <c r="K9698" s="185" t="s">
        <v>410</v>
      </c>
      <c r="L9698" s="185"/>
      <c r="M9698" s="186"/>
      <c r="N9698" s="61" t="s">
        <v>410</v>
      </c>
      <c r="P9698" s="175" t="s">
        <v>5620</v>
      </c>
    </row>
    <row r="9699" spans="1:16" ht="17.25">
      <c r="A9699" s="183" t="s">
        <v>19308</v>
      </c>
      <c r="B9699" s="183" t="s">
        <v>19309</v>
      </c>
      <c r="C9699" s="183" t="s">
        <v>5620</v>
      </c>
      <c r="D9699" s="183" t="s">
        <v>5621</v>
      </c>
      <c r="E9699" s="184"/>
      <c r="F9699" s="184"/>
      <c r="G9699" s="185"/>
      <c r="H9699" s="185"/>
      <c r="I9699" s="184"/>
      <c r="J9699" s="184"/>
      <c r="K9699" s="185" t="s">
        <v>410</v>
      </c>
      <c r="L9699" s="185"/>
      <c r="M9699" s="186"/>
      <c r="N9699" s="61" t="s">
        <v>410</v>
      </c>
      <c r="P9699" s="175" t="s">
        <v>5620</v>
      </c>
    </row>
    <row r="9700" spans="1:16" ht="17.25">
      <c r="A9700" s="183" t="s">
        <v>19310</v>
      </c>
      <c r="B9700" s="183" t="s">
        <v>19311</v>
      </c>
      <c r="C9700" s="183" t="s">
        <v>5620</v>
      </c>
      <c r="D9700" s="183" t="s">
        <v>5621</v>
      </c>
      <c r="E9700" s="184"/>
      <c r="F9700" s="184"/>
      <c r="G9700" s="185"/>
      <c r="H9700" s="185"/>
      <c r="I9700" s="184"/>
      <c r="J9700" s="184"/>
      <c r="K9700" s="185" t="s">
        <v>410</v>
      </c>
      <c r="L9700" s="185"/>
      <c r="M9700" s="186"/>
      <c r="N9700" s="61" t="s">
        <v>410</v>
      </c>
      <c r="P9700" s="175" t="s">
        <v>5620</v>
      </c>
    </row>
    <row r="9701" spans="1:16" ht="17.25">
      <c r="A9701" s="183" t="s">
        <v>19312</v>
      </c>
      <c r="B9701" s="183" t="s">
        <v>19313</v>
      </c>
      <c r="C9701" s="183" t="s">
        <v>5620</v>
      </c>
      <c r="D9701" s="183" t="s">
        <v>5621</v>
      </c>
      <c r="E9701" s="184"/>
      <c r="F9701" s="184"/>
      <c r="G9701" s="185"/>
      <c r="H9701" s="185"/>
      <c r="I9701" s="184"/>
      <c r="J9701" s="184"/>
      <c r="K9701" s="185" t="s">
        <v>410</v>
      </c>
      <c r="L9701" s="185"/>
      <c r="M9701" s="186"/>
      <c r="N9701" s="61" t="s">
        <v>410</v>
      </c>
      <c r="P9701" s="175" t="s">
        <v>5620</v>
      </c>
    </row>
    <row r="9702" spans="1:16" ht="17.25">
      <c r="A9702" s="183" t="s">
        <v>19314</v>
      </c>
      <c r="B9702" s="183" t="s">
        <v>19315</v>
      </c>
      <c r="C9702" s="183" t="s">
        <v>5620</v>
      </c>
      <c r="D9702" s="183" t="s">
        <v>5621</v>
      </c>
      <c r="E9702" s="184"/>
      <c r="F9702" s="184"/>
      <c r="G9702" s="185"/>
      <c r="H9702" s="185"/>
      <c r="I9702" s="184"/>
      <c r="J9702" s="184"/>
      <c r="K9702" s="185" t="s">
        <v>410</v>
      </c>
      <c r="L9702" s="185"/>
      <c r="M9702" s="186"/>
      <c r="N9702" s="61" t="s">
        <v>410</v>
      </c>
      <c r="P9702" s="175" t="s">
        <v>5620</v>
      </c>
    </row>
    <row r="9703" spans="1:16" ht="17.25">
      <c r="A9703" s="183" t="s">
        <v>19316</v>
      </c>
      <c r="B9703" s="183" t="s">
        <v>19317</v>
      </c>
      <c r="C9703" s="183" t="s">
        <v>5620</v>
      </c>
      <c r="D9703" s="183" t="s">
        <v>5621</v>
      </c>
      <c r="E9703" s="184"/>
      <c r="F9703" s="184"/>
      <c r="G9703" s="185"/>
      <c r="H9703" s="185"/>
      <c r="I9703" s="184"/>
      <c r="J9703" s="184"/>
      <c r="K9703" s="185" t="s">
        <v>410</v>
      </c>
      <c r="L9703" s="185"/>
      <c r="M9703" s="186"/>
      <c r="N9703" s="61" t="s">
        <v>410</v>
      </c>
      <c r="P9703" s="175" t="s">
        <v>5620</v>
      </c>
    </row>
    <row r="9704" spans="1:16" ht="17.25">
      <c r="A9704" s="183" t="s">
        <v>19318</v>
      </c>
      <c r="B9704" s="183" t="s">
        <v>19319</v>
      </c>
      <c r="C9704" s="183" t="s">
        <v>5620</v>
      </c>
      <c r="D9704" s="183" t="s">
        <v>5621</v>
      </c>
      <c r="E9704" s="184"/>
      <c r="F9704" s="184"/>
      <c r="G9704" s="185"/>
      <c r="H9704" s="185"/>
      <c r="I9704" s="184"/>
      <c r="J9704" s="184"/>
      <c r="K9704" s="185" t="s">
        <v>410</v>
      </c>
      <c r="L9704" s="185"/>
      <c r="M9704" s="186"/>
      <c r="N9704" s="61" t="s">
        <v>410</v>
      </c>
      <c r="P9704" s="175" t="s">
        <v>5620</v>
      </c>
    </row>
    <row r="9705" spans="1:16" ht="17.25">
      <c r="A9705" s="183" t="s">
        <v>19320</v>
      </c>
      <c r="B9705" s="183" t="s">
        <v>19321</v>
      </c>
      <c r="C9705" s="183" t="s">
        <v>5620</v>
      </c>
      <c r="D9705" s="183" t="s">
        <v>5621</v>
      </c>
      <c r="E9705" s="184"/>
      <c r="F9705" s="184"/>
      <c r="G9705" s="185"/>
      <c r="H9705" s="185"/>
      <c r="I9705" s="184"/>
      <c r="J9705" s="184"/>
      <c r="K9705" s="185" t="s">
        <v>410</v>
      </c>
      <c r="L9705" s="185"/>
      <c r="M9705" s="186"/>
      <c r="N9705" s="61" t="s">
        <v>410</v>
      </c>
      <c r="P9705" s="175" t="s">
        <v>5620</v>
      </c>
    </row>
    <row r="9706" spans="1:16" ht="17.25">
      <c r="A9706" s="183" t="s">
        <v>19322</v>
      </c>
      <c r="B9706" s="183" t="s">
        <v>19323</v>
      </c>
      <c r="C9706" s="183" t="s">
        <v>5620</v>
      </c>
      <c r="D9706" s="183" t="s">
        <v>5621</v>
      </c>
      <c r="E9706" s="184"/>
      <c r="F9706" s="184"/>
      <c r="G9706" s="185"/>
      <c r="H9706" s="185"/>
      <c r="I9706" s="184"/>
      <c r="J9706" s="184"/>
      <c r="K9706" s="185" t="s">
        <v>410</v>
      </c>
      <c r="L9706" s="185"/>
      <c r="M9706" s="186"/>
      <c r="N9706" s="61" t="s">
        <v>410</v>
      </c>
      <c r="P9706" s="175" t="s">
        <v>5620</v>
      </c>
    </row>
    <row r="9707" spans="1:16" ht="17.25">
      <c r="A9707" s="183" t="s">
        <v>19324</v>
      </c>
      <c r="B9707" s="183" t="s">
        <v>19325</v>
      </c>
      <c r="C9707" s="183" t="s">
        <v>5620</v>
      </c>
      <c r="D9707" s="183" t="s">
        <v>5621</v>
      </c>
      <c r="E9707" s="184"/>
      <c r="F9707" s="184"/>
      <c r="G9707" s="185"/>
      <c r="H9707" s="185"/>
      <c r="I9707" s="184"/>
      <c r="J9707" s="184"/>
      <c r="K9707" s="185" t="s">
        <v>410</v>
      </c>
      <c r="L9707" s="185"/>
      <c r="M9707" s="186"/>
      <c r="N9707" s="61" t="s">
        <v>410</v>
      </c>
      <c r="P9707" s="175" t="s">
        <v>5620</v>
      </c>
    </row>
    <row r="9708" spans="1:16" ht="17.25">
      <c r="A9708" s="183" t="s">
        <v>19326</v>
      </c>
      <c r="B9708" s="183" t="s">
        <v>19327</v>
      </c>
      <c r="C9708" s="183" t="s">
        <v>5620</v>
      </c>
      <c r="D9708" s="183" t="s">
        <v>5621</v>
      </c>
      <c r="E9708" s="184"/>
      <c r="F9708" s="184"/>
      <c r="G9708" s="185"/>
      <c r="H9708" s="185"/>
      <c r="I9708" s="184"/>
      <c r="J9708" s="184"/>
      <c r="K9708" s="185" t="s">
        <v>410</v>
      </c>
      <c r="L9708" s="185"/>
      <c r="M9708" s="186"/>
      <c r="N9708" s="61" t="s">
        <v>410</v>
      </c>
      <c r="P9708" s="175" t="s">
        <v>5620</v>
      </c>
    </row>
    <row r="9709" spans="1:16" ht="17.25">
      <c r="A9709" s="183" t="s">
        <v>19328</v>
      </c>
      <c r="B9709" s="183" t="s">
        <v>19329</v>
      </c>
      <c r="C9709" s="183" t="s">
        <v>5620</v>
      </c>
      <c r="D9709" s="183" t="s">
        <v>5621</v>
      </c>
      <c r="E9709" s="184"/>
      <c r="F9709" s="184"/>
      <c r="G9709" s="185"/>
      <c r="H9709" s="185"/>
      <c r="I9709" s="184"/>
      <c r="J9709" s="184"/>
      <c r="K9709" s="185" t="s">
        <v>410</v>
      </c>
      <c r="L9709" s="185"/>
      <c r="M9709" s="186"/>
      <c r="N9709" s="61" t="s">
        <v>410</v>
      </c>
      <c r="P9709" s="175" t="s">
        <v>5620</v>
      </c>
    </row>
    <row r="9710" spans="1:16" ht="17.25">
      <c r="A9710" s="183" t="s">
        <v>19330</v>
      </c>
      <c r="B9710" s="183" t="s">
        <v>19331</v>
      </c>
      <c r="C9710" s="183" t="s">
        <v>5620</v>
      </c>
      <c r="D9710" s="183" t="s">
        <v>5621</v>
      </c>
      <c r="E9710" s="184"/>
      <c r="F9710" s="184"/>
      <c r="G9710" s="185"/>
      <c r="H9710" s="185"/>
      <c r="I9710" s="184"/>
      <c r="J9710" s="184"/>
      <c r="K9710" s="185" t="s">
        <v>410</v>
      </c>
      <c r="L9710" s="185"/>
      <c r="M9710" s="186"/>
      <c r="N9710" s="61" t="s">
        <v>410</v>
      </c>
      <c r="P9710" s="175" t="s">
        <v>5620</v>
      </c>
    </row>
    <row r="9711" spans="1:16" ht="17.25">
      <c r="A9711" s="183" t="s">
        <v>19332</v>
      </c>
      <c r="B9711" s="183" t="s">
        <v>19333</v>
      </c>
      <c r="C9711" s="183" t="s">
        <v>5620</v>
      </c>
      <c r="D9711" s="183" t="s">
        <v>5621</v>
      </c>
      <c r="E9711" s="184"/>
      <c r="F9711" s="184"/>
      <c r="G9711" s="185"/>
      <c r="H9711" s="185"/>
      <c r="I9711" s="184"/>
      <c r="J9711" s="184"/>
      <c r="K9711" s="185" t="s">
        <v>410</v>
      </c>
      <c r="L9711" s="185"/>
      <c r="M9711" s="186"/>
      <c r="N9711" s="61" t="s">
        <v>410</v>
      </c>
      <c r="P9711" s="175" t="s">
        <v>5620</v>
      </c>
    </row>
    <row r="9712" spans="1:16" ht="17.25">
      <c r="A9712" s="183" t="s">
        <v>19334</v>
      </c>
      <c r="B9712" s="183" t="s">
        <v>19335</v>
      </c>
      <c r="C9712" s="183" t="s">
        <v>5620</v>
      </c>
      <c r="D9712" s="183" t="s">
        <v>5621</v>
      </c>
      <c r="E9712" s="184"/>
      <c r="F9712" s="184"/>
      <c r="G9712" s="188"/>
      <c r="H9712" s="185"/>
      <c r="I9712" s="184"/>
      <c r="J9712" s="184"/>
      <c r="K9712" s="185" t="s">
        <v>410</v>
      </c>
      <c r="L9712" s="185"/>
      <c r="M9712" s="186"/>
      <c r="N9712" s="61" t="s">
        <v>410</v>
      </c>
      <c r="P9712" s="175" t="s">
        <v>5620</v>
      </c>
    </row>
    <row r="9713" spans="1:16" ht="17.25">
      <c r="A9713" s="183" t="s">
        <v>19336</v>
      </c>
      <c r="B9713" s="183" t="s">
        <v>19337</v>
      </c>
      <c r="C9713" s="183" t="s">
        <v>5620</v>
      </c>
      <c r="D9713" s="183" t="s">
        <v>5621</v>
      </c>
      <c r="E9713" s="184"/>
      <c r="F9713" s="184"/>
      <c r="G9713" s="185"/>
      <c r="H9713" s="185"/>
      <c r="I9713" s="184"/>
      <c r="J9713" s="184"/>
      <c r="K9713" s="185" t="s">
        <v>410</v>
      </c>
      <c r="L9713" s="185"/>
      <c r="M9713" s="186"/>
      <c r="N9713" s="61" t="s">
        <v>410</v>
      </c>
      <c r="P9713" s="175" t="s">
        <v>5620</v>
      </c>
    </row>
    <row r="9714" spans="1:16" ht="17.25">
      <c r="A9714" s="183" t="s">
        <v>19338</v>
      </c>
      <c r="B9714" s="183" t="s">
        <v>19339</v>
      </c>
      <c r="C9714" s="183" t="s">
        <v>5620</v>
      </c>
      <c r="D9714" s="183" t="s">
        <v>5621</v>
      </c>
      <c r="E9714" s="184"/>
      <c r="F9714" s="184"/>
      <c r="G9714" s="185"/>
      <c r="H9714" s="185"/>
      <c r="I9714" s="184"/>
      <c r="J9714" s="184"/>
      <c r="K9714" s="185" t="s">
        <v>410</v>
      </c>
      <c r="L9714" s="185"/>
      <c r="M9714" s="186"/>
      <c r="N9714" s="61" t="s">
        <v>410</v>
      </c>
      <c r="P9714" s="175" t="s">
        <v>5620</v>
      </c>
    </row>
    <row r="9715" spans="1:16" ht="17.25">
      <c r="A9715" s="183" t="s">
        <v>19340</v>
      </c>
      <c r="B9715" s="183" t="s">
        <v>19341</v>
      </c>
      <c r="C9715" s="183" t="s">
        <v>5620</v>
      </c>
      <c r="D9715" s="183" t="s">
        <v>5621</v>
      </c>
      <c r="E9715" s="184"/>
      <c r="F9715" s="184"/>
      <c r="G9715" s="185"/>
      <c r="H9715" s="185"/>
      <c r="I9715" s="184"/>
      <c r="J9715" s="184"/>
      <c r="K9715" s="185" t="s">
        <v>410</v>
      </c>
      <c r="L9715" s="185"/>
      <c r="M9715" s="186"/>
      <c r="N9715" s="61" t="s">
        <v>410</v>
      </c>
      <c r="P9715" s="175" t="s">
        <v>5620</v>
      </c>
    </row>
    <row r="9716" spans="1:16" ht="17.25">
      <c r="A9716" s="183" t="s">
        <v>19342</v>
      </c>
      <c r="B9716" s="183" t="s">
        <v>19343</v>
      </c>
      <c r="C9716" s="183" t="s">
        <v>5620</v>
      </c>
      <c r="D9716" s="183" t="s">
        <v>5621</v>
      </c>
      <c r="E9716" s="184"/>
      <c r="F9716" s="184"/>
      <c r="G9716" s="185"/>
      <c r="H9716" s="185"/>
      <c r="I9716" s="184"/>
      <c r="J9716" s="184"/>
      <c r="K9716" s="185" t="s">
        <v>410</v>
      </c>
      <c r="L9716" s="185"/>
      <c r="M9716" s="186"/>
      <c r="N9716" s="61" t="s">
        <v>410</v>
      </c>
      <c r="P9716" s="175" t="s">
        <v>5620</v>
      </c>
    </row>
    <row r="9717" spans="1:16" ht="17.25">
      <c r="A9717" s="183" t="s">
        <v>19344</v>
      </c>
      <c r="B9717" s="183" t="s">
        <v>7264</v>
      </c>
      <c r="C9717" s="183" t="s">
        <v>5620</v>
      </c>
      <c r="D9717" s="183" t="s">
        <v>5621</v>
      </c>
      <c r="E9717" s="184"/>
      <c r="F9717" s="184"/>
      <c r="G9717" s="185"/>
      <c r="H9717" s="185"/>
      <c r="I9717" s="184"/>
      <c r="J9717" s="184"/>
      <c r="K9717" s="185" t="s">
        <v>410</v>
      </c>
      <c r="L9717" s="185"/>
      <c r="M9717" s="186"/>
      <c r="N9717" s="61" t="s">
        <v>410</v>
      </c>
      <c r="P9717" s="175" t="s">
        <v>5620</v>
      </c>
    </row>
    <row r="9718" spans="1:16" ht="17.25">
      <c r="A9718" s="183" t="s">
        <v>19345</v>
      </c>
      <c r="B9718" s="183" t="s">
        <v>19346</v>
      </c>
      <c r="C9718" s="183" t="s">
        <v>5620</v>
      </c>
      <c r="D9718" s="183" t="s">
        <v>5621</v>
      </c>
      <c r="E9718" s="184"/>
      <c r="F9718" s="184"/>
      <c r="G9718" s="188"/>
      <c r="H9718" s="185"/>
      <c r="I9718" s="184"/>
      <c r="J9718" s="184"/>
      <c r="K9718" s="185" t="s">
        <v>410</v>
      </c>
      <c r="L9718" s="185"/>
      <c r="M9718" s="186"/>
      <c r="N9718" s="61" t="s">
        <v>410</v>
      </c>
      <c r="P9718" s="175" t="s">
        <v>5620</v>
      </c>
    </row>
    <row r="9719" spans="1:16" ht="17.25">
      <c r="A9719" s="183" t="s">
        <v>19347</v>
      </c>
      <c r="B9719" s="183" t="s">
        <v>7308</v>
      </c>
      <c r="C9719" s="183" t="s">
        <v>5620</v>
      </c>
      <c r="D9719" s="183" t="s">
        <v>5621</v>
      </c>
      <c r="E9719" s="184"/>
      <c r="F9719" s="184"/>
      <c r="G9719" s="185"/>
      <c r="H9719" s="185"/>
      <c r="I9719" s="184"/>
      <c r="J9719" s="184"/>
      <c r="K9719" s="185" t="s">
        <v>410</v>
      </c>
      <c r="L9719" s="185"/>
      <c r="M9719" s="186"/>
      <c r="N9719" s="61" t="s">
        <v>410</v>
      </c>
      <c r="P9719" s="175" t="s">
        <v>5620</v>
      </c>
    </row>
    <row r="9720" spans="1:16" ht="17.25">
      <c r="A9720" s="183" t="s">
        <v>19348</v>
      </c>
      <c r="B9720" s="183" t="s">
        <v>19349</v>
      </c>
      <c r="C9720" s="183" t="s">
        <v>5620</v>
      </c>
      <c r="D9720" s="183" t="s">
        <v>5621</v>
      </c>
      <c r="E9720" s="184"/>
      <c r="F9720" s="184"/>
      <c r="G9720" s="185"/>
      <c r="H9720" s="185"/>
      <c r="I9720" s="184"/>
      <c r="J9720" s="184"/>
      <c r="K9720" s="185" t="s">
        <v>410</v>
      </c>
      <c r="L9720" s="185"/>
      <c r="M9720" s="186"/>
      <c r="N9720" s="61" t="s">
        <v>410</v>
      </c>
      <c r="P9720" s="175" t="s">
        <v>5620</v>
      </c>
    </row>
    <row r="9721" spans="1:16" ht="17.25">
      <c r="A9721" s="183" t="s">
        <v>19350</v>
      </c>
      <c r="B9721" s="183" t="s">
        <v>19351</v>
      </c>
      <c r="C9721" s="183" t="s">
        <v>5620</v>
      </c>
      <c r="D9721" s="183" t="s">
        <v>5621</v>
      </c>
      <c r="E9721" s="184"/>
      <c r="F9721" s="184"/>
      <c r="G9721" s="185"/>
      <c r="H9721" s="185"/>
      <c r="I9721" s="184"/>
      <c r="J9721" s="184"/>
      <c r="K9721" s="185" t="s">
        <v>410</v>
      </c>
      <c r="L9721" s="185"/>
      <c r="M9721" s="186"/>
      <c r="N9721" s="61" t="s">
        <v>410</v>
      </c>
      <c r="P9721" s="175" t="s">
        <v>5620</v>
      </c>
    </row>
    <row r="9722" spans="1:16" ht="17.25">
      <c r="A9722" s="183" t="s">
        <v>19352</v>
      </c>
      <c r="B9722" s="183" t="s">
        <v>19353</v>
      </c>
      <c r="C9722" s="183" t="s">
        <v>5620</v>
      </c>
      <c r="D9722" s="183" t="s">
        <v>5621</v>
      </c>
      <c r="E9722" s="184"/>
      <c r="F9722" s="184"/>
      <c r="G9722" s="185"/>
      <c r="H9722" s="185"/>
      <c r="I9722" s="184"/>
      <c r="J9722" s="184"/>
      <c r="K9722" s="185" t="s">
        <v>410</v>
      </c>
      <c r="L9722" s="185"/>
      <c r="M9722" s="186"/>
      <c r="N9722" s="61" t="s">
        <v>410</v>
      </c>
      <c r="P9722" s="175" t="s">
        <v>5620</v>
      </c>
    </row>
    <row r="9723" spans="1:16" ht="17.25">
      <c r="A9723" s="183" t="s">
        <v>19354</v>
      </c>
      <c r="B9723" s="183" t="s">
        <v>19355</v>
      </c>
      <c r="C9723" s="183" t="s">
        <v>5620</v>
      </c>
      <c r="D9723" s="183" t="s">
        <v>5621</v>
      </c>
      <c r="E9723" s="184"/>
      <c r="F9723" s="184"/>
      <c r="G9723" s="185"/>
      <c r="H9723" s="185"/>
      <c r="I9723" s="184"/>
      <c r="J9723" s="184"/>
      <c r="K9723" s="185" t="s">
        <v>410</v>
      </c>
      <c r="L9723" s="185"/>
      <c r="M9723" s="186"/>
      <c r="N9723" s="61" t="s">
        <v>410</v>
      </c>
      <c r="P9723" s="175" t="s">
        <v>5620</v>
      </c>
    </row>
    <row r="9724" spans="1:16" ht="17.25">
      <c r="A9724" s="183" t="s">
        <v>19356</v>
      </c>
      <c r="B9724" s="183" t="s">
        <v>19357</v>
      </c>
      <c r="C9724" s="183" t="s">
        <v>5620</v>
      </c>
      <c r="D9724" s="183" t="s">
        <v>5621</v>
      </c>
      <c r="E9724" s="184"/>
      <c r="F9724" s="184"/>
      <c r="G9724" s="185"/>
      <c r="H9724" s="185"/>
      <c r="I9724" s="184"/>
      <c r="J9724" s="184"/>
      <c r="K9724" s="185" t="s">
        <v>410</v>
      </c>
      <c r="L9724" s="185"/>
      <c r="M9724" s="186"/>
      <c r="N9724" s="61" t="s">
        <v>410</v>
      </c>
      <c r="P9724" s="175" t="s">
        <v>5620</v>
      </c>
    </row>
    <row r="9725" spans="1:16" ht="17.25">
      <c r="A9725" s="183" t="s">
        <v>19358</v>
      </c>
      <c r="B9725" s="183" t="s">
        <v>19359</v>
      </c>
      <c r="C9725" s="183" t="s">
        <v>5620</v>
      </c>
      <c r="D9725" s="183" t="s">
        <v>5621</v>
      </c>
      <c r="E9725" s="184"/>
      <c r="F9725" s="184"/>
      <c r="G9725" s="188"/>
      <c r="H9725" s="185"/>
      <c r="I9725" s="184"/>
      <c r="J9725" s="184"/>
      <c r="K9725" s="185" t="s">
        <v>410</v>
      </c>
      <c r="L9725" s="185"/>
      <c r="M9725" s="186"/>
      <c r="N9725" s="61" t="s">
        <v>410</v>
      </c>
      <c r="P9725" s="175" t="s">
        <v>5620</v>
      </c>
    </row>
    <row r="9726" spans="1:16" ht="17.25">
      <c r="A9726" s="183" t="s">
        <v>19360</v>
      </c>
      <c r="B9726" s="183" t="s">
        <v>19361</v>
      </c>
      <c r="C9726" s="183" t="s">
        <v>5620</v>
      </c>
      <c r="D9726" s="183" t="s">
        <v>5621</v>
      </c>
      <c r="E9726" s="184"/>
      <c r="F9726" s="184"/>
      <c r="G9726" s="185"/>
      <c r="H9726" s="185"/>
      <c r="I9726" s="184"/>
      <c r="J9726" s="184"/>
      <c r="K9726" s="185" t="s">
        <v>410</v>
      </c>
      <c r="L9726" s="185"/>
      <c r="M9726" s="186"/>
      <c r="N9726" s="61" t="s">
        <v>410</v>
      </c>
      <c r="P9726" s="175" t="s">
        <v>5620</v>
      </c>
    </row>
    <row r="9727" spans="1:16" ht="17.25">
      <c r="A9727" s="183" t="s">
        <v>19362</v>
      </c>
      <c r="B9727" s="183" t="s">
        <v>19363</v>
      </c>
      <c r="C9727" s="183" t="s">
        <v>5620</v>
      </c>
      <c r="D9727" s="183" t="s">
        <v>5621</v>
      </c>
      <c r="E9727" s="184"/>
      <c r="F9727" s="184"/>
      <c r="G9727" s="185"/>
      <c r="H9727" s="185"/>
      <c r="I9727" s="184"/>
      <c r="J9727" s="184"/>
      <c r="K9727" s="185" t="s">
        <v>410</v>
      </c>
      <c r="L9727" s="185"/>
      <c r="M9727" s="186"/>
      <c r="N9727" s="61" t="s">
        <v>410</v>
      </c>
      <c r="P9727" s="175" t="s">
        <v>5620</v>
      </c>
    </row>
    <row r="9728" spans="1:16" ht="17.25">
      <c r="A9728" s="183" t="s">
        <v>19364</v>
      </c>
      <c r="B9728" s="183" t="s">
        <v>19365</v>
      </c>
      <c r="C9728" s="183" t="s">
        <v>5620</v>
      </c>
      <c r="D9728" s="183" t="s">
        <v>5621</v>
      </c>
      <c r="E9728" s="184"/>
      <c r="F9728" s="184"/>
      <c r="G9728" s="188"/>
      <c r="H9728" s="185"/>
      <c r="I9728" s="184"/>
      <c r="J9728" s="184"/>
      <c r="K9728" s="185" t="s">
        <v>410</v>
      </c>
      <c r="L9728" s="185"/>
      <c r="M9728" s="186"/>
      <c r="N9728" s="61" t="s">
        <v>410</v>
      </c>
      <c r="P9728" s="175" t="s">
        <v>5620</v>
      </c>
    </row>
    <row r="9729" spans="1:16" ht="17.25">
      <c r="A9729" s="183" t="s">
        <v>19366</v>
      </c>
      <c r="B9729" s="183" t="s">
        <v>19367</v>
      </c>
      <c r="C9729" s="183" t="s">
        <v>5620</v>
      </c>
      <c r="D9729" s="183" t="s">
        <v>5621</v>
      </c>
      <c r="E9729" s="184"/>
      <c r="F9729" s="184"/>
      <c r="G9729" s="185"/>
      <c r="H9729" s="185"/>
      <c r="I9729" s="184"/>
      <c r="J9729" s="184"/>
      <c r="K9729" s="185" t="s">
        <v>410</v>
      </c>
      <c r="L9729" s="185"/>
      <c r="M9729" s="186"/>
      <c r="N9729" s="61" t="s">
        <v>410</v>
      </c>
      <c r="P9729" s="175" t="s">
        <v>5620</v>
      </c>
    </row>
    <row r="9730" spans="1:16" ht="17.25">
      <c r="A9730" s="183" t="s">
        <v>19368</v>
      </c>
      <c r="B9730" s="183" t="s">
        <v>19369</v>
      </c>
      <c r="C9730" s="183" t="s">
        <v>5620</v>
      </c>
      <c r="D9730" s="183" t="s">
        <v>5621</v>
      </c>
      <c r="E9730" s="184"/>
      <c r="F9730" s="184"/>
      <c r="G9730" s="188"/>
      <c r="H9730" s="185"/>
      <c r="I9730" s="184"/>
      <c r="J9730" s="184"/>
      <c r="K9730" s="185" t="s">
        <v>410</v>
      </c>
      <c r="L9730" s="185"/>
      <c r="M9730" s="186"/>
      <c r="N9730" s="61" t="s">
        <v>410</v>
      </c>
      <c r="P9730" s="175" t="s">
        <v>5620</v>
      </c>
    </row>
    <row r="9731" spans="1:16" ht="17.25">
      <c r="A9731" s="183" t="s">
        <v>19370</v>
      </c>
      <c r="B9731" s="183" t="s">
        <v>19371</v>
      </c>
      <c r="C9731" s="183" t="s">
        <v>5620</v>
      </c>
      <c r="D9731" s="183" t="s">
        <v>5621</v>
      </c>
      <c r="E9731" s="184"/>
      <c r="F9731" s="184"/>
      <c r="G9731" s="185"/>
      <c r="H9731" s="185"/>
      <c r="I9731" s="184"/>
      <c r="J9731" s="184"/>
      <c r="K9731" s="185" t="s">
        <v>410</v>
      </c>
      <c r="L9731" s="185"/>
      <c r="M9731" s="186"/>
      <c r="N9731" s="61" t="s">
        <v>410</v>
      </c>
      <c r="P9731" s="175" t="s">
        <v>5620</v>
      </c>
    </row>
    <row r="9732" spans="1:16" ht="17.25">
      <c r="A9732" s="183" t="s">
        <v>19372</v>
      </c>
      <c r="B9732" s="183" t="s">
        <v>19373</v>
      </c>
      <c r="C9732" s="183" t="s">
        <v>5620</v>
      </c>
      <c r="D9732" s="183" t="s">
        <v>5621</v>
      </c>
      <c r="E9732" s="184"/>
      <c r="F9732" s="184"/>
      <c r="G9732" s="185"/>
      <c r="H9732" s="185"/>
      <c r="I9732" s="184"/>
      <c r="J9732" s="184"/>
      <c r="K9732" s="185" t="s">
        <v>410</v>
      </c>
      <c r="L9732" s="185"/>
      <c r="M9732" s="186"/>
      <c r="N9732" s="61" t="s">
        <v>410</v>
      </c>
      <c r="P9732" s="175" t="s">
        <v>5620</v>
      </c>
    </row>
    <row r="9733" spans="1:16" ht="17.25">
      <c r="A9733" s="183" t="s">
        <v>19374</v>
      </c>
      <c r="B9733" s="183" t="s">
        <v>19375</v>
      </c>
      <c r="C9733" s="183" t="s">
        <v>5620</v>
      </c>
      <c r="D9733" s="183" t="s">
        <v>5621</v>
      </c>
      <c r="E9733" s="184"/>
      <c r="F9733" s="184"/>
      <c r="G9733" s="185"/>
      <c r="H9733" s="185"/>
      <c r="I9733" s="184"/>
      <c r="J9733" s="184"/>
      <c r="K9733" s="185" t="s">
        <v>410</v>
      </c>
      <c r="L9733" s="185"/>
      <c r="M9733" s="186"/>
      <c r="N9733" s="61" t="s">
        <v>410</v>
      </c>
      <c r="P9733" s="175" t="s">
        <v>5620</v>
      </c>
    </row>
    <row r="9734" spans="1:16" ht="17.25">
      <c r="A9734" s="183" t="s">
        <v>19376</v>
      </c>
      <c r="B9734" s="183" t="s">
        <v>19377</v>
      </c>
      <c r="C9734" s="183" t="s">
        <v>5620</v>
      </c>
      <c r="D9734" s="183" t="s">
        <v>5621</v>
      </c>
      <c r="E9734" s="184"/>
      <c r="F9734" s="184"/>
      <c r="G9734" s="188"/>
      <c r="H9734" s="185"/>
      <c r="I9734" s="184"/>
      <c r="J9734" s="184"/>
      <c r="K9734" s="183" t="s">
        <v>410</v>
      </c>
      <c r="L9734" s="183"/>
      <c r="M9734" s="186"/>
      <c r="N9734" s="61" t="s">
        <v>410</v>
      </c>
      <c r="P9734" s="175" t="s">
        <v>5620</v>
      </c>
    </row>
    <row r="9735" spans="1:16" ht="17.25">
      <c r="A9735" s="183" t="s">
        <v>19378</v>
      </c>
      <c r="B9735" s="183" t="s">
        <v>19379</v>
      </c>
      <c r="C9735" s="183" t="s">
        <v>5620</v>
      </c>
      <c r="D9735" s="183" t="s">
        <v>5621</v>
      </c>
      <c r="E9735" s="184"/>
      <c r="F9735" s="184"/>
      <c r="G9735" s="185"/>
      <c r="H9735" s="185"/>
      <c r="I9735" s="184"/>
      <c r="J9735" s="184"/>
      <c r="K9735" s="185" t="s">
        <v>410</v>
      </c>
      <c r="L9735" s="185"/>
      <c r="M9735" s="186"/>
      <c r="N9735" s="61" t="s">
        <v>410</v>
      </c>
      <c r="P9735" s="175" t="s">
        <v>5620</v>
      </c>
    </row>
    <row r="9736" spans="1:16" ht="17.25">
      <c r="A9736" s="183" t="s">
        <v>19380</v>
      </c>
      <c r="B9736" s="183" t="s">
        <v>19381</v>
      </c>
      <c r="C9736" s="183" t="s">
        <v>5620</v>
      </c>
      <c r="D9736" s="183" t="s">
        <v>5621</v>
      </c>
      <c r="E9736" s="184"/>
      <c r="F9736" s="184"/>
      <c r="G9736" s="185"/>
      <c r="H9736" s="185"/>
      <c r="I9736" s="184"/>
      <c r="J9736" s="184"/>
      <c r="K9736" s="185" t="s">
        <v>410</v>
      </c>
      <c r="L9736" s="185"/>
      <c r="M9736" s="186"/>
      <c r="N9736" s="61" t="s">
        <v>410</v>
      </c>
      <c r="P9736" s="175" t="s">
        <v>5620</v>
      </c>
    </row>
    <row r="9737" spans="1:16" ht="17.25">
      <c r="A9737" s="183" t="s">
        <v>19382</v>
      </c>
      <c r="B9737" s="183" t="s">
        <v>19383</v>
      </c>
      <c r="C9737" s="183" t="s">
        <v>5620</v>
      </c>
      <c r="D9737" s="183" t="s">
        <v>5621</v>
      </c>
      <c r="E9737" s="184"/>
      <c r="F9737" s="184"/>
      <c r="G9737" s="188"/>
      <c r="H9737" s="185"/>
      <c r="I9737" s="184"/>
      <c r="J9737" s="184"/>
      <c r="K9737" s="183" t="s">
        <v>410</v>
      </c>
      <c r="L9737" s="183"/>
      <c r="M9737" s="186"/>
      <c r="N9737" s="61" t="s">
        <v>410</v>
      </c>
      <c r="P9737" s="175" t="s">
        <v>5620</v>
      </c>
    </row>
    <row r="9738" spans="1:16" ht="17.25">
      <c r="A9738" s="183" t="s">
        <v>19384</v>
      </c>
      <c r="B9738" s="183" t="s">
        <v>19385</v>
      </c>
      <c r="C9738" s="183" t="s">
        <v>5620</v>
      </c>
      <c r="D9738" s="183" t="s">
        <v>5621</v>
      </c>
      <c r="E9738" s="184"/>
      <c r="F9738" s="184"/>
      <c r="G9738" s="185"/>
      <c r="H9738" s="185"/>
      <c r="I9738" s="184"/>
      <c r="J9738" s="184"/>
      <c r="K9738" s="185" t="s">
        <v>410</v>
      </c>
      <c r="L9738" s="185"/>
      <c r="M9738" s="186"/>
      <c r="N9738" s="61" t="s">
        <v>410</v>
      </c>
      <c r="P9738" s="175" t="s">
        <v>5620</v>
      </c>
    </row>
    <row r="9739" spans="1:16" ht="17.25">
      <c r="A9739" s="183" t="s">
        <v>19386</v>
      </c>
      <c r="B9739" s="183" t="s">
        <v>19387</v>
      </c>
      <c r="C9739" s="183" t="s">
        <v>5620</v>
      </c>
      <c r="D9739" s="183" t="s">
        <v>5621</v>
      </c>
      <c r="E9739" s="184"/>
      <c r="F9739" s="184"/>
      <c r="G9739" s="185"/>
      <c r="H9739" s="185"/>
      <c r="I9739" s="184"/>
      <c r="J9739" s="184"/>
      <c r="K9739" s="185" t="s">
        <v>410</v>
      </c>
      <c r="L9739" s="185"/>
      <c r="M9739" s="186"/>
      <c r="N9739" s="61" t="s">
        <v>410</v>
      </c>
      <c r="P9739" s="175" t="s">
        <v>5620</v>
      </c>
    </row>
    <row r="9740" spans="1:16" ht="17.25">
      <c r="A9740" s="183" t="s">
        <v>19388</v>
      </c>
      <c r="B9740" s="183" t="s">
        <v>19389</v>
      </c>
      <c r="C9740" s="183" t="s">
        <v>5620</v>
      </c>
      <c r="D9740" s="183" t="s">
        <v>5621</v>
      </c>
      <c r="E9740" s="184"/>
      <c r="F9740" s="184"/>
      <c r="G9740" s="185"/>
      <c r="H9740" s="185"/>
      <c r="I9740" s="184"/>
      <c r="J9740" s="184"/>
      <c r="K9740" s="185" t="s">
        <v>410</v>
      </c>
      <c r="L9740" s="185"/>
      <c r="M9740" s="186"/>
      <c r="N9740" s="61" t="s">
        <v>410</v>
      </c>
      <c r="P9740" s="175" t="s">
        <v>5620</v>
      </c>
    </row>
    <row r="9741" spans="1:16" ht="17.25">
      <c r="A9741" s="183" t="s">
        <v>19390</v>
      </c>
      <c r="B9741" s="183" t="s">
        <v>19391</v>
      </c>
      <c r="C9741" s="183" t="s">
        <v>5620</v>
      </c>
      <c r="D9741" s="183" t="s">
        <v>5621</v>
      </c>
      <c r="E9741" s="184"/>
      <c r="F9741" s="184"/>
      <c r="G9741" s="185"/>
      <c r="H9741" s="185"/>
      <c r="I9741" s="184"/>
      <c r="J9741" s="184"/>
      <c r="K9741" s="185" t="s">
        <v>410</v>
      </c>
      <c r="L9741" s="185"/>
      <c r="M9741" s="186"/>
      <c r="N9741" s="61" t="s">
        <v>410</v>
      </c>
      <c r="P9741" s="175" t="s">
        <v>5620</v>
      </c>
    </row>
    <row r="9742" spans="1:16" ht="17.25">
      <c r="A9742" s="183" t="s">
        <v>19392</v>
      </c>
      <c r="B9742" s="183" t="s">
        <v>19393</v>
      </c>
      <c r="C9742" s="183" t="s">
        <v>5620</v>
      </c>
      <c r="D9742" s="183" t="s">
        <v>5621</v>
      </c>
      <c r="E9742" s="184"/>
      <c r="F9742" s="184"/>
      <c r="G9742" s="185"/>
      <c r="H9742" s="185"/>
      <c r="I9742" s="184"/>
      <c r="J9742" s="184"/>
      <c r="K9742" s="185" t="s">
        <v>410</v>
      </c>
      <c r="L9742" s="185"/>
      <c r="M9742" s="186"/>
      <c r="N9742" s="61" t="s">
        <v>410</v>
      </c>
      <c r="P9742" s="175" t="s">
        <v>5620</v>
      </c>
    </row>
    <row r="9743" spans="1:16" ht="17.25">
      <c r="A9743" s="183" t="s">
        <v>19394</v>
      </c>
      <c r="B9743" s="183" t="s">
        <v>19395</v>
      </c>
      <c r="C9743" s="183" t="s">
        <v>5620</v>
      </c>
      <c r="D9743" s="183" t="s">
        <v>5621</v>
      </c>
      <c r="E9743" s="184"/>
      <c r="F9743" s="184"/>
      <c r="G9743" s="185"/>
      <c r="H9743" s="185"/>
      <c r="I9743" s="184"/>
      <c r="J9743" s="184"/>
      <c r="K9743" s="185" t="s">
        <v>410</v>
      </c>
      <c r="L9743" s="185"/>
      <c r="M9743" s="186"/>
      <c r="N9743" s="61" t="s">
        <v>410</v>
      </c>
      <c r="P9743" s="175" t="s">
        <v>5620</v>
      </c>
    </row>
    <row r="9744" spans="1:16" ht="17.25">
      <c r="A9744" s="183" t="s">
        <v>19396</v>
      </c>
      <c r="B9744" s="183" t="s">
        <v>19397</v>
      </c>
      <c r="C9744" s="183" t="s">
        <v>5620</v>
      </c>
      <c r="D9744" s="183" t="s">
        <v>5621</v>
      </c>
      <c r="E9744" s="184"/>
      <c r="F9744" s="184"/>
      <c r="G9744" s="185"/>
      <c r="H9744" s="185"/>
      <c r="I9744" s="184"/>
      <c r="J9744" s="184"/>
      <c r="K9744" s="185" t="s">
        <v>410</v>
      </c>
      <c r="L9744" s="185"/>
      <c r="M9744" s="186"/>
      <c r="N9744" s="61" t="s">
        <v>410</v>
      </c>
      <c r="P9744" s="175" t="s">
        <v>5620</v>
      </c>
    </row>
    <row r="9745" spans="1:16" ht="17.25">
      <c r="A9745" s="183" t="s">
        <v>19398</v>
      </c>
      <c r="B9745" s="183" t="s">
        <v>19399</v>
      </c>
      <c r="C9745" s="183" t="s">
        <v>5620</v>
      </c>
      <c r="D9745" s="183" t="s">
        <v>5621</v>
      </c>
      <c r="E9745" s="184"/>
      <c r="F9745" s="184"/>
      <c r="G9745" s="185"/>
      <c r="H9745" s="185"/>
      <c r="I9745" s="184"/>
      <c r="J9745" s="184"/>
      <c r="K9745" s="185" t="s">
        <v>410</v>
      </c>
      <c r="L9745" s="185"/>
      <c r="M9745" s="186"/>
      <c r="N9745" s="61" t="s">
        <v>410</v>
      </c>
      <c r="P9745" s="175" t="s">
        <v>5620</v>
      </c>
    </row>
    <row r="9746" spans="1:16" ht="17.25">
      <c r="A9746" s="183" t="s">
        <v>19400</v>
      </c>
      <c r="B9746" s="183" t="s">
        <v>19401</v>
      </c>
      <c r="C9746" s="183" t="s">
        <v>5620</v>
      </c>
      <c r="D9746" s="183" t="s">
        <v>5621</v>
      </c>
      <c r="E9746" s="184"/>
      <c r="F9746" s="184"/>
      <c r="G9746" s="185"/>
      <c r="H9746" s="185"/>
      <c r="I9746" s="184"/>
      <c r="J9746" s="184"/>
      <c r="K9746" s="185" t="s">
        <v>410</v>
      </c>
      <c r="L9746" s="185"/>
      <c r="M9746" s="186"/>
      <c r="N9746" s="61" t="s">
        <v>410</v>
      </c>
      <c r="P9746" s="175" t="s">
        <v>5620</v>
      </c>
    </row>
    <row r="9747" spans="1:16" ht="17.25">
      <c r="A9747" s="183" t="s">
        <v>19402</v>
      </c>
      <c r="B9747" s="183" t="s">
        <v>19403</v>
      </c>
      <c r="C9747" s="183" t="s">
        <v>5620</v>
      </c>
      <c r="D9747" s="183" t="s">
        <v>5621</v>
      </c>
      <c r="E9747" s="184"/>
      <c r="F9747" s="184"/>
      <c r="G9747" s="185"/>
      <c r="H9747" s="185"/>
      <c r="I9747" s="184"/>
      <c r="J9747" s="184"/>
      <c r="K9747" s="185" t="s">
        <v>410</v>
      </c>
      <c r="L9747" s="185"/>
      <c r="M9747" s="186"/>
      <c r="N9747" s="61" t="s">
        <v>410</v>
      </c>
      <c r="P9747" s="175" t="s">
        <v>5620</v>
      </c>
    </row>
    <row r="9748" spans="1:16" ht="17.25">
      <c r="A9748" s="183" t="s">
        <v>19404</v>
      </c>
      <c r="B9748" s="183" t="s">
        <v>19405</v>
      </c>
      <c r="C9748" s="183" t="s">
        <v>5620</v>
      </c>
      <c r="D9748" s="183" t="s">
        <v>5621</v>
      </c>
      <c r="E9748" s="184"/>
      <c r="F9748" s="184"/>
      <c r="G9748" s="185"/>
      <c r="H9748" s="185"/>
      <c r="I9748" s="184"/>
      <c r="J9748" s="184"/>
      <c r="K9748" s="185" t="s">
        <v>410</v>
      </c>
      <c r="L9748" s="185"/>
      <c r="M9748" s="186"/>
      <c r="N9748" s="61" t="s">
        <v>410</v>
      </c>
      <c r="P9748" s="175" t="s">
        <v>5620</v>
      </c>
    </row>
    <row r="9749" spans="1:16" ht="17.25">
      <c r="A9749" s="183" t="s">
        <v>19406</v>
      </c>
      <c r="B9749" s="183" t="s">
        <v>19407</v>
      </c>
      <c r="C9749" s="183" t="s">
        <v>5620</v>
      </c>
      <c r="D9749" s="183" t="s">
        <v>5621</v>
      </c>
      <c r="E9749" s="184"/>
      <c r="F9749" s="184"/>
      <c r="G9749" s="185"/>
      <c r="H9749" s="185"/>
      <c r="I9749" s="184"/>
      <c r="J9749" s="184"/>
      <c r="K9749" s="185" t="s">
        <v>410</v>
      </c>
      <c r="L9749" s="185"/>
      <c r="M9749" s="186"/>
      <c r="N9749" s="61" t="s">
        <v>410</v>
      </c>
      <c r="P9749" s="175" t="s">
        <v>5620</v>
      </c>
    </row>
    <row r="9750" spans="1:16" ht="17.25">
      <c r="A9750" s="183" t="s">
        <v>19408</v>
      </c>
      <c r="B9750" s="183" t="s">
        <v>19409</v>
      </c>
      <c r="C9750" s="183" t="s">
        <v>5620</v>
      </c>
      <c r="D9750" s="183" t="s">
        <v>5621</v>
      </c>
      <c r="E9750" s="184"/>
      <c r="F9750" s="184"/>
      <c r="G9750" s="185"/>
      <c r="H9750" s="185"/>
      <c r="I9750" s="184"/>
      <c r="J9750" s="184"/>
      <c r="K9750" s="185" t="s">
        <v>410</v>
      </c>
      <c r="L9750" s="185"/>
      <c r="M9750" s="186"/>
      <c r="N9750" s="61" t="s">
        <v>410</v>
      </c>
      <c r="P9750" s="175" t="s">
        <v>5620</v>
      </c>
    </row>
    <row r="9751" spans="1:16" ht="17.25">
      <c r="A9751" s="183" t="s">
        <v>19410</v>
      </c>
      <c r="B9751" s="183" t="s">
        <v>19411</v>
      </c>
      <c r="C9751" s="183" t="s">
        <v>5620</v>
      </c>
      <c r="D9751" s="183" t="s">
        <v>5621</v>
      </c>
      <c r="E9751" s="184"/>
      <c r="F9751" s="184"/>
      <c r="G9751" s="185"/>
      <c r="H9751" s="185"/>
      <c r="I9751" s="184"/>
      <c r="J9751" s="184"/>
      <c r="K9751" s="185" t="s">
        <v>410</v>
      </c>
      <c r="L9751" s="185"/>
      <c r="M9751" s="186"/>
      <c r="N9751" s="61" t="s">
        <v>410</v>
      </c>
      <c r="P9751" s="175" t="s">
        <v>5620</v>
      </c>
    </row>
    <row r="9752" spans="1:16" ht="17.25">
      <c r="A9752" s="183" t="s">
        <v>19412</v>
      </c>
      <c r="B9752" s="183" t="s">
        <v>19413</v>
      </c>
      <c r="C9752" s="183" t="s">
        <v>5620</v>
      </c>
      <c r="D9752" s="183" t="s">
        <v>5621</v>
      </c>
      <c r="E9752" s="184"/>
      <c r="F9752" s="184"/>
      <c r="G9752" s="185"/>
      <c r="H9752" s="185"/>
      <c r="I9752" s="184"/>
      <c r="J9752" s="184"/>
      <c r="K9752" s="185" t="s">
        <v>410</v>
      </c>
      <c r="L9752" s="185"/>
      <c r="M9752" s="186"/>
      <c r="N9752" s="61" t="s">
        <v>410</v>
      </c>
      <c r="P9752" s="175" t="s">
        <v>5620</v>
      </c>
    </row>
    <row r="9753" spans="1:16" ht="17.25">
      <c r="A9753" s="183" t="s">
        <v>19414</v>
      </c>
      <c r="B9753" s="183" t="s">
        <v>19415</v>
      </c>
      <c r="C9753" s="183" t="s">
        <v>5620</v>
      </c>
      <c r="D9753" s="183" t="s">
        <v>5621</v>
      </c>
      <c r="E9753" s="184"/>
      <c r="F9753" s="184"/>
      <c r="G9753" s="185"/>
      <c r="H9753" s="185"/>
      <c r="I9753" s="184"/>
      <c r="J9753" s="184"/>
      <c r="K9753" s="185" t="s">
        <v>410</v>
      </c>
      <c r="L9753" s="185"/>
      <c r="M9753" s="186"/>
      <c r="N9753" s="61" t="s">
        <v>410</v>
      </c>
      <c r="P9753" s="175" t="s">
        <v>5620</v>
      </c>
    </row>
    <row r="9754" spans="1:16" ht="17.25">
      <c r="A9754" s="183" t="s">
        <v>19416</v>
      </c>
      <c r="B9754" s="183" t="s">
        <v>19415</v>
      </c>
      <c r="C9754" s="183" t="s">
        <v>5620</v>
      </c>
      <c r="D9754" s="183" t="s">
        <v>5621</v>
      </c>
      <c r="E9754" s="184"/>
      <c r="F9754" s="184"/>
      <c r="G9754" s="185"/>
      <c r="H9754" s="185"/>
      <c r="I9754" s="184"/>
      <c r="J9754" s="184"/>
      <c r="K9754" s="185" t="s">
        <v>410</v>
      </c>
      <c r="L9754" s="185"/>
      <c r="M9754" s="186"/>
      <c r="N9754" s="61" t="s">
        <v>410</v>
      </c>
      <c r="P9754" s="175" t="s">
        <v>5620</v>
      </c>
    </row>
    <row r="9755" spans="1:16" ht="17.25">
      <c r="A9755" s="183" t="s">
        <v>19417</v>
      </c>
      <c r="B9755" s="183" t="s">
        <v>19418</v>
      </c>
      <c r="C9755" s="183" t="s">
        <v>5620</v>
      </c>
      <c r="D9755" s="183" t="s">
        <v>5621</v>
      </c>
      <c r="E9755" s="184"/>
      <c r="F9755" s="184"/>
      <c r="G9755" s="185"/>
      <c r="H9755" s="185"/>
      <c r="I9755" s="184"/>
      <c r="J9755" s="184"/>
      <c r="K9755" s="185" t="s">
        <v>410</v>
      </c>
      <c r="L9755" s="185"/>
      <c r="M9755" s="186"/>
      <c r="N9755" s="61" t="s">
        <v>410</v>
      </c>
      <c r="P9755" s="175" t="s">
        <v>5620</v>
      </c>
    </row>
    <row r="9756" spans="1:16" ht="17.25">
      <c r="A9756" s="183" t="s">
        <v>19419</v>
      </c>
      <c r="B9756" s="183" t="s">
        <v>19420</v>
      </c>
      <c r="C9756" s="183" t="s">
        <v>5620</v>
      </c>
      <c r="D9756" s="183" t="s">
        <v>5621</v>
      </c>
      <c r="E9756" s="184"/>
      <c r="F9756" s="184"/>
      <c r="G9756" s="185"/>
      <c r="H9756" s="185"/>
      <c r="I9756" s="184"/>
      <c r="J9756" s="184"/>
      <c r="K9756" s="185" t="s">
        <v>410</v>
      </c>
      <c r="L9756" s="185"/>
      <c r="M9756" s="186"/>
      <c r="N9756" s="61" t="s">
        <v>410</v>
      </c>
      <c r="P9756" s="175" t="s">
        <v>5620</v>
      </c>
    </row>
    <row r="9757" spans="1:16" ht="17.25">
      <c r="A9757" s="183" t="s">
        <v>19421</v>
      </c>
      <c r="B9757" s="183" t="s">
        <v>19422</v>
      </c>
      <c r="C9757" s="183" t="s">
        <v>5620</v>
      </c>
      <c r="D9757" s="183" t="s">
        <v>5621</v>
      </c>
      <c r="E9757" s="184"/>
      <c r="F9757" s="184"/>
      <c r="G9757" s="185"/>
      <c r="H9757" s="185"/>
      <c r="I9757" s="184"/>
      <c r="J9757" s="184"/>
      <c r="K9757" s="185" t="s">
        <v>410</v>
      </c>
      <c r="L9757" s="185"/>
      <c r="M9757" s="186"/>
      <c r="N9757" s="61" t="s">
        <v>410</v>
      </c>
      <c r="P9757" s="175" t="s">
        <v>5620</v>
      </c>
    </row>
    <row r="9758" spans="1:16" ht="17.25">
      <c r="A9758" s="183" t="s">
        <v>19423</v>
      </c>
      <c r="B9758" s="183" t="s">
        <v>19424</v>
      </c>
      <c r="C9758" s="183" t="s">
        <v>5620</v>
      </c>
      <c r="D9758" s="183" t="s">
        <v>5621</v>
      </c>
      <c r="E9758" s="184"/>
      <c r="F9758" s="184"/>
      <c r="G9758" s="185"/>
      <c r="H9758" s="185"/>
      <c r="I9758" s="184"/>
      <c r="J9758" s="184"/>
      <c r="K9758" s="185" t="s">
        <v>410</v>
      </c>
      <c r="L9758" s="185"/>
      <c r="M9758" s="186"/>
      <c r="N9758" s="61" t="s">
        <v>410</v>
      </c>
      <c r="P9758" s="175" t="s">
        <v>5620</v>
      </c>
    </row>
    <row r="9759" spans="1:16" ht="17.25">
      <c r="A9759" s="183" t="s">
        <v>19425</v>
      </c>
      <c r="B9759" s="183" t="s">
        <v>19424</v>
      </c>
      <c r="C9759" s="183" t="s">
        <v>5620</v>
      </c>
      <c r="D9759" s="183" t="s">
        <v>5621</v>
      </c>
      <c r="E9759" s="184"/>
      <c r="F9759" s="184"/>
      <c r="G9759" s="185"/>
      <c r="H9759" s="185"/>
      <c r="I9759" s="184"/>
      <c r="J9759" s="184"/>
      <c r="K9759" s="185" t="s">
        <v>410</v>
      </c>
      <c r="L9759" s="185"/>
      <c r="M9759" s="186"/>
      <c r="N9759" s="61" t="s">
        <v>410</v>
      </c>
      <c r="P9759" s="175" t="s">
        <v>5620</v>
      </c>
    </row>
    <row r="9760" spans="1:16" ht="17.25">
      <c r="A9760" s="183" t="s">
        <v>19426</v>
      </c>
      <c r="B9760" s="183" t="s">
        <v>19427</v>
      </c>
      <c r="C9760" s="183" t="s">
        <v>5620</v>
      </c>
      <c r="D9760" s="183" t="s">
        <v>5621</v>
      </c>
      <c r="E9760" s="184"/>
      <c r="F9760" s="184"/>
      <c r="G9760" s="185"/>
      <c r="H9760" s="185"/>
      <c r="I9760" s="184"/>
      <c r="J9760" s="184"/>
      <c r="K9760" s="185" t="s">
        <v>410</v>
      </c>
      <c r="L9760" s="185"/>
      <c r="M9760" s="186"/>
      <c r="N9760" s="61" t="s">
        <v>410</v>
      </c>
      <c r="P9760" s="175" t="s">
        <v>5620</v>
      </c>
    </row>
    <row r="9761" spans="1:16" ht="17.25">
      <c r="A9761" s="183" t="s">
        <v>19428</v>
      </c>
      <c r="B9761" s="183" t="s">
        <v>19427</v>
      </c>
      <c r="C9761" s="183" t="s">
        <v>5620</v>
      </c>
      <c r="D9761" s="183" t="s">
        <v>5621</v>
      </c>
      <c r="E9761" s="184"/>
      <c r="F9761" s="184"/>
      <c r="G9761" s="185"/>
      <c r="H9761" s="185"/>
      <c r="I9761" s="184"/>
      <c r="J9761" s="184"/>
      <c r="K9761" s="185" t="s">
        <v>410</v>
      </c>
      <c r="L9761" s="185"/>
      <c r="M9761" s="186"/>
      <c r="N9761" s="61" t="s">
        <v>410</v>
      </c>
      <c r="P9761" s="175" t="s">
        <v>5620</v>
      </c>
    </row>
    <row r="9762" spans="1:16" ht="17.25">
      <c r="A9762" s="183" t="s">
        <v>19429</v>
      </c>
      <c r="B9762" s="183" t="s">
        <v>19430</v>
      </c>
      <c r="C9762" s="183" t="s">
        <v>5620</v>
      </c>
      <c r="D9762" s="183" t="s">
        <v>5621</v>
      </c>
      <c r="E9762" s="184"/>
      <c r="F9762" s="184"/>
      <c r="G9762" s="185"/>
      <c r="H9762" s="185"/>
      <c r="I9762" s="184"/>
      <c r="J9762" s="184"/>
      <c r="K9762" s="185" t="s">
        <v>410</v>
      </c>
      <c r="L9762" s="185"/>
      <c r="M9762" s="186"/>
      <c r="N9762" s="61" t="s">
        <v>410</v>
      </c>
      <c r="P9762" s="175" t="s">
        <v>5620</v>
      </c>
    </row>
    <row r="9763" spans="1:16" ht="17.25">
      <c r="A9763" s="183" t="s">
        <v>19431</v>
      </c>
      <c r="B9763" s="183" t="s">
        <v>19432</v>
      </c>
      <c r="C9763" s="183" t="s">
        <v>5620</v>
      </c>
      <c r="D9763" s="183" t="s">
        <v>5621</v>
      </c>
      <c r="E9763" s="184"/>
      <c r="F9763" s="184"/>
      <c r="G9763" s="185"/>
      <c r="H9763" s="185"/>
      <c r="I9763" s="184"/>
      <c r="J9763" s="184"/>
      <c r="K9763" s="185" t="s">
        <v>410</v>
      </c>
      <c r="L9763" s="185"/>
      <c r="M9763" s="186"/>
      <c r="N9763" s="61" t="s">
        <v>410</v>
      </c>
      <c r="P9763" s="175" t="s">
        <v>5620</v>
      </c>
    </row>
    <row r="9764" spans="1:16" ht="17.25">
      <c r="A9764" s="183" t="s">
        <v>19433</v>
      </c>
      <c r="B9764" s="183" t="s">
        <v>19434</v>
      </c>
      <c r="C9764" s="183" t="s">
        <v>5620</v>
      </c>
      <c r="D9764" s="183" t="s">
        <v>5621</v>
      </c>
      <c r="E9764" s="184"/>
      <c r="F9764" s="184"/>
      <c r="G9764" s="185"/>
      <c r="H9764" s="185"/>
      <c r="I9764" s="184"/>
      <c r="J9764" s="184"/>
      <c r="K9764" s="185" t="s">
        <v>410</v>
      </c>
      <c r="L9764" s="185"/>
      <c r="M9764" s="186"/>
      <c r="N9764" s="61" t="s">
        <v>410</v>
      </c>
      <c r="P9764" s="175" t="s">
        <v>5620</v>
      </c>
    </row>
    <row r="9765" spans="1:16" ht="17.25">
      <c r="A9765" s="183" t="s">
        <v>19435</v>
      </c>
      <c r="B9765" s="183" t="s">
        <v>19436</v>
      </c>
      <c r="C9765" s="183" t="s">
        <v>5620</v>
      </c>
      <c r="D9765" s="183" t="s">
        <v>5621</v>
      </c>
      <c r="E9765" s="184"/>
      <c r="F9765" s="184"/>
      <c r="G9765" s="185"/>
      <c r="H9765" s="185"/>
      <c r="I9765" s="184"/>
      <c r="J9765" s="184"/>
      <c r="K9765" s="185" t="s">
        <v>410</v>
      </c>
      <c r="L9765" s="185"/>
      <c r="M9765" s="186"/>
      <c r="N9765" s="61" t="s">
        <v>410</v>
      </c>
      <c r="P9765" s="175" t="s">
        <v>5620</v>
      </c>
    </row>
    <row r="9766" spans="1:16" ht="17.25">
      <c r="A9766" s="183" t="s">
        <v>19437</v>
      </c>
      <c r="B9766" s="183" t="s">
        <v>19438</v>
      </c>
      <c r="C9766" s="183" t="s">
        <v>5620</v>
      </c>
      <c r="D9766" s="183" t="s">
        <v>5621</v>
      </c>
      <c r="E9766" s="184"/>
      <c r="F9766" s="184"/>
      <c r="G9766" s="185"/>
      <c r="H9766" s="185"/>
      <c r="I9766" s="184"/>
      <c r="J9766" s="184"/>
      <c r="K9766" s="185" t="s">
        <v>410</v>
      </c>
      <c r="L9766" s="185"/>
      <c r="M9766" s="186"/>
      <c r="N9766" s="61" t="s">
        <v>410</v>
      </c>
      <c r="P9766" s="175" t="s">
        <v>5620</v>
      </c>
    </row>
    <row r="9767" spans="1:16" ht="17.25">
      <c r="A9767" s="183" t="s">
        <v>19439</v>
      </c>
      <c r="B9767" s="183" t="s">
        <v>19440</v>
      </c>
      <c r="C9767" s="183" t="s">
        <v>5620</v>
      </c>
      <c r="D9767" s="183" t="s">
        <v>5621</v>
      </c>
      <c r="E9767" s="184"/>
      <c r="F9767" s="184"/>
      <c r="G9767" s="185"/>
      <c r="H9767" s="185"/>
      <c r="I9767" s="184"/>
      <c r="J9767" s="184"/>
      <c r="K9767" s="185" t="s">
        <v>410</v>
      </c>
      <c r="L9767" s="185"/>
      <c r="M9767" s="186"/>
      <c r="N9767" s="61" t="s">
        <v>410</v>
      </c>
      <c r="P9767" s="175" t="s">
        <v>5620</v>
      </c>
    </row>
    <row r="9768" spans="1:16" ht="17.25">
      <c r="A9768" s="183" t="s">
        <v>19441</v>
      </c>
      <c r="B9768" s="183" t="s">
        <v>19442</v>
      </c>
      <c r="C9768" s="183" t="s">
        <v>5620</v>
      </c>
      <c r="D9768" s="183" t="s">
        <v>5621</v>
      </c>
      <c r="E9768" s="184"/>
      <c r="F9768" s="184"/>
      <c r="G9768" s="188"/>
      <c r="H9768" s="185"/>
      <c r="I9768" s="184"/>
      <c r="J9768" s="184"/>
      <c r="K9768" s="185" t="s">
        <v>410</v>
      </c>
      <c r="L9768" s="185"/>
      <c r="M9768" s="186"/>
      <c r="N9768" s="61" t="s">
        <v>410</v>
      </c>
      <c r="P9768" s="175" t="s">
        <v>5620</v>
      </c>
    </row>
    <row r="9769" spans="1:16" ht="17.25">
      <c r="A9769" s="183" t="s">
        <v>19443</v>
      </c>
      <c r="B9769" s="183" t="s">
        <v>19444</v>
      </c>
      <c r="C9769" s="183" t="s">
        <v>5620</v>
      </c>
      <c r="D9769" s="183" t="s">
        <v>5621</v>
      </c>
      <c r="E9769" s="184"/>
      <c r="F9769" s="184"/>
      <c r="G9769" s="185"/>
      <c r="H9769" s="185"/>
      <c r="I9769" s="184"/>
      <c r="J9769" s="184"/>
      <c r="K9769" s="185" t="s">
        <v>410</v>
      </c>
      <c r="L9769" s="185"/>
      <c r="M9769" s="186"/>
      <c r="N9769" s="61" t="s">
        <v>410</v>
      </c>
      <c r="P9769" s="175" t="s">
        <v>5620</v>
      </c>
    </row>
    <row r="9770" spans="1:16" ht="17.25">
      <c r="A9770" s="183" t="s">
        <v>19445</v>
      </c>
      <c r="B9770" s="183" t="s">
        <v>19446</v>
      </c>
      <c r="C9770" s="183" t="s">
        <v>5620</v>
      </c>
      <c r="D9770" s="183" t="s">
        <v>5621</v>
      </c>
      <c r="E9770" s="184"/>
      <c r="F9770" s="184"/>
      <c r="G9770" s="188"/>
      <c r="H9770" s="185"/>
      <c r="I9770" s="184"/>
      <c r="J9770" s="184"/>
      <c r="K9770" s="185" t="s">
        <v>410</v>
      </c>
      <c r="L9770" s="185"/>
      <c r="M9770" s="186"/>
      <c r="N9770" s="61" t="s">
        <v>410</v>
      </c>
      <c r="P9770" s="175" t="s">
        <v>5620</v>
      </c>
    </row>
    <row r="9771" spans="1:16" ht="17.25">
      <c r="A9771" s="183" t="s">
        <v>19447</v>
      </c>
      <c r="B9771" s="183" t="s">
        <v>19448</v>
      </c>
      <c r="C9771" s="183" t="s">
        <v>5620</v>
      </c>
      <c r="D9771" s="183" t="s">
        <v>5621</v>
      </c>
      <c r="E9771" s="184"/>
      <c r="F9771" s="184"/>
      <c r="G9771" s="185"/>
      <c r="H9771" s="185"/>
      <c r="I9771" s="184"/>
      <c r="J9771" s="184"/>
      <c r="K9771" s="185" t="s">
        <v>410</v>
      </c>
      <c r="L9771" s="185"/>
      <c r="M9771" s="186"/>
      <c r="N9771" s="61" t="s">
        <v>410</v>
      </c>
      <c r="P9771" s="175" t="s">
        <v>5620</v>
      </c>
    </row>
    <row r="9772" spans="1:16" ht="17.25">
      <c r="A9772" s="183" t="s">
        <v>19449</v>
      </c>
      <c r="B9772" s="183" t="s">
        <v>19450</v>
      </c>
      <c r="C9772" s="183" t="s">
        <v>5620</v>
      </c>
      <c r="D9772" s="183" t="s">
        <v>5621</v>
      </c>
      <c r="E9772" s="184"/>
      <c r="F9772" s="184"/>
      <c r="G9772" s="185"/>
      <c r="H9772" s="185"/>
      <c r="I9772" s="184"/>
      <c r="J9772" s="184"/>
      <c r="K9772" s="185" t="s">
        <v>410</v>
      </c>
      <c r="L9772" s="185"/>
      <c r="M9772" s="186"/>
      <c r="N9772" s="61" t="s">
        <v>410</v>
      </c>
      <c r="P9772" s="175" t="s">
        <v>5620</v>
      </c>
    </row>
    <row r="9773" spans="1:16" ht="17.25">
      <c r="A9773" s="183" t="s">
        <v>19451</v>
      </c>
      <c r="B9773" s="183" t="s">
        <v>19452</v>
      </c>
      <c r="C9773" s="183" t="s">
        <v>5620</v>
      </c>
      <c r="D9773" s="183" t="s">
        <v>5621</v>
      </c>
      <c r="E9773" s="184"/>
      <c r="F9773" s="184"/>
      <c r="G9773" s="185"/>
      <c r="H9773" s="185"/>
      <c r="I9773" s="184"/>
      <c r="J9773" s="184"/>
      <c r="K9773" s="185" t="s">
        <v>410</v>
      </c>
      <c r="L9773" s="185"/>
      <c r="M9773" s="186"/>
      <c r="N9773" s="61" t="s">
        <v>410</v>
      </c>
      <c r="P9773" s="175" t="s">
        <v>5620</v>
      </c>
    </row>
    <row r="9774" spans="1:16" ht="17.25">
      <c r="A9774" s="183" t="s">
        <v>19453</v>
      </c>
      <c r="B9774" s="183" t="s">
        <v>19454</v>
      </c>
      <c r="C9774" s="183" t="s">
        <v>5620</v>
      </c>
      <c r="D9774" s="183" t="s">
        <v>5621</v>
      </c>
      <c r="E9774" s="184"/>
      <c r="F9774" s="184"/>
      <c r="G9774" s="185"/>
      <c r="H9774" s="185"/>
      <c r="I9774" s="184"/>
      <c r="J9774" s="184"/>
      <c r="K9774" s="185" t="s">
        <v>410</v>
      </c>
      <c r="L9774" s="185"/>
      <c r="M9774" s="186"/>
      <c r="N9774" s="61" t="s">
        <v>410</v>
      </c>
      <c r="P9774" s="175" t="s">
        <v>5620</v>
      </c>
    </row>
    <row r="9775" spans="1:16" ht="17.25">
      <c r="A9775" s="183" t="s">
        <v>19455</v>
      </c>
      <c r="B9775" s="183" t="s">
        <v>19456</v>
      </c>
      <c r="C9775" s="183" t="s">
        <v>5620</v>
      </c>
      <c r="D9775" s="183" t="s">
        <v>5621</v>
      </c>
      <c r="E9775" s="184"/>
      <c r="F9775" s="184"/>
      <c r="G9775" s="185"/>
      <c r="H9775" s="185"/>
      <c r="I9775" s="184"/>
      <c r="J9775" s="184"/>
      <c r="K9775" s="185" t="s">
        <v>410</v>
      </c>
      <c r="L9775" s="185"/>
      <c r="M9775" s="186"/>
      <c r="N9775" s="61" t="s">
        <v>410</v>
      </c>
      <c r="P9775" s="175" t="s">
        <v>5620</v>
      </c>
    </row>
    <row r="9776" spans="1:16" ht="17.25">
      <c r="A9776" s="183" t="s">
        <v>19457</v>
      </c>
      <c r="B9776" s="183" t="s">
        <v>19458</v>
      </c>
      <c r="C9776" s="183" t="s">
        <v>5620</v>
      </c>
      <c r="D9776" s="183" t="s">
        <v>5621</v>
      </c>
      <c r="E9776" s="184"/>
      <c r="F9776" s="184"/>
      <c r="G9776" s="185"/>
      <c r="H9776" s="185"/>
      <c r="I9776" s="184"/>
      <c r="J9776" s="184"/>
      <c r="K9776" s="185" t="s">
        <v>410</v>
      </c>
      <c r="L9776" s="185"/>
      <c r="M9776" s="186"/>
      <c r="N9776" s="61" t="s">
        <v>410</v>
      </c>
      <c r="P9776" s="175" t="s">
        <v>5620</v>
      </c>
    </row>
    <row r="9777" spans="1:16" ht="17.25">
      <c r="A9777" s="183" t="s">
        <v>19459</v>
      </c>
      <c r="B9777" s="183" t="s">
        <v>19460</v>
      </c>
      <c r="C9777" s="183" t="s">
        <v>5620</v>
      </c>
      <c r="D9777" s="183" t="s">
        <v>5621</v>
      </c>
      <c r="E9777" s="184"/>
      <c r="F9777" s="184"/>
      <c r="G9777" s="185"/>
      <c r="H9777" s="185"/>
      <c r="I9777" s="184"/>
      <c r="J9777" s="184"/>
      <c r="K9777" s="185" t="s">
        <v>410</v>
      </c>
      <c r="L9777" s="185"/>
      <c r="M9777" s="186"/>
      <c r="N9777" s="61" t="s">
        <v>410</v>
      </c>
      <c r="P9777" s="175" t="s">
        <v>5620</v>
      </c>
    </row>
    <row r="9778" spans="1:16" ht="17.25">
      <c r="A9778" s="183" t="s">
        <v>19461</v>
      </c>
      <c r="B9778" s="183" t="s">
        <v>19462</v>
      </c>
      <c r="C9778" s="183" t="s">
        <v>5620</v>
      </c>
      <c r="D9778" s="183" t="s">
        <v>5621</v>
      </c>
      <c r="E9778" s="184"/>
      <c r="F9778" s="184"/>
      <c r="G9778" s="185"/>
      <c r="H9778" s="185"/>
      <c r="I9778" s="184"/>
      <c r="J9778" s="184"/>
      <c r="K9778" s="185" t="s">
        <v>410</v>
      </c>
      <c r="L9778" s="185"/>
      <c r="M9778" s="186"/>
      <c r="N9778" s="61" t="s">
        <v>410</v>
      </c>
      <c r="P9778" s="175" t="s">
        <v>5620</v>
      </c>
    </row>
    <row r="9779" spans="1:16" ht="17.25">
      <c r="A9779" s="183" t="s">
        <v>19463</v>
      </c>
      <c r="B9779" s="183" t="s">
        <v>19464</v>
      </c>
      <c r="C9779" s="183" t="s">
        <v>5620</v>
      </c>
      <c r="D9779" s="183" t="s">
        <v>5621</v>
      </c>
      <c r="E9779" s="184"/>
      <c r="F9779" s="184"/>
      <c r="G9779" s="188"/>
      <c r="H9779" s="185"/>
      <c r="I9779" s="184"/>
      <c r="J9779" s="184"/>
      <c r="K9779" s="185" t="s">
        <v>410</v>
      </c>
      <c r="L9779" s="185"/>
      <c r="M9779" s="186"/>
      <c r="N9779" s="61" t="s">
        <v>410</v>
      </c>
      <c r="P9779" s="175" t="s">
        <v>5620</v>
      </c>
    </row>
    <row r="9780" spans="1:16" ht="17.25">
      <c r="A9780" s="183" t="s">
        <v>19465</v>
      </c>
      <c r="B9780" s="183" t="s">
        <v>19466</v>
      </c>
      <c r="C9780" s="183" t="s">
        <v>5620</v>
      </c>
      <c r="D9780" s="183" t="s">
        <v>5621</v>
      </c>
      <c r="E9780" s="184"/>
      <c r="F9780" s="184"/>
      <c r="G9780" s="188"/>
      <c r="H9780" s="185"/>
      <c r="I9780" s="184"/>
      <c r="J9780" s="184"/>
      <c r="K9780" s="185" t="s">
        <v>410</v>
      </c>
      <c r="L9780" s="185"/>
      <c r="M9780" s="186"/>
      <c r="N9780" s="61" t="s">
        <v>410</v>
      </c>
      <c r="P9780" s="175" t="s">
        <v>5620</v>
      </c>
    </row>
    <row r="9781" spans="1:16" ht="17.25">
      <c r="A9781" s="183" t="s">
        <v>19467</v>
      </c>
      <c r="B9781" s="183" t="s">
        <v>19468</v>
      </c>
      <c r="C9781" s="183" t="s">
        <v>5620</v>
      </c>
      <c r="D9781" s="183" t="s">
        <v>5621</v>
      </c>
      <c r="E9781" s="184"/>
      <c r="F9781" s="184"/>
      <c r="G9781" s="185"/>
      <c r="H9781" s="185"/>
      <c r="I9781" s="184"/>
      <c r="J9781" s="184"/>
      <c r="K9781" s="185" t="s">
        <v>410</v>
      </c>
      <c r="L9781" s="185"/>
      <c r="M9781" s="186"/>
      <c r="N9781" s="61" t="s">
        <v>410</v>
      </c>
      <c r="P9781" s="175" t="s">
        <v>5620</v>
      </c>
    </row>
    <row r="9782" spans="1:16" ht="17.25">
      <c r="A9782" s="183" t="s">
        <v>19469</v>
      </c>
      <c r="B9782" s="183" t="s">
        <v>19470</v>
      </c>
      <c r="C9782" s="183" t="s">
        <v>5620</v>
      </c>
      <c r="D9782" s="183" t="s">
        <v>5621</v>
      </c>
      <c r="E9782" s="184"/>
      <c r="F9782" s="184"/>
      <c r="G9782" s="185"/>
      <c r="H9782" s="185"/>
      <c r="I9782" s="184"/>
      <c r="J9782" s="184"/>
      <c r="K9782" s="185" t="s">
        <v>410</v>
      </c>
      <c r="L9782" s="185"/>
      <c r="M9782" s="186"/>
      <c r="N9782" s="61" t="s">
        <v>410</v>
      </c>
      <c r="P9782" s="175" t="s">
        <v>5620</v>
      </c>
    </row>
    <row r="9783" spans="1:16" ht="17.25">
      <c r="A9783" s="183" t="s">
        <v>19471</v>
      </c>
      <c r="B9783" s="183" t="s">
        <v>19472</v>
      </c>
      <c r="C9783" s="183" t="s">
        <v>5620</v>
      </c>
      <c r="D9783" s="183" t="s">
        <v>5621</v>
      </c>
      <c r="E9783" s="184"/>
      <c r="F9783" s="184"/>
      <c r="G9783" s="185"/>
      <c r="H9783" s="185"/>
      <c r="I9783" s="184"/>
      <c r="J9783" s="184"/>
      <c r="K9783" s="185" t="s">
        <v>410</v>
      </c>
      <c r="L9783" s="185"/>
      <c r="M9783" s="186"/>
      <c r="N9783" s="61" t="s">
        <v>410</v>
      </c>
      <c r="P9783" s="175" t="s">
        <v>5620</v>
      </c>
    </row>
    <row r="9784" spans="1:16" ht="17.25">
      <c r="A9784" s="183" t="s">
        <v>19473</v>
      </c>
      <c r="B9784" s="183" t="s">
        <v>19474</v>
      </c>
      <c r="C9784" s="183" t="s">
        <v>5620</v>
      </c>
      <c r="D9784" s="183" t="s">
        <v>5621</v>
      </c>
      <c r="E9784" s="184"/>
      <c r="F9784" s="184"/>
      <c r="G9784" s="185"/>
      <c r="H9784" s="185"/>
      <c r="I9784" s="184"/>
      <c r="J9784" s="184"/>
      <c r="K9784" s="185" t="s">
        <v>410</v>
      </c>
      <c r="L9784" s="185"/>
      <c r="M9784" s="186"/>
      <c r="N9784" s="61" t="s">
        <v>410</v>
      </c>
      <c r="P9784" s="175" t="s">
        <v>5620</v>
      </c>
    </row>
    <row r="9785" spans="1:16" ht="17.25">
      <c r="A9785" s="183" t="s">
        <v>19475</v>
      </c>
      <c r="B9785" s="183" t="s">
        <v>19476</v>
      </c>
      <c r="C9785" s="183" t="s">
        <v>5620</v>
      </c>
      <c r="D9785" s="183" t="s">
        <v>5621</v>
      </c>
      <c r="E9785" s="184"/>
      <c r="F9785" s="184"/>
      <c r="G9785" s="185"/>
      <c r="H9785" s="185"/>
      <c r="I9785" s="184"/>
      <c r="J9785" s="184"/>
      <c r="K9785" s="185" t="s">
        <v>410</v>
      </c>
      <c r="L9785" s="185"/>
      <c r="M9785" s="186"/>
      <c r="N9785" s="61" t="s">
        <v>410</v>
      </c>
      <c r="P9785" s="175" t="s">
        <v>5620</v>
      </c>
    </row>
    <row r="9786" spans="1:16" ht="17.25">
      <c r="A9786" s="183" t="s">
        <v>19477</v>
      </c>
      <c r="B9786" s="183" t="s">
        <v>7304</v>
      </c>
      <c r="C9786" s="183" t="s">
        <v>5620</v>
      </c>
      <c r="D9786" s="183" t="s">
        <v>5621</v>
      </c>
      <c r="E9786" s="184"/>
      <c r="F9786" s="184"/>
      <c r="G9786" s="185"/>
      <c r="H9786" s="185"/>
      <c r="I9786" s="184"/>
      <c r="J9786" s="184"/>
      <c r="K9786" s="185" t="s">
        <v>410</v>
      </c>
      <c r="L9786" s="185"/>
      <c r="M9786" s="186"/>
      <c r="N9786" s="61" t="s">
        <v>410</v>
      </c>
      <c r="P9786" s="175" t="s">
        <v>5620</v>
      </c>
    </row>
    <row r="9787" spans="1:16" ht="17.25">
      <c r="A9787" s="183" t="s">
        <v>19478</v>
      </c>
      <c r="B9787" s="183" t="s">
        <v>19479</v>
      </c>
      <c r="C9787" s="183" t="s">
        <v>5620</v>
      </c>
      <c r="D9787" s="183" t="s">
        <v>5621</v>
      </c>
      <c r="E9787" s="184"/>
      <c r="F9787" s="184"/>
      <c r="G9787" s="185"/>
      <c r="H9787" s="185"/>
      <c r="I9787" s="184"/>
      <c r="J9787" s="184"/>
      <c r="K9787" s="185" t="s">
        <v>410</v>
      </c>
      <c r="L9787" s="185"/>
      <c r="M9787" s="186"/>
      <c r="N9787" s="61" t="s">
        <v>410</v>
      </c>
      <c r="P9787" s="175" t="s">
        <v>5620</v>
      </c>
    </row>
    <row r="9788" spans="1:16" ht="17.25">
      <c r="A9788" s="183" t="s">
        <v>19480</v>
      </c>
      <c r="B9788" s="183" t="s">
        <v>19481</v>
      </c>
      <c r="C9788" s="183" t="s">
        <v>5620</v>
      </c>
      <c r="D9788" s="183" t="s">
        <v>5621</v>
      </c>
      <c r="E9788" s="184"/>
      <c r="F9788" s="184"/>
      <c r="G9788" s="185"/>
      <c r="H9788" s="185"/>
      <c r="I9788" s="184"/>
      <c r="J9788" s="184"/>
      <c r="K9788" s="185" t="s">
        <v>410</v>
      </c>
      <c r="L9788" s="185"/>
      <c r="M9788" s="186"/>
      <c r="N9788" s="61" t="s">
        <v>410</v>
      </c>
      <c r="P9788" s="175" t="s">
        <v>5620</v>
      </c>
    </row>
    <row r="9789" spans="1:16" ht="17.25">
      <c r="A9789" s="183" t="s">
        <v>19482</v>
      </c>
      <c r="B9789" s="183" t="s">
        <v>7306</v>
      </c>
      <c r="C9789" s="183" t="s">
        <v>5620</v>
      </c>
      <c r="D9789" s="183" t="s">
        <v>5621</v>
      </c>
      <c r="E9789" s="184"/>
      <c r="F9789" s="184"/>
      <c r="G9789" s="185"/>
      <c r="H9789" s="185"/>
      <c r="I9789" s="184"/>
      <c r="J9789" s="184"/>
      <c r="K9789" s="185" t="s">
        <v>410</v>
      </c>
      <c r="L9789" s="185"/>
      <c r="M9789" s="186"/>
      <c r="N9789" s="61" t="s">
        <v>410</v>
      </c>
      <c r="P9789" s="175" t="s">
        <v>5620</v>
      </c>
    </row>
    <row r="9790" spans="1:16" ht="17.25">
      <c r="A9790" s="183" t="s">
        <v>19483</v>
      </c>
      <c r="B9790" s="183" t="s">
        <v>19484</v>
      </c>
      <c r="C9790" s="183" t="s">
        <v>5620</v>
      </c>
      <c r="D9790" s="183" t="s">
        <v>5621</v>
      </c>
      <c r="E9790" s="184"/>
      <c r="F9790" s="184"/>
      <c r="G9790" s="185"/>
      <c r="H9790" s="185"/>
      <c r="I9790" s="184"/>
      <c r="J9790" s="184"/>
      <c r="K9790" s="185" t="s">
        <v>410</v>
      </c>
      <c r="L9790" s="185"/>
      <c r="M9790" s="186"/>
      <c r="N9790" s="61" t="s">
        <v>410</v>
      </c>
      <c r="P9790" s="175" t="s">
        <v>5620</v>
      </c>
    </row>
    <row r="9791" spans="1:16" ht="17.25">
      <c r="A9791" s="183" t="s">
        <v>19485</v>
      </c>
      <c r="B9791" s="183" t="s">
        <v>19486</v>
      </c>
      <c r="C9791" s="183" t="s">
        <v>5620</v>
      </c>
      <c r="D9791" s="183" t="s">
        <v>5621</v>
      </c>
      <c r="E9791" s="184"/>
      <c r="F9791" s="184"/>
      <c r="G9791" s="185"/>
      <c r="H9791" s="185"/>
      <c r="I9791" s="184"/>
      <c r="J9791" s="184"/>
      <c r="K9791" s="185" t="s">
        <v>410</v>
      </c>
      <c r="L9791" s="185"/>
      <c r="M9791" s="186"/>
      <c r="N9791" s="61" t="s">
        <v>410</v>
      </c>
      <c r="P9791" s="175" t="s">
        <v>5620</v>
      </c>
    </row>
    <row r="9792" spans="1:16" ht="17.25">
      <c r="A9792" s="183" t="s">
        <v>19487</v>
      </c>
      <c r="B9792" s="183" t="s">
        <v>19488</v>
      </c>
      <c r="C9792" s="183" t="s">
        <v>5620</v>
      </c>
      <c r="D9792" s="183" t="s">
        <v>5621</v>
      </c>
      <c r="E9792" s="184"/>
      <c r="F9792" s="184"/>
      <c r="G9792" s="185"/>
      <c r="H9792" s="185"/>
      <c r="I9792" s="184"/>
      <c r="J9792" s="184"/>
      <c r="K9792" s="185" t="s">
        <v>410</v>
      </c>
      <c r="L9792" s="185"/>
      <c r="M9792" s="186"/>
      <c r="N9792" s="61" t="s">
        <v>410</v>
      </c>
      <c r="P9792" s="175" t="s">
        <v>5620</v>
      </c>
    </row>
    <row r="9793" spans="1:16" ht="17.25">
      <c r="A9793" s="183" t="s">
        <v>19489</v>
      </c>
      <c r="B9793" s="183" t="s">
        <v>19490</v>
      </c>
      <c r="C9793" s="183" t="s">
        <v>5620</v>
      </c>
      <c r="D9793" s="183" t="s">
        <v>5621</v>
      </c>
      <c r="E9793" s="184"/>
      <c r="F9793" s="184"/>
      <c r="G9793" s="185"/>
      <c r="H9793" s="185"/>
      <c r="I9793" s="184"/>
      <c r="J9793" s="184"/>
      <c r="K9793" s="185" t="s">
        <v>410</v>
      </c>
      <c r="L9793" s="185"/>
      <c r="M9793" s="186"/>
      <c r="N9793" s="61" t="s">
        <v>410</v>
      </c>
      <c r="P9793" s="175" t="s">
        <v>5620</v>
      </c>
    </row>
    <row r="9794" spans="1:16" ht="17.25">
      <c r="A9794" s="183" t="s">
        <v>19491</v>
      </c>
      <c r="B9794" s="183" t="s">
        <v>19492</v>
      </c>
      <c r="C9794" s="183" t="s">
        <v>5620</v>
      </c>
      <c r="D9794" s="183" t="s">
        <v>5621</v>
      </c>
      <c r="E9794" s="184"/>
      <c r="F9794" s="184"/>
      <c r="G9794" s="185"/>
      <c r="H9794" s="185"/>
      <c r="I9794" s="184"/>
      <c r="J9794" s="184"/>
      <c r="K9794" s="185" t="s">
        <v>410</v>
      </c>
      <c r="L9794" s="185"/>
      <c r="M9794" s="186"/>
      <c r="N9794" s="61" t="s">
        <v>410</v>
      </c>
      <c r="P9794" s="175" t="s">
        <v>5620</v>
      </c>
    </row>
    <row r="9795" spans="1:16" ht="17.25">
      <c r="A9795" s="183" t="s">
        <v>19493</v>
      </c>
      <c r="B9795" s="183" t="s">
        <v>19494</v>
      </c>
      <c r="C9795" s="183" t="s">
        <v>5620</v>
      </c>
      <c r="D9795" s="183" t="s">
        <v>5621</v>
      </c>
      <c r="E9795" s="184"/>
      <c r="F9795" s="184"/>
      <c r="G9795" s="185"/>
      <c r="H9795" s="185"/>
      <c r="I9795" s="184"/>
      <c r="J9795" s="184"/>
      <c r="K9795" s="185" t="s">
        <v>410</v>
      </c>
      <c r="L9795" s="185"/>
      <c r="M9795" s="186"/>
      <c r="N9795" s="61" t="s">
        <v>410</v>
      </c>
      <c r="P9795" s="175" t="s">
        <v>5620</v>
      </c>
    </row>
    <row r="9796" spans="1:16" ht="17.25">
      <c r="A9796" s="183" t="s">
        <v>19495</v>
      </c>
      <c r="B9796" s="183" t="s">
        <v>19496</v>
      </c>
      <c r="C9796" s="183" t="s">
        <v>5620</v>
      </c>
      <c r="D9796" s="183" t="s">
        <v>5621</v>
      </c>
      <c r="E9796" s="184"/>
      <c r="F9796" s="184"/>
      <c r="G9796" s="185"/>
      <c r="H9796" s="185"/>
      <c r="I9796" s="184"/>
      <c r="J9796" s="184"/>
      <c r="K9796" s="185" t="s">
        <v>410</v>
      </c>
      <c r="L9796" s="185"/>
      <c r="M9796" s="186"/>
      <c r="N9796" s="61" t="s">
        <v>410</v>
      </c>
      <c r="P9796" s="175" t="s">
        <v>5620</v>
      </c>
    </row>
    <row r="9797" spans="1:16" ht="17.25">
      <c r="A9797" s="183" t="s">
        <v>19497</v>
      </c>
      <c r="B9797" s="183" t="s">
        <v>19498</v>
      </c>
      <c r="C9797" s="183" t="s">
        <v>5620</v>
      </c>
      <c r="D9797" s="183" t="s">
        <v>5621</v>
      </c>
      <c r="E9797" s="184"/>
      <c r="F9797" s="184"/>
      <c r="G9797" s="185"/>
      <c r="H9797" s="185"/>
      <c r="I9797" s="184"/>
      <c r="J9797" s="184"/>
      <c r="K9797" s="185" t="s">
        <v>410</v>
      </c>
      <c r="L9797" s="185"/>
      <c r="M9797" s="186"/>
      <c r="N9797" s="61" t="s">
        <v>410</v>
      </c>
      <c r="P9797" s="175" t="s">
        <v>5620</v>
      </c>
    </row>
    <row r="9798" spans="1:16" ht="276">
      <c r="A9798" s="183" t="s">
        <v>19499</v>
      </c>
      <c r="B9798" s="190" t="s">
        <v>19500</v>
      </c>
      <c r="C9798" s="183" t="s">
        <v>5620</v>
      </c>
      <c r="D9798" s="183" t="s">
        <v>5621</v>
      </c>
      <c r="E9798" s="184"/>
      <c r="F9798" s="184"/>
      <c r="G9798" s="185"/>
      <c r="H9798" s="185"/>
      <c r="I9798" s="184"/>
      <c r="J9798" s="184"/>
      <c r="K9798" s="185" t="s">
        <v>410</v>
      </c>
      <c r="L9798" s="185"/>
      <c r="M9798" s="186"/>
      <c r="N9798" s="61" t="s">
        <v>410</v>
      </c>
      <c r="P9798" s="175" t="s">
        <v>5620</v>
      </c>
    </row>
    <row r="9799" spans="1:16" ht="17.25">
      <c r="A9799" s="183" t="s">
        <v>19501</v>
      </c>
      <c r="B9799" s="183" t="s">
        <v>19502</v>
      </c>
      <c r="C9799" s="183" t="s">
        <v>5620</v>
      </c>
      <c r="D9799" s="183" t="s">
        <v>5621</v>
      </c>
      <c r="E9799" s="184"/>
      <c r="F9799" s="184"/>
      <c r="G9799" s="185"/>
      <c r="H9799" s="185"/>
      <c r="I9799" s="184"/>
      <c r="J9799" s="184"/>
      <c r="K9799" s="185" t="s">
        <v>410</v>
      </c>
      <c r="L9799" s="185"/>
      <c r="M9799" s="186"/>
      <c r="N9799" s="61" t="s">
        <v>410</v>
      </c>
      <c r="P9799" s="175" t="s">
        <v>5620</v>
      </c>
    </row>
    <row r="9800" spans="1:16" ht="17.25">
      <c r="A9800" s="183" t="s">
        <v>19503</v>
      </c>
      <c r="B9800" s="183" t="s">
        <v>19504</v>
      </c>
      <c r="C9800" s="183" t="s">
        <v>5620</v>
      </c>
      <c r="D9800" s="183" t="s">
        <v>5621</v>
      </c>
      <c r="E9800" s="184"/>
      <c r="F9800" s="184"/>
      <c r="G9800" s="185"/>
      <c r="H9800" s="185"/>
      <c r="I9800" s="184"/>
      <c r="J9800" s="184"/>
      <c r="K9800" s="185" t="s">
        <v>410</v>
      </c>
      <c r="L9800" s="185"/>
      <c r="M9800" s="186"/>
      <c r="N9800" s="61" t="s">
        <v>410</v>
      </c>
      <c r="P9800" s="175" t="s">
        <v>5620</v>
      </c>
    </row>
    <row r="9801" spans="1:16" ht="17.25">
      <c r="A9801" s="183" t="s">
        <v>19505</v>
      </c>
      <c r="B9801" s="183" t="s">
        <v>19506</v>
      </c>
      <c r="C9801" s="183" t="s">
        <v>5620</v>
      </c>
      <c r="D9801" s="183" t="s">
        <v>5621</v>
      </c>
      <c r="E9801" s="184"/>
      <c r="F9801" s="184"/>
      <c r="G9801" s="185"/>
      <c r="H9801" s="185"/>
      <c r="I9801" s="184"/>
      <c r="J9801" s="184"/>
      <c r="K9801" s="185" t="s">
        <v>410</v>
      </c>
      <c r="L9801" s="185"/>
      <c r="M9801" s="186"/>
      <c r="N9801" s="61" t="s">
        <v>410</v>
      </c>
      <c r="P9801" s="175" t="s">
        <v>5620</v>
      </c>
    </row>
    <row r="9802" spans="1:16" ht="17.25">
      <c r="A9802" s="183" t="s">
        <v>19507</v>
      </c>
      <c r="B9802" s="183" t="s">
        <v>19508</v>
      </c>
      <c r="C9802" s="183" t="s">
        <v>5620</v>
      </c>
      <c r="D9802" s="183" t="s">
        <v>5621</v>
      </c>
      <c r="E9802" s="184"/>
      <c r="F9802" s="184"/>
      <c r="G9802" s="185"/>
      <c r="H9802" s="185"/>
      <c r="I9802" s="184"/>
      <c r="J9802" s="184"/>
      <c r="K9802" s="185" t="s">
        <v>410</v>
      </c>
      <c r="L9802" s="185"/>
      <c r="M9802" s="186"/>
      <c r="N9802" s="61" t="s">
        <v>410</v>
      </c>
      <c r="P9802" s="175" t="s">
        <v>5620</v>
      </c>
    </row>
    <row r="9803" spans="1:16" ht="17.25">
      <c r="A9803" s="183" t="s">
        <v>19509</v>
      </c>
      <c r="B9803" s="183" t="s">
        <v>19510</v>
      </c>
      <c r="C9803" s="183" t="s">
        <v>5620</v>
      </c>
      <c r="D9803" s="183" t="s">
        <v>5621</v>
      </c>
      <c r="E9803" s="184"/>
      <c r="F9803" s="184"/>
      <c r="G9803" s="185"/>
      <c r="H9803" s="185"/>
      <c r="I9803" s="184"/>
      <c r="J9803" s="184"/>
      <c r="K9803" s="185" t="s">
        <v>410</v>
      </c>
      <c r="L9803" s="185"/>
      <c r="M9803" s="186"/>
      <c r="N9803" s="61" t="s">
        <v>410</v>
      </c>
      <c r="P9803" s="175" t="s">
        <v>5620</v>
      </c>
    </row>
    <row r="9804" spans="1:16" ht="17.25">
      <c r="A9804" s="183" t="s">
        <v>19511</v>
      </c>
      <c r="B9804" s="183" t="s">
        <v>19512</v>
      </c>
      <c r="C9804" s="183" t="s">
        <v>5620</v>
      </c>
      <c r="D9804" s="183" t="s">
        <v>5621</v>
      </c>
      <c r="E9804" s="184"/>
      <c r="F9804" s="184"/>
      <c r="G9804" s="185"/>
      <c r="H9804" s="185"/>
      <c r="I9804" s="184"/>
      <c r="J9804" s="184"/>
      <c r="K9804" s="185" t="s">
        <v>410</v>
      </c>
      <c r="L9804" s="185"/>
      <c r="M9804" s="186"/>
      <c r="N9804" s="61" t="s">
        <v>410</v>
      </c>
      <c r="P9804" s="175" t="s">
        <v>5620</v>
      </c>
    </row>
    <row r="9805" spans="1:16" ht="17.25">
      <c r="A9805" s="183" t="s">
        <v>19513</v>
      </c>
      <c r="B9805" s="183" t="s">
        <v>19514</v>
      </c>
      <c r="C9805" s="183" t="s">
        <v>5620</v>
      </c>
      <c r="D9805" s="183" t="s">
        <v>5621</v>
      </c>
      <c r="E9805" s="184"/>
      <c r="F9805" s="184"/>
      <c r="G9805" s="185"/>
      <c r="H9805" s="185"/>
      <c r="I9805" s="184"/>
      <c r="J9805" s="184"/>
      <c r="K9805" s="185" t="s">
        <v>410</v>
      </c>
      <c r="L9805" s="185"/>
      <c r="M9805" s="186"/>
      <c r="N9805" s="61" t="s">
        <v>410</v>
      </c>
      <c r="P9805" s="175" t="s">
        <v>5620</v>
      </c>
    </row>
    <row r="9806" spans="1:16" ht="17.25">
      <c r="A9806" s="183" t="s">
        <v>19515</v>
      </c>
      <c r="B9806" s="183" t="s">
        <v>19516</v>
      </c>
      <c r="C9806" s="183" t="s">
        <v>5620</v>
      </c>
      <c r="D9806" s="183" t="s">
        <v>5621</v>
      </c>
      <c r="E9806" s="184"/>
      <c r="F9806" s="184"/>
      <c r="G9806" s="185"/>
      <c r="H9806" s="185"/>
      <c r="I9806" s="184"/>
      <c r="J9806" s="184"/>
      <c r="K9806" s="185" t="s">
        <v>410</v>
      </c>
      <c r="L9806" s="185"/>
      <c r="M9806" s="186"/>
      <c r="N9806" s="61" t="s">
        <v>410</v>
      </c>
      <c r="P9806" s="175" t="s">
        <v>5620</v>
      </c>
    </row>
    <row r="9807" spans="1:16" ht="17.25">
      <c r="A9807" s="183" t="s">
        <v>19517</v>
      </c>
      <c r="B9807" s="183" t="s">
        <v>19518</v>
      </c>
      <c r="C9807" s="183" t="s">
        <v>5620</v>
      </c>
      <c r="D9807" s="183" t="s">
        <v>5621</v>
      </c>
      <c r="E9807" s="184"/>
      <c r="F9807" s="184"/>
      <c r="G9807" s="185"/>
      <c r="H9807" s="185"/>
      <c r="I9807" s="184"/>
      <c r="J9807" s="184"/>
      <c r="K9807" s="185" t="s">
        <v>410</v>
      </c>
      <c r="L9807" s="185"/>
      <c r="M9807" s="186"/>
      <c r="N9807" s="61" t="s">
        <v>410</v>
      </c>
      <c r="P9807" s="175" t="s">
        <v>5620</v>
      </c>
    </row>
    <row r="9808" spans="1:16" ht="17.25">
      <c r="A9808" s="183" t="s">
        <v>19519</v>
      </c>
      <c r="B9808" s="183" t="s">
        <v>19520</v>
      </c>
      <c r="C9808" s="183" t="s">
        <v>5620</v>
      </c>
      <c r="D9808" s="183" t="s">
        <v>5621</v>
      </c>
      <c r="E9808" s="184"/>
      <c r="F9808" s="184"/>
      <c r="G9808" s="185"/>
      <c r="H9808" s="185"/>
      <c r="I9808" s="184"/>
      <c r="J9808" s="184"/>
      <c r="K9808" s="185" t="s">
        <v>410</v>
      </c>
      <c r="L9808" s="185"/>
      <c r="M9808" s="186"/>
      <c r="N9808" s="61" t="s">
        <v>410</v>
      </c>
      <c r="P9808" s="175" t="s">
        <v>5620</v>
      </c>
    </row>
    <row r="9809" spans="1:16" ht="17.25">
      <c r="A9809" s="183" t="s">
        <v>19521</v>
      </c>
      <c r="B9809" s="183" t="s">
        <v>19522</v>
      </c>
      <c r="C9809" s="183" t="s">
        <v>5620</v>
      </c>
      <c r="D9809" s="183" t="s">
        <v>5621</v>
      </c>
      <c r="E9809" s="184"/>
      <c r="F9809" s="184"/>
      <c r="G9809" s="185"/>
      <c r="H9809" s="185"/>
      <c r="I9809" s="184"/>
      <c r="J9809" s="184"/>
      <c r="K9809" s="185" t="s">
        <v>410</v>
      </c>
      <c r="L9809" s="185"/>
      <c r="M9809" s="186"/>
      <c r="N9809" s="61" t="s">
        <v>410</v>
      </c>
      <c r="P9809" s="175" t="s">
        <v>5620</v>
      </c>
    </row>
    <row r="9810" spans="1:16" ht="17.25">
      <c r="A9810" s="183" t="s">
        <v>19523</v>
      </c>
      <c r="B9810" s="183" t="s">
        <v>19524</v>
      </c>
      <c r="C9810" s="183" t="s">
        <v>5620</v>
      </c>
      <c r="D9810" s="183" t="s">
        <v>5621</v>
      </c>
      <c r="E9810" s="184"/>
      <c r="F9810" s="184"/>
      <c r="G9810" s="185"/>
      <c r="H9810" s="185"/>
      <c r="I9810" s="184"/>
      <c r="J9810" s="184"/>
      <c r="K9810" s="185" t="s">
        <v>410</v>
      </c>
      <c r="L9810" s="185"/>
      <c r="M9810" s="186"/>
      <c r="N9810" s="61" t="s">
        <v>410</v>
      </c>
      <c r="P9810" s="175" t="s">
        <v>5620</v>
      </c>
    </row>
    <row r="9811" spans="1:16" ht="17.25">
      <c r="A9811" s="183" t="s">
        <v>19525</v>
      </c>
      <c r="B9811" s="183" t="s">
        <v>19526</v>
      </c>
      <c r="C9811" s="183" t="s">
        <v>5620</v>
      </c>
      <c r="D9811" s="183" t="s">
        <v>5621</v>
      </c>
      <c r="E9811" s="184"/>
      <c r="F9811" s="184"/>
      <c r="G9811" s="185"/>
      <c r="H9811" s="185"/>
      <c r="I9811" s="184"/>
      <c r="J9811" s="184"/>
      <c r="K9811" s="185" t="s">
        <v>410</v>
      </c>
      <c r="L9811" s="185"/>
      <c r="M9811" s="186"/>
      <c r="N9811" s="61" t="s">
        <v>410</v>
      </c>
      <c r="P9811" s="175" t="s">
        <v>5620</v>
      </c>
    </row>
    <row r="9812" spans="1:16" ht="17.25">
      <c r="A9812" s="183" t="s">
        <v>19527</v>
      </c>
      <c r="B9812" s="183" t="s">
        <v>19528</v>
      </c>
      <c r="C9812" s="183" t="s">
        <v>5620</v>
      </c>
      <c r="D9812" s="183" t="s">
        <v>5621</v>
      </c>
      <c r="E9812" s="184"/>
      <c r="F9812" s="184"/>
      <c r="G9812" s="185"/>
      <c r="H9812" s="185"/>
      <c r="I9812" s="184"/>
      <c r="J9812" s="184"/>
      <c r="K9812" s="185" t="s">
        <v>410</v>
      </c>
      <c r="L9812" s="185"/>
      <c r="M9812" s="186"/>
      <c r="N9812" s="61" t="s">
        <v>410</v>
      </c>
      <c r="P9812" s="175" t="s">
        <v>5620</v>
      </c>
    </row>
    <row r="9813" spans="1:16" ht="17.25">
      <c r="A9813" s="183" t="s">
        <v>19529</v>
      </c>
      <c r="B9813" s="183" t="s">
        <v>19528</v>
      </c>
      <c r="C9813" s="183" t="s">
        <v>5620</v>
      </c>
      <c r="D9813" s="183" t="s">
        <v>5621</v>
      </c>
      <c r="E9813" s="184"/>
      <c r="F9813" s="184"/>
      <c r="G9813" s="185"/>
      <c r="H9813" s="185"/>
      <c r="I9813" s="184"/>
      <c r="J9813" s="184"/>
      <c r="K9813" s="185" t="s">
        <v>410</v>
      </c>
      <c r="L9813" s="185"/>
      <c r="M9813" s="186"/>
      <c r="N9813" s="61" t="s">
        <v>410</v>
      </c>
      <c r="P9813" s="175" t="s">
        <v>5620</v>
      </c>
    </row>
    <row r="9814" spans="1:16" ht="17.25">
      <c r="A9814" s="183" t="s">
        <v>19530</v>
      </c>
      <c r="B9814" s="183" t="s">
        <v>19531</v>
      </c>
      <c r="C9814" s="183" t="s">
        <v>5620</v>
      </c>
      <c r="D9814" s="183" t="s">
        <v>5621</v>
      </c>
      <c r="E9814" s="184"/>
      <c r="F9814" s="184"/>
      <c r="G9814" s="185"/>
      <c r="H9814" s="185"/>
      <c r="I9814" s="184"/>
      <c r="J9814" s="184"/>
      <c r="K9814" s="185" t="s">
        <v>410</v>
      </c>
      <c r="L9814" s="185"/>
      <c r="M9814" s="186"/>
      <c r="N9814" s="61" t="s">
        <v>410</v>
      </c>
      <c r="P9814" s="175" t="s">
        <v>5620</v>
      </c>
    </row>
    <row r="9815" spans="1:16" ht="17.25">
      <c r="A9815" s="183" t="s">
        <v>19532</v>
      </c>
      <c r="B9815" s="183" t="s">
        <v>19533</v>
      </c>
      <c r="C9815" s="183" t="s">
        <v>5620</v>
      </c>
      <c r="D9815" s="183" t="s">
        <v>5621</v>
      </c>
      <c r="E9815" s="184"/>
      <c r="F9815" s="184"/>
      <c r="G9815" s="185"/>
      <c r="H9815" s="185"/>
      <c r="I9815" s="184"/>
      <c r="J9815" s="184"/>
      <c r="K9815" s="185" t="s">
        <v>410</v>
      </c>
      <c r="L9815" s="185"/>
      <c r="M9815" s="186"/>
      <c r="N9815" s="61" t="s">
        <v>410</v>
      </c>
      <c r="P9815" s="175" t="s">
        <v>5620</v>
      </c>
    </row>
    <row r="9816" spans="1:16" ht="17.25">
      <c r="A9816" s="183" t="s">
        <v>19534</v>
      </c>
      <c r="B9816" s="183" t="s">
        <v>19415</v>
      </c>
      <c r="C9816" s="183" t="s">
        <v>5620</v>
      </c>
      <c r="D9816" s="183" t="s">
        <v>5621</v>
      </c>
      <c r="E9816" s="184"/>
      <c r="F9816" s="184"/>
      <c r="G9816" s="185"/>
      <c r="H9816" s="185"/>
      <c r="I9816" s="184"/>
      <c r="J9816" s="184"/>
      <c r="K9816" s="185" t="s">
        <v>410</v>
      </c>
      <c r="L9816" s="185"/>
      <c r="M9816" s="186"/>
      <c r="N9816" s="61" t="s">
        <v>410</v>
      </c>
      <c r="P9816" s="175" t="s">
        <v>5620</v>
      </c>
    </row>
    <row r="9817" spans="1:16" ht="17.25">
      <c r="A9817" s="183" t="s">
        <v>19535</v>
      </c>
      <c r="B9817" s="183" t="s">
        <v>19415</v>
      </c>
      <c r="C9817" s="183" t="s">
        <v>5620</v>
      </c>
      <c r="D9817" s="183" t="s">
        <v>5621</v>
      </c>
      <c r="E9817" s="184"/>
      <c r="F9817" s="184"/>
      <c r="G9817" s="185"/>
      <c r="H9817" s="185"/>
      <c r="I9817" s="184"/>
      <c r="J9817" s="184"/>
      <c r="K9817" s="185" t="s">
        <v>410</v>
      </c>
      <c r="L9817" s="185"/>
      <c r="M9817" s="186"/>
      <c r="N9817" s="61" t="s">
        <v>410</v>
      </c>
      <c r="P9817" s="175" t="s">
        <v>5620</v>
      </c>
    </row>
    <row r="9818" spans="1:16" ht="17.25">
      <c r="A9818" s="183" t="s">
        <v>19536</v>
      </c>
      <c r="B9818" s="183" t="s">
        <v>19415</v>
      </c>
      <c r="C9818" s="183" t="s">
        <v>5620</v>
      </c>
      <c r="D9818" s="183" t="s">
        <v>5621</v>
      </c>
      <c r="E9818" s="184"/>
      <c r="F9818" s="184"/>
      <c r="G9818" s="185"/>
      <c r="H9818" s="185"/>
      <c r="I9818" s="184"/>
      <c r="J9818" s="184"/>
      <c r="K9818" s="183" t="s">
        <v>410</v>
      </c>
      <c r="L9818" s="183"/>
      <c r="M9818" s="186"/>
      <c r="N9818" s="61" t="s">
        <v>410</v>
      </c>
      <c r="P9818" s="175" t="s">
        <v>5620</v>
      </c>
    </row>
    <row r="9819" spans="1:16" ht="17.25">
      <c r="A9819" s="183" t="s">
        <v>19537</v>
      </c>
      <c r="B9819" s="183" t="s">
        <v>19538</v>
      </c>
      <c r="C9819" s="183" t="s">
        <v>5620</v>
      </c>
      <c r="D9819" s="183" t="s">
        <v>5621</v>
      </c>
      <c r="E9819" s="184"/>
      <c r="F9819" s="184"/>
      <c r="G9819" s="185"/>
      <c r="H9819" s="185"/>
      <c r="I9819" s="184"/>
      <c r="J9819" s="184"/>
      <c r="K9819" s="185" t="s">
        <v>410</v>
      </c>
      <c r="L9819" s="185"/>
      <c r="M9819" s="186"/>
      <c r="N9819" s="61" t="s">
        <v>410</v>
      </c>
      <c r="P9819" s="175" t="s">
        <v>5620</v>
      </c>
    </row>
    <row r="9820" spans="1:16" ht="17.25">
      <c r="A9820" s="183" t="s">
        <v>19539</v>
      </c>
      <c r="B9820" s="183" t="s">
        <v>19540</v>
      </c>
      <c r="C9820" s="183" t="s">
        <v>5620</v>
      </c>
      <c r="D9820" s="183" t="s">
        <v>5621</v>
      </c>
      <c r="E9820" s="184"/>
      <c r="F9820" s="184"/>
      <c r="G9820" s="185"/>
      <c r="H9820" s="185"/>
      <c r="I9820" s="184"/>
      <c r="J9820" s="184"/>
      <c r="K9820" s="185" t="s">
        <v>410</v>
      </c>
      <c r="L9820" s="185"/>
      <c r="M9820" s="186"/>
      <c r="N9820" s="61" t="s">
        <v>410</v>
      </c>
      <c r="P9820" s="175" t="s">
        <v>5620</v>
      </c>
    </row>
    <row r="9821" spans="1:16" ht="17.25">
      <c r="A9821" s="183" t="s">
        <v>19541</v>
      </c>
      <c r="B9821" s="183" t="s">
        <v>19542</v>
      </c>
      <c r="C9821" s="183" t="s">
        <v>5620</v>
      </c>
      <c r="D9821" s="183" t="s">
        <v>5621</v>
      </c>
      <c r="E9821" s="184"/>
      <c r="F9821" s="184"/>
      <c r="G9821" s="185"/>
      <c r="H9821" s="185"/>
      <c r="I9821" s="184"/>
      <c r="J9821" s="184"/>
      <c r="K9821" s="185" t="s">
        <v>410</v>
      </c>
      <c r="L9821" s="185"/>
      <c r="M9821" s="186"/>
      <c r="N9821" s="61" t="s">
        <v>410</v>
      </c>
      <c r="P9821" s="175" t="s">
        <v>5620</v>
      </c>
    </row>
    <row r="9822" spans="1:16" ht="17.25">
      <c r="A9822" s="183" t="s">
        <v>19543</v>
      </c>
      <c r="B9822" s="183" t="s">
        <v>19544</v>
      </c>
      <c r="C9822" s="183" t="s">
        <v>5620</v>
      </c>
      <c r="D9822" s="183" t="s">
        <v>5621</v>
      </c>
      <c r="E9822" s="184"/>
      <c r="F9822" s="184"/>
      <c r="G9822" s="185"/>
      <c r="H9822" s="185"/>
      <c r="I9822" s="184"/>
      <c r="J9822" s="184"/>
      <c r="K9822" s="185" t="s">
        <v>410</v>
      </c>
      <c r="L9822" s="185"/>
      <c r="M9822" s="186"/>
      <c r="N9822" s="61" t="s">
        <v>410</v>
      </c>
      <c r="P9822" s="175" t="s">
        <v>5620</v>
      </c>
    </row>
    <row r="9823" spans="1:16" ht="17.25">
      <c r="A9823" s="183" t="s">
        <v>19545</v>
      </c>
      <c r="B9823" s="183" t="s">
        <v>19546</v>
      </c>
      <c r="C9823" s="183" t="s">
        <v>5620</v>
      </c>
      <c r="D9823" s="183" t="s">
        <v>5621</v>
      </c>
      <c r="E9823" s="184"/>
      <c r="F9823" s="184"/>
      <c r="G9823" s="185"/>
      <c r="H9823" s="185"/>
      <c r="I9823" s="184"/>
      <c r="J9823" s="184"/>
      <c r="K9823" s="185" t="s">
        <v>410</v>
      </c>
      <c r="L9823" s="185"/>
      <c r="M9823" s="186"/>
      <c r="N9823" s="61" t="s">
        <v>410</v>
      </c>
      <c r="P9823" s="175" t="s">
        <v>5620</v>
      </c>
    </row>
    <row r="9824" spans="1:16" ht="17.25">
      <c r="A9824" s="183" t="s">
        <v>19547</v>
      </c>
      <c r="B9824" s="183" t="s">
        <v>19548</v>
      </c>
      <c r="C9824" s="183" t="s">
        <v>5620</v>
      </c>
      <c r="D9824" s="183" t="s">
        <v>5621</v>
      </c>
      <c r="E9824" s="184"/>
      <c r="F9824" s="184"/>
      <c r="G9824" s="185"/>
      <c r="H9824" s="185"/>
      <c r="I9824" s="184"/>
      <c r="J9824" s="184"/>
      <c r="K9824" s="185" t="s">
        <v>410</v>
      </c>
      <c r="L9824" s="185"/>
      <c r="M9824" s="186"/>
      <c r="N9824" s="61" t="s">
        <v>410</v>
      </c>
      <c r="P9824" s="175" t="s">
        <v>5620</v>
      </c>
    </row>
    <row r="9825" spans="1:16" ht="17.25">
      <c r="A9825" s="183" t="s">
        <v>19549</v>
      </c>
      <c r="B9825" s="183" t="s">
        <v>19550</v>
      </c>
      <c r="C9825" s="183" t="s">
        <v>5620</v>
      </c>
      <c r="D9825" s="183" t="s">
        <v>5621</v>
      </c>
      <c r="E9825" s="184"/>
      <c r="F9825" s="184"/>
      <c r="G9825" s="185"/>
      <c r="H9825" s="185"/>
      <c r="I9825" s="184"/>
      <c r="J9825" s="184"/>
      <c r="K9825" s="185" t="s">
        <v>410</v>
      </c>
      <c r="L9825" s="185"/>
      <c r="M9825" s="186"/>
      <c r="N9825" s="61" t="s">
        <v>410</v>
      </c>
      <c r="P9825" s="175" t="s">
        <v>5620</v>
      </c>
    </row>
    <row r="9826" spans="1:16" ht="17.25">
      <c r="A9826" s="183" t="s">
        <v>19551</v>
      </c>
      <c r="B9826" s="183" t="s">
        <v>19552</v>
      </c>
      <c r="C9826" s="183" t="s">
        <v>5620</v>
      </c>
      <c r="D9826" s="183" t="s">
        <v>5621</v>
      </c>
      <c r="E9826" s="184"/>
      <c r="F9826" s="184"/>
      <c r="G9826" s="185"/>
      <c r="H9826" s="185"/>
      <c r="I9826" s="184"/>
      <c r="J9826" s="184"/>
      <c r="K9826" s="185" t="s">
        <v>410</v>
      </c>
      <c r="L9826" s="185"/>
      <c r="M9826" s="186"/>
      <c r="N9826" s="61" t="s">
        <v>410</v>
      </c>
      <c r="P9826" s="175" t="s">
        <v>5620</v>
      </c>
    </row>
    <row r="9827" spans="1:16" ht="17.25">
      <c r="A9827" s="183" t="s">
        <v>19553</v>
      </c>
      <c r="B9827" s="183" t="s">
        <v>19554</v>
      </c>
      <c r="C9827" s="183" t="s">
        <v>5620</v>
      </c>
      <c r="D9827" s="183" t="s">
        <v>5621</v>
      </c>
      <c r="E9827" s="184"/>
      <c r="F9827" s="184"/>
      <c r="G9827" s="185"/>
      <c r="H9827" s="185"/>
      <c r="I9827" s="184"/>
      <c r="J9827" s="184"/>
      <c r="K9827" s="185" t="s">
        <v>410</v>
      </c>
      <c r="L9827" s="185"/>
      <c r="M9827" s="186"/>
      <c r="N9827" s="61" t="s">
        <v>410</v>
      </c>
      <c r="P9827" s="175" t="s">
        <v>5620</v>
      </c>
    </row>
    <row r="9828" spans="1:16" ht="17.25">
      <c r="A9828" s="183" t="s">
        <v>19555</v>
      </c>
      <c r="B9828" s="183" t="s">
        <v>19556</v>
      </c>
      <c r="C9828" s="183" t="s">
        <v>5620</v>
      </c>
      <c r="D9828" s="183" t="s">
        <v>5621</v>
      </c>
      <c r="E9828" s="184"/>
      <c r="F9828" s="184"/>
      <c r="G9828" s="185"/>
      <c r="H9828" s="185"/>
      <c r="I9828" s="184"/>
      <c r="J9828" s="184"/>
      <c r="K9828" s="185" t="s">
        <v>410</v>
      </c>
      <c r="L9828" s="185"/>
      <c r="M9828" s="186"/>
      <c r="N9828" s="61" t="s">
        <v>410</v>
      </c>
      <c r="P9828" s="175" t="s">
        <v>5620</v>
      </c>
    </row>
    <row r="9829" spans="1:16" ht="17.25">
      <c r="A9829" s="183" t="s">
        <v>19557</v>
      </c>
      <c r="B9829" s="183" t="s">
        <v>19558</v>
      </c>
      <c r="C9829" s="183" t="s">
        <v>5620</v>
      </c>
      <c r="D9829" s="183" t="s">
        <v>5621</v>
      </c>
      <c r="E9829" s="184"/>
      <c r="F9829" s="184"/>
      <c r="G9829" s="185"/>
      <c r="H9829" s="185"/>
      <c r="I9829" s="184"/>
      <c r="J9829" s="184"/>
      <c r="K9829" s="185" t="s">
        <v>410</v>
      </c>
      <c r="L9829" s="185"/>
      <c r="M9829" s="186"/>
      <c r="N9829" s="61" t="s">
        <v>410</v>
      </c>
      <c r="P9829" s="175" t="s">
        <v>5620</v>
      </c>
    </row>
    <row r="9830" spans="1:16" ht="17.25">
      <c r="A9830" s="183" t="s">
        <v>19559</v>
      </c>
      <c r="B9830" s="183" t="s">
        <v>19560</v>
      </c>
      <c r="C9830" s="183" t="s">
        <v>5620</v>
      </c>
      <c r="D9830" s="183" t="s">
        <v>5621</v>
      </c>
      <c r="E9830" s="184"/>
      <c r="F9830" s="184"/>
      <c r="G9830" s="185"/>
      <c r="H9830" s="185"/>
      <c r="I9830" s="184"/>
      <c r="J9830" s="184"/>
      <c r="K9830" s="185" t="s">
        <v>410</v>
      </c>
      <c r="L9830" s="185"/>
      <c r="M9830" s="186"/>
      <c r="N9830" s="61" t="s">
        <v>410</v>
      </c>
      <c r="P9830" s="175" t="s">
        <v>5620</v>
      </c>
    </row>
    <row r="9831" spans="1:16" ht="17.25">
      <c r="A9831" s="183" t="s">
        <v>19561</v>
      </c>
      <c r="B9831" s="183" t="s">
        <v>19562</v>
      </c>
      <c r="C9831" s="183" t="s">
        <v>5620</v>
      </c>
      <c r="D9831" s="183" t="s">
        <v>5621</v>
      </c>
      <c r="E9831" s="184"/>
      <c r="F9831" s="184"/>
      <c r="G9831" s="185"/>
      <c r="H9831" s="185"/>
      <c r="I9831" s="184"/>
      <c r="J9831" s="184"/>
      <c r="K9831" s="185" t="s">
        <v>410</v>
      </c>
      <c r="L9831" s="185"/>
      <c r="M9831" s="186"/>
      <c r="N9831" s="61" t="s">
        <v>410</v>
      </c>
      <c r="P9831" s="175" t="s">
        <v>5620</v>
      </c>
    </row>
    <row r="9832" spans="1:16" ht="17.25">
      <c r="A9832" s="183" t="s">
        <v>19563</v>
      </c>
      <c r="B9832" s="183" t="s">
        <v>19564</v>
      </c>
      <c r="C9832" s="183" t="s">
        <v>5620</v>
      </c>
      <c r="D9832" s="183" t="s">
        <v>5621</v>
      </c>
      <c r="E9832" s="184"/>
      <c r="F9832" s="184"/>
      <c r="G9832" s="188"/>
      <c r="H9832" s="185"/>
      <c r="I9832" s="184"/>
      <c r="J9832" s="184"/>
      <c r="K9832" s="185" t="s">
        <v>410</v>
      </c>
      <c r="L9832" s="185"/>
      <c r="M9832" s="186"/>
      <c r="N9832" s="61" t="s">
        <v>410</v>
      </c>
      <c r="P9832" s="175" t="s">
        <v>5620</v>
      </c>
    </row>
    <row r="9833" spans="1:16" ht="17.25">
      <c r="A9833" s="183" t="s">
        <v>19565</v>
      </c>
      <c r="B9833" s="183" t="s">
        <v>19566</v>
      </c>
      <c r="C9833" s="183" t="s">
        <v>5620</v>
      </c>
      <c r="D9833" s="183" t="s">
        <v>5621</v>
      </c>
      <c r="E9833" s="184"/>
      <c r="F9833" s="184"/>
      <c r="G9833" s="185"/>
      <c r="H9833" s="185"/>
      <c r="I9833" s="184"/>
      <c r="J9833" s="184"/>
      <c r="K9833" s="185" t="s">
        <v>410</v>
      </c>
      <c r="L9833" s="185"/>
      <c r="M9833" s="186"/>
      <c r="N9833" s="61" t="s">
        <v>410</v>
      </c>
      <c r="P9833" s="175" t="s">
        <v>5620</v>
      </c>
    </row>
    <row r="9834" spans="1:16" ht="17.25">
      <c r="A9834" s="183" t="s">
        <v>19567</v>
      </c>
      <c r="B9834" s="183" t="s">
        <v>19568</v>
      </c>
      <c r="C9834" s="183" t="s">
        <v>5620</v>
      </c>
      <c r="D9834" s="183" t="s">
        <v>5621</v>
      </c>
      <c r="E9834" s="184"/>
      <c r="F9834" s="184"/>
      <c r="G9834" s="185"/>
      <c r="H9834" s="185"/>
      <c r="I9834" s="184"/>
      <c r="J9834" s="184"/>
      <c r="K9834" s="185" t="s">
        <v>410</v>
      </c>
      <c r="L9834" s="185"/>
      <c r="M9834" s="186"/>
      <c r="N9834" s="61" t="s">
        <v>410</v>
      </c>
      <c r="P9834" s="175" t="s">
        <v>5620</v>
      </c>
    </row>
    <row r="9835" spans="1:16" ht="17.25">
      <c r="A9835" s="183" t="s">
        <v>19569</v>
      </c>
      <c r="B9835" s="183" t="s">
        <v>19570</v>
      </c>
      <c r="C9835" s="183" t="s">
        <v>5620</v>
      </c>
      <c r="D9835" s="183" t="s">
        <v>5621</v>
      </c>
      <c r="E9835" s="184"/>
      <c r="F9835" s="184"/>
      <c r="G9835" s="185"/>
      <c r="H9835" s="185"/>
      <c r="I9835" s="184"/>
      <c r="J9835" s="184"/>
      <c r="K9835" s="185" t="s">
        <v>410</v>
      </c>
      <c r="L9835" s="185"/>
      <c r="M9835" s="186"/>
      <c r="N9835" s="61" t="s">
        <v>410</v>
      </c>
      <c r="P9835" s="175" t="s">
        <v>5620</v>
      </c>
    </row>
    <row r="9836" spans="1:16" ht="17.25">
      <c r="A9836" s="183" t="s">
        <v>19571</v>
      </c>
      <c r="B9836" s="183" t="s">
        <v>19572</v>
      </c>
      <c r="C9836" s="183" t="s">
        <v>5620</v>
      </c>
      <c r="D9836" s="183" t="s">
        <v>5621</v>
      </c>
      <c r="E9836" s="184"/>
      <c r="F9836" s="184"/>
      <c r="G9836" s="188"/>
      <c r="H9836" s="185"/>
      <c r="I9836" s="184"/>
      <c r="J9836" s="184"/>
      <c r="K9836" s="185" t="s">
        <v>410</v>
      </c>
      <c r="L9836" s="185"/>
      <c r="M9836" s="186"/>
      <c r="N9836" s="61" t="s">
        <v>410</v>
      </c>
      <c r="P9836" s="175" t="s">
        <v>5620</v>
      </c>
    </row>
    <row r="9837" spans="1:16" ht="17.25">
      <c r="A9837" s="183" t="s">
        <v>19573</v>
      </c>
      <c r="B9837" s="183" t="s">
        <v>19574</v>
      </c>
      <c r="C9837" s="183" t="s">
        <v>5620</v>
      </c>
      <c r="D9837" s="183" t="s">
        <v>5621</v>
      </c>
      <c r="E9837" s="184"/>
      <c r="F9837" s="184"/>
      <c r="G9837" s="188"/>
      <c r="H9837" s="185"/>
      <c r="I9837" s="184"/>
      <c r="J9837" s="184"/>
      <c r="K9837" s="185" t="s">
        <v>410</v>
      </c>
      <c r="L9837" s="185"/>
      <c r="M9837" s="186"/>
      <c r="N9837" s="61" t="s">
        <v>410</v>
      </c>
      <c r="P9837" s="175" t="s">
        <v>5620</v>
      </c>
    </row>
    <row r="9838" spans="1:16" ht="17.25">
      <c r="A9838" s="183" t="s">
        <v>19575</v>
      </c>
      <c r="B9838" s="183" t="s">
        <v>19576</v>
      </c>
      <c r="C9838" s="183" t="s">
        <v>5620</v>
      </c>
      <c r="D9838" s="183" t="s">
        <v>5621</v>
      </c>
      <c r="E9838" s="184"/>
      <c r="F9838" s="184"/>
      <c r="G9838" s="188"/>
      <c r="H9838" s="185"/>
      <c r="I9838" s="184"/>
      <c r="J9838" s="184"/>
      <c r="K9838" s="185" t="s">
        <v>410</v>
      </c>
      <c r="L9838" s="185"/>
      <c r="M9838" s="186"/>
      <c r="N9838" s="61" t="s">
        <v>410</v>
      </c>
      <c r="P9838" s="175" t="s">
        <v>5620</v>
      </c>
    </row>
    <row r="9839" spans="1:16" ht="17.25">
      <c r="A9839" s="183" t="s">
        <v>19577</v>
      </c>
      <c r="B9839" s="183" t="s">
        <v>19578</v>
      </c>
      <c r="C9839" s="183" t="s">
        <v>5620</v>
      </c>
      <c r="D9839" s="183" t="s">
        <v>5621</v>
      </c>
      <c r="E9839" s="184"/>
      <c r="F9839" s="184"/>
      <c r="G9839" s="185"/>
      <c r="H9839" s="185"/>
      <c r="I9839" s="184"/>
      <c r="J9839" s="184"/>
      <c r="K9839" s="185" t="s">
        <v>410</v>
      </c>
      <c r="L9839" s="185"/>
      <c r="M9839" s="186"/>
      <c r="N9839" s="61" t="s">
        <v>410</v>
      </c>
      <c r="P9839" s="175" t="s">
        <v>5620</v>
      </c>
    </row>
    <row r="9840" spans="1:16" ht="17.25">
      <c r="A9840" s="183" t="s">
        <v>19579</v>
      </c>
      <c r="B9840" s="183" t="s">
        <v>19580</v>
      </c>
      <c r="C9840" s="183" t="s">
        <v>5620</v>
      </c>
      <c r="D9840" s="183" t="s">
        <v>5621</v>
      </c>
      <c r="E9840" s="184"/>
      <c r="F9840" s="184"/>
      <c r="G9840" s="188"/>
      <c r="H9840" s="185"/>
      <c r="I9840" s="184"/>
      <c r="J9840" s="184"/>
      <c r="K9840" s="183" t="s">
        <v>410</v>
      </c>
      <c r="L9840" s="183"/>
      <c r="M9840" s="186"/>
      <c r="N9840" s="61" t="s">
        <v>410</v>
      </c>
      <c r="P9840" s="175" t="s">
        <v>5620</v>
      </c>
    </row>
    <row r="9841" spans="1:16" ht="17.25">
      <c r="A9841" s="183" t="s">
        <v>19581</v>
      </c>
      <c r="B9841" s="183" t="s">
        <v>19582</v>
      </c>
      <c r="C9841" s="183" t="s">
        <v>5620</v>
      </c>
      <c r="D9841" s="183" t="s">
        <v>5621</v>
      </c>
      <c r="E9841" s="184"/>
      <c r="F9841" s="184"/>
      <c r="G9841" s="188"/>
      <c r="H9841" s="185"/>
      <c r="I9841" s="184"/>
      <c r="J9841" s="184"/>
      <c r="K9841" s="183" t="s">
        <v>410</v>
      </c>
      <c r="L9841" s="183"/>
      <c r="M9841" s="186"/>
      <c r="N9841" s="61" t="s">
        <v>410</v>
      </c>
      <c r="P9841" s="175" t="s">
        <v>5620</v>
      </c>
    </row>
    <row r="9842" spans="1:16" ht="17.25">
      <c r="A9842" s="183" t="s">
        <v>19583</v>
      </c>
      <c r="B9842" s="183" t="s">
        <v>19584</v>
      </c>
      <c r="C9842" s="183" t="s">
        <v>5620</v>
      </c>
      <c r="D9842" s="183" t="s">
        <v>5621</v>
      </c>
      <c r="E9842" s="184"/>
      <c r="F9842" s="184"/>
      <c r="G9842" s="188"/>
      <c r="H9842" s="185"/>
      <c r="I9842" s="184"/>
      <c r="J9842" s="184"/>
      <c r="K9842" s="183" t="s">
        <v>410</v>
      </c>
      <c r="L9842" s="183"/>
      <c r="M9842" s="186"/>
      <c r="N9842" s="61" t="s">
        <v>410</v>
      </c>
      <c r="P9842" s="175" t="s">
        <v>5620</v>
      </c>
    </row>
    <row r="9843" spans="1:16" ht="17.25">
      <c r="A9843" s="183" t="s">
        <v>19585</v>
      </c>
      <c r="B9843" s="183" t="s">
        <v>19586</v>
      </c>
      <c r="C9843" s="183" t="s">
        <v>5620</v>
      </c>
      <c r="D9843" s="183" t="s">
        <v>5621</v>
      </c>
      <c r="E9843" s="184"/>
      <c r="F9843" s="184"/>
      <c r="G9843" s="188"/>
      <c r="H9843" s="185"/>
      <c r="I9843" s="184"/>
      <c r="J9843" s="184"/>
      <c r="K9843" s="183" t="s">
        <v>410</v>
      </c>
      <c r="L9843" s="183"/>
      <c r="M9843" s="186"/>
      <c r="N9843" s="61" t="s">
        <v>410</v>
      </c>
      <c r="P9843" s="175" t="s">
        <v>5620</v>
      </c>
    </row>
    <row r="9844" spans="1:16" ht="17.25">
      <c r="A9844" s="183" t="s">
        <v>19587</v>
      </c>
      <c r="B9844" s="183" t="s">
        <v>19588</v>
      </c>
      <c r="C9844" s="183" t="s">
        <v>5620</v>
      </c>
      <c r="D9844" s="183" t="s">
        <v>5621</v>
      </c>
      <c r="E9844" s="184"/>
      <c r="F9844" s="184"/>
      <c r="G9844" s="188"/>
      <c r="H9844" s="185"/>
      <c r="I9844" s="184"/>
      <c r="J9844" s="184"/>
      <c r="K9844" s="185" t="s">
        <v>410</v>
      </c>
      <c r="L9844" s="185"/>
      <c r="M9844" s="186"/>
      <c r="N9844" s="61" t="s">
        <v>410</v>
      </c>
      <c r="P9844" s="175" t="s">
        <v>5620</v>
      </c>
    </row>
    <row r="9845" spans="1:16" ht="17.25">
      <c r="A9845" s="183" t="s">
        <v>19589</v>
      </c>
      <c r="B9845" s="183" t="s">
        <v>19590</v>
      </c>
      <c r="C9845" s="183" t="s">
        <v>5620</v>
      </c>
      <c r="D9845" s="183" t="s">
        <v>5621</v>
      </c>
      <c r="E9845" s="184"/>
      <c r="F9845" s="184"/>
      <c r="G9845" s="188"/>
      <c r="H9845" s="185"/>
      <c r="I9845" s="184"/>
      <c r="J9845" s="184"/>
      <c r="K9845" s="185" t="s">
        <v>410</v>
      </c>
      <c r="L9845" s="185"/>
      <c r="M9845" s="186"/>
      <c r="N9845" s="61" t="s">
        <v>410</v>
      </c>
      <c r="P9845" s="175" t="s">
        <v>5620</v>
      </c>
    </row>
    <row r="9846" spans="1:16" ht="17.25">
      <c r="A9846" s="183" t="s">
        <v>19591</v>
      </c>
      <c r="B9846" s="183" t="s">
        <v>19592</v>
      </c>
      <c r="C9846" s="183" t="s">
        <v>5620</v>
      </c>
      <c r="D9846" s="183" t="s">
        <v>5621</v>
      </c>
      <c r="E9846" s="184"/>
      <c r="F9846" s="184"/>
      <c r="G9846" s="188"/>
      <c r="H9846" s="185"/>
      <c r="I9846" s="184"/>
      <c r="J9846" s="184"/>
      <c r="K9846" s="185" t="s">
        <v>410</v>
      </c>
      <c r="L9846" s="185"/>
      <c r="M9846" s="186"/>
      <c r="N9846" s="61" t="s">
        <v>410</v>
      </c>
      <c r="P9846" s="175" t="s">
        <v>5620</v>
      </c>
    </row>
    <row r="9847" spans="1:16" ht="17.25">
      <c r="A9847" s="183" t="s">
        <v>19593</v>
      </c>
      <c r="B9847" s="183" t="s">
        <v>19594</v>
      </c>
      <c r="C9847" s="183" t="s">
        <v>5620</v>
      </c>
      <c r="D9847" s="183" t="s">
        <v>5621</v>
      </c>
      <c r="E9847" s="184"/>
      <c r="F9847" s="184"/>
      <c r="G9847" s="188"/>
      <c r="H9847" s="185"/>
      <c r="I9847" s="184"/>
      <c r="J9847" s="184"/>
      <c r="K9847" s="185" t="s">
        <v>410</v>
      </c>
      <c r="L9847" s="185"/>
      <c r="M9847" s="186"/>
      <c r="N9847" s="61" t="s">
        <v>410</v>
      </c>
      <c r="P9847" s="175" t="s">
        <v>5620</v>
      </c>
    </row>
    <row r="9848" spans="1:16" ht="17.25">
      <c r="A9848" s="183" t="s">
        <v>19595</v>
      </c>
      <c r="B9848" s="183" t="s">
        <v>19596</v>
      </c>
      <c r="C9848" s="183" t="s">
        <v>5620</v>
      </c>
      <c r="D9848" s="183" t="s">
        <v>5621</v>
      </c>
      <c r="E9848" s="184"/>
      <c r="F9848" s="184"/>
      <c r="G9848" s="188"/>
      <c r="H9848" s="185"/>
      <c r="I9848" s="184"/>
      <c r="J9848" s="184"/>
      <c r="K9848" s="185" t="s">
        <v>410</v>
      </c>
      <c r="L9848" s="185"/>
      <c r="M9848" s="186"/>
      <c r="N9848" s="61" t="s">
        <v>410</v>
      </c>
      <c r="P9848" s="175" t="s">
        <v>5620</v>
      </c>
    </row>
    <row r="9849" spans="1:16" ht="17.25">
      <c r="A9849" s="183" t="s">
        <v>19597</v>
      </c>
      <c r="B9849" s="183" t="s">
        <v>19598</v>
      </c>
      <c r="C9849" s="183" t="s">
        <v>5620</v>
      </c>
      <c r="D9849" s="183" t="s">
        <v>5621</v>
      </c>
      <c r="E9849" s="184"/>
      <c r="F9849" s="184"/>
      <c r="G9849" s="188"/>
      <c r="H9849" s="185"/>
      <c r="I9849" s="184"/>
      <c r="J9849" s="184"/>
      <c r="K9849" s="185" t="s">
        <v>410</v>
      </c>
      <c r="L9849" s="185"/>
      <c r="M9849" s="186"/>
      <c r="N9849" s="61" t="s">
        <v>410</v>
      </c>
      <c r="P9849" s="175" t="s">
        <v>5620</v>
      </c>
    </row>
    <row r="9850" spans="1:16" ht="17.25">
      <c r="A9850" s="183" t="s">
        <v>19599</v>
      </c>
      <c r="B9850" s="183" t="s">
        <v>19600</v>
      </c>
      <c r="C9850" s="183" t="s">
        <v>5620</v>
      </c>
      <c r="D9850" s="183" t="s">
        <v>5621</v>
      </c>
      <c r="E9850" s="184"/>
      <c r="F9850" s="184"/>
      <c r="G9850" s="185"/>
      <c r="H9850" s="185"/>
      <c r="I9850" s="184"/>
      <c r="J9850" s="184"/>
      <c r="K9850" s="185" t="s">
        <v>410</v>
      </c>
      <c r="L9850" s="185"/>
      <c r="M9850" s="186"/>
      <c r="N9850" s="61" t="s">
        <v>410</v>
      </c>
      <c r="P9850" s="175" t="s">
        <v>5620</v>
      </c>
    </row>
    <row r="9851" spans="1:16" ht="17.25">
      <c r="A9851" s="183" t="s">
        <v>19601</v>
      </c>
      <c r="B9851" s="183" t="s">
        <v>19602</v>
      </c>
      <c r="C9851" s="183" t="s">
        <v>5620</v>
      </c>
      <c r="D9851" s="183" t="s">
        <v>5621</v>
      </c>
      <c r="E9851" s="184"/>
      <c r="F9851" s="184"/>
      <c r="G9851" s="185"/>
      <c r="H9851" s="185"/>
      <c r="I9851" s="184"/>
      <c r="J9851" s="184"/>
      <c r="K9851" s="185" t="s">
        <v>410</v>
      </c>
      <c r="L9851" s="185"/>
      <c r="M9851" s="186"/>
      <c r="N9851" s="61" t="s">
        <v>410</v>
      </c>
      <c r="P9851" s="175" t="s">
        <v>5620</v>
      </c>
    </row>
    <row r="9852" spans="1:16" ht="17.25">
      <c r="A9852" s="183" t="s">
        <v>19603</v>
      </c>
      <c r="B9852" s="183" t="s">
        <v>19604</v>
      </c>
      <c r="C9852" s="183" t="s">
        <v>5620</v>
      </c>
      <c r="D9852" s="183" t="s">
        <v>5621</v>
      </c>
      <c r="E9852" s="184"/>
      <c r="F9852" s="184"/>
      <c r="G9852" s="185"/>
      <c r="H9852" s="185"/>
      <c r="I9852" s="184"/>
      <c r="J9852" s="184"/>
      <c r="K9852" s="185" t="s">
        <v>410</v>
      </c>
      <c r="L9852" s="185"/>
      <c r="M9852" s="186"/>
      <c r="N9852" s="61" t="s">
        <v>410</v>
      </c>
      <c r="P9852" s="175" t="s">
        <v>5620</v>
      </c>
    </row>
    <row r="9853" spans="1:16" ht="17.25">
      <c r="A9853" s="183" t="s">
        <v>19605</v>
      </c>
      <c r="B9853" s="183" t="s">
        <v>19606</v>
      </c>
      <c r="C9853" s="183" t="s">
        <v>5620</v>
      </c>
      <c r="D9853" s="183" t="s">
        <v>5621</v>
      </c>
      <c r="E9853" s="184"/>
      <c r="F9853" s="184"/>
      <c r="G9853" s="185"/>
      <c r="H9853" s="185"/>
      <c r="I9853" s="184"/>
      <c r="J9853" s="184"/>
      <c r="K9853" s="185" t="s">
        <v>410</v>
      </c>
      <c r="L9853" s="185"/>
      <c r="M9853" s="186"/>
      <c r="N9853" s="61" t="s">
        <v>410</v>
      </c>
      <c r="P9853" s="175" t="s">
        <v>5620</v>
      </c>
    </row>
    <row r="9854" spans="1:16" ht="17.25">
      <c r="A9854" s="183" t="s">
        <v>19607</v>
      </c>
      <c r="B9854" s="183" t="s">
        <v>19608</v>
      </c>
      <c r="C9854" s="183" t="s">
        <v>5620</v>
      </c>
      <c r="D9854" s="183" t="s">
        <v>5621</v>
      </c>
      <c r="E9854" s="184"/>
      <c r="F9854" s="184"/>
      <c r="G9854" s="185"/>
      <c r="H9854" s="185"/>
      <c r="I9854" s="184"/>
      <c r="J9854" s="184"/>
      <c r="K9854" s="185" t="s">
        <v>410</v>
      </c>
      <c r="L9854" s="185"/>
      <c r="M9854" s="186"/>
      <c r="N9854" s="61" t="s">
        <v>410</v>
      </c>
      <c r="P9854" s="175" t="s">
        <v>5620</v>
      </c>
    </row>
    <row r="9855" spans="1:16" ht="17.25">
      <c r="A9855" s="183" t="s">
        <v>19609</v>
      </c>
      <c r="B9855" s="183" t="s">
        <v>19610</v>
      </c>
      <c r="C9855" s="183" t="s">
        <v>5620</v>
      </c>
      <c r="D9855" s="183" t="s">
        <v>5621</v>
      </c>
      <c r="E9855" s="184"/>
      <c r="F9855" s="184"/>
      <c r="G9855" s="185"/>
      <c r="H9855" s="185"/>
      <c r="I9855" s="184"/>
      <c r="J9855" s="184"/>
      <c r="K9855" s="185" t="s">
        <v>410</v>
      </c>
      <c r="L9855" s="185"/>
      <c r="M9855" s="186"/>
      <c r="N9855" s="61" t="s">
        <v>410</v>
      </c>
      <c r="P9855" s="175" t="s">
        <v>5620</v>
      </c>
    </row>
    <row r="9856" spans="1:16" ht="17.25">
      <c r="A9856" s="183" t="s">
        <v>19611</v>
      </c>
      <c r="B9856" s="183" t="s">
        <v>19612</v>
      </c>
      <c r="C9856" s="183" t="s">
        <v>5620</v>
      </c>
      <c r="D9856" s="183" t="s">
        <v>5621</v>
      </c>
      <c r="E9856" s="184"/>
      <c r="F9856" s="184"/>
      <c r="G9856" s="185"/>
      <c r="H9856" s="185"/>
      <c r="I9856" s="184"/>
      <c r="J9856" s="184"/>
      <c r="K9856" s="185" t="s">
        <v>410</v>
      </c>
      <c r="L9856" s="185"/>
      <c r="M9856" s="186"/>
      <c r="N9856" s="61" t="s">
        <v>410</v>
      </c>
      <c r="P9856" s="175" t="s">
        <v>5620</v>
      </c>
    </row>
    <row r="9857" spans="1:16" ht="17.25">
      <c r="A9857" s="183" t="s">
        <v>19613</v>
      </c>
      <c r="B9857" s="183" t="s">
        <v>19614</v>
      </c>
      <c r="C9857" s="183" t="s">
        <v>5620</v>
      </c>
      <c r="D9857" s="183" t="s">
        <v>5621</v>
      </c>
      <c r="E9857" s="184"/>
      <c r="F9857" s="184"/>
      <c r="G9857" s="188"/>
      <c r="H9857" s="185"/>
      <c r="I9857" s="184"/>
      <c r="J9857" s="184"/>
      <c r="K9857" s="185" t="s">
        <v>410</v>
      </c>
      <c r="L9857" s="185"/>
      <c r="M9857" s="186"/>
      <c r="N9857" s="61" t="s">
        <v>410</v>
      </c>
      <c r="P9857" s="175" t="s">
        <v>5620</v>
      </c>
    </row>
    <row r="9858" spans="1:16" ht="17.25">
      <c r="A9858" s="183" t="s">
        <v>19615</v>
      </c>
      <c r="B9858" s="183" t="s">
        <v>19616</v>
      </c>
      <c r="C9858" s="183" t="s">
        <v>5620</v>
      </c>
      <c r="D9858" s="183" t="s">
        <v>5621</v>
      </c>
      <c r="E9858" s="184"/>
      <c r="F9858" s="184"/>
      <c r="G9858" s="185"/>
      <c r="H9858" s="185"/>
      <c r="I9858" s="184"/>
      <c r="J9858" s="184"/>
      <c r="K9858" s="185" t="s">
        <v>410</v>
      </c>
      <c r="L9858" s="185"/>
      <c r="M9858" s="186"/>
      <c r="N9858" s="61" t="s">
        <v>410</v>
      </c>
      <c r="P9858" s="175" t="s">
        <v>5620</v>
      </c>
    </row>
    <row r="9859" spans="1:16" ht="17.25">
      <c r="A9859" s="183" t="s">
        <v>19617</v>
      </c>
      <c r="B9859" s="183" t="s">
        <v>19618</v>
      </c>
      <c r="C9859" s="183" t="s">
        <v>5620</v>
      </c>
      <c r="D9859" s="183" t="s">
        <v>5621</v>
      </c>
      <c r="E9859" s="184"/>
      <c r="F9859" s="184"/>
      <c r="G9859" s="185"/>
      <c r="H9859" s="185"/>
      <c r="I9859" s="184"/>
      <c r="J9859" s="184"/>
      <c r="K9859" s="185" t="s">
        <v>410</v>
      </c>
      <c r="L9859" s="185"/>
      <c r="M9859" s="186"/>
      <c r="N9859" s="61" t="s">
        <v>410</v>
      </c>
      <c r="P9859" s="175" t="s">
        <v>5620</v>
      </c>
    </row>
    <row r="9860" spans="1:16" ht="17.25">
      <c r="A9860" s="183" t="s">
        <v>19619</v>
      </c>
      <c r="B9860" s="183" t="s">
        <v>19620</v>
      </c>
      <c r="C9860" s="183" t="s">
        <v>5620</v>
      </c>
      <c r="D9860" s="183" t="s">
        <v>5621</v>
      </c>
      <c r="E9860" s="184"/>
      <c r="F9860" s="184"/>
      <c r="G9860" s="185"/>
      <c r="H9860" s="185"/>
      <c r="I9860" s="184"/>
      <c r="J9860" s="184"/>
      <c r="K9860" s="185" t="s">
        <v>410</v>
      </c>
      <c r="L9860" s="185"/>
      <c r="M9860" s="186"/>
      <c r="N9860" s="61" t="s">
        <v>410</v>
      </c>
      <c r="P9860" s="175" t="s">
        <v>5620</v>
      </c>
    </row>
    <row r="9861" spans="1:16" ht="17.25">
      <c r="A9861" s="183" t="s">
        <v>19621</v>
      </c>
      <c r="B9861" s="183" t="s">
        <v>19622</v>
      </c>
      <c r="C9861" s="183" t="s">
        <v>5620</v>
      </c>
      <c r="D9861" s="183" t="s">
        <v>5621</v>
      </c>
      <c r="E9861" s="184"/>
      <c r="F9861" s="184"/>
      <c r="G9861" s="185"/>
      <c r="H9861" s="185"/>
      <c r="I9861" s="184"/>
      <c r="J9861" s="184"/>
      <c r="K9861" s="185" t="s">
        <v>410</v>
      </c>
      <c r="L9861" s="185"/>
      <c r="M9861" s="186"/>
      <c r="N9861" s="61" t="s">
        <v>410</v>
      </c>
      <c r="P9861" s="175" t="s">
        <v>5620</v>
      </c>
    </row>
    <row r="9862" spans="1:16" ht="17.25">
      <c r="A9862" s="183" t="s">
        <v>19623</v>
      </c>
      <c r="B9862" s="183" t="s">
        <v>19624</v>
      </c>
      <c r="C9862" s="183" t="s">
        <v>5620</v>
      </c>
      <c r="D9862" s="183" t="s">
        <v>5621</v>
      </c>
      <c r="E9862" s="184"/>
      <c r="F9862" s="184"/>
      <c r="G9862" s="185"/>
      <c r="H9862" s="185"/>
      <c r="I9862" s="184"/>
      <c r="J9862" s="184"/>
      <c r="K9862" s="185" t="s">
        <v>410</v>
      </c>
      <c r="L9862" s="185"/>
      <c r="M9862" s="186"/>
      <c r="N9862" s="61" t="s">
        <v>410</v>
      </c>
      <c r="P9862" s="175" t="s">
        <v>5620</v>
      </c>
    </row>
    <row r="9863" spans="1:16" ht="17.25">
      <c r="A9863" s="183" t="s">
        <v>19625</v>
      </c>
      <c r="B9863" s="183" t="s">
        <v>19626</v>
      </c>
      <c r="C9863" s="183" t="s">
        <v>5620</v>
      </c>
      <c r="D9863" s="183" t="s">
        <v>5621</v>
      </c>
      <c r="E9863" s="184"/>
      <c r="F9863" s="184"/>
      <c r="G9863" s="185"/>
      <c r="H9863" s="185"/>
      <c r="I9863" s="184"/>
      <c r="J9863" s="184"/>
      <c r="K9863" s="185" t="s">
        <v>410</v>
      </c>
      <c r="L9863" s="185"/>
      <c r="M9863" s="186"/>
      <c r="N9863" s="61" t="s">
        <v>410</v>
      </c>
      <c r="P9863" s="175" t="s">
        <v>5620</v>
      </c>
    </row>
    <row r="9864" spans="1:16" ht="17.25">
      <c r="A9864" s="183" t="s">
        <v>19627</v>
      </c>
      <c r="B9864" s="183" t="s">
        <v>19628</v>
      </c>
      <c r="C9864" s="183" t="s">
        <v>5620</v>
      </c>
      <c r="D9864" s="183" t="s">
        <v>5621</v>
      </c>
      <c r="E9864" s="184"/>
      <c r="F9864" s="184"/>
      <c r="G9864" s="185"/>
      <c r="H9864" s="185"/>
      <c r="I9864" s="184"/>
      <c r="J9864" s="184"/>
      <c r="K9864" s="185" t="s">
        <v>410</v>
      </c>
      <c r="L9864" s="185"/>
      <c r="M9864" s="186"/>
      <c r="N9864" s="61" t="s">
        <v>410</v>
      </c>
      <c r="P9864" s="175" t="s">
        <v>5620</v>
      </c>
    </row>
    <row r="9865" spans="1:16" ht="17.25">
      <c r="A9865" s="183" t="s">
        <v>19629</v>
      </c>
      <c r="B9865" s="183" t="s">
        <v>19630</v>
      </c>
      <c r="C9865" s="183" t="s">
        <v>5620</v>
      </c>
      <c r="D9865" s="183" t="s">
        <v>5621</v>
      </c>
      <c r="E9865" s="184"/>
      <c r="F9865" s="184"/>
      <c r="G9865" s="185"/>
      <c r="H9865" s="185"/>
      <c r="I9865" s="184"/>
      <c r="J9865" s="184"/>
      <c r="K9865" s="185" t="s">
        <v>410</v>
      </c>
      <c r="L9865" s="185"/>
      <c r="M9865" s="186"/>
      <c r="N9865" s="61" t="s">
        <v>410</v>
      </c>
      <c r="P9865" s="175" t="s">
        <v>5620</v>
      </c>
    </row>
    <row r="9866" spans="1:16" ht="17.25">
      <c r="A9866" s="183" t="s">
        <v>19631</v>
      </c>
      <c r="B9866" s="183" t="s">
        <v>19632</v>
      </c>
      <c r="C9866" s="183" t="s">
        <v>5620</v>
      </c>
      <c r="D9866" s="183" t="s">
        <v>5621</v>
      </c>
      <c r="E9866" s="184"/>
      <c r="F9866" s="184"/>
      <c r="G9866" s="185"/>
      <c r="H9866" s="185"/>
      <c r="I9866" s="184"/>
      <c r="J9866" s="184"/>
      <c r="K9866" s="185" t="s">
        <v>410</v>
      </c>
      <c r="L9866" s="185"/>
      <c r="M9866" s="186"/>
      <c r="N9866" s="61" t="s">
        <v>410</v>
      </c>
      <c r="P9866" s="175" t="s">
        <v>5620</v>
      </c>
    </row>
    <row r="9867" spans="1:16" ht="17.25">
      <c r="A9867" s="183" t="s">
        <v>19633</v>
      </c>
      <c r="B9867" s="183" t="s">
        <v>19634</v>
      </c>
      <c r="C9867" s="183" t="s">
        <v>5620</v>
      </c>
      <c r="D9867" s="183" t="s">
        <v>5621</v>
      </c>
      <c r="E9867" s="184"/>
      <c r="F9867" s="184"/>
      <c r="G9867" s="185"/>
      <c r="H9867" s="185"/>
      <c r="I9867" s="184"/>
      <c r="J9867" s="184"/>
      <c r="K9867" s="185" t="s">
        <v>410</v>
      </c>
      <c r="L9867" s="185"/>
      <c r="M9867" s="186"/>
      <c r="N9867" s="61" t="s">
        <v>410</v>
      </c>
      <c r="P9867" s="175" t="s">
        <v>5620</v>
      </c>
    </row>
    <row r="9868" spans="1:16" ht="17.25">
      <c r="A9868" s="183" t="s">
        <v>19635</v>
      </c>
      <c r="B9868" s="183" t="s">
        <v>19636</v>
      </c>
      <c r="C9868" s="183" t="s">
        <v>5620</v>
      </c>
      <c r="D9868" s="183" t="s">
        <v>5621</v>
      </c>
      <c r="E9868" s="184"/>
      <c r="F9868" s="184"/>
      <c r="G9868" s="185"/>
      <c r="H9868" s="185"/>
      <c r="I9868" s="184"/>
      <c r="J9868" s="184"/>
      <c r="K9868" s="185" t="s">
        <v>410</v>
      </c>
      <c r="L9868" s="185"/>
      <c r="M9868" s="186"/>
      <c r="N9868" s="61" t="s">
        <v>410</v>
      </c>
      <c r="P9868" s="175" t="s">
        <v>5620</v>
      </c>
    </row>
    <row r="9869" spans="1:16" ht="17.25">
      <c r="A9869" s="183" t="s">
        <v>19637</v>
      </c>
      <c r="B9869" s="183" t="s">
        <v>19638</v>
      </c>
      <c r="C9869" s="183" t="s">
        <v>5620</v>
      </c>
      <c r="D9869" s="183" t="s">
        <v>5621</v>
      </c>
      <c r="E9869" s="184"/>
      <c r="F9869" s="184"/>
      <c r="G9869" s="185"/>
      <c r="H9869" s="185"/>
      <c r="I9869" s="184"/>
      <c r="J9869" s="184"/>
      <c r="K9869" s="185" t="s">
        <v>410</v>
      </c>
      <c r="L9869" s="185"/>
      <c r="M9869" s="186"/>
      <c r="N9869" s="61" t="s">
        <v>410</v>
      </c>
      <c r="P9869" s="175" t="s">
        <v>5620</v>
      </c>
    </row>
    <row r="9870" spans="1:16" ht="17.25">
      <c r="A9870" s="183" t="s">
        <v>19639</v>
      </c>
      <c r="B9870" s="183" t="s">
        <v>19640</v>
      </c>
      <c r="C9870" s="183" t="s">
        <v>5620</v>
      </c>
      <c r="D9870" s="183" t="s">
        <v>5621</v>
      </c>
      <c r="E9870" s="184"/>
      <c r="F9870" s="184"/>
      <c r="G9870" s="188"/>
      <c r="H9870" s="185"/>
      <c r="I9870" s="184"/>
      <c r="J9870" s="184"/>
      <c r="K9870" s="185" t="s">
        <v>410</v>
      </c>
      <c r="L9870" s="185"/>
      <c r="M9870" s="186"/>
      <c r="N9870" s="61" t="s">
        <v>410</v>
      </c>
      <c r="P9870" s="175" t="s">
        <v>5620</v>
      </c>
    </row>
    <row r="9871" spans="1:16" ht="17.25">
      <c r="A9871" s="183" t="s">
        <v>19641</v>
      </c>
      <c r="B9871" s="183" t="s">
        <v>19642</v>
      </c>
      <c r="C9871" s="183" t="s">
        <v>5620</v>
      </c>
      <c r="D9871" s="183" t="s">
        <v>5621</v>
      </c>
      <c r="E9871" s="184"/>
      <c r="F9871" s="184"/>
      <c r="G9871" s="185"/>
      <c r="H9871" s="185"/>
      <c r="I9871" s="184"/>
      <c r="J9871" s="184"/>
      <c r="K9871" s="185" t="s">
        <v>410</v>
      </c>
      <c r="L9871" s="185"/>
      <c r="M9871" s="186"/>
      <c r="N9871" s="61" t="s">
        <v>410</v>
      </c>
      <c r="P9871" s="175" t="s">
        <v>5620</v>
      </c>
    </row>
    <row r="9872" spans="1:16" ht="17.25">
      <c r="A9872" s="183" t="s">
        <v>19643</v>
      </c>
      <c r="B9872" s="183" t="s">
        <v>19644</v>
      </c>
      <c r="C9872" s="183" t="s">
        <v>5620</v>
      </c>
      <c r="D9872" s="183" t="s">
        <v>5621</v>
      </c>
      <c r="E9872" s="184"/>
      <c r="F9872" s="184"/>
      <c r="G9872" s="188"/>
      <c r="H9872" s="185"/>
      <c r="I9872" s="184"/>
      <c r="J9872" s="184"/>
      <c r="K9872" s="183" t="s">
        <v>410</v>
      </c>
      <c r="L9872" s="183"/>
      <c r="M9872" s="186"/>
      <c r="N9872" s="61" t="s">
        <v>410</v>
      </c>
      <c r="P9872" s="175" t="s">
        <v>5620</v>
      </c>
    </row>
    <row r="9873" spans="1:16" ht="17.25">
      <c r="A9873" s="183" t="s">
        <v>19645</v>
      </c>
      <c r="B9873" s="183" t="s">
        <v>19646</v>
      </c>
      <c r="C9873" s="183" t="s">
        <v>5620</v>
      </c>
      <c r="D9873" s="183" t="s">
        <v>5621</v>
      </c>
      <c r="E9873" s="184"/>
      <c r="F9873" s="184"/>
      <c r="G9873" s="185"/>
      <c r="H9873" s="185"/>
      <c r="I9873" s="184"/>
      <c r="J9873" s="184"/>
      <c r="K9873" s="185" t="s">
        <v>410</v>
      </c>
      <c r="L9873" s="185"/>
      <c r="M9873" s="186"/>
      <c r="N9873" s="61" t="s">
        <v>410</v>
      </c>
      <c r="P9873" s="175" t="s">
        <v>5620</v>
      </c>
    </row>
    <row r="9874" spans="1:16" ht="17.25">
      <c r="A9874" s="183" t="s">
        <v>19647</v>
      </c>
      <c r="B9874" s="183" t="s">
        <v>19648</v>
      </c>
      <c r="C9874" s="183" t="s">
        <v>5620</v>
      </c>
      <c r="D9874" s="183" t="s">
        <v>5621</v>
      </c>
      <c r="E9874" s="184"/>
      <c r="F9874" s="184"/>
      <c r="G9874" s="185"/>
      <c r="H9874" s="185"/>
      <c r="I9874" s="184"/>
      <c r="J9874" s="184"/>
      <c r="K9874" s="185" t="s">
        <v>410</v>
      </c>
      <c r="L9874" s="185"/>
      <c r="M9874" s="186"/>
      <c r="N9874" s="61" t="s">
        <v>410</v>
      </c>
      <c r="P9874" s="175" t="s">
        <v>5620</v>
      </c>
    </row>
    <row r="9875" spans="1:16" ht="17.25">
      <c r="A9875" s="183" t="s">
        <v>19649</v>
      </c>
      <c r="B9875" s="183" t="s">
        <v>19650</v>
      </c>
      <c r="C9875" s="183" t="s">
        <v>5620</v>
      </c>
      <c r="D9875" s="183" t="s">
        <v>5621</v>
      </c>
      <c r="E9875" s="184"/>
      <c r="F9875" s="184"/>
      <c r="G9875" s="188"/>
      <c r="H9875" s="185"/>
      <c r="I9875" s="184"/>
      <c r="J9875" s="184"/>
      <c r="K9875" s="185" t="s">
        <v>410</v>
      </c>
      <c r="L9875" s="185"/>
      <c r="M9875" s="186"/>
      <c r="N9875" s="61" t="s">
        <v>410</v>
      </c>
      <c r="P9875" s="175" t="s">
        <v>5620</v>
      </c>
    </row>
    <row r="9876" spans="1:16" ht="17.25">
      <c r="A9876" s="183" t="s">
        <v>19651</v>
      </c>
      <c r="B9876" s="183" t="s">
        <v>19652</v>
      </c>
      <c r="C9876" s="183" t="s">
        <v>5620</v>
      </c>
      <c r="D9876" s="183" t="s">
        <v>5621</v>
      </c>
      <c r="E9876" s="184"/>
      <c r="F9876" s="184"/>
      <c r="G9876" s="185"/>
      <c r="H9876" s="185"/>
      <c r="I9876" s="184"/>
      <c r="J9876" s="184"/>
      <c r="K9876" s="185" t="s">
        <v>410</v>
      </c>
      <c r="L9876" s="185"/>
      <c r="M9876" s="186"/>
      <c r="N9876" s="61" t="s">
        <v>410</v>
      </c>
      <c r="P9876" s="175" t="s">
        <v>5620</v>
      </c>
    </row>
    <row r="9877" spans="1:16" ht="17.25">
      <c r="A9877" s="183" t="s">
        <v>19653</v>
      </c>
      <c r="B9877" s="183" t="s">
        <v>19654</v>
      </c>
      <c r="C9877" s="183" t="s">
        <v>5620</v>
      </c>
      <c r="D9877" s="183" t="s">
        <v>5621</v>
      </c>
      <c r="E9877" s="184"/>
      <c r="F9877" s="184"/>
      <c r="G9877" s="188"/>
      <c r="H9877" s="185"/>
      <c r="I9877" s="184"/>
      <c r="J9877" s="184"/>
      <c r="K9877" s="185" t="s">
        <v>410</v>
      </c>
      <c r="L9877" s="185"/>
      <c r="M9877" s="186"/>
      <c r="N9877" s="61" t="s">
        <v>410</v>
      </c>
      <c r="P9877" s="175" t="s">
        <v>5620</v>
      </c>
    </row>
    <row r="9878" spans="1:16" ht="17.25">
      <c r="A9878" s="183" t="s">
        <v>19655</v>
      </c>
      <c r="B9878" s="183" t="s">
        <v>19656</v>
      </c>
      <c r="C9878" s="183" t="s">
        <v>5620</v>
      </c>
      <c r="D9878" s="183" t="s">
        <v>5621</v>
      </c>
      <c r="E9878" s="184"/>
      <c r="F9878" s="184"/>
      <c r="G9878" s="185"/>
      <c r="H9878" s="185"/>
      <c r="I9878" s="184"/>
      <c r="J9878" s="184"/>
      <c r="K9878" s="185" t="s">
        <v>410</v>
      </c>
      <c r="L9878" s="185"/>
      <c r="M9878" s="186"/>
      <c r="N9878" s="61" t="s">
        <v>410</v>
      </c>
      <c r="P9878" s="175" t="s">
        <v>5620</v>
      </c>
    </row>
    <row r="9879" spans="1:16" ht="17.25">
      <c r="A9879" s="183" t="s">
        <v>19657</v>
      </c>
      <c r="B9879" s="183" t="s">
        <v>19658</v>
      </c>
      <c r="C9879" s="183" t="s">
        <v>5620</v>
      </c>
      <c r="D9879" s="183" t="s">
        <v>5621</v>
      </c>
      <c r="E9879" s="184"/>
      <c r="F9879" s="184"/>
      <c r="G9879" s="185"/>
      <c r="H9879" s="185"/>
      <c r="I9879" s="184"/>
      <c r="J9879" s="184"/>
      <c r="K9879" s="185" t="s">
        <v>410</v>
      </c>
      <c r="L9879" s="185"/>
      <c r="M9879" s="186"/>
      <c r="N9879" s="61" t="s">
        <v>410</v>
      </c>
      <c r="P9879" s="175" t="s">
        <v>5620</v>
      </c>
    </row>
    <row r="9880" spans="1:16" ht="17.25">
      <c r="A9880" s="183" t="s">
        <v>19659</v>
      </c>
      <c r="B9880" s="183" t="s">
        <v>19660</v>
      </c>
      <c r="C9880" s="183" t="s">
        <v>5620</v>
      </c>
      <c r="D9880" s="183" t="s">
        <v>5621</v>
      </c>
      <c r="E9880" s="184"/>
      <c r="F9880" s="184"/>
      <c r="G9880" s="188"/>
      <c r="H9880" s="185"/>
      <c r="I9880" s="184"/>
      <c r="J9880" s="184"/>
      <c r="K9880" s="185" t="s">
        <v>410</v>
      </c>
      <c r="L9880" s="185"/>
      <c r="M9880" s="186"/>
      <c r="N9880" s="61" t="s">
        <v>410</v>
      </c>
      <c r="P9880" s="175" t="s">
        <v>5620</v>
      </c>
    </row>
    <row r="9881" spans="1:16" ht="17.25">
      <c r="A9881" s="183" t="s">
        <v>19661</v>
      </c>
      <c r="B9881" s="183" t="s">
        <v>19662</v>
      </c>
      <c r="C9881" s="183" t="s">
        <v>5620</v>
      </c>
      <c r="D9881" s="183" t="s">
        <v>5621</v>
      </c>
      <c r="E9881" s="184"/>
      <c r="F9881" s="184"/>
      <c r="G9881" s="185"/>
      <c r="H9881" s="185"/>
      <c r="I9881" s="184"/>
      <c r="J9881" s="184"/>
      <c r="K9881" s="185" t="s">
        <v>410</v>
      </c>
      <c r="L9881" s="185"/>
      <c r="M9881" s="186"/>
      <c r="N9881" s="61" t="s">
        <v>410</v>
      </c>
      <c r="P9881" s="175" t="s">
        <v>5620</v>
      </c>
    </row>
    <row r="9882" spans="1:16" ht="17.25">
      <c r="A9882" s="183" t="s">
        <v>19663</v>
      </c>
      <c r="B9882" s="183" t="s">
        <v>19664</v>
      </c>
      <c r="C9882" s="183" t="s">
        <v>5620</v>
      </c>
      <c r="D9882" s="183" t="s">
        <v>5621</v>
      </c>
      <c r="E9882" s="184"/>
      <c r="F9882" s="184"/>
      <c r="G9882" s="185"/>
      <c r="H9882" s="185"/>
      <c r="I9882" s="184"/>
      <c r="J9882" s="184"/>
      <c r="K9882" s="185" t="s">
        <v>410</v>
      </c>
      <c r="L9882" s="185"/>
      <c r="M9882" s="186"/>
      <c r="N9882" s="61" t="s">
        <v>410</v>
      </c>
      <c r="P9882" s="175" t="s">
        <v>5620</v>
      </c>
    </row>
    <row r="9883" spans="1:16" ht="17.25">
      <c r="A9883" s="183" t="s">
        <v>19665</v>
      </c>
      <c r="B9883" s="183" t="s">
        <v>19666</v>
      </c>
      <c r="C9883" s="183" t="s">
        <v>49</v>
      </c>
      <c r="D9883" s="183" t="s">
        <v>50</v>
      </c>
      <c r="E9883" s="184">
        <v>293</v>
      </c>
      <c r="F9883" s="184">
        <v>260</v>
      </c>
      <c r="G9883" s="185" t="s">
        <v>263</v>
      </c>
      <c r="H9883" s="185"/>
      <c r="I9883" s="184">
        <v>95.61</v>
      </c>
      <c r="J9883" s="184">
        <v>355.61</v>
      </c>
      <c r="K9883" s="185">
        <v>146</v>
      </c>
      <c r="L9883" s="185"/>
      <c r="M9883" s="186"/>
      <c r="N9883" s="61" t="s">
        <v>51</v>
      </c>
      <c r="P9883" s="175" t="s">
        <v>49</v>
      </c>
    </row>
    <row r="9884" spans="1:16" ht="17.25">
      <c r="A9884" s="183" t="s">
        <v>19667</v>
      </c>
      <c r="B9884" s="183" t="s">
        <v>19668</v>
      </c>
      <c r="C9884" s="183" t="s">
        <v>49</v>
      </c>
      <c r="D9884" s="183" t="s">
        <v>50</v>
      </c>
      <c r="E9884" s="184">
        <v>156</v>
      </c>
      <c r="F9884" s="184">
        <v>130</v>
      </c>
      <c r="G9884" s="185" t="s">
        <v>107</v>
      </c>
      <c r="H9884" s="185"/>
      <c r="I9884" s="184">
        <v>49.14</v>
      </c>
      <c r="J9884" s="184">
        <v>179.14</v>
      </c>
      <c r="K9884" s="185">
        <v>145</v>
      </c>
      <c r="L9884" s="185"/>
      <c r="M9884" s="186"/>
      <c r="N9884" s="61" t="s">
        <v>51</v>
      </c>
      <c r="P9884" s="175" t="s">
        <v>49</v>
      </c>
    </row>
    <row r="9885" spans="1:16" ht="17.25">
      <c r="A9885" s="183" t="s">
        <v>19669</v>
      </c>
      <c r="B9885" s="183" t="s">
        <v>19670</v>
      </c>
      <c r="C9885" s="183" t="s">
        <v>49</v>
      </c>
      <c r="D9885" s="183" t="s">
        <v>50</v>
      </c>
      <c r="E9885" s="184">
        <v>295</v>
      </c>
      <c r="F9885" s="184">
        <v>230</v>
      </c>
      <c r="G9885" s="188" t="s">
        <v>203</v>
      </c>
      <c r="H9885" s="183"/>
      <c r="I9885" s="184">
        <v>118.41</v>
      </c>
      <c r="J9885" s="184">
        <v>348.41</v>
      </c>
      <c r="K9885" s="183">
        <v>0</v>
      </c>
      <c r="L9885" s="183"/>
      <c r="M9885" s="186"/>
      <c r="N9885" s="61" t="s">
        <v>51</v>
      </c>
      <c r="P9885" s="175" t="s">
        <v>49</v>
      </c>
    </row>
    <row r="9886" spans="1:16" ht="17.25">
      <c r="A9886" s="183" t="s">
        <v>19671</v>
      </c>
      <c r="B9886" s="183" t="s">
        <v>19672</v>
      </c>
      <c r="C9886" s="183" t="s">
        <v>49</v>
      </c>
      <c r="D9886" s="183" t="s">
        <v>50</v>
      </c>
      <c r="E9886" s="184"/>
      <c r="F9886" s="184"/>
      <c r="G9886" s="188"/>
      <c r="H9886" s="183"/>
      <c r="I9886" s="184"/>
      <c r="J9886" s="184"/>
      <c r="K9886" s="183" t="s">
        <v>410</v>
      </c>
      <c r="L9886" s="183"/>
      <c r="M9886" s="186"/>
      <c r="N9886" s="61" t="s">
        <v>410</v>
      </c>
      <c r="P9886" s="175" t="s">
        <v>49</v>
      </c>
    </row>
    <row r="9887" spans="1:16" ht="17.25">
      <c r="A9887" s="183" t="s">
        <v>19673</v>
      </c>
      <c r="B9887" s="183" t="s">
        <v>19674</v>
      </c>
      <c r="C9887" s="183" t="s">
        <v>49</v>
      </c>
      <c r="D9887" s="183" t="s">
        <v>50</v>
      </c>
      <c r="E9887" s="184">
        <v>512</v>
      </c>
      <c r="F9887" s="184">
        <v>512</v>
      </c>
      <c r="G9887" s="188"/>
      <c r="H9887" s="183"/>
      <c r="I9887" s="184">
        <v>208.63</v>
      </c>
      <c r="J9887" s="184">
        <v>720.63</v>
      </c>
      <c r="K9887" s="185">
        <v>0</v>
      </c>
      <c r="L9887" s="185"/>
      <c r="M9887" s="186"/>
      <c r="N9887" s="61" t="s">
        <v>51</v>
      </c>
      <c r="P9887" s="175" t="s">
        <v>49</v>
      </c>
    </row>
    <row r="9888" spans="1:16" ht="17.25">
      <c r="A9888" s="183" t="s">
        <v>19675</v>
      </c>
      <c r="B9888" s="183" t="s">
        <v>19676</v>
      </c>
      <c r="C9888" s="183" t="s">
        <v>49</v>
      </c>
      <c r="D9888" s="183" t="s">
        <v>50</v>
      </c>
      <c r="E9888" s="184">
        <v>512</v>
      </c>
      <c r="F9888" s="184">
        <v>512</v>
      </c>
      <c r="G9888" s="188"/>
      <c r="H9888" s="183"/>
      <c r="I9888" s="184">
        <v>208.63</v>
      </c>
      <c r="J9888" s="184">
        <v>720.63</v>
      </c>
      <c r="K9888" s="185">
        <v>0</v>
      </c>
      <c r="L9888" s="185"/>
      <c r="M9888" s="186"/>
      <c r="N9888" s="61" t="s">
        <v>51</v>
      </c>
      <c r="P9888" s="175" t="s">
        <v>49</v>
      </c>
    </row>
    <row r="9889" spans="1:16" ht="17.25">
      <c r="A9889" s="183" t="s">
        <v>19677</v>
      </c>
      <c r="B9889" s="183" t="s">
        <v>19678</v>
      </c>
      <c r="C9889" s="183" t="s">
        <v>49</v>
      </c>
      <c r="D9889" s="183" t="s">
        <v>50</v>
      </c>
      <c r="E9889" s="184"/>
      <c r="F9889" s="184"/>
      <c r="G9889" s="188"/>
      <c r="H9889" s="185"/>
      <c r="I9889" s="184"/>
      <c r="J9889" s="184"/>
      <c r="K9889" s="183" t="s">
        <v>410</v>
      </c>
      <c r="L9889" s="183"/>
      <c r="M9889" s="186"/>
      <c r="N9889" s="61" t="s">
        <v>410</v>
      </c>
      <c r="P9889" s="175" t="s">
        <v>49</v>
      </c>
    </row>
    <row r="9890" spans="1:16" ht="17.25">
      <c r="A9890" s="183" t="s">
        <v>19679</v>
      </c>
      <c r="B9890" s="183" t="s">
        <v>19680</v>
      </c>
      <c r="C9890" s="183" t="s">
        <v>49</v>
      </c>
      <c r="D9890" s="183" t="s">
        <v>50</v>
      </c>
      <c r="E9890" s="184"/>
      <c r="F9890" s="184"/>
      <c r="G9890" s="188"/>
      <c r="H9890" s="185"/>
      <c r="I9890" s="184"/>
      <c r="J9890" s="184"/>
      <c r="K9890" s="183" t="s">
        <v>410</v>
      </c>
      <c r="L9890" s="183"/>
      <c r="M9890" s="186"/>
      <c r="N9890" s="61" t="s">
        <v>410</v>
      </c>
      <c r="P9890" s="175" t="s">
        <v>49</v>
      </c>
    </row>
    <row r="9891" spans="1:16" ht="17.25">
      <c r="A9891" s="183" t="s">
        <v>19681</v>
      </c>
      <c r="B9891" s="183" t="s">
        <v>19682</v>
      </c>
      <c r="C9891" s="183" t="s">
        <v>49</v>
      </c>
      <c r="D9891" s="183" t="s">
        <v>50</v>
      </c>
      <c r="E9891" s="184"/>
      <c r="F9891" s="184"/>
      <c r="G9891" s="185"/>
      <c r="H9891" s="185"/>
      <c r="I9891" s="184"/>
      <c r="J9891" s="184"/>
      <c r="K9891" s="185" t="s">
        <v>410</v>
      </c>
      <c r="L9891" s="185"/>
      <c r="M9891" s="186"/>
      <c r="N9891" s="61" t="s">
        <v>410</v>
      </c>
      <c r="P9891" s="175" t="s">
        <v>49</v>
      </c>
    </row>
    <row r="9892" spans="1:16" ht="17.25">
      <c r="A9892" s="183" t="s">
        <v>19683</v>
      </c>
      <c r="B9892" s="183" t="s">
        <v>19684</v>
      </c>
      <c r="C9892" s="183" t="s">
        <v>49</v>
      </c>
      <c r="D9892" s="183" t="s">
        <v>50</v>
      </c>
      <c r="E9892" s="184"/>
      <c r="F9892" s="184"/>
      <c r="G9892" s="185"/>
      <c r="H9892" s="185"/>
      <c r="I9892" s="184"/>
      <c r="J9892" s="184"/>
      <c r="K9892" s="185" t="s">
        <v>410</v>
      </c>
      <c r="L9892" s="185"/>
      <c r="M9892" s="186"/>
      <c r="N9892" s="61" t="s">
        <v>410</v>
      </c>
      <c r="P9892" s="175" t="s">
        <v>49</v>
      </c>
    </row>
    <row r="9893" spans="1:16" ht="17.25">
      <c r="A9893" s="183" t="s">
        <v>19685</v>
      </c>
      <c r="B9893" s="183" t="s">
        <v>19686</v>
      </c>
      <c r="C9893" s="183" t="s">
        <v>49</v>
      </c>
      <c r="D9893" s="183" t="s">
        <v>50</v>
      </c>
      <c r="E9893" s="184"/>
      <c r="F9893" s="184"/>
      <c r="G9893" s="185"/>
      <c r="H9893" s="185"/>
      <c r="I9893" s="184"/>
      <c r="J9893" s="184"/>
      <c r="K9893" s="185" t="s">
        <v>410</v>
      </c>
      <c r="L9893" s="185"/>
      <c r="M9893" s="186"/>
      <c r="N9893" s="61" t="s">
        <v>410</v>
      </c>
      <c r="P9893" s="175" t="s">
        <v>49</v>
      </c>
    </row>
    <row r="9894" spans="1:16" ht="17.25">
      <c r="A9894" s="183" t="s">
        <v>19687</v>
      </c>
      <c r="B9894" s="183" t="s">
        <v>19688</v>
      </c>
      <c r="C9894" s="183" t="s">
        <v>49</v>
      </c>
      <c r="D9894" s="183" t="s">
        <v>50</v>
      </c>
      <c r="E9894" s="184"/>
      <c r="F9894" s="184"/>
      <c r="G9894" s="185"/>
      <c r="H9894" s="185"/>
      <c r="I9894" s="184"/>
      <c r="J9894" s="184"/>
      <c r="K9894" s="185" t="s">
        <v>410</v>
      </c>
      <c r="L9894" s="185"/>
      <c r="M9894" s="186"/>
      <c r="N9894" s="61" t="s">
        <v>410</v>
      </c>
      <c r="P9894" s="175" t="s">
        <v>49</v>
      </c>
    </row>
    <row r="9895" spans="1:16" ht="17.25">
      <c r="A9895" s="183" t="s">
        <v>19689</v>
      </c>
      <c r="B9895" s="183" t="s">
        <v>19690</v>
      </c>
      <c r="C9895" s="183" t="s">
        <v>49</v>
      </c>
      <c r="D9895" s="183" t="s">
        <v>50</v>
      </c>
      <c r="E9895" s="184">
        <v>249</v>
      </c>
      <c r="F9895" s="184">
        <v>249</v>
      </c>
      <c r="G9895" s="185"/>
      <c r="H9895" s="185"/>
      <c r="I9895" s="184">
        <v>87.65</v>
      </c>
      <c r="J9895" s="184">
        <v>336.65</v>
      </c>
      <c r="K9895" s="185">
        <v>16</v>
      </c>
      <c r="L9895" s="185" t="s">
        <v>76</v>
      </c>
      <c r="M9895" s="186" t="s">
        <v>127</v>
      </c>
      <c r="N9895" s="61" t="s">
        <v>51</v>
      </c>
      <c r="P9895" s="175" t="s">
        <v>49</v>
      </c>
    </row>
    <row r="9896" spans="1:16" ht="17.25">
      <c r="A9896" s="183" t="s">
        <v>19691</v>
      </c>
      <c r="B9896" s="183" t="s">
        <v>19692</v>
      </c>
      <c r="C9896" s="183" t="s">
        <v>49</v>
      </c>
      <c r="D9896" s="183" t="s">
        <v>50</v>
      </c>
      <c r="E9896" s="184"/>
      <c r="F9896" s="184"/>
      <c r="G9896" s="185"/>
      <c r="H9896" s="185"/>
      <c r="I9896" s="184"/>
      <c r="J9896" s="184"/>
      <c r="K9896" s="185" t="s">
        <v>410</v>
      </c>
      <c r="L9896" s="185"/>
      <c r="M9896" s="186"/>
      <c r="N9896" s="61" t="s">
        <v>410</v>
      </c>
      <c r="P9896" s="175" t="s">
        <v>49</v>
      </c>
    </row>
    <row r="9897" spans="1:16" ht="17.25">
      <c r="A9897" s="183" t="s">
        <v>19693</v>
      </c>
      <c r="B9897" s="183" t="s">
        <v>19694</v>
      </c>
      <c r="C9897" s="183" t="s">
        <v>49</v>
      </c>
      <c r="D9897" s="183" t="s">
        <v>50</v>
      </c>
      <c r="E9897" s="184">
        <v>218</v>
      </c>
      <c r="F9897" s="184">
        <v>218</v>
      </c>
      <c r="G9897" s="185"/>
      <c r="H9897" s="185"/>
      <c r="I9897" s="184">
        <v>83.87</v>
      </c>
      <c r="J9897" s="184">
        <v>301.87</v>
      </c>
      <c r="K9897" s="185">
        <v>105</v>
      </c>
      <c r="L9897" s="185"/>
      <c r="M9897" s="186"/>
      <c r="N9897" s="61" t="s">
        <v>51</v>
      </c>
      <c r="P9897" s="175" t="s">
        <v>49</v>
      </c>
    </row>
    <row r="9898" spans="1:16" ht="17.25">
      <c r="A9898" s="183" t="s">
        <v>19695</v>
      </c>
      <c r="B9898" s="183" t="s">
        <v>19696</v>
      </c>
      <c r="C9898" s="183" t="s">
        <v>49</v>
      </c>
      <c r="D9898" s="183" t="s">
        <v>50</v>
      </c>
      <c r="E9898" s="184"/>
      <c r="F9898" s="184"/>
      <c r="G9898" s="185"/>
      <c r="H9898" s="185"/>
      <c r="I9898" s="184"/>
      <c r="J9898" s="184"/>
      <c r="K9898" s="185" t="s">
        <v>410</v>
      </c>
      <c r="L9898" s="185"/>
      <c r="M9898" s="186"/>
      <c r="N9898" s="61" t="s">
        <v>410</v>
      </c>
      <c r="P9898" s="175" t="s">
        <v>49</v>
      </c>
    </row>
    <row r="9899" spans="1:16" ht="17.25">
      <c r="A9899" s="183" t="s">
        <v>19697</v>
      </c>
      <c r="B9899" s="183" t="s">
        <v>19698</v>
      </c>
      <c r="C9899" s="183" t="s">
        <v>49</v>
      </c>
      <c r="D9899" s="183" t="s">
        <v>50</v>
      </c>
      <c r="E9899" s="184">
        <v>340</v>
      </c>
      <c r="F9899" s="184">
        <v>285</v>
      </c>
      <c r="G9899" s="185" t="s">
        <v>107</v>
      </c>
      <c r="H9899" s="185"/>
      <c r="I9899" s="184">
        <v>109.88</v>
      </c>
      <c r="J9899" s="184">
        <v>394.88</v>
      </c>
      <c r="K9899" s="185">
        <v>0</v>
      </c>
      <c r="L9899" s="185"/>
      <c r="M9899" s="186"/>
      <c r="N9899" s="61" t="s">
        <v>51</v>
      </c>
      <c r="P9899" s="175" t="s">
        <v>49</v>
      </c>
    </row>
    <row r="9900" spans="1:16" ht="17.25">
      <c r="A9900" s="183" t="s">
        <v>19699</v>
      </c>
      <c r="B9900" s="183" t="s">
        <v>16772</v>
      </c>
      <c r="C9900" s="183" t="s">
        <v>49</v>
      </c>
      <c r="D9900" s="183" t="s">
        <v>50</v>
      </c>
      <c r="E9900" s="184">
        <v>209</v>
      </c>
      <c r="F9900" s="184">
        <v>209</v>
      </c>
      <c r="G9900" s="185"/>
      <c r="H9900" s="185"/>
      <c r="I9900" s="184">
        <v>78.09</v>
      </c>
      <c r="J9900" s="184">
        <v>287.09</v>
      </c>
      <c r="K9900" s="185">
        <v>78</v>
      </c>
      <c r="L9900" s="185"/>
      <c r="M9900" s="186"/>
      <c r="N9900" s="61" t="s">
        <v>51</v>
      </c>
      <c r="P9900" s="175" t="s">
        <v>49</v>
      </c>
    </row>
    <row r="9901" spans="1:16" ht="276">
      <c r="A9901" s="183" t="s">
        <v>19700</v>
      </c>
      <c r="B9901" s="190" t="s">
        <v>19701</v>
      </c>
      <c r="C9901" s="183" t="s">
        <v>49</v>
      </c>
      <c r="D9901" s="183" t="s">
        <v>50</v>
      </c>
      <c r="E9901" s="184">
        <v>187</v>
      </c>
      <c r="F9901" s="184">
        <v>110</v>
      </c>
      <c r="G9901" s="185" t="s">
        <v>1779</v>
      </c>
      <c r="H9901" s="185"/>
      <c r="I9901" s="184">
        <v>39.22</v>
      </c>
      <c r="J9901" s="184">
        <v>149.22</v>
      </c>
      <c r="K9901" s="185">
        <v>150</v>
      </c>
      <c r="L9901" s="185"/>
      <c r="M9901" s="186"/>
      <c r="N9901" s="61" t="s">
        <v>51</v>
      </c>
      <c r="P9901" s="175" t="s">
        <v>49</v>
      </c>
    </row>
    <row r="9902" spans="1:16" ht="241.5">
      <c r="A9902" s="183" t="s">
        <v>19702</v>
      </c>
      <c r="B9902" s="190" t="s">
        <v>19703</v>
      </c>
      <c r="C9902" s="183" t="s">
        <v>49</v>
      </c>
      <c r="D9902" s="183" t="s">
        <v>50</v>
      </c>
      <c r="E9902" s="184"/>
      <c r="F9902" s="184"/>
      <c r="G9902" s="185"/>
      <c r="H9902" s="185"/>
      <c r="I9902" s="184"/>
      <c r="J9902" s="184"/>
      <c r="K9902" s="185" t="s">
        <v>410</v>
      </c>
      <c r="L9902" s="185"/>
      <c r="M9902" s="186"/>
      <c r="N9902" s="61" t="s">
        <v>410</v>
      </c>
      <c r="P9902" s="175" t="s">
        <v>49</v>
      </c>
    </row>
    <row r="9903" spans="1:16" ht="189.75">
      <c r="A9903" s="183" t="s">
        <v>19704</v>
      </c>
      <c r="B9903" s="190" t="s">
        <v>19705</v>
      </c>
      <c r="C9903" s="183" t="s">
        <v>49</v>
      </c>
      <c r="D9903" s="183" t="s">
        <v>50</v>
      </c>
      <c r="E9903" s="184"/>
      <c r="F9903" s="184"/>
      <c r="G9903" s="185"/>
      <c r="H9903" s="185"/>
      <c r="I9903" s="184"/>
      <c r="J9903" s="184"/>
      <c r="K9903" s="185" t="s">
        <v>410</v>
      </c>
      <c r="L9903" s="185"/>
      <c r="M9903" s="186"/>
      <c r="N9903" s="61" t="s">
        <v>410</v>
      </c>
      <c r="P9903" s="175" t="s">
        <v>49</v>
      </c>
    </row>
    <row r="9904" spans="1:16" ht="17.25">
      <c r="A9904" s="183" t="s">
        <v>19706</v>
      </c>
      <c r="B9904" s="183" t="s">
        <v>19707</v>
      </c>
      <c r="C9904" s="183" t="s">
        <v>49</v>
      </c>
      <c r="D9904" s="183" t="s">
        <v>50</v>
      </c>
      <c r="E9904" s="184">
        <v>318</v>
      </c>
      <c r="F9904" s="184">
        <v>318</v>
      </c>
      <c r="G9904" s="185"/>
      <c r="H9904" s="185"/>
      <c r="I9904" s="184">
        <v>91.04</v>
      </c>
      <c r="J9904" s="184">
        <v>409.04</v>
      </c>
      <c r="K9904" s="185">
        <v>1</v>
      </c>
      <c r="L9904" s="185"/>
      <c r="M9904" s="186"/>
      <c r="N9904" s="61" t="s">
        <v>51</v>
      </c>
      <c r="P9904" s="175" t="s">
        <v>49</v>
      </c>
    </row>
    <row r="9905" spans="1:16" ht="17.25">
      <c r="A9905" s="183" t="s">
        <v>19708</v>
      </c>
      <c r="B9905" s="183" t="s">
        <v>19709</v>
      </c>
      <c r="C9905" s="183" t="s">
        <v>49</v>
      </c>
      <c r="D9905" s="183" t="s">
        <v>50</v>
      </c>
      <c r="E9905" s="184"/>
      <c r="F9905" s="184"/>
      <c r="G9905" s="185"/>
      <c r="H9905" s="185"/>
      <c r="I9905" s="184"/>
      <c r="J9905" s="184"/>
      <c r="K9905" s="185" t="s">
        <v>410</v>
      </c>
      <c r="L9905" s="185"/>
      <c r="M9905" s="186"/>
      <c r="N9905" s="61" t="s">
        <v>410</v>
      </c>
      <c r="P9905" s="175" t="s">
        <v>49</v>
      </c>
    </row>
    <row r="9906" spans="1:16" ht="17.25">
      <c r="A9906" s="183" t="s">
        <v>19710</v>
      </c>
      <c r="B9906" s="183" t="s">
        <v>19711</v>
      </c>
      <c r="C9906" s="183" t="s">
        <v>49</v>
      </c>
      <c r="D9906" s="183" t="s">
        <v>50</v>
      </c>
      <c r="E9906" s="184">
        <v>201</v>
      </c>
      <c r="F9906" s="184">
        <v>160</v>
      </c>
      <c r="G9906" s="185" t="s">
        <v>688</v>
      </c>
      <c r="H9906" s="185"/>
      <c r="I9906" s="184">
        <v>72.75</v>
      </c>
      <c r="J9906" s="184">
        <v>232.75</v>
      </c>
      <c r="K9906" s="185">
        <v>51</v>
      </c>
      <c r="L9906" s="185" t="s">
        <v>57</v>
      </c>
      <c r="M9906" s="186" t="s">
        <v>250</v>
      </c>
      <c r="N9906" s="61" t="s">
        <v>51</v>
      </c>
      <c r="P9906" s="175" t="s">
        <v>49</v>
      </c>
    </row>
    <row r="9907" spans="1:16" ht="17.25">
      <c r="A9907" s="183" t="s">
        <v>19712</v>
      </c>
      <c r="B9907" s="183" t="s">
        <v>19713</v>
      </c>
      <c r="C9907" s="183" t="s">
        <v>49</v>
      </c>
      <c r="D9907" s="183" t="s">
        <v>50</v>
      </c>
      <c r="E9907" s="184">
        <v>288</v>
      </c>
      <c r="F9907" s="184">
        <v>288</v>
      </c>
      <c r="G9907" s="188"/>
      <c r="H9907" s="185"/>
      <c r="I9907" s="184">
        <v>95.48</v>
      </c>
      <c r="J9907" s="184">
        <v>383.48</v>
      </c>
      <c r="K9907" s="185">
        <v>253</v>
      </c>
      <c r="L9907" s="185"/>
      <c r="M9907" s="186"/>
      <c r="N9907" s="61" t="s">
        <v>51</v>
      </c>
      <c r="P9907" s="175" t="s">
        <v>49</v>
      </c>
    </row>
    <row r="9908" spans="1:16" ht="17.25">
      <c r="A9908" s="183" t="s">
        <v>19714</v>
      </c>
      <c r="B9908" s="183" t="s">
        <v>19715</v>
      </c>
      <c r="C9908" s="183" t="s">
        <v>49</v>
      </c>
      <c r="D9908" s="183" t="s">
        <v>50</v>
      </c>
      <c r="E9908" s="184"/>
      <c r="F9908" s="184"/>
      <c r="G9908" s="185"/>
      <c r="H9908" s="185"/>
      <c r="I9908" s="184"/>
      <c r="J9908" s="184"/>
      <c r="K9908" s="185" t="s">
        <v>410</v>
      </c>
      <c r="L9908" s="185"/>
      <c r="M9908" s="186"/>
      <c r="N9908" s="61" t="s">
        <v>410</v>
      </c>
      <c r="P9908" s="175" t="s">
        <v>49</v>
      </c>
    </row>
    <row r="9909" spans="1:16" ht="17.25">
      <c r="A9909" s="183" t="s">
        <v>19716</v>
      </c>
      <c r="B9909" s="183" t="s">
        <v>19717</v>
      </c>
      <c r="C9909" s="183" t="s">
        <v>49</v>
      </c>
      <c r="D9909" s="183" t="s">
        <v>50</v>
      </c>
      <c r="E9909" s="184"/>
      <c r="F9909" s="184"/>
      <c r="G9909" s="185"/>
      <c r="H9909" s="185"/>
      <c r="I9909" s="184"/>
      <c r="J9909" s="184"/>
      <c r="K9909" s="185" t="s">
        <v>410</v>
      </c>
      <c r="L9909" s="185"/>
      <c r="M9909" s="186"/>
      <c r="N9909" s="61" t="s">
        <v>410</v>
      </c>
      <c r="P9909" s="175" t="s">
        <v>49</v>
      </c>
    </row>
    <row r="9910" spans="1:16" ht="17.25">
      <c r="A9910" s="183" t="s">
        <v>19718</v>
      </c>
      <c r="B9910" s="183" t="s">
        <v>19719</v>
      </c>
      <c r="C9910" s="183" t="s">
        <v>49</v>
      </c>
      <c r="D9910" s="183" t="s">
        <v>50</v>
      </c>
      <c r="E9910" s="184">
        <v>485</v>
      </c>
      <c r="F9910" s="184">
        <v>375</v>
      </c>
      <c r="G9910" s="185" t="s">
        <v>203</v>
      </c>
      <c r="H9910" s="185"/>
      <c r="I9910" s="184">
        <v>152.23</v>
      </c>
      <c r="J9910" s="184">
        <v>527.23</v>
      </c>
      <c r="K9910" s="185">
        <v>58</v>
      </c>
      <c r="L9910" s="185"/>
      <c r="M9910" s="186"/>
      <c r="N9910" s="61" t="s">
        <v>51</v>
      </c>
      <c r="P9910" s="175" t="s">
        <v>49</v>
      </c>
    </row>
    <row r="9911" spans="1:16" ht="17.25">
      <c r="A9911" s="183" t="s">
        <v>19720</v>
      </c>
      <c r="B9911" s="183" t="s">
        <v>19721</v>
      </c>
      <c r="C9911" s="183" t="s">
        <v>49</v>
      </c>
      <c r="D9911" s="183" t="s">
        <v>50</v>
      </c>
      <c r="E9911" s="184"/>
      <c r="F9911" s="184"/>
      <c r="G9911" s="188"/>
      <c r="H9911" s="183"/>
      <c r="I9911" s="184"/>
      <c r="J9911" s="184"/>
      <c r="K9911" s="185" t="s">
        <v>410</v>
      </c>
      <c r="L9911" s="185"/>
      <c r="M9911" s="186"/>
      <c r="N9911" s="61" t="s">
        <v>410</v>
      </c>
      <c r="P9911" s="175" t="s">
        <v>49</v>
      </c>
    </row>
    <row r="9912" spans="1:16" ht="17.25">
      <c r="A9912" s="183" t="s">
        <v>19722</v>
      </c>
      <c r="B9912" s="183" t="s">
        <v>19723</v>
      </c>
      <c r="C9912" s="183" t="s">
        <v>49</v>
      </c>
      <c r="D9912" s="183" t="s">
        <v>50</v>
      </c>
      <c r="E9912" s="184">
        <v>159</v>
      </c>
      <c r="F9912" s="184">
        <v>159</v>
      </c>
      <c r="G9912" s="188"/>
      <c r="H9912" s="183"/>
      <c r="I9912" s="184">
        <v>56.18</v>
      </c>
      <c r="J9912" s="184">
        <v>215.18</v>
      </c>
      <c r="K9912" s="185">
        <v>124</v>
      </c>
      <c r="L9912" s="185"/>
      <c r="M9912" s="186"/>
      <c r="N9912" s="61" t="s">
        <v>51</v>
      </c>
      <c r="P9912" s="175" t="s">
        <v>49</v>
      </c>
    </row>
    <row r="9913" spans="1:16" ht="17.25">
      <c r="A9913" s="183" t="s">
        <v>19724</v>
      </c>
      <c r="B9913" s="183" t="s">
        <v>19725</v>
      </c>
      <c r="C9913" s="183" t="s">
        <v>49</v>
      </c>
      <c r="D9913" s="183" t="s">
        <v>50</v>
      </c>
      <c r="E9913" s="184">
        <v>159</v>
      </c>
      <c r="F9913" s="184">
        <v>159</v>
      </c>
      <c r="G9913" s="188"/>
      <c r="H9913" s="183"/>
      <c r="I9913" s="184">
        <v>56.18</v>
      </c>
      <c r="J9913" s="184">
        <v>215.18</v>
      </c>
      <c r="K9913" s="183">
        <v>147</v>
      </c>
      <c r="L9913" s="183"/>
      <c r="M9913" s="186"/>
      <c r="N9913" s="61" t="s">
        <v>51</v>
      </c>
      <c r="P9913" s="175" t="s">
        <v>49</v>
      </c>
    </row>
    <row r="9914" spans="1:16" ht="17.25">
      <c r="A9914" s="183" t="s">
        <v>19726</v>
      </c>
      <c r="B9914" s="183" t="s">
        <v>19727</v>
      </c>
      <c r="C9914" s="183" t="s">
        <v>49</v>
      </c>
      <c r="D9914" s="183" t="s">
        <v>50</v>
      </c>
      <c r="E9914" s="184">
        <v>278</v>
      </c>
      <c r="F9914" s="184">
        <v>278</v>
      </c>
      <c r="G9914" s="188"/>
      <c r="H9914" s="183"/>
      <c r="I9914" s="184">
        <v>85.6</v>
      </c>
      <c r="J9914" s="184">
        <v>363.6</v>
      </c>
      <c r="K9914" s="183">
        <v>371</v>
      </c>
      <c r="L9914" s="183"/>
      <c r="M9914" s="186"/>
      <c r="N9914" s="61" t="s">
        <v>51</v>
      </c>
      <c r="P9914" s="175" t="s">
        <v>49</v>
      </c>
    </row>
    <row r="9915" spans="1:16" ht="17.25">
      <c r="A9915" s="183" t="s">
        <v>19728</v>
      </c>
      <c r="B9915" s="183" t="s">
        <v>19729</v>
      </c>
      <c r="C9915" s="183" t="s">
        <v>49</v>
      </c>
      <c r="D9915" s="183" t="s">
        <v>50</v>
      </c>
      <c r="E9915" s="184"/>
      <c r="F9915" s="184"/>
      <c r="G9915" s="188"/>
      <c r="H9915" s="185"/>
      <c r="I9915" s="184"/>
      <c r="J9915" s="184"/>
      <c r="K9915" s="183" t="s">
        <v>410</v>
      </c>
      <c r="L9915" s="183"/>
      <c r="M9915" s="186"/>
      <c r="N9915" s="61" t="s">
        <v>410</v>
      </c>
      <c r="P9915" s="175" t="s">
        <v>49</v>
      </c>
    </row>
    <row r="9916" spans="1:16" ht="17.25">
      <c r="A9916" s="183" t="s">
        <v>19730</v>
      </c>
      <c r="B9916" s="183" t="s">
        <v>19731</v>
      </c>
      <c r="C9916" s="183" t="s">
        <v>49</v>
      </c>
      <c r="D9916" s="183" t="s">
        <v>50</v>
      </c>
      <c r="E9916" s="184">
        <v>436</v>
      </c>
      <c r="F9916" s="184">
        <v>299</v>
      </c>
      <c r="G9916" s="188" t="s">
        <v>421</v>
      </c>
      <c r="H9916" s="185"/>
      <c r="I9916" s="184">
        <v>137.74</v>
      </c>
      <c r="J9916" s="184">
        <v>436.74</v>
      </c>
      <c r="K9916" s="183">
        <v>1</v>
      </c>
      <c r="L9916" s="183"/>
      <c r="M9916" s="186"/>
      <c r="N9916" s="61" t="s">
        <v>51</v>
      </c>
      <c r="P9916" s="175" t="s">
        <v>49</v>
      </c>
    </row>
    <row r="9917" spans="1:16" ht="17.25">
      <c r="A9917" s="183" t="s">
        <v>19732</v>
      </c>
      <c r="B9917" s="183" t="s">
        <v>19733</v>
      </c>
      <c r="C9917" s="183" t="s">
        <v>49</v>
      </c>
      <c r="D9917" s="183" t="s">
        <v>50</v>
      </c>
      <c r="E9917" s="184">
        <v>415</v>
      </c>
      <c r="F9917" s="184">
        <v>290</v>
      </c>
      <c r="G9917" s="188" t="s">
        <v>151</v>
      </c>
      <c r="H9917" s="183"/>
      <c r="I9917" s="184">
        <v>123.2</v>
      </c>
      <c r="J9917" s="184">
        <v>413.2</v>
      </c>
      <c r="K9917" s="183">
        <v>69</v>
      </c>
      <c r="L9917" s="183"/>
      <c r="M9917" s="186"/>
      <c r="N9917" s="61" t="s">
        <v>51</v>
      </c>
      <c r="P9917" s="175" t="s">
        <v>49</v>
      </c>
    </row>
    <row r="9918" spans="1:16" ht="17.25">
      <c r="A9918" s="183" t="s">
        <v>19734</v>
      </c>
      <c r="B9918" s="183" t="s">
        <v>19735</v>
      </c>
      <c r="C9918" s="183" t="s">
        <v>49</v>
      </c>
      <c r="D9918" s="183" t="s">
        <v>50</v>
      </c>
      <c r="E9918" s="184">
        <v>308</v>
      </c>
      <c r="F9918" s="184">
        <v>308</v>
      </c>
      <c r="G9918" s="185"/>
      <c r="H9918" s="185"/>
      <c r="I9918" s="184">
        <v>98.03</v>
      </c>
      <c r="J9918" s="184">
        <v>406.03</v>
      </c>
      <c r="K9918" s="185">
        <v>81</v>
      </c>
      <c r="L9918" s="185"/>
      <c r="M9918" s="186"/>
      <c r="N9918" s="61" t="s">
        <v>51</v>
      </c>
      <c r="P9918" s="175" t="s">
        <v>49</v>
      </c>
    </row>
    <row r="9919" spans="1:16" ht="17.25">
      <c r="A9919" s="183" t="s">
        <v>19736</v>
      </c>
      <c r="B9919" s="183" t="s">
        <v>19737</v>
      </c>
      <c r="C9919" s="183" t="s">
        <v>49</v>
      </c>
      <c r="D9919" s="183" t="s">
        <v>50</v>
      </c>
      <c r="E9919" s="184"/>
      <c r="F9919" s="184"/>
      <c r="G9919" s="185"/>
      <c r="H9919" s="185"/>
      <c r="I9919" s="184"/>
      <c r="J9919" s="184"/>
      <c r="K9919" s="185" t="s">
        <v>410</v>
      </c>
      <c r="L9919" s="185"/>
      <c r="M9919" s="186"/>
      <c r="N9919" s="61" t="s">
        <v>410</v>
      </c>
      <c r="P9919" s="175" t="s">
        <v>49</v>
      </c>
    </row>
    <row r="9920" spans="1:16" ht="17.25">
      <c r="A9920" s="183" t="s">
        <v>19738</v>
      </c>
      <c r="B9920" s="183" t="s">
        <v>19739</v>
      </c>
      <c r="C9920" s="183" t="s">
        <v>49</v>
      </c>
      <c r="D9920" s="183" t="s">
        <v>50</v>
      </c>
      <c r="E9920" s="184">
        <v>304</v>
      </c>
      <c r="F9920" s="184">
        <v>304</v>
      </c>
      <c r="G9920" s="185"/>
      <c r="H9920" s="185"/>
      <c r="I9920" s="184">
        <v>150.79</v>
      </c>
      <c r="J9920" s="184">
        <v>454.79</v>
      </c>
      <c r="K9920" s="185">
        <v>2</v>
      </c>
      <c r="L9920" s="185"/>
      <c r="M9920" s="186"/>
      <c r="N9920" s="61" t="s">
        <v>51</v>
      </c>
      <c r="P9920" s="175" t="s">
        <v>49</v>
      </c>
    </row>
    <row r="9921" spans="1:16" ht="17.25">
      <c r="A9921" s="183" t="s">
        <v>19740</v>
      </c>
      <c r="B9921" s="183" t="s">
        <v>19741</v>
      </c>
      <c r="C9921" s="183" t="s">
        <v>49</v>
      </c>
      <c r="D9921" s="183" t="s">
        <v>50</v>
      </c>
      <c r="E9921" s="184">
        <v>350</v>
      </c>
      <c r="F9921" s="184">
        <v>350</v>
      </c>
      <c r="G9921" s="185"/>
      <c r="H9921" s="185"/>
      <c r="I9921" s="184">
        <v>101.58</v>
      </c>
      <c r="J9921" s="184">
        <v>451.58</v>
      </c>
      <c r="K9921" s="185">
        <v>0</v>
      </c>
      <c r="L9921" s="185"/>
      <c r="M9921" s="186"/>
      <c r="N9921" s="61" t="s">
        <v>51</v>
      </c>
      <c r="P9921" s="175" t="s">
        <v>49</v>
      </c>
    </row>
    <row r="9922" spans="1:16" ht="17.25">
      <c r="A9922" s="183" t="s">
        <v>19742</v>
      </c>
      <c r="B9922" s="183" t="s">
        <v>19743</v>
      </c>
      <c r="C9922" s="183" t="s">
        <v>49</v>
      </c>
      <c r="D9922" s="183" t="s">
        <v>50</v>
      </c>
      <c r="E9922" s="184">
        <v>314</v>
      </c>
      <c r="F9922" s="184">
        <v>314</v>
      </c>
      <c r="G9922" s="185"/>
      <c r="H9922" s="185"/>
      <c r="I9922" s="184">
        <v>78.79</v>
      </c>
      <c r="J9922" s="184">
        <v>392.79</v>
      </c>
      <c r="K9922" s="185">
        <v>149</v>
      </c>
      <c r="L9922" s="185"/>
      <c r="M9922" s="186"/>
      <c r="N9922" s="61" t="s">
        <v>51</v>
      </c>
      <c r="P9922" s="175" t="s">
        <v>49</v>
      </c>
    </row>
    <row r="9923" spans="1:16" ht="17.25">
      <c r="A9923" s="183" t="s">
        <v>19744</v>
      </c>
      <c r="B9923" s="183" t="s">
        <v>19745</v>
      </c>
      <c r="C9923" s="183" t="s">
        <v>49</v>
      </c>
      <c r="D9923" s="183" t="s">
        <v>50</v>
      </c>
      <c r="E9923" s="184">
        <v>374</v>
      </c>
      <c r="F9923" s="184">
        <v>374</v>
      </c>
      <c r="G9923" s="185"/>
      <c r="H9923" s="185"/>
      <c r="I9923" s="184">
        <v>149.01</v>
      </c>
      <c r="J9923" s="184">
        <v>523.01</v>
      </c>
      <c r="K9923" s="185">
        <v>22</v>
      </c>
      <c r="L9923" s="185"/>
      <c r="M9923" s="186"/>
      <c r="N9923" s="61" t="s">
        <v>51</v>
      </c>
      <c r="P9923" s="175" t="s">
        <v>49</v>
      </c>
    </row>
    <row r="9924" spans="1:16" ht="17.25">
      <c r="A9924" s="183" t="s">
        <v>19746</v>
      </c>
      <c r="B9924" s="183" t="s">
        <v>19747</v>
      </c>
      <c r="C9924" s="183" t="s">
        <v>49</v>
      </c>
      <c r="D9924" s="183" t="s">
        <v>50</v>
      </c>
      <c r="E9924" s="184"/>
      <c r="F9924" s="184"/>
      <c r="G9924" s="185"/>
      <c r="H9924" s="185"/>
      <c r="I9924" s="184"/>
      <c r="J9924" s="184"/>
      <c r="K9924" s="185" t="s">
        <v>410</v>
      </c>
      <c r="L9924" s="185"/>
      <c r="M9924" s="186"/>
      <c r="N9924" s="61" t="s">
        <v>410</v>
      </c>
      <c r="P9924" s="175" t="s">
        <v>49</v>
      </c>
    </row>
    <row r="9925" spans="1:16" ht="17.25">
      <c r="A9925" s="183" t="s">
        <v>19748</v>
      </c>
      <c r="B9925" s="183" t="s">
        <v>19749</v>
      </c>
      <c r="C9925" s="183" t="s">
        <v>49</v>
      </c>
      <c r="D9925" s="183" t="s">
        <v>50</v>
      </c>
      <c r="E9925" s="184"/>
      <c r="F9925" s="184"/>
      <c r="G9925" s="185"/>
      <c r="H9925" s="185"/>
      <c r="I9925" s="184"/>
      <c r="J9925" s="184"/>
      <c r="K9925" s="185" t="s">
        <v>410</v>
      </c>
      <c r="L9925" s="185"/>
      <c r="M9925" s="186"/>
      <c r="N9925" s="61" t="s">
        <v>410</v>
      </c>
      <c r="P9925" s="175" t="s">
        <v>49</v>
      </c>
    </row>
    <row r="9926" spans="1:16" ht="17.25">
      <c r="A9926" s="183" t="s">
        <v>19750</v>
      </c>
      <c r="B9926" s="183" t="s">
        <v>6689</v>
      </c>
      <c r="C9926" s="183" t="s">
        <v>49</v>
      </c>
      <c r="D9926" s="183" t="s">
        <v>50</v>
      </c>
      <c r="E9926" s="184"/>
      <c r="F9926" s="184"/>
      <c r="G9926" s="188"/>
      <c r="H9926" s="185"/>
      <c r="I9926" s="184"/>
      <c r="J9926" s="184"/>
      <c r="K9926" s="185" t="s">
        <v>410</v>
      </c>
      <c r="L9926" s="185"/>
      <c r="M9926" s="186"/>
      <c r="N9926" s="61" t="s">
        <v>410</v>
      </c>
      <c r="P9926" s="175" t="s">
        <v>49</v>
      </c>
    </row>
    <row r="9927" spans="1:16" ht="17.25">
      <c r="A9927" s="183" t="s">
        <v>19751</v>
      </c>
      <c r="B9927" s="183" t="s">
        <v>19752</v>
      </c>
      <c r="C9927" s="183" t="s">
        <v>49</v>
      </c>
      <c r="D9927" s="183" t="s">
        <v>50</v>
      </c>
      <c r="E9927" s="184">
        <v>199</v>
      </c>
      <c r="F9927" s="184">
        <v>199</v>
      </c>
      <c r="G9927" s="185"/>
      <c r="H9927" s="185"/>
      <c r="I9927" s="184">
        <v>45.24</v>
      </c>
      <c r="J9927" s="184">
        <v>244.24</v>
      </c>
      <c r="K9927" s="185">
        <v>15</v>
      </c>
      <c r="L9927" s="185" t="s">
        <v>76</v>
      </c>
      <c r="M9927" s="186" t="s">
        <v>722</v>
      </c>
      <c r="N9927" s="61" t="s">
        <v>51</v>
      </c>
      <c r="P9927" s="175" t="s">
        <v>49</v>
      </c>
    </row>
    <row r="9928" spans="1:16" ht="17.25">
      <c r="A9928" s="183" t="s">
        <v>19753</v>
      </c>
      <c r="B9928" s="183" t="s">
        <v>19754</v>
      </c>
      <c r="C9928" s="183" t="s">
        <v>49</v>
      </c>
      <c r="D9928" s="183" t="s">
        <v>50</v>
      </c>
      <c r="E9928" s="184">
        <v>410</v>
      </c>
      <c r="F9928" s="184">
        <v>410</v>
      </c>
      <c r="G9928" s="185"/>
      <c r="H9928" s="185"/>
      <c r="I9928" s="184">
        <v>157.33</v>
      </c>
      <c r="J9928" s="184">
        <v>567.33</v>
      </c>
      <c r="K9928" s="183">
        <v>5</v>
      </c>
      <c r="L9928" s="183"/>
      <c r="M9928" s="186"/>
      <c r="N9928" s="61" t="s">
        <v>51</v>
      </c>
      <c r="P9928" s="175" t="s">
        <v>49</v>
      </c>
    </row>
    <row r="9929" spans="1:16" ht="17.25">
      <c r="A9929" s="183" t="s">
        <v>19755</v>
      </c>
      <c r="B9929" s="183" t="s">
        <v>19756</v>
      </c>
      <c r="C9929" s="183" t="s">
        <v>49</v>
      </c>
      <c r="D9929" s="183" t="s">
        <v>50</v>
      </c>
      <c r="E9929" s="184">
        <v>410</v>
      </c>
      <c r="F9929" s="184">
        <v>410</v>
      </c>
      <c r="G9929" s="185"/>
      <c r="H9929" s="185"/>
      <c r="I9929" s="184">
        <v>157.33</v>
      </c>
      <c r="J9929" s="184">
        <v>567.33</v>
      </c>
      <c r="K9929" s="185">
        <v>0</v>
      </c>
      <c r="L9929" s="185"/>
      <c r="M9929" s="186"/>
      <c r="N9929" s="61" t="s">
        <v>51</v>
      </c>
      <c r="P9929" s="175" t="s">
        <v>49</v>
      </c>
    </row>
    <row r="9930" spans="1:16" ht="17.25">
      <c r="A9930" s="183" t="s">
        <v>19757</v>
      </c>
      <c r="B9930" s="183" t="s">
        <v>19758</v>
      </c>
      <c r="C9930" s="183" t="s">
        <v>49</v>
      </c>
      <c r="D9930" s="183" t="s">
        <v>50</v>
      </c>
      <c r="E9930" s="184"/>
      <c r="F9930" s="184"/>
      <c r="G9930" s="188"/>
      <c r="H9930" s="183"/>
      <c r="I9930" s="184"/>
      <c r="J9930" s="184"/>
      <c r="K9930" s="185" t="s">
        <v>410</v>
      </c>
      <c r="L9930" s="185"/>
      <c r="M9930" s="186"/>
      <c r="N9930" s="61" t="s">
        <v>410</v>
      </c>
      <c r="P9930" s="175" t="s">
        <v>49</v>
      </c>
    </row>
    <row r="9931" spans="1:16" ht="17.25">
      <c r="A9931" s="183" t="s">
        <v>19759</v>
      </c>
      <c r="B9931" s="183" t="s">
        <v>19760</v>
      </c>
      <c r="C9931" s="183" t="s">
        <v>49</v>
      </c>
      <c r="D9931" s="183" t="s">
        <v>50</v>
      </c>
      <c r="E9931" s="184">
        <v>314</v>
      </c>
      <c r="F9931" s="184">
        <v>314</v>
      </c>
      <c r="G9931" s="185"/>
      <c r="H9931" s="185"/>
      <c r="I9931" s="184">
        <v>78.79</v>
      </c>
      <c r="J9931" s="184">
        <v>392.79</v>
      </c>
      <c r="K9931" s="183">
        <v>98</v>
      </c>
      <c r="L9931" s="183" t="s">
        <v>76</v>
      </c>
      <c r="M9931" s="186" t="s">
        <v>722</v>
      </c>
      <c r="N9931" s="61" t="s">
        <v>51</v>
      </c>
      <c r="P9931" s="175" t="s">
        <v>49</v>
      </c>
    </row>
    <row r="9932" spans="1:16" ht="17.25">
      <c r="A9932" s="183" t="s">
        <v>19761</v>
      </c>
      <c r="B9932" s="183" t="s">
        <v>19762</v>
      </c>
      <c r="C9932" s="183" t="s">
        <v>49</v>
      </c>
      <c r="D9932" s="183" t="s">
        <v>50</v>
      </c>
      <c r="E9932" s="184"/>
      <c r="F9932" s="184"/>
      <c r="G9932" s="185"/>
      <c r="H9932" s="185"/>
      <c r="I9932" s="184"/>
      <c r="J9932" s="184"/>
      <c r="K9932" s="183" t="s">
        <v>410</v>
      </c>
      <c r="L9932" s="183"/>
      <c r="M9932" s="186"/>
      <c r="N9932" s="61" t="s">
        <v>410</v>
      </c>
      <c r="P9932" s="175" t="s">
        <v>49</v>
      </c>
    </row>
    <row r="9933" spans="1:16" ht="17.25">
      <c r="A9933" s="183" t="s">
        <v>19763</v>
      </c>
      <c r="B9933" s="183" t="s">
        <v>19764</v>
      </c>
      <c r="C9933" s="183" t="s">
        <v>49</v>
      </c>
      <c r="D9933" s="183" t="s">
        <v>50</v>
      </c>
      <c r="E9933" s="184"/>
      <c r="F9933" s="184"/>
      <c r="G9933" s="188"/>
      <c r="H9933" s="183"/>
      <c r="I9933" s="184"/>
      <c r="J9933" s="184"/>
      <c r="K9933" s="185" t="s">
        <v>410</v>
      </c>
      <c r="L9933" s="185"/>
      <c r="M9933" s="186"/>
      <c r="N9933" s="61" t="s">
        <v>410</v>
      </c>
      <c r="P9933" s="175" t="s">
        <v>49</v>
      </c>
    </row>
    <row r="9934" spans="1:16" ht="17.25">
      <c r="A9934" s="183" t="s">
        <v>19765</v>
      </c>
      <c r="B9934" s="183" t="s">
        <v>19766</v>
      </c>
      <c r="C9934" s="183" t="s">
        <v>49</v>
      </c>
      <c r="D9934" s="183" t="s">
        <v>50</v>
      </c>
      <c r="E9934" s="184"/>
      <c r="F9934" s="184"/>
      <c r="G9934" s="185"/>
      <c r="H9934" s="185"/>
      <c r="I9934" s="184"/>
      <c r="J9934" s="184"/>
      <c r="K9934" s="185" t="s">
        <v>410</v>
      </c>
      <c r="L9934" s="185"/>
      <c r="M9934" s="186"/>
      <c r="N9934" s="61" t="s">
        <v>410</v>
      </c>
      <c r="P9934" s="175" t="s">
        <v>49</v>
      </c>
    </row>
    <row r="9935" spans="1:16" ht="17.25">
      <c r="A9935" s="183" t="s">
        <v>19767</v>
      </c>
      <c r="B9935" s="183" t="s">
        <v>19768</v>
      </c>
      <c r="C9935" s="183" t="s">
        <v>49</v>
      </c>
      <c r="D9935" s="183" t="s">
        <v>50</v>
      </c>
      <c r="E9935" s="184">
        <v>436</v>
      </c>
      <c r="F9935" s="184">
        <v>436</v>
      </c>
      <c r="G9935" s="185"/>
      <c r="H9935" s="185"/>
      <c r="I9935" s="184">
        <v>138.49</v>
      </c>
      <c r="J9935" s="184">
        <v>574.49</v>
      </c>
      <c r="K9935" s="185">
        <v>99</v>
      </c>
      <c r="L9935" s="185" t="s">
        <v>57</v>
      </c>
      <c r="M9935" s="186" t="s">
        <v>6583</v>
      </c>
      <c r="N9935" s="61" t="s">
        <v>51</v>
      </c>
      <c r="P9935" s="175" t="s">
        <v>49</v>
      </c>
    </row>
    <row r="9936" spans="1:16" ht="17.25">
      <c r="A9936" s="183" t="s">
        <v>19769</v>
      </c>
      <c r="B9936" s="183" t="s">
        <v>19770</v>
      </c>
      <c r="C9936" s="183" t="s">
        <v>49</v>
      </c>
      <c r="D9936" s="183" t="s">
        <v>50</v>
      </c>
      <c r="E9936" s="184">
        <v>274</v>
      </c>
      <c r="F9936" s="184">
        <v>274</v>
      </c>
      <c r="G9936" s="185"/>
      <c r="H9936" s="185"/>
      <c r="I9936" s="184">
        <v>84.93</v>
      </c>
      <c r="J9936" s="184">
        <v>358.93</v>
      </c>
      <c r="K9936" s="185">
        <v>13</v>
      </c>
      <c r="L9936" s="185" t="s">
        <v>76</v>
      </c>
      <c r="M9936" s="186" t="s">
        <v>217</v>
      </c>
      <c r="N9936" s="61" t="s">
        <v>51</v>
      </c>
      <c r="P9936" s="175" t="s">
        <v>49</v>
      </c>
    </row>
    <row r="9937" spans="1:16" ht="17.25">
      <c r="A9937" s="183" t="s">
        <v>19771</v>
      </c>
      <c r="B9937" s="183" t="s">
        <v>19772</v>
      </c>
      <c r="C9937" s="183" t="s">
        <v>49</v>
      </c>
      <c r="D9937" s="183" t="s">
        <v>50</v>
      </c>
      <c r="E9937" s="184">
        <v>379</v>
      </c>
      <c r="F9937" s="184">
        <v>379</v>
      </c>
      <c r="G9937" s="185"/>
      <c r="H9937" s="185"/>
      <c r="I9937" s="184">
        <v>124.55</v>
      </c>
      <c r="J9937" s="184">
        <v>503.55</v>
      </c>
      <c r="K9937" s="185">
        <v>73</v>
      </c>
      <c r="L9937" s="185" t="s">
        <v>76</v>
      </c>
      <c r="M9937" s="186" t="s">
        <v>217</v>
      </c>
      <c r="N9937" s="61" t="s">
        <v>51</v>
      </c>
      <c r="P9937" s="175" t="s">
        <v>49</v>
      </c>
    </row>
    <row r="9938" spans="1:16" ht="17.25">
      <c r="A9938" s="183" t="s">
        <v>19773</v>
      </c>
      <c r="B9938" s="183" t="s">
        <v>19774</v>
      </c>
      <c r="C9938" s="183" t="s">
        <v>49</v>
      </c>
      <c r="D9938" s="183" t="s">
        <v>50</v>
      </c>
      <c r="E9938" s="184"/>
      <c r="F9938" s="184"/>
      <c r="G9938" s="185"/>
      <c r="H9938" s="185"/>
      <c r="I9938" s="184"/>
      <c r="J9938" s="184"/>
      <c r="K9938" s="185" t="s">
        <v>410</v>
      </c>
      <c r="L9938" s="185"/>
      <c r="M9938" s="186"/>
      <c r="N9938" s="61" t="s">
        <v>410</v>
      </c>
      <c r="P9938" s="175" t="s">
        <v>49</v>
      </c>
    </row>
    <row r="9939" spans="1:16" ht="17.25">
      <c r="A9939" s="183" t="s">
        <v>19775</v>
      </c>
      <c r="B9939" s="183" t="s">
        <v>19776</v>
      </c>
      <c r="C9939" s="183" t="s">
        <v>49</v>
      </c>
      <c r="D9939" s="183" t="s">
        <v>50</v>
      </c>
      <c r="E9939" s="184">
        <v>187</v>
      </c>
      <c r="F9939" s="184">
        <v>110</v>
      </c>
      <c r="G9939" s="185" t="s">
        <v>1779</v>
      </c>
      <c r="H9939" s="185"/>
      <c r="I9939" s="184">
        <v>39.22</v>
      </c>
      <c r="J9939" s="184">
        <v>149.22</v>
      </c>
      <c r="K9939" s="185">
        <v>6</v>
      </c>
      <c r="L9939" s="185"/>
      <c r="M9939" s="186"/>
      <c r="N9939" s="61" t="s">
        <v>51</v>
      </c>
      <c r="P9939" s="175" t="s">
        <v>49</v>
      </c>
    </row>
    <row r="9940" spans="1:16" ht="17.25">
      <c r="A9940" s="183" t="s">
        <v>19777</v>
      </c>
      <c r="B9940" s="183" t="s">
        <v>19778</v>
      </c>
      <c r="C9940" s="183" t="s">
        <v>49</v>
      </c>
      <c r="D9940" s="183" t="s">
        <v>50</v>
      </c>
      <c r="E9940" s="184">
        <v>220</v>
      </c>
      <c r="F9940" s="184">
        <v>220</v>
      </c>
      <c r="G9940" s="185"/>
      <c r="H9940" s="185"/>
      <c r="I9940" s="184">
        <v>79.52</v>
      </c>
      <c r="J9940" s="184">
        <v>299.52</v>
      </c>
      <c r="K9940" s="185">
        <v>68</v>
      </c>
      <c r="L9940" s="185"/>
      <c r="M9940" s="186"/>
      <c r="N9940" s="61" t="s">
        <v>51</v>
      </c>
      <c r="P9940" s="175" t="s">
        <v>49</v>
      </c>
    </row>
    <row r="9941" spans="1:16" ht="17.25">
      <c r="A9941" s="183" t="s">
        <v>19779</v>
      </c>
      <c r="B9941" s="183" t="s">
        <v>19780</v>
      </c>
      <c r="C9941" s="183" t="s">
        <v>49</v>
      </c>
      <c r="D9941" s="183" t="s">
        <v>50</v>
      </c>
      <c r="E9941" s="184"/>
      <c r="F9941" s="184"/>
      <c r="G9941" s="185"/>
      <c r="H9941" s="185"/>
      <c r="I9941" s="184"/>
      <c r="J9941" s="184"/>
      <c r="K9941" s="183" t="s">
        <v>410</v>
      </c>
      <c r="L9941" s="183"/>
      <c r="M9941" s="186"/>
      <c r="N9941" s="61" t="s">
        <v>410</v>
      </c>
      <c r="P9941" s="175" t="s">
        <v>49</v>
      </c>
    </row>
    <row r="9942" spans="1:16" ht="17.25">
      <c r="A9942" s="183" t="s">
        <v>19781</v>
      </c>
      <c r="B9942" s="183" t="s">
        <v>19782</v>
      </c>
      <c r="C9942" s="183" t="s">
        <v>49</v>
      </c>
      <c r="D9942" s="183" t="s">
        <v>50</v>
      </c>
      <c r="E9942" s="184">
        <v>177</v>
      </c>
      <c r="F9942" s="184">
        <v>177</v>
      </c>
      <c r="G9942" s="185"/>
      <c r="H9942" s="185"/>
      <c r="I9942" s="184">
        <v>42.1</v>
      </c>
      <c r="J9942" s="184">
        <v>219.1</v>
      </c>
      <c r="K9942" s="185">
        <v>90</v>
      </c>
      <c r="L9942" s="185"/>
      <c r="M9942" s="186"/>
      <c r="N9942" s="61" t="s">
        <v>51</v>
      </c>
      <c r="P9942" s="175" t="s">
        <v>49</v>
      </c>
    </row>
    <row r="9943" spans="1:16" ht="17.25">
      <c r="A9943" s="183" t="s">
        <v>19783</v>
      </c>
      <c r="B9943" s="183" t="s">
        <v>19784</v>
      </c>
      <c r="C9943" s="183" t="s">
        <v>49</v>
      </c>
      <c r="D9943" s="183" t="s">
        <v>50</v>
      </c>
      <c r="E9943" s="184"/>
      <c r="F9943" s="184"/>
      <c r="G9943" s="185"/>
      <c r="H9943" s="185"/>
      <c r="I9943" s="184"/>
      <c r="J9943" s="184"/>
      <c r="K9943" s="185" t="s">
        <v>410</v>
      </c>
      <c r="L9943" s="185"/>
      <c r="M9943" s="186"/>
      <c r="N9943" s="61" t="s">
        <v>410</v>
      </c>
      <c r="P9943" s="175" t="s">
        <v>49</v>
      </c>
    </row>
    <row r="9944" spans="1:16" ht="17.25">
      <c r="A9944" s="183" t="s">
        <v>19785</v>
      </c>
      <c r="B9944" s="183" t="s">
        <v>19786</v>
      </c>
      <c r="C9944" s="183" t="s">
        <v>49</v>
      </c>
      <c r="D9944" s="183" t="s">
        <v>50</v>
      </c>
      <c r="E9944" s="184"/>
      <c r="F9944" s="184"/>
      <c r="G9944" s="185"/>
      <c r="H9944" s="185"/>
      <c r="I9944" s="184"/>
      <c r="J9944" s="184"/>
      <c r="K9944" s="185" t="s">
        <v>410</v>
      </c>
      <c r="L9944" s="185"/>
      <c r="M9944" s="186"/>
      <c r="N9944" s="61" t="s">
        <v>410</v>
      </c>
      <c r="P9944" s="175" t="s">
        <v>49</v>
      </c>
    </row>
    <row r="9945" spans="1:16" ht="17.25">
      <c r="A9945" s="183" t="s">
        <v>19787</v>
      </c>
      <c r="B9945" s="183" t="s">
        <v>19788</v>
      </c>
      <c r="C9945" s="183" t="s">
        <v>49</v>
      </c>
      <c r="D9945" s="183" t="s">
        <v>50</v>
      </c>
      <c r="E9945" s="184">
        <v>272</v>
      </c>
      <c r="F9945" s="184">
        <v>272</v>
      </c>
      <c r="G9945" s="185"/>
      <c r="H9945" s="185"/>
      <c r="I9945" s="184">
        <v>85.21</v>
      </c>
      <c r="J9945" s="184">
        <v>357.21</v>
      </c>
      <c r="K9945" s="185">
        <v>182</v>
      </c>
      <c r="L9945" s="185"/>
      <c r="M9945" s="186"/>
      <c r="N9945" s="61" t="s">
        <v>51</v>
      </c>
      <c r="P9945" s="175" t="s">
        <v>49</v>
      </c>
    </row>
    <row r="9946" spans="1:16" ht="17.25">
      <c r="A9946" s="183" t="s">
        <v>19789</v>
      </c>
      <c r="B9946" s="183" t="s">
        <v>19790</v>
      </c>
      <c r="C9946" s="183" t="s">
        <v>49</v>
      </c>
      <c r="D9946" s="183" t="s">
        <v>50</v>
      </c>
      <c r="E9946" s="184">
        <v>320</v>
      </c>
      <c r="F9946" s="184">
        <v>320</v>
      </c>
      <c r="G9946" s="188"/>
      <c r="H9946" s="185"/>
      <c r="I9946" s="184">
        <v>107.16</v>
      </c>
      <c r="J9946" s="184">
        <v>427.16</v>
      </c>
      <c r="K9946" s="185">
        <v>72</v>
      </c>
      <c r="L9946" s="185"/>
      <c r="M9946" s="186"/>
      <c r="N9946" s="61" t="s">
        <v>51</v>
      </c>
      <c r="P9946" s="175" t="s">
        <v>49</v>
      </c>
    </row>
    <row r="9947" spans="1:16" ht="17.25">
      <c r="A9947" s="183" t="s">
        <v>19791</v>
      </c>
      <c r="B9947" s="183" t="s">
        <v>19792</v>
      </c>
      <c r="C9947" s="183" t="s">
        <v>49</v>
      </c>
      <c r="D9947" s="183" t="s">
        <v>50</v>
      </c>
      <c r="E9947" s="184">
        <v>212</v>
      </c>
      <c r="F9947" s="184">
        <v>170</v>
      </c>
      <c r="G9947" s="185" t="s">
        <v>99</v>
      </c>
      <c r="H9947" s="185"/>
      <c r="I9947" s="184">
        <v>77.16</v>
      </c>
      <c r="J9947" s="184">
        <v>247.16</v>
      </c>
      <c r="K9947" s="185">
        <v>187</v>
      </c>
      <c r="L9947" s="185"/>
      <c r="M9947" s="186"/>
      <c r="N9947" s="61" t="s">
        <v>51</v>
      </c>
      <c r="P9947" s="175" t="s">
        <v>49</v>
      </c>
    </row>
    <row r="9948" spans="1:16" ht="17.25">
      <c r="A9948" s="183" t="s">
        <v>19793</v>
      </c>
      <c r="B9948" s="183" t="s">
        <v>19794</v>
      </c>
      <c r="C9948" s="183" t="s">
        <v>49</v>
      </c>
      <c r="D9948" s="183" t="s">
        <v>50</v>
      </c>
      <c r="E9948" s="184">
        <v>285</v>
      </c>
      <c r="F9948" s="184">
        <v>245</v>
      </c>
      <c r="G9948" s="185" t="s">
        <v>88</v>
      </c>
      <c r="H9948" s="185"/>
      <c r="I9948" s="184">
        <v>138.27</v>
      </c>
      <c r="J9948" s="184">
        <v>383.27</v>
      </c>
      <c r="K9948" s="185">
        <v>108</v>
      </c>
      <c r="L9948" s="185"/>
      <c r="M9948" s="186"/>
      <c r="N9948" s="61" t="s">
        <v>51</v>
      </c>
      <c r="P9948" s="175" t="s">
        <v>49</v>
      </c>
    </row>
    <row r="9949" spans="1:16" ht="17.25">
      <c r="A9949" s="183" t="s">
        <v>19795</v>
      </c>
      <c r="B9949" s="183" t="s">
        <v>19796</v>
      </c>
      <c r="C9949" s="183" t="s">
        <v>49</v>
      </c>
      <c r="D9949" s="183" t="s">
        <v>50</v>
      </c>
      <c r="E9949" s="184"/>
      <c r="F9949" s="184"/>
      <c r="G9949" s="185"/>
      <c r="H9949" s="185"/>
      <c r="I9949" s="184"/>
      <c r="J9949" s="184"/>
      <c r="K9949" s="183" t="s">
        <v>410</v>
      </c>
      <c r="L9949" s="183"/>
      <c r="M9949" s="186"/>
      <c r="N9949" s="61" t="s">
        <v>410</v>
      </c>
      <c r="P9949" s="175" t="s">
        <v>49</v>
      </c>
    </row>
    <row r="9950" spans="1:16" ht="17.25">
      <c r="A9950" s="183" t="s">
        <v>19797</v>
      </c>
      <c r="B9950" s="183" t="s">
        <v>7386</v>
      </c>
      <c r="C9950" s="183" t="s">
        <v>49</v>
      </c>
      <c r="D9950" s="183" t="s">
        <v>50</v>
      </c>
      <c r="E9950" s="184"/>
      <c r="F9950" s="184"/>
      <c r="G9950" s="188"/>
      <c r="H9950" s="183"/>
      <c r="I9950" s="184"/>
      <c r="J9950" s="184"/>
      <c r="K9950" s="183" t="s">
        <v>410</v>
      </c>
      <c r="L9950" s="183"/>
      <c r="M9950" s="186"/>
      <c r="N9950" s="61" t="s">
        <v>410</v>
      </c>
      <c r="P9950" s="175" t="s">
        <v>49</v>
      </c>
    </row>
    <row r="9951" spans="1:16" ht="17.25">
      <c r="A9951" s="183" t="s">
        <v>19798</v>
      </c>
      <c r="B9951" s="183" t="s">
        <v>19799</v>
      </c>
      <c r="C9951" s="183" t="s">
        <v>49</v>
      </c>
      <c r="D9951" s="183" t="s">
        <v>50</v>
      </c>
      <c r="E9951" s="184"/>
      <c r="F9951" s="184"/>
      <c r="G9951" s="185"/>
      <c r="H9951" s="185"/>
      <c r="I9951" s="184"/>
      <c r="J9951" s="184"/>
      <c r="K9951" s="185" t="s">
        <v>410</v>
      </c>
      <c r="L9951" s="185"/>
      <c r="M9951" s="186"/>
      <c r="N9951" s="61" t="s">
        <v>410</v>
      </c>
      <c r="P9951" s="175" t="s">
        <v>49</v>
      </c>
    </row>
    <row r="9952" spans="1:16" ht="17.25">
      <c r="A9952" s="183" t="s">
        <v>19800</v>
      </c>
      <c r="B9952" s="183" t="s">
        <v>19801</v>
      </c>
      <c r="C9952" s="183" t="s">
        <v>49</v>
      </c>
      <c r="D9952" s="183" t="s">
        <v>50</v>
      </c>
      <c r="E9952" s="184"/>
      <c r="F9952" s="184"/>
      <c r="G9952" s="185"/>
      <c r="H9952" s="185"/>
      <c r="I9952" s="184"/>
      <c r="J9952" s="184"/>
      <c r="K9952" s="185" t="s">
        <v>410</v>
      </c>
      <c r="L9952" s="185"/>
      <c r="M9952" s="186"/>
      <c r="N9952" s="61" t="s">
        <v>410</v>
      </c>
      <c r="P9952" s="175" t="s">
        <v>49</v>
      </c>
    </row>
    <row r="9953" spans="1:16" ht="17.25">
      <c r="A9953" s="191" t="s">
        <v>19802</v>
      </c>
      <c r="B9953" s="183" t="s">
        <v>19803</v>
      </c>
      <c r="C9953" s="183" t="s">
        <v>49</v>
      </c>
      <c r="D9953" s="183" t="s">
        <v>50</v>
      </c>
      <c r="E9953" s="184"/>
      <c r="F9953" s="184"/>
      <c r="G9953" s="185"/>
      <c r="H9953" s="185"/>
      <c r="I9953" s="184"/>
      <c r="J9953" s="184"/>
      <c r="K9953" s="185" t="s">
        <v>410</v>
      </c>
      <c r="L9953" s="185"/>
      <c r="M9953" s="186"/>
      <c r="N9953" s="61" t="s">
        <v>410</v>
      </c>
      <c r="P9953" s="175" t="s">
        <v>49</v>
      </c>
    </row>
    <row r="9954" spans="1:16" ht="17.25">
      <c r="A9954" s="183" t="s">
        <v>19804</v>
      </c>
      <c r="B9954" s="183" t="s">
        <v>19805</v>
      </c>
      <c r="C9954" s="183" t="s">
        <v>49</v>
      </c>
      <c r="D9954" s="183" t="s">
        <v>50</v>
      </c>
      <c r="E9954" s="184"/>
      <c r="F9954" s="184"/>
      <c r="G9954" s="185"/>
      <c r="H9954" s="185"/>
      <c r="I9954" s="184"/>
      <c r="J9954" s="184"/>
      <c r="K9954" s="185" t="s">
        <v>410</v>
      </c>
      <c r="L9954" s="185"/>
      <c r="M9954" s="186"/>
      <c r="N9954" s="61" t="s">
        <v>410</v>
      </c>
      <c r="P9954" s="175" t="s">
        <v>49</v>
      </c>
    </row>
    <row r="9955" spans="1:16" ht="17.25">
      <c r="A9955" s="183" t="s">
        <v>19806</v>
      </c>
      <c r="B9955" s="183" t="s">
        <v>19807</v>
      </c>
      <c r="C9955" s="183" t="s">
        <v>49</v>
      </c>
      <c r="D9955" s="183" t="s">
        <v>50</v>
      </c>
      <c r="E9955" s="184"/>
      <c r="F9955" s="184"/>
      <c r="G9955" s="185"/>
      <c r="H9955" s="185"/>
      <c r="I9955" s="184"/>
      <c r="J9955" s="184"/>
      <c r="K9955" s="185" t="s">
        <v>410</v>
      </c>
      <c r="L9955" s="185"/>
      <c r="M9955" s="186"/>
      <c r="N9955" s="61" t="s">
        <v>410</v>
      </c>
      <c r="P9955" s="175" t="s">
        <v>49</v>
      </c>
    </row>
    <row r="9956" spans="1:16" ht="17.25">
      <c r="A9956" s="183" t="s">
        <v>19808</v>
      </c>
      <c r="B9956" s="183" t="s">
        <v>19809</v>
      </c>
      <c r="C9956" s="183" t="s">
        <v>49</v>
      </c>
      <c r="D9956" s="183" t="s">
        <v>50</v>
      </c>
      <c r="E9956" s="184">
        <v>490</v>
      </c>
      <c r="F9956" s="184">
        <v>350</v>
      </c>
      <c r="G9956" s="185" t="s">
        <v>329</v>
      </c>
      <c r="H9956" s="185"/>
      <c r="I9956" s="184">
        <v>153.37</v>
      </c>
      <c r="J9956" s="184">
        <v>503.37</v>
      </c>
      <c r="K9956" s="185">
        <v>0</v>
      </c>
      <c r="L9956" s="185"/>
      <c r="M9956" s="186"/>
      <c r="N9956" s="61" t="s">
        <v>51</v>
      </c>
      <c r="P9956" s="175" t="s">
        <v>49</v>
      </c>
    </row>
    <row r="9957" spans="1:16" ht="17.25">
      <c r="A9957" s="183" t="s">
        <v>19810</v>
      </c>
      <c r="B9957" s="183" t="s">
        <v>19811</v>
      </c>
      <c r="C9957" s="183" t="s">
        <v>49</v>
      </c>
      <c r="D9957" s="183" t="s">
        <v>50</v>
      </c>
      <c r="E9957" s="184"/>
      <c r="F9957" s="184"/>
      <c r="G9957" s="185"/>
      <c r="H9957" s="185"/>
      <c r="I9957" s="184"/>
      <c r="J9957" s="184"/>
      <c r="K9957" s="185" t="s">
        <v>410</v>
      </c>
      <c r="L9957" s="185"/>
      <c r="M9957" s="186"/>
      <c r="N9957" s="61" t="s">
        <v>410</v>
      </c>
      <c r="P9957" s="175" t="s">
        <v>49</v>
      </c>
    </row>
    <row r="9958" spans="1:16" ht="17.25">
      <c r="A9958" s="183" t="s">
        <v>19812</v>
      </c>
      <c r="B9958" s="183" t="s">
        <v>19813</v>
      </c>
      <c r="C9958" s="183" t="s">
        <v>49</v>
      </c>
      <c r="D9958" s="183" t="s">
        <v>50</v>
      </c>
      <c r="E9958" s="184"/>
      <c r="F9958" s="184"/>
      <c r="G9958" s="185"/>
      <c r="H9958" s="185"/>
      <c r="I9958" s="184"/>
      <c r="J9958" s="184"/>
      <c r="K9958" s="185" t="s">
        <v>410</v>
      </c>
      <c r="L9958" s="185"/>
      <c r="M9958" s="186"/>
      <c r="N9958" s="61" t="s">
        <v>410</v>
      </c>
      <c r="P9958" s="175" t="s">
        <v>49</v>
      </c>
    </row>
    <row r="9959" spans="1:16" ht="17.25">
      <c r="A9959" s="183" t="s">
        <v>19814</v>
      </c>
      <c r="B9959" s="183" t="s">
        <v>19815</v>
      </c>
      <c r="C9959" s="183" t="s">
        <v>49</v>
      </c>
      <c r="D9959" s="183" t="s">
        <v>50</v>
      </c>
      <c r="E9959" s="184"/>
      <c r="F9959" s="184"/>
      <c r="G9959" s="185"/>
      <c r="H9959" s="185"/>
      <c r="I9959" s="184"/>
      <c r="J9959" s="184"/>
      <c r="K9959" s="185" t="s">
        <v>410</v>
      </c>
      <c r="L9959" s="185"/>
      <c r="M9959" s="186"/>
      <c r="N9959" s="61" t="s">
        <v>410</v>
      </c>
      <c r="P9959" s="175" t="s">
        <v>49</v>
      </c>
    </row>
    <row r="9960" spans="1:16" ht="17.25">
      <c r="A9960" s="183" t="s">
        <v>19816</v>
      </c>
      <c r="B9960" s="183" t="s">
        <v>19817</v>
      </c>
      <c r="C9960" s="183" t="s">
        <v>49</v>
      </c>
      <c r="D9960" s="183" t="s">
        <v>50</v>
      </c>
      <c r="E9960" s="184">
        <v>328</v>
      </c>
      <c r="F9960" s="184">
        <v>265</v>
      </c>
      <c r="G9960" s="185" t="s">
        <v>99</v>
      </c>
      <c r="H9960" s="185"/>
      <c r="I9960" s="184">
        <v>99.08</v>
      </c>
      <c r="J9960" s="184">
        <v>364.08</v>
      </c>
      <c r="K9960" s="185">
        <v>21</v>
      </c>
      <c r="L9960" s="185" t="s">
        <v>57</v>
      </c>
      <c r="M9960" s="186" t="s">
        <v>551</v>
      </c>
      <c r="N9960" s="61" t="s">
        <v>51</v>
      </c>
      <c r="P9960" s="175" t="s">
        <v>49</v>
      </c>
    </row>
    <row r="9961" spans="1:16" ht="17.25">
      <c r="A9961" s="183" t="s">
        <v>19818</v>
      </c>
      <c r="B9961" s="183" t="s">
        <v>19819</v>
      </c>
      <c r="C9961" s="183" t="s">
        <v>49</v>
      </c>
      <c r="D9961" s="183" t="s">
        <v>50</v>
      </c>
      <c r="E9961" s="184"/>
      <c r="F9961" s="184"/>
      <c r="G9961" s="185"/>
      <c r="H9961" s="185"/>
      <c r="I9961" s="184"/>
      <c r="J9961" s="184"/>
      <c r="K9961" s="185" t="s">
        <v>410</v>
      </c>
      <c r="L9961" s="185"/>
      <c r="M9961" s="186"/>
      <c r="N9961" s="61" t="s">
        <v>410</v>
      </c>
      <c r="P9961" s="175" t="s">
        <v>49</v>
      </c>
    </row>
    <row r="9962" spans="1:16" ht="17.25">
      <c r="A9962" s="183" t="s">
        <v>19820</v>
      </c>
      <c r="B9962" s="183" t="s">
        <v>19821</v>
      </c>
      <c r="C9962" s="183" t="s">
        <v>49</v>
      </c>
      <c r="D9962" s="183" t="s">
        <v>50</v>
      </c>
      <c r="E9962" s="184">
        <v>218</v>
      </c>
      <c r="F9962" s="184">
        <v>218</v>
      </c>
      <c r="G9962" s="185"/>
      <c r="H9962" s="185"/>
      <c r="I9962" s="184">
        <v>83.87</v>
      </c>
      <c r="J9962" s="184">
        <v>301.87</v>
      </c>
      <c r="K9962" s="185">
        <v>151</v>
      </c>
      <c r="L9962" s="185" t="s">
        <v>76</v>
      </c>
      <c r="M9962" s="186" t="s">
        <v>1381</v>
      </c>
      <c r="N9962" s="61" t="s">
        <v>51</v>
      </c>
      <c r="P9962" s="175" t="s">
        <v>49</v>
      </c>
    </row>
    <row r="9963" spans="1:16" ht="17.25">
      <c r="A9963" s="183" t="s">
        <v>19822</v>
      </c>
      <c r="B9963" s="183" t="s">
        <v>19823</v>
      </c>
      <c r="C9963" s="183" t="s">
        <v>49</v>
      </c>
      <c r="D9963" s="183" t="s">
        <v>50</v>
      </c>
      <c r="E9963" s="184"/>
      <c r="F9963" s="184"/>
      <c r="G9963" s="185"/>
      <c r="H9963" s="185"/>
      <c r="I9963" s="184"/>
      <c r="J9963" s="184"/>
      <c r="K9963" s="185" t="s">
        <v>410</v>
      </c>
      <c r="L9963" s="185"/>
      <c r="M9963" s="186"/>
      <c r="N9963" s="61" t="s">
        <v>410</v>
      </c>
      <c r="P9963" s="175" t="s">
        <v>49</v>
      </c>
    </row>
    <row r="9964" spans="1:16" ht="17.25">
      <c r="A9964" s="183" t="s">
        <v>19824</v>
      </c>
      <c r="B9964" s="183" t="s">
        <v>19825</v>
      </c>
      <c r="C9964" s="183" t="s">
        <v>49</v>
      </c>
      <c r="D9964" s="183" t="s">
        <v>50</v>
      </c>
      <c r="E9964" s="184"/>
      <c r="F9964" s="184"/>
      <c r="G9964" s="185"/>
      <c r="H9964" s="185"/>
      <c r="I9964" s="184"/>
      <c r="J9964" s="184"/>
      <c r="K9964" s="185" t="s">
        <v>410</v>
      </c>
      <c r="L9964" s="185"/>
      <c r="M9964" s="186"/>
      <c r="N9964" s="61" t="s">
        <v>410</v>
      </c>
      <c r="P9964" s="175" t="s">
        <v>49</v>
      </c>
    </row>
    <row r="9965" spans="1:16" ht="17.25">
      <c r="A9965" s="183" t="s">
        <v>19826</v>
      </c>
      <c r="B9965" s="183" t="s">
        <v>19827</v>
      </c>
      <c r="C9965" s="183" t="s">
        <v>49</v>
      </c>
      <c r="D9965" s="183" t="s">
        <v>50</v>
      </c>
      <c r="E9965" s="184"/>
      <c r="F9965" s="184"/>
      <c r="G9965" s="185"/>
      <c r="H9965" s="185"/>
      <c r="I9965" s="184"/>
      <c r="J9965" s="184"/>
      <c r="K9965" s="185" t="s">
        <v>410</v>
      </c>
      <c r="L9965" s="185"/>
      <c r="M9965" s="186"/>
      <c r="N9965" s="61" t="s">
        <v>410</v>
      </c>
      <c r="P9965" s="175" t="s">
        <v>49</v>
      </c>
    </row>
    <row r="9966" spans="1:16" ht="17.25">
      <c r="A9966" s="183" t="s">
        <v>19828</v>
      </c>
      <c r="B9966" s="183" t="s">
        <v>19829</v>
      </c>
      <c r="C9966" s="183" t="s">
        <v>49</v>
      </c>
      <c r="D9966" s="183" t="s">
        <v>50</v>
      </c>
      <c r="E9966" s="184"/>
      <c r="F9966" s="184"/>
      <c r="G9966" s="185"/>
      <c r="H9966" s="185"/>
      <c r="I9966" s="184"/>
      <c r="J9966" s="184"/>
      <c r="K9966" s="185" t="s">
        <v>410</v>
      </c>
      <c r="L9966" s="185"/>
      <c r="M9966" s="186"/>
      <c r="N9966" s="61" t="s">
        <v>410</v>
      </c>
      <c r="P9966" s="175" t="s">
        <v>49</v>
      </c>
    </row>
    <row r="9967" spans="1:16" ht="17.25">
      <c r="A9967" s="183" t="s">
        <v>19830</v>
      </c>
      <c r="B9967" s="183" t="s">
        <v>19831</v>
      </c>
      <c r="C9967" s="183" t="s">
        <v>49</v>
      </c>
      <c r="D9967" s="183" t="s">
        <v>50</v>
      </c>
      <c r="E9967" s="184"/>
      <c r="F9967" s="184"/>
      <c r="G9967" s="185"/>
      <c r="H9967" s="185"/>
      <c r="I9967" s="184"/>
      <c r="J9967" s="184"/>
      <c r="K9967" s="185" t="s">
        <v>410</v>
      </c>
      <c r="L9967" s="185"/>
      <c r="M9967" s="186"/>
      <c r="N9967" s="61" t="s">
        <v>410</v>
      </c>
      <c r="P9967" s="175" t="s">
        <v>49</v>
      </c>
    </row>
    <row r="9968" spans="1:16" ht="17.25">
      <c r="A9968" s="183" t="s">
        <v>19832</v>
      </c>
      <c r="B9968" s="183" t="s">
        <v>19833</v>
      </c>
      <c r="C9968" s="183" t="s">
        <v>49</v>
      </c>
      <c r="D9968" s="183" t="s">
        <v>50</v>
      </c>
      <c r="E9968" s="184"/>
      <c r="F9968" s="184"/>
      <c r="G9968" s="185"/>
      <c r="H9968" s="185"/>
      <c r="I9968" s="184"/>
      <c r="J9968" s="184"/>
      <c r="K9968" s="185" t="s">
        <v>410</v>
      </c>
      <c r="L9968" s="185"/>
      <c r="M9968" s="186"/>
      <c r="N9968" s="61" t="s">
        <v>410</v>
      </c>
      <c r="P9968" s="175" t="s">
        <v>49</v>
      </c>
    </row>
    <row r="9969" spans="1:16" ht="17.25">
      <c r="A9969" s="183" t="s">
        <v>19834</v>
      </c>
      <c r="B9969" s="183" t="s">
        <v>19835</v>
      </c>
      <c r="C9969" s="183" t="s">
        <v>49</v>
      </c>
      <c r="D9969" s="183" t="s">
        <v>50</v>
      </c>
      <c r="E9969" s="184"/>
      <c r="F9969" s="184"/>
      <c r="G9969" s="185"/>
      <c r="H9969" s="185"/>
      <c r="I9969" s="184"/>
      <c r="J9969" s="184"/>
      <c r="K9969" s="185" t="s">
        <v>410</v>
      </c>
      <c r="L9969" s="185"/>
      <c r="M9969" s="186"/>
      <c r="N9969" s="61" t="s">
        <v>410</v>
      </c>
      <c r="P9969" s="175" t="s">
        <v>49</v>
      </c>
    </row>
    <row r="9970" spans="1:16" ht="17.25">
      <c r="A9970" s="183" t="s">
        <v>19836</v>
      </c>
      <c r="B9970" s="183" t="s">
        <v>19837</v>
      </c>
      <c r="C9970" s="183" t="s">
        <v>49</v>
      </c>
      <c r="D9970" s="183" t="s">
        <v>50</v>
      </c>
      <c r="E9970" s="184">
        <v>167</v>
      </c>
      <c r="F9970" s="184">
        <v>100</v>
      </c>
      <c r="G9970" s="185" t="s">
        <v>3671</v>
      </c>
      <c r="H9970" s="185"/>
      <c r="I9970" s="184">
        <v>38.23</v>
      </c>
      <c r="J9970" s="184">
        <v>138.23</v>
      </c>
      <c r="K9970" s="183">
        <v>309</v>
      </c>
      <c r="L9970" s="183"/>
      <c r="M9970" s="186"/>
      <c r="N9970" s="61" t="s">
        <v>51</v>
      </c>
      <c r="P9970" s="175" t="s">
        <v>49</v>
      </c>
    </row>
    <row r="9971" spans="1:16" ht="17.25">
      <c r="A9971" s="183" t="s">
        <v>19838</v>
      </c>
      <c r="B9971" s="183" t="s">
        <v>19839</v>
      </c>
      <c r="C9971" s="183" t="s">
        <v>49</v>
      </c>
      <c r="D9971" s="183" t="s">
        <v>50</v>
      </c>
      <c r="E9971" s="184"/>
      <c r="F9971" s="184"/>
      <c r="G9971" s="185"/>
      <c r="H9971" s="185"/>
      <c r="I9971" s="184"/>
      <c r="J9971" s="184"/>
      <c r="K9971" s="185" t="s">
        <v>410</v>
      </c>
      <c r="L9971" s="185"/>
      <c r="M9971" s="186"/>
      <c r="N9971" s="61" t="s">
        <v>410</v>
      </c>
      <c r="P9971" s="175" t="s">
        <v>49</v>
      </c>
    </row>
    <row r="9972" spans="1:16" ht="17.25">
      <c r="A9972" s="183" t="s">
        <v>19840</v>
      </c>
      <c r="B9972" s="183" t="s">
        <v>19841</v>
      </c>
      <c r="C9972" s="183" t="s">
        <v>49</v>
      </c>
      <c r="D9972" s="183" t="s">
        <v>50</v>
      </c>
      <c r="E9972" s="184"/>
      <c r="F9972" s="184"/>
      <c r="G9972" s="185"/>
      <c r="H9972" s="185"/>
      <c r="I9972" s="184"/>
      <c r="J9972" s="184"/>
      <c r="K9972" s="185" t="s">
        <v>410</v>
      </c>
      <c r="L9972" s="185"/>
      <c r="M9972" s="186"/>
      <c r="N9972" s="61" t="s">
        <v>410</v>
      </c>
      <c r="P9972" s="175" t="s">
        <v>49</v>
      </c>
    </row>
    <row r="9973" spans="1:16" ht="17.25">
      <c r="A9973" s="183" t="s">
        <v>19842</v>
      </c>
      <c r="B9973" s="183" t="s">
        <v>19843</v>
      </c>
      <c r="C9973" s="183" t="s">
        <v>49</v>
      </c>
      <c r="D9973" s="183" t="s">
        <v>50</v>
      </c>
      <c r="E9973" s="184"/>
      <c r="F9973" s="184"/>
      <c r="G9973" s="185"/>
      <c r="H9973" s="185"/>
      <c r="I9973" s="184"/>
      <c r="J9973" s="184"/>
      <c r="K9973" s="185" t="s">
        <v>410</v>
      </c>
      <c r="L9973" s="185"/>
      <c r="M9973" s="186"/>
      <c r="N9973" s="61" t="s">
        <v>410</v>
      </c>
      <c r="P9973" s="175" t="s">
        <v>49</v>
      </c>
    </row>
    <row r="9974" spans="1:16" ht="17.25">
      <c r="A9974" s="183" t="s">
        <v>19844</v>
      </c>
      <c r="B9974" s="183" t="s">
        <v>19845</v>
      </c>
      <c r="C9974" s="183" t="s">
        <v>49</v>
      </c>
      <c r="D9974" s="183" t="s">
        <v>50</v>
      </c>
      <c r="E9974" s="184"/>
      <c r="F9974" s="184"/>
      <c r="G9974" s="185"/>
      <c r="H9974" s="185"/>
      <c r="I9974" s="184"/>
      <c r="J9974" s="184"/>
      <c r="K9974" s="185" t="s">
        <v>410</v>
      </c>
      <c r="L9974" s="185"/>
      <c r="M9974" s="186"/>
      <c r="N9974" s="61" t="s">
        <v>410</v>
      </c>
      <c r="P9974" s="175" t="s">
        <v>49</v>
      </c>
    </row>
    <row r="9975" spans="1:16" ht="17.25">
      <c r="A9975" s="183" t="s">
        <v>19846</v>
      </c>
      <c r="B9975" s="183" t="s">
        <v>19847</v>
      </c>
      <c r="C9975" s="183" t="s">
        <v>49</v>
      </c>
      <c r="D9975" s="183" t="s">
        <v>50</v>
      </c>
      <c r="E9975" s="184"/>
      <c r="F9975" s="184"/>
      <c r="G9975" s="185"/>
      <c r="H9975" s="185"/>
      <c r="I9975" s="184"/>
      <c r="J9975" s="184"/>
      <c r="K9975" s="185" t="s">
        <v>410</v>
      </c>
      <c r="L9975" s="185"/>
      <c r="M9975" s="186"/>
      <c r="N9975" s="61" t="s">
        <v>410</v>
      </c>
      <c r="P9975" s="175" t="s">
        <v>49</v>
      </c>
    </row>
    <row r="9976" spans="1:16" ht="17.25">
      <c r="A9976" s="183" t="s">
        <v>19848</v>
      </c>
      <c r="B9976" s="183" t="s">
        <v>19849</v>
      </c>
      <c r="C9976" s="183" t="s">
        <v>49</v>
      </c>
      <c r="D9976" s="183" t="s">
        <v>50</v>
      </c>
      <c r="E9976" s="184">
        <v>197</v>
      </c>
      <c r="F9976" s="184">
        <v>197</v>
      </c>
      <c r="G9976" s="185"/>
      <c r="H9976" s="185"/>
      <c r="I9976" s="184">
        <v>41.9</v>
      </c>
      <c r="J9976" s="184">
        <v>238.9</v>
      </c>
      <c r="K9976" s="185">
        <v>186</v>
      </c>
      <c r="L9976" s="185"/>
      <c r="M9976" s="186"/>
      <c r="N9976" s="61" t="s">
        <v>51</v>
      </c>
      <c r="P9976" s="175" t="s">
        <v>49</v>
      </c>
    </row>
    <row r="9977" spans="1:16" ht="17.25">
      <c r="A9977" s="183" t="s">
        <v>19850</v>
      </c>
      <c r="B9977" s="183" t="s">
        <v>19851</v>
      </c>
      <c r="C9977" s="183" t="s">
        <v>49</v>
      </c>
      <c r="D9977" s="183" t="s">
        <v>50</v>
      </c>
      <c r="E9977" s="184">
        <v>307</v>
      </c>
      <c r="F9977" s="184">
        <v>307</v>
      </c>
      <c r="G9977" s="185"/>
      <c r="H9977" s="185"/>
      <c r="I9977" s="184">
        <v>92.22</v>
      </c>
      <c r="J9977" s="184">
        <v>399.22</v>
      </c>
      <c r="K9977" s="185">
        <v>231</v>
      </c>
      <c r="L9977" s="185" t="s">
        <v>372</v>
      </c>
      <c r="M9977" s="186" t="s">
        <v>2173</v>
      </c>
      <c r="N9977" s="61" t="s">
        <v>51</v>
      </c>
      <c r="P9977" s="175" t="s">
        <v>49</v>
      </c>
    </row>
    <row r="9978" spans="1:16" ht="17.25">
      <c r="A9978" s="183" t="s">
        <v>19852</v>
      </c>
      <c r="B9978" s="183" t="s">
        <v>19853</v>
      </c>
      <c r="C9978" s="183" t="s">
        <v>49</v>
      </c>
      <c r="D9978" s="183" t="s">
        <v>50</v>
      </c>
      <c r="E9978" s="184"/>
      <c r="F9978" s="184"/>
      <c r="G9978" s="185"/>
      <c r="H9978" s="185"/>
      <c r="I9978" s="184"/>
      <c r="J9978" s="184"/>
      <c r="K9978" s="185" t="s">
        <v>410</v>
      </c>
      <c r="L9978" s="185"/>
      <c r="M9978" s="186"/>
      <c r="N9978" s="61" t="s">
        <v>410</v>
      </c>
      <c r="P9978" s="175" t="s">
        <v>49</v>
      </c>
    </row>
    <row r="9979" spans="1:16" ht="17.25">
      <c r="A9979" s="183" t="s">
        <v>19854</v>
      </c>
      <c r="B9979" s="183" t="s">
        <v>19855</v>
      </c>
      <c r="C9979" s="183" t="s">
        <v>49</v>
      </c>
      <c r="D9979" s="183" t="s">
        <v>50</v>
      </c>
      <c r="E9979" s="184"/>
      <c r="F9979" s="184"/>
      <c r="G9979" s="185"/>
      <c r="H9979" s="185"/>
      <c r="I9979" s="184"/>
      <c r="J9979" s="184"/>
      <c r="K9979" s="185" t="s">
        <v>410</v>
      </c>
      <c r="L9979" s="185"/>
      <c r="M9979" s="186"/>
      <c r="N9979" s="61" t="s">
        <v>410</v>
      </c>
      <c r="P9979" s="175" t="s">
        <v>49</v>
      </c>
    </row>
    <row r="9980" spans="1:16" ht="17.25">
      <c r="A9980" s="183" t="s">
        <v>19856</v>
      </c>
      <c r="B9980" s="183" t="s">
        <v>19857</v>
      </c>
      <c r="C9980" s="183" t="s">
        <v>49</v>
      </c>
      <c r="D9980" s="183" t="s">
        <v>50</v>
      </c>
      <c r="E9980" s="184"/>
      <c r="F9980" s="184"/>
      <c r="G9980" s="185"/>
      <c r="H9980" s="185"/>
      <c r="I9980" s="184"/>
      <c r="J9980" s="184"/>
      <c r="K9980" s="185" t="s">
        <v>410</v>
      </c>
      <c r="L9980" s="185"/>
      <c r="M9980" s="186"/>
      <c r="N9980" s="61" t="s">
        <v>410</v>
      </c>
      <c r="P9980" s="175" t="s">
        <v>49</v>
      </c>
    </row>
    <row r="9981" spans="1:16" ht="17.25">
      <c r="A9981" s="183" t="s">
        <v>19858</v>
      </c>
      <c r="B9981" s="183" t="s">
        <v>19859</v>
      </c>
      <c r="C9981" s="183" t="s">
        <v>49</v>
      </c>
      <c r="D9981" s="183" t="s">
        <v>50</v>
      </c>
      <c r="E9981" s="184">
        <v>244</v>
      </c>
      <c r="F9981" s="184">
        <v>185</v>
      </c>
      <c r="G9981" s="185" t="s">
        <v>180</v>
      </c>
      <c r="H9981" s="185"/>
      <c r="I9981" s="184">
        <v>80.1</v>
      </c>
      <c r="J9981" s="184">
        <v>265.1</v>
      </c>
      <c r="K9981" s="185">
        <v>0</v>
      </c>
      <c r="L9981" s="185"/>
      <c r="M9981" s="186"/>
      <c r="N9981" s="61" t="s">
        <v>51</v>
      </c>
      <c r="P9981" s="175" t="s">
        <v>49</v>
      </c>
    </row>
    <row r="9982" spans="1:16" ht="17.25">
      <c r="A9982" s="183" t="s">
        <v>19860</v>
      </c>
      <c r="B9982" s="183" t="s">
        <v>19861</v>
      </c>
      <c r="C9982" s="183" t="s">
        <v>49</v>
      </c>
      <c r="D9982" s="183" t="s">
        <v>50</v>
      </c>
      <c r="E9982" s="184"/>
      <c r="F9982" s="184"/>
      <c r="G9982" s="185"/>
      <c r="H9982" s="185"/>
      <c r="I9982" s="184"/>
      <c r="J9982" s="184"/>
      <c r="K9982" s="185" t="s">
        <v>410</v>
      </c>
      <c r="L9982" s="185"/>
      <c r="M9982" s="186"/>
      <c r="N9982" s="61" t="s">
        <v>410</v>
      </c>
      <c r="P9982" s="175" t="s">
        <v>49</v>
      </c>
    </row>
    <row r="9983" spans="1:16" ht="17.25">
      <c r="A9983" s="183" t="s">
        <v>19862</v>
      </c>
      <c r="B9983" s="183" t="s">
        <v>19863</v>
      </c>
      <c r="C9983" s="183" t="s">
        <v>49</v>
      </c>
      <c r="D9983" s="183" t="s">
        <v>50</v>
      </c>
      <c r="E9983" s="184">
        <v>398.99</v>
      </c>
      <c r="F9983" s="184">
        <v>299</v>
      </c>
      <c r="G9983" s="185" t="s">
        <v>924</v>
      </c>
      <c r="H9983" s="185"/>
      <c r="I9983" s="184">
        <v>107.28</v>
      </c>
      <c r="J9983" s="184">
        <v>406.28</v>
      </c>
      <c r="K9983" s="185">
        <v>142</v>
      </c>
      <c r="L9983" s="185"/>
      <c r="M9983" s="186"/>
      <c r="N9983" s="61" t="s">
        <v>51</v>
      </c>
      <c r="P9983" s="175" t="s">
        <v>49</v>
      </c>
    </row>
    <row r="9984" spans="1:16" ht="17.25">
      <c r="A9984" s="183" t="s">
        <v>19864</v>
      </c>
      <c r="B9984" s="183" t="s">
        <v>19865</v>
      </c>
      <c r="C9984" s="183" t="s">
        <v>49</v>
      </c>
      <c r="D9984" s="183" t="s">
        <v>50</v>
      </c>
      <c r="E9984" s="184">
        <v>288</v>
      </c>
      <c r="F9984" s="184">
        <v>288</v>
      </c>
      <c r="G9984" s="185"/>
      <c r="H9984" s="185"/>
      <c r="I9984" s="184">
        <v>94.52</v>
      </c>
      <c r="J9984" s="184">
        <v>382.52</v>
      </c>
      <c r="K9984" s="185">
        <v>74</v>
      </c>
      <c r="L9984" s="185"/>
      <c r="M9984" s="186"/>
      <c r="N9984" s="61" t="s">
        <v>51</v>
      </c>
      <c r="P9984" s="175" t="s">
        <v>49</v>
      </c>
    </row>
    <row r="9985" spans="1:16" ht="17.25">
      <c r="A9985" s="183" t="s">
        <v>19866</v>
      </c>
      <c r="B9985" s="183" t="s">
        <v>19867</v>
      </c>
      <c r="C9985" s="183" t="s">
        <v>49</v>
      </c>
      <c r="D9985" s="183" t="s">
        <v>50</v>
      </c>
      <c r="E9985" s="184"/>
      <c r="F9985" s="184"/>
      <c r="G9985" s="185"/>
      <c r="H9985" s="185"/>
      <c r="I9985" s="184"/>
      <c r="J9985" s="184"/>
      <c r="K9985" s="185" t="s">
        <v>410</v>
      </c>
      <c r="L9985" s="185"/>
      <c r="M9985" s="186"/>
      <c r="N9985" s="61" t="s">
        <v>410</v>
      </c>
      <c r="P9985" s="175" t="s">
        <v>49</v>
      </c>
    </row>
    <row r="9986" spans="1:16" ht="17.25">
      <c r="A9986" s="183" t="s">
        <v>19868</v>
      </c>
      <c r="B9986" s="183" t="s">
        <v>6711</v>
      </c>
      <c r="C9986" s="183" t="s">
        <v>49</v>
      </c>
      <c r="D9986" s="183" t="s">
        <v>50</v>
      </c>
      <c r="E9986" s="184">
        <v>300</v>
      </c>
      <c r="F9986" s="184">
        <v>245</v>
      </c>
      <c r="G9986" s="185" t="s">
        <v>94</v>
      </c>
      <c r="H9986" s="185"/>
      <c r="I9986" s="184">
        <v>95.39</v>
      </c>
      <c r="J9986" s="184">
        <v>340.39</v>
      </c>
      <c r="K9986" s="185">
        <v>166</v>
      </c>
      <c r="L9986" s="185"/>
      <c r="M9986" s="186"/>
      <c r="N9986" s="61" t="s">
        <v>51</v>
      </c>
      <c r="P9986" s="175" t="s">
        <v>49</v>
      </c>
    </row>
    <row r="9987" spans="1:16" ht="17.25">
      <c r="A9987" s="183" t="s">
        <v>19869</v>
      </c>
      <c r="B9987" s="183" t="s">
        <v>19870</v>
      </c>
      <c r="C9987" s="183" t="s">
        <v>49</v>
      </c>
      <c r="D9987" s="183" t="s">
        <v>50</v>
      </c>
      <c r="E9987" s="184">
        <v>186</v>
      </c>
      <c r="F9987" s="184">
        <v>186</v>
      </c>
      <c r="G9987" s="185"/>
      <c r="H9987" s="185"/>
      <c r="I9987" s="184">
        <v>39.65</v>
      </c>
      <c r="J9987" s="184">
        <v>225.65</v>
      </c>
      <c r="K9987" s="185">
        <v>231</v>
      </c>
      <c r="L9987" s="185"/>
      <c r="M9987" s="186"/>
      <c r="N9987" s="61" t="s">
        <v>51</v>
      </c>
      <c r="P9987" s="175" t="s">
        <v>49</v>
      </c>
    </row>
    <row r="9988" spans="1:16" ht="17.25">
      <c r="A9988" s="183" t="s">
        <v>19871</v>
      </c>
      <c r="B9988" s="183" t="s">
        <v>19872</v>
      </c>
      <c r="C9988" s="183" t="s">
        <v>49</v>
      </c>
      <c r="D9988" s="183" t="s">
        <v>50</v>
      </c>
      <c r="E9988" s="184"/>
      <c r="F9988" s="184"/>
      <c r="G9988" s="185"/>
      <c r="H9988" s="185"/>
      <c r="I9988" s="184"/>
      <c r="J9988" s="184"/>
      <c r="K9988" s="185" t="s">
        <v>410</v>
      </c>
      <c r="L9988" s="185"/>
      <c r="M9988" s="186"/>
      <c r="N9988" s="61" t="s">
        <v>410</v>
      </c>
      <c r="P9988" s="175" t="s">
        <v>49</v>
      </c>
    </row>
    <row r="9989" spans="1:16" ht="17.25">
      <c r="A9989" s="183" t="s">
        <v>19873</v>
      </c>
      <c r="B9989" s="183" t="s">
        <v>19874</v>
      </c>
      <c r="C9989" s="183" t="s">
        <v>49</v>
      </c>
      <c r="D9989" s="183" t="s">
        <v>50</v>
      </c>
      <c r="E9989" s="184">
        <v>187</v>
      </c>
      <c r="F9989" s="184">
        <v>187</v>
      </c>
      <c r="G9989" s="185"/>
      <c r="H9989" s="185"/>
      <c r="I9989" s="184">
        <v>44.35</v>
      </c>
      <c r="J9989" s="184">
        <v>231.35</v>
      </c>
      <c r="K9989" s="185">
        <v>51</v>
      </c>
      <c r="L9989" s="185" t="s">
        <v>76</v>
      </c>
      <c r="M9989" s="186" t="s">
        <v>1514</v>
      </c>
      <c r="N9989" s="61" t="s">
        <v>51</v>
      </c>
      <c r="P9989" s="175" t="s">
        <v>49</v>
      </c>
    </row>
    <row r="9990" spans="1:16" ht="17.25">
      <c r="A9990" s="183" t="s">
        <v>19875</v>
      </c>
      <c r="B9990" s="183" t="s">
        <v>19876</v>
      </c>
      <c r="C9990" s="183" t="s">
        <v>49</v>
      </c>
      <c r="D9990" s="183" t="s">
        <v>50</v>
      </c>
      <c r="E9990" s="184"/>
      <c r="F9990" s="184"/>
      <c r="G9990" s="185"/>
      <c r="H9990" s="185"/>
      <c r="I9990" s="184"/>
      <c r="J9990" s="184"/>
      <c r="K9990" s="185" t="s">
        <v>410</v>
      </c>
      <c r="L9990" s="185"/>
      <c r="M9990" s="186"/>
      <c r="N9990" s="61" t="s">
        <v>410</v>
      </c>
      <c r="P9990" s="175" t="s">
        <v>49</v>
      </c>
    </row>
    <row r="9991" spans="1:16" ht="17.25">
      <c r="A9991" s="183" t="s">
        <v>19877</v>
      </c>
      <c r="B9991" s="183" t="s">
        <v>19878</v>
      </c>
      <c r="C9991" s="183" t="s">
        <v>49</v>
      </c>
      <c r="D9991" s="183" t="s">
        <v>50</v>
      </c>
      <c r="E9991" s="184">
        <v>313</v>
      </c>
      <c r="F9991" s="184">
        <v>240</v>
      </c>
      <c r="G9991" s="185" t="s">
        <v>1652</v>
      </c>
      <c r="H9991" s="185"/>
      <c r="I9991" s="184">
        <v>87.16</v>
      </c>
      <c r="J9991" s="184">
        <v>327.16</v>
      </c>
      <c r="K9991" s="185">
        <v>52</v>
      </c>
      <c r="L9991" s="185" t="s">
        <v>57</v>
      </c>
      <c r="M9991" s="186" t="s">
        <v>551</v>
      </c>
      <c r="N9991" s="61" t="s">
        <v>51</v>
      </c>
      <c r="P9991" s="175" t="s">
        <v>49</v>
      </c>
    </row>
    <row r="9992" spans="1:16" ht="17.25">
      <c r="A9992" s="183" t="s">
        <v>19879</v>
      </c>
      <c r="B9992" s="183" t="s">
        <v>19880</v>
      </c>
      <c r="C9992" s="183" t="s">
        <v>49</v>
      </c>
      <c r="D9992" s="183" t="s">
        <v>50</v>
      </c>
      <c r="E9992" s="184"/>
      <c r="F9992" s="184"/>
      <c r="G9992" s="185"/>
      <c r="H9992" s="185"/>
      <c r="I9992" s="184"/>
      <c r="J9992" s="184"/>
      <c r="K9992" s="185" t="s">
        <v>410</v>
      </c>
      <c r="L9992" s="185"/>
      <c r="M9992" s="186"/>
      <c r="N9992" s="61" t="s">
        <v>410</v>
      </c>
      <c r="P9992" s="175" t="s">
        <v>49</v>
      </c>
    </row>
    <row r="9993" spans="1:16" ht="17.25">
      <c r="A9993" s="183" t="s">
        <v>19881</v>
      </c>
      <c r="B9993" s="183" t="s">
        <v>17133</v>
      </c>
      <c r="C9993" s="183" t="s">
        <v>49</v>
      </c>
      <c r="D9993" s="183" t="s">
        <v>50</v>
      </c>
      <c r="E9993" s="184"/>
      <c r="F9993" s="184"/>
      <c r="G9993" s="185"/>
      <c r="H9993" s="185"/>
      <c r="I9993" s="184"/>
      <c r="J9993" s="184"/>
      <c r="K9993" s="183" t="s">
        <v>410</v>
      </c>
      <c r="L9993" s="183"/>
      <c r="M9993" s="186"/>
      <c r="N9993" s="61" t="s">
        <v>410</v>
      </c>
      <c r="P9993" s="175" t="s">
        <v>49</v>
      </c>
    </row>
    <row r="9994" spans="1:16" ht="17.25">
      <c r="A9994" s="183" t="s">
        <v>19882</v>
      </c>
      <c r="B9994" s="183" t="s">
        <v>19883</v>
      </c>
      <c r="C9994" s="183" t="s">
        <v>49</v>
      </c>
      <c r="D9994" s="183" t="s">
        <v>50</v>
      </c>
      <c r="E9994" s="184"/>
      <c r="F9994" s="184"/>
      <c r="G9994" s="185"/>
      <c r="H9994" s="185"/>
      <c r="I9994" s="184"/>
      <c r="J9994" s="184"/>
      <c r="K9994" s="183" t="s">
        <v>410</v>
      </c>
      <c r="L9994" s="183"/>
      <c r="M9994" s="186"/>
      <c r="N9994" s="61" t="s">
        <v>410</v>
      </c>
      <c r="P9994" s="175" t="s">
        <v>49</v>
      </c>
    </row>
    <row r="9995" spans="1:16" ht="17.25">
      <c r="A9995" s="183" t="s">
        <v>19884</v>
      </c>
      <c r="B9995" s="183" t="s">
        <v>19885</v>
      </c>
      <c r="C9995" s="183" t="s">
        <v>49</v>
      </c>
      <c r="D9995" s="183" t="s">
        <v>50</v>
      </c>
      <c r="E9995" s="184">
        <v>369</v>
      </c>
      <c r="F9995" s="184">
        <v>369</v>
      </c>
      <c r="G9995" s="185"/>
      <c r="H9995" s="185"/>
      <c r="I9995" s="184">
        <v>141.64</v>
      </c>
      <c r="J9995" s="184">
        <v>510.64</v>
      </c>
      <c r="K9995" s="183">
        <v>264</v>
      </c>
      <c r="L9995" s="183"/>
      <c r="M9995" s="186"/>
      <c r="N9995" s="61" t="s">
        <v>51</v>
      </c>
      <c r="P9995" s="175" t="s">
        <v>49</v>
      </c>
    </row>
    <row r="9996" spans="1:16" ht="17.25">
      <c r="A9996" s="183" t="s">
        <v>19886</v>
      </c>
      <c r="B9996" s="183" t="s">
        <v>19887</v>
      </c>
      <c r="C9996" s="183" t="s">
        <v>49</v>
      </c>
      <c r="D9996" s="183" t="s">
        <v>50</v>
      </c>
      <c r="E9996" s="184">
        <v>369</v>
      </c>
      <c r="F9996" s="184">
        <v>369</v>
      </c>
      <c r="G9996" s="185"/>
      <c r="H9996" s="185"/>
      <c r="I9996" s="184">
        <v>141.64</v>
      </c>
      <c r="J9996" s="184">
        <v>510.64</v>
      </c>
      <c r="K9996" s="185">
        <v>152</v>
      </c>
      <c r="L9996" s="185"/>
      <c r="M9996" s="186"/>
      <c r="N9996" s="61" t="s">
        <v>51</v>
      </c>
      <c r="P9996" s="175" t="s">
        <v>49</v>
      </c>
    </row>
    <row r="9997" spans="1:16" ht="17.25">
      <c r="A9997" s="183" t="s">
        <v>19888</v>
      </c>
      <c r="B9997" s="183" t="s">
        <v>19889</v>
      </c>
      <c r="C9997" s="183" t="s">
        <v>49</v>
      </c>
      <c r="D9997" s="183" t="s">
        <v>50</v>
      </c>
      <c r="E9997" s="184">
        <v>299</v>
      </c>
      <c r="F9997" s="184">
        <v>180</v>
      </c>
      <c r="G9997" s="185" t="s">
        <v>1321</v>
      </c>
      <c r="H9997" s="185"/>
      <c r="I9997" s="184">
        <v>78.74</v>
      </c>
      <c r="J9997" s="184">
        <v>258.74</v>
      </c>
      <c r="K9997" s="185">
        <v>119</v>
      </c>
      <c r="L9997" s="185"/>
      <c r="M9997" s="186"/>
      <c r="N9997" s="61" t="s">
        <v>51</v>
      </c>
      <c r="P9997" s="175" t="s">
        <v>49</v>
      </c>
    </row>
    <row r="9998" spans="1:16" ht="17.25">
      <c r="A9998" s="183" t="s">
        <v>19890</v>
      </c>
      <c r="B9998" s="183" t="s">
        <v>19891</v>
      </c>
      <c r="C9998" s="183" t="s">
        <v>49</v>
      </c>
      <c r="D9998" s="183" t="s">
        <v>50</v>
      </c>
      <c r="E9998" s="184"/>
      <c r="F9998" s="184"/>
      <c r="G9998" s="185"/>
      <c r="H9998" s="185"/>
      <c r="I9998" s="184"/>
      <c r="J9998" s="184"/>
      <c r="K9998" s="185" t="s">
        <v>410</v>
      </c>
      <c r="L9998" s="185"/>
      <c r="M9998" s="186"/>
      <c r="N9998" s="61" t="s">
        <v>410</v>
      </c>
      <c r="P9998" s="175" t="s">
        <v>49</v>
      </c>
    </row>
    <row r="9999" spans="1:16" ht="17.25">
      <c r="A9999" s="183" t="s">
        <v>19892</v>
      </c>
      <c r="B9999" s="183" t="s">
        <v>19893</v>
      </c>
      <c r="C9999" s="183" t="s">
        <v>49</v>
      </c>
      <c r="D9999" s="183" t="s">
        <v>50</v>
      </c>
      <c r="E9999" s="184"/>
      <c r="F9999" s="184"/>
      <c r="G9999" s="185"/>
      <c r="H9999" s="185"/>
      <c r="I9999" s="184"/>
      <c r="J9999" s="184"/>
      <c r="K9999" s="185" t="s">
        <v>410</v>
      </c>
      <c r="L9999" s="185"/>
      <c r="M9999" s="186"/>
      <c r="N9999" s="61" t="s">
        <v>410</v>
      </c>
      <c r="P9999" s="175" t="s">
        <v>49</v>
      </c>
    </row>
    <row r="10000" spans="1:16" ht="17.25">
      <c r="A10000" s="183" t="s">
        <v>19894</v>
      </c>
      <c r="B10000" s="183" t="s">
        <v>19895</v>
      </c>
      <c r="C10000" s="183" t="s">
        <v>49</v>
      </c>
      <c r="D10000" s="183" t="s">
        <v>50</v>
      </c>
      <c r="E10000" s="184">
        <v>261</v>
      </c>
      <c r="F10000" s="184">
        <v>261</v>
      </c>
      <c r="G10000" s="185"/>
      <c r="H10000" s="185"/>
      <c r="I10000" s="184">
        <v>85.99</v>
      </c>
      <c r="J10000" s="184">
        <v>346.99</v>
      </c>
      <c r="K10000" s="185">
        <v>154</v>
      </c>
      <c r="L10000" s="185" t="s">
        <v>57</v>
      </c>
      <c r="M10000" s="186" t="s">
        <v>77</v>
      </c>
      <c r="N10000" s="61" t="s">
        <v>51</v>
      </c>
      <c r="P10000" s="175" t="s">
        <v>49</v>
      </c>
    </row>
    <row r="10001" spans="1:16" ht="17.25">
      <c r="A10001" s="183" t="s">
        <v>19896</v>
      </c>
      <c r="B10001" s="183" t="s">
        <v>19897</v>
      </c>
      <c r="C10001" s="183" t="s">
        <v>49</v>
      </c>
      <c r="D10001" s="183" t="s">
        <v>50</v>
      </c>
      <c r="E10001" s="184"/>
      <c r="F10001" s="184"/>
      <c r="G10001" s="185"/>
      <c r="H10001" s="185"/>
      <c r="I10001" s="184"/>
      <c r="J10001" s="184"/>
      <c r="K10001" s="185" t="s">
        <v>410</v>
      </c>
      <c r="L10001" s="185"/>
      <c r="M10001" s="186"/>
      <c r="N10001" s="61" t="s">
        <v>410</v>
      </c>
      <c r="P10001" s="175" t="s">
        <v>49</v>
      </c>
    </row>
    <row r="10002" spans="1:16" ht="17.25">
      <c r="A10002" s="183" t="s">
        <v>19898</v>
      </c>
      <c r="B10002" s="183" t="s">
        <v>19899</v>
      </c>
      <c r="C10002" s="183" t="s">
        <v>49</v>
      </c>
      <c r="D10002" s="183" t="s">
        <v>50</v>
      </c>
      <c r="E10002" s="184">
        <v>145</v>
      </c>
      <c r="F10002" s="184">
        <v>145</v>
      </c>
      <c r="G10002" s="185"/>
      <c r="H10002" s="185"/>
      <c r="I10002" s="184">
        <v>39.26</v>
      </c>
      <c r="J10002" s="184">
        <v>184.26</v>
      </c>
      <c r="K10002" s="185">
        <v>87</v>
      </c>
      <c r="L10002" s="185"/>
      <c r="M10002" s="186"/>
      <c r="N10002" s="61" t="s">
        <v>51</v>
      </c>
      <c r="P10002" s="175" t="s">
        <v>49</v>
      </c>
    </row>
    <row r="10003" spans="1:16" ht="17.25">
      <c r="A10003" s="183" t="s">
        <v>19900</v>
      </c>
      <c r="B10003" s="183" t="s">
        <v>19901</v>
      </c>
      <c r="C10003" s="183" t="s">
        <v>49</v>
      </c>
      <c r="D10003" s="183" t="s">
        <v>50</v>
      </c>
      <c r="E10003" s="184">
        <v>152</v>
      </c>
      <c r="F10003" s="184">
        <v>152</v>
      </c>
      <c r="G10003" s="185"/>
      <c r="H10003" s="185"/>
      <c r="I10003" s="184">
        <v>92.88</v>
      </c>
      <c r="J10003" s="184">
        <v>244.88</v>
      </c>
      <c r="K10003" s="185">
        <v>0</v>
      </c>
      <c r="L10003" s="185" t="s">
        <v>76</v>
      </c>
      <c r="M10003" s="186" t="s">
        <v>283</v>
      </c>
      <c r="N10003" s="61" t="s">
        <v>51</v>
      </c>
      <c r="P10003" s="175" t="s">
        <v>49</v>
      </c>
    </row>
    <row r="10004" spans="1:16" ht="17.25">
      <c r="A10004" s="183" t="s">
        <v>19902</v>
      </c>
      <c r="B10004" s="183" t="s">
        <v>19903</v>
      </c>
      <c r="C10004" s="183" t="s">
        <v>49</v>
      </c>
      <c r="D10004" s="183" t="s">
        <v>50</v>
      </c>
      <c r="E10004" s="184">
        <v>199</v>
      </c>
      <c r="F10004" s="184">
        <v>199</v>
      </c>
      <c r="G10004" s="185"/>
      <c r="H10004" s="185"/>
      <c r="I10004" s="184">
        <v>99.98</v>
      </c>
      <c r="J10004" s="184">
        <v>298.98</v>
      </c>
      <c r="K10004" s="185">
        <v>0</v>
      </c>
      <c r="L10004" s="185" t="s">
        <v>76</v>
      </c>
      <c r="M10004" s="186" t="s">
        <v>283</v>
      </c>
      <c r="N10004" s="61" t="s">
        <v>51</v>
      </c>
      <c r="P10004" s="175" t="s">
        <v>49</v>
      </c>
    </row>
    <row r="10005" spans="1:16" ht="17.25">
      <c r="A10005" s="183" t="s">
        <v>19904</v>
      </c>
      <c r="B10005" s="183" t="s">
        <v>19905</v>
      </c>
      <c r="C10005" s="183" t="s">
        <v>49</v>
      </c>
      <c r="D10005" s="183" t="s">
        <v>50</v>
      </c>
      <c r="E10005" s="184"/>
      <c r="F10005" s="184"/>
      <c r="G10005" s="185"/>
      <c r="H10005" s="185"/>
      <c r="I10005" s="184"/>
      <c r="J10005" s="184"/>
      <c r="K10005" s="185" t="s">
        <v>410</v>
      </c>
      <c r="L10005" s="185"/>
      <c r="M10005" s="186"/>
      <c r="N10005" s="61" t="s">
        <v>410</v>
      </c>
      <c r="P10005" s="175" t="s">
        <v>49</v>
      </c>
    </row>
    <row r="10006" spans="1:16" ht="17.25">
      <c r="A10006" s="183" t="s">
        <v>19906</v>
      </c>
      <c r="B10006" s="183" t="s">
        <v>19907</v>
      </c>
      <c r="C10006" s="183" t="s">
        <v>49</v>
      </c>
      <c r="D10006" s="183" t="s">
        <v>50</v>
      </c>
      <c r="E10006" s="184">
        <v>272</v>
      </c>
      <c r="F10006" s="184">
        <v>272</v>
      </c>
      <c r="G10006" s="185"/>
      <c r="H10006" s="185"/>
      <c r="I10006" s="184">
        <v>85.21</v>
      </c>
      <c r="J10006" s="184">
        <v>357.21</v>
      </c>
      <c r="K10006" s="185">
        <v>122</v>
      </c>
      <c r="L10006" s="185"/>
      <c r="M10006" s="186"/>
      <c r="N10006" s="61" t="s">
        <v>51</v>
      </c>
      <c r="P10006" s="175" t="s">
        <v>49</v>
      </c>
    </row>
    <row r="10007" spans="1:16" ht="17.25">
      <c r="A10007" s="183" t="s">
        <v>19908</v>
      </c>
      <c r="B10007" s="183" t="s">
        <v>19909</v>
      </c>
      <c r="C10007" s="183" t="s">
        <v>49</v>
      </c>
      <c r="D10007" s="183" t="s">
        <v>50</v>
      </c>
      <c r="E10007" s="184">
        <v>243</v>
      </c>
      <c r="F10007" s="184">
        <v>215</v>
      </c>
      <c r="G10007" s="185" t="s">
        <v>263</v>
      </c>
      <c r="H10007" s="185"/>
      <c r="I10007" s="184">
        <v>85.07</v>
      </c>
      <c r="J10007" s="184">
        <v>300.07</v>
      </c>
      <c r="K10007" s="183">
        <v>38</v>
      </c>
      <c r="L10007" s="183" t="s">
        <v>57</v>
      </c>
      <c r="M10007" s="186" t="s">
        <v>722</v>
      </c>
      <c r="N10007" s="61" t="s">
        <v>51</v>
      </c>
      <c r="P10007" s="175" t="s">
        <v>49</v>
      </c>
    </row>
    <row r="10008" spans="1:16" ht="17.25">
      <c r="A10008" s="183" t="s">
        <v>19910</v>
      </c>
      <c r="B10008" s="183" t="s">
        <v>19911</v>
      </c>
      <c r="C10008" s="183" t="s">
        <v>49</v>
      </c>
      <c r="D10008" s="183" t="s">
        <v>50</v>
      </c>
      <c r="E10008" s="184"/>
      <c r="F10008" s="184"/>
      <c r="G10008" s="185"/>
      <c r="H10008" s="185"/>
      <c r="I10008" s="184"/>
      <c r="J10008" s="184"/>
      <c r="K10008" s="185" t="s">
        <v>410</v>
      </c>
      <c r="L10008" s="185"/>
      <c r="M10008" s="186"/>
      <c r="N10008" s="61" t="s">
        <v>410</v>
      </c>
      <c r="P10008" s="175" t="s">
        <v>49</v>
      </c>
    </row>
    <row r="10009" spans="1:16" ht="17.25">
      <c r="A10009" s="183" t="s">
        <v>19912</v>
      </c>
      <c r="B10009" s="183" t="s">
        <v>19913</v>
      </c>
      <c r="C10009" s="183" t="s">
        <v>49</v>
      </c>
      <c r="D10009" s="183" t="s">
        <v>50</v>
      </c>
      <c r="E10009" s="184">
        <v>284</v>
      </c>
      <c r="F10009" s="184">
        <v>249</v>
      </c>
      <c r="G10009" s="185" t="s">
        <v>140</v>
      </c>
      <c r="H10009" s="185"/>
      <c r="I10009" s="184">
        <v>81.87</v>
      </c>
      <c r="J10009" s="184">
        <v>330.87</v>
      </c>
      <c r="K10009" s="185">
        <v>0</v>
      </c>
      <c r="L10009" s="185"/>
      <c r="M10009" s="186"/>
      <c r="N10009" s="61" t="s">
        <v>51</v>
      </c>
      <c r="P10009" s="175" t="s">
        <v>49</v>
      </c>
    </row>
    <row r="10010" spans="1:16" ht="17.25">
      <c r="A10010" s="183" t="s">
        <v>19914</v>
      </c>
      <c r="B10010" s="183" t="s">
        <v>19915</v>
      </c>
      <c r="C10010" s="183" t="s">
        <v>49</v>
      </c>
      <c r="D10010" s="183" t="s">
        <v>50</v>
      </c>
      <c r="E10010" s="184"/>
      <c r="F10010" s="184"/>
      <c r="G10010" s="185"/>
      <c r="H10010" s="185"/>
      <c r="I10010" s="184"/>
      <c r="J10010" s="184"/>
      <c r="K10010" s="185" t="s">
        <v>410</v>
      </c>
      <c r="L10010" s="185"/>
      <c r="M10010" s="186"/>
      <c r="N10010" s="61" t="s">
        <v>410</v>
      </c>
      <c r="P10010" s="175" t="s">
        <v>49</v>
      </c>
    </row>
    <row r="10011" spans="1:16" ht="17.25">
      <c r="A10011" s="183" t="s">
        <v>19916</v>
      </c>
      <c r="B10011" s="183" t="s">
        <v>19917</v>
      </c>
      <c r="C10011" s="183" t="s">
        <v>49</v>
      </c>
      <c r="D10011" s="183" t="s">
        <v>50</v>
      </c>
      <c r="E10011" s="184">
        <v>212</v>
      </c>
      <c r="F10011" s="184">
        <v>165</v>
      </c>
      <c r="G10011" s="185" t="s">
        <v>203</v>
      </c>
      <c r="H10011" s="185"/>
      <c r="I10011" s="184">
        <v>76.5</v>
      </c>
      <c r="J10011" s="184">
        <v>241.5</v>
      </c>
      <c r="K10011" s="185">
        <v>0</v>
      </c>
      <c r="L10011" s="185" t="s">
        <v>57</v>
      </c>
      <c r="M10011" s="186" t="s">
        <v>77</v>
      </c>
      <c r="N10011" s="61" t="s">
        <v>51</v>
      </c>
      <c r="P10011" s="175" t="s">
        <v>49</v>
      </c>
    </row>
    <row r="10012" spans="1:16" ht="17.25">
      <c r="A10012" s="183" t="s">
        <v>19918</v>
      </c>
      <c r="B10012" s="183" t="s">
        <v>19919</v>
      </c>
      <c r="C10012" s="183" t="s">
        <v>49</v>
      </c>
      <c r="D10012" s="183" t="s">
        <v>50</v>
      </c>
      <c r="E10012" s="184"/>
      <c r="F10012" s="184"/>
      <c r="G10012" s="185"/>
      <c r="H10012" s="185"/>
      <c r="I10012" s="184"/>
      <c r="J10012" s="184"/>
      <c r="K10012" s="185" t="s">
        <v>410</v>
      </c>
      <c r="L10012" s="185"/>
      <c r="M10012" s="186"/>
      <c r="N10012" s="61" t="s">
        <v>410</v>
      </c>
      <c r="P10012" s="175" t="s">
        <v>49</v>
      </c>
    </row>
    <row r="10013" spans="1:16" ht="17.25">
      <c r="A10013" s="183" t="s">
        <v>19920</v>
      </c>
      <c r="B10013" s="183" t="s">
        <v>19921</v>
      </c>
      <c r="C10013" s="183" t="s">
        <v>49</v>
      </c>
      <c r="D10013" s="183" t="s">
        <v>50</v>
      </c>
      <c r="E10013" s="184"/>
      <c r="F10013" s="184"/>
      <c r="G10013" s="185"/>
      <c r="H10013" s="185"/>
      <c r="I10013" s="184"/>
      <c r="J10013" s="184"/>
      <c r="K10013" s="185" t="s">
        <v>410</v>
      </c>
      <c r="L10013" s="185"/>
      <c r="M10013" s="186"/>
      <c r="N10013" s="61" t="s">
        <v>410</v>
      </c>
      <c r="P10013" s="175" t="s">
        <v>49</v>
      </c>
    </row>
    <row r="10014" spans="1:16" ht="17.25">
      <c r="A10014" s="183" t="s">
        <v>19922</v>
      </c>
      <c r="B10014" s="183" t="s">
        <v>19923</v>
      </c>
      <c r="C10014" s="183" t="s">
        <v>49</v>
      </c>
      <c r="D10014" s="183" t="s">
        <v>50</v>
      </c>
      <c r="E10014" s="184"/>
      <c r="F10014" s="184"/>
      <c r="G10014" s="185"/>
      <c r="H10014" s="185"/>
      <c r="I10014" s="184"/>
      <c r="J10014" s="184"/>
      <c r="K10014" s="185" t="s">
        <v>410</v>
      </c>
      <c r="L10014" s="185"/>
      <c r="M10014" s="186"/>
      <c r="N10014" s="61" t="s">
        <v>410</v>
      </c>
      <c r="P10014" s="175" t="s">
        <v>49</v>
      </c>
    </row>
    <row r="10015" spans="1:16" ht="17.25">
      <c r="A10015" s="183" t="s">
        <v>19924</v>
      </c>
      <c r="B10015" s="183" t="s">
        <v>19925</v>
      </c>
      <c r="C10015" s="183" t="s">
        <v>49</v>
      </c>
      <c r="D10015" s="183" t="s">
        <v>50</v>
      </c>
      <c r="E10015" s="184"/>
      <c r="F10015" s="184"/>
      <c r="G10015" s="185"/>
      <c r="H10015" s="185"/>
      <c r="I10015" s="184"/>
      <c r="J10015" s="184"/>
      <c r="K10015" s="185" t="s">
        <v>410</v>
      </c>
      <c r="L10015" s="185"/>
      <c r="M10015" s="186"/>
      <c r="N10015" s="61" t="s">
        <v>410</v>
      </c>
      <c r="P10015" s="175" t="s">
        <v>49</v>
      </c>
    </row>
    <row r="10016" spans="1:16" ht="17.25">
      <c r="A10016" s="183" t="s">
        <v>19926</v>
      </c>
      <c r="B10016" s="183" t="s">
        <v>19927</v>
      </c>
      <c r="C10016" s="183" t="s">
        <v>49</v>
      </c>
      <c r="D10016" s="183" t="s">
        <v>50</v>
      </c>
      <c r="E10016" s="184"/>
      <c r="F10016" s="184"/>
      <c r="G10016" s="185"/>
      <c r="H10016" s="185"/>
      <c r="I10016" s="184"/>
      <c r="J10016" s="184"/>
      <c r="K10016" s="185" t="s">
        <v>410</v>
      </c>
      <c r="L10016" s="185"/>
      <c r="M10016" s="186"/>
      <c r="N10016" s="61" t="s">
        <v>410</v>
      </c>
      <c r="P10016" s="175" t="s">
        <v>49</v>
      </c>
    </row>
    <row r="10017" spans="1:16" ht="17.25">
      <c r="A10017" s="183" t="s">
        <v>19928</v>
      </c>
      <c r="B10017" s="183" t="s">
        <v>19929</v>
      </c>
      <c r="C10017" s="183" t="s">
        <v>49</v>
      </c>
      <c r="D10017" s="183" t="s">
        <v>50</v>
      </c>
      <c r="E10017" s="184"/>
      <c r="F10017" s="184"/>
      <c r="G10017" s="188"/>
      <c r="H10017" s="183"/>
      <c r="I10017" s="184"/>
      <c r="J10017" s="184"/>
      <c r="K10017" s="185" t="s">
        <v>410</v>
      </c>
      <c r="L10017" s="185"/>
      <c r="M10017" s="186"/>
      <c r="N10017" s="61" t="s">
        <v>410</v>
      </c>
      <c r="P10017" s="175" t="s">
        <v>49</v>
      </c>
    </row>
    <row r="10018" spans="1:16" ht="17.25">
      <c r="A10018" s="183" t="s">
        <v>19930</v>
      </c>
      <c r="B10018" s="183" t="s">
        <v>19931</v>
      </c>
      <c r="C10018" s="183" t="s">
        <v>49</v>
      </c>
      <c r="D10018" s="183" t="s">
        <v>50</v>
      </c>
      <c r="E10018" s="184">
        <v>220</v>
      </c>
      <c r="F10018" s="184">
        <v>220</v>
      </c>
      <c r="G10018" s="188"/>
      <c r="H10018" s="183"/>
      <c r="I10018" s="184">
        <v>79.52</v>
      </c>
      <c r="J10018" s="184">
        <v>299.52</v>
      </c>
      <c r="K10018" s="185">
        <v>211</v>
      </c>
      <c r="L10018" s="185"/>
      <c r="M10018" s="186"/>
      <c r="N10018" s="61" t="s">
        <v>51</v>
      </c>
      <c r="P10018" s="175" t="s">
        <v>49</v>
      </c>
    </row>
    <row r="10019" spans="1:16" ht="17.25">
      <c r="A10019" s="183" t="s">
        <v>19932</v>
      </c>
      <c r="B10019" s="183" t="s">
        <v>19933</v>
      </c>
      <c r="C10019" s="183" t="s">
        <v>49</v>
      </c>
      <c r="D10019" s="183" t="s">
        <v>50</v>
      </c>
      <c r="E10019" s="184"/>
      <c r="F10019" s="184"/>
      <c r="G10019" s="188"/>
      <c r="H10019" s="183"/>
      <c r="I10019" s="184"/>
      <c r="J10019" s="184"/>
      <c r="K10019" s="185" t="s">
        <v>410</v>
      </c>
      <c r="L10019" s="185"/>
      <c r="M10019" s="186"/>
      <c r="N10019" s="61" t="s">
        <v>410</v>
      </c>
      <c r="P10019" s="175" t="s">
        <v>49</v>
      </c>
    </row>
    <row r="10020" spans="1:16" ht="17.25">
      <c r="A10020" s="183" t="s">
        <v>19934</v>
      </c>
      <c r="B10020" s="183" t="s">
        <v>19935</v>
      </c>
      <c r="C10020" s="183" t="s">
        <v>49</v>
      </c>
      <c r="D10020" s="183" t="s">
        <v>50</v>
      </c>
      <c r="E10020" s="184">
        <v>419</v>
      </c>
      <c r="F10020" s="184">
        <v>320</v>
      </c>
      <c r="G10020" s="188" t="s">
        <v>1652</v>
      </c>
      <c r="H10020" s="183"/>
      <c r="I10020" s="184">
        <v>130.5</v>
      </c>
      <c r="J10020" s="184">
        <v>450.5</v>
      </c>
      <c r="K10020" s="185">
        <v>30</v>
      </c>
      <c r="L10020" s="185" t="s">
        <v>76</v>
      </c>
      <c r="M10020" s="186" t="s">
        <v>2173</v>
      </c>
      <c r="N10020" s="61" t="s">
        <v>51</v>
      </c>
      <c r="P10020" s="175" t="s">
        <v>49</v>
      </c>
    </row>
    <row r="10021" spans="1:16" ht="17.25">
      <c r="A10021" s="183" t="s">
        <v>19936</v>
      </c>
      <c r="B10021" s="183" t="s">
        <v>19937</v>
      </c>
      <c r="C10021" s="183" t="s">
        <v>49</v>
      </c>
      <c r="D10021" s="183" t="s">
        <v>50</v>
      </c>
      <c r="E10021" s="184">
        <v>354</v>
      </c>
      <c r="F10021" s="184">
        <v>354</v>
      </c>
      <c r="G10021" s="185"/>
      <c r="H10021" s="185"/>
      <c r="I10021" s="184">
        <v>102.52</v>
      </c>
      <c r="J10021" s="184">
        <v>456.52</v>
      </c>
      <c r="K10021" s="185">
        <v>18</v>
      </c>
      <c r="L10021" s="185"/>
      <c r="M10021" s="186"/>
      <c r="N10021" s="61" t="s">
        <v>51</v>
      </c>
      <c r="P10021" s="175" t="s">
        <v>49</v>
      </c>
    </row>
    <row r="10022" spans="1:16" ht="17.25">
      <c r="A10022" s="183" t="s">
        <v>19938</v>
      </c>
      <c r="B10022" s="183" t="s">
        <v>19939</v>
      </c>
      <c r="C10022" s="183" t="s">
        <v>49</v>
      </c>
      <c r="D10022" s="183" t="s">
        <v>50</v>
      </c>
      <c r="E10022" s="184"/>
      <c r="F10022" s="184"/>
      <c r="G10022" s="185"/>
      <c r="H10022" s="185"/>
      <c r="I10022" s="184"/>
      <c r="J10022" s="184"/>
      <c r="K10022" s="185" t="s">
        <v>410</v>
      </c>
      <c r="L10022" s="185"/>
      <c r="M10022" s="186"/>
      <c r="N10022" s="61" t="s">
        <v>410</v>
      </c>
      <c r="P10022" s="175" t="s">
        <v>49</v>
      </c>
    </row>
    <row r="10023" spans="1:16" ht="17.25">
      <c r="A10023" s="183" t="s">
        <v>19940</v>
      </c>
      <c r="B10023" s="183" t="s">
        <v>19941</v>
      </c>
      <c r="C10023" s="183" t="s">
        <v>49</v>
      </c>
      <c r="D10023" s="183" t="s">
        <v>50</v>
      </c>
      <c r="E10023" s="184"/>
      <c r="F10023" s="184"/>
      <c r="G10023" s="185"/>
      <c r="H10023" s="185"/>
      <c r="I10023" s="184"/>
      <c r="J10023" s="184"/>
      <c r="K10023" s="185" t="s">
        <v>410</v>
      </c>
      <c r="L10023" s="185"/>
      <c r="M10023" s="186"/>
      <c r="N10023" s="61" t="s">
        <v>410</v>
      </c>
      <c r="P10023" s="175" t="s">
        <v>49</v>
      </c>
    </row>
    <row r="10024" spans="1:16" ht="17.25">
      <c r="A10024" s="183" t="s">
        <v>19942</v>
      </c>
      <c r="B10024" s="183" t="s">
        <v>19943</v>
      </c>
      <c r="C10024" s="183" t="s">
        <v>49</v>
      </c>
      <c r="D10024" s="183" t="s">
        <v>50</v>
      </c>
      <c r="E10024" s="184">
        <v>218</v>
      </c>
      <c r="F10024" s="184">
        <v>180</v>
      </c>
      <c r="G10024" s="185" t="s">
        <v>395</v>
      </c>
      <c r="H10024" s="185"/>
      <c r="I10024" s="184">
        <v>103.2</v>
      </c>
      <c r="J10024" s="184">
        <v>283.2</v>
      </c>
      <c r="K10024" s="185">
        <v>34</v>
      </c>
      <c r="L10024" s="185"/>
      <c r="M10024" s="186"/>
      <c r="N10024" s="61" t="s">
        <v>51</v>
      </c>
      <c r="P10024" s="175" t="s">
        <v>49</v>
      </c>
    </row>
    <row r="10025" spans="1:16" ht="17.25">
      <c r="A10025" s="183" t="s">
        <v>19944</v>
      </c>
      <c r="B10025" s="183" t="s">
        <v>19945</v>
      </c>
      <c r="C10025" s="183" t="s">
        <v>49</v>
      </c>
      <c r="D10025" s="183" t="s">
        <v>50</v>
      </c>
      <c r="E10025" s="184">
        <v>218</v>
      </c>
      <c r="F10025" s="184">
        <v>180</v>
      </c>
      <c r="G10025" s="185" t="s">
        <v>395</v>
      </c>
      <c r="H10025" s="185"/>
      <c r="I10025" s="184">
        <v>103.2</v>
      </c>
      <c r="J10025" s="184">
        <v>283.2</v>
      </c>
      <c r="K10025" s="185">
        <v>0</v>
      </c>
      <c r="L10025" s="185"/>
      <c r="M10025" s="186"/>
      <c r="N10025" s="61" t="s">
        <v>51</v>
      </c>
      <c r="P10025" s="175" t="s">
        <v>49</v>
      </c>
    </row>
    <row r="10026" spans="1:16" ht="17.25">
      <c r="A10026" s="183" t="s">
        <v>19946</v>
      </c>
      <c r="B10026" s="183" t="s">
        <v>19947</v>
      </c>
      <c r="C10026" s="183" t="s">
        <v>49</v>
      </c>
      <c r="D10026" s="183" t="s">
        <v>50</v>
      </c>
      <c r="E10026" s="184"/>
      <c r="F10026" s="184"/>
      <c r="G10026" s="185"/>
      <c r="H10026" s="185"/>
      <c r="I10026" s="184"/>
      <c r="J10026" s="184"/>
      <c r="K10026" s="185" t="s">
        <v>410</v>
      </c>
      <c r="L10026" s="185"/>
      <c r="M10026" s="186"/>
      <c r="N10026" s="61" t="s">
        <v>410</v>
      </c>
      <c r="P10026" s="175" t="s">
        <v>49</v>
      </c>
    </row>
    <row r="10027" spans="1:16" ht="17.25">
      <c r="A10027" s="183" t="s">
        <v>19948</v>
      </c>
      <c r="B10027" s="183" t="s">
        <v>19770</v>
      </c>
      <c r="C10027" s="183" t="s">
        <v>49</v>
      </c>
      <c r="D10027" s="183" t="s">
        <v>50</v>
      </c>
      <c r="E10027" s="184"/>
      <c r="F10027" s="184"/>
      <c r="G10027" s="185"/>
      <c r="H10027" s="185"/>
      <c r="I10027" s="184"/>
      <c r="J10027" s="184"/>
      <c r="K10027" s="185" t="s">
        <v>410</v>
      </c>
      <c r="L10027" s="185"/>
      <c r="M10027" s="186"/>
      <c r="N10027" s="61" t="s">
        <v>410</v>
      </c>
      <c r="P10027" s="175" t="s">
        <v>49</v>
      </c>
    </row>
    <row r="10028" spans="1:16" ht="17.25">
      <c r="A10028" s="183" t="s">
        <v>19949</v>
      </c>
      <c r="B10028" s="183" t="s">
        <v>19950</v>
      </c>
      <c r="C10028" s="183" t="s">
        <v>49</v>
      </c>
      <c r="D10028" s="183" t="s">
        <v>50</v>
      </c>
      <c r="E10028" s="184"/>
      <c r="F10028" s="184"/>
      <c r="G10028" s="185"/>
      <c r="H10028" s="185"/>
      <c r="I10028" s="184"/>
      <c r="J10028" s="184"/>
      <c r="K10028" s="185" t="s">
        <v>410</v>
      </c>
      <c r="L10028" s="185"/>
      <c r="M10028" s="186"/>
      <c r="N10028" s="61" t="s">
        <v>410</v>
      </c>
      <c r="P10028" s="175" t="s">
        <v>49</v>
      </c>
    </row>
    <row r="10029" spans="1:16" ht="17.25">
      <c r="A10029" s="183" t="s">
        <v>19951</v>
      </c>
      <c r="B10029" s="183" t="s">
        <v>19952</v>
      </c>
      <c r="C10029" s="183" t="s">
        <v>49</v>
      </c>
      <c r="D10029" s="183" t="s">
        <v>50</v>
      </c>
      <c r="E10029" s="184"/>
      <c r="F10029" s="184"/>
      <c r="G10029" s="185"/>
      <c r="H10029" s="185"/>
      <c r="I10029" s="184"/>
      <c r="J10029" s="184"/>
      <c r="K10029" s="185" t="s">
        <v>410</v>
      </c>
      <c r="L10029" s="185"/>
      <c r="M10029" s="186"/>
      <c r="N10029" s="61" t="s">
        <v>410</v>
      </c>
      <c r="P10029" s="175" t="s">
        <v>49</v>
      </c>
    </row>
    <row r="10030" spans="1:16" ht="17.25">
      <c r="A10030" s="183" t="s">
        <v>19953</v>
      </c>
      <c r="B10030" s="183" t="s">
        <v>19954</v>
      </c>
      <c r="C10030" s="183" t="s">
        <v>49</v>
      </c>
      <c r="D10030" s="183" t="s">
        <v>50</v>
      </c>
      <c r="E10030" s="184">
        <v>196</v>
      </c>
      <c r="F10030" s="184">
        <v>140</v>
      </c>
      <c r="G10030" s="185" t="s">
        <v>329</v>
      </c>
      <c r="H10030" s="185"/>
      <c r="I10030" s="184">
        <v>41.05</v>
      </c>
      <c r="J10030" s="184">
        <v>181.05</v>
      </c>
      <c r="K10030" s="185">
        <v>142</v>
      </c>
      <c r="L10030" s="185"/>
      <c r="M10030" s="186"/>
      <c r="N10030" s="61" t="s">
        <v>51</v>
      </c>
      <c r="P10030" s="175" t="s">
        <v>49</v>
      </c>
    </row>
    <row r="10031" spans="1:16" ht="17.25">
      <c r="A10031" s="183" t="s">
        <v>19955</v>
      </c>
      <c r="B10031" s="183" t="s">
        <v>19956</v>
      </c>
      <c r="C10031" s="183" t="s">
        <v>49</v>
      </c>
      <c r="D10031" s="183" t="s">
        <v>50</v>
      </c>
      <c r="E10031" s="184">
        <v>262</v>
      </c>
      <c r="F10031" s="184">
        <v>262</v>
      </c>
      <c r="G10031" s="185"/>
      <c r="H10031" s="185"/>
      <c r="I10031" s="184">
        <v>96.05</v>
      </c>
      <c r="J10031" s="184">
        <v>358.05</v>
      </c>
      <c r="K10031" s="185">
        <v>152</v>
      </c>
      <c r="L10031" s="185" t="s">
        <v>57</v>
      </c>
      <c r="M10031" s="186" t="s">
        <v>3115</v>
      </c>
      <c r="N10031" s="61" t="s">
        <v>51</v>
      </c>
      <c r="P10031" s="175" t="s">
        <v>49</v>
      </c>
    </row>
    <row r="10032" spans="1:16" ht="17.25">
      <c r="A10032" s="183" t="s">
        <v>19957</v>
      </c>
      <c r="B10032" s="183" t="s">
        <v>9236</v>
      </c>
      <c r="C10032" s="183" t="s">
        <v>49</v>
      </c>
      <c r="D10032" s="183" t="s">
        <v>50</v>
      </c>
      <c r="E10032" s="184">
        <v>262</v>
      </c>
      <c r="F10032" s="184">
        <v>262</v>
      </c>
      <c r="G10032" s="188"/>
      <c r="H10032" s="185"/>
      <c r="I10032" s="184">
        <v>96.05</v>
      </c>
      <c r="J10032" s="184">
        <v>358.05</v>
      </c>
      <c r="K10032" s="185">
        <v>144</v>
      </c>
      <c r="L10032" s="185" t="s">
        <v>76</v>
      </c>
      <c r="M10032" s="186" t="s">
        <v>250</v>
      </c>
      <c r="N10032" s="61" t="s">
        <v>51</v>
      </c>
      <c r="P10032" s="175" t="s">
        <v>49</v>
      </c>
    </row>
    <row r="10033" spans="1:16" ht="17.25">
      <c r="A10033" s="183" t="s">
        <v>19958</v>
      </c>
      <c r="B10033" s="183" t="s">
        <v>19959</v>
      </c>
      <c r="C10033" s="183" t="s">
        <v>49</v>
      </c>
      <c r="D10033" s="183" t="s">
        <v>50</v>
      </c>
      <c r="E10033" s="184"/>
      <c r="F10033" s="184"/>
      <c r="G10033" s="188"/>
      <c r="H10033" s="185"/>
      <c r="I10033" s="184"/>
      <c r="J10033" s="184"/>
      <c r="K10033" s="185" t="s">
        <v>410</v>
      </c>
      <c r="L10033" s="185"/>
      <c r="M10033" s="186"/>
      <c r="N10033" s="61" t="s">
        <v>410</v>
      </c>
      <c r="P10033" s="175" t="s">
        <v>49</v>
      </c>
    </row>
    <row r="10034" spans="1:16" ht="17.25">
      <c r="A10034" s="183" t="s">
        <v>19960</v>
      </c>
      <c r="B10034" s="183" t="s">
        <v>5611</v>
      </c>
      <c r="C10034" s="183" t="s">
        <v>49</v>
      </c>
      <c r="D10034" s="183" t="s">
        <v>50</v>
      </c>
      <c r="E10034" s="184"/>
      <c r="F10034" s="184"/>
      <c r="G10034" s="185"/>
      <c r="H10034" s="185"/>
      <c r="I10034" s="184"/>
      <c r="J10034" s="184"/>
      <c r="K10034" s="185" t="s">
        <v>410</v>
      </c>
      <c r="L10034" s="185"/>
      <c r="M10034" s="186"/>
      <c r="N10034" s="61" t="s">
        <v>410</v>
      </c>
      <c r="P10034" s="175" t="s">
        <v>49</v>
      </c>
    </row>
    <row r="10035" spans="1:16" ht="17.25">
      <c r="A10035" s="183" t="s">
        <v>19961</v>
      </c>
      <c r="B10035" s="183" t="s">
        <v>19962</v>
      </c>
      <c r="C10035" s="183" t="s">
        <v>49</v>
      </c>
      <c r="D10035" s="183" t="s">
        <v>50</v>
      </c>
      <c r="E10035" s="184"/>
      <c r="F10035" s="184"/>
      <c r="G10035" s="188"/>
      <c r="H10035" s="185"/>
      <c r="I10035" s="184"/>
      <c r="J10035" s="184"/>
      <c r="K10035" s="185" t="s">
        <v>410</v>
      </c>
      <c r="L10035" s="185"/>
      <c r="M10035" s="186"/>
      <c r="N10035" s="61" t="s">
        <v>410</v>
      </c>
      <c r="P10035" s="175" t="s">
        <v>49</v>
      </c>
    </row>
    <row r="10036" spans="1:16" ht="17.25">
      <c r="A10036" s="183" t="s">
        <v>19963</v>
      </c>
      <c r="B10036" s="183" t="s">
        <v>19964</v>
      </c>
      <c r="C10036" s="183" t="s">
        <v>49</v>
      </c>
      <c r="D10036" s="183" t="s">
        <v>50</v>
      </c>
      <c r="E10036" s="184"/>
      <c r="F10036" s="184"/>
      <c r="G10036" s="185"/>
      <c r="H10036" s="185"/>
      <c r="I10036" s="184"/>
      <c r="J10036" s="184"/>
      <c r="K10036" s="185" t="s">
        <v>410</v>
      </c>
      <c r="L10036" s="185"/>
      <c r="M10036" s="186"/>
      <c r="N10036" s="61" t="s">
        <v>410</v>
      </c>
      <c r="P10036" s="175" t="s">
        <v>49</v>
      </c>
    </row>
    <row r="10037" spans="1:16" ht="17.25">
      <c r="A10037" s="183" t="s">
        <v>19965</v>
      </c>
      <c r="B10037" s="183" t="s">
        <v>19966</v>
      </c>
      <c r="C10037" s="183" t="s">
        <v>49</v>
      </c>
      <c r="D10037" s="183" t="s">
        <v>50</v>
      </c>
      <c r="E10037" s="184">
        <v>201</v>
      </c>
      <c r="F10037" s="184">
        <v>160</v>
      </c>
      <c r="G10037" s="185" t="s">
        <v>688</v>
      </c>
      <c r="H10037" s="185"/>
      <c r="I10037" s="184">
        <v>72.75</v>
      </c>
      <c r="J10037" s="184">
        <v>232.75</v>
      </c>
      <c r="K10037" s="185">
        <v>88</v>
      </c>
      <c r="L10037" s="185"/>
      <c r="M10037" s="186"/>
      <c r="N10037" s="61" t="s">
        <v>51</v>
      </c>
      <c r="P10037" s="175" t="s">
        <v>49</v>
      </c>
    </row>
    <row r="10038" spans="1:16" ht="17.25">
      <c r="A10038" s="183" t="s">
        <v>19967</v>
      </c>
      <c r="B10038" s="183" t="s">
        <v>19968</v>
      </c>
      <c r="C10038" s="183" t="s">
        <v>49</v>
      </c>
      <c r="D10038" s="183" t="s">
        <v>50</v>
      </c>
      <c r="E10038" s="184">
        <v>176</v>
      </c>
      <c r="F10038" s="184">
        <v>158</v>
      </c>
      <c r="G10038" s="185" t="s">
        <v>75</v>
      </c>
      <c r="H10038" s="185"/>
      <c r="I10038" s="184">
        <v>42.1</v>
      </c>
      <c r="J10038" s="184">
        <v>200.1</v>
      </c>
      <c r="K10038" s="185">
        <v>50</v>
      </c>
      <c r="L10038" s="185" t="s">
        <v>57</v>
      </c>
      <c r="M10038" s="186" t="s">
        <v>250</v>
      </c>
      <c r="N10038" s="61" t="s">
        <v>51</v>
      </c>
      <c r="P10038" s="175" t="s">
        <v>49</v>
      </c>
    </row>
    <row r="10039" spans="1:16" ht="17.25">
      <c r="A10039" s="183" t="s">
        <v>19969</v>
      </c>
      <c r="B10039" s="183" t="s">
        <v>19970</v>
      </c>
      <c r="C10039" s="183" t="s">
        <v>49</v>
      </c>
      <c r="D10039" s="183" t="s">
        <v>50</v>
      </c>
      <c r="E10039" s="184"/>
      <c r="F10039" s="184"/>
      <c r="G10039" s="185"/>
      <c r="H10039" s="185"/>
      <c r="I10039" s="184"/>
      <c r="J10039" s="184"/>
      <c r="K10039" s="185" t="s">
        <v>410</v>
      </c>
      <c r="L10039" s="185"/>
      <c r="M10039" s="186"/>
      <c r="N10039" s="61" t="s">
        <v>410</v>
      </c>
      <c r="P10039" s="175" t="s">
        <v>49</v>
      </c>
    </row>
    <row r="10040" spans="1:16" ht="17.25">
      <c r="A10040" s="183" t="s">
        <v>19971</v>
      </c>
      <c r="B10040" s="183" t="s">
        <v>19972</v>
      </c>
      <c r="C10040" s="183" t="s">
        <v>49</v>
      </c>
      <c r="D10040" s="183" t="s">
        <v>50</v>
      </c>
      <c r="E10040" s="184">
        <v>197</v>
      </c>
      <c r="F10040" s="184">
        <v>197</v>
      </c>
      <c r="G10040" s="188"/>
      <c r="H10040" s="185"/>
      <c r="I10040" s="184">
        <v>41.9</v>
      </c>
      <c r="J10040" s="184">
        <v>238.9</v>
      </c>
      <c r="K10040" s="185">
        <v>113</v>
      </c>
      <c r="L10040" s="185"/>
      <c r="M10040" s="186"/>
      <c r="N10040" s="61" t="s">
        <v>51</v>
      </c>
      <c r="P10040" s="175" t="s">
        <v>49</v>
      </c>
    </row>
    <row r="10041" spans="1:16" ht="17.25">
      <c r="A10041" s="183" t="s">
        <v>19973</v>
      </c>
      <c r="B10041" s="183" t="s">
        <v>19974</v>
      </c>
      <c r="C10041" s="183" t="s">
        <v>49</v>
      </c>
      <c r="D10041" s="183" t="s">
        <v>50</v>
      </c>
      <c r="E10041" s="184">
        <v>334</v>
      </c>
      <c r="F10041" s="184">
        <v>265</v>
      </c>
      <c r="G10041" s="185" t="s">
        <v>688</v>
      </c>
      <c r="H10041" s="185"/>
      <c r="I10041" s="184">
        <v>99.43</v>
      </c>
      <c r="J10041" s="184">
        <v>364.43</v>
      </c>
      <c r="K10041" s="185">
        <v>21</v>
      </c>
      <c r="L10041" s="185"/>
      <c r="M10041" s="186"/>
      <c r="N10041" s="61" t="s">
        <v>51</v>
      </c>
      <c r="P10041" s="175" t="s">
        <v>49</v>
      </c>
    </row>
    <row r="10042" spans="1:16" ht="17.25">
      <c r="A10042" s="183" t="s">
        <v>19975</v>
      </c>
      <c r="B10042" s="183" t="s">
        <v>19976</v>
      </c>
      <c r="C10042" s="183" t="s">
        <v>49</v>
      </c>
      <c r="D10042" s="183" t="s">
        <v>50</v>
      </c>
      <c r="E10042" s="184"/>
      <c r="F10042" s="184"/>
      <c r="G10042" s="185"/>
      <c r="H10042" s="185"/>
      <c r="I10042" s="184"/>
      <c r="J10042" s="184"/>
      <c r="K10042" s="185" t="s">
        <v>410</v>
      </c>
      <c r="L10042" s="185"/>
      <c r="M10042" s="186"/>
      <c r="N10042" s="61" t="s">
        <v>410</v>
      </c>
      <c r="P10042" s="175" t="s">
        <v>49</v>
      </c>
    </row>
    <row r="10043" spans="1:16" ht="17.25">
      <c r="A10043" s="183" t="s">
        <v>19977</v>
      </c>
      <c r="B10043" s="183" t="s">
        <v>19978</v>
      </c>
      <c r="C10043" s="183" t="s">
        <v>49</v>
      </c>
      <c r="D10043" s="183" t="s">
        <v>50</v>
      </c>
      <c r="E10043" s="184">
        <v>343</v>
      </c>
      <c r="F10043" s="184">
        <v>343</v>
      </c>
      <c r="G10043" s="185"/>
      <c r="H10043" s="185"/>
      <c r="I10043" s="184">
        <v>98.65</v>
      </c>
      <c r="J10043" s="184">
        <v>441.65</v>
      </c>
      <c r="K10043" s="185">
        <v>94</v>
      </c>
      <c r="L10043" s="185"/>
      <c r="M10043" s="186"/>
      <c r="N10043" s="61" t="s">
        <v>51</v>
      </c>
      <c r="P10043" s="175" t="s">
        <v>49</v>
      </c>
    </row>
    <row r="10044" spans="1:16" ht="17.25">
      <c r="A10044" s="183" t="s">
        <v>19979</v>
      </c>
      <c r="B10044" s="183" t="s">
        <v>19980</v>
      </c>
      <c r="C10044" s="183" t="s">
        <v>49</v>
      </c>
      <c r="D10044" s="183" t="s">
        <v>50</v>
      </c>
      <c r="E10044" s="184">
        <v>198</v>
      </c>
      <c r="F10044" s="184">
        <v>198</v>
      </c>
      <c r="G10044" s="185"/>
      <c r="H10044" s="185"/>
      <c r="I10044" s="184">
        <v>55.35</v>
      </c>
      <c r="J10044" s="184">
        <v>253.35</v>
      </c>
      <c r="K10044" s="185">
        <v>21</v>
      </c>
      <c r="L10044" s="185"/>
      <c r="M10044" s="186"/>
      <c r="N10044" s="61" t="s">
        <v>51</v>
      </c>
      <c r="P10044" s="175" t="s">
        <v>49</v>
      </c>
    </row>
    <row r="10045" spans="1:16" ht="17.25">
      <c r="A10045" s="183" t="s">
        <v>19981</v>
      </c>
      <c r="B10045" s="183" t="s">
        <v>19982</v>
      </c>
      <c r="C10045" s="183" t="s">
        <v>49</v>
      </c>
      <c r="D10045" s="183" t="s">
        <v>50</v>
      </c>
      <c r="E10045" s="184"/>
      <c r="F10045" s="184"/>
      <c r="G10045" s="188"/>
      <c r="H10045" s="185"/>
      <c r="I10045" s="184"/>
      <c r="J10045" s="184"/>
      <c r="K10045" s="183" t="s">
        <v>410</v>
      </c>
      <c r="L10045" s="183"/>
      <c r="M10045" s="186"/>
      <c r="N10045" s="61" t="s">
        <v>410</v>
      </c>
      <c r="P10045" s="175" t="s">
        <v>49</v>
      </c>
    </row>
    <row r="10046" spans="1:16" ht="17.25">
      <c r="A10046" s="183" t="s">
        <v>19983</v>
      </c>
      <c r="B10046" s="183" t="s">
        <v>19984</v>
      </c>
      <c r="C10046" s="183" t="s">
        <v>49</v>
      </c>
      <c r="D10046" s="183" t="s">
        <v>50</v>
      </c>
      <c r="E10046" s="184">
        <v>199</v>
      </c>
      <c r="F10046" s="184">
        <v>199</v>
      </c>
      <c r="G10046" s="185"/>
      <c r="H10046" s="185"/>
      <c r="I10046" s="184">
        <v>45.24</v>
      </c>
      <c r="J10046" s="184">
        <v>244.24</v>
      </c>
      <c r="K10046" s="185">
        <v>247</v>
      </c>
      <c r="L10046" s="185"/>
      <c r="M10046" s="186"/>
      <c r="N10046" s="61" t="s">
        <v>51</v>
      </c>
      <c r="P10046" s="175" t="s">
        <v>49</v>
      </c>
    </row>
    <row r="10047" spans="1:16" ht="17.25">
      <c r="A10047" s="183" t="s">
        <v>19985</v>
      </c>
      <c r="B10047" s="183" t="s">
        <v>19986</v>
      </c>
      <c r="C10047" s="183" t="s">
        <v>49</v>
      </c>
      <c r="D10047" s="183" t="s">
        <v>50</v>
      </c>
      <c r="E10047" s="184"/>
      <c r="F10047" s="184"/>
      <c r="G10047" s="185"/>
      <c r="H10047" s="185"/>
      <c r="I10047" s="184"/>
      <c r="J10047" s="184"/>
      <c r="K10047" s="185" t="s">
        <v>410</v>
      </c>
      <c r="L10047" s="185"/>
      <c r="M10047" s="186"/>
      <c r="N10047" s="61" t="s">
        <v>410</v>
      </c>
      <c r="P10047" s="175" t="s">
        <v>49</v>
      </c>
    </row>
    <row r="10048" spans="1:16" ht="17.25">
      <c r="A10048" s="183" t="s">
        <v>19987</v>
      </c>
      <c r="B10048" s="183" t="s">
        <v>19988</v>
      </c>
      <c r="C10048" s="183" t="s">
        <v>49</v>
      </c>
      <c r="D10048" s="183" t="s">
        <v>50</v>
      </c>
      <c r="E10048" s="184"/>
      <c r="F10048" s="184"/>
      <c r="G10048" s="185"/>
      <c r="H10048" s="185"/>
      <c r="I10048" s="184"/>
      <c r="J10048" s="184"/>
      <c r="K10048" s="185" t="s">
        <v>410</v>
      </c>
      <c r="L10048" s="185"/>
      <c r="M10048" s="186"/>
      <c r="N10048" s="61" t="s">
        <v>410</v>
      </c>
      <c r="P10048" s="175" t="s">
        <v>49</v>
      </c>
    </row>
    <row r="10049" spans="1:16" ht="17.25">
      <c r="A10049" s="183" t="s">
        <v>19989</v>
      </c>
      <c r="B10049" s="183" t="s">
        <v>19990</v>
      </c>
      <c r="C10049" s="183" t="s">
        <v>49</v>
      </c>
      <c r="D10049" s="183" t="s">
        <v>50</v>
      </c>
      <c r="E10049" s="184">
        <v>348</v>
      </c>
      <c r="F10049" s="184">
        <v>280</v>
      </c>
      <c r="G10049" s="185" t="s">
        <v>99</v>
      </c>
      <c r="H10049" s="185"/>
      <c r="I10049" s="184">
        <v>95.42</v>
      </c>
      <c r="J10049" s="184">
        <v>375.42</v>
      </c>
      <c r="K10049" s="185">
        <v>143</v>
      </c>
      <c r="L10049" s="185"/>
      <c r="M10049" s="186"/>
      <c r="N10049" s="61" t="s">
        <v>51</v>
      </c>
      <c r="P10049" s="175" t="s">
        <v>49</v>
      </c>
    </row>
    <row r="10050" spans="1:16" ht="17.25">
      <c r="A10050" s="183" t="s">
        <v>19991</v>
      </c>
      <c r="B10050" s="183" t="s">
        <v>19992</v>
      </c>
      <c r="C10050" s="183" t="s">
        <v>49</v>
      </c>
      <c r="D10050" s="183" t="s">
        <v>50</v>
      </c>
      <c r="E10050" s="184"/>
      <c r="F10050" s="184"/>
      <c r="G10050" s="185"/>
      <c r="H10050" s="185"/>
      <c r="I10050" s="184"/>
      <c r="J10050" s="184"/>
      <c r="K10050" s="185" t="s">
        <v>410</v>
      </c>
      <c r="L10050" s="185"/>
      <c r="M10050" s="186"/>
      <c r="N10050" s="61" t="s">
        <v>410</v>
      </c>
      <c r="P10050" s="175" t="s">
        <v>49</v>
      </c>
    </row>
    <row r="10051" spans="1:16" ht="17.25">
      <c r="A10051" s="183" t="s">
        <v>19993</v>
      </c>
      <c r="B10051" s="183" t="s">
        <v>19994</v>
      </c>
      <c r="C10051" s="183" t="s">
        <v>49</v>
      </c>
      <c r="D10051" s="183" t="s">
        <v>50</v>
      </c>
      <c r="E10051" s="184"/>
      <c r="F10051" s="184"/>
      <c r="G10051" s="185"/>
      <c r="H10051" s="185"/>
      <c r="I10051" s="184"/>
      <c r="J10051" s="184"/>
      <c r="K10051" s="185" t="s">
        <v>410</v>
      </c>
      <c r="L10051" s="185"/>
      <c r="M10051" s="186"/>
      <c r="N10051" s="61" t="s">
        <v>410</v>
      </c>
      <c r="P10051" s="175" t="s">
        <v>49</v>
      </c>
    </row>
    <row r="10052" spans="1:16" ht="17.25">
      <c r="A10052" s="183" t="s">
        <v>19995</v>
      </c>
      <c r="B10052" s="183" t="s">
        <v>19996</v>
      </c>
      <c r="C10052" s="183" t="s">
        <v>49</v>
      </c>
      <c r="D10052" s="183" t="s">
        <v>50</v>
      </c>
      <c r="E10052" s="184"/>
      <c r="F10052" s="184"/>
      <c r="G10052" s="185"/>
      <c r="H10052" s="185"/>
      <c r="I10052" s="184"/>
      <c r="J10052" s="184"/>
      <c r="K10052" s="185" t="s">
        <v>410</v>
      </c>
      <c r="L10052" s="185"/>
      <c r="M10052" s="186"/>
      <c r="N10052" s="61" t="s">
        <v>410</v>
      </c>
      <c r="P10052" s="175" t="s">
        <v>49</v>
      </c>
    </row>
    <row r="10053" spans="1:16" ht="17.25">
      <c r="A10053" s="183" t="s">
        <v>19997</v>
      </c>
      <c r="B10053" s="183" t="s">
        <v>19998</v>
      </c>
      <c r="C10053" s="183" t="s">
        <v>49</v>
      </c>
      <c r="D10053" s="183" t="s">
        <v>50</v>
      </c>
      <c r="E10053" s="184">
        <v>198</v>
      </c>
      <c r="F10053" s="184">
        <v>198</v>
      </c>
      <c r="G10053" s="185"/>
      <c r="H10053" s="185"/>
      <c r="I10053" s="184">
        <v>97.82</v>
      </c>
      <c r="J10053" s="184">
        <v>295.82</v>
      </c>
      <c r="K10053" s="185">
        <v>0</v>
      </c>
      <c r="L10053" s="185"/>
      <c r="M10053" s="186"/>
      <c r="N10053" s="61" t="s">
        <v>51</v>
      </c>
      <c r="P10053" s="175" t="s">
        <v>49</v>
      </c>
    </row>
    <row r="10054" spans="1:16" ht="17.25">
      <c r="A10054" s="183" t="s">
        <v>19999</v>
      </c>
      <c r="B10054" s="183" t="s">
        <v>20000</v>
      </c>
      <c r="C10054" s="183" t="s">
        <v>49</v>
      </c>
      <c r="D10054" s="183" t="s">
        <v>50</v>
      </c>
      <c r="E10054" s="184">
        <v>213</v>
      </c>
      <c r="F10054" s="184">
        <v>179</v>
      </c>
      <c r="G10054" s="185" t="s">
        <v>268</v>
      </c>
      <c r="H10054" s="185"/>
      <c r="I10054" s="184">
        <v>56.62</v>
      </c>
      <c r="J10054" s="184">
        <v>235.62</v>
      </c>
      <c r="K10054" s="185">
        <v>31</v>
      </c>
      <c r="L10054" s="185" t="s">
        <v>76</v>
      </c>
      <c r="M10054" s="186" t="s">
        <v>1514</v>
      </c>
      <c r="N10054" s="61" t="s">
        <v>51</v>
      </c>
      <c r="P10054" s="175" t="s">
        <v>49</v>
      </c>
    </row>
    <row r="10055" spans="1:16" ht="17.25">
      <c r="A10055" s="183" t="s">
        <v>20001</v>
      </c>
      <c r="B10055" s="183" t="s">
        <v>20002</v>
      </c>
      <c r="C10055" s="183" t="s">
        <v>49</v>
      </c>
      <c r="D10055" s="183" t="s">
        <v>50</v>
      </c>
      <c r="E10055" s="184">
        <v>203</v>
      </c>
      <c r="F10055" s="184">
        <v>203</v>
      </c>
      <c r="G10055" s="185"/>
      <c r="H10055" s="185"/>
      <c r="I10055" s="184">
        <v>52.97</v>
      </c>
      <c r="J10055" s="184">
        <v>255.97</v>
      </c>
      <c r="K10055" s="185">
        <v>0</v>
      </c>
      <c r="L10055" s="185" t="s">
        <v>76</v>
      </c>
      <c r="M10055" s="186" t="s">
        <v>1514</v>
      </c>
      <c r="N10055" s="61" t="s">
        <v>51</v>
      </c>
      <c r="P10055" s="175" t="s">
        <v>49</v>
      </c>
    </row>
    <row r="10056" spans="1:16" ht="17.25">
      <c r="A10056" s="183" t="s">
        <v>20003</v>
      </c>
      <c r="B10056" s="183" t="s">
        <v>20004</v>
      </c>
      <c r="C10056" s="183" t="s">
        <v>49</v>
      </c>
      <c r="D10056" s="183" t="s">
        <v>50</v>
      </c>
      <c r="E10056" s="184"/>
      <c r="F10056" s="184"/>
      <c r="G10056" s="188"/>
      <c r="H10056" s="185"/>
      <c r="I10056" s="184"/>
      <c r="J10056" s="184"/>
      <c r="K10056" s="185" t="s">
        <v>410</v>
      </c>
      <c r="L10056" s="185"/>
      <c r="M10056" s="186"/>
      <c r="N10056" s="61" t="s">
        <v>410</v>
      </c>
      <c r="P10056" s="175" t="s">
        <v>49</v>
      </c>
    </row>
    <row r="10057" spans="1:16" ht="17.25">
      <c r="A10057" s="183" t="s">
        <v>20005</v>
      </c>
      <c r="B10057" s="183" t="s">
        <v>20006</v>
      </c>
      <c r="C10057" s="183" t="s">
        <v>49</v>
      </c>
      <c r="D10057" s="183" t="s">
        <v>50</v>
      </c>
      <c r="E10057" s="184"/>
      <c r="F10057" s="184"/>
      <c r="G10057" s="185"/>
      <c r="H10057" s="185"/>
      <c r="I10057" s="184"/>
      <c r="J10057" s="184"/>
      <c r="K10057" s="185" t="s">
        <v>410</v>
      </c>
      <c r="L10057" s="185"/>
      <c r="M10057" s="186"/>
      <c r="N10057" s="61" t="s">
        <v>410</v>
      </c>
      <c r="P10057" s="175" t="s">
        <v>49</v>
      </c>
    </row>
    <row r="10058" spans="1:16" ht="17.25">
      <c r="A10058" s="183" t="s">
        <v>20007</v>
      </c>
      <c r="B10058" s="183" t="s">
        <v>18955</v>
      </c>
      <c r="C10058" s="183" t="s">
        <v>49</v>
      </c>
      <c r="D10058" s="183" t="s">
        <v>50</v>
      </c>
      <c r="E10058" s="184">
        <v>147</v>
      </c>
      <c r="F10058" s="184">
        <v>147</v>
      </c>
      <c r="G10058" s="185"/>
      <c r="H10058" s="185"/>
      <c r="I10058" s="184">
        <v>38.44</v>
      </c>
      <c r="J10058" s="184">
        <v>185.44</v>
      </c>
      <c r="K10058" s="185">
        <v>103</v>
      </c>
      <c r="L10058" s="185"/>
      <c r="M10058" s="186"/>
      <c r="N10058" s="61" t="s">
        <v>51</v>
      </c>
      <c r="P10058" s="175" t="s">
        <v>49</v>
      </c>
    </row>
    <row r="10059" spans="1:16" ht="17.25">
      <c r="A10059" s="183" t="s">
        <v>20008</v>
      </c>
      <c r="B10059" s="183" t="s">
        <v>20009</v>
      </c>
      <c r="C10059" s="183" t="s">
        <v>49</v>
      </c>
      <c r="D10059" s="183" t="s">
        <v>50</v>
      </c>
      <c r="E10059" s="184">
        <v>170</v>
      </c>
      <c r="F10059" s="184">
        <v>170</v>
      </c>
      <c r="G10059" s="185"/>
      <c r="H10059" s="185"/>
      <c r="I10059" s="184">
        <v>46.11</v>
      </c>
      <c r="J10059" s="184">
        <v>216.11</v>
      </c>
      <c r="K10059" s="185">
        <v>176</v>
      </c>
      <c r="L10059" s="185"/>
      <c r="M10059" s="186"/>
      <c r="N10059" s="61" t="s">
        <v>51</v>
      </c>
      <c r="P10059" s="175" t="s">
        <v>49</v>
      </c>
    </row>
    <row r="10060" spans="1:16" ht="17.25">
      <c r="A10060" s="183" t="s">
        <v>20010</v>
      </c>
      <c r="B10060" s="183" t="s">
        <v>20011</v>
      </c>
      <c r="C10060" s="183" t="s">
        <v>49</v>
      </c>
      <c r="D10060" s="183" t="s">
        <v>50</v>
      </c>
      <c r="E10060" s="184">
        <v>177</v>
      </c>
      <c r="F10060" s="184">
        <v>177</v>
      </c>
      <c r="G10060" s="185"/>
      <c r="H10060" s="185"/>
      <c r="I10060" s="184">
        <v>46.11</v>
      </c>
      <c r="J10060" s="184">
        <v>223.11</v>
      </c>
      <c r="K10060" s="185">
        <v>172</v>
      </c>
      <c r="L10060" s="185"/>
      <c r="M10060" s="186"/>
      <c r="N10060" s="61" t="s">
        <v>51</v>
      </c>
      <c r="P10060" s="175" t="s">
        <v>49</v>
      </c>
    </row>
    <row r="10061" spans="1:16" ht="17.25">
      <c r="A10061" s="183" t="s">
        <v>20012</v>
      </c>
      <c r="B10061" s="183" t="s">
        <v>20013</v>
      </c>
      <c r="C10061" s="183" t="s">
        <v>49</v>
      </c>
      <c r="D10061" s="183" t="s">
        <v>50</v>
      </c>
      <c r="E10061" s="184">
        <v>192</v>
      </c>
      <c r="F10061" s="184">
        <v>192</v>
      </c>
      <c r="G10061" s="185"/>
      <c r="H10061" s="185"/>
      <c r="I10061" s="184">
        <v>46.77</v>
      </c>
      <c r="J10061" s="184">
        <v>238.77</v>
      </c>
      <c r="K10061" s="185">
        <v>208</v>
      </c>
      <c r="L10061" s="185"/>
      <c r="M10061" s="186"/>
      <c r="N10061" s="61" t="s">
        <v>51</v>
      </c>
      <c r="P10061" s="175" t="s">
        <v>49</v>
      </c>
    </row>
    <row r="10062" spans="1:16" ht="17.25">
      <c r="A10062" s="183" t="s">
        <v>20014</v>
      </c>
      <c r="B10062" s="183" t="s">
        <v>20015</v>
      </c>
      <c r="C10062" s="183" t="s">
        <v>49</v>
      </c>
      <c r="D10062" s="183" t="s">
        <v>50</v>
      </c>
      <c r="E10062" s="184"/>
      <c r="F10062" s="184"/>
      <c r="G10062" s="185"/>
      <c r="H10062" s="185"/>
      <c r="I10062" s="184"/>
      <c r="J10062" s="184"/>
      <c r="K10062" s="185" t="s">
        <v>410</v>
      </c>
      <c r="L10062" s="185"/>
      <c r="M10062" s="186"/>
      <c r="N10062" s="61" t="s">
        <v>410</v>
      </c>
      <c r="P10062" s="175" t="s">
        <v>49</v>
      </c>
    </row>
    <row r="10063" spans="1:16" ht="17.25">
      <c r="A10063" s="183" t="s">
        <v>20016</v>
      </c>
      <c r="B10063" s="183" t="s">
        <v>20017</v>
      </c>
      <c r="C10063" s="183" t="s">
        <v>49</v>
      </c>
      <c r="D10063" s="183" t="s">
        <v>50</v>
      </c>
      <c r="E10063" s="184"/>
      <c r="F10063" s="184"/>
      <c r="G10063" s="185"/>
      <c r="H10063" s="185"/>
      <c r="I10063" s="184"/>
      <c r="J10063" s="184"/>
      <c r="K10063" s="185" t="s">
        <v>410</v>
      </c>
      <c r="L10063" s="185"/>
      <c r="M10063" s="186"/>
      <c r="N10063" s="61" t="s">
        <v>410</v>
      </c>
      <c r="P10063" s="175" t="s">
        <v>49</v>
      </c>
    </row>
    <row r="10064" spans="1:16" ht="17.25">
      <c r="A10064" s="183" t="s">
        <v>20018</v>
      </c>
      <c r="B10064" s="183" t="s">
        <v>9945</v>
      </c>
      <c r="C10064" s="183" t="s">
        <v>49</v>
      </c>
      <c r="D10064" s="183" t="s">
        <v>50</v>
      </c>
      <c r="E10064" s="184"/>
      <c r="F10064" s="184"/>
      <c r="G10064" s="185"/>
      <c r="H10064" s="185"/>
      <c r="I10064" s="184"/>
      <c r="J10064" s="184"/>
      <c r="K10064" s="185" t="s">
        <v>410</v>
      </c>
      <c r="L10064" s="185"/>
      <c r="M10064" s="186"/>
      <c r="N10064" s="61" t="s">
        <v>410</v>
      </c>
      <c r="P10064" s="175" t="s">
        <v>49</v>
      </c>
    </row>
    <row r="10065" spans="1:16" ht="17.25">
      <c r="A10065" s="183" t="s">
        <v>20019</v>
      </c>
      <c r="B10065" s="183" t="s">
        <v>9943</v>
      </c>
      <c r="C10065" s="183" t="s">
        <v>49</v>
      </c>
      <c r="D10065" s="183" t="s">
        <v>50</v>
      </c>
      <c r="E10065" s="184"/>
      <c r="F10065" s="184"/>
      <c r="G10065" s="185"/>
      <c r="H10065" s="185"/>
      <c r="I10065" s="184"/>
      <c r="J10065" s="184"/>
      <c r="K10065" s="185" t="s">
        <v>410</v>
      </c>
      <c r="L10065" s="185"/>
      <c r="M10065" s="186"/>
      <c r="N10065" s="61" t="s">
        <v>410</v>
      </c>
      <c r="P10065" s="175" t="s">
        <v>49</v>
      </c>
    </row>
    <row r="10066" spans="1:16" ht="17.25">
      <c r="A10066" s="183" t="s">
        <v>20020</v>
      </c>
      <c r="B10066" s="183" t="s">
        <v>20021</v>
      </c>
      <c r="C10066" s="183" t="s">
        <v>49</v>
      </c>
      <c r="D10066" s="183" t="s">
        <v>50</v>
      </c>
      <c r="E10066" s="184">
        <v>183</v>
      </c>
      <c r="F10066" s="184">
        <v>183</v>
      </c>
      <c r="G10066" s="185"/>
      <c r="H10066" s="185"/>
      <c r="I10066" s="184">
        <v>39.69</v>
      </c>
      <c r="J10066" s="184">
        <v>222.69</v>
      </c>
      <c r="K10066" s="185">
        <v>140</v>
      </c>
      <c r="L10066" s="185"/>
      <c r="M10066" s="186"/>
      <c r="N10066" s="61" t="s">
        <v>51</v>
      </c>
      <c r="P10066" s="175" t="s">
        <v>49</v>
      </c>
    </row>
    <row r="10067" spans="1:16" ht="17.25">
      <c r="A10067" s="183" t="s">
        <v>20022</v>
      </c>
      <c r="B10067" s="183" t="s">
        <v>20023</v>
      </c>
      <c r="C10067" s="183" t="s">
        <v>49</v>
      </c>
      <c r="D10067" s="183" t="s">
        <v>50</v>
      </c>
      <c r="E10067" s="184">
        <v>212</v>
      </c>
      <c r="F10067" s="184">
        <v>170</v>
      </c>
      <c r="G10067" s="185" t="s">
        <v>99</v>
      </c>
      <c r="H10067" s="185"/>
      <c r="I10067" s="184">
        <v>77.16</v>
      </c>
      <c r="J10067" s="184">
        <v>247.16</v>
      </c>
      <c r="K10067" s="185">
        <v>224</v>
      </c>
      <c r="L10067" s="185"/>
      <c r="M10067" s="186"/>
      <c r="N10067" s="61" t="s">
        <v>51</v>
      </c>
      <c r="P10067" s="175" t="s">
        <v>49</v>
      </c>
    </row>
    <row r="10068" spans="1:16" ht="17.25">
      <c r="A10068" s="183" t="s">
        <v>20024</v>
      </c>
      <c r="B10068" s="183" t="s">
        <v>20025</v>
      </c>
      <c r="C10068" s="183" t="s">
        <v>49</v>
      </c>
      <c r="D10068" s="183" t="s">
        <v>50</v>
      </c>
      <c r="E10068" s="184">
        <v>284</v>
      </c>
      <c r="F10068" s="184">
        <v>249</v>
      </c>
      <c r="G10068" s="185" t="s">
        <v>140</v>
      </c>
      <c r="H10068" s="185"/>
      <c r="I10068" s="184">
        <v>81.87</v>
      </c>
      <c r="J10068" s="184">
        <v>330.87</v>
      </c>
      <c r="K10068" s="185">
        <v>58</v>
      </c>
      <c r="L10068" s="185"/>
      <c r="M10068" s="186"/>
      <c r="N10068" s="61" t="s">
        <v>51</v>
      </c>
      <c r="P10068" s="175" t="s">
        <v>49</v>
      </c>
    </row>
    <row r="10069" spans="1:16" ht="17.25">
      <c r="A10069" s="183" t="s">
        <v>20026</v>
      </c>
      <c r="B10069" s="183" t="s">
        <v>20027</v>
      </c>
      <c r="C10069" s="183" t="s">
        <v>49</v>
      </c>
      <c r="D10069" s="183" t="s">
        <v>50</v>
      </c>
      <c r="E10069" s="184"/>
      <c r="F10069" s="184"/>
      <c r="G10069" s="185"/>
      <c r="H10069" s="185"/>
      <c r="I10069" s="184"/>
      <c r="J10069" s="184"/>
      <c r="K10069" s="185" t="s">
        <v>410</v>
      </c>
      <c r="L10069" s="185"/>
      <c r="M10069" s="186"/>
      <c r="N10069" s="61" t="s">
        <v>410</v>
      </c>
      <c r="P10069" s="175" t="s">
        <v>49</v>
      </c>
    </row>
    <row r="10070" spans="1:16" ht="17.25">
      <c r="A10070" s="183" t="s">
        <v>20028</v>
      </c>
      <c r="B10070" s="183" t="s">
        <v>7768</v>
      </c>
      <c r="C10070" s="183" t="s">
        <v>49</v>
      </c>
      <c r="D10070" s="183" t="s">
        <v>50</v>
      </c>
      <c r="E10070" s="184">
        <v>436</v>
      </c>
      <c r="F10070" s="184">
        <v>436</v>
      </c>
      <c r="G10070" s="185"/>
      <c r="H10070" s="185"/>
      <c r="I10070" s="184">
        <v>205.63</v>
      </c>
      <c r="J10070" s="184">
        <v>641.63</v>
      </c>
      <c r="K10070" s="185">
        <v>104</v>
      </c>
      <c r="L10070" s="185"/>
      <c r="M10070" s="186"/>
      <c r="N10070" s="61" t="s">
        <v>51</v>
      </c>
      <c r="P10070" s="175" t="s">
        <v>49</v>
      </c>
    </row>
    <row r="10071" spans="1:16" ht="17.25">
      <c r="A10071" s="183" t="s">
        <v>20029</v>
      </c>
      <c r="B10071" s="183" t="s">
        <v>20030</v>
      </c>
      <c r="C10071" s="183" t="s">
        <v>49</v>
      </c>
      <c r="D10071" s="183" t="s">
        <v>50</v>
      </c>
      <c r="E10071" s="184"/>
      <c r="F10071" s="184"/>
      <c r="G10071" s="185"/>
      <c r="H10071" s="185"/>
      <c r="I10071" s="184"/>
      <c r="J10071" s="184"/>
      <c r="K10071" s="185" t="s">
        <v>410</v>
      </c>
      <c r="L10071" s="185"/>
      <c r="M10071" s="186"/>
      <c r="N10071" s="61" t="s">
        <v>410</v>
      </c>
      <c r="P10071" s="175" t="s">
        <v>49</v>
      </c>
    </row>
    <row r="10072" spans="1:16" ht="17.25">
      <c r="A10072" s="183" t="s">
        <v>20031</v>
      </c>
      <c r="B10072" s="183" t="s">
        <v>20032</v>
      </c>
      <c r="C10072" s="183" t="s">
        <v>49</v>
      </c>
      <c r="D10072" s="183" t="s">
        <v>50</v>
      </c>
      <c r="E10072" s="184"/>
      <c r="F10072" s="184"/>
      <c r="G10072" s="185"/>
      <c r="H10072" s="185"/>
      <c r="I10072" s="184"/>
      <c r="J10072" s="184"/>
      <c r="K10072" s="185" t="s">
        <v>410</v>
      </c>
      <c r="L10072" s="185"/>
      <c r="M10072" s="186"/>
      <c r="N10072" s="61" t="s">
        <v>410</v>
      </c>
      <c r="P10072" s="175" t="s">
        <v>49</v>
      </c>
    </row>
    <row r="10073" spans="1:16" ht="17.25">
      <c r="A10073" s="183" t="s">
        <v>20033</v>
      </c>
      <c r="B10073" s="183" t="s">
        <v>20034</v>
      </c>
      <c r="C10073" s="183" t="s">
        <v>49</v>
      </c>
      <c r="D10073" s="183" t="s">
        <v>50</v>
      </c>
      <c r="E10073" s="184"/>
      <c r="F10073" s="184"/>
      <c r="G10073" s="188"/>
      <c r="H10073" s="185"/>
      <c r="I10073" s="184"/>
      <c r="J10073" s="184"/>
      <c r="K10073" s="183" t="s">
        <v>410</v>
      </c>
      <c r="L10073" s="183"/>
      <c r="M10073" s="186"/>
      <c r="N10073" s="61" t="s">
        <v>410</v>
      </c>
      <c r="P10073" s="175" t="s">
        <v>49</v>
      </c>
    </row>
    <row r="10074" spans="1:16" ht="17.25">
      <c r="A10074" s="183" t="s">
        <v>20035</v>
      </c>
      <c r="B10074" s="183" t="s">
        <v>20036</v>
      </c>
      <c r="C10074" s="183" t="s">
        <v>49</v>
      </c>
      <c r="D10074" s="183" t="s">
        <v>50</v>
      </c>
      <c r="E10074" s="184"/>
      <c r="F10074" s="184"/>
      <c r="G10074" s="185"/>
      <c r="H10074" s="185"/>
      <c r="I10074" s="184"/>
      <c r="J10074" s="184"/>
      <c r="K10074" s="185" t="s">
        <v>410</v>
      </c>
      <c r="L10074" s="185"/>
      <c r="M10074" s="186"/>
      <c r="N10074" s="61" t="s">
        <v>410</v>
      </c>
      <c r="P10074" s="175" t="s">
        <v>49</v>
      </c>
    </row>
    <row r="10075" spans="1:16" ht="17.25">
      <c r="A10075" s="183" t="s">
        <v>20037</v>
      </c>
      <c r="B10075" s="183" t="s">
        <v>20038</v>
      </c>
      <c r="C10075" s="183" t="s">
        <v>49</v>
      </c>
      <c r="D10075" s="183" t="s">
        <v>50</v>
      </c>
      <c r="E10075" s="184"/>
      <c r="F10075" s="184"/>
      <c r="G10075" s="185"/>
      <c r="H10075" s="185"/>
      <c r="I10075" s="184"/>
      <c r="J10075" s="184"/>
      <c r="K10075" s="185" t="s">
        <v>410</v>
      </c>
      <c r="L10075" s="185"/>
      <c r="M10075" s="186"/>
      <c r="N10075" s="61" t="s">
        <v>410</v>
      </c>
      <c r="P10075" s="175" t="s">
        <v>49</v>
      </c>
    </row>
    <row r="10076" spans="1:16" ht="17.25">
      <c r="A10076" s="183" t="s">
        <v>20039</v>
      </c>
      <c r="B10076" s="183" t="s">
        <v>20040</v>
      </c>
      <c r="C10076" s="183" t="s">
        <v>49</v>
      </c>
      <c r="D10076" s="183" t="s">
        <v>50</v>
      </c>
      <c r="E10076" s="184"/>
      <c r="F10076" s="184"/>
      <c r="G10076" s="185"/>
      <c r="H10076" s="185"/>
      <c r="I10076" s="184"/>
      <c r="J10076" s="184"/>
      <c r="K10076" s="185" t="s">
        <v>410</v>
      </c>
      <c r="L10076" s="185"/>
      <c r="M10076" s="186"/>
      <c r="N10076" s="61" t="s">
        <v>410</v>
      </c>
      <c r="P10076" s="175" t="s">
        <v>49</v>
      </c>
    </row>
    <row r="10077" spans="1:16" ht="17.25">
      <c r="A10077" s="183" t="s">
        <v>20041</v>
      </c>
      <c r="B10077" s="183" t="s">
        <v>20042</v>
      </c>
      <c r="C10077" s="183" t="s">
        <v>49</v>
      </c>
      <c r="D10077" s="183" t="s">
        <v>50</v>
      </c>
      <c r="E10077" s="184"/>
      <c r="F10077" s="184"/>
      <c r="G10077" s="185"/>
      <c r="H10077" s="185"/>
      <c r="I10077" s="184"/>
      <c r="J10077" s="184"/>
      <c r="K10077" s="185" t="s">
        <v>410</v>
      </c>
      <c r="L10077" s="185"/>
      <c r="M10077" s="186"/>
      <c r="N10077" s="61" t="s">
        <v>410</v>
      </c>
      <c r="P10077" s="175" t="s">
        <v>49</v>
      </c>
    </row>
    <row r="10078" spans="1:16" ht="17.25">
      <c r="A10078" s="191" t="s">
        <v>20043</v>
      </c>
      <c r="B10078" s="183" t="s">
        <v>20044</v>
      </c>
      <c r="C10078" s="183" t="s">
        <v>49</v>
      </c>
      <c r="D10078" s="183" t="s">
        <v>50</v>
      </c>
      <c r="E10078" s="184"/>
      <c r="F10078" s="184"/>
      <c r="G10078" s="188"/>
      <c r="H10078" s="185"/>
      <c r="I10078" s="184"/>
      <c r="J10078" s="184"/>
      <c r="K10078" s="183" t="s">
        <v>410</v>
      </c>
      <c r="L10078" s="183"/>
      <c r="M10078" s="186"/>
      <c r="N10078" s="61" t="s">
        <v>410</v>
      </c>
      <c r="P10078" s="175" t="s">
        <v>49</v>
      </c>
    </row>
    <row r="10079" spans="1:16" ht="17.25">
      <c r="A10079" s="183" t="s">
        <v>20045</v>
      </c>
      <c r="B10079" s="183" t="s">
        <v>20046</v>
      </c>
      <c r="C10079" s="183" t="s">
        <v>49</v>
      </c>
      <c r="D10079" s="183" t="s">
        <v>50</v>
      </c>
      <c r="E10079" s="184"/>
      <c r="F10079" s="184"/>
      <c r="G10079" s="185"/>
      <c r="H10079" s="185"/>
      <c r="I10079" s="184"/>
      <c r="J10079" s="184"/>
      <c r="K10079" s="185" t="s">
        <v>410</v>
      </c>
      <c r="L10079" s="185"/>
      <c r="M10079" s="186"/>
      <c r="N10079" s="61" t="s">
        <v>410</v>
      </c>
      <c r="P10079" s="175" t="s">
        <v>49</v>
      </c>
    </row>
    <row r="10080" spans="1:16" ht="17.25">
      <c r="A10080" s="183" t="s">
        <v>20047</v>
      </c>
      <c r="B10080" s="183" t="s">
        <v>20048</v>
      </c>
      <c r="C10080" s="183" t="s">
        <v>49</v>
      </c>
      <c r="D10080" s="183" t="s">
        <v>50</v>
      </c>
      <c r="E10080" s="184"/>
      <c r="F10080" s="184"/>
      <c r="G10080" s="185"/>
      <c r="H10080" s="185"/>
      <c r="I10080" s="184"/>
      <c r="J10080" s="184"/>
      <c r="K10080" s="185" t="s">
        <v>410</v>
      </c>
      <c r="L10080" s="185"/>
      <c r="M10080" s="186"/>
      <c r="N10080" s="61" t="s">
        <v>410</v>
      </c>
      <c r="P10080" s="175" t="s">
        <v>49</v>
      </c>
    </row>
    <row r="10081" spans="1:16" ht="17.25">
      <c r="A10081" s="183" t="s">
        <v>20049</v>
      </c>
      <c r="B10081" s="183" t="s">
        <v>20050</v>
      </c>
      <c r="C10081" s="183" t="s">
        <v>49</v>
      </c>
      <c r="D10081" s="183" t="s">
        <v>50</v>
      </c>
      <c r="E10081" s="184">
        <v>198</v>
      </c>
      <c r="F10081" s="184">
        <v>198</v>
      </c>
      <c r="G10081" s="185"/>
      <c r="H10081" s="185"/>
      <c r="I10081" s="184">
        <v>76.65</v>
      </c>
      <c r="J10081" s="184">
        <v>274.65</v>
      </c>
      <c r="K10081" s="185">
        <v>217</v>
      </c>
      <c r="L10081" s="185"/>
      <c r="M10081" s="186"/>
      <c r="N10081" s="61" t="s">
        <v>51</v>
      </c>
      <c r="P10081" s="175" t="s">
        <v>49</v>
      </c>
    </row>
    <row r="10082" spans="1:16" ht="17.25">
      <c r="A10082" s="183" t="s">
        <v>20051</v>
      </c>
      <c r="B10082" s="183" t="s">
        <v>20052</v>
      </c>
      <c r="C10082" s="183" t="s">
        <v>49</v>
      </c>
      <c r="D10082" s="183" t="s">
        <v>50</v>
      </c>
      <c r="E10082" s="184"/>
      <c r="F10082" s="184"/>
      <c r="G10082" s="185"/>
      <c r="H10082" s="185"/>
      <c r="I10082" s="184"/>
      <c r="J10082" s="184"/>
      <c r="K10082" s="185" t="s">
        <v>410</v>
      </c>
      <c r="L10082" s="185"/>
      <c r="M10082" s="186"/>
      <c r="N10082" s="61" t="s">
        <v>410</v>
      </c>
      <c r="P10082" s="175" t="s">
        <v>49</v>
      </c>
    </row>
    <row r="10083" spans="1:16" ht="17.25">
      <c r="A10083" s="183" t="s">
        <v>20053</v>
      </c>
      <c r="B10083" s="183" t="s">
        <v>20054</v>
      </c>
      <c r="C10083" s="183" t="s">
        <v>49</v>
      </c>
      <c r="D10083" s="183" t="s">
        <v>50</v>
      </c>
      <c r="E10083" s="184">
        <v>253</v>
      </c>
      <c r="F10083" s="184">
        <v>253</v>
      </c>
      <c r="G10083" s="185"/>
      <c r="H10083" s="185"/>
      <c r="I10083" s="184">
        <v>88.4</v>
      </c>
      <c r="J10083" s="184">
        <v>341.4</v>
      </c>
      <c r="K10083" s="185">
        <v>112</v>
      </c>
      <c r="L10083" s="185"/>
      <c r="M10083" s="186"/>
      <c r="N10083" s="61" t="s">
        <v>51</v>
      </c>
      <c r="P10083" s="175" t="s">
        <v>49</v>
      </c>
    </row>
    <row r="10084" spans="1:16" ht="17.25">
      <c r="A10084" s="183" t="s">
        <v>20055</v>
      </c>
      <c r="B10084" s="183" t="s">
        <v>20056</v>
      </c>
      <c r="C10084" s="183" t="s">
        <v>49</v>
      </c>
      <c r="D10084" s="183" t="s">
        <v>50</v>
      </c>
      <c r="E10084" s="184"/>
      <c r="F10084" s="184"/>
      <c r="G10084" s="185"/>
      <c r="H10084" s="185"/>
      <c r="I10084" s="184"/>
      <c r="J10084" s="184"/>
      <c r="K10084" s="185" t="s">
        <v>410</v>
      </c>
      <c r="L10084" s="185"/>
      <c r="M10084" s="186"/>
      <c r="N10084" s="61" t="s">
        <v>410</v>
      </c>
      <c r="P10084" s="175" t="s">
        <v>49</v>
      </c>
    </row>
    <row r="10085" spans="1:16" ht="17.25">
      <c r="A10085" s="183" t="s">
        <v>20057</v>
      </c>
      <c r="B10085" s="183" t="s">
        <v>20058</v>
      </c>
      <c r="C10085" s="183" t="s">
        <v>49</v>
      </c>
      <c r="D10085" s="183" t="s">
        <v>50</v>
      </c>
      <c r="E10085" s="184"/>
      <c r="F10085" s="184"/>
      <c r="G10085" s="185"/>
      <c r="H10085" s="185"/>
      <c r="I10085" s="184"/>
      <c r="J10085" s="184"/>
      <c r="K10085" s="185" t="s">
        <v>410</v>
      </c>
      <c r="L10085" s="185"/>
      <c r="M10085" s="186"/>
      <c r="N10085" s="61" t="s">
        <v>410</v>
      </c>
      <c r="P10085" s="175" t="s">
        <v>49</v>
      </c>
    </row>
    <row r="10086" spans="1:16" ht="17.25">
      <c r="A10086" s="183" t="s">
        <v>20059</v>
      </c>
      <c r="B10086" s="183" t="s">
        <v>20060</v>
      </c>
      <c r="C10086" s="183" t="s">
        <v>49</v>
      </c>
      <c r="D10086" s="183" t="s">
        <v>50</v>
      </c>
      <c r="E10086" s="184"/>
      <c r="F10086" s="184"/>
      <c r="G10086" s="185"/>
      <c r="H10086" s="185"/>
      <c r="I10086" s="184"/>
      <c r="J10086" s="184"/>
      <c r="K10086" s="185" t="s">
        <v>410</v>
      </c>
      <c r="L10086" s="185"/>
      <c r="M10086" s="186"/>
      <c r="N10086" s="61" t="s">
        <v>410</v>
      </c>
      <c r="P10086" s="175" t="s">
        <v>49</v>
      </c>
    </row>
    <row r="10087" spans="1:16" ht="17.25">
      <c r="A10087" s="183" t="s">
        <v>20061</v>
      </c>
      <c r="B10087" s="183" t="s">
        <v>20062</v>
      </c>
      <c r="C10087" s="183" t="s">
        <v>49</v>
      </c>
      <c r="D10087" s="183" t="s">
        <v>50</v>
      </c>
      <c r="E10087" s="184"/>
      <c r="F10087" s="184"/>
      <c r="G10087" s="185"/>
      <c r="H10087" s="185"/>
      <c r="I10087" s="184"/>
      <c r="J10087" s="184"/>
      <c r="K10087" s="185" t="s">
        <v>410</v>
      </c>
      <c r="L10087" s="185"/>
      <c r="M10087" s="186"/>
      <c r="N10087" s="61" t="s">
        <v>410</v>
      </c>
      <c r="P10087" s="175" t="s">
        <v>49</v>
      </c>
    </row>
    <row r="10088" spans="1:16" ht="17.25">
      <c r="A10088" s="183" t="s">
        <v>20063</v>
      </c>
      <c r="B10088" s="183" t="s">
        <v>20064</v>
      </c>
      <c r="C10088" s="183" t="s">
        <v>49</v>
      </c>
      <c r="D10088" s="183" t="s">
        <v>50</v>
      </c>
      <c r="E10088" s="184"/>
      <c r="F10088" s="184"/>
      <c r="G10088" s="185"/>
      <c r="H10088" s="185"/>
      <c r="I10088" s="184"/>
      <c r="J10088" s="184"/>
      <c r="K10088" s="185" t="s">
        <v>410</v>
      </c>
      <c r="L10088" s="185"/>
      <c r="M10088" s="186"/>
      <c r="N10088" s="61" t="s">
        <v>410</v>
      </c>
      <c r="P10088" s="175" t="s">
        <v>49</v>
      </c>
    </row>
    <row r="10089" spans="1:16" ht="17.25">
      <c r="A10089" s="183" t="s">
        <v>20065</v>
      </c>
      <c r="B10089" s="183" t="s">
        <v>20066</v>
      </c>
      <c r="C10089" s="183" t="s">
        <v>49</v>
      </c>
      <c r="D10089" s="183" t="s">
        <v>50</v>
      </c>
      <c r="E10089" s="184">
        <v>485</v>
      </c>
      <c r="F10089" s="184">
        <v>375</v>
      </c>
      <c r="G10089" s="185" t="s">
        <v>203</v>
      </c>
      <c r="H10089" s="185"/>
      <c r="I10089" s="184">
        <v>152.23</v>
      </c>
      <c r="J10089" s="184">
        <v>527.23</v>
      </c>
      <c r="K10089" s="185">
        <v>3</v>
      </c>
      <c r="L10089" s="185" t="s">
        <v>76</v>
      </c>
      <c r="M10089" s="186" t="s">
        <v>722</v>
      </c>
      <c r="N10089" s="61" t="s">
        <v>51</v>
      </c>
      <c r="P10089" s="175" t="s">
        <v>49</v>
      </c>
    </row>
    <row r="10090" spans="1:16" ht="17.25">
      <c r="A10090" s="183" t="s">
        <v>20067</v>
      </c>
      <c r="B10090" s="183" t="s">
        <v>20068</v>
      </c>
      <c r="C10090" s="183" t="s">
        <v>49</v>
      </c>
      <c r="D10090" s="183" t="s">
        <v>50</v>
      </c>
      <c r="E10090" s="184">
        <v>143</v>
      </c>
      <c r="F10090" s="184">
        <v>143</v>
      </c>
      <c r="G10090" s="185"/>
      <c r="H10090" s="185"/>
      <c r="I10090" s="184">
        <v>55.35</v>
      </c>
      <c r="J10090" s="184">
        <v>198.35</v>
      </c>
      <c r="K10090" s="185">
        <v>16</v>
      </c>
      <c r="L10090" s="185" t="s">
        <v>76</v>
      </c>
      <c r="M10090" s="186" t="s">
        <v>1381</v>
      </c>
      <c r="N10090" s="61" t="s">
        <v>51</v>
      </c>
      <c r="P10090" s="175" t="s">
        <v>49</v>
      </c>
    </row>
    <row r="10091" spans="1:16" ht="17.25">
      <c r="A10091" s="183" t="s">
        <v>20069</v>
      </c>
      <c r="B10091" s="183" t="s">
        <v>20070</v>
      </c>
      <c r="C10091" s="183" t="s">
        <v>49</v>
      </c>
      <c r="D10091" s="183" t="s">
        <v>50</v>
      </c>
      <c r="E10091" s="184">
        <v>278</v>
      </c>
      <c r="F10091" s="184">
        <v>278</v>
      </c>
      <c r="G10091" s="185"/>
      <c r="H10091" s="185"/>
      <c r="I10091" s="184">
        <v>85.6</v>
      </c>
      <c r="J10091" s="184">
        <v>363.6</v>
      </c>
      <c r="K10091" s="183">
        <v>83</v>
      </c>
      <c r="L10091" s="183"/>
      <c r="M10091" s="186"/>
      <c r="N10091" s="61" t="s">
        <v>51</v>
      </c>
      <c r="P10091" s="175" t="s">
        <v>49</v>
      </c>
    </row>
    <row r="10092" spans="1:16" ht="17.25">
      <c r="A10092" s="183" t="s">
        <v>20071</v>
      </c>
      <c r="B10092" s="183" t="s">
        <v>20072</v>
      </c>
      <c r="C10092" s="183" t="s">
        <v>49</v>
      </c>
      <c r="D10092" s="183" t="s">
        <v>50</v>
      </c>
      <c r="E10092" s="184">
        <v>278</v>
      </c>
      <c r="F10092" s="184">
        <v>278</v>
      </c>
      <c r="G10092" s="185"/>
      <c r="H10092" s="185"/>
      <c r="I10092" s="184">
        <v>84.53</v>
      </c>
      <c r="J10092" s="184">
        <v>362.53</v>
      </c>
      <c r="K10092" s="183">
        <v>22</v>
      </c>
      <c r="L10092" s="183" t="s">
        <v>57</v>
      </c>
      <c r="M10092" s="186" t="s">
        <v>211</v>
      </c>
      <c r="N10092" s="61" t="s">
        <v>51</v>
      </c>
      <c r="P10092" s="175" t="s">
        <v>49</v>
      </c>
    </row>
    <row r="10093" spans="1:16" ht="17.25">
      <c r="A10093" s="183" t="s">
        <v>20073</v>
      </c>
      <c r="B10093" s="183" t="s">
        <v>20074</v>
      </c>
      <c r="C10093" s="183" t="s">
        <v>49</v>
      </c>
      <c r="D10093" s="183" t="s">
        <v>50</v>
      </c>
      <c r="E10093" s="184"/>
      <c r="F10093" s="184"/>
      <c r="G10093" s="185"/>
      <c r="H10093" s="185"/>
      <c r="I10093" s="184"/>
      <c r="J10093" s="184"/>
      <c r="K10093" s="185" t="s">
        <v>410</v>
      </c>
      <c r="L10093" s="185"/>
      <c r="M10093" s="186"/>
      <c r="N10093" s="61" t="s">
        <v>410</v>
      </c>
      <c r="P10093" s="175" t="s">
        <v>49</v>
      </c>
    </row>
    <row r="10094" spans="1:16" ht="17.25">
      <c r="A10094" s="183" t="s">
        <v>20075</v>
      </c>
      <c r="B10094" s="183" t="s">
        <v>20076</v>
      </c>
      <c r="C10094" s="183" t="s">
        <v>49</v>
      </c>
      <c r="D10094" s="183" t="s">
        <v>50</v>
      </c>
      <c r="E10094" s="184"/>
      <c r="F10094" s="184"/>
      <c r="G10094" s="185"/>
      <c r="H10094" s="185"/>
      <c r="I10094" s="184"/>
      <c r="J10094" s="184"/>
      <c r="K10094" s="185" t="s">
        <v>410</v>
      </c>
      <c r="L10094" s="185"/>
      <c r="M10094" s="186"/>
      <c r="N10094" s="61" t="s">
        <v>410</v>
      </c>
      <c r="P10094" s="175" t="s">
        <v>49</v>
      </c>
    </row>
    <row r="10095" spans="1:16" ht="17.25">
      <c r="A10095" s="183" t="s">
        <v>20077</v>
      </c>
      <c r="B10095" s="183" t="s">
        <v>20078</v>
      </c>
      <c r="C10095" s="183" t="s">
        <v>49</v>
      </c>
      <c r="D10095" s="183" t="s">
        <v>50</v>
      </c>
      <c r="E10095" s="184"/>
      <c r="F10095" s="184"/>
      <c r="G10095" s="185"/>
      <c r="H10095" s="185"/>
      <c r="I10095" s="184"/>
      <c r="J10095" s="184"/>
      <c r="K10095" s="185" t="s">
        <v>410</v>
      </c>
      <c r="L10095" s="185"/>
      <c r="M10095" s="186"/>
      <c r="N10095" s="61" t="s">
        <v>410</v>
      </c>
      <c r="P10095" s="175" t="s">
        <v>49</v>
      </c>
    </row>
    <row r="10096" spans="1:16" ht="17.25">
      <c r="A10096" s="183" t="s">
        <v>20079</v>
      </c>
      <c r="B10096" s="183" t="s">
        <v>20080</v>
      </c>
      <c r="C10096" s="183" t="s">
        <v>49</v>
      </c>
      <c r="D10096" s="183" t="s">
        <v>50</v>
      </c>
      <c r="E10096" s="184"/>
      <c r="F10096" s="184"/>
      <c r="G10096" s="185"/>
      <c r="H10096" s="185"/>
      <c r="I10096" s="184"/>
      <c r="J10096" s="184"/>
      <c r="K10096" s="185" t="s">
        <v>410</v>
      </c>
      <c r="L10096" s="185"/>
      <c r="M10096" s="186"/>
      <c r="N10096" s="61" t="s">
        <v>410</v>
      </c>
      <c r="P10096" s="175" t="s">
        <v>49</v>
      </c>
    </row>
    <row r="10097" spans="1:16" ht="17.25">
      <c r="A10097" s="183" t="s">
        <v>20081</v>
      </c>
      <c r="B10097" s="183" t="s">
        <v>20082</v>
      </c>
      <c r="C10097" s="183" t="s">
        <v>49</v>
      </c>
      <c r="D10097" s="183" t="s">
        <v>50</v>
      </c>
      <c r="E10097" s="184"/>
      <c r="F10097" s="184"/>
      <c r="G10097" s="185"/>
      <c r="H10097" s="185"/>
      <c r="I10097" s="184"/>
      <c r="J10097" s="184"/>
      <c r="K10097" s="185" t="s">
        <v>410</v>
      </c>
      <c r="L10097" s="185"/>
      <c r="M10097" s="186"/>
      <c r="N10097" s="61" t="s">
        <v>410</v>
      </c>
      <c r="P10097" s="175" t="s">
        <v>49</v>
      </c>
    </row>
    <row r="10098" spans="1:16" ht="17.25">
      <c r="A10098" s="183" t="s">
        <v>20083</v>
      </c>
      <c r="B10098" s="183" t="s">
        <v>20084</v>
      </c>
      <c r="C10098" s="183" t="s">
        <v>49</v>
      </c>
      <c r="D10098" s="183" t="s">
        <v>50</v>
      </c>
      <c r="E10098" s="184">
        <v>206</v>
      </c>
      <c r="F10098" s="184">
        <v>206</v>
      </c>
      <c r="G10098" s="188"/>
      <c r="H10098" s="185"/>
      <c r="I10098" s="184">
        <v>41.9</v>
      </c>
      <c r="J10098" s="184">
        <v>247.9</v>
      </c>
      <c r="K10098" s="185">
        <v>88</v>
      </c>
      <c r="L10098" s="185"/>
      <c r="M10098" s="186"/>
      <c r="N10098" s="61" t="s">
        <v>51</v>
      </c>
      <c r="P10098" s="175" t="s">
        <v>49</v>
      </c>
    </row>
    <row r="10099" spans="1:16" ht="17.25">
      <c r="A10099" s="183" t="s">
        <v>20085</v>
      </c>
      <c r="B10099" s="183" t="s">
        <v>20086</v>
      </c>
      <c r="C10099" s="183" t="s">
        <v>49</v>
      </c>
      <c r="D10099" s="183" t="s">
        <v>50</v>
      </c>
      <c r="E10099" s="184">
        <v>201</v>
      </c>
      <c r="F10099" s="184">
        <v>201</v>
      </c>
      <c r="G10099" s="188"/>
      <c r="H10099" s="185"/>
      <c r="I10099" s="184">
        <v>39.65</v>
      </c>
      <c r="J10099" s="184">
        <v>240.65</v>
      </c>
      <c r="K10099" s="185">
        <v>233</v>
      </c>
      <c r="L10099" s="185"/>
      <c r="M10099" s="186"/>
      <c r="N10099" s="61" t="s">
        <v>51</v>
      </c>
      <c r="P10099" s="175" t="s">
        <v>49</v>
      </c>
    </row>
    <row r="10100" spans="1:16" ht="17.25">
      <c r="A10100" s="183" t="s">
        <v>20087</v>
      </c>
      <c r="B10100" s="183" t="s">
        <v>20088</v>
      </c>
      <c r="C10100" s="183" t="s">
        <v>49</v>
      </c>
      <c r="D10100" s="183" t="s">
        <v>50</v>
      </c>
      <c r="E10100" s="184"/>
      <c r="F10100" s="184"/>
      <c r="G10100" s="188"/>
      <c r="H10100" s="185"/>
      <c r="I10100" s="184"/>
      <c r="J10100" s="184"/>
      <c r="K10100" s="183" t="s">
        <v>410</v>
      </c>
      <c r="L10100" s="183"/>
      <c r="M10100" s="186"/>
      <c r="N10100" s="61" t="s">
        <v>410</v>
      </c>
      <c r="P10100" s="175" t="s">
        <v>49</v>
      </c>
    </row>
    <row r="10101" spans="1:16" ht="17.25">
      <c r="A10101" s="183" t="s">
        <v>20089</v>
      </c>
      <c r="B10101" s="183" t="s">
        <v>20090</v>
      </c>
      <c r="C10101" s="183" t="s">
        <v>49</v>
      </c>
      <c r="D10101" s="183" t="s">
        <v>50</v>
      </c>
      <c r="E10101" s="184">
        <v>187</v>
      </c>
      <c r="F10101" s="184">
        <v>187</v>
      </c>
      <c r="G10101" s="185"/>
      <c r="H10101" s="185"/>
      <c r="I10101" s="184">
        <v>52.31</v>
      </c>
      <c r="J10101" s="184">
        <v>239.31</v>
      </c>
      <c r="K10101" s="185">
        <v>162</v>
      </c>
      <c r="L10101" s="185"/>
      <c r="M10101" s="186"/>
      <c r="N10101" s="61" t="s">
        <v>51</v>
      </c>
      <c r="P10101" s="175" t="s">
        <v>49</v>
      </c>
    </row>
    <row r="10102" spans="1:16" ht="17.25">
      <c r="A10102" s="183" t="s">
        <v>20091</v>
      </c>
      <c r="B10102" s="183" t="s">
        <v>20092</v>
      </c>
      <c r="C10102" s="183" t="s">
        <v>49</v>
      </c>
      <c r="D10102" s="183" t="s">
        <v>50</v>
      </c>
      <c r="E10102" s="184">
        <v>354</v>
      </c>
      <c r="F10102" s="184">
        <v>354</v>
      </c>
      <c r="G10102" s="185"/>
      <c r="H10102" s="185"/>
      <c r="I10102" s="184">
        <v>102.38</v>
      </c>
      <c r="J10102" s="184">
        <v>456.38</v>
      </c>
      <c r="K10102" s="185">
        <v>56</v>
      </c>
      <c r="L10102" s="185" t="s">
        <v>57</v>
      </c>
      <c r="M10102" s="186" t="s">
        <v>217</v>
      </c>
      <c r="N10102" s="61" t="s">
        <v>51</v>
      </c>
      <c r="P10102" s="175" t="s">
        <v>49</v>
      </c>
    </row>
    <row r="10103" spans="1:16" ht="17.25">
      <c r="A10103" s="183" t="s">
        <v>20093</v>
      </c>
      <c r="B10103" s="183" t="s">
        <v>20094</v>
      </c>
      <c r="C10103" s="183" t="s">
        <v>49</v>
      </c>
      <c r="D10103" s="183" t="s">
        <v>50</v>
      </c>
      <c r="E10103" s="184"/>
      <c r="F10103" s="184"/>
      <c r="G10103" s="185"/>
      <c r="H10103" s="185"/>
      <c r="I10103" s="184"/>
      <c r="J10103" s="184"/>
      <c r="K10103" s="185" t="s">
        <v>410</v>
      </c>
      <c r="L10103" s="185"/>
      <c r="M10103" s="186"/>
      <c r="N10103" s="61" t="s">
        <v>410</v>
      </c>
      <c r="P10103" s="175" t="s">
        <v>49</v>
      </c>
    </row>
    <row r="10104" spans="1:16" ht="17.25">
      <c r="A10104" s="183" t="s">
        <v>20095</v>
      </c>
      <c r="B10104" s="183" t="s">
        <v>20096</v>
      </c>
      <c r="C10104" s="183" t="s">
        <v>49</v>
      </c>
      <c r="D10104" s="183" t="s">
        <v>50</v>
      </c>
      <c r="E10104" s="184">
        <v>334</v>
      </c>
      <c r="F10104" s="184">
        <v>265</v>
      </c>
      <c r="G10104" s="185" t="s">
        <v>688</v>
      </c>
      <c r="H10104" s="185"/>
      <c r="I10104" s="184">
        <v>99.43</v>
      </c>
      <c r="J10104" s="184">
        <v>364.43</v>
      </c>
      <c r="K10104" s="185">
        <v>118</v>
      </c>
      <c r="L10104" s="185"/>
      <c r="M10104" s="186"/>
      <c r="N10104" s="61" t="s">
        <v>51</v>
      </c>
      <c r="P10104" s="175" t="s">
        <v>49</v>
      </c>
    </row>
    <row r="10105" spans="1:16" ht="17.25">
      <c r="A10105" s="183" t="s">
        <v>20097</v>
      </c>
      <c r="B10105" s="183" t="s">
        <v>20098</v>
      </c>
      <c r="C10105" s="183" t="s">
        <v>49</v>
      </c>
      <c r="D10105" s="183" t="s">
        <v>50</v>
      </c>
      <c r="E10105" s="184">
        <v>283</v>
      </c>
      <c r="F10105" s="184">
        <v>240</v>
      </c>
      <c r="G10105" s="185" t="s">
        <v>268</v>
      </c>
      <c r="H10105" s="185"/>
      <c r="I10105" s="184">
        <v>86.83</v>
      </c>
      <c r="J10105" s="184">
        <v>326.83</v>
      </c>
      <c r="K10105" s="185">
        <v>112</v>
      </c>
      <c r="L10105" s="185"/>
      <c r="M10105" s="186"/>
      <c r="N10105" s="61" t="s">
        <v>51</v>
      </c>
      <c r="P10105" s="175" t="s">
        <v>49</v>
      </c>
    </row>
    <row r="10106" spans="1:16" ht="17.25">
      <c r="A10106" s="183" t="s">
        <v>20099</v>
      </c>
      <c r="B10106" s="183" t="s">
        <v>20100</v>
      </c>
      <c r="C10106" s="183" t="s">
        <v>49</v>
      </c>
      <c r="D10106" s="183" t="s">
        <v>50</v>
      </c>
      <c r="E10106" s="184"/>
      <c r="F10106" s="184"/>
      <c r="G10106" s="185"/>
      <c r="H10106" s="185"/>
      <c r="I10106" s="184"/>
      <c r="J10106" s="184"/>
      <c r="K10106" s="185" t="s">
        <v>410</v>
      </c>
      <c r="L10106" s="185"/>
      <c r="M10106" s="186"/>
      <c r="N10106" s="61" t="s">
        <v>410</v>
      </c>
      <c r="P10106" s="175" t="s">
        <v>49</v>
      </c>
    </row>
    <row r="10107" spans="1:16" ht="17.25">
      <c r="A10107" s="183" t="s">
        <v>20101</v>
      </c>
      <c r="B10107" s="183" t="s">
        <v>20102</v>
      </c>
      <c r="C10107" s="183" t="s">
        <v>49</v>
      </c>
      <c r="D10107" s="183" t="s">
        <v>50</v>
      </c>
      <c r="E10107" s="184"/>
      <c r="F10107" s="184"/>
      <c r="G10107" s="185"/>
      <c r="H10107" s="185"/>
      <c r="I10107" s="184"/>
      <c r="J10107" s="184"/>
      <c r="K10107" s="185" t="s">
        <v>410</v>
      </c>
      <c r="L10107" s="185"/>
      <c r="M10107" s="186"/>
      <c r="N10107" s="61" t="s">
        <v>410</v>
      </c>
      <c r="P10107" s="175" t="s">
        <v>49</v>
      </c>
    </row>
    <row r="10108" spans="1:16" ht="17.25">
      <c r="A10108" s="183" t="s">
        <v>20103</v>
      </c>
      <c r="B10108" s="183" t="s">
        <v>20104</v>
      </c>
      <c r="C10108" s="183" t="s">
        <v>49</v>
      </c>
      <c r="D10108" s="183" t="s">
        <v>50</v>
      </c>
      <c r="E10108" s="184">
        <v>289</v>
      </c>
      <c r="F10108" s="184">
        <v>289</v>
      </c>
      <c r="G10108" s="185"/>
      <c r="H10108" s="185"/>
      <c r="I10108" s="184">
        <v>91.18</v>
      </c>
      <c r="J10108" s="184">
        <v>380.18</v>
      </c>
      <c r="K10108" s="185">
        <v>76</v>
      </c>
      <c r="L10108" s="185" t="s">
        <v>57</v>
      </c>
      <c r="M10108" s="186" t="s">
        <v>250</v>
      </c>
      <c r="N10108" s="61" t="s">
        <v>51</v>
      </c>
      <c r="P10108" s="175" t="s">
        <v>49</v>
      </c>
    </row>
    <row r="10109" spans="1:16" ht="17.25">
      <c r="A10109" s="183" t="s">
        <v>20105</v>
      </c>
      <c r="B10109" s="183" t="s">
        <v>20106</v>
      </c>
      <c r="C10109" s="183" t="s">
        <v>49</v>
      </c>
      <c r="D10109" s="183" t="s">
        <v>50</v>
      </c>
      <c r="E10109" s="184">
        <v>183</v>
      </c>
      <c r="F10109" s="184">
        <v>183</v>
      </c>
      <c r="G10109" s="185"/>
      <c r="H10109" s="185"/>
      <c r="I10109" s="184">
        <v>53.09</v>
      </c>
      <c r="J10109" s="184">
        <v>236.09</v>
      </c>
      <c r="K10109" s="185">
        <v>27</v>
      </c>
      <c r="L10109" s="185"/>
      <c r="M10109" s="186"/>
      <c r="N10109" s="61" t="s">
        <v>51</v>
      </c>
      <c r="P10109" s="175" t="s">
        <v>49</v>
      </c>
    </row>
    <row r="10110" spans="1:16" ht="17.25">
      <c r="A10110" s="183" t="s">
        <v>20107</v>
      </c>
      <c r="B10110" s="183" t="s">
        <v>20108</v>
      </c>
      <c r="C10110" s="183" t="s">
        <v>49</v>
      </c>
      <c r="D10110" s="183" t="s">
        <v>50</v>
      </c>
      <c r="E10110" s="184">
        <v>410</v>
      </c>
      <c r="F10110" s="184">
        <v>410</v>
      </c>
      <c r="G10110" s="188"/>
      <c r="H10110" s="185"/>
      <c r="I10110" s="184">
        <v>108.3</v>
      </c>
      <c r="J10110" s="184">
        <v>518.3</v>
      </c>
      <c r="K10110" s="185">
        <v>192</v>
      </c>
      <c r="L10110" s="185"/>
      <c r="M10110" s="186"/>
      <c r="N10110" s="61" t="s">
        <v>51</v>
      </c>
      <c r="P10110" s="175" t="s">
        <v>49</v>
      </c>
    </row>
    <row r="10111" spans="1:16" ht="17.25">
      <c r="A10111" s="183" t="s">
        <v>20109</v>
      </c>
      <c r="B10111" s="183" t="s">
        <v>20110</v>
      </c>
      <c r="C10111" s="183" t="s">
        <v>49</v>
      </c>
      <c r="D10111" s="183" t="s">
        <v>50</v>
      </c>
      <c r="E10111" s="184">
        <v>323</v>
      </c>
      <c r="F10111" s="184">
        <v>323</v>
      </c>
      <c r="G10111" s="185"/>
      <c r="H10111" s="185"/>
      <c r="I10111" s="184">
        <v>88.45</v>
      </c>
      <c r="J10111" s="184">
        <v>411.45</v>
      </c>
      <c r="K10111" s="185">
        <v>87</v>
      </c>
      <c r="L10111" s="185"/>
      <c r="M10111" s="186"/>
      <c r="N10111" s="61" t="s">
        <v>51</v>
      </c>
      <c r="P10111" s="175" t="s">
        <v>49</v>
      </c>
    </row>
    <row r="10112" spans="1:16" ht="17.25">
      <c r="A10112" s="191" t="s">
        <v>20111</v>
      </c>
      <c r="B10112" s="183" t="s">
        <v>20112</v>
      </c>
      <c r="C10112" s="183" t="s">
        <v>49</v>
      </c>
      <c r="D10112" s="183" t="s">
        <v>50</v>
      </c>
      <c r="E10112" s="184">
        <v>222</v>
      </c>
      <c r="F10112" s="184">
        <v>150</v>
      </c>
      <c r="G10112" s="185" t="s">
        <v>652</v>
      </c>
      <c r="H10112" s="185"/>
      <c r="I10112" s="184">
        <v>47.91</v>
      </c>
      <c r="J10112" s="184">
        <v>197.91</v>
      </c>
      <c r="K10112" s="185">
        <v>154</v>
      </c>
      <c r="L10112" s="185"/>
      <c r="M10112" s="186"/>
      <c r="N10112" s="61" t="s">
        <v>51</v>
      </c>
      <c r="P10112" s="175" t="s">
        <v>49</v>
      </c>
    </row>
    <row r="10113" spans="1:16" ht="17.25">
      <c r="A10113" s="183" t="s">
        <v>20113</v>
      </c>
      <c r="B10113" s="183" t="s">
        <v>20114</v>
      </c>
      <c r="C10113" s="183" t="s">
        <v>49</v>
      </c>
      <c r="D10113" s="183" t="s">
        <v>50</v>
      </c>
      <c r="E10113" s="184">
        <v>197</v>
      </c>
      <c r="F10113" s="184">
        <v>197</v>
      </c>
      <c r="G10113" s="188"/>
      <c r="H10113" s="185"/>
      <c r="I10113" s="184">
        <v>39.22</v>
      </c>
      <c r="J10113" s="184">
        <v>236.22</v>
      </c>
      <c r="K10113" s="185">
        <v>119</v>
      </c>
      <c r="L10113" s="185"/>
      <c r="M10113" s="186"/>
      <c r="N10113" s="61" t="s">
        <v>51</v>
      </c>
      <c r="P10113" s="175" t="s">
        <v>49</v>
      </c>
    </row>
    <row r="10114" spans="1:16" ht="17.25">
      <c r="A10114" s="183" t="s">
        <v>20115</v>
      </c>
      <c r="B10114" s="183" t="s">
        <v>20116</v>
      </c>
      <c r="C10114" s="183" t="s">
        <v>49</v>
      </c>
      <c r="D10114" s="183" t="s">
        <v>50</v>
      </c>
      <c r="E10114" s="184"/>
      <c r="F10114" s="184"/>
      <c r="G10114" s="188"/>
      <c r="H10114" s="185"/>
      <c r="I10114" s="184"/>
      <c r="J10114" s="184"/>
      <c r="K10114" s="185" t="s">
        <v>410</v>
      </c>
      <c r="L10114" s="185"/>
      <c r="M10114" s="186"/>
      <c r="N10114" s="61" t="s">
        <v>410</v>
      </c>
      <c r="P10114" s="175" t="s">
        <v>49</v>
      </c>
    </row>
    <row r="10115" spans="1:16" ht="17.25">
      <c r="A10115" s="183" t="s">
        <v>20117</v>
      </c>
      <c r="B10115" s="183" t="s">
        <v>20118</v>
      </c>
      <c r="C10115" s="183" t="s">
        <v>49</v>
      </c>
      <c r="D10115" s="183" t="s">
        <v>50</v>
      </c>
      <c r="E10115" s="184"/>
      <c r="F10115" s="184"/>
      <c r="G10115" s="185"/>
      <c r="H10115" s="185"/>
      <c r="I10115" s="184"/>
      <c r="J10115" s="184"/>
      <c r="K10115" s="185" t="s">
        <v>410</v>
      </c>
      <c r="L10115" s="185"/>
      <c r="M10115" s="186"/>
      <c r="N10115" s="61" t="s">
        <v>410</v>
      </c>
      <c r="P10115" s="175" t="s">
        <v>49</v>
      </c>
    </row>
    <row r="10116" spans="1:16" ht="17.25">
      <c r="A10116" s="183" t="s">
        <v>20119</v>
      </c>
      <c r="B10116" s="183" t="s">
        <v>20120</v>
      </c>
      <c r="C10116" s="183" t="s">
        <v>49</v>
      </c>
      <c r="D10116" s="183" t="s">
        <v>50</v>
      </c>
      <c r="E10116" s="184">
        <v>177</v>
      </c>
      <c r="F10116" s="184">
        <v>177</v>
      </c>
      <c r="G10116" s="185"/>
      <c r="H10116" s="185"/>
      <c r="I10116" s="184">
        <v>47.91</v>
      </c>
      <c r="J10116" s="184">
        <v>224.91</v>
      </c>
      <c r="K10116" s="185">
        <v>67</v>
      </c>
      <c r="L10116" s="185"/>
      <c r="M10116" s="186"/>
      <c r="N10116" s="61" t="s">
        <v>51</v>
      </c>
      <c r="P10116" s="175" t="s">
        <v>49</v>
      </c>
    </row>
    <row r="10117" spans="1:16" ht="17.25">
      <c r="A10117" s="183" t="s">
        <v>20121</v>
      </c>
      <c r="B10117" s="183" t="s">
        <v>20122</v>
      </c>
      <c r="C10117" s="183" t="s">
        <v>49</v>
      </c>
      <c r="D10117" s="183" t="s">
        <v>50</v>
      </c>
      <c r="E10117" s="184"/>
      <c r="F10117" s="184"/>
      <c r="G10117" s="185"/>
      <c r="H10117" s="185"/>
      <c r="I10117" s="184"/>
      <c r="J10117" s="184"/>
      <c r="K10117" s="185" t="s">
        <v>410</v>
      </c>
      <c r="L10117" s="185"/>
      <c r="M10117" s="186"/>
      <c r="N10117" s="61" t="s">
        <v>410</v>
      </c>
      <c r="P10117" s="175" t="s">
        <v>49</v>
      </c>
    </row>
    <row r="10118" spans="1:16" ht="17.25">
      <c r="A10118" s="183" t="s">
        <v>20123</v>
      </c>
      <c r="B10118" s="183" t="s">
        <v>20124</v>
      </c>
      <c r="C10118" s="183" t="s">
        <v>49</v>
      </c>
      <c r="D10118" s="183" t="s">
        <v>50</v>
      </c>
      <c r="E10118" s="184">
        <v>167</v>
      </c>
      <c r="F10118" s="184">
        <v>100</v>
      </c>
      <c r="G10118" s="185" t="s">
        <v>3671</v>
      </c>
      <c r="H10118" s="185"/>
      <c r="I10118" s="184">
        <v>38.23</v>
      </c>
      <c r="J10118" s="184">
        <v>138.23</v>
      </c>
      <c r="K10118" s="185">
        <v>164</v>
      </c>
      <c r="L10118" s="185"/>
      <c r="M10118" s="186"/>
      <c r="N10118" s="61" t="s">
        <v>51</v>
      </c>
      <c r="P10118" s="175" t="s">
        <v>49</v>
      </c>
    </row>
    <row r="10119" spans="1:16" ht="17.25">
      <c r="A10119" s="183" t="s">
        <v>20125</v>
      </c>
      <c r="B10119" s="183" t="s">
        <v>20126</v>
      </c>
      <c r="C10119" s="183" t="s">
        <v>49</v>
      </c>
      <c r="D10119" s="183" t="s">
        <v>50</v>
      </c>
      <c r="E10119" s="184"/>
      <c r="F10119" s="184"/>
      <c r="G10119" s="188"/>
      <c r="H10119" s="185"/>
      <c r="I10119" s="184"/>
      <c r="J10119" s="184"/>
      <c r="K10119" s="185" t="s">
        <v>410</v>
      </c>
      <c r="L10119" s="185"/>
      <c r="M10119" s="186"/>
      <c r="N10119" s="61" t="s">
        <v>410</v>
      </c>
      <c r="P10119" s="175" t="s">
        <v>49</v>
      </c>
    </row>
    <row r="10120" spans="1:16" ht="17.25">
      <c r="A10120" s="183" t="s">
        <v>20127</v>
      </c>
      <c r="B10120" s="183" t="s">
        <v>20128</v>
      </c>
      <c r="C10120" s="183" t="s">
        <v>49</v>
      </c>
      <c r="D10120" s="183" t="s">
        <v>50</v>
      </c>
      <c r="E10120" s="184"/>
      <c r="F10120" s="184"/>
      <c r="G10120" s="185"/>
      <c r="H10120" s="185"/>
      <c r="I10120" s="184"/>
      <c r="J10120" s="184"/>
      <c r="K10120" s="185" t="s">
        <v>410</v>
      </c>
      <c r="L10120" s="185"/>
      <c r="M10120" s="186"/>
      <c r="N10120" s="61" t="s">
        <v>410</v>
      </c>
      <c r="P10120" s="175" t="s">
        <v>49</v>
      </c>
    </row>
    <row r="10121" spans="1:16" ht="17.25">
      <c r="A10121" s="183" t="s">
        <v>20129</v>
      </c>
      <c r="B10121" s="183" t="s">
        <v>20130</v>
      </c>
      <c r="C10121" s="183" t="s">
        <v>49</v>
      </c>
      <c r="D10121" s="183" t="s">
        <v>50</v>
      </c>
      <c r="E10121" s="184">
        <v>167</v>
      </c>
      <c r="F10121" s="184">
        <v>167</v>
      </c>
      <c r="G10121" s="185"/>
      <c r="H10121" s="185"/>
      <c r="I10121" s="184">
        <v>38.44</v>
      </c>
      <c r="J10121" s="184">
        <v>205.44</v>
      </c>
      <c r="K10121" s="185">
        <v>40</v>
      </c>
      <c r="L10121" s="185"/>
      <c r="M10121" s="186"/>
      <c r="N10121" s="61" t="s">
        <v>51</v>
      </c>
      <c r="P10121" s="175" t="s">
        <v>49</v>
      </c>
    </row>
    <row r="10122" spans="1:16" ht="17.25">
      <c r="A10122" s="183" t="s">
        <v>20131</v>
      </c>
      <c r="B10122" s="183" t="s">
        <v>20132</v>
      </c>
      <c r="C10122" s="183" t="s">
        <v>49</v>
      </c>
      <c r="D10122" s="183" t="s">
        <v>50</v>
      </c>
      <c r="E10122" s="184"/>
      <c r="F10122" s="184"/>
      <c r="G10122" s="185"/>
      <c r="H10122" s="185"/>
      <c r="I10122" s="184"/>
      <c r="J10122" s="184"/>
      <c r="K10122" s="185" t="s">
        <v>410</v>
      </c>
      <c r="L10122" s="185"/>
      <c r="M10122" s="186"/>
      <c r="N10122" s="61" t="s">
        <v>410</v>
      </c>
      <c r="P10122" s="175" t="s">
        <v>49</v>
      </c>
    </row>
    <row r="10123" spans="1:16" ht="17.25">
      <c r="A10123" s="183" t="s">
        <v>20133</v>
      </c>
      <c r="B10123" s="183" t="s">
        <v>20134</v>
      </c>
      <c r="C10123" s="183" t="s">
        <v>49</v>
      </c>
      <c r="D10123" s="183" t="s">
        <v>50</v>
      </c>
      <c r="E10123" s="184">
        <v>249</v>
      </c>
      <c r="F10123" s="184">
        <v>205</v>
      </c>
      <c r="G10123" s="185" t="s">
        <v>395</v>
      </c>
      <c r="H10123" s="185"/>
      <c r="I10123" s="184">
        <v>70.81</v>
      </c>
      <c r="J10123" s="184">
        <v>275.81</v>
      </c>
      <c r="K10123" s="185">
        <v>0</v>
      </c>
      <c r="L10123" s="185"/>
      <c r="M10123" s="186"/>
      <c r="N10123" s="61" t="s">
        <v>51</v>
      </c>
      <c r="P10123" s="175" t="s">
        <v>49</v>
      </c>
    </row>
    <row r="10124" spans="1:16" ht="17.25">
      <c r="A10124" s="183" t="s">
        <v>20135</v>
      </c>
      <c r="B10124" s="183" t="s">
        <v>20136</v>
      </c>
      <c r="C10124" s="183" t="s">
        <v>49</v>
      </c>
      <c r="D10124" s="183" t="s">
        <v>50</v>
      </c>
      <c r="E10124" s="184"/>
      <c r="F10124" s="184"/>
      <c r="G10124" s="185"/>
      <c r="H10124" s="185"/>
      <c r="I10124" s="184"/>
      <c r="J10124" s="184"/>
      <c r="K10124" s="185" t="s">
        <v>410</v>
      </c>
      <c r="L10124" s="185"/>
      <c r="M10124" s="186"/>
      <c r="N10124" s="61" t="s">
        <v>410</v>
      </c>
      <c r="P10124" s="175" t="s">
        <v>49</v>
      </c>
    </row>
    <row r="10125" spans="1:16" ht="17.25">
      <c r="A10125" s="183" t="s">
        <v>20137</v>
      </c>
      <c r="B10125" s="183" t="s">
        <v>20138</v>
      </c>
      <c r="C10125" s="183" t="s">
        <v>49</v>
      </c>
      <c r="D10125" s="183" t="s">
        <v>50</v>
      </c>
      <c r="E10125" s="184"/>
      <c r="F10125" s="184"/>
      <c r="G10125" s="188"/>
      <c r="H10125" s="185"/>
      <c r="I10125" s="184"/>
      <c r="J10125" s="184"/>
      <c r="K10125" s="185" t="s">
        <v>410</v>
      </c>
      <c r="L10125" s="185"/>
      <c r="M10125" s="186"/>
      <c r="N10125" s="61" t="s">
        <v>410</v>
      </c>
      <c r="P10125" s="175" t="s">
        <v>49</v>
      </c>
    </row>
    <row r="10126" spans="1:16" ht="17.25">
      <c r="A10126" s="183" t="s">
        <v>20139</v>
      </c>
      <c r="B10126" s="183" t="s">
        <v>20140</v>
      </c>
      <c r="C10126" s="183" t="s">
        <v>49</v>
      </c>
      <c r="D10126" s="183" t="s">
        <v>50</v>
      </c>
      <c r="E10126" s="184"/>
      <c r="F10126" s="184"/>
      <c r="G10126" s="185"/>
      <c r="H10126" s="185"/>
      <c r="I10126" s="184"/>
      <c r="J10126" s="184"/>
      <c r="K10126" s="185" t="s">
        <v>410</v>
      </c>
      <c r="L10126" s="185"/>
      <c r="M10126" s="186"/>
      <c r="N10126" s="61" t="s">
        <v>410</v>
      </c>
      <c r="P10126" s="175" t="s">
        <v>49</v>
      </c>
    </row>
    <row r="10127" spans="1:16" ht="17.25">
      <c r="A10127" s="183" t="s">
        <v>20141</v>
      </c>
      <c r="B10127" s="183" t="s">
        <v>20142</v>
      </c>
      <c r="C10127" s="183" t="s">
        <v>49</v>
      </c>
      <c r="D10127" s="183" t="s">
        <v>50</v>
      </c>
      <c r="E10127" s="184"/>
      <c r="F10127" s="184"/>
      <c r="G10127" s="188"/>
      <c r="H10127" s="185"/>
      <c r="I10127" s="184"/>
      <c r="J10127" s="184"/>
      <c r="K10127" s="185" t="s">
        <v>410</v>
      </c>
      <c r="L10127" s="185"/>
      <c r="M10127" s="186"/>
      <c r="N10127" s="61" t="s">
        <v>410</v>
      </c>
      <c r="P10127" s="175" t="s">
        <v>49</v>
      </c>
    </row>
    <row r="10128" spans="1:16" ht="17.25">
      <c r="A10128" s="183" t="s">
        <v>20143</v>
      </c>
      <c r="B10128" s="183" t="s">
        <v>20144</v>
      </c>
      <c r="C10128" s="183" t="s">
        <v>49</v>
      </c>
      <c r="D10128" s="183" t="s">
        <v>50</v>
      </c>
      <c r="E10128" s="184"/>
      <c r="F10128" s="184"/>
      <c r="G10128" s="185"/>
      <c r="H10128" s="185"/>
      <c r="I10128" s="184"/>
      <c r="J10128" s="184"/>
      <c r="K10128" s="185" t="s">
        <v>410</v>
      </c>
      <c r="L10128" s="185"/>
      <c r="M10128" s="186"/>
      <c r="N10128" s="61" t="s">
        <v>410</v>
      </c>
      <c r="P10128" s="175" t="s">
        <v>49</v>
      </c>
    </row>
    <row r="10129" spans="1:16" ht="17.25">
      <c r="A10129" s="183" t="s">
        <v>20145</v>
      </c>
      <c r="B10129" s="183" t="s">
        <v>20146</v>
      </c>
      <c r="C10129" s="183" t="s">
        <v>49</v>
      </c>
      <c r="D10129" s="183" t="s">
        <v>50</v>
      </c>
      <c r="E10129" s="184">
        <v>223</v>
      </c>
      <c r="F10129" s="184">
        <v>175</v>
      </c>
      <c r="G10129" s="188" t="s">
        <v>214</v>
      </c>
      <c r="H10129" s="185"/>
      <c r="I10129" s="184">
        <v>53.63</v>
      </c>
      <c r="J10129" s="184">
        <v>228.63</v>
      </c>
      <c r="K10129" s="185">
        <v>66</v>
      </c>
      <c r="L10129" s="185"/>
      <c r="M10129" s="186"/>
      <c r="N10129" s="61" t="s">
        <v>51</v>
      </c>
      <c r="P10129" s="175" t="s">
        <v>49</v>
      </c>
    </row>
    <row r="10130" spans="1:16" ht="17.25">
      <c r="A10130" s="183" t="s">
        <v>20147</v>
      </c>
      <c r="B10130" s="183" t="s">
        <v>20148</v>
      </c>
      <c r="C10130" s="183" t="s">
        <v>49</v>
      </c>
      <c r="D10130" s="183" t="s">
        <v>50</v>
      </c>
      <c r="E10130" s="184"/>
      <c r="F10130" s="184"/>
      <c r="G10130" s="185"/>
      <c r="H10130" s="185"/>
      <c r="I10130" s="184"/>
      <c r="J10130" s="184"/>
      <c r="K10130" s="185" t="s">
        <v>410</v>
      </c>
      <c r="L10130" s="185"/>
      <c r="M10130" s="186"/>
      <c r="N10130" s="61" t="s">
        <v>410</v>
      </c>
      <c r="P10130" s="175" t="s">
        <v>49</v>
      </c>
    </row>
    <row r="10131" spans="1:16" ht="17.25">
      <c r="A10131" s="183" t="s">
        <v>20149</v>
      </c>
      <c r="B10131" s="183" t="s">
        <v>20150</v>
      </c>
      <c r="C10131" s="183" t="s">
        <v>49</v>
      </c>
      <c r="D10131" s="183" t="s">
        <v>50</v>
      </c>
      <c r="E10131" s="184"/>
      <c r="F10131" s="184"/>
      <c r="G10131" s="185"/>
      <c r="H10131" s="185"/>
      <c r="I10131" s="184"/>
      <c r="J10131" s="184"/>
      <c r="K10131" s="185" t="s">
        <v>410</v>
      </c>
      <c r="L10131" s="185"/>
      <c r="M10131" s="186"/>
      <c r="N10131" s="61" t="s">
        <v>410</v>
      </c>
      <c r="P10131" s="175" t="s">
        <v>49</v>
      </c>
    </row>
    <row r="10132" spans="1:16" ht="17.25">
      <c r="A10132" s="183" t="s">
        <v>20151</v>
      </c>
      <c r="B10132" s="183" t="s">
        <v>20152</v>
      </c>
      <c r="C10132" s="183" t="s">
        <v>49</v>
      </c>
      <c r="D10132" s="183" t="s">
        <v>50</v>
      </c>
      <c r="E10132" s="184">
        <v>419</v>
      </c>
      <c r="F10132" s="184">
        <v>320</v>
      </c>
      <c r="G10132" s="185" t="s">
        <v>1652</v>
      </c>
      <c r="H10132" s="185"/>
      <c r="I10132" s="184">
        <v>130.5</v>
      </c>
      <c r="J10132" s="184">
        <v>450.5</v>
      </c>
      <c r="K10132" s="185">
        <v>90</v>
      </c>
      <c r="L10132" s="185" t="s">
        <v>76</v>
      </c>
      <c r="M10132" s="186" t="s">
        <v>2173</v>
      </c>
      <c r="N10132" s="61" t="s">
        <v>51</v>
      </c>
      <c r="P10132" s="175" t="s">
        <v>49</v>
      </c>
    </row>
    <row r="10133" spans="1:16" ht="17.25">
      <c r="A10133" s="183" t="s">
        <v>20153</v>
      </c>
      <c r="B10133" s="183" t="s">
        <v>20154</v>
      </c>
      <c r="C10133" s="183" t="s">
        <v>49</v>
      </c>
      <c r="D10133" s="183" t="s">
        <v>50</v>
      </c>
      <c r="E10133" s="184"/>
      <c r="F10133" s="184"/>
      <c r="G10133" s="185"/>
      <c r="H10133" s="185"/>
      <c r="I10133" s="184"/>
      <c r="J10133" s="184"/>
      <c r="K10133" s="185" t="s">
        <v>410</v>
      </c>
      <c r="L10133" s="185"/>
      <c r="M10133" s="186"/>
      <c r="N10133" s="61" t="s">
        <v>410</v>
      </c>
      <c r="P10133" s="175" t="s">
        <v>49</v>
      </c>
    </row>
    <row r="10134" spans="1:16" ht="17.25">
      <c r="A10134" s="183" t="s">
        <v>20155</v>
      </c>
      <c r="B10134" s="183" t="s">
        <v>20156</v>
      </c>
      <c r="C10134" s="183" t="s">
        <v>49</v>
      </c>
      <c r="D10134" s="183" t="s">
        <v>50</v>
      </c>
      <c r="E10134" s="184"/>
      <c r="F10134" s="184"/>
      <c r="G10134" s="185"/>
      <c r="H10134" s="185"/>
      <c r="I10134" s="184"/>
      <c r="J10134" s="184"/>
      <c r="K10134" s="183" t="s">
        <v>410</v>
      </c>
      <c r="L10134" s="183"/>
      <c r="M10134" s="186"/>
      <c r="N10134" s="61" t="s">
        <v>410</v>
      </c>
      <c r="P10134" s="175" t="s">
        <v>49</v>
      </c>
    </row>
    <row r="10135" spans="1:16" ht="17.25">
      <c r="A10135" s="183" t="s">
        <v>20157</v>
      </c>
      <c r="B10135" s="183" t="s">
        <v>20158</v>
      </c>
      <c r="C10135" s="183" t="s">
        <v>49</v>
      </c>
      <c r="D10135" s="183" t="s">
        <v>50</v>
      </c>
      <c r="E10135" s="184"/>
      <c r="F10135" s="184"/>
      <c r="G10135" s="188"/>
      <c r="H10135" s="185"/>
      <c r="I10135" s="184"/>
      <c r="J10135" s="184"/>
      <c r="K10135" s="185" t="s">
        <v>410</v>
      </c>
      <c r="L10135" s="185"/>
      <c r="M10135" s="186"/>
      <c r="N10135" s="61" t="s">
        <v>410</v>
      </c>
      <c r="P10135" s="175" t="s">
        <v>49</v>
      </c>
    </row>
    <row r="10136" spans="1:16" ht="17.25">
      <c r="A10136" s="183" t="s">
        <v>20159</v>
      </c>
      <c r="B10136" s="183" t="s">
        <v>20160</v>
      </c>
      <c r="C10136" s="183" t="s">
        <v>49</v>
      </c>
      <c r="D10136" s="183" t="s">
        <v>50</v>
      </c>
      <c r="E10136" s="184">
        <v>250</v>
      </c>
      <c r="F10136" s="184">
        <v>250</v>
      </c>
      <c r="G10136" s="185"/>
      <c r="H10136" s="185"/>
      <c r="I10136" s="184">
        <v>71.66</v>
      </c>
      <c r="J10136" s="184">
        <v>321.66</v>
      </c>
      <c r="K10136" s="185">
        <v>73</v>
      </c>
      <c r="L10136" s="185"/>
      <c r="M10136" s="186"/>
      <c r="N10136" s="61" t="s">
        <v>51</v>
      </c>
      <c r="P10136" s="175" t="s">
        <v>49</v>
      </c>
    </row>
    <row r="10137" spans="1:16" ht="17.25">
      <c r="A10137" s="183" t="s">
        <v>20161</v>
      </c>
      <c r="B10137" s="183" t="s">
        <v>20162</v>
      </c>
      <c r="C10137" s="183" t="s">
        <v>49</v>
      </c>
      <c r="D10137" s="183" t="s">
        <v>50</v>
      </c>
      <c r="E10137" s="184">
        <v>264</v>
      </c>
      <c r="F10137" s="184">
        <v>195</v>
      </c>
      <c r="G10137" s="185" t="s">
        <v>464</v>
      </c>
      <c r="H10137" s="185"/>
      <c r="I10137" s="184">
        <v>76.82</v>
      </c>
      <c r="J10137" s="184">
        <v>271.82</v>
      </c>
      <c r="K10137" s="185">
        <v>0</v>
      </c>
      <c r="L10137" s="185"/>
      <c r="M10137" s="186"/>
      <c r="N10137" s="61" t="s">
        <v>51</v>
      </c>
      <c r="P10137" s="175" t="s">
        <v>49</v>
      </c>
    </row>
    <row r="10138" spans="1:16" ht="17.25">
      <c r="A10138" s="183" t="s">
        <v>20163</v>
      </c>
      <c r="B10138" s="183" t="s">
        <v>20164</v>
      </c>
      <c r="C10138" s="183" t="s">
        <v>49</v>
      </c>
      <c r="D10138" s="183" t="s">
        <v>50</v>
      </c>
      <c r="E10138" s="184"/>
      <c r="F10138" s="184"/>
      <c r="G10138" s="188"/>
      <c r="H10138" s="185"/>
      <c r="I10138" s="184"/>
      <c r="J10138" s="184"/>
      <c r="K10138" s="185" t="s">
        <v>410</v>
      </c>
      <c r="L10138" s="185"/>
      <c r="M10138" s="186"/>
      <c r="N10138" s="61" t="s">
        <v>410</v>
      </c>
      <c r="P10138" s="175" t="s">
        <v>49</v>
      </c>
    </row>
    <row r="10139" spans="1:16" ht="17.25">
      <c r="A10139" s="183" t="s">
        <v>20165</v>
      </c>
      <c r="B10139" s="183" t="s">
        <v>20166</v>
      </c>
      <c r="C10139" s="183" t="s">
        <v>49</v>
      </c>
      <c r="D10139" s="183" t="s">
        <v>50</v>
      </c>
      <c r="E10139" s="184">
        <v>169</v>
      </c>
      <c r="F10139" s="184">
        <v>169</v>
      </c>
      <c r="G10139" s="185"/>
      <c r="H10139" s="185"/>
      <c r="I10139" s="184">
        <v>73.33</v>
      </c>
      <c r="J10139" s="184">
        <v>242.33</v>
      </c>
      <c r="K10139" s="185">
        <v>58</v>
      </c>
      <c r="L10139" s="185" t="s">
        <v>57</v>
      </c>
      <c r="M10139" s="186" t="s">
        <v>1545</v>
      </c>
      <c r="N10139" s="61" t="s">
        <v>51</v>
      </c>
      <c r="P10139" s="175" t="s">
        <v>49</v>
      </c>
    </row>
    <row r="10140" spans="1:16" ht="17.25">
      <c r="A10140" s="183" t="s">
        <v>20167</v>
      </c>
      <c r="B10140" s="183" t="s">
        <v>20168</v>
      </c>
      <c r="C10140" s="183" t="s">
        <v>49</v>
      </c>
      <c r="D10140" s="183" t="s">
        <v>50</v>
      </c>
      <c r="E10140" s="184">
        <v>132</v>
      </c>
      <c r="F10140" s="184">
        <v>80</v>
      </c>
      <c r="G10140" s="185" t="s">
        <v>1321</v>
      </c>
      <c r="H10140" s="185"/>
      <c r="I10140" s="184">
        <v>34.57</v>
      </c>
      <c r="J10140" s="184">
        <v>114.57</v>
      </c>
      <c r="K10140" s="185">
        <v>280</v>
      </c>
      <c r="L10140" s="185"/>
      <c r="M10140" s="186"/>
      <c r="N10140" s="61" t="s">
        <v>51</v>
      </c>
      <c r="P10140" s="175" t="s">
        <v>49</v>
      </c>
    </row>
    <row r="10141" spans="1:16" ht="17.25">
      <c r="A10141" s="183" t="s">
        <v>20169</v>
      </c>
      <c r="B10141" s="183" t="s">
        <v>20170</v>
      </c>
      <c r="C10141" s="183" t="s">
        <v>49</v>
      </c>
      <c r="D10141" s="183" t="s">
        <v>50</v>
      </c>
      <c r="E10141" s="184"/>
      <c r="F10141" s="184"/>
      <c r="G10141" s="185"/>
      <c r="H10141" s="185"/>
      <c r="I10141" s="184"/>
      <c r="J10141" s="184"/>
      <c r="K10141" s="185" t="s">
        <v>410</v>
      </c>
      <c r="L10141" s="185"/>
      <c r="M10141" s="186"/>
      <c r="N10141" s="61" t="s">
        <v>410</v>
      </c>
      <c r="P10141" s="175" t="s">
        <v>49</v>
      </c>
    </row>
    <row r="10142" spans="1:16" ht="17.25">
      <c r="A10142" s="183" t="s">
        <v>20171</v>
      </c>
      <c r="B10142" s="183" t="s">
        <v>20172</v>
      </c>
      <c r="C10142" s="183" t="s">
        <v>49</v>
      </c>
      <c r="D10142" s="183" t="s">
        <v>50</v>
      </c>
      <c r="E10142" s="184">
        <v>359</v>
      </c>
      <c r="F10142" s="184">
        <v>359</v>
      </c>
      <c r="G10142" s="185"/>
      <c r="H10142" s="185"/>
      <c r="I10142" s="184">
        <v>102.38</v>
      </c>
      <c r="J10142" s="184">
        <v>461.38</v>
      </c>
      <c r="K10142" s="183">
        <v>27</v>
      </c>
      <c r="L10142" s="183" t="s">
        <v>57</v>
      </c>
      <c r="M10142" s="186" t="s">
        <v>217</v>
      </c>
      <c r="N10142" s="61" t="s">
        <v>51</v>
      </c>
      <c r="P10142" s="175" t="s">
        <v>49</v>
      </c>
    </row>
    <row r="10143" spans="1:16" ht="17.25">
      <c r="A10143" s="183" t="s">
        <v>20173</v>
      </c>
      <c r="B10143" s="183" t="s">
        <v>20174</v>
      </c>
      <c r="C10143" s="183" t="s">
        <v>49</v>
      </c>
      <c r="D10143" s="183" t="s">
        <v>50</v>
      </c>
      <c r="E10143" s="184"/>
      <c r="F10143" s="184"/>
      <c r="G10143" s="185"/>
      <c r="H10143" s="185"/>
      <c r="I10143" s="184"/>
      <c r="J10143" s="184"/>
      <c r="K10143" s="185" t="s">
        <v>410</v>
      </c>
      <c r="L10143" s="185"/>
      <c r="M10143" s="186"/>
      <c r="N10143" s="61" t="s">
        <v>410</v>
      </c>
      <c r="P10143" s="175" t="s">
        <v>49</v>
      </c>
    </row>
    <row r="10144" spans="1:16" ht="17.25">
      <c r="A10144" s="183" t="s">
        <v>20175</v>
      </c>
      <c r="B10144" s="183" t="s">
        <v>20176</v>
      </c>
      <c r="C10144" s="183" t="s">
        <v>49</v>
      </c>
      <c r="D10144" s="183" t="s">
        <v>50</v>
      </c>
      <c r="E10144" s="184">
        <v>198</v>
      </c>
      <c r="F10144" s="184">
        <v>198</v>
      </c>
      <c r="G10144" s="185"/>
      <c r="H10144" s="185"/>
      <c r="I10144" s="184">
        <v>76.65</v>
      </c>
      <c r="J10144" s="184">
        <v>274.65</v>
      </c>
      <c r="K10144" s="185">
        <v>190</v>
      </c>
      <c r="L10144" s="185"/>
      <c r="M10144" s="186"/>
      <c r="N10144" s="61" t="s">
        <v>51</v>
      </c>
      <c r="P10144" s="175" t="s">
        <v>49</v>
      </c>
    </row>
    <row r="10145" spans="1:16" ht="17.25">
      <c r="A10145" s="191" t="s">
        <v>20177</v>
      </c>
      <c r="B10145" s="183" t="s">
        <v>20178</v>
      </c>
      <c r="C10145" s="183" t="s">
        <v>49</v>
      </c>
      <c r="D10145" s="183" t="s">
        <v>50</v>
      </c>
      <c r="E10145" s="184"/>
      <c r="F10145" s="184"/>
      <c r="G10145" s="185"/>
      <c r="H10145" s="185"/>
      <c r="I10145" s="184"/>
      <c r="J10145" s="184"/>
      <c r="K10145" s="185" t="s">
        <v>410</v>
      </c>
      <c r="L10145" s="185"/>
      <c r="M10145" s="186"/>
      <c r="N10145" s="61" t="s">
        <v>410</v>
      </c>
      <c r="P10145" s="175" t="s">
        <v>49</v>
      </c>
    </row>
    <row r="10146" spans="1:16" ht="17.25">
      <c r="A10146" s="183" t="s">
        <v>20179</v>
      </c>
      <c r="B10146" s="183" t="s">
        <v>20180</v>
      </c>
      <c r="C10146" s="183" t="s">
        <v>49</v>
      </c>
      <c r="D10146" s="183" t="s">
        <v>50</v>
      </c>
      <c r="E10146" s="184"/>
      <c r="F10146" s="184"/>
      <c r="G10146" s="185"/>
      <c r="H10146" s="185"/>
      <c r="I10146" s="184"/>
      <c r="J10146" s="184"/>
      <c r="K10146" s="185" t="s">
        <v>410</v>
      </c>
      <c r="L10146" s="185"/>
      <c r="M10146" s="186"/>
      <c r="N10146" s="61" t="s">
        <v>410</v>
      </c>
      <c r="P10146" s="175" t="s">
        <v>49</v>
      </c>
    </row>
    <row r="10147" spans="1:16" ht="17.25">
      <c r="A10147" s="183" t="s">
        <v>20181</v>
      </c>
      <c r="B10147" s="183" t="s">
        <v>20182</v>
      </c>
      <c r="C10147" s="183" t="s">
        <v>49</v>
      </c>
      <c r="D10147" s="183" t="s">
        <v>50</v>
      </c>
      <c r="E10147" s="184"/>
      <c r="F10147" s="184"/>
      <c r="G10147" s="185"/>
      <c r="H10147" s="185"/>
      <c r="I10147" s="184"/>
      <c r="J10147" s="184"/>
      <c r="K10147" s="185" t="s">
        <v>410</v>
      </c>
      <c r="L10147" s="185"/>
      <c r="M10147" s="186"/>
      <c r="N10147" s="61" t="s">
        <v>410</v>
      </c>
      <c r="P10147" s="175" t="s">
        <v>49</v>
      </c>
    </row>
    <row r="10148" spans="1:16" ht="17.25">
      <c r="A10148" s="183" t="s">
        <v>20183</v>
      </c>
      <c r="B10148" s="183" t="s">
        <v>20184</v>
      </c>
      <c r="C10148" s="183" t="s">
        <v>49</v>
      </c>
      <c r="D10148" s="183" t="s">
        <v>50</v>
      </c>
      <c r="E10148" s="184"/>
      <c r="F10148" s="184"/>
      <c r="G10148" s="185"/>
      <c r="H10148" s="185"/>
      <c r="I10148" s="184"/>
      <c r="J10148" s="184"/>
      <c r="K10148" s="185" t="s">
        <v>410</v>
      </c>
      <c r="L10148" s="185"/>
      <c r="M10148" s="186"/>
      <c r="N10148" s="61" t="s">
        <v>410</v>
      </c>
      <c r="P10148" s="175" t="s">
        <v>49</v>
      </c>
    </row>
    <row r="10149" spans="1:16" ht="17.25">
      <c r="A10149" s="183" t="s">
        <v>20185</v>
      </c>
      <c r="B10149" s="183" t="s">
        <v>20186</v>
      </c>
      <c r="C10149" s="183" t="s">
        <v>49</v>
      </c>
      <c r="D10149" s="183" t="s">
        <v>50</v>
      </c>
      <c r="E10149" s="184"/>
      <c r="F10149" s="184"/>
      <c r="G10149" s="185"/>
      <c r="H10149" s="185"/>
      <c r="I10149" s="184"/>
      <c r="J10149" s="184"/>
      <c r="K10149" s="185" t="s">
        <v>410</v>
      </c>
      <c r="L10149" s="185"/>
      <c r="M10149" s="186"/>
      <c r="N10149" s="61" t="s">
        <v>410</v>
      </c>
      <c r="P10149" s="175" t="s">
        <v>49</v>
      </c>
    </row>
    <row r="10150" spans="1:16" ht="17.25">
      <c r="A10150" s="183" t="s">
        <v>20187</v>
      </c>
      <c r="B10150" s="183" t="s">
        <v>20188</v>
      </c>
      <c r="C10150" s="183" t="s">
        <v>49</v>
      </c>
      <c r="D10150" s="183" t="s">
        <v>50</v>
      </c>
      <c r="E10150" s="184"/>
      <c r="F10150" s="184"/>
      <c r="G10150" s="185"/>
      <c r="H10150" s="185"/>
      <c r="I10150" s="184"/>
      <c r="J10150" s="184"/>
      <c r="K10150" s="185" t="s">
        <v>410</v>
      </c>
      <c r="L10150" s="185"/>
      <c r="M10150" s="186"/>
      <c r="N10150" s="61" t="s">
        <v>410</v>
      </c>
      <c r="P10150" s="175" t="s">
        <v>49</v>
      </c>
    </row>
    <row r="10151" spans="1:16" ht="17.25">
      <c r="A10151" s="183" t="s">
        <v>20189</v>
      </c>
      <c r="B10151" s="183" t="s">
        <v>20190</v>
      </c>
      <c r="C10151" s="183" t="s">
        <v>49</v>
      </c>
      <c r="D10151" s="183" t="s">
        <v>50</v>
      </c>
      <c r="E10151" s="184">
        <v>283</v>
      </c>
      <c r="F10151" s="184">
        <v>240</v>
      </c>
      <c r="G10151" s="185" t="s">
        <v>268</v>
      </c>
      <c r="H10151" s="185"/>
      <c r="I10151" s="184">
        <v>86.83</v>
      </c>
      <c r="J10151" s="184">
        <v>326.83</v>
      </c>
      <c r="K10151" s="185">
        <v>5</v>
      </c>
      <c r="L10151" s="185"/>
      <c r="M10151" s="186"/>
      <c r="N10151" s="61" t="s">
        <v>51</v>
      </c>
      <c r="P10151" s="175" t="s">
        <v>49</v>
      </c>
    </row>
    <row r="10152" spans="1:16" ht="17.25">
      <c r="A10152" s="183" t="s">
        <v>20191</v>
      </c>
      <c r="B10152" s="183" t="s">
        <v>20192</v>
      </c>
      <c r="C10152" s="183" t="s">
        <v>49</v>
      </c>
      <c r="D10152" s="183" t="s">
        <v>50</v>
      </c>
      <c r="E10152" s="184">
        <v>167</v>
      </c>
      <c r="F10152" s="184">
        <v>85</v>
      </c>
      <c r="G10152" s="185" t="s">
        <v>783</v>
      </c>
      <c r="H10152" s="185"/>
      <c r="I10152" s="184">
        <v>33.26</v>
      </c>
      <c r="J10152" s="184">
        <v>118.26</v>
      </c>
      <c r="K10152" s="185">
        <v>67</v>
      </c>
      <c r="L10152" s="185" t="s">
        <v>76</v>
      </c>
      <c r="M10152" s="186" t="s">
        <v>1381</v>
      </c>
      <c r="N10152" s="61" t="s">
        <v>51</v>
      </c>
      <c r="P10152" s="175" t="s">
        <v>49</v>
      </c>
    </row>
    <row r="10153" spans="1:16" ht="17.25">
      <c r="A10153" s="183" t="s">
        <v>20193</v>
      </c>
      <c r="B10153" s="183" t="s">
        <v>20194</v>
      </c>
      <c r="C10153" s="183" t="s">
        <v>49</v>
      </c>
      <c r="D10153" s="183" t="s">
        <v>50</v>
      </c>
      <c r="E10153" s="184">
        <v>167</v>
      </c>
      <c r="F10153" s="184">
        <v>85</v>
      </c>
      <c r="G10153" s="185" t="s">
        <v>783</v>
      </c>
      <c r="H10153" s="185"/>
      <c r="I10153" s="184">
        <v>33.26</v>
      </c>
      <c r="J10153" s="184">
        <v>118.26</v>
      </c>
      <c r="K10153" s="185">
        <v>120</v>
      </c>
      <c r="L10153" s="185"/>
      <c r="M10153" s="186"/>
      <c r="N10153" s="61" t="s">
        <v>51</v>
      </c>
      <c r="P10153" s="175" t="s">
        <v>49</v>
      </c>
    </row>
    <row r="10154" spans="1:16" ht="17.25">
      <c r="A10154" s="183" t="s">
        <v>20195</v>
      </c>
      <c r="B10154" s="183" t="s">
        <v>20196</v>
      </c>
      <c r="C10154" s="183" t="s">
        <v>49</v>
      </c>
      <c r="D10154" s="183" t="s">
        <v>50</v>
      </c>
      <c r="E10154" s="184">
        <v>153</v>
      </c>
      <c r="F10154" s="184">
        <v>65</v>
      </c>
      <c r="G10154" s="185" t="s">
        <v>13637</v>
      </c>
      <c r="H10154" s="185"/>
      <c r="I10154" s="184">
        <v>33.01</v>
      </c>
      <c r="J10154" s="184">
        <v>98.01</v>
      </c>
      <c r="K10154" s="185">
        <v>0</v>
      </c>
      <c r="L10154" s="185"/>
      <c r="M10154" s="186"/>
      <c r="N10154" s="61" t="s">
        <v>51</v>
      </c>
      <c r="P10154" s="175" t="s">
        <v>49</v>
      </c>
    </row>
    <row r="10155" spans="1:16" ht="17.25">
      <c r="A10155" s="183" t="s">
        <v>20197</v>
      </c>
      <c r="B10155" s="183" t="s">
        <v>20198</v>
      </c>
      <c r="C10155" s="183" t="s">
        <v>49</v>
      </c>
      <c r="D10155" s="183" t="s">
        <v>50</v>
      </c>
      <c r="E10155" s="184">
        <v>153</v>
      </c>
      <c r="F10155" s="184">
        <v>65</v>
      </c>
      <c r="G10155" s="185" t="s">
        <v>13637</v>
      </c>
      <c r="H10155" s="185"/>
      <c r="I10155" s="184">
        <v>33.01</v>
      </c>
      <c r="J10155" s="184">
        <v>98.01</v>
      </c>
      <c r="K10155" s="185">
        <v>67</v>
      </c>
      <c r="L10155" s="185"/>
      <c r="M10155" s="186"/>
      <c r="N10155" s="61" t="s">
        <v>51</v>
      </c>
      <c r="P10155" s="175" t="s">
        <v>49</v>
      </c>
    </row>
    <row r="10156" spans="1:16" ht="17.25">
      <c r="A10156" s="183" t="s">
        <v>20199</v>
      </c>
      <c r="B10156" s="183" t="s">
        <v>20200</v>
      </c>
      <c r="C10156" s="183" t="s">
        <v>49</v>
      </c>
      <c r="D10156" s="183" t="s">
        <v>50</v>
      </c>
      <c r="E10156" s="184"/>
      <c r="F10156" s="184"/>
      <c r="G10156" s="185"/>
      <c r="H10156" s="185"/>
      <c r="I10156" s="184"/>
      <c r="J10156" s="184"/>
      <c r="K10156" s="185" t="s">
        <v>410</v>
      </c>
      <c r="L10156" s="185"/>
      <c r="M10156" s="186"/>
      <c r="N10156" s="61" t="s">
        <v>410</v>
      </c>
      <c r="P10156" s="175" t="s">
        <v>49</v>
      </c>
    </row>
    <row r="10157" spans="1:16" ht="17.25">
      <c r="A10157" s="183" t="s">
        <v>20201</v>
      </c>
      <c r="B10157" s="183" t="s">
        <v>20202</v>
      </c>
      <c r="C10157" s="183" t="s">
        <v>49</v>
      </c>
      <c r="D10157" s="183" t="s">
        <v>50</v>
      </c>
      <c r="E10157" s="184"/>
      <c r="F10157" s="184"/>
      <c r="G10157" s="188"/>
      <c r="H10157" s="185"/>
      <c r="I10157" s="184"/>
      <c r="J10157" s="184"/>
      <c r="K10157" s="183" t="s">
        <v>410</v>
      </c>
      <c r="L10157" s="183"/>
      <c r="M10157" s="186"/>
      <c r="N10157" s="61" t="s">
        <v>410</v>
      </c>
      <c r="P10157" s="175" t="s">
        <v>49</v>
      </c>
    </row>
    <row r="10158" spans="1:16" ht="17.25">
      <c r="A10158" s="183" t="s">
        <v>20203</v>
      </c>
      <c r="B10158" s="183" t="s">
        <v>20204</v>
      </c>
      <c r="C10158" s="183" t="s">
        <v>49</v>
      </c>
      <c r="D10158" s="183" t="s">
        <v>50</v>
      </c>
      <c r="E10158" s="184">
        <v>233</v>
      </c>
      <c r="F10158" s="184">
        <v>233</v>
      </c>
      <c r="G10158" s="185"/>
      <c r="H10158" s="185"/>
      <c r="I10158" s="184">
        <v>52.97</v>
      </c>
      <c r="J10158" s="184">
        <v>285.97</v>
      </c>
      <c r="K10158" s="183">
        <v>78</v>
      </c>
      <c r="L10158" s="183"/>
      <c r="M10158" s="186"/>
      <c r="N10158" s="61" t="s">
        <v>51</v>
      </c>
      <c r="P10158" s="175" t="s">
        <v>49</v>
      </c>
    </row>
    <row r="10159" spans="1:16" ht="17.25">
      <c r="A10159" s="183" t="s">
        <v>20205</v>
      </c>
      <c r="B10159" s="183" t="s">
        <v>5365</v>
      </c>
      <c r="C10159" s="183" t="s">
        <v>49</v>
      </c>
      <c r="D10159" s="183" t="s">
        <v>50</v>
      </c>
      <c r="E10159" s="184"/>
      <c r="F10159" s="184"/>
      <c r="G10159" s="185"/>
      <c r="H10159" s="185"/>
      <c r="I10159" s="184"/>
      <c r="J10159" s="184"/>
      <c r="K10159" s="185" t="s">
        <v>410</v>
      </c>
      <c r="L10159" s="185"/>
      <c r="M10159" s="186"/>
      <c r="N10159" s="61" t="s">
        <v>410</v>
      </c>
      <c r="P10159" s="175" t="s">
        <v>49</v>
      </c>
    </row>
    <row r="10160" spans="1:16" ht="17.25">
      <c r="A10160" s="183" t="s">
        <v>20206</v>
      </c>
      <c r="B10160" s="183" t="s">
        <v>5363</v>
      </c>
      <c r="C10160" s="183" t="s">
        <v>49</v>
      </c>
      <c r="D10160" s="183" t="s">
        <v>50</v>
      </c>
      <c r="E10160" s="184"/>
      <c r="F10160" s="184"/>
      <c r="G10160" s="185"/>
      <c r="H10160" s="185"/>
      <c r="I10160" s="184"/>
      <c r="J10160" s="184"/>
      <c r="K10160" s="185" t="s">
        <v>410</v>
      </c>
      <c r="L10160" s="185"/>
      <c r="M10160" s="186"/>
      <c r="N10160" s="61" t="s">
        <v>410</v>
      </c>
      <c r="P10160" s="175" t="s">
        <v>49</v>
      </c>
    </row>
    <row r="10161" spans="1:16" ht="17.25">
      <c r="A10161" s="183" t="s">
        <v>20207</v>
      </c>
      <c r="B10161" s="183" t="s">
        <v>20208</v>
      </c>
      <c r="C10161" s="183" t="s">
        <v>49</v>
      </c>
      <c r="D10161" s="183" t="s">
        <v>50</v>
      </c>
      <c r="E10161" s="184">
        <v>186</v>
      </c>
      <c r="F10161" s="184">
        <v>186</v>
      </c>
      <c r="G10161" s="185"/>
      <c r="H10161" s="185"/>
      <c r="I10161" s="184">
        <v>56.62</v>
      </c>
      <c r="J10161" s="184">
        <v>242.62</v>
      </c>
      <c r="K10161" s="185">
        <v>349</v>
      </c>
      <c r="L10161" s="185"/>
      <c r="M10161" s="186"/>
      <c r="N10161" s="61" t="s">
        <v>51</v>
      </c>
      <c r="P10161" s="175" t="s">
        <v>49</v>
      </c>
    </row>
    <row r="10162" spans="1:16" ht="17.25">
      <c r="A10162" s="183" t="s">
        <v>20209</v>
      </c>
      <c r="B10162" s="183" t="s">
        <v>20210</v>
      </c>
      <c r="C10162" s="183" t="s">
        <v>49</v>
      </c>
      <c r="D10162" s="183" t="s">
        <v>50</v>
      </c>
      <c r="E10162" s="184"/>
      <c r="F10162" s="184"/>
      <c r="G10162" s="185"/>
      <c r="H10162" s="185"/>
      <c r="I10162" s="184"/>
      <c r="J10162" s="184"/>
      <c r="K10162" s="185" t="s">
        <v>410</v>
      </c>
      <c r="L10162" s="185"/>
      <c r="M10162" s="186"/>
      <c r="N10162" s="61" t="s">
        <v>410</v>
      </c>
      <c r="P10162" s="175" t="s">
        <v>49</v>
      </c>
    </row>
    <row r="10163" spans="1:16" ht="17.25">
      <c r="A10163" s="183" t="s">
        <v>20211</v>
      </c>
      <c r="B10163" s="183" t="s">
        <v>20212</v>
      </c>
      <c r="C10163" s="183" t="s">
        <v>49</v>
      </c>
      <c r="D10163" s="183" t="s">
        <v>50</v>
      </c>
      <c r="E10163" s="184">
        <v>246</v>
      </c>
      <c r="F10163" s="184">
        <v>165</v>
      </c>
      <c r="G10163" s="188" t="s">
        <v>652</v>
      </c>
      <c r="H10163" s="185"/>
      <c r="I10163" s="184">
        <v>49.28</v>
      </c>
      <c r="J10163" s="184">
        <v>214.28</v>
      </c>
      <c r="K10163" s="183">
        <v>0</v>
      </c>
      <c r="L10163" s="183"/>
      <c r="M10163" s="186"/>
      <c r="N10163" s="61" t="s">
        <v>51</v>
      </c>
      <c r="P10163" s="175" t="s">
        <v>49</v>
      </c>
    </row>
    <row r="10164" spans="1:16" ht="17.25">
      <c r="A10164" s="183" t="s">
        <v>20213</v>
      </c>
      <c r="B10164" s="183" t="s">
        <v>20214</v>
      </c>
      <c r="C10164" s="183" t="s">
        <v>49</v>
      </c>
      <c r="D10164" s="183" t="s">
        <v>50</v>
      </c>
      <c r="E10164" s="184">
        <v>259</v>
      </c>
      <c r="F10164" s="184">
        <v>205</v>
      </c>
      <c r="G10164" s="185" t="s">
        <v>688</v>
      </c>
      <c r="H10164" s="185"/>
      <c r="I10164" s="184">
        <v>81.42</v>
      </c>
      <c r="J10164" s="184">
        <v>286.42</v>
      </c>
      <c r="K10164" s="185">
        <v>0</v>
      </c>
      <c r="L10164" s="185" t="s">
        <v>57</v>
      </c>
      <c r="M10164" s="186" t="s">
        <v>283</v>
      </c>
      <c r="N10164" s="61" t="s">
        <v>51</v>
      </c>
      <c r="P10164" s="175" t="s">
        <v>49</v>
      </c>
    </row>
    <row r="10165" spans="1:16" ht="17.25">
      <c r="A10165" s="183" t="s">
        <v>20215</v>
      </c>
      <c r="B10165" s="183" t="s">
        <v>20216</v>
      </c>
      <c r="C10165" s="183" t="s">
        <v>49</v>
      </c>
      <c r="D10165" s="183" t="s">
        <v>50</v>
      </c>
      <c r="E10165" s="184">
        <v>299</v>
      </c>
      <c r="F10165" s="184">
        <v>240</v>
      </c>
      <c r="G10165" s="185" t="s">
        <v>99</v>
      </c>
      <c r="H10165" s="185"/>
      <c r="I10165" s="184">
        <v>101.46</v>
      </c>
      <c r="J10165" s="184">
        <v>341.46</v>
      </c>
      <c r="K10165" s="185">
        <v>45</v>
      </c>
      <c r="L10165" s="185"/>
      <c r="M10165" s="186"/>
      <c r="N10165" s="61" t="s">
        <v>51</v>
      </c>
      <c r="P10165" s="175" t="s">
        <v>49</v>
      </c>
    </row>
    <row r="10166" spans="1:16" ht="17.25">
      <c r="A10166" s="183" t="s">
        <v>20217</v>
      </c>
      <c r="B10166" s="183" t="s">
        <v>20218</v>
      </c>
      <c r="C10166" s="183" t="s">
        <v>49</v>
      </c>
      <c r="D10166" s="183" t="s">
        <v>50</v>
      </c>
      <c r="E10166" s="184">
        <v>334</v>
      </c>
      <c r="F10166" s="184">
        <v>265</v>
      </c>
      <c r="G10166" s="188" t="s">
        <v>688</v>
      </c>
      <c r="H10166" s="185"/>
      <c r="I10166" s="184">
        <v>99.43</v>
      </c>
      <c r="J10166" s="184">
        <v>364.43</v>
      </c>
      <c r="K10166" s="185">
        <v>107</v>
      </c>
      <c r="L10166" s="185"/>
      <c r="M10166" s="186"/>
      <c r="N10166" s="61" t="s">
        <v>51</v>
      </c>
      <c r="P10166" s="175" t="s">
        <v>49</v>
      </c>
    </row>
    <row r="10167" spans="1:16" ht="17.25">
      <c r="A10167" s="183" t="s">
        <v>20219</v>
      </c>
      <c r="B10167" s="183" t="s">
        <v>20220</v>
      </c>
      <c r="C10167" s="183" t="s">
        <v>49</v>
      </c>
      <c r="D10167" s="183" t="s">
        <v>50</v>
      </c>
      <c r="E10167" s="184"/>
      <c r="F10167" s="184"/>
      <c r="G10167" s="185"/>
      <c r="H10167" s="185"/>
      <c r="I10167" s="184"/>
      <c r="J10167" s="184"/>
      <c r="K10167" s="185" t="s">
        <v>410</v>
      </c>
      <c r="L10167" s="185"/>
      <c r="M10167" s="186"/>
      <c r="N10167" s="61" t="s">
        <v>410</v>
      </c>
      <c r="P10167" s="175" t="s">
        <v>49</v>
      </c>
    </row>
    <row r="10168" spans="1:16" ht="17.25">
      <c r="A10168" s="183" t="s">
        <v>20221</v>
      </c>
      <c r="B10168" s="183" t="s">
        <v>20222</v>
      </c>
      <c r="C10168" s="183" t="s">
        <v>49</v>
      </c>
      <c r="D10168" s="183" t="s">
        <v>50</v>
      </c>
      <c r="E10168" s="184">
        <v>198</v>
      </c>
      <c r="F10168" s="184">
        <v>198</v>
      </c>
      <c r="G10168" s="185"/>
      <c r="H10168" s="185"/>
      <c r="I10168" s="184">
        <v>97.82</v>
      </c>
      <c r="J10168" s="184">
        <v>295.82</v>
      </c>
      <c r="K10168" s="185">
        <v>0</v>
      </c>
      <c r="L10168" s="185"/>
      <c r="M10168" s="186"/>
      <c r="N10168" s="61" t="s">
        <v>51</v>
      </c>
      <c r="P10168" s="175" t="s">
        <v>49</v>
      </c>
    </row>
    <row r="10169" spans="1:16" ht="17.25">
      <c r="A10169" s="183" t="s">
        <v>20223</v>
      </c>
      <c r="B10169" s="183" t="s">
        <v>20224</v>
      </c>
      <c r="C10169" s="183" t="s">
        <v>49</v>
      </c>
      <c r="D10169" s="183" t="s">
        <v>50</v>
      </c>
      <c r="E10169" s="184">
        <v>213</v>
      </c>
      <c r="F10169" s="184">
        <v>179</v>
      </c>
      <c r="G10169" s="185" t="s">
        <v>268</v>
      </c>
      <c r="H10169" s="185"/>
      <c r="I10169" s="184">
        <v>56.62</v>
      </c>
      <c r="J10169" s="184">
        <v>235.62</v>
      </c>
      <c r="K10169" s="185">
        <v>73</v>
      </c>
      <c r="L10169" s="185" t="s">
        <v>76</v>
      </c>
      <c r="M10169" s="186" t="s">
        <v>1514</v>
      </c>
      <c r="N10169" s="61" t="s">
        <v>51</v>
      </c>
      <c r="P10169" s="175" t="s">
        <v>49</v>
      </c>
    </row>
    <row r="10170" spans="1:16" ht="17.25">
      <c r="A10170" s="183" t="s">
        <v>20225</v>
      </c>
      <c r="B10170" s="183" t="s">
        <v>20226</v>
      </c>
      <c r="C10170" s="183" t="s">
        <v>49</v>
      </c>
      <c r="D10170" s="183" t="s">
        <v>50</v>
      </c>
      <c r="E10170" s="184"/>
      <c r="F10170" s="184"/>
      <c r="G10170" s="185"/>
      <c r="H10170" s="185"/>
      <c r="I10170" s="184"/>
      <c r="J10170" s="184"/>
      <c r="K10170" s="185" t="s">
        <v>410</v>
      </c>
      <c r="L10170" s="185"/>
      <c r="M10170" s="186"/>
      <c r="N10170" s="61" t="s">
        <v>410</v>
      </c>
      <c r="P10170" s="175" t="s">
        <v>49</v>
      </c>
    </row>
    <row r="10171" spans="1:16" ht="17.25">
      <c r="A10171" s="183" t="s">
        <v>20227</v>
      </c>
      <c r="B10171" s="183" t="s">
        <v>20228</v>
      </c>
      <c r="C10171" s="183" t="s">
        <v>49</v>
      </c>
      <c r="D10171" s="183" t="s">
        <v>50</v>
      </c>
      <c r="E10171" s="184">
        <v>208</v>
      </c>
      <c r="F10171" s="184">
        <v>208</v>
      </c>
      <c r="G10171" s="185"/>
      <c r="H10171" s="185"/>
      <c r="I10171" s="184">
        <v>51.26</v>
      </c>
      <c r="J10171" s="184">
        <v>259.26</v>
      </c>
      <c r="K10171" s="185">
        <v>378</v>
      </c>
      <c r="L10171" s="185"/>
      <c r="M10171" s="186"/>
      <c r="N10171" s="61" t="s">
        <v>51</v>
      </c>
      <c r="P10171" s="175" t="s">
        <v>49</v>
      </c>
    </row>
    <row r="10172" spans="1:16" ht="17.25">
      <c r="A10172" s="183" t="s">
        <v>20229</v>
      </c>
      <c r="B10172" s="183" t="s">
        <v>20230</v>
      </c>
      <c r="C10172" s="183" t="s">
        <v>49</v>
      </c>
      <c r="D10172" s="183" t="s">
        <v>50</v>
      </c>
      <c r="E10172" s="184">
        <v>202</v>
      </c>
      <c r="F10172" s="184">
        <v>130</v>
      </c>
      <c r="G10172" s="185" t="s">
        <v>1174</v>
      </c>
      <c r="H10172" s="185"/>
      <c r="I10172" s="184">
        <v>41.05</v>
      </c>
      <c r="J10172" s="184">
        <v>171.05</v>
      </c>
      <c r="K10172" s="185">
        <v>0</v>
      </c>
      <c r="L10172" s="185"/>
      <c r="M10172" s="186"/>
      <c r="N10172" s="61" t="s">
        <v>51</v>
      </c>
      <c r="P10172" s="175" t="s">
        <v>49</v>
      </c>
    </row>
    <row r="10173" spans="1:16" ht="17.25">
      <c r="A10173" s="183" t="s">
        <v>20231</v>
      </c>
      <c r="B10173" s="183" t="s">
        <v>20232</v>
      </c>
      <c r="C10173" s="183" t="s">
        <v>49</v>
      </c>
      <c r="D10173" s="183" t="s">
        <v>50</v>
      </c>
      <c r="E10173" s="184">
        <v>202</v>
      </c>
      <c r="F10173" s="184">
        <v>175</v>
      </c>
      <c r="G10173" s="185" t="s">
        <v>102</v>
      </c>
      <c r="H10173" s="185"/>
      <c r="I10173" s="184">
        <v>41.05</v>
      </c>
      <c r="J10173" s="184">
        <v>216.05</v>
      </c>
      <c r="K10173" s="185">
        <v>0</v>
      </c>
      <c r="L10173" s="185"/>
      <c r="M10173" s="186"/>
      <c r="N10173" s="61" t="s">
        <v>51</v>
      </c>
      <c r="P10173" s="175" t="s">
        <v>49</v>
      </c>
    </row>
    <row r="10174" spans="1:16" ht="17.25">
      <c r="A10174" s="183" t="s">
        <v>20233</v>
      </c>
      <c r="B10174" s="183" t="s">
        <v>20234</v>
      </c>
      <c r="C10174" s="183" t="s">
        <v>49</v>
      </c>
      <c r="D10174" s="183" t="s">
        <v>50</v>
      </c>
      <c r="E10174" s="184">
        <v>222</v>
      </c>
      <c r="F10174" s="184">
        <v>155</v>
      </c>
      <c r="G10174" s="185" t="s">
        <v>151</v>
      </c>
      <c r="H10174" s="185"/>
      <c r="I10174" s="184">
        <v>47.91</v>
      </c>
      <c r="J10174" s="184">
        <v>202.91</v>
      </c>
      <c r="K10174" s="185">
        <v>192</v>
      </c>
      <c r="L10174" s="185"/>
      <c r="M10174" s="186"/>
      <c r="N10174" s="61" t="s">
        <v>51</v>
      </c>
      <c r="P10174" s="175" t="s">
        <v>49</v>
      </c>
    </row>
    <row r="10175" spans="1:16" ht="17.25">
      <c r="A10175" s="183" t="s">
        <v>20235</v>
      </c>
      <c r="B10175" s="183" t="s">
        <v>20236</v>
      </c>
      <c r="C10175" s="183" t="s">
        <v>49</v>
      </c>
      <c r="D10175" s="183" t="s">
        <v>50</v>
      </c>
      <c r="E10175" s="184"/>
      <c r="F10175" s="184"/>
      <c r="G10175" s="185"/>
      <c r="H10175" s="185"/>
      <c r="I10175" s="184"/>
      <c r="J10175" s="184"/>
      <c r="K10175" s="185" t="s">
        <v>410</v>
      </c>
      <c r="L10175" s="185"/>
      <c r="M10175" s="186"/>
      <c r="N10175" s="61" t="s">
        <v>410</v>
      </c>
      <c r="P10175" s="175" t="s">
        <v>49</v>
      </c>
    </row>
    <row r="10176" spans="1:16" ht="17.25">
      <c r="A10176" s="183" t="s">
        <v>20237</v>
      </c>
      <c r="B10176" s="183" t="s">
        <v>20238</v>
      </c>
      <c r="C10176" s="183" t="s">
        <v>49</v>
      </c>
      <c r="D10176" s="183" t="s">
        <v>50</v>
      </c>
      <c r="E10176" s="184">
        <v>197</v>
      </c>
      <c r="F10176" s="184">
        <v>197</v>
      </c>
      <c r="G10176" s="185"/>
      <c r="H10176" s="185"/>
      <c r="I10176" s="184">
        <v>39.22</v>
      </c>
      <c r="J10176" s="184">
        <v>236.22</v>
      </c>
      <c r="K10176" s="185">
        <v>156</v>
      </c>
      <c r="L10176" s="185"/>
      <c r="M10176" s="186"/>
      <c r="N10176" s="61" t="s">
        <v>51</v>
      </c>
      <c r="P10176" s="175" t="s">
        <v>49</v>
      </c>
    </row>
    <row r="10177" spans="1:16" ht="17.25">
      <c r="A10177" s="183" t="s">
        <v>20239</v>
      </c>
      <c r="B10177" s="183" t="s">
        <v>20240</v>
      </c>
      <c r="C10177" s="183" t="s">
        <v>49</v>
      </c>
      <c r="D10177" s="183" t="s">
        <v>50</v>
      </c>
      <c r="E10177" s="184"/>
      <c r="F10177" s="184"/>
      <c r="G10177" s="185"/>
      <c r="H10177" s="185"/>
      <c r="I10177" s="184"/>
      <c r="J10177" s="184"/>
      <c r="K10177" s="185" t="s">
        <v>410</v>
      </c>
      <c r="L10177" s="185"/>
      <c r="M10177" s="186"/>
      <c r="N10177" s="61" t="s">
        <v>410</v>
      </c>
      <c r="P10177" s="175" t="s">
        <v>49</v>
      </c>
    </row>
    <row r="10178" spans="1:16" ht="17.25">
      <c r="A10178" s="183" t="s">
        <v>20241</v>
      </c>
      <c r="B10178" s="183" t="s">
        <v>20242</v>
      </c>
      <c r="C10178" s="183" t="s">
        <v>49</v>
      </c>
      <c r="D10178" s="183" t="s">
        <v>50</v>
      </c>
      <c r="E10178" s="184">
        <v>177</v>
      </c>
      <c r="F10178" s="184">
        <v>177</v>
      </c>
      <c r="G10178" s="185"/>
      <c r="H10178" s="185"/>
      <c r="I10178" s="184">
        <v>47.91</v>
      </c>
      <c r="J10178" s="184">
        <v>224.91</v>
      </c>
      <c r="K10178" s="185">
        <v>134</v>
      </c>
      <c r="L10178" s="185"/>
      <c r="M10178" s="186"/>
      <c r="N10178" s="61" t="s">
        <v>51</v>
      </c>
      <c r="P10178" s="175" t="s">
        <v>49</v>
      </c>
    </row>
    <row r="10179" spans="1:16" ht="17.25">
      <c r="A10179" s="183" t="s">
        <v>20243</v>
      </c>
      <c r="B10179" s="183" t="s">
        <v>20244</v>
      </c>
      <c r="C10179" s="183" t="s">
        <v>49</v>
      </c>
      <c r="D10179" s="183" t="s">
        <v>50</v>
      </c>
      <c r="E10179" s="184">
        <v>177</v>
      </c>
      <c r="F10179" s="184">
        <v>177</v>
      </c>
      <c r="G10179" s="185"/>
      <c r="H10179" s="185"/>
      <c r="I10179" s="184">
        <v>47.91</v>
      </c>
      <c r="J10179" s="184">
        <v>224.91</v>
      </c>
      <c r="K10179" s="185">
        <v>71</v>
      </c>
      <c r="L10179" s="185"/>
      <c r="M10179" s="186"/>
      <c r="N10179" s="61" t="s">
        <v>51</v>
      </c>
      <c r="P10179" s="175" t="s">
        <v>49</v>
      </c>
    </row>
    <row r="10180" spans="1:16" ht="17.25">
      <c r="A10180" s="183" t="s">
        <v>20245</v>
      </c>
      <c r="B10180" s="183" t="s">
        <v>20246</v>
      </c>
      <c r="C10180" s="183" t="s">
        <v>49</v>
      </c>
      <c r="D10180" s="183" t="s">
        <v>50</v>
      </c>
      <c r="E10180" s="184">
        <v>117</v>
      </c>
      <c r="F10180" s="184">
        <v>80</v>
      </c>
      <c r="G10180" s="185" t="s">
        <v>421</v>
      </c>
      <c r="H10180" s="185"/>
      <c r="I10180" s="184">
        <v>34.57</v>
      </c>
      <c r="J10180" s="184">
        <v>114.57</v>
      </c>
      <c r="K10180" s="185">
        <v>119</v>
      </c>
      <c r="L10180" s="185"/>
      <c r="M10180" s="186"/>
      <c r="N10180" s="61" t="s">
        <v>51</v>
      </c>
      <c r="P10180" s="175" t="s">
        <v>49</v>
      </c>
    </row>
    <row r="10181" spans="1:16" ht="17.25">
      <c r="A10181" s="183" t="s">
        <v>20247</v>
      </c>
      <c r="B10181" s="183" t="s">
        <v>20248</v>
      </c>
      <c r="C10181" s="183" t="s">
        <v>49</v>
      </c>
      <c r="D10181" s="183" t="s">
        <v>50</v>
      </c>
      <c r="E10181" s="184">
        <v>192</v>
      </c>
      <c r="F10181" s="184">
        <v>192</v>
      </c>
      <c r="G10181" s="188"/>
      <c r="H10181" s="185"/>
      <c r="I10181" s="184">
        <v>46.77</v>
      </c>
      <c r="J10181" s="184">
        <v>238.77</v>
      </c>
      <c r="K10181" s="185">
        <v>96</v>
      </c>
      <c r="L10181" s="185"/>
      <c r="M10181" s="186"/>
      <c r="N10181" s="61" t="s">
        <v>51</v>
      </c>
      <c r="P10181" s="175" t="s">
        <v>49</v>
      </c>
    </row>
    <row r="10182" spans="1:16" ht="17.25">
      <c r="A10182" s="183" t="s">
        <v>20249</v>
      </c>
      <c r="B10182" s="183" t="s">
        <v>20250</v>
      </c>
      <c r="C10182" s="183" t="s">
        <v>49</v>
      </c>
      <c r="D10182" s="183" t="s">
        <v>50</v>
      </c>
      <c r="E10182" s="184">
        <v>203</v>
      </c>
      <c r="F10182" s="184">
        <v>203</v>
      </c>
      <c r="G10182" s="185"/>
      <c r="H10182" s="185"/>
      <c r="I10182" s="184">
        <v>49.14</v>
      </c>
      <c r="J10182" s="184">
        <v>252.14</v>
      </c>
      <c r="K10182" s="185">
        <v>256</v>
      </c>
      <c r="L10182" s="185"/>
      <c r="M10182" s="186"/>
      <c r="N10182" s="61" t="s">
        <v>51</v>
      </c>
      <c r="P10182" s="175" t="s">
        <v>49</v>
      </c>
    </row>
    <row r="10183" spans="1:16" ht="17.25">
      <c r="A10183" s="183" t="s">
        <v>20251</v>
      </c>
      <c r="B10183" s="183" t="s">
        <v>20252</v>
      </c>
      <c r="C10183" s="183" t="s">
        <v>49</v>
      </c>
      <c r="D10183" s="183" t="s">
        <v>50</v>
      </c>
      <c r="E10183" s="184">
        <v>354</v>
      </c>
      <c r="F10183" s="184">
        <v>290</v>
      </c>
      <c r="G10183" s="188" t="s">
        <v>94</v>
      </c>
      <c r="H10183" s="185"/>
      <c r="I10183" s="184">
        <v>149.97</v>
      </c>
      <c r="J10183" s="184">
        <v>439.97</v>
      </c>
      <c r="K10183" s="185">
        <v>2</v>
      </c>
      <c r="L10183" s="185"/>
      <c r="M10183" s="186"/>
      <c r="N10183" s="61" t="s">
        <v>51</v>
      </c>
      <c r="P10183" s="175" t="s">
        <v>49</v>
      </c>
    </row>
    <row r="10184" spans="1:16" ht="17.25">
      <c r="A10184" s="183" t="s">
        <v>20253</v>
      </c>
      <c r="B10184" s="183" t="s">
        <v>20254</v>
      </c>
      <c r="C10184" s="183" t="s">
        <v>49</v>
      </c>
      <c r="D10184" s="183" t="s">
        <v>50</v>
      </c>
      <c r="E10184" s="184"/>
      <c r="F10184" s="184"/>
      <c r="G10184" s="185"/>
      <c r="H10184" s="185"/>
      <c r="I10184" s="184"/>
      <c r="J10184" s="184"/>
      <c r="K10184" s="185" t="s">
        <v>410</v>
      </c>
      <c r="L10184" s="185"/>
      <c r="M10184" s="186"/>
      <c r="N10184" s="61" t="s">
        <v>410</v>
      </c>
      <c r="P10184" s="175" t="s">
        <v>49</v>
      </c>
    </row>
    <row r="10185" spans="1:16" ht="17.25">
      <c r="A10185" s="183" t="s">
        <v>20255</v>
      </c>
      <c r="B10185" s="183" t="s">
        <v>20256</v>
      </c>
      <c r="C10185" s="183" t="s">
        <v>49</v>
      </c>
      <c r="D10185" s="183" t="s">
        <v>50</v>
      </c>
      <c r="E10185" s="184"/>
      <c r="F10185" s="184"/>
      <c r="G10185" s="185"/>
      <c r="H10185" s="185"/>
      <c r="I10185" s="184"/>
      <c r="J10185" s="184"/>
      <c r="K10185" s="185" t="s">
        <v>410</v>
      </c>
      <c r="L10185" s="185"/>
      <c r="M10185" s="186"/>
      <c r="N10185" s="61" t="s">
        <v>410</v>
      </c>
      <c r="P10185" s="175" t="s">
        <v>49</v>
      </c>
    </row>
    <row r="10186" spans="1:16" ht="17.25">
      <c r="A10186" s="183" t="s">
        <v>20257</v>
      </c>
      <c r="B10186" s="183" t="s">
        <v>20258</v>
      </c>
      <c r="C10186" s="183" t="s">
        <v>49</v>
      </c>
      <c r="D10186" s="183" t="s">
        <v>50</v>
      </c>
      <c r="E10186" s="184">
        <v>156</v>
      </c>
      <c r="F10186" s="184">
        <v>130</v>
      </c>
      <c r="G10186" s="188" t="s">
        <v>107</v>
      </c>
      <c r="H10186" s="185"/>
      <c r="I10186" s="184">
        <v>49.14</v>
      </c>
      <c r="J10186" s="184">
        <v>179.14</v>
      </c>
      <c r="K10186" s="185">
        <v>117</v>
      </c>
      <c r="L10186" s="185"/>
      <c r="M10186" s="186"/>
      <c r="N10186" s="61" t="s">
        <v>51</v>
      </c>
      <c r="P10186" s="175" t="s">
        <v>49</v>
      </c>
    </row>
    <row r="10187" spans="1:16" ht="17.25">
      <c r="A10187" s="183" t="s">
        <v>20259</v>
      </c>
      <c r="B10187" s="183" t="s">
        <v>20260</v>
      </c>
      <c r="C10187" s="183" t="s">
        <v>49</v>
      </c>
      <c r="D10187" s="183" t="s">
        <v>50</v>
      </c>
      <c r="E10187" s="184"/>
      <c r="F10187" s="184"/>
      <c r="G10187" s="185"/>
      <c r="H10187" s="185"/>
      <c r="I10187" s="184"/>
      <c r="J10187" s="184"/>
      <c r="K10187" s="185" t="s">
        <v>410</v>
      </c>
      <c r="L10187" s="185"/>
      <c r="M10187" s="186"/>
      <c r="N10187" s="61" t="s">
        <v>410</v>
      </c>
      <c r="P10187" s="175" t="s">
        <v>49</v>
      </c>
    </row>
    <row r="10188" spans="1:16" ht="17.25">
      <c r="A10188" s="183" t="s">
        <v>20261</v>
      </c>
      <c r="B10188" s="183" t="s">
        <v>20262</v>
      </c>
      <c r="C10188" s="183" t="s">
        <v>49</v>
      </c>
      <c r="D10188" s="183" t="s">
        <v>50</v>
      </c>
      <c r="E10188" s="184"/>
      <c r="F10188" s="184"/>
      <c r="G10188" s="185"/>
      <c r="H10188" s="185"/>
      <c r="I10188" s="184"/>
      <c r="J10188" s="184"/>
      <c r="K10188" s="185" t="s">
        <v>410</v>
      </c>
      <c r="L10188" s="185"/>
      <c r="M10188" s="186"/>
      <c r="N10188" s="61" t="s">
        <v>410</v>
      </c>
      <c r="P10188" s="175" t="s">
        <v>49</v>
      </c>
    </row>
    <row r="10189" spans="1:16" ht="17.25">
      <c r="A10189" s="183" t="s">
        <v>20263</v>
      </c>
      <c r="B10189" s="183" t="s">
        <v>20264</v>
      </c>
      <c r="C10189" s="183" t="s">
        <v>49</v>
      </c>
      <c r="D10189" s="183" t="s">
        <v>50</v>
      </c>
      <c r="E10189" s="184"/>
      <c r="F10189" s="184"/>
      <c r="G10189" s="185"/>
      <c r="H10189" s="185"/>
      <c r="I10189" s="184"/>
      <c r="J10189" s="184"/>
      <c r="K10189" s="185" t="s">
        <v>410</v>
      </c>
      <c r="L10189" s="185"/>
      <c r="M10189" s="186"/>
      <c r="N10189" s="61" t="s">
        <v>410</v>
      </c>
      <c r="P10189" s="175" t="s">
        <v>49</v>
      </c>
    </row>
    <row r="10190" spans="1:16" ht="17.25">
      <c r="A10190" s="183" t="s">
        <v>20265</v>
      </c>
      <c r="B10190" s="183" t="s">
        <v>20266</v>
      </c>
      <c r="C10190" s="183" t="s">
        <v>49</v>
      </c>
      <c r="D10190" s="183" t="s">
        <v>50</v>
      </c>
      <c r="E10190" s="184"/>
      <c r="F10190" s="184"/>
      <c r="G10190" s="185"/>
      <c r="H10190" s="185"/>
      <c r="I10190" s="184"/>
      <c r="J10190" s="184"/>
      <c r="K10190" s="185" t="s">
        <v>410</v>
      </c>
      <c r="L10190" s="185"/>
      <c r="M10190" s="186"/>
      <c r="N10190" s="61" t="s">
        <v>410</v>
      </c>
      <c r="P10190" s="175" t="s">
        <v>49</v>
      </c>
    </row>
    <row r="10191" spans="1:16" ht="17.25">
      <c r="A10191" s="183" t="s">
        <v>20267</v>
      </c>
      <c r="B10191" s="183" t="s">
        <v>20268</v>
      </c>
      <c r="C10191" s="183" t="s">
        <v>49</v>
      </c>
      <c r="D10191" s="183" t="s">
        <v>50</v>
      </c>
      <c r="E10191" s="184"/>
      <c r="F10191" s="184"/>
      <c r="G10191" s="185"/>
      <c r="H10191" s="185"/>
      <c r="I10191" s="184"/>
      <c r="J10191" s="184"/>
      <c r="K10191" s="185" t="s">
        <v>410</v>
      </c>
      <c r="L10191" s="185"/>
      <c r="M10191" s="186"/>
      <c r="N10191" s="61" t="s">
        <v>410</v>
      </c>
      <c r="P10191" s="175" t="s">
        <v>49</v>
      </c>
    </row>
    <row r="10192" spans="1:16" ht="17.25">
      <c r="A10192" s="183" t="s">
        <v>20269</v>
      </c>
      <c r="B10192" s="183" t="s">
        <v>20270</v>
      </c>
      <c r="C10192" s="183" t="s">
        <v>49</v>
      </c>
      <c r="D10192" s="183" t="s">
        <v>50</v>
      </c>
      <c r="E10192" s="184"/>
      <c r="F10192" s="184"/>
      <c r="G10192" s="185"/>
      <c r="H10192" s="185"/>
      <c r="I10192" s="184"/>
      <c r="J10192" s="184"/>
      <c r="K10192" s="185" t="s">
        <v>410</v>
      </c>
      <c r="L10192" s="185"/>
      <c r="M10192" s="186"/>
      <c r="N10192" s="61" t="s">
        <v>410</v>
      </c>
      <c r="P10192" s="175" t="s">
        <v>49</v>
      </c>
    </row>
    <row r="10193" spans="1:16" ht="17.25">
      <c r="A10193" s="183" t="s">
        <v>20271</v>
      </c>
      <c r="B10193" s="183" t="s">
        <v>20272</v>
      </c>
      <c r="C10193" s="183" t="s">
        <v>49</v>
      </c>
      <c r="D10193" s="183" t="s">
        <v>50</v>
      </c>
      <c r="E10193" s="184"/>
      <c r="F10193" s="184"/>
      <c r="G10193" s="188"/>
      <c r="H10193" s="185"/>
      <c r="I10193" s="184"/>
      <c r="J10193" s="184"/>
      <c r="K10193" s="183" t="s">
        <v>410</v>
      </c>
      <c r="L10193" s="183"/>
      <c r="M10193" s="186"/>
      <c r="N10193" s="61" t="s">
        <v>410</v>
      </c>
      <c r="P10193" s="175" t="s">
        <v>49</v>
      </c>
    </row>
    <row r="10194" spans="1:16" ht="17.25">
      <c r="A10194" s="183" t="s">
        <v>20273</v>
      </c>
      <c r="B10194" s="183" t="s">
        <v>20274</v>
      </c>
      <c r="C10194" s="183" t="s">
        <v>49</v>
      </c>
      <c r="D10194" s="183" t="s">
        <v>50</v>
      </c>
      <c r="E10194" s="184"/>
      <c r="F10194" s="184"/>
      <c r="G10194" s="188"/>
      <c r="H10194" s="185"/>
      <c r="I10194" s="184"/>
      <c r="J10194" s="184"/>
      <c r="K10194" s="185" t="s">
        <v>410</v>
      </c>
      <c r="L10194" s="185"/>
      <c r="M10194" s="186"/>
      <c r="N10194" s="61" t="s">
        <v>410</v>
      </c>
      <c r="P10194" s="175" t="s">
        <v>49</v>
      </c>
    </row>
    <row r="10195" spans="1:16" ht="17.25">
      <c r="A10195" s="183" t="s">
        <v>20275</v>
      </c>
      <c r="B10195" s="183" t="s">
        <v>20276</v>
      </c>
      <c r="C10195" s="183" t="s">
        <v>49</v>
      </c>
      <c r="D10195" s="183" t="s">
        <v>50</v>
      </c>
      <c r="E10195" s="184"/>
      <c r="F10195" s="184"/>
      <c r="G10195" s="185"/>
      <c r="H10195" s="185"/>
      <c r="I10195" s="184"/>
      <c r="J10195" s="184"/>
      <c r="K10195" s="185" t="s">
        <v>410</v>
      </c>
      <c r="L10195" s="185"/>
      <c r="M10195" s="186"/>
      <c r="N10195" s="61" t="s">
        <v>410</v>
      </c>
      <c r="P10195" s="175" t="s">
        <v>49</v>
      </c>
    </row>
    <row r="10196" spans="1:16" ht="17.25">
      <c r="A10196" s="183" t="s">
        <v>20277</v>
      </c>
      <c r="B10196" s="183" t="s">
        <v>20278</v>
      </c>
      <c r="C10196" s="183" t="s">
        <v>49</v>
      </c>
      <c r="D10196" s="183" t="s">
        <v>50</v>
      </c>
      <c r="E10196" s="184"/>
      <c r="F10196" s="184"/>
      <c r="G10196" s="185"/>
      <c r="H10196" s="185"/>
      <c r="I10196" s="184"/>
      <c r="J10196" s="184"/>
      <c r="K10196" s="183" t="s">
        <v>410</v>
      </c>
      <c r="L10196" s="183"/>
      <c r="M10196" s="186"/>
      <c r="N10196" s="61" t="s">
        <v>410</v>
      </c>
      <c r="P10196" s="175" t="s">
        <v>49</v>
      </c>
    </row>
    <row r="10197" spans="1:16" ht="17.25">
      <c r="A10197" s="183" t="s">
        <v>20279</v>
      </c>
      <c r="B10197" s="183" t="s">
        <v>20280</v>
      </c>
      <c r="C10197" s="183" t="s">
        <v>49</v>
      </c>
      <c r="D10197" s="183" t="s">
        <v>50</v>
      </c>
      <c r="E10197" s="184"/>
      <c r="F10197" s="184"/>
      <c r="G10197" s="185"/>
      <c r="H10197" s="185"/>
      <c r="I10197" s="184"/>
      <c r="J10197" s="184"/>
      <c r="K10197" s="185" t="s">
        <v>410</v>
      </c>
      <c r="L10197" s="185"/>
      <c r="M10197" s="186"/>
      <c r="N10197" s="61" t="s">
        <v>410</v>
      </c>
      <c r="P10197" s="175" t="s">
        <v>49</v>
      </c>
    </row>
    <row r="10198" spans="1:16" ht="17.25">
      <c r="A10198" s="183" t="s">
        <v>20281</v>
      </c>
      <c r="B10198" s="183" t="s">
        <v>20282</v>
      </c>
      <c r="C10198" s="183" t="s">
        <v>49</v>
      </c>
      <c r="D10198" s="183" t="s">
        <v>50</v>
      </c>
      <c r="E10198" s="184"/>
      <c r="F10198" s="184"/>
      <c r="G10198" s="185"/>
      <c r="H10198" s="185"/>
      <c r="I10198" s="184"/>
      <c r="J10198" s="184"/>
      <c r="K10198" s="185" t="s">
        <v>410</v>
      </c>
      <c r="L10198" s="185"/>
      <c r="M10198" s="186"/>
      <c r="N10198" s="61" t="s">
        <v>410</v>
      </c>
      <c r="P10198" s="175" t="s">
        <v>49</v>
      </c>
    </row>
    <row r="10199" spans="1:16" ht="17.25">
      <c r="A10199" s="183" t="s">
        <v>20283</v>
      </c>
      <c r="B10199" s="183" t="s">
        <v>20284</v>
      </c>
      <c r="C10199" s="183" t="s">
        <v>49</v>
      </c>
      <c r="D10199" s="183" t="s">
        <v>50</v>
      </c>
      <c r="E10199" s="184"/>
      <c r="F10199" s="184"/>
      <c r="G10199" s="185"/>
      <c r="H10199" s="185"/>
      <c r="I10199" s="184"/>
      <c r="J10199" s="184"/>
      <c r="K10199" s="185" t="s">
        <v>410</v>
      </c>
      <c r="L10199" s="185"/>
      <c r="M10199" s="186"/>
      <c r="N10199" s="61" t="s">
        <v>410</v>
      </c>
      <c r="P10199" s="175" t="s">
        <v>49</v>
      </c>
    </row>
    <row r="10200" spans="1:16" ht="17.25">
      <c r="A10200" s="183" t="s">
        <v>20285</v>
      </c>
      <c r="B10200" s="183" t="s">
        <v>20286</v>
      </c>
      <c r="C10200" s="183" t="s">
        <v>49</v>
      </c>
      <c r="D10200" s="183" t="s">
        <v>50</v>
      </c>
      <c r="E10200" s="184"/>
      <c r="F10200" s="184"/>
      <c r="G10200" s="185"/>
      <c r="H10200" s="185"/>
      <c r="I10200" s="184"/>
      <c r="J10200" s="184"/>
      <c r="K10200" s="185" t="s">
        <v>410</v>
      </c>
      <c r="L10200" s="185"/>
      <c r="M10200" s="186"/>
      <c r="N10200" s="61" t="s">
        <v>410</v>
      </c>
      <c r="P10200" s="175" t="s">
        <v>49</v>
      </c>
    </row>
    <row r="10201" spans="1:16" ht="17.25">
      <c r="A10201" s="183" t="s">
        <v>20287</v>
      </c>
      <c r="B10201" s="183" t="s">
        <v>20288</v>
      </c>
      <c r="C10201" s="183" t="s">
        <v>49</v>
      </c>
      <c r="D10201" s="183" t="s">
        <v>50</v>
      </c>
      <c r="E10201" s="184">
        <v>142</v>
      </c>
      <c r="F10201" s="184">
        <v>142</v>
      </c>
      <c r="G10201" s="185"/>
      <c r="H10201" s="185"/>
      <c r="I10201" s="184">
        <v>43.99</v>
      </c>
      <c r="J10201" s="184">
        <v>185.99</v>
      </c>
      <c r="K10201" s="185">
        <v>158</v>
      </c>
      <c r="L10201" s="185"/>
      <c r="M10201" s="186"/>
      <c r="N10201" s="61" t="s">
        <v>51</v>
      </c>
      <c r="P10201" s="175" t="s">
        <v>49</v>
      </c>
    </row>
    <row r="10202" spans="1:16" ht="17.25">
      <c r="A10202" s="183" t="s">
        <v>20289</v>
      </c>
      <c r="B10202" s="183" t="s">
        <v>5882</v>
      </c>
      <c r="C10202" s="183" t="s">
        <v>49</v>
      </c>
      <c r="D10202" s="183" t="s">
        <v>50</v>
      </c>
      <c r="E10202" s="184"/>
      <c r="F10202" s="184"/>
      <c r="G10202" s="185"/>
      <c r="H10202" s="185"/>
      <c r="I10202" s="184"/>
      <c r="J10202" s="184"/>
      <c r="K10202" s="185" t="s">
        <v>410</v>
      </c>
      <c r="L10202" s="185"/>
      <c r="M10202" s="186"/>
      <c r="N10202" s="61" t="s">
        <v>410</v>
      </c>
      <c r="P10202" s="175" t="s">
        <v>49</v>
      </c>
    </row>
    <row r="10203" spans="1:16" ht="17.25">
      <c r="A10203" s="183" t="s">
        <v>20290</v>
      </c>
      <c r="B10203" s="183" t="s">
        <v>20291</v>
      </c>
      <c r="C10203" s="183" t="s">
        <v>49</v>
      </c>
      <c r="D10203" s="183" t="s">
        <v>50</v>
      </c>
      <c r="E10203" s="184"/>
      <c r="F10203" s="184"/>
      <c r="G10203" s="185"/>
      <c r="H10203" s="185"/>
      <c r="I10203" s="184"/>
      <c r="J10203" s="184"/>
      <c r="K10203" s="185" t="s">
        <v>410</v>
      </c>
      <c r="L10203" s="185"/>
      <c r="M10203" s="186"/>
      <c r="N10203" s="61" t="s">
        <v>410</v>
      </c>
      <c r="P10203" s="175" t="s">
        <v>49</v>
      </c>
    </row>
    <row r="10204" spans="1:16" ht="17.25">
      <c r="A10204" s="183" t="s">
        <v>20292</v>
      </c>
      <c r="B10204" s="183" t="s">
        <v>20293</v>
      </c>
      <c r="C10204" s="183" t="s">
        <v>49</v>
      </c>
      <c r="D10204" s="183" t="s">
        <v>50</v>
      </c>
      <c r="E10204" s="184"/>
      <c r="F10204" s="184"/>
      <c r="G10204" s="185"/>
      <c r="H10204" s="185"/>
      <c r="I10204" s="184"/>
      <c r="J10204" s="184"/>
      <c r="K10204" s="185" t="s">
        <v>410</v>
      </c>
      <c r="L10204" s="185"/>
      <c r="M10204" s="186"/>
      <c r="N10204" s="61" t="s">
        <v>410</v>
      </c>
      <c r="P10204" s="175" t="s">
        <v>49</v>
      </c>
    </row>
    <row r="10205" spans="1:16" ht="17.25">
      <c r="A10205" s="183" t="s">
        <v>20294</v>
      </c>
      <c r="B10205" s="183" t="s">
        <v>20295</v>
      </c>
      <c r="C10205" s="183" t="s">
        <v>49</v>
      </c>
      <c r="D10205" s="183" t="s">
        <v>50</v>
      </c>
      <c r="E10205" s="184"/>
      <c r="F10205" s="184"/>
      <c r="G10205" s="185"/>
      <c r="H10205" s="185"/>
      <c r="I10205" s="184"/>
      <c r="J10205" s="184"/>
      <c r="K10205" s="185" t="s">
        <v>410</v>
      </c>
      <c r="L10205" s="185"/>
      <c r="M10205" s="186"/>
      <c r="N10205" s="61" t="s">
        <v>410</v>
      </c>
      <c r="P10205" s="175" t="s">
        <v>49</v>
      </c>
    </row>
    <row r="10206" spans="1:16" ht="17.25">
      <c r="A10206" s="183" t="s">
        <v>20296</v>
      </c>
      <c r="B10206" s="183" t="s">
        <v>19962</v>
      </c>
      <c r="C10206" s="183" t="s">
        <v>49</v>
      </c>
      <c r="D10206" s="183" t="s">
        <v>50</v>
      </c>
      <c r="E10206" s="184"/>
      <c r="F10206" s="184"/>
      <c r="G10206" s="188"/>
      <c r="H10206" s="185"/>
      <c r="I10206" s="184"/>
      <c r="J10206" s="184"/>
      <c r="K10206" s="183" t="s">
        <v>410</v>
      </c>
      <c r="L10206" s="183"/>
      <c r="M10206" s="186"/>
      <c r="N10206" s="61" t="s">
        <v>410</v>
      </c>
      <c r="P10206" s="175" t="s">
        <v>49</v>
      </c>
    </row>
    <row r="10207" spans="1:16" ht="17.25">
      <c r="A10207" s="183" t="s">
        <v>20297</v>
      </c>
      <c r="B10207" s="183" t="s">
        <v>20298</v>
      </c>
      <c r="C10207" s="183" t="s">
        <v>49</v>
      </c>
      <c r="D10207" s="183" t="s">
        <v>50</v>
      </c>
      <c r="E10207" s="184"/>
      <c r="F10207" s="184"/>
      <c r="G10207" s="185"/>
      <c r="H10207" s="185"/>
      <c r="I10207" s="184"/>
      <c r="J10207" s="184"/>
      <c r="K10207" s="185" t="s">
        <v>410</v>
      </c>
      <c r="L10207" s="185"/>
      <c r="M10207" s="186"/>
      <c r="N10207" s="61" t="s">
        <v>410</v>
      </c>
      <c r="P10207" s="175" t="s">
        <v>49</v>
      </c>
    </row>
    <row r="10208" spans="1:16" ht="17.25">
      <c r="A10208" s="183" t="s">
        <v>20299</v>
      </c>
      <c r="B10208" s="183" t="s">
        <v>20300</v>
      </c>
      <c r="C10208" s="183" t="s">
        <v>49</v>
      </c>
      <c r="D10208" s="183" t="s">
        <v>50</v>
      </c>
      <c r="E10208" s="184"/>
      <c r="F10208" s="184"/>
      <c r="G10208" s="185"/>
      <c r="H10208" s="185"/>
      <c r="I10208" s="184"/>
      <c r="J10208" s="184"/>
      <c r="K10208" s="185" t="s">
        <v>410</v>
      </c>
      <c r="L10208" s="185"/>
      <c r="M10208" s="186"/>
      <c r="N10208" s="61" t="s">
        <v>410</v>
      </c>
      <c r="P10208" s="175" t="s">
        <v>49</v>
      </c>
    </row>
    <row r="10209" spans="1:16" ht="17.25">
      <c r="A10209" s="183" t="s">
        <v>20301</v>
      </c>
      <c r="B10209" s="183" t="s">
        <v>20302</v>
      </c>
      <c r="C10209" s="183" t="s">
        <v>49</v>
      </c>
      <c r="D10209" s="183" t="s">
        <v>50</v>
      </c>
      <c r="E10209" s="184"/>
      <c r="F10209" s="184"/>
      <c r="G10209" s="188"/>
      <c r="H10209" s="185"/>
      <c r="I10209" s="184"/>
      <c r="J10209" s="184"/>
      <c r="K10209" s="183" t="s">
        <v>410</v>
      </c>
      <c r="L10209" s="183"/>
      <c r="M10209" s="186"/>
      <c r="N10209" s="61" t="s">
        <v>410</v>
      </c>
      <c r="P10209" s="175" t="s">
        <v>49</v>
      </c>
    </row>
    <row r="10210" spans="1:16" ht="17.25">
      <c r="A10210" s="183" t="s">
        <v>20303</v>
      </c>
      <c r="B10210" s="183" t="s">
        <v>20304</v>
      </c>
      <c r="C10210" s="183" t="s">
        <v>49</v>
      </c>
      <c r="D10210" s="183" t="s">
        <v>50</v>
      </c>
      <c r="E10210" s="184"/>
      <c r="F10210" s="184"/>
      <c r="G10210" s="185"/>
      <c r="H10210" s="185"/>
      <c r="I10210" s="184"/>
      <c r="J10210" s="184"/>
      <c r="K10210" s="183" t="s">
        <v>410</v>
      </c>
      <c r="L10210" s="183"/>
      <c r="M10210" s="186"/>
      <c r="N10210" s="61" t="s">
        <v>410</v>
      </c>
      <c r="P10210" s="175" t="s">
        <v>49</v>
      </c>
    </row>
    <row r="10211" spans="1:16" ht="17.25">
      <c r="A10211" s="183" t="s">
        <v>20305</v>
      </c>
      <c r="B10211" s="183" t="s">
        <v>20306</v>
      </c>
      <c r="C10211" s="183" t="s">
        <v>49</v>
      </c>
      <c r="D10211" s="183" t="s">
        <v>50</v>
      </c>
      <c r="E10211" s="184"/>
      <c r="F10211" s="184"/>
      <c r="G10211" s="185"/>
      <c r="H10211" s="185"/>
      <c r="I10211" s="184"/>
      <c r="J10211" s="184"/>
      <c r="K10211" s="185" t="s">
        <v>410</v>
      </c>
      <c r="L10211" s="185"/>
      <c r="M10211" s="186"/>
      <c r="N10211" s="61" t="s">
        <v>410</v>
      </c>
      <c r="P10211" s="175" t="s">
        <v>49</v>
      </c>
    </row>
    <row r="10212" spans="1:16" ht="17.25">
      <c r="A10212" s="183" t="s">
        <v>20307</v>
      </c>
      <c r="B10212" s="183" t="s">
        <v>20308</v>
      </c>
      <c r="C10212" s="183" t="s">
        <v>49</v>
      </c>
      <c r="D10212" s="183" t="s">
        <v>50</v>
      </c>
      <c r="E10212" s="184"/>
      <c r="F10212" s="184"/>
      <c r="G10212" s="185"/>
      <c r="H10212" s="185"/>
      <c r="I10212" s="184"/>
      <c r="J10212" s="184"/>
      <c r="K10212" s="185" t="s">
        <v>410</v>
      </c>
      <c r="L10212" s="185"/>
      <c r="M10212" s="186"/>
      <c r="N10212" s="61" t="s">
        <v>410</v>
      </c>
      <c r="P10212" s="175" t="s">
        <v>49</v>
      </c>
    </row>
    <row r="10213" spans="1:16" ht="17.25">
      <c r="A10213" s="183" t="s">
        <v>20309</v>
      </c>
      <c r="B10213" s="183" t="s">
        <v>20310</v>
      </c>
      <c r="C10213" s="183" t="s">
        <v>49</v>
      </c>
      <c r="D10213" s="183" t="s">
        <v>50</v>
      </c>
      <c r="E10213" s="184"/>
      <c r="F10213" s="184"/>
      <c r="G10213" s="185"/>
      <c r="H10213" s="185"/>
      <c r="I10213" s="184"/>
      <c r="J10213" s="184"/>
      <c r="K10213" s="185" t="s">
        <v>410</v>
      </c>
      <c r="L10213" s="185"/>
      <c r="M10213" s="186"/>
      <c r="N10213" s="61" t="s">
        <v>410</v>
      </c>
      <c r="P10213" s="175" t="s">
        <v>49</v>
      </c>
    </row>
    <row r="10214" spans="1:16" ht="17.25">
      <c r="A10214" s="183" t="s">
        <v>20311</v>
      </c>
      <c r="B10214" s="183" t="s">
        <v>20312</v>
      </c>
      <c r="C10214" s="183" t="s">
        <v>49</v>
      </c>
      <c r="D10214" s="183" t="s">
        <v>50</v>
      </c>
      <c r="E10214" s="184"/>
      <c r="F10214" s="184"/>
      <c r="G10214" s="185"/>
      <c r="H10214" s="185"/>
      <c r="I10214" s="184"/>
      <c r="J10214" s="184"/>
      <c r="K10214" s="185" t="s">
        <v>410</v>
      </c>
      <c r="L10214" s="185"/>
      <c r="M10214" s="186"/>
      <c r="N10214" s="61" t="s">
        <v>410</v>
      </c>
      <c r="P10214" s="175" t="s">
        <v>49</v>
      </c>
    </row>
    <row r="10215" spans="1:16" ht="17.25">
      <c r="A10215" s="183" t="s">
        <v>20313</v>
      </c>
      <c r="B10215" s="183" t="s">
        <v>20314</v>
      </c>
      <c r="C10215" s="183" t="s">
        <v>49</v>
      </c>
      <c r="D10215" s="183" t="s">
        <v>50</v>
      </c>
      <c r="E10215" s="184"/>
      <c r="F10215" s="184"/>
      <c r="G10215" s="185"/>
      <c r="H10215" s="185"/>
      <c r="I10215" s="184"/>
      <c r="J10215" s="184"/>
      <c r="K10215" s="185" t="s">
        <v>410</v>
      </c>
      <c r="L10215" s="185"/>
      <c r="M10215" s="186"/>
      <c r="N10215" s="61" t="s">
        <v>410</v>
      </c>
      <c r="P10215" s="175" t="s">
        <v>49</v>
      </c>
    </row>
    <row r="10216" spans="1:16" ht="17.25">
      <c r="A10216" s="183" t="s">
        <v>20315</v>
      </c>
      <c r="B10216" s="183" t="s">
        <v>20316</v>
      </c>
      <c r="C10216" s="183" t="s">
        <v>49</v>
      </c>
      <c r="D10216" s="183" t="s">
        <v>50</v>
      </c>
      <c r="E10216" s="184"/>
      <c r="F10216" s="184"/>
      <c r="G10216" s="185"/>
      <c r="H10216" s="185"/>
      <c r="I10216" s="184"/>
      <c r="J10216" s="184"/>
      <c r="K10216" s="185" t="s">
        <v>410</v>
      </c>
      <c r="L10216" s="185"/>
      <c r="M10216" s="186"/>
      <c r="N10216" s="61" t="s">
        <v>410</v>
      </c>
      <c r="P10216" s="175" t="s">
        <v>49</v>
      </c>
    </row>
    <row r="10217" spans="1:16" ht="17.25">
      <c r="A10217" s="183" t="s">
        <v>20317</v>
      </c>
      <c r="B10217" s="183" t="s">
        <v>20318</v>
      </c>
      <c r="C10217" s="183" t="s">
        <v>49</v>
      </c>
      <c r="D10217" s="183" t="s">
        <v>50</v>
      </c>
      <c r="E10217" s="184"/>
      <c r="F10217" s="184"/>
      <c r="G10217" s="185"/>
      <c r="H10217" s="185"/>
      <c r="I10217" s="184"/>
      <c r="J10217" s="184"/>
      <c r="K10217" s="185" t="s">
        <v>410</v>
      </c>
      <c r="L10217" s="185"/>
      <c r="M10217" s="186"/>
      <c r="N10217" s="61" t="s">
        <v>410</v>
      </c>
      <c r="P10217" s="175" t="s">
        <v>49</v>
      </c>
    </row>
    <row r="10218" spans="1:16" ht="17.25">
      <c r="A10218" s="183" t="s">
        <v>20319</v>
      </c>
      <c r="B10218" s="183" t="s">
        <v>20320</v>
      </c>
      <c r="C10218" s="183" t="s">
        <v>49</v>
      </c>
      <c r="D10218" s="183" t="s">
        <v>50</v>
      </c>
      <c r="E10218" s="184">
        <v>226</v>
      </c>
      <c r="F10218" s="184">
        <v>226</v>
      </c>
      <c r="G10218" s="185"/>
      <c r="H10218" s="185"/>
      <c r="I10218" s="184">
        <v>86.07</v>
      </c>
      <c r="J10218" s="184">
        <v>312.07</v>
      </c>
      <c r="K10218" s="185">
        <v>1</v>
      </c>
      <c r="L10218" s="185"/>
      <c r="M10218" s="186"/>
      <c r="N10218" s="61" t="s">
        <v>51</v>
      </c>
      <c r="P10218" s="175" t="s">
        <v>49</v>
      </c>
    </row>
    <row r="10219" spans="1:16" ht="17.25">
      <c r="A10219" s="183" t="s">
        <v>20321</v>
      </c>
      <c r="B10219" s="183" t="s">
        <v>20322</v>
      </c>
      <c r="C10219" s="183" t="s">
        <v>49</v>
      </c>
      <c r="D10219" s="183" t="s">
        <v>50</v>
      </c>
      <c r="E10219" s="184">
        <v>228</v>
      </c>
      <c r="F10219" s="184">
        <v>145</v>
      </c>
      <c r="G10219" s="185" t="s">
        <v>1747</v>
      </c>
      <c r="H10219" s="185"/>
      <c r="I10219" s="184">
        <v>97.42</v>
      </c>
      <c r="J10219" s="184">
        <v>242.42</v>
      </c>
      <c r="K10219" s="185">
        <v>0</v>
      </c>
      <c r="L10219" s="185"/>
      <c r="M10219" s="186"/>
      <c r="N10219" s="61" t="s">
        <v>51</v>
      </c>
      <c r="P10219" s="175" t="s">
        <v>49</v>
      </c>
    </row>
    <row r="10220" spans="1:16" ht="17.25">
      <c r="A10220" s="183" t="s">
        <v>20323</v>
      </c>
      <c r="B10220" s="183" t="s">
        <v>20324</v>
      </c>
      <c r="C10220" s="183" t="s">
        <v>49</v>
      </c>
      <c r="D10220" s="183" t="s">
        <v>50</v>
      </c>
      <c r="E10220" s="184"/>
      <c r="F10220" s="184"/>
      <c r="G10220" s="188"/>
      <c r="H10220" s="185"/>
      <c r="I10220" s="184"/>
      <c r="J10220" s="184"/>
      <c r="K10220" s="185" t="s">
        <v>410</v>
      </c>
      <c r="L10220" s="185"/>
      <c r="M10220" s="186"/>
      <c r="N10220" s="61" t="s">
        <v>410</v>
      </c>
      <c r="P10220" s="175" t="s">
        <v>49</v>
      </c>
    </row>
    <row r="10221" spans="1:16" ht="17.25">
      <c r="A10221" s="183" t="s">
        <v>20325</v>
      </c>
      <c r="B10221" s="183" t="s">
        <v>20326</v>
      </c>
      <c r="C10221" s="183" t="s">
        <v>49</v>
      </c>
      <c r="D10221" s="183" t="s">
        <v>50</v>
      </c>
      <c r="E10221" s="184"/>
      <c r="F10221" s="184"/>
      <c r="G10221" s="185"/>
      <c r="H10221" s="185"/>
      <c r="I10221" s="184"/>
      <c r="J10221" s="184"/>
      <c r="K10221" s="185" t="s">
        <v>410</v>
      </c>
      <c r="L10221" s="185"/>
      <c r="M10221" s="186"/>
      <c r="N10221" s="61" t="s">
        <v>410</v>
      </c>
      <c r="P10221" s="175" t="s">
        <v>49</v>
      </c>
    </row>
    <row r="10222" spans="1:16" ht="17.25">
      <c r="A10222" s="183" t="s">
        <v>20327</v>
      </c>
      <c r="B10222" s="183" t="s">
        <v>20328</v>
      </c>
      <c r="C10222" s="183" t="s">
        <v>49</v>
      </c>
      <c r="D10222" s="183" t="s">
        <v>50</v>
      </c>
      <c r="E10222" s="184"/>
      <c r="F10222" s="184"/>
      <c r="G10222" s="185"/>
      <c r="H10222" s="185"/>
      <c r="I10222" s="184"/>
      <c r="J10222" s="184"/>
      <c r="K10222" s="185" t="s">
        <v>410</v>
      </c>
      <c r="L10222" s="185"/>
      <c r="M10222" s="186"/>
      <c r="N10222" s="61" t="s">
        <v>410</v>
      </c>
      <c r="P10222" s="175" t="s">
        <v>49</v>
      </c>
    </row>
    <row r="10223" spans="1:16" ht="17.25">
      <c r="A10223" s="183" t="s">
        <v>20329</v>
      </c>
      <c r="B10223" s="183" t="s">
        <v>20330</v>
      </c>
      <c r="C10223" s="183" t="s">
        <v>49</v>
      </c>
      <c r="D10223" s="183" t="s">
        <v>50</v>
      </c>
      <c r="E10223" s="184">
        <v>121</v>
      </c>
      <c r="F10223" s="184">
        <v>70</v>
      </c>
      <c r="G10223" s="185" t="s">
        <v>5065</v>
      </c>
      <c r="H10223" s="185"/>
      <c r="I10223" s="184">
        <v>36.78</v>
      </c>
      <c r="J10223" s="184">
        <v>106.78</v>
      </c>
      <c r="K10223" s="185">
        <v>0</v>
      </c>
      <c r="L10223" s="185"/>
      <c r="M10223" s="186"/>
      <c r="N10223" s="61" t="s">
        <v>51</v>
      </c>
      <c r="P10223" s="175" t="s">
        <v>49</v>
      </c>
    </row>
    <row r="10224" spans="1:16" ht="17.25">
      <c r="A10224" s="183" t="s">
        <v>20331</v>
      </c>
      <c r="B10224" s="183" t="s">
        <v>20332</v>
      </c>
      <c r="C10224" s="183" t="s">
        <v>49</v>
      </c>
      <c r="D10224" s="183" t="s">
        <v>50</v>
      </c>
      <c r="E10224" s="184"/>
      <c r="F10224" s="184"/>
      <c r="G10224" s="185"/>
      <c r="H10224" s="185"/>
      <c r="I10224" s="184"/>
      <c r="J10224" s="184"/>
      <c r="K10224" s="185" t="s">
        <v>410</v>
      </c>
      <c r="L10224" s="185"/>
      <c r="M10224" s="186"/>
      <c r="N10224" s="61" t="s">
        <v>410</v>
      </c>
      <c r="P10224" s="175" t="s">
        <v>49</v>
      </c>
    </row>
    <row r="10225" spans="1:16" ht="17.25">
      <c r="A10225" s="183" t="s">
        <v>20333</v>
      </c>
      <c r="B10225" s="183" t="s">
        <v>20334</v>
      </c>
      <c r="C10225" s="183" t="s">
        <v>49</v>
      </c>
      <c r="D10225" s="183" t="s">
        <v>50</v>
      </c>
      <c r="E10225" s="184">
        <v>248</v>
      </c>
      <c r="F10225" s="184">
        <v>225</v>
      </c>
      <c r="G10225" s="188" t="s">
        <v>137</v>
      </c>
      <c r="H10225" s="185"/>
      <c r="I10225" s="184">
        <v>81.12</v>
      </c>
      <c r="J10225" s="184">
        <v>306.12</v>
      </c>
      <c r="K10225" s="183">
        <v>411</v>
      </c>
      <c r="L10225" s="183"/>
      <c r="M10225" s="186"/>
      <c r="N10225" s="61" t="s">
        <v>51</v>
      </c>
      <c r="P10225" s="175" t="s">
        <v>49</v>
      </c>
    </row>
    <row r="10226" spans="1:16" ht="17.25">
      <c r="A10226" s="183" t="s">
        <v>20335</v>
      </c>
      <c r="B10226" s="183" t="s">
        <v>20336</v>
      </c>
      <c r="C10226" s="183" t="s">
        <v>49</v>
      </c>
      <c r="D10226" s="183" t="s">
        <v>50</v>
      </c>
      <c r="E10226" s="184">
        <v>253</v>
      </c>
      <c r="F10226" s="184">
        <v>253</v>
      </c>
      <c r="G10226" s="185"/>
      <c r="H10226" s="185"/>
      <c r="I10226" s="184">
        <v>88.4</v>
      </c>
      <c r="J10226" s="184">
        <v>341.4</v>
      </c>
      <c r="K10226" s="185">
        <v>99</v>
      </c>
      <c r="L10226" s="185"/>
      <c r="M10226" s="186"/>
      <c r="N10226" s="61" t="s">
        <v>51</v>
      </c>
      <c r="P10226" s="175" t="s">
        <v>49</v>
      </c>
    </row>
    <row r="10227" spans="1:16" ht="17.25">
      <c r="A10227" s="183" t="s">
        <v>20337</v>
      </c>
      <c r="B10227" s="183" t="s">
        <v>20338</v>
      </c>
      <c r="C10227" s="183" t="s">
        <v>49</v>
      </c>
      <c r="D10227" s="183" t="s">
        <v>50</v>
      </c>
      <c r="E10227" s="184"/>
      <c r="F10227" s="184"/>
      <c r="G10227" s="185"/>
      <c r="H10227" s="185"/>
      <c r="I10227" s="184"/>
      <c r="J10227" s="184"/>
      <c r="K10227" s="185" t="s">
        <v>410</v>
      </c>
      <c r="L10227" s="185"/>
      <c r="M10227" s="186"/>
      <c r="N10227" s="61" t="s">
        <v>410</v>
      </c>
      <c r="P10227" s="175" t="s">
        <v>49</v>
      </c>
    </row>
    <row r="10228" spans="1:16" ht="17.25">
      <c r="A10228" s="183" t="s">
        <v>20339</v>
      </c>
      <c r="B10228" s="183" t="s">
        <v>20340</v>
      </c>
      <c r="C10228" s="183" t="s">
        <v>49</v>
      </c>
      <c r="D10228" s="183" t="s">
        <v>50</v>
      </c>
      <c r="E10228" s="184">
        <v>143</v>
      </c>
      <c r="F10228" s="184">
        <v>143</v>
      </c>
      <c r="G10228" s="185"/>
      <c r="H10228" s="185"/>
      <c r="I10228" s="184">
        <v>55.35</v>
      </c>
      <c r="J10228" s="184">
        <v>198.35</v>
      </c>
      <c r="K10228" s="185">
        <v>4</v>
      </c>
      <c r="L10228" s="185"/>
      <c r="M10228" s="186"/>
      <c r="N10228" s="61" t="s">
        <v>51</v>
      </c>
      <c r="P10228" s="175" t="s">
        <v>49</v>
      </c>
    </row>
    <row r="10229" spans="1:16" ht="17.25">
      <c r="A10229" s="183" t="s">
        <v>20341</v>
      </c>
      <c r="B10229" s="183" t="s">
        <v>20342</v>
      </c>
      <c r="C10229" s="183" t="s">
        <v>49</v>
      </c>
      <c r="D10229" s="183" t="s">
        <v>50</v>
      </c>
      <c r="E10229" s="184"/>
      <c r="F10229" s="184"/>
      <c r="G10229" s="185"/>
      <c r="H10229" s="185"/>
      <c r="I10229" s="184"/>
      <c r="J10229" s="184"/>
      <c r="K10229" s="185" t="s">
        <v>410</v>
      </c>
      <c r="L10229" s="185"/>
      <c r="M10229" s="186"/>
      <c r="N10229" s="61" t="s">
        <v>410</v>
      </c>
      <c r="P10229" s="175" t="s">
        <v>49</v>
      </c>
    </row>
    <row r="10230" spans="1:16" ht="17.25">
      <c r="A10230" s="183" t="s">
        <v>20343</v>
      </c>
      <c r="B10230" s="183" t="s">
        <v>20344</v>
      </c>
      <c r="C10230" s="183" t="s">
        <v>49</v>
      </c>
      <c r="D10230" s="183" t="s">
        <v>50</v>
      </c>
      <c r="E10230" s="184">
        <v>204</v>
      </c>
      <c r="F10230" s="184">
        <v>160</v>
      </c>
      <c r="G10230" s="185" t="s">
        <v>214</v>
      </c>
      <c r="H10230" s="185"/>
      <c r="I10230" s="184">
        <v>79.65</v>
      </c>
      <c r="J10230" s="184">
        <v>239.65</v>
      </c>
      <c r="K10230" s="185">
        <v>0</v>
      </c>
      <c r="L10230" s="185"/>
      <c r="M10230" s="186"/>
      <c r="N10230" s="61" t="s">
        <v>51</v>
      </c>
      <c r="P10230" s="175" t="s">
        <v>49</v>
      </c>
    </row>
    <row r="10231" spans="1:16" ht="17.25">
      <c r="A10231" s="183" t="s">
        <v>20345</v>
      </c>
      <c r="B10231" s="183" t="s">
        <v>20346</v>
      </c>
      <c r="C10231" s="183" t="s">
        <v>49</v>
      </c>
      <c r="D10231" s="183" t="s">
        <v>50</v>
      </c>
      <c r="E10231" s="184"/>
      <c r="F10231" s="184"/>
      <c r="G10231" s="188"/>
      <c r="H10231" s="185"/>
      <c r="I10231" s="184"/>
      <c r="J10231" s="184"/>
      <c r="K10231" s="183" t="s">
        <v>410</v>
      </c>
      <c r="L10231" s="183"/>
      <c r="M10231" s="186"/>
      <c r="N10231" s="61" t="s">
        <v>410</v>
      </c>
      <c r="P10231" s="175" t="s">
        <v>49</v>
      </c>
    </row>
    <row r="10232" spans="1:16" ht="17.25">
      <c r="A10232" s="183" t="s">
        <v>20347</v>
      </c>
      <c r="B10232" s="183" t="s">
        <v>20348</v>
      </c>
      <c r="C10232" s="183" t="s">
        <v>49</v>
      </c>
      <c r="D10232" s="183" t="s">
        <v>50</v>
      </c>
      <c r="E10232" s="184"/>
      <c r="F10232" s="184"/>
      <c r="G10232" s="185"/>
      <c r="H10232" s="185"/>
      <c r="I10232" s="184"/>
      <c r="J10232" s="184"/>
      <c r="K10232" s="185" t="s">
        <v>410</v>
      </c>
      <c r="L10232" s="185"/>
      <c r="M10232" s="186"/>
      <c r="N10232" s="61" t="s">
        <v>410</v>
      </c>
      <c r="P10232" s="175" t="s">
        <v>49</v>
      </c>
    </row>
    <row r="10233" spans="1:16" ht="17.25">
      <c r="A10233" s="183" t="s">
        <v>20349</v>
      </c>
      <c r="B10233" s="183" t="s">
        <v>20350</v>
      </c>
      <c r="C10233" s="183" t="s">
        <v>49</v>
      </c>
      <c r="D10233" s="183" t="s">
        <v>50</v>
      </c>
      <c r="E10233" s="184"/>
      <c r="F10233" s="184"/>
      <c r="G10233" s="185"/>
      <c r="H10233" s="185"/>
      <c r="I10233" s="184"/>
      <c r="J10233" s="184"/>
      <c r="K10233" s="185" t="s">
        <v>410</v>
      </c>
      <c r="L10233" s="185"/>
      <c r="M10233" s="186"/>
      <c r="N10233" s="61" t="s">
        <v>410</v>
      </c>
      <c r="P10233" s="175" t="s">
        <v>49</v>
      </c>
    </row>
    <row r="10234" spans="1:16" ht="17.25">
      <c r="A10234" s="183" t="s">
        <v>20351</v>
      </c>
      <c r="B10234" s="183" t="s">
        <v>20352</v>
      </c>
      <c r="C10234" s="183" t="s">
        <v>49</v>
      </c>
      <c r="D10234" s="183" t="s">
        <v>50</v>
      </c>
      <c r="E10234" s="184">
        <v>299</v>
      </c>
      <c r="F10234" s="184">
        <v>299</v>
      </c>
      <c r="G10234" s="185"/>
      <c r="H10234" s="185"/>
      <c r="I10234" s="184">
        <v>95.19</v>
      </c>
      <c r="J10234" s="184">
        <v>394.19</v>
      </c>
      <c r="K10234" s="185">
        <v>56</v>
      </c>
      <c r="L10234" s="185"/>
      <c r="M10234" s="186"/>
      <c r="N10234" s="61" t="s">
        <v>51</v>
      </c>
      <c r="P10234" s="175" t="s">
        <v>49</v>
      </c>
    </row>
    <row r="10235" spans="1:16" ht="17.25">
      <c r="A10235" s="183" t="s">
        <v>20353</v>
      </c>
      <c r="B10235" s="183" t="s">
        <v>20354</v>
      </c>
      <c r="C10235" s="183" t="s">
        <v>49</v>
      </c>
      <c r="D10235" s="183" t="s">
        <v>50</v>
      </c>
      <c r="E10235" s="184"/>
      <c r="F10235" s="184"/>
      <c r="G10235" s="185"/>
      <c r="H10235" s="185"/>
      <c r="I10235" s="184"/>
      <c r="J10235" s="184"/>
      <c r="K10235" s="185" t="s">
        <v>410</v>
      </c>
      <c r="L10235" s="185"/>
      <c r="M10235" s="186"/>
      <c r="N10235" s="61" t="s">
        <v>410</v>
      </c>
      <c r="P10235" s="175" t="s">
        <v>49</v>
      </c>
    </row>
    <row r="10236" spans="1:16" ht="17.25">
      <c r="A10236" s="183" t="s">
        <v>20355</v>
      </c>
      <c r="B10236" s="183" t="s">
        <v>20356</v>
      </c>
      <c r="C10236" s="183" t="s">
        <v>49</v>
      </c>
      <c r="D10236" s="183" t="s">
        <v>50</v>
      </c>
      <c r="E10236" s="184"/>
      <c r="F10236" s="184"/>
      <c r="G10236" s="185"/>
      <c r="H10236" s="185"/>
      <c r="I10236" s="184"/>
      <c r="J10236" s="184"/>
      <c r="K10236" s="185" t="s">
        <v>410</v>
      </c>
      <c r="L10236" s="185"/>
      <c r="M10236" s="186"/>
      <c r="N10236" s="61" t="s">
        <v>410</v>
      </c>
      <c r="P10236" s="175" t="s">
        <v>49</v>
      </c>
    </row>
    <row r="10237" spans="1:16" ht="17.25">
      <c r="A10237" s="183" t="s">
        <v>20357</v>
      </c>
      <c r="B10237" s="183" t="s">
        <v>20358</v>
      </c>
      <c r="C10237" s="183" t="s">
        <v>49</v>
      </c>
      <c r="D10237" s="183" t="s">
        <v>50</v>
      </c>
      <c r="E10237" s="184"/>
      <c r="F10237" s="184"/>
      <c r="G10237" s="185"/>
      <c r="H10237" s="185"/>
      <c r="I10237" s="184"/>
      <c r="J10237" s="184"/>
      <c r="K10237" s="185" t="s">
        <v>410</v>
      </c>
      <c r="L10237" s="185"/>
      <c r="M10237" s="186"/>
      <c r="N10237" s="61" t="s">
        <v>410</v>
      </c>
      <c r="P10237" s="175" t="s">
        <v>49</v>
      </c>
    </row>
    <row r="10238" spans="1:16" ht="17.25">
      <c r="A10238" s="183" t="s">
        <v>20359</v>
      </c>
      <c r="B10238" s="183" t="s">
        <v>20360</v>
      </c>
      <c r="C10238" s="183" t="s">
        <v>49</v>
      </c>
      <c r="D10238" s="183" t="s">
        <v>50</v>
      </c>
      <c r="E10238" s="184">
        <v>156</v>
      </c>
      <c r="F10238" s="184">
        <v>156</v>
      </c>
      <c r="G10238" s="185"/>
      <c r="H10238" s="185"/>
      <c r="I10238" s="184">
        <v>42.1</v>
      </c>
      <c r="J10238" s="184">
        <v>198.1</v>
      </c>
      <c r="K10238" s="185">
        <v>0</v>
      </c>
      <c r="L10238" s="185"/>
      <c r="M10238" s="186"/>
      <c r="N10238" s="61" t="s">
        <v>51</v>
      </c>
      <c r="P10238" s="175" t="s">
        <v>49</v>
      </c>
    </row>
    <row r="10239" spans="1:16" ht="17.25">
      <c r="A10239" s="183" t="s">
        <v>20361</v>
      </c>
      <c r="B10239" s="183" t="s">
        <v>20362</v>
      </c>
      <c r="C10239" s="183" t="s">
        <v>49</v>
      </c>
      <c r="D10239" s="183" t="s">
        <v>50</v>
      </c>
      <c r="E10239" s="184">
        <v>197</v>
      </c>
      <c r="F10239" s="184">
        <v>120</v>
      </c>
      <c r="G10239" s="185" t="s">
        <v>1321</v>
      </c>
      <c r="H10239" s="185"/>
      <c r="I10239" s="184">
        <v>51.26</v>
      </c>
      <c r="J10239" s="184">
        <v>171.26</v>
      </c>
      <c r="K10239" s="185">
        <v>0</v>
      </c>
      <c r="L10239" s="185" t="s">
        <v>372</v>
      </c>
      <c r="M10239" s="186" t="s">
        <v>1514</v>
      </c>
      <c r="N10239" s="61" t="s">
        <v>51</v>
      </c>
      <c r="P10239" s="175" t="s">
        <v>49</v>
      </c>
    </row>
    <row r="10240" spans="1:16" ht="17.25">
      <c r="A10240" s="183" t="s">
        <v>20363</v>
      </c>
      <c r="B10240" s="183" t="s">
        <v>20364</v>
      </c>
      <c r="C10240" s="183" t="s">
        <v>49</v>
      </c>
      <c r="D10240" s="183" t="s">
        <v>50</v>
      </c>
      <c r="E10240" s="184">
        <v>323</v>
      </c>
      <c r="F10240" s="184">
        <v>323</v>
      </c>
      <c r="G10240" s="185"/>
      <c r="H10240" s="185"/>
      <c r="I10240" s="184">
        <v>88.45</v>
      </c>
      <c r="J10240" s="184">
        <v>411.45</v>
      </c>
      <c r="K10240" s="183">
        <v>48</v>
      </c>
      <c r="L10240" s="183"/>
      <c r="M10240" s="186"/>
      <c r="N10240" s="61" t="s">
        <v>51</v>
      </c>
      <c r="P10240" s="175" t="s">
        <v>49</v>
      </c>
    </row>
    <row r="10241" spans="1:16" ht="17.25">
      <c r="A10241" s="183" t="s">
        <v>20365</v>
      </c>
      <c r="B10241" s="183" t="s">
        <v>20366</v>
      </c>
      <c r="C10241" s="183" t="s">
        <v>49</v>
      </c>
      <c r="D10241" s="183" t="s">
        <v>50</v>
      </c>
      <c r="E10241" s="184"/>
      <c r="F10241" s="184"/>
      <c r="G10241" s="185"/>
      <c r="H10241" s="185"/>
      <c r="I10241" s="184"/>
      <c r="J10241" s="184"/>
      <c r="K10241" s="185" t="s">
        <v>410</v>
      </c>
      <c r="L10241" s="185"/>
      <c r="M10241" s="186"/>
      <c r="N10241" s="61" t="s">
        <v>410</v>
      </c>
      <c r="P10241" s="175" t="s">
        <v>49</v>
      </c>
    </row>
    <row r="10242" spans="1:16" ht="17.25">
      <c r="A10242" s="183" t="s">
        <v>20367</v>
      </c>
      <c r="B10242" s="183" t="s">
        <v>20368</v>
      </c>
      <c r="C10242" s="183" t="s">
        <v>49</v>
      </c>
      <c r="D10242" s="183" t="s">
        <v>50</v>
      </c>
      <c r="E10242" s="184">
        <v>173</v>
      </c>
      <c r="F10242" s="184">
        <v>173</v>
      </c>
      <c r="G10242" s="185"/>
      <c r="H10242" s="185"/>
      <c r="I10242" s="184">
        <v>49.14</v>
      </c>
      <c r="J10242" s="184">
        <v>222.14</v>
      </c>
      <c r="K10242" s="183">
        <v>131</v>
      </c>
      <c r="L10242" s="183"/>
      <c r="M10242" s="186"/>
      <c r="N10242" s="61" t="s">
        <v>51</v>
      </c>
      <c r="P10242" s="175" t="s">
        <v>49</v>
      </c>
    </row>
    <row r="10243" spans="1:16" ht="17.25">
      <c r="A10243" s="183" t="s">
        <v>20369</v>
      </c>
      <c r="B10243" s="183" t="s">
        <v>20370</v>
      </c>
      <c r="C10243" s="183" t="s">
        <v>49</v>
      </c>
      <c r="D10243" s="183" t="s">
        <v>50</v>
      </c>
      <c r="E10243" s="184">
        <v>249</v>
      </c>
      <c r="F10243" s="184">
        <v>205</v>
      </c>
      <c r="G10243" s="185" t="s">
        <v>395</v>
      </c>
      <c r="H10243" s="185"/>
      <c r="I10243" s="184">
        <v>70.81</v>
      </c>
      <c r="J10243" s="184">
        <v>275.81</v>
      </c>
      <c r="K10243" s="185">
        <v>0</v>
      </c>
      <c r="L10243" s="185"/>
      <c r="M10243" s="186"/>
      <c r="N10243" s="61" t="s">
        <v>51</v>
      </c>
      <c r="P10243" s="175" t="s">
        <v>49</v>
      </c>
    </row>
    <row r="10244" spans="1:16" ht="17.25">
      <c r="A10244" s="183" t="s">
        <v>20371</v>
      </c>
      <c r="B10244" s="183" t="s">
        <v>20372</v>
      </c>
      <c r="C10244" s="183" t="s">
        <v>49</v>
      </c>
      <c r="D10244" s="183" t="s">
        <v>50</v>
      </c>
      <c r="E10244" s="184">
        <v>203</v>
      </c>
      <c r="F10244" s="184">
        <v>150</v>
      </c>
      <c r="G10244" s="185" t="s">
        <v>464</v>
      </c>
      <c r="H10244" s="185"/>
      <c r="I10244" s="184">
        <v>78.35</v>
      </c>
      <c r="J10244" s="184">
        <v>228.35</v>
      </c>
      <c r="K10244" s="185">
        <v>75</v>
      </c>
      <c r="L10244" s="185" t="s">
        <v>57</v>
      </c>
      <c r="M10244" s="186" t="s">
        <v>217</v>
      </c>
      <c r="N10244" s="61" t="s">
        <v>51</v>
      </c>
      <c r="P10244" s="175" t="s">
        <v>49</v>
      </c>
    </row>
    <row r="10245" spans="1:16" ht="17.25">
      <c r="A10245" s="183" t="s">
        <v>20373</v>
      </c>
      <c r="B10245" s="183" t="s">
        <v>20374</v>
      </c>
      <c r="C10245" s="183" t="s">
        <v>49</v>
      </c>
      <c r="D10245" s="183" t="s">
        <v>50</v>
      </c>
      <c r="E10245" s="184"/>
      <c r="F10245" s="184"/>
      <c r="G10245" s="185"/>
      <c r="H10245" s="185"/>
      <c r="I10245" s="184"/>
      <c r="J10245" s="184"/>
      <c r="K10245" s="183" t="s">
        <v>410</v>
      </c>
      <c r="L10245" s="183"/>
      <c r="M10245" s="186"/>
      <c r="N10245" s="61" t="s">
        <v>410</v>
      </c>
      <c r="P10245" s="175" t="s">
        <v>49</v>
      </c>
    </row>
    <row r="10246" spans="1:16" ht="17.25">
      <c r="A10246" s="183" t="s">
        <v>20375</v>
      </c>
      <c r="B10246" s="183" t="s">
        <v>20376</v>
      </c>
      <c r="C10246" s="183" t="s">
        <v>49</v>
      </c>
      <c r="D10246" s="183" t="s">
        <v>50</v>
      </c>
      <c r="E10246" s="184">
        <v>334</v>
      </c>
      <c r="F10246" s="184">
        <v>270</v>
      </c>
      <c r="G10246" s="185" t="s">
        <v>99</v>
      </c>
      <c r="H10246" s="185"/>
      <c r="I10246" s="184">
        <v>98.33</v>
      </c>
      <c r="J10246" s="184">
        <v>368.33</v>
      </c>
      <c r="K10246" s="185">
        <v>0</v>
      </c>
      <c r="L10246" s="185"/>
      <c r="M10246" s="186"/>
      <c r="N10246" s="61" t="s">
        <v>51</v>
      </c>
      <c r="P10246" s="175" t="s">
        <v>49</v>
      </c>
    </row>
    <row r="10247" spans="1:16" ht="17.25">
      <c r="A10247" s="183" t="s">
        <v>20377</v>
      </c>
      <c r="B10247" s="183" t="s">
        <v>20378</v>
      </c>
      <c r="C10247" s="183" t="s">
        <v>49</v>
      </c>
      <c r="D10247" s="183" t="s">
        <v>50</v>
      </c>
      <c r="E10247" s="184">
        <v>293</v>
      </c>
      <c r="F10247" s="184">
        <v>260</v>
      </c>
      <c r="G10247" s="185" t="s">
        <v>263</v>
      </c>
      <c r="H10247" s="185"/>
      <c r="I10247" s="184">
        <v>95.61</v>
      </c>
      <c r="J10247" s="184">
        <v>355.61</v>
      </c>
      <c r="K10247" s="185">
        <v>150</v>
      </c>
      <c r="L10247" s="185"/>
      <c r="M10247" s="186"/>
      <c r="N10247" s="61" t="s">
        <v>51</v>
      </c>
      <c r="P10247" s="175" t="s">
        <v>49</v>
      </c>
    </row>
    <row r="10248" spans="1:16" ht="17.25">
      <c r="A10248" s="183" t="s">
        <v>20379</v>
      </c>
      <c r="B10248" s="183" t="s">
        <v>20380</v>
      </c>
      <c r="C10248" s="183" t="s">
        <v>49</v>
      </c>
      <c r="D10248" s="183" t="s">
        <v>50</v>
      </c>
      <c r="E10248" s="184">
        <v>198</v>
      </c>
      <c r="F10248" s="184">
        <v>198</v>
      </c>
      <c r="G10248" s="185"/>
      <c r="H10248" s="185"/>
      <c r="I10248" s="184">
        <v>107.01</v>
      </c>
      <c r="J10248" s="184">
        <v>305.01</v>
      </c>
      <c r="K10248" s="185">
        <v>0</v>
      </c>
      <c r="L10248" s="185"/>
      <c r="M10248" s="186"/>
      <c r="N10248" s="61" t="s">
        <v>51</v>
      </c>
      <c r="P10248" s="175" t="s">
        <v>49</v>
      </c>
    </row>
    <row r="10249" spans="1:16" ht="17.25">
      <c r="A10249" s="183" t="s">
        <v>20381</v>
      </c>
      <c r="B10249" s="183" t="s">
        <v>20382</v>
      </c>
      <c r="C10249" s="183" t="s">
        <v>49</v>
      </c>
      <c r="D10249" s="183" t="s">
        <v>50</v>
      </c>
      <c r="E10249" s="184"/>
      <c r="F10249" s="184"/>
      <c r="G10249" s="185"/>
      <c r="H10249" s="185"/>
      <c r="I10249" s="184"/>
      <c r="J10249" s="184"/>
      <c r="K10249" s="183" t="s">
        <v>410</v>
      </c>
      <c r="L10249" s="183"/>
      <c r="M10249" s="186"/>
      <c r="N10249" s="61" t="s">
        <v>410</v>
      </c>
      <c r="P10249" s="175" t="s">
        <v>49</v>
      </c>
    </row>
    <row r="10250" spans="1:16" ht="17.25">
      <c r="A10250" s="183" t="s">
        <v>20383</v>
      </c>
      <c r="B10250" s="183" t="s">
        <v>20384</v>
      </c>
      <c r="C10250" s="183" t="s">
        <v>49</v>
      </c>
      <c r="D10250" s="183" t="s">
        <v>50</v>
      </c>
      <c r="E10250" s="184"/>
      <c r="F10250" s="184"/>
      <c r="G10250" s="188"/>
      <c r="H10250" s="185"/>
      <c r="I10250" s="184"/>
      <c r="J10250" s="184"/>
      <c r="K10250" s="185" t="s">
        <v>410</v>
      </c>
      <c r="L10250" s="185"/>
      <c r="M10250" s="186"/>
      <c r="N10250" s="61" t="s">
        <v>410</v>
      </c>
      <c r="P10250" s="175" t="s">
        <v>49</v>
      </c>
    </row>
    <row r="10251" spans="1:16" ht="17.25">
      <c r="A10251" s="183" t="s">
        <v>20385</v>
      </c>
      <c r="B10251" s="183" t="s">
        <v>20386</v>
      </c>
      <c r="C10251" s="183" t="s">
        <v>49</v>
      </c>
      <c r="D10251" s="183" t="s">
        <v>50</v>
      </c>
      <c r="E10251" s="184"/>
      <c r="F10251" s="184"/>
      <c r="G10251" s="185"/>
      <c r="H10251" s="185"/>
      <c r="I10251" s="184"/>
      <c r="J10251" s="184"/>
      <c r="K10251" s="185" t="s">
        <v>410</v>
      </c>
      <c r="L10251" s="185"/>
      <c r="M10251" s="186"/>
      <c r="N10251" s="61" t="s">
        <v>410</v>
      </c>
      <c r="P10251" s="175" t="s">
        <v>49</v>
      </c>
    </row>
    <row r="10252" spans="1:16" ht="17.25">
      <c r="A10252" s="183" t="s">
        <v>20387</v>
      </c>
      <c r="B10252" s="183" t="s">
        <v>20388</v>
      </c>
      <c r="C10252" s="183" t="s">
        <v>49</v>
      </c>
      <c r="D10252" s="183" t="s">
        <v>50</v>
      </c>
      <c r="E10252" s="184"/>
      <c r="F10252" s="184"/>
      <c r="G10252" s="185"/>
      <c r="H10252" s="185"/>
      <c r="I10252" s="184"/>
      <c r="J10252" s="184"/>
      <c r="K10252" s="185" t="s">
        <v>410</v>
      </c>
      <c r="L10252" s="185"/>
      <c r="M10252" s="186"/>
      <c r="N10252" s="61" t="s">
        <v>410</v>
      </c>
      <c r="P10252" s="175" t="s">
        <v>49</v>
      </c>
    </row>
    <row r="10253" spans="1:16" ht="17.25">
      <c r="A10253" s="183" t="s">
        <v>20389</v>
      </c>
      <c r="B10253" s="183" t="s">
        <v>20390</v>
      </c>
      <c r="C10253" s="183" t="s">
        <v>49</v>
      </c>
      <c r="D10253" s="183" t="s">
        <v>50</v>
      </c>
      <c r="E10253" s="184"/>
      <c r="F10253" s="184"/>
      <c r="G10253" s="185"/>
      <c r="H10253" s="185"/>
      <c r="I10253" s="184"/>
      <c r="J10253" s="184"/>
      <c r="K10253" s="185" t="s">
        <v>410</v>
      </c>
      <c r="L10253" s="185"/>
      <c r="M10253" s="186"/>
      <c r="N10253" s="61" t="s">
        <v>410</v>
      </c>
      <c r="P10253" s="175" t="s">
        <v>49</v>
      </c>
    </row>
    <row r="10254" spans="1:16" ht="17.25">
      <c r="A10254" s="183" t="s">
        <v>20391</v>
      </c>
      <c r="B10254" s="183" t="s">
        <v>20392</v>
      </c>
      <c r="C10254" s="183" t="s">
        <v>49</v>
      </c>
      <c r="D10254" s="183" t="s">
        <v>50</v>
      </c>
      <c r="E10254" s="184"/>
      <c r="F10254" s="184"/>
      <c r="G10254" s="185"/>
      <c r="H10254" s="185"/>
      <c r="I10254" s="184"/>
      <c r="J10254" s="184"/>
      <c r="K10254" s="185" t="s">
        <v>410</v>
      </c>
      <c r="L10254" s="185"/>
      <c r="M10254" s="186"/>
      <c r="N10254" s="61" t="s">
        <v>410</v>
      </c>
      <c r="P10254" s="175" t="s">
        <v>49</v>
      </c>
    </row>
    <row r="10255" spans="1:16" ht="17.25">
      <c r="A10255" s="183" t="s">
        <v>20393</v>
      </c>
      <c r="B10255" s="183" t="s">
        <v>20394</v>
      </c>
      <c r="C10255" s="183" t="s">
        <v>49</v>
      </c>
      <c r="D10255" s="183" t="s">
        <v>50</v>
      </c>
      <c r="E10255" s="184"/>
      <c r="F10255" s="184"/>
      <c r="G10255" s="185"/>
      <c r="H10255" s="185"/>
      <c r="I10255" s="184"/>
      <c r="J10255" s="184"/>
      <c r="K10255" s="185" t="s">
        <v>410</v>
      </c>
      <c r="L10255" s="185"/>
      <c r="M10255" s="186"/>
      <c r="N10255" s="61" t="s">
        <v>410</v>
      </c>
      <c r="P10255" s="175" t="s">
        <v>49</v>
      </c>
    </row>
    <row r="10256" spans="1:16" ht="17.25">
      <c r="A10256" s="183" t="s">
        <v>20395</v>
      </c>
      <c r="B10256" s="183" t="s">
        <v>20396</v>
      </c>
      <c r="C10256" s="183" t="s">
        <v>49</v>
      </c>
      <c r="D10256" s="183" t="s">
        <v>50</v>
      </c>
      <c r="E10256" s="184"/>
      <c r="F10256" s="184"/>
      <c r="G10256" s="185"/>
      <c r="H10256" s="185"/>
      <c r="I10256" s="184"/>
      <c r="J10256" s="184"/>
      <c r="K10256" s="185" t="s">
        <v>410</v>
      </c>
      <c r="L10256" s="185"/>
      <c r="M10256" s="186"/>
      <c r="N10256" s="61" t="s">
        <v>410</v>
      </c>
      <c r="P10256" s="175" t="s">
        <v>49</v>
      </c>
    </row>
    <row r="10257" spans="1:16" ht="17.25">
      <c r="A10257" s="183" t="s">
        <v>20397</v>
      </c>
      <c r="B10257" s="183" t="s">
        <v>20398</v>
      </c>
      <c r="C10257" s="183" t="s">
        <v>49</v>
      </c>
      <c r="D10257" s="183" t="s">
        <v>50</v>
      </c>
      <c r="E10257" s="184"/>
      <c r="F10257" s="184"/>
      <c r="G10257" s="188"/>
      <c r="H10257" s="185"/>
      <c r="I10257" s="184"/>
      <c r="J10257" s="184"/>
      <c r="K10257" s="185" t="s">
        <v>410</v>
      </c>
      <c r="L10257" s="185"/>
      <c r="M10257" s="186"/>
      <c r="N10257" s="61" t="s">
        <v>410</v>
      </c>
      <c r="P10257" s="175" t="s">
        <v>49</v>
      </c>
    </row>
    <row r="10258" spans="1:16" ht="17.25">
      <c r="A10258" s="183" t="s">
        <v>20399</v>
      </c>
      <c r="B10258" s="183" t="s">
        <v>20400</v>
      </c>
      <c r="C10258" s="183" t="s">
        <v>49</v>
      </c>
      <c r="D10258" s="183" t="s">
        <v>50</v>
      </c>
      <c r="E10258" s="184"/>
      <c r="F10258" s="184"/>
      <c r="G10258" s="185"/>
      <c r="H10258" s="185"/>
      <c r="I10258" s="184"/>
      <c r="J10258" s="184"/>
      <c r="K10258" s="185" t="s">
        <v>410</v>
      </c>
      <c r="L10258" s="185"/>
      <c r="M10258" s="186"/>
      <c r="N10258" s="61" t="s">
        <v>410</v>
      </c>
      <c r="P10258" s="175" t="s">
        <v>49</v>
      </c>
    </row>
    <row r="10259" spans="1:16" ht="17.25">
      <c r="A10259" s="183" t="s">
        <v>20401</v>
      </c>
      <c r="B10259" s="183" t="s">
        <v>20402</v>
      </c>
      <c r="C10259" s="183" t="s">
        <v>49</v>
      </c>
      <c r="D10259" s="183" t="s">
        <v>50</v>
      </c>
      <c r="E10259" s="184"/>
      <c r="F10259" s="184"/>
      <c r="G10259" s="185"/>
      <c r="H10259" s="185"/>
      <c r="I10259" s="184"/>
      <c r="J10259" s="184"/>
      <c r="K10259" s="185" t="s">
        <v>410</v>
      </c>
      <c r="L10259" s="185"/>
      <c r="M10259" s="186"/>
      <c r="N10259" s="61" t="s">
        <v>410</v>
      </c>
      <c r="P10259" s="175" t="s">
        <v>49</v>
      </c>
    </row>
    <row r="10260" spans="1:16" ht="17.25">
      <c r="A10260" s="183" t="s">
        <v>20403</v>
      </c>
      <c r="B10260" s="183" t="s">
        <v>20404</v>
      </c>
      <c r="C10260" s="183" t="s">
        <v>49</v>
      </c>
      <c r="D10260" s="183" t="s">
        <v>50</v>
      </c>
      <c r="E10260" s="184"/>
      <c r="F10260" s="184"/>
      <c r="G10260" s="185"/>
      <c r="H10260" s="185"/>
      <c r="I10260" s="184"/>
      <c r="J10260" s="184"/>
      <c r="K10260" s="185" t="s">
        <v>410</v>
      </c>
      <c r="L10260" s="185"/>
      <c r="M10260" s="186"/>
      <c r="N10260" s="61" t="s">
        <v>410</v>
      </c>
      <c r="P10260" s="175" t="s">
        <v>49</v>
      </c>
    </row>
    <row r="10261" spans="1:16" ht="17.25">
      <c r="A10261" s="183" t="s">
        <v>20405</v>
      </c>
      <c r="B10261" s="183" t="s">
        <v>20406</v>
      </c>
      <c r="C10261" s="183" t="s">
        <v>49</v>
      </c>
      <c r="D10261" s="183" t="s">
        <v>50</v>
      </c>
      <c r="E10261" s="184">
        <v>187</v>
      </c>
      <c r="F10261" s="184">
        <v>120</v>
      </c>
      <c r="G10261" s="185" t="s">
        <v>1174</v>
      </c>
      <c r="H10261" s="185"/>
      <c r="I10261" s="184">
        <v>39.22</v>
      </c>
      <c r="J10261" s="184">
        <v>159.22</v>
      </c>
      <c r="K10261" s="185">
        <v>77</v>
      </c>
      <c r="L10261" s="185"/>
      <c r="M10261" s="186"/>
      <c r="N10261" s="61" t="s">
        <v>51</v>
      </c>
      <c r="P10261" s="175" t="s">
        <v>49</v>
      </c>
    </row>
    <row r="10262" spans="1:16" ht="17.25">
      <c r="A10262" s="183" t="s">
        <v>20407</v>
      </c>
      <c r="B10262" s="183" t="s">
        <v>20408</v>
      </c>
      <c r="C10262" s="183" t="s">
        <v>49</v>
      </c>
      <c r="D10262" s="183" t="s">
        <v>50</v>
      </c>
      <c r="E10262" s="184"/>
      <c r="F10262" s="184"/>
      <c r="G10262" s="185"/>
      <c r="H10262" s="185"/>
      <c r="I10262" s="184"/>
      <c r="J10262" s="184"/>
      <c r="K10262" s="185" t="s">
        <v>410</v>
      </c>
      <c r="L10262" s="185"/>
      <c r="M10262" s="186"/>
      <c r="N10262" s="61" t="s">
        <v>410</v>
      </c>
      <c r="P10262" s="175" t="s">
        <v>49</v>
      </c>
    </row>
    <row r="10263" spans="1:16" ht="17.25">
      <c r="A10263" s="183" t="s">
        <v>20409</v>
      </c>
      <c r="B10263" s="183" t="s">
        <v>20410</v>
      </c>
      <c r="C10263" s="183" t="s">
        <v>49</v>
      </c>
      <c r="D10263" s="183" t="s">
        <v>50</v>
      </c>
      <c r="E10263" s="184"/>
      <c r="F10263" s="184"/>
      <c r="G10263" s="185"/>
      <c r="H10263" s="185"/>
      <c r="I10263" s="184"/>
      <c r="J10263" s="184"/>
      <c r="K10263" s="185" t="s">
        <v>410</v>
      </c>
      <c r="L10263" s="185"/>
      <c r="M10263" s="186"/>
      <c r="N10263" s="61" t="s">
        <v>410</v>
      </c>
      <c r="P10263" s="175" t="s">
        <v>49</v>
      </c>
    </row>
    <row r="10264" spans="1:16" ht="17.25">
      <c r="A10264" s="183" t="s">
        <v>20411</v>
      </c>
      <c r="B10264" s="183" t="s">
        <v>20412</v>
      </c>
      <c r="C10264" s="183" t="s">
        <v>49</v>
      </c>
      <c r="D10264" s="183" t="s">
        <v>50</v>
      </c>
      <c r="E10264" s="184"/>
      <c r="F10264" s="184"/>
      <c r="G10264" s="185"/>
      <c r="H10264" s="185"/>
      <c r="I10264" s="184"/>
      <c r="J10264" s="184"/>
      <c r="K10264" s="185" t="s">
        <v>410</v>
      </c>
      <c r="L10264" s="185"/>
      <c r="M10264" s="186"/>
      <c r="N10264" s="61" t="s">
        <v>410</v>
      </c>
      <c r="P10264" s="175" t="s">
        <v>49</v>
      </c>
    </row>
    <row r="10265" spans="1:16" ht="17.25">
      <c r="A10265" s="183" t="s">
        <v>20413</v>
      </c>
      <c r="B10265" s="183" t="s">
        <v>20414</v>
      </c>
      <c r="C10265" s="183" t="s">
        <v>49</v>
      </c>
      <c r="D10265" s="183" t="s">
        <v>50</v>
      </c>
      <c r="E10265" s="184"/>
      <c r="F10265" s="184"/>
      <c r="G10265" s="188"/>
      <c r="H10265" s="185"/>
      <c r="I10265" s="184"/>
      <c r="J10265" s="184"/>
      <c r="K10265" s="185" t="s">
        <v>410</v>
      </c>
      <c r="L10265" s="185"/>
      <c r="M10265" s="186"/>
      <c r="N10265" s="61" t="s">
        <v>410</v>
      </c>
      <c r="P10265" s="175" t="s">
        <v>49</v>
      </c>
    </row>
    <row r="10266" spans="1:16" ht="17.25">
      <c r="A10266" s="183" t="s">
        <v>20415</v>
      </c>
      <c r="B10266" s="183" t="s">
        <v>20416</v>
      </c>
      <c r="C10266" s="183" t="s">
        <v>49</v>
      </c>
      <c r="D10266" s="183" t="s">
        <v>50</v>
      </c>
      <c r="E10266" s="184"/>
      <c r="F10266" s="184"/>
      <c r="G10266" s="185"/>
      <c r="H10266" s="185"/>
      <c r="I10266" s="184"/>
      <c r="J10266" s="184"/>
      <c r="K10266" s="185" t="s">
        <v>410</v>
      </c>
      <c r="L10266" s="185"/>
      <c r="M10266" s="186"/>
      <c r="N10266" s="61" t="s">
        <v>410</v>
      </c>
      <c r="P10266" s="175" t="s">
        <v>49</v>
      </c>
    </row>
    <row r="10267" spans="1:16" ht="17.25">
      <c r="A10267" s="183" t="s">
        <v>20417</v>
      </c>
      <c r="B10267" s="183" t="s">
        <v>20418</v>
      </c>
      <c r="C10267" s="183" t="s">
        <v>49</v>
      </c>
      <c r="D10267" s="183" t="s">
        <v>50</v>
      </c>
      <c r="E10267" s="184"/>
      <c r="F10267" s="184"/>
      <c r="G10267" s="185"/>
      <c r="H10267" s="185"/>
      <c r="I10267" s="184"/>
      <c r="J10267" s="184"/>
      <c r="K10267" s="185" t="s">
        <v>410</v>
      </c>
      <c r="L10267" s="185"/>
      <c r="M10267" s="186"/>
      <c r="N10267" s="61" t="s">
        <v>410</v>
      </c>
      <c r="P10267" s="175" t="s">
        <v>49</v>
      </c>
    </row>
    <row r="10268" spans="1:16" ht="17.25">
      <c r="A10268" s="183" t="s">
        <v>20419</v>
      </c>
      <c r="B10268" s="183" t="s">
        <v>20420</v>
      </c>
      <c r="C10268" s="183" t="s">
        <v>49</v>
      </c>
      <c r="D10268" s="183" t="s">
        <v>50</v>
      </c>
      <c r="E10268" s="184"/>
      <c r="F10268" s="184"/>
      <c r="G10268" s="185"/>
      <c r="H10268" s="185"/>
      <c r="I10268" s="184"/>
      <c r="J10268" s="184"/>
      <c r="K10268" s="185" t="s">
        <v>410</v>
      </c>
      <c r="L10268" s="185"/>
      <c r="M10268" s="186"/>
      <c r="N10268" s="61" t="s">
        <v>410</v>
      </c>
      <c r="P10268" s="175" t="s">
        <v>49</v>
      </c>
    </row>
    <row r="10269" spans="1:16" ht="17.25">
      <c r="A10269" s="183" t="s">
        <v>20421</v>
      </c>
      <c r="B10269" s="183" t="s">
        <v>20422</v>
      </c>
      <c r="C10269" s="183" t="s">
        <v>49</v>
      </c>
      <c r="D10269" s="183" t="s">
        <v>50</v>
      </c>
      <c r="E10269" s="184"/>
      <c r="F10269" s="184"/>
      <c r="G10269" s="185"/>
      <c r="H10269" s="185"/>
      <c r="I10269" s="184"/>
      <c r="J10269" s="184"/>
      <c r="K10269" s="185" t="s">
        <v>410</v>
      </c>
      <c r="L10269" s="185"/>
      <c r="M10269" s="186"/>
      <c r="N10269" s="61" t="s">
        <v>410</v>
      </c>
      <c r="P10269" s="175" t="s">
        <v>49</v>
      </c>
    </row>
    <row r="10270" spans="1:16" ht="17.25">
      <c r="A10270" s="183" t="s">
        <v>20423</v>
      </c>
      <c r="B10270" s="183" t="s">
        <v>20424</v>
      </c>
      <c r="C10270" s="183" t="s">
        <v>49</v>
      </c>
      <c r="D10270" s="183" t="s">
        <v>50</v>
      </c>
      <c r="E10270" s="184"/>
      <c r="F10270" s="184"/>
      <c r="G10270" s="185"/>
      <c r="H10270" s="185"/>
      <c r="I10270" s="184"/>
      <c r="J10270" s="184"/>
      <c r="K10270" s="185" t="s">
        <v>410</v>
      </c>
      <c r="L10270" s="185"/>
      <c r="M10270" s="186"/>
      <c r="N10270" s="61" t="s">
        <v>410</v>
      </c>
      <c r="P10270" s="175" t="s">
        <v>49</v>
      </c>
    </row>
    <row r="10271" spans="1:16" ht="17.25">
      <c r="A10271" s="183" t="s">
        <v>20425</v>
      </c>
      <c r="B10271" s="183" t="s">
        <v>20426</v>
      </c>
      <c r="C10271" s="183" t="s">
        <v>49</v>
      </c>
      <c r="D10271" s="183" t="s">
        <v>50</v>
      </c>
      <c r="E10271" s="184"/>
      <c r="F10271" s="184"/>
      <c r="G10271" s="185"/>
      <c r="H10271" s="185"/>
      <c r="I10271" s="184"/>
      <c r="J10271" s="184"/>
      <c r="K10271" s="185" t="s">
        <v>410</v>
      </c>
      <c r="L10271" s="185"/>
      <c r="M10271" s="186"/>
      <c r="N10271" s="61" t="s">
        <v>410</v>
      </c>
      <c r="P10271" s="175" t="s">
        <v>49</v>
      </c>
    </row>
    <row r="10272" spans="1:16" ht="17.25">
      <c r="A10272" s="183" t="s">
        <v>20427</v>
      </c>
      <c r="B10272" s="183" t="s">
        <v>20428</v>
      </c>
      <c r="C10272" s="183" t="s">
        <v>49</v>
      </c>
      <c r="D10272" s="183" t="s">
        <v>50</v>
      </c>
      <c r="E10272" s="184">
        <v>156</v>
      </c>
      <c r="F10272" s="184">
        <v>100</v>
      </c>
      <c r="G10272" s="185" t="s">
        <v>1174</v>
      </c>
      <c r="H10272" s="185"/>
      <c r="I10272" s="184">
        <v>43.11</v>
      </c>
      <c r="J10272" s="184">
        <v>143.11</v>
      </c>
      <c r="K10272" s="185">
        <v>108</v>
      </c>
      <c r="L10272" s="185" t="s">
        <v>57</v>
      </c>
      <c r="M10272" s="186" t="s">
        <v>2369</v>
      </c>
      <c r="N10272" s="61" t="s">
        <v>51</v>
      </c>
      <c r="P10272" s="175" t="s">
        <v>49</v>
      </c>
    </row>
    <row r="10273" spans="1:16" ht="17.25">
      <c r="A10273" s="183" t="s">
        <v>20429</v>
      </c>
      <c r="B10273" s="183" t="s">
        <v>20430</v>
      </c>
      <c r="C10273" s="183" t="s">
        <v>49</v>
      </c>
      <c r="D10273" s="183" t="s">
        <v>50</v>
      </c>
      <c r="E10273" s="184">
        <v>156</v>
      </c>
      <c r="F10273" s="184">
        <v>90</v>
      </c>
      <c r="G10273" s="185" t="s">
        <v>5065</v>
      </c>
      <c r="H10273" s="185"/>
      <c r="I10273" s="184">
        <v>43.11</v>
      </c>
      <c r="J10273" s="184">
        <v>133.11</v>
      </c>
      <c r="K10273" s="185">
        <v>71</v>
      </c>
      <c r="L10273" s="185" t="s">
        <v>57</v>
      </c>
      <c r="M10273" s="186" t="s">
        <v>2369</v>
      </c>
      <c r="N10273" s="61" t="s">
        <v>51</v>
      </c>
      <c r="P10273" s="175" t="s">
        <v>49</v>
      </c>
    </row>
    <row r="10274" spans="1:16" ht="17.25">
      <c r="A10274" s="183" t="s">
        <v>20431</v>
      </c>
      <c r="B10274" s="183" t="s">
        <v>20432</v>
      </c>
      <c r="C10274" s="183" t="s">
        <v>49</v>
      </c>
      <c r="D10274" s="183" t="s">
        <v>50</v>
      </c>
      <c r="E10274" s="184"/>
      <c r="F10274" s="184"/>
      <c r="G10274" s="185"/>
      <c r="H10274" s="185"/>
      <c r="I10274" s="184"/>
      <c r="J10274" s="184"/>
      <c r="K10274" s="185" t="s">
        <v>410</v>
      </c>
      <c r="L10274" s="185"/>
      <c r="M10274" s="186"/>
      <c r="N10274" s="61" t="s">
        <v>410</v>
      </c>
      <c r="P10274" s="175" t="s">
        <v>49</v>
      </c>
    </row>
    <row r="10275" spans="1:16" ht="17.25">
      <c r="A10275" s="183" t="s">
        <v>20433</v>
      </c>
      <c r="B10275" s="183" t="s">
        <v>20434</v>
      </c>
      <c r="C10275" s="183" t="s">
        <v>49</v>
      </c>
      <c r="D10275" s="183" t="s">
        <v>50</v>
      </c>
      <c r="E10275" s="184">
        <v>231</v>
      </c>
      <c r="F10275" s="184">
        <v>231</v>
      </c>
      <c r="G10275" s="185"/>
      <c r="H10275" s="185"/>
      <c r="I10275" s="184">
        <v>71.22</v>
      </c>
      <c r="J10275" s="184">
        <v>302.22</v>
      </c>
      <c r="K10275" s="185">
        <v>93</v>
      </c>
      <c r="L10275" s="185"/>
      <c r="M10275" s="186"/>
      <c r="N10275" s="61" t="s">
        <v>51</v>
      </c>
      <c r="P10275" s="175" t="s">
        <v>49</v>
      </c>
    </row>
    <row r="10276" spans="1:16" ht="17.25">
      <c r="A10276" s="183" t="s">
        <v>20435</v>
      </c>
      <c r="B10276" s="183" t="s">
        <v>20436</v>
      </c>
      <c r="C10276" s="183" t="s">
        <v>49</v>
      </c>
      <c r="D10276" s="183" t="s">
        <v>50</v>
      </c>
      <c r="E10276" s="184">
        <v>240</v>
      </c>
      <c r="F10276" s="184">
        <v>240</v>
      </c>
      <c r="G10276" s="185"/>
      <c r="H10276" s="185"/>
      <c r="I10276" s="184">
        <v>71.66</v>
      </c>
      <c r="J10276" s="184">
        <v>311.66</v>
      </c>
      <c r="K10276" s="185">
        <v>122</v>
      </c>
      <c r="L10276" s="185"/>
      <c r="M10276" s="186"/>
      <c r="N10276" s="61" t="s">
        <v>51</v>
      </c>
      <c r="P10276" s="175" t="s">
        <v>49</v>
      </c>
    </row>
    <row r="10277" spans="1:16" ht="17.25">
      <c r="A10277" s="183" t="s">
        <v>20437</v>
      </c>
      <c r="B10277" s="183" t="s">
        <v>20438</v>
      </c>
      <c r="C10277" s="183" t="s">
        <v>49</v>
      </c>
      <c r="D10277" s="183" t="s">
        <v>50</v>
      </c>
      <c r="E10277" s="184"/>
      <c r="F10277" s="184"/>
      <c r="G10277" s="188"/>
      <c r="H10277" s="185"/>
      <c r="I10277" s="184"/>
      <c r="J10277" s="184"/>
      <c r="K10277" s="185" t="s">
        <v>410</v>
      </c>
      <c r="L10277" s="185"/>
      <c r="M10277" s="186"/>
      <c r="N10277" s="61" t="s">
        <v>410</v>
      </c>
      <c r="P10277" s="175" t="s">
        <v>49</v>
      </c>
    </row>
    <row r="10278" spans="1:16" ht="17.25">
      <c r="A10278" s="183" t="s">
        <v>20439</v>
      </c>
      <c r="B10278" s="183" t="s">
        <v>20440</v>
      </c>
      <c r="C10278" s="183" t="s">
        <v>49</v>
      </c>
      <c r="D10278" s="183" t="s">
        <v>50</v>
      </c>
      <c r="E10278" s="184"/>
      <c r="F10278" s="184"/>
      <c r="G10278" s="185"/>
      <c r="H10278" s="185"/>
      <c r="I10278" s="184"/>
      <c r="J10278" s="184"/>
      <c r="K10278" s="185" t="s">
        <v>410</v>
      </c>
      <c r="L10278" s="185"/>
      <c r="M10278" s="186"/>
      <c r="N10278" s="61" t="s">
        <v>410</v>
      </c>
      <c r="P10278" s="175" t="s">
        <v>49</v>
      </c>
    </row>
    <row r="10279" spans="1:16" ht="17.25">
      <c r="A10279" s="183" t="s">
        <v>20441</v>
      </c>
      <c r="B10279" s="183" t="s">
        <v>20442</v>
      </c>
      <c r="C10279" s="183" t="s">
        <v>49</v>
      </c>
      <c r="D10279" s="183" t="s">
        <v>50</v>
      </c>
      <c r="E10279" s="184">
        <v>160</v>
      </c>
      <c r="F10279" s="184">
        <v>160</v>
      </c>
      <c r="G10279" s="188"/>
      <c r="H10279" s="185"/>
      <c r="I10279" s="184">
        <v>72.77</v>
      </c>
      <c r="J10279" s="184">
        <v>232.77</v>
      </c>
      <c r="K10279" s="185">
        <v>0</v>
      </c>
      <c r="L10279" s="185"/>
      <c r="M10279" s="186"/>
      <c r="N10279" s="61" t="s">
        <v>51</v>
      </c>
      <c r="P10279" s="175" t="s">
        <v>49</v>
      </c>
    </row>
    <row r="10280" spans="1:16" ht="17.25">
      <c r="A10280" s="183" t="s">
        <v>20443</v>
      </c>
      <c r="B10280" s="183" t="s">
        <v>20444</v>
      </c>
      <c r="C10280" s="183" t="s">
        <v>49</v>
      </c>
      <c r="D10280" s="183" t="s">
        <v>50</v>
      </c>
      <c r="E10280" s="184"/>
      <c r="F10280" s="184"/>
      <c r="G10280" s="185"/>
      <c r="H10280" s="185"/>
      <c r="I10280" s="184"/>
      <c r="J10280" s="184"/>
      <c r="K10280" s="185" t="s">
        <v>410</v>
      </c>
      <c r="L10280" s="185"/>
      <c r="M10280" s="186"/>
      <c r="N10280" s="61" t="s">
        <v>410</v>
      </c>
      <c r="P10280" s="175" t="s">
        <v>49</v>
      </c>
    </row>
    <row r="10281" spans="1:16" ht="17.25">
      <c r="A10281" s="183" t="s">
        <v>20445</v>
      </c>
      <c r="B10281" s="183" t="s">
        <v>20446</v>
      </c>
      <c r="C10281" s="183" t="s">
        <v>49</v>
      </c>
      <c r="D10281" s="183" t="s">
        <v>50</v>
      </c>
      <c r="E10281" s="184"/>
      <c r="F10281" s="184"/>
      <c r="G10281" s="185"/>
      <c r="H10281" s="185"/>
      <c r="I10281" s="184"/>
      <c r="J10281" s="184"/>
      <c r="K10281" s="185" t="s">
        <v>410</v>
      </c>
      <c r="L10281" s="185"/>
      <c r="M10281" s="186"/>
      <c r="N10281" s="61" t="s">
        <v>410</v>
      </c>
      <c r="P10281" s="175" t="s">
        <v>49</v>
      </c>
    </row>
    <row r="10282" spans="1:16" ht="17.25">
      <c r="A10282" s="183" t="s">
        <v>20447</v>
      </c>
      <c r="B10282" s="183" t="s">
        <v>20448</v>
      </c>
      <c r="C10282" s="183" t="s">
        <v>49</v>
      </c>
      <c r="D10282" s="183" t="s">
        <v>50</v>
      </c>
      <c r="E10282" s="184">
        <v>176</v>
      </c>
      <c r="F10282" s="184">
        <v>158</v>
      </c>
      <c r="G10282" s="188" t="s">
        <v>75</v>
      </c>
      <c r="H10282" s="185"/>
      <c r="I10282" s="184">
        <v>42.1</v>
      </c>
      <c r="J10282" s="184">
        <v>200.1</v>
      </c>
      <c r="K10282" s="183">
        <v>125</v>
      </c>
      <c r="L10282" s="183"/>
      <c r="M10282" s="186"/>
      <c r="N10282" s="61" t="s">
        <v>51</v>
      </c>
      <c r="P10282" s="175" t="s">
        <v>49</v>
      </c>
    </row>
    <row r="10283" spans="1:16" ht="17.25">
      <c r="A10283" s="183" t="s">
        <v>20449</v>
      </c>
      <c r="B10283" s="183" t="s">
        <v>20056</v>
      </c>
      <c r="C10283" s="183" t="s">
        <v>49</v>
      </c>
      <c r="D10283" s="183" t="s">
        <v>50</v>
      </c>
      <c r="E10283" s="184"/>
      <c r="F10283" s="184"/>
      <c r="G10283" s="185"/>
      <c r="H10283" s="185"/>
      <c r="I10283" s="184"/>
      <c r="J10283" s="184"/>
      <c r="K10283" s="183" t="s">
        <v>410</v>
      </c>
      <c r="L10283" s="183"/>
      <c r="M10283" s="186"/>
      <c r="N10283" s="61" t="s">
        <v>410</v>
      </c>
      <c r="P10283" s="175" t="s">
        <v>49</v>
      </c>
    </row>
    <row r="10284" spans="1:16" ht="17.25">
      <c r="A10284" s="183" t="s">
        <v>20450</v>
      </c>
      <c r="B10284" s="183" t="s">
        <v>20451</v>
      </c>
      <c r="C10284" s="183" t="s">
        <v>49</v>
      </c>
      <c r="D10284" s="183" t="s">
        <v>50</v>
      </c>
      <c r="E10284" s="184"/>
      <c r="F10284" s="184"/>
      <c r="G10284" s="185"/>
      <c r="H10284" s="185"/>
      <c r="I10284" s="184"/>
      <c r="J10284" s="184"/>
      <c r="K10284" s="185" t="s">
        <v>410</v>
      </c>
      <c r="L10284" s="185"/>
      <c r="M10284" s="186"/>
      <c r="N10284" s="61" t="s">
        <v>410</v>
      </c>
      <c r="P10284" s="175" t="s">
        <v>49</v>
      </c>
    </row>
    <row r="10285" spans="1:16" ht="17.25">
      <c r="A10285" s="183" t="s">
        <v>20452</v>
      </c>
      <c r="B10285" s="183" t="s">
        <v>20453</v>
      </c>
      <c r="C10285" s="183" t="s">
        <v>49</v>
      </c>
      <c r="D10285" s="183" t="s">
        <v>50</v>
      </c>
      <c r="E10285" s="184"/>
      <c r="F10285" s="184"/>
      <c r="G10285" s="185"/>
      <c r="H10285" s="185"/>
      <c r="I10285" s="184"/>
      <c r="J10285" s="184"/>
      <c r="K10285" s="185" t="s">
        <v>410</v>
      </c>
      <c r="L10285" s="185"/>
      <c r="M10285" s="186"/>
      <c r="N10285" s="61" t="s">
        <v>410</v>
      </c>
      <c r="P10285" s="175" t="s">
        <v>49</v>
      </c>
    </row>
    <row r="10286" spans="1:16" ht="17.25">
      <c r="A10286" s="183" t="s">
        <v>20454</v>
      </c>
      <c r="B10286" s="183" t="s">
        <v>20455</v>
      </c>
      <c r="C10286" s="183" t="s">
        <v>49</v>
      </c>
      <c r="D10286" s="183" t="s">
        <v>50</v>
      </c>
      <c r="E10286" s="184">
        <v>208</v>
      </c>
      <c r="F10286" s="184">
        <v>208</v>
      </c>
      <c r="G10286" s="185"/>
      <c r="H10286" s="185"/>
      <c r="I10286" s="184">
        <v>75.54</v>
      </c>
      <c r="J10286" s="184">
        <v>283.54</v>
      </c>
      <c r="K10286" s="185">
        <v>0</v>
      </c>
      <c r="L10286" s="185"/>
      <c r="M10286" s="186"/>
      <c r="N10286" s="61" t="s">
        <v>51</v>
      </c>
      <c r="P10286" s="175" t="s">
        <v>49</v>
      </c>
    </row>
    <row r="10287" spans="1:16" ht="17.25">
      <c r="A10287" s="183" t="s">
        <v>20456</v>
      </c>
      <c r="B10287" s="183" t="s">
        <v>20457</v>
      </c>
      <c r="C10287" s="183" t="s">
        <v>49</v>
      </c>
      <c r="D10287" s="183" t="s">
        <v>50</v>
      </c>
      <c r="E10287" s="184"/>
      <c r="F10287" s="184"/>
      <c r="G10287" s="185"/>
      <c r="H10287" s="185"/>
      <c r="I10287" s="184"/>
      <c r="J10287" s="184"/>
      <c r="K10287" s="185" t="s">
        <v>410</v>
      </c>
      <c r="L10287" s="185"/>
      <c r="M10287" s="186"/>
      <c r="N10287" s="61" t="s">
        <v>410</v>
      </c>
      <c r="P10287" s="175" t="s">
        <v>49</v>
      </c>
    </row>
    <row r="10288" spans="1:16" ht="17.25">
      <c r="A10288" s="183" t="s">
        <v>20458</v>
      </c>
      <c r="B10288" s="183" t="s">
        <v>20459</v>
      </c>
      <c r="C10288" s="183" t="s">
        <v>49</v>
      </c>
      <c r="D10288" s="183" t="s">
        <v>50</v>
      </c>
      <c r="E10288" s="184"/>
      <c r="F10288" s="184"/>
      <c r="G10288" s="185"/>
      <c r="H10288" s="185"/>
      <c r="I10288" s="184"/>
      <c r="J10288" s="184"/>
      <c r="K10288" s="185" t="s">
        <v>410</v>
      </c>
      <c r="L10288" s="185"/>
      <c r="M10288" s="186"/>
      <c r="N10288" s="61" t="s">
        <v>410</v>
      </c>
      <c r="P10288" s="175" t="s">
        <v>49</v>
      </c>
    </row>
    <row r="10289" spans="1:16" ht="17.25">
      <c r="A10289" s="183" t="s">
        <v>20460</v>
      </c>
      <c r="B10289" s="183" t="s">
        <v>20461</v>
      </c>
      <c r="C10289" s="183" t="s">
        <v>49</v>
      </c>
      <c r="D10289" s="183" t="s">
        <v>50</v>
      </c>
      <c r="E10289" s="184"/>
      <c r="F10289" s="184"/>
      <c r="G10289" s="185"/>
      <c r="H10289" s="185"/>
      <c r="I10289" s="184"/>
      <c r="J10289" s="184"/>
      <c r="K10289" s="185" t="s">
        <v>410</v>
      </c>
      <c r="L10289" s="185"/>
      <c r="M10289" s="186"/>
      <c r="N10289" s="61" t="s">
        <v>410</v>
      </c>
      <c r="P10289" s="175" t="s">
        <v>49</v>
      </c>
    </row>
    <row r="10290" spans="1:16" ht="17.25">
      <c r="A10290" s="183" t="s">
        <v>20462</v>
      </c>
      <c r="B10290" s="183" t="s">
        <v>20463</v>
      </c>
      <c r="C10290" s="183" t="s">
        <v>49</v>
      </c>
      <c r="D10290" s="183" t="s">
        <v>50</v>
      </c>
      <c r="E10290" s="184">
        <v>283</v>
      </c>
      <c r="F10290" s="184">
        <v>240</v>
      </c>
      <c r="G10290" s="185" t="s">
        <v>268</v>
      </c>
      <c r="H10290" s="185"/>
      <c r="I10290" s="184">
        <v>86.83</v>
      </c>
      <c r="J10290" s="184">
        <v>326.83</v>
      </c>
      <c r="K10290" s="185">
        <v>38</v>
      </c>
      <c r="L10290" s="185" t="s">
        <v>57</v>
      </c>
      <c r="M10290" s="186" t="s">
        <v>1908</v>
      </c>
      <c r="N10290" s="61" t="s">
        <v>51</v>
      </c>
      <c r="P10290" s="175" t="s">
        <v>49</v>
      </c>
    </row>
    <row r="10291" spans="1:16" ht="17.25">
      <c r="A10291" s="183" t="s">
        <v>20464</v>
      </c>
      <c r="B10291" s="183" t="s">
        <v>20465</v>
      </c>
      <c r="C10291" s="183" t="s">
        <v>49</v>
      </c>
      <c r="D10291" s="183" t="s">
        <v>50</v>
      </c>
      <c r="E10291" s="184">
        <v>328</v>
      </c>
      <c r="F10291" s="184">
        <v>240</v>
      </c>
      <c r="G10291" s="185" t="s">
        <v>464</v>
      </c>
      <c r="H10291" s="185"/>
      <c r="I10291" s="184">
        <v>87.16</v>
      </c>
      <c r="J10291" s="184">
        <v>327.16</v>
      </c>
      <c r="K10291" s="183">
        <v>79</v>
      </c>
      <c r="L10291" s="183" t="s">
        <v>76</v>
      </c>
      <c r="M10291" s="186" t="s">
        <v>551</v>
      </c>
      <c r="N10291" s="61" t="s">
        <v>51</v>
      </c>
      <c r="P10291" s="175" t="s">
        <v>49</v>
      </c>
    </row>
    <row r="10292" spans="1:16" ht="17.25">
      <c r="A10292" s="183" t="s">
        <v>20466</v>
      </c>
      <c r="B10292" s="183" t="s">
        <v>20467</v>
      </c>
      <c r="C10292" s="183" t="s">
        <v>49</v>
      </c>
      <c r="D10292" s="183" t="s">
        <v>50</v>
      </c>
      <c r="E10292" s="184">
        <v>307</v>
      </c>
      <c r="F10292" s="184">
        <v>205</v>
      </c>
      <c r="G10292" s="185" t="s">
        <v>1052</v>
      </c>
      <c r="H10292" s="185"/>
      <c r="I10292" s="184">
        <v>90.48</v>
      </c>
      <c r="J10292" s="184">
        <v>295.48</v>
      </c>
      <c r="K10292" s="185">
        <v>164</v>
      </c>
      <c r="L10292" s="185"/>
      <c r="M10292" s="186"/>
      <c r="N10292" s="61" t="s">
        <v>51</v>
      </c>
      <c r="P10292" s="175" t="s">
        <v>49</v>
      </c>
    </row>
    <row r="10293" spans="1:16" ht="17.25">
      <c r="A10293" s="183" t="s">
        <v>20468</v>
      </c>
      <c r="B10293" s="183" t="s">
        <v>20469</v>
      </c>
      <c r="C10293" s="183" t="s">
        <v>49</v>
      </c>
      <c r="D10293" s="183" t="s">
        <v>50</v>
      </c>
      <c r="E10293" s="184">
        <v>181</v>
      </c>
      <c r="F10293" s="184">
        <v>181</v>
      </c>
      <c r="G10293" s="185"/>
      <c r="H10293" s="185"/>
      <c r="I10293" s="184">
        <v>49.24</v>
      </c>
      <c r="J10293" s="184">
        <v>230.24</v>
      </c>
      <c r="K10293" s="185">
        <v>41</v>
      </c>
      <c r="L10293" s="185" t="s">
        <v>57</v>
      </c>
      <c r="M10293" s="186" t="s">
        <v>551</v>
      </c>
      <c r="N10293" s="61" t="s">
        <v>51</v>
      </c>
      <c r="P10293" s="175" t="s">
        <v>49</v>
      </c>
    </row>
    <row r="10294" spans="1:16" ht="17.25">
      <c r="A10294" s="183" t="s">
        <v>20470</v>
      </c>
      <c r="B10294" s="183" t="s">
        <v>20471</v>
      </c>
      <c r="C10294" s="183" t="s">
        <v>49</v>
      </c>
      <c r="D10294" s="183" t="s">
        <v>50</v>
      </c>
      <c r="E10294" s="184">
        <v>289</v>
      </c>
      <c r="F10294" s="184">
        <v>289</v>
      </c>
      <c r="G10294" s="185"/>
      <c r="H10294" s="185"/>
      <c r="I10294" s="184">
        <v>91.18</v>
      </c>
      <c r="J10294" s="184">
        <v>380.18</v>
      </c>
      <c r="K10294" s="183">
        <v>128</v>
      </c>
      <c r="L10294" s="183"/>
      <c r="M10294" s="186"/>
      <c r="N10294" s="61" t="s">
        <v>51</v>
      </c>
      <c r="P10294" s="175" t="s">
        <v>49</v>
      </c>
    </row>
    <row r="10295" spans="1:16" ht="17.25">
      <c r="A10295" s="183" t="s">
        <v>20472</v>
      </c>
      <c r="B10295" s="183" t="s">
        <v>20473</v>
      </c>
      <c r="C10295" s="183" t="s">
        <v>49</v>
      </c>
      <c r="D10295" s="183" t="s">
        <v>50</v>
      </c>
      <c r="E10295" s="184">
        <v>369</v>
      </c>
      <c r="F10295" s="184">
        <v>369</v>
      </c>
      <c r="G10295" s="185"/>
      <c r="H10295" s="185"/>
      <c r="I10295" s="184">
        <v>125.69</v>
      </c>
      <c r="J10295" s="184">
        <v>494.69</v>
      </c>
      <c r="K10295" s="185">
        <v>139</v>
      </c>
      <c r="L10295" s="185" t="s">
        <v>57</v>
      </c>
      <c r="M10295" s="186" t="s">
        <v>211</v>
      </c>
      <c r="N10295" s="61" t="s">
        <v>51</v>
      </c>
      <c r="P10295" s="175" t="s">
        <v>49</v>
      </c>
    </row>
    <row r="10296" spans="1:16" ht="17.25">
      <c r="A10296" s="183" t="s">
        <v>20474</v>
      </c>
      <c r="B10296" s="183" t="s">
        <v>20475</v>
      </c>
      <c r="C10296" s="183" t="s">
        <v>49</v>
      </c>
      <c r="D10296" s="183" t="s">
        <v>50</v>
      </c>
      <c r="E10296" s="184">
        <v>188</v>
      </c>
      <c r="F10296" s="184">
        <v>188</v>
      </c>
      <c r="G10296" s="185"/>
      <c r="H10296" s="185"/>
      <c r="I10296" s="184">
        <v>98.83</v>
      </c>
      <c r="J10296" s="184">
        <v>286.83</v>
      </c>
      <c r="K10296" s="185">
        <v>13</v>
      </c>
      <c r="L10296" s="185"/>
      <c r="M10296" s="186"/>
      <c r="N10296" s="61" t="s">
        <v>51</v>
      </c>
      <c r="P10296" s="175" t="s">
        <v>49</v>
      </c>
    </row>
    <row r="10297" spans="1:16" ht="17.25">
      <c r="A10297" s="183" t="s">
        <v>20476</v>
      </c>
      <c r="B10297" s="183" t="s">
        <v>20477</v>
      </c>
      <c r="C10297" s="183" t="s">
        <v>49</v>
      </c>
      <c r="D10297" s="183" t="s">
        <v>50</v>
      </c>
      <c r="E10297" s="184">
        <v>188</v>
      </c>
      <c r="F10297" s="184">
        <v>188</v>
      </c>
      <c r="G10297" s="185"/>
      <c r="H10297" s="185"/>
      <c r="I10297" s="184">
        <v>98.83</v>
      </c>
      <c r="J10297" s="184">
        <v>286.83</v>
      </c>
      <c r="K10297" s="185">
        <v>6</v>
      </c>
      <c r="L10297" s="185"/>
      <c r="M10297" s="186"/>
      <c r="N10297" s="61" t="s">
        <v>51</v>
      </c>
      <c r="P10297" s="175" t="s">
        <v>49</v>
      </c>
    </row>
    <row r="10298" spans="1:16" ht="17.25">
      <c r="A10298" s="183" t="s">
        <v>20478</v>
      </c>
      <c r="B10298" s="183" t="s">
        <v>20479</v>
      </c>
      <c r="C10298" s="183" t="s">
        <v>49</v>
      </c>
      <c r="D10298" s="183" t="s">
        <v>50</v>
      </c>
      <c r="E10298" s="184">
        <v>298</v>
      </c>
      <c r="F10298" s="184">
        <v>298</v>
      </c>
      <c r="G10298" s="185"/>
      <c r="H10298" s="185"/>
      <c r="I10298" s="184">
        <v>93.59</v>
      </c>
      <c r="J10298" s="184">
        <v>391.59</v>
      </c>
      <c r="K10298" s="185">
        <v>3</v>
      </c>
      <c r="L10298" s="185"/>
      <c r="M10298" s="186"/>
      <c r="N10298" s="61" t="s">
        <v>51</v>
      </c>
      <c r="P10298" s="175" t="s">
        <v>49</v>
      </c>
    </row>
    <row r="10299" spans="1:16" ht="17.25">
      <c r="A10299" s="183" t="s">
        <v>20480</v>
      </c>
      <c r="B10299" s="183" t="s">
        <v>20481</v>
      </c>
      <c r="C10299" s="183" t="s">
        <v>49</v>
      </c>
      <c r="D10299" s="183" t="s">
        <v>50</v>
      </c>
      <c r="E10299" s="184"/>
      <c r="F10299" s="184"/>
      <c r="G10299" s="185"/>
      <c r="H10299" s="185"/>
      <c r="I10299" s="184"/>
      <c r="J10299" s="184"/>
      <c r="K10299" s="185" t="s">
        <v>410</v>
      </c>
      <c r="L10299" s="185"/>
      <c r="M10299" s="186"/>
      <c r="N10299" s="61" t="s">
        <v>410</v>
      </c>
      <c r="P10299" s="175" t="s">
        <v>49</v>
      </c>
    </row>
    <row r="10300" spans="1:16" ht="17.25">
      <c r="A10300" s="183" t="s">
        <v>20482</v>
      </c>
      <c r="B10300" s="183" t="s">
        <v>20483</v>
      </c>
      <c r="C10300" s="183" t="s">
        <v>49</v>
      </c>
      <c r="D10300" s="183" t="s">
        <v>50</v>
      </c>
      <c r="E10300" s="184">
        <v>220</v>
      </c>
      <c r="F10300" s="184">
        <v>220</v>
      </c>
      <c r="G10300" s="185"/>
      <c r="H10300" s="185"/>
      <c r="I10300" s="184">
        <v>79.52</v>
      </c>
      <c r="J10300" s="184">
        <v>299.52</v>
      </c>
      <c r="K10300" s="185">
        <v>81</v>
      </c>
      <c r="L10300" s="185" t="s">
        <v>76</v>
      </c>
      <c r="M10300" s="186" t="s">
        <v>77</v>
      </c>
      <c r="N10300" s="61" t="s">
        <v>51</v>
      </c>
      <c r="P10300" s="175" t="s">
        <v>49</v>
      </c>
    </row>
    <row r="10301" spans="1:16" ht="17.25">
      <c r="A10301" s="183" t="s">
        <v>20484</v>
      </c>
      <c r="B10301" s="183" t="s">
        <v>20485</v>
      </c>
      <c r="C10301" s="183" t="s">
        <v>49</v>
      </c>
      <c r="D10301" s="183" t="s">
        <v>50</v>
      </c>
      <c r="E10301" s="184"/>
      <c r="F10301" s="184"/>
      <c r="G10301" s="185"/>
      <c r="H10301" s="185"/>
      <c r="I10301" s="184"/>
      <c r="J10301" s="184"/>
      <c r="K10301" s="185" t="s">
        <v>410</v>
      </c>
      <c r="L10301" s="185"/>
      <c r="M10301" s="186"/>
      <c r="N10301" s="61" t="s">
        <v>410</v>
      </c>
      <c r="P10301" s="175" t="s">
        <v>49</v>
      </c>
    </row>
    <row r="10302" spans="1:16" ht="17.25">
      <c r="A10302" s="183" t="s">
        <v>20486</v>
      </c>
      <c r="B10302" s="183" t="s">
        <v>20487</v>
      </c>
      <c r="C10302" s="183" t="s">
        <v>49</v>
      </c>
      <c r="D10302" s="183" t="s">
        <v>50</v>
      </c>
      <c r="E10302" s="184">
        <v>203</v>
      </c>
      <c r="F10302" s="184">
        <v>203</v>
      </c>
      <c r="G10302" s="185"/>
      <c r="H10302" s="185"/>
      <c r="I10302" s="184">
        <v>49.14</v>
      </c>
      <c r="J10302" s="184">
        <v>252.14</v>
      </c>
      <c r="K10302" s="185">
        <v>58</v>
      </c>
      <c r="L10302" s="185"/>
      <c r="M10302" s="186"/>
      <c r="N10302" s="61" t="s">
        <v>51</v>
      </c>
      <c r="P10302" s="175" t="s">
        <v>49</v>
      </c>
    </row>
    <row r="10303" spans="1:16" ht="17.25">
      <c r="A10303" s="183" t="s">
        <v>20488</v>
      </c>
      <c r="B10303" s="183" t="s">
        <v>20489</v>
      </c>
      <c r="C10303" s="183" t="s">
        <v>49</v>
      </c>
      <c r="D10303" s="183" t="s">
        <v>50</v>
      </c>
      <c r="E10303" s="184">
        <v>187</v>
      </c>
      <c r="F10303" s="184">
        <v>187</v>
      </c>
      <c r="G10303" s="185"/>
      <c r="H10303" s="185"/>
      <c r="I10303" s="184">
        <v>46.11</v>
      </c>
      <c r="J10303" s="184">
        <v>233.11</v>
      </c>
      <c r="K10303" s="185">
        <v>17</v>
      </c>
      <c r="L10303" s="185"/>
      <c r="M10303" s="186"/>
      <c r="N10303" s="61" t="s">
        <v>51</v>
      </c>
      <c r="P10303" s="175" t="s">
        <v>49</v>
      </c>
    </row>
    <row r="10304" spans="1:16" ht="17.25">
      <c r="A10304" s="183" t="s">
        <v>20490</v>
      </c>
      <c r="B10304" s="183" t="s">
        <v>20491</v>
      </c>
      <c r="C10304" s="183" t="s">
        <v>49</v>
      </c>
      <c r="D10304" s="183" t="s">
        <v>50</v>
      </c>
      <c r="E10304" s="184">
        <v>172</v>
      </c>
      <c r="F10304" s="184">
        <v>172</v>
      </c>
      <c r="G10304" s="185"/>
      <c r="H10304" s="185"/>
      <c r="I10304" s="184">
        <v>41.9</v>
      </c>
      <c r="J10304" s="184">
        <v>213.9</v>
      </c>
      <c r="K10304" s="185">
        <v>0</v>
      </c>
      <c r="L10304" s="185"/>
      <c r="M10304" s="186"/>
      <c r="N10304" s="61" t="s">
        <v>51</v>
      </c>
      <c r="P10304" s="175" t="s">
        <v>49</v>
      </c>
    </row>
    <row r="10305" spans="1:16" ht="17.25">
      <c r="A10305" s="183" t="s">
        <v>20492</v>
      </c>
      <c r="B10305" s="183" t="s">
        <v>20493</v>
      </c>
      <c r="C10305" s="183" t="s">
        <v>49</v>
      </c>
      <c r="D10305" s="183" t="s">
        <v>50</v>
      </c>
      <c r="E10305" s="184"/>
      <c r="F10305" s="184"/>
      <c r="G10305" s="185"/>
      <c r="H10305" s="185"/>
      <c r="I10305" s="184"/>
      <c r="J10305" s="184"/>
      <c r="K10305" s="185" t="s">
        <v>410</v>
      </c>
      <c r="L10305" s="185"/>
      <c r="M10305" s="186"/>
      <c r="N10305" s="61" t="s">
        <v>410</v>
      </c>
      <c r="P10305" s="175" t="s">
        <v>49</v>
      </c>
    </row>
    <row r="10306" spans="1:16" ht="17.25">
      <c r="A10306" s="183" t="s">
        <v>20494</v>
      </c>
      <c r="B10306" s="183" t="s">
        <v>20495</v>
      </c>
      <c r="C10306" s="183" t="s">
        <v>49</v>
      </c>
      <c r="D10306" s="183" t="s">
        <v>50</v>
      </c>
      <c r="E10306" s="184">
        <v>186</v>
      </c>
      <c r="F10306" s="184">
        <v>186</v>
      </c>
      <c r="G10306" s="185"/>
      <c r="H10306" s="185"/>
      <c r="I10306" s="184">
        <v>44.35</v>
      </c>
      <c r="J10306" s="184">
        <v>230.35</v>
      </c>
      <c r="K10306" s="185">
        <v>0</v>
      </c>
      <c r="L10306" s="185"/>
      <c r="M10306" s="186"/>
      <c r="N10306" s="61" t="s">
        <v>51</v>
      </c>
      <c r="P10306" s="175" t="s">
        <v>49</v>
      </c>
    </row>
    <row r="10307" spans="1:16" ht="17.25">
      <c r="A10307" s="183" t="s">
        <v>20496</v>
      </c>
      <c r="B10307" s="183" t="s">
        <v>20497</v>
      </c>
      <c r="C10307" s="183" t="s">
        <v>49</v>
      </c>
      <c r="D10307" s="183" t="s">
        <v>50</v>
      </c>
      <c r="E10307" s="184"/>
      <c r="F10307" s="184"/>
      <c r="G10307" s="185"/>
      <c r="H10307" s="185"/>
      <c r="I10307" s="184"/>
      <c r="J10307" s="184"/>
      <c r="K10307" s="185" t="s">
        <v>410</v>
      </c>
      <c r="L10307" s="185"/>
      <c r="M10307" s="186"/>
      <c r="N10307" s="61" t="s">
        <v>410</v>
      </c>
      <c r="P10307" s="175" t="s">
        <v>49</v>
      </c>
    </row>
    <row r="10308" spans="1:16" ht="17.25">
      <c r="A10308" s="183" t="s">
        <v>20498</v>
      </c>
      <c r="B10308" s="183" t="s">
        <v>20499</v>
      </c>
      <c r="C10308" s="183" t="s">
        <v>49</v>
      </c>
      <c r="D10308" s="183" t="s">
        <v>50</v>
      </c>
      <c r="E10308" s="184"/>
      <c r="F10308" s="184"/>
      <c r="G10308" s="185"/>
      <c r="H10308" s="185"/>
      <c r="I10308" s="184"/>
      <c r="J10308" s="184"/>
      <c r="K10308" s="185" t="s">
        <v>410</v>
      </c>
      <c r="L10308" s="185"/>
      <c r="M10308" s="186"/>
      <c r="N10308" s="61" t="s">
        <v>410</v>
      </c>
      <c r="P10308" s="175" t="s">
        <v>49</v>
      </c>
    </row>
    <row r="10309" spans="1:16" ht="17.25">
      <c r="A10309" s="183" t="s">
        <v>20500</v>
      </c>
      <c r="B10309" s="183" t="s">
        <v>20501</v>
      </c>
      <c r="C10309" s="183" t="s">
        <v>49</v>
      </c>
      <c r="D10309" s="183" t="s">
        <v>50</v>
      </c>
      <c r="E10309" s="184">
        <v>186</v>
      </c>
      <c r="F10309" s="184">
        <v>130</v>
      </c>
      <c r="G10309" s="185" t="s">
        <v>151</v>
      </c>
      <c r="H10309" s="185"/>
      <c r="I10309" s="184">
        <v>38.37</v>
      </c>
      <c r="J10309" s="184">
        <v>168.37</v>
      </c>
      <c r="K10309" s="183">
        <v>24</v>
      </c>
      <c r="L10309" s="183"/>
      <c r="M10309" s="186"/>
      <c r="N10309" s="61" t="s">
        <v>51</v>
      </c>
      <c r="P10309" s="175" t="s">
        <v>49</v>
      </c>
    </row>
    <row r="10310" spans="1:16" ht="17.25">
      <c r="A10310" s="183" t="s">
        <v>20502</v>
      </c>
      <c r="B10310" s="183" t="s">
        <v>20503</v>
      </c>
      <c r="C10310" s="183" t="s">
        <v>49</v>
      </c>
      <c r="D10310" s="183" t="s">
        <v>50</v>
      </c>
      <c r="E10310" s="184">
        <v>186</v>
      </c>
      <c r="F10310" s="184">
        <v>130</v>
      </c>
      <c r="G10310" s="185" t="s">
        <v>151</v>
      </c>
      <c r="H10310" s="185"/>
      <c r="I10310" s="184">
        <v>38.37</v>
      </c>
      <c r="J10310" s="184">
        <v>168.37</v>
      </c>
      <c r="K10310" s="185">
        <v>0</v>
      </c>
      <c r="L10310" s="185"/>
      <c r="M10310" s="186"/>
      <c r="N10310" s="61" t="s">
        <v>51</v>
      </c>
      <c r="P10310" s="175" t="s">
        <v>49</v>
      </c>
    </row>
    <row r="10311" spans="1:16" ht="17.25">
      <c r="A10311" s="183" t="s">
        <v>20504</v>
      </c>
      <c r="B10311" s="183" t="s">
        <v>20505</v>
      </c>
      <c r="C10311" s="183" t="s">
        <v>49</v>
      </c>
      <c r="D10311" s="183" t="s">
        <v>50</v>
      </c>
      <c r="E10311" s="184"/>
      <c r="F10311" s="184"/>
      <c r="G10311" s="185"/>
      <c r="H10311" s="185"/>
      <c r="I10311" s="184"/>
      <c r="J10311" s="184"/>
      <c r="K10311" s="185" t="s">
        <v>410</v>
      </c>
      <c r="L10311" s="185"/>
      <c r="M10311" s="186"/>
      <c r="N10311" s="61" t="s">
        <v>410</v>
      </c>
      <c r="P10311" s="175" t="s">
        <v>49</v>
      </c>
    </row>
    <row r="10312" spans="1:16" ht="17.25">
      <c r="A10312" s="183" t="s">
        <v>20506</v>
      </c>
      <c r="B10312" s="183" t="s">
        <v>20507</v>
      </c>
      <c r="C10312" s="183" t="s">
        <v>49</v>
      </c>
      <c r="D10312" s="183" t="s">
        <v>50</v>
      </c>
      <c r="E10312" s="184">
        <v>127</v>
      </c>
      <c r="F10312" s="184">
        <v>127</v>
      </c>
      <c r="G10312" s="188"/>
      <c r="H10312" s="185"/>
      <c r="I10312" s="184">
        <v>39.22</v>
      </c>
      <c r="J10312" s="184">
        <v>166.22</v>
      </c>
      <c r="K10312" s="185">
        <v>41</v>
      </c>
      <c r="L10312" s="185"/>
      <c r="M10312" s="186"/>
      <c r="N10312" s="61" t="s">
        <v>51</v>
      </c>
      <c r="P10312" s="175" t="s">
        <v>49</v>
      </c>
    </row>
    <row r="10313" spans="1:16" ht="17.25">
      <c r="A10313" s="183" t="s">
        <v>20508</v>
      </c>
      <c r="B10313" s="183" t="s">
        <v>20509</v>
      </c>
      <c r="C10313" s="183" t="s">
        <v>49</v>
      </c>
      <c r="D10313" s="183" t="s">
        <v>50</v>
      </c>
      <c r="E10313" s="184">
        <v>127</v>
      </c>
      <c r="F10313" s="184">
        <v>127</v>
      </c>
      <c r="G10313" s="185"/>
      <c r="H10313" s="185"/>
      <c r="I10313" s="184">
        <v>39.22</v>
      </c>
      <c r="J10313" s="184">
        <v>166.22</v>
      </c>
      <c r="K10313" s="185">
        <v>61</v>
      </c>
      <c r="L10313" s="185"/>
      <c r="M10313" s="186"/>
      <c r="N10313" s="61" t="s">
        <v>51</v>
      </c>
      <c r="P10313" s="175" t="s">
        <v>49</v>
      </c>
    </row>
    <row r="10314" spans="1:16" ht="17.25">
      <c r="A10314" s="183" t="s">
        <v>20510</v>
      </c>
      <c r="B10314" s="183" t="s">
        <v>20511</v>
      </c>
      <c r="C10314" s="183" t="s">
        <v>49</v>
      </c>
      <c r="D10314" s="183" t="s">
        <v>50</v>
      </c>
      <c r="E10314" s="184">
        <v>172</v>
      </c>
      <c r="F10314" s="184">
        <v>120</v>
      </c>
      <c r="G10314" s="185" t="s">
        <v>151</v>
      </c>
      <c r="H10314" s="185"/>
      <c r="I10314" s="184">
        <v>38.44</v>
      </c>
      <c r="J10314" s="184">
        <v>158.44</v>
      </c>
      <c r="K10314" s="183">
        <v>56</v>
      </c>
      <c r="L10314" s="183" t="s">
        <v>57</v>
      </c>
      <c r="M10314" s="186" t="s">
        <v>2369</v>
      </c>
      <c r="N10314" s="61" t="s">
        <v>51</v>
      </c>
      <c r="P10314" s="175" t="s">
        <v>49</v>
      </c>
    </row>
    <row r="10315" spans="1:16" ht="17.25">
      <c r="A10315" s="183" t="s">
        <v>20512</v>
      </c>
      <c r="B10315" s="183" t="s">
        <v>20513</v>
      </c>
      <c r="C10315" s="183" t="s">
        <v>49</v>
      </c>
      <c r="D10315" s="183" t="s">
        <v>50</v>
      </c>
      <c r="E10315" s="184">
        <v>172</v>
      </c>
      <c r="F10315" s="184">
        <v>120</v>
      </c>
      <c r="G10315" s="185" t="s">
        <v>151</v>
      </c>
      <c r="H10315" s="185"/>
      <c r="I10315" s="184">
        <v>38.44</v>
      </c>
      <c r="J10315" s="184">
        <v>158.44</v>
      </c>
      <c r="K10315" s="185">
        <v>18</v>
      </c>
      <c r="L10315" s="185"/>
      <c r="M10315" s="186"/>
      <c r="N10315" s="61" t="s">
        <v>51</v>
      </c>
      <c r="P10315" s="175" t="s">
        <v>49</v>
      </c>
    </row>
    <row r="10316" spans="1:16" ht="17.25">
      <c r="A10316" s="183" t="s">
        <v>20514</v>
      </c>
      <c r="B10316" s="183" t="s">
        <v>20234</v>
      </c>
      <c r="C10316" s="183" t="s">
        <v>49</v>
      </c>
      <c r="D10316" s="183" t="s">
        <v>50</v>
      </c>
      <c r="E10316" s="184"/>
      <c r="F10316" s="184"/>
      <c r="G10316" s="185"/>
      <c r="H10316" s="185"/>
      <c r="I10316" s="184"/>
      <c r="J10316" s="184"/>
      <c r="K10316" s="185" t="s">
        <v>410</v>
      </c>
      <c r="L10316" s="185"/>
      <c r="M10316" s="186"/>
      <c r="N10316" s="61" t="s">
        <v>410</v>
      </c>
      <c r="P10316" s="175" t="s">
        <v>49</v>
      </c>
    </row>
    <row r="10317" spans="1:16" ht="17.25">
      <c r="A10317" s="183" t="s">
        <v>20515</v>
      </c>
      <c r="B10317" s="183" t="s">
        <v>20112</v>
      </c>
      <c r="C10317" s="183" t="s">
        <v>49</v>
      </c>
      <c r="D10317" s="183" t="s">
        <v>50</v>
      </c>
      <c r="E10317" s="184"/>
      <c r="F10317" s="184"/>
      <c r="G10317" s="185"/>
      <c r="H10317" s="185"/>
      <c r="I10317" s="184"/>
      <c r="J10317" s="184"/>
      <c r="K10317" s="185" t="s">
        <v>410</v>
      </c>
      <c r="L10317" s="185"/>
      <c r="M10317" s="186"/>
      <c r="N10317" s="61" t="s">
        <v>410</v>
      </c>
      <c r="P10317" s="175" t="s">
        <v>49</v>
      </c>
    </row>
    <row r="10318" spans="1:16" ht="17.25">
      <c r="A10318" s="183" t="s">
        <v>20516</v>
      </c>
      <c r="B10318" s="183" t="s">
        <v>20232</v>
      </c>
      <c r="C10318" s="183" t="s">
        <v>49</v>
      </c>
      <c r="D10318" s="183" t="s">
        <v>50</v>
      </c>
      <c r="E10318" s="184"/>
      <c r="F10318" s="184"/>
      <c r="G10318" s="188"/>
      <c r="H10318" s="185"/>
      <c r="I10318" s="184"/>
      <c r="J10318" s="184"/>
      <c r="K10318" s="185" t="s">
        <v>410</v>
      </c>
      <c r="L10318" s="185"/>
      <c r="M10318" s="186"/>
      <c r="N10318" s="61" t="s">
        <v>410</v>
      </c>
      <c r="P10318" s="175" t="s">
        <v>49</v>
      </c>
    </row>
    <row r="10319" spans="1:16" ht="17.25">
      <c r="A10319" s="183" t="s">
        <v>20517</v>
      </c>
      <c r="B10319" s="183" t="s">
        <v>20230</v>
      </c>
      <c r="C10319" s="183" t="s">
        <v>49</v>
      </c>
      <c r="D10319" s="183" t="s">
        <v>50</v>
      </c>
      <c r="E10319" s="184"/>
      <c r="F10319" s="184"/>
      <c r="G10319" s="185"/>
      <c r="H10319" s="185"/>
      <c r="I10319" s="184"/>
      <c r="J10319" s="184"/>
      <c r="K10319" s="185" t="s">
        <v>410</v>
      </c>
      <c r="L10319" s="185"/>
      <c r="M10319" s="186"/>
      <c r="N10319" s="61" t="s">
        <v>410</v>
      </c>
      <c r="P10319" s="175" t="s">
        <v>49</v>
      </c>
    </row>
    <row r="10320" spans="1:16" ht="17.25">
      <c r="A10320" s="183" t="s">
        <v>20518</v>
      </c>
      <c r="B10320" s="183" t="s">
        <v>20519</v>
      </c>
      <c r="C10320" s="183" t="s">
        <v>49</v>
      </c>
      <c r="D10320" s="183" t="s">
        <v>50</v>
      </c>
      <c r="E10320" s="184">
        <v>346</v>
      </c>
      <c r="F10320" s="184">
        <v>346</v>
      </c>
      <c r="G10320" s="185"/>
      <c r="H10320" s="185"/>
      <c r="I10320" s="184">
        <v>208.09</v>
      </c>
      <c r="J10320" s="184">
        <v>554.09</v>
      </c>
      <c r="K10320" s="185">
        <v>60</v>
      </c>
      <c r="L10320" s="185"/>
      <c r="M10320" s="186"/>
      <c r="N10320" s="61" t="s">
        <v>51</v>
      </c>
      <c r="P10320" s="175" t="s">
        <v>49</v>
      </c>
    </row>
    <row r="10321" spans="1:16" ht="17.25">
      <c r="A10321" s="183" t="s">
        <v>20520</v>
      </c>
      <c r="B10321" s="183" t="s">
        <v>20521</v>
      </c>
      <c r="C10321" s="183" t="s">
        <v>49</v>
      </c>
      <c r="D10321" s="183" t="s">
        <v>50</v>
      </c>
      <c r="E10321" s="184">
        <v>344</v>
      </c>
      <c r="F10321" s="184">
        <v>344</v>
      </c>
      <c r="G10321" s="185"/>
      <c r="H10321" s="185"/>
      <c r="I10321" s="184">
        <v>109.37</v>
      </c>
      <c r="J10321" s="184">
        <v>453.37</v>
      </c>
      <c r="K10321" s="185">
        <v>122</v>
      </c>
      <c r="L10321" s="185"/>
      <c r="M10321" s="186"/>
      <c r="N10321" s="61" t="s">
        <v>51</v>
      </c>
      <c r="P10321" s="175" t="s">
        <v>49</v>
      </c>
    </row>
    <row r="10322" spans="1:16" ht="17.25">
      <c r="A10322" s="183" t="s">
        <v>20522</v>
      </c>
      <c r="B10322" s="183" t="s">
        <v>20523</v>
      </c>
      <c r="C10322" s="183" t="s">
        <v>49</v>
      </c>
      <c r="D10322" s="183" t="s">
        <v>50</v>
      </c>
      <c r="E10322" s="184">
        <v>142</v>
      </c>
      <c r="F10322" s="184">
        <v>142</v>
      </c>
      <c r="G10322" s="185"/>
      <c r="H10322" s="185"/>
      <c r="I10322" s="184">
        <v>43.99</v>
      </c>
      <c r="J10322" s="184">
        <v>185.99</v>
      </c>
      <c r="K10322" s="185">
        <v>127</v>
      </c>
      <c r="L10322" s="185"/>
      <c r="M10322" s="186"/>
      <c r="N10322" s="61" t="s">
        <v>51</v>
      </c>
      <c r="P10322" s="175" t="s">
        <v>49</v>
      </c>
    </row>
    <row r="10323" spans="1:16" ht="17.25">
      <c r="A10323" s="183" t="s">
        <v>20524</v>
      </c>
      <c r="B10323" s="183" t="s">
        <v>20293</v>
      </c>
      <c r="C10323" s="183" t="s">
        <v>49</v>
      </c>
      <c r="D10323" s="183" t="s">
        <v>50</v>
      </c>
      <c r="E10323" s="184"/>
      <c r="F10323" s="184"/>
      <c r="G10323" s="185"/>
      <c r="H10323" s="185"/>
      <c r="I10323" s="184"/>
      <c r="J10323" s="184"/>
      <c r="K10323" s="185" t="s">
        <v>410</v>
      </c>
      <c r="L10323" s="185"/>
      <c r="M10323" s="186"/>
      <c r="N10323" s="61" t="s">
        <v>410</v>
      </c>
      <c r="P10323" s="175" t="s">
        <v>49</v>
      </c>
    </row>
    <row r="10324" spans="1:16" ht="17.25">
      <c r="A10324" s="183" t="s">
        <v>20525</v>
      </c>
      <c r="B10324" s="183" t="s">
        <v>20293</v>
      </c>
      <c r="C10324" s="183" t="s">
        <v>49</v>
      </c>
      <c r="D10324" s="183" t="s">
        <v>50</v>
      </c>
      <c r="E10324" s="184"/>
      <c r="F10324" s="184"/>
      <c r="G10324" s="185"/>
      <c r="H10324" s="185"/>
      <c r="I10324" s="184"/>
      <c r="J10324" s="184"/>
      <c r="K10324" s="185" t="s">
        <v>410</v>
      </c>
      <c r="L10324" s="185"/>
      <c r="M10324" s="186"/>
      <c r="N10324" s="61" t="s">
        <v>410</v>
      </c>
      <c r="P10324" s="175" t="s">
        <v>49</v>
      </c>
    </row>
    <row r="10325" spans="1:16" ht="17.25">
      <c r="A10325" s="183" t="s">
        <v>20526</v>
      </c>
      <c r="B10325" s="183" t="s">
        <v>20527</v>
      </c>
      <c r="C10325" s="183" t="s">
        <v>49</v>
      </c>
      <c r="D10325" s="183" t="s">
        <v>50</v>
      </c>
      <c r="E10325" s="184">
        <v>231</v>
      </c>
      <c r="F10325" s="184">
        <v>231</v>
      </c>
      <c r="G10325" s="185"/>
      <c r="H10325" s="185"/>
      <c r="I10325" s="184">
        <v>71.22</v>
      </c>
      <c r="J10325" s="184">
        <v>302.22</v>
      </c>
      <c r="K10325" s="185">
        <v>146</v>
      </c>
      <c r="L10325" s="185"/>
      <c r="M10325" s="186"/>
      <c r="N10325" s="61" t="s">
        <v>51</v>
      </c>
      <c r="P10325" s="175" t="s">
        <v>49</v>
      </c>
    </row>
    <row r="10326" spans="1:16" ht="17.25">
      <c r="A10326" s="183" t="s">
        <v>20528</v>
      </c>
      <c r="B10326" s="183" t="s">
        <v>20529</v>
      </c>
      <c r="C10326" s="183" t="s">
        <v>49</v>
      </c>
      <c r="D10326" s="183" t="s">
        <v>50</v>
      </c>
      <c r="E10326" s="184">
        <v>146</v>
      </c>
      <c r="F10326" s="184">
        <v>146</v>
      </c>
      <c r="G10326" s="185"/>
      <c r="H10326" s="185"/>
      <c r="I10326" s="184">
        <v>44.35</v>
      </c>
      <c r="J10326" s="184">
        <v>190.35</v>
      </c>
      <c r="K10326" s="185">
        <v>0</v>
      </c>
      <c r="L10326" s="185"/>
      <c r="M10326" s="186"/>
      <c r="N10326" s="61" t="s">
        <v>51</v>
      </c>
      <c r="P10326" s="175" t="s">
        <v>49</v>
      </c>
    </row>
    <row r="10327" spans="1:16" ht="17.25">
      <c r="A10327" s="183" t="s">
        <v>20530</v>
      </c>
      <c r="B10327" s="183" t="s">
        <v>20531</v>
      </c>
      <c r="C10327" s="183" t="s">
        <v>49</v>
      </c>
      <c r="D10327" s="183" t="s">
        <v>50</v>
      </c>
      <c r="E10327" s="184">
        <v>106</v>
      </c>
      <c r="F10327" s="184">
        <v>60</v>
      </c>
      <c r="G10327" s="185" t="s">
        <v>20532</v>
      </c>
      <c r="H10327" s="185"/>
      <c r="I10327" s="184">
        <v>33.31</v>
      </c>
      <c r="J10327" s="184">
        <v>93.31</v>
      </c>
      <c r="K10327" s="183">
        <v>0</v>
      </c>
      <c r="L10327" s="183"/>
      <c r="M10327" s="186"/>
      <c r="N10327" s="61" t="s">
        <v>51</v>
      </c>
      <c r="P10327" s="175" t="s">
        <v>49</v>
      </c>
    </row>
    <row r="10328" spans="1:16" ht="17.25">
      <c r="A10328" s="183" t="s">
        <v>20533</v>
      </c>
      <c r="B10328" s="183" t="s">
        <v>20534</v>
      </c>
      <c r="C10328" s="183" t="s">
        <v>49</v>
      </c>
      <c r="D10328" s="183" t="s">
        <v>50</v>
      </c>
      <c r="E10328" s="184"/>
      <c r="F10328" s="184"/>
      <c r="G10328" s="185"/>
      <c r="H10328" s="185"/>
      <c r="I10328" s="184"/>
      <c r="J10328" s="184"/>
      <c r="K10328" s="185" t="s">
        <v>410</v>
      </c>
      <c r="L10328" s="185"/>
      <c r="M10328" s="186"/>
      <c r="N10328" s="61" t="s">
        <v>410</v>
      </c>
      <c r="P10328" s="175" t="s">
        <v>49</v>
      </c>
    </row>
    <row r="10329" spans="1:16" ht="17.25">
      <c r="A10329" s="183" t="s">
        <v>20535</v>
      </c>
      <c r="B10329" s="183" t="s">
        <v>20536</v>
      </c>
      <c r="C10329" s="183" t="s">
        <v>49</v>
      </c>
      <c r="D10329" s="183" t="s">
        <v>50</v>
      </c>
      <c r="E10329" s="184">
        <v>186</v>
      </c>
      <c r="F10329" s="184">
        <v>135</v>
      </c>
      <c r="G10329" s="188" t="s">
        <v>356</v>
      </c>
      <c r="H10329" s="185"/>
      <c r="I10329" s="184">
        <v>39.52</v>
      </c>
      <c r="J10329" s="184">
        <v>174.52</v>
      </c>
      <c r="K10329" s="183">
        <v>135</v>
      </c>
      <c r="L10329" s="183"/>
      <c r="M10329" s="186"/>
      <c r="N10329" s="61" t="s">
        <v>51</v>
      </c>
      <c r="P10329" s="175" t="s">
        <v>49</v>
      </c>
    </row>
    <row r="10330" spans="1:16" ht="17.25">
      <c r="A10330" s="183" t="s">
        <v>20537</v>
      </c>
      <c r="B10330" s="183" t="s">
        <v>20538</v>
      </c>
      <c r="C10330" s="183" t="s">
        <v>49</v>
      </c>
      <c r="D10330" s="183" t="s">
        <v>50</v>
      </c>
      <c r="E10330" s="184"/>
      <c r="F10330" s="184"/>
      <c r="G10330" s="185"/>
      <c r="H10330" s="185"/>
      <c r="I10330" s="184"/>
      <c r="J10330" s="184"/>
      <c r="K10330" s="185" t="s">
        <v>410</v>
      </c>
      <c r="L10330" s="185"/>
      <c r="M10330" s="186"/>
      <c r="N10330" s="61" t="s">
        <v>410</v>
      </c>
      <c r="P10330" s="175" t="s">
        <v>49</v>
      </c>
    </row>
    <row r="10331" spans="1:16" ht="17.25">
      <c r="A10331" s="183" t="s">
        <v>20539</v>
      </c>
      <c r="B10331" s="183" t="s">
        <v>20540</v>
      </c>
      <c r="C10331" s="183" t="s">
        <v>49</v>
      </c>
      <c r="D10331" s="183" t="s">
        <v>50</v>
      </c>
      <c r="E10331" s="184">
        <v>248</v>
      </c>
      <c r="F10331" s="184">
        <v>225</v>
      </c>
      <c r="G10331" s="185" t="s">
        <v>137</v>
      </c>
      <c r="H10331" s="185"/>
      <c r="I10331" s="184">
        <v>81.12</v>
      </c>
      <c r="J10331" s="184">
        <v>306.12</v>
      </c>
      <c r="K10331" s="185">
        <v>246</v>
      </c>
      <c r="L10331" s="185"/>
      <c r="M10331" s="186"/>
      <c r="N10331" s="61" t="s">
        <v>51</v>
      </c>
      <c r="P10331" s="175" t="s">
        <v>49</v>
      </c>
    </row>
    <row r="10332" spans="1:16" ht="17.25">
      <c r="A10332" s="183" t="s">
        <v>20541</v>
      </c>
      <c r="B10332" s="183" t="s">
        <v>20542</v>
      </c>
      <c r="C10332" s="183" t="s">
        <v>49</v>
      </c>
      <c r="D10332" s="183" t="s">
        <v>50</v>
      </c>
      <c r="E10332" s="184">
        <v>187</v>
      </c>
      <c r="F10332" s="184">
        <v>120</v>
      </c>
      <c r="G10332" s="185" t="s">
        <v>1174</v>
      </c>
      <c r="H10332" s="185"/>
      <c r="I10332" s="184">
        <v>39.22</v>
      </c>
      <c r="J10332" s="184">
        <v>159.22</v>
      </c>
      <c r="K10332" s="185">
        <v>164</v>
      </c>
      <c r="L10332" s="185"/>
      <c r="M10332" s="186"/>
      <c r="N10332" s="61" t="s">
        <v>51</v>
      </c>
      <c r="P10332" s="175" t="s">
        <v>49</v>
      </c>
    </row>
    <row r="10333" spans="1:16" ht="17.25">
      <c r="A10333" s="183" t="s">
        <v>20543</v>
      </c>
      <c r="B10333" s="183" t="s">
        <v>20544</v>
      </c>
      <c r="C10333" s="183" t="s">
        <v>49</v>
      </c>
      <c r="D10333" s="183" t="s">
        <v>50</v>
      </c>
      <c r="E10333" s="184"/>
      <c r="F10333" s="184"/>
      <c r="G10333" s="185"/>
      <c r="H10333" s="185"/>
      <c r="I10333" s="184"/>
      <c r="J10333" s="184"/>
      <c r="K10333" s="185" t="s">
        <v>410</v>
      </c>
      <c r="L10333" s="185"/>
      <c r="M10333" s="186"/>
      <c r="N10333" s="61" t="s">
        <v>410</v>
      </c>
      <c r="P10333" s="175" t="s">
        <v>49</v>
      </c>
    </row>
    <row r="10334" spans="1:16" ht="17.25">
      <c r="A10334" s="183" t="s">
        <v>20545</v>
      </c>
      <c r="B10334" s="183" t="s">
        <v>20546</v>
      </c>
      <c r="C10334" s="183" t="s">
        <v>49</v>
      </c>
      <c r="D10334" s="183" t="s">
        <v>50</v>
      </c>
      <c r="E10334" s="184"/>
      <c r="F10334" s="184"/>
      <c r="G10334" s="185"/>
      <c r="H10334" s="185"/>
      <c r="I10334" s="184"/>
      <c r="J10334" s="184"/>
      <c r="K10334" s="185" t="s">
        <v>410</v>
      </c>
      <c r="L10334" s="185"/>
      <c r="M10334" s="186"/>
      <c r="N10334" s="61" t="s">
        <v>410</v>
      </c>
      <c r="P10334" s="175" t="s">
        <v>49</v>
      </c>
    </row>
    <row r="10335" spans="1:16" ht="17.25">
      <c r="A10335" s="183" t="s">
        <v>20547</v>
      </c>
      <c r="B10335" s="183" t="s">
        <v>20548</v>
      </c>
      <c r="C10335" s="183" t="s">
        <v>49</v>
      </c>
      <c r="D10335" s="183" t="s">
        <v>50</v>
      </c>
      <c r="E10335" s="184"/>
      <c r="F10335" s="184"/>
      <c r="G10335" s="188"/>
      <c r="H10335" s="185"/>
      <c r="I10335" s="184"/>
      <c r="J10335" s="184"/>
      <c r="K10335" s="185" t="s">
        <v>410</v>
      </c>
      <c r="L10335" s="185"/>
      <c r="M10335" s="186"/>
      <c r="N10335" s="61" t="s">
        <v>410</v>
      </c>
      <c r="P10335" s="175" t="s">
        <v>49</v>
      </c>
    </row>
    <row r="10336" spans="1:16" ht="17.25">
      <c r="A10336" s="183" t="s">
        <v>20549</v>
      </c>
      <c r="B10336" s="183" t="s">
        <v>20550</v>
      </c>
      <c r="C10336" s="183" t="s">
        <v>49</v>
      </c>
      <c r="D10336" s="183" t="s">
        <v>50</v>
      </c>
      <c r="E10336" s="184"/>
      <c r="F10336" s="184"/>
      <c r="G10336" s="188"/>
      <c r="H10336" s="185"/>
      <c r="I10336" s="184"/>
      <c r="J10336" s="184"/>
      <c r="K10336" s="185" t="s">
        <v>410</v>
      </c>
      <c r="L10336" s="185"/>
      <c r="M10336" s="186"/>
      <c r="N10336" s="61" t="s">
        <v>410</v>
      </c>
      <c r="P10336" s="175" t="s">
        <v>49</v>
      </c>
    </row>
    <row r="10337" spans="1:16" ht="17.25">
      <c r="A10337" s="183" t="s">
        <v>20551</v>
      </c>
      <c r="B10337" s="183" t="s">
        <v>20552</v>
      </c>
      <c r="C10337" s="183" t="s">
        <v>49</v>
      </c>
      <c r="D10337" s="183" t="s">
        <v>50</v>
      </c>
      <c r="E10337" s="184"/>
      <c r="F10337" s="184"/>
      <c r="G10337" s="185"/>
      <c r="H10337" s="185"/>
      <c r="I10337" s="184"/>
      <c r="J10337" s="184"/>
      <c r="K10337" s="183" t="s">
        <v>410</v>
      </c>
      <c r="L10337" s="183"/>
      <c r="M10337" s="186"/>
      <c r="N10337" s="61" t="s">
        <v>410</v>
      </c>
      <c r="P10337" s="175" t="s">
        <v>49</v>
      </c>
    </row>
    <row r="10338" spans="1:16" ht="17.25">
      <c r="A10338" s="183" t="s">
        <v>20553</v>
      </c>
      <c r="B10338" s="183" t="s">
        <v>20554</v>
      </c>
      <c r="C10338" s="183" t="s">
        <v>49</v>
      </c>
      <c r="D10338" s="183" t="s">
        <v>50</v>
      </c>
      <c r="E10338" s="184">
        <v>204</v>
      </c>
      <c r="F10338" s="184">
        <v>204</v>
      </c>
      <c r="G10338" s="185"/>
      <c r="H10338" s="185"/>
      <c r="I10338" s="184">
        <v>79.65</v>
      </c>
      <c r="J10338" s="184">
        <v>283.65</v>
      </c>
      <c r="K10338" s="185">
        <v>0</v>
      </c>
      <c r="L10338" s="185"/>
      <c r="M10338" s="186"/>
      <c r="N10338" s="61" t="s">
        <v>51</v>
      </c>
      <c r="P10338" s="175" t="s">
        <v>49</v>
      </c>
    </row>
    <row r="10339" spans="1:16" ht="17.25">
      <c r="A10339" s="183" t="s">
        <v>20555</v>
      </c>
      <c r="B10339" s="183" t="s">
        <v>20556</v>
      </c>
      <c r="C10339" s="183" t="s">
        <v>49</v>
      </c>
      <c r="D10339" s="183" t="s">
        <v>50</v>
      </c>
      <c r="E10339" s="184"/>
      <c r="F10339" s="184"/>
      <c r="G10339" s="185"/>
      <c r="H10339" s="185"/>
      <c r="I10339" s="184"/>
      <c r="J10339" s="184"/>
      <c r="K10339" s="185" t="s">
        <v>410</v>
      </c>
      <c r="L10339" s="185"/>
      <c r="M10339" s="186"/>
      <c r="N10339" s="61" t="s">
        <v>410</v>
      </c>
      <c r="P10339" s="175" t="s">
        <v>49</v>
      </c>
    </row>
    <row r="10340" spans="1:16" ht="17.25">
      <c r="A10340" s="183" t="s">
        <v>20557</v>
      </c>
      <c r="B10340" s="183" t="s">
        <v>20558</v>
      </c>
      <c r="C10340" s="183" t="s">
        <v>49</v>
      </c>
      <c r="D10340" s="183" t="s">
        <v>50</v>
      </c>
      <c r="E10340" s="184">
        <v>206</v>
      </c>
      <c r="F10340" s="184">
        <v>206</v>
      </c>
      <c r="G10340" s="188"/>
      <c r="H10340" s="185"/>
      <c r="I10340" s="184">
        <v>41.9</v>
      </c>
      <c r="J10340" s="184">
        <v>247.9</v>
      </c>
      <c r="K10340" s="185">
        <v>130</v>
      </c>
      <c r="L10340" s="185"/>
      <c r="M10340" s="186"/>
      <c r="N10340" s="61" t="s">
        <v>51</v>
      </c>
      <c r="P10340" s="175" t="s">
        <v>49</v>
      </c>
    </row>
    <row r="10341" spans="1:16" ht="17.25">
      <c r="A10341" s="183" t="s">
        <v>20559</v>
      </c>
      <c r="B10341" s="183" t="s">
        <v>20560</v>
      </c>
      <c r="C10341" s="183" t="s">
        <v>49</v>
      </c>
      <c r="D10341" s="183" t="s">
        <v>50</v>
      </c>
      <c r="E10341" s="184">
        <v>142</v>
      </c>
      <c r="F10341" s="184">
        <v>100</v>
      </c>
      <c r="G10341" s="185" t="s">
        <v>649</v>
      </c>
      <c r="H10341" s="185"/>
      <c r="I10341" s="184">
        <v>46.11</v>
      </c>
      <c r="J10341" s="184">
        <v>146.11</v>
      </c>
      <c r="K10341" s="185">
        <v>0</v>
      </c>
      <c r="L10341" s="185"/>
      <c r="M10341" s="186"/>
      <c r="N10341" s="61" t="s">
        <v>51</v>
      </c>
      <c r="P10341" s="175" t="s">
        <v>49</v>
      </c>
    </row>
    <row r="10342" spans="1:16" ht="17.25">
      <c r="A10342" s="183" t="s">
        <v>20561</v>
      </c>
      <c r="B10342" s="183" t="s">
        <v>20562</v>
      </c>
      <c r="C10342" s="183" t="s">
        <v>49</v>
      </c>
      <c r="D10342" s="183" t="s">
        <v>50</v>
      </c>
      <c r="E10342" s="184">
        <v>246</v>
      </c>
      <c r="F10342" s="184">
        <v>165</v>
      </c>
      <c r="G10342" s="188" t="s">
        <v>652</v>
      </c>
      <c r="H10342" s="185"/>
      <c r="I10342" s="184">
        <v>49.28</v>
      </c>
      <c r="J10342" s="184">
        <v>214.28</v>
      </c>
      <c r="K10342" s="183">
        <v>0</v>
      </c>
      <c r="L10342" s="183"/>
      <c r="M10342" s="186"/>
      <c r="N10342" s="61" t="s">
        <v>51</v>
      </c>
      <c r="P10342" s="175" t="s">
        <v>49</v>
      </c>
    </row>
    <row r="10343" spans="1:16" ht="17.25">
      <c r="A10343" s="183" t="s">
        <v>20563</v>
      </c>
      <c r="B10343" s="183" t="s">
        <v>20564</v>
      </c>
      <c r="C10343" s="183" t="s">
        <v>49</v>
      </c>
      <c r="D10343" s="183" t="s">
        <v>50</v>
      </c>
      <c r="E10343" s="184">
        <v>259</v>
      </c>
      <c r="F10343" s="184">
        <v>205</v>
      </c>
      <c r="G10343" s="185" t="s">
        <v>688</v>
      </c>
      <c r="H10343" s="185"/>
      <c r="I10343" s="184">
        <v>81.42</v>
      </c>
      <c r="J10343" s="184">
        <v>286.42</v>
      </c>
      <c r="K10343" s="185">
        <v>19</v>
      </c>
      <c r="L10343" s="185"/>
      <c r="M10343" s="186"/>
      <c r="N10343" s="61" t="s">
        <v>51</v>
      </c>
      <c r="P10343" s="175" t="s">
        <v>49</v>
      </c>
    </row>
    <row r="10344" spans="1:16" ht="17.25">
      <c r="A10344" s="183" t="s">
        <v>20565</v>
      </c>
      <c r="B10344" s="183" t="s">
        <v>20566</v>
      </c>
      <c r="C10344" s="183" t="s">
        <v>49</v>
      </c>
      <c r="D10344" s="183" t="s">
        <v>50</v>
      </c>
      <c r="E10344" s="184">
        <v>187</v>
      </c>
      <c r="F10344" s="184">
        <v>187</v>
      </c>
      <c r="G10344" s="185"/>
      <c r="H10344" s="185"/>
      <c r="I10344" s="184">
        <v>44.35</v>
      </c>
      <c r="J10344" s="184">
        <v>231.35</v>
      </c>
      <c r="K10344" s="185">
        <v>0</v>
      </c>
      <c r="L10344" s="185" t="s">
        <v>372</v>
      </c>
      <c r="M10344" s="186" t="s">
        <v>1381</v>
      </c>
      <c r="N10344" s="61" t="s">
        <v>51</v>
      </c>
      <c r="P10344" s="175" t="s">
        <v>49</v>
      </c>
    </row>
    <row r="10345" spans="1:16" ht="17.25">
      <c r="A10345" s="183" t="s">
        <v>20567</v>
      </c>
      <c r="B10345" s="183" t="s">
        <v>20568</v>
      </c>
      <c r="C10345" s="183" t="s">
        <v>49</v>
      </c>
      <c r="D10345" s="183" t="s">
        <v>50</v>
      </c>
      <c r="E10345" s="184">
        <v>197</v>
      </c>
      <c r="F10345" s="184">
        <v>120</v>
      </c>
      <c r="G10345" s="188" t="s">
        <v>1321</v>
      </c>
      <c r="H10345" s="185"/>
      <c r="I10345" s="184">
        <v>51.26</v>
      </c>
      <c r="J10345" s="184">
        <v>171.26</v>
      </c>
      <c r="K10345" s="185">
        <v>174</v>
      </c>
      <c r="L10345" s="185" t="s">
        <v>130</v>
      </c>
      <c r="M10345" s="186" t="s">
        <v>1514</v>
      </c>
      <c r="N10345" s="61" t="s">
        <v>51</v>
      </c>
      <c r="P10345" s="175" t="s">
        <v>49</v>
      </c>
    </row>
    <row r="10346" spans="1:16" ht="17.25">
      <c r="A10346" s="183" t="s">
        <v>20569</v>
      </c>
      <c r="B10346" s="183" t="s">
        <v>20570</v>
      </c>
      <c r="C10346" s="183" t="s">
        <v>49</v>
      </c>
      <c r="D10346" s="183" t="s">
        <v>50</v>
      </c>
      <c r="E10346" s="184"/>
      <c r="F10346" s="184"/>
      <c r="G10346" s="185"/>
      <c r="H10346" s="185"/>
      <c r="I10346" s="184"/>
      <c r="J10346" s="184"/>
      <c r="K10346" s="185" t="s">
        <v>410</v>
      </c>
      <c r="L10346" s="185"/>
      <c r="M10346" s="186"/>
      <c r="N10346" s="61" t="s">
        <v>410</v>
      </c>
      <c r="P10346" s="175" t="s">
        <v>49</v>
      </c>
    </row>
    <row r="10347" spans="1:16" ht="17.25">
      <c r="A10347" s="183" t="s">
        <v>20571</v>
      </c>
      <c r="B10347" s="183" t="s">
        <v>20572</v>
      </c>
      <c r="C10347" s="183" t="s">
        <v>49</v>
      </c>
      <c r="D10347" s="183" t="s">
        <v>50</v>
      </c>
      <c r="E10347" s="184"/>
      <c r="F10347" s="184"/>
      <c r="G10347" s="185"/>
      <c r="H10347" s="185"/>
      <c r="I10347" s="184"/>
      <c r="J10347" s="184"/>
      <c r="K10347" s="185" t="s">
        <v>410</v>
      </c>
      <c r="L10347" s="185"/>
      <c r="M10347" s="186"/>
      <c r="N10347" s="61" t="s">
        <v>410</v>
      </c>
      <c r="P10347" s="175" t="s">
        <v>49</v>
      </c>
    </row>
    <row r="10348" spans="1:16" ht="17.25">
      <c r="A10348" s="183" t="s">
        <v>20573</v>
      </c>
      <c r="B10348" s="183" t="s">
        <v>20574</v>
      </c>
      <c r="C10348" s="183" t="s">
        <v>49</v>
      </c>
      <c r="D10348" s="183" t="s">
        <v>50</v>
      </c>
      <c r="E10348" s="184"/>
      <c r="F10348" s="184"/>
      <c r="G10348" s="185"/>
      <c r="H10348" s="185"/>
      <c r="I10348" s="184"/>
      <c r="J10348" s="184"/>
      <c r="K10348" s="185" t="s">
        <v>410</v>
      </c>
      <c r="L10348" s="185"/>
      <c r="M10348" s="186"/>
      <c r="N10348" s="61" t="s">
        <v>410</v>
      </c>
      <c r="P10348" s="175" t="s">
        <v>49</v>
      </c>
    </row>
    <row r="10349" spans="1:16" ht="17.25">
      <c r="A10349" s="183" t="s">
        <v>20575</v>
      </c>
      <c r="B10349" s="183" t="s">
        <v>20576</v>
      </c>
      <c r="C10349" s="183" t="s">
        <v>49</v>
      </c>
      <c r="D10349" s="183" t="s">
        <v>50</v>
      </c>
      <c r="E10349" s="184"/>
      <c r="F10349" s="184"/>
      <c r="G10349" s="185"/>
      <c r="H10349" s="185"/>
      <c r="I10349" s="184"/>
      <c r="J10349" s="184"/>
      <c r="K10349" s="185" t="s">
        <v>410</v>
      </c>
      <c r="L10349" s="185"/>
      <c r="M10349" s="186"/>
      <c r="N10349" s="61" t="s">
        <v>410</v>
      </c>
      <c r="P10349" s="175" t="s">
        <v>49</v>
      </c>
    </row>
    <row r="10350" spans="1:16" ht="17.25">
      <c r="A10350" s="183" t="s">
        <v>20577</v>
      </c>
      <c r="B10350" s="183" t="s">
        <v>20578</v>
      </c>
      <c r="C10350" s="183" t="s">
        <v>49</v>
      </c>
      <c r="D10350" s="183" t="s">
        <v>50</v>
      </c>
      <c r="E10350" s="184"/>
      <c r="F10350" s="184"/>
      <c r="G10350" s="185"/>
      <c r="H10350" s="185"/>
      <c r="I10350" s="184"/>
      <c r="J10350" s="184"/>
      <c r="K10350" s="185" t="s">
        <v>410</v>
      </c>
      <c r="L10350" s="185"/>
      <c r="M10350" s="186"/>
      <c r="N10350" s="61" t="s">
        <v>410</v>
      </c>
      <c r="P10350" s="175" t="s">
        <v>49</v>
      </c>
    </row>
    <row r="10351" spans="1:16" ht="17.25">
      <c r="A10351" s="183" t="s">
        <v>20579</v>
      </c>
      <c r="B10351" s="183" t="s">
        <v>20580</v>
      </c>
      <c r="C10351" s="183" t="s">
        <v>49</v>
      </c>
      <c r="D10351" s="183" t="s">
        <v>50</v>
      </c>
      <c r="E10351" s="184">
        <v>156</v>
      </c>
      <c r="F10351" s="184">
        <v>156</v>
      </c>
      <c r="G10351" s="185"/>
      <c r="H10351" s="185"/>
      <c r="I10351" s="184">
        <v>42.1</v>
      </c>
      <c r="J10351" s="184">
        <v>198.1</v>
      </c>
      <c r="K10351" s="185">
        <v>0</v>
      </c>
      <c r="L10351" s="185"/>
      <c r="M10351" s="186"/>
      <c r="N10351" s="61" t="s">
        <v>51</v>
      </c>
      <c r="P10351" s="175" t="s">
        <v>49</v>
      </c>
    </row>
    <row r="10352" spans="1:16" ht="17.25">
      <c r="A10352" s="183" t="s">
        <v>20581</v>
      </c>
      <c r="B10352" s="183" t="s">
        <v>20582</v>
      </c>
      <c r="C10352" s="183" t="s">
        <v>49</v>
      </c>
      <c r="D10352" s="183" t="s">
        <v>50</v>
      </c>
      <c r="E10352" s="184"/>
      <c r="F10352" s="184"/>
      <c r="G10352" s="185"/>
      <c r="H10352" s="185"/>
      <c r="I10352" s="184"/>
      <c r="J10352" s="184"/>
      <c r="K10352" s="185" t="s">
        <v>410</v>
      </c>
      <c r="L10352" s="185"/>
      <c r="M10352" s="186"/>
      <c r="N10352" s="61" t="s">
        <v>410</v>
      </c>
      <c r="P10352" s="175" t="s">
        <v>49</v>
      </c>
    </row>
    <row r="10353" spans="1:16" ht="17.25">
      <c r="A10353" s="183" t="s">
        <v>20583</v>
      </c>
      <c r="B10353" s="183" t="s">
        <v>20584</v>
      </c>
      <c r="C10353" s="183" t="s">
        <v>49</v>
      </c>
      <c r="D10353" s="183" t="s">
        <v>50</v>
      </c>
      <c r="E10353" s="184"/>
      <c r="F10353" s="184"/>
      <c r="G10353" s="185"/>
      <c r="H10353" s="185"/>
      <c r="I10353" s="184"/>
      <c r="J10353" s="184"/>
      <c r="K10353" s="185" t="s">
        <v>410</v>
      </c>
      <c r="L10353" s="185"/>
      <c r="M10353" s="186"/>
      <c r="N10353" s="61" t="s">
        <v>410</v>
      </c>
      <c r="P10353" s="175" t="s">
        <v>49</v>
      </c>
    </row>
    <row r="10354" spans="1:16" ht="17.25">
      <c r="A10354" s="183" t="s">
        <v>20585</v>
      </c>
      <c r="B10354" s="183" t="s">
        <v>20586</v>
      </c>
      <c r="C10354" s="183" t="s">
        <v>49</v>
      </c>
      <c r="D10354" s="183" t="s">
        <v>50</v>
      </c>
      <c r="E10354" s="184">
        <v>181</v>
      </c>
      <c r="F10354" s="184">
        <v>181</v>
      </c>
      <c r="G10354" s="185"/>
      <c r="H10354" s="185"/>
      <c r="I10354" s="184">
        <v>49.24</v>
      </c>
      <c r="J10354" s="184">
        <v>230.24</v>
      </c>
      <c r="K10354" s="185">
        <v>186</v>
      </c>
      <c r="L10354" s="185" t="s">
        <v>57</v>
      </c>
      <c r="M10354" s="186" t="s">
        <v>551</v>
      </c>
      <c r="N10354" s="61" t="s">
        <v>51</v>
      </c>
      <c r="P10354" s="175" t="s">
        <v>49</v>
      </c>
    </row>
    <row r="10355" spans="1:16" ht="17.25">
      <c r="A10355" s="183" t="s">
        <v>20587</v>
      </c>
      <c r="B10355" s="183" t="s">
        <v>20588</v>
      </c>
      <c r="C10355" s="183" t="s">
        <v>49</v>
      </c>
      <c r="D10355" s="183" t="s">
        <v>50</v>
      </c>
      <c r="E10355" s="184">
        <v>156</v>
      </c>
      <c r="F10355" s="184">
        <v>156</v>
      </c>
      <c r="G10355" s="185"/>
      <c r="H10355" s="185"/>
      <c r="I10355" s="184">
        <v>42.1</v>
      </c>
      <c r="J10355" s="184">
        <v>198.1</v>
      </c>
      <c r="K10355" s="183">
        <v>23</v>
      </c>
      <c r="L10355" s="183" t="s">
        <v>76</v>
      </c>
      <c r="M10355" s="186" t="s">
        <v>217</v>
      </c>
      <c r="N10355" s="61" t="s">
        <v>51</v>
      </c>
      <c r="P10355" s="175" t="s">
        <v>49</v>
      </c>
    </row>
    <row r="10356" spans="1:16" ht="17.25">
      <c r="A10356" s="183" t="s">
        <v>20589</v>
      </c>
      <c r="B10356" s="183" t="s">
        <v>20590</v>
      </c>
      <c r="C10356" s="183" t="s">
        <v>49</v>
      </c>
      <c r="D10356" s="183" t="s">
        <v>50</v>
      </c>
      <c r="E10356" s="184"/>
      <c r="F10356" s="184"/>
      <c r="G10356" s="185"/>
      <c r="H10356" s="185"/>
      <c r="I10356" s="184"/>
      <c r="J10356" s="184"/>
      <c r="K10356" s="183" t="s">
        <v>410</v>
      </c>
      <c r="L10356" s="183"/>
      <c r="M10356" s="186"/>
      <c r="N10356" s="61" t="s">
        <v>410</v>
      </c>
      <c r="P10356" s="175" t="s">
        <v>49</v>
      </c>
    </row>
    <row r="10357" spans="1:16" ht="17.25">
      <c r="A10357" s="183" t="s">
        <v>20591</v>
      </c>
      <c r="B10357" s="183" t="s">
        <v>20592</v>
      </c>
      <c r="C10357" s="183" t="s">
        <v>49</v>
      </c>
      <c r="D10357" s="183" t="s">
        <v>50</v>
      </c>
      <c r="E10357" s="184">
        <v>369</v>
      </c>
      <c r="F10357" s="184">
        <v>369</v>
      </c>
      <c r="G10357" s="185"/>
      <c r="H10357" s="185"/>
      <c r="I10357" s="184">
        <v>125.69</v>
      </c>
      <c r="J10357" s="184">
        <v>494.69</v>
      </c>
      <c r="K10357" s="185">
        <v>117</v>
      </c>
      <c r="L10357" s="185" t="s">
        <v>76</v>
      </c>
      <c r="M10357" s="186" t="s">
        <v>211</v>
      </c>
      <c r="N10357" s="61" t="s">
        <v>51</v>
      </c>
      <c r="P10357" s="175" t="s">
        <v>49</v>
      </c>
    </row>
    <row r="10358" spans="1:16" ht="17.25">
      <c r="A10358" s="183" t="s">
        <v>20593</v>
      </c>
      <c r="B10358" s="183" t="s">
        <v>20594</v>
      </c>
      <c r="C10358" s="183" t="s">
        <v>49</v>
      </c>
      <c r="D10358" s="183" t="s">
        <v>50</v>
      </c>
      <c r="E10358" s="184"/>
      <c r="F10358" s="184"/>
      <c r="G10358" s="185"/>
      <c r="H10358" s="185"/>
      <c r="I10358" s="184"/>
      <c r="J10358" s="184"/>
      <c r="K10358" s="185" t="s">
        <v>410</v>
      </c>
      <c r="L10358" s="185"/>
      <c r="M10358" s="186"/>
      <c r="N10358" s="61" t="s">
        <v>410</v>
      </c>
      <c r="P10358" s="175" t="s">
        <v>49</v>
      </c>
    </row>
    <row r="10359" spans="1:16" ht="17.25">
      <c r="A10359" s="183" t="s">
        <v>20595</v>
      </c>
      <c r="B10359" s="183" t="s">
        <v>20596</v>
      </c>
      <c r="C10359" s="183" t="s">
        <v>49</v>
      </c>
      <c r="D10359" s="183" t="s">
        <v>50</v>
      </c>
      <c r="E10359" s="184">
        <v>269</v>
      </c>
      <c r="F10359" s="184">
        <v>185</v>
      </c>
      <c r="G10359" s="185" t="s">
        <v>421</v>
      </c>
      <c r="H10359" s="185"/>
      <c r="I10359" s="184">
        <v>105.26</v>
      </c>
      <c r="J10359" s="184">
        <v>290.26</v>
      </c>
      <c r="K10359" s="185">
        <v>0</v>
      </c>
      <c r="L10359" s="185"/>
      <c r="M10359" s="186"/>
      <c r="N10359" s="61" t="s">
        <v>51</v>
      </c>
      <c r="P10359" s="175" t="s">
        <v>49</v>
      </c>
    </row>
    <row r="10360" spans="1:16" ht="17.25">
      <c r="A10360" s="183" t="s">
        <v>20597</v>
      </c>
      <c r="B10360" s="183" t="s">
        <v>20598</v>
      </c>
      <c r="C10360" s="183" t="s">
        <v>49</v>
      </c>
      <c r="D10360" s="183" t="s">
        <v>50</v>
      </c>
      <c r="E10360" s="184">
        <v>147</v>
      </c>
      <c r="F10360" s="184">
        <v>85</v>
      </c>
      <c r="G10360" s="185" t="s">
        <v>5065</v>
      </c>
      <c r="H10360" s="185"/>
      <c r="I10360" s="184">
        <v>42.63</v>
      </c>
      <c r="J10360" s="184">
        <v>127.63</v>
      </c>
      <c r="K10360" s="185">
        <v>70</v>
      </c>
      <c r="L10360" s="185" t="s">
        <v>57</v>
      </c>
      <c r="M10360" s="186" t="s">
        <v>2369</v>
      </c>
      <c r="N10360" s="61" t="s">
        <v>51</v>
      </c>
      <c r="P10360" s="175" t="s">
        <v>49</v>
      </c>
    </row>
    <row r="10361" spans="1:16" ht="17.25">
      <c r="A10361" s="183" t="s">
        <v>20599</v>
      </c>
      <c r="B10361" s="183" t="s">
        <v>20600</v>
      </c>
      <c r="C10361" s="183" t="s">
        <v>49</v>
      </c>
      <c r="D10361" s="183" t="s">
        <v>50</v>
      </c>
      <c r="E10361" s="184">
        <v>157</v>
      </c>
      <c r="F10361" s="184">
        <v>85</v>
      </c>
      <c r="G10361" s="185" t="s">
        <v>291</v>
      </c>
      <c r="H10361" s="185"/>
      <c r="I10361" s="184">
        <v>42.63</v>
      </c>
      <c r="J10361" s="184">
        <v>127.63</v>
      </c>
      <c r="K10361" s="185">
        <v>66</v>
      </c>
      <c r="L10361" s="185"/>
      <c r="M10361" s="186"/>
      <c r="N10361" s="61" t="s">
        <v>51</v>
      </c>
      <c r="P10361" s="175" t="s">
        <v>49</v>
      </c>
    </row>
    <row r="10362" spans="1:16" ht="17.25">
      <c r="A10362" s="183" t="s">
        <v>20601</v>
      </c>
      <c r="B10362" s="183" t="s">
        <v>20602</v>
      </c>
      <c r="C10362" s="183" t="s">
        <v>49</v>
      </c>
      <c r="D10362" s="183" t="s">
        <v>50</v>
      </c>
      <c r="E10362" s="184">
        <v>157</v>
      </c>
      <c r="F10362" s="184">
        <v>85</v>
      </c>
      <c r="G10362" s="185" t="s">
        <v>291</v>
      </c>
      <c r="H10362" s="185"/>
      <c r="I10362" s="184">
        <v>42.63</v>
      </c>
      <c r="J10362" s="184">
        <v>127.63</v>
      </c>
      <c r="K10362" s="185">
        <v>112</v>
      </c>
      <c r="L10362" s="185" t="s">
        <v>76</v>
      </c>
      <c r="M10362" s="186" t="s">
        <v>2369</v>
      </c>
      <c r="N10362" s="61" t="s">
        <v>51</v>
      </c>
      <c r="P10362" s="175" t="s">
        <v>49</v>
      </c>
    </row>
    <row r="10363" spans="1:16" ht="17.25">
      <c r="A10363" s="183" t="s">
        <v>20603</v>
      </c>
      <c r="B10363" s="183" t="s">
        <v>20604</v>
      </c>
      <c r="C10363" s="183" t="s">
        <v>97</v>
      </c>
      <c r="D10363" s="183" t="s">
        <v>98</v>
      </c>
      <c r="E10363" s="184"/>
      <c r="F10363" s="184"/>
      <c r="G10363" s="185"/>
      <c r="H10363" s="185"/>
      <c r="I10363" s="184"/>
      <c r="J10363" s="184"/>
      <c r="K10363" s="185" t="s">
        <v>410</v>
      </c>
      <c r="L10363" s="185"/>
      <c r="M10363" s="186"/>
      <c r="N10363" s="61" t="s">
        <v>410</v>
      </c>
      <c r="P10363" s="175" t="s">
        <v>97</v>
      </c>
    </row>
    <row r="10364" spans="1:16" ht="17.25">
      <c r="A10364" s="183" t="s">
        <v>20605</v>
      </c>
      <c r="B10364" s="183" t="s">
        <v>20606</v>
      </c>
      <c r="C10364" s="183" t="s">
        <v>97</v>
      </c>
      <c r="D10364" s="183" t="s">
        <v>98</v>
      </c>
      <c r="E10364" s="184"/>
      <c r="F10364" s="184"/>
      <c r="G10364" s="185"/>
      <c r="H10364" s="185"/>
      <c r="I10364" s="184"/>
      <c r="J10364" s="184"/>
      <c r="K10364" s="185" t="s">
        <v>410</v>
      </c>
      <c r="L10364" s="185"/>
      <c r="M10364" s="186"/>
      <c r="N10364" s="61" t="s">
        <v>410</v>
      </c>
      <c r="P10364" s="175" t="s">
        <v>97</v>
      </c>
    </row>
    <row r="10365" spans="1:16" ht="17.25">
      <c r="A10365" s="183" t="s">
        <v>20607</v>
      </c>
      <c r="B10365" s="183" t="s">
        <v>20608</v>
      </c>
      <c r="C10365" s="183" t="s">
        <v>97</v>
      </c>
      <c r="D10365" s="183" t="s">
        <v>98</v>
      </c>
      <c r="E10365" s="184">
        <v>113</v>
      </c>
      <c r="F10365" s="184">
        <v>75</v>
      </c>
      <c r="G10365" s="188" t="s">
        <v>1052</v>
      </c>
      <c r="H10365" s="185"/>
      <c r="I10365" s="184">
        <v>41.9</v>
      </c>
      <c r="J10365" s="184">
        <v>116.9</v>
      </c>
      <c r="K10365" s="185">
        <v>243</v>
      </c>
      <c r="L10365" s="185"/>
      <c r="M10365" s="186"/>
      <c r="N10365" s="61" t="s">
        <v>51</v>
      </c>
      <c r="P10365" s="175" t="s">
        <v>97</v>
      </c>
    </row>
    <row r="10366" spans="1:16" ht="17.25">
      <c r="A10366" s="183" t="s">
        <v>20609</v>
      </c>
      <c r="B10366" s="183" t="s">
        <v>20610</v>
      </c>
      <c r="C10366" s="183" t="s">
        <v>97</v>
      </c>
      <c r="D10366" s="183" t="s">
        <v>98</v>
      </c>
      <c r="E10366" s="184">
        <v>235</v>
      </c>
      <c r="F10366" s="184">
        <v>187</v>
      </c>
      <c r="G10366" s="188" t="s">
        <v>688</v>
      </c>
      <c r="H10366" s="185"/>
      <c r="I10366" s="184">
        <v>83.6</v>
      </c>
      <c r="J10366" s="184">
        <v>270.6</v>
      </c>
      <c r="K10366" s="185">
        <v>0</v>
      </c>
      <c r="L10366" s="185"/>
      <c r="M10366" s="186"/>
      <c r="N10366" s="61" t="s">
        <v>51</v>
      </c>
      <c r="P10366" s="175" t="s">
        <v>97</v>
      </c>
    </row>
    <row r="10367" spans="1:16" ht="17.25">
      <c r="A10367" s="183" t="s">
        <v>20611</v>
      </c>
      <c r="B10367" s="183" t="s">
        <v>20612</v>
      </c>
      <c r="C10367" s="183" t="s">
        <v>97</v>
      </c>
      <c r="D10367" s="183" t="s">
        <v>98</v>
      </c>
      <c r="E10367" s="184">
        <v>235</v>
      </c>
      <c r="F10367" s="184">
        <v>175</v>
      </c>
      <c r="G10367" s="185" t="s">
        <v>924</v>
      </c>
      <c r="H10367" s="185"/>
      <c r="I10367" s="184">
        <v>83.6</v>
      </c>
      <c r="J10367" s="184">
        <v>258.6</v>
      </c>
      <c r="K10367" s="185">
        <v>99</v>
      </c>
      <c r="L10367" s="185" t="s">
        <v>57</v>
      </c>
      <c r="M10367" s="186" t="s">
        <v>1514</v>
      </c>
      <c r="N10367" s="61" t="s">
        <v>51</v>
      </c>
      <c r="P10367" s="175" t="s">
        <v>97</v>
      </c>
    </row>
    <row r="10368" spans="1:16" ht="17.25">
      <c r="A10368" s="183" t="s">
        <v>20613</v>
      </c>
      <c r="B10368" s="183" t="s">
        <v>20614</v>
      </c>
      <c r="C10368" s="183" t="s">
        <v>97</v>
      </c>
      <c r="D10368" s="183" t="s">
        <v>98</v>
      </c>
      <c r="E10368" s="184">
        <v>235</v>
      </c>
      <c r="F10368" s="184">
        <v>175</v>
      </c>
      <c r="G10368" s="185" t="s">
        <v>924</v>
      </c>
      <c r="H10368" s="185"/>
      <c r="I10368" s="184">
        <v>83.6</v>
      </c>
      <c r="J10368" s="184">
        <v>258.6</v>
      </c>
      <c r="K10368" s="185">
        <v>101</v>
      </c>
      <c r="L10368" s="185" t="s">
        <v>76</v>
      </c>
      <c r="M10368" s="186" t="s">
        <v>1514</v>
      </c>
      <c r="N10368" s="61" t="s">
        <v>51</v>
      </c>
      <c r="P10368" s="175" t="s">
        <v>97</v>
      </c>
    </row>
    <row r="10369" spans="1:16" ht="17.25">
      <c r="A10369" s="183" t="s">
        <v>20615</v>
      </c>
      <c r="B10369" s="183" t="s">
        <v>20616</v>
      </c>
      <c r="C10369" s="183" t="s">
        <v>97</v>
      </c>
      <c r="D10369" s="183" t="s">
        <v>98</v>
      </c>
      <c r="E10369" s="184">
        <v>235</v>
      </c>
      <c r="F10369" s="184">
        <v>180</v>
      </c>
      <c r="G10369" s="188" t="s">
        <v>1652</v>
      </c>
      <c r="H10369" s="185"/>
      <c r="I10369" s="184">
        <v>83.6</v>
      </c>
      <c r="J10369" s="184">
        <v>263.6</v>
      </c>
      <c r="K10369" s="185">
        <v>67</v>
      </c>
      <c r="L10369" s="185" t="s">
        <v>57</v>
      </c>
      <c r="M10369" s="186" t="s">
        <v>1105</v>
      </c>
      <c r="N10369" s="61" t="s">
        <v>51</v>
      </c>
      <c r="P10369" s="175" t="s">
        <v>97</v>
      </c>
    </row>
    <row r="10370" spans="1:16" ht="17.25">
      <c r="A10370" s="183" t="s">
        <v>20617</v>
      </c>
      <c r="B10370" s="183" t="s">
        <v>20618</v>
      </c>
      <c r="C10370" s="183" t="s">
        <v>97</v>
      </c>
      <c r="D10370" s="183" t="s">
        <v>98</v>
      </c>
      <c r="E10370" s="184">
        <v>113</v>
      </c>
      <c r="F10370" s="184">
        <v>75</v>
      </c>
      <c r="G10370" s="185" t="s">
        <v>1052</v>
      </c>
      <c r="H10370" s="185"/>
      <c r="I10370" s="184">
        <v>41.9</v>
      </c>
      <c r="J10370" s="184">
        <v>116.9</v>
      </c>
      <c r="K10370" s="185">
        <v>101</v>
      </c>
      <c r="L10370" s="185"/>
      <c r="M10370" s="186"/>
      <c r="N10370" s="61" t="s">
        <v>51</v>
      </c>
      <c r="P10370" s="175" t="s">
        <v>97</v>
      </c>
    </row>
    <row r="10371" spans="1:16" ht="17.25">
      <c r="A10371" s="183" t="s">
        <v>20619</v>
      </c>
      <c r="B10371" s="183" t="s">
        <v>20620</v>
      </c>
      <c r="C10371" s="183" t="s">
        <v>97</v>
      </c>
      <c r="D10371" s="183" t="s">
        <v>98</v>
      </c>
      <c r="E10371" s="184">
        <v>165</v>
      </c>
      <c r="F10371" s="184">
        <v>133</v>
      </c>
      <c r="G10371" s="185" t="s">
        <v>99</v>
      </c>
      <c r="H10371" s="185"/>
      <c r="I10371" s="184">
        <v>42.1</v>
      </c>
      <c r="J10371" s="184">
        <v>175.1</v>
      </c>
      <c r="K10371" s="183">
        <v>0</v>
      </c>
      <c r="L10371" s="183"/>
      <c r="M10371" s="186"/>
      <c r="N10371" s="61" t="s">
        <v>51</v>
      </c>
      <c r="P10371" s="175" t="s">
        <v>97</v>
      </c>
    </row>
    <row r="10372" spans="1:16" ht="17.25">
      <c r="A10372" s="183" t="s">
        <v>20621</v>
      </c>
      <c r="B10372" s="183" t="s">
        <v>20622</v>
      </c>
      <c r="C10372" s="183" t="s">
        <v>97</v>
      </c>
      <c r="D10372" s="183" t="s">
        <v>98</v>
      </c>
      <c r="E10372" s="184"/>
      <c r="F10372" s="184"/>
      <c r="G10372" s="185"/>
      <c r="H10372" s="185"/>
      <c r="I10372" s="184"/>
      <c r="J10372" s="184"/>
      <c r="K10372" s="185" t="s">
        <v>410</v>
      </c>
      <c r="L10372" s="185"/>
      <c r="M10372" s="186"/>
      <c r="N10372" s="61" t="s">
        <v>410</v>
      </c>
      <c r="P10372" s="175" t="s">
        <v>97</v>
      </c>
    </row>
    <row r="10373" spans="1:16" ht="17.25">
      <c r="A10373" s="183" t="s">
        <v>20623</v>
      </c>
      <c r="B10373" s="183" t="s">
        <v>20624</v>
      </c>
      <c r="C10373" s="183" t="s">
        <v>97</v>
      </c>
      <c r="D10373" s="183" t="s">
        <v>98</v>
      </c>
      <c r="E10373" s="184"/>
      <c r="F10373" s="184"/>
      <c r="G10373" s="185"/>
      <c r="H10373" s="185"/>
      <c r="I10373" s="184"/>
      <c r="J10373" s="184"/>
      <c r="K10373" s="185" t="s">
        <v>410</v>
      </c>
      <c r="L10373" s="185"/>
      <c r="M10373" s="186"/>
      <c r="N10373" s="61" t="s">
        <v>410</v>
      </c>
      <c r="P10373" s="175" t="s">
        <v>97</v>
      </c>
    </row>
    <row r="10374" spans="1:16" ht="17.25">
      <c r="A10374" s="183" t="s">
        <v>20625</v>
      </c>
      <c r="B10374" s="183" t="s">
        <v>20626</v>
      </c>
      <c r="C10374" s="183" t="s">
        <v>97</v>
      </c>
      <c r="D10374" s="183" t="s">
        <v>98</v>
      </c>
      <c r="E10374" s="184"/>
      <c r="F10374" s="184"/>
      <c r="G10374" s="185"/>
      <c r="H10374" s="185"/>
      <c r="I10374" s="184"/>
      <c r="J10374" s="184"/>
      <c r="K10374" s="185" t="s">
        <v>410</v>
      </c>
      <c r="L10374" s="185"/>
      <c r="M10374" s="186"/>
      <c r="N10374" s="61" t="s">
        <v>410</v>
      </c>
      <c r="P10374" s="175" t="s">
        <v>97</v>
      </c>
    </row>
    <row r="10375" spans="1:16" ht="17.25">
      <c r="A10375" s="183" t="s">
        <v>20627</v>
      </c>
      <c r="B10375" s="183" t="s">
        <v>20628</v>
      </c>
      <c r="C10375" s="183" t="s">
        <v>97</v>
      </c>
      <c r="D10375" s="183" t="s">
        <v>98</v>
      </c>
      <c r="E10375" s="184"/>
      <c r="F10375" s="184"/>
      <c r="G10375" s="185"/>
      <c r="H10375" s="185"/>
      <c r="I10375" s="184"/>
      <c r="J10375" s="184"/>
      <c r="K10375" s="185" t="s">
        <v>410</v>
      </c>
      <c r="L10375" s="185"/>
      <c r="M10375" s="186"/>
      <c r="N10375" s="61" t="s">
        <v>410</v>
      </c>
      <c r="P10375" s="175" t="s">
        <v>97</v>
      </c>
    </row>
    <row r="10376" spans="1:16" ht="17.25">
      <c r="A10376" s="183" t="s">
        <v>20629</v>
      </c>
      <c r="B10376" s="183" t="s">
        <v>20630</v>
      </c>
      <c r="C10376" s="183" t="s">
        <v>97</v>
      </c>
      <c r="D10376" s="183" t="s">
        <v>98</v>
      </c>
      <c r="E10376" s="184"/>
      <c r="F10376" s="184"/>
      <c r="G10376" s="185"/>
      <c r="H10376" s="185"/>
      <c r="I10376" s="184"/>
      <c r="J10376" s="184"/>
      <c r="K10376" s="185" t="s">
        <v>410</v>
      </c>
      <c r="L10376" s="185"/>
      <c r="M10376" s="186"/>
      <c r="N10376" s="61" t="s">
        <v>410</v>
      </c>
      <c r="P10376" s="175" t="s">
        <v>97</v>
      </c>
    </row>
    <row r="10377" spans="1:16" ht="17.25">
      <c r="A10377" s="183" t="s">
        <v>20631</v>
      </c>
      <c r="B10377" s="183" t="s">
        <v>20632</v>
      </c>
      <c r="C10377" s="183" t="s">
        <v>97</v>
      </c>
      <c r="D10377" s="183" t="s">
        <v>98</v>
      </c>
      <c r="E10377" s="184"/>
      <c r="F10377" s="184"/>
      <c r="G10377" s="185"/>
      <c r="H10377" s="185"/>
      <c r="I10377" s="184"/>
      <c r="J10377" s="184"/>
      <c r="K10377" s="185" t="s">
        <v>410</v>
      </c>
      <c r="L10377" s="185"/>
      <c r="M10377" s="186"/>
      <c r="N10377" s="61" t="s">
        <v>410</v>
      </c>
      <c r="P10377" s="175" t="s">
        <v>97</v>
      </c>
    </row>
    <row r="10378" spans="1:16" ht="17.25">
      <c r="A10378" s="183" t="s">
        <v>20633</v>
      </c>
      <c r="B10378" s="183" t="s">
        <v>20634</v>
      </c>
      <c r="C10378" s="183" t="s">
        <v>97</v>
      </c>
      <c r="D10378" s="183" t="s">
        <v>98</v>
      </c>
      <c r="E10378" s="184">
        <v>140</v>
      </c>
      <c r="F10378" s="184">
        <v>85</v>
      </c>
      <c r="G10378" s="185" t="s">
        <v>1321</v>
      </c>
      <c r="H10378" s="185"/>
      <c r="I10378" s="184">
        <v>38.76</v>
      </c>
      <c r="J10378" s="184">
        <v>123.76</v>
      </c>
      <c r="K10378" s="185">
        <v>0</v>
      </c>
      <c r="L10378" s="185"/>
      <c r="M10378" s="186"/>
      <c r="N10378" s="61" t="s">
        <v>51</v>
      </c>
      <c r="P10378" s="175" t="s">
        <v>97</v>
      </c>
    </row>
    <row r="10379" spans="1:16" ht="17.25">
      <c r="A10379" s="183" t="s">
        <v>20635</v>
      </c>
      <c r="B10379" s="183" t="s">
        <v>20636</v>
      </c>
      <c r="C10379" s="183" t="s">
        <v>97</v>
      </c>
      <c r="D10379" s="183" t="s">
        <v>98</v>
      </c>
      <c r="E10379" s="184"/>
      <c r="F10379" s="184"/>
      <c r="G10379" s="185"/>
      <c r="H10379" s="185"/>
      <c r="I10379" s="184"/>
      <c r="J10379" s="184"/>
      <c r="K10379" s="183" t="s">
        <v>410</v>
      </c>
      <c r="L10379" s="183"/>
      <c r="M10379" s="186"/>
      <c r="N10379" s="61" t="s">
        <v>410</v>
      </c>
      <c r="P10379" s="175" t="s">
        <v>97</v>
      </c>
    </row>
    <row r="10380" spans="1:16" ht="17.25">
      <c r="A10380" s="183" t="s">
        <v>20637</v>
      </c>
      <c r="B10380" s="183" t="s">
        <v>20638</v>
      </c>
      <c r="C10380" s="183" t="s">
        <v>97</v>
      </c>
      <c r="D10380" s="183" t="s">
        <v>98</v>
      </c>
      <c r="E10380" s="184"/>
      <c r="F10380" s="184"/>
      <c r="G10380" s="185"/>
      <c r="H10380" s="185"/>
      <c r="I10380" s="184"/>
      <c r="J10380" s="184"/>
      <c r="K10380" s="185" t="s">
        <v>410</v>
      </c>
      <c r="L10380" s="185"/>
      <c r="M10380" s="186"/>
      <c r="N10380" s="61" t="s">
        <v>410</v>
      </c>
      <c r="P10380" s="175" t="s">
        <v>97</v>
      </c>
    </row>
    <row r="10381" spans="1:16" ht="17.25">
      <c r="A10381" s="183" t="s">
        <v>20639</v>
      </c>
      <c r="B10381" s="183" t="s">
        <v>20640</v>
      </c>
      <c r="C10381" s="183" t="s">
        <v>97</v>
      </c>
      <c r="D10381" s="183" t="s">
        <v>98</v>
      </c>
      <c r="E10381" s="184"/>
      <c r="F10381" s="184"/>
      <c r="G10381" s="185"/>
      <c r="H10381" s="185"/>
      <c r="I10381" s="184"/>
      <c r="J10381" s="184"/>
      <c r="K10381" s="185" t="s">
        <v>410</v>
      </c>
      <c r="L10381" s="185"/>
      <c r="M10381" s="186"/>
      <c r="N10381" s="61" t="s">
        <v>410</v>
      </c>
      <c r="P10381" s="175" t="s">
        <v>97</v>
      </c>
    </row>
    <row r="10382" spans="1:16" ht="17.25">
      <c r="A10382" s="183" t="s">
        <v>20641</v>
      </c>
      <c r="B10382" s="183" t="s">
        <v>20642</v>
      </c>
      <c r="C10382" s="183" t="s">
        <v>97</v>
      </c>
      <c r="D10382" s="183" t="s">
        <v>98</v>
      </c>
      <c r="E10382" s="184"/>
      <c r="F10382" s="184"/>
      <c r="G10382" s="185"/>
      <c r="H10382" s="185"/>
      <c r="I10382" s="184"/>
      <c r="J10382" s="184"/>
      <c r="K10382" s="183" t="s">
        <v>410</v>
      </c>
      <c r="L10382" s="183"/>
      <c r="M10382" s="186"/>
      <c r="N10382" s="61" t="s">
        <v>410</v>
      </c>
      <c r="P10382" s="175" t="s">
        <v>97</v>
      </c>
    </row>
    <row r="10383" spans="1:16" ht="17.25">
      <c r="A10383" s="183" t="s">
        <v>20643</v>
      </c>
      <c r="B10383" s="183" t="s">
        <v>20644</v>
      </c>
      <c r="C10383" s="183" t="s">
        <v>97</v>
      </c>
      <c r="D10383" s="183" t="s">
        <v>98</v>
      </c>
      <c r="E10383" s="184"/>
      <c r="F10383" s="184"/>
      <c r="G10383" s="185"/>
      <c r="H10383" s="185"/>
      <c r="I10383" s="184"/>
      <c r="J10383" s="184"/>
      <c r="K10383" s="185" t="s">
        <v>410</v>
      </c>
      <c r="L10383" s="185"/>
      <c r="M10383" s="186"/>
      <c r="N10383" s="61" t="s">
        <v>410</v>
      </c>
      <c r="P10383" s="175" t="s">
        <v>97</v>
      </c>
    </row>
    <row r="10384" spans="1:16" ht="17.25">
      <c r="A10384" s="183" t="s">
        <v>20645</v>
      </c>
      <c r="B10384" s="183" t="s">
        <v>20646</v>
      </c>
      <c r="C10384" s="183" t="s">
        <v>97</v>
      </c>
      <c r="D10384" s="183" t="s">
        <v>98</v>
      </c>
      <c r="E10384" s="184"/>
      <c r="F10384" s="184"/>
      <c r="G10384" s="185"/>
      <c r="H10384" s="185"/>
      <c r="I10384" s="184"/>
      <c r="J10384" s="184"/>
      <c r="K10384" s="185" t="s">
        <v>410</v>
      </c>
      <c r="L10384" s="185"/>
      <c r="M10384" s="186"/>
      <c r="N10384" s="61" t="s">
        <v>410</v>
      </c>
      <c r="P10384" s="175" t="s">
        <v>97</v>
      </c>
    </row>
    <row r="10385" spans="1:16" ht="17.25">
      <c r="A10385" s="183" t="s">
        <v>20647</v>
      </c>
      <c r="B10385" s="183" t="s">
        <v>20648</v>
      </c>
      <c r="C10385" s="183" t="s">
        <v>97</v>
      </c>
      <c r="D10385" s="183" t="s">
        <v>98</v>
      </c>
      <c r="E10385" s="184"/>
      <c r="F10385" s="184"/>
      <c r="G10385" s="185"/>
      <c r="H10385" s="185"/>
      <c r="I10385" s="184"/>
      <c r="J10385" s="184"/>
      <c r="K10385" s="185" t="s">
        <v>410</v>
      </c>
      <c r="L10385" s="185"/>
      <c r="M10385" s="186"/>
      <c r="N10385" s="61" t="s">
        <v>410</v>
      </c>
      <c r="P10385" s="175" t="s">
        <v>97</v>
      </c>
    </row>
    <row r="10386" spans="1:16" ht="17.25">
      <c r="A10386" s="183" t="s">
        <v>20649</v>
      </c>
      <c r="B10386" s="183" t="s">
        <v>20650</v>
      </c>
      <c r="C10386" s="183" t="s">
        <v>97</v>
      </c>
      <c r="D10386" s="183" t="s">
        <v>98</v>
      </c>
      <c r="E10386" s="184">
        <v>165</v>
      </c>
      <c r="F10386" s="184">
        <v>85</v>
      </c>
      <c r="G10386" s="185" t="s">
        <v>786</v>
      </c>
      <c r="H10386" s="185"/>
      <c r="I10386" s="184">
        <v>50.77</v>
      </c>
      <c r="J10386" s="184">
        <v>135.77</v>
      </c>
      <c r="K10386" s="185">
        <v>32</v>
      </c>
      <c r="L10386" s="185"/>
      <c r="M10386" s="186"/>
      <c r="N10386" s="61" t="s">
        <v>51</v>
      </c>
      <c r="P10386" s="175" t="s">
        <v>97</v>
      </c>
    </row>
    <row r="10387" spans="1:16" ht="17.25">
      <c r="A10387" s="183" t="s">
        <v>20651</v>
      </c>
      <c r="B10387" s="183" t="s">
        <v>20652</v>
      </c>
      <c r="C10387" s="183" t="s">
        <v>97</v>
      </c>
      <c r="D10387" s="183" t="s">
        <v>98</v>
      </c>
      <c r="E10387" s="184"/>
      <c r="F10387" s="184"/>
      <c r="G10387" s="185"/>
      <c r="H10387" s="185"/>
      <c r="I10387" s="184"/>
      <c r="J10387" s="184"/>
      <c r="K10387" s="185" t="s">
        <v>410</v>
      </c>
      <c r="L10387" s="185"/>
      <c r="M10387" s="186"/>
      <c r="N10387" s="61" t="s">
        <v>410</v>
      </c>
      <c r="P10387" s="175" t="s">
        <v>97</v>
      </c>
    </row>
    <row r="10388" spans="1:16" ht="17.25">
      <c r="A10388" s="183" t="s">
        <v>20653</v>
      </c>
      <c r="B10388" s="183" t="s">
        <v>20654</v>
      </c>
      <c r="C10388" s="183" t="s">
        <v>97</v>
      </c>
      <c r="D10388" s="183" t="s">
        <v>98</v>
      </c>
      <c r="E10388" s="184"/>
      <c r="F10388" s="184"/>
      <c r="G10388" s="185"/>
      <c r="H10388" s="185"/>
      <c r="I10388" s="184"/>
      <c r="J10388" s="184"/>
      <c r="K10388" s="185" t="s">
        <v>410</v>
      </c>
      <c r="L10388" s="185"/>
      <c r="M10388" s="186"/>
      <c r="N10388" s="61" t="s">
        <v>410</v>
      </c>
      <c r="P10388" s="175" t="s">
        <v>97</v>
      </c>
    </row>
    <row r="10389" spans="1:16" ht="17.25">
      <c r="A10389" s="183" t="s">
        <v>20655</v>
      </c>
      <c r="B10389" s="183" t="s">
        <v>20656</v>
      </c>
      <c r="C10389" s="183" t="s">
        <v>97</v>
      </c>
      <c r="D10389" s="183" t="s">
        <v>98</v>
      </c>
      <c r="E10389" s="184"/>
      <c r="F10389" s="184"/>
      <c r="G10389" s="185"/>
      <c r="H10389" s="185"/>
      <c r="I10389" s="184"/>
      <c r="J10389" s="184"/>
      <c r="K10389" s="185" t="s">
        <v>410</v>
      </c>
      <c r="L10389" s="185"/>
      <c r="M10389" s="186"/>
      <c r="N10389" s="61" t="s">
        <v>410</v>
      </c>
      <c r="P10389" s="175" t="s">
        <v>97</v>
      </c>
    </row>
    <row r="10390" spans="1:16" ht="17.25">
      <c r="A10390" s="183" t="s">
        <v>20657</v>
      </c>
      <c r="B10390" s="183" t="s">
        <v>20658</v>
      </c>
      <c r="C10390" s="183" t="s">
        <v>97</v>
      </c>
      <c r="D10390" s="183" t="s">
        <v>98</v>
      </c>
      <c r="E10390" s="184">
        <v>113</v>
      </c>
      <c r="F10390" s="184">
        <v>75</v>
      </c>
      <c r="G10390" s="185" t="s">
        <v>1052</v>
      </c>
      <c r="H10390" s="185"/>
      <c r="I10390" s="184">
        <v>41.9</v>
      </c>
      <c r="J10390" s="184">
        <v>116.9</v>
      </c>
      <c r="K10390" s="185">
        <v>436</v>
      </c>
      <c r="L10390" s="185" t="s">
        <v>57</v>
      </c>
      <c r="M10390" s="186" t="s">
        <v>422</v>
      </c>
      <c r="N10390" s="61" t="s">
        <v>51</v>
      </c>
      <c r="P10390" s="175" t="s">
        <v>97</v>
      </c>
    </row>
    <row r="10391" spans="1:16" ht="17.25">
      <c r="A10391" s="183" t="s">
        <v>20659</v>
      </c>
      <c r="B10391" s="183" t="s">
        <v>20660</v>
      </c>
      <c r="C10391" s="183" t="s">
        <v>97</v>
      </c>
      <c r="D10391" s="183" t="s">
        <v>98</v>
      </c>
      <c r="E10391" s="184"/>
      <c r="F10391" s="184"/>
      <c r="G10391" s="185"/>
      <c r="H10391" s="185"/>
      <c r="I10391" s="184"/>
      <c r="J10391" s="184"/>
      <c r="K10391" s="185" t="s">
        <v>410</v>
      </c>
      <c r="L10391" s="185"/>
      <c r="M10391" s="186"/>
      <c r="N10391" s="61" t="s">
        <v>410</v>
      </c>
      <c r="P10391" s="175" t="s">
        <v>97</v>
      </c>
    </row>
    <row r="10392" spans="1:16" ht="17.25">
      <c r="A10392" s="183" t="s">
        <v>20661</v>
      </c>
      <c r="B10392" s="183" t="s">
        <v>20662</v>
      </c>
      <c r="C10392" s="183" t="s">
        <v>97</v>
      </c>
      <c r="D10392" s="183" t="s">
        <v>98</v>
      </c>
      <c r="E10392" s="184"/>
      <c r="F10392" s="184"/>
      <c r="G10392" s="185"/>
      <c r="H10392" s="185"/>
      <c r="I10392" s="184"/>
      <c r="J10392" s="184"/>
      <c r="K10392" s="185" t="s">
        <v>410</v>
      </c>
      <c r="L10392" s="185"/>
      <c r="M10392" s="186"/>
      <c r="N10392" s="61" t="s">
        <v>410</v>
      </c>
      <c r="P10392" s="175" t="s">
        <v>97</v>
      </c>
    </row>
    <row r="10393" spans="1:16" ht="17.25">
      <c r="A10393" s="183" t="s">
        <v>20663</v>
      </c>
      <c r="B10393" s="183" t="s">
        <v>20664</v>
      </c>
      <c r="C10393" s="183" t="s">
        <v>97</v>
      </c>
      <c r="D10393" s="183" t="s">
        <v>98</v>
      </c>
      <c r="E10393" s="184"/>
      <c r="F10393" s="184"/>
      <c r="G10393" s="185"/>
      <c r="H10393" s="185"/>
      <c r="I10393" s="184"/>
      <c r="J10393" s="184"/>
      <c r="K10393" s="185" t="s">
        <v>410</v>
      </c>
      <c r="L10393" s="185"/>
      <c r="M10393" s="186"/>
      <c r="N10393" s="61" t="s">
        <v>410</v>
      </c>
      <c r="P10393" s="175" t="s">
        <v>97</v>
      </c>
    </row>
    <row r="10394" spans="1:16" ht="17.25">
      <c r="A10394" s="183" t="s">
        <v>20665</v>
      </c>
      <c r="B10394" s="183" t="s">
        <v>20666</v>
      </c>
      <c r="C10394" s="183" t="s">
        <v>97</v>
      </c>
      <c r="D10394" s="183" t="s">
        <v>98</v>
      </c>
      <c r="E10394" s="184"/>
      <c r="F10394" s="184"/>
      <c r="G10394" s="185"/>
      <c r="H10394" s="185"/>
      <c r="I10394" s="184"/>
      <c r="J10394" s="184"/>
      <c r="K10394" s="185" t="s">
        <v>410</v>
      </c>
      <c r="L10394" s="185"/>
      <c r="M10394" s="186"/>
      <c r="N10394" s="61" t="s">
        <v>410</v>
      </c>
      <c r="P10394" s="175" t="s">
        <v>97</v>
      </c>
    </row>
    <row r="10395" spans="1:16" ht="17.25">
      <c r="A10395" s="183" t="s">
        <v>20667</v>
      </c>
      <c r="B10395" s="183" t="s">
        <v>20668</v>
      </c>
      <c r="C10395" s="183" t="s">
        <v>97</v>
      </c>
      <c r="D10395" s="183" t="s">
        <v>98</v>
      </c>
      <c r="E10395" s="184"/>
      <c r="F10395" s="184"/>
      <c r="G10395" s="185"/>
      <c r="H10395" s="185"/>
      <c r="I10395" s="184"/>
      <c r="J10395" s="184"/>
      <c r="K10395" s="185" t="s">
        <v>410</v>
      </c>
      <c r="L10395" s="185"/>
      <c r="M10395" s="186"/>
      <c r="N10395" s="61" t="s">
        <v>410</v>
      </c>
      <c r="P10395" s="175" t="s">
        <v>97</v>
      </c>
    </row>
    <row r="10396" spans="1:16" ht="17.25">
      <c r="A10396" s="183" t="s">
        <v>20669</v>
      </c>
      <c r="B10396" s="183" t="s">
        <v>20670</v>
      </c>
      <c r="C10396" s="183" t="s">
        <v>97</v>
      </c>
      <c r="D10396" s="183" t="s">
        <v>98</v>
      </c>
      <c r="E10396" s="184"/>
      <c r="F10396" s="184"/>
      <c r="G10396" s="185"/>
      <c r="H10396" s="185"/>
      <c r="I10396" s="184"/>
      <c r="J10396" s="184"/>
      <c r="K10396" s="185" t="s">
        <v>410</v>
      </c>
      <c r="L10396" s="185"/>
      <c r="M10396" s="186"/>
      <c r="N10396" s="61" t="s">
        <v>410</v>
      </c>
      <c r="P10396" s="175" t="s">
        <v>97</v>
      </c>
    </row>
    <row r="10397" spans="1:16" ht="17.25">
      <c r="A10397" s="183" t="s">
        <v>20671</v>
      </c>
      <c r="B10397" s="183" t="s">
        <v>20672</v>
      </c>
      <c r="C10397" s="183" t="s">
        <v>97</v>
      </c>
      <c r="D10397" s="183" t="s">
        <v>98</v>
      </c>
      <c r="E10397" s="184"/>
      <c r="F10397" s="184"/>
      <c r="G10397" s="185"/>
      <c r="H10397" s="185"/>
      <c r="I10397" s="184"/>
      <c r="J10397" s="184"/>
      <c r="K10397" s="185" t="s">
        <v>410</v>
      </c>
      <c r="L10397" s="185"/>
      <c r="M10397" s="186"/>
      <c r="N10397" s="61" t="s">
        <v>410</v>
      </c>
      <c r="P10397" s="175" t="s">
        <v>97</v>
      </c>
    </row>
    <row r="10398" spans="1:16" ht="17.25">
      <c r="A10398" s="183" t="s">
        <v>20673</v>
      </c>
      <c r="B10398" s="183" t="s">
        <v>20674</v>
      </c>
      <c r="C10398" s="183" t="s">
        <v>97</v>
      </c>
      <c r="D10398" s="183" t="s">
        <v>98</v>
      </c>
      <c r="E10398" s="184"/>
      <c r="F10398" s="184"/>
      <c r="G10398" s="185"/>
      <c r="H10398" s="185"/>
      <c r="I10398" s="184"/>
      <c r="J10398" s="184"/>
      <c r="K10398" s="185" t="s">
        <v>410</v>
      </c>
      <c r="L10398" s="185"/>
      <c r="M10398" s="186"/>
      <c r="N10398" s="61" t="s">
        <v>410</v>
      </c>
      <c r="P10398" s="175" t="s">
        <v>97</v>
      </c>
    </row>
    <row r="10399" spans="1:16" ht="17.25">
      <c r="A10399" s="183" t="s">
        <v>20675</v>
      </c>
      <c r="B10399" s="183" t="s">
        <v>20676</v>
      </c>
      <c r="C10399" s="183" t="s">
        <v>97</v>
      </c>
      <c r="D10399" s="183" t="s">
        <v>98</v>
      </c>
      <c r="E10399" s="184">
        <v>325</v>
      </c>
      <c r="F10399" s="184">
        <v>250</v>
      </c>
      <c r="G10399" s="185" t="s">
        <v>1652</v>
      </c>
      <c r="H10399" s="185"/>
      <c r="I10399" s="184">
        <v>89.46</v>
      </c>
      <c r="J10399" s="184">
        <v>339.46</v>
      </c>
      <c r="K10399" s="185">
        <v>165</v>
      </c>
      <c r="L10399" s="185"/>
      <c r="M10399" s="186"/>
      <c r="N10399" s="61" t="s">
        <v>51</v>
      </c>
      <c r="P10399" s="175" t="s">
        <v>97</v>
      </c>
    </row>
    <row r="10400" spans="1:16" ht="17.25">
      <c r="A10400" s="183" t="s">
        <v>20677</v>
      </c>
      <c r="B10400" s="183" t="s">
        <v>20678</v>
      </c>
      <c r="C10400" s="183" t="s">
        <v>97</v>
      </c>
      <c r="D10400" s="183" t="s">
        <v>98</v>
      </c>
      <c r="E10400" s="184"/>
      <c r="F10400" s="184"/>
      <c r="G10400" s="185"/>
      <c r="H10400" s="185"/>
      <c r="I10400" s="184"/>
      <c r="J10400" s="184"/>
      <c r="K10400" s="185" t="s">
        <v>410</v>
      </c>
      <c r="L10400" s="185"/>
      <c r="M10400" s="186"/>
      <c r="N10400" s="61" t="s">
        <v>410</v>
      </c>
      <c r="P10400" s="175" t="s">
        <v>97</v>
      </c>
    </row>
    <row r="10401" spans="1:16" ht="17.25">
      <c r="A10401" s="183" t="s">
        <v>20679</v>
      </c>
      <c r="B10401" s="183" t="s">
        <v>20680</v>
      </c>
      <c r="C10401" s="183" t="s">
        <v>97</v>
      </c>
      <c r="D10401" s="183" t="s">
        <v>98</v>
      </c>
      <c r="E10401" s="184"/>
      <c r="F10401" s="184"/>
      <c r="G10401" s="185"/>
      <c r="H10401" s="185"/>
      <c r="I10401" s="184"/>
      <c r="J10401" s="184"/>
      <c r="K10401" s="185" t="s">
        <v>410</v>
      </c>
      <c r="L10401" s="185"/>
      <c r="M10401" s="186"/>
      <c r="N10401" s="61" t="s">
        <v>410</v>
      </c>
      <c r="P10401" s="175" t="s">
        <v>97</v>
      </c>
    </row>
    <row r="10402" spans="1:16" ht="17.25">
      <c r="A10402" s="183" t="s">
        <v>20681</v>
      </c>
      <c r="B10402" s="183" t="s">
        <v>20682</v>
      </c>
      <c r="C10402" s="183" t="s">
        <v>97</v>
      </c>
      <c r="D10402" s="183" t="s">
        <v>98</v>
      </c>
      <c r="E10402" s="184"/>
      <c r="F10402" s="184"/>
      <c r="G10402" s="185"/>
      <c r="H10402" s="185"/>
      <c r="I10402" s="184"/>
      <c r="J10402" s="184"/>
      <c r="K10402" s="185" t="s">
        <v>410</v>
      </c>
      <c r="L10402" s="185"/>
      <c r="M10402" s="186"/>
      <c r="N10402" s="61" t="s">
        <v>410</v>
      </c>
      <c r="P10402" s="175" t="s">
        <v>97</v>
      </c>
    </row>
    <row r="10403" spans="1:16" ht="17.25">
      <c r="A10403" s="183" t="s">
        <v>20683</v>
      </c>
      <c r="B10403" s="183" t="s">
        <v>20684</v>
      </c>
      <c r="C10403" s="183" t="s">
        <v>97</v>
      </c>
      <c r="D10403" s="183" t="s">
        <v>98</v>
      </c>
      <c r="E10403" s="184"/>
      <c r="F10403" s="184"/>
      <c r="G10403" s="185"/>
      <c r="H10403" s="185"/>
      <c r="I10403" s="184"/>
      <c r="J10403" s="184"/>
      <c r="K10403" s="185" t="s">
        <v>410</v>
      </c>
      <c r="L10403" s="185"/>
      <c r="M10403" s="186"/>
      <c r="N10403" s="61" t="s">
        <v>410</v>
      </c>
      <c r="P10403" s="175" t="s">
        <v>97</v>
      </c>
    </row>
    <row r="10404" spans="1:16" ht="17.25">
      <c r="A10404" s="183" t="s">
        <v>20685</v>
      </c>
      <c r="B10404" s="183" t="s">
        <v>20686</v>
      </c>
      <c r="C10404" s="183" t="s">
        <v>97</v>
      </c>
      <c r="D10404" s="183" t="s">
        <v>98</v>
      </c>
      <c r="E10404" s="184"/>
      <c r="F10404" s="184"/>
      <c r="G10404" s="185"/>
      <c r="H10404" s="185"/>
      <c r="I10404" s="184"/>
      <c r="J10404" s="184"/>
      <c r="K10404" s="185" t="s">
        <v>410</v>
      </c>
      <c r="L10404" s="185"/>
      <c r="M10404" s="186"/>
      <c r="N10404" s="61" t="s">
        <v>410</v>
      </c>
      <c r="P10404" s="175" t="s">
        <v>97</v>
      </c>
    </row>
    <row r="10405" spans="1:16" ht="17.25">
      <c r="A10405" s="183" t="s">
        <v>20687</v>
      </c>
      <c r="B10405" s="183" t="s">
        <v>14619</v>
      </c>
      <c r="C10405" s="183" t="s">
        <v>97</v>
      </c>
      <c r="D10405" s="183" t="s">
        <v>98</v>
      </c>
      <c r="E10405" s="184"/>
      <c r="F10405" s="184"/>
      <c r="G10405" s="185"/>
      <c r="H10405" s="185"/>
      <c r="I10405" s="184"/>
      <c r="J10405" s="184"/>
      <c r="K10405" s="185" t="s">
        <v>410</v>
      </c>
      <c r="L10405" s="185"/>
      <c r="M10405" s="186"/>
      <c r="N10405" s="61" t="s">
        <v>410</v>
      </c>
      <c r="P10405" s="175" t="s">
        <v>97</v>
      </c>
    </row>
    <row r="10406" spans="1:16" ht="17.25">
      <c r="A10406" s="183" t="s">
        <v>20688</v>
      </c>
      <c r="B10406" s="183" t="s">
        <v>14629</v>
      </c>
      <c r="C10406" s="183" t="s">
        <v>97</v>
      </c>
      <c r="D10406" s="183" t="s">
        <v>98</v>
      </c>
      <c r="E10406" s="184"/>
      <c r="F10406" s="184"/>
      <c r="G10406" s="185"/>
      <c r="H10406" s="185"/>
      <c r="I10406" s="184"/>
      <c r="J10406" s="184"/>
      <c r="K10406" s="185" t="s">
        <v>410</v>
      </c>
      <c r="L10406" s="185"/>
      <c r="M10406" s="186"/>
      <c r="N10406" s="61" t="s">
        <v>410</v>
      </c>
      <c r="P10406" s="175" t="s">
        <v>97</v>
      </c>
    </row>
    <row r="10407" spans="1:16" ht="17.25">
      <c r="A10407" s="183" t="s">
        <v>20689</v>
      </c>
      <c r="B10407" s="183" t="s">
        <v>20690</v>
      </c>
      <c r="C10407" s="183" t="s">
        <v>97</v>
      </c>
      <c r="D10407" s="183" t="s">
        <v>98</v>
      </c>
      <c r="E10407" s="184"/>
      <c r="F10407" s="184"/>
      <c r="G10407" s="185"/>
      <c r="H10407" s="185"/>
      <c r="I10407" s="184"/>
      <c r="J10407" s="184"/>
      <c r="K10407" s="185" t="s">
        <v>410</v>
      </c>
      <c r="L10407" s="185"/>
      <c r="M10407" s="186"/>
      <c r="N10407" s="61" t="s">
        <v>410</v>
      </c>
      <c r="P10407" s="175" t="s">
        <v>97</v>
      </c>
    </row>
    <row r="10408" spans="1:16" ht="17.25">
      <c r="A10408" s="183" t="s">
        <v>20691</v>
      </c>
      <c r="B10408" s="183" t="s">
        <v>20692</v>
      </c>
      <c r="C10408" s="183" t="s">
        <v>97</v>
      </c>
      <c r="D10408" s="183" t="s">
        <v>98</v>
      </c>
      <c r="E10408" s="184"/>
      <c r="F10408" s="184"/>
      <c r="G10408" s="185"/>
      <c r="H10408" s="185"/>
      <c r="I10408" s="184"/>
      <c r="J10408" s="184"/>
      <c r="K10408" s="185" t="s">
        <v>410</v>
      </c>
      <c r="L10408" s="185"/>
      <c r="M10408" s="186"/>
      <c r="N10408" s="61" t="s">
        <v>410</v>
      </c>
      <c r="P10408" s="175" t="s">
        <v>97</v>
      </c>
    </row>
    <row r="10409" spans="1:16" ht="17.25">
      <c r="A10409" s="183" t="s">
        <v>20693</v>
      </c>
      <c r="B10409" s="183" t="s">
        <v>20694</v>
      </c>
      <c r="C10409" s="183" t="s">
        <v>97</v>
      </c>
      <c r="D10409" s="183" t="s">
        <v>98</v>
      </c>
      <c r="E10409" s="184"/>
      <c r="F10409" s="184"/>
      <c r="G10409" s="185"/>
      <c r="H10409" s="185"/>
      <c r="I10409" s="184"/>
      <c r="J10409" s="184"/>
      <c r="K10409" s="185" t="s">
        <v>410</v>
      </c>
      <c r="L10409" s="185"/>
      <c r="M10409" s="186"/>
      <c r="N10409" s="61" t="s">
        <v>410</v>
      </c>
      <c r="P10409" s="175" t="s">
        <v>97</v>
      </c>
    </row>
    <row r="10410" spans="1:16" ht="17.25">
      <c r="A10410" s="183" t="s">
        <v>20695</v>
      </c>
      <c r="B10410" s="183" t="s">
        <v>20696</v>
      </c>
      <c r="C10410" s="183" t="s">
        <v>97</v>
      </c>
      <c r="D10410" s="183" t="s">
        <v>98</v>
      </c>
      <c r="E10410" s="184"/>
      <c r="F10410" s="184"/>
      <c r="G10410" s="185"/>
      <c r="H10410" s="185"/>
      <c r="I10410" s="184"/>
      <c r="J10410" s="184"/>
      <c r="K10410" s="185" t="s">
        <v>410</v>
      </c>
      <c r="L10410" s="185"/>
      <c r="M10410" s="186"/>
      <c r="N10410" s="61" t="s">
        <v>410</v>
      </c>
      <c r="P10410" s="175" t="s">
        <v>97</v>
      </c>
    </row>
    <row r="10411" spans="1:16" ht="17.25">
      <c r="A10411" s="183" t="s">
        <v>20697</v>
      </c>
      <c r="B10411" s="183" t="s">
        <v>3247</v>
      </c>
      <c r="C10411" s="183" t="s">
        <v>97</v>
      </c>
      <c r="D10411" s="183" t="s">
        <v>98</v>
      </c>
      <c r="E10411" s="184"/>
      <c r="F10411" s="184"/>
      <c r="G10411" s="185"/>
      <c r="H10411" s="185"/>
      <c r="I10411" s="184"/>
      <c r="J10411" s="184"/>
      <c r="K10411" s="185" t="s">
        <v>410</v>
      </c>
      <c r="L10411" s="185"/>
      <c r="M10411" s="186"/>
      <c r="N10411" s="61" t="s">
        <v>410</v>
      </c>
      <c r="P10411" s="175" t="s">
        <v>97</v>
      </c>
    </row>
    <row r="10412" spans="1:16" ht="17.25">
      <c r="A10412" s="183" t="s">
        <v>20698</v>
      </c>
      <c r="B10412" s="183" t="s">
        <v>20699</v>
      </c>
      <c r="C10412" s="183" t="s">
        <v>97</v>
      </c>
      <c r="D10412" s="183" t="s">
        <v>98</v>
      </c>
      <c r="E10412" s="184"/>
      <c r="F10412" s="184"/>
      <c r="G10412" s="185"/>
      <c r="H10412" s="185"/>
      <c r="I10412" s="184"/>
      <c r="J10412" s="184"/>
      <c r="K10412" s="185" t="s">
        <v>410</v>
      </c>
      <c r="L10412" s="185"/>
      <c r="M10412" s="186"/>
      <c r="N10412" s="61" t="s">
        <v>410</v>
      </c>
      <c r="P10412" s="175" t="s">
        <v>97</v>
      </c>
    </row>
    <row r="10413" spans="1:16" ht="17.25">
      <c r="A10413" s="183" t="s">
        <v>20700</v>
      </c>
      <c r="B10413" s="183" t="s">
        <v>20701</v>
      </c>
      <c r="C10413" s="183" t="s">
        <v>97</v>
      </c>
      <c r="D10413" s="183" t="s">
        <v>98</v>
      </c>
      <c r="E10413" s="184"/>
      <c r="F10413" s="184"/>
      <c r="G10413" s="185"/>
      <c r="H10413" s="185"/>
      <c r="I10413" s="184"/>
      <c r="J10413" s="184"/>
      <c r="K10413" s="185" t="s">
        <v>410</v>
      </c>
      <c r="L10413" s="185"/>
      <c r="M10413" s="186"/>
      <c r="N10413" s="61" t="s">
        <v>410</v>
      </c>
      <c r="P10413" s="175" t="s">
        <v>97</v>
      </c>
    </row>
    <row r="10414" spans="1:16" ht="17.25">
      <c r="A10414" s="183" t="s">
        <v>20702</v>
      </c>
      <c r="B10414" s="183" t="s">
        <v>20703</v>
      </c>
      <c r="C10414" s="183" t="s">
        <v>97</v>
      </c>
      <c r="D10414" s="183" t="s">
        <v>98</v>
      </c>
      <c r="E10414" s="184"/>
      <c r="F10414" s="184"/>
      <c r="G10414" s="185"/>
      <c r="H10414" s="185"/>
      <c r="I10414" s="184"/>
      <c r="J10414" s="184"/>
      <c r="K10414" s="185" t="s">
        <v>410</v>
      </c>
      <c r="L10414" s="185"/>
      <c r="M10414" s="186"/>
      <c r="N10414" s="61" t="s">
        <v>410</v>
      </c>
      <c r="P10414" s="175" t="s">
        <v>97</v>
      </c>
    </row>
    <row r="10415" spans="1:16" ht="17.25">
      <c r="A10415" s="183" t="s">
        <v>20704</v>
      </c>
      <c r="B10415" s="183" t="s">
        <v>20705</v>
      </c>
      <c r="C10415" s="183" t="s">
        <v>97</v>
      </c>
      <c r="D10415" s="183" t="s">
        <v>98</v>
      </c>
      <c r="E10415" s="184"/>
      <c r="F10415" s="184"/>
      <c r="G10415" s="185"/>
      <c r="H10415" s="185"/>
      <c r="I10415" s="184"/>
      <c r="J10415" s="184"/>
      <c r="K10415" s="185" t="s">
        <v>410</v>
      </c>
      <c r="L10415" s="185"/>
      <c r="M10415" s="186"/>
      <c r="N10415" s="61" t="s">
        <v>410</v>
      </c>
      <c r="P10415" s="175" t="s">
        <v>97</v>
      </c>
    </row>
    <row r="10416" spans="1:16" ht="17.25">
      <c r="A10416" s="183" t="s">
        <v>20706</v>
      </c>
      <c r="B10416" s="183" t="s">
        <v>20707</v>
      </c>
      <c r="C10416" s="183" t="s">
        <v>97</v>
      </c>
      <c r="D10416" s="183" t="s">
        <v>98</v>
      </c>
      <c r="E10416" s="184"/>
      <c r="F10416" s="184"/>
      <c r="G10416" s="185"/>
      <c r="H10416" s="185"/>
      <c r="I10416" s="184"/>
      <c r="J10416" s="184"/>
      <c r="K10416" s="185" t="s">
        <v>410</v>
      </c>
      <c r="L10416" s="185"/>
      <c r="M10416" s="186"/>
      <c r="N10416" s="61" t="s">
        <v>410</v>
      </c>
      <c r="P10416" s="175" t="s">
        <v>97</v>
      </c>
    </row>
    <row r="10417" spans="1:16" ht="17.25">
      <c r="A10417" s="183" t="s">
        <v>20708</v>
      </c>
      <c r="B10417" s="183" t="s">
        <v>20709</v>
      </c>
      <c r="C10417" s="183" t="s">
        <v>97</v>
      </c>
      <c r="D10417" s="183" t="s">
        <v>98</v>
      </c>
      <c r="E10417" s="184"/>
      <c r="F10417" s="184"/>
      <c r="G10417" s="185"/>
      <c r="H10417" s="185"/>
      <c r="I10417" s="184"/>
      <c r="J10417" s="184"/>
      <c r="K10417" s="185" t="s">
        <v>410</v>
      </c>
      <c r="L10417" s="185"/>
      <c r="M10417" s="186"/>
      <c r="N10417" s="61" t="s">
        <v>410</v>
      </c>
      <c r="P10417" s="175" t="s">
        <v>97</v>
      </c>
    </row>
    <row r="10418" spans="1:16" ht="17.25">
      <c r="A10418" s="183" t="s">
        <v>20710</v>
      </c>
      <c r="B10418" s="183" t="s">
        <v>20711</v>
      </c>
      <c r="C10418" s="183" t="s">
        <v>97</v>
      </c>
      <c r="D10418" s="183" t="s">
        <v>98</v>
      </c>
      <c r="E10418" s="184"/>
      <c r="F10418" s="184"/>
      <c r="G10418" s="185"/>
      <c r="H10418" s="185"/>
      <c r="I10418" s="184"/>
      <c r="J10418" s="184"/>
      <c r="K10418" s="185" t="s">
        <v>410</v>
      </c>
      <c r="L10418" s="185"/>
      <c r="M10418" s="186"/>
      <c r="N10418" s="61" t="s">
        <v>410</v>
      </c>
      <c r="P10418" s="175" t="s">
        <v>97</v>
      </c>
    </row>
    <row r="10419" spans="1:16" ht="17.25">
      <c r="A10419" s="183" t="s">
        <v>20712</v>
      </c>
      <c r="B10419" s="183" t="s">
        <v>20713</v>
      </c>
      <c r="C10419" s="183" t="s">
        <v>97</v>
      </c>
      <c r="D10419" s="183" t="s">
        <v>98</v>
      </c>
      <c r="E10419" s="184"/>
      <c r="F10419" s="184"/>
      <c r="G10419" s="185"/>
      <c r="H10419" s="185"/>
      <c r="I10419" s="184"/>
      <c r="J10419" s="184"/>
      <c r="K10419" s="185" t="s">
        <v>410</v>
      </c>
      <c r="L10419" s="185"/>
      <c r="M10419" s="186"/>
      <c r="N10419" s="61" t="s">
        <v>410</v>
      </c>
      <c r="P10419" s="175" t="s">
        <v>97</v>
      </c>
    </row>
    <row r="10420" spans="1:16" ht="17.25">
      <c r="A10420" s="183" t="s">
        <v>20714</v>
      </c>
      <c r="B10420" s="183" t="s">
        <v>20715</v>
      </c>
      <c r="C10420" s="183" t="s">
        <v>97</v>
      </c>
      <c r="D10420" s="183" t="s">
        <v>98</v>
      </c>
      <c r="E10420" s="184"/>
      <c r="F10420" s="184"/>
      <c r="G10420" s="185"/>
      <c r="H10420" s="185"/>
      <c r="I10420" s="184"/>
      <c r="J10420" s="184"/>
      <c r="K10420" s="185" t="s">
        <v>410</v>
      </c>
      <c r="L10420" s="185"/>
      <c r="M10420" s="186"/>
      <c r="N10420" s="61" t="s">
        <v>410</v>
      </c>
      <c r="P10420" s="175" t="s">
        <v>97</v>
      </c>
    </row>
    <row r="10421" spans="1:16" ht="17.25">
      <c r="A10421" s="183" t="s">
        <v>20716</v>
      </c>
      <c r="B10421" s="183" t="s">
        <v>20717</v>
      </c>
      <c r="C10421" s="183" t="s">
        <v>97</v>
      </c>
      <c r="D10421" s="183" t="s">
        <v>98</v>
      </c>
      <c r="E10421" s="184"/>
      <c r="F10421" s="184"/>
      <c r="G10421" s="185"/>
      <c r="H10421" s="185"/>
      <c r="I10421" s="184"/>
      <c r="J10421" s="184"/>
      <c r="K10421" s="185" t="s">
        <v>410</v>
      </c>
      <c r="L10421" s="185"/>
      <c r="M10421" s="186"/>
      <c r="N10421" s="61" t="s">
        <v>410</v>
      </c>
      <c r="P10421" s="175" t="s">
        <v>97</v>
      </c>
    </row>
    <row r="10422" spans="1:16" ht="17.25">
      <c r="A10422" s="183" t="s">
        <v>20718</v>
      </c>
      <c r="B10422" s="183" t="s">
        <v>20719</v>
      </c>
      <c r="C10422" s="183" t="s">
        <v>97</v>
      </c>
      <c r="D10422" s="183" t="s">
        <v>98</v>
      </c>
      <c r="E10422" s="184">
        <v>169</v>
      </c>
      <c r="F10422" s="184">
        <v>145</v>
      </c>
      <c r="G10422" s="185" t="s">
        <v>88</v>
      </c>
      <c r="H10422" s="185"/>
      <c r="I10422" s="184">
        <v>50.77</v>
      </c>
      <c r="J10422" s="184">
        <v>195.77</v>
      </c>
      <c r="K10422" s="185">
        <v>208</v>
      </c>
      <c r="L10422" s="185"/>
      <c r="M10422" s="186"/>
      <c r="N10422" s="61" t="s">
        <v>51</v>
      </c>
      <c r="P10422" s="175" t="s">
        <v>97</v>
      </c>
    </row>
    <row r="10423" spans="1:16" ht="17.25">
      <c r="A10423" s="183" t="s">
        <v>20720</v>
      </c>
      <c r="B10423" s="183" t="s">
        <v>20721</v>
      </c>
      <c r="C10423" s="183" t="s">
        <v>97</v>
      </c>
      <c r="D10423" s="183" t="s">
        <v>98</v>
      </c>
      <c r="E10423" s="184"/>
      <c r="F10423" s="184"/>
      <c r="G10423" s="185"/>
      <c r="H10423" s="185"/>
      <c r="I10423" s="184"/>
      <c r="J10423" s="184"/>
      <c r="K10423" s="185" t="s">
        <v>410</v>
      </c>
      <c r="L10423" s="185"/>
      <c r="M10423" s="186"/>
      <c r="N10423" s="61" t="s">
        <v>410</v>
      </c>
      <c r="P10423" s="175" t="s">
        <v>97</v>
      </c>
    </row>
    <row r="10424" spans="1:16" ht="17.25">
      <c r="A10424" s="183" t="s">
        <v>20722</v>
      </c>
      <c r="B10424" s="183" t="s">
        <v>20723</v>
      </c>
      <c r="C10424" s="183" t="s">
        <v>97</v>
      </c>
      <c r="D10424" s="183" t="s">
        <v>98</v>
      </c>
      <c r="E10424" s="184"/>
      <c r="F10424" s="184"/>
      <c r="G10424" s="185"/>
      <c r="H10424" s="185"/>
      <c r="I10424" s="184"/>
      <c r="J10424" s="184"/>
      <c r="K10424" s="185" t="s">
        <v>410</v>
      </c>
      <c r="L10424" s="185"/>
      <c r="M10424" s="186"/>
      <c r="N10424" s="61" t="s">
        <v>410</v>
      </c>
      <c r="P10424" s="175" t="s">
        <v>97</v>
      </c>
    </row>
    <row r="10425" spans="1:16" ht="17.25">
      <c r="A10425" s="183" t="s">
        <v>20724</v>
      </c>
      <c r="B10425" s="183" t="s">
        <v>20725</v>
      </c>
      <c r="C10425" s="183" t="s">
        <v>97</v>
      </c>
      <c r="D10425" s="183" t="s">
        <v>98</v>
      </c>
      <c r="E10425" s="184"/>
      <c r="F10425" s="184"/>
      <c r="G10425" s="185"/>
      <c r="H10425" s="185"/>
      <c r="I10425" s="184"/>
      <c r="J10425" s="184"/>
      <c r="K10425" s="185" t="s">
        <v>410</v>
      </c>
      <c r="L10425" s="185"/>
      <c r="M10425" s="186"/>
      <c r="N10425" s="61" t="s">
        <v>410</v>
      </c>
      <c r="P10425" s="175" t="s">
        <v>97</v>
      </c>
    </row>
    <row r="10426" spans="1:16" ht="17.25">
      <c r="A10426" s="183" t="s">
        <v>20726</v>
      </c>
      <c r="B10426" s="183" t="s">
        <v>20727</v>
      </c>
      <c r="C10426" s="183" t="s">
        <v>97</v>
      </c>
      <c r="D10426" s="183" t="s">
        <v>98</v>
      </c>
      <c r="E10426" s="184"/>
      <c r="F10426" s="184"/>
      <c r="G10426" s="185"/>
      <c r="H10426" s="185"/>
      <c r="I10426" s="184"/>
      <c r="J10426" s="184"/>
      <c r="K10426" s="185" t="s">
        <v>410</v>
      </c>
      <c r="L10426" s="185"/>
      <c r="M10426" s="186"/>
      <c r="N10426" s="61" t="s">
        <v>410</v>
      </c>
      <c r="P10426" s="175" t="s">
        <v>97</v>
      </c>
    </row>
    <row r="10427" spans="1:16" ht="17.25">
      <c r="A10427" s="183" t="s">
        <v>20728</v>
      </c>
      <c r="B10427" s="183" t="s">
        <v>20729</v>
      </c>
      <c r="C10427" s="183" t="s">
        <v>97</v>
      </c>
      <c r="D10427" s="183" t="s">
        <v>98</v>
      </c>
      <c r="E10427" s="184"/>
      <c r="F10427" s="184"/>
      <c r="G10427" s="185"/>
      <c r="H10427" s="185"/>
      <c r="I10427" s="184"/>
      <c r="J10427" s="184"/>
      <c r="K10427" s="185" t="s">
        <v>410</v>
      </c>
      <c r="L10427" s="185"/>
      <c r="M10427" s="186"/>
      <c r="N10427" s="61" t="s">
        <v>410</v>
      </c>
      <c r="P10427" s="175" t="s">
        <v>97</v>
      </c>
    </row>
    <row r="10428" spans="1:16" ht="17.25">
      <c r="A10428" s="183" t="s">
        <v>20730</v>
      </c>
      <c r="B10428" s="183" t="s">
        <v>20731</v>
      </c>
      <c r="C10428" s="183" t="s">
        <v>97</v>
      </c>
      <c r="D10428" s="183" t="s">
        <v>98</v>
      </c>
      <c r="E10428" s="184"/>
      <c r="F10428" s="184"/>
      <c r="G10428" s="185"/>
      <c r="H10428" s="185"/>
      <c r="I10428" s="184"/>
      <c r="J10428" s="184"/>
      <c r="K10428" s="185" t="s">
        <v>410</v>
      </c>
      <c r="L10428" s="185"/>
      <c r="M10428" s="186"/>
      <c r="N10428" s="61" t="s">
        <v>410</v>
      </c>
      <c r="P10428" s="175" t="s">
        <v>97</v>
      </c>
    </row>
    <row r="10429" spans="1:16" ht="17.25">
      <c r="A10429" s="183" t="s">
        <v>20732</v>
      </c>
      <c r="B10429" s="183" t="s">
        <v>20733</v>
      </c>
      <c r="C10429" s="183" t="s">
        <v>97</v>
      </c>
      <c r="D10429" s="183" t="s">
        <v>98</v>
      </c>
      <c r="E10429" s="184"/>
      <c r="F10429" s="184"/>
      <c r="G10429" s="185"/>
      <c r="H10429" s="185"/>
      <c r="I10429" s="184"/>
      <c r="J10429" s="184"/>
      <c r="K10429" s="185" t="s">
        <v>410</v>
      </c>
      <c r="L10429" s="185"/>
      <c r="M10429" s="186"/>
      <c r="N10429" s="61" t="s">
        <v>410</v>
      </c>
      <c r="P10429" s="175" t="s">
        <v>97</v>
      </c>
    </row>
    <row r="10430" spans="1:16" ht="17.25">
      <c r="A10430" s="183" t="s">
        <v>20734</v>
      </c>
      <c r="B10430" s="183" t="s">
        <v>20735</v>
      </c>
      <c r="C10430" s="183" t="s">
        <v>97</v>
      </c>
      <c r="D10430" s="183" t="s">
        <v>98</v>
      </c>
      <c r="E10430" s="184"/>
      <c r="F10430" s="184"/>
      <c r="G10430" s="185"/>
      <c r="H10430" s="185"/>
      <c r="I10430" s="184"/>
      <c r="J10430" s="184"/>
      <c r="K10430" s="185" t="s">
        <v>410</v>
      </c>
      <c r="L10430" s="185"/>
      <c r="M10430" s="186"/>
      <c r="N10430" s="61" t="s">
        <v>410</v>
      </c>
      <c r="P10430" s="175" t="s">
        <v>97</v>
      </c>
    </row>
    <row r="10431" spans="1:16" ht="17.25">
      <c r="A10431" s="183" t="s">
        <v>20736</v>
      </c>
      <c r="B10431" s="183" t="s">
        <v>20737</v>
      </c>
      <c r="C10431" s="183" t="s">
        <v>97</v>
      </c>
      <c r="D10431" s="183" t="s">
        <v>98</v>
      </c>
      <c r="E10431" s="184"/>
      <c r="F10431" s="184"/>
      <c r="G10431" s="185"/>
      <c r="H10431" s="185"/>
      <c r="I10431" s="184"/>
      <c r="J10431" s="184"/>
      <c r="K10431" s="185" t="s">
        <v>410</v>
      </c>
      <c r="L10431" s="185"/>
      <c r="M10431" s="186"/>
      <c r="N10431" s="61" t="s">
        <v>410</v>
      </c>
      <c r="P10431" s="175" t="s">
        <v>97</v>
      </c>
    </row>
    <row r="10432" spans="1:16" ht="17.25">
      <c r="A10432" s="183" t="s">
        <v>20738</v>
      </c>
      <c r="B10432" s="183" t="s">
        <v>20739</v>
      </c>
      <c r="C10432" s="183" t="s">
        <v>97</v>
      </c>
      <c r="D10432" s="183" t="s">
        <v>98</v>
      </c>
      <c r="E10432" s="184"/>
      <c r="F10432" s="184"/>
      <c r="G10432" s="185"/>
      <c r="H10432" s="185"/>
      <c r="I10432" s="184"/>
      <c r="J10432" s="184"/>
      <c r="K10432" s="185" t="s">
        <v>410</v>
      </c>
      <c r="L10432" s="185"/>
      <c r="M10432" s="186"/>
      <c r="N10432" s="61" t="s">
        <v>410</v>
      </c>
      <c r="P10432" s="175" t="s">
        <v>97</v>
      </c>
    </row>
    <row r="10433" spans="1:16" ht="17.25">
      <c r="A10433" s="183" t="s">
        <v>20740</v>
      </c>
      <c r="B10433" s="183" t="s">
        <v>20741</v>
      </c>
      <c r="C10433" s="183" t="s">
        <v>97</v>
      </c>
      <c r="D10433" s="183" t="s">
        <v>98</v>
      </c>
      <c r="E10433" s="184"/>
      <c r="F10433" s="184"/>
      <c r="G10433" s="185"/>
      <c r="H10433" s="185"/>
      <c r="I10433" s="184"/>
      <c r="J10433" s="184"/>
      <c r="K10433" s="185" t="s">
        <v>410</v>
      </c>
      <c r="L10433" s="185"/>
      <c r="M10433" s="186"/>
      <c r="N10433" s="61" t="s">
        <v>410</v>
      </c>
      <c r="P10433" s="175" t="s">
        <v>97</v>
      </c>
    </row>
    <row r="10434" spans="1:16" ht="17.25">
      <c r="A10434" s="183" t="s">
        <v>20742</v>
      </c>
      <c r="B10434" s="183" t="s">
        <v>20743</v>
      </c>
      <c r="C10434" s="183" t="s">
        <v>97</v>
      </c>
      <c r="D10434" s="183" t="s">
        <v>98</v>
      </c>
      <c r="E10434" s="184"/>
      <c r="F10434" s="184"/>
      <c r="G10434" s="185"/>
      <c r="H10434" s="185"/>
      <c r="I10434" s="184"/>
      <c r="J10434" s="184"/>
      <c r="K10434" s="185" t="s">
        <v>410</v>
      </c>
      <c r="L10434" s="185"/>
      <c r="M10434" s="186"/>
      <c r="N10434" s="61" t="s">
        <v>410</v>
      </c>
      <c r="P10434" s="175" t="s">
        <v>97</v>
      </c>
    </row>
    <row r="10435" spans="1:16" ht="17.25">
      <c r="A10435" s="183" t="s">
        <v>20744</v>
      </c>
      <c r="B10435" s="183" t="s">
        <v>20745</v>
      </c>
      <c r="C10435" s="183" t="s">
        <v>97</v>
      </c>
      <c r="D10435" s="183" t="s">
        <v>98</v>
      </c>
      <c r="E10435" s="184"/>
      <c r="F10435" s="184"/>
      <c r="G10435" s="185"/>
      <c r="H10435" s="185"/>
      <c r="I10435" s="184"/>
      <c r="J10435" s="184"/>
      <c r="K10435" s="185" t="s">
        <v>410</v>
      </c>
      <c r="L10435" s="185"/>
      <c r="M10435" s="186"/>
      <c r="N10435" s="61" t="s">
        <v>410</v>
      </c>
      <c r="P10435" s="175" t="s">
        <v>97</v>
      </c>
    </row>
    <row r="10436" spans="1:16" ht="17.25">
      <c r="A10436" s="183" t="s">
        <v>20746</v>
      </c>
      <c r="B10436" s="183" t="s">
        <v>20747</v>
      </c>
      <c r="C10436" s="183" t="s">
        <v>97</v>
      </c>
      <c r="D10436" s="183" t="s">
        <v>98</v>
      </c>
      <c r="E10436" s="184"/>
      <c r="F10436" s="184"/>
      <c r="G10436" s="185"/>
      <c r="H10436" s="185"/>
      <c r="I10436" s="184"/>
      <c r="J10436" s="184"/>
      <c r="K10436" s="185" t="s">
        <v>410</v>
      </c>
      <c r="L10436" s="185"/>
      <c r="M10436" s="186"/>
      <c r="N10436" s="61" t="s">
        <v>410</v>
      </c>
      <c r="P10436" s="175" t="s">
        <v>97</v>
      </c>
    </row>
    <row r="10437" spans="1:16" ht="17.25">
      <c r="A10437" s="183" t="s">
        <v>20748</v>
      </c>
      <c r="B10437" s="183" t="s">
        <v>20749</v>
      </c>
      <c r="C10437" s="183" t="s">
        <v>97</v>
      </c>
      <c r="D10437" s="183" t="s">
        <v>98</v>
      </c>
      <c r="E10437" s="184"/>
      <c r="F10437" s="184"/>
      <c r="G10437" s="185"/>
      <c r="H10437" s="185"/>
      <c r="I10437" s="184"/>
      <c r="J10437" s="184"/>
      <c r="K10437" s="185" t="s">
        <v>410</v>
      </c>
      <c r="L10437" s="185"/>
      <c r="M10437" s="186"/>
      <c r="N10437" s="61" t="s">
        <v>410</v>
      </c>
      <c r="P10437" s="175" t="s">
        <v>97</v>
      </c>
    </row>
    <row r="10438" spans="1:16" ht="17.25">
      <c r="A10438" s="183" t="s">
        <v>20750</v>
      </c>
      <c r="B10438" s="183" t="s">
        <v>20751</v>
      </c>
      <c r="C10438" s="183" t="s">
        <v>97</v>
      </c>
      <c r="D10438" s="183" t="s">
        <v>98</v>
      </c>
      <c r="E10438" s="184"/>
      <c r="F10438" s="184"/>
      <c r="G10438" s="185"/>
      <c r="H10438" s="185"/>
      <c r="I10438" s="184"/>
      <c r="J10438" s="184"/>
      <c r="K10438" s="185" t="s">
        <v>410</v>
      </c>
      <c r="L10438" s="185"/>
      <c r="M10438" s="186"/>
      <c r="N10438" s="61" t="s">
        <v>410</v>
      </c>
      <c r="P10438" s="175" t="s">
        <v>97</v>
      </c>
    </row>
    <row r="10439" spans="1:16" ht="17.25">
      <c r="A10439" s="183" t="s">
        <v>20752</v>
      </c>
      <c r="B10439" s="183" t="s">
        <v>20753</v>
      </c>
      <c r="C10439" s="183" t="s">
        <v>97</v>
      </c>
      <c r="D10439" s="183" t="s">
        <v>98</v>
      </c>
      <c r="E10439" s="184"/>
      <c r="F10439" s="184"/>
      <c r="G10439" s="185"/>
      <c r="H10439" s="185"/>
      <c r="I10439" s="184"/>
      <c r="J10439" s="184"/>
      <c r="K10439" s="185" t="s">
        <v>410</v>
      </c>
      <c r="L10439" s="185"/>
      <c r="M10439" s="186"/>
      <c r="N10439" s="61" t="s">
        <v>410</v>
      </c>
      <c r="P10439" s="175" t="s">
        <v>97</v>
      </c>
    </row>
    <row r="10440" spans="1:16" ht="17.25">
      <c r="A10440" s="183" t="s">
        <v>20754</v>
      </c>
      <c r="B10440" s="183" t="s">
        <v>20755</v>
      </c>
      <c r="C10440" s="183" t="s">
        <v>97</v>
      </c>
      <c r="D10440" s="183" t="s">
        <v>98</v>
      </c>
      <c r="E10440" s="184"/>
      <c r="F10440" s="184"/>
      <c r="G10440" s="185"/>
      <c r="H10440" s="185"/>
      <c r="I10440" s="184"/>
      <c r="J10440" s="184"/>
      <c r="K10440" s="185" t="s">
        <v>410</v>
      </c>
      <c r="L10440" s="185"/>
      <c r="M10440" s="186"/>
      <c r="N10440" s="61" t="s">
        <v>410</v>
      </c>
      <c r="P10440" s="175" t="s">
        <v>97</v>
      </c>
    </row>
    <row r="10441" spans="1:16" ht="17.25">
      <c r="A10441" s="183" t="s">
        <v>20756</v>
      </c>
      <c r="B10441" s="183" t="s">
        <v>20757</v>
      </c>
      <c r="C10441" s="183" t="s">
        <v>97</v>
      </c>
      <c r="D10441" s="183" t="s">
        <v>98</v>
      </c>
      <c r="E10441" s="184"/>
      <c r="F10441" s="184"/>
      <c r="G10441" s="185"/>
      <c r="H10441" s="185"/>
      <c r="I10441" s="184"/>
      <c r="J10441" s="184"/>
      <c r="K10441" s="185" t="s">
        <v>410</v>
      </c>
      <c r="L10441" s="185"/>
      <c r="M10441" s="186"/>
      <c r="N10441" s="61" t="s">
        <v>410</v>
      </c>
      <c r="P10441" s="175" t="s">
        <v>97</v>
      </c>
    </row>
    <row r="10442" spans="1:16" ht="17.25">
      <c r="A10442" s="183" t="s">
        <v>20758</v>
      </c>
      <c r="B10442" s="183" t="s">
        <v>20759</v>
      </c>
      <c r="C10442" s="183" t="s">
        <v>97</v>
      </c>
      <c r="D10442" s="183" t="s">
        <v>98</v>
      </c>
      <c r="E10442" s="184"/>
      <c r="F10442" s="184"/>
      <c r="G10442" s="185"/>
      <c r="H10442" s="185"/>
      <c r="I10442" s="184"/>
      <c r="J10442" s="184"/>
      <c r="K10442" s="185" t="s">
        <v>410</v>
      </c>
      <c r="L10442" s="185"/>
      <c r="M10442" s="186"/>
      <c r="N10442" s="61" t="s">
        <v>410</v>
      </c>
      <c r="P10442" s="175" t="s">
        <v>97</v>
      </c>
    </row>
    <row r="10443" spans="1:16" ht="17.25">
      <c r="A10443" s="183" t="s">
        <v>20760</v>
      </c>
      <c r="B10443" s="183" t="s">
        <v>20761</v>
      </c>
      <c r="C10443" s="183" t="s">
        <v>97</v>
      </c>
      <c r="D10443" s="183" t="s">
        <v>98</v>
      </c>
      <c r="E10443" s="184"/>
      <c r="F10443" s="184"/>
      <c r="G10443" s="185"/>
      <c r="H10443" s="185"/>
      <c r="I10443" s="184"/>
      <c r="J10443" s="184"/>
      <c r="K10443" s="185" t="s">
        <v>410</v>
      </c>
      <c r="L10443" s="185"/>
      <c r="M10443" s="186"/>
      <c r="N10443" s="61" t="s">
        <v>410</v>
      </c>
      <c r="P10443" s="175" t="s">
        <v>97</v>
      </c>
    </row>
    <row r="10444" spans="1:16" ht="17.25">
      <c r="A10444" s="183" t="s">
        <v>20762</v>
      </c>
      <c r="B10444" s="183" t="s">
        <v>20763</v>
      </c>
      <c r="C10444" s="183" t="s">
        <v>97</v>
      </c>
      <c r="D10444" s="183" t="s">
        <v>98</v>
      </c>
      <c r="E10444" s="184"/>
      <c r="F10444" s="184"/>
      <c r="G10444" s="185"/>
      <c r="H10444" s="185"/>
      <c r="I10444" s="184"/>
      <c r="J10444" s="184"/>
      <c r="K10444" s="185" t="s">
        <v>410</v>
      </c>
      <c r="L10444" s="185"/>
      <c r="M10444" s="186"/>
      <c r="N10444" s="61" t="s">
        <v>410</v>
      </c>
      <c r="P10444" s="175" t="s">
        <v>97</v>
      </c>
    </row>
    <row r="10445" spans="1:16" ht="17.25">
      <c r="A10445" s="183" t="s">
        <v>20764</v>
      </c>
      <c r="B10445" s="183" t="s">
        <v>20765</v>
      </c>
      <c r="C10445" s="183" t="s">
        <v>97</v>
      </c>
      <c r="D10445" s="183" t="s">
        <v>98</v>
      </c>
      <c r="E10445" s="184"/>
      <c r="F10445" s="184"/>
      <c r="G10445" s="185"/>
      <c r="H10445" s="185"/>
      <c r="I10445" s="184"/>
      <c r="J10445" s="184"/>
      <c r="K10445" s="185" t="s">
        <v>410</v>
      </c>
      <c r="L10445" s="185"/>
      <c r="M10445" s="186"/>
      <c r="N10445" s="61" t="s">
        <v>410</v>
      </c>
      <c r="P10445" s="175" t="s">
        <v>97</v>
      </c>
    </row>
    <row r="10446" spans="1:16" ht="17.25">
      <c r="A10446" s="183" t="s">
        <v>20766</v>
      </c>
      <c r="B10446" s="183" t="s">
        <v>20767</v>
      </c>
      <c r="C10446" s="183" t="s">
        <v>97</v>
      </c>
      <c r="D10446" s="183" t="s">
        <v>98</v>
      </c>
      <c r="E10446" s="184"/>
      <c r="F10446" s="184"/>
      <c r="G10446" s="185"/>
      <c r="H10446" s="185"/>
      <c r="I10446" s="184"/>
      <c r="J10446" s="184"/>
      <c r="K10446" s="185" t="s">
        <v>410</v>
      </c>
      <c r="L10446" s="185"/>
      <c r="M10446" s="186"/>
      <c r="N10446" s="61" t="s">
        <v>410</v>
      </c>
      <c r="P10446" s="175" t="s">
        <v>97</v>
      </c>
    </row>
    <row r="10447" spans="1:16" ht="17.25">
      <c r="A10447" s="183" t="s">
        <v>20768</v>
      </c>
      <c r="B10447" s="183" t="s">
        <v>20769</v>
      </c>
      <c r="C10447" s="183" t="s">
        <v>97</v>
      </c>
      <c r="D10447" s="183" t="s">
        <v>98</v>
      </c>
      <c r="E10447" s="184"/>
      <c r="F10447" s="184"/>
      <c r="G10447" s="185"/>
      <c r="H10447" s="185"/>
      <c r="I10447" s="184"/>
      <c r="J10447" s="184"/>
      <c r="K10447" s="185" t="s">
        <v>410</v>
      </c>
      <c r="L10447" s="185"/>
      <c r="M10447" s="186"/>
      <c r="N10447" s="61" t="s">
        <v>410</v>
      </c>
      <c r="P10447" s="175" t="s">
        <v>97</v>
      </c>
    </row>
    <row r="10448" spans="1:16" ht="17.25">
      <c r="A10448" s="183" t="s">
        <v>20770</v>
      </c>
      <c r="B10448" s="183" t="s">
        <v>20771</v>
      </c>
      <c r="C10448" s="183" t="s">
        <v>97</v>
      </c>
      <c r="D10448" s="183" t="s">
        <v>98</v>
      </c>
      <c r="E10448" s="184"/>
      <c r="F10448" s="184"/>
      <c r="G10448" s="185"/>
      <c r="H10448" s="185"/>
      <c r="I10448" s="184"/>
      <c r="J10448" s="184"/>
      <c r="K10448" s="185" t="s">
        <v>410</v>
      </c>
      <c r="L10448" s="185"/>
      <c r="M10448" s="186"/>
      <c r="N10448" s="61" t="s">
        <v>410</v>
      </c>
      <c r="P10448" s="175" t="s">
        <v>97</v>
      </c>
    </row>
    <row r="10449" spans="1:16" ht="17.25">
      <c r="A10449" s="183" t="s">
        <v>20772</v>
      </c>
      <c r="B10449" s="183" t="s">
        <v>20773</v>
      </c>
      <c r="C10449" s="183" t="s">
        <v>97</v>
      </c>
      <c r="D10449" s="183" t="s">
        <v>98</v>
      </c>
      <c r="E10449" s="184"/>
      <c r="F10449" s="184"/>
      <c r="G10449" s="185"/>
      <c r="H10449" s="185"/>
      <c r="I10449" s="184"/>
      <c r="J10449" s="184"/>
      <c r="K10449" s="185" t="s">
        <v>410</v>
      </c>
      <c r="L10449" s="185"/>
      <c r="M10449" s="186"/>
      <c r="N10449" s="61" t="s">
        <v>410</v>
      </c>
      <c r="P10449" s="175" t="s">
        <v>97</v>
      </c>
    </row>
    <row r="10450" spans="1:16" ht="17.25">
      <c r="A10450" s="183" t="s">
        <v>20774</v>
      </c>
      <c r="B10450" s="183" t="s">
        <v>20775</v>
      </c>
      <c r="C10450" s="183" t="s">
        <v>97</v>
      </c>
      <c r="D10450" s="183" t="s">
        <v>98</v>
      </c>
      <c r="E10450" s="184"/>
      <c r="F10450" s="184"/>
      <c r="G10450" s="185"/>
      <c r="H10450" s="185"/>
      <c r="I10450" s="184"/>
      <c r="J10450" s="184"/>
      <c r="K10450" s="185" t="s">
        <v>410</v>
      </c>
      <c r="L10450" s="185"/>
      <c r="M10450" s="186"/>
      <c r="N10450" s="61" t="s">
        <v>410</v>
      </c>
      <c r="P10450" s="175" t="s">
        <v>97</v>
      </c>
    </row>
    <row r="10451" spans="1:16" ht="17.25">
      <c r="A10451" s="183" t="s">
        <v>20776</v>
      </c>
      <c r="B10451" s="183" t="s">
        <v>20777</v>
      </c>
      <c r="C10451" s="183" t="s">
        <v>97</v>
      </c>
      <c r="D10451" s="183" t="s">
        <v>98</v>
      </c>
      <c r="E10451" s="184"/>
      <c r="F10451" s="184"/>
      <c r="G10451" s="185"/>
      <c r="H10451" s="185"/>
      <c r="I10451" s="184"/>
      <c r="J10451" s="184"/>
      <c r="K10451" s="185" t="s">
        <v>410</v>
      </c>
      <c r="L10451" s="185"/>
      <c r="M10451" s="186"/>
      <c r="N10451" s="61" t="s">
        <v>410</v>
      </c>
      <c r="P10451" s="175" t="s">
        <v>97</v>
      </c>
    </row>
    <row r="10452" spans="1:16" ht="17.25">
      <c r="A10452" s="183" t="s">
        <v>20778</v>
      </c>
      <c r="B10452" s="183" t="s">
        <v>20779</v>
      </c>
      <c r="C10452" s="183" t="s">
        <v>97</v>
      </c>
      <c r="D10452" s="183" t="s">
        <v>98</v>
      </c>
      <c r="E10452" s="184"/>
      <c r="F10452" s="184"/>
      <c r="G10452" s="185"/>
      <c r="H10452" s="185"/>
      <c r="I10452" s="184"/>
      <c r="J10452" s="184"/>
      <c r="K10452" s="185" t="s">
        <v>410</v>
      </c>
      <c r="L10452" s="185"/>
      <c r="M10452" s="186"/>
      <c r="N10452" s="61" t="s">
        <v>410</v>
      </c>
      <c r="P10452" s="175" t="s">
        <v>97</v>
      </c>
    </row>
    <row r="10453" spans="1:16" ht="17.25">
      <c r="A10453" s="183" t="s">
        <v>20780</v>
      </c>
      <c r="B10453" s="183" t="s">
        <v>20781</v>
      </c>
      <c r="C10453" s="183" t="s">
        <v>97</v>
      </c>
      <c r="D10453" s="183" t="s">
        <v>98</v>
      </c>
      <c r="E10453" s="184"/>
      <c r="F10453" s="184"/>
      <c r="G10453" s="185"/>
      <c r="H10453" s="185"/>
      <c r="I10453" s="184"/>
      <c r="J10453" s="184"/>
      <c r="K10453" s="185" t="s">
        <v>410</v>
      </c>
      <c r="L10453" s="185"/>
      <c r="M10453" s="186"/>
      <c r="N10453" s="61" t="s">
        <v>410</v>
      </c>
      <c r="P10453" s="175" t="s">
        <v>97</v>
      </c>
    </row>
    <row r="10454" spans="1:16" ht="17.25">
      <c r="A10454" s="183" t="s">
        <v>20782</v>
      </c>
      <c r="B10454" s="183" t="s">
        <v>20783</v>
      </c>
      <c r="C10454" s="183" t="s">
        <v>97</v>
      </c>
      <c r="D10454" s="183" t="s">
        <v>98</v>
      </c>
      <c r="E10454" s="184"/>
      <c r="F10454" s="184"/>
      <c r="G10454" s="185"/>
      <c r="H10454" s="185"/>
      <c r="I10454" s="184"/>
      <c r="J10454" s="184"/>
      <c r="K10454" s="185" t="s">
        <v>410</v>
      </c>
      <c r="L10454" s="185"/>
      <c r="M10454" s="186"/>
      <c r="N10454" s="61" t="s">
        <v>410</v>
      </c>
      <c r="P10454" s="175" t="s">
        <v>97</v>
      </c>
    </row>
    <row r="10455" spans="1:16" ht="17.25">
      <c r="A10455" s="183" t="s">
        <v>20784</v>
      </c>
      <c r="B10455" s="183" t="s">
        <v>20785</v>
      </c>
      <c r="C10455" s="183" t="s">
        <v>97</v>
      </c>
      <c r="D10455" s="183" t="s">
        <v>98</v>
      </c>
      <c r="E10455" s="184"/>
      <c r="F10455" s="184"/>
      <c r="G10455" s="185"/>
      <c r="H10455" s="185"/>
      <c r="I10455" s="184"/>
      <c r="J10455" s="184"/>
      <c r="K10455" s="185" t="s">
        <v>410</v>
      </c>
      <c r="L10455" s="185"/>
      <c r="M10455" s="186"/>
      <c r="N10455" s="61" t="s">
        <v>410</v>
      </c>
      <c r="P10455" s="175" t="s">
        <v>97</v>
      </c>
    </row>
    <row r="10456" spans="1:16" ht="17.25">
      <c r="A10456" s="183" t="s">
        <v>20786</v>
      </c>
      <c r="B10456" s="183" t="s">
        <v>20787</v>
      </c>
      <c r="C10456" s="183" t="s">
        <v>97</v>
      </c>
      <c r="D10456" s="183" t="s">
        <v>98</v>
      </c>
      <c r="E10456" s="184"/>
      <c r="F10456" s="184"/>
      <c r="G10456" s="185"/>
      <c r="H10456" s="185"/>
      <c r="I10456" s="184"/>
      <c r="J10456" s="184"/>
      <c r="K10456" s="185" t="s">
        <v>410</v>
      </c>
      <c r="L10456" s="185"/>
      <c r="M10456" s="186"/>
      <c r="N10456" s="61" t="s">
        <v>410</v>
      </c>
      <c r="P10456" s="175" t="s">
        <v>97</v>
      </c>
    </row>
    <row r="10457" spans="1:16" ht="17.25">
      <c r="A10457" s="183" t="s">
        <v>20788</v>
      </c>
      <c r="B10457" s="183" t="s">
        <v>20789</v>
      </c>
      <c r="C10457" s="183" t="s">
        <v>97</v>
      </c>
      <c r="D10457" s="183" t="s">
        <v>98</v>
      </c>
      <c r="E10457" s="184">
        <v>130</v>
      </c>
      <c r="F10457" s="184">
        <v>105</v>
      </c>
      <c r="G10457" s="185" t="s">
        <v>99</v>
      </c>
      <c r="H10457" s="185"/>
      <c r="I10457" s="184">
        <v>37.55</v>
      </c>
      <c r="J10457" s="184">
        <v>142.55</v>
      </c>
      <c r="K10457" s="185">
        <v>131</v>
      </c>
      <c r="L10457" s="185"/>
      <c r="M10457" s="186"/>
      <c r="N10457" s="61" t="s">
        <v>51</v>
      </c>
      <c r="P10457" s="175" t="s">
        <v>97</v>
      </c>
    </row>
    <row r="10458" spans="1:16" ht="17.25">
      <c r="A10458" s="183" t="s">
        <v>20790</v>
      </c>
      <c r="B10458" s="183" t="s">
        <v>20791</v>
      </c>
      <c r="C10458" s="183" t="s">
        <v>97</v>
      </c>
      <c r="D10458" s="183" t="s">
        <v>98</v>
      </c>
      <c r="E10458" s="184">
        <v>130</v>
      </c>
      <c r="F10458" s="184">
        <v>102</v>
      </c>
      <c r="G10458" s="185" t="s">
        <v>214</v>
      </c>
      <c r="H10458" s="185"/>
      <c r="I10458" s="184">
        <v>37.55</v>
      </c>
      <c r="J10458" s="184">
        <v>139.55</v>
      </c>
      <c r="K10458" s="185">
        <v>90</v>
      </c>
      <c r="L10458" s="185"/>
      <c r="M10458" s="186"/>
      <c r="N10458" s="61" t="s">
        <v>51</v>
      </c>
      <c r="P10458" s="175" t="s">
        <v>97</v>
      </c>
    </row>
    <row r="10459" spans="1:16" ht="17.25">
      <c r="A10459" s="183" t="s">
        <v>20792</v>
      </c>
      <c r="B10459" s="183" t="s">
        <v>20793</v>
      </c>
      <c r="C10459" s="183" t="s">
        <v>97</v>
      </c>
      <c r="D10459" s="183" t="s">
        <v>98</v>
      </c>
      <c r="E10459" s="184">
        <v>315</v>
      </c>
      <c r="F10459" s="184">
        <v>270</v>
      </c>
      <c r="G10459" s="185" t="s">
        <v>88</v>
      </c>
      <c r="H10459" s="185"/>
      <c r="I10459" s="184">
        <v>123.77</v>
      </c>
      <c r="J10459" s="184">
        <v>393.77</v>
      </c>
      <c r="K10459" s="185">
        <v>67</v>
      </c>
      <c r="L10459" s="185"/>
      <c r="M10459" s="186"/>
      <c r="N10459" s="61" t="s">
        <v>51</v>
      </c>
      <c r="P10459" s="175" t="s">
        <v>97</v>
      </c>
    </row>
    <row r="10460" spans="1:16" ht="17.25">
      <c r="A10460" s="183" t="s">
        <v>20794</v>
      </c>
      <c r="B10460" s="183" t="s">
        <v>20795</v>
      </c>
      <c r="C10460" s="183" t="s">
        <v>97</v>
      </c>
      <c r="D10460" s="183" t="s">
        <v>98</v>
      </c>
      <c r="E10460" s="184"/>
      <c r="F10460" s="184"/>
      <c r="G10460" s="185"/>
      <c r="H10460" s="185"/>
      <c r="I10460" s="184"/>
      <c r="J10460" s="184"/>
      <c r="K10460" s="185" t="s">
        <v>410</v>
      </c>
      <c r="L10460" s="185"/>
      <c r="M10460" s="186"/>
      <c r="N10460" s="61" t="s">
        <v>410</v>
      </c>
      <c r="P10460" s="175" t="s">
        <v>97</v>
      </c>
    </row>
    <row r="10461" spans="1:16" ht="17.25">
      <c r="A10461" s="183" t="s">
        <v>20796</v>
      </c>
      <c r="B10461" s="183" t="s">
        <v>20797</v>
      </c>
      <c r="C10461" s="183" t="s">
        <v>97</v>
      </c>
      <c r="D10461" s="183" t="s">
        <v>98</v>
      </c>
      <c r="E10461" s="184"/>
      <c r="F10461" s="184"/>
      <c r="G10461" s="185"/>
      <c r="H10461" s="185"/>
      <c r="I10461" s="184"/>
      <c r="J10461" s="184"/>
      <c r="K10461" s="185" t="s">
        <v>410</v>
      </c>
      <c r="L10461" s="185"/>
      <c r="M10461" s="186"/>
      <c r="N10461" s="61" t="s">
        <v>410</v>
      </c>
      <c r="P10461" s="175" t="s">
        <v>97</v>
      </c>
    </row>
    <row r="10462" spans="1:16" ht="17.25">
      <c r="A10462" s="183" t="s">
        <v>20798</v>
      </c>
      <c r="B10462" s="183" t="s">
        <v>20799</v>
      </c>
      <c r="C10462" s="183" t="s">
        <v>97</v>
      </c>
      <c r="D10462" s="183" t="s">
        <v>98</v>
      </c>
      <c r="E10462" s="184"/>
      <c r="F10462" s="184"/>
      <c r="G10462" s="185"/>
      <c r="H10462" s="185"/>
      <c r="I10462" s="184"/>
      <c r="J10462" s="184"/>
      <c r="K10462" s="185" t="s">
        <v>410</v>
      </c>
      <c r="L10462" s="185"/>
      <c r="M10462" s="186"/>
      <c r="N10462" s="61" t="s">
        <v>410</v>
      </c>
      <c r="P10462" s="175" t="s">
        <v>97</v>
      </c>
    </row>
    <row r="10463" spans="1:16" ht="17.25">
      <c r="A10463" s="183" t="s">
        <v>20800</v>
      </c>
      <c r="B10463" s="183" t="s">
        <v>20801</v>
      </c>
      <c r="C10463" s="183" t="s">
        <v>97</v>
      </c>
      <c r="D10463" s="183" t="s">
        <v>98</v>
      </c>
      <c r="E10463" s="184"/>
      <c r="F10463" s="184"/>
      <c r="G10463" s="185"/>
      <c r="H10463" s="185"/>
      <c r="I10463" s="184"/>
      <c r="J10463" s="184"/>
      <c r="K10463" s="185" t="s">
        <v>410</v>
      </c>
      <c r="L10463" s="185"/>
      <c r="M10463" s="186"/>
      <c r="N10463" s="61" t="s">
        <v>410</v>
      </c>
      <c r="P10463" s="175" t="s">
        <v>97</v>
      </c>
    </row>
    <row r="10464" spans="1:16" ht="17.25">
      <c r="A10464" s="183" t="s">
        <v>20802</v>
      </c>
      <c r="B10464" s="183" t="s">
        <v>20803</v>
      </c>
      <c r="C10464" s="183" t="s">
        <v>97</v>
      </c>
      <c r="D10464" s="183" t="s">
        <v>98</v>
      </c>
      <c r="E10464" s="184"/>
      <c r="F10464" s="184"/>
      <c r="G10464" s="185"/>
      <c r="H10464" s="185"/>
      <c r="I10464" s="184"/>
      <c r="J10464" s="184"/>
      <c r="K10464" s="185" t="s">
        <v>410</v>
      </c>
      <c r="L10464" s="185"/>
      <c r="M10464" s="186"/>
      <c r="N10464" s="61" t="s">
        <v>410</v>
      </c>
      <c r="P10464" s="175" t="s">
        <v>97</v>
      </c>
    </row>
    <row r="10465" spans="1:16" ht="17.25">
      <c r="A10465" s="183" t="s">
        <v>20804</v>
      </c>
      <c r="B10465" s="183" t="s">
        <v>20805</v>
      </c>
      <c r="C10465" s="183" t="s">
        <v>97</v>
      </c>
      <c r="D10465" s="183" t="s">
        <v>98</v>
      </c>
      <c r="E10465" s="184">
        <v>220</v>
      </c>
      <c r="F10465" s="184">
        <v>190</v>
      </c>
      <c r="G10465" s="185" t="s">
        <v>102</v>
      </c>
      <c r="H10465" s="185"/>
      <c r="I10465" s="184">
        <v>155.85</v>
      </c>
      <c r="J10465" s="184">
        <v>345.85</v>
      </c>
      <c r="K10465" s="185">
        <v>126</v>
      </c>
      <c r="L10465" s="185"/>
      <c r="M10465" s="186"/>
      <c r="N10465" s="61" t="s">
        <v>51</v>
      </c>
      <c r="P10465" s="175" t="s">
        <v>97</v>
      </c>
    </row>
    <row r="10466" spans="1:16" ht="17.25">
      <c r="A10466" s="183" t="s">
        <v>20806</v>
      </c>
      <c r="B10466" s="183" t="s">
        <v>20807</v>
      </c>
      <c r="C10466" s="183" t="s">
        <v>97</v>
      </c>
      <c r="D10466" s="183" t="s">
        <v>98</v>
      </c>
      <c r="E10466" s="184"/>
      <c r="F10466" s="184"/>
      <c r="G10466" s="185"/>
      <c r="H10466" s="185"/>
      <c r="I10466" s="184"/>
      <c r="J10466" s="184"/>
      <c r="K10466" s="185" t="s">
        <v>410</v>
      </c>
      <c r="L10466" s="185"/>
      <c r="M10466" s="186"/>
      <c r="N10466" s="61" t="s">
        <v>410</v>
      </c>
      <c r="P10466" s="175" t="s">
        <v>97</v>
      </c>
    </row>
    <row r="10467" spans="1:16" ht="17.25">
      <c r="A10467" s="183" t="s">
        <v>20808</v>
      </c>
      <c r="B10467" s="183" t="s">
        <v>20809</v>
      </c>
      <c r="C10467" s="183" t="s">
        <v>97</v>
      </c>
      <c r="D10467" s="183" t="s">
        <v>98</v>
      </c>
      <c r="E10467" s="184"/>
      <c r="F10467" s="184"/>
      <c r="G10467" s="185"/>
      <c r="H10467" s="185"/>
      <c r="I10467" s="184"/>
      <c r="J10467" s="184"/>
      <c r="K10467" s="185" t="s">
        <v>410</v>
      </c>
      <c r="L10467" s="185"/>
      <c r="M10467" s="186"/>
      <c r="N10467" s="61" t="s">
        <v>410</v>
      </c>
      <c r="P10467" s="175" t="s">
        <v>97</v>
      </c>
    </row>
    <row r="10468" spans="1:16" ht="17.25">
      <c r="A10468" s="183" t="s">
        <v>20810</v>
      </c>
      <c r="B10468" s="183" t="s">
        <v>20811</v>
      </c>
      <c r="C10468" s="183" t="s">
        <v>97</v>
      </c>
      <c r="D10468" s="183" t="s">
        <v>98</v>
      </c>
      <c r="E10468" s="184"/>
      <c r="F10468" s="184"/>
      <c r="G10468" s="185"/>
      <c r="H10468" s="185"/>
      <c r="I10468" s="184"/>
      <c r="J10468" s="184"/>
      <c r="K10468" s="185" t="s">
        <v>410</v>
      </c>
      <c r="L10468" s="185"/>
      <c r="M10468" s="186"/>
      <c r="N10468" s="61" t="s">
        <v>410</v>
      </c>
      <c r="P10468" s="175" t="s">
        <v>97</v>
      </c>
    </row>
    <row r="10469" spans="1:16" ht="17.25">
      <c r="A10469" s="183" t="s">
        <v>20812</v>
      </c>
      <c r="B10469" s="183" t="s">
        <v>20813</v>
      </c>
      <c r="C10469" s="183" t="s">
        <v>97</v>
      </c>
      <c r="D10469" s="183" t="s">
        <v>98</v>
      </c>
      <c r="E10469" s="184"/>
      <c r="F10469" s="184"/>
      <c r="G10469" s="185"/>
      <c r="H10469" s="185"/>
      <c r="I10469" s="184"/>
      <c r="J10469" s="184"/>
      <c r="K10469" s="185" t="s">
        <v>410</v>
      </c>
      <c r="L10469" s="185"/>
      <c r="M10469" s="186"/>
      <c r="N10469" s="61" t="s">
        <v>410</v>
      </c>
      <c r="P10469" s="175" t="s">
        <v>97</v>
      </c>
    </row>
    <row r="10470" spans="1:16" ht="17.25">
      <c r="A10470" s="183" t="s">
        <v>20814</v>
      </c>
      <c r="B10470" s="183" t="s">
        <v>20815</v>
      </c>
      <c r="C10470" s="183" t="s">
        <v>97</v>
      </c>
      <c r="D10470" s="183" t="s">
        <v>98</v>
      </c>
      <c r="E10470" s="184"/>
      <c r="F10470" s="184"/>
      <c r="G10470" s="185"/>
      <c r="H10470" s="185"/>
      <c r="I10470" s="184"/>
      <c r="J10470" s="184"/>
      <c r="K10470" s="185" t="s">
        <v>410</v>
      </c>
      <c r="L10470" s="185"/>
      <c r="M10470" s="186"/>
      <c r="N10470" s="61" t="s">
        <v>410</v>
      </c>
      <c r="P10470" s="175" t="s">
        <v>97</v>
      </c>
    </row>
    <row r="10471" spans="1:16" ht="17.25">
      <c r="A10471" s="183" t="s">
        <v>20816</v>
      </c>
      <c r="B10471" s="183" t="s">
        <v>20817</v>
      </c>
      <c r="C10471" s="183" t="s">
        <v>97</v>
      </c>
      <c r="D10471" s="183" t="s">
        <v>98</v>
      </c>
      <c r="E10471" s="184"/>
      <c r="F10471" s="184"/>
      <c r="G10471" s="185"/>
      <c r="H10471" s="185"/>
      <c r="I10471" s="184"/>
      <c r="J10471" s="184"/>
      <c r="K10471" s="185" t="s">
        <v>410</v>
      </c>
      <c r="L10471" s="185"/>
      <c r="M10471" s="186"/>
      <c r="N10471" s="61" t="s">
        <v>410</v>
      </c>
      <c r="P10471" s="175" t="s">
        <v>97</v>
      </c>
    </row>
    <row r="10472" spans="1:16" ht="17.25">
      <c r="A10472" s="183" t="s">
        <v>20818</v>
      </c>
      <c r="B10472" s="183" t="s">
        <v>20819</v>
      </c>
      <c r="C10472" s="183" t="s">
        <v>97</v>
      </c>
      <c r="D10472" s="183" t="s">
        <v>98</v>
      </c>
      <c r="E10472" s="184"/>
      <c r="F10472" s="184"/>
      <c r="G10472" s="185"/>
      <c r="H10472" s="185"/>
      <c r="I10472" s="184"/>
      <c r="J10472" s="184"/>
      <c r="K10472" s="185" t="s">
        <v>410</v>
      </c>
      <c r="L10472" s="185"/>
      <c r="M10472" s="186"/>
      <c r="N10472" s="61" t="s">
        <v>410</v>
      </c>
      <c r="P10472" s="175" t="s">
        <v>97</v>
      </c>
    </row>
    <row r="10473" spans="1:16" ht="17.25">
      <c r="A10473" s="183" t="s">
        <v>20820</v>
      </c>
      <c r="B10473" s="183" t="s">
        <v>20821</v>
      </c>
      <c r="C10473" s="183" t="s">
        <v>97</v>
      </c>
      <c r="D10473" s="183" t="s">
        <v>98</v>
      </c>
      <c r="E10473" s="184"/>
      <c r="F10473" s="184"/>
      <c r="G10473" s="185"/>
      <c r="H10473" s="185"/>
      <c r="I10473" s="184"/>
      <c r="J10473" s="184"/>
      <c r="K10473" s="185" t="s">
        <v>410</v>
      </c>
      <c r="L10473" s="185"/>
      <c r="M10473" s="186"/>
      <c r="N10473" s="61" t="s">
        <v>410</v>
      </c>
      <c r="P10473" s="175" t="s">
        <v>97</v>
      </c>
    </row>
    <row r="10474" spans="1:16" ht="17.25">
      <c r="A10474" s="183" t="s">
        <v>20822</v>
      </c>
      <c r="B10474" s="183" t="s">
        <v>20823</v>
      </c>
      <c r="C10474" s="183" t="s">
        <v>97</v>
      </c>
      <c r="D10474" s="183" t="s">
        <v>98</v>
      </c>
      <c r="E10474" s="184"/>
      <c r="F10474" s="184"/>
      <c r="G10474" s="185"/>
      <c r="H10474" s="185"/>
      <c r="I10474" s="184"/>
      <c r="J10474" s="184"/>
      <c r="K10474" s="185" t="s">
        <v>410</v>
      </c>
      <c r="L10474" s="185"/>
      <c r="M10474" s="186"/>
      <c r="N10474" s="61" t="s">
        <v>410</v>
      </c>
      <c r="P10474" s="175" t="s">
        <v>97</v>
      </c>
    </row>
    <row r="10475" spans="1:16" ht="17.25">
      <c r="A10475" s="183" t="s">
        <v>20824</v>
      </c>
      <c r="B10475" s="183" t="s">
        <v>20825</v>
      </c>
      <c r="C10475" s="183" t="s">
        <v>97</v>
      </c>
      <c r="D10475" s="183" t="s">
        <v>98</v>
      </c>
      <c r="E10475" s="184"/>
      <c r="F10475" s="184"/>
      <c r="G10475" s="185"/>
      <c r="H10475" s="185"/>
      <c r="I10475" s="184"/>
      <c r="J10475" s="184"/>
      <c r="K10475" s="185" t="s">
        <v>410</v>
      </c>
      <c r="L10475" s="185"/>
      <c r="M10475" s="186"/>
      <c r="N10475" s="61" t="s">
        <v>410</v>
      </c>
      <c r="P10475" s="175" t="s">
        <v>97</v>
      </c>
    </row>
    <row r="10476" spans="1:16" ht="17.25">
      <c r="A10476" s="183" t="s">
        <v>20826</v>
      </c>
      <c r="B10476" s="183" t="s">
        <v>20827</v>
      </c>
      <c r="C10476" s="183" t="s">
        <v>97</v>
      </c>
      <c r="D10476" s="183" t="s">
        <v>98</v>
      </c>
      <c r="E10476" s="184"/>
      <c r="F10476" s="184"/>
      <c r="G10476" s="185"/>
      <c r="H10476" s="185"/>
      <c r="I10476" s="184"/>
      <c r="J10476" s="184"/>
      <c r="K10476" s="185" t="s">
        <v>410</v>
      </c>
      <c r="L10476" s="185"/>
      <c r="M10476" s="186"/>
      <c r="N10476" s="61" t="s">
        <v>410</v>
      </c>
      <c r="P10476" s="175" t="s">
        <v>97</v>
      </c>
    </row>
    <row r="10477" spans="1:16" ht="17.25">
      <c r="A10477" s="183" t="s">
        <v>20828</v>
      </c>
      <c r="B10477" s="183" t="s">
        <v>20829</v>
      </c>
      <c r="C10477" s="183" t="s">
        <v>97</v>
      </c>
      <c r="D10477" s="183" t="s">
        <v>98</v>
      </c>
      <c r="E10477" s="184"/>
      <c r="F10477" s="184"/>
      <c r="G10477" s="185"/>
      <c r="H10477" s="185"/>
      <c r="I10477" s="184"/>
      <c r="J10477" s="184"/>
      <c r="K10477" s="185" t="s">
        <v>410</v>
      </c>
      <c r="L10477" s="185"/>
      <c r="M10477" s="186"/>
      <c r="N10477" s="61" t="s">
        <v>410</v>
      </c>
      <c r="P10477" s="175" t="s">
        <v>97</v>
      </c>
    </row>
    <row r="10478" spans="1:16" ht="17.25">
      <c r="A10478" s="183" t="s">
        <v>20830</v>
      </c>
      <c r="B10478" s="183" t="s">
        <v>20831</v>
      </c>
      <c r="C10478" s="183" t="s">
        <v>97</v>
      </c>
      <c r="D10478" s="183" t="s">
        <v>98</v>
      </c>
      <c r="E10478" s="184"/>
      <c r="F10478" s="184"/>
      <c r="G10478" s="185"/>
      <c r="H10478" s="185"/>
      <c r="I10478" s="184"/>
      <c r="J10478" s="184"/>
      <c r="K10478" s="185" t="s">
        <v>410</v>
      </c>
      <c r="L10478" s="185"/>
      <c r="M10478" s="186"/>
      <c r="N10478" s="61" t="s">
        <v>410</v>
      </c>
      <c r="P10478" s="175" t="s">
        <v>97</v>
      </c>
    </row>
    <row r="10479" spans="1:16" ht="17.25">
      <c r="A10479" s="183" t="s">
        <v>20832</v>
      </c>
      <c r="B10479" s="183" t="s">
        <v>20833</v>
      </c>
      <c r="C10479" s="183" t="s">
        <v>97</v>
      </c>
      <c r="D10479" s="183" t="s">
        <v>98</v>
      </c>
      <c r="E10479" s="184"/>
      <c r="F10479" s="184"/>
      <c r="G10479" s="185"/>
      <c r="H10479" s="185"/>
      <c r="I10479" s="184"/>
      <c r="J10479" s="184"/>
      <c r="K10479" s="185" t="s">
        <v>410</v>
      </c>
      <c r="L10479" s="185"/>
      <c r="M10479" s="186"/>
      <c r="N10479" s="61" t="s">
        <v>410</v>
      </c>
      <c r="P10479" s="175" t="s">
        <v>97</v>
      </c>
    </row>
    <row r="10480" spans="1:16" ht="17.25">
      <c r="A10480" s="183" t="s">
        <v>20834</v>
      </c>
      <c r="B10480" s="183" t="s">
        <v>20835</v>
      </c>
      <c r="C10480" s="183" t="s">
        <v>97</v>
      </c>
      <c r="D10480" s="183" t="s">
        <v>98</v>
      </c>
      <c r="E10480" s="184"/>
      <c r="F10480" s="184"/>
      <c r="G10480" s="185"/>
      <c r="H10480" s="185"/>
      <c r="I10480" s="184"/>
      <c r="J10480" s="184"/>
      <c r="K10480" s="185" t="s">
        <v>410</v>
      </c>
      <c r="L10480" s="185"/>
      <c r="M10480" s="186"/>
      <c r="N10480" s="61" t="s">
        <v>410</v>
      </c>
      <c r="P10480" s="175" t="s">
        <v>97</v>
      </c>
    </row>
    <row r="10481" spans="1:16" ht="17.25">
      <c r="A10481" s="183" t="s">
        <v>20836</v>
      </c>
      <c r="B10481" s="183" t="s">
        <v>20837</v>
      </c>
      <c r="C10481" s="183" t="s">
        <v>97</v>
      </c>
      <c r="D10481" s="183" t="s">
        <v>98</v>
      </c>
      <c r="E10481" s="184"/>
      <c r="F10481" s="184"/>
      <c r="G10481" s="185"/>
      <c r="H10481" s="185"/>
      <c r="I10481" s="184"/>
      <c r="J10481" s="184"/>
      <c r="K10481" s="185" t="s">
        <v>410</v>
      </c>
      <c r="L10481" s="185"/>
      <c r="M10481" s="186"/>
      <c r="N10481" s="61" t="s">
        <v>410</v>
      </c>
      <c r="P10481" s="175" t="s">
        <v>97</v>
      </c>
    </row>
    <row r="10482" spans="1:16" ht="17.25">
      <c r="A10482" s="183" t="s">
        <v>20838</v>
      </c>
      <c r="B10482" s="183" t="s">
        <v>20839</v>
      </c>
      <c r="C10482" s="183" t="s">
        <v>97</v>
      </c>
      <c r="D10482" s="183" t="s">
        <v>98</v>
      </c>
      <c r="E10482" s="184"/>
      <c r="F10482" s="184"/>
      <c r="G10482" s="185"/>
      <c r="H10482" s="185"/>
      <c r="I10482" s="184"/>
      <c r="J10482" s="184"/>
      <c r="K10482" s="185" t="s">
        <v>410</v>
      </c>
      <c r="L10482" s="185"/>
      <c r="M10482" s="186"/>
      <c r="N10482" s="61" t="s">
        <v>410</v>
      </c>
      <c r="P10482" s="175" t="s">
        <v>97</v>
      </c>
    </row>
    <row r="10483" spans="1:16" ht="17.25">
      <c r="A10483" s="183" t="s">
        <v>20840</v>
      </c>
      <c r="B10483" s="183" t="s">
        <v>20841</v>
      </c>
      <c r="C10483" s="183" t="s">
        <v>97</v>
      </c>
      <c r="D10483" s="183" t="s">
        <v>98</v>
      </c>
      <c r="E10483" s="184"/>
      <c r="F10483" s="184"/>
      <c r="G10483" s="185"/>
      <c r="H10483" s="185"/>
      <c r="I10483" s="184"/>
      <c r="J10483" s="184"/>
      <c r="K10483" s="185" t="s">
        <v>410</v>
      </c>
      <c r="L10483" s="185"/>
      <c r="M10483" s="186"/>
      <c r="N10483" s="61" t="s">
        <v>410</v>
      </c>
      <c r="P10483" s="175" t="s">
        <v>97</v>
      </c>
    </row>
    <row r="10484" spans="1:16" ht="17.25">
      <c r="A10484" s="183" t="s">
        <v>20842</v>
      </c>
      <c r="B10484" s="183" t="s">
        <v>20843</v>
      </c>
      <c r="C10484" s="183" t="s">
        <v>97</v>
      </c>
      <c r="D10484" s="183" t="s">
        <v>98</v>
      </c>
      <c r="E10484" s="184"/>
      <c r="F10484" s="184"/>
      <c r="G10484" s="185"/>
      <c r="H10484" s="185"/>
      <c r="I10484" s="184"/>
      <c r="J10484" s="184"/>
      <c r="K10484" s="185" t="s">
        <v>410</v>
      </c>
      <c r="L10484" s="185"/>
      <c r="M10484" s="186"/>
      <c r="N10484" s="61" t="s">
        <v>410</v>
      </c>
      <c r="P10484" s="175" t="s">
        <v>97</v>
      </c>
    </row>
    <row r="10485" spans="1:16" ht="17.25">
      <c r="A10485" s="183" t="s">
        <v>20844</v>
      </c>
      <c r="B10485" s="183" t="s">
        <v>20845</v>
      </c>
      <c r="C10485" s="183" t="s">
        <v>97</v>
      </c>
      <c r="D10485" s="183" t="s">
        <v>98</v>
      </c>
      <c r="E10485" s="184"/>
      <c r="F10485" s="184"/>
      <c r="G10485" s="185"/>
      <c r="H10485" s="185"/>
      <c r="I10485" s="184"/>
      <c r="J10485" s="184"/>
      <c r="K10485" s="185" t="s">
        <v>410</v>
      </c>
      <c r="L10485" s="185"/>
      <c r="M10485" s="186"/>
      <c r="N10485" s="61" t="s">
        <v>410</v>
      </c>
      <c r="P10485" s="175" t="s">
        <v>97</v>
      </c>
    </row>
    <row r="10486" spans="1:16" ht="17.25">
      <c r="A10486" s="183" t="s">
        <v>20846</v>
      </c>
      <c r="B10486" s="183" t="s">
        <v>20847</v>
      </c>
      <c r="C10486" s="183" t="s">
        <v>97</v>
      </c>
      <c r="D10486" s="183" t="s">
        <v>98</v>
      </c>
      <c r="E10486" s="184"/>
      <c r="F10486" s="184"/>
      <c r="G10486" s="185"/>
      <c r="H10486" s="185"/>
      <c r="I10486" s="184"/>
      <c r="J10486" s="184"/>
      <c r="K10486" s="185" t="s">
        <v>410</v>
      </c>
      <c r="L10486" s="185"/>
      <c r="M10486" s="186"/>
      <c r="N10486" s="61" t="s">
        <v>410</v>
      </c>
      <c r="P10486" s="175" t="s">
        <v>97</v>
      </c>
    </row>
    <row r="10487" spans="1:16" ht="17.25">
      <c r="A10487" s="183" t="s">
        <v>20848</v>
      </c>
      <c r="B10487" s="183" t="s">
        <v>20849</v>
      </c>
      <c r="C10487" s="183" t="s">
        <v>97</v>
      </c>
      <c r="D10487" s="183" t="s">
        <v>98</v>
      </c>
      <c r="E10487" s="184"/>
      <c r="F10487" s="184"/>
      <c r="G10487" s="185"/>
      <c r="H10487" s="185"/>
      <c r="I10487" s="184"/>
      <c r="J10487" s="184"/>
      <c r="K10487" s="185" t="s">
        <v>410</v>
      </c>
      <c r="L10487" s="185"/>
      <c r="M10487" s="186"/>
      <c r="N10487" s="61" t="s">
        <v>410</v>
      </c>
      <c r="P10487" s="175" t="s">
        <v>97</v>
      </c>
    </row>
    <row r="10488" spans="1:16" ht="17.25">
      <c r="A10488" s="183" t="s">
        <v>20850</v>
      </c>
      <c r="B10488" s="183" t="s">
        <v>20851</v>
      </c>
      <c r="C10488" s="183" t="s">
        <v>97</v>
      </c>
      <c r="D10488" s="183" t="s">
        <v>98</v>
      </c>
      <c r="E10488" s="184"/>
      <c r="F10488" s="184"/>
      <c r="G10488" s="185"/>
      <c r="H10488" s="185"/>
      <c r="I10488" s="184"/>
      <c r="J10488" s="184"/>
      <c r="K10488" s="185" t="s">
        <v>410</v>
      </c>
      <c r="L10488" s="185"/>
      <c r="M10488" s="186"/>
      <c r="N10488" s="61" t="s">
        <v>410</v>
      </c>
      <c r="P10488" s="175" t="s">
        <v>97</v>
      </c>
    </row>
    <row r="10489" spans="1:16" ht="17.25">
      <c r="A10489" s="183" t="s">
        <v>20852</v>
      </c>
      <c r="B10489" s="183" t="s">
        <v>20853</v>
      </c>
      <c r="C10489" s="183" t="s">
        <v>97</v>
      </c>
      <c r="D10489" s="183" t="s">
        <v>98</v>
      </c>
      <c r="E10489" s="184"/>
      <c r="F10489" s="184"/>
      <c r="G10489" s="185"/>
      <c r="H10489" s="185"/>
      <c r="I10489" s="184"/>
      <c r="J10489" s="184"/>
      <c r="K10489" s="185" t="s">
        <v>410</v>
      </c>
      <c r="L10489" s="185"/>
      <c r="M10489" s="186"/>
      <c r="N10489" s="61" t="s">
        <v>410</v>
      </c>
      <c r="P10489" s="175" t="s">
        <v>97</v>
      </c>
    </row>
    <row r="10490" spans="1:16" ht="17.25">
      <c r="A10490" s="183" t="s">
        <v>20854</v>
      </c>
      <c r="B10490" s="183" t="s">
        <v>20855</v>
      </c>
      <c r="C10490" s="183" t="s">
        <v>97</v>
      </c>
      <c r="D10490" s="183" t="s">
        <v>98</v>
      </c>
      <c r="E10490" s="184"/>
      <c r="F10490" s="184"/>
      <c r="G10490" s="185"/>
      <c r="H10490" s="185"/>
      <c r="I10490" s="184"/>
      <c r="J10490" s="184"/>
      <c r="K10490" s="185" t="s">
        <v>410</v>
      </c>
      <c r="L10490" s="185"/>
      <c r="M10490" s="186"/>
      <c r="N10490" s="61" t="s">
        <v>410</v>
      </c>
      <c r="P10490" s="175" t="s">
        <v>97</v>
      </c>
    </row>
    <row r="10491" spans="1:16" ht="17.25">
      <c r="A10491" s="183" t="s">
        <v>20856</v>
      </c>
      <c r="B10491" s="183" t="s">
        <v>20857</v>
      </c>
      <c r="C10491" s="183" t="s">
        <v>97</v>
      </c>
      <c r="D10491" s="183" t="s">
        <v>98</v>
      </c>
      <c r="E10491" s="184"/>
      <c r="F10491" s="184"/>
      <c r="G10491" s="185"/>
      <c r="H10491" s="185"/>
      <c r="I10491" s="184"/>
      <c r="J10491" s="184"/>
      <c r="K10491" s="185" t="s">
        <v>410</v>
      </c>
      <c r="L10491" s="185"/>
      <c r="M10491" s="186"/>
      <c r="N10491" s="61" t="s">
        <v>410</v>
      </c>
      <c r="P10491" s="175" t="s">
        <v>97</v>
      </c>
    </row>
    <row r="10492" spans="1:16" ht="17.25">
      <c r="A10492" s="183" t="s">
        <v>20858</v>
      </c>
      <c r="B10492" s="183" t="s">
        <v>20859</v>
      </c>
      <c r="C10492" s="183" t="s">
        <v>97</v>
      </c>
      <c r="D10492" s="183" t="s">
        <v>98</v>
      </c>
      <c r="E10492" s="184"/>
      <c r="F10492" s="184"/>
      <c r="G10492" s="185"/>
      <c r="H10492" s="185"/>
      <c r="I10492" s="184"/>
      <c r="J10492" s="184"/>
      <c r="K10492" s="185" t="s">
        <v>410</v>
      </c>
      <c r="L10492" s="185"/>
      <c r="M10492" s="186"/>
      <c r="N10492" s="61" t="s">
        <v>410</v>
      </c>
      <c r="P10492" s="175" t="s">
        <v>97</v>
      </c>
    </row>
    <row r="10493" spans="1:16" ht="17.25">
      <c r="A10493" s="183" t="s">
        <v>20860</v>
      </c>
      <c r="B10493" s="183" t="s">
        <v>20861</v>
      </c>
      <c r="C10493" s="183" t="s">
        <v>97</v>
      </c>
      <c r="D10493" s="183" t="s">
        <v>98</v>
      </c>
      <c r="E10493" s="184"/>
      <c r="F10493" s="184"/>
      <c r="G10493" s="185"/>
      <c r="H10493" s="185"/>
      <c r="I10493" s="184"/>
      <c r="J10493" s="184"/>
      <c r="K10493" s="185" t="s">
        <v>410</v>
      </c>
      <c r="L10493" s="185"/>
      <c r="M10493" s="186"/>
      <c r="N10493" s="61" t="s">
        <v>410</v>
      </c>
      <c r="P10493" s="175" t="s">
        <v>97</v>
      </c>
    </row>
    <row r="10494" spans="1:16" ht="17.25">
      <c r="A10494" s="183" t="s">
        <v>20862</v>
      </c>
      <c r="B10494" s="183" t="s">
        <v>20863</v>
      </c>
      <c r="C10494" s="183" t="s">
        <v>97</v>
      </c>
      <c r="D10494" s="183" t="s">
        <v>98</v>
      </c>
      <c r="E10494" s="184"/>
      <c r="F10494" s="184"/>
      <c r="G10494" s="185"/>
      <c r="H10494" s="185"/>
      <c r="I10494" s="184"/>
      <c r="J10494" s="184"/>
      <c r="K10494" s="185" t="s">
        <v>410</v>
      </c>
      <c r="L10494" s="185"/>
      <c r="M10494" s="186"/>
      <c r="N10494" s="61" t="s">
        <v>410</v>
      </c>
      <c r="P10494" s="175" t="s">
        <v>97</v>
      </c>
    </row>
    <row r="10495" spans="1:16" ht="17.25">
      <c r="A10495" s="183" t="s">
        <v>20864</v>
      </c>
      <c r="B10495" s="183" t="s">
        <v>20865</v>
      </c>
      <c r="C10495" s="183" t="s">
        <v>97</v>
      </c>
      <c r="D10495" s="183" t="s">
        <v>98</v>
      </c>
      <c r="E10495" s="184"/>
      <c r="F10495" s="184"/>
      <c r="G10495" s="185"/>
      <c r="H10495" s="185"/>
      <c r="I10495" s="184"/>
      <c r="J10495" s="184"/>
      <c r="K10495" s="185" t="s">
        <v>410</v>
      </c>
      <c r="L10495" s="185"/>
      <c r="M10495" s="186"/>
      <c r="N10495" s="61" t="s">
        <v>410</v>
      </c>
      <c r="P10495" s="175" t="s">
        <v>97</v>
      </c>
    </row>
    <row r="10496" spans="1:16" ht="17.25">
      <c r="A10496" s="183" t="s">
        <v>20866</v>
      </c>
      <c r="B10496" s="183" t="s">
        <v>20867</v>
      </c>
      <c r="C10496" s="183" t="s">
        <v>97</v>
      </c>
      <c r="D10496" s="183" t="s">
        <v>98</v>
      </c>
      <c r="E10496" s="184"/>
      <c r="F10496" s="184"/>
      <c r="G10496" s="185"/>
      <c r="H10496" s="185"/>
      <c r="I10496" s="184"/>
      <c r="J10496" s="184"/>
      <c r="K10496" s="185" t="s">
        <v>410</v>
      </c>
      <c r="L10496" s="185"/>
      <c r="M10496" s="186"/>
      <c r="N10496" s="61" t="s">
        <v>410</v>
      </c>
      <c r="P10496" s="175" t="s">
        <v>97</v>
      </c>
    </row>
    <row r="10497" spans="1:16" ht="17.25">
      <c r="A10497" s="183" t="s">
        <v>20868</v>
      </c>
      <c r="B10497" s="183" t="s">
        <v>20869</v>
      </c>
      <c r="C10497" s="183" t="s">
        <v>97</v>
      </c>
      <c r="D10497" s="183" t="s">
        <v>98</v>
      </c>
      <c r="E10497" s="184"/>
      <c r="F10497" s="184"/>
      <c r="G10497" s="185"/>
      <c r="H10497" s="185"/>
      <c r="I10497" s="184"/>
      <c r="J10497" s="184"/>
      <c r="K10497" s="185" t="s">
        <v>410</v>
      </c>
      <c r="L10497" s="185"/>
      <c r="M10497" s="186"/>
      <c r="N10497" s="61" t="s">
        <v>410</v>
      </c>
      <c r="P10497" s="175" t="s">
        <v>97</v>
      </c>
    </row>
    <row r="10498" spans="1:16" ht="17.25">
      <c r="A10498" s="183" t="s">
        <v>20870</v>
      </c>
      <c r="B10498" s="183" t="s">
        <v>20871</v>
      </c>
      <c r="C10498" s="183" t="s">
        <v>97</v>
      </c>
      <c r="D10498" s="183" t="s">
        <v>98</v>
      </c>
      <c r="E10498" s="184"/>
      <c r="F10498" s="184"/>
      <c r="G10498" s="185"/>
      <c r="H10498" s="185"/>
      <c r="I10498" s="184"/>
      <c r="J10498" s="184"/>
      <c r="K10498" s="185" t="s">
        <v>410</v>
      </c>
      <c r="L10498" s="185"/>
      <c r="M10498" s="186"/>
      <c r="N10498" s="61" t="s">
        <v>410</v>
      </c>
      <c r="P10498" s="175" t="s">
        <v>97</v>
      </c>
    </row>
    <row r="10499" spans="1:16" ht="17.25">
      <c r="A10499" s="183" t="s">
        <v>20872</v>
      </c>
      <c r="B10499" s="183" t="s">
        <v>20773</v>
      </c>
      <c r="C10499" s="183" t="s">
        <v>97</v>
      </c>
      <c r="D10499" s="183" t="s">
        <v>98</v>
      </c>
      <c r="E10499" s="184"/>
      <c r="F10499" s="184"/>
      <c r="G10499" s="185"/>
      <c r="H10499" s="185"/>
      <c r="I10499" s="184"/>
      <c r="J10499" s="184"/>
      <c r="K10499" s="185" t="s">
        <v>410</v>
      </c>
      <c r="L10499" s="185"/>
      <c r="M10499" s="186"/>
      <c r="N10499" s="61" t="s">
        <v>410</v>
      </c>
      <c r="P10499" s="175" t="s">
        <v>97</v>
      </c>
    </row>
    <row r="10500" spans="1:16" ht="17.25">
      <c r="A10500" s="183" t="s">
        <v>20873</v>
      </c>
      <c r="B10500" s="183" t="s">
        <v>20773</v>
      </c>
      <c r="C10500" s="183" t="s">
        <v>97</v>
      </c>
      <c r="D10500" s="183" t="s">
        <v>98</v>
      </c>
      <c r="E10500" s="184"/>
      <c r="F10500" s="184"/>
      <c r="G10500" s="185"/>
      <c r="H10500" s="185"/>
      <c r="I10500" s="184"/>
      <c r="J10500" s="184"/>
      <c r="K10500" s="185" t="s">
        <v>410</v>
      </c>
      <c r="L10500" s="185"/>
      <c r="M10500" s="186"/>
      <c r="N10500" s="61" t="s">
        <v>410</v>
      </c>
      <c r="P10500" s="175" t="s">
        <v>97</v>
      </c>
    </row>
    <row r="10501" spans="1:16" ht="17.25">
      <c r="A10501" s="183" t="s">
        <v>20874</v>
      </c>
      <c r="B10501" s="183" t="s">
        <v>5681</v>
      </c>
      <c r="C10501" s="183" t="s">
        <v>97</v>
      </c>
      <c r="D10501" s="183" t="s">
        <v>98</v>
      </c>
      <c r="E10501" s="184"/>
      <c r="F10501" s="184"/>
      <c r="G10501" s="185"/>
      <c r="H10501" s="185"/>
      <c r="I10501" s="184"/>
      <c r="J10501" s="184"/>
      <c r="K10501" s="185" t="s">
        <v>410</v>
      </c>
      <c r="L10501" s="185"/>
      <c r="M10501" s="186"/>
      <c r="N10501" s="61" t="s">
        <v>410</v>
      </c>
      <c r="P10501" s="175" t="s">
        <v>97</v>
      </c>
    </row>
    <row r="10502" spans="1:16" ht="17.25">
      <c r="A10502" s="183" t="s">
        <v>20875</v>
      </c>
      <c r="B10502" s="183" t="s">
        <v>20876</v>
      </c>
      <c r="C10502" s="183" t="s">
        <v>97</v>
      </c>
      <c r="D10502" s="183" t="s">
        <v>98</v>
      </c>
      <c r="E10502" s="184">
        <v>100</v>
      </c>
      <c r="F10502" s="184">
        <v>90</v>
      </c>
      <c r="G10502" s="185" t="s">
        <v>137</v>
      </c>
      <c r="H10502" s="185"/>
      <c r="I10502" s="184">
        <v>50.77</v>
      </c>
      <c r="J10502" s="184">
        <v>140.77</v>
      </c>
      <c r="K10502" s="185">
        <v>197</v>
      </c>
      <c r="L10502" s="185"/>
      <c r="M10502" s="186"/>
      <c r="N10502" s="61" t="s">
        <v>51</v>
      </c>
      <c r="P10502" s="175" t="s">
        <v>97</v>
      </c>
    </row>
    <row r="10503" spans="1:16" ht="17.25">
      <c r="A10503" s="183" t="s">
        <v>20877</v>
      </c>
      <c r="B10503" s="183" t="s">
        <v>20878</v>
      </c>
      <c r="C10503" s="183" t="s">
        <v>97</v>
      </c>
      <c r="D10503" s="183" t="s">
        <v>98</v>
      </c>
      <c r="E10503" s="184"/>
      <c r="F10503" s="184"/>
      <c r="G10503" s="185"/>
      <c r="H10503" s="185"/>
      <c r="I10503" s="184"/>
      <c r="J10503" s="184"/>
      <c r="K10503" s="185" t="s">
        <v>410</v>
      </c>
      <c r="L10503" s="185"/>
      <c r="M10503" s="186"/>
      <c r="N10503" s="61" t="s">
        <v>410</v>
      </c>
      <c r="P10503" s="175" t="s">
        <v>97</v>
      </c>
    </row>
    <row r="10504" spans="1:16" ht="17.25">
      <c r="A10504" s="183" t="s">
        <v>20879</v>
      </c>
      <c r="B10504" s="183" t="s">
        <v>20880</v>
      </c>
      <c r="C10504" s="183" t="s">
        <v>97</v>
      </c>
      <c r="D10504" s="183" t="s">
        <v>98</v>
      </c>
      <c r="E10504" s="184"/>
      <c r="F10504" s="184"/>
      <c r="G10504" s="185"/>
      <c r="H10504" s="185"/>
      <c r="I10504" s="184"/>
      <c r="J10504" s="184"/>
      <c r="K10504" s="185" t="s">
        <v>410</v>
      </c>
      <c r="L10504" s="185"/>
      <c r="M10504" s="186"/>
      <c r="N10504" s="61" t="s">
        <v>410</v>
      </c>
      <c r="P10504" s="175" t="s">
        <v>97</v>
      </c>
    </row>
    <row r="10505" spans="1:16" ht="17.25">
      <c r="A10505" s="183" t="s">
        <v>20881</v>
      </c>
      <c r="B10505" s="183" t="s">
        <v>20882</v>
      </c>
      <c r="C10505" s="183" t="s">
        <v>97</v>
      </c>
      <c r="D10505" s="183" t="s">
        <v>98</v>
      </c>
      <c r="E10505" s="184"/>
      <c r="F10505" s="184"/>
      <c r="G10505" s="185"/>
      <c r="H10505" s="185"/>
      <c r="I10505" s="184"/>
      <c r="J10505" s="184"/>
      <c r="K10505" s="185" t="s">
        <v>410</v>
      </c>
      <c r="L10505" s="185"/>
      <c r="M10505" s="186"/>
      <c r="N10505" s="61" t="s">
        <v>410</v>
      </c>
      <c r="P10505" s="175" t="s">
        <v>97</v>
      </c>
    </row>
    <row r="10506" spans="1:16" ht="17.25">
      <c r="A10506" s="183" t="s">
        <v>20883</v>
      </c>
      <c r="B10506" s="183" t="s">
        <v>20884</v>
      </c>
      <c r="C10506" s="183" t="s">
        <v>97</v>
      </c>
      <c r="D10506" s="183" t="s">
        <v>98</v>
      </c>
      <c r="E10506" s="184"/>
      <c r="F10506" s="184"/>
      <c r="G10506" s="185"/>
      <c r="H10506" s="185"/>
      <c r="I10506" s="184"/>
      <c r="J10506" s="184"/>
      <c r="K10506" s="185" t="s">
        <v>410</v>
      </c>
      <c r="L10506" s="185"/>
      <c r="M10506" s="186"/>
      <c r="N10506" s="61" t="s">
        <v>410</v>
      </c>
      <c r="P10506" s="175" t="s">
        <v>97</v>
      </c>
    </row>
    <row r="10507" spans="1:16" ht="17.25">
      <c r="A10507" s="183" t="s">
        <v>20885</v>
      </c>
      <c r="B10507" s="183" t="s">
        <v>20886</v>
      </c>
      <c r="C10507" s="183" t="s">
        <v>97</v>
      </c>
      <c r="D10507" s="183" t="s">
        <v>98</v>
      </c>
      <c r="E10507" s="184"/>
      <c r="F10507" s="184"/>
      <c r="G10507" s="185"/>
      <c r="H10507" s="185"/>
      <c r="I10507" s="184"/>
      <c r="J10507" s="184"/>
      <c r="K10507" s="185" t="s">
        <v>410</v>
      </c>
      <c r="L10507" s="185"/>
      <c r="M10507" s="186"/>
      <c r="N10507" s="61" t="s">
        <v>410</v>
      </c>
      <c r="P10507" s="175" t="s">
        <v>97</v>
      </c>
    </row>
    <row r="10508" spans="1:16" ht="17.25">
      <c r="A10508" s="183" t="s">
        <v>20887</v>
      </c>
      <c r="B10508" s="183" t="s">
        <v>20888</v>
      </c>
      <c r="C10508" s="183" t="s">
        <v>97</v>
      </c>
      <c r="D10508" s="183" t="s">
        <v>98</v>
      </c>
      <c r="E10508" s="184"/>
      <c r="F10508" s="184"/>
      <c r="G10508" s="185"/>
      <c r="H10508" s="185"/>
      <c r="I10508" s="184"/>
      <c r="J10508" s="184"/>
      <c r="K10508" s="185" t="s">
        <v>410</v>
      </c>
      <c r="L10508" s="185"/>
      <c r="M10508" s="186"/>
      <c r="N10508" s="61" t="s">
        <v>410</v>
      </c>
      <c r="P10508" s="175" t="s">
        <v>97</v>
      </c>
    </row>
    <row r="10509" spans="1:16" ht="17.25">
      <c r="A10509" s="183" t="s">
        <v>20889</v>
      </c>
      <c r="B10509" s="183" t="s">
        <v>20890</v>
      </c>
      <c r="C10509" s="183" t="s">
        <v>97</v>
      </c>
      <c r="D10509" s="183" t="s">
        <v>98</v>
      </c>
      <c r="E10509" s="184"/>
      <c r="F10509" s="184"/>
      <c r="G10509" s="185"/>
      <c r="H10509" s="185"/>
      <c r="I10509" s="184"/>
      <c r="J10509" s="184"/>
      <c r="K10509" s="185" t="s">
        <v>410</v>
      </c>
      <c r="L10509" s="185"/>
      <c r="M10509" s="186"/>
      <c r="N10509" s="61" t="s">
        <v>410</v>
      </c>
      <c r="P10509" s="175" t="s">
        <v>97</v>
      </c>
    </row>
    <row r="10510" spans="1:16" ht="17.25">
      <c r="A10510" s="183" t="s">
        <v>20891</v>
      </c>
      <c r="B10510" s="183" t="s">
        <v>20892</v>
      </c>
      <c r="C10510" s="183" t="s">
        <v>97</v>
      </c>
      <c r="D10510" s="183" t="s">
        <v>98</v>
      </c>
      <c r="E10510" s="184"/>
      <c r="F10510" s="184"/>
      <c r="G10510" s="185"/>
      <c r="H10510" s="185"/>
      <c r="I10510" s="184"/>
      <c r="J10510" s="184"/>
      <c r="K10510" s="185" t="s">
        <v>410</v>
      </c>
      <c r="L10510" s="185"/>
      <c r="M10510" s="186"/>
      <c r="N10510" s="61" t="s">
        <v>410</v>
      </c>
      <c r="P10510" s="175" t="s">
        <v>97</v>
      </c>
    </row>
    <row r="10511" spans="1:16" ht="17.25">
      <c r="A10511" s="183" t="s">
        <v>20893</v>
      </c>
      <c r="B10511" s="183" t="s">
        <v>20894</v>
      </c>
      <c r="C10511" s="183" t="s">
        <v>97</v>
      </c>
      <c r="D10511" s="183" t="s">
        <v>98</v>
      </c>
      <c r="E10511" s="184"/>
      <c r="F10511" s="184"/>
      <c r="G10511" s="185"/>
      <c r="H10511" s="185"/>
      <c r="I10511" s="184"/>
      <c r="J10511" s="184"/>
      <c r="K10511" s="185" t="s">
        <v>410</v>
      </c>
      <c r="L10511" s="185"/>
      <c r="M10511" s="186"/>
      <c r="N10511" s="61" t="s">
        <v>410</v>
      </c>
      <c r="P10511" s="175" t="s">
        <v>97</v>
      </c>
    </row>
    <row r="10512" spans="1:16" ht="17.25">
      <c r="A10512" s="183" t="s">
        <v>20895</v>
      </c>
      <c r="B10512" s="183" t="s">
        <v>20896</v>
      </c>
      <c r="C10512" s="183" t="s">
        <v>97</v>
      </c>
      <c r="D10512" s="183" t="s">
        <v>98</v>
      </c>
      <c r="E10512" s="184"/>
      <c r="F10512" s="184"/>
      <c r="G10512" s="185"/>
      <c r="H10512" s="185"/>
      <c r="I10512" s="184"/>
      <c r="J10512" s="184"/>
      <c r="K10512" s="185" t="s">
        <v>410</v>
      </c>
      <c r="L10512" s="185"/>
      <c r="M10512" s="186"/>
      <c r="N10512" s="61" t="s">
        <v>410</v>
      </c>
      <c r="P10512" s="175" t="s">
        <v>97</v>
      </c>
    </row>
    <row r="10513" spans="1:16" ht="17.25">
      <c r="A10513" s="183" t="s">
        <v>20897</v>
      </c>
      <c r="B10513" s="183" t="s">
        <v>20898</v>
      </c>
      <c r="C10513" s="183" t="s">
        <v>97</v>
      </c>
      <c r="D10513" s="183" t="s">
        <v>98</v>
      </c>
      <c r="E10513" s="184"/>
      <c r="F10513" s="184"/>
      <c r="G10513" s="185"/>
      <c r="H10513" s="185"/>
      <c r="I10513" s="184"/>
      <c r="J10513" s="184"/>
      <c r="K10513" s="185" t="s">
        <v>410</v>
      </c>
      <c r="L10513" s="185"/>
      <c r="M10513" s="186"/>
      <c r="N10513" s="61" t="s">
        <v>410</v>
      </c>
      <c r="P10513" s="175" t="s">
        <v>97</v>
      </c>
    </row>
    <row r="10514" spans="1:16" ht="17.25">
      <c r="A10514" s="183" t="s">
        <v>20899</v>
      </c>
      <c r="B10514" s="183" t="s">
        <v>20900</v>
      </c>
      <c r="C10514" s="183" t="s">
        <v>97</v>
      </c>
      <c r="D10514" s="183" t="s">
        <v>98</v>
      </c>
      <c r="E10514" s="184"/>
      <c r="F10514" s="184"/>
      <c r="G10514" s="185"/>
      <c r="H10514" s="185"/>
      <c r="I10514" s="184"/>
      <c r="J10514" s="184"/>
      <c r="K10514" s="185" t="s">
        <v>410</v>
      </c>
      <c r="L10514" s="185"/>
      <c r="M10514" s="186"/>
      <c r="N10514" s="61" t="s">
        <v>410</v>
      </c>
      <c r="P10514" s="175" t="s">
        <v>97</v>
      </c>
    </row>
    <row r="10515" spans="1:16" ht="17.25">
      <c r="A10515" s="183" t="s">
        <v>20901</v>
      </c>
      <c r="B10515" s="183" t="s">
        <v>3251</v>
      </c>
      <c r="C10515" s="183" t="s">
        <v>97</v>
      </c>
      <c r="D10515" s="183" t="s">
        <v>98</v>
      </c>
      <c r="E10515" s="184"/>
      <c r="F10515" s="184"/>
      <c r="G10515" s="185"/>
      <c r="H10515" s="185"/>
      <c r="I10515" s="184"/>
      <c r="J10515" s="184"/>
      <c r="K10515" s="185" t="s">
        <v>410</v>
      </c>
      <c r="L10515" s="185"/>
      <c r="M10515" s="186"/>
      <c r="N10515" s="61" t="s">
        <v>410</v>
      </c>
      <c r="P10515" s="175" t="s">
        <v>97</v>
      </c>
    </row>
    <row r="10516" spans="1:16" ht="17.25">
      <c r="A10516" s="183" t="s">
        <v>20902</v>
      </c>
      <c r="B10516" s="183" t="s">
        <v>20903</v>
      </c>
      <c r="C10516" s="183" t="s">
        <v>97</v>
      </c>
      <c r="D10516" s="183" t="s">
        <v>98</v>
      </c>
      <c r="E10516" s="184">
        <v>169</v>
      </c>
      <c r="F10516" s="184">
        <v>135</v>
      </c>
      <c r="G10516" s="185" t="s">
        <v>688</v>
      </c>
      <c r="H10516" s="185"/>
      <c r="I10516" s="184">
        <v>50.77</v>
      </c>
      <c r="J10516" s="184">
        <v>185.77</v>
      </c>
      <c r="K10516" s="185">
        <v>58</v>
      </c>
      <c r="L10516" s="185"/>
      <c r="M10516" s="186"/>
      <c r="N10516" s="61" t="s">
        <v>51</v>
      </c>
      <c r="P10516" s="175" t="s">
        <v>97</v>
      </c>
    </row>
    <row r="10517" spans="1:16" ht="17.25">
      <c r="A10517" s="183" t="s">
        <v>20904</v>
      </c>
      <c r="B10517" s="183" t="s">
        <v>20905</v>
      </c>
      <c r="C10517" s="183" t="s">
        <v>97</v>
      </c>
      <c r="D10517" s="183" t="s">
        <v>98</v>
      </c>
      <c r="E10517" s="184"/>
      <c r="F10517" s="184"/>
      <c r="G10517" s="185"/>
      <c r="H10517" s="185"/>
      <c r="I10517" s="184"/>
      <c r="J10517" s="184"/>
      <c r="K10517" s="185" t="s">
        <v>410</v>
      </c>
      <c r="L10517" s="185"/>
      <c r="M10517" s="186"/>
      <c r="N10517" s="61" t="s">
        <v>410</v>
      </c>
      <c r="P10517" s="175" t="s">
        <v>97</v>
      </c>
    </row>
    <row r="10518" spans="1:16" ht="17.25">
      <c r="A10518" s="183" t="s">
        <v>20906</v>
      </c>
      <c r="B10518" s="183" t="s">
        <v>20907</v>
      </c>
      <c r="C10518" s="183" t="s">
        <v>97</v>
      </c>
      <c r="D10518" s="183" t="s">
        <v>98</v>
      </c>
      <c r="E10518" s="184"/>
      <c r="F10518" s="184"/>
      <c r="G10518" s="185"/>
      <c r="H10518" s="185"/>
      <c r="I10518" s="184"/>
      <c r="J10518" s="184"/>
      <c r="K10518" s="185" t="s">
        <v>410</v>
      </c>
      <c r="L10518" s="185"/>
      <c r="M10518" s="186"/>
      <c r="N10518" s="61" t="s">
        <v>410</v>
      </c>
      <c r="P10518" s="175" t="s">
        <v>97</v>
      </c>
    </row>
    <row r="10519" spans="1:16" ht="17.25">
      <c r="A10519" s="183" t="s">
        <v>20908</v>
      </c>
      <c r="B10519" s="183" t="s">
        <v>20909</v>
      </c>
      <c r="C10519" s="183" t="s">
        <v>97</v>
      </c>
      <c r="D10519" s="183" t="s">
        <v>98</v>
      </c>
      <c r="E10519" s="184">
        <v>138</v>
      </c>
      <c r="F10519" s="184">
        <v>115</v>
      </c>
      <c r="G10519" s="188" t="s">
        <v>107</v>
      </c>
      <c r="H10519" s="185"/>
      <c r="I10519" s="184">
        <v>38.16</v>
      </c>
      <c r="J10519" s="184">
        <v>153.16</v>
      </c>
      <c r="K10519" s="185">
        <v>160</v>
      </c>
      <c r="L10519" s="185"/>
      <c r="M10519" s="186"/>
      <c r="N10519" s="61" t="s">
        <v>51</v>
      </c>
      <c r="P10519" s="175" t="s">
        <v>97</v>
      </c>
    </row>
    <row r="10520" spans="1:16" ht="17.25">
      <c r="A10520" s="183" t="s">
        <v>20910</v>
      </c>
      <c r="B10520" s="183" t="s">
        <v>20911</v>
      </c>
      <c r="C10520" s="183" t="s">
        <v>97</v>
      </c>
      <c r="D10520" s="183" t="s">
        <v>98</v>
      </c>
      <c r="E10520" s="184">
        <v>138</v>
      </c>
      <c r="F10520" s="184">
        <v>115</v>
      </c>
      <c r="G10520" s="185" t="s">
        <v>107</v>
      </c>
      <c r="H10520" s="185"/>
      <c r="I10520" s="184">
        <v>38.16</v>
      </c>
      <c r="J10520" s="184">
        <v>153.16</v>
      </c>
      <c r="K10520" s="185">
        <v>167</v>
      </c>
      <c r="L10520" s="185"/>
      <c r="M10520" s="186"/>
      <c r="N10520" s="61" t="s">
        <v>51</v>
      </c>
      <c r="P10520" s="175" t="s">
        <v>97</v>
      </c>
    </row>
    <row r="10521" spans="1:16" ht="17.25">
      <c r="A10521" s="183" t="s">
        <v>20912</v>
      </c>
      <c r="B10521" s="183" t="s">
        <v>20913</v>
      </c>
      <c r="C10521" s="183" t="s">
        <v>97</v>
      </c>
      <c r="D10521" s="183" t="s">
        <v>98</v>
      </c>
      <c r="E10521" s="184">
        <v>152</v>
      </c>
      <c r="F10521" s="184">
        <v>115</v>
      </c>
      <c r="G10521" s="185" t="s">
        <v>180</v>
      </c>
      <c r="H10521" s="185"/>
      <c r="I10521" s="184">
        <v>35.27</v>
      </c>
      <c r="J10521" s="184">
        <v>150.27</v>
      </c>
      <c r="K10521" s="185">
        <v>201</v>
      </c>
      <c r="L10521" s="185"/>
      <c r="M10521" s="186"/>
      <c r="N10521" s="61" t="s">
        <v>51</v>
      </c>
      <c r="P10521" s="175" t="s">
        <v>97</v>
      </c>
    </row>
    <row r="10522" spans="1:16" ht="17.25">
      <c r="A10522" s="183" t="s">
        <v>20914</v>
      </c>
      <c r="B10522" s="183" t="s">
        <v>20915</v>
      </c>
      <c r="C10522" s="183" t="s">
        <v>97</v>
      </c>
      <c r="D10522" s="183" t="s">
        <v>98</v>
      </c>
      <c r="E10522" s="184">
        <v>315</v>
      </c>
      <c r="F10522" s="184">
        <v>270</v>
      </c>
      <c r="G10522" s="185" t="s">
        <v>88</v>
      </c>
      <c r="H10522" s="185"/>
      <c r="I10522" s="184">
        <v>123.77</v>
      </c>
      <c r="J10522" s="184">
        <v>393.77</v>
      </c>
      <c r="K10522" s="185">
        <v>75</v>
      </c>
      <c r="L10522" s="185"/>
      <c r="M10522" s="186"/>
      <c r="N10522" s="61" t="s">
        <v>51</v>
      </c>
      <c r="P10522" s="175" t="s">
        <v>97</v>
      </c>
    </row>
    <row r="10523" spans="1:16" ht="17.25">
      <c r="A10523" s="183" t="s">
        <v>20916</v>
      </c>
      <c r="B10523" s="183" t="s">
        <v>20917</v>
      </c>
      <c r="C10523" s="183" t="s">
        <v>97</v>
      </c>
      <c r="D10523" s="183" t="s">
        <v>98</v>
      </c>
      <c r="E10523" s="184">
        <v>315</v>
      </c>
      <c r="F10523" s="184">
        <v>270</v>
      </c>
      <c r="G10523" s="185" t="s">
        <v>88</v>
      </c>
      <c r="H10523" s="185"/>
      <c r="I10523" s="184">
        <v>123.77</v>
      </c>
      <c r="J10523" s="184">
        <v>393.77</v>
      </c>
      <c r="K10523" s="185">
        <v>37</v>
      </c>
      <c r="L10523" s="185"/>
      <c r="M10523" s="186"/>
      <c r="N10523" s="61" t="s">
        <v>51</v>
      </c>
      <c r="P10523" s="175" t="s">
        <v>97</v>
      </c>
    </row>
    <row r="10524" spans="1:16" ht="17.25">
      <c r="A10524" s="183" t="s">
        <v>20918</v>
      </c>
      <c r="B10524" s="183" t="s">
        <v>20919</v>
      </c>
      <c r="C10524" s="183" t="s">
        <v>97</v>
      </c>
      <c r="D10524" s="183" t="s">
        <v>98</v>
      </c>
      <c r="E10524" s="184">
        <v>155</v>
      </c>
      <c r="F10524" s="184">
        <v>100</v>
      </c>
      <c r="G10524" s="185" t="s">
        <v>1174</v>
      </c>
      <c r="H10524" s="185"/>
      <c r="I10524" s="184">
        <v>43.11</v>
      </c>
      <c r="J10524" s="184">
        <v>143.11</v>
      </c>
      <c r="K10524" s="185">
        <v>245</v>
      </c>
      <c r="L10524" s="185"/>
      <c r="M10524" s="186"/>
      <c r="N10524" s="61" t="s">
        <v>51</v>
      </c>
      <c r="P10524" s="175" t="s">
        <v>97</v>
      </c>
    </row>
    <row r="10525" spans="1:16" ht="17.25">
      <c r="A10525" s="183" t="s">
        <v>20920</v>
      </c>
      <c r="B10525" s="183" t="s">
        <v>20921</v>
      </c>
      <c r="C10525" s="183" t="s">
        <v>97</v>
      </c>
      <c r="D10525" s="183" t="s">
        <v>98</v>
      </c>
      <c r="E10525" s="184">
        <v>155</v>
      </c>
      <c r="F10525" s="184">
        <v>100</v>
      </c>
      <c r="G10525" s="185" t="s">
        <v>1174</v>
      </c>
      <c r="H10525" s="185"/>
      <c r="I10525" s="184">
        <v>43.11</v>
      </c>
      <c r="J10525" s="184">
        <v>143.11</v>
      </c>
      <c r="K10525" s="185">
        <v>292</v>
      </c>
      <c r="L10525" s="185"/>
      <c r="M10525" s="186"/>
      <c r="N10525" s="61" t="s">
        <v>51</v>
      </c>
      <c r="P10525" s="175" t="s">
        <v>97</v>
      </c>
    </row>
    <row r="10526" spans="1:16" ht="17.25">
      <c r="A10526" s="183" t="s">
        <v>20922</v>
      </c>
      <c r="B10526" s="183" t="s">
        <v>20923</v>
      </c>
      <c r="C10526" s="183" t="s">
        <v>97</v>
      </c>
      <c r="D10526" s="183" t="s">
        <v>98</v>
      </c>
      <c r="E10526" s="184">
        <v>152</v>
      </c>
      <c r="F10526" s="184">
        <v>95</v>
      </c>
      <c r="G10526" s="185" t="s">
        <v>1022</v>
      </c>
      <c r="H10526" s="185"/>
      <c r="I10526" s="184">
        <v>41.9</v>
      </c>
      <c r="J10526" s="184">
        <v>136.9</v>
      </c>
      <c r="K10526" s="185">
        <v>172</v>
      </c>
      <c r="L10526" s="185"/>
      <c r="M10526" s="186"/>
      <c r="N10526" s="61" t="s">
        <v>51</v>
      </c>
      <c r="P10526" s="175" t="s">
        <v>97</v>
      </c>
    </row>
    <row r="10527" spans="1:16" ht="17.25">
      <c r="A10527" s="183" t="s">
        <v>20924</v>
      </c>
      <c r="B10527" s="183" t="s">
        <v>20925</v>
      </c>
      <c r="C10527" s="183" t="s">
        <v>97</v>
      </c>
      <c r="D10527" s="183" t="s">
        <v>98</v>
      </c>
      <c r="E10527" s="184">
        <v>152</v>
      </c>
      <c r="F10527" s="184">
        <v>95</v>
      </c>
      <c r="G10527" s="185" t="s">
        <v>1022</v>
      </c>
      <c r="H10527" s="185"/>
      <c r="I10527" s="184">
        <v>41.9</v>
      </c>
      <c r="J10527" s="184">
        <v>136.9</v>
      </c>
      <c r="K10527" s="185">
        <v>117</v>
      </c>
      <c r="L10527" s="185"/>
      <c r="M10527" s="186"/>
      <c r="N10527" s="61" t="s">
        <v>51</v>
      </c>
      <c r="P10527" s="175" t="s">
        <v>97</v>
      </c>
    </row>
    <row r="10528" spans="1:16" ht="17.25">
      <c r="A10528" s="183" t="s">
        <v>20926</v>
      </c>
      <c r="B10528" s="183" t="s">
        <v>20927</v>
      </c>
      <c r="C10528" s="183" t="s">
        <v>97</v>
      </c>
      <c r="D10528" s="183" t="s">
        <v>98</v>
      </c>
      <c r="E10528" s="184"/>
      <c r="F10528" s="184"/>
      <c r="G10528" s="185"/>
      <c r="H10528" s="185"/>
      <c r="I10528" s="184"/>
      <c r="J10528" s="184"/>
      <c r="K10528" s="185" t="s">
        <v>410</v>
      </c>
      <c r="L10528" s="185"/>
      <c r="M10528" s="186"/>
      <c r="N10528" s="61" t="s">
        <v>410</v>
      </c>
      <c r="P10528" s="175" t="s">
        <v>97</v>
      </c>
    </row>
    <row r="10529" spans="1:16" ht="17.25">
      <c r="A10529" s="183" t="s">
        <v>20928</v>
      </c>
      <c r="B10529" s="183" t="s">
        <v>20929</v>
      </c>
      <c r="C10529" s="183" t="s">
        <v>97</v>
      </c>
      <c r="D10529" s="183" t="s">
        <v>98</v>
      </c>
      <c r="E10529" s="184"/>
      <c r="F10529" s="184"/>
      <c r="G10529" s="185"/>
      <c r="H10529" s="185"/>
      <c r="I10529" s="184"/>
      <c r="J10529" s="184"/>
      <c r="K10529" s="185" t="s">
        <v>410</v>
      </c>
      <c r="L10529" s="185"/>
      <c r="M10529" s="186"/>
      <c r="N10529" s="61" t="s">
        <v>410</v>
      </c>
      <c r="P10529" s="175" t="s">
        <v>97</v>
      </c>
    </row>
    <row r="10530" spans="1:16" ht="17.25">
      <c r="A10530" s="183" t="s">
        <v>20930</v>
      </c>
      <c r="B10530" s="183" t="s">
        <v>20931</v>
      </c>
      <c r="C10530" s="183" t="s">
        <v>97</v>
      </c>
      <c r="D10530" s="183" t="s">
        <v>98</v>
      </c>
      <c r="E10530" s="184"/>
      <c r="F10530" s="184"/>
      <c r="G10530" s="185"/>
      <c r="H10530" s="185"/>
      <c r="I10530" s="184"/>
      <c r="J10530" s="184"/>
      <c r="K10530" s="185" t="s">
        <v>410</v>
      </c>
      <c r="L10530" s="185"/>
      <c r="M10530" s="186"/>
      <c r="N10530" s="61" t="s">
        <v>410</v>
      </c>
      <c r="P10530" s="175" t="s">
        <v>97</v>
      </c>
    </row>
    <row r="10531" spans="1:16" ht="17.25">
      <c r="A10531" s="183" t="s">
        <v>20932</v>
      </c>
      <c r="B10531" s="183" t="s">
        <v>20933</v>
      </c>
      <c r="C10531" s="183" t="s">
        <v>97</v>
      </c>
      <c r="D10531" s="183" t="s">
        <v>98</v>
      </c>
      <c r="E10531" s="184"/>
      <c r="F10531" s="184"/>
      <c r="G10531" s="185"/>
      <c r="H10531" s="185"/>
      <c r="I10531" s="184"/>
      <c r="J10531" s="184"/>
      <c r="K10531" s="185" t="s">
        <v>410</v>
      </c>
      <c r="L10531" s="185"/>
      <c r="M10531" s="186"/>
      <c r="N10531" s="61" t="s">
        <v>410</v>
      </c>
      <c r="P10531" s="175" t="s">
        <v>97</v>
      </c>
    </row>
    <row r="10532" spans="1:16" ht="17.25">
      <c r="A10532" s="183" t="s">
        <v>20934</v>
      </c>
      <c r="B10532" s="183" t="s">
        <v>20935</v>
      </c>
      <c r="C10532" s="183" t="s">
        <v>97</v>
      </c>
      <c r="D10532" s="183" t="s">
        <v>98</v>
      </c>
      <c r="E10532" s="184"/>
      <c r="F10532" s="184"/>
      <c r="G10532" s="185"/>
      <c r="H10532" s="185"/>
      <c r="I10532" s="184"/>
      <c r="J10532" s="184"/>
      <c r="K10532" s="185" t="s">
        <v>410</v>
      </c>
      <c r="L10532" s="185"/>
      <c r="M10532" s="186"/>
      <c r="N10532" s="61" t="s">
        <v>410</v>
      </c>
      <c r="P10532" s="175" t="s">
        <v>97</v>
      </c>
    </row>
    <row r="10533" spans="1:16" ht="17.25">
      <c r="A10533" s="183" t="s">
        <v>20936</v>
      </c>
      <c r="B10533" s="183" t="s">
        <v>20937</v>
      </c>
      <c r="C10533" s="183" t="s">
        <v>97</v>
      </c>
      <c r="D10533" s="183" t="s">
        <v>98</v>
      </c>
      <c r="E10533" s="184"/>
      <c r="F10533" s="184"/>
      <c r="G10533" s="185"/>
      <c r="H10533" s="185"/>
      <c r="I10533" s="184"/>
      <c r="J10533" s="184"/>
      <c r="K10533" s="185" t="s">
        <v>410</v>
      </c>
      <c r="L10533" s="185"/>
      <c r="M10533" s="186"/>
      <c r="N10533" s="61" t="s">
        <v>410</v>
      </c>
      <c r="P10533" s="175" t="s">
        <v>97</v>
      </c>
    </row>
    <row r="10534" spans="1:16" ht="17.25">
      <c r="A10534" s="183" t="s">
        <v>20938</v>
      </c>
      <c r="B10534" s="183" t="s">
        <v>20939</v>
      </c>
      <c r="C10534" s="183" t="s">
        <v>97</v>
      </c>
      <c r="D10534" s="183" t="s">
        <v>98</v>
      </c>
      <c r="E10534" s="184"/>
      <c r="F10534" s="184"/>
      <c r="G10534" s="185"/>
      <c r="H10534" s="185"/>
      <c r="I10534" s="184"/>
      <c r="J10534" s="184"/>
      <c r="K10534" s="185" t="s">
        <v>410</v>
      </c>
      <c r="L10534" s="185"/>
      <c r="M10534" s="186"/>
      <c r="N10534" s="61" t="s">
        <v>410</v>
      </c>
      <c r="P10534" s="175" t="s">
        <v>97</v>
      </c>
    </row>
    <row r="10535" spans="1:16" ht="17.25">
      <c r="A10535" s="183" t="s">
        <v>20940</v>
      </c>
      <c r="B10535" s="183" t="s">
        <v>20941</v>
      </c>
      <c r="C10535" s="183" t="s">
        <v>97</v>
      </c>
      <c r="D10535" s="183" t="s">
        <v>98</v>
      </c>
      <c r="E10535" s="184"/>
      <c r="F10535" s="184"/>
      <c r="G10535" s="185"/>
      <c r="H10535" s="185"/>
      <c r="I10535" s="184"/>
      <c r="J10535" s="184"/>
      <c r="K10535" s="185" t="s">
        <v>410</v>
      </c>
      <c r="L10535" s="185"/>
      <c r="M10535" s="186"/>
      <c r="N10535" s="61" t="s">
        <v>410</v>
      </c>
      <c r="P10535" s="175" t="s">
        <v>97</v>
      </c>
    </row>
    <row r="10536" spans="1:16" ht="17.25">
      <c r="A10536" s="183" t="s">
        <v>20942</v>
      </c>
      <c r="B10536" s="183" t="s">
        <v>20943</v>
      </c>
      <c r="C10536" s="183" t="s">
        <v>97</v>
      </c>
      <c r="D10536" s="183" t="s">
        <v>98</v>
      </c>
      <c r="E10536" s="184"/>
      <c r="F10536" s="184"/>
      <c r="G10536" s="185"/>
      <c r="H10536" s="185"/>
      <c r="I10536" s="184"/>
      <c r="J10536" s="184"/>
      <c r="K10536" s="185" t="s">
        <v>410</v>
      </c>
      <c r="L10536" s="185"/>
      <c r="M10536" s="186"/>
      <c r="N10536" s="61" t="s">
        <v>410</v>
      </c>
      <c r="P10536" s="175" t="s">
        <v>97</v>
      </c>
    </row>
    <row r="10537" spans="1:16" ht="17.25">
      <c r="A10537" s="183" t="s">
        <v>20944</v>
      </c>
      <c r="B10537" s="183" t="s">
        <v>20945</v>
      </c>
      <c r="C10537" s="183" t="s">
        <v>97</v>
      </c>
      <c r="D10537" s="183" t="s">
        <v>98</v>
      </c>
      <c r="E10537" s="184"/>
      <c r="F10537" s="184"/>
      <c r="G10537" s="185"/>
      <c r="H10537" s="185"/>
      <c r="I10537" s="184"/>
      <c r="J10537" s="184"/>
      <c r="K10537" s="185" t="s">
        <v>410</v>
      </c>
      <c r="L10537" s="185"/>
      <c r="M10537" s="186"/>
      <c r="N10537" s="61" t="s">
        <v>410</v>
      </c>
      <c r="P10537" s="175" t="s">
        <v>97</v>
      </c>
    </row>
    <row r="10538" spans="1:16" ht="17.25">
      <c r="A10538" s="183" t="s">
        <v>20946</v>
      </c>
      <c r="B10538" s="183" t="s">
        <v>20947</v>
      </c>
      <c r="C10538" s="183" t="s">
        <v>97</v>
      </c>
      <c r="D10538" s="183" t="s">
        <v>98</v>
      </c>
      <c r="E10538" s="184"/>
      <c r="F10538" s="184"/>
      <c r="G10538" s="185"/>
      <c r="H10538" s="185"/>
      <c r="I10538" s="184"/>
      <c r="J10538" s="184"/>
      <c r="K10538" s="185" t="s">
        <v>410</v>
      </c>
      <c r="L10538" s="185"/>
      <c r="M10538" s="186"/>
      <c r="N10538" s="61" t="s">
        <v>410</v>
      </c>
      <c r="P10538" s="175" t="s">
        <v>97</v>
      </c>
    </row>
    <row r="10539" spans="1:16" ht="17.25">
      <c r="A10539" s="183" t="s">
        <v>20948</v>
      </c>
      <c r="B10539" s="183" t="s">
        <v>20949</v>
      </c>
      <c r="C10539" s="183" t="s">
        <v>97</v>
      </c>
      <c r="D10539" s="183" t="s">
        <v>98</v>
      </c>
      <c r="E10539" s="184"/>
      <c r="F10539" s="184"/>
      <c r="G10539" s="185"/>
      <c r="H10539" s="185"/>
      <c r="I10539" s="184"/>
      <c r="J10539" s="184"/>
      <c r="K10539" s="185" t="s">
        <v>410</v>
      </c>
      <c r="L10539" s="185"/>
      <c r="M10539" s="186"/>
      <c r="N10539" s="61" t="s">
        <v>410</v>
      </c>
      <c r="P10539" s="175" t="s">
        <v>97</v>
      </c>
    </row>
    <row r="10540" spans="1:16" ht="17.25">
      <c r="A10540" s="183" t="s">
        <v>20950</v>
      </c>
      <c r="B10540" s="183" t="s">
        <v>20951</v>
      </c>
      <c r="C10540" s="183" t="s">
        <v>97</v>
      </c>
      <c r="D10540" s="183" t="s">
        <v>98</v>
      </c>
      <c r="E10540" s="184"/>
      <c r="F10540" s="184"/>
      <c r="G10540" s="188"/>
      <c r="H10540" s="185"/>
      <c r="I10540" s="184"/>
      <c r="J10540" s="184"/>
      <c r="K10540" s="185" t="s">
        <v>410</v>
      </c>
      <c r="L10540" s="185"/>
      <c r="M10540" s="186"/>
      <c r="N10540" s="61" t="s">
        <v>410</v>
      </c>
      <c r="P10540" s="175" t="s">
        <v>97</v>
      </c>
    </row>
    <row r="10541" spans="1:16" ht="17.25">
      <c r="A10541" s="183" t="s">
        <v>20952</v>
      </c>
      <c r="B10541" s="183" t="s">
        <v>20953</v>
      </c>
      <c r="C10541" s="183" t="s">
        <v>97</v>
      </c>
      <c r="D10541" s="183" t="s">
        <v>98</v>
      </c>
      <c r="E10541" s="184"/>
      <c r="F10541" s="184"/>
      <c r="G10541" s="185"/>
      <c r="H10541" s="185"/>
      <c r="I10541" s="184"/>
      <c r="J10541" s="184"/>
      <c r="K10541" s="185" t="s">
        <v>410</v>
      </c>
      <c r="L10541" s="185"/>
      <c r="M10541" s="186"/>
      <c r="N10541" s="61" t="s">
        <v>410</v>
      </c>
      <c r="P10541" s="175" t="s">
        <v>97</v>
      </c>
    </row>
    <row r="10542" spans="1:16" ht="17.25">
      <c r="A10542" s="183" t="s">
        <v>20954</v>
      </c>
      <c r="B10542" s="183" t="s">
        <v>20955</v>
      </c>
      <c r="C10542" s="183" t="s">
        <v>97</v>
      </c>
      <c r="D10542" s="183" t="s">
        <v>98</v>
      </c>
      <c r="E10542" s="184"/>
      <c r="F10542" s="184"/>
      <c r="G10542" s="188"/>
      <c r="H10542" s="185"/>
      <c r="I10542" s="184"/>
      <c r="J10542" s="184"/>
      <c r="K10542" s="185" t="s">
        <v>410</v>
      </c>
      <c r="L10542" s="185"/>
      <c r="M10542" s="186"/>
      <c r="N10542" s="61" t="s">
        <v>410</v>
      </c>
      <c r="P10542" s="175" t="s">
        <v>97</v>
      </c>
    </row>
    <row r="10543" spans="1:16" ht="17.25">
      <c r="A10543" s="183" t="s">
        <v>20956</v>
      </c>
      <c r="B10543" s="183" t="s">
        <v>20957</v>
      </c>
      <c r="C10543" s="183" t="s">
        <v>97</v>
      </c>
      <c r="D10543" s="183" t="s">
        <v>98</v>
      </c>
      <c r="E10543" s="184"/>
      <c r="F10543" s="184"/>
      <c r="G10543" s="185"/>
      <c r="H10543" s="185"/>
      <c r="I10543" s="184"/>
      <c r="J10543" s="184"/>
      <c r="K10543" s="185" t="s">
        <v>410</v>
      </c>
      <c r="L10543" s="185"/>
      <c r="M10543" s="186"/>
      <c r="N10543" s="61" t="s">
        <v>410</v>
      </c>
      <c r="P10543" s="175" t="s">
        <v>97</v>
      </c>
    </row>
    <row r="10544" spans="1:16" ht="17.25">
      <c r="A10544" s="183" t="s">
        <v>20958</v>
      </c>
      <c r="B10544" s="183" t="s">
        <v>20959</v>
      </c>
      <c r="C10544" s="183" t="s">
        <v>97</v>
      </c>
      <c r="D10544" s="183" t="s">
        <v>98</v>
      </c>
      <c r="E10544" s="184"/>
      <c r="F10544" s="184"/>
      <c r="G10544" s="185"/>
      <c r="H10544" s="185"/>
      <c r="I10544" s="184"/>
      <c r="J10544" s="184"/>
      <c r="K10544" s="185" t="s">
        <v>410</v>
      </c>
      <c r="L10544" s="185"/>
      <c r="M10544" s="186"/>
      <c r="N10544" s="61" t="s">
        <v>410</v>
      </c>
      <c r="P10544" s="175" t="s">
        <v>97</v>
      </c>
    </row>
    <row r="10545" spans="1:16" ht="17.25">
      <c r="A10545" s="183" t="s">
        <v>20960</v>
      </c>
      <c r="B10545" s="183" t="s">
        <v>20961</v>
      </c>
      <c r="C10545" s="183" t="s">
        <v>97</v>
      </c>
      <c r="D10545" s="183" t="s">
        <v>98</v>
      </c>
      <c r="E10545" s="184"/>
      <c r="F10545" s="184"/>
      <c r="G10545" s="185"/>
      <c r="H10545" s="185"/>
      <c r="I10545" s="184"/>
      <c r="J10545" s="184"/>
      <c r="K10545" s="183" t="s">
        <v>410</v>
      </c>
      <c r="L10545" s="183"/>
      <c r="M10545" s="186"/>
      <c r="N10545" s="61" t="s">
        <v>410</v>
      </c>
      <c r="P10545" s="175" t="s">
        <v>97</v>
      </c>
    </row>
    <row r="10546" spans="1:16" ht="17.25">
      <c r="A10546" s="183" t="s">
        <v>20962</v>
      </c>
      <c r="B10546" s="183" t="s">
        <v>20963</v>
      </c>
      <c r="C10546" s="183" t="s">
        <v>97</v>
      </c>
      <c r="D10546" s="183" t="s">
        <v>98</v>
      </c>
      <c r="E10546" s="184">
        <v>315</v>
      </c>
      <c r="F10546" s="184">
        <v>270</v>
      </c>
      <c r="G10546" s="185" t="s">
        <v>88</v>
      </c>
      <c r="H10546" s="185"/>
      <c r="I10546" s="184">
        <v>89.46</v>
      </c>
      <c r="J10546" s="184">
        <v>359.46</v>
      </c>
      <c r="K10546" s="185">
        <v>204</v>
      </c>
      <c r="L10546" s="185"/>
      <c r="M10546" s="186"/>
      <c r="N10546" s="61" t="s">
        <v>51</v>
      </c>
      <c r="P10546" s="175" t="s">
        <v>97</v>
      </c>
    </row>
    <row r="10547" spans="1:16" ht="17.25">
      <c r="A10547" s="183" t="s">
        <v>20964</v>
      </c>
      <c r="B10547" s="183" t="s">
        <v>20965</v>
      </c>
      <c r="C10547" s="183" t="s">
        <v>97</v>
      </c>
      <c r="D10547" s="183" t="s">
        <v>98</v>
      </c>
      <c r="E10547" s="184"/>
      <c r="F10547" s="184"/>
      <c r="G10547" s="185"/>
      <c r="H10547" s="185"/>
      <c r="I10547" s="184"/>
      <c r="J10547" s="184"/>
      <c r="K10547" s="185" t="s">
        <v>410</v>
      </c>
      <c r="L10547" s="185"/>
      <c r="M10547" s="186"/>
      <c r="N10547" s="61" t="s">
        <v>410</v>
      </c>
      <c r="P10547" s="175" t="s">
        <v>97</v>
      </c>
    </row>
    <row r="10548" spans="1:16" ht="17.25">
      <c r="A10548" s="183" t="s">
        <v>20966</v>
      </c>
      <c r="B10548" s="183" t="s">
        <v>20967</v>
      </c>
      <c r="C10548" s="183" t="s">
        <v>97</v>
      </c>
      <c r="D10548" s="183" t="s">
        <v>98</v>
      </c>
      <c r="E10548" s="184"/>
      <c r="F10548" s="184"/>
      <c r="G10548" s="185"/>
      <c r="H10548" s="185"/>
      <c r="I10548" s="184"/>
      <c r="J10548" s="184"/>
      <c r="K10548" s="185" t="s">
        <v>410</v>
      </c>
      <c r="L10548" s="185"/>
      <c r="M10548" s="186"/>
      <c r="N10548" s="61" t="s">
        <v>410</v>
      </c>
      <c r="P10548" s="175" t="s">
        <v>97</v>
      </c>
    </row>
    <row r="10549" spans="1:16" ht="17.25">
      <c r="A10549" s="183" t="s">
        <v>20968</v>
      </c>
      <c r="B10549" s="183" t="s">
        <v>20969</v>
      </c>
      <c r="C10549" s="183" t="s">
        <v>97</v>
      </c>
      <c r="D10549" s="183" t="s">
        <v>98</v>
      </c>
      <c r="E10549" s="184"/>
      <c r="F10549" s="184"/>
      <c r="G10549" s="185"/>
      <c r="H10549" s="185"/>
      <c r="I10549" s="184"/>
      <c r="J10549" s="184"/>
      <c r="K10549" s="185" t="s">
        <v>410</v>
      </c>
      <c r="L10549" s="185"/>
      <c r="M10549" s="186"/>
      <c r="N10549" s="61" t="s">
        <v>410</v>
      </c>
      <c r="P10549" s="175" t="s">
        <v>97</v>
      </c>
    </row>
    <row r="10550" spans="1:16" ht="17.25">
      <c r="A10550" s="183" t="s">
        <v>20970</v>
      </c>
      <c r="B10550" s="183" t="s">
        <v>20971</v>
      </c>
      <c r="C10550" s="183" t="s">
        <v>97</v>
      </c>
      <c r="D10550" s="183" t="s">
        <v>98</v>
      </c>
      <c r="E10550" s="184"/>
      <c r="F10550" s="184"/>
      <c r="G10550" s="185"/>
      <c r="H10550" s="185"/>
      <c r="I10550" s="184"/>
      <c r="J10550" s="184"/>
      <c r="K10550" s="185" t="s">
        <v>410</v>
      </c>
      <c r="L10550" s="185"/>
      <c r="M10550" s="186"/>
      <c r="N10550" s="61" t="s">
        <v>410</v>
      </c>
      <c r="P10550" s="175" t="s">
        <v>97</v>
      </c>
    </row>
    <row r="10551" spans="1:16" ht="17.25">
      <c r="A10551" s="183" t="s">
        <v>20972</v>
      </c>
      <c r="B10551" s="183" t="s">
        <v>20973</v>
      </c>
      <c r="C10551" s="183" t="s">
        <v>97</v>
      </c>
      <c r="D10551" s="183" t="s">
        <v>98</v>
      </c>
      <c r="E10551" s="184"/>
      <c r="F10551" s="184"/>
      <c r="G10551" s="185"/>
      <c r="H10551" s="185"/>
      <c r="I10551" s="184"/>
      <c r="J10551" s="184"/>
      <c r="K10551" s="185" t="s">
        <v>410</v>
      </c>
      <c r="L10551" s="185"/>
      <c r="M10551" s="186"/>
      <c r="N10551" s="61" t="s">
        <v>410</v>
      </c>
      <c r="P10551" s="175" t="s">
        <v>97</v>
      </c>
    </row>
    <row r="10552" spans="1:16" ht="17.25">
      <c r="A10552" s="183" t="s">
        <v>20974</v>
      </c>
      <c r="B10552" s="183" t="s">
        <v>20975</v>
      </c>
      <c r="C10552" s="183" t="s">
        <v>97</v>
      </c>
      <c r="D10552" s="183" t="s">
        <v>98</v>
      </c>
      <c r="E10552" s="184"/>
      <c r="F10552" s="184"/>
      <c r="G10552" s="185"/>
      <c r="H10552" s="185"/>
      <c r="I10552" s="184"/>
      <c r="J10552" s="184"/>
      <c r="K10552" s="185" t="s">
        <v>410</v>
      </c>
      <c r="L10552" s="185"/>
      <c r="M10552" s="186"/>
      <c r="N10552" s="61" t="s">
        <v>410</v>
      </c>
      <c r="P10552" s="175" t="s">
        <v>97</v>
      </c>
    </row>
    <row r="10553" spans="1:16" ht="17.25">
      <c r="A10553" s="183" t="s">
        <v>20976</v>
      </c>
      <c r="B10553" s="183" t="s">
        <v>20977</v>
      </c>
      <c r="C10553" s="183" t="s">
        <v>97</v>
      </c>
      <c r="D10553" s="183" t="s">
        <v>98</v>
      </c>
      <c r="E10553" s="184"/>
      <c r="F10553" s="184"/>
      <c r="G10553" s="185"/>
      <c r="H10553" s="185"/>
      <c r="I10553" s="184"/>
      <c r="J10553" s="184"/>
      <c r="K10553" s="185" t="s">
        <v>410</v>
      </c>
      <c r="L10553" s="185"/>
      <c r="M10553" s="186"/>
      <c r="N10553" s="61" t="s">
        <v>410</v>
      </c>
      <c r="P10553" s="175" t="s">
        <v>97</v>
      </c>
    </row>
    <row r="10554" spans="1:16" ht="17.25">
      <c r="A10554" s="183" t="s">
        <v>20978</v>
      </c>
      <c r="B10554" s="183" t="s">
        <v>20979</v>
      </c>
      <c r="C10554" s="183" t="s">
        <v>97</v>
      </c>
      <c r="D10554" s="183" t="s">
        <v>98</v>
      </c>
      <c r="E10554" s="184"/>
      <c r="F10554" s="184"/>
      <c r="G10554" s="188"/>
      <c r="H10554" s="185"/>
      <c r="I10554" s="184"/>
      <c r="J10554" s="184"/>
      <c r="K10554" s="185" t="s">
        <v>410</v>
      </c>
      <c r="L10554" s="185"/>
      <c r="M10554" s="186"/>
      <c r="N10554" s="61" t="s">
        <v>410</v>
      </c>
      <c r="P10554" s="175" t="s">
        <v>97</v>
      </c>
    </row>
    <row r="10555" spans="1:16" ht="17.25">
      <c r="A10555" s="183" t="s">
        <v>20980</v>
      </c>
      <c r="B10555" s="183" t="s">
        <v>20981</v>
      </c>
      <c r="C10555" s="183" t="s">
        <v>97</v>
      </c>
      <c r="D10555" s="183" t="s">
        <v>98</v>
      </c>
      <c r="E10555" s="184"/>
      <c r="F10555" s="184"/>
      <c r="G10555" s="185"/>
      <c r="H10555" s="185"/>
      <c r="I10555" s="184"/>
      <c r="J10555" s="184"/>
      <c r="K10555" s="185" t="s">
        <v>410</v>
      </c>
      <c r="L10555" s="185"/>
      <c r="M10555" s="186"/>
      <c r="N10555" s="61" t="s">
        <v>410</v>
      </c>
      <c r="P10555" s="175" t="s">
        <v>97</v>
      </c>
    </row>
    <row r="10556" spans="1:16" ht="17.25">
      <c r="A10556" s="183" t="s">
        <v>20982</v>
      </c>
      <c r="B10556" s="183" t="s">
        <v>20983</v>
      </c>
      <c r="C10556" s="183" t="s">
        <v>97</v>
      </c>
      <c r="D10556" s="183" t="s">
        <v>98</v>
      </c>
      <c r="E10556" s="184"/>
      <c r="F10556" s="184"/>
      <c r="G10556" s="185"/>
      <c r="H10556" s="185"/>
      <c r="I10556" s="184"/>
      <c r="J10556" s="184"/>
      <c r="K10556" s="185" t="s">
        <v>410</v>
      </c>
      <c r="L10556" s="185"/>
      <c r="M10556" s="186"/>
      <c r="N10556" s="61" t="s">
        <v>410</v>
      </c>
      <c r="P10556" s="175" t="s">
        <v>97</v>
      </c>
    </row>
    <row r="10557" spans="1:16" ht="17.25">
      <c r="A10557" s="183" t="s">
        <v>20984</v>
      </c>
      <c r="B10557" s="183" t="s">
        <v>20985</v>
      </c>
      <c r="C10557" s="183" t="s">
        <v>97</v>
      </c>
      <c r="D10557" s="183" t="s">
        <v>98</v>
      </c>
      <c r="E10557" s="184"/>
      <c r="F10557" s="184"/>
      <c r="G10557" s="188"/>
      <c r="H10557" s="185"/>
      <c r="I10557" s="184"/>
      <c r="J10557" s="184"/>
      <c r="K10557" s="185" t="s">
        <v>410</v>
      </c>
      <c r="L10557" s="185"/>
      <c r="M10557" s="186"/>
      <c r="N10557" s="61" t="s">
        <v>410</v>
      </c>
      <c r="P10557" s="175" t="s">
        <v>97</v>
      </c>
    </row>
    <row r="10558" spans="1:16" ht="17.25">
      <c r="A10558" s="183" t="s">
        <v>20986</v>
      </c>
      <c r="B10558" s="183" t="s">
        <v>20987</v>
      </c>
      <c r="C10558" s="183" t="s">
        <v>97</v>
      </c>
      <c r="D10558" s="183" t="s">
        <v>98</v>
      </c>
      <c r="E10558" s="184"/>
      <c r="F10558" s="184"/>
      <c r="G10558" s="185"/>
      <c r="H10558" s="185"/>
      <c r="I10558" s="184"/>
      <c r="J10558" s="184"/>
      <c r="K10558" s="185" t="s">
        <v>410</v>
      </c>
      <c r="L10558" s="185"/>
      <c r="M10558" s="186"/>
      <c r="N10558" s="61" t="s">
        <v>410</v>
      </c>
      <c r="P10558" s="175" t="s">
        <v>97</v>
      </c>
    </row>
    <row r="10559" spans="1:16" ht="17.25">
      <c r="A10559" s="183" t="s">
        <v>20988</v>
      </c>
      <c r="B10559" s="183" t="s">
        <v>20989</v>
      </c>
      <c r="C10559" s="183" t="s">
        <v>97</v>
      </c>
      <c r="D10559" s="183" t="s">
        <v>98</v>
      </c>
      <c r="E10559" s="184"/>
      <c r="F10559" s="184"/>
      <c r="G10559" s="185"/>
      <c r="H10559" s="185"/>
      <c r="I10559" s="184"/>
      <c r="J10559" s="184"/>
      <c r="K10559" s="185" t="s">
        <v>410</v>
      </c>
      <c r="L10559" s="185"/>
      <c r="M10559" s="186"/>
      <c r="N10559" s="61" t="s">
        <v>410</v>
      </c>
      <c r="P10559" s="175" t="s">
        <v>97</v>
      </c>
    </row>
    <row r="10560" spans="1:16" ht="17.25">
      <c r="A10560" s="183" t="s">
        <v>20990</v>
      </c>
      <c r="B10560" s="183" t="s">
        <v>20991</v>
      </c>
      <c r="C10560" s="183" t="s">
        <v>97</v>
      </c>
      <c r="D10560" s="183" t="s">
        <v>98</v>
      </c>
      <c r="E10560" s="184"/>
      <c r="F10560" s="184"/>
      <c r="G10560" s="185"/>
      <c r="H10560" s="185"/>
      <c r="I10560" s="184"/>
      <c r="J10560" s="184"/>
      <c r="K10560" s="185" t="s">
        <v>410</v>
      </c>
      <c r="L10560" s="185"/>
      <c r="M10560" s="186"/>
      <c r="N10560" s="61" t="s">
        <v>410</v>
      </c>
      <c r="P10560" s="175" t="s">
        <v>97</v>
      </c>
    </row>
    <row r="10561" spans="1:16" ht="17.25">
      <c r="A10561" s="183" t="s">
        <v>20992</v>
      </c>
      <c r="B10561" s="183" t="s">
        <v>20993</v>
      </c>
      <c r="C10561" s="183" t="s">
        <v>97</v>
      </c>
      <c r="D10561" s="183" t="s">
        <v>98</v>
      </c>
      <c r="E10561" s="184"/>
      <c r="F10561" s="184"/>
      <c r="G10561" s="185"/>
      <c r="H10561" s="185"/>
      <c r="I10561" s="184"/>
      <c r="J10561" s="184"/>
      <c r="K10561" s="185" t="s">
        <v>410</v>
      </c>
      <c r="L10561" s="185"/>
      <c r="M10561" s="186"/>
      <c r="N10561" s="61" t="s">
        <v>410</v>
      </c>
      <c r="P10561" s="175" t="s">
        <v>97</v>
      </c>
    </row>
    <row r="10562" spans="1:16" ht="17.25">
      <c r="A10562" s="183" t="s">
        <v>20994</v>
      </c>
      <c r="B10562" s="183" t="s">
        <v>20995</v>
      </c>
      <c r="C10562" s="183" t="s">
        <v>97</v>
      </c>
      <c r="D10562" s="183" t="s">
        <v>98</v>
      </c>
      <c r="E10562" s="184"/>
      <c r="F10562" s="184"/>
      <c r="G10562" s="188"/>
      <c r="H10562" s="185"/>
      <c r="I10562" s="184"/>
      <c r="J10562" s="184"/>
      <c r="K10562" s="185" t="s">
        <v>410</v>
      </c>
      <c r="L10562" s="185"/>
      <c r="M10562" s="186"/>
      <c r="N10562" s="61" t="s">
        <v>410</v>
      </c>
      <c r="P10562" s="175" t="s">
        <v>97</v>
      </c>
    </row>
    <row r="10563" spans="1:16" ht="17.25">
      <c r="A10563" s="183" t="s">
        <v>20996</v>
      </c>
      <c r="B10563" s="183" t="s">
        <v>20997</v>
      </c>
      <c r="C10563" s="183" t="s">
        <v>97</v>
      </c>
      <c r="D10563" s="183" t="s">
        <v>98</v>
      </c>
      <c r="E10563" s="184"/>
      <c r="F10563" s="184"/>
      <c r="G10563" s="185"/>
      <c r="H10563" s="185"/>
      <c r="I10563" s="184"/>
      <c r="J10563" s="184"/>
      <c r="K10563" s="185" t="s">
        <v>410</v>
      </c>
      <c r="L10563" s="185"/>
      <c r="M10563" s="186"/>
      <c r="N10563" s="61" t="s">
        <v>410</v>
      </c>
      <c r="P10563" s="175" t="s">
        <v>97</v>
      </c>
    </row>
    <row r="10564" spans="1:16" ht="17.25">
      <c r="A10564" s="183" t="s">
        <v>20998</v>
      </c>
      <c r="B10564" s="183" t="s">
        <v>20999</v>
      </c>
      <c r="C10564" s="183" t="s">
        <v>97</v>
      </c>
      <c r="D10564" s="183" t="s">
        <v>98</v>
      </c>
      <c r="E10564" s="184"/>
      <c r="F10564" s="184"/>
      <c r="G10564" s="185"/>
      <c r="H10564" s="185"/>
      <c r="I10564" s="184"/>
      <c r="J10564" s="184"/>
      <c r="K10564" s="185" t="s">
        <v>410</v>
      </c>
      <c r="L10564" s="185"/>
      <c r="M10564" s="186"/>
      <c r="N10564" s="61" t="s">
        <v>410</v>
      </c>
      <c r="P10564" s="175" t="s">
        <v>97</v>
      </c>
    </row>
    <row r="10565" spans="1:16" ht="17.25">
      <c r="A10565" s="183" t="s">
        <v>21000</v>
      </c>
      <c r="B10565" s="183" t="s">
        <v>21001</v>
      </c>
      <c r="C10565" s="183" t="s">
        <v>97</v>
      </c>
      <c r="D10565" s="183" t="s">
        <v>98</v>
      </c>
      <c r="E10565" s="184">
        <v>100</v>
      </c>
      <c r="F10565" s="184">
        <v>90</v>
      </c>
      <c r="G10565" s="185" t="s">
        <v>137</v>
      </c>
      <c r="H10565" s="185"/>
      <c r="I10565" s="184">
        <v>50.77</v>
      </c>
      <c r="J10565" s="184">
        <v>140.77</v>
      </c>
      <c r="K10565" s="185">
        <v>134</v>
      </c>
      <c r="L10565" s="185"/>
      <c r="M10565" s="186"/>
      <c r="N10565" s="61" t="s">
        <v>51</v>
      </c>
      <c r="P10565" s="175" t="s">
        <v>97</v>
      </c>
    </row>
    <row r="10566" spans="1:16" ht="17.25">
      <c r="A10566" s="183" t="s">
        <v>21002</v>
      </c>
      <c r="B10566" s="183" t="s">
        <v>21003</v>
      </c>
      <c r="C10566" s="183" t="s">
        <v>97</v>
      </c>
      <c r="D10566" s="183" t="s">
        <v>98</v>
      </c>
      <c r="E10566" s="184"/>
      <c r="F10566" s="184"/>
      <c r="G10566" s="185"/>
      <c r="H10566" s="185"/>
      <c r="I10566" s="184"/>
      <c r="J10566" s="184"/>
      <c r="K10566" s="185" t="s">
        <v>410</v>
      </c>
      <c r="L10566" s="185"/>
      <c r="M10566" s="186"/>
      <c r="N10566" s="61" t="s">
        <v>410</v>
      </c>
      <c r="P10566" s="175" t="s">
        <v>97</v>
      </c>
    </row>
    <row r="10567" spans="1:16" ht="17.25">
      <c r="A10567" s="183" t="s">
        <v>21004</v>
      </c>
      <c r="B10567" s="183" t="s">
        <v>21005</v>
      </c>
      <c r="C10567" s="183" t="s">
        <v>97</v>
      </c>
      <c r="D10567" s="183" t="s">
        <v>98</v>
      </c>
      <c r="E10567" s="184"/>
      <c r="F10567" s="184"/>
      <c r="G10567" s="188"/>
      <c r="H10567" s="185"/>
      <c r="I10567" s="184"/>
      <c r="J10567" s="184"/>
      <c r="K10567" s="185" t="s">
        <v>410</v>
      </c>
      <c r="L10567" s="185"/>
      <c r="M10567" s="186"/>
      <c r="N10567" s="61" t="s">
        <v>410</v>
      </c>
      <c r="P10567" s="175" t="s">
        <v>97</v>
      </c>
    </row>
    <row r="10568" spans="1:16" ht="17.25">
      <c r="A10568" s="183" t="s">
        <v>21006</v>
      </c>
      <c r="B10568" s="183" t="s">
        <v>21007</v>
      </c>
      <c r="C10568" s="183" t="s">
        <v>97</v>
      </c>
      <c r="D10568" s="183" t="s">
        <v>98</v>
      </c>
      <c r="E10568" s="184"/>
      <c r="F10568" s="184"/>
      <c r="G10568" s="185"/>
      <c r="H10568" s="185"/>
      <c r="I10568" s="184"/>
      <c r="J10568" s="184"/>
      <c r="K10568" s="185" t="s">
        <v>410</v>
      </c>
      <c r="L10568" s="185"/>
      <c r="M10568" s="186"/>
      <c r="N10568" s="61" t="s">
        <v>410</v>
      </c>
      <c r="P10568" s="175" t="s">
        <v>97</v>
      </c>
    </row>
    <row r="10569" spans="1:16" ht="17.25">
      <c r="A10569" s="183" t="s">
        <v>21008</v>
      </c>
      <c r="B10569" s="183" t="s">
        <v>21009</v>
      </c>
      <c r="C10569" s="183" t="s">
        <v>97</v>
      </c>
      <c r="D10569" s="183" t="s">
        <v>98</v>
      </c>
      <c r="E10569" s="184"/>
      <c r="F10569" s="184"/>
      <c r="G10569" s="185"/>
      <c r="H10569" s="185"/>
      <c r="I10569" s="184"/>
      <c r="J10569" s="184"/>
      <c r="K10569" s="185" t="s">
        <v>410</v>
      </c>
      <c r="L10569" s="185"/>
      <c r="M10569" s="186"/>
      <c r="N10569" s="61" t="s">
        <v>410</v>
      </c>
      <c r="P10569" s="175" t="s">
        <v>97</v>
      </c>
    </row>
    <row r="10570" spans="1:16" ht="17.25">
      <c r="A10570" s="183" t="s">
        <v>21010</v>
      </c>
      <c r="B10570" s="183" t="s">
        <v>21011</v>
      </c>
      <c r="C10570" s="183" t="s">
        <v>97</v>
      </c>
      <c r="D10570" s="183" t="s">
        <v>98</v>
      </c>
      <c r="E10570" s="184"/>
      <c r="F10570" s="184"/>
      <c r="G10570" s="185"/>
      <c r="H10570" s="185"/>
      <c r="I10570" s="184"/>
      <c r="J10570" s="184"/>
      <c r="K10570" s="185" t="s">
        <v>410</v>
      </c>
      <c r="L10570" s="185"/>
      <c r="M10570" s="186"/>
      <c r="N10570" s="61" t="s">
        <v>410</v>
      </c>
      <c r="P10570" s="175" t="s">
        <v>97</v>
      </c>
    </row>
    <row r="10571" spans="1:16" ht="17.25">
      <c r="A10571" s="183" t="s">
        <v>21012</v>
      </c>
      <c r="B10571" s="183" t="s">
        <v>21013</v>
      </c>
      <c r="C10571" s="183" t="s">
        <v>97</v>
      </c>
      <c r="D10571" s="183" t="s">
        <v>98</v>
      </c>
      <c r="E10571" s="184"/>
      <c r="F10571" s="184"/>
      <c r="G10571" s="185"/>
      <c r="H10571" s="185"/>
      <c r="I10571" s="184"/>
      <c r="J10571" s="184"/>
      <c r="K10571" s="185" t="s">
        <v>410</v>
      </c>
      <c r="L10571" s="185"/>
      <c r="M10571" s="186"/>
      <c r="N10571" s="61" t="s">
        <v>410</v>
      </c>
      <c r="P10571" s="175" t="s">
        <v>97</v>
      </c>
    </row>
    <row r="10572" spans="1:16" ht="17.25">
      <c r="A10572" s="183" t="s">
        <v>21014</v>
      </c>
      <c r="B10572" s="183" t="s">
        <v>21015</v>
      </c>
      <c r="C10572" s="183" t="s">
        <v>97</v>
      </c>
      <c r="D10572" s="183" t="s">
        <v>98</v>
      </c>
      <c r="E10572" s="184"/>
      <c r="F10572" s="184"/>
      <c r="G10572" s="185"/>
      <c r="H10572" s="185"/>
      <c r="I10572" s="184"/>
      <c r="J10572" s="184"/>
      <c r="K10572" s="185" t="s">
        <v>410</v>
      </c>
      <c r="L10572" s="185"/>
      <c r="M10572" s="186"/>
      <c r="N10572" s="61" t="s">
        <v>410</v>
      </c>
      <c r="P10572" s="175" t="s">
        <v>97</v>
      </c>
    </row>
    <row r="10573" spans="1:16" ht="17.25">
      <c r="A10573" s="183" t="s">
        <v>21016</v>
      </c>
      <c r="B10573" s="183" t="s">
        <v>21017</v>
      </c>
      <c r="C10573" s="183" t="s">
        <v>97</v>
      </c>
      <c r="D10573" s="183" t="s">
        <v>98</v>
      </c>
      <c r="E10573" s="184"/>
      <c r="F10573" s="184"/>
      <c r="G10573" s="185"/>
      <c r="H10573" s="185"/>
      <c r="I10573" s="184"/>
      <c r="J10573" s="184"/>
      <c r="K10573" s="185" t="s">
        <v>410</v>
      </c>
      <c r="L10573" s="185"/>
      <c r="M10573" s="186"/>
      <c r="N10573" s="61" t="s">
        <v>410</v>
      </c>
      <c r="P10573" s="175" t="s">
        <v>97</v>
      </c>
    </row>
    <row r="10574" spans="1:16" ht="17.25">
      <c r="A10574" s="183" t="s">
        <v>21018</v>
      </c>
      <c r="B10574" s="183" t="s">
        <v>21019</v>
      </c>
      <c r="C10574" s="183" t="s">
        <v>97</v>
      </c>
      <c r="D10574" s="183" t="s">
        <v>98</v>
      </c>
      <c r="E10574" s="184"/>
      <c r="F10574" s="184"/>
      <c r="G10574" s="185"/>
      <c r="H10574" s="185"/>
      <c r="I10574" s="184"/>
      <c r="J10574" s="184"/>
      <c r="K10574" s="185" t="s">
        <v>410</v>
      </c>
      <c r="L10574" s="185"/>
      <c r="M10574" s="186"/>
      <c r="N10574" s="61" t="s">
        <v>410</v>
      </c>
      <c r="P10574" s="175" t="s">
        <v>97</v>
      </c>
    </row>
    <row r="10575" spans="1:16" ht="17.25">
      <c r="A10575" s="183" t="s">
        <v>21020</v>
      </c>
      <c r="B10575" s="183" t="s">
        <v>21021</v>
      </c>
      <c r="C10575" s="183" t="s">
        <v>97</v>
      </c>
      <c r="D10575" s="183" t="s">
        <v>98</v>
      </c>
      <c r="E10575" s="184"/>
      <c r="F10575" s="184"/>
      <c r="G10575" s="185"/>
      <c r="H10575" s="185"/>
      <c r="I10575" s="184"/>
      <c r="J10575" s="184"/>
      <c r="K10575" s="185" t="s">
        <v>410</v>
      </c>
      <c r="L10575" s="185"/>
      <c r="M10575" s="186"/>
      <c r="N10575" s="61" t="s">
        <v>410</v>
      </c>
      <c r="P10575" s="175" t="s">
        <v>97</v>
      </c>
    </row>
    <row r="10576" spans="1:16" ht="17.25">
      <c r="A10576" s="183" t="s">
        <v>21022</v>
      </c>
      <c r="B10576" s="183" t="s">
        <v>21023</v>
      </c>
      <c r="C10576" s="183" t="s">
        <v>97</v>
      </c>
      <c r="D10576" s="183" t="s">
        <v>98</v>
      </c>
      <c r="E10576" s="184"/>
      <c r="F10576" s="184"/>
      <c r="G10576" s="185"/>
      <c r="H10576" s="185"/>
      <c r="I10576" s="184"/>
      <c r="J10576" s="184"/>
      <c r="K10576" s="185" t="s">
        <v>410</v>
      </c>
      <c r="L10576" s="185"/>
      <c r="M10576" s="186"/>
      <c r="N10576" s="61" t="s">
        <v>410</v>
      </c>
      <c r="P10576" s="175" t="s">
        <v>97</v>
      </c>
    </row>
    <row r="10577" spans="1:16" ht="17.25">
      <c r="A10577" s="183" t="s">
        <v>21024</v>
      </c>
      <c r="B10577" s="183" t="s">
        <v>21025</v>
      </c>
      <c r="C10577" s="183" t="s">
        <v>97</v>
      </c>
      <c r="D10577" s="183" t="s">
        <v>98</v>
      </c>
      <c r="E10577" s="184"/>
      <c r="F10577" s="184"/>
      <c r="G10577" s="185"/>
      <c r="H10577" s="185"/>
      <c r="I10577" s="184"/>
      <c r="J10577" s="184"/>
      <c r="K10577" s="185" t="s">
        <v>410</v>
      </c>
      <c r="L10577" s="185"/>
      <c r="M10577" s="186"/>
      <c r="N10577" s="61" t="s">
        <v>410</v>
      </c>
      <c r="P10577" s="175" t="s">
        <v>97</v>
      </c>
    </row>
    <row r="10578" spans="1:16" ht="17.25">
      <c r="A10578" s="183" t="s">
        <v>21026</v>
      </c>
      <c r="B10578" s="183" t="s">
        <v>3249</v>
      </c>
      <c r="C10578" s="183" t="s">
        <v>97</v>
      </c>
      <c r="D10578" s="183" t="s">
        <v>98</v>
      </c>
      <c r="E10578" s="184"/>
      <c r="F10578" s="184"/>
      <c r="G10578" s="185"/>
      <c r="H10578" s="185"/>
      <c r="I10578" s="184"/>
      <c r="J10578" s="184"/>
      <c r="K10578" s="185" t="s">
        <v>410</v>
      </c>
      <c r="L10578" s="185"/>
      <c r="M10578" s="186"/>
      <c r="N10578" s="61" t="s">
        <v>410</v>
      </c>
      <c r="P10578" s="175" t="s">
        <v>97</v>
      </c>
    </row>
    <row r="10579" spans="1:16" ht="17.25">
      <c r="A10579" s="183" t="s">
        <v>21027</v>
      </c>
      <c r="B10579" s="183" t="s">
        <v>21028</v>
      </c>
      <c r="C10579" s="183" t="s">
        <v>97</v>
      </c>
      <c r="D10579" s="183" t="s">
        <v>98</v>
      </c>
      <c r="E10579" s="184"/>
      <c r="F10579" s="184"/>
      <c r="G10579" s="185"/>
      <c r="H10579" s="185"/>
      <c r="I10579" s="184"/>
      <c r="J10579" s="184"/>
      <c r="K10579" s="185" t="s">
        <v>410</v>
      </c>
      <c r="L10579" s="185"/>
      <c r="M10579" s="186"/>
      <c r="N10579" s="61" t="s">
        <v>410</v>
      </c>
      <c r="P10579" s="175" t="s">
        <v>97</v>
      </c>
    </row>
    <row r="10580" spans="1:16" ht="17.25">
      <c r="A10580" s="183" t="s">
        <v>21029</v>
      </c>
      <c r="B10580" s="183" t="s">
        <v>21030</v>
      </c>
      <c r="C10580" s="183" t="s">
        <v>97</v>
      </c>
      <c r="D10580" s="183" t="s">
        <v>98</v>
      </c>
      <c r="E10580" s="184"/>
      <c r="F10580" s="184"/>
      <c r="G10580" s="185"/>
      <c r="H10580" s="185"/>
      <c r="I10580" s="184"/>
      <c r="J10580" s="184"/>
      <c r="K10580" s="183" t="s">
        <v>410</v>
      </c>
      <c r="L10580" s="183"/>
      <c r="M10580" s="186"/>
      <c r="N10580" s="61" t="s">
        <v>410</v>
      </c>
      <c r="P10580" s="175" t="s">
        <v>97</v>
      </c>
    </row>
    <row r="10581" spans="1:16" ht="17.25">
      <c r="A10581" s="183" t="s">
        <v>21031</v>
      </c>
      <c r="B10581" s="183" t="s">
        <v>21032</v>
      </c>
      <c r="C10581" s="183" t="s">
        <v>97</v>
      </c>
      <c r="D10581" s="183" t="s">
        <v>98</v>
      </c>
      <c r="E10581" s="184"/>
      <c r="F10581" s="184"/>
      <c r="G10581" s="188"/>
      <c r="H10581" s="185"/>
      <c r="I10581" s="184"/>
      <c r="J10581" s="184"/>
      <c r="K10581" s="185" t="s">
        <v>410</v>
      </c>
      <c r="L10581" s="185"/>
      <c r="M10581" s="186"/>
      <c r="N10581" s="61" t="s">
        <v>410</v>
      </c>
      <c r="P10581" s="175" t="s">
        <v>97</v>
      </c>
    </row>
    <row r="10582" spans="1:16" ht="17.25">
      <c r="A10582" s="183" t="s">
        <v>21033</v>
      </c>
      <c r="B10582" s="183" t="s">
        <v>21034</v>
      </c>
      <c r="C10582" s="183" t="s">
        <v>97</v>
      </c>
      <c r="D10582" s="183" t="s">
        <v>98</v>
      </c>
      <c r="E10582" s="184"/>
      <c r="F10582" s="184"/>
      <c r="G10582" s="185"/>
      <c r="H10582" s="185"/>
      <c r="I10582" s="184"/>
      <c r="J10582" s="184"/>
      <c r="K10582" s="185" t="s">
        <v>410</v>
      </c>
      <c r="L10582" s="185"/>
      <c r="M10582" s="186"/>
      <c r="N10582" s="61" t="s">
        <v>410</v>
      </c>
      <c r="P10582" s="175" t="s">
        <v>97</v>
      </c>
    </row>
    <row r="10583" spans="1:16" ht="17.25">
      <c r="A10583" s="183" t="s">
        <v>21035</v>
      </c>
      <c r="B10583" s="183" t="s">
        <v>21036</v>
      </c>
      <c r="C10583" s="183" t="s">
        <v>97</v>
      </c>
      <c r="D10583" s="183" t="s">
        <v>98</v>
      </c>
      <c r="E10583" s="184"/>
      <c r="F10583" s="184"/>
      <c r="G10583" s="185"/>
      <c r="H10583" s="185"/>
      <c r="I10583" s="184"/>
      <c r="J10583" s="184"/>
      <c r="K10583" s="185" t="s">
        <v>410</v>
      </c>
      <c r="L10583" s="185"/>
      <c r="M10583" s="186"/>
      <c r="N10583" s="61" t="s">
        <v>410</v>
      </c>
      <c r="P10583" s="175" t="s">
        <v>97</v>
      </c>
    </row>
    <row r="10584" spans="1:16" ht="17.25">
      <c r="A10584" s="183" t="s">
        <v>21037</v>
      </c>
      <c r="B10584" s="183" t="s">
        <v>21038</v>
      </c>
      <c r="C10584" s="183" t="s">
        <v>97</v>
      </c>
      <c r="D10584" s="183" t="s">
        <v>98</v>
      </c>
      <c r="E10584" s="184"/>
      <c r="F10584" s="184"/>
      <c r="G10584" s="185"/>
      <c r="H10584" s="185"/>
      <c r="I10584" s="184"/>
      <c r="J10584" s="184"/>
      <c r="K10584" s="183" t="s">
        <v>410</v>
      </c>
      <c r="L10584" s="183"/>
      <c r="M10584" s="186"/>
      <c r="N10584" s="61" t="s">
        <v>410</v>
      </c>
      <c r="P10584" s="175" t="s">
        <v>97</v>
      </c>
    </row>
    <row r="10585" spans="1:16" ht="17.25">
      <c r="A10585" s="183" t="s">
        <v>21039</v>
      </c>
      <c r="B10585" s="183" t="s">
        <v>21040</v>
      </c>
      <c r="C10585" s="183" t="s">
        <v>97</v>
      </c>
      <c r="D10585" s="183" t="s">
        <v>98</v>
      </c>
      <c r="E10585" s="184"/>
      <c r="F10585" s="184"/>
      <c r="G10585" s="188"/>
      <c r="H10585" s="185"/>
      <c r="I10585" s="184"/>
      <c r="J10585" s="184"/>
      <c r="K10585" s="185" t="s">
        <v>410</v>
      </c>
      <c r="L10585" s="185"/>
      <c r="M10585" s="186"/>
      <c r="N10585" s="61" t="s">
        <v>410</v>
      </c>
      <c r="P10585" s="175" t="s">
        <v>97</v>
      </c>
    </row>
    <row r="10586" spans="1:16" ht="17.25">
      <c r="A10586" s="183" t="s">
        <v>21041</v>
      </c>
      <c r="B10586" s="183" t="s">
        <v>21042</v>
      </c>
      <c r="C10586" s="183" t="s">
        <v>97</v>
      </c>
      <c r="D10586" s="183" t="s">
        <v>98</v>
      </c>
      <c r="E10586" s="184"/>
      <c r="F10586" s="184"/>
      <c r="G10586" s="185"/>
      <c r="H10586" s="185"/>
      <c r="I10586" s="184"/>
      <c r="J10586" s="184"/>
      <c r="K10586" s="183" t="s">
        <v>410</v>
      </c>
      <c r="L10586" s="183"/>
      <c r="M10586" s="186"/>
      <c r="N10586" s="61" t="s">
        <v>410</v>
      </c>
      <c r="P10586" s="175" t="s">
        <v>97</v>
      </c>
    </row>
    <row r="10587" spans="1:16" ht="17.25">
      <c r="A10587" s="183" t="s">
        <v>21043</v>
      </c>
      <c r="B10587" s="183" t="s">
        <v>21044</v>
      </c>
      <c r="C10587" s="183" t="s">
        <v>97</v>
      </c>
      <c r="D10587" s="183" t="s">
        <v>98</v>
      </c>
      <c r="E10587" s="184"/>
      <c r="F10587" s="184"/>
      <c r="G10587" s="185"/>
      <c r="H10587" s="185"/>
      <c r="I10587" s="184"/>
      <c r="J10587" s="184"/>
      <c r="K10587" s="185" t="s">
        <v>410</v>
      </c>
      <c r="L10587" s="185"/>
      <c r="M10587" s="186"/>
      <c r="N10587" s="61" t="s">
        <v>410</v>
      </c>
      <c r="P10587" s="175" t="s">
        <v>97</v>
      </c>
    </row>
    <row r="10588" spans="1:16" ht="17.25">
      <c r="A10588" s="183" t="s">
        <v>21045</v>
      </c>
      <c r="B10588" s="183" t="s">
        <v>21046</v>
      </c>
      <c r="C10588" s="183" t="s">
        <v>97</v>
      </c>
      <c r="D10588" s="183" t="s">
        <v>98</v>
      </c>
      <c r="E10588" s="184"/>
      <c r="F10588" s="184"/>
      <c r="G10588" s="185"/>
      <c r="H10588" s="185"/>
      <c r="I10588" s="184"/>
      <c r="J10588" s="184"/>
      <c r="K10588" s="185" t="s">
        <v>410</v>
      </c>
      <c r="L10588" s="185"/>
      <c r="M10588" s="186"/>
      <c r="N10588" s="61" t="s">
        <v>410</v>
      </c>
      <c r="P10588" s="175" t="s">
        <v>97</v>
      </c>
    </row>
    <row r="10589" spans="1:16" ht="17.25">
      <c r="A10589" s="183" t="s">
        <v>21047</v>
      </c>
      <c r="B10589" s="183" t="s">
        <v>21048</v>
      </c>
      <c r="C10589" s="183" t="s">
        <v>97</v>
      </c>
      <c r="D10589" s="183" t="s">
        <v>98</v>
      </c>
      <c r="E10589" s="184"/>
      <c r="F10589" s="184"/>
      <c r="G10589" s="185"/>
      <c r="H10589" s="185"/>
      <c r="I10589" s="184"/>
      <c r="J10589" s="184"/>
      <c r="K10589" s="185" t="s">
        <v>410</v>
      </c>
      <c r="L10589" s="185"/>
      <c r="M10589" s="186"/>
      <c r="N10589" s="61" t="s">
        <v>410</v>
      </c>
      <c r="P10589" s="175" t="s">
        <v>97</v>
      </c>
    </row>
    <row r="10590" spans="1:16" ht="17.25">
      <c r="A10590" s="183" t="s">
        <v>21049</v>
      </c>
      <c r="B10590" s="183" t="s">
        <v>21050</v>
      </c>
      <c r="C10590" s="183" t="s">
        <v>97</v>
      </c>
      <c r="D10590" s="183" t="s">
        <v>98</v>
      </c>
      <c r="E10590" s="184"/>
      <c r="F10590" s="184"/>
      <c r="G10590" s="185"/>
      <c r="H10590" s="185"/>
      <c r="I10590" s="184"/>
      <c r="J10590" s="184"/>
      <c r="K10590" s="185" t="s">
        <v>410</v>
      </c>
      <c r="L10590" s="185"/>
      <c r="M10590" s="186"/>
      <c r="N10590" s="61" t="s">
        <v>410</v>
      </c>
      <c r="P10590" s="175" t="s">
        <v>97</v>
      </c>
    </row>
    <row r="10591" spans="1:16" ht="17.25">
      <c r="A10591" s="183" t="s">
        <v>21051</v>
      </c>
      <c r="B10591" s="183" t="s">
        <v>21052</v>
      </c>
      <c r="C10591" s="183" t="s">
        <v>97</v>
      </c>
      <c r="D10591" s="183" t="s">
        <v>98</v>
      </c>
      <c r="E10591" s="184"/>
      <c r="F10591" s="184"/>
      <c r="G10591" s="188"/>
      <c r="H10591" s="185"/>
      <c r="I10591" s="184"/>
      <c r="J10591" s="184"/>
      <c r="K10591" s="185" t="s">
        <v>410</v>
      </c>
      <c r="L10591" s="185"/>
      <c r="M10591" s="186"/>
      <c r="N10591" s="61" t="s">
        <v>410</v>
      </c>
      <c r="P10591" s="175" t="s">
        <v>97</v>
      </c>
    </row>
    <row r="10592" spans="1:16" ht="17.25">
      <c r="A10592" s="183" t="s">
        <v>21053</v>
      </c>
      <c r="B10592" s="183" t="s">
        <v>21054</v>
      </c>
      <c r="C10592" s="183" t="s">
        <v>97</v>
      </c>
      <c r="D10592" s="183" t="s">
        <v>98</v>
      </c>
      <c r="E10592" s="184">
        <v>130</v>
      </c>
      <c r="F10592" s="184">
        <v>102</v>
      </c>
      <c r="G10592" s="185" t="s">
        <v>214</v>
      </c>
      <c r="H10592" s="185"/>
      <c r="I10592" s="184">
        <v>37.55</v>
      </c>
      <c r="J10592" s="184">
        <v>139.55</v>
      </c>
      <c r="K10592" s="183">
        <v>309</v>
      </c>
      <c r="L10592" s="183"/>
      <c r="M10592" s="186"/>
      <c r="N10592" s="61" t="s">
        <v>51</v>
      </c>
      <c r="P10592" s="175" t="s">
        <v>97</v>
      </c>
    </row>
    <row r="10593" spans="1:16" ht="17.25">
      <c r="A10593" s="183" t="s">
        <v>21055</v>
      </c>
      <c r="B10593" s="183" t="s">
        <v>21056</v>
      </c>
      <c r="C10593" s="183" t="s">
        <v>97</v>
      </c>
      <c r="D10593" s="183" t="s">
        <v>98</v>
      </c>
      <c r="E10593" s="184">
        <v>152</v>
      </c>
      <c r="F10593" s="184">
        <v>115</v>
      </c>
      <c r="G10593" s="185" t="s">
        <v>180</v>
      </c>
      <c r="H10593" s="185"/>
      <c r="I10593" s="184">
        <v>35.27</v>
      </c>
      <c r="J10593" s="184">
        <v>150.27</v>
      </c>
      <c r="K10593" s="185">
        <v>156</v>
      </c>
      <c r="L10593" s="185"/>
      <c r="M10593" s="186"/>
      <c r="N10593" s="61" t="s">
        <v>51</v>
      </c>
      <c r="P10593" s="175" t="s">
        <v>97</v>
      </c>
    </row>
    <row r="10594" spans="1:16" ht="17.25">
      <c r="A10594" s="183" t="s">
        <v>21057</v>
      </c>
      <c r="B10594" s="183" t="s">
        <v>21058</v>
      </c>
      <c r="C10594" s="183" t="s">
        <v>97</v>
      </c>
      <c r="D10594" s="183" t="s">
        <v>98</v>
      </c>
      <c r="E10594" s="184">
        <v>152</v>
      </c>
      <c r="F10594" s="184">
        <v>115</v>
      </c>
      <c r="G10594" s="185" t="s">
        <v>180</v>
      </c>
      <c r="H10594" s="185"/>
      <c r="I10594" s="184">
        <v>35.27</v>
      </c>
      <c r="J10594" s="184">
        <v>150.27</v>
      </c>
      <c r="K10594" s="185">
        <v>195</v>
      </c>
      <c r="L10594" s="185"/>
      <c r="M10594" s="186"/>
      <c r="N10594" s="61" t="s">
        <v>51</v>
      </c>
      <c r="P10594" s="175" t="s">
        <v>97</v>
      </c>
    </row>
    <row r="10595" spans="1:16" ht="17.25">
      <c r="A10595" s="183" t="s">
        <v>21059</v>
      </c>
      <c r="B10595" s="183" t="s">
        <v>21060</v>
      </c>
      <c r="C10595" s="183" t="s">
        <v>97</v>
      </c>
      <c r="D10595" s="183" t="s">
        <v>98</v>
      </c>
      <c r="E10595" s="184"/>
      <c r="F10595" s="184"/>
      <c r="G10595" s="185"/>
      <c r="H10595" s="185"/>
      <c r="I10595" s="184"/>
      <c r="J10595" s="184"/>
      <c r="K10595" s="185" t="s">
        <v>410</v>
      </c>
      <c r="L10595" s="185"/>
      <c r="M10595" s="186"/>
      <c r="N10595" s="61" t="s">
        <v>410</v>
      </c>
      <c r="P10595" s="175" t="s">
        <v>97</v>
      </c>
    </row>
    <row r="10596" spans="1:16" ht="17.25">
      <c r="A10596" s="183" t="s">
        <v>21061</v>
      </c>
      <c r="B10596" s="183" t="s">
        <v>21062</v>
      </c>
      <c r="C10596" s="183" t="s">
        <v>97</v>
      </c>
      <c r="D10596" s="183" t="s">
        <v>98</v>
      </c>
      <c r="E10596" s="184"/>
      <c r="F10596" s="184"/>
      <c r="G10596" s="185"/>
      <c r="H10596" s="185"/>
      <c r="I10596" s="184"/>
      <c r="J10596" s="184"/>
      <c r="K10596" s="183" t="s">
        <v>410</v>
      </c>
      <c r="L10596" s="183"/>
      <c r="M10596" s="186"/>
      <c r="N10596" s="61" t="s">
        <v>410</v>
      </c>
      <c r="P10596" s="175" t="s">
        <v>97</v>
      </c>
    </row>
    <row r="10597" spans="1:16" ht="17.25">
      <c r="A10597" s="183" t="s">
        <v>21063</v>
      </c>
      <c r="B10597" s="183" t="s">
        <v>21064</v>
      </c>
      <c r="C10597" s="183" t="s">
        <v>97</v>
      </c>
      <c r="D10597" s="183" t="s">
        <v>98</v>
      </c>
      <c r="E10597" s="184"/>
      <c r="F10597" s="184"/>
      <c r="G10597" s="185"/>
      <c r="H10597" s="185"/>
      <c r="I10597" s="184"/>
      <c r="J10597" s="184"/>
      <c r="K10597" s="185" t="s">
        <v>410</v>
      </c>
      <c r="L10597" s="185"/>
      <c r="M10597" s="186"/>
      <c r="N10597" s="61" t="s">
        <v>410</v>
      </c>
      <c r="P10597" s="175" t="s">
        <v>97</v>
      </c>
    </row>
    <row r="10598" spans="1:16" ht="17.25">
      <c r="A10598" s="183" t="s">
        <v>21065</v>
      </c>
      <c r="B10598" s="183" t="s">
        <v>21066</v>
      </c>
      <c r="C10598" s="183" t="s">
        <v>97</v>
      </c>
      <c r="D10598" s="183" t="s">
        <v>98</v>
      </c>
      <c r="E10598" s="184"/>
      <c r="F10598" s="184"/>
      <c r="G10598" s="185"/>
      <c r="H10598" s="185"/>
      <c r="I10598" s="184"/>
      <c r="J10598" s="184"/>
      <c r="K10598" s="185" t="s">
        <v>410</v>
      </c>
      <c r="L10598" s="185"/>
      <c r="M10598" s="186"/>
      <c r="N10598" s="61" t="s">
        <v>410</v>
      </c>
      <c r="P10598" s="175" t="s">
        <v>97</v>
      </c>
    </row>
    <row r="10599" spans="1:16" ht="17.25">
      <c r="A10599" s="183" t="s">
        <v>21067</v>
      </c>
      <c r="B10599" s="183" t="s">
        <v>21068</v>
      </c>
      <c r="C10599" s="183" t="s">
        <v>97</v>
      </c>
      <c r="D10599" s="183" t="s">
        <v>98</v>
      </c>
      <c r="E10599" s="184"/>
      <c r="F10599" s="184"/>
      <c r="G10599" s="185"/>
      <c r="H10599" s="185"/>
      <c r="I10599" s="184"/>
      <c r="J10599" s="184"/>
      <c r="K10599" s="185" t="s">
        <v>410</v>
      </c>
      <c r="L10599" s="185"/>
      <c r="M10599" s="186"/>
      <c r="N10599" s="61" t="s">
        <v>410</v>
      </c>
      <c r="P10599" s="175" t="s">
        <v>97</v>
      </c>
    </row>
    <row r="10600" spans="1:16" ht="17.25">
      <c r="A10600" s="183" t="s">
        <v>21069</v>
      </c>
      <c r="B10600" s="183" t="s">
        <v>21070</v>
      </c>
      <c r="C10600" s="183" t="s">
        <v>97</v>
      </c>
      <c r="D10600" s="183" t="s">
        <v>98</v>
      </c>
      <c r="E10600" s="184"/>
      <c r="F10600" s="184"/>
      <c r="G10600" s="185"/>
      <c r="H10600" s="185"/>
      <c r="I10600" s="184"/>
      <c r="J10600" s="184"/>
      <c r="K10600" s="185" t="s">
        <v>410</v>
      </c>
      <c r="L10600" s="185"/>
      <c r="M10600" s="186"/>
      <c r="N10600" s="61" t="s">
        <v>410</v>
      </c>
      <c r="P10600" s="175" t="s">
        <v>97</v>
      </c>
    </row>
    <row r="10601" spans="1:16" ht="17.25">
      <c r="A10601" s="183" t="s">
        <v>21071</v>
      </c>
      <c r="B10601" s="183" t="s">
        <v>21072</v>
      </c>
      <c r="C10601" s="183" t="s">
        <v>97</v>
      </c>
      <c r="D10601" s="183" t="s">
        <v>98</v>
      </c>
      <c r="E10601" s="184"/>
      <c r="F10601" s="184"/>
      <c r="G10601" s="185"/>
      <c r="H10601" s="185"/>
      <c r="I10601" s="184"/>
      <c r="J10601" s="184"/>
      <c r="K10601" s="185" t="s">
        <v>410</v>
      </c>
      <c r="L10601" s="185"/>
      <c r="M10601" s="186"/>
      <c r="N10601" s="61" t="s">
        <v>410</v>
      </c>
      <c r="P10601" s="175" t="s">
        <v>97</v>
      </c>
    </row>
    <row r="10602" spans="1:16" ht="17.25">
      <c r="A10602" s="183" t="s">
        <v>21073</v>
      </c>
      <c r="B10602" s="183" t="s">
        <v>21074</v>
      </c>
      <c r="C10602" s="183" t="s">
        <v>97</v>
      </c>
      <c r="D10602" s="183" t="s">
        <v>98</v>
      </c>
      <c r="E10602" s="184"/>
      <c r="F10602" s="184"/>
      <c r="G10602" s="188"/>
      <c r="H10602" s="185"/>
      <c r="I10602" s="184"/>
      <c r="J10602" s="184"/>
      <c r="K10602" s="183" t="s">
        <v>410</v>
      </c>
      <c r="L10602" s="183"/>
      <c r="M10602" s="186"/>
      <c r="N10602" s="61" t="s">
        <v>410</v>
      </c>
      <c r="P10602" s="175" t="s">
        <v>97</v>
      </c>
    </row>
    <row r="10603" spans="1:16" ht="17.25">
      <c r="A10603" s="183" t="s">
        <v>21075</v>
      </c>
      <c r="B10603" s="183" t="s">
        <v>21076</v>
      </c>
      <c r="C10603" s="183" t="s">
        <v>97</v>
      </c>
      <c r="D10603" s="183" t="s">
        <v>98</v>
      </c>
      <c r="E10603" s="184"/>
      <c r="F10603" s="184"/>
      <c r="G10603" s="188"/>
      <c r="H10603" s="185"/>
      <c r="I10603" s="184"/>
      <c r="J10603" s="184"/>
      <c r="K10603" s="185" t="s">
        <v>410</v>
      </c>
      <c r="L10603" s="185"/>
      <c r="M10603" s="186"/>
      <c r="N10603" s="61" t="s">
        <v>410</v>
      </c>
      <c r="P10603" s="175" t="s">
        <v>97</v>
      </c>
    </row>
    <row r="10604" spans="1:16" ht="17.25">
      <c r="A10604" s="183" t="s">
        <v>21077</v>
      </c>
      <c r="B10604" s="183" t="s">
        <v>21078</v>
      </c>
      <c r="C10604" s="183" t="s">
        <v>97</v>
      </c>
      <c r="D10604" s="183" t="s">
        <v>98</v>
      </c>
      <c r="E10604" s="184"/>
      <c r="F10604" s="184"/>
      <c r="G10604" s="185"/>
      <c r="H10604" s="185"/>
      <c r="I10604" s="184"/>
      <c r="J10604" s="184"/>
      <c r="K10604" s="183" t="s">
        <v>410</v>
      </c>
      <c r="L10604" s="183"/>
      <c r="M10604" s="186"/>
      <c r="N10604" s="61" t="s">
        <v>410</v>
      </c>
      <c r="P10604" s="175" t="s">
        <v>97</v>
      </c>
    </row>
    <row r="10605" spans="1:16" ht="17.25">
      <c r="A10605" s="183" t="s">
        <v>21079</v>
      </c>
      <c r="B10605" s="183" t="s">
        <v>21080</v>
      </c>
      <c r="C10605" s="183" t="s">
        <v>97</v>
      </c>
      <c r="D10605" s="183" t="s">
        <v>98</v>
      </c>
      <c r="E10605" s="184"/>
      <c r="F10605" s="184"/>
      <c r="G10605" s="185"/>
      <c r="H10605" s="185"/>
      <c r="I10605" s="184"/>
      <c r="J10605" s="184"/>
      <c r="K10605" s="185" t="s">
        <v>410</v>
      </c>
      <c r="L10605" s="185"/>
      <c r="M10605" s="186"/>
      <c r="N10605" s="61" t="s">
        <v>410</v>
      </c>
      <c r="P10605" s="175" t="s">
        <v>97</v>
      </c>
    </row>
    <row r="10606" spans="1:16" ht="17.25">
      <c r="A10606" s="183" t="s">
        <v>21081</v>
      </c>
      <c r="B10606" s="183" t="s">
        <v>21082</v>
      </c>
      <c r="C10606" s="183" t="s">
        <v>97</v>
      </c>
      <c r="D10606" s="183" t="s">
        <v>98</v>
      </c>
      <c r="E10606" s="184"/>
      <c r="F10606" s="184"/>
      <c r="G10606" s="185"/>
      <c r="H10606" s="185"/>
      <c r="I10606" s="184"/>
      <c r="J10606" s="184"/>
      <c r="K10606" s="185" t="s">
        <v>410</v>
      </c>
      <c r="L10606" s="185"/>
      <c r="M10606" s="186"/>
      <c r="N10606" s="61" t="s">
        <v>410</v>
      </c>
      <c r="P10606" s="175" t="s">
        <v>97</v>
      </c>
    </row>
    <row r="10607" spans="1:16" ht="17.25">
      <c r="A10607" s="183" t="s">
        <v>21083</v>
      </c>
      <c r="B10607" s="183" t="s">
        <v>21084</v>
      </c>
      <c r="C10607" s="183" t="s">
        <v>97</v>
      </c>
      <c r="D10607" s="183" t="s">
        <v>98</v>
      </c>
      <c r="E10607" s="184"/>
      <c r="F10607" s="184"/>
      <c r="G10607" s="185"/>
      <c r="H10607" s="185"/>
      <c r="I10607" s="184"/>
      <c r="J10607" s="184"/>
      <c r="K10607" s="185" t="s">
        <v>410</v>
      </c>
      <c r="L10607" s="185"/>
      <c r="M10607" s="186"/>
      <c r="N10607" s="61" t="s">
        <v>410</v>
      </c>
      <c r="P10607" s="175" t="s">
        <v>97</v>
      </c>
    </row>
    <row r="10608" spans="1:16" ht="17.25">
      <c r="A10608" s="183" t="s">
        <v>21085</v>
      </c>
      <c r="B10608" s="183" t="s">
        <v>21086</v>
      </c>
      <c r="C10608" s="183" t="s">
        <v>97</v>
      </c>
      <c r="D10608" s="183" t="s">
        <v>98</v>
      </c>
      <c r="E10608" s="184"/>
      <c r="F10608" s="184"/>
      <c r="G10608" s="185"/>
      <c r="H10608" s="185"/>
      <c r="I10608" s="184"/>
      <c r="J10608" s="184"/>
      <c r="K10608" s="185" t="s">
        <v>410</v>
      </c>
      <c r="L10608" s="185"/>
      <c r="M10608" s="186"/>
      <c r="N10608" s="61" t="s">
        <v>410</v>
      </c>
      <c r="P10608" s="175" t="s">
        <v>97</v>
      </c>
    </row>
    <row r="10609" spans="1:16" ht="17.25">
      <c r="A10609" s="183" t="s">
        <v>21087</v>
      </c>
      <c r="B10609" s="183" t="s">
        <v>21088</v>
      </c>
      <c r="C10609" s="183" t="s">
        <v>97</v>
      </c>
      <c r="D10609" s="183" t="s">
        <v>98</v>
      </c>
      <c r="E10609" s="184"/>
      <c r="F10609" s="184"/>
      <c r="G10609" s="185"/>
      <c r="H10609" s="185"/>
      <c r="I10609" s="184"/>
      <c r="J10609" s="184"/>
      <c r="K10609" s="185" t="s">
        <v>410</v>
      </c>
      <c r="L10609" s="185"/>
      <c r="M10609" s="186"/>
      <c r="N10609" s="61" t="s">
        <v>410</v>
      </c>
      <c r="P10609" s="175" t="s">
        <v>97</v>
      </c>
    </row>
    <row r="10610" spans="1:16" ht="17.25">
      <c r="A10610" s="183" t="s">
        <v>21089</v>
      </c>
      <c r="B10610" s="183" t="s">
        <v>21090</v>
      </c>
      <c r="C10610" s="183" t="s">
        <v>97</v>
      </c>
      <c r="D10610" s="183" t="s">
        <v>98</v>
      </c>
      <c r="E10610" s="184"/>
      <c r="F10610" s="184"/>
      <c r="G10610" s="185"/>
      <c r="H10610" s="185"/>
      <c r="I10610" s="184"/>
      <c r="J10610" s="184"/>
      <c r="K10610" s="183" t="s">
        <v>410</v>
      </c>
      <c r="L10610" s="183"/>
      <c r="M10610" s="186"/>
      <c r="N10610" s="61" t="s">
        <v>410</v>
      </c>
      <c r="P10610" s="175" t="s">
        <v>97</v>
      </c>
    </row>
    <row r="10611" spans="1:16" ht="17.25">
      <c r="A10611" s="183" t="s">
        <v>21091</v>
      </c>
      <c r="B10611" s="183" t="s">
        <v>21092</v>
      </c>
      <c r="C10611" s="183" t="s">
        <v>97</v>
      </c>
      <c r="D10611" s="183" t="s">
        <v>98</v>
      </c>
      <c r="E10611" s="184"/>
      <c r="F10611" s="184"/>
      <c r="G10611" s="185"/>
      <c r="H10611" s="185"/>
      <c r="I10611" s="184"/>
      <c r="J10611" s="184"/>
      <c r="K10611" s="185" t="s">
        <v>410</v>
      </c>
      <c r="L10611" s="185"/>
      <c r="M10611" s="186"/>
      <c r="N10611" s="61" t="s">
        <v>410</v>
      </c>
      <c r="P10611" s="175" t="s">
        <v>97</v>
      </c>
    </row>
    <row r="10612" spans="1:16" ht="17.25">
      <c r="A10612" s="183" t="s">
        <v>21093</v>
      </c>
      <c r="B10612" s="183" t="s">
        <v>21094</v>
      </c>
      <c r="C10612" s="183" t="s">
        <v>97</v>
      </c>
      <c r="D10612" s="183" t="s">
        <v>98</v>
      </c>
      <c r="E10612" s="184"/>
      <c r="F10612" s="184"/>
      <c r="G10612" s="185"/>
      <c r="H10612" s="185"/>
      <c r="I10612" s="184"/>
      <c r="J10612" s="184"/>
      <c r="K10612" s="185" t="s">
        <v>410</v>
      </c>
      <c r="L10612" s="185"/>
      <c r="M10612" s="186"/>
      <c r="N10612" s="61" t="s">
        <v>410</v>
      </c>
      <c r="P10612" s="175" t="s">
        <v>97</v>
      </c>
    </row>
    <row r="10613" spans="1:16" ht="17.25">
      <c r="A10613" s="183" t="s">
        <v>21095</v>
      </c>
      <c r="B10613" s="183" t="s">
        <v>21096</v>
      </c>
      <c r="C10613" s="183" t="s">
        <v>97</v>
      </c>
      <c r="D10613" s="183" t="s">
        <v>98</v>
      </c>
      <c r="E10613" s="184"/>
      <c r="F10613" s="184"/>
      <c r="G10613" s="185"/>
      <c r="H10613" s="185"/>
      <c r="I10613" s="184"/>
      <c r="J10613" s="184"/>
      <c r="K10613" s="185" t="s">
        <v>410</v>
      </c>
      <c r="L10613" s="185"/>
      <c r="M10613" s="186"/>
      <c r="N10613" s="61" t="s">
        <v>410</v>
      </c>
      <c r="P10613" s="175" t="s">
        <v>97</v>
      </c>
    </row>
    <row r="10614" spans="1:16" ht="17.25">
      <c r="A10614" s="183" t="s">
        <v>21097</v>
      </c>
      <c r="B10614" s="183" t="s">
        <v>21098</v>
      </c>
      <c r="C10614" s="183" t="s">
        <v>97</v>
      </c>
      <c r="D10614" s="183" t="s">
        <v>98</v>
      </c>
      <c r="E10614" s="184"/>
      <c r="F10614" s="184"/>
      <c r="G10614" s="185"/>
      <c r="H10614" s="185"/>
      <c r="I10614" s="184"/>
      <c r="J10614" s="184"/>
      <c r="K10614" s="185" t="s">
        <v>410</v>
      </c>
      <c r="L10614" s="185"/>
      <c r="M10614" s="186"/>
      <c r="N10614" s="61" t="s">
        <v>410</v>
      </c>
      <c r="P10614" s="175" t="s">
        <v>97</v>
      </c>
    </row>
    <row r="10615" spans="1:16" ht="17.25">
      <c r="A10615" s="183" t="s">
        <v>21099</v>
      </c>
      <c r="B10615" s="183" t="s">
        <v>21100</v>
      </c>
      <c r="C10615" s="183" t="s">
        <v>97</v>
      </c>
      <c r="D10615" s="183" t="s">
        <v>98</v>
      </c>
      <c r="E10615" s="184"/>
      <c r="F10615" s="184"/>
      <c r="G10615" s="185"/>
      <c r="H10615" s="185"/>
      <c r="I10615" s="184"/>
      <c r="J10615" s="184"/>
      <c r="K10615" s="185" t="s">
        <v>410</v>
      </c>
      <c r="L10615" s="185"/>
      <c r="M10615" s="186"/>
      <c r="N10615" s="61" t="s">
        <v>410</v>
      </c>
      <c r="P10615" s="175" t="s">
        <v>97</v>
      </c>
    </row>
    <row r="10616" spans="1:16" ht="17.25">
      <c r="A10616" s="183" t="s">
        <v>21101</v>
      </c>
      <c r="B10616" s="183" t="s">
        <v>21102</v>
      </c>
      <c r="C10616" s="183" t="s">
        <v>97</v>
      </c>
      <c r="D10616" s="183" t="s">
        <v>98</v>
      </c>
      <c r="E10616" s="184"/>
      <c r="F10616" s="184"/>
      <c r="G10616" s="185"/>
      <c r="H10616" s="185"/>
      <c r="I10616" s="184"/>
      <c r="J10616" s="184"/>
      <c r="K10616" s="185" t="s">
        <v>410</v>
      </c>
      <c r="L10616" s="185"/>
      <c r="M10616" s="186"/>
      <c r="N10616" s="61" t="s">
        <v>410</v>
      </c>
      <c r="P10616" s="175" t="s">
        <v>97</v>
      </c>
    </row>
    <row r="10617" spans="1:16" ht="17.25">
      <c r="A10617" s="183" t="s">
        <v>21103</v>
      </c>
      <c r="B10617" s="183" t="s">
        <v>21104</v>
      </c>
      <c r="C10617" s="183" t="s">
        <v>97</v>
      </c>
      <c r="D10617" s="183" t="s">
        <v>98</v>
      </c>
      <c r="E10617" s="184"/>
      <c r="F10617" s="184"/>
      <c r="G10617" s="185"/>
      <c r="H10617" s="185"/>
      <c r="I10617" s="184"/>
      <c r="J10617" s="184"/>
      <c r="K10617" s="185" t="s">
        <v>410</v>
      </c>
      <c r="L10617" s="185"/>
      <c r="M10617" s="186"/>
      <c r="N10617" s="61" t="s">
        <v>410</v>
      </c>
      <c r="P10617" s="175" t="s">
        <v>97</v>
      </c>
    </row>
    <row r="10618" spans="1:16" ht="17.25">
      <c r="A10618" s="183" t="s">
        <v>21105</v>
      </c>
      <c r="B10618" s="183" t="s">
        <v>21106</v>
      </c>
      <c r="C10618" s="183" t="s">
        <v>97</v>
      </c>
      <c r="D10618" s="183" t="s">
        <v>98</v>
      </c>
      <c r="E10618" s="184"/>
      <c r="F10618" s="184"/>
      <c r="G10618" s="185"/>
      <c r="H10618" s="185"/>
      <c r="I10618" s="184"/>
      <c r="J10618" s="184"/>
      <c r="K10618" s="185" t="s">
        <v>410</v>
      </c>
      <c r="L10618" s="185"/>
      <c r="M10618" s="186"/>
      <c r="N10618" s="61" t="s">
        <v>410</v>
      </c>
      <c r="P10618" s="175" t="s">
        <v>97</v>
      </c>
    </row>
    <row r="10619" spans="1:16" ht="17.25">
      <c r="A10619" s="183" t="s">
        <v>21107</v>
      </c>
      <c r="B10619" s="183" t="s">
        <v>21108</v>
      </c>
      <c r="C10619" s="183" t="s">
        <v>97</v>
      </c>
      <c r="D10619" s="183" t="s">
        <v>98</v>
      </c>
      <c r="E10619" s="184"/>
      <c r="F10619" s="184"/>
      <c r="G10619" s="185"/>
      <c r="H10619" s="185"/>
      <c r="I10619" s="184"/>
      <c r="J10619" s="184"/>
      <c r="K10619" s="185" t="s">
        <v>410</v>
      </c>
      <c r="L10619" s="185"/>
      <c r="M10619" s="186"/>
      <c r="N10619" s="61" t="s">
        <v>410</v>
      </c>
      <c r="P10619" s="175" t="s">
        <v>97</v>
      </c>
    </row>
    <row r="10620" spans="1:16" ht="17.25">
      <c r="A10620" s="183" t="s">
        <v>21109</v>
      </c>
      <c r="B10620" s="183" t="s">
        <v>21110</v>
      </c>
      <c r="C10620" s="183" t="s">
        <v>97</v>
      </c>
      <c r="D10620" s="183" t="s">
        <v>98</v>
      </c>
      <c r="E10620" s="184"/>
      <c r="F10620" s="184"/>
      <c r="G10620" s="185"/>
      <c r="H10620" s="185"/>
      <c r="I10620" s="184"/>
      <c r="J10620" s="184"/>
      <c r="K10620" s="183" t="s">
        <v>410</v>
      </c>
      <c r="L10620" s="183"/>
      <c r="M10620" s="186"/>
      <c r="N10620" s="61" t="s">
        <v>410</v>
      </c>
      <c r="P10620" s="175" t="s">
        <v>97</v>
      </c>
    </row>
    <row r="10621" spans="1:16" ht="17.25">
      <c r="A10621" s="183" t="s">
        <v>21111</v>
      </c>
      <c r="B10621" s="183" t="s">
        <v>21112</v>
      </c>
      <c r="C10621" s="183" t="s">
        <v>97</v>
      </c>
      <c r="D10621" s="183" t="s">
        <v>98</v>
      </c>
      <c r="E10621" s="184"/>
      <c r="F10621" s="184"/>
      <c r="G10621" s="185"/>
      <c r="H10621" s="185"/>
      <c r="I10621" s="184"/>
      <c r="J10621" s="184"/>
      <c r="K10621" s="185" t="s">
        <v>410</v>
      </c>
      <c r="L10621" s="185"/>
      <c r="M10621" s="186"/>
      <c r="N10621" s="61" t="s">
        <v>410</v>
      </c>
      <c r="P10621" s="175" t="s">
        <v>97</v>
      </c>
    </row>
    <row r="10622" spans="1:16" ht="17.25">
      <c r="A10622" s="183" t="s">
        <v>21113</v>
      </c>
      <c r="B10622" s="183" t="s">
        <v>21114</v>
      </c>
      <c r="C10622" s="183" t="s">
        <v>97</v>
      </c>
      <c r="D10622" s="183" t="s">
        <v>98</v>
      </c>
      <c r="E10622" s="184"/>
      <c r="F10622" s="184"/>
      <c r="G10622" s="185"/>
      <c r="H10622" s="185"/>
      <c r="I10622" s="184"/>
      <c r="J10622" s="184"/>
      <c r="K10622" s="185" t="s">
        <v>410</v>
      </c>
      <c r="L10622" s="185"/>
      <c r="M10622" s="186"/>
      <c r="N10622" s="61" t="s">
        <v>410</v>
      </c>
      <c r="P10622" s="175" t="s">
        <v>97</v>
      </c>
    </row>
    <row r="10623" spans="1:16" ht="17.25">
      <c r="A10623" s="183" t="s">
        <v>21115</v>
      </c>
      <c r="B10623" s="183" t="s">
        <v>21116</v>
      </c>
      <c r="C10623" s="183" t="s">
        <v>97</v>
      </c>
      <c r="D10623" s="183" t="s">
        <v>98</v>
      </c>
      <c r="E10623" s="184"/>
      <c r="F10623" s="184"/>
      <c r="G10623" s="185"/>
      <c r="H10623" s="185"/>
      <c r="I10623" s="184"/>
      <c r="J10623" s="184"/>
      <c r="K10623" s="185" t="s">
        <v>410</v>
      </c>
      <c r="L10623" s="185"/>
      <c r="M10623" s="186"/>
      <c r="N10623" s="61" t="s">
        <v>410</v>
      </c>
      <c r="P10623" s="175" t="s">
        <v>97</v>
      </c>
    </row>
    <row r="10624" spans="1:16" ht="17.25">
      <c r="A10624" s="183" t="s">
        <v>21117</v>
      </c>
      <c r="B10624" s="183" t="s">
        <v>21118</v>
      </c>
      <c r="C10624" s="183" t="s">
        <v>97</v>
      </c>
      <c r="D10624" s="183" t="s">
        <v>98</v>
      </c>
      <c r="E10624" s="184"/>
      <c r="F10624" s="184"/>
      <c r="G10624" s="185"/>
      <c r="H10624" s="185"/>
      <c r="I10624" s="184"/>
      <c r="J10624" s="184"/>
      <c r="K10624" s="185" t="s">
        <v>410</v>
      </c>
      <c r="L10624" s="185"/>
      <c r="M10624" s="186"/>
      <c r="N10624" s="61" t="s">
        <v>410</v>
      </c>
      <c r="P10624" s="175" t="s">
        <v>97</v>
      </c>
    </row>
    <row r="10625" spans="1:16" ht="17.25">
      <c r="A10625" s="183" t="s">
        <v>21119</v>
      </c>
      <c r="B10625" s="183" t="s">
        <v>21120</v>
      </c>
      <c r="C10625" s="183" t="s">
        <v>97</v>
      </c>
      <c r="D10625" s="183" t="s">
        <v>98</v>
      </c>
      <c r="E10625" s="184"/>
      <c r="F10625" s="184"/>
      <c r="G10625" s="185"/>
      <c r="H10625" s="185"/>
      <c r="I10625" s="184"/>
      <c r="J10625" s="184"/>
      <c r="K10625" s="185" t="s">
        <v>410</v>
      </c>
      <c r="L10625" s="185"/>
      <c r="M10625" s="186"/>
      <c r="N10625" s="61" t="s">
        <v>410</v>
      </c>
      <c r="P10625" s="175" t="s">
        <v>97</v>
      </c>
    </row>
    <row r="10626" spans="1:16" ht="17.25">
      <c r="A10626" s="183" t="s">
        <v>21121</v>
      </c>
      <c r="B10626" s="183" t="s">
        <v>21122</v>
      </c>
      <c r="C10626" s="183" t="s">
        <v>97</v>
      </c>
      <c r="D10626" s="183" t="s">
        <v>98</v>
      </c>
      <c r="E10626" s="184"/>
      <c r="F10626" s="184"/>
      <c r="G10626" s="185"/>
      <c r="H10626" s="185"/>
      <c r="I10626" s="184"/>
      <c r="J10626" s="184"/>
      <c r="K10626" s="185" t="s">
        <v>410</v>
      </c>
      <c r="L10626" s="185"/>
      <c r="M10626" s="186"/>
      <c r="N10626" s="61" t="s">
        <v>410</v>
      </c>
      <c r="P10626" s="175" t="s">
        <v>97</v>
      </c>
    </row>
    <row r="10627" spans="1:16" ht="17.25">
      <c r="A10627" s="183" t="s">
        <v>21123</v>
      </c>
      <c r="B10627" s="183" t="s">
        <v>21124</v>
      </c>
      <c r="C10627" s="183" t="s">
        <v>97</v>
      </c>
      <c r="D10627" s="183" t="s">
        <v>98</v>
      </c>
      <c r="E10627" s="184"/>
      <c r="F10627" s="184"/>
      <c r="G10627" s="185"/>
      <c r="H10627" s="185"/>
      <c r="I10627" s="184"/>
      <c r="J10627" s="184"/>
      <c r="K10627" s="185" t="s">
        <v>410</v>
      </c>
      <c r="L10627" s="185"/>
      <c r="M10627" s="186"/>
      <c r="N10627" s="61" t="s">
        <v>410</v>
      </c>
      <c r="P10627" s="175" t="s">
        <v>97</v>
      </c>
    </row>
    <row r="10628" spans="1:16" ht="17.25">
      <c r="A10628" s="183" t="s">
        <v>21125</v>
      </c>
      <c r="B10628" s="183" t="s">
        <v>21126</v>
      </c>
      <c r="C10628" s="183" t="s">
        <v>97</v>
      </c>
      <c r="D10628" s="183" t="s">
        <v>98</v>
      </c>
      <c r="E10628" s="184">
        <v>100</v>
      </c>
      <c r="F10628" s="184">
        <v>90</v>
      </c>
      <c r="G10628" s="185" t="s">
        <v>137</v>
      </c>
      <c r="H10628" s="185"/>
      <c r="I10628" s="184">
        <v>50.77</v>
      </c>
      <c r="J10628" s="184">
        <v>140.77</v>
      </c>
      <c r="K10628" s="185">
        <v>179</v>
      </c>
      <c r="L10628" s="185"/>
      <c r="M10628" s="186"/>
      <c r="N10628" s="61" t="s">
        <v>51</v>
      </c>
      <c r="P10628" s="175" t="s">
        <v>97</v>
      </c>
    </row>
    <row r="10629" spans="1:16" ht="17.25">
      <c r="A10629" s="183" t="s">
        <v>21127</v>
      </c>
      <c r="B10629" s="183" t="s">
        <v>21128</v>
      </c>
      <c r="C10629" s="183" t="s">
        <v>97</v>
      </c>
      <c r="D10629" s="183" t="s">
        <v>98</v>
      </c>
      <c r="E10629" s="184"/>
      <c r="F10629" s="184"/>
      <c r="G10629" s="188"/>
      <c r="H10629" s="185"/>
      <c r="I10629" s="184"/>
      <c r="J10629" s="184"/>
      <c r="K10629" s="185" t="s">
        <v>410</v>
      </c>
      <c r="L10629" s="185"/>
      <c r="M10629" s="186"/>
      <c r="N10629" s="61" t="s">
        <v>410</v>
      </c>
      <c r="P10629" s="175" t="s">
        <v>97</v>
      </c>
    </row>
    <row r="10630" spans="1:16" ht="17.25">
      <c r="A10630" s="183" t="s">
        <v>21129</v>
      </c>
      <c r="B10630" s="183" t="s">
        <v>21130</v>
      </c>
      <c r="C10630" s="183" t="s">
        <v>97</v>
      </c>
      <c r="D10630" s="183" t="s">
        <v>98</v>
      </c>
      <c r="E10630" s="184">
        <v>325</v>
      </c>
      <c r="F10630" s="184">
        <v>260</v>
      </c>
      <c r="G10630" s="188" t="s">
        <v>99</v>
      </c>
      <c r="H10630" s="185"/>
      <c r="I10630" s="184">
        <v>89.46</v>
      </c>
      <c r="J10630" s="184">
        <v>349.46</v>
      </c>
      <c r="K10630" s="183">
        <v>252</v>
      </c>
      <c r="L10630" s="183"/>
      <c r="M10630" s="186"/>
      <c r="N10630" s="61" t="s">
        <v>51</v>
      </c>
      <c r="P10630" s="175" t="s">
        <v>97</v>
      </c>
    </row>
    <row r="10631" spans="1:16" ht="17.25">
      <c r="A10631" s="183" t="s">
        <v>21131</v>
      </c>
      <c r="B10631" s="183" t="s">
        <v>21132</v>
      </c>
      <c r="C10631" s="183" t="s">
        <v>97</v>
      </c>
      <c r="D10631" s="183" t="s">
        <v>98</v>
      </c>
      <c r="E10631" s="184"/>
      <c r="F10631" s="184"/>
      <c r="G10631" s="185"/>
      <c r="H10631" s="185"/>
      <c r="I10631" s="184"/>
      <c r="J10631" s="184"/>
      <c r="K10631" s="185" t="s">
        <v>410</v>
      </c>
      <c r="L10631" s="185"/>
      <c r="M10631" s="186"/>
      <c r="N10631" s="61" t="s">
        <v>410</v>
      </c>
      <c r="P10631" s="175" t="s">
        <v>97</v>
      </c>
    </row>
    <row r="10632" spans="1:16" ht="17.25">
      <c r="A10632" s="183" t="s">
        <v>21133</v>
      </c>
      <c r="B10632" s="183" t="s">
        <v>21134</v>
      </c>
      <c r="C10632" s="183" t="s">
        <v>97</v>
      </c>
      <c r="D10632" s="183" t="s">
        <v>98</v>
      </c>
      <c r="E10632" s="184"/>
      <c r="F10632" s="184"/>
      <c r="G10632" s="185"/>
      <c r="H10632" s="185"/>
      <c r="I10632" s="184"/>
      <c r="J10632" s="184"/>
      <c r="K10632" s="185" t="s">
        <v>410</v>
      </c>
      <c r="L10632" s="185"/>
      <c r="M10632" s="186"/>
      <c r="N10632" s="61" t="s">
        <v>410</v>
      </c>
      <c r="P10632" s="175" t="s">
        <v>97</v>
      </c>
    </row>
    <row r="10633" spans="1:16" ht="17.25">
      <c r="A10633" s="183" t="s">
        <v>21135</v>
      </c>
      <c r="B10633" s="183" t="s">
        <v>21136</v>
      </c>
      <c r="C10633" s="183" t="s">
        <v>97</v>
      </c>
      <c r="D10633" s="183" t="s">
        <v>98</v>
      </c>
      <c r="E10633" s="184"/>
      <c r="F10633" s="184"/>
      <c r="G10633" s="188"/>
      <c r="H10633" s="185"/>
      <c r="I10633" s="184"/>
      <c r="J10633" s="184"/>
      <c r="K10633" s="185" t="s">
        <v>410</v>
      </c>
      <c r="L10633" s="185"/>
      <c r="M10633" s="186"/>
      <c r="N10633" s="61" t="s">
        <v>410</v>
      </c>
      <c r="P10633" s="175" t="s">
        <v>97</v>
      </c>
    </row>
    <row r="10634" spans="1:16" ht="17.25">
      <c r="A10634" s="183" t="s">
        <v>21137</v>
      </c>
      <c r="B10634" s="183" t="s">
        <v>21138</v>
      </c>
      <c r="C10634" s="183" t="s">
        <v>97</v>
      </c>
      <c r="D10634" s="183" t="s">
        <v>98</v>
      </c>
      <c r="E10634" s="184"/>
      <c r="F10634" s="184"/>
      <c r="G10634" s="185"/>
      <c r="H10634" s="185"/>
      <c r="I10634" s="184"/>
      <c r="J10634" s="184"/>
      <c r="K10634" s="183" t="s">
        <v>410</v>
      </c>
      <c r="L10634" s="183"/>
      <c r="M10634" s="186"/>
      <c r="N10634" s="61" t="s">
        <v>410</v>
      </c>
      <c r="P10634" s="175" t="s">
        <v>97</v>
      </c>
    </row>
    <row r="10635" spans="1:16" ht="17.25">
      <c r="A10635" s="183" t="s">
        <v>21139</v>
      </c>
      <c r="B10635" s="183" t="s">
        <v>21140</v>
      </c>
      <c r="C10635" s="183" t="s">
        <v>97</v>
      </c>
      <c r="D10635" s="183" t="s">
        <v>98</v>
      </c>
      <c r="E10635" s="184"/>
      <c r="F10635" s="184"/>
      <c r="G10635" s="185"/>
      <c r="H10635" s="185"/>
      <c r="I10635" s="184"/>
      <c r="J10635" s="184"/>
      <c r="K10635" s="185" t="s">
        <v>410</v>
      </c>
      <c r="L10635" s="185"/>
      <c r="M10635" s="186"/>
      <c r="N10635" s="61" t="s">
        <v>410</v>
      </c>
      <c r="P10635" s="175" t="s">
        <v>97</v>
      </c>
    </row>
    <row r="10636" spans="1:16" ht="17.25">
      <c r="A10636" s="183" t="s">
        <v>21141</v>
      </c>
      <c r="B10636" s="183" t="s">
        <v>21142</v>
      </c>
      <c r="C10636" s="183" t="s">
        <v>97</v>
      </c>
      <c r="D10636" s="183" t="s">
        <v>98</v>
      </c>
      <c r="E10636" s="184"/>
      <c r="F10636" s="184"/>
      <c r="G10636" s="185"/>
      <c r="H10636" s="185"/>
      <c r="I10636" s="184"/>
      <c r="J10636" s="184"/>
      <c r="K10636" s="185" t="s">
        <v>410</v>
      </c>
      <c r="L10636" s="185"/>
      <c r="M10636" s="186"/>
      <c r="N10636" s="61" t="s">
        <v>410</v>
      </c>
      <c r="P10636" s="175" t="s">
        <v>97</v>
      </c>
    </row>
    <row r="10637" spans="1:16" ht="17.25">
      <c r="A10637" s="183" t="s">
        <v>21143</v>
      </c>
      <c r="B10637" s="183" t="s">
        <v>21144</v>
      </c>
      <c r="C10637" s="183" t="s">
        <v>97</v>
      </c>
      <c r="D10637" s="183" t="s">
        <v>98</v>
      </c>
      <c r="E10637" s="184"/>
      <c r="F10637" s="184"/>
      <c r="G10637" s="185"/>
      <c r="H10637" s="185"/>
      <c r="I10637" s="184"/>
      <c r="J10637" s="184"/>
      <c r="K10637" s="185" t="s">
        <v>410</v>
      </c>
      <c r="L10637" s="185"/>
      <c r="M10637" s="186"/>
      <c r="N10637" s="61" t="s">
        <v>410</v>
      </c>
      <c r="P10637" s="175" t="s">
        <v>97</v>
      </c>
    </row>
    <row r="10638" spans="1:16" ht="17.25">
      <c r="A10638" s="183" t="s">
        <v>21145</v>
      </c>
      <c r="B10638" s="183" t="s">
        <v>21146</v>
      </c>
      <c r="C10638" s="183" t="s">
        <v>97</v>
      </c>
      <c r="D10638" s="183" t="s">
        <v>98</v>
      </c>
      <c r="E10638" s="184"/>
      <c r="F10638" s="184"/>
      <c r="G10638" s="185"/>
      <c r="H10638" s="185"/>
      <c r="I10638" s="184"/>
      <c r="J10638" s="184"/>
      <c r="K10638" s="185" t="s">
        <v>410</v>
      </c>
      <c r="L10638" s="185"/>
      <c r="M10638" s="186"/>
      <c r="N10638" s="61" t="s">
        <v>410</v>
      </c>
      <c r="P10638" s="175" t="s">
        <v>97</v>
      </c>
    </row>
    <row r="10639" spans="1:16" ht="17.25">
      <c r="A10639" s="183" t="s">
        <v>21147</v>
      </c>
      <c r="B10639" s="183" t="s">
        <v>21148</v>
      </c>
      <c r="C10639" s="183" t="s">
        <v>97</v>
      </c>
      <c r="D10639" s="183" t="s">
        <v>98</v>
      </c>
      <c r="E10639" s="184"/>
      <c r="F10639" s="184"/>
      <c r="G10639" s="185"/>
      <c r="H10639" s="185"/>
      <c r="I10639" s="184"/>
      <c r="J10639" s="184"/>
      <c r="K10639" s="185" t="s">
        <v>410</v>
      </c>
      <c r="L10639" s="185"/>
      <c r="M10639" s="186"/>
      <c r="N10639" s="61" t="s">
        <v>410</v>
      </c>
      <c r="P10639" s="175" t="s">
        <v>97</v>
      </c>
    </row>
    <row r="10640" spans="1:16" ht="17.25">
      <c r="A10640" s="183" t="s">
        <v>21149</v>
      </c>
      <c r="B10640" s="183" t="s">
        <v>21150</v>
      </c>
      <c r="C10640" s="183" t="s">
        <v>97</v>
      </c>
      <c r="D10640" s="183" t="s">
        <v>98</v>
      </c>
      <c r="E10640" s="184"/>
      <c r="F10640" s="184"/>
      <c r="G10640" s="185"/>
      <c r="H10640" s="185"/>
      <c r="I10640" s="184"/>
      <c r="J10640" s="184"/>
      <c r="K10640" s="185" t="s">
        <v>410</v>
      </c>
      <c r="L10640" s="185"/>
      <c r="M10640" s="186"/>
      <c r="N10640" s="61" t="s">
        <v>410</v>
      </c>
      <c r="P10640" s="175" t="s">
        <v>97</v>
      </c>
    </row>
    <row r="10641" spans="1:16" ht="17.25">
      <c r="A10641" s="183" t="s">
        <v>21151</v>
      </c>
      <c r="B10641" s="183" t="s">
        <v>21152</v>
      </c>
      <c r="C10641" s="183" t="s">
        <v>97</v>
      </c>
      <c r="D10641" s="183" t="s">
        <v>98</v>
      </c>
      <c r="E10641" s="184"/>
      <c r="F10641" s="184"/>
      <c r="G10641" s="185"/>
      <c r="H10641" s="185"/>
      <c r="I10641" s="184"/>
      <c r="J10641" s="184"/>
      <c r="K10641" s="185" t="s">
        <v>410</v>
      </c>
      <c r="L10641" s="185"/>
      <c r="M10641" s="186"/>
      <c r="N10641" s="61" t="s">
        <v>410</v>
      </c>
      <c r="P10641" s="175" t="s">
        <v>97</v>
      </c>
    </row>
    <row r="10642" spans="1:16" ht="17.25">
      <c r="A10642" s="183" t="s">
        <v>21153</v>
      </c>
      <c r="B10642" s="183" t="s">
        <v>21154</v>
      </c>
      <c r="C10642" s="183" t="s">
        <v>97</v>
      </c>
      <c r="D10642" s="183" t="s">
        <v>98</v>
      </c>
      <c r="E10642" s="184"/>
      <c r="F10642" s="184"/>
      <c r="G10642" s="185"/>
      <c r="H10642" s="185"/>
      <c r="I10642" s="184"/>
      <c r="J10642" s="184"/>
      <c r="K10642" s="185" t="s">
        <v>410</v>
      </c>
      <c r="L10642" s="185"/>
      <c r="M10642" s="186"/>
      <c r="N10642" s="61" t="s">
        <v>410</v>
      </c>
      <c r="P10642" s="175" t="s">
        <v>97</v>
      </c>
    </row>
    <row r="10643" spans="1:16" ht="17.25">
      <c r="A10643" s="183" t="s">
        <v>21155</v>
      </c>
      <c r="B10643" s="183" t="s">
        <v>21156</v>
      </c>
      <c r="C10643" s="183" t="s">
        <v>97</v>
      </c>
      <c r="D10643" s="183" t="s">
        <v>98</v>
      </c>
      <c r="E10643" s="184"/>
      <c r="F10643" s="184"/>
      <c r="G10643" s="185"/>
      <c r="H10643" s="185"/>
      <c r="I10643" s="184"/>
      <c r="J10643" s="184"/>
      <c r="K10643" s="183" t="s">
        <v>410</v>
      </c>
      <c r="L10643" s="183"/>
      <c r="M10643" s="186"/>
      <c r="N10643" s="61" t="s">
        <v>410</v>
      </c>
      <c r="P10643" s="175" t="s">
        <v>97</v>
      </c>
    </row>
    <row r="10644" spans="1:16" ht="17.25">
      <c r="A10644" s="183" t="s">
        <v>21157</v>
      </c>
      <c r="B10644" s="183" t="s">
        <v>21158</v>
      </c>
      <c r="C10644" s="183" t="s">
        <v>97</v>
      </c>
      <c r="D10644" s="183" t="s">
        <v>98</v>
      </c>
      <c r="E10644" s="184"/>
      <c r="F10644" s="184"/>
      <c r="G10644" s="185"/>
      <c r="H10644" s="185"/>
      <c r="I10644" s="184"/>
      <c r="J10644" s="184"/>
      <c r="K10644" s="183" t="s">
        <v>410</v>
      </c>
      <c r="L10644" s="183"/>
      <c r="M10644" s="186"/>
      <c r="N10644" s="61" t="s">
        <v>410</v>
      </c>
      <c r="P10644" s="175" t="s">
        <v>97</v>
      </c>
    </row>
    <row r="10645" spans="1:16" ht="17.25">
      <c r="A10645" s="183" t="s">
        <v>21159</v>
      </c>
      <c r="B10645" s="183" t="s">
        <v>21160</v>
      </c>
      <c r="C10645" s="183" t="s">
        <v>97</v>
      </c>
      <c r="D10645" s="183" t="s">
        <v>98</v>
      </c>
      <c r="E10645" s="184"/>
      <c r="F10645" s="184"/>
      <c r="G10645" s="185"/>
      <c r="H10645" s="185"/>
      <c r="I10645" s="184"/>
      <c r="J10645" s="184"/>
      <c r="K10645" s="185" t="s">
        <v>410</v>
      </c>
      <c r="L10645" s="185"/>
      <c r="M10645" s="186"/>
      <c r="N10645" s="61" t="s">
        <v>410</v>
      </c>
      <c r="P10645" s="175" t="s">
        <v>97</v>
      </c>
    </row>
    <row r="10646" spans="1:16" ht="17.25">
      <c r="A10646" s="183" t="s">
        <v>21161</v>
      </c>
      <c r="B10646" s="183" t="s">
        <v>21162</v>
      </c>
      <c r="C10646" s="183" t="s">
        <v>97</v>
      </c>
      <c r="D10646" s="183" t="s">
        <v>98</v>
      </c>
      <c r="E10646" s="184"/>
      <c r="F10646" s="184"/>
      <c r="G10646" s="185"/>
      <c r="H10646" s="185"/>
      <c r="I10646" s="184"/>
      <c r="J10646" s="184"/>
      <c r="K10646" s="185" t="s">
        <v>410</v>
      </c>
      <c r="L10646" s="185"/>
      <c r="M10646" s="186"/>
      <c r="N10646" s="61" t="s">
        <v>410</v>
      </c>
      <c r="P10646" s="175" t="s">
        <v>97</v>
      </c>
    </row>
    <row r="10647" spans="1:16" ht="17.25">
      <c r="A10647" s="183" t="s">
        <v>21163</v>
      </c>
      <c r="B10647" s="183" t="s">
        <v>21164</v>
      </c>
      <c r="C10647" s="183" t="s">
        <v>97</v>
      </c>
      <c r="D10647" s="183" t="s">
        <v>98</v>
      </c>
      <c r="E10647" s="184"/>
      <c r="F10647" s="184"/>
      <c r="G10647" s="185"/>
      <c r="H10647" s="185"/>
      <c r="I10647" s="184"/>
      <c r="J10647" s="184"/>
      <c r="K10647" s="185" t="s">
        <v>410</v>
      </c>
      <c r="L10647" s="185"/>
      <c r="M10647" s="186"/>
      <c r="N10647" s="61" t="s">
        <v>410</v>
      </c>
      <c r="P10647" s="175" t="s">
        <v>97</v>
      </c>
    </row>
    <row r="10648" spans="1:16" ht="17.25">
      <c r="A10648" s="183" t="s">
        <v>21165</v>
      </c>
      <c r="B10648" s="183" t="s">
        <v>21166</v>
      </c>
      <c r="C10648" s="183" t="s">
        <v>97</v>
      </c>
      <c r="D10648" s="183" t="s">
        <v>98</v>
      </c>
      <c r="E10648" s="184"/>
      <c r="F10648" s="184"/>
      <c r="G10648" s="185"/>
      <c r="H10648" s="185"/>
      <c r="I10648" s="184"/>
      <c r="J10648" s="184"/>
      <c r="K10648" s="185" t="s">
        <v>410</v>
      </c>
      <c r="L10648" s="185"/>
      <c r="M10648" s="186"/>
      <c r="N10648" s="61" t="s">
        <v>410</v>
      </c>
      <c r="P10648" s="175" t="s">
        <v>97</v>
      </c>
    </row>
    <row r="10649" spans="1:16" ht="17.25">
      <c r="A10649" s="183" t="s">
        <v>21167</v>
      </c>
      <c r="B10649" s="183" t="s">
        <v>21168</v>
      </c>
      <c r="C10649" s="183" t="s">
        <v>97</v>
      </c>
      <c r="D10649" s="183" t="s">
        <v>98</v>
      </c>
      <c r="E10649" s="184"/>
      <c r="F10649" s="184"/>
      <c r="G10649" s="185"/>
      <c r="H10649" s="185"/>
      <c r="I10649" s="184"/>
      <c r="J10649" s="184"/>
      <c r="K10649" s="185" t="s">
        <v>410</v>
      </c>
      <c r="L10649" s="185"/>
      <c r="M10649" s="186"/>
      <c r="N10649" s="61" t="s">
        <v>410</v>
      </c>
      <c r="P10649" s="175" t="s">
        <v>97</v>
      </c>
    </row>
    <row r="10650" spans="1:16" ht="17.25">
      <c r="A10650" s="183" t="s">
        <v>21169</v>
      </c>
      <c r="B10650" s="183" t="s">
        <v>21170</v>
      </c>
      <c r="C10650" s="183" t="s">
        <v>97</v>
      </c>
      <c r="D10650" s="183" t="s">
        <v>98</v>
      </c>
      <c r="E10650" s="184"/>
      <c r="F10650" s="184"/>
      <c r="G10650" s="185"/>
      <c r="H10650" s="185"/>
      <c r="I10650" s="184"/>
      <c r="J10650" s="184"/>
      <c r="K10650" s="185" t="s">
        <v>410</v>
      </c>
      <c r="L10650" s="185"/>
      <c r="M10650" s="186"/>
      <c r="N10650" s="61" t="s">
        <v>410</v>
      </c>
      <c r="P10650" s="175" t="s">
        <v>97</v>
      </c>
    </row>
    <row r="10651" spans="1:16" ht="17.25">
      <c r="A10651" s="183" t="s">
        <v>21171</v>
      </c>
      <c r="B10651" s="183" t="s">
        <v>21172</v>
      </c>
      <c r="C10651" s="183" t="s">
        <v>97</v>
      </c>
      <c r="D10651" s="183" t="s">
        <v>98</v>
      </c>
      <c r="E10651" s="184"/>
      <c r="F10651" s="184"/>
      <c r="G10651" s="188"/>
      <c r="H10651" s="185"/>
      <c r="I10651" s="184"/>
      <c r="J10651" s="184"/>
      <c r="K10651" s="185" t="s">
        <v>410</v>
      </c>
      <c r="L10651" s="185"/>
      <c r="M10651" s="186"/>
      <c r="N10651" s="61" t="s">
        <v>410</v>
      </c>
      <c r="P10651" s="175" t="s">
        <v>97</v>
      </c>
    </row>
    <row r="10652" spans="1:16" ht="17.25">
      <c r="A10652" s="183" t="s">
        <v>21173</v>
      </c>
      <c r="B10652" s="183" t="s">
        <v>21174</v>
      </c>
      <c r="C10652" s="183" t="s">
        <v>97</v>
      </c>
      <c r="D10652" s="183" t="s">
        <v>98</v>
      </c>
      <c r="E10652" s="184"/>
      <c r="F10652" s="184"/>
      <c r="G10652" s="185"/>
      <c r="H10652" s="185"/>
      <c r="I10652" s="184"/>
      <c r="J10652" s="184"/>
      <c r="K10652" s="185" t="s">
        <v>410</v>
      </c>
      <c r="L10652" s="185"/>
      <c r="M10652" s="186"/>
      <c r="N10652" s="61" t="s">
        <v>410</v>
      </c>
      <c r="P10652" s="175" t="s">
        <v>97</v>
      </c>
    </row>
    <row r="10653" spans="1:16" ht="17.25">
      <c r="A10653" s="183" t="s">
        <v>21175</v>
      </c>
      <c r="B10653" s="183" t="s">
        <v>21176</v>
      </c>
      <c r="C10653" s="183" t="s">
        <v>97</v>
      </c>
      <c r="D10653" s="183" t="s">
        <v>98</v>
      </c>
      <c r="E10653" s="184"/>
      <c r="F10653" s="184"/>
      <c r="G10653" s="185"/>
      <c r="H10653" s="185"/>
      <c r="I10653" s="184"/>
      <c r="J10653" s="184"/>
      <c r="K10653" s="185" t="s">
        <v>410</v>
      </c>
      <c r="L10653" s="185"/>
      <c r="M10653" s="186"/>
      <c r="N10653" s="61" t="s">
        <v>410</v>
      </c>
      <c r="P10653" s="175" t="s">
        <v>97</v>
      </c>
    </row>
    <row r="10654" spans="1:16" ht="17.25">
      <c r="A10654" s="183" t="s">
        <v>21177</v>
      </c>
      <c r="B10654" s="183" t="s">
        <v>21178</v>
      </c>
      <c r="C10654" s="183" t="s">
        <v>97</v>
      </c>
      <c r="D10654" s="183" t="s">
        <v>98</v>
      </c>
      <c r="E10654" s="184"/>
      <c r="F10654" s="184"/>
      <c r="G10654" s="185"/>
      <c r="H10654" s="185"/>
      <c r="I10654" s="184"/>
      <c r="J10654" s="184"/>
      <c r="K10654" s="185" t="s">
        <v>410</v>
      </c>
      <c r="L10654" s="185"/>
      <c r="M10654" s="186"/>
      <c r="N10654" s="61" t="s">
        <v>410</v>
      </c>
      <c r="P10654" s="175" t="s">
        <v>97</v>
      </c>
    </row>
    <row r="10655" spans="1:16" ht="17.25">
      <c r="A10655" s="183" t="s">
        <v>21179</v>
      </c>
      <c r="B10655" s="183" t="s">
        <v>21180</v>
      </c>
      <c r="C10655" s="183" t="s">
        <v>97</v>
      </c>
      <c r="D10655" s="183" t="s">
        <v>98</v>
      </c>
      <c r="E10655" s="184"/>
      <c r="F10655" s="184"/>
      <c r="G10655" s="185"/>
      <c r="H10655" s="185"/>
      <c r="I10655" s="184"/>
      <c r="J10655" s="184"/>
      <c r="K10655" s="185" t="s">
        <v>410</v>
      </c>
      <c r="L10655" s="185"/>
      <c r="M10655" s="186"/>
      <c r="N10655" s="61" t="s">
        <v>410</v>
      </c>
      <c r="P10655" s="175" t="s">
        <v>97</v>
      </c>
    </row>
    <row r="10656" spans="1:16" ht="17.25">
      <c r="A10656" s="183" t="s">
        <v>21181</v>
      </c>
      <c r="B10656" s="183" t="s">
        <v>21182</v>
      </c>
      <c r="C10656" s="183" t="s">
        <v>97</v>
      </c>
      <c r="D10656" s="183" t="s">
        <v>98</v>
      </c>
      <c r="E10656" s="184"/>
      <c r="F10656" s="184"/>
      <c r="G10656" s="188"/>
      <c r="H10656" s="185"/>
      <c r="I10656" s="184"/>
      <c r="J10656" s="184"/>
      <c r="K10656" s="185" t="s">
        <v>410</v>
      </c>
      <c r="L10656" s="185"/>
      <c r="M10656" s="186"/>
      <c r="N10656" s="61" t="s">
        <v>410</v>
      </c>
      <c r="P10656" s="175" t="s">
        <v>97</v>
      </c>
    </row>
    <row r="10657" spans="1:16" ht="17.25">
      <c r="A10657" s="183" t="s">
        <v>21183</v>
      </c>
      <c r="B10657" s="183" t="s">
        <v>21184</v>
      </c>
      <c r="C10657" s="183" t="s">
        <v>97</v>
      </c>
      <c r="D10657" s="183" t="s">
        <v>98</v>
      </c>
      <c r="E10657" s="184"/>
      <c r="F10657" s="184"/>
      <c r="G10657" s="185"/>
      <c r="H10657" s="185"/>
      <c r="I10657" s="184"/>
      <c r="J10657" s="184"/>
      <c r="K10657" s="185" t="s">
        <v>410</v>
      </c>
      <c r="L10657" s="185"/>
      <c r="M10657" s="186"/>
      <c r="N10657" s="61" t="s">
        <v>410</v>
      </c>
      <c r="P10657" s="175" t="s">
        <v>97</v>
      </c>
    </row>
    <row r="10658" spans="1:16" ht="17.25">
      <c r="A10658" s="183" t="s">
        <v>21185</v>
      </c>
      <c r="B10658" s="183" t="s">
        <v>21186</v>
      </c>
      <c r="C10658" s="183" t="s">
        <v>97</v>
      </c>
      <c r="D10658" s="183" t="s">
        <v>98</v>
      </c>
      <c r="E10658" s="184"/>
      <c r="F10658" s="184"/>
      <c r="G10658" s="185"/>
      <c r="H10658" s="185"/>
      <c r="I10658" s="184"/>
      <c r="J10658" s="184"/>
      <c r="K10658" s="185" t="s">
        <v>410</v>
      </c>
      <c r="L10658" s="185"/>
      <c r="M10658" s="186"/>
      <c r="N10658" s="61" t="s">
        <v>410</v>
      </c>
      <c r="P10658" s="175" t="s">
        <v>97</v>
      </c>
    </row>
    <row r="10659" spans="1:16" ht="17.25">
      <c r="A10659" s="183" t="s">
        <v>21187</v>
      </c>
      <c r="B10659" s="183" t="s">
        <v>21188</v>
      </c>
      <c r="C10659" s="183" t="s">
        <v>97</v>
      </c>
      <c r="D10659" s="183" t="s">
        <v>98</v>
      </c>
      <c r="E10659" s="184"/>
      <c r="F10659" s="184"/>
      <c r="G10659" s="185"/>
      <c r="H10659" s="185"/>
      <c r="I10659" s="184"/>
      <c r="J10659" s="184"/>
      <c r="K10659" s="185" t="s">
        <v>410</v>
      </c>
      <c r="L10659" s="185"/>
      <c r="M10659" s="186"/>
      <c r="N10659" s="61" t="s">
        <v>410</v>
      </c>
      <c r="P10659" s="175" t="s">
        <v>97</v>
      </c>
    </row>
    <row r="10660" spans="1:16" ht="17.25">
      <c r="A10660" s="183" t="s">
        <v>21189</v>
      </c>
      <c r="B10660" s="183" t="s">
        <v>21190</v>
      </c>
      <c r="C10660" s="183" t="s">
        <v>97</v>
      </c>
      <c r="D10660" s="183" t="s">
        <v>98</v>
      </c>
      <c r="E10660" s="184"/>
      <c r="F10660" s="184"/>
      <c r="G10660" s="185"/>
      <c r="H10660" s="185"/>
      <c r="I10660" s="184"/>
      <c r="J10660" s="184"/>
      <c r="K10660" s="185" t="s">
        <v>410</v>
      </c>
      <c r="L10660" s="185"/>
      <c r="M10660" s="186"/>
      <c r="N10660" s="61" t="s">
        <v>410</v>
      </c>
      <c r="P10660" s="175" t="s">
        <v>97</v>
      </c>
    </row>
    <row r="10661" spans="1:16" ht="17.25">
      <c r="A10661" s="183" t="s">
        <v>21191</v>
      </c>
      <c r="B10661" s="183" t="s">
        <v>21192</v>
      </c>
      <c r="C10661" s="183" t="s">
        <v>97</v>
      </c>
      <c r="D10661" s="183" t="s">
        <v>98</v>
      </c>
      <c r="E10661" s="184"/>
      <c r="F10661" s="184"/>
      <c r="G10661" s="185"/>
      <c r="H10661" s="185"/>
      <c r="I10661" s="184"/>
      <c r="J10661" s="184"/>
      <c r="K10661" s="185" t="s">
        <v>410</v>
      </c>
      <c r="L10661" s="185"/>
      <c r="M10661" s="186"/>
      <c r="N10661" s="61" t="s">
        <v>410</v>
      </c>
      <c r="P10661" s="175" t="s">
        <v>97</v>
      </c>
    </row>
    <row r="10662" spans="1:16" ht="17.25">
      <c r="A10662" s="183" t="s">
        <v>21193</v>
      </c>
      <c r="B10662" s="183" t="s">
        <v>21194</v>
      </c>
      <c r="C10662" s="183" t="s">
        <v>97</v>
      </c>
      <c r="D10662" s="183" t="s">
        <v>98</v>
      </c>
      <c r="E10662" s="184"/>
      <c r="F10662" s="184"/>
      <c r="G10662" s="185"/>
      <c r="H10662" s="185"/>
      <c r="I10662" s="184"/>
      <c r="J10662" s="184"/>
      <c r="K10662" s="183" t="s">
        <v>410</v>
      </c>
      <c r="L10662" s="183"/>
      <c r="M10662" s="186"/>
      <c r="N10662" s="61" t="s">
        <v>410</v>
      </c>
      <c r="P10662" s="175" t="s">
        <v>97</v>
      </c>
    </row>
    <row r="10663" spans="1:16" ht="17.25">
      <c r="A10663" s="183" t="s">
        <v>21195</v>
      </c>
      <c r="B10663" s="183" t="s">
        <v>21196</v>
      </c>
      <c r="C10663" s="183" t="s">
        <v>97</v>
      </c>
      <c r="D10663" s="183" t="s">
        <v>98</v>
      </c>
      <c r="E10663" s="184"/>
      <c r="F10663" s="184"/>
      <c r="G10663" s="185"/>
      <c r="H10663" s="185"/>
      <c r="I10663" s="184"/>
      <c r="J10663" s="184"/>
      <c r="K10663" s="185" t="s">
        <v>410</v>
      </c>
      <c r="L10663" s="185"/>
      <c r="M10663" s="186"/>
      <c r="N10663" s="61" t="s">
        <v>410</v>
      </c>
      <c r="P10663" s="175" t="s">
        <v>97</v>
      </c>
    </row>
    <row r="10664" spans="1:16" ht="17.25">
      <c r="A10664" s="183" t="s">
        <v>21197</v>
      </c>
      <c r="B10664" s="183" t="s">
        <v>21198</v>
      </c>
      <c r="C10664" s="183" t="s">
        <v>97</v>
      </c>
      <c r="D10664" s="183" t="s">
        <v>98</v>
      </c>
      <c r="E10664" s="184"/>
      <c r="F10664" s="184"/>
      <c r="G10664" s="185"/>
      <c r="H10664" s="185"/>
      <c r="I10664" s="184"/>
      <c r="J10664" s="184"/>
      <c r="K10664" s="185" t="s">
        <v>410</v>
      </c>
      <c r="L10664" s="185"/>
      <c r="M10664" s="186"/>
      <c r="N10664" s="61" t="s">
        <v>410</v>
      </c>
      <c r="P10664" s="175" t="s">
        <v>97</v>
      </c>
    </row>
    <row r="10665" spans="1:16" ht="17.25">
      <c r="A10665" s="183" t="s">
        <v>21199</v>
      </c>
      <c r="B10665" s="183" t="s">
        <v>21200</v>
      </c>
      <c r="C10665" s="183" t="s">
        <v>97</v>
      </c>
      <c r="D10665" s="183" t="s">
        <v>98</v>
      </c>
      <c r="E10665" s="184"/>
      <c r="F10665" s="184"/>
      <c r="G10665" s="185"/>
      <c r="H10665" s="185"/>
      <c r="I10665" s="184"/>
      <c r="J10665" s="184"/>
      <c r="K10665" s="185" t="s">
        <v>410</v>
      </c>
      <c r="L10665" s="185"/>
      <c r="M10665" s="186"/>
      <c r="N10665" s="61" t="s">
        <v>410</v>
      </c>
      <c r="P10665" s="175" t="s">
        <v>97</v>
      </c>
    </row>
    <row r="10666" spans="1:16" ht="17.25">
      <c r="A10666" s="183" t="s">
        <v>21201</v>
      </c>
      <c r="B10666" s="183" t="s">
        <v>21202</v>
      </c>
      <c r="C10666" s="183" t="s">
        <v>97</v>
      </c>
      <c r="D10666" s="183" t="s">
        <v>98</v>
      </c>
      <c r="E10666" s="184"/>
      <c r="F10666" s="184"/>
      <c r="G10666" s="185"/>
      <c r="H10666" s="185"/>
      <c r="I10666" s="184"/>
      <c r="J10666" s="184"/>
      <c r="K10666" s="185" t="s">
        <v>410</v>
      </c>
      <c r="L10666" s="185"/>
      <c r="M10666" s="186"/>
      <c r="N10666" s="61" t="s">
        <v>410</v>
      </c>
      <c r="P10666" s="175" t="s">
        <v>97</v>
      </c>
    </row>
    <row r="10667" spans="1:16" ht="17.25">
      <c r="A10667" s="183" t="s">
        <v>21203</v>
      </c>
      <c r="B10667" s="183" t="s">
        <v>21204</v>
      </c>
      <c r="C10667" s="183" t="s">
        <v>97</v>
      </c>
      <c r="D10667" s="183" t="s">
        <v>98</v>
      </c>
      <c r="E10667" s="184"/>
      <c r="F10667" s="184"/>
      <c r="G10667" s="185"/>
      <c r="H10667" s="185"/>
      <c r="I10667" s="184"/>
      <c r="J10667" s="184"/>
      <c r="K10667" s="185" t="s">
        <v>410</v>
      </c>
      <c r="L10667" s="185"/>
      <c r="M10667" s="186"/>
      <c r="N10667" s="61" t="s">
        <v>410</v>
      </c>
      <c r="P10667" s="175" t="s">
        <v>97</v>
      </c>
    </row>
    <row r="10668" spans="1:16" ht="17.25">
      <c r="A10668" s="183" t="s">
        <v>21205</v>
      </c>
      <c r="B10668" s="183" t="s">
        <v>21206</v>
      </c>
      <c r="C10668" s="183" t="s">
        <v>97</v>
      </c>
      <c r="D10668" s="183" t="s">
        <v>98</v>
      </c>
      <c r="E10668" s="184"/>
      <c r="F10668" s="184"/>
      <c r="G10668" s="185"/>
      <c r="H10668" s="185"/>
      <c r="I10668" s="184"/>
      <c r="J10668" s="184"/>
      <c r="K10668" s="185" t="s">
        <v>410</v>
      </c>
      <c r="L10668" s="185"/>
      <c r="M10668" s="186"/>
      <c r="N10668" s="61" t="s">
        <v>410</v>
      </c>
      <c r="P10668" s="175" t="s">
        <v>97</v>
      </c>
    </row>
    <row r="10669" spans="1:16" ht="17.25">
      <c r="A10669" s="183" t="s">
        <v>21207</v>
      </c>
      <c r="B10669" s="183" t="s">
        <v>21208</v>
      </c>
      <c r="C10669" s="183" t="s">
        <v>97</v>
      </c>
      <c r="D10669" s="183" t="s">
        <v>98</v>
      </c>
      <c r="E10669" s="184"/>
      <c r="F10669" s="184"/>
      <c r="G10669" s="185"/>
      <c r="H10669" s="185"/>
      <c r="I10669" s="184"/>
      <c r="J10669" s="184"/>
      <c r="K10669" s="185" t="s">
        <v>410</v>
      </c>
      <c r="L10669" s="185"/>
      <c r="M10669" s="186"/>
      <c r="N10669" s="61" t="s">
        <v>410</v>
      </c>
      <c r="P10669" s="175" t="s">
        <v>97</v>
      </c>
    </row>
    <row r="10670" spans="1:16" ht="17.25">
      <c r="A10670" s="183" t="s">
        <v>21209</v>
      </c>
      <c r="B10670" s="183" t="s">
        <v>21210</v>
      </c>
      <c r="C10670" s="183" t="s">
        <v>97</v>
      </c>
      <c r="D10670" s="183" t="s">
        <v>98</v>
      </c>
      <c r="E10670" s="184"/>
      <c r="F10670" s="184"/>
      <c r="G10670" s="185"/>
      <c r="H10670" s="185"/>
      <c r="I10670" s="184"/>
      <c r="J10670" s="184"/>
      <c r="K10670" s="185" t="s">
        <v>410</v>
      </c>
      <c r="L10670" s="185"/>
      <c r="M10670" s="186"/>
      <c r="N10670" s="61" t="s">
        <v>410</v>
      </c>
      <c r="P10670" s="175" t="s">
        <v>97</v>
      </c>
    </row>
    <row r="10671" spans="1:16" ht="17.25">
      <c r="A10671" s="183" t="s">
        <v>21211</v>
      </c>
      <c r="B10671" s="183" t="s">
        <v>21212</v>
      </c>
      <c r="C10671" s="183" t="s">
        <v>97</v>
      </c>
      <c r="D10671" s="183" t="s">
        <v>98</v>
      </c>
      <c r="E10671" s="184"/>
      <c r="F10671" s="184"/>
      <c r="G10671" s="185"/>
      <c r="H10671" s="185"/>
      <c r="I10671" s="184"/>
      <c r="J10671" s="184"/>
      <c r="K10671" s="185" t="s">
        <v>410</v>
      </c>
      <c r="L10671" s="185"/>
      <c r="M10671" s="186"/>
      <c r="N10671" s="61" t="s">
        <v>410</v>
      </c>
      <c r="P10671" s="175" t="s">
        <v>97</v>
      </c>
    </row>
    <row r="10672" spans="1:16" ht="17.25">
      <c r="A10672" s="183" t="s">
        <v>21213</v>
      </c>
      <c r="B10672" s="183" t="s">
        <v>21214</v>
      </c>
      <c r="C10672" s="183" t="s">
        <v>97</v>
      </c>
      <c r="D10672" s="183" t="s">
        <v>98</v>
      </c>
      <c r="E10672" s="184"/>
      <c r="F10672" s="184"/>
      <c r="G10672" s="185"/>
      <c r="H10672" s="185"/>
      <c r="I10672" s="184"/>
      <c r="J10672" s="184"/>
      <c r="K10672" s="185" t="s">
        <v>410</v>
      </c>
      <c r="L10672" s="185"/>
      <c r="M10672" s="186"/>
      <c r="N10672" s="61" t="s">
        <v>410</v>
      </c>
      <c r="P10672" s="175" t="s">
        <v>97</v>
      </c>
    </row>
    <row r="10673" spans="1:16" ht="17.25">
      <c r="A10673" s="183" t="s">
        <v>21215</v>
      </c>
      <c r="B10673" s="183" t="s">
        <v>21216</v>
      </c>
      <c r="C10673" s="183" t="s">
        <v>97</v>
      </c>
      <c r="D10673" s="183" t="s">
        <v>98</v>
      </c>
      <c r="E10673" s="184"/>
      <c r="F10673" s="184"/>
      <c r="G10673" s="185"/>
      <c r="H10673" s="185"/>
      <c r="I10673" s="184"/>
      <c r="J10673" s="184"/>
      <c r="K10673" s="185" t="s">
        <v>410</v>
      </c>
      <c r="L10673" s="185"/>
      <c r="M10673" s="186"/>
      <c r="N10673" s="61" t="s">
        <v>410</v>
      </c>
      <c r="P10673" s="175" t="s">
        <v>97</v>
      </c>
    </row>
    <row r="10674" spans="1:16" ht="17.25">
      <c r="A10674" s="183" t="s">
        <v>21217</v>
      </c>
      <c r="B10674" s="183" t="s">
        <v>21218</v>
      </c>
      <c r="C10674" s="183" t="s">
        <v>97</v>
      </c>
      <c r="D10674" s="183" t="s">
        <v>98</v>
      </c>
      <c r="E10674" s="184"/>
      <c r="F10674" s="184"/>
      <c r="G10674" s="185"/>
      <c r="H10674" s="185"/>
      <c r="I10674" s="184"/>
      <c r="J10674" s="184"/>
      <c r="K10674" s="185" t="s">
        <v>410</v>
      </c>
      <c r="L10674" s="185"/>
      <c r="M10674" s="186"/>
      <c r="N10674" s="61" t="s">
        <v>410</v>
      </c>
      <c r="P10674" s="175" t="s">
        <v>97</v>
      </c>
    </row>
    <row r="10675" spans="1:16" ht="17.25">
      <c r="A10675" s="183" t="s">
        <v>21219</v>
      </c>
      <c r="B10675" s="183" t="s">
        <v>21220</v>
      </c>
      <c r="C10675" s="183" t="s">
        <v>97</v>
      </c>
      <c r="D10675" s="183" t="s">
        <v>98</v>
      </c>
      <c r="E10675" s="184"/>
      <c r="F10675" s="184"/>
      <c r="G10675" s="185"/>
      <c r="H10675" s="185"/>
      <c r="I10675" s="184"/>
      <c r="J10675" s="184"/>
      <c r="K10675" s="185" t="s">
        <v>410</v>
      </c>
      <c r="L10675" s="185"/>
      <c r="M10675" s="186"/>
      <c r="N10675" s="61" t="s">
        <v>410</v>
      </c>
      <c r="P10675" s="175" t="s">
        <v>97</v>
      </c>
    </row>
    <row r="10676" spans="1:16" ht="17.25">
      <c r="A10676" s="183" t="s">
        <v>21221</v>
      </c>
      <c r="B10676" s="183" t="s">
        <v>21222</v>
      </c>
      <c r="C10676" s="183" t="s">
        <v>97</v>
      </c>
      <c r="D10676" s="183" t="s">
        <v>98</v>
      </c>
      <c r="E10676" s="184"/>
      <c r="F10676" s="184"/>
      <c r="G10676" s="188"/>
      <c r="H10676" s="185"/>
      <c r="I10676" s="184"/>
      <c r="J10676" s="184"/>
      <c r="K10676" s="185" t="s">
        <v>410</v>
      </c>
      <c r="L10676" s="185"/>
      <c r="M10676" s="186"/>
      <c r="N10676" s="61" t="s">
        <v>410</v>
      </c>
      <c r="P10676" s="175" t="s">
        <v>97</v>
      </c>
    </row>
    <row r="10677" spans="1:16" ht="17.25">
      <c r="A10677" s="183" t="s">
        <v>21223</v>
      </c>
      <c r="B10677" s="183" t="s">
        <v>21224</v>
      </c>
      <c r="C10677" s="183" t="s">
        <v>97</v>
      </c>
      <c r="D10677" s="183" t="s">
        <v>98</v>
      </c>
      <c r="E10677" s="184"/>
      <c r="F10677" s="184"/>
      <c r="G10677" s="185"/>
      <c r="H10677" s="185"/>
      <c r="I10677" s="184"/>
      <c r="J10677" s="184"/>
      <c r="K10677" s="185" t="s">
        <v>410</v>
      </c>
      <c r="L10677" s="185"/>
      <c r="M10677" s="186"/>
      <c r="N10677" s="61" t="s">
        <v>410</v>
      </c>
      <c r="P10677" s="175" t="s">
        <v>97</v>
      </c>
    </row>
    <row r="10678" spans="1:16" ht="17.25">
      <c r="A10678" s="183" t="s">
        <v>21225</v>
      </c>
      <c r="B10678" s="183" t="s">
        <v>21226</v>
      </c>
      <c r="C10678" s="183" t="s">
        <v>97</v>
      </c>
      <c r="D10678" s="183" t="s">
        <v>98</v>
      </c>
      <c r="E10678" s="184"/>
      <c r="F10678" s="184"/>
      <c r="G10678" s="185"/>
      <c r="H10678" s="185"/>
      <c r="I10678" s="184"/>
      <c r="J10678" s="184"/>
      <c r="K10678" s="185" t="s">
        <v>410</v>
      </c>
      <c r="L10678" s="185"/>
      <c r="M10678" s="186"/>
      <c r="N10678" s="61" t="s">
        <v>410</v>
      </c>
      <c r="P10678" s="175" t="s">
        <v>97</v>
      </c>
    </row>
    <row r="10679" spans="1:16" ht="17.25">
      <c r="A10679" s="183" t="s">
        <v>21227</v>
      </c>
      <c r="B10679" s="183" t="s">
        <v>21228</v>
      </c>
      <c r="C10679" s="183" t="s">
        <v>97</v>
      </c>
      <c r="D10679" s="183" t="s">
        <v>98</v>
      </c>
      <c r="E10679" s="184"/>
      <c r="F10679" s="184"/>
      <c r="G10679" s="185"/>
      <c r="H10679" s="185"/>
      <c r="I10679" s="184"/>
      <c r="J10679" s="184"/>
      <c r="K10679" s="185" t="s">
        <v>410</v>
      </c>
      <c r="L10679" s="185"/>
      <c r="M10679" s="186"/>
      <c r="N10679" s="61" t="s">
        <v>410</v>
      </c>
      <c r="P10679" s="175" t="s">
        <v>97</v>
      </c>
    </row>
    <row r="10680" spans="1:16" ht="17.25">
      <c r="A10680" s="183" t="s">
        <v>21229</v>
      </c>
      <c r="B10680" s="183" t="s">
        <v>21230</v>
      </c>
      <c r="C10680" s="183" t="s">
        <v>97</v>
      </c>
      <c r="D10680" s="183" t="s">
        <v>98</v>
      </c>
      <c r="E10680" s="184"/>
      <c r="F10680" s="184"/>
      <c r="G10680" s="185"/>
      <c r="H10680" s="185"/>
      <c r="I10680" s="184"/>
      <c r="J10680" s="184"/>
      <c r="K10680" s="185" t="s">
        <v>410</v>
      </c>
      <c r="L10680" s="185"/>
      <c r="M10680" s="186"/>
      <c r="N10680" s="61" t="s">
        <v>410</v>
      </c>
      <c r="P10680" s="175" t="s">
        <v>97</v>
      </c>
    </row>
    <row r="10681" spans="1:16" ht="17.25">
      <c r="A10681" s="183" t="s">
        <v>21231</v>
      </c>
      <c r="B10681" s="183" t="s">
        <v>21232</v>
      </c>
      <c r="C10681" s="183" t="s">
        <v>97</v>
      </c>
      <c r="D10681" s="183" t="s">
        <v>98</v>
      </c>
      <c r="E10681" s="184"/>
      <c r="F10681" s="184"/>
      <c r="G10681" s="185"/>
      <c r="H10681" s="185"/>
      <c r="I10681" s="184"/>
      <c r="J10681" s="184"/>
      <c r="K10681" s="185" t="s">
        <v>410</v>
      </c>
      <c r="L10681" s="185"/>
      <c r="M10681" s="186"/>
      <c r="N10681" s="61" t="s">
        <v>410</v>
      </c>
      <c r="P10681" s="175" t="s">
        <v>97</v>
      </c>
    </row>
    <row r="10682" spans="1:16" ht="17.25">
      <c r="A10682" s="183" t="s">
        <v>21233</v>
      </c>
      <c r="B10682" s="183" t="s">
        <v>21234</v>
      </c>
      <c r="C10682" s="183" t="s">
        <v>97</v>
      </c>
      <c r="D10682" s="183" t="s">
        <v>98</v>
      </c>
      <c r="E10682" s="184"/>
      <c r="F10682" s="184"/>
      <c r="G10682" s="185"/>
      <c r="H10682" s="185"/>
      <c r="I10682" s="184"/>
      <c r="J10682" s="184"/>
      <c r="K10682" s="185" t="s">
        <v>410</v>
      </c>
      <c r="L10682" s="185"/>
      <c r="M10682" s="186"/>
      <c r="N10682" s="61" t="s">
        <v>410</v>
      </c>
      <c r="P10682" s="175" t="s">
        <v>97</v>
      </c>
    </row>
    <row r="10683" spans="1:16" ht="17.25">
      <c r="A10683" s="183" t="s">
        <v>21235</v>
      </c>
      <c r="B10683" s="183" t="s">
        <v>21236</v>
      </c>
      <c r="C10683" s="183" t="s">
        <v>97</v>
      </c>
      <c r="D10683" s="183" t="s">
        <v>98</v>
      </c>
      <c r="E10683" s="184"/>
      <c r="F10683" s="184"/>
      <c r="G10683" s="185"/>
      <c r="H10683" s="185"/>
      <c r="I10683" s="184"/>
      <c r="J10683" s="184"/>
      <c r="K10683" s="185" t="s">
        <v>410</v>
      </c>
      <c r="L10683" s="185"/>
      <c r="M10683" s="186"/>
      <c r="N10683" s="61" t="s">
        <v>410</v>
      </c>
      <c r="P10683" s="175" t="s">
        <v>97</v>
      </c>
    </row>
    <row r="10684" spans="1:16" ht="17.25">
      <c r="A10684" s="183" t="s">
        <v>21237</v>
      </c>
      <c r="B10684" s="183" t="s">
        <v>21238</v>
      </c>
      <c r="C10684" s="183" t="s">
        <v>97</v>
      </c>
      <c r="D10684" s="183" t="s">
        <v>98</v>
      </c>
      <c r="E10684" s="184"/>
      <c r="F10684" s="184"/>
      <c r="G10684" s="185"/>
      <c r="H10684" s="185"/>
      <c r="I10684" s="184"/>
      <c r="J10684" s="184"/>
      <c r="K10684" s="185" t="s">
        <v>410</v>
      </c>
      <c r="L10684" s="185"/>
      <c r="M10684" s="186"/>
      <c r="N10684" s="61" t="s">
        <v>410</v>
      </c>
      <c r="P10684" s="175" t="s">
        <v>97</v>
      </c>
    </row>
    <row r="10685" spans="1:16" ht="17.25">
      <c r="A10685" s="183" t="s">
        <v>21239</v>
      </c>
      <c r="B10685" s="183" t="s">
        <v>21240</v>
      </c>
      <c r="C10685" s="183" t="s">
        <v>97</v>
      </c>
      <c r="D10685" s="183" t="s">
        <v>98</v>
      </c>
      <c r="E10685" s="184"/>
      <c r="F10685" s="184"/>
      <c r="G10685" s="185"/>
      <c r="H10685" s="185"/>
      <c r="I10685" s="184"/>
      <c r="J10685" s="184"/>
      <c r="K10685" s="185" t="s">
        <v>410</v>
      </c>
      <c r="L10685" s="185"/>
      <c r="M10685" s="186"/>
      <c r="N10685" s="61" t="s">
        <v>410</v>
      </c>
      <c r="P10685" s="175" t="s">
        <v>97</v>
      </c>
    </row>
    <row r="10686" spans="1:16" ht="17.25">
      <c r="A10686" s="183" t="s">
        <v>21241</v>
      </c>
      <c r="B10686" s="183" t="s">
        <v>21242</v>
      </c>
      <c r="C10686" s="183" t="s">
        <v>97</v>
      </c>
      <c r="D10686" s="183" t="s">
        <v>98</v>
      </c>
      <c r="E10686" s="184"/>
      <c r="F10686" s="184"/>
      <c r="G10686" s="188"/>
      <c r="H10686" s="185"/>
      <c r="I10686" s="184"/>
      <c r="J10686" s="184"/>
      <c r="K10686" s="185" t="s">
        <v>410</v>
      </c>
      <c r="L10686" s="185"/>
      <c r="M10686" s="186"/>
      <c r="N10686" s="61" t="s">
        <v>410</v>
      </c>
      <c r="P10686" s="175" t="s">
        <v>97</v>
      </c>
    </row>
    <row r="10687" spans="1:16" ht="17.25">
      <c r="A10687" s="183" t="s">
        <v>21243</v>
      </c>
      <c r="B10687" s="183" t="s">
        <v>21244</v>
      </c>
      <c r="C10687" s="183" t="s">
        <v>97</v>
      </c>
      <c r="D10687" s="183" t="s">
        <v>98</v>
      </c>
      <c r="E10687" s="184">
        <v>315</v>
      </c>
      <c r="F10687" s="184">
        <v>270</v>
      </c>
      <c r="G10687" s="185" t="s">
        <v>88</v>
      </c>
      <c r="H10687" s="185"/>
      <c r="I10687" s="184">
        <v>89.46</v>
      </c>
      <c r="J10687" s="184">
        <v>359.46</v>
      </c>
      <c r="K10687" s="185">
        <v>201</v>
      </c>
      <c r="L10687" s="185"/>
      <c r="M10687" s="186"/>
      <c r="N10687" s="61" t="s">
        <v>51</v>
      </c>
      <c r="P10687" s="175" t="s">
        <v>97</v>
      </c>
    </row>
    <row r="10688" spans="1:16" ht="17.25">
      <c r="A10688" s="183" t="s">
        <v>21245</v>
      </c>
      <c r="B10688" s="183" t="s">
        <v>21246</v>
      </c>
      <c r="C10688" s="183" t="s">
        <v>97</v>
      </c>
      <c r="D10688" s="183" t="s">
        <v>98</v>
      </c>
      <c r="E10688" s="184"/>
      <c r="F10688" s="184"/>
      <c r="G10688" s="185"/>
      <c r="H10688" s="185"/>
      <c r="I10688" s="184"/>
      <c r="J10688" s="184"/>
      <c r="K10688" s="185" t="s">
        <v>410</v>
      </c>
      <c r="L10688" s="185"/>
      <c r="M10688" s="186"/>
      <c r="N10688" s="61" t="s">
        <v>410</v>
      </c>
      <c r="P10688" s="175" t="s">
        <v>97</v>
      </c>
    </row>
    <row r="10689" spans="1:16" ht="17.25">
      <c r="A10689" s="183" t="s">
        <v>21247</v>
      </c>
      <c r="B10689" s="183" t="s">
        <v>21248</v>
      </c>
      <c r="C10689" s="183" t="s">
        <v>97</v>
      </c>
      <c r="D10689" s="183" t="s">
        <v>98</v>
      </c>
      <c r="E10689" s="184"/>
      <c r="F10689" s="184"/>
      <c r="G10689" s="185"/>
      <c r="H10689" s="185"/>
      <c r="I10689" s="184"/>
      <c r="J10689" s="184"/>
      <c r="K10689" s="185" t="s">
        <v>410</v>
      </c>
      <c r="L10689" s="185"/>
      <c r="M10689" s="186"/>
      <c r="N10689" s="61" t="s">
        <v>410</v>
      </c>
      <c r="P10689" s="175" t="s">
        <v>97</v>
      </c>
    </row>
    <row r="10690" spans="1:16" ht="17.25">
      <c r="A10690" s="183" t="s">
        <v>21249</v>
      </c>
      <c r="B10690" s="183" t="s">
        <v>21250</v>
      </c>
      <c r="C10690" s="183" t="s">
        <v>116</v>
      </c>
      <c r="D10690" s="183" t="s">
        <v>117</v>
      </c>
      <c r="E10690" s="184"/>
      <c r="F10690" s="184"/>
      <c r="G10690" s="185"/>
      <c r="H10690" s="185"/>
      <c r="I10690" s="184"/>
      <c r="J10690" s="184"/>
      <c r="K10690" s="185" t="s">
        <v>410</v>
      </c>
      <c r="L10690" s="185"/>
      <c r="M10690" s="186"/>
      <c r="N10690" s="61" t="s">
        <v>410</v>
      </c>
      <c r="P10690" s="175" t="s">
        <v>116</v>
      </c>
    </row>
    <row r="10691" spans="1:16" ht="17.25">
      <c r="A10691" s="183" t="s">
        <v>21251</v>
      </c>
      <c r="B10691" s="183" t="s">
        <v>21252</v>
      </c>
      <c r="C10691" s="183" t="s">
        <v>116</v>
      </c>
      <c r="D10691" s="183" t="s">
        <v>117</v>
      </c>
      <c r="E10691" s="184"/>
      <c r="F10691" s="184"/>
      <c r="G10691" s="185"/>
      <c r="H10691" s="185"/>
      <c r="I10691" s="184"/>
      <c r="J10691" s="184"/>
      <c r="K10691" s="185" t="s">
        <v>410</v>
      </c>
      <c r="L10691" s="185"/>
      <c r="M10691" s="186"/>
      <c r="N10691" s="61" t="s">
        <v>410</v>
      </c>
      <c r="P10691" s="175" t="s">
        <v>116</v>
      </c>
    </row>
    <row r="10692" spans="1:16" ht="17.25">
      <c r="A10692" s="183" t="s">
        <v>21253</v>
      </c>
      <c r="B10692" s="183" t="s">
        <v>21254</v>
      </c>
      <c r="C10692" s="183" t="s">
        <v>116</v>
      </c>
      <c r="D10692" s="183" t="s">
        <v>117</v>
      </c>
      <c r="E10692" s="184"/>
      <c r="F10692" s="184"/>
      <c r="G10692" s="185"/>
      <c r="H10692" s="185"/>
      <c r="I10692" s="184"/>
      <c r="J10692" s="184"/>
      <c r="K10692" s="185" t="s">
        <v>410</v>
      </c>
      <c r="L10692" s="185"/>
      <c r="M10692" s="186"/>
      <c r="N10692" s="61" t="s">
        <v>410</v>
      </c>
      <c r="P10692" s="175" t="s">
        <v>116</v>
      </c>
    </row>
    <row r="10693" spans="1:16" ht="17.25">
      <c r="A10693" s="183" t="s">
        <v>21255</v>
      </c>
      <c r="B10693" s="183" t="s">
        <v>21256</v>
      </c>
      <c r="C10693" s="183" t="s">
        <v>116</v>
      </c>
      <c r="D10693" s="183" t="s">
        <v>117</v>
      </c>
      <c r="E10693" s="184">
        <v>150</v>
      </c>
      <c r="F10693" s="184">
        <v>150</v>
      </c>
      <c r="G10693" s="185"/>
      <c r="H10693" s="185"/>
      <c r="I10693" s="184">
        <v>49.24</v>
      </c>
      <c r="J10693" s="184">
        <v>199.24</v>
      </c>
      <c r="K10693" s="183">
        <v>8</v>
      </c>
      <c r="L10693" s="183"/>
      <c r="M10693" s="186"/>
      <c r="N10693" s="61" t="s">
        <v>51</v>
      </c>
      <c r="P10693" s="175" t="s">
        <v>116</v>
      </c>
    </row>
    <row r="10694" spans="1:16" ht="17.25">
      <c r="A10694" s="183" t="s">
        <v>21257</v>
      </c>
      <c r="B10694" s="183" t="s">
        <v>21258</v>
      </c>
      <c r="C10694" s="183" t="s">
        <v>116</v>
      </c>
      <c r="D10694" s="183" t="s">
        <v>117</v>
      </c>
      <c r="E10694" s="184"/>
      <c r="F10694" s="184"/>
      <c r="G10694" s="185"/>
      <c r="H10694" s="185"/>
      <c r="I10694" s="184"/>
      <c r="J10694" s="184"/>
      <c r="K10694" s="185" t="s">
        <v>410</v>
      </c>
      <c r="L10694" s="185"/>
      <c r="M10694" s="186"/>
      <c r="N10694" s="61" t="s">
        <v>410</v>
      </c>
      <c r="P10694" s="175" t="s">
        <v>116</v>
      </c>
    </row>
    <row r="10695" spans="1:16" ht="17.25">
      <c r="A10695" s="183" t="s">
        <v>21259</v>
      </c>
      <c r="B10695" s="183" t="s">
        <v>21260</v>
      </c>
      <c r="C10695" s="183" t="s">
        <v>116</v>
      </c>
      <c r="D10695" s="183" t="s">
        <v>117</v>
      </c>
      <c r="E10695" s="184"/>
      <c r="F10695" s="184"/>
      <c r="G10695" s="185"/>
      <c r="H10695" s="185"/>
      <c r="I10695" s="184"/>
      <c r="J10695" s="184"/>
      <c r="K10695" s="185" t="s">
        <v>410</v>
      </c>
      <c r="L10695" s="185"/>
      <c r="M10695" s="186"/>
      <c r="N10695" s="61" t="s">
        <v>410</v>
      </c>
      <c r="P10695" s="175" t="s">
        <v>116</v>
      </c>
    </row>
    <row r="10696" spans="1:16" ht="17.25">
      <c r="A10696" s="183" t="s">
        <v>21261</v>
      </c>
      <c r="B10696" s="183" t="s">
        <v>21262</v>
      </c>
      <c r="C10696" s="183" t="s">
        <v>116</v>
      </c>
      <c r="D10696" s="183" t="s">
        <v>117</v>
      </c>
      <c r="E10696" s="184"/>
      <c r="F10696" s="184"/>
      <c r="G10696" s="185"/>
      <c r="H10696" s="185"/>
      <c r="I10696" s="184"/>
      <c r="J10696" s="184"/>
      <c r="K10696" s="185" t="s">
        <v>410</v>
      </c>
      <c r="L10696" s="185"/>
      <c r="M10696" s="186"/>
      <c r="N10696" s="61" t="s">
        <v>410</v>
      </c>
      <c r="P10696" s="175" t="s">
        <v>116</v>
      </c>
    </row>
    <row r="10697" spans="1:16" ht="17.25">
      <c r="A10697" s="183" t="s">
        <v>21263</v>
      </c>
      <c r="B10697" s="183" t="s">
        <v>21264</v>
      </c>
      <c r="C10697" s="183" t="s">
        <v>116</v>
      </c>
      <c r="D10697" s="183" t="s">
        <v>117</v>
      </c>
      <c r="E10697" s="184"/>
      <c r="F10697" s="184"/>
      <c r="G10697" s="185"/>
      <c r="H10697" s="185"/>
      <c r="I10697" s="184"/>
      <c r="J10697" s="184"/>
      <c r="K10697" s="185" t="s">
        <v>410</v>
      </c>
      <c r="L10697" s="185"/>
      <c r="M10697" s="186"/>
      <c r="N10697" s="61" t="s">
        <v>410</v>
      </c>
      <c r="P10697" s="175" t="s">
        <v>116</v>
      </c>
    </row>
    <row r="10698" spans="1:16" ht="17.25">
      <c r="A10698" s="183" t="s">
        <v>21265</v>
      </c>
      <c r="B10698" s="183" t="s">
        <v>21266</v>
      </c>
      <c r="C10698" s="183" t="s">
        <v>116</v>
      </c>
      <c r="D10698" s="183" t="s">
        <v>117</v>
      </c>
      <c r="E10698" s="184"/>
      <c r="F10698" s="184"/>
      <c r="G10698" s="185"/>
      <c r="H10698" s="185"/>
      <c r="I10698" s="184"/>
      <c r="J10698" s="184"/>
      <c r="K10698" s="185" t="s">
        <v>410</v>
      </c>
      <c r="L10698" s="185"/>
      <c r="M10698" s="186"/>
      <c r="N10698" s="61" t="s">
        <v>410</v>
      </c>
      <c r="P10698" s="175" t="s">
        <v>116</v>
      </c>
    </row>
    <row r="10699" spans="1:16" ht="17.25">
      <c r="A10699" s="183" t="s">
        <v>21267</v>
      </c>
      <c r="B10699" s="183" t="s">
        <v>21268</v>
      </c>
      <c r="C10699" s="183" t="s">
        <v>116</v>
      </c>
      <c r="D10699" s="183" t="s">
        <v>117</v>
      </c>
      <c r="E10699" s="184"/>
      <c r="F10699" s="184"/>
      <c r="G10699" s="185"/>
      <c r="H10699" s="185"/>
      <c r="I10699" s="184"/>
      <c r="J10699" s="184"/>
      <c r="K10699" s="185" t="s">
        <v>410</v>
      </c>
      <c r="L10699" s="185"/>
      <c r="M10699" s="186"/>
      <c r="N10699" s="61" t="s">
        <v>410</v>
      </c>
      <c r="P10699" s="175" t="s">
        <v>116</v>
      </c>
    </row>
    <row r="10700" spans="1:16" ht="17.25">
      <c r="A10700" s="183" t="s">
        <v>21269</v>
      </c>
      <c r="B10700" s="183" t="s">
        <v>21270</v>
      </c>
      <c r="C10700" s="183" t="s">
        <v>116</v>
      </c>
      <c r="D10700" s="183" t="s">
        <v>117</v>
      </c>
      <c r="E10700" s="184"/>
      <c r="F10700" s="184"/>
      <c r="G10700" s="185"/>
      <c r="H10700" s="185"/>
      <c r="I10700" s="184"/>
      <c r="J10700" s="184"/>
      <c r="K10700" s="185" t="s">
        <v>410</v>
      </c>
      <c r="L10700" s="185"/>
      <c r="M10700" s="186"/>
      <c r="N10700" s="61" t="s">
        <v>410</v>
      </c>
      <c r="P10700" s="175" t="s">
        <v>116</v>
      </c>
    </row>
    <row r="10701" spans="1:16" ht="17.25">
      <c r="A10701" s="183" t="s">
        <v>21271</v>
      </c>
      <c r="B10701" s="183" t="s">
        <v>21272</v>
      </c>
      <c r="C10701" s="183" t="s">
        <v>116</v>
      </c>
      <c r="D10701" s="183" t="s">
        <v>117</v>
      </c>
      <c r="E10701" s="184"/>
      <c r="F10701" s="184"/>
      <c r="G10701" s="185"/>
      <c r="H10701" s="185"/>
      <c r="I10701" s="184"/>
      <c r="J10701" s="184"/>
      <c r="K10701" s="185" t="s">
        <v>410</v>
      </c>
      <c r="L10701" s="185"/>
      <c r="M10701" s="186"/>
      <c r="N10701" s="61" t="s">
        <v>410</v>
      </c>
      <c r="P10701" s="175" t="s">
        <v>116</v>
      </c>
    </row>
    <row r="10702" spans="1:16" ht="17.25">
      <c r="A10702" s="183" t="s">
        <v>21273</v>
      </c>
      <c r="B10702" s="183" t="s">
        <v>21274</v>
      </c>
      <c r="C10702" s="183" t="s">
        <v>116</v>
      </c>
      <c r="D10702" s="183" t="s">
        <v>117</v>
      </c>
      <c r="E10702" s="184"/>
      <c r="F10702" s="184"/>
      <c r="G10702" s="185"/>
      <c r="H10702" s="185"/>
      <c r="I10702" s="184"/>
      <c r="J10702" s="184"/>
      <c r="K10702" s="185" t="s">
        <v>410</v>
      </c>
      <c r="L10702" s="185"/>
      <c r="M10702" s="186"/>
      <c r="N10702" s="61" t="s">
        <v>410</v>
      </c>
      <c r="P10702" s="175" t="s">
        <v>116</v>
      </c>
    </row>
    <row r="10703" spans="1:16" ht="17.25">
      <c r="A10703" s="183" t="s">
        <v>21275</v>
      </c>
      <c r="B10703" s="183" t="s">
        <v>21276</v>
      </c>
      <c r="C10703" s="183" t="s">
        <v>116</v>
      </c>
      <c r="D10703" s="183" t="s">
        <v>117</v>
      </c>
      <c r="E10703" s="184"/>
      <c r="F10703" s="184"/>
      <c r="G10703" s="185"/>
      <c r="H10703" s="185"/>
      <c r="I10703" s="184"/>
      <c r="J10703" s="184"/>
      <c r="K10703" s="185" t="s">
        <v>410</v>
      </c>
      <c r="L10703" s="185"/>
      <c r="M10703" s="186"/>
      <c r="N10703" s="61" t="s">
        <v>410</v>
      </c>
      <c r="P10703" s="175" t="s">
        <v>116</v>
      </c>
    </row>
    <row r="10704" spans="1:16" ht="17.25">
      <c r="A10704" s="183" t="s">
        <v>21277</v>
      </c>
      <c r="B10704" s="183" t="s">
        <v>21278</v>
      </c>
      <c r="C10704" s="183" t="s">
        <v>116</v>
      </c>
      <c r="D10704" s="183" t="s">
        <v>117</v>
      </c>
      <c r="E10704" s="184"/>
      <c r="F10704" s="184"/>
      <c r="G10704" s="185"/>
      <c r="H10704" s="185"/>
      <c r="I10704" s="184"/>
      <c r="J10704" s="184"/>
      <c r="K10704" s="185" t="s">
        <v>410</v>
      </c>
      <c r="L10704" s="185"/>
      <c r="M10704" s="186"/>
      <c r="N10704" s="61" t="s">
        <v>410</v>
      </c>
      <c r="P10704" s="175" t="s">
        <v>116</v>
      </c>
    </row>
    <row r="10705" spans="1:16" ht="17.25">
      <c r="A10705" s="183" t="s">
        <v>21279</v>
      </c>
      <c r="B10705" s="183" t="s">
        <v>21280</v>
      </c>
      <c r="C10705" s="183" t="s">
        <v>116</v>
      </c>
      <c r="D10705" s="183" t="s">
        <v>117</v>
      </c>
      <c r="E10705" s="184"/>
      <c r="F10705" s="184"/>
      <c r="G10705" s="185"/>
      <c r="H10705" s="185"/>
      <c r="I10705" s="184"/>
      <c r="J10705" s="184"/>
      <c r="K10705" s="185" t="s">
        <v>410</v>
      </c>
      <c r="L10705" s="185"/>
      <c r="M10705" s="186"/>
      <c r="N10705" s="61" t="s">
        <v>410</v>
      </c>
      <c r="P10705" s="175" t="s">
        <v>116</v>
      </c>
    </row>
    <row r="10706" spans="1:16" ht="17.25">
      <c r="A10706" s="183" t="s">
        <v>21281</v>
      </c>
      <c r="B10706" s="183" t="s">
        <v>21282</v>
      </c>
      <c r="C10706" s="183" t="s">
        <v>116</v>
      </c>
      <c r="D10706" s="183" t="s">
        <v>117</v>
      </c>
      <c r="E10706" s="184"/>
      <c r="F10706" s="184"/>
      <c r="G10706" s="185"/>
      <c r="H10706" s="185"/>
      <c r="I10706" s="184"/>
      <c r="J10706" s="184"/>
      <c r="K10706" s="185" t="s">
        <v>410</v>
      </c>
      <c r="L10706" s="185"/>
      <c r="M10706" s="186"/>
      <c r="N10706" s="61" t="s">
        <v>410</v>
      </c>
      <c r="P10706" s="175" t="s">
        <v>116</v>
      </c>
    </row>
    <row r="10707" spans="1:16" ht="17.25">
      <c r="A10707" s="183" t="s">
        <v>21283</v>
      </c>
      <c r="B10707" s="183" t="s">
        <v>21284</v>
      </c>
      <c r="C10707" s="183" t="s">
        <v>116</v>
      </c>
      <c r="D10707" s="183" t="s">
        <v>117</v>
      </c>
      <c r="E10707" s="184"/>
      <c r="F10707" s="184"/>
      <c r="G10707" s="185"/>
      <c r="H10707" s="185"/>
      <c r="I10707" s="184"/>
      <c r="J10707" s="184"/>
      <c r="K10707" s="185" t="s">
        <v>410</v>
      </c>
      <c r="L10707" s="185"/>
      <c r="M10707" s="186"/>
      <c r="N10707" s="61" t="s">
        <v>410</v>
      </c>
      <c r="P10707" s="175" t="s">
        <v>116</v>
      </c>
    </row>
    <row r="10708" spans="1:16" ht="17.25">
      <c r="A10708" s="183" t="s">
        <v>21285</v>
      </c>
      <c r="B10708" s="183" t="s">
        <v>21286</v>
      </c>
      <c r="C10708" s="183" t="s">
        <v>116</v>
      </c>
      <c r="D10708" s="183" t="s">
        <v>117</v>
      </c>
      <c r="E10708" s="184"/>
      <c r="F10708" s="184"/>
      <c r="G10708" s="185"/>
      <c r="H10708" s="185"/>
      <c r="I10708" s="184"/>
      <c r="J10708" s="184"/>
      <c r="K10708" s="185" t="s">
        <v>410</v>
      </c>
      <c r="L10708" s="185"/>
      <c r="M10708" s="186"/>
      <c r="N10708" s="61" t="s">
        <v>410</v>
      </c>
      <c r="P10708" s="175" t="s">
        <v>116</v>
      </c>
    </row>
    <row r="10709" spans="1:16" ht="17.25">
      <c r="A10709" s="183" t="s">
        <v>21287</v>
      </c>
      <c r="B10709" s="183" t="s">
        <v>21288</v>
      </c>
      <c r="C10709" s="183" t="s">
        <v>116</v>
      </c>
      <c r="D10709" s="183" t="s">
        <v>117</v>
      </c>
      <c r="E10709" s="184"/>
      <c r="F10709" s="184"/>
      <c r="G10709" s="185"/>
      <c r="H10709" s="185"/>
      <c r="I10709" s="184"/>
      <c r="J10709" s="184"/>
      <c r="K10709" s="185" t="s">
        <v>410</v>
      </c>
      <c r="L10709" s="185"/>
      <c r="M10709" s="186"/>
      <c r="N10709" s="61" t="s">
        <v>410</v>
      </c>
      <c r="P10709" s="175" t="s">
        <v>116</v>
      </c>
    </row>
    <row r="10710" spans="1:16" ht="17.25">
      <c r="A10710" s="183" t="s">
        <v>21289</v>
      </c>
      <c r="B10710" s="183" t="s">
        <v>21290</v>
      </c>
      <c r="C10710" s="183" t="s">
        <v>116</v>
      </c>
      <c r="D10710" s="183" t="s">
        <v>117</v>
      </c>
      <c r="E10710" s="184"/>
      <c r="F10710" s="184"/>
      <c r="G10710" s="185"/>
      <c r="H10710" s="185"/>
      <c r="I10710" s="184"/>
      <c r="J10710" s="184"/>
      <c r="K10710" s="185" t="s">
        <v>410</v>
      </c>
      <c r="L10710" s="185"/>
      <c r="M10710" s="186"/>
      <c r="N10710" s="61" t="s">
        <v>410</v>
      </c>
      <c r="P10710" s="175" t="s">
        <v>116</v>
      </c>
    </row>
    <row r="10711" spans="1:16" ht="17.25">
      <c r="A10711" s="183" t="s">
        <v>21291</v>
      </c>
      <c r="B10711" s="183" t="s">
        <v>21292</v>
      </c>
      <c r="C10711" s="183" t="s">
        <v>116</v>
      </c>
      <c r="D10711" s="183" t="s">
        <v>117</v>
      </c>
      <c r="E10711" s="184"/>
      <c r="F10711" s="184"/>
      <c r="G10711" s="185"/>
      <c r="H10711" s="185"/>
      <c r="I10711" s="184"/>
      <c r="J10711" s="184"/>
      <c r="K10711" s="185" t="s">
        <v>410</v>
      </c>
      <c r="L10711" s="185"/>
      <c r="M10711" s="186"/>
      <c r="N10711" s="61" t="s">
        <v>410</v>
      </c>
      <c r="P10711" s="175" t="s">
        <v>116</v>
      </c>
    </row>
    <row r="10712" spans="1:16" ht="17.25">
      <c r="A10712" s="183" t="s">
        <v>21293</v>
      </c>
      <c r="B10712" s="183" t="s">
        <v>21294</v>
      </c>
      <c r="C10712" s="183" t="s">
        <v>116</v>
      </c>
      <c r="D10712" s="183" t="s">
        <v>117</v>
      </c>
      <c r="E10712" s="184"/>
      <c r="F10712" s="184"/>
      <c r="G10712" s="185"/>
      <c r="H10712" s="185"/>
      <c r="I10712" s="184"/>
      <c r="J10712" s="184"/>
      <c r="K10712" s="185" t="s">
        <v>410</v>
      </c>
      <c r="L10712" s="185"/>
      <c r="M10712" s="186"/>
      <c r="N10712" s="61" t="s">
        <v>410</v>
      </c>
      <c r="P10712" s="175" t="s">
        <v>116</v>
      </c>
    </row>
    <row r="10713" spans="1:16" ht="17.25">
      <c r="A10713" s="183" t="s">
        <v>21295</v>
      </c>
      <c r="B10713" s="183" t="s">
        <v>21296</v>
      </c>
      <c r="C10713" s="183" t="s">
        <v>116</v>
      </c>
      <c r="D10713" s="183" t="s">
        <v>117</v>
      </c>
      <c r="E10713" s="184"/>
      <c r="F10713" s="184"/>
      <c r="G10713" s="185"/>
      <c r="H10713" s="185"/>
      <c r="I10713" s="184"/>
      <c r="J10713" s="184"/>
      <c r="K10713" s="185" t="s">
        <v>410</v>
      </c>
      <c r="L10713" s="185"/>
      <c r="M10713" s="186"/>
      <c r="N10713" s="61" t="s">
        <v>410</v>
      </c>
      <c r="P10713" s="175" t="s">
        <v>116</v>
      </c>
    </row>
    <row r="10714" spans="1:16" ht="17.25">
      <c r="A10714" s="183" t="s">
        <v>21297</v>
      </c>
      <c r="B10714" s="183" t="s">
        <v>21298</v>
      </c>
      <c r="C10714" s="183" t="s">
        <v>116</v>
      </c>
      <c r="D10714" s="183" t="s">
        <v>117</v>
      </c>
      <c r="E10714" s="184"/>
      <c r="F10714" s="184"/>
      <c r="G10714" s="185"/>
      <c r="H10714" s="185"/>
      <c r="I10714" s="184"/>
      <c r="J10714" s="184"/>
      <c r="K10714" s="185" t="s">
        <v>410</v>
      </c>
      <c r="L10714" s="185"/>
      <c r="M10714" s="186"/>
      <c r="N10714" s="61" t="s">
        <v>410</v>
      </c>
      <c r="P10714" s="175" t="s">
        <v>116</v>
      </c>
    </row>
    <row r="10715" spans="1:16" ht="17.25">
      <c r="A10715" s="183" t="s">
        <v>21299</v>
      </c>
      <c r="B10715" s="183" t="s">
        <v>21300</v>
      </c>
      <c r="C10715" s="183" t="s">
        <v>116</v>
      </c>
      <c r="D10715" s="183" t="s">
        <v>117</v>
      </c>
      <c r="E10715" s="184"/>
      <c r="F10715" s="184"/>
      <c r="G10715" s="185"/>
      <c r="H10715" s="185"/>
      <c r="I10715" s="184"/>
      <c r="J10715" s="184"/>
      <c r="K10715" s="185" t="s">
        <v>410</v>
      </c>
      <c r="L10715" s="185"/>
      <c r="M10715" s="186"/>
      <c r="N10715" s="61" t="s">
        <v>410</v>
      </c>
      <c r="P10715" s="175" t="s">
        <v>116</v>
      </c>
    </row>
    <row r="10716" spans="1:16" ht="17.25">
      <c r="A10716" s="183" t="s">
        <v>21301</v>
      </c>
      <c r="B10716" s="183" t="s">
        <v>21302</v>
      </c>
      <c r="C10716" s="183" t="s">
        <v>116</v>
      </c>
      <c r="D10716" s="183" t="s">
        <v>117</v>
      </c>
      <c r="E10716" s="184"/>
      <c r="F10716" s="184"/>
      <c r="G10716" s="185"/>
      <c r="H10716" s="185"/>
      <c r="I10716" s="184"/>
      <c r="J10716" s="184"/>
      <c r="K10716" s="185" t="s">
        <v>410</v>
      </c>
      <c r="L10716" s="185"/>
      <c r="M10716" s="186"/>
      <c r="N10716" s="61" t="s">
        <v>410</v>
      </c>
      <c r="P10716" s="175" t="s">
        <v>116</v>
      </c>
    </row>
    <row r="10717" spans="1:16" ht="17.25">
      <c r="A10717" s="183" t="s">
        <v>21303</v>
      </c>
      <c r="B10717" s="183" t="s">
        <v>21304</v>
      </c>
      <c r="C10717" s="183" t="s">
        <v>116</v>
      </c>
      <c r="D10717" s="183" t="s">
        <v>117</v>
      </c>
      <c r="E10717" s="184"/>
      <c r="F10717" s="184"/>
      <c r="G10717" s="185"/>
      <c r="H10717" s="185"/>
      <c r="I10717" s="184"/>
      <c r="J10717" s="184"/>
      <c r="K10717" s="185" t="s">
        <v>410</v>
      </c>
      <c r="L10717" s="185"/>
      <c r="M10717" s="186"/>
      <c r="N10717" s="61" t="s">
        <v>410</v>
      </c>
      <c r="P10717" s="175" t="s">
        <v>116</v>
      </c>
    </row>
    <row r="10718" spans="1:16" ht="17.25">
      <c r="A10718" s="183" t="s">
        <v>21305</v>
      </c>
      <c r="B10718" s="183" t="s">
        <v>21306</v>
      </c>
      <c r="C10718" s="183" t="s">
        <v>116</v>
      </c>
      <c r="D10718" s="183" t="s">
        <v>117</v>
      </c>
      <c r="E10718" s="184"/>
      <c r="F10718" s="184"/>
      <c r="G10718" s="185"/>
      <c r="H10718" s="185"/>
      <c r="I10718" s="184"/>
      <c r="J10718" s="184"/>
      <c r="K10718" s="185" t="s">
        <v>410</v>
      </c>
      <c r="L10718" s="185"/>
      <c r="M10718" s="186"/>
      <c r="N10718" s="61" t="s">
        <v>410</v>
      </c>
      <c r="P10718" s="175" t="s">
        <v>116</v>
      </c>
    </row>
    <row r="10719" spans="1:16" ht="17.25">
      <c r="A10719" s="183" t="s">
        <v>21307</v>
      </c>
      <c r="B10719" s="183" t="s">
        <v>21308</v>
      </c>
      <c r="C10719" s="183" t="s">
        <v>116</v>
      </c>
      <c r="D10719" s="183" t="s">
        <v>117</v>
      </c>
      <c r="E10719" s="184"/>
      <c r="F10719" s="184"/>
      <c r="G10719" s="185"/>
      <c r="H10719" s="185"/>
      <c r="I10719" s="184"/>
      <c r="J10719" s="184"/>
      <c r="K10719" s="185" t="s">
        <v>410</v>
      </c>
      <c r="L10719" s="185"/>
      <c r="M10719" s="186"/>
      <c r="N10719" s="61" t="s">
        <v>410</v>
      </c>
      <c r="P10719" s="175" t="s">
        <v>116</v>
      </c>
    </row>
    <row r="10720" spans="1:16" ht="17.25">
      <c r="A10720" s="183" t="s">
        <v>21309</v>
      </c>
      <c r="B10720" s="183" t="s">
        <v>21310</v>
      </c>
      <c r="C10720" s="183" t="s">
        <v>116</v>
      </c>
      <c r="D10720" s="183" t="s">
        <v>117</v>
      </c>
      <c r="E10720" s="184"/>
      <c r="F10720" s="184"/>
      <c r="G10720" s="185"/>
      <c r="H10720" s="185"/>
      <c r="I10720" s="184"/>
      <c r="J10720" s="184"/>
      <c r="K10720" s="185" t="s">
        <v>410</v>
      </c>
      <c r="L10720" s="185"/>
      <c r="M10720" s="186"/>
      <c r="N10720" s="61" t="s">
        <v>410</v>
      </c>
      <c r="P10720" s="175" t="s">
        <v>116</v>
      </c>
    </row>
    <row r="10721" spans="1:16" ht="17.25">
      <c r="A10721" s="183" t="s">
        <v>21311</v>
      </c>
      <c r="B10721" s="183" t="s">
        <v>21312</v>
      </c>
      <c r="C10721" s="183" t="s">
        <v>116</v>
      </c>
      <c r="D10721" s="183" t="s">
        <v>117</v>
      </c>
      <c r="E10721" s="184"/>
      <c r="F10721" s="184"/>
      <c r="G10721" s="185"/>
      <c r="H10721" s="185"/>
      <c r="I10721" s="184"/>
      <c r="J10721" s="184"/>
      <c r="K10721" s="185" t="s">
        <v>410</v>
      </c>
      <c r="L10721" s="185"/>
      <c r="M10721" s="186"/>
      <c r="N10721" s="61" t="s">
        <v>410</v>
      </c>
      <c r="P10721" s="175" t="s">
        <v>116</v>
      </c>
    </row>
    <row r="10722" spans="1:16" ht="17.25">
      <c r="A10722" s="183" t="s">
        <v>21313</v>
      </c>
      <c r="B10722" s="183" t="s">
        <v>21314</v>
      </c>
      <c r="C10722" s="183" t="s">
        <v>116</v>
      </c>
      <c r="D10722" s="183" t="s">
        <v>117</v>
      </c>
      <c r="E10722" s="184"/>
      <c r="F10722" s="184"/>
      <c r="G10722" s="185"/>
      <c r="H10722" s="185"/>
      <c r="I10722" s="184"/>
      <c r="J10722" s="184"/>
      <c r="K10722" s="185" t="s">
        <v>410</v>
      </c>
      <c r="L10722" s="185"/>
      <c r="M10722" s="186"/>
      <c r="N10722" s="61" t="s">
        <v>410</v>
      </c>
      <c r="P10722" s="175" t="s">
        <v>116</v>
      </c>
    </row>
    <row r="10723" spans="1:16" ht="17.25">
      <c r="A10723" s="183" t="s">
        <v>21315</v>
      </c>
      <c r="B10723" s="183" t="s">
        <v>21316</v>
      </c>
      <c r="C10723" s="183" t="s">
        <v>116</v>
      </c>
      <c r="D10723" s="183" t="s">
        <v>117</v>
      </c>
      <c r="E10723" s="184"/>
      <c r="F10723" s="184"/>
      <c r="G10723" s="185"/>
      <c r="H10723" s="185"/>
      <c r="I10723" s="184"/>
      <c r="J10723" s="184"/>
      <c r="K10723" s="185" t="s">
        <v>410</v>
      </c>
      <c r="L10723" s="185"/>
      <c r="M10723" s="186"/>
      <c r="N10723" s="61" t="s">
        <v>410</v>
      </c>
      <c r="P10723" s="175" t="s">
        <v>116</v>
      </c>
    </row>
    <row r="10724" spans="1:16" ht="17.25">
      <c r="A10724" s="183" t="s">
        <v>21317</v>
      </c>
      <c r="B10724" s="183" t="s">
        <v>21318</v>
      </c>
      <c r="C10724" s="183" t="s">
        <v>116</v>
      </c>
      <c r="D10724" s="183" t="s">
        <v>117</v>
      </c>
      <c r="E10724" s="184"/>
      <c r="F10724" s="184"/>
      <c r="G10724" s="185"/>
      <c r="H10724" s="185"/>
      <c r="I10724" s="184"/>
      <c r="J10724" s="184"/>
      <c r="K10724" s="185" t="s">
        <v>410</v>
      </c>
      <c r="L10724" s="185"/>
      <c r="M10724" s="186"/>
      <c r="N10724" s="61" t="s">
        <v>410</v>
      </c>
      <c r="P10724" s="175" t="s">
        <v>116</v>
      </c>
    </row>
    <row r="10725" spans="1:16" ht="17.25">
      <c r="A10725" s="183" t="s">
        <v>21319</v>
      </c>
      <c r="B10725" s="183" t="s">
        <v>21320</v>
      </c>
      <c r="C10725" s="183" t="s">
        <v>116</v>
      </c>
      <c r="D10725" s="183" t="s">
        <v>117</v>
      </c>
      <c r="E10725" s="184"/>
      <c r="F10725" s="184"/>
      <c r="G10725" s="185"/>
      <c r="H10725" s="185"/>
      <c r="I10725" s="184"/>
      <c r="J10725" s="184"/>
      <c r="K10725" s="185" t="s">
        <v>410</v>
      </c>
      <c r="L10725" s="185"/>
      <c r="M10725" s="186"/>
      <c r="N10725" s="61" t="s">
        <v>410</v>
      </c>
      <c r="P10725" s="175" t="s">
        <v>116</v>
      </c>
    </row>
    <row r="10726" spans="1:16" ht="17.25">
      <c r="A10726" s="183" t="s">
        <v>21321</v>
      </c>
      <c r="B10726" s="183" t="s">
        <v>21322</v>
      </c>
      <c r="C10726" s="183" t="s">
        <v>116</v>
      </c>
      <c r="D10726" s="183" t="s">
        <v>117</v>
      </c>
      <c r="E10726" s="184"/>
      <c r="F10726" s="184"/>
      <c r="G10726" s="185"/>
      <c r="H10726" s="185"/>
      <c r="I10726" s="184"/>
      <c r="J10726" s="184"/>
      <c r="K10726" s="183" t="s">
        <v>410</v>
      </c>
      <c r="L10726" s="183"/>
      <c r="M10726" s="186"/>
      <c r="N10726" s="61" t="s">
        <v>410</v>
      </c>
      <c r="P10726" s="175" t="s">
        <v>116</v>
      </c>
    </row>
    <row r="10727" spans="1:16" ht="17.25">
      <c r="A10727" s="183" t="s">
        <v>21323</v>
      </c>
      <c r="B10727" s="183" t="s">
        <v>21324</v>
      </c>
      <c r="C10727" s="183" t="s">
        <v>116</v>
      </c>
      <c r="D10727" s="183" t="s">
        <v>117</v>
      </c>
      <c r="E10727" s="184"/>
      <c r="F10727" s="184"/>
      <c r="G10727" s="185"/>
      <c r="H10727" s="185"/>
      <c r="I10727" s="184"/>
      <c r="J10727" s="184"/>
      <c r="K10727" s="185" t="s">
        <v>410</v>
      </c>
      <c r="L10727" s="185"/>
      <c r="M10727" s="186"/>
      <c r="N10727" s="61" t="s">
        <v>410</v>
      </c>
      <c r="P10727" s="175" t="s">
        <v>116</v>
      </c>
    </row>
    <row r="10728" spans="1:16" ht="17.25">
      <c r="A10728" s="183" t="s">
        <v>21325</v>
      </c>
      <c r="B10728" s="183" t="s">
        <v>21326</v>
      </c>
      <c r="C10728" s="183" t="s">
        <v>116</v>
      </c>
      <c r="D10728" s="183" t="s">
        <v>117</v>
      </c>
      <c r="E10728" s="184"/>
      <c r="F10728" s="184"/>
      <c r="G10728" s="185"/>
      <c r="H10728" s="185"/>
      <c r="I10728" s="184"/>
      <c r="J10728" s="184"/>
      <c r="K10728" s="185" t="s">
        <v>410</v>
      </c>
      <c r="L10728" s="185"/>
      <c r="M10728" s="186"/>
      <c r="N10728" s="61" t="s">
        <v>410</v>
      </c>
      <c r="P10728" s="175" t="s">
        <v>116</v>
      </c>
    </row>
    <row r="10729" spans="1:16" ht="17.25">
      <c r="A10729" s="183" t="s">
        <v>21327</v>
      </c>
      <c r="B10729" s="183" t="s">
        <v>21328</v>
      </c>
      <c r="C10729" s="183" t="s">
        <v>116</v>
      </c>
      <c r="D10729" s="183" t="s">
        <v>117</v>
      </c>
      <c r="E10729" s="184"/>
      <c r="F10729" s="184"/>
      <c r="G10729" s="185"/>
      <c r="H10729" s="185"/>
      <c r="I10729" s="184"/>
      <c r="J10729" s="184"/>
      <c r="K10729" s="185" t="s">
        <v>410</v>
      </c>
      <c r="L10729" s="185"/>
      <c r="M10729" s="186"/>
      <c r="N10729" s="61" t="s">
        <v>410</v>
      </c>
      <c r="P10729" s="175" t="s">
        <v>116</v>
      </c>
    </row>
    <row r="10730" spans="1:16" ht="17.25">
      <c r="A10730" s="183" t="s">
        <v>21329</v>
      </c>
      <c r="B10730" s="183" t="s">
        <v>21330</v>
      </c>
      <c r="C10730" s="183" t="s">
        <v>116</v>
      </c>
      <c r="D10730" s="183" t="s">
        <v>117</v>
      </c>
      <c r="E10730" s="184"/>
      <c r="F10730" s="184"/>
      <c r="G10730" s="185"/>
      <c r="H10730" s="185"/>
      <c r="I10730" s="184"/>
      <c r="J10730" s="184"/>
      <c r="K10730" s="185" t="s">
        <v>410</v>
      </c>
      <c r="L10730" s="185"/>
      <c r="M10730" s="186"/>
      <c r="N10730" s="61" t="s">
        <v>410</v>
      </c>
      <c r="P10730" s="175" t="s">
        <v>116</v>
      </c>
    </row>
    <row r="10731" spans="1:16" ht="17.25">
      <c r="A10731" s="183" t="s">
        <v>21331</v>
      </c>
      <c r="B10731" s="183" t="s">
        <v>21332</v>
      </c>
      <c r="C10731" s="183" t="s">
        <v>116</v>
      </c>
      <c r="D10731" s="183" t="s">
        <v>117</v>
      </c>
      <c r="E10731" s="184"/>
      <c r="F10731" s="184"/>
      <c r="G10731" s="185"/>
      <c r="H10731" s="185"/>
      <c r="I10731" s="184"/>
      <c r="J10731" s="184"/>
      <c r="K10731" s="185" t="s">
        <v>410</v>
      </c>
      <c r="L10731" s="185"/>
      <c r="M10731" s="186"/>
      <c r="N10731" s="61" t="s">
        <v>410</v>
      </c>
      <c r="P10731" s="175" t="s">
        <v>116</v>
      </c>
    </row>
    <row r="10732" spans="1:16" ht="17.25">
      <c r="A10732" s="183" t="s">
        <v>21333</v>
      </c>
      <c r="B10732" s="183" t="s">
        <v>21334</v>
      </c>
      <c r="C10732" s="183" t="s">
        <v>116</v>
      </c>
      <c r="D10732" s="183" t="s">
        <v>117</v>
      </c>
      <c r="E10732" s="184"/>
      <c r="F10732" s="184"/>
      <c r="G10732" s="185"/>
      <c r="H10732" s="185"/>
      <c r="I10732" s="184"/>
      <c r="J10732" s="184"/>
      <c r="K10732" s="185" t="s">
        <v>410</v>
      </c>
      <c r="L10732" s="185"/>
      <c r="M10732" s="186"/>
      <c r="N10732" s="61" t="s">
        <v>410</v>
      </c>
      <c r="P10732" s="175" t="s">
        <v>116</v>
      </c>
    </row>
    <row r="10733" spans="1:16" ht="17.25">
      <c r="A10733" s="183" t="s">
        <v>21335</v>
      </c>
      <c r="B10733" s="183" t="s">
        <v>21336</v>
      </c>
      <c r="C10733" s="183" t="s">
        <v>116</v>
      </c>
      <c r="D10733" s="183" t="s">
        <v>117</v>
      </c>
      <c r="E10733" s="184"/>
      <c r="F10733" s="184"/>
      <c r="G10733" s="185"/>
      <c r="H10733" s="185"/>
      <c r="I10733" s="184"/>
      <c r="J10733" s="184"/>
      <c r="K10733" s="185" t="s">
        <v>410</v>
      </c>
      <c r="L10733" s="185"/>
      <c r="M10733" s="186"/>
      <c r="N10733" s="61" t="s">
        <v>410</v>
      </c>
      <c r="P10733" s="175" t="s">
        <v>116</v>
      </c>
    </row>
    <row r="10734" spans="1:16" ht="17.25">
      <c r="A10734" s="183" t="s">
        <v>21337</v>
      </c>
      <c r="B10734" s="183" t="s">
        <v>21338</v>
      </c>
      <c r="C10734" s="183" t="s">
        <v>116</v>
      </c>
      <c r="D10734" s="183" t="s">
        <v>117</v>
      </c>
      <c r="E10734" s="184"/>
      <c r="F10734" s="184"/>
      <c r="G10734" s="185"/>
      <c r="H10734" s="185"/>
      <c r="I10734" s="184"/>
      <c r="J10734" s="184"/>
      <c r="K10734" s="185" t="s">
        <v>410</v>
      </c>
      <c r="L10734" s="185"/>
      <c r="M10734" s="186"/>
      <c r="N10734" s="61" t="s">
        <v>410</v>
      </c>
      <c r="P10734" s="175" t="s">
        <v>116</v>
      </c>
    </row>
    <row r="10735" spans="1:16" ht="17.25">
      <c r="A10735" s="183" t="s">
        <v>21339</v>
      </c>
      <c r="B10735" s="183" t="s">
        <v>21340</v>
      </c>
      <c r="C10735" s="183" t="s">
        <v>116</v>
      </c>
      <c r="D10735" s="183" t="s">
        <v>117</v>
      </c>
      <c r="E10735" s="184"/>
      <c r="F10735" s="184"/>
      <c r="G10735" s="185"/>
      <c r="H10735" s="185"/>
      <c r="I10735" s="184"/>
      <c r="J10735" s="184"/>
      <c r="K10735" s="185" t="s">
        <v>410</v>
      </c>
      <c r="L10735" s="185"/>
      <c r="M10735" s="186"/>
      <c r="N10735" s="61" t="s">
        <v>410</v>
      </c>
      <c r="P10735" s="175" t="s">
        <v>116</v>
      </c>
    </row>
    <row r="10736" spans="1:16" ht="17.25">
      <c r="A10736" s="183" t="s">
        <v>21341</v>
      </c>
      <c r="B10736" s="183" t="s">
        <v>21342</v>
      </c>
      <c r="C10736" s="183" t="s">
        <v>116</v>
      </c>
      <c r="D10736" s="183" t="s">
        <v>117</v>
      </c>
      <c r="E10736" s="184"/>
      <c r="F10736" s="184"/>
      <c r="G10736" s="185"/>
      <c r="H10736" s="185"/>
      <c r="I10736" s="184"/>
      <c r="J10736" s="184"/>
      <c r="K10736" s="185" t="s">
        <v>410</v>
      </c>
      <c r="L10736" s="185"/>
      <c r="M10736" s="186"/>
      <c r="N10736" s="61" t="s">
        <v>410</v>
      </c>
      <c r="P10736" s="175" t="s">
        <v>116</v>
      </c>
    </row>
    <row r="10737" spans="1:16" ht="17.25">
      <c r="A10737" s="183" t="s">
        <v>21343</v>
      </c>
      <c r="B10737" s="183" t="s">
        <v>21344</v>
      </c>
      <c r="C10737" s="183" t="s">
        <v>116</v>
      </c>
      <c r="D10737" s="183" t="s">
        <v>117</v>
      </c>
      <c r="E10737" s="184"/>
      <c r="F10737" s="184"/>
      <c r="G10737" s="185"/>
      <c r="H10737" s="185"/>
      <c r="I10737" s="184"/>
      <c r="J10737" s="184"/>
      <c r="K10737" s="185" t="s">
        <v>410</v>
      </c>
      <c r="L10737" s="185"/>
      <c r="M10737" s="186"/>
      <c r="N10737" s="61" t="s">
        <v>410</v>
      </c>
      <c r="P10737" s="175" t="s">
        <v>116</v>
      </c>
    </row>
    <row r="10738" spans="1:16" ht="17.25">
      <c r="A10738" s="183" t="s">
        <v>21345</v>
      </c>
      <c r="B10738" s="183" t="s">
        <v>21346</v>
      </c>
      <c r="C10738" s="183" t="s">
        <v>116</v>
      </c>
      <c r="D10738" s="183" t="s">
        <v>117</v>
      </c>
      <c r="E10738" s="184">
        <v>565</v>
      </c>
      <c r="F10738" s="184">
        <v>510</v>
      </c>
      <c r="G10738" s="185" t="s">
        <v>137</v>
      </c>
      <c r="H10738" s="185"/>
      <c r="I10738" s="184">
        <v>202.28</v>
      </c>
      <c r="J10738" s="184">
        <v>712.28</v>
      </c>
      <c r="K10738" s="185">
        <v>0</v>
      </c>
      <c r="L10738" s="185"/>
      <c r="M10738" s="186"/>
      <c r="N10738" s="61" t="s">
        <v>51</v>
      </c>
      <c r="P10738" s="175" t="s">
        <v>116</v>
      </c>
    </row>
    <row r="10739" spans="1:16" ht="17.25">
      <c r="A10739" s="183" t="s">
        <v>21347</v>
      </c>
      <c r="B10739" s="183" t="s">
        <v>21348</v>
      </c>
      <c r="C10739" s="183" t="s">
        <v>116</v>
      </c>
      <c r="D10739" s="183" t="s">
        <v>117</v>
      </c>
      <c r="E10739" s="184">
        <v>565</v>
      </c>
      <c r="F10739" s="184">
        <v>510</v>
      </c>
      <c r="G10739" s="185" t="s">
        <v>137</v>
      </c>
      <c r="H10739" s="185"/>
      <c r="I10739" s="184">
        <v>202.28</v>
      </c>
      <c r="J10739" s="184">
        <v>712.28</v>
      </c>
      <c r="K10739" s="185">
        <v>0</v>
      </c>
      <c r="L10739" s="185"/>
      <c r="M10739" s="186"/>
      <c r="N10739" s="61" t="s">
        <v>51</v>
      </c>
      <c r="P10739" s="175" t="s">
        <v>116</v>
      </c>
    </row>
    <row r="10740" spans="1:16" ht="17.25">
      <c r="A10740" s="183" t="s">
        <v>21349</v>
      </c>
      <c r="B10740" s="183" t="s">
        <v>21350</v>
      </c>
      <c r="C10740" s="183" t="s">
        <v>116</v>
      </c>
      <c r="D10740" s="183" t="s">
        <v>117</v>
      </c>
      <c r="E10740" s="184"/>
      <c r="F10740" s="184"/>
      <c r="G10740" s="185"/>
      <c r="H10740" s="185"/>
      <c r="I10740" s="184"/>
      <c r="J10740" s="184"/>
      <c r="K10740" s="185" t="s">
        <v>410</v>
      </c>
      <c r="L10740" s="185"/>
      <c r="M10740" s="186"/>
      <c r="N10740" s="61" t="s">
        <v>410</v>
      </c>
      <c r="P10740" s="175" t="s">
        <v>116</v>
      </c>
    </row>
    <row r="10741" spans="1:16" ht="17.25">
      <c r="A10741" s="183" t="s">
        <v>21351</v>
      </c>
      <c r="B10741" s="183" t="s">
        <v>21352</v>
      </c>
      <c r="C10741" s="183" t="s">
        <v>116</v>
      </c>
      <c r="D10741" s="183" t="s">
        <v>117</v>
      </c>
      <c r="E10741" s="184"/>
      <c r="F10741" s="184"/>
      <c r="G10741" s="185"/>
      <c r="H10741" s="185"/>
      <c r="I10741" s="184"/>
      <c r="J10741" s="184"/>
      <c r="K10741" s="185" t="s">
        <v>410</v>
      </c>
      <c r="L10741" s="185"/>
      <c r="M10741" s="186"/>
      <c r="N10741" s="61" t="s">
        <v>410</v>
      </c>
      <c r="P10741" s="175" t="s">
        <v>116</v>
      </c>
    </row>
    <row r="10742" spans="1:16" ht="17.25">
      <c r="A10742" s="183" t="s">
        <v>21353</v>
      </c>
      <c r="B10742" s="183" t="s">
        <v>21354</v>
      </c>
      <c r="C10742" s="183" t="s">
        <v>116</v>
      </c>
      <c r="D10742" s="183" t="s">
        <v>117</v>
      </c>
      <c r="E10742" s="184"/>
      <c r="F10742" s="184"/>
      <c r="G10742" s="185"/>
      <c r="H10742" s="185"/>
      <c r="I10742" s="184"/>
      <c r="J10742" s="184"/>
      <c r="K10742" s="185" t="s">
        <v>410</v>
      </c>
      <c r="L10742" s="185"/>
      <c r="M10742" s="186"/>
      <c r="N10742" s="61" t="s">
        <v>410</v>
      </c>
      <c r="P10742" s="175" t="s">
        <v>116</v>
      </c>
    </row>
    <row r="10743" spans="1:16" ht="17.25">
      <c r="A10743" s="183" t="s">
        <v>21355</v>
      </c>
      <c r="B10743" s="183" t="s">
        <v>21356</v>
      </c>
      <c r="C10743" s="183" t="s">
        <v>116</v>
      </c>
      <c r="D10743" s="183" t="s">
        <v>117</v>
      </c>
      <c r="E10743" s="184">
        <v>190</v>
      </c>
      <c r="F10743" s="184">
        <v>190</v>
      </c>
      <c r="G10743" s="185"/>
      <c r="H10743" s="185"/>
      <c r="I10743" s="184">
        <v>104.48</v>
      </c>
      <c r="J10743" s="184">
        <v>294.48</v>
      </c>
      <c r="K10743" s="185">
        <v>3</v>
      </c>
      <c r="L10743" s="185"/>
      <c r="M10743" s="186"/>
      <c r="N10743" s="61" t="s">
        <v>51</v>
      </c>
      <c r="P10743" s="175" t="s">
        <v>116</v>
      </c>
    </row>
    <row r="10744" spans="1:16" ht="17.25">
      <c r="A10744" s="183" t="s">
        <v>21357</v>
      </c>
      <c r="B10744" s="183" t="s">
        <v>21358</v>
      </c>
      <c r="C10744" s="183" t="s">
        <v>116</v>
      </c>
      <c r="D10744" s="183" t="s">
        <v>117</v>
      </c>
      <c r="E10744" s="184"/>
      <c r="F10744" s="184"/>
      <c r="G10744" s="185"/>
      <c r="H10744" s="185"/>
      <c r="I10744" s="184"/>
      <c r="J10744" s="184"/>
      <c r="K10744" s="185" t="s">
        <v>410</v>
      </c>
      <c r="L10744" s="185"/>
      <c r="M10744" s="186"/>
      <c r="N10744" s="61" t="s">
        <v>410</v>
      </c>
      <c r="P10744" s="175" t="s">
        <v>116</v>
      </c>
    </row>
    <row r="10745" spans="1:16" ht="17.25">
      <c r="A10745" s="183" t="s">
        <v>21359</v>
      </c>
      <c r="B10745" s="183" t="s">
        <v>21360</v>
      </c>
      <c r="C10745" s="183" t="s">
        <v>116</v>
      </c>
      <c r="D10745" s="183" t="s">
        <v>117</v>
      </c>
      <c r="E10745" s="184"/>
      <c r="F10745" s="184"/>
      <c r="G10745" s="185"/>
      <c r="H10745" s="185"/>
      <c r="I10745" s="184"/>
      <c r="J10745" s="184"/>
      <c r="K10745" s="185" t="s">
        <v>410</v>
      </c>
      <c r="L10745" s="185"/>
      <c r="M10745" s="186"/>
      <c r="N10745" s="61" t="s">
        <v>410</v>
      </c>
      <c r="P10745" s="175" t="s">
        <v>116</v>
      </c>
    </row>
    <row r="10746" spans="1:16" ht="17.25">
      <c r="A10746" s="183" t="s">
        <v>21361</v>
      </c>
      <c r="B10746" s="183" t="s">
        <v>21362</v>
      </c>
      <c r="C10746" s="183" t="s">
        <v>116</v>
      </c>
      <c r="D10746" s="183" t="s">
        <v>117</v>
      </c>
      <c r="E10746" s="184"/>
      <c r="F10746" s="184"/>
      <c r="G10746" s="185"/>
      <c r="H10746" s="185"/>
      <c r="I10746" s="184"/>
      <c r="J10746" s="184"/>
      <c r="K10746" s="185" t="s">
        <v>410</v>
      </c>
      <c r="L10746" s="185"/>
      <c r="M10746" s="186"/>
      <c r="N10746" s="61" t="s">
        <v>410</v>
      </c>
      <c r="P10746" s="175" t="s">
        <v>116</v>
      </c>
    </row>
    <row r="10747" spans="1:16" ht="17.25">
      <c r="A10747" s="183" t="s">
        <v>21363</v>
      </c>
      <c r="B10747" s="183" t="s">
        <v>21364</v>
      </c>
      <c r="C10747" s="183" t="s">
        <v>116</v>
      </c>
      <c r="D10747" s="183" t="s">
        <v>117</v>
      </c>
      <c r="E10747" s="184"/>
      <c r="F10747" s="184"/>
      <c r="G10747" s="185"/>
      <c r="H10747" s="185"/>
      <c r="I10747" s="184"/>
      <c r="J10747" s="184"/>
      <c r="K10747" s="185" t="s">
        <v>410</v>
      </c>
      <c r="L10747" s="185"/>
      <c r="M10747" s="186"/>
      <c r="N10747" s="61" t="s">
        <v>410</v>
      </c>
      <c r="P10747" s="175" t="s">
        <v>116</v>
      </c>
    </row>
    <row r="10748" spans="1:16" ht="17.25">
      <c r="A10748" s="183" t="s">
        <v>21365</v>
      </c>
      <c r="B10748" s="183" t="s">
        <v>21366</v>
      </c>
      <c r="C10748" s="183" t="s">
        <v>116</v>
      </c>
      <c r="D10748" s="183" t="s">
        <v>117</v>
      </c>
      <c r="E10748" s="184"/>
      <c r="F10748" s="184"/>
      <c r="G10748" s="185"/>
      <c r="H10748" s="185"/>
      <c r="I10748" s="184"/>
      <c r="J10748" s="184"/>
      <c r="K10748" s="185" t="s">
        <v>410</v>
      </c>
      <c r="L10748" s="185"/>
      <c r="M10748" s="186"/>
      <c r="N10748" s="61" t="s">
        <v>410</v>
      </c>
      <c r="P10748" s="175" t="s">
        <v>116</v>
      </c>
    </row>
    <row r="10749" spans="1:16" ht="17.25">
      <c r="A10749" s="183" t="s">
        <v>21367</v>
      </c>
      <c r="B10749" s="183" t="s">
        <v>21368</v>
      </c>
      <c r="C10749" s="183" t="s">
        <v>116</v>
      </c>
      <c r="D10749" s="183" t="s">
        <v>117</v>
      </c>
      <c r="E10749" s="184"/>
      <c r="F10749" s="184"/>
      <c r="G10749" s="185"/>
      <c r="H10749" s="185"/>
      <c r="I10749" s="184"/>
      <c r="J10749" s="184"/>
      <c r="K10749" s="185" t="s">
        <v>410</v>
      </c>
      <c r="L10749" s="185"/>
      <c r="M10749" s="186"/>
      <c r="N10749" s="61" t="s">
        <v>410</v>
      </c>
      <c r="P10749" s="175" t="s">
        <v>116</v>
      </c>
    </row>
    <row r="10750" spans="1:16" ht="17.25">
      <c r="A10750" s="183" t="s">
        <v>21369</v>
      </c>
      <c r="B10750" s="183" t="s">
        <v>21370</v>
      </c>
      <c r="C10750" s="183" t="s">
        <v>116</v>
      </c>
      <c r="D10750" s="183" t="s">
        <v>117</v>
      </c>
      <c r="E10750" s="184"/>
      <c r="F10750" s="184"/>
      <c r="G10750" s="185"/>
      <c r="H10750" s="185"/>
      <c r="I10750" s="184"/>
      <c r="J10750" s="184"/>
      <c r="K10750" s="185" t="s">
        <v>410</v>
      </c>
      <c r="L10750" s="185"/>
      <c r="M10750" s="186"/>
      <c r="N10750" s="61" t="s">
        <v>410</v>
      </c>
      <c r="P10750" s="175" t="s">
        <v>116</v>
      </c>
    </row>
    <row r="10751" spans="1:16" ht="17.25">
      <c r="A10751" s="183" t="s">
        <v>21371</v>
      </c>
      <c r="B10751" s="183" t="s">
        <v>21372</v>
      </c>
      <c r="C10751" s="183" t="s">
        <v>116</v>
      </c>
      <c r="D10751" s="183" t="s">
        <v>117</v>
      </c>
      <c r="E10751" s="184"/>
      <c r="F10751" s="184"/>
      <c r="G10751" s="185"/>
      <c r="H10751" s="185"/>
      <c r="I10751" s="184"/>
      <c r="J10751" s="184"/>
      <c r="K10751" s="185" t="s">
        <v>410</v>
      </c>
      <c r="L10751" s="185"/>
      <c r="M10751" s="186"/>
      <c r="N10751" s="61" t="s">
        <v>410</v>
      </c>
      <c r="P10751" s="175" t="s">
        <v>116</v>
      </c>
    </row>
    <row r="10752" spans="1:16" ht="17.25">
      <c r="A10752" s="183" t="s">
        <v>21373</v>
      </c>
      <c r="B10752" s="183" t="s">
        <v>21374</v>
      </c>
      <c r="C10752" s="183" t="s">
        <v>116</v>
      </c>
      <c r="D10752" s="183" t="s">
        <v>117</v>
      </c>
      <c r="E10752" s="184"/>
      <c r="F10752" s="184"/>
      <c r="G10752" s="185"/>
      <c r="H10752" s="185"/>
      <c r="I10752" s="184"/>
      <c r="J10752" s="184"/>
      <c r="K10752" s="185" t="s">
        <v>410</v>
      </c>
      <c r="L10752" s="185"/>
      <c r="M10752" s="186"/>
      <c r="N10752" s="61" t="s">
        <v>410</v>
      </c>
      <c r="P10752" s="175" t="s">
        <v>116</v>
      </c>
    </row>
    <row r="10753" spans="1:16" ht="17.25">
      <c r="A10753" s="183" t="s">
        <v>21375</v>
      </c>
      <c r="B10753" s="183" t="s">
        <v>21376</v>
      </c>
      <c r="C10753" s="183" t="s">
        <v>116</v>
      </c>
      <c r="D10753" s="183" t="s">
        <v>117</v>
      </c>
      <c r="E10753" s="184"/>
      <c r="F10753" s="184"/>
      <c r="G10753" s="185"/>
      <c r="H10753" s="185"/>
      <c r="I10753" s="184"/>
      <c r="J10753" s="184"/>
      <c r="K10753" s="185" t="s">
        <v>410</v>
      </c>
      <c r="L10753" s="185"/>
      <c r="M10753" s="186"/>
      <c r="N10753" s="61" t="s">
        <v>410</v>
      </c>
      <c r="P10753" s="175" t="s">
        <v>116</v>
      </c>
    </row>
    <row r="10754" spans="1:16" ht="17.25">
      <c r="A10754" s="183" t="s">
        <v>21377</v>
      </c>
      <c r="B10754" s="183" t="s">
        <v>21378</v>
      </c>
      <c r="C10754" s="183" t="s">
        <v>116</v>
      </c>
      <c r="D10754" s="183" t="s">
        <v>117</v>
      </c>
      <c r="E10754" s="184"/>
      <c r="F10754" s="184"/>
      <c r="G10754" s="185"/>
      <c r="H10754" s="185"/>
      <c r="I10754" s="184"/>
      <c r="J10754" s="184"/>
      <c r="K10754" s="185" t="s">
        <v>410</v>
      </c>
      <c r="L10754" s="185"/>
      <c r="M10754" s="186"/>
      <c r="N10754" s="61" t="s">
        <v>410</v>
      </c>
      <c r="P10754" s="175" t="s">
        <v>116</v>
      </c>
    </row>
    <row r="10755" spans="1:16" ht="17.25">
      <c r="A10755" s="183" t="s">
        <v>21379</v>
      </c>
      <c r="B10755" s="183" t="s">
        <v>21380</v>
      </c>
      <c r="C10755" s="183" t="s">
        <v>116</v>
      </c>
      <c r="D10755" s="183" t="s">
        <v>117</v>
      </c>
      <c r="E10755" s="184"/>
      <c r="F10755" s="184"/>
      <c r="G10755" s="185"/>
      <c r="H10755" s="185"/>
      <c r="I10755" s="184"/>
      <c r="J10755" s="184"/>
      <c r="K10755" s="185" t="s">
        <v>410</v>
      </c>
      <c r="L10755" s="185"/>
      <c r="M10755" s="186"/>
      <c r="N10755" s="61" t="s">
        <v>410</v>
      </c>
      <c r="P10755" s="175" t="s">
        <v>116</v>
      </c>
    </row>
    <row r="10756" spans="1:16" ht="17.25">
      <c r="A10756" s="183" t="s">
        <v>21381</v>
      </c>
      <c r="B10756" s="183" t="s">
        <v>21382</v>
      </c>
      <c r="C10756" s="183" t="s">
        <v>116</v>
      </c>
      <c r="D10756" s="183" t="s">
        <v>117</v>
      </c>
      <c r="E10756" s="184"/>
      <c r="F10756" s="184"/>
      <c r="G10756" s="185"/>
      <c r="H10756" s="185"/>
      <c r="I10756" s="184"/>
      <c r="J10756" s="184"/>
      <c r="K10756" s="185" t="s">
        <v>410</v>
      </c>
      <c r="L10756" s="185"/>
      <c r="M10756" s="186"/>
      <c r="N10756" s="61" t="s">
        <v>410</v>
      </c>
      <c r="P10756" s="175" t="s">
        <v>116</v>
      </c>
    </row>
    <row r="10757" spans="1:16" ht="17.25">
      <c r="A10757" s="183" t="s">
        <v>21383</v>
      </c>
      <c r="B10757" s="183" t="s">
        <v>21384</v>
      </c>
      <c r="C10757" s="183" t="s">
        <v>116</v>
      </c>
      <c r="D10757" s="183" t="s">
        <v>117</v>
      </c>
      <c r="E10757" s="184"/>
      <c r="F10757" s="184"/>
      <c r="G10757" s="185"/>
      <c r="H10757" s="185"/>
      <c r="I10757" s="184"/>
      <c r="J10757" s="184"/>
      <c r="K10757" s="183" t="s">
        <v>410</v>
      </c>
      <c r="L10757" s="183"/>
      <c r="M10757" s="186"/>
      <c r="N10757" s="61" t="s">
        <v>410</v>
      </c>
      <c r="P10757" s="175" t="s">
        <v>116</v>
      </c>
    </row>
    <row r="10758" spans="1:16" ht="17.25">
      <c r="A10758" s="183" t="s">
        <v>21385</v>
      </c>
      <c r="B10758" s="183" t="s">
        <v>21386</v>
      </c>
      <c r="C10758" s="183" t="s">
        <v>116</v>
      </c>
      <c r="D10758" s="183" t="s">
        <v>117</v>
      </c>
      <c r="E10758" s="184"/>
      <c r="F10758" s="184"/>
      <c r="G10758" s="185"/>
      <c r="H10758" s="185"/>
      <c r="I10758" s="184"/>
      <c r="J10758" s="184"/>
      <c r="K10758" s="185" t="s">
        <v>410</v>
      </c>
      <c r="L10758" s="185"/>
      <c r="M10758" s="186"/>
      <c r="N10758" s="61" t="s">
        <v>410</v>
      </c>
      <c r="P10758" s="175" t="s">
        <v>116</v>
      </c>
    </row>
    <row r="10759" spans="1:16" ht="17.25">
      <c r="A10759" s="183" t="s">
        <v>21387</v>
      </c>
      <c r="B10759" s="183" t="s">
        <v>21388</v>
      </c>
      <c r="C10759" s="183" t="s">
        <v>116</v>
      </c>
      <c r="D10759" s="183" t="s">
        <v>117</v>
      </c>
      <c r="E10759" s="184"/>
      <c r="F10759" s="184"/>
      <c r="G10759" s="185"/>
      <c r="H10759" s="185"/>
      <c r="I10759" s="184"/>
      <c r="J10759" s="184"/>
      <c r="K10759" s="185" t="s">
        <v>410</v>
      </c>
      <c r="L10759" s="185"/>
      <c r="M10759" s="186"/>
      <c r="N10759" s="61" t="s">
        <v>410</v>
      </c>
      <c r="P10759" s="175" t="s">
        <v>116</v>
      </c>
    </row>
    <row r="10760" spans="1:16" ht="17.25">
      <c r="A10760" s="183" t="s">
        <v>21389</v>
      </c>
      <c r="B10760" s="183" t="s">
        <v>21390</v>
      </c>
      <c r="C10760" s="183" t="s">
        <v>116</v>
      </c>
      <c r="D10760" s="183" t="s">
        <v>117</v>
      </c>
      <c r="E10760" s="184"/>
      <c r="F10760" s="184"/>
      <c r="G10760" s="185"/>
      <c r="H10760" s="185"/>
      <c r="I10760" s="184"/>
      <c r="J10760" s="184"/>
      <c r="K10760" s="185" t="s">
        <v>410</v>
      </c>
      <c r="L10760" s="185"/>
      <c r="M10760" s="186"/>
      <c r="N10760" s="61" t="s">
        <v>410</v>
      </c>
      <c r="P10760" s="175" t="s">
        <v>116</v>
      </c>
    </row>
    <row r="10761" spans="1:16" ht="17.25">
      <c r="A10761" s="183" t="s">
        <v>21391</v>
      </c>
      <c r="B10761" s="183" t="s">
        <v>21392</v>
      </c>
      <c r="C10761" s="183" t="s">
        <v>116</v>
      </c>
      <c r="D10761" s="183" t="s">
        <v>117</v>
      </c>
      <c r="E10761" s="184"/>
      <c r="F10761" s="184"/>
      <c r="G10761" s="185"/>
      <c r="H10761" s="185"/>
      <c r="I10761" s="184"/>
      <c r="J10761" s="184"/>
      <c r="K10761" s="185" t="s">
        <v>410</v>
      </c>
      <c r="L10761" s="185"/>
      <c r="M10761" s="186"/>
      <c r="N10761" s="61" t="s">
        <v>410</v>
      </c>
      <c r="P10761" s="175" t="s">
        <v>116</v>
      </c>
    </row>
    <row r="10762" spans="1:16" ht="17.25">
      <c r="A10762" s="183" t="s">
        <v>21393</v>
      </c>
      <c r="B10762" s="183" t="s">
        <v>21394</v>
      </c>
      <c r="C10762" s="183" t="s">
        <v>116</v>
      </c>
      <c r="D10762" s="183" t="s">
        <v>117</v>
      </c>
      <c r="E10762" s="184"/>
      <c r="F10762" s="184"/>
      <c r="G10762" s="185"/>
      <c r="H10762" s="185"/>
      <c r="I10762" s="184"/>
      <c r="J10762" s="184"/>
      <c r="K10762" s="185" t="s">
        <v>410</v>
      </c>
      <c r="L10762" s="185"/>
      <c r="M10762" s="186"/>
      <c r="N10762" s="61" t="s">
        <v>410</v>
      </c>
      <c r="P10762" s="175" t="s">
        <v>116</v>
      </c>
    </row>
    <row r="10763" spans="1:16" ht="17.25">
      <c r="A10763" s="183" t="s">
        <v>21395</v>
      </c>
      <c r="B10763" s="183" t="s">
        <v>21396</v>
      </c>
      <c r="C10763" s="183" t="s">
        <v>116</v>
      </c>
      <c r="D10763" s="183" t="s">
        <v>117</v>
      </c>
      <c r="E10763" s="184"/>
      <c r="F10763" s="184"/>
      <c r="G10763" s="185"/>
      <c r="H10763" s="185"/>
      <c r="I10763" s="184"/>
      <c r="J10763" s="184"/>
      <c r="K10763" s="185" t="s">
        <v>410</v>
      </c>
      <c r="L10763" s="185"/>
      <c r="M10763" s="186"/>
      <c r="N10763" s="61" t="s">
        <v>410</v>
      </c>
      <c r="P10763" s="175" t="s">
        <v>116</v>
      </c>
    </row>
    <row r="10764" spans="1:16" ht="17.25">
      <c r="A10764" s="183" t="s">
        <v>21397</v>
      </c>
      <c r="B10764" s="183" t="s">
        <v>21398</v>
      </c>
      <c r="C10764" s="183" t="s">
        <v>116</v>
      </c>
      <c r="D10764" s="183" t="s">
        <v>117</v>
      </c>
      <c r="E10764" s="184">
        <v>484</v>
      </c>
      <c r="F10764" s="184">
        <v>450</v>
      </c>
      <c r="G10764" s="185" t="s">
        <v>494</v>
      </c>
      <c r="H10764" s="185"/>
      <c r="I10764" s="184">
        <v>233.69</v>
      </c>
      <c r="J10764" s="184">
        <v>683.69</v>
      </c>
      <c r="K10764" s="185">
        <v>0</v>
      </c>
      <c r="L10764" s="185"/>
      <c r="M10764" s="186"/>
      <c r="N10764" s="61" t="s">
        <v>51</v>
      </c>
      <c r="P10764" s="175" t="s">
        <v>116</v>
      </c>
    </row>
    <row r="10765" spans="1:16" ht="17.25">
      <c r="A10765" s="183" t="s">
        <v>21399</v>
      </c>
      <c r="B10765" s="183" t="s">
        <v>21400</v>
      </c>
      <c r="C10765" s="183" t="s">
        <v>116</v>
      </c>
      <c r="D10765" s="183" t="s">
        <v>117</v>
      </c>
      <c r="E10765" s="184">
        <v>477</v>
      </c>
      <c r="F10765" s="184">
        <v>477</v>
      </c>
      <c r="G10765" s="185"/>
      <c r="H10765" s="185"/>
      <c r="I10765" s="184">
        <v>191.48</v>
      </c>
      <c r="J10765" s="184">
        <v>668.48</v>
      </c>
      <c r="K10765" s="185">
        <v>0</v>
      </c>
      <c r="L10765" s="185"/>
      <c r="M10765" s="186"/>
      <c r="N10765" s="61" t="s">
        <v>51</v>
      </c>
      <c r="P10765" s="175" t="s">
        <v>116</v>
      </c>
    </row>
    <row r="10766" spans="1:16" ht="17.25">
      <c r="A10766" s="183" t="s">
        <v>21401</v>
      </c>
      <c r="B10766" s="183" t="s">
        <v>21402</v>
      </c>
      <c r="C10766" s="183" t="s">
        <v>116</v>
      </c>
      <c r="D10766" s="183" t="s">
        <v>117</v>
      </c>
      <c r="E10766" s="184">
        <v>477</v>
      </c>
      <c r="F10766" s="184">
        <v>440</v>
      </c>
      <c r="G10766" s="185" t="s">
        <v>494</v>
      </c>
      <c r="H10766" s="185"/>
      <c r="I10766" s="184">
        <v>191.48</v>
      </c>
      <c r="J10766" s="184">
        <v>631.48</v>
      </c>
      <c r="K10766" s="185">
        <v>0</v>
      </c>
      <c r="L10766" s="185"/>
      <c r="M10766" s="186"/>
      <c r="N10766" s="61" t="s">
        <v>51</v>
      </c>
      <c r="P10766" s="175" t="s">
        <v>116</v>
      </c>
    </row>
    <row r="10767" spans="1:16" ht="17.25">
      <c r="A10767" s="183" t="s">
        <v>21403</v>
      </c>
      <c r="B10767" s="183" t="s">
        <v>21404</v>
      </c>
      <c r="C10767" s="183" t="s">
        <v>116</v>
      </c>
      <c r="D10767" s="183" t="s">
        <v>117</v>
      </c>
      <c r="E10767" s="184"/>
      <c r="F10767" s="184"/>
      <c r="G10767" s="185"/>
      <c r="H10767" s="185"/>
      <c r="I10767" s="184"/>
      <c r="J10767" s="184"/>
      <c r="K10767" s="185" t="s">
        <v>410</v>
      </c>
      <c r="L10767" s="185"/>
      <c r="M10767" s="186"/>
      <c r="N10767" s="61" t="s">
        <v>410</v>
      </c>
      <c r="P10767" s="175" t="s">
        <v>116</v>
      </c>
    </row>
    <row r="10768" spans="1:16" ht="17.25">
      <c r="A10768" s="183" t="s">
        <v>21405</v>
      </c>
      <c r="B10768" s="183" t="s">
        <v>21406</v>
      </c>
      <c r="C10768" s="183" t="s">
        <v>116</v>
      </c>
      <c r="D10768" s="183" t="s">
        <v>117</v>
      </c>
      <c r="E10768" s="184"/>
      <c r="F10768" s="184"/>
      <c r="G10768" s="185"/>
      <c r="H10768" s="185"/>
      <c r="I10768" s="184"/>
      <c r="J10768" s="184"/>
      <c r="K10768" s="185" t="s">
        <v>410</v>
      </c>
      <c r="L10768" s="185"/>
      <c r="M10768" s="186"/>
      <c r="N10768" s="61" t="s">
        <v>410</v>
      </c>
      <c r="P10768" s="175" t="s">
        <v>116</v>
      </c>
    </row>
    <row r="10769" spans="1:16" ht="17.25">
      <c r="A10769" s="183" t="s">
        <v>21407</v>
      </c>
      <c r="B10769" s="183" t="s">
        <v>21408</v>
      </c>
      <c r="C10769" s="183" t="s">
        <v>116</v>
      </c>
      <c r="D10769" s="183" t="s">
        <v>117</v>
      </c>
      <c r="E10769" s="184"/>
      <c r="F10769" s="184"/>
      <c r="G10769" s="185"/>
      <c r="H10769" s="185"/>
      <c r="I10769" s="184"/>
      <c r="J10769" s="184"/>
      <c r="K10769" s="185" t="s">
        <v>410</v>
      </c>
      <c r="L10769" s="185"/>
      <c r="M10769" s="186"/>
      <c r="N10769" s="61" t="s">
        <v>410</v>
      </c>
      <c r="P10769" s="175" t="s">
        <v>116</v>
      </c>
    </row>
    <row r="10770" spans="1:16" ht="17.25">
      <c r="A10770" s="183" t="s">
        <v>21409</v>
      </c>
      <c r="B10770" s="183" t="s">
        <v>21410</v>
      </c>
      <c r="C10770" s="183" t="s">
        <v>116</v>
      </c>
      <c r="D10770" s="183" t="s">
        <v>117</v>
      </c>
      <c r="E10770" s="184"/>
      <c r="F10770" s="184"/>
      <c r="G10770" s="185"/>
      <c r="H10770" s="185"/>
      <c r="I10770" s="184"/>
      <c r="J10770" s="184"/>
      <c r="K10770" s="185" t="s">
        <v>410</v>
      </c>
      <c r="L10770" s="185"/>
      <c r="M10770" s="186"/>
      <c r="N10770" s="61" t="s">
        <v>410</v>
      </c>
      <c r="P10770" s="175" t="s">
        <v>116</v>
      </c>
    </row>
    <row r="10771" spans="1:16" ht="17.25">
      <c r="A10771" s="183" t="s">
        <v>21411</v>
      </c>
      <c r="B10771" s="183" t="s">
        <v>21412</v>
      </c>
      <c r="C10771" s="183" t="s">
        <v>116</v>
      </c>
      <c r="D10771" s="183" t="s">
        <v>117</v>
      </c>
      <c r="E10771" s="184"/>
      <c r="F10771" s="184"/>
      <c r="G10771" s="185"/>
      <c r="H10771" s="185"/>
      <c r="I10771" s="184"/>
      <c r="J10771" s="184"/>
      <c r="K10771" s="185" t="s">
        <v>410</v>
      </c>
      <c r="L10771" s="185"/>
      <c r="M10771" s="186"/>
      <c r="N10771" s="61" t="s">
        <v>410</v>
      </c>
      <c r="P10771" s="175" t="s">
        <v>116</v>
      </c>
    </row>
    <row r="10772" spans="1:16" ht="17.25">
      <c r="A10772" s="183" t="s">
        <v>21413</v>
      </c>
      <c r="B10772" s="183" t="s">
        <v>21414</v>
      </c>
      <c r="C10772" s="183" t="s">
        <v>116</v>
      </c>
      <c r="D10772" s="183" t="s">
        <v>117</v>
      </c>
      <c r="E10772" s="184"/>
      <c r="F10772" s="184"/>
      <c r="G10772" s="185"/>
      <c r="H10772" s="185"/>
      <c r="I10772" s="184"/>
      <c r="J10772" s="184"/>
      <c r="K10772" s="185" t="s">
        <v>410</v>
      </c>
      <c r="L10772" s="185"/>
      <c r="M10772" s="186"/>
      <c r="N10772" s="61" t="s">
        <v>410</v>
      </c>
      <c r="P10772" s="175" t="s">
        <v>116</v>
      </c>
    </row>
    <row r="10773" spans="1:16" ht="17.25">
      <c r="A10773" s="183" t="s">
        <v>21415</v>
      </c>
      <c r="B10773" s="183" t="s">
        <v>21416</v>
      </c>
      <c r="C10773" s="183" t="s">
        <v>116</v>
      </c>
      <c r="D10773" s="183" t="s">
        <v>117</v>
      </c>
      <c r="E10773" s="184"/>
      <c r="F10773" s="184"/>
      <c r="G10773" s="185"/>
      <c r="H10773" s="185"/>
      <c r="I10773" s="184"/>
      <c r="J10773" s="184"/>
      <c r="K10773" s="185" t="s">
        <v>410</v>
      </c>
      <c r="L10773" s="185"/>
      <c r="M10773" s="186"/>
      <c r="N10773" s="61" t="s">
        <v>410</v>
      </c>
      <c r="P10773" s="175" t="s">
        <v>116</v>
      </c>
    </row>
    <row r="10774" spans="1:16" ht="17.25">
      <c r="A10774" s="183" t="s">
        <v>21417</v>
      </c>
      <c r="B10774" s="183" t="s">
        <v>21418</v>
      </c>
      <c r="C10774" s="183" t="s">
        <v>116</v>
      </c>
      <c r="D10774" s="183" t="s">
        <v>117</v>
      </c>
      <c r="E10774" s="184"/>
      <c r="F10774" s="184"/>
      <c r="G10774" s="185"/>
      <c r="H10774" s="185"/>
      <c r="I10774" s="184"/>
      <c r="J10774" s="184"/>
      <c r="K10774" s="185" t="s">
        <v>410</v>
      </c>
      <c r="L10774" s="185"/>
      <c r="M10774" s="186"/>
      <c r="N10774" s="61" t="s">
        <v>410</v>
      </c>
      <c r="P10774" s="175" t="s">
        <v>116</v>
      </c>
    </row>
    <row r="10775" spans="1:16" ht="17.25">
      <c r="A10775" s="183" t="s">
        <v>21419</v>
      </c>
      <c r="B10775" s="183" t="s">
        <v>7708</v>
      </c>
      <c r="C10775" s="183" t="s">
        <v>116</v>
      </c>
      <c r="D10775" s="183" t="s">
        <v>117</v>
      </c>
      <c r="E10775" s="184"/>
      <c r="F10775" s="184"/>
      <c r="G10775" s="185"/>
      <c r="H10775" s="185"/>
      <c r="I10775" s="184"/>
      <c r="J10775" s="184"/>
      <c r="K10775" s="185" t="s">
        <v>410</v>
      </c>
      <c r="L10775" s="185"/>
      <c r="M10775" s="186"/>
      <c r="N10775" s="61" t="s">
        <v>410</v>
      </c>
      <c r="P10775" s="175" t="s">
        <v>116</v>
      </c>
    </row>
    <row r="10776" spans="1:16" ht="17.25">
      <c r="A10776" s="183" t="s">
        <v>21420</v>
      </c>
      <c r="B10776" s="183" t="s">
        <v>7712</v>
      </c>
      <c r="C10776" s="183" t="s">
        <v>116</v>
      </c>
      <c r="D10776" s="183" t="s">
        <v>117</v>
      </c>
      <c r="E10776" s="184"/>
      <c r="F10776" s="184"/>
      <c r="G10776" s="185"/>
      <c r="H10776" s="185"/>
      <c r="I10776" s="184"/>
      <c r="J10776" s="184"/>
      <c r="K10776" s="185" t="s">
        <v>410</v>
      </c>
      <c r="L10776" s="185"/>
      <c r="M10776" s="186"/>
      <c r="N10776" s="61" t="s">
        <v>410</v>
      </c>
      <c r="P10776" s="175" t="s">
        <v>116</v>
      </c>
    </row>
    <row r="10777" spans="1:16" ht="17.25">
      <c r="A10777" s="183" t="s">
        <v>21421</v>
      </c>
      <c r="B10777" s="183" t="s">
        <v>21422</v>
      </c>
      <c r="C10777" s="183" t="s">
        <v>116</v>
      </c>
      <c r="D10777" s="183" t="s">
        <v>117</v>
      </c>
      <c r="E10777" s="184"/>
      <c r="F10777" s="184"/>
      <c r="G10777" s="185"/>
      <c r="H10777" s="185"/>
      <c r="I10777" s="184"/>
      <c r="J10777" s="184"/>
      <c r="K10777" s="185" t="s">
        <v>410</v>
      </c>
      <c r="L10777" s="185"/>
      <c r="M10777" s="186"/>
      <c r="N10777" s="61" t="s">
        <v>410</v>
      </c>
      <c r="P10777" s="175" t="s">
        <v>116</v>
      </c>
    </row>
    <row r="10778" spans="1:16" ht="17.25">
      <c r="A10778" s="183" t="s">
        <v>21423</v>
      </c>
      <c r="B10778" s="183" t="s">
        <v>21424</v>
      </c>
      <c r="C10778" s="183" t="s">
        <v>116</v>
      </c>
      <c r="D10778" s="183" t="s">
        <v>117</v>
      </c>
      <c r="E10778" s="184"/>
      <c r="F10778" s="184"/>
      <c r="G10778" s="185"/>
      <c r="H10778" s="185"/>
      <c r="I10778" s="184"/>
      <c r="J10778" s="184"/>
      <c r="K10778" s="185" t="s">
        <v>410</v>
      </c>
      <c r="L10778" s="185"/>
      <c r="M10778" s="186"/>
      <c r="N10778" s="61" t="s">
        <v>410</v>
      </c>
      <c r="P10778" s="175" t="s">
        <v>116</v>
      </c>
    </row>
    <row r="10779" spans="1:16" ht="17.25">
      <c r="A10779" s="183" t="s">
        <v>21425</v>
      </c>
      <c r="B10779" s="183" t="s">
        <v>21426</v>
      </c>
      <c r="C10779" s="183" t="s">
        <v>116</v>
      </c>
      <c r="D10779" s="183" t="s">
        <v>117</v>
      </c>
      <c r="E10779" s="184">
        <v>314</v>
      </c>
      <c r="F10779" s="184">
        <v>314</v>
      </c>
      <c r="G10779" s="185"/>
      <c r="H10779" s="185"/>
      <c r="I10779" s="184">
        <v>89.63</v>
      </c>
      <c r="J10779" s="184">
        <v>403.63</v>
      </c>
      <c r="K10779" s="185">
        <v>23</v>
      </c>
      <c r="L10779" s="185"/>
      <c r="M10779" s="186"/>
      <c r="N10779" s="61" t="s">
        <v>51</v>
      </c>
      <c r="P10779" s="175" t="s">
        <v>116</v>
      </c>
    </row>
    <row r="10780" spans="1:16" ht="17.25">
      <c r="A10780" s="183" t="s">
        <v>21427</v>
      </c>
      <c r="B10780" s="183" t="s">
        <v>21428</v>
      </c>
      <c r="C10780" s="183" t="s">
        <v>116</v>
      </c>
      <c r="D10780" s="183" t="s">
        <v>117</v>
      </c>
      <c r="E10780" s="184"/>
      <c r="F10780" s="184"/>
      <c r="G10780" s="185"/>
      <c r="H10780" s="185"/>
      <c r="I10780" s="184"/>
      <c r="J10780" s="184"/>
      <c r="K10780" s="185" t="s">
        <v>410</v>
      </c>
      <c r="L10780" s="185"/>
      <c r="M10780" s="186"/>
      <c r="N10780" s="61" t="s">
        <v>410</v>
      </c>
      <c r="P10780" s="175" t="s">
        <v>116</v>
      </c>
    </row>
    <row r="10781" spans="1:16" ht="17.25">
      <c r="A10781" s="183" t="s">
        <v>21429</v>
      </c>
      <c r="B10781" s="183" t="s">
        <v>21430</v>
      </c>
      <c r="C10781" s="183" t="s">
        <v>116</v>
      </c>
      <c r="D10781" s="183" t="s">
        <v>117</v>
      </c>
      <c r="E10781" s="184"/>
      <c r="F10781" s="184"/>
      <c r="G10781" s="185"/>
      <c r="H10781" s="185"/>
      <c r="I10781" s="184"/>
      <c r="J10781" s="184"/>
      <c r="K10781" s="185" t="s">
        <v>410</v>
      </c>
      <c r="L10781" s="185"/>
      <c r="M10781" s="186"/>
      <c r="N10781" s="61" t="s">
        <v>410</v>
      </c>
      <c r="P10781" s="175" t="s">
        <v>116</v>
      </c>
    </row>
    <row r="10782" spans="1:16" ht="17.25">
      <c r="A10782" s="183" t="s">
        <v>21431</v>
      </c>
      <c r="B10782" s="183" t="s">
        <v>21432</v>
      </c>
      <c r="C10782" s="183" t="s">
        <v>116</v>
      </c>
      <c r="D10782" s="183" t="s">
        <v>117</v>
      </c>
      <c r="E10782" s="184"/>
      <c r="F10782" s="184"/>
      <c r="G10782" s="185"/>
      <c r="H10782" s="185"/>
      <c r="I10782" s="184"/>
      <c r="J10782" s="184"/>
      <c r="K10782" s="185" t="s">
        <v>410</v>
      </c>
      <c r="L10782" s="185"/>
      <c r="M10782" s="186"/>
      <c r="N10782" s="61" t="s">
        <v>410</v>
      </c>
      <c r="P10782" s="175" t="s">
        <v>116</v>
      </c>
    </row>
    <row r="10783" spans="1:16" ht="17.25">
      <c r="A10783" s="183" t="s">
        <v>21433</v>
      </c>
      <c r="B10783" s="183" t="s">
        <v>21434</v>
      </c>
      <c r="C10783" s="183" t="s">
        <v>116</v>
      </c>
      <c r="D10783" s="183" t="s">
        <v>117</v>
      </c>
      <c r="E10783" s="184"/>
      <c r="F10783" s="184"/>
      <c r="G10783" s="185"/>
      <c r="H10783" s="185"/>
      <c r="I10783" s="184"/>
      <c r="J10783" s="184"/>
      <c r="K10783" s="185" t="s">
        <v>410</v>
      </c>
      <c r="L10783" s="185"/>
      <c r="M10783" s="186"/>
      <c r="N10783" s="61" t="s">
        <v>410</v>
      </c>
      <c r="P10783" s="175" t="s">
        <v>116</v>
      </c>
    </row>
    <row r="10784" spans="1:16" ht="17.25">
      <c r="A10784" s="183" t="s">
        <v>21435</v>
      </c>
      <c r="B10784" s="183" t="s">
        <v>21436</v>
      </c>
      <c r="C10784" s="183" t="s">
        <v>116</v>
      </c>
      <c r="D10784" s="183" t="s">
        <v>117</v>
      </c>
      <c r="E10784" s="184"/>
      <c r="F10784" s="184"/>
      <c r="G10784" s="185"/>
      <c r="H10784" s="185"/>
      <c r="I10784" s="184"/>
      <c r="J10784" s="184"/>
      <c r="K10784" s="185" t="s">
        <v>410</v>
      </c>
      <c r="L10784" s="185"/>
      <c r="M10784" s="186"/>
      <c r="N10784" s="61" t="s">
        <v>410</v>
      </c>
      <c r="P10784" s="175" t="s">
        <v>116</v>
      </c>
    </row>
    <row r="10785" spans="1:16" ht="17.25">
      <c r="A10785" s="183" t="s">
        <v>21437</v>
      </c>
      <c r="B10785" s="183" t="s">
        <v>21438</v>
      </c>
      <c r="C10785" s="183" t="s">
        <v>116</v>
      </c>
      <c r="D10785" s="183" t="s">
        <v>117</v>
      </c>
      <c r="E10785" s="184"/>
      <c r="F10785" s="184"/>
      <c r="G10785" s="185"/>
      <c r="H10785" s="185"/>
      <c r="I10785" s="184"/>
      <c r="J10785" s="184"/>
      <c r="K10785" s="185" t="s">
        <v>410</v>
      </c>
      <c r="L10785" s="185"/>
      <c r="M10785" s="186"/>
      <c r="N10785" s="61" t="s">
        <v>410</v>
      </c>
      <c r="P10785" s="175" t="s">
        <v>116</v>
      </c>
    </row>
    <row r="10786" spans="1:16" ht="17.25">
      <c r="A10786" s="183" t="s">
        <v>21439</v>
      </c>
      <c r="B10786" s="183" t="s">
        <v>21438</v>
      </c>
      <c r="C10786" s="183" t="s">
        <v>116</v>
      </c>
      <c r="D10786" s="183" t="s">
        <v>117</v>
      </c>
      <c r="E10786" s="184"/>
      <c r="F10786" s="184"/>
      <c r="G10786" s="185"/>
      <c r="H10786" s="185"/>
      <c r="I10786" s="184"/>
      <c r="J10786" s="184"/>
      <c r="K10786" s="185" t="s">
        <v>410</v>
      </c>
      <c r="L10786" s="185"/>
      <c r="M10786" s="186"/>
      <c r="N10786" s="61" t="s">
        <v>410</v>
      </c>
      <c r="P10786" s="175" t="s">
        <v>116</v>
      </c>
    </row>
    <row r="10787" spans="1:16" ht="17.25">
      <c r="A10787" s="183" t="s">
        <v>21440</v>
      </c>
      <c r="B10787" s="183" t="s">
        <v>7706</v>
      </c>
      <c r="C10787" s="183" t="s">
        <v>116</v>
      </c>
      <c r="D10787" s="183" t="s">
        <v>117</v>
      </c>
      <c r="E10787" s="184"/>
      <c r="F10787" s="184"/>
      <c r="G10787" s="185"/>
      <c r="H10787" s="185"/>
      <c r="I10787" s="184"/>
      <c r="J10787" s="184"/>
      <c r="K10787" s="185" t="s">
        <v>410</v>
      </c>
      <c r="L10787" s="185"/>
      <c r="M10787" s="186"/>
      <c r="N10787" s="61" t="s">
        <v>410</v>
      </c>
      <c r="P10787" s="175" t="s">
        <v>116</v>
      </c>
    </row>
    <row r="10788" spans="1:16" ht="17.25">
      <c r="A10788" s="183" t="s">
        <v>21441</v>
      </c>
      <c r="B10788" s="183" t="s">
        <v>7710</v>
      </c>
      <c r="C10788" s="183" t="s">
        <v>116</v>
      </c>
      <c r="D10788" s="183" t="s">
        <v>117</v>
      </c>
      <c r="E10788" s="184"/>
      <c r="F10788" s="184"/>
      <c r="G10788" s="185"/>
      <c r="H10788" s="185"/>
      <c r="I10788" s="184"/>
      <c r="J10788" s="184"/>
      <c r="K10788" s="185" t="s">
        <v>410</v>
      </c>
      <c r="L10788" s="185"/>
      <c r="M10788" s="186"/>
      <c r="N10788" s="61" t="s">
        <v>410</v>
      </c>
      <c r="P10788" s="175" t="s">
        <v>116</v>
      </c>
    </row>
    <row r="10789" spans="1:16" ht="17.25">
      <c r="A10789" s="183" t="s">
        <v>21442</v>
      </c>
      <c r="B10789" s="183" t="s">
        <v>21443</v>
      </c>
      <c r="C10789" s="183" t="s">
        <v>116</v>
      </c>
      <c r="D10789" s="183" t="s">
        <v>117</v>
      </c>
      <c r="E10789" s="184"/>
      <c r="F10789" s="184"/>
      <c r="G10789" s="185"/>
      <c r="H10789" s="185"/>
      <c r="I10789" s="184"/>
      <c r="J10789" s="184"/>
      <c r="K10789" s="185" t="s">
        <v>410</v>
      </c>
      <c r="L10789" s="185"/>
      <c r="M10789" s="186"/>
      <c r="N10789" s="61" t="s">
        <v>410</v>
      </c>
      <c r="P10789" s="175" t="s">
        <v>116</v>
      </c>
    </row>
    <row r="10790" spans="1:16" ht="17.25">
      <c r="A10790" s="183" t="s">
        <v>21444</v>
      </c>
      <c r="B10790" s="183" t="s">
        <v>21445</v>
      </c>
      <c r="C10790" s="183" t="s">
        <v>116</v>
      </c>
      <c r="D10790" s="183" t="s">
        <v>117</v>
      </c>
      <c r="E10790" s="184"/>
      <c r="F10790" s="184"/>
      <c r="G10790" s="185"/>
      <c r="H10790" s="185"/>
      <c r="I10790" s="184"/>
      <c r="J10790" s="184"/>
      <c r="K10790" s="185" t="s">
        <v>410</v>
      </c>
      <c r="L10790" s="185"/>
      <c r="M10790" s="186"/>
      <c r="N10790" s="61" t="s">
        <v>410</v>
      </c>
      <c r="P10790" s="175" t="s">
        <v>116</v>
      </c>
    </row>
    <row r="10791" spans="1:16" ht="17.25">
      <c r="A10791" s="183" t="s">
        <v>21446</v>
      </c>
      <c r="B10791" s="183" t="s">
        <v>21447</v>
      </c>
      <c r="C10791" s="183" t="s">
        <v>116</v>
      </c>
      <c r="D10791" s="183" t="s">
        <v>117</v>
      </c>
      <c r="E10791" s="184"/>
      <c r="F10791" s="184"/>
      <c r="G10791" s="185"/>
      <c r="H10791" s="185"/>
      <c r="I10791" s="184"/>
      <c r="J10791" s="184"/>
      <c r="K10791" s="185" t="s">
        <v>410</v>
      </c>
      <c r="L10791" s="185"/>
      <c r="M10791" s="186"/>
      <c r="N10791" s="61" t="s">
        <v>410</v>
      </c>
      <c r="P10791" s="175" t="s">
        <v>116</v>
      </c>
    </row>
    <row r="10792" spans="1:16" ht="17.25">
      <c r="A10792" s="183" t="s">
        <v>21448</v>
      </c>
      <c r="B10792" s="183" t="s">
        <v>21449</v>
      </c>
      <c r="C10792" s="183" t="s">
        <v>116</v>
      </c>
      <c r="D10792" s="183" t="s">
        <v>117</v>
      </c>
      <c r="E10792" s="184"/>
      <c r="F10792" s="184"/>
      <c r="G10792" s="185"/>
      <c r="H10792" s="185"/>
      <c r="I10792" s="184"/>
      <c r="J10792" s="184"/>
      <c r="K10792" s="185" t="s">
        <v>410</v>
      </c>
      <c r="L10792" s="185"/>
      <c r="M10792" s="186"/>
      <c r="N10792" s="61" t="s">
        <v>410</v>
      </c>
      <c r="P10792" s="175" t="s">
        <v>116</v>
      </c>
    </row>
    <row r="10793" spans="1:16" ht="17.25">
      <c r="A10793" s="183" t="s">
        <v>21450</v>
      </c>
      <c r="B10793" s="183" t="s">
        <v>21451</v>
      </c>
      <c r="C10793" s="183" t="s">
        <v>116</v>
      </c>
      <c r="D10793" s="183" t="s">
        <v>117</v>
      </c>
      <c r="E10793" s="184"/>
      <c r="F10793" s="184"/>
      <c r="G10793" s="185"/>
      <c r="H10793" s="185"/>
      <c r="I10793" s="184"/>
      <c r="J10793" s="184"/>
      <c r="K10793" s="185" t="s">
        <v>410</v>
      </c>
      <c r="L10793" s="185"/>
      <c r="M10793" s="186"/>
      <c r="N10793" s="61" t="s">
        <v>410</v>
      </c>
      <c r="P10793" s="175" t="s">
        <v>116</v>
      </c>
    </row>
    <row r="10794" spans="1:16" ht="17.25">
      <c r="A10794" s="183" t="s">
        <v>21452</v>
      </c>
      <c r="B10794" s="183" t="s">
        <v>21453</v>
      </c>
      <c r="C10794" s="183" t="s">
        <v>116</v>
      </c>
      <c r="D10794" s="183" t="s">
        <v>117</v>
      </c>
      <c r="E10794" s="184"/>
      <c r="F10794" s="184"/>
      <c r="G10794" s="185"/>
      <c r="H10794" s="185"/>
      <c r="I10794" s="184"/>
      <c r="J10794" s="184"/>
      <c r="K10794" s="185" t="s">
        <v>410</v>
      </c>
      <c r="L10794" s="185"/>
      <c r="M10794" s="186"/>
      <c r="N10794" s="61" t="s">
        <v>410</v>
      </c>
      <c r="P10794" s="175" t="s">
        <v>116</v>
      </c>
    </row>
    <row r="10795" spans="1:16" ht="17.25">
      <c r="A10795" s="183" t="s">
        <v>21454</v>
      </c>
      <c r="B10795" s="183" t="s">
        <v>21455</v>
      </c>
      <c r="C10795" s="183" t="s">
        <v>116</v>
      </c>
      <c r="D10795" s="183" t="s">
        <v>117</v>
      </c>
      <c r="E10795" s="184"/>
      <c r="F10795" s="184"/>
      <c r="G10795" s="185"/>
      <c r="H10795" s="185"/>
      <c r="I10795" s="184"/>
      <c r="J10795" s="184"/>
      <c r="K10795" s="185" t="s">
        <v>410</v>
      </c>
      <c r="L10795" s="185"/>
      <c r="M10795" s="186"/>
      <c r="N10795" s="61" t="s">
        <v>410</v>
      </c>
      <c r="P10795" s="175" t="s">
        <v>116</v>
      </c>
    </row>
    <row r="10796" spans="1:16" ht="17.25">
      <c r="A10796" s="183" t="s">
        <v>21456</v>
      </c>
      <c r="B10796" s="183" t="s">
        <v>21457</v>
      </c>
      <c r="C10796" s="183" t="s">
        <v>116</v>
      </c>
      <c r="D10796" s="183" t="s">
        <v>117</v>
      </c>
      <c r="E10796" s="184"/>
      <c r="F10796" s="184"/>
      <c r="G10796" s="185"/>
      <c r="H10796" s="185"/>
      <c r="I10796" s="184"/>
      <c r="J10796" s="184"/>
      <c r="K10796" s="185" t="s">
        <v>410</v>
      </c>
      <c r="L10796" s="185"/>
      <c r="M10796" s="186"/>
      <c r="N10796" s="61" t="s">
        <v>410</v>
      </c>
      <c r="P10796" s="175" t="s">
        <v>116</v>
      </c>
    </row>
    <row r="10797" spans="1:16" ht="17.25">
      <c r="A10797" s="183" t="s">
        <v>21458</v>
      </c>
      <c r="B10797" s="183" t="s">
        <v>21459</v>
      </c>
      <c r="C10797" s="183" t="s">
        <v>116</v>
      </c>
      <c r="D10797" s="183" t="s">
        <v>117</v>
      </c>
      <c r="E10797" s="184"/>
      <c r="F10797" s="184"/>
      <c r="G10797" s="185"/>
      <c r="H10797" s="185"/>
      <c r="I10797" s="184"/>
      <c r="J10797" s="184"/>
      <c r="K10797" s="185" t="s">
        <v>410</v>
      </c>
      <c r="L10797" s="185"/>
      <c r="M10797" s="186"/>
      <c r="N10797" s="61" t="s">
        <v>410</v>
      </c>
      <c r="P10797" s="175" t="s">
        <v>116</v>
      </c>
    </row>
    <row r="10798" spans="1:16" ht="17.25">
      <c r="A10798" s="183" t="s">
        <v>21460</v>
      </c>
      <c r="B10798" s="183" t="s">
        <v>21461</v>
      </c>
      <c r="C10798" s="183" t="s">
        <v>116</v>
      </c>
      <c r="D10798" s="183" t="s">
        <v>117</v>
      </c>
      <c r="E10798" s="184"/>
      <c r="F10798" s="184"/>
      <c r="G10798" s="185"/>
      <c r="H10798" s="185"/>
      <c r="I10798" s="184"/>
      <c r="J10798" s="184"/>
      <c r="K10798" s="185" t="s">
        <v>410</v>
      </c>
      <c r="L10798" s="185"/>
      <c r="M10798" s="186"/>
      <c r="N10798" s="61" t="s">
        <v>410</v>
      </c>
      <c r="P10798" s="175" t="s">
        <v>116</v>
      </c>
    </row>
    <row r="10799" spans="1:16" ht="17.25">
      <c r="A10799" s="183" t="s">
        <v>21462</v>
      </c>
      <c r="B10799" s="183" t="s">
        <v>21463</v>
      </c>
      <c r="C10799" s="183" t="s">
        <v>116</v>
      </c>
      <c r="D10799" s="183" t="s">
        <v>117</v>
      </c>
      <c r="E10799" s="184"/>
      <c r="F10799" s="184"/>
      <c r="G10799" s="185"/>
      <c r="H10799" s="185"/>
      <c r="I10799" s="184"/>
      <c r="J10799" s="184"/>
      <c r="K10799" s="185" t="s">
        <v>410</v>
      </c>
      <c r="L10799" s="185"/>
      <c r="M10799" s="186"/>
      <c r="N10799" s="61" t="s">
        <v>410</v>
      </c>
      <c r="P10799" s="175" t="s">
        <v>116</v>
      </c>
    </row>
    <row r="10800" spans="1:16" ht="17.25">
      <c r="A10800" s="183" t="s">
        <v>21464</v>
      </c>
      <c r="B10800" s="183" t="s">
        <v>21465</v>
      </c>
      <c r="C10800" s="183" t="s">
        <v>116</v>
      </c>
      <c r="D10800" s="183" t="s">
        <v>117</v>
      </c>
      <c r="E10800" s="184"/>
      <c r="F10800" s="184"/>
      <c r="G10800" s="185"/>
      <c r="H10800" s="185"/>
      <c r="I10800" s="184"/>
      <c r="J10800" s="184"/>
      <c r="K10800" s="185" t="s">
        <v>410</v>
      </c>
      <c r="L10800" s="185"/>
      <c r="M10800" s="186"/>
      <c r="N10800" s="61" t="s">
        <v>410</v>
      </c>
      <c r="P10800" s="175" t="s">
        <v>116</v>
      </c>
    </row>
    <row r="10801" spans="1:16" ht="17.25">
      <c r="A10801" s="183" t="s">
        <v>21466</v>
      </c>
      <c r="B10801" s="183" t="s">
        <v>21467</v>
      </c>
      <c r="C10801" s="183" t="s">
        <v>116</v>
      </c>
      <c r="D10801" s="183" t="s">
        <v>117</v>
      </c>
      <c r="E10801" s="184"/>
      <c r="F10801" s="184"/>
      <c r="G10801" s="185"/>
      <c r="H10801" s="185"/>
      <c r="I10801" s="184"/>
      <c r="J10801" s="184"/>
      <c r="K10801" s="185" t="s">
        <v>410</v>
      </c>
      <c r="L10801" s="185"/>
      <c r="M10801" s="186"/>
      <c r="N10801" s="61" t="s">
        <v>410</v>
      </c>
      <c r="P10801" s="175" t="s">
        <v>116</v>
      </c>
    </row>
    <row r="10802" spans="1:16" ht="17.25">
      <c r="A10802" s="183" t="s">
        <v>21468</v>
      </c>
      <c r="B10802" s="183" t="s">
        <v>21469</v>
      </c>
      <c r="C10802" s="183" t="s">
        <v>116</v>
      </c>
      <c r="D10802" s="183" t="s">
        <v>117</v>
      </c>
      <c r="E10802" s="184"/>
      <c r="F10802" s="184"/>
      <c r="G10802" s="185"/>
      <c r="H10802" s="185"/>
      <c r="I10802" s="184"/>
      <c r="J10802" s="184"/>
      <c r="K10802" s="185" t="s">
        <v>410</v>
      </c>
      <c r="L10802" s="185"/>
      <c r="M10802" s="186"/>
      <c r="N10802" s="61" t="s">
        <v>410</v>
      </c>
      <c r="P10802" s="175" t="s">
        <v>116</v>
      </c>
    </row>
    <row r="10803" spans="1:16" ht="17.25">
      <c r="A10803" s="183" t="s">
        <v>21470</v>
      </c>
      <c r="B10803" s="183" t="s">
        <v>21471</v>
      </c>
      <c r="C10803" s="183" t="s">
        <v>116</v>
      </c>
      <c r="D10803" s="183" t="s">
        <v>117</v>
      </c>
      <c r="E10803" s="184"/>
      <c r="F10803" s="184"/>
      <c r="G10803" s="185"/>
      <c r="H10803" s="185"/>
      <c r="I10803" s="184"/>
      <c r="J10803" s="184"/>
      <c r="K10803" s="185" t="s">
        <v>410</v>
      </c>
      <c r="L10803" s="185"/>
      <c r="M10803" s="186"/>
      <c r="N10803" s="61" t="s">
        <v>410</v>
      </c>
      <c r="P10803" s="175" t="s">
        <v>116</v>
      </c>
    </row>
    <row r="10804" spans="1:16" ht="17.25">
      <c r="A10804" s="183" t="s">
        <v>21472</v>
      </c>
      <c r="B10804" s="183" t="s">
        <v>21473</v>
      </c>
      <c r="C10804" s="183" t="s">
        <v>116</v>
      </c>
      <c r="D10804" s="183" t="s">
        <v>117</v>
      </c>
      <c r="E10804" s="184">
        <v>484</v>
      </c>
      <c r="F10804" s="184">
        <v>484</v>
      </c>
      <c r="G10804" s="185"/>
      <c r="H10804" s="185"/>
      <c r="I10804" s="184">
        <v>233.69</v>
      </c>
      <c r="J10804" s="184">
        <v>717.69</v>
      </c>
      <c r="K10804" s="185">
        <v>0</v>
      </c>
      <c r="L10804" s="185"/>
      <c r="M10804" s="186"/>
      <c r="N10804" s="61" t="s">
        <v>51</v>
      </c>
      <c r="P10804" s="175" t="s">
        <v>116</v>
      </c>
    </row>
    <row r="10805" spans="1:16" ht="17.25">
      <c r="A10805" s="183" t="s">
        <v>21474</v>
      </c>
      <c r="B10805" s="183" t="s">
        <v>21475</v>
      </c>
      <c r="C10805" s="183" t="s">
        <v>116</v>
      </c>
      <c r="D10805" s="183" t="s">
        <v>117</v>
      </c>
      <c r="E10805" s="184"/>
      <c r="F10805" s="184"/>
      <c r="G10805" s="185"/>
      <c r="H10805" s="185"/>
      <c r="I10805" s="184"/>
      <c r="J10805" s="184"/>
      <c r="K10805" s="185" t="s">
        <v>410</v>
      </c>
      <c r="L10805" s="185"/>
      <c r="M10805" s="186"/>
      <c r="N10805" s="61" t="s">
        <v>410</v>
      </c>
      <c r="P10805" s="175" t="s">
        <v>116</v>
      </c>
    </row>
    <row r="10806" spans="1:16" ht="17.25">
      <c r="A10806" s="183" t="s">
        <v>21476</v>
      </c>
      <c r="B10806" s="183" t="s">
        <v>21477</v>
      </c>
      <c r="C10806" s="183" t="s">
        <v>116</v>
      </c>
      <c r="D10806" s="183" t="s">
        <v>117</v>
      </c>
      <c r="E10806" s="184"/>
      <c r="F10806" s="184"/>
      <c r="G10806" s="185"/>
      <c r="H10806" s="185"/>
      <c r="I10806" s="184"/>
      <c r="J10806" s="184"/>
      <c r="K10806" s="185" t="s">
        <v>410</v>
      </c>
      <c r="L10806" s="185"/>
      <c r="M10806" s="186"/>
      <c r="N10806" s="61" t="s">
        <v>410</v>
      </c>
      <c r="P10806" s="175" t="s">
        <v>116</v>
      </c>
    </row>
    <row r="10807" spans="1:16" ht="17.25">
      <c r="A10807" s="183" t="s">
        <v>21478</v>
      </c>
      <c r="B10807" s="183" t="s">
        <v>21479</v>
      </c>
      <c r="C10807" s="183" t="s">
        <v>116</v>
      </c>
      <c r="D10807" s="183" t="s">
        <v>117</v>
      </c>
      <c r="E10807" s="184"/>
      <c r="F10807" s="184"/>
      <c r="G10807" s="185"/>
      <c r="H10807" s="185"/>
      <c r="I10807" s="184"/>
      <c r="J10807" s="184"/>
      <c r="K10807" s="185" t="s">
        <v>410</v>
      </c>
      <c r="L10807" s="185"/>
      <c r="M10807" s="186"/>
      <c r="N10807" s="61" t="s">
        <v>410</v>
      </c>
      <c r="P10807" s="175" t="s">
        <v>116</v>
      </c>
    </row>
    <row r="10808" spans="1:16" ht="17.25">
      <c r="A10808" s="183" t="s">
        <v>21480</v>
      </c>
      <c r="B10808" s="183" t="s">
        <v>21481</v>
      </c>
      <c r="C10808" s="183" t="s">
        <v>116</v>
      </c>
      <c r="D10808" s="183" t="s">
        <v>117</v>
      </c>
      <c r="E10808" s="184"/>
      <c r="F10808" s="184"/>
      <c r="G10808" s="185"/>
      <c r="H10808" s="185"/>
      <c r="I10808" s="184"/>
      <c r="J10808" s="184"/>
      <c r="K10808" s="185" t="s">
        <v>410</v>
      </c>
      <c r="L10808" s="185"/>
      <c r="M10808" s="186"/>
      <c r="N10808" s="61" t="s">
        <v>410</v>
      </c>
      <c r="P10808" s="175" t="s">
        <v>116</v>
      </c>
    </row>
    <row r="10809" spans="1:16" ht="17.25">
      <c r="A10809" s="183" t="s">
        <v>21482</v>
      </c>
      <c r="B10809" s="183" t="s">
        <v>21483</v>
      </c>
      <c r="C10809" s="183" t="s">
        <v>116</v>
      </c>
      <c r="D10809" s="183" t="s">
        <v>117</v>
      </c>
      <c r="E10809" s="184"/>
      <c r="F10809" s="184"/>
      <c r="G10809" s="185"/>
      <c r="H10809" s="185"/>
      <c r="I10809" s="184"/>
      <c r="J10809" s="184"/>
      <c r="K10809" s="185" t="s">
        <v>410</v>
      </c>
      <c r="L10809" s="185"/>
      <c r="M10809" s="186"/>
      <c r="N10809" s="61" t="s">
        <v>410</v>
      </c>
      <c r="P10809" s="175" t="s">
        <v>116</v>
      </c>
    </row>
    <row r="10810" spans="1:16" ht="17.25">
      <c r="A10810" s="183" t="s">
        <v>21484</v>
      </c>
      <c r="B10810" s="183" t="s">
        <v>21485</v>
      </c>
      <c r="C10810" s="183" t="s">
        <v>116</v>
      </c>
      <c r="D10810" s="183" t="s">
        <v>117</v>
      </c>
      <c r="E10810" s="184"/>
      <c r="F10810" s="184"/>
      <c r="G10810" s="185"/>
      <c r="H10810" s="185"/>
      <c r="I10810" s="184"/>
      <c r="J10810" s="184"/>
      <c r="K10810" s="185" t="s">
        <v>410</v>
      </c>
      <c r="L10810" s="185"/>
      <c r="M10810" s="186"/>
      <c r="N10810" s="61" t="s">
        <v>410</v>
      </c>
      <c r="P10810" s="175" t="s">
        <v>116</v>
      </c>
    </row>
    <row r="10811" spans="1:16" ht="17.25">
      <c r="A10811" s="183" t="s">
        <v>21486</v>
      </c>
      <c r="B10811" s="183" t="s">
        <v>21487</v>
      </c>
      <c r="C10811" s="183" t="s">
        <v>116</v>
      </c>
      <c r="D10811" s="183" t="s">
        <v>117</v>
      </c>
      <c r="E10811" s="184"/>
      <c r="F10811" s="184"/>
      <c r="G10811" s="185"/>
      <c r="H10811" s="185"/>
      <c r="I10811" s="184"/>
      <c r="J10811" s="184"/>
      <c r="K10811" s="185" t="s">
        <v>410</v>
      </c>
      <c r="L10811" s="185"/>
      <c r="M10811" s="186"/>
      <c r="N10811" s="61" t="s">
        <v>410</v>
      </c>
      <c r="P10811" s="175" t="s">
        <v>116</v>
      </c>
    </row>
    <row r="10812" spans="1:16" ht="17.25">
      <c r="A10812" s="183" t="s">
        <v>21488</v>
      </c>
      <c r="B10812" s="183" t="s">
        <v>21489</v>
      </c>
      <c r="C10812" s="183" t="s">
        <v>116</v>
      </c>
      <c r="D10812" s="183" t="s">
        <v>117</v>
      </c>
      <c r="E10812" s="184"/>
      <c r="F10812" s="184"/>
      <c r="G10812" s="185"/>
      <c r="H10812" s="185"/>
      <c r="I10812" s="184"/>
      <c r="J10812" s="184"/>
      <c r="K10812" s="185" t="s">
        <v>410</v>
      </c>
      <c r="L10812" s="185"/>
      <c r="M10812" s="186"/>
      <c r="N10812" s="61" t="s">
        <v>410</v>
      </c>
      <c r="P10812" s="175" t="s">
        <v>116</v>
      </c>
    </row>
    <row r="10813" spans="1:16" ht="17.25">
      <c r="A10813" s="183" t="s">
        <v>21490</v>
      </c>
      <c r="B10813" s="183" t="s">
        <v>21491</v>
      </c>
      <c r="C10813" s="183" t="s">
        <v>116</v>
      </c>
      <c r="D10813" s="183" t="s">
        <v>117</v>
      </c>
      <c r="E10813" s="184"/>
      <c r="F10813" s="184"/>
      <c r="G10813" s="188"/>
      <c r="H10813" s="185"/>
      <c r="I10813" s="184"/>
      <c r="J10813" s="184"/>
      <c r="K10813" s="185" t="s">
        <v>410</v>
      </c>
      <c r="L10813" s="185"/>
      <c r="M10813" s="186"/>
      <c r="N10813" s="61" t="s">
        <v>410</v>
      </c>
      <c r="P10813" s="175" t="s">
        <v>116</v>
      </c>
    </row>
    <row r="10814" spans="1:16" ht="17.25">
      <c r="A10814" s="183" t="s">
        <v>21492</v>
      </c>
      <c r="B10814" s="183" t="s">
        <v>21493</v>
      </c>
      <c r="C10814" s="183" t="s">
        <v>116</v>
      </c>
      <c r="D10814" s="183" t="s">
        <v>117</v>
      </c>
      <c r="E10814" s="184"/>
      <c r="F10814" s="184"/>
      <c r="G10814" s="185"/>
      <c r="H10814" s="185"/>
      <c r="I10814" s="184"/>
      <c r="J10814" s="184"/>
      <c r="K10814" s="185" t="s">
        <v>410</v>
      </c>
      <c r="L10814" s="185"/>
      <c r="M10814" s="186"/>
      <c r="N10814" s="61" t="s">
        <v>410</v>
      </c>
      <c r="P10814" s="175" t="s">
        <v>116</v>
      </c>
    </row>
    <row r="10815" spans="1:16" ht="17.25">
      <c r="A10815" s="183" t="s">
        <v>21494</v>
      </c>
      <c r="B10815" s="183" t="s">
        <v>21495</v>
      </c>
      <c r="C10815" s="183" t="s">
        <v>116</v>
      </c>
      <c r="D10815" s="183" t="s">
        <v>117</v>
      </c>
      <c r="E10815" s="184"/>
      <c r="F10815" s="184"/>
      <c r="G10815" s="185"/>
      <c r="H10815" s="185"/>
      <c r="I10815" s="184"/>
      <c r="J10815" s="184"/>
      <c r="K10815" s="185" t="s">
        <v>410</v>
      </c>
      <c r="L10815" s="185"/>
      <c r="M10815" s="186"/>
      <c r="N10815" s="61" t="s">
        <v>410</v>
      </c>
      <c r="P10815" s="175" t="s">
        <v>116</v>
      </c>
    </row>
    <row r="10816" spans="1:16" ht="17.25">
      <c r="A10816" s="183" t="s">
        <v>21496</v>
      </c>
      <c r="B10816" s="183" t="s">
        <v>21497</v>
      </c>
      <c r="C10816" s="183" t="s">
        <v>116</v>
      </c>
      <c r="D10816" s="183" t="s">
        <v>117</v>
      </c>
      <c r="E10816" s="184"/>
      <c r="F10816" s="184"/>
      <c r="G10816" s="185"/>
      <c r="H10816" s="185"/>
      <c r="I10816" s="184"/>
      <c r="J10816" s="184"/>
      <c r="K10816" s="185" t="s">
        <v>410</v>
      </c>
      <c r="L10816" s="185"/>
      <c r="M10816" s="186"/>
      <c r="N10816" s="61" t="s">
        <v>410</v>
      </c>
      <c r="P10816" s="175" t="s">
        <v>116</v>
      </c>
    </row>
    <row r="10817" spans="1:16" ht="17.25">
      <c r="A10817" s="183" t="s">
        <v>21498</v>
      </c>
      <c r="B10817" s="183" t="s">
        <v>21499</v>
      </c>
      <c r="C10817" s="183" t="s">
        <v>116</v>
      </c>
      <c r="D10817" s="183" t="s">
        <v>117</v>
      </c>
      <c r="E10817" s="184"/>
      <c r="F10817" s="184"/>
      <c r="G10817" s="185"/>
      <c r="H10817" s="185"/>
      <c r="I10817" s="184"/>
      <c r="J10817" s="184"/>
      <c r="K10817" s="185" t="s">
        <v>410</v>
      </c>
      <c r="L10817" s="185"/>
      <c r="M10817" s="186"/>
      <c r="N10817" s="61" t="s">
        <v>410</v>
      </c>
      <c r="P10817" s="175" t="s">
        <v>116</v>
      </c>
    </row>
    <row r="10818" spans="1:16" ht="17.25">
      <c r="A10818" s="183" t="s">
        <v>21500</v>
      </c>
      <c r="B10818" s="183" t="s">
        <v>21501</v>
      </c>
      <c r="C10818" s="183" t="s">
        <v>116</v>
      </c>
      <c r="D10818" s="183" t="s">
        <v>117</v>
      </c>
      <c r="E10818" s="184"/>
      <c r="F10818" s="184"/>
      <c r="G10818" s="185"/>
      <c r="H10818" s="185"/>
      <c r="I10818" s="184"/>
      <c r="J10818" s="184"/>
      <c r="K10818" s="185" t="s">
        <v>410</v>
      </c>
      <c r="L10818" s="185"/>
      <c r="M10818" s="186"/>
      <c r="N10818" s="61" t="s">
        <v>410</v>
      </c>
      <c r="P10818" s="175" t="s">
        <v>116</v>
      </c>
    </row>
    <row r="10819" spans="1:16" ht="17.25">
      <c r="A10819" s="183" t="s">
        <v>21502</v>
      </c>
      <c r="B10819" s="183" t="s">
        <v>21503</v>
      </c>
      <c r="C10819" s="183" t="s">
        <v>116</v>
      </c>
      <c r="D10819" s="183" t="s">
        <v>117</v>
      </c>
      <c r="E10819" s="184"/>
      <c r="F10819" s="184"/>
      <c r="G10819" s="185"/>
      <c r="H10819" s="185"/>
      <c r="I10819" s="184"/>
      <c r="J10819" s="184"/>
      <c r="K10819" s="185" t="s">
        <v>410</v>
      </c>
      <c r="L10819" s="185"/>
      <c r="M10819" s="186"/>
      <c r="N10819" s="61" t="s">
        <v>410</v>
      </c>
      <c r="P10819" s="175" t="s">
        <v>116</v>
      </c>
    </row>
    <row r="10820" spans="1:16" ht="17.25">
      <c r="A10820" s="183" t="s">
        <v>21504</v>
      </c>
      <c r="B10820" s="183" t="s">
        <v>21505</v>
      </c>
      <c r="C10820" s="183" t="s">
        <v>116</v>
      </c>
      <c r="D10820" s="183" t="s">
        <v>117</v>
      </c>
      <c r="E10820" s="184"/>
      <c r="F10820" s="184"/>
      <c r="G10820" s="185"/>
      <c r="H10820" s="185"/>
      <c r="I10820" s="184"/>
      <c r="J10820" s="184"/>
      <c r="K10820" s="185" t="s">
        <v>410</v>
      </c>
      <c r="L10820" s="185"/>
      <c r="M10820" s="186"/>
      <c r="N10820" s="61" t="s">
        <v>410</v>
      </c>
      <c r="P10820" s="175" t="s">
        <v>116</v>
      </c>
    </row>
    <row r="10821" spans="1:16" ht="17.25">
      <c r="A10821" s="183" t="s">
        <v>21506</v>
      </c>
      <c r="B10821" s="183" t="s">
        <v>21507</v>
      </c>
      <c r="C10821" s="183" t="s">
        <v>116</v>
      </c>
      <c r="D10821" s="183" t="s">
        <v>117</v>
      </c>
      <c r="E10821" s="184"/>
      <c r="F10821" s="184"/>
      <c r="G10821" s="185"/>
      <c r="H10821" s="185"/>
      <c r="I10821" s="184"/>
      <c r="J10821" s="184"/>
      <c r="K10821" s="185" t="s">
        <v>410</v>
      </c>
      <c r="L10821" s="185"/>
      <c r="M10821" s="186"/>
      <c r="N10821" s="61" t="s">
        <v>410</v>
      </c>
      <c r="P10821" s="175" t="s">
        <v>116</v>
      </c>
    </row>
    <row r="10822" spans="1:16" ht="17.25">
      <c r="A10822" s="183" t="s">
        <v>21508</v>
      </c>
      <c r="B10822" s="183" t="s">
        <v>21509</v>
      </c>
      <c r="C10822" s="183" t="s">
        <v>116</v>
      </c>
      <c r="D10822" s="183" t="s">
        <v>117</v>
      </c>
      <c r="E10822" s="184"/>
      <c r="F10822" s="184"/>
      <c r="G10822" s="185"/>
      <c r="H10822" s="185"/>
      <c r="I10822" s="184"/>
      <c r="J10822" s="184"/>
      <c r="K10822" s="185" t="s">
        <v>410</v>
      </c>
      <c r="L10822" s="185"/>
      <c r="M10822" s="186"/>
      <c r="N10822" s="61" t="s">
        <v>410</v>
      </c>
      <c r="P10822" s="175" t="s">
        <v>116</v>
      </c>
    </row>
    <row r="10823" spans="1:16" ht="17.25">
      <c r="A10823" s="183" t="s">
        <v>21510</v>
      </c>
      <c r="B10823" s="183" t="s">
        <v>21511</v>
      </c>
      <c r="C10823" s="183" t="s">
        <v>116</v>
      </c>
      <c r="D10823" s="183" t="s">
        <v>117</v>
      </c>
      <c r="E10823" s="184"/>
      <c r="F10823" s="184"/>
      <c r="G10823" s="185"/>
      <c r="H10823" s="185"/>
      <c r="I10823" s="184"/>
      <c r="J10823" s="184"/>
      <c r="K10823" s="185" t="s">
        <v>410</v>
      </c>
      <c r="L10823" s="185"/>
      <c r="M10823" s="186"/>
      <c r="N10823" s="61" t="s">
        <v>410</v>
      </c>
      <c r="P10823" s="175" t="s">
        <v>116</v>
      </c>
    </row>
    <row r="10824" spans="1:16" ht="17.25">
      <c r="A10824" s="183" t="s">
        <v>21512</v>
      </c>
      <c r="B10824" s="183" t="s">
        <v>21513</v>
      </c>
      <c r="C10824" s="183" t="s">
        <v>116</v>
      </c>
      <c r="D10824" s="183" t="s">
        <v>117</v>
      </c>
      <c r="E10824" s="184"/>
      <c r="F10824" s="184"/>
      <c r="G10824" s="185"/>
      <c r="H10824" s="185"/>
      <c r="I10824" s="184"/>
      <c r="J10824" s="184"/>
      <c r="K10824" s="185" t="s">
        <v>410</v>
      </c>
      <c r="L10824" s="185"/>
      <c r="M10824" s="186"/>
      <c r="N10824" s="61" t="s">
        <v>410</v>
      </c>
      <c r="P10824" s="175" t="s">
        <v>116</v>
      </c>
    </row>
    <row r="10825" spans="1:16" ht="17.25">
      <c r="A10825" s="183" t="s">
        <v>21514</v>
      </c>
      <c r="B10825" s="183" t="s">
        <v>21515</v>
      </c>
      <c r="C10825" s="183" t="s">
        <v>116</v>
      </c>
      <c r="D10825" s="183" t="s">
        <v>117</v>
      </c>
      <c r="E10825" s="184"/>
      <c r="F10825" s="184"/>
      <c r="G10825" s="185"/>
      <c r="H10825" s="185"/>
      <c r="I10825" s="184"/>
      <c r="J10825" s="184"/>
      <c r="K10825" s="185" t="s">
        <v>410</v>
      </c>
      <c r="L10825" s="185"/>
      <c r="M10825" s="186"/>
      <c r="N10825" s="61" t="s">
        <v>410</v>
      </c>
      <c r="P10825" s="175" t="s">
        <v>116</v>
      </c>
    </row>
    <row r="10826" spans="1:16" ht="17.25">
      <c r="A10826" s="183" t="s">
        <v>21516</v>
      </c>
      <c r="B10826" s="183" t="s">
        <v>21517</v>
      </c>
      <c r="C10826" s="183" t="s">
        <v>116</v>
      </c>
      <c r="D10826" s="183" t="s">
        <v>117</v>
      </c>
      <c r="E10826" s="184"/>
      <c r="F10826" s="184"/>
      <c r="G10826" s="185"/>
      <c r="H10826" s="185"/>
      <c r="I10826" s="184"/>
      <c r="J10826" s="184"/>
      <c r="K10826" s="185" t="s">
        <v>410</v>
      </c>
      <c r="L10826" s="185"/>
      <c r="M10826" s="186"/>
      <c r="N10826" s="61" t="s">
        <v>410</v>
      </c>
      <c r="P10826" s="175" t="s">
        <v>116</v>
      </c>
    </row>
    <row r="10827" spans="1:16" ht="17.25">
      <c r="A10827" s="183" t="s">
        <v>21518</v>
      </c>
      <c r="B10827" s="183" t="s">
        <v>21519</v>
      </c>
      <c r="C10827" s="183" t="s">
        <v>116</v>
      </c>
      <c r="D10827" s="183" t="s">
        <v>117</v>
      </c>
      <c r="E10827" s="184"/>
      <c r="F10827" s="184"/>
      <c r="G10827" s="185"/>
      <c r="H10827" s="185"/>
      <c r="I10827" s="184"/>
      <c r="J10827" s="184"/>
      <c r="K10827" s="185" t="s">
        <v>410</v>
      </c>
      <c r="L10827" s="185"/>
      <c r="M10827" s="186"/>
      <c r="N10827" s="61" t="s">
        <v>410</v>
      </c>
      <c r="P10827" s="175" t="s">
        <v>116</v>
      </c>
    </row>
    <row r="10828" spans="1:16" ht="17.25">
      <c r="A10828" s="183" t="s">
        <v>21520</v>
      </c>
      <c r="B10828" s="183" t="s">
        <v>21521</v>
      </c>
      <c r="C10828" s="183" t="s">
        <v>116</v>
      </c>
      <c r="D10828" s="183" t="s">
        <v>117</v>
      </c>
      <c r="E10828" s="184"/>
      <c r="F10828" s="184"/>
      <c r="G10828" s="185"/>
      <c r="H10828" s="185"/>
      <c r="I10828" s="184"/>
      <c r="J10828" s="184"/>
      <c r="K10828" s="185" t="s">
        <v>410</v>
      </c>
      <c r="L10828" s="185"/>
      <c r="M10828" s="186"/>
      <c r="N10828" s="61" t="s">
        <v>410</v>
      </c>
      <c r="P10828" s="175" t="s">
        <v>116</v>
      </c>
    </row>
    <row r="10829" spans="1:16" ht="17.25">
      <c r="A10829" s="183" t="s">
        <v>21522</v>
      </c>
      <c r="B10829" s="183" t="s">
        <v>21523</v>
      </c>
      <c r="C10829" s="183" t="s">
        <v>116</v>
      </c>
      <c r="D10829" s="183" t="s">
        <v>117</v>
      </c>
      <c r="E10829" s="184">
        <v>314</v>
      </c>
      <c r="F10829" s="184">
        <v>314</v>
      </c>
      <c r="G10829" s="185"/>
      <c r="H10829" s="185"/>
      <c r="I10829" s="184">
        <v>89.63</v>
      </c>
      <c r="J10829" s="184">
        <v>403.63</v>
      </c>
      <c r="K10829" s="183">
        <v>23</v>
      </c>
      <c r="L10829" s="183"/>
      <c r="M10829" s="186"/>
      <c r="N10829" s="61" t="s">
        <v>51</v>
      </c>
      <c r="P10829" s="175" t="s">
        <v>116</v>
      </c>
    </row>
    <row r="10830" spans="1:16" ht="17.25">
      <c r="A10830" s="183" t="s">
        <v>21524</v>
      </c>
      <c r="B10830" s="183" t="s">
        <v>21525</v>
      </c>
      <c r="C10830" s="183" t="s">
        <v>116</v>
      </c>
      <c r="D10830" s="183" t="s">
        <v>117</v>
      </c>
      <c r="E10830" s="184">
        <v>324</v>
      </c>
      <c r="F10830" s="184">
        <v>324</v>
      </c>
      <c r="G10830" s="185"/>
      <c r="H10830" s="185"/>
      <c r="I10830" s="184">
        <v>92.05</v>
      </c>
      <c r="J10830" s="184">
        <v>416.05</v>
      </c>
      <c r="K10830" s="183">
        <v>23</v>
      </c>
      <c r="L10830" s="183"/>
      <c r="M10830" s="186"/>
      <c r="N10830" s="61" t="s">
        <v>51</v>
      </c>
      <c r="P10830" s="175" t="s">
        <v>116</v>
      </c>
    </row>
    <row r="10831" spans="1:16" ht="17.25">
      <c r="A10831" s="183" t="s">
        <v>21526</v>
      </c>
      <c r="B10831" s="183" t="s">
        <v>7390</v>
      </c>
      <c r="C10831" s="183" t="s">
        <v>116</v>
      </c>
      <c r="D10831" s="183" t="s">
        <v>117</v>
      </c>
      <c r="E10831" s="184"/>
      <c r="F10831" s="184"/>
      <c r="G10831" s="185"/>
      <c r="H10831" s="185"/>
      <c r="I10831" s="184"/>
      <c r="J10831" s="184"/>
      <c r="K10831" s="183" t="s">
        <v>410</v>
      </c>
      <c r="L10831" s="183"/>
      <c r="M10831" s="186"/>
      <c r="N10831" s="61" t="s">
        <v>410</v>
      </c>
      <c r="P10831" s="175" t="s">
        <v>116</v>
      </c>
    </row>
    <row r="10832" spans="1:16" ht="17.25">
      <c r="A10832" s="183" t="s">
        <v>21527</v>
      </c>
      <c r="B10832" s="183" t="s">
        <v>21528</v>
      </c>
      <c r="C10832" s="183" t="s">
        <v>116</v>
      </c>
      <c r="D10832" s="183" t="s">
        <v>117</v>
      </c>
      <c r="E10832" s="184"/>
      <c r="F10832" s="184"/>
      <c r="G10832" s="185"/>
      <c r="H10832" s="185"/>
      <c r="I10832" s="184"/>
      <c r="J10832" s="184"/>
      <c r="K10832" s="183" t="s">
        <v>410</v>
      </c>
      <c r="L10832" s="183"/>
      <c r="M10832" s="186"/>
      <c r="N10832" s="61" t="s">
        <v>410</v>
      </c>
      <c r="P10832" s="175" t="s">
        <v>116</v>
      </c>
    </row>
    <row r="10833" spans="1:16" ht="17.25">
      <c r="A10833" s="183" t="s">
        <v>21529</v>
      </c>
      <c r="B10833" s="183" t="s">
        <v>21530</v>
      </c>
      <c r="C10833" s="183" t="s">
        <v>116</v>
      </c>
      <c r="D10833" s="183" t="s">
        <v>117</v>
      </c>
      <c r="E10833" s="184"/>
      <c r="F10833" s="184"/>
      <c r="G10833" s="188"/>
      <c r="H10833" s="185"/>
      <c r="I10833" s="184"/>
      <c r="J10833" s="184"/>
      <c r="K10833" s="185" t="s">
        <v>410</v>
      </c>
      <c r="L10833" s="185"/>
      <c r="M10833" s="186"/>
      <c r="N10833" s="61" t="s">
        <v>410</v>
      </c>
      <c r="P10833" s="175" t="s">
        <v>116</v>
      </c>
    </row>
    <row r="10834" spans="1:16" ht="17.25">
      <c r="A10834" s="183" t="s">
        <v>21531</v>
      </c>
      <c r="B10834" s="183" t="s">
        <v>21532</v>
      </c>
      <c r="C10834" s="183" t="s">
        <v>116</v>
      </c>
      <c r="D10834" s="183" t="s">
        <v>117</v>
      </c>
      <c r="E10834" s="184"/>
      <c r="F10834" s="184"/>
      <c r="G10834" s="185"/>
      <c r="H10834" s="185"/>
      <c r="I10834" s="184"/>
      <c r="J10834" s="184"/>
      <c r="K10834" s="185" t="s">
        <v>410</v>
      </c>
      <c r="L10834" s="185"/>
      <c r="M10834" s="186"/>
      <c r="N10834" s="61" t="s">
        <v>410</v>
      </c>
      <c r="P10834" s="175" t="s">
        <v>116</v>
      </c>
    </row>
    <row r="10835" spans="1:16" ht="17.25">
      <c r="A10835" s="183" t="s">
        <v>21533</v>
      </c>
      <c r="B10835" s="183" t="s">
        <v>21534</v>
      </c>
      <c r="C10835" s="183" t="s">
        <v>116</v>
      </c>
      <c r="D10835" s="183" t="s">
        <v>117</v>
      </c>
      <c r="E10835" s="184"/>
      <c r="F10835" s="184"/>
      <c r="G10835" s="185"/>
      <c r="H10835" s="185"/>
      <c r="I10835" s="184"/>
      <c r="J10835" s="184"/>
      <c r="K10835" s="185" t="s">
        <v>410</v>
      </c>
      <c r="L10835" s="185"/>
      <c r="M10835" s="186"/>
      <c r="N10835" s="61" t="s">
        <v>410</v>
      </c>
      <c r="P10835" s="175" t="s">
        <v>116</v>
      </c>
    </row>
    <row r="10836" spans="1:16" ht="17.25">
      <c r="A10836" s="183" t="s">
        <v>21535</v>
      </c>
      <c r="B10836" s="183" t="s">
        <v>21536</v>
      </c>
      <c r="C10836" s="183" t="s">
        <v>116</v>
      </c>
      <c r="D10836" s="183" t="s">
        <v>117</v>
      </c>
      <c r="E10836" s="184"/>
      <c r="F10836" s="184"/>
      <c r="G10836" s="185"/>
      <c r="H10836" s="185"/>
      <c r="I10836" s="184"/>
      <c r="J10836" s="184"/>
      <c r="K10836" s="185" t="s">
        <v>410</v>
      </c>
      <c r="L10836" s="185"/>
      <c r="M10836" s="186"/>
      <c r="N10836" s="61" t="s">
        <v>410</v>
      </c>
      <c r="P10836" s="175" t="s">
        <v>116</v>
      </c>
    </row>
    <row r="10837" spans="1:16" ht="17.25">
      <c r="A10837" s="183" t="s">
        <v>21537</v>
      </c>
      <c r="B10837" s="183" t="s">
        <v>21538</v>
      </c>
      <c r="C10837" s="183" t="s">
        <v>116</v>
      </c>
      <c r="D10837" s="183" t="s">
        <v>117</v>
      </c>
      <c r="E10837" s="184"/>
      <c r="F10837" s="184"/>
      <c r="G10837" s="185"/>
      <c r="H10837" s="185"/>
      <c r="I10837" s="184"/>
      <c r="J10837" s="184"/>
      <c r="K10837" s="185" t="s">
        <v>410</v>
      </c>
      <c r="L10837" s="185"/>
      <c r="M10837" s="186"/>
      <c r="N10837" s="61" t="s">
        <v>410</v>
      </c>
      <c r="P10837" s="175" t="s">
        <v>116</v>
      </c>
    </row>
    <row r="10838" spans="1:16" ht="17.25">
      <c r="A10838" s="183" t="s">
        <v>21539</v>
      </c>
      <c r="B10838" s="183" t="s">
        <v>21540</v>
      </c>
      <c r="C10838" s="183" t="s">
        <v>116</v>
      </c>
      <c r="D10838" s="183" t="s">
        <v>117</v>
      </c>
      <c r="E10838" s="184"/>
      <c r="F10838" s="184"/>
      <c r="G10838" s="185"/>
      <c r="H10838" s="185"/>
      <c r="I10838" s="184"/>
      <c r="J10838" s="184"/>
      <c r="K10838" s="185" t="s">
        <v>410</v>
      </c>
      <c r="L10838" s="185"/>
      <c r="M10838" s="186"/>
      <c r="N10838" s="61" t="s">
        <v>410</v>
      </c>
      <c r="P10838" s="175" t="s">
        <v>116</v>
      </c>
    </row>
    <row r="10839" spans="1:16" ht="17.25">
      <c r="A10839" s="183" t="s">
        <v>21541</v>
      </c>
      <c r="B10839" s="183" t="s">
        <v>21542</v>
      </c>
      <c r="C10839" s="183" t="s">
        <v>116</v>
      </c>
      <c r="D10839" s="183" t="s">
        <v>117</v>
      </c>
      <c r="E10839" s="184"/>
      <c r="F10839" s="184"/>
      <c r="G10839" s="185"/>
      <c r="H10839" s="185"/>
      <c r="I10839" s="184"/>
      <c r="J10839" s="184"/>
      <c r="K10839" s="185" t="s">
        <v>410</v>
      </c>
      <c r="L10839" s="185"/>
      <c r="M10839" s="186"/>
      <c r="N10839" s="61" t="s">
        <v>410</v>
      </c>
      <c r="P10839" s="175" t="s">
        <v>116</v>
      </c>
    </row>
    <row r="10840" spans="1:16" ht="17.25">
      <c r="A10840" s="183" t="s">
        <v>21543</v>
      </c>
      <c r="B10840" s="183" t="s">
        <v>21544</v>
      </c>
      <c r="C10840" s="183" t="s">
        <v>116</v>
      </c>
      <c r="D10840" s="183" t="s">
        <v>117</v>
      </c>
      <c r="E10840" s="184"/>
      <c r="F10840" s="184"/>
      <c r="G10840" s="185"/>
      <c r="H10840" s="185"/>
      <c r="I10840" s="184"/>
      <c r="J10840" s="184"/>
      <c r="K10840" s="185" t="s">
        <v>410</v>
      </c>
      <c r="L10840" s="185"/>
      <c r="M10840" s="186"/>
      <c r="N10840" s="61" t="s">
        <v>410</v>
      </c>
      <c r="P10840" s="175" t="s">
        <v>116</v>
      </c>
    </row>
    <row r="10841" spans="1:16" ht="17.25">
      <c r="A10841" s="183" t="s">
        <v>21545</v>
      </c>
      <c r="B10841" s="183" t="s">
        <v>21546</v>
      </c>
      <c r="C10841" s="183" t="s">
        <v>116</v>
      </c>
      <c r="D10841" s="183" t="s">
        <v>117</v>
      </c>
      <c r="E10841" s="184"/>
      <c r="F10841" s="184"/>
      <c r="G10841" s="185"/>
      <c r="H10841" s="185"/>
      <c r="I10841" s="184"/>
      <c r="J10841" s="184"/>
      <c r="K10841" s="185" t="s">
        <v>410</v>
      </c>
      <c r="L10841" s="185"/>
      <c r="M10841" s="186"/>
      <c r="N10841" s="61" t="s">
        <v>410</v>
      </c>
      <c r="P10841" s="175" t="s">
        <v>116</v>
      </c>
    </row>
    <row r="10842" spans="1:16" ht="17.25">
      <c r="A10842" s="183" t="s">
        <v>21547</v>
      </c>
      <c r="B10842" s="183" t="s">
        <v>21548</v>
      </c>
      <c r="C10842" s="183" t="s">
        <v>116</v>
      </c>
      <c r="D10842" s="183" t="s">
        <v>117</v>
      </c>
      <c r="E10842" s="184"/>
      <c r="F10842" s="184"/>
      <c r="G10842" s="188"/>
      <c r="H10842" s="185"/>
      <c r="I10842" s="184"/>
      <c r="J10842" s="184"/>
      <c r="K10842" s="185" t="s">
        <v>410</v>
      </c>
      <c r="L10842" s="185"/>
      <c r="M10842" s="186"/>
      <c r="N10842" s="61" t="s">
        <v>410</v>
      </c>
      <c r="P10842" s="175" t="s">
        <v>116</v>
      </c>
    </row>
    <row r="10843" spans="1:16" ht="17.25">
      <c r="A10843" s="183" t="s">
        <v>21549</v>
      </c>
      <c r="B10843" s="183" t="s">
        <v>21550</v>
      </c>
      <c r="C10843" s="183" t="s">
        <v>116</v>
      </c>
      <c r="D10843" s="183" t="s">
        <v>117</v>
      </c>
      <c r="E10843" s="184"/>
      <c r="F10843" s="184"/>
      <c r="G10843" s="185"/>
      <c r="H10843" s="185"/>
      <c r="I10843" s="184"/>
      <c r="J10843" s="184"/>
      <c r="K10843" s="185" t="s">
        <v>410</v>
      </c>
      <c r="L10843" s="185"/>
      <c r="M10843" s="186"/>
      <c r="N10843" s="61" t="s">
        <v>410</v>
      </c>
      <c r="P10843" s="175" t="s">
        <v>116</v>
      </c>
    </row>
    <row r="10844" spans="1:16" ht="17.25">
      <c r="A10844" s="183" t="s">
        <v>21551</v>
      </c>
      <c r="B10844" s="183" t="s">
        <v>21552</v>
      </c>
      <c r="C10844" s="183" t="s">
        <v>116</v>
      </c>
      <c r="D10844" s="183" t="s">
        <v>117</v>
      </c>
      <c r="E10844" s="184"/>
      <c r="F10844" s="184"/>
      <c r="G10844" s="185"/>
      <c r="H10844" s="185"/>
      <c r="I10844" s="184"/>
      <c r="J10844" s="184"/>
      <c r="K10844" s="185" t="s">
        <v>410</v>
      </c>
      <c r="L10844" s="185"/>
      <c r="M10844" s="186"/>
      <c r="N10844" s="61" t="s">
        <v>410</v>
      </c>
      <c r="P10844" s="175" t="s">
        <v>116</v>
      </c>
    </row>
    <row r="10845" spans="1:16" ht="17.25">
      <c r="A10845" s="183" t="s">
        <v>21553</v>
      </c>
      <c r="B10845" s="183" t="s">
        <v>21554</v>
      </c>
      <c r="C10845" s="183" t="s">
        <v>116</v>
      </c>
      <c r="D10845" s="183" t="s">
        <v>117</v>
      </c>
      <c r="E10845" s="184"/>
      <c r="F10845" s="184"/>
      <c r="G10845" s="185"/>
      <c r="H10845" s="185"/>
      <c r="I10845" s="184"/>
      <c r="J10845" s="184"/>
      <c r="K10845" s="185" t="s">
        <v>410</v>
      </c>
      <c r="L10845" s="185"/>
      <c r="M10845" s="186"/>
      <c r="N10845" s="61" t="s">
        <v>410</v>
      </c>
      <c r="P10845" s="175" t="s">
        <v>116</v>
      </c>
    </row>
    <row r="10846" spans="1:16" ht="17.25">
      <c r="A10846" s="183" t="s">
        <v>21555</v>
      </c>
      <c r="B10846" s="183" t="s">
        <v>21556</v>
      </c>
      <c r="C10846" s="183" t="s">
        <v>116</v>
      </c>
      <c r="D10846" s="183" t="s">
        <v>117</v>
      </c>
      <c r="E10846" s="184"/>
      <c r="F10846" s="184"/>
      <c r="G10846" s="185"/>
      <c r="H10846" s="185"/>
      <c r="I10846" s="184"/>
      <c r="J10846" s="184"/>
      <c r="K10846" s="185" t="s">
        <v>410</v>
      </c>
      <c r="L10846" s="185"/>
      <c r="M10846" s="186"/>
      <c r="N10846" s="61" t="s">
        <v>410</v>
      </c>
      <c r="P10846" s="175" t="s">
        <v>116</v>
      </c>
    </row>
    <row r="10847" spans="1:16" ht="17.25">
      <c r="A10847" s="183" t="s">
        <v>21557</v>
      </c>
      <c r="B10847" s="183" t="s">
        <v>21521</v>
      </c>
      <c r="C10847" s="183" t="s">
        <v>116</v>
      </c>
      <c r="D10847" s="183" t="s">
        <v>117</v>
      </c>
      <c r="E10847" s="184"/>
      <c r="F10847" s="184"/>
      <c r="G10847" s="185"/>
      <c r="H10847" s="185"/>
      <c r="I10847" s="184"/>
      <c r="J10847" s="184"/>
      <c r="K10847" s="185" t="s">
        <v>410</v>
      </c>
      <c r="L10847" s="185"/>
      <c r="M10847" s="186"/>
      <c r="N10847" s="61" t="s">
        <v>410</v>
      </c>
      <c r="P10847" s="175" t="s">
        <v>116</v>
      </c>
    </row>
    <row r="10848" spans="1:16" ht="17.25">
      <c r="A10848" s="183" t="s">
        <v>21558</v>
      </c>
      <c r="B10848" s="183" t="s">
        <v>21559</v>
      </c>
      <c r="C10848" s="183" t="s">
        <v>116</v>
      </c>
      <c r="D10848" s="183" t="s">
        <v>117</v>
      </c>
      <c r="E10848" s="184"/>
      <c r="F10848" s="184"/>
      <c r="G10848" s="185"/>
      <c r="H10848" s="185"/>
      <c r="I10848" s="184"/>
      <c r="J10848" s="184"/>
      <c r="K10848" s="185" t="s">
        <v>410</v>
      </c>
      <c r="L10848" s="185"/>
      <c r="M10848" s="186"/>
      <c r="N10848" s="61" t="s">
        <v>410</v>
      </c>
      <c r="P10848" s="175" t="s">
        <v>116</v>
      </c>
    </row>
    <row r="10849" spans="1:16" ht="17.25">
      <c r="A10849" s="183" t="s">
        <v>21560</v>
      </c>
      <c r="B10849" s="183" t="s">
        <v>21561</v>
      </c>
      <c r="C10849" s="183" t="s">
        <v>116</v>
      </c>
      <c r="D10849" s="183" t="s">
        <v>117</v>
      </c>
      <c r="E10849" s="184"/>
      <c r="F10849" s="184"/>
      <c r="G10849" s="185"/>
      <c r="H10849" s="185"/>
      <c r="I10849" s="184"/>
      <c r="J10849" s="184"/>
      <c r="K10849" s="185" t="s">
        <v>410</v>
      </c>
      <c r="L10849" s="185"/>
      <c r="M10849" s="186"/>
      <c r="N10849" s="61" t="s">
        <v>410</v>
      </c>
      <c r="P10849" s="175" t="s">
        <v>116</v>
      </c>
    </row>
    <row r="10850" spans="1:16" ht="17.25">
      <c r="A10850" s="183" t="s">
        <v>21562</v>
      </c>
      <c r="B10850" s="183" t="s">
        <v>21563</v>
      </c>
      <c r="C10850" s="183" t="s">
        <v>116</v>
      </c>
      <c r="D10850" s="183" t="s">
        <v>117</v>
      </c>
      <c r="E10850" s="184"/>
      <c r="F10850" s="184"/>
      <c r="G10850" s="185"/>
      <c r="H10850" s="185"/>
      <c r="I10850" s="184"/>
      <c r="J10850" s="184"/>
      <c r="K10850" s="185" t="s">
        <v>410</v>
      </c>
      <c r="L10850" s="185"/>
      <c r="M10850" s="186"/>
      <c r="N10850" s="61" t="s">
        <v>410</v>
      </c>
      <c r="P10850" s="175" t="s">
        <v>116</v>
      </c>
    </row>
    <row r="10851" spans="1:16" ht="17.25">
      <c r="A10851" s="183" t="s">
        <v>21564</v>
      </c>
      <c r="B10851" s="183" t="s">
        <v>21565</v>
      </c>
      <c r="C10851" s="183" t="s">
        <v>116</v>
      </c>
      <c r="D10851" s="183" t="s">
        <v>117</v>
      </c>
      <c r="E10851" s="184"/>
      <c r="F10851" s="184"/>
      <c r="G10851" s="185"/>
      <c r="H10851" s="185"/>
      <c r="I10851" s="184"/>
      <c r="J10851" s="184"/>
      <c r="K10851" s="185" t="s">
        <v>410</v>
      </c>
      <c r="L10851" s="185"/>
      <c r="M10851" s="186"/>
      <c r="N10851" s="61" t="s">
        <v>410</v>
      </c>
      <c r="P10851" s="175" t="s">
        <v>116</v>
      </c>
    </row>
    <row r="10852" spans="1:16" ht="17.25">
      <c r="A10852" s="183" t="s">
        <v>21566</v>
      </c>
      <c r="B10852" s="183" t="s">
        <v>21567</v>
      </c>
      <c r="C10852" s="183" t="s">
        <v>116</v>
      </c>
      <c r="D10852" s="183" t="s">
        <v>117</v>
      </c>
      <c r="E10852" s="184"/>
      <c r="F10852" s="184"/>
      <c r="G10852" s="185"/>
      <c r="H10852" s="185"/>
      <c r="I10852" s="184"/>
      <c r="J10852" s="184"/>
      <c r="K10852" s="185" t="s">
        <v>410</v>
      </c>
      <c r="L10852" s="185"/>
      <c r="M10852" s="186"/>
      <c r="N10852" s="61" t="s">
        <v>410</v>
      </c>
      <c r="P10852" s="175" t="s">
        <v>116</v>
      </c>
    </row>
    <row r="10853" spans="1:16" ht="17.25">
      <c r="A10853" s="183" t="s">
        <v>21568</v>
      </c>
      <c r="B10853" s="183" t="s">
        <v>21569</v>
      </c>
      <c r="C10853" s="183" t="s">
        <v>116</v>
      </c>
      <c r="D10853" s="183" t="s">
        <v>117</v>
      </c>
      <c r="E10853" s="184"/>
      <c r="F10853" s="184"/>
      <c r="G10853" s="185"/>
      <c r="H10853" s="185"/>
      <c r="I10853" s="184"/>
      <c r="J10853" s="184"/>
      <c r="K10853" s="183" t="s">
        <v>410</v>
      </c>
      <c r="L10853" s="183"/>
      <c r="M10853" s="186"/>
      <c r="N10853" s="61" t="s">
        <v>410</v>
      </c>
      <c r="P10853" s="175" t="s">
        <v>116</v>
      </c>
    </row>
    <row r="10854" spans="1:16" ht="17.25">
      <c r="A10854" s="183" t="s">
        <v>21570</v>
      </c>
      <c r="B10854" s="183" t="s">
        <v>21571</v>
      </c>
      <c r="C10854" s="183" t="s">
        <v>116</v>
      </c>
      <c r="D10854" s="183" t="s">
        <v>117</v>
      </c>
      <c r="E10854" s="184"/>
      <c r="F10854" s="184"/>
      <c r="G10854" s="185"/>
      <c r="H10854" s="185"/>
      <c r="I10854" s="184"/>
      <c r="J10854" s="184"/>
      <c r="K10854" s="185" t="s">
        <v>410</v>
      </c>
      <c r="L10854" s="185"/>
      <c r="M10854" s="186"/>
      <c r="N10854" s="61" t="s">
        <v>410</v>
      </c>
      <c r="P10854" s="175" t="s">
        <v>116</v>
      </c>
    </row>
    <row r="10855" spans="1:16" ht="17.25">
      <c r="A10855" s="183" t="s">
        <v>21572</v>
      </c>
      <c r="B10855" s="183" t="s">
        <v>21573</v>
      </c>
      <c r="C10855" s="183" t="s">
        <v>116</v>
      </c>
      <c r="D10855" s="183" t="s">
        <v>117</v>
      </c>
      <c r="E10855" s="184"/>
      <c r="F10855" s="184"/>
      <c r="G10855" s="185"/>
      <c r="H10855" s="185"/>
      <c r="I10855" s="184"/>
      <c r="J10855" s="184"/>
      <c r="K10855" s="185" t="s">
        <v>410</v>
      </c>
      <c r="L10855" s="185"/>
      <c r="M10855" s="186"/>
      <c r="N10855" s="61" t="s">
        <v>410</v>
      </c>
      <c r="P10855" s="175" t="s">
        <v>116</v>
      </c>
    </row>
    <row r="10856" spans="1:16" ht="17.25">
      <c r="A10856" s="183" t="s">
        <v>21574</v>
      </c>
      <c r="B10856" s="183" t="s">
        <v>21575</v>
      </c>
      <c r="C10856" s="183" t="s">
        <v>116</v>
      </c>
      <c r="D10856" s="183" t="s">
        <v>117</v>
      </c>
      <c r="E10856" s="184"/>
      <c r="F10856" s="184"/>
      <c r="G10856" s="185"/>
      <c r="H10856" s="185"/>
      <c r="I10856" s="184"/>
      <c r="J10856" s="184"/>
      <c r="K10856" s="185" t="s">
        <v>410</v>
      </c>
      <c r="L10856" s="185"/>
      <c r="M10856" s="186"/>
      <c r="N10856" s="61" t="s">
        <v>410</v>
      </c>
      <c r="P10856" s="175" t="s">
        <v>116</v>
      </c>
    </row>
    <row r="10857" spans="1:16" ht="17.25">
      <c r="A10857" s="183" t="s">
        <v>21576</v>
      </c>
      <c r="B10857" s="183" t="s">
        <v>21577</v>
      </c>
      <c r="C10857" s="183" t="s">
        <v>116</v>
      </c>
      <c r="D10857" s="183" t="s">
        <v>117</v>
      </c>
      <c r="E10857" s="184"/>
      <c r="F10857" s="184"/>
      <c r="G10857" s="185"/>
      <c r="H10857" s="185"/>
      <c r="I10857" s="184"/>
      <c r="J10857" s="184"/>
      <c r="K10857" s="185" t="s">
        <v>410</v>
      </c>
      <c r="L10857" s="185"/>
      <c r="M10857" s="186"/>
      <c r="N10857" s="61" t="s">
        <v>410</v>
      </c>
      <c r="P10857" s="175" t="s">
        <v>116</v>
      </c>
    </row>
    <row r="10858" spans="1:16" ht="17.25">
      <c r="A10858" s="183" t="s">
        <v>21578</v>
      </c>
      <c r="B10858" s="183" t="s">
        <v>21579</v>
      </c>
      <c r="C10858" s="183" t="s">
        <v>116</v>
      </c>
      <c r="D10858" s="183" t="s">
        <v>117</v>
      </c>
      <c r="E10858" s="184"/>
      <c r="F10858" s="184"/>
      <c r="G10858" s="185"/>
      <c r="H10858" s="185"/>
      <c r="I10858" s="184"/>
      <c r="J10858" s="184"/>
      <c r="K10858" s="185" t="s">
        <v>410</v>
      </c>
      <c r="L10858" s="185"/>
      <c r="M10858" s="186"/>
      <c r="N10858" s="61" t="s">
        <v>410</v>
      </c>
      <c r="P10858" s="175" t="s">
        <v>116</v>
      </c>
    </row>
    <row r="10859" spans="1:16" ht="17.25">
      <c r="A10859" s="183" t="s">
        <v>21580</v>
      </c>
      <c r="B10859" s="183" t="s">
        <v>21581</v>
      </c>
      <c r="C10859" s="183" t="s">
        <v>116</v>
      </c>
      <c r="D10859" s="183" t="s">
        <v>117</v>
      </c>
      <c r="E10859" s="184"/>
      <c r="F10859" s="184"/>
      <c r="G10859" s="188"/>
      <c r="H10859" s="185"/>
      <c r="I10859" s="184"/>
      <c r="J10859" s="184"/>
      <c r="K10859" s="185" t="s">
        <v>410</v>
      </c>
      <c r="L10859" s="185"/>
      <c r="M10859" s="186"/>
      <c r="N10859" s="61" t="s">
        <v>410</v>
      </c>
      <c r="P10859" s="175" t="s">
        <v>116</v>
      </c>
    </row>
    <row r="10860" spans="1:16" ht="17.25">
      <c r="A10860" s="183" t="s">
        <v>21582</v>
      </c>
      <c r="B10860" s="183" t="s">
        <v>21583</v>
      </c>
      <c r="C10860" s="183" t="s">
        <v>116</v>
      </c>
      <c r="D10860" s="183" t="s">
        <v>117</v>
      </c>
      <c r="E10860" s="184"/>
      <c r="F10860" s="184"/>
      <c r="G10860" s="185"/>
      <c r="H10860" s="185"/>
      <c r="I10860" s="184"/>
      <c r="J10860" s="184"/>
      <c r="K10860" s="185" t="s">
        <v>410</v>
      </c>
      <c r="L10860" s="185"/>
      <c r="M10860" s="186"/>
      <c r="N10860" s="61" t="s">
        <v>410</v>
      </c>
      <c r="P10860" s="175" t="s">
        <v>116</v>
      </c>
    </row>
    <row r="10861" spans="1:16" ht="17.25">
      <c r="A10861" s="183" t="s">
        <v>21584</v>
      </c>
      <c r="B10861" s="183" t="s">
        <v>21585</v>
      </c>
      <c r="C10861" s="183" t="s">
        <v>116</v>
      </c>
      <c r="D10861" s="183" t="s">
        <v>117</v>
      </c>
      <c r="E10861" s="184"/>
      <c r="F10861" s="184"/>
      <c r="G10861" s="185"/>
      <c r="H10861" s="185"/>
      <c r="I10861" s="184"/>
      <c r="J10861" s="184"/>
      <c r="K10861" s="185" t="s">
        <v>410</v>
      </c>
      <c r="L10861" s="185"/>
      <c r="M10861" s="186"/>
      <c r="N10861" s="61" t="s">
        <v>410</v>
      </c>
      <c r="P10861" s="175" t="s">
        <v>116</v>
      </c>
    </row>
    <row r="10862" spans="1:16" ht="17.25">
      <c r="A10862" s="183" t="s">
        <v>21586</v>
      </c>
      <c r="B10862" s="183" t="s">
        <v>21587</v>
      </c>
      <c r="C10862" s="183" t="s">
        <v>116</v>
      </c>
      <c r="D10862" s="183" t="s">
        <v>117</v>
      </c>
      <c r="E10862" s="184"/>
      <c r="F10862" s="184"/>
      <c r="G10862" s="185"/>
      <c r="H10862" s="185"/>
      <c r="I10862" s="184"/>
      <c r="J10862" s="184"/>
      <c r="K10862" s="185" t="s">
        <v>410</v>
      </c>
      <c r="L10862" s="185"/>
      <c r="M10862" s="186"/>
      <c r="N10862" s="61" t="s">
        <v>410</v>
      </c>
      <c r="P10862" s="175" t="s">
        <v>116</v>
      </c>
    </row>
    <row r="10863" spans="1:16" ht="17.25">
      <c r="A10863" s="183" t="s">
        <v>21588</v>
      </c>
      <c r="B10863" s="183" t="s">
        <v>21589</v>
      </c>
      <c r="C10863" s="183" t="s">
        <v>116</v>
      </c>
      <c r="D10863" s="183" t="s">
        <v>117</v>
      </c>
      <c r="E10863" s="184"/>
      <c r="F10863" s="184"/>
      <c r="G10863" s="185"/>
      <c r="H10863" s="185"/>
      <c r="I10863" s="184"/>
      <c r="J10863" s="184"/>
      <c r="K10863" s="185" t="s">
        <v>410</v>
      </c>
      <c r="L10863" s="185"/>
      <c r="M10863" s="186"/>
      <c r="N10863" s="61" t="s">
        <v>410</v>
      </c>
      <c r="P10863" s="175" t="s">
        <v>116</v>
      </c>
    </row>
    <row r="10864" spans="1:16" ht="17.25">
      <c r="A10864" s="183" t="s">
        <v>21590</v>
      </c>
      <c r="B10864" s="183" t="s">
        <v>21591</v>
      </c>
      <c r="C10864" s="183" t="s">
        <v>116</v>
      </c>
      <c r="D10864" s="183" t="s">
        <v>117</v>
      </c>
      <c r="E10864" s="184"/>
      <c r="F10864" s="184"/>
      <c r="G10864" s="185"/>
      <c r="H10864" s="185"/>
      <c r="I10864" s="184"/>
      <c r="J10864" s="184"/>
      <c r="K10864" s="185" t="s">
        <v>410</v>
      </c>
      <c r="L10864" s="185"/>
      <c r="M10864" s="186"/>
      <c r="N10864" s="61" t="s">
        <v>410</v>
      </c>
      <c r="P10864" s="175" t="s">
        <v>116</v>
      </c>
    </row>
    <row r="10865" spans="1:16" ht="17.25">
      <c r="A10865" s="183" t="s">
        <v>21592</v>
      </c>
      <c r="B10865" s="183" t="s">
        <v>21593</v>
      </c>
      <c r="C10865" s="183" t="s">
        <v>116</v>
      </c>
      <c r="D10865" s="183" t="s">
        <v>117</v>
      </c>
      <c r="E10865" s="184"/>
      <c r="F10865" s="184"/>
      <c r="G10865" s="185"/>
      <c r="H10865" s="185"/>
      <c r="I10865" s="184"/>
      <c r="J10865" s="184"/>
      <c r="K10865" s="185" t="s">
        <v>410</v>
      </c>
      <c r="L10865" s="185"/>
      <c r="M10865" s="186"/>
      <c r="N10865" s="61" t="s">
        <v>410</v>
      </c>
      <c r="P10865" s="175" t="s">
        <v>116</v>
      </c>
    </row>
    <row r="10866" spans="1:16" ht="17.25">
      <c r="A10866" s="183" t="s">
        <v>21594</v>
      </c>
      <c r="B10866" s="183" t="s">
        <v>21595</v>
      </c>
      <c r="C10866" s="183" t="s">
        <v>116</v>
      </c>
      <c r="D10866" s="183" t="s">
        <v>117</v>
      </c>
      <c r="E10866" s="184"/>
      <c r="F10866" s="184"/>
      <c r="G10866" s="188"/>
      <c r="H10866" s="185"/>
      <c r="I10866" s="184"/>
      <c r="J10866" s="184"/>
      <c r="K10866" s="185" t="s">
        <v>410</v>
      </c>
      <c r="L10866" s="185"/>
      <c r="M10866" s="186"/>
      <c r="N10866" s="61" t="s">
        <v>410</v>
      </c>
      <c r="P10866" s="175" t="s">
        <v>116</v>
      </c>
    </row>
    <row r="10867" spans="1:16" ht="17.25">
      <c r="A10867" s="183" t="s">
        <v>21596</v>
      </c>
      <c r="B10867" s="183" t="s">
        <v>21597</v>
      </c>
      <c r="C10867" s="183" t="s">
        <v>116</v>
      </c>
      <c r="D10867" s="183" t="s">
        <v>117</v>
      </c>
      <c r="E10867" s="184"/>
      <c r="F10867" s="184"/>
      <c r="G10867" s="185"/>
      <c r="H10867" s="185"/>
      <c r="I10867" s="184"/>
      <c r="J10867" s="184"/>
      <c r="K10867" s="185" t="s">
        <v>410</v>
      </c>
      <c r="L10867" s="185"/>
      <c r="M10867" s="186"/>
      <c r="N10867" s="61" t="s">
        <v>410</v>
      </c>
      <c r="P10867" s="175" t="s">
        <v>116</v>
      </c>
    </row>
    <row r="10868" spans="1:16" ht="17.25">
      <c r="A10868" s="183" t="s">
        <v>21598</v>
      </c>
      <c r="B10868" s="183" t="s">
        <v>21599</v>
      </c>
      <c r="C10868" s="183" t="s">
        <v>116</v>
      </c>
      <c r="D10868" s="183" t="s">
        <v>117</v>
      </c>
      <c r="E10868" s="184"/>
      <c r="F10868" s="184"/>
      <c r="G10868" s="185"/>
      <c r="H10868" s="185"/>
      <c r="I10868" s="184"/>
      <c r="J10868" s="184"/>
      <c r="K10868" s="185" t="s">
        <v>410</v>
      </c>
      <c r="L10868" s="185"/>
      <c r="M10868" s="186"/>
      <c r="N10868" s="61" t="s">
        <v>410</v>
      </c>
      <c r="P10868" s="175" t="s">
        <v>116</v>
      </c>
    </row>
    <row r="10869" spans="1:16" ht="17.25">
      <c r="A10869" s="183" t="s">
        <v>21600</v>
      </c>
      <c r="B10869" s="183" t="s">
        <v>21601</v>
      </c>
      <c r="C10869" s="183" t="s">
        <v>116</v>
      </c>
      <c r="D10869" s="183" t="s">
        <v>117</v>
      </c>
      <c r="E10869" s="184"/>
      <c r="F10869" s="184"/>
      <c r="G10869" s="185"/>
      <c r="H10869" s="185"/>
      <c r="I10869" s="184"/>
      <c r="J10869" s="184"/>
      <c r="K10869" s="185" t="s">
        <v>410</v>
      </c>
      <c r="L10869" s="185"/>
      <c r="M10869" s="186"/>
      <c r="N10869" s="61" t="s">
        <v>410</v>
      </c>
      <c r="P10869" s="175" t="s">
        <v>116</v>
      </c>
    </row>
    <row r="10870" spans="1:16" ht="17.25">
      <c r="A10870" s="183" t="s">
        <v>21602</v>
      </c>
      <c r="B10870" s="183" t="s">
        <v>21603</v>
      </c>
      <c r="C10870" s="183" t="s">
        <v>116</v>
      </c>
      <c r="D10870" s="183" t="s">
        <v>117</v>
      </c>
      <c r="E10870" s="184"/>
      <c r="F10870" s="184"/>
      <c r="G10870" s="185"/>
      <c r="H10870" s="185"/>
      <c r="I10870" s="184"/>
      <c r="J10870" s="184"/>
      <c r="K10870" s="185" t="s">
        <v>410</v>
      </c>
      <c r="L10870" s="185"/>
      <c r="M10870" s="186"/>
      <c r="N10870" s="61" t="s">
        <v>410</v>
      </c>
      <c r="P10870" s="175" t="s">
        <v>116</v>
      </c>
    </row>
    <row r="10871" spans="1:16" ht="17.25">
      <c r="A10871" s="183" t="s">
        <v>21604</v>
      </c>
      <c r="B10871" s="183" t="s">
        <v>21605</v>
      </c>
      <c r="C10871" s="183" t="s">
        <v>116</v>
      </c>
      <c r="D10871" s="183" t="s">
        <v>117</v>
      </c>
      <c r="E10871" s="184"/>
      <c r="F10871" s="184"/>
      <c r="G10871" s="185"/>
      <c r="H10871" s="185"/>
      <c r="I10871" s="184"/>
      <c r="J10871" s="184"/>
      <c r="K10871" s="185" t="s">
        <v>410</v>
      </c>
      <c r="L10871" s="185"/>
      <c r="M10871" s="186"/>
      <c r="N10871" s="61" t="s">
        <v>410</v>
      </c>
      <c r="P10871" s="175" t="s">
        <v>116</v>
      </c>
    </row>
    <row r="10872" spans="1:16" ht="17.25">
      <c r="A10872" s="183" t="s">
        <v>21606</v>
      </c>
      <c r="B10872" s="183" t="s">
        <v>21607</v>
      </c>
      <c r="C10872" s="183" t="s">
        <v>116</v>
      </c>
      <c r="D10872" s="183" t="s">
        <v>117</v>
      </c>
      <c r="E10872" s="184"/>
      <c r="F10872" s="184"/>
      <c r="G10872" s="185"/>
      <c r="H10872" s="185"/>
      <c r="I10872" s="184"/>
      <c r="J10872" s="184"/>
      <c r="K10872" s="185" t="s">
        <v>410</v>
      </c>
      <c r="L10872" s="185"/>
      <c r="M10872" s="186"/>
      <c r="N10872" s="61" t="s">
        <v>410</v>
      </c>
      <c r="P10872" s="175" t="s">
        <v>116</v>
      </c>
    </row>
    <row r="10873" spans="1:16" ht="17.25">
      <c r="A10873" s="183" t="s">
        <v>21608</v>
      </c>
      <c r="B10873" s="183" t="s">
        <v>21609</v>
      </c>
      <c r="C10873" s="183" t="s">
        <v>116</v>
      </c>
      <c r="D10873" s="183" t="s">
        <v>117</v>
      </c>
      <c r="E10873" s="184"/>
      <c r="F10873" s="184"/>
      <c r="G10873" s="185"/>
      <c r="H10873" s="185"/>
      <c r="I10873" s="184"/>
      <c r="J10873" s="184"/>
      <c r="K10873" s="185" t="s">
        <v>410</v>
      </c>
      <c r="L10873" s="185"/>
      <c r="M10873" s="186"/>
      <c r="N10873" s="61" t="s">
        <v>410</v>
      </c>
      <c r="P10873" s="175" t="s">
        <v>116</v>
      </c>
    </row>
    <row r="10874" spans="1:16" ht="17.25">
      <c r="A10874" s="183" t="s">
        <v>21610</v>
      </c>
      <c r="B10874" s="183" t="s">
        <v>21611</v>
      </c>
      <c r="C10874" s="183" t="s">
        <v>116</v>
      </c>
      <c r="D10874" s="183" t="s">
        <v>117</v>
      </c>
      <c r="E10874" s="184"/>
      <c r="F10874" s="184"/>
      <c r="G10874" s="185"/>
      <c r="H10874" s="185"/>
      <c r="I10874" s="184"/>
      <c r="J10874" s="184"/>
      <c r="K10874" s="185" t="s">
        <v>410</v>
      </c>
      <c r="L10874" s="185"/>
      <c r="M10874" s="186"/>
      <c r="N10874" s="61" t="s">
        <v>410</v>
      </c>
      <c r="P10874" s="175" t="s">
        <v>116</v>
      </c>
    </row>
    <row r="10875" spans="1:16" ht="17.25">
      <c r="A10875" s="183" t="s">
        <v>21612</v>
      </c>
      <c r="B10875" s="183" t="s">
        <v>21613</v>
      </c>
      <c r="C10875" s="183" t="s">
        <v>116</v>
      </c>
      <c r="D10875" s="183" t="s">
        <v>117</v>
      </c>
      <c r="E10875" s="184">
        <v>179</v>
      </c>
      <c r="F10875" s="184">
        <v>170</v>
      </c>
      <c r="G10875" s="185" t="s">
        <v>194</v>
      </c>
      <c r="H10875" s="185"/>
      <c r="I10875" s="184">
        <v>49.79</v>
      </c>
      <c r="J10875" s="184">
        <v>219.79</v>
      </c>
      <c r="K10875" s="185">
        <v>147</v>
      </c>
      <c r="L10875" s="185"/>
      <c r="M10875" s="186"/>
      <c r="N10875" s="61" t="s">
        <v>51</v>
      </c>
      <c r="P10875" s="175" t="s">
        <v>116</v>
      </c>
    </row>
    <row r="10876" spans="1:16" ht="17.25">
      <c r="A10876" s="183" t="s">
        <v>21614</v>
      </c>
      <c r="B10876" s="183" t="s">
        <v>21615</v>
      </c>
      <c r="C10876" s="183" t="s">
        <v>116</v>
      </c>
      <c r="D10876" s="183" t="s">
        <v>117</v>
      </c>
      <c r="E10876" s="184">
        <v>179</v>
      </c>
      <c r="F10876" s="184">
        <v>170</v>
      </c>
      <c r="G10876" s="185" t="s">
        <v>194</v>
      </c>
      <c r="H10876" s="185"/>
      <c r="I10876" s="184">
        <v>49.79</v>
      </c>
      <c r="J10876" s="184">
        <v>219.79</v>
      </c>
      <c r="K10876" s="185">
        <v>140</v>
      </c>
      <c r="L10876" s="185"/>
      <c r="M10876" s="186"/>
      <c r="N10876" s="61" t="s">
        <v>51</v>
      </c>
      <c r="P10876" s="175" t="s">
        <v>116</v>
      </c>
    </row>
    <row r="10877" spans="1:16" ht="17.25">
      <c r="A10877" s="183" t="s">
        <v>21616</v>
      </c>
      <c r="B10877" s="183" t="s">
        <v>7388</v>
      </c>
      <c r="C10877" s="183" t="s">
        <v>116</v>
      </c>
      <c r="D10877" s="183" t="s">
        <v>117</v>
      </c>
      <c r="E10877" s="184"/>
      <c r="F10877" s="184"/>
      <c r="G10877" s="185"/>
      <c r="H10877" s="185"/>
      <c r="I10877" s="184"/>
      <c r="J10877" s="184"/>
      <c r="K10877" s="185" t="s">
        <v>410</v>
      </c>
      <c r="L10877" s="185"/>
      <c r="M10877" s="186"/>
      <c r="N10877" s="61" t="s">
        <v>410</v>
      </c>
      <c r="P10877" s="175" t="s">
        <v>116</v>
      </c>
    </row>
    <row r="10878" spans="1:16" ht="17.25">
      <c r="A10878" s="183" t="s">
        <v>21617</v>
      </c>
      <c r="B10878" s="183" t="s">
        <v>21618</v>
      </c>
      <c r="C10878" s="183" t="s">
        <v>116</v>
      </c>
      <c r="D10878" s="183" t="s">
        <v>117</v>
      </c>
      <c r="E10878" s="184"/>
      <c r="F10878" s="184"/>
      <c r="G10878" s="185"/>
      <c r="H10878" s="185"/>
      <c r="I10878" s="184"/>
      <c r="J10878" s="184"/>
      <c r="K10878" s="185" t="s">
        <v>410</v>
      </c>
      <c r="L10878" s="185"/>
      <c r="M10878" s="186"/>
      <c r="N10878" s="61" t="s">
        <v>410</v>
      </c>
      <c r="P10878" s="175" t="s">
        <v>116</v>
      </c>
    </row>
    <row r="10879" spans="1:16" ht="17.25">
      <c r="A10879" s="183" t="s">
        <v>21619</v>
      </c>
      <c r="B10879" s="183" t="s">
        <v>21620</v>
      </c>
      <c r="C10879" s="183" t="s">
        <v>116</v>
      </c>
      <c r="D10879" s="183" t="s">
        <v>117</v>
      </c>
      <c r="E10879" s="184"/>
      <c r="F10879" s="184"/>
      <c r="G10879" s="185"/>
      <c r="H10879" s="185"/>
      <c r="I10879" s="184"/>
      <c r="J10879" s="184"/>
      <c r="K10879" s="185" t="s">
        <v>410</v>
      </c>
      <c r="L10879" s="185"/>
      <c r="M10879" s="186"/>
      <c r="N10879" s="61" t="s">
        <v>410</v>
      </c>
      <c r="P10879" s="175" t="s">
        <v>116</v>
      </c>
    </row>
    <row r="10880" spans="1:16" ht="17.25">
      <c r="A10880" s="183" t="s">
        <v>21621</v>
      </c>
      <c r="B10880" s="183" t="s">
        <v>21622</v>
      </c>
      <c r="C10880" s="183" t="s">
        <v>116</v>
      </c>
      <c r="D10880" s="183" t="s">
        <v>117</v>
      </c>
      <c r="E10880" s="184"/>
      <c r="F10880" s="184"/>
      <c r="G10880" s="185"/>
      <c r="H10880" s="185"/>
      <c r="I10880" s="184"/>
      <c r="J10880" s="184"/>
      <c r="K10880" s="185" t="s">
        <v>410</v>
      </c>
      <c r="L10880" s="185"/>
      <c r="M10880" s="186"/>
      <c r="N10880" s="61" t="s">
        <v>410</v>
      </c>
      <c r="P10880" s="175" t="s">
        <v>116</v>
      </c>
    </row>
    <row r="10881" spans="1:16" ht="17.25">
      <c r="A10881" s="183" t="s">
        <v>21623</v>
      </c>
      <c r="B10881" s="183" t="s">
        <v>21624</v>
      </c>
      <c r="C10881" s="183" t="s">
        <v>116</v>
      </c>
      <c r="D10881" s="183" t="s">
        <v>117</v>
      </c>
      <c r="E10881" s="184"/>
      <c r="F10881" s="184"/>
      <c r="G10881" s="185"/>
      <c r="H10881" s="185"/>
      <c r="I10881" s="184"/>
      <c r="J10881" s="184"/>
      <c r="K10881" s="185" t="s">
        <v>410</v>
      </c>
      <c r="L10881" s="185"/>
      <c r="M10881" s="186"/>
      <c r="N10881" s="61" t="s">
        <v>410</v>
      </c>
      <c r="P10881" s="175" t="s">
        <v>116</v>
      </c>
    </row>
    <row r="10882" spans="1:16" ht="17.25">
      <c r="A10882" s="183" t="s">
        <v>21625</v>
      </c>
      <c r="B10882" s="183" t="s">
        <v>21626</v>
      </c>
      <c r="C10882" s="183" t="s">
        <v>116</v>
      </c>
      <c r="D10882" s="183" t="s">
        <v>117</v>
      </c>
      <c r="E10882" s="184"/>
      <c r="F10882" s="184"/>
      <c r="G10882" s="185"/>
      <c r="H10882" s="185"/>
      <c r="I10882" s="184"/>
      <c r="J10882" s="184"/>
      <c r="K10882" s="185" t="s">
        <v>410</v>
      </c>
      <c r="L10882" s="185"/>
      <c r="M10882" s="186"/>
      <c r="N10882" s="61" t="s">
        <v>410</v>
      </c>
      <c r="P10882" s="175" t="s">
        <v>116</v>
      </c>
    </row>
    <row r="10883" spans="1:16" ht="17.25">
      <c r="A10883" s="183" t="s">
        <v>21627</v>
      </c>
      <c r="B10883" s="183" t="s">
        <v>21628</v>
      </c>
      <c r="C10883" s="183" t="s">
        <v>116</v>
      </c>
      <c r="D10883" s="183" t="s">
        <v>117</v>
      </c>
      <c r="E10883" s="184"/>
      <c r="F10883" s="184"/>
      <c r="G10883" s="185"/>
      <c r="H10883" s="185"/>
      <c r="I10883" s="184"/>
      <c r="J10883" s="184"/>
      <c r="K10883" s="183" t="s">
        <v>410</v>
      </c>
      <c r="L10883" s="183"/>
      <c r="M10883" s="186"/>
      <c r="N10883" s="61" t="s">
        <v>410</v>
      </c>
      <c r="P10883" s="175" t="s">
        <v>116</v>
      </c>
    </row>
    <row r="10884" spans="1:16" ht="17.25">
      <c r="A10884" s="183" t="s">
        <v>21629</v>
      </c>
      <c r="B10884" s="183" t="s">
        <v>21630</v>
      </c>
      <c r="C10884" s="183" t="s">
        <v>116</v>
      </c>
      <c r="D10884" s="183" t="s">
        <v>117</v>
      </c>
      <c r="E10884" s="184"/>
      <c r="F10884" s="184"/>
      <c r="G10884" s="185"/>
      <c r="H10884" s="185"/>
      <c r="I10884" s="184"/>
      <c r="J10884" s="184"/>
      <c r="K10884" s="185" t="s">
        <v>410</v>
      </c>
      <c r="L10884" s="185"/>
      <c r="M10884" s="186"/>
      <c r="N10884" s="61" t="s">
        <v>410</v>
      </c>
      <c r="P10884" s="175" t="s">
        <v>116</v>
      </c>
    </row>
    <row r="10885" spans="1:16" ht="17.25">
      <c r="A10885" s="183" t="s">
        <v>21631</v>
      </c>
      <c r="B10885" s="183" t="s">
        <v>21632</v>
      </c>
      <c r="C10885" s="183" t="s">
        <v>116</v>
      </c>
      <c r="D10885" s="183" t="s">
        <v>117</v>
      </c>
      <c r="E10885" s="184"/>
      <c r="F10885" s="184"/>
      <c r="G10885" s="185"/>
      <c r="H10885" s="185"/>
      <c r="I10885" s="184"/>
      <c r="J10885" s="184"/>
      <c r="K10885" s="185" t="s">
        <v>410</v>
      </c>
      <c r="L10885" s="185"/>
      <c r="M10885" s="186"/>
      <c r="N10885" s="61" t="s">
        <v>410</v>
      </c>
      <c r="P10885" s="175" t="s">
        <v>116</v>
      </c>
    </row>
    <row r="10886" spans="1:16" ht="17.25">
      <c r="A10886" s="183" t="s">
        <v>21633</v>
      </c>
      <c r="B10886" s="183" t="s">
        <v>21620</v>
      </c>
      <c r="C10886" s="183" t="s">
        <v>116</v>
      </c>
      <c r="D10886" s="183" t="s">
        <v>117</v>
      </c>
      <c r="E10886" s="184"/>
      <c r="F10886" s="184"/>
      <c r="G10886" s="185"/>
      <c r="H10886" s="185"/>
      <c r="I10886" s="184"/>
      <c r="J10886" s="184"/>
      <c r="K10886" s="185" t="s">
        <v>410</v>
      </c>
      <c r="L10886" s="185"/>
      <c r="M10886" s="186"/>
      <c r="N10886" s="61" t="s">
        <v>410</v>
      </c>
      <c r="P10886" s="175" t="s">
        <v>116</v>
      </c>
    </row>
    <row r="10887" spans="1:16" ht="17.25">
      <c r="A10887" s="183" t="s">
        <v>21634</v>
      </c>
      <c r="B10887" s="183" t="s">
        <v>21530</v>
      </c>
      <c r="C10887" s="183" t="s">
        <v>116</v>
      </c>
      <c r="D10887" s="183" t="s">
        <v>117</v>
      </c>
      <c r="E10887" s="184"/>
      <c r="F10887" s="184"/>
      <c r="G10887" s="185"/>
      <c r="H10887" s="185"/>
      <c r="I10887" s="184"/>
      <c r="J10887" s="184"/>
      <c r="K10887" s="185" t="s">
        <v>410</v>
      </c>
      <c r="L10887" s="185"/>
      <c r="M10887" s="186"/>
      <c r="N10887" s="61" t="s">
        <v>410</v>
      </c>
      <c r="P10887" s="175" t="s">
        <v>116</v>
      </c>
    </row>
    <row r="10888" spans="1:16" ht="17.25">
      <c r="A10888" s="183" t="s">
        <v>21635</v>
      </c>
      <c r="B10888" s="183" t="s">
        <v>21624</v>
      </c>
      <c r="C10888" s="183" t="s">
        <v>116</v>
      </c>
      <c r="D10888" s="183" t="s">
        <v>117</v>
      </c>
      <c r="E10888" s="184"/>
      <c r="F10888" s="184"/>
      <c r="G10888" s="185"/>
      <c r="H10888" s="185"/>
      <c r="I10888" s="184"/>
      <c r="J10888" s="184"/>
      <c r="K10888" s="185" t="s">
        <v>410</v>
      </c>
      <c r="L10888" s="185"/>
      <c r="M10888" s="186"/>
      <c r="N10888" s="61" t="s">
        <v>410</v>
      </c>
      <c r="P10888" s="175" t="s">
        <v>116</v>
      </c>
    </row>
    <row r="10889" spans="1:16" ht="17.25">
      <c r="A10889" s="183" t="s">
        <v>21636</v>
      </c>
      <c r="B10889" s="183" t="s">
        <v>21637</v>
      </c>
      <c r="C10889" s="183" t="s">
        <v>116</v>
      </c>
      <c r="D10889" s="183" t="s">
        <v>117</v>
      </c>
      <c r="E10889" s="184"/>
      <c r="F10889" s="184"/>
      <c r="G10889" s="185"/>
      <c r="H10889" s="185"/>
      <c r="I10889" s="184"/>
      <c r="J10889" s="184"/>
      <c r="K10889" s="185" t="s">
        <v>410</v>
      </c>
      <c r="L10889" s="185"/>
      <c r="M10889" s="186"/>
      <c r="N10889" s="61" t="s">
        <v>410</v>
      </c>
      <c r="P10889" s="175" t="s">
        <v>116</v>
      </c>
    </row>
    <row r="10890" spans="1:16" ht="17.25">
      <c r="A10890" s="183" t="s">
        <v>21638</v>
      </c>
      <c r="B10890" s="183" t="s">
        <v>21639</v>
      </c>
      <c r="C10890" s="183" t="s">
        <v>116</v>
      </c>
      <c r="D10890" s="183" t="s">
        <v>117</v>
      </c>
      <c r="E10890" s="184"/>
      <c r="F10890" s="184"/>
      <c r="G10890" s="185"/>
      <c r="H10890" s="185"/>
      <c r="I10890" s="184"/>
      <c r="J10890" s="184"/>
      <c r="K10890" s="185" t="s">
        <v>410</v>
      </c>
      <c r="L10890" s="185"/>
      <c r="M10890" s="186"/>
      <c r="N10890" s="61" t="s">
        <v>410</v>
      </c>
      <c r="P10890" s="175" t="s">
        <v>116</v>
      </c>
    </row>
    <row r="10891" spans="1:16" ht="17.25">
      <c r="A10891" s="183" t="s">
        <v>21640</v>
      </c>
      <c r="B10891" s="183" t="s">
        <v>21641</v>
      </c>
      <c r="C10891" s="183" t="s">
        <v>116</v>
      </c>
      <c r="D10891" s="183" t="s">
        <v>117</v>
      </c>
      <c r="E10891" s="184"/>
      <c r="F10891" s="184"/>
      <c r="G10891" s="185"/>
      <c r="H10891" s="185"/>
      <c r="I10891" s="184"/>
      <c r="J10891" s="184"/>
      <c r="K10891" s="185" t="s">
        <v>410</v>
      </c>
      <c r="L10891" s="185"/>
      <c r="M10891" s="186"/>
      <c r="N10891" s="61" t="s">
        <v>410</v>
      </c>
      <c r="P10891" s="175" t="s">
        <v>116</v>
      </c>
    </row>
    <row r="10892" spans="1:16" ht="17.25">
      <c r="A10892" s="183" t="s">
        <v>21642</v>
      </c>
      <c r="B10892" s="183" t="s">
        <v>21643</v>
      </c>
      <c r="C10892" s="183" t="s">
        <v>116</v>
      </c>
      <c r="D10892" s="183" t="s">
        <v>117</v>
      </c>
      <c r="E10892" s="184"/>
      <c r="F10892" s="184"/>
      <c r="G10892" s="185"/>
      <c r="H10892" s="185"/>
      <c r="I10892" s="184"/>
      <c r="J10892" s="184"/>
      <c r="K10892" s="185" t="s">
        <v>410</v>
      </c>
      <c r="L10892" s="185"/>
      <c r="M10892" s="186"/>
      <c r="N10892" s="61" t="s">
        <v>410</v>
      </c>
      <c r="P10892" s="175" t="s">
        <v>116</v>
      </c>
    </row>
    <row r="10893" spans="1:16" ht="17.25">
      <c r="A10893" s="183" t="s">
        <v>21644</v>
      </c>
      <c r="B10893" s="183" t="s">
        <v>21645</v>
      </c>
      <c r="C10893" s="183" t="s">
        <v>116</v>
      </c>
      <c r="D10893" s="183" t="s">
        <v>117</v>
      </c>
      <c r="E10893" s="184"/>
      <c r="F10893" s="184"/>
      <c r="G10893" s="185"/>
      <c r="H10893" s="185"/>
      <c r="I10893" s="184"/>
      <c r="J10893" s="184"/>
      <c r="K10893" s="185" t="s">
        <v>410</v>
      </c>
      <c r="L10893" s="185"/>
      <c r="M10893" s="186"/>
      <c r="N10893" s="61" t="s">
        <v>410</v>
      </c>
      <c r="P10893" s="175" t="s">
        <v>116</v>
      </c>
    </row>
    <row r="10894" spans="1:16" ht="17.25">
      <c r="A10894" s="183" t="s">
        <v>21646</v>
      </c>
      <c r="B10894" s="183" t="s">
        <v>21647</v>
      </c>
      <c r="C10894" s="183" t="s">
        <v>116</v>
      </c>
      <c r="D10894" s="183" t="s">
        <v>117</v>
      </c>
      <c r="E10894" s="184"/>
      <c r="F10894" s="184"/>
      <c r="G10894" s="185"/>
      <c r="H10894" s="185"/>
      <c r="I10894" s="184"/>
      <c r="J10894" s="184"/>
      <c r="K10894" s="185" t="s">
        <v>410</v>
      </c>
      <c r="L10894" s="185"/>
      <c r="M10894" s="186"/>
      <c r="N10894" s="61" t="s">
        <v>410</v>
      </c>
      <c r="P10894" s="175" t="s">
        <v>116</v>
      </c>
    </row>
    <row r="10895" spans="1:16" ht="17.25">
      <c r="A10895" s="183" t="s">
        <v>21648</v>
      </c>
      <c r="B10895" s="183" t="s">
        <v>21649</v>
      </c>
      <c r="C10895" s="183" t="s">
        <v>116</v>
      </c>
      <c r="D10895" s="183" t="s">
        <v>117</v>
      </c>
      <c r="E10895" s="184"/>
      <c r="F10895" s="184"/>
      <c r="G10895" s="185"/>
      <c r="H10895" s="185"/>
      <c r="I10895" s="184"/>
      <c r="J10895" s="184"/>
      <c r="K10895" s="185" t="s">
        <v>410</v>
      </c>
      <c r="L10895" s="185"/>
      <c r="M10895" s="186"/>
      <c r="N10895" s="61" t="s">
        <v>410</v>
      </c>
      <c r="P10895" s="175" t="s">
        <v>116</v>
      </c>
    </row>
    <row r="10896" spans="1:16" ht="17.25">
      <c r="A10896" s="183" t="s">
        <v>21650</v>
      </c>
      <c r="B10896" s="183" t="s">
        <v>21651</v>
      </c>
      <c r="C10896" s="183" t="s">
        <v>116</v>
      </c>
      <c r="D10896" s="183" t="s">
        <v>117</v>
      </c>
      <c r="E10896" s="184"/>
      <c r="F10896" s="184"/>
      <c r="G10896" s="185"/>
      <c r="H10896" s="185"/>
      <c r="I10896" s="184"/>
      <c r="J10896" s="184"/>
      <c r="K10896" s="185" t="s">
        <v>410</v>
      </c>
      <c r="L10896" s="185"/>
      <c r="M10896" s="186"/>
      <c r="N10896" s="61" t="s">
        <v>410</v>
      </c>
      <c r="P10896" s="175" t="s">
        <v>116</v>
      </c>
    </row>
    <row r="10897" spans="1:16" ht="17.25">
      <c r="A10897" s="183" t="s">
        <v>21652</v>
      </c>
      <c r="B10897" s="183" t="s">
        <v>21653</v>
      </c>
      <c r="C10897" s="183" t="s">
        <v>116</v>
      </c>
      <c r="D10897" s="183" t="s">
        <v>117</v>
      </c>
      <c r="E10897" s="184"/>
      <c r="F10897" s="184"/>
      <c r="G10897" s="185"/>
      <c r="H10897" s="185"/>
      <c r="I10897" s="184"/>
      <c r="J10897" s="184"/>
      <c r="K10897" s="185" t="s">
        <v>410</v>
      </c>
      <c r="L10897" s="185"/>
      <c r="M10897" s="186"/>
      <c r="N10897" s="61" t="s">
        <v>410</v>
      </c>
      <c r="P10897" s="175" t="s">
        <v>116</v>
      </c>
    </row>
    <row r="10898" spans="1:16" ht="17.25">
      <c r="A10898" s="183" t="s">
        <v>21654</v>
      </c>
      <c r="B10898" s="183" t="s">
        <v>21655</v>
      </c>
      <c r="C10898" s="183" t="s">
        <v>116</v>
      </c>
      <c r="D10898" s="183" t="s">
        <v>117</v>
      </c>
      <c r="E10898" s="184"/>
      <c r="F10898" s="184"/>
      <c r="G10898" s="185"/>
      <c r="H10898" s="185"/>
      <c r="I10898" s="184"/>
      <c r="J10898" s="184"/>
      <c r="K10898" s="185" t="s">
        <v>410</v>
      </c>
      <c r="L10898" s="185"/>
      <c r="M10898" s="186"/>
      <c r="N10898" s="61" t="s">
        <v>410</v>
      </c>
      <c r="P10898" s="175" t="s">
        <v>116</v>
      </c>
    </row>
    <row r="10899" spans="1:16" ht="17.25">
      <c r="A10899" s="183" t="s">
        <v>21656</v>
      </c>
      <c r="B10899" s="183" t="s">
        <v>21657</v>
      </c>
      <c r="C10899" s="183" t="s">
        <v>116</v>
      </c>
      <c r="D10899" s="183" t="s">
        <v>117</v>
      </c>
      <c r="E10899" s="184"/>
      <c r="F10899" s="184"/>
      <c r="G10899" s="185"/>
      <c r="H10899" s="185"/>
      <c r="I10899" s="184"/>
      <c r="J10899" s="184"/>
      <c r="K10899" s="185" t="s">
        <v>410</v>
      </c>
      <c r="L10899" s="185"/>
      <c r="M10899" s="186"/>
      <c r="N10899" s="61" t="s">
        <v>410</v>
      </c>
      <c r="P10899" s="175" t="s">
        <v>116</v>
      </c>
    </row>
    <row r="10900" spans="1:16" ht="17.25">
      <c r="A10900" s="183" t="s">
        <v>21658</v>
      </c>
      <c r="B10900" s="183" t="s">
        <v>21659</v>
      </c>
      <c r="C10900" s="183" t="s">
        <v>116</v>
      </c>
      <c r="D10900" s="183" t="s">
        <v>117</v>
      </c>
      <c r="E10900" s="184"/>
      <c r="F10900" s="184"/>
      <c r="G10900" s="185"/>
      <c r="H10900" s="185"/>
      <c r="I10900" s="184"/>
      <c r="J10900" s="184"/>
      <c r="K10900" s="185" t="s">
        <v>410</v>
      </c>
      <c r="L10900" s="185"/>
      <c r="M10900" s="186"/>
      <c r="N10900" s="61" t="s">
        <v>410</v>
      </c>
      <c r="P10900" s="175" t="s">
        <v>116</v>
      </c>
    </row>
    <row r="10901" spans="1:16" ht="17.25">
      <c r="A10901" s="183" t="s">
        <v>21660</v>
      </c>
      <c r="B10901" s="183" t="s">
        <v>21661</v>
      </c>
      <c r="C10901" s="183" t="s">
        <v>116</v>
      </c>
      <c r="D10901" s="183" t="s">
        <v>117</v>
      </c>
      <c r="E10901" s="184"/>
      <c r="F10901" s="184"/>
      <c r="G10901" s="185"/>
      <c r="H10901" s="185"/>
      <c r="I10901" s="184"/>
      <c r="J10901" s="184"/>
      <c r="K10901" s="185" t="s">
        <v>410</v>
      </c>
      <c r="L10901" s="185"/>
      <c r="M10901" s="186"/>
      <c r="N10901" s="61" t="s">
        <v>410</v>
      </c>
      <c r="P10901" s="175" t="s">
        <v>116</v>
      </c>
    </row>
    <row r="10902" spans="1:16" ht="17.25">
      <c r="A10902" s="183" t="s">
        <v>21662</v>
      </c>
      <c r="B10902" s="183" t="s">
        <v>21663</v>
      </c>
      <c r="C10902" s="183" t="s">
        <v>116</v>
      </c>
      <c r="D10902" s="183" t="s">
        <v>117</v>
      </c>
      <c r="E10902" s="184"/>
      <c r="F10902" s="184"/>
      <c r="G10902" s="185"/>
      <c r="H10902" s="185"/>
      <c r="I10902" s="184"/>
      <c r="J10902" s="184"/>
      <c r="K10902" s="185" t="s">
        <v>410</v>
      </c>
      <c r="L10902" s="185"/>
      <c r="M10902" s="186"/>
      <c r="N10902" s="61" t="s">
        <v>410</v>
      </c>
      <c r="P10902" s="175" t="s">
        <v>116</v>
      </c>
    </row>
    <row r="10903" spans="1:16" ht="17.25">
      <c r="A10903" s="183" t="s">
        <v>21664</v>
      </c>
      <c r="B10903" s="183" t="s">
        <v>21665</v>
      </c>
      <c r="C10903" s="183" t="s">
        <v>116</v>
      </c>
      <c r="D10903" s="183" t="s">
        <v>117</v>
      </c>
      <c r="E10903" s="184"/>
      <c r="F10903" s="184"/>
      <c r="G10903" s="185"/>
      <c r="H10903" s="185"/>
      <c r="I10903" s="184"/>
      <c r="J10903" s="184"/>
      <c r="K10903" s="185" t="s">
        <v>410</v>
      </c>
      <c r="L10903" s="185"/>
      <c r="M10903" s="186"/>
      <c r="N10903" s="61" t="s">
        <v>410</v>
      </c>
      <c r="P10903" s="175" t="s">
        <v>116</v>
      </c>
    </row>
    <row r="10904" spans="1:16" ht="17.25">
      <c r="A10904" s="183" t="s">
        <v>21666</v>
      </c>
      <c r="B10904" s="183" t="s">
        <v>21667</v>
      </c>
      <c r="C10904" s="183" t="s">
        <v>116</v>
      </c>
      <c r="D10904" s="183" t="s">
        <v>117</v>
      </c>
      <c r="E10904" s="184"/>
      <c r="F10904" s="184"/>
      <c r="G10904" s="185"/>
      <c r="H10904" s="185"/>
      <c r="I10904" s="184"/>
      <c r="J10904" s="184"/>
      <c r="K10904" s="183" t="s">
        <v>410</v>
      </c>
      <c r="L10904" s="183"/>
      <c r="M10904" s="186"/>
      <c r="N10904" s="61" t="s">
        <v>410</v>
      </c>
      <c r="P10904" s="175" t="s">
        <v>116</v>
      </c>
    </row>
    <row r="10905" spans="1:16" ht="17.25">
      <c r="A10905" s="183" t="s">
        <v>21668</v>
      </c>
      <c r="B10905" s="183" t="s">
        <v>21622</v>
      </c>
      <c r="C10905" s="183" t="s">
        <v>116</v>
      </c>
      <c r="D10905" s="183" t="s">
        <v>117</v>
      </c>
      <c r="E10905" s="184"/>
      <c r="F10905" s="184"/>
      <c r="G10905" s="185"/>
      <c r="H10905" s="185"/>
      <c r="I10905" s="184"/>
      <c r="J10905" s="184"/>
      <c r="K10905" s="185" t="s">
        <v>410</v>
      </c>
      <c r="L10905" s="185"/>
      <c r="M10905" s="186"/>
      <c r="N10905" s="61" t="s">
        <v>410</v>
      </c>
      <c r="P10905" s="175" t="s">
        <v>116</v>
      </c>
    </row>
    <row r="10906" spans="1:16" ht="17.25">
      <c r="A10906" s="183" t="s">
        <v>21669</v>
      </c>
      <c r="B10906" s="183" t="s">
        <v>21670</v>
      </c>
      <c r="C10906" s="183" t="s">
        <v>116</v>
      </c>
      <c r="D10906" s="183" t="s">
        <v>117</v>
      </c>
      <c r="E10906" s="184"/>
      <c r="F10906" s="184"/>
      <c r="G10906" s="185"/>
      <c r="H10906" s="185"/>
      <c r="I10906" s="184"/>
      <c r="J10906" s="184"/>
      <c r="K10906" s="185" t="s">
        <v>410</v>
      </c>
      <c r="L10906" s="185"/>
      <c r="M10906" s="186"/>
      <c r="N10906" s="61" t="s">
        <v>410</v>
      </c>
      <c r="P10906" s="175" t="s">
        <v>116</v>
      </c>
    </row>
    <row r="10907" spans="1:16" ht="17.25">
      <c r="A10907" s="183" t="s">
        <v>21671</v>
      </c>
      <c r="B10907" s="183" t="s">
        <v>21559</v>
      </c>
      <c r="C10907" s="183" t="s">
        <v>116</v>
      </c>
      <c r="D10907" s="183" t="s">
        <v>117</v>
      </c>
      <c r="E10907" s="184"/>
      <c r="F10907" s="184"/>
      <c r="G10907" s="185"/>
      <c r="H10907" s="185"/>
      <c r="I10907" s="184"/>
      <c r="J10907" s="184"/>
      <c r="K10907" s="185" t="s">
        <v>410</v>
      </c>
      <c r="L10907" s="185"/>
      <c r="M10907" s="186"/>
      <c r="N10907" s="61" t="s">
        <v>410</v>
      </c>
      <c r="P10907" s="175" t="s">
        <v>116</v>
      </c>
    </row>
    <row r="10908" spans="1:16" ht="17.25">
      <c r="A10908" s="183" t="s">
        <v>21672</v>
      </c>
      <c r="B10908" s="183" t="s">
        <v>21673</v>
      </c>
      <c r="C10908" s="183" t="s">
        <v>116</v>
      </c>
      <c r="D10908" s="183" t="s">
        <v>117</v>
      </c>
      <c r="E10908" s="184"/>
      <c r="F10908" s="184"/>
      <c r="G10908" s="185"/>
      <c r="H10908" s="185"/>
      <c r="I10908" s="184"/>
      <c r="J10908" s="184"/>
      <c r="K10908" s="185" t="s">
        <v>410</v>
      </c>
      <c r="L10908" s="185"/>
      <c r="M10908" s="186"/>
      <c r="N10908" s="61" t="s">
        <v>410</v>
      </c>
      <c r="P10908" s="175" t="s">
        <v>116</v>
      </c>
    </row>
    <row r="10909" spans="1:16" ht="17.25">
      <c r="A10909" s="183" t="s">
        <v>21674</v>
      </c>
      <c r="B10909" s="183" t="s">
        <v>21675</v>
      </c>
      <c r="C10909" s="183" t="s">
        <v>116</v>
      </c>
      <c r="D10909" s="183" t="s">
        <v>117</v>
      </c>
      <c r="E10909" s="184"/>
      <c r="F10909" s="184"/>
      <c r="G10909" s="185"/>
      <c r="H10909" s="185"/>
      <c r="I10909" s="184"/>
      <c r="J10909" s="184"/>
      <c r="K10909" s="185" t="s">
        <v>410</v>
      </c>
      <c r="L10909" s="185"/>
      <c r="M10909" s="186"/>
      <c r="N10909" s="61" t="s">
        <v>410</v>
      </c>
      <c r="P10909" s="175" t="s">
        <v>116</v>
      </c>
    </row>
    <row r="10910" spans="1:16" ht="17.25">
      <c r="A10910" s="183" t="s">
        <v>21676</v>
      </c>
      <c r="B10910" s="183" t="s">
        <v>21677</v>
      </c>
      <c r="C10910" s="183" t="s">
        <v>116</v>
      </c>
      <c r="D10910" s="183" t="s">
        <v>117</v>
      </c>
      <c r="E10910" s="184"/>
      <c r="F10910" s="184"/>
      <c r="G10910" s="185"/>
      <c r="H10910" s="185"/>
      <c r="I10910" s="184"/>
      <c r="J10910" s="184"/>
      <c r="K10910" s="185" t="s">
        <v>410</v>
      </c>
      <c r="L10910" s="185"/>
      <c r="M10910" s="186"/>
      <c r="N10910" s="61" t="s">
        <v>410</v>
      </c>
      <c r="P10910" s="175" t="s">
        <v>116</v>
      </c>
    </row>
    <row r="10911" spans="1:16" ht="17.25">
      <c r="A10911" s="183" t="s">
        <v>21678</v>
      </c>
      <c r="B10911" s="183" t="s">
        <v>21679</v>
      </c>
      <c r="C10911" s="183" t="s">
        <v>116</v>
      </c>
      <c r="D10911" s="183" t="s">
        <v>117</v>
      </c>
      <c r="E10911" s="184"/>
      <c r="F10911" s="184"/>
      <c r="G10911" s="185"/>
      <c r="H10911" s="185"/>
      <c r="I10911" s="184"/>
      <c r="J10911" s="184"/>
      <c r="K10911" s="185" t="s">
        <v>410</v>
      </c>
      <c r="L10911" s="185"/>
      <c r="M10911" s="186"/>
      <c r="N10911" s="61" t="s">
        <v>410</v>
      </c>
      <c r="P10911" s="175" t="s">
        <v>116</v>
      </c>
    </row>
    <row r="10912" spans="1:16" ht="17.25">
      <c r="A10912" s="183" t="s">
        <v>21680</v>
      </c>
      <c r="B10912" s="183" t="s">
        <v>21681</v>
      </c>
      <c r="C10912" s="183" t="s">
        <v>116</v>
      </c>
      <c r="D10912" s="183" t="s">
        <v>117</v>
      </c>
      <c r="E10912" s="184"/>
      <c r="F10912" s="184"/>
      <c r="G10912" s="185"/>
      <c r="H10912" s="185"/>
      <c r="I10912" s="184"/>
      <c r="J10912" s="184"/>
      <c r="K10912" s="185" t="s">
        <v>410</v>
      </c>
      <c r="L10912" s="185"/>
      <c r="M10912" s="186"/>
      <c r="N10912" s="61" t="s">
        <v>410</v>
      </c>
      <c r="P10912" s="175" t="s">
        <v>116</v>
      </c>
    </row>
    <row r="10913" spans="1:16" ht="17.25">
      <c r="A10913" s="183" t="s">
        <v>21682</v>
      </c>
      <c r="B10913" s="183" t="s">
        <v>21683</v>
      </c>
      <c r="C10913" s="183" t="s">
        <v>116</v>
      </c>
      <c r="D10913" s="183" t="s">
        <v>117</v>
      </c>
      <c r="E10913" s="184"/>
      <c r="F10913" s="184"/>
      <c r="G10913" s="185"/>
      <c r="H10913" s="185"/>
      <c r="I10913" s="184"/>
      <c r="J10913" s="184"/>
      <c r="K10913" s="185" t="s">
        <v>410</v>
      </c>
      <c r="L10913" s="185"/>
      <c r="M10913" s="186"/>
      <c r="N10913" s="61" t="s">
        <v>410</v>
      </c>
      <c r="P10913" s="175" t="s">
        <v>116</v>
      </c>
    </row>
    <row r="10914" spans="1:16" ht="17.25">
      <c r="A10914" s="183" t="s">
        <v>21684</v>
      </c>
      <c r="B10914" s="183" t="s">
        <v>21685</v>
      </c>
      <c r="C10914" s="183" t="s">
        <v>116</v>
      </c>
      <c r="D10914" s="183" t="s">
        <v>117</v>
      </c>
      <c r="E10914" s="184"/>
      <c r="F10914" s="184"/>
      <c r="G10914" s="185"/>
      <c r="H10914" s="185"/>
      <c r="I10914" s="184"/>
      <c r="J10914" s="184"/>
      <c r="K10914" s="185" t="s">
        <v>410</v>
      </c>
      <c r="L10914" s="185"/>
      <c r="M10914" s="186"/>
      <c r="N10914" s="61" t="s">
        <v>410</v>
      </c>
      <c r="P10914" s="175" t="s">
        <v>116</v>
      </c>
    </row>
    <row r="10915" spans="1:16" ht="17.25">
      <c r="A10915" s="183" t="s">
        <v>21686</v>
      </c>
      <c r="B10915" s="183" t="s">
        <v>21687</v>
      </c>
      <c r="C10915" s="183" t="s">
        <v>116</v>
      </c>
      <c r="D10915" s="183" t="s">
        <v>117</v>
      </c>
      <c r="E10915" s="184"/>
      <c r="F10915" s="184"/>
      <c r="G10915" s="185"/>
      <c r="H10915" s="185"/>
      <c r="I10915" s="184"/>
      <c r="J10915" s="184"/>
      <c r="K10915" s="185" t="s">
        <v>410</v>
      </c>
      <c r="L10915" s="185"/>
      <c r="M10915" s="186"/>
      <c r="N10915" s="61" t="s">
        <v>410</v>
      </c>
      <c r="P10915" s="175" t="s">
        <v>116</v>
      </c>
    </row>
    <row r="10916" spans="1:16" ht="17.25">
      <c r="A10916" s="183" t="s">
        <v>21688</v>
      </c>
      <c r="B10916" s="183" t="s">
        <v>21689</v>
      </c>
      <c r="C10916" s="183" t="s">
        <v>116</v>
      </c>
      <c r="D10916" s="183" t="s">
        <v>117</v>
      </c>
      <c r="E10916" s="184"/>
      <c r="F10916" s="184"/>
      <c r="G10916" s="185"/>
      <c r="H10916" s="185"/>
      <c r="I10916" s="184"/>
      <c r="J10916" s="184"/>
      <c r="K10916" s="185" t="s">
        <v>410</v>
      </c>
      <c r="L10916" s="185"/>
      <c r="M10916" s="186"/>
      <c r="N10916" s="61" t="s">
        <v>410</v>
      </c>
      <c r="P10916" s="175" t="s">
        <v>116</v>
      </c>
    </row>
    <row r="10917" spans="1:16" ht="17.25">
      <c r="A10917" s="183" t="s">
        <v>21690</v>
      </c>
      <c r="B10917" s="183" t="s">
        <v>21691</v>
      </c>
      <c r="C10917" s="183" t="s">
        <v>116</v>
      </c>
      <c r="D10917" s="183" t="s">
        <v>117</v>
      </c>
      <c r="E10917" s="184"/>
      <c r="F10917" s="184"/>
      <c r="G10917" s="185"/>
      <c r="H10917" s="185"/>
      <c r="I10917" s="184"/>
      <c r="J10917" s="184"/>
      <c r="K10917" s="185" t="s">
        <v>410</v>
      </c>
      <c r="L10917" s="185"/>
      <c r="M10917" s="186"/>
      <c r="N10917" s="61" t="s">
        <v>410</v>
      </c>
      <c r="P10917" s="175" t="s">
        <v>116</v>
      </c>
    </row>
    <row r="10918" spans="1:16" ht="17.25">
      <c r="A10918" s="183" t="s">
        <v>21692</v>
      </c>
      <c r="B10918" s="183" t="s">
        <v>21693</v>
      </c>
      <c r="C10918" s="183" t="s">
        <v>116</v>
      </c>
      <c r="D10918" s="183" t="s">
        <v>117</v>
      </c>
      <c r="E10918" s="184"/>
      <c r="F10918" s="184"/>
      <c r="G10918" s="185"/>
      <c r="H10918" s="185"/>
      <c r="I10918" s="184"/>
      <c r="J10918" s="184"/>
      <c r="K10918" s="183" t="s">
        <v>410</v>
      </c>
      <c r="L10918" s="183"/>
      <c r="M10918" s="186"/>
      <c r="N10918" s="61" t="s">
        <v>410</v>
      </c>
      <c r="P10918" s="175" t="s">
        <v>116</v>
      </c>
    </row>
    <row r="10919" spans="1:16" ht="17.25">
      <c r="A10919" s="183" t="s">
        <v>21694</v>
      </c>
      <c r="B10919" s="183" t="s">
        <v>21695</v>
      </c>
      <c r="C10919" s="183" t="s">
        <v>116</v>
      </c>
      <c r="D10919" s="183" t="s">
        <v>117</v>
      </c>
      <c r="E10919" s="184"/>
      <c r="F10919" s="184"/>
      <c r="G10919" s="185"/>
      <c r="H10919" s="185"/>
      <c r="I10919" s="184"/>
      <c r="J10919" s="184"/>
      <c r="K10919" s="185" t="s">
        <v>410</v>
      </c>
      <c r="L10919" s="185"/>
      <c r="M10919" s="186"/>
      <c r="N10919" s="61" t="s">
        <v>410</v>
      </c>
      <c r="P10919" s="175" t="s">
        <v>116</v>
      </c>
    </row>
    <row r="10920" spans="1:16" ht="17.25">
      <c r="A10920" s="183" t="s">
        <v>21696</v>
      </c>
      <c r="B10920" s="183" t="s">
        <v>21697</v>
      </c>
      <c r="C10920" s="183" t="s">
        <v>116</v>
      </c>
      <c r="D10920" s="183" t="s">
        <v>117</v>
      </c>
      <c r="E10920" s="184"/>
      <c r="F10920" s="184"/>
      <c r="G10920" s="185"/>
      <c r="H10920" s="185"/>
      <c r="I10920" s="184"/>
      <c r="J10920" s="184"/>
      <c r="K10920" s="185" t="s">
        <v>410</v>
      </c>
      <c r="L10920" s="185"/>
      <c r="M10920" s="186"/>
      <c r="N10920" s="61" t="s">
        <v>410</v>
      </c>
      <c r="P10920" s="175" t="s">
        <v>116</v>
      </c>
    </row>
    <row r="10921" spans="1:16" ht="17.25">
      <c r="A10921" s="183" t="s">
        <v>21698</v>
      </c>
      <c r="B10921" s="183" t="s">
        <v>21699</v>
      </c>
      <c r="C10921" s="183" t="s">
        <v>116</v>
      </c>
      <c r="D10921" s="183" t="s">
        <v>117</v>
      </c>
      <c r="E10921" s="184"/>
      <c r="F10921" s="184"/>
      <c r="G10921" s="185"/>
      <c r="H10921" s="185"/>
      <c r="I10921" s="184"/>
      <c r="J10921" s="184"/>
      <c r="K10921" s="185" t="s">
        <v>410</v>
      </c>
      <c r="L10921" s="185"/>
      <c r="M10921" s="186"/>
      <c r="N10921" s="61" t="s">
        <v>410</v>
      </c>
      <c r="P10921" s="175" t="s">
        <v>116</v>
      </c>
    </row>
    <row r="10922" spans="1:16" ht="17.25">
      <c r="A10922" s="183" t="s">
        <v>21700</v>
      </c>
      <c r="B10922" s="183" t="s">
        <v>21701</v>
      </c>
      <c r="C10922" s="183" t="s">
        <v>116</v>
      </c>
      <c r="D10922" s="183" t="s">
        <v>117</v>
      </c>
      <c r="E10922" s="184"/>
      <c r="F10922" s="184"/>
      <c r="G10922" s="185"/>
      <c r="H10922" s="185"/>
      <c r="I10922" s="184"/>
      <c r="J10922" s="184"/>
      <c r="K10922" s="185" t="s">
        <v>410</v>
      </c>
      <c r="L10922" s="185"/>
      <c r="M10922" s="186"/>
      <c r="N10922" s="61" t="s">
        <v>410</v>
      </c>
      <c r="P10922" s="175" t="s">
        <v>116</v>
      </c>
    </row>
    <row r="10923" spans="1:16" ht="17.25">
      <c r="A10923" s="183" t="s">
        <v>21702</v>
      </c>
      <c r="B10923" s="183" t="s">
        <v>21703</v>
      </c>
      <c r="C10923" s="183" t="s">
        <v>116</v>
      </c>
      <c r="D10923" s="183" t="s">
        <v>117</v>
      </c>
      <c r="E10923" s="184"/>
      <c r="F10923" s="184"/>
      <c r="G10923" s="185"/>
      <c r="H10923" s="185"/>
      <c r="I10923" s="184"/>
      <c r="J10923" s="184"/>
      <c r="K10923" s="185" t="s">
        <v>410</v>
      </c>
      <c r="L10923" s="185"/>
      <c r="M10923" s="186"/>
      <c r="N10923" s="61" t="s">
        <v>410</v>
      </c>
      <c r="P10923" s="175" t="s">
        <v>116</v>
      </c>
    </row>
    <row r="10924" spans="1:16" ht="17.25">
      <c r="A10924" s="183" t="s">
        <v>21704</v>
      </c>
      <c r="B10924" s="183" t="s">
        <v>21705</v>
      </c>
      <c r="C10924" s="183" t="s">
        <v>116</v>
      </c>
      <c r="D10924" s="183" t="s">
        <v>117</v>
      </c>
      <c r="E10924" s="184"/>
      <c r="F10924" s="184"/>
      <c r="G10924" s="188"/>
      <c r="H10924" s="185"/>
      <c r="I10924" s="184"/>
      <c r="J10924" s="184"/>
      <c r="K10924" s="185" t="s">
        <v>410</v>
      </c>
      <c r="L10924" s="185"/>
      <c r="M10924" s="186"/>
      <c r="N10924" s="61" t="s">
        <v>410</v>
      </c>
      <c r="P10924" s="175" t="s">
        <v>116</v>
      </c>
    </row>
    <row r="10925" spans="1:16" ht="17.25">
      <c r="A10925" s="183" t="s">
        <v>21706</v>
      </c>
      <c r="B10925" s="183" t="s">
        <v>21707</v>
      </c>
      <c r="C10925" s="183" t="s">
        <v>116</v>
      </c>
      <c r="D10925" s="183" t="s">
        <v>117</v>
      </c>
      <c r="E10925" s="184"/>
      <c r="F10925" s="184"/>
      <c r="G10925" s="185"/>
      <c r="H10925" s="185"/>
      <c r="I10925" s="184"/>
      <c r="J10925" s="184"/>
      <c r="K10925" s="185" t="s">
        <v>410</v>
      </c>
      <c r="L10925" s="185"/>
      <c r="M10925" s="186"/>
      <c r="N10925" s="61" t="s">
        <v>410</v>
      </c>
      <c r="P10925" s="175" t="s">
        <v>116</v>
      </c>
    </row>
    <row r="10926" spans="1:16" ht="17.25">
      <c r="A10926" s="183" t="s">
        <v>21708</v>
      </c>
      <c r="B10926" s="183" t="s">
        <v>7401</v>
      </c>
      <c r="C10926" s="183" t="s">
        <v>116</v>
      </c>
      <c r="D10926" s="183" t="s">
        <v>117</v>
      </c>
      <c r="E10926" s="184"/>
      <c r="F10926" s="184"/>
      <c r="G10926" s="185"/>
      <c r="H10926" s="185"/>
      <c r="I10926" s="184"/>
      <c r="J10926" s="184"/>
      <c r="K10926" s="185" t="s">
        <v>410</v>
      </c>
      <c r="L10926" s="185"/>
      <c r="M10926" s="186"/>
      <c r="N10926" s="61" t="s">
        <v>410</v>
      </c>
      <c r="P10926" s="175" t="s">
        <v>116</v>
      </c>
    </row>
    <row r="10927" spans="1:16" ht="17.25">
      <c r="A10927" s="183" t="s">
        <v>21709</v>
      </c>
      <c r="B10927" s="183" t="s">
        <v>21710</v>
      </c>
      <c r="C10927" s="183" t="s">
        <v>116</v>
      </c>
      <c r="D10927" s="183" t="s">
        <v>117</v>
      </c>
      <c r="E10927" s="184"/>
      <c r="F10927" s="184"/>
      <c r="G10927" s="185"/>
      <c r="H10927" s="185"/>
      <c r="I10927" s="184"/>
      <c r="J10927" s="184"/>
      <c r="K10927" s="185" t="s">
        <v>410</v>
      </c>
      <c r="L10927" s="185"/>
      <c r="M10927" s="186"/>
      <c r="N10927" s="61" t="s">
        <v>410</v>
      </c>
      <c r="P10927" s="175" t="s">
        <v>116</v>
      </c>
    </row>
    <row r="10928" spans="1:16" ht="17.25">
      <c r="A10928" s="183" t="s">
        <v>21711</v>
      </c>
      <c r="B10928" s="183" t="s">
        <v>21712</v>
      </c>
      <c r="C10928" s="183" t="s">
        <v>116</v>
      </c>
      <c r="D10928" s="183" t="s">
        <v>117</v>
      </c>
      <c r="E10928" s="184"/>
      <c r="F10928" s="184"/>
      <c r="G10928" s="185"/>
      <c r="H10928" s="185"/>
      <c r="I10928" s="184"/>
      <c r="J10928" s="184"/>
      <c r="K10928" s="185" t="s">
        <v>410</v>
      </c>
      <c r="L10928" s="185"/>
      <c r="M10928" s="186"/>
      <c r="N10928" s="61" t="s">
        <v>410</v>
      </c>
      <c r="P10928" s="175" t="s">
        <v>116</v>
      </c>
    </row>
    <row r="10929" spans="1:16" ht="17.25">
      <c r="A10929" s="183" t="s">
        <v>21713</v>
      </c>
      <c r="B10929" s="183" t="s">
        <v>21714</v>
      </c>
      <c r="C10929" s="183" t="s">
        <v>116</v>
      </c>
      <c r="D10929" s="183" t="s">
        <v>117</v>
      </c>
      <c r="E10929" s="184">
        <v>257</v>
      </c>
      <c r="F10929" s="184">
        <v>230</v>
      </c>
      <c r="G10929" s="185" t="s">
        <v>75</v>
      </c>
      <c r="H10929" s="185"/>
      <c r="I10929" s="184">
        <v>123.4</v>
      </c>
      <c r="J10929" s="184">
        <v>353.4</v>
      </c>
      <c r="K10929" s="185">
        <v>1</v>
      </c>
      <c r="L10929" s="185"/>
      <c r="M10929" s="186"/>
      <c r="N10929" s="61" t="s">
        <v>51</v>
      </c>
      <c r="P10929" s="175" t="s">
        <v>116</v>
      </c>
    </row>
    <row r="10930" spans="1:16" ht="17.25">
      <c r="A10930" s="183" t="s">
        <v>21715</v>
      </c>
      <c r="B10930" s="183" t="s">
        <v>21716</v>
      </c>
      <c r="C10930" s="183" t="s">
        <v>116</v>
      </c>
      <c r="D10930" s="183" t="s">
        <v>117</v>
      </c>
      <c r="E10930" s="184"/>
      <c r="F10930" s="184"/>
      <c r="G10930" s="185"/>
      <c r="H10930" s="185"/>
      <c r="I10930" s="184"/>
      <c r="J10930" s="184"/>
      <c r="K10930" s="185" t="s">
        <v>410</v>
      </c>
      <c r="L10930" s="185"/>
      <c r="M10930" s="186"/>
      <c r="N10930" s="61" t="s">
        <v>410</v>
      </c>
      <c r="P10930" s="175" t="s">
        <v>116</v>
      </c>
    </row>
    <row r="10931" spans="1:16" ht="17.25">
      <c r="A10931" s="183" t="s">
        <v>21717</v>
      </c>
      <c r="B10931" s="183" t="s">
        <v>21718</v>
      </c>
      <c r="C10931" s="183" t="s">
        <v>116</v>
      </c>
      <c r="D10931" s="183" t="s">
        <v>117</v>
      </c>
      <c r="E10931" s="184"/>
      <c r="F10931" s="184"/>
      <c r="G10931" s="185"/>
      <c r="H10931" s="185"/>
      <c r="I10931" s="184"/>
      <c r="J10931" s="184"/>
      <c r="K10931" s="183" t="s">
        <v>410</v>
      </c>
      <c r="L10931" s="183"/>
      <c r="M10931" s="186"/>
      <c r="N10931" s="61" t="s">
        <v>410</v>
      </c>
      <c r="P10931" s="175" t="s">
        <v>116</v>
      </c>
    </row>
    <row r="10932" spans="1:16" ht="17.25">
      <c r="A10932" s="183" t="s">
        <v>21719</v>
      </c>
      <c r="B10932" s="183" t="s">
        <v>21720</v>
      </c>
      <c r="C10932" s="183" t="s">
        <v>116</v>
      </c>
      <c r="D10932" s="183" t="s">
        <v>117</v>
      </c>
      <c r="E10932" s="184"/>
      <c r="F10932" s="184"/>
      <c r="G10932" s="185"/>
      <c r="H10932" s="185"/>
      <c r="I10932" s="184"/>
      <c r="J10932" s="184"/>
      <c r="K10932" s="183" t="s">
        <v>410</v>
      </c>
      <c r="L10932" s="183"/>
      <c r="M10932" s="186"/>
      <c r="N10932" s="61" t="s">
        <v>410</v>
      </c>
      <c r="P10932" s="175" t="s">
        <v>116</v>
      </c>
    </row>
    <row r="10933" spans="1:16" ht="17.25">
      <c r="A10933" s="183" t="s">
        <v>21721</v>
      </c>
      <c r="B10933" s="183" t="s">
        <v>21722</v>
      </c>
      <c r="C10933" s="183" t="s">
        <v>116</v>
      </c>
      <c r="D10933" s="183" t="s">
        <v>117</v>
      </c>
      <c r="E10933" s="184"/>
      <c r="F10933" s="184"/>
      <c r="G10933" s="185"/>
      <c r="H10933" s="185"/>
      <c r="I10933" s="184"/>
      <c r="J10933" s="184"/>
      <c r="K10933" s="185" t="s">
        <v>410</v>
      </c>
      <c r="L10933" s="185"/>
      <c r="M10933" s="186"/>
      <c r="N10933" s="61" t="s">
        <v>410</v>
      </c>
      <c r="P10933" s="175" t="s">
        <v>116</v>
      </c>
    </row>
    <row r="10934" spans="1:16" ht="17.25">
      <c r="A10934" s="183" t="s">
        <v>21723</v>
      </c>
      <c r="B10934" s="183" t="s">
        <v>21724</v>
      </c>
      <c r="C10934" s="183" t="s">
        <v>116</v>
      </c>
      <c r="D10934" s="183" t="s">
        <v>117</v>
      </c>
      <c r="E10934" s="184"/>
      <c r="F10934" s="184"/>
      <c r="G10934" s="185"/>
      <c r="H10934" s="185"/>
      <c r="I10934" s="184"/>
      <c r="J10934" s="184"/>
      <c r="K10934" s="185" t="s">
        <v>410</v>
      </c>
      <c r="L10934" s="185"/>
      <c r="M10934" s="186"/>
      <c r="N10934" s="61" t="s">
        <v>410</v>
      </c>
      <c r="P10934" s="175" t="s">
        <v>116</v>
      </c>
    </row>
    <row r="10935" spans="1:16" ht="17.25">
      <c r="A10935" s="183" t="s">
        <v>21725</v>
      </c>
      <c r="B10935" s="183" t="s">
        <v>21726</v>
      </c>
      <c r="C10935" s="183" t="s">
        <v>116</v>
      </c>
      <c r="D10935" s="183" t="s">
        <v>117</v>
      </c>
      <c r="E10935" s="184"/>
      <c r="F10935" s="184"/>
      <c r="G10935" s="185"/>
      <c r="H10935" s="185"/>
      <c r="I10935" s="184"/>
      <c r="J10935" s="184"/>
      <c r="K10935" s="185" t="s">
        <v>410</v>
      </c>
      <c r="L10935" s="185"/>
      <c r="M10935" s="186"/>
      <c r="N10935" s="61" t="s">
        <v>410</v>
      </c>
      <c r="P10935" s="175" t="s">
        <v>116</v>
      </c>
    </row>
    <row r="10936" spans="1:16" ht="17.25">
      <c r="A10936" s="183" t="s">
        <v>21727</v>
      </c>
      <c r="B10936" s="183" t="s">
        <v>21728</v>
      </c>
      <c r="C10936" s="183" t="s">
        <v>116</v>
      </c>
      <c r="D10936" s="183" t="s">
        <v>117</v>
      </c>
      <c r="E10936" s="184"/>
      <c r="F10936" s="184"/>
      <c r="G10936" s="185"/>
      <c r="H10936" s="185"/>
      <c r="I10936" s="184"/>
      <c r="J10936" s="184"/>
      <c r="K10936" s="185" t="s">
        <v>410</v>
      </c>
      <c r="L10936" s="185"/>
      <c r="M10936" s="186"/>
      <c r="N10936" s="61" t="s">
        <v>410</v>
      </c>
      <c r="P10936" s="175" t="s">
        <v>116</v>
      </c>
    </row>
    <row r="10937" spans="1:16" ht="17.25">
      <c r="A10937" s="183" t="s">
        <v>21729</v>
      </c>
      <c r="B10937" s="183" t="s">
        <v>21730</v>
      </c>
      <c r="C10937" s="183" t="s">
        <v>116</v>
      </c>
      <c r="D10937" s="183" t="s">
        <v>117</v>
      </c>
      <c r="E10937" s="184"/>
      <c r="F10937" s="184"/>
      <c r="G10937" s="185"/>
      <c r="H10937" s="185"/>
      <c r="I10937" s="184"/>
      <c r="J10937" s="184"/>
      <c r="K10937" s="185" t="s">
        <v>410</v>
      </c>
      <c r="L10937" s="185"/>
      <c r="M10937" s="186"/>
      <c r="N10937" s="61" t="s">
        <v>410</v>
      </c>
      <c r="P10937" s="175" t="s">
        <v>116</v>
      </c>
    </row>
    <row r="10938" spans="1:16" ht="17.25">
      <c r="A10938" s="183" t="s">
        <v>21731</v>
      </c>
      <c r="B10938" s="183" t="s">
        <v>21732</v>
      </c>
      <c r="C10938" s="183" t="s">
        <v>116</v>
      </c>
      <c r="D10938" s="183" t="s">
        <v>117</v>
      </c>
      <c r="E10938" s="184"/>
      <c r="F10938" s="184"/>
      <c r="G10938" s="185"/>
      <c r="H10938" s="185"/>
      <c r="I10938" s="184"/>
      <c r="J10938" s="184"/>
      <c r="K10938" s="185" t="s">
        <v>410</v>
      </c>
      <c r="L10938" s="185"/>
      <c r="M10938" s="186"/>
      <c r="N10938" s="61" t="s">
        <v>410</v>
      </c>
      <c r="P10938" s="175" t="s">
        <v>116</v>
      </c>
    </row>
    <row r="10939" spans="1:16" ht="17.25">
      <c r="A10939" s="183" t="s">
        <v>21733</v>
      </c>
      <c r="B10939" s="183" t="s">
        <v>21734</v>
      </c>
      <c r="C10939" s="183" t="s">
        <v>116</v>
      </c>
      <c r="D10939" s="183" t="s">
        <v>117</v>
      </c>
      <c r="E10939" s="184"/>
      <c r="F10939" s="184"/>
      <c r="G10939" s="185"/>
      <c r="H10939" s="185"/>
      <c r="I10939" s="184"/>
      <c r="J10939" s="184"/>
      <c r="K10939" s="185" t="s">
        <v>410</v>
      </c>
      <c r="L10939" s="185"/>
      <c r="M10939" s="186"/>
      <c r="N10939" s="61" t="s">
        <v>410</v>
      </c>
      <c r="P10939" s="175" t="s">
        <v>116</v>
      </c>
    </row>
    <row r="10940" spans="1:16" ht="17.25">
      <c r="A10940" s="183" t="s">
        <v>21735</v>
      </c>
      <c r="B10940" s="183" t="s">
        <v>21736</v>
      </c>
      <c r="C10940" s="183" t="s">
        <v>116</v>
      </c>
      <c r="D10940" s="183" t="s">
        <v>117</v>
      </c>
      <c r="E10940" s="184"/>
      <c r="F10940" s="184"/>
      <c r="G10940" s="185"/>
      <c r="H10940" s="185"/>
      <c r="I10940" s="184"/>
      <c r="J10940" s="184"/>
      <c r="K10940" s="185" t="s">
        <v>410</v>
      </c>
      <c r="L10940" s="185"/>
      <c r="M10940" s="186"/>
      <c r="N10940" s="61" t="s">
        <v>410</v>
      </c>
      <c r="P10940" s="175" t="s">
        <v>116</v>
      </c>
    </row>
    <row r="10941" spans="1:16" ht="17.25">
      <c r="A10941" s="183" t="s">
        <v>21737</v>
      </c>
      <c r="B10941" s="183" t="s">
        <v>21738</v>
      </c>
      <c r="C10941" s="183" t="s">
        <v>116</v>
      </c>
      <c r="D10941" s="183" t="s">
        <v>117</v>
      </c>
      <c r="E10941" s="184"/>
      <c r="F10941" s="184"/>
      <c r="G10941" s="185"/>
      <c r="H10941" s="185"/>
      <c r="I10941" s="184"/>
      <c r="J10941" s="184"/>
      <c r="K10941" s="185" t="s">
        <v>410</v>
      </c>
      <c r="L10941" s="185"/>
      <c r="M10941" s="186"/>
      <c r="N10941" s="61" t="s">
        <v>410</v>
      </c>
      <c r="P10941" s="175" t="s">
        <v>116</v>
      </c>
    </row>
    <row r="10942" spans="1:16" ht="17.25">
      <c r="A10942" s="183" t="s">
        <v>21739</v>
      </c>
      <c r="B10942" s="183" t="s">
        <v>21740</v>
      </c>
      <c r="C10942" s="183" t="s">
        <v>116</v>
      </c>
      <c r="D10942" s="183" t="s">
        <v>117</v>
      </c>
      <c r="E10942" s="184">
        <v>155</v>
      </c>
      <c r="F10942" s="184">
        <v>150</v>
      </c>
      <c r="G10942" s="185" t="s">
        <v>321</v>
      </c>
      <c r="H10942" s="185"/>
      <c r="I10942" s="184">
        <v>44.79</v>
      </c>
      <c r="J10942" s="184">
        <v>194.79</v>
      </c>
      <c r="K10942" s="185">
        <v>96</v>
      </c>
      <c r="L10942" s="185"/>
      <c r="M10942" s="186"/>
      <c r="N10942" s="61" t="s">
        <v>51</v>
      </c>
      <c r="P10942" s="175" t="s">
        <v>116</v>
      </c>
    </row>
    <row r="10943" spans="1:16" ht="17.25">
      <c r="A10943" s="183" t="s">
        <v>21741</v>
      </c>
      <c r="B10943" s="183" t="s">
        <v>21742</v>
      </c>
      <c r="C10943" s="183" t="s">
        <v>116</v>
      </c>
      <c r="D10943" s="183" t="s">
        <v>117</v>
      </c>
      <c r="E10943" s="184">
        <v>174</v>
      </c>
      <c r="F10943" s="184">
        <v>165</v>
      </c>
      <c r="G10943" s="185" t="s">
        <v>194</v>
      </c>
      <c r="H10943" s="185"/>
      <c r="I10943" s="184">
        <v>49.14</v>
      </c>
      <c r="J10943" s="184">
        <v>214.14</v>
      </c>
      <c r="K10943" s="185">
        <v>95</v>
      </c>
      <c r="L10943" s="185"/>
      <c r="M10943" s="186"/>
      <c r="N10943" s="61" t="s">
        <v>51</v>
      </c>
      <c r="P10943" s="175" t="s">
        <v>116</v>
      </c>
    </row>
    <row r="10944" spans="1:16" ht="17.25">
      <c r="A10944" s="183" t="s">
        <v>21743</v>
      </c>
      <c r="B10944" s="183" t="s">
        <v>21615</v>
      </c>
      <c r="C10944" s="183" t="s">
        <v>116</v>
      </c>
      <c r="D10944" s="183" t="s">
        <v>117</v>
      </c>
      <c r="E10944" s="184">
        <v>174</v>
      </c>
      <c r="F10944" s="184">
        <v>155</v>
      </c>
      <c r="G10944" s="185" t="s">
        <v>75</v>
      </c>
      <c r="H10944" s="185"/>
      <c r="I10944" s="184">
        <v>49.14</v>
      </c>
      <c r="J10944" s="184">
        <v>204.14</v>
      </c>
      <c r="K10944" s="185">
        <v>134</v>
      </c>
      <c r="L10944" s="185"/>
      <c r="M10944" s="186"/>
      <c r="N10944" s="61" t="s">
        <v>51</v>
      </c>
      <c r="P10944" s="175" t="s">
        <v>116</v>
      </c>
    </row>
    <row r="10945" spans="1:16" ht="17.25">
      <c r="A10945" s="183" t="s">
        <v>21744</v>
      </c>
      <c r="B10945" s="183" t="s">
        <v>21745</v>
      </c>
      <c r="C10945" s="183" t="s">
        <v>116</v>
      </c>
      <c r="D10945" s="183" t="s">
        <v>117</v>
      </c>
      <c r="E10945" s="184"/>
      <c r="F10945" s="184"/>
      <c r="G10945" s="185"/>
      <c r="H10945" s="185"/>
      <c r="I10945" s="184"/>
      <c r="J10945" s="184"/>
      <c r="K10945" s="185" t="s">
        <v>410</v>
      </c>
      <c r="L10945" s="185"/>
      <c r="M10945" s="186"/>
      <c r="N10945" s="61" t="s">
        <v>410</v>
      </c>
      <c r="P10945" s="175" t="s">
        <v>116</v>
      </c>
    </row>
    <row r="10946" spans="1:16" ht="17.25">
      <c r="A10946" s="183" t="s">
        <v>21746</v>
      </c>
      <c r="B10946" s="183" t="s">
        <v>21747</v>
      </c>
      <c r="C10946" s="183" t="s">
        <v>116</v>
      </c>
      <c r="D10946" s="183" t="s">
        <v>117</v>
      </c>
      <c r="E10946" s="184">
        <v>169</v>
      </c>
      <c r="F10946" s="184">
        <v>152</v>
      </c>
      <c r="G10946" s="185" t="s">
        <v>75</v>
      </c>
      <c r="H10946" s="185"/>
      <c r="I10946" s="184">
        <v>47.37</v>
      </c>
      <c r="J10946" s="184">
        <v>199.37</v>
      </c>
      <c r="K10946" s="185">
        <v>149</v>
      </c>
      <c r="L10946" s="185"/>
      <c r="M10946" s="186"/>
      <c r="N10946" s="61" t="s">
        <v>51</v>
      </c>
      <c r="P10946" s="175" t="s">
        <v>116</v>
      </c>
    </row>
    <row r="10947" spans="1:16" ht="17.25">
      <c r="A10947" s="183" t="s">
        <v>21748</v>
      </c>
      <c r="B10947" s="183" t="s">
        <v>21749</v>
      </c>
      <c r="C10947" s="183" t="s">
        <v>116</v>
      </c>
      <c r="D10947" s="183" t="s">
        <v>117</v>
      </c>
      <c r="E10947" s="184"/>
      <c r="F10947" s="184"/>
      <c r="G10947" s="185"/>
      <c r="H10947" s="185"/>
      <c r="I10947" s="184"/>
      <c r="J10947" s="184"/>
      <c r="K10947" s="185" t="s">
        <v>410</v>
      </c>
      <c r="L10947" s="185"/>
      <c r="M10947" s="186"/>
      <c r="N10947" s="61" t="s">
        <v>410</v>
      </c>
      <c r="P10947" s="175" t="s">
        <v>116</v>
      </c>
    </row>
    <row r="10948" spans="1:16" ht="17.25">
      <c r="A10948" s="183" t="s">
        <v>21750</v>
      </c>
      <c r="B10948" s="183" t="s">
        <v>21751</v>
      </c>
      <c r="C10948" s="183" t="s">
        <v>116</v>
      </c>
      <c r="D10948" s="183" t="s">
        <v>117</v>
      </c>
      <c r="E10948" s="184"/>
      <c r="F10948" s="184"/>
      <c r="G10948" s="185"/>
      <c r="H10948" s="185"/>
      <c r="I10948" s="184"/>
      <c r="J10948" s="184"/>
      <c r="K10948" s="185" t="s">
        <v>410</v>
      </c>
      <c r="L10948" s="185"/>
      <c r="M10948" s="186"/>
      <c r="N10948" s="61" t="s">
        <v>410</v>
      </c>
      <c r="P10948" s="175" t="s">
        <v>116</v>
      </c>
    </row>
    <row r="10949" spans="1:16" ht="17.25">
      <c r="A10949" s="183" t="s">
        <v>21752</v>
      </c>
      <c r="B10949" s="183" t="s">
        <v>21732</v>
      </c>
      <c r="C10949" s="183" t="s">
        <v>116</v>
      </c>
      <c r="D10949" s="183" t="s">
        <v>117</v>
      </c>
      <c r="E10949" s="184"/>
      <c r="F10949" s="184"/>
      <c r="G10949" s="185"/>
      <c r="H10949" s="185"/>
      <c r="I10949" s="184"/>
      <c r="J10949" s="184"/>
      <c r="K10949" s="185" t="s">
        <v>410</v>
      </c>
      <c r="L10949" s="185"/>
      <c r="M10949" s="186"/>
      <c r="N10949" s="61" t="s">
        <v>410</v>
      </c>
      <c r="P10949" s="175" t="s">
        <v>116</v>
      </c>
    </row>
    <row r="10950" spans="1:16" ht="17.25">
      <c r="A10950" s="183" t="s">
        <v>21753</v>
      </c>
      <c r="B10950" s="183" t="s">
        <v>21754</v>
      </c>
      <c r="C10950" s="183" t="s">
        <v>116</v>
      </c>
      <c r="D10950" s="183" t="s">
        <v>117</v>
      </c>
      <c r="E10950" s="184"/>
      <c r="F10950" s="184"/>
      <c r="G10950" s="185"/>
      <c r="H10950" s="185"/>
      <c r="I10950" s="184"/>
      <c r="J10950" s="184"/>
      <c r="K10950" s="185" t="s">
        <v>410</v>
      </c>
      <c r="L10950" s="185"/>
      <c r="M10950" s="186"/>
      <c r="N10950" s="61" t="s">
        <v>410</v>
      </c>
      <c r="P10950" s="175" t="s">
        <v>116</v>
      </c>
    </row>
    <row r="10951" spans="1:16" ht="17.25">
      <c r="A10951" s="183" t="s">
        <v>21755</v>
      </c>
      <c r="B10951" s="183" t="s">
        <v>21756</v>
      </c>
      <c r="C10951" s="183" t="s">
        <v>116</v>
      </c>
      <c r="D10951" s="183" t="s">
        <v>117</v>
      </c>
      <c r="E10951" s="184"/>
      <c r="F10951" s="184"/>
      <c r="G10951" s="185"/>
      <c r="H10951" s="185"/>
      <c r="I10951" s="184"/>
      <c r="J10951" s="184"/>
      <c r="K10951" s="185" t="s">
        <v>410</v>
      </c>
      <c r="L10951" s="185"/>
      <c r="M10951" s="186"/>
      <c r="N10951" s="61" t="s">
        <v>410</v>
      </c>
      <c r="P10951" s="175" t="s">
        <v>116</v>
      </c>
    </row>
    <row r="10952" spans="1:16" ht="17.25">
      <c r="A10952" s="183" t="s">
        <v>21757</v>
      </c>
      <c r="B10952" s="183" t="s">
        <v>21622</v>
      </c>
      <c r="C10952" s="183" t="s">
        <v>116</v>
      </c>
      <c r="D10952" s="183" t="s">
        <v>117</v>
      </c>
      <c r="E10952" s="184"/>
      <c r="F10952" s="184"/>
      <c r="G10952" s="185"/>
      <c r="H10952" s="185"/>
      <c r="I10952" s="184"/>
      <c r="J10952" s="184"/>
      <c r="K10952" s="185" t="s">
        <v>410</v>
      </c>
      <c r="L10952" s="185"/>
      <c r="M10952" s="186"/>
      <c r="N10952" s="61" t="s">
        <v>410</v>
      </c>
      <c r="P10952" s="175" t="s">
        <v>116</v>
      </c>
    </row>
    <row r="10953" spans="1:16" ht="17.25">
      <c r="A10953" s="183" t="s">
        <v>21758</v>
      </c>
      <c r="B10953" s="183" t="s">
        <v>21759</v>
      </c>
      <c r="C10953" s="183" t="s">
        <v>116</v>
      </c>
      <c r="D10953" s="183" t="s">
        <v>117</v>
      </c>
      <c r="E10953" s="184"/>
      <c r="F10953" s="184"/>
      <c r="G10953" s="185"/>
      <c r="H10953" s="185"/>
      <c r="I10953" s="184"/>
      <c r="J10953" s="184"/>
      <c r="K10953" s="185" t="s">
        <v>410</v>
      </c>
      <c r="L10953" s="185"/>
      <c r="M10953" s="186"/>
      <c r="N10953" s="61" t="s">
        <v>410</v>
      </c>
      <c r="P10953" s="175" t="s">
        <v>116</v>
      </c>
    </row>
    <row r="10954" spans="1:16" ht="17.25">
      <c r="A10954" s="183" t="s">
        <v>21760</v>
      </c>
      <c r="B10954" s="183" t="s">
        <v>21761</v>
      </c>
      <c r="C10954" s="183" t="s">
        <v>116</v>
      </c>
      <c r="D10954" s="183" t="s">
        <v>117</v>
      </c>
      <c r="E10954" s="184"/>
      <c r="F10954" s="184"/>
      <c r="G10954" s="188"/>
      <c r="H10954" s="185"/>
      <c r="I10954" s="184"/>
      <c r="J10954" s="184"/>
      <c r="K10954" s="185" t="s">
        <v>410</v>
      </c>
      <c r="L10954" s="185"/>
      <c r="M10954" s="186"/>
      <c r="N10954" s="61" t="s">
        <v>410</v>
      </c>
      <c r="P10954" s="175" t="s">
        <v>116</v>
      </c>
    </row>
    <row r="10955" spans="1:16" ht="17.25">
      <c r="A10955" s="183" t="s">
        <v>21762</v>
      </c>
      <c r="B10955" s="183" t="s">
        <v>21763</v>
      </c>
      <c r="C10955" s="183" t="s">
        <v>116</v>
      </c>
      <c r="D10955" s="183" t="s">
        <v>117</v>
      </c>
      <c r="E10955" s="184"/>
      <c r="F10955" s="184"/>
      <c r="G10955" s="185"/>
      <c r="H10955" s="185"/>
      <c r="I10955" s="184"/>
      <c r="J10955" s="184"/>
      <c r="K10955" s="185" t="s">
        <v>410</v>
      </c>
      <c r="L10955" s="185"/>
      <c r="M10955" s="186"/>
      <c r="N10955" s="61" t="s">
        <v>410</v>
      </c>
      <c r="P10955" s="175" t="s">
        <v>116</v>
      </c>
    </row>
    <row r="10956" spans="1:16" ht="17.25">
      <c r="A10956" s="183" t="s">
        <v>21764</v>
      </c>
      <c r="B10956" s="183" t="s">
        <v>21765</v>
      </c>
      <c r="C10956" s="183" t="s">
        <v>116</v>
      </c>
      <c r="D10956" s="183" t="s">
        <v>117</v>
      </c>
      <c r="E10956" s="184"/>
      <c r="F10956" s="184"/>
      <c r="G10956" s="185"/>
      <c r="H10956" s="185"/>
      <c r="I10956" s="184"/>
      <c r="J10956" s="184"/>
      <c r="K10956" s="185" t="s">
        <v>410</v>
      </c>
      <c r="L10956" s="185"/>
      <c r="M10956" s="186"/>
      <c r="N10956" s="61" t="s">
        <v>410</v>
      </c>
      <c r="P10956" s="175" t="s">
        <v>116</v>
      </c>
    </row>
    <row r="10957" spans="1:16" ht="17.25">
      <c r="A10957" s="183" t="s">
        <v>21766</v>
      </c>
      <c r="B10957" s="183" t="s">
        <v>21767</v>
      </c>
      <c r="C10957" s="183" t="s">
        <v>116</v>
      </c>
      <c r="D10957" s="183" t="s">
        <v>117</v>
      </c>
      <c r="E10957" s="184"/>
      <c r="F10957" s="184"/>
      <c r="G10957" s="185"/>
      <c r="H10957" s="185"/>
      <c r="I10957" s="184"/>
      <c r="J10957" s="184"/>
      <c r="K10957" s="185" t="s">
        <v>410</v>
      </c>
      <c r="L10957" s="185"/>
      <c r="M10957" s="186"/>
      <c r="N10957" s="61" t="s">
        <v>410</v>
      </c>
      <c r="P10957" s="175" t="s">
        <v>116</v>
      </c>
    </row>
    <row r="10958" spans="1:16" ht="17.25">
      <c r="A10958" s="183" t="s">
        <v>21768</v>
      </c>
      <c r="B10958" s="183" t="s">
        <v>21769</v>
      </c>
      <c r="C10958" s="183" t="s">
        <v>116</v>
      </c>
      <c r="D10958" s="183" t="s">
        <v>117</v>
      </c>
      <c r="E10958" s="184"/>
      <c r="F10958" s="184"/>
      <c r="G10958" s="185"/>
      <c r="H10958" s="185"/>
      <c r="I10958" s="184"/>
      <c r="J10958" s="184"/>
      <c r="K10958" s="185" t="s">
        <v>410</v>
      </c>
      <c r="L10958" s="185"/>
      <c r="M10958" s="186"/>
      <c r="N10958" s="61" t="s">
        <v>410</v>
      </c>
      <c r="P10958" s="175" t="s">
        <v>116</v>
      </c>
    </row>
    <row r="10959" spans="1:16" ht="17.25">
      <c r="A10959" s="183" t="s">
        <v>21770</v>
      </c>
      <c r="B10959" s="183" t="s">
        <v>21771</v>
      </c>
      <c r="C10959" s="183" t="s">
        <v>116</v>
      </c>
      <c r="D10959" s="183" t="s">
        <v>117</v>
      </c>
      <c r="E10959" s="184"/>
      <c r="F10959" s="184"/>
      <c r="G10959" s="185"/>
      <c r="H10959" s="185"/>
      <c r="I10959" s="184"/>
      <c r="J10959" s="184"/>
      <c r="K10959" s="185" t="s">
        <v>410</v>
      </c>
      <c r="L10959" s="185"/>
      <c r="M10959" s="186"/>
      <c r="N10959" s="61" t="s">
        <v>410</v>
      </c>
      <c r="P10959" s="175" t="s">
        <v>116</v>
      </c>
    </row>
    <row r="10960" spans="1:16" ht="17.25">
      <c r="A10960" s="183" t="s">
        <v>21772</v>
      </c>
      <c r="B10960" s="183" t="s">
        <v>21773</v>
      </c>
      <c r="C10960" s="183" t="s">
        <v>116</v>
      </c>
      <c r="D10960" s="183" t="s">
        <v>117</v>
      </c>
      <c r="E10960" s="184"/>
      <c r="F10960" s="184"/>
      <c r="G10960" s="188"/>
      <c r="H10960" s="185"/>
      <c r="I10960" s="184"/>
      <c r="J10960" s="184"/>
      <c r="K10960" s="185" t="s">
        <v>410</v>
      </c>
      <c r="L10960" s="185"/>
      <c r="M10960" s="186"/>
      <c r="N10960" s="61" t="s">
        <v>410</v>
      </c>
      <c r="P10960" s="175" t="s">
        <v>116</v>
      </c>
    </row>
    <row r="10961" spans="1:16" ht="17.25">
      <c r="A10961" s="183" t="s">
        <v>21774</v>
      </c>
      <c r="B10961" s="183" t="s">
        <v>21775</v>
      </c>
      <c r="C10961" s="183" t="s">
        <v>116</v>
      </c>
      <c r="D10961" s="183" t="s">
        <v>117</v>
      </c>
      <c r="E10961" s="184"/>
      <c r="F10961" s="184"/>
      <c r="G10961" s="188"/>
      <c r="H10961" s="185"/>
      <c r="I10961" s="184"/>
      <c r="J10961" s="184"/>
      <c r="K10961" s="185" t="s">
        <v>410</v>
      </c>
      <c r="L10961" s="185"/>
      <c r="M10961" s="186"/>
      <c r="N10961" s="61" t="s">
        <v>410</v>
      </c>
      <c r="P10961" s="175" t="s">
        <v>116</v>
      </c>
    </row>
    <row r="10962" spans="1:16" ht="17.25">
      <c r="A10962" s="183" t="s">
        <v>21776</v>
      </c>
      <c r="B10962" s="183" t="s">
        <v>21777</v>
      </c>
      <c r="C10962" s="183" t="s">
        <v>116</v>
      </c>
      <c r="D10962" s="183" t="s">
        <v>117</v>
      </c>
      <c r="E10962" s="184"/>
      <c r="F10962" s="184"/>
      <c r="G10962" s="185"/>
      <c r="H10962" s="185"/>
      <c r="I10962" s="184"/>
      <c r="J10962" s="184"/>
      <c r="K10962" s="185" t="s">
        <v>410</v>
      </c>
      <c r="L10962" s="185"/>
      <c r="M10962" s="186"/>
      <c r="N10962" s="61" t="s">
        <v>410</v>
      </c>
      <c r="P10962" s="175" t="s">
        <v>116</v>
      </c>
    </row>
    <row r="10963" spans="1:16" ht="17.25">
      <c r="A10963" s="183" t="s">
        <v>21778</v>
      </c>
      <c r="B10963" s="183" t="s">
        <v>21779</v>
      </c>
      <c r="C10963" s="183" t="s">
        <v>116</v>
      </c>
      <c r="D10963" s="183" t="s">
        <v>117</v>
      </c>
      <c r="E10963" s="184"/>
      <c r="F10963" s="184"/>
      <c r="G10963" s="185"/>
      <c r="H10963" s="185"/>
      <c r="I10963" s="184"/>
      <c r="J10963" s="184"/>
      <c r="K10963" s="185" t="s">
        <v>410</v>
      </c>
      <c r="L10963" s="185"/>
      <c r="M10963" s="186"/>
      <c r="N10963" s="61" t="s">
        <v>410</v>
      </c>
      <c r="P10963" s="175" t="s">
        <v>116</v>
      </c>
    </row>
    <row r="10964" spans="1:16" ht="17.25">
      <c r="A10964" s="183" t="s">
        <v>21780</v>
      </c>
      <c r="B10964" s="183" t="s">
        <v>21624</v>
      </c>
      <c r="C10964" s="183" t="s">
        <v>116</v>
      </c>
      <c r="D10964" s="183" t="s">
        <v>117</v>
      </c>
      <c r="E10964" s="184"/>
      <c r="F10964" s="184"/>
      <c r="G10964" s="185"/>
      <c r="H10964" s="185"/>
      <c r="I10964" s="184"/>
      <c r="J10964" s="184"/>
      <c r="K10964" s="185" t="s">
        <v>410</v>
      </c>
      <c r="L10964" s="185"/>
      <c r="M10964" s="186"/>
      <c r="N10964" s="61" t="s">
        <v>410</v>
      </c>
      <c r="P10964" s="175" t="s">
        <v>116</v>
      </c>
    </row>
    <row r="10965" spans="1:16" ht="17.25">
      <c r="A10965" s="183" t="s">
        <v>21781</v>
      </c>
      <c r="B10965" s="183" t="s">
        <v>21782</v>
      </c>
      <c r="C10965" s="183" t="s">
        <v>116</v>
      </c>
      <c r="D10965" s="183" t="s">
        <v>117</v>
      </c>
      <c r="E10965" s="184"/>
      <c r="F10965" s="184"/>
      <c r="G10965" s="185"/>
      <c r="H10965" s="185"/>
      <c r="I10965" s="184"/>
      <c r="J10965" s="184"/>
      <c r="K10965" s="185" t="s">
        <v>410</v>
      </c>
      <c r="L10965" s="185"/>
      <c r="M10965" s="186"/>
      <c r="N10965" s="61" t="s">
        <v>410</v>
      </c>
      <c r="P10965" s="175" t="s">
        <v>116</v>
      </c>
    </row>
    <row r="10966" spans="1:16" ht="17.25">
      <c r="A10966" s="183" t="s">
        <v>21783</v>
      </c>
      <c r="B10966" s="183" t="s">
        <v>21784</v>
      </c>
      <c r="C10966" s="183" t="s">
        <v>116</v>
      </c>
      <c r="D10966" s="183" t="s">
        <v>117</v>
      </c>
      <c r="E10966" s="184"/>
      <c r="F10966" s="184"/>
      <c r="G10966" s="185"/>
      <c r="H10966" s="185"/>
      <c r="I10966" s="184"/>
      <c r="J10966" s="184"/>
      <c r="K10966" s="185" t="s">
        <v>410</v>
      </c>
      <c r="L10966" s="185"/>
      <c r="M10966" s="186"/>
      <c r="N10966" s="61" t="s">
        <v>410</v>
      </c>
      <c r="P10966" s="175" t="s">
        <v>116</v>
      </c>
    </row>
    <row r="10967" spans="1:16" ht="17.25">
      <c r="A10967" s="183" t="s">
        <v>21785</v>
      </c>
      <c r="B10967" s="183" t="s">
        <v>21786</v>
      </c>
      <c r="C10967" s="183" t="s">
        <v>116</v>
      </c>
      <c r="D10967" s="183" t="s">
        <v>117</v>
      </c>
      <c r="E10967" s="184"/>
      <c r="F10967" s="184"/>
      <c r="G10967" s="185"/>
      <c r="H10967" s="185"/>
      <c r="I10967" s="184"/>
      <c r="J10967" s="184"/>
      <c r="K10967" s="185" t="s">
        <v>410</v>
      </c>
      <c r="L10967" s="185"/>
      <c r="M10967" s="186"/>
      <c r="N10967" s="61" t="s">
        <v>410</v>
      </c>
      <c r="P10967" s="175" t="s">
        <v>116</v>
      </c>
    </row>
    <row r="10968" spans="1:16" ht="17.25">
      <c r="A10968" s="183" t="s">
        <v>21787</v>
      </c>
      <c r="B10968" s="183" t="s">
        <v>21665</v>
      </c>
      <c r="C10968" s="183" t="s">
        <v>116</v>
      </c>
      <c r="D10968" s="183" t="s">
        <v>117</v>
      </c>
      <c r="E10968" s="184"/>
      <c r="F10968" s="184"/>
      <c r="G10968" s="185"/>
      <c r="H10968" s="185"/>
      <c r="I10968" s="184"/>
      <c r="J10968" s="184"/>
      <c r="K10968" s="185" t="s">
        <v>410</v>
      </c>
      <c r="L10968" s="185"/>
      <c r="M10968" s="186"/>
      <c r="N10968" s="61" t="s">
        <v>410</v>
      </c>
      <c r="P10968" s="175" t="s">
        <v>116</v>
      </c>
    </row>
    <row r="10969" spans="1:16" ht="17.25">
      <c r="A10969" s="183" t="s">
        <v>21788</v>
      </c>
      <c r="B10969" s="183" t="s">
        <v>21789</v>
      </c>
      <c r="C10969" s="183" t="s">
        <v>116</v>
      </c>
      <c r="D10969" s="183" t="s">
        <v>117</v>
      </c>
      <c r="E10969" s="184"/>
      <c r="F10969" s="184"/>
      <c r="G10969" s="185"/>
      <c r="H10969" s="185"/>
      <c r="I10969" s="184"/>
      <c r="J10969" s="184"/>
      <c r="K10969" s="185" t="s">
        <v>410</v>
      </c>
      <c r="L10969" s="185"/>
      <c r="M10969" s="186"/>
      <c r="N10969" s="61" t="s">
        <v>410</v>
      </c>
      <c r="P10969" s="175" t="s">
        <v>116</v>
      </c>
    </row>
    <row r="10970" spans="1:16" ht="17.25">
      <c r="A10970" s="183" t="s">
        <v>21790</v>
      </c>
      <c r="B10970" s="183" t="s">
        <v>21791</v>
      </c>
      <c r="C10970" s="183" t="s">
        <v>116</v>
      </c>
      <c r="D10970" s="183" t="s">
        <v>117</v>
      </c>
      <c r="E10970" s="184"/>
      <c r="F10970" s="184"/>
      <c r="G10970" s="185"/>
      <c r="H10970" s="185"/>
      <c r="I10970" s="184"/>
      <c r="J10970" s="184"/>
      <c r="K10970" s="185" t="s">
        <v>410</v>
      </c>
      <c r="L10970" s="185"/>
      <c r="M10970" s="186"/>
      <c r="N10970" s="61" t="s">
        <v>410</v>
      </c>
      <c r="P10970" s="175" t="s">
        <v>116</v>
      </c>
    </row>
    <row r="10971" spans="1:16" ht="17.25">
      <c r="A10971" s="183" t="s">
        <v>21792</v>
      </c>
      <c r="B10971" s="183" t="s">
        <v>21793</v>
      </c>
      <c r="C10971" s="183" t="s">
        <v>116</v>
      </c>
      <c r="D10971" s="183" t="s">
        <v>117</v>
      </c>
      <c r="E10971" s="184"/>
      <c r="F10971" s="184"/>
      <c r="G10971" s="185"/>
      <c r="H10971" s="185"/>
      <c r="I10971" s="184"/>
      <c r="J10971" s="184"/>
      <c r="K10971" s="185" t="s">
        <v>410</v>
      </c>
      <c r="L10971" s="185"/>
      <c r="M10971" s="186"/>
      <c r="N10971" s="61" t="s">
        <v>410</v>
      </c>
      <c r="P10971" s="175" t="s">
        <v>116</v>
      </c>
    </row>
    <row r="10972" spans="1:16" ht="17.25">
      <c r="A10972" s="183" t="s">
        <v>21794</v>
      </c>
      <c r="B10972" s="183" t="s">
        <v>21784</v>
      </c>
      <c r="C10972" s="183" t="s">
        <v>116</v>
      </c>
      <c r="D10972" s="183" t="s">
        <v>117</v>
      </c>
      <c r="E10972" s="184"/>
      <c r="F10972" s="184"/>
      <c r="G10972" s="185"/>
      <c r="H10972" s="185"/>
      <c r="I10972" s="184"/>
      <c r="J10972" s="184"/>
      <c r="K10972" s="185" t="s">
        <v>410</v>
      </c>
      <c r="L10972" s="185"/>
      <c r="M10972" s="186"/>
      <c r="N10972" s="61" t="s">
        <v>410</v>
      </c>
      <c r="P10972" s="175" t="s">
        <v>116</v>
      </c>
    </row>
    <row r="10973" spans="1:16" ht="17.25">
      <c r="A10973" s="183" t="s">
        <v>21795</v>
      </c>
      <c r="B10973" s="183" t="s">
        <v>21796</v>
      </c>
      <c r="C10973" s="183" t="s">
        <v>116</v>
      </c>
      <c r="D10973" s="183" t="s">
        <v>117</v>
      </c>
      <c r="E10973" s="184"/>
      <c r="F10973" s="184"/>
      <c r="G10973" s="185"/>
      <c r="H10973" s="185"/>
      <c r="I10973" s="184"/>
      <c r="J10973" s="184"/>
      <c r="K10973" s="185" t="s">
        <v>410</v>
      </c>
      <c r="L10973" s="185"/>
      <c r="M10973" s="186"/>
      <c r="N10973" s="61" t="s">
        <v>410</v>
      </c>
      <c r="P10973" s="175" t="s">
        <v>116</v>
      </c>
    </row>
    <row r="10974" spans="1:16" ht="17.25">
      <c r="A10974" s="183" t="s">
        <v>21797</v>
      </c>
      <c r="B10974" s="183" t="s">
        <v>21798</v>
      </c>
      <c r="C10974" s="183" t="s">
        <v>116</v>
      </c>
      <c r="D10974" s="183" t="s">
        <v>117</v>
      </c>
      <c r="E10974" s="184"/>
      <c r="F10974" s="184"/>
      <c r="G10974" s="185"/>
      <c r="H10974" s="185"/>
      <c r="I10974" s="184"/>
      <c r="J10974" s="184"/>
      <c r="K10974" s="185" t="s">
        <v>410</v>
      </c>
      <c r="L10974" s="185"/>
      <c r="M10974" s="186"/>
      <c r="N10974" s="61" t="s">
        <v>410</v>
      </c>
      <c r="P10974" s="175" t="s">
        <v>116</v>
      </c>
    </row>
    <row r="10975" spans="1:16" ht="17.25">
      <c r="A10975" s="183" t="s">
        <v>21799</v>
      </c>
      <c r="B10975" s="183" t="s">
        <v>21800</v>
      </c>
      <c r="C10975" s="183" t="s">
        <v>116</v>
      </c>
      <c r="D10975" s="183" t="s">
        <v>117</v>
      </c>
      <c r="E10975" s="184"/>
      <c r="F10975" s="184"/>
      <c r="G10975" s="185"/>
      <c r="H10975" s="185"/>
      <c r="I10975" s="184"/>
      <c r="J10975" s="184"/>
      <c r="K10975" s="185" t="s">
        <v>410</v>
      </c>
      <c r="L10975" s="185"/>
      <c r="M10975" s="186"/>
      <c r="N10975" s="61" t="s">
        <v>410</v>
      </c>
      <c r="P10975" s="175" t="s">
        <v>116</v>
      </c>
    </row>
    <row r="10976" spans="1:16" ht="17.25">
      <c r="A10976" s="183" t="s">
        <v>21801</v>
      </c>
      <c r="B10976" s="183" t="s">
        <v>21802</v>
      </c>
      <c r="C10976" s="183" t="s">
        <v>116</v>
      </c>
      <c r="D10976" s="183" t="s">
        <v>117</v>
      </c>
      <c r="E10976" s="184"/>
      <c r="F10976" s="184"/>
      <c r="G10976" s="185"/>
      <c r="H10976" s="185"/>
      <c r="I10976" s="184"/>
      <c r="J10976" s="184"/>
      <c r="K10976" s="185" t="s">
        <v>410</v>
      </c>
      <c r="L10976" s="185"/>
      <c r="M10976" s="186"/>
      <c r="N10976" s="61" t="s">
        <v>410</v>
      </c>
      <c r="P10976" s="175" t="s">
        <v>116</v>
      </c>
    </row>
    <row r="10977" spans="1:16" ht="17.25">
      <c r="A10977" s="183" t="s">
        <v>21803</v>
      </c>
      <c r="B10977" s="183" t="s">
        <v>21804</v>
      </c>
      <c r="C10977" s="183" t="s">
        <v>116</v>
      </c>
      <c r="D10977" s="183" t="s">
        <v>117</v>
      </c>
      <c r="E10977" s="184"/>
      <c r="F10977" s="184"/>
      <c r="G10977" s="185"/>
      <c r="H10977" s="185"/>
      <c r="I10977" s="184"/>
      <c r="J10977" s="184"/>
      <c r="K10977" s="185" t="s">
        <v>410</v>
      </c>
      <c r="L10977" s="185"/>
      <c r="M10977" s="186"/>
      <c r="N10977" s="61" t="s">
        <v>410</v>
      </c>
      <c r="P10977" s="175" t="s">
        <v>116</v>
      </c>
    </row>
    <row r="10978" spans="1:16" ht="17.25">
      <c r="A10978" s="183" t="s">
        <v>21805</v>
      </c>
      <c r="B10978" s="183" t="s">
        <v>21806</v>
      </c>
      <c r="C10978" s="183" t="s">
        <v>116</v>
      </c>
      <c r="D10978" s="183" t="s">
        <v>117</v>
      </c>
      <c r="E10978" s="184"/>
      <c r="F10978" s="184"/>
      <c r="G10978" s="185"/>
      <c r="H10978" s="185"/>
      <c r="I10978" s="184"/>
      <c r="J10978" s="184"/>
      <c r="K10978" s="185" t="s">
        <v>410</v>
      </c>
      <c r="L10978" s="185"/>
      <c r="M10978" s="186"/>
      <c r="N10978" s="61" t="s">
        <v>410</v>
      </c>
      <c r="P10978" s="175" t="s">
        <v>116</v>
      </c>
    </row>
    <row r="10979" spans="1:16" ht="17.25">
      <c r="A10979" s="183" t="s">
        <v>21807</v>
      </c>
      <c r="B10979" s="183" t="s">
        <v>21808</v>
      </c>
      <c r="C10979" s="183" t="s">
        <v>116</v>
      </c>
      <c r="D10979" s="183" t="s">
        <v>117</v>
      </c>
      <c r="E10979" s="184"/>
      <c r="F10979" s="184"/>
      <c r="G10979" s="185"/>
      <c r="H10979" s="185"/>
      <c r="I10979" s="184"/>
      <c r="J10979" s="184"/>
      <c r="K10979" s="185" t="s">
        <v>410</v>
      </c>
      <c r="L10979" s="185"/>
      <c r="M10979" s="186"/>
      <c r="N10979" s="61" t="s">
        <v>410</v>
      </c>
      <c r="P10979" s="175" t="s">
        <v>116</v>
      </c>
    </row>
    <row r="10980" spans="1:16" ht="17.25">
      <c r="A10980" s="183" t="s">
        <v>21809</v>
      </c>
      <c r="B10980" s="183" t="s">
        <v>21810</v>
      </c>
      <c r="C10980" s="183" t="s">
        <v>116</v>
      </c>
      <c r="D10980" s="183" t="s">
        <v>117</v>
      </c>
      <c r="E10980" s="184"/>
      <c r="F10980" s="184"/>
      <c r="G10980" s="185"/>
      <c r="H10980" s="185"/>
      <c r="I10980" s="184"/>
      <c r="J10980" s="184"/>
      <c r="K10980" s="185" t="s">
        <v>410</v>
      </c>
      <c r="L10980" s="185"/>
      <c r="M10980" s="186"/>
      <c r="N10980" s="61" t="s">
        <v>410</v>
      </c>
      <c r="P10980" s="175" t="s">
        <v>116</v>
      </c>
    </row>
    <row r="10981" spans="1:16" ht="17.25">
      <c r="A10981" s="183" t="s">
        <v>21811</v>
      </c>
      <c r="B10981" s="183" t="s">
        <v>21812</v>
      </c>
      <c r="C10981" s="183" t="s">
        <v>116</v>
      </c>
      <c r="D10981" s="183" t="s">
        <v>117</v>
      </c>
      <c r="E10981" s="184"/>
      <c r="F10981" s="184"/>
      <c r="G10981" s="185"/>
      <c r="H10981" s="185"/>
      <c r="I10981" s="184"/>
      <c r="J10981" s="184"/>
      <c r="K10981" s="185" t="s">
        <v>410</v>
      </c>
      <c r="L10981" s="185"/>
      <c r="M10981" s="186"/>
      <c r="N10981" s="61" t="s">
        <v>410</v>
      </c>
      <c r="P10981" s="175" t="s">
        <v>116</v>
      </c>
    </row>
    <row r="10982" spans="1:16" ht="17.25">
      <c r="A10982" s="183" t="s">
        <v>21813</v>
      </c>
      <c r="B10982" s="183" t="s">
        <v>21814</v>
      </c>
      <c r="C10982" s="183" t="s">
        <v>116</v>
      </c>
      <c r="D10982" s="183" t="s">
        <v>117</v>
      </c>
      <c r="E10982" s="184"/>
      <c r="F10982" s="184"/>
      <c r="G10982" s="185"/>
      <c r="H10982" s="185"/>
      <c r="I10982" s="184"/>
      <c r="J10982" s="184"/>
      <c r="K10982" s="185" t="s">
        <v>410</v>
      </c>
      <c r="L10982" s="185"/>
      <c r="M10982" s="186"/>
      <c r="N10982" s="61" t="s">
        <v>410</v>
      </c>
      <c r="P10982" s="175" t="s">
        <v>116</v>
      </c>
    </row>
    <row r="10983" spans="1:16" ht="17.25">
      <c r="A10983" s="183" t="s">
        <v>21815</v>
      </c>
      <c r="B10983" s="183" t="s">
        <v>21816</v>
      </c>
      <c r="C10983" s="183" t="s">
        <v>116</v>
      </c>
      <c r="D10983" s="183" t="s">
        <v>117</v>
      </c>
      <c r="E10983" s="184"/>
      <c r="F10983" s="184"/>
      <c r="G10983" s="185"/>
      <c r="H10983" s="185"/>
      <c r="I10983" s="184"/>
      <c r="J10983" s="184"/>
      <c r="K10983" s="185" t="s">
        <v>410</v>
      </c>
      <c r="L10983" s="185"/>
      <c r="M10983" s="186"/>
      <c r="N10983" s="61" t="s">
        <v>410</v>
      </c>
      <c r="P10983" s="175" t="s">
        <v>116</v>
      </c>
    </row>
    <row r="10984" spans="1:16" ht="17.25">
      <c r="A10984" s="183" t="s">
        <v>21817</v>
      </c>
      <c r="B10984" s="183" t="s">
        <v>21818</v>
      </c>
      <c r="C10984" s="183" t="s">
        <v>116</v>
      </c>
      <c r="D10984" s="183" t="s">
        <v>117</v>
      </c>
      <c r="E10984" s="184"/>
      <c r="F10984" s="184"/>
      <c r="G10984" s="185"/>
      <c r="H10984" s="185"/>
      <c r="I10984" s="184"/>
      <c r="J10984" s="184"/>
      <c r="K10984" s="185" t="s">
        <v>410</v>
      </c>
      <c r="L10984" s="185"/>
      <c r="M10984" s="186"/>
      <c r="N10984" s="61" t="s">
        <v>410</v>
      </c>
      <c r="P10984" s="175" t="s">
        <v>116</v>
      </c>
    </row>
    <row r="10985" spans="1:16" ht="17.25">
      <c r="A10985" s="183" t="s">
        <v>21819</v>
      </c>
      <c r="B10985" s="183" t="s">
        <v>21820</v>
      </c>
      <c r="C10985" s="183" t="s">
        <v>116</v>
      </c>
      <c r="D10985" s="183" t="s">
        <v>117</v>
      </c>
      <c r="E10985" s="184"/>
      <c r="F10985" s="184"/>
      <c r="G10985" s="185"/>
      <c r="H10985" s="185"/>
      <c r="I10985" s="184"/>
      <c r="J10985" s="184"/>
      <c r="K10985" s="185" t="s">
        <v>410</v>
      </c>
      <c r="L10985" s="185"/>
      <c r="M10985" s="186"/>
      <c r="N10985" s="61" t="s">
        <v>410</v>
      </c>
      <c r="P10985" s="175" t="s">
        <v>116</v>
      </c>
    </row>
    <row r="10986" spans="1:16" ht="17.25">
      <c r="A10986" s="183" t="s">
        <v>21821</v>
      </c>
      <c r="B10986" s="183" t="s">
        <v>21822</v>
      </c>
      <c r="C10986" s="183" t="s">
        <v>116</v>
      </c>
      <c r="D10986" s="183" t="s">
        <v>117</v>
      </c>
      <c r="E10986" s="184"/>
      <c r="F10986" s="184"/>
      <c r="G10986" s="185"/>
      <c r="H10986" s="185"/>
      <c r="I10986" s="184"/>
      <c r="J10986" s="184"/>
      <c r="K10986" s="185" t="s">
        <v>410</v>
      </c>
      <c r="L10986" s="185"/>
      <c r="M10986" s="186"/>
      <c r="N10986" s="61" t="s">
        <v>410</v>
      </c>
      <c r="P10986" s="175" t="s">
        <v>116</v>
      </c>
    </row>
    <row r="10987" spans="1:16" ht="17.25">
      <c r="A10987" s="183" t="s">
        <v>21823</v>
      </c>
      <c r="B10987" s="183" t="s">
        <v>21824</v>
      </c>
      <c r="C10987" s="183" t="s">
        <v>116</v>
      </c>
      <c r="D10987" s="183" t="s">
        <v>117</v>
      </c>
      <c r="E10987" s="184"/>
      <c r="F10987" s="184"/>
      <c r="G10987" s="185"/>
      <c r="H10987" s="185"/>
      <c r="I10987" s="184"/>
      <c r="J10987" s="184"/>
      <c r="K10987" s="185" t="s">
        <v>410</v>
      </c>
      <c r="L10987" s="185"/>
      <c r="M10987" s="186"/>
      <c r="N10987" s="61" t="s">
        <v>410</v>
      </c>
      <c r="P10987" s="175" t="s">
        <v>116</v>
      </c>
    </row>
    <row r="10988" spans="1:16" ht="17.25">
      <c r="A10988" s="183" t="s">
        <v>21825</v>
      </c>
      <c r="B10988" s="183" t="s">
        <v>21826</v>
      </c>
      <c r="C10988" s="183" t="s">
        <v>116</v>
      </c>
      <c r="D10988" s="183" t="s">
        <v>117</v>
      </c>
      <c r="E10988" s="184"/>
      <c r="F10988" s="184"/>
      <c r="G10988" s="185"/>
      <c r="H10988" s="185"/>
      <c r="I10988" s="184"/>
      <c r="J10988" s="184"/>
      <c r="K10988" s="185" t="s">
        <v>410</v>
      </c>
      <c r="L10988" s="185"/>
      <c r="M10988" s="186"/>
      <c r="N10988" s="61" t="s">
        <v>410</v>
      </c>
      <c r="P10988" s="175" t="s">
        <v>116</v>
      </c>
    </row>
    <row r="10989" spans="1:16" ht="17.25">
      <c r="A10989" s="183" t="s">
        <v>21827</v>
      </c>
      <c r="B10989" s="183" t="s">
        <v>21828</v>
      </c>
      <c r="C10989" s="183" t="s">
        <v>116</v>
      </c>
      <c r="D10989" s="183" t="s">
        <v>117</v>
      </c>
      <c r="E10989" s="184"/>
      <c r="F10989" s="184"/>
      <c r="G10989" s="185"/>
      <c r="H10989" s="185"/>
      <c r="I10989" s="184"/>
      <c r="J10989" s="184"/>
      <c r="K10989" s="185" t="s">
        <v>410</v>
      </c>
      <c r="L10989" s="185"/>
      <c r="M10989" s="186"/>
      <c r="N10989" s="61" t="s">
        <v>410</v>
      </c>
      <c r="P10989" s="175" t="s">
        <v>116</v>
      </c>
    </row>
    <row r="10990" spans="1:16" ht="17.25">
      <c r="A10990" s="183" t="s">
        <v>21829</v>
      </c>
      <c r="B10990" s="183" t="s">
        <v>21830</v>
      </c>
      <c r="C10990" s="183" t="s">
        <v>116</v>
      </c>
      <c r="D10990" s="183" t="s">
        <v>117</v>
      </c>
      <c r="E10990" s="184"/>
      <c r="F10990" s="184"/>
      <c r="G10990" s="185"/>
      <c r="H10990" s="185"/>
      <c r="I10990" s="184"/>
      <c r="J10990" s="184"/>
      <c r="K10990" s="185" t="s">
        <v>410</v>
      </c>
      <c r="L10990" s="185"/>
      <c r="M10990" s="186"/>
      <c r="N10990" s="61" t="s">
        <v>410</v>
      </c>
      <c r="P10990" s="175" t="s">
        <v>116</v>
      </c>
    </row>
    <row r="10991" spans="1:16" ht="17.25">
      <c r="A10991" s="183" t="s">
        <v>21831</v>
      </c>
      <c r="B10991" s="183" t="s">
        <v>21832</v>
      </c>
      <c r="C10991" s="183" t="s">
        <v>116</v>
      </c>
      <c r="D10991" s="183" t="s">
        <v>117</v>
      </c>
      <c r="E10991" s="184"/>
      <c r="F10991" s="184"/>
      <c r="G10991" s="185"/>
      <c r="H10991" s="185"/>
      <c r="I10991" s="184"/>
      <c r="J10991" s="184"/>
      <c r="K10991" s="185" t="s">
        <v>410</v>
      </c>
      <c r="L10991" s="185"/>
      <c r="M10991" s="186"/>
      <c r="N10991" s="61" t="s">
        <v>410</v>
      </c>
      <c r="P10991" s="175" t="s">
        <v>116</v>
      </c>
    </row>
    <row r="10992" spans="1:16" ht="17.25">
      <c r="A10992" s="183" t="s">
        <v>21833</v>
      </c>
      <c r="B10992" s="183" t="s">
        <v>21834</v>
      </c>
      <c r="C10992" s="183" t="s">
        <v>116</v>
      </c>
      <c r="D10992" s="183" t="s">
        <v>117</v>
      </c>
      <c r="E10992" s="184"/>
      <c r="F10992" s="184"/>
      <c r="G10992" s="185"/>
      <c r="H10992" s="185"/>
      <c r="I10992" s="184"/>
      <c r="J10992" s="184"/>
      <c r="K10992" s="185" t="s">
        <v>410</v>
      </c>
      <c r="L10992" s="185"/>
      <c r="M10992" s="186"/>
      <c r="N10992" s="61" t="s">
        <v>410</v>
      </c>
      <c r="P10992" s="175" t="s">
        <v>116</v>
      </c>
    </row>
    <row r="10993" spans="1:16" ht="17.25">
      <c r="A10993" s="183" t="s">
        <v>21835</v>
      </c>
      <c r="B10993" s="183" t="s">
        <v>21836</v>
      </c>
      <c r="C10993" s="183" t="s">
        <v>116</v>
      </c>
      <c r="D10993" s="183" t="s">
        <v>117</v>
      </c>
      <c r="E10993" s="184"/>
      <c r="F10993" s="184"/>
      <c r="G10993" s="185"/>
      <c r="H10993" s="185"/>
      <c r="I10993" s="184"/>
      <c r="J10993" s="184"/>
      <c r="K10993" s="185" t="s">
        <v>410</v>
      </c>
      <c r="L10993" s="185"/>
      <c r="M10993" s="186"/>
      <c r="N10993" s="61" t="s">
        <v>410</v>
      </c>
      <c r="P10993" s="175" t="s">
        <v>116</v>
      </c>
    </row>
    <row r="10994" spans="1:16" ht="17.25">
      <c r="A10994" s="183" t="s">
        <v>21837</v>
      </c>
      <c r="B10994" s="183" t="s">
        <v>21838</v>
      </c>
      <c r="C10994" s="183" t="s">
        <v>116</v>
      </c>
      <c r="D10994" s="183" t="s">
        <v>117</v>
      </c>
      <c r="E10994" s="184"/>
      <c r="F10994" s="184"/>
      <c r="G10994" s="185"/>
      <c r="H10994" s="185"/>
      <c r="I10994" s="184"/>
      <c r="J10994" s="184"/>
      <c r="K10994" s="185" t="s">
        <v>410</v>
      </c>
      <c r="L10994" s="185"/>
      <c r="M10994" s="186"/>
      <c r="N10994" s="61" t="s">
        <v>410</v>
      </c>
      <c r="P10994" s="175" t="s">
        <v>116</v>
      </c>
    </row>
    <row r="10995" spans="1:16" ht="17.25">
      <c r="A10995" s="183" t="s">
        <v>21839</v>
      </c>
      <c r="B10995" s="183" t="s">
        <v>21840</v>
      </c>
      <c r="C10995" s="183" t="s">
        <v>116</v>
      </c>
      <c r="D10995" s="183" t="s">
        <v>117</v>
      </c>
      <c r="E10995" s="184"/>
      <c r="F10995" s="184"/>
      <c r="G10995" s="188"/>
      <c r="H10995" s="185"/>
      <c r="I10995" s="184"/>
      <c r="J10995" s="184"/>
      <c r="K10995" s="185" t="s">
        <v>410</v>
      </c>
      <c r="L10995" s="185"/>
      <c r="M10995" s="186"/>
      <c r="N10995" s="61" t="s">
        <v>410</v>
      </c>
      <c r="P10995" s="175" t="s">
        <v>116</v>
      </c>
    </row>
    <row r="10996" spans="1:16" ht="17.25">
      <c r="A10996" s="183" t="s">
        <v>21841</v>
      </c>
      <c r="B10996" s="183" t="s">
        <v>21842</v>
      </c>
      <c r="C10996" s="183" t="s">
        <v>116</v>
      </c>
      <c r="D10996" s="183" t="s">
        <v>117</v>
      </c>
      <c r="E10996" s="184"/>
      <c r="F10996" s="184"/>
      <c r="G10996" s="188"/>
      <c r="H10996" s="185"/>
      <c r="I10996" s="184"/>
      <c r="J10996" s="184"/>
      <c r="K10996" s="185" t="s">
        <v>410</v>
      </c>
      <c r="L10996" s="185"/>
      <c r="M10996" s="186"/>
      <c r="N10996" s="61" t="s">
        <v>410</v>
      </c>
      <c r="P10996" s="175" t="s">
        <v>116</v>
      </c>
    </row>
    <row r="10997" spans="1:16" ht="17.25">
      <c r="A10997" s="183" t="s">
        <v>21843</v>
      </c>
      <c r="B10997" s="183" t="s">
        <v>21844</v>
      </c>
      <c r="C10997" s="183" t="s">
        <v>116</v>
      </c>
      <c r="D10997" s="183" t="s">
        <v>117</v>
      </c>
      <c r="E10997" s="184"/>
      <c r="F10997" s="184"/>
      <c r="G10997" s="185"/>
      <c r="H10997" s="185"/>
      <c r="I10997" s="184"/>
      <c r="J10997" s="184"/>
      <c r="K10997" s="185" t="s">
        <v>410</v>
      </c>
      <c r="L10997" s="185"/>
      <c r="M10997" s="186"/>
      <c r="N10997" s="61" t="s">
        <v>410</v>
      </c>
      <c r="P10997" s="175" t="s">
        <v>116</v>
      </c>
    </row>
    <row r="10998" spans="1:16" ht="17.25">
      <c r="A10998" s="183" t="s">
        <v>21845</v>
      </c>
      <c r="B10998" s="183" t="s">
        <v>21846</v>
      </c>
      <c r="C10998" s="183" t="s">
        <v>116</v>
      </c>
      <c r="D10998" s="183" t="s">
        <v>117</v>
      </c>
      <c r="E10998" s="184"/>
      <c r="F10998" s="184"/>
      <c r="G10998" s="185"/>
      <c r="H10998" s="185"/>
      <c r="I10998" s="184"/>
      <c r="J10998" s="184"/>
      <c r="K10998" s="185" t="s">
        <v>410</v>
      </c>
      <c r="L10998" s="185"/>
      <c r="M10998" s="186"/>
      <c r="N10998" s="61" t="s">
        <v>410</v>
      </c>
      <c r="P10998" s="175" t="s">
        <v>116</v>
      </c>
    </row>
    <row r="10999" spans="1:16" ht="17.25">
      <c r="A10999" s="183" t="s">
        <v>21847</v>
      </c>
      <c r="B10999" s="183" t="s">
        <v>21848</v>
      </c>
      <c r="C10999" s="183" t="s">
        <v>116</v>
      </c>
      <c r="D10999" s="183" t="s">
        <v>117</v>
      </c>
      <c r="E10999" s="184"/>
      <c r="F10999" s="184"/>
      <c r="G10999" s="185"/>
      <c r="H10999" s="185"/>
      <c r="I10999" s="184"/>
      <c r="J10999" s="184"/>
      <c r="K10999" s="185" t="s">
        <v>410</v>
      </c>
      <c r="L10999" s="185"/>
      <c r="M10999" s="186"/>
      <c r="N10999" s="61" t="s">
        <v>410</v>
      </c>
      <c r="P10999" s="175" t="s">
        <v>116</v>
      </c>
    </row>
    <row r="11000" spans="1:16" ht="17.25">
      <c r="A11000" s="183" t="s">
        <v>21849</v>
      </c>
      <c r="B11000" s="183" t="s">
        <v>21850</v>
      </c>
      <c r="C11000" s="183" t="s">
        <v>116</v>
      </c>
      <c r="D11000" s="183" t="s">
        <v>117</v>
      </c>
      <c r="E11000" s="184">
        <v>276</v>
      </c>
      <c r="F11000" s="184">
        <v>256</v>
      </c>
      <c r="G11000" s="185" t="s">
        <v>494</v>
      </c>
      <c r="H11000" s="185"/>
      <c r="I11000" s="184">
        <v>87.9</v>
      </c>
      <c r="J11000" s="184">
        <v>343.9</v>
      </c>
      <c r="K11000" s="185">
        <v>0</v>
      </c>
      <c r="L11000" s="185"/>
      <c r="M11000" s="186"/>
      <c r="N11000" s="61" t="s">
        <v>51</v>
      </c>
      <c r="P11000" s="175" t="s">
        <v>116</v>
      </c>
    </row>
    <row r="11001" spans="1:16" ht="17.25">
      <c r="A11001" s="183" t="s">
        <v>21851</v>
      </c>
      <c r="B11001" s="183" t="s">
        <v>21852</v>
      </c>
      <c r="C11001" s="183" t="s">
        <v>116</v>
      </c>
      <c r="D11001" s="183" t="s">
        <v>117</v>
      </c>
      <c r="E11001" s="184"/>
      <c r="F11001" s="184"/>
      <c r="G11001" s="188"/>
      <c r="H11001" s="185"/>
      <c r="I11001" s="184"/>
      <c r="J11001" s="184"/>
      <c r="K11001" s="185" t="s">
        <v>410</v>
      </c>
      <c r="L11001" s="185"/>
      <c r="M11001" s="186"/>
      <c r="N11001" s="61" t="s">
        <v>410</v>
      </c>
      <c r="P11001" s="175" t="s">
        <v>116</v>
      </c>
    </row>
    <row r="11002" spans="1:16" ht="17.25">
      <c r="A11002" s="183" t="s">
        <v>21853</v>
      </c>
      <c r="B11002" s="183" t="s">
        <v>21854</v>
      </c>
      <c r="C11002" s="183" t="s">
        <v>116</v>
      </c>
      <c r="D11002" s="183" t="s">
        <v>117</v>
      </c>
      <c r="E11002" s="184"/>
      <c r="F11002" s="184"/>
      <c r="G11002" s="185"/>
      <c r="H11002" s="185"/>
      <c r="I11002" s="184"/>
      <c r="J11002" s="184"/>
      <c r="K11002" s="185" t="s">
        <v>410</v>
      </c>
      <c r="L11002" s="185"/>
      <c r="M11002" s="186"/>
      <c r="N11002" s="61" t="s">
        <v>410</v>
      </c>
      <c r="P11002" s="175" t="s">
        <v>116</v>
      </c>
    </row>
    <row r="11003" spans="1:16" ht="17.25">
      <c r="A11003" s="183" t="s">
        <v>21855</v>
      </c>
      <c r="B11003" s="183" t="s">
        <v>21856</v>
      </c>
      <c r="C11003" s="183" t="s">
        <v>116</v>
      </c>
      <c r="D11003" s="183" t="s">
        <v>117</v>
      </c>
      <c r="E11003" s="184"/>
      <c r="F11003" s="184"/>
      <c r="G11003" s="185"/>
      <c r="H11003" s="185"/>
      <c r="I11003" s="184"/>
      <c r="J11003" s="184"/>
      <c r="K11003" s="185" t="s">
        <v>410</v>
      </c>
      <c r="L11003" s="185"/>
      <c r="M11003" s="186"/>
      <c r="N11003" s="61" t="s">
        <v>410</v>
      </c>
      <c r="P11003" s="175" t="s">
        <v>116</v>
      </c>
    </row>
    <row r="11004" spans="1:16" ht="17.25">
      <c r="A11004" s="183" t="s">
        <v>21857</v>
      </c>
      <c r="B11004" s="183" t="s">
        <v>21858</v>
      </c>
      <c r="C11004" s="183" t="s">
        <v>116</v>
      </c>
      <c r="D11004" s="183" t="s">
        <v>117</v>
      </c>
      <c r="E11004" s="184"/>
      <c r="F11004" s="184"/>
      <c r="G11004" s="185"/>
      <c r="H11004" s="185"/>
      <c r="I11004" s="184"/>
      <c r="J11004" s="184"/>
      <c r="K11004" s="185" t="s">
        <v>410</v>
      </c>
      <c r="L11004" s="185"/>
      <c r="M11004" s="186"/>
      <c r="N11004" s="61" t="s">
        <v>410</v>
      </c>
      <c r="P11004" s="175" t="s">
        <v>116</v>
      </c>
    </row>
    <row r="11005" spans="1:16" ht="17.25">
      <c r="A11005" s="183" t="s">
        <v>21859</v>
      </c>
      <c r="B11005" s="183" t="s">
        <v>21860</v>
      </c>
      <c r="C11005" s="183" t="s">
        <v>116</v>
      </c>
      <c r="D11005" s="183" t="s">
        <v>117</v>
      </c>
      <c r="E11005" s="184"/>
      <c r="F11005" s="184"/>
      <c r="G11005" s="185"/>
      <c r="H11005" s="185"/>
      <c r="I11005" s="184"/>
      <c r="J11005" s="184"/>
      <c r="K11005" s="185" t="s">
        <v>410</v>
      </c>
      <c r="L11005" s="185"/>
      <c r="M11005" s="186"/>
      <c r="N11005" s="61" t="s">
        <v>410</v>
      </c>
      <c r="P11005" s="175" t="s">
        <v>116</v>
      </c>
    </row>
    <row r="11006" spans="1:16" ht="17.25">
      <c r="A11006" s="183" t="s">
        <v>21861</v>
      </c>
      <c r="B11006" s="183" t="s">
        <v>21747</v>
      </c>
      <c r="C11006" s="183" t="s">
        <v>116</v>
      </c>
      <c r="D11006" s="183" t="s">
        <v>117</v>
      </c>
      <c r="E11006" s="184">
        <v>155</v>
      </c>
      <c r="F11006" s="184">
        <v>150</v>
      </c>
      <c r="G11006" s="185" t="s">
        <v>321</v>
      </c>
      <c r="H11006" s="185"/>
      <c r="I11006" s="184">
        <v>44.79</v>
      </c>
      <c r="J11006" s="184">
        <v>194.79</v>
      </c>
      <c r="K11006" s="185">
        <v>59</v>
      </c>
      <c r="L11006" s="185" t="s">
        <v>130</v>
      </c>
      <c r="M11006" s="186" t="s">
        <v>1908</v>
      </c>
      <c r="N11006" s="61" t="s">
        <v>51</v>
      </c>
      <c r="P11006" s="175" t="s">
        <v>116</v>
      </c>
    </row>
    <row r="11007" spans="1:16" ht="17.25">
      <c r="A11007" s="183" t="s">
        <v>21862</v>
      </c>
      <c r="B11007" s="183" t="s">
        <v>21863</v>
      </c>
      <c r="C11007" s="183" t="s">
        <v>116</v>
      </c>
      <c r="D11007" s="183" t="s">
        <v>117</v>
      </c>
      <c r="E11007" s="184">
        <v>76</v>
      </c>
      <c r="F11007" s="184">
        <v>76</v>
      </c>
      <c r="G11007" s="185"/>
      <c r="H11007" s="185"/>
      <c r="I11007" s="184">
        <v>21.13</v>
      </c>
      <c r="J11007" s="184">
        <v>95.71</v>
      </c>
      <c r="K11007" s="185">
        <v>47</v>
      </c>
      <c r="L11007" s="185"/>
      <c r="M11007" s="186"/>
      <c r="N11007" s="61" t="s">
        <v>51</v>
      </c>
      <c r="P11007" s="175" t="s">
        <v>116</v>
      </c>
    </row>
    <row r="11008" spans="1:16" ht="17.25">
      <c r="A11008" s="183" t="s">
        <v>21864</v>
      </c>
      <c r="B11008" s="183" t="s">
        <v>21865</v>
      </c>
      <c r="C11008" s="183" t="s">
        <v>116</v>
      </c>
      <c r="D11008" s="183" t="s">
        <v>117</v>
      </c>
      <c r="E11008" s="184">
        <v>76</v>
      </c>
      <c r="F11008" s="184">
        <v>76</v>
      </c>
      <c r="G11008" s="185"/>
      <c r="H11008" s="185"/>
      <c r="I11008" s="184">
        <v>21.13</v>
      </c>
      <c r="J11008" s="184">
        <v>95.71</v>
      </c>
      <c r="K11008" s="185">
        <v>47</v>
      </c>
      <c r="L11008" s="185"/>
      <c r="M11008" s="186"/>
      <c r="N11008" s="61" t="s">
        <v>51</v>
      </c>
      <c r="P11008" s="175" t="s">
        <v>116</v>
      </c>
    </row>
    <row r="11009" spans="1:16" ht="17.25">
      <c r="A11009" s="183" t="s">
        <v>21866</v>
      </c>
      <c r="B11009" s="183" t="s">
        <v>21867</v>
      </c>
      <c r="C11009" s="183" t="s">
        <v>116</v>
      </c>
      <c r="D11009" s="183" t="s">
        <v>117</v>
      </c>
      <c r="E11009" s="184">
        <v>169</v>
      </c>
      <c r="F11009" s="184">
        <v>152</v>
      </c>
      <c r="G11009" s="185" t="s">
        <v>75</v>
      </c>
      <c r="H11009" s="185"/>
      <c r="I11009" s="184">
        <v>47.37</v>
      </c>
      <c r="J11009" s="184">
        <v>199.37</v>
      </c>
      <c r="K11009" s="185">
        <v>147</v>
      </c>
      <c r="L11009" s="185"/>
      <c r="M11009" s="186"/>
      <c r="N11009" s="61" t="s">
        <v>51</v>
      </c>
      <c r="P11009" s="175" t="s">
        <v>116</v>
      </c>
    </row>
    <row r="11010" spans="1:16" ht="17.25">
      <c r="A11010" s="183" t="s">
        <v>21868</v>
      </c>
      <c r="B11010" s="183" t="s">
        <v>21869</v>
      </c>
      <c r="C11010" s="183" t="s">
        <v>116</v>
      </c>
      <c r="D11010" s="183" t="s">
        <v>117</v>
      </c>
      <c r="E11010" s="184"/>
      <c r="F11010" s="184"/>
      <c r="G11010" s="185"/>
      <c r="H11010" s="185"/>
      <c r="I11010" s="184"/>
      <c r="J11010" s="184"/>
      <c r="K11010" s="185" t="s">
        <v>410</v>
      </c>
      <c r="L11010" s="185"/>
      <c r="M11010" s="186"/>
      <c r="N11010" s="61" t="s">
        <v>410</v>
      </c>
      <c r="P11010" s="175" t="s">
        <v>116</v>
      </c>
    </row>
    <row r="11011" spans="1:16" ht="17.25">
      <c r="A11011" s="183" t="s">
        <v>21870</v>
      </c>
      <c r="B11011" s="183" t="s">
        <v>21871</v>
      </c>
      <c r="C11011" s="183" t="s">
        <v>116</v>
      </c>
      <c r="D11011" s="183" t="s">
        <v>117</v>
      </c>
      <c r="E11011" s="184"/>
      <c r="F11011" s="184"/>
      <c r="G11011" s="185"/>
      <c r="H11011" s="185"/>
      <c r="I11011" s="184"/>
      <c r="J11011" s="184"/>
      <c r="K11011" s="185" t="s">
        <v>410</v>
      </c>
      <c r="L11011" s="185"/>
      <c r="M11011" s="186"/>
      <c r="N11011" s="61" t="s">
        <v>410</v>
      </c>
      <c r="P11011" s="175" t="s">
        <v>116</v>
      </c>
    </row>
    <row r="11012" spans="1:16" ht="17.25">
      <c r="A11012" s="183" t="s">
        <v>21872</v>
      </c>
      <c r="B11012" s="183" t="s">
        <v>21873</v>
      </c>
      <c r="C11012" s="183" t="s">
        <v>116</v>
      </c>
      <c r="D11012" s="183" t="s">
        <v>117</v>
      </c>
      <c r="E11012" s="184"/>
      <c r="F11012" s="184"/>
      <c r="G11012" s="185"/>
      <c r="H11012" s="185"/>
      <c r="I11012" s="184"/>
      <c r="J11012" s="184"/>
      <c r="K11012" s="185" t="s">
        <v>410</v>
      </c>
      <c r="L11012" s="185"/>
      <c r="M11012" s="186"/>
      <c r="N11012" s="61" t="s">
        <v>410</v>
      </c>
      <c r="P11012" s="175" t="s">
        <v>116</v>
      </c>
    </row>
    <row r="11013" spans="1:16" ht="17.25">
      <c r="A11013" s="183" t="s">
        <v>21874</v>
      </c>
      <c r="B11013" s="183" t="s">
        <v>21875</v>
      </c>
      <c r="C11013" s="183" t="s">
        <v>116</v>
      </c>
      <c r="D11013" s="183" t="s">
        <v>117</v>
      </c>
      <c r="E11013" s="184"/>
      <c r="F11013" s="184"/>
      <c r="G11013" s="185"/>
      <c r="H11013" s="185"/>
      <c r="I11013" s="184"/>
      <c r="J11013" s="184"/>
      <c r="K11013" s="185" t="s">
        <v>410</v>
      </c>
      <c r="L11013" s="185"/>
      <c r="M11013" s="186"/>
      <c r="N11013" s="61" t="s">
        <v>410</v>
      </c>
      <c r="P11013" s="175" t="s">
        <v>116</v>
      </c>
    </row>
    <row r="11014" spans="1:16" ht="17.25">
      <c r="A11014" s="183" t="s">
        <v>21876</v>
      </c>
      <c r="B11014" s="183" t="s">
        <v>21877</v>
      </c>
      <c r="C11014" s="183" t="s">
        <v>116</v>
      </c>
      <c r="D11014" s="183" t="s">
        <v>117</v>
      </c>
      <c r="E11014" s="184"/>
      <c r="F11014" s="184"/>
      <c r="G11014" s="185"/>
      <c r="H11014" s="185"/>
      <c r="I11014" s="184"/>
      <c r="J11014" s="184"/>
      <c r="K11014" s="185" t="s">
        <v>410</v>
      </c>
      <c r="L11014" s="185"/>
      <c r="M11014" s="186"/>
      <c r="N11014" s="61" t="s">
        <v>410</v>
      </c>
      <c r="P11014" s="175" t="s">
        <v>116</v>
      </c>
    </row>
    <row r="11015" spans="1:16" ht="17.25">
      <c r="A11015" s="183" t="s">
        <v>21878</v>
      </c>
      <c r="B11015" s="183" t="s">
        <v>21879</v>
      </c>
      <c r="C11015" s="183" t="s">
        <v>116</v>
      </c>
      <c r="D11015" s="183" t="s">
        <v>117</v>
      </c>
      <c r="E11015" s="184"/>
      <c r="F11015" s="184"/>
      <c r="G11015" s="185"/>
      <c r="H11015" s="185"/>
      <c r="I11015" s="184"/>
      <c r="J11015" s="184"/>
      <c r="K11015" s="185" t="s">
        <v>410</v>
      </c>
      <c r="L11015" s="185"/>
      <c r="M11015" s="186"/>
      <c r="N11015" s="61" t="s">
        <v>410</v>
      </c>
      <c r="P11015" s="175" t="s">
        <v>116</v>
      </c>
    </row>
    <row r="11016" spans="1:16" ht="17.25">
      <c r="A11016" s="183" t="s">
        <v>21880</v>
      </c>
      <c r="B11016" s="183" t="s">
        <v>21881</v>
      </c>
      <c r="C11016" s="183" t="s">
        <v>116</v>
      </c>
      <c r="D11016" s="183" t="s">
        <v>117</v>
      </c>
      <c r="E11016" s="184"/>
      <c r="F11016" s="184"/>
      <c r="G11016" s="185"/>
      <c r="H11016" s="185"/>
      <c r="I11016" s="184"/>
      <c r="J11016" s="184"/>
      <c r="K11016" s="185" t="s">
        <v>410</v>
      </c>
      <c r="L11016" s="185"/>
      <c r="M11016" s="186"/>
      <c r="N11016" s="61" t="s">
        <v>410</v>
      </c>
      <c r="P11016" s="175" t="s">
        <v>116</v>
      </c>
    </row>
    <row r="11017" spans="1:16" ht="17.25">
      <c r="A11017" s="183" t="s">
        <v>21882</v>
      </c>
      <c r="B11017" s="183" t="s">
        <v>21883</v>
      </c>
      <c r="C11017" s="183" t="s">
        <v>116</v>
      </c>
      <c r="D11017" s="183" t="s">
        <v>117</v>
      </c>
      <c r="E11017" s="184"/>
      <c r="F11017" s="184"/>
      <c r="G11017" s="188"/>
      <c r="H11017" s="185"/>
      <c r="I11017" s="184"/>
      <c r="J11017" s="184"/>
      <c r="K11017" s="185" t="s">
        <v>410</v>
      </c>
      <c r="L11017" s="185"/>
      <c r="M11017" s="186"/>
      <c r="N11017" s="61" t="s">
        <v>410</v>
      </c>
      <c r="P11017" s="175" t="s">
        <v>116</v>
      </c>
    </row>
    <row r="11018" spans="1:16" ht="17.25">
      <c r="A11018" s="183" t="s">
        <v>21884</v>
      </c>
      <c r="B11018" s="183" t="s">
        <v>21885</v>
      </c>
      <c r="C11018" s="183" t="s">
        <v>116</v>
      </c>
      <c r="D11018" s="183" t="s">
        <v>117</v>
      </c>
      <c r="E11018" s="184"/>
      <c r="F11018" s="184"/>
      <c r="G11018" s="188"/>
      <c r="H11018" s="185"/>
      <c r="I11018" s="184"/>
      <c r="J11018" s="184"/>
      <c r="K11018" s="185" t="s">
        <v>410</v>
      </c>
      <c r="L11018" s="185"/>
      <c r="M11018" s="186"/>
      <c r="N11018" s="61" t="s">
        <v>410</v>
      </c>
      <c r="P11018" s="175" t="s">
        <v>116</v>
      </c>
    </row>
    <row r="11019" spans="1:16" ht="17.25">
      <c r="A11019" s="183" t="s">
        <v>21886</v>
      </c>
      <c r="B11019" s="183" t="s">
        <v>21887</v>
      </c>
      <c r="C11019" s="183" t="s">
        <v>116</v>
      </c>
      <c r="D11019" s="183" t="s">
        <v>117</v>
      </c>
      <c r="E11019" s="184"/>
      <c r="F11019" s="184"/>
      <c r="G11019" s="185"/>
      <c r="H11019" s="185"/>
      <c r="I11019" s="184"/>
      <c r="J11019" s="184"/>
      <c r="K11019" s="185" t="s">
        <v>410</v>
      </c>
      <c r="L11019" s="185"/>
      <c r="M11019" s="186"/>
      <c r="N11019" s="61" t="s">
        <v>410</v>
      </c>
      <c r="P11019" s="175" t="s">
        <v>116</v>
      </c>
    </row>
    <row r="11020" spans="1:16" ht="17.25">
      <c r="A11020" s="183" t="s">
        <v>21888</v>
      </c>
      <c r="B11020" s="183" t="s">
        <v>21889</v>
      </c>
      <c r="C11020" s="183" t="s">
        <v>116</v>
      </c>
      <c r="D11020" s="183" t="s">
        <v>117</v>
      </c>
      <c r="E11020" s="184"/>
      <c r="F11020" s="184"/>
      <c r="G11020" s="185"/>
      <c r="H11020" s="185"/>
      <c r="I11020" s="184"/>
      <c r="J11020" s="184"/>
      <c r="K11020" s="185" t="s">
        <v>410</v>
      </c>
      <c r="L11020" s="185"/>
      <c r="M11020" s="186"/>
      <c r="N11020" s="61" t="s">
        <v>410</v>
      </c>
      <c r="P11020" s="175" t="s">
        <v>116</v>
      </c>
    </row>
    <row r="11021" spans="1:16" ht="17.25">
      <c r="A11021" s="183" t="s">
        <v>21890</v>
      </c>
      <c r="B11021" s="183" t="s">
        <v>21891</v>
      </c>
      <c r="C11021" s="183" t="s">
        <v>116</v>
      </c>
      <c r="D11021" s="183" t="s">
        <v>117</v>
      </c>
      <c r="E11021" s="184"/>
      <c r="F11021" s="184"/>
      <c r="G11021" s="185"/>
      <c r="H11021" s="185"/>
      <c r="I11021" s="184"/>
      <c r="J11021" s="184"/>
      <c r="K11021" s="185" t="s">
        <v>410</v>
      </c>
      <c r="L11021" s="185"/>
      <c r="M11021" s="186"/>
      <c r="N11021" s="61" t="s">
        <v>410</v>
      </c>
      <c r="P11021" s="175" t="s">
        <v>116</v>
      </c>
    </row>
    <row r="11022" spans="1:16" ht="17.25">
      <c r="A11022" s="183" t="s">
        <v>21892</v>
      </c>
      <c r="B11022" s="183" t="s">
        <v>21893</v>
      </c>
      <c r="C11022" s="183" t="s">
        <v>116</v>
      </c>
      <c r="D11022" s="183" t="s">
        <v>117</v>
      </c>
      <c r="E11022" s="184"/>
      <c r="F11022" s="184"/>
      <c r="G11022" s="185"/>
      <c r="H11022" s="185"/>
      <c r="I11022" s="184"/>
      <c r="J11022" s="184"/>
      <c r="K11022" s="185" t="s">
        <v>410</v>
      </c>
      <c r="L11022" s="185"/>
      <c r="M11022" s="186"/>
      <c r="N11022" s="61" t="s">
        <v>410</v>
      </c>
      <c r="P11022" s="175" t="s">
        <v>116</v>
      </c>
    </row>
    <row r="11023" spans="1:16" ht="17.25">
      <c r="A11023" s="183" t="s">
        <v>21894</v>
      </c>
      <c r="B11023" s="183" t="s">
        <v>21895</v>
      </c>
      <c r="C11023" s="183" t="s">
        <v>116</v>
      </c>
      <c r="D11023" s="183" t="s">
        <v>117</v>
      </c>
      <c r="E11023" s="184"/>
      <c r="F11023" s="184"/>
      <c r="G11023" s="185"/>
      <c r="H11023" s="185"/>
      <c r="I11023" s="184"/>
      <c r="J11023" s="184"/>
      <c r="K11023" s="185" t="s">
        <v>410</v>
      </c>
      <c r="L11023" s="185"/>
      <c r="M11023" s="186"/>
      <c r="N11023" s="61" t="s">
        <v>410</v>
      </c>
      <c r="P11023" s="175" t="s">
        <v>116</v>
      </c>
    </row>
    <row r="11024" spans="1:16" ht="17.25">
      <c r="A11024" s="183" t="s">
        <v>21896</v>
      </c>
      <c r="B11024" s="183" t="s">
        <v>21897</v>
      </c>
      <c r="C11024" s="183" t="s">
        <v>116</v>
      </c>
      <c r="D11024" s="183" t="s">
        <v>117</v>
      </c>
      <c r="E11024" s="184"/>
      <c r="F11024" s="184"/>
      <c r="G11024" s="185"/>
      <c r="H11024" s="185"/>
      <c r="I11024" s="184"/>
      <c r="J11024" s="184"/>
      <c r="K11024" s="185" t="s">
        <v>410</v>
      </c>
      <c r="L11024" s="185"/>
      <c r="M11024" s="186"/>
      <c r="N11024" s="61" t="s">
        <v>410</v>
      </c>
      <c r="P11024" s="175" t="s">
        <v>116</v>
      </c>
    </row>
    <row r="11025" spans="1:16" ht="17.25">
      <c r="A11025" s="183" t="s">
        <v>21898</v>
      </c>
      <c r="B11025" s="183" t="s">
        <v>21899</v>
      </c>
      <c r="C11025" s="183" t="s">
        <v>116</v>
      </c>
      <c r="D11025" s="183" t="s">
        <v>117</v>
      </c>
      <c r="E11025" s="184"/>
      <c r="F11025" s="184"/>
      <c r="G11025" s="185"/>
      <c r="H11025" s="185"/>
      <c r="I11025" s="184"/>
      <c r="J11025" s="184"/>
      <c r="K11025" s="185" t="s">
        <v>410</v>
      </c>
      <c r="L11025" s="185"/>
      <c r="M11025" s="186"/>
      <c r="N11025" s="61" t="s">
        <v>410</v>
      </c>
      <c r="P11025" s="175" t="s">
        <v>116</v>
      </c>
    </row>
    <row r="11026" spans="1:16" ht="17.25">
      <c r="A11026" s="183" t="s">
        <v>21900</v>
      </c>
      <c r="B11026" s="183" t="s">
        <v>21901</v>
      </c>
      <c r="C11026" s="183" t="s">
        <v>116</v>
      </c>
      <c r="D11026" s="183" t="s">
        <v>117</v>
      </c>
      <c r="E11026" s="184"/>
      <c r="F11026" s="184"/>
      <c r="G11026" s="185"/>
      <c r="H11026" s="185"/>
      <c r="I11026" s="184"/>
      <c r="J11026" s="184"/>
      <c r="K11026" s="185" t="s">
        <v>410</v>
      </c>
      <c r="L11026" s="185"/>
      <c r="M11026" s="186"/>
      <c r="N11026" s="61" t="s">
        <v>410</v>
      </c>
      <c r="P11026" s="175" t="s">
        <v>116</v>
      </c>
    </row>
    <row r="11027" spans="1:16" ht="17.25">
      <c r="A11027" s="183" t="s">
        <v>21902</v>
      </c>
      <c r="B11027" s="183" t="s">
        <v>21903</v>
      </c>
      <c r="C11027" s="183" t="s">
        <v>116</v>
      </c>
      <c r="D11027" s="183" t="s">
        <v>117</v>
      </c>
      <c r="E11027" s="184"/>
      <c r="F11027" s="184"/>
      <c r="G11027" s="185"/>
      <c r="H11027" s="185"/>
      <c r="I11027" s="184"/>
      <c r="J11027" s="184"/>
      <c r="K11027" s="185" t="s">
        <v>410</v>
      </c>
      <c r="L11027" s="185"/>
      <c r="M11027" s="186"/>
      <c r="N11027" s="61" t="s">
        <v>410</v>
      </c>
      <c r="P11027" s="175" t="s">
        <v>116</v>
      </c>
    </row>
    <row r="11028" spans="1:16" ht="17.25">
      <c r="A11028" s="183" t="s">
        <v>21904</v>
      </c>
      <c r="B11028" s="183" t="s">
        <v>21905</v>
      </c>
      <c r="C11028" s="183" t="s">
        <v>116</v>
      </c>
      <c r="D11028" s="183" t="s">
        <v>117</v>
      </c>
      <c r="E11028" s="184"/>
      <c r="F11028" s="184"/>
      <c r="G11028" s="185"/>
      <c r="H11028" s="185"/>
      <c r="I11028" s="184"/>
      <c r="J11028" s="184"/>
      <c r="K11028" s="185" t="s">
        <v>410</v>
      </c>
      <c r="L11028" s="185"/>
      <c r="M11028" s="186"/>
      <c r="N11028" s="61" t="s">
        <v>410</v>
      </c>
      <c r="P11028" s="175" t="s">
        <v>116</v>
      </c>
    </row>
    <row r="11029" spans="1:16" ht="17.25">
      <c r="A11029" s="183" t="s">
        <v>21906</v>
      </c>
      <c r="B11029" s="183" t="s">
        <v>21796</v>
      </c>
      <c r="C11029" s="183" t="s">
        <v>116</v>
      </c>
      <c r="D11029" s="183" t="s">
        <v>117</v>
      </c>
      <c r="E11029" s="184"/>
      <c r="F11029" s="184"/>
      <c r="G11029" s="185"/>
      <c r="H11029" s="185"/>
      <c r="I11029" s="184"/>
      <c r="J11029" s="184"/>
      <c r="K11029" s="185" t="s">
        <v>410</v>
      </c>
      <c r="L11029" s="185"/>
      <c r="M11029" s="186"/>
      <c r="N11029" s="61" t="s">
        <v>410</v>
      </c>
      <c r="P11029" s="175" t="s">
        <v>116</v>
      </c>
    </row>
    <row r="11030" spans="1:16" ht="17.25">
      <c r="A11030" s="183" t="s">
        <v>21907</v>
      </c>
      <c r="B11030" s="183" t="s">
        <v>21908</v>
      </c>
      <c r="C11030" s="183" t="s">
        <v>116</v>
      </c>
      <c r="D11030" s="183" t="s">
        <v>117</v>
      </c>
      <c r="E11030" s="184"/>
      <c r="F11030" s="184"/>
      <c r="G11030" s="185"/>
      <c r="H11030" s="185"/>
      <c r="I11030" s="184"/>
      <c r="J11030" s="184"/>
      <c r="K11030" s="185" t="s">
        <v>410</v>
      </c>
      <c r="L11030" s="185"/>
      <c r="M11030" s="186"/>
      <c r="N11030" s="61" t="s">
        <v>410</v>
      </c>
      <c r="P11030" s="175" t="s">
        <v>116</v>
      </c>
    </row>
    <row r="11031" spans="1:16" ht="17.25">
      <c r="A11031" s="183" t="s">
        <v>21909</v>
      </c>
      <c r="B11031" s="183" t="s">
        <v>21910</v>
      </c>
      <c r="C11031" s="183" t="s">
        <v>116</v>
      </c>
      <c r="D11031" s="183" t="s">
        <v>117</v>
      </c>
      <c r="E11031" s="184"/>
      <c r="F11031" s="184"/>
      <c r="G11031" s="185"/>
      <c r="H11031" s="185"/>
      <c r="I11031" s="184"/>
      <c r="J11031" s="184"/>
      <c r="K11031" s="185" t="s">
        <v>410</v>
      </c>
      <c r="L11031" s="185"/>
      <c r="M11031" s="186"/>
      <c r="N11031" s="61" t="s">
        <v>410</v>
      </c>
      <c r="P11031" s="175" t="s">
        <v>116</v>
      </c>
    </row>
    <row r="11032" spans="1:16" ht="17.25">
      <c r="A11032" s="183" t="s">
        <v>21911</v>
      </c>
      <c r="B11032" s="183" t="s">
        <v>21912</v>
      </c>
      <c r="C11032" s="183" t="s">
        <v>116</v>
      </c>
      <c r="D11032" s="183" t="s">
        <v>117</v>
      </c>
      <c r="E11032" s="184"/>
      <c r="F11032" s="184"/>
      <c r="G11032" s="185"/>
      <c r="H11032" s="185"/>
      <c r="I11032" s="184"/>
      <c r="J11032" s="184"/>
      <c r="K11032" s="185" t="s">
        <v>410</v>
      </c>
      <c r="L11032" s="185"/>
      <c r="M11032" s="186"/>
      <c r="N11032" s="61" t="s">
        <v>410</v>
      </c>
      <c r="P11032" s="175" t="s">
        <v>116</v>
      </c>
    </row>
    <row r="11033" spans="1:16" ht="17.25">
      <c r="A11033" s="183" t="s">
        <v>21913</v>
      </c>
      <c r="B11033" s="183" t="s">
        <v>21914</v>
      </c>
      <c r="C11033" s="183" t="s">
        <v>116</v>
      </c>
      <c r="D11033" s="183" t="s">
        <v>117</v>
      </c>
      <c r="E11033" s="184"/>
      <c r="F11033" s="184"/>
      <c r="G11033" s="185"/>
      <c r="H11033" s="185"/>
      <c r="I11033" s="184"/>
      <c r="J11033" s="184"/>
      <c r="K11033" s="185" t="s">
        <v>410</v>
      </c>
      <c r="L11033" s="185"/>
      <c r="M11033" s="186"/>
      <c r="N11033" s="61" t="s">
        <v>410</v>
      </c>
      <c r="P11033" s="175" t="s">
        <v>116</v>
      </c>
    </row>
    <row r="11034" spans="1:16" ht="17.25">
      <c r="A11034" s="183" t="s">
        <v>21915</v>
      </c>
      <c r="B11034" s="183" t="s">
        <v>21916</v>
      </c>
      <c r="C11034" s="183" t="s">
        <v>116</v>
      </c>
      <c r="D11034" s="183" t="s">
        <v>117</v>
      </c>
      <c r="E11034" s="184"/>
      <c r="F11034" s="184"/>
      <c r="G11034" s="185"/>
      <c r="H11034" s="185"/>
      <c r="I11034" s="184"/>
      <c r="J11034" s="184"/>
      <c r="K11034" s="185" t="s">
        <v>410</v>
      </c>
      <c r="L11034" s="185"/>
      <c r="M11034" s="186"/>
      <c r="N11034" s="61" t="s">
        <v>410</v>
      </c>
      <c r="P11034" s="175" t="s">
        <v>116</v>
      </c>
    </row>
    <row r="11035" spans="1:16" ht="17.25">
      <c r="A11035" s="183" t="s">
        <v>21917</v>
      </c>
      <c r="B11035" s="183" t="s">
        <v>21918</v>
      </c>
      <c r="C11035" s="183" t="s">
        <v>116</v>
      </c>
      <c r="D11035" s="183" t="s">
        <v>117</v>
      </c>
      <c r="E11035" s="184"/>
      <c r="F11035" s="184"/>
      <c r="G11035" s="185"/>
      <c r="H11035" s="185"/>
      <c r="I11035" s="184"/>
      <c r="J11035" s="184"/>
      <c r="K11035" s="185" t="s">
        <v>410</v>
      </c>
      <c r="L11035" s="185"/>
      <c r="M11035" s="186"/>
      <c r="N11035" s="61" t="s">
        <v>410</v>
      </c>
      <c r="P11035" s="175" t="s">
        <v>116</v>
      </c>
    </row>
    <row r="11036" spans="1:16" ht="17.25">
      <c r="A11036" s="183" t="s">
        <v>21919</v>
      </c>
      <c r="B11036" s="183" t="s">
        <v>21920</v>
      </c>
      <c r="C11036" s="183" t="s">
        <v>116</v>
      </c>
      <c r="D11036" s="183" t="s">
        <v>117</v>
      </c>
      <c r="E11036" s="184"/>
      <c r="F11036" s="184"/>
      <c r="G11036" s="185"/>
      <c r="H11036" s="185"/>
      <c r="I11036" s="184"/>
      <c r="J11036" s="184"/>
      <c r="K11036" s="185" t="s">
        <v>410</v>
      </c>
      <c r="L11036" s="185"/>
      <c r="M11036" s="186"/>
      <c r="N11036" s="61" t="s">
        <v>410</v>
      </c>
      <c r="P11036" s="175" t="s">
        <v>116</v>
      </c>
    </row>
    <row r="11037" spans="1:16" ht="17.25">
      <c r="A11037" s="183" t="s">
        <v>21921</v>
      </c>
      <c r="B11037" s="183" t="s">
        <v>21922</v>
      </c>
      <c r="C11037" s="183" t="s">
        <v>116</v>
      </c>
      <c r="D11037" s="183" t="s">
        <v>117</v>
      </c>
      <c r="E11037" s="184"/>
      <c r="F11037" s="184"/>
      <c r="G11037" s="185"/>
      <c r="H11037" s="185"/>
      <c r="I11037" s="184"/>
      <c r="J11037" s="184"/>
      <c r="K11037" s="185" t="s">
        <v>410</v>
      </c>
      <c r="L11037" s="185"/>
      <c r="M11037" s="186"/>
      <c r="N11037" s="61" t="s">
        <v>410</v>
      </c>
      <c r="P11037" s="175" t="s">
        <v>116</v>
      </c>
    </row>
    <row r="11038" spans="1:16" ht="17.25">
      <c r="A11038" s="183" t="s">
        <v>21923</v>
      </c>
      <c r="B11038" s="183" t="s">
        <v>21924</v>
      </c>
      <c r="C11038" s="183" t="s">
        <v>116</v>
      </c>
      <c r="D11038" s="183" t="s">
        <v>117</v>
      </c>
      <c r="E11038" s="184"/>
      <c r="F11038" s="184"/>
      <c r="G11038" s="185"/>
      <c r="H11038" s="185"/>
      <c r="I11038" s="184"/>
      <c r="J11038" s="184"/>
      <c r="K11038" s="185" t="s">
        <v>410</v>
      </c>
      <c r="L11038" s="185"/>
      <c r="M11038" s="186"/>
      <c r="N11038" s="61" t="s">
        <v>410</v>
      </c>
      <c r="P11038" s="175" t="s">
        <v>116</v>
      </c>
    </row>
    <row r="11039" spans="1:16" ht="17.25">
      <c r="A11039" s="183" t="s">
        <v>21925</v>
      </c>
      <c r="B11039" s="183" t="s">
        <v>21926</v>
      </c>
      <c r="C11039" s="183" t="s">
        <v>116</v>
      </c>
      <c r="D11039" s="183" t="s">
        <v>117</v>
      </c>
      <c r="E11039" s="184"/>
      <c r="F11039" s="184"/>
      <c r="G11039" s="185"/>
      <c r="H11039" s="185"/>
      <c r="I11039" s="184"/>
      <c r="J11039" s="184"/>
      <c r="K11039" s="185" t="s">
        <v>410</v>
      </c>
      <c r="L11039" s="185"/>
      <c r="M11039" s="186"/>
      <c r="N11039" s="61" t="s">
        <v>410</v>
      </c>
      <c r="P11039" s="175" t="s">
        <v>116</v>
      </c>
    </row>
    <row r="11040" spans="1:16" ht="17.25">
      <c r="A11040" s="183" t="s">
        <v>21927</v>
      </c>
      <c r="B11040" s="183" t="s">
        <v>21928</v>
      </c>
      <c r="C11040" s="183" t="s">
        <v>116</v>
      </c>
      <c r="D11040" s="183" t="s">
        <v>117</v>
      </c>
      <c r="E11040" s="184">
        <v>279</v>
      </c>
      <c r="F11040" s="184">
        <v>232</v>
      </c>
      <c r="G11040" s="185" t="s">
        <v>107</v>
      </c>
      <c r="H11040" s="185"/>
      <c r="I11040" s="184">
        <v>84.93</v>
      </c>
      <c r="J11040" s="184">
        <v>316.93</v>
      </c>
      <c r="K11040" s="185">
        <v>9</v>
      </c>
      <c r="L11040" s="185"/>
      <c r="M11040" s="186"/>
      <c r="N11040" s="61" t="s">
        <v>51</v>
      </c>
      <c r="P11040" s="175" t="s">
        <v>116</v>
      </c>
    </row>
    <row r="11041" spans="1:16" ht="17.25">
      <c r="A11041" s="183" t="s">
        <v>21929</v>
      </c>
      <c r="B11041" s="183" t="s">
        <v>21930</v>
      </c>
      <c r="C11041" s="183" t="s">
        <v>116</v>
      </c>
      <c r="D11041" s="183" t="s">
        <v>117</v>
      </c>
      <c r="E11041" s="184"/>
      <c r="F11041" s="184"/>
      <c r="G11041" s="185"/>
      <c r="H11041" s="185"/>
      <c r="I11041" s="184"/>
      <c r="J11041" s="184"/>
      <c r="K11041" s="185" t="s">
        <v>410</v>
      </c>
      <c r="L11041" s="185"/>
      <c r="M11041" s="186"/>
      <c r="N11041" s="61" t="s">
        <v>410</v>
      </c>
      <c r="P11041" s="175" t="s">
        <v>116</v>
      </c>
    </row>
    <row r="11042" spans="1:16" ht="17.25">
      <c r="A11042" s="183" t="s">
        <v>21931</v>
      </c>
      <c r="B11042" s="183" t="s">
        <v>21932</v>
      </c>
      <c r="C11042" s="183" t="s">
        <v>116</v>
      </c>
      <c r="D11042" s="183" t="s">
        <v>117</v>
      </c>
      <c r="E11042" s="184">
        <v>279</v>
      </c>
      <c r="F11042" s="184">
        <v>199</v>
      </c>
      <c r="G11042" s="185" t="s">
        <v>329</v>
      </c>
      <c r="H11042" s="185"/>
      <c r="I11042" s="184">
        <v>84.93</v>
      </c>
      <c r="J11042" s="184">
        <v>283.93</v>
      </c>
      <c r="K11042" s="185">
        <v>11</v>
      </c>
      <c r="L11042" s="185"/>
      <c r="M11042" s="186"/>
      <c r="N11042" s="61" t="s">
        <v>51</v>
      </c>
      <c r="P11042" s="175" t="s">
        <v>116</v>
      </c>
    </row>
    <row r="11043" spans="1:16" ht="17.25">
      <c r="A11043" s="183" t="s">
        <v>21933</v>
      </c>
      <c r="B11043" s="183" t="s">
        <v>21934</v>
      </c>
      <c r="C11043" s="183" t="s">
        <v>116</v>
      </c>
      <c r="D11043" s="183" t="s">
        <v>117</v>
      </c>
      <c r="E11043" s="184"/>
      <c r="F11043" s="184"/>
      <c r="G11043" s="185"/>
      <c r="H11043" s="185"/>
      <c r="I11043" s="184"/>
      <c r="J11043" s="184"/>
      <c r="K11043" s="185" t="s">
        <v>410</v>
      </c>
      <c r="L11043" s="185"/>
      <c r="M11043" s="186"/>
      <c r="N11043" s="61" t="s">
        <v>410</v>
      </c>
      <c r="P11043" s="175" t="s">
        <v>116</v>
      </c>
    </row>
    <row r="11044" spans="1:16" ht="17.25">
      <c r="A11044" s="183" t="s">
        <v>21935</v>
      </c>
      <c r="B11044" s="183" t="s">
        <v>21936</v>
      </c>
      <c r="C11044" s="183" t="s">
        <v>116</v>
      </c>
      <c r="D11044" s="183" t="s">
        <v>117</v>
      </c>
      <c r="E11044" s="184"/>
      <c r="F11044" s="184"/>
      <c r="G11044" s="185"/>
      <c r="H11044" s="185"/>
      <c r="I11044" s="184"/>
      <c r="J11044" s="184"/>
      <c r="K11044" s="185" t="s">
        <v>410</v>
      </c>
      <c r="L11044" s="185"/>
      <c r="M11044" s="186"/>
      <c r="N11044" s="61" t="s">
        <v>410</v>
      </c>
      <c r="P11044" s="175" t="s">
        <v>116</v>
      </c>
    </row>
    <row r="11045" spans="1:16" ht="17.25">
      <c r="A11045" s="183" t="s">
        <v>21937</v>
      </c>
      <c r="B11045" s="183" t="s">
        <v>21938</v>
      </c>
      <c r="C11045" s="183" t="s">
        <v>116</v>
      </c>
      <c r="D11045" s="183" t="s">
        <v>117</v>
      </c>
      <c r="E11045" s="184"/>
      <c r="F11045" s="184"/>
      <c r="G11045" s="185"/>
      <c r="H11045" s="185"/>
      <c r="I11045" s="184"/>
      <c r="J11045" s="184"/>
      <c r="K11045" s="185" t="s">
        <v>410</v>
      </c>
      <c r="L11045" s="185"/>
      <c r="M11045" s="186"/>
      <c r="N11045" s="61" t="s">
        <v>410</v>
      </c>
      <c r="P11045" s="175" t="s">
        <v>116</v>
      </c>
    </row>
    <row r="11046" spans="1:16" ht="17.25">
      <c r="A11046" s="183" t="s">
        <v>21939</v>
      </c>
      <c r="B11046" s="183" t="s">
        <v>21940</v>
      </c>
      <c r="C11046" s="183" t="s">
        <v>116</v>
      </c>
      <c r="D11046" s="183" t="s">
        <v>117</v>
      </c>
      <c r="E11046" s="184"/>
      <c r="F11046" s="184"/>
      <c r="G11046" s="185"/>
      <c r="H11046" s="185"/>
      <c r="I11046" s="184"/>
      <c r="J11046" s="184"/>
      <c r="K11046" s="185" t="s">
        <v>410</v>
      </c>
      <c r="L11046" s="185"/>
      <c r="M11046" s="186"/>
      <c r="N11046" s="61" t="s">
        <v>410</v>
      </c>
      <c r="P11046" s="175" t="s">
        <v>116</v>
      </c>
    </row>
    <row r="11047" spans="1:16" ht="17.25">
      <c r="A11047" s="183" t="s">
        <v>21941</v>
      </c>
      <c r="B11047" s="183" t="s">
        <v>21942</v>
      </c>
      <c r="C11047" s="183" t="s">
        <v>116</v>
      </c>
      <c r="D11047" s="183" t="s">
        <v>117</v>
      </c>
      <c r="E11047" s="184"/>
      <c r="F11047" s="184"/>
      <c r="G11047" s="185"/>
      <c r="H11047" s="185"/>
      <c r="I11047" s="184"/>
      <c r="J11047" s="184"/>
      <c r="K11047" s="185" t="s">
        <v>410</v>
      </c>
      <c r="L11047" s="185"/>
      <c r="M11047" s="186"/>
      <c r="N11047" s="61" t="s">
        <v>410</v>
      </c>
      <c r="P11047" s="175" t="s">
        <v>116</v>
      </c>
    </row>
    <row r="11048" spans="1:16" ht="17.25">
      <c r="A11048" s="183" t="s">
        <v>21943</v>
      </c>
      <c r="B11048" s="183" t="s">
        <v>21944</v>
      </c>
      <c r="C11048" s="183" t="s">
        <v>116</v>
      </c>
      <c r="D11048" s="183" t="s">
        <v>117</v>
      </c>
      <c r="E11048" s="184"/>
      <c r="F11048" s="184"/>
      <c r="G11048" s="185"/>
      <c r="H11048" s="185"/>
      <c r="I11048" s="184"/>
      <c r="J11048" s="184"/>
      <c r="K11048" s="185" t="s">
        <v>410</v>
      </c>
      <c r="L11048" s="185"/>
      <c r="M11048" s="186"/>
      <c r="N11048" s="61" t="s">
        <v>410</v>
      </c>
      <c r="P11048" s="175" t="s">
        <v>116</v>
      </c>
    </row>
    <row r="11049" spans="1:16" ht="17.25">
      <c r="A11049" s="183" t="s">
        <v>21945</v>
      </c>
      <c r="B11049" s="183" t="s">
        <v>21946</v>
      </c>
      <c r="C11049" s="183" t="s">
        <v>116</v>
      </c>
      <c r="D11049" s="183" t="s">
        <v>117</v>
      </c>
      <c r="E11049" s="184"/>
      <c r="F11049" s="184"/>
      <c r="G11049" s="185"/>
      <c r="H11049" s="185"/>
      <c r="I11049" s="184"/>
      <c r="J11049" s="184"/>
      <c r="K11049" s="185" t="s">
        <v>410</v>
      </c>
      <c r="L11049" s="185"/>
      <c r="M11049" s="186"/>
      <c r="N11049" s="61" t="s">
        <v>410</v>
      </c>
      <c r="P11049" s="175" t="s">
        <v>116</v>
      </c>
    </row>
    <row r="11050" spans="1:16" ht="17.25">
      <c r="A11050" s="183" t="s">
        <v>21947</v>
      </c>
      <c r="B11050" s="183" t="s">
        <v>21948</v>
      </c>
      <c r="C11050" s="183" t="s">
        <v>116</v>
      </c>
      <c r="D11050" s="183" t="s">
        <v>117</v>
      </c>
      <c r="E11050" s="184"/>
      <c r="F11050" s="184"/>
      <c r="G11050" s="185"/>
      <c r="H11050" s="185"/>
      <c r="I11050" s="184"/>
      <c r="J11050" s="184"/>
      <c r="K11050" s="185" t="s">
        <v>410</v>
      </c>
      <c r="L11050" s="185"/>
      <c r="M11050" s="186"/>
      <c r="N11050" s="61" t="s">
        <v>410</v>
      </c>
      <c r="P11050" s="175" t="s">
        <v>116</v>
      </c>
    </row>
    <row r="11051" spans="1:16" ht="17.25">
      <c r="A11051" s="183" t="s">
        <v>21949</v>
      </c>
      <c r="B11051" s="183" t="s">
        <v>21950</v>
      </c>
      <c r="C11051" s="183" t="s">
        <v>116</v>
      </c>
      <c r="D11051" s="183" t="s">
        <v>117</v>
      </c>
      <c r="E11051" s="184">
        <v>225</v>
      </c>
      <c r="F11051" s="184">
        <v>170</v>
      </c>
      <c r="G11051" s="185" t="s">
        <v>180</v>
      </c>
      <c r="H11051" s="185"/>
      <c r="I11051" s="184">
        <v>71.49</v>
      </c>
      <c r="J11051" s="184">
        <v>241.49</v>
      </c>
      <c r="K11051" s="185">
        <v>70</v>
      </c>
      <c r="L11051" s="185"/>
      <c r="M11051" s="186"/>
      <c r="N11051" s="61" t="s">
        <v>51</v>
      </c>
      <c r="P11051" s="175" t="s">
        <v>116</v>
      </c>
    </row>
    <row r="11052" spans="1:16" ht="17.25">
      <c r="A11052" s="183" t="s">
        <v>21951</v>
      </c>
      <c r="B11052" s="183" t="s">
        <v>21952</v>
      </c>
      <c r="C11052" s="183" t="s">
        <v>116</v>
      </c>
      <c r="D11052" s="183" t="s">
        <v>117</v>
      </c>
      <c r="E11052" s="184">
        <v>225</v>
      </c>
      <c r="F11052" s="184">
        <v>175</v>
      </c>
      <c r="G11052" s="188" t="s">
        <v>203</v>
      </c>
      <c r="H11052" s="185"/>
      <c r="I11052" s="184">
        <v>71.49</v>
      </c>
      <c r="J11052" s="184">
        <v>246.49</v>
      </c>
      <c r="K11052" s="185">
        <v>14</v>
      </c>
      <c r="L11052" s="185"/>
      <c r="M11052" s="186"/>
      <c r="N11052" s="61" t="s">
        <v>51</v>
      </c>
      <c r="P11052" s="175" t="s">
        <v>116</v>
      </c>
    </row>
    <row r="11053" spans="1:16" ht="17.25">
      <c r="A11053" s="183" t="s">
        <v>21953</v>
      </c>
      <c r="B11053" s="183" t="s">
        <v>21954</v>
      </c>
      <c r="C11053" s="183" t="s">
        <v>116</v>
      </c>
      <c r="D11053" s="183" t="s">
        <v>117</v>
      </c>
      <c r="E11053" s="184"/>
      <c r="F11053" s="184"/>
      <c r="G11053" s="185"/>
      <c r="H11053" s="185"/>
      <c r="I11053" s="184"/>
      <c r="J11053" s="184"/>
      <c r="K11053" s="185" t="s">
        <v>410</v>
      </c>
      <c r="L11053" s="185"/>
      <c r="M11053" s="186"/>
      <c r="N11053" s="61" t="s">
        <v>410</v>
      </c>
      <c r="P11053" s="175" t="s">
        <v>116</v>
      </c>
    </row>
    <row r="11054" spans="1:16" ht="17.25">
      <c r="A11054" s="183" t="s">
        <v>21955</v>
      </c>
      <c r="B11054" s="183" t="s">
        <v>21956</v>
      </c>
      <c r="C11054" s="183" t="s">
        <v>116</v>
      </c>
      <c r="D11054" s="183" t="s">
        <v>117</v>
      </c>
      <c r="E11054" s="184"/>
      <c r="F11054" s="184"/>
      <c r="G11054" s="185"/>
      <c r="H11054" s="185"/>
      <c r="I11054" s="184"/>
      <c r="J11054" s="184"/>
      <c r="K11054" s="185" t="s">
        <v>410</v>
      </c>
      <c r="L11054" s="185"/>
      <c r="M11054" s="186"/>
      <c r="N11054" s="61" t="s">
        <v>410</v>
      </c>
      <c r="P11054" s="175" t="s">
        <v>116</v>
      </c>
    </row>
    <row r="11055" spans="1:16" ht="17.25">
      <c r="A11055" s="183" t="s">
        <v>21957</v>
      </c>
      <c r="B11055" s="183" t="s">
        <v>21958</v>
      </c>
      <c r="C11055" s="183" t="s">
        <v>116</v>
      </c>
      <c r="D11055" s="183" t="s">
        <v>117</v>
      </c>
      <c r="E11055" s="184"/>
      <c r="F11055" s="184"/>
      <c r="G11055" s="188"/>
      <c r="H11055" s="185"/>
      <c r="I11055" s="184"/>
      <c r="J11055" s="184"/>
      <c r="K11055" s="185" t="s">
        <v>410</v>
      </c>
      <c r="L11055" s="185"/>
      <c r="M11055" s="186"/>
      <c r="N11055" s="61" t="s">
        <v>410</v>
      </c>
      <c r="P11055" s="175" t="s">
        <v>116</v>
      </c>
    </row>
    <row r="11056" spans="1:16" ht="17.25">
      <c r="A11056" s="183" t="s">
        <v>21959</v>
      </c>
      <c r="B11056" s="183" t="s">
        <v>21960</v>
      </c>
      <c r="C11056" s="183" t="s">
        <v>116</v>
      </c>
      <c r="D11056" s="183" t="s">
        <v>117</v>
      </c>
      <c r="E11056" s="184"/>
      <c r="F11056" s="184"/>
      <c r="G11056" s="185"/>
      <c r="H11056" s="185"/>
      <c r="I11056" s="184"/>
      <c r="J11056" s="184"/>
      <c r="K11056" s="185" t="s">
        <v>410</v>
      </c>
      <c r="L11056" s="185"/>
      <c r="M11056" s="186"/>
      <c r="N11056" s="61" t="s">
        <v>410</v>
      </c>
      <c r="P11056" s="175" t="s">
        <v>116</v>
      </c>
    </row>
    <row r="11057" spans="1:16" ht="17.25">
      <c r="A11057" s="183" t="s">
        <v>21961</v>
      </c>
      <c r="B11057" s="183" t="s">
        <v>21962</v>
      </c>
      <c r="C11057" s="183" t="s">
        <v>116</v>
      </c>
      <c r="D11057" s="183" t="s">
        <v>117</v>
      </c>
      <c r="E11057" s="184"/>
      <c r="F11057" s="184"/>
      <c r="G11057" s="185"/>
      <c r="H11057" s="185"/>
      <c r="I11057" s="184"/>
      <c r="J11057" s="184"/>
      <c r="K11057" s="185" t="s">
        <v>410</v>
      </c>
      <c r="L11057" s="185"/>
      <c r="M11057" s="186"/>
      <c r="N11057" s="61" t="s">
        <v>410</v>
      </c>
      <c r="P11057" s="175" t="s">
        <v>116</v>
      </c>
    </row>
    <row r="11058" spans="1:16" ht="17.25">
      <c r="A11058" s="183" t="s">
        <v>21963</v>
      </c>
      <c r="B11058" s="183" t="s">
        <v>21964</v>
      </c>
      <c r="C11058" s="183" t="s">
        <v>116</v>
      </c>
      <c r="D11058" s="183" t="s">
        <v>117</v>
      </c>
      <c r="E11058" s="184"/>
      <c r="F11058" s="184"/>
      <c r="G11058" s="185"/>
      <c r="H11058" s="185"/>
      <c r="I11058" s="184"/>
      <c r="J11058" s="184"/>
      <c r="K11058" s="185" t="s">
        <v>410</v>
      </c>
      <c r="L11058" s="185"/>
      <c r="M11058" s="186"/>
      <c r="N11058" s="61" t="s">
        <v>410</v>
      </c>
      <c r="P11058" s="175" t="s">
        <v>116</v>
      </c>
    </row>
    <row r="11059" spans="1:16" ht="17.25">
      <c r="A11059" s="183" t="s">
        <v>21965</v>
      </c>
      <c r="B11059" s="183" t="s">
        <v>21966</v>
      </c>
      <c r="C11059" s="183" t="s">
        <v>116</v>
      </c>
      <c r="D11059" s="183" t="s">
        <v>117</v>
      </c>
      <c r="E11059" s="184"/>
      <c r="F11059" s="184"/>
      <c r="G11059" s="185"/>
      <c r="H11059" s="185"/>
      <c r="I11059" s="184"/>
      <c r="J11059" s="184"/>
      <c r="K11059" s="185" t="s">
        <v>410</v>
      </c>
      <c r="L11059" s="185"/>
      <c r="M11059" s="186"/>
      <c r="N11059" s="61" t="s">
        <v>410</v>
      </c>
      <c r="P11059" s="175" t="s">
        <v>116</v>
      </c>
    </row>
    <row r="11060" spans="1:16" ht="17.25">
      <c r="A11060" s="183" t="s">
        <v>21967</v>
      </c>
      <c r="B11060" s="183" t="s">
        <v>21968</v>
      </c>
      <c r="C11060" s="183" t="s">
        <v>116</v>
      </c>
      <c r="D11060" s="183" t="s">
        <v>117</v>
      </c>
      <c r="E11060" s="184"/>
      <c r="F11060" s="184"/>
      <c r="G11060" s="188"/>
      <c r="H11060" s="185"/>
      <c r="I11060" s="184"/>
      <c r="J11060" s="184"/>
      <c r="K11060" s="185" t="s">
        <v>410</v>
      </c>
      <c r="L11060" s="185"/>
      <c r="M11060" s="186"/>
      <c r="N11060" s="61" t="s">
        <v>410</v>
      </c>
      <c r="P11060" s="175" t="s">
        <v>116</v>
      </c>
    </row>
    <row r="11061" spans="1:16" ht="17.25">
      <c r="A11061" s="183" t="s">
        <v>21969</v>
      </c>
      <c r="B11061" s="183" t="s">
        <v>21970</v>
      </c>
      <c r="C11061" s="183" t="s">
        <v>116</v>
      </c>
      <c r="D11061" s="183" t="s">
        <v>117</v>
      </c>
      <c r="E11061" s="184"/>
      <c r="F11061" s="184"/>
      <c r="G11061" s="185"/>
      <c r="H11061" s="185"/>
      <c r="I11061" s="184"/>
      <c r="J11061" s="184"/>
      <c r="K11061" s="185" t="s">
        <v>410</v>
      </c>
      <c r="L11061" s="185"/>
      <c r="M11061" s="186"/>
      <c r="N11061" s="61" t="s">
        <v>410</v>
      </c>
      <c r="P11061" s="175" t="s">
        <v>116</v>
      </c>
    </row>
    <row r="11062" spans="1:16" ht="17.25">
      <c r="A11062" s="183" t="s">
        <v>21971</v>
      </c>
      <c r="B11062" s="183" t="s">
        <v>21972</v>
      </c>
      <c r="C11062" s="183" t="s">
        <v>116</v>
      </c>
      <c r="D11062" s="183" t="s">
        <v>117</v>
      </c>
      <c r="E11062" s="184"/>
      <c r="F11062" s="184"/>
      <c r="G11062" s="185"/>
      <c r="H11062" s="185"/>
      <c r="I11062" s="184"/>
      <c r="J11062" s="184"/>
      <c r="K11062" s="185" t="s">
        <v>410</v>
      </c>
      <c r="L11062" s="185"/>
      <c r="M11062" s="186"/>
      <c r="N11062" s="61" t="s">
        <v>410</v>
      </c>
      <c r="P11062" s="175" t="s">
        <v>116</v>
      </c>
    </row>
    <row r="11063" spans="1:16" ht="17.25">
      <c r="A11063" s="183" t="s">
        <v>21973</v>
      </c>
      <c r="B11063" s="183" t="s">
        <v>21974</v>
      </c>
      <c r="C11063" s="183" t="s">
        <v>116</v>
      </c>
      <c r="D11063" s="183" t="s">
        <v>117</v>
      </c>
      <c r="E11063" s="184"/>
      <c r="F11063" s="184"/>
      <c r="G11063" s="185"/>
      <c r="H11063" s="185"/>
      <c r="I11063" s="184"/>
      <c r="J11063" s="184"/>
      <c r="K11063" s="185" t="s">
        <v>410</v>
      </c>
      <c r="L11063" s="185"/>
      <c r="M11063" s="186"/>
      <c r="N11063" s="61" t="s">
        <v>410</v>
      </c>
      <c r="P11063" s="175" t="s">
        <v>116</v>
      </c>
    </row>
    <row r="11064" spans="1:16" ht="17.25">
      <c r="A11064" s="183" t="s">
        <v>21975</v>
      </c>
      <c r="B11064" s="183" t="s">
        <v>21976</v>
      </c>
      <c r="C11064" s="183" t="s">
        <v>116</v>
      </c>
      <c r="D11064" s="183" t="s">
        <v>117</v>
      </c>
      <c r="E11064" s="184"/>
      <c r="F11064" s="184"/>
      <c r="G11064" s="185"/>
      <c r="H11064" s="185"/>
      <c r="I11064" s="184"/>
      <c r="J11064" s="184"/>
      <c r="K11064" s="185" t="s">
        <v>410</v>
      </c>
      <c r="L11064" s="185"/>
      <c r="M11064" s="186"/>
      <c r="N11064" s="61" t="s">
        <v>410</v>
      </c>
      <c r="P11064" s="175" t="s">
        <v>116</v>
      </c>
    </row>
    <row r="11065" spans="1:16" ht="17.25">
      <c r="A11065" s="183" t="s">
        <v>21977</v>
      </c>
      <c r="B11065" s="183" t="s">
        <v>21978</v>
      </c>
      <c r="C11065" s="183" t="s">
        <v>116</v>
      </c>
      <c r="D11065" s="183" t="s">
        <v>117</v>
      </c>
      <c r="E11065" s="184"/>
      <c r="F11065" s="184"/>
      <c r="G11065" s="185"/>
      <c r="H11065" s="185"/>
      <c r="I11065" s="184"/>
      <c r="J11065" s="184"/>
      <c r="K11065" s="185" t="s">
        <v>410</v>
      </c>
      <c r="L11065" s="185"/>
      <c r="M11065" s="186"/>
      <c r="N11065" s="61" t="s">
        <v>410</v>
      </c>
      <c r="P11065" s="175" t="s">
        <v>116</v>
      </c>
    </row>
    <row r="11066" spans="1:16" ht="17.25">
      <c r="A11066" s="183" t="s">
        <v>21979</v>
      </c>
      <c r="B11066" s="183" t="s">
        <v>21980</v>
      </c>
      <c r="C11066" s="183" t="s">
        <v>116</v>
      </c>
      <c r="D11066" s="183" t="s">
        <v>117</v>
      </c>
      <c r="E11066" s="184"/>
      <c r="F11066" s="184"/>
      <c r="G11066" s="185"/>
      <c r="H11066" s="185"/>
      <c r="I11066" s="184"/>
      <c r="J11066" s="184"/>
      <c r="K11066" s="185" t="s">
        <v>410</v>
      </c>
      <c r="L11066" s="185"/>
      <c r="M11066" s="186"/>
      <c r="N11066" s="61" t="s">
        <v>410</v>
      </c>
      <c r="P11066" s="175" t="s">
        <v>116</v>
      </c>
    </row>
    <row r="11067" spans="1:16" ht="17.25">
      <c r="A11067" s="183" t="s">
        <v>21981</v>
      </c>
      <c r="B11067" s="183" t="s">
        <v>21982</v>
      </c>
      <c r="C11067" s="183" t="s">
        <v>116</v>
      </c>
      <c r="D11067" s="183" t="s">
        <v>117</v>
      </c>
      <c r="E11067" s="184"/>
      <c r="F11067" s="184"/>
      <c r="G11067" s="185"/>
      <c r="H11067" s="185"/>
      <c r="I11067" s="184"/>
      <c r="J11067" s="184"/>
      <c r="K11067" s="185" t="s">
        <v>410</v>
      </c>
      <c r="L11067" s="185"/>
      <c r="M11067" s="186"/>
      <c r="N11067" s="61" t="s">
        <v>410</v>
      </c>
      <c r="P11067" s="175" t="s">
        <v>116</v>
      </c>
    </row>
    <row r="11068" spans="1:16" ht="17.25">
      <c r="A11068" s="183" t="s">
        <v>21983</v>
      </c>
      <c r="B11068" s="183" t="s">
        <v>21984</v>
      </c>
      <c r="C11068" s="183" t="s">
        <v>116</v>
      </c>
      <c r="D11068" s="183" t="s">
        <v>117</v>
      </c>
      <c r="E11068" s="184"/>
      <c r="F11068" s="184"/>
      <c r="G11068" s="185"/>
      <c r="H11068" s="185"/>
      <c r="I11068" s="184"/>
      <c r="J11068" s="184"/>
      <c r="K11068" s="185" t="s">
        <v>410</v>
      </c>
      <c r="L11068" s="185"/>
      <c r="M11068" s="186"/>
      <c r="N11068" s="61" t="s">
        <v>410</v>
      </c>
      <c r="P11068" s="175" t="s">
        <v>116</v>
      </c>
    </row>
    <row r="11069" spans="1:16" ht="17.25">
      <c r="A11069" s="183" t="s">
        <v>21985</v>
      </c>
      <c r="B11069" s="183" t="s">
        <v>21986</v>
      </c>
      <c r="C11069" s="183" t="s">
        <v>116</v>
      </c>
      <c r="D11069" s="183" t="s">
        <v>117</v>
      </c>
      <c r="E11069" s="184"/>
      <c r="F11069" s="184"/>
      <c r="G11069" s="185"/>
      <c r="H11069" s="185"/>
      <c r="I11069" s="184"/>
      <c r="J11069" s="184"/>
      <c r="K11069" s="185" t="s">
        <v>410</v>
      </c>
      <c r="L11069" s="185"/>
      <c r="M11069" s="186"/>
      <c r="N11069" s="61" t="s">
        <v>410</v>
      </c>
      <c r="P11069" s="175" t="s">
        <v>116</v>
      </c>
    </row>
    <row r="11070" spans="1:16" ht="17.25">
      <c r="A11070" s="183" t="s">
        <v>21987</v>
      </c>
      <c r="B11070" s="183" t="s">
        <v>21988</v>
      </c>
      <c r="C11070" s="183" t="s">
        <v>116</v>
      </c>
      <c r="D11070" s="183" t="s">
        <v>117</v>
      </c>
      <c r="E11070" s="184"/>
      <c r="F11070" s="184"/>
      <c r="G11070" s="185"/>
      <c r="H11070" s="185"/>
      <c r="I11070" s="184"/>
      <c r="J11070" s="184"/>
      <c r="K11070" s="185" t="s">
        <v>410</v>
      </c>
      <c r="L11070" s="185"/>
      <c r="M11070" s="186"/>
      <c r="N11070" s="61" t="s">
        <v>410</v>
      </c>
      <c r="P11070" s="175" t="s">
        <v>116</v>
      </c>
    </row>
    <row r="11071" spans="1:16" ht="17.25">
      <c r="A11071" s="183" t="s">
        <v>21989</v>
      </c>
      <c r="B11071" s="183" t="s">
        <v>21990</v>
      </c>
      <c r="C11071" s="183" t="s">
        <v>116</v>
      </c>
      <c r="D11071" s="183" t="s">
        <v>117</v>
      </c>
      <c r="E11071" s="184"/>
      <c r="F11071" s="184"/>
      <c r="G11071" s="185"/>
      <c r="H11071" s="185"/>
      <c r="I11071" s="184"/>
      <c r="J11071" s="184"/>
      <c r="K11071" s="185" t="s">
        <v>410</v>
      </c>
      <c r="L11071" s="185"/>
      <c r="M11071" s="186"/>
      <c r="N11071" s="61" t="s">
        <v>410</v>
      </c>
      <c r="P11071" s="175" t="s">
        <v>116</v>
      </c>
    </row>
    <row r="11072" spans="1:16" ht="17.25">
      <c r="A11072" s="183" t="s">
        <v>21991</v>
      </c>
      <c r="B11072" s="183" t="s">
        <v>21992</v>
      </c>
      <c r="C11072" s="183" t="s">
        <v>116</v>
      </c>
      <c r="D11072" s="183" t="s">
        <v>117</v>
      </c>
      <c r="E11072" s="184"/>
      <c r="F11072" s="184"/>
      <c r="G11072" s="185"/>
      <c r="H11072" s="185"/>
      <c r="I11072" s="184"/>
      <c r="J11072" s="184"/>
      <c r="K11072" s="185" t="s">
        <v>410</v>
      </c>
      <c r="L11072" s="185"/>
      <c r="M11072" s="186"/>
      <c r="N11072" s="61" t="s">
        <v>410</v>
      </c>
      <c r="P11072" s="175" t="s">
        <v>116</v>
      </c>
    </row>
    <row r="11073" spans="1:16" ht="17.25">
      <c r="A11073" s="183" t="s">
        <v>21993</v>
      </c>
      <c r="B11073" s="183" t="s">
        <v>21994</v>
      </c>
      <c r="C11073" s="183" t="s">
        <v>116</v>
      </c>
      <c r="D11073" s="183" t="s">
        <v>117</v>
      </c>
      <c r="E11073" s="184"/>
      <c r="F11073" s="184"/>
      <c r="G11073" s="185"/>
      <c r="H11073" s="185"/>
      <c r="I11073" s="184"/>
      <c r="J11073" s="184"/>
      <c r="K11073" s="185" t="s">
        <v>410</v>
      </c>
      <c r="L11073" s="185"/>
      <c r="M11073" s="186"/>
      <c r="N11073" s="61" t="s">
        <v>410</v>
      </c>
      <c r="P11073" s="175" t="s">
        <v>116</v>
      </c>
    </row>
    <row r="11074" spans="1:16" ht="17.25">
      <c r="A11074" s="183" t="s">
        <v>21995</v>
      </c>
      <c r="B11074" s="183" t="s">
        <v>21996</v>
      </c>
      <c r="C11074" s="183" t="s">
        <v>116</v>
      </c>
      <c r="D11074" s="183" t="s">
        <v>117</v>
      </c>
      <c r="E11074" s="184"/>
      <c r="F11074" s="184"/>
      <c r="G11074" s="185"/>
      <c r="H11074" s="185"/>
      <c r="I11074" s="184"/>
      <c r="J11074" s="184"/>
      <c r="K11074" s="185" t="s">
        <v>410</v>
      </c>
      <c r="L11074" s="185"/>
      <c r="M11074" s="186"/>
      <c r="N11074" s="61" t="s">
        <v>410</v>
      </c>
      <c r="P11074" s="175" t="s">
        <v>116</v>
      </c>
    </row>
    <row r="11075" spans="1:16" ht="17.25">
      <c r="A11075" s="183" t="s">
        <v>21997</v>
      </c>
      <c r="B11075" s="183" t="s">
        <v>21998</v>
      </c>
      <c r="C11075" s="183" t="s">
        <v>116</v>
      </c>
      <c r="D11075" s="183" t="s">
        <v>117</v>
      </c>
      <c r="E11075" s="184"/>
      <c r="F11075" s="184"/>
      <c r="G11075" s="185"/>
      <c r="H11075" s="185"/>
      <c r="I11075" s="184"/>
      <c r="J11075" s="184"/>
      <c r="K11075" s="185" t="s">
        <v>410</v>
      </c>
      <c r="L11075" s="185"/>
      <c r="M11075" s="186"/>
      <c r="N11075" s="61" t="s">
        <v>410</v>
      </c>
      <c r="P11075" s="175" t="s">
        <v>116</v>
      </c>
    </row>
    <row r="11076" spans="1:16" ht="17.25">
      <c r="A11076" s="183" t="s">
        <v>21999</v>
      </c>
      <c r="B11076" s="183" t="s">
        <v>22000</v>
      </c>
      <c r="C11076" s="183" t="s">
        <v>116</v>
      </c>
      <c r="D11076" s="183" t="s">
        <v>117</v>
      </c>
      <c r="E11076" s="184"/>
      <c r="F11076" s="184"/>
      <c r="G11076" s="185"/>
      <c r="H11076" s="185"/>
      <c r="I11076" s="184"/>
      <c r="J11076" s="184"/>
      <c r="K11076" s="185" t="s">
        <v>410</v>
      </c>
      <c r="L11076" s="185"/>
      <c r="M11076" s="186"/>
      <c r="N11076" s="61" t="s">
        <v>410</v>
      </c>
      <c r="P11076" s="175" t="s">
        <v>116</v>
      </c>
    </row>
    <row r="11077" spans="1:16" ht="17.25">
      <c r="A11077" s="183" t="s">
        <v>22001</v>
      </c>
      <c r="B11077" s="183" t="s">
        <v>22002</v>
      </c>
      <c r="C11077" s="183" t="s">
        <v>116</v>
      </c>
      <c r="D11077" s="183" t="s">
        <v>117</v>
      </c>
      <c r="E11077" s="184"/>
      <c r="F11077" s="184"/>
      <c r="G11077" s="185"/>
      <c r="H11077" s="185"/>
      <c r="I11077" s="184"/>
      <c r="J11077" s="184"/>
      <c r="K11077" s="185" t="s">
        <v>410</v>
      </c>
      <c r="L11077" s="185"/>
      <c r="M11077" s="186"/>
      <c r="N11077" s="61" t="s">
        <v>410</v>
      </c>
      <c r="P11077" s="175" t="s">
        <v>116</v>
      </c>
    </row>
    <row r="11078" spans="1:16" ht="17.25">
      <c r="A11078" s="183" t="s">
        <v>22003</v>
      </c>
      <c r="B11078" s="183" t="s">
        <v>22004</v>
      </c>
      <c r="C11078" s="183" t="s">
        <v>116</v>
      </c>
      <c r="D11078" s="183" t="s">
        <v>117</v>
      </c>
      <c r="E11078" s="184"/>
      <c r="F11078" s="184"/>
      <c r="G11078" s="185"/>
      <c r="H11078" s="185"/>
      <c r="I11078" s="184"/>
      <c r="J11078" s="184"/>
      <c r="K11078" s="185" t="s">
        <v>410</v>
      </c>
      <c r="L11078" s="185"/>
      <c r="M11078" s="186"/>
      <c r="N11078" s="61" t="s">
        <v>410</v>
      </c>
      <c r="P11078" s="175" t="s">
        <v>116</v>
      </c>
    </row>
    <row r="11079" spans="1:16" ht="17.25">
      <c r="A11079" s="183" t="s">
        <v>22005</v>
      </c>
      <c r="B11079" s="183" t="s">
        <v>22006</v>
      </c>
      <c r="C11079" s="183" t="s">
        <v>116</v>
      </c>
      <c r="D11079" s="183" t="s">
        <v>117</v>
      </c>
      <c r="E11079" s="184"/>
      <c r="F11079" s="184"/>
      <c r="G11079" s="185"/>
      <c r="H11079" s="185"/>
      <c r="I11079" s="184"/>
      <c r="J11079" s="184"/>
      <c r="K11079" s="185" t="s">
        <v>410</v>
      </c>
      <c r="L11079" s="185"/>
      <c r="M11079" s="186"/>
      <c r="N11079" s="61" t="s">
        <v>410</v>
      </c>
      <c r="P11079" s="175" t="s">
        <v>116</v>
      </c>
    </row>
    <row r="11080" spans="1:16" ht="17.25">
      <c r="A11080" s="183" t="s">
        <v>22007</v>
      </c>
      <c r="B11080" s="183" t="s">
        <v>22008</v>
      </c>
      <c r="C11080" s="183" t="s">
        <v>116</v>
      </c>
      <c r="D11080" s="183" t="s">
        <v>117</v>
      </c>
      <c r="E11080" s="184"/>
      <c r="F11080" s="184"/>
      <c r="G11080" s="185"/>
      <c r="H11080" s="185"/>
      <c r="I11080" s="184"/>
      <c r="J11080" s="184"/>
      <c r="K11080" s="185" t="s">
        <v>410</v>
      </c>
      <c r="L11080" s="185"/>
      <c r="M11080" s="186"/>
      <c r="N11080" s="61" t="s">
        <v>410</v>
      </c>
      <c r="P11080" s="175" t="s">
        <v>116</v>
      </c>
    </row>
    <row r="11081" spans="1:16" ht="17.25">
      <c r="A11081" s="183" t="s">
        <v>22009</v>
      </c>
      <c r="B11081" s="183" t="s">
        <v>22010</v>
      </c>
      <c r="C11081" s="183" t="s">
        <v>116</v>
      </c>
      <c r="D11081" s="183" t="s">
        <v>117</v>
      </c>
      <c r="E11081" s="184"/>
      <c r="F11081" s="184"/>
      <c r="G11081" s="185"/>
      <c r="H11081" s="185"/>
      <c r="I11081" s="184"/>
      <c r="J11081" s="184"/>
      <c r="K11081" s="185" t="s">
        <v>410</v>
      </c>
      <c r="L11081" s="185"/>
      <c r="M11081" s="186"/>
      <c r="N11081" s="61" t="s">
        <v>410</v>
      </c>
      <c r="P11081" s="175" t="s">
        <v>116</v>
      </c>
    </row>
    <row r="11082" spans="1:16" ht="17.25">
      <c r="A11082" s="183" t="s">
        <v>22011</v>
      </c>
      <c r="B11082" s="183" t="s">
        <v>22012</v>
      </c>
      <c r="C11082" s="183" t="s">
        <v>116</v>
      </c>
      <c r="D11082" s="183" t="s">
        <v>117</v>
      </c>
      <c r="E11082" s="184"/>
      <c r="F11082" s="184"/>
      <c r="G11082" s="185"/>
      <c r="H11082" s="185"/>
      <c r="I11082" s="184"/>
      <c r="J11082" s="184"/>
      <c r="K11082" s="185" t="s">
        <v>410</v>
      </c>
      <c r="L11082" s="185"/>
      <c r="M11082" s="186"/>
      <c r="N11082" s="61" t="s">
        <v>410</v>
      </c>
      <c r="P11082" s="175" t="s">
        <v>116</v>
      </c>
    </row>
    <row r="11083" spans="1:16" ht="17.25">
      <c r="A11083" s="183" t="s">
        <v>22013</v>
      </c>
      <c r="B11083" s="183" t="s">
        <v>22014</v>
      </c>
      <c r="C11083" s="183" t="s">
        <v>116</v>
      </c>
      <c r="D11083" s="183" t="s">
        <v>117</v>
      </c>
      <c r="E11083" s="184"/>
      <c r="F11083" s="184"/>
      <c r="G11083" s="185"/>
      <c r="H11083" s="185"/>
      <c r="I11083" s="184"/>
      <c r="J11083" s="184"/>
      <c r="K11083" s="185" t="s">
        <v>410</v>
      </c>
      <c r="L11083" s="185"/>
      <c r="M11083" s="186"/>
      <c r="N11083" s="61" t="s">
        <v>410</v>
      </c>
      <c r="P11083" s="175" t="s">
        <v>116</v>
      </c>
    </row>
    <row r="11084" spans="1:16" ht="17.25">
      <c r="A11084" s="183" t="s">
        <v>22015</v>
      </c>
      <c r="B11084" s="183" t="s">
        <v>22016</v>
      </c>
      <c r="C11084" s="183" t="s">
        <v>116</v>
      </c>
      <c r="D11084" s="183" t="s">
        <v>117</v>
      </c>
      <c r="E11084" s="184"/>
      <c r="F11084" s="184"/>
      <c r="G11084" s="185"/>
      <c r="H11084" s="185"/>
      <c r="I11084" s="184"/>
      <c r="J11084" s="184"/>
      <c r="K11084" s="185" t="s">
        <v>410</v>
      </c>
      <c r="L11084" s="185"/>
      <c r="M11084" s="186"/>
      <c r="N11084" s="61" t="s">
        <v>410</v>
      </c>
      <c r="P11084" s="175" t="s">
        <v>116</v>
      </c>
    </row>
    <row r="11085" spans="1:16" ht="17.25">
      <c r="A11085" s="183" t="s">
        <v>22017</v>
      </c>
      <c r="B11085" s="183" t="s">
        <v>22018</v>
      </c>
      <c r="C11085" s="183" t="s">
        <v>116</v>
      </c>
      <c r="D11085" s="183" t="s">
        <v>117</v>
      </c>
      <c r="E11085" s="184"/>
      <c r="F11085" s="184"/>
      <c r="G11085" s="185"/>
      <c r="H11085" s="185"/>
      <c r="I11085" s="184"/>
      <c r="J11085" s="184"/>
      <c r="K11085" s="185" t="s">
        <v>410</v>
      </c>
      <c r="L11085" s="185"/>
      <c r="M11085" s="186"/>
      <c r="N11085" s="61" t="s">
        <v>410</v>
      </c>
      <c r="P11085" s="175" t="s">
        <v>116</v>
      </c>
    </row>
    <row r="11086" spans="1:16" ht="17.25">
      <c r="A11086" s="183" t="s">
        <v>22019</v>
      </c>
      <c r="B11086" s="183" t="s">
        <v>22020</v>
      </c>
      <c r="C11086" s="183" t="s">
        <v>116</v>
      </c>
      <c r="D11086" s="183" t="s">
        <v>117</v>
      </c>
      <c r="E11086" s="184"/>
      <c r="F11086" s="184"/>
      <c r="G11086" s="185"/>
      <c r="H11086" s="185"/>
      <c r="I11086" s="184"/>
      <c r="J11086" s="184"/>
      <c r="K11086" s="185" t="s">
        <v>410</v>
      </c>
      <c r="L11086" s="185"/>
      <c r="M11086" s="186"/>
      <c r="N11086" s="61" t="s">
        <v>410</v>
      </c>
      <c r="P11086" s="175" t="s">
        <v>116</v>
      </c>
    </row>
    <row r="11087" spans="1:16" ht="17.25">
      <c r="A11087" s="183" t="s">
        <v>22021</v>
      </c>
      <c r="B11087" s="183" t="s">
        <v>22022</v>
      </c>
      <c r="C11087" s="183" t="s">
        <v>116</v>
      </c>
      <c r="D11087" s="183" t="s">
        <v>117</v>
      </c>
      <c r="E11087" s="184"/>
      <c r="F11087" s="184"/>
      <c r="G11087" s="185"/>
      <c r="H11087" s="185"/>
      <c r="I11087" s="184"/>
      <c r="J11087" s="184"/>
      <c r="K11087" s="185" t="s">
        <v>410</v>
      </c>
      <c r="L11087" s="185"/>
      <c r="M11087" s="186"/>
      <c r="N11087" s="61" t="s">
        <v>410</v>
      </c>
      <c r="P11087" s="175" t="s">
        <v>116</v>
      </c>
    </row>
    <row r="11088" spans="1:16" ht="17.25">
      <c r="A11088" s="183" t="s">
        <v>22023</v>
      </c>
      <c r="B11088" s="183" t="s">
        <v>22024</v>
      </c>
      <c r="C11088" s="183" t="s">
        <v>116</v>
      </c>
      <c r="D11088" s="183" t="s">
        <v>117</v>
      </c>
      <c r="E11088" s="184"/>
      <c r="F11088" s="184"/>
      <c r="G11088" s="185"/>
      <c r="H11088" s="185"/>
      <c r="I11088" s="184"/>
      <c r="J11088" s="184"/>
      <c r="K11088" s="185" t="s">
        <v>410</v>
      </c>
      <c r="L11088" s="185"/>
      <c r="M11088" s="186"/>
      <c r="N11088" s="61" t="s">
        <v>410</v>
      </c>
      <c r="P11088" s="175" t="s">
        <v>116</v>
      </c>
    </row>
    <row r="11089" spans="1:16" ht="17.25">
      <c r="A11089" s="183" t="s">
        <v>22025</v>
      </c>
      <c r="B11089" s="183" t="s">
        <v>22026</v>
      </c>
      <c r="C11089" s="183" t="s">
        <v>116</v>
      </c>
      <c r="D11089" s="183" t="s">
        <v>117</v>
      </c>
      <c r="E11089" s="184"/>
      <c r="F11089" s="184"/>
      <c r="G11089" s="185"/>
      <c r="H11089" s="185"/>
      <c r="I11089" s="184"/>
      <c r="J11089" s="184"/>
      <c r="K11089" s="183" t="s">
        <v>410</v>
      </c>
      <c r="L11089" s="183"/>
      <c r="M11089" s="186"/>
      <c r="N11089" s="61" t="s">
        <v>410</v>
      </c>
      <c r="P11089" s="175" t="s">
        <v>116</v>
      </c>
    </row>
    <row r="11090" spans="1:16" ht="17.25">
      <c r="A11090" s="183" t="s">
        <v>22027</v>
      </c>
      <c r="B11090" s="183" t="s">
        <v>22028</v>
      </c>
      <c r="C11090" s="183" t="s">
        <v>116</v>
      </c>
      <c r="D11090" s="183" t="s">
        <v>117</v>
      </c>
      <c r="E11090" s="184">
        <v>324</v>
      </c>
      <c r="F11090" s="184">
        <v>324</v>
      </c>
      <c r="G11090" s="185"/>
      <c r="H11090" s="185"/>
      <c r="I11090" s="184">
        <v>92.05</v>
      </c>
      <c r="J11090" s="184">
        <v>416.05</v>
      </c>
      <c r="K11090" s="185">
        <v>23</v>
      </c>
      <c r="L11090" s="185"/>
      <c r="M11090" s="186"/>
      <c r="N11090" s="61" t="s">
        <v>51</v>
      </c>
      <c r="P11090" s="175" t="s">
        <v>116</v>
      </c>
    </row>
    <row r="11091" spans="1:16" ht="17.25">
      <c r="A11091" s="183" t="s">
        <v>22029</v>
      </c>
      <c r="B11091" s="183" t="s">
        <v>22030</v>
      </c>
      <c r="C11091" s="183" t="s">
        <v>116</v>
      </c>
      <c r="D11091" s="183" t="s">
        <v>117</v>
      </c>
      <c r="E11091" s="184"/>
      <c r="F11091" s="184"/>
      <c r="G11091" s="188"/>
      <c r="H11091" s="185"/>
      <c r="I11091" s="184"/>
      <c r="J11091" s="184"/>
      <c r="K11091" s="185" t="s">
        <v>410</v>
      </c>
      <c r="L11091" s="185"/>
      <c r="M11091" s="186"/>
      <c r="N11091" s="61" t="s">
        <v>410</v>
      </c>
      <c r="P11091" s="175" t="s">
        <v>116</v>
      </c>
    </row>
    <row r="11092" spans="1:16" ht="17.25">
      <c r="A11092" s="183" t="s">
        <v>22031</v>
      </c>
      <c r="B11092" s="183" t="s">
        <v>22032</v>
      </c>
      <c r="C11092" s="183" t="s">
        <v>116</v>
      </c>
      <c r="D11092" s="183" t="s">
        <v>117</v>
      </c>
      <c r="E11092" s="184"/>
      <c r="F11092" s="184"/>
      <c r="G11092" s="188"/>
      <c r="H11092" s="185"/>
      <c r="I11092" s="184"/>
      <c r="J11092" s="184"/>
      <c r="K11092" s="185" t="s">
        <v>410</v>
      </c>
      <c r="L11092" s="185"/>
      <c r="M11092" s="186"/>
      <c r="N11092" s="61" t="s">
        <v>410</v>
      </c>
      <c r="P11092" s="175" t="s">
        <v>116</v>
      </c>
    </row>
    <row r="11093" spans="1:16" ht="17.25">
      <c r="A11093" s="183" t="s">
        <v>22033</v>
      </c>
      <c r="B11093" s="183" t="s">
        <v>21918</v>
      </c>
      <c r="C11093" s="183" t="s">
        <v>116</v>
      </c>
      <c r="D11093" s="183" t="s">
        <v>117</v>
      </c>
      <c r="E11093" s="184"/>
      <c r="F11093" s="184"/>
      <c r="G11093" s="185"/>
      <c r="H11093" s="185"/>
      <c r="I11093" s="184"/>
      <c r="J11093" s="184"/>
      <c r="K11093" s="185" t="s">
        <v>410</v>
      </c>
      <c r="L11093" s="185"/>
      <c r="M11093" s="186"/>
      <c r="N11093" s="61" t="s">
        <v>410</v>
      </c>
      <c r="P11093" s="175" t="s">
        <v>116</v>
      </c>
    </row>
    <row r="11094" spans="1:16" ht="17.25">
      <c r="A11094" s="183" t="s">
        <v>22034</v>
      </c>
      <c r="B11094" s="183" t="s">
        <v>22035</v>
      </c>
      <c r="C11094" s="183" t="s">
        <v>116</v>
      </c>
      <c r="D11094" s="183" t="s">
        <v>117</v>
      </c>
      <c r="E11094" s="184"/>
      <c r="F11094" s="184"/>
      <c r="G11094" s="185"/>
      <c r="H11094" s="185"/>
      <c r="I11094" s="184"/>
      <c r="J11094" s="184"/>
      <c r="K11094" s="185" t="s">
        <v>410</v>
      </c>
      <c r="L11094" s="185"/>
      <c r="M11094" s="186"/>
      <c r="N11094" s="61" t="s">
        <v>410</v>
      </c>
      <c r="P11094" s="175" t="s">
        <v>116</v>
      </c>
    </row>
    <row r="11095" spans="1:16" ht="17.25">
      <c r="A11095" s="183" t="s">
        <v>22036</v>
      </c>
      <c r="B11095" s="183" t="s">
        <v>22037</v>
      </c>
      <c r="C11095" s="183" t="s">
        <v>116</v>
      </c>
      <c r="D11095" s="183" t="s">
        <v>117</v>
      </c>
      <c r="E11095" s="184"/>
      <c r="F11095" s="184"/>
      <c r="G11095" s="185"/>
      <c r="H11095" s="185"/>
      <c r="I11095" s="184"/>
      <c r="J11095" s="184"/>
      <c r="K11095" s="185" t="s">
        <v>410</v>
      </c>
      <c r="L11095" s="185"/>
      <c r="M11095" s="186"/>
      <c r="N11095" s="61" t="s">
        <v>410</v>
      </c>
      <c r="P11095" s="175" t="s">
        <v>116</v>
      </c>
    </row>
    <row r="11096" spans="1:16" ht="17.25">
      <c r="A11096" s="183" t="s">
        <v>22038</v>
      </c>
      <c r="B11096" s="183" t="s">
        <v>22039</v>
      </c>
      <c r="C11096" s="183" t="s">
        <v>116</v>
      </c>
      <c r="D11096" s="183" t="s">
        <v>117</v>
      </c>
      <c r="E11096" s="184"/>
      <c r="F11096" s="184"/>
      <c r="G11096" s="188"/>
      <c r="H11096" s="185"/>
      <c r="I11096" s="184"/>
      <c r="J11096" s="184"/>
      <c r="K11096" s="185" t="s">
        <v>410</v>
      </c>
      <c r="L11096" s="185"/>
      <c r="M11096" s="186"/>
      <c r="N11096" s="61" t="s">
        <v>410</v>
      </c>
      <c r="P11096" s="175" t="s">
        <v>116</v>
      </c>
    </row>
    <row r="11097" spans="1:16" ht="17.25">
      <c r="A11097" s="183" t="s">
        <v>22040</v>
      </c>
      <c r="B11097" s="183" t="s">
        <v>22014</v>
      </c>
      <c r="C11097" s="183" t="s">
        <v>116</v>
      </c>
      <c r="D11097" s="183" t="s">
        <v>117</v>
      </c>
      <c r="E11097" s="184"/>
      <c r="F11097" s="184"/>
      <c r="G11097" s="185"/>
      <c r="H11097" s="185"/>
      <c r="I11097" s="184"/>
      <c r="J11097" s="184"/>
      <c r="K11097" s="185" t="s">
        <v>410</v>
      </c>
      <c r="L11097" s="185"/>
      <c r="M11097" s="186"/>
      <c r="N11097" s="61" t="s">
        <v>410</v>
      </c>
      <c r="P11097" s="175" t="s">
        <v>116</v>
      </c>
    </row>
    <row r="11098" spans="1:16" ht="17.25">
      <c r="A11098" s="183" t="s">
        <v>22041</v>
      </c>
      <c r="B11098" s="183" t="s">
        <v>21718</v>
      </c>
      <c r="C11098" s="183" t="s">
        <v>116</v>
      </c>
      <c r="D11098" s="183" t="s">
        <v>117</v>
      </c>
      <c r="E11098" s="184"/>
      <c r="F11098" s="184"/>
      <c r="G11098" s="185"/>
      <c r="H11098" s="185"/>
      <c r="I11098" s="184"/>
      <c r="J11098" s="184"/>
      <c r="K11098" s="185" t="s">
        <v>410</v>
      </c>
      <c r="L11098" s="185"/>
      <c r="M11098" s="186"/>
      <c r="N11098" s="61" t="s">
        <v>410</v>
      </c>
      <c r="P11098" s="175" t="s">
        <v>116</v>
      </c>
    </row>
    <row r="11099" spans="1:16" ht="17.25">
      <c r="A11099" s="183" t="s">
        <v>22042</v>
      </c>
      <c r="B11099" s="183" t="s">
        <v>22043</v>
      </c>
      <c r="C11099" s="183" t="s">
        <v>116</v>
      </c>
      <c r="D11099" s="183" t="s">
        <v>117</v>
      </c>
      <c r="E11099" s="184"/>
      <c r="F11099" s="184"/>
      <c r="G11099" s="185"/>
      <c r="H11099" s="185"/>
      <c r="I11099" s="184"/>
      <c r="J11099" s="184"/>
      <c r="K11099" s="185" t="s">
        <v>410</v>
      </c>
      <c r="L11099" s="185"/>
      <c r="M11099" s="186"/>
      <c r="N11099" s="61" t="s">
        <v>410</v>
      </c>
      <c r="P11099" s="175" t="s">
        <v>116</v>
      </c>
    </row>
    <row r="11100" spans="1:16" ht="17.25">
      <c r="A11100" s="183" t="s">
        <v>22044</v>
      </c>
      <c r="B11100" s="183" t="s">
        <v>21716</v>
      </c>
      <c r="C11100" s="183" t="s">
        <v>116</v>
      </c>
      <c r="D11100" s="183" t="s">
        <v>117</v>
      </c>
      <c r="E11100" s="184"/>
      <c r="F11100" s="184"/>
      <c r="G11100" s="185"/>
      <c r="H11100" s="185"/>
      <c r="I11100" s="184"/>
      <c r="J11100" s="184"/>
      <c r="K11100" s="185" t="s">
        <v>410</v>
      </c>
      <c r="L11100" s="185"/>
      <c r="M11100" s="186"/>
      <c r="N11100" s="61" t="s">
        <v>410</v>
      </c>
      <c r="P11100" s="175" t="s">
        <v>116</v>
      </c>
    </row>
    <row r="11101" spans="1:16" ht="17.25">
      <c r="A11101" s="183" t="s">
        <v>22045</v>
      </c>
      <c r="B11101" s="183" t="s">
        <v>22046</v>
      </c>
      <c r="C11101" s="183" t="s">
        <v>116</v>
      </c>
      <c r="D11101" s="183" t="s">
        <v>117</v>
      </c>
      <c r="E11101" s="184"/>
      <c r="F11101" s="184"/>
      <c r="G11101" s="185"/>
      <c r="H11101" s="185"/>
      <c r="I11101" s="184"/>
      <c r="J11101" s="184"/>
      <c r="K11101" s="185" t="s">
        <v>410</v>
      </c>
      <c r="L11101" s="185"/>
      <c r="M11101" s="186"/>
      <c r="N11101" s="61" t="s">
        <v>410</v>
      </c>
      <c r="P11101" s="175" t="s">
        <v>116</v>
      </c>
    </row>
    <row r="11102" spans="1:16" ht="17.25">
      <c r="A11102" s="183" t="s">
        <v>22047</v>
      </c>
      <c r="B11102" s="183" t="s">
        <v>22048</v>
      </c>
      <c r="C11102" s="183" t="s">
        <v>116</v>
      </c>
      <c r="D11102" s="183" t="s">
        <v>117</v>
      </c>
      <c r="E11102" s="184"/>
      <c r="F11102" s="184"/>
      <c r="G11102" s="185"/>
      <c r="H11102" s="185"/>
      <c r="I11102" s="184"/>
      <c r="J11102" s="184"/>
      <c r="K11102" s="185" t="s">
        <v>410</v>
      </c>
      <c r="L11102" s="185"/>
      <c r="M11102" s="186"/>
      <c r="N11102" s="61" t="s">
        <v>410</v>
      </c>
      <c r="P11102" s="175" t="s">
        <v>116</v>
      </c>
    </row>
    <row r="11103" spans="1:16" ht="17.25">
      <c r="A11103" s="183" t="s">
        <v>22049</v>
      </c>
      <c r="B11103" s="183" t="s">
        <v>22050</v>
      </c>
      <c r="C11103" s="183" t="s">
        <v>116</v>
      </c>
      <c r="D11103" s="183" t="s">
        <v>117</v>
      </c>
      <c r="E11103" s="184"/>
      <c r="F11103" s="184"/>
      <c r="G11103" s="185"/>
      <c r="H11103" s="185"/>
      <c r="I11103" s="184"/>
      <c r="J11103" s="184"/>
      <c r="K11103" s="185" t="s">
        <v>410</v>
      </c>
      <c r="L11103" s="185"/>
      <c r="M11103" s="186"/>
      <c r="N11103" s="61" t="s">
        <v>410</v>
      </c>
      <c r="P11103" s="175" t="s">
        <v>116</v>
      </c>
    </row>
    <row r="11104" spans="1:16" ht="17.25">
      <c r="A11104" s="183" t="s">
        <v>22051</v>
      </c>
      <c r="B11104" s="183" t="s">
        <v>22052</v>
      </c>
      <c r="C11104" s="183" t="s">
        <v>116</v>
      </c>
      <c r="D11104" s="183" t="s">
        <v>117</v>
      </c>
      <c r="E11104" s="184">
        <v>175</v>
      </c>
      <c r="F11104" s="184">
        <v>165</v>
      </c>
      <c r="G11104" s="185" t="s">
        <v>194</v>
      </c>
      <c r="H11104" s="185"/>
      <c r="I11104" s="184">
        <v>43.61</v>
      </c>
      <c r="J11104" s="184">
        <v>208.61</v>
      </c>
      <c r="K11104" s="185">
        <v>23</v>
      </c>
      <c r="L11104" s="185" t="s">
        <v>76</v>
      </c>
      <c r="M11104" s="186" t="s">
        <v>2427</v>
      </c>
      <c r="N11104" s="61" t="s">
        <v>51</v>
      </c>
      <c r="P11104" s="175" t="s">
        <v>116</v>
      </c>
    </row>
    <row r="11105" spans="1:16" ht="17.25">
      <c r="A11105" s="183" t="s">
        <v>22053</v>
      </c>
      <c r="B11105" s="183" t="s">
        <v>22054</v>
      </c>
      <c r="C11105" s="183" t="s">
        <v>116</v>
      </c>
      <c r="D11105" s="183" t="s">
        <v>117</v>
      </c>
      <c r="E11105" s="184"/>
      <c r="F11105" s="184"/>
      <c r="G11105" s="185"/>
      <c r="H11105" s="185"/>
      <c r="I11105" s="184"/>
      <c r="J11105" s="184"/>
      <c r="K11105" s="185" t="s">
        <v>410</v>
      </c>
      <c r="L11105" s="185"/>
      <c r="M11105" s="186"/>
      <c r="N11105" s="61" t="s">
        <v>410</v>
      </c>
      <c r="P11105" s="175" t="s">
        <v>116</v>
      </c>
    </row>
    <row r="11106" spans="1:16" ht="17.25">
      <c r="A11106" s="183" t="s">
        <v>22055</v>
      </c>
      <c r="B11106" s="183" t="s">
        <v>22056</v>
      </c>
      <c r="C11106" s="183" t="s">
        <v>116</v>
      </c>
      <c r="D11106" s="183" t="s">
        <v>117</v>
      </c>
      <c r="E11106" s="184"/>
      <c r="F11106" s="184"/>
      <c r="G11106" s="185"/>
      <c r="H11106" s="185"/>
      <c r="I11106" s="184"/>
      <c r="J11106" s="184"/>
      <c r="K11106" s="185" t="s">
        <v>410</v>
      </c>
      <c r="L11106" s="185"/>
      <c r="M11106" s="186"/>
      <c r="N11106" s="61" t="s">
        <v>410</v>
      </c>
      <c r="P11106" s="175" t="s">
        <v>116</v>
      </c>
    </row>
    <row r="11107" spans="1:16" ht="17.25">
      <c r="A11107" s="183" t="s">
        <v>22057</v>
      </c>
      <c r="B11107" s="183" t="s">
        <v>22058</v>
      </c>
      <c r="C11107" s="183" t="s">
        <v>116</v>
      </c>
      <c r="D11107" s="183" t="s">
        <v>117</v>
      </c>
      <c r="E11107" s="184"/>
      <c r="F11107" s="184"/>
      <c r="G11107" s="185"/>
      <c r="H11107" s="185"/>
      <c r="I11107" s="184"/>
      <c r="J11107" s="184"/>
      <c r="K11107" s="185" t="s">
        <v>410</v>
      </c>
      <c r="L11107" s="185"/>
      <c r="M11107" s="186"/>
      <c r="N11107" s="61" t="s">
        <v>410</v>
      </c>
      <c r="P11107" s="175" t="s">
        <v>116</v>
      </c>
    </row>
    <row r="11108" spans="1:16" ht="17.25">
      <c r="A11108" s="183" t="s">
        <v>22059</v>
      </c>
      <c r="B11108" s="183" t="s">
        <v>22060</v>
      </c>
      <c r="C11108" s="183" t="s">
        <v>116</v>
      </c>
      <c r="D11108" s="183" t="s">
        <v>117</v>
      </c>
      <c r="E11108" s="184">
        <v>185</v>
      </c>
      <c r="F11108" s="184">
        <v>165</v>
      </c>
      <c r="G11108" s="185" t="s">
        <v>75</v>
      </c>
      <c r="H11108" s="185"/>
      <c r="I11108" s="184">
        <v>49.24</v>
      </c>
      <c r="J11108" s="184">
        <v>214.24</v>
      </c>
      <c r="K11108" s="185">
        <v>0</v>
      </c>
      <c r="L11108" s="185" t="s">
        <v>372</v>
      </c>
      <c r="M11108" s="186" t="s">
        <v>2427</v>
      </c>
      <c r="N11108" s="61" t="s">
        <v>51</v>
      </c>
      <c r="P11108" s="175" t="s">
        <v>116</v>
      </c>
    </row>
    <row r="11109" spans="1:16" ht="17.25">
      <c r="A11109" s="183" t="s">
        <v>22061</v>
      </c>
      <c r="B11109" s="183" t="s">
        <v>22062</v>
      </c>
      <c r="C11109" s="183" t="s">
        <v>116</v>
      </c>
      <c r="D11109" s="183" t="s">
        <v>117</v>
      </c>
      <c r="E11109" s="184">
        <v>185</v>
      </c>
      <c r="F11109" s="184">
        <v>130</v>
      </c>
      <c r="G11109" s="185" t="s">
        <v>649</v>
      </c>
      <c r="H11109" s="185"/>
      <c r="I11109" s="184">
        <v>49.24</v>
      </c>
      <c r="J11109" s="184">
        <v>179.24</v>
      </c>
      <c r="K11109" s="185">
        <v>6</v>
      </c>
      <c r="L11109" s="185"/>
      <c r="M11109" s="186"/>
      <c r="N11109" s="61" t="s">
        <v>51</v>
      </c>
      <c r="P11109" s="175" t="s">
        <v>116</v>
      </c>
    </row>
    <row r="11110" spans="1:16" ht="17.25">
      <c r="A11110" s="183" t="s">
        <v>22063</v>
      </c>
      <c r="B11110" s="183" t="s">
        <v>22064</v>
      </c>
      <c r="C11110" s="183" t="s">
        <v>116</v>
      </c>
      <c r="D11110" s="183" t="s">
        <v>117</v>
      </c>
      <c r="E11110" s="184">
        <v>179</v>
      </c>
      <c r="F11110" s="184">
        <v>160</v>
      </c>
      <c r="G11110" s="185" t="s">
        <v>75</v>
      </c>
      <c r="H11110" s="185"/>
      <c r="I11110" s="184">
        <v>47.91</v>
      </c>
      <c r="J11110" s="184">
        <v>207.91</v>
      </c>
      <c r="K11110" s="185">
        <v>38</v>
      </c>
      <c r="L11110" s="185" t="s">
        <v>372</v>
      </c>
      <c r="M11110" s="186" t="s">
        <v>2427</v>
      </c>
      <c r="N11110" s="61" t="s">
        <v>51</v>
      </c>
      <c r="P11110" s="175" t="s">
        <v>116</v>
      </c>
    </row>
    <row r="11111" spans="1:16" ht="17.25">
      <c r="A11111" s="183" t="s">
        <v>22065</v>
      </c>
      <c r="B11111" s="183" t="s">
        <v>22066</v>
      </c>
      <c r="C11111" s="183" t="s">
        <v>116</v>
      </c>
      <c r="D11111" s="183" t="s">
        <v>117</v>
      </c>
      <c r="E11111" s="184"/>
      <c r="F11111" s="184"/>
      <c r="G11111" s="185"/>
      <c r="H11111" s="185"/>
      <c r="I11111" s="184"/>
      <c r="J11111" s="184"/>
      <c r="K11111" s="185" t="s">
        <v>410</v>
      </c>
      <c r="L11111" s="185"/>
      <c r="M11111" s="186"/>
      <c r="N11111" s="61" t="s">
        <v>410</v>
      </c>
      <c r="P11111" s="175" t="s">
        <v>116</v>
      </c>
    </row>
    <row r="11112" spans="1:16" ht="17.25">
      <c r="A11112" s="183" t="s">
        <v>22067</v>
      </c>
      <c r="B11112" s="183" t="s">
        <v>22014</v>
      </c>
      <c r="C11112" s="183" t="s">
        <v>116</v>
      </c>
      <c r="D11112" s="183" t="s">
        <v>117</v>
      </c>
      <c r="E11112" s="184">
        <v>175</v>
      </c>
      <c r="F11112" s="184">
        <v>150</v>
      </c>
      <c r="G11112" s="188" t="s">
        <v>88</v>
      </c>
      <c r="H11112" s="185"/>
      <c r="I11112" s="184">
        <v>49.24</v>
      </c>
      <c r="J11112" s="184">
        <v>199.24</v>
      </c>
      <c r="K11112" s="185">
        <v>191</v>
      </c>
      <c r="L11112" s="185"/>
      <c r="M11112" s="186"/>
      <c r="N11112" s="61" t="s">
        <v>51</v>
      </c>
      <c r="P11112" s="175" t="s">
        <v>116</v>
      </c>
    </row>
    <row r="11113" spans="1:16" ht="17.25">
      <c r="A11113" s="183" t="s">
        <v>22068</v>
      </c>
      <c r="B11113" s="183" t="s">
        <v>21718</v>
      </c>
      <c r="C11113" s="183" t="s">
        <v>116</v>
      </c>
      <c r="D11113" s="183" t="s">
        <v>117</v>
      </c>
      <c r="E11113" s="184">
        <v>175</v>
      </c>
      <c r="F11113" s="184">
        <v>148</v>
      </c>
      <c r="G11113" s="185" t="s">
        <v>268</v>
      </c>
      <c r="H11113" s="185"/>
      <c r="I11113" s="184">
        <v>49.24</v>
      </c>
      <c r="J11113" s="184">
        <v>197.24</v>
      </c>
      <c r="K11113" s="185">
        <v>444</v>
      </c>
      <c r="L11113" s="185"/>
      <c r="M11113" s="186"/>
      <c r="N11113" s="61" t="s">
        <v>51</v>
      </c>
      <c r="P11113" s="175" t="s">
        <v>116</v>
      </c>
    </row>
    <row r="11114" spans="1:16" ht="17.25">
      <c r="A11114" s="183" t="s">
        <v>22069</v>
      </c>
      <c r="B11114" s="183" t="s">
        <v>22043</v>
      </c>
      <c r="C11114" s="183" t="s">
        <v>116</v>
      </c>
      <c r="D11114" s="183" t="s">
        <v>117</v>
      </c>
      <c r="E11114" s="184">
        <v>159</v>
      </c>
      <c r="F11114" s="184">
        <v>137</v>
      </c>
      <c r="G11114" s="185" t="s">
        <v>102</v>
      </c>
      <c r="H11114" s="185"/>
      <c r="I11114" s="184">
        <v>43.99</v>
      </c>
      <c r="J11114" s="184">
        <v>180.99</v>
      </c>
      <c r="K11114" s="185">
        <v>130</v>
      </c>
      <c r="L11114" s="185"/>
      <c r="M11114" s="186"/>
      <c r="N11114" s="61" t="s">
        <v>51</v>
      </c>
      <c r="P11114" s="175" t="s">
        <v>116</v>
      </c>
    </row>
    <row r="11115" spans="1:16" ht="17.25">
      <c r="A11115" s="183" t="s">
        <v>22070</v>
      </c>
      <c r="B11115" s="183" t="s">
        <v>21716</v>
      </c>
      <c r="C11115" s="183" t="s">
        <v>116</v>
      </c>
      <c r="D11115" s="183" t="s">
        <v>117</v>
      </c>
      <c r="E11115" s="184">
        <v>159</v>
      </c>
      <c r="F11115" s="184">
        <v>137</v>
      </c>
      <c r="G11115" s="185" t="s">
        <v>102</v>
      </c>
      <c r="H11115" s="185"/>
      <c r="I11115" s="184">
        <v>43.99</v>
      </c>
      <c r="J11115" s="184">
        <v>180.99</v>
      </c>
      <c r="K11115" s="185">
        <v>370</v>
      </c>
      <c r="L11115" s="185"/>
      <c r="M11115" s="186"/>
      <c r="N11115" s="61" t="s">
        <v>51</v>
      </c>
      <c r="P11115" s="175" t="s">
        <v>116</v>
      </c>
    </row>
    <row r="11116" spans="1:16" ht="17.25">
      <c r="A11116" s="183" t="s">
        <v>22071</v>
      </c>
      <c r="B11116" s="183" t="s">
        <v>22072</v>
      </c>
      <c r="C11116" s="183" t="s">
        <v>116</v>
      </c>
      <c r="D11116" s="183" t="s">
        <v>117</v>
      </c>
      <c r="E11116" s="184"/>
      <c r="F11116" s="184"/>
      <c r="G11116" s="185"/>
      <c r="H11116" s="185"/>
      <c r="I11116" s="184"/>
      <c r="J11116" s="184"/>
      <c r="K11116" s="185" t="s">
        <v>410</v>
      </c>
      <c r="L11116" s="185"/>
      <c r="M11116" s="186"/>
      <c r="N11116" s="61" t="s">
        <v>410</v>
      </c>
      <c r="P11116" s="175" t="s">
        <v>116</v>
      </c>
    </row>
    <row r="11117" spans="1:16" ht="17.25">
      <c r="A11117" s="183" t="s">
        <v>22073</v>
      </c>
      <c r="B11117" s="183" t="s">
        <v>22074</v>
      </c>
      <c r="C11117" s="183" t="s">
        <v>116</v>
      </c>
      <c r="D11117" s="183" t="s">
        <v>117</v>
      </c>
      <c r="E11117" s="184"/>
      <c r="F11117" s="184"/>
      <c r="G11117" s="185"/>
      <c r="H11117" s="185"/>
      <c r="I11117" s="184"/>
      <c r="J11117" s="184"/>
      <c r="K11117" s="185" t="s">
        <v>410</v>
      </c>
      <c r="L11117" s="185"/>
      <c r="M11117" s="186"/>
      <c r="N11117" s="61" t="s">
        <v>410</v>
      </c>
      <c r="P11117" s="175" t="s">
        <v>116</v>
      </c>
    </row>
    <row r="11118" spans="1:16" ht="17.25">
      <c r="A11118" s="183" t="s">
        <v>22075</v>
      </c>
      <c r="B11118" s="183" t="s">
        <v>22076</v>
      </c>
      <c r="C11118" s="183" t="s">
        <v>116</v>
      </c>
      <c r="D11118" s="183" t="s">
        <v>117</v>
      </c>
      <c r="E11118" s="184">
        <v>269</v>
      </c>
      <c r="F11118" s="184">
        <v>207</v>
      </c>
      <c r="G11118" s="185" t="s">
        <v>1652</v>
      </c>
      <c r="H11118" s="185"/>
      <c r="I11118" s="184">
        <v>137.27</v>
      </c>
      <c r="J11118" s="184">
        <v>344.27</v>
      </c>
      <c r="K11118" s="185">
        <v>50</v>
      </c>
      <c r="L11118" s="185" t="s">
        <v>57</v>
      </c>
      <c r="M11118" s="186" t="s">
        <v>2942</v>
      </c>
      <c r="N11118" s="61" t="s">
        <v>51</v>
      </c>
      <c r="P11118" s="175" t="s">
        <v>116</v>
      </c>
    </row>
    <row r="11119" spans="1:16" ht="17.25">
      <c r="A11119" s="183" t="s">
        <v>22077</v>
      </c>
      <c r="B11119" s="183" t="s">
        <v>22078</v>
      </c>
      <c r="C11119" s="183" t="s">
        <v>116</v>
      </c>
      <c r="D11119" s="183" t="s">
        <v>117</v>
      </c>
      <c r="E11119" s="184">
        <v>269</v>
      </c>
      <c r="F11119" s="184">
        <v>215</v>
      </c>
      <c r="G11119" s="185" t="s">
        <v>688</v>
      </c>
      <c r="H11119" s="185"/>
      <c r="I11119" s="184">
        <v>137.27</v>
      </c>
      <c r="J11119" s="184">
        <v>352.27</v>
      </c>
      <c r="K11119" s="185">
        <v>44</v>
      </c>
      <c r="L11119" s="185" t="s">
        <v>57</v>
      </c>
      <c r="M11119" s="186" t="s">
        <v>2942</v>
      </c>
      <c r="N11119" s="61" t="s">
        <v>51</v>
      </c>
      <c r="P11119" s="175" t="s">
        <v>116</v>
      </c>
    </row>
    <row r="11120" spans="1:16" ht="17.25">
      <c r="A11120" s="183" t="s">
        <v>22079</v>
      </c>
      <c r="B11120" s="183" t="s">
        <v>22080</v>
      </c>
      <c r="C11120" s="183" t="s">
        <v>116</v>
      </c>
      <c r="D11120" s="183" t="s">
        <v>117</v>
      </c>
      <c r="E11120" s="184">
        <v>249</v>
      </c>
      <c r="F11120" s="184">
        <v>190</v>
      </c>
      <c r="G11120" s="185" t="s">
        <v>1652</v>
      </c>
      <c r="H11120" s="185"/>
      <c r="I11120" s="184">
        <v>86</v>
      </c>
      <c r="J11120" s="184">
        <v>276</v>
      </c>
      <c r="K11120" s="185">
        <v>24</v>
      </c>
      <c r="L11120" s="185" t="s">
        <v>130</v>
      </c>
      <c r="M11120" s="186" t="s">
        <v>2942</v>
      </c>
      <c r="N11120" s="61" t="s">
        <v>51</v>
      </c>
      <c r="P11120" s="175" t="s">
        <v>116</v>
      </c>
    </row>
    <row r="11121" spans="1:16" ht="17.25">
      <c r="A11121" s="183" t="s">
        <v>22081</v>
      </c>
      <c r="B11121" s="183" t="s">
        <v>22082</v>
      </c>
      <c r="C11121" s="183" t="s">
        <v>116</v>
      </c>
      <c r="D11121" s="183" t="s">
        <v>117</v>
      </c>
      <c r="E11121" s="184">
        <v>249</v>
      </c>
      <c r="F11121" s="184">
        <v>190</v>
      </c>
      <c r="G11121" s="185" t="s">
        <v>1652</v>
      </c>
      <c r="H11121" s="185"/>
      <c r="I11121" s="184">
        <v>86</v>
      </c>
      <c r="J11121" s="184">
        <v>276</v>
      </c>
      <c r="K11121" s="185">
        <v>41</v>
      </c>
      <c r="L11121" s="185" t="s">
        <v>57</v>
      </c>
      <c r="M11121" s="186" t="s">
        <v>2942</v>
      </c>
      <c r="N11121" s="61" t="s">
        <v>51</v>
      </c>
      <c r="P11121" s="175" t="s">
        <v>116</v>
      </c>
    </row>
    <row r="11122" spans="1:16" ht="17.25">
      <c r="A11122" s="183" t="s">
        <v>22083</v>
      </c>
      <c r="B11122" s="183" t="s">
        <v>22084</v>
      </c>
      <c r="C11122" s="183" t="s">
        <v>116</v>
      </c>
      <c r="D11122" s="183" t="s">
        <v>117</v>
      </c>
      <c r="E11122" s="184"/>
      <c r="F11122" s="184"/>
      <c r="G11122" s="185"/>
      <c r="H11122" s="185"/>
      <c r="I11122" s="184"/>
      <c r="J11122" s="184"/>
      <c r="K11122" s="185" t="s">
        <v>410</v>
      </c>
      <c r="L11122" s="185"/>
      <c r="M11122" s="186"/>
      <c r="N11122" s="61" t="s">
        <v>410</v>
      </c>
      <c r="P11122" s="175" t="s">
        <v>116</v>
      </c>
    </row>
    <row r="11123" spans="1:16" ht="17.25">
      <c r="A11123" s="183" t="s">
        <v>22085</v>
      </c>
      <c r="B11123" s="183" t="s">
        <v>22086</v>
      </c>
      <c r="C11123" s="183" t="s">
        <v>116</v>
      </c>
      <c r="D11123" s="183" t="s">
        <v>117</v>
      </c>
      <c r="E11123" s="184"/>
      <c r="F11123" s="184"/>
      <c r="G11123" s="185"/>
      <c r="H11123" s="185"/>
      <c r="I11123" s="184"/>
      <c r="J11123" s="184"/>
      <c r="K11123" s="185" t="s">
        <v>410</v>
      </c>
      <c r="L11123" s="185"/>
      <c r="M11123" s="186"/>
      <c r="N11123" s="61" t="s">
        <v>410</v>
      </c>
      <c r="P11123" s="175" t="s">
        <v>116</v>
      </c>
    </row>
    <row r="11124" spans="1:16" ht="17.25">
      <c r="A11124" s="183" t="s">
        <v>22087</v>
      </c>
      <c r="B11124" s="183" t="s">
        <v>22088</v>
      </c>
      <c r="C11124" s="183" t="s">
        <v>116</v>
      </c>
      <c r="D11124" s="183" t="s">
        <v>117</v>
      </c>
      <c r="E11124" s="184"/>
      <c r="F11124" s="184"/>
      <c r="G11124" s="185"/>
      <c r="H11124" s="185"/>
      <c r="I11124" s="184"/>
      <c r="J11124" s="184"/>
      <c r="K11124" s="185" t="s">
        <v>410</v>
      </c>
      <c r="L11124" s="185"/>
      <c r="M11124" s="186"/>
      <c r="N11124" s="61" t="s">
        <v>410</v>
      </c>
      <c r="P11124" s="175" t="s">
        <v>116</v>
      </c>
    </row>
    <row r="11125" spans="1:16" ht="17.25">
      <c r="A11125" s="183" t="s">
        <v>22089</v>
      </c>
      <c r="B11125" s="183" t="s">
        <v>22090</v>
      </c>
      <c r="C11125" s="183" t="s">
        <v>116</v>
      </c>
      <c r="D11125" s="183" t="s">
        <v>117</v>
      </c>
      <c r="E11125" s="184"/>
      <c r="F11125" s="184"/>
      <c r="G11125" s="185"/>
      <c r="H11125" s="185"/>
      <c r="I11125" s="184"/>
      <c r="J11125" s="184"/>
      <c r="K11125" s="185" t="s">
        <v>410</v>
      </c>
      <c r="L11125" s="185"/>
      <c r="M11125" s="186"/>
      <c r="N11125" s="61" t="s">
        <v>410</v>
      </c>
      <c r="P11125" s="175" t="s">
        <v>116</v>
      </c>
    </row>
    <row r="11126" spans="1:16" ht="17.25">
      <c r="A11126" s="183" t="s">
        <v>22091</v>
      </c>
      <c r="B11126" s="183" t="s">
        <v>22092</v>
      </c>
      <c r="C11126" s="183" t="s">
        <v>116</v>
      </c>
      <c r="D11126" s="183" t="s">
        <v>117</v>
      </c>
      <c r="E11126" s="184"/>
      <c r="F11126" s="184"/>
      <c r="G11126" s="185"/>
      <c r="H11126" s="185"/>
      <c r="I11126" s="184"/>
      <c r="J11126" s="184"/>
      <c r="K11126" s="185" t="s">
        <v>410</v>
      </c>
      <c r="L11126" s="185"/>
      <c r="M11126" s="186"/>
      <c r="N11126" s="61" t="s">
        <v>410</v>
      </c>
      <c r="P11126" s="175" t="s">
        <v>116</v>
      </c>
    </row>
    <row r="11127" spans="1:16" ht="17.25">
      <c r="A11127" s="183" t="s">
        <v>22093</v>
      </c>
      <c r="B11127" s="183" t="s">
        <v>22094</v>
      </c>
      <c r="C11127" s="183" t="s">
        <v>116</v>
      </c>
      <c r="D11127" s="183" t="s">
        <v>117</v>
      </c>
      <c r="E11127" s="184"/>
      <c r="F11127" s="184"/>
      <c r="G11127" s="185"/>
      <c r="H11127" s="185"/>
      <c r="I11127" s="184"/>
      <c r="J11127" s="184"/>
      <c r="K11127" s="185" t="s">
        <v>410</v>
      </c>
      <c r="L11127" s="185"/>
      <c r="M11127" s="186"/>
      <c r="N11127" s="61" t="s">
        <v>410</v>
      </c>
      <c r="P11127" s="175" t="s">
        <v>116</v>
      </c>
    </row>
    <row r="11128" spans="1:16" ht="17.25">
      <c r="A11128" s="183" t="s">
        <v>22095</v>
      </c>
      <c r="B11128" s="183" t="s">
        <v>22096</v>
      </c>
      <c r="C11128" s="183" t="s">
        <v>116</v>
      </c>
      <c r="D11128" s="183" t="s">
        <v>117</v>
      </c>
      <c r="E11128" s="184"/>
      <c r="F11128" s="184"/>
      <c r="G11128" s="185"/>
      <c r="H11128" s="185"/>
      <c r="I11128" s="184"/>
      <c r="J11128" s="184"/>
      <c r="K11128" s="185" t="s">
        <v>410</v>
      </c>
      <c r="L11128" s="185"/>
      <c r="M11128" s="186"/>
      <c r="N11128" s="61" t="s">
        <v>410</v>
      </c>
      <c r="P11128" s="175" t="s">
        <v>116</v>
      </c>
    </row>
    <row r="11129" spans="1:16" ht="17.25">
      <c r="A11129" s="183" t="s">
        <v>22097</v>
      </c>
      <c r="B11129" s="183" t="s">
        <v>22098</v>
      </c>
      <c r="C11129" s="183" t="s">
        <v>116</v>
      </c>
      <c r="D11129" s="183" t="s">
        <v>117</v>
      </c>
      <c r="E11129" s="184"/>
      <c r="F11129" s="184"/>
      <c r="G11129" s="185"/>
      <c r="H11129" s="185"/>
      <c r="I11129" s="184"/>
      <c r="J11129" s="184"/>
      <c r="K11129" s="185" t="s">
        <v>410</v>
      </c>
      <c r="L11129" s="185"/>
      <c r="M11129" s="186"/>
      <c r="N11129" s="61" t="s">
        <v>410</v>
      </c>
      <c r="P11129" s="175" t="s">
        <v>116</v>
      </c>
    </row>
    <row r="11130" spans="1:16" ht="17.25">
      <c r="A11130" s="183" t="s">
        <v>22099</v>
      </c>
      <c r="B11130" s="183" t="s">
        <v>22100</v>
      </c>
      <c r="C11130" s="183" t="s">
        <v>116</v>
      </c>
      <c r="D11130" s="183" t="s">
        <v>117</v>
      </c>
      <c r="E11130" s="184"/>
      <c r="F11130" s="184"/>
      <c r="G11130" s="188"/>
      <c r="H11130" s="185"/>
      <c r="I11130" s="184"/>
      <c r="J11130" s="184"/>
      <c r="K11130" s="185" t="s">
        <v>410</v>
      </c>
      <c r="L11130" s="185"/>
      <c r="M11130" s="186"/>
      <c r="N11130" s="61" t="s">
        <v>410</v>
      </c>
      <c r="P11130" s="175" t="s">
        <v>116</v>
      </c>
    </row>
    <row r="11131" spans="1:16" ht="17.25">
      <c r="A11131" s="183" t="s">
        <v>22101</v>
      </c>
      <c r="B11131" s="183" t="s">
        <v>22102</v>
      </c>
      <c r="C11131" s="183" t="s">
        <v>116</v>
      </c>
      <c r="D11131" s="183" t="s">
        <v>117</v>
      </c>
      <c r="E11131" s="184"/>
      <c r="F11131" s="184"/>
      <c r="G11131" s="185"/>
      <c r="H11131" s="185"/>
      <c r="I11131" s="184"/>
      <c r="J11131" s="184"/>
      <c r="K11131" s="185" t="s">
        <v>410</v>
      </c>
      <c r="L11131" s="185"/>
      <c r="M11131" s="186"/>
      <c r="N11131" s="61" t="s">
        <v>410</v>
      </c>
      <c r="P11131" s="175" t="s">
        <v>116</v>
      </c>
    </row>
    <row r="11132" spans="1:16" ht="17.25">
      <c r="A11132" s="183" t="s">
        <v>22103</v>
      </c>
      <c r="B11132" s="183" t="s">
        <v>22104</v>
      </c>
      <c r="C11132" s="183" t="s">
        <v>116</v>
      </c>
      <c r="D11132" s="183" t="s">
        <v>117</v>
      </c>
      <c r="E11132" s="184"/>
      <c r="F11132" s="184"/>
      <c r="G11132" s="185"/>
      <c r="H11132" s="185"/>
      <c r="I11132" s="184"/>
      <c r="J11132" s="184"/>
      <c r="K11132" s="185" t="s">
        <v>410</v>
      </c>
      <c r="L11132" s="185"/>
      <c r="M11132" s="186"/>
      <c r="N11132" s="61" t="s">
        <v>410</v>
      </c>
      <c r="P11132" s="175" t="s">
        <v>116</v>
      </c>
    </row>
    <row r="11133" spans="1:16" ht="17.25">
      <c r="A11133" s="183" t="s">
        <v>22105</v>
      </c>
      <c r="B11133" s="183" t="s">
        <v>22106</v>
      </c>
      <c r="C11133" s="183" t="s">
        <v>116</v>
      </c>
      <c r="D11133" s="183" t="s">
        <v>117</v>
      </c>
      <c r="E11133" s="184"/>
      <c r="F11133" s="184"/>
      <c r="G11133" s="188"/>
      <c r="H11133" s="185"/>
      <c r="I11133" s="184"/>
      <c r="J11133" s="184"/>
      <c r="K11133" s="185" t="s">
        <v>410</v>
      </c>
      <c r="L11133" s="185"/>
      <c r="M11133" s="186"/>
      <c r="N11133" s="61" t="s">
        <v>410</v>
      </c>
      <c r="P11133" s="175" t="s">
        <v>116</v>
      </c>
    </row>
    <row r="11134" spans="1:16" ht="17.25">
      <c r="A11134" s="183" t="s">
        <v>22107</v>
      </c>
      <c r="B11134" s="183" t="s">
        <v>22108</v>
      </c>
      <c r="C11134" s="183" t="s">
        <v>116</v>
      </c>
      <c r="D11134" s="183" t="s">
        <v>117</v>
      </c>
      <c r="E11134" s="184"/>
      <c r="F11134" s="184"/>
      <c r="G11134" s="185"/>
      <c r="H11134" s="185"/>
      <c r="I11134" s="184"/>
      <c r="J11134" s="184"/>
      <c r="K11134" s="185" t="s">
        <v>410</v>
      </c>
      <c r="L11134" s="185"/>
      <c r="M11134" s="186"/>
      <c r="N11134" s="61" t="s">
        <v>410</v>
      </c>
      <c r="P11134" s="175" t="s">
        <v>116</v>
      </c>
    </row>
    <row r="11135" spans="1:16" ht="17.25">
      <c r="A11135" s="183" t="s">
        <v>22109</v>
      </c>
      <c r="B11135" s="183" t="s">
        <v>22110</v>
      </c>
      <c r="C11135" s="183" t="s">
        <v>116</v>
      </c>
      <c r="D11135" s="183" t="s">
        <v>117</v>
      </c>
      <c r="E11135" s="184"/>
      <c r="F11135" s="184"/>
      <c r="G11135" s="185"/>
      <c r="H11135" s="185"/>
      <c r="I11135" s="184"/>
      <c r="J11135" s="184"/>
      <c r="K11135" s="185" t="s">
        <v>410</v>
      </c>
      <c r="L11135" s="185"/>
      <c r="M11135" s="186"/>
      <c r="N11135" s="61" t="s">
        <v>410</v>
      </c>
      <c r="P11135" s="175" t="s">
        <v>116</v>
      </c>
    </row>
    <row r="11136" spans="1:16" ht="17.25">
      <c r="A11136" s="183" t="s">
        <v>22111</v>
      </c>
      <c r="B11136" s="183" t="s">
        <v>22112</v>
      </c>
      <c r="C11136" s="183" t="s">
        <v>116</v>
      </c>
      <c r="D11136" s="183" t="s">
        <v>117</v>
      </c>
      <c r="E11136" s="184"/>
      <c r="F11136" s="184"/>
      <c r="G11136" s="185"/>
      <c r="H11136" s="185"/>
      <c r="I11136" s="184"/>
      <c r="J11136" s="184"/>
      <c r="K11136" s="185" t="s">
        <v>410</v>
      </c>
      <c r="L11136" s="185"/>
      <c r="M11136" s="186"/>
      <c r="N11136" s="61" t="s">
        <v>410</v>
      </c>
      <c r="P11136" s="175" t="s">
        <v>116</v>
      </c>
    </row>
    <row r="11137" spans="1:16" ht="17.25">
      <c r="A11137" s="183" t="s">
        <v>22113</v>
      </c>
      <c r="B11137" s="183" t="s">
        <v>22114</v>
      </c>
      <c r="C11137" s="183" t="s">
        <v>116</v>
      </c>
      <c r="D11137" s="183" t="s">
        <v>117</v>
      </c>
      <c r="E11137" s="184"/>
      <c r="F11137" s="184"/>
      <c r="G11137" s="188"/>
      <c r="H11137" s="185"/>
      <c r="I11137" s="184"/>
      <c r="J11137" s="184"/>
      <c r="K11137" s="185" t="s">
        <v>410</v>
      </c>
      <c r="L11137" s="185"/>
      <c r="M11137" s="186"/>
      <c r="N11137" s="61" t="s">
        <v>410</v>
      </c>
      <c r="P11137" s="175" t="s">
        <v>116</v>
      </c>
    </row>
    <row r="11138" spans="1:16" ht="17.25">
      <c r="A11138" s="183" t="s">
        <v>22115</v>
      </c>
      <c r="B11138" s="183" t="s">
        <v>22116</v>
      </c>
      <c r="C11138" s="183" t="s">
        <v>116</v>
      </c>
      <c r="D11138" s="183" t="s">
        <v>117</v>
      </c>
      <c r="E11138" s="184"/>
      <c r="F11138" s="184"/>
      <c r="G11138" s="185"/>
      <c r="H11138" s="185"/>
      <c r="I11138" s="184"/>
      <c r="J11138" s="184"/>
      <c r="K11138" s="185" t="s">
        <v>410</v>
      </c>
      <c r="L11138" s="185"/>
      <c r="M11138" s="186"/>
      <c r="N11138" s="61" t="s">
        <v>410</v>
      </c>
      <c r="P11138" s="175" t="s">
        <v>116</v>
      </c>
    </row>
    <row r="11139" spans="1:16" ht="17.25">
      <c r="A11139" s="183" t="s">
        <v>22117</v>
      </c>
      <c r="B11139" s="183" t="s">
        <v>22118</v>
      </c>
      <c r="C11139" s="183" t="s">
        <v>116</v>
      </c>
      <c r="D11139" s="183" t="s">
        <v>117</v>
      </c>
      <c r="E11139" s="184"/>
      <c r="F11139" s="184"/>
      <c r="G11139" s="185"/>
      <c r="H11139" s="185"/>
      <c r="I11139" s="184"/>
      <c r="J11139" s="184"/>
      <c r="K11139" s="185" t="s">
        <v>410</v>
      </c>
      <c r="L11139" s="185"/>
      <c r="M11139" s="186"/>
      <c r="N11139" s="61" t="s">
        <v>410</v>
      </c>
      <c r="P11139" s="175" t="s">
        <v>116</v>
      </c>
    </row>
    <row r="11140" spans="1:16" ht="17.25">
      <c r="A11140" s="183" t="s">
        <v>22119</v>
      </c>
      <c r="B11140" s="183" t="s">
        <v>22120</v>
      </c>
      <c r="C11140" s="183" t="s">
        <v>116</v>
      </c>
      <c r="D11140" s="183" t="s">
        <v>117</v>
      </c>
      <c r="E11140" s="184"/>
      <c r="F11140" s="184"/>
      <c r="G11140" s="185"/>
      <c r="H11140" s="185"/>
      <c r="I11140" s="184"/>
      <c r="J11140" s="184"/>
      <c r="K11140" s="185" t="s">
        <v>410</v>
      </c>
      <c r="L11140" s="185"/>
      <c r="M11140" s="186"/>
      <c r="N11140" s="61" t="s">
        <v>410</v>
      </c>
      <c r="P11140" s="175" t="s">
        <v>116</v>
      </c>
    </row>
    <row r="11141" spans="1:16" ht="17.25">
      <c r="A11141" s="183" t="s">
        <v>22121</v>
      </c>
      <c r="B11141" s="183" t="s">
        <v>22122</v>
      </c>
      <c r="C11141" s="183" t="s">
        <v>116</v>
      </c>
      <c r="D11141" s="183" t="s">
        <v>117</v>
      </c>
      <c r="E11141" s="184"/>
      <c r="F11141" s="184"/>
      <c r="G11141" s="185"/>
      <c r="H11141" s="185"/>
      <c r="I11141" s="184"/>
      <c r="J11141" s="184"/>
      <c r="K11141" s="185" t="s">
        <v>410</v>
      </c>
      <c r="L11141" s="185"/>
      <c r="M11141" s="186"/>
      <c r="N11141" s="61" t="s">
        <v>410</v>
      </c>
      <c r="P11141" s="175" t="s">
        <v>116</v>
      </c>
    </row>
    <row r="11142" spans="1:16" ht="17.25">
      <c r="A11142" s="183" t="s">
        <v>22123</v>
      </c>
      <c r="B11142" s="183" t="s">
        <v>22124</v>
      </c>
      <c r="C11142" s="183" t="s">
        <v>116</v>
      </c>
      <c r="D11142" s="183" t="s">
        <v>117</v>
      </c>
      <c r="E11142" s="184"/>
      <c r="F11142" s="184"/>
      <c r="G11142" s="185"/>
      <c r="H11142" s="185"/>
      <c r="I11142" s="184"/>
      <c r="J11142" s="184"/>
      <c r="K11142" s="185" t="s">
        <v>410</v>
      </c>
      <c r="L11142" s="185"/>
      <c r="M11142" s="186"/>
      <c r="N11142" s="61" t="s">
        <v>410</v>
      </c>
      <c r="P11142" s="175" t="s">
        <v>116</v>
      </c>
    </row>
    <row r="11143" spans="1:16" ht="17.25">
      <c r="A11143" s="183" t="s">
        <v>22125</v>
      </c>
      <c r="B11143" s="183" t="s">
        <v>22126</v>
      </c>
      <c r="C11143" s="183" t="s">
        <v>116</v>
      </c>
      <c r="D11143" s="183" t="s">
        <v>117</v>
      </c>
      <c r="E11143" s="184"/>
      <c r="F11143" s="184"/>
      <c r="G11143" s="185"/>
      <c r="H11143" s="185"/>
      <c r="I11143" s="184"/>
      <c r="J11143" s="184"/>
      <c r="K11143" s="183" t="s">
        <v>410</v>
      </c>
      <c r="L11143" s="183"/>
      <c r="M11143" s="186"/>
      <c r="N11143" s="61" t="s">
        <v>410</v>
      </c>
      <c r="P11143" s="175" t="s">
        <v>116</v>
      </c>
    </row>
    <row r="11144" spans="1:16" ht="17.25">
      <c r="A11144" s="183" t="s">
        <v>22127</v>
      </c>
      <c r="B11144" s="183" t="s">
        <v>22128</v>
      </c>
      <c r="C11144" s="183" t="s">
        <v>116</v>
      </c>
      <c r="D11144" s="183" t="s">
        <v>117</v>
      </c>
      <c r="E11144" s="184">
        <v>189</v>
      </c>
      <c r="F11144" s="184">
        <v>164</v>
      </c>
      <c r="G11144" s="185" t="s">
        <v>102</v>
      </c>
      <c r="H11144" s="185"/>
      <c r="I11144" s="184">
        <v>46.77</v>
      </c>
      <c r="J11144" s="184">
        <v>210.77</v>
      </c>
      <c r="K11144" s="185">
        <v>51</v>
      </c>
      <c r="L11144" s="185"/>
      <c r="M11144" s="186"/>
      <c r="N11144" s="61" t="s">
        <v>51</v>
      </c>
      <c r="P11144" s="175" t="s">
        <v>116</v>
      </c>
    </row>
    <row r="11145" spans="1:16" ht="17.25">
      <c r="A11145" s="183" t="s">
        <v>22129</v>
      </c>
      <c r="B11145" s="183" t="s">
        <v>7790</v>
      </c>
      <c r="C11145" s="183" t="s">
        <v>116</v>
      </c>
      <c r="D11145" s="183" t="s">
        <v>117</v>
      </c>
      <c r="E11145" s="184"/>
      <c r="F11145" s="184"/>
      <c r="G11145" s="185"/>
      <c r="H11145" s="185"/>
      <c r="I11145" s="184"/>
      <c r="J11145" s="184"/>
      <c r="K11145" s="185" t="s">
        <v>410</v>
      </c>
      <c r="L11145" s="185"/>
      <c r="M11145" s="186"/>
      <c r="N11145" s="61" t="s">
        <v>410</v>
      </c>
      <c r="P11145" s="175" t="s">
        <v>116</v>
      </c>
    </row>
    <row r="11146" spans="1:16" ht="17.25">
      <c r="A11146" s="183" t="s">
        <v>22130</v>
      </c>
      <c r="B11146" s="183" t="s">
        <v>7792</v>
      </c>
      <c r="C11146" s="183" t="s">
        <v>116</v>
      </c>
      <c r="D11146" s="183" t="s">
        <v>117</v>
      </c>
      <c r="E11146" s="184"/>
      <c r="F11146" s="184"/>
      <c r="G11146" s="185"/>
      <c r="H11146" s="185"/>
      <c r="I11146" s="184"/>
      <c r="J11146" s="184"/>
      <c r="K11146" s="185" t="s">
        <v>410</v>
      </c>
      <c r="L11146" s="185"/>
      <c r="M11146" s="186"/>
      <c r="N11146" s="61" t="s">
        <v>410</v>
      </c>
      <c r="P11146" s="175" t="s">
        <v>116</v>
      </c>
    </row>
    <row r="11147" spans="1:16" ht="17.25">
      <c r="A11147" s="183" t="s">
        <v>22131</v>
      </c>
      <c r="B11147" s="183" t="s">
        <v>22132</v>
      </c>
      <c r="C11147" s="183" t="s">
        <v>116</v>
      </c>
      <c r="D11147" s="183" t="s">
        <v>117</v>
      </c>
      <c r="E11147" s="184">
        <v>265</v>
      </c>
      <c r="F11147" s="184">
        <v>250</v>
      </c>
      <c r="G11147" s="185" t="s">
        <v>194</v>
      </c>
      <c r="H11147" s="185"/>
      <c r="I11147" s="184">
        <v>126.84</v>
      </c>
      <c r="J11147" s="184">
        <v>376.84</v>
      </c>
      <c r="K11147" s="185">
        <v>2</v>
      </c>
      <c r="L11147" s="185"/>
      <c r="M11147" s="186"/>
      <c r="N11147" s="61" t="s">
        <v>51</v>
      </c>
      <c r="P11147" s="175" t="s">
        <v>116</v>
      </c>
    </row>
    <row r="11148" spans="1:16" ht="17.25">
      <c r="A11148" s="183" t="s">
        <v>22133</v>
      </c>
      <c r="B11148" s="183" t="s">
        <v>22134</v>
      </c>
      <c r="C11148" s="183" t="s">
        <v>116</v>
      </c>
      <c r="D11148" s="183" t="s">
        <v>117</v>
      </c>
      <c r="E11148" s="184"/>
      <c r="F11148" s="184"/>
      <c r="G11148" s="185"/>
      <c r="H11148" s="185"/>
      <c r="I11148" s="184"/>
      <c r="J11148" s="184"/>
      <c r="K11148" s="185" t="s">
        <v>410</v>
      </c>
      <c r="L11148" s="185"/>
      <c r="M11148" s="186"/>
      <c r="N11148" s="61" t="s">
        <v>410</v>
      </c>
      <c r="P11148" s="175" t="s">
        <v>116</v>
      </c>
    </row>
    <row r="11149" spans="1:16" ht="17.25">
      <c r="A11149" s="183" t="s">
        <v>22135</v>
      </c>
      <c r="B11149" s="183" t="s">
        <v>22136</v>
      </c>
      <c r="C11149" s="183" t="s">
        <v>116</v>
      </c>
      <c r="D11149" s="183" t="s">
        <v>117</v>
      </c>
      <c r="E11149" s="184"/>
      <c r="F11149" s="184"/>
      <c r="G11149" s="185"/>
      <c r="H11149" s="185"/>
      <c r="I11149" s="184"/>
      <c r="J11149" s="184"/>
      <c r="K11149" s="185" t="s">
        <v>410</v>
      </c>
      <c r="L11149" s="185"/>
      <c r="M11149" s="186"/>
      <c r="N11149" s="61" t="s">
        <v>410</v>
      </c>
      <c r="P11149" s="175" t="s">
        <v>116</v>
      </c>
    </row>
    <row r="11150" spans="1:16" ht="17.25">
      <c r="A11150" s="183" t="s">
        <v>22137</v>
      </c>
      <c r="B11150" s="183" t="s">
        <v>22138</v>
      </c>
      <c r="C11150" s="183" t="s">
        <v>116</v>
      </c>
      <c r="D11150" s="183" t="s">
        <v>117</v>
      </c>
      <c r="E11150" s="184"/>
      <c r="F11150" s="184"/>
      <c r="G11150" s="185"/>
      <c r="H11150" s="185"/>
      <c r="I11150" s="184"/>
      <c r="J11150" s="184"/>
      <c r="K11150" s="185" t="s">
        <v>410</v>
      </c>
      <c r="L11150" s="185"/>
      <c r="M11150" s="186"/>
      <c r="N11150" s="61" t="s">
        <v>410</v>
      </c>
      <c r="P11150" s="175" t="s">
        <v>116</v>
      </c>
    </row>
    <row r="11151" spans="1:16" ht="17.25">
      <c r="A11151" s="183" t="s">
        <v>22139</v>
      </c>
      <c r="B11151" s="183" t="s">
        <v>22140</v>
      </c>
      <c r="C11151" s="183" t="s">
        <v>116</v>
      </c>
      <c r="D11151" s="183" t="s">
        <v>117</v>
      </c>
      <c r="E11151" s="184"/>
      <c r="F11151" s="184"/>
      <c r="G11151" s="185"/>
      <c r="H11151" s="185"/>
      <c r="I11151" s="184"/>
      <c r="J11151" s="184"/>
      <c r="K11151" s="185" t="s">
        <v>410</v>
      </c>
      <c r="L11151" s="185"/>
      <c r="M11151" s="186"/>
      <c r="N11151" s="61" t="s">
        <v>410</v>
      </c>
      <c r="P11151" s="175" t="s">
        <v>116</v>
      </c>
    </row>
    <row r="11152" spans="1:16" ht="17.25">
      <c r="A11152" s="183" t="s">
        <v>22141</v>
      </c>
      <c r="B11152" s="183" t="s">
        <v>22142</v>
      </c>
      <c r="C11152" s="183" t="s">
        <v>116</v>
      </c>
      <c r="D11152" s="183" t="s">
        <v>117</v>
      </c>
      <c r="E11152" s="184"/>
      <c r="F11152" s="184"/>
      <c r="G11152" s="185"/>
      <c r="H11152" s="185"/>
      <c r="I11152" s="184"/>
      <c r="J11152" s="184"/>
      <c r="K11152" s="185" t="s">
        <v>410</v>
      </c>
      <c r="L11152" s="185"/>
      <c r="M11152" s="186"/>
      <c r="N11152" s="61" t="s">
        <v>410</v>
      </c>
      <c r="P11152" s="175" t="s">
        <v>116</v>
      </c>
    </row>
    <row r="11153" spans="1:16" ht="17.25">
      <c r="A11153" s="183" t="s">
        <v>22143</v>
      </c>
      <c r="B11153" s="183" t="s">
        <v>22144</v>
      </c>
      <c r="C11153" s="183" t="s">
        <v>116</v>
      </c>
      <c r="D11153" s="183" t="s">
        <v>117</v>
      </c>
      <c r="E11153" s="184"/>
      <c r="F11153" s="184"/>
      <c r="G11153" s="185"/>
      <c r="H11153" s="185"/>
      <c r="I11153" s="184"/>
      <c r="J11153" s="184"/>
      <c r="K11153" s="185" t="s">
        <v>410</v>
      </c>
      <c r="L11153" s="185"/>
      <c r="M11153" s="186"/>
      <c r="N11153" s="61" t="s">
        <v>410</v>
      </c>
      <c r="P11153" s="175" t="s">
        <v>116</v>
      </c>
    </row>
    <row r="11154" spans="1:16" ht="17.25">
      <c r="A11154" s="183" t="s">
        <v>22145</v>
      </c>
      <c r="B11154" s="183" t="s">
        <v>22146</v>
      </c>
      <c r="C11154" s="183" t="s">
        <v>116</v>
      </c>
      <c r="D11154" s="183" t="s">
        <v>117</v>
      </c>
      <c r="E11154" s="184"/>
      <c r="F11154" s="184"/>
      <c r="G11154" s="185"/>
      <c r="H11154" s="185"/>
      <c r="I11154" s="184"/>
      <c r="J11154" s="184"/>
      <c r="K11154" s="185" t="s">
        <v>410</v>
      </c>
      <c r="L11154" s="185"/>
      <c r="M11154" s="186"/>
      <c r="N11154" s="61" t="s">
        <v>410</v>
      </c>
      <c r="P11154" s="175" t="s">
        <v>116</v>
      </c>
    </row>
    <row r="11155" spans="1:16" ht="17.25">
      <c r="A11155" s="183" t="s">
        <v>22147</v>
      </c>
      <c r="B11155" s="183" t="s">
        <v>22148</v>
      </c>
      <c r="C11155" s="183" t="s">
        <v>116</v>
      </c>
      <c r="D11155" s="183" t="s">
        <v>117</v>
      </c>
      <c r="E11155" s="184"/>
      <c r="F11155" s="184"/>
      <c r="G11155" s="185"/>
      <c r="H11155" s="185"/>
      <c r="I11155" s="184"/>
      <c r="J11155" s="184"/>
      <c r="K11155" s="185" t="s">
        <v>410</v>
      </c>
      <c r="L11155" s="185"/>
      <c r="M11155" s="186"/>
      <c r="N11155" s="61" t="s">
        <v>410</v>
      </c>
      <c r="P11155" s="175" t="s">
        <v>116</v>
      </c>
    </row>
    <row r="11156" spans="1:16" ht="17.25">
      <c r="A11156" s="183" t="s">
        <v>22149</v>
      </c>
      <c r="B11156" s="183" t="s">
        <v>22150</v>
      </c>
      <c r="C11156" s="183" t="s">
        <v>116</v>
      </c>
      <c r="D11156" s="183" t="s">
        <v>117</v>
      </c>
      <c r="E11156" s="184"/>
      <c r="F11156" s="184"/>
      <c r="G11156" s="185"/>
      <c r="H11156" s="185"/>
      <c r="I11156" s="184"/>
      <c r="J11156" s="184"/>
      <c r="K11156" s="185" t="s">
        <v>410</v>
      </c>
      <c r="L11156" s="185"/>
      <c r="M11156" s="186"/>
      <c r="N11156" s="61" t="s">
        <v>410</v>
      </c>
      <c r="P11156" s="175" t="s">
        <v>116</v>
      </c>
    </row>
    <row r="11157" spans="1:16" ht="17.25">
      <c r="A11157" s="183" t="s">
        <v>22151</v>
      </c>
      <c r="B11157" s="183" t="s">
        <v>22152</v>
      </c>
      <c r="C11157" s="183" t="s">
        <v>1644</v>
      </c>
      <c r="D11157" s="183" t="s">
        <v>1645</v>
      </c>
      <c r="E11157" s="184">
        <v>149</v>
      </c>
      <c r="F11157" s="184">
        <v>131.12</v>
      </c>
      <c r="G11157" s="185" t="s">
        <v>263</v>
      </c>
      <c r="H11157" s="185" t="s">
        <v>689</v>
      </c>
      <c r="I11157" s="184">
        <v>39.69</v>
      </c>
      <c r="J11157" s="184">
        <v>170.81</v>
      </c>
      <c r="K11157" s="185">
        <v>90</v>
      </c>
      <c r="L11157" s="185" t="s">
        <v>57</v>
      </c>
      <c r="M11157" s="186" t="s">
        <v>1580</v>
      </c>
      <c r="N11157" s="61" t="s">
        <v>51</v>
      </c>
      <c r="P11157" s="175" t="s">
        <v>1644</v>
      </c>
    </row>
    <row r="11158" spans="1:16" ht="17.25">
      <c r="A11158" s="183" t="s">
        <v>22153</v>
      </c>
      <c r="B11158" s="183" t="s">
        <v>22154</v>
      </c>
      <c r="C11158" s="183" t="s">
        <v>1644</v>
      </c>
      <c r="D11158" s="183" t="s">
        <v>1645</v>
      </c>
      <c r="E11158" s="184">
        <v>148</v>
      </c>
      <c r="F11158" s="184">
        <v>130.24</v>
      </c>
      <c r="G11158" s="185" t="s">
        <v>263</v>
      </c>
      <c r="H11158" s="185" t="s">
        <v>689</v>
      </c>
      <c r="I11158" s="184">
        <v>40.26</v>
      </c>
      <c r="J11158" s="184">
        <v>170.5</v>
      </c>
      <c r="K11158" s="185">
        <v>72</v>
      </c>
      <c r="L11158" s="185"/>
      <c r="M11158" s="186"/>
      <c r="N11158" s="61" t="s">
        <v>51</v>
      </c>
      <c r="P11158" s="175" t="s">
        <v>1644</v>
      </c>
    </row>
    <row r="11159" spans="1:16" ht="17.25">
      <c r="A11159" s="183" t="s">
        <v>22155</v>
      </c>
      <c r="B11159" s="183" t="s">
        <v>22156</v>
      </c>
      <c r="C11159" s="183" t="s">
        <v>1644</v>
      </c>
      <c r="D11159" s="183" t="s">
        <v>1645</v>
      </c>
      <c r="E11159" s="184">
        <v>148</v>
      </c>
      <c r="F11159" s="184">
        <v>130.24</v>
      </c>
      <c r="G11159" s="185" t="s">
        <v>263</v>
      </c>
      <c r="H11159" s="185" t="s">
        <v>689</v>
      </c>
      <c r="I11159" s="184">
        <v>40.26</v>
      </c>
      <c r="J11159" s="184">
        <v>170.5</v>
      </c>
      <c r="K11159" s="185">
        <v>61</v>
      </c>
      <c r="L11159" s="185"/>
      <c r="M11159" s="186"/>
      <c r="N11159" s="61" t="s">
        <v>51</v>
      </c>
      <c r="P11159" s="175" t="s">
        <v>1644</v>
      </c>
    </row>
    <row r="11160" spans="1:16" ht="17.25">
      <c r="A11160" s="183" t="s">
        <v>22157</v>
      </c>
      <c r="B11160" s="183" t="s">
        <v>22158</v>
      </c>
      <c r="C11160" s="183" t="s">
        <v>1644</v>
      </c>
      <c r="D11160" s="183" t="s">
        <v>1645</v>
      </c>
      <c r="E11160" s="184">
        <v>149</v>
      </c>
      <c r="F11160" s="184">
        <v>131.12</v>
      </c>
      <c r="G11160" s="185" t="s">
        <v>263</v>
      </c>
      <c r="H11160" s="185" t="s">
        <v>689</v>
      </c>
      <c r="I11160" s="184">
        <v>39.69</v>
      </c>
      <c r="J11160" s="184">
        <v>170.81</v>
      </c>
      <c r="K11160" s="185">
        <v>135</v>
      </c>
      <c r="L11160" s="185" t="s">
        <v>57</v>
      </c>
      <c r="M11160" s="186" t="s">
        <v>1580</v>
      </c>
      <c r="N11160" s="61" t="s">
        <v>51</v>
      </c>
      <c r="P11160" s="175" t="s">
        <v>1644</v>
      </c>
    </row>
    <row r="11161" spans="1:16" ht="17.25">
      <c r="A11161" s="183" t="s">
        <v>22159</v>
      </c>
      <c r="B11161" s="183" t="s">
        <v>22160</v>
      </c>
      <c r="C11161" s="183" t="s">
        <v>49</v>
      </c>
      <c r="D11161" s="183" t="s">
        <v>50</v>
      </c>
      <c r="E11161" s="184">
        <v>253</v>
      </c>
      <c r="F11161" s="184">
        <v>220</v>
      </c>
      <c r="G11161" s="185" t="s">
        <v>102</v>
      </c>
      <c r="H11161" s="185"/>
      <c r="I11161" s="184">
        <v>88.5</v>
      </c>
      <c r="J11161" s="184">
        <v>308.5</v>
      </c>
      <c r="K11161" s="185">
        <v>117</v>
      </c>
      <c r="L11161" s="185"/>
      <c r="M11161" s="186"/>
      <c r="N11161" s="61" t="s">
        <v>51</v>
      </c>
      <c r="P11161" s="175" t="s">
        <v>49</v>
      </c>
    </row>
    <row r="11162" spans="1:16" ht="17.25">
      <c r="A11162" s="183" t="s">
        <v>22161</v>
      </c>
      <c r="B11162" s="183" t="s">
        <v>22162</v>
      </c>
      <c r="C11162" s="183" t="s">
        <v>49</v>
      </c>
      <c r="D11162" s="183" t="s">
        <v>50</v>
      </c>
      <c r="E11162" s="184">
        <v>253</v>
      </c>
      <c r="F11162" s="184">
        <v>220</v>
      </c>
      <c r="G11162" s="185" t="s">
        <v>102</v>
      </c>
      <c r="H11162" s="185"/>
      <c r="I11162" s="184">
        <v>88.5</v>
      </c>
      <c r="J11162" s="184">
        <v>308.5</v>
      </c>
      <c r="K11162" s="185">
        <v>78</v>
      </c>
      <c r="L11162" s="185"/>
      <c r="M11162" s="186"/>
      <c r="N11162" s="61" t="s">
        <v>51</v>
      </c>
      <c r="P11162" s="175" t="s">
        <v>49</v>
      </c>
    </row>
    <row r="11163" spans="1:16" ht="17.25">
      <c r="A11163" s="183" t="s">
        <v>22163</v>
      </c>
      <c r="B11163" s="183" t="s">
        <v>22164</v>
      </c>
      <c r="C11163" s="183" t="s">
        <v>991</v>
      </c>
      <c r="D11163" s="183" t="s">
        <v>992</v>
      </c>
      <c r="E11163" s="184"/>
      <c r="F11163" s="184"/>
      <c r="G11163" s="185"/>
      <c r="H11163" s="185"/>
      <c r="I11163" s="184"/>
      <c r="J11163" s="184"/>
      <c r="K11163" s="185" t="s">
        <v>410</v>
      </c>
      <c r="L11163" s="185"/>
      <c r="M11163" s="186"/>
      <c r="N11163" s="61" t="s">
        <v>410</v>
      </c>
      <c r="P11163" s="175" t="s">
        <v>991</v>
      </c>
    </row>
    <row r="11164" spans="1:16" ht="17.25">
      <c r="A11164" s="183" t="s">
        <v>22165</v>
      </c>
      <c r="B11164" s="183" t="s">
        <v>22164</v>
      </c>
      <c r="C11164" s="183" t="s">
        <v>991</v>
      </c>
      <c r="D11164" s="183" t="s">
        <v>992</v>
      </c>
      <c r="E11164" s="184"/>
      <c r="F11164" s="184"/>
      <c r="G11164" s="185"/>
      <c r="H11164" s="185"/>
      <c r="I11164" s="184"/>
      <c r="J11164" s="184"/>
      <c r="K11164" s="185" t="s">
        <v>410</v>
      </c>
      <c r="L11164" s="185"/>
      <c r="M11164" s="186"/>
      <c r="N11164" s="61" t="s">
        <v>410</v>
      </c>
      <c r="P11164" s="175" t="s">
        <v>991</v>
      </c>
    </row>
    <row r="11165" spans="1:16" ht="17.25">
      <c r="A11165" s="183" t="s">
        <v>22166</v>
      </c>
      <c r="B11165" s="183" t="s">
        <v>22164</v>
      </c>
      <c r="C11165" s="183" t="s">
        <v>991</v>
      </c>
      <c r="D11165" s="183" t="s">
        <v>992</v>
      </c>
      <c r="E11165" s="184"/>
      <c r="F11165" s="184"/>
      <c r="G11165" s="185"/>
      <c r="H11165" s="185"/>
      <c r="I11165" s="184"/>
      <c r="J11165" s="184"/>
      <c r="K11165" s="185" t="s">
        <v>410</v>
      </c>
      <c r="L11165" s="185"/>
      <c r="M11165" s="186"/>
      <c r="N11165" s="61" t="s">
        <v>410</v>
      </c>
      <c r="P11165" s="175" t="s">
        <v>991</v>
      </c>
    </row>
    <row r="11166" spans="1:16" ht="17.25">
      <c r="A11166" s="183" t="s">
        <v>22167</v>
      </c>
      <c r="B11166" s="183" t="s">
        <v>22168</v>
      </c>
      <c r="C11166" s="183" t="s">
        <v>991</v>
      </c>
      <c r="D11166" s="183" t="s">
        <v>992</v>
      </c>
      <c r="E11166" s="184"/>
      <c r="F11166" s="184"/>
      <c r="G11166" s="185"/>
      <c r="H11166" s="185"/>
      <c r="I11166" s="184"/>
      <c r="J11166" s="184"/>
      <c r="K11166" s="185" t="s">
        <v>410</v>
      </c>
      <c r="L11166" s="185"/>
      <c r="M11166" s="186"/>
      <c r="N11166" s="61" t="s">
        <v>410</v>
      </c>
      <c r="P11166" s="175" t="s">
        <v>991</v>
      </c>
    </row>
    <row r="11167" spans="1:16" ht="17.25">
      <c r="A11167" s="183" t="s">
        <v>22169</v>
      </c>
      <c r="B11167" s="183" t="s">
        <v>22168</v>
      </c>
      <c r="C11167" s="183" t="s">
        <v>991</v>
      </c>
      <c r="D11167" s="183" t="s">
        <v>992</v>
      </c>
      <c r="E11167" s="184"/>
      <c r="F11167" s="184"/>
      <c r="G11167" s="185"/>
      <c r="H11167" s="185"/>
      <c r="I11167" s="184"/>
      <c r="J11167" s="184"/>
      <c r="K11167" s="185" t="s">
        <v>410</v>
      </c>
      <c r="L11167" s="185"/>
      <c r="M11167" s="186"/>
      <c r="N11167" s="61" t="s">
        <v>410</v>
      </c>
      <c r="P11167" s="175" t="s">
        <v>991</v>
      </c>
    </row>
    <row r="11168" spans="1:16" ht="17.25">
      <c r="A11168" s="183" t="s">
        <v>22170</v>
      </c>
      <c r="B11168" s="183" t="s">
        <v>22168</v>
      </c>
      <c r="C11168" s="183" t="s">
        <v>991</v>
      </c>
      <c r="D11168" s="183" t="s">
        <v>992</v>
      </c>
      <c r="E11168" s="184"/>
      <c r="F11168" s="184"/>
      <c r="G11168" s="185"/>
      <c r="H11168" s="185"/>
      <c r="I11168" s="184"/>
      <c r="J11168" s="184"/>
      <c r="K11168" s="185" t="s">
        <v>410</v>
      </c>
      <c r="L11168" s="185"/>
      <c r="M11168" s="186"/>
      <c r="N11168" s="61" t="s">
        <v>410</v>
      </c>
      <c r="P11168" s="175" t="s">
        <v>991</v>
      </c>
    </row>
    <row r="11169" spans="1:16" ht="17.25">
      <c r="A11169" s="183" t="s">
        <v>22171</v>
      </c>
      <c r="B11169" s="183" t="s">
        <v>22172</v>
      </c>
      <c r="C11169" s="183" t="s">
        <v>49</v>
      </c>
      <c r="D11169" s="183" t="s">
        <v>50</v>
      </c>
      <c r="E11169" s="184"/>
      <c r="F11169" s="184"/>
      <c r="G11169" s="185"/>
      <c r="H11169" s="185"/>
      <c r="I11169" s="184"/>
      <c r="J11169" s="184"/>
      <c r="K11169" s="185" t="s">
        <v>410</v>
      </c>
      <c r="L11169" s="185"/>
      <c r="M11169" s="186"/>
      <c r="N11169" s="61" t="s">
        <v>410</v>
      </c>
      <c r="P11169" s="175" t="s">
        <v>49</v>
      </c>
    </row>
    <row r="11170" spans="1:16" ht="17.25">
      <c r="A11170" s="183" t="s">
        <v>22173</v>
      </c>
      <c r="B11170" s="183" t="s">
        <v>22174</v>
      </c>
      <c r="C11170" s="183" t="s">
        <v>49</v>
      </c>
      <c r="D11170" s="183" t="s">
        <v>50</v>
      </c>
      <c r="E11170" s="184"/>
      <c r="F11170" s="184"/>
      <c r="G11170" s="185"/>
      <c r="H11170" s="185"/>
      <c r="I11170" s="184"/>
      <c r="J11170" s="184"/>
      <c r="K11170" s="185" t="s">
        <v>410</v>
      </c>
      <c r="L11170" s="185"/>
      <c r="M11170" s="186"/>
      <c r="N11170" s="61" t="s">
        <v>410</v>
      </c>
      <c r="P11170" s="175" t="s">
        <v>49</v>
      </c>
    </row>
    <row r="11171" spans="1:16" ht="17.25">
      <c r="A11171" s="183" t="s">
        <v>22175</v>
      </c>
      <c r="B11171" s="183" t="s">
        <v>22176</v>
      </c>
      <c r="C11171" s="183" t="s">
        <v>49</v>
      </c>
      <c r="D11171" s="183" t="s">
        <v>50</v>
      </c>
      <c r="E11171" s="184">
        <v>460</v>
      </c>
      <c r="F11171" s="184">
        <v>460</v>
      </c>
      <c r="G11171" s="185"/>
      <c r="H11171" s="185"/>
      <c r="I11171" s="184">
        <v>152.08</v>
      </c>
      <c r="J11171" s="184">
        <v>612.08</v>
      </c>
      <c r="K11171" s="185">
        <v>35</v>
      </c>
      <c r="L11171" s="185" t="s">
        <v>76</v>
      </c>
      <c r="M11171" s="186" t="s">
        <v>217</v>
      </c>
      <c r="N11171" s="61" t="s">
        <v>51</v>
      </c>
      <c r="P11171" s="175" t="s">
        <v>49</v>
      </c>
    </row>
    <row r="11172" spans="1:16" ht="17.25">
      <c r="A11172" s="183" t="s">
        <v>22177</v>
      </c>
      <c r="B11172" s="183" t="s">
        <v>22178</v>
      </c>
      <c r="C11172" s="183" t="s">
        <v>49</v>
      </c>
      <c r="D11172" s="183" t="s">
        <v>50</v>
      </c>
      <c r="E11172" s="184">
        <v>460</v>
      </c>
      <c r="F11172" s="184">
        <v>460</v>
      </c>
      <c r="G11172" s="185"/>
      <c r="H11172" s="185"/>
      <c r="I11172" s="184">
        <v>152.08</v>
      </c>
      <c r="J11172" s="184">
        <v>612.08</v>
      </c>
      <c r="K11172" s="185">
        <v>37</v>
      </c>
      <c r="L11172" s="185" t="s">
        <v>57</v>
      </c>
      <c r="M11172" s="186" t="s">
        <v>77</v>
      </c>
      <c r="N11172" s="61" t="s">
        <v>51</v>
      </c>
      <c r="P11172" s="175" t="s">
        <v>49</v>
      </c>
    </row>
    <row r="11173" spans="1:16" ht="17.25">
      <c r="A11173" s="183" t="s">
        <v>22179</v>
      </c>
      <c r="B11173" s="183" t="s">
        <v>22180</v>
      </c>
      <c r="C11173" s="183" t="s">
        <v>5620</v>
      </c>
      <c r="D11173" s="183" t="s">
        <v>5621</v>
      </c>
      <c r="E11173" s="184"/>
      <c r="F11173" s="184"/>
      <c r="G11173" s="185"/>
      <c r="H11173" s="185"/>
      <c r="I11173" s="184"/>
      <c r="J11173" s="184"/>
      <c r="K11173" s="185" t="s">
        <v>410</v>
      </c>
      <c r="L11173" s="185"/>
      <c r="M11173" s="186"/>
      <c r="N11173" s="61" t="s">
        <v>410</v>
      </c>
      <c r="P11173" s="175" t="s">
        <v>5620</v>
      </c>
    </row>
    <row r="11174" spans="1:16" ht="17.25">
      <c r="A11174" s="183" t="s">
        <v>22181</v>
      </c>
      <c r="B11174" s="183" t="s">
        <v>22182</v>
      </c>
      <c r="C11174" s="183" t="s">
        <v>5620</v>
      </c>
      <c r="D11174" s="183" t="s">
        <v>5621</v>
      </c>
      <c r="E11174" s="184"/>
      <c r="F11174" s="184"/>
      <c r="G11174" s="185"/>
      <c r="H11174" s="185"/>
      <c r="I11174" s="184"/>
      <c r="J11174" s="184"/>
      <c r="K11174" s="185" t="s">
        <v>410</v>
      </c>
      <c r="L11174" s="185"/>
      <c r="M11174" s="186"/>
      <c r="N11174" s="61" t="s">
        <v>410</v>
      </c>
      <c r="P11174" s="175" t="s">
        <v>5620</v>
      </c>
    </row>
    <row r="11175" spans="1:16" ht="17.25">
      <c r="A11175" s="183" t="s">
        <v>22183</v>
      </c>
      <c r="B11175" s="183" t="s">
        <v>22184</v>
      </c>
      <c r="C11175" s="183" t="s">
        <v>5620</v>
      </c>
      <c r="D11175" s="183" t="s">
        <v>5621</v>
      </c>
      <c r="E11175" s="184"/>
      <c r="F11175" s="184"/>
      <c r="G11175" s="185"/>
      <c r="H11175" s="185"/>
      <c r="I11175" s="184"/>
      <c r="J11175" s="184"/>
      <c r="K11175" s="185" t="s">
        <v>410</v>
      </c>
      <c r="L11175" s="185"/>
      <c r="M11175" s="186"/>
      <c r="N11175" s="61" t="s">
        <v>410</v>
      </c>
      <c r="P11175" s="175" t="s">
        <v>5620</v>
      </c>
    </row>
    <row r="11176" spans="1:16" ht="17.25">
      <c r="A11176" s="183" t="s">
        <v>22185</v>
      </c>
      <c r="B11176" s="183" t="s">
        <v>22186</v>
      </c>
      <c r="C11176" s="183" t="s">
        <v>279</v>
      </c>
      <c r="D11176" s="183" t="s">
        <v>280</v>
      </c>
      <c r="E11176" s="184"/>
      <c r="F11176" s="184"/>
      <c r="G11176" s="188"/>
      <c r="H11176" s="185"/>
      <c r="I11176" s="184"/>
      <c r="J11176" s="184"/>
      <c r="K11176" s="185" t="s">
        <v>410</v>
      </c>
      <c r="L11176" s="185"/>
      <c r="M11176" s="186"/>
      <c r="N11176" s="61" t="s">
        <v>410</v>
      </c>
      <c r="P11176" s="175" t="s">
        <v>279</v>
      </c>
    </row>
    <row r="11177" spans="1:16" ht="17.25">
      <c r="A11177" s="183" t="s">
        <v>22187</v>
      </c>
      <c r="B11177" s="183" t="s">
        <v>22188</v>
      </c>
      <c r="C11177" s="183" t="s">
        <v>279</v>
      </c>
      <c r="D11177" s="183" t="s">
        <v>280</v>
      </c>
      <c r="E11177" s="184"/>
      <c r="F11177" s="184"/>
      <c r="G11177" s="185"/>
      <c r="H11177" s="185"/>
      <c r="I11177" s="184"/>
      <c r="J11177" s="184"/>
      <c r="K11177" s="185" t="s">
        <v>410</v>
      </c>
      <c r="L11177" s="185"/>
      <c r="M11177" s="186"/>
      <c r="N11177" s="61" t="s">
        <v>410</v>
      </c>
      <c r="P11177" s="175" t="s">
        <v>279</v>
      </c>
    </row>
    <row r="11178" spans="1:16" ht="17.25">
      <c r="A11178" s="183" t="s">
        <v>22189</v>
      </c>
      <c r="B11178" s="183" t="s">
        <v>22190</v>
      </c>
      <c r="C11178" s="183" t="s">
        <v>279</v>
      </c>
      <c r="D11178" s="183" t="s">
        <v>280</v>
      </c>
      <c r="E11178" s="184"/>
      <c r="F11178" s="184"/>
      <c r="G11178" s="185"/>
      <c r="H11178" s="185"/>
      <c r="I11178" s="184"/>
      <c r="J11178" s="184"/>
      <c r="K11178" s="185" t="s">
        <v>410</v>
      </c>
      <c r="L11178" s="185"/>
      <c r="M11178" s="186"/>
      <c r="N11178" s="61" t="s">
        <v>410</v>
      </c>
      <c r="P11178" s="175" t="s">
        <v>279</v>
      </c>
    </row>
    <row r="11179" spans="1:16" ht="17.25">
      <c r="A11179" s="183" t="s">
        <v>22191</v>
      </c>
      <c r="B11179" s="183" t="s">
        <v>22192</v>
      </c>
      <c r="C11179" s="183" t="s">
        <v>279</v>
      </c>
      <c r="D11179" s="183" t="s">
        <v>280</v>
      </c>
      <c r="E11179" s="184"/>
      <c r="F11179" s="184"/>
      <c r="G11179" s="185"/>
      <c r="H11179" s="185"/>
      <c r="I11179" s="184"/>
      <c r="J11179" s="184"/>
      <c r="K11179" s="185" t="s">
        <v>410</v>
      </c>
      <c r="L11179" s="185"/>
      <c r="M11179" s="186"/>
      <c r="N11179" s="61" t="s">
        <v>410</v>
      </c>
      <c r="P11179" s="175" t="s">
        <v>279</v>
      </c>
    </row>
    <row r="11180" spans="1:16" ht="17.25">
      <c r="A11180" s="183" t="s">
        <v>22193</v>
      </c>
      <c r="B11180" s="183" t="s">
        <v>10976</v>
      </c>
      <c r="C11180" s="183" t="s">
        <v>6177</v>
      </c>
      <c r="D11180" s="183" t="s">
        <v>6178</v>
      </c>
      <c r="E11180" s="184"/>
      <c r="F11180" s="184"/>
      <c r="G11180" s="185"/>
      <c r="H11180" s="185"/>
      <c r="I11180" s="184"/>
      <c r="J11180" s="184"/>
      <c r="K11180" s="185" t="s">
        <v>410</v>
      </c>
      <c r="L11180" s="185"/>
      <c r="M11180" s="186"/>
      <c r="N11180" s="61" t="s">
        <v>410</v>
      </c>
      <c r="P11180" s="175" t="s">
        <v>6177</v>
      </c>
    </row>
    <row r="11181" spans="1:16" ht="17.25">
      <c r="A11181" s="183" t="s">
        <v>22194</v>
      </c>
      <c r="B11181" s="183" t="s">
        <v>22195</v>
      </c>
      <c r="C11181" s="183" t="s">
        <v>279</v>
      </c>
      <c r="D11181" s="183" t="s">
        <v>280</v>
      </c>
      <c r="E11181" s="184"/>
      <c r="F11181" s="184"/>
      <c r="G11181" s="188"/>
      <c r="H11181" s="185"/>
      <c r="I11181" s="184"/>
      <c r="J11181" s="184"/>
      <c r="K11181" s="185" t="s">
        <v>410</v>
      </c>
      <c r="L11181" s="185"/>
      <c r="M11181" s="186"/>
      <c r="N11181" s="61" t="s">
        <v>410</v>
      </c>
      <c r="P11181" s="175" t="s">
        <v>279</v>
      </c>
    </row>
    <row r="11182" spans="1:16" ht="17.25">
      <c r="A11182" s="183" t="s">
        <v>22196</v>
      </c>
      <c r="B11182" s="183" t="s">
        <v>8876</v>
      </c>
      <c r="C11182" s="183" t="s">
        <v>279</v>
      </c>
      <c r="D11182" s="183" t="s">
        <v>280</v>
      </c>
      <c r="E11182" s="184"/>
      <c r="F11182" s="184"/>
      <c r="G11182" s="185"/>
      <c r="H11182" s="185"/>
      <c r="I11182" s="184"/>
      <c r="J11182" s="184"/>
      <c r="K11182" s="185" t="s">
        <v>410</v>
      </c>
      <c r="L11182" s="185"/>
      <c r="M11182" s="186"/>
      <c r="N11182" s="61" t="s">
        <v>410</v>
      </c>
      <c r="P11182" s="175" t="s">
        <v>279</v>
      </c>
    </row>
    <row r="11183" spans="1:16" ht="17.25">
      <c r="A11183" s="183" t="s">
        <v>22197</v>
      </c>
      <c r="B11183" s="183" t="s">
        <v>22198</v>
      </c>
      <c r="C11183" s="183" t="s">
        <v>991</v>
      </c>
      <c r="D11183" s="183" t="s">
        <v>992</v>
      </c>
      <c r="E11183" s="184">
        <v>129</v>
      </c>
      <c r="F11183" s="184">
        <v>89.01</v>
      </c>
      <c r="G11183" s="185" t="s">
        <v>151</v>
      </c>
      <c r="H11183" s="185" t="s">
        <v>689</v>
      </c>
      <c r="I11183" s="184">
        <v>52.97</v>
      </c>
      <c r="J11183" s="184">
        <v>141.98</v>
      </c>
      <c r="K11183" s="185">
        <v>66</v>
      </c>
      <c r="L11183" s="185"/>
      <c r="M11183" s="186"/>
      <c r="N11183" s="61" t="s">
        <v>51</v>
      </c>
      <c r="P11183" s="175" t="s">
        <v>991</v>
      </c>
    </row>
    <row r="11184" spans="1:16" ht="17.25">
      <c r="A11184" s="183" t="s">
        <v>22199</v>
      </c>
      <c r="B11184" s="183" t="s">
        <v>22198</v>
      </c>
      <c r="C11184" s="183" t="s">
        <v>991</v>
      </c>
      <c r="D11184" s="183" t="s">
        <v>992</v>
      </c>
      <c r="E11184" s="184">
        <v>123</v>
      </c>
      <c r="F11184" s="184">
        <v>89.79</v>
      </c>
      <c r="G11184" s="185" t="s">
        <v>464</v>
      </c>
      <c r="H11184" s="185" t="s">
        <v>689</v>
      </c>
      <c r="I11184" s="184">
        <v>52.97</v>
      </c>
      <c r="J11184" s="184">
        <v>142.76</v>
      </c>
      <c r="K11184" s="185">
        <v>34</v>
      </c>
      <c r="L11184" s="185"/>
      <c r="M11184" s="186"/>
      <c r="N11184" s="61" t="s">
        <v>51</v>
      </c>
      <c r="P11184" s="175" t="s">
        <v>991</v>
      </c>
    </row>
    <row r="11185" spans="1:16" ht="17.25">
      <c r="A11185" s="183" t="s">
        <v>22200</v>
      </c>
      <c r="B11185" s="183" t="s">
        <v>22201</v>
      </c>
      <c r="C11185" s="183" t="s">
        <v>279</v>
      </c>
      <c r="D11185" s="183" t="s">
        <v>280</v>
      </c>
      <c r="E11185" s="184">
        <v>239</v>
      </c>
      <c r="F11185" s="184">
        <v>213</v>
      </c>
      <c r="G11185" s="185" t="s">
        <v>75</v>
      </c>
      <c r="H11185" s="185"/>
      <c r="I11185" s="184">
        <v>55.31</v>
      </c>
      <c r="J11185" s="184">
        <v>268.31</v>
      </c>
      <c r="K11185" s="185">
        <v>2</v>
      </c>
      <c r="L11185" s="185"/>
      <c r="M11185" s="186"/>
      <c r="N11185" s="61" t="s">
        <v>51</v>
      </c>
      <c r="P11185" s="175" t="s">
        <v>279</v>
      </c>
    </row>
    <row r="11186" spans="1:16" ht="17.25">
      <c r="A11186" s="183" t="s">
        <v>22202</v>
      </c>
      <c r="B11186" s="183" t="s">
        <v>22203</v>
      </c>
      <c r="C11186" s="183" t="s">
        <v>279</v>
      </c>
      <c r="D11186" s="183" t="s">
        <v>280</v>
      </c>
      <c r="E11186" s="184">
        <v>239</v>
      </c>
      <c r="F11186" s="184">
        <v>213</v>
      </c>
      <c r="G11186" s="185" t="s">
        <v>75</v>
      </c>
      <c r="H11186" s="185"/>
      <c r="I11186" s="184">
        <v>55.31</v>
      </c>
      <c r="J11186" s="184">
        <v>268.31</v>
      </c>
      <c r="K11186" s="185">
        <v>17</v>
      </c>
      <c r="L11186" s="185" t="s">
        <v>130</v>
      </c>
      <c r="M11186" s="186" t="s">
        <v>283</v>
      </c>
      <c r="N11186" s="61" t="s">
        <v>51</v>
      </c>
      <c r="P11186" s="175" t="s">
        <v>279</v>
      </c>
    </row>
    <row r="11187" spans="1:16" ht="17.25">
      <c r="A11187" s="183" t="s">
        <v>22204</v>
      </c>
      <c r="B11187" s="183" t="s">
        <v>22205</v>
      </c>
      <c r="C11187" s="183" t="s">
        <v>279</v>
      </c>
      <c r="D11187" s="183" t="s">
        <v>280</v>
      </c>
      <c r="E11187" s="184">
        <v>239</v>
      </c>
      <c r="F11187" s="184">
        <v>213</v>
      </c>
      <c r="G11187" s="185" t="s">
        <v>75</v>
      </c>
      <c r="H11187" s="185"/>
      <c r="I11187" s="184">
        <v>55.31</v>
      </c>
      <c r="J11187" s="184">
        <v>268.31</v>
      </c>
      <c r="K11187" s="185">
        <v>0</v>
      </c>
      <c r="L11187" s="185" t="s">
        <v>76</v>
      </c>
      <c r="M11187" s="186" t="s">
        <v>283</v>
      </c>
      <c r="N11187" s="61" t="s">
        <v>51</v>
      </c>
      <c r="P11187" s="175" t="s">
        <v>279</v>
      </c>
    </row>
    <row r="11188" spans="1:16" ht="17.25">
      <c r="A11188" s="183" t="s">
        <v>22206</v>
      </c>
      <c r="B11188" s="183" t="s">
        <v>22207</v>
      </c>
      <c r="C11188" s="183" t="s">
        <v>279</v>
      </c>
      <c r="D11188" s="183" t="s">
        <v>280</v>
      </c>
      <c r="E11188" s="184">
        <v>239</v>
      </c>
      <c r="F11188" s="184">
        <v>213</v>
      </c>
      <c r="G11188" s="185" t="s">
        <v>75</v>
      </c>
      <c r="H11188" s="185"/>
      <c r="I11188" s="184">
        <v>55.31</v>
      </c>
      <c r="J11188" s="184">
        <v>268.31</v>
      </c>
      <c r="K11188" s="185">
        <v>2</v>
      </c>
      <c r="L11188" s="185" t="s">
        <v>57</v>
      </c>
      <c r="M11188" s="186" t="s">
        <v>283</v>
      </c>
      <c r="N11188" s="61" t="s">
        <v>51</v>
      </c>
      <c r="P11188" s="175" t="s">
        <v>279</v>
      </c>
    </row>
    <row r="11189" spans="1:16" ht="17.25">
      <c r="A11189" s="183" t="s">
        <v>22208</v>
      </c>
      <c r="B11189" s="183" t="s">
        <v>22209</v>
      </c>
      <c r="C11189" s="183" t="s">
        <v>279</v>
      </c>
      <c r="D11189" s="183" t="s">
        <v>280</v>
      </c>
      <c r="E11189" s="184">
        <v>239</v>
      </c>
      <c r="F11189" s="184">
        <v>213</v>
      </c>
      <c r="G11189" s="188" t="s">
        <v>75</v>
      </c>
      <c r="H11189" s="185"/>
      <c r="I11189" s="184">
        <v>55.31</v>
      </c>
      <c r="J11189" s="184">
        <v>268.31</v>
      </c>
      <c r="K11189" s="185">
        <v>56</v>
      </c>
      <c r="L11189" s="185" t="s">
        <v>57</v>
      </c>
      <c r="M11189" s="186" t="s">
        <v>283</v>
      </c>
      <c r="N11189" s="61" t="s">
        <v>51</v>
      </c>
      <c r="P11189" s="175" t="s">
        <v>279</v>
      </c>
    </row>
    <row r="11190" spans="1:16" ht="17.25">
      <c r="A11190" s="183" t="s">
        <v>22210</v>
      </c>
      <c r="B11190" s="183" t="s">
        <v>22211</v>
      </c>
      <c r="C11190" s="183" t="s">
        <v>647</v>
      </c>
      <c r="D11190" s="183" t="s">
        <v>648</v>
      </c>
      <c r="E11190" s="184"/>
      <c r="F11190" s="184"/>
      <c r="G11190" s="185"/>
      <c r="H11190" s="185"/>
      <c r="I11190" s="184"/>
      <c r="J11190" s="184"/>
      <c r="K11190" s="185" t="s">
        <v>410</v>
      </c>
      <c r="L11190" s="185"/>
      <c r="M11190" s="186"/>
      <c r="N11190" s="61" t="s">
        <v>410</v>
      </c>
      <c r="P11190" s="175" t="s">
        <v>647</v>
      </c>
    </row>
    <row r="11191" spans="1:16" ht="17.25">
      <c r="A11191" s="183" t="s">
        <v>22212</v>
      </c>
      <c r="B11191" s="183" t="s">
        <v>22213</v>
      </c>
      <c r="C11191" s="183" t="s">
        <v>647</v>
      </c>
      <c r="D11191" s="183" t="s">
        <v>648</v>
      </c>
      <c r="E11191" s="184"/>
      <c r="F11191" s="184"/>
      <c r="G11191" s="185"/>
      <c r="H11191" s="185"/>
      <c r="I11191" s="184"/>
      <c r="J11191" s="184"/>
      <c r="K11191" s="185" t="s">
        <v>410</v>
      </c>
      <c r="L11191" s="185"/>
      <c r="M11191" s="186"/>
      <c r="N11191" s="61" t="s">
        <v>410</v>
      </c>
      <c r="P11191" s="175" t="s">
        <v>647</v>
      </c>
    </row>
    <row r="11192" spans="1:16" ht="17.25">
      <c r="A11192" s="183" t="s">
        <v>22214</v>
      </c>
      <c r="B11192" s="183" t="s">
        <v>22215</v>
      </c>
      <c r="C11192" s="183" t="s">
        <v>49</v>
      </c>
      <c r="D11192" s="183" t="s">
        <v>50</v>
      </c>
      <c r="E11192" s="184"/>
      <c r="F11192" s="184"/>
      <c r="G11192" s="185"/>
      <c r="H11192" s="185"/>
      <c r="I11192" s="184"/>
      <c r="J11192" s="184"/>
      <c r="K11192" s="185" t="s">
        <v>410</v>
      </c>
      <c r="L11192" s="185"/>
      <c r="M11192" s="186"/>
      <c r="N11192" s="61" t="s">
        <v>410</v>
      </c>
      <c r="P11192" s="175" t="s">
        <v>49</v>
      </c>
    </row>
    <row r="11193" spans="1:16" ht="17.25">
      <c r="A11193" s="183" t="s">
        <v>22216</v>
      </c>
      <c r="B11193" s="183" t="s">
        <v>22217</v>
      </c>
      <c r="C11193" s="183" t="s">
        <v>49</v>
      </c>
      <c r="D11193" s="183" t="s">
        <v>50</v>
      </c>
      <c r="E11193" s="184"/>
      <c r="F11193" s="184"/>
      <c r="G11193" s="188"/>
      <c r="H11193" s="185"/>
      <c r="I11193" s="184"/>
      <c r="J11193" s="184"/>
      <c r="K11193" s="185" t="s">
        <v>410</v>
      </c>
      <c r="L11193" s="185"/>
      <c r="M11193" s="186"/>
      <c r="N11193" s="61" t="s">
        <v>410</v>
      </c>
      <c r="P11193" s="175" t="s">
        <v>49</v>
      </c>
    </row>
    <row r="11194" spans="1:16" ht="17.25">
      <c r="A11194" s="183" t="s">
        <v>22218</v>
      </c>
      <c r="B11194" s="183" t="s">
        <v>22219</v>
      </c>
      <c r="C11194" s="183" t="s">
        <v>49</v>
      </c>
      <c r="D11194" s="183" t="s">
        <v>50</v>
      </c>
      <c r="E11194" s="184"/>
      <c r="F11194" s="184"/>
      <c r="G11194" s="185"/>
      <c r="H11194" s="185"/>
      <c r="I11194" s="184"/>
      <c r="J11194" s="184"/>
      <c r="K11194" s="185" t="s">
        <v>410</v>
      </c>
      <c r="L11194" s="185"/>
      <c r="M11194" s="186"/>
      <c r="N11194" s="61" t="s">
        <v>410</v>
      </c>
      <c r="P11194" s="175" t="s">
        <v>49</v>
      </c>
    </row>
    <row r="11195" spans="1:16" ht="17.25">
      <c r="A11195" s="183" t="s">
        <v>22220</v>
      </c>
      <c r="B11195" s="183" t="s">
        <v>22221</v>
      </c>
      <c r="C11195" s="183" t="s">
        <v>49</v>
      </c>
      <c r="D11195" s="183" t="s">
        <v>50</v>
      </c>
      <c r="E11195" s="184"/>
      <c r="F11195" s="184"/>
      <c r="G11195" s="185"/>
      <c r="H11195" s="185"/>
      <c r="I11195" s="184"/>
      <c r="J11195" s="184"/>
      <c r="K11195" s="185" t="s">
        <v>410</v>
      </c>
      <c r="L11195" s="185"/>
      <c r="M11195" s="186"/>
      <c r="N11195" s="61" t="s">
        <v>410</v>
      </c>
      <c r="P11195" s="175" t="s">
        <v>49</v>
      </c>
    </row>
    <row r="11196" spans="1:16" ht="17.25">
      <c r="A11196" s="183" t="s">
        <v>22222</v>
      </c>
      <c r="B11196" s="183" t="s">
        <v>22223</v>
      </c>
      <c r="C11196" s="183" t="s">
        <v>49</v>
      </c>
      <c r="D11196" s="183" t="s">
        <v>50</v>
      </c>
      <c r="E11196" s="184"/>
      <c r="F11196" s="184"/>
      <c r="G11196" s="185"/>
      <c r="H11196" s="185"/>
      <c r="I11196" s="184"/>
      <c r="J11196" s="184"/>
      <c r="K11196" s="185" t="s">
        <v>410</v>
      </c>
      <c r="L11196" s="185"/>
      <c r="M11196" s="186"/>
      <c r="N11196" s="61" t="s">
        <v>410</v>
      </c>
      <c r="P11196" s="175" t="s">
        <v>49</v>
      </c>
    </row>
    <row r="11197" spans="1:16" ht="17.25">
      <c r="A11197" s="183" t="s">
        <v>22224</v>
      </c>
      <c r="B11197" s="183" t="s">
        <v>7768</v>
      </c>
      <c r="C11197" s="183" t="s">
        <v>49</v>
      </c>
      <c r="D11197" s="183" t="s">
        <v>50</v>
      </c>
      <c r="E11197" s="184"/>
      <c r="F11197" s="184"/>
      <c r="G11197" s="185"/>
      <c r="H11197" s="185"/>
      <c r="I11197" s="184"/>
      <c r="J11197" s="184"/>
      <c r="K11197" s="185" t="s">
        <v>410</v>
      </c>
      <c r="L11197" s="185"/>
      <c r="M11197" s="186"/>
      <c r="N11197" s="61" t="s">
        <v>410</v>
      </c>
      <c r="P11197" s="175" t="s">
        <v>49</v>
      </c>
    </row>
    <row r="11198" spans="1:16" ht="17.25">
      <c r="A11198" s="183" t="s">
        <v>22225</v>
      </c>
      <c r="B11198" s="183" t="s">
        <v>22226</v>
      </c>
      <c r="C11198" s="183" t="s">
        <v>335</v>
      </c>
      <c r="D11198" s="183" t="s">
        <v>336</v>
      </c>
      <c r="E11198" s="184">
        <v>255</v>
      </c>
      <c r="F11198" s="184">
        <v>254</v>
      </c>
      <c r="G11198" s="185" t="s">
        <v>1342</v>
      </c>
      <c r="H11198" s="185"/>
      <c r="I11198" s="184">
        <v>77.07</v>
      </c>
      <c r="J11198" s="184">
        <v>331.07</v>
      </c>
      <c r="K11198" s="185">
        <v>36</v>
      </c>
      <c r="L11198" s="185"/>
      <c r="M11198" s="186"/>
      <c r="N11198" s="61" t="s">
        <v>51</v>
      </c>
      <c r="P11198" s="175" t="s">
        <v>335</v>
      </c>
    </row>
    <row r="11199" spans="1:16" ht="17.25">
      <c r="A11199" s="183" t="s">
        <v>22227</v>
      </c>
      <c r="B11199" s="183" t="s">
        <v>22228</v>
      </c>
      <c r="C11199" s="183" t="s">
        <v>335</v>
      </c>
      <c r="D11199" s="183" t="s">
        <v>336</v>
      </c>
      <c r="E11199" s="184">
        <v>235</v>
      </c>
      <c r="F11199" s="184">
        <v>235</v>
      </c>
      <c r="G11199" s="185"/>
      <c r="H11199" s="185"/>
      <c r="I11199" s="184">
        <v>77.07</v>
      </c>
      <c r="J11199" s="184">
        <v>312.07</v>
      </c>
      <c r="K11199" s="185">
        <v>0</v>
      </c>
      <c r="L11199" s="185"/>
      <c r="M11199" s="186"/>
      <c r="N11199" s="61" t="s">
        <v>51</v>
      </c>
      <c r="P11199" s="175" t="s">
        <v>335</v>
      </c>
    </row>
    <row r="11200" spans="1:16" ht="17.25">
      <c r="A11200" s="183" t="s">
        <v>22229</v>
      </c>
      <c r="B11200" s="183" t="s">
        <v>22230</v>
      </c>
      <c r="C11200" s="183" t="s">
        <v>335</v>
      </c>
      <c r="D11200" s="183" t="s">
        <v>336</v>
      </c>
      <c r="E11200" s="184">
        <v>245</v>
      </c>
      <c r="F11200" s="184">
        <v>245</v>
      </c>
      <c r="G11200" s="185"/>
      <c r="H11200" s="185"/>
      <c r="I11200" s="184">
        <v>83.44</v>
      </c>
      <c r="J11200" s="184">
        <v>328.44</v>
      </c>
      <c r="K11200" s="185">
        <v>67</v>
      </c>
      <c r="L11200" s="185"/>
      <c r="M11200" s="186"/>
      <c r="N11200" s="61" t="s">
        <v>51</v>
      </c>
      <c r="P11200" s="175" t="s">
        <v>335</v>
      </c>
    </row>
    <row r="11201" spans="1:16" ht="17.25">
      <c r="A11201" s="183" t="s">
        <v>22231</v>
      </c>
      <c r="B11201" s="183" t="s">
        <v>22232</v>
      </c>
      <c r="C11201" s="183" t="s">
        <v>335</v>
      </c>
      <c r="D11201" s="183" t="s">
        <v>336</v>
      </c>
      <c r="E11201" s="184">
        <v>245</v>
      </c>
      <c r="F11201" s="184">
        <v>245</v>
      </c>
      <c r="G11201" s="185"/>
      <c r="H11201" s="185"/>
      <c r="I11201" s="184">
        <v>83.44</v>
      </c>
      <c r="J11201" s="184">
        <v>328.44</v>
      </c>
      <c r="K11201" s="185">
        <v>57</v>
      </c>
      <c r="L11201" s="185"/>
      <c r="M11201" s="186"/>
      <c r="N11201" s="61" t="s">
        <v>51</v>
      </c>
      <c r="P11201" s="175" t="s">
        <v>335</v>
      </c>
    </row>
    <row r="11202" spans="1:16" ht="17.25">
      <c r="A11202" s="183" t="s">
        <v>22233</v>
      </c>
      <c r="B11202" s="183" t="s">
        <v>22234</v>
      </c>
      <c r="C11202" s="183" t="s">
        <v>3024</v>
      </c>
      <c r="D11202" s="183" t="s">
        <v>3025</v>
      </c>
      <c r="E11202" s="184">
        <v>86</v>
      </c>
      <c r="F11202" s="184">
        <v>85.14</v>
      </c>
      <c r="G11202" s="185" t="s">
        <v>1342</v>
      </c>
      <c r="H11202" s="185" t="s">
        <v>322</v>
      </c>
      <c r="I11202" s="184">
        <v>39.56</v>
      </c>
      <c r="J11202" s="184">
        <v>124.7</v>
      </c>
      <c r="K11202" s="185">
        <v>10</v>
      </c>
      <c r="L11202" s="185"/>
      <c r="M11202" s="186"/>
      <c r="N11202" s="61" t="s">
        <v>51</v>
      </c>
      <c r="P11202" s="175" t="s">
        <v>3024</v>
      </c>
    </row>
    <row r="11203" spans="1:16" ht="17.25">
      <c r="A11203" s="183" t="s">
        <v>22235</v>
      </c>
      <c r="B11203" s="183" t="s">
        <v>22236</v>
      </c>
      <c r="C11203" s="183" t="s">
        <v>7999</v>
      </c>
      <c r="D11203" s="183" t="s">
        <v>8000</v>
      </c>
      <c r="E11203" s="184">
        <v>155</v>
      </c>
      <c r="F11203" s="184">
        <v>155</v>
      </c>
      <c r="G11203" s="185"/>
      <c r="H11203" s="185"/>
      <c r="I11203" s="184">
        <v>81.87</v>
      </c>
      <c r="J11203" s="184">
        <v>236.87</v>
      </c>
      <c r="K11203" s="185">
        <v>23</v>
      </c>
      <c r="L11203" s="185" t="s">
        <v>130</v>
      </c>
      <c r="M11203" s="186" t="s">
        <v>2740</v>
      </c>
      <c r="N11203" s="61" t="s">
        <v>51</v>
      </c>
      <c r="P11203" s="175" t="s">
        <v>7999</v>
      </c>
    </row>
    <row r="11204" spans="1:16" ht="17.25">
      <c r="A11204" s="183" t="s">
        <v>22237</v>
      </c>
      <c r="B11204" s="183" t="s">
        <v>22238</v>
      </c>
      <c r="C11204" s="183" t="s">
        <v>7999</v>
      </c>
      <c r="D11204" s="183" t="s">
        <v>8000</v>
      </c>
      <c r="E11204" s="184">
        <v>155</v>
      </c>
      <c r="F11204" s="184">
        <v>155</v>
      </c>
      <c r="G11204" s="185"/>
      <c r="H11204" s="185"/>
      <c r="I11204" s="184">
        <v>81.87</v>
      </c>
      <c r="J11204" s="184">
        <v>236.87</v>
      </c>
      <c r="K11204" s="185">
        <v>38</v>
      </c>
      <c r="L11204" s="185"/>
      <c r="M11204" s="186"/>
      <c r="N11204" s="61" t="s">
        <v>51</v>
      </c>
      <c r="P11204" s="175" t="s">
        <v>7999</v>
      </c>
    </row>
    <row r="11205" spans="1:16" ht="17.25">
      <c r="A11205" s="183" t="s">
        <v>22239</v>
      </c>
      <c r="B11205" s="183" t="s">
        <v>22240</v>
      </c>
      <c r="C11205" s="183" t="s">
        <v>7999</v>
      </c>
      <c r="D11205" s="183" t="s">
        <v>8000</v>
      </c>
      <c r="E11205" s="184">
        <v>135</v>
      </c>
      <c r="F11205" s="184">
        <v>135</v>
      </c>
      <c r="G11205" s="185"/>
      <c r="H11205" s="185"/>
      <c r="I11205" s="184">
        <v>135.3</v>
      </c>
      <c r="J11205" s="184">
        <v>270.3</v>
      </c>
      <c r="K11205" s="185">
        <v>11</v>
      </c>
      <c r="L11205" s="185" t="s">
        <v>130</v>
      </c>
      <c r="M11205" s="186" t="s">
        <v>2740</v>
      </c>
      <c r="N11205" s="61" t="s">
        <v>51</v>
      </c>
      <c r="P11205" s="175" t="s">
        <v>7999</v>
      </c>
    </row>
    <row r="11206" spans="1:16" ht="17.25">
      <c r="A11206" s="183" t="s">
        <v>22241</v>
      </c>
      <c r="B11206" s="183" t="s">
        <v>22242</v>
      </c>
      <c r="C11206" s="183" t="s">
        <v>7999</v>
      </c>
      <c r="D11206" s="183" t="s">
        <v>8000</v>
      </c>
      <c r="E11206" s="184"/>
      <c r="F11206" s="184"/>
      <c r="G11206" s="185"/>
      <c r="H11206" s="185"/>
      <c r="I11206" s="184"/>
      <c r="J11206" s="184"/>
      <c r="K11206" s="185" t="s">
        <v>410</v>
      </c>
      <c r="L11206" s="185"/>
      <c r="M11206" s="186"/>
      <c r="N11206" s="61" t="s">
        <v>410</v>
      </c>
      <c r="P11206" s="175" t="s">
        <v>7999</v>
      </c>
    </row>
    <row r="11207" spans="1:16" ht="17.25">
      <c r="A11207" s="183" t="s">
        <v>22243</v>
      </c>
      <c r="B11207" s="183" t="s">
        <v>22244</v>
      </c>
      <c r="C11207" s="183" t="s">
        <v>73</v>
      </c>
      <c r="D11207" s="183" t="s">
        <v>74</v>
      </c>
      <c r="E11207" s="184"/>
      <c r="F11207" s="184"/>
      <c r="G11207" s="185"/>
      <c r="H11207" s="185"/>
      <c r="I11207" s="184"/>
      <c r="J11207" s="184"/>
      <c r="K11207" s="185" t="s">
        <v>410</v>
      </c>
      <c r="L11207" s="185"/>
      <c r="M11207" s="186"/>
      <c r="N11207" s="61" t="s">
        <v>410</v>
      </c>
      <c r="P11207" s="175" t="s">
        <v>73</v>
      </c>
    </row>
    <row r="11208" spans="1:16" ht="17.25">
      <c r="A11208" s="183" t="s">
        <v>22245</v>
      </c>
      <c r="B11208" s="183" t="s">
        <v>22246</v>
      </c>
      <c r="C11208" s="183" t="s">
        <v>5620</v>
      </c>
      <c r="D11208" s="183" t="s">
        <v>5621</v>
      </c>
      <c r="E11208" s="184"/>
      <c r="F11208" s="184"/>
      <c r="G11208" s="185"/>
      <c r="H11208" s="185"/>
      <c r="I11208" s="184"/>
      <c r="J11208" s="184"/>
      <c r="K11208" s="185" t="s">
        <v>410</v>
      </c>
      <c r="L11208" s="185"/>
      <c r="M11208" s="186"/>
      <c r="N11208" s="61" t="s">
        <v>410</v>
      </c>
      <c r="P11208" s="175" t="s">
        <v>5620</v>
      </c>
    </row>
    <row r="11209" spans="1:16" ht="17.25">
      <c r="A11209" s="183" t="s">
        <v>22247</v>
      </c>
      <c r="B11209" s="183" t="s">
        <v>22248</v>
      </c>
      <c r="C11209" s="183" t="s">
        <v>5620</v>
      </c>
      <c r="D11209" s="183" t="s">
        <v>5621</v>
      </c>
      <c r="E11209" s="184"/>
      <c r="F11209" s="184"/>
      <c r="G11209" s="185"/>
      <c r="H11209" s="185"/>
      <c r="I11209" s="184"/>
      <c r="J11209" s="184"/>
      <c r="K11209" s="185" t="s">
        <v>410</v>
      </c>
      <c r="L11209" s="185"/>
      <c r="M11209" s="186"/>
      <c r="N11209" s="61" t="s">
        <v>410</v>
      </c>
      <c r="P11209" s="175" t="s">
        <v>5620</v>
      </c>
    </row>
    <row r="11210" spans="1:16" ht="17.25">
      <c r="A11210" s="183" t="s">
        <v>22249</v>
      </c>
      <c r="B11210" s="183" t="s">
        <v>22250</v>
      </c>
      <c r="C11210" s="183" t="s">
        <v>7088</v>
      </c>
      <c r="D11210" s="183" t="s">
        <v>7089</v>
      </c>
      <c r="E11210" s="184"/>
      <c r="F11210" s="184"/>
      <c r="G11210" s="185"/>
      <c r="H11210" s="185"/>
      <c r="I11210" s="184"/>
      <c r="J11210" s="184"/>
      <c r="K11210" s="185" t="s">
        <v>410</v>
      </c>
      <c r="L11210" s="185"/>
      <c r="M11210" s="186"/>
      <c r="N11210" s="61" t="s">
        <v>410</v>
      </c>
      <c r="P11210" s="175" t="s">
        <v>7088</v>
      </c>
    </row>
    <row r="11211" spans="1:16" ht="17.25">
      <c r="A11211" s="183" t="s">
        <v>22251</v>
      </c>
      <c r="B11211" s="183" t="s">
        <v>22252</v>
      </c>
      <c r="C11211" s="183" t="s">
        <v>7088</v>
      </c>
      <c r="D11211" s="183" t="s">
        <v>7089</v>
      </c>
      <c r="E11211" s="184"/>
      <c r="F11211" s="184"/>
      <c r="G11211" s="185"/>
      <c r="H11211" s="185"/>
      <c r="I11211" s="184"/>
      <c r="J11211" s="184"/>
      <c r="K11211" s="185" t="s">
        <v>410</v>
      </c>
      <c r="L11211" s="185"/>
      <c r="M11211" s="186"/>
      <c r="N11211" s="61" t="s">
        <v>410</v>
      </c>
      <c r="P11211" s="175" t="s">
        <v>7088</v>
      </c>
    </row>
    <row r="11212" spans="1:16" ht="17.25">
      <c r="A11212" s="183" t="s">
        <v>22253</v>
      </c>
      <c r="B11212" s="183" t="s">
        <v>22254</v>
      </c>
      <c r="C11212" s="183" t="s">
        <v>22255</v>
      </c>
      <c r="D11212" s="183" t="s">
        <v>22256</v>
      </c>
      <c r="E11212" s="184"/>
      <c r="F11212" s="184"/>
      <c r="G11212" s="185"/>
      <c r="H11212" s="185"/>
      <c r="I11212" s="184"/>
      <c r="J11212" s="184"/>
      <c r="K11212" s="185" t="s">
        <v>410</v>
      </c>
      <c r="L11212" s="185"/>
      <c r="M11212" s="186"/>
      <c r="N11212" s="61" t="s">
        <v>410</v>
      </c>
      <c r="P11212" s="175" t="s">
        <v>22255</v>
      </c>
    </row>
    <row r="11213" spans="1:16" ht="17.25">
      <c r="A11213" s="183" t="s">
        <v>22257</v>
      </c>
      <c r="B11213" s="183" t="s">
        <v>22258</v>
      </c>
      <c r="C11213" s="183" t="s">
        <v>8909</v>
      </c>
      <c r="D11213" s="183" t="s">
        <v>8910</v>
      </c>
      <c r="E11213" s="184">
        <v>74</v>
      </c>
      <c r="F11213" s="184">
        <v>74</v>
      </c>
      <c r="G11213" s="185"/>
      <c r="H11213" s="185"/>
      <c r="I11213" s="184">
        <v>38.16</v>
      </c>
      <c r="J11213" s="184">
        <v>112.16</v>
      </c>
      <c r="K11213" s="185">
        <v>94</v>
      </c>
      <c r="L11213" s="185" t="s">
        <v>372</v>
      </c>
      <c r="M11213" s="186" t="s">
        <v>551</v>
      </c>
      <c r="N11213" s="61" t="s">
        <v>51</v>
      </c>
      <c r="P11213" s="175" t="s">
        <v>8909</v>
      </c>
    </row>
    <row r="11214" spans="1:16" ht="17.25">
      <c r="A11214" s="183" t="s">
        <v>22259</v>
      </c>
      <c r="B11214" s="183" t="s">
        <v>22260</v>
      </c>
      <c r="C11214" s="183" t="s">
        <v>8909</v>
      </c>
      <c r="D11214" s="183" t="s">
        <v>8910</v>
      </c>
      <c r="E11214" s="184">
        <v>74</v>
      </c>
      <c r="F11214" s="184">
        <v>74</v>
      </c>
      <c r="G11214" s="185"/>
      <c r="H11214" s="185"/>
      <c r="I11214" s="184">
        <v>38.13</v>
      </c>
      <c r="J11214" s="184">
        <v>112.13</v>
      </c>
      <c r="K11214" s="185">
        <v>0</v>
      </c>
      <c r="L11214" s="185"/>
      <c r="M11214" s="186"/>
      <c r="N11214" s="61" t="s">
        <v>51</v>
      </c>
      <c r="P11214" s="175" t="s">
        <v>8909</v>
      </c>
    </row>
    <row r="11215" spans="1:16" ht="17.25">
      <c r="A11215" s="183" t="s">
        <v>22261</v>
      </c>
      <c r="B11215" s="183" t="s">
        <v>22262</v>
      </c>
      <c r="C11215" s="183" t="s">
        <v>105</v>
      </c>
      <c r="D11215" s="183" t="s">
        <v>106</v>
      </c>
      <c r="E11215" s="184"/>
      <c r="F11215" s="184"/>
      <c r="G11215" s="185"/>
      <c r="H11215" s="185"/>
      <c r="I11215" s="184"/>
      <c r="J11215" s="184"/>
      <c r="K11215" s="185" t="s">
        <v>410</v>
      </c>
      <c r="L11215" s="185"/>
      <c r="M11215" s="186"/>
      <c r="N11215" s="61" t="s">
        <v>410</v>
      </c>
      <c r="P11215" s="175" t="s">
        <v>105</v>
      </c>
    </row>
    <row r="11216" spans="1:16" ht="17.25">
      <c r="A11216" s="183" t="s">
        <v>22263</v>
      </c>
      <c r="B11216" s="183" t="s">
        <v>22264</v>
      </c>
      <c r="C11216" s="183" t="s">
        <v>22265</v>
      </c>
      <c r="D11216" s="183" t="s">
        <v>22266</v>
      </c>
      <c r="E11216" s="184"/>
      <c r="F11216" s="184"/>
      <c r="G11216" s="185"/>
      <c r="H11216" s="185"/>
      <c r="I11216" s="184"/>
      <c r="J11216" s="184"/>
      <c r="K11216" s="185" t="s">
        <v>410</v>
      </c>
      <c r="L11216" s="185"/>
      <c r="M11216" s="186"/>
      <c r="N11216" s="61" t="s">
        <v>410</v>
      </c>
      <c r="P11216" s="175" t="s">
        <v>22265</v>
      </c>
    </row>
    <row r="11217" spans="1:16" ht="17.25">
      <c r="A11217" s="183" t="s">
        <v>22267</v>
      </c>
      <c r="B11217" s="183" t="s">
        <v>22268</v>
      </c>
      <c r="C11217" s="183" t="s">
        <v>335</v>
      </c>
      <c r="D11217" s="183" t="s">
        <v>336</v>
      </c>
      <c r="E11217" s="184">
        <v>265</v>
      </c>
      <c r="F11217" s="184">
        <v>265</v>
      </c>
      <c r="G11217" s="188"/>
      <c r="H11217" s="185"/>
      <c r="I11217" s="184">
        <v>96.05</v>
      </c>
      <c r="J11217" s="184">
        <v>361.05</v>
      </c>
      <c r="K11217" s="185">
        <v>0</v>
      </c>
      <c r="L11217" s="185"/>
      <c r="M11217" s="186"/>
      <c r="N11217" s="61" t="s">
        <v>51</v>
      </c>
      <c r="P11217" s="175" t="s">
        <v>335</v>
      </c>
    </row>
    <row r="11218" spans="1:16" ht="17.25">
      <c r="A11218" s="183" t="s">
        <v>22269</v>
      </c>
      <c r="B11218" s="183" t="s">
        <v>22270</v>
      </c>
      <c r="C11218" s="183" t="s">
        <v>335</v>
      </c>
      <c r="D11218" s="183" t="s">
        <v>336</v>
      </c>
      <c r="E11218" s="184"/>
      <c r="F11218" s="184"/>
      <c r="G11218" s="185"/>
      <c r="H11218" s="185"/>
      <c r="I11218" s="184"/>
      <c r="J11218" s="184"/>
      <c r="K11218" s="185" t="s">
        <v>410</v>
      </c>
      <c r="L11218" s="185"/>
      <c r="M11218" s="186"/>
      <c r="N11218" s="61" t="s">
        <v>410</v>
      </c>
      <c r="P11218" s="175" t="s">
        <v>335</v>
      </c>
    </row>
    <row r="11219" spans="1:16" ht="17.25">
      <c r="A11219" s="183" t="s">
        <v>22271</v>
      </c>
      <c r="B11219" s="183" t="s">
        <v>22272</v>
      </c>
      <c r="C11219" s="183" t="s">
        <v>1679</v>
      </c>
      <c r="D11219" s="183" t="s">
        <v>1680</v>
      </c>
      <c r="E11219" s="184">
        <v>79</v>
      </c>
      <c r="F11219" s="184">
        <v>79</v>
      </c>
      <c r="G11219" s="185"/>
      <c r="H11219" s="185"/>
      <c r="I11219" s="184">
        <v>53.09</v>
      </c>
      <c r="J11219" s="184">
        <v>132.09</v>
      </c>
      <c r="K11219" s="185">
        <v>60</v>
      </c>
      <c r="L11219" s="185"/>
      <c r="M11219" s="186"/>
      <c r="N11219" s="61" t="s">
        <v>51</v>
      </c>
      <c r="P11219" s="175" t="s">
        <v>1679</v>
      </c>
    </row>
    <row r="11220" spans="1:16" ht="17.25">
      <c r="A11220" s="183" t="s">
        <v>22273</v>
      </c>
      <c r="B11220" s="183" t="s">
        <v>22272</v>
      </c>
      <c r="C11220" s="183" t="s">
        <v>1679</v>
      </c>
      <c r="D11220" s="183" t="s">
        <v>1680</v>
      </c>
      <c r="E11220" s="184"/>
      <c r="F11220" s="184"/>
      <c r="G11220" s="185"/>
      <c r="H11220" s="185"/>
      <c r="I11220" s="184"/>
      <c r="J11220" s="184"/>
      <c r="K11220" s="185" t="s">
        <v>410</v>
      </c>
      <c r="L11220" s="185"/>
      <c r="M11220" s="186"/>
      <c r="N11220" s="61" t="s">
        <v>410</v>
      </c>
      <c r="P11220" s="175" t="s">
        <v>1679</v>
      </c>
    </row>
    <row r="11221" spans="1:16" ht="17.25">
      <c r="A11221" s="183" t="s">
        <v>22274</v>
      </c>
      <c r="B11221" s="183" t="s">
        <v>22272</v>
      </c>
      <c r="C11221" s="183" t="s">
        <v>1679</v>
      </c>
      <c r="D11221" s="183" t="s">
        <v>1680</v>
      </c>
      <c r="E11221" s="184"/>
      <c r="F11221" s="184"/>
      <c r="G11221" s="185"/>
      <c r="H11221" s="185"/>
      <c r="I11221" s="184"/>
      <c r="J11221" s="184"/>
      <c r="K11221" s="185" t="s">
        <v>410</v>
      </c>
      <c r="L11221" s="185"/>
      <c r="M11221" s="186"/>
      <c r="N11221" s="61" t="s">
        <v>410</v>
      </c>
      <c r="P11221" s="175" t="s">
        <v>1679</v>
      </c>
    </row>
    <row r="11222" spans="1:16" ht="17.25">
      <c r="A11222" s="183" t="s">
        <v>22275</v>
      </c>
      <c r="B11222" s="183" t="s">
        <v>22276</v>
      </c>
      <c r="C11222" s="183" t="s">
        <v>2576</v>
      </c>
      <c r="D11222" s="183" t="s">
        <v>2577</v>
      </c>
      <c r="E11222" s="184">
        <v>90</v>
      </c>
      <c r="F11222" s="184">
        <v>81</v>
      </c>
      <c r="G11222" s="185" t="s">
        <v>137</v>
      </c>
      <c r="H11222" s="185" t="s">
        <v>5462</v>
      </c>
      <c r="I11222" s="184">
        <v>49.14</v>
      </c>
      <c r="J11222" s="184">
        <v>130.14</v>
      </c>
      <c r="K11222" s="185">
        <v>45</v>
      </c>
      <c r="L11222" s="185" t="s">
        <v>130</v>
      </c>
      <c r="M11222" s="186" t="s">
        <v>332</v>
      </c>
      <c r="N11222" s="61" t="s">
        <v>51</v>
      </c>
      <c r="P11222" s="175" t="s">
        <v>2576</v>
      </c>
    </row>
    <row r="11223" spans="1:16" ht="17.25">
      <c r="A11223" s="183" t="s">
        <v>22277</v>
      </c>
      <c r="B11223" s="183" t="s">
        <v>22276</v>
      </c>
      <c r="C11223" s="183" t="s">
        <v>2576</v>
      </c>
      <c r="D11223" s="183" t="s">
        <v>2577</v>
      </c>
      <c r="E11223" s="184">
        <v>119.9</v>
      </c>
      <c r="F11223" s="184">
        <v>119.9</v>
      </c>
      <c r="G11223" s="185"/>
      <c r="H11223" s="185"/>
      <c r="I11223" s="184">
        <v>49.14</v>
      </c>
      <c r="J11223" s="184">
        <v>169.04</v>
      </c>
      <c r="K11223" s="185">
        <v>62</v>
      </c>
      <c r="L11223" s="185" t="s">
        <v>130</v>
      </c>
      <c r="M11223" s="186" t="s">
        <v>332</v>
      </c>
      <c r="N11223" s="61" t="s">
        <v>51</v>
      </c>
      <c r="P11223" s="175" t="s">
        <v>2576</v>
      </c>
    </row>
    <row r="11224" spans="1:16" ht="17.25">
      <c r="A11224" s="183" t="s">
        <v>22278</v>
      </c>
      <c r="B11224" s="183" t="s">
        <v>22279</v>
      </c>
      <c r="C11224" s="183" t="s">
        <v>7904</v>
      </c>
      <c r="D11224" s="183" t="s">
        <v>7904</v>
      </c>
      <c r="E11224" s="184"/>
      <c r="F11224" s="184"/>
      <c r="G11224" s="188"/>
      <c r="H11224" s="185"/>
      <c r="I11224" s="184"/>
      <c r="J11224" s="184"/>
      <c r="K11224" s="185" t="s">
        <v>410</v>
      </c>
      <c r="L11224" s="185"/>
      <c r="M11224" s="186"/>
      <c r="N11224" s="61" t="s">
        <v>410</v>
      </c>
      <c r="P11224" s="175" t="s">
        <v>7904</v>
      </c>
    </row>
    <row r="11225" spans="1:16" ht="17.25">
      <c r="A11225" s="183">
        <v>38015</v>
      </c>
      <c r="B11225" s="183" t="s">
        <v>22280</v>
      </c>
      <c r="C11225" s="183" t="s">
        <v>9773</v>
      </c>
      <c r="D11225" s="183" t="s">
        <v>9774</v>
      </c>
      <c r="E11225" s="184"/>
      <c r="F11225" s="184"/>
      <c r="G11225" s="185"/>
      <c r="H11225" s="185"/>
      <c r="I11225" s="184"/>
      <c r="J11225" s="184"/>
      <c r="K11225" s="185" t="s">
        <v>410</v>
      </c>
      <c r="L11225" s="185"/>
      <c r="M11225" s="186"/>
      <c r="N11225" s="61" t="e">
        <v>#N/A</v>
      </c>
      <c r="P11225" s="175" t="s">
        <v>9773</v>
      </c>
    </row>
    <row r="11226" spans="1:16" ht="17.25">
      <c r="A11226" s="183" t="s">
        <v>22281</v>
      </c>
      <c r="B11226" s="183" t="s">
        <v>22282</v>
      </c>
      <c r="C11226" s="183" t="s">
        <v>8909</v>
      </c>
      <c r="D11226" s="183" t="s">
        <v>8910</v>
      </c>
      <c r="E11226" s="184"/>
      <c r="F11226" s="184"/>
      <c r="G11226" s="185"/>
      <c r="H11226" s="185"/>
      <c r="I11226" s="184"/>
      <c r="J11226" s="184"/>
      <c r="K11226" s="185" t="s">
        <v>410</v>
      </c>
      <c r="L11226" s="185"/>
      <c r="M11226" s="186"/>
      <c r="N11226" s="61" t="s">
        <v>410</v>
      </c>
      <c r="P11226" s="175" t="s">
        <v>8909</v>
      </c>
    </row>
    <row r="11227" spans="1:16" ht="17.25">
      <c r="A11227" s="183" t="s">
        <v>22283</v>
      </c>
      <c r="B11227" s="183" t="s">
        <v>22284</v>
      </c>
      <c r="C11227" s="183" t="s">
        <v>8909</v>
      </c>
      <c r="D11227" s="183" t="s">
        <v>8910</v>
      </c>
      <c r="E11227" s="184"/>
      <c r="F11227" s="184"/>
      <c r="G11227" s="188"/>
      <c r="H11227" s="185"/>
      <c r="I11227" s="184"/>
      <c r="J11227" s="184"/>
      <c r="K11227" s="185" t="s">
        <v>410</v>
      </c>
      <c r="L11227" s="185"/>
      <c r="M11227" s="186"/>
      <c r="N11227" s="61" t="s">
        <v>410</v>
      </c>
      <c r="P11227" s="175" t="s">
        <v>8909</v>
      </c>
    </row>
    <row r="11228" spans="1:16" ht="17.25">
      <c r="A11228" s="183" t="s">
        <v>22285</v>
      </c>
      <c r="B11228" s="183" t="s">
        <v>22286</v>
      </c>
      <c r="C11228" s="183" t="s">
        <v>8909</v>
      </c>
      <c r="D11228" s="183" t="s">
        <v>8910</v>
      </c>
      <c r="E11228" s="184"/>
      <c r="F11228" s="184"/>
      <c r="G11228" s="185"/>
      <c r="H11228" s="185"/>
      <c r="I11228" s="184"/>
      <c r="J11228" s="184"/>
      <c r="K11228" s="185" t="s">
        <v>410</v>
      </c>
      <c r="L11228" s="185"/>
      <c r="M11228" s="186"/>
      <c r="N11228" s="61" t="s">
        <v>410</v>
      </c>
      <c r="P11228" s="175" t="s">
        <v>8909</v>
      </c>
    </row>
    <row r="11229" spans="1:16" ht="17.25">
      <c r="A11229" s="183" t="s">
        <v>22287</v>
      </c>
      <c r="B11229" s="183" t="s">
        <v>22288</v>
      </c>
      <c r="C11229" s="183" t="s">
        <v>5620</v>
      </c>
      <c r="D11229" s="183" t="s">
        <v>5621</v>
      </c>
      <c r="E11229" s="184"/>
      <c r="F11229" s="184"/>
      <c r="G11229" s="185"/>
      <c r="H11229" s="185"/>
      <c r="I11229" s="184"/>
      <c r="J11229" s="184"/>
      <c r="K11229" s="185" t="s">
        <v>410</v>
      </c>
      <c r="L11229" s="185"/>
      <c r="M11229" s="186"/>
      <c r="N11229" s="61" t="s">
        <v>410</v>
      </c>
      <c r="P11229" s="175" t="s">
        <v>5620</v>
      </c>
    </row>
    <row r="11230" spans="1:16" ht="17.25">
      <c r="A11230" s="183" t="s">
        <v>22289</v>
      </c>
      <c r="B11230" s="183" t="s">
        <v>22290</v>
      </c>
      <c r="C11230" s="183" t="s">
        <v>5620</v>
      </c>
      <c r="D11230" s="183" t="s">
        <v>5621</v>
      </c>
      <c r="E11230" s="184"/>
      <c r="F11230" s="184"/>
      <c r="G11230" s="185"/>
      <c r="H11230" s="185"/>
      <c r="I11230" s="184"/>
      <c r="J11230" s="184"/>
      <c r="K11230" s="185" t="s">
        <v>410</v>
      </c>
      <c r="L11230" s="185"/>
      <c r="M11230" s="186"/>
      <c r="N11230" s="61" t="s">
        <v>410</v>
      </c>
      <c r="P11230" s="175" t="s">
        <v>5620</v>
      </c>
    </row>
    <row r="11231" spans="1:16" ht="17.25">
      <c r="A11231" s="183" t="s">
        <v>22291</v>
      </c>
      <c r="B11231" s="183" t="s">
        <v>22292</v>
      </c>
      <c r="C11231" s="183" t="s">
        <v>5620</v>
      </c>
      <c r="D11231" s="183" t="s">
        <v>5621</v>
      </c>
      <c r="E11231" s="184"/>
      <c r="F11231" s="184"/>
      <c r="G11231" s="185"/>
      <c r="H11231" s="185"/>
      <c r="I11231" s="184"/>
      <c r="J11231" s="184"/>
      <c r="K11231" s="185" t="s">
        <v>410</v>
      </c>
      <c r="L11231" s="185"/>
      <c r="M11231" s="186"/>
      <c r="N11231" s="61" t="s">
        <v>410</v>
      </c>
      <c r="P11231" s="175" t="s">
        <v>5620</v>
      </c>
    </row>
    <row r="11232" spans="1:16" ht="17.25">
      <c r="A11232" s="183" t="s">
        <v>22293</v>
      </c>
      <c r="B11232" s="183" t="s">
        <v>22294</v>
      </c>
      <c r="C11232" s="183" t="s">
        <v>9948</v>
      </c>
      <c r="D11232" s="183" t="s">
        <v>9949</v>
      </c>
      <c r="E11232" s="184">
        <v>159</v>
      </c>
      <c r="F11232" s="184">
        <v>159</v>
      </c>
      <c r="G11232" s="185"/>
      <c r="H11232" s="185"/>
      <c r="I11232" s="184">
        <v>49.24</v>
      </c>
      <c r="J11232" s="184">
        <v>208.24</v>
      </c>
      <c r="K11232" s="185">
        <v>0</v>
      </c>
      <c r="L11232" s="185"/>
      <c r="M11232" s="186"/>
      <c r="N11232" s="61" t="s">
        <v>51</v>
      </c>
      <c r="P11232" s="175" t="s">
        <v>9948</v>
      </c>
    </row>
    <row r="11233" spans="1:16" ht="17.25">
      <c r="A11233" s="183" t="s">
        <v>22295</v>
      </c>
      <c r="B11233" s="183" t="s">
        <v>22294</v>
      </c>
      <c r="C11233" s="183" t="s">
        <v>9948</v>
      </c>
      <c r="D11233" s="183" t="s">
        <v>9949</v>
      </c>
      <c r="E11233" s="184">
        <v>159</v>
      </c>
      <c r="F11233" s="184">
        <v>159</v>
      </c>
      <c r="G11233" s="185"/>
      <c r="H11233" s="185"/>
      <c r="I11233" s="184">
        <v>49.24</v>
      </c>
      <c r="J11233" s="184">
        <v>208.24</v>
      </c>
      <c r="K11233" s="185">
        <v>18</v>
      </c>
      <c r="L11233" s="185"/>
      <c r="M11233" s="186"/>
      <c r="N11233" s="61" t="s">
        <v>51</v>
      </c>
      <c r="P11233" s="175" t="s">
        <v>9948</v>
      </c>
    </row>
    <row r="11234" spans="1:16" ht="17.25">
      <c r="A11234" s="183" t="s">
        <v>22296</v>
      </c>
      <c r="B11234" s="183" t="s">
        <v>22297</v>
      </c>
      <c r="C11234" s="183" t="s">
        <v>105</v>
      </c>
      <c r="D11234" s="183" t="s">
        <v>106</v>
      </c>
      <c r="E11234" s="184"/>
      <c r="F11234" s="184"/>
      <c r="G11234" s="185"/>
      <c r="H11234" s="185"/>
      <c r="I11234" s="184"/>
      <c r="J11234" s="184"/>
      <c r="K11234" s="185" t="s">
        <v>410</v>
      </c>
      <c r="L11234" s="185"/>
      <c r="M11234" s="186"/>
      <c r="N11234" s="61" t="s">
        <v>410</v>
      </c>
      <c r="P11234" s="175" t="s">
        <v>105</v>
      </c>
    </row>
    <row r="11235" spans="1:16" ht="17.25">
      <c r="A11235" s="183" t="s">
        <v>22298</v>
      </c>
      <c r="B11235" s="183" t="s">
        <v>22299</v>
      </c>
      <c r="C11235" s="183" t="s">
        <v>105</v>
      </c>
      <c r="D11235" s="183" t="s">
        <v>106</v>
      </c>
      <c r="E11235" s="184"/>
      <c r="F11235" s="184"/>
      <c r="G11235" s="185"/>
      <c r="H11235" s="185"/>
      <c r="I11235" s="184"/>
      <c r="J11235" s="184"/>
      <c r="K11235" s="185" t="s">
        <v>410</v>
      </c>
      <c r="L11235" s="185"/>
      <c r="M11235" s="186"/>
      <c r="N11235" s="61" t="s">
        <v>410</v>
      </c>
      <c r="P11235" s="175" t="s">
        <v>105</v>
      </c>
    </row>
    <row r="11236" spans="1:16" ht="17.25">
      <c r="A11236" s="183" t="s">
        <v>22300</v>
      </c>
      <c r="B11236" s="183" t="s">
        <v>22301</v>
      </c>
      <c r="C11236" s="183" t="s">
        <v>8909</v>
      </c>
      <c r="D11236" s="183" t="s">
        <v>8910</v>
      </c>
      <c r="E11236" s="184"/>
      <c r="F11236" s="184"/>
      <c r="G11236" s="185"/>
      <c r="H11236" s="185"/>
      <c r="I11236" s="184"/>
      <c r="J11236" s="184"/>
      <c r="K11236" s="185" t="s">
        <v>410</v>
      </c>
      <c r="L11236" s="185"/>
      <c r="M11236" s="186"/>
      <c r="N11236" s="61" t="s">
        <v>410</v>
      </c>
      <c r="P11236" s="175" t="s">
        <v>8909</v>
      </c>
    </row>
    <row r="11237" spans="1:16" ht="17.25">
      <c r="A11237" s="183" t="s">
        <v>22302</v>
      </c>
      <c r="B11237" s="183" t="s">
        <v>22303</v>
      </c>
      <c r="C11237" s="183" t="s">
        <v>8909</v>
      </c>
      <c r="D11237" s="183" t="s">
        <v>8910</v>
      </c>
      <c r="E11237" s="184"/>
      <c r="F11237" s="184"/>
      <c r="G11237" s="185"/>
      <c r="H11237" s="185"/>
      <c r="I11237" s="184"/>
      <c r="J11237" s="184"/>
      <c r="K11237" s="183" t="s">
        <v>410</v>
      </c>
      <c r="L11237" s="183"/>
      <c r="M11237" s="186"/>
      <c r="N11237" s="61" t="s">
        <v>410</v>
      </c>
      <c r="P11237" s="175" t="s">
        <v>8909</v>
      </c>
    </row>
    <row r="11238" spans="1:16" ht="17.25">
      <c r="A11238" s="183" t="s">
        <v>22304</v>
      </c>
      <c r="B11238" s="183" t="s">
        <v>22305</v>
      </c>
      <c r="C11238" s="183" t="s">
        <v>8909</v>
      </c>
      <c r="D11238" s="183" t="s">
        <v>8910</v>
      </c>
      <c r="E11238" s="184"/>
      <c r="F11238" s="184"/>
      <c r="G11238" s="185"/>
      <c r="H11238" s="185"/>
      <c r="I11238" s="184"/>
      <c r="J11238" s="184"/>
      <c r="K11238" s="185" t="s">
        <v>410</v>
      </c>
      <c r="L11238" s="185"/>
      <c r="M11238" s="186"/>
      <c r="N11238" s="61" t="s">
        <v>410</v>
      </c>
      <c r="P11238" s="175" t="s">
        <v>8909</v>
      </c>
    </row>
    <row r="11239" spans="1:16" ht="17.25">
      <c r="A11239" s="183" t="s">
        <v>22306</v>
      </c>
      <c r="B11239" s="183" t="s">
        <v>22307</v>
      </c>
      <c r="C11239" s="183" t="s">
        <v>8909</v>
      </c>
      <c r="D11239" s="183" t="s">
        <v>8910</v>
      </c>
      <c r="E11239" s="184">
        <v>129</v>
      </c>
      <c r="F11239" s="184">
        <v>129</v>
      </c>
      <c r="G11239" s="185"/>
      <c r="H11239" s="185"/>
      <c r="I11239" s="184">
        <v>47.91</v>
      </c>
      <c r="J11239" s="184">
        <v>176.91</v>
      </c>
      <c r="K11239" s="185">
        <v>1</v>
      </c>
      <c r="L11239" s="185"/>
      <c r="M11239" s="186"/>
      <c r="N11239" s="61" t="s">
        <v>51</v>
      </c>
      <c r="P11239" s="175" t="s">
        <v>8909</v>
      </c>
    </row>
    <row r="11240" spans="1:16" ht="17.25">
      <c r="A11240" s="183" t="s">
        <v>22308</v>
      </c>
      <c r="B11240" s="183" t="s">
        <v>22309</v>
      </c>
      <c r="C11240" s="183" t="s">
        <v>8909</v>
      </c>
      <c r="D11240" s="183" t="s">
        <v>8910</v>
      </c>
      <c r="E11240" s="184">
        <v>129</v>
      </c>
      <c r="F11240" s="184">
        <v>129</v>
      </c>
      <c r="G11240" s="185"/>
      <c r="H11240" s="185"/>
      <c r="I11240" s="184">
        <v>47.91</v>
      </c>
      <c r="J11240" s="184">
        <v>176.91</v>
      </c>
      <c r="K11240" s="185">
        <v>6</v>
      </c>
      <c r="L11240" s="185"/>
      <c r="M11240" s="186"/>
      <c r="N11240" s="61" t="s">
        <v>51</v>
      </c>
      <c r="P11240" s="175" t="s">
        <v>8909</v>
      </c>
    </row>
    <row r="11241" spans="1:16" ht="17.25">
      <c r="A11241" s="183" t="s">
        <v>22310</v>
      </c>
      <c r="B11241" s="183" t="s">
        <v>22311</v>
      </c>
      <c r="C11241" s="183" t="s">
        <v>8909</v>
      </c>
      <c r="D11241" s="183" t="s">
        <v>8910</v>
      </c>
      <c r="E11241" s="184"/>
      <c r="F11241" s="184"/>
      <c r="G11241" s="185"/>
      <c r="H11241" s="185"/>
      <c r="I11241" s="184"/>
      <c r="J11241" s="184"/>
      <c r="K11241" s="185" t="s">
        <v>410</v>
      </c>
      <c r="L11241" s="185"/>
      <c r="M11241" s="186"/>
      <c r="N11241" s="61" t="s">
        <v>410</v>
      </c>
      <c r="P11241" s="175" t="s">
        <v>8909</v>
      </c>
    </row>
    <row r="11242" spans="1:16" ht="17.25">
      <c r="A11242" s="183" t="s">
        <v>22312</v>
      </c>
      <c r="B11242" s="183" t="s">
        <v>22313</v>
      </c>
      <c r="C11242" s="183" t="s">
        <v>8909</v>
      </c>
      <c r="D11242" s="183" t="s">
        <v>8910</v>
      </c>
      <c r="E11242" s="184">
        <v>75</v>
      </c>
      <c r="F11242" s="184">
        <v>75</v>
      </c>
      <c r="G11242" s="185"/>
      <c r="H11242" s="185"/>
      <c r="I11242" s="184">
        <v>45.51</v>
      </c>
      <c r="J11242" s="184">
        <v>120.51</v>
      </c>
      <c r="K11242" s="185">
        <v>0</v>
      </c>
      <c r="L11242" s="185"/>
      <c r="M11242" s="186"/>
      <c r="N11242" s="61" t="s">
        <v>51</v>
      </c>
      <c r="P11242" s="175" t="s">
        <v>8909</v>
      </c>
    </row>
    <row r="11243" spans="1:16" ht="17.25">
      <c r="A11243" s="183" t="s">
        <v>22314</v>
      </c>
      <c r="B11243" s="183" t="s">
        <v>22315</v>
      </c>
      <c r="C11243" s="183" t="s">
        <v>8909</v>
      </c>
      <c r="D11243" s="183" t="s">
        <v>8910</v>
      </c>
      <c r="E11243" s="184"/>
      <c r="F11243" s="184"/>
      <c r="G11243" s="185"/>
      <c r="H11243" s="185"/>
      <c r="I11243" s="184"/>
      <c r="J11243" s="184"/>
      <c r="K11243" s="185" t="s">
        <v>410</v>
      </c>
      <c r="L11243" s="185"/>
      <c r="M11243" s="186"/>
      <c r="N11243" s="61" t="s">
        <v>410</v>
      </c>
      <c r="P11243" s="175" t="s">
        <v>8909</v>
      </c>
    </row>
    <row r="11244" spans="1:16" ht="17.25">
      <c r="A11244" s="183" t="s">
        <v>22316</v>
      </c>
      <c r="B11244" s="183" t="s">
        <v>22317</v>
      </c>
      <c r="C11244" s="183" t="s">
        <v>8909</v>
      </c>
      <c r="D11244" s="183" t="s">
        <v>8910</v>
      </c>
      <c r="E11244" s="184"/>
      <c r="F11244" s="184"/>
      <c r="G11244" s="185"/>
      <c r="H11244" s="185"/>
      <c r="I11244" s="184"/>
      <c r="J11244" s="184"/>
      <c r="K11244" s="185" t="s">
        <v>410</v>
      </c>
      <c r="L11244" s="185"/>
      <c r="M11244" s="186"/>
      <c r="N11244" s="61" t="s">
        <v>410</v>
      </c>
      <c r="P11244" s="175" t="s">
        <v>8909</v>
      </c>
    </row>
    <row r="11245" spans="1:16" ht="17.25">
      <c r="A11245" s="183" t="s">
        <v>22318</v>
      </c>
      <c r="B11245" s="183" t="s">
        <v>22319</v>
      </c>
      <c r="C11245" s="183" t="s">
        <v>5620</v>
      </c>
      <c r="D11245" s="183" t="s">
        <v>5621</v>
      </c>
      <c r="E11245" s="184"/>
      <c r="F11245" s="184"/>
      <c r="G11245" s="185"/>
      <c r="H11245" s="185"/>
      <c r="I11245" s="184"/>
      <c r="J11245" s="184"/>
      <c r="K11245" s="185" t="s">
        <v>410</v>
      </c>
      <c r="L11245" s="185"/>
      <c r="M11245" s="186"/>
      <c r="N11245" s="61" t="s">
        <v>410</v>
      </c>
      <c r="P11245" s="175" t="s">
        <v>5620</v>
      </c>
    </row>
    <row r="11246" spans="1:16" ht="17.25">
      <c r="A11246" s="183" t="s">
        <v>22320</v>
      </c>
      <c r="B11246" s="183" t="s">
        <v>22321</v>
      </c>
      <c r="C11246" s="183" t="s">
        <v>5620</v>
      </c>
      <c r="D11246" s="183" t="s">
        <v>5621</v>
      </c>
      <c r="E11246" s="184"/>
      <c r="F11246" s="184"/>
      <c r="G11246" s="185"/>
      <c r="H11246" s="185"/>
      <c r="I11246" s="184"/>
      <c r="J11246" s="184"/>
      <c r="K11246" s="185" t="s">
        <v>410</v>
      </c>
      <c r="L11246" s="185"/>
      <c r="M11246" s="186"/>
      <c r="N11246" s="61" t="s">
        <v>410</v>
      </c>
      <c r="P11246" s="175" t="s">
        <v>5620</v>
      </c>
    </row>
    <row r="11247" spans="1:16" ht="17.25">
      <c r="A11247" s="183" t="s">
        <v>22322</v>
      </c>
      <c r="B11247" s="183" t="s">
        <v>22323</v>
      </c>
      <c r="C11247" s="183" t="s">
        <v>5620</v>
      </c>
      <c r="D11247" s="183" t="s">
        <v>5621</v>
      </c>
      <c r="E11247" s="184"/>
      <c r="F11247" s="184"/>
      <c r="G11247" s="185"/>
      <c r="H11247" s="185"/>
      <c r="I11247" s="184"/>
      <c r="J11247" s="184"/>
      <c r="K11247" s="185" t="s">
        <v>410</v>
      </c>
      <c r="L11247" s="185"/>
      <c r="M11247" s="186"/>
      <c r="N11247" s="61" t="s">
        <v>410</v>
      </c>
      <c r="P11247" s="175" t="s">
        <v>5620</v>
      </c>
    </row>
    <row r="11248" spans="1:16" ht="17.25">
      <c r="A11248" s="183" t="s">
        <v>22324</v>
      </c>
      <c r="B11248" s="183" t="s">
        <v>22325</v>
      </c>
      <c r="C11248" s="183" t="s">
        <v>5620</v>
      </c>
      <c r="D11248" s="183" t="s">
        <v>5621</v>
      </c>
      <c r="E11248" s="184"/>
      <c r="F11248" s="184"/>
      <c r="G11248" s="185"/>
      <c r="H11248" s="185"/>
      <c r="I11248" s="184"/>
      <c r="J11248" s="184"/>
      <c r="K11248" s="185" t="s">
        <v>410</v>
      </c>
      <c r="L11248" s="185"/>
      <c r="M11248" s="186"/>
      <c r="N11248" s="61" t="s">
        <v>410</v>
      </c>
      <c r="P11248" s="175" t="s">
        <v>5620</v>
      </c>
    </row>
    <row r="11249" spans="1:16" ht="17.25">
      <c r="A11249" s="183" t="s">
        <v>22326</v>
      </c>
      <c r="B11249" s="183" t="s">
        <v>22327</v>
      </c>
      <c r="C11249" s="183" t="s">
        <v>5620</v>
      </c>
      <c r="D11249" s="183" t="s">
        <v>5621</v>
      </c>
      <c r="E11249" s="184"/>
      <c r="F11249" s="184"/>
      <c r="G11249" s="185"/>
      <c r="H11249" s="185"/>
      <c r="I11249" s="184"/>
      <c r="J11249" s="184"/>
      <c r="K11249" s="185" t="s">
        <v>410</v>
      </c>
      <c r="L11249" s="185"/>
      <c r="M11249" s="186"/>
      <c r="N11249" s="61" t="s">
        <v>410</v>
      </c>
      <c r="P11249" s="175" t="s">
        <v>5620</v>
      </c>
    </row>
    <row r="11250" spans="1:16" ht="17.25">
      <c r="A11250" s="183" t="s">
        <v>22328</v>
      </c>
      <c r="B11250" s="183" t="s">
        <v>22329</v>
      </c>
      <c r="C11250" s="183" t="s">
        <v>5620</v>
      </c>
      <c r="D11250" s="183" t="s">
        <v>5621</v>
      </c>
      <c r="E11250" s="184"/>
      <c r="F11250" s="184"/>
      <c r="G11250" s="185"/>
      <c r="H11250" s="185"/>
      <c r="I11250" s="184"/>
      <c r="J11250" s="184"/>
      <c r="K11250" s="185" t="s">
        <v>410</v>
      </c>
      <c r="L11250" s="185"/>
      <c r="M11250" s="186"/>
      <c r="N11250" s="61" t="s">
        <v>410</v>
      </c>
      <c r="P11250" s="175" t="s">
        <v>5620</v>
      </c>
    </row>
    <row r="11251" spans="1:16" ht="17.25">
      <c r="A11251" s="183" t="s">
        <v>22330</v>
      </c>
      <c r="B11251" s="183" t="s">
        <v>22331</v>
      </c>
      <c r="C11251" s="183" t="s">
        <v>7825</v>
      </c>
      <c r="D11251" s="183" t="s">
        <v>7826</v>
      </c>
      <c r="E11251" s="184">
        <v>112</v>
      </c>
      <c r="F11251" s="184">
        <v>112</v>
      </c>
      <c r="G11251" s="185"/>
      <c r="H11251" s="185"/>
      <c r="I11251" s="184">
        <v>46.77</v>
      </c>
      <c r="J11251" s="184">
        <v>158.77</v>
      </c>
      <c r="K11251" s="185">
        <v>0</v>
      </c>
      <c r="L11251" s="185"/>
      <c r="M11251" s="186"/>
      <c r="N11251" s="61" t="s">
        <v>51</v>
      </c>
      <c r="P11251" s="175" t="s">
        <v>7825</v>
      </c>
    </row>
    <row r="11252" spans="1:16" ht="17.25">
      <c r="A11252" s="183" t="s">
        <v>22332</v>
      </c>
      <c r="B11252" s="183" t="s">
        <v>22333</v>
      </c>
      <c r="C11252" s="183" t="s">
        <v>7825</v>
      </c>
      <c r="D11252" s="183" t="s">
        <v>7826</v>
      </c>
      <c r="E11252" s="184"/>
      <c r="F11252" s="184"/>
      <c r="G11252" s="188"/>
      <c r="H11252" s="185"/>
      <c r="I11252" s="184"/>
      <c r="J11252" s="184"/>
      <c r="K11252" s="185" t="s">
        <v>410</v>
      </c>
      <c r="L11252" s="185"/>
      <c r="M11252" s="186"/>
      <c r="N11252" s="61" t="s">
        <v>410</v>
      </c>
      <c r="P11252" s="175" t="s">
        <v>7825</v>
      </c>
    </row>
    <row r="11253" spans="1:16" ht="17.25">
      <c r="A11253" s="183" t="s">
        <v>22334</v>
      </c>
      <c r="B11253" s="183" t="s">
        <v>22335</v>
      </c>
      <c r="C11253" s="183" t="s">
        <v>9368</v>
      </c>
      <c r="D11253" s="183" t="s">
        <v>9369</v>
      </c>
      <c r="E11253" s="184"/>
      <c r="F11253" s="184"/>
      <c r="G11253" s="185"/>
      <c r="H11253" s="185"/>
      <c r="I11253" s="184"/>
      <c r="J11253" s="184"/>
      <c r="K11253" s="185" t="s">
        <v>410</v>
      </c>
      <c r="L11253" s="185"/>
      <c r="M11253" s="186"/>
      <c r="N11253" s="61" t="s">
        <v>410</v>
      </c>
      <c r="P11253" s="175" t="s">
        <v>9368</v>
      </c>
    </row>
    <row r="11254" spans="1:16" ht="17.25">
      <c r="A11254" s="183" t="s">
        <v>22336</v>
      </c>
      <c r="B11254" s="183" t="s">
        <v>22337</v>
      </c>
      <c r="C11254" s="183" t="s">
        <v>9368</v>
      </c>
      <c r="D11254" s="183" t="s">
        <v>9369</v>
      </c>
      <c r="E11254" s="184"/>
      <c r="F11254" s="184"/>
      <c r="G11254" s="188"/>
      <c r="H11254" s="185"/>
      <c r="I11254" s="184"/>
      <c r="J11254" s="184"/>
      <c r="K11254" s="185" t="s">
        <v>410</v>
      </c>
      <c r="L11254" s="185"/>
      <c r="M11254" s="186"/>
      <c r="N11254" s="61" t="s">
        <v>410</v>
      </c>
      <c r="P11254" s="175" t="s">
        <v>9368</v>
      </c>
    </row>
    <row r="11255" spans="1:16" ht="17.25">
      <c r="A11255" s="183" t="s">
        <v>22338</v>
      </c>
      <c r="B11255" s="183" t="s">
        <v>22335</v>
      </c>
      <c r="C11255" s="183" t="s">
        <v>9368</v>
      </c>
      <c r="D11255" s="183" t="s">
        <v>9369</v>
      </c>
      <c r="E11255" s="184"/>
      <c r="F11255" s="184"/>
      <c r="G11255" s="188"/>
      <c r="H11255" s="185"/>
      <c r="I11255" s="184"/>
      <c r="J11255" s="184"/>
      <c r="K11255" s="183" t="s">
        <v>410</v>
      </c>
      <c r="L11255" s="183"/>
      <c r="M11255" s="186"/>
      <c r="N11255" s="61" t="s">
        <v>410</v>
      </c>
      <c r="P11255" s="175" t="s">
        <v>9368</v>
      </c>
    </row>
    <row r="11256" spans="1:16" ht="17.25">
      <c r="A11256" s="183" t="s">
        <v>22339</v>
      </c>
      <c r="B11256" s="183" t="s">
        <v>22337</v>
      </c>
      <c r="C11256" s="183" t="s">
        <v>9368</v>
      </c>
      <c r="D11256" s="183" t="s">
        <v>9369</v>
      </c>
      <c r="E11256" s="184"/>
      <c r="F11256" s="184"/>
      <c r="G11256" s="185"/>
      <c r="H11256" s="185"/>
      <c r="I11256" s="184"/>
      <c r="J11256" s="184"/>
      <c r="K11256" s="185" t="s">
        <v>410</v>
      </c>
      <c r="L11256" s="185"/>
      <c r="M11256" s="186"/>
      <c r="N11256" s="61" t="s">
        <v>410</v>
      </c>
      <c r="P11256" s="175" t="s">
        <v>9368</v>
      </c>
    </row>
    <row r="11257" spans="1:16" ht="17.25">
      <c r="A11257" s="183" t="s">
        <v>22340</v>
      </c>
      <c r="B11257" s="183" t="s">
        <v>22341</v>
      </c>
      <c r="C11257" s="183" t="s">
        <v>1116</v>
      </c>
      <c r="D11257" s="183" t="s">
        <v>1117</v>
      </c>
      <c r="E11257" s="184"/>
      <c r="F11257" s="184"/>
      <c r="G11257" s="185"/>
      <c r="H11257" s="185"/>
      <c r="I11257" s="184"/>
      <c r="J11257" s="184"/>
      <c r="K11257" s="185" t="s">
        <v>410</v>
      </c>
      <c r="L11257" s="185"/>
      <c r="M11257" s="186"/>
      <c r="N11257" s="61" t="s">
        <v>410</v>
      </c>
      <c r="P11257" s="175" t="s">
        <v>1116</v>
      </c>
    </row>
    <row r="11258" spans="1:16" ht="17.25">
      <c r="A11258" s="183" t="s">
        <v>22342</v>
      </c>
      <c r="B11258" s="183" t="s">
        <v>9367</v>
      </c>
      <c r="C11258" s="183" t="s">
        <v>9368</v>
      </c>
      <c r="D11258" s="183" t="s">
        <v>9369</v>
      </c>
      <c r="E11258" s="184"/>
      <c r="F11258" s="184"/>
      <c r="G11258" s="188"/>
      <c r="H11258" s="185"/>
      <c r="I11258" s="184"/>
      <c r="J11258" s="184"/>
      <c r="K11258" s="185" t="s">
        <v>410</v>
      </c>
      <c r="L11258" s="185"/>
      <c r="M11258" s="186"/>
      <c r="N11258" s="61" t="s">
        <v>410</v>
      </c>
      <c r="P11258" s="175" t="s">
        <v>9368</v>
      </c>
    </row>
    <row r="11259" spans="1:16" ht="17.25">
      <c r="A11259" s="183" t="s">
        <v>22343</v>
      </c>
      <c r="B11259" s="183" t="s">
        <v>9367</v>
      </c>
      <c r="C11259" s="183" t="s">
        <v>9368</v>
      </c>
      <c r="D11259" s="183" t="s">
        <v>9369</v>
      </c>
      <c r="E11259" s="184"/>
      <c r="F11259" s="184"/>
      <c r="G11259" s="185"/>
      <c r="H11259" s="185"/>
      <c r="I11259" s="184"/>
      <c r="J11259" s="184"/>
      <c r="K11259" s="185" t="s">
        <v>410</v>
      </c>
      <c r="L11259" s="185"/>
      <c r="M11259" s="186"/>
      <c r="N11259" s="61" t="s">
        <v>410</v>
      </c>
      <c r="P11259" s="175" t="s">
        <v>9368</v>
      </c>
    </row>
    <row r="11260" spans="1:16" ht="17.25">
      <c r="A11260" s="183" t="s">
        <v>22344</v>
      </c>
      <c r="B11260" s="183" t="s">
        <v>22345</v>
      </c>
      <c r="C11260" s="183" t="s">
        <v>9368</v>
      </c>
      <c r="D11260" s="183" t="s">
        <v>9369</v>
      </c>
      <c r="E11260" s="184"/>
      <c r="F11260" s="184"/>
      <c r="G11260" s="188"/>
      <c r="H11260" s="185"/>
      <c r="I11260" s="184"/>
      <c r="J11260" s="184"/>
      <c r="K11260" s="185" t="s">
        <v>410</v>
      </c>
      <c r="L11260" s="185"/>
      <c r="M11260" s="186"/>
      <c r="N11260" s="61" t="s">
        <v>410</v>
      </c>
      <c r="P11260" s="175" t="s">
        <v>9368</v>
      </c>
    </row>
    <row r="11261" spans="1:16" ht="17.25">
      <c r="A11261" s="183" t="s">
        <v>22346</v>
      </c>
      <c r="B11261" s="183" t="s">
        <v>22345</v>
      </c>
      <c r="C11261" s="183" t="s">
        <v>9368</v>
      </c>
      <c r="D11261" s="183" t="s">
        <v>9369</v>
      </c>
      <c r="E11261" s="184"/>
      <c r="F11261" s="184"/>
      <c r="G11261" s="185"/>
      <c r="H11261" s="185"/>
      <c r="I11261" s="184"/>
      <c r="J11261" s="184"/>
      <c r="K11261" s="185" t="s">
        <v>410</v>
      </c>
      <c r="L11261" s="185"/>
      <c r="M11261" s="186"/>
      <c r="N11261" s="61" t="s">
        <v>410</v>
      </c>
      <c r="P11261" s="175" t="s">
        <v>9368</v>
      </c>
    </row>
    <row r="11262" spans="1:16" ht="17.25">
      <c r="A11262" s="183" t="s">
        <v>22347</v>
      </c>
      <c r="B11262" s="183" t="s">
        <v>22348</v>
      </c>
      <c r="C11262" s="183" t="s">
        <v>1116</v>
      </c>
      <c r="D11262" s="183" t="s">
        <v>1117</v>
      </c>
      <c r="E11262" s="184"/>
      <c r="F11262" s="184"/>
      <c r="G11262" s="185"/>
      <c r="H11262" s="185"/>
      <c r="I11262" s="184"/>
      <c r="J11262" s="184"/>
      <c r="K11262" s="185" t="s">
        <v>410</v>
      </c>
      <c r="L11262" s="185"/>
      <c r="M11262" s="186"/>
      <c r="N11262" s="61" t="s">
        <v>410</v>
      </c>
      <c r="P11262" s="175" t="s">
        <v>1116</v>
      </c>
    </row>
    <row r="11263" spans="1:16" ht="17.25">
      <c r="A11263" s="183" t="s">
        <v>22349</v>
      </c>
      <c r="B11263" s="183" t="s">
        <v>22350</v>
      </c>
      <c r="C11263" s="183" t="s">
        <v>541</v>
      </c>
      <c r="D11263" s="183" t="s">
        <v>542</v>
      </c>
      <c r="E11263" s="184">
        <v>240</v>
      </c>
      <c r="F11263" s="184">
        <v>205</v>
      </c>
      <c r="G11263" s="185" t="s">
        <v>88</v>
      </c>
      <c r="H11263" s="185"/>
      <c r="I11263" s="184">
        <v>49.24</v>
      </c>
      <c r="J11263" s="184">
        <v>254.24</v>
      </c>
      <c r="K11263" s="185">
        <v>12</v>
      </c>
      <c r="L11263" s="185" t="s">
        <v>554</v>
      </c>
      <c r="M11263" s="186" t="s">
        <v>551</v>
      </c>
      <c r="N11263" s="61" t="s">
        <v>51</v>
      </c>
      <c r="P11263" s="175" t="s">
        <v>541</v>
      </c>
    </row>
    <row r="11264" spans="1:16" ht="17.25">
      <c r="A11264" s="183" t="s">
        <v>22351</v>
      </c>
      <c r="B11264" s="183" t="s">
        <v>22352</v>
      </c>
      <c r="C11264" s="183" t="s">
        <v>541</v>
      </c>
      <c r="D11264" s="183" t="s">
        <v>542</v>
      </c>
      <c r="E11264" s="184">
        <v>240</v>
      </c>
      <c r="F11264" s="184">
        <v>205</v>
      </c>
      <c r="G11264" s="185" t="s">
        <v>88</v>
      </c>
      <c r="H11264" s="185"/>
      <c r="I11264" s="184">
        <v>49.24</v>
      </c>
      <c r="J11264" s="184">
        <v>254.24</v>
      </c>
      <c r="K11264" s="185">
        <v>26</v>
      </c>
      <c r="L11264" s="185" t="s">
        <v>130</v>
      </c>
      <c r="M11264" s="186" t="s">
        <v>551</v>
      </c>
      <c r="N11264" s="61" t="s">
        <v>51</v>
      </c>
      <c r="P11264" s="175" t="s">
        <v>541</v>
      </c>
    </row>
    <row r="11265" spans="1:16" ht="17.25">
      <c r="A11265" s="183" t="s">
        <v>22353</v>
      </c>
      <c r="B11265" s="183" t="s">
        <v>22354</v>
      </c>
      <c r="C11265" s="183" t="s">
        <v>541</v>
      </c>
      <c r="D11265" s="183" t="s">
        <v>542</v>
      </c>
      <c r="E11265" s="184">
        <v>240</v>
      </c>
      <c r="F11265" s="184">
        <v>205</v>
      </c>
      <c r="G11265" s="185" t="s">
        <v>88</v>
      </c>
      <c r="H11265" s="185"/>
      <c r="I11265" s="184">
        <v>49.24</v>
      </c>
      <c r="J11265" s="184">
        <v>254.24</v>
      </c>
      <c r="K11265" s="185">
        <v>162</v>
      </c>
      <c r="L11265" s="185" t="s">
        <v>57</v>
      </c>
      <c r="M11265" s="186" t="s">
        <v>332</v>
      </c>
      <c r="N11265" s="61" t="s">
        <v>51</v>
      </c>
      <c r="P11265" s="175" t="s">
        <v>541</v>
      </c>
    </row>
    <row r="11266" spans="1:16" ht="17.25">
      <c r="A11266" s="183" t="s">
        <v>22355</v>
      </c>
      <c r="B11266" s="183" t="s">
        <v>22356</v>
      </c>
      <c r="C11266" s="183" t="s">
        <v>541</v>
      </c>
      <c r="D11266" s="183" t="s">
        <v>542</v>
      </c>
      <c r="E11266" s="184">
        <v>240</v>
      </c>
      <c r="F11266" s="184">
        <v>205</v>
      </c>
      <c r="G11266" s="185" t="s">
        <v>88</v>
      </c>
      <c r="H11266" s="185"/>
      <c r="I11266" s="184">
        <v>49.24</v>
      </c>
      <c r="J11266" s="184">
        <v>254.24</v>
      </c>
      <c r="K11266" s="183">
        <v>66</v>
      </c>
      <c r="L11266" s="183" t="s">
        <v>57</v>
      </c>
      <c r="M11266" s="186" t="s">
        <v>332</v>
      </c>
      <c r="N11266" s="61" t="s">
        <v>51</v>
      </c>
      <c r="P11266" s="175" t="s">
        <v>541</v>
      </c>
    </row>
    <row r="11267" spans="1:16" ht="17.25">
      <c r="A11267" s="183" t="s">
        <v>22357</v>
      </c>
      <c r="B11267" s="183" t="s">
        <v>22358</v>
      </c>
      <c r="C11267" s="183" t="s">
        <v>541</v>
      </c>
      <c r="D11267" s="183" t="s">
        <v>542</v>
      </c>
      <c r="E11267" s="184">
        <v>230</v>
      </c>
      <c r="F11267" s="184">
        <v>190</v>
      </c>
      <c r="G11267" s="185" t="s">
        <v>395</v>
      </c>
      <c r="H11267" s="185"/>
      <c r="I11267" s="184">
        <v>38.3</v>
      </c>
      <c r="J11267" s="184">
        <v>228.3</v>
      </c>
      <c r="K11267" s="185">
        <v>18</v>
      </c>
      <c r="L11267" s="185" t="s">
        <v>130</v>
      </c>
      <c r="M11267" s="186" t="s">
        <v>551</v>
      </c>
      <c r="N11267" s="61" t="s">
        <v>51</v>
      </c>
      <c r="P11267" s="175" t="s">
        <v>541</v>
      </c>
    </row>
    <row r="11268" spans="1:16" ht="17.25">
      <c r="A11268" s="183" t="s">
        <v>22359</v>
      </c>
      <c r="B11268" s="183" t="s">
        <v>22360</v>
      </c>
      <c r="C11268" s="183" t="s">
        <v>541</v>
      </c>
      <c r="D11268" s="183" t="s">
        <v>542</v>
      </c>
      <c r="E11268" s="184">
        <v>225</v>
      </c>
      <c r="F11268" s="184">
        <v>190</v>
      </c>
      <c r="G11268" s="185" t="s">
        <v>268</v>
      </c>
      <c r="H11268" s="185"/>
      <c r="I11268" s="184">
        <v>43.11</v>
      </c>
      <c r="J11268" s="184">
        <v>233.11</v>
      </c>
      <c r="K11268" s="185">
        <v>24</v>
      </c>
      <c r="L11268" s="185"/>
      <c r="M11268" s="186"/>
      <c r="N11268" s="61" t="s">
        <v>51</v>
      </c>
      <c r="P11268" s="175" t="s">
        <v>541</v>
      </c>
    </row>
    <row r="11269" spans="1:16" ht="17.25">
      <c r="A11269" s="183" t="s">
        <v>22361</v>
      </c>
      <c r="B11269" s="183" t="s">
        <v>22362</v>
      </c>
      <c r="C11269" s="183" t="s">
        <v>541</v>
      </c>
      <c r="D11269" s="183" t="s">
        <v>542</v>
      </c>
      <c r="E11269" s="184"/>
      <c r="F11269" s="184"/>
      <c r="G11269" s="185"/>
      <c r="H11269" s="185"/>
      <c r="I11269" s="184"/>
      <c r="J11269" s="184"/>
      <c r="K11269" s="185" t="s">
        <v>410</v>
      </c>
      <c r="L11269" s="185"/>
      <c r="M11269" s="186"/>
      <c r="N11269" s="61" t="s">
        <v>410</v>
      </c>
      <c r="P11269" s="175" t="s">
        <v>541</v>
      </c>
    </row>
    <row r="11270" spans="1:16" ht="17.25">
      <c r="A11270" s="183" t="s">
        <v>22363</v>
      </c>
      <c r="B11270" s="183" t="s">
        <v>22364</v>
      </c>
      <c r="C11270" s="183" t="s">
        <v>541</v>
      </c>
      <c r="D11270" s="183" t="s">
        <v>542</v>
      </c>
      <c r="E11270" s="184">
        <v>170</v>
      </c>
      <c r="F11270" s="184">
        <v>150</v>
      </c>
      <c r="G11270" s="185" t="s">
        <v>263</v>
      </c>
      <c r="H11270" s="185"/>
      <c r="I11270" s="184">
        <v>48.75</v>
      </c>
      <c r="J11270" s="184">
        <v>198.75</v>
      </c>
      <c r="K11270" s="185">
        <v>6</v>
      </c>
      <c r="L11270" s="185"/>
      <c r="M11270" s="186"/>
      <c r="N11270" s="61" t="s">
        <v>51</v>
      </c>
      <c r="P11270" s="175" t="s">
        <v>541</v>
      </c>
    </row>
    <row r="11271" spans="1:16" ht="17.25">
      <c r="A11271" s="183" t="s">
        <v>22365</v>
      </c>
      <c r="B11271" s="183" t="s">
        <v>9373</v>
      </c>
      <c r="C11271" s="183" t="s">
        <v>9368</v>
      </c>
      <c r="D11271" s="183" t="s">
        <v>9369</v>
      </c>
      <c r="E11271" s="184"/>
      <c r="F11271" s="184"/>
      <c r="G11271" s="185"/>
      <c r="H11271" s="185"/>
      <c r="I11271" s="184"/>
      <c r="J11271" s="184"/>
      <c r="K11271" s="185" t="s">
        <v>410</v>
      </c>
      <c r="L11271" s="185"/>
      <c r="M11271" s="186"/>
      <c r="N11271" s="61" t="s">
        <v>410</v>
      </c>
      <c r="P11271" s="175" t="s">
        <v>9368</v>
      </c>
    </row>
    <row r="11272" spans="1:16" ht="17.25">
      <c r="A11272" s="183" t="s">
        <v>22366</v>
      </c>
      <c r="B11272" s="183" t="s">
        <v>9371</v>
      </c>
      <c r="C11272" s="183" t="s">
        <v>9368</v>
      </c>
      <c r="D11272" s="183" t="s">
        <v>9369</v>
      </c>
      <c r="E11272" s="184"/>
      <c r="F11272" s="184"/>
      <c r="G11272" s="185"/>
      <c r="H11272" s="185"/>
      <c r="I11272" s="184"/>
      <c r="J11272" s="184"/>
      <c r="K11272" s="185" t="s">
        <v>410</v>
      </c>
      <c r="L11272" s="185"/>
      <c r="M11272" s="186"/>
      <c r="N11272" s="61" t="s">
        <v>410</v>
      </c>
      <c r="P11272" s="175" t="s">
        <v>9368</v>
      </c>
    </row>
    <row r="11273" spans="1:16" ht="17.25">
      <c r="A11273" s="183" t="s">
        <v>22367</v>
      </c>
      <c r="B11273" s="183" t="s">
        <v>9371</v>
      </c>
      <c r="C11273" s="183" t="s">
        <v>9368</v>
      </c>
      <c r="D11273" s="183" t="s">
        <v>9369</v>
      </c>
      <c r="E11273" s="184"/>
      <c r="F11273" s="184"/>
      <c r="G11273" s="188"/>
      <c r="H11273" s="185"/>
      <c r="I11273" s="184"/>
      <c r="J11273" s="184"/>
      <c r="K11273" s="185" t="s">
        <v>410</v>
      </c>
      <c r="L11273" s="185"/>
      <c r="M11273" s="186"/>
      <c r="N11273" s="61" t="s">
        <v>410</v>
      </c>
      <c r="P11273" s="175" t="s">
        <v>9368</v>
      </c>
    </row>
    <row r="11274" spans="1:16" ht="17.25">
      <c r="A11274" s="183" t="s">
        <v>22368</v>
      </c>
      <c r="B11274" s="183" t="s">
        <v>9373</v>
      </c>
      <c r="C11274" s="183" t="s">
        <v>9368</v>
      </c>
      <c r="D11274" s="183" t="s">
        <v>9369</v>
      </c>
      <c r="E11274" s="184"/>
      <c r="F11274" s="184"/>
      <c r="G11274" s="185"/>
      <c r="H11274" s="185"/>
      <c r="I11274" s="184"/>
      <c r="J11274" s="184"/>
      <c r="K11274" s="185" t="s">
        <v>410</v>
      </c>
      <c r="L11274" s="185"/>
      <c r="M11274" s="186"/>
      <c r="N11274" s="61" t="s">
        <v>410</v>
      </c>
      <c r="P11274" s="175" t="s">
        <v>9368</v>
      </c>
    </row>
    <row r="11275" spans="1:16" ht="17.25">
      <c r="A11275" s="183" t="s">
        <v>22369</v>
      </c>
      <c r="B11275" s="183" t="s">
        <v>22370</v>
      </c>
      <c r="C11275" s="183" t="s">
        <v>8148</v>
      </c>
      <c r="D11275" s="183" t="s">
        <v>8149</v>
      </c>
      <c r="E11275" s="184"/>
      <c r="F11275" s="184"/>
      <c r="G11275" s="185"/>
      <c r="H11275" s="185"/>
      <c r="I11275" s="184"/>
      <c r="J11275" s="184"/>
      <c r="K11275" s="185" t="s">
        <v>410</v>
      </c>
      <c r="L11275" s="185"/>
      <c r="M11275" s="186"/>
      <c r="N11275" s="61" t="s">
        <v>410</v>
      </c>
      <c r="P11275" s="175" t="s">
        <v>8148</v>
      </c>
    </row>
    <row r="11276" spans="1:16" ht="17.25">
      <c r="A11276" s="183" t="s">
        <v>22371</v>
      </c>
      <c r="B11276" s="183" t="s">
        <v>22370</v>
      </c>
      <c r="C11276" s="183" t="s">
        <v>8148</v>
      </c>
      <c r="D11276" s="183" t="s">
        <v>8149</v>
      </c>
      <c r="E11276" s="184"/>
      <c r="F11276" s="184"/>
      <c r="G11276" s="185"/>
      <c r="H11276" s="185"/>
      <c r="I11276" s="184"/>
      <c r="J11276" s="184"/>
      <c r="K11276" s="185" t="s">
        <v>410</v>
      </c>
      <c r="L11276" s="185"/>
      <c r="M11276" s="186"/>
      <c r="N11276" s="61" t="s">
        <v>410</v>
      </c>
      <c r="P11276" s="175" t="s">
        <v>8148</v>
      </c>
    </row>
    <row r="11277" spans="1:16" ht="17.25">
      <c r="A11277" s="183" t="s">
        <v>22372</v>
      </c>
      <c r="B11277" s="183" t="s">
        <v>22370</v>
      </c>
      <c r="C11277" s="183" t="s">
        <v>8148</v>
      </c>
      <c r="D11277" s="183" t="s">
        <v>8149</v>
      </c>
      <c r="E11277" s="184"/>
      <c r="F11277" s="184"/>
      <c r="G11277" s="185"/>
      <c r="H11277" s="185"/>
      <c r="I11277" s="184"/>
      <c r="J11277" s="184"/>
      <c r="K11277" s="185" t="s">
        <v>410</v>
      </c>
      <c r="L11277" s="185"/>
      <c r="M11277" s="186"/>
      <c r="N11277" s="61" t="s">
        <v>410</v>
      </c>
      <c r="P11277" s="175" t="s">
        <v>8148</v>
      </c>
    </row>
    <row r="11278" spans="1:16" ht="17.25">
      <c r="A11278" s="183" t="s">
        <v>22373</v>
      </c>
      <c r="B11278" s="183" t="s">
        <v>22374</v>
      </c>
      <c r="C11278" s="183" t="s">
        <v>2670</v>
      </c>
      <c r="D11278" s="183" t="s">
        <v>2671</v>
      </c>
      <c r="E11278" s="184">
        <v>145</v>
      </c>
      <c r="F11278" s="184">
        <v>119</v>
      </c>
      <c r="G11278" s="185" t="s">
        <v>395</v>
      </c>
      <c r="H11278" s="185"/>
      <c r="I11278" s="184">
        <v>53.63</v>
      </c>
      <c r="J11278" s="184">
        <v>172.63</v>
      </c>
      <c r="K11278" s="185">
        <v>0</v>
      </c>
      <c r="L11278" s="185"/>
      <c r="M11278" s="186"/>
      <c r="N11278" s="61" t="s">
        <v>51</v>
      </c>
      <c r="P11278" s="175" t="s">
        <v>2670</v>
      </c>
    </row>
    <row r="11279" spans="1:16" ht="17.25">
      <c r="A11279" s="183" t="s">
        <v>22375</v>
      </c>
      <c r="B11279" s="183" t="s">
        <v>22376</v>
      </c>
      <c r="C11279" s="183" t="s">
        <v>2670</v>
      </c>
      <c r="D11279" s="183" t="s">
        <v>2671</v>
      </c>
      <c r="E11279" s="184">
        <v>125</v>
      </c>
      <c r="F11279" s="184">
        <v>103</v>
      </c>
      <c r="G11279" s="185" t="s">
        <v>395</v>
      </c>
      <c r="H11279" s="185"/>
      <c r="I11279" s="184">
        <v>47.37</v>
      </c>
      <c r="J11279" s="184">
        <v>150.37</v>
      </c>
      <c r="K11279" s="185">
        <v>0</v>
      </c>
      <c r="L11279" s="185" t="s">
        <v>57</v>
      </c>
      <c r="M11279" s="186" t="s">
        <v>283</v>
      </c>
      <c r="N11279" s="61" t="s">
        <v>51</v>
      </c>
      <c r="P11279" s="175" t="s">
        <v>2670</v>
      </c>
    </row>
    <row r="11280" spans="1:16" ht="17.25">
      <c r="A11280" s="183" t="s">
        <v>22377</v>
      </c>
      <c r="B11280" s="183" t="s">
        <v>22378</v>
      </c>
      <c r="C11280" s="183" t="s">
        <v>2670</v>
      </c>
      <c r="D11280" s="183" t="s">
        <v>2671</v>
      </c>
      <c r="E11280" s="184"/>
      <c r="F11280" s="184"/>
      <c r="G11280" s="185"/>
      <c r="H11280" s="185"/>
      <c r="I11280" s="184"/>
      <c r="J11280" s="184"/>
      <c r="K11280" s="185" t="s">
        <v>410</v>
      </c>
      <c r="L11280" s="185"/>
      <c r="M11280" s="186"/>
      <c r="N11280" s="61" t="s">
        <v>410</v>
      </c>
      <c r="P11280" s="175" t="s">
        <v>2670</v>
      </c>
    </row>
    <row r="11281" spans="1:16" ht="17.25">
      <c r="A11281" s="183" t="s">
        <v>22379</v>
      </c>
      <c r="B11281" s="183" t="s">
        <v>22380</v>
      </c>
      <c r="C11281" s="183" t="s">
        <v>8909</v>
      </c>
      <c r="D11281" s="183" t="s">
        <v>8910</v>
      </c>
      <c r="E11281" s="184"/>
      <c r="F11281" s="184"/>
      <c r="G11281" s="185"/>
      <c r="H11281" s="185"/>
      <c r="I11281" s="184"/>
      <c r="J11281" s="184"/>
      <c r="K11281" s="185" t="s">
        <v>410</v>
      </c>
      <c r="L11281" s="185"/>
      <c r="M11281" s="186"/>
      <c r="N11281" s="61" t="s">
        <v>410</v>
      </c>
      <c r="P11281" s="175" t="s">
        <v>8909</v>
      </c>
    </row>
    <row r="11282" spans="1:16" ht="17.25">
      <c r="A11282" s="183" t="s">
        <v>22381</v>
      </c>
      <c r="B11282" s="183" t="s">
        <v>22382</v>
      </c>
      <c r="C11282" s="183" t="s">
        <v>8909</v>
      </c>
      <c r="D11282" s="183" t="s">
        <v>8910</v>
      </c>
      <c r="E11282" s="184"/>
      <c r="F11282" s="184"/>
      <c r="G11282" s="185"/>
      <c r="H11282" s="185"/>
      <c r="I11282" s="184"/>
      <c r="J11282" s="184"/>
      <c r="K11282" s="185" t="s">
        <v>410</v>
      </c>
      <c r="L11282" s="185"/>
      <c r="M11282" s="186"/>
      <c r="N11282" s="61" t="s">
        <v>410</v>
      </c>
      <c r="P11282" s="175" t="s">
        <v>8909</v>
      </c>
    </row>
    <row r="11283" spans="1:16" ht="17.25">
      <c r="A11283" s="183" t="s">
        <v>22383</v>
      </c>
      <c r="B11283" s="183" t="s">
        <v>22384</v>
      </c>
      <c r="C11283" s="183" t="s">
        <v>8110</v>
      </c>
      <c r="D11283" s="183" t="s">
        <v>8111</v>
      </c>
      <c r="E11283" s="184"/>
      <c r="F11283" s="184"/>
      <c r="G11283" s="185"/>
      <c r="H11283" s="185"/>
      <c r="I11283" s="184"/>
      <c r="J11283" s="184"/>
      <c r="K11283" s="185" t="s">
        <v>410</v>
      </c>
      <c r="L11283" s="185"/>
      <c r="M11283" s="186"/>
      <c r="N11283" s="61" t="s">
        <v>410</v>
      </c>
      <c r="P11283" s="175" t="s">
        <v>8110</v>
      </c>
    </row>
    <row r="11284" spans="1:16" ht="17.25">
      <c r="A11284" s="183" t="s">
        <v>22385</v>
      </c>
      <c r="B11284" s="183" t="s">
        <v>22386</v>
      </c>
      <c r="C11284" s="183" t="s">
        <v>8110</v>
      </c>
      <c r="D11284" s="183" t="s">
        <v>8111</v>
      </c>
      <c r="E11284" s="184"/>
      <c r="F11284" s="184"/>
      <c r="G11284" s="185"/>
      <c r="H11284" s="185"/>
      <c r="I11284" s="184"/>
      <c r="J11284" s="184"/>
      <c r="K11284" s="185" t="s">
        <v>410</v>
      </c>
      <c r="L11284" s="185"/>
      <c r="M11284" s="186"/>
      <c r="N11284" s="61" t="s">
        <v>410</v>
      </c>
      <c r="P11284" s="175" t="s">
        <v>8110</v>
      </c>
    </row>
    <row r="11285" spans="1:16" ht="17.25">
      <c r="A11285" s="183" t="s">
        <v>22387</v>
      </c>
      <c r="B11285" s="183" t="s">
        <v>22384</v>
      </c>
      <c r="C11285" s="183" t="s">
        <v>8110</v>
      </c>
      <c r="D11285" s="183" t="s">
        <v>8111</v>
      </c>
      <c r="E11285" s="184"/>
      <c r="F11285" s="184"/>
      <c r="G11285" s="185"/>
      <c r="H11285" s="185"/>
      <c r="I11285" s="184"/>
      <c r="J11285" s="184"/>
      <c r="K11285" s="185" t="s">
        <v>410</v>
      </c>
      <c r="L11285" s="185"/>
      <c r="M11285" s="186"/>
      <c r="N11285" s="61" t="s">
        <v>410</v>
      </c>
      <c r="P11285" s="175" t="s">
        <v>8110</v>
      </c>
    </row>
    <row r="11286" spans="1:16" ht="17.25">
      <c r="A11286" s="183" t="s">
        <v>22388</v>
      </c>
      <c r="B11286" s="183" t="s">
        <v>22386</v>
      </c>
      <c r="C11286" s="183" t="s">
        <v>8110</v>
      </c>
      <c r="D11286" s="183" t="s">
        <v>8111</v>
      </c>
      <c r="E11286" s="184"/>
      <c r="F11286" s="184"/>
      <c r="G11286" s="185"/>
      <c r="H11286" s="185"/>
      <c r="I11286" s="184"/>
      <c r="J11286" s="184"/>
      <c r="K11286" s="185" t="s">
        <v>410</v>
      </c>
      <c r="L11286" s="185"/>
      <c r="M11286" s="186"/>
      <c r="N11286" s="61" t="s">
        <v>410</v>
      </c>
      <c r="P11286" s="175" t="s">
        <v>8110</v>
      </c>
    </row>
    <row r="11287" spans="1:16" ht="17.25">
      <c r="A11287" s="183" t="s">
        <v>22389</v>
      </c>
      <c r="B11287" s="183" t="s">
        <v>22390</v>
      </c>
      <c r="C11287" s="183" t="s">
        <v>8909</v>
      </c>
      <c r="D11287" s="183" t="s">
        <v>8910</v>
      </c>
      <c r="E11287" s="184"/>
      <c r="F11287" s="184"/>
      <c r="G11287" s="185"/>
      <c r="H11287" s="185"/>
      <c r="I11287" s="184"/>
      <c r="J11287" s="184"/>
      <c r="K11287" s="185" t="s">
        <v>410</v>
      </c>
      <c r="L11287" s="185"/>
      <c r="M11287" s="186"/>
      <c r="N11287" s="61" t="s">
        <v>410</v>
      </c>
      <c r="P11287" s="175" t="s">
        <v>8909</v>
      </c>
    </row>
    <row r="11288" spans="1:16" ht="17.25">
      <c r="A11288" s="183" t="s">
        <v>22391</v>
      </c>
      <c r="B11288" s="183" t="s">
        <v>22392</v>
      </c>
      <c r="C11288" s="183" t="s">
        <v>8909</v>
      </c>
      <c r="D11288" s="183" t="s">
        <v>8910</v>
      </c>
      <c r="E11288" s="184"/>
      <c r="F11288" s="184"/>
      <c r="G11288" s="185"/>
      <c r="H11288" s="185"/>
      <c r="I11288" s="184"/>
      <c r="J11288" s="184"/>
      <c r="K11288" s="185" t="s">
        <v>410</v>
      </c>
      <c r="L11288" s="185"/>
      <c r="M11288" s="186"/>
      <c r="N11288" s="61" t="s">
        <v>410</v>
      </c>
      <c r="P11288" s="175" t="s">
        <v>8909</v>
      </c>
    </row>
    <row r="11289" spans="1:16" ht="17.25">
      <c r="A11289" s="183" t="s">
        <v>22393</v>
      </c>
      <c r="B11289" s="183" t="s">
        <v>22394</v>
      </c>
      <c r="C11289" s="183" t="s">
        <v>22395</v>
      </c>
      <c r="D11289" s="183" t="s">
        <v>22395</v>
      </c>
      <c r="E11289" s="184">
        <v>163.5</v>
      </c>
      <c r="F11289" s="184">
        <v>143.88</v>
      </c>
      <c r="G11289" s="185" t="s">
        <v>263</v>
      </c>
      <c r="H11289" s="185" t="s">
        <v>22396</v>
      </c>
      <c r="I11289" s="184">
        <v>47.37</v>
      </c>
      <c r="J11289" s="184">
        <v>191.25</v>
      </c>
      <c r="K11289" s="185">
        <v>48</v>
      </c>
      <c r="L11289" s="185"/>
      <c r="M11289" s="186"/>
      <c r="N11289" s="61" t="s">
        <v>51</v>
      </c>
      <c r="P11289" s="175" t="s">
        <v>22395</v>
      </c>
    </row>
    <row r="11290" spans="1:16" ht="17.25">
      <c r="A11290" s="183" t="s">
        <v>22397</v>
      </c>
      <c r="B11290" s="183" t="s">
        <v>22398</v>
      </c>
      <c r="C11290" s="183" t="s">
        <v>22395</v>
      </c>
      <c r="D11290" s="183" t="s">
        <v>22395</v>
      </c>
      <c r="E11290" s="184">
        <v>153.5</v>
      </c>
      <c r="F11290" s="184">
        <v>153.5</v>
      </c>
      <c r="G11290" s="185"/>
      <c r="H11290" s="185"/>
      <c r="I11290" s="184">
        <v>43.99</v>
      </c>
      <c r="J11290" s="184">
        <v>197.49</v>
      </c>
      <c r="K11290" s="185">
        <v>0</v>
      </c>
      <c r="L11290" s="185"/>
      <c r="M11290" s="186"/>
      <c r="N11290" s="61" t="s">
        <v>51</v>
      </c>
      <c r="P11290" s="175" t="s">
        <v>22395</v>
      </c>
    </row>
    <row r="11291" spans="1:16" ht="17.25">
      <c r="A11291" s="183" t="s">
        <v>22399</v>
      </c>
      <c r="B11291" s="183" t="s">
        <v>22400</v>
      </c>
      <c r="C11291" s="183" t="s">
        <v>22395</v>
      </c>
      <c r="D11291" s="183" t="s">
        <v>22395</v>
      </c>
      <c r="E11291" s="184">
        <v>153.5</v>
      </c>
      <c r="F11291" s="184">
        <v>153.5</v>
      </c>
      <c r="G11291" s="185"/>
      <c r="H11291" s="185"/>
      <c r="I11291" s="184">
        <v>40.26</v>
      </c>
      <c r="J11291" s="184">
        <v>193.76</v>
      </c>
      <c r="K11291" s="185">
        <v>0</v>
      </c>
      <c r="L11291" s="185"/>
      <c r="M11291" s="186"/>
      <c r="N11291" s="61" t="s">
        <v>51</v>
      </c>
      <c r="P11291" s="175" t="s">
        <v>22395</v>
      </c>
    </row>
    <row r="11292" spans="1:16" ht="17.25">
      <c r="A11292" s="183" t="s">
        <v>22401</v>
      </c>
      <c r="B11292" s="183" t="s">
        <v>22402</v>
      </c>
      <c r="C11292" s="183" t="s">
        <v>22395</v>
      </c>
      <c r="D11292" s="183" t="s">
        <v>22395</v>
      </c>
      <c r="E11292" s="184">
        <v>142.5</v>
      </c>
      <c r="F11292" s="184">
        <v>142.5</v>
      </c>
      <c r="G11292" s="188"/>
      <c r="H11292" s="185"/>
      <c r="I11292" s="184">
        <v>39.52</v>
      </c>
      <c r="J11292" s="184">
        <v>182.02</v>
      </c>
      <c r="K11292" s="185">
        <v>0</v>
      </c>
      <c r="L11292" s="185"/>
      <c r="M11292" s="186"/>
      <c r="N11292" s="61" t="s">
        <v>51</v>
      </c>
      <c r="P11292" s="175" t="s">
        <v>22395</v>
      </c>
    </row>
    <row r="11293" spans="1:16" ht="17.25">
      <c r="A11293" s="183" t="s">
        <v>22403</v>
      </c>
      <c r="B11293" s="183" t="s">
        <v>22404</v>
      </c>
      <c r="C11293" s="183" t="s">
        <v>8909</v>
      </c>
      <c r="D11293" s="183" t="s">
        <v>8910</v>
      </c>
      <c r="E11293" s="184"/>
      <c r="F11293" s="184"/>
      <c r="G11293" s="188"/>
      <c r="H11293" s="185"/>
      <c r="I11293" s="184"/>
      <c r="J11293" s="184"/>
      <c r="K11293" s="185" t="s">
        <v>410</v>
      </c>
      <c r="L11293" s="185"/>
      <c r="M11293" s="186"/>
      <c r="N11293" s="61" t="s">
        <v>410</v>
      </c>
      <c r="P11293" s="175" t="s">
        <v>8909</v>
      </c>
    </row>
    <row r="11294" spans="1:16" ht="17.25">
      <c r="A11294" s="183" t="s">
        <v>22405</v>
      </c>
      <c r="B11294" s="183" t="s">
        <v>22406</v>
      </c>
      <c r="C11294" s="183" t="s">
        <v>8909</v>
      </c>
      <c r="D11294" s="183" t="s">
        <v>8910</v>
      </c>
      <c r="E11294" s="184"/>
      <c r="F11294" s="184"/>
      <c r="G11294" s="188"/>
      <c r="H11294" s="185"/>
      <c r="I11294" s="184"/>
      <c r="J11294" s="184"/>
      <c r="K11294" s="185" t="s">
        <v>410</v>
      </c>
      <c r="L11294" s="185"/>
      <c r="M11294" s="186"/>
      <c r="N11294" s="61" t="s">
        <v>410</v>
      </c>
      <c r="P11294" s="175" t="s">
        <v>8909</v>
      </c>
    </row>
    <row r="11295" spans="1:16" ht="17.25">
      <c r="A11295" s="183" t="s">
        <v>22407</v>
      </c>
      <c r="B11295" s="183" t="s">
        <v>22408</v>
      </c>
      <c r="C11295" s="183" t="s">
        <v>8909</v>
      </c>
      <c r="D11295" s="183" t="s">
        <v>8910</v>
      </c>
      <c r="E11295" s="184"/>
      <c r="F11295" s="184"/>
      <c r="G11295" s="185"/>
      <c r="H11295" s="185"/>
      <c r="I11295" s="184"/>
      <c r="J11295" s="184"/>
      <c r="K11295" s="185" t="s">
        <v>410</v>
      </c>
      <c r="L11295" s="185"/>
      <c r="M11295" s="186"/>
      <c r="N11295" s="61" t="s">
        <v>410</v>
      </c>
      <c r="P11295" s="175" t="s">
        <v>8909</v>
      </c>
    </row>
    <row r="11296" spans="1:16" ht="17.25">
      <c r="A11296" s="183" t="s">
        <v>22409</v>
      </c>
      <c r="B11296" s="183" t="s">
        <v>22410</v>
      </c>
      <c r="C11296" s="183" t="s">
        <v>1587</v>
      </c>
      <c r="D11296" s="183" t="s">
        <v>1588</v>
      </c>
      <c r="E11296" s="184"/>
      <c r="F11296" s="184"/>
      <c r="G11296" s="185"/>
      <c r="H11296" s="185"/>
      <c r="I11296" s="184"/>
      <c r="J11296" s="184"/>
      <c r="K11296" s="185" t="s">
        <v>410</v>
      </c>
      <c r="L11296" s="185"/>
      <c r="M11296" s="186"/>
      <c r="N11296" s="61" t="s">
        <v>410</v>
      </c>
      <c r="P11296" s="175" t="s">
        <v>1587</v>
      </c>
    </row>
    <row r="11297" spans="1:16" ht="17.25">
      <c r="A11297" s="183" t="s">
        <v>22411</v>
      </c>
      <c r="B11297" s="183" t="s">
        <v>22412</v>
      </c>
      <c r="C11297" s="183" t="s">
        <v>1587</v>
      </c>
      <c r="D11297" s="183" t="s">
        <v>1588</v>
      </c>
      <c r="E11297" s="184"/>
      <c r="F11297" s="184"/>
      <c r="G11297" s="185"/>
      <c r="H11297" s="185"/>
      <c r="I11297" s="184"/>
      <c r="J11297" s="184"/>
      <c r="K11297" s="185" t="s">
        <v>410</v>
      </c>
      <c r="L11297" s="185"/>
      <c r="M11297" s="186"/>
      <c r="N11297" s="61" t="s">
        <v>410</v>
      </c>
      <c r="P11297" s="175" t="s">
        <v>1587</v>
      </c>
    </row>
    <row r="11298" spans="1:16" ht="17.25">
      <c r="A11298" s="183" t="s">
        <v>22413</v>
      </c>
      <c r="B11298" s="183" t="s">
        <v>22414</v>
      </c>
      <c r="C11298" s="183" t="s">
        <v>9462</v>
      </c>
      <c r="D11298" s="183" t="s">
        <v>9463</v>
      </c>
      <c r="E11298" s="184"/>
      <c r="F11298" s="184"/>
      <c r="G11298" s="185"/>
      <c r="H11298" s="185"/>
      <c r="I11298" s="184"/>
      <c r="J11298" s="184"/>
      <c r="K11298" s="185" t="s">
        <v>410</v>
      </c>
      <c r="L11298" s="185"/>
      <c r="M11298" s="186"/>
      <c r="N11298" s="61" t="s">
        <v>410</v>
      </c>
      <c r="P11298" s="175" t="s">
        <v>9462</v>
      </c>
    </row>
    <row r="11299" spans="1:16" ht="17.25">
      <c r="A11299" s="183" t="s">
        <v>22415</v>
      </c>
      <c r="B11299" s="183" t="s">
        <v>22416</v>
      </c>
      <c r="C11299" s="183" t="s">
        <v>1400</v>
      </c>
      <c r="D11299" s="183" t="s">
        <v>1401</v>
      </c>
      <c r="E11299" s="184"/>
      <c r="F11299" s="184"/>
      <c r="G11299" s="185"/>
      <c r="H11299" s="185"/>
      <c r="I11299" s="184"/>
      <c r="J11299" s="184"/>
      <c r="K11299" s="185" t="s">
        <v>410</v>
      </c>
      <c r="L11299" s="185"/>
      <c r="M11299" s="186"/>
      <c r="N11299" s="61" t="s">
        <v>410</v>
      </c>
      <c r="P11299" s="175" t="s">
        <v>1400</v>
      </c>
    </row>
    <row r="11300" spans="1:16" ht="17.25">
      <c r="A11300" s="183" t="s">
        <v>22417</v>
      </c>
      <c r="B11300" s="183" t="s">
        <v>22418</v>
      </c>
      <c r="C11300" s="183" t="s">
        <v>1400</v>
      </c>
      <c r="D11300" s="183" t="s">
        <v>1401</v>
      </c>
      <c r="E11300" s="184"/>
      <c r="F11300" s="184"/>
      <c r="G11300" s="185"/>
      <c r="H11300" s="185"/>
      <c r="I11300" s="184"/>
      <c r="J11300" s="184"/>
      <c r="K11300" s="185" t="s">
        <v>410</v>
      </c>
      <c r="L11300" s="185"/>
      <c r="M11300" s="186"/>
      <c r="N11300" s="61" t="s">
        <v>410</v>
      </c>
      <c r="P11300" s="175" t="s">
        <v>1400</v>
      </c>
    </row>
    <row r="11301" spans="1:16" ht="17.25">
      <c r="A11301" s="183" t="s">
        <v>22419</v>
      </c>
      <c r="B11301" s="183" t="s">
        <v>22420</v>
      </c>
      <c r="C11301" s="183" t="s">
        <v>49</v>
      </c>
      <c r="D11301" s="183" t="s">
        <v>50</v>
      </c>
      <c r="E11301" s="184"/>
      <c r="F11301" s="184"/>
      <c r="G11301" s="185"/>
      <c r="H11301" s="185"/>
      <c r="I11301" s="184"/>
      <c r="J11301" s="184"/>
      <c r="K11301" s="185" t="s">
        <v>410</v>
      </c>
      <c r="L11301" s="185"/>
      <c r="M11301" s="186"/>
      <c r="N11301" s="61" t="s">
        <v>410</v>
      </c>
      <c r="P11301" s="175" t="s">
        <v>49</v>
      </c>
    </row>
    <row r="11302" spans="1:16" ht="17.25">
      <c r="A11302" s="183" t="s">
        <v>22421</v>
      </c>
      <c r="B11302" s="183" t="s">
        <v>20432</v>
      </c>
      <c r="C11302" s="183" t="s">
        <v>49</v>
      </c>
      <c r="D11302" s="183" t="s">
        <v>50</v>
      </c>
      <c r="E11302" s="184"/>
      <c r="F11302" s="184"/>
      <c r="G11302" s="188"/>
      <c r="H11302" s="185"/>
      <c r="I11302" s="184"/>
      <c r="J11302" s="184"/>
      <c r="K11302" s="185" t="s">
        <v>410</v>
      </c>
      <c r="L11302" s="185"/>
      <c r="M11302" s="186"/>
      <c r="N11302" s="61" t="s">
        <v>410</v>
      </c>
      <c r="P11302" s="175" t="s">
        <v>49</v>
      </c>
    </row>
    <row r="11303" spans="1:16" ht="17.25">
      <c r="A11303" s="183" t="s">
        <v>22422</v>
      </c>
      <c r="B11303" s="183" t="s">
        <v>20432</v>
      </c>
      <c r="C11303" s="183" t="s">
        <v>49</v>
      </c>
      <c r="D11303" s="183" t="s">
        <v>50</v>
      </c>
      <c r="E11303" s="184"/>
      <c r="F11303" s="184"/>
      <c r="G11303" s="185"/>
      <c r="H11303" s="185"/>
      <c r="I11303" s="184"/>
      <c r="J11303" s="184"/>
      <c r="K11303" s="183" t="s">
        <v>410</v>
      </c>
      <c r="L11303" s="183"/>
      <c r="M11303" s="186"/>
      <c r="N11303" s="61" t="s">
        <v>410</v>
      </c>
      <c r="P11303" s="175" t="s">
        <v>49</v>
      </c>
    </row>
    <row r="11304" spans="1:16" ht="17.25">
      <c r="A11304" s="183" t="s">
        <v>22423</v>
      </c>
      <c r="B11304" s="183" t="s">
        <v>22424</v>
      </c>
      <c r="C11304" s="183" t="s">
        <v>49</v>
      </c>
      <c r="D11304" s="183" t="s">
        <v>50</v>
      </c>
      <c r="E11304" s="184">
        <v>374</v>
      </c>
      <c r="F11304" s="184">
        <v>320</v>
      </c>
      <c r="G11304" s="185" t="s">
        <v>88</v>
      </c>
      <c r="H11304" s="185"/>
      <c r="I11304" s="184">
        <v>102.52</v>
      </c>
      <c r="J11304" s="184">
        <v>422.52</v>
      </c>
      <c r="K11304" s="185">
        <v>82</v>
      </c>
      <c r="L11304" s="185"/>
      <c r="M11304" s="186"/>
      <c r="N11304" s="61" t="s">
        <v>51</v>
      </c>
      <c r="P11304" s="175" t="s">
        <v>49</v>
      </c>
    </row>
    <row r="11305" spans="1:16" ht="17.25">
      <c r="A11305" s="183" t="s">
        <v>22425</v>
      </c>
      <c r="B11305" s="183" t="s">
        <v>22426</v>
      </c>
      <c r="C11305" s="183" t="s">
        <v>49</v>
      </c>
      <c r="D11305" s="183" t="s">
        <v>50</v>
      </c>
      <c r="E11305" s="184">
        <v>374</v>
      </c>
      <c r="F11305" s="184">
        <v>320</v>
      </c>
      <c r="G11305" s="185" t="s">
        <v>88</v>
      </c>
      <c r="H11305" s="185"/>
      <c r="I11305" s="184">
        <v>102.52</v>
      </c>
      <c r="J11305" s="184">
        <v>422.52</v>
      </c>
      <c r="K11305" s="183">
        <v>75</v>
      </c>
      <c r="L11305" s="183"/>
      <c r="M11305" s="186"/>
      <c r="N11305" s="61" t="s">
        <v>51</v>
      </c>
      <c r="P11305" s="175" t="s">
        <v>49</v>
      </c>
    </row>
    <row r="11306" spans="1:16" ht="17.25">
      <c r="A11306" s="183" t="s">
        <v>22427</v>
      </c>
      <c r="B11306" s="183" t="s">
        <v>22428</v>
      </c>
      <c r="C11306" s="183" t="s">
        <v>49</v>
      </c>
      <c r="D11306" s="183" t="s">
        <v>50</v>
      </c>
      <c r="E11306" s="184"/>
      <c r="F11306" s="184"/>
      <c r="G11306" s="185"/>
      <c r="H11306" s="185"/>
      <c r="I11306" s="184"/>
      <c r="J11306" s="184"/>
      <c r="K11306" s="185" t="s">
        <v>410</v>
      </c>
      <c r="L11306" s="185"/>
      <c r="M11306" s="186"/>
      <c r="N11306" s="61" t="s">
        <v>410</v>
      </c>
      <c r="P11306" s="175" t="s">
        <v>49</v>
      </c>
    </row>
    <row r="11307" spans="1:16" ht="17.25">
      <c r="A11307" s="183" t="s">
        <v>22429</v>
      </c>
      <c r="B11307" s="183" t="s">
        <v>22430</v>
      </c>
      <c r="C11307" s="183" t="s">
        <v>49</v>
      </c>
      <c r="D11307" s="183" t="s">
        <v>50</v>
      </c>
      <c r="E11307" s="184">
        <v>254</v>
      </c>
      <c r="F11307" s="184">
        <v>210</v>
      </c>
      <c r="G11307" s="185" t="s">
        <v>395</v>
      </c>
      <c r="H11307" s="185"/>
      <c r="I11307" s="184">
        <v>96.08</v>
      </c>
      <c r="J11307" s="184">
        <v>306.08</v>
      </c>
      <c r="K11307" s="185">
        <v>107</v>
      </c>
      <c r="L11307" s="185"/>
      <c r="M11307" s="186"/>
      <c r="N11307" s="61" t="s">
        <v>51</v>
      </c>
      <c r="P11307" s="175" t="s">
        <v>49</v>
      </c>
    </row>
    <row r="11308" spans="1:16" ht="17.25">
      <c r="A11308" s="183" t="s">
        <v>22431</v>
      </c>
      <c r="B11308" s="183" t="s">
        <v>22432</v>
      </c>
      <c r="C11308" s="183" t="s">
        <v>49</v>
      </c>
      <c r="D11308" s="183" t="s">
        <v>50</v>
      </c>
      <c r="E11308" s="184"/>
      <c r="F11308" s="184"/>
      <c r="G11308" s="185"/>
      <c r="H11308" s="185"/>
      <c r="I11308" s="184"/>
      <c r="J11308" s="184"/>
      <c r="K11308" s="185" t="s">
        <v>410</v>
      </c>
      <c r="L11308" s="185"/>
      <c r="M11308" s="186"/>
      <c r="N11308" s="61" t="s">
        <v>410</v>
      </c>
      <c r="P11308" s="175" t="s">
        <v>49</v>
      </c>
    </row>
    <row r="11309" spans="1:16" ht="17.25">
      <c r="A11309" s="183" t="s">
        <v>22433</v>
      </c>
      <c r="B11309" s="183" t="s">
        <v>22434</v>
      </c>
      <c r="C11309" s="183" t="s">
        <v>49</v>
      </c>
      <c r="D11309" s="183" t="s">
        <v>50</v>
      </c>
      <c r="E11309" s="184"/>
      <c r="F11309" s="184"/>
      <c r="G11309" s="185"/>
      <c r="H11309" s="185"/>
      <c r="I11309" s="184"/>
      <c r="J11309" s="184"/>
      <c r="K11309" s="185" t="s">
        <v>410</v>
      </c>
      <c r="L11309" s="185"/>
      <c r="M11309" s="186"/>
      <c r="N11309" s="61" t="s">
        <v>410</v>
      </c>
      <c r="P11309" s="175" t="s">
        <v>49</v>
      </c>
    </row>
    <row r="11310" spans="1:16" ht="17.25">
      <c r="A11310" s="183" t="s">
        <v>22435</v>
      </c>
      <c r="B11310" s="183" t="s">
        <v>22436</v>
      </c>
      <c r="C11310" s="183" t="s">
        <v>49</v>
      </c>
      <c r="D11310" s="183" t="s">
        <v>50</v>
      </c>
      <c r="E11310" s="184"/>
      <c r="F11310" s="184"/>
      <c r="G11310" s="185"/>
      <c r="H11310" s="185"/>
      <c r="I11310" s="184"/>
      <c r="J11310" s="184"/>
      <c r="K11310" s="185" t="s">
        <v>410</v>
      </c>
      <c r="L11310" s="185"/>
      <c r="M11310" s="186"/>
      <c r="N11310" s="61" t="s">
        <v>410</v>
      </c>
      <c r="P11310" s="175" t="s">
        <v>49</v>
      </c>
    </row>
    <row r="11311" spans="1:16" ht="17.25">
      <c r="A11311" s="183" t="s">
        <v>22437</v>
      </c>
      <c r="B11311" s="183" t="s">
        <v>22438</v>
      </c>
      <c r="C11311" s="183" t="s">
        <v>49</v>
      </c>
      <c r="D11311" s="183" t="s">
        <v>50</v>
      </c>
      <c r="E11311" s="184"/>
      <c r="F11311" s="184"/>
      <c r="G11311" s="185"/>
      <c r="H11311" s="185"/>
      <c r="I11311" s="184"/>
      <c r="J11311" s="184"/>
      <c r="K11311" s="183" t="s">
        <v>410</v>
      </c>
      <c r="L11311" s="183"/>
      <c r="M11311" s="186"/>
      <c r="N11311" s="61" t="s">
        <v>410</v>
      </c>
      <c r="P11311" s="175" t="s">
        <v>49</v>
      </c>
    </row>
    <row r="11312" spans="1:16" ht="17.25">
      <c r="A11312" s="183" t="s">
        <v>22439</v>
      </c>
      <c r="B11312" s="183" t="s">
        <v>22440</v>
      </c>
      <c r="C11312" s="183" t="s">
        <v>49</v>
      </c>
      <c r="D11312" s="183" t="s">
        <v>50</v>
      </c>
      <c r="E11312" s="184">
        <v>274</v>
      </c>
      <c r="F11312" s="184">
        <v>235</v>
      </c>
      <c r="G11312" s="185" t="s">
        <v>88</v>
      </c>
      <c r="H11312" s="185"/>
      <c r="I11312" s="184">
        <v>126.98</v>
      </c>
      <c r="J11312" s="184">
        <v>361.98</v>
      </c>
      <c r="K11312" s="183">
        <v>0</v>
      </c>
      <c r="L11312" s="183"/>
      <c r="M11312" s="186"/>
      <c r="N11312" s="61" t="s">
        <v>51</v>
      </c>
      <c r="P11312" s="175" t="s">
        <v>49</v>
      </c>
    </row>
    <row r="11313" spans="1:16" ht="17.25">
      <c r="A11313" s="183" t="s">
        <v>22441</v>
      </c>
      <c r="B11313" s="183" t="s">
        <v>22442</v>
      </c>
      <c r="C11313" s="183" t="s">
        <v>49</v>
      </c>
      <c r="D11313" s="183" t="s">
        <v>50</v>
      </c>
      <c r="E11313" s="184">
        <v>767</v>
      </c>
      <c r="F11313" s="184">
        <v>767</v>
      </c>
      <c r="G11313" s="185"/>
      <c r="H11313" s="185"/>
      <c r="I11313" s="184">
        <v>235.46</v>
      </c>
      <c r="J11313" s="184">
        <v>1002.46</v>
      </c>
      <c r="K11313" s="185">
        <v>0</v>
      </c>
      <c r="L11313" s="185"/>
      <c r="M11313" s="186"/>
      <c r="N11313" s="61" t="s">
        <v>51</v>
      </c>
      <c r="P11313" s="175" t="s">
        <v>49</v>
      </c>
    </row>
    <row r="11314" spans="1:16" ht="17.25">
      <c r="A11314" s="183" t="s">
        <v>22443</v>
      </c>
      <c r="B11314" s="183" t="s">
        <v>22444</v>
      </c>
      <c r="C11314" s="183" t="s">
        <v>49</v>
      </c>
      <c r="D11314" s="183" t="s">
        <v>50</v>
      </c>
      <c r="E11314" s="184"/>
      <c r="F11314" s="184"/>
      <c r="G11314" s="185"/>
      <c r="H11314" s="185"/>
      <c r="I11314" s="184"/>
      <c r="J11314" s="184"/>
      <c r="K11314" s="185" t="s">
        <v>410</v>
      </c>
      <c r="L11314" s="185"/>
      <c r="M11314" s="186"/>
      <c r="N11314" s="61" t="s">
        <v>410</v>
      </c>
      <c r="P11314" s="175" t="s">
        <v>49</v>
      </c>
    </row>
    <row r="11315" spans="1:16" ht="17.25">
      <c r="A11315" s="183" t="s">
        <v>22445</v>
      </c>
      <c r="B11315" s="183" t="s">
        <v>22446</v>
      </c>
      <c r="C11315" s="183" t="s">
        <v>49</v>
      </c>
      <c r="D11315" s="183" t="s">
        <v>50</v>
      </c>
      <c r="E11315" s="184"/>
      <c r="F11315" s="184"/>
      <c r="G11315" s="185"/>
      <c r="H11315" s="185"/>
      <c r="I11315" s="184"/>
      <c r="J11315" s="184"/>
      <c r="K11315" s="185" t="s">
        <v>410</v>
      </c>
      <c r="L11315" s="185"/>
      <c r="M11315" s="186"/>
      <c r="N11315" s="61" t="s">
        <v>410</v>
      </c>
      <c r="P11315" s="175" t="s">
        <v>49</v>
      </c>
    </row>
    <row r="11316" spans="1:16" ht="17.25">
      <c r="A11316" s="183" t="s">
        <v>22447</v>
      </c>
      <c r="B11316" s="183" t="s">
        <v>22448</v>
      </c>
      <c r="C11316" s="183" t="s">
        <v>49</v>
      </c>
      <c r="D11316" s="183" t="s">
        <v>50</v>
      </c>
      <c r="E11316" s="184"/>
      <c r="F11316" s="184"/>
      <c r="G11316" s="185"/>
      <c r="H11316" s="185"/>
      <c r="I11316" s="184"/>
      <c r="J11316" s="184"/>
      <c r="K11316" s="185" t="s">
        <v>410</v>
      </c>
      <c r="L11316" s="185"/>
      <c r="M11316" s="186"/>
      <c r="N11316" s="61" t="s">
        <v>410</v>
      </c>
      <c r="P11316" s="175" t="s">
        <v>49</v>
      </c>
    </row>
    <row r="11317" spans="1:16" ht="17.25">
      <c r="A11317" s="183" t="s">
        <v>22449</v>
      </c>
      <c r="B11317" s="183" t="s">
        <v>22450</v>
      </c>
      <c r="C11317" s="183" t="s">
        <v>49</v>
      </c>
      <c r="D11317" s="183" t="s">
        <v>50</v>
      </c>
      <c r="E11317" s="184">
        <v>189</v>
      </c>
      <c r="F11317" s="184">
        <v>140</v>
      </c>
      <c r="G11317" s="185" t="s">
        <v>924</v>
      </c>
      <c r="H11317" s="185"/>
      <c r="I11317" s="184">
        <v>73.33</v>
      </c>
      <c r="J11317" s="184">
        <v>213.33</v>
      </c>
      <c r="K11317" s="185">
        <v>116</v>
      </c>
      <c r="L11317" s="185"/>
      <c r="M11317" s="186"/>
      <c r="N11317" s="61" t="s">
        <v>51</v>
      </c>
      <c r="P11317" s="175" t="s">
        <v>49</v>
      </c>
    </row>
    <row r="11318" spans="1:16" ht="17.25">
      <c r="A11318" s="183" t="s">
        <v>22451</v>
      </c>
      <c r="B11318" s="183" t="s">
        <v>22452</v>
      </c>
      <c r="C11318" s="183" t="s">
        <v>49</v>
      </c>
      <c r="D11318" s="183" t="s">
        <v>50</v>
      </c>
      <c r="E11318" s="184"/>
      <c r="F11318" s="184"/>
      <c r="G11318" s="185"/>
      <c r="H11318" s="185"/>
      <c r="I11318" s="184"/>
      <c r="J11318" s="184"/>
      <c r="K11318" s="185" t="s">
        <v>410</v>
      </c>
      <c r="L11318" s="185"/>
      <c r="M11318" s="186"/>
      <c r="N11318" s="61" t="s">
        <v>410</v>
      </c>
      <c r="P11318" s="175" t="s">
        <v>49</v>
      </c>
    </row>
    <row r="11319" spans="1:16" ht="17.25">
      <c r="A11319" s="183" t="s">
        <v>22453</v>
      </c>
      <c r="B11319" s="183" t="s">
        <v>22454</v>
      </c>
      <c r="C11319" s="183" t="s">
        <v>49</v>
      </c>
      <c r="D11319" s="183" t="s">
        <v>50</v>
      </c>
      <c r="E11319" s="184"/>
      <c r="F11319" s="184"/>
      <c r="G11319" s="185"/>
      <c r="H11319" s="185"/>
      <c r="I11319" s="184"/>
      <c r="J11319" s="184"/>
      <c r="K11319" s="185" t="s">
        <v>410</v>
      </c>
      <c r="L11319" s="185"/>
      <c r="M11319" s="186"/>
      <c r="N11319" s="61" t="s">
        <v>410</v>
      </c>
      <c r="P11319" s="175" t="s">
        <v>49</v>
      </c>
    </row>
    <row r="11320" spans="1:16" ht="17.25">
      <c r="A11320" s="183" t="s">
        <v>22455</v>
      </c>
      <c r="B11320" s="183" t="s">
        <v>22456</v>
      </c>
      <c r="C11320" s="183" t="s">
        <v>49</v>
      </c>
      <c r="D11320" s="183" t="s">
        <v>50</v>
      </c>
      <c r="E11320" s="184"/>
      <c r="F11320" s="184"/>
      <c r="G11320" s="185"/>
      <c r="H11320" s="185"/>
      <c r="I11320" s="184"/>
      <c r="J11320" s="184"/>
      <c r="K11320" s="185" t="s">
        <v>410</v>
      </c>
      <c r="L11320" s="185"/>
      <c r="M11320" s="186"/>
      <c r="N11320" s="61" t="s">
        <v>410</v>
      </c>
      <c r="P11320" s="175" t="s">
        <v>49</v>
      </c>
    </row>
    <row r="11321" spans="1:16" ht="17.25">
      <c r="A11321" s="183" t="s">
        <v>22457</v>
      </c>
      <c r="B11321" s="183" t="s">
        <v>22458</v>
      </c>
      <c r="C11321" s="183" t="s">
        <v>49</v>
      </c>
      <c r="D11321" s="183" t="s">
        <v>50</v>
      </c>
      <c r="E11321" s="184"/>
      <c r="F11321" s="184"/>
      <c r="G11321" s="185"/>
      <c r="H11321" s="185"/>
      <c r="I11321" s="184"/>
      <c r="J11321" s="184"/>
      <c r="K11321" s="185" t="s">
        <v>410</v>
      </c>
      <c r="L11321" s="185"/>
      <c r="M11321" s="186"/>
      <c r="N11321" s="61" t="s">
        <v>410</v>
      </c>
      <c r="P11321" s="175" t="s">
        <v>49</v>
      </c>
    </row>
    <row r="11322" spans="1:16" ht="17.25">
      <c r="A11322" s="183" t="s">
        <v>22459</v>
      </c>
      <c r="B11322" s="183" t="s">
        <v>22460</v>
      </c>
      <c r="C11322" s="183" t="s">
        <v>49</v>
      </c>
      <c r="D11322" s="183" t="s">
        <v>50</v>
      </c>
      <c r="E11322" s="184"/>
      <c r="F11322" s="184"/>
      <c r="G11322" s="185"/>
      <c r="H11322" s="185"/>
      <c r="I11322" s="184"/>
      <c r="J11322" s="184"/>
      <c r="K11322" s="185" t="s">
        <v>410</v>
      </c>
      <c r="L11322" s="185"/>
      <c r="M11322" s="186"/>
      <c r="N11322" s="61" t="s">
        <v>410</v>
      </c>
      <c r="P11322" s="175" t="s">
        <v>49</v>
      </c>
    </row>
    <row r="11323" spans="1:16" ht="17.25">
      <c r="A11323" s="183" t="s">
        <v>22461</v>
      </c>
      <c r="B11323" s="183" t="s">
        <v>22462</v>
      </c>
      <c r="C11323" s="183" t="s">
        <v>49</v>
      </c>
      <c r="D11323" s="183" t="s">
        <v>50</v>
      </c>
      <c r="E11323" s="184"/>
      <c r="F11323" s="184"/>
      <c r="G11323" s="185"/>
      <c r="H11323" s="185"/>
      <c r="I11323" s="184"/>
      <c r="J11323" s="184"/>
      <c r="K11323" s="185" t="s">
        <v>410</v>
      </c>
      <c r="L11323" s="185"/>
      <c r="M11323" s="186"/>
      <c r="N11323" s="61" t="s">
        <v>410</v>
      </c>
      <c r="P11323" s="175" t="s">
        <v>49</v>
      </c>
    </row>
    <row r="11324" spans="1:16" ht="17.25">
      <c r="A11324" s="183" t="s">
        <v>22463</v>
      </c>
      <c r="B11324" s="183" t="s">
        <v>22464</v>
      </c>
      <c r="C11324" s="183" t="s">
        <v>49</v>
      </c>
      <c r="D11324" s="183" t="s">
        <v>50</v>
      </c>
      <c r="E11324" s="184"/>
      <c r="F11324" s="184"/>
      <c r="G11324" s="185"/>
      <c r="H11324" s="185"/>
      <c r="I11324" s="184"/>
      <c r="J11324" s="184"/>
      <c r="K11324" s="185" t="s">
        <v>410</v>
      </c>
      <c r="L11324" s="185"/>
      <c r="M11324" s="186"/>
      <c r="N11324" s="61" t="s">
        <v>410</v>
      </c>
      <c r="P11324" s="175" t="s">
        <v>49</v>
      </c>
    </row>
    <row r="11325" spans="1:16" ht="17.25">
      <c r="A11325" s="183" t="s">
        <v>22465</v>
      </c>
      <c r="B11325" s="183" t="s">
        <v>22466</v>
      </c>
      <c r="C11325" s="183" t="s">
        <v>49</v>
      </c>
      <c r="D11325" s="183" t="s">
        <v>50</v>
      </c>
      <c r="E11325" s="184"/>
      <c r="F11325" s="184"/>
      <c r="G11325" s="185"/>
      <c r="H11325" s="185"/>
      <c r="I11325" s="184"/>
      <c r="J11325" s="184"/>
      <c r="K11325" s="185" t="s">
        <v>410</v>
      </c>
      <c r="L11325" s="185"/>
      <c r="M11325" s="186"/>
      <c r="N11325" s="61" t="s">
        <v>410</v>
      </c>
      <c r="P11325" s="175" t="s">
        <v>49</v>
      </c>
    </row>
    <row r="11326" spans="1:16" ht="17.25">
      <c r="A11326" s="183" t="s">
        <v>22467</v>
      </c>
      <c r="B11326" s="183" t="s">
        <v>22468</v>
      </c>
      <c r="C11326" s="183" t="s">
        <v>49</v>
      </c>
      <c r="D11326" s="183" t="s">
        <v>50</v>
      </c>
      <c r="E11326" s="184"/>
      <c r="F11326" s="184"/>
      <c r="G11326" s="185"/>
      <c r="H11326" s="185"/>
      <c r="I11326" s="184"/>
      <c r="J11326" s="184"/>
      <c r="K11326" s="185" t="s">
        <v>410</v>
      </c>
      <c r="L11326" s="185"/>
      <c r="M11326" s="186"/>
      <c r="N11326" s="61" t="s">
        <v>410</v>
      </c>
      <c r="P11326" s="175" t="s">
        <v>49</v>
      </c>
    </row>
    <row r="11327" spans="1:16" ht="17.25">
      <c r="A11327" s="183" t="s">
        <v>22469</v>
      </c>
      <c r="B11327" s="183" t="s">
        <v>22470</v>
      </c>
      <c r="C11327" s="183" t="s">
        <v>49</v>
      </c>
      <c r="D11327" s="183" t="s">
        <v>50</v>
      </c>
      <c r="E11327" s="184"/>
      <c r="F11327" s="184"/>
      <c r="G11327" s="185"/>
      <c r="H11327" s="185"/>
      <c r="I11327" s="184"/>
      <c r="J11327" s="184"/>
      <c r="K11327" s="185" t="s">
        <v>410</v>
      </c>
      <c r="L11327" s="185"/>
      <c r="M11327" s="186"/>
      <c r="N11327" s="61" t="s">
        <v>410</v>
      </c>
      <c r="P11327" s="175" t="s">
        <v>49</v>
      </c>
    </row>
    <row r="11328" spans="1:16" ht="17.25">
      <c r="A11328" s="183" t="s">
        <v>22471</v>
      </c>
      <c r="B11328" s="183" t="s">
        <v>22472</v>
      </c>
      <c r="C11328" s="183" t="s">
        <v>49</v>
      </c>
      <c r="D11328" s="183" t="s">
        <v>50</v>
      </c>
      <c r="E11328" s="184">
        <v>257</v>
      </c>
      <c r="F11328" s="184">
        <v>185</v>
      </c>
      <c r="G11328" s="185" t="s">
        <v>329</v>
      </c>
      <c r="H11328" s="185"/>
      <c r="I11328" s="184">
        <v>91.12</v>
      </c>
      <c r="J11328" s="184">
        <v>276.12</v>
      </c>
      <c r="K11328" s="185">
        <v>0</v>
      </c>
      <c r="L11328" s="185"/>
      <c r="M11328" s="186"/>
      <c r="N11328" s="61" t="s">
        <v>51</v>
      </c>
      <c r="P11328" s="175" t="s">
        <v>49</v>
      </c>
    </row>
    <row r="11329" spans="1:16" ht="17.25">
      <c r="A11329" s="183" t="s">
        <v>22473</v>
      </c>
      <c r="B11329" s="183" t="s">
        <v>22474</v>
      </c>
      <c r="C11329" s="183" t="s">
        <v>49</v>
      </c>
      <c r="D11329" s="183" t="s">
        <v>50</v>
      </c>
      <c r="E11329" s="184"/>
      <c r="F11329" s="184"/>
      <c r="G11329" s="185"/>
      <c r="H11329" s="185"/>
      <c r="I11329" s="184"/>
      <c r="J11329" s="184"/>
      <c r="K11329" s="185" t="s">
        <v>410</v>
      </c>
      <c r="L11329" s="185"/>
      <c r="M11329" s="186"/>
      <c r="N11329" s="61" t="s">
        <v>410</v>
      </c>
      <c r="P11329" s="175" t="s">
        <v>49</v>
      </c>
    </row>
    <row r="11330" spans="1:16" ht="17.25">
      <c r="A11330" s="183" t="s">
        <v>22475</v>
      </c>
      <c r="B11330" s="183" t="s">
        <v>20148</v>
      </c>
      <c r="C11330" s="183" t="s">
        <v>49</v>
      </c>
      <c r="D11330" s="183" t="s">
        <v>50</v>
      </c>
      <c r="E11330" s="184"/>
      <c r="F11330" s="184"/>
      <c r="G11330" s="188"/>
      <c r="H11330" s="185"/>
      <c r="I11330" s="184"/>
      <c r="J11330" s="184"/>
      <c r="K11330" s="185" t="s">
        <v>410</v>
      </c>
      <c r="L11330" s="185"/>
      <c r="M11330" s="186"/>
      <c r="N11330" s="61" t="s">
        <v>410</v>
      </c>
      <c r="P11330" s="175" t="s">
        <v>49</v>
      </c>
    </row>
    <row r="11331" spans="1:16" ht="17.25">
      <c r="A11331" s="183" t="s">
        <v>22476</v>
      </c>
      <c r="B11331" s="183" t="s">
        <v>22477</v>
      </c>
      <c r="C11331" s="183" t="s">
        <v>49</v>
      </c>
      <c r="D11331" s="183" t="s">
        <v>50</v>
      </c>
      <c r="E11331" s="184"/>
      <c r="F11331" s="184"/>
      <c r="G11331" s="188"/>
      <c r="H11331" s="185"/>
      <c r="I11331" s="184"/>
      <c r="J11331" s="184"/>
      <c r="K11331" s="185" t="s">
        <v>410</v>
      </c>
      <c r="L11331" s="185"/>
      <c r="M11331" s="186"/>
      <c r="N11331" s="61" t="s">
        <v>410</v>
      </c>
      <c r="P11331" s="175" t="s">
        <v>49</v>
      </c>
    </row>
    <row r="11332" spans="1:16" ht="17.25">
      <c r="A11332" s="183" t="s">
        <v>22478</v>
      </c>
      <c r="B11332" s="183" t="s">
        <v>22479</v>
      </c>
      <c r="C11332" s="183" t="s">
        <v>49</v>
      </c>
      <c r="D11332" s="183" t="s">
        <v>50</v>
      </c>
      <c r="E11332" s="184"/>
      <c r="F11332" s="184"/>
      <c r="G11332" s="188"/>
      <c r="H11332" s="185"/>
      <c r="I11332" s="184"/>
      <c r="J11332" s="184"/>
      <c r="K11332" s="185" t="s">
        <v>410</v>
      </c>
      <c r="L11332" s="185"/>
      <c r="M11332" s="186"/>
      <c r="N11332" s="61" t="s">
        <v>410</v>
      </c>
      <c r="P11332" s="175" t="s">
        <v>49</v>
      </c>
    </row>
    <row r="11333" spans="1:16" ht="17.25">
      <c r="A11333" s="183" t="s">
        <v>22480</v>
      </c>
      <c r="B11333" s="183" t="s">
        <v>22481</v>
      </c>
      <c r="C11333" s="183" t="s">
        <v>49</v>
      </c>
      <c r="D11333" s="183" t="s">
        <v>50</v>
      </c>
      <c r="E11333" s="184"/>
      <c r="F11333" s="184"/>
      <c r="G11333" s="185"/>
      <c r="H11333" s="185"/>
      <c r="I11333" s="184"/>
      <c r="J11333" s="184"/>
      <c r="K11333" s="185" t="s">
        <v>410</v>
      </c>
      <c r="L11333" s="185"/>
      <c r="M11333" s="186"/>
      <c r="N11333" s="61" t="s">
        <v>410</v>
      </c>
      <c r="P11333" s="175" t="s">
        <v>49</v>
      </c>
    </row>
    <row r="11334" spans="1:16" ht="17.25">
      <c r="A11334" s="183" t="s">
        <v>22482</v>
      </c>
      <c r="B11334" s="183" t="s">
        <v>22483</v>
      </c>
      <c r="C11334" s="183" t="s">
        <v>49</v>
      </c>
      <c r="D11334" s="183" t="s">
        <v>50</v>
      </c>
      <c r="E11334" s="184"/>
      <c r="F11334" s="184"/>
      <c r="G11334" s="185"/>
      <c r="H11334" s="185"/>
      <c r="I11334" s="184"/>
      <c r="J11334" s="184"/>
      <c r="K11334" s="185" t="s">
        <v>410</v>
      </c>
      <c r="L11334" s="185"/>
      <c r="M11334" s="186"/>
      <c r="N11334" s="61" t="s">
        <v>410</v>
      </c>
      <c r="P11334" s="175" t="s">
        <v>49</v>
      </c>
    </row>
    <row r="11335" spans="1:16" ht="17.25">
      <c r="A11335" s="183" t="s">
        <v>22484</v>
      </c>
      <c r="B11335" s="183" t="s">
        <v>22483</v>
      </c>
      <c r="C11335" s="183" t="s">
        <v>49</v>
      </c>
      <c r="D11335" s="183" t="s">
        <v>50</v>
      </c>
      <c r="E11335" s="184"/>
      <c r="F11335" s="184"/>
      <c r="G11335" s="185"/>
      <c r="H11335" s="185"/>
      <c r="I11335" s="184"/>
      <c r="J11335" s="184"/>
      <c r="K11335" s="185" t="s">
        <v>410</v>
      </c>
      <c r="L11335" s="185"/>
      <c r="M11335" s="186"/>
      <c r="N11335" s="61" t="s">
        <v>410</v>
      </c>
      <c r="P11335" s="175" t="s">
        <v>49</v>
      </c>
    </row>
    <row r="11336" spans="1:16" ht="17.25">
      <c r="A11336" s="183" t="s">
        <v>22485</v>
      </c>
      <c r="B11336" s="183" t="s">
        <v>22486</v>
      </c>
      <c r="C11336" s="183" t="s">
        <v>49</v>
      </c>
      <c r="D11336" s="183" t="s">
        <v>50</v>
      </c>
      <c r="E11336" s="184"/>
      <c r="F11336" s="184"/>
      <c r="G11336" s="185"/>
      <c r="H11336" s="185"/>
      <c r="I11336" s="184"/>
      <c r="J11336" s="184"/>
      <c r="K11336" s="185" t="s">
        <v>410</v>
      </c>
      <c r="L11336" s="185"/>
      <c r="M11336" s="186"/>
      <c r="N11336" s="61" t="s">
        <v>410</v>
      </c>
      <c r="P11336" s="175" t="s">
        <v>49</v>
      </c>
    </row>
    <row r="11337" spans="1:16" ht="17.25">
      <c r="A11337" s="183" t="s">
        <v>22487</v>
      </c>
      <c r="B11337" s="183" t="s">
        <v>22488</v>
      </c>
      <c r="C11337" s="183" t="s">
        <v>49</v>
      </c>
      <c r="D11337" s="183" t="s">
        <v>50</v>
      </c>
      <c r="E11337" s="184"/>
      <c r="F11337" s="184"/>
      <c r="G11337" s="185"/>
      <c r="H11337" s="185"/>
      <c r="I11337" s="184"/>
      <c r="J11337" s="184"/>
      <c r="K11337" s="185" t="s">
        <v>410</v>
      </c>
      <c r="L11337" s="185"/>
      <c r="M11337" s="186"/>
      <c r="N11337" s="61" t="s">
        <v>410</v>
      </c>
      <c r="P11337" s="175" t="s">
        <v>49</v>
      </c>
    </row>
    <row r="11338" spans="1:16" ht="17.25">
      <c r="A11338" s="183" t="s">
        <v>22489</v>
      </c>
      <c r="B11338" s="183" t="s">
        <v>22490</v>
      </c>
      <c r="C11338" s="183" t="s">
        <v>49</v>
      </c>
      <c r="D11338" s="183" t="s">
        <v>50</v>
      </c>
      <c r="E11338" s="184"/>
      <c r="F11338" s="184"/>
      <c r="G11338" s="185"/>
      <c r="H11338" s="185"/>
      <c r="I11338" s="184"/>
      <c r="J11338" s="184"/>
      <c r="K11338" s="185" t="s">
        <v>410</v>
      </c>
      <c r="L11338" s="185"/>
      <c r="M11338" s="186"/>
      <c r="N11338" s="61" t="s">
        <v>410</v>
      </c>
      <c r="P11338" s="175" t="s">
        <v>49</v>
      </c>
    </row>
    <row r="11339" spans="1:16" ht="17.25">
      <c r="A11339" s="183" t="s">
        <v>22491</v>
      </c>
      <c r="B11339" s="183" t="s">
        <v>22492</v>
      </c>
      <c r="C11339" s="183" t="s">
        <v>49</v>
      </c>
      <c r="D11339" s="183" t="s">
        <v>50</v>
      </c>
      <c r="E11339" s="184"/>
      <c r="F11339" s="184"/>
      <c r="G11339" s="185"/>
      <c r="H11339" s="185"/>
      <c r="I11339" s="184"/>
      <c r="J11339" s="184"/>
      <c r="K11339" s="185" t="s">
        <v>410</v>
      </c>
      <c r="L11339" s="185"/>
      <c r="M11339" s="186"/>
      <c r="N11339" s="61" t="s">
        <v>410</v>
      </c>
      <c r="P11339" s="175" t="s">
        <v>49</v>
      </c>
    </row>
    <row r="11340" spans="1:16" ht="17.25">
      <c r="A11340" s="183" t="s">
        <v>22493</v>
      </c>
      <c r="B11340" s="183" t="s">
        <v>22494</v>
      </c>
      <c r="C11340" s="183" t="s">
        <v>49</v>
      </c>
      <c r="D11340" s="183" t="s">
        <v>50</v>
      </c>
      <c r="E11340" s="184"/>
      <c r="F11340" s="184"/>
      <c r="G11340" s="185"/>
      <c r="H11340" s="185"/>
      <c r="I11340" s="184"/>
      <c r="J11340" s="184"/>
      <c r="K11340" s="185" t="s">
        <v>410</v>
      </c>
      <c r="L11340" s="185"/>
      <c r="M11340" s="186"/>
      <c r="N11340" s="61" t="s">
        <v>410</v>
      </c>
      <c r="P11340" s="175" t="s">
        <v>49</v>
      </c>
    </row>
    <row r="11341" spans="1:16" ht="17.25">
      <c r="A11341" s="183" t="s">
        <v>22495</v>
      </c>
      <c r="B11341" s="183" t="s">
        <v>22496</v>
      </c>
      <c r="C11341" s="183" t="s">
        <v>49</v>
      </c>
      <c r="D11341" s="183" t="s">
        <v>50</v>
      </c>
      <c r="E11341" s="184"/>
      <c r="F11341" s="184"/>
      <c r="G11341" s="185"/>
      <c r="H11341" s="185"/>
      <c r="I11341" s="184"/>
      <c r="J11341" s="184"/>
      <c r="K11341" s="185" t="s">
        <v>410</v>
      </c>
      <c r="L11341" s="185"/>
      <c r="M11341" s="186"/>
      <c r="N11341" s="61" t="s">
        <v>410</v>
      </c>
      <c r="P11341" s="175" t="s">
        <v>49</v>
      </c>
    </row>
    <row r="11342" spans="1:16" ht="17.25">
      <c r="A11342" s="183" t="s">
        <v>22497</v>
      </c>
      <c r="B11342" s="183" t="s">
        <v>22498</v>
      </c>
      <c r="C11342" s="183" t="s">
        <v>49</v>
      </c>
      <c r="D11342" s="183" t="s">
        <v>50</v>
      </c>
      <c r="E11342" s="184"/>
      <c r="F11342" s="184"/>
      <c r="G11342" s="185"/>
      <c r="H11342" s="185"/>
      <c r="I11342" s="184"/>
      <c r="J11342" s="184"/>
      <c r="K11342" s="185" t="s">
        <v>410</v>
      </c>
      <c r="L11342" s="185"/>
      <c r="M11342" s="186"/>
      <c r="N11342" s="61" t="s">
        <v>410</v>
      </c>
      <c r="P11342" s="175" t="s">
        <v>49</v>
      </c>
    </row>
    <row r="11343" spans="1:16" ht="17.25">
      <c r="A11343" s="183" t="s">
        <v>22499</v>
      </c>
      <c r="B11343" s="183" t="s">
        <v>22500</v>
      </c>
      <c r="C11343" s="183" t="s">
        <v>49</v>
      </c>
      <c r="D11343" s="183" t="s">
        <v>50</v>
      </c>
      <c r="E11343" s="184"/>
      <c r="F11343" s="184"/>
      <c r="G11343" s="188"/>
      <c r="H11343" s="185"/>
      <c r="I11343" s="184"/>
      <c r="J11343" s="184"/>
      <c r="K11343" s="185" t="s">
        <v>410</v>
      </c>
      <c r="L11343" s="185"/>
      <c r="M11343" s="186"/>
      <c r="N11343" s="61" t="s">
        <v>410</v>
      </c>
      <c r="P11343" s="175" t="s">
        <v>49</v>
      </c>
    </row>
    <row r="11344" spans="1:16" ht="17.25">
      <c r="A11344" s="183" t="s">
        <v>22501</v>
      </c>
      <c r="B11344" s="183" t="s">
        <v>22502</v>
      </c>
      <c r="C11344" s="183" t="s">
        <v>49</v>
      </c>
      <c r="D11344" s="183" t="s">
        <v>50</v>
      </c>
      <c r="E11344" s="184"/>
      <c r="F11344" s="184"/>
      <c r="G11344" s="185"/>
      <c r="H11344" s="185"/>
      <c r="I11344" s="184"/>
      <c r="J11344" s="184"/>
      <c r="K11344" s="185" t="s">
        <v>410</v>
      </c>
      <c r="L11344" s="185"/>
      <c r="M11344" s="186"/>
      <c r="N11344" s="61" t="s">
        <v>410</v>
      </c>
      <c r="P11344" s="175" t="s">
        <v>49</v>
      </c>
    </row>
    <row r="11345" spans="1:16" ht="17.25">
      <c r="A11345" s="183" t="s">
        <v>22503</v>
      </c>
      <c r="B11345" s="183" t="s">
        <v>22504</v>
      </c>
      <c r="C11345" s="183" t="s">
        <v>49</v>
      </c>
      <c r="D11345" s="183" t="s">
        <v>50</v>
      </c>
      <c r="E11345" s="184"/>
      <c r="F11345" s="184"/>
      <c r="G11345" s="185"/>
      <c r="H11345" s="185"/>
      <c r="I11345" s="184"/>
      <c r="J11345" s="184"/>
      <c r="K11345" s="185" t="s">
        <v>410</v>
      </c>
      <c r="L11345" s="185"/>
      <c r="M11345" s="186"/>
      <c r="N11345" s="61" t="s">
        <v>410</v>
      </c>
      <c r="P11345" s="175" t="s">
        <v>49</v>
      </c>
    </row>
    <row r="11346" spans="1:16" ht="17.25">
      <c r="A11346" s="183" t="s">
        <v>22505</v>
      </c>
      <c r="B11346" s="183" t="s">
        <v>22506</v>
      </c>
      <c r="C11346" s="183" t="s">
        <v>49</v>
      </c>
      <c r="D11346" s="183" t="s">
        <v>50</v>
      </c>
      <c r="E11346" s="184"/>
      <c r="F11346" s="184"/>
      <c r="G11346" s="185"/>
      <c r="H11346" s="185"/>
      <c r="I11346" s="184"/>
      <c r="J11346" s="184"/>
      <c r="K11346" s="183" t="s">
        <v>410</v>
      </c>
      <c r="L11346" s="183"/>
      <c r="M11346" s="186"/>
      <c r="N11346" s="61" t="s">
        <v>410</v>
      </c>
      <c r="P11346" s="175" t="s">
        <v>49</v>
      </c>
    </row>
    <row r="11347" spans="1:16" ht="17.25">
      <c r="A11347" s="183" t="s">
        <v>22507</v>
      </c>
      <c r="B11347" s="183" t="s">
        <v>22508</v>
      </c>
      <c r="C11347" s="183" t="s">
        <v>49</v>
      </c>
      <c r="D11347" s="183" t="s">
        <v>50</v>
      </c>
      <c r="E11347" s="184"/>
      <c r="F11347" s="184"/>
      <c r="G11347" s="185"/>
      <c r="H11347" s="185"/>
      <c r="I11347" s="184"/>
      <c r="J11347" s="184"/>
      <c r="K11347" s="185" t="s">
        <v>410</v>
      </c>
      <c r="L11347" s="185"/>
      <c r="M11347" s="186"/>
      <c r="N11347" s="61" t="s">
        <v>410</v>
      </c>
      <c r="P11347" s="175" t="s">
        <v>49</v>
      </c>
    </row>
    <row r="11348" spans="1:16" ht="17.25">
      <c r="A11348" s="183" t="s">
        <v>22509</v>
      </c>
      <c r="B11348" s="183" t="s">
        <v>22510</v>
      </c>
      <c r="C11348" s="183" t="s">
        <v>49</v>
      </c>
      <c r="D11348" s="183" t="s">
        <v>50</v>
      </c>
      <c r="E11348" s="184"/>
      <c r="F11348" s="184"/>
      <c r="G11348" s="185"/>
      <c r="H11348" s="185"/>
      <c r="I11348" s="184"/>
      <c r="J11348" s="184"/>
      <c r="K11348" s="185" t="s">
        <v>410</v>
      </c>
      <c r="L11348" s="185"/>
      <c r="M11348" s="186"/>
      <c r="N11348" s="61" t="s">
        <v>410</v>
      </c>
      <c r="P11348" s="175" t="s">
        <v>49</v>
      </c>
    </row>
    <row r="11349" spans="1:16" ht="17.25">
      <c r="A11349" s="183" t="s">
        <v>22511</v>
      </c>
      <c r="B11349" s="183" t="s">
        <v>22512</v>
      </c>
      <c r="C11349" s="183" t="s">
        <v>49</v>
      </c>
      <c r="D11349" s="183" t="s">
        <v>50</v>
      </c>
      <c r="E11349" s="184"/>
      <c r="F11349" s="184"/>
      <c r="G11349" s="185"/>
      <c r="H11349" s="185"/>
      <c r="I11349" s="184"/>
      <c r="J11349" s="184"/>
      <c r="K11349" s="185" t="s">
        <v>410</v>
      </c>
      <c r="L11349" s="185"/>
      <c r="M11349" s="186"/>
      <c r="N11349" s="61" t="s">
        <v>410</v>
      </c>
      <c r="P11349" s="175" t="s">
        <v>49</v>
      </c>
    </row>
    <row r="11350" spans="1:16" ht="17.25">
      <c r="A11350" s="183" t="s">
        <v>22513</v>
      </c>
      <c r="B11350" s="183" t="s">
        <v>22514</v>
      </c>
      <c r="C11350" s="183" t="s">
        <v>49</v>
      </c>
      <c r="D11350" s="183" t="s">
        <v>50</v>
      </c>
      <c r="E11350" s="184">
        <v>188</v>
      </c>
      <c r="F11350" s="184">
        <v>135</v>
      </c>
      <c r="G11350" s="185" t="s">
        <v>329</v>
      </c>
      <c r="H11350" s="185"/>
      <c r="I11350" s="184">
        <v>39.69</v>
      </c>
      <c r="J11350" s="184">
        <v>174.69</v>
      </c>
      <c r="K11350" s="185">
        <v>87</v>
      </c>
      <c r="L11350" s="185" t="s">
        <v>57</v>
      </c>
      <c r="M11350" s="186" t="s">
        <v>2369</v>
      </c>
      <c r="N11350" s="61" t="s">
        <v>51</v>
      </c>
      <c r="P11350" s="175" t="s">
        <v>49</v>
      </c>
    </row>
    <row r="11351" spans="1:16" ht="17.25">
      <c r="A11351" s="183" t="s">
        <v>22515</v>
      </c>
      <c r="B11351" s="183" t="s">
        <v>22516</v>
      </c>
      <c r="C11351" s="183" t="s">
        <v>49</v>
      </c>
      <c r="D11351" s="183" t="s">
        <v>50</v>
      </c>
      <c r="E11351" s="184"/>
      <c r="F11351" s="184"/>
      <c r="G11351" s="185"/>
      <c r="H11351" s="185"/>
      <c r="I11351" s="184"/>
      <c r="J11351" s="184"/>
      <c r="K11351" s="185" t="s">
        <v>410</v>
      </c>
      <c r="L11351" s="185"/>
      <c r="M11351" s="186"/>
      <c r="N11351" s="61" t="s">
        <v>410</v>
      </c>
      <c r="P11351" s="175" t="s">
        <v>49</v>
      </c>
    </row>
    <row r="11352" spans="1:16" ht="17.25">
      <c r="A11352" s="183" t="s">
        <v>22517</v>
      </c>
      <c r="B11352" s="183" t="s">
        <v>22518</v>
      </c>
      <c r="C11352" s="183" t="s">
        <v>49</v>
      </c>
      <c r="D11352" s="183" t="s">
        <v>50</v>
      </c>
      <c r="E11352" s="184"/>
      <c r="F11352" s="184"/>
      <c r="G11352" s="188"/>
      <c r="H11352" s="185"/>
      <c r="I11352" s="184"/>
      <c r="J11352" s="184"/>
      <c r="K11352" s="185" t="s">
        <v>410</v>
      </c>
      <c r="L11352" s="185"/>
      <c r="M11352" s="186"/>
      <c r="N11352" s="61" t="s">
        <v>410</v>
      </c>
      <c r="P11352" s="175" t="s">
        <v>49</v>
      </c>
    </row>
    <row r="11353" spans="1:16" ht="17.25">
      <c r="A11353" s="183" t="s">
        <v>22519</v>
      </c>
      <c r="B11353" s="183" t="s">
        <v>22520</v>
      </c>
      <c r="C11353" s="183" t="s">
        <v>49</v>
      </c>
      <c r="D11353" s="183" t="s">
        <v>50</v>
      </c>
      <c r="E11353" s="184"/>
      <c r="F11353" s="184"/>
      <c r="G11353" s="185"/>
      <c r="H11353" s="185"/>
      <c r="I11353" s="184"/>
      <c r="J11353" s="184"/>
      <c r="K11353" s="185" t="s">
        <v>410</v>
      </c>
      <c r="L11353" s="185"/>
      <c r="M11353" s="186"/>
      <c r="N11353" s="61" t="s">
        <v>410</v>
      </c>
      <c r="P11353" s="175" t="s">
        <v>49</v>
      </c>
    </row>
    <row r="11354" spans="1:16" ht="17.25">
      <c r="A11354" s="183" t="s">
        <v>22521</v>
      </c>
      <c r="B11354" s="183" t="s">
        <v>22522</v>
      </c>
      <c r="C11354" s="183" t="s">
        <v>49</v>
      </c>
      <c r="D11354" s="183" t="s">
        <v>50</v>
      </c>
      <c r="E11354" s="184"/>
      <c r="F11354" s="184"/>
      <c r="G11354" s="185"/>
      <c r="H11354" s="185"/>
      <c r="I11354" s="184"/>
      <c r="J11354" s="184"/>
      <c r="K11354" s="185" t="s">
        <v>410</v>
      </c>
      <c r="L11354" s="185"/>
      <c r="M11354" s="186"/>
      <c r="N11354" s="61" t="s">
        <v>410</v>
      </c>
      <c r="P11354" s="175" t="s">
        <v>49</v>
      </c>
    </row>
    <row r="11355" spans="1:16" ht="17.25">
      <c r="A11355" s="183" t="s">
        <v>22523</v>
      </c>
      <c r="B11355" s="183" t="s">
        <v>22524</v>
      </c>
      <c r="C11355" s="183" t="s">
        <v>49</v>
      </c>
      <c r="D11355" s="183" t="s">
        <v>50</v>
      </c>
      <c r="E11355" s="184">
        <v>418</v>
      </c>
      <c r="F11355" s="184">
        <v>418</v>
      </c>
      <c r="G11355" s="185"/>
      <c r="H11355" s="185"/>
      <c r="I11355" s="184">
        <v>133.69</v>
      </c>
      <c r="J11355" s="184">
        <v>551.69</v>
      </c>
      <c r="K11355" s="185">
        <v>1</v>
      </c>
      <c r="L11355" s="185"/>
      <c r="M11355" s="186"/>
      <c r="N11355" s="61" t="s">
        <v>51</v>
      </c>
      <c r="P11355" s="175" t="s">
        <v>49</v>
      </c>
    </row>
    <row r="11356" spans="1:16" ht="17.25">
      <c r="A11356" s="183" t="s">
        <v>22525</v>
      </c>
      <c r="B11356" s="183" t="s">
        <v>22526</v>
      </c>
      <c r="C11356" s="183" t="s">
        <v>49</v>
      </c>
      <c r="D11356" s="183" t="s">
        <v>50</v>
      </c>
      <c r="E11356" s="184"/>
      <c r="F11356" s="184"/>
      <c r="G11356" s="185"/>
      <c r="H11356" s="185"/>
      <c r="I11356" s="184"/>
      <c r="J11356" s="184"/>
      <c r="K11356" s="185" t="s">
        <v>410</v>
      </c>
      <c r="L11356" s="185"/>
      <c r="M11356" s="186"/>
      <c r="N11356" s="61" t="s">
        <v>410</v>
      </c>
      <c r="P11356" s="175" t="s">
        <v>49</v>
      </c>
    </row>
    <row r="11357" spans="1:16" ht="17.25">
      <c r="A11357" s="183" t="s">
        <v>22527</v>
      </c>
      <c r="B11357" s="183" t="s">
        <v>22528</v>
      </c>
      <c r="C11357" s="183" t="s">
        <v>49</v>
      </c>
      <c r="D11357" s="183" t="s">
        <v>50</v>
      </c>
      <c r="E11357" s="184"/>
      <c r="F11357" s="184"/>
      <c r="G11357" s="185"/>
      <c r="H11357" s="185"/>
      <c r="I11357" s="184"/>
      <c r="J11357" s="184"/>
      <c r="K11357" s="185" t="s">
        <v>410</v>
      </c>
      <c r="L11357" s="185"/>
      <c r="M11357" s="186"/>
      <c r="N11357" s="61" t="s">
        <v>410</v>
      </c>
      <c r="P11357" s="175" t="s">
        <v>49</v>
      </c>
    </row>
    <row r="11358" spans="1:16" ht="17.25">
      <c r="A11358" s="183" t="s">
        <v>22529</v>
      </c>
      <c r="B11358" s="183" t="s">
        <v>22530</v>
      </c>
      <c r="C11358" s="183" t="s">
        <v>49</v>
      </c>
      <c r="D11358" s="183" t="s">
        <v>50</v>
      </c>
      <c r="E11358" s="184">
        <v>245</v>
      </c>
      <c r="F11358" s="184">
        <v>245</v>
      </c>
      <c r="G11358" s="185"/>
      <c r="H11358" s="185"/>
      <c r="I11358" s="184">
        <v>85.74</v>
      </c>
      <c r="J11358" s="184">
        <v>330.74</v>
      </c>
      <c r="K11358" s="185">
        <v>0</v>
      </c>
      <c r="L11358" s="185"/>
      <c r="M11358" s="186"/>
      <c r="N11358" s="61" t="s">
        <v>51</v>
      </c>
      <c r="P11358" s="175" t="s">
        <v>49</v>
      </c>
    </row>
    <row r="11359" spans="1:16" ht="17.25">
      <c r="A11359" s="183" t="s">
        <v>22531</v>
      </c>
      <c r="B11359" s="183" t="s">
        <v>22532</v>
      </c>
      <c r="C11359" s="183" t="s">
        <v>49</v>
      </c>
      <c r="D11359" s="183" t="s">
        <v>50</v>
      </c>
      <c r="E11359" s="184"/>
      <c r="F11359" s="184"/>
      <c r="G11359" s="185"/>
      <c r="H11359" s="185"/>
      <c r="I11359" s="184"/>
      <c r="J11359" s="184"/>
      <c r="K11359" s="183" t="s">
        <v>410</v>
      </c>
      <c r="L11359" s="183"/>
      <c r="M11359" s="186"/>
      <c r="N11359" s="61" t="s">
        <v>410</v>
      </c>
      <c r="P11359" s="175" t="s">
        <v>49</v>
      </c>
    </row>
    <row r="11360" spans="1:16" ht="17.25">
      <c r="A11360" s="183" t="s">
        <v>22533</v>
      </c>
      <c r="B11360" s="183" t="s">
        <v>22534</v>
      </c>
      <c r="C11360" s="183" t="s">
        <v>49</v>
      </c>
      <c r="D11360" s="183" t="s">
        <v>50</v>
      </c>
      <c r="E11360" s="184"/>
      <c r="F11360" s="184"/>
      <c r="G11360" s="185"/>
      <c r="H11360" s="185"/>
      <c r="I11360" s="184"/>
      <c r="J11360" s="184"/>
      <c r="K11360" s="185" t="s">
        <v>410</v>
      </c>
      <c r="L11360" s="185"/>
      <c r="M11360" s="186"/>
      <c r="N11360" s="61" t="s">
        <v>410</v>
      </c>
      <c r="P11360" s="175" t="s">
        <v>49</v>
      </c>
    </row>
    <row r="11361" spans="1:16" ht="17.25">
      <c r="A11361" s="183" t="s">
        <v>22535</v>
      </c>
      <c r="B11361" s="183" t="s">
        <v>22536</v>
      </c>
      <c r="C11361" s="183" t="s">
        <v>49</v>
      </c>
      <c r="D11361" s="183" t="s">
        <v>50</v>
      </c>
      <c r="E11361" s="184"/>
      <c r="F11361" s="184"/>
      <c r="G11361" s="185"/>
      <c r="H11361" s="185"/>
      <c r="I11361" s="184"/>
      <c r="J11361" s="184"/>
      <c r="K11361" s="185" t="s">
        <v>410</v>
      </c>
      <c r="L11361" s="185"/>
      <c r="M11361" s="186"/>
      <c r="N11361" s="61" t="s">
        <v>410</v>
      </c>
      <c r="P11361" s="175" t="s">
        <v>49</v>
      </c>
    </row>
    <row r="11362" spans="1:16" ht="17.25">
      <c r="A11362" s="183" t="s">
        <v>22537</v>
      </c>
      <c r="B11362" s="183" t="s">
        <v>22477</v>
      </c>
      <c r="C11362" s="183" t="s">
        <v>49</v>
      </c>
      <c r="D11362" s="183" t="s">
        <v>50</v>
      </c>
      <c r="E11362" s="184"/>
      <c r="F11362" s="184"/>
      <c r="G11362" s="185"/>
      <c r="H11362" s="185"/>
      <c r="I11362" s="184"/>
      <c r="J11362" s="184"/>
      <c r="K11362" s="185" t="s">
        <v>410</v>
      </c>
      <c r="L11362" s="185"/>
      <c r="M11362" s="186"/>
      <c r="N11362" s="61" t="s">
        <v>410</v>
      </c>
      <c r="P11362" s="175" t="s">
        <v>49</v>
      </c>
    </row>
    <row r="11363" spans="1:16" ht="17.25">
      <c r="A11363" s="183" t="s">
        <v>22538</v>
      </c>
      <c r="B11363" s="183" t="s">
        <v>22539</v>
      </c>
      <c r="C11363" s="183" t="s">
        <v>49</v>
      </c>
      <c r="D11363" s="183" t="s">
        <v>50</v>
      </c>
      <c r="E11363" s="184">
        <v>289</v>
      </c>
      <c r="F11363" s="184">
        <v>289</v>
      </c>
      <c r="G11363" s="185"/>
      <c r="H11363" s="185"/>
      <c r="I11363" s="184">
        <v>98.84</v>
      </c>
      <c r="J11363" s="184">
        <v>387.84</v>
      </c>
      <c r="K11363" s="185">
        <v>53</v>
      </c>
      <c r="L11363" s="185" t="s">
        <v>57</v>
      </c>
      <c r="M11363" s="186" t="s">
        <v>1545</v>
      </c>
      <c r="N11363" s="61" t="s">
        <v>51</v>
      </c>
      <c r="P11363" s="175" t="s">
        <v>49</v>
      </c>
    </row>
    <row r="11364" spans="1:16" ht="17.25">
      <c r="A11364" s="183" t="s">
        <v>22540</v>
      </c>
      <c r="B11364" s="183" t="s">
        <v>22541</v>
      </c>
      <c r="C11364" s="183" t="s">
        <v>49</v>
      </c>
      <c r="D11364" s="183" t="s">
        <v>50</v>
      </c>
      <c r="E11364" s="184">
        <v>270</v>
      </c>
      <c r="F11364" s="184">
        <v>270</v>
      </c>
      <c r="G11364" s="185"/>
      <c r="H11364" s="185"/>
      <c r="I11364" s="184">
        <v>93.58</v>
      </c>
      <c r="J11364" s="184">
        <v>363.58</v>
      </c>
      <c r="K11364" s="185">
        <v>71</v>
      </c>
      <c r="L11364" s="185" t="s">
        <v>57</v>
      </c>
      <c r="M11364" s="186" t="s">
        <v>1545</v>
      </c>
      <c r="N11364" s="61" t="s">
        <v>51</v>
      </c>
      <c r="P11364" s="175" t="s">
        <v>49</v>
      </c>
    </row>
    <row r="11365" spans="1:16" ht="17.25">
      <c r="A11365" s="183" t="s">
        <v>22542</v>
      </c>
      <c r="B11365" s="183" t="s">
        <v>22543</v>
      </c>
      <c r="C11365" s="183" t="s">
        <v>49</v>
      </c>
      <c r="D11365" s="183" t="s">
        <v>50</v>
      </c>
      <c r="E11365" s="184"/>
      <c r="F11365" s="184"/>
      <c r="G11365" s="185"/>
      <c r="H11365" s="185"/>
      <c r="I11365" s="184"/>
      <c r="J11365" s="184"/>
      <c r="K11365" s="185" t="s">
        <v>410</v>
      </c>
      <c r="L11365" s="185"/>
      <c r="M11365" s="186"/>
      <c r="N11365" s="61" t="s">
        <v>410</v>
      </c>
      <c r="P11365" s="175" t="s">
        <v>49</v>
      </c>
    </row>
    <row r="11366" spans="1:16" ht="17.25">
      <c r="A11366" s="183" t="s">
        <v>22544</v>
      </c>
      <c r="B11366" s="183" t="s">
        <v>22545</v>
      </c>
      <c r="C11366" s="183" t="s">
        <v>49</v>
      </c>
      <c r="D11366" s="183" t="s">
        <v>50</v>
      </c>
      <c r="E11366" s="184"/>
      <c r="F11366" s="184"/>
      <c r="G11366" s="185"/>
      <c r="H11366" s="185"/>
      <c r="I11366" s="184"/>
      <c r="J11366" s="184"/>
      <c r="K11366" s="185" t="s">
        <v>410</v>
      </c>
      <c r="L11366" s="185"/>
      <c r="M11366" s="186"/>
      <c r="N11366" s="61" t="s">
        <v>410</v>
      </c>
      <c r="P11366" s="175" t="s">
        <v>49</v>
      </c>
    </row>
    <row r="11367" spans="1:16" ht="17.25">
      <c r="A11367" s="183" t="s">
        <v>22546</v>
      </c>
      <c r="B11367" s="183" t="s">
        <v>22486</v>
      </c>
      <c r="C11367" s="183" t="s">
        <v>49</v>
      </c>
      <c r="D11367" s="183" t="s">
        <v>50</v>
      </c>
      <c r="E11367" s="184"/>
      <c r="F11367" s="184"/>
      <c r="G11367" s="185"/>
      <c r="H11367" s="185"/>
      <c r="I11367" s="184"/>
      <c r="J11367" s="184"/>
      <c r="K11367" s="185" t="s">
        <v>410</v>
      </c>
      <c r="L11367" s="185"/>
      <c r="M11367" s="186"/>
      <c r="N11367" s="61" t="s">
        <v>410</v>
      </c>
      <c r="P11367" s="175" t="s">
        <v>49</v>
      </c>
    </row>
    <row r="11368" spans="1:16" ht="17.25">
      <c r="A11368" s="183" t="s">
        <v>22547</v>
      </c>
      <c r="B11368" s="183" t="s">
        <v>3089</v>
      </c>
      <c r="C11368" s="183" t="s">
        <v>49</v>
      </c>
      <c r="D11368" s="183" t="s">
        <v>50</v>
      </c>
      <c r="E11368" s="184">
        <v>366</v>
      </c>
      <c r="F11368" s="184">
        <v>366</v>
      </c>
      <c r="G11368" s="185"/>
      <c r="H11368" s="185"/>
      <c r="I11368" s="184">
        <v>211.83</v>
      </c>
      <c r="J11368" s="184">
        <v>577.83</v>
      </c>
      <c r="K11368" s="185">
        <v>0</v>
      </c>
      <c r="L11368" s="185"/>
      <c r="M11368" s="186"/>
      <c r="N11368" s="61" t="s">
        <v>51</v>
      </c>
      <c r="P11368" s="175" t="s">
        <v>49</v>
      </c>
    </row>
    <row r="11369" spans="1:16" ht="17.25">
      <c r="A11369" s="183" t="s">
        <v>22548</v>
      </c>
      <c r="B11369" s="183" t="s">
        <v>2358</v>
      </c>
      <c r="C11369" s="183" t="s">
        <v>49</v>
      </c>
      <c r="D11369" s="183" t="s">
        <v>50</v>
      </c>
      <c r="E11369" s="184">
        <v>366</v>
      </c>
      <c r="F11369" s="184">
        <v>366</v>
      </c>
      <c r="G11369" s="188"/>
      <c r="H11369" s="185"/>
      <c r="I11369" s="184">
        <v>211.83</v>
      </c>
      <c r="J11369" s="184">
        <v>577.83</v>
      </c>
      <c r="K11369" s="185">
        <v>0</v>
      </c>
      <c r="L11369" s="185"/>
      <c r="M11369" s="186"/>
      <c r="N11369" s="61" t="s">
        <v>51</v>
      </c>
      <c r="P11369" s="175" t="s">
        <v>49</v>
      </c>
    </row>
    <row r="11370" spans="1:16" ht="17.25">
      <c r="A11370" s="183" t="s">
        <v>22549</v>
      </c>
      <c r="B11370" s="183" t="s">
        <v>22550</v>
      </c>
      <c r="C11370" s="183" t="s">
        <v>49</v>
      </c>
      <c r="D11370" s="183" t="s">
        <v>50</v>
      </c>
      <c r="E11370" s="184"/>
      <c r="F11370" s="184"/>
      <c r="G11370" s="188"/>
      <c r="H11370" s="185"/>
      <c r="I11370" s="184"/>
      <c r="J11370" s="184"/>
      <c r="K11370" s="185" t="s">
        <v>410</v>
      </c>
      <c r="L11370" s="185"/>
      <c r="M11370" s="186"/>
      <c r="N11370" s="61" t="s">
        <v>410</v>
      </c>
      <c r="P11370" s="175" t="s">
        <v>49</v>
      </c>
    </row>
    <row r="11371" spans="1:16" ht="17.25">
      <c r="A11371" s="183" t="s">
        <v>22551</v>
      </c>
      <c r="B11371" s="183" t="s">
        <v>22552</v>
      </c>
      <c r="C11371" s="183" t="s">
        <v>49</v>
      </c>
      <c r="D11371" s="183" t="s">
        <v>50</v>
      </c>
      <c r="E11371" s="184"/>
      <c r="F11371" s="184"/>
      <c r="G11371" s="185"/>
      <c r="H11371" s="185"/>
      <c r="I11371" s="184"/>
      <c r="J11371" s="184"/>
      <c r="K11371" s="185" t="s">
        <v>410</v>
      </c>
      <c r="L11371" s="185"/>
      <c r="M11371" s="186"/>
      <c r="N11371" s="61" t="s">
        <v>410</v>
      </c>
      <c r="P11371" s="175" t="s">
        <v>49</v>
      </c>
    </row>
    <row r="11372" spans="1:16" ht="17.25">
      <c r="A11372" s="183" t="s">
        <v>22553</v>
      </c>
      <c r="B11372" s="183" t="s">
        <v>22554</v>
      </c>
      <c r="C11372" s="183" t="s">
        <v>49</v>
      </c>
      <c r="D11372" s="183" t="s">
        <v>50</v>
      </c>
      <c r="E11372" s="184">
        <v>243</v>
      </c>
      <c r="F11372" s="184">
        <v>215</v>
      </c>
      <c r="G11372" s="188" t="s">
        <v>263</v>
      </c>
      <c r="H11372" s="185"/>
      <c r="I11372" s="184">
        <v>85.07</v>
      </c>
      <c r="J11372" s="184">
        <v>300.07</v>
      </c>
      <c r="K11372" s="185">
        <v>129</v>
      </c>
      <c r="L11372" s="185" t="s">
        <v>57</v>
      </c>
      <c r="M11372" s="186" t="s">
        <v>722</v>
      </c>
      <c r="N11372" s="61" t="s">
        <v>51</v>
      </c>
      <c r="P11372" s="175" t="s">
        <v>49</v>
      </c>
    </row>
    <row r="11373" spans="1:16" ht="17.25">
      <c r="A11373" s="183" t="s">
        <v>22555</v>
      </c>
      <c r="B11373" s="183" t="s">
        <v>22556</v>
      </c>
      <c r="C11373" s="183" t="s">
        <v>49</v>
      </c>
      <c r="D11373" s="183" t="s">
        <v>50</v>
      </c>
      <c r="E11373" s="184"/>
      <c r="F11373" s="184"/>
      <c r="G11373" s="188"/>
      <c r="H11373" s="185"/>
      <c r="I11373" s="184"/>
      <c r="J11373" s="184"/>
      <c r="K11373" s="185" t="s">
        <v>410</v>
      </c>
      <c r="L11373" s="185"/>
      <c r="M11373" s="186"/>
      <c r="N11373" s="61" t="s">
        <v>410</v>
      </c>
      <c r="P11373" s="175" t="s">
        <v>49</v>
      </c>
    </row>
    <row r="11374" spans="1:16" ht="17.25">
      <c r="A11374" s="183" t="s">
        <v>22557</v>
      </c>
      <c r="B11374" s="183" t="s">
        <v>22558</v>
      </c>
      <c r="C11374" s="183" t="s">
        <v>49</v>
      </c>
      <c r="D11374" s="183" t="s">
        <v>50</v>
      </c>
      <c r="E11374" s="184"/>
      <c r="F11374" s="184"/>
      <c r="G11374" s="185"/>
      <c r="H11374" s="185"/>
      <c r="I11374" s="184"/>
      <c r="J11374" s="184"/>
      <c r="K11374" s="185" t="s">
        <v>410</v>
      </c>
      <c r="L11374" s="185"/>
      <c r="M11374" s="186"/>
      <c r="N11374" s="61" t="s">
        <v>410</v>
      </c>
      <c r="P11374" s="175" t="s">
        <v>49</v>
      </c>
    </row>
    <row r="11375" spans="1:16" ht="17.25">
      <c r="A11375" s="183" t="s">
        <v>22559</v>
      </c>
      <c r="B11375" s="183" t="s">
        <v>22560</v>
      </c>
      <c r="C11375" s="183" t="s">
        <v>49</v>
      </c>
      <c r="D11375" s="183" t="s">
        <v>50</v>
      </c>
      <c r="E11375" s="184"/>
      <c r="F11375" s="184"/>
      <c r="G11375" s="185"/>
      <c r="H11375" s="185"/>
      <c r="I11375" s="184"/>
      <c r="J11375" s="184"/>
      <c r="K11375" s="185" t="s">
        <v>410</v>
      </c>
      <c r="L11375" s="185"/>
      <c r="M11375" s="186"/>
      <c r="N11375" s="61" t="s">
        <v>410</v>
      </c>
      <c r="P11375" s="175" t="s">
        <v>49</v>
      </c>
    </row>
    <row r="11376" spans="1:16" ht="17.25">
      <c r="A11376" s="183" t="s">
        <v>22561</v>
      </c>
      <c r="B11376" s="183" t="s">
        <v>22562</v>
      </c>
      <c r="C11376" s="183" t="s">
        <v>49</v>
      </c>
      <c r="D11376" s="183" t="s">
        <v>50</v>
      </c>
      <c r="E11376" s="184"/>
      <c r="F11376" s="184"/>
      <c r="G11376" s="185"/>
      <c r="H11376" s="185"/>
      <c r="I11376" s="184"/>
      <c r="J11376" s="184"/>
      <c r="K11376" s="185" t="s">
        <v>410</v>
      </c>
      <c r="L11376" s="185"/>
      <c r="M11376" s="186"/>
      <c r="N11376" s="61" t="s">
        <v>410</v>
      </c>
      <c r="P11376" s="175" t="s">
        <v>49</v>
      </c>
    </row>
    <row r="11377" spans="1:16" ht="17.25">
      <c r="A11377" s="183" t="s">
        <v>22563</v>
      </c>
      <c r="B11377" s="183" t="s">
        <v>22564</v>
      </c>
      <c r="C11377" s="183" t="s">
        <v>49</v>
      </c>
      <c r="D11377" s="183" t="s">
        <v>50</v>
      </c>
      <c r="E11377" s="184"/>
      <c r="F11377" s="184"/>
      <c r="G11377" s="185"/>
      <c r="H11377" s="185"/>
      <c r="I11377" s="184"/>
      <c r="J11377" s="184"/>
      <c r="K11377" s="185" t="s">
        <v>410</v>
      </c>
      <c r="L11377" s="185"/>
      <c r="M11377" s="186"/>
      <c r="N11377" s="61" t="s">
        <v>410</v>
      </c>
      <c r="P11377" s="175" t="s">
        <v>49</v>
      </c>
    </row>
    <row r="11378" spans="1:16" ht="17.25">
      <c r="A11378" s="183" t="s">
        <v>22565</v>
      </c>
      <c r="B11378" s="183" t="s">
        <v>22566</v>
      </c>
      <c r="C11378" s="183" t="s">
        <v>49</v>
      </c>
      <c r="D11378" s="183" t="s">
        <v>50</v>
      </c>
      <c r="E11378" s="184"/>
      <c r="F11378" s="184"/>
      <c r="G11378" s="188"/>
      <c r="H11378" s="185"/>
      <c r="I11378" s="184"/>
      <c r="J11378" s="184"/>
      <c r="K11378" s="185" t="s">
        <v>410</v>
      </c>
      <c r="L11378" s="185"/>
      <c r="M11378" s="186"/>
      <c r="N11378" s="61" t="s">
        <v>410</v>
      </c>
      <c r="P11378" s="175" t="s">
        <v>49</v>
      </c>
    </row>
    <row r="11379" spans="1:16" ht="17.25">
      <c r="A11379" s="183" t="s">
        <v>22567</v>
      </c>
      <c r="B11379" s="183" t="s">
        <v>22568</v>
      </c>
      <c r="C11379" s="183" t="s">
        <v>49</v>
      </c>
      <c r="D11379" s="183" t="s">
        <v>50</v>
      </c>
      <c r="E11379" s="184"/>
      <c r="F11379" s="184"/>
      <c r="G11379" s="185"/>
      <c r="H11379" s="185"/>
      <c r="I11379" s="184"/>
      <c r="J11379" s="184"/>
      <c r="K11379" s="183" t="s">
        <v>410</v>
      </c>
      <c r="L11379" s="183"/>
      <c r="M11379" s="186"/>
      <c r="N11379" s="61" t="s">
        <v>410</v>
      </c>
      <c r="P11379" s="175" t="s">
        <v>49</v>
      </c>
    </row>
    <row r="11380" spans="1:16" ht="17.25">
      <c r="A11380" s="183" t="s">
        <v>22569</v>
      </c>
      <c r="B11380" s="183" t="s">
        <v>22570</v>
      </c>
      <c r="C11380" s="183" t="s">
        <v>49</v>
      </c>
      <c r="D11380" s="183" t="s">
        <v>50</v>
      </c>
      <c r="E11380" s="184"/>
      <c r="F11380" s="184"/>
      <c r="G11380" s="185"/>
      <c r="H11380" s="185"/>
      <c r="I11380" s="184"/>
      <c r="J11380" s="184"/>
      <c r="K11380" s="185" t="s">
        <v>410</v>
      </c>
      <c r="L11380" s="185"/>
      <c r="M11380" s="186"/>
      <c r="N11380" s="61" t="s">
        <v>410</v>
      </c>
      <c r="P11380" s="175" t="s">
        <v>49</v>
      </c>
    </row>
    <row r="11381" spans="1:16" ht="17.25">
      <c r="A11381" s="183" t="s">
        <v>22571</v>
      </c>
      <c r="B11381" s="183" t="s">
        <v>22572</v>
      </c>
      <c r="C11381" s="183" t="s">
        <v>49</v>
      </c>
      <c r="D11381" s="183" t="s">
        <v>50</v>
      </c>
      <c r="E11381" s="184"/>
      <c r="F11381" s="184"/>
      <c r="G11381" s="185"/>
      <c r="H11381" s="185"/>
      <c r="I11381" s="184"/>
      <c r="J11381" s="184"/>
      <c r="K11381" s="185" t="s">
        <v>410</v>
      </c>
      <c r="L11381" s="185"/>
      <c r="M11381" s="186"/>
      <c r="N11381" s="61" t="s">
        <v>410</v>
      </c>
      <c r="P11381" s="175" t="s">
        <v>49</v>
      </c>
    </row>
    <row r="11382" spans="1:16" ht="17.25">
      <c r="A11382" s="183" t="s">
        <v>22573</v>
      </c>
      <c r="B11382" s="183" t="s">
        <v>22574</v>
      </c>
      <c r="C11382" s="183" t="s">
        <v>49</v>
      </c>
      <c r="D11382" s="183" t="s">
        <v>50</v>
      </c>
      <c r="E11382" s="184">
        <v>274</v>
      </c>
      <c r="F11382" s="184">
        <v>235</v>
      </c>
      <c r="G11382" s="185" t="s">
        <v>88</v>
      </c>
      <c r="H11382" s="185"/>
      <c r="I11382" s="184">
        <v>126.98</v>
      </c>
      <c r="J11382" s="184">
        <v>361.98</v>
      </c>
      <c r="K11382" s="185">
        <v>0</v>
      </c>
      <c r="L11382" s="185"/>
      <c r="M11382" s="186"/>
      <c r="N11382" s="61" t="s">
        <v>51</v>
      </c>
      <c r="P11382" s="175" t="s">
        <v>49</v>
      </c>
    </row>
    <row r="11383" spans="1:16" ht="17.25">
      <c r="A11383" s="183" t="s">
        <v>22575</v>
      </c>
      <c r="B11383" s="183" t="s">
        <v>22576</v>
      </c>
      <c r="C11383" s="183" t="s">
        <v>49</v>
      </c>
      <c r="D11383" s="183" t="s">
        <v>50</v>
      </c>
      <c r="E11383" s="184"/>
      <c r="F11383" s="184"/>
      <c r="G11383" s="185"/>
      <c r="H11383" s="185"/>
      <c r="I11383" s="184"/>
      <c r="J11383" s="184"/>
      <c r="K11383" s="185" t="s">
        <v>410</v>
      </c>
      <c r="L11383" s="185"/>
      <c r="M11383" s="186"/>
      <c r="N11383" s="61" t="s">
        <v>410</v>
      </c>
      <c r="P11383" s="175" t="s">
        <v>49</v>
      </c>
    </row>
    <row r="11384" spans="1:16" ht="17.25">
      <c r="A11384" s="183" t="s">
        <v>22577</v>
      </c>
      <c r="B11384" s="183" t="s">
        <v>22578</v>
      </c>
      <c r="C11384" s="183" t="s">
        <v>49</v>
      </c>
      <c r="D11384" s="183" t="s">
        <v>50</v>
      </c>
      <c r="E11384" s="184"/>
      <c r="F11384" s="184"/>
      <c r="G11384" s="185"/>
      <c r="H11384" s="185"/>
      <c r="I11384" s="184"/>
      <c r="J11384" s="184"/>
      <c r="K11384" s="185" t="s">
        <v>410</v>
      </c>
      <c r="L11384" s="185"/>
      <c r="M11384" s="186"/>
      <c r="N11384" s="61" t="s">
        <v>410</v>
      </c>
      <c r="P11384" s="175" t="s">
        <v>49</v>
      </c>
    </row>
    <row r="11385" spans="1:16" ht="17.25">
      <c r="A11385" s="183" t="s">
        <v>22579</v>
      </c>
      <c r="B11385" s="183" t="s">
        <v>22580</v>
      </c>
      <c r="C11385" s="183" t="s">
        <v>49</v>
      </c>
      <c r="D11385" s="183" t="s">
        <v>50</v>
      </c>
      <c r="E11385" s="184">
        <v>269</v>
      </c>
      <c r="F11385" s="184">
        <v>220</v>
      </c>
      <c r="G11385" s="185" t="s">
        <v>94</v>
      </c>
      <c r="H11385" s="185"/>
      <c r="I11385" s="184">
        <v>92.54</v>
      </c>
      <c r="J11385" s="184">
        <v>312.54</v>
      </c>
      <c r="K11385" s="185">
        <v>0</v>
      </c>
      <c r="L11385" s="185" t="s">
        <v>57</v>
      </c>
      <c r="M11385" s="186" t="s">
        <v>551</v>
      </c>
      <c r="N11385" s="61" t="s">
        <v>51</v>
      </c>
      <c r="P11385" s="175" t="s">
        <v>49</v>
      </c>
    </row>
    <row r="11386" spans="1:16" ht="17.25">
      <c r="A11386" s="183" t="s">
        <v>22581</v>
      </c>
      <c r="B11386" s="183" t="s">
        <v>22582</v>
      </c>
      <c r="C11386" s="183" t="s">
        <v>49</v>
      </c>
      <c r="D11386" s="183" t="s">
        <v>50</v>
      </c>
      <c r="E11386" s="184">
        <v>244</v>
      </c>
      <c r="F11386" s="184">
        <v>195</v>
      </c>
      <c r="G11386" s="185" t="s">
        <v>688</v>
      </c>
      <c r="H11386" s="185"/>
      <c r="I11386" s="184">
        <v>85.8</v>
      </c>
      <c r="J11386" s="184">
        <v>280.8</v>
      </c>
      <c r="K11386" s="185">
        <v>0</v>
      </c>
      <c r="L11386" s="185" t="s">
        <v>57</v>
      </c>
      <c r="M11386" s="186" t="s">
        <v>551</v>
      </c>
      <c r="N11386" s="61" t="s">
        <v>51</v>
      </c>
      <c r="P11386" s="175" t="s">
        <v>49</v>
      </c>
    </row>
    <row r="11387" spans="1:16" ht="17.25">
      <c r="A11387" s="183" t="s">
        <v>22583</v>
      </c>
      <c r="B11387" s="183" t="s">
        <v>11086</v>
      </c>
      <c r="C11387" s="183" t="s">
        <v>49</v>
      </c>
      <c r="D11387" s="183" t="s">
        <v>50</v>
      </c>
      <c r="E11387" s="184"/>
      <c r="F11387" s="184"/>
      <c r="G11387" s="185"/>
      <c r="H11387" s="185"/>
      <c r="I11387" s="184"/>
      <c r="J11387" s="184"/>
      <c r="K11387" s="185" t="s">
        <v>410</v>
      </c>
      <c r="L11387" s="185"/>
      <c r="M11387" s="186"/>
      <c r="N11387" s="61" t="s">
        <v>410</v>
      </c>
      <c r="P11387" s="175" t="s">
        <v>49</v>
      </c>
    </row>
    <row r="11388" spans="1:16" ht="17.25">
      <c r="A11388" s="183" t="s">
        <v>22584</v>
      </c>
      <c r="B11388" s="183" t="s">
        <v>11088</v>
      </c>
      <c r="C11388" s="183" t="s">
        <v>49</v>
      </c>
      <c r="D11388" s="183" t="s">
        <v>50</v>
      </c>
      <c r="E11388" s="184"/>
      <c r="F11388" s="184"/>
      <c r="G11388" s="188"/>
      <c r="H11388" s="185"/>
      <c r="I11388" s="184"/>
      <c r="J11388" s="184"/>
      <c r="K11388" s="185" t="s">
        <v>410</v>
      </c>
      <c r="L11388" s="185"/>
      <c r="M11388" s="186"/>
      <c r="N11388" s="61" t="s">
        <v>410</v>
      </c>
      <c r="P11388" s="175" t="s">
        <v>49</v>
      </c>
    </row>
    <row r="11389" spans="1:16" ht="17.25">
      <c r="A11389" s="183" t="s">
        <v>22585</v>
      </c>
      <c r="B11389" s="183" t="s">
        <v>22586</v>
      </c>
      <c r="C11389" s="183" t="s">
        <v>49</v>
      </c>
      <c r="D11389" s="183" t="s">
        <v>50</v>
      </c>
      <c r="E11389" s="184"/>
      <c r="F11389" s="184"/>
      <c r="G11389" s="185"/>
      <c r="H11389" s="185"/>
      <c r="I11389" s="184"/>
      <c r="J11389" s="184"/>
      <c r="K11389" s="185" t="s">
        <v>410</v>
      </c>
      <c r="L11389" s="185"/>
      <c r="M11389" s="186"/>
      <c r="N11389" s="61" t="s">
        <v>410</v>
      </c>
      <c r="P11389" s="175" t="s">
        <v>49</v>
      </c>
    </row>
    <row r="11390" spans="1:16" ht="17.25">
      <c r="A11390" s="183" t="s">
        <v>22587</v>
      </c>
      <c r="B11390" s="183" t="s">
        <v>22588</v>
      </c>
      <c r="C11390" s="183" t="s">
        <v>49</v>
      </c>
      <c r="D11390" s="183" t="s">
        <v>50</v>
      </c>
      <c r="E11390" s="184"/>
      <c r="F11390" s="184"/>
      <c r="G11390" s="185"/>
      <c r="H11390" s="185"/>
      <c r="I11390" s="184"/>
      <c r="J11390" s="184"/>
      <c r="K11390" s="185" t="s">
        <v>410</v>
      </c>
      <c r="L11390" s="185"/>
      <c r="M11390" s="186"/>
      <c r="N11390" s="61" t="s">
        <v>410</v>
      </c>
      <c r="P11390" s="175" t="s">
        <v>49</v>
      </c>
    </row>
    <row r="11391" spans="1:16" ht="17.25">
      <c r="A11391" s="183" t="s">
        <v>22589</v>
      </c>
      <c r="B11391" s="183" t="s">
        <v>22590</v>
      </c>
      <c r="C11391" s="183" t="s">
        <v>49</v>
      </c>
      <c r="D11391" s="183" t="s">
        <v>50</v>
      </c>
      <c r="E11391" s="184">
        <v>490</v>
      </c>
      <c r="F11391" s="184">
        <v>350</v>
      </c>
      <c r="G11391" s="185" t="s">
        <v>329</v>
      </c>
      <c r="H11391" s="185"/>
      <c r="I11391" s="184">
        <v>153.37</v>
      </c>
      <c r="J11391" s="184">
        <v>503.37</v>
      </c>
      <c r="K11391" s="185">
        <v>2</v>
      </c>
      <c r="L11391" s="185"/>
      <c r="M11391" s="186"/>
      <c r="N11391" s="61" t="s">
        <v>51</v>
      </c>
      <c r="P11391" s="175" t="s">
        <v>49</v>
      </c>
    </row>
    <row r="11392" spans="1:16" ht="17.25">
      <c r="A11392" s="183" t="s">
        <v>22591</v>
      </c>
      <c r="B11392" s="183" t="s">
        <v>22592</v>
      </c>
      <c r="C11392" s="183" t="s">
        <v>49</v>
      </c>
      <c r="D11392" s="183" t="s">
        <v>50</v>
      </c>
      <c r="E11392" s="184">
        <v>278</v>
      </c>
      <c r="F11392" s="184">
        <v>278</v>
      </c>
      <c r="G11392" s="185"/>
      <c r="H11392" s="185"/>
      <c r="I11392" s="184">
        <v>89.88</v>
      </c>
      <c r="J11392" s="184">
        <v>367.88</v>
      </c>
      <c r="K11392" s="185">
        <v>122</v>
      </c>
      <c r="L11392" s="185"/>
      <c r="M11392" s="186"/>
      <c r="N11392" s="61" t="s">
        <v>51</v>
      </c>
      <c r="P11392" s="175" t="s">
        <v>49</v>
      </c>
    </row>
    <row r="11393" spans="1:16" ht="17.25">
      <c r="A11393" s="183" t="s">
        <v>22593</v>
      </c>
      <c r="B11393" s="183" t="s">
        <v>22594</v>
      </c>
      <c r="C11393" s="183" t="s">
        <v>49</v>
      </c>
      <c r="D11393" s="183" t="s">
        <v>50</v>
      </c>
      <c r="E11393" s="184">
        <v>259</v>
      </c>
      <c r="F11393" s="184">
        <v>259</v>
      </c>
      <c r="G11393" s="185"/>
      <c r="H11393" s="185"/>
      <c r="I11393" s="184">
        <v>84.12</v>
      </c>
      <c r="J11393" s="184">
        <v>343.12</v>
      </c>
      <c r="K11393" s="185">
        <v>102</v>
      </c>
      <c r="L11393" s="185"/>
      <c r="M11393" s="186"/>
      <c r="N11393" s="61" t="s">
        <v>51</v>
      </c>
      <c r="P11393" s="175" t="s">
        <v>49</v>
      </c>
    </row>
    <row r="11394" spans="1:16" ht="17.25">
      <c r="A11394" s="183" t="s">
        <v>22595</v>
      </c>
      <c r="B11394" s="183" t="s">
        <v>22596</v>
      </c>
      <c r="C11394" s="183" t="s">
        <v>49</v>
      </c>
      <c r="D11394" s="183" t="s">
        <v>50</v>
      </c>
      <c r="E11394" s="184"/>
      <c r="F11394" s="184"/>
      <c r="G11394" s="185"/>
      <c r="H11394" s="185"/>
      <c r="I11394" s="184"/>
      <c r="J11394" s="184"/>
      <c r="K11394" s="185" t="s">
        <v>410</v>
      </c>
      <c r="L11394" s="185"/>
      <c r="M11394" s="186"/>
      <c r="N11394" s="61" t="s">
        <v>410</v>
      </c>
      <c r="P11394" s="175" t="s">
        <v>49</v>
      </c>
    </row>
    <row r="11395" spans="1:16" ht="17.25">
      <c r="A11395" s="183" t="s">
        <v>22597</v>
      </c>
      <c r="B11395" s="183" t="s">
        <v>22598</v>
      </c>
      <c r="C11395" s="183" t="s">
        <v>49</v>
      </c>
      <c r="D11395" s="183" t="s">
        <v>50</v>
      </c>
      <c r="E11395" s="184"/>
      <c r="F11395" s="184"/>
      <c r="G11395" s="185"/>
      <c r="H11395" s="185"/>
      <c r="I11395" s="184"/>
      <c r="J11395" s="184"/>
      <c r="K11395" s="185" t="s">
        <v>410</v>
      </c>
      <c r="L11395" s="185"/>
      <c r="M11395" s="186"/>
      <c r="N11395" s="61" t="s">
        <v>410</v>
      </c>
      <c r="P11395" s="175" t="s">
        <v>49</v>
      </c>
    </row>
    <row r="11396" spans="1:16" ht="17.25">
      <c r="A11396" s="183" t="s">
        <v>22599</v>
      </c>
      <c r="B11396" s="183" t="s">
        <v>22600</v>
      </c>
      <c r="C11396" s="183" t="s">
        <v>49</v>
      </c>
      <c r="D11396" s="183" t="s">
        <v>50</v>
      </c>
      <c r="E11396" s="184"/>
      <c r="F11396" s="184"/>
      <c r="G11396" s="185"/>
      <c r="H11396" s="185"/>
      <c r="I11396" s="184"/>
      <c r="J11396" s="184"/>
      <c r="K11396" s="185" t="s">
        <v>410</v>
      </c>
      <c r="L11396" s="185"/>
      <c r="M11396" s="186"/>
      <c r="N11396" s="61" t="s">
        <v>410</v>
      </c>
      <c r="P11396" s="175" t="s">
        <v>49</v>
      </c>
    </row>
    <row r="11397" spans="1:16" ht="17.25">
      <c r="A11397" s="183" t="s">
        <v>22601</v>
      </c>
      <c r="B11397" s="183" t="s">
        <v>4980</v>
      </c>
      <c r="C11397" s="183" t="s">
        <v>49</v>
      </c>
      <c r="D11397" s="183" t="s">
        <v>50</v>
      </c>
      <c r="E11397" s="184">
        <v>625</v>
      </c>
      <c r="F11397" s="184">
        <v>450</v>
      </c>
      <c r="G11397" s="185" t="s">
        <v>356</v>
      </c>
      <c r="H11397" s="185"/>
      <c r="I11397" s="184">
        <v>236.95</v>
      </c>
      <c r="J11397" s="184">
        <v>686.95</v>
      </c>
      <c r="K11397" s="185">
        <v>18</v>
      </c>
      <c r="L11397" s="185"/>
      <c r="M11397" s="186"/>
      <c r="N11397" s="61" t="s">
        <v>51</v>
      </c>
      <c r="P11397" s="175" t="s">
        <v>49</v>
      </c>
    </row>
    <row r="11398" spans="1:16" ht="17.25">
      <c r="A11398" s="183" t="s">
        <v>22602</v>
      </c>
      <c r="B11398" s="183" t="s">
        <v>10718</v>
      </c>
      <c r="C11398" s="183" t="s">
        <v>49</v>
      </c>
      <c r="D11398" s="183" t="s">
        <v>50</v>
      </c>
      <c r="E11398" s="184"/>
      <c r="F11398" s="184"/>
      <c r="G11398" s="185"/>
      <c r="H11398" s="185"/>
      <c r="I11398" s="184"/>
      <c r="J11398" s="184"/>
      <c r="K11398" s="185" t="s">
        <v>410</v>
      </c>
      <c r="L11398" s="185"/>
      <c r="M11398" s="186"/>
      <c r="N11398" s="61" t="s">
        <v>410</v>
      </c>
      <c r="P11398" s="175" t="s">
        <v>49</v>
      </c>
    </row>
    <row r="11399" spans="1:16" ht="17.25">
      <c r="A11399" s="183" t="s">
        <v>22603</v>
      </c>
      <c r="B11399" s="183" t="s">
        <v>7698</v>
      </c>
      <c r="C11399" s="183" t="s">
        <v>49</v>
      </c>
      <c r="D11399" s="183" t="s">
        <v>50</v>
      </c>
      <c r="E11399" s="184"/>
      <c r="F11399" s="184"/>
      <c r="G11399" s="185"/>
      <c r="H11399" s="185"/>
      <c r="I11399" s="184"/>
      <c r="J11399" s="184"/>
      <c r="K11399" s="185" t="s">
        <v>410</v>
      </c>
      <c r="L11399" s="185"/>
      <c r="M11399" s="186"/>
      <c r="N11399" s="61" t="s">
        <v>410</v>
      </c>
      <c r="P11399" s="175" t="s">
        <v>49</v>
      </c>
    </row>
    <row r="11400" spans="1:16" ht="17.25">
      <c r="A11400" s="183" t="s">
        <v>22604</v>
      </c>
      <c r="B11400" s="183" t="s">
        <v>22605</v>
      </c>
      <c r="C11400" s="183" t="s">
        <v>49</v>
      </c>
      <c r="D11400" s="183" t="s">
        <v>50</v>
      </c>
      <c r="E11400" s="184"/>
      <c r="F11400" s="184"/>
      <c r="G11400" s="188"/>
      <c r="H11400" s="185"/>
      <c r="I11400" s="184"/>
      <c r="J11400" s="184"/>
      <c r="K11400" s="185" t="s">
        <v>410</v>
      </c>
      <c r="L11400" s="185"/>
      <c r="M11400" s="186"/>
      <c r="N11400" s="61" t="s">
        <v>410</v>
      </c>
      <c r="P11400" s="175" t="s">
        <v>49</v>
      </c>
    </row>
    <row r="11401" spans="1:16" ht="17.25">
      <c r="A11401" s="183" t="s">
        <v>22606</v>
      </c>
      <c r="B11401" s="183" t="s">
        <v>22607</v>
      </c>
      <c r="C11401" s="183" t="s">
        <v>49</v>
      </c>
      <c r="D11401" s="183" t="s">
        <v>50</v>
      </c>
      <c r="E11401" s="184">
        <v>512</v>
      </c>
      <c r="F11401" s="184">
        <v>440</v>
      </c>
      <c r="G11401" s="188" t="s">
        <v>88</v>
      </c>
      <c r="H11401" s="185"/>
      <c r="I11401" s="184">
        <v>160.27</v>
      </c>
      <c r="J11401" s="184">
        <v>600.27</v>
      </c>
      <c r="K11401" s="185">
        <v>50</v>
      </c>
      <c r="L11401" s="185"/>
      <c r="M11401" s="186"/>
      <c r="N11401" s="61" t="s">
        <v>51</v>
      </c>
      <c r="P11401" s="175" t="s">
        <v>49</v>
      </c>
    </row>
    <row r="11402" spans="1:16" ht="17.25">
      <c r="A11402" s="183" t="s">
        <v>22608</v>
      </c>
      <c r="B11402" s="183" t="s">
        <v>9879</v>
      </c>
      <c r="C11402" s="183" t="s">
        <v>49</v>
      </c>
      <c r="D11402" s="183" t="s">
        <v>50</v>
      </c>
      <c r="E11402" s="184"/>
      <c r="F11402" s="184"/>
      <c r="G11402" s="188"/>
      <c r="H11402" s="185"/>
      <c r="I11402" s="184"/>
      <c r="J11402" s="184"/>
      <c r="K11402" s="185" t="s">
        <v>410</v>
      </c>
      <c r="L11402" s="185"/>
      <c r="M11402" s="186"/>
      <c r="N11402" s="61" t="s">
        <v>410</v>
      </c>
      <c r="P11402" s="175" t="s">
        <v>49</v>
      </c>
    </row>
    <row r="11403" spans="1:16" ht="17.25">
      <c r="A11403" s="183" t="s">
        <v>22609</v>
      </c>
      <c r="B11403" s="183" t="s">
        <v>9893</v>
      </c>
      <c r="C11403" s="183" t="s">
        <v>49</v>
      </c>
      <c r="D11403" s="183" t="s">
        <v>50</v>
      </c>
      <c r="E11403" s="184"/>
      <c r="F11403" s="184"/>
      <c r="G11403" s="185"/>
      <c r="H11403" s="185"/>
      <c r="I11403" s="184"/>
      <c r="J11403" s="184"/>
      <c r="K11403" s="183" t="s">
        <v>410</v>
      </c>
      <c r="L11403" s="183"/>
      <c r="M11403" s="186"/>
      <c r="N11403" s="61" t="s">
        <v>410</v>
      </c>
      <c r="P11403" s="175" t="s">
        <v>49</v>
      </c>
    </row>
    <row r="11404" spans="1:16" ht="17.25">
      <c r="A11404" s="183" t="s">
        <v>22610</v>
      </c>
      <c r="B11404" s="183" t="s">
        <v>22611</v>
      </c>
      <c r="C11404" s="183" t="s">
        <v>49</v>
      </c>
      <c r="D11404" s="183" t="s">
        <v>50</v>
      </c>
      <c r="E11404" s="184"/>
      <c r="F11404" s="184"/>
      <c r="G11404" s="185"/>
      <c r="H11404" s="185"/>
      <c r="I11404" s="184"/>
      <c r="J11404" s="184"/>
      <c r="K11404" s="185" t="s">
        <v>410</v>
      </c>
      <c r="L11404" s="185"/>
      <c r="M11404" s="186"/>
      <c r="N11404" s="61" t="s">
        <v>410</v>
      </c>
      <c r="P11404" s="175" t="s">
        <v>49</v>
      </c>
    </row>
    <row r="11405" spans="1:16" ht="17.25">
      <c r="A11405" s="183" t="s">
        <v>22612</v>
      </c>
      <c r="B11405" s="183" t="s">
        <v>5611</v>
      </c>
      <c r="C11405" s="183" t="s">
        <v>49</v>
      </c>
      <c r="D11405" s="183" t="s">
        <v>50</v>
      </c>
      <c r="E11405" s="184"/>
      <c r="F11405" s="184"/>
      <c r="G11405" s="185"/>
      <c r="H11405" s="185"/>
      <c r="I11405" s="184"/>
      <c r="J11405" s="184"/>
      <c r="K11405" s="183" t="s">
        <v>410</v>
      </c>
      <c r="L11405" s="183"/>
      <c r="M11405" s="186"/>
      <c r="N11405" s="61" t="s">
        <v>410</v>
      </c>
      <c r="P11405" s="175" t="s">
        <v>49</v>
      </c>
    </row>
    <row r="11406" spans="1:16" ht="17.25">
      <c r="A11406" s="183" t="s">
        <v>22613</v>
      </c>
      <c r="B11406" s="183" t="s">
        <v>22614</v>
      </c>
      <c r="C11406" s="183" t="s">
        <v>49</v>
      </c>
      <c r="D11406" s="183" t="s">
        <v>50</v>
      </c>
      <c r="E11406" s="184">
        <v>410</v>
      </c>
      <c r="F11406" s="184">
        <v>410</v>
      </c>
      <c r="G11406" s="185"/>
      <c r="H11406" s="185"/>
      <c r="I11406" s="184">
        <v>143.89</v>
      </c>
      <c r="J11406" s="184">
        <v>553.89</v>
      </c>
      <c r="K11406" s="185">
        <v>221</v>
      </c>
      <c r="L11406" s="185"/>
      <c r="M11406" s="186"/>
      <c r="N11406" s="61" t="s">
        <v>51</v>
      </c>
      <c r="P11406" s="175" t="s">
        <v>49</v>
      </c>
    </row>
    <row r="11407" spans="1:16" ht="17.25">
      <c r="A11407" s="183" t="s">
        <v>22615</v>
      </c>
      <c r="B11407" s="183" t="s">
        <v>22616</v>
      </c>
      <c r="C11407" s="183" t="s">
        <v>49</v>
      </c>
      <c r="D11407" s="183" t="s">
        <v>50</v>
      </c>
      <c r="E11407" s="184">
        <v>446</v>
      </c>
      <c r="F11407" s="184">
        <v>385</v>
      </c>
      <c r="G11407" s="185" t="s">
        <v>102</v>
      </c>
      <c r="H11407" s="185"/>
      <c r="I11407" s="184">
        <v>141.62</v>
      </c>
      <c r="J11407" s="184">
        <v>526.62</v>
      </c>
      <c r="K11407" s="185">
        <v>100</v>
      </c>
      <c r="L11407" s="185"/>
      <c r="M11407" s="186"/>
      <c r="N11407" s="61" t="s">
        <v>51</v>
      </c>
      <c r="P11407" s="175" t="s">
        <v>49</v>
      </c>
    </row>
    <row r="11408" spans="1:16" ht="17.25">
      <c r="A11408" s="183" t="s">
        <v>22617</v>
      </c>
      <c r="B11408" s="183" t="s">
        <v>3091</v>
      </c>
      <c r="C11408" s="183" t="s">
        <v>49</v>
      </c>
      <c r="D11408" s="183" t="s">
        <v>50</v>
      </c>
      <c r="E11408" s="184"/>
      <c r="F11408" s="184"/>
      <c r="G11408" s="185"/>
      <c r="H11408" s="185"/>
      <c r="I11408" s="184"/>
      <c r="J11408" s="184"/>
      <c r="K11408" s="185" t="s">
        <v>410</v>
      </c>
      <c r="L11408" s="185"/>
      <c r="M11408" s="186"/>
      <c r="N11408" s="61" t="s">
        <v>410</v>
      </c>
      <c r="P11408" s="175" t="s">
        <v>49</v>
      </c>
    </row>
    <row r="11409" spans="1:16" ht="17.25">
      <c r="A11409" s="183" t="s">
        <v>22618</v>
      </c>
      <c r="B11409" s="183" t="s">
        <v>3087</v>
      </c>
      <c r="C11409" s="183" t="s">
        <v>49</v>
      </c>
      <c r="D11409" s="183" t="s">
        <v>50</v>
      </c>
      <c r="E11409" s="184"/>
      <c r="F11409" s="184"/>
      <c r="G11409" s="185"/>
      <c r="H11409" s="185"/>
      <c r="I11409" s="184"/>
      <c r="J11409" s="184"/>
      <c r="K11409" s="183" t="s">
        <v>410</v>
      </c>
      <c r="L11409" s="183"/>
      <c r="M11409" s="186"/>
      <c r="N11409" s="61" t="s">
        <v>410</v>
      </c>
      <c r="P11409" s="175" t="s">
        <v>49</v>
      </c>
    </row>
    <row r="11410" spans="1:16" ht="17.25">
      <c r="A11410" s="183" t="s">
        <v>22619</v>
      </c>
      <c r="B11410" s="183" t="s">
        <v>22620</v>
      </c>
      <c r="C11410" s="183" t="s">
        <v>49</v>
      </c>
      <c r="D11410" s="183" t="s">
        <v>50</v>
      </c>
      <c r="E11410" s="184"/>
      <c r="F11410" s="184"/>
      <c r="G11410" s="185"/>
      <c r="H11410" s="185"/>
      <c r="I11410" s="184"/>
      <c r="J11410" s="184"/>
      <c r="K11410" s="185" t="s">
        <v>410</v>
      </c>
      <c r="L11410" s="185"/>
      <c r="M11410" s="186"/>
      <c r="N11410" s="61" t="s">
        <v>410</v>
      </c>
      <c r="P11410" s="175" t="s">
        <v>49</v>
      </c>
    </row>
    <row r="11411" spans="1:16" ht="17.25">
      <c r="A11411" s="183" t="s">
        <v>22621</v>
      </c>
      <c r="B11411" s="183" t="s">
        <v>22622</v>
      </c>
      <c r="C11411" s="183" t="s">
        <v>49</v>
      </c>
      <c r="D11411" s="183" t="s">
        <v>50</v>
      </c>
      <c r="E11411" s="184"/>
      <c r="F11411" s="184"/>
      <c r="G11411" s="185"/>
      <c r="H11411" s="185"/>
      <c r="I11411" s="184"/>
      <c r="J11411" s="184"/>
      <c r="K11411" s="185" t="s">
        <v>410</v>
      </c>
      <c r="L11411" s="185"/>
      <c r="M11411" s="186"/>
      <c r="N11411" s="61" t="s">
        <v>410</v>
      </c>
      <c r="P11411" s="175" t="s">
        <v>49</v>
      </c>
    </row>
    <row r="11412" spans="1:16" ht="17.25">
      <c r="A11412" s="183" t="s">
        <v>22623</v>
      </c>
      <c r="B11412" s="183" t="s">
        <v>22624</v>
      </c>
      <c r="C11412" s="183" t="s">
        <v>49</v>
      </c>
      <c r="D11412" s="183" t="s">
        <v>50</v>
      </c>
      <c r="E11412" s="184"/>
      <c r="F11412" s="184"/>
      <c r="G11412" s="185"/>
      <c r="H11412" s="185"/>
      <c r="I11412" s="184"/>
      <c r="J11412" s="184"/>
      <c r="K11412" s="183" t="s">
        <v>410</v>
      </c>
      <c r="L11412" s="183"/>
      <c r="M11412" s="186"/>
      <c r="N11412" s="61" t="s">
        <v>410</v>
      </c>
      <c r="P11412" s="175" t="s">
        <v>49</v>
      </c>
    </row>
    <row r="11413" spans="1:16" ht="17.25">
      <c r="A11413" s="183" t="s">
        <v>22625</v>
      </c>
      <c r="B11413" s="183" t="s">
        <v>22626</v>
      </c>
      <c r="C11413" s="183" t="s">
        <v>49</v>
      </c>
      <c r="D11413" s="183" t="s">
        <v>50</v>
      </c>
      <c r="E11413" s="184"/>
      <c r="F11413" s="184"/>
      <c r="G11413" s="185"/>
      <c r="H11413" s="185"/>
      <c r="I11413" s="184"/>
      <c r="J11413" s="184"/>
      <c r="K11413" s="183" t="s">
        <v>410</v>
      </c>
      <c r="L11413" s="183"/>
      <c r="M11413" s="186"/>
      <c r="N11413" s="61" t="s">
        <v>410</v>
      </c>
      <c r="P11413" s="175" t="s">
        <v>49</v>
      </c>
    </row>
    <row r="11414" spans="1:16" ht="17.25">
      <c r="A11414" s="183" t="s">
        <v>22627</v>
      </c>
      <c r="B11414" s="183" t="s">
        <v>22628</v>
      </c>
      <c r="C11414" s="183" t="s">
        <v>49</v>
      </c>
      <c r="D11414" s="183" t="s">
        <v>50</v>
      </c>
      <c r="E11414" s="184">
        <v>285</v>
      </c>
      <c r="F11414" s="184">
        <v>245</v>
      </c>
      <c r="G11414" s="185" t="s">
        <v>88</v>
      </c>
      <c r="H11414" s="185"/>
      <c r="I11414" s="184">
        <v>138.27</v>
      </c>
      <c r="J11414" s="184">
        <v>383.27</v>
      </c>
      <c r="K11414" s="185">
        <v>140</v>
      </c>
      <c r="L11414" s="185" t="s">
        <v>76</v>
      </c>
      <c r="M11414" s="186" t="s">
        <v>943</v>
      </c>
      <c r="N11414" s="61" t="s">
        <v>51</v>
      </c>
      <c r="P11414" s="175" t="s">
        <v>49</v>
      </c>
    </row>
    <row r="11415" spans="1:16" ht="17.25">
      <c r="A11415" s="183" t="s">
        <v>22629</v>
      </c>
      <c r="B11415" s="183" t="s">
        <v>22630</v>
      </c>
      <c r="C11415" s="183" t="s">
        <v>49</v>
      </c>
      <c r="D11415" s="183" t="s">
        <v>50</v>
      </c>
      <c r="E11415" s="184"/>
      <c r="F11415" s="184"/>
      <c r="G11415" s="185"/>
      <c r="H11415" s="185"/>
      <c r="I11415" s="184"/>
      <c r="J11415" s="184"/>
      <c r="K11415" s="185" t="s">
        <v>410</v>
      </c>
      <c r="L11415" s="185"/>
      <c r="M11415" s="186"/>
      <c r="N11415" s="61" t="s">
        <v>410</v>
      </c>
      <c r="P11415" s="175" t="s">
        <v>49</v>
      </c>
    </row>
    <row r="11416" spans="1:16" ht="17.25">
      <c r="A11416" s="183" t="s">
        <v>22631</v>
      </c>
      <c r="B11416" s="183" t="s">
        <v>22632</v>
      </c>
      <c r="C11416" s="183" t="s">
        <v>49</v>
      </c>
      <c r="D11416" s="183" t="s">
        <v>50</v>
      </c>
      <c r="E11416" s="184"/>
      <c r="F11416" s="184"/>
      <c r="G11416" s="188"/>
      <c r="H11416" s="185"/>
      <c r="I11416" s="184"/>
      <c r="J11416" s="184"/>
      <c r="K11416" s="185" t="s">
        <v>410</v>
      </c>
      <c r="L11416" s="185"/>
      <c r="M11416" s="186"/>
      <c r="N11416" s="61" t="s">
        <v>410</v>
      </c>
      <c r="P11416" s="175" t="s">
        <v>49</v>
      </c>
    </row>
    <row r="11417" spans="1:16" ht="17.25">
      <c r="A11417" s="183" t="s">
        <v>22633</v>
      </c>
      <c r="B11417" s="183" t="s">
        <v>22634</v>
      </c>
      <c r="C11417" s="183" t="s">
        <v>49</v>
      </c>
      <c r="D11417" s="183" t="s">
        <v>50</v>
      </c>
      <c r="E11417" s="184"/>
      <c r="F11417" s="184"/>
      <c r="G11417" s="185"/>
      <c r="H11417" s="185"/>
      <c r="I11417" s="184"/>
      <c r="J11417" s="184"/>
      <c r="K11417" s="185" t="s">
        <v>410</v>
      </c>
      <c r="L11417" s="185"/>
      <c r="M11417" s="186"/>
      <c r="N11417" s="61" t="s">
        <v>410</v>
      </c>
      <c r="P11417" s="175" t="s">
        <v>49</v>
      </c>
    </row>
    <row r="11418" spans="1:16" ht="17.25">
      <c r="A11418" s="183" t="s">
        <v>22635</v>
      </c>
      <c r="B11418" s="183" t="s">
        <v>22636</v>
      </c>
      <c r="C11418" s="183" t="s">
        <v>49</v>
      </c>
      <c r="D11418" s="183" t="s">
        <v>50</v>
      </c>
      <c r="E11418" s="184"/>
      <c r="F11418" s="184"/>
      <c r="G11418" s="185"/>
      <c r="H11418" s="185"/>
      <c r="I11418" s="184"/>
      <c r="J11418" s="184"/>
      <c r="K11418" s="185" t="s">
        <v>410</v>
      </c>
      <c r="L11418" s="185"/>
      <c r="M11418" s="186"/>
      <c r="N11418" s="61" t="s">
        <v>410</v>
      </c>
      <c r="P11418" s="175" t="s">
        <v>49</v>
      </c>
    </row>
    <row r="11419" spans="1:16" ht="17.25">
      <c r="A11419" s="183" t="s">
        <v>22637</v>
      </c>
      <c r="B11419" s="183" t="s">
        <v>22638</v>
      </c>
      <c r="C11419" s="183" t="s">
        <v>49</v>
      </c>
      <c r="D11419" s="183" t="s">
        <v>50</v>
      </c>
      <c r="E11419" s="184"/>
      <c r="F11419" s="184"/>
      <c r="G11419" s="185"/>
      <c r="H11419" s="185"/>
      <c r="I11419" s="184"/>
      <c r="J11419" s="184"/>
      <c r="K11419" s="185" t="s">
        <v>410</v>
      </c>
      <c r="L11419" s="185"/>
      <c r="M11419" s="186"/>
      <c r="N11419" s="61" t="s">
        <v>410</v>
      </c>
      <c r="P11419" s="175" t="s">
        <v>49</v>
      </c>
    </row>
    <row r="11420" spans="1:16" ht="17.25">
      <c r="A11420" s="183" t="s">
        <v>22639</v>
      </c>
      <c r="B11420" s="183" t="s">
        <v>22640</v>
      </c>
      <c r="C11420" s="183" t="s">
        <v>49</v>
      </c>
      <c r="D11420" s="183" t="s">
        <v>50</v>
      </c>
      <c r="E11420" s="184"/>
      <c r="F11420" s="184"/>
      <c r="G11420" s="185"/>
      <c r="H11420" s="185"/>
      <c r="I11420" s="184"/>
      <c r="J11420" s="184"/>
      <c r="K11420" s="185" t="s">
        <v>410</v>
      </c>
      <c r="L11420" s="185"/>
      <c r="M11420" s="186"/>
      <c r="N11420" s="61" t="s">
        <v>410</v>
      </c>
      <c r="P11420" s="175" t="s">
        <v>49</v>
      </c>
    </row>
    <row r="11421" spans="1:16" ht="17.25">
      <c r="A11421" s="183" t="s">
        <v>22641</v>
      </c>
      <c r="B11421" s="183" t="s">
        <v>22642</v>
      </c>
      <c r="C11421" s="183" t="s">
        <v>49</v>
      </c>
      <c r="D11421" s="183" t="s">
        <v>50</v>
      </c>
      <c r="E11421" s="184"/>
      <c r="F11421" s="184"/>
      <c r="G11421" s="185"/>
      <c r="H11421" s="185"/>
      <c r="I11421" s="184"/>
      <c r="J11421" s="184"/>
      <c r="K11421" s="185" t="s">
        <v>410</v>
      </c>
      <c r="L11421" s="185"/>
      <c r="M11421" s="186"/>
      <c r="N11421" s="61" t="s">
        <v>410</v>
      </c>
      <c r="P11421" s="175" t="s">
        <v>49</v>
      </c>
    </row>
    <row r="11422" spans="1:16" ht="17.25">
      <c r="A11422" s="183" t="s">
        <v>22643</v>
      </c>
      <c r="B11422" s="183" t="s">
        <v>22644</v>
      </c>
      <c r="C11422" s="183" t="s">
        <v>49</v>
      </c>
      <c r="D11422" s="183" t="s">
        <v>50</v>
      </c>
      <c r="E11422" s="184">
        <v>278</v>
      </c>
      <c r="F11422" s="184">
        <v>278</v>
      </c>
      <c r="G11422" s="185"/>
      <c r="H11422" s="185"/>
      <c r="I11422" s="184">
        <v>89.88</v>
      </c>
      <c r="J11422" s="184">
        <v>367.88</v>
      </c>
      <c r="K11422" s="185">
        <v>122</v>
      </c>
      <c r="L11422" s="185"/>
      <c r="M11422" s="186"/>
      <c r="N11422" s="61" t="s">
        <v>51</v>
      </c>
      <c r="P11422" s="175" t="s">
        <v>49</v>
      </c>
    </row>
    <row r="11423" spans="1:16" ht="17.25">
      <c r="A11423" s="183" t="s">
        <v>22645</v>
      </c>
      <c r="B11423" s="183" t="s">
        <v>22646</v>
      </c>
      <c r="C11423" s="183" t="s">
        <v>49</v>
      </c>
      <c r="D11423" s="183" t="s">
        <v>50</v>
      </c>
      <c r="E11423" s="184"/>
      <c r="F11423" s="184"/>
      <c r="G11423" s="185"/>
      <c r="H11423" s="185"/>
      <c r="I11423" s="184"/>
      <c r="J11423" s="184"/>
      <c r="K11423" s="185" t="s">
        <v>410</v>
      </c>
      <c r="L11423" s="185"/>
      <c r="M11423" s="186"/>
      <c r="N11423" s="61" t="s">
        <v>410</v>
      </c>
      <c r="P11423" s="175" t="s">
        <v>49</v>
      </c>
    </row>
    <row r="11424" spans="1:16" ht="17.25">
      <c r="A11424" s="183" t="s">
        <v>22647</v>
      </c>
      <c r="B11424" s="183" t="s">
        <v>22648</v>
      </c>
      <c r="C11424" s="183" t="s">
        <v>49</v>
      </c>
      <c r="D11424" s="183" t="s">
        <v>50</v>
      </c>
      <c r="E11424" s="184"/>
      <c r="F11424" s="184"/>
      <c r="G11424" s="185"/>
      <c r="H11424" s="185"/>
      <c r="I11424" s="184"/>
      <c r="J11424" s="184"/>
      <c r="K11424" s="185" t="s">
        <v>410</v>
      </c>
      <c r="L11424" s="185"/>
      <c r="M11424" s="186"/>
      <c r="N11424" s="61" t="s">
        <v>410</v>
      </c>
      <c r="P11424" s="175" t="s">
        <v>49</v>
      </c>
    </row>
    <row r="11425" spans="1:16" ht="17.25">
      <c r="A11425" s="183" t="s">
        <v>22649</v>
      </c>
      <c r="B11425" s="183" t="s">
        <v>22650</v>
      </c>
      <c r="C11425" s="183" t="s">
        <v>49</v>
      </c>
      <c r="D11425" s="183" t="s">
        <v>50</v>
      </c>
      <c r="E11425" s="184">
        <v>418</v>
      </c>
      <c r="F11425" s="184">
        <v>418</v>
      </c>
      <c r="G11425" s="185"/>
      <c r="H11425" s="185"/>
      <c r="I11425" s="184">
        <v>131.46</v>
      </c>
      <c r="J11425" s="184">
        <v>549.46</v>
      </c>
      <c r="K11425" s="185">
        <v>54</v>
      </c>
      <c r="L11425" s="185" t="s">
        <v>57</v>
      </c>
      <c r="M11425" s="186" t="s">
        <v>211</v>
      </c>
      <c r="N11425" s="61" t="s">
        <v>51</v>
      </c>
      <c r="P11425" s="175" t="s">
        <v>49</v>
      </c>
    </row>
    <row r="11426" spans="1:16" ht="17.25">
      <c r="A11426" s="183" t="s">
        <v>22651</v>
      </c>
      <c r="B11426" s="183" t="s">
        <v>22652</v>
      </c>
      <c r="C11426" s="183" t="s">
        <v>49</v>
      </c>
      <c r="D11426" s="183" t="s">
        <v>50</v>
      </c>
      <c r="E11426" s="184"/>
      <c r="F11426" s="184"/>
      <c r="G11426" s="185"/>
      <c r="H11426" s="185"/>
      <c r="I11426" s="184"/>
      <c r="J11426" s="184"/>
      <c r="K11426" s="185" t="s">
        <v>410</v>
      </c>
      <c r="L11426" s="185"/>
      <c r="M11426" s="186"/>
      <c r="N11426" s="61" t="s">
        <v>410</v>
      </c>
      <c r="P11426" s="175" t="s">
        <v>49</v>
      </c>
    </row>
    <row r="11427" spans="1:16" ht="17.25">
      <c r="A11427" s="183" t="s">
        <v>22653</v>
      </c>
      <c r="B11427" s="183" t="s">
        <v>22654</v>
      </c>
      <c r="C11427" s="183" t="s">
        <v>49</v>
      </c>
      <c r="D11427" s="183" t="s">
        <v>50</v>
      </c>
      <c r="E11427" s="184"/>
      <c r="F11427" s="184"/>
      <c r="G11427" s="185"/>
      <c r="H11427" s="185"/>
      <c r="I11427" s="184"/>
      <c r="J11427" s="184"/>
      <c r="K11427" s="185" t="s">
        <v>410</v>
      </c>
      <c r="L11427" s="185"/>
      <c r="M11427" s="186"/>
      <c r="N11427" s="61" t="s">
        <v>410</v>
      </c>
      <c r="P11427" s="175" t="s">
        <v>49</v>
      </c>
    </row>
    <row r="11428" spans="1:16" ht="17.25">
      <c r="A11428" s="183" t="s">
        <v>22655</v>
      </c>
      <c r="B11428" s="183" t="s">
        <v>22656</v>
      </c>
      <c r="C11428" s="183" t="s">
        <v>49</v>
      </c>
      <c r="D11428" s="183" t="s">
        <v>50</v>
      </c>
      <c r="E11428" s="184">
        <v>298</v>
      </c>
      <c r="F11428" s="184">
        <v>298</v>
      </c>
      <c r="G11428" s="185"/>
      <c r="H11428" s="185"/>
      <c r="I11428" s="184">
        <v>88.33</v>
      </c>
      <c r="J11428" s="184">
        <v>386.33</v>
      </c>
      <c r="K11428" s="185">
        <v>68</v>
      </c>
      <c r="L11428" s="185"/>
      <c r="M11428" s="186" t="s">
        <v>217</v>
      </c>
      <c r="N11428" s="61" t="s">
        <v>51</v>
      </c>
      <c r="P11428" s="175" t="s">
        <v>49</v>
      </c>
    </row>
    <row r="11429" spans="1:16" ht="17.25">
      <c r="A11429" s="183" t="s">
        <v>22657</v>
      </c>
      <c r="B11429" s="183" t="s">
        <v>22658</v>
      </c>
      <c r="C11429" s="183" t="s">
        <v>49</v>
      </c>
      <c r="D11429" s="183" t="s">
        <v>50</v>
      </c>
      <c r="E11429" s="184">
        <v>642</v>
      </c>
      <c r="F11429" s="184">
        <v>485</v>
      </c>
      <c r="G11429" s="185" t="s">
        <v>180</v>
      </c>
      <c r="H11429" s="185"/>
      <c r="I11429" s="184">
        <v>105.75</v>
      </c>
      <c r="J11429" s="184">
        <v>590.75</v>
      </c>
      <c r="K11429" s="185">
        <v>133</v>
      </c>
      <c r="L11429" s="185"/>
      <c r="M11429" s="186"/>
      <c r="N11429" s="61" t="s">
        <v>51</v>
      </c>
      <c r="P11429" s="175" t="s">
        <v>49</v>
      </c>
    </row>
    <row r="11430" spans="1:16" ht="17.25">
      <c r="A11430" s="183" t="s">
        <v>22659</v>
      </c>
      <c r="B11430" s="183" t="s">
        <v>22660</v>
      </c>
      <c r="C11430" s="183" t="s">
        <v>49</v>
      </c>
      <c r="D11430" s="183" t="s">
        <v>50</v>
      </c>
      <c r="E11430" s="184">
        <v>217</v>
      </c>
      <c r="F11430" s="184">
        <v>217</v>
      </c>
      <c r="G11430" s="185"/>
      <c r="H11430" s="185"/>
      <c r="I11430" s="184">
        <v>54.49</v>
      </c>
      <c r="J11430" s="184">
        <v>271.49</v>
      </c>
      <c r="K11430" s="183">
        <v>136</v>
      </c>
      <c r="L11430" s="183" t="s">
        <v>57</v>
      </c>
      <c r="M11430" s="186" t="s">
        <v>681</v>
      </c>
      <c r="N11430" s="61" t="s">
        <v>51</v>
      </c>
      <c r="P11430" s="175" t="s">
        <v>49</v>
      </c>
    </row>
    <row r="11431" spans="1:16" ht="17.25">
      <c r="A11431" s="183" t="s">
        <v>22661</v>
      </c>
      <c r="B11431" s="183" t="s">
        <v>22662</v>
      </c>
      <c r="C11431" s="183" t="s">
        <v>49</v>
      </c>
      <c r="D11431" s="183" t="s">
        <v>50</v>
      </c>
      <c r="E11431" s="184"/>
      <c r="F11431" s="184"/>
      <c r="G11431" s="185"/>
      <c r="H11431" s="185"/>
      <c r="I11431" s="184"/>
      <c r="J11431" s="184"/>
      <c r="K11431" s="185" t="s">
        <v>410</v>
      </c>
      <c r="L11431" s="185"/>
      <c r="M11431" s="186"/>
      <c r="N11431" s="61" t="s">
        <v>410</v>
      </c>
      <c r="P11431" s="175" t="s">
        <v>49</v>
      </c>
    </row>
    <row r="11432" spans="1:16" ht="17.25">
      <c r="A11432" s="183" t="s">
        <v>22663</v>
      </c>
      <c r="B11432" s="183" t="s">
        <v>22664</v>
      </c>
      <c r="C11432" s="183" t="s">
        <v>49</v>
      </c>
      <c r="D11432" s="183" t="s">
        <v>50</v>
      </c>
      <c r="E11432" s="184"/>
      <c r="F11432" s="184"/>
      <c r="G11432" s="185"/>
      <c r="H11432" s="185"/>
      <c r="I11432" s="184"/>
      <c r="J11432" s="184"/>
      <c r="K11432" s="185" t="s">
        <v>410</v>
      </c>
      <c r="L11432" s="185"/>
      <c r="M11432" s="186"/>
      <c r="N11432" s="61" t="s">
        <v>410</v>
      </c>
      <c r="P11432" s="175" t="s">
        <v>49</v>
      </c>
    </row>
    <row r="11433" spans="1:16" ht="17.25">
      <c r="A11433" s="183" t="s">
        <v>22665</v>
      </c>
      <c r="B11433" s="183" t="s">
        <v>22666</v>
      </c>
      <c r="C11433" s="183" t="s">
        <v>49</v>
      </c>
      <c r="D11433" s="183" t="s">
        <v>50</v>
      </c>
      <c r="E11433" s="184"/>
      <c r="F11433" s="184"/>
      <c r="G11433" s="188"/>
      <c r="H11433" s="185"/>
      <c r="I11433" s="184"/>
      <c r="J11433" s="184"/>
      <c r="K11433" s="185" t="s">
        <v>410</v>
      </c>
      <c r="L11433" s="185"/>
      <c r="M11433" s="186"/>
      <c r="N11433" s="61" t="s">
        <v>410</v>
      </c>
      <c r="P11433" s="175" t="s">
        <v>49</v>
      </c>
    </row>
    <row r="11434" spans="1:16" ht="17.25">
      <c r="A11434" s="183" t="s">
        <v>22667</v>
      </c>
      <c r="B11434" s="183" t="s">
        <v>22668</v>
      </c>
      <c r="C11434" s="183" t="s">
        <v>49</v>
      </c>
      <c r="D11434" s="183" t="s">
        <v>50</v>
      </c>
      <c r="E11434" s="184"/>
      <c r="F11434" s="184"/>
      <c r="G11434" s="185"/>
      <c r="H11434" s="185"/>
      <c r="I11434" s="184"/>
      <c r="J11434" s="184"/>
      <c r="K11434" s="185" t="s">
        <v>410</v>
      </c>
      <c r="L11434" s="185"/>
      <c r="M11434" s="186"/>
      <c r="N11434" s="61" t="s">
        <v>410</v>
      </c>
      <c r="P11434" s="175" t="s">
        <v>49</v>
      </c>
    </row>
    <row r="11435" spans="1:16" ht="17.25">
      <c r="A11435" s="183" t="s">
        <v>22669</v>
      </c>
      <c r="B11435" s="183" t="s">
        <v>22176</v>
      </c>
      <c r="C11435" s="183" t="s">
        <v>49</v>
      </c>
      <c r="D11435" s="183" t="s">
        <v>50</v>
      </c>
      <c r="E11435" s="184">
        <v>512</v>
      </c>
      <c r="F11435" s="184">
        <v>440</v>
      </c>
      <c r="G11435" s="185" t="s">
        <v>88</v>
      </c>
      <c r="H11435" s="185"/>
      <c r="I11435" s="184">
        <v>160.27</v>
      </c>
      <c r="J11435" s="184">
        <v>600.27</v>
      </c>
      <c r="K11435" s="185">
        <v>195</v>
      </c>
      <c r="L11435" s="185"/>
      <c r="M11435" s="186"/>
      <c r="N11435" s="61" t="s">
        <v>51</v>
      </c>
      <c r="P11435" s="175" t="s">
        <v>49</v>
      </c>
    </row>
    <row r="11436" spans="1:16" ht="17.25">
      <c r="A11436" s="183" t="s">
        <v>22670</v>
      </c>
      <c r="B11436" s="183" t="s">
        <v>22671</v>
      </c>
      <c r="C11436" s="183" t="s">
        <v>49</v>
      </c>
      <c r="D11436" s="183" t="s">
        <v>50</v>
      </c>
      <c r="E11436" s="184">
        <v>265</v>
      </c>
      <c r="F11436" s="184">
        <v>265</v>
      </c>
      <c r="G11436" s="188"/>
      <c r="H11436" s="185"/>
      <c r="I11436" s="184">
        <v>91.18</v>
      </c>
      <c r="J11436" s="184">
        <v>356.18</v>
      </c>
      <c r="K11436" s="185">
        <v>0</v>
      </c>
      <c r="L11436" s="185" t="s">
        <v>57</v>
      </c>
      <c r="M11436" s="186" t="s">
        <v>722</v>
      </c>
      <c r="N11436" s="61" t="s">
        <v>51</v>
      </c>
      <c r="P11436" s="175" t="s">
        <v>49</v>
      </c>
    </row>
    <row r="11437" spans="1:16" ht="17.25">
      <c r="A11437" s="183" t="s">
        <v>22672</v>
      </c>
      <c r="B11437" s="183" t="s">
        <v>22481</v>
      </c>
      <c r="C11437" s="183" t="s">
        <v>49</v>
      </c>
      <c r="D11437" s="183" t="s">
        <v>50</v>
      </c>
      <c r="E11437" s="184"/>
      <c r="F11437" s="184"/>
      <c r="G11437" s="185"/>
      <c r="H11437" s="185"/>
      <c r="I11437" s="184"/>
      <c r="J11437" s="184"/>
      <c r="K11437" s="185" t="s">
        <v>410</v>
      </c>
      <c r="L11437" s="185"/>
      <c r="M11437" s="186"/>
      <c r="N11437" s="61" t="s">
        <v>410</v>
      </c>
      <c r="P11437" s="175" t="s">
        <v>49</v>
      </c>
    </row>
    <row r="11438" spans="1:16" ht="17.25">
      <c r="A11438" s="183" t="s">
        <v>22673</v>
      </c>
      <c r="B11438" s="183" t="s">
        <v>22674</v>
      </c>
      <c r="C11438" s="183" t="s">
        <v>49</v>
      </c>
      <c r="D11438" s="183" t="s">
        <v>50</v>
      </c>
      <c r="E11438" s="184"/>
      <c r="F11438" s="184"/>
      <c r="G11438" s="185"/>
      <c r="H11438" s="185"/>
      <c r="I11438" s="184"/>
      <c r="J11438" s="184"/>
      <c r="K11438" s="185" t="s">
        <v>410</v>
      </c>
      <c r="L11438" s="185"/>
      <c r="M11438" s="186"/>
      <c r="N11438" s="61" t="s">
        <v>410</v>
      </c>
      <c r="P11438" s="175" t="s">
        <v>49</v>
      </c>
    </row>
    <row r="11439" spans="1:16" ht="17.25">
      <c r="A11439" s="183" t="s">
        <v>22675</v>
      </c>
      <c r="B11439" s="183" t="s">
        <v>22676</v>
      </c>
      <c r="C11439" s="183" t="s">
        <v>49</v>
      </c>
      <c r="D11439" s="183" t="s">
        <v>50</v>
      </c>
      <c r="E11439" s="184">
        <v>806</v>
      </c>
      <c r="F11439" s="184">
        <v>806</v>
      </c>
      <c r="G11439" s="185"/>
      <c r="H11439" s="185"/>
      <c r="I11439" s="184">
        <v>299.78</v>
      </c>
      <c r="J11439" s="184">
        <v>1105.78</v>
      </c>
      <c r="K11439" s="185">
        <v>0</v>
      </c>
      <c r="L11439" s="185"/>
      <c r="M11439" s="186"/>
      <c r="N11439" s="61" t="s">
        <v>51</v>
      </c>
      <c r="P11439" s="175" t="s">
        <v>49</v>
      </c>
    </row>
    <row r="11440" spans="1:16" ht="17.25">
      <c r="A11440" s="183" t="s">
        <v>22677</v>
      </c>
      <c r="B11440" s="183" t="s">
        <v>22678</v>
      </c>
      <c r="C11440" s="183" t="s">
        <v>49</v>
      </c>
      <c r="D11440" s="183" t="s">
        <v>50</v>
      </c>
      <c r="E11440" s="184"/>
      <c r="F11440" s="184"/>
      <c r="G11440" s="185"/>
      <c r="H11440" s="185"/>
      <c r="I11440" s="184"/>
      <c r="J11440" s="184"/>
      <c r="K11440" s="185" t="s">
        <v>410</v>
      </c>
      <c r="L11440" s="185"/>
      <c r="M11440" s="186"/>
      <c r="N11440" s="61" t="s">
        <v>410</v>
      </c>
      <c r="P11440" s="175" t="s">
        <v>49</v>
      </c>
    </row>
    <row r="11441" spans="1:16" ht="17.25">
      <c r="A11441" s="183" t="s">
        <v>22679</v>
      </c>
      <c r="B11441" s="183" t="s">
        <v>22680</v>
      </c>
      <c r="C11441" s="183" t="s">
        <v>49</v>
      </c>
      <c r="D11441" s="183" t="s">
        <v>50</v>
      </c>
      <c r="E11441" s="184"/>
      <c r="F11441" s="184"/>
      <c r="G11441" s="185"/>
      <c r="H11441" s="185"/>
      <c r="I11441" s="184"/>
      <c r="J11441" s="184"/>
      <c r="K11441" s="185" t="s">
        <v>410</v>
      </c>
      <c r="L11441" s="185"/>
      <c r="M11441" s="186"/>
      <c r="N11441" s="61" t="s">
        <v>410</v>
      </c>
      <c r="P11441" s="175" t="s">
        <v>49</v>
      </c>
    </row>
    <row r="11442" spans="1:16" ht="17.25">
      <c r="A11442" s="183" t="s">
        <v>22681</v>
      </c>
      <c r="B11442" s="183" t="s">
        <v>22682</v>
      </c>
      <c r="C11442" s="183" t="s">
        <v>49</v>
      </c>
      <c r="D11442" s="183" t="s">
        <v>50</v>
      </c>
      <c r="E11442" s="184"/>
      <c r="F11442" s="184"/>
      <c r="G11442" s="185"/>
      <c r="H11442" s="185"/>
      <c r="I11442" s="184"/>
      <c r="J11442" s="184"/>
      <c r="K11442" s="185" t="s">
        <v>410</v>
      </c>
      <c r="L11442" s="185"/>
      <c r="M11442" s="186"/>
      <c r="N11442" s="61" t="s">
        <v>410</v>
      </c>
      <c r="P11442" s="175" t="s">
        <v>49</v>
      </c>
    </row>
    <row r="11443" spans="1:16" ht="17.25">
      <c r="A11443" s="183" t="s">
        <v>22683</v>
      </c>
      <c r="B11443" s="183" t="s">
        <v>22684</v>
      </c>
      <c r="C11443" s="183" t="s">
        <v>49</v>
      </c>
      <c r="D11443" s="183" t="s">
        <v>50</v>
      </c>
      <c r="E11443" s="184">
        <v>396</v>
      </c>
      <c r="F11443" s="184">
        <v>396</v>
      </c>
      <c r="G11443" s="185"/>
      <c r="H11443" s="185"/>
      <c r="I11443" s="184">
        <v>202.27</v>
      </c>
      <c r="J11443" s="184">
        <v>598.27</v>
      </c>
      <c r="K11443" s="185">
        <v>26</v>
      </c>
      <c r="L11443" s="185"/>
      <c r="M11443" s="186"/>
      <c r="N11443" s="61" t="s">
        <v>51</v>
      </c>
      <c r="P11443" s="175" t="s">
        <v>49</v>
      </c>
    </row>
    <row r="11444" spans="1:16" ht="17.25">
      <c r="A11444" s="183" t="s">
        <v>22685</v>
      </c>
      <c r="B11444" s="183" t="s">
        <v>22686</v>
      </c>
      <c r="C11444" s="183" t="s">
        <v>49</v>
      </c>
      <c r="D11444" s="183" t="s">
        <v>50</v>
      </c>
      <c r="E11444" s="184">
        <v>470</v>
      </c>
      <c r="F11444" s="184">
        <v>470</v>
      </c>
      <c r="G11444" s="185"/>
      <c r="H11444" s="185"/>
      <c r="I11444" s="184">
        <v>149.07</v>
      </c>
      <c r="J11444" s="184">
        <v>619.07</v>
      </c>
      <c r="K11444" s="185">
        <v>121</v>
      </c>
      <c r="L11444" s="185"/>
      <c r="M11444" s="186"/>
      <c r="N11444" s="61" t="s">
        <v>51</v>
      </c>
      <c r="P11444" s="175" t="s">
        <v>49</v>
      </c>
    </row>
    <row r="11445" spans="1:16" ht="17.25">
      <c r="A11445" s="183" t="s">
        <v>22687</v>
      </c>
      <c r="B11445" s="183" t="s">
        <v>22688</v>
      </c>
      <c r="C11445" s="183" t="s">
        <v>49</v>
      </c>
      <c r="D11445" s="183" t="s">
        <v>50</v>
      </c>
      <c r="E11445" s="184">
        <v>379</v>
      </c>
      <c r="F11445" s="184">
        <v>379</v>
      </c>
      <c r="G11445" s="185"/>
      <c r="H11445" s="185"/>
      <c r="I11445" s="184">
        <v>131.38</v>
      </c>
      <c r="J11445" s="184">
        <v>510.38</v>
      </c>
      <c r="K11445" s="185">
        <v>95</v>
      </c>
      <c r="L11445" s="185"/>
      <c r="M11445" s="186"/>
      <c r="N11445" s="61" t="s">
        <v>51</v>
      </c>
      <c r="P11445" s="175" t="s">
        <v>49</v>
      </c>
    </row>
    <row r="11446" spans="1:16" ht="17.25">
      <c r="A11446" s="183" t="s">
        <v>22689</v>
      </c>
      <c r="B11446" s="183" t="s">
        <v>22690</v>
      </c>
      <c r="C11446" s="183" t="s">
        <v>49</v>
      </c>
      <c r="D11446" s="183" t="s">
        <v>50</v>
      </c>
      <c r="E11446" s="184"/>
      <c r="F11446" s="184"/>
      <c r="G11446" s="185"/>
      <c r="H11446" s="185"/>
      <c r="I11446" s="184"/>
      <c r="J11446" s="184"/>
      <c r="K11446" s="185" t="s">
        <v>410</v>
      </c>
      <c r="L11446" s="185"/>
      <c r="M11446" s="186"/>
      <c r="N11446" s="61" t="s">
        <v>410</v>
      </c>
      <c r="P11446" s="175" t="s">
        <v>49</v>
      </c>
    </row>
    <row r="11447" spans="1:16" ht="17.25">
      <c r="A11447" s="183" t="s">
        <v>22691</v>
      </c>
      <c r="B11447" s="183" t="s">
        <v>22692</v>
      </c>
      <c r="C11447" s="183" t="s">
        <v>49</v>
      </c>
      <c r="D11447" s="183" t="s">
        <v>50</v>
      </c>
      <c r="E11447" s="184">
        <v>346</v>
      </c>
      <c r="F11447" s="184">
        <v>346</v>
      </c>
      <c r="G11447" s="185"/>
      <c r="H11447" s="185"/>
      <c r="I11447" s="184">
        <v>208.09</v>
      </c>
      <c r="J11447" s="184">
        <v>554.09</v>
      </c>
      <c r="K11447" s="185">
        <v>79</v>
      </c>
      <c r="L11447" s="185"/>
      <c r="M11447" s="186"/>
      <c r="N11447" s="61" t="s">
        <v>51</v>
      </c>
      <c r="P11447" s="175" t="s">
        <v>49</v>
      </c>
    </row>
    <row r="11448" spans="1:16" ht="17.25">
      <c r="A11448" s="183" t="s">
        <v>22693</v>
      </c>
      <c r="B11448" s="183" t="s">
        <v>22694</v>
      </c>
      <c r="C11448" s="183" t="s">
        <v>49</v>
      </c>
      <c r="D11448" s="183" t="s">
        <v>50</v>
      </c>
      <c r="E11448" s="184"/>
      <c r="F11448" s="184"/>
      <c r="G11448" s="185"/>
      <c r="H11448" s="185"/>
      <c r="I11448" s="184"/>
      <c r="J11448" s="184"/>
      <c r="K11448" s="185" t="s">
        <v>410</v>
      </c>
      <c r="L11448" s="185"/>
      <c r="M11448" s="186"/>
      <c r="N11448" s="61" t="s">
        <v>410</v>
      </c>
      <c r="P11448" s="175" t="s">
        <v>49</v>
      </c>
    </row>
    <row r="11449" spans="1:16" ht="17.25">
      <c r="A11449" s="183" t="s">
        <v>22695</v>
      </c>
      <c r="B11449" s="183" t="s">
        <v>22696</v>
      </c>
      <c r="C11449" s="183" t="s">
        <v>49</v>
      </c>
      <c r="D11449" s="183" t="s">
        <v>50</v>
      </c>
      <c r="E11449" s="184">
        <v>245</v>
      </c>
      <c r="F11449" s="184">
        <v>245</v>
      </c>
      <c r="G11449" s="185"/>
      <c r="H11449" s="185"/>
      <c r="I11449" s="184">
        <v>85.74</v>
      </c>
      <c r="J11449" s="184">
        <v>330.74</v>
      </c>
      <c r="K11449" s="185">
        <v>16</v>
      </c>
      <c r="L11449" s="185"/>
      <c r="M11449" s="186"/>
      <c r="N11449" s="61" t="s">
        <v>51</v>
      </c>
      <c r="P11449" s="175" t="s">
        <v>49</v>
      </c>
    </row>
    <row r="11450" spans="1:16" ht="17.25">
      <c r="A11450" s="183" t="s">
        <v>22697</v>
      </c>
      <c r="B11450" s="183" t="s">
        <v>22698</v>
      </c>
      <c r="C11450" s="183" t="s">
        <v>49</v>
      </c>
      <c r="D11450" s="183" t="s">
        <v>50</v>
      </c>
      <c r="E11450" s="184">
        <v>183</v>
      </c>
      <c r="F11450" s="184">
        <v>183</v>
      </c>
      <c r="G11450" s="185"/>
      <c r="H11450" s="185"/>
      <c r="I11450" s="184">
        <v>39.69</v>
      </c>
      <c r="J11450" s="184">
        <v>222.69</v>
      </c>
      <c r="K11450" s="185">
        <v>258</v>
      </c>
      <c r="L11450" s="185"/>
      <c r="M11450" s="186"/>
      <c r="N11450" s="61" t="s">
        <v>51</v>
      </c>
      <c r="P11450" s="175" t="s">
        <v>49</v>
      </c>
    </row>
    <row r="11451" spans="1:16" ht="17.25">
      <c r="A11451" s="183" t="s">
        <v>22699</v>
      </c>
      <c r="B11451" s="183" t="s">
        <v>22223</v>
      </c>
      <c r="C11451" s="183" t="s">
        <v>49</v>
      </c>
      <c r="D11451" s="183" t="s">
        <v>50</v>
      </c>
      <c r="E11451" s="184">
        <v>436</v>
      </c>
      <c r="F11451" s="184">
        <v>436</v>
      </c>
      <c r="G11451" s="188"/>
      <c r="H11451" s="185"/>
      <c r="I11451" s="184">
        <v>205.63</v>
      </c>
      <c r="J11451" s="184">
        <v>641.63</v>
      </c>
      <c r="K11451" s="185">
        <v>111</v>
      </c>
      <c r="L11451" s="185"/>
      <c r="M11451" s="186"/>
      <c r="N11451" s="61" t="s">
        <v>51</v>
      </c>
      <c r="P11451" s="175" t="s">
        <v>49</v>
      </c>
    </row>
    <row r="11452" spans="1:16" ht="17.25">
      <c r="A11452" s="183" t="s">
        <v>22700</v>
      </c>
      <c r="B11452" s="183" t="s">
        <v>22701</v>
      </c>
      <c r="C11452" s="183" t="s">
        <v>49</v>
      </c>
      <c r="D11452" s="183" t="s">
        <v>50</v>
      </c>
      <c r="E11452" s="184"/>
      <c r="F11452" s="184"/>
      <c r="G11452" s="185"/>
      <c r="H11452" s="185"/>
      <c r="I11452" s="184"/>
      <c r="J11452" s="184"/>
      <c r="K11452" s="185" t="s">
        <v>410</v>
      </c>
      <c r="L11452" s="185"/>
      <c r="M11452" s="186"/>
      <c r="N11452" s="61" t="s">
        <v>410</v>
      </c>
      <c r="P11452" s="175" t="s">
        <v>49</v>
      </c>
    </row>
    <row r="11453" spans="1:16" ht="17.25">
      <c r="A11453" s="183" t="s">
        <v>22702</v>
      </c>
      <c r="B11453" s="183" t="s">
        <v>22703</v>
      </c>
      <c r="C11453" s="183" t="s">
        <v>49</v>
      </c>
      <c r="D11453" s="183" t="s">
        <v>50</v>
      </c>
      <c r="E11453" s="184">
        <v>279</v>
      </c>
      <c r="F11453" s="184">
        <v>225</v>
      </c>
      <c r="G11453" s="185" t="s">
        <v>99</v>
      </c>
      <c r="H11453" s="185"/>
      <c r="I11453" s="184">
        <v>90.33</v>
      </c>
      <c r="J11453" s="184">
        <v>315.33</v>
      </c>
      <c r="K11453" s="185">
        <v>70</v>
      </c>
      <c r="L11453" s="185"/>
      <c r="M11453" s="186"/>
      <c r="N11453" s="61" t="s">
        <v>51</v>
      </c>
      <c r="P11453" s="175" t="s">
        <v>49</v>
      </c>
    </row>
    <row r="11454" spans="1:16" ht="17.25">
      <c r="A11454" s="183" t="s">
        <v>22704</v>
      </c>
      <c r="B11454" s="183" t="s">
        <v>22705</v>
      </c>
      <c r="C11454" s="183" t="s">
        <v>49</v>
      </c>
      <c r="D11454" s="183" t="s">
        <v>50</v>
      </c>
      <c r="E11454" s="184"/>
      <c r="F11454" s="184"/>
      <c r="G11454" s="185"/>
      <c r="H11454" s="185"/>
      <c r="I11454" s="184"/>
      <c r="J11454" s="184"/>
      <c r="K11454" s="185" t="s">
        <v>410</v>
      </c>
      <c r="L11454" s="185"/>
      <c r="M11454" s="186"/>
      <c r="N11454" s="61" t="s">
        <v>410</v>
      </c>
      <c r="P11454" s="175" t="s">
        <v>49</v>
      </c>
    </row>
    <row r="11455" spans="1:16" ht="17.25">
      <c r="A11455" s="183" t="s">
        <v>22706</v>
      </c>
      <c r="B11455" s="183" t="s">
        <v>22707</v>
      </c>
      <c r="C11455" s="183" t="s">
        <v>49</v>
      </c>
      <c r="D11455" s="183" t="s">
        <v>50</v>
      </c>
      <c r="E11455" s="184">
        <v>764</v>
      </c>
      <c r="F11455" s="184">
        <v>566</v>
      </c>
      <c r="G11455" s="185" t="s">
        <v>924</v>
      </c>
      <c r="H11455" s="185"/>
      <c r="I11455" s="184">
        <v>331.49</v>
      </c>
      <c r="J11455" s="184">
        <v>897.49</v>
      </c>
      <c r="K11455" s="185">
        <v>1</v>
      </c>
      <c r="L11455" s="185"/>
      <c r="M11455" s="186"/>
      <c r="N11455" s="61" t="s">
        <v>51</v>
      </c>
      <c r="P11455" s="175" t="s">
        <v>49</v>
      </c>
    </row>
    <row r="11456" spans="1:16" ht="17.25">
      <c r="A11456" s="183" t="s">
        <v>22708</v>
      </c>
      <c r="B11456" s="183" t="s">
        <v>22709</v>
      </c>
      <c r="C11456" s="183" t="s">
        <v>49</v>
      </c>
      <c r="D11456" s="183" t="s">
        <v>50</v>
      </c>
      <c r="E11456" s="184">
        <v>418</v>
      </c>
      <c r="F11456" s="184">
        <v>418</v>
      </c>
      <c r="G11456" s="185"/>
      <c r="H11456" s="185"/>
      <c r="I11456" s="184">
        <v>131.46</v>
      </c>
      <c r="J11456" s="184">
        <v>549.46</v>
      </c>
      <c r="K11456" s="185">
        <v>84</v>
      </c>
      <c r="L11456" s="185" t="s">
        <v>57</v>
      </c>
      <c r="M11456" s="186" t="s">
        <v>211</v>
      </c>
      <c r="N11456" s="61" t="s">
        <v>51</v>
      </c>
      <c r="P11456" s="175" t="s">
        <v>49</v>
      </c>
    </row>
    <row r="11457" spans="1:16" ht="17.25">
      <c r="A11457" s="183" t="s">
        <v>22710</v>
      </c>
      <c r="B11457" s="183" t="s">
        <v>22711</v>
      </c>
      <c r="C11457" s="183" t="s">
        <v>49</v>
      </c>
      <c r="D11457" s="183" t="s">
        <v>50</v>
      </c>
      <c r="E11457" s="184"/>
      <c r="F11457" s="184"/>
      <c r="G11457" s="185"/>
      <c r="H11457" s="185"/>
      <c r="I11457" s="184"/>
      <c r="J11457" s="184"/>
      <c r="K11457" s="185" t="s">
        <v>410</v>
      </c>
      <c r="L11457" s="185"/>
      <c r="M11457" s="186"/>
      <c r="N11457" s="61" t="s">
        <v>410</v>
      </c>
      <c r="P11457" s="175" t="s">
        <v>49</v>
      </c>
    </row>
    <row r="11458" spans="1:16" ht="17.25">
      <c r="A11458" s="183" t="s">
        <v>22712</v>
      </c>
      <c r="B11458" s="183" t="s">
        <v>22713</v>
      </c>
      <c r="C11458" s="183" t="s">
        <v>49</v>
      </c>
      <c r="D11458" s="183" t="s">
        <v>50</v>
      </c>
      <c r="E11458" s="184">
        <v>289</v>
      </c>
      <c r="F11458" s="184">
        <v>249</v>
      </c>
      <c r="G11458" s="185" t="s">
        <v>102</v>
      </c>
      <c r="H11458" s="185"/>
      <c r="I11458" s="184">
        <v>98.87</v>
      </c>
      <c r="J11458" s="184">
        <v>347.87</v>
      </c>
      <c r="K11458" s="185">
        <v>93</v>
      </c>
      <c r="L11458" s="185" t="s">
        <v>57</v>
      </c>
      <c r="M11458" s="186" t="s">
        <v>3115</v>
      </c>
      <c r="N11458" s="61" t="s">
        <v>51</v>
      </c>
      <c r="P11458" s="175" t="s">
        <v>49</v>
      </c>
    </row>
    <row r="11459" spans="1:16" ht="17.25">
      <c r="A11459" s="183" t="s">
        <v>22714</v>
      </c>
      <c r="B11459" s="183" t="s">
        <v>22715</v>
      </c>
      <c r="C11459" s="183" t="s">
        <v>49</v>
      </c>
      <c r="D11459" s="183" t="s">
        <v>50</v>
      </c>
      <c r="E11459" s="184"/>
      <c r="F11459" s="184"/>
      <c r="G11459" s="185"/>
      <c r="H11459" s="185"/>
      <c r="I11459" s="184"/>
      <c r="J11459" s="184"/>
      <c r="K11459" s="185" t="s">
        <v>410</v>
      </c>
      <c r="L11459" s="185"/>
      <c r="M11459" s="186"/>
      <c r="N11459" s="61" t="s">
        <v>410</v>
      </c>
      <c r="P11459" s="175" t="s">
        <v>49</v>
      </c>
    </row>
    <row r="11460" spans="1:16" ht="17.25">
      <c r="A11460" s="183" t="s">
        <v>22716</v>
      </c>
      <c r="B11460" s="183" t="s">
        <v>22717</v>
      </c>
      <c r="C11460" s="183" t="s">
        <v>49</v>
      </c>
      <c r="D11460" s="183" t="s">
        <v>50</v>
      </c>
      <c r="E11460" s="184"/>
      <c r="F11460" s="184"/>
      <c r="G11460" s="185"/>
      <c r="H11460" s="185"/>
      <c r="I11460" s="184"/>
      <c r="J11460" s="184"/>
      <c r="K11460" s="185" t="s">
        <v>410</v>
      </c>
      <c r="L11460" s="185"/>
      <c r="M11460" s="186"/>
      <c r="N11460" s="61" t="s">
        <v>410</v>
      </c>
      <c r="P11460" s="175" t="s">
        <v>49</v>
      </c>
    </row>
    <row r="11461" spans="1:16" ht="17.25">
      <c r="A11461" s="183" t="s">
        <v>22718</v>
      </c>
      <c r="B11461" s="183" t="s">
        <v>22719</v>
      </c>
      <c r="C11461" s="183" t="s">
        <v>49</v>
      </c>
      <c r="D11461" s="183" t="s">
        <v>50</v>
      </c>
      <c r="E11461" s="184">
        <v>212</v>
      </c>
      <c r="F11461" s="184">
        <v>212</v>
      </c>
      <c r="G11461" s="185"/>
      <c r="H11461" s="185"/>
      <c r="I11461" s="184">
        <v>49.28</v>
      </c>
      <c r="J11461" s="184">
        <v>261.28</v>
      </c>
      <c r="K11461" s="185">
        <v>86</v>
      </c>
      <c r="L11461" s="185" t="s">
        <v>76</v>
      </c>
      <c r="M11461" s="186" t="s">
        <v>217</v>
      </c>
      <c r="N11461" s="61" t="s">
        <v>51</v>
      </c>
      <c r="P11461" s="175" t="s">
        <v>49</v>
      </c>
    </row>
    <row r="11462" spans="1:16" ht="17.25">
      <c r="A11462" s="183" t="s">
        <v>22720</v>
      </c>
      <c r="B11462" s="183" t="s">
        <v>22721</v>
      </c>
      <c r="C11462" s="183" t="s">
        <v>49</v>
      </c>
      <c r="D11462" s="183" t="s">
        <v>50</v>
      </c>
      <c r="E11462" s="184"/>
      <c r="F11462" s="184"/>
      <c r="G11462" s="185"/>
      <c r="H11462" s="185"/>
      <c r="I11462" s="184"/>
      <c r="J11462" s="184"/>
      <c r="K11462" s="185" t="s">
        <v>410</v>
      </c>
      <c r="L11462" s="185"/>
      <c r="M11462" s="186"/>
      <c r="N11462" s="61" t="s">
        <v>410</v>
      </c>
      <c r="P11462" s="175" t="s">
        <v>49</v>
      </c>
    </row>
    <row r="11463" spans="1:16" ht="17.25">
      <c r="A11463" s="183" t="s">
        <v>22722</v>
      </c>
      <c r="B11463" s="183" t="s">
        <v>22723</v>
      </c>
      <c r="C11463" s="183" t="s">
        <v>49</v>
      </c>
      <c r="D11463" s="183" t="s">
        <v>50</v>
      </c>
      <c r="E11463" s="184"/>
      <c r="F11463" s="184"/>
      <c r="G11463" s="185"/>
      <c r="H11463" s="185"/>
      <c r="I11463" s="184"/>
      <c r="J11463" s="184"/>
      <c r="K11463" s="185" t="s">
        <v>410</v>
      </c>
      <c r="L11463" s="185"/>
      <c r="M11463" s="186"/>
      <c r="N11463" s="61" t="s">
        <v>410</v>
      </c>
      <c r="P11463" s="175" t="s">
        <v>49</v>
      </c>
    </row>
    <row r="11464" spans="1:16" ht="17.25">
      <c r="A11464" s="183" t="s">
        <v>22724</v>
      </c>
      <c r="B11464" s="183" t="s">
        <v>22725</v>
      </c>
      <c r="C11464" s="183" t="s">
        <v>49</v>
      </c>
      <c r="D11464" s="183" t="s">
        <v>50</v>
      </c>
      <c r="E11464" s="184"/>
      <c r="F11464" s="184"/>
      <c r="G11464" s="185"/>
      <c r="H11464" s="185"/>
      <c r="I11464" s="184"/>
      <c r="J11464" s="184"/>
      <c r="K11464" s="185" t="s">
        <v>410</v>
      </c>
      <c r="L11464" s="185"/>
      <c r="M11464" s="186"/>
      <c r="N11464" s="61" t="s">
        <v>410</v>
      </c>
      <c r="P11464" s="175" t="s">
        <v>49</v>
      </c>
    </row>
    <row r="11465" spans="1:16" ht="17.25">
      <c r="A11465" s="183" t="s">
        <v>22726</v>
      </c>
      <c r="B11465" s="183" t="s">
        <v>22727</v>
      </c>
      <c r="C11465" s="183" t="s">
        <v>49</v>
      </c>
      <c r="D11465" s="183" t="s">
        <v>50</v>
      </c>
      <c r="E11465" s="184">
        <v>515</v>
      </c>
      <c r="F11465" s="184">
        <v>474</v>
      </c>
      <c r="G11465" s="185" t="s">
        <v>494</v>
      </c>
      <c r="H11465" s="185"/>
      <c r="I11465" s="184">
        <v>137.68</v>
      </c>
      <c r="J11465" s="184">
        <v>611.68</v>
      </c>
      <c r="K11465" s="185">
        <v>179</v>
      </c>
      <c r="L11465" s="185" t="s">
        <v>130</v>
      </c>
      <c r="M11465" s="186" t="s">
        <v>551</v>
      </c>
      <c r="N11465" s="61" t="s">
        <v>51</v>
      </c>
      <c r="P11465" s="175" t="s">
        <v>49</v>
      </c>
    </row>
    <row r="11466" spans="1:16" ht="17.25">
      <c r="A11466" s="183" t="s">
        <v>22728</v>
      </c>
      <c r="B11466" s="183" t="s">
        <v>22729</v>
      </c>
      <c r="C11466" s="183" t="s">
        <v>49</v>
      </c>
      <c r="D11466" s="183" t="s">
        <v>50</v>
      </c>
      <c r="E11466" s="184">
        <v>263</v>
      </c>
      <c r="F11466" s="184">
        <v>175</v>
      </c>
      <c r="G11466" s="185" t="s">
        <v>1052</v>
      </c>
      <c r="H11466" s="185"/>
      <c r="I11466" s="184">
        <v>99.46</v>
      </c>
      <c r="J11466" s="184">
        <v>274.46</v>
      </c>
      <c r="K11466" s="185">
        <v>28</v>
      </c>
      <c r="L11466" s="185" t="s">
        <v>130</v>
      </c>
      <c r="M11466" s="186" t="s">
        <v>1381</v>
      </c>
      <c r="N11466" s="61" t="s">
        <v>51</v>
      </c>
      <c r="P11466" s="175" t="s">
        <v>49</v>
      </c>
    </row>
    <row r="11467" spans="1:16" ht="17.25">
      <c r="A11467" s="183" t="s">
        <v>22730</v>
      </c>
      <c r="B11467" s="183" t="s">
        <v>22731</v>
      </c>
      <c r="C11467" s="183" t="s">
        <v>49</v>
      </c>
      <c r="D11467" s="183" t="s">
        <v>50</v>
      </c>
      <c r="E11467" s="184">
        <v>278</v>
      </c>
      <c r="F11467" s="184">
        <v>278</v>
      </c>
      <c r="G11467" s="185"/>
      <c r="H11467" s="185"/>
      <c r="I11467" s="184">
        <v>84.44</v>
      </c>
      <c r="J11467" s="184">
        <v>362.44</v>
      </c>
      <c r="K11467" s="185">
        <v>61</v>
      </c>
      <c r="L11467" s="185" t="s">
        <v>57</v>
      </c>
      <c r="M11467" s="186" t="s">
        <v>2427</v>
      </c>
      <c r="N11467" s="61" t="s">
        <v>51</v>
      </c>
      <c r="P11467" s="175" t="s">
        <v>49</v>
      </c>
    </row>
    <row r="11468" spans="1:16" ht="17.25">
      <c r="A11468" s="183" t="s">
        <v>22732</v>
      </c>
      <c r="B11468" s="183" t="s">
        <v>22733</v>
      </c>
      <c r="C11468" s="183" t="s">
        <v>49</v>
      </c>
      <c r="D11468" s="183" t="s">
        <v>50</v>
      </c>
      <c r="E11468" s="184">
        <v>186</v>
      </c>
      <c r="F11468" s="184">
        <v>186</v>
      </c>
      <c r="G11468" s="185"/>
      <c r="H11468" s="185"/>
      <c r="I11468" s="184">
        <v>56.62</v>
      </c>
      <c r="J11468" s="184">
        <v>242.62</v>
      </c>
      <c r="K11468" s="185">
        <v>176</v>
      </c>
      <c r="L11468" s="185"/>
      <c r="M11468" s="186"/>
      <c r="N11468" s="61" t="s">
        <v>51</v>
      </c>
      <c r="P11468" s="175" t="s">
        <v>49</v>
      </c>
    </row>
    <row r="11469" spans="1:16" ht="17.25">
      <c r="A11469" s="183" t="s">
        <v>22734</v>
      </c>
      <c r="B11469" s="183" t="s">
        <v>22735</v>
      </c>
      <c r="C11469" s="183" t="s">
        <v>49</v>
      </c>
      <c r="D11469" s="183" t="s">
        <v>50</v>
      </c>
      <c r="E11469" s="184">
        <v>465</v>
      </c>
      <c r="F11469" s="184">
        <v>465</v>
      </c>
      <c r="G11469" s="185"/>
      <c r="H11469" s="185"/>
      <c r="I11469" s="184">
        <v>147.69</v>
      </c>
      <c r="J11469" s="184">
        <v>612.69</v>
      </c>
      <c r="K11469" s="185">
        <v>13</v>
      </c>
      <c r="L11469" s="185"/>
      <c r="M11469" s="186"/>
      <c r="N11469" s="61" t="s">
        <v>51</v>
      </c>
      <c r="P11469" s="175" t="s">
        <v>49</v>
      </c>
    </row>
    <row r="11470" spans="1:16" ht="17.25">
      <c r="A11470" s="183" t="s">
        <v>22736</v>
      </c>
      <c r="B11470" s="183" t="s">
        <v>22737</v>
      </c>
      <c r="C11470" s="183" t="s">
        <v>49</v>
      </c>
      <c r="D11470" s="183" t="s">
        <v>50</v>
      </c>
      <c r="E11470" s="184"/>
      <c r="F11470" s="184"/>
      <c r="G11470" s="185"/>
      <c r="H11470" s="185"/>
      <c r="I11470" s="184"/>
      <c r="J11470" s="184"/>
      <c r="K11470" s="185" t="s">
        <v>410</v>
      </c>
      <c r="L11470" s="185"/>
      <c r="M11470" s="186"/>
      <c r="N11470" s="61" t="s">
        <v>410</v>
      </c>
      <c r="P11470" s="175" t="s">
        <v>49</v>
      </c>
    </row>
    <row r="11471" spans="1:16" ht="17.25">
      <c r="A11471" s="183" t="s">
        <v>22738</v>
      </c>
      <c r="B11471" s="183" t="s">
        <v>22472</v>
      </c>
      <c r="C11471" s="183" t="s">
        <v>49</v>
      </c>
      <c r="D11471" s="183" t="s">
        <v>50</v>
      </c>
      <c r="E11471" s="184"/>
      <c r="F11471" s="184"/>
      <c r="G11471" s="185"/>
      <c r="H11471" s="185"/>
      <c r="I11471" s="184"/>
      <c r="J11471" s="184"/>
      <c r="K11471" s="185" t="s">
        <v>410</v>
      </c>
      <c r="L11471" s="185"/>
      <c r="M11471" s="186"/>
      <c r="N11471" s="61" t="s">
        <v>410</v>
      </c>
      <c r="P11471" s="175" t="s">
        <v>49</v>
      </c>
    </row>
    <row r="11472" spans="1:16" ht="17.25">
      <c r="A11472" s="183" t="s">
        <v>22739</v>
      </c>
      <c r="B11472" s="183" t="s">
        <v>22740</v>
      </c>
      <c r="C11472" s="183" t="s">
        <v>49</v>
      </c>
      <c r="D11472" s="183" t="s">
        <v>50</v>
      </c>
      <c r="E11472" s="184"/>
      <c r="F11472" s="184"/>
      <c r="G11472" s="185"/>
      <c r="H11472" s="185"/>
      <c r="I11472" s="184"/>
      <c r="J11472" s="184"/>
      <c r="K11472" s="185" t="s">
        <v>410</v>
      </c>
      <c r="L11472" s="185"/>
      <c r="M11472" s="186"/>
      <c r="N11472" s="61" t="s">
        <v>410</v>
      </c>
      <c r="P11472" s="175" t="s">
        <v>49</v>
      </c>
    </row>
    <row r="11473" spans="1:16" ht="17.25">
      <c r="A11473" s="183" t="s">
        <v>22741</v>
      </c>
      <c r="B11473" s="183" t="s">
        <v>22742</v>
      </c>
      <c r="C11473" s="183" t="s">
        <v>49</v>
      </c>
      <c r="D11473" s="183" t="s">
        <v>50</v>
      </c>
      <c r="E11473" s="184"/>
      <c r="F11473" s="184"/>
      <c r="G11473" s="185"/>
      <c r="H11473" s="185"/>
      <c r="I11473" s="184"/>
      <c r="J11473" s="184"/>
      <c r="K11473" s="185" t="s">
        <v>410</v>
      </c>
      <c r="L11473" s="185"/>
      <c r="M11473" s="186"/>
      <c r="N11473" s="61" t="s">
        <v>410</v>
      </c>
      <c r="P11473" s="175" t="s">
        <v>49</v>
      </c>
    </row>
    <row r="11474" spans="1:16" ht="17.25">
      <c r="A11474" s="183" t="s">
        <v>22743</v>
      </c>
      <c r="B11474" s="183" t="s">
        <v>22744</v>
      </c>
      <c r="C11474" s="183" t="s">
        <v>49</v>
      </c>
      <c r="D11474" s="183" t="s">
        <v>50</v>
      </c>
      <c r="E11474" s="184"/>
      <c r="F11474" s="184"/>
      <c r="G11474" s="185"/>
      <c r="H11474" s="185"/>
      <c r="I11474" s="184"/>
      <c r="J11474" s="184"/>
      <c r="K11474" s="185" t="s">
        <v>410</v>
      </c>
      <c r="L11474" s="185"/>
      <c r="M11474" s="186"/>
      <c r="N11474" s="61" t="s">
        <v>410</v>
      </c>
      <c r="P11474" s="175" t="s">
        <v>49</v>
      </c>
    </row>
    <row r="11475" spans="1:16" ht="17.25">
      <c r="A11475" s="183" t="s">
        <v>22745</v>
      </c>
      <c r="B11475" s="183" t="s">
        <v>20295</v>
      </c>
      <c r="C11475" s="183" t="s">
        <v>49</v>
      </c>
      <c r="D11475" s="183" t="s">
        <v>50</v>
      </c>
      <c r="E11475" s="184">
        <v>258</v>
      </c>
      <c r="F11475" s="184">
        <v>258</v>
      </c>
      <c r="G11475" s="185"/>
      <c r="H11475" s="185"/>
      <c r="I11475" s="184">
        <v>91.38</v>
      </c>
      <c r="J11475" s="184">
        <v>349.38</v>
      </c>
      <c r="K11475" s="185">
        <v>1</v>
      </c>
      <c r="L11475" s="185"/>
      <c r="M11475" s="186"/>
      <c r="N11475" s="61" t="s">
        <v>51</v>
      </c>
      <c r="P11475" s="175" t="s">
        <v>49</v>
      </c>
    </row>
    <row r="11476" spans="1:16" ht="17.25">
      <c r="A11476" s="183" t="s">
        <v>22746</v>
      </c>
      <c r="B11476" s="183" t="s">
        <v>22747</v>
      </c>
      <c r="C11476" s="183" t="s">
        <v>49</v>
      </c>
      <c r="D11476" s="183" t="s">
        <v>50</v>
      </c>
      <c r="E11476" s="184"/>
      <c r="F11476" s="184"/>
      <c r="G11476" s="185"/>
      <c r="H11476" s="185"/>
      <c r="I11476" s="184"/>
      <c r="J11476" s="184"/>
      <c r="K11476" s="185" t="s">
        <v>410</v>
      </c>
      <c r="L11476" s="185"/>
      <c r="M11476" s="186"/>
      <c r="N11476" s="61" t="s">
        <v>410</v>
      </c>
      <c r="P11476" s="175" t="s">
        <v>49</v>
      </c>
    </row>
    <row r="11477" spans="1:16" ht="17.25">
      <c r="A11477" s="183" t="s">
        <v>22748</v>
      </c>
      <c r="B11477" s="183" t="s">
        <v>22749</v>
      </c>
      <c r="C11477" s="183" t="s">
        <v>49</v>
      </c>
      <c r="D11477" s="183" t="s">
        <v>50</v>
      </c>
      <c r="E11477" s="184"/>
      <c r="F11477" s="184"/>
      <c r="G11477" s="185"/>
      <c r="H11477" s="185"/>
      <c r="I11477" s="184"/>
      <c r="J11477" s="184"/>
      <c r="K11477" s="185" t="s">
        <v>410</v>
      </c>
      <c r="L11477" s="185"/>
      <c r="M11477" s="186"/>
      <c r="N11477" s="61" t="s">
        <v>410</v>
      </c>
      <c r="P11477" s="175" t="s">
        <v>49</v>
      </c>
    </row>
    <row r="11478" spans="1:16" ht="17.25">
      <c r="A11478" s="183" t="s">
        <v>22750</v>
      </c>
      <c r="B11478" s="183" t="s">
        <v>22751</v>
      </c>
      <c r="C11478" s="183" t="s">
        <v>49</v>
      </c>
      <c r="D11478" s="183" t="s">
        <v>50</v>
      </c>
      <c r="E11478" s="184">
        <v>511</v>
      </c>
      <c r="F11478" s="184">
        <v>415</v>
      </c>
      <c r="G11478" s="185" t="s">
        <v>94</v>
      </c>
      <c r="H11478" s="185"/>
      <c r="I11478" s="184">
        <v>149.36</v>
      </c>
      <c r="J11478" s="184">
        <v>564.36</v>
      </c>
      <c r="K11478" s="185">
        <v>162</v>
      </c>
      <c r="L11478" s="185"/>
      <c r="M11478" s="186"/>
      <c r="N11478" s="61" t="s">
        <v>51</v>
      </c>
      <c r="P11478" s="175" t="s">
        <v>49</v>
      </c>
    </row>
    <row r="11479" spans="1:16" ht="17.25">
      <c r="A11479" s="183" t="s">
        <v>22752</v>
      </c>
      <c r="B11479" s="183" t="s">
        <v>20158</v>
      </c>
      <c r="C11479" s="183" t="s">
        <v>49</v>
      </c>
      <c r="D11479" s="183" t="s">
        <v>50</v>
      </c>
      <c r="E11479" s="184">
        <v>304</v>
      </c>
      <c r="F11479" s="184">
        <v>304</v>
      </c>
      <c r="G11479" s="185"/>
      <c r="H11479" s="185"/>
      <c r="I11479" s="184">
        <v>98.38</v>
      </c>
      <c r="J11479" s="184">
        <v>402.38</v>
      </c>
      <c r="K11479" s="185">
        <v>64</v>
      </c>
      <c r="L11479" s="185" t="s">
        <v>76</v>
      </c>
      <c r="M11479" s="186" t="s">
        <v>217</v>
      </c>
      <c r="N11479" s="61" t="s">
        <v>51</v>
      </c>
      <c r="P11479" s="175" t="s">
        <v>49</v>
      </c>
    </row>
    <row r="11480" spans="1:16" ht="17.25">
      <c r="A11480" s="183" t="s">
        <v>22753</v>
      </c>
      <c r="B11480" s="183" t="s">
        <v>19819</v>
      </c>
      <c r="C11480" s="183" t="s">
        <v>49</v>
      </c>
      <c r="D11480" s="183" t="s">
        <v>50</v>
      </c>
      <c r="E11480" s="184">
        <v>304</v>
      </c>
      <c r="F11480" s="184">
        <v>304</v>
      </c>
      <c r="G11480" s="185"/>
      <c r="H11480" s="185"/>
      <c r="I11480" s="184">
        <v>98.38</v>
      </c>
      <c r="J11480" s="184">
        <v>402.38</v>
      </c>
      <c r="K11480" s="185">
        <v>191</v>
      </c>
      <c r="L11480" s="185"/>
      <c r="M11480" s="186"/>
      <c r="N11480" s="61" t="s">
        <v>51</v>
      </c>
      <c r="P11480" s="175" t="s">
        <v>49</v>
      </c>
    </row>
    <row r="11481" spans="1:16" ht="17.25">
      <c r="A11481" s="183" t="s">
        <v>22754</v>
      </c>
      <c r="B11481" s="183" t="s">
        <v>22755</v>
      </c>
      <c r="C11481" s="183" t="s">
        <v>49</v>
      </c>
      <c r="D11481" s="183" t="s">
        <v>50</v>
      </c>
      <c r="E11481" s="184">
        <v>446</v>
      </c>
      <c r="F11481" s="184">
        <v>385</v>
      </c>
      <c r="G11481" s="185" t="s">
        <v>102</v>
      </c>
      <c r="H11481" s="185"/>
      <c r="I11481" s="184">
        <v>141.62</v>
      </c>
      <c r="J11481" s="184">
        <v>526.62</v>
      </c>
      <c r="K11481" s="185">
        <v>144</v>
      </c>
      <c r="L11481" s="185"/>
      <c r="M11481" s="186"/>
      <c r="N11481" s="61" t="s">
        <v>51</v>
      </c>
      <c r="P11481" s="175" t="s">
        <v>49</v>
      </c>
    </row>
    <row r="11482" spans="1:16" ht="17.25">
      <c r="A11482" s="183" t="s">
        <v>22756</v>
      </c>
      <c r="B11482" s="183" t="s">
        <v>22757</v>
      </c>
      <c r="C11482" s="183" t="s">
        <v>49</v>
      </c>
      <c r="D11482" s="183" t="s">
        <v>50</v>
      </c>
      <c r="E11482" s="184">
        <v>422</v>
      </c>
      <c r="F11482" s="184">
        <v>422</v>
      </c>
      <c r="G11482" s="188"/>
      <c r="H11482" s="185"/>
      <c r="I11482" s="184">
        <v>136.65</v>
      </c>
      <c r="J11482" s="184">
        <v>558.65</v>
      </c>
      <c r="K11482" s="183">
        <v>95</v>
      </c>
      <c r="L11482" s="183" t="s">
        <v>57</v>
      </c>
      <c r="M11482" s="186" t="s">
        <v>283</v>
      </c>
      <c r="N11482" s="61" t="s">
        <v>51</v>
      </c>
      <c r="P11482" s="175" t="s">
        <v>49</v>
      </c>
    </row>
    <row r="11483" spans="1:16" ht="17.25">
      <c r="A11483" s="183" t="s">
        <v>22758</v>
      </c>
      <c r="B11483" s="183" t="s">
        <v>22759</v>
      </c>
      <c r="C11483" s="183" t="s">
        <v>49</v>
      </c>
      <c r="D11483" s="183" t="s">
        <v>50</v>
      </c>
      <c r="E11483" s="184">
        <v>379</v>
      </c>
      <c r="F11483" s="184">
        <v>379</v>
      </c>
      <c r="G11483" s="185"/>
      <c r="H11483" s="185"/>
      <c r="I11483" s="184">
        <v>131.38</v>
      </c>
      <c r="J11483" s="184">
        <v>510.38</v>
      </c>
      <c r="K11483" s="185">
        <v>115</v>
      </c>
      <c r="L11483" s="185"/>
      <c r="M11483" s="186"/>
      <c r="N11483" s="61" t="s">
        <v>51</v>
      </c>
      <c r="P11483" s="175" t="s">
        <v>49</v>
      </c>
    </row>
    <row r="11484" spans="1:16" ht="17.25">
      <c r="A11484" s="183" t="s">
        <v>22760</v>
      </c>
      <c r="B11484" s="183" t="s">
        <v>22761</v>
      </c>
      <c r="C11484" s="183" t="s">
        <v>49</v>
      </c>
      <c r="D11484" s="183" t="s">
        <v>50</v>
      </c>
      <c r="E11484" s="184"/>
      <c r="F11484" s="184"/>
      <c r="G11484" s="185"/>
      <c r="H11484" s="185"/>
      <c r="I11484" s="184"/>
      <c r="J11484" s="184"/>
      <c r="K11484" s="183" t="s">
        <v>410</v>
      </c>
      <c r="L11484" s="183"/>
      <c r="M11484" s="186"/>
      <c r="N11484" s="61" t="s">
        <v>410</v>
      </c>
      <c r="P11484" s="175" t="s">
        <v>49</v>
      </c>
    </row>
    <row r="11485" spans="1:16" ht="17.25">
      <c r="A11485" s="183" t="s">
        <v>22762</v>
      </c>
      <c r="B11485" s="183" t="s">
        <v>22763</v>
      </c>
      <c r="C11485" s="183" t="s">
        <v>49</v>
      </c>
      <c r="D11485" s="183" t="s">
        <v>50</v>
      </c>
      <c r="E11485" s="184"/>
      <c r="F11485" s="184"/>
      <c r="G11485" s="185"/>
      <c r="H11485" s="185"/>
      <c r="I11485" s="184"/>
      <c r="J11485" s="184"/>
      <c r="K11485" s="185" t="s">
        <v>410</v>
      </c>
      <c r="L11485" s="185"/>
      <c r="M11485" s="186"/>
      <c r="N11485" s="61" t="s">
        <v>410</v>
      </c>
      <c r="P11485" s="175" t="s">
        <v>49</v>
      </c>
    </row>
    <row r="11486" spans="1:16" ht="17.25">
      <c r="A11486" s="183" t="s">
        <v>22764</v>
      </c>
      <c r="B11486" s="183" t="s">
        <v>22765</v>
      </c>
      <c r="C11486" s="183" t="s">
        <v>49</v>
      </c>
      <c r="D11486" s="183" t="s">
        <v>50</v>
      </c>
      <c r="E11486" s="184">
        <v>403</v>
      </c>
      <c r="F11486" s="184">
        <v>403</v>
      </c>
      <c r="G11486" s="185"/>
      <c r="H11486" s="185"/>
      <c r="I11486" s="184">
        <v>156.11</v>
      </c>
      <c r="J11486" s="184">
        <v>559.11</v>
      </c>
      <c r="K11486" s="185">
        <v>171</v>
      </c>
      <c r="L11486" s="185"/>
      <c r="M11486" s="186"/>
      <c r="N11486" s="61" t="s">
        <v>51</v>
      </c>
      <c r="P11486" s="175" t="s">
        <v>49</v>
      </c>
    </row>
    <row r="11487" spans="1:16" ht="17.25">
      <c r="A11487" s="183" t="s">
        <v>22766</v>
      </c>
      <c r="B11487" s="183" t="s">
        <v>7384</v>
      </c>
      <c r="C11487" s="183" t="s">
        <v>49</v>
      </c>
      <c r="D11487" s="183" t="s">
        <v>50</v>
      </c>
      <c r="E11487" s="184"/>
      <c r="F11487" s="184"/>
      <c r="G11487" s="185"/>
      <c r="H11487" s="185"/>
      <c r="I11487" s="184"/>
      <c r="J11487" s="184"/>
      <c r="K11487" s="185" t="s">
        <v>410</v>
      </c>
      <c r="L11487" s="185"/>
      <c r="M11487" s="186"/>
      <c r="N11487" s="61" t="s">
        <v>410</v>
      </c>
      <c r="P11487" s="175" t="s">
        <v>49</v>
      </c>
    </row>
    <row r="11488" spans="1:16" ht="17.25">
      <c r="A11488" s="183" t="s">
        <v>22767</v>
      </c>
      <c r="B11488" s="183" t="s">
        <v>22768</v>
      </c>
      <c r="C11488" s="183" t="s">
        <v>49</v>
      </c>
      <c r="D11488" s="183" t="s">
        <v>50</v>
      </c>
      <c r="E11488" s="184"/>
      <c r="F11488" s="184"/>
      <c r="G11488" s="185"/>
      <c r="H11488" s="185"/>
      <c r="I11488" s="184"/>
      <c r="J11488" s="184"/>
      <c r="K11488" s="185" t="s">
        <v>410</v>
      </c>
      <c r="L11488" s="185"/>
      <c r="M11488" s="186"/>
      <c r="N11488" s="61" t="s">
        <v>410</v>
      </c>
      <c r="P11488" s="175" t="s">
        <v>49</v>
      </c>
    </row>
    <row r="11489" spans="1:16" ht="17.25">
      <c r="A11489" s="183" t="s">
        <v>22769</v>
      </c>
      <c r="B11489" s="183" t="s">
        <v>22770</v>
      </c>
      <c r="C11489" s="183" t="s">
        <v>49</v>
      </c>
      <c r="D11489" s="183" t="s">
        <v>50</v>
      </c>
      <c r="E11489" s="184">
        <v>344</v>
      </c>
      <c r="F11489" s="184">
        <v>344</v>
      </c>
      <c r="G11489" s="185"/>
      <c r="H11489" s="185"/>
      <c r="I11489" s="184">
        <v>109.37</v>
      </c>
      <c r="J11489" s="184">
        <v>453.37</v>
      </c>
      <c r="K11489" s="185">
        <v>47</v>
      </c>
      <c r="L11489" s="185"/>
      <c r="M11489" s="186"/>
      <c r="N11489" s="61" t="s">
        <v>51</v>
      </c>
      <c r="P11489" s="175" t="s">
        <v>49</v>
      </c>
    </row>
    <row r="11490" spans="1:16" ht="17.25">
      <c r="A11490" s="183" t="s">
        <v>22771</v>
      </c>
      <c r="B11490" s="183" t="s">
        <v>22772</v>
      </c>
      <c r="C11490" s="183" t="s">
        <v>49</v>
      </c>
      <c r="D11490" s="183" t="s">
        <v>50</v>
      </c>
      <c r="E11490" s="184"/>
      <c r="F11490" s="184"/>
      <c r="G11490" s="185"/>
      <c r="H11490" s="185"/>
      <c r="I11490" s="184"/>
      <c r="J11490" s="184"/>
      <c r="K11490" s="183" t="s">
        <v>410</v>
      </c>
      <c r="L11490" s="183"/>
      <c r="M11490" s="186"/>
      <c r="N11490" s="61" t="s">
        <v>410</v>
      </c>
      <c r="P11490" s="175" t="s">
        <v>49</v>
      </c>
    </row>
    <row r="11491" spans="1:16" ht="17.25">
      <c r="A11491" s="183" t="s">
        <v>22773</v>
      </c>
      <c r="B11491" s="183" t="s">
        <v>22774</v>
      </c>
      <c r="C11491" s="183" t="s">
        <v>49</v>
      </c>
      <c r="D11491" s="183" t="s">
        <v>50</v>
      </c>
      <c r="E11491" s="184"/>
      <c r="F11491" s="184"/>
      <c r="G11491" s="188"/>
      <c r="H11491" s="185"/>
      <c r="I11491" s="184"/>
      <c r="J11491" s="184"/>
      <c r="K11491" s="185" t="s">
        <v>410</v>
      </c>
      <c r="L11491" s="185"/>
      <c r="M11491" s="186"/>
      <c r="N11491" s="61" t="s">
        <v>410</v>
      </c>
      <c r="P11491" s="175" t="s">
        <v>49</v>
      </c>
    </row>
    <row r="11492" spans="1:16" ht="17.25">
      <c r="A11492" s="183" t="s">
        <v>22775</v>
      </c>
      <c r="B11492" s="183" t="s">
        <v>22776</v>
      </c>
      <c r="C11492" s="183" t="s">
        <v>49</v>
      </c>
      <c r="D11492" s="183" t="s">
        <v>50</v>
      </c>
      <c r="E11492" s="184">
        <v>305</v>
      </c>
      <c r="F11492" s="184">
        <v>255</v>
      </c>
      <c r="G11492" s="185" t="s">
        <v>107</v>
      </c>
      <c r="H11492" s="185"/>
      <c r="I11492" s="184">
        <v>107.03</v>
      </c>
      <c r="J11492" s="184">
        <v>362.03</v>
      </c>
      <c r="K11492" s="185">
        <v>0</v>
      </c>
      <c r="L11492" s="185"/>
      <c r="M11492" s="186"/>
      <c r="N11492" s="61" t="s">
        <v>51</v>
      </c>
      <c r="P11492" s="175" t="s">
        <v>49</v>
      </c>
    </row>
    <row r="11493" spans="1:16" ht="17.25">
      <c r="A11493" s="183" t="s">
        <v>22777</v>
      </c>
      <c r="B11493" s="183" t="s">
        <v>22778</v>
      </c>
      <c r="C11493" s="183" t="s">
        <v>49</v>
      </c>
      <c r="D11493" s="183" t="s">
        <v>50</v>
      </c>
      <c r="E11493" s="184"/>
      <c r="F11493" s="184"/>
      <c r="G11493" s="185"/>
      <c r="H11493" s="185"/>
      <c r="I11493" s="184"/>
      <c r="J11493" s="184"/>
      <c r="K11493" s="185" t="s">
        <v>410</v>
      </c>
      <c r="L11493" s="185"/>
      <c r="M11493" s="186"/>
      <c r="N11493" s="61" t="s">
        <v>410</v>
      </c>
      <c r="P11493" s="175" t="s">
        <v>49</v>
      </c>
    </row>
    <row r="11494" spans="1:16" ht="17.25">
      <c r="A11494" s="183" t="s">
        <v>22779</v>
      </c>
      <c r="B11494" s="183" t="s">
        <v>22780</v>
      </c>
      <c r="C11494" s="183" t="s">
        <v>49</v>
      </c>
      <c r="D11494" s="183" t="s">
        <v>50</v>
      </c>
      <c r="E11494" s="184"/>
      <c r="F11494" s="184"/>
      <c r="G11494" s="185"/>
      <c r="H11494" s="185"/>
      <c r="I11494" s="184"/>
      <c r="J11494" s="184"/>
      <c r="K11494" s="185" t="s">
        <v>410</v>
      </c>
      <c r="L11494" s="185"/>
      <c r="M11494" s="186"/>
      <c r="N11494" s="61" t="s">
        <v>410</v>
      </c>
      <c r="P11494" s="175" t="s">
        <v>49</v>
      </c>
    </row>
    <row r="11495" spans="1:16" ht="17.25">
      <c r="A11495" s="183" t="s">
        <v>22781</v>
      </c>
      <c r="B11495" s="183" t="s">
        <v>22782</v>
      </c>
      <c r="C11495" s="183" t="s">
        <v>49</v>
      </c>
      <c r="D11495" s="183" t="s">
        <v>50</v>
      </c>
      <c r="E11495" s="184"/>
      <c r="F11495" s="184"/>
      <c r="G11495" s="185"/>
      <c r="H11495" s="185"/>
      <c r="I11495" s="184"/>
      <c r="J11495" s="184"/>
      <c r="K11495" s="185" t="s">
        <v>410</v>
      </c>
      <c r="L11495" s="185"/>
      <c r="M11495" s="186"/>
      <c r="N11495" s="61" t="s">
        <v>410</v>
      </c>
      <c r="P11495" s="175" t="s">
        <v>49</v>
      </c>
    </row>
    <row r="11496" spans="1:16" ht="17.25">
      <c r="A11496" s="183" t="s">
        <v>22783</v>
      </c>
      <c r="B11496" s="183" t="s">
        <v>22784</v>
      </c>
      <c r="C11496" s="183" t="s">
        <v>49</v>
      </c>
      <c r="D11496" s="183" t="s">
        <v>50</v>
      </c>
      <c r="E11496" s="184"/>
      <c r="F11496" s="184"/>
      <c r="G11496" s="185"/>
      <c r="H11496" s="185"/>
      <c r="I11496" s="184"/>
      <c r="J11496" s="184"/>
      <c r="K11496" s="185" t="s">
        <v>410</v>
      </c>
      <c r="L11496" s="185"/>
      <c r="M11496" s="186"/>
      <c r="N11496" s="61" t="s">
        <v>410</v>
      </c>
      <c r="P11496" s="175" t="s">
        <v>49</v>
      </c>
    </row>
    <row r="11497" spans="1:16" ht="17.25">
      <c r="A11497" s="183" t="s">
        <v>22785</v>
      </c>
      <c r="B11497" s="183" t="s">
        <v>22786</v>
      </c>
      <c r="C11497" s="183" t="s">
        <v>49</v>
      </c>
      <c r="D11497" s="183" t="s">
        <v>50</v>
      </c>
      <c r="E11497" s="184">
        <v>273</v>
      </c>
      <c r="F11497" s="184">
        <v>235</v>
      </c>
      <c r="G11497" s="185" t="s">
        <v>102</v>
      </c>
      <c r="H11497" s="185"/>
      <c r="I11497" s="184">
        <v>89.22</v>
      </c>
      <c r="J11497" s="184">
        <v>324.22</v>
      </c>
      <c r="K11497" s="185">
        <v>75</v>
      </c>
      <c r="L11497" s="185" t="s">
        <v>76</v>
      </c>
      <c r="M11497" s="186" t="s">
        <v>2369</v>
      </c>
      <c r="N11497" s="61" t="s">
        <v>51</v>
      </c>
      <c r="P11497" s="175" t="s">
        <v>49</v>
      </c>
    </row>
    <row r="11498" spans="1:16" ht="17.25">
      <c r="A11498" s="183" t="s">
        <v>22787</v>
      </c>
      <c r="B11498" s="183" t="s">
        <v>22788</v>
      </c>
      <c r="C11498" s="183" t="s">
        <v>49</v>
      </c>
      <c r="D11498" s="183" t="s">
        <v>50</v>
      </c>
      <c r="E11498" s="184"/>
      <c r="F11498" s="184"/>
      <c r="G11498" s="185"/>
      <c r="H11498" s="185"/>
      <c r="I11498" s="184"/>
      <c r="J11498" s="184"/>
      <c r="K11498" s="185" t="s">
        <v>410</v>
      </c>
      <c r="L11498" s="185"/>
      <c r="M11498" s="186"/>
      <c r="N11498" s="61" t="s">
        <v>410</v>
      </c>
      <c r="P11498" s="175" t="s">
        <v>49</v>
      </c>
    </row>
    <row r="11499" spans="1:16" ht="17.25">
      <c r="A11499" s="183" t="s">
        <v>22789</v>
      </c>
      <c r="B11499" s="183" t="s">
        <v>17015</v>
      </c>
      <c r="C11499" s="183" t="s">
        <v>49</v>
      </c>
      <c r="D11499" s="183" t="s">
        <v>50</v>
      </c>
      <c r="E11499" s="184"/>
      <c r="F11499" s="184"/>
      <c r="G11499" s="185"/>
      <c r="H11499" s="185"/>
      <c r="I11499" s="184"/>
      <c r="J11499" s="184"/>
      <c r="K11499" s="185" t="s">
        <v>410</v>
      </c>
      <c r="L11499" s="185"/>
      <c r="M11499" s="186"/>
      <c r="N11499" s="61" t="s">
        <v>410</v>
      </c>
      <c r="P11499" s="175" t="s">
        <v>49</v>
      </c>
    </row>
    <row r="11500" spans="1:16" ht="17.25">
      <c r="A11500" s="183" t="s">
        <v>22790</v>
      </c>
      <c r="B11500" s="183" t="s">
        <v>22791</v>
      </c>
      <c r="C11500" s="183" t="s">
        <v>49</v>
      </c>
      <c r="D11500" s="183" t="s">
        <v>50</v>
      </c>
      <c r="E11500" s="184">
        <v>233</v>
      </c>
      <c r="F11500" s="184">
        <v>233</v>
      </c>
      <c r="G11500" s="188"/>
      <c r="H11500" s="185"/>
      <c r="I11500" s="184">
        <v>55.35</v>
      </c>
      <c r="J11500" s="184">
        <v>288.35</v>
      </c>
      <c r="K11500" s="183">
        <v>35</v>
      </c>
      <c r="L11500" s="183" t="s">
        <v>57</v>
      </c>
      <c r="M11500" s="186" t="s">
        <v>217</v>
      </c>
      <c r="N11500" s="61" t="s">
        <v>51</v>
      </c>
      <c r="P11500" s="175" t="s">
        <v>49</v>
      </c>
    </row>
    <row r="11501" spans="1:16" ht="17.25">
      <c r="A11501" s="183" t="s">
        <v>22792</v>
      </c>
      <c r="B11501" s="183" t="s">
        <v>22793</v>
      </c>
      <c r="C11501" s="183" t="s">
        <v>49</v>
      </c>
      <c r="D11501" s="183" t="s">
        <v>50</v>
      </c>
      <c r="E11501" s="184"/>
      <c r="F11501" s="184"/>
      <c r="G11501" s="185"/>
      <c r="H11501" s="185"/>
      <c r="I11501" s="184"/>
      <c r="J11501" s="184"/>
      <c r="K11501" s="185" t="s">
        <v>410</v>
      </c>
      <c r="L11501" s="185"/>
      <c r="M11501" s="186"/>
      <c r="N11501" s="61" t="s">
        <v>410</v>
      </c>
      <c r="P11501" s="175" t="s">
        <v>49</v>
      </c>
    </row>
    <row r="11502" spans="1:16" ht="17.25">
      <c r="A11502" s="183" t="s">
        <v>22794</v>
      </c>
      <c r="B11502" s="183" t="s">
        <v>22795</v>
      </c>
      <c r="C11502" s="183" t="s">
        <v>49</v>
      </c>
      <c r="D11502" s="183" t="s">
        <v>50</v>
      </c>
      <c r="E11502" s="184"/>
      <c r="F11502" s="184"/>
      <c r="G11502" s="185"/>
      <c r="H11502" s="185"/>
      <c r="I11502" s="184"/>
      <c r="J11502" s="184"/>
      <c r="K11502" s="183" t="s">
        <v>410</v>
      </c>
      <c r="L11502" s="183"/>
      <c r="M11502" s="186"/>
      <c r="N11502" s="61" t="s">
        <v>410</v>
      </c>
      <c r="P11502" s="175" t="s">
        <v>49</v>
      </c>
    </row>
    <row r="11503" spans="1:16" ht="17.25">
      <c r="A11503" s="183" t="s">
        <v>22796</v>
      </c>
      <c r="B11503" s="183" t="s">
        <v>22797</v>
      </c>
      <c r="C11503" s="183" t="s">
        <v>49</v>
      </c>
      <c r="D11503" s="183" t="s">
        <v>50</v>
      </c>
      <c r="E11503" s="184">
        <v>642</v>
      </c>
      <c r="F11503" s="184">
        <v>485</v>
      </c>
      <c r="G11503" s="185" t="s">
        <v>180</v>
      </c>
      <c r="H11503" s="185"/>
      <c r="I11503" s="184">
        <v>105.75</v>
      </c>
      <c r="J11503" s="184">
        <v>590.75</v>
      </c>
      <c r="K11503" s="185">
        <v>86</v>
      </c>
      <c r="L11503" s="185"/>
      <c r="M11503" s="186"/>
      <c r="N11503" s="61" t="s">
        <v>51</v>
      </c>
      <c r="P11503" s="175" t="s">
        <v>49</v>
      </c>
    </row>
    <row r="11504" spans="1:16" ht="17.25">
      <c r="A11504" s="183" t="s">
        <v>22798</v>
      </c>
      <c r="B11504" s="183" t="s">
        <v>22799</v>
      </c>
      <c r="C11504" s="183" t="s">
        <v>49</v>
      </c>
      <c r="D11504" s="183" t="s">
        <v>50</v>
      </c>
      <c r="E11504" s="184"/>
      <c r="F11504" s="184"/>
      <c r="G11504" s="185"/>
      <c r="H11504" s="185"/>
      <c r="I11504" s="184"/>
      <c r="J11504" s="184"/>
      <c r="K11504" s="185" t="s">
        <v>410</v>
      </c>
      <c r="L11504" s="185"/>
      <c r="M11504" s="186"/>
      <c r="N11504" s="61" t="s">
        <v>410</v>
      </c>
      <c r="P11504" s="175" t="s">
        <v>49</v>
      </c>
    </row>
    <row r="11505" spans="1:16" ht="17.25">
      <c r="A11505" s="183" t="s">
        <v>22800</v>
      </c>
      <c r="B11505" s="183" t="s">
        <v>22801</v>
      </c>
      <c r="C11505" s="183" t="s">
        <v>49</v>
      </c>
      <c r="D11505" s="183" t="s">
        <v>50</v>
      </c>
      <c r="E11505" s="184"/>
      <c r="F11505" s="184"/>
      <c r="G11505" s="185"/>
      <c r="H11505" s="185"/>
      <c r="I11505" s="184"/>
      <c r="J11505" s="184"/>
      <c r="K11505" s="185" t="s">
        <v>410</v>
      </c>
      <c r="L11505" s="185"/>
      <c r="M11505" s="186"/>
      <c r="N11505" s="61" t="s">
        <v>410</v>
      </c>
      <c r="P11505" s="175" t="s">
        <v>49</v>
      </c>
    </row>
    <row r="11506" spans="1:16" ht="17.25">
      <c r="A11506" s="183" t="s">
        <v>22802</v>
      </c>
      <c r="B11506" s="183" t="s">
        <v>22803</v>
      </c>
      <c r="C11506" s="183" t="s">
        <v>49</v>
      </c>
      <c r="D11506" s="183" t="s">
        <v>50</v>
      </c>
      <c r="E11506" s="184">
        <v>263</v>
      </c>
      <c r="F11506" s="184">
        <v>263</v>
      </c>
      <c r="G11506" s="185"/>
      <c r="H11506" s="185"/>
      <c r="I11506" s="184">
        <v>99.46</v>
      </c>
      <c r="J11506" s="184">
        <v>362.46</v>
      </c>
      <c r="K11506" s="185">
        <v>21</v>
      </c>
      <c r="L11506" s="185" t="s">
        <v>130</v>
      </c>
      <c r="M11506" s="186" t="s">
        <v>1381</v>
      </c>
      <c r="N11506" s="61" t="s">
        <v>51</v>
      </c>
      <c r="P11506" s="175" t="s">
        <v>49</v>
      </c>
    </row>
    <row r="11507" spans="1:16" ht="17.25">
      <c r="A11507" s="183" t="s">
        <v>22804</v>
      </c>
      <c r="B11507" s="183" t="s">
        <v>22805</v>
      </c>
      <c r="C11507" s="183" t="s">
        <v>49</v>
      </c>
      <c r="D11507" s="183" t="s">
        <v>50</v>
      </c>
      <c r="E11507" s="184">
        <v>480</v>
      </c>
      <c r="F11507" s="184">
        <v>480</v>
      </c>
      <c r="G11507" s="185"/>
      <c r="H11507" s="185"/>
      <c r="I11507" s="184">
        <v>146.08</v>
      </c>
      <c r="J11507" s="184">
        <v>626.08</v>
      </c>
      <c r="K11507" s="185">
        <v>22</v>
      </c>
      <c r="L11507" s="185"/>
      <c r="M11507" s="186"/>
      <c r="N11507" s="61" t="s">
        <v>51</v>
      </c>
      <c r="P11507" s="175" t="s">
        <v>49</v>
      </c>
    </row>
    <row r="11508" spans="1:16" ht="17.25">
      <c r="A11508" s="183" t="s">
        <v>22806</v>
      </c>
      <c r="B11508" s="183" t="s">
        <v>22807</v>
      </c>
      <c r="C11508" s="183" t="s">
        <v>49</v>
      </c>
      <c r="D11508" s="183" t="s">
        <v>50</v>
      </c>
      <c r="E11508" s="184">
        <v>480</v>
      </c>
      <c r="F11508" s="184">
        <v>480</v>
      </c>
      <c r="G11508" s="185"/>
      <c r="H11508" s="185"/>
      <c r="I11508" s="184">
        <v>146.08</v>
      </c>
      <c r="J11508" s="184">
        <v>626.08</v>
      </c>
      <c r="K11508" s="185">
        <v>85</v>
      </c>
      <c r="L11508" s="185"/>
      <c r="M11508" s="186"/>
      <c r="N11508" s="61" t="s">
        <v>51</v>
      </c>
      <c r="P11508" s="175" t="s">
        <v>49</v>
      </c>
    </row>
    <row r="11509" spans="1:16" ht="17.25">
      <c r="A11509" s="183" t="s">
        <v>22808</v>
      </c>
      <c r="B11509" s="183" t="s">
        <v>22809</v>
      </c>
      <c r="C11509" s="183" t="s">
        <v>49</v>
      </c>
      <c r="D11509" s="183" t="s">
        <v>50</v>
      </c>
      <c r="E11509" s="184">
        <v>374</v>
      </c>
      <c r="F11509" s="184">
        <v>374</v>
      </c>
      <c r="G11509" s="185"/>
      <c r="H11509" s="185"/>
      <c r="I11509" s="184">
        <v>149.01</v>
      </c>
      <c r="J11509" s="184">
        <v>523.01</v>
      </c>
      <c r="K11509" s="185">
        <v>82</v>
      </c>
      <c r="L11509" s="185"/>
      <c r="M11509" s="186"/>
      <c r="N11509" s="61" t="s">
        <v>51</v>
      </c>
      <c r="P11509" s="175" t="s">
        <v>49</v>
      </c>
    </row>
    <row r="11510" spans="1:16" ht="17.25">
      <c r="A11510" s="183" t="s">
        <v>22810</v>
      </c>
      <c r="B11510" s="183" t="s">
        <v>22811</v>
      </c>
      <c r="C11510" s="183" t="s">
        <v>49</v>
      </c>
      <c r="D11510" s="183" t="s">
        <v>50</v>
      </c>
      <c r="E11510" s="184">
        <v>326</v>
      </c>
      <c r="F11510" s="184">
        <v>326</v>
      </c>
      <c r="G11510" s="185"/>
      <c r="H11510" s="185"/>
      <c r="I11510" s="184">
        <v>154.63</v>
      </c>
      <c r="J11510" s="184">
        <v>480.63</v>
      </c>
      <c r="K11510" s="183">
        <v>0</v>
      </c>
      <c r="L11510" s="183"/>
      <c r="M11510" s="186"/>
      <c r="N11510" s="61" t="s">
        <v>51</v>
      </c>
      <c r="P11510" s="175" t="s">
        <v>49</v>
      </c>
    </row>
    <row r="11511" spans="1:16" ht="17.25">
      <c r="A11511" s="183" t="s">
        <v>22812</v>
      </c>
      <c r="B11511" s="183" t="s">
        <v>22813</v>
      </c>
      <c r="C11511" s="183" t="s">
        <v>49</v>
      </c>
      <c r="D11511" s="183" t="s">
        <v>50</v>
      </c>
      <c r="E11511" s="184"/>
      <c r="F11511" s="184"/>
      <c r="G11511" s="185"/>
      <c r="H11511" s="185"/>
      <c r="I11511" s="184"/>
      <c r="J11511" s="184"/>
      <c r="K11511" s="185" t="s">
        <v>410</v>
      </c>
      <c r="L11511" s="185"/>
      <c r="M11511" s="186"/>
      <c r="N11511" s="61" t="s">
        <v>410</v>
      </c>
      <c r="P11511" s="175" t="s">
        <v>49</v>
      </c>
    </row>
    <row r="11512" spans="1:16" ht="17.25">
      <c r="A11512" s="183" t="s">
        <v>22814</v>
      </c>
      <c r="B11512" s="183" t="s">
        <v>22815</v>
      </c>
      <c r="C11512" s="183" t="s">
        <v>49</v>
      </c>
      <c r="D11512" s="183" t="s">
        <v>50</v>
      </c>
      <c r="E11512" s="184">
        <v>466</v>
      </c>
      <c r="F11512" s="184">
        <v>466</v>
      </c>
      <c r="G11512" s="188"/>
      <c r="H11512" s="185"/>
      <c r="I11512" s="184">
        <v>141.02</v>
      </c>
      <c r="J11512" s="184">
        <v>607.02</v>
      </c>
      <c r="K11512" s="185">
        <v>127</v>
      </c>
      <c r="L11512" s="185" t="s">
        <v>57</v>
      </c>
      <c r="M11512" s="186" t="s">
        <v>77</v>
      </c>
      <c r="N11512" s="61" t="s">
        <v>51</v>
      </c>
      <c r="P11512" s="175" t="s">
        <v>49</v>
      </c>
    </row>
    <row r="11513" spans="1:16" ht="17.25">
      <c r="A11513" s="183" t="s">
        <v>22816</v>
      </c>
      <c r="B11513" s="183" t="s">
        <v>22817</v>
      </c>
      <c r="C11513" s="183" t="s">
        <v>49</v>
      </c>
      <c r="D11513" s="183" t="s">
        <v>50</v>
      </c>
      <c r="E11513" s="184"/>
      <c r="F11513" s="184"/>
      <c r="G11513" s="185"/>
      <c r="H11513" s="185"/>
      <c r="I11513" s="184"/>
      <c r="J11513" s="184"/>
      <c r="K11513" s="185" t="s">
        <v>410</v>
      </c>
      <c r="L11513" s="185"/>
      <c r="M11513" s="186"/>
      <c r="N11513" s="61" t="s">
        <v>410</v>
      </c>
      <c r="P11513" s="175" t="s">
        <v>49</v>
      </c>
    </row>
    <row r="11514" spans="1:16" ht="17.25">
      <c r="A11514" s="183" t="s">
        <v>22818</v>
      </c>
      <c r="B11514" s="183" t="s">
        <v>22819</v>
      </c>
      <c r="C11514" s="183" t="s">
        <v>49</v>
      </c>
      <c r="D11514" s="183" t="s">
        <v>50</v>
      </c>
      <c r="E11514" s="184">
        <v>355</v>
      </c>
      <c r="F11514" s="184">
        <v>245</v>
      </c>
      <c r="G11514" s="185" t="s">
        <v>151</v>
      </c>
      <c r="H11514" s="185"/>
      <c r="I11514" s="184">
        <v>155.42</v>
      </c>
      <c r="J11514" s="184">
        <v>400.42</v>
      </c>
      <c r="K11514" s="185">
        <v>4</v>
      </c>
      <c r="L11514" s="185"/>
      <c r="M11514" s="186"/>
      <c r="N11514" s="61" t="s">
        <v>51</v>
      </c>
      <c r="P11514" s="175" t="s">
        <v>49</v>
      </c>
    </row>
    <row r="11515" spans="1:16" ht="17.25">
      <c r="A11515" s="183" t="s">
        <v>22820</v>
      </c>
      <c r="B11515" s="183" t="s">
        <v>22821</v>
      </c>
      <c r="C11515" s="183" t="s">
        <v>49</v>
      </c>
      <c r="D11515" s="183" t="s">
        <v>50</v>
      </c>
      <c r="E11515" s="184"/>
      <c r="F11515" s="184"/>
      <c r="G11515" s="188"/>
      <c r="H11515" s="185"/>
      <c r="I11515" s="184"/>
      <c r="J11515" s="184"/>
      <c r="K11515" s="185" t="s">
        <v>410</v>
      </c>
      <c r="L11515" s="185"/>
      <c r="M11515" s="186"/>
      <c r="N11515" s="61" t="s">
        <v>410</v>
      </c>
      <c r="P11515" s="175" t="s">
        <v>49</v>
      </c>
    </row>
    <row r="11516" spans="1:16" ht="17.25">
      <c r="A11516" s="183" t="s">
        <v>22822</v>
      </c>
      <c r="B11516" s="183" t="s">
        <v>22823</v>
      </c>
      <c r="C11516" s="183" t="s">
        <v>49</v>
      </c>
      <c r="D11516" s="183" t="s">
        <v>50</v>
      </c>
      <c r="E11516" s="184">
        <v>309</v>
      </c>
      <c r="F11516" s="184">
        <v>309</v>
      </c>
      <c r="G11516" s="185"/>
      <c r="H11516" s="185"/>
      <c r="I11516" s="184">
        <v>97.15</v>
      </c>
      <c r="J11516" s="184">
        <v>406.15</v>
      </c>
      <c r="K11516" s="185">
        <v>336</v>
      </c>
      <c r="L11516" s="185"/>
      <c r="M11516" s="186"/>
      <c r="N11516" s="61" t="s">
        <v>51</v>
      </c>
      <c r="P11516" s="175" t="s">
        <v>49</v>
      </c>
    </row>
    <row r="11517" spans="1:16" ht="17.25">
      <c r="A11517" s="183" t="s">
        <v>22824</v>
      </c>
      <c r="B11517" s="183" t="s">
        <v>22825</v>
      </c>
      <c r="C11517" s="183" t="s">
        <v>49</v>
      </c>
      <c r="D11517" s="183" t="s">
        <v>50</v>
      </c>
      <c r="E11517" s="184">
        <v>436</v>
      </c>
      <c r="F11517" s="184">
        <v>436</v>
      </c>
      <c r="G11517" s="185"/>
      <c r="H11517" s="185"/>
      <c r="I11517" s="184">
        <v>138.49</v>
      </c>
      <c r="J11517" s="184">
        <v>574.49</v>
      </c>
      <c r="K11517" s="185">
        <v>73</v>
      </c>
      <c r="L11517" s="185" t="s">
        <v>76</v>
      </c>
      <c r="M11517" s="186" t="s">
        <v>6583</v>
      </c>
      <c r="N11517" s="61" t="s">
        <v>51</v>
      </c>
      <c r="P11517" s="175" t="s">
        <v>49</v>
      </c>
    </row>
    <row r="11518" spans="1:16" ht="17.25">
      <c r="A11518" s="183" t="s">
        <v>22826</v>
      </c>
      <c r="B11518" s="183" t="s">
        <v>22827</v>
      </c>
      <c r="C11518" s="183" t="s">
        <v>49</v>
      </c>
      <c r="D11518" s="183" t="s">
        <v>50</v>
      </c>
      <c r="E11518" s="184">
        <v>470</v>
      </c>
      <c r="F11518" s="184">
        <v>470</v>
      </c>
      <c r="G11518" s="188"/>
      <c r="H11518" s="185"/>
      <c r="I11518" s="184">
        <v>149.07</v>
      </c>
      <c r="J11518" s="184">
        <v>619.07</v>
      </c>
      <c r="K11518" s="185">
        <v>49</v>
      </c>
      <c r="L11518" s="185"/>
      <c r="M11518" s="186"/>
      <c r="N11518" s="61" t="s">
        <v>51</v>
      </c>
      <c r="P11518" s="175" t="s">
        <v>49</v>
      </c>
    </row>
    <row r="11519" spans="1:16" ht="17.25">
      <c r="A11519" s="183" t="s">
        <v>22828</v>
      </c>
      <c r="B11519" s="183" t="s">
        <v>22829</v>
      </c>
      <c r="C11519" s="183" t="s">
        <v>49</v>
      </c>
      <c r="D11519" s="183" t="s">
        <v>50</v>
      </c>
      <c r="E11519" s="184">
        <v>436</v>
      </c>
      <c r="F11519" s="184">
        <v>436</v>
      </c>
      <c r="G11519" s="188"/>
      <c r="H11519" s="185"/>
      <c r="I11519" s="184">
        <v>140.44</v>
      </c>
      <c r="J11519" s="184">
        <v>576.44</v>
      </c>
      <c r="K11519" s="185">
        <v>175</v>
      </c>
      <c r="L11519" s="185"/>
      <c r="M11519" s="186"/>
      <c r="N11519" s="61" t="s">
        <v>51</v>
      </c>
      <c r="P11519" s="175" t="s">
        <v>49</v>
      </c>
    </row>
    <row r="11520" spans="1:16" ht="17.25">
      <c r="A11520" s="183" t="s">
        <v>22830</v>
      </c>
      <c r="B11520" s="183" t="s">
        <v>22831</v>
      </c>
      <c r="C11520" s="183" t="s">
        <v>49</v>
      </c>
      <c r="D11520" s="183" t="s">
        <v>50</v>
      </c>
      <c r="E11520" s="184"/>
      <c r="F11520" s="184"/>
      <c r="G11520" s="185"/>
      <c r="H11520" s="185"/>
      <c r="I11520" s="184"/>
      <c r="J11520" s="184"/>
      <c r="K11520" s="185" t="s">
        <v>410</v>
      </c>
      <c r="L11520" s="185"/>
      <c r="M11520" s="186"/>
      <c r="N11520" s="61" t="s">
        <v>410</v>
      </c>
      <c r="P11520" s="175" t="s">
        <v>49</v>
      </c>
    </row>
    <row r="11521" spans="1:16" ht="17.25">
      <c r="A11521" s="183" t="s">
        <v>22832</v>
      </c>
      <c r="B11521" s="183" t="s">
        <v>22833</v>
      </c>
      <c r="C11521" s="183" t="s">
        <v>49</v>
      </c>
      <c r="D11521" s="183" t="s">
        <v>50</v>
      </c>
      <c r="E11521" s="184">
        <v>269</v>
      </c>
      <c r="F11521" s="184">
        <v>269</v>
      </c>
      <c r="G11521" s="185"/>
      <c r="H11521" s="185"/>
      <c r="I11521" s="184">
        <v>78.45</v>
      </c>
      <c r="J11521" s="184">
        <v>347.45</v>
      </c>
      <c r="K11521" s="185">
        <v>136</v>
      </c>
      <c r="L11521" s="185"/>
      <c r="M11521" s="186"/>
      <c r="N11521" s="61" t="s">
        <v>51</v>
      </c>
      <c r="P11521" s="175" t="s">
        <v>49</v>
      </c>
    </row>
    <row r="11522" spans="1:16" ht="17.25">
      <c r="A11522" s="183" t="s">
        <v>22834</v>
      </c>
      <c r="B11522" s="183" t="s">
        <v>22835</v>
      </c>
      <c r="C11522" s="183" t="s">
        <v>49</v>
      </c>
      <c r="D11522" s="183" t="s">
        <v>50</v>
      </c>
      <c r="E11522" s="184">
        <v>349</v>
      </c>
      <c r="F11522" s="184">
        <v>280</v>
      </c>
      <c r="G11522" s="185" t="s">
        <v>99</v>
      </c>
      <c r="H11522" s="185"/>
      <c r="I11522" s="184">
        <v>92.7</v>
      </c>
      <c r="J11522" s="184">
        <v>372.7</v>
      </c>
      <c r="K11522" s="185">
        <v>0</v>
      </c>
      <c r="L11522" s="185" t="s">
        <v>372</v>
      </c>
      <c r="M11522" s="186" t="s">
        <v>1381</v>
      </c>
      <c r="N11522" s="61" t="s">
        <v>51</v>
      </c>
      <c r="P11522" s="175" t="s">
        <v>49</v>
      </c>
    </row>
    <row r="11523" spans="1:16" ht="17.25">
      <c r="A11523" s="183" t="s">
        <v>22836</v>
      </c>
      <c r="B11523" s="183" t="s">
        <v>22837</v>
      </c>
      <c r="C11523" s="183" t="s">
        <v>49</v>
      </c>
      <c r="D11523" s="183" t="s">
        <v>50</v>
      </c>
      <c r="E11523" s="184"/>
      <c r="F11523" s="184"/>
      <c r="G11523" s="185"/>
      <c r="H11523" s="185"/>
      <c r="I11523" s="184"/>
      <c r="J11523" s="184"/>
      <c r="K11523" s="185" t="s">
        <v>410</v>
      </c>
      <c r="L11523" s="185"/>
      <c r="M11523" s="186"/>
      <c r="N11523" s="61" t="s">
        <v>410</v>
      </c>
      <c r="P11523" s="175" t="s">
        <v>49</v>
      </c>
    </row>
    <row r="11524" spans="1:16" ht="17.25">
      <c r="A11524" s="183" t="s">
        <v>22838</v>
      </c>
      <c r="B11524" s="183" t="s">
        <v>22839</v>
      </c>
      <c r="C11524" s="183" t="s">
        <v>49</v>
      </c>
      <c r="D11524" s="183" t="s">
        <v>50</v>
      </c>
      <c r="E11524" s="184"/>
      <c r="F11524" s="184"/>
      <c r="G11524" s="185"/>
      <c r="H11524" s="185"/>
      <c r="I11524" s="184"/>
      <c r="J11524" s="184"/>
      <c r="K11524" s="185" t="s">
        <v>410</v>
      </c>
      <c r="L11524" s="185"/>
      <c r="M11524" s="186"/>
      <c r="N11524" s="61" t="s">
        <v>410</v>
      </c>
      <c r="P11524" s="175" t="s">
        <v>49</v>
      </c>
    </row>
    <row r="11525" spans="1:16" ht="17.25">
      <c r="A11525" s="183" t="s">
        <v>22840</v>
      </c>
      <c r="B11525" s="183" t="s">
        <v>22841</v>
      </c>
      <c r="C11525" s="183" t="s">
        <v>49</v>
      </c>
      <c r="D11525" s="183" t="s">
        <v>50</v>
      </c>
      <c r="E11525" s="184"/>
      <c r="F11525" s="184"/>
      <c r="G11525" s="185"/>
      <c r="H11525" s="185"/>
      <c r="I11525" s="184"/>
      <c r="J11525" s="184"/>
      <c r="K11525" s="185" t="s">
        <v>410</v>
      </c>
      <c r="L11525" s="185"/>
      <c r="M11525" s="186"/>
      <c r="N11525" s="61" t="s">
        <v>410</v>
      </c>
      <c r="P11525" s="175" t="s">
        <v>49</v>
      </c>
    </row>
    <row r="11526" spans="1:16" ht="17.25">
      <c r="A11526" s="183" t="s">
        <v>22842</v>
      </c>
      <c r="B11526" s="183" t="s">
        <v>22843</v>
      </c>
      <c r="C11526" s="183" t="s">
        <v>49</v>
      </c>
      <c r="D11526" s="183" t="s">
        <v>50</v>
      </c>
      <c r="E11526" s="184"/>
      <c r="F11526" s="184"/>
      <c r="G11526" s="185"/>
      <c r="H11526" s="185"/>
      <c r="I11526" s="184"/>
      <c r="J11526" s="184"/>
      <c r="K11526" s="185" t="s">
        <v>410</v>
      </c>
      <c r="L11526" s="185"/>
      <c r="M11526" s="186"/>
      <c r="N11526" s="61" t="s">
        <v>410</v>
      </c>
      <c r="P11526" s="175" t="s">
        <v>49</v>
      </c>
    </row>
    <row r="11527" spans="1:16" ht="17.25">
      <c r="A11527" s="183" t="s">
        <v>22844</v>
      </c>
      <c r="B11527" s="183" t="s">
        <v>22845</v>
      </c>
      <c r="C11527" s="183" t="s">
        <v>49</v>
      </c>
      <c r="D11527" s="183" t="s">
        <v>50</v>
      </c>
      <c r="E11527" s="184"/>
      <c r="F11527" s="184"/>
      <c r="G11527" s="185"/>
      <c r="H11527" s="185"/>
      <c r="I11527" s="184"/>
      <c r="J11527" s="184"/>
      <c r="K11527" s="185" t="s">
        <v>410</v>
      </c>
      <c r="L11527" s="185"/>
      <c r="M11527" s="186"/>
      <c r="N11527" s="61" t="s">
        <v>410</v>
      </c>
      <c r="P11527" s="175" t="s">
        <v>49</v>
      </c>
    </row>
    <row r="11528" spans="1:16" ht="17.25">
      <c r="A11528" s="183" t="s">
        <v>22846</v>
      </c>
      <c r="B11528" s="183" t="s">
        <v>22847</v>
      </c>
      <c r="C11528" s="183" t="s">
        <v>49</v>
      </c>
      <c r="D11528" s="183" t="s">
        <v>50</v>
      </c>
      <c r="E11528" s="184"/>
      <c r="F11528" s="184"/>
      <c r="G11528" s="185"/>
      <c r="H11528" s="185"/>
      <c r="I11528" s="184"/>
      <c r="J11528" s="184"/>
      <c r="K11528" s="185" t="s">
        <v>410</v>
      </c>
      <c r="L11528" s="185"/>
      <c r="M11528" s="186"/>
      <c r="N11528" s="61" t="s">
        <v>410</v>
      </c>
      <c r="P11528" s="175" t="s">
        <v>49</v>
      </c>
    </row>
    <row r="11529" spans="1:16" ht="17.25">
      <c r="A11529" s="183" t="s">
        <v>22848</v>
      </c>
      <c r="B11529" s="183" t="s">
        <v>22849</v>
      </c>
      <c r="C11529" s="183" t="s">
        <v>49</v>
      </c>
      <c r="D11529" s="183" t="s">
        <v>50</v>
      </c>
      <c r="E11529" s="184">
        <v>295</v>
      </c>
      <c r="F11529" s="184">
        <v>230</v>
      </c>
      <c r="G11529" s="185" t="s">
        <v>203</v>
      </c>
      <c r="H11529" s="185"/>
      <c r="I11529" s="184">
        <v>118.41</v>
      </c>
      <c r="J11529" s="184">
        <v>348.41</v>
      </c>
      <c r="K11529" s="185">
        <v>0</v>
      </c>
      <c r="L11529" s="185"/>
      <c r="M11529" s="186"/>
      <c r="N11529" s="61" t="s">
        <v>51</v>
      </c>
      <c r="P11529" s="175" t="s">
        <v>49</v>
      </c>
    </row>
    <row r="11530" spans="1:16" ht="17.25">
      <c r="A11530" s="183" t="s">
        <v>22850</v>
      </c>
      <c r="B11530" s="183" t="s">
        <v>22851</v>
      </c>
      <c r="C11530" s="183" t="s">
        <v>49</v>
      </c>
      <c r="D11530" s="183" t="s">
        <v>50</v>
      </c>
      <c r="E11530" s="184"/>
      <c r="F11530" s="184"/>
      <c r="G11530" s="185"/>
      <c r="H11530" s="185"/>
      <c r="I11530" s="184"/>
      <c r="J11530" s="184"/>
      <c r="K11530" s="185" t="s">
        <v>410</v>
      </c>
      <c r="L11530" s="185"/>
      <c r="M11530" s="186"/>
      <c r="N11530" s="61" t="s">
        <v>410</v>
      </c>
      <c r="P11530" s="175" t="s">
        <v>49</v>
      </c>
    </row>
    <row r="11531" spans="1:16" ht="17.25">
      <c r="A11531" s="183" t="s">
        <v>22852</v>
      </c>
      <c r="B11531" s="183" t="s">
        <v>22853</v>
      </c>
      <c r="C11531" s="183" t="s">
        <v>49</v>
      </c>
      <c r="D11531" s="183" t="s">
        <v>50</v>
      </c>
      <c r="E11531" s="184"/>
      <c r="F11531" s="184"/>
      <c r="G11531" s="185"/>
      <c r="H11531" s="185"/>
      <c r="I11531" s="184"/>
      <c r="J11531" s="184"/>
      <c r="K11531" s="185" t="s">
        <v>410</v>
      </c>
      <c r="L11531" s="185"/>
      <c r="M11531" s="186"/>
      <c r="N11531" s="61" t="s">
        <v>410</v>
      </c>
      <c r="P11531" s="175" t="s">
        <v>49</v>
      </c>
    </row>
    <row r="11532" spans="1:16" ht="17.25">
      <c r="A11532" s="183" t="s">
        <v>22854</v>
      </c>
      <c r="B11532" s="183" t="s">
        <v>22855</v>
      </c>
      <c r="C11532" s="183" t="s">
        <v>49</v>
      </c>
      <c r="D11532" s="183" t="s">
        <v>50</v>
      </c>
      <c r="E11532" s="184"/>
      <c r="F11532" s="184"/>
      <c r="G11532" s="185"/>
      <c r="H11532" s="185"/>
      <c r="I11532" s="184"/>
      <c r="J11532" s="184"/>
      <c r="K11532" s="185" t="s">
        <v>410</v>
      </c>
      <c r="L11532" s="185"/>
      <c r="M11532" s="186"/>
      <c r="N11532" s="61" t="s">
        <v>410</v>
      </c>
      <c r="P11532" s="175" t="s">
        <v>49</v>
      </c>
    </row>
    <row r="11533" spans="1:16" ht="17.25">
      <c r="A11533" s="183" t="s">
        <v>22856</v>
      </c>
      <c r="B11533" s="183" t="s">
        <v>22857</v>
      </c>
      <c r="C11533" s="183" t="s">
        <v>49</v>
      </c>
      <c r="D11533" s="183" t="s">
        <v>50</v>
      </c>
      <c r="E11533" s="184"/>
      <c r="F11533" s="184"/>
      <c r="G11533" s="185"/>
      <c r="H11533" s="185"/>
      <c r="I11533" s="184"/>
      <c r="J11533" s="184"/>
      <c r="K11533" s="185" t="s">
        <v>410</v>
      </c>
      <c r="L11533" s="185"/>
      <c r="M11533" s="186"/>
      <c r="N11533" s="61" t="s">
        <v>410</v>
      </c>
      <c r="P11533" s="175" t="s">
        <v>49</v>
      </c>
    </row>
    <row r="11534" spans="1:16" ht="17.25">
      <c r="A11534" s="183" t="s">
        <v>22858</v>
      </c>
      <c r="B11534" s="183" t="s">
        <v>22859</v>
      </c>
      <c r="C11534" s="183" t="s">
        <v>49</v>
      </c>
      <c r="D11534" s="183" t="s">
        <v>50</v>
      </c>
      <c r="E11534" s="184"/>
      <c r="F11534" s="184"/>
      <c r="G11534" s="188"/>
      <c r="H11534" s="185"/>
      <c r="I11534" s="184"/>
      <c r="J11534" s="184"/>
      <c r="K11534" s="185" t="s">
        <v>410</v>
      </c>
      <c r="L11534" s="185"/>
      <c r="M11534" s="186"/>
      <c r="N11534" s="61" t="s">
        <v>410</v>
      </c>
      <c r="P11534" s="175" t="s">
        <v>49</v>
      </c>
    </row>
    <row r="11535" spans="1:16" ht="17.25">
      <c r="A11535" s="183" t="s">
        <v>22860</v>
      </c>
      <c r="B11535" s="183" t="s">
        <v>22861</v>
      </c>
      <c r="C11535" s="183" t="s">
        <v>49</v>
      </c>
      <c r="D11535" s="183" t="s">
        <v>50</v>
      </c>
      <c r="E11535" s="184">
        <v>259</v>
      </c>
      <c r="F11535" s="184">
        <v>259</v>
      </c>
      <c r="G11535" s="185"/>
      <c r="H11535" s="185"/>
      <c r="I11535" s="184">
        <v>84.12</v>
      </c>
      <c r="J11535" s="184">
        <v>343.12</v>
      </c>
      <c r="K11535" s="185">
        <v>264</v>
      </c>
      <c r="L11535" s="185"/>
      <c r="M11535" s="186"/>
      <c r="N11535" s="61" t="s">
        <v>51</v>
      </c>
      <c r="P11535" s="175" t="s">
        <v>49</v>
      </c>
    </row>
    <row r="11536" spans="1:16" ht="17.25">
      <c r="A11536" s="183" t="s">
        <v>22862</v>
      </c>
      <c r="B11536" s="183" t="s">
        <v>22863</v>
      </c>
      <c r="C11536" s="183" t="s">
        <v>49</v>
      </c>
      <c r="D11536" s="183" t="s">
        <v>50</v>
      </c>
      <c r="E11536" s="184">
        <v>249</v>
      </c>
      <c r="F11536" s="184">
        <v>249</v>
      </c>
      <c r="G11536" s="185"/>
      <c r="H11536" s="185"/>
      <c r="I11536" s="184">
        <v>87.65</v>
      </c>
      <c r="J11536" s="184">
        <v>336.65</v>
      </c>
      <c r="K11536" s="185">
        <v>147</v>
      </c>
      <c r="L11536" s="185"/>
      <c r="M11536" s="186"/>
      <c r="N11536" s="61" t="s">
        <v>51</v>
      </c>
      <c r="P11536" s="175" t="s">
        <v>49</v>
      </c>
    </row>
    <row r="11537" spans="1:16" ht="17.25">
      <c r="A11537" s="183" t="s">
        <v>22864</v>
      </c>
      <c r="B11537" s="183" t="s">
        <v>22865</v>
      </c>
      <c r="C11537" s="183" t="s">
        <v>49</v>
      </c>
      <c r="D11537" s="183" t="s">
        <v>50</v>
      </c>
      <c r="E11537" s="184">
        <v>328</v>
      </c>
      <c r="F11537" s="184">
        <v>265</v>
      </c>
      <c r="G11537" s="185" t="s">
        <v>99</v>
      </c>
      <c r="H11537" s="185"/>
      <c r="I11537" s="184">
        <v>99.08</v>
      </c>
      <c r="J11537" s="184">
        <v>364.08</v>
      </c>
      <c r="K11537" s="185">
        <v>127</v>
      </c>
      <c r="L11537" s="185" t="s">
        <v>57</v>
      </c>
      <c r="M11537" s="186" t="s">
        <v>551</v>
      </c>
      <c r="N11537" s="61" t="s">
        <v>51</v>
      </c>
      <c r="P11537" s="175" t="s">
        <v>49</v>
      </c>
    </row>
    <row r="11538" spans="1:16" ht="17.25">
      <c r="A11538" s="183" t="s">
        <v>22866</v>
      </c>
      <c r="B11538" s="183" t="s">
        <v>22867</v>
      </c>
      <c r="C11538" s="183" t="s">
        <v>49</v>
      </c>
      <c r="D11538" s="183" t="s">
        <v>50</v>
      </c>
      <c r="E11538" s="184"/>
      <c r="F11538" s="184"/>
      <c r="G11538" s="185"/>
      <c r="H11538" s="185"/>
      <c r="I11538" s="184"/>
      <c r="J11538" s="184"/>
      <c r="K11538" s="185" t="s">
        <v>410</v>
      </c>
      <c r="L11538" s="185"/>
      <c r="M11538" s="186"/>
      <c r="N11538" s="61" t="s">
        <v>410</v>
      </c>
      <c r="P11538" s="175" t="s">
        <v>49</v>
      </c>
    </row>
    <row r="11539" spans="1:16" ht="17.25">
      <c r="A11539" s="183" t="s">
        <v>22868</v>
      </c>
      <c r="B11539" s="183" t="s">
        <v>22869</v>
      </c>
      <c r="C11539" s="183" t="s">
        <v>49</v>
      </c>
      <c r="D11539" s="183" t="s">
        <v>50</v>
      </c>
      <c r="E11539" s="184"/>
      <c r="F11539" s="184"/>
      <c r="G11539" s="185"/>
      <c r="H11539" s="185"/>
      <c r="I11539" s="184"/>
      <c r="J11539" s="184"/>
      <c r="K11539" s="183" t="s">
        <v>410</v>
      </c>
      <c r="L11539" s="183"/>
      <c r="M11539" s="186"/>
      <c r="N11539" s="61" t="s">
        <v>410</v>
      </c>
      <c r="P11539" s="175" t="s">
        <v>49</v>
      </c>
    </row>
    <row r="11540" spans="1:16" ht="17.25">
      <c r="A11540" s="183" t="s">
        <v>22870</v>
      </c>
      <c r="B11540" s="183" t="s">
        <v>10324</v>
      </c>
      <c r="C11540" s="183" t="s">
        <v>49</v>
      </c>
      <c r="D11540" s="183" t="s">
        <v>50</v>
      </c>
      <c r="E11540" s="184">
        <v>300</v>
      </c>
      <c r="F11540" s="184">
        <v>300</v>
      </c>
      <c r="G11540" s="185"/>
      <c r="H11540" s="185"/>
      <c r="I11540" s="184">
        <v>95.39</v>
      </c>
      <c r="J11540" s="184">
        <v>395.39</v>
      </c>
      <c r="K11540" s="185">
        <v>128</v>
      </c>
      <c r="L11540" s="185"/>
      <c r="M11540" s="186"/>
      <c r="N11540" s="61" t="s">
        <v>51</v>
      </c>
      <c r="P11540" s="175" t="s">
        <v>49</v>
      </c>
    </row>
    <row r="11541" spans="1:16" ht="17.25">
      <c r="A11541" s="183" t="s">
        <v>22871</v>
      </c>
      <c r="B11541" s="183" t="s">
        <v>22872</v>
      </c>
      <c r="C11541" s="183" t="s">
        <v>49</v>
      </c>
      <c r="D11541" s="183" t="s">
        <v>50</v>
      </c>
      <c r="E11541" s="184"/>
      <c r="F11541" s="184"/>
      <c r="G11541" s="185"/>
      <c r="H11541" s="185"/>
      <c r="I11541" s="184"/>
      <c r="J11541" s="184"/>
      <c r="K11541" s="185" t="s">
        <v>410</v>
      </c>
      <c r="L11541" s="185"/>
      <c r="M11541" s="186"/>
      <c r="N11541" s="61" t="s">
        <v>410</v>
      </c>
      <c r="P11541" s="175" t="s">
        <v>49</v>
      </c>
    </row>
    <row r="11542" spans="1:16" ht="17.25">
      <c r="A11542" s="183" t="s">
        <v>22873</v>
      </c>
      <c r="B11542" s="183" t="s">
        <v>22874</v>
      </c>
      <c r="C11542" s="183" t="s">
        <v>49</v>
      </c>
      <c r="D11542" s="183" t="s">
        <v>50</v>
      </c>
      <c r="E11542" s="184"/>
      <c r="F11542" s="184"/>
      <c r="G11542" s="185"/>
      <c r="H11542" s="185"/>
      <c r="I11542" s="184"/>
      <c r="J11542" s="184"/>
      <c r="K11542" s="183" t="s">
        <v>410</v>
      </c>
      <c r="L11542" s="183"/>
      <c r="M11542" s="186"/>
      <c r="N11542" s="61" t="s">
        <v>410</v>
      </c>
      <c r="P11542" s="175" t="s">
        <v>49</v>
      </c>
    </row>
    <row r="11543" spans="1:16" ht="17.25">
      <c r="A11543" s="183" t="s">
        <v>22875</v>
      </c>
      <c r="B11543" s="183" t="s">
        <v>22876</v>
      </c>
      <c r="C11543" s="183" t="s">
        <v>49</v>
      </c>
      <c r="D11543" s="183" t="s">
        <v>50</v>
      </c>
      <c r="E11543" s="184"/>
      <c r="F11543" s="184"/>
      <c r="G11543" s="185"/>
      <c r="H11543" s="185"/>
      <c r="I11543" s="184"/>
      <c r="J11543" s="184"/>
      <c r="K11543" s="185" t="s">
        <v>410</v>
      </c>
      <c r="L11543" s="185"/>
      <c r="M11543" s="186"/>
      <c r="N11543" s="61" t="s">
        <v>410</v>
      </c>
      <c r="P11543" s="175" t="s">
        <v>49</v>
      </c>
    </row>
    <row r="11544" spans="1:16" ht="17.25">
      <c r="A11544" s="183" t="s">
        <v>22877</v>
      </c>
      <c r="B11544" s="183" t="s">
        <v>22878</v>
      </c>
      <c r="C11544" s="183" t="s">
        <v>49</v>
      </c>
      <c r="D11544" s="183" t="s">
        <v>50</v>
      </c>
      <c r="E11544" s="184">
        <v>322</v>
      </c>
      <c r="F11544" s="184">
        <v>322</v>
      </c>
      <c r="G11544" s="185"/>
      <c r="H11544" s="185"/>
      <c r="I11544" s="184">
        <v>104.49</v>
      </c>
      <c r="J11544" s="184">
        <v>426.49</v>
      </c>
      <c r="K11544" s="185">
        <v>73</v>
      </c>
      <c r="L11544" s="185"/>
      <c r="M11544" s="186"/>
      <c r="N11544" s="61" t="s">
        <v>51</v>
      </c>
      <c r="P11544" s="175" t="s">
        <v>49</v>
      </c>
    </row>
    <row r="11545" spans="1:16" ht="17.25">
      <c r="A11545" s="183" t="s">
        <v>22879</v>
      </c>
      <c r="B11545" s="183" t="s">
        <v>22880</v>
      </c>
      <c r="C11545" s="183" t="s">
        <v>49</v>
      </c>
      <c r="D11545" s="183" t="s">
        <v>50</v>
      </c>
      <c r="E11545" s="184"/>
      <c r="F11545" s="184"/>
      <c r="G11545" s="185"/>
      <c r="H11545" s="185"/>
      <c r="I11545" s="184"/>
      <c r="J11545" s="184"/>
      <c r="K11545" s="185" t="s">
        <v>410</v>
      </c>
      <c r="L11545" s="185"/>
      <c r="M11545" s="186"/>
      <c r="N11545" s="61" t="s">
        <v>410</v>
      </c>
      <c r="P11545" s="175" t="s">
        <v>49</v>
      </c>
    </row>
    <row r="11546" spans="1:16" ht="17.25">
      <c r="A11546" s="183" t="s">
        <v>22881</v>
      </c>
      <c r="B11546" s="183" t="s">
        <v>22882</v>
      </c>
      <c r="C11546" s="183" t="s">
        <v>49</v>
      </c>
      <c r="D11546" s="183" t="s">
        <v>50</v>
      </c>
      <c r="E11546" s="184"/>
      <c r="F11546" s="184"/>
      <c r="G11546" s="188"/>
      <c r="H11546" s="185"/>
      <c r="I11546" s="184"/>
      <c r="J11546" s="184"/>
      <c r="K11546" s="185" t="s">
        <v>410</v>
      </c>
      <c r="L11546" s="185"/>
      <c r="M11546" s="186"/>
      <c r="N11546" s="61" t="s">
        <v>410</v>
      </c>
      <c r="P11546" s="175" t="s">
        <v>49</v>
      </c>
    </row>
    <row r="11547" spans="1:16" ht="17.25">
      <c r="A11547" s="183" t="s">
        <v>22883</v>
      </c>
      <c r="B11547" s="183" t="s">
        <v>22884</v>
      </c>
      <c r="C11547" s="183" t="s">
        <v>49</v>
      </c>
      <c r="D11547" s="183" t="s">
        <v>50</v>
      </c>
      <c r="E11547" s="184"/>
      <c r="F11547" s="184"/>
      <c r="G11547" s="185"/>
      <c r="H11547" s="185"/>
      <c r="I11547" s="184"/>
      <c r="J11547" s="184"/>
      <c r="K11547" s="185" t="s">
        <v>410</v>
      </c>
      <c r="L11547" s="185"/>
      <c r="M11547" s="186"/>
      <c r="N11547" s="61" t="s">
        <v>410</v>
      </c>
      <c r="P11547" s="175" t="s">
        <v>49</v>
      </c>
    </row>
    <row r="11548" spans="1:16" ht="17.25">
      <c r="A11548" s="183" t="s">
        <v>22885</v>
      </c>
      <c r="B11548" s="183" t="s">
        <v>22886</v>
      </c>
      <c r="C11548" s="183" t="s">
        <v>49</v>
      </c>
      <c r="D11548" s="183" t="s">
        <v>50</v>
      </c>
      <c r="E11548" s="184"/>
      <c r="F11548" s="184"/>
      <c r="G11548" s="185"/>
      <c r="H11548" s="185"/>
      <c r="I11548" s="184"/>
      <c r="J11548" s="184"/>
      <c r="K11548" s="185" t="s">
        <v>410</v>
      </c>
      <c r="L11548" s="185"/>
      <c r="M11548" s="186"/>
      <c r="N11548" s="61" t="s">
        <v>410</v>
      </c>
      <c r="P11548" s="175" t="s">
        <v>49</v>
      </c>
    </row>
    <row r="11549" spans="1:16" ht="17.25">
      <c r="A11549" s="183" t="s">
        <v>22887</v>
      </c>
      <c r="B11549" s="183" t="s">
        <v>22888</v>
      </c>
      <c r="C11549" s="183" t="s">
        <v>49</v>
      </c>
      <c r="D11549" s="183" t="s">
        <v>50</v>
      </c>
      <c r="E11549" s="184"/>
      <c r="F11549" s="184"/>
      <c r="G11549" s="185"/>
      <c r="H11549" s="185"/>
      <c r="I11549" s="184"/>
      <c r="J11549" s="184"/>
      <c r="K11549" s="185" t="s">
        <v>410</v>
      </c>
      <c r="L11549" s="185"/>
      <c r="M11549" s="186"/>
      <c r="N11549" s="61" t="s">
        <v>410</v>
      </c>
      <c r="P11549" s="175" t="s">
        <v>49</v>
      </c>
    </row>
    <row r="11550" spans="1:16" ht="17.25">
      <c r="A11550" s="183" t="s">
        <v>22889</v>
      </c>
      <c r="B11550" s="183" t="s">
        <v>22890</v>
      </c>
      <c r="C11550" s="183" t="s">
        <v>49</v>
      </c>
      <c r="D11550" s="183" t="s">
        <v>50</v>
      </c>
      <c r="E11550" s="184">
        <v>254</v>
      </c>
      <c r="F11550" s="184">
        <v>254</v>
      </c>
      <c r="G11550" s="185"/>
      <c r="H11550" s="185"/>
      <c r="I11550" s="184">
        <v>80.1</v>
      </c>
      <c r="J11550" s="184">
        <v>334.1</v>
      </c>
      <c r="K11550" s="185">
        <v>0</v>
      </c>
      <c r="L11550" s="185"/>
      <c r="M11550" s="186"/>
      <c r="N11550" s="61" t="s">
        <v>51</v>
      </c>
      <c r="P11550" s="175" t="s">
        <v>49</v>
      </c>
    </row>
    <row r="11551" spans="1:16" ht="17.25">
      <c r="A11551" s="183" t="s">
        <v>22891</v>
      </c>
      <c r="B11551" s="183" t="s">
        <v>22892</v>
      </c>
      <c r="C11551" s="183" t="s">
        <v>49</v>
      </c>
      <c r="D11551" s="183" t="s">
        <v>50</v>
      </c>
      <c r="E11551" s="184">
        <v>460</v>
      </c>
      <c r="F11551" s="184">
        <v>350</v>
      </c>
      <c r="G11551" s="185" t="s">
        <v>1652</v>
      </c>
      <c r="H11551" s="185"/>
      <c r="I11551" s="184">
        <v>144.17</v>
      </c>
      <c r="J11551" s="184">
        <v>494.17</v>
      </c>
      <c r="K11551" s="185">
        <v>131</v>
      </c>
      <c r="L11551" s="185"/>
      <c r="M11551" s="186"/>
      <c r="N11551" s="61" t="s">
        <v>51</v>
      </c>
      <c r="P11551" s="175" t="s">
        <v>49</v>
      </c>
    </row>
    <row r="11552" spans="1:16" ht="17.25">
      <c r="A11552" s="183" t="s">
        <v>22893</v>
      </c>
      <c r="B11552" s="183" t="s">
        <v>22894</v>
      </c>
      <c r="C11552" s="183" t="s">
        <v>49</v>
      </c>
      <c r="D11552" s="183" t="s">
        <v>50</v>
      </c>
      <c r="E11552" s="184"/>
      <c r="F11552" s="184"/>
      <c r="G11552" s="185"/>
      <c r="H11552" s="185"/>
      <c r="I11552" s="184"/>
      <c r="J11552" s="184"/>
      <c r="K11552" s="185" t="s">
        <v>410</v>
      </c>
      <c r="L11552" s="185"/>
      <c r="M11552" s="186"/>
      <c r="N11552" s="61" t="s">
        <v>410</v>
      </c>
      <c r="P11552" s="175" t="s">
        <v>49</v>
      </c>
    </row>
    <row r="11553" spans="1:16" ht="17.25">
      <c r="A11553" s="183" t="s">
        <v>22895</v>
      </c>
      <c r="B11553" s="183" t="s">
        <v>22896</v>
      </c>
      <c r="C11553" s="183" t="s">
        <v>49</v>
      </c>
      <c r="D11553" s="183" t="s">
        <v>50</v>
      </c>
      <c r="E11553" s="184">
        <v>343</v>
      </c>
      <c r="F11553" s="184">
        <v>343</v>
      </c>
      <c r="G11553" s="185"/>
      <c r="H11553" s="185"/>
      <c r="I11553" s="184">
        <v>98.65</v>
      </c>
      <c r="J11553" s="184">
        <v>441.65</v>
      </c>
      <c r="K11553" s="185">
        <v>103</v>
      </c>
      <c r="L11553" s="185"/>
      <c r="M11553" s="186"/>
      <c r="N11553" s="61" t="s">
        <v>51</v>
      </c>
      <c r="P11553" s="175" t="s">
        <v>49</v>
      </c>
    </row>
    <row r="11554" spans="1:16" ht="17.25">
      <c r="A11554" s="183" t="s">
        <v>22897</v>
      </c>
      <c r="B11554" s="183" t="s">
        <v>22898</v>
      </c>
      <c r="C11554" s="183" t="s">
        <v>49</v>
      </c>
      <c r="D11554" s="183" t="s">
        <v>50</v>
      </c>
      <c r="E11554" s="184">
        <v>515</v>
      </c>
      <c r="F11554" s="184">
        <v>474</v>
      </c>
      <c r="G11554" s="188" t="s">
        <v>494</v>
      </c>
      <c r="H11554" s="185"/>
      <c r="I11554" s="184">
        <v>137.68</v>
      </c>
      <c r="J11554" s="184">
        <v>611.68</v>
      </c>
      <c r="K11554" s="185">
        <v>163</v>
      </c>
      <c r="L11554" s="185" t="s">
        <v>76</v>
      </c>
      <c r="M11554" s="186" t="s">
        <v>551</v>
      </c>
      <c r="N11554" s="61" t="s">
        <v>51</v>
      </c>
      <c r="P11554" s="175" t="s">
        <v>49</v>
      </c>
    </row>
    <row r="11555" spans="1:16" ht="17.25">
      <c r="A11555" s="183" t="s">
        <v>22899</v>
      </c>
      <c r="B11555" s="183" t="s">
        <v>22900</v>
      </c>
      <c r="C11555" s="183" t="s">
        <v>49</v>
      </c>
      <c r="D11555" s="183" t="s">
        <v>50</v>
      </c>
      <c r="E11555" s="184">
        <v>233</v>
      </c>
      <c r="F11555" s="184">
        <v>233</v>
      </c>
      <c r="G11555" s="185"/>
      <c r="H11555" s="185"/>
      <c r="I11555" s="184">
        <v>52.97</v>
      </c>
      <c r="J11555" s="184">
        <v>285.97</v>
      </c>
      <c r="K11555" s="185">
        <v>77</v>
      </c>
      <c r="L11555" s="185"/>
      <c r="M11555" s="186"/>
      <c r="N11555" s="61" t="s">
        <v>51</v>
      </c>
      <c r="P11555" s="175" t="s">
        <v>49</v>
      </c>
    </row>
    <row r="11556" spans="1:16" ht="17.25">
      <c r="A11556" s="183" t="s">
        <v>22901</v>
      </c>
      <c r="B11556" s="183" t="s">
        <v>22477</v>
      </c>
      <c r="C11556" s="183" t="s">
        <v>49</v>
      </c>
      <c r="D11556" s="183" t="s">
        <v>50</v>
      </c>
      <c r="E11556" s="184"/>
      <c r="F11556" s="184"/>
      <c r="G11556" s="185"/>
      <c r="H11556" s="185"/>
      <c r="I11556" s="184"/>
      <c r="J11556" s="184"/>
      <c r="K11556" s="185" t="s">
        <v>410</v>
      </c>
      <c r="L11556" s="185"/>
      <c r="M11556" s="186"/>
      <c r="N11556" s="61" t="s">
        <v>410</v>
      </c>
      <c r="P11556" s="175" t="s">
        <v>49</v>
      </c>
    </row>
    <row r="11557" spans="1:16" ht="17.25">
      <c r="A11557" s="183" t="s">
        <v>22902</v>
      </c>
      <c r="B11557" s="183" t="s">
        <v>22903</v>
      </c>
      <c r="C11557" s="183" t="s">
        <v>49</v>
      </c>
      <c r="D11557" s="183" t="s">
        <v>50</v>
      </c>
      <c r="E11557" s="184">
        <v>304</v>
      </c>
      <c r="F11557" s="184">
        <v>304</v>
      </c>
      <c r="G11557" s="185"/>
      <c r="H11557" s="185"/>
      <c r="I11557" s="184">
        <v>150.79</v>
      </c>
      <c r="J11557" s="184">
        <v>454.79</v>
      </c>
      <c r="K11557" s="185">
        <v>1</v>
      </c>
      <c r="L11557" s="185"/>
      <c r="M11557" s="186"/>
      <c r="N11557" s="61" t="s">
        <v>51</v>
      </c>
      <c r="P11557" s="175" t="s">
        <v>49</v>
      </c>
    </row>
    <row r="11558" spans="1:16" ht="17.25">
      <c r="A11558" s="183" t="s">
        <v>22904</v>
      </c>
      <c r="B11558" s="183" t="s">
        <v>22905</v>
      </c>
      <c r="C11558" s="183" t="s">
        <v>49</v>
      </c>
      <c r="D11558" s="183" t="s">
        <v>50</v>
      </c>
      <c r="E11558" s="184">
        <v>350</v>
      </c>
      <c r="F11558" s="184">
        <v>350</v>
      </c>
      <c r="G11558" s="185"/>
      <c r="H11558" s="185"/>
      <c r="I11558" s="184">
        <v>101.58</v>
      </c>
      <c r="J11558" s="184">
        <v>451.58</v>
      </c>
      <c r="K11558" s="185">
        <v>0</v>
      </c>
      <c r="L11558" s="185"/>
      <c r="M11558" s="186"/>
      <c r="N11558" s="61" t="s">
        <v>51</v>
      </c>
      <c r="P11558" s="175" t="s">
        <v>49</v>
      </c>
    </row>
    <row r="11559" spans="1:16" ht="17.25">
      <c r="A11559" s="183" t="s">
        <v>22906</v>
      </c>
      <c r="B11559" s="183" t="s">
        <v>22907</v>
      </c>
      <c r="C11559" s="183" t="s">
        <v>49</v>
      </c>
      <c r="D11559" s="183" t="s">
        <v>50</v>
      </c>
      <c r="E11559" s="184"/>
      <c r="F11559" s="184"/>
      <c r="G11559" s="188"/>
      <c r="H11559" s="185"/>
      <c r="I11559" s="184"/>
      <c r="J11559" s="184"/>
      <c r="K11559" s="185" t="s">
        <v>410</v>
      </c>
      <c r="L11559" s="185"/>
      <c r="M11559" s="186"/>
      <c r="N11559" s="61" t="s">
        <v>410</v>
      </c>
      <c r="P11559" s="175" t="s">
        <v>49</v>
      </c>
    </row>
    <row r="11560" spans="1:16" ht="17.25">
      <c r="A11560" s="183" t="s">
        <v>22908</v>
      </c>
      <c r="B11560" s="183" t="s">
        <v>22909</v>
      </c>
      <c r="C11560" s="183" t="s">
        <v>49</v>
      </c>
      <c r="D11560" s="183" t="s">
        <v>50</v>
      </c>
      <c r="E11560" s="184"/>
      <c r="F11560" s="184"/>
      <c r="G11560" s="185"/>
      <c r="H11560" s="185"/>
      <c r="I11560" s="184"/>
      <c r="J11560" s="184"/>
      <c r="K11560" s="185" t="s">
        <v>410</v>
      </c>
      <c r="L11560" s="185"/>
      <c r="M11560" s="186"/>
      <c r="N11560" s="61" t="s">
        <v>410</v>
      </c>
      <c r="P11560" s="175" t="s">
        <v>49</v>
      </c>
    </row>
    <row r="11561" spans="1:16" ht="17.25">
      <c r="A11561" s="183" t="s">
        <v>22910</v>
      </c>
      <c r="B11561" s="183" t="s">
        <v>22911</v>
      </c>
      <c r="C11561" s="183" t="s">
        <v>49</v>
      </c>
      <c r="D11561" s="183" t="s">
        <v>50</v>
      </c>
      <c r="E11561" s="184">
        <v>274</v>
      </c>
      <c r="F11561" s="184">
        <v>274</v>
      </c>
      <c r="G11561" s="188"/>
      <c r="H11561" s="185"/>
      <c r="I11561" s="184">
        <v>84.93</v>
      </c>
      <c r="J11561" s="184">
        <v>358.93</v>
      </c>
      <c r="K11561" s="185">
        <v>201</v>
      </c>
      <c r="L11561" s="185" t="s">
        <v>76</v>
      </c>
      <c r="M11561" s="186" t="s">
        <v>217</v>
      </c>
      <c r="N11561" s="61" t="s">
        <v>51</v>
      </c>
      <c r="P11561" s="175" t="s">
        <v>49</v>
      </c>
    </row>
    <row r="11562" spans="1:16" ht="17.25">
      <c r="A11562" s="183" t="s">
        <v>22912</v>
      </c>
      <c r="B11562" s="183" t="s">
        <v>22913</v>
      </c>
      <c r="C11562" s="183" t="s">
        <v>49</v>
      </c>
      <c r="D11562" s="183" t="s">
        <v>50</v>
      </c>
      <c r="E11562" s="184">
        <v>436</v>
      </c>
      <c r="F11562" s="184">
        <v>436</v>
      </c>
      <c r="G11562" s="185"/>
      <c r="H11562" s="185"/>
      <c r="I11562" s="184">
        <v>140.44</v>
      </c>
      <c r="J11562" s="184">
        <v>576.44</v>
      </c>
      <c r="K11562" s="185">
        <v>62</v>
      </c>
      <c r="L11562" s="185"/>
      <c r="M11562" s="186"/>
      <c r="N11562" s="61" t="s">
        <v>51</v>
      </c>
      <c r="P11562" s="175" t="s">
        <v>49</v>
      </c>
    </row>
    <row r="11563" spans="1:16" ht="17.25">
      <c r="A11563" s="183" t="s">
        <v>22914</v>
      </c>
      <c r="B11563" s="183" t="s">
        <v>22915</v>
      </c>
      <c r="C11563" s="183" t="s">
        <v>49</v>
      </c>
      <c r="D11563" s="183" t="s">
        <v>50</v>
      </c>
      <c r="E11563" s="184">
        <v>379</v>
      </c>
      <c r="F11563" s="184">
        <v>379</v>
      </c>
      <c r="G11563" s="188"/>
      <c r="H11563" s="185"/>
      <c r="I11563" s="184">
        <v>124.55</v>
      </c>
      <c r="J11563" s="184">
        <v>503.55</v>
      </c>
      <c r="K11563" s="185">
        <v>4</v>
      </c>
      <c r="L11563" s="185" t="s">
        <v>57</v>
      </c>
      <c r="M11563" s="186" t="s">
        <v>217</v>
      </c>
      <c r="N11563" s="61" t="s">
        <v>51</v>
      </c>
      <c r="P11563" s="175" t="s">
        <v>49</v>
      </c>
    </row>
    <row r="11564" spans="1:16" ht="17.25">
      <c r="A11564" s="183" t="s">
        <v>22916</v>
      </c>
      <c r="B11564" s="183" t="s">
        <v>22917</v>
      </c>
      <c r="C11564" s="183" t="s">
        <v>49</v>
      </c>
      <c r="D11564" s="183" t="s">
        <v>50</v>
      </c>
      <c r="E11564" s="184"/>
      <c r="F11564" s="184"/>
      <c r="G11564" s="188"/>
      <c r="H11564" s="185"/>
      <c r="I11564" s="184"/>
      <c r="J11564" s="184"/>
      <c r="K11564" s="185" t="s">
        <v>410</v>
      </c>
      <c r="L11564" s="185"/>
      <c r="M11564" s="186"/>
      <c r="N11564" s="61" t="s">
        <v>410</v>
      </c>
      <c r="P11564" s="175" t="s">
        <v>49</v>
      </c>
    </row>
    <row r="11565" spans="1:16" ht="17.25">
      <c r="A11565" s="183" t="s">
        <v>22918</v>
      </c>
      <c r="B11565" s="183" t="s">
        <v>22919</v>
      </c>
      <c r="C11565" s="183" t="s">
        <v>49</v>
      </c>
      <c r="D11565" s="183" t="s">
        <v>50</v>
      </c>
      <c r="E11565" s="184">
        <v>354</v>
      </c>
      <c r="F11565" s="184">
        <v>354</v>
      </c>
      <c r="G11565" s="185"/>
      <c r="H11565" s="185"/>
      <c r="I11565" s="184">
        <v>102.52</v>
      </c>
      <c r="J11565" s="184">
        <v>456.52</v>
      </c>
      <c r="K11565" s="185">
        <v>120</v>
      </c>
      <c r="L11565" s="185"/>
      <c r="M11565" s="186"/>
      <c r="N11565" s="61" t="s">
        <v>51</v>
      </c>
      <c r="P11565" s="175" t="s">
        <v>49</v>
      </c>
    </row>
    <row r="11566" spans="1:16" ht="17.25">
      <c r="A11566" s="183" t="s">
        <v>22920</v>
      </c>
      <c r="B11566" s="183" t="s">
        <v>22921</v>
      </c>
      <c r="C11566" s="183" t="s">
        <v>49</v>
      </c>
      <c r="D11566" s="183" t="s">
        <v>50</v>
      </c>
      <c r="E11566" s="184">
        <v>333</v>
      </c>
      <c r="F11566" s="184">
        <v>333</v>
      </c>
      <c r="G11566" s="185"/>
      <c r="H11566" s="185"/>
      <c r="I11566" s="184">
        <v>90.58</v>
      </c>
      <c r="J11566" s="184">
        <v>423.58</v>
      </c>
      <c r="K11566" s="185">
        <v>341</v>
      </c>
      <c r="L11566" s="185"/>
      <c r="M11566" s="186"/>
      <c r="N11566" s="61" t="s">
        <v>51</v>
      </c>
      <c r="P11566" s="175" t="s">
        <v>49</v>
      </c>
    </row>
    <row r="11567" spans="1:16" ht="17.25">
      <c r="A11567" s="183" t="s">
        <v>22922</v>
      </c>
      <c r="B11567" s="183" t="s">
        <v>22923</v>
      </c>
      <c r="C11567" s="183" t="s">
        <v>49</v>
      </c>
      <c r="D11567" s="183" t="s">
        <v>50</v>
      </c>
      <c r="E11567" s="184"/>
      <c r="F11567" s="184"/>
      <c r="G11567" s="185"/>
      <c r="H11567" s="185"/>
      <c r="I11567" s="184"/>
      <c r="J11567" s="184"/>
      <c r="K11567" s="185" t="s">
        <v>410</v>
      </c>
      <c r="L11567" s="185"/>
      <c r="M11567" s="186"/>
      <c r="N11567" s="61" t="s">
        <v>410</v>
      </c>
      <c r="P11567" s="175" t="s">
        <v>49</v>
      </c>
    </row>
    <row r="11568" spans="1:16" ht="17.25">
      <c r="A11568" s="183" t="s">
        <v>22924</v>
      </c>
      <c r="B11568" s="183" t="s">
        <v>22925</v>
      </c>
      <c r="C11568" s="183" t="s">
        <v>49</v>
      </c>
      <c r="D11568" s="183" t="s">
        <v>50</v>
      </c>
      <c r="E11568" s="184"/>
      <c r="F11568" s="184"/>
      <c r="G11568" s="185"/>
      <c r="H11568" s="185"/>
      <c r="I11568" s="184"/>
      <c r="J11568" s="184"/>
      <c r="K11568" s="185" t="s">
        <v>410</v>
      </c>
      <c r="L11568" s="185"/>
      <c r="M11568" s="186"/>
      <c r="N11568" s="61" t="s">
        <v>410</v>
      </c>
      <c r="P11568" s="175" t="s">
        <v>49</v>
      </c>
    </row>
    <row r="11569" spans="1:16" ht="17.25">
      <c r="A11569" s="183" t="s">
        <v>22926</v>
      </c>
      <c r="B11569" s="183" t="s">
        <v>22927</v>
      </c>
      <c r="C11569" s="183" t="s">
        <v>49</v>
      </c>
      <c r="D11569" s="183" t="s">
        <v>50</v>
      </c>
      <c r="E11569" s="184"/>
      <c r="F11569" s="184"/>
      <c r="G11569" s="185"/>
      <c r="H11569" s="185"/>
      <c r="I11569" s="184"/>
      <c r="J11569" s="184"/>
      <c r="K11569" s="185" t="s">
        <v>410</v>
      </c>
      <c r="L11569" s="185"/>
      <c r="M11569" s="186"/>
      <c r="N11569" s="61" t="s">
        <v>410</v>
      </c>
      <c r="P11569" s="175" t="s">
        <v>49</v>
      </c>
    </row>
    <row r="11570" spans="1:16" ht="17.25">
      <c r="A11570" s="183" t="s">
        <v>22928</v>
      </c>
      <c r="B11570" s="183" t="s">
        <v>22929</v>
      </c>
      <c r="C11570" s="183" t="s">
        <v>49</v>
      </c>
      <c r="D11570" s="183" t="s">
        <v>50</v>
      </c>
      <c r="E11570" s="184"/>
      <c r="F11570" s="184"/>
      <c r="G11570" s="185"/>
      <c r="H11570" s="185"/>
      <c r="I11570" s="184"/>
      <c r="J11570" s="184"/>
      <c r="K11570" s="185" t="s">
        <v>410</v>
      </c>
      <c r="L11570" s="185"/>
      <c r="M11570" s="186"/>
      <c r="N11570" s="61" t="s">
        <v>410</v>
      </c>
      <c r="P11570" s="175" t="s">
        <v>49</v>
      </c>
    </row>
    <row r="11571" spans="1:16" ht="17.25">
      <c r="A11571" s="183" t="s">
        <v>22930</v>
      </c>
      <c r="B11571" s="183" t="s">
        <v>22931</v>
      </c>
      <c r="C11571" s="183" t="s">
        <v>49</v>
      </c>
      <c r="D11571" s="183" t="s">
        <v>50</v>
      </c>
      <c r="E11571" s="184">
        <v>137</v>
      </c>
      <c r="F11571" s="184">
        <v>137</v>
      </c>
      <c r="G11571" s="185"/>
      <c r="H11571" s="185"/>
      <c r="I11571" s="184">
        <v>46.77</v>
      </c>
      <c r="J11571" s="184">
        <v>183.77</v>
      </c>
      <c r="K11571" s="185">
        <v>2</v>
      </c>
      <c r="L11571" s="185"/>
      <c r="M11571" s="186"/>
      <c r="N11571" s="61" t="s">
        <v>51</v>
      </c>
      <c r="P11571" s="175" t="s">
        <v>49</v>
      </c>
    </row>
    <row r="11572" spans="1:16" ht="17.25">
      <c r="A11572" s="183" t="s">
        <v>22932</v>
      </c>
      <c r="B11572" s="183" t="s">
        <v>22933</v>
      </c>
      <c r="C11572" s="183" t="s">
        <v>49</v>
      </c>
      <c r="D11572" s="183" t="s">
        <v>50</v>
      </c>
      <c r="E11572" s="184"/>
      <c r="F11572" s="184"/>
      <c r="G11572" s="185"/>
      <c r="H11572" s="185"/>
      <c r="I11572" s="184"/>
      <c r="J11572" s="184"/>
      <c r="K11572" s="185" t="s">
        <v>410</v>
      </c>
      <c r="L11572" s="185"/>
      <c r="M11572" s="186"/>
      <c r="N11572" s="61" t="s">
        <v>410</v>
      </c>
      <c r="P11572" s="175" t="s">
        <v>49</v>
      </c>
    </row>
    <row r="11573" spans="1:16" ht="17.25">
      <c r="A11573" s="183" t="s">
        <v>22934</v>
      </c>
      <c r="B11573" s="183" t="s">
        <v>22935</v>
      </c>
      <c r="C11573" s="183" t="s">
        <v>49</v>
      </c>
      <c r="D11573" s="183" t="s">
        <v>50</v>
      </c>
      <c r="E11573" s="184">
        <v>303</v>
      </c>
      <c r="F11573" s="184">
        <v>303</v>
      </c>
      <c r="G11573" s="185"/>
      <c r="H11573" s="185"/>
      <c r="I11573" s="184">
        <v>140.62</v>
      </c>
      <c r="J11573" s="184">
        <v>443.62</v>
      </c>
      <c r="K11573" s="185">
        <v>5</v>
      </c>
      <c r="L11573" s="185"/>
      <c r="M11573" s="186"/>
      <c r="N11573" s="61" t="s">
        <v>51</v>
      </c>
      <c r="P11573" s="175" t="s">
        <v>49</v>
      </c>
    </row>
    <row r="11574" spans="1:16" ht="17.25">
      <c r="A11574" s="183" t="s">
        <v>22936</v>
      </c>
      <c r="B11574" s="183" t="s">
        <v>22937</v>
      </c>
      <c r="C11574" s="183" t="s">
        <v>49</v>
      </c>
      <c r="D11574" s="183" t="s">
        <v>50</v>
      </c>
      <c r="E11574" s="184"/>
      <c r="F11574" s="184"/>
      <c r="G11574" s="185"/>
      <c r="H11574" s="185"/>
      <c r="I11574" s="184"/>
      <c r="J11574" s="184"/>
      <c r="K11574" s="183" t="s">
        <v>410</v>
      </c>
      <c r="L11574" s="183"/>
      <c r="M11574" s="186"/>
      <c r="N11574" s="61" t="s">
        <v>410</v>
      </c>
      <c r="P11574" s="175" t="s">
        <v>49</v>
      </c>
    </row>
    <row r="11575" spans="1:16" ht="17.25">
      <c r="A11575" s="183" t="s">
        <v>22938</v>
      </c>
      <c r="B11575" s="183" t="s">
        <v>22939</v>
      </c>
      <c r="C11575" s="183" t="s">
        <v>49</v>
      </c>
      <c r="D11575" s="183" t="s">
        <v>50</v>
      </c>
      <c r="E11575" s="184"/>
      <c r="F11575" s="184"/>
      <c r="G11575" s="185"/>
      <c r="H11575" s="185"/>
      <c r="I11575" s="184"/>
      <c r="J11575" s="184"/>
      <c r="K11575" s="185" t="s">
        <v>410</v>
      </c>
      <c r="L11575" s="185"/>
      <c r="M11575" s="186"/>
      <c r="N11575" s="61" t="s">
        <v>410</v>
      </c>
      <c r="P11575" s="175" t="s">
        <v>49</v>
      </c>
    </row>
    <row r="11576" spans="1:16" ht="17.25">
      <c r="A11576" s="183" t="s">
        <v>22940</v>
      </c>
      <c r="B11576" s="183" t="s">
        <v>22941</v>
      </c>
      <c r="C11576" s="183" t="s">
        <v>49</v>
      </c>
      <c r="D11576" s="183" t="s">
        <v>50</v>
      </c>
      <c r="E11576" s="184"/>
      <c r="F11576" s="184"/>
      <c r="G11576" s="185"/>
      <c r="H11576" s="185"/>
      <c r="I11576" s="184"/>
      <c r="J11576" s="184"/>
      <c r="K11576" s="185" t="s">
        <v>410</v>
      </c>
      <c r="L11576" s="185"/>
      <c r="M11576" s="186"/>
      <c r="N11576" s="61" t="s">
        <v>410</v>
      </c>
      <c r="P11576" s="175" t="s">
        <v>49</v>
      </c>
    </row>
    <row r="11577" spans="1:16" ht="17.25">
      <c r="A11577" s="183" t="s">
        <v>22942</v>
      </c>
      <c r="B11577" s="183" t="s">
        <v>22943</v>
      </c>
      <c r="C11577" s="183" t="s">
        <v>49</v>
      </c>
      <c r="D11577" s="183" t="s">
        <v>50</v>
      </c>
      <c r="E11577" s="184"/>
      <c r="F11577" s="184"/>
      <c r="G11577" s="185"/>
      <c r="H11577" s="185"/>
      <c r="I11577" s="184"/>
      <c r="J11577" s="184"/>
      <c r="K11577" s="185" t="s">
        <v>410</v>
      </c>
      <c r="L11577" s="185"/>
      <c r="M11577" s="186"/>
      <c r="N11577" s="61" t="s">
        <v>410</v>
      </c>
      <c r="P11577" s="175" t="s">
        <v>49</v>
      </c>
    </row>
    <row r="11578" spans="1:16" ht="17.25">
      <c r="A11578" s="183" t="s">
        <v>22944</v>
      </c>
      <c r="B11578" s="183" t="s">
        <v>22945</v>
      </c>
      <c r="C11578" s="183" t="s">
        <v>49</v>
      </c>
      <c r="D11578" s="183" t="s">
        <v>50</v>
      </c>
      <c r="E11578" s="184"/>
      <c r="F11578" s="184"/>
      <c r="G11578" s="185"/>
      <c r="H11578" s="185"/>
      <c r="I11578" s="184"/>
      <c r="J11578" s="184"/>
      <c r="K11578" s="183" t="s">
        <v>410</v>
      </c>
      <c r="L11578" s="183"/>
      <c r="M11578" s="186"/>
      <c r="N11578" s="61" t="s">
        <v>410</v>
      </c>
      <c r="P11578" s="175" t="s">
        <v>49</v>
      </c>
    </row>
    <row r="11579" spans="1:16" ht="17.25">
      <c r="A11579" s="183" t="s">
        <v>22946</v>
      </c>
      <c r="B11579" s="183" t="s">
        <v>22947</v>
      </c>
      <c r="C11579" s="183" t="s">
        <v>49</v>
      </c>
      <c r="D11579" s="183" t="s">
        <v>50</v>
      </c>
      <c r="E11579" s="184">
        <v>298</v>
      </c>
      <c r="F11579" s="184">
        <v>298</v>
      </c>
      <c r="G11579" s="185"/>
      <c r="H11579" s="185"/>
      <c r="I11579" s="184">
        <v>88.33</v>
      </c>
      <c r="J11579" s="184">
        <v>386.33</v>
      </c>
      <c r="K11579" s="183">
        <v>117</v>
      </c>
      <c r="L11579" s="183" t="s">
        <v>76</v>
      </c>
      <c r="M11579" s="186" t="s">
        <v>217</v>
      </c>
      <c r="N11579" s="61" t="s">
        <v>51</v>
      </c>
      <c r="P11579" s="175" t="s">
        <v>49</v>
      </c>
    </row>
    <row r="11580" spans="1:16" ht="17.25">
      <c r="A11580" s="183" t="s">
        <v>22948</v>
      </c>
      <c r="B11580" s="183" t="s">
        <v>22949</v>
      </c>
      <c r="C11580" s="183" t="s">
        <v>49</v>
      </c>
      <c r="D11580" s="183" t="s">
        <v>50</v>
      </c>
      <c r="E11580" s="184"/>
      <c r="F11580" s="184"/>
      <c r="G11580" s="185"/>
      <c r="H11580" s="185"/>
      <c r="I11580" s="184"/>
      <c r="J11580" s="184"/>
      <c r="K11580" s="185" t="s">
        <v>410</v>
      </c>
      <c r="L11580" s="185"/>
      <c r="M11580" s="186"/>
      <c r="N11580" s="61" t="s">
        <v>410</v>
      </c>
      <c r="P11580" s="175" t="s">
        <v>49</v>
      </c>
    </row>
    <row r="11581" spans="1:16" ht="17.25">
      <c r="A11581" s="183" t="s">
        <v>22950</v>
      </c>
      <c r="B11581" s="183" t="s">
        <v>22951</v>
      </c>
      <c r="C11581" s="183" t="s">
        <v>49</v>
      </c>
      <c r="D11581" s="183" t="s">
        <v>50</v>
      </c>
      <c r="E11581" s="184">
        <v>318</v>
      </c>
      <c r="F11581" s="184">
        <v>318</v>
      </c>
      <c r="G11581" s="185"/>
      <c r="H11581" s="185"/>
      <c r="I11581" s="184">
        <v>91.04</v>
      </c>
      <c r="J11581" s="184">
        <v>409.04</v>
      </c>
      <c r="K11581" s="185">
        <v>66</v>
      </c>
      <c r="L11581" s="185"/>
      <c r="M11581" s="186"/>
      <c r="N11581" s="61" t="s">
        <v>51</v>
      </c>
      <c r="P11581" s="175" t="s">
        <v>49</v>
      </c>
    </row>
    <row r="11582" spans="1:16" ht="17.25">
      <c r="A11582" s="183" t="s">
        <v>22952</v>
      </c>
      <c r="B11582" s="183" t="s">
        <v>22953</v>
      </c>
      <c r="C11582" s="183" t="s">
        <v>49</v>
      </c>
      <c r="D11582" s="183" t="s">
        <v>50</v>
      </c>
      <c r="E11582" s="184"/>
      <c r="F11582" s="184"/>
      <c r="G11582" s="185"/>
      <c r="H11582" s="185"/>
      <c r="I11582" s="184"/>
      <c r="J11582" s="184"/>
      <c r="K11582" s="185" t="s">
        <v>410</v>
      </c>
      <c r="L11582" s="185"/>
      <c r="M11582" s="186"/>
      <c r="N11582" s="61" t="s">
        <v>410</v>
      </c>
      <c r="P11582" s="175" t="s">
        <v>49</v>
      </c>
    </row>
    <row r="11583" spans="1:16" ht="17.25">
      <c r="A11583" s="183" t="s">
        <v>22954</v>
      </c>
      <c r="B11583" s="183" t="s">
        <v>22955</v>
      </c>
      <c r="C11583" s="183" t="s">
        <v>49</v>
      </c>
      <c r="D11583" s="183" t="s">
        <v>50</v>
      </c>
      <c r="E11583" s="184"/>
      <c r="F11583" s="184"/>
      <c r="G11583" s="185"/>
      <c r="H11583" s="185"/>
      <c r="I11583" s="184"/>
      <c r="J11583" s="184"/>
      <c r="K11583" s="185" t="s">
        <v>410</v>
      </c>
      <c r="L11583" s="185"/>
      <c r="M11583" s="186"/>
      <c r="N11583" s="61" t="s">
        <v>410</v>
      </c>
      <c r="P11583" s="175" t="s">
        <v>49</v>
      </c>
    </row>
    <row r="11584" spans="1:16" ht="17.25">
      <c r="A11584" s="183" t="s">
        <v>22956</v>
      </c>
      <c r="B11584" s="183" t="s">
        <v>22957</v>
      </c>
      <c r="C11584" s="183" t="s">
        <v>49</v>
      </c>
      <c r="D11584" s="183" t="s">
        <v>50</v>
      </c>
      <c r="E11584" s="184">
        <v>436</v>
      </c>
      <c r="F11584" s="184">
        <v>299</v>
      </c>
      <c r="G11584" s="185" t="s">
        <v>421</v>
      </c>
      <c r="H11584" s="185"/>
      <c r="I11584" s="184">
        <v>137.74</v>
      </c>
      <c r="J11584" s="184">
        <v>436.74</v>
      </c>
      <c r="K11584" s="183">
        <v>59</v>
      </c>
      <c r="L11584" s="183"/>
      <c r="M11584" s="186"/>
      <c r="N11584" s="61" t="s">
        <v>51</v>
      </c>
      <c r="P11584" s="175" t="s">
        <v>49</v>
      </c>
    </row>
    <row r="11585" spans="1:16" ht="17.25">
      <c r="A11585" s="183" t="s">
        <v>22958</v>
      </c>
      <c r="B11585" s="183" t="s">
        <v>22959</v>
      </c>
      <c r="C11585" s="183" t="s">
        <v>49</v>
      </c>
      <c r="D11585" s="183" t="s">
        <v>50</v>
      </c>
      <c r="E11585" s="184">
        <v>313</v>
      </c>
      <c r="F11585" s="184">
        <v>313</v>
      </c>
      <c r="G11585" s="185"/>
      <c r="H11585" s="185"/>
      <c r="I11585" s="184">
        <v>95</v>
      </c>
      <c r="J11585" s="184">
        <v>408</v>
      </c>
      <c r="K11585" s="185">
        <v>0</v>
      </c>
      <c r="L11585" s="185" t="s">
        <v>76</v>
      </c>
      <c r="M11585" s="186" t="s">
        <v>217</v>
      </c>
      <c r="N11585" s="61" t="s">
        <v>51</v>
      </c>
      <c r="P11585" s="175" t="s">
        <v>49</v>
      </c>
    </row>
    <row r="11586" spans="1:16" ht="17.25">
      <c r="A11586" s="183" t="s">
        <v>22960</v>
      </c>
      <c r="B11586" s="183" t="s">
        <v>22961</v>
      </c>
      <c r="C11586" s="183" t="s">
        <v>49</v>
      </c>
      <c r="D11586" s="183" t="s">
        <v>50</v>
      </c>
      <c r="E11586" s="184">
        <v>289</v>
      </c>
      <c r="F11586" s="184">
        <v>289</v>
      </c>
      <c r="G11586" s="185"/>
      <c r="H11586" s="185"/>
      <c r="I11586" s="184">
        <v>111.06</v>
      </c>
      <c r="J11586" s="184">
        <v>400.06</v>
      </c>
      <c r="K11586" s="185">
        <v>143</v>
      </c>
      <c r="L11586" s="185"/>
      <c r="M11586" s="186"/>
      <c r="N11586" s="61" t="s">
        <v>51</v>
      </c>
      <c r="P11586" s="175" t="s">
        <v>49</v>
      </c>
    </row>
    <row r="11587" spans="1:16" ht="17.25">
      <c r="A11587" s="183" t="s">
        <v>22962</v>
      </c>
      <c r="B11587" s="183" t="s">
        <v>22963</v>
      </c>
      <c r="C11587" s="183" t="s">
        <v>49</v>
      </c>
      <c r="D11587" s="183" t="s">
        <v>50</v>
      </c>
      <c r="E11587" s="184"/>
      <c r="F11587" s="184"/>
      <c r="G11587" s="185"/>
      <c r="H11587" s="185"/>
      <c r="I11587" s="184"/>
      <c r="J11587" s="184"/>
      <c r="K11587" s="185" t="s">
        <v>410</v>
      </c>
      <c r="L11587" s="185"/>
      <c r="M11587" s="186"/>
      <c r="N11587" s="61" t="s">
        <v>410</v>
      </c>
      <c r="P11587" s="175" t="s">
        <v>49</v>
      </c>
    </row>
    <row r="11588" spans="1:16" ht="17.25">
      <c r="A11588" s="183" t="s">
        <v>22964</v>
      </c>
      <c r="B11588" s="183" t="s">
        <v>22965</v>
      </c>
      <c r="C11588" s="183" t="s">
        <v>49</v>
      </c>
      <c r="D11588" s="183" t="s">
        <v>50</v>
      </c>
      <c r="E11588" s="184">
        <v>465</v>
      </c>
      <c r="F11588" s="184">
        <v>465</v>
      </c>
      <c r="G11588" s="185"/>
      <c r="H11588" s="185"/>
      <c r="I11588" s="184">
        <v>147.69</v>
      </c>
      <c r="J11588" s="184">
        <v>612.69</v>
      </c>
      <c r="K11588" s="185">
        <v>45</v>
      </c>
      <c r="L11588" s="185"/>
      <c r="M11588" s="186"/>
      <c r="N11588" s="61" t="s">
        <v>51</v>
      </c>
      <c r="P11588" s="175" t="s">
        <v>49</v>
      </c>
    </row>
    <row r="11589" spans="1:16" ht="17.25">
      <c r="A11589" s="183" t="s">
        <v>22966</v>
      </c>
      <c r="B11589" s="183" t="s">
        <v>22967</v>
      </c>
      <c r="C11589" s="183" t="s">
        <v>49</v>
      </c>
      <c r="D11589" s="183" t="s">
        <v>50</v>
      </c>
      <c r="E11589" s="184"/>
      <c r="F11589" s="184"/>
      <c r="G11589" s="185"/>
      <c r="H11589" s="185"/>
      <c r="I11589" s="184"/>
      <c r="J11589" s="184"/>
      <c r="K11589" s="185" t="s">
        <v>410</v>
      </c>
      <c r="L11589" s="185"/>
      <c r="M11589" s="186"/>
      <c r="N11589" s="61" t="s">
        <v>410</v>
      </c>
      <c r="P11589" s="175" t="s">
        <v>49</v>
      </c>
    </row>
    <row r="11590" spans="1:16" ht="17.25">
      <c r="A11590" s="183" t="s">
        <v>22968</v>
      </c>
      <c r="B11590" s="183" t="s">
        <v>22969</v>
      </c>
      <c r="C11590" s="183" t="s">
        <v>49</v>
      </c>
      <c r="D11590" s="183" t="s">
        <v>50</v>
      </c>
      <c r="E11590" s="184">
        <v>313</v>
      </c>
      <c r="F11590" s="184">
        <v>245</v>
      </c>
      <c r="G11590" s="185" t="s">
        <v>214</v>
      </c>
      <c r="H11590" s="185"/>
      <c r="I11590" s="184">
        <v>95.39</v>
      </c>
      <c r="J11590" s="184">
        <v>340.39</v>
      </c>
      <c r="K11590" s="185">
        <v>117</v>
      </c>
      <c r="L11590" s="185"/>
      <c r="M11590" s="186"/>
      <c r="N11590" s="61" t="s">
        <v>51</v>
      </c>
      <c r="P11590" s="175" t="s">
        <v>49</v>
      </c>
    </row>
    <row r="11591" spans="1:16" ht="17.25">
      <c r="A11591" s="183" t="s">
        <v>22970</v>
      </c>
      <c r="B11591" s="183" t="s">
        <v>22971</v>
      </c>
      <c r="C11591" s="183" t="s">
        <v>49</v>
      </c>
      <c r="D11591" s="183" t="s">
        <v>50</v>
      </c>
      <c r="E11591" s="184"/>
      <c r="F11591" s="184"/>
      <c r="G11591" s="185"/>
      <c r="H11591" s="185"/>
      <c r="I11591" s="184"/>
      <c r="J11591" s="184"/>
      <c r="K11591" s="185" t="s">
        <v>410</v>
      </c>
      <c r="L11591" s="185"/>
      <c r="M11591" s="186"/>
      <c r="N11591" s="61" t="s">
        <v>410</v>
      </c>
      <c r="P11591" s="175" t="s">
        <v>49</v>
      </c>
    </row>
    <row r="11592" spans="1:16" ht="17.25">
      <c r="A11592" s="183" t="s">
        <v>22972</v>
      </c>
      <c r="B11592" s="183" t="s">
        <v>22973</v>
      </c>
      <c r="C11592" s="183" t="s">
        <v>49</v>
      </c>
      <c r="D11592" s="183" t="s">
        <v>50</v>
      </c>
      <c r="E11592" s="184">
        <v>258</v>
      </c>
      <c r="F11592" s="184">
        <v>258</v>
      </c>
      <c r="G11592" s="188"/>
      <c r="H11592" s="185"/>
      <c r="I11592" s="184">
        <v>91.38</v>
      </c>
      <c r="J11592" s="184">
        <v>349.38</v>
      </c>
      <c r="K11592" s="185">
        <v>2</v>
      </c>
      <c r="L11592" s="185"/>
      <c r="M11592" s="186"/>
      <c r="N11592" s="61" t="s">
        <v>51</v>
      </c>
      <c r="P11592" s="175" t="s">
        <v>49</v>
      </c>
    </row>
    <row r="11593" spans="1:16" ht="17.25">
      <c r="A11593" s="183" t="s">
        <v>22974</v>
      </c>
      <c r="B11593" s="183" t="s">
        <v>22975</v>
      </c>
      <c r="C11593" s="183" t="s">
        <v>49</v>
      </c>
      <c r="D11593" s="183" t="s">
        <v>50</v>
      </c>
      <c r="E11593" s="184">
        <v>187</v>
      </c>
      <c r="F11593" s="184">
        <v>187</v>
      </c>
      <c r="G11593" s="185"/>
      <c r="H11593" s="185"/>
      <c r="I11593" s="184">
        <v>52.31</v>
      </c>
      <c r="J11593" s="184">
        <v>239.31</v>
      </c>
      <c r="K11593" s="185">
        <v>146</v>
      </c>
      <c r="L11593" s="185"/>
      <c r="M11593" s="186"/>
      <c r="N11593" s="61" t="s">
        <v>51</v>
      </c>
      <c r="P11593" s="175" t="s">
        <v>49</v>
      </c>
    </row>
    <row r="11594" spans="1:16" ht="17.25">
      <c r="A11594" s="183" t="s">
        <v>22976</v>
      </c>
      <c r="B11594" s="183" t="s">
        <v>22977</v>
      </c>
      <c r="C11594" s="183" t="s">
        <v>49</v>
      </c>
      <c r="D11594" s="183" t="s">
        <v>50</v>
      </c>
      <c r="E11594" s="184">
        <v>375</v>
      </c>
      <c r="F11594" s="184">
        <v>375</v>
      </c>
      <c r="G11594" s="185"/>
      <c r="H11594" s="185"/>
      <c r="I11594" s="184">
        <v>104.59</v>
      </c>
      <c r="J11594" s="184">
        <v>479.59</v>
      </c>
      <c r="K11594" s="185">
        <v>0</v>
      </c>
      <c r="L11594" s="185"/>
      <c r="M11594" s="186"/>
      <c r="N11594" s="61" t="s">
        <v>51</v>
      </c>
      <c r="P11594" s="175" t="s">
        <v>49</v>
      </c>
    </row>
    <row r="11595" spans="1:16" ht="17.25">
      <c r="A11595" s="183" t="s">
        <v>22978</v>
      </c>
      <c r="B11595" s="183" t="s">
        <v>22979</v>
      </c>
      <c r="C11595" s="183" t="s">
        <v>49</v>
      </c>
      <c r="D11595" s="183" t="s">
        <v>50</v>
      </c>
      <c r="E11595" s="184">
        <v>334</v>
      </c>
      <c r="F11595" s="184">
        <v>334</v>
      </c>
      <c r="G11595" s="185"/>
      <c r="H11595" s="185"/>
      <c r="I11595" s="184">
        <v>97.15</v>
      </c>
      <c r="J11595" s="184">
        <v>431.15</v>
      </c>
      <c r="K11595" s="185">
        <v>185</v>
      </c>
      <c r="L11595" s="185"/>
      <c r="M11595" s="186"/>
      <c r="N11595" s="61" t="s">
        <v>51</v>
      </c>
      <c r="P11595" s="175" t="s">
        <v>49</v>
      </c>
    </row>
    <row r="11596" spans="1:16" ht="17.25">
      <c r="A11596" s="183" t="s">
        <v>22980</v>
      </c>
      <c r="B11596" s="183" t="s">
        <v>22981</v>
      </c>
      <c r="C11596" s="183" t="s">
        <v>49</v>
      </c>
      <c r="D11596" s="183" t="s">
        <v>50</v>
      </c>
      <c r="E11596" s="184"/>
      <c r="F11596" s="184"/>
      <c r="G11596" s="185"/>
      <c r="H11596" s="185"/>
      <c r="I11596" s="184"/>
      <c r="J11596" s="184"/>
      <c r="K11596" s="185" t="s">
        <v>410</v>
      </c>
      <c r="L11596" s="185"/>
      <c r="M11596" s="186"/>
      <c r="N11596" s="61" t="s">
        <v>410</v>
      </c>
      <c r="P11596" s="175" t="s">
        <v>49</v>
      </c>
    </row>
    <row r="11597" spans="1:16" ht="17.25">
      <c r="A11597" s="183" t="s">
        <v>22982</v>
      </c>
      <c r="B11597" s="183" t="s">
        <v>22983</v>
      </c>
      <c r="C11597" s="183" t="s">
        <v>49</v>
      </c>
      <c r="D11597" s="183" t="s">
        <v>50</v>
      </c>
      <c r="E11597" s="184"/>
      <c r="F11597" s="184"/>
      <c r="G11597" s="185"/>
      <c r="H11597" s="185"/>
      <c r="I11597" s="184"/>
      <c r="J11597" s="184"/>
      <c r="K11597" s="185" t="s">
        <v>410</v>
      </c>
      <c r="L11597" s="185"/>
      <c r="M11597" s="186"/>
      <c r="N11597" s="61" t="s">
        <v>410</v>
      </c>
      <c r="P11597" s="175" t="s">
        <v>49</v>
      </c>
    </row>
    <row r="11598" spans="1:16" ht="17.25">
      <c r="A11598" s="183" t="s">
        <v>22984</v>
      </c>
      <c r="B11598" s="183" t="s">
        <v>22884</v>
      </c>
      <c r="C11598" s="183" t="s">
        <v>49</v>
      </c>
      <c r="D11598" s="183" t="s">
        <v>50</v>
      </c>
      <c r="E11598" s="184"/>
      <c r="F11598" s="184"/>
      <c r="G11598" s="185"/>
      <c r="H11598" s="185"/>
      <c r="I11598" s="184"/>
      <c r="J11598" s="184"/>
      <c r="K11598" s="185" t="s">
        <v>410</v>
      </c>
      <c r="L11598" s="185"/>
      <c r="M11598" s="186"/>
      <c r="N11598" s="61" t="s">
        <v>410</v>
      </c>
      <c r="P11598" s="175" t="s">
        <v>49</v>
      </c>
    </row>
    <row r="11599" spans="1:16" ht="17.25">
      <c r="A11599" s="183" t="s">
        <v>22985</v>
      </c>
      <c r="B11599" s="183" t="s">
        <v>22986</v>
      </c>
      <c r="C11599" s="183" t="s">
        <v>49</v>
      </c>
      <c r="D11599" s="183" t="s">
        <v>50</v>
      </c>
      <c r="E11599" s="184">
        <v>333</v>
      </c>
      <c r="F11599" s="184">
        <v>333</v>
      </c>
      <c r="G11599" s="188"/>
      <c r="H11599" s="185"/>
      <c r="I11599" s="184">
        <v>90.58</v>
      </c>
      <c r="J11599" s="184">
        <v>423.58</v>
      </c>
      <c r="K11599" s="185">
        <v>255</v>
      </c>
      <c r="L11599" s="185"/>
      <c r="M11599" s="186"/>
      <c r="N11599" s="61" t="s">
        <v>51</v>
      </c>
      <c r="P11599" s="175" t="s">
        <v>49</v>
      </c>
    </row>
    <row r="11600" spans="1:16" ht="17.25">
      <c r="A11600" s="183" t="s">
        <v>22987</v>
      </c>
      <c r="B11600" s="183" t="s">
        <v>22988</v>
      </c>
      <c r="C11600" s="183" t="s">
        <v>49</v>
      </c>
      <c r="D11600" s="183" t="s">
        <v>50</v>
      </c>
      <c r="E11600" s="184"/>
      <c r="F11600" s="184"/>
      <c r="G11600" s="188"/>
      <c r="H11600" s="185"/>
      <c r="I11600" s="184"/>
      <c r="J11600" s="184"/>
      <c r="K11600" s="185" t="s">
        <v>410</v>
      </c>
      <c r="L11600" s="185"/>
      <c r="M11600" s="186"/>
      <c r="N11600" s="61" t="s">
        <v>410</v>
      </c>
      <c r="P11600" s="175" t="s">
        <v>49</v>
      </c>
    </row>
    <row r="11601" spans="1:16" ht="17.25">
      <c r="A11601" s="183" t="s">
        <v>22989</v>
      </c>
      <c r="B11601" s="183" t="s">
        <v>22990</v>
      </c>
      <c r="C11601" s="183" t="s">
        <v>49</v>
      </c>
      <c r="D11601" s="183" t="s">
        <v>50</v>
      </c>
      <c r="E11601" s="184">
        <v>328</v>
      </c>
      <c r="F11601" s="184">
        <v>265</v>
      </c>
      <c r="G11601" s="188" t="s">
        <v>99</v>
      </c>
      <c r="H11601" s="185"/>
      <c r="I11601" s="184">
        <v>99.08</v>
      </c>
      <c r="J11601" s="184">
        <v>364.08</v>
      </c>
      <c r="K11601" s="185">
        <v>129</v>
      </c>
      <c r="L11601" s="185"/>
      <c r="M11601" s="186"/>
      <c r="N11601" s="61" t="s">
        <v>51</v>
      </c>
      <c r="P11601" s="175" t="s">
        <v>49</v>
      </c>
    </row>
    <row r="11602" spans="1:16" ht="17.25">
      <c r="A11602" s="183" t="s">
        <v>22991</v>
      </c>
      <c r="B11602" s="183" t="s">
        <v>22992</v>
      </c>
      <c r="C11602" s="183" t="s">
        <v>49</v>
      </c>
      <c r="D11602" s="183" t="s">
        <v>50</v>
      </c>
      <c r="E11602" s="184"/>
      <c r="F11602" s="184"/>
      <c r="G11602" s="185"/>
      <c r="H11602" s="185"/>
      <c r="I11602" s="184"/>
      <c r="J11602" s="184"/>
      <c r="K11602" s="185" t="s">
        <v>410</v>
      </c>
      <c r="L11602" s="185"/>
      <c r="M11602" s="186"/>
      <c r="N11602" s="61" t="s">
        <v>410</v>
      </c>
      <c r="P11602" s="175" t="s">
        <v>49</v>
      </c>
    </row>
    <row r="11603" spans="1:16" ht="17.25">
      <c r="A11603" s="183" t="s">
        <v>22993</v>
      </c>
      <c r="B11603" s="183" t="s">
        <v>22994</v>
      </c>
      <c r="C11603" s="183" t="s">
        <v>49</v>
      </c>
      <c r="D11603" s="183" t="s">
        <v>50</v>
      </c>
      <c r="E11603" s="184"/>
      <c r="F11603" s="184"/>
      <c r="G11603" s="185"/>
      <c r="H11603" s="185"/>
      <c r="I11603" s="184"/>
      <c r="J11603" s="184"/>
      <c r="K11603" s="185" t="s">
        <v>410</v>
      </c>
      <c r="L11603" s="185"/>
      <c r="M11603" s="186"/>
      <c r="N11603" s="61" t="s">
        <v>410</v>
      </c>
      <c r="P11603" s="175" t="s">
        <v>49</v>
      </c>
    </row>
    <row r="11604" spans="1:16" ht="17.25">
      <c r="A11604" s="183" t="s">
        <v>22995</v>
      </c>
      <c r="B11604" s="183" t="s">
        <v>22996</v>
      </c>
      <c r="C11604" s="183" t="s">
        <v>49</v>
      </c>
      <c r="D11604" s="183" t="s">
        <v>50</v>
      </c>
      <c r="E11604" s="184"/>
      <c r="F11604" s="184"/>
      <c r="G11604" s="185"/>
      <c r="H11604" s="185"/>
      <c r="I11604" s="184"/>
      <c r="J11604" s="184"/>
      <c r="K11604" s="185" t="s">
        <v>410</v>
      </c>
      <c r="L11604" s="185"/>
      <c r="M11604" s="186"/>
      <c r="N11604" s="61" t="s">
        <v>410</v>
      </c>
      <c r="P11604" s="175" t="s">
        <v>49</v>
      </c>
    </row>
    <row r="11605" spans="1:16" ht="17.25">
      <c r="A11605" s="183" t="s">
        <v>22997</v>
      </c>
      <c r="B11605" s="183" t="s">
        <v>22998</v>
      </c>
      <c r="C11605" s="183" t="s">
        <v>49</v>
      </c>
      <c r="D11605" s="183" t="s">
        <v>50</v>
      </c>
      <c r="E11605" s="184">
        <v>218</v>
      </c>
      <c r="F11605" s="184">
        <v>218</v>
      </c>
      <c r="G11605" s="185"/>
      <c r="H11605" s="185"/>
      <c r="I11605" s="184">
        <v>81.55</v>
      </c>
      <c r="J11605" s="184">
        <v>299.55</v>
      </c>
      <c r="K11605" s="185">
        <v>29</v>
      </c>
      <c r="L11605" s="185" t="s">
        <v>57</v>
      </c>
      <c r="M11605" s="186" t="s">
        <v>1514</v>
      </c>
      <c r="N11605" s="61" t="s">
        <v>51</v>
      </c>
      <c r="P11605" s="175" t="s">
        <v>49</v>
      </c>
    </row>
    <row r="11606" spans="1:16" ht="17.25">
      <c r="A11606" s="183" t="s">
        <v>22999</v>
      </c>
      <c r="B11606" s="183" t="s">
        <v>23000</v>
      </c>
      <c r="C11606" s="183" t="s">
        <v>49</v>
      </c>
      <c r="D11606" s="183" t="s">
        <v>50</v>
      </c>
      <c r="E11606" s="184"/>
      <c r="F11606" s="184"/>
      <c r="G11606" s="185"/>
      <c r="H11606" s="185"/>
      <c r="I11606" s="184"/>
      <c r="J11606" s="184"/>
      <c r="K11606" s="185" t="s">
        <v>410</v>
      </c>
      <c r="L11606" s="185"/>
      <c r="M11606" s="186"/>
      <c r="N11606" s="61" t="s">
        <v>410</v>
      </c>
      <c r="P11606" s="175" t="s">
        <v>49</v>
      </c>
    </row>
    <row r="11607" spans="1:16" ht="17.25">
      <c r="A11607" s="183" t="s">
        <v>23001</v>
      </c>
      <c r="B11607" s="183" t="s">
        <v>23002</v>
      </c>
      <c r="C11607" s="183" t="s">
        <v>49</v>
      </c>
      <c r="D11607" s="183" t="s">
        <v>50</v>
      </c>
      <c r="E11607" s="184">
        <v>216</v>
      </c>
      <c r="F11607" s="184">
        <v>160</v>
      </c>
      <c r="G11607" s="188" t="s">
        <v>924</v>
      </c>
      <c r="H11607" s="185"/>
      <c r="I11607" s="184">
        <v>46.11</v>
      </c>
      <c r="J11607" s="184">
        <v>206.11</v>
      </c>
      <c r="K11607" s="185">
        <v>38</v>
      </c>
      <c r="L11607" s="185" t="s">
        <v>57</v>
      </c>
      <c r="M11607" s="186" t="s">
        <v>681</v>
      </c>
      <c r="N11607" s="61" t="s">
        <v>51</v>
      </c>
      <c r="P11607" s="175" t="s">
        <v>49</v>
      </c>
    </row>
    <row r="11608" spans="1:16" ht="17.25">
      <c r="A11608" s="183" t="s">
        <v>23003</v>
      </c>
      <c r="B11608" s="183" t="s">
        <v>23004</v>
      </c>
      <c r="C11608" s="183" t="s">
        <v>49</v>
      </c>
      <c r="D11608" s="183" t="s">
        <v>50</v>
      </c>
      <c r="E11608" s="184">
        <v>216</v>
      </c>
      <c r="F11608" s="184">
        <v>160</v>
      </c>
      <c r="G11608" s="185" t="s">
        <v>924</v>
      </c>
      <c r="H11608" s="185"/>
      <c r="I11608" s="184">
        <v>46.11</v>
      </c>
      <c r="J11608" s="184">
        <v>206.11</v>
      </c>
      <c r="K11608" s="185">
        <v>63</v>
      </c>
      <c r="L11608" s="185" t="s">
        <v>57</v>
      </c>
      <c r="M11608" s="186" t="s">
        <v>681</v>
      </c>
      <c r="N11608" s="61" t="s">
        <v>51</v>
      </c>
      <c r="P11608" s="175" t="s">
        <v>49</v>
      </c>
    </row>
    <row r="11609" spans="1:16" ht="17.25">
      <c r="A11609" s="183" t="s">
        <v>23005</v>
      </c>
      <c r="B11609" s="183" t="s">
        <v>23006</v>
      </c>
      <c r="C11609" s="183" t="s">
        <v>49</v>
      </c>
      <c r="D11609" s="183" t="s">
        <v>50</v>
      </c>
      <c r="E11609" s="184">
        <v>217</v>
      </c>
      <c r="F11609" s="184">
        <v>217</v>
      </c>
      <c r="G11609" s="185"/>
      <c r="H11609" s="185"/>
      <c r="I11609" s="184">
        <v>54.49</v>
      </c>
      <c r="J11609" s="184">
        <v>271.49</v>
      </c>
      <c r="K11609" s="185">
        <v>82</v>
      </c>
      <c r="L11609" s="185"/>
      <c r="M11609" s="186"/>
      <c r="N11609" s="61" t="s">
        <v>51</v>
      </c>
      <c r="P11609" s="175" t="s">
        <v>49</v>
      </c>
    </row>
    <row r="11610" spans="1:16" ht="17.25">
      <c r="A11610" s="183" t="s">
        <v>23007</v>
      </c>
      <c r="B11610" s="183" t="s">
        <v>23008</v>
      </c>
      <c r="C11610" s="183" t="s">
        <v>49</v>
      </c>
      <c r="D11610" s="183" t="s">
        <v>50</v>
      </c>
      <c r="E11610" s="184"/>
      <c r="F11610" s="184"/>
      <c r="G11610" s="185"/>
      <c r="H11610" s="185"/>
      <c r="I11610" s="184"/>
      <c r="J11610" s="184"/>
      <c r="K11610" s="185" t="s">
        <v>410</v>
      </c>
      <c r="L11610" s="185"/>
      <c r="M11610" s="186"/>
      <c r="N11610" s="61" t="s">
        <v>410</v>
      </c>
      <c r="P11610" s="175" t="s">
        <v>49</v>
      </c>
    </row>
    <row r="11611" spans="1:16" ht="17.25">
      <c r="A11611" s="183" t="s">
        <v>23009</v>
      </c>
      <c r="B11611" s="183" t="s">
        <v>23010</v>
      </c>
      <c r="C11611" s="183" t="s">
        <v>49</v>
      </c>
      <c r="D11611" s="183" t="s">
        <v>50</v>
      </c>
      <c r="E11611" s="184"/>
      <c r="F11611" s="184"/>
      <c r="G11611" s="185"/>
      <c r="H11611" s="185"/>
      <c r="I11611" s="184"/>
      <c r="J11611" s="184"/>
      <c r="K11611" s="185" t="s">
        <v>410</v>
      </c>
      <c r="L11611" s="185"/>
      <c r="M11611" s="186"/>
      <c r="N11611" s="61" t="s">
        <v>410</v>
      </c>
      <c r="P11611" s="175" t="s">
        <v>49</v>
      </c>
    </row>
    <row r="11612" spans="1:16" ht="17.25">
      <c r="A11612" s="183" t="s">
        <v>23011</v>
      </c>
      <c r="B11612" s="183" t="s">
        <v>23012</v>
      </c>
      <c r="C11612" s="183" t="s">
        <v>49</v>
      </c>
      <c r="D11612" s="183" t="s">
        <v>50</v>
      </c>
      <c r="E11612" s="184">
        <v>460</v>
      </c>
      <c r="F11612" s="184">
        <v>350</v>
      </c>
      <c r="G11612" s="185" t="s">
        <v>1652</v>
      </c>
      <c r="H11612" s="185"/>
      <c r="I11612" s="184">
        <v>144.17</v>
      </c>
      <c r="J11612" s="184">
        <v>494.17</v>
      </c>
      <c r="K11612" s="185">
        <v>260</v>
      </c>
      <c r="L11612" s="185"/>
      <c r="M11612" s="186"/>
      <c r="N11612" s="61" t="s">
        <v>51</v>
      </c>
      <c r="P11612" s="175" t="s">
        <v>49</v>
      </c>
    </row>
    <row r="11613" spans="1:16" ht="17.25">
      <c r="A11613" s="183" t="s">
        <v>23013</v>
      </c>
      <c r="B11613" s="183" t="s">
        <v>23014</v>
      </c>
      <c r="C11613" s="183" t="s">
        <v>49</v>
      </c>
      <c r="D11613" s="183" t="s">
        <v>50</v>
      </c>
      <c r="E11613" s="184"/>
      <c r="F11613" s="184"/>
      <c r="G11613" s="185"/>
      <c r="H11613" s="185"/>
      <c r="I11613" s="184"/>
      <c r="J11613" s="184"/>
      <c r="K11613" s="185" t="s">
        <v>410</v>
      </c>
      <c r="L11613" s="185"/>
      <c r="M11613" s="186"/>
      <c r="N11613" s="61" t="s">
        <v>410</v>
      </c>
      <c r="P11613" s="175" t="s">
        <v>49</v>
      </c>
    </row>
    <row r="11614" spans="1:16" ht="17.25">
      <c r="A11614" s="183" t="s">
        <v>23015</v>
      </c>
      <c r="B11614" s="183" t="s">
        <v>23016</v>
      </c>
      <c r="C11614" s="183" t="s">
        <v>49</v>
      </c>
      <c r="D11614" s="183" t="s">
        <v>50</v>
      </c>
      <c r="E11614" s="184">
        <v>398.99</v>
      </c>
      <c r="F11614" s="184">
        <v>299</v>
      </c>
      <c r="G11614" s="185" t="s">
        <v>924</v>
      </c>
      <c r="H11614" s="185"/>
      <c r="I11614" s="184">
        <v>107.28</v>
      </c>
      <c r="J11614" s="184">
        <v>406.28</v>
      </c>
      <c r="K11614" s="185">
        <v>78</v>
      </c>
      <c r="L11614" s="185"/>
      <c r="M11614" s="186"/>
      <c r="N11614" s="61" t="s">
        <v>51</v>
      </c>
      <c r="P11614" s="175" t="s">
        <v>49</v>
      </c>
    </row>
    <row r="11615" spans="1:16" ht="17.25">
      <c r="A11615" s="183" t="s">
        <v>23017</v>
      </c>
      <c r="B11615" s="183" t="s">
        <v>23018</v>
      </c>
      <c r="C11615" s="183" t="s">
        <v>49</v>
      </c>
      <c r="D11615" s="183" t="s">
        <v>50</v>
      </c>
      <c r="E11615" s="184">
        <v>310</v>
      </c>
      <c r="F11615" s="184">
        <v>310</v>
      </c>
      <c r="G11615" s="185"/>
      <c r="H11615" s="185"/>
      <c r="I11615" s="184">
        <v>95</v>
      </c>
      <c r="J11615" s="184">
        <v>405</v>
      </c>
      <c r="K11615" s="185">
        <v>0</v>
      </c>
      <c r="L11615" s="185" t="s">
        <v>372</v>
      </c>
      <c r="M11615" s="186" t="s">
        <v>217</v>
      </c>
      <c r="N11615" s="61" t="s">
        <v>51</v>
      </c>
      <c r="P11615" s="175" t="s">
        <v>49</v>
      </c>
    </row>
    <row r="11616" spans="1:16" ht="17.25">
      <c r="A11616" s="183" t="s">
        <v>23019</v>
      </c>
      <c r="B11616" s="183" t="s">
        <v>23020</v>
      </c>
      <c r="C11616" s="183" t="s">
        <v>49</v>
      </c>
      <c r="D11616" s="183" t="s">
        <v>50</v>
      </c>
      <c r="E11616" s="184">
        <v>289</v>
      </c>
      <c r="F11616" s="184">
        <v>289</v>
      </c>
      <c r="G11616" s="185"/>
      <c r="H11616" s="185"/>
      <c r="I11616" s="184">
        <v>111.06</v>
      </c>
      <c r="J11616" s="184">
        <v>400.06</v>
      </c>
      <c r="K11616" s="185">
        <v>221</v>
      </c>
      <c r="L11616" s="185"/>
      <c r="M11616" s="186"/>
      <c r="N11616" s="61" t="s">
        <v>51</v>
      </c>
      <c r="P11616" s="175" t="s">
        <v>49</v>
      </c>
    </row>
    <row r="11617" spans="1:16" ht="17.25">
      <c r="A11617" s="183" t="s">
        <v>23021</v>
      </c>
      <c r="B11617" s="183" t="s">
        <v>23022</v>
      </c>
      <c r="C11617" s="183" t="s">
        <v>49</v>
      </c>
      <c r="D11617" s="183" t="s">
        <v>50</v>
      </c>
      <c r="E11617" s="184"/>
      <c r="F11617" s="184"/>
      <c r="G11617" s="185"/>
      <c r="H11617" s="185"/>
      <c r="I11617" s="184"/>
      <c r="J11617" s="184"/>
      <c r="K11617" s="185" t="s">
        <v>410</v>
      </c>
      <c r="L11617" s="185"/>
      <c r="M11617" s="186"/>
      <c r="N11617" s="61" t="s">
        <v>410</v>
      </c>
      <c r="P11617" s="175" t="s">
        <v>49</v>
      </c>
    </row>
    <row r="11618" spans="1:16" ht="17.25">
      <c r="A11618" s="183" t="s">
        <v>23023</v>
      </c>
      <c r="B11618" s="183" t="s">
        <v>23024</v>
      </c>
      <c r="C11618" s="183" t="s">
        <v>49</v>
      </c>
      <c r="D11618" s="183" t="s">
        <v>50</v>
      </c>
      <c r="E11618" s="184"/>
      <c r="F11618" s="184"/>
      <c r="G11618" s="185"/>
      <c r="H11618" s="185"/>
      <c r="I11618" s="184"/>
      <c r="J11618" s="184"/>
      <c r="K11618" s="185" t="s">
        <v>410</v>
      </c>
      <c r="L11618" s="185"/>
      <c r="M11618" s="186"/>
      <c r="N11618" s="61" t="s">
        <v>410</v>
      </c>
      <c r="P11618" s="175" t="s">
        <v>49</v>
      </c>
    </row>
    <row r="11619" spans="1:16" ht="17.25">
      <c r="A11619" s="183" t="s">
        <v>23025</v>
      </c>
      <c r="B11619" s="183" t="s">
        <v>20394</v>
      </c>
      <c r="C11619" s="183" t="s">
        <v>49</v>
      </c>
      <c r="D11619" s="183" t="s">
        <v>50</v>
      </c>
      <c r="E11619" s="184"/>
      <c r="F11619" s="184"/>
      <c r="G11619" s="185"/>
      <c r="H11619" s="185"/>
      <c r="I11619" s="184"/>
      <c r="J11619" s="184"/>
      <c r="K11619" s="185" t="s">
        <v>410</v>
      </c>
      <c r="L11619" s="185"/>
      <c r="M11619" s="186"/>
      <c r="N11619" s="61" t="s">
        <v>410</v>
      </c>
      <c r="P11619" s="175" t="s">
        <v>49</v>
      </c>
    </row>
    <row r="11620" spans="1:16" ht="17.25">
      <c r="A11620" s="183" t="s">
        <v>23026</v>
      </c>
      <c r="B11620" s="183" t="s">
        <v>19749</v>
      </c>
      <c r="C11620" s="183" t="s">
        <v>49</v>
      </c>
      <c r="D11620" s="183" t="s">
        <v>50</v>
      </c>
      <c r="E11620" s="184"/>
      <c r="F11620" s="184"/>
      <c r="G11620" s="185"/>
      <c r="H11620" s="185"/>
      <c r="I11620" s="184"/>
      <c r="J11620" s="184"/>
      <c r="K11620" s="183" t="s">
        <v>410</v>
      </c>
      <c r="L11620" s="183"/>
      <c r="M11620" s="186"/>
      <c r="N11620" s="61" t="s">
        <v>410</v>
      </c>
      <c r="P11620" s="175" t="s">
        <v>49</v>
      </c>
    </row>
    <row r="11621" spans="1:16" ht="17.25">
      <c r="A11621" s="183" t="s">
        <v>23027</v>
      </c>
      <c r="B11621" s="183" t="s">
        <v>23028</v>
      </c>
      <c r="C11621" s="183" t="s">
        <v>49</v>
      </c>
      <c r="D11621" s="183" t="s">
        <v>50</v>
      </c>
      <c r="E11621" s="184"/>
      <c r="F11621" s="184"/>
      <c r="G11621" s="185"/>
      <c r="H11621" s="185"/>
      <c r="I11621" s="184"/>
      <c r="J11621" s="184"/>
      <c r="K11621" s="185" t="s">
        <v>410</v>
      </c>
      <c r="L11621" s="185"/>
      <c r="M11621" s="186"/>
      <c r="N11621" s="61" t="s">
        <v>410</v>
      </c>
      <c r="P11621" s="175" t="s">
        <v>49</v>
      </c>
    </row>
    <row r="11622" spans="1:16" ht="17.25">
      <c r="A11622" s="183" t="s">
        <v>23029</v>
      </c>
      <c r="B11622" s="183" t="s">
        <v>23030</v>
      </c>
      <c r="C11622" s="183" t="s">
        <v>49</v>
      </c>
      <c r="D11622" s="183" t="s">
        <v>50</v>
      </c>
      <c r="E11622" s="184"/>
      <c r="F11622" s="184"/>
      <c r="G11622" s="185"/>
      <c r="H11622" s="185"/>
      <c r="I11622" s="184"/>
      <c r="J11622" s="184"/>
      <c r="K11622" s="185" t="s">
        <v>410</v>
      </c>
      <c r="L11622" s="185"/>
      <c r="M11622" s="186"/>
      <c r="N11622" s="61" t="s">
        <v>410</v>
      </c>
      <c r="P11622" s="175" t="s">
        <v>49</v>
      </c>
    </row>
    <row r="11623" spans="1:16" ht="17.25">
      <c r="A11623" s="183" t="s">
        <v>23031</v>
      </c>
      <c r="B11623" s="183" t="s">
        <v>23032</v>
      </c>
      <c r="C11623" s="183" t="s">
        <v>49</v>
      </c>
      <c r="D11623" s="183" t="s">
        <v>50</v>
      </c>
      <c r="E11623" s="184">
        <v>228</v>
      </c>
      <c r="F11623" s="184">
        <v>228</v>
      </c>
      <c r="G11623" s="185"/>
      <c r="H11623" s="185"/>
      <c r="I11623" s="184">
        <v>78.76</v>
      </c>
      <c r="J11623" s="184">
        <v>306.76</v>
      </c>
      <c r="K11623" s="185">
        <v>1</v>
      </c>
      <c r="L11623" s="185"/>
      <c r="M11623" s="186"/>
      <c r="N11623" s="61" t="s">
        <v>51</v>
      </c>
      <c r="P11623" s="175" t="s">
        <v>49</v>
      </c>
    </row>
    <row r="11624" spans="1:16" ht="17.25">
      <c r="A11624" s="183" t="s">
        <v>23033</v>
      </c>
      <c r="B11624" s="183" t="s">
        <v>23034</v>
      </c>
      <c r="C11624" s="183" t="s">
        <v>49</v>
      </c>
      <c r="D11624" s="183" t="s">
        <v>50</v>
      </c>
      <c r="E11624" s="184">
        <v>344</v>
      </c>
      <c r="F11624" s="184">
        <v>344</v>
      </c>
      <c r="G11624" s="185"/>
      <c r="H11624" s="185"/>
      <c r="I11624" s="184">
        <v>102.38</v>
      </c>
      <c r="J11624" s="184">
        <v>446.38</v>
      </c>
      <c r="K11624" s="185">
        <v>81</v>
      </c>
      <c r="L11624" s="185" t="s">
        <v>76</v>
      </c>
      <c r="M11624" s="186" t="s">
        <v>217</v>
      </c>
      <c r="N11624" s="61" t="s">
        <v>51</v>
      </c>
      <c r="P11624" s="175" t="s">
        <v>49</v>
      </c>
    </row>
    <row r="11625" spans="1:16" ht="17.25">
      <c r="A11625" s="183" t="s">
        <v>23035</v>
      </c>
      <c r="B11625" s="183" t="s">
        <v>20410</v>
      </c>
      <c r="C11625" s="183" t="s">
        <v>49</v>
      </c>
      <c r="D11625" s="183" t="s">
        <v>50</v>
      </c>
      <c r="E11625" s="184"/>
      <c r="F11625" s="184"/>
      <c r="G11625" s="185"/>
      <c r="H11625" s="185"/>
      <c r="I11625" s="184"/>
      <c r="J11625" s="184"/>
      <c r="K11625" s="185" t="s">
        <v>410</v>
      </c>
      <c r="L11625" s="185"/>
      <c r="M11625" s="186"/>
      <c r="N11625" s="61" t="s">
        <v>410</v>
      </c>
      <c r="P11625" s="175" t="s">
        <v>49</v>
      </c>
    </row>
    <row r="11626" spans="1:16" ht="17.25">
      <c r="A11626" s="183" t="s">
        <v>23036</v>
      </c>
      <c r="B11626" s="183" t="s">
        <v>23037</v>
      </c>
      <c r="C11626" s="183" t="s">
        <v>49</v>
      </c>
      <c r="D11626" s="183" t="s">
        <v>50</v>
      </c>
      <c r="E11626" s="184">
        <v>375</v>
      </c>
      <c r="F11626" s="184">
        <v>375</v>
      </c>
      <c r="G11626" s="185"/>
      <c r="H11626" s="185"/>
      <c r="I11626" s="184">
        <v>104.59</v>
      </c>
      <c r="J11626" s="184">
        <v>479.59</v>
      </c>
      <c r="K11626" s="185">
        <v>31</v>
      </c>
      <c r="L11626" s="185"/>
      <c r="M11626" s="186"/>
      <c r="N11626" s="61" t="s">
        <v>51</v>
      </c>
      <c r="P11626" s="175" t="s">
        <v>49</v>
      </c>
    </row>
    <row r="11627" spans="1:16" ht="17.25">
      <c r="A11627" s="183" t="s">
        <v>23038</v>
      </c>
      <c r="B11627" s="183" t="s">
        <v>23039</v>
      </c>
      <c r="C11627" s="183" t="s">
        <v>49</v>
      </c>
      <c r="D11627" s="183" t="s">
        <v>50</v>
      </c>
      <c r="E11627" s="184">
        <v>410</v>
      </c>
      <c r="F11627" s="184">
        <v>410</v>
      </c>
      <c r="G11627" s="185"/>
      <c r="H11627" s="185"/>
      <c r="I11627" s="184">
        <v>108.3</v>
      </c>
      <c r="J11627" s="184">
        <v>518.3</v>
      </c>
      <c r="K11627" s="185">
        <v>137</v>
      </c>
      <c r="L11627" s="185"/>
      <c r="M11627" s="186"/>
      <c r="N11627" s="61" t="s">
        <v>51</v>
      </c>
      <c r="P11627" s="175" t="s">
        <v>49</v>
      </c>
    </row>
    <row r="11628" spans="1:16" ht="17.25">
      <c r="A11628" s="183" t="s">
        <v>23040</v>
      </c>
      <c r="B11628" s="183" t="s">
        <v>23041</v>
      </c>
      <c r="C11628" s="183" t="s">
        <v>49</v>
      </c>
      <c r="D11628" s="183" t="s">
        <v>50</v>
      </c>
      <c r="E11628" s="184">
        <v>132</v>
      </c>
      <c r="F11628" s="184">
        <v>80</v>
      </c>
      <c r="G11628" s="185" t="s">
        <v>1321</v>
      </c>
      <c r="H11628" s="185"/>
      <c r="I11628" s="184">
        <v>34.57</v>
      </c>
      <c r="J11628" s="184">
        <v>114.57</v>
      </c>
      <c r="K11628" s="185">
        <v>161</v>
      </c>
      <c r="L11628" s="185"/>
      <c r="M11628" s="186"/>
      <c r="N11628" s="61" t="s">
        <v>51</v>
      </c>
      <c r="P11628" s="175" t="s">
        <v>49</v>
      </c>
    </row>
    <row r="11629" spans="1:16" ht="17.25">
      <c r="A11629" s="183" t="s">
        <v>23042</v>
      </c>
      <c r="B11629" s="183" t="s">
        <v>23043</v>
      </c>
      <c r="C11629" s="183" t="s">
        <v>49</v>
      </c>
      <c r="D11629" s="183" t="s">
        <v>50</v>
      </c>
      <c r="E11629" s="184"/>
      <c r="F11629" s="184"/>
      <c r="G11629" s="185"/>
      <c r="H11629" s="185"/>
      <c r="I11629" s="184"/>
      <c r="J11629" s="184"/>
      <c r="K11629" s="185" t="s">
        <v>410</v>
      </c>
      <c r="L11629" s="185"/>
      <c r="M11629" s="186"/>
      <c r="N11629" s="61" t="s">
        <v>410</v>
      </c>
      <c r="P11629" s="175" t="s">
        <v>49</v>
      </c>
    </row>
    <row r="11630" spans="1:16" ht="17.25">
      <c r="A11630" s="183" t="s">
        <v>23044</v>
      </c>
      <c r="B11630" s="183" t="s">
        <v>23045</v>
      </c>
      <c r="C11630" s="183" t="s">
        <v>49</v>
      </c>
      <c r="D11630" s="183" t="s">
        <v>50</v>
      </c>
      <c r="E11630" s="184"/>
      <c r="F11630" s="184"/>
      <c r="G11630" s="185"/>
      <c r="H11630" s="185"/>
      <c r="I11630" s="184"/>
      <c r="J11630" s="184"/>
      <c r="K11630" s="185" t="s">
        <v>410</v>
      </c>
      <c r="L11630" s="185"/>
      <c r="M11630" s="186"/>
      <c r="N11630" s="61" t="s">
        <v>410</v>
      </c>
      <c r="P11630" s="175" t="s">
        <v>49</v>
      </c>
    </row>
    <row r="11631" spans="1:16" ht="17.25">
      <c r="A11631" s="183" t="s">
        <v>23046</v>
      </c>
      <c r="B11631" s="183" t="s">
        <v>23047</v>
      </c>
      <c r="C11631" s="183" t="s">
        <v>49</v>
      </c>
      <c r="D11631" s="183" t="s">
        <v>50</v>
      </c>
      <c r="E11631" s="184"/>
      <c r="F11631" s="184"/>
      <c r="G11631" s="185"/>
      <c r="H11631" s="185"/>
      <c r="I11631" s="184"/>
      <c r="J11631" s="184"/>
      <c r="K11631" s="185" t="s">
        <v>410</v>
      </c>
      <c r="L11631" s="185"/>
      <c r="M11631" s="186"/>
      <c r="N11631" s="61" t="s">
        <v>410</v>
      </c>
      <c r="P11631" s="175" t="s">
        <v>49</v>
      </c>
    </row>
    <row r="11632" spans="1:16" ht="17.25">
      <c r="A11632" s="183" t="s">
        <v>23048</v>
      </c>
      <c r="B11632" s="183" t="s">
        <v>23049</v>
      </c>
      <c r="C11632" s="183" t="s">
        <v>49</v>
      </c>
      <c r="D11632" s="183" t="s">
        <v>50</v>
      </c>
      <c r="E11632" s="184"/>
      <c r="F11632" s="184"/>
      <c r="G11632" s="185"/>
      <c r="H11632" s="185"/>
      <c r="I11632" s="184"/>
      <c r="J11632" s="184"/>
      <c r="K11632" s="185" t="s">
        <v>410</v>
      </c>
      <c r="L11632" s="185"/>
      <c r="M11632" s="186"/>
      <c r="N11632" s="61" t="s">
        <v>410</v>
      </c>
      <c r="P11632" s="175" t="s">
        <v>49</v>
      </c>
    </row>
    <row r="11633" spans="1:16" ht="17.25">
      <c r="A11633" s="183" t="s">
        <v>23050</v>
      </c>
      <c r="B11633" s="183" t="s">
        <v>23051</v>
      </c>
      <c r="C11633" s="183" t="s">
        <v>49</v>
      </c>
      <c r="D11633" s="183" t="s">
        <v>50</v>
      </c>
      <c r="E11633" s="184"/>
      <c r="F11633" s="184"/>
      <c r="G11633" s="185"/>
      <c r="H11633" s="185"/>
      <c r="I11633" s="184"/>
      <c r="J11633" s="184"/>
      <c r="K11633" s="185" t="s">
        <v>410</v>
      </c>
      <c r="L11633" s="185"/>
      <c r="M11633" s="186"/>
      <c r="N11633" s="61" t="s">
        <v>410</v>
      </c>
      <c r="P11633" s="175" t="s">
        <v>49</v>
      </c>
    </row>
    <row r="11634" spans="1:16" ht="17.25">
      <c r="A11634" s="183" t="s">
        <v>23052</v>
      </c>
      <c r="B11634" s="183" t="s">
        <v>23053</v>
      </c>
      <c r="C11634" s="183" t="s">
        <v>49</v>
      </c>
      <c r="D11634" s="183" t="s">
        <v>50</v>
      </c>
      <c r="E11634" s="184"/>
      <c r="F11634" s="184"/>
      <c r="G11634" s="185"/>
      <c r="H11634" s="185"/>
      <c r="I11634" s="184"/>
      <c r="J11634" s="184"/>
      <c r="K11634" s="185" t="s">
        <v>410</v>
      </c>
      <c r="L11634" s="185"/>
      <c r="M11634" s="186"/>
      <c r="N11634" s="61" t="s">
        <v>410</v>
      </c>
      <c r="P11634" s="175" t="s">
        <v>49</v>
      </c>
    </row>
    <row r="11635" spans="1:16" ht="17.25">
      <c r="A11635" s="183" t="s">
        <v>23054</v>
      </c>
      <c r="B11635" s="183" t="s">
        <v>23055</v>
      </c>
      <c r="C11635" s="183" t="s">
        <v>49</v>
      </c>
      <c r="D11635" s="183" t="s">
        <v>50</v>
      </c>
      <c r="E11635" s="184">
        <v>305</v>
      </c>
      <c r="F11635" s="184">
        <v>305</v>
      </c>
      <c r="G11635" s="185"/>
      <c r="H11635" s="185"/>
      <c r="I11635" s="184">
        <v>107.03</v>
      </c>
      <c r="J11635" s="184">
        <v>412.03</v>
      </c>
      <c r="K11635" s="185">
        <v>9</v>
      </c>
      <c r="L11635" s="185"/>
      <c r="M11635" s="186"/>
      <c r="N11635" s="61" t="s">
        <v>51</v>
      </c>
      <c r="P11635" s="175" t="s">
        <v>49</v>
      </c>
    </row>
    <row r="11636" spans="1:16" ht="17.25">
      <c r="A11636" s="183" t="s">
        <v>23056</v>
      </c>
      <c r="B11636" s="183" t="s">
        <v>23057</v>
      </c>
      <c r="C11636" s="183" t="s">
        <v>49</v>
      </c>
      <c r="D11636" s="183" t="s">
        <v>50</v>
      </c>
      <c r="E11636" s="184"/>
      <c r="F11636" s="184"/>
      <c r="G11636" s="185"/>
      <c r="H11636" s="185"/>
      <c r="I11636" s="184"/>
      <c r="J11636" s="184"/>
      <c r="K11636" s="185" t="s">
        <v>410</v>
      </c>
      <c r="L11636" s="185"/>
      <c r="M11636" s="186"/>
      <c r="N11636" s="61" t="s">
        <v>410</v>
      </c>
      <c r="P11636" s="175" t="s">
        <v>49</v>
      </c>
    </row>
    <row r="11637" spans="1:16" ht="17.25">
      <c r="A11637" s="183" t="s">
        <v>23058</v>
      </c>
      <c r="B11637" s="183" t="s">
        <v>23059</v>
      </c>
      <c r="C11637" s="183" t="s">
        <v>49</v>
      </c>
      <c r="D11637" s="183" t="s">
        <v>50</v>
      </c>
      <c r="E11637" s="184">
        <v>289</v>
      </c>
      <c r="F11637" s="184">
        <v>249</v>
      </c>
      <c r="G11637" s="185" t="s">
        <v>102</v>
      </c>
      <c r="H11637" s="185"/>
      <c r="I11637" s="184">
        <v>98.87</v>
      </c>
      <c r="J11637" s="184">
        <v>347.87</v>
      </c>
      <c r="K11637" s="185">
        <v>40</v>
      </c>
      <c r="L11637" s="185" t="s">
        <v>76</v>
      </c>
      <c r="M11637" s="186" t="s">
        <v>3115</v>
      </c>
      <c r="N11637" s="61" t="s">
        <v>51</v>
      </c>
      <c r="P11637" s="175" t="s">
        <v>49</v>
      </c>
    </row>
    <row r="11638" spans="1:16" ht="17.25">
      <c r="A11638" s="183" t="s">
        <v>23060</v>
      </c>
      <c r="B11638" s="183" t="s">
        <v>23061</v>
      </c>
      <c r="C11638" s="183" t="s">
        <v>49</v>
      </c>
      <c r="D11638" s="183" t="s">
        <v>50</v>
      </c>
      <c r="E11638" s="184">
        <v>273</v>
      </c>
      <c r="F11638" s="184">
        <v>235</v>
      </c>
      <c r="G11638" s="185" t="s">
        <v>102</v>
      </c>
      <c r="H11638" s="185"/>
      <c r="I11638" s="184">
        <v>89.22</v>
      </c>
      <c r="J11638" s="184">
        <v>324.22</v>
      </c>
      <c r="K11638" s="185">
        <v>144</v>
      </c>
      <c r="L11638" s="185"/>
      <c r="M11638" s="186"/>
      <c r="N11638" s="61" t="s">
        <v>51</v>
      </c>
      <c r="P11638" s="175" t="s">
        <v>49</v>
      </c>
    </row>
    <row r="11639" spans="1:16" ht="17.25">
      <c r="A11639" s="183" t="s">
        <v>23062</v>
      </c>
      <c r="B11639" s="183" t="s">
        <v>23063</v>
      </c>
      <c r="C11639" s="183" t="s">
        <v>49</v>
      </c>
      <c r="D11639" s="183" t="s">
        <v>50</v>
      </c>
      <c r="E11639" s="184"/>
      <c r="F11639" s="184"/>
      <c r="G11639" s="185"/>
      <c r="H11639" s="185"/>
      <c r="I11639" s="184"/>
      <c r="J11639" s="184"/>
      <c r="K11639" s="185" t="s">
        <v>410</v>
      </c>
      <c r="L11639" s="185"/>
      <c r="M11639" s="186"/>
      <c r="N11639" s="61" t="s">
        <v>410</v>
      </c>
      <c r="P11639" s="175" t="s">
        <v>49</v>
      </c>
    </row>
    <row r="11640" spans="1:16" ht="17.25">
      <c r="A11640" s="183" t="s">
        <v>23064</v>
      </c>
      <c r="B11640" s="183" t="s">
        <v>23065</v>
      </c>
      <c r="C11640" s="183" t="s">
        <v>49</v>
      </c>
      <c r="D11640" s="183" t="s">
        <v>50</v>
      </c>
      <c r="E11640" s="184">
        <v>322</v>
      </c>
      <c r="F11640" s="184">
        <v>322</v>
      </c>
      <c r="G11640" s="185"/>
      <c r="H11640" s="185"/>
      <c r="I11640" s="184">
        <v>104.49</v>
      </c>
      <c r="J11640" s="184">
        <v>426.49</v>
      </c>
      <c r="K11640" s="185">
        <v>210</v>
      </c>
      <c r="L11640" s="185"/>
      <c r="M11640" s="186"/>
      <c r="N11640" s="61" t="s">
        <v>51</v>
      </c>
      <c r="P11640" s="175" t="s">
        <v>49</v>
      </c>
    </row>
    <row r="11641" spans="1:16" ht="17.25">
      <c r="A11641" s="183" t="s">
        <v>23066</v>
      </c>
      <c r="B11641" s="183" t="s">
        <v>23067</v>
      </c>
      <c r="C11641" s="183" t="s">
        <v>49</v>
      </c>
      <c r="D11641" s="183" t="s">
        <v>50</v>
      </c>
      <c r="E11641" s="184"/>
      <c r="F11641" s="184"/>
      <c r="G11641" s="188"/>
      <c r="H11641" s="185"/>
      <c r="I11641" s="184"/>
      <c r="J11641" s="184"/>
      <c r="K11641" s="185" t="s">
        <v>410</v>
      </c>
      <c r="L11641" s="185"/>
      <c r="M11641" s="186"/>
      <c r="N11641" s="61" t="s">
        <v>410</v>
      </c>
      <c r="P11641" s="175" t="s">
        <v>49</v>
      </c>
    </row>
    <row r="11642" spans="1:16" ht="17.25">
      <c r="A11642" s="183" t="s">
        <v>23068</v>
      </c>
      <c r="B11642" s="183" t="s">
        <v>23069</v>
      </c>
      <c r="C11642" s="183" t="s">
        <v>49</v>
      </c>
      <c r="D11642" s="183" t="s">
        <v>50</v>
      </c>
      <c r="E11642" s="184"/>
      <c r="F11642" s="184"/>
      <c r="G11642" s="185"/>
      <c r="H11642" s="185"/>
      <c r="I11642" s="184"/>
      <c r="J11642" s="184"/>
      <c r="K11642" s="185" t="s">
        <v>410</v>
      </c>
      <c r="L11642" s="185"/>
      <c r="M11642" s="186"/>
      <c r="N11642" s="61" t="s">
        <v>410</v>
      </c>
      <c r="P11642" s="175" t="s">
        <v>49</v>
      </c>
    </row>
    <row r="11643" spans="1:16" ht="17.25">
      <c r="A11643" s="183" t="s">
        <v>23070</v>
      </c>
      <c r="B11643" s="183" t="s">
        <v>23071</v>
      </c>
      <c r="C11643" s="183" t="s">
        <v>49</v>
      </c>
      <c r="D11643" s="183" t="s">
        <v>50</v>
      </c>
      <c r="E11643" s="184">
        <v>422</v>
      </c>
      <c r="F11643" s="184">
        <v>422</v>
      </c>
      <c r="G11643" s="185"/>
      <c r="H11643" s="185"/>
      <c r="I11643" s="184">
        <v>136.65</v>
      </c>
      <c r="J11643" s="184">
        <v>558.65</v>
      </c>
      <c r="K11643" s="185">
        <v>176</v>
      </c>
      <c r="L11643" s="185" t="s">
        <v>76</v>
      </c>
      <c r="M11643" s="186" t="s">
        <v>283</v>
      </c>
      <c r="N11643" s="61" t="s">
        <v>51</v>
      </c>
      <c r="P11643" s="175" t="s">
        <v>49</v>
      </c>
    </row>
    <row r="11644" spans="1:16" ht="17.25">
      <c r="A11644" s="183" t="s">
        <v>23072</v>
      </c>
      <c r="B11644" s="183" t="s">
        <v>22483</v>
      </c>
      <c r="C11644" s="183" t="s">
        <v>49</v>
      </c>
      <c r="D11644" s="183" t="s">
        <v>50</v>
      </c>
      <c r="E11644" s="184"/>
      <c r="F11644" s="184"/>
      <c r="G11644" s="185"/>
      <c r="H11644" s="185"/>
      <c r="I11644" s="184"/>
      <c r="J11644" s="184"/>
      <c r="K11644" s="185" t="s">
        <v>410</v>
      </c>
      <c r="L11644" s="185"/>
      <c r="M11644" s="186"/>
      <c r="N11644" s="61" t="s">
        <v>410</v>
      </c>
      <c r="P11644" s="175" t="s">
        <v>49</v>
      </c>
    </row>
    <row r="11645" spans="1:16" ht="17.25">
      <c r="A11645" s="183" t="s">
        <v>23073</v>
      </c>
      <c r="B11645" s="183" t="s">
        <v>23074</v>
      </c>
      <c r="C11645" s="183" t="s">
        <v>49</v>
      </c>
      <c r="D11645" s="183" t="s">
        <v>50</v>
      </c>
      <c r="E11645" s="184"/>
      <c r="F11645" s="184"/>
      <c r="G11645" s="185"/>
      <c r="H11645" s="185"/>
      <c r="I11645" s="184"/>
      <c r="J11645" s="184"/>
      <c r="K11645" s="185" t="s">
        <v>410</v>
      </c>
      <c r="L11645" s="185"/>
      <c r="M11645" s="186"/>
      <c r="N11645" s="61" t="s">
        <v>410</v>
      </c>
      <c r="P11645" s="175" t="s">
        <v>49</v>
      </c>
    </row>
    <row r="11646" spans="1:16" ht="17.25">
      <c r="A11646" s="183" t="s">
        <v>23075</v>
      </c>
      <c r="B11646" s="183" t="s">
        <v>23076</v>
      </c>
      <c r="C11646" s="183" t="s">
        <v>49</v>
      </c>
      <c r="D11646" s="183" t="s">
        <v>50</v>
      </c>
      <c r="E11646" s="184"/>
      <c r="F11646" s="184"/>
      <c r="G11646" s="188"/>
      <c r="H11646" s="185"/>
      <c r="I11646" s="184"/>
      <c r="J11646" s="184"/>
      <c r="K11646" s="185" t="s">
        <v>410</v>
      </c>
      <c r="L11646" s="185"/>
      <c r="M11646" s="186"/>
      <c r="N11646" s="61" t="s">
        <v>410</v>
      </c>
      <c r="P11646" s="175" t="s">
        <v>49</v>
      </c>
    </row>
    <row r="11647" spans="1:16" ht="17.25">
      <c r="A11647" s="183" t="s">
        <v>23077</v>
      </c>
      <c r="B11647" s="183" t="s">
        <v>23078</v>
      </c>
      <c r="C11647" s="183" t="s">
        <v>49</v>
      </c>
      <c r="D11647" s="183" t="s">
        <v>50</v>
      </c>
      <c r="E11647" s="184"/>
      <c r="F11647" s="184"/>
      <c r="G11647" s="188"/>
      <c r="H11647" s="185"/>
      <c r="I11647" s="184"/>
      <c r="J11647" s="184"/>
      <c r="K11647" s="185" t="s">
        <v>410</v>
      </c>
      <c r="L11647" s="185"/>
      <c r="M11647" s="186"/>
      <c r="N11647" s="61" t="s">
        <v>410</v>
      </c>
      <c r="P11647" s="175" t="s">
        <v>49</v>
      </c>
    </row>
    <row r="11648" spans="1:16" ht="17.25">
      <c r="A11648" s="183" t="s">
        <v>23079</v>
      </c>
      <c r="B11648" s="183" t="s">
        <v>23080</v>
      </c>
      <c r="C11648" s="183" t="s">
        <v>49</v>
      </c>
      <c r="D11648" s="183" t="s">
        <v>50</v>
      </c>
      <c r="E11648" s="184"/>
      <c r="F11648" s="184"/>
      <c r="G11648" s="185"/>
      <c r="H11648" s="185"/>
      <c r="I11648" s="184"/>
      <c r="J11648" s="184"/>
      <c r="K11648" s="185" t="s">
        <v>410</v>
      </c>
      <c r="L11648" s="185"/>
      <c r="M11648" s="186"/>
      <c r="N11648" s="61" t="s">
        <v>410</v>
      </c>
      <c r="P11648" s="175" t="s">
        <v>49</v>
      </c>
    </row>
    <row r="11649" spans="1:16" ht="17.25">
      <c r="A11649" s="183" t="s">
        <v>23081</v>
      </c>
      <c r="B11649" s="183" t="s">
        <v>23082</v>
      </c>
      <c r="C11649" s="183" t="s">
        <v>49</v>
      </c>
      <c r="D11649" s="183" t="s">
        <v>50</v>
      </c>
      <c r="E11649" s="184">
        <v>239</v>
      </c>
      <c r="F11649" s="184">
        <v>239</v>
      </c>
      <c r="G11649" s="185"/>
      <c r="H11649" s="185"/>
      <c r="I11649" s="184">
        <v>88.04</v>
      </c>
      <c r="J11649" s="184">
        <v>327.04</v>
      </c>
      <c r="K11649" s="185">
        <v>26</v>
      </c>
      <c r="L11649" s="185"/>
      <c r="M11649" s="186"/>
      <c r="N11649" s="61" t="s">
        <v>51</v>
      </c>
      <c r="P11649" s="175" t="s">
        <v>49</v>
      </c>
    </row>
    <row r="11650" spans="1:16" ht="17.25">
      <c r="A11650" s="183" t="s">
        <v>23083</v>
      </c>
      <c r="B11650" s="183" t="s">
        <v>23084</v>
      </c>
      <c r="C11650" s="183" t="s">
        <v>49</v>
      </c>
      <c r="D11650" s="183" t="s">
        <v>50</v>
      </c>
      <c r="E11650" s="184"/>
      <c r="F11650" s="184"/>
      <c r="G11650" s="185"/>
      <c r="H11650" s="185"/>
      <c r="I11650" s="184"/>
      <c r="J11650" s="184"/>
      <c r="K11650" s="185" t="s">
        <v>410</v>
      </c>
      <c r="L11650" s="185"/>
      <c r="M11650" s="186"/>
      <c r="N11650" s="61" t="s">
        <v>410</v>
      </c>
      <c r="P11650" s="175" t="s">
        <v>49</v>
      </c>
    </row>
    <row r="11651" spans="1:16" ht="17.25">
      <c r="A11651" s="183" t="s">
        <v>23085</v>
      </c>
      <c r="B11651" s="183" t="s">
        <v>23086</v>
      </c>
      <c r="C11651" s="183" t="s">
        <v>49</v>
      </c>
      <c r="D11651" s="183" t="s">
        <v>50</v>
      </c>
      <c r="E11651" s="184">
        <v>466</v>
      </c>
      <c r="F11651" s="184">
        <v>466</v>
      </c>
      <c r="G11651" s="185"/>
      <c r="H11651" s="185"/>
      <c r="I11651" s="184">
        <v>141.02</v>
      </c>
      <c r="J11651" s="184">
        <v>607.02</v>
      </c>
      <c r="K11651" s="185">
        <v>231</v>
      </c>
      <c r="L11651" s="185"/>
      <c r="M11651" s="186"/>
      <c r="N11651" s="61" t="s">
        <v>51</v>
      </c>
      <c r="P11651" s="175" t="s">
        <v>49</v>
      </c>
    </row>
    <row r="11652" spans="1:16" ht="17.25">
      <c r="A11652" s="183" t="s">
        <v>23087</v>
      </c>
      <c r="B11652" s="183" t="s">
        <v>23088</v>
      </c>
      <c r="C11652" s="183" t="s">
        <v>49</v>
      </c>
      <c r="D11652" s="183" t="s">
        <v>50</v>
      </c>
      <c r="E11652" s="184"/>
      <c r="F11652" s="184"/>
      <c r="G11652" s="185"/>
      <c r="H11652" s="185"/>
      <c r="I11652" s="184"/>
      <c r="J11652" s="184"/>
      <c r="K11652" s="185" t="s">
        <v>410</v>
      </c>
      <c r="L11652" s="185"/>
      <c r="M11652" s="186"/>
      <c r="N11652" s="61" t="s">
        <v>410</v>
      </c>
      <c r="P11652" s="175" t="s">
        <v>49</v>
      </c>
    </row>
    <row r="11653" spans="1:16" ht="17.25">
      <c r="A11653" s="183" t="s">
        <v>23089</v>
      </c>
      <c r="B11653" s="183" t="s">
        <v>23090</v>
      </c>
      <c r="C11653" s="183" t="s">
        <v>49</v>
      </c>
      <c r="D11653" s="183" t="s">
        <v>50</v>
      </c>
      <c r="E11653" s="184">
        <v>191</v>
      </c>
      <c r="F11653" s="184">
        <v>191</v>
      </c>
      <c r="G11653" s="185"/>
      <c r="H11653" s="185"/>
      <c r="I11653" s="184">
        <v>45.24</v>
      </c>
      <c r="J11653" s="184">
        <v>236.24</v>
      </c>
      <c r="K11653" s="185">
        <v>226</v>
      </c>
      <c r="L11653" s="185"/>
      <c r="M11653" s="186"/>
      <c r="N11653" s="61" t="s">
        <v>51</v>
      </c>
      <c r="P11653" s="175" t="s">
        <v>49</v>
      </c>
    </row>
    <row r="11654" spans="1:16" ht="17.25">
      <c r="A11654" s="183" t="s">
        <v>23091</v>
      </c>
      <c r="B11654" s="183" t="s">
        <v>23092</v>
      </c>
      <c r="C11654" s="183" t="s">
        <v>49</v>
      </c>
      <c r="D11654" s="183" t="s">
        <v>50</v>
      </c>
      <c r="E11654" s="184">
        <v>180</v>
      </c>
      <c r="F11654" s="184">
        <v>180</v>
      </c>
      <c r="G11654" s="185"/>
      <c r="H11654" s="185"/>
      <c r="I11654" s="184">
        <v>75.01</v>
      </c>
      <c r="J11654" s="184">
        <v>255.01</v>
      </c>
      <c r="K11654" s="185">
        <v>27</v>
      </c>
      <c r="L11654" s="185" t="s">
        <v>76</v>
      </c>
      <c r="M11654" s="186" t="s">
        <v>2334</v>
      </c>
      <c r="N11654" s="61" t="s">
        <v>51</v>
      </c>
      <c r="P11654" s="175" t="s">
        <v>49</v>
      </c>
    </row>
    <row r="11655" spans="1:16" ht="17.25">
      <c r="A11655" s="183" t="s">
        <v>23093</v>
      </c>
      <c r="B11655" s="183" t="s">
        <v>23094</v>
      </c>
      <c r="C11655" s="183" t="s">
        <v>49</v>
      </c>
      <c r="D11655" s="183" t="s">
        <v>50</v>
      </c>
      <c r="E11655" s="184"/>
      <c r="F11655" s="184"/>
      <c r="G11655" s="185"/>
      <c r="H11655" s="185"/>
      <c r="I11655" s="184"/>
      <c r="J11655" s="184"/>
      <c r="K11655" s="185" t="s">
        <v>410</v>
      </c>
      <c r="L11655" s="185"/>
      <c r="M11655" s="186"/>
      <c r="N11655" s="61" t="s">
        <v>410</v>
      </c>
      <c r="P11655" s="175" t="s">
        <v>49</v>
      </c>
    </row>
    <row r="11656" spans="1:16" ht="17.25">
      <c r="A11656" s="183" t="s">
        <v>23095</v>
      </c>
      <c r="B11656" s="183" t="s">
        <v>23096</v>
      </c>
      <c r="C11656" s="183" t="s">
        <v>49</v>
      </c>
      <c r="D11656" s="183" t="s">
        <v>50</v>
      </c>
      <c r="E11656" s="184"/>
      <c r="F11656" s="184"/>
      <c r="G11656" s="188"/>
      <c r="H11656" s="185"/>
      <c r="I11656" s="184"/>
      <c r="J11656" s="184"/>
      <c r="K11656" s="185" t="s">
        <v>410</v>
      </c>
      <c r="L11656" s="185"/>
      <c r="M11656" s="186"/>
      <c r="N11656" s="61" t="s">
        <v>410</v>
      </c>
      <c r="P11656" s="175" t="s">
        <v>49</v>
      </c>
    </row>
    <row r="11657" spans="1:16" ht="17.25">
      <c r="A11657" s="183" t="s">
        <v>23097</v>
      </c>
      <c r="B11657" s="183" t="s">
        <v>23098</v>
      </c>
      <c r="C11657" s="183" t="s">
        <v>49</v>
      </c>
      <c r="D11657" s="183" t="s">
        <v>50</v>
      </c>
      <c r="E11657" s="184"/>
      <c r="F11657" s="184"/>
      <c r="G11657" s="185"/>
      <c r="H11657" s="185"/>
      <c r="I11657" s="184"/>
      <c r="J11657" s="184"/>
      <c r="K11657" s="185" t="s">
        <v>410</v>
      </c>
      <c r="L11657" s="185"/>
      <c r="M11657" s="186"/>
      <c r="N11657" s="61" t="s">
        <v>410</v>
      </c>
      <c r="P11657" s="175" t="s">
        <v>49</v>
      </c>
    </row>
    <row r="11658" spans="1:16" ht="17.25">
      <c r="A11658" s="183" t="s">
        <v>23099</v>
      </c>
      <c r="B11658" s="183" t="s">
        <v>23100</v>
      </c>
      <c r="C11658" s="183" t="s">
        <v>49</v>
      </c>
      <c r="D11658" s="183" t="s">
        <v>50</v>
      </c>
      <c r="E11658" s="184">
        <v>198</v>
      </c>
      <c r="F11658" s="184">
        <v>198</v>
      </c>
      <c r="G11658" s="188"/>
      <c r="H11658" s="185"/>
      <c r="I11658" s="184">
        <v>55.35</v>
      </c>
      <c r="J11658" s="184">
        <v>253.35</v>
      </c>
      <c r="K11658" s="185">
        <v>0</v>
      </c>
      <c r="L11658" s="185" t="s">
        <v>57</v>
      </c>
      <c r="M11658" s="186" t="s">
        <v>722</v>
      </c>
      <c r="N11658" s="61" t="s">
        <v>51</v>
      </c>
      <c r="P11658" s="175" t="s">
        <v>49</v>
      </c>
    </row>
    <row r="11659" spans="1:16" ht="17.25">
      <c r="A11659" s="183" t="s">
        <v>23101</v>
      </c>
      <c r="B11659" s="183" t="s">
        <v>23102</v>
      </c>
      <c r="C11659" s="183" t="s">
        <v>49</v>
      </c>
      <c r="D11659" s="183" t="s">
        <v>50</v>
      </c>
      <c r="E11659" s="184">
        <v>203</v>
      </c>
      <c r="F11659" s="184">
        <v>203</v>
      </c>
      <c r="G11659" s="185"/>
      <c r="H11659" s="185"/>
      <c r="I11659" s="184">
        <v>52.97</v>
      </c>
      <c r="J11659" s="184">
        <v>255.97</v>
      </c>
      <c r="K11659" s="183">
        <v>110</v>
      </c>
      <c r="L11659" s="183" t="s">
        <v>76</v>
      </c>
      <c r="M11659" s="186" t="s">
        <v>1514</v>
      </c>
      <c r="N11659" s="61" t="s">
        <v>51</v>
      </c>
      <c r="P11659" s="175" t="s">
        <v>49</v>
      </c>
    </row>
    <row r="11660" spans="1:16" ht="17.25">
      <c r="A11660" s="183" t="s">
        <v>23103</v>
      </c>
      <c r="B11660" s="183" t="s">
        <v>23104</v>
      </c>
      <c r="C11660" s="183" t="s">
        <v>49</v>
      </c>
      <c r="D11660" s="183" t="s">
        <v>50</v>
      </c>
      <c r="E11660" s="184"/>
      <c r="F11660" s="184"/>
      <c r="G11660" s="188"/>
      <c r="H11660" s="185"/>
      <c r="I11660" s="184"/>
      <c r="J11660" s="184"/>
      <c r="K11660" s="183" t="s">
        <v>410</v>
      </c>
      <c r="L11660" s="183"/>
      <c r="M11660" s="186"/>
      <c r="N11660" s="61" t="s">
        <v>410</v>
      </c>
      <c r="P11660" s="175" t="s">
        <v>49</v>
      </c>
    </row>
    <row r="11661" spans="1:16" ht="17.25">
      <c r="A11661" s="183" t="s">
        <v>23105</v>
      </c>
      <c r="B11661" s="183" t="s">
        <v>23106</v>
      </c>
      <c r="C11661" s="183" t="s">
        <v>49</v>
      </c>
      <c r="D11661" s="183" t="s">
        <v>50</v>
      </c>
      <c r="E11661" s="184"/>
      <c r="F11661" s="184"/>
      <c r="G11661" s="185"/>
      <c r="H11661" s="185"/>
      <c r="I11661" s="184"/>
      <c r="J11661" s="184"/>
      <c r="K11661" s="185" t="s">
        <v>410</v>
      </c>
      <c r="L11661" s="185"/>
      <c r="M11661" s="186"/>
      <c r="N11661" s="61" t="s">
        <v>410</v>
      </c>
      <c r="P11661" s="175" t="s">
        <v>49</v>
      </c>
    </row>
    <row r="11662" spans="1:16" ht="17.25">
      <c r="A11662" s="183" t="s">
        <v>23107</v>
      </c>
      <c r="B11662" s="183" t="s">
        <v>23108</v>
      </c>
      <c r="C11662" s="183" t="s">
        <v>49</v>
      </c>
      <c r="D11662" s="183" t="s">
        <v>50</v>
      </c>
      <c r="E11662" s="184"/>
      <c r="F11662" s="184"/>
      <c r="G11662" s="185"/>
      <c r="H11662" s="185"/>
      <c r="I11662" s="184"/>
      <c r="J11662" s="184"/>
      <c r="K11662" s="185" t="s">
        <v>410</v>
      </c>
      <c r="L11662" s="185"/>
      <c r="M11662" s="186"/>
      <c r="N11662" s="61" t="s">
        <v>410</v>
      </c>
      <c r="P11662" s="175" t="s">
        <v>49</v>
      </c>
    </row>
    <row r="11663" spans="1:16" ht="17.25">
      <c r="A11663" s="183" t="s">
        <v>23109</v>
      </c>
      <c r="B11663" s="183" t="s">
        <v>23110</v>
      </c>
      <c r="C11663" s="183" t="s">
        <v>49</v>
      </c>
      <c r="D11663" s="183" t="s">
        <v>50</v>
      </c>
      <c r="E11663" s="184"/>
      <c r="F11663" s="184"/>
      <c r="G11663" s="185"/>
      <c r="H11663" s="185"/>
      <c r="I11663" s="184"/>
      <c r="J11663" s="184"/>
      <c r="K11663" s="185" t="s">
        <v>410</v>
      </c>
      <c r="L11663" s="185"/>
      <c r="M11663" s="186"/>
      <c r="N11663" s="61" t="s">
        <v>410</v>
      </c>
      <c r="P11663" s="175" t="s">
        <v>49</v>
      </c>
    </row>
    <row r="11664" spans="1:16" ht="17.25">
      <c r="A11664" s="183" t="s">
        <v>23111</v>
      </c>
      <c r="B11664" s="183" t="s">
        <v>23112</v>
      </c>
      <c r="C11664" s="183" t="s">
        <v>49</v>
      </c>
      <c r="D11664" s="183" t="s">
        <v>50</v>
      </c>
      <c r="E11664" s="184"/>
      <c r="F11664" s="184"/>
      <c r="G11664" s="188"/>
      <c r="H11664" s="185"/>
      <c r="I11664" s="184"/>
      <c r="J11664" s="184"/>
      <c r="K11664" s="185" t="s">
        <v>410</v>
      </c>
      <c r="L11664" s="185"/>
      <c r="M11664" s="186"/>
      <c r="N11664" s="61" t="s">
        <v>410</v>
      </c>
      <c r="P11664" s="175" t="s">
        <v>49</v>
      </c>
    </row>
    <row r="11665" spans="1:16" ht="17.25">
      <c r="A11665" s="183" t="s">
        <v>23113</v>
      </c>
      <c r="B11665" s="183" t="s">
        <v>23114</v>
      </c>
      <c r="C11665" s="183" t="s">
        <v>49</v>
      </c>
      <c r="D11665" s="183" t="s">
        <v>50</v>
      </c>
      <c r="E11665" s="184"/>
      <c r="F11665" s="184"/>
      <c r="G11665" s="185"/>
      <c r="H11665" s="185"/>
      <c r="I11665" s="184"/>
      <c r="J11665" s="184"/>
      <c r="K11665" s="185" t="s">
        <v>410</v>
      </c>
      <c r="L11665" s="185"/>
      <c r="M11665" s="186"/>
      <c r="N11665" s="61" t="s">
        <v>410</v>
      </c>
      <c r="P11665" s="175" t="s">
        <v>49</v>
      </c>
    </row>
    <row r="11666" spans="1:16" ht="17.25">
      <c r="A11666" s="183" t="s">
        <v>23115</v>
      </c>
      <c r="B11666" s="183" t="s">
        <v>23116</v>
      </c>
      <c r="C11666" s="183" t="s">
        <v>49</v>
      </c>
      <c r="D11666" s="183" t="s">
        <v>50</v>
      </c>
      <c r="E11666" s="184"/>
      <c r="F11666" s="184"/>
      <c r="G11666" s="185"/>
      <c r="H11666" s="185"/>
      <c r="I11666" s="184"/>
      <c r="J11666" s="184"/>
      <c r="K11666" s="185" t="s">
        <v>410</v>
      </c>
      <c r="L11666" s="185"/>
      <c r="M11666" s="186"/>
      <c r="N11666" s="61" t="s">
        <v>410</v>
      </c>
      <c r="P11666" s="175" t="s">
        <v>49</v>
      </c>
    </row>
    <row r="11667" spans="1:16" ht="17.25">
      <c r="A11667" s="183" t="s">
        <v>23117</v>
      </c>
      <c r="B11667" s="183" t="s">
        <v>23118</v>
      </c>
      <c r="C11667" s="183" t="s">
        <v>49</v>
      </c>
      <c r="D11667" s="183" t="s">
        <v>50</v>
      </c>
      <c r="E11667" s="184"/>
      <c r="F11667" s="184"/>
      <c r="G11667" s="188"/>
      <c r="H11667" s="185"/>
      <c r="I11667" s="184"/>
      <c r="J11667" s="184"/>
      <c r="K11667" s="185" t="s">
        <v>410</v>
      </c>
      <c r="L11667" s="185"/>
      <c r="M11667" s="186"/>
      <c r="N11667" s="61" t="s">
        <v>410</v>
      </c>
      <c r="P11667" s="175" t="s">
        <v>49</v>
      </c>
    </row>
    <row r="11668" spans="1:16" ht="17.25">
      <c r="A11668" s="183" t="s">
        <v>23119</v>
      </c>
      <c r="B11668" s="183" t="s">
        <v>23120</v>
      </c>
      <c r="C11668" s="183" t="s">
        <v>49</v>
      </c>
      <c r="D11668" s="183" t="s">
        <v>50</v>
      </c>
      <c r="E11668" s="184"/>
      <c r="F11668" s="184"/>
      <c r="G11668" s="185"/>
      <c r="H11668" s="185"/>
      <c r="I11668" s="184"/>
      <c r="J11668" s="184"/>
      <c r="K11668" s="185" t="s">
        <v>410</v>
      </c>
      <c r="L11668" s="185"/>
      <c r="M11668" s="186"/>
      <c r="N11668" s="61" t="s">
        <v>410</v>
      </c>
      <c r="P11668" s="175" t="s">
        <v>49</v>
      </c>
    </row>
    <row r="11669" spans="1:16" ht="17.25">
      <c r="A11669" s="183" t="s">
        <v>23121</v>
      </c>
      <c r="B11669" s="183" t="s">
        <v>23122</v>
      </c>
      <c r="C11669" s="183" t="s">
        <v>49</v>
      </c>
      <c r="D11669" s="183" t="s">
        <v>50</v>
      </c>
      <c r="E11669" s="184"/>
      <c r="F11669" s="184"/>
      <c r="G11669" s="185"/>
      <c r="H11669" s="185"/>
      <c r="I11669" s="184"/>
      <c r="J11669" s="184"/>
      <c r="K11669" s="185" t="s">
        <v>410</v>
      </c>
      <c r="L11669" s="185"/>
      <c r="M11669" s="186"/>
      <c r="N11669" s="61" t="s">
        <v>410</v>
      </c>
      <c r="P11669" s="175" t="s">
        <v>49</v>
      </c>
    </row>
    <row r="11670" spans="1:16" ht="17.25">
      <c r="A11670" s="183" t="s">
        <v>23123</v>
      </c>
      <c r="B11670" s="183" t="s">
        <v>23124</v>
      </c>
      <c r="C11670" s="183" t="s">
        <v>49</v>
      </c>
      <c r="D11670" s="183" t="s">
        <v>50</v>
      </c>
      <c r="E11670" s="184"/>
      <c r="F11670" s="184"/>
      <c r="G11670" s="185"/>
      <c r="H11670" s="185"/>
      <c r="I11670" s="184"/>
      <c r="J11670" s="184"/>
      <c r="K11670" s="185" t="s">
        <v>410</v>
      </c>
      <c r="L11670" s="185"/>
      <c r="M11670" s="186"/>
      <c r="N11670" s="61" t="s">
        <v>410</v>
      </c>
      <c r="P11670" s="175" t="s">
        <v>49</v>
      </c>
    </row>
    <row r="11671" spans="1:16" ht="17.25">
      <c r="A11671" s="183" t="s">
        <v>23125</v>
      </c>
      <c r="B11671" s="183" t="s">
        <v>23126</v>
      </c>
      <c r="C11671" s="183" t="s">
        <v>49</v>
      </c>
      <c r="D11671" s="183" t="s">
        <v>50</v>
      </c>
      <c r="E11671" s="184"/>
      <c r="F11671" s="184"/>
      <c r="G11671" s="185"/>
      <c r="H11671" s="185"/>
      <c r="I11671" s="184"/>
      <c r="J11671" s="184"/>
      <c r="K11671" s="185" t="s">
        <v>410</v>
      </c>
      <c r="L11671" s="185"/>
      <c r="M11671" s="186"/>
      <c r="N11671" s="61" t="s">
        <v>410</v>
      </c>
      <c r="P11671" s="175" t="s">
        <v>49</v>
      </c>
    </row>
    <row r="11672" spans="1:16" ht="17.25">
      <c r="A11672" s="183" t="s">
        <v>23127</v>
      </c>
      <c r="B11672" s="183" t="s">
        <v>23128</v>
      </c>
      <c r="C11672" s="183" t="s">
        <v>49</v>
      </c>
      <c r="D11672" s="183" t="s">
        <v>50</v>
      </c>
      <c r="E11672" s="184"/>
      <c r="F11672" s="184"/>
      <c r="G11672" s="185"/>
      <c r="H11672" s="185"/>
      <c r="I11672" s="184"/>
      <c r="J11672" s="184"/>
      <c r="K11672" s="185" t="s">
        <v>410</v>
      </c>
      <c r="L11672" s="185"/>
      <c r="M11672" s="186"/>
      <c r="N11672" s="61" t="s">
        <v>410</v>
      </c>
      <c r="P11672" s="175" t="s">
        <v>49</v>
      </c>
    </row>
    <row r="11673" spans="1:16" ht="17.25">
      <c r="A11673" s="183" t="s">
        <v>23129</v>
      </c>
      <c r="B11673" s="183" t="s">
        <v>23130</v>
      </c>
      <c r="C11673" s="183" t="s">
        <v>5620</v>
      </c>
      <c r="D11673" s="183" t="s">
        <v>5621</v>
      </c>
      <c r="E11673" s="184"/>
      <c r="F11673" s="184"/>
      <c r="G11673" s="185"/>
      <c r="H11673" s="185"/>
      <c r="I11673" s="184"/>
      <c r="J11673" s="184"/>
      <c r="K11673" s="185" t="s">
        <v>410</v>
      </c>
      <c r="L11673" s="185"/>
      <c r="M11673" s="186"/>
      <c r="N11673" s="61" t="s">
        <v>410</v>
      </c>
      <c r="P11673" s="175" t="s">
        <v>5620</v>
      </c>
    </row>
    <row r="11674" spans="1:16" ht="17.25">
      <c r="A11674" s="183" t="s">
        <v>23131</v>
      </c>
      <c r="B11674" s="183" t="s">
        <v>23132</v>
      </c>
      <c r="C11674" s="183" t="s">
        <v>5620</v>
      </c>
      <c r="D11674" s="183" t="s">
        <v>5621</v>
      </c>
      <c r="E11674" s="184"/>
      <c r="F11674" s="184"/>
      <c r="G11674" s="185"/>
      <c r="H11674" s="185"/>
      <c r="I11674" s="184"/>
      <c r="J11674" s="184"/>
      <c r="K11674" s="185" t="s">
        <v>410</v>
      </c>
      <c r="L11674" s="185"/>
      <c r="M11674" s="186"/>
      <c r="N11674" s="61" t="s">
        <v>410</v>
      </c>
      <c r="P11674" s="175" t="s">
        <v>5620</v>
      </c>
    </row>
    <row r="11675" spans="1:16" ht="17.25">
      <c r="A11675" s="183" t="s">
        <v>23133</v>
      </c>
      <c r="B11675" s="183" t="s">
        <v>23134</v>
      </c>
      <c r="C11675" s="183" t="s">
        <v>5620</v>
      </c>
      <c r="D11675" s="183" t="s">
        <v>5621</v>
      </c>
      <c r="E11675" s="184"/>
      <c r="F11675" s="184"/>
      <c r="G11675" s="185"/>
      <c r="H11675" s="185"/>
      <c r="I11675" s="184"/>
      <c r="J11675" s="184"/>
      <c r="K11675" s="185" t="s">
        <v>410</v>
      </c>
      <c r="L11675" s="185"/>
      <c r="M11675" s="186"/>
      <c r="N11675" s="61" t="s">
        <v>410</v>
      </c>
      <c r="P11675" s="175" t="s">
        <v>5620</v>
      </c>
    </row>
    <row r="11676" spans="1:16" ht="17.25">
      <c r="A11676" s="183" t="s">
        <v>23135</v>
      </c>
      <c r="B11676" s="183" t="s">
        <v>23136</v>
      </c>
      <c r="C11676" s="183" t="s">
        <v>5620</v>
      </c>
      <c r="D11676" s="183" t="s">
        <v>5621</v>
      </c>
      <c r="E11676" s="184"/>
      <c r="F11676" s="184"/>
      <c r="G11676" s="185"/>
      <c r="H11676" s="185"/>
      <c r="I11676" s="184"/>
      <c r="J11676" s="184"/>
      <c r="K11676" s="185" t="s">
        <v>410</v>
      </c>
      <c r="L11676" s="185"/>
      <c r="M11676" s="186"/>
      <c r="N11676" s="61" t="s">
        <v>410</v>
      </c>
      <c r="P11676" s="175" t="s">
        <v>5620</v>
      </c>
    </row>
    <row r="11677" spans="1:16" ht="17.25">
      <c r="A11677" s="183" t="s">
        <v>23137</v>
      </c>
      <c r="B11677" s="183" t="s">
        <v>23138</v>
      </c>
      <c r="C11677" s="183" t="s">
        <v>5620</v>
      </c>
      <c r="D11677" s="183" t="s">
        <v>5621</v>
      </c>
      <c r="E11677" s="184"/>
      <c r="F11677" s="184"/>
      <c r="G11677" s="185"/>
      <c r="H11677" s="185"/>
      <c r="I11677" s="184"/>
      <c r="J11677" s="184"/>
      <c r="K11677" s="185" t="s">
        <v>410</v>
      </c>
      <c r="L11677" s="185"/>
      <c r="M11677" s="186"/>
      <c r="N11677" s="61" t="s">
        <v>410</v>
      </c>
      <c r="P11677" s="175" t="s">
        <v>5620</v>
      </c>
    </row>
    <row r="11678" spans="1:16" ht="17.25">
      <c r="A11678" s="183" t="s">
        <v>23139</v>
      </c>
      <c r="B11678" s="183" t="s">
        <v>23140</v>
      </c>
      <c r="C11678" s="183" t="s">
        <v>5620</v>
      </c>
      <c r="D11678" s="183" t="s">
        <v>5621</v>
      </c>
      <c r="E11678" s="184"/>
      <c r="F11678" s="184"/>
      <c r="G11678" s="185"/>
      <c r="H11678" s="185"/>
      <c r="I11678" s="184"/>
      <c r="J11678" s="184"/>
      <c r="K11678" s="185" t="s">
        <v>410</v>
      </c>
      <c r="L11678" s="185"/>
      <c r="M11678" s="186"/>
      <c r="N11678" s="61" t="s">
        <v>410</v>
      </c>
      <c r="P11678" s="175" t="s">
        <v>5620</v>
      </c>
    </row>
    <row r="11679" spans="1:16" ht="17.25">
      <c r="A11679" s="183" t="s">
        <v>23141</v>
      </c>
      <c r="B11679" s="183" t="s">
        <v>23142</v>
      </c>
      <c r="C11679" s="183" t="s">
        <v>5620</v>
      </c>
      <c r="D11679" s="183" t="s">
        <v>5621</v>
      </c>
      <c r="E11679" s="184"/>
      <c r="F11679" s="184"/>
      <c r="G11679" s="185"/>
      <c r="H11679" s="185"/>
      <c r="I11679" s="184"/>
      <c r="J11679" s="184"/>
      <c r="K11679" s="185" t="s">
        <v>410</v>
      </c>
      <c r="L11679" s="185"/>
      <c r="M11679" s="186"/>
      <c r="N11679" s="61" t="s">
        <v>410</v>
      </c>
      <c r="P11679" s="175" t="s">
        <v>5620</v>
      </c>
    </row>
    <row r="11680" spans="1:16" ht="17.25">
      <c r="A11680" s="183" t="s">
        <v>23143</v>
      </c>
      <c r="B11680" s="183" t="s">
        <v>23144</v>
      </c>
      <c r="C11680" s="183" t="s">
        <v>5620</v>
      </c>
      <c r="D11680" s="183" t="s">
        <v>5621</v>
      </c>
      <c r="E11680" s="184"/>
      <c r="F11680" s="184"/>
      <c r="G11680" s="185"/>
      <c r="H11680" s="185"/>
      <c r="I11680" s="184"/>
      <c r="J11680" s="184"/>
      <c r="K11680" s="185" t="s">
        <v>410</v>
      </c>
      <c r="L11680" s="185"/>
      <c r="M11680" s="186"/>
      <c r="N11680" s="61" t="s">
        <v>410</v>
      </c>
      <c r="P11680" s="175" t="s">
        <v>5620</v>
      </c>
    </row>
    <row r="11681" spans="1:16" ht="17.25">
      <c r="A11681" s="183" t="s">
        <v>23145</v>
      </c>
      <c r="B11681" s="183" t="s">
        <v>23146</v>
      </c>
      <c r="C11681" s="183" t="s">
        <v>5620</v>
      </c>
      <c r="D11681" s="183" t="s">
        <v>5621</v>
      </c>
      <c r="E11681" s="184"/>
      <c r="F11681" s="184"/>
      <c r="G11681" s="185"/>
      <c r="H11681" s="185"/>
      <c r="I11681" s="184"/>
      <c r="J11681" s="184"/>
      <c r="K11681" s="185" t="s">
        <v>410</v>
      </c>
      <c r="L11681" s="185"/>
      <c r="M11681" s="186"/>
      <c r="N11681" s="61" t="s">
        <v>410</v>
      </c>
      <c r="P11681" s="175" t="s">
        <v>5620</v>
      </c>
    </row>
    <row r="11682" spans="1:16" ht="17.25">
      <c r="A11682" s="183" t="s">
        <v>23147</v>
      </c>
      <c r="B11682" s="183" t="s">
        <v>23148</v>
      </c>
      <c r="C11682" s="183" t="s">
        <v>5620</v>
      </c>
      <c r="D11682" s="183" t="s">
        <v>5621</v>
      </c>
      <c r="E11682" s="184"/>
      <c r="F11682" s="184"/>
      <c r="G11682" s="185"/>
      <c r="H11682" s="185"/>
      <c r="I11682" s="184"/>
      <c r="J11682" s="184"/>
      <c r="K11682" s="185" t="s">
        <v>410</v>
      </c>
      <c r="L11682" s="185"/>
      <c r="M11682" s="186"/>
      <c r="N11682" s="61" t="s">
        <v>410</v>
      </c>
      <c r="P11682" s="175" t="s">
        <v>5620</v>
      </c>
    </row>
    <row r="11683" spans="1:16" ht="17.25">
      <c r="A11683" s="183" t="s">
        <v>23149</v>
      </c>
      <c r="B11683" s="183" t="s">
        <v>23150</v>
      </c>
      <c r="C11683" s="183" t="s">
        <v>5620</v>
      </c>
      <c r="D11683" s="183" t="s">
        <v>5621</v>
      </c>
      <c r="E11683" s="184"/>
      <c r="F11683" s="184"/>
      <c r="G11683" s="185"/>
      <c r="H11683" s="185"/>
      <c r="I11683" s="184"/>
      <c r="J11683" s="184"/>
      <c r="K11683" s="185" t="s">
        <v>410</v>
      </c>
      <c r="L11683" s="185"/>
      <c r="M11683" s="186"/>
      <c r="N11683" s="61" t="s">
        <v>410</v>
      </c>
      <c r="P11683" s="175" t="s">
        <v>5620</v>
      </c>
    </row>
    <row r="11684" spans="1:16" ht="17.25">
      <c r="A11684" s="183" t="s">
        <v>23151</v>
      </c>
      <c r="B11684" s="183" t="s">
        <v>23152</v>
      </c>
      <c r="C11684" s="183" t="s">
        <v>5620</v>
      </c>
      <c r="D11684" s="183" t="s">
        <v>5621</v>
      </c>
      <c r="E11684" s="184"/>
      <c r="F11684" s="184"/>
      <c r="G11684" s="185"/>
      <c r="H11684" s="185"/>
      <c r="I11684" s="184"/>
      <c r="J11684" s="184"/>
      <c r="K11684" s="185" t="s">
        <v>410</v>
      </c>
      <c r="L11684" s="185"/>
      <c r="M11684" s="186"/>
      <c r="N11684" s="61" t="s">
        <v>410</v>
      </c>
      <c r="P11684" s="175" t="s">
        <v>5620</v>
      </c>
    </row>
    <row r="11685" spans="1:16" ht="17.25">
      <c r="A11685" s="183" t="s">
        <v>23153</v>
      </c>
      <c r="B11685" s="183" t="s">
        <v>23154</v>
      </c>
      <c r="C11685" s="183" t="s">
        <v>5620</v>
      </c>
      <c r="D11685" s="183" t="s">
        <v>5621</v>
      </c>
      <c r="E11685" s="184"/>
      <c r="F11685" s="184"/>
      <c r="G11685" s="185"/>
      <c r="H11685" s="185"/>
      <c r="I11685" s="184"/>
      <c r="J11685" s="184"/>
      <c r="K11685" s="185" t="s">
        <v>410</v>
      </c>
      <c r="L11685" s="185"/>
      <c r="M11685" s="186"/>
      <c r="N11685" s="61" t="s">
        <v>410</v>
      </c>
      <c r="P11685" s="175" t="s">
        <v>5620</v>
      </c>
    </row>
    <row r="11686" spans="1:16" ht="17.25">
      <c r="A11686" s="183" t="s">
        <v>23155</v>
      </c>
      <c r="B11686" s="183" t="s">
        <v>23156</v>
      </c>
      <c r="C11686" s="183" t="s">
        <v>5620</v>
      </c>
      <c r="D11686" s="183" t="s">
        <v>5621</v>
      </c>
      <c r="E11686" s="184"/>
      <c r="F11686" s="184"/>
      <c r="G11686" s="185"/>
      <c r="H11686" s="185"/>
      <c r="I11686" s="184"/>
      <c r="J11686" s="184"/>
      <c r="K11686" s="185" t="s">
        <v>410</v>
      </c>
      <c r="L11686" s="185"/>
      <c r="M11686" s="186"/>
      <c r="N11686" s="61" t="s">
        <v>410</v>
      </c>
      <c r="P11686" s="175" t="s">
        <v>5620</v>
      </c>
    </row>
    <row r="11687" spans="1:16" ht="17.25">
      <c r="A11687" s="183" t="s">
        <v>23157</v>
      </c>
      <c r="B11687" s="183" t="s">
        <v>23158</v>
      </c>
      <c r="C11687" s="183" t="s">
        <v>5620</v>
      </c>
      <c r="D11687" s="183" t="s">
        <v>5621</v>
      </c>
      <c r="E11687" s="184"/>
      <c r="F11687" s="184"/>
      <c r="G11687" s="185"/>
      <c r="H11687" s="185"/>
      <c r="I11687" s="184"/>
      <c r="J11687" s="184"/>
      <c r="K11687" s="183" t="s">
        <v>410</v>
      </c>
      <c r="L11687" s="183"/>
      <c r="M11687" s="186"/>
      <c r="N11687" s="61" t="s">
        <v>410</v>
      </c>
      <c r="P11687" s="175" t="s">
        <v>5620</v>
      </c>
    </row>
    <row r="11688" spans="1:16" ht="17.25">
      <c r="A11688" s="183" t="s">
        <v>23159</v>
      </c>
      <c r="B11688" s="183" t="s">
        <v>23160</v>
      </c>
      <c r="C11688" s="183" t="s">
        <v>5620</v>
      </c>
      <c r="D11688" s="183" t="s">
        <v>5621</v>
      </c>
      <c r="E11688" s="184"/>
      <c r="F11688" s="184"/>
      <c r="G11688" s="185"/>
      <c r="H11688" s="185"/>
      <c r="I11688" s="184"/>
      <c r="J11688" s="184"/>
      <c r="K11688" s="183" t="s">
        <v>410</v>
      </c>
      <c r="L11688" s="183"/>
      <c r="M11688" s="186"/>
      <c r="N11688" s="61" t="s">
        <v>410</v>
      </c>
      <c r="P11688" s="175" t="s">
        <v>5620</v>
      </c>
    </row>
    <row r="11689" spans="1:16" ht="17.25">
      <c r="A11689" s="183" t="s">
        <v>23161</v>
      </c>
      <c r="B11689" s="183" t="s">
        <v>23162</v>
      </c>
      <c r="C11689" s="183" t="s">
        <v>5620</v>
      </c>
      <c r="D11689" s="183" t="s">
        <v>5621</v>
      </c>
      <c r="E11689" s="184"/>
      <c r="F11689" s="184"/>
      <c r="G11689" s="185"/>
      <c r="H11689" s="185"/>
      <c r="I11689" s="184"/>
      <c r="J11689" s="184"/>
      <c r="K11689" s="183" t="s">
        <v>410</v>
      </c>
      <c r="L11689" s="183"/>
      <c r="M11689" s="186"/>
      <c r="N11689" s="61" t="s">
        <v>410</v>
      </c>
      <c r="P11689" s="175" t="s">
        <v>5620</v>
      </c>
    </row>
    <row r="11690" spans="1:16" ht="17.25">
      <c r="A11690" s="183" t="s">
        <v>23163</v>
      </c>
      <c r="B11690" s="183" t="s">
        <v>23164</v>
      </c>
      <c r="C11690" s="183" t="s">
        <v>5620</v>
      </c>
      <c r="D11690" s="183" t="s">
        <v>5621</v>
      </c>
      <c r="E11690" s="184"/>
      <c r="F11690" s="184"/>
      <c r="G11690" s="185"/>
      <c r="H11690" s="185"/>
      <c r="I11690" s="184"/>
      <c r="J11690" s="184"/>
      <c r="K11690" s="185" t="s">
        <v>410</v>
      </c>
      <c r="L11690" s="185"/>
      <c r="M11690" s="186"/>
      <c r="N11690" s="61" t="s">
        <v>410</v>
      </c>
      <c r="P11690" s="175" t="s">
        <v>5620</v>
      </c>
    </row>
    <row r="11691" spans="1:16" ht="17.25">
      <c r="A11691" s="183" t="s">
        <v>23165</v>
      </c>
      <c r="B11691" s="183" t="s">
        <v>23166</v>
      </c>
      <c r="C11691" s="183" t="s">
        <v>5620</v>
      </c>
      <c r="D11691" s="183" t="s">
        <v>5621</v>
      </c>
      <c r="E11691" s="184"/>
      <c r="F11691" s="184"/>
      <c r="G11691" s="185"/>
      <c r="H11691" s="185"/>
      <c r="I11691" s="184"/>
      <c r="J11691" s="184"/>
      <c r="K11691" s="185" t="s">
        <v>410</v>
      </c>
      <c r="L11691" s="185"/>
      <c r="M11691" s="186"/>
      <c r="N11691" s="61" t="s">
        <v>410</v>
      </c>
      <c r="P11691" s="175" t="s">
        <v>5620</v>
      </c>
    </row>
    <row r="11692" spans="1:16" ht="17.25">
      <c r="A11692" s="183" t="s">
        <v>23167</v>
      </c>
      <c r="B11692" s="183" t="s">
        <v>23168</v>
      </c>
      <c r="C11692" s="183" t="s">
        <v>5620</v>
      </c>
      <c r="D11692" s="183" t="s">
        <v>5621</v>
      </c>
      <c r="E11692" s="184"/>
      <c r="F11692" s="184"/>
      <c r="G11692" s="185"/>
      <c r="H11692" s="185"/>
      <c r="I11692" s="184"/>
      <c r="J11692" s="184"/>
      <c r="K11692" s="185" t="s">
        <v>410</v>
      </c>
      <c r="L11692" s="185"/>
      <c r="M11692" s="186"/>
      <c r="N11692" s="61" t="s">
        <v>410</v>
      </c>
      <c r="P11692" s="175" t="s">
        <v>5620</v>
      </c>
    </row>
    <row r="11693" spans="1:16" ht="17.25">
      <c r="A11693" s="183" t="s">
        <v>23169</v>
      </c>
      <c r="B11693" s="183" t="s">
        <v>23170</v>
      </c>
      <c r="C11693" s="183" t="s">
        <v>5620</v>
      </c>
      <c r="D11693" s="183" t="s">
        <v>5621</v>
      </c>
      <c r="E11693" s="184"/>
      <c r="F11693" s="184"/>
      <c r="G11693" s="185"/>
      <c r="H11693" s="185"/>
      <c r="I11693" s="184"/>
      <c r="J11693" s="184"/>
      <c r="K11693" s="185" t="s">
        <v>410</v>
      </c>
      <c r="L11693" s="185"/>
      <c r="M11693" s="186"/>
      <c r="N11693" s="61" t="s">
        <v>410</v>
      </c>
      <c r="P11693" s="175" t="s">
        <v>5620</v>
      </c>
    </row>
    <row r="11694" spans="1:16" ht="17.25">
      <c r="A11694" s="183" t="s">
        <v>23171</v>
      </c>
      <c r="B11694" s="183" t="s">
        <v>23172</v>
      </c>
      <c r="C11694" s="183" t="s">
        <v>5620</v>
      </c>
      <c r="D11694" s="183" t="s">
        <v>5621</v>
      </c>
      <c r="E11694" s="184"/>
      <c r="F11694" s="184"/>
      <c r="G11694" s="185"/>
      <c r="H11694" s="185"/>
      <c r="I11694" s="184"/>
      <c r="J11694" s="184"/>
      <c r="K11694" s="185" t="s">
        <v>410</v>
      </c>
      <c r="L11694" s="185"/>
      <c r="M11694" s="186"/>
      <c r="N11694" s="61" t="s">
        <v>410</v>
      </c>
      <c r="P11694" s="175" t="s">
        <v>5620</v>
      </c>
    </row>
    <row r="11695" spans="1:16" ht="17.25">
      <c r="A11695" s="183" t="s">
        <v>23173</v>
      </c>
      <c r="B11695" s="183" t="s">
        <v>23174</v>
      </c>
      <c r="C11695" s="183" t="s">
        <v>5620</v>
      </c>
      <c r="D11695" s="183" t="s">
        <v>5621</v>
      </c>
      <c r="E11695" s="184"/>
      <c r="F11695" s="184"/>
      <c r="G11695" s="185"/>
      <c r="H11695" s="185"/>
      <c r="I11695" s="184"/>
      <c r="J11695" s="184"/>
      <c r="K11695" s="185" t="s">
        <v>410</v>
      </c>
      <c r="L11695" s="185"/>
      <c r="M11695" s="186"/>
      <c r="N11695" s="61" t="s">
        <v>410</v>
      </c>
      <c r="P11695" s="175" t="s">
        <v>5620</v>
      </c>
    </row>
    <row r="11696" spans="1:16" ht="17.25">
      <c r="A11696" s="183" t="s">
        <v>23175</v>
      </c>
      <c r="B11696" s="183" t="s">
        <v>23176</v>
      </c>
      <c r="C11696" s="183" t="s">
        <v>5620</v>
      </c>
      <c r="D11696" s="183" t="s">
        <v>5621</v>
      </c>
      <c r="E11696" s="184"/>
      <c r="F11696" s="184"/>
      <c r="G11696" s="185"/>
      <c r="H11696" s="185"/>
      <c r="I11696" s="184"/>
      <c r="J11696" s="184"/>
      <c r="K11696" s="185" t="s">
        <v>410</v>
      </c>
      <c r="L11696" s="185"/>
      <c r="M11696" s="186"/>
      <c r="N11696" s="61" t="s">
        <v>410</v>
      </c>
      <c r="P11696" s="175" t="s">
        <v>5620</v>
      </c>
    </row>
    <row r="11697" spans="1:16" ht="17.25">
      <c r="A11697" s="183" t="s">
        <v>23177</v>
      </c>
      <c r="B11697" s="183" t="s">
        <v>23178</v>
      </c>
      <c r="C11697" s="183" t="s">
        <v>5620</v>
      </c>
      <c r="D11697" s="183" t="s">
        <v>5621</v>
      </c>
      <c r="E11697" s="184"/>
      <c r="F11697" s="184"/>
      <c r="G11697" s="185"/>
      <c r="H11697" s="185"/>
      <c r="I11697" s="184"/>
      <c r="J11697" s="184"/>
      <c r="K11697" s="185" t="s">
        <v>410</v>
      </c>
      <c r="L11697" s="185"/>
      <c r="M11697" s="186"/>
      <c r="N11697" s="61" t="s">
        <v>410</v>
      </c>
      <c r="P11697" s="175" t="s">
        <v>5620</v>
      </c>
    </row>
    <row r="11698" spans="1:16" ht="17.25">
      <c r="A11698" s="183" t="s">
        <v>23179</v>
      </c>
      <c r="B11698" s="183" t="s">
        <v>23180</v>
      </c>
      <c r="C11698" s="183" t="s">
        <v>5620</v>
      </c>
      <c r="D11698" s="183" t="s">
        <v>5621</v>
      </c>
      <c r="E11698" s="184"/>
      <c r="F11698" s="184"/>
      <c r="G11698" s="185"/>
      <c r="H11698" s="185"/>
      <c r="I11698" s="184"/>
      <c r="J11698" s="184"/>
      <c r="K11698" s="185" t="s">
        <v>410</v>
      </c>
      <c r="L11698" s="185"/>
      <c r="M11698" s="186"/>
      <c r="N11698" s="61" t="s">
        <v>410</v>
      </c>
      <c r="P11698" s="175" t="s">
        <v>5620</v>
      </c>
    </row>
    <row r="11699" spans="1:16" ht="17.25">
      <c r="A11699" s="183" t="s">
        <v>23181</v>
      </c>
      <c r="B11699" s="183" t="s">
        <v>23182</v>
      </c>
      <c r="C11699" s="183" t="s">
        <v>5620</v>
      </c>
      <c r="D11699" s="183" t="s">
        <v>5621</v>
      </c>
      <c r="E11699" s="184"/>
      <c r="F11699" s="184"/>
      <c r="G11699" s="185"/>
      <c r="H11699" s="185"/>
      <c r="I11699" s="184"/>
      <c r="J11699" s="184"/>
      <c r="K11699" s="185" t="s">
        <v>410</v>
      </c>
      <c r="L11699" s="185"/>
      <c r="M11699" s="186"/>
      <c r="N11699" s="61" t="s">
        <v>410</v>
      </c>
      <c r="P11699" s="175" t="s">
        <v>5620</v>
      </c>
    </row>
    <row r="11700" spans="1:16" ht="17.25">
      <c r="A11700" s="183" t="s">
        <v>23183</v>
      </c>
      <c r="B11700" s="183" t="s">
        <v>23184</v>
      </c>
      <c r="C11700" s="183" t="s">
        <v>5620</v>
      </c>
      <c r="D11700" s="183" t="s">
        <v>5621</v>
      </c>
      <c r="E11700" s="184"/>
      <c r="F11700" s="184"/>
      <c r="G11700" s="185"/>
      <c r="H11700" s="185"/>
      <c r="I11700" s="184"/>
      <c r="J11700" s="184"/>
      <c r="K11700" s="185" t="s">
        <v>410</v>
      </c>
      <c r="L11700" s="185"/>
      <c r="M11700" s="186"/>
      <c r="N11700" s="61" t="s">
        <v>410</v>
      </c>
      <c r="P11700" s="175" t="s">
        <v>5620</v>
      </c>
    </row>
    <row r="11701" spans="1:16" ht="17.25">
      <c r="A11701" s="183" t="s">
        <v>23185</v>
      </c>
      <c r="B11701" s="183" t="s">
        <v>23186</v>
      </c>
      <c r="C11701" s="183" t="s">
        <v>5620</v>
      </c>
      <c r="D11701" s="183" t="s">
        <v>5621</v>
      </c>
      <c r="E11701" s="184"/>
      <c r="F11701" s="184"/>
      <c r="G11701" s="185"/>
      <c r="H11701" s="185"/>
      <c r="I11701" s="184"/>
      <c r="J11701" s="184"/>
      <c r="K11701" s="185" t="s">
        <v>410</v>
      </c>
      <c r="L11701" s="185"/>
      <c r="M11701" s="186"/>
      <c r="N11701" s="61" t="s">
        <v>410</v>
      </c>
      <c r="P11701" s="175" t="s">
        <v>5620</v>
      </c>
    </row>
    <row r="11702" spans="1:16" ht="17.25">
      <c r="A11702" s="183" t="s">
        <v>23187</v>
      </c>
      <c r="B11702" s="183" t="s">
        <v>23188</v>
      </c>
      <c r="C11702" s="183" t="s">
        <v>5620</v>
      </c>
      <c r="D11702" s="183" t="s">
        <v>5621</v>
      </c>
      <c r="E11702" s="184"/>
      <c r="F11702" s="184"/>
      <c r="G11702" s="185"/>
      <c r="H11702" s="185"/>
      <c r="I11702" s="184"/>
      <c r="J11702" s="184"/>
      <c r="K11702" s="185" t="s">
        <v>410</v>
      </c>
      <c r="L11702" s="185"/>
      <c r="M11702" s="186"/>
      <c r="N11702" s="61" t="s">
        <v>410</v>
      </c>
      <c r="P11702" s="175" t="s">
        <v>5620</v>
      </c>
    </row>
    <row r="11703" spans="1:16" ht="17.25">
      <c r="A11703" s="183" t="s">
        <v>23189</v>
      </c>
      <c r="B11703" s="183" t="s">
        <v>23190</v>
      </c>
      <c r="C11703" s="183" t="s">
        <v>5620</v>
      </c>
      <c r="D11703" s="183" t="s">
        <v>5621</v>
      </c>
      <c r="E11703" s="184"/>
      <c r="F11703" s="184"/>
      <c r="G11703" s="185"/>
      <c r="H11703" s="185"/>
      <c r="I11703" s="184"/>
      <c r="J11703" s="184"/>
      <c r="K11703" s="185" t="s">
        <v>410</v>
      </c>
      <c r="L11703" s="185"/>
      <c r="M11703" s="186"/>
      <c r="N11703" s="61" t="s">
        <v>410</v>
      </c>
      <c r="P11703" s="175" t="s">
        <v>5620</v>
      </c>
    </row>
    <row r="11704" spans="1:16" ht="17.25">
      <c r="A11704" s="183" t="s">
        <v>23191</v>
      </c>
      <c r="B11704" s="183" t="s">
        <v>23192</v>
      </c>
      <c r="C11704" s="183" t="s">
        <v>5620</v>
      </c>
      <c r="D11704" s="183" t="s">
        <v>5621</v>
      </c>
      <c r="E11704" s="184"/>
      <c r="F11704" s="184"/>
      <c r="G11704" s="185"/>
      <c r="H11704" s="185"/>
      <c r="I11704" s="184"/>
      <c r="J11704" s="184"/>
      <c r="K11704" s="185" t="s">
        <v>410</v>
      </c>
      <c r="L11704" s="185"/>
      <c r="M11704" s="186"/>
      <c r="N11704" s="61" t="s">
        <v>410</v>
      </c>
      <c r="P11704" s="175" t="s">
        <v>5620</v>
      </c>
    </row>
    <row r="11705" spans="1:16" ht="17.25">
      <c r="A11705" s="183" t="s">
        <v>23193</v>
      </c>
      <c r="B11705" s="183" t="s">
        <v>23194</v>
      </c>
      <c r="C11705" s="183" t="s">
        <v>5620</v>
      </c>
      <c r="D11705" s="183" t="s">
        <v>5621</v>
      </c>
      <c r="E11705" s="184"/>
      <c r="F11705" s="184"/>
      <c r="G11705" s="185"/>
      <c r="H11705" s="185"/>
      <c r="I11705" s="184"/>
      <c r="J11705" s="184"/>
      <c r="K11705" s="185" t="s">
        <v>410</v>
      </c>
      <c r="L11705" s="185"/>
      <c r="M11705" s="186"/>
      <c r="N11705" s="61" t="s">
        <v>410</v>
      </c>
      <c r="P11705" s="175" t="s">
        <v>5620</v>
      </c>
    </row>
    <row r="11706" spans="1:16" ht="17.25">
      <c r="A11706" s="183" t="s">
        <v>23195</v>
      </c>
      <c r="B11706" s="183" t="s">
        <v>23196</v>
      </c>
      <c r="C11706" s="183" t="s">
        <v>5620</v>
      </c>
      <c r="D11706" s="183" t="s">
        <v>5621</v>
      </c>
      <c r="E11706" s="184"/>
      <c r="F11706" s="184"/>
      <c r="G11706" s="185"/>
      <c r="H11706" s="185"/>
      <c r="I11706" s="184"/>
      <c r="J11706" s="184"/>
      <c r="K11706" s="185" t="s">
        <v>410</v>
      </c>
      <c r="L11706" s="185"/>
      <c r="M11706" s="186"/>
      <c r="N11706" s="61" t="s">
        <v>410</v>
      </c>
      <c r="P11706" s="175" t="s">
        <v>5620</v>
      </c>
    </row>
    <row r="11707" spans="1:16" ht="17.25">
      <c r="A11707" s="183" t="s">
        <v>23197</v>
      </c>
      <c r="B11707" s="183" t="s">
        <v>23198</v>
      </c>
      <c r="C11707" s="183" t="s">
        <v>5620</v>
      </c>
      <c r="D11707" s="183" t="s">
        <v>5621</v>
      </c>
      <c r="E11707" s="184"/>
      <c r="F11707" s="184"/>
      <c r="G11707" s="185"/>
      <c r="H11707" s="185"/>
      <c r="I11707" s="184"/>
      <c r="J11707" s="184"/>
      <c r="K11707" s="185" t="s">
        <v>410</v>
      </c>
      <c r="L11707" s="185"/>
      <c r="M11707" s="186"/>
      <c r="N11707" s="61" t="s">
        <v>410</v>
      </c>
      <c r="P11707" s="175" t="s">
        <v>5620</v>
      </c>
    </row>
    <row r="11708" spans="1:16" ht="17.25">
      <c r="A11708" s="183" t="s">
        <v>23199</v>
      </c>
      <c r="B11708" s="183" t="s">
        <v>23200</v>
      </c>
      <c r="C11708" s="183" t="s">
        <v>5620</v>
      </c>
      <c r="D11708" s="183" t="s">
        <v>5621</v>
      </c>
      <c r="E11708" s="184"/>
      <c r="F11708" s="184"/>
      <c r="G11708" s="185"/>
      <c r="H11708" s="185"/>
      <c r="I11708" s="184"/>
      <c r="J11708" s="184"/>
      <c r="K11708" s="185" t="s">
        <v>410</v>
      </c>
      <c r="L11708" s="185"/>
      <c r="M11708" s="186"/>
      <c r="N11708" s="61" t="s">
        <v>410</v>
      </c>
      <c r="P11708" s="175" t="s">
        <v>5620</v>
      </c>
    </row>
    <row r="11709" spans="1:16" ht="17.25">
      <c r="A11709" s="183" t="s">
        <v>23201</v>
      </c>
      <c r="B11709" s="183" t="s">
        <v>23202</v>
      </c>
      <c r="C11709" s="183" t="s">
        <v>5620</v>
      </c>
      <c r="D11709" s="183" t="s">
        <v>5621</v>
      </c>
      <c r="E11709" s="184"/>
      <c r="F11709" s="184"/>
      <c r="G11709" s="185"/>
      <c r="H11709" s="185"/>
      <c r="I11709" s="184"/>
      <c r="J11709" s="184"/>
      <c r="K11709" s="185" t="s">
        <v>410</v>
      </c>
      <c r="L11709" s="185"/>
      <c r="M11709" s="186"/>
      <c r="N11709" s="61" t="s">
        <v>410</v>
      </c>
      <c r="P11709" s="175" t="s">
        <v>5620</v>
      </c>
    </row>
    <row r="11710" spans="1:16" ht="17.25">
      <c r="A11710" s="183" t="s">
        <v>23203</v>
      </c>
      <c r="B11710" s="183" t="s">
        <v>23204</v>
      </c>
      <c r="C11710" s="183" t="s">
        <v>5620</v>
      </c>
      <c r="D11710" s="183" t="s">
        <v>5621</v>
      </c>
      <c r="E11710" s="184"/>
      <c r="F11710" s="184"/>
      <c r="G11710" s="185"/>
      <c r="H11710" s="185"/>
      <c r="I11710" s="184"/>
      <c r="J11710" s="184"/>
      <c r="K11710" s="185" t="s">
        <v>410</v>
      </c>
      <c r="L11710" s="185"/>
      <c r="M11710" s="186"/>
      <c r="N11710" s="61" t="s">
        <v>410</v>
      </c>
      <c r="P11710" s="175" t="s">
        <v>5620</v>
      </c>
    </row>
    <row r="11711" spans="1:16" ht="17.25">
      <c r="A11711" s="183" t="s">
        <v>23205</v>
      </c>
      <c r="B11711" s="183" t="s">
        <v>23206</v>
      </c>
      <c r="C11711" s="183" t="s">
        <v>5620</v>
      </c>
      <c r="D11711" s="183" t="s">
        <v>5621</v>
      </c>
      <c r="E11711" s="184"/>
      <c r="F11711" s="184"/>
      <c r="G11711" s="185"/>
      <c r="H11711" s="185"/>
      <c r="I11711" s="184"/>
      <c r="J11711" s="184"/>
      <c r="K11711" s="185" t="s">
        <v>410</v>
      </c>
      <c r="L11711" s="185"/>
      <c r="M11711" s="186"/>
      <c r="N11711" s="61" t="s">
        <v>410</v>
      </c>
      <c r="P11711" s="175" t="s">
        <v>5620</v>
      </c>
    </row>
    <row r="11712" spans="1:16" ht="17.25">
      <c r="A11712" s="183" t="s">
        <v>23207</v>
      </c>
      <c r="B11712" s="183" t="s">
        <v>23208</v>
      </c>
      <c r="C11712" s="183" t="s">
        <v>5620</v>
      </c>
      <c r="D11712" s="183" t="s">
        <v>5621</v>
      </c>
      <c r="E11712" s="184"/>
      <c r="F11712" s="184"/>
      <c r="G11712" s="185"/>
      <c r="H11712" s="185"/>
      <c r="I11712" s="184"/>
      <c r="J11712" s="184"/>
      <c r="K11712" s="185" t="s">
        <v>410</v>
      </c>
      <c r="L11712" s="185"/>
      <c r="M11712" s="186"/>
      <c r="N11712" s="61" t="s">
        <v>410</v>
      </c>
      <c r="P11712" s="175" t="s">
        <v>5620</v>
      </c>
    </row>
    <row r="11713" spans="1:16" ht="17.25">
      <c r="A11713" s="183" t="s">
        <v>23209</v>
      </c>
      <c r="B11713" s="183" t="s">
        <v>23210</v>
      </c>
      <c r="C11713" s="183" t="s">
        <v>5620</v>
      </c>
      <c r="D11713" s="183" t="s">
        <v>5621</v>
      </c>
      <c r="E11713" s="184"/>
      <c r="F11713" s="184"/>
      <c r="G11713" s="185"/>
      <c r="H11713" s="185"/>
      <c r="I11713" s="184"/>
      <c r="J11713" s="184"/>
      <c r="K11713" s="185" t="s">
        <v>410</v>
      </c>
      <c r="L11713" s="185"/>
      <c r="M11713" s="186"/>
      <c r="N11713" s="61" t="s">
        <v>410</v>
      </c>
      <c r="P11713" s="175" t="s">
        <v>5620</v>
      </c>
    </row>
    <row r="11714" spans="1:16" ht="17.25">
      <c r="A11714" s="183" t="s">
        <v>23211</v>
      </c>
      <c r="B11714" s="183" t="s">
        <v>23212</v>
      </c>
      <c r="C11714" s="183" t="s">
        <v>5620</v>
      </c>
      <c r="D11714" s="183" t="s">
        <v>5621</v>
      </c>
      <c r="E11714" s="184"/>
      <c r="F11714" s="184"/>
      <c r="G11714" s="185"/>
      <c r="H11714" s="185"/>
      <c r="I11714" s="184"/>
      <c r="J11714" s="184"/>
      <c r="K11714" s="185" t="s">
        <v>410</v>
      </c>
      <c r="L11714" s="185"/>
      <c r="M11714" s="186"/>
      <c r="N11714" s="61" t="s">
        <v>410</v>
      </c>
      <c r="P11714" s="175" t="s">
        <v>5620</v>
      </c>
    </row>
    <row r="11715" spans="1:16" ht="17.25">
      <c r="A11715" s="183" t="s">
        <v>23213</v>
      </c>
      <c r="B11715" s="183" t="s">
        <v>23214</v>
      </c>
      <c r="C11715" s="183" t="s">
        <v>5620</v>
      </c>
      <c r="D11715" s="183" t="s">
        <v>5621</v>
      </c>
      <c r="E11715" s="184"/>
      <c r="F11715" s="184"/>
      <c r="G11715" s="185"/>
      <c r="H11715" s="185"/>
      <c r="I11715" s="184"/>
      <c r="J11715" s="184"/>
      <c r="K11715" s="185" t="s">
        <v>410</v>
      </c>
      <c r="L11715" s="185"/>
      <c r="M11715" s="186"/>
      <c r="N11715" s="61" t="s">
        <v>410</v>
      </c>
      <c r="P11715" s="175" t="s">
        <v>5620</v>
      </c>
    </row>
    <row r="11716" spans="1:16" ht="17.25">
      <c r="A11716" s="183" t="s">
        <v>23215</v>
      </c>
      <c r="B11716" s="183" t="s">
        <v>23216</v>
      </c>
      <c r="C11716" s="183" t="s">
        <v>5620</v>
      </c>
      <c r="D11716" s="183" t="s">
        <v>5621</v>
      </c>
      <c r="E11716" s="184"/>
      <c r="F11716" s="184"/>
      <c r="G11716" s="185"/>
      <c r="H11716" s="185"/>
      <c r="I11716" s="184"/>
      <c r="J11716" s="184"/>
      <c r="K11716" s="185" t="s">
        <v>410</v>
      </c>
      <c r="L11716" s="185"/>
      <c r="M11716" s="186"/>
      <c r="N11716" s="61" t="s">
        <v>410</v>
      </c>
      <c r="P11716" s="175" t="s">
        <v>5620</v>
      </c>
    </row>
    <row r="11717" spans="1:16" ht="17.25">
      <c r="A11717" s="183" t="s">
        <v>23217</v>
      </c>
      <c r="B11717" s="183" t="s">
        <v>23218</v>
      </c>
      <c r="C11717" s="183" t="s">
        <v>5620</v>
      </c>
      <c r="D11717" s="183" t="s">
        <v>5621</v>
      </c>
      <c r="E11717" s="184"/>
      <c r="F11717" s="184"/>
      <c r="G11717" s="185"/>
      <c r="H11717" s="185"/>
      <c r="I11717" s="184"/>
      <c r="J11717" s="184"/>
      <c r="K11717" s="185" t="s">
        <v>410</v>
      </c>
      <c r="L11717" s="185"/>
      <c r="M11717" s="186"/>
      <c r="N11717" s="61" t="s">
        <v>410</v>
      </c>
      <c r="P11717" s="175" t="s">
        <v>5620</v>
      </c>
    </row>
    <row r="11718" spans="1:16" ht="17.25">
      <c r="A11718" s="183" t="s">
        <v>23219</v>
      </c>
      <c r="B11718" s="183" t="s">
        <v>23220</v>
      </c>
      <c r="C11718" s="183" t="s">
        <v>5620</v>
      </c>
      <c r="D11718" s="183" t="s">
        <v>5621</v>
      </c>
      <c r="E11718" s="184"/>
      <c r="F11718" s="184"/>
      <c r="G11718" s="185"/>
      <c r="H11718" s="185"/>
      <c r="I11718" s="184"/>
      <c r="J11718" s="184"/>
      <c r="K11718" s="185" t="s">
        <v>410</v>
      </c>
      <c r="L11718" s="185"/>
      <c r="M11718" s="186"/>
      <c r="N11718" s="61" t="s">
        <v>410</v>
      </c>
      <c r="P11718" s="175" t="s">
        <v>5620</v>
      </c>
    </row>
    <row r="11719" spans="1:16" ht="17.25">
      <c r="A11719" s="183" t="s">
        <v>23221</v>
      </c>
      <c r="B11719" s="183" t="s">
        <v>23222</v>
      </c>
      <c r="C11719" s="183" t="s">
        <v>5620</v>
      </c>
      <c r="D11719" s="183" t="s">
        <v>5621</v>
      </c>
      <c r="E11719" s="184"/>
      <c r="F11719" s="184"/>
      <c r="G11719" s="185"/>
      <c r="H11719" s="185"/>
      <c r="I11719" s="184"/>
      <c r="J11719" s="184"/>
      <c r="K11719" s="185" t="s">
        <v>410</v>
      </c>
      <c r="L11719" s="185"/>
      <c r="M11719" s="186"/>
      <c r="N11719" s="61" t="s">
        <v>410</v>
      </c>
      <c r="P11719" s="175" t="s">
        <v>5620</v>
      </c>
    </row>
    <row r="11720" spans="1:16" ht="17.25">
      <c r="A11720" s="183" t="s">
        <v>23223</v>
      </c>
      <c r="B11720" s="183" t="s">
        <v>23224</v>
      </c>
      <c r="C11720" s="183" t="s">
        <v>5620</v>
      </c>
      <c r="D11720" s="183" t="s">
        <v>5621</v>
      </c>
      <c r="E11720" s="184"/>
      <c r="F11720" s="184"/>
      <c r="G11720" s="185"/>
      <c r="H11720" s="185"/>
      <c r="I11720" s="184"/>
      <c r="J11720" s="184"/>
      <c r="K11720" s="185" t="s">
        <v>410</v>
      </c>
      <c r="L11720" s="185"/>
      <c r="M11720" s="186"/>
      <c r="N11720" s="61" t="s">
        <v>410</v>
      </c>
      <c r="P11720" s="175" t="s">
        <v>5620</v>
      </c>
    </row>
    <row r="11721" spans="1:16" ht="17.25">
      <c r="A11721" s="183" t="s">
        <v>23225</v>
      </c>
      <c r="B11721" s="183" t="s">
        <v>23226</v>
      </c>
      <c r="C11721" s="183" t="s">
        <v>5620</v>
      </c>
      <c r="D11721" s="183" t="s">
        <v>5621</v>
      </c>
      <c r="E11721" s="184"/>
      <c r="F11721" s="184"/>
      <c r="G11721" s="185"/>
      <c r="H11721" s="185"/>
      <c r="I11721" s="184"/>
      <c r="J11721" s="184"/>
      <c r="K11721" s="185" t="s">
        <v>410</v>
      </c>
      <c r="L11721" s="185"/>
      <c r="M11721" s="186"/>
      <c r="N11721" s="61" t="s">
        <v>410</v>
      </c>
      <c r="P11721" s="175" t="s">
        <v>5620</v>
      </c>
    </row>
    <row r="11722" spans="1:16" ht="17.25">
      <c r="A11722" s="183" t="s">
        <v>23227</v>
      </c>
      <c r="B11722" s="183" t="s">
        <v>23228</v>
      </c>
      <c r="C11722" s="183" t="s">
        <v>5620</v>
      </c>
      <c r="D11722" s="183" t="s">
        <v>5621</v>
      </c>
      <c r="E11722" s="184"/>
      <c r="F11722" s="184"/>
      <c r="G11722" s="185"/>
      <c r="H11722" s="185"/>
      <c r="I11722" s="184"/>
      <c r="J11722" s="184"/>
      <c r="K11722" s="185" t="s">
        <v>410</v>
      </c>
      <c r="L11722" s="185"/>
      <c r="M11722" s="186"/>
      <c r="N11722" s="61" t="s">
        <v>410</v>
      </c>
      <c r="P11722" s="175" t="s">
        <v>5620</v>
      </c>
    </row>
    <row r="11723" spans="1:16" ht="17.25">
      <c r="A11723" s="183" t="s">
        <v>23229</v>
      </c>
      <c r="B11723" s="183" t="s">
        <v>23230</v>
      </c>
      <c r="C11723" s="183" t="s">
        <v>5620</v>
      </c>
      <c r="D11723" s="183" t="s">
        <v>5621</v>
      </c>
      <c r="E11723" s="184"/>
      <c r="F11723" s="184"/>
      <c r="G11723" s="185"/>
      <c r="H11723" s="185"/>
      <c r="I11723" s="184"/>
      <c r="J11723" s="184"/>
      <c r="K11723" s="185" t="s">
        <v>410</v>
      </c>
      <c r="L11723" s="185"/>
      <c r="M11723" s="186"/>
      <c r="N11723" s="61" t="s">
        <v>410</v>
      </c>
      <c r="P11723" s="175" t="s">
        <v>5620</v>
      </c>
    </row>
    <row r="11724" spans="1:16" ht="17.25">
      <c r="A11724" s="183" t="s">
        <v>23231</v>
      </c>
      <c r="B11724" s="183" t="s">
        <v>23232</v>
      </c>
      <c r="C11724" s="183" t="s">
        <v>5620</v>
      </c>
      <c r="D11724" s="183" t="s">
        <v>5621</v>
      </c>
      <c r="E11724" s="184"/>
      <c r="F11724" s="184"/>
      <c r="G11724" s="185"/>
      <c r="H11724" s="185"/>
      <c r="I11724" s="184"/>
      <c r="J11724" s="184"/>
      <c r="K11724" s="185" t="s">
        <v>410</v>
      </c>
      <c r="L11724" s="185"/>
      <c r="M11724" s="186"/>
      <c r="N11724" s="61" t="s">
        <v>410</v>
      </c>
      <c r="P11724" s="175" t="s">
        <v>5620</v>
      </c>
    </row>
    <row r="11725" spans="1:16" ht="17.25">
      <c r="A11725" s="183" t="s">
        <v>23233</v>
      </c>
      <c r="B11725" s="183" t="s">
        <v>23234</v>
      </c>
      <c r="C11725" s="183" t="s">
        <v>5620</v>
      </c>
      <c r="D11725" s="183" t="s">
        <v>5621</v>
      </c>
      <c r="E11725" s="184"/>
      <c r="F11725" s="184"/>
      <c r="G11725" s="188"/>
      <c r="H11725" s="183"/>
      <c r="I11725" s="184"/>
      <c r="J11725" s="184"/>
      <c r="K11725" s="185" t="s">
        <v>410</v>
      </c>
      <c r="L11725" s="185"/>
      <c r="M11725" s="186"/>
      <c r="N11725" s="61" t="s">
        <v>410</v>
      </c>
      <c r="P11725" s="175" t="s">
        <v>5620</v>
      </c>
    </row>
    <row r="11726" spans="1:16" ht="17.25">
      <c r="A11726" s="183" t="s">
        <v>23235</v>
      </c>
      <c r="B11726" s="183" t="s">
        <v>23236</v>
      </c>
      <c r="C11726" s="183" t="s">
        <v>5620</v>
      </c>
      <c r="D11726" s="183" t="s">
        <v>5621</v>
      </c>
      <c r="E11726" s="184"/>
      <c r="F11726" s="184"/>
      <c r="G11726" s="185"/>
      <c r="H11726" s="185"/>
      <c r="I11726" s="184"/>
      <c r="J11726" s="184"/>
      <c r="K11726" s="185" t="s">
        <v>410</v>
      </c>
      <c r="L11726" s="185"/>
      <c r="M11726" s="186"/>
      <c r="N11726" s="61" t="s">
        <v>410</v>
      </c>
      <c r="P11726" s="175" t="s">
        <v>5620</v>
      </c>
    </row>
    <row r="11727" spans="1:16" ht="17.25">
      <c r="A11727" s="183" t="s">
        <v>23237</v>
      </c>
      <c r="B11727" s="183" t="s">
        <v>23238</v>
      </c>
      <c r="C11727" s="183" t="s">
        <v>5620</v>
      </c>
      <c r="D11727" s="183" t="s">
        <v>5621</v>
      </c>
      <c r="E11727" s="184"/>
      <c r="F11727" s="184"/>
      <c r="G11727" s="185"/>
      <c r="H11727" s="185"/>
      <c r="I11727" s="184"/>
      <c r="J11727" s="184"/>
      <c r="K11727" s="185" t="s">
        <v>410</v>
      </c>
      <c r="L11727" s="185"/>
      <c r="M11727" s="186"/>
      <c r="N11727" s="61" t="s">
        <v>410</v>
      </c>
      <c r="P11727" s="175" t="s">
        <v>5620</v>
      </c>
    </row>
    <row r="11728" spans="1:16" ht="17.25">
      <c r="A11728" s="183" t="s">
        <v>23239</v>
      </c>
      <c r="B11728" s="183" t="s">
        <v>23240</v>
      </c>
      <c r="C11728" s="183" t="s">
        <v>5620</v>
      </c>
      <c r="D11728" s="183" t="s">
        <v>5621</v>
      </c>
      <c r="E11728" s="184"/>
      <c r="F11728" s="184"/>
      <c r="G11728" s="185"/>
      <c r="H11728" s="185"/>
      <c r="I11728" s="184"/>
      <c r="J11728" s="184"/>
      <c r="K11728" s="185" t="s">
        <v>410</v>
      </c>
      <c r="L11728" s="185"/>
      <c r="M11728" s="186"/>
      <c r="N11728" s="61" t="s">
        <v>410</v>
      </c>
      <c r="P11728" s="175" t="s">
        <v>5620</v>
      </c>
    </row>
    <row r="11729" spans="1:16" ht="17.25">
      <c r="A11729" s="183" t="s">
        <v>23241</v>
      </c>
      <c r="B11729" s="183" t="s">
        <v>23242</v>
      </c>
      <c r="C11729" s="183" t="s">
        <v>5620</v>
      </c>
      <c r="D11729" s="183" t="s">
        <v>5621</v>
      </c>
      <c r="E11729" s="184"/>
      <c r="F11729" s="184"/>
      <c r="G11729" s="185"/>
      <c r="H11729" s="185"/>
      <c r="I11729" s="184"/>
      <c r="J11729" s="184"/>
      <c r="K11729" s="185" t="s">
        <v>410</v>
      </c>
      <c r="L11729" s="185"/>
      <c r="M11729" s="186"/>
      <c r="N11729" s="61" t="s">
        <v>410</v>
      </c>
      <c r="P11729" s="175" t="s">
        <v>5620</v>
      </c>
    </row>
    <row r="11730" spans="1:16" ht="17.25">
      <c r="A11730" s="183" t="s">
        <v>23243</v>
      </c>
      <c r="B11730" s="183" t="s">
        <v>23244</v>
      </c>
      <c r="C11730" s="183" t="s">
        <v>5620</v>
      </c>
      <c r="D11730" s="183" t="s">
        <v>5621</v>
      </c>
      <c r="E11730" s="184"/>
      <c r="F11730" s="184"/>
      <c r="G11730" s="185"/>
      <c r="H11730" s="185"/>
      <c r="I11730" s="184"/>
      <c r="J11730" s="184"/>
      <c r="K11730" s="185" t="s">
        <v>410</v>
      </c>
      <c r="L11730" s="185"/>
      <c r="M11730" s="186"/>
      <c r="N11730" s="61" t="s">
        <v>410</v>
      </c>
      <c r="P11730" s="175" t="s">
        <v>5620</v>
      </c>
    </row>
    <row r="11731" spans="1:16" ht="17.25">
      <c r="A11731" s="183" t="s">
        <v>23245</v>
      </c>
      <c r="B11731" s="183" t="s">
        <v>23246</v>
      </c>
      <c r="C11731" s="183" t="s">
        <v>5620</v>
      </c>
      <c r="D11731" s="183" t="s">
        <v>5621</v>
      </c>
      <c r="E11731" s="184"/>
      <c r="F11731" s="184"/>
      <c r="G11731" s="185"/>
      <c r="H11731" s="185"/>
      <c r="I11731" s="184"/>
      <c r="J11731" s="184"/>
      <c r="K11731" s="185" t="s">
        <v>410</v>
      </c>
      <c r="L11731" s="185"/>
      <c r="M11731" s="186"/>
      <c r="N11731" s="61" t="s">
        <v>410</v>
      </c>
      <c r="P11731" s="175" t="s">
        <v>5620</v>
      </c>
    </row>
    <row r="11732" spans="1:16" ht="17.25">
      <c r="A11732" s="183" t="s">
        <v>23247</v>
      </c>
      <c r="B11732" s="183" t="s">
        <v>23248</v>
      </c>
      <c r="C11732" s="183" t="s">
        <v>5620</v>
      </c>
      <c r="D11732" s="183" t="s">
        <v>5621</v>
      </c>
      <c r="E11732" s="184"/>
      <c r="F11732" s="184"/>
      <c r="G11732" s="185"/>
      <c r="H11732" s="185"/>
      <c r="I11732" s="184"/>
      <c r="J11732" s="184"/>
      <c r="K11732" s="185" t="s">
        <v>410</v>
      </c>
      <c r="L11732" s="185"/>
      <c r="M11732" s="186"/>
      <c r="N11732" s="61" t="s">
        <v>410</v>
      </c>
      <c r="P11732" s="175" t="s">
        <v>5620</v>
      </c>
    </row>
    <row r="11733" spans="1:16" ht="17.25">
      <c r="A11733" s="183" t="s">
        <v>23249</v>
      </c>
      <c r="B11733" s="183" t="s">
        <v>23250</v>
      </c>
      <c r="C11733" s="183" t="s">
        <v>5620</v>
      </c>
      <c r="D11733" s="183" t="s">
        <v>5621</v>
      </c>
      <c r="E11733" s="184"/>
      <c r="F11733" s="184"/>
      <c r="G11733" s="185"/>
      <c r="H11733" s="185"/>
      <c r="I11733" s="184"/>
      <c r="J11733" s="184"/>
      <c r="K11733" s="185" t="s">
        <v>410</v>
      </c>
      <c r="L11733" s="185"/>
      <c r="M11733" s="186"/>
      <c r="N11733" s="61" t="s">
        <v>410</v>
      </c>
      <c r="P11733" s="175" t="s">
        <v>5620</v>
      </c>
    </row>
    <row r="11734" spans="1:16" ht="17.25">
      <c r="A11734" s="183" t="s">
        <v>23251</v>
      </c>
      <c r="B11734" s="183" t="s">
        <v>23252</v>
      </c>
      <c r="C11734" s="183" t="s">
        <v>5620</v>
      </c>
      <c r="D11734" s="183" t="s">
        <v>5621</v>
      </c>
      <c r="E11734" s="184"/>
      <c r="F11734" s="184"/>
      <c r="G11734" s="185"/>
      <c r="H11734" s="185"/>
      <c r="I11734" s="184"/>
      <c r="J11734" s="184"/>
      <c r="K11734" s="185" t="s">
        <v>410</v>
      </c>
      <c r="L11734" s="185"/>
      <c r="M11734" s="186"/>
      <c r="N11734" s="61" t="s">
        <v>410</v>
      </c>
      <c r="P11734" s="175" t="s">
        <v>5620</v>
      </c>
    </row>
    <row r="11735" spans="1:16" ht="17.25">
      <c r="A11735" s="183" t="s">
        <v>23253</v>
      </c>
      <c r="B11735" s="183" t="s">
        <v>23254</v>
      </c>
      <c r="C11735" s="183" t="s">
        <v>5620</v>
      </c>
      <c r="D11735" s="183" t="s">
        <v>5621</v>
      </c>
      <c r="E11735" s="184"/>
      <c r="F11735" s="184"/>
      <c r="G11735" s="185"/>
      <c r="H11735" s="185"/>
      <c r="I11735" s="184"/>
      <c r="J11735" s="184"/>
      <c r="K11735" s="185" t="s">
        <v>410</v>
      </c>
      <c r="L11735" s="185"/>
      <c r="M11735" s="186"/>
      <c r="N11735" s="61" t="s">
        <v>410</v>
      </c>
      <c r="P11735" s="175" t="s">
        <v>5620</v>
      </c>
    </row>
    <row r="11736" spans="1:16" ht="17.25">
      <c r="A11736" s="183" t="s">
        <v>23255</v>
      </c>
      <c r="B11736" s="183" t="s">
        <v>23256</v>
      </c>
      <c r="C11736" s="183" t="s">
        <v>5620</v>
      </c>
      <c r="D11736" s="183" t="s">
        <v>5621</v>
      </c>
      <c r="E11736" s="184"/>
      <c r="F11736" s="184"/>
      <c r="G11736" s="185"/>
      <c r="H11736" s="185"/>
      <c r="I11736" s="184"/>
      <c r="J11736" s="184"/>
      <c r="K11736" s="185" t="s">
        <v>410</v>
      </c>
      <c r="L11736" s="185"/>
      <c r="M11736" s="186"/>
      <c r="N11736" s="61" t="s">
        <v>410</v>
      </c>
      <c r="P11736" s="175" t="s">
        <v>5620</v>
      </c>
    </row>
    <row r="11737" spans="1:16" ht="17.25">
      <c r="A11737" s="183" t="s">
        <v>23257</v>
      </c>
      <c r="B11737" s="183" t="s">
        <v>23258</v>
      </c>
      <c r="C11737" s="183" t="s">
        <v>5620</v>
      </c>
      <c r="D11737" s="183" t="s">
        <v>5621</v>
      </c>
      <c r="E11737" s="184"/>
      <c r="F11737" s="184"/>
      <c r="G11737" s="188"/>
      <c r="H11737" s="185"/>
      <c r="I11737" s="184"/>
      <c r="J11737" s="184"/>
      <c r="K11737" s="183" t="s">
        <v>410</v>
      </c>
      <c r="L11737" s="183"/>
      <c r="M11737" s="186"/>
      <c r="N11737" s="61" t="s">
        <v>410</v>
      </c>
      <c r="P11737" s="175" t="s">
        <v>5620</v>
      </c>
    </row>
    <row r="11738" spans="1:16" ht="17.25">
      <c r="A11738" s="183" t="s">
        <v>23259</v>
      </c>
      <c r="B11738" s="183" t="s">
        <v>23260</v>
      </c>
      <c r="C11738" s="183" t="s">
        <v>5620</v>
      </c>
      <c r="D11738" s="183" t="s">
        <v>5621</v>
      </c>
      <c r="E11738" s="184"/>
      <c r="F11738" s="184"/>
      <c r="G11738" s="185"/>
      <c r="H11738" s="185"/>
      <c r="I11738" s="184"/>
      <c r="J11738" s="184"/>
      <c r="K11738" s="185" t="s">
        <v>410</v>
      </c>
      <c r="L11738" s="185"/>
      <c r="M11738" s="186"/>
      <c r="N11738" s="61" t="s">
        <v>410</v>
      </c>
      <c r="P11738" s="175" t="s">
        <v>5620</v>
      </c>
    </row>
    <row r="11739" spans="1:16" ht="17.25">
      <c r="A11739" s="183" t="s">
        <v>23261</v>
      </c>
      <c r="B11739" s="183" t="s">
        <v>23262</v>
      </c>
      <c r="C11739" s="183" t="s">
        <v>5620</v>
      </c>
      <c r="D11739" s="183" t="s">
        <v>5621</v>
      </c>
      <c r="E11739" s="184"/>
      <c r="F11739" s="184"/>
      <c r="G11739" s="185"/>
      <c r="H11739" s="185"/>
      <c r="I11739" s="184"/>
      <c r="J11739" s="184"/>
      <c r="K11739" s="185" t="s">
        <v>410</v>
      </c>
      <c r="L11739" s="185"/>
      <c r="M11739" s="186"/>
      <c r="N11739" s="61" t="s">
        <v>410</v>
      </c>
      <c r="P11739" s="175" t="s">
        <v>5620</v>
      </c>
    </row>
    <row r="11740" spans="1:16" ht="17.25">
      <c r="A11740" s="183" t="s">
        <v>23263</v>
      </c>
      <c r="B11740" s="183" t="s">
        <v>23264</v>
      </c>
      <c r="C11740" s="183" t="s">
        <v>5620</v>
      </c>
      <c r="D11740" s="183" t="s">
        <v>5621</v>
      </c>
      <c r="E11740" s="184"/>
      <c r="F11740" s="184"/>
      <c r="G11740" s="185"/>
      <c r="H11740" s="185"/>
      <c r="I11740" s="184"/>
      <c r="J11740" s="184"/>
      <c r="K11740" s="185" t="s">
        <v>410</v>
      </c>
      <c r="L11740" s="185"/>
      <c r="M11740" s="186"/>
      <c r="N11740" s="61" t="s">
        <v>410</v>
      </c>
      <c r="P11740" s="175" t="s">
        <v>5620</v>
      </c>
    </row>
    <row r="11741" spans="1:16" ht="17.25">
      <c r="A11741" s="183" t="s">
        <v>23265</v>
      </c>
      <c r="B11741" s="183" t="s">
        <v>23266</v>
      </c>
      <c r="C11741" s="183" t="s">
        <v>5620</v>
      </c>
      <c r="D11741" s="183" t="s">
        <v>5621</v>
      </c>
      <c r="E11741" s="184"/>
      <c r="F11741" s="184"/>
      <c r="G11741" s="185"/>
      <c r="H11741" s="185"/>
      <c r="I11741" s="184"/>
      <c r="J11741" s="184"/>
      <c r="K11741" s="185" t="s">
        <v>410</v>
      </c>
      <c r="L11741" s="185"/>
      <c r="M11741" s="186"/>
      <c r="N11741" s="61" t="s">
        <v>410</v>
      </c>
      <c r="P11741" s="175" t="s">
        <v>5620</v>
      </c>
    </row>
    <row r="11742" spans="1:16" ht="17.25">
      <c r="A11742" s="183" t="s">
        <v>23267</v>
      </c>
      <c r="B11742" s="183" t="s">
        <v>23268</v>
      </c>
      <c r="C11742" s="183" t="s">
        <v>5620</v>
      </c>
      <c r="D11742" s="183" t="s">
        <v>5621</v>
      </c>
      <c r="E11742" s="184"/>
      <c r="F11742" s="184"/>
      <c r="G11742" s="185"/>
      <c r="H11742" s="185"/>
      <c r="I11742" s="184"/>
      <c r="J11742" s="184"/>
      <c r="K11742" s="185" t="s">
        <v>410</v>
      </c>
      <c r="L11742" s="185"/>
      <c r="M11742" s="186"/>
      <c r="N11742" s="61" t="s">
        <v>410</v>
      </c>
      <c r="P11742" s="175" t="s">
        <v>5620</v>
      </c>
    </row>
    <row r="11743" spans="1:16" ht="17.25">
      <c r="A11743" s="183" t="s">
        <v>23269</v>
      </c>
      <c r="B11743" s="183" t="s">
        <v>23270</v>
      </c>
      <c r="C11743" s="183" t="s">
        <v>5620</v>
      </c>
      <c r="D11743" s="183" t="s">
        <v>5621</v>
      </c>
      <c r="E11743" s="184"/>
      <c r="F11743" s="184"/>
      <c r="G11743" s="185"/>
      <c r="H11743" s="185"/>
      <c r="I11743" s="184"/>
      <c r="J11743" s="184"/>
      <c r="K11743" s="185" t="s">
        <v>410</v>
      </c>
      <c r="L11743" s="185"/>
      <c r="M11743" s="186"/>
      <c r="N11743" s="61" t="s">
        <v>410</v>
      </c>
      <c r="P11743" s="175" t="s">
        <v>5620</v>
      </c>
    </row>
    <row r="11744" spans="1:16" ht="17.25">
      <c r="A11744" s="183" t="s">
        <v>23271</v>
      </c>
      <c r="B11744" s="183" t="s">
        <v>23272</v>
      </c>
      <c r="C11744" s="183" t="s">
        <v>5620</v>
      </c>
      <c r="D11744" s="183" t="s">
        <v>5621</v>
      </c>
      <c r="E11744" s="184"/>
      <c r="F11744" s="184"/>
      <c r="G11744" s="185"/>
      <c r="H11744" s="185"/>
      <c r="I11744" s="184"/>
      <c r="J11744" s="184"/>
      <c r="K11744" s="185" t="s">
        <v>410</v>
      </c>
      <c r="L11744" s="185"/>
      <c r="M11744" s="186"/>
      <c r="N11744" s="61" t="s">
        <v>410</v>
      </c>
      <c r="P11744" s="175" t="s">
        <v>5620</v>
      </c>
    </row>
    <row r="11745" spans="1:16" ht="17.25">
      <c r="A11745" s="183" t="s">
        <v>23273</v>
      </c>
      <c r="B11745" s="183" t="s">
        <v>23274</v>
      </c>
      <c r="C11745" s="183" t="s">
        <v>5620</v>
      </c>
      <c r="D11745" s="183" t="s">
        <v>5621</v>
      </c>
      <c r="E11745" s="184"/>
      <c r="F11745" s="184"/>
      <c r="G11745" s="185"/>
      <c r="H11745" s="185"/>
      <c r="I11745" s="184"/>
      <c r="J11745" s="184"/>
      <c r="K11745" s="185" t="s">
        <v>410</v>
      </c>
      <c r="L11745" s="185"/>
      <c r="M11745" s="186"/>
      <c r="N11745" s="61" t="s">
        <v>410</v>
      </c>
      <c r="P11745" s="175" t="s">
        <v>5620</v>
      </c>
    </row>
    <row r="11746" spans="1:16" ht="17.25">
      <c r="A11746" s="183" t="s">
        <v>23275</v>
      </c>
      <c r="B11746" s="183" t="s">
        <v>23276</v>
      </c>
      <c r="C11746" s="183" t="s">
        <v>5620</v>
      </c>
      <c r="D11746" s="183" t="s">
        <v>5621</v>
      </c>
      <c r="E11746" s="184"/>
      <c r="F11746" s="184"/>
      <c r="G11746" s="185"/>
      <c r="H11746" s="185"/>
      <c r="I11746" s="184"/>
      <c r="J11746" s="184"/>
      <c r="K11746" s="185" t="s">
        <v>410</v>
      </c>
      <c r="L11746" s="185"/>
      <c r="M11746" s="186"/>
      <c r="N11746" s="61" t="s">
        <v>410</v>
      </c>
      <c r="P11746" s="175" t="s">
        <v>5620</v>
      </c>
    </row>
    <row r="11747" spans="1:16" ht="17.25">
      <c r="A11747" s="183" t="s">
        <v>23277</v>
      </c>
      <c r="B11747" s="183" t="s">
        <v>23278</v>
      </c>
      <c r="C11747" s="183" t="s">
        <v>5620</v>
      </c>
      <c r="D11747" s="183" t="s">
        <v>5621</v>
      </c>
      <c r="E11747" s="184"/>
      <c r="F11747" s="184"/>
      <c r="G11747" s="185"/>
      <c r="H11747" s="185"/>
      <c r="I11747" s="184"/>
      <c r="J11747" s="184"/>
      <c r="K11747" s="185" t="s">
        <v>410</v>
      </c>
      <c r="L11747" s="185"/>
      <c r="M11747" s="186"/>
      <c r="N11747" s="61" t="s">
        <v>410</v>
      </c>
      <c r="P11747" s="175" t="s">
        <v>5620</v>
      </c>
    </row>
    <row r="11748" spans="1:16" ht="17.25">
      <c r="A11748" s="183" t="s">
        <v>23279</v>
      </c>
      <c r="B11748" s="183" t="s">
        <v>23280</v>
      </c>
      <c r="C11748" s="183" t="s">
        <v>5620</v>
      </c>
      <c r="D11748" s="183" t="s">
        <v>5621</v>
      </c>
      <c r="E11748" s="184"/>
      <c r="F11748" s="184"/>
      <c r="G11748" s="185"/>
      <c r="H11748" s="185"/>
      <c r="I11748" s="184"/>
      <c r="J11748" s="184"/>
      <c r="K11748" s="185" t="s">
        <v>410</v>
      </c>
      <c r="L11748" s="185"/>
      <c r="M11748" s="186"/>
      <c r="N11748" s="61" t="s">
        <v>410</v>
      </c>
      <c r="P11748" s="175" t="s">
        <v>5620</v>
      </c>
    </row>
    <row r="11749" spans="1:16" ht="17.25">
      <c r="A11749" s="183" t="s">
        <v>23281</v>
      </c>
      <c r="B11749" s="183" t="s">
        <v>23282</v>
      </c>
      <c r="C11749" s="183" t="s">
        <v>5620</v>
      </c>
      <c r="D11749" s="183" t="s">
        <v>5621</v>
      </c>
      <c r="E11749" s="184"/>
      <c r="F11749" s="184"/>
      <c r="G11749" s="185"/>
      <c r="H11749" s="185"/>
      <c r="I11749" s="184"/>
      <c r="J11749" s="184"/>
      <c r="K11749" s="185" t="s">
        <v>410</v>
      </c>
      <c r="L11749" s="185"/>
      <c r="M11749" s="186"/>
      <c r="N11749" s="61" t="s">
        <v>410</v>
      </c>
      <c r="P11749" s="175" t="s">
        <v>5620</v>
      </c>
    </row>
    <row r="11750" spans="1:16" ht="17.25">
      <c r="A11750" s="183" t="s">
        <v>23283</v>
      </c>
      <c r="B11750" s="183" t="s">
        <v>23284</v>
      </c>
      <c r="C11750" s="183" t="s">
        <v>5620</v>
      </c>
      <c r="D11750" s="183" t="s">
        <v>5621</v>
      </c>
      <c r="E11750" s="184"/>
      <c r="F11750" s="184"/>
      <c r="G11750" s="185"/>
      <c r="H11750" s="185"/>
      <c r="I11750" s="184"/>
      <c r="J11750" s="184"/>
      <c r="K11750" s="185" t="s">
        <v>410</v>
      </c>
      <c r="L11750" s="185"/>
      <c r="M11750" s="186"/>
      <c r="N11750" s="61" t="s">
        <v>410</v>
      </c>
      <c r="P11750" s="175" t="s">
        <v>5620</v>
      </c>
    </row>
    <row r="11751" spans="1:16" ht="17.25">
      <c r="A11751" s="183" t="s">
        <v>23285</v>
      </c>
      <c r="B11751" s="183" t="s">
        <v>23286</v>
      </c>
      <c r="C11751" s="183" t="s">
        <v>5620</v>
      </c>
      <c r="D11751" s="183" t="s">
        <v>5621</v>
      </c>
      <c r="E11751" s="184"/>
      <c r="F11751" s="184"/>
      <c r="G11751" s="185"/>
      <c r="H11751" s="185"/>
      <c r="I11751" s="184"/>
      <c r="J11751" s="184"/>
      <c r="K11751" s="185" t="s">
        <v>410</v>
      </c>
      <c r="L11751" s="185"/>
      <c r="M11751" s="186"/>
      <c r="N11751" s="61" t="s">
        <v>410</v>
      </c>
      <c r="P11751" s="175" t="s">
        <v>5620</v>
      </c>
    </row>
    <row r="11752" spans="1:16" ht="17.25">
      <c r="A11752" s="183" t="s">
        <v>23287</v>
      </c>
      <c r="B11752" s="183" t="s">
        <v>23288</v>
      </c>
      <c r="C11752" s="183" t="s">
        <v>5620</v>
      </c>
      <c r="D11752" s="183" t="s">
        <v>5621</v>
      </c>
      <c r="E11752" s="184"/>
      <c r="F11752" s="184"/>
      <c r="G11752" s="185"/>
      <c r="H11752" s="185"/>
      <c r="I11752" s="184"/>
      <c r="J11752" s="184"/>
      <c r="K11752" s="185" t="s">
        <v>410</v>
      </c>
      <c r="L11752" s="185"/>
      <c r="M11752" s="186"/>
      <c r="N11752" s="61" t="s">
        <v>410</v>
      </c>
      <c r="P11752" s="175" t="s">
        <v>5620</v>
      </c>
    </row>
    <row r="11753" spans="1:16" ht="17.25">
      <c r="A11753" s="183" t="s">
        <v>23289</v>
      </c>
      <c r="B11753" s="183" t="s">
        <v>23290</v>
      </c>
      <c r="C11753" s="183" t="s">
        <v>5620</v>
      </c>
      <c r="D11753" s="183" t="s">
        <v>5621</v>
      </c>
      <c r="E11753" s="184"/>
      <c r="F11753" s="184"/>
      <c r="G11753" s="185"/>
      <c r="H11753" s="185"/>
      <c r="I11753" s="184"/>
      <c r="J11753" s="184"/>
      <c r="K11753" s="185" t="s">
        <v>410</v>
      </c>
      <c r="L11753" s="185"/>
      <c r="M11753" s="186"/>
      <c r="N11753" s="61" t="s">
        <v>410</v>
      </c>
      <c r="P11753" s="175" t="s">
        <v>5620</v>
      </c>
    </row>
    <row r="11754" spans="1:16" ht="17.25">
      <c r="A11754" s="183" t="s">
        <v>23291</v>
      </c>
      <c r="B11754" s="183" t="s">
        <v>23292</v>
      </c>
      <c r="C11754" s="183" t="s">
        <v>5620</v>
      </c>
      <c r="D11754" s="183" t="s">
        <v>5621</v>
      </c>
      <c r="E11754" s="184"/>
      <c r="F11754" s="184"/>
      <c r="G11754" s="185"/>
      <c r="H11754" s="185"/>
      <c r="I11754" s="184"/>
      <c r="J11754" s="184"/>
      <c r="K11754" s="185" t="s">
        <v>410</v>
      </c>
      <c r="L11754" s="185"/>
      <c r="M11754" s="186"/>
      <c r="N11754" s="61" t="s">
        <v>410</v>
      </c>
      <c r="P11754" s="175" t="s">
        <v>5620</v>
      </c>
    </row>
    <row r="11755" spans="1:16" ht="17.25">
      <c r="A11755" s="183" t="s">
        <v>23293</v>
      </c>
      <c r="B11755" s="183" t="s">
        <v>23294</v>
      </c>
      <c r="C11755" s="183" t="s">
        <v>5620</v>
      </c>
      <c r="D11755" s="183" t="s">
        <v>5621</v>
      </c>
      <c r="E11755" s="184"/>
      <c r="F11755" s="184"/>
      <c r="G11755" s="188"/>
      <c r="H11755" s="183"/>
      <c r="I11755" s="184"/>
      <c r="J11755" s="184"/>
      <c r="K11755" s="185" t="s">
        <v>410</v>
      </c>
      <c r="L11755" s="185"/>
      <c r="M11755" s="186"/>
      <c r="N11755" s="61" t="s">
        <v>410</v>
      </c>
      <c r="P11755" s="175" t="s">
        <v>5620</v>
      </c>
    </row>
    <row r="11756" spans="1:16" ht="17.25">
      <c r="A11756" s="183" t="s">
        <v>23295</v>
      </c>
      <c r="B11756" s="183" t="s">
        <v>23296</v>
      </c>
      <c r="C11756" s="183" t="s">
        <v>5620</v>
      </c>
      <c r="D11756" s="183" t="s">
        <v>5621</v>
      </c>
      <c r="E11756" s="184"/>
      <c r="F11756" s="184"/>
      <c r="G11756" s="185"/>
      <c r="H11756" s="185"/>
      <c r="I11756" s="184"/>
      <c r="J11756" s="184"/>
      <c r="K11756" s="185" t="s">
        <v>410</v>
      </c>
      <c r="L11756" s="185"/>
      <c r="M11756" s="186"/>
      <c r="N11756" s="61" t="s">
        <v>410</v>
      </c>
      <c r="P11756" s="175" t="s">
        <v>5620</v>
      </c>
    </row>
    <row r="11757" spans="1:16" ht="17.25">
      <c r="A11757" s="183" t="s">
        <v>23297</v>
      </c>
      <c r="B11757" s="183" t="s">
        <v>23298</v>
      </c>
      <c r="C11757" s="183" t="s">
        <v>5620</v>
      </c>
      <c r="D11757" s="183" t="s">
        <v>5621</v>
      </c>
      <c r="E11757" s="184"/>
      <c r="F11757" s="184"/>
      <c r="G11757" s="185"/>
      <c r="H11757" s="185"/>
      <c r="I11757" s="184"/>
      <c r="J11757" s="184"/>
      <c r="K11757" s="185" t="s">
        <v>410</v>
      </c>
      <c r="L11757" s="185"/>
      <c r="M11757" s="186"/>
      <c r="N11757" s="61" t="s">
        <v>410</v>
      </c>
      <c r="P11757" s="175" t="s">
        <v>5620</v>
      </c>
    </row>
    <row r="11758" spans="1:16" ht="17.25">
      <c r="A11758" s="183" t="s">
        <v>23299</v>
      </c>
      <c r="B11758" s="183" t="s">
        <v>23300</v>
      </c>
      <c r="C11758" s="183" t="s">
        <v>5620</v>
      </c>
      <c r="D11758" s="183" t="s">
        <v>5621</v>
      </c>
      <c r="E11758" s="184"/>
      <c r="F11758" s="184"/>
      <c r="G11758" s="185"/>
      <c r="H11758" s="185"/>
      <c r="I11758" s="184"/>
      <c r="J11758" s="184"/>
      <c r="K11758" s="185" t="s">
        <v>410</v>
      </c>
      <c r="L11758" s="185"/>
      <c r="M11758" s="186"/>
      <c r="N11758" s="61" t="s">
        <v>410</v>
      </c>
      <c r="P11758" s="175" t="s">
        <v>5620</v>
      </c>
    </row>
    <row r="11759" spans="1:16" ht="17.25">
      <c r="A11759" s="183" t="s">
        <v>23301</v>
      </c>
      <c r="B11759" s="183" t="s">
        <v>19594</v>
      </c>
      <c r="C11759" s="183" t="s">
        <v>5620</v>
      </c>
      <c r="D11759" s="183" t="s">
        <v>5621</v>
      </c>
      <c r="E11759" s="184"/>
      <c r="F11759" s="184"/>
      <c r="G11759" s="185"/>
      <c r="H11759" s="185"/>
      <c r="I11759" s="184"/>
      <c r="J11759" s="184"/>
      <c r="K11759" s="185" t="s">
        <v>410</v>
      </c>
      <c r="L11759" s="185"/>
      <c r="M11759" s="186"/>
      <c r="N11759" s="61" t="s">
        <v>410</v>
      </c>
      <c r="P11759" s="175" t="s">
        <v>5620</v>
      </c>
    </row>
    <row r="11760" spans="1:16" ht="17.25">
      <c r="A11760" s="183" t="s">
        <v>23302</v>
      </c>
      <c r="B11760" s="183" t="s">
        <v>23303</v>
      </c>
      <c r="C11760" s="183" t="s">
        <v>5620</v>
      </c>
      <c r="D11760" s="183" t="s">
        <v>5621</v>
      </c>
      <c r="E11760" s="184"/>
      <c r="F11760" s="184"/>
      <c r="G11760" s="185"/>
      <c r="H11760" s="185"/>
      <c r="I11760" s="184"/>
      <c r="J11760" s="184"/>
      <c r="K11760" s="185" t="s">
        <v>410</v>
      </c>
      <c r="L11760" s="185"/>
      <c r="M11760" s="186"/>
      <c r="N11760" s="61" t="s">
        <v>410</v>
      </c>
      <c r="P11760" s="175" t="s">
        <v>5620</v>
      </c>
    </row>
    <row r="11761" spans="1:16" ht="17.25">
      <c r="A11761" s="183" t="s">
        <v>23304</v>
      </c>
      <c r="B11761" s="183" t="s">
        <v>23305</v>
      </c>
      <c r="C11761" s="183" t="s">
        <v>5620</v>
      </c>
      <c r="D11761" s="183" t="s">
        <v>5621</v>
      </c>
      <c r="E11761" s="184"/>
      <c r="F11761" s="184"/>
      <c r="G11761" s="185"/>
      <c r="H11761" s="185"/>
      <c r="I11761" s="184"/>
      <c r="J11761" s="184"/>
      <c r="K11761" s="185" t="s">
        <v>410</v>
      </c>
      <c r="L11761" s="185"/>
      <c r="M11761" s="186"/>
      <c r="N11761" s="61" t="s">
        <v>410</v>
      </c>
      <c r="P11761" s="175" t="s">
        <v>5620</v>
      </c>
    </row>
    <row r="11762" spans="1:16" ht="17.25">
      <c r="A11762" s="183" t="s">
        <v>23306</v>
      </c>
      <c r="B11762" s="183" t="s">
        <v>23307</v>
      </c>
      <c r="C11762" s="183" t="s">
        <v>5620</v>
      </c>
      <c r="D11762" s="183" t="s">
        <v>5621</v>
      </c>
      <c r="E11762" s="184"/>
      <c r="F11762" s="184"/>
      <c r="G11762" s="185"/>
      <c r="H11762" s="185"/>
      <c r="I11762" s="184"/>
      <c r="J11762" s="184"/>
      <c r="K11762" s="185" t="s">
        <v>410</v>
      </c>
      <c r="L11762" s="185"/>
      <c r="M11762" s="186"/>
      <c r="N11762" s="61" t="s">
        <v>410</v>
      </c>
      <c r="P11762" s="175" t="s">
        <v>5620</v>
      </c>
    </row>
    <row r="11763" spans="1:16" ht="17.25">
      <c r="A11763" s="183" t="s">
        <v>23308</v>
      </c>
      <c r="B11763" s="183" t="s">
        <v>23309</v>
      </c>
      <c r="C11763" s="183" t="s">
        <v>5620</v>
      </c>
      <c r="D11763" s="183" t="s">
        <v>5621</v>
      </c>
      <c r="E11763" s="184"/>
      <c r="F11763" s="184"/>
      <c r="G11763" s="185"/>
      <c r="H11763" s="185"/>
      <c r="I11763" s="184"/>
      <c r="J11763" s="184"/>
      <c r="K11763" s="185" t="s">
        <v>410</v>
      </c>
      <c r="L11763" s="185"/>
      <c r="M11763" s="186"/>
      <c r="N11763" s="61" t="s">
        <v>410</v>
      </c>
      <c r="P11763" s="175" t="s">
        <v>5620</v>
      </c>
    </row>
    <row r="11764" spans="1:16" ht="17.25">
      <c r="A11764" s="183" t="s">
        <v>23310</v>
      </c>
      <c r="B11764" s="183" t="s">
        <v>23311</v>
      </c>
      <c r="C11764" s="183" t="s">
        <v>5620</v>
      </c>
      <c r="D11764" s="183" t="s">
        <v>5621</v>
      </c>
      <c r="E11764" s="184"/>
      <c r="F11764" s="184"/>
      <c r="G11764" s="185"/>
      <c r="H11764" s="185"/>
      <c r="I11764" s="184"/>
      <c r="J11764" s="184"/>
      <c r="K11764" s="183" t="s">
        <v>410</v>
      </c>
      <c r="L11764" s="183"/>
      <c r="M11764" s="186"/>
      <c r="N11764" s="61" t="s">
        <v>410</v>
      </c>
      <c r="P11764" s="175" t="s">
        <v>5620</v>
      </c>
    </row>
    <row r="11765" spans="1:16" ht="17.25">
      <c r="A11765" s="183" t="s">
        <v>23312</v>
      </c>
      <c r="B11765" s="183" t="s">
        <v>23313</v>
      </c>
      <c r="C11765" s="183" t="s">
        <v>5620</v>
      </c>
      <c r="D11765" s="183" t="s">
        <v>5621</v>
      </c>
      <c r="E11765" s="184"/>
      <c r="F11765" s="184"/>
      <c r="G11765" s="185"/>
      <c r="H11765" s="185"/>
      <c r="I11765" s="184"/>
      <c r="J11765" s="184"/>
      <c r="K11765" s="185" t="s">
        <v>410</v>
      </c>
      <c r="L11765" s="185"/>
      <c r="M11765" s="186"/>
      <c r="N11765" s="61" t="s">
        <v>410</v>
      </c>
      <c r="P11765" s="175" t="s">
        <v>5620</v>
      </c>
    </row>
    <row r="11766" spans="1:16" ht="17.25">
      <c r="A11766" s="183" t="s">
        <v>23314</v>
      </c>
      <c r="B11766" s="183" t="s">
        <v>23315</v>
      </c>
      <c r="C11766" s="183" t="s">
        <v>5620</v>
      </c>
      <c r="D11766" s="183" t="s">
        <v>5621</v>
      </c>
      <c r="E11766" s="184"/>
      <c r="F11766" s="184"/>
      <c r="G11766" s="185"/>
      <c r="H11766" s="185"/>
      <c r="I11766" s="184"/>
      <c r="J11766" s="184"/>
      <c r="K11766" s="185" t="s">
        <v>410</v>
      </c>
      <c r="L11766" s="185"/>
      <c r="M11766" s="186"/>
      <c r="N11766" s="61" t="s">
        <v>410</v>
      </c>
      <c r="P11766" s="175" t="s">
        <v>5620</v>
      </c>
    </row>
    <row r="11767" spans="1:16" ht="17.25">
      <c r="A11767" s="183" t="s">
        <v>23316</v>
      </c>
      <c r="B11767" s="183" t="s">
        <v>23317</v>
      </c>
      <c r="C11767" s="183" t="s">
        <v>5620</v>
      </c>
      <c r="D11767" s="183" t="s">
        <v>5621</v>
      </c>
      <c r="E11767" s="184"/>
      <c r="F11767" s="184"/>
      <c r="G11767" s="185"/>
      <c r="H11767" s="185"/>
      <c r="I11767" s="184"/>
      <c r="J11767" s="184"/>
      <c r="K11767" s="185" t="s">
        <v>410</v>
      </c>
      <c r="L11767" s="185"/>
      <c r="M11767" s="186"/>
      <c r="N11767" s="61" t="s">
        <v>410</v>
      </c>
      <c r="P11767" s="175" t="s">
        <v>5620</v>
      </c>
    </row>
    <row r="11768" spans="1:16" ht="17.25">
      <c r="A11768" s="183" t="s">
        <v>23318</v>
      </c>
      <c r="B11768" s="183" t="s">
        <v>23319</v>
      </c>
      <c r="C11768" s="183" t="s">
        <v>5620</v>
      </c>
      <c r="D11768" s="183" t="s">
        <v>5621</v>
      </c>
      <c r="E11768" s="184"/>
      <c r="F11768" s="184"/>
      <c r="G11768" s="185"/>
      <c r="H11768" s="185"/>
      <c r="I11768" s="184"/>
      <c r="J11768" s="184"/>
      <c r="K11768" s="185" t="s">
        <v>410</v>
      </c>
      <c r="L11768" s="185"/>
      <c r="M11768" s="186"/>
      <c r="N11768" s="61" t="s">
        <v>410</v>
      </c>
      <c r="P11768" s="175" t="s">
        <v>5620</v>
      </c>
    </row>
    <row r="11769" spans="1:16" ht="17.25">
      <c r="A11769" s="183" t="s">
        <v>23320</v>
      </c>
      <c r="B11769" s="183" t="s">
        <v>23321</v>
      </c>
      <c r="C11769" s="183" t="s">
        <v>5620</v>
      </c>
      <c r="D11769" s="183" t="s">
        <v>5621</v>
      </c>
      <c r="E11769" s="184"/>
      <c r="F11769" s="184"/>
      <c r="G11769" s="185"/>
      <c r="H11769" s="185"/>
      <c r="I11769" s="184"/>
      <c r="J11769" s="184"/>
      <c r="K11769" s="185" t="s">
        <v>410</v>
      </c>
      <c r="L11769" s="185"/>
      <c r="M11769" s="186"/>
      <c r="N11769" s="61" t="s">
        <v>410</v>
      </c>
      <c r="P11769" s="175" t="s">
        <v>5620</v>
      </c>
    </row>
    <row r="11770" spans="1:16" ht="17.25">
      <c r="A11770" s="183" t="s">
        <v>23322</v>
      </c>
      <c r="B11770" s="183" t="s">
        <v>23323</v>
      </c>
      <c r="C11770" s="183" t="s">
        <v>5620</v>
      </c>
      <c r="D11770" s="183" t="s">
        <v>5621</v>
      </c>
      <c r="E11770" s="184"/>
      <c r="F11770" s="184"/>
      <c r="G11770" s="185"/>
      <c r="H11770" s="185"/>
      <c r="I11770" s="184"/>
      <c r="J11770" s="184"/>
      <c r="K11770" s="185" t="s">
        <v>410</v>
      </c>
      <c r="L11770" s="185"/>
      <c r="M11770" s="186"/>
      <c r="N11770" s="61" t="s">
        <v>410</v>
      </c>
      <c r="P11770" s="175" t="s">
        <v>5620</v>
      </c>
    </row>
    <row r="11771" spans="1:16" ht="17.25">
      <c r="A11771" s="183" t="s">
        <v>23324</v>
      </c>
      <c r="B11771" s="183" t="s">
        <v>23325</v>
      </c>
      <c r="C11771" s="183" t="s">
        <v>5620</v>
      </c>
      <c r="D11771" s="183" t="s">
        <v>5621</v>
      </c>
      <c r="E11771" s="184"/>
      <c r="F11771" s="184"/>
      <c r="G11771" s="185"/>
      <c r="H11771" s="185"/>
      <c r="I11771" s="184"/>
      <c r="J11771" s="184"/>
      <c r="K11771" s="185" t="s">
        <v>410</v>
      </c>
      <c r="L11771" s="185"/>
      <c r="M11771" s="186"/>
      <c r="N11771" s="61" t="s">
        <v>410</v>
      </c>
      <c r="P11771" s="175" t="s">
        <v>5620</v>
      </c>
    </row>
    <row r="11772" spans="1:16" ht="17.25">
      <c r="A11772" s="183" t="s">
        <v>23326</v>
      </c>
      <c r="B11772" s="183" t="s">
        <v>19341</v>
      </c>
      <c r="C11772" s="183" t="s">
        <v>5620</v>
      </c>
      <c r="D11772" s="183" t="s">
        <v>5621</v>
      </c>
      <c r="E11772" s="184"/>
      <c r="F11772" s="184"/>
      <c r="G11772" s="185"/>
      <c r="H11772" s="185"/>
      <c r="I11772" s="184"/>
      <c r="J11772" s="184"/>
      <c r="K11772" s="185" t="s">
        <v>410</v>
      </c>
      <c r="L11772" s="185"/>
      <c r="M11772" s="186"/>
      <c r="N11772" s="61" t="s">
        <v>410</v>
      </c>
      <c r="P11772" s="175" t="s">
        <v>5620</v>
      </c>
    </row>
    <row r="11773" spans="1:16" ht="17.25">
      <c r="A11773" s="183" t="s">
        <v>23327</v>
      </c>
      <c r="B11773" s="183" t="s">
        <v>23328</v>
      </c>
      <c r="C11773" s="183" t="s">
        <v>5620</v>
      </c>
      <c r="D11773" s="183" t="s">
        <v>5621</v>
      </c>
      <c r="E11773" s="184"/>
      <c r="F11773" s="184"/>
      <c r="G11773" s="185"/>
      <c r="H11773" s="185"/>
      <c r="I11773" s="184"/>
      <c r="J11773" s="184"/>
      <c r="K11773" s="185" t="s">
        <v>410</v>
      </c>
      <c r="L11773" s="185"/>
      <c r="M11773" s="186"/>
      <c r="N11773" s="61" t="s">
        <v>410</v>
      </c>
      <c r="P11773" s="175" t="s">
        <v>5620</v>
      </c>
    </row>
    <row r="11774" spans="1:16" ht="17.25">
      <c r="A11774" s="183" t="s">
        <v>23329</v>
      </c>
      <c r="B11774" s="183" t="s">
        <v>23330</v>
      </c>
      <c r="C11774" s="183" t="s">
        <v>5620</v>
      </c>
      <c r="D11774" s="183" t="s">
        <v>5621</v>
      </c>
      <c r="E11774" s="184"/>
      <c r="F11774" s="184"/>
      <c r="G11774" s="185"/>
      <c r="H11774" s="185"/>
      <c r="I11774" s="184"/>
      <c r="J11774" s="184"/>
      <c r="K11774" s="185" t="s">
        <v>410</v>
      </c>
      <c r="L11774" s="185"/>
      <c r="M11774" s="186"/>
      <c r="N11774" s="61" t="s">
        <v>410</v>
      </c>
      <c r="P11774" s="175" t="s">
        <v>5620</v>
      </c>
    </row>
    <row r="11775" spans="1:16" ht="17.25">
      <c r="A11775" s="183" t="s">
        <v>23331</v>
      </c>
      <c r="B11775" s="183" t="s">
        <v>23332</v>
      </c>
      <c r="C11775" s="183" t="s">
        <v>5620</v>
      </c>
      <c r="D11775" s="183" t="s">
        <v>5621</v>
      </c>
      <c r="E11775" s="184"/>
      <c r="F11775" s="184"/>
      <c r="G11775" s="185"/>
      <c r="H11775" s="185"/>
      <c r="I11775" s="184"/>
      <c r="J11775" s="184"/>
      <c r="K11775" s="185" t="s">
        <v>410</v>
      </c>
      <c r="L11775" s="185"/>
      <c r="M11775" s="186"/>
      <c r="N11775" s="61" t="s">
        <v>410</v>
      </c>
      <c r="P11775" s="175" t="s">
        <v>5620</v>
      </c>
    </row>
    <row r="11776" spans="1:16" ht="17.25">
      <c r="A11776" s="183" t="s">
        <v>23333</v>
      </c>
      <c r="B11776" s="183" t="s">
        <v>23334</v>
      </c>
      <c r="C11776" s="183" t="s">
        <v>5620</v>
      </c>
      <c r="D11776" s="183" t="s">
        <v>5621</v>
      </c>
      <c r="E11776" s="184"/>
      <c r="F11776" s="184"/>
      <c r="G11776" s="185"/>
      <c r="H11776" s="185"/>
      <c r="I11776" s="184"/>
      <c r="J11776" s="184"/>
      <c r="K11776" s="185" t="s">
        <v>410</v>
      </c>
      <c r="L11776" s="185"/>
      <c r="M11776" s="186"/>
      <c r="N11776" s="61" t="s">
        <v>410</v>
      </c>
      <c r="P11776" s="175" t="s">
        <v>5620</v>
      </c>
    </row>
    <row r="11777" spans="1:16" ht="17.25">
      <c r="A11777" s="183" t="s">
        <v>23335</v>
      </c>
      <c r="B11777" s="183" t="s">
        <v>23336</v>
      </c>
      <c r="C11777" s="183" t="s">
        <v>5620</v>
      </c>
      <c r="D11777" s="183" t="s">
        <v>5621</v>
      </c>
      <c r="E11777" s="184"/>
      <c r="F11777" s="184"/>
      <c r="G11777" s="185"/>
      <c r="H11777" s="185"/>
      <c r="I11777" s="184"/>
      <c r="J11777" s="184"/>
      <c r="K11777" s="185" t="s">
        <v>410</v>
      </c>
      <c r="L11777" s="185"/>
      <c r="M11777" s="186"/>
      <c r="N11777" s="61" t="s">
        <v>410</v>
      </c>
      <c r="P11777" s="175" t="s">
        <v>5620</v>
      </c>
    </row>
    <row r="11778" spans="1:16" ht="17.25">
      <c r="A11778" s="183" t="s">
        <v>23337</v>
      </c>
      <c r="B11778" s="183" t="s">
        <v>23338</v>
      </c>
      <c r="C11778" s="183" t="s">
        <v>5620</v>
      </c>
      <c r="D11778" s="183" t="s">
        <v>5621</v>
      </c>
      <c r="E11778" s="184"/>
      <c r="F11778" s="184"/>
      <c r="G11778" s="185"/>
      <c r="H11778" s="185"/>
      <c r="I11778" s="184"/>
      <c r="J11778" s="184"/>
      <c r="K11778" s="185" t="s">
        <v>410</v>
      </c>
      <c r="L11778" s="185"/>
      <c r="M11778" s="186"/>
      <c r="N11778" s="61" t="s">
        <v>410</v>
      </c>
      <c r="P11778" s="175" t="s">
        <v>5620</v>
      </c>
    </row>
    <row r="11779" spans="1:16" ht="17.25">
      <c r="A11779" s="183" t="s">
        <v>23339</v>
      </c>
      <c r="B11779" s="183" t="s">
        <v>23340</v>
      </c>
      <c r="C11779" s="183" t="s">
        <v>5620</v>
      </c>
      <c r="D11779" s="183" t="s">
        <v>5621</v>
      </c>
      <c r="E11779" s="184"/>
      <c r="F11779" s="184"/>
      <c r="G11779" s="185"/>
      <c r="H11779" s="185"/>
      <c r="I11779" s="184"/>
      <c r="J11779" s="184"/>
      <c r="K11779" s="185" t="s">
        <v>410</v>
      </c>
      <c r="L11779" s="185"/>
      <c r="M11779" s="186"/>
      <c r="N11779" s="61" t="s">
        <v>410</v>
      </c>
      <c r="P11779" s="175" t="s">
        <v>5620</v>
      </c>
    </row>
    <row r="11780" spans="1:16" ht="17.25">
      <c r="A11780" s="183" t="s">
        <v>23341</v>
      </c>
      <c r="B11780" s="183" t="s">
        <v>23342</v>
      </c>
      <c r="C11780" s="183" t="s">
        <v>5620</v>
      </c>
      <c r="D11780" s="183" t="s">
        <v>5621</v>
      </c>
      <c r="E11780" s="184"/>
      <c r="F11780" s="184"/>
      <c r="G11780" s="185"/>
      <c r="H11780" s="185"/>
      <c r="I11780" s="184"/>
      <c r="J11780" s="184"/>
      <c r="K11780" s="185" t="s">
        <v>410</v>
      </c>
      <c r="L11780" s="185"/>
      <c r="M11780" s="186"/>
      <c r="N11780" s="61" t="s">
        <v>410</v>
      </c>
      <c r="P11780" s="175" t="s">
        <v>5620</v>
      </c>
    </row>
    <row r="11781" spans="1:16" ht="17.25">
      <c r="A11781" s="183" t="s">
        <v>23343</v>
      </c>
      <c r="B11781" s="183" t="s">
        <v>23344</v>
      </c>
      <c r="C11781" s="183" t="s">
        <v>5620</v>
      </c>
      <c r="D11781" s="183" t="s">
        <v>5621</v>
      </c>
      <c r="E11781" s="184"/>
      <c r="F11781" s="184"/>
      <c r="G11781" s="185"/>
      <c r="H11781" s="185"/>
      <c r="I11781" s="184"/>
      <c r="J11781" s="184"/>
      <c r="K11781" s="185" t="s">
        <v>410</v>
      </c>
      <c r="L11781" s="185"/>
      <c r="M11781" s="186"/>
      <c r="N11781" s="61" t="s">
        <v>410</v>
      </c>
      <c r="P11781" s="175" t="s">
        <v>5620</v>
      </c>
    </row>
    <row r="11782" spans="1:16" ht="17.25">
      <c r="A11782" s="183" t="s">
        <v>23345</v>
      </c>
      <c r="B11782" s="183" t="s">
        <v>23346</v>
      </c>
      <c r="C11782" s="183" t="s">
        <v>5620</v>
      </c>
      <c r="D11782" s="183" t="s">
        <v>5621</v>
      </c>
      <c r="E11782" s="184"/>
      <c r="F11782" s="184"/>
      <c r="G11782" s="185"/>
      <c r="H11782" s="185"/>
      <c r="I11782" s="184"/>
      <c r="J11782" s="184"/>
      <c r="K11782" s="185" t="s">
        <v>410</v>
      </c>
      <c r="L11782" s="185"/>
      <c r="M11782" s="186"/>
      <c r="N11782" s="61" t="s">
        <v>410</v>
      </c>
      <c r="P11782" s="175" t="s">
        <v>5620</v>
      </c>
    </row>
    <row r="11783" spans="1:16" ht="17.25">
      <c r="A11783" s="183" t="s">
        <v>23347</v>
      </c>
      <c r="B11783" s="183" t="s">
        <v>23348</v>
      </c>
      <c r="C11783" s="183" t="s">
        <v>5620</v>
      </c>
      <c r="D11783" s="183" t="s">
        <v>5621</v>
      </c>
      <c r="E11783" s="184"/>
      <c r="F11783" s="184"/>
      <c r="G11783" s="185"/>
      <c r="H11783" s="185"/>
      <c r="I11783" s="184"/>
      <c r="J11783" s="184"/>
      <c r="K11783" s="185" t="s">
        <v>410</v>
      </c>
      <c r="L11783" s="185"/>
      <c r="M11783" s="186"/>
      <c r="N11783" s="61" t="s">
        <v>410</v>
      </c>
      <c r="P11783" s="175" t="s">
        <v>5620</v>
      </c>
    </row>
    <row r="11784" spans="1:16" ht="17.25">
      <c r="A11784" s="183" t="s">
        <v>23349</v>
      </c>
      <c r="B11784" s="183" t="s">
        <v>23350</v>
      </c>
      <c r="C11784" s="183" t="s">
        <v>5620</v>
      </c>
      <c r="D11784" s="183" t="s">
        <v>5621</v>
      </c>
      <c r="E11784" s="184"/>
      <c r="F11784" s="184"/>
      <c r="G11784" s="185"/>
      <c r="H11784" s="185"/>
      <c r="I11784" s="184"/>
      <c r="J11784" s="184"/>
      <c r="K11784" s="183" t="s">
        <v>410</v>
      </c>
      <c r="L11784" s="183"/>
      <c r="M11784" s="186"/>
      <c r="N11784" s="61" t="s">
        <v>410</v>
      </c>
      <c r="P11784" s="175" t="s">
        <v>5620</v>
      </c>
    </row>
    <row r="11785" spans="1:16" ht="17.25">
      <c r="A11785" s="183" t="s">
        <v>23351</v>
      </c>
      <c r="B11785" s="183" t="s">
        <v>19415</v>
      </c>
      <c r="C11785" s="183" t="s">
        <v>5620</v>
      </c>
      <c r="D11785" s="183" t="s">
        <v>5621</v>
      </c>
      <c r="E11785" s="184"/>
      <c r="F11785" s="184"/>
      <c r="G11785" s="185"/>
      <c r="H11785" s="185"/>
      <c r="I11785" s="184"/>
      <c r="J11785" s="184"/>
      <c r="K11785" s="183" t="s">
        <v>410</v>
      </c>
      <c r="L11785" s="183"/>
      <c r="M11785" s="186"/>
      <c r="N11785" s="61" t="s">
        <v>410</v>
      </c>
      <c r="P11785" s="175" t="s">
        <v>5620</v>
      </c>
    </row>
    <row r="11786" spans="1:16" ht="17.25">
      <c r="A11786" s="183" t="s">
        <v>23352</v>
      </c>
      <c r="B11786" s="183" t="s">
        <v>23353</v>
      </c>
      <c r="C11786" s="183" t="s">
        <v>5620</v>
      </c>
      <c r="D11786" s="183" t="s">
        <v>5621</v>
      </c>
      <c r="E11786" s="184"/>
      <c r="F11786" s="184"/>
      <c r="G11786" s="185"/>
      <c r="H11786" s="185"/>
      <c r="I11786" s="184"/>
      <c r="J11786" s="184"/>
      <c r="K11786" s="185" t="s">
        <v>410</v>
      </c>
      <c r="L11786" s="185"/>
      <c r="M11786" s="186"/>
      <c r="N11786" s="61" t="s">
        <v>410</v>
      </c>
      <c r="P11786" s="175" t="s">
        <v>5620</v>
      </c>
    </row>
    <row r="11787" spans="1:16" ht="17.25">
      <c r="A11787" s="183" t="s">
        <v>23354</v>
      </c>
      <c r="B11787" s="183" t="s">
        <v>23355</v>
      </c>
      <c r="C11787" s="183" t="s">
        <v>5620</v>
      </c>
      <c r="D11787" s="183" t="s">
        <v>5621</v>
      </c>
      <c r="E11787" s="184"/>
      <c r="F11787" s="184"/>
      <c r="G11787" s="188"/>
      <c r="H11787" s="183"/>
      <c r="I11787" s="184"/>
      <c r="J11787" s="184"/>
      <c r="K11787" s="183" t="s">
        <v>410</v>
      </c>
      <c r="L11787" s="183"/>
      <c r="M11787" s="186"/>
      <c r="N11787" s="61" t="s">
        <v>410</v>
      </c>
      <c r="P11787" s="175" t="s">
        <v>5620</v>
      </c>
    </row>
    <row r="11788" spans="1:16" ht="17.25">
      <c r="A11788" s="183" t="s">
        <v>23356</v>
      </c>
      <c r="B11788" s="183" t="s">
        <v>23357</v>
      </c>
      <c r="C11788" s="183" t="s">
        <v>5620</v>
      </c>
      <c r="D11788" s="183" t="s">
        <v>5621</v>
      </c>
      <c r="E11788" s="184"/>
      <c r="F11788" s="184"/>
      <c r="G11788" s="188"/>
      <c r="H11788" s="183"/>
      <c r="I11788" s="184"/>
      <c r="J11788" s="184"/>
      <c r="K11788" s="185" t="s">
        <v>410</v>
      </c>
      <c r="L11788" s="185"/>
      <c r="M11788" s="186"/>
      <c r="N11788" s="61" t="s">
        <v>410</v>
      </c>
      <c r="P11788" s="175" t="s">
        <v>5620</v>
      </c>
    </row>
    <row r="11789" spans="1:16" ht="17.25">
      <c r="A11789" s="183" t="s">
        <v>23358</v>
      </c>
      <c r="B11789" s="183" t="s">
        <v>23359</v>
      </c>
      <c r="C11789" s="183" t="s">
        <v>5620</v>
      </c>
      <c r="D11789" s="183" t="s">
        <v>5621</v>
      </c>
      <c r="E11789" s="184"/>
      <c r="F11789" s="184"/>
      <c r="G11789" s="188"/>
      <c r="H11789" s="183"/>
      <c r="I11789" s="184"/>
      <c r="J11789" s="184"/>
      <c r="K11789" s="183" t="s">
        <v>410</v>
      </c>
      <c r="L11789" s="183"/>
      <c r="M11789" s="186"/>
      <c r="N11789" s="61" t="s">
        <v>410</v>
      </c>
      <c r="P11789" s="175" t="s">
        <v>5620</v>
      </c>
    </row>
    <row r="11790" spans="1:16" ht="17.25">
      <c r="A11790" s="183" t="s">
        <v>23360</v>
      </c>
      <c r="B11790" s="183" t="s">
        <v>23361</v>
      </c>
      <c r="C11790" s="183" t="s">
        <v>5620</v>
      </c>
      <c r="D11790" s="183" t="s">
        <v>5621</v>
      </c>
      <c r="E11790" s="184"/>
      <c r="F11790" s="184"/>
      <c r="G11790" s="188"/>
      <c r="H11790" s="183"/>
      <c r="I11790" s="184"/>
      <c r="J11790" s="184"/>
      <c r="K11790" s="185" t="s">
        <v>410</v>
      </c>
      <c r="L11790" s="185"/>
      <c r="M11790" s="186"/>
      <c r="N11790" s="61" t="s">
        <v>410</v>
      </c>
      <c r="P11790" s="175" t="s">
        <v>5620</v>
      </c>
    </row>
    <row r="11791" spans="1:16" ht="17.25">
      <c r="A11791" s="183" t="s">
        <v>23362</v>
      </c>
      <c r="B11791" s="183" t="s">
        <v>23363</v>
      </c>
      <c r="C11791" s="183" t="s">
        <v>647</v>
      </c>
      <c r="D11791" s="183" t="s">
        <v>648</v>
      </c>
      <c r="E11791" s="184"/>
      <c r="F11791" s="184"/>
      <c r="G11791" s="188"/>
      <c r="H11791" s="183"/>
      <c r="I11791" s="184"/>
      <c r="J11791" s="184"/>
      <c r="K11791" s="185" t="s">
        <v>410</v>
      </c>
      <c r="L11791" s="185"/>
      <c r="M11791" s="186"/>
      <c r="N11791" s="61" t="s">
        <v>410</v>
      </c>
      <c r="P11791" s="175" t="s">
        <v>647</v>
      </c>
    </row>
    <row r="11792" spans="1:16" ht="17.25">
      <c r="A11792" s="183" t="s">
        <v>23364</v>
      </c>
      <c r="B11792" s="183" t="s">
        <v>23365</v>
      </c>
      <c r="C11792" s="183" t="s">
        <v>647</v>
      </c>
      <c r="D11792" s="183" t="s">
        <v>648</v>
      </c>
      <c r="E11792" s="184"/>
      <c r="F11792" s="184"/>
      <c r="G11792" s="188"/>
      <c r="H11792" s="183"/>
      <c r="I11792" s="184"/>
      <c r="J11792" s="184"/>
      <c r="K11792" s="185" t="s">
        <v>410</v>
      </c>
      <c r="L11792" s="185"/>
      <c r="M11792" s="186"/>
      <c r="N11792" s="61" t="s">
        <v>410</v>
      </c>
      <c r="P11792" s="175" t="s">
        <v>647</v>
      </c>
    </row>
    <row r="11793" spans="1:16" ht="17.25">
      <c r="A11793" s="183" t="s">
        <v>23366</v>
      </c>
      <c r="B11793" s="183" t="s">
        <v>23367</v>
      </c>
      <c r="C11793" s="183" t="s">
        <v>647</v>
      </c>
      <c r="D11793" s="183" t="s">
        <v>648</v>
      </c>
      <c r="E11793" s="184"/>
      <c r="F11793" s="184"/>
      <c r="G11793" s="188"/>
      <c r="H11793" s="183"/>
      <c r="I11793" s="184"/>
      <c r="J11793" s="184"/>
      <c r="K11793" s="185" t="s">
        <v>410</v>
      </c>
      <c r="L11793" s="185"/>
      <c r="M11793" s="186"/>
      <c r="N11793" s="61" t="s">
        <v>410</v>
      </c>
      <c r="P11793" s="175" t="s">
        <v>647</v>
      </c>
    </row>
    <row r="11794" spans="1:16" ht="17.25">
      <c r="A11794" s="183" t="s">
        <v>23368</v>
      </c>
      <c r="B11794" s="183" t="s">
        <v>23369</v>
      </c>
      <c r="C11794" s="183" t="s">
        <v>647</v>
      </c>
      <c r="D11794" s="183" t="s">
        <v>648</v>
      </c>
      <c r="E11794" s="184"/>
      <c r="F11794" s="184"/>
      <c r="G11794" s="188"/>
      <c r="H11794" s="183"/>
      <c r="I11794" s="184"/>
      <c r="J11794" s="184"/>
      <c r="K11794" s="185" t="s">
        <v>410</v>
      </c>
      <c r="L11794" s="185"/>
      <c r="M11794" s="186"/>
      <c r="N11794" s="61" t="s">
        <v>410</v>
      </c>
      <c r="P11794" s="175" t="s">
        <v>647</v>
      </c>
    </row>
    <row r="11795" spans="1:16" ht="17.25">
      <c r="A11795" s="183" t="s">
        <v>23370</v>
      </c>
      <c r="B11795" s="183" t="s">
        <v>23371</v>
      </c>
      <c r="C11795" s="183" t="s">
        <v>647</v>
      </c>
      <c r="D11795" s="183" t="s">
        <v>648</v>
      </c>
      <c r="E11795" s="184"/>
      <c r="F11795" s="184"/>
      <c r="G11795" s="188"/>
      <c r="H11795" s="183"/>
      <c r="I11795" s="184"/>
      <c r="J11795" s="184"/>
      <c r="K11795" s="185" t="s">
        <v>410</v>
      </c>
      <c r="L11795" s="185"/>
      <c r="M11795" s="186"/>
      <c r="N11795" s="61" t="s">
        <v>410</v>
      </c>
      <c r="P11795" s="175" t="s">
        <v>647</v>
      </c>
    </row>
    <row r="11796" spans="1:16" ht="17.25">
      <c r="A11796" s="183" t="s">
        <v>23372</v>
      </c>
      <c r="B11796" s="183" t="s">
        <v>23373</v>
      </c>
      <c r="C11796" s="183" t="s">
        <v>647</v>
      </c>
      <c r="D11796" s="183" t="s">
        <v>648</v>
      </c>
      <c r="E11796" s="184"/>
      <c r="F11796" s="184"/>
      <c r="G11796" s="188"/>
      <c r="H11796" s="183"/>
      <c r="I11796" s="184"/>
      <c r="J11796" s="184"/>
      <c r="K11796" s="185" t="s">
        <v>410</v>
      </c>
      <c r="L11796" s="185"/>
      <c r="M11796" s="186"/>
      <c r="N11796" s="61" t="s">
        <v>410</v>
      </c>
      <c r="P11796" s="175" t="s">
        <v>647</v>
      </c>
    </row>
    <row r="11797" spans="1:16" ht="17.25">
      <c r="A11797" s="183" t="s">
        <v>23374</v>
      </c>
      <c r="B11797" s="183" t="s">
        <v>23375</v>
      </c>
      <c r="C11797" s="183" t="s">
        <v>647</v>
      </c>
      <c r="D11797" s="183" t="s">
        <v>648</v>
      </c>
      <c r="E11797" s="184"/>
      <c r="F11797" s="184"/>
      <c r="G11797" s="188"/>
      <c r="H11797" s="183"/>
      <c r="I11797" s="184"/>
      <c r="J11797" s="184"/>
      <c r="K11797" s="185" t="s">
        <v>410</v>
      </c>
      <c r="L11797" s="185"/>
      <c r="M11797" s="186"/>
      <c r="N11797" s="61" t="s">
        <v>410</v>
      </c>
      <c r="P11797" s="175" t="s">
        <v>647</v>
      </c>
    </row>
    <row r="11798" spans="1:16" ht="17.25">
      <c r="A11798" s="183" t="s">
        <v>23376</v>
      </c>
      <c r="B11798" s="183" t="s">
        <v>23377</v>
      </c>
      <c r="C11798" s="183" t="s">
        <v>647</v>
      </c>
      <c r="D11798" s="183" t="s">
        <v>648</v>
      </c>
      <c r="E11798" s="184"/>
      <c r="F11798" s="184"/>
      <c r="G11798" s="188"/>
      <c r="H11798" s="185"/>
      <c r="I11798" s="184"/>
      <c r="J11798" s="184"/>
      <c r="K11798" s="185" t="s">
        <v>410</v>
      </c>
      <c r="L11798" s="185"/>
      <c r="M11798" s="186"/>
      <c r="N11798" s="61" t="s">
        <v>410</v>
      </c>
      <c r="P11798" s="175" t="s">
        <v>647</v>
      </c>
    </row>
    <row r="11799" spans="1:16" ht="17.25">
      <c r="A11799" s="183" t="s">
        <v>23378</v>
      </c>
      <c r="B11799" s="183" t="s">
        <v>23379</v>
      </c>
      <c r="C11799" s="183" t="s">
        <v>647</v>
      </c>
      <c r="D11799" s="183" t="s">
        <v>648</v>
      </c>
      <c r="E11799" s="184">
        <v>169</v>
      </c>
      <c r="F11799" s="184">
        <v>169</v>
      </c>
      <c r="G11799" s="185"/>
      <c r="H11799" s="185"/>
      <c r="I11799" s="184">
        <v>57.06</v>
      </c>
      <c r="J11799" s="184">
        <v>226.06</v>
      </c>
      <c r="K11799" s="185">
        <v>0</v>
      </c>
      <c r="L11799" s="185" t="s">
        <v>57</v>
      </c>
      <c r="M11799" s="186" t="s">
        <v>373</v>
      </c>
      <c r="N11799" s="61" t="s">
        <v>51</v>
      </c>
      <c r="P11799" s="175" t="s">
        <v>647</v>
      </c>
    </row>
    <row r="11800" spans="1:16" ht="17.25">
      <c r="A11800" s="183" t="s">
        <v>23380</v>
      </c>
      <c r="B11800" s="183" t="s">
        <v>23381</v>
      </c>
      <c r="C11800" s="183" t="s">
        <v>647</v>
      </c>
      <c r="D11800" s="183" t="s">
        <v>648</v>
      </c>
      <c r="E11800" s="184"/>
      <c r="F11800" s="184"/>
      <c r="G11800" s="185"/>
      <c r="H11800" s="185"/>
      <c r="I11800" s="184"/>
      <c r="J11800" s="184"/>
      <c r="K11800" s="185" t="s">
        <v>410</v>
      </c>
      <c r="L11800" s="185"/>
      <c r="M11800" s="186"/>
      <c r="N11800" s="61" t="s">
        <v>410</v>
      </c>
      <c r="P11800" s="175" t="s">
        <v>647</v>
      </c>
    </row>
    <row r="11801" spans="1:16" ht="17.25">
      <c r="A11801" s="183" t="s">
        <v>23382</v>
      </c>
      <c r="B11801" s="183" t="s">
        <v>23383</v>
      </c>
      <c r="C11801" s="183" t="s">
        <v>647</v>
      </c>
      <c r="D11801" s="183" t="s">
        <v>648</v>
      </c>
      <c r="E11801" s="184"/>
      <c r="F11801" s="184"/>
      <c r="G11801" s="188"/>
      <c r="H11801" s="185"/>
      <c r="I11801" s="184"/>
      <c r="J11801" s="184"/>
      <c r="K11801" s="185" t="s">
        <v>410</v>
      </c>
      <c r="L11801" s="185"/>
      <c r="M11801" s="186"/>
      <c r="N11801" s="61" t="s">
        <v>410</v>
      </c>
      <c r="P11801" s="175" t="s">
        <v>647</v>
      </c>
    </row>
    <row r="11802" spans="1:16" ht="17.25">
      <c r="A11802" s="183" t="s">
        <v>23384</v>
      </c>
      <c r="B11802" s="183" t="s">
        <v>23385</v>
      </c>
      <c r="C11802" s="183" t="s">
        <v>647</v>
      </c>
      <c r="D11802" s="183" t="s">
        <v>648</v>
      </c>
      <c r="E11802" s="184"/>
      <c r="F11802" s="184"/>
      <c r="G11802" s="185"/>
      <c r="H11802" s="185"/>
      <c r="I11802" s="184"/>
      <c r="J11802" s="184"/>
      <c r="K11802" s="185" t="s">
        <v>410</v>
      </c>
      <c r="L11802" s="185"/>
      <c r="M11802" s="186"/>
      <c r="N11802" s="61" t="s">
        <v>410</v>
      </c>
      <c r="P11802" s="175" t="s">
        <v>647</v>
      </c>
    </row>
    <row r="11803" spans="1:16" ht="17.25">
      <c r="A11803" s="183" t="s">
        <v>23386</v>
      </c>
      <c r="B11803" s="183" t="s">
        <v>23387</v>
      </c>
      <c r="C11803" s="183" t="s">
        <v>647</v>
      </c>
      <c r="D11803" s="183" t="s">
        <v>648</v>
      </c>
      <c r="E11803" s="184"/>
      <c r="F11803" s="184"/>
      <c r="G11803" s="185"/>
      <c r="H11803" s="185"/>
      <c r="I11803" s="184"/>
      <c r="J11803" s="184"/>
      <c r="K11803" s="183" t="s">
        <v>410</v>
      </c>
      <c r="L11803" s="183"/>
      <c r="M11803" s="186"/>
      <c r="N11803" s="61" t="s">
        <v>410</v>
      </c>
      <c r="P11803" s="175" t="s">
        <v>647</v>
      </c>
    </row>
    <row r="11804" spans="1:16" ht="17.25">
      <c r="A11804" s="183" t="s">
        <v>23388</v>
      </c>
      <c r="B11804" s="183" t="s">
        <v>23389</v>
      </c>
      <c r="C11804" s="183" t="s">
        <v>647</v>
      </c>
      <c r="D11804" s="183" t="s">
        <v>648</v>
      </c>
      <c r="E11804" s="184">
        <v>155</v>
      </c>
      <c r="F11804" s="184">
        <v>155</v>
      </c>
      <c r="G11804" s="185"/>
      <c r="H11804" s="185"/>
      <c r="I11804" s="184">
        <v>47.91</v>
      </c>
      <c r="J11804" s="184">
        <v>202.91</v>
      </c>
      <c r="K11804" s="183">
        <v>22</v>
      </c>
      <c r="L11804" s="183"/>
      <c r="M11804" s="186"/>
      <c r="N11804" s="61" t="s">
        <v>51</v>
      </c>
      <c r="P11804" s="175" t="s">
        <v>647</v>
      </c>
    </row>
    <row r="11805" spans="1:16" ht="17.25">
      <c r="A11805" s="183" t="s">
        <v>23390</v>
      </c>
      <c r="B11805" s="183" t="s">
        <v>23391</v>
      </c>
      <c r="C11805" s="183" t="s">
        <v>647</v>
      </c>
      <c r="D11805" s="183" t="s">
        <v>648</v>
      </c>
      <c r="E11805" s="184"/>
      <c r="F11805" s="184"/>
      <c r="G11805" s="188"/>
      <c r="H11805" s="185"/>
      <c r="I11805" s="184"/>
      <c r="J11805" s="184"/>
      <c r="K11805" s="183" t="s">
        <v>410</v>
      </c>
      <c r="L11805" s="183"/>
      <c r="M11805" s="186"/>
      <c r="N11805" s="61" t="s">
        <v>410</v>
      </c>
      <c r="P11805" s="175" t="s">
        <v>647</v>
      </c>
    </row>
    <row r="11806" spans="1:16" ht="17.25">
      <c r="A11806" s="183" t="s">
        <v>23392</v>
      </c>
      <c r="B11806" s="183" t="s">
        <v>23371</v>
      </c>
      <c r="C11806" s="183" t="s">
        <v>647</v>
      </c>
      <c r="D11806" s="183" t="s">
        <v>648</v>
      </c>
      <c r="E11806" s="184"/>
      <c r="F11806" s="184"/>
      <c r="G11806" s="188"/>
      <c r="H11806" s="185"/>
      <c r="I11806" s="184"/>
      <c r="J11806" s="184"/>
      <c r="K11806" s="183" t="s">
        <v>410</v>
      </c>
      <c r="L11806" s="183"/>
      <c r="M11806" s="186"/>
      <c r="N11806" s="61" t="s">
        <v>410</v>
      </c>
      <c r="P11806" s="175" t="s">
        <v>647</v>
      </c>
    </row>
    <row r="11807" spans="1:16" ht="17.25">
      <c r="A11807" s="183" t="s">
        <v>23393</v>
      </c>
      <c r="B11807" s="183" t="s">
        <v>23394</v>
      </c>
      <c r="C11807" s="183" t="s">
        <v>647</v>
      </c>
      <c r="D11807" s="183" t="s">
        <v>648</v>
      </c>
      <c r="E11807" s="184"/>
      <c r="F11807" s="184"/>
      <c r="G11807" s="188"/>
      <c r="H11807" s="185"/>
      <c r="I11807" s="184"/>
      <c r="J11807" s="184"/>
      <c r="K11807" s="185" t="s">
        <v>410</v>
      </c>
      <c r="L11807" s="185"/>
      <c r="M11807" s="186"/>
      <c r="N11807" s="61" t="s">
        <v>410</v>
      </c>
      <c r="P11807" s="175" t="s">
        <v>647</v>
      </c>
    </row>
    <row r="11808" spans="1:16" ht="17.25">
      <c r="A11808" s="183" t="s">
        <v>23395</v>
      </c>
      <c r="B11808" s="183" t="s">
        <v>23396</v>
      </c>
      <c r="C11808" s="183" t="s">
        <v>647</v>
      </c>
      <c r="D11808" s="183" t="s">
        <v>648</v>
      </c>
      <c r="E11808" s="184"/>
      <c r="F11808" s="184"/>
      <c r="G11808" s="188"/>
      <c r="H11808" s="185"/>
      <c r="I11808" s="184"/>
      <c r="J11808" s="184"/>
      <c r="K11808" s="183" t="s">
        <v>410</v>
      </c>
      <c r="L11808" s="183"/>
      <c r="M11808" s="186"/>
      <c r="N11808" s="61" t="s">
        <v>410</v>
      </c>
      <c r="P11808" s="175" t="s">
        <v>647</v>
      </c>
    </row>
    <row r="11809" spans="1:16" ht="17.25">
      <c r="A11809" s="183" t="s">
        <v>23397</v>
      </c>
      <c r="B11809" s="183" t="s">
        <v>23398</v>
      </c>
      <c r="C11809" s="183" t="s">
        <v>647</v>
      </c>
      <c r="D11809" s="183" t="s">
        <v>648</v>
      </c>
      <c r="E11809" s="184"/>
      <c r="F11809" s="184"/>
      <c r="G11809" s="188"/>
      <c r="H11809" s="185"/>
      <c r="I11809" s="184"/>
      <c r="J11809" s="184"/>
      <c r="K11809" s="183" t="s">
        <v>410</v>
      </c>
      <c r="L11809" s="183"/>
      <c r="M11809" s="186"/>
      <c r="N11809" s="61" t="s">
        <v>410</v>
      </c>
      <c r="P11809" s="175" t="s">
        <v>647</v>
      </c>
    </row>
    <row r="11810" spans="1:16" ht="17.25">
      <c r="A11810" s="183" t="s">
        <v>23399</v>
      </c>
      <c r="B11810" s="183" t="s">
        <v>23400</v>
      </c>
      <c r="C11810" s="183" t="s">
        <v>647</v>
      </c>
      <c r="D11810" s="183" t="s">
        <v>648</v>
      </c>
      <c r="E11810" s="184"/>
      <c r="F11810" s="184"/>
      <c r="G11810" s="185"/>
      <c r="H11810" s="185"/>
      <c r="I11810" s="184"/>
      <c r="J11810" s="184"/>
      <c r="K11810" s="185" t="s">
        <v>410</v>
      </c>
      <c r="L11810" s="185"/>
      <c r="M11810" s="186"/>
      <c r="N11810" s="61" t="s">
        <v>410</v>
      </c>
      <c r="P11810" s="175" t="s">
        <v>647</v>
      </c>
    </row>
    <row r="11811" spans="1:16" ht="17.25">
      <c r="A11811" s="183" t="s">
        <v>23401</v>
      </c>
      <c r="B11811" s="183" t="s">
        <v>23402</v>
      </c>
      <c r="C11811" s="183" t="s">
        <v>647</v>
      </c>
      <c r="D11811" s="183" t="s">
        <v>648</v>
      </c>
      <c r="E11811" s="184"/>
      <c r="F11811" s="184"/>
      <c r="G11811" s="185"/>
      <c r="H11811" s="185"/>
      <c r="I11811" s="184"/>
      <c r="J11811" s="184"/>
      <c r="K11811" s="185" t="s">
        <v>410</v>
      </c>
      <c r="L11811" s="185"/>
      <c r="M11811" s="186"/>
      <c r="N11811" s="61" t="s">
        <v>410</v>
      </c>
      <c r="P11811" s="175" t="s">
        <v>647</v>
      </c>
    </row>
    <row r="11812" spans="1:16" ht="17.25">
      <c r="A11812" s="183" t="s">
        <v>23403</v>
      </c>
      <c r="B11812" s="183" t="s">
        <v>23404</v>
      </c>
      <c r="C11812" s="183" t="s">
        <v>647</v>
      </c>
      <c r="D11812" s="183" t="s">
        <v>648</v>
      </c>
      <c r="E11812" s="184">
        <v>159</v>
      </c>
      <c r="F11812" s="184">
        <v>134</v>
      </c>
      <c r="G11812" s="188" t="s">
        <v>268</v>
      </c>
      <c r="H11812" s="185"/>
      <c r="I11812" s="184">
        <v>50.32</v>
      </c>
      <c r="J11812" s="184">
        <v>184.32</v>
      </c>
      <c r="K11812" s="183">
        <v>117</v>
      </c>
      <c r="L11812" s="183"/>
      <c r="M11812" s="186"/>
      <c r="N11812" s="61" t="s">
        <v>51</v>
      </c>
      <c r="P11812" s="175" t="s">
        <v>647</v>
      </c>
    </row>
    <row r="11813" spans="1:16" ht="17.25">
      <c r="A11813" s="183" t="s">
        <v>23405</v>
      </c>
      <c r="B11813" s="183" t="s">
        <v>23406</v>
      </c>
      <c r="C11813" s="183" t="s">
        <v>647</v>
      </c>
      <c r="D11813" s="183" t="s">
        <v>648</v>
      </c>
      <c r="E11813" s="184">
        <v>149</v>
      </c>
      <c r="F11813" s="184">
        <v>149</v>
      </c>
      <c r="G11813" s="185"/>
      <c r="H11813" s="185"/>
      <c r="I11813" s="184">
        <v>52.31</v>
      </c>
      <c r="J11813" s="184">
        <v>201.31</v>
      </c>
      <c r="K11813" s="185">
        <v>102</v>
      </c>
      <c r="L11813" s="185"/>
      <c r="M11813" s="186"/>
      <c r="N11813" s="61" t="s">
        <v>51</v>
      </c>
      <c r="P11813" s="175" t="s">
        <v>647</v>
      </c>
    </row>
    <row r="11814" spans="1:16" ht="17.25">
      <c r="A11814" s="183" t="s">
        <v>23407</v>
      </c>
      <c r="B11814" s="183" t="s">
        <v>15639</v>
      </c>
      <c r="C11814" s="183" t="s">
        <v>647</v>
      </c>
      <c r="D11814" s="183" t="s">
        <v>648</v>
      </c>
      <c r="E11814" s="184">
        <v>139</v>
      </c>
      <c r="F11814" s="184">
        <v>115</v>
      </c>
      <c r="G11814" s="185" t="s">
        <v>395</v>
      </c>
      <c r="H11814" s="185"/>
      <c r="I11814" s="184">
        <v>51.26</v>
      </c>
      <c r="J11814" s="184">
        <v>166.26</v>
      </c>
      <c r="K11814" s="185">
        <v>19</v>
      </c>
      <c r="L11814" s="185"/>
      <c r="M11814" s="186"/>
      <c r="N11814" s="61" t="s">
        <v>51</v>
      </c>
      <c r="P11814" s="175" t="s">
        <v>647</v>
      </c>
    </row>
    <row r="11815" spans="1:16" ht="17.25">
      <c r="A11815" s="183" t="s">
        <v>23408</v>
      </c>
      <c r="B11815" s="183" t="s">
        <v>23409</v>
      </c>
      <c r="C11815" s="183" t="s">
        <v>647</v>
      </c>
      <c r="D11815" s="183" t="s">
        <v>648</v>
      </c>
      <c r="E11815" s="184"/>
      <c r="F11815" s="184"/>
      <c r="G11815" s="185"/>
      <c r="H11815" s="185"/>
      <c r="I11815" s="184"/>
      <c r="J11815" s="184"/>
      <c r="K11815" s="185" t="s">
        <v>410</v>
      </c>
      <c r="L11815" s="185"/>
      <c r="M11815" s="186"/>
      <c r="N11815" s="61" t="s">
        <v>410</v>
      </c>
      <c r="P11815" s="175" t="s">
        <v>647</v>
      </c>
    </row>
    <row r="11816" spans="1:16" ht="17.25">
      <c r="A11816" s="183" t="s">
        <v>23410</v>
      </c>
      <c r="B11816" s="183" t="s">
        <v>23411</v>
      </c>
      <c r="C11816" s="183" t="s">
        <v>647</v>
      </c>
      <c r="D11816" s="183" t="s">
        <v>648</v>
      </c>
      <c r="E11816" s="184">
        <v>249</v>
      </c>
      <c r="F11816" s="184">
        <v>190</v>
      </c>
      <c r="G11816" s="185" t="s">
        <v>1652</v>
      </c>
      <c r="H11816" s="185"/>
      <c r="I11816" s="184">
        <v>107.01</v>
      </c>
      <c r="J11816" s="184">
        <v>297.01</v>
      </c>
      <c r="K11816" s="185">
        <v>38</v>
      </c>
      <c r="L11816" s="185"/>
      <c r="M11816" s="186"/>
      <c r="N11816" s="61" t="s">
        <v>51</v>
      </c>
      <c r="P11816" s="175" t="s">
        <v>647</v>
      </c>
    </row>
    <row r="11817" spans="1:16" ht="17.25">
      <c r="A11817" s="183" t="s">
        <v>23412</v>
      </c>
      <c r="B11817" s="183" t="s">
        <v>8727</v>
      </c>
      <c r="C11817" s="183" t="s">
        <v>647</v>
      </c>
      <c r="D11817" s="183" t="s">
        <v>648</v>
      </c>
      <c r="E11817" s="184">
        <v>149</v>
      </c>
      <c r="F11817" s="184">
        <v>149</v>
      </c>
      <c r="G11817" s="185"/>
      <c r="H11817" s="185"/>
      <c r="I11817" s="184">
        <v>55.31</v>
      </c>
      <c r="J11817" s="184">
        <v>204.31</v>
      </c>
      <c r="K11817" s="185">
        <v>70</v>
      </c>
      <c r="L11817" s="185" t="s">
        <v>76</v>
      </c>
      <c r="M11817" s="186" t="s">
        <v>1514</v>
      </c>
      <c r="N11817" s="61" t="s">
        <v>51</v>
      </c>
      <c r="P11817" s="175" t="s">
        <v>647</v>
      </c>
    </row>
    <row r="11818" spans="1:16" ht="17.25">
      <c r="A11818" s="183" t="s">
        <v>23413</v>
      </c>
      <c r="B11818" s="183" t="s">
        <v>23414</v>
      </c>
      <c r="C11818" s="183" t="s">
        <v>647</v>
      </c>
      <c r="D11818" s="183" t="s">
        <v>648</v>
      </c>
      <c r="E11818" s="184"/>
      <c r="F11818" s="184"/>
      <c r="G11818" s="185"/>
      <c r="H11818" s="185"/>
      <c r="I11818" s="184"/>
      <c r="J11818" s="184"/>
      <c r="K11818" s="185" t="s">
        <v>410</v>
      </c>
      <c r="L11818" s="185"/>
      <c r="M11818" s="186"/>
      <c r="N11818" s="61" t="s">
        <v>410</v>
      </c>
      <c r="P11818" s="175" t="s">
        <v>647</v>
      </c>
    </row>
    <row r="11819" spans="1:16" ht="17.25">
      <c r="A11819" s="183" t="s">
        <v>23415</v>
      </c>
      <c r="B11819" s="183" t="s">
        <v>23416</v>
      </c>
      <c r="C11819" s="183" t="s">
        <v>647</v>
      </c>
      <c r="D11819" s="183" t="s">
        <v>648</v>
      </c>
      <c r="E11819" s="184"/>
      <c r="F11819" s="184"/>
      <c r="G11819" s="185"/>
      <c r="H11819" s="185"/>
      <c r="I11819" s="184"/>
      <c r="J11819" s="184"/>
      <c r="K11819" s="185" t="s">
        <v>410</v>
      </c>
      <c r="L11819" s="185"/>
      <c r="M11819" s="186"/>
      <c r="N11819" s="61" t="s">
        <v>410</v>
      </c>
      <c r="P11819" s="175" t="s">
        <v>647</v>
      </c>
    </row>
    <row r="11820" spans="1:16" ht="17.25">
      <c r="A11820" s="183" t="s">
        <v>23417</v>
      </c>
      <c r="B11820" s="183" t="s">
        <v>23418</v>
      </c>
      <c r="C11820" s="183" t="s">
        <v>647</v>
      </c>
      <c r="D11820" s="183" t="s">
        <v>648</v>
      </c>
      <c r="E11820" s="184"/>
      <c r="F11820" s="184"/>
      <c r="G11820" s="185"/>
      <c r="H11820" s="185"/>
      <c r="I11820" s="184"/>
      <c r="J11820" s="184"/>
      <c r="K11820" s="185" t="s">
        <v>410</v>
      </c>
      <c r="L11820" s="185"/>
      <c r="M11820" s="186"/>
      <c r="N11820" s="61" t="s">
        <v>410</v>
      </c>
      <c r="P11820" s="175" t="s">
        <v>647</v>
      </c>
    </row>
    <row r="11821" spans="1:16" ht="17.25">
      <c r="A11821" s="183" t="s">
        <v>23419</v>
      </c>
      <c r="B11821" s="183" t="s">
        <v>23420</v>
      </c>
      <c r="C11821" s="183" t="s">
        <v>647</v>
      </c>
      <c r="D11821" s="183" t="s">
        <v>648</v>
      </c>
      <c r="E11821" s="184"/>
      <c r="F11821" s="184"/>
      <c r="G11821" s="185"/>
      <c r="H11821" s="185"/>
      <c r="I11821" s="184"/>
      <c r="J11821" s="184"/>
      <c r="K11821" s="185" t="s">
        <v>410</v>
      </c>
      <c r="L11821" s="185"/>
      <c r="M11821" s="186"/>
      <c r="N11821" s="61" t="s">
        <v>410</v>
      </c>
      <c r="P11821" s="175" t="s">
        <v>647</v>
      </c>
    </row>
    <row r="11822" spans="1:16" ht="17.25">
      <c r="A11822" s="183" t="s">
        <v>23421</v>
      </c>
      <c r="B11822" s="183" t="s">
        <v>23422</v>
      </c>
      <c r="C11822" s="183" t="s">
        <v>647</v>
      </c>
      <c r="D11822" s="183" t="s">
        <v>648</v>
      </c>
      <c r="E11822" s="184"/>
      <c r="F11822" s="184"/>
      <c r="G11822" s="185"/>
      <c r="H11822" s="185"/>
      <c r="I11822" s="184"/>
      <c r="J11822" s="184"/>
      <c r="K11822" s="185" t="s">
        <v>410</v>
      </c>
      <c r="L11822" s="185"/>
      <c r="M11822" s="186"/>
      <c r="N11822" s="61" t="s">
        <v>410</v>
      </c>
      <c r="P11822" s="175" t="s">
        <v>647</v>
      </c>
    </row>
    <row r="11823" spans="1:16" ht="17.25">
      <c r="A11823" s="183" t="s">
        <v>23423</v>
      </c>
      <c r="B11823" s="183" t="s">
        <v>23424</v>
      </c>
      <c r="C11823" s="183" t="s">
        <v>647</v>
      </c>
      <c r="D11823" s="183" t="s">
        <v>648</v>
      </c>
      <c r="E11823" s="184"/>
      <c r="F11823" s="184"/>
      <c r="G11823" s="185"/>
      <c r="H11823" s="185"/>
      <c r="I11823" s="184"/>
      <c r="J11823" s="184"/>
      <c r="K11823" s="185" t="s">
        <v>410</v>
      </c>
      <c r="L11823" s="185"/>
      <c r="M11823" s="186"/>
      <c r="N11823" s="61" t="s">
        <v>410</v>
      </c>
      <c r="P11823" s="175" t="s">
        <v>647</v>
      </c>
    </row>
    <row r="11824" spans="1:16" ht="17.25">
      <c r="A11824" s="183" t="s">
        <v>23425</v>
      </c>
      <c r="B11824" s="183" t="s">
        <v>23426</v>
      </c>
      <c r="C11824" s="183" t="s">
        <v>647</v>
      </c>
      <c r="D11824" s="183" t="s">
        <v>648</v>
      </c>
      <c r="E11824" s="184"/>
      <c r="F11824" s="184"/>
      <c r="G11824" s="185"/>
      <c r="H11824" s="185"/>
      <c r="I11824" s="184"/>
      <c r="J11824" s="184"/>
      <c r="K11824" s="185" t="s">
        <v>410</v>
      </c>
      <c r="L11824" s="185"/>
      <c r="M11824" s="186"/>
      <c r="N11824" s="61" t="s">
        <v>410</v>
      </c>
      <c r="P11824" s="175" t="s">
        <v>647</v>
      </c>
    </row>
    <row r="11825" spans="1:16" ht="17.25">
      <c r="A11825" s="183" t="s">
        <v>23427</v>
      </c>
      <c r="B11825" s="183" t="s">
        <v>23428</v>
      </c>
      <c r="C11825" s="183" t="s">
        <v>647</v>
      </c>
      <c r="D11825" s="183" t="s">
        <v>648</v>
      </c>
      <c r="E11825" s="184"/>
      <c r="F11825" s="184"/>
      <c r="G11825" s="185"/>
      <c r="H11825" s="185"/>
      <c r="I11825" s="184"/>
      <c r="J11825" s="184"/>
      <c r="K11825" s="185" t="s">
        <v>410</v>
      </c>
      <c r="L11825" s="185"/>
      <c r="M11825" s="186"/>
      <c r="N11825" s="61" t="s">
        <v>410</v>
      </c>
      <c r="P11825" s="175" t="s">
        <v>647</v>
      </c>
    </row>
    <row r="11826" spans="1:16" ht="17.25">
      <c r="A11826" s="183" t="s">
        <v>23429</v>
      </c>
      <c r="B11826" s="183" t="s">
        <v>23430</v>
      </c>
      <c r="C11826" s="183" t="s">
        <v>647</v>
      </c>
      <c r="D11826" s="183" t="s">
        <v>648</v>
      </c>
      <c r="E11826" s="184"/>
      <c r="F11826" s="184"/>
      <c r="G11826" s="185"/>
      <c r="H11826" s="185"/>
      <c r="I11826" s="184"/>
      <c r="J11826" s="184"/>
      <c r="K11826" s="185" t="s">
        <v>410</v>
      </c>
      <c r="L11826" s="185"/>
      <c r="M11826" s="186"/>
      <c r="N11826" s="61" t="s">
        <v>410</v>
      </c>
      <c r="P11826" s="175" t="s">
        <v>647</v>
      </c>
    </row>
    <row r="11827" spans="1:16" ht="17.25">
      <c r="A11827" s="183" t="s">
        <v>23431</v>
      </c>
      <c r="B11827" s="183" t="s">
        <v>23432</v>
      </c>
      <c r="C11827" s="183" t="s">
        <v>647</v>
      </c>
      <c r="D11827" s="183" t="s">
        <v>648</v>
      </c>
      <c r="E11827" s="184"/>
      <c r="F11827" s="184"/>
      <c r="G11827" s="185"/>
      <c r="H11827" s="185"/>
      <c r="I11827" s="184"/>
      <c r="J11827" s="184"/>
      <c r="K11827" s="185" t="s">
        <v>410</v>
      </c>
      <c r="L11827" s="185"/>
      <c r="M11827" s="186"/>
      <c r="N11827" s="61" t="s">
        <v>410</v>
      </c>
      <c r="P11827" s="175" t="s">
        <v>647</v>
      </c>
    </row>
    <row r="11828" spans="1:16" ht="17.25">
      <c r="A11828" s="183" t="s">
        <v>23433</v>
      </c>
      <c r="B11828" s="183" t="s">
        <v>23434</v>
      </c>
      <c r="C11828" s="183" t="s">
        <v>647</v>
      </c>
      <c r="D11828" s="183" t="s">
        <v>648</v>
      </c>
      <c r="E11828" s="184"/>
      <c r="F11828" s="184"/>
      <c r="G11828" s="185"/>
      <c r="H11828" s="185"/>
      <c r="I11828" s="184"/>
      <c r="J11828" s="184"/>
      <c r="K11828" s="185" t="s">
        <v>410</v>
      </c>
      <c r="L11828" s="185"/>
      <c r="M11828" s="186"/>
      <c r="N11828" s="61" t="s">
        <v>410</v>
      </c>
      <c r="P11828" s="175" t="s">
        <v>647</v>
      </c>
    </row>
    <row r="11829" spans="1:16" ht="17.25">
      <c r="A11829" s="183" t="s">
        <v>23435</v>
      </c>
      <c r="B11829" s="183" t="s">
        <v>23436</v>
      </c>
      <c r="C11829" s="183" t="s">
        <v>647</v>
      </c>
      <c r="D11829" s="183" t="s">
        <v>648</v>
      </c>
      <c r="E11829" s="184"/>
      <c r="F11829" s="184"/>
      <c r="G11829" s="185"/>
      <c r="H11829" s="185"/>
      <c r="I11829" s="184"/>
      <c r="J11829" s="184"/>
      <c r="K11829" s="185" t="s">
        <v>410</v>
      </c>
      <c r="L11829" s="185"/>
      <c r="M11829" s="186"/>
      <c r="N11829" s="61" t="s">
        <v>410</v>
      </c>
      <c r="P11829" s="175" t="s">
        <v>647</v>
      </c>
    </row>
    <row r="11830" spans="1:16" ht="17.25">
      <c r="A11830" s="183" t="s">
        <v>23437</v>
      </c>
      <c r="B11830" s="183" t="s">
        <v>23438</v>
      </c>
      <c r="C11830" s="183" t="s">
        <v>647</v>
      </c>
      <c r="D11830" s="183" t="s">
        <v>648</v>
      </c>
      <c r="E11830" s="184"/>
      <c r="F11830" s="184"/>
      <c r="G11830" s="185"/>
      <c r="H11830" s="185"/>
      <c r="I11830" s="184"/>
      <c r="J11830" s="184"/>
      <c r="K11830" s="185" t="s">
        <v>410</v>
      </c>
      <c r="L11830" s="185"/>
      <c r="M11830" s="186"/>
      <c r="N11830" s="61" t="s">
        <v>410</v>
      </c>
      <c r="P11830" s="175" t="s">
        <v>647</v>
      </c>
    </row>
    <row r="11831" spans="1:16" ht="17.25">
      <c r="A11831" s="183" t="s">
        <v>23439</v>
      </c>
      <c r="B11831" s="183" t="s">
        <v>23440</v>
      </c>
      <c r="C11831" s="183" t="s">
        <v>647</v>
      </c>
      <c r="D11831" s="183" t="s">
        <v>648</v>
      </c>
      <c r="E11831" s="184"/>
      <c r="F11831" s="184"/>
      <c r="G11831" s="185"/>
      <c r="H11831" s="185"/>
      <c r="I11831" s="184"/>
      <c r="J11831" s="184"/>
      <c r="K11831" s="185" t="s">
        <v>410</v>
      </c>
      <c r="L11831" s="185"/>
      <c r="M11831" s="186"/>
      <c r="N11831" s="61" t="s">
        <v>410</v>
      </c>
      <c r="P11831" s="175" t="s">
        <v>647</v>
      </c>
    </row>
    <row r="11832" spans="1:16" ht="17.25">
      <c r="A11832" s="183" t="s">
        <v>23441</v>
      </c>
      <c r="B11832" s="183" t="s">
        <v>23442</v>
      </c>
      <c r="C11832" s="183" t="s">
        <v>647</v>
      </c>
      <c r="D11832" s="183" t="s">
        <v>648</v>
      </c>
      <c r="E11832" s="184"/>
      <c r="F11832" s="184"/>
      <c r="G11832" s="185"/>
      <c r="H11832" s="185"/>
      <c r="I11832" s="184"/>
      <c r="J11832" s="184"/>
      <c r="K11832" s="185" t="s">
        <v>410</v>
      </c>
      <c r="L11832" s="185"/>
      <c r="M11832" s="186"/>
      <c r="N11832" s="61" t="s">
        <v>410</v>
      </c>
      <c r="P11832" s="175" t="s">
        <v>647</v>
      </c>
    </row>
    <row r="11833" spans="1:16" ht="17.25">
      <c r="A11833" s="183" t="s">
        <v>23443</v>
      </c>
      <c r="B11833" s="183" t="s">
        <v>23444</v>
      </c>
      <c r="C11833" s="183" t="s">
        <v>647</v>
      </c>
      <c r="D11833" s="183" t="s">
        <v>648</v>
      </c>
      <c r="E11833" s="184"/>
      <c r="F11833" s="184"/>
      <c r="G11833" s="185"/>
      <c r="H11833" s="185"/>
      <c r="I11833" s="184"/>
      <c r="J11833" s="184"/>
      <c r="K11833" s="185" t="s">
        <v>410</v>
      </c>
      <c r="L11833" s="185"/>
      <c r="M11833" s="186"/>
      <c r="N11833" s="61" t="s">
        <v>410</v>
      </c>
      <c r="P11833" s="175" t="s">
        <v>647</v>
      </c>
    </row>
    <row r="11834" spans="1:16" ht="17.25">
      <c r="A11834" s="183" t="s">
        <v>23445</v>
      </c>
      <c r="B11834" s="183" t="s">
        <v>23446</v>
      </c>
      <c r="C11834" s="183" t="s">
        <v>647</v>
      </c>
      <c r="D11834" s="183" t="s">
        <v>648</v>
      </c>
      <c r="E11834" s="184"/>
      <c r="F11834" s="184"/>
      <c r="G11834" s="185"/>
      <c r="H11834" s="185"/>
      <c r="I11834" s="184"/>
      <c r="J11834" s="184"/>
      <c r="K11834" s="185" t="s">
        <v>410</v>
      </c>
      <c r="L11834" s="185"/>
      <c r="M11834" s="186"/>
      <c r="N11834" s="61" t="s">
        <v>410</v>
      </c>
      <c r="P11834" s="175" t="s">
        <v>647</v>
      </c>
    </row>
    <row r="11835" spans="1:16" ht="17.25">
      <c r="A11835" s="183" t="s">
        <v>23447</v>
      </c>
      <c r="B11835" s="183" t="s">
        <v>23448</v>
      </c>
      <c r="C11835" s="183" t="s">
        <v>647</v>
      </c>
      <c r="D11835" s="183" t="s">
        <v>648</v>
      </c>
      <c r="E11835" s="184"/>
      <c r="F11835" s="184"/>
      <c r="G11835" s="185"/>
      <c r="H11835" s="185"/>
      <c r="I11835" s="184"/>
      <c r="J11835" s="184"/>
      <c r="K11835" s="185" t="s">
        <v>410</v>
      </c>
      <c r="L11835" s="185"/>
      <c r="M11835" s="186"/>
      <c r="N11835" s="61" t="s">
        <v>410</v>
      </c>
      <c r="P11835" s="175" t="s">
        <v>647</v>
      </c>
    </row>
    <row r="11836" spans="1:16" ht="17.25">
      <c r="A11836" s="183" t="s">
        <v>23449</v>
      </c>
      <c r="B11836" s="183" t="s">
        <v>23450</v>
      </c>
      <c r="C11836" s="183" t="s">
        <v>647</v>
      </c>
      <c r="D11836" s="183" t="s">
        <v>648</v>
      </c>
      <c r="E11836" s="184"/>
      <c r="F11836" s="184"/>
      <c r="G11836" s="185"/>
      <c r="H11836" s="185"/>
      <c r="I11836" s="184"/>
      <c r="J11836" s="184"/>
      <c r="K11836" s="185" t="s">
        <v>410</v>
      </c>
      <c r="L11836" s="185"/>
      <c r="M11836" s="186"/>
      <c r="N11836" s="61" t="s">
        <v>410</v>
      </c>
      <c r="P11836" s="175" t="s">
        <v>647</v>
      </c>
    </row>
    <row r="11837" spans="1:16" ht="17.25">
      <c r="A11837" s="183" t="s">
        <v>23451</v>
      </c>
      <c r="B11837" s="183" t="s">
        <v>23452</v>
      </c>
      <c r="C11837" s="183" t="s">
        <v>647</v>
      </c>
      <c r="D11837" s="183" t="s">
        <v>648</v>
      </c>
      <c r="E11837" s="184"/>
      <c r="F11837" s="184"/>
      <c r="G11837" s="185"/>
      <c r="H11837" s="185"/>
      <c r="I11837" s="184"/>
      <c r="J11837" s="184"/>
      <c r="K11837" s="185" t="s">
        <v>410</v>
      </c>
      <c r="L11837" s="185"/>
      <c r="M11837" s="186"/>
      <c r="N11837" s="61" t="s">
        <v>410</v>
      </c>
      <c r="P11837" s="175" t="s">
        <v>647</v>
      </c>
    </row>
    <row r="11838" spans="1:16" ht="17.25">
      <c r="A11838" s="183" t="s">
        <v>23453</v>
      </c>
      <c r="B11838" s="183" t="s">
        <v>8711</v>
      </c>
      <c r="C11838" s="183" t="s">
        <v>647</v>
      </c>
      <c r="D11838" s="183" t="s">
        <v>648</v>
      </c>
      <c r="E11838" s="184"/>
      <c r="F11838" s="184"/>
      <c r="G11838" s="185"/>
      <c r="H11838" s="185"/>
      <c r="I11838" s="184"/>
      <c r="J11838" s="184"/>
      <c r="K11838" s="185" t="s">
        <v>410</v>
      </c>
      <c r="L11838" s="185"/>
      <c r="M11838" s="186"/>
      <c r="N11838" s="61" t="s">
        <v>410</v>
      </c>
      <c r="P11838" s="175" t="s">
        <v>647</v>
      </c>
    </row>
    <row r="11839" spans="1:16" ht="17.25">
      <c r="A11839" s="183" t="s">
        <v>23454</v>
      </c>
      <c r="B11839" s="183" t="s">
        <v>23455</v>
      </c>
      <c r="C11839" s="183" t="s">
        <v>647</v>
      </c>
      <c r="D11839" s="183" t="s">
        <v>648</v>
      </c>
      <c r="E11839" s="184"/>
      <c r="F11839" s="184"/>
      <c r="G11839" s="185"/>
      <c r="H11839" s="185"/>
      <c r="I11839" s="184"/>
      <c r="J11839" s="184"/>
      <c r="K11839" s="185" t="s">
        <v>410</v>
      </c>
      <c r="L11839" s="185"/>
      <c r="M11839" s="186"/>
      <c r="N11839" s="61" t="s">
        <v>410</v>
      </c>
      <c r="P11839" s="175" t="s">
        <v>647</v>
      </c>
    </row>
    <row r="11840" spans="1:16" ht="17.25">
      <c r="A11840" s="183" t="s">
        <v>23456</v>
      </c>
      <c r="B11840" s="183" t="s">
        <v>23457</v>
      </c>
      <c r="C11840" s="183" t="s">
        <v>647</v>
      </c>
      <c r="D11840" s="183" t="s">
        <v>648</v>
      </c>
      <c r="E11840" s="184"/>
      <c r="F11840" s="184"/>
      <c r="G11840" s="185"/>
      <c r="H11840" s="185"/>
      <c r="I11840" s="184"/>
      <c r="J11840" s="184"/>
      <c r="K11840" s="185" t="s">
        <v>410</v>
      </c>
      <c r="L11840" s="185"/>
      <c r="M11840" s="186"/>
      <c r="N11840" s="61" t="s">
        <v>410</v>
      </c>
      <c r="P11840" s="175" t="s">
        <v>647</v>
      </c>
    </row>
    <row r="11841" spans="1:16" ht="17.25">
      <c r="A11841" s="183" t="s">
        <v>23458</v>
      </c>
      <c r="B11841" s="183" t="s">
        <v>23459</v>
      </c>
      <c r="C11841" s="183" t="s">
        <v>647</v>
      </c>
      <c r="D11841" s="183" t="s">
        <v>648</v>
      </c>
      <c r="E11841" s="184"/>
      <c r="F11841" s="184"/>
      <c r="G11841" s="185"/>
      <c r="H11841" s="185"/>
      <c r="I11841" s="184"/>
      <c r="J11841" s="184"/>
      <c r="K11841" s="185" t="s">
        <v>410</v>
      </c>
      <c r="L11841" s="185"/>
      <c r="M11841" s="186"/>
      <c r="N11841" s="61" t="s">
        <v>410</v>
      </c>
      <c r="P11841" s="175" t="s">
        <v>647</v>
      </c>
    </row>
    <row r="11842" spans="1:16" ht="17.25">
      <c r="A11842" s="183" t="s">
        <v>23460</v>
      </c>
      <c r="B11842" s="183" t="s">
        <v>23461</v>
      </c>
      <c r="C11842" s="183" t="s">
        <v>647</v>
      </c>
      <c r="D11842" s="183" t="s">
        <v>648</v>
      </c>
      <c r="E11842" s="184"/>
      <c r="F11842" s="184"/>
      <c r="G11842" s="185"/>
      <c r="H11842" s="185"/>
      <c r="I11842" s="184"/>
      <c r="J11842" s="184"/>
      <c r="K11842" s="185" t="s">
        <v>410</v>
      </c>
      <c r="L11842" s="185"/>
      <c r="M11842" s="186"/>
      <c r="N11842" s="61" t="s">
        <v>410</v>
      </c>
      <c r="P11842" s="175" t="s">
        <v>647</v>
      </c>
    </row>
    <row r="11843" spans="1:16" ht="17.25">
      <c r="A11843" s="183" t="s">
        <v>23462</v>
      </c>
      <c r="B11843" s="183" t="s">
        <v>23463</v>
      </c>
      <c r="C11843" s="183" t="s">
        <v>647</v>
      </c>
      <c r="D11843" s="183" t="s">
        <v>648</v>
      </c>
      <c r="E11843" s="184"/>
      <c r="F11843" s="184"/>
      <c r="G11843" s="185"/>
      <c r="H11843" s="185"/>
      <c r="I11843" s="184"/>
      <c r="J11843" s="184"/>
      <c r="K11843" s="185" t="s">
        <v>410</v>
      </c>
      <c r="L11843" s="185"/>
      <c r="M11843" s="186"/>
      <c r="N11843" s="61" t="s">
        <v>410</v>
      </c>
      <c r="P11843" s="175" t="s">
        <v>647</v>
      </c>
    </row>
    <row r="11844" spans="1:16" ht="17.25">
      <c r="A11844" s="183" t="s">
        <v>23464</v>
      </c>
      <c r="B11844" s="183" t="s">
        <v>23465</v>
      </c>
      <c r="C11844" s="183" t="s">
        <v>647</v>
      </c>
      <c r="D11844" s="183" t="s">
        <v>648</v>
      </c>
      <c r="E11844" s="184"/>
      <c r="F11844" s="184"/>
      <c r="G11844" s="185"/>
      <c r="H11844" s="185"/>
      <c r="I11844" s="184"/>
      <c r="J11844" s="184"/>
      <c r="K11844" s="185" t="s">
        <v>410</v>
      </c>
      <c r="L11844" s="185"/>
      <c r="M11844" s="186"/>
      <c r="N11844" s="61" t="s">
        <v>410</v>
      </c>
      <c r="P11844" s="175" t="s">
        <v>647</v>
      </c>
    </row>
    <row r="11845" spans="1:16" ht="17.25">
      <c r="A11845" s="183" t="s">
        <v>23466</v>
      </c>
      <c r="B11845" s="183" t="s">
        <v>23467</v>
      </c>
      <c r="C11845" s="183" t="s">
        <v>647</v>
      </c>
      <c r="D11845" s="183" t="s">
        <v>648</v>
      </c>
      <c r="E11845" s="184"/>
      <c r="F11845" s="184"/>
      <c r="G11845" s="185"/>
      <c r="H11845" s="185"/>
      <c r="I11845" s="184"/>
      <c r="J11845" s="184"/>
      <c r="K11845" s="185" t="s">
        <v>410</v>
      </c>
      <c r="L11845" s="185"/>
      <c r="M11845" s="186"/>
      <c r="N11845" s="61" t="s">
        <v>410</v>
      </c>
      <c r="P11845" s="175" t="s">
        <v>647</v>
      </c>
    </row>
    <row r="11846" spans="1:16" ht="17.25">
      <c r="A11846" s="183" t="s">
        <v>23468</v>
      </c>
      <c r="B11846" s="183" t="s">
        <v>23469</v>
      </c>
      <c r="C11846" s="183" t="s">
        <v>647</v>
      </c>
      <c r="D11846" s="183" t="s">
        <v>648</v>
      </c>
      <c r="E11846" s="184"/>
      <c r="F11846" s="184"/>
      <c r="G11846" s="188"/>
      <c r="H11846" s="185"/>
      <c r="I11846" s="184"/>
      <c r="J11846" s="184"/>
      <c r="K11846" s="185" t="s">
        <v>410</v>
      </c>
      <c r="L11846" s="185"/>
      <c r="M11846" s="186"/>
      <c r="N11846" s="61" t="s">
        <v>410</v>
      </c>
      <c r="P11846" s="175" t="s">
        <v>647</v>
      </c>
    </row>
    <row r="11847" spans="1:16" ht="17.25">
      <c r="A11847" s="183" t="s">
        <v>23470</v>
      </c>
      <c r="B11847" s="183" t="s">
        <v>23471</v>
      </c>
      <c r="C11847" s="183" t="s">
        <v>647</v>
      </c>
      <c r="D11847" s="183" t="s">
        <v>648</v>
      </c>
      <c r="E11847" s="184"/>
      <c r="F11847" s="184"/>
      <c r="G11847" s="185"/>
      <c r="H11847" s="185"/>
      <c r="I11847" s="184"/>
      <c r="J11847" s="184"/>
      <c r="K11847" s="185" t="s">
        <v>410</v>
      </c>
      <c r="L11847" s="185"/>
      <c r="M11847" s="186"/>
      <c r="N11847" s="61" t="s">
        <v>410</v>
      </c>
      <c r="P11847" s="175" t="s">
        <v>647</v>
      </c>
    </row>
    <row r="11848" spans="1:16" ht="17.25">
      <c r="A11848" s="183" t="s">
        <v>23472</v>
      </c>
      <c r="B11848" s="183" t="s">
        <v>23473</v>
      </c>
      <c r="C11848" s="183" t="s">
        <v>647</v>
      </c>
      <c r="D11848" s="183" t="s">
        <v>648</v>
      </c>
      <c r="E11848" s="184"/>
      <c r="F11848" s="184"/>
      <c r="G11848" s="188"/>
      <c r="H11848" s="185"/>
      <c r="I11848" s="184"/>
      <c r="J11848" s="184"/>
      <c r="K11848" s="185" t="s">
        <v>410</v>
      </c>
      <c r="L11848" s="185"/>
      <c r="M11848" s="186"/>
      <c r="N11848" s="61" t="s">
        <v>410</v>
      </c>
      <c r="P11848" s="175" t="s">
        <v>647</v>
      </c>
    </row>
    <row r="11849" spans="1:16" ht="17.25">
      <c r="A11849" s="183" t="s">
        <v>23474</v>
      </c>
      <c r="B11849" s="183" t="s">
        <v>23475</v>
      </c>
      <c r="C11849" s="183" t="s">
        <v>647</v>
      </c>
      <c r="D11849" s="183" t="s">
        <v>648</v>
      </c>
      <c r="E11849" s="184"/>
      <c r="F11849" s="184"/>
      <c r="G11849" s="185"/>
      <c r="H11849" s="185"/>
      <c r="I11849" s="184"/>
      <c r="J11849" s="184"/>
      <c r="K11849" s="185" t="s">
        <v>410</v>
      </c>
      <c r="L11849" s="185"/>
      <c r="M11849" s="186"/>
      <c r="N11849" s="61" t="s">
        <v>410</v>
      </c>
      <c r="P11849" s="175" t="s">
        <v>647</v>
      </c>
    </row>
    <row r="11850" spans="1:16" ht="17.25">
      <c r="A11850" s="183" t="s">
        <v>23476</v>
      </c>
      <c r="B11850" s="183" t="s">
        <v>23477</v>
      </c>
      <c r="C11850" s="183" t="s">
        <v>647</v>
      </c>
      <c r="D11850" s="183" t="s">
        <v>648</v>
      </c>
      <c r="E11850" s="184"/>
      <c r="F11850" s="184"/>
      <c r="G11850" s="188"/>
      <c r="H11850" s="185"/>
      <c r="I11850" s="184"/>
      <c r="J11850" s="184"/>
      <c r="K11850" s="183" t="s">
        <v>410</v>
      </c>
      <c r="L11850" s="183"/>
      <c r="M11850" s="186"/>
      <c r="N11850" s="61" t="s">
        <v>410</v>
      </c>
      <c r="P11850" s="175" t="s">
        <v>647</v>
      </c>
    </row>
    <row r="11851" spans="1:16" ht="17.25">
      <c r="A11851" s="183" t="s">
        <v>23478</v>
      </c>
      <c r="B11851" s="183" t="s">
        <v>23479</v>
      </c>
      <c r="C11851" s="183" t="s">
        <v>647</v>
      </c>
      <c r="D11851" s="183" t="s">
        <v>648</v>
      </c>
      <c r="E11851" s="184"/>
      <c r="F11851" s="184"/>
      <c r="G11851" s="185"/>
      <c r="H11851" s="185"/>
      <c r="I11851" s="184"/>
      <c r="J11851" s="184"/>
      <c r="K11851" s="185" t="s">
        <v>410</v>
      </c>
      <c r="L11851" s="185"/>
      <c r="M11851" s="186"/>
      <c r="N11851" s="61" t="s">
        <v>410</v>
      </c>
      <c r="P11851" s="175" t="s">
        <v>647</v>
      </c>
    </row>
    <row r="11852" spans="1:16" ht="17.25">
      <c r="A11852" s="183" t="s">
        <v>23480</v>
      </c>
      <c r="B11852" s="183" t="s">
        <v>23481</v>
      </c>
      <c r="C11852" s="183" t="s">
        <v>647</v>
      </c>
      <c r="D11852" s="183" t="s">
        <v>648</v>
      </c>
      <c r="E11852" s="184">
        <v>135</v>
      </c>
      <c r="F11852" s="184">
        <v>120</v>
      </c>
      <c r="G11852" s="185" t="s">
        <v>263</v>
      </c>
      <c r="H11852" s="185"/>
      <c r="I11852" s="184">
        <v>43.99</v>
      </c>
      <c r="J11852" s="184">
        <v>163.99</v>
      </c>
      <c r="K11852" s="185">
        <v>27</v>
      </c>
      <c r="L11852" s="185"/>
      <c r="M11852" s="186"/>
      <c r="N11852" s="61" t="s">
        <v>51</v>
      </c>
      <c r="P11852" s="175" t="s">
        <v>647</v>
      </c>
    </row>
    <row r="11853" spans="1:16" ht="17.25">
      <c r="A11853" s="183" t="s">
        <v>23482</v>
      </c>
      <c r="B11853" s="183" t="s">
        <v>23483</v>
      </c>
      <c r="C11853" s="183" t="s">
        <v>647</v>
      </c>
      <c r="D11853" s="183" t="s">
        <v>648</v>
      </c>
      <c r="E11853" s="184"/>
      <c r="F11853" s="184"/>
      <c r="G11853" s="185"/>
      <c r="H11853" s="185"/>
      <c r="I11853" s="184"/>
      <c r="J11853" s="184"/>
      <c r="K11853" s="185" t="s">
        <v>410</v>
      </c>
      <c r="L11853" s="185"/>
      <c r="M11853" s="186"/>
      <c r="N11853" s="61" t="s">
        <v>410</v>
      </c>
      <c r="P11853" s="175" t="s">
        <v>647</v>
      </c>
    </row>
    <row r="11854" spans="1:16" ht="17.25">
      <c r="A11854" s="183" t="s">
        <v>23484</v>
      </c>
      <c r="B11854" s="183" t="s">
        <v>23485</v>
      </c>
      <c r="C11854" s="183" t="s">
        <v>647</v>
      </c>
      <c r="D11854" s="183" t="s">
        <v>648</v>
      </c>
      <c r="E11854" s="184">
        <v>245</v>
      </c>
      <c r="F11854" s="184">
        <v>225</v>
      </c>
      <c r="G11854" s="185" t="s">
        <v>55</v>
      </c>
      <c r="H11854" s="185"/>
      <c r="I11854" s="184">
        <v>100.04</v>
      </c>
      <c r="J11854" s="184">
        <v>325.04</v>
      </c>
      <c r="K11854" s="185">
        <v>113</v>
      </c>
      <c r="L11854" s="185"/>
      <c r="M11854" s="186"/>
      <c r="N11854" s="61" t="s">
        <v>51</v>
      </c>
      <c r="P11854" s="175" t="s">
        <v>647</v>
      </c>
    </row>
    <row r="11855" spans="1:16" ht="17.25">
      <c r="A11855" s="183" t="s">
        <v>23486</v>
      </c>
      <c r="B11855" s="183" t="s">
        <v>23487</v>
      </c>
      <c r="C11855" s="183" t="s">
        <v>647</v>
      </c>
      <c r="D11855" s="183" t="s">
        <v>648</v>
      </c>
      <c r="E11855" s="184"/>
      <c r="F11855" s="184"/>
      <c r="G11855" s="185"/>
      <c r="H11855" s="185"/>
      <c r="I11855" s="184"/>
      <c r="J11855" s="184"/>
      <c r="K11855" s="185" t="s">
        <v>410</v>
      </c>
      <c r="L11855" s="185"/>
      <c r="M11855" s="186"/>
      <c r="N11855" s="61" t="s">
        <v>410</v>
      </c>
      <c r="P11855" s="175" t="s">
        <v>647</v>
      </c>
    </row>
    <row r="11856" spans="1:16" ht="17.25">
      <c r="A11856" s="183" t="s">
        <v>23488</v>
      </c>
      <c r="B11856" s="183" t="s">
        <v>23489</v>
      </c>
      <c r="C11856" s="183" t="s">
        <v>647</v>
      </c>
      <c r="D11856" s="183" t="s">
        <v>648</v>
      </c>
      <c r="E11856" s="184">
        <v>149</v>
      </c>
      <c r="F11856" s="184">
        <v>149</v>
      </c>
      <c r="G11856" s="185"/>
      <c r="H11856" s="185"/>
      <c r="I11856" s="184">
        <v>55.31</v>
      </c>
      <c r="J11856" s="184">
        <v>204.31</v>
      </c>
      <c r="K11856" s="185">
        <v>158</v>
      </c>
      <c r="L11856" s="185" t="s">
        <v>76</v>
      </c>
      <c r="M11856" s="186" t="s">
        <v>1514</v>
      </c>
      <c r="N11856" s="61" t="s">
        <v>51</v>
      </c>
      <c r="P11856" s="175" t="s">
        <v>647</v>
      </c>
    </row>
    <row r="11857" spans="1:16" ht="17.25">
      <c r="A11857" s="183" t="s">
        <v>23490</v>
      </c>
      <c r="B11857" s="183" t="s">
        <v>23491</v>
      </c>
      <c r="C11857" s="183" t="s">
        <v>647</v>
      </c>
      <c r="D11857" s="183" t="s">
        <v>648</v>
      </c>
      <c r="E11857" s="184">
        <v>169</v>
      </c>
      <c r="F11857" s="184">
        <v>159</v>
      </c>
      <c r="G11857" s="185" t="s">
        <v>194</v>
      </c>
      <c r="H11857" s="185"/>
      <c r="I11857" s="184">
        <v>55.31</v>
      </c>
      <c r="J11857" s="184">
        <v>214.31</v>
      </c>
      <c r="K11857" s="185">
        <v>23</v>
      </c>
      <c r="L11857" s="185"/>
      <c r="M11857" s="186"/>
      <c r="N11857" s="61" t="s">
        <v>51</v>
      </c>
      <c r="P11857" s="175" t="s">
        <v>647</v>
      </c>
    </row>
    <row r="11858" spans="1:16" ht="17.25">
      <c r="A11858" s="183" t="s">
        <v>23492</v>
      </c>
      <c r="B11858" s="183" t="s">
        <v>23493</v>
      </c>
      <c r="C11858" s="183" t="s">
        <v>647</v>
      </c>
      <c r="D11858" s="183" t="s">
        <v>648</v>
      </c>
      <c r="E11858" s="184">
        <v>139</v>
      </c>
      <c r="F11858" s="184">
        <v>139</v>
      </c>
      <c r="G11858" s="185"/>
      <c r="H11858" s="185"/>
      <c r="I11858" s="184">
        <v>43.11</v>
      </c>
      <c r="J11858" s="184">
        <v>182.11</v>
      </c>
      <c r="K11858" s="183">
        <v>43</v>
      </c>
      <c r="L11858" s="183" t="s">
        <v>57</v>
      </c>
      <c r="M11858" s="186" t="s">
        <v>373</v>
      </c>
      <c r="N11858" s="61" t="s">
        <v>51</v>
      </c>
      <c r="P11858" s="175" t="s">
        <v>647</v>
      </c>
    </row>
    <row r="11859" spans="1:16" ht="17.25">
      <c r="A11859" s="183" t="s">
        <v>23494</v>
      </c>
      <c r="B11859" s="183" t="s">
        <v>23495</v>
      </c>
      <c r="C11859" s="183" t="s">
        <v>647</v>
      </c>
      <c r="D11859" s="183" t="s">
        <v>648</v>
      </c>
      <c r="E11859" s="184"/>
      <c r="F11859" s="184"/>
      <c r="G11859" s="185"/>
      <c r="H11859" s="185"/>
      <c r="I11859" s="184"/>
      <c r="J11859" s="184"/>
      <c r="K11859" s="183" t="s">
        <v>410</v>
      </c>
      <c r="L11859" s="183"/>
      <c r="M11859" s="186"/>
      <c r="N11859" s="61" t="s">
        <v>410</v>
      </c>
      <c r="P11859" s="175" t="s">
        <v>647</v>
      </c>
    </row>
    <row r="11860" spans="1:16" ht="17.25">
      <c r="A11860" s="183" t="s">
        <v>23496</v>
      </c>
      <c r="B11860" s="183" t="s">
        <v>23497</v>
      </c>
      <c r="C11860" s="183" t="s">
        <v>647</v>
      </c>
      <c r="D11860" s="183" t="s">
        <v>648</v>
      </c>
      <c r="E11860" s="184"/>
      <c r="F11860" s="184"/>
      <c r="G11860" s="185"/>
      <c r="H11860" s="185"/>
      <c r="I11860" s="184"/>
      <c r="J11860" s="184"/>
      <c r="K11860" s="183" t="s">
        <v>410</v>
      </c>
      <c r="L11860" s="183"/>
      <c r="M11860" s="186"/>
      <c r="N11860" s="61" t="s">
        <v>410</v>
      </c>
      <c r="P11860" s="175" t="s">
        <v>647</v>
      </c>
    </row>
    <row r="11861" spans="1:16" ht="17.25">
      <c r="A11861" s="183" t="s">
        <v>23498</v>
      </c>
      <c r="B11861" s="183" t="s">
        <v>23499</v>
      </c>
      <c r="C11861" s="183" t="s">
        <v>647</v>
      </c>
      <c r="D11861" s="183" t="s">
        <v>648</v>
      </c>
      <c r="E11861" s="184"/>
      <c r="F11861" s="184"/>
      <c r="G11861" s="185"/>
      <c r="H11861" s="185"/>
      <c r="I11861" s="184"/>
      <c r="J11861" s="184"/>
      <c r="K11861" s="185" t="s">
        <v>410</v>
      </c>
      <c r="L11861" s="185"/>
      <c r="M11861" s="186"/>
      <c r="N11861" s="61" t="s">
        <v>410</v>
      </c>
      <c r="P11861" s="175" t="s">
        <v>647</v>
      </c>
    </row>
    <row r="11862" spans="1:16" ht="17.25">
      <c r="A11862" s="183" t="s">
        <v>23500</v>
      </c>
      <c r="B11862" s="183" t="s">
        <v>23501</v>
      </c>
      <c r="C11862" s="183" t="s">
        <v>647</v>
      </c>
      <c r="D11862" s="183" t="s">
        <v>648</v>
      </c>
      <c r="E11862" s="184"/>
      <c r="F11862" s="184"/>
      <c r="G11862" s="185"/>
      <c r="H11862" s="185"/>
      <c r="I11862" s="184"/>
      <c r="J11862" s="184"/>
      <c r="K11862" s="185" t="s">
        <v>410</v>
      </c>
      <c r="L11862" s="185"/>
      <c r="M11862" s="186"/>
      <c r="N11862" s="61" t="s">
        <v>410</v>
      </c>
      <c r="P11862" s="175" t="s">
        <v>647</v>
      </c>
    </row>
    <row r="11863" spans="1:16" ht="17.25">
      <c r="A11863" s="183" t="s">
        <v>23502</v>
      </c>
      <c r="B11863" s="183" t="s">
        <v>23503</v>
      </c>
      <c r="C11863" s="183" t="s">
        <v>647</v>
      </c>
      <c r="D11863" s="183" t="s">
        <v>648</v>
      </c>
      <c r="E11863" s="184"/>
      <c r="F11863" s="184"/>
      <c r="G11863" s="185"/>
      <c r="H11863" s="185"/>
      <c r="I11863" s="184"/>
      <c r="J11863" s="184"/>
      <c r="K11863" s="185" t="s">
        <v>410</v>
      </c>
      <c r="L11863" s="185"/>
      <c r="M11863" s="186"/>
      <c r="N11863" s="61" t="s">
        <v>410</v>
      </c>
      <c r="P11863" s="175" t="s">
        <v>647</v>
      </c>
    </row>
    <row r="11864" spans="1:16" ht="17.25">
      <c r="A11864" s="183" t="s">
        <v>23504</v>
      </c>
      <c r="B11864" s="183" t="s">
        <v>23505</v>
      </c>
      <c r="C11864" s="183" t="s">
        <v>647</v>
      </c>
      <c r="D11864" s="183" t="s">
        <v>648</v>
      </c>
      <c r="E11864" s="184">
        <v>140</v>
      </c>
      <c r="F11864" s="184">
        <v>140</v>
      </c>
      <c r="G11864" s="185"/>
      <c r="H11864" s="185"/>
      <c r="I11864" s="184">
        <v>40.26</v>
      </c>
      <c r="J11864" s="184">
        <v>180.26</v>
      </c>
      <c r="K11864" s="185">
        <v>0</v>
      </c>
      <c r="L11864" s="185" t="s">
        <v>57</v>
      </c>
      <c r="M11864" s="186" t="s">
        <v>666</v>
      </c>
      <c r="N11864" s="61" t="s">
        <v>51</v>
      </c>
      <c r="P11864" s="175" t="s">
        <v>647</v>
      </c>
    </row>
    <row r="11865" spans="1:16" ht="17.25">
      <c r="A11865" s="183" t="s">
        <v>23506</v>
      </c>
      <c r="B11865" s="183" t="s">
        <v>23507</v>
      </c>
      <c r="C11865" s="183" t="s">
        <v>647</v>
      </c>
      <c r="D11865" s="183" t="s">
        <v>648</v>
      </c>
      <c r="E11865" s="184"/>
      <c r="F11865" s="184"/>
      <c r="G11865" s="185"/>
      <c r="H11865" s="185"/>
      <c r="I11865" s="184"/>
      <c r="J11865" s="184"/>
      <c r="K11865" s="185" t="s">
        <v>410</v>
      </c>
      <c r="L11865" s="185"/>
      <c r="M11865" s="186"/>
      <c r="N11865" s="61" t="s">
        <v>410</v>
      </c>
      <c r="P11865" s="175" t="s">
        <v>647</v>
      </c>
    </row>
    <row r="11866" spans="1:16" ht="17.25">
      <c r="A11866" s="183" t="s">
        <v>23508</v>
      </c>
      <c r="B11866" s="183" t="s">
        <v>23509</v>
      </c>
      <c r="C11866" s="183" t="s">
        <v>647</v>
      </c>
      <c r="D11866" s="183" t="s">
        <v>648</v>
      </c>
      <c r="E11866" s="184"/>
      <c r="F11866" s="184"/>
      <c r="G11866" s="185"/>
      <c r="H11866" s="185"/>
      <c r="I11866" s="184"/>
      <c r="J11866" s="184"/>
      <c r="K11866" s="185" t="s">
        <v>410</v>
      </c>
      <c r="L11866" s="185"/>
      <c r="M11866" s="186"/>
      <c r="N11866" s="61" t="s">
        <v>410</v>
      </c>
      <c r="P11866" s="175" t="s">
        <v>647</v>
      </c>
    </row>
    <row r="11867" spans="1:16" ht="17.25">
      <c r="A11867" s="183" t="s">
        <v>23510</v>
      </c>
      <c r="B11867" s="183" t="s">
        <v>8658</v>
      </c>
      <c r="C11867" s="183" t="s">
        <v>647</v>
      </c>
      <c r="D11867" s="183" t="s">
        <v>648</v>
      </c>
      <c r="E11867" s="184"/>
      <c r="F11867" s="184"/>
      <c r="G11867" s="185"/>
      <c r="H11867" s="185"/>
      <c r="I11867" s="184"/>
      <c r="J11867" s="184"/>
      <c r="K11867" s="185" t="s">
        <v>410</v>
      </c>
      <c r="L11867" s="185"/>
      <c r="M11867" s="186"/>
      <c r="N11867" s="61" t="s">
        <v>410</v>
      </c>
      <c r="P11867" s="175" t="s">
        <v>647</v>
      </c>
    </row>
    <row r="11868" spans="1:16" ht="17.25">
      <c r="A11868" s="183" t="s">
        <v>23511</v>
      </c>
      <c r="B11868" s="183" t="s">
        <v>23512</v>
      </c>
      <c r="C11868" s="183" t="s">
        <v>647</v>
      </c>
      <c r="D11868" s="183" t="s">
        <v>648</v>
      </c>
      <c r="E11868" s="184">
        <v>179</v>
      </c>
      <c r="F11868" s="184">
        <v>179</v>
      </c>
      <c r="G11868" s="185"/>
      <c r="H11868" s="185"/>
      <c r="I11868" s="184">
        <v>109.78</v>
      </c>
      <c r="J11868" s="184">
        <v>288.78</v>
      </c>
      <c r="K11868" s="185">
        <v>0</v>
      </c>
      <c r="L11868" s="185" t="s">
        <v>57</v>
      </c>
      <c r="M11868" s="186" t="s">
        <v>1514</v>
      </c>
      <c r="N11868" s="61" t="s">
        <v>51</v>
      </c>
      <c r="P11868" s="175" t="s">
        <v>647</v>
      </c>
    </row>
    <row r="11869" spans="1:16" ht="17.25">
      <c r="A11869" s="183" t="s">
        <v>23513</v>
      </c>
      <c r="B11869" s="183" t="s">
        <v>23514</v>
      </c>
      <c r="C11869" s="183" t="s">
        <v>647</v>
      </c>
      <c r="D11869" s="183" t="s">
        <v>648</v>
      </c>
      <c r="E11869" s="184"/>
      <c r="F11869" s="184"/>
      <c r="G11869" s="185"/>
      <c r="H11869" s="185"/>
      <c r="I11869" s="184"/>
      <c r="J11869" s="184"/>
      <c r="K11869" s="185" t="s">
        <v>410</v>
      </c>
      <c r="L11869" s="185"/>
      <c r="M11869" s="186"/>
      <c r="N11869" s="61" t="s">
        <v>410</v>
      </c>
      <c r="P11869" s="175" t="s">
        <v>647</v>
      </c>
    </row>
    <row r="11870" spans="1:16" ht="17.25">
      <c r="A11870" s="183" t="s">
        <v>23515</v>
      </c>
      <c r="B11870" s="183" t="s">
        <v>23516</v>
      </c>
      <c r="C11870" s="183" t="s">
        <v>647</v>
      </c>
      <c r="D11870" s="183" t="s">
        <v>648</v>
      </c>
      <c r="E11870" s="184"/>
      <c r="F11870" s="184"/>
      <c r="G11870" s="185"/>
      <c r="H11870" s="185"/>
      <c r="I11870" s="184"/>
      <c r="J11870" s="184"/>
      <c r="K11870" s="185" t="s">
        <v>410</v>
      </c>
      <c r="L11870" s="185"/>
      <c r="M11870" s="186"/>
      <c r="N11870" s="61" t="s">
        <v>410</v>
      </c>
      <c r="P11870" s="175" t="s">
        <v>647</v>
      </c>
    </row>
    <row r="11871" spans="1:16" ht="17.25">
      <c r="A11871" s="183" t="s">
        <v>23517</v>
      </c>
      <c r="B11871" s="183" t="s">
        <v>23518</v>
      </c>
      <c r="C11871" s="183" t="s">
        <v>647</v>
      </c>
      <c r="D11871" s="183" t="s">
        <v>648</v>
      </c>
      <c r="E11871" s="184"/>
      <c r="F11871" s="184"/>
      <c r="G11871" s="188"/>
      <c r="H11871" s="183"/>
      <c r="I11871" s="184"/>
      <c r="J11871" s="184"/>
      <c r="K11871" s="185" t="s">
        <v>410</v>
      </c>
      <c r="L11871" s="185"/>
      <c r="M11871" s="186"/>
      <c r="N11871" s="61" t="s">
        <v>410</v>
      </c>
      <c r="P11871" s="175" t="s">
        <v>647</v>
      </c>
    </row>
    <row r="11872" spans="1:16" ht="17.25">
      <c r="A11872" s="183" t="s">
        <v>23519</v>
      </c>
      <c r="B11872" s="183" t="s">
        <v>23520</v>
      </c>
      <c r="C11872" s="183" t="s">
        <v>647</v>
      </c>
      <c r="D11872" s="183" t="s">
        <v>648</v>
      </c>
      <c r="E11872" s="184">
        <v>175</v>
      </c>
      <c r="F11872" s="184">
        <v>159</v>
      </c>
      <c r="G11872" s="188" t="s">
        <v>137</v>
      </c>
      <c r="H11872" s="183"/>
      <c r="I11872" s="184">
        <v>57.06</v>
      </c>
      <c r="J11872" s="184">
        <v>216.06</v>
      </c>
      <c r="K11872" s="185">
        <v>99</v>
      </c>
      <c r="L11872" s="185"/>
      <c r="M11872" s="186"/>
      <c r="N11872" s="61" t="s">
        <v>51</v>
      </c>
      <c r="P11872" s="175" t="s">
        <v>647</v>
      </c>
    </row>
    <row r="11873" spans="1:16" ht="17.25">
      <c r="A11873" s="183" t="s">
        <v>23521</v>
      </c>
      <c r="B11873" s="183" t="s">
        <v>23522</v>
      </c>
      <c r="C11873" s="183" t="s">
        <v>647</v>
      </c>
      <c r="D11873" s="183" t="s">
        <v>648</v>
      </c>
      <c r="E11873" s="184"/>
      <c r="F11873" s="184"/>
      <c r="G11873" s="185"/>
      <c r="H11873" s="185"/>
      <c r="I11873" s="184"/>
      <c r="J11873" s="184"/>
      <c r="K11873" s="185" t="s">
        <v>410</v>
      </c>
      <c r="L11873" s="185"/>
      <c r="M11873" s="186"/>
      <c r="N11873" s="61" t="s">
        <v>410</v>
      </c>
      <c r="P11873" s="175" t="s">
        <v>647</v>
      </c>
    </row>
    <row r="11874" spans="1:16" ht="17.25">
      <c r="A11874" s="183" t="s">
        <v>23523</v>
      </c>
      <c r="B11874" s="183" t="s">
        <v>23524</v>
      </c>
      <c r="C11874" s="183" t="s">
        <v>647</v>
      </c>
      <c r="D11874" s="183" t="s">
        <v>648</v>
      </c>
      <c r="E11874" s="184">
        <v>175</v>
      </c>
      <c r="F11874" s="184">
        <v>159</v>
      </c>
      <c r="G11874" s="185" t="s">
        <v>137</v>
      </c>
      <c r="H11874" s="185"/>
      <c r="I11874" s="184">
        <v>55.31</v>
      </c>
      <c r="J11874" s="184">
        <v>214.31</v>
      </c>
      <c r="K11874" s="185">
        <v>138</v>
      </c>
      <c r="L11874" s="185" t="s">
        <v>57</v>
      </c>
      <c r="M11874" s="186" t="s">
        <v>666</v>
      </c>
      <c r="N11874" s="61" t="s">
        <v>51</v>
      </c>
      <c r="P11874" s="175" t="s">
        <v>647</v>
      </c>
    </row>
    <row r="11875" spans="1:16" ht="17.25">
      <c r="A11875" s="183" t="s">
        <v>23525</v>
      </c>
      <c r="B11875" s="183" t="s">
        <v>23526</v>
      </c>
      <c r="C11875" s="183" t="s">
        <v>647</v>
      </c>
      <c r="D11875" s="183" t="s">
        <v>648</v>
      </c>
      <c r="E11875" s="184"/>
      <c r="F11875" s="184"/>
      <c r="G11875" s="185"/>
      <c r="H11875" s="185"/>
      <c r="I11875" s="184"/>
      <c r="J11875" s="184"/>
      <c r="K11875" s="185" t="s">
        <v>410</v>
      </c>
      <c r="L11875" s="185"/>
      <c r="M11875" s="186"/>
      <c r="N11875" s="61" t="s">
        <v>410</v>
      </c>
      <c r="P11875" s="175" t="s">
        <v>647</v>
      </c>
    </row>
    <row r="11876" spans="1:16" ht="17.25">
      <c r="A11876" s="183" t="s">
        <v>23527</v>
      </c>
      <c r="B11876" s="183" t="s">
        <v>23528</v>
      </c>
      <c r="C11876" s="183" t="s">
        <v>647</v>
      </c>
      <c r="D11876" s="183" t="s">
        <v>648</v>
      </c>
      <c r="E11876" s="184">
        <v>139</v>
      </c>
      <c r="F11876" s="184">
        <v>139</v>
      </c>
      <c r="G11876" s="185"/>
      <c r="H11876" s="185"/>
      <c r="I11876" s="184">
        <v>43.11</v>
      </c>
      <c r="J11876" s="184">
        <v>182.11</v>
      </c>
      <c r="K11876" s="185">
        <v>48</v>
      </c>
      <c r="L11876" s="185" t="s">
        <v>57</v>
      </c>
      <c r="M11876" s="186" t="s">
        <v>551</v>
      </c>
      <c r="N11876" s="61" t="s">
        <v>51</v>
      </c>
      <c r="P11876" s="175" t="s">
        <v>647</v>
      </c>
    </row>
    <row r="11877" spans="1:16" ht="17.25">
      <c r="A11877" s="183" t="s">
        <v>23529</v>
      </c>
      <c r="B11877" s="183" t="s">
        <v>23530</v>
      </c>
      <c r="C11877" s="183" t="s">
        <v>647</v>
      </c>
      <c r="D11877" s="183" t="s">
        <v>648</v>
      </c>
      <c r="E11877" s="184"/>
      <c r="F11877" s="184"/>
      <c r="G11877" s="185"/>
      <c r="H11877" s="185"/>
      <c r="I11877" s="184"/>
      <c r="J11877" s="184"/>
      <c r="K11877" s="185" t="s">
        <v>410</v>
      </c>
      <c r="L11877" s="185"/>
      <c r="M11877" s="186"/>
      <c r="N11877" s="61" t="s">
        <v>410</v>
      </c>
      <c r="P11877" s="175" t="s">
        <v>647</v>
      </c>
    </row>
    <row r="11878" spans="1:16" ht="17.25">
      <c r="A11878" s="183" t="s">
        <v>23531</v>
      </c>
      <c r="B11878" s="183" t="s">
        <v>23532</v>
      </c>
      <c r="C11878" s="183" t="s">
        <v>647</v>
      </c>
      <c r="D11878" s="183" t="s">
        <v>648</v>
      </c>
      <c r="E11878" s="184"/>
      <c r="F11878" s="184"/>
      <c r="G11878" s="185"/>
      <c r="H11878" s="185"/>
      <c r="I11878" s="184"/>
      <c r="J11878" s="184"/>
      <c r="K11878" s="185" t="s">
        <v>410</v>
      </c>
      <c r="L11878" s="185"/>
      <c r="M11878" s="186"/>
      <c r="N11878" s="61" t="s">
        <v>410</v>
      </c>
      <c r="P11878" s="175" t="s">
        <v>647</v>
      </c>
    </row>
    <row r="11879" spans="1:16" ht="17.25">
      <c r="A11879" s="183" t="s">
        <v>23533</v>
      </c>
      <c r="B11879" s="183" t="s">
        <v>23534</v>
      </c>
      <c r="C11879" s="183" t="s">
        <v>647</v>
      </c>
      <c r="D11879" s="183" t="s">
        <v>648</v>
      </c>
      <c r="E11879" s="184"/>
      <c r="F11879" s="184"/>
      <c r="G11879" s="185"/>
      <c r="H11879" s="185"/>
      <c r="I11879" s="184"/>
      <c r="J11879" s="184"/>
      <c r="K11879" s="185" t="s">
        <v>410</v>
      </c>
      <c r="L11879" s="185"/>
      <c r="M11879" s="186"/>
      <c r="N11879" s="61" t="s">
        <v>410</v>
      </c>
      <c r="P11879" s="175" t="s">
        <v>647</v>
      </c>
    </row>
    <row r="11880" spans="1:16" ht="17.25">
      <c r="A11880" s="183" t="s">
        <v>23535</v>
      </c>
      <c r="B11880" s="183" t="s">
        <v>23536</v>
      </c>
      <c r="C11880" s="183" t="s">
        <v>647</v>
      </c>
      <c r="D11880" s="183" t="s">
        <v>648</v>
      </c>
      <c r="E11880" s="184"/>
      <c r="F11880" s="184"/>
      <c r="G11880" s="185"/>
      <c r="H11880" s="185"/>
      <c r="I11880" s="184"/>
      <c r="J11880" s="184"/>
      <c r="K11880" s="185" t="s">
        <v>410</v>
      </c>
      <c r="L11880" s="185"/>
      <c r="M11880" s="186"/>
      <c r="N11880" s="61" t="s">
        <v>410</v>
      </c>
      <c r="P11880" s="175" t="s">
        <v>647</v>
      </c>
    </row>
    <row r="11881" spans="1:16" ht="17.25">
      <c r="A11881" s="183" t="s">
        <v>23537</v>
      </c>
      <c r="B11881" s="183" t="s">
        <v>23538</v>
      </c>
      <c r="C11881" s="183" t="s">
        <v>647</v>
      </c>
      <c r="D11881" s="183" t="s">
        <v>648</v>
      </c>
      <c r="E11881" s="184"/>
      <c r="F11881" s="184"/>
      <c r="G11881" s="185"/>
      <c r="H11881" s="185"/>
      <c r="I11881" s="184"/>
      <c r="J11881" s="184"/>
      <c r="K11881" s="185" t="s">
        <v>410</v>
      </c>
      <c r="L11881" s="185"/>
      <c r="M11881" s="186"/>
      <c r="N11881" s="61" t="s">
        <v>410</v>
      </c>
      <c r="P11881" s="175" t="s">
        <v>647</v>
      </c>
    </row>
    <row r="11882" spans="1:16" ht="17.25">
      <c r="A11882" s="183" t="s">
        <v>23539</v>
      </c>
      <c r="B11882" s="183" t="s">
        <v>23540</v>
      </c>
      <c r="C11882" s="183" t="s">
        <v>647</v>
      </c>
      <c r="D11882" s="183" t="s">
        <v>648</v>
      </c>
      <c r="E11882" s="184">
        <v>139</v>
      </c>
      <c r="F11882" s="184">
        <v>139</v>
      </c>
      <c r="G11882" s="185"/>
      <c r="H11882" s="185"/>
      <c r="I11882" s="184">
        <v>43.11</v>
      </c>
      <c r="J11882" s="184">
        <v>182.11</v>
      </c>
      <c r="K11882" s="185">
        <v>36</v>
      </c>
      <c r="L11882" s="185" t="s">
        <v>76</v>
      </c>
      <c r="M11882" s="186" t="s">
        <v>243</v>
      </c>
      <c r="N11882" s="61" t="s">
        <v>51</v>
      </c>
      <c r="P11882" s="175" t="s">
        <v>647</v>
      </c>
    </row>
    <row r="11883" spans="1:16" ht="17.25">
      <c r="A11883" s="183" t="s">
        <v>23541</v>
      </c>
      <c r="B11883" s="183" t="s">
        <v>23542</v>
      </c>
      <c r="C11883" s="183" t="s">
        <v>647</v>
      </c>
      <c r="D11883" s="183" t="s">
        <v>648</v>
      </c>
      <c r="E11883" s="184"/>
      <c r="F11883" s="184"/>
      <c r="G11883" s="185"/>
      <c r="H11883" s="185"/>
      <c r="I11883" s="184"/>
      <c r="J11883" s="184"/>
      <c r="K11883" s="185" t="s">
        <v>410</v>
      </c>
      <c r="L11883" s="185"/>
      <c r="M11883" s="186"/>
      <c r="N11883" s="61" t="s">
        <v>410</v>
      </c>
      <c r="P11883" s="175" t="s">
        <v>647</v>
      </c>
    </row>
    <row r="11884" spans="1:16" ht="17.25">
      <c r="A11884" s="183" t="s">
        <v>23543</v>
      </c>
      <c r="B11884" s="183" t="s">
        <v>23544</v>
      </c>
      <c r="C11884" s="183" t="s">
        <v>647</v>
      </c>
      <c r="D11884" s="183" t="s">
        <v>648</v>
      </c>
      <c r="E11884" s="184"/>
      <c r="F11884" s="184"/>
      <c r="G11884" s="185"/>
      <c r="H11884" s="185"/>
      <c r="I11884" s="184"/>
      <c r="J11884" s="184"/>
      <c r="K11884" s="185" t="s">
        <v>410</v>
      </c>
      <c r="L11884" s="185"/>
      <c r="M11884" s="186"/>
      <c r="N11884" s="61" t="s">
        <v>410</v>
      </c>
      <c r="P11884" s="175" t="s">
        <v>647</v>
      </c>
    </row>
    <row r="11885" spans="1:16" ht="17.25">
      <c r="A11885" s="183" t="s">
        <v>23545</v>
      </c>
      <c r="B11885" s="183" t="s">
        <v>23546</v>
      </c>
      <c r="C11885" s="183" t="s">
        <v>647</v>
      </c>
      <c r="D11885" s="183" t="s">
        <v>648</v>
      </c>
      <c r="E11885" s="184"/>
      <c r="F11885" s="184"/>
      <c r="G11885" s="185"/>
      <c r="H11885" s="185"/>
      <c r="I11885" s="184"/>
      <c r="J11885" s="184"/>
      <c r="K11885" s="185" t="s">
        <v>410</v>
      </c>
      <c r="L11885" s="185"/>
      <c r="M11885" s="186"/>
      <c r="N11885" s="61" t="s">
        <v>410</v>
      </c>
      <c r="P11885" s="175" t="s">
        <v>647</v>
      </c>
    </row>
    <row r="11886" spans="1:16" ht="17.25">
      <c r="A11886" s="183" t="s">
        <v>23547</v>
      </c>
      <c r="B11886" s="183" t="s">
        <v>23548</v>
      </c>
      <c r="C11886" s="183" t="s">
        <v>647</v>
      </c>
      <c r="D11886" s="183" t="s">
        <v>648</v>
      </c>
      <c r="E11886" s="184"/>
      <c r="F11886" s="184"/>
      <c r="G11886" s="185"/>
      <c r="H11886" s="185"/>
      <c r="I11886" s="184"/>
      <c r="J11886" s="184"/>
      <c r="K11886" s="185" t="s">
        <v>410</v>
      </c>
      <c r="L11886" s="185"/>
      <c r="M11886" s="186"/>
      <c r="N11886" s="61" t="s">
        <v>410</v>
      </c>
      <c r="P11886" s="175" t="s">
        <v>647</v>
      </c>
    </row>
    <row r="11887" spans="1:16" ht="17.25">
      <c r="A11887" s="183" t="s">
        <v>23549</v>
      </c>
      <c r="B11887" s="183" t="s">
        <v>23550</v>
      </c>
      <c r="C11887" s="183" t="s">
        <v>647</v>
      </c>
      <c r="D11887" s="183" t="s">
        <v>648</v>
      </c>
      <c r="E11887" s="184"/>
      <c r="F11887" s="184"/>
      <c r="G11887" s="185"/>
      <c r="H11887" s="185"/>
      <c r="I11887" s="184"/>
      <c r="J11887" s="184"/>
      <c r="K11887" s="185" t="s">
        <v>410</v>
      </c>
      <c r="L11887" s="185"/>
      <c r="M11887" s="186"/>
      <c r="N11887" s="61" t="s">
        <v>410</v>
      </c>
      <c r="P11887" s="175" t="s">
        <v>647</v>
      </c>
    </row>
    <row r="11888" spans="1:16" ht="17.25">
      <c r="A11888" s="183" t="s">
        <v>23551</v>
      </c>
      <c r="B11888" s="183" t="s">
        <v>23552</v>
      </c>
      <c r="C11888" s="183" t="s">
        <v>647</v>
      </c>
      <c r="D11888" s="183" t="s">
        <v>648</v>
      </c>
      <c r="E11888" s="184"/>
      <c r="F11888" s="184"/>
      <c r="G11888" s="185"/>
      <c r="H11888" s="185"/>
      <c r="I11888" s="184"/>
      <c r="J11888" s="184"/>
      <c r="K11888" s="185" t="s">
        <v>410</v>
      </c>
      <c r="L11888" s="185"/>
      <c r="M11888" s="186"/>
      <c r="N11888" s="61" t="s">
        <v>410</v>
      </c>
      <c r="P11888" s="175" t="s">
        <v>647</v>
      </c>
    </row>
    <row r="11889" spans="1:16" ht="17.25">
      <c r="A11889" s="183" t="s">
        <v>23553</v>
      </c>
      <c r="B11889" s="183" t="s">
        <v>23554</v>
      </c>
      <c r="C11889" s="183" t="s">
        <v>647</v>
      </c>
      <c r="D11889" s="183" t="s">
        <v>648</v>
      </c>
      <c r="E11889" s="184"/>
      <c r="F11889" s="184"/>
      <c r="G11889" s="185"/>
      <c r="H11889" s="185"/>
      <c r="I11889" s="184"/>
      <c r="J11889" s="184"/>
      <c r="K11889" s="185" t="s">
        <v>410</v>
      </c>
      <c r="L11889" s="185"/>
      <c r="M11889" s="186"/>
      <c r="N11889" s="61" t="s">
        <v>410</v>
      </c>
      <c r="P11889" s="175" t="s">
        <v>647</v>
      </c>
    </row>
    <row r="11890" spans="1:16" ht="17.25">
      <c r="A11890" s="183" t="s">
        <v>23555</v>
      </c>
      <c r="B11890" s="183" t="s">
        <v>23556</v>
      </c>
      <c r="C11890" s="183" t="s">
        <v>647</v>
      </c>
      <c r="D11890" s="183" t="s">
        <v>648</v>
      </c>
      <c r="E11890" s="184"/>
      <c r="F11890" s="184"/>
      <c r="G11890" s="185"/>
      <c r="H11890" s="185"/>
      <c r="I11890" s="184"/>
      <c r="J11890" s="184"/>
      <c r="K11890" s="185" t="s">
        <v>410</v>
      </c>
      <c r="L11890" s="185"/>
      <c r="M11890" s="186"/>
      <c r="N11890" s="61" t="s">
        <v>410</v>
      </c>
      <c r="P11890" s="175" t="s">
        <v>647</v>
      </c>
    </row>
    <row r="11891" spans="1:16" ht="17.25">
      <c r="A11891" s="183" t="s">
        <v>23557</v>
      </c>
      <c r="B11891" s="183" t="s">
        <v>23558</v>
      </c>
      <c r="C11891" s="183" t="s">
        <v>647</v>
      </c>
      <c r="D11891" s="183" t="s">
        <v>648</v>
      </c>
      <c r="E11891" s="184">
        <v>169</v>
      </c>
      <c r="F11891" s="184">
        <v>169</v>
      </c>
      <c r="G11891" s="185"/>
      <c r="H11891" s="185"/>
      <c r="I11891" s="184">
        <v>98.83</v>
      </c>
      <c r="J11891" s="184">
        <v>267.83</v>
      </c>
      <c r="K11891" s="185">
        <v>0</v>
      </c>
      <c r="L11891" s="185" t="s">
        <v>57</v>
      </c>
      <c r="M11891" s="186" t="s">
        <v>722</v>
      </c>
      <c r="N11891" s="61" t="s">
        <v>51</v>
      </c>
      <c r="P11891" s="175" t="s">
        <v>647</v>
      </c>
    </row>
    <row r="11892" spans="1:16" ht="17.25">
      <c r="A11892" s="183" t="s">
        <v>23559</v>
      </c>
      <c r="B11892" s="183" t="s">
        <v>23560</v>
      </c>
      <c r="C11892" s="183" t="s">
        <v>647</v>
      </c>
      <c r="D11892" s="183" t="s">
        <v>648</v>
      </c>
      <c r="E11892" s="184">
        <v>135</v>
      </c>
      <c r="F11892" s="184">
        <v>135</v>
      </c>
      <c r="G11892" s="185"/>
      <c r="H11892" s="185"/>
      <c r="I11892" s="184">
        <v>43.99</v>
      </c>
      <c r="J11892" s="184">
        <v>178.99</v>
      </c>
      <c r="K11892" s="185">
        <v>116</v>
      </c>
      <c r="L11892" s="185"/>
      <c r="M11892" s="186"/>
      <c r="N11892" s="61" t="s">
        <v>51</v>
      </c>
      <c r="P11892" s="175" t="s">
        <v>647</v>
      </c>
    </row>
    <row r="11893" spans="1:16" ht="17.25">
      <c r="A11893" s="183" t="s">
        <v>23561</v>
      </c>
      <c r="B11893" s="183" t="s">
        <v>23562</v>
      </c>
      <c r="C11893" s="183" t="s">
        <v>647</v>
      </c>
      <c r="D11893" s="183" t="s">
        <v>648</v>
      </c>
      <c r="E11893" s="184"/>
      <c r="F11893" s="184"/>
      <c r="G11893" s="185"/>
      <c r="H11893" s="185"/>
      <c r="I11893" s="184"/>
      <c r="J11893" s="184"/>
      <c r="K11893" s="185" t="s">
        <v>410</v>
      </c>
      <c r="L11893" s="185"/>
      <c r="M11893" s="186"/>
      <c r="N11893" s="61" t="s">
        <v>410</v>
      </c>
      <c r="P11893" s="175" t="s">
        <v>647</v>
      </c>
    </row>
    <row r="11894" spans="1:16" ht="17.25">
      <c r="A11894" s="183" t="s">
        <v>23563</v>
      </c>
      <c r="B11894" s="183" t="s">
        <v>23564</v>
      </c>
      <c r="C11894" s="183" t="s">
        <v>647</v>
      </c>
      <c r="D11894" s="183" t="s">
        <v>648</v>
      </c>
      <c r="E11894" s="184"/>
      <c r="F11894" s="184"/>
      <c r="G11894" s="188"/>
      <c r="H11894" s="185"/>
      <c r="I11894" s="184"/>
      <c r="J11894" s="184"/>
      <c r="K11894" s="183" t="s">
        <v>410</v>
      </c>
      <c r="L11894" s="183"/>
      <c r="M11894" s="186"/>
      <c r="N11894" s="61" t="s">
        <v>410</v>
      </c>
      <c r="P11894" s="175" t="s">
        <v>647</v>
      </c>
    </row>
    <row r="11895" spans="1:16" ht="17.25">
      <c r="A11895" s="183" t="s">
        <v>23565</v>
      </c>
      <c r="B11895" s="183" t="s">
        <v>23566</v>
      </c>
      <c r="C11895" s="183" t="s">
        <v>647</v>
      </c>
      <c r="D11895" s="183" t="s">
        <v>648</v>
      </c>
      <c r="E11895" s="184"/>
      <c r="F11895" s="184"/>
      <c r="G11895" s="185"/>
      <c r="H11895" s="185"/>
      <c r="I11895" s="184"/>
      <c r="J11895" s="184"/>
      <c r="K11895" s="185" t="s">
        <v>410</v>
      </c>
      <c r="L11895" s="185"/>
      <c r="M11895" s="186"/>
      <c r="N11895" s="61" t="s">
        <v>410</v>
      </c>
      <c r="P11895" s="175" t="s">
        <v>647</v>
      </c>
    </row>
    <row r="11896" spans="1:16" ht="17.25">
      <c r="A11896" s="183" t="s">
        <v>23567</v>
      </c>
      <c r="B11896" s="183" t="s">
        <v>15571</v>
      </c>
      <c r="C11896" s="183" t="s">
        <v>647</v>
      </c>
      <c r="D11896" s="183" t="s">
        <v>648</v>
      </c>
      <c r="E11896" s="184"/>
      <c r="F11896" s="184"/>
      <c r="G11896" s="185"/>
      <c r="H11896" s="185"/>
      <c r="I11896" s="184"/>
      <c r="J11896" s="184"/>
      <c r="K11896" s="185" t="s">
        <v>410</v>
      </c>
      <c r="L11896" s="185"/>
      <c r="M11896" s="186"/>
      <c r="N11896" s="61" t="s">
        <v>410</v>
      </c>
      <c r="P11896" s="175" t="s">
        <v>647</v>
      </c>
    </row>
    <row r="11897" spans="1:16" ht="17.25">
      <c r="A11897" s="183" t="s">
        <v>23568</v>
      </c>
      <c r="B11897" s="183" t="s">
        <v>23569</v>
      </c>
      <c r="C11897" s="183" t="s">
        <v>647</v>
      </c>
      <c r="D11897" s="183" t="s">
        <v>648</v>
      </c>
      <c r="E11897" s="184">
        <v>169</v>
      </c>
      <c r="F11897" s="184">
        <v>169</v>
      </c>
      <c r="G11897" s="185"/>
      <c r="H11897" s="185"/>
      <c r="I11897" s="184">
        <v>98.83</v>
      </c>
      <c r="J11897" s="184">
        <v>267.83</v>
      </c>
      <c r="K11897" s="185">
        <v>0</v>
      </c>
      <c r="L11897" s="185" t="s">
        <v>57</v>
      </c>
      <c r="M11897" s="186" t="s">
        <v>722</v>
      </c>
      <c r="N11897" s="61" t="s">
        <v>51</v>
      </c>
      <c r="P11897" s="175" t="s">
        <v>647</v>
      </c>
    </row>
    <row r="11898" spans="1:16" ht="17.25">
      <c r="A11898" s="183" t="s">
        <v>23570</v>
      </c>
      <c r="B11898" s="183" t="s">
        <v>23571</v>
      </c>
      <c r="C11898" s="183" t="s">
        <v>647</v>
      </c>
      <c r="D11898" s="183" t="s">
        <v>648</v>
      </c>
      <c r="E11898" s="184"/>
      <c r="F11898" s="184"/>
      <c r="G11898" s="185"/>
      <c r="H11898" s="185"/>
      <c r="I11898" s="184"/>
      <c r="J11898" s="184"/>
      <c r="K11898" s="185" t="s">
        <v>410</v>
      </c>
      <c r="L11898" s="185"/>
      <c r="M11898" s="186"/>
      <c r="N11898" s="61" t="s">
        <v>410</v>
      </c>
      <c r="P11898" s="175" t="s">
        <v>647</v>
      </c>
    </row>
    <row r="11899" spans="1:16" ht="17.25">
      <c r="A11899" s="183" t="s">
        <v>23572</v>
      </c>
      <c r="B11899" s="183" t="s">
        <v>23573</v>
      </c>
      <c r="C11899" s="183" t="s">
        <v>647</v>
      </c>
      <c r="D11899" s="183" t="s">
        <v>648</v>
      </c>
      <c r="E11899" s="184"/>
      <c r="F11899" s="184"/>
      <c r="G11899" s="185"/>
      <c r="H11899" s="185"/>
      <c r="I11899" s="184"/>
      <c r="J11899" s="184"/>
      <c r="K11899" s="185" t="s">
        <v>410</v>
      </c>
      <c r="L11899" s="185"/>
      <c r="M11899" s="186"/>
      <c r="N11899" s="61" t="s">
        <v>410</v>
      </c>
      <c r="P11899" s="175" t="s">
        <v>647</v>
      </c>
    </row>
    <row r="11900" spans="1:16" ht="17.25">
      <c r="A11900" s="183" t="s">
        <v>23574</v>
      </c>
      <c r="B11900" s="183" t="s">
        <v>23575</v>
      </c>
      <c r="C11900" s="183" t="s">
        <v>647</v>
      </c>
      <c r="D11900" s="183" t="s">
        <v>648</v>
      </c>
      <c r="E11900" s="184"/>
      <c r="F11900" s="184"/>
      <c r="G11900" s="185"/>
      <c r="H11900" s="185"/>
      <c r="I11900" s="184"/>
      <c r="J11900" s="184"/>
      <c r="K11900" s="185" t="s">
        <v>410</v>
      </c>
      <c r="L11900" s="185"/>
      <c r="M11900" s="186"/>
      <c r="N11900" s="61" t="s">
        <v>410</v>
      </c>
      <c r="P11900" s="175" t="s">
        <v>647</v>
      </c>
    </row>
    <row r="11901" spans="1:16" ht="17.25">
      <c r="A11901" s="183" t="s">
        <v>23576</v>
      </c>
      <c r="B11901" s="183" t="s">
        <v>6665</v>
      </c>
      <c r="C11901" s="183" t="s">
        <v>647</v>
      </c>
      <c r="D11901" s="183" t="s">
        <v>648</v>
      </c>
      <c r="E11901" s="184"/>
      <c r="F11901" s="184"/>
      <c r="G11901" s="185"/>
      <c r="H11901" s="185"/>
      <c r="I11901" s="184"/>
      <c r="J11901" s="184"/>
      <c r="K11901" s="185" t="s">
        <v>410</v>
      </c>
      <c r="L11901" s="185"/>
      <c r="M11901" s="186"/>
      <c r="N11901" s="61" t="s">
        <v>410</v>
      </c>
      <c r="P11901" s="175" t="s">
        <v>647</v>
      </c>
    </row>
    <row r="11902" spans="1:16" ht="17.25">
      <c r="A11902" s="183" t="s">
        <v>23577</v>
      </c>
      <c r="B11902" s="183" t="s">
        <v>23578</v>
      </c>
      <c r="C11902" s="183" t="s">
        <v>647</v>
      </c>
      <c r="D11902" s="183" t="s">
        <v>648</v>
      </c>
      <c r="E11902" s="184">
        <v>139</v>
      </c>
      <c r="F11902" s="184">
        <v>130</v>
      </c>
      <c r="G11902" s="185" t="s">
        <v>126</v>
      </c>
      <c r="H11902" s="185"/>
      <c r="I11902" s="184">
        <v>40.26</v>
      </c>
      <c r="J11902" s="184">
        <v>170.26</v>
      </c>
      <c r="K11902" s="185">
        <v>29</v>
      </c>
      <c r="L11902" s="185" t="s">
        <v>57</v>
      </c>
      <c r="M11902" s="186" t="s">
        <v>666</v>
      </c>
      <c r="N11902" s="61" t="s">
        <v>51</v>
      </c>
      <c r="P11902" s="175" t="s">
        <v>647</v>
      </c>
    </row>
    <row r="11903" spans="1:16" ht="17.25">
      <c r="A11903" s="183" t="s">
        <v>23579</v>
      </c>
      <c r="B11903" s="183" t="s">
        <v>23580</v>
      </c>
      <c r="C11903" s="183" t="s">
        <v>647</v>
      </c>
      <c r="D11903" s="183" t="s">
        <v>648</v>
      </c>
      <c r="E11903" s="184"/>
      <c r="F11903" s="184"/>
      <c r="G11903" s="185"/>
      <c r="H11903" s="185"/>
      <c r="I11903" s="184"/>
      <c r="J11903" s="184"/>
      <c r="K11903" s="185" t="s">
        <v>410</v>
      </c>
      <c r="L11903" s="185"/>
      <c r="M11903" s="186"/>
      <c r="N11903" s="61" t="s">
        <v>410</v>
      </c>
      <c r="P11903" s="175" t="s">
        <v>647</v>
      </c>
    </row>
    <row r="11904" spans="1:16" ht="17.25">
      <c r="A11904" s="183" t="s">
        <v>23581</v>
      </c>
      <c r="B11904" s="183" t="s">
        <v>23582</v>
      </c>
      <c r="C11904" s="183" t="s">
        <v>647</v>
      </c>
      <c r="D11904" s="183" t="s">
        <v>648</v>
      </c>
      <c r="E11904" s="184">
        <v>169</v>
      </c>
      <c r="F11904" s="184">
        <v>169</v>
      </c>
      <c r="G11904" s="185"/>
      <c r="H11904" s="185"/>
      <c r="I11904" s="184">
        <v>98.83</v>
      </c>
      <c r="J11904" s="184">
        <v>267.83</v>
      </c>
      <c r="K11904" s="185">
        <v>0</v>
      </c>
      <c r="L11904" s="185" t="s">
        <v>76</v>
      </c>
      <c r="M11904" s="186" t="s">
        <v>722</v>
      </c>
      <c r="N11904" s="61" t="s">
        <v>51</v>
      </c>
      <c r="P11904" s="175" t="s">
        <v>647</v>
      </c>
    </row>
    <row r="11905" spans="1:16" ht="17.25">
      <c r="A11905" s="183" t="s">
        <v>23583</v>
      </c>
      <c r="B11905" s="183" t="s">
        <v>23584</v>
      </c>
      <c r="C11905" s="183" t="s">
        <v>647</v>
      </c>
      <c r="D11905" s="183" t="s">
        <v>648</v>
      </c>
      <c r="E11905" s="184"/>
      <c r="F11905" s="184"/>
      <c r="G11905" s="185"/>
      <c r="H11905" s="185"/>
      <c r="I11905" s="184"/>
      <c r="J11905" s="184"/>
      <c r="K11905" s="185" t="s">
        <v>410</v>
      </c>
      <c r="L11905" s="185"/>
      <c r="M11905" s="186"/>
      <c r="N11905" s="61" t="s">
        <v>410</v>
      </c>
      <c r="P11905" s="175" t="s">
        <v>647</v>
      </c>
    </row>
    <row r="11906" spans="1:16" ht="17.25">
      <c r="A11906" s="183" t="s">
        <v>23585</v>
      </c>
      <c r="B11906" s="183" t="s">
        <v>23586</v>
      </c>
      <c r="C11906" s="183" t="s">
        <v>647</v>
      </c>
      <c r="D11906" s="183" t="s">
        <v>648</v>
      </c>
      <c r="E11906" s="184">
        <v>139</v>
      </c>
      <c r="F11906" s="184">
        <v>125</v>
      </c>
      <c r="G11906" s="185" t="s">
        <v>75</v>
      </c>
      <c r="H11906" s="185"/>
      <c r="I11906" s="184">
        <v>40.26</v>
      </c>
      <c r="J11906" s="184">
        <v>165.26</v>
      </c>
      <c r="K11906" s="185">
        <v>117</v>
      </c>
      <c r="L11906" s="185"/>
      <c r="M11906" s="186"/>
      <c r="N11906" s="61" t="s">
        <v>51</v>
      </c>
      <c r="P11906" s="175" t="s">
        <v>647</v>
      </c>
    </row>
    <row r="11907" spans="1:16" ht="17.25">
      <c r="A11907" s="183" t="s">
        <v>23587</v>
      </c>
      <c r="B11907" s="183" t="s">
        <v>23588</v>
      </c>
      <c r="C11907" s="183" t="s">
        <v>647</v>
      </c>
      <c r="D11907" s="183" t="s">
        <v>648</v>
      </c>
      <c r="E11907" s="184"/>
      <c r="F11907" s="184"/>
      <c r="G11907" s="185"/>
      <c r="H11907" s="185"/>
      <c r="I11907" s="184"/>
      <c r="J11907" s="184"/>
      <c r="K11907" s="185" t="s">
        <v>410</v>
      </c>
      <c r="L11907" s="185"/>
      <c r="M11907" s="186"/>
      <c r="N11907" s="61" t="s">
        <v>410</v>
      </c>
      <c r="P11907" s="175" t="s">
        <v>647</v>
      </c>
    </row>
    <row r="11908" spans="1:16" ht="17.25">
      <c r="A11908" s="183" t="s">
        <v>23589</v>
      </c>
      <c r="B11908" s="183" t="s">
        <v>23590</v>
      </c>
      <c r="C11908" s="183" t="s">
        <v>647</v>
      </c>
      <c r="D11908" s="183" t="s">
        <v>648</v>
      </c>
      <c r="E11908" s="184"/>
      <c r="F11908" s="184"/>
      <c r="G11908" s="185"/>
      <c r="H11908" s="185"/>
      <c r="I11908" s="184"/>
      <c r="J11908" s="184"/>
      <c r="K11908" s="185" t="s">
        <v>410</v>
      </c>
      <c r="L11908" s="185"/>
      <c r="M11908" s="186"/>
      <c r="N11908" s="61" t="s">
        <v>410</v>
      </c>
      <c r="P11908" s="175" t="s">
        <v>647</v>
      </c>
    </row>
    <row r="11909" spans="1:16" ht="17.25">
      <c r="A11909" s="183" t="s">
        <v>23591</v>
      </c>
      <c r="B11909" s="183" t="s">
        <v>23592</v>
      </c>
      <c r="C11909" s="183" t="s">
        <v>647</v>
      </c>
      <c r="D11909" s="183" t="s">
        <v>648</v>
      </c>
      <c r="E11909" s="184"/>
      <c r="F11909" s="184"/>
      <c r="G11909" s="185"/>
      <c r="H11909" s="185"/>
      <c r="I11909" s="184"/>
      <c r="J11909" s="184"/>
      <c r="K11909" s="185" t="s">
        <v>410</v>
      </c>
      <c r="L11909" s="185"/>
      <c r="M11909" s="186"/>
      <c r="N11909" s="61" t="s">
        <v>410</v>
      </c>
      <c r="P11909" s="175" t="s">
        <v>647</v>
      </c>
    </row>
    <row r="11910" spans="1:16" ht="17.25">
      <c r="A11910" s="183" t="s">
        <v>23593</v>
      </c>
      <c r="B11910" s="183" t="s">
        <v>23594</v>
      </c>
      <c r="C11910" s="183" t="s">
        <v>647</v>
      </c>
      <c r="D11910" s="183" t="s">
        <v>648</v>
      </c>
      <c r="E11910" s="184"/>
      <c r="F11910" s="184"/>
      <c r="G11910" s="185"/>
      <c r="H11910" s="185"/>
      <c r="I11910" s="184"/>
      <c r="J11910" s="184"/>
      <c r="K11910" s="185" t="s">
        <v>410</v>
      </c>
      <c r="L11910" s="185"/>
      <c r="M11910" s="186"/>
      <c r="N11910" s="61" t="s">
        <v>410</v>
      </c>
      <c r="P11910" s="175" t="s">
        <v>647</v>
      </c>
    </row>
    <row r="11911" spans="1:16" ht="17.25">
      <c r="A11911" s="183" t="s">
        <v>23595</v>
      </c>
      <c r="B11911" s="183" t="s">
        <v>23596</v>
      </c>
      <c r="C11911" s="183" t="s">
        <v>647</v>
      </c>
      <c r="D11911" s="183" t="s">
        <v>648</v>
      </c>
      <c r="E11911" s="184"/>
      <c r="F11911" s="184"/>
      <c r="G11911" s="185"/>
      <c r="H11911" s="185"/>
      <c r="I11911" s="184"/>
      <c r="J11911" s="184"/>
      <c r="K11911" s="185" t="s">
        <v>410</v>
      </c>
      <c r="L11911" s="185"/>
      <c r="M11911" s="186"/>
      <c r="N11911" s="61" t="s">
        <v>410</v>
      </c>
      <c r="P11911" s="175" t="s">
        <v>647</v>
      </c>
    </row>
    <row r="11912" spans="1:16" ht="17.25">
      <c r="A11912" s="183" t="s">
        <v>23597</v>
      </c>
      <c r="B11912" s="183" t="s">
        <v>23598</v>
      </c>
      <c r="C11912" s="183" t="s">
        <v>647</v>
      </c>
      <c r="D11912" s="183" t="s">
        <v>648</v>
      </c>
      <c r="E11912" s="184"/>
      <c r="F11912" s="184"/>
      <c r="G11912" s="185"/>
      <c r="H11912" s="185"/>
      <c r="I11912" s="184"/>
      <c r="J11912" s="184"/>
      <c r="K11912" s="185" t="s">
        <v>410</v>
      </c>
      <c r="L11912" s="185"/>
      <c r="M11912" s="186"/>
      <c r="N11912" s="61" t="s">
        <v>410</v>
      </c>
      <c r="P11912" s="175" t="s">
        <v>647</v>
      </c>
    </row>
    <row r="11913" spans="1:16" ht="17.25">
      <c r="A11913" s="183" t="s">
        <v>23599</v>
      </c>
      <c r="B11913" s="183" t="s">
        <v>23600</v>
      </c>
      <c r="C11913" s="183" t="s">
        <v>647</v>
      </c>
      <c r="D11913" s="183" t="s">
        <v>648</v>
      </c>
      <c r="E11913" s="184"/>
      <c r="F11913" s="184"/>
      <c r="G11913" s="185"/>
      <c r="H11913" s="185"/>
      <c r="I11913" s="184"/>
      <c r="J11913" s="184"/>
      <c r="K11913" s="185" t="s">
        <v>410</v>
      </c>
      <c r="L11913" s="185"/>
      <c r="M11913" s="186"/>
      <c r="N11913" s="61" t="s">
        <v>410</v>
      </c>
      <c r="P11913" s="175" t="s">
        <v>647</v>
      </c>
    </row>
    <row r="11914" spans="1:16" ht="17.25">
      <c r="A11914" s="183" t="s">
        <v>23601</v>
      </c>
      <c r="B11914" s="183" t="s">
        <v>23602</v>
      </c>
      <c r="C11914" s="183" t="s">
        <v>647</v>
      </c>
      <c r="D11914" s="183" t="s">
        <v>648</v>
      </c>
      <c r="E11914" s="184"/>
      <c r="F11914" s="184"/>
      <c r="G11914" s="185"/>
      <c r="H11914" s="185"/>
      <c r="I11914" s="184"/>
      <c r="J11914" s="184"/>
      <c r="K11914" s="185" t="s">
        <v>410</v>
      </c>
      <c r="L11914" s="185"/>
      <c r="M11914" s="186"/>
      <c r="N11914" s="61" t="s">
        <v>410</v>
      </c>
      <c r="P11914" s="175" t="s">
        <v>647</v>
      </c>
    </row>
    <row r="11915" spans="1:16" ht="17.25">
      <c r="A11915" s="183" t="s">
        <v>23603</v>
      </c>
      <c r="B11915" s="183" t="s">
        <v>23604</v>
      </c>
      <c r="C11915" s="183" t="s">
        <v>647</v>
      </c>
      <c r="D11915" s="183" t="s">
        <v>648</v>
      </c>
      <c r="E11915" s="184">
        <v>139</v>
      </c>
      <c r="F11915" s="184">
        <v>139</v>
      </c>
      <c r="G11915" s="185"/>
      <c r="H11915" s="185"/>
      <c r="I11915" s="184">
        <v>49.79</v>
      </c>
      <c r="J11915" s="184">
        <v>188.79</v>
      </c>
      <c r="K11915" s="185">
        <v>86</v>
      </c>
      <c r="L11915" s="185" t="s">
        <v>76</v>
      </c>
      <c r="M11915" s="186" t="s">
        <v>1514</v>
      </c>
      <c r="N11915" s="61" t="s">
        <v>51</v>
      </c>
      <c r="P11915" s="175" t="s">
        <v>647</v>
      </c>
    </row>
    <row r="11916" spans="1:16" ht="17.25">
      <c r="A11916" s="183" t="s">
        <v>23605</v>
      </c>
      <c r="B11916" s="183" t="s">
        <v>8506</v>
      </c>
      <c r="C11916" s="183" t="s">
        <v>647</v>
      </c>
      <c r="D11916" s="183" t="s">
        <v>648</v>
      </c>
      <c r="E11916" s="184">
        <v>149</v>
      </c>
      <c r="F11916" s="184">
        <v>149</v>
      </c>
      <c r="G11916" s="188"/>
      <c r="H11916" s="183"/>
      <c r="I11916" s="184">
        <v>55.31</v>
      </c>
      <c r="J11916" s="184">
        <v>204.31</v>
      </c>
      <c r="K11916" s="183">
        <v>270</v>
      </c>
      <c r="L11916" s="183" t="s">
        <v>76</v>
      </c>
      <c r="M11916" s="186" t="s">
        <v>1514</v>
      </c>
      <c r="N11916" s="61" t="s">
        <v>51</v>
      </c>
      <c r="P11916" s="175" t="s">
        <v>647</v>
      </c>
    </row>
    <row r="11917" spans="1:16" ht="17.25">
      <c r="A11917" s="183" t="s">
        <v>23606</v>
      </c>
      <c r="B11917" s="183" t="s">
        <v>23607</v>
      </c>
      <c r="C11917" s="183" t="s">
        <v>647</v>
      </c>
      <c r="D11917" s="183" t="s">
        <v>648</v>
      </c>
      <c r="E11917" s="184"/>
      <c r="F11917" s="184"/>
      <c r="G11917" s="185"/>
      <c r="H11917" s="185"/>
      <c r="I11917" s="184"/>
      <c r="J11917" s="184"/>
      <c r="K11917" s="183" t="s">
        <v>410</v>
      </c>
      <c r="L11917" s="183"/>
      <c r="M11917" s="186"/>
      <c r="N11917" s="61" t="s">
        <v>410</v>
      </c>
      <c r="P11917" s="175" t="s">
        <v>647</v>
      </c>
    </row>
    <row r="11918" spans="1:16" ht="17.25">
      <c r="A11918" s="183" t="s">
        <v>23608</v>
      </c>
      <c r="B11918" s="183" t="s">
        <v>23609</v>
      </c>
      <c r="C11918" s="183" t="s">
        <v>647</v>
      </c>
      <c r="D11918" s="183" t="s">
        <v>648</v>
      </c>
      <c r="E11918" s="184"/>
      <c r="F11918" s="184"/>
      <c r="G11918" s="185"/>
      <c r="H11918" s="185"/>
      <c r="I11918" s="184"/>
      <c r="J11918" s="184"/>
      <c r="K11918" s="185" t="s">
        <v>410</v>
      </c>
      <c r="L11918" s="185"/>
      <c r="M11918" s="186"/>
      <c r="N11918" s="61" t="s">
        <v>410</v>
      </c>
      <c r="P11918" s="175" t="s">
        <v>647</v>
      </c>
    </row>
    <row r="11919" spans="1:16" ht="17.25">
      <c r="A11919" s="183" t="s">
        <v>23610</v>
      </c>
      <c r="B11919" s="183" t="s">
        <v>23611</v>
      </c>
      <c r="C11919" s="183" t="s">
        <v>647</v>
      </c>
      <c r="D11919" s="183" t="s">
        <v>648</v>
      </c>
      <c r="E11919" s="184"/>
      <c r="F11919" s="184"/>
      <c r="G11919" s="185"/>
      <c r="H11919" s="185"/>
      <c r="I11919" s="184"/>
      <c r="J11919" s="184"/>
      <c r="K11919" s="183" t="s">
        <v>410</v>
      </c>
      <c r="L11919" s="183"/>
      <c r="M11919" s="186"/>
      <c r="N11919" s="61" t="s">
        <v>410</v>
      </c>
      <c r="P11919" s="175" t="s">
        <v>647</v>
      </c>
    </row>
    <row r="11920" spans="1:16" ht="17.25">
      <c r="A11920" s="183" t="s">
        <v>23612</v>
      </c>
      <c r="B11920" s="183" t="s">
        <v>23613</v>
      </c>
      <c r="C11920" s="183" t="s">
        <v>647</v>
      </c>
      <c r="D11920" s="183" t="s">
        <v>648</v>
      </c>
      <c r="E11920" s="184"/>
      <c r="F11920" s="184"/>
      <c r="G11920" s="185"/>
      <c r="H11920" s="185"/>
      <c r="I11920" s="184"/>
      <c r="J11920" s="184"/>
      <c r="K11920" s="183" t="s">
        <v>410</v>
      </c>
      <c r="L11920" s="183"/>
      <c r="M11920" s="186"/>
      <c r="N11920" s="61" t="s">
        <v>410</v>
      </c>
      <c r="P11920" s="175" t="s">
        <v>647</v>
      </c>
    </row>
    <row r="11921" spans="1:16" ht="17.25">
      <c r="A11921" s="183" t="s">
        <v>23614</v>
      </c>
      <c r="B11921" s="183" t="s">
        <v>23615</v>
      </c>
      <c r="C11921" s="183" t="s">
        <v>647</v>
      </c>
      <c r="D11921" s="183" t="s">
        <v>648</v>
      </c>
      <c r="E11921" s="184"/>
      <c r="F11921" s="184"/>
      <c r="G11921" s="185"/>
      <c r="H11921" s="185"/>
      <c r="I11921" s="184"/>
      <c r="J11921" s="184"/>
      <c r="K11921" s="185" t="s">
        <v>410</v>
      </c>
      <c r="L11921" s="185"/>
      <c r="M11921" s="186"/>
      <c r="N11921" s="61" t="s">
        <v>410</v>
      </c>
      <c r="P11921" s="175" t="s">
        <v>647</v>
      </c>
    </row>
    <row r="11922" spans="1:16" ht="17.25">
      <c r="A11922" s="183" t="s">
        <v>23616</v>
      </c>
      <c r="B11922" s="183" t="s">
        <v>23617</v>
      </c>
      <c r="C11922" s="183" t="s">
        <v>647</v>
      </c>
      <c r="D11922" s="183" t="s">
        <v>648</v>
      </c>
      <c r="E11922" s="184"/>
      <c r="F11922" s="184"/>
      <c r="G11922" s="185"/>
      <c r="H11922" s="185"/>
      <c r="I11922" s="184"/>
      <c r="J11922" s="184"/>
      <c r="K11922" s="185" t="s">
        <v>410</v>
      </c>
      <c r="L11922" s="185"/>
      <c r="M11922" s="186"/>
      <c r="N11922" s="61" t="s">
        <v>410</v>
      </c>
      <c r="P11922" s="175" t="s">
        <v>647</v>
      </c>
    </row>
    <row r="11923" spans="1:16" ht="17.25">
      <c r="A11923" s="183" t="s">
        <v>23618</v>
      </c>
      <c r="B11923" s="183" t="s">
        <v>23619</v>
      </c>
      <c r="C11923" s="183" t="s">
        <v>647</v>
      </c>
      <c r="D11923" s="183" t="s">
        <v>648</v>
      </c>
      <c r="E11923" s="184">
        <v>219</v>
      </c>
      <c r="F11923" s="184">
        <v>50</v>
      </c>
      <c r="G11923" s="185" t="s">
        <v>23620</v>
      </c>
      <c r="H11923" s="185"/>
      <c r="I11923" s="184">
        <v>33.26</v>
      </c>
      <c r="J11923" s="184">
        <v>83.26</v>
      </c>
      <c r="K11923" s="185">
        <v>63</v>
      </c>
      <c r="L11923" s="185"/>
      <c r="M11923" s="186"/>
      <c r="N11923" s="61" t="s">
        <v>51</v>
      </c>
      <c r="P11923" s="175" t="s">
        <v>647</v>
      </c>
    </row>
    <row r="11924" spans="1:16" ht="17.25">
      <c r="A11924" s="183" t="s">
        <v>23621</v>
      </c>
      <c r="B11924" s="183" t="s">
        <v>23622</v>
      </c>
      <c r="C11924" s="183" t="s">
        <v>647</v>
      </c>
      <c r="D11924" s="183" t="s">
        <v>648</v>
      </c>
      <c r="E11924" s="184"/>
      <c r="F11924" s="184"/>
      <c r="G11924" s="185"/>
      <c r="H11924" s="185"/>
      <c r="I11924" s="184"/>
      <c r="J11924" s="184"/>
      <c r="K11924" s="185" t="s">
        <v>410</v>
      </c>
      <c r="L11924" s="185"/>
      <c r="M11924" s="186"/>
      <c r="N11924" s="61" t="s">
        <v>410</v>
      </c>
      <c r="P11924" s="175" t="s">
        <v>647</v>
      </c>
    </row>
    <row r="11925" spans="1:16" ht="17.25">
      <c r="A11925" s="183" t="s">
        <v>23623</v>
      </c>
      <c r="B11925" s="183" t="s">
        <v>23624</v>
      </c>
      <c r="C11925" s="183" t="s">
        <v>647</v>
      </c>
      <c r="D11925" s="183" t="s">
        <v>648</v>
      </c>
      <c r="E11925" s="184"/>
      <c r="F11925" s="184"/>
      <c r="G11925" s="185"/>
      <c r="H11925" s="185"/>
      <c r="I11925" s="184"/>
      <c r="J11925" s="184"/>
      <c r="K11925" s="185" t="s">
        <v>410</v>
      </c>
      <c r="L11925" s="185"/>
      <c r="M11925" s="186"/>
      <c r="N11925" s="61" t="s">
        <v>410</v>
      </c>
      <c r="P11925" s="175" t="s">
        <v>647</v>
      </c>
    </row>
    <row r="11926" spans="1:16" ht="17.25">
      <c r="A11926" s="183" t="s">
        <v>23625</v>
      </c>
      <c r="B11926" s="183" t="s">
        <v>23626</v>
      </c>
      <c r="C11926" s="183" t="s">
        <v>647</v>
      </c>
      <c r="D11926" s="183" t="s">
        <v>648</v>
      </c>
      <c r="E11926" s="184"/>
      <c r="F11926" s="184"/>
      <c r="G11926" s="185"/>
      <c r="H11926" s="185"/>
      <c r="I11926" s="184"/>
      <c r="J11926" s="184"/>
      <c r="K11926" s="185" t="s">
        <v>410</v>
      </c>
      <c r="L11926" s="185"/>
      <c r="M11926" s="186"/>
      <c r="N11926" s="61" t="s">
        <v>410</v>
      </c>
      <c r="P11926" s="175" t="s">
        <v>647</v>
      </c>
    </row>
    <row r="11927" spans="1:16" ht="17.25">
      <c r="A11927" s="183" t="s">
        <v>23627</v>
      </c>
      <c r="B11927" s="183" t="s">
        <v>23556</v>
      </c>
      <c r="C11927" s="183" t="s">
        <v>647</v>
      </c>
      <c r="D11927" s="183" t="s">
        <v>648</v>
      </c>
      <c r="E11927" s="184"/>
      <c r="F11927" s="184"/>
      <c r="G11927" s="185"/>
      <c r="H11927" s="185"/>
      <c r="I11927" s="184"/>
      <c r="J11927" s="184"/>
      <c r="K11927" s="185" t="s">
        <v>410</v>
      </c>
      <c r="L11927" s="185"/>
      <c r="M11927" s="186"/>
      <c r="N11927" s="61" t="s">
        <v>410</v>
      </c>
      <c r="P11927" s="175" t="s">
        <v>647</v>
      </c>
    </row>
    <row r="11928" spans="1:16" ht="17.25">
      <c r="A11928" s="183" t="s">
        <v>23628</v>
      </c>
      <c r="B11928" s="183" t="s">
        <v>23629</v>
      </c>
      <c r="C11928" s="183" t="s">
        <v>647</v>
      </c>
      <c r="D11928" s="183" t="s">
        <v>648</v>
      </c>
      <c r="E11928" s="184"/>
      <c r="F11928" s="184"/>
      <c r="G11928" s="185"/>
      <c r="H11928" s="185"/>
      <c r="I11928" s="184"/>
      <c r="J11928" s="184"/>
      <c r="K11928" s="185" t="s">
        <v>410</v>
      </c>
      <c r="L11928" s="185"/>
      <c r="M11928" s="186"/>
      <c r="N11928" s="61" t="s">
        <v>410</v>
      </c>
      <c r="P11928" s="175" t="s">
        <v>647</v>
      </c>
    </row>
    <row r="11929" spans="1:16" ht="17.25">
      <c r="A11929" s="183" t="s">
        <v>23630</v>
      </c>
      <c r="B11929" s="183" t="s">
        <v>23631</v>
      </c>
      <c r="C11929" s="183" t="s">
        <v>647</v>
      </c>
      <c r="D11929" s="183" t="s">
        <v>648</v>
      </c>
      <c r="E11929" s="184"/>
      <c r="F11929" s="184"/>
      <c r="G11929" s="185"/>
      <c r="H11929" s="185"/>
      <c r="I11929" s="184"/>
      <c r="J11929" s="184"/>
      <c r="K11929" s="185" t="s">
        <v>410</v>
      </c>
      <c r="L11929" s="185"/>
      <c r="M11929" s="186"/>
      <c r="N11929" s="61" t="s">
        <v>410</v>
      </c>
      <c r="P11929" s="175" t="s">
        <v>647</v>
      </c>
    </row>
    <row r="11930" spans="1:16" ht="17.25">
      <c r="A11930" s="183" t="s">
        <v>23632</v>
      </c>
      <c r="B11930" s="183" t="s">
        <v>23633</v>
      </c>
      <c r="C11930" s="183" t="s">
        <v>647</v>
      </c>
      <c r="D11930" s="183" t="s">
        <v>648</v>
      </c>
      <c r="E11930" s="184"/>
      <c r="F11930" s="184"/>
      <c r="G11930" s="185"/>
      <c r="H11930" s="185"/>
      <c r="I11930" s="184"/>
      <c r="J11930" s="184"/>
      <c r="K11930" s="185" t="s">
        <v>410</v>
      </c>
      <c r="L11930" s="185"/>
      <c r="M11930" s="186"/>
      <c r="N11930" s="61" t="s">
        <v>410</v>
      </c>
      <c r="P11930" s="175" t="s">
        <v>647</v>
      </c>
    </row>
    <row r="11931" spans="1:16" ht="17.25">
      <c r="A11931" s="183" t="s">
        <v>23634</v>
      </c>
      <c r="B11931" s="183" t="s">
        <v>23635</v>
      </c>
      <c r="C11931" s="183" t="s">
        <v>647</v>
      </c>
      <c r="D11931" s="183" t="s">
        <v>648</v>
      </c>
      <c r="E11931" s="184"/>
      <c r="F11931" s="184"/>
      <c r="G11931" s="185"/>
      <c r="H11931" s="185"/>
      <c r="I11931" s="184"/>
      <c r="J11931" s="184"/>
      <c r="K11931" s="185" t="s">
        <v>410</v>
      </c>
      <c r="L11931" s="185"/>
      <c r="M11931" s="186"/>
      <c r="N11931" s="61" t="s">
        <v>410</v>
      </c>
      <c r="P11931" s="175" t="s">
        <v>647</v>
      </c>
    </row>
    <row r="11932" spans="1:16" ht="17.25">
      <c r="A11932" s="183" t="s">
        <v>23636</v>
      </c>
      <c r="B11932" s="183" t="s">
        <v>23637</v>
      </c>
      <c r="C11932" s="183" t="s">
        <v>647</v>
      </c>
      <c r="D11932" s="183" t="s">
        <v>648</v>
      </c>
      <c r="E11932" s="184"/>
      <c r="F11932" s="184"/>
      <c r="G11932" s="185"/>
      <c r="H11932" s="185"/>
      <c r="I11932" s="184"/>
      <c r="J11932" s="184"/>
      <c r="K11932" s="185" t="s">
        <v>410</v>
      </c>
      <c r="L11932" s="185"/>
      <c r="M11932" s="186"/>
      <c r="N11932" s="61" t="s">
        <v>410</v>
      </c>
      <c r="P11932" s="175" t="s">
        <v>647</v>
      </c>
    </row>
    <row r="11933" spans="1:16" ht="17.25">
      <c r="A11933" s="183" t="s">
        <v>23638</v>
      </c>
      <c r="B11933" s="183" t="s">
        <v>23639</v>
      </c>
      <c r="C11933" s="183" t="s">
        <v>647</v>
      </c>
      <c r="D11933" s="183" t="s">
        <v>648</v>
      </c>
      <c r="E11933" s="184"/>
      <c r="F11933" s="184"/>
      <c r="G11933" s="185"/>
      <c r="H11933" s="185"/>
      <c r="I11933" s="184"/>
      <c r="J11933" s="184"/>
      <c r="K11933" s="185" t="s">
        <v>410</v>
      </c>
      <c r="L11933" s="185"/>
      <c r="M11933" s="186"/>
      <c r="N11933" s="61" t="s">
        <v>410</v>
      </c>
      <c r="P11933" s="175" t="s">
        <v>647</v>
      </c>
    </row>
    <row r="11934" spans="1:16" ht="17.25">
      <c r="A11934" s="191" t="s">
        <v>23640</v>
      </c>
      <c r="B11934" s="183" t="s">
        <v>23641</v>
      </c>
      <c r="C11934" s="183" t="s">
        <v>647</v>
      </c>
      <c r="D11934" s="183" t="s">
        <v>648</v>
      </c>
      <c r="E11934" s="184">
        <v>139</v>
      </c>
      <c r="F11934" s="184">
        <v>139</v>
      </c>
      <c r="G11934" s="185"/>
      <c r="H11934" s="185"/>
      <c r="I11934" s="184">
        <v>49.79</v>
      </c>
      <c r="J11934" s="184">
        <v>188.79</v>
      </c>
      <c r="K11934" s="185">
        <v>78</v>
      </c>
      <c r="L11934" s="185" t="s">
        <v>57</v>
      </c>
      <c r="M11934" s="186" t="s">
        <v>1514</v>
      </c>
      <c r="N11934" s="61" t="s">
        <v>51</v>
      </c>
      <c r="P11934" s="175" t="s">
        <v>647</v>
      </c>
    </row>
    <row r="11935" spans="1:16" ht="17.25">
      <c r="A11935" s="183" t="s">
        <v>23642</v>
      </c>
      <c r="B11935" s="183" t="s">
        <v>23643</v>
      </c>
      <c r="C11935" s="183" t="s">
        <v>647</v>
      </c>
      <c r="D11935" s="183" t="s">
        <v>648</v>
      </c>
      <c r="E11935" s="184"/>
      <c r="F11935" s="184"/>
      <c r="G11935" s="185"/>
      <c r="H11935" s="185"/>
      <c r="I11935" s="184"/>
      <c r="J11935" s="184"/>
      <c r="K11935" s="185" t="s">
        <v>410</v>
      </c>
      <c r="L11935" s="185"/>
      <c r="M11935" s="186"/>
      <c r="N11935" s="61" t="s">
        <v>410</v>
      </c>
      <c r="P11935" s="175" t="s">
        <v>647</v>
      </c>
    </row>
    <row r="11936" spans="1:16" ht="17.25">
      <c r="A11936" s="183" t="s">
        <v>23644</v>
      </c>
      <c r="B11936" s="183" t="s">
        <v>23645</v>
      </c>
      <c r="C11936" s="183" t="s">
        <v>647</v>
      </c>
      <c r="D11936" s="183" t="s">
        <v>648</v>
      </c>
      <c r="E11936" s="184"/>
      <c r="F11936" s="184"/>
      <c r="G11936" s="185"/>
      <c r="H11936" s="185"/>
      <c r="I11936" s="184"/>
      <c r="J11936" s="184"/>
      <c r="K11936" s="185" t="s">
        <v>410</v>
      </c>
      <c r="L11936" s="185"/>
      <c r="M11936" s="186"/>
      <c r="N11936" s="61" t="s">
        <v>410</v>
      </c>
      <c r="P11936" s="175" t="s">
        <v>647</v>
      </c>
    </row>
    <row r="11937" spans="1:16" ht="17.25">
      <c r="A11937" s="183" t="s">
        <v>23646</v>
      </c>
      <c r="B11937" s="183" t="s">
        <v>23647</v>
      </c>
      <c r="C11937" s="183" t="s">
        <v>647</v>
      </c>
      <c r="D11937" s="183" t="s">
        <v>648</v>
      </c>
      <c r="E11937" s="184"/>
      <c r="F11937" s="184"/>
      <c r="G11937" s="185"/>
      <c r="H11937" s="185"/>
      <c r="I11937" s="184"/>
      <c r="J11937" s="184"/>
      <c r="K11937" s="185" t="s">
        <v>410</v>
      </c>
      <c r="L11937" s="185"/>
      <c r="M11937" s="186"/>
      <c r="N11937" s="61" t="s">
        <v>410</v>
      </c>
      <c r="P11937" s="175" t="s">
        <v>647</v>
      </c>
    </row>
    <row r="11938" spans="1:16" ht="17.25">
      <c r="A11938" s="183" t="s">
        <v>23648</v>
      </c>
      <c r="B11938" s="183" t="s">
        <v>23649</v>
      </c>
      <c r="C11938" s="183" t="s">
        <v>647</v>
      </c>
      <c r="D11938" s="183" t="s">
        <v>648</v>
      </c>
      <c r="E11938" s="184"/>
      <c r="F11938" s="184"/>
      <c r="G11938" s="185"/>
      <c r="H11938" s="185"/>
      <c r="I11938" s="184"/>
      <c r="J11938" s="184"/>
      <c r="K11938" s="185" t="s">
        <v>410</v>
      </c>
      <c r="L11938" s="185"/>
      <c r="M11938" s="186"/>
      <c r="N11938" s="61" t="s">
        <v>410</v>
      </c>
      <c r="P11938" s="175" t="s">
        <v>647</v>
      </c>
    </row>
    <row r="11939" spans="1:16" ht="17.25">
      <c r="A11939" s="183" t="s">
        <v>23650</v>
      </c>
      <c r="B11939" s="183" t="s">
        <v>23651</v>
      </c>
      <c r="C11939" s="183" t="s">
        <v>647</v>
      </c>
      <c r="D11939" s="183" t="s">
        <v>648</v>
      </c>
      <c r="E11939" s="184"/>
      <c r="F11939" s="184"/>
      <c r="G11939" s="188"/>
      <c r="H11939" s="185"/>
      <c r="I11939" s="184"/>
      <c r="J11939" s="184"/>
      <c r="K11939" s="183" t="s">
        <v>410</v>
      </c>
      <c r="L11939" s="183"/>
      <c r="M11939" s="186"/>
      <c r="N11939" s="61" t="s">
        <v>410</v>
      </c>
      <c r="P11939" s="175" t="s">
        <v>647</v>
      </c>
    </row>
    <row r="11940" spans="1:16" ht="17.25">
      <c r="A11940" s="183" t="s">
        <v>23652</v>
      </c>
      <c r="B11940" s="183" t="s">
        <v>23653</v>
      </c>
      <c r="C11940" s="183" t="s">
        <v>647</v>
      </c>
      <c r="D11940" s="183" t="s">
        <v>648</v>
      </c>
      <c r="E11940" s="184"/>
      <c r="F11940" s="184"/>
      <c r="G11940" s="188"/>
      <c r="H11940" s="185"/>
      <c r="I11940" s="184"/>
      <c r="J11940" s="184"/>
      <c r="K11940" s="183" t="s">
        <v>410</v>
      </c>
      <c r="L11940" s="183"/>
      <c r="M11940" s="186"/>
      <c r="N11940" s="61" t="s">
        <v>410</v>
      </c>
      <c r="P11940" s="175" t="s">
        <v>647</v>
      </c>
    </row>
    <row r="11941" spans="1:16" ht="17.25">
      <c r="A11941" s="183" t="s">
        <v>23654</v>
      </c>
      <c r="B11941" s="183" t="s">
        <v>23655</v>
      </c>
      <c r="C11941" s="183" t="s">
        <v>647</v>
      </c>
      <c r="D11941" s="183" t="s">
        <v>648</v>
      </c>
      <c r="E11941" s="184"/>
      <c r="F11941" s="184"/>
      <c r="G11941" s="185"/>
      <c r="H11941" s="185"/>
      <c r="I11941" s="184"/>
      <c r="J11941" s="184"/>
      <c r="K11941" s="185" t="s">
        <v>410</v>
      </c>
      <c r="L11941" s="185"/>
      <c r="M11941" s="186"/>
      <c r="N11941" s="61" t="s">
        <v>410</v>
      </c>
      <c r="P11941" s="175" t="s">
        <v>647</v>
      </c>
    </row>
    <row r="11942" spans="1:16" ht="17.25">
      <c r="A11942" s="183" t="s">
        <v>23656</v>
      </c>
      <c r="B11942" s="183" t="s">
        <v>23369</v>
      </c>
      <c r="C11942" s="183" t="s">
        <v>647</v>
      </c>
      <c r="D11942" s="183" t="s">
        <v>648</v>
      </c>
      <c r="E11942" s="184"/>
      <c r="F11942" s="184"/>
      <c r="G11942" s="185"/>
      <c r="H11942" s="185"/>
      <c r="I11942" s="184"/>
      <c r="J11942" s="184"/>
      <c r="K11942" s="185" t="s">
        <v>410</v>
      </c>
      <c r="L11942" s="185"/>
      <c r="M11942" s="186"/>
      <c r="N11942" s="61" t="s">
        <v>410</v>
      </c>
      <c r="P11942" s="175" t="s">
        <v>647</v>
      </c>
    </row>
    <row r="11943" spans="1:16" ht="17.25">
      <c r="A11943" s="183" t="s">
        <v>23657</v>
      </c>
      <c r="B11943" s="183" t="s">
        <v>23658</v>
      </c>
      <c r="C11943" s="183" t="s">
        <v>647</v>
      </c>
      <c r="D11943" s="183" t="s">
        <v>648</v>
      </c>
      <c r="E11943" s="184"/>
      <c r="F11943" s="184"/>
      <c r="G11943" s="185"/>
      <c r="H11943" s="185"/>
      <c r="I11943" s="184"/>
      <c r="J11943" s="184"/>
      <c r="K11943" s="185" t="s">
        <v>410</v>
      </c>
      <c r="L11943" s="185"/>
      <c r="M11943" s="186"/>
      <c r="N11943" s="61" t="s">
        <v>410</v>
      </c>
      <c r="P11943" s="175" t="s">
        <v>647</v>
      </c>
    </row>
    <row r="11944" spans="1:16" ht="17.25">
      <c r="A11944" s="183" t="s">
        <v>23659</v>
      </c>
      <c r="B11944" s="183" t="s">
        <v>23660</v>
      </c>
      <c r="C11944" s="183" t="s">
        <v>647</v>
      </c>
      <c r="D11944" s="183" t="s">
        <v>648</v>
      </c>
      <c r="E11944" s="184"/>
      <c r="F11944" s="184"/>
      <c r="G11944" s="185"/>
      <c r="H11944" s="185"/>
      <c r="I11944" s="184"/>
      <c r="J11944" s="184"/>
      <c r="K11944" s="185" t="s">
        <v>410</v>
      </c>
      <c r="L11944" s="185"/>
      <c r="M11944" s="186"/>
      <c r="N11944" s="61" t="s">
        <v>410</v>
      </c>
      <c r="P11944" s="175" t="s">
        <v>647</v>
      </c>
    </row>
    <row r="11945" spans="1:16" ht="17.25">
      <c r="A11945" s="183" t="s">
        <v>23661</v>
      </c>
      <c r="B11945" s="183" t="s">
        <v>23662</v>
      </c>
      <c r="C11945" s="183" t="s">
        <v>647</v>
      </c>
      <c r="D11945" s="183" t="s">
        <v>648</v>
      </c>
      <c r="E11945" s="184"/>
      <c r="F11945" s="184"/>
      <c r="G11945" s="185"/>
      <c r="H11945" s="185"/>
      <c r="I11945" s="184"/>
      <c r="J11945" s="184"/>
      <c r="K11945" s="185" t="s">
        <v>410</v>
      </c>
      <c r="L11945" s="185"/>
      <c r="M11945" s="186"/>
      <c r="N11945" s="61" t="s">
        <v>410</v>
      </c>
      <c r="P11945" s="175" t="s">
        <v>647</v>
      </c>
    </row>
    <row r="11946" spans="1:16" ht="17.25">
      <c r="A11946" s="183" t="s">
        <v>23663</v>
      </c>
      <c r="B11946" s="183" t="s">
        <v>23664</v>
      </c>
      <c r="C11946" s="183" t="s">
        <v>647</v>
      </c>
      <c r="D11946" s="183" t="s">
        <v>648</v>
      </c>
      <c r="E11946" s="184"/>
      <c r="F11946" s="184"/>
      <c r="G11946" s="185"/>
      <c r="H11946" s="185"/>
      <c r="I11946" s="184"/>
      <c r="J11946" s="184"/>
      <c r="K11946" s="185" t="s">
        <v>410</v>
      </c>
      <c r="L11946" s="185"/>
      <c r="M11946" s="186"/>
      <c r="N11946" s="61" t="s">
        <v>410</v>
      </c>
      <c r="P11946" s="175" t="s">
        <v>647</v>
      </c>
    </row>
    <row r="11947" spans="1:16" ht="17.25">
      <c r="A11947" s="183" t="s">
        <v>23665</v>
      </c>
      <c r="B11947" s="183" t="s">
        <v>23666</v>
      </c>
      <c r="C11947" s="183" t="s">
        <v>647</v>
      </c>
      <c r="D11947" s="183" t="s">
        <v>648</v>
      </c>
      <c r="E11947" s="184"/>
      <c r="F11947" s="184"/>
      <c r="G11947" s="185"/>
      <c r="H11947" s="185"/>
      <c r="I11947" s="184"/>
      <c r="J11947" s="184"/>
      <c r="K11947" s="185" t="s">
        <v>410</v>
      </c>
      <c r="L11947" s="185"/>
      <c r="M11947" s="186"/>
      <c r="N11947" s="61" t="s">
        <v>410</v>
      </c>
      <c r="P11947" s="175" t="s">
        <v>647</v>
      </c>
    </row>
    <row r="11948" spans="1:16" ht="17.25">
      <c r="A11948" s="183" t="s">
        <v>23667</v>
      </c>
      <c r="B11948" s="183" t="s">
        <v>23668</v>
      </c>
      <c r="C11948" s="183" t="s">
        <v>647</v>
      </c>
      <c r="D11948" s="183" t="s">
        <v>648</v>
      </c>
      <c r="E11948" s="184">
        <v>79</v>
      </c>
      <c r="F11948" s="184">
        <v>70</v>
      </c>
      <c r="G11948" s="185" t="s">
        <v>263</v>
      </c>
      <c r="H11948" s="185"/>
      <c r="I11948" s="184">
        <v>24.53</v>
      </c>
      <c r="J11948" s="184">
        <v>93.3</v>
      </c>
      <c r="K11948" s="185">
        <v>61</v>
      </c>
      <c r="L11948" s="185" t="s">
        <v>372</v>
      </c>
      <c r="M11948" s="186" t="s">
        <v>6583</v>
      </c>
      <c r="N11948" s="61" t="s">
        <v>51</v>
      </c>
      <c r="P11948" s="175" t="s">
        <v>647</v>
      </c>
    </row>
    <row r="11949" spans="1:16" ht="17.25">
      <c r="A11949" s="183" t="s">
        <v>23669</v>
      </c>
      <c r="B11949" s="183" t="s">
        <v>23670</v>
      </c>
      <c r="C11949" s="183" t="s">
        <v>647</v>
      </c>
      <c r="D11949" s="183" t="s">
        <v>648</v>
      </c>
      <c r="E11949" s="184"/>
      <c r="F11949" s="184"/>
      <c r="G11949" s="185"/>
      <c r="H11949" s="185"/>
      <c r="I11949" s="184"/>
      <c r="J11949" s="184"/>
      <c r="K11949" s="185" t="s">
        <v>410</v>
      </c>
      <c r="L11949" s="185"/>
      <c r="M11949" s="186"/>
      <c r="N11949" s="61" t="s">
        <v>410</v>
      </c>
      <c r="P11949" s="175" t="s">
        <v>647</v>
      </c>
    </row>
    <row r="11950" spans="1:16" ht="17.25">
      <c r="A11950" s="183" t="s">
        <v>23671</v>
      </c>
      <c r="B11950" s="183" t="s">
        <v>23672</v>
      </c>
      <c r="C11950" s="183" t="s">
        <v>647</v>
      </c>
      <c r="D11950" s="183" t="s">
        <v>648</v>
      </c>
      <c r="E11950" s="184"/>
      <c r="F11950" s="184"/>
      <c r="G11950" s="188"/>
      <c r="H11950" s="183"/>
      <c r="I11950" s="184"/>
      <c r="J11950" s="184"/>
      <c r="K11950" s="185" t="s">
        <v>410</v>
      </c>
      <c r="L11950" s="185"/>
      <c r="M11950" s="186"/>
      <c r="N11950" s="61" t="s">
        <v>410</v>
      </c>
      <c r="P11950" s="175" t="s">
        <v>647</v>
      </c>
    </row>
    <row r="11951" spans="1:16" ht="17.25">
      <c r="A11951" s="183" t="s">
        <v>23673</v>
      </c>
      <c r="B11951" s="183" t="s">
        <v>23674</v>
      </c>
      <c r="C11951" s="183" t="s">
        <v>647</v>
      </c>
      <c r="D11951" s="183" t="s">
        <v>648</v>
      </c>
      <c r="E11951" s="184"/>
      <c r="F11951" s="184"/>
      <c r="G11951" s="188"/>
      <c r="H11951" s="183"/>
      <c r="I11951" s="184"/>
      <c r="J11951" s="184"/>
      <c r="K11951" s="185" t="s">
        <v>410</v>
      </c>
      <c r="L11951" s="185"/>
      <c r="M11951" s="186"/>
      <c r="N11951" s="61" t="s">
        <v>410</v>
      </c>
      <c r="P11951" s="175" t="s">
        <v>647</v>
      </c>
    </row>
    <row r="11952" spans="1:16" ht="17.25">
      <c r="A11952" s="183" t="s">
        <v>23675</v>
      </c>
      <c r="B11952" s="183" t="s">
        <v>23676</v>
      </c>
      <c r="C11952" s="183" t="s">
        <v>647</v>
      </c>
      <c r="D11952" s="183" t="s">
        <v>648</v>
      </c>
      <c r="E11952" s="184"/>
      <c r="F11952" s="184"/>
      <c r="G11952" s="185"/>
      <c r="H11952" s="185"/>
      <c r="I11952" s="184"/>
      <c r="J11952" s="184"/>
      <c r="K11952" s="185" t="s">
        <v>410</v>
      </c>
      <c r="L11952" s="185"/>
      <c r="M11952" s="186"/>
      <c r="N11952" s="61" t="s">
        <v>410</v>
      </c>
      <c r="P11952" s="175" t="s">
        <v>647</v>
      </c>
    </row>
    <row r="11953" spans="1:16" ht="17.25">
      <c r="A11953" s="183" t="s">
        <v>23677</v>
      </c>
      <c r="B11953" s="183" t="s">
        <v>23678</v>
      </c>
      <c r="C11953" s="183" t="s">
        <v>647</v>
      </c>
      <c r="D11953" s="183" t="s">
        <v>648</v>
      </c>
      <c r="E11953" s="184">
        <v>89</v>
      </c>
      <c r="F11953" s="184">
        <v>89</v>
      </c>
      <c r="G11953" s="185"/>
      <c r="H11953" s="185"/>
      <c r="I11953" s="184">
        <v>38.27</v>
      </c>
      <c r="J11953" s="184">
        <v>127.27</v>
      </c>
      <c r="K11953" s="185">
        <v>0</v>
      </c>
      <c r="L11953" s="185"/>
      <c r="M11953" s="186"/>
      <c r="N11953" s="61" t="s">
        <v>51</v>
      </c>
      <c r="P11953" s="175" t="s">
        <v>647</v>
      </c>
    </row>
    <row r="11954" spans="1:16" ht="17.25">
      <c r="A11954" s="183" t="s">
        <v>23679</v>
      </c>
      <c r="B11954" s="183" t="s">
        <v>23680</v>
      </c>
      <c r="C11954" s="183" t="s">
        <v>647</v>
      </c>
      <c r="D11954" s="183" t="s">
        <v>648</v>
      </c>
      <c r="E11954" s="184"/>
      <c r="F11954" s="184"/>
      <c r="G11954" s="185"/>
      <c r="H11954" s="185"/>
      <c r="I11954" s="184"/>
      <c r="J11954" s="184"/>
      <c r="K11954" s="185" t="s">
        <v>410</v>
      </c>
      <c r="L11954" s="185"/>
      <c r="M11954" s="186"/>
      <c r="N11954" s="61" t="s">
        <v>410</v>
      </c>
      <c r="P11954" s="175" t="s">
        <v>647</v>
      </c>
    </row>
    <row r="11955" spans="1:16">
      <c r="A11955" s="109" t="s">
        <v>23681</v>
      </c>
      <c r="B11955" s="109" t="s">
        <v>23682</v>
      </c>
      <c r="C11955" s="80" t="s">
        <v>647</v>
      </c>
      <c r="D11955" s="109" t="s">
        <v>648</v>
      </c>
      <c r="K11955" s="61" t="s">
        <v>410</v>
      </c>
      <c r="M11955" s="186"/>
      <c r="N11955" s="61" t="s">
        <v>410</v>
      </c>
      <c r="P11955" s="175" t="s">
        <v>647</v>
      </c>
    </row>
    <row r="11956" spans="1:16">
      <c r="A11956" s="109" t="s">
        <v>23683</v>
      </c>
      <c r="B11956" s="109" t="s">
        <v>23684</v>
      </c>
      <c r="C11956" s="80" t="s">
        <v>647</v>
      </c>
      <c r="D11956" s="109" t="s">
        <v>648</v>
      </c>
      <c r="K11956" s="61" t="s">
        <v>410</v>
      </c>
      <c r="M11956" s="186"/>
      <c r="N11956" s="61" t="s">
        <v>410</v>
      </c>
      <c r="P11956" s="175" t="s">
        <v>647</v>
      </c>
    </row>
    <row r="11957" spans="1:16">
      <c r="A11957" s="109" t="s">
        <v>23685</v>
      </c>
      <c r="B11957" s="109" t="s">
        <v>23686</v>
      </c>
      <c r="C11957" s="80" t="s">
        <v>647</v>
      </c>
      <c r="D11957" s="109" t="s">
        <v>648</v>
      </c>
      <c r="K11957" s="61" t="s">
        <v>410</v>
      </c>
      <c r="M11957" s="186"/>
      <c r="N11957" s="61" t="s">
        <v>410</v>
      </c>
      <c r="P11957" s="175" t="s">
        <v>647</v>
      </c>
    </row>
    <row r="11958" spans="1:16">
      <c r="A11958" s="109" t="s">
        <v>23687</v>
      </c>
      <c r="B11958" s="109" t="s">
        <v>23688</v>
      </c>
      <c r="C11958" s="80" t="s">
        <v>647</v>
      </c>
      <c r="D11958" s="109" t="s">
        <v>648</v>
      </c>
      <c r="E11958" s="172">
        <v>79</v>
      </c>
      <c r="F11958" s="172">
        <v>70</v>
      </c>
      <c r="G11958" s="109" t="s">
        <v>263</v>
      </c>
      <c r="I11958" s="173">
        <v>24.53</v>
      </c>
      <c r="J11958" s="174">
        <v>93.3</v>
      </c>
      <c r="K11958" s="61">
        <v>37</v>
      </c>
      <c r="L11958" s="175" t="s">
        <v>76</v>
      </c>
      <c r="M11958" s="186" t="s">
        <v>243</v>
      </c>
      <c r="N11958" s="61" t="s">
        <v>51</v>
      </c>
      <c r="P11958" s="175" t="s">
        <v>647</v>
      </c>
    </row>
    <row r="11959" spans="1:16">
      <c r="A11959" s="109" t="s">
        <v>23689</v>
      </c>
      <c r="B11959" s="109" t="s">
        <v>23690</v>
      </c>
      <c r="C11959" s="80" t="s">
        <v>647</v>
      </c>
      <c r="D11959" s="109" t="s">
        <v>648</v>
      </c>
      <c r="E11959" s="172">
        <v>120</v>
      </c>
      <c r="F11959" s="172">
        <v>120</v>
      </c>
      <c r="I11959" s="173">
        <v>23.77</v>
      </c>
      <c r="J11959" s="174">
        <v>142.21</v>
      </c>
      <c r="K11959" s="61">
        <v>2</v>
      </c>
      <c r="M11959" s="186"/>
      <c r="N11959" s="61" t="s">
        <v>51</v>
      </c>
      <c r="P11959" s="175" t="s">
        <v>647</v>
      </c>
    </row>
    <row r="11960" spans="1:16">
      <c r="A11960" s="109" t="s">
        <v>23691</v>
      </c>
      <c r="B11960" s="109" t="s">
        <v>23692</v>
      </c>
      <c r="C11960" s="80" t="s">
        <v>647</v>
      </c>
      <c r="D11960" s="109" t="s">
        <v>648</v>
      </c>
      <c r="K11960" s="61" t="s">
        <v>410</v>
      </c>
      <c r="M11960" s="186"/>
      <c r="N11960" s="61" t="s">
        <v>410</v>
      </c>
      <c r="P11960" s="175" t="s">
        <v>647</v>
      </c>
    </row>
    <row r="11961" spans="1:16">
      <c r="A11961" s="109" t="s">
        <v>23693</v>
      </c>
      <c r="B11961" s="109" t="s">
        <v>23694</v>
      </c>
      <c r="C11961" s="80" t="s">
        <v>647</v>
      </c>
      <c r="D11961" s="109" t="s">
        <v>648</v>
      </c>
      <c r="K11961" s="61" t="s">
        <v>410</v>
      </c>
      <c r="M11961" s="186"/>
      <c r="N11961" s="61" t="s">
        <v>410</v>
      </c>
      <c r="P11961" s="175" t="s">
        <v>647</v>
      </c>
    </row>
    <row r="11962" spans="1:16">
      <c r="A11962" s="109" t="s">
        <v>23695</v>
      </c>
      <c r="B11962" s="109" t="s">
        <v>23696</v>
      </c>
      <c r="C11962" s="80" t="s">
        <v>647</v>
      </c>
      <c r="D11962" s="109" t="s">
        <v>648</v>
      </c>
      <c r="K11962" s="61" t="s">
        <v>410</v>
      </c>
      <c r="M11962" s="186"/>
      <c r="N11962" s="61" t="s">
        <v>410</v>
      </c>
      <c r="P11962" s="175" t="s">
        <v>647</v>
      </c>
    </row>
    <row r="11963" spans="1:16">
      <c r="A11963" s="109" t="s">
        <v>23697</v>
      </c>
      <c r="B11963" s="109" t="s">
        <v>23556</v>
      </c>
      <c r="C11963" s="80" t="s">
        <v>647</v>
      </c>
      <c r="D11963" s="109" t="s">
        <v>648</v>
      </c>
      <c r="K11963" s="61" t="s">
        <v>410</v>
      </c>
      <c r="M11963" s="186"/>
      <c r="N11963" s="61" t="s">
        <v>410</v>
      </c>
      <c r="P11963" s="175" t="s">
        <v>647</v>
      </c>
    </row>
    <row r="11964" spans="1:16">
      <c r="A11964" s="109" t="s">
        <v>23698</v>
      </c>
      <c r="B11964" s="109" t="s">
        <v>15559</v>
      </c>
      <c r="C11964" s="80" t="s">
        <v>647</v>
      </c>
      <c r="D11964" s="109" t="s">
        <v>648</v>
      </c>
      <c r="K11964" s="61" t="s">
        <v>410</v>
      </c>
      <c r="M11964" s="186"/>
      <c r="N11964" s="61" t="s">
        <v>410</v>
      </c>
      <c r="P11964" s="175" t="s">
        <v>647</v>
      </c>
    </row>
    <row r="11965" spans="1:16">
      <c r="A11965" s="109" t="s">
        <v>23699</v>
      </c>
      <c r="B11965" s="109" t="s">
        <v>23700</v>
      </c>
      <c r="C11965" s="80" t="s">
        <v>647</v>
      </c>
      <c r="D11965" s="109" t="s">
        <v>648</v>
      </c>
      <c r="E11965" s="172">
        <v>179</v>
      </c>
      <c r="F11965" s="172">
        <v>179</v>
      </c>
      <c r="I11965" s="173">
        <v>109.78</v>
      </c>
      <c r="J11965" s="174">
        <v>288.78</v>
      </c>
      <c r="K11965" s="61">
        <v>9</v>
      </c>
      <c r="L11965" s="175" t="s">
        <v>57</v>
      </c>
      <c r="M11965" s="186" t="s">
        <v>2390</v>
      </c>
      <c r="N11965" s="61" t="s">
        <v>51</v>
      </c>
      <c r="P11965" s="175" t="s">
        <v>647</v>
      </c>
    </row>
    <row r="11966" spans="1:16">
      <c r="A11966" s="109" t="s">
        <v>23701</v>
      </c>
      <c r="B11966" s="109" t="s">
        <v>23702</v>
      </c>
      <c r="C11966" s="80" t="s">
        <v>647</v>
      </c>
      <c r="D11966" s="109" t="s">
        <v>648</v>
      </c>
      <c r="K11966" s="61" t="s">
        <v>410</v>
      </c>
      <c r="M11966" s="186"/>
      <c r="N11966" s="61" t="s">
        <v>410</v>
      </c>
      <c r="P11966" s="175" t="s">
        <v>647</v>
      </c>
    </row>
    <row r="11967" spans="1:16">
      <c r="A11967" s="109" t="s">
        <v>23703</v>
      </c>
      <c r="B11967" s="109" t="s">
        <v>23704</v>
      </c>
      <c r="C11967" s="80" t="s">
        <v>647</v>
      </c>
      <c r="D11967" s="109" t="s">
        <v>648</v>
      </c>
      <c r="K11967" s="61" t="s">
        <v>410</v>
      </c>
      <c r="M11967" s="186"/>
      <c r="N11967" s="61" t="s">
        <v>410</v>
      </c>
      <c r="P11967" s="175" t="s">
        <v>647</v>
      </c>
    </row>
    <row r="11968" spans="1:16">
      <c r="A11968" s="109" t="s">
        <v>23705</v>
      </c>
      <c r="B11968" s="109" t="s">
        <v>23645</v>
      </c>
      <c r="C11968" s="80" t="s">
        <v>647</v>
      </c>
      <c r="D11968" s="109" t="s">
        <v>648</v>
      </c>
      <c r="K11968" s="61" t="s">
        <v>410</v>
      </c>
      <c r="M11968" s="186"/>
      <c r="N11968" s="61" t="s">
        <v>410</v>
      </c>
      <c r="P11968" s="175" t="s">
        <v>647</v>
      </c>
    </row>
    <row r="11969" spans="1:16">
      <c r="A11969" s="109" t="s">
        <v>23706</v>
      </c>
      <c r="B11969" s="109" t="s">
        <v>23707</v>
      </c>
      <c r="C11969" s="80" t="s">
        <v>647</v>
      </c>
      <c r="D11969" s="109" t="s">
        <v>648</v>
      </c>
      <c r="K11969" s="61" t="s">
        <v>410</v>
      </c>
      <c r="M11969" s="186"/>
      <c r="N11969" s="61" t="s">
        <v>410</v>
      </c>
      <c r="P11969" s="175" t="s">
        <v>647</v>
      </c>
    </row>
    <row r="11970" spans="1:16">
      <c r="A11970" s="109" t="s">
        <v>23708</v>
      </c>
      <c r="B11970" s="109" t="s">
        <v>23709</v>
      </c>
      <c r="C11970" s="80" t="s">
        <v>647</v>
      </c>
      <c r="D11970" s="109" t="s">
        <v>648</v>
      </c>
      <c r="K11970" s="61" t="s">
        <v>410</v>
      </c>
      <c r="M11970" s="186"/>
      <c r="N11970" s="61" t="s">
        <v>410</v>
      </c>
      <c r="P11970" s="175" t="s">
        <v>647</v>
      </c>
    </row>
    <row r="11971" spans="1:16">
      <c r="A11971" s="109" t="s">
        <v>23710</v>
      </c>
      <c r="B11971" s="109" t="s">
        <v>23711</v>
      </c>
      <c r="C11971" s="80" t="s">
        <v>647</v>
      </c>
      <c r="D11971" s="109" t="s">
        <v>648</v>
      </c>
      <c r="K11971" s="61" t="s">
        <v>410</v>
      </c>
      <c r="M11971" s="186"/>
      <c r="N11971" s="61" t="s">
        <v>410</v>
      </c>
      <c r="P11971" s="175" t="s">
        <v>647</v>
      </c>
    </row>
    <row r="11972" spans="1:16">
      <c r="A11972" s="109" t="s">
        <v>23712</v>
      </c>
      <c r="B11972" s="109" t="s">
        <v>23713</v>
      </c>
      <c r="C11972" s="80" t="s">
        <v>647</v>
      </c>
      <c r="D11972" s="109" t="s">
        <v>648</v>
      </c>
      <c r="K11972" s="61" t="s">
        <v>410</v>
      </c>
      <c r="M11972" s="186"/>
      <c r="N11972" s="61" t="s">
        <v>410</v>
      </c>
      <c r="P11972" s="175" t="s">
        <v>647</v>
      </c>
    </row>
    <row r="11973" spans="1:16">
      <c r="A11973" s="109" t="s">
        <v>23714</v>
      </c>
      <c r="B11973" s="109" t="s">
        <v>23715</v>
      </c>
      <c r="C11973" s="80" t="s">
        <v>647</v>
      </c>
      <c r="D11973" s="109" t="s">
        <v>648</v>
      </c>
      <c r="E11973" s="172">
        <v>169</v>
      </c>
      <c r="F11973" s="172">
        <v>169</v>
      </c>
      <c r="I11973" s="173">
        <v>57.03</v>
      </c>
      <c r="J11973" s="174">
        <v>226.03</v>
      </c>
      <c r="K11973" s="61">
        <v>2</v>
      </c>
      <c r="M11973" s="186"/>
      <c r="N11973" s="61" t="s">
        <v>51</v>
      </c>
      <c r="P11973" s="175" t="s">
        <v>647</v>
      </c>
    </row>
    <row r="11974" spans="1:16">
      <c r="A11974" s="109" t="s">
        <v>23716</v>
      </c>
      <c r="B11974" s="109" t="s">
        <v>23717</v>
      </c>
      <c r="C11974" s="80" t="s">
        <v>335</v>
      </c>
      <c r="D11974" s="109" t="s">
        <v>336</v>
      </c>
      <c r="K11974" s="61" t="s">
        <v>410</v>
      </c>
      <c r="M11974" s="186"/>
      <c r="N11974" s="61" t="s">
        <v>410</v>
      </c>
      <c r="P11974" s="175" t="s">
        <v>335</v>
      </c>
    </row>
    <row r="11975" spans="1:16">
      <c r="A11975" s="109" t="s">
        <v>23718</v>
      </c>
      <c r="B11975" s="109" t="s">
        <v>23719</v>
      </c>
      <c r="C11975" s="80" t="s">
        <v>335</v>
      </c>
      <c r="D11975" s="109" t="s">
        <v>336</v>
      </c>
      <c r="K11975" s="61" t="s">
        <v>410</v>
      </c>
      <c r="M11975" s="186"/>
      <c r="N11975" s="61" t="s">
        <v>410</v>
      </c>
      <c r="P11975" s="175" t="s">
        <v>335</v>
      </c>
    </row>
    <row r="11976" spans="1:16">
      <c r="A11976" s="109" t="s">
        <v>23720</v>
      </c>
      <c r="B11976" s="109" t="s">
        <v>23721</v>
      </c>
      <c r="C11976" s="80" t="s">
        <v>335</v>
      </c>
      <c r="D11976" s="109" t="s">
        <v>336</v>
      </c>
      <c r="K11976" s="61" t="s">
        <v>410</v>
      </c>
      <c r="M11976" s="186"/>
      <c r="N11976" s="61" t="s">
        <v>410</v>
      </c>
      <c r="P11976" s="175" t="s">
        <v>335</v>
      </c>
    </row>
    <row r="11977" spans="1:16">
      <c r="A11977" s="109" t="s">
        <v>23722</v>
      </c>
      <c r="B11977" s="109" t="s">
        <v>23723</v>
      </c>
      <c r="C11977" s="80" t="s">
        <v>335</v>
      </c>
      <c r="D11977" s="109" t="s">
        <v>336</v>
      </c>
      <c r="E11977" s="172">
        <v>170</v>
      </c>
      <c r="F11977" s="172">
        <v>170</v>
      </c>
      <c r="I11977" s="173">
        <v>91.36</v>
      </c>
      <c r="J11977" s="174">
        <v>261.36</v>
      </c>
      <c r="K11977" s="61">
        <v>0</v>
      </c>
      <c r="M11977" s="186"/>
      <c r="N11977" s="61" t="s">
        <v>51</v>
      </c>
      <c r="P11977" s="175" t="s">
        <v>335</v>
      </c>
    </row>
    <row r="11978" spans="1:16">
      <c r="A11978" s="109" t="s">
        <v>23724</v>
      </c>
      <c r="B11978" s="109" t="s">
        <v>23725</v>
      </c>
      <c r="C11978" s="80" t="s">
        <v>335</v>
      </c>
      <c r="D11978" s="109" t="s">
        <v>336</v>
      </c>
      <c r="E11978" s="172">
        <v>155</v>
      </c>
      <c r="F11978" s="172">
        <v>155</v>
      </c>
      <c r="I11978" s="173">
        <v>85.63</v>
      </c>
      <c r="J11978" s="174">
        <v>240.63</v>
      </c>
      <c r="K11978" s="61">
        <v>0</v>
      </c>
      <c r="M11978" s="186"/>
      <c r="N11978" s="61" t="s">
        <v>51</v>
      </c>
      <c r="P11978" s="175" t="s">
        <v>335</v>
      </c>
    </row>
    <row r="11979" spans="1:16">
      <c r="A11979" s="109" t="s">
        <v>23726</v>
      </c>
      <c r="B11979" s="109" t="s">
        <v>23727</v>
      </c>
      <c r="C11979" s="80" t="s">
        <v>335</v>
      </c>
      <c r="D11979" s="109" t="s">
        <v>336</v>
      </c>
      <c r="K11979" s="61" t="s">
        <v>410</v>
      </c>
      <c r="M11979" s="186"/>
      <c r="N11979" s="61" t="s">
        <v>410</v>
      </c>
      <c r="P11979" s="175" t="s">
        <v>335</v>
      </c>
    </row>
    <row r="11980" spans="1:16">
      <c r="A11980" s="109" t="s">
        <v>23728</v>
      </c>
      <c r="B11980" s="109" t="s">
        <v>23729</v>
      </c>
      <c r="C11980" s="80" t="s">
        <v>335</v>
      </c>
      <c r="D11980" s="109" t="s">
        <v>336</v>
      </c>
      <c r="K11980" s="61" t="s">
        <v>410</v>
      </c>
      <c r="M11980" s="186"/>
      <c r="N11980" s="61" t="s">
        <v>410</v>
      </c>
      <c r="P11980" s="175" t="s">
        <v>335</v>
      </c>
    </row>
    <row r="11981" spans="1:16">
      <c r="A11981" s="109" t="s">
        <v>23730</v>
      </c>
      <c r="B11981" s="109" t="s">
        <v>23731</v>
      </c>
      <c r="C11981" s="80" t="s">
        <v>335</v>
      </c>
      <c r="D11981" s="109" t="s">
        <v>336</v>
      </c>
      <c r="K11981" s="61" t="s">
        <v>410</v>
      </c>
      <c r="M11981" s="186"/>
      <c r="N11981" s="61" t="s">
        <v>410</v>
      </c>
      <c r="P11981" s="175" t="s">
        <v>335</v>
      </c>
    </row>
    <row r="11982" spans="1:16">
      <c r="A11982" s="109" t="s">
        <v>23732</v>
      </c>
      <c r="B11982" s="109" t="s">
        <v>23733</v>
      </c>
      <c r="C11982" s="80" t="s">
        <v>335</v>
      </c>
      <c r="D11982" s="109" t="s">
        <v>336</v>
      </c>
      <c r="E11982" s="172">
        <v>50</v>
      </c>
      <c r="F11982" s="172">
        <v>50</v>
      </c>
      <c r="I11982" s="173">
        <v>75.06</v>
      </c>
      <c r="J11982" s="174">
        <v>125.06</v>
      </c>
      <c r="K11982" s="61">
        <v>0</v>
      </c>
      <c r="M11982" s="186"/>
      <c r="N11982" s="61" t="s">
        <v>51</v>
      </c>
      <c r="P11982" s="175" t="s">
        <v>335</v>
      </c>
    </row>
    <row r="11983" spans="1:16">
      <c r="A11983" s="109" t="s">
        <v>23734</v>
      </c>
      <c r="B11983" s="109" t="s">
        <v>23735</v>
      </c>
      <c r="C11983" s="80" t="s">
        <v>335</v>
      </c>
      <c r="D11983" s="109" t="s">
        <v>336</v>
      </c>
      <c r="K11983" s="61" t="s">
        <v>410</v>
      </c>
      <c r="M11983" s="186"/>
      <c r="N11983" s="61" t="s">
        <v>410</v>
      </c>
      <c r="P11983" s="175" t="s">
        <v>335</v>
      </c>
    </row>
    <row r="11984" spans="1:16">
      <c r="A11984" s="109" t="s">
        <v>23736</v>
      </c>
      <c r="B11984" s="109" t="s">
        <v>23737</v>
      </c>
      <c r="C11984" s="80" t="s">
        <v>335</v>
      </c>
      <c r="D11984" s="109" t="s">
        <v>336</v>
      </c>
      <c r="K11984" s="61" t="s">
        <v>410</v>
      </c>
      <c r="M11984" s="186"/>
      <c r="N11984" s="61" t="s">
        <v>410</v>
      </c>
      <c r="P11984" s="175" t="s">
        <v>335</v>
      </c>
    </row>
    <row r="11985" spans="1:16">
      <c r="A11985" s="109" t="s">
        <v>23738</v>
      </c>
      <c r="B11985" s="109" t="s">
        <v>23739</v>
      </c>
      <c r="C11985" s="80" t="s">
        <v>335</v>
      </c>
      <c r="D11985" s="109" t="s">
        <v>336</v>
      </c>
      <c r="K11985" s="61" t="s">
        <v>410</v>
      </c>
      <c r="M11985" s="186"/>
      <c r="N11985" s="61" t="s">
        <v>410</v>
      </c>
      <c r="P11985" s="175" t="s">
        <v>335</v>
      </c>
    </row>
    <row r="11986" spans="1:16">
      <c r="A11986" s="109" t="s">
        <v>23740</v>
      </c>
      <c r="B11986" s="109" t="s">
        <v>23741</v>
      </c>
      <c r="C11986" s="80" t="s">
        <v>335</v>
      </c>
      <c r="D11986" s="109" t="s">
        <v>336</v>
      </c>
      <c r="K11986" s="61" t="s">
        <v>410</v>
      </c>
      <c r="M11986" s="186"/>
      <c r="N11986" s="61" t="s">
        <v>410</v>
      </c>
      <c r="P11986" s="175" t="s">
        <v>335</v>
      </c>
    </row>
    <row r="11987" spans="1:16">
      <c r="A11987" s="109" t="s">
        <v>23742</v>
      </c>
      <c r="B11987" s="109" t="s">
        <v>23743</v>
      </c>
      <c r="C11987" s="80" t="s">
        <v>335</v>
      </c>
      <c r="D11987" s="109" t="s">
        <v>336</v>
      </c>
      <c r="K11987" s="61" t="s">
        <v>410</v>
      </c>
      <c r="M11987" s="186"/>
      <c r="N11987" s="61" t="s">
        <v>410</v>
      </c>
      <c r="P11987" s="175" t="s">
        <v>335</v>
      </c>
    </row>
    <row r="11988" spans="1:16">
      <c r="A11988" s="109" t="s">
        <v>23744</v>
      </c>
      <c r="B11988" s="109" t="s">
        <v>23745</v>
      </c>
      <c r="C11988" s="80" t="s">
        <v>335</v>
      </c>
      <c r="D11988" s="109" t="s">
        <v>336</v>
      </c>
      <c r="K11988" s="61" t="s">
        <v>410</v>
      </c>
      <c r="M11988" s="186"/>
      <c r="N11988" s="61" t="s">
        <v>410</v>
      </c>
      <c r="P11988" s="175" t="s">
        <v>335</v>
      </c>
    </row>
    <row r="11989" spans="1:16">
      <c r="A11989" s="109" t="s">
        <v>23746</v>
      </c>
      <c r="B11989" s="109" t="s">
        <v>23747</v>
      </c>
      <c r="C11989" s="80" t="s">
        <v>335</v>
      </c>
      <c r="D11989" s="109" t="s">
        <v>336</v>
      </c>
      <c r="E11989" s="172">
        <v>150</v>
      </c>
      <c r="F11989" s="172">
        <v>150</v>
      </c>
      <c r="I11989" s="173">
        <v>74.98</v>
      </c>
      <c r="J11989" s="174">
        <v>224.98</v>
      </c>
      <c r="K11989" s="61">
        <v>0</v>
      </c>
      <c r="M11989" s="186"/>
      <c r="N11989" s="61" t="s">
        <v>51</v>
      </c>
      <c r="P11989" s="175" t="s">
        <v>335</v>
      </c>
    </row>
    <row r="11990" spans="1:16">
      <c r="A11990" s="109" t="s">
        <v>23748</v>
      </c>
      <c r="B11990" s="109" t="s">
        <v>23749</v>
      </c>
      <c r="C11990" s="80" t="s">
        <v>335</v>
      </c>
      <c r="D11990" s="109" t="s">
        <v>336</v>
      </c>
      <c r="K11990" s="61" t="s">
        <v>410</v>
      </c>
      <c r="M11990" s="186"/>
      <c r="N11990" s="61" t="s">
        <v>410</v>
      </c>
      <c r="P11990" s="175" t="s">
        <v>335</v>
      </c>
    </row>
    <row r="11991" spans="1:16">
      <c r="A11991" s="109" t="s">
        <v>23750</v>
      </c>
      <c r="B11991" s="109" t="s">
        <v>23751</v>
      </c>
      <c r="C11991" s="80" t="s">
        <v>335</v>
      </c>
      <c r="D11991" s="109" t="s">
        <v>336</v>
      </c>
      <c r="E11991" s="172">
        <v>240</v>
      </c>
      <c r="F11991" s="172">
        <v>240</v>
      </c>
      <c r="I11991" s="173">
        <v>88.69</v>
      </c>
      <c r="J11991" s="174">
        <v>328.69</v>
      </c>
      <c r="K11991" s="61">
        <v>0</v>
      </c>
      <c r="M11991" s="186"/>
      <c r="N11991" s="61" t="s">
        <v>51</v>
      </c>
      <c r="P11991" s="175" t="s">
        <v>335</v>
      </c>
    </row>
    <row r="11992" spans="1:16">
      <c r="A11992" s="109" t="s">
        <v>23752</v>
      </c>
      <c r="B11992" s="109" t="s">
        <v>23753</v>
      </c>
      <c r="C11992" s="80" t="s">
        <v>335</v>
      </c>
      <c r="D11992" s="109" t="s">
        <v>336</v>
      </c>
      <c r="K11992" s="61" t="s">
        <v>410</v>
      </c>
      <c r="M11992" s="186"/>
      <c r="N11992" s="61" t="s">
        <v>410</v>
      </c>
      <c r="P11992" s="175" t="s">
        <v>335</v>
      </c>
    </row>
    <row r="11993" spans="1:16">
      <c r="A11993" s="109" t="s">
        <v>23754</v>
      </c>
      <c r="B11993" s="109" t="s">
        <v>23755</v>
      </c>
      <c r="C11993" s="80" t="s">
        <v>335</v>
      </c>
      <c r="D11993" s="109" t="s">
        <v>336</v>
      </c>
      <c r="K11993" s="61" t="s">
        <v>410</v>
      </c>
      <c r="M11993" s="186"/>
      <c r="N11993" s="61" t="s">
        <v>410</v>
      </c>
      <c r="P11993" s="175" t="s">
        <v>335</v>
      </c>
    </row>
    <row r="11994" spans="1:16">
      <c r="A11994" s="109" t="s">
        <v>23756</v>
      </c>
      <c r="B11994" s="109" t="s">
        <v>23757</v>
      </c>
      <c r="C11994" s="80" t="s">
        <v>335</v>
      </c>
      <c r="D11994" s="109" t="s">
        <v>336</v>
      </c>
      <c r="K11994" s="61" t="s">
        <v>410</v>
      </c>
      <c r="M11994" s="186"/>
      <c r="N11994" s="61" t="s">
        <v>410</v>
      </c>
      <c r="P11994" s="175" t="s">
        <v>335</v>
      </c>
    </row>
    <row r="11995" spans="1:16">
      <c r="A11995" s="109" t="s">
        <v>23758</v>
      </c>
      <c r="B11995" s="109" t="s">
        <v>23759</v>
      </c>
      <c r="C11995" s="80" t="s">
        <v>335</v>
      </c>
      <c r="D11995" s="109" t="s">
        <v>336</v>
      </c>
      <c r="K11995" s="61" t="s">
        <v>410</v>
      </c>
      <c r="M11995" s="186"/>
      <c r="N11995" s="61" t="s">
        <v>410</v>
      </c>
      <c r="P11995" s="175" t="s">
        <v>335</v>
      </c>
    </row>
    <row r="11996" spans="1:16">
      <c r="A11996" s="109" t="s">
        <v>23760</v>
      </c>
      <c r="B11996" s="109" t="s">
        <v>23761</v>
      </c>
      <c r="C11996" s="80" t="s">
        <v>335</v>
      </c>
      <c r="D11996" s="109" t="s">
        <v>336</v>
      </c>
      <c r="K11996" s="61" t="s">
        <v>410</v>
      </c>
      <c r="M11996" s="186"/>
      <c r="N11996" s="61" t="s">
        <v>410</v>
      </c>
      <c r="P11996" s="175" t="s">
        <v>335</v>
      </c>
    </row>
    <row r="11997" spans="1:16">
      <c r="A11997" s="109" t="s">
        <v>23762</v>
      </c>
      <c r="B11997" s="109" t="s">
        <v>23763</v>
      </c>
      <c r="C11997" s="80" t="s">
        <v>335</v>
      </c>
      <c r="D11997" s="109" t="s">
        <v>336</v>
      </c>
      <c r="K11997" s="61" t="s">
        <v>410</v>
      </c>
      <c r="M11997" s="186"/>
      <c r="N11997" s="61" t="s">
        <v>410</v>
      </c>
      <c r="P11997" s="175" t="s">
        <v>335</v>
      </c>
    </row>
    <row r="11998" spans="1:16">
      <c r="A11998" s="109" t="s">
        <v>23764</v>
      </c>
      <c r="B11998" s="109" t="s">
        <v>23765</v>
      </c>
      <c r="C11998" s="80" t="s">
        <v>335</v>
      </c>
      <c r="D11998" s="109" t="s">
        <v>336</v>
      </c>
      <c r="E11998" s="172">
        <v>155</v>
      </c>
      <c r="F11998" s="172">
        <v>155</v>
      </c>
      <c r="I11998" s="173">
        <v>64.42</v>
      </c>
      <c r="J11998" s="174">
        <v>219.42</v>
      </c>
      <c r="K11998" s="61">
        <v>10</v>
      </c>
      <c r="L11998" s="175" t="s">
        <v>130</v>
      </c>
      <c r="M11998" s="186" t="s">
        <v>217</v>
      </c>
      <c r="N11998" s="61" t="s">
        <v>51</v>
      </c>
      <c r="P11998" s="175" t="s">
        <v>335</v>
      </c>
    </row>
    <row r="11999" spans="1:16">
      <c r="A11999" s="109" t="s">
        <v>23766</v>
      </c>
      <c r="B11999" s="109" t="s">
        <v>23767</v>
      </c>
      <c r="C11999" s="80" t="s">
        <v>335</v>
      </c>
      <c r="D11999" s="109" t="s">
        <v>336</v>
      </c>
      <c r="E11999" s="172">
        <v>170</v>
      </c>
      <c r="F11999" s="172">
        <v>170</v>
      </c>
      <c r="I11999" s="173">
        <v>64.42</v>
      </c>
      <c r="J11999" s="174">
        <v>234.42</v>
      </c>
      <c r="K11999" s="61">
        <v>0</v>
      </c>
      <c r="L11999" s="175" t="s">
        <v>130</v>
      </c>
      <c r="M11999" s="186" t="s">
        <v>217</v>
      </c>
      <c r="N11999" s="61" t="s">
        <v>51</v>
      </c>
      <c r="P11999" s="175" t="s">
        <v>335</v>
      </c>
    </row>
    <row r="12000" spans="1:16">
      <c r="A12000" s="109" t="s">
        <v>23768</v>
      </c>
      <c r="B12000" s="109" t="s">
        <v>23769</v>
      </c>
      <c r="C12000" s="80" t="s">
        <v>335</v>
      </c>
      <c r="D12000" s="109" t="s">
        <v>336</v>
      </c>
      <c r="K12000" s="61" t="s">
        <v>410</v>
      </c>
      <c r="M12000" s="186"/>
      <c r="N12000" s="61" t="s">
        <v>410</v>
      </c>
      <c r="P12000" s="175" t="s">
        <v>335</v>
      </c>
    </row>
    <row r="12001" spans="1:16">
      <c r="A12001" s="109" t="s">
        <v>23770</v>
      </c>
      <c r="B12001" s="109" t="s">
        <v>23771</v>
      </c>
      <c r="C12001" s="80" t="s">
        <v>335</v>
      </c>
      <c r="D12001" s="109" t="s">
        <v>336</v>
      </c>
      <c r="K12001" s="61" t="s">
        <v>410</v>
      </c>
      <c r="M12001" s="186"/>
      <c r="N12001" s="61" t="s">
        <v>410</v>
      </c>
      <c r="P12001" s="175" t="s">
        <v>335</v>
      </c>
    </row>
    <row r="12002" spans="1:16">
      <c r="A12002" s="109" t="s">
        <v>23772</v>
      </c>
      <c r="B12002" s="109" t="s">
        <v>23773</v>
      </c>
      <c r="C12002" s="80" t="s">
        <v>335</v>
      </c>
      <c r="D12002" s="109" t="s">
        <v>336</v>
      </c>
      <c r="K12002" s="61" t="s">
        <v>410</v>
      </c>
      <c r="M12002" s="186"/>
      <c r="N12002" s="61" t="s">
        <v>410</v>
      </c>
      <c r="P12002" s="175" t="s">
        <v>335</v>
      </c>
    </row>
    <row r="12003" spans="1:16">
      <c r="A12003" s="109" t="s">
        <v>23774</v>
      </c>
      <c r="B12003" s="109" t="s">
        <v>23775</v>
      </c>
      <c r="C12003" s="80" t="s">
        <v>335</v>
      </c>
      <c r="D12003" s="109" t="s">
        <v>336</v>
      </c>
      <c r="K12003" s="61" t="s">
        <v>410</v>
      </c>
      <c r="M12003" s="186"/>
      <c r="N12003" s="61" t="s">
        <v>410</v>
      </c>
      <c r="P12003" s="175" t="s">
        <v>335</v>
      </c>
    </row>
    <row r="12004" spans="1:16">
      <c r="A12004" s="109" t="s">
        <v>23776</v>
      </c>
      <c r="B12004" s="109" t="s">
        <v>23777</v>
      </c>
      <c r="C12004" s="80" t="s">
        <v>335</v>
      </c>
      <c r="D12004" s="109" t="s">
        <v>336</v>
      </c>
      <c r="K12004" s="61" t="s">
        <v>410</v>
      </c>
      <c r="M12004" s="186"/>
      <c r="N12004" s="61" t="s">
        <v>410</v>
      </c>
      <c r="P12004" s="175" t="s">
        <v>335</v>
      </c>
    </row>
    <row r="12005" spans="1:16">
      <c r="A12005" s="109" t="s">
        <v>23778</v>
      </c>
      <c r="B12005" s="109" t="s">
        <v>23779</v>
      </c>
      <c r="C12005" s="80" t="s">
        <v>335</v>
      </c>
      <c r="D12005" s="109" t="s">
        <v>336</v>
      </c>
      <c r="K12005" s="61" t="s">
        <v>410</v>
      </c>
      <c r="M12005" s="186"/>
      <c r="N12005" s="61" t="s">
        <v>410</v>
      </c>
      <c r="P12005" s="175" t="s">
        <v>335</v>
      </c>
    </row>
    <row r="12006" spans="1:16">
      <c r="A12006" s="109" t="s">
        <v>23780</v>
      </c>
      <c r="B12006" s="109" t="s">
        <v>23781</v>
      </c>
      <c r="C12006" s="80" t="s">
        <v>335</v>
      </c>
      <c r="D12006" s="109" t="s">
        <v>336</v>
      </c>
      <c r="K12006" s="61" t="s">
        <v>410</v>
      </c>
      <c r="M12006" s="186"/>
      <c r="N12006" s="61" t="s">
        <v>410</v>
      </c>
      <c r="P12006" s="175" t="s">
        <v>335</v>
      </c>
    </row>
    <row r="12007" spans="1:16">
      <c r="A12007" s="109" t="s">
        <v>23782</v>
      </c>
      <c r="B12007" s="109" t="s">
        <v>23783</v>
      </c>
      <c r="C12007" s="80" t="s">
        <v>335</v>
      </c>
      <c r="D12007" s="109" t="s">
        <v>336</v>
      </c>
      <c r="K12007" s="61" t="s">
        <v>410</v>
      </c>
      <c r="M12007" s="186"/>
      <c r="N12007" s="61" t="s">
        <v>410</v>
      </c>
      <c r="P12007" s="175" t="s">
        <v>335</v>
      </c>
    </row>
    <row r="12008" spans="1:16">
      <c r="A12008" s="109" t="s">
        <v>23784</v>
      </c>
      <c r="B12008" s="109" t="s">
        <v>23785</v>
      </c>
      <c r="C12008" s="80" t="s">
        <v>335</v>
      </c>
      <c r="D12008" s="109" t="s">
        <v>336</v>
      </c>
      <c r="K12008" s="61" t="s">
        <v>410</v>
      </c>
      <c r="M12008" s="186"/>
      <c r="N12008" s="61" t="s">
        <v>410</v>
      </c>
      <c r="P12008" s="175" t="s">
        <v>335</v>
      </c>
    </row>
    <row r="12009" spans="1:16">
      <c r="A12009" s="109" t="s">
        <v>23786</v>
      </c>
      <c r="B12009" s="109" t="s">
        <v>23787</v>
      </c>
      <c r="C12009" s="80" t="s">
        <v>335</v>
      </c>
      <c r="D12009" s="109" t="s">
        <v>336</v>
      </c>
      <c r="E12009" s="172">
        <v>135</v>
      </c>
      <c r="F12009" s="172">
        <v>135</v>
      </c>
      <c r="I12009" s="173">
        <v>79.52</v>
      </c>
      <c r="J12009" s="174">
        <v>214.52</v>
      </c>
      <c r="K12009" s="61">
        <v>0</v>
      </c>
      <c r="M12009" s="186"/>
      <c r="N12009" s="61" t="s">
        <v>51</v>
      </c>
      <c r="P12009" s="175" t="s">
        <v>335</v>
      </c>
    </row>
    <row r="12010" spans="1:16">
      <c r="A12010" s="109" t="s">
        <v>23788</v>
      </c>
      <c r="B12010" s="109" t="s">
        <v>23789</v>
      </c>
      <c r="C12010" s="80" t="s">
        <v>335</v>
      </c>
      <c r="D12010" s="109" t="s">
        <v>336</v>
      </c>
      <c r="K12010" s="61" t="s">
        <v>410</v>
      </c>
      <c r="M12010" s="186"/>
      <c r="N12010" s="61" t="s">
        <v>410</v>
      </c>
      <c r="P12010" s="175" t="s">
        <v>335</v>
      </c>
    </row>
    <row r="12011" spans="1:16">
      <c r="A12011" s="109" t="s">
        <v>23790</v>
      </c>
      <c r="B12011" s="109" t="s">
        <v>23791</v>
      </c>
      <c r="C12011" s="80" t="s">
        <v>335</v>
      </c>
      <c r="D12011" s="109" t="s">
        <v>336</v>
      </c>
      <c r="K12011" s="61" t="s">
        <v>410</v>
      </c>
      <c r="M12011" s="186"/>
      <c r="N12011" s="61" t="s">
        <v>410</v>
      </c>
      <c r="P12011" s="175" t="s">
        <v>335</v>
      </c>
    </row>
    <row r="12012" spans="1:16">
      <c r="A12012" s="109" t="s">
        <v>23792</v>
      </c>
      <c r="B12012" s="109" t="s">
        <v>23793</v>
      </c>
      <c r="C12012" s="80" t="s">
        <v>335</v>
      </c>
      <c r="D12012" s="109" t="s">
        <v>336</v>
      </c>
      <c r="K12012" s="61" t="s">
        <v>410</v>
      </c>
      <c r="M12012" s="186"/>
      <c r="N12012" s="61" t="s">
        <v>410</v>
      </c>
      <c r="P12012" s="175" t="s">
        <v>335</v>
      </c>
    </row>
    <row r="12013" spans="1:16">
      <c r="A12013" s="109" t="s">
        <v>23794</v>
      </c>
      <c r="B12013" s="109" t="s">
        <v>23795</v>
      </c>
      <c r="C12013" s="80" t="s">
        <v>335</v>
      </c>
      <c r="D12013" s="109" t="s">
        <v>336</v>
      </c>
      <c r="K12013" s="61" t="s">
        <v>410</v>
      </c>
      <c r="M12013" s="186"/>
      <c r="N12013" s="61" t="s">
        <v>410</v>
      </c>
      <c r="P12013" s="175" t="s">
        <v>335</v>
      </c>
    </row>
    <row r="12014" spans="1:16">
      <c r="A12014" s="109" t="s">
        <v>23796</v>
      </c>
      <c r="B12014" s="109" t="s">
        <v>23797</v>
      </c>
      <c r="C12014" s="80" t="s">
        <v>335</v>
      </c>
      <c r="D12014" s="109" t="s">
        <v>336</v>
      </c>
      <c r="K12014" s="61" t="s">
        <v>410</v>
      </c>
      <c r="M12014" s="186"/>
      <c r="N12014" s="61" t="s">
        <v>410</v>
      </c>
      <c r="P12014" s="175" t="s">
        <v>335</v>
      </c>
    </row>
    <row r="12015" spans="1:16">
      <c r="A12015" s="109" t="s">
        <v>23798</v>
      </c>
      <c r="B12015" s="109" t="s">
        <v>23799</v>
      </c>
      <c r="C12015" s="80" t="s">
        <v>335</v>
      </c>
      <c r="D12015" s="109" t="s">
        <v>336</v>
      </c>
      <c r="K12015" s="61" t="s">
        <v>410</v>
      </c>
      <c r="M12015" s="186"/>
      <c r="N12015" s="61" t="s">
        <v>410</v>
      </c>
      <c r="P12015" s="175" t="s">
        <v>335</v>
      </c>
    </row>
    <row r="12016" spans="1:16">
      <c r="A12016" s="109" t="s">
        <v>23800</v>
      </c>
      <c r="B12016" s="109" t="s">
        <v>23801</v>
      </c>
      <c r="C12016" s="80" t="s">
        <v>335</v>
      </c>
      <c r="D12016" s="109" t="s">
        <v>336</v>
      </c>
      <c r="K12016" s="61" t="s">
        <v>410</v>
      </c>
      <c r="M12016" s="186"/>
      <c r="N12016" s="61" t="s">
        <v>410</v>
      </c>
      <c r="P12016" s="175" t="s">
        <v>335</v>
      </c>
    </row>
    <row r="12017" spans="1:16">
      <c r="A12017" s="109" t="s">
        <v>23802</v>
      </c>
      <c r="B12017" s="109" t="s">
        <v>23803</v>
      </c>
      <c r="C12017" s="80" t="s">
        <v>335</v>
      </c>
      <c r="D12017" s="109" t="s">
        <v>336</v>
      </c>
      <c r="K12017" s="61" t="s">
        <v>410</v>
      </c>
      <c r="M12017" s="186"/>
      <c r="N12017" s="61" t="s">
        <v>410</v>
      </c>
      <c r="P12017" s="175" t="s">
        <v>335</v>
      </c>
    </row>
    <row r="12018" spans="1:16">
      <c r="A12018" s="109" t="s">
        <v>23804</v>
      </c>
      <c r="B12018" s="109" t="s">
        <v>23805</v>
      </c>
      <c r="C12018" s="80" t="s">
        <v>335</v>
      </c>
      <c r="D12018" s="109" t="s">
        <v>336</v>
      </c>
      <c r="K12018" s="61" t="s">
        <v>410</v>
      </c>
      <c r="M12018" s="186"/>
      <c r="N12018" s="61" t="s">
        <v>410</v>
      </c>
      <c r="P12018" s="175" t="s">
        <v>335</v>
      </c>
    </row>
    <row r="12019" spans="1:16">
      <c r="A12019" s="109" t="s">
        <v>23806</v>
      </c>
      <c r="B12019" s="109" t="s">
        <v>23807</v>
      </c>
      <c r="C12019" s="80" t="s">
        <v>335</v>
      </c>
      <c r="D12019" s="109" t="s">
        <v>336</v>
      </c>
      <c r="K12019" s="61" t="s">
        <v>410</v>
      </c>
      <c r="M12019" s="186"/>
      <c r="N12019" s="61" t="s">
        <v>410</v>
      </c>
      <c r="P12019" s="175" t="s">
        <v>335</v>
      </c>
    </row>
    <row r="12020" spans="1:16">
      <c r="A12020" s="109" t="s">
        <v>23808</v>
      </c>
      <c r="B12020" s="109" t="s">
        <v>23809</v>
      </c>
      <c r="C12020" s="80" t="s">
        <v>335</v>
      </c>
      <c r="D12020" s="109" t="s">
        <v>336</v>
      </c>
      <c r="K12020" s="61" t="s">
        <v>410</v>
      </c>
      <c r="M12020" s="186"/>
      <c r="N12020" s="61" t="s">
        <v>410</v>
      </c>
      <c r="P12020" s="175" t="s">
        <v>335</v>
      </c>
    </row>
    <row r="12021" spans="1:16">
      <c r="A12021" s="109" t="s">
        <v>23810</v>
      </c>
      <c r="B12021" s="109" t="s">
        <v>23811</v>
      </c>
      <c r="C12021" s="80" t="s">
        <v>335</v>
      </c>
      <c r="D12021" s="109" t="s">
        <v>336</v>
      </c>
      <c r="K12021" s="61" t="s">
        <v>410</v>
      </c>
      <c r="M12021" s="186"/>
      <c r="N12021" s="61" t="s">
        <v>410</v>
      </c>
      <c r="P12021" s="175" t="s">
        <v>335</v>
      </c>
    </row>
    <row r="12022" spans="1:16">
      <c r="A12022" s="109" t="s">
        <v>23812</v>
      </c>
      <c r="B12022" s="109" t="s">
        <v>23813</v>
      </c>
      <c r="C12022" s="80" t="s">
        <v>335</v>
      </c>
      <c r="D12022" s="109" t="s">
        <v>336</v>
      </c>
      <c r="K12022" s="61" t="s">
        <v>410</v>
      </c>
      <c r="M12022" s="186"/>
      <c r="N12022" s="61" t="s">
        <v>410</v>
      </c>
      <c r="P12022" s="175" t="s">
        <v>335</v>
      </c>
    </row>
    <row r="12023" spans="1:16">
      <c r="A12023" s="109" t="s">
        <v>23814</v>
      </c>
      <c r="B12023" s="109" t="s">
        <v>23815</v>
      </c>
      <c r="C12023" s="80" t="s">
        <v>335</v>
      </c>
      <c r="D12023" s="109" t="s">
        <v>336</v>
      </c>
      <c r="K12023" s="61" t="s">
        <v>410</v>
      </c>
      <c r="M12023" s="186"/>
      <c r="N12023" s="61" t="s">
        <v>410</v>
      </c>
      <c r="P12023" s="175" t="s">
        <v>335</v>
      </c>
    </row>
    <row r="12024" spans="1:16">
      <c r="A12024" s="109" t="s">
        <v>23816</v>
      </c>
      <c r="B12024" s="109" t="s">
        <v>23817</v>
      </c>
      <c r="C12024" s="80" t="s">
        <v>335</v>
      </c>
      <c r="D12024" s="109" t="s">
        <v>336</v>
      </c>
      <c r="K12024" s="61" t="s">
        <v>410</v>
      </c>
      <c r="M12024" s="186"/>
      <c r="N12024" s="61" t="s">
        <v>410</v>
      </c>
      <c r="P12024" s="175" t="s">
        <v>335</v>
      </c>
    </row>
    <row r="12025" spans="1:16">
      <c r="A12025" s="109" t="s">
        <v>23818</v>
      </c>
      <c r="B12025" s="109" t="s">
        <v>23819</v>
      </c>
      <c r="C12025" s="80" t="s">
        <v>335</v>
      </c>
      <c r="D12025" s="109" t="s">
        <v>336</v>
      </c>
      <c r="K12025" s="61" t="s">
        <v>410</v>
      </c>
      <c r="M12025" s="186"/>
      <c r="N12025" s="61" t="s">
        <v>410</v>
      </c>
      <c r="P12025" s="175" t="s">
        <v>335</v>
      </c>
    </row>
    <row r="12026" spans="1:16">
      <c r="A12026" s="109" t="s">
        <v>23820</v>
      </c>
      <c r="B12026" s="109" t="s">
        <v>23821</v>
      </c>
      <c r="C12026" s="80" t="s">
        <v>335</v>
      </c>
      <c r="D12026" s="109" t="s">
        <v>336</v>
      </c>
      <c r="K12026" s="61" t="s">
        <v>410</v>
      </c>
      <c r="M12026" s="186"/>
      <c r="N12026" s="61" t="s">
        <v>410</v>
      </c>
      <c r="P12026" s="175" t="s">
        <v>335</v>
      </c>
    </row>
    <row r="12027" spans="1:16">
      <c r="A12027" s="109" t="s">
        <v>23822</v>
      </c>
      <c r="B12027" s="109" t="s">
        <v>23823</v>
      </c>
      <c r="C12027" s="80" t="s">
        <v>335</v>
      </c>
      <c r="D12027" s="109" t="s">
        <v>336</v>
      </c>
      <c r="K12027" s="61" t="s">
        <v>410</v>
      </c>
      <c r="M12027" s="186"/>
      <c r="N12027" s="61" t="s">
        <v>410</v>
      </c>
      <c r="P12027" s="175" t="s">
        <v>335</v>
      </c>
    </row>
    <row r="12028" spans="1:16">
      <c r="A12028" s="109" t="s">
        <v>23824</v>
      </c>
      <c r="B12028" s="109" t="s">
        <v>23825</v>
      </c>
      <c r="C12028" s="80" t="s">
        <v>335</v>
      </c>
      <c r="D12028" s="109" t="s">
        <v>336</v>
      </c>
      <c r="K12028" s="61" t="s">
        <v>410</v>
      </c>
      <c r="M12028" s="186"/>
      <c r="N12028" s="61" t="s">
        <v>410</v>
      </c>
      <c r="P12028" s="175" t="s">
        <v>335</v>
      </c>
    </row>
    <row r="12029" spans="1:16">
      <c r="A12029" s="109" t="s">
        <v>23826</v>
      </c>
      <c r="B12029" s="109" t="s">
        <v>23827</v>
      </c>
      <c r="C12029" s="80" t="s">
        <v>335</v>
      </c>
      <c r="D12029" s="109" t="s">
        <v>336</v>
      </c>
      <c r="E12029" s="172">
        <v>220</v>
      </c>
      <c r="F12029" s="172">
        <v>220</v>
      </c>
      <c r="I12029" s="173">
        <v>91.36</v>
      </c>
      <c r="J12029" s="174">
        <v>311.36</v>
      </c>
      <c r="K12029" s="61">
        <v>93</v>
      </c>
      <c r="M12029" s="186"/>
      <c r="N12029" s="61" t="s">
        <v>51</v>
      </c>
      <c r="P12029" s="175" t="s">
        <v>335</v>
      </c>
    </row>
    <row r="12030" spans="1:16">
      <c r="A12030" s="109" t="s">
        <v>23828</v>
      </c>
      <c r="B12030" s="109" t="s">
        <v>23829</v>
      </c>
      <c r="C12030" s="80" t="s">
        <v>335</v>
      </c>
      <c r="D12030" s="109" t="s">
        <v>336</v>
      </c>
      <c r="K12030" s="61" t="s">
        <v>410</v>
      </c>
      <c r="M12030" s="186"/>
      <c r="N12030" s="61" t="s">
        <v>410</v>
      </c>
      <c r="P12030" s="175" t="s">
        <v>335</v>
      </c>
    </row>
    <row r="12031" spans="1:16">
      <c r="A12031" s="109" t="s">
        <v>23830</v>
      </c>
      <c r="B12031" s="109" t="s">
        <v>23831</v>
      </c>
      <c r="C12031" s="80" t="s">
        <v>335</v>
      </c>
      <c r="D12031" s="109" t="s">
        <v>336</v>
      </c>
      <c r="K12031" s="61" t="s">
        <v>410</v>
      </c>
      <c r="M12031" s="186"/>
      <c r="N12031" s="61" t="s">
        <v>410</v>
      </c>
      <c r="P12031" s="175" t="s">
        <v>335</v>
      </c>
    </row>
    <row r="12032" spans="1:16">
      <c r="A12032" s="109" t="s">
        <v>23832</v>
      </c>
      <c r="B12032" s="109" t="s">
        <v>23833</v>
      </c>
      <c r="C12032" s="80" t="s">
        <v>335</v>
      </c>
      <c r="D12032" s="109" t="s">
        <v>336</v>
      </c>
      <c r="K12032" s="61" t="s">
        <v>410</v>
      </c>
      <c r="M12032" s="186"/>
      <c r="N12032" s="61" t="s">
        <v>410</v>
      </c>
      <c r="P12032" s="175" t="s">
        <v>335</v>
      </c>
    </row>
    <row r="12033" spans="1:16">
      <c r="A12033" s="109" t="s">
        <v>23834</v>
      </c>
      <c r="B12033" s="109" t="s">
        <v>23835</v>
      </c>
      <c r="C12033" s="80" t="s">
        <v>335</v>
      </c>
      <c r="D12033" s="109" t="s">
        <v>336</v>
      </c>
      <c r="K12033" s="61" t="s">
        <v>410</v>
      </c>
      <c r="M12033" s="186"/>
      <c r="N12033" s="61" t="s">
        <v>410</v>
      </c>
      <c r="P12033" s="175" t="s">
        <v>335</v>
      </c>
    </row>
    <row r="12034" spans="1:16">
      <c r="A12034" s="109" t="s">
        <v>23836</v>
      </c>
      <c r="B12034" s="109" t="s">
        <v>23837</v>
      </c>
      <c r="C12034" s="80" t="s">
        <v>335</v>
      </c>
      <c r="D12034" s="109" t="s">
        <v>336</v>
      </c>
      <c r="K12034" s="61" t="s">
        <v>410</v>
      </c>
      <c r="M12034" s="186"/>
      <c r="N12034" s="61" t="s">
        <v>410</v>
      </c>
      <c r="P12034" s="175" t="s">
        <v>335</v>
      </c>
    </row>
    <row r="12035" spans="1:16">
      <c r="A12035" s="109" t="s">
        <v>23838</v>
      </c>
      <c r="B12035" s="109" t="s">
        <v>23839</v>
      </c>
      <c r="C12035" s="80" t="s">
        <v>335</v>
      </c>
      <c r="D12035" s="109" t="s">
        <v>336</v>
      </c>
      <c r="K12035" s="61" t="s">
        <v>410</v>
      </c>
      <c r="M12035" s="186"/>
      <c r="N12035" s="61" t="s">
        <v>410</v>
      </c>
      <c r="P12035" s="175" t="s">
        <v>335</v>
      </c>
    </row>
    <row r="12036" spans="1:16">
      <c r="A12036" s="109" t="s">
        <v>23840</v>
      </c>
      <c r="B12036" s="109" t="s">
        <v>23841</v>
      </c>
      <c r="C12036" s="80" t="s">
        <v>335</v>
      </c>
      <c r="D12036" s="109" t="s">
        <v>336</v>
      </c>
      <c r="K12036" s="61" t="s">
        <v>410</v>
      </c>
      <c r="M12036" s="186"/>
      <c r="N12036" s="61" t="s">
        <v>410</v>
      </c>
      <c r="P12036" s="175" t="s">
        <v>335</v>
      </c>
    </row>
    <row r="12037" spans="1:16">
      <c r="A12037" s="109" t="s">
        <v>23842</v>
      </c>
      <c r="B12037" s="109" t="s">
        <v>23843</v>
      </c>
      <c r="C12037" s="80" t="s">
        <v>335</v>
      </c>
      <c r="D12037" s="109" t="s">
        <v>336</v>
      </c>
      <c r="K12037" s="61" t="s">
        <v>410</v>
      </c>
      <c r="M12037" s="186"/>
      <c r="N12037" s="61" t="s">
        <v>410</v>
      </c>
      <c r="P12037" s="175" t="s">
        <v>335</v>
      </c>
    </row>
    <row r="12038" spans="1:16">
      <c r="A12038" s="109" t="s">
        <v>23844</v>
      </c>
      <c r="B12038" s="109" t="s">
        <v>23845</v>
      </c>
      <c r="C12038" s="80" t="s">
        <v>335</v>
      </c>
      <c r="D12038" s="109" t="s">
        <v>336</v>
      </c>
      <c r="K12038" s="61" t="s">
        <v>410</v>
      </c>
      <c r="M12038" s="186"/>
      <c r="N12038" s="61" t="s">
        <v>410</v>
      </c>
      <c r="P12038" s="175" t="s">
        <v>335</v>
      </c>
    </row>
    <row r="12039" spans="1:16">
      <c r="A12039" s="109" t="s">
        <v>23846</v>
      </c>
      <c r="B12039" s="109" t="s">
        <v>23847</v>
      </c>
      <c r="C12039" s="80" t="s">
        <v>335</v>
      </c>
      <c r="D12039" s="109" t="s">
        <v>336</v>
      </c>
      <c r="K12039" s="61" t="s">
        <v>410</v>
      </c>
      <c r="M12039" s="186"/>
      <c r="N12039" s="61" t="s">
        <v>410</v>
      </c>
      <c r="P12039" s="175" t="s">
        <v>335</v>
      </c>
    </row>
    <row r="12040" spans="1:16">
      <c r="A12040" s="109" t="s">
        <v>23848</v>
      </c>
      <c r="B12040" s="109" t="s">
        <v>23849</v>
      </c>
      <c r="C12040" s="80" t="s">
        <v>335</v>
      </c>
      <c r="D12040" s="109" t="s">
        <v>336</v>
      </c>
      <c r="K12040" s="61" t="s">
        <v>410</v>
      </c>
      <c r="M12040" s="186"/>
      <c r="N12040" s="61" t="s">
        <v>410</v>
      </c>
      <c r="P12040" s="175" t="s">
        <v>335</v>
      </c>
    </row>
    <row r="12041" spans="1:16">
      <c r="A12041" s="109" t="s">
        <v>23850</v>
      </c>
      <c r="B12041" s="109" t="s">
        <v>23851</v>
      </c>
      <c r="C12041" s="80" t="s">
        <v>335</v>
      </c>
      <c r="D12041" s="109" t="s">
        <v>336</v>
      </c>
      <c r="K12041" s="61" t="s">
        <v>410</v>
      </c>
      <c r="M12041" s="186"/>
      <c r="N12041" s="61" t="s">
        <v>410</v>
      </c>
      <c r="P12041" s="175" t="s">
        <v>335</v>
      </c>
    </row>
    <row r="12042" spans="1:16">
      <c r="A12042" s="109" t="s">
        <v>23852</v>
      </c>
      <c r="B12042" s="109" t="s">
        <v>23853</v>
      </c>
      <c r="C12042" s="80" t="s">
        <v>335</v>
      </c>
      <c r="D12042" s="109" t="s">
        <v>336</v>
      </c>
      <c r="K12042" s="61" t="s">
        <v>410</v>
      </c>
      <c r="M12042" s="186"/>
      <c r="N12042" s="61" t="s">
        <v>410</v>
      </c>
      <c r="P12042" s="175" t="s">
        <v>335</v>
      </c>
    </row>
    <row r="12043" spans="1:16">
      <c r="A12043" s="109" t="s">
        <v>23854</v>
      </c>
      <c r="B12043" s="109" t="s">
        <v>23855</v>
      </c>
      <c r="C12043" s="80" t="s">
        <v>335</v>
      </c>
      <c r="D12043" s="109" t="s">
        <v>336</v>
      </c>
      <c r="K12043" s="61" t="s">
        <v>410</v>
      </c>
      <c r="M12043" s="186"/>
      <c r="N12043" s="61" t="s">
        <v>410</v>
      </c>
      <c r="P12043" s="175" t="s">
        <v>335</v>
      </c>
    </row>
    <row r="12044" spans="1:16">
      <c r="A12044" s="109" t="s">
        <v>23856</v>
      </c>
      <c r="B12044" s="109" t="s">
        <v>23857</v>
      </c>
      <c r="C12044" s="80" t="s">
        <v>335</v>
      </c>
      <c r="D12044" s="109" t="s">
        <v>336</v>
      </c>
      <c r="K12044" s="61" t="s">
        <v>410</v>
      </c>
      <c r="M12044" s="186"/>
      <c r="N12044" s="61" t="s">
        <v>410</v>
      </c>
      <c r="P12044" s="175" t="s">
        <v>335</v>
      </c>
    </row>
    <row r="12045" spans="1:16">
      <c r="A12045" s="109" t="s">
        <v>23858</v>
      </c>
      <c r="B12045" s="109" t="s">
        <v>23859</v>
      </c>
      <c r="C12045" s="80" t="s">
        <v>335</v>
      </c>
      <c r="D12045" s="109" t="s">
        <v>336</v>
      </c>
      <c r="K12045" s="61" t="s">
        <v>410</v>
      </c>
      <c r="M12045" s="186"/>
      <c r="N12045" s="61" t="s">
        <v>410</v>
      </c>
      <c r="P12045" s="175" t="s">
        <v>335</v>
      </c>
    </row>
    <row r="12046" spans="1:16">
      <c r="A12046" s="109" t="s">
        <v>23860</v>
      </c>
      <c r="B12046" s="109" t="s">
        <v>23861</v>
      </c>
      <c r="C12046" s="80" t="s">
        <v>335</v>
      </c>
      <c r="D12046" s="109" t="s">
        <v>336</v>
      </c>
      <c r="K12046" s="61" t="s">
        <v>410</v>
      </c>
      <c r="M12046" s="186"/>
      <c r="N12046" s="61" t="s">
        <v>410</v>
      </c>
      <c r="P12046" s="175" t="s">
        <v>335</v>
      </c>
    </row>
    <row r="12047" spans="1:16">
      <c r="A12047" s="109" t="s">
        <v>23862</v>
      </c>
      <c r="B12047" s="109" t="s">
        <v>23863</v>
      </c>
      <c r="C12047" s="80" t="s">
        <v>335</v>
      </c>
      <c r="D12047" s="109" t="s">
        <v>336</v>
      </c>
      <c r="K12047" s="61" t="s">
        <v>410</v>
      </c>
      <c r="M12047" s="186"/>
      <c r="N12047" s="61" t="s">
        <v>410</v>
      </c>
      <c r="P12047" s="175" t="s">
        <v>335</v>
      </c>
    </row>
    <row r="12048" spans="1:16">
      <c r="A12048" s="109" t="s">
        <v>23864</v>
      </c>
      <c r="B12048" s="109" t="s">
        <v>23865</v>
      </c>
      <c r="C12048" s="80" t="s">
        <v>335</v>
      </c>
      <c r="D12048" s="109" t="s">
        <v>336</v>
      </c>
      <c r="K12048" s="61" t="s">
        <v>410</v>
      </c>
      <c r="M12048" s="186"/>
      <c r="N12048" s="61" t="s">
        <v>410</v>
      </c>
      <c r="P12048" s="175" t="s">
        <v>335</v>
      </c>
    </row>
    <row r="12049" spans="1:16">
      <c r="A12049" s="109" t="s">
        <v>23866</v>
      </c>
      <c r="B12049" s="109" t="s">
        <v>23867</v>
      </c>
      <c r="C12049" s="80" t="s">
        <v>335</v>
      </c>
      <c r="D12049" s="109" t="s">
        <v>336</v>
      </c>
      <c r="K12049" s="61" t="s">
        <v>410</v>
      </c>
      <c r="M12049" s="186"/>
      <c r="N12049" s="61" t="s">
        <v>410</v>
      </c>
      <c r="P12049" s="175" t="s">
        <v>335</v>
      </c>
    </row>
    <row r="12050" spans="1:16">
      <c r="A12050" s="109" t="s">
        <v>23868</v>
      </c>
      <c r="B12050" s="109" t="s">
        <v>23869</v>
      </c>
      <c r="C12050" s="80" t="s">
        <v>335</v>
      </c>
      <c r="D12050" s="109" t="s">
        <v>336</v>
      </c>
      <c r="K12050" s="61" t="s">
        <v>410</v>
      </c>
      <c r="M12050" s="186"/>
      <c r="N12050" s="61" t="s">
        <v>410</v>
      </c>
      <c r="P12050" s="175" t="s">
        <v>335</v>
      </c>
    </row>
    <row r="12051" spans="1:16">
      <c r="A12051" s="109" t="s">
        <v>23870</v>
      </c>
      <c r="B12051" s="109" t="s">
        <v>23871</v>
      </c>
      <c r="C12051" s="80" t="s">
        <v>335</v>
      </c>
      <c r="D12051" s="109" t="s">
        <v>336</v>
      </c>
      <c r="K12051" s="61" t="s">
        <v>410</v>
      </c>
      <c r="M12051" s="186"/>
      <c r="N12051" s="61" t="s">
        <v>410</v>
      </c>
      <c r="P12051" s="175" t="s">
        <v>335</v>
      </c>
    </row>
    <row r="12052" spans="1:16">
      <c r="A12052" s="109" t="s">
        <v>23872</v>
      </c>
      <c r="B12052" s="109" t="s">
        <v>23873</v>
      </c>
      <c r="C12052" s="80" t="s">
        <v>335</v>
      </c>
      <c r="D12052" s="109" t="s">
        <v>336</v>
      </c>
      <c r="K12052" s="61" t="s">
        <v>410</v>
      </c>
      <c r="M12052" s="186"/>
      <c r="N12052" s="61" t="s">
        <v>410</v>
      </c>
      <c r="P12052" s="175" t="s">
        <v>335</v>
      </c>
    </row>
    <row r="12053" spans="1:16">
      <c r="A12053" s="109" t="s">
        <v>23874</v>
      </c>
      <c r="B12053" s="109" t="s">
        <v>23875</v>
      </c>
      <c r="C12053" s="80" t="s">
        <v>335</v>
      </c>
      <c r="D12053" s="109" t="s">
        <v>336</v>
      </c>
      <c r="K12053" s="61" t="s">
        <v>410</v>
      </c>
      <c r="M12053" s="186"/>
      <c r="N12053" s="61" t="s">
        <v>410</v>
      </c>
      <c r="P12053" s="175" t="s">
        <v>335</v>
      </c>
    </row>
    <row r="12054" spans="1:16">
      <c r="A12054" s="109" t="s">
        <v>23876</v>
      </c>
      <c r="B12054" s="109" t="s">
        <v>23877</v>
      </c>
      <c r="C12054" s="80" t="s">
        <v>335</v>
      </c>
      <c r="D12054" s="109" t="s">
        <v>336</v>
      </c>
      <c r="K12054" s="61" t="s">
        <v>410</v>
      </c>
      <c r="M12054" s="186"/>
      <c r="N12054" s="61" t="s">
        <v>410</v>
      </c>
      <c r="P12054" s="175" t="s">
        <v>335</v>
      </c>
    </row>
    <row r="12055" spans="1:16">
      <c r="A12055" s="109" t="s">
        <v>23878</v>
      </c>
      <c r="B12055" s="109" t="s">
        <v>23879</v>
      </c>
      <c r="C12055" s="80" t="s">
        <v>335</v>
      </c>
      <c r="D12055" s="109" t="s">
        <v>336</v>
      </c>
      <c r="K12055" s="61" t="s">
        <v>410</v>
      </c>
      <c r="M12055" s="186"/>
      <c r="N12055" s="61" t="s">
        <v>410</v>
      </c>
      <c r="P12055" s="175" t="s">
        <v>335</v>
      </c>
    </row>
    <row r="12056" spans="1:16">
      <c r="A12056" s="109" t="s">
        <v>23880</v>
      </c>
      <c r="B12056" s="109" t="s">
        <v>23881</v>
      </c>
      <c r="C12056" s="80" t="s">
        <v>335</v>
      </c>
      <c r="D12056" s="109" t="s">
        <v>336</v>
      </c>
      <c r="E12056" s="172">
        <v>215</v>
      </c>
      <c r="F12056" s="172">
        <v>215</v>
      </c>
      <c r="I12056" s="173">
        <v>98.23</v>
      </c>
      <c r="J12056" s="174">
        <v>313.23</v>
      </c>
      <c r="K12056" s="61">
        <v>0</v>
      </c>
      <c r="M12056" s="186"/>
      <c r="N12056" s="61" t="s">
        <v>51</v>
      </c>
      <c r="P12056" s="175" t="s">
        <v>335</v>
      </c>
    </row>
    <row r="12057" spans="1:16">
      <c r="A12057" s="109" t="s">
        <v>23882</v>
      </c>
      <c r="B12057" s="109" t="s">
        <v>23883</v>
      </c>
      <c r="C12057" s="80" t="s">
        <v>335</v>
      </c>
      <c r="D12057" s="109" t="s">
        <v>336</v>
      </c>
      <c r="K12057" s="61" t="s">
        <v>410</v>
      </c>
      <c r="M12057" s="186"/>
      <c r="N12057" s="61" t="s">
        <v>410</v>
      </c>
      <c r="P12057" s="175" t="s">
        <v>335</v>
      </c>
    </row>
    <row r="12058" spans="1:16">
      <c r="A12058" s="109" t="s">
        <v>23884</v>
      </c>
      <c r="B12058" s="109" t="s">
        <v>23885</v>
      </c>
      <c r="C12058" s="80" t="s">
        <v>335</v>
      </c>
      <c r="D12058" s="109" t="s">
        <v>336</v>
      </c>
      <c r="K12058" s="61" t="s">
        <v>410</v>
      </c>
      <c r="M12058" s="186"/>
      <c r="N12058" s="61" t="s">
        <v>410</v>
      </c>
      <c r="P12058" s="175" t="s">
        <v>335</v>
      </c>
    </row>
    <row r="12059" spans="1:16">
      <c r="A12059" s="192" t="s">
        <v>23886</v>
      </c>
      <c r="B12059" s="109" t="s">
        <v>23887</v>
      </c>
      <c r="C12059" s="80" t="s">
        <v>335</v>
      </c>
      <c r="D12059" s="109" t="s">
        <v>336</v>
      </c>
      <c r="K12059" s="61" t="s">
        <v>410</v>
      </c>
      <c r="M12059" s="186"/>
      <c r="N12059" s="61" t="s">
        <v>410</v>
      </c>
      <c r="P12059" s="175" t="s">
        <v>335</v>
      </c>
    </row>
    <row r="12060" spans="1:16">
      <c r="A12060" s="109" t="s">
        <v>23888</v>
      </c>
      <c r="B12060" s="109" t="s">
        <v>23889</v>
      </c>
      <c r="C12060" s="80" t="s">
        <v>335</v>
      </c>
      <c r="D12060" s="109" t="s">
        <v>336</v>
      </c>
      <c r="K12060" s="61" t="s">
        <v>410</v>
      </c>
      <c r="M12060" s="186"/>
      <c r="N12060" s="61" t="s">
        <v>410</v>
      </c>
      <c r="P12060" s="175" t="s">
        <v>335</v>
      </c>
    </row>
    <row r="12061" spans="1:16">
      <c r="A12061" s="109" t="s">
        <v>23890</v>
      </c>
      <c r="B12061" s="109" t="s">
        <v>23891</v>
      </c>
      <c r="C12061" s="80" t="s">
        <v>335</v>
      </c>
      <c r="D12061" s="109" t="s">
        <v>336</v>
      </c>
      <c r="K12061" s="61" t="s">
        <v>410</v>
      </c>
      <c r="M12061" s="186"/>
      <c r="N12061" s="61" t="s">
        <v>410</v>
      </c>
      <c r="P12061" s="175" t="s">
        <v>335</v>
      </c>
    </row>
    <row r="12062" spans="1:16">
      <c r="A12062" s="109" t="s">
        <v>23892</v>
      </c>
      <c r="B12062" s="109" t="s">
        <v>23893</v>
      </c>
      <c r="C12062" s="80" t="s">
        <v>335</v>
      </c>
      <c r="D12062" s="109" t="s">
        <v>336</v>
      </c>
      <c r="K12062" s="61" t="s">
        <v>410</v>
      </c>
      <c r="M12062" s="186"/>
      <c r="N12062" s="61" t="s">
        <v>410</v>
      </c>
      <c r="P12062" s="175" t="s">
        <v>335</v>
      </c>
    </row>
    <row r="12063" spans="1:16">
      <c r="A12063" s="109" t="s">
        <v>23894</v>
      </c>
      <c r="B12063" s="109" t="s">
        <v>23895</v>
      </c>
      <c r="C12063" s="80" t="s">
        <v>335</v>
      </c>
      <c r="D12063" s="109" t="s">
        <v>336</v>
      </c>
      <c r="E12063" s="172">
        <v>160</v>
      </c>
      <c r="F12063" s="172">
        <v>160</v>
      </c>
      <c r="I12063" s="173">
        <v>82.37</v>
      </c>
      <c r="J12063" s="174">
        <v>242.37</v>
      </c>
      <c r="K12063" s="61">
        <v>0</v>
      </c>
      <c r="M12063" s="186"/>
      <c r="N12063" s="61" t="s">
        <v>51</v>
      </c>
      <c r="P12063" s="175" t="s">
        <v>335</v>
      </c>
    </row>
    <row r="12064" spans="1:16">
      <c r="A12064" s="109" t="s">
        <v>23896</v>
      </c>
      <c r="B12064" s="109" t="s">
        <v>4789</v>
      </c>
      <c r="C12064" s="80" t="s">
        <v>335</v>
      </c>
      <c r="D12064" s="109" t="s">
        <v>336</v>
      </c>
      <c r="K12064" s="61" t="s">
        <v>410</v>
      </c>
      <c r="M12064" s="186"/>
      <c r="N12064" s="61" t="s">
        <v>410</v>
      </c>
      <c r="P12064" s="175" t="s">
        <v>335</v>
      </c>
    </row>
    <row r="12065" spans="1:16">
      <c r="A12065" s="109" t="s">
        <v>23897</v>
      </c>
      <c r="B12065" s="109" t="s">
        <v>4791</v>
      </c>
      <c r="C12065" s="80" t="s">
        <v>335</v>
      </c>
      <c r="D12065" s="109" t="s">
        <v>336</v>
      </c>
      <c r="K12065" s="61" t="s">
        <v>410</v>
      </c>
      <c r="M12065" s="186"/>
      <c r="N12065" s="61" t="s">
        <v>410</v>
      </c>
      <c r="P12065" s="175" t="s">
        <v>335</v>
      </c>
    </row>
    <row r="12066" spans="1:16">
      <c r="A12066" s="109" t="s">
        <v>23898</v>
      </c>
      <c r="B12066" s="109" t="s">
        <v>23899</v>
      </c>
      <c r="C12066" s="80" t="s">
        <v>335</v>
      </c>
      <c r="D12066" s="109" t="s">
        <v>336</v>
      </c>
      <c r="K12066" s="61" t="s">
        <v>410</v>
      </c>
      <c r="M12066" s="186"/>
      <c r="N12066" s="61" t="s">
        <v>410</v>
      </c>
      <c r="P12066" s="175" t="s">
        <v>335</v>
      </c>
    </row>
    <row r="12067" spans="1:16">
      <c r="A12067" s="109" t="s">
        <v>23900</v>
      </c>
      <c r="B12067" s="109" t="s">
        <v>23901</v>
      </c>
      <c r="C12067" s="80" t="s">
        <v>335</v>
      </c>
      <c r="D12067" s="109" t="s">
        <v>336</v>
      </c>
      <c r="K12067" s="61" t="s">
        <v>410</v>
      </c>
      <c r="M12067" s="186"/>
      <c r="N12067" s="61" t="s">
        <v>410</v>
      </c>
      <c r="P12067" s="175" t="s">
        <v>335</v>
      </c>
    </row>
    <row r="12068" spans="1:16">
      <c r="A12068" s="109" t="s">
        <v>23902</v>
      </c>
      <c r="B12068" s="109" t="s">
        <v>23903</v>
      </c>
      <c r="C12068" s="80" t="s">
        <v>335</v>
      </c>
      <c r="D12068" s="109" t="s">
        <v>336</v>
      </c>
      <c r="K12068" s="61" t="s">
        <v>410</v>
      </c>
      <c r="M12068" s="186"/>
      <c r="N12068" s="61" t="s">
        <v>410</v>
      </c>
      <c r="P12068" s="175" t="s">
        <v>335</v>
      </c>
    </row>
    <row r="12069" spans="1:16">
      <c r="A12069" s="109" t="s">
        <v>23904</v>
      </c>
      <c r="B12069" s="109" t="s">
        <v>23905</v>
      </c>
      <c r="C12069" s="80" t="s">
        <v>335</v>
      </c>
      <c r="D12069" s="109" t="s">
        <v>336</v>
      </c>
      <c r="E12069" s="172">
        <v>305</v>
      </c>
      <c r="F12069" s="172">
        <v>305</v>
      </c>
      <c r="I12069" s="173">
        <v>300.08</v>
      </c>
      <c r="J12069" s="174">
        <v>605.08</v>
      </c>
      <c r="K12069" s="61">
        <v>0</v>
      </c>
      <c r="M12069" s="186"/>
      <c r="N12069" s="61" t="s">
        <v>51</v>
      </c>
      <c r="P12069" s="175" t="s">
        <v>335</v>
      </c>
    </row>
    <row r="12070" spans="1:16">
      <c r="A12070" s="109" t="s">
        <v>23906</v>
      </c>
      <c r="B12070" s="109" t="s">
        <v>23907</v>
      </c>
      <c r="C12070" s="80" t="s">
        <v>335</v>
      </c>
      <c r="D12070" s="109" t="s">
        <v>336</v>
      </c>
      <c r="K12070" s="61" t="s">
        <v>410</v>
      </c>
      <c r="M12070" s="186"/>
      <c r="N12070" s="61" t="s">
        <v>410</v>
      </c>
      <c r="P12070" s="175" t="s">
        <v>335</v>
      </c>
    </row>
    <row r="12071" spans="1:16">
      <c r="A12071" s="109" t="s">
        <v>23908</v>
      </c>
      <c r="B12071" s="109" t="s">
        <v>23909</v>
      </c>
      <c r="C12071" s="80" t="s">
        <v>335</v>
      </c>
      <c r="D12071" s="109" t="s">
        <v>336</v>
      </c>
      <c r="K12071" s="61" t="s">
        <v>410</v>
      </c>
      <c r="M12071" s="186"/>
      <c r="N12071" s="61" t="s">
        <v>410</v>
      </c>
      <c r="P12071" s="175" t="s">
        <v>335</v>
      </c>
    </row>
    <row r="12072" spans="1:16">
      <c r="A12072" s="109" t="s">
        <v>23910</v>
      </c>
      <c r="B12072" s="109" t="s">
        <v>23911</v>
      </c>
      <c r="C12072" s="80" t="s">
        <v>335</v>
      </c>
      <c r="D12072" s="109" t="s">
        <v>336</v>
      </c>
      <c r="E12072" s="172">
        <v>230</v>
      </c>
      <c r="F12072" s="172">
        <v>230</v>
      </c>
      <c r="I12072" s="173">
        <v>90.7</v>
      </c>
      <c r="J12072" s="174">
        <v>320.7</v>
      </c>
      <c r="K12072" s="61">
        <v>32</v>
      </c>
      <c r="M12072" s="186"/>
      <c r="N12072" s="61" t="s">
        <v>51</v>
      </c>
      <c r="P12072" s="175" t="s">
        <v>335</v>
      </c>
    </row>
    <row r="12073" spans="1:16">
      <c r="A12073" s="109" t="s">
        <v>23912</v>
      </c>
      <c r="B12073" s="109" t="s">
        <v>23913</v>
      </c>
      <c r="C12073" s="80" t="s">
        <v>335</v>
      </c>
      <c r="D12073" s="109" t="s">
        <v>336</v>
      </c>
      <c r="K12073" s="61" t="s">
        <v>410</v>
      </c>
      <c r="M12073" s="186"/>
      <c r="N12073" s="61" t="s">
        <v>410</v>
      </c>
      <c r="P12073" s="175" t="s">
        <v>335</v>
      </c>
    </row>
    <row r="12074" spans="1:16">
      <c r="A12074" s="109" t="s">
        <v>23914</v>
      </c>
      <c r="B12074" s="109" t="s">
        <v>23915</v>
      </c>
      <c r="C12074" s="80" t="s">
        <v>335</v>
      </c>
      <c r="D12074" s="109" t="s">
        <v>336</v>
      </c>
      <c r="K12074" s="61" t="s">
        <v>410</v>
      </c>
      <c r="M12074" s="186"/>
      <c r="N12074" s="61" t="s">
        <v>410</v>
      </c>
      <c r="P12074" s="175" t="s">
        <v>335</v>
      </c>
    </row>
    <row r="12075" spans="1:16">
      <c r="A12075" s="109" t="s">
        <v>23916</v>
      </c>
      <c r="B12075" s="109" t="s">
        <v>23917</v>
      </c>
      <c r="C12075" s="80" t="s">
        <v>335</v>
      </c>
      <c r="D12075" s="109" t="s">
        <v>336</v>
      </c>
      <c r="K12075" s="61" t="s">
        <v>410</v>
      </c>
      <c r="M12075" s="186"/>
      <c r="N12075" s="61" t="s">
        <v>410</v>
      </c>
      <c r="P12075" s="175" t="s">
        <v>335</v>
      </c>
    </row>
    <row r="12076" spans="1:16">
      <c r="A12076" s="109" t="s">
        <v>23918</v>
      </c>
      <c r="B12076" s="109" t="s">
        <v>23919</v>
      </c>
      <c r="C12076" s="80" t="s">
        <v>335</v>
      </c>
      <c r="D12076" s="109" t="s">
        <v>336</v>
      </c>
      <c r="K12076" s="61" t="s">
        <v>410</v>
      </c>
      <c r="M12076" s="186"/>
      <c r="N12076" s="61" t="s">
        <v>410</v>
      </c>
      <c r="P12076" s="175" t="s">
        <v>335</v>
      </c>
    </row>
    <row r="12077" spans="1:16">
      <c r="A12077" s="109" t="s">
        <v>23920</v>
      </c>
      <c r="B12077" s="109" t="s">
        <v>23921</v>
      </c>
      <c r="C12077" s="80" t="s">
        <v>335</v>
      </c>
      <c r="D12077" s="109" t="s">
        <v>336</v>
      </c>
      <c r="K12077" s="61" t="s">
        <v>410</v>
      </c>
      <c r="M12077" s="186"/>
      <c r="N12077" s="61" t="s">
        <v>410</v>
      </c>
      <c r="P12077" s="175" t="s">
        <v>335</v>
      </c>
    </row>
    <row r="12078" spans="1:16">
      <c r="A12078" s="109" t="s">
        <v>23922</v>
      </c>
      <c r="B12078" s="109" t="s">
        <v>23923</v>
      </c>
      <c r="C12078" s="80" t="s">
        <v>335</v>
      </c>
      <c r="D12078" s="109" t="s">
        <v>336</v>
      </c>
      <c r="K12078" s="61" t="s">
        <v>410</v>
      </c>
      <c r="M12078" s="186"/>
      <c r="N12078" s="61" t="s">
        <v>410</v>
      </c>
      <c r="P12078" s="175" t="s">
        <v>335</v>
      </c>
    </row>
    <row r="12079" spans="1:16">
      <c r="A12079" s="109" t="s">
        <v>23924</v>
      </c>
      <c r="B12079" s="109" t="s">
        <v>23925</v>
      </c>
      <c r="C12079" s="80" t="s">
        <v>335</v>
      </c>
      <c r="D12079" s="109" t="s">
        <v>336</v>
      </c>
      <c r="K12079" s="61" t="s">
        <v>410</v>
      </c>
      <c r="M12079" s="186"/>
      <c r="N12079" s="61" t="s">
        <v>410</v>
      </c>
      <c r="P12079" s="175" t="s">
        <v>335</v>
      </c>
    </row>
    <row r="12080" spans="1:16">
      <c r="A12080" s="109" t="s">
        <v>23926</v>
      </c>
      <c r="B12080" s="109" t="s">
        <v>23927</v>
      </c>
      <c r="C12080" s="80" t="s">
        <v>335</v>
      </c>
      <c r="D12080" s="109" t="s">
        <v>336</v>
      </c>
      <c r="K12080" s="61" t="s">
        <v>410</v>
      </c>
      <c r="M12080" s="186"/>
      <c r="N12080" s="61" t="s">
        <v>410</v>
      </c>
      <c r="P12080" s="175" t="s">
        <v>335</v>
      </c>
    </row>
    <row r="12081" spans="1:16">
      <c r="A12081" s="109" t="s">
        <v>23928</v>
      </c>
      <c r="B12081" s="109" t="s">
        <v>23929</v>
      </c>
      <c r="C12081" s="80" t="s">
        <v>335</v>
      </c>
      <c r="D12081" s="109" t="s">
        <v>336</v>
      </c>
      <c r="K12081" s="61" t="s">
        <v>410</v>
      </c>
      <c r="M12081" s="186"/>
      <c r="N12081" s="61" t="s">
        <v>410</v>
      </c>
      <c r="P12081" s="175" t="s">
        <v>335</v>
      </c>
    </row>
    <row r="12082" spans="1:16">
      <c r="A12082" s="109" t="s">
        <v>23930</v>
      </c>
      <c r="B12082" s="109" t="s">
        <v>23931</v>
      </c>
      <c r="C12082" s="80" t="s">
        <v>335</v>
      </c>
      <c r="D12082" s="109" t="s">
        <v>336</v>
      </c>
      <c r="K12082" s="61" t="s">
        <v>410</v>
      </c>
      <c r="M12082" s="186"/>
      <c r="N12082" s="61" t="s">
        <v>410</v>
      </c>
      <c r="P12082" s="175" t="s">
        <v>335</v>
      </c>
    </row>
    <row r="12083" spans="1:16">
      <c r="A12083" s="109" t="s">
        <v>23932</v>
      </c>
      <c r="B12083" s="109" t="s">
        <v>23933</v>
      </c>
      <c r="C12083" s="80" t="s">
        <v>335</v>
      </c>
      <c r="D12083" s="109" t="s">
        <v>336</v>
      </c>
      <c r="E12083" s="172">
        <v>90</v>
      </c>
      <c r="F12083" s="172">
        <v>90</v>
      </c>
      <c r="I12083" s="173">
        <v>78.67</v>
      </c>
      <c r="J12083" s="174">
        <v>168.67</v>
      </c>
      <c r="K12083" s="61">
        <v>0</v>
      </c>
      <c r="M12083" s="186"/>
      <c r="N12083" s="61" t="s">
        <v>51</v>
      </c>
      <c r="P12083" s="175" t="s">
        <v>335</v>
      </c>
    </row>
    <row r="12084" spans="1:16">
      <c r="A12084" s="109" t="s">
        <v>23934</v>
      </c>
      <c r="B12084" s="109" t="s">
        <v>23935</v>
      </c>
      <c r="C12084" s="80" t="s">
        <v>335</v>
      </c>
      <c r="D12084" s="109" t="s">
        <v>336</v>
      </c>
      <c r="K12084" s="61" t="s">
        <v>410</v>
      </c>
      <c r="M12084" s="186"/>
      <c r="N12084" s="61" t="s">
        <v>410</v>
      </c>
      <c r="P12084" s="175" t="s">
        <v>335</v>
      </c>
    </row>
    <row r="12085" spans="1:16">
      <c r="A12085" s="109" t="s">
        <v>23936</v>
      </c>
      <c r="B12085" s="109" t="s">
        <v>23937</v>
      </c>
      <c r="C12085" s="80" t="s">
        <v>335</v>
      </c>
      <c r="D12085" s="109" t="s">
        <v>336</v>
      </c>
      <c r="E12085" s="172">
        <v>228</v>
      </c>
      <c r="F12085" s="172">
        <v>214</v>
      </c>
      <c r="G12085" s="109" t="s">
        <v>126</v>
      </c>
      <c r="I12085" s="173">
        <v>76.14</v>
      </c>
      <c r="J12085" s="174">
        <v>290.14</v>
      </c>
      <c r="K12085" s="61">
        <v>93</v>
      </c>
      <c r="M12085" s="186"/>
      <c r="N12085" s="61" t="s">
        <v>51</v>
      </c>
      <c r="P12085" s="175" t="s">
        <v>335</v>
      </c>
    </row>
    <row r="12086" spans="1:16">
      <c r="A12086" s="109" t="s">
        <v>23938</v>
      </c>
      <c r="B12086" s="109" t="s">
        <v>23939</v>
      </c>
      <c r="C12086" s="80" t="s">
        <v>335</v>
      </c>
      <c r="D12086" s="109" t="s">
        <v>336</v>
      </c>
      <c r="K12086" s="61" t="s">
        <v>410</v>
      </c>
      <c r="M12086" s="186"/>
      <c r="N12086" s="61" t="s">
        <v>410</v>
      </c>
      <c r="P12086" s="175" t="s">
        <v>335</v>
      </c>
    </row>
    <row r="12087" spans="1:16">
      <c r="A12087" s="109" t="s">
        <v>23940</v>
      </c>
      <c r="B12087" s="109" t="s">
        <v>23941</v>
      </c>
      <c r="C12087" s="80" t="s">
        <v>335</v>
      </c>
      <c r="D12087" s="109" t="s">
        <v>336</v>
      </c>
      <c r="K12087" s="61" t="s">
        <v>410</v>
      </c>
      <c r="M12087" s="186"/>
      <c r="N12087" s="61" t="s">
        <v>410</v>
      </c>
      <c r="P12087" s="175" t="s">
        <v>335</v>
      </c>
    </row>
    <row r="12088" spans="1:16">
      <c r="A12088" s="109" t="s">
        <v>23942</v>
      </c>
      <c r="B12088" s="109" t="s">
        <v>23943</v>
      </c>
      <c r="C12088" s="80" t="s">
        <v>335</v>
      </c>
      <c r="D12088" s="109" t="s">
        <v>336</v>
      </c>
      <c r="K12088" s="61" t="s">
        <v>410</v>
      </c>
      <c r="M12088" s="186"/>
      <c r="N12088" s="61" t="s">
        <v>410</v>
      </c>
      <c r="P12088" s="175" t="s">
        <v>335</v>
      </c>
    </row>
    <row r="12089" spans="1:16">
      <c r="A12089" s="109" t="s">
        <v>23944</v>
      </c>
      <c r="B12089" s="109" t="s">
        <v>23945</v>
      </c>
      <c r="C12089" s="80" t="s">
        <v>335</v>
      </c>
      <c r="D12089" s="109" t="s">
        <v>336</v>
      </c>
      <c r="K12089" s="61" t="s">
        <v>410</v>
      </c>
      <c r="M12089" s="186"/>
      <c r="N12089" s="61" t="s">
        <v>410</v>
      </c>
      <c r="P12089" s="175" t="s">
        <v>335</v>
      </c>
    </row>
    <row r="12090" spans="1:16">
      <c r="A12090" s="109" t="s">
        <v>23946</v>
      </c>
      <c r="B12090" s="109" t="s">
        <v>23947</v>
      </c>
      <c r="C12090" s="80" t="s">
        <v>335</v>
      </c>
      <c r="D12090" s="109" t="s">
        <v>336</v>
      </c>
      <c r="K12090" s="61" t="s">
        <v>410</v>
      </c>
      <c r="M12090" s="186"/>
      <c r="N12090" s="61" t="s">
        <v>410</v>
      </c>
      <c r="P12090" s="175" t="s">
        <v>335</v>
      </c>
    </row>
    <row r="12091" spans="1:16">
      <c r="A12091" s="109" t="s">
        <v>23948</v>
      </c>
      <c r="B12091" s="109" t="s">
        <v>23949</v>
      </c>
      <c r="C12091" s="80" t="s">
        <v>335</v>
      </c>
      <c r="D12091" s="109" t="s">
        <v>336</v>
      </c>
      <c r="K12091" s="61" t="s">
        <v>410</v>
      </c>
      <c r="M12091" s="186"/>
      <c r="N12091" s="61" t="s">
        <v>410</v>
      </c>
      <c r="P12091" s="175" t="s">
        <v>335</v>
      </c>
    </row>
    <row r="12092" spans="1:16">
      <c r="A12092" s="109" t="s">
        <v>23950</v>
      </c>
      <c r="B12092" s="109" t="s">
        <v>23951</v>
      </c>
      <c r="C12092" s="80" t="s">
        <v>335</v>
      </c>
      <c r="D12092" s="109" t="s">
        <v>336</v>
      </c>
      <c r="K12092" s="61" t="s">
        <v>410</v>
      </c>
      <c r="M12092" s="186"/>
      <c r="N12092" s="61" t="s">
        <v>410</v>
      </c>
      <c r="P12092" s="175" t="s">
        <v>335</v>
      </c>
    </row>
    <row r="12093" spans="1:16">
      <c r="A12093" s="192" t="s">
        <v>23952</v>
      </c>
      <c r="B12093" s="109" t="s">
        <v>23953</v>
      </c>
      <c r="C12093" s="80" t="s">
        <v>335</v>
      </c>
      <c r="D12093" s="109" t="s">
        <v>336</v>
      </c>
      <c r="E12093" s="172">
        <v>193</v>
      </c>
      <c r="F12093" s="172">
        <v>193</v>
      </c>
      <c r="I12093" s="173">
        <v>52.31</v>
      </c>
      <c r="J12093" s="174">
        <v>245.31</v>
      </c>
      <c r="K12093" s="61">
        <v>21</v>
      </c>
      <c r="M12093" s="186"/>
      <c r="N12093" s="61" t="s">
        <v>51</v>
      </c>
      <c r="P12093" s="175" t="s">
        <v>335</v>
      </c>
    </row>
    <row r="12094" spans="1:16">
      <c r="A12094" s="109" t="s">
        <v>23954</v>
      </c>
      <c r="B12094" s="109" t="s">
        <v>23955</v>
      </c>
      <c r="C12094" s="80" t="s">
        <v>335</v>
      </c>
      <c r="D12094" s="109" t="s">
        <v>336</v>
      </c>
      <c r="E12094" s="172">
        <v>143</v>
      </c>
      <c r="F12094" s="172">
        <v>143</v>
      </c>
      <c r="I12094" s="173">
        <v>70.39</v>
      </c>
      <c r="J12094" s="174">
        <v>213.39</v>
      </c>
      <c r="K12094" s="61">
        <v>0</v>
      </c>
      <c r="M12094" s="186"/>
      <c r="N12094" s="61" t="s">
        <v>51</v>
      </c>
      <c r="P12094" s="175" t="s">
        <v>335</v>
      </c>
    </row>
    <row r="12095" spans="1:16">
      <c r="A12095" s="109" t="s">
        <v>23956</v>
      </c>
      <c r="B12095" s="109" t="s">
        <v>23957</v>
      </c>
      <c r="C12095" s="80" t="s">
        <v>335</v>
      </c>
      <c r="D12095" s="109" t="s">
        <v>336</v>
      </c>
      <c r="E12095" s="172">
        <v>128</v>
      </c>
      <c r="F12095" s="172">
        <v>128</v>
      </c>
      <c r="I12095" s="173">
        <v>70.39</v>
      </c>
      <c r="J12095" s="174">
        <v>198.39</v>
      </c>
      <c r="K12095" s="61">
        <v>0</v>
      </c>
      <c r="M12095" s="186"/>
      <c r="N12095" s="61" t="s">
        <v>51</v>
      </c>
      <c r="P12095" s="175" t="s">
        <v>335</v>
      </c>
    </row>
    <row r="12096" spans="1:16">
      <c r="A12096" s="109" t="s">
        <v>23958</v>
      </c>
      <c r="B12096" s="109" t="s">
        <v>23959</v>
      </c>
      <c r="C12096" s="80" t="s">
        <v>335</v>
      </c>
      <c r="D12096" s="109" t="s">
        <v>336</v>
      </c>
      <c r="K12096" s="61" t="s">
        <v>410</v>
      </c>
      <c r="M12096" s="186"/>
      <c r="N12096" s="61" t="s">
        <v>410</v>
      </c>
      <c r="P12096" s="175" t="s">
        <v>335</v>
      </c>
    </row>
    <row r="12097" spans="1:16">
      <c r="A12097" s="109" t="s">
        <v>23960</v>
      </c>
      <c r="B12097" s="109" t="s">
        <v>23961</v>
      </c>
      <c r="C12097" s="80" t="s">
        <v>335</v>
      </c>
      <c r="D12097" s="109" t="s">
        <v>336</v>
      </c>
      <c r="K12097" s="61" t="s">
        <v>410</v>
      </c>
      <c r="M12097" s="186"/>
      <c r="N12097" s="61" t="s">
        <v>410</v>
      </c>
      <c r="P12097" s="175" t="s">
        <v>335</v>
      </c>
    </row>
    <row r="12098" spans="1:16">
      <c r="A12098" s="109" t="s">
        <v>23962</v>
      </c>
      <c r="B12098" s="109" t="s">
        <v>23963</v>
      </c>
      <c r="C12098" s="80" t="s">
        <v>335</v>
      </c>
      <c r="D12098" s="109" t="s">
        <v>336</v>
      </c>
      <c r="K12098" s="61" t="s">
        <v>410</v>
      </c>
      <c r="M12098" s="186"/>
      <c r="N12098" s="61" t="s">
        <v>410</v>
      </c>
      <c r="P12098" s="175" t="s">
        <v>335</v>
      </c>
    </row>
    <row r="12099" spans="1:16">
      <c r="A12099" s="109" t="s">
        <v>23964</v>
      </c>
      <c r="B12099" s="109" t="s">
        <v>23965</v>
      </c>
      <c r="C12099" s="80" t="s">
        <v>335</v>
      </c>
      <c r="D12099" s="109" t="s">
        <v>336</v>
      </c>
      <c r="K12099" s="61" t="s">
        <v>410</v>
      </c>
      <c r="M12099" s="186"/>
      <c r="N12099" s="61" t="s">
        <v>410</v>
      </c>
      <c r="P12099" s="175" t="s">
        <v>335</v>
      </c>
    </row>
    <row r="12100" spans="1:16">
      <c r="A12100" s="109" t="s">
        <v>23966</v>
      </c>
      <c r="B12100" s="109" t="s">
        <v>23967</v>
      </c>
      <c r="C12100" s="80" t="s">
        <v>335</v>
      </c>
      <c r="D12100" s="109" t="s">
        <v>336</v>
      </c>
      <c r="K12100" s="61" t="s">
        <v>410</v>
      </c>
      <c r="M12100" s="186"/>
      <c r="N12100" s="61" t="s">
        <v>410</v>
      </c>
      <c r="P12100" s="175" t="s">
        <v>335</v>
      </c>
    </row>
    <row r="12101" spans="1:16">
      <c r="A12101" s="109" t="s">
        <v>23968</v>
      </c>
      <c r="B12101" s="109" t="s">
        <v>23969</v>
      </c>
      <c r="C12101" s="80" t="s">
        <v>335</v>
      </c>
      <c r="D12101" s="109" t="s">
        <v>336</v>
      </c>
      <c r="E12101" s="172">
        <v>215</v>
      </c>
      <c r="F12101" s="172">
        <v>160</v>
      </c>
      <c r="G12101" s="109" t="s">
        <v>924</v>
      </c>
      <c r="I12101" s="173">
        <v>82.37</v>
      </c>
      <c r="J12101" s="174">
        <v>242.37</v>
      </c>
      <c r="K12101" s="61">
        <v>149</v>
      </c>
      <c r="M12101" s="186"/>
      <c r="N12101" s="61" t="s">
        <v>51</v>
      </c>
      <c r="P12101" s="175" t="s">
        <v>335</v>
      </c>
    </row>
    <row r="12102" spans="1:16">
      <c r="A12102" s="109" t="s">
        <v>23970</v>
      </c>
      <c r="B12102" s="109" t="s">
        <v>23971</v>
      </c>
      <c r="C12102" s="80" t="s">
        <v>335</v>
      </c>
      <c r="D12102" s="109" t="s">
        <v>336</v>
      </c>
      <c r="E12102" s="172">
        <v>215</v>
      </c>
      <c r="F12102" s="172">
        <v>165</v>
      </c>
      <c r="G12102" s="109" t="s">
        <v>1652</v>
      </c>
      <c r="I12102" s="173">
        <v>82.37</v>
      </c>
      <c r="J12102" s="174">
        <v>247.37</v>
      </c>
      <c r="K12102" s="61">
        <v>138</v>
      </c>
      <c r="M12102" s="186"/>
      <c r="N12102" s="61" t="s">
        <v>51</v>
      </c>
      <c r="P12102" s="175" t="s">
        <v>335</v>
      </c>
    </row>
    <row r="12103" spans="1:16">
      <c r="A12103" s="109" t="s">
        <v>23972</v>
      </c>
      <c r="B12103" s="109" t="s">
        <v>23973</v>
      </c>
      <c r="C12103" s="80" t="s">
        <v>335</v>
      </c>
      <c r="D12103" s="109" t="s">
        <v>336</v>
      </c>
      <c r="E12103" s="172">
        <v>270</v>
      </c>
      <c r="F12103" s="172">
        <v>270</v>
      </c>
      <c r="I12103" s="173">
        <v>80.01</v>
      </c>
      <c r="J12103" s="174">
        <v>350.01</v>
      </c>
      <c r="K12103" s="61">
        <v>56</v>
      </c>
      <c r="M12103" s="186"/>
      <c r="N12103" s="61" t="s">
        <v>51</v>
      </c>
      <c r="P12103" s="175" t="s">
        <v>335</v>
      </c>
    </row>
    <row r="12104" spans="1:16">
      <c r="A12104" s="109" t="s">
        <v>23974</v>
      </c>
      <c r="B12104" s="109" t="s">
        <v>23975</v>
      </c>
      <c r="C12104" s="80" t="s">
        <v>335</v>
      </c>
      <c r="D12104" s="109" t="s">
        <v>336</v>
      </c>
      <c r="E12104" s="172">
        <v>280</v>
      </c>
      <c r="F12104" s="172">
        <v>280</v>
      </c>
      <c r="I12104" s="173">
        <v>80.01</v>
      </c>
      <c r="J12104" s="174">
        <v>360.01</v>
      </c>
      <c r="K12104" s="61">
        <v>4</v>
      </c>
      <c r="M12104" s="186"/>
      <c r="N12104" s="61" t="s">
        <v>51</v>
      </c>
      <c r="P12104" s="175" t="s">
        <v>335</v>
      </c>
    </row>
    <row r="12105" spans="1:16">
      <c r="A12105" s="109" t="s">
        <v>23976</v>
      </c>
      <c r="B12105" s="109" t="s">
        <v>23977</v>
      </c>
      <c r="C12105" s="80" t="s">
        <v>335</v>
      </c>
      <c r="D12105" s="109" t="s">
        <v>336</v>
      </c>
      <c r="E12105" s="172">
        <v>190</v>
      </c>
      <c r="F12105" s="172">
        <v>172</v>
      </c>
      <c r="G12105" s="109" t="s">
        <v>137</v>
      </c>
      <c r="I12105" s="173">
        <v>129.6</v>
      </c>
      <c r="J12105" s="174">
        <v>301.6</v>
      </c>
      <c r="K12105" s="61">
        <v>0</v>
      </c>
      <c r="M12105" s="186"/>
      <c r="N12105" s="61" t="s">
        <v>51</v>
      </c>
      <c r="P12105" s="175" t="s">
        <v>335</v>
      </c>
    </row>
    <row r="12106" spans="1:16">
      <c r="A12106" s="109" t="s">
        <v>23978</v>
      </c>
      <c r="B12106" s="109" t="s">
        <v>23979</v>
      </c>
      <c r="C12106" s="80" t="s">
        <v>335</v>
      </c>
      <c r="D12106" s="109" t="s">
        <v>336</v>
      </c>
      <c r="K12106" s="61" t="s">
        <v>410</v>
      </c>
      <c r="M12106" s="186"/>
      <c r="N12106" s="61" t="s">
        <v>410</v>
      </c>
      <c r="P12106" s="175" t="s">
        <v>335</v>
      </c>
    </row>
    <row r="12107" spans="1:16">
      <c r="A12107" s="109" t="s">
        <v>23980</v>
      </c>
      <c r="B12107" s="109" t="s">
        <v>23981</v>
      </c>
      <c r="C12107" s="80" t="s">
        <v>335</v>
      </c>
      <c r="D12107" s="109" t="s">
        <v>336</v>
      </c>
      <c r="E12107" s="172">
        <v>175</v>
      </c>
      <c r="F12107" s="172">
        <v>175</v>
      </c>
      <c r="I12107" s="173">
        <v>89.4</v>
      </c>
      <c r="J12107" s="174">
        <v>264.4</v>
      </c>
      <c r="K12107" s="61">
        <v>0</v>
      </c>
      <c r="M12107" s="186"/>
      <c r="N12107" s="61" t="s">
        <v>51</v>
      </c>
      <c r="P12107" s="175" t="s">
        <v>335</v>
      </c>
    </row>
    <row r="12108" spans="1:16">
      <c r="A12108" s="109" t="s">
        <v>23982</v>
      </c>
      <c r="B12108" s="109" t="s">
        <v>23983</v>
      </c>
      <c r="C12108" s="80" t="s">
        <v>335</v>
      </c>
      <c r="D12108" s="109" t="s">
        <v>336</v>
      </c>
      <c r="E12108" s="172">
        <v>210</v>
      </c>
      <c r="F12108" s="172">
        <v>210</v>
      </c>
      <c r="I12108" s="173">
        <v>119.37</v>
      </c>
      <c r="J12108" s="174">
        <v>329.37</v>
      </c>
      <c r="K12108" s="61">
        <v>0</v>
      </c>
      <c r="M12108" s="186"/>
      <c r="N12108" s="61" t="s">
        <v>51</v>
      </c>
      <c r="P12108" s="175" t="s">
        <v>335</v>
      </c>
    </row>
    <row r="12109" spans="1:16">
      <c r="A12109" s="109" t="s">
        <v>23984</v>
      </c>
      <c r="B12109" s="109" t="s">
        <v>23985</v>
      </c>
      <c r="C12109" s="80" t="s">
        <v>335</v>
      </c>
      <c r="D12109" s="109" t="s">
        <v>336</v>
      </c>
      <c r="E12109" s="172">
        <v>230</v>
      </c>
      <c r="F12109" s="172">
        <v>230</v>
      </c>
      <c r="I12109" s="173">
        <v>119.37</v>
      </c>
      <c r="J12109" s="174">
        <v>349.37</v>
      </c>
      <c r="K12109" s="61">
        <v>103</v>
      </c>
      <c r="L12109" s="175" t="s">
        <v>57</v>
      </c>
      <c r="M12109" s="186" t="s">
        <v>422</v>
      </c>
      <c r="N12109" s="61" t="s">
        <v>51</v>
      </c>
      <c r="P12109" s="175" t="s">
        <v>335</v>
      </c>
    </row>
    <row r="12110" spans="1:16">
      <c r="A12110" s="109" t="s">
        <v>23986</v>
      </c>
      <c r="B12110" s="109" t="s">
        <v>23987</v>
      </c>
      <c r="C12110" s="80" t="s">
        <v>335</v>
      </c>
      <c r="D12110" s="109" t="s">
        <v>336</v>
      </c>
      <c r="K12110" s="61" t="s">
        <v>410</v>
      </c>
      <c r="M12110" s="186"/>
      <c r="N12110" s="61" t="s">
        <v>410</v>
      </c>
      <c r="P12110" s="175" t="s">
        <v>335</v>
      </c>
    </row>
    <row r="12111" spans="1:16">
      <c r="A12111" s="109" t="s">
        <v>23988</v>
      </c>
      <c r="B12111" s="109" t="s">
        <v>23989</v>
      </c>
      <c r="C12111" s="80" t="s">
        <v>335</v>
      </c>
      <c r="D12111" s="109" t="s">
        <v>336</v>
      </c>
      <c r="K12111" s="61" t="s">
        <v>410</v>
      </c>
      <c r="M12111" s="186"/>
      <c r="N12111" s="61" t="s">
        <v>410</v>
      </c>
      <c r="P12111" s="175" t="s">
        <v>335</v>
      </c>
    </row>
    <row r="12112" spans="1:16">
      <c r="A12112" s="109" t="s">
        <v>23990</v>
      </c>
      <c r="B12112" s="109" t="s">
        <v>23991</v>
      </c>
      <c r="C12112" s="80" t="s">
        <v>335</v>
      </c>
      <c r="D12112" s="109" t="s">
        <v>336</v>
      </c>
      <c r="K12112" s="61" t="s">
        <v>410</v>
      </c>
      <c r="M12112" s="186"/>
      <c r="N12112" s="61" t="s">
        <v>410</v>
      </c>
      <c r="P12112" s="175" t="s">
        <v>335</v>
      </c>
    </row>
    <row r="12113" spans="1:16">
      <c r="A12113" s="109" t="s">
        <v>23992</v>
      </c>
      <c r="B12113" s="109" t="s">
        <v>23993</v>
      </c>
      <c r="C12113" s="80" t="s">
        <v>335</v>
      </c>
      <c r="D12113" s="109" t="s">
        <v>336</v>
      </c>
      <c r="K12113" s="61" t="s">
        <v>410</v>
      </c>
      <c r="M12113" s="186"/>
      <c r="N12113" s="61" t="s">
        <v>410</v>
      </c>
      <c r="P12113" s="175" t="s">
        <v>335</v>
      </c>
    </row>
    <row r="12114" spans="1:16">
      <c r="A12114" s="109" t="s">
        <v>23994</v>
      </c>
      <c r="B12114" s="109" t="s">
        <v>23995</v>
      </c>
      <c r="C12114" s="80" t="s">
        <v>335</v>
      </c>
      <c r="D12114" s="109" t="s">
        <v>336</v>
      </c>
      <c r="E12114" s="172">
        <v>180</v>
      </c>
      <c r="F12114" s="172">
        <v>177</v>
      </c>
      <c r="G12114" s="109" t="s">
        <v>1061</v>
      </c>
      <c r="I12114" s="173">
        <v>54.49</v>
      </c>
      <c r="J12114" s="174">
        <v>231.49</v>
      </c>
      <c r="K12114" s="61">
        <v>33</v>
      </c>
      <c r="M12114" s="186"/>
      <c r="N12114" s="61" t="s">
        <v>51</v>
      </c>
      <c r="P12114" s="175" t="s">
        <v>335</v>
      </c>
    </row>
    <row r="12115" spans="1:16">
      <c r="A12115" s="109" t="s">
        <v>23996</v>
      </c>
      <c r="B12115" s="109" t="s">
        <v>23997</v>
      </c>
      <c r="C12115" s="80" t="s">
        <v>335</v>
      </c>
      <c r="D12115" s="109" t="s">
        <v>336</v>
      </c>
      <c r="K12115" s="61" t="s">
        <v>410</v>
      </c>
      <c r="M12115" s="186"/>
      <c r="N12115" s="61" t="s">
        <v>410</v>
      </c>
      <c r="P12115" s="175" t="s">
        <v>335</v>
      </c>
    </row>
    <row r="12116" spans="1:16">
      <c r="A12116" s="109" t="s">
        <v>23998</v>
      </c>
      <c r="B12116" s="109" t="s">
        <v>23999</v>
      </c>
      <c r="C12116" s="80" t="s">
        <v>335</v>
      </c>
      <c r="D12116" s="109" t="s">
        <v>336</v>
      </c>
      <c r="K12116" s="61" t="s">
        <v>410</v>
      </c>
      <c r="M12116" s="186"/>
      <c r="N12116" s="61" t="s">
        <v>410</v>
      </c>
      <c r="P12116" s="175" t="s">
        <v>335</v>
      </c>
    </row>
    <row r="12117" spans="1:16">
      <c r="A12117" s="109" t="s">
        <v>24000</v>
      </c>
      <c r="B12117" s="109" t="s">
        <v>24001</v>
      </c>
      <c r="C12117" s="80" t="s">
        <v>335</v>
      </c>
      <c r="D12117" s="109" t="s">
        <v>336</v>
      </c>
      <c r="K12117" s="61" t="s">
        <v>410</v>
      </c>
      <c r="M12117" s="186"/>
      <c r="N12117" s="61" t="s">
        <v>410</v>
      </c>
      <c r="P12117" s="175" t="s">
        <v>335</v>
      </c>
    </row>
    <row r="12118" spans="1:16">
      <c r="A12118" s="109" t="s">
        <v>24002</v>
      </c>
      <c r="B12118" s="109" t="s">
        <v>24003</v>
      </c>
      <c r="C12118" s="80" t="s">
        <v>335</v>
      </c>
      <c r="D12118" s="109" t="s">
        <v>336</v>
      </c>
      <c r="K12118" s="61" t="s">
        <v>410</v>
      </c>
      <c r="M12118" s="186"/>
      <c r="N12118" s="61" t="s">
        <v>410</v>
      </c>
      <c r="P12118" s="175" t="s">
        <v>335</v>
      </c>
    </row>
    <row r="12119" spans="1:16">
      <c r="A12119" s="109" t="s">
        <v>24004</v>
      </c>
      <c r="B12119" s="109" t="s">
        <v>24005</v>
      </c>
      <c r="C12119" s="80" t="s">
        <v>335</v>
      </c>
      <c r="D12119" s="109" t="s">
        <v>336</v>
      </c>
      <c r="K12119" s="61" t="s">
        <v>410</v>
      </c>
      <c r="M12119" s="186"/>
      <c r="N12119" s="61" t="s">
        <v>410</v>
      </c>
      <c r="P12119" s="175" t="s">
        <v>335</v>
      </c>
    </row>
    <row r="12120" spans="1:16">
      <c r="A12120" s="109" t="s">
        <v>24006</v>
      </c>
      <c r="B12120" s="109" t="s">
        <v>24007</v>
      </c>
      <c r="C12120" s="80" t="s">
        <v>335</v>
      </c>
      <c r="D12120" s="109" t="s">
        <v>336</v>
      </c>
      <c r="K12120" s="61" t="s">
        <v>410</v>
      </c>
      <c r="M12120" s="186"/>
      <c r="N12120" s="61" t="s">
        <v>410</v>
      </c>
      <c r="P12120" s="175" t="s">
        <v>335</v>
      </c>
    </row>
    <row r="12121" spans="1:16">
      <c r="A12121" s="109" t="s">
        <v>24008</v>
      </c>
      <c r="B12121" s="109" t="s">
        <v>24009</v>
      </c>
      <c r="C12121" s="80" t="s">
        <v>335</v>
      </c>
      <c r="D12121" s="109" t="s">
        <v>336</v>
      </c>
      <c r="K12121" s="61" t="s">
        <v>410</v>
      </c>
      <c r="M12121" s="186"/>
      <c r="N12121" s="61" t="s">
        <v>410</v>
      </c>
      <c r="P12121" s="175" t="s">
        <v>335</v>
      </c>
    </row>
    <row r="12122" spans="1:16">
      <c r="A12122" s="109" t="s">
        <v>24010</v>
      </c>
      <c r="B12122" s="109" t="s">
        <v>24011</v>
      </c>
      <c r="C12122" s="80" t="s">
        <v>335</v>
      </c>
      <c r="D12122" s="109" t="s">
        <v>336</v>
      </c>
      <c r="E12122" s="172">
        <v>165</v>
      </c>
      <c r="F12122" s="172">
        <v>165</v>
      </c>
      <c r="I12122" s="173">
        <v>98.23</v>
      </c>
      <c r="J12122" s="174">
        <v>263.23</v>
      </c>
      <c r="K12122" s="61">
        <v>0</v>
      </c>
      <c r="M12122" s="186"/>
      <c r="N12122" s="61" t="s">
        <v>51</v>
      </c>
      <c r="P12122" s="175" t="s">
        <v>335</v>
      </c>
    </row>
    <row r="12123" spans="1:16">
      <c r="A12123" s="109" t="s">
        <v>24012</v>
      </c>
      <c r="B12123" s="109" t="s">
        <v>24013</v>
      </c>
      <c r="C12123" s="80" t="s">
        <v>335</v>
      </c>
      <c r="D12123" s="109" t="s">
        <v>336</v>
      </c>
      <c r="K12123" s="61" t="s">
        <v>410</v>
      </c>
      <c r="M12123" s="186"/>
      <c r="N12123" s="61" t="s">
        <v>410</v>
      </c>
      <c r="P12123" s="175" t="s">
        <v>335</v>
      </c>
    </row>
    <row r="12124" spans="1:16">
      <c r="A12124" s="109" t="s">
        <v>24014</v>
      </c>
      <c r="B12124" s="109" t="s">
        <v>24015</v>
      </c>
      <c r="C12124" s="80" t="s">
        <v>335</v>
      </c>
      <c r="D12124" s="109" t="s">
        <v>336</v>
      </c>
      <c r="K12124" s="61" t="s">
        <v>410</v>
      </c>
      <c r="M12124" s="186"/>
      <c r="N12124" s="61" t="s">
        <v>410</v>
      </c>
      <c r="P12124" s="175" t="s">
        <v>335</v>
      </c>
    </row>
    <row r="12125" spans="1:16">
      <c r="A12125" s="109" t="s">
        <v>24016</v>
      </c>
      <c r="B12125" s="109" t="s">
        <v>24017</v>
      </c>
      <c r="C12125" s="80" t="s">
        <v>335</v>
      </c>
      <c r="D12125" s="109" t="s">
        <v>336</v>
      </c>
      <c r="E12125" s="172">
        <v>208</v>
      </c>
      <c r="F12125" s="172">
        <v>208</v>
      </c>
      <c r="I12125" s="173">
        <v>77.1</v>
      </c>
      <c r="J12125" s="174">
        <v>285.1</v>
      </c>
      <c r="K12125" s="61">
        <v>24</v>
      </c>
      <c r="M12125" s="186"/>
      <c r="N12125" s="61" t="s">
        <v>51</v>
      </c>
      <c r="P12125" s="175" t="s">
        <v>335</v>
      </c>
    </row>
    <row r="12126" spans="1:16">
      <c r="A12126" s="192" t="s">
        <v>24018</v>
      </c>
      <c r="B12126" s="109" t="s">
        <v>24019</v>
      </c>
      <c r="C12126" s="80" t="s">
        <v>335</v>
      </c>
      <c r="D12126" s="109" t="s">
        <v>336</v>
      </c>
      <c r="K12126" s="61" t="s">
        <v>410</v>
      </c>
      <c r="M12126" s="186"/>
      <c r="N12126" s="61" t="s">
        <v>410</v>
      </c>
      <c r="P12126" s="175" t="s">
        <v>335</v>
      </c>
    </row>
    <row r="12127" spans="1:16">
      <c r="A12127" s="109" t="s">
        <v>24020</v>
      </c>
      <c r="B12127" s="109" t="s">
        <v>24021</v>
      </c>
      <c r="C12127" s="80" t="s">
        <v>335</v>
      </c>
      <c r="D12127" s="109" t="s">
        <v>336</v>
      </c>
      <c r="K12127" s="61" t="s">
        <v>410</v>
      </c>
      <c r="M12127" s="186"/>
      <c r="N12127" s="61" t="s">
        <v>410</v>
      </c>
      <c r="P12127" s="175" t="s">
        <v>335</v>
      </c>
    </row>
    <row r="12128" spans="1:16">
      <c r="A12128" s="109" t="s">
        <v>24022</v>
      </c>
      <c r="B12128" s="109" t="s">
        <v>24023</v>
      </c>
      <c r="C12128" s="80" t="s">
        <v>335</v>
      </c>
      <c r="D12128" s="109" t="s">
        <v>336</v>
      </c>
      <c r="K12128" s="61" t="s">
        <v>410</v>
      </c>
      <c r="M12128" s="186"/>
      <c r="N12128" s="61" t="s">
        <v>410</v>
      </c>
      <c r="P12128" s="175" t="s">
        <v>335</v>
      </c>
    </row>
    <row r="12129" spans="1:16">
      <c r="A12129" s="109" t="s">
        <v>24024</v>
      </c>
      <c r="B12129" s="109" t="s">
        <v>24025</v>
      </c>
      <c r="C12129" s="80" t="s">
        <v>335</v>
      </c>
      <c r="D12129" s="109" t="s">
        <v>336</v>
      </c>
      <c r="E12129" s="172">
        <v>309</v>
      </c>
      <c r="F12129" s="172">
        <v>309</v>
      </c>
      <c r="I12129" s="173">
        <v>152.37</v>
      </c>
      <c r="J12129" s="174">
        <v>461.37</v>
      </c>
      <c r="K12129" s="61">
        <v>0</v>
      </c>
      <c r="M12129" s="186"/>
      <c r="N12129" s="61" t="s">
        <v>51</v>
      </c>
      <c r="P12129" s="175" t="s">
        <v>335</v>
      </c>
    </row>
    <row r="12130" spans="1:16">
      <c r="A12130" s="109" t="s">
        <v>24026</v>
      </c>
      <c r="B12130" s="109" t="s">
        <v>24027</v>
      </c>
      <c r="C12130" s="80" t="s">
        <v>335</v>
      </c>
      <c r="D12130" s="109" t="s">
        <v>336</v>
      </c>
      <c r="K12130" s="61" t="s">
        <v>410</v>
      </c>
      <c r="M12130" s="186"/>
      <c r="N12130" s="61" t="s">
        <v>410</v>
      </c>
      <c r="P12130" s="175" t="s">
        <v>335</v>
      </c>
    </row>
    <row r="12131" spans="1:16">
      <c r="A12131" s="109" t="s">
        <v>24028</v>
      </c>
      <c r="B12131" s="109" t="s">
        <v>24029</v>
      </c>
      <c r="C12131" s="80" t="s">
        <v>335</v>
      </c>
      <c r="D12131" s="109" t="s">
        <v>336</v>
      </c>
      <c r="E12131" s="172">
        <v>230</v>
      </c>
      <c r="F12131" s="172">
        <v>227</v>
      </c>
      <c r="G12131" s="109" t="s">
        <v>1061</v>
      </c>
      <c r="I12131" s="173">
        <v>84.85</v>
      </c>
      <c r="J12131" s="174">
        <v>311.85</v>
      </c>
      <c r="K12131" s="61">
        <v>0</v>
      </c>
      <c r="M12131" s="186"/>
      <c r="N12131" s="61" t="s">
        <v>51</v>
      </c>
      <c r="P12131" s="175" t="s">
        <v>335</v>
      </c>
    </row>
    <row r="12132" spans="1:16">
      <c r="A12132" s="109" t="s">
        <v>24030</v>
      </c>
      <c r="B12132" s="109" t="s">
        <v>24031</v>
      </c>
      <c r="C12132" s="80" t="s">
        <v>335</v>
      </c>
      <c r="D12132" s="109" t="s">
        <v>336</v>
      </c>
      <c r="E12132" s="172">
        <v>260</v>
      </c>
      <c r="F12132" s="172">
        <v>260</v>
      </c>
      <c r="I12132" s="173">
        <v>88.69</v>
      </c>
      <c r="J12132" s="174">
        <v>348.69</v>
      </c>
      <c r="K12132" s="61">
        <v>0</v>
      </c>
      <c r="M12132" s="186"/>
      <c r="N12132" s="61" t="s">
        <v>51</v>
      </c>
      <c r="P12132" s="175" t="s">
        <v>335</v>
      </c>
    </row>
    <row r="12133" spans="1:16">
      <c r="A12133" s="109" t="s">
        <v>24032</v>
      </c>
      <c r="B12133" s="109" t="s">
        <v>24033</v>
      </c>
      <c r="C12133" s="80" t="s">
        <v>335</v>
      </c>
      <c r="D12133" s="109" t="s">
        <v>336</v>
      </c>
      <c r="K12133" s="61" t="s">
        <v>410</v>
      </c>
      <c r="M12133" s="186"/>
      <c r="N12133" s="61" t="s">
        <v>410</v>
      </c>
      <c r="P12133" s="175" t="s">
        <v>335</v>
      </c>
    </row>
    <row r="12134" spans="1:16">
      <c r="A12134" s="109" t="s">
        <v>24034</v>
      </c>
      <c r="B12134" s="109" t="s">
        <v>24035</v>
      </c>
      <c r="C12134" s="80" t="s">
        <v>335</v>
      </c>
      <c r="D12134" s="109" t="s">
        <v>336</v>
      </c>
      <c r="K12134" s="61" t="s">
        <v>410</v>
      </c>
      <c r="M12134" s="186"/>
      <c r="N12134" s="61" t="s">
        <v>410</v>
      </c>
      <c r="P12134" s="175" t="s">
        <v>335</v>
      </c>
    </row>
    <row r="12135" spans="1:16">
      <c r="A12135" s="109" t="s">
        <v>24036</v>
      </c>
      <c r="B12135" s="109" t="s">
        <v>24037</v>
      </c>
      <c r="C12135" s="80" t="s">
        <v>335</v>
      </c>
      <c r="D12135" s="109" t="s">
        <v>336</v>
      </c>
      <c r="K12135" s="61" t="s">
        <v>410</v>
      </c>
      <c r="M12135" s="186"/>
      <c r="N12135" s="61" t="s">
        <v>410</v>
      </c>
      <c r="P12135" s="175" t="s">
        <v>335</v>
      </c>
    </row>
    <row r="12136" spans="1:16">
      <c r="A12136" s="109" t="s">
        <v>24038</v>
      </c>
      <c r="B12136" s="109" t="s">
        <v>24039</v>
      </c>
      <c r="C12136" s="80" t="s">
        <v>335</v>
      </c>
      <c r="D12136" s="109" t="s">
        <v>336</v>
      </c>
      <c r="K12136" s="61" t="s">
        <v>410</v>
      </c>
      <c r="M12136" s="186"/>
      <c r="N12136" s="61" t="s">
        <v>410</v>
      </c>
      <c r="P12136" s="175" t="s">
        <v>335</v>
      </c>
    </row>
    <row r="12137" spans="1:16">
      <c r="A12137" s="109" t="s">
        <v>24040</v>
      </c>
      <c r="B12137" s="109" t="s">
        <v>24041</v>
      </c>
      <c r="C12137" s="80" t="s">
        <v>335</v>
      </c>
      <c r="D12137" s="109" t="s">
        <v>336</v>
      </c>
      <c r="E12137" s="172">
        <v>199</v>
      </c>
      <c r="F12137" s="172">
        <v>199</v>
      </c>
      <c r="I12137" s="173">
        <v>95.07</v>
      </c>
      <c r="J12137" s="174">
        <v>294.07</v>
      </c>
      <c r="K12137" s="61">
        <v>0</v>
      </c>
      <c r="L12137" s="175" t="s">
        <v>76</v>
      </c>
      <c r="M12137" s="186" t="s">
        <v>1545</v>
      </c>
      <c r="N12137" s="61" t="s">
        <v>51</v>
      </c>
      <c r="P12137" s="175" t="s">
        <v>335</v>
      </c>
    </row>
    <row r="12138" spans="1:16">
      <c r="A12138" s="109" t="s">
        <v>24042</v>
      </c>
      <c r="B12138" s="109" t="s">
        <v>24043</v>
      </c>
      <c r="C12138" s="80" t="s">
        <v>335</v>
      </c>
      <c r="D12138" s="109" t="s">
        <v>336</v>
      </c>
      <c r="K12138" s="61" t="s">
        <v>410</v>
      </c>
      <c r="M12138" s="186"/>
      <c r="N12138" s="61" t="s">
        <v>410</v>
      </c>
      <c r="P12138" s="175" t="s">
        <v>335</v>
      </c>
    </row>
    <row r="12139" spans="1:16">
      <c r="A12139" s="109" t="s">
        <v>24044</v>
      </c>
      <c r="B12139" s="109" t="s">
        <v>24045</v>
      </c>
      <c r="C12139" s="80" t="s">
        <v>335</v>
      </c>
      <c r="D12139" s="109" t="s">
        <v>336</v>
      </c>
      <c r="K12139" s="61" t="s">
        <v>410</v>
      </c>
      <c r="M12139" s="186"/>
      <c r="N12139" s="61" t="s">
        <v>410</v>
      </c>
      <c r="P12139" s="175" t="s">
        <v>335</v>
      </c>
    </row>
    <row r="12140" spans="1:16">
      <c r="A12140" s="109" t="s">
        <v>24046</v>
      </c>
      <c r="B12140" s="109" t="s">
        <v>23975</v>
      </c>
      <c r="C12140" s="80" t="s">
        <v>335</v>
      </c>
      <c r="D12140" s="109" t="s">
        <v>336</v>
      </c>
      <c r="E12140" s="172">
        <v>201</v>
      </c>
      <c r="F12140" s="172">
        <v>201</v>
      </c>
      <c r="I12140" s="173">
        <v>78.82</v>
      </c>
      <c r="J12140" s="174">
        <v>279.82</v>
      </c>
      <c r="K12140" s="61">
        <v>67</v>
      </c>
      <c r="M12140" s="186"/>
      <c r="N12140" s="61" t="s">
        <v>51</v>
      </c>
      <c r="P12140" s="175" t="s">
        <v>335</v>
      </c>
    </row>
    <row r="12141" spans="1:16">
      <c r="A12141" s="109" t="s">
        <v>24047</v>
      </c>
      <c r="B12141" s="109" t="s">
        <v>24048</v>
      </c>
      <c r="C12141" s="80" t="s">
        <v>335</v>
      </c>
      <c r="D12141" s="109" t="s">
        <v>336</v>
      </c>
      <c r="K12141" s="61" t="s">
        <v>410</v>
      </c>
      <c r="M12141" s="186"/>
      <c r="N12141" s="61" t="s">
        <v>410</v>
      </c>
      <c r="P12141" s="175" t="s">
        <v>335</v>
      </c>
    </row>
    <row r="12142" spans="1:16">
      <c r="A12142" s="109" t="s">
        <v>24049</v>
      </c>
      <c r="B12142" s="109" t="s">
        <v>24050</v>
      </c>
      <c r="C12142" s="80" t="s">
        <v>335</v>
      </c>
      <c r="D12142" s="109" t="s">
        <v>336</v>
      </c>
      <c r="K12142" s="61" t="s">
        <v>410</v>
      </c>
      <c r="M12142" s="186"/>
      <c r="N12142" s="61" t="s">
        <v>410</v>
      </c>
      <c r="P12142" s="175" t="s">
        <v>335</v>
      </c>
    </row>
    <row r="12143" spans="1:16">
      <c r="A12143" s="109" t="s">
        <v>24051</v>
      </c>
      <c r="B12143" s="109" t="s">
        <v>24052</v>
      </c>
      <c r="C12143" s="80" t="s">
        <v>335</v>
      </c>
      <c r="D12143" s="109" t="s">
        <v>336</v>
      </c>
      <c r="K12143" s="61" t="s">
        <v>410</v>
      </c>
      <c r="M12143" s="186"/>
      <c r="N12143" s="61" t="s">
        <v>410</v>
      </c>
      <c r="P12143" s="175" t="s">
        <v>335</v>
      </c>
    </row>
    <row r="12144" spans="1:16">
      <c r="A12144" s="109" t="s">
        <v>24053</v>
      </c>
      <c r="B12144" s="109" t="s">
        <v>24054</v>
      </c>
      <c r="C12144" s="80" t="s">
        <v>335</v>
      </c>
      <c r="D12144" s="109" t="s">
        <v>336</v>
      </c>
      <c r="K12144" s="61" t="s">
        <v>410</v>
      </c>
      <c r="M12144" s="186"/>
      <c r="N12144" s="61" t="s">
        <v>410</v>
      </c>
      <c r="P12144" s="175" t="s">
        <v>335</v>
      </c>
    </row>
    <row r="12145" spans="1:16">
      <c r="A12145" s="109" t="s">
        <v>24055</v>
      </c>
      <c r="B12145" s="109" t="s">
        <v>24056</v>
      </c>
      <c r="C12145" s="80" t="s">
        <v>335</v>
      </c>
      <c r="D12145" s="109" t="s">
        <v>336</v>
      </c>
      <c r="K12145" s="61" t="s">
        <v>410</v>
      </c>
      <c r="M12145" s="186"/>
      <c r="N12145" s="61" t="s">
        <v>410</v>
      </c>
      <c r="P12145" s="175" t="s">
        <v>335</v>
      </c>
    </row>
    <row r="12146" spans="1:16">
      <c r="A12146" s="109" t="s">
        <v>24057</v>
      </c>
      <c r="B12146" s="109" t="s">
        <v>24058</v>
      </c>
      <c r="C12146" s="80" t="s">
        <v>335</v>
      </c>
      <c r="D12146" s="109" t="s">
        <v>336</v>
      </c>
      <c r="K12146" s="61" t="s">
        <v>410</v>
      </c>
      <c r="M12146" s="186"/>
      <c r="N12146" s="61" t="s">
        <v>410</v>
      </c>
      <c r="P12146" s="175" t="s">
        <v>335</v>
      </c>
    </row>
    <row r="12147" spans="1:16">
      <c r="A12147" s="109" t="s">
        <v>24059</v>
      </c>
      <c r="B12147" s="109" t="s">
        <v>24060</v>
      </c>
      <c r="C12147" s="80" t="s">
        <v>335</v>
      </c>
      <c r="D12147" s="109" t="s">
        <v>336</v>
      </c>
      <c r="K12147" s="61" t="s">
        <v>410</v>
      </c>
      <c r="N12147" s="61" t="s">
        <v>410</v>
      </c>
      <c r="P12147" s="175" t="s">
        <v>335</v>
      </c>
    </row>
    <row r="12148" spans="1:16">
      <c r="A12148" s="109" t="s">
        <v>24061</v>
      </c>
      <c r="B12148" s="109" t="s">
        <v>24062</v>
      </c>
      <c r="C12148" s="80" t="s">
        <v>335</v>
      </c>
      <c r="D12148" s="109" t="s">
        <v>336</v>
      </c>
      <c r="K12148" s="61" t="s">
        <v>410</v>
      </c>
      <c r="N12148" s="61" t="s">
        <v>410</v>
      </c>
      <c r="P12148" s="175" t="s">
        <v>335</v>
      </c>
    </row>
    <row r="12149" spans="1:16">
      <c r="A12149" s="109" t="s">
        <v>24063</v>
      </c>
      <c r="B12149" s="109" t="s">
        <v>24064</v>
      </c>
      <c r="C12149" s="80" t="s">
        <v>335</v>
      </c>
      <c r="D12149" s="109" t="s">
        <v>336</v>
      </c>
      <c r="K12149" s="61" t="s">
        <v>410</v>
      </c>
      <c r="N12149" s="61" t="s">
        <v>410</v>
      </c>
      <c r="P12149" s="175" t="s">
        <v>335</v>
      </c>
    </row>
    <row r="12150" spans="1:16">
      <c r="A12150" s="109" t="s">
        <v>24065</v>
      </c>
      <c r="B12150" s="109" t="s">
        <v>24066</v>
      </c>
      <c r="C12150" s="80" t="s">
        <v>335</v>
      </c>
      <c r="D12150" s="109" t="s">
        <v>336</v>
      </c>
      <c r="K12150" s="61" t="s">
        <v>410</v>
      </c>
      <c r="N12150" s="61" t="s">
        <v>410</v>
      </c>
      <c r="P12150" s="175" t="s">
        <v>335</v>
      </c>
    </row>
    <row r="12151" spans="1:16">
      <c r="A12151" s="109" t="s">
        <v>24067</v>
      </c>
      <c r="B12151" s="109" t="s">
        <v>24068</v>
      </c>
      <c r="C12151" s="80" t="s">
        <v>335</v>
      </c>
      <c r="D12151" s="109" t="s">
        <v>336</v>
      </c>
      <c r="E12151" s="172">
        <v>232</v>
      </c>
      <c r="F12151" s="172">
        <v>232</v>
      </c>
      <c r="I12151" s="173">
        <v>76.04</v>
      </c>
      <c r="J12151" s="174">
        <v>308.04</v>
      </c>
      <c r="K12151" s="61">
        <v>41</v>
      </c>
      <c r="N12151" s="61" t="s">
        <v>51</v>
      </c>
      <c r="P12151" s="175" t="s">
        <v>335</v>
      </c>
    </row>
    <row r="12152" spans="1:16">
      <c r="A12152" s="109" t="s">
        <v>24069</v>
      </c>
      <c r="B12152" s="109" t="s">
        <v>24070</v>
      </c>
      <c r="C12152" s="80" t="s">
        <v>335</v>
      </c>
      <c r="D12152" s="109" t="s">
        <v>336</v>
      </c>
      <c r="K12152" s="61" t="s">
        <v>410</v>
      </c>
      <c r="N12152" s="61" t="s">
        <v>410</v>
      </c>
      <c r="P12152" s="175" t="s">
        <v>335</v>
      </c>
    </row>
    <row r="12153" spans="1:16">
      <c r="A12153" s="109" t="s">
        <v>24071</v>
      </c>
      <c r="B12153" s="109" t="s">
        <v>24072</v>
      </c>
      <c r="C12153" s="80" t="s">
        <v>335</v>
      </c>
      <c r="D12153" s="109" t="s">
        <v>336</v>
      </c>
      <c r="K12153" s="61" t="s">
        <v>410</v>
      </c>
      <c r="N12153" s="61" t="s">
        <v>410</v>
      </c>
      <c r="P12153" s="175" t="s">
        <v>335</v>
      </c>
    </row>
    <row r="12154" spans="1:16">
      <c r="A12154" s="109" t="s">
        <v>24073</v>
      </c>
      <c r="B12154" s="109" t="s">
        <v>24074</v>
      </c>
      <c r="C12154" s="80" t="s">
        <v>335</v>
      </c>
      <c r="D12154" s="109" t="s">
        <v>336</v>
      </c>
      <c r="K12154" s="61" t="s">
        <v>410</v>
      </c>
      <c r="N12154" s="61" t="s">
        <v>410</v>
      </c>
      <c r="P12154" s="175" t="s">
        <v>335</v>
      </c>
    </row>
    <row r="12155" spans="1:16">
      <c r="A12155" s="109" t="s">
        <v>24075</v>
      </c>
      <c r="B12155" s="109" t="s">
        <v>24076</v>
      </c>
      <c r="C12155" s="80" t="s">
        <v>335</v>
      </c>
      <c r="D12155" s="109" t="s">
        <v>336</v>
      </c>
      <c r="E12155" s="172">
        <v>188</v>
      </c>
      <c r="F12155" s="172">
        <v>188</v>
      </c>
      <c r="I12155" s="173">
        <v>77.1</v>
      </c>
      <c r="J12155" s="174">
        <v>265.1</v>
      </c>
      <c r="K12155" s="61">
        <v>0</v>
      </c>
      <c r="N12155" s="61" t="s">
        <v>51</v>
      </c>
      <c r="P12155" s="175" t="s">
        <v>335</v>
      </c>
    </row>
    <row r="12156" spans="1:16">
      <c r="A12156" s="109" t="s">
        <v>24077</v>
      </c>
      <c r="B12156" s="109" t="s">
        <v>24078</v>
      </c>
      <c r="C12156" s="80" t="s">
        <v>335</v>
      </c>
      <c r="D12156" s="109" t="s">
        <v>336</v>
      </c>
      <c r="E12156" s="172">
        <v>213</v>
      </c>
      <c r="F12156" s="172">
        <v>213</v>
      </c>
      <c r="I12156" s="173">
        <v>76.14</v>
      </c>
      <c r="J12156" s="174">
        <v>289.14</v>
      </c>
      <c r="K12156" s="61">
        <v>64</v>
      </c>
      <c r="N12156" s="61" t="s">
        <v>51</v>
      </c>
      <c r="P12156" s="175" t="s">
        <v>335</v>
      </c>
    </row>
    <row r="12157" spans="1:16">
      <c r="A12157" s="109" t="s">
        <v>24079</v>
      </c>
      <c r="B12157" s="109" t="s">
        <v>24080</v>
      </c>
      <c r="C12157" s="80" t="s">
        <v>335</v>
      </c>
      <c r="D12157" s="109" t="s">
        <v>336</v>
      </c>
      <c r="E12157" s="172">
        <v>175</v>
      </c>
      <c r="F12157" s="172">
        <v>175</v>
      </c>
      <c r="I12157" s="173">
        <v>84.76</v>
      </c>
      <c r="J12157" s="174">
        <v>259.76</v>
      </c>
      <c r="K12157" s="61">
        <v>0</v>
      </c>
      <c r="N12157" s="61" t="s">
        <v>51</v>
      </c>
      <c r="P12157" s="175" t="s">
        <v>335</v>
      </c>
    </row>
    <row r="12158" spans="1:16">
      <c r="A12158" s="109" t="s">
        <v>24081</v>
      </c>
      <c r="B12158" s="109" t="s">
        <v>24082</v>
      </c>
      <c r="C12158" s="80" t="s">
        <v>335</v>
      </c>
      <c r="D12158" s="109" t="s">
        <v>336</v>
      </c>
      <c r="K12158" s="61" t="s">
        <v>410</v>
      </c>
      <c r="N12158" s="61" t="s">
        <v>410</v>
      </c>
      <c r="P12158" s="175" t="s">
        <v>335</v>
      </c>
    </row>
    <row r="12159" spans="1:16">
      <c r="A12159" s="109" t="s">
        <v>24083</v>
      </c>
      <c r="B12159" s="109" t="s">
        <v>24084</v>
      </c>
      <c r="C12159" s="80" t="s">
        <v>335</v>
      </c>
      <c r="D12159" s="109" t="s">
        <v>336</v>
      </c>
      <c r="K12159" s="61" t="s">
        <v>410</v>
      </c>
      <c r="N12159" s="61" t="s">
        <v>410</v>
      </c>
      <c r="P12159" s="175" t="s">
        <v>335</v>
      </c>
    </row>
    <row r="12160" spans="1:16">
      <c r="A12160" s="109" t="s">
        <v>24085</v>
      </c>
      <c r="B12160" s="109" t="s">
        <v>24086</v>
      </c>
      <c r="C12160" s="80" t="s">
        <v>335</v>
      </c>
      <c r="D12160" s="109" t="s">
        <v>336</v>
      </c>
      <c r="K12160" s="61" t="s">
        <v>410</v>
      </c>
      <c r="N12160" s="61" t="s">
        <v>410</v>
      </c>
      <c r="P12160" s="175" t="s">
        <v>335</v>
      </c>
    </row>
    <row r="12161" spans="1:16">
      <c r="A12161" s="109" t="s">
        <v>24087</v>
      </c>
      <c r="B12161" s="109" t="s">
        <v>24088</v>
      </c>
      <c r="C12161" s="80" t="s">
        <v>335</v>
      </c>
      <c r="D12161" s="109" t="s">
        <v>336</v>
      </c>
      <c r="K12161" s="61" t="s">
        <v>410</v>
      </c>
      <c r="N12161" s="61" t="s">
        <v>410</v>
      </c>
      <c r="P12161" s="175" t="s">
        <v>335</v>
      </c>
    </row>
    <row r="12162" spans="1:16">
      <c r="A12162" s="109" t="s">
        <v>24089</v>
      </c>
      <c r="B12162" s="109" t="s">
        <v>24090</v>
      </c>
      <c r="C12162" s="80" t="s">
        <v>335</v>
      </c>
      <c r="D12162" s="109" t="s">
        <v>336</v>
      </c>
      <c r="K12162" s="61" t="s">
        <v>410</v>
      </c>
      <c r="N12162" s="61" t="s">
        <v>410</v>
      </c>
      <c r="P12162" s="175" t="s">
        <v>335</v>
      </c>
    </row>
    <row r="12163" spans="1:16">
      <c r="A12163" s="109" t="s">
        <v>24091</v>
      </c>
      <c r="B12163" s="109" t="s">
        <v>24092</v>
      </c>
      <c r="C12163" s="80" t="s">
        <v>335</v>
      </c>
      <c r="D12163" s="109" t="s">
        <v>336</v>
      </c>
      <c r="K12163" s="61" t="s">
        <v>410</v>
      </c>
      <c r="N12163" s="61" t="s">
        <v>410</v>
      </c>
      <c r="P12163" s="175" t="s">
        <v>335</v>
      </c>
    </row>
    <row r="12164" spans="1:16">
      <c r="A12164" s="109" t="s">
        <v>24093</v>
      </c>
      <c r="B12164" s="109" t="s">
        <v>24094</v>
      </c>
      <c r="C12164" s="80" t="s">
        <v>335</v>
      </c>
      <c r="D12164" s="109" t="s">
        <v>336</v>
      </c>
      <c r="K12164" s="61" t="s">
        <v>410</v>
      </c>
      <c r="N12164" s="61" t="s">
        <v>410</v>
      </c>
      <c r="P12164" s="175" t="s">
        <v>335</v>
      </c>
    </row>
    <row r="12165" spans="1:16">
      <c r="A12165" s="109" t="s">
        <v>24095</v>
      </c>
      <c r="B12165" s="109" t="s">
        <v>24096</v>
      </c>
      <c r="C12165" s="80" t="s">
        <v>335</v>
      </c>
      <c r="D12165" s="109" t="s">
        <v>336</v>
      </c>
      <c r="E12165" s="172">
        <v>122</v>
      </c>
      <c r="F12165" s="172">
        <v>122</v>
      </c>
      <c r="I12165" s="173">
        <v>45.51</v>
      </c>
      <c r="J12165" s="174">
        <v>167.51</v>
      </c>
      <c r="K12165" s="61">
        <v>10</v>
      </c>
      <c r="N12165" s="61" t="s">
        <v>51</v>
      </c>
      <c r="P12165" s="175" t="s">
        <v>335</v>
      </c>
    </row>
    <row r="12166" spans="1:16">
      <c r="A12166" s="109" t="s">
        <v>24097</v>
      </c>
      <c r="B12166" s="109" t="s">
        <v>24098</v>
      </c>
      <c r="C12166" s="80" t="s">
        <v>335</v>
      </c>
      <c r="D12166" s="109" t="s">
        <v>336</v>
      </c>
      <c r="E12166" s="172">
        <v>170</v>
      </c>
      <c r="F12166" s="172">
        <v>170</v>
      </c>
      <c r="I12166" s="173">
        <v>89.24</v>
      </c>
      <c r="J12166" s="174">
        <v>259.24</v>
      </c>
      <c r="K12166" s="61">
        <v>38</v>
      </c>
      <c r="L12166" s="175" t="s">
        <v>130</v>
      </c>
      <c r="M12166" s="61" t="s">
        <v>1545</v>
      </c>
      <c r="N12166" s="61" t="s">
        <v>51</v>
      </c>
      <c r="P12166" s="175" t="s">
        <v>335</v>
      </c>
    </row>
    <row r="12167" spans="1:16">
      <c r="A12167" s="109" t="s">
        <v>24099</v>
      </c>
      <c r="B12167" s="109" t="s">
        <v>24100</v>
      </c>
      <c r="C12167" s="80" t="s">
        <v>335</v>
      </c>
      <c r="D12167" s="109" t="s">
        <v>336</v>
      </c>
      <c r="E12167" s="172">
        <v>178</v>
      </c>
      <c r="F12167" s="172">
        <v>178</v>
      </c>
      <c r="I12167" s="173">
        <v>89.24</v>
      </c>
      <c r="J12167" s="174">
        <v>267.24</v>
      </c>
      <c r="K12167" s="61">
        <v>127</v>
      </c>
      <c r="L12167" s="175" t="s">
        <v>130</v>
      </c>
      <c r="M12167" s="61" t="s">
        <v>1545</v>
      </c>
      <c r="N12167" s="61" t="s">
        <v>51</v>
      </c>
      <c r="P12167" s="175" t="s">
        <v>335</v>
      </c>
    </row>
    <row r="12168" spans="1:16">
      <c r="A12168" s="109" t="s">
        <v>24101</v>
      </c>
      <c r="B12168" s="109" t="s">
        <v>24102</v>
      </c>
      <c r="C12168" s="80" t="s">
        <v>335</v>
      </c>
      <c r="D12168" s="109" t="s">
        <v>336</v>
      </c>
      <c r="K12168" s="61" t="s">
        <v>410</v>
      </c>
      <c r="N12168" s="61" t="s">
        <v>410</v>
      </c>
      <c r="P12168" s="175" t="s">
        <v>335</v>
      </c>
    </row>
    <row r="12169" spans="1:16">
      <c r="A12169" s="109" t="s">
        <v>24103</v>
      </c>
      <c r="B12169" s="109" t="s">
        <v>24104</v>
      </c>
      <c r="C12169" s="80" t="s">
        <v>335</v>
      </c>
      <c r="D12169" s="109" t="s">
        <v>336</v>
      </c>
      <c r="E12169" s="172">
        <v>88</v>
      </c>
      <c r="F12169" s="172">
        <v>88</v>
      </c>
      <c r="I12169" s="173">
        <v>38.3</v>
      </c>
      <c r="J12169" s="174">
        <v>126.3</v>
      </c>
      <c r="K12169" s="61">
        <v>93</v>
      </c>
      <c r="N12169" s="61" t="s">
        <v>51</v>
      </c>
      <c r="P12169" s="175" t="s">
        <v>335</v>
      </c>
    </row>
    <row r="12170" spans="1:16">
      <c r="A12170" s="109" t="s">
        <v>24105</v>
      </c>
      <c r="B12170" s="109" t="s">
        <v>24106</v>
      </c>
      <c r="C12170" s="80" t="s">
        <v>335</v>
      </c>
      <c r="D12170" s="109" t="s">
        <v>336</v>
      </c>
      <c r="K12170" s="61" t="s">
        <v>410</v>
      </c>
      <c r="N12170" s="61" t="s">
        <v>410</v>
      </c>
      <c r="P12170" s="175" t="s">
        <v>335</v>
      </c>
    </row>
    <row r="12171" spans="1:16">
      <c r="A12171" s="109" t="s">
        <v>24107</v>
      </c>
      <c r="B12171" s="109" t="s">
        <v>24108</v>
      </c>
      <c r="C12171" s="80" t="s">
        <v>335</v>
      </c>
      <c r="D12171" s="109" t="s">
        <v>336</v>
      </c>
      <c r="E12171" s="172">
        <v>289</v>
      </c>
      <c r="F12171" s="172">
        <v>289</v>
      </c>
      <c r="I12171" s="173">
        <v>196.88</v>
      </c>
      <c r="J12171" s="174">
        <v>485.88</v>
      </c>
      <c r="K12171" s="61">
        <v>0</v>
      </c>
      <c r="N12171" s="61" t="s">
        <v>51</v>
      </c>
      <c r="P12171" s="175" t="s">
        <v>335</v>
      </c>
    </row>
    <row r="12172" spans="1:16">
      <c r="A12172" s="109" t="s">
        <v>24109</v>
      </c>
      <c r="B12172" s="109" t="s">
        <v>23973</v>
      </c>
      <c r="C12172" s="80" t="s">
        <v>335</v>
      </c>
      <c r="D12172" s="109" t="s">
        <v>336</v>
      </c>
      <c r="E12172" s="172">
        <v>193</v>
      </c>
      <c r="F12172" s="172">
        <v>193</v>
      </c>
      <c r="I12172" s="173">
        <v>78.82</v>
      </c>
      <c r="J12172" s="174">
        <v>271.82</v>
      </c>
      <c r="K12172" s="61">
        <v>41</v>
      </c>
      <c r="N12172" s="61" t="s">
        <v>51</v>
      </c>
      <c r="P12172" s="175" t="s">
        <v>335</v>
      </c>
    </row>
    <row r="12173" spans="1:16">
      <c r="A12173" s="109" t="s">
        <v>24110</v>
      </c>
      <c r="B12173" s="109" t="s">
        <v>24111</v>
      </c>
      <c r="C12173" s="80" t="s">
        <v>335</v>
      </c>
      <c r="D12173" s="109" t="s">
        <v>336</v>
      </c>
      <c r="E12173" s="172">
        <v>186</v>
      </c>
      <c r="F12173" s="172">
        <v>186</v>
      </c>
      <c r="I12173" s="173">
        <v>90.29</v>
      </c>
      <c r="J12173" s="174">
        <v>276.29</v>
      </c>
      <c r="K12173" s="61">
        <v>0</v>
      </c>
      <c r="N12173" s="61" t="s">
        <v>51</v>
      </c>
      <c r="P12173" s="175" t="s">
        <v>335</v>
      </c>
    </row>
    <row r="12174" spans="1:16">
      <c r="A12174" s="109" t="s">
        <v>24112</v>
      </c>
      <c r="B12174" s="109" t="s">
        <v>24113</v>
      </c>
      <c r="C12174" s="80" t="s">
        <v>335</v>
      </c>
      <c r="D12174" s="109" t="s">
        <v>336</v>
      </c>
      <c r="K12174" s="61" t="s">
        <v>410</v>
      </c>
      <c r="N12174" s="61" t="s">
        <v>410</v>
      </c>
      <c r="P12174" s="175" t="s">
        <v>335</v>
      </c>
    </row>
    <row r="12175" spans="1:16">
      <c r="A12175" s="109" t="s">
        <v>24114</v>
      </c>
      <c r="B12175" s="109" t="s">
        <v>24115</v>
      </c>
      <c r="C12175" s="80" t="s">
        <v>335</v>
      </c>
      <c r="D12175" s="109" t="s">
        <v>336</v>
      </c>
      <c r="E12175" s="172">
        <v>193</v>
      </c>
      <c r="F12175" s="172">
        <v>193</v>
      </c>
      <c r="I12175" s="173">
        <v>80.4</v>
      </c>
      <c r="J12175" s="174">
        <v>273.4</v>
      </c>
      <c r="K12175" s="61">
        <v>57</v>
      </c>
      <c r="N12175" s="61" t="s">
        <v>51</v>
      </c>
      <c r="P12175" s="175" t="s">
        <v>335</v>
      </c>
    </row>
    <row r="12176" spans="1:16">
      <c r="A12176" s="109" t="s">
        <v>24116</v>
      </c>
      <c r="B12176" s="109" t="s">
        <v>24117</v>
      </c>
      <c r="C12176" s="80" t="s">
        <v>335</v>
      </c>
      <c r="D12176" s="109" t="s">
        <v>336</v>
      </c>
      <c r="E12176" s="172">
        <v>258</v>
      </c>
      <c r="F12176" s="172">
        <v>258</v>
      </c>
      <c r="I12176" s="173">
        <v>82.39</v>
      </c>
      <c r="J12176" s="174">
        <v>340.39</v>
      </c>
      <c r="K12176" s="61">
        <v>105</v>
      </c>
      <c r="N12176" s="61" t="s">
        <v>51</v>
      </c>
      <c r="P12176" s="175" t="s">
        <v>335</v>
      </c>
    </row>
    <row r="12177" spans="1:16">
      <c r="A12177" s="109" t="s">
        <v>24118</v>
      </c>
      <c r="B12177" s="109" t="s">
        <v>24119</v>
      </c>
      <c r="C12177" s="80" t="s">
        <v>335</v>
      </c>
      <c r="D12177" s="109" t="s">
        <v>336</v>
      </c>
      <c r="E12177" s="172">
        <v>190</v>
      </c>
      <c r="F12177" s="172">
        <v>190</v>
      </c>
      <c r="I12177" s="173">
        <v>91.26</v>
      </c>
      <c r="J12177" s="174">
        <v>281.26</v>
      </c>
      <c r="K12177" s="61">
        <v>3</v>
      </c>
      <c r="N12177" s="61" t="s">
        <v>51</v>
      </c>
      <c r="P12177" s="175" t="s">
        <v>335</v>
      </c>
    </row>
    <row r="12178" spans="1:16">
      <c r="A12178" s="109" t="s">
        <v>24120</v>
      </c>
      <c r="B12178" s="109" t="s">
        <v>24121</v>
      </c>
      <c r="C12178" s="80" t="s">
        <v>335</v>
      </c>
      <c r="D12178" s="109" t="s">
        <v>336</v>
      </c>
      <c r="E12178" s="172">
        <v>196</v>
      </c>
      <c r="F12178" s="172">
        <v>196</v>
      </c>
      <c r="I12178" s="173">
        <v>78.91</v>
      </c>
      <c r="J12178" s="174">
        <v>274.91</v>
      </c>
      <c r="K12178" s="61">
        <v>0</v>
      </c>
      <c r="N12178" s="61" t="s">
        <v>51</v>
      </c>
      <c r="P12178" s="175" t="s">
        <v>335</v>
      </c>
    </row>
    <row r="12179" spans="1:16">
      <c r="A12179" s="109" t="s">
        <v>24122</v>
      </c>
      <c r="B12179" s="109" t="s">
        <v>24123</v>
      </c>
      <c r="C12179" s="80" t="s">
        <v>335</v>
      </c>
      <c r="D12179" s="109" t="s">
        <v>336</v>
      </c>
      <c r="E12179" s="172">
        <v>196</v>
      </c>
      <c r="F12179" s="172">
        <v>196</v>
      </c>
      <c r="I12179" s="173">
        <v>78.91</v>
      </c>
      <c r="J12179" s="174">
        <v>274.91</v>
      </c>
      <c r="K12179" s="61">
        <v>0</v>
      </c>
      <c r="N12179" s="61" t="s">
        <v>51</v>
      </c>
      <c r="P12179" s="175" t="s">
        <v>335</v>
      </c>
    </row>
    <row r="12180" spans="1:16">
      <c r="A12180" s="109" t="s">
        <v>24124</v>
      </c>
      <c r="B12180" s="109" t="s">
        <v>24125</v>
      </c>
      <c r="C12180" s="80" t="s">
        <v>335</v>
      </c>
      <c r="D12180" s="109" t="s">
        <v>336</v>
      </c>
      <c r="E12180" s="172">
        <v>142</v>
      </c>
      <c r="F12180" s="172">
        <v>142</v>
      </c>
      <c r="I12180" s="173">
        <v>45.51</v>
      </c>
      <c r="J12180" s="174">
        <v>187.51</v>
      </c>
      <c r="K12180" s="61">
        <v>54</v>
      </c>
      <c r="N12180" s="61" t="s">
        <v>51</v>
      </c>
      <c r="P12180" s="175" t="s">
        <v>335</v>
      </c>
    </row>
    <row r="12181" spans="1:16">
      <c r="A12181" s="109" t="s">
        <v>24126</v>
      </c>
      <c r="B12181" s="109" t="s">
        <v>24127</v>
      </c>
      <c r="C12181" s="80" t="s">
        <v>335</v>
      </c>
      <c r="D12181" s="109" t="s">
        <v>336</v>
      </c>
      <c r="K12181" s="61" t="s">
        <v>410</v>
      </c>
      <c r="N12181" s="61" t="s">
        <v>410</v>
      </c>
      <c r="P12181" s="175" t="s">
        <v>335</v>
      </c>
    </row>
    <row r="12182" spans="1:16">
      <c r="A12182" s="109" t="s">
        <v>24128</v>
      </c>
      <c r="B12182" s="109" t="s">
        <v>24129</v>
      </c>
      <c r="C12182" s="80" t="s">
        <v>335</v>
      </c>
      <c r="D12182" s="109" t="s">
        <v>336</v>
      </c>
      <c r="E12182" s="172">
        <v>171</v>
      </c>
      <c r="F12182" s="172">
        <v>171</v>
      </c>
      <c r="I12182" s="173">
        <v>79.75</v>
      </c>
      <c r="J12182" s="174">
        <v>250.75</v>
      </c>
      <c r="K12182" s="61">
        <v>0</v>
      </c>
      <c r="N12182" s="61" t="s">
        <v>51</v>
      </c>
      <c r="P12182" s="175" t="s">
        <v>335</v>
      </c>
    </row>
    <row r="12183" spans="1:16">
      <c r="A12183" s="109" t="s">
        <v>24130</v>
      </c>
      <c r="B12183" s="109" t="s">
        <v>24131</v>
      </c>
      <c r="C12183" s="80" t="s">
        <v>335</v>
      </c>
      <c r="D12183" s="109" t="s">
        <v>336</v>
      </c>
      <c r="K12183" s="61" t="s">
        <v>410</v>
      </c>
      <c r="N12183" s="61" t="s">
        <v>410</v>
      </c>
      <c r="P12183" s="175" t="s">
        <v>335</v>
      </c>
    </row>
    <row r="12184" spans="1:16">
      <c r="A12184" s="109" t="s">
        <v>24132</v>
      </c>
      <c r="B12184" s="109" t="s">
        <v>24133</v>
      </c>
      <c r="C12184" s="80" t="s">
        <v>335</v>
      </c>
      <c r="D12184" s="109" t="s">
        <v>336</v>
      </c>
      <c r="K12184" s="61" t="s">
        <v>410</v>
      </c>
      <c r="N12184" s="61" t="s">
        <v>410</v>
      </c>
      <c r="P12184" s="175" t="s">
        <v>335</v>
      </c>
    </row>
    <row r="12185" spans="1:16">
      <c r="A12185" s="109" t="s">
        <v>24134</v>
      </c>
      <c r="B12185" s="109" t="s">
        <v>24135</v>
      </c>
      <c r="C12185" s="80" t="s">
        <v>335</v>
      </c>
      <c r="D12185" s="109" t="s">
        <v>336</v>
      </c>
      <c r="K12185" s="61" t="s">
        <v>410</v>
      </c>
      <c r="N12185" s="61" t="s">
        <v>410</v>
      </c>
      <c r="P12185" s="175" t="s">
        <v>335</v>
      </c>
    </row>
    <row r="12186" spans="1:16">
      <c r="A12186" s="109" t="s">
        <v>24136</v>
      </c>
      <c r="B12186" s="109" t="s">
        <v>24137</v>
      </c>
      <c r="C12186" s="80" t="s">
        <v>335</v>
      </c>
      <c r="D12186" s="109" t="s">
        <v>336</v>
      </c>
      <c r="K12186" s="61" t="s">
        <v>410</v>
      </c>
      <c r="N12186" s="61" t="s">
        <v>410</v>
      </c>
      <c r="P12186" s="175" t="s">
        <v>335</v>
      </c>
    </row>
    <row r="12187" spans="1:16">
      <c r="A12187" s="109" t="s">
        <v>24138</v>
      </c>
      <c r="B12187" s="109" t="s">
        <v>24139</v>
      </c>
      <c r="C12187" s="80" t="s">
        <v>335</v>
      </c>
      <c r="D12187" s="109" t="s">
        <v>336</v>
      </c>
      <c r="E12187" s="172">
        <v>170</v>
      </c>
      <c r="F12187" s="172">
        <v>170</v>
      </c>
      <c r="I12187" s="173">
        <v>55.81</v>
      </c>
      <c r="J12187" s="174">
        <v>225.81</v>
      </c>
      <c r="K12187" s="61">
        <v>48</v>
      </c>
      <c r="N12187" s="61" t="s">
        <v>51</v>
      </c>
      <c r="P12187" s="175" t="s">
        <v>335</v>
      </c>
    </row>
    <row r="12188" spans="1:16">
      <c r="A12188" s="109" t="s">
        <v>24140</v>
      </c>
      <c r="B12188" s="109" t="s">
        <v>24141</v>
      </c>
      <c r="C12188" s="80" t="s">
        <v>335</v>
      </c>
      <c r="D12188" s="109" t="s">
        <v>336</v>
      </c>
      <c r="K12188" s="61" t="s">
        <v>410</v>
      </c>
      <c r="N12188" s="61" t="s">
        <v>410</v>
      </c>
      <c r="P12188" s="175" t="s">
        <v>335</v>
      </c>
    </row>
    <row r="12189" spans="1:16">
      <c r="A12189" s="109" t="s">
        <v>24142</v>
      </c>
      <c r="B12189" s="109" t="s">
        <v>24143</v>
      </c>
      <c r="C12189" s="80" t="s">
        <v>335</v>
      </c>
      <c r="D12189" s="109" t="s">
        <v>336</v>
      </c>
      <c r="K12189" s="61" t="s">
        <v>410</v>
      </c>
      <c r="N12189" s="61" t="s">
        <v>410</v>
      </c>
      <c r="P12189" s="175" t="s">
        <v>335</v>
      </c>
    </row>
    <row r="12190" spans="1:16">
      <c r="A12190" s="109" t="s">
        <v>24144</v>
      </c>
      <c r="B12190" s="109" t="s">
        <v>24145</v>
      </c>
      <c r="C12190" s="80" t="s">
        <v>335</v>
      </c>
      <c r="D12190" s="109" t="s">
        <v>336</v>
      </c>
      <c r="E12190" s="172">
        <v>205</v>
      </c>
      <c r="F12190" s="172">
        <v>205</v>
      </c>
      <c r="I12190" s="173">
        <v>55.81</v>
      </c>
      <c r="J12190" s="174">
        <v>260.81</v>
      </c>
      <c r="K12190" s="61">
        <v>46</v>
      </c>
      <c r="N12190" s="61" t="s">
        <v>51</v>
      </c>
      <c r="P12190" s="175" t="s">
        <v>335</v>
      </c>
    </row>
    <row r="12191" spans="1:16">
      <c r="A12191" s="109" t="s">
        <v>24146</v>
      </c>
      <c r="B12191" s="109" t="s">
        <v>24147</v>
      </c>
      <c r="C12191" s="80" t="s">
        <v>335</v>
      </c>
      <c r="D12191" s="109" t="s">
        <v>336</v>
      </c>
      <c r="K12191" s="61" t="s">
        <v>410</v>
      </c>
      <c r="N12191" s="61" t="s">
        <v>410</v>
      </c>
      <c r="P12191" s="175" t="s">
        <v>335</v>
      </c>
    </row>
    <row r="12192" spans="1:16">
      <c r="A12192" s="109" t="s">
        <v>24148</v>
      </c>
      <c r="B12192" s="109" t="s">
        <v>24149</v>
      </c>
      <c r="C12192" s="80" t="s">
        <v>335</v>
      </c>
      <c r="D12192" s="109" t="s">
        <v>336</v>
      </c>
      <c r="K12192" s="61" t="s">
        <v>410</v>
      </c>
      <c r="N12192" s="61" t="s">
        <v>410</v>
      </c>
      <c r="P12192" s="175" t="s">
        <v>335</v>
      </c>
    </row>
    <row r="12193" spans="1:16">
      <c r="A12193" s="109" t="s">
        <v>24150</v>
      </c>
      <c r="B12193" s="109" t="s">
        <v>24151</v>
      </c>
      <c r="C12193" s="80" t="s">
        <v>335</v>
      </c>
      <c r="D12193" s="109" t="s">
        <v>336</v>
      </c>
      <c r="K12193" s="61" t="s">
        <v>410</v>
      </c>
      <c r="N12193" s="61" t="s">
        <v>410</v>
      </c>
      <c r="P12193" s="175" t="s">
        <v>335</v>
      </c>
    </row>
    <row r="12194" spans="1:16">
      <c r="A12194" s="109" t="s">
        <v>24152</v>
      </c>
      <c r="B12194" s="109" t="s">
        <v>24153</v>
      </c>
      <c r="C12194" s="80" t="s">
        <v>97</v>
      </c>
      <c r="D12194" s="109" t="s">
        <v>98</v>
      </c>
      <c r="K12194" s="61" t="s">
        <v>410</v>
      </c>
      <c r="N12194" s="61" t="s">
        <v>410</v>
      </c>
      <c r="P12194" s="175" t="s">
        <v>97</v>
      </c>
    </row>
    <row r="12195" spans="1:16">
      <c r="A12195" s="109" t="s">
        <v>24154</v>
      </c>
      <c r="B12195" s="109" t="s">
        <v>24155</v>
      </c>
      <c r="C12195" s="80" t="s">
        <v>97</v>
      </c>
      <c r="D12195" s="109" t="s">
        <v>98</v>
      </c>
      <c r="K12195" s="61" t="s">
        <v>410</v>
      </c>
      <c r="N12195" s="61" t="s">
        <v>410</v>
      </c>
      <c r="P12195" s="175" t="s">
        <v>97</v>
      </c>
    </row>
    <row r="12196" spans="1:16">
      <c r="A12196" s="109" t="s">
        <v>24156</v>
      </c>
      <c r="B12196" s="109" t="s">
        <v>20775</v>
      </c>
      <c r="C12196" s="80" t="s">
        <v>97</v>
      </c>
      <c r="D12196" s="109" t="s">
        <v>98</v>
      </c>
      <c r="K12196" s="61" t="s">
        <v>410</v>
      </c>
      <c r="N12196" s="61" t="s">
        <v>410</v>
      </c>
      <c r="P12196" s="175" t="s">
        <v>97</v>
      </c>
    </row>
    <row r="12197" spans="1:16">
      <c r="A12197" s="109" t="s">
        <v>24157</v>
      </c>
      <c r="B12197" s="109" t="s">
        <v>24158</v>
      </c>
      <c r="C12197" s="80" t="s">
        <v>97</v>
      </c>
      <c r="D12197" s="109" t="s">
        <v>98</v>
      </c>
      <c r="K12197" s="61" t="s">
        <v>410</v>
      </c>
      <c r="N12197" s="61" t="s">
        <v>410</v>
      </c>
      <c r="P12197" s="175" t="s">
        <v>97</v>
      </c>
    </row>
    <row r="12198" spans="1:16">
      <c r="A12198" s="109" t="s">
        <v>24159</v>
      </c>
      <c r="B12198" s="109" t="s">
        <v>24160</v>
      </c>
      <c r="C12198" s="80" t="s">
        <v>97</v>
      </c>
      <c r="D12198" s="109" t="s">
        <v>98</v>
      </c>
      <c r="K12198" s="61" t="s">
        <v>410</v>
      </c>
      <c r="N12198" s="61" t="s">
        <v>410</v>
      </c>
      <c r="P12198" s="175" t="s">
        <v>97</v>
      </c>
    </row>
    <row r="12199" spans="1:16">
      <c r="A12199" s="109" t="s">
        <v>24161</v>
      </c>
      <c r="B12199" s="109" t="s">
        <v>24162</v>
      </c>
      <c r="C12199" s="80" t="s">
        <v>97</v>
      </c>
      <c r="D12199" s="109" t="s">
        <v>98</v>
      </c>
      <c r="K12199" s="61" t="s">
        <v>410</v>
      </c>
      <c r="N12199" s="61" t="s">
        <v>410</v>
      </c>
      <c r="P12199" s="175" t="s">
        <v>97</v>
      </c>
    </row>
    <row r="12200" spans="1:16">
      <c r="A12200" s="109" t="s">
        <v>24163</v>
      </c>
      <c r="B12200" s="109" t="s">
        <v>24164</v>
      </c>
      <c r="C12200" s="80" t="s">
        <v>97</v>
      </c>
      <c r="D12200" s="109" t="s">
        <v>98</v>
      </c>
      <c r="K12200" s="61" t="s">
        <v>410</v>
      </c>
      <c r="N12200" s="61" t="s">
        <v>410</v>
      </c>
      <c r="P12200" s="175" t="s">
        <v>97</v>
      </c>
    </row>
    <row r="12201" spans="1:16">
      <c r="A12201" s="109" t="s">
        <v>24165</v>
      </c>
      <c r="B12201" s="109" t="s">
        <v>24166</v>
      </c>
      <c r="C12201" s="80" t="s">
        <v>97</v>
      </c>
      <c r="D12201" s="109" t="s">
        <v>98</v>
      </c>
      <c r="K12201" s="61" t="s">
        <v>410</v>
      </c>
      <c r="N12201" s="61" t="s">
        <v>410</v>
      </c>
      <c r="P12201" s="175" t="s">
        <v>97</v>
      </c>
    </row>
    <row r="12202" spans="1:16">
      <c r="A12202" s="109" t="s">
        <v>24167</v>
      </c>
      <c r="B12202" s="109" t="s">
        <v>24168</v>
      </c>
      <c r="C12202" s="80" t="s">
        <v>97</v>
      </c>
      <c r="D12202" s="109" t="s">
        <v>98</v>
      </c>
      <c r="K12202" s="61" t="s">
        <v>410</v>
      </c>
      <c r="N12202" s="61" t="s">
        <v>410</v>
      </c>
      <c r="P12202" s="175" t="s">
        <v>97</v>
      </c>
    </row>
    <row r="12203" spans="1:16">
      <c r="A12203" s="109" t="s">
        <v>24169</v>
      </c>
      <c r="B12203" s="109" t="s">
        <v>18186</v>
      </c>
      <c r="C12203" s="80" t="s">
        <v>73</v>
      </c>
      <c r="D12203" s="109" t="s">
        <v>74</v>
      </c>
      <c r="E12203" s="172">
        <v>215</v>
      </c>
      <c r="F12203" s="172">
        <v>215</v>
      </c>
      <c r="I12203" s="173">
        <v>86.09</v>
      </c>
      <c r="J12203" s="174">
        <v>301.09</v>
      </c>
      <c r="K12203" s="61">
        <v>42</v>
      </c>
      <c r="L12203" s="175" t="s">
        <v>57</v>
      </c>
      <c r="M12203" s="61" t="s">
        <v>1545</v>
      </c>
      <c r="N12203" s="61" t="s">
        <v>51</v>
      </c>
      <c r="P12203" s="175" t="s">
        <v>73</v>
      </c>
    </row>
    <row r="12204" spans="1:16">
      <c r="A12204" s="109" t="s">
        <v>24170</v>
      </c>
      <c r="B12204" s="109" t="s">
        <v>18068</v>
      </c>
      <c r="C12204" s="80" t="s">
        <v>73</v>
      </c>
      <c r="D12204" s="109" t="s">
        <v>74</v>
      </c>
      <c r="E12204" s="172">
        <v>215</v>
      </c>
      <c r="F12204" s="172">
        <v>215</v>
      </c>
      <c r="I12204" s="173">
        <v>86.09</v>
      </c>
      <c r="J12204" s="174">
        <v>301.09</v>
      </c>
      <c r="K12204" s="61">
        <v>19</v>
      </c>
      <c r="L12204" s="175" t="s">
        <v>57</v>
      </c>
      <c r="M12204" s="61" t="s">
        <v>1545</v>
      </c>
      <c r="N12204" s="61" t="s">
        <v>51</v>
      </c>
      <c r="P12204" s="175" t="s">
        <v>73</v>
      </c>
    </row>
    <row r="12205" spans="1:16">
      <c r="A12205" s="109" t="s">
        <v>24171</v>
      </c>
      <c r="B12205" s="109" t="s">
        <v>24172</v>
      </c>
      <c r="C12205" s="80" t="s">
        <v>73</v>
      </c>
      <c r="D12205" s="109" t="s">
        <v>74</v>
      </c>
      <c r="K12205" s="61" t="s">
        <v>410</v>
      </c>
      <c r="N12205" s="61" t="s">
        <v>410</v>
      </c>
      <c r="P12205" s="175" t="s">
        <v>73</v>
      </c>
    </row>
    <row r="12206" spans="1:16">
      <c r="A12206" s="109" t="s">
        <v>24173</v>
      </c>
      <c r="B12206" s="109" t="s">
        <v>24174</v>
      </c>
      <c r="C12206" s="80" t="s">
        <v>73</v>
      </c>
      <c r="D12206" s="109" t="s">
        <v>74</v>
      </c>
      <c r="K12206" s="61" t="s">
        <v>410</v>
      </c>
      <c r="N12206" s="61" t="s">
        <v>410</v>
      </c>
      <c r="P12206" s="175" t="s">
        <v>73</v>
      </c>
    </row>
    <row r="12207" spans="1:16">
      <c r="A12207" s="109" t="s">
        <v>24175</v>
      </c>
      <c r="B12207" s="109" t="s">
        <v>24176</v>
      </c>
      <c r="C12207" s="80" t="s">
        <v>73</v>
      </c>
      <c r="D12207" s="109" t="s">
        <v>74</v>
      </c>
      <c r="K12207" s="61" t="s">
        <v>410</v>
      </c>
      <c r="N12207" s="61" t="s">
        <v>410</v>
      </c>
      <c r="P12207" s="175" t="s">
        <v>73</v>
      </c>
    </row>
    <row r="12208" spans="1:16">
      <c r="A12208" s="109" t="s">
        <v>24177</v>
      </c>
      <c r="B12208" s="109" t="s">
        <v>24178</v>
      </c>
      <c r="C12208" s="80" t="s">
        <v>73</v>
      </c>
      <c r="D12208" s="109" t="s">
        <v>74</v>
      </c>
      <c r="K12208" s="61" t="s">
        <v>410</v>
      </c>
      <c r="N12208" s="61" t="s">
        <v>410</v>
      </c>
      <c r="P12208" s="175" t="s">
        <v>73</v>
      </c>
    </row>
    <row r="12209" spans="1:16">
      <c r="A12209" s="109" t="s">
        <v>24179</v>
      </c>
      <c r="B12209" s="109" t="s">
        <v>24180</v>
      </c>
      <c r="C12209" s="80" t="s">
        <v>73</v>
      </c>
      <c r="D12209" s="109" t="s">
        <v>74</v>
      </c>
      <c r="K12209" s="61" t="s">
        <v>410</v>
      </c>
      <c r="N12209" s="61" t="s">
        <v>410</v>
      </c>
      <c r="P12209" s="175" t="s">
        <v>73</v>
      </c>
    </row>
    <row r="12210" spans="1:16">
      <c r="A12210" s="109" t="s">
        <v>24181</v>
      </c>
      <c r="B12210" s="109" t="s">
        <v>24182</v>
      </c>
      <c r="C12210" s="80" t="s">
        <v>73</v>
      </c>
      <c r="D12210" s="109" t="s">
        <v>74</v>
      </c>
      <c r="K12210" s="61" t="s">
        <v>410</v>
      </c>
      <c r="N12210" s="61" t="s">
        <v>410</v>
      </c>
      <c r="P12210" s="175" t="s">
        <v>73</v>
      </c>
    </row>
    <row r="12211" spans="1:16">
      <c r="A12211" s="109" t="s">
        <v>24183</v>
      </c>
      <c r="B12211" s="109" t="s">
        <v>24184</v>
      </c>
      <c r="C12211" s="80" t="s">
        <v>73</v>
      </c>
      <c r="D12211" s="109" t="s">
        <v>74</v>
      </c>
      <c r="K12211" s="61" t="s">
        <v>410</v>
      </c>
      <c r="N12211" s="61" t="s">
        <v>410</v>
      </c>
      <c r="P12211" s="175" t="s">
        <v>73</v>
      </c>
    </row>
    <row r="12212" spans="1:16">
      <c r="A12212" s="109" t="s">
        <v>24185</v>
      </c>
      <c r="B12212" s="109" t="s">
        <v>18218</v>
      </c>
      <c r="C12212" s="80" t="s">
        <v>73</v>
      </c>
      <c r="D12212" s="109" t="s">
        <v>74</v>
      </c>
      <c r="K12212" s="61" t="s">
        <v>410</v>
      </c>
      <c r="N12212" s="61" t="s">
        <v>410</v>
      </c>
      <c r="P12212" s="175" t="s">
        <v>73</v>
      </c>
    </row>
    <row r="12213" spans="1:16">
      <c r="A12213" s="109" t="s">
        <v>24186</v>
      </c>
      <c r="B12213" s="109" t="s">
        <v>8822</v>
      </c>
      <c r="C12213" s="80" t="s">
        <v>73</v>
      </c>
      <c r="D12213" s="109" t="s">
        <v>74</v>
      </c>
      <c r="K12213" s="61" t="s">
        <v>410</v>
      </c>
      <c r="N12213" s="61" t="s">
        <v>410</v>
      </c>
      <c r="P12213" s="175" t="s">
        <v>73</v>
      </c>
    </row>
    <row r="12214" spans="1:16">
      <c r="A12214" s="109" t="s">
        <v>24187</v>
      </c>
      <c r="B12214" s="109" t="s">
        <v>24188</v>
      </c>
      <c r="C12214" s="80" t="s">
        <v>73</v>
      </c>
      <c r="D12214" s="109" t="s">
        <v>74</v>
      </c>
      <c r="E12214" s="172">
        <v>205</v>
      </c>
      <c r="F12214" s="172">
        <v>205</v>
      </c>
      <c r="I12214" s="173">
        <v>97.01</v>
      </c>
      <c r="J12214" s="174">
        <v>302.01</v>
      </c>
      <c r="K12214" s="61">
        <v>1</v>
      </c>
      <c r="N12214" s="61" t="s">
        <v>51</v>
      </c>
      <c r="P12214" s="175" t="s">
        <v>73</v>
      </c>
    </row>
    <row r="12215" spans="1:16">
      <c r="A12215" s="109" t="s">
        <v>24189</v>
      </c>
      <c r="B12215" s="109" t="s">
        <v>24190</v>
      </c>
      <c r="C12215" s="80" t="s">
        <v>73</v>
      </c>
      <c r="D12215" s="109" t="s">
        <v>74</v>
      </c>
      <c r="E12215" s="172">
        <v>284</v>
      </c>
      <c r="F12215" s="172">
        <v>284</v>
      </c>
      <c r="I12215" s="173">
        <v>89.63</v>
      </c>
      <c r="J12215" s="174">
        <v>373.63</v>
      </c>
      <c r="K12215" s="61">
        <v>0</v>
      </c>
      <c r="N12215" s="61" t="s">
        <v>51</v>
      </c>
      <c r="P12215" s="175" t="s">
        <v>73</v>
      </c>
    </row>
    <row r="12216" spans="1:16">
      <c r="A12216" s="109" t="s">
        <v>24191</v>
      </c>
      <c r="B12216" s="109" t="s">
        <v>24192</v>
      </c>
      <c r="C12216" s="80" t="s">
        <v>73</v>
      </c>
      <c r="D12216" s="109" t="s">
        <v>74</v>
      </c>
      <c r="E12216" s="172">
        <v>284</v>
      </c>
      <c r="F12216" s="172">
        <v>284</v>
      </c>
      <c r="I12216" s="173">
        <v>89.63</v>
      </c>
      <c r="J12216" s="174">
        <v>373.63</v>
      </c>
      <c r="K12216" s="61">
        <v>0</v>
      </c>
      <c r="N12216" s="61" t="s">
        <v>51</v>
      </c>
      <c r="P12216" s="175" t="s">
        <v>73</v>
      </c>
    </row>
    <row r="12217" spans="1:16">
      <c r="A12217" s="109" t="s">
        <v>24193</v>
      </c>
      <c r="B12217" s="109" t="s">
        <v>24194</v>
      </c>
      <c r="C12217" s="80" t="s">
        <v>73</v>
      </c>
      <c r="D12217" s="109" t="s">
        <v>74</v>
      </c>
      <c r="E12217" s="172">
        <v>284</v>
      </c>
      <c r="F12217" s="172">
        <v>284</v>
      </c>
      <c r="I12217" s="173">
        <v>89.63</v>
      </c>
      <c r="J12217" s="174">
        <v>373.63</v>
      </c>
      <c r="K12217" s="61">
        <v>0</v>
      </c>
      <c r="N12217" s="61" t="s">
        <v>51</v>
      </c>
      <c r="P12217" s="175" t="s">
        <v>73</v>
      </c>
    </row>
    <row r="12218" spans="1:16">
      <c r="A12218" s="109" t="s">
        <v>24195</v>
      </c>
      <c r="B12218" s="109" t="s">
        <v>24196</v>
      </c>
      <c r="C12218" s="80" t="s">
        <v>73</v>
      </c>
      <c r="D12218" s="109" t="s">
        <v>74</v>
      </c>
      <c r="E12218" s="172">
        <v>254</v>
      </c>
      <c r="F12218" s="172">
        <v>254</v>
      </c>
      <c r="I12218" s="173">
        <v>80.92</v>
      </c>
      <c r="J12218" s="174">
        <v>334.92</v>
      </c>
      <c r="K12218" s="61">
        <v>0</v>
      </c>
      <c r="N12218" s="61" t="s">
        <v>51</v>
      </c>
      <c r="P12218" s="175" t="s">
        <v>73</v>
      </c>
    </row>
    <row r="12219" spans="1:16">
      <c r="A12219" s="109" t="s">
        <v>24197</v>
      </c>
      <c r="B12219" s="109" t="s">
        <v>24198</v>
      </c>
      <c r="C12219" s="80" t="s">
        <v>73</v>
      </c>
      <c r="D12219" s="109" t="s">
        <v>74</v>
      </c>
      <c r="K12219" s="61" t="s">
        <v>410</v>
      </c>
      <c r="N12219" s="61" t="s">
        <v>410</v>
      </c>
      <c r="P12219" s="175" t="s">
        <v>73</v>
      </c>
    </row>
    <row r="12220" spans="1:16">
      <c r="A12220" s="109" t="s">
        <v>24199</v>
      </c>
      <c r="B12220" s="109" t="s">
        <v>24200</v>
      </c>
      <c r="C12220" s="80" t="s">
        <v>73</v>
      </c>
      <c r="D12220" s="109" t="s">
        <v>74</v>
      </c>
      <c r="K12220" s="61" t="s">
        <v>410</v>
      </c>
      <c r="N12220" s="61" t="s">
        <v>410</v>
      </c>
      <c r="P12220" s="175" t="s">
        <v>73</v>
      </c>
    </row>
    <row r="12221" spans="1:16">
      <c r="A12221" s="109" t="s">
        <v>24201</v>
      </c>
      <c r="B12221" s="109" t="s">
        <v>24202</v>
      </c>
      <c r="C12221" s="80" t="s">
        <v>73</v>
      </c>
      <c r="D12221" s="109" t="s">
        <v>74</v>
      </c>
      <c r="K12221" s="61" t="s">
        <v>410</v>
      </c>
      <c r="N12221" s="61" t="s">
        <v>410</v>
      </c>
      <c r="P12221" s="175" t="s">
        <v>73</v>
      </c>
    </row>
    <row r="12222" spans="1:16">
      <c r="A12222" s="109" t="s">
        <v>24203</v>
      </c>
      <c r="B12222" s="109" t="s">
        <v>24204</v>
      </c>
      <c r="C12222" s="80" t="s">
        <v>73</v>
      </c>
      <c r="D12222" s="109" t="s">
        <v>74</v>
      </c>
      <c r="K12222" s="61" t="s">
        <v>410</v>
      </c>
      <c r="N12222" s="61" t="s">
        <v>410</v>
      </c>
      <c r="P12222" s="175" t="s">
        <v>73</v>
      </c>
    </row>
    <row r="12223" spans="1:16">
      <c r="A12223" s="109" t="s">
        <v>24205</v>
      </c>
      <c r="B12223" s="109" t="s">
        <v>24206</v>
      </c>
      <c r="C12223" s="80" t="s">
        <v>73</v>
      </c>
      <c r="D12223" s="109" t="s">
        <v>74</v>
      </c>
      <c r="E12223" s="172">
        <v>365</v>
      </c>
      <c r="F12223" s="172">
        <v>365</v>
      </c>
      <c r="I12223" s="173">
        <v>102.37</v>
      </c>
      <c r="J12223" s="174">
        <v>467.37</v>
      </c>
      <c r="K12223" s="61">
        <v>72</v>
      </c>
      <c r="N12223" s="61" t="s">
        <v>51</v>
      </c>
      <c r="P12223" s="175" t="s">
        <v>73</v>
      </c>
    </row>
    <row r="12224" spans="1:16">
      <c r="A12224" s="109" t="s">
        <v>24207</v>
      </c>
      <c r="B12224" s="109" t="s">
        <v>24208</v>
      </c>
      <c r="C12224" s="80" t="s">
        <v>73</v>
      </c>
      <c r="D12224" s="109" t="s">
        <v>74</v>
      </c>
      <c r="E12224" s="172">
        <v>365</v>
      </c>
      <c r="F12224" s="172">
        <v>365</v>
      </c>
      <c r="I12224" s="173">
        <v>102.37</v>
      </c>
      <c r="J12224" s="174">
        <v>467.37</v>
      </c>
      <c r="K12224" s="61">
        <v>74</v>
      </c>
      <c r="N12224" s="61" t="s">
        <v>51</v>
      </c>
      <c r="P12224" s="175" t="s">
        <v>73</v>
      </c>
    </row>
    <row r="12225" spans="1:16">
      <c r="A12225" s="109" t="s">
        <v>24209</v>
      </c>
      <c r="B12225" s="109" t="s">
        <v>24210</v>
      </c>
      <c r="C12225" s="80" t="s">
        <v>73</v>
      </c>
      <c r="D12225" s="109" t="s">
        <v>74</v>
      </c>
      <c r="E12225" s="172">
        <v>365</v>
      </c>
      <c r="F12225" s="172">
        <v>365</v>
      </c>
      <c r="I12225" s="173">
        <v>102.37</v>
      </c>
      <c r="J12225" s="174">
        <v>467.37</v>
      </c>
      <c r="K12225" s="61">
        <v>101</v>
      </c>
      <c r="N12225" s="61" t="s">
        <v>51</v>
      </c>
      <c r="P12225" s="175" t="s">
        <v>73</v>
      </c>
    </row>
    <row r="12226" spans="1:16">
      <c r="A12226" s="109" t="s">
        <v>24211</v>
      </c>
      <c r="B12226" s="109" t="s">
        <v>24212</v>
      </c>
      <c r="C12226" s="80" t="s">
        <v>73</v>
      </c>
      <c r="D12226" s="109" t="s">
        <v>74</v>
      </c>
      <c r="E12226" s="172">
        <v>340</v>
      </c>
      <c r="F12226" s="172">
        <v>300</v>
      </c>
      <c r="G12226" s="109" t="s">
        <v>263</v>
      </c>
      <c r="I12226" s="173">
        <v>91.35</v>
      </c>
      <c r="J12226" s="174">
        <v>391.35</v>
      </c>
      <c r="K12226" s="61">
        <v>40</v>
      </c>
      <c r="N12226" s="61" t="s">
        <v>51</v>
      </c>
      <c r="P12226" s="175" t="s">
        <v>73</v>
      </c>
    </row>
    <row r="12227" spans="1:16">
      <c r="A12227" s="109" t="s">
        <v>24213</v>
      </c>
      <c r="B12227" s="109" t="s">
        <v>24214</v>
      </c>
      <c r="C12227" s="80" t="s">
        <v>73</v>
      </c>
      <c r="D12227" s="109" t="s">
        <v>74</v>
      </c>
      <c r="K12227" s="61" t="s">
        <v>410</v>
      </c>
      <c r="N12227" s="61" t="s">
        <v>410</v>
      </c>
      <c r="P12227" s="175" t="s">
        <v>73</v>
      </c>
    </row>
    <row r="12228" spans="1:16">
      <c r="A12228" s="109" t="s">
        <v>24215</v>
      </c>
      <c r="B12228" s="109" t="s">
        <v>24216</v>
      </c>
      <c r="C12228" s="80" t="s">
        <v>73</v>
      </c>
      <c r="D12228" s="109" t="s">
        <v>74</v>
      </c>
      <c r="K12228" s="61" t="s">
        <v>410</v>
      </c>
      <c r="N12228" s="61" t="s">
        <v>410</v>
      </c>
      <c r="P12228" s="175" t="s">
        <v>73</v>
      </c>
    </row>
    <row r="12229" spans="1:16">
      <c r="A12229" s="109" t="s">
        <v>24217</v>
      </c>
      <c r="B12229" s="109" t="s">
        <v>24218</v>
      </c>
      <c r="C12229" s="80" t="s">
        <v>73</v>
      </c>
      <c r="D12229" s="109" t="s">
        <v>74</v>
      </c>
      <c r="K12229" s="61" t="s">
        <v>410</v>
      </c>
      <c r="N12229" s="61" t="s">
        <v>410</v>
      </c>
      <c r="P12229" s="175" t="s">
        <v>73</v>
      </c>
    </row>
    <row r="12230" spans="1:16">
      <c r="A12230" s="109" t="s">
        <v>24219</v>
      </c>
      <c r="B12230" s="109" t="s">
        <v>24220</v>
      </c>
      <c r="C12230" s="80" t="s">
        <v>73</v>
      </c>
      <c r="D12230" s="109" t="s">
        <v>74</v>
      </c>
      <c r="K12230" s="61" t="s">
        <v>410</v>
      </c>
      <c r="N12230" s="61" t="s">
        <v>410</v>
      </c>
      <c r="P12230" s="175" t="s">
        <v>73</v>
      </c>
    </row>
    <row r="12231" spans="1:16">
      <c r="A12231" s="109" t="s">
        <v>24221</v>
      </c>
      <c r="B12231" s="109" t="s">
        <v>24222</v>
      </c>
      <c r="C12231" s="80" t="s">
        <v>73</v>
      </c>
      <c r="D12231" s="109" t="s">
        <v>74</v>
      </c>
      <c r="K12231" s="61" t="s">
        <v>410</v>
      </c>
      <c r="N12231" s="61" t="s">
        <v>410</v>
      </c>
      <c r="P12231" s="175" t="s">
        <v>73</v>
      </c>
    </row>
    <row r="12232" spans="1:16">
      <c r="A12232" s="109" t="s">
        <v>24223</v>
      </c>
      <c r="B12232" s="109" t="s">
        <v>24224</v>
      </c>
      <c r="C12232" s="80" t="s">
        <v>73</v>
      </c>
      <c r="D12232" s="109" t="s">
        <v>74</v>
      </c>
      <c r="E12232" s="172">
        <v>445</v>
      </c>
      <c r="F12232" s="172">
        <v>400</v>
      </c>
      <c r="G12232" s="109" t="s">
        <v>75</v>
      </c>
      <c r="I12232" s="173">
        <v>140.67</v>
      </c>
      <c r="J12232" s="174">
        <v>540.67</v>
      </c>
      <c r="K12232" s="61">
        <v>31</v>
      </c>
      <c r="N12232" s="61" t="s">
        <v>51</v>
      </c>
      <c r="P12232" s="175" t="s">
        <v>73</v>
      </c>
    </row>
    <row r="12233" spans="1:16">
      <c r="A12233" s="109" t="s">
        <v>24225</v>
      </c>
      <c r="B12233" s="109" t="s">
        <v>24226</v>
      </c>
      <c r="C12233" s="80" t="s">
        <v>73</v>
      </c>
      <c r="D12233" s="109" t="s">
        <v>74</v>
      </c>
      <c r="E12233" s="172">
        <v>420</v>
      </c>
      <c r="F12233" s="172">
        <v>400</v>
      </c>
      <c r="G12233" s="109" t="s">
        <v>616</v>
      </c>
      <c r="I12233" s="173">
        <v>140.67</v>
      </c>
      <c r="J12233" s="174">
        <v>540.67</v>
      </c>
      <c r="K12233" s="61">
        <v>0</v>
      </c>
      <c r="N12233" s="61" t="s">
        <v>51</v>
      </c>
      <c r="P12233" s="175" t="s">
        <v>73</v>
      </c>
    </row>
    <row r="12234" spans="1:16">
      <c r="A12234" s="109" t="s">
        <v>24227</v>
      </c>
      <c r="B12234" s="109" t="s">
        <v>3085</v>
      </c>
      <c r="C12234" s="80" t="s">
        <v>73</v>
      </c>
      <c r="D12234" s="109" t="s">
        <v>74</v>
      </c>
      <c r="K12234" s="61" t="s">
        <v>410</v>
      </c>
      <c r="N12234" s="61" t="s">
        <v>410</v>
      </c>
      <c r="P12234" s="175" t="s">
        <v>73</v>
      </c>
    </row>
    <row r="12235" spans="1:16">
      <c r="A12235" s="109" t="s">
        <v>24228</v>
      </c>
      <c r="B12235" s="109" t="s">
        <v>3482</v>
      </c>
      <c r="C12235" s="80" t="s">
        <v>73</v>
      </c>
      <c r="D12235" s="109" t="s">
        <v>74</v>
      </c>
      <c r="K12235" s="61" t="s">
        <v>410</v>
      </c>
      <c r="N12235" s="61" t="s">
        <v>410</v>
      </c>
      <c r="P12235" s="175" t="s">
        <v>73</v>
      </c>
    </row>
    <row r="12236" spans="1:16">
      <c r="A12236" s="109" t="s">
        <v>24229</v>
      </c>
      <c r="B12236" s="109" t="s">
        <v>24230</v>
      </c>
      <c r="C12236" s="80" t="s">
        <v>73</v>
      </c>
      <c r="D12236" s="109" t="s">
        <v>74</v>
      </c>
      <c r="K12236" s="61" t="s">
        <v>410</v>
      </c>
      <c r="N12236" s="61" t="s">
        <v>410</v>
      </c>
      <c r="P12236" s="175" t="s">
        <v>73</v>
      </c>
    </row>
    <row r="12237" spans="1:16">
      <c r="A12237" s="109" t="s">
        <v>24231</v>
      </c>
      <c r="B12237" s="109" t="s">
        <v>24232</v>
      </c>
      <c r="C12237" s="80" t="s">
        <v>73</v>
      </c>
      <c r="D12237" s="109" t="s">
        <v>74</v>
      </c>
      <c r="K12237" s="61" t="s">
        <v>410</v>
      </c>
      <c r="N12237" s="61" t="s">
        <v>410</v>
      </c>
      <c r="P12237" s="175" t="s">
        <v>73</v>
      </c>
    </row>
    <row r="12238" spans="1:16">
      <c r="A12238" s="109" t="s">
        <v>24233</v>
      </c>
      <c r="B12238" s="109" t="s">
        <v>24234</v>
      </c>
      <c r="C12238" s="80" t="s">
        <v>73</v>
      </c>
      <c r="D12238" s="109" t="s">
        <v>74</v>
      </c>
      <c r="K12238" s="61" t="s">
        <v>410</v>
      </c>
      <c r="N12238" s="61" t="s">
        <v>410</v>
      </c>
      <c r="P12238" s="175" t="s">
        <v>73</v>
      </c>
    </row>
    <row r="12239" spans="1:16">
      <c r="A12239" s="109" t="s">
        <v>24235</v>
      </c>
      <c r="B12239" s="109" t="s">
        <v>24236</v>
      </c>
      <c r="C12239" s="80" t="s">
        <v>73</v>
      </c>
      <c r="D12239" s="109" t="s">
        <v>74</v>
      </c>
      <c r="K12239" s="61" t="s">
        <v>410</v>
      </c>
      <c r="N12239" s="61" t="s">
        <v>410</v>
      </c>
      <c r="P12239" s="175" t="s">
        <v>73</v>
      </c>
    </row>
    <row r="12240" spans="1:16">
      <c r="A12240" s="109" t="s">
        <v>24237</v>
      </c>
      <c r="B12240" s="109" t="s">
        <v>24238</v>
      </c>
      <c r="C12240" s="80" t="s">
        <v>73</v>
      </c>
      <c r="D12240" s="109" t="s">
        <v>74</v>
      </c>
      <c r="K12240" s="61" t="s">
        <v>410</v>
      </c>
      <c r="N12240" s="61" t="s">
        <v>410</v>
      </c>
      <c r="P12240" s="175" t="s">
        <v>73</v>
      </c>
    </row>
    <row r="12241" spans="1:16">
      <c r="A12241" s="109" t="s">
        <v>24239</v>
      </c>
      <c r="B12241" s="109" t="s">
        <v>24240</v>
      </c>
      <c r="C12241" s="80" t="s">
        <v>73</v>
      </c>
      <c r="D12241" s="109" t="s">
        <v>74</v>
      </c>
      <c r="K12241" s="61" t="s">
        <v>410</v>
      </c>
      <c r="N12241" s="61" t="s">
        <v>410</v>
      </c>
      <c r="P12241" s="175" t="s">
        <v>73</v>
      </c>
    </row>
    <row r="12242" spans="1:16">
      <c r="A12242" s="109" t="s">
        <v>24241</v>
      </c>
      <c r="B12242" s="109" t="s">
        <v>24242</v>
      </c>
      <c r="C12242" s="80" t="s">
        <v>73</v>
      </c>
      <c r="D12242" s="109" t="s">
        <v>74</v>
      </c>
      <c r="K12242" s="61" t="s">
        <v>410</v>
      </c>
      <c r="N12242" s="61" t="s">
        <v>410</v>
      </c>
      <c r="P12242" s="175" t="s">
        <v>73</v>
      </c>
    </row>
    <row r="12243" spans="1:16">
      <c r="A12243" s="109" t="s">
        <v>24243</v>
      </c>
      <c r="B12243" s="109" t="s">
        <v>24244</v>
      </c>
      <c r="C12243" s="80" t="s">
        <v>73</v>
      </c>
      <c r="D12243" s="109" t="s">
        <v>74</v>
      </c>
      <c r="K12243" s="61" t="s">
        <v>410</v>
      </c>
      <c r="N12243" s="61" t="s">
        <v>410</v>
      </c>
      <c r="P12243" s="175" t="s">
        <v>73</v>
      </c>
    </row>
    <row r="12244" spans="1:16">
      <c r="A12244" s="109" t="s">
        <v>24245</v>
      </c>
      <c r="B12244" s="109" t="s">
        <v>24246</v>
      </c>
      <c r="C12244" s="80" t="s">
        <v>73</v>
      </c>
      <c r="D12244" s="109" t="s">
        <v>74</v>
      </c>
      <c r="K12244" s="61" t="s">
        <v>410</v>
      </c>
      <c r="N12244" s="61" t="s">
        <v>410</v>
      </c>
      <c r="P12244" s="175" t="s">
        <v>73</v>
      </c>
    </row>
    <row r="12245" spans="1:16">
      <c r="A12245" s="109" t="s">
        <v>24247</v>
      </c>
      <c r="B12245" s="109" t="s">
        <v>24248</v>
      </c>
      <c r="C12245" s="80" t="s">
        <v>73</v>
      </c>
      <c r="D12245" s="109" t="s">
        <v>74</v>
      </c>
      <c r="K12245" s="61" t="s">
        <v>410</v>
      </c>
      <c r="N12245" s="61" t="s">
        <v>410</v>
      </c>
      <c r="P12245" s="175" t="s">
        <v>73</v>
      </c>
    </row>
    <row r="12246" spans="1:16">
      <c r="A12246" s="109" t="s">
        <v>24249</v>
      </c>
      <c r="B12246" s="109" t="s">
        <v>24250</v>
      </c>
      <c r="C12246" s="80" t="s">
        <v>73</v>
      </c>
      <c r="D12246" s="109" t="s">
        <v>74</v>
      </c>
      <c r="K12246" s="61" t="s">
        <v>410</v>
      </c>
      <c r="N12246" s="61" t="s">
        <v>410</v>
      </c>
      <c r="P12246" s="175" t="s">
        <v>73</v>
      </c>
    </row>
    <row r="12247" spans="1:16">
      <c r="A12247" s="109" t="s">
        <v>24251</v>
      </c>
      <c r="B12247" s="109" t="s">
        <v>24252</v>
      </c>
      <c r="C12247" s="80" t="s">
        <v>73</v>
      </c>
      <c r="D12247" s="109" t="s">
        <v>74</v>
      </c>
      <c r="K12247" s="61" t="s">
        <v>410</v>
      </c>
      <c r="N12247" s="61" t="s">
        <v>410</v>
      </c>
      <c r="P12247" s="175" t="s">
        <v>73</v>
      </c>
    </row>
    <row r="12248" spans="1:16">
      <c r="A12248" s="109" t="s">
        <v>24253</v>
      </c>
      <c r="B12248" s="109" t="s">
        <v>24254</v>
      </c>
      <c r="C12248" s="80" t="s">
        <v>73</v>
      </c>
      <c r="D12248" s="109" t="s">
        <v>74</v>
      </c>
      <c r="K12248" s="61" t="s">
        <v>410</v>
      </c>
      <c r="N12248" s="61" t="s">
        <v>410</v>
      </c>
      <c r="P12248" s="175" t="s">
        <v>73</v>
      </c>
    </row>
    <row r="12249" spans="1:16">
      <c r="A12249" s="109" t="s">
        <v>24255</v>
      </c>
      <c r="B12249" s="109" t="s">
        <v>24256</v>
      </c>
      <c r="C12249" s="80" t="s">
        <v>73</v>
      </c>
      <c r="D12249" s="109" t="s">
        <v>74</v>
      </c>
      <c r="K12249" s="61" t="s">
        <v>410</v>
      </c>
      <c r="N12249" s="61" t="s">
        <v>410</v>
      </c>
      <c r="P12249" s="175" t="s">
        <v>73</v>
      </c>
    </row>
    <row r="12250" spans="1:16">
      <c r="A12250" s="109" t="s">
        <v>24257</v>
      </c>
      <c r="B12250" s="109" t="s">
        <v>24258</v>
      </c>
      <c r="C12250" s="80" t="s">
        <v>73</v>
      </c>
      <c r="D12250" s="109" t="s">
        <v>74</v>
      </c>
      <c r="E12250" s="172">
        <v>435</v>
      </c>
      <c r="F12250" s="172">
        <v>435</v>
      </c>
      <c r="I12250" s="173">
        <v>153.73</v>
      </c>
      <c r="J12250" s="174">
        <v>588.73</v>
      </c>
      <c r="K12250" s="61">
        <v>0</v>
      </c>
      <c r="N12250" s="61" t="s">
        <v>51</v>
      </c>
      <c r="P12250" s="175" t="s">
        <v>73</v>
      </c>
    </row>
    <row r="12251" spans="1:16">
      <c r="A12251" s="109" t="s">
        <v>24259</v>
      </c>
      <c r="B12251" s="109" t="s">
        <v>24260</v>
      </c>
      <c r="C12251" s="80" t="s">
        <v>73</v>
      </c>
      <c r="D12251" s="109" t="s">
        <v>74</v>
      </c>
      <c r="E12251" s="172">
        <v>254</v>
      </c>
      <c r="F12251" s="172">
        <v>254</v>
      </c>
      <c r="I12251" s="173">
        <v>80.92</v>
      </c>
      <c r="J12251" s="174">
        <v>334.92</v>
      </c>
      <c r="K12251" s="61">
        <v>0</v>
      </c>
      <c r="N12251" s="61" t="s">
        <v>51</v>
      </c>
      <c r="P12251" s="175" t="s">
        <v>73</v>
      </c>
    </row>
    <row r="12252" spans="1:16">
      <c r="A12252" s="109" t="s">
        <v>24261</v>
      </c>
      <c r="B12252" s="109" t="s">
        <v>24262</v>
      </c>
      <c r="C12252" s="80" t="s">
        <v>73</v>
      </c>
      <c r="D12252" s="109" t="s">
        <v>74</v>
      </c>
      <c r="E12252" s="172">
        <v>254</v>
      </c>
      <c r="F12252" s="172">
        <v>254</v>
      </c>
      <c r="I12252" s="173">
        <v>80.92</v>
      </c>
      <c r="J12252" s="174">
        <v>334.92</v>
      </c>
      <c r="K12252" s="61">
        <v>1</v>
      </c>
      <c r="N12252" s="61" t="s">
        <v>51</v>
      </c>
      <c r="P12252" s="175" t="s">
        <v>73</v>
      </c>
    </row>
    <row r="12253" spans="1:16">
      <c r="A12253" s="109" t="s">
        <v>24263</v>
      </c>
      <c r="B12253" s="109" t="s">
        <v>24264</v>
      </c>
      <c r="C12253" s="80" t="s">
        <v>73</v>
      </c>
      <c r="D12253" s="109" t="s">
        <v>74</v>
      </c>
      <c r="K12253" s="61" t="s">
        <v>410</v>
      </c>
      <c r="N12253" s="61" t="s">
        <v>410</v>
      </c>
      <c r="P12253" s="175" t="s">
        <v>73</v>
      </c>
    </row>
    <row r="12254" spans="1:16">
      <c r="A12254" s="109" t="s">
        <v>24265</v>
      </c>
      <c r="B12254" s="109" t="s">
        <v>24266</v>
      </c>
      <c r="C12254" s="80" t="s">
        <v>73</v>
      </c>
      <c r="D12254" s="109" t="s">
        <v>74</v>
      </c>
      <c r="K12254" s="61" t="s">
        <v>410</v>
      </c>
      <c r="N12254" s="61" t="s">
        <v>410</v>
      </c>
      <c r="P12254" s="175" t="s">
        <v>73</v>
      </c>
    </row>
    <row r="12255" spans="1:16">
      <c r="A12255" s="109" t="s">
        <v>24267</v>
      </c>
      <c r="B12255" s="109" t="s">
        <v>24268</v>
      </c>
      <c r="C12255" s="80" t="s">
        <v>73</v>
      </c>
      <c r="D12255" s="109" t="s">
        <v>74</v>
      </c>
      <c r="K12255" s="61" t="s">
        <v>410</v>
      </c>
      <c r="N12255" s="61" t="s">
        <v>410</v>
      </c>
      <c r="P12255" s="175" t="s">
        <v>73</v>
      </c>
    </row>
    <row r="12256" spans="1:16">
      <c r="A12256" s="109" t="s">
        <v>24269</v>
      </c>
      <c r="B12256" s="109" t="s">
        <v>24270</v>
      </c>
      <c r="C12256" s="80" t="s">
        <v>73</v>
      </c>
      <c r="D12256" s="109" t="s">
        <v>74</v>
      </c>
      <c r="K12256" s="61" t="s">
        <v>410</v>
      </c>
      <c r="N12256" s="61" t="s">
        <v>410</v>
      </c>
      <c r="P12256" s="175" t="s">
        <v>73</v>
      </c>
    </row>
    <row r="12257" spans="1:16">
      <c r="A12257" s="109" t="s">
        <v>24271</v>
      </c>
      <c r="B12257" s="109" t="s">
        <v>14835</v>
      </c>
      <c r="C12257" s="80" t="s">
        <v>73</v>
      </c>
      <c r="D12257" s="109" t="s">
        <v>74</v>
      </c>
      <c r="K12257" s="61" t="s">
        <v>410</v>
      </c>
      <c r="N12257" s="61" t="s">
        <v>410</v>
      </c>
      <c r="P12257" s="175" t="s">
        <v>73</v>
      </c>
    </row>
    <row r="12258" spans="1:16">
      <c r="A12258" s="109" t="s">
        <v>24272</v>
      </c>
      <c r="B12258" s="109" t="s">
        <v>24273</v>
      </c>
      <c r="C12258" s="80" t="s">
        <v>73</v>
      </c>
      <c r="D12258" s="109" t="s">
        <v>74</v>
      </c>
      <c r="K12258" s="61" t="s">
        <v>410</v>
      </c>
      <c r="N12258" s="61" t="s">
        <v>410</v>
      </c>
      <c r="P12258" s="175" t="s">
        <v>73</v>
      </c>
    </row>
    <row r="12259" spans="1:16">
      <c r="A12259" s="109" t="s">
        <v>24274</v>
      </c>
      <c r="B12259" s="109" t="s">
        <v>24275</v>
      </c>
      <c r="C12259" s="80" t="s">
        <v>73</v>
      </c>
      <c r="D12259" s="109" t="s">
        <v>74</v>
      </c>
      <c r="K12259" s="61" t="s">
        <v>410</v>
      </c>
      <c r="N12259" s="61" t="s">
        <v>410</v>
      </c>
      <c r="P12259" s="175" t="s">
        <v>73</v>
      </c>
    </row>
    <row r="12260" spans="1:16">
      <c r="A12260" s="109" t="s">
        <v>24276</v>
      </c>
      <c r="B12260" s="109" t="s">
        <v>24277</v>
      </c>
      <c r="C12260" s="80" t="s">
        <v>73</v>
      </c>
      <c r="D12260" s="109" t="s">
        <v>74</v>
      </c>
      <c r="K12260" s="61" t="s">
        <v>410</v>
      </c>
      <c r="N12260" s="61" t="s">
        <v>410</v>
      </c>
      <c r="P12260" s="175" t="s">
        <v>73</v>
      </c>
    </row>
    <row r="12261" spans="1:16">
      <c r="A12261" s="109" t="s">
        <v>24278</v>
      </c>
      <c r="B12261" s="109" t="s">
        <v>24279</v>
      </c>
      <c r="C12261" s="80" t="s">
        <v>73</v>
      </c>
      <c r="D12261" s="109" t="s">
        <v>74</v>
      </c>
      <c r="K12261" s="61" t="s">
        <v>410</v>
      </c>
      <c r="N12261" s="61" t="s">
        <v>410</v>
      </c>
      <c r="P12261" s="175" t="s">
        <v>73</v>
      </c>
    </row>
    <row r="12262" spans="1:16">
      <c r="A12262" s="109" t="s">
        <v>24280</v>
      </c>
      <c r="B12262" s="109" t="s">
        <v>24281</v>
      </c>
      <c r="C12262" s="80" t="s">
        <v>73</v>
      </c>
      <c r="D12262" s="109" t="s">
        <v>74</v>
      </c>
      <c r="K12262" s="61" t="s">
        <v>410</v>
      </c>
      <c r="N12262" s="61" t="s">
        <v>410</v>
      </c>
      <c r="P12262" s="175" t="s">
        <v>73</v>
      </c>
    </row>
    <row r="12263" spans="1:16">
      <c r="A12263" s="109" t="s">
        <v>24282</v>
      </c>
      <c r="B12263" s="109" t="s">
        <v>24283</v>
      </c>
      <c r="C12263" s="80" t="s">
        <v>73</v>
      </c>
      <c r="D12263" s="109" t="s">
        <v>74</v>
      </c>
      <c r="K12263" s="61" t="s">
        <v>410</v>
      </c>
      <c r="N12263" s="61" t="s">
        <v>410</v>
      </c>
      <c r="P12263" s="175" t="s">
        <v>73</v>
      </c>
    </row>
    <row r="12264" spans="1:16">
      <c r="A12264" s="109" t="s">
        <v>24284</v>
      </c>
      <c r="B12264" s="109" t="s">
        <v>24285</v>
      </c>
      <c r="C12264" s="80" t="s">
        <v>73</v>
      </c>
      <c r="D12264" s="109" t="s">
        <v>74</v>
      </c>
      <c r="K12264" s="61" t="s">
        <v>410</v>
      </c>
      <c r="N12264" s="61" t="s">
        <v>410</v>
      </c>
      <c r="P12264" s="175" t="s">
        <v>73</v>
      </c>
    </row>
    <row r="12265" spans="1:16">
      <c r="A12265" s="109" t="s">
        <v>24286</v>
      </c>
      <c r="B12265" s="109" t="s">
        <v>24287</v>
      </c>
      <c r="C12265" s="80" t="s">
        <v>73</v>
      </c>
      <c r="D12265" s="109" t="s">
        <v>74</v>
      </c>
      <c r="K12265" s="61" t="s">
        <v>410</v>
      </c>
      <c r="N12265" s="61" t="s">
        <v>410</v>
      </c>
      <c r="P12265" s="175" t="s">
        <v>73</v>
      </c>
    </row>
    <row r="12266" spans="1:16">
      <c r="A12266" s="109" t="s">
        <v>24288</v>
      </c>
      <c r="B12266" s="109" t="s">
        <v>24289</v>
      </c>
      <c r="C12266" s="80" t="s">
        <v>73</v>
      </c>
      <c r="D12266" s="109" t="s">
        <v>74</v>
      </c>
      <c r="E12266" s="172">
        <v>435</v>
      </c>
      <c r="F12266" s="172">
        <v>435</v>
      </c>
      <c r="I12266" s="173">
        <v>153.73</v>
      </c>
      <c r="J12266" s="174">
        <v>588.73</v>
      </c>
      <c r="K12266" s="61">
        <v>0</v>
      </c>
      <c r="N12266" s="61" t="s">
        <v>51</v>
      </c>
      <c r="P12266" s="175" t="s">
        <v>73</v>
      </c>
    </row>
    <row r="12267" spans="1:16">
      <c r="A12267" s="109" t="s">
        <v>24290</v>
      </c>
      <c r="B12267" s="109" t="s">
        <v>17840</v>
      </c>
      <c r="C12267" s="80" t="s">
        <v>73</v>
      </c>
      <c r="D12267" s="109" t="s">
        <v>74</v>
      </c>
      <c r="E12267" s="172">
        <v>230</v>
      </c>
      <c r="F12267" s="172">
        <v>215</v>
      </c>
      <c r="G12267" s="109" t="s">
        <v>126</v>
      </c>
      <c r="I12267" s="173">
        <v>56.62</v>
      </c>
      <c r="J12267" s="174">
        <v>271.62</v>
      </c>
      <c r="K12267" s="61">
        <v>72</v>
      </c>
      <c r="N12267" s="61" t="s">
        <v>51</v>
      </c>
      <c r="P12267" s="175" t="s">
        <v>73</v>
      </c>
    </row>
    <row r="12268" spans="1:16">
      <c r="A12268" s="109" t="s">
        <v>24291</v>
      </c>
      <c r="B12268" s="109" t="s">
        <v>18402</v>
      </c>
      <c r="C12268" s="80" t="s">
        <v>73</v>
      </c>
      <c r="D12268" s="109" t="s">
        <v>74</v>
      </c>
      <c r="E12268" s="172">
        <v>230</v>
      </c>
      <c r="F12268" s="172">
        <v>215</v>
      </c>
      <c r="G12268" s="109" t="s">
        <v>126</v>
      </c>
      <c r="I12268" s="173">
        <v>56.62</v>
      </c>
      <c r="J12268" s="174">
        <v>271.62</v>
      </c>
      <c r="K12268" s="61">
        <v>86</v>
      </c>
      <c r="N12268" s="61" t="s">
        <v>51</v>
      </c>
      <c r="P12268" s="175" t="s">
        <v>73</v>
      </c>
    </row>
    <row r="12269" spans="1:16">
      <c r="A12269" s="109" t="s">
        <v>24292</v>
      </c>
      <c r="B12269" s="109" t="s">
        <v>24293</v>
      </c>
      <c r="C12269" s="80" t="s">
        <v>73</v>
      </c>
      <c r="D12269" s="109" t="s">
        <v>74</v>
      </c>
      <c r="K12269" s="61" t="s">
        <v>410</v>
      </c>
      <c r="N12269" s="61" t="s">
        <v>410</v>
      </c>
      <c r="P12269" s="175" t="s">
        <v>73</v>
      </c>
    </row>
    <row r="12270" spans="1:16">
      <c r="A12270" s="109" t="s">
        <v>24294</v>
      </c>
      <c r="B12270" s="109" t="s">
        <v>24295</v>
      </c>
      <c r="C12270" s="80" t="s">
        <v>73</v>
      </c>
      <c r="D12270" s="109" t="s">
        <v>74</v>
      </c>
      <c r="K12270" s="61" t="s">
        <v>410</v>
      </c>
      <c r="N12270" s="61" t="s">
        <v>410</v>
      </c>
      <c r="P12270" s="175" t="s">
        <v>73</v>
      </c>
    </row>
    <row r="12271" spans="1:16">
      <c r="A12271" s="109" t="s">
        <v>24296</v>
      </c>
      <c r="B12271" s="109" t="s">
        <v>24297</v>
      </c>
      <c r="C12271" s="80" t="s">
        <v>73</v>
      </c>
      <c r="D12271" s="109" t="s">
        <v>74</v>
      </c>
      <c r="K12271" s="61" t="s">
        <v>410</v>
      </c>
      <c r="N12271" s="61" t="s">
        <v>410</v>
      </c>
      <c r="P12271" s="175" t="s">
        <v>73</v>
      </c>
    </row>
    <row r="12272" spans="1:16">
      <c r="A12272" s="109" t="s">
        <v>24298</v>
      </c>
      <c r="B12272" s="109" t="s">
        <v>24299</v>
      </c>
      <c r="C12272" s="80" t="s">
        <v>73</v>
      </c>
      <c r="D12272" s="109" t="s">
        <v>74</v>
      </c>
      <c r="K12272" s="61" t="s">
        <v>410</v>
      </c>
      <c r="N12272" s="61" t="s">
        <v>410</v>
      </c>
      <c r="P12272" s="175" t="s">
        <v>73</v>
      </c>
    </row>
    <row r="12273" spans="1:16" ht="17.25">
      <c r="A12273" s="109" t="s">
        <v>24300</v>
      </c>
      <c r="B12273" s="109" t="s">
        <v>24301</v>
      </c>
      <c r="C12273" s="80" t="s">
        <v>73</v>
      </c>
      <c r="D12273" s="109" t="s">
        <v>74</v>
      </c>
      <c r="E12273" s="172">
        <v>358</v>
      </c>
      <c r="F12273" s="172">
        <v>265</v>
      </c>
      <c r="G12273" s="109" t="s">
        <v>924</v>
      </c>
      <c r="I12273" s="173">
        <v>83.74</v>
      </c>
      <c r="J12273" s="184">
        <v>348.74</v>
      </c>
      <c r="K12273" s="61">
        <v>0</v>
      </c>
      <c r="N12273" s="61" t="s">
        <v>51</v>
      </c>
      <c r="P12273" s="175" t="s">
        <v>73</v>
      </c>
    </row>
    <row r="12274" spans="1:16">
      <c r="A12274" s="109" t="s">
        <v>24302</v>
      </c>
      <c r="B12274" s="109" t="s">
        <v>24303</v>
      </c>
      <c r="C12274" s="80" t="s">
        <v>73</v>
      </c>
      <c r="D12274" s="109" t="s">
        <v>74</v>
      </c>
      <c r="K12274" s="61" t="s">
        <v>410</v>
      </c>
      <c r="N12274" s="61" t="s">
        <v>410</v>
      </c>
      <c r="P12274" s="175" t="s">
        <v>73</v>
      </c>
    </row>
    <row r="12275" spans="1:16">
      <c r="A12275" s="109" t="s">
        <v>24304</v>
      </c>
      <c r="B12275" s="109" t="s">
        <v>24305</v>
      </c>
      <c r="C12275" s="80" t="s">
        <v>73</v>
      </c>
      <c r="D12275" s="109" t="s">
        <v>74</v>
      </c>
      <c r="K12275" s="61" t="s">
        <v>410</v>
      </c>
      <c r="N12275" s="61" t="s">
        <v>410</v>
      </c>
      <c r="P12275" s="175" t="s">
        <v>73</v>
      </c>
    </row>
    <row r="12276" spans="1:16">
      <c r="A12276" s="109" t="s">
        <v>24306</v>
      </c>
      <c r="B12276" s="109" t="s">
        <v>24307</v>
      </c>
      <c r="C12276" s="80" t="s">
        <v>73</v>
      </c>
      <c r="D12276" s="109" t="s">
        <v>74</v>
      </c>
      <c r="K12276" s="61" t="s">
        <v>410</v>
      </c>
      <c r="N12276" s="61" t="s">
        <v>410</v>
      </c>
      <c r="P12276" s="175" t="s">
        <v>73</v>
      </c>
    </row>
    <row r="12277" spans="1:16">
      <c r="A12277" s="109" t="s">
        <v>24308</v>
      </c>
      <c r="B12277" s="109" t="s">
        <v>24309</v>
      </c>
      <c r="C12277" s="80" t="s">
        <v>73</v>
      </c>
      <c r="D12277" s="109" t="s">
        <v>74</v>
      </c>
      <c r="K12277" s="61" t="s">
        <v>410</v>
      </c>
      <c r="N12277" s="61" t="s">
        <v>410</v>
      </c>
      <c r="P12277" s="175" t="s">
        <v>73</v>
      </c>
    </row>
    <row r="12278" spans="1:16">
      <c r="A12278" s="109" t="s">
        <v>24310</v>
      </c>
      <c r="B12278" s="109" t="s">
        <v>24311</v>
      </c>
      <c r="C12278" s="80" t="s">
        <v>73</v>
      </c>
      <c r="D12278" s="109" t="s">
        <v>74</v>
      </c>
      <c r="K12278" s="61" t="s">
        <v>410</v>
      </c>
      <c r="N12278" s="61" t="s">
        <v>410</v>
      </c>
      <c r="P12278" s="175" t="s">
        <v>73</v>
      </c>
    </row>
    <row r="12279" spans="1:16">
      <c r="A12279" s="109" t="s">
        <v>24312</v>
      </c>
      <c r="B12279" s="109" t="s">
        <v>24313</v>
      </c>
      <c r="C12279" s="80" t="s">
        <v>73</v>
      </c>
      <c r="D12279" s="109" t="s">
        <v>74</v>
      </c>
      <c r="K12279" s="61" t="s">
        <v>410</v>
      </c>
      <c r="N12279" s="61" t="s">
        <v>410</v>
      </c>
      <c r="P12279" s="175" t="s">
        <v>73</v>
      </c>
    </row>
    <row r="12280" spans="1:16">
      <c r="A12280" s="109" t="s">
        <v>24314</v>
      </c>
      <c r="B12280" s="109" t="s">
        <v>24315</v>
      </c>
      <c r="C12280" s="80" t="s">
        <v>73</v>
      </c>
      <c r="D12280" s="109" t="s">
        <v>74</v>
      </c>
      <c r="K12280" s="61" t="s">
        <v>410</v>
      </c>
      <c r="N12280" s="61" t="s">
        <v>410</v>
      </c>
      <c r="P12280" s="175" t="s">
        <v>73</v>
      </c>
    </row>
    <row r="12281" spans="1:16">
      <c r="A12281" s="109" t="s">
        <v>24316</v>
      </c>
      <c r="B12281" s="109" t="s">
        <v>24317</v>
      </c>
      <c r="C12281" s="80" t="s">
        <v>73</v>
      </c>
      <c r="D12281" s="109" t="s">
        <v>74</v>
      </c>
      <c r="E12281" s="172">
        <v>790</v>
      </c>
      <c r="F12281" s="172">
        <v>790</v>
      </c>
      <c r="I12281" s="173">
        <v>232.32</v>
      </c>
      <c r="J12281" s="174">
        <v>1022.32</v>
      </c>
      <c r="K12281" s="61">
        <v>1</v>
      </c>
      <c r="N12281" s="61" t="s">
        <v>51</v>
      </c>
      <c r="P12281" s="175" t="s">
        <v>73</v>
      </c>
    </row>
    <row r="12282" spans="1:16">
      <c r="A12282" s="109" t="s">
        <v>24318</v>
      </c>
      <c r="B12282" s="109" t="s">
        <v>24319</v>
      </c>
      <c r="C12282" s="80" t="s">
        <v>73</v>
      </c>
      <c r="D12282" s="109" t="s">
        <v>74</v>
      </c>
      <c r="K12282" s="61" t="s">
        <v>410</v>
      </c>
      <c r="N12282" s="61" t="s">
        <v>410</v>
      </c>
      <c r="P12282" s="175" t="s">
        <v>73</v>
      </c>
    </row>
    <row r="12283" spans="1:16">
      <c r="A12283" s="109" t="s">
        <v>24320</v>
      </c>
      <c r="B12283" s="109" t="s">
        <v>24321</v>
      </c>
      <c r="C12283" s="80" t="s">
        <v>73</v>
      </c>
      <c r="D12283" s="109" t="s">
        <v>74</v>
      </c>
      <c r="E12283" s="172">
        <v>294</v>
      </c>
      <c r="F12283" s="172">
        <v>294</v>
      </c>
      <c r="I12283" s="173">
        <v>71.56</v>
      </c>
      <c r="J12283" s="174">
        <v>365.56</v>
      </c>
      <c r="K12283" s="61">
        <v>31</v>
      </c>
      <c r="N12283" s="61" t="s">
        <v>51</v>
      </c>
      <c r="P12283" s="175" t="s">
        <v>73</v>
      </c>
    </row>
    <row r="12284" spans="1:16">
      <c r="A12284" s="109" t="s">
        <v>24322</v>
      </c>
      <c r="B12284" s="109" t="s">
        <v>24323</v>
      </c>
      <c r="C12284" s="80" t="s">
        <v>73</v>
      </c>
      <c r="D12284" s="109" t="s">
        <v>74</v>
      </c>
      <c r="K12284" s="61" t="s">
        <v>410</v>
      </c>
      <c r="N12284" s="61" t="s">
        <v>410</v>
      </c>
      <c r="P12284" s="175" t="s">
        <v>73</v>
      </c>
    </row>
    <row r="12285" spans="1:16">
      <c r="A12285" s="109" t="s">
        <v>24324</v>
      </c>
      <c r="B12285" s="109" t="s">
        <v>24325</v>
      </c>
      <c r="C12285" s="80" t="s">
        <v>73</v>
      </c>
      <c r="D12285" s="109" t="s">
        <v>74</v>
      </c>
      <c r="K12285" s="61" t="s">
        <v>410</v>
      </c>
      <c r="N12285" s="61" t="s">
        <v>410</v>
      </c>
      <c r="P12285" s="175" t="s">
        <v>73</v>
      </c>
    </row>
    <row r="12286" spans="1:16">
      <c r="A12286" s="109" t="s">
        <v>24326</v>
      </c>
      <c r="B12286" s="109" t="s">
        <v>6022</v>
      </c>
      <c r="C12286" s="80" t="s">
        <v>73</v>
      </c>
      <c r="D12286" s="109" t="s">
        <v>74</v>
      </c>
      <c r="K12286" s="61" t="s">
        <v>410</v>
      </c>
      <c r="N12286" s="61" t="s">
        <v>410</v>
      </c>
      <c r="P12286" s="175" t="s">
        <v>73</v>
      </c>
    </row>
    <row r="12287" spans="1:16">
      <c r="A12287" s="109" t="s">
        <v>24327</v>
      </c>
      <c r="B12287" s="109" t="s">
        <v>6038</v>
      </c>
      <c r="C12287" s="80" t="s">
        <v>73</v>
      </c>
      <c r="D12287" s="109" t="s">
        <v>74</v>
      </c>
      <c r="K12287" s="61" t="s">
        <v>410</v>
      </c>
      <c r="N12287" s="61" t="s">
        <v>410</v>
      </c>
      <c r="P12287" s="175" t="s">
        <v>73</v>
      </c>
    </row>
    <row r="12288" spans="1:16">
      <c r="A12288" s="109" t="s">
        <v>24328</v>
      </c>
      <c r="B12288" s="109" t="s">
        <v>24329</v>
      </c>
      <c r="C12288" s="80" t="s">
        <v>73</v>
      </c>
      <c r="D12288" s="109" t="s">
        <v>74</v>
      </c>
      <c r="K12288" s="61" t="s">
        <v>410</v>
      </c>
      <c r="N12288" s="61" t="s">
        <v>410</v>
      </c>
      <c r="P12288" s="175" t="s">
        <v>73</v>
      </c>
    </row>
    <row r="12289" spans="1:16">
      <c r="A12289" s="109" t="s">
        <v>24330</v>
      </c>
      <c r="B12289" s="109" t="s">
        <v>24331</v>
      </c>
      <c r="C12289" s="80" t="s">
        <v>73</v>
      </c>
      <c r="D12289" s="109" t="s">
        <v>74</v>
      </c>
      <c r="E12289" s="172">
        <v>370</v>
      </c>
      <c r="F12289" s="172">
        <v>365</v>
      </c>
      <c r="G12289" s="109" t="s">
        <v>1061</v>
      </c>
      <c r="I12289" s="173">
        <v>204.4</v>
      </c>
      <c r="J12289" s="174">
        <v>569.4</v>
      </c>
      <c r="K12289" s="61">
        <v>0</v>
      </c>
      <c r="N12289" s="61" t="s">
        <v>51</v>
      </c>
      <c r="P12289" s="175" t="s">
        <v>73</v>
      </c>
    </row>
    <row r="12290" spans="1:16">
      <c r="A12290" s="109" t="s">
        <v>24332</v>
      </c>
      <c r="B12290" s="109" t="s">
        <v>24333</v>
      </c>
      <c r="C12290" s="80" t="s">
        <v>73</v>
      </c>
      <c r="D12290" s="109" t="s">
        <v>74</v>
      </c>
      <c r="E12290" s="172">
        <v>395</v>
      </c>
      <c r="F12290" s="172">
        <v>370</v>
      </c>
      <c r="G12290" s="109" t="s">
        <v>126</v>
      </c>
      <c r="I12290" s="173">
        <v>299.31</v>
      </c>
      <c r="J12290" s="174">
        <v>669.31</v>
      </c>
      <c r="K12290" s="61">
        <v>8</v>
      </c>
      <c r="N12290" s="61" t="s">
        <v>51</v>
      </c>
      <c r="P12290" s="175" t="s">
        <v>73</v>
      </c>
    </row>
    <row r="12291" spans="1:16">
      <c r="A12291" s="109" t="s">
        <v>24334</v>
      </c>
      <c r="B12291" s="109" t="s">
        <v>24335</v>
      </c>
      <c r="C12291" s="80" t="s">
        <v>73</v>
      </c>
      <c r="D12291" s="109" t="s">
        <v>74</v>
      </c>
      <c r="K12291" s="61" t="s">
        <v>410</v>
      </c>
      <c r="N12291" s="61" t="s">
        <v>410</v>
      </c>
      <c r="P12291" s="175" t="s">
        <v>73</v>
      </c>
    </row>
    <row r="12292" spans="1:16">
      <c r="A12292" s="109" t="s">
        <v>24336</v>
      </c>
      <c r="B12292" s="109" t="s">
        <v>5511</v>
      </c>
      <c r="C12292" s="80" t="s">
        <v>73</v>
      </c>
      <c r="D12292" s="109" t="s">
        <v>74</v>
      </c>
      <c r="K12292" s="61" t="s">
        <v>410</v>
      </c>
      <c r="N12292" s="61" t="s">
        <v>410</v>
      </c>
      <c r="P12292" s="175" t="s">
        <v>73</v>
      </c>
    </row>
    <row r="12293" spans="1:16">
      <c r="A12293" s="109" t="s">
        <v>24337</v>
      </c>
      <c r="B12293" s="109" t="s">
        <v>24338</v>
      </c>
      <c r="C12293" s="80" t="s">
        <v>73</v>
      </c>
      <c r="D12293" s="109" t="s">
        <v>74</v>
      </c>
      <c r="K12293" s="61" t="s">
        <v>410</v>
      </c>
      <c r="N12293" s="61" t="s">
        <v>410</v>
      </c>
      <c r="P12293" s="175" t="s">
        <v>73</v>
      </c>
    </row>
    <row r="12294" spans="1:16">
      <c r="A12294" s="109" t="s">
        <v>24339</v>
      </c>
      <c r="B12294" s="109" t="s">
        <v>24340</v>
      </c>
      <c r="C12294" s="80" t="s">
        <v>73</v>
      </c>
      <c r="D12294" s="109" t="s">
        <v>74</v>
      </c>
      <c r="K12294" s="61" t="s">
        <v>410</v>
      </c>
      <c r="N12294" s="61" t="s">
        <v>410</v>
      </c>
      <c r="P12294" s="175" t="s">
        <v>73</v>
      </c>
    </row>
    <row r="12295" spans="1:16">
      <c r="A12295" s="109" t="s">
        <v>24341</v>
      </c>
      <c r="B12295" s="109" t="s">
        <v>8820</v>
      </c>
      <c r="C12295" s="80" t="s">
        <v>73</v>
      </c>
      <c r="D12295" s="109" t="s">
        <v>74</v>
      </c>
      <c r="K12295" s="61" t="s">
        <v>410</v>
      </c>
      <c r="N12295" s="61" t="s">
        <v>410</v>
      </c>
      <c r="P12295" s="175" t="s">
        <v>73</v>
      </c>
    </row>
    <row r="12296" spans="1:16">
      <c r="A12296" s="109" t="s">
        <v>24342</v>
      </c>
      <c r="B12296" s="109" t="s">
        <v>24343</v>
      </c>
      <c r="C12296" s="80" t="s">
        <v>73</v>
      </c>
      <c r="D12296" s="109" t="s">
        <v>74</v>
      </c>
      <c r="K12296" s="61" t="s">
        <v>410</v>
      </c>
      <c r="N12296" s="61" t="s">
        <v>410</v>
      </c>
      <c r="P12296" s="175" t="s">
        <v>73</v>
      </c>
    </row>
    <row r="12297" spans="1:16">
      <c r="A12297" s="109" t="s">
        <v>24344</v>
      </c>
      <c r="B12297" s="109" t="s">
        <v>8408</v>
      </c>
      <c r="C12297" s="80" t="s">
        <v>73</v>
      </c>
      <c r="D12297" s="109" t="s">
        <v>74</v>
      </c>
      <c r="K12297" s="61" t="s">
        <v>410</v>
      </c>
      <c r="N12297" s="61" t="s">
        <v>410</v>
      </c>
      <c r="P12297" s="175" t="s">
        <v>73</v>
      </c>
    </row>
    <row r="12298" spans="1:16">
      <c r="A12298" s="109" t="s">
        <v>24345</v>
      </c>
      <c r="B12298" s="109" t="s">
        <v>24346</v>
      </c>
      <c r="C12298" s="80" t="s">
        <v>73</v>
      </c>
      <c r="D12298" s="109" t="s">
        <v>74</v>
      </c>
      <c r="K12298" s="61" t="s">
        <v>410</v>
      </c>
      <c r="N12298" s="61" t="s">
        <v>410</v>
      </c>
      <c r="P12298" s="175" t="s">
        <v>73</v>
      </c>
    </row>
    <row r="12299" spans="1:16">
      <c r="A12299" s="109" t="s">
        <v>24347</v>
      </c>
      <c r="B12299" s="109" t="s">
        <v>24348</v>
      </c>
      <c r="C12299" s="80" t="s">
        <v>73</v>
      </c>
      <c r="D12299" s="109" t="s">
        <v>74</v>
      </c>
      <c r="K12299" s="61" t="s">
        <v>410</v>
      </c>
      <c r="N12299" s="61" t="s">
        <v>410</v>
      </c>
      <c r="P12299" s="175" t="s">
        <v>73</v>
      </c>
    </row>
    <row r="12300" spans="1:16">
      <c r="A12300" s="109" t="s">
        <v>24349</v>
      </c>
      <c r="B12300" s="109" t="s">
        <v>24350</v>
      </c>
      <c r="C12300" s="80" t="s">
        <v>73</v>
      </c>
      <c r="D12300" s="109" t="s">
        <v>74</v>
      </c>
      <c r="K12300" s="61" t="s">
        <v>410</v>
      </c>
      <c r="N12300" s="61" t="s">
        <v>410</v>
      </c>
      <c r="P12300" s="175" t="s">
        <v>73</v>
      </c>
    </row>
    <row r="12301" spans="1:16">
      <c r="A12301" s="109" t="s">
        <v>24351</v>
      </c>
      <c r="B12301" s="109" t="s">
        <v>24352</v>
      </c>
      <c r="C12301" s="80" t="s">
        <v>73</v>
      </c>
      <c r="D12301" s="109" t="s">
        <v>74</v>
      </c>
      <c r="K12301" s="61" t="s">
        <v>410</v>
      </c>
      <c r="N12301" s="61" t="s">
        <v>410</v>
      </c>
      <c r="P12301" s="175" t="s">
        <v>73</v>
      </c>
    </row>
    <row r="12302" spans="1:16">
      <c r="A12302" s="109" t="s">
        <v>24353</v>
      </c>
      <c r="B12302" s="109" t="s">
        <v>24354</v>
      </c>
      <c r="C12302" s="80" t="s">
        <v>73</v>
      </c>
      <c r="D12302" s="109" t="s">
        <v>74</v>
      </c>
      <c r="K12302" s="61" t="s">
        <v>410</v>
      </c>
      <c r="N12302" s="61" t="s">
        <v>410</v>
      </c>
      <c r="P12302" s="175" t="s">
        <v>73</v>
      </c>
    </row>
    <row r="12303" spans="1:16">
      <c r="A12303" s="109" t="s">
        <v>24355</v>
      </c>
      <c r="B12303" s="109" t="s">
        <v>24356</v>
      </c>
      <c r="C12303" s="80" t="s">
        <v>73</v>
      </c>
      <c r="D12303" s="109" t="s">
        <v>74</v>
      </c>
      <c r="K12303" s="61" t="s">
        <v>410</v>
      </c>
      <c r="N12303" s="61" t="s">
        <v>410</v>
      </c>
      <c r="P12303" s="175" t="s">
        <v>73</v>
      </c>
    </row>
    <row r="12304" spans="1:16">
      <c r="A12304" s="109" t="s">
        <v>24357</v>
      </c>
      <c r="B12304" s="109" t="s">
        <v>10525</v>
      </c>
      <c r="C12304" s="80" t="s">
        <v>73</v>
      </c>
      <c r="D12304" s="109" t="s">
        <v>74</v>
      </c>
      <c r="K12304" s="61" t="s">
        <v>410</v>
      </c>
      <c r="N12304" s="61" t="s">
        <v>410</v>
      </c>
      <c r="P12304" s="175" t="s">
        <v>73</v>
      </c>
    </row>
    <row r="12305" spans="1:16">
      <c r="A12305" s="109" t="s">
        <v>24358</v>
      </c>
      <c r="B12305" s="109" t="s">
        <v>6010</v>
      </c>
      <c r="C12305" s="80" t="s">
        <v>73</v>
      </c>
      <c r="D12305" s="109" t="s">
        <v>74</v>
      </c>
      <c r="K12305" s="61" t="s">
        <v>410</v>
      </c>
      <c r="N12305" s="61" t="s">
        <v>410</v>
      </c>
      <c r="P12305" s="175" t="s">
        <v>73</v>
      </c>
    </row>
    <row r="12306" spans="1:16">
      <c r="A12306" s="109" t="s">
        <v>24359</v>
      </c>
      <c r="B12306" s="109" t="s">
        <v>10529</v>
      </c>
      <c r="C12306" s="80" t="s">
        <v>73</v>
      </c>
      <c r="D12306" s="109" t="s">
        <v>74</v>
      </c>
      <c r="K12306" s="61" t="s">
        <v>410</v>
      </c>
      <c r="N12306" s="61" t="s">
        <v>410</v>
      </c>
      <c r="P12306" s="175" t="s">
        <v>73</v>
      </c>
    </row>
    <row r="12307" spans="1:16">
      <c r="A12307" s="109" t="s">
        <v>24360</v>
      </c>
      <c r="B12307" s="109" t="s">
        <v>24361</v>
      </c>
      <c r="C12307" s="80" t="s">
        <v>73</v>
      </c>
      <c r="D12307" s="109" t="s">
        <v>74</v>
      </c>
      <c r="K12307" s="61" t="s">
        <v>410</v>
      </c>
      <c r="N12307" s="61" t="s">
        <v>410</v>
      </c>
      <c r="P12307" s="175" t="s">
        <v>73</v>
      </c>
    </row>
    <row r="12308" spans="1:16">
      <c r="A12308" s="109" t="s">
        <v>24362</v>
      </c>
      <c r="B12308" s="109" t="s">
        <v>24363</v>
      </c>
      <c r="C12308" s="80" t="s">
        <v>73</v>
      </c>
      <c r="D12308" s="109" t="s">
        <v>74</v>
      </c>
      <c r="K12308" s="61" t="s">
        <v>410</v>
      </c>
      <c r="N12308" s="61" t="s">
        <v>410</v>
      </c>
      <c r="P12308" s="175" t="s">
        <v>73</v>
      </c>
    </row>
    <row r="12309" spans="1:16">
      <c r="A12309" s="109" t="s">
        <v>24364</v>
      </c>
      <c r="B12309" s="109" t="s">
        <v>5878</v>
      </c>
      <c r="C12309" s="80" t="s">
        <v>73</v>
      </c>
      <c r="D12309" s="109" t="s">
        <v>74</v>
      </c>
      <c r="K12309" s="61" t="s">
        <v>410</v>
      </c>
      <c r="N12309" s="61" t="s">
        <v>410</v>
      </c>
      <c r="P12309" s="175" t="s">
        <v>73</v>
      </c>
    </row>
    <row r="12310" spans="1:16">
      <c r="A12310" s="109" t="s">
        <v>24365</v>
      </c>
      <c r="B12310" s="109" t="s">
        <v>24366</v>
      </c>
      <c r="C12310" s="80" t="s">
        <v>73</v>
      </c>
      <c r="D12310" s="109" t="s">
        <v>74</v>
      </c>
      <c r="K12310" s="61" t="s">
        <v>410</v>
      </c>
      <c r="N12310" s="61" t="s">
        <v>410</v>
      </c>
      <c r="P12310" s="175" t="s">
        <v>73</v>
      </c>
    </row>
    <row r="12311" spans="1:16">
      <c r="A12311" s="109" t="s">
        <v>24367</v>
      </c>
      <c r="B12311" s="109" t="s">
        <v>8859</v>
      </c>
      <c r="C12311" s="80" t="s">
        <v>73</v>
      </c>
      <c r="D12311" s="109" t="s">
        <v>74</v>
      </c>
      <c r="K12311" s="61" t="s">
        <v>410</v>
      </c>
      <c r="N12311" s="61" t="s">
        <v>410</v>
      </c>
      <c r="P12311" s="175" t="s">
        <v>73</v>
      </c>
    </row>
    <row r="12312" spans="1:16">
      <c r="A12312" s="109" t="s">
        <v>24368</v>
      </c>
      <c r="B12312" s="109" t="s">
        <v>18120</v>
      </c>
      <c r="C12312" s="80" t="s">
        <v>73</v>
      </c>
      <c r="D12312" s="109" t="s">
        <v>74</v>
      </c>
      <c r="K12312" s="61" t="s">
        <v>410</v>
      </c>
      <c r="N12312" s="61" t="s">
        <v>410</v>
      </c>
      <c r="P12312" s="175" t="s">
        <v>73</v>
      </c>
    </row>
    <row r="12313" spans="1:16">
      <c r="A12313" s="109" t="s">
        <v>24369</v>
      </c>
      <c r="B12313" s="109" t="s">
        <v>24370</v>
      </c>
      <c r="C12313" s="80" t="s">
        <v>73</v>
      </c>
      <c r="D12313" s="109" t="s">
        <v>74</v>
      </c>
      <c r="K12313" s="61" t="s">
        <v>410</v>
      </c>
      <c r="N12313" s="61" t="s">
        <v>410</v>
      </c>
      <c r="P12313" s="175" t="s">
        <v>73</v>
      </c>
    </row>
    <row r="12314" spans="1:16">
      <c r="A12314" s="109" t="s">
        <v>24371</v>
      </c>
      <c r="B12314" s="109" t="s">
        <v>24372</v>
      </c>
      <c r="C12314" s="80" t="s">
        <v>73</v>
      </c>
      <c r="D12314" s="109" t="s">
        <v>74</v>
      </c>
      <c r="K12314" s="61" t="s">
        <v>410</v>
      </c>
      <c r="N12314" s="61" t="s">
        <v>410</v>
      </c>
      <c r="P12314" s="175" t="s">
        <v>73</v>
      </c>
    </row>
    <row r="12315" spans="1:16">
      <c r="A12315" s="109" t="s">
        <v>24373</v>
      </c>
      <c r="B12315" s="109" t="s">
        <v>24374</v>
      </c>
      <c r="C12315" s="80" t="s">
        <v>73</v>
      </c>
      <c r="D12315" s="109" t="s">
        <v>74</v>
      </c>
      <c r="K12315" s="61" t="s">
        <v>410</v>
      </c>
      <c r="N12315" s="61" t="s">
        <v>410</v>
      </c>
      <c r="P12315" s="175" t="s">
        <v>73</v>
      </c>
    </row>
    <row r="12316" spans="1:16">
      <c r="A12316" s="109" t="s">
        <v>24375</v>
      </c>
      <c r="B12316" s="109" t="s">
        <v>24376</v>
      </c>
      <c r="C12316" s="80" t="s">
        <v>73</v>
      </c>
      <c r="D12316" s="109" t="s">
        <v>74</v>
      </c>
      <c r="K12316" s="61" t="s">
        <v>410</v>
      </c>
      <c r="N12316" s="61" t="s">
        <v>410</v>
      </c>
      <c r="P12316" s="175" t="s">
        <v>73</v>
      </c>
    </row>
    <row r="12317" spans="1:16">
      <c r="A12317" s="109" t="s">
        <v>24377</v>
      </c>
      <c r="B12317" s="109" t="s">
        <v>8870</v>
      </c>
      <c r="C12317" s="80" t="s">
        <v>73</v>
      </c>
      <c r="D12317" s="109" t="s">
        <v>74</v>
      </c>
      <c r="K12317" s="61" t="s">
        <v>410</v>
      </c>
      <c r="N12317" s="61" t="s">
        <v>410</v>
      </c>
      <c r="P12317" s="175" t="s">
        <v>73</v>
      </c>
    </row>
    <row r="12318" spans="1:16">
      <c r="A12318" s="109" t="s">
        <v>24378</v>
      </c>
      <c r="B12318" s="109" t="s">
        <v>24379</v>
      </c>
      <c r="C12318" s="80" t="s">
        <v>73</v>
      </c>
      <c r="D12318" s="109" t="s">
        <v>74</v>
      </c>
      <c r="K12318" s="61" t="s">
        <v>410</v>
      </c>
      <c r="N12318" s="61" t="s">
        <v>410</v>
      </c>
      <c r="P12318" s="175" t="s">
        <v>73</v>
      </c>
    </row>
    <row r="12319" spans="1:16">
      <c r="A12319" s="109" t="s">
        <v>24380</v>
      </c>
      <c r="B12319" s="109" t="s">
        <v>24381</v>
      </c>
      <c r="C12319" s="80" t="s">
        <v>73</v>
      </c>
      <c r="D12319" s="109" t="s">
        <v>74</v>
      </c>
      <c r="E12319" s="172">
        <v>409</v>
      </c>
      <c r="F12319" s="172">
        <v>409</v>
      </c>
      <c r="I12319" s="173">
        <v>135.57</v>
      </c>
      <c r="J12319" s="174">
        <v>544.57</v>
      </c>
      <c r="K12319" s="61">
        <v>20</v>
      </c>
      <c r="L12319" s="175" t="s">
        <v>57</v>
      </c>
      <c r="M12319" s="61" t="s">
        <v>2432</v>
      </c>
      <c r="N12319" s="61" t="s">
        <v>51</v>
      </c>
      <c r="P12319" s="175" t="s">
        <v>73</v>
      </c>
    </row>
    <row r="12320" spans="1:16">
      <c r="A12320" s="109" t="s">
        <v>24382</v>
      </c>
      <c r="B12320" s="109" t="s">
        <v>24383</v>
      </c>
      <c r="C12320" s="80" t="s">
        <v>73</v>
      </c>
      <c r="D12320" s="109" t="s">
        <v>74</v>
      </c>
      <c r="K12320" s="61" t="s">
        <v>410</v>
      </c>
      <c r="N12320" s="61" t="s">
        <v>410</v>
      </c>
      <c r="P12320" s="175" t="s">
        <v>73</v>
      </c>
    </row>
    <row r="12321" spans="1:16">
      <c r="A12321" s="109" t="s">
        <v>24384</v>
      </c>
      <c r="B12321" s="109" t="s">
        <v>24385</v>
      </c>
      <c r="C12321" s="80" t="s">
        <v>73</v>
      </c>
      <c r="D12321" s="109" t="s">
        <v>74</v>
      </c>
      <c r="K12321" s="61" t="s">
        <v>410</v>
      </c>
      <c r="N12321" s="61" t="s">
        <v>410</v>
      </c>
      <c r="P12321" s="175" t="s">
        <v>73</v>
      </c>
    </row>
    <row r="12322" spans="1:16">
      <c r="A12322" s="109" t="s">
        <v>24386</v>
      </c>
      <c r="B12322" s="109" t="s">
        <v>24387</v>
      </c>
      <c r="C12322" s="80" t="s">
        <v>73</v>
      </c>
      <c r="D12322" s="109" t="s">
        <v>74</v>
      </c>
      <c r="K12322" s="61" t="s">
        <v>410</v>
      </c>
      <c r="N12322" s="61" t="s">
        <v>410</v>
      </c>
      <c r="P12322" s="175" t="s">
        <v>73</v>
      </c>
    </row>
    <row r="12323" spans="1:16">
      <c r="A12323" s="109" t="s">
        <v>24388</v>
      </c>
      <c r="B12323" s="109" t="s">
        <v>24389</v>
      </c>
      <c r="C12323" s="80" t="s">
        <v>73</v>
      </c>
      <c r="D12323" s="109" t="s">
        <v>74</v>
      </c>
      <c r="K12323" s="61" t="s">
        <v>410</v>
      </c>
      <c r="N12323" s="61" t="s">
        <v>410</v>
      </c>
      <c r="P12323" s="175" t="s">
        <v>73</v>
      </c>
    </row>
    <row r="12324" spans="1:16">
      <c r="A12324" s="109" t="s">
        <v>24390</v>
      </c>
      <c r="B12324" s="109" t="s">
        <v>24391</v>
      </c>
      <c r="C12324" s="80" t="s">
        <v>73</v>
      </c>
      <c r="D12324" s="109" t="s">
        <v>74</v>
      </c>
      <c r="E12324" s="172">
        <v>420</v>
      </c>
      <c r="F12324" s="172">
        <v>365</v>
      </c>
      <c r="G12324" s="109" t="s">
        <v>102</v>
      </c>
      <c r="I12324" s="173">
        <v>204.4</v>
      </c>
      <c r="J12324" s="174">
        <v>569.4</v>
      </c>
      <c r="K12324" s="61">
        <v>0</v>
      </c>
      <c r="N12324" s="61" t="s">
        <v>51</v>
      </c>
      <c r="P12324" s="175" t="s">
        <v>73</v>
      </c>
    </row>
    <row r="12325" spans="1:16">
      <c r="A12325" s="109" t="s">
        <v>24392</v>
      </c>
      <c r="B12325" s="109" t="s">
        <v>24393</v>
      </c>
      <c r="C12325" s="80" t="s">
        <v>73</v>
      </c>
      <c r="D12325" s="109" t="s">
        <v>74</v>
      </c>
      <c r="K12325" s="61" t="s">
        <v>410</v>
      </c>
      <c r="N12325" s="61" t="s">
        <v>410</v>
      </c>
      <c r="P12325" s="175" t="s">
        <v>73</v>
      </c>
    </row>
    <row r="12326" spans="1:16">
      <c r="A12326" s="109" t="s">
        <v>24394</v>
      </c>
      <c r="B12326" s="109" t="s">
        <v>5513</v>
      </c>
      <c r="C12326" s="80" t="s">
        <v>73</v>
      </c>
      <c r="D12326" s="109" t="s">
        <v>74</v>
      </c>
      <c r="K12326" s="61" t="s">
        <v>410</v>
      </c>
      <c r="N12326" s="61" t="s">
        <v>410</v>
      </c>
      <c r="P12326" s="175" t="s">
        <v>73</v>
      </c>
    </row>
    <row r="12327" spans="1:16">
      <c r="A12327" s="109" t="s">
        <v>24395</v>
      </c>
      <c r="B12327" s="109" t="s">
        <v>24396</v>
      </c>
      <c r="C12327" s="80" t="s">
        <v>73</v>
      </c>
      <c r="D12327" s="109" t="s">
        <v>74</v>
      </c>
      <c r="K12327" s="61" t="s">
        <v>410</v>
      </c>
      <c r="N12327" s="61" t="s">
        <v>410</v>
      </c>
      <c r="P12327" s="175" t="s">
        <v>73</v>
      </c>
    </row>
    <row r="12328" spans="1:16">
      <c r="A12328" s="109" t="s">
        <v>24397</v>
      </c>
      <c r="B12328" s="109" t="s">
        <v>24398</v>
      </c>
      <c r="C12328" s="80" t="s">
        <v>73</v>
      </c>
      <c r="D12328" s="109" t="s">
        <v>74</v>
      </c>
      <c r="K12328" s="61" t="s">
        <v>410</v>
      </c>
      <c r="N12328" s="61" t="s">
        <v>410</v>
      </c>
      <c r="P12328" s="175" t="s">
        <v>73</v>
      </c>
    </row>
    <row r="12329" spans="1:16">
      <c r="A12329" s="109" t="s">
        <v>24399</v>
      </c>
      <c r="B12329" s="109" t="s">
        <v>24400</v>
      </c>
      <c r="C12329" s="80" t="s">
        <v>73</v>
      </c>
      <c r="D12329" s="109" t="s">
        <v>74</v>
      </c>
      <c r="K12329" s="61" t="s">
        <v>410</v>
      </c>
      <c r="N12329" s="61" t="s">
        <v>410</v>
      </c>
      <c r="P12329" s="175" t="s">
        <v>73</v>
      </c>
    </row>
    <row r="12330" spans="1:16">
      <c r="A12330" s="109" t="s">
        <v>24401</v>
      </c>
      <c r="B12330" s="109" t="s">
        <v>8410</v>
      </c>
      <c r="C12330" s="80" t="s">
        <v>73</v>
      </c>
      <c r="D12330" s="109" t="s">
        <v>74</v>
      </c>
      <c r="K12330" s="61" t="s">
        <v>410</v>
      </c>
      <c r="N12330" s="61" t="s">
        <v>410</v>
      </c>
      <c r="P12330" s="175" t="s">
        <v>73</v>
      </c>
    </row>
    <row r="12331" spans="1:16">
      <c r="A12331" s="109" t="s">
        <v>24402</v>
      </c>
      <c r="B12331" s="109" t="s">
        <v>24403</v>
      </c>
      <c r="C12331" s="80" t="s">
        <v>73</v>
      </c>
      <c r="D12331" s="109" t="s">
        <v>74</v>
      </c>
      <c r="K12331" s="61" t="s">
        <v>410</v>
      </c>
      <c r="N12331" s="61" t="s">
        <v>410</v>
      </c>
      <c r="P12331" s="175" t="s">
        <v>73</v>
      </c>
    </row>
    <row r="12332" spans="1:16">
      <c r="A12332" s="109" t="s">
        <v>24404</v>
      </c>
      <c r="B12332" s="109" t="s">
        <v>24405</v>
      </c>
      <c r="C12332" s="80" t="s">
        <v>73</v>
      </c>
      <c r="D12332" s="109" t="s">
        <v>74</v>
      </c>
      <c r="K12332" s="61" t="s">
        <v>410</v>
      </c>
      <c r="N12332" s="61" t="s">
        <v>410</v>
      </c>
      <c r="P12332" s="175" t="s">
        <v>73</v>
      </c>
    </row>
    <row r="12333" spans="1:16">
      <c r="A12333" s="109" t="s">
        <v>24406</v>
      </c>
      <c r="B12333" s="109" t="s">
        <v>4285</v>
      </c>
      <c r="C12333" s="80" t="s">
        <v>73</v>
      </c>
      <c r="D12333" s="109" t="s">
        <v>74</v>
      </c>
      <c r="K12333" s="61" t="s">
        <v>410</v>
      </c>
      <c r="N12333" s="61" t="s">
        <v>410</v>
      </c>
      <c r="P12333" s="175" t="s">
        <v>73</v>
      </c>
    </row>
    <row r="12334" spans="1:16">
      <c r="A12334" s="109" t="s">
        <v>24407</v>
      </c>
      <c r="B12334" s="109" t="s">
        <v>24408</v>
      </c>
      <c r="C12334" s="80" t="s">
        <v>73</v>
      </c>
      <c r="D12334" s="109" t="s">
        <v>74</v>
      </c>
      <c r="K12334" s="61" t="s">
        <v>410</v>
      </c>
      <c r="N12334" s="61" t="s">
        <v>410</v>
      </c>
      <c r="P12334" s="175" t="s">
        <v>73</v>
      </c>
    </row>
    <row r="12335" spans="1:16">
      <c r="A12335" s="109" t="s">
        <v>24409</v>
      </c>
      <c r="B12335" s="109" t="s">
        <v>24410</v>
      </c>
      <c r="C12335" s="80" t="s">
        <v>73</v>
      </c>
      <c r="D12335" s="109" t="s">
        <v>74</v>
      </c>
      <c r="K12335" s="61" t="s">
        <v>410</v>
      </c>
      <c r="N12335" s="61" t="s">
        <v>410</v>
      </c>
      <c r="P12335" s="175" t="s">
        <v>73</v>
      </c>
    </row>
    <row r="12336" spans="1:16">
      <c r="A12336" s="109" t="s">
        <v>24411</v>
      </c>
      <c r="B12336" s="109" t="s">
        <v>24412</v>
      </c>
      <c r="C12336" s="80" t="s">
        <v>73</v>
      </c>
      <c r="D12336" s="109" t="s">
        <v>74</v>
      </c>
      <c r="K12336" s="61" t="s">
        <v>410</v>
      </c>
      <c r="N12336" s="61" t="s">
        <v>410</v>
      </c>
      <c r="P12336" s="175" t="s">
        <v>73</v>
      </c>
    </row>
    <row r="12337" spans="1:16">
      <c r="A12337" s="109" t="s">
        <v>24413</v>
      </c>
      <c r="B12337" s="109" t="s">
        <v>24414</v>
      </c>
      <c r="C12337" s="80" t="s">
        <v>73</v>
      </c>
      <c r="D12337" s="109" t="s">
        <v>74</v>
      </c>
      <c r="K12337" s="61" t="s">
        <v>410</v>
      </c>
      <c r="N12337" s="61" t="s">
        <v>410</v>
      </c>
      <c r="P12337" s="175" t="s">
        <v>73</v>
      </c>
    </row>
    <row r="12338" spans="1:16">
      <c r="A12338" s="109" t="s">
        <v>24415</v>
      </c>
      <c r="B12338" s="109" t="s">
        <v>24416</v>
      </c>
      <c r="C12338" s="80" t="s">
        <v>73</v>
      </c>
      <c r="D12338" s="109" t="s">
        <v>74</v>
      </c>
      <c r="K12338" s="61" t="s">
        <v>410</v>
      </c>
      <c r="N12338" s="61" t="s">
        <v>410</v>
      </c>
      <c r="P12338" s="175" t="s">
        <v>73</v>
      </c>
    </row>
    <row r="12339" spans="1:16">
      <c r="A12339" s="109" t="s">
        <v>24417</v>
      </c>
      <c r="B12339" s="109" t="s">
        <v>24418</v>
      </c>
      <c r="C12339" s="80" t="s">
        <v>73</v>
      </c>
      <c r="D12339" s="109" t="s">
        <v>74</v>
      </c>
      <c r="K12339" s="61" t="s">
        <v>410</v>
      </c>
      <c r="N12339" s="61" t="s">
        <v>410</v>
      </c>
      <c r="P12339" s="175" t="s">
        <v>73</v>
      </c>
    </row>
    <row r="12340" spans="1:16">
      <c r="A12340" s="109" t="s">
        <v>24419</v>
      </c>
      <c r="B12340" s="109" t="s">
        <v>24420</v>
      </c>
      <c r="C12340" s="80" t="s">
        <v>73</v>
      </c>
      <c r="D12340" s="109" t="s">
        <v>74</v>
      </c>
      <c r="K12340" s="61" t="s">
        <v>410</v>
      </c>
      <c r="N12340" s="61" t="s">
        <v>410</v>
      </c>
      <c r="P12340" s="175" t="s">
        <v>73</v>
      </c>
    </row>
    <row r="12341" spans="1:16">
      <c r="A12341" s="109" t="s">
        <v>24421</v>
      </c>
      <c r="B12341" s="109" t="s">
        <v>24422</v>
      </c>
      <c r="C12341" s="80" t="s">
        <v>73</v>
      </c>
      <c r="D12341" s="109" t="s">
        <v>74</v>
      </c>
      <c r="E12341" s="172">
        <v>446</v>
      </c>
      <c r="F12341" s="172">
        <v>446</v>
      </c>
      <c r="I12341" s="173">
        <v>189.49</v>
      </c>
      <c r="J12341" s="174">
        <v>635.49</v>
      </c>
      <c r="K12341" s="61">
        <v>7</v>
      </c>
      <c r="N12341" s="61" t="s">
        <v>51</v>
      </c>
      <c r="P12341" s="175" t="s">
        <v>73</v>
      </c>
    </row>
    <row r="12342" spans="1:16">
      <c r="A12342" s="109" t="s">
        <v>24423</v>
      </c>
      <c r="B12342" s="109" t="s">
        <v>5852</v>
      </c>
      <c r="C12342" s="80" t="s">
        <v>73</v>
      </c>
      <c r="D12342" s="109" t="s">
        <v>74</v>
      </c>
      <c r="K12342" s="61" t="s">
        <v>410</v>
      </c>
      <c r="N12342" s="61" t="s">
        <v>410</v>
      </c>
      <c r="P12342" s="175" t="s">
        <v>73</v>
      </c>
    </row>
    <row r="12343" spans="1:16">
      <c r="A12343" s="109" t="s">
        <v>24424</v>
      </c>
      <c r="B12343" s="109" t="s">
        <v>24425</v>
      </c>
      <c r="C12343" s="80" t="s">
        <v>73</v>
      </c>
      <c r="D12343" s="109" t="s">
        <v>74</v>
      </c>
      <c r="K12343" s="61" t="s">
        <v>410</v>
      </c>
      <c r="N12343" s="61" t="s">
        <v>410</v>
      </c>
      <c r="P12343" s="175" t="s">
        <v>73</v>
      </c>
    </row>
    <row r="12344" spans="1:16">
      <c r="A12344" s="109" t="s">
        <v>24426</v>
      </c>
      <c r="B12344" s="109" t="s">
        <v>24427</v>
      </c>
      <c r="C12344" s="80" t="s">
        <v>73</v>
      </c>
      <c r="D12344" s="109" t="s">
        <v>74</v>
      </c>
      <c r="K12344" s="61" t="s">
        <v>410</v>
      </c>
      <c r="N12344" s="61" t="s">
        <v>410</v>
      </c>
      <c r="P12344" s="175" t="s">
        <v>73</v>
      </c>
    </row>
    <row r="12345" spans="1:16">
      <c r="A12345" s="109" t="s">
        <v>24428</v>
      </c>
      <c r="B12345" s="109" t="s">
        <v>24429</v>
      </c>
      <c r="C12345" s="80" t="s">
        <v>73</v>
      </c>
      <c r="D12345" s="109" t="s">
        <v>74</v>
      </c>
      <c r="K12345" s="61" t="s">
        <v>410</v>
      </c>
      <c r="N12345" s="61" t="s">
        <v>410</v>
      </c>
      <c r="P12345" s="175" t="s">
        <v>73</v>
      </c>
    </row>
    <row r="12346" spans="1:16">
      <c r="A12346" s="109" t="s">
        <v>24430</v>
      </c>
      <c r="B12346" s="109" t="s">
        <v>24431</v>
      </c>
      <c r="C12346" s="80" t="s">
        <v>73</v>
      </c>
      <c r="D12346" s="109" t="s">
        <v>74</v>
      </c>
      <c r="K12346" s="61" t="s">
        <v>410</v>
      </c>
      <c r="N12346" s="61" t="s">
        <v>410</v>
      </c>
      <c r="P12346" s="175" t="s">
        <v>73</v>
      </c>
    </row>
    <row r="12347" spans="1:16">
      <c r="A12347" s="109" t="s">
        <v>24432</v>
      </c>
      <c r="B12347" s="109" t="s">
        <v>24433</v>
      </c>
      <c r="C12347" s="80" t="s">
        <v>73</v>
      </c>
      <c r="D12347" s="109" t="s">
        <v>74</v>
      </c>
      <c r="E12347" s="172">
        <v>198</v>
      </c>
      <c r="F12347" s="172">
        <v>198</v>
      </c>
      <c r="I12347" s="173">
        <v>84.44</v>
      </c>
      <c r="J12347" s="174">
        <v>282.44</v>
      </c>
      <c r="K12347" s="61">
        <v>3</v>
      </c>
      <c r="N12347" s="61" t="s">
        <v>51</v>
      </c>
      <c r="P12347" s="175" t="s">
        <v>73</v>
      </c>
    </row>
    <row r="12348" spans="1:16">
      <c r="A12348" s="109" t="s">
        <v>24434</v>
      </c>
      <c r="B12348" s="109" t="s">
        <v>24435</v>
      </c>
      <c r="C12348" s="80" t="s">
        <v>73</v>
      </c>
      <c r="D12348" s="109" t="s">
        <v>74</v>
      </c>
      <c r="K12348" s="61" t="s">
        <v>410</v>
      </c>
      <c r="N12348" s="61" t="s">
        <v>410</v>
      </c>
      <c r="P12348" s="175" t="s">
        <v>73</v>
      </c>
    </row>
    <row r="12349" spans="1:16">
      <c r="A12349" s="109" t="s">
        <v>24436</v>
      </c>
      <c r="B12349" s="109" t="s">
        <v>24437</v>
      </c>
      <c r="C12349" s="80" t="s">
        <v>73</v>
      </c>
      <c r="D12349" s="109" t="s">
        <v>74</v>
      </c>
      <c r="K12349" s="61" t="s">
        <v>410</v>
      </c>
      <c r="N12349" s="61" t="s">
        <v>410</v>
      </c>
      <c r="P12349" s="175" t="s">
        <v>73</v>
      </c>
    </row>
    <row r="12350" spans="1:16">
      <c r="A12350" s="109" t="s">
        <v>24438</v>
      </c>
      <c r="B12350" s="109" t="s">
        <v>24439</v>
      </c>
      <c r="C12350" s="80" t="s">
        <v>73</v>
      </c>
      <c r="D12350" s="109" t="s">
        <v>74</v>
      </c>
      <c r="K12350" s="61" t="s">
        <v>410</v>
      </c>
      <c r="N12350" s="61" t="s">
        <v>410</v>
      </c>
      <c r="P12350" s="175" t="s">
        <v>73</v>
      </c>
    </row>
    <row r="12351" spans="1:16">
      <c r="A12351" s="109" t="s">
        <v>24440</v>
      </c>
      <c r="B12351" s="109" t="s">
        <v>8872</v>
      </c>
      <c r="C12351" s="80" t="s">
        <v>73</v>
      </c>
      <c r="D12351" s="109" t="s">
        <v>74</v>
      </c>
      <c r="K12351" s="61" t="s">
        <v>410</v>
      </c>
      <c r="N12351" s="61" t="s">
        <v>410</v>
      </c>
      <c r="P12351" s="175" t="s">
        <v>73</v>
      </c>
    </row>
    <row r="12352" spans="1:16">
      <c r="A12352" s="109" t="s">
        <v>24441</v>
      </c>
      <c r="B12352" s="109" t="s">
        <v>8874</v>
      </c>
      <c r="C12352" s="80" t="s">
        <v>73</v>
      </c>
      <c r="D12352" s="109" t="s">
        <v>74</v>
      </c>
      <c r="K12352" s="61" t="s">
        <v>410</v>
      </c>
      <c r="N12352" s="61" t="s">
        <v>410</v>
      </c>
      <c r="P12352" s="175" t="s">
        <v>73</v>
      </c>
    </row>
    <row r="12353" spans="1:16">
      <c r="A12353" s="109" t="s">
        <v>24442</v>
      </c>
      <c r="B12353" s="109" t="s">
        <v>24443</v>
      </c>
      <c r="C12353" s="80" t="s">
        <v>73</v>
      </c>
      <c r="D12353" s="109" t="s">
        <v>74</v>
      </c>
      <c r="K12353" s="61" t="s">
        <v>410</v>
      </c>
      <c r="N12353" s="61" t="s">
        <v>410</v>
      </c>
      <c r="P12353" s="175" t="s">
        <v>73</v>
      </c>
    </row>
    <row r="12354" spans="1:16">
      <c r="A12354" s="109" t="s">
        <v>24444</v>
      </c>
      <c r="B12354" s="109" t="s">
        <v>24445</v>
      </c>
      <c r="C12354" s="80" t="s">
        <v>73</v>
      </c>
      <c r="D12354" s="109" t="s">
        <v>74</v>
      </c>
      <c r="K12354" s="61" t="s">
        <v>410</v>
      </c>
      <c r="N12354" s="61" t="s">
        <v>410</v>
      </c>
      <c r="P12354" s="175" t="s">
        <v>73</v>
      </c>
    </row>
    <row r="12355" spans="1:16">
      <c r="A12355" s="109" t="s">
        <v>24446</v>
      </c>
      <c r="B12355" s="109" t="s">
        <v>24447</v>
      </c>
      <c r="C12355" s="80" t="s">
        <v>73</v>
      </c>
      <c r="D12355" s="109" t="s">
        <v>74</v>
      </c>
      <c r="K12355" s="61" t="s">
        <v>410</v>
      </c>
      <c r="N12355" s="61" t="s">
        <v>410</v>
      </c>
      <c r="P12355" s="175" t="s">
        <v>73</v>
      </c>
    </row>
    <row r="12356" spans="1:16">
      <c r="A12356" s="109" t="s">
        <v>24448</v>
      </c>
      <c r="B12356" s="109" t="s">
        <v>24449</v>
      </c>
      <c r="C12356" s="80" t="s">
        <v>73</v>
      </c>
      <c r="D12356" s="109" t="s">
        <v>74</v>
      </c>
      <c r="K12356" s="61" t="s">
        <v>410</v>
      </c>
      <c r="N12356" s="61" t="s">
        <v>410</v>
      </c>
      <c r="P12356" s="175" t="s">
        <v>73</v>
      </c>
    </row>
    <row r="12357" spans="1:16">
      <c r="A12357" s="109" t="s">
        <v>24450</v>
      </c>
      <c r="B12357" s="109" t="s">
        <v>24451</v>
      </c>
      <c r="C12357" s="80" t="s">
        <v>73</v>
      </c>
      <c r="D12357" s="109" t="s">
        <v>74</v>
      </c>
      <c r="K12357" s="61" t="s">
        <v>410</v>
      </c>
      <c r="N12357" s="61" t="s">
        <v>410</v>
      </c>
      <c r="P12357" s="175" t="s">
        <v>73</v>
      </c>
    </row>
    <row r="12358" spans="1:16">
      <c r="A12358" s="109" t="s">
        <v>24452</v>
      </c>
      <c r="B12358" s="109" t="s">
        <v>24453</v>
      </c>
      <c r="C12358" s="80" t="s">
        <v>73</v>
      </c>
      <c r="D12358" s="109" t="s">
        <v>74</v>
      </c>
      <c r="K12358" s="61" t="s">
        <v>410</v>
      </c>
      <c r="N12358" s="61" t="s">
        <v>410</v>
      </c>
      <c r="P12358" s="175" t="s">
        <v>73</v>
      </c>
    </row>
    <row r="12359" spans="1:16">
      <c r="A12359" s="109" t="s">
        <v>24454</v>
      </c>
      <c r="B12359" s="109" t="s">
        <v>24455</v>
      </c>
      <c r="C12359" s="80" t="s">
        <v>73</v>
      </c>
      <c r="D12359" s="109" t="s">
        <v>74</v>
      </c>
      <c r="K12359" s="61" t="s">
        <v>410</v>
      </c>
      <c r="N12359" s="61" t="s">
        <v>410</v>
      </c>
      <c r="P12359" s="175" t="s">
        <v>73</v>
      </c>
    </row>
    <row r="12360" spans="1:16">
      <c r="A12360" s="109" t="s">
        <v>24456</v>
      </c>
      <c r="B12360" s="109" t="s">
        <v>24457</v>
      </c>
      <c r="C12360" s="80" t="s">
        <v>73</v>
      </c>
      <c r="D12360" s="109" t="s">
        <v>74</v>
      </c>
      <c r="K12360" s="61" t="s">
        <v>410</v>
      </c>
      <c r="N12360" s="61" t="s">
        <v>410</v>
      </c>
      <c r="P12360" s="175" t="s">
        <v>73</v>
      </c>
    </row>
    <row r="12361" spans="1:16">
      <c r="A12361" s="109" t="s">
        <v>24458</v>
      </c>
      <c r="B12361" s="109" t="s">
        <v>24459</v>
      </c>
      <c r="C12361" s="80" t="s">
        <v>73</v>
      </c>
      <c r="D12361" s="109" t="s">
        <v>74</v>
      </c>
      <c r="E12361" s="172">
        <v>212</v>
      </c>
      <c r="F12361" s="172">
        <v>212</v>
      </c>
      <c r="I12361" s="173">
        <v>148.54</v>
      </c>
      <c r="J12361" s="174">
        <v>360.54</v>
      </c>
      <c r="K12361" s="61">
        <v>0</v>
      </c>
      <c r="N12361" s="61" t="s">
        <v>51</v>
      </c>
      <c r="P12361" s="175" t="s">
        <v>73</v>
      </c>
    </row>
    <row r="12362" spans="1:16">
      <c r="A12362" s="109" t="s">
        <v>24460</v>
      </c>
      <c r="B12362" s="109" t="s">
        <v>24461</v>
      </c>
      <c r="C12362" s="80" t="s">
        <v>73</v>
      </c>
      <c r="D12362" s="109" t="s">
        <v>74</v>
      </c>
      <c r="K12362" s="61" t="s">
        <v>410</v>
      </c>
      <c r="N12362" s="61" t="s">
        <v>410</v>
      </c>
      <c r="P12362" s="175" t="s">
        <v>73</v>
      </c>
    </row>
    <row r="12363" spans="1:16">
      <c r="A12363" s="109" t="s">
        <v>24462</v>
      </c>
      <c r="B12363" s="109" t="s">
        <v>24463</v>
      </c>
      <c r="C12363" s="80" t="s">
        <v>73</v>
      </c>
      <c r="D12363" s="109" t="s">
        <v>74</v>
      </c>
      <c r="E12363" s="172">
        <v>498</v>
      </c>
      <c r="F12363" s="172">
        <v>378</v>
      </c>
      <c r="G12363" s="109" t="s">
        <v>180</v>
      </c>
      <c r="I12363" s="173">
        <v>131.25</v>
      </c>
      <c r="J12363" s="174">
        <v>509.25</v>
      </c>
      <c r="K12363" s="61">
        <v>57</v>
      </c>
      <c r="N12363" s="61" t="s">
        <v>51</v>
      </c>
      <c r="P12363" s="175" t="s">
        <v>73</v>
      </c>
    </row>
    <row r="12364" spans="1:16">
      <c r="A12364" s="109" t="s">
        <v>24464</v>
      </c>
      <c r="B12364" s="109" t="s">
        <v>24465</v>
      </c>
      <c r="C12364" s="80" t="s">
        <v>73</v>
      </c>
      <c r="D12364" s="109" t="s">
        <v>74</v>
      </c>
      <c r="E12364" s="172">
        <v>501</v>
      </c>
      <c r="F12364" s="172">
        <v>381</v>
      </c>
      <c r="G12364" s="109" t="s">
        <v>1652</v>
      </c>
      <c r="I12364" s="173">
        <v>177.27</v>
      </c>
      <c r="J12364" s="174">
        <v>558.27</v>
      </c>
      <c r="K12364" s="61">
        <v>27</v>
      </c>
      <c r="N12364" s="61" t="s">
        <v>51</v>
      </c>
      <c r="P12364" s="175" t="s">
        <v>73</v>
      </c>
    </row>
    <row r="12365" spans="1:16">
      <c r="A12365" s="109" t="s">
        <v>24466</v>
      </c>
      <c r="B12365" s="109" t="s">
        <v>4807</v>
      </c>
      <c r="C12365" s="80" t="s">
        <v>73</v>
      </c>
      <c r="D12365" s="109" t="s">
        <v>74</v>
      </c>
      <c r="K12365" s="61" t="s">
        <v>410</v>
      </c>
      <c r="N12365" s="61" t="s">
        <v>410</v>
      </c>
      <c r="P12365" s="175" t="s">
        <v>73</v>
      </c>
    </row>
    <row r="12366" spans="1:16">
      <c r="A12366" s="109" t="s">
        <v>24467</v>
      </c>
      <c r="B12366" s="109" t="s">
        <v>24468</v>
      </c>
      <c r="C12366" s="80" t="s">
        <v>73</v>
      </c>
      <c r="D12366" s="109" t="s">
        <v>74</v>
      </c>
      <c r="K12366" s="61" t="s">
        <v>410</v>
      </c>
      <c r="N12366" s="61" t="s">
        <v>410</v>
      </c>
      <c r="P12366" s="175" t="s">
        <v>73</v>
      </c>
    </row>
    <row r="12367" spans="1:16">
      <c r="A12367" s="109" t="s">
        <v>24469</v>
      </c>
      <c r="B12367" s="109" t="s">
        <v>24470</v>
      </c>
      <c r="C12367" s="80" t="s">
        <v>73</v>
      </c>
      <c r="D12367" s="109" t="s">
        <v>74</v>
      </c>
      <c r="K12367" s="61" t="s">
        <v>410</v>
      </c>
      <c r="N12367" s="61" t="s">
        <v>410</v>
      </c>
      <c r="P12367" s="175" t="s">
        <v>73</v>
      </c>
    </row>
    <row r="12368" spans="1:16">
      <c r="A12368" s="109" t="s">
        <v>24471</v>
      </c>
      <c r="B12368" s="109" t="s">
        <v>24472</v>
      </c>
      <c r="C12368" s="80" t="s">
        <v>73</v>
      </c>
      <c r="D12368" s="109" t="s">
        <v>74</v>
      </c>
      <c r="K12368" s="61" t="s">
        <v>410</v>
      </c>
      <c r="N12368" s="61" t="s">
        <v>410</v>
      </c>
      <c r="P12368" s="175" t="s">
        <v>73</v>
      </c>
    </row>
    <row r="12369" spans="1:16">
      <c r="A12369" s="109" t="s">
        <v>24473</v>
      </c>
      <c r="B12369" s="109" t="s">
        <v>5870</v>
      </c>
      <c r="C12369" s="80" t="s">
        <v>73</v>
      </c>
      <c r="D12369" s="109" t="s">
        <v>74</v>
      </c>
      <c r="K12369" s="61" t="s">
        <v>410</v>
      </c>
      <c r="N12369" s="61" t="s">
        <v>410</v>
      </c>
      <c r="P12369" s="175" t="s">
        <v>73</v>
      </c>
    </row>
    <row r="12370" spans="1:16">
      <c r="A12370" s="109" t="s">
        <v>24474</v>
      </c>
      <c r="B12370" s="109" t="s">
        <v>8508</v>
      </c>
      <c r="C12370" s="80" t="s">
        <v>73</v>
      </c>
      <c r="D12370" s="109" t="s">
        <v>74</v>
      </c>
      <c r="K12370" s="61" t="s">
        <v>410</v>
      </c>
      <c r="N12370" s="61" t="s">
        <v>410</v>
      </c>
      <c r="P12370" s="175" t="s">
        <v>73</v>
      </c>
    </row>
    <row r="12371" spans="1:16">
      <c r="A12371" s="109" t="s">
        <v>24475</v>
      </c>
      <c r="B12371" s="109" t="s">
        <v>8510</v>
      </c>
      <c r="C12371" s="80" t="s">
        <v>73</v>
      </c>
      <c r="D12371" s="109" t="s">
        <v>74</v>
      </c>
      <c r="K12371" s="61" t="s">
        <v>410</v>
      </c>
      <c r="N12371" s="61" t="s">
        <v>410</v>
      </c>
      <c r="P12371" s="175" t="s">
        <v>73</v>
      </c>
    </row>
    <row r="12372" spans="1:16">
      <c r="A12372" s="109" t="s">
        <v>24476</v>
      </c>
      <c r="B12372" s="109" t="s">
        <v>24477</v>
      </c>
      <c r="C12372" s="80" t="s">
        <v>73</v>
      </c>
      <c r="D12372" s="109" t="s">
        <v>74</v>
      </c>
      <c r="K12372" s="61" t="s">
        <v>410</v>
      </c>
      <c r="N12372" s="61" t="s">
        <v>410</v>
      </c>
      <c r="P12372" s="175" t="s">
        <v>73</v>
      </c>
    </row>
    <row r="12373" spans="1:16">
      <c r="A12373" s="109" t="s">
        <v>24478</v>
      </c>
      <c r="B12373" s="109" t="s">
        <v>24479</v>
      </c>
      <c r="C12373" s="80" t="s">
        <v>73</v>
      </c>
      <c r="D12373" s="109" t="s">
        <v>74</v>
      </c>
      <c r="K12373" s="61" t="s">
        <v>410</v>
      </c>
      <c r="N12373" s="61" t="s">
        <v>410</v>
      </c>
      <c r="P12373" s="175" t="s">
        <v>73</v>
      </c>
    </row>
    <row r="12374" spans="1:16">
      <c r="A12374" s="109" t="s">
        <v>24480</v>
      </c>
      <c r="B12374" s="109" t="s">
        <v>24481</v>
      </c>
      <c r="C12374" s="80" t="s">
        <v>73</v>
      </c>
      <c r="D12374" s="109" t="s">
        <v>74</v>
      </c>
      <c r="K12374" s="61" t="s">
        <v>410</v>
      </c>
      <c r="N12374" s="61" t="s">
        <v>410</v>
      </c>
      <c r="P12374" s="175" t="s">
        <v>73</v>
      </c>
    </row>
    <row r="12375" spans="1:16">
      <c r="A12375" s="109" t="s">
        <v>24482</v>
      </c>
      <c r="B12375" s="109" t="s">
        <v>24483</v>
      </c>
      <c r="C12375" s="80" t="s">
        <v>73</v>
      </c>
      <c r="D12375" s="109" t="s">
        <v>74</v>
      </c>
      <c r="K12375" s="61" t="s">
        <v>410</v>
      </c>
      <c r="N12375" s="61" t="s">
        <v>410</v>
      </c>
      <c r="P12375" s="175" t="s">
        <v>73</v>
      </c>
    </row>
    <row r="12376" spans="1:16">
      <c r="A12376" s="109" t="s">
        <v>24484</v>
      </c>
      <c r="B12376" s="109" t="s">
        <v>24485</v>
      </c>
      <c r="C12376" s="80" t="s">
        <v>73</v>
      </c>
      <c r="D12376" s="109" t="s">
        <v>74</v>
      </c>
      <c r="K12376" s="61" t="s">
        <v>410</v>
      </c>
      <c r="N12376" s="61" t="s">
        <v>410</v>
      </c>
      <c r="P12376" s="175" t="s">
        <v>73</v>
      </c>
    </row>
    <row r="12377" spans="1:16">
      <c r="A12377" s="109" t="s">
        <v>24486</v>
      </c>
      <c r="B12377" s="109" t="s">
        <v>24487</v>
      </c>
      <c r="C12377" s="80" t="s">
        <v>73</v>
      </c>
      <c r="D12377" s="109" t="s">
        <v>74</v>
      </c>
      <c r="K12377" s="61" t="s">
        <v>410</v>
      </c>
      <c r="N12377" s="61" t="s">
        <v>410</v>
      </c>
      <c r="P12377" s="175" t="s">
        <v>73</v>
      </c>
    </row>
    <row r="12378" spans="1:16">
      <c r="A12378" s="109" t="s">
        <v>24488</v>
      </c>
      <c r="B12378" s="109" t="s">
        <v>24489</v>
      </c>
      <c r="C12378" s="80" t="s">
        <v>73</v>
      </c>
      <c r="D12378" s="109" t="s">
        <v>74</v>
      </c>
      <c r="K12378" s="61" t="s">
        <v>410</v>
      </c>
      <c r="N12378" s="61" t="s">
        <v>410</v>
      </c>
      <c r="P12378" s="175" t="s">
        <v>73</v>
      </c>
    </row>
    <row r="12379" spans="1:16">
      <c r="A12379" s="109" t="s">
        <v>24490</v>
      </c>
      <c r="B12379" s="109" t="s">
        <v>3377</v>
      </c>
      <c r="C12379" s="80" t="s">
        <v>73</v>
      </c>
      <c r="D12379" s="109" t="s">
        <v>74</v>
      </c>
      <c r="K12379" s="61" t="s">
        <v>410</v>
      </c>
      <c r="N12379" s="61" t="s">
        <v>410</v>
      </c>
      <c r="P12379" s="175" t="s">
        <v>73</v>
      </c>
    </row>
    <row r="12380" spans="1:16">
      <c r="A12380" s="109" t="s">
        <v>24491</v>
      </c>
      <c r="B12380" s="109" t="s">
        <v>24492</v>
      </c>
      <c r="C12380" s="80" t="s">
        <v>73</v>
      </c>
      <c r="D12380" s="109" t="s">
        <v>74</v>
      </c>
      <c r="K12380" s="61" t="s">
        <v>410</v>
      </c>
      <c r="N12380" s="61" t="s">
        <v>410</v>
      </c>
      <c r="P12380" s="175" t="s">
        <v>73</v>
      </c>
    </row>
    <row r="12381" spans="1:16">
      <c r="A12381" s="109" t="s">
        <v>24493</v>
      </c>
      <c r="B12381" s="109" t="s">
        <v>24494</v>
      </c>
      <c r="C12381" s="80" t="s">
        <v>73</v>
      </c>
      <c r="D12381" s="109" t="s">
        <v>74</v>
      </c>
      <c r="K12381" s="61" t="s">
        <v>410</v>
      </c>
      <c r="N12381" s="61" t="s">
        <v>410</v>
      </c>
      <c r="P12381" s="175" t="s">
        <v>73</v>
      </c>
    </row>
    <row r="12382" spans="1:16">
      <c r="A12382" s="109" t="s">
        <v>24495</v>
      </c>
      <c r="B12382" s="109" t="s">
        <v>18190</v>
      </c>
      <c r="C12382" s="80" t="s">
        <v>73</v>
      </c>
      <c r="D12382" s="109" t="s">
        <v>74</v>
      </c>
      <c r="K12382" s="61" t="s">
        <v>410</v>
      </c>
      <c r="N12382" s="61" t="s">
        <v>410</v>
      </c>
      <c r="P12382" s="175" t="s">
        <v>73</v>
      </c>
    </row>
    <row r="12383" spans="1:16">
      <c r="A12383" s="109" t="s">
        <v>24496</v>
      </c>
      <c r="B12383" s="109" t="s">
        <v>18712</v>
      </c>
      <c r="C12383" s="80" t="s">
        <v>73</v>
      </c>
      <c r="D12383" s="109" t="s">
        <v>74</v>
      </c>
      <c r="K12383" s="61" t="s">
        <v>410</v>
      </c>
      <c r="N12383" s="61" t="s">
        <v>410</v>
      </c>
      <c r="P12383" s="175" t="s">
        <v>73</v>
      </c>
    </row>
    <row r="12384" spans="1:16">
      <c r="A12384" s="109" t="s">
        <v>24497</v>
      </c>
      <c r="B12384" s="109" t="s">
        <v>24498</v>
      </c>
      <c r="C12384" s="80" t="s">
        <v>73</v>
      </c>
      <c r="D12384" s="109" t="s">
        <v>74</v>
      </c>
      <c r="E12384" s="172">
        <v>402</v>
      </c>
      <c r="F12384" s="172">
        <v>367</v>
      </c>
      <c r="G12384" s="109" t="s">
        <v>55</v>
      </c>
      <c r="I12384" s="173">
        <v>136.24</v>
      </c>
      <c r="J12384" s="174">
        <v>503.24</v>
      </c>
      <c r="K12384" s="61">
        <v>0</v>
      </c>
      <c r="N12384" s="61" t="s">
        <v>51</v>
      </c>
      <c r="P12384" s="175" t="s">
        <v>73</v>
      </c>
    </row>
    <row r="12385" spans="1:16">
      <c r="A12385" s="109" t="s">
        <v>24499</v>
      </c>
      <c r="B12385" s="109" t="s">
        <v>24500</v>
      </c>
      <c r="C12385" s="80" t="s">
        <v>73</v>
      </c>
      <c r="D12385" s="109" t="s">
        <v>74</v>
      </c>
      <c r="K12385" s="61" t="s">
        <v>410</v>
      </c>
      <c r="N12385" s="61" t="s">
        <v>410</v>
      </c>
      <c r="P12385" s="175" t="s">
        <v>73</v>
      </c>
    </row>
    <row r="12386" spans="1:16">
      <c r="A12386" s="109" t="s">
        <v>24501</v>
      </c>
      <c r="B12386" s="109" t="s">
        <v>24502</v>
      </c>
      <c r="C12386" s="80" t="s">
        <v>73</v>
      </c>
      <c r="D12386" s="109" t="s">
        <v>74</v>
      </c>
      <c r="K12386" s="61" t="s">
        <v>410</v>
      </c>
      <c r="N12386" s="61" t="s">
        <v>410</v>
      </c>
      <c r="P12386" s="175" t="s">
        <v>73</v>
      </c>
    </row>
    <row r="12387" spans="1:16">
      <c r="A12387" s="109" t="s">
        <v>24503</v>
      </c>
      <c r="B12387" s="109" t="s">
        <v>24504</v>
      </c>
      <c r="C12387" s="80" t="s">
        <v>73</v>
      </c>
      <c r="D12387" s="109" t="s">
        <v>74</v>
      </c>
      <c r="K12387" s="61" t="s">
        <v>410</v>
      </c>
      <c r="N12387" s="61" t="s">
        <v>410</v>
      </c>
      <c r="P12387" s="175" t="s">
        <v>73</v>
      </c>
    </row>
    <row r="12388" spans="1:16">
      <c r="A12388" s="109" t="s">
        <v>24505</v>
      </c>
      <c r="B12388" s="109" t="s">
        <v>4858</v>
      </c>
      <c r="C12388" s="80" t="s">
        <v>73</v>
      </c>
      <c r="D12388" s="109" t="s">
        <v>74</v>
      </c>
      <c r="K12388" s="61" t="s">
        <v>410</v>
      </c>
      <c r="N12388" s="61" t="s">
        <v>410</v>
      </c>
      <c r="P12388" s="175" t="s">
        <v>73</v>
      </c>
    </row>
    <row r="12389" spans="1:16">
      <c r="A12389" s="109" t="s">
        <v>24506</v>
      </c>
      <c r="B12389" s="109" t="s">
        <v>24208</v>
      </c>
      <c r="C12389" s="80" t="s">
        <v>73</v>
      </c>
      <c r="D12389" s="109" t="s">
        <v>74</v>
      </c>
      <c r="K12389" s="61" t="s">
        <v>410</v>
      </c>
      <c r="N12389" s="61" t="s">
        <v>410</v>
      </c>
      <c r="P12389" s="175" t="s">
        <v>73</v>
      </c>
    </row>
    <row r="12390" spans="1:16">
      <c r="A12390" s="109" t="s">
        <v>24507</v>
      </c>
      <c r="B12390" s="109" t="s">
        <v>24508</v>
      </c>
      <c r="C12390" s="80" t="s">
        <v>73</v>
      </c>
      <c r="D12390" s="109" t="s">
        <v>74</v>
      </c>
      <c r="E12390" s="172">
        <v>434</v>
      </c>
      <c r="F12390" s="172">
        <v>434</v>
      </c>
      <c r="I12390" s="173">
        <v>135.57</v>
      </c>
      <c r="J12390" s="174">
        <v>569.57</v>
      </c>
      <c r="K12390" s="61">
        <v>0</v>
      </c>
      <c r="L12390" s="175" t="s">
        <v>57</v>
      </c>
      <c r="M12390" s="61" t="s">
        <v>2432</v>
      </c>
      <c r="N12390" s="61" t="s">
        <v>51</v>
      </c>
      <c r="P12390" s="175" t="s">
        <v>73</v>
      </c>
    </row>
    <row r="12391" spans="1:16">
      <c r="A12391" s="109" t="s">
        <v>24509</v>
      </c>
      <c r="B12391" s="109" t="s">
        <v>24510</v>
      </c>
      <c r="C12391" s="80" t="s">
        <v>73</v>
      </c>
      <c r="D12391" s="109" t="s">
        <v>74</v>
      </c>
      <c r="E12391" s="172">
        <v>419</v>
      </c>
      <c r="F12391" s="172">
        <v>419</v>
      </c>
      <c r="I12391" s="173">
        <v>135.57</v>
      </c>
      <c r="J12391" s="174">
        <v>554.57</v>
      </c>
      <c r="K12391" s="61">
        <v>3</v>
      </c>
      <c r="L12391" s="175" t="s">
        <v>57</v>
      </c>
      <c r="M12391" s="61" t="s">
        <v>2432</v>
      </c>
      <c r="N12391" s="61" t="s">
        <v>51</v>
      </c>
      <c r="P12391" s="175" t="s">
        <v>73</v>
      </c>
    </row>
    <row r="12392" spans="1:16">
      <c r="A12392" s="109" t="s">
        <v>24511</v>
      </c>
      <c r="B12392" s="109" t="s">
        <v>24512</v>
      </c>
      <c r="C12392" s="80" t="s">
        <v>73</v>
      </c>
      <c r="D12392" s="109" t="s">
        <v>74</v>
      </c>
      <c r="K12392" s="61" t="s">
        <v>410</v>
      </c>
      <c r="N12392" s="61" t="s">
        <v>410</v>
      </c>
      <c r="P12392" s="175" t="s">
        <v>73</v>
      </c>
    </row>
    <row r="12393" spans="1:16">
      <c r="A12393" s="109" t="s">
        <v>24513</v>
      </c>
      <c r="B12393" s="109" t="s">
        <v>24514</v>
      </c>
      <c r="C12393" s="80" t="s">
        <v>73</v>
      </c>
      <c r="D12393" s="109" t="s">
        <v>74</v>
      </c>
      <c r="K12393" s="61" t="s">
        <v>410</v>
      </c>
      <c r="N12393" s="61" t="s">
        <v>410</v>
      </c>
      <c r="P12393" s="175" t="s">
        <v>73</v>
      </c>
    </row>
    <row r="12394" spans="1:16">
      <c r="A12394" s="109" t="s">
        <v>24515</v>
      </c>
      <c r="B12394" s="109" t="s">
        <v>24516</v>
      </c>
      <c r="C12394" s="80" t="s">
        <v>73</v>
      </c>
      <c r="D12394" s="109" t="s">
        <v>74</v>
      </c>
      <c r="K12394" s="61" t="s">
        <v>410</v>
      </c>
      <c r="N12394" s="61" t="s">
        <v>410</v>
      </c>
      <c r="P12394" s="175" t="s">
        <v>73</v>
      </c>
    </row>
    <row r="12395" spans="1:16">
      <c r="A12395" s="109" t="s">
        <v>24517</v>
      </c>
      <c r="B12395" s="109" t="s">
        <v>24518</v>
      </c>
      <c r="C12395" s="80" t="s">
        <v>73</v>
      </c>
      <c r="D12395" s="109" t="s">
        <v>74</v>
      </c>
      <c r="K12395" s="61" t="s">
        <v>410</v>
      </c>
      <c r="N12395" s="61" t="s">
        <v>410</v>
      </c>
      <c r="P12395" s="175" t="s">
        <v>73</v>
      </c>
    </row>
    <row r="12396" spans="1:16">
      <c r="A12396" s="109" t="s">
        <v>24519</v>
      </c>
      <c r="B12396" s="109" t="s">
        <v>24520</v>
      </c>
      <c r="C12396" s="80" t="s">
        <v>73</v>
      </c>
      <c r="D12396" s="109" t="s">
        <v>74</v>
      </c>
      <c r="E12396" s="172">
        <v>283</v>
      </c>
      <c r="F12396" s="172">
        <v>283</v>
      </c>
      <c r="I12396" s="173">
        <v>84.55</v>
      </c>
      <c r="J12396" s="174">
        <v>367.55</v>
      </c>
      <c r="K12396" s="61">
        <v>21</v>
      </c>
      <c r="N12396" s="61" t="s">
        <v>51</v>
      </c>
      <c r="P12396" s="175" t="s">
        <v>73</v>
      </c>
    </row>
    <row r="12397" spans="1:16">
      <c r="A12397" s="109" t="s">
        <v>24521</v>
      </c>
      <c r="B12397" s="109" t="s">
        <v>24522</v>
      </c>
      <c r="C12397" s="80" t="s">
        <v>73</v>
      </c>
      <c r="D12397" s="109" t="s">
        <v>74</v>
      </c>
      <c r="K12397" s="61" t="s">
        <v>410</v>
      </c>
      <c r="N12397" s="61" t="s">
        <v>410</v>
      </c>
      <c r="P12397" s="175" t="s">
        <v>73</v>
      </c>
    </row>
    <row r="12398" spans="1:16">
      <c r="A12398" s="109" t="s">
        <v>24523</v>
      </c>
      <c r="B12398" s="109" t="s">
        <v>24524</v>
      </c>
      <c r="C12398" s="80" t="s">
        <v>73</v>
      </c>
      <c r="D12398" s="109" t="s">
        <v>74</v>
      </c>
      <c r="K12398" s="61" t="s">
        <v>410</v>
      </c>
      <c r="N12398" s="61" t="s">
        <v>410</v>
      </c>
      <c r="P12398" s="175" t="s">
        <v>73</v>
      </c>
    </row>
    <row r="12399" spans="1:16">
      <c r="A12399" s="109" t="s">
        <v>24525</v>
      </c>
      <c r="B12399" s="109" t="s">
        <v>24526</v>
      </c>
      <c r="C12399" s="80" t="s">
        <v>73</v>
      </c>
      <c r="D12399" s="109" t="s">
        <v>74</v>
      </c>
      <c r="K12399" s="61" t="s">
        <v>410</v>
      </c>
      <c r="N12399" s="61" t="s">
        <v>410</v>
      </c>
      <c r="P12399" s="175" t="s">
        <v>73</v>
      </c>
    </row>
    <row r="12400" spans="1:16">
      <c r="A12400" s="109" t="s">
        <v>24527</v>
      </c>
      <c r="B12400" s="109" t="s">
        <v>24528</v>
      </c>
      <c r="C12400" s="80" t="s">
        <v>73</v>
      </c>
      <c r="D12400" s="109" t="s">
        <v>74</v>
      </c>
      <c r="K12400" s="61" t="s">
        <v>410</v>
      </c>
      <c r="N12400" s="61" t="s">
        <v>410</v>
      </c>
      <c r="P12400" s="175" t="s">
        <v>73</v>
      </c>
    </row>
    <row r="12401" spans="1:16">
      <c r="A12401" s="109" t="s">
        <v>24529</v>
      </c>
      <c r="B12401" s="109" t="s">
        <v>24530</v>
      </c>
      <c r="C12401" s="80" t="s">
        <v>73</v>
      </c>
      <c r="D12401" s="109" t="s">
        <v>74</v>
      </c>
      <c r="K12401" s="61" t="s">
        <v>410</v>
      </c>
      <c r="N12401" s="61" t="s">
        <v>410</v>
      </c>
      <c r="P12401" s="175" t="s">
        <v>73</v>
      </c>
    </row>
    <row r="12402" spans="1:16">
      <c r="A12402" s="109" t="s">
        <v>24531</v>
      </c>
      <c r="B12402" s="109" t="s">
        <v>24532</v>
      </c>
      <c r="C12402" s="80" t="s">
        <v>73</v>
      </c>
      <c r="D12402" s="109" t="s">
        <v>74</v>
      </c>
      <c r="E12402" s="172">
        <v>395</v>
      </c>
      <c r="F12402" s="172">
        <v>370</v>
      </c>
      <c r="G12402" s="109" t="s">
        <v>126</v>
      </c>
      <c r="I12402" s="173">
        <v>299.31</v>
      </c>
      <c r="J12402" s="174">
        <v>669.31</v>
      </c>
      <c r="K12402" s="61">
        <v>8</v>
      </c>
      <c r="N12402" s="61" t="s">
        <v>51</v>
      </c>
      <c r="P12402" s="175" t="s">
        <v>73</v>
      </c>
    </row>
    <row r="12403" spans="1:16">
      <c r="A12403" s="109" t="s">
        <v>24533</v>
      </c>
      <c r="B12403" s="109" t="s">
        <v>24504</v>
      </c>
      <c r="C12403" s="80" t="s">
        <v>73</v>
      </c>
      <c r="D12403" s="109" t="s">
        <v>74</v>
      </c>
      <c r="E12403" s="172">
        <v>480</v>
      </c>
      <c r="F12403" s="172">
        <v>480</v>
      </c>
      <c r="I12403" s="173">
        <v>143.27</v>
      </c>
      <c r="J12403" s="174">
        <v>623.27</v>
      </c>
      <c r="K12403" s="61">
        <v>3</v>
      </c>
      <c r="N12403" s="61" t="s">
        <v>51</v>
      </c>
      <c r="P12403" s="175" t="s">
        <v>73</v>
      </c>
    </row>
    <row r="12404" spans="1:16">
      <c r="A12404" s="109" t="s">
        <v>24534</v>
      </c>
      <c r="B12404" s="109" t="s">
        <v>24535</v>
      </c>
      <c r="C12404" s="80" t="s">
        <v>73</v>
      </c>
      <c r="D12404" s="109" t="s">
        <v>74</v>
      </c>
      <c r="E12404" s="172">
        <v>503</v>
      </c>
      <c r="F12404" s="172">
        <v>503</v>
      </c>
      <c r="I12404" s="173">
        <v>143.27</v>
      </c>
      <c r="J12404" s="174">
        <v>646.27</v>
      </c>
      <c r="K12404" s="61">
        <v>122</v>
      </c>
      <c r="N12404" s="61" t="s">
        <v>51</v>
      </c>
      <c r="P12404" s="175" t="s">
        <v>73</v>
      </c>
    </row>
    <row r="12405" spans="1:16">
      <c r="A12405" s="109" t="s">
        <v>24536</v>
      </c>
      <c r="B12405" s="109" t="s">
        <v>24537</v>
      </c>
      <c r="C12405" s="80" t="s">
        <v>73</v>
      </c>
      <c r="D12405" s="109" t="s">
        <v>74</v>
      </c>
      <c r="E12405" s="172">
        <v>319</v>
      </c>
      <c r="F12405" s="172">
        <v>314</v>
      </c>
      <c r="G12405" s="109" t="s">
        <v>1061</v>
      </c>
      <c r="I12405" s="173">
        <v>105.94</v>
      </c>
      <c r="J12405" s="174">
        <v>419.94</v>
      </c>
      <c r="K12405" s="61">
        <v>100</v>
      </c>
      <c r="N12405" s="61" t="s">
        <v>51</v>
      </c>
      <c r="P12405" s="175" t="s">
        <v>73</v>
      </c>
    </row>
    <row r="12406" spans="1:16">
      <c r="A12406" s="109" t="s">
        <v>24538</v>
      </c>
      <c r="B12406" s="109" t="s">
        <v>24363</v>
      </c>
      <c r="C12406" s="80" t="s">
        <v>73</v>
      </c>
      <c r="D12406" s="109" t="s">
        <v>74</v>
      </c>
      <c r="K12406" s="61" t="s">
        <v>410</v>
      </c>
      <c r="N12406" s="61" t="s">
        <v>410</v>
      </c>
      <c r="P12406" s="175" t="s">
        <v>73</v>
      </c>
    </row>
    <row r="12407" spans="1:16">
      <c r="A12407" s="109" t="s">
        <v>24539</v>
      </c>
      <c r="B12407" s="109" t="s">
        <v>8502</v>
      </c>
      <c r="C12407" s="80" t="s">
        <v>73</v>
      </c>
      <c r="D12407" s="109" t="s">
        <v>74</v>
      </c>
      <c r="K12407" s="61" t="s">
        <v>410</v>
      </c>
      <c r="N12407" s="61" t="s">
        <v>410</v>
      </c>
      <c r="P12407" s="175" t="s">
        <v>73</v>
      </c>
    </row>
    <row r="12408" spans="1:16">
      <c r="A12408" s="109" t="s">
        <v>24540</v>
      </c>
      <c r="B12408" s="109" t="s">
        <v>24541</v>
      </c>
      <c r="C12408" s="80" t="s">
        <v>73</v>
      </c>
      <c r="D12408" s="109" t="s">
        <v>74</v>
      </c>
      <c r="K12408" s="61" t="s">
        <v>410</v>
      </c>
      <c r="N12408" s="61" t="s">
        <v>410</v>
      </c>
      <c r="P12408" s="175" t="s">
        <v>73</v>
      </c>
    </row>
    <row r="12409" spans="1:16">
      <c r="A12409" s="109" t="s">
        <v>24542</v>
      </c>
      <c r="B12409" s="109" t="s">
        <v>24543</v>
      </c>
      <c r="C12409" s="80" t="s">
        <v>73</v>
      </c>
      <c r="D12409" s="109" t="s">
        <v>74</v>
      </c>
      <c r="E12409" s="172">
        <v>369</v>
      </c>
      <c r="F12409" s="172">
        <v>339</v>
      </c>
      <c r="G12409" s="109" t="s">
        <v>55</v>
      </c>
      <c r="I12409" s="173">
        <v>149.98</v>
      </c>
      <c r="J12409" s="174">
        <v>488.98</v>
      </c>
      <c r="K12409" s="61">
        <v>65</v>
      </c>
      <c r="N12409" s="61" t="s">
        <v>51</v>
      </c>
      <c r="P12409" s="175" t="s">
        <v>73</v>
      </c>
    </row>
    <row r="12410" spans="1:16">
      <c r="A12410" s="109" t="s">
        <v>24544</v>
      </c>
      <c r="B12410" s="109" t="s">
        <v>24545</v>
      </c>
      <c r="C12410" s="80" t="s">
        <v>73</v>
      </c>
      <c r="D12410" s="109" t="s">
        <v>74</v>
      </c>
      <c r="K12410" s="61" t="s">
        <v>410</v>
      </c>
      <c r="N12410" s="61" t="s">
        <v>410</v>
      </c>
      <c r="P12410" s="175" t="s">
        <v>73</v>
      </c>
    </row>
    <row r="12411" spans="1:16">
      <c r="A12411" s="109" t="s">
        <v>24546</v>
      </c>
      <c r="B12411" s="109" t="s">
        <v>24321</v>
      </c>
      <c r="C12411" s="80" t="s">
        <v>73</v>
      </c>
      <c r="D12411" s="109" t="s">
        <v>74</v>
      </c>
      <c r="K12411" s="61" t="s">
        <v>410</v>
      </c>
      <c r="N12411" s="61" t="s">
        <v>410</v>
      </c>
      <c r="P12411" s="175" t="s">
        <v>73</v>
      </c>
    </row>
    <row r="12412" spans="1:16">
      <c r="A12412" s="109" t="s">
        <v>24547</v>
      </c>
      <c r="B12412" s="109" t="s">
        <v>24548</v>
      </c>
      <c r="C12412" s="80" t="s">
        <v>73</v>
      </c>
      <c r="D12412" s="109" t="s">
        <v>74</v>
      </c>
      <c r="K12412" s="61" t="s">
        <v>410</v>
      </c>
      <c r="N12412" s="61" t="s">
        <v>410</v>
      </c>
      <c r="P12412" s="175" t="s">
        <v>73</v>
      </c>
    </row>
    <row r="12413" spans="1:16">
      <c r="A12413" s="109" t="s">
        <v>24549</v>
      </c>
      <c r="B12413" s="109" t="s">
        <v>24550</v>
      </c>
      <c r="C12413" s="80" t="s">
        <v>73</v>
      </c>
      <c r="D12413" s="109" t="s">
        <v>74</v>
      </c>
      <c r="K12413" s="61" t="s">
        <v>410</v>
      </c>
      <c r="N12413" s="61" t="s">
        <v>410</v>
      </c>
      <c r="P12413" s="175" t="s">
        <v>73</v>
      </c>
    </row>
    <row r="12414" spans="1:16">
      <c r="A12414" s="109" t="s">
        <v>24551</v>
      </c>
      <c r="B12414" s="109" t="s">
        <v>24552</v>
      </c>
      <c r="C12414" s="80" t="s">
        <v>73</v>
      </c>
      <c r="D12414" s="109" t="s">
        <v>74</v>
      </c>
      <c r="K12414" s="61" t="s">
        <v>410</v>
      </c>
      <c r="N12414" s="61" t="s">
        <v>410</v>
      </c>
      <c r="P12414" s="175" t="s">
        <v>73</v>
      </c>
    </row>
    <row r="12415" spans="1:16">
      <c r="A12415" s="109" t="s">
        <v>24553</v>
      </c>
      <c r="B12415" s="109" t="s">
        <v>24554</v>
      </c>
      <c r="C12415" s="80" t="s">
        <v>73</v>
      </c>
      <c r="D12415" s="109" t="s">
        <v>74</v>
      </c>
      <c r="E12415" s="172">
        <v>168</v>
      </c>
      <c r="F12415" s="172">
        <v>168</v>
      </c>
      <c r="I12415" s="173">
        <v>51.68</v>
      </c>
      <c r="J12415" s="174">
        <v>219.68</v>
      </c>
      <c r="K12415" s="61">
        <v>73</v>
      </c>
      <c r="N12415" s="61" t="s">
        <v>51</v>
      </c>
      <c r="P12415" s="175" t="s">
        <v>73</v>
      </c>
    </row>
    <row r="12416" spans="1:16">
      <c r="A12416" s="109" t="s">
        <v>24555</v>
      </c>
      <c r="B12416" s="109" t="s">
        <v>8857</v>
      </c>
      <c r="C12416" s="80" t="s">
        <v>73</v>
      </c>
      <c r="D12416" s="109" t="s">
        <v>74</v>
      </c>
      <c r="K12416" s="61" t="s">
        <v>410</v>
      </c>
      <c r="N12416" s="61" t="s">
        <v>410</v>
      </c>
      <c r="P12416" s="175" t="s">
        <v>73</v>
      </c>
    </row>
    <row r="12417" spans="1:16">
      <c r="A12417" s="109" t="s">
        <v>24556</v>
      </c>
      <c r="B12417" s="109" t="s">
        <v>24557</v>
      </c>
      <c r="C12417" s="80" t="s">
        <v>73</v>
      </c>
      <c r="D12417" s="109" t="s">
        <v>74</v>
      </c>
      <c r="K12417" s="61" t="s">
        <v>410</v>
      </c>
      <c r="N12417" s="61" t="s">
        <v>410</v>
      </c>
      <c r="P12417" s="175" t="s">
        <v>73</v>
      </c>
    </row>
    <row r="12418" spans="1:16">
      <c r="A12418" s="109" t="s">
        <v>24558</v>
      </c>
      <c r="B12418" s="109" t="s">
        <v>24559</v>
      </c>
      <c r="C12418" s="80" t="s">
        <v>73</v>
      </c>
      <c r="D12418" s="109" t="s">
        <v>74</v>
      </c>
      <c r="K12418" s="61" t="s">
        <v>410</v>
      </c>
      <c r="N12418" s="61" t="s">
        <v>410</v>
      </c>
      <c r="P12418" s="175" t="s">
        <v>73</v>
      </c>
    </row>
    <row r="12419" spans="1:16">
      <c r="A12419" s="109" t="s">
        <v>24560</v>
      </c>
      <c r="B12419" s="109" t="s">
        <v>17902</v>
      </c>
      <c r="C12419" s="80" t="s">
        <v>73</v>
      </c>
      <c r="D12419" s="109" t="s">
        <v>74</v>
      </c>
      <c r="K12419" s="61" t="s">
        <v>410</v>
      </c>
      <c r="N12419" s="61" t="s">
        <v>410</v>
      </c>
      <c r="P12419" s="175" t="s">
        <v>73</v>
      </c>
    </row>
    <row r="12420" spans="1:16">
      <c r="A12420" s="109" t="s">
        <v>24561</v>
      </c>
      <c r="B12420" s="109" t="s">
        <v>24562</v>
      </c>
      <c r="C12420" s="80" t="s">
        <v>73</v>
      </c>
      <c r="D12420" s="109" t="s">
        <v>74</v>
      </c>
      <c r="K12420" s="61" t="s">
        <v>410</v>
      </c>
      <c r="N12420" s="61" t="s">
        <v>410</v>
      </c>
      <c r="P12420" s="175" t="s">
        <v>73</v>
      </c>
    </row>
    <row r="12421" spans="1:16">
      <c r="A12421" s="109" t="s">
        <v>24563</v>
      </c>
      <c r="B12421" s="109" t="s">
        <v>24564</v>
      </c>
      <c r="C12421" s="80" t="s">
        <v>73</v>
      </c>
      <c r="D12421" s="109" t="s">
        <v>74</v>
      </c>
      <c r="E12421" s="172">
        <v>130</v>
      </c>
      <c r="F12421" s="172">
        <v>105</v>
      </c>
      <c r="G12421" s="109" t="s">
        <v>99</v>
      </c>
      <c r="I12421" s="173">
        <v>86.69</v>
      </c>
      <c r="J12421" s="174">
        <v>191.69</v>
      </c>
      <c r="K12421" s="61">
        <v>10</v>
      </c>
      <c r="N12421" s="61" t="s">
        <v>51</v>
      </c>
      <c r="P12421" s="175" t="s">
        <v>73</v>
      </c>
    </row>
    <row r="12422" spans="1:16">
      <c r="A12422" s="109" t="s">
        <v>24565</v>
      </c>
      <c r="B12422" s="109" t="s">
        <v>24566</v>
      </c>
      <c r="C12422" s="80" t="s">
        <v>73</v>
      </c>
      <c r="D12422" s="109" t="s">
        <v>74</v>
      </c>
      <c r="E12422" s="172">
        <v>318</v>
      </c>
      <c r="F12422" s="172">
        <v>318</v>
      </c>
      <c r="I12422" s="173">
        <v>80.18</v>
      </c>
      <c r="J12422" s="174">
        <v>398.18</v>
      </c>
      <c r="K12422" s="61">
        <v>49</v>
      </c>
      <c r="N12422" s="61" t="s">
        <v>51</v>
      </c>
      <c r="P12422" s="175" t="s">
        <v>73</v>
      </c>
    </row>
    <row r="12423" spans="1:16">
      <c r="A12423" s="109" t="s">
        <v>24567</v>
      </c>
      <c r="B12423" s="109" t="s">
        <v>24568</v>
      </c>
      <c r="C12423" s="80" t="s">
        <v>73</v>
      </c>
      <c r="D12423" s="109" t="s">
        <v>74</v>
      </c>
      <c r="K12423" s="61" t="s">
        <v>410</v>
      </c>
      <c r="N12423" s="61" t="s">
        <v>410</v>
      </c>
      <c r="P12423" s="175" t="s">
        <v>73</v>
      </c>
    </row>
    <row r="12424" spans="1:16">
      <c r="A12424" s="109" t="s">
        <v>24569</v>
      </c>
      <c r="B12424" s="109" t="s">
        <v>24570</v>
      </c>
      <c r="C12424" s="80" t="s">
        <v>73</v>
      </c>
      <c r="D12424" s="109" t="s">
        <v>74</v>
      </c>
      <c r="K12424" s="61" t="s">
        <v>410</v>
      </c>
      <c r="N12424" s="61" t="s">
        <v>410</v>
      </c>
      <c r="P12424" s="175" t="s">
        <v>73</v>
      </c>
    </row>
    <row r="12425" spans="1:16">
      <c r="A12425" s="109" t="s">
        <v>24571</v>
      </c>
      <c r="B12425" s="109" t="s">
        <v>24572</v>
      </c>
      <c r="C12425" s="80" t="s">
        <v>73</v>
      </c>
      <c r="D12425" s="109" t="s">
        <v>74</v>
      </c>
      <c r="K12425" s="61" t="s">
        <v>410</v>
      </c>
      <c r="N12425" s="61" t="s">
        <v>410</v>
      </c>
      <c r="P12425" s="175" t="s">
        <v>73</v>
      </c>
    </row>
    <row r="12426" spans="1:16">
      <c r="A12426" s="109" t="s">
        <v>24573</v>
      </c>
      <c r="B12426" s="109" t="s">
        <v>5082</v>
      </c>
      <c r="C12426" s="80" t="s">
        <v>73</v>
      </c>
      <c r="D12426" s="109" t="s">
        <v>74</v>
      </c>
      <c r="K12426" s="61" t="s">
        <v>410</v>
      </c>
      <c r="N12426" s="61" t="s">
        <v>410</v>
      </c>
      <c r="P12426" s="175" t="s">
        <v>73</v>
      </c>
    </row>
    <row r="12427" spans="1:16">
      <c r="A12427" s="109" t="s">
        <v>24574</v>
      </c>
      <c r="B12427" s="109" t="s">
        <v>24575</v>
      </c>
      <c r="C12427" s="80" t="s">
        <v>73</v>
      </c>
      <c r="D12427" s="109" t="s">
        <v>74</v>
      </c>
      <c r="K12427" s="61" t="s">
        <v>410</v>
      </c>
      <c r="N12427" s="61" t="s">
        <v>410</v>
      </c>
      <c r="P12427" s="175" t="s">
        <v>73</v>
      </c>
    </row>
    <row r="12428" spans="1:16">
      <c r="A12428" s="109" t="s">
        <v>24576</v>
      </c>
      <c r="B12428" s="109" t="s">
        <v>24577</v>
      </c>
      <c r="C12428" s="80" t="s">
        <v>73</v>
      </c>
      <c r="D12428" s="109" t="s">
        <v>74</v>
      </c>
      <c r="K12428" s="61" t="s">
        <v>410</v>
      </c>
      <c r="N12428" s="61" t="s">
        <v>410</v>
      </c>
      <c r="P12428" s="175" t="s">
        <v>73</v>
      </c>
    </row>
    <row r="12429" spans="1:16">
      <c r="A12429" s="109" t="s">
        <v>24578</v>
      </c>
      <c r="B12429" s="109" t="s">
        <v>24579</v>
      </c>
      <c r="C12429" s="80" t="s">
        <v>73</v>
      </c>
      <c r="D12429" s="109" t="s">
        <v>74</v>
      </c>
      <c r="K12429" s="61" t="s">
        <v>410</v>
      </c>
      <c r="N12429" s="61" t="s">
        <v>410</v>
      </c>
      <c r="P12429" s="175" t="s">
        <v>73</v>
      </c>
    </row>
    <row r="12430" spans="1:16">
      <c r="A12430" s="109" t="s">
        <v>24580</v>
      </c>
      <c r="B12430" s="109" t="s">
        <v>24581</v>
      </c>
      <c r="C12430" s="80" t="s">
        <v>73</v>
      </c>
      <c r="D12430" s="109" t="s">
        <v>74</v>
      </c>
      <c r="K12430" s="61" t="s">
        <v>410</v>
      </c>
      <c r="N12430" s="61" t="s">
        <v>410</v>
      </c>
      <c r="P12430" s="175" t="s">
        <v>73</v>
      </c>
    </row>
    <row r="12431" spans="1:16">
      <c r="A12431" s="109" t="s">
        <v>24582</v>
      </c>
      <c r="B12431" s="109" t="s">
        <v>24583</v>
      </c>
      <c r="C12431" s="80" t="s">
        <v>73</v>
      </c>
      <c r="D12431" s="109" t="s">
        <v>74</v>
      </c>
      <c r="K12431" s="61" t="s">
        <v>410</v>
      </c>
      <c r="N12431" s="61" t="s">
        <v>410</v>
      </c>
      <c r="P12431" s="175" t="s">
        <v>73</v>
      </c>
    </row>
    <row r="12432" spans="1:16">
      <c r="A12432" s="109" t="s">
        <v>24584</v>
      </c>
      <c r="B12432" s="109" t="s">
        <v>24585</v>
      </c>
      <c r="C12432" s="80" t="s">
        <v>73</v>
      </c>
      <c r="D12432" s="109" t="s">
        <v>74</v>
      </c>
      <c r="K12432" s="61" t="s">
        <v>410</v>
      </c>
      <c r="N12432" s="61" t="s">
        <v>410</v>
      </c>
      <c r="P12432" s="175" t="s">
        <v>73</v>
      </c>
    </row>
    <row r="12433" spans="1:16">
      <c r="A12433" s="109" t="s">
        <v>24586</v>
      </c>
      <c r="B12433" s="109" t="s">
        <v>24587</v>
      </c>
      <c r="C12433" s="80" t="s">
        <v>73</v>
      </c>
      <c r="D12433" s="109" t="s">
        <v>74</v>
      </c>
      <c r="K12433" s="61" t="s">
        <v>410</v>
      </c>
      <c r="N12433" s="61" t="s">
        <v>410</v>
      </c>
      <c r="P12433" s="175" t="s">
        <v>73</v>
      </c>
    </row>
    <row r="12434" spans="1:16">
      <c r="A12434" s="109" t="s">
        <v>24588</v>
      </c>
      <c r="B12434" s="109" t="s">
        <v>24447</v>
      </c>
      <c r="C12434" s="80" t="s">
        <v>73</v>
      </c>
      <c r="D12434" s="109" t="s">
        <v>74</v>
      </c>
      <c r="K12434" s="61" t="s">
        <v>410</v>
      </c>
      <c r="N12434" s="61" t="s">
        <v>410</v>
      </c>
      <c r="P12434" s="175" t="s">
        <v>73</v>
      </c>
    </row>
    <row r="12435" spans="1:16">
      <c r="A12435" s="109" t="s">
        <v>24589</v>
      </c>
      <c r="B12435" s="109" t="s">
        <v>24590</v>
      </c>
      <c r="C12435" s="80" t="s">
        <v>73</v>
      </c>
      <c r="D12435" s="109" t="s">
        <v>74</v>
      </c>
      <c r="E12435" s="172">
        <v>415</v>
      </c>
      <c r="F12435" s="172">
        <v>415</v>
      </c>
      <c r="I12435" s="173">
        <v>150.51</v>
      </c>
      <c r="J12435" s="174">
        <v>565.51</v>
      </c>
      <c r="K12435" s="61">
        <v>43</v>
      </c>
      <c r="N12435" s="61" t="s">
        <v>51</v>
      </c>
      <c r="P12435" s="175" t="s">
        <v>73</v>
      </c>
    </row>
    <row r="12436" spans="1:16">
      <c r="A12436" s="109" t="s">
        <v>24591</v>
      </c>
      <c r="B12436" s="109" t="s">
        <v>24592</v>
      </c>
      <c r="C12436" s="80" t="s">
        <v>73</v>
      </c>
      <c r="D12436" s="109" t="s">
        <v>74</v>
      </c>
      <c r="K12436" s="61" t="s">
        <v>410</v>
      </c>
      <c r="N12436" s="61" t="s">
        <v>410</v>
      </c>
      <c r="P12436" s="175" t="s">
        <v>73</v>
      </c>
    </row>
    <row r="12437" spans="1:16">
      <c r="A12437" s="109" t="s">
        <v>24593</v>
      </c>
      <c r="B12437" s="109" t="s">
        <v>24594</v>
      </c>
      <c r="C12437" s="80" t="s">
        <v>73</v>
      </c>
      <c r="D12437" s="109" t="s">
        <v>74</v>
      </c>
      <c r="K12437" s="61" t="s">
        <v>410</v>
      </c>
      <c r="N12437" s="61" t="s">
        <v>410</v>
      </c>
      <c r="P12437" s="175" t="s">
        <v>73</v>
      </c>
    </row>
    <row r="12438" spans="1:16">
      <c r="A12438" s="109" t="s">
        <v>24595</v>
      </c>
      <c r="B12438" s="109" t="s">
        <v>24596</v>
      </c>
      <c r="C12438" s="80" t="s">
        <v>73</v>
      </c>
      <c r="D12438" s="109" t="s">
        <v>74</v>
      </c>
      <c r="E12438" s="172">
        <v>359</v>
      </c>
      <c r="F12438" s="172">
        <v>359</v>
      </c>
      <c r="I12438" s="173">
        <v>128.25</v>
      </c>
      <c r="J12438" s="174">
        <v>487.25</v>
      </c>
      <c r="K12438" s="61">
        <v>15</v>
      </c>
      <c r="N12438" s="61" t="s">
        <v>51</v>
      </c>
      <c r="P12438" s="175" t="s">
        <v>73</v>
      </c>
    </row>
    <row r="12439" spans="1:16">
      <c r="A12439" s="109" t="s">
        <v>24597</v>
      </c>
      <c r="B12439" s="109" t="s">
        <v>24598</v>
      </c>
      <c r="C12439" s="80" t="s">
        <v>73</v>
      </c>
      <c r="D12439" s="109" t="s">
        <v>74</v>
      </c>
      <c r="K12439" s="61" t="s">
        <v>410</v>
      </c>
      <c r="N12439" s="61" t="s">
        <v>410</v>
      </c>
      <c r="P12439" s="175" t="s">
        <v>73</v>
      </c>
    </row>
    <row r="12440" spans="1:16">
      <c r="A12440" s="109" t="s">
        <v>24599</v>
      </c>
      <c r="B12440" s="109" t="s">
        <v>24600</v>
      </c>
      <c r="C12440" s="80" t="s">
        <v>73</v>
      </c>
      <c r="D12440" s="109" t="s">
        <v>74</v>
      </c>
      <c r="K12440" s="61" t="s">
        <v>410</v>
      </c>
      <c r="N12440" s="61" t="s">
        <v>410</v>
      </c>
      <c r="P12440" s="175" t="s">
        <v>73</v>
      </c>
    </row>
    <row r="12441" spans="1:16">
      <c r="A12441" s="109" t="s">
        <v>24601</v>
      </c>
      <c r="B12441" s="109" t="s">
        <v>24602</v>
      </c>
      <c r="C12441" s="80" t="s">
        <v>73</v>
      </c>
      <c r="D12441" s="109" t="s">
        <v>74</v>
      </c>
      <c r="K12441" s="61" t="s">
        <v>410</v>
      </c>
      <c r="N12441" s="61" t="s">
        <v>410</v>
      </c>
      <c r="P12441" s="175" t="s">
        <v>73</v>
      </c>
    </row>
    <row r="12442" spans="1:16">
      <c r="A12442" s="109" t="s">
        <v>24603</v>
      </c>
      <c r="B12442" s="109" t="s">
        <v>6036</v>
      </c>
      <c r="C12442" s="80" t="s">
        <v>73</v>
      </c>
      <c r="D12442" s="109" t="s">
        <v>74</v>
      </c>
      <c r="K12442" s="61" t="s">
        <v>410</v>
      </c>
      <c r="N12442" s="61" t="s">
        <v>410</v>
      </c>
      <c r="P12442" s="175" t="s">
        <v>73</v>
      </c>
    </row>
    <row r="12443" spans="1:16">
      <c r="A12443" s="109" t="s">
        <v>24604</v>
      </c>
      <c r="B12443" s="109" t="s">
        <v>24605</v>
      </c>
      <c r="C12443" s="80" t="s">
        <v>73</v>
      </c>
      <c r="D12443" s="109" t="s">
        <v>74</v>
      </c>
      <c r="K12443" s="61" t="s">
        <v>410</v>
      </c>
      <c r="N12443" s="61" t="s">
        <v>410</v>
      </c>
      <c r="P12443" s="175" t="s">
        <v>73</v>
      </c>
    </row>
    <row r="12444" spans="1:16">
      <c r="A12444" s="109" t="s">
        <v>24606</v>
      </c>
      <c r="B12444" s="109" t="s">
        <v>24607</v>
      </c>
      <c r="C12444" s="80" t="s">
        <v>73</v>
      </c>
      <c r="D12444" s="109" t="s">
        <v>74</v>
      </c>
      <c r="K12444" s="61" t="s">
        <v>410</v>
      </c>
      <c r="N12444" s="61" t="s">
        <v>410</v>
      </c>
      <c r="P12444" s="175" t="s">
        <v>73</v>
      </c>
    </row>
    <row r="12445" spans="1:16">
      <c r="A12445" s="109" t="s">
        <v>24608</v>
      </c>
      <c r="B12445" s="109" t="s">
        <v>24609</v>
      </c>
      <c r="C12445" s="80" t="s">
        <v>73</v>
      </c>
      <c r="D12445" s="109" t="s">
        <v>74</v>
      </c>
      <c r="K12445" s="61" t="s">
        <v>410</v>
      </c>
      <c r="N12445" s="61" t="s">
        <v>410</v>
      </c>
      <c r="P12445" s="175" t="s">
        <v>73</v>
      </c>
    </row>
    <row r="12446" spans="1:16">
      <c r="A12446" s="109" t="s">
        <v>24610</v>
      </c>
      <c r="B12446" s="109" t="s">
        <v>5870</v>
      </c>
      <c r="C12446" s="80" t="s">
        <v>73</v>
      </c>
      <c r="D12446" s="109" t="s">
        <v>74</v>
      </c>
      <c r="K12446" s="61" t="s">
        <v>410</v>
      </c>
      <c r="N12446" s="61" t="s">
        <v>410</v>
      </c>
      <c r="P12446" s="175" t="s">
        <v>73</v>
      </c>
    </row>
    <row r="12447" spans="1:16">
      <c r="A12447" s="109" t="s">
        <v>24611</v>
      </c>
      <c r="B12447" s="109" t="s">
        <v>5878</v>
      </c>
      <c r="C12447" s="80" t="s">
        <v>73</v>
      </c>
      <c r="D12447" s="109" t="s">
        <v>74</v>
      </c>
      <c r="K12447" s="61" t="s">
        <v>410</v>
      </c>
      <c r="N12447" s="61" t="s">
        <v>410</v>
      </c>
      <c r="P12447" s="175" t="s">
        <v>73</v>
      </c>
    </row>
    <row r="12448" spans="1:16">
      <c r="A12448" s="109" t="s">
        <v>24612</v>
      </c>
      <c r="B12448" s="109" t="s">
        <v>24613</v>
      </c>
      <c r="C12448" s="80" t="s">
        <v>73</v>
      </c>
      <c r="D12448" s="109" t="s">
        <v>74</v>
      </c>
      <c r="E12448" s="172">
        <v>456</v>
      </c>
      <c r="F12448" s="172">
        <v>431</v>
      </c>
      <c r="G12448" s="109" t="s">
        <v>194</v>
      </c>
      <c r="I12448" s="173">
        <v>163</v>
      </c>
      <c r="J12448" s="174">
        <v>594</v>
      </c>
      <c r="K12448" s="61">
        <v>3</v>
      </c>
      <c r="N12448" s="61" t="s">
        <v>51</v>
      </c>
      <c r="P12448" s="175" t="s">
        <v>73</v>
      </c>
    </row>
    <row r="12449" spans="1:16">
      <c r="A12449" s="109" t="s">
        <v>24614</v>
      </c>
      <c r="B12449" s="109" t="s">
        <v>24615</v>
      </c>
      <c r="C12449" s="80" t="s">
        <v>73</v>
      </c>
      <c r="D12449" s="109" t="s">
        <v>74</v>
      </c>
      <c r="K12449" s="61" t="s">
        <v>410</v>
      </c>
      <c r="N12449" s="61" t="s">
        <v>410</v>
      </c>
      <c r="P12449" s="175" t="s">
        <v>73</v>
      </c>
    </row>
    <row r="12450" spans="1:16">
      <c r="A12450" s="109" t="s">
        <v>24616</v>
      </c>
      <c r="B12450" s="109" t="s">
        <v>24617</v>
      </c>
      <c r="C12450" s="80" t="s">
        <v>73</v>
      </c>
      <c r="D12450" s="109" t="s">
        <v>74</v>
      </c>
      <c r="K12450" s="61" t="s">
        <v>410</v>
      </c>
      <c r="N12450" s="61" t="s">
        <v>410</v>
      </c>
      <c r="P12450" s="175" t="s">
        <v>73</v>
      </c>
    </row>
    <row r="12451" spans="1:16">
      <c r="A12451" s="109" t="s">
        <v>24618</v>
      </c>
      <c r="B12451" s="109" t="s">
        <v>5868</v>
      </c>
      <c r="C12451" s="80" t="s">
        <v>73</v>
      </c>
      <c r="D12451" s="109" t="s">
        <v>74</v>
      </c>
      <c r="K12451" s="61" t="s">
        <v>410</v>
      </c>
      <c r="N12451" s="61" t="s">
        <v>410</v>
      </c>
      <c r="P12451" s="175" t="s">
        <v>73</v>
      </c>
    </row>
    <row r="12452" spans="1:16">
      <c r="A12452" s="109" t="s">
        <v>24619</v>
      </c>
      <c r="B12452" s="109" t="s">
        <v>24620</v>
      </c>
      <c r="C12452" s="80" t="s">
        <v>73</v>
      </c>
      <c r="D12452" s="109" t="s">
        <v>74</v>
      </c>
      <c r="K12452" s="61" t="s">
        <v>410</v>
      </c>
      <c r="N12452" s="61" t="s">
        <v>410</v>
      </c>
      <c r="P12452" s="175" t="s">
        <v>73</v>
      </c>
    </row>
    <row r="12453" spans="1:16">
      <c r="A12453" s="109" t="s">
        <v>24621</v>
      </c>
      <c r="B12453" s="109" t="s">
        <v>24622</v>
      </c>
      <c r="C12453" s="80" t="s">
        <v>73</v>
      </c>
      <c r="D12453" s="109" t="s">
        <v>74</v>
      </c>
      <c r="K12453" s="61" t="s">
        <v>410</v>
      </c>
      <c r="N12453" s="61" t="s">
        <v>410</v>
      </c>
      <c r="P12453" s="175" t="s">
        <v>73</v>
      </c>
    </row>
    <row r="12454" spans="1:16">
      <c r="A12454" s="109" t="s">
        <v>24623</v>
      </c>
      <c r="B12454" s="109" t="s">
        <v>6042</v>
      </c>
      <c r="C12454" s="80" t="s">
        <v>73</v>
      </c>
      <c r="D12454" s="109" t="s">
        <v>74</v>
      </c>
      <c r="K12454" s="61" t="s">
        <v>410</v>
      </c>
      <c r="N12454" s="61" t="s">
        <v>410</v>
      </c>
      <c r="P12454" s="175" t="s">
        <v>73</v>
      </c>
    </row>
    <row r="12455" spans="1:16">
      <c r="A12455" s="109" t="s">
        <v>24624</v>
      </c>
      <c r="B12455" s="109" t="s">
        <v>24625</v>
      </c>
      <c r="C12455" s="80" t="s">
        <v>73</v>
      </c>
      <c r="D12455" s="109" t="s">
        <v>74</v>
      </c>
      <c r="K12455" s="61" t="s">
        <v>410</v>
      </c>
      <c r="N12455" s="61" t="s">
        <v>410</v>
      </c>
      <c r="P12455" s="175" t="s">
        <v>73</v>
      </c>
    </row>
    <row r="12456" spans="1:16">
      <c r="A12456" s="109" t="s">
        <v>24626</v>
      </c>
      <c r="B12456" s="109" t="s">
        <v>24627</v>
      </c>
      <c r="C12456" s="80" t="s">
        <v>73</v>
      </c>
      <c r="D12456" s="109" t="s">
        <v>74</v>
      </c>
      <c r="K12456" s="61" t="s">
        <v>410</v>
      </c>
      <c r="N12456" s="61" t="s">
        <v>410</v>
      </c>
      <c r="P12456" s="175" t="s">
        <v>73</v>
      </c>
    </row>
    <row r="12457" spans="1:16">
      <c r="A12457" s="109" t="s">
        <v>24628</v>
      </c>
      <c r="B12457" s="109" t="s">
        <v>24629</v>
      </c>
      <c r="C12457" s="80" t="s">
        <v>73</v>
      </c>
      <c r="D12457" s="109" t="s">
        <v>74</v>
      </c>
      <c r="K12457" s="61" t="s">
        <v>410</v>
      </c>
      <c r="N12457" s="61" t="s">
        <v>410</v>
      </c>
      <c r="P12457" s="175" t="s">
        <v>73</v>
      </c>
    </row>
    <row r="12458" spans="1:16">
      <c r="A12458" s="109" t="s">
        <v>24630</v>
      </c>
      <c r="B12458" s="109" t="s">
        <v>8861</v>
      </c>
      <c r="C12458" s="80" t="s">
        <v>73</v>
      </c>
      <c r="D12458" s="109" t="s">
        <v>74</v>
      </c>
      <c r="K12458" s="61" t="s">
        <v>410</v>
      </c>
      <c r="N12458" s="61" t="s">
        <v>410</v>
      </c>
      <c r="P12458" s="175" t="s">
        <v>73</v>
      </c>
    </row>
    <row r="12459" spans="1:16">
      <c r="A12459" s="109" t="s">
        <v>24631</v>
      </c>
      <c r="B12459" s="109" t="s">
        <v>24431</v>
      </c>
      <c r="C12459" s="80" t="s">
        <v>73</v>
      </c>
      <c r="D12459" s="109" t="s">
        <v>74</v>
      </c>
      <c r="K12459" s="61" t="s">
        <v>410</v>
      </c>
      <c r="N12459" s="61" t="s">
        <v>410</v>
      </c>
      <c r="P12459" s="175" t="s">
        <v>73</v>
      </c>
    </row>
    <row r="12460" spans="1:16">
      <c r="A12460" s="109" t="s">
        <v>24632</v>
      </c>
      <c r="B12460" s="109" t="s">
        <v>24633</v>
      </c>
      <c r="C12460" s="80" t="s">
        <v>73</v>
      </c>
      <c r="D12460" s="109" t="s">
        <v>74</v>
      </c>
      <c r="K12460" s="61" t="s">
        <v>410</v>
      </c>
      <c r="N12460" s="61" t="s">
        <v>410</v>
      </c>
      <c r="P12460" s="175" t="s">
        <v>73</v>
      </c>
    </row>
    <row r="12461" spans="1:16">
      <c r="A12461" s="109" t="s">
        <v>24634</v>
      </c>
      <c r="B12461" s="109" t="s">
        <v>3381</v>
      </c>
      <c r="C12461" s="80" t="s">
        <v>73</v>
      </c>
      <c r="D12461" s="109" t="s">
        <v>74</v>
      </c>
      <c r="K12461" s="61" t="s">
        <v>410</v>
      </c>
      <c r="N12461" s="61" t="s">
        <v>410</v>
      </c>
      <c r="P12461" s="175" t="s">
        <v>73</v>
      </c>
    </row>
    <row r="12462" spans="1:16">
      <c r="A12462" s="109" t="s">
        <v>24635</v>
      </c>
      <c r="B12462" s="109" t="s">
        <v>24636</v>
      </c>
      <c r="C12462" s="80" t="s">
        <v>73</v>
      </c>
      <c r="D12462" s="109" t="s">
        <v>74</v>
      </c>
      <c r="K12462" s="61" t="s">
        <v>410</v>
      </c>
      <c r="N12462" s="61" t="s">
        <v>410</v>
      </c>
      <c r="P12462" s="175" t="s">
        <v>73</v>
      </c>
    </row>
    <row r="12463" spans="1:16">
      <c r="A12463" s="109" t="s">
        <v>24637</v>
      </c>
      <c r="B12463" s="109" t="s">
        <v>24638</v>
      </c>
      <c r="C12463" s="80" t="s">
        <v>73</v>
      </c>
      <c r="D12463" s="109" t="s">
        <v>74</v>
      </c>
      <c r="K12463" s="61" t="s">
        <v>410</v>
      </c>
      <c r="N12463" s="61" t="s">
        <v>410</v>
      </c>
      <c r="P12463" s="175" t="s">
        <v>73</v>
      </c>
    </row>
    <row r="12464" spans="1:16">
      <c r="A12464" s="109" t="s">
        <v>24639</v>
      </c>
      <c r="B12464" s="109" t="s">
        <v>24640</v>
      </c>
      <c r="C12464" s="80" t="s">
        <v>73</v>
      </c>
      <c r="D12464" s="109" t="s">
        <v>74</v>
      </c>
      <c r="K12464" s="61" t="s">
        <v>410</v>
      </c>
      <c r="N12464" s="61" t="s">
        <v>410</v>
      </c>
      <c r="P12464" s="175" t="s">
        <v>73</v>
      </c>
    </row>
    <row r="12465" spans="1:16">
      <c r="A12465" s="109" t="s">
        <v>24641</v>
      </c>
      <c r="B12465" s="109" t="s">
        <v>24642</v>
      </c>
      <c r="C12465" s="80" t="s">
        <v>73</v>
      </c>
      <c r="D12465" s="109" t="s">
        <v>74</v>
      </c>
      <c r="E12465" s="172">
        <v>485</v>
      </c>
      <c r="F12465" s="172">
        <v>420</v>
      </c>
      <c r="G12465" s="109" t="s">
        <v>102</v>
      </c>
      <c r="I12465" s="173">
        <v>147.82</v>
      </c>
      <c r="J12465" s="174">
        <v>567.82</v>
      </c>
      <c r="K12465" s="61">
        <v>29</v>
      </c>
      <c r="N12465" s="61" t="s">
        <v>51</v>
      </c>
      <c r="P12465" s="175" t="s">
        <v>73</v>
      </c>
    </row>
    <row r="12466" spans="1:16">
      <c r="A12466" s="109" t="s">
        <v>24643</v>
      </c>
      <c r="B12466" s="109" t="s">
        <v>24644</v>
      </c>
      <c r="C12466" s="80" t="s">
        <v>73</v>
      </c>
      <c r="D12466" s="109" t="s">
        <v>74</v>
      </c>
      <c r="K12466" s="61" t="s">
        <v>410</v>
      </c>
      <c r="N12466" s="61" t="s">
        <v>410</v>
      </c>
      <c r="P12466" s="175" t="s">
        <v>73</v>
      </c>
    </row>
    <row r="12467" spans="1:16">
      <c r="A12467" s="109" t="s">
        <v>24645</v>
      </c>
      <c r="B12467" s="109" t="s">
        <v>24646</v>
      </c>
      <c r="C12467" s="80" t="s">
        <v>73</v>
      </c>
      <c r="D12467" s="109" t="s">
        <v>74</v>
      </c>
      <c r="E12467" s="172">
        <v>425</v>
      </c>
      <c r="F12467" s="172">
        <v>425</v>
      </c>
      <c r="I12467" s="173">
        <v>204.35</v>
      </c>
      <c r="J12467" s="174">
        <v>629.35</v>
      </c>
      <c r="K12467" s="61">
        <v>16</v>
      </c>
      <c r="N12467" s="61" t="s">
        <v>51</v>
      </c>
      <c r="P12467" s="175" t="s">
        <v>73</v>
      </c>
    </row>
    <row r="12468" spans="1:16">
      <c r="A12468" s="109" t="s">
        <v>24647</v>
      </c>
      <c r="B12468" s="109" t="s">
        <v>4856</v>
      </c>
      <c r="C12468" s="80" t="s">
        <v>73</v>
      </c>
      <c r="D12468" s="109" t="s">
        <v>74</v>
      </c>
      <c r="K12468" s="61" t="s">
        <v>410</v>
      </c>
      <c r="N12468" s="61" t="s">
        <v>410</v>
      </c>
      <c r="P12468" s="175" t="s">
        <v>73</v>
      </c>
    </row>
    <row r="12469" spans="1:16">
      <c r="A12469" s="109" t="s">
        <v>24648</v>
      </c>
      <c r="B12469" s="109" t="s">
        <v>24649</v>
      </c>
      <c r="C12469" s="80" t="s">
        <v>73</v>
      </c>
      <c r="D12469" s="109" t="s">
        <v>74</v>
      </c>
      <c r="K12469" s="61" t="s">
        <v>410</v>
      </c>
      <c r="N12469" s="61" t="s">
        <v>410</v>
      </c>
      <c r="P12469" s="175" t="s">
        <v>73</v>
      </c>
    </row>
    <row r="12470" spans="1:16">
      <c r="A12470" s="109" t="s">
        <v>24650</v>
      </c>
      <c r="B12470" s="109" t="s">
        <v>24651</v>
      </c>
      <c r="C12470" s="80" t="s">
        <v>73</v>
      </c>
      <c r="D12470" s="109" t="s">
        <v>74</v>
      </c>
      <c r="K12470" s="61" t="s">
        <v>410</v>
      </c>
      <c r="N12470" s="61" t="s">
        <v>410</v>
      </c>
      <c r="P12470" s="175" t="s">
        <v>73</v>
      </c>
    </row>
    <row r="12471" spans="1:16">
      <c r="A12471" s="109" t="s">
        <v>24652</v>
      </c>
      <c r="B12471" s="109" t="s">
        <v>24653</v>
      </c>
      <c r="C12471" s="80" t="s">
        <v>73</v>
      </c>
      <c r="D12471" s="109" t="s">
        <v>74</v>
      </c>
      <c r="K12471" s="61" t="s">
        <v>410</v>
      </c>
      <c r="N12471" s="61" t="s">
        <v>410</v>
      </c>
      <c r="P12471" s="175" t="s">
        <v>73</v>
      </c>
    </row>
    <row r="12472" spans="1:16">
      <c r="A12472" s="109" t="s">
        <v>24654</v>
      </c>
      <c r="B12472" s="109" t="s">
        <v>24655</v>
      </c>
      <c r="C12472" s="80" t="s">
        <v>73</v>
      </c>
      <c r="D12472" s="109" t="s">
        <v>74</v>
      </c>
      <c r="K12472" s="61" t="s">
        <v>410</v>
      </c>
      <c r="N12472" s="61" t="s">
        <v>410</v>
      </c>
      <c r="P12472" s="175" t="s">
        <v>73</v>
      </c>
    </row>
    <row r="12473" spans="1:16">
      <c r="A12473" s="109" t="s">
        <v>24656</v>
      </c>
      <c r="B12473" s="109" t="s">
        <v>24657</v>
      </c>
      <c r="C12473" s="80" t="s">
        <v>73</v>
      </c>
      <c r="D12473" s="109" t="s">
        <v>74</v>
      </c>
      <c r="K12473" s="61" t="s">
        <v>410</v>
      </c>
      <c r="N12473" s="61" t="s">
        <v>410</v>
      </c>
      <c r="P12473" s="175" t="s">
        <v>73</v>
      </c>
    </row>
    <row r="12474" spans="1:16">
      <c r="A12474" s="109" t="s">
        <v>24658</v>
      </c>
      <c r="B12474" s="109" t="s">
        <v>24659</v>
      </c>
      <c r="C12474" s="80" t="s">
        <v>73</v>
      </c>
      <c r="D12474" s="109" t="s">
        <v>74</v>
      </c>
      <c r="E12474" s="172">
        <v>560</v>
      </c>
      <c r="F12474" s="172">
        <v>560</v>
      </c>
      <c r="I12474" s="173">
        <v>129.32</v>
      </c>
      <c r="J12474" s="174">
        <v>689.32</v>
      </c>
      <c r="K12474" s="61">
        <v>18</v>
      </c>
      <c r="N12474" s="61" t="s">
        <v>51</v>
      </c>
      <c r="P12474" s="175" t="s">
        <v>73</v>
      </c>
    </row>
    <row r="12475" spans="1:16">
      <c r="A12475" s="109" t="s">
        <v>24660</v>
      </c>
      <c r="B12475" s="109" t="s">
        <v>24661</v>
      </c>
      <c r="C12475" s="80" t="s">
        <v>73</v>
      </c>
      <c r="D12475" s="109" t="s">
        <v>74</v>
      </c>
      <c r="E12475" s="172">
        <v>454</v>
      </c>
      <c r="F12475" s="172">
        <v>454</v>
      </c>
      <c r="I12475" s="173">
        <v>135.57</v>
      </c>
      <c r="J12475" s="174">
        <v>589.57</v>
      </c>
      <c r="K12475" s="61">
        <v>16</v>
      </c>
      <c r="L12475" s="175" t="s">
        <v>57</v>
      </c>
      <c r="M12475" s="61" t="s">
        <v>2432</v>
      </c>
      <c r="N12475" s="61" t="s">
        <v>51</v>
      </c>
      <c r="P12475" s="175" t="s">
        <v>73</v>
      </c>
    </row>
    <row r="12476" spans="1:16">
      <c r="A12476" s="109" t="s">
        <v>24662</v>
      </c>
      <c r="B12476" s="109" t="s">
        <v>24663</v>
      </c>
      <c r="C12476" s="80" t="s">
        <v>73</v>
      </c>
      <c r="D12476" s="109" t="s">
        <v>74</v>
      </c>
      <c r="K12476" s="61" t="s">
        <v>410</v>
      </c>
      <c r="N12476" s="61" t="s">
        <v>410</v>
      </c>
      <c r="P12476" s="175" t="s">
        <v>73</v>
      </c>
    </row>
    <row r="12477" spans="1:16">
      <c r="A12477" s="109" t="s">
        <v>24664</v>
      </c>
      <c r="B12477" s="109" t="s">
        <v>24665</v>
      </c>
      <c r="C12477" s="80" t="s">
        <v>73</v>
      </c>
      <c r="D12477" s="109" t="s">
        <v>74</v>
      </c>
      <c r="K12477" s="61" t="s">
        <v>410</v>
      </c>
      <c r="N12477" s="61" t="s">
        <v>410</v>
      </c>
      <c r="P12477" s="175" t="s">
        <v>73</v>
      </c>
    </row>
    <row r="12478" spans="1:16">
      <c r="A12478" s="109" t="s">
        <v>24666</v>
      </c>
      <c r="B12478" s="109" t="s">
        <v>24667</v>
      </c>
      <c r="C12478" s="80" t="s">
        <v>73</v>
      </c>
      <c r="D12478" s="109" t="s">
        <v>74</v>
      </c>
      <c r="E12478" s="172">
        <v>380</v>
      </c>
      <c r="F12478" s="172">
        <v>380</v>
      </c>
      <c r="I12478" s="173">
        <v>128.89</v>
      </c>
      <c r="J12478" s="174">
        <v>508.89</v>
      </c>
      <c r="K12478" s="61">
        <v>8</v>
      </c>
      <c r="N12478" s="61" t="s">
        <v>51</v>
      </c>
      <c r="P12478" s="175" t="s">
        <v>73</v>
      </c>
    </row>
    <row r="12479" spans="1:16">
      <c r="A12479" s="109" t="s">
        <v>24668</v>
      </c>
      <c r="B12479" s="109" t="s">
        <v>24669</v>
      </c>
      <c r="C12479" s="80" t="s">
        <v>73</v>
      </c>
      <c r="D12479" s="109" t="s">
        <v>74</v>
      </c>
      <c r="K12479" s="61" t="s">
        <v>410</v>
      </c>
      <c r="N12479" s="61" t="s">
        <v>410</v>
      </c>
      <c r="P12479" s="175" t="s">
        <v>73</v>
      </c>
    </row>
    <row r="12480" spans="1:16">
      <c r="A12480" s="109" t="s">
        <v>24670</v>
      </c>
      <c r="B12480" s="109" t="s">
        <v>24671</v>
      </c>
      <c r="C12480" s="80" t="s">
        <v>73</v>
      </c>
      <c r="D12480" s="109" t="s">
        <v>74</v>
      </c>
      <c r="K12480" s="61" t="s">
        <v>410</v>
      </c>
      <c r="N12480" s="61" t="s">
        <v>410</v>
      </c>
      <c r="P12480" s="175" t="s">
        <v>73</v>
      </c>
    </row>
    <row r="12481" spans="1:16">
      <c r="A12481" s="109" t="s">
        <v>24672</v>
      </c>
      <c r="B12481" s="109" t="s">
        <v>24673</v>
      </c>
      <c r="C12481" s="80" t="s">
        <v>73</v>
      </c>
      <c r="D12481" s="109" t="s">
        <v>74</v>
      </c>
      <c r="K12481" s="61" t="s">
        <v>410</v>
      </c>
      <c r="N12481" s="61" t="s">
        <v>410</v>
      </c>
      <c r="P12481" s="175" t="s">
        <v>73</v>
      </c>
    </row>
    <row r="12482" spans="1:16">
      <c r="A12482" s="109" t="s">
        <v>24674</v>
      </c>
      <c r="B12482" s="109" t="s">
        <v>24675</v>
      </c>
      <c r="C12482" s="80" t="s">
        <v>73</v>
      </c>
      <c r="D12482" s="109" t="s">
        <v>74</v>
      </c>
      <c r="K12482" s="61" t="s">
        <v>410</v>
      </c>
      <c r="N12482" s="61" t="s">
        <v>410</v>
      </c>
      <c r="P12482" s="175" t="s">
        <v>73</v>
      </c>
    </row>
    <row r="12483" spans="1:16">
      <c r="A12483" s="109" t="s">
        <v>24676</v>
      </c>
      <c r="B12483" s="109" t="s">
        <v>24677</v>
      </c>
      <c r="C12483" s="80" t="s">
        <v>73</v>
      </c>
      <c r="D12483" s="109" t="s">
        <v>74</v>
      </c>
      <c r="E12483" s="172">
        <v>445</v>
      </c>
      <c r="F12483" s="172">
        <v>420</v>
      </c>
      <c r="G12483" s="109" t="s">
        <v>194</v>
      </c>
      <c r="I12483" s="173">
        <v>249.02</v>
      </c>
      <c r="J12483" s="174">
        <v>669.02</v>
      </c>
      <c r="K12483" s="61">
        <v>64</v>
      </c>
      <c r="N12483" s="61" t="s">
        <v>51</v>
      </c>
      <c r="P12483" s="175" t="s">
        <v>73</v>
      </c>
    </row>
    <row r="12484" spans="1:16">
      <c r="A12484" s="109" t="s">
        <v>24678</v>
      </c>
      <c r="B12484" s="109" t="s">
        <v>24679</v>
      </c>
      <c r="C12484" s="80" t="s">
        <v>73</v>
      </c>
      <c r="D12484" s="109" t="s">
        <v>74</v>
      </c>
      <c r="E12484" s="172">
        <v>580</v>
      </c>
      <c r="F12484" s="172">
        <v>580</v>
      </c>
      <c r="I12484" s="173">
        <v>208.1</v>
      </c>
      <c r="J12484" s="174">
        <v>788.1</v>
      </c>
      <c r="K12484" s="61">
        <v>15</v>
      </c>
      <c r="N12484" s="61" t="s">
        <v>51</v>
      </c>
      <c r="P12484" s="175" t="s">
        <v>73</v>
      </c>
    </row>
    <row r="12485" spans="1:16">
      <c r="A12485" s="109" t="s">
        <v>24680</v>
      </c>
      <c r="B12485" s="109" t="s">
        <v>24681</v>
      </c>
      <c r="C12485" s="80" t="s">
        <v>73</v>
      </c>
      <c r="D12485" s="109" t="s">
        <v>74</v>
      </c>
      <c r="E12485" s="172">
        <v>225</v>
      </c>
      <c r="F12485" s="172">
        <v>225</v>
      </c>
      <c r="I12485" s="173">
        <v>130.49</v>
      </c>
      <c r="J12485" s="174">
        <v>355.49</v>
      </c>
      <c r="K12485" s="61">
        <v>8</v>
      </c>
      <c r="N12485" s="61" t="s">
        <v>51</v>
      </c>
      <c r="P12485" s="175" t="s">
        <v>73</v>
      </c>
    </row>
    <row r="12486" spans="1:16">
      <c r="A12486" s="109" t="s">
        <v>24682</v>
      </c>
      <c r="B12486" s="109" t="s">
        <v>24683</v>
      </c>
      <c r="C12486" s="80" t="s">
        <v>73</v>
      </c>
      <c r="D12486" s="109" t="s">
        <v>74</v>
      </c>
      <c r="K12486" s="61" t="s">
        <v>410</v>
      </c>
      <c r="N12486" s="61" t="s">
        <v>410</v>
      </c>
      <c r="P12486" s="175" t="s">
        <v>73</v>
      </c>
    </row>
    <row r="12487" spans="1:16">
      <c r="A12487" s="109" t="s">
        <v>24684</v>
      </c>
      <c r="B12487" s="109" t="s">
        <v>24400</v>
      </c>
      <c r="C12487" s="80" t="s">
        <v>73</v>
      </c>
      <c r="D12487" s="109" t="s">
        <v>74</v>
      </c>
      <c r="K12487" s="61" t="s">
        <v>410</v>
      </c>
      <c r="N12487" s="61" t="s">
        <v>410</v>
      </c>
      <c r="P12487" s="175" t="s">
        <v>73</v>
      </c>
    </row>
    <row r="12488" spans="1:16">
      <c r="A12488" s="109" t="s">
        <v>24685</v>
      </c>
      <c r="B12488" s="109" t="s">
        <v>24686</v>
      </c>
      <c r="C12488" s="80" t="s">
        <v>73</v>
      </c>
      <c r="D12488" s="109" t="s">
        <v>74</v>
      </c>
      <c r="K12488" s="61" t="s">
        <v>410</v>
      </c>
      <c r="N12488" s="61" t="s">
        <v>410</v>
      </c>
      <c r="P12488" s="175" t="s">
        <v>73</v>
      </c>
    </row>
    <row r="12489" spans="1:16">
      <c r="A12489" s="109" t="s">
        <v>24687</v>
      </c>
      <c r="B12489" s="109" t="s">
        <v>24688</v>
      </c>
      <c r="C12489" s="80" t="s">
        <v>73</v>
      </c>
      <c r="D12489" s="109" t="s">
        <v>74</v>
      </c>
      <c r="K12489" s="61" t="s">
        <v>410</v>
      </c>
      <c r="N12489" s="61" t="s">
        <v>410</v>
      </c>
      <c r="P12489" s="175" t="s">
        <v>73</v>
      </c>
    </row>
    <row r="12490" spans="1:16">
      <c r="A12490" s="109" t="s">
        <v>24689</v>
      </c>
      <c r="B12490" s="109" t="s">
        <v>24690</v>
      </c>
      <c r="C12490" s="80" t="s">
        <v>73</v>
      </c>
      <c r="D12490" s="109" t="s">
        <v>74</v>
      </c>
      <c r="K12490" s="61" t="s">
        <v>410</v>
      </c>
      <c r="N12490" s="61" t="s">
        <v>410</v>
      </c>
      <c r="P12490" s="175" t="s">
        <v>73</v>
      </c>
    </row>
    <row r="12491" spans="1:16">
      <c r="A12491" s="109" t="s">
        <v>24691</v>
      </c>
      <c r="B12491" s="109" t="s">
        <v>24692</v>
      </c>
      <c r="C12491" s="80" t="s">
        <v>73</v>
      </c>
      <c r="D12491" s="109" t="s">
        <v>74</v>
      </c>
      <c r="E12491" s="172">
        <v>481</v>
      </c>
      <c r="F12491" s="172">
        <v>481</v>
      </c>
      <c r="I12491" s="173">
        <v>189.49</v>
      </c>
      <c r="J12491" s="174">
        <v>670.49</v>
      </c>
      <c r="K12491" s="61">
        <v>1</v>
      </c>
      <c r="N12491" s="61" t="s">
        <v>51</v>
      </c>
      <c r="P12491" s="175" t="s">
        <v>73</v>
      </c>
    </row>
    <row r="12492" spans="1:16">
      <c r="A12492" s="109" t="s">
        <v>24693</v>
      </c>
      <c r="B12492" s="109" t="s">
        <v>24694</v>
      </c>
      <c r="C12492" s="80" t="s">
        <v>73</v>
      </c>
      <c r="D12492" s="109" t="s">
        <v>74</v>
      </c>
      <c r="K12492" s="61" t="s">
        <v>410</v>
      </c>
      <c r="N12492" s="61" t="s">
        <v>410</v>
      </c>
      <c r="P12492" s="175" t="s">
        <v>73</v>
      </c>
    </row>
    <row r="12493" spans="1:16">
      <c r="A12493" s="109" t="s">
        <v>24695</v>
      </c>
      <c r="B12493" s="109" t="s">
        <v>24696</v>
      </c>
      <c r="C12493" s="80" t="s">
        <v>73</v>
      </c>
      <c r="D12493" s="109" t="s">
        <v>74</v>
      </c>
      <c r="K12493" s="61" t="s">
        <v>410</v>
      </c>
      <c r="N12493" s="61" t="s">
        <v>410</v>
      </c>
      <c r="P12493" s="175" t="s">
        <v>73</v>
      </c>
    </row>
    <row r="12494" spans="1:16">
      <c r="A12494" s="109" t="s">
        <v>24697</v>
      </c>
      <c r="B12494" s="109" t="s">
        <v>5088</v>
      </c>
      <c r="C12494" s="80" t="s">
        <v>73</v>
      </c>
      <c r="D12494" s="109" t="s">
        <v>74</v>
      </c>
      <c r="K12494" s="61" t="s">
        <v>410</v>
      </c>
      <c r="N12494" s="61" t="s">
        <v>410</v>
      </c>
      <c r="P12494" s="175" t="s">
        <v>73</v>
      </c>
    </row>
    <row r="12495" spans="1:16">
      <c r="A12495" s="109" t="s">
        <v>24698</v>
      </c>
      <c r="B12495" s="109" t="s">
        <v>24699</v>
      </c>
      <c r="C12495" s="80" t="s">
        <v>73</v>
      </c>
      <c r="D12495" s="109" t="s">
        <v>74</v>
      </c>
      <c r="K12495" s="61" t="s">
        <v>410</v>
      </c>
      <c r="N12495" s="61" t="s">
        <v>410</v>
      </c>
      <c r="P12495" s="175" t="s">
        <v>73</v>
      </c>
    </row>
    <row r="12496" spans="1:16">
      <c r="A12496" s="109" t="s">
        <v>24700</v>
      </c>
      <c r="B12496" s="109" t="s">
        <v>24701</v>
      </c>
      <c r="C12496" s="80" t="s">
        <v>73</v>
      </c>
      <c r="D12496" s="109" t="s">
        <v>74</v>
      </c>
      <c r="E12496" s="172">
        <v>495</v>
      </c>
      <c r="F12496" s="172">
        <v>380</v>
      </c>
      <c r="G12496" s="109" t="s">
        <v>1652</v>
      </c>
      <c r="I12496" s="173">
        <v>147.82</v>
      </c>
      <c r="J12496" s="174">
        <v>527.82</v>
      </c>
      <c r="K12496" s="61">
        <v>5</v>
      </c>
      <c r="N12496" s="61" t="s">
        <v>51</v>
      </c>
      <c r="P12496" s="175" t="s">
        <v>73</v>
      </c>
    </row>
    <row r="12497" spans="1:16">
      <c r="A12497" s="109" t="s">
        <v>24702</v>
      </c>
      <c r="B12497" s="109" t="s">
        <v>24703</v>
      </c>
      <c r="C12497" s="80" t="s">
        <v>73</v>
      </c>
      <c r="D12497" s="109" t="s">
        <v>74</v>
      </c>
      <c r="K12497" s="61" t="s">
        <v>410</v>
      </c>
      <c r="N12497" s="61" t="s">
        <v>410</v>
      </c>
      <c r="P12497" s="175" t="s">
        <v>73</v>
      </c>
    </row>
    <row r="12498" spans="1:16">
      <c r="A12498" s="109" t="s">
        <v>24704</v>
      </c>
      <c r="B12498" s="109" t="s">
        <v>24705</v>
      </c>
      <c r="C12498" s="80" t="s">
        <v>73</v>
      </c>
      <c r="D12498" s="109" t="s">
        <v>74</v>
      </c>
      <c r="K12498" s="61" t="s">
        <v>410</v>
      </c>
      <c r="N12498" s="61" t="s">
        <v>410</v>
      </c>
      <c r="P12498" s="175" t="s">
        <v>73</v>
      </c>
    </row>
    <row r="12499" spans="1:16">
      <c r="A12499" s="109" t="s">
        <v>24706</v>
      </c>
      <c r="B12499" s="109" t="s">
        <v>24707</v>
      </c>
      <c r="C12499" s="80" t="s">
        <v>73</v>
      </c>
      <c r="D12499" s="109" t="s">
        <v>74</v>
      </c>
      <c r="K12499" s="61" t="s">
        <v>410</v>
      </c>
      <c r="N12499" s="61" t="s">
        <v>410</v>
      </c>
      <c r="P12499" s="175" t="s">
        <v>73</v>
      </c>
    </row>
    <row r="12500" spans="1:16">
      <c r="A12500" s="109" t="s">
        <v>24708</v>
      </c>
      <c r="B12500" s="109" t="s">
        <v>24709</v>
      </c>
      <c r="C12500" s="80" t="s">
        <v>73</v>
      </c>
      <c r="D12500" s="109" t="s">
        <v>74</v>
      </c>
      <c r="E12500" s="172">
        <v>412</v>
      </c>
      <c r="F12500" s="172">
        <v>412</v>
      </c>
      <c r="I12500" s="173">
        <v>130.8</v>
      </c>
      <c r="J12500" s="174">
        <v>542.8</v>
      </c>
      <c r="K12500" s="61">
        <v>1</v>
      </c>
      <c r="N12500" s="61" t="s">
        <v>51</v>
      </c>
      <c r="P12500" s="175" t="s">
        <v>73</v>
      </c>
    </row>
    <row r="12501" spans="1:16">
      <c r="A12501" s="109" t="s">
        <v>24710</v>
      </c>
      <c r="B12501" s="109" t="s">
        <v>24711</v>
      </c>
      <c r="C12501" s="80" t="s">
        <v>73</v>
      </c>
      <c r="D12501" s="109" t="s">
        <v>74</v>
      </c>
      <c r="E12501" s="172">
        <v>429</v>
      </c>
      <c r="F12501" s="172">
        <v>429</v>
      </c>
      <c r="I12501" s="173">
        <v>124.73</v>
      </c>
      <c r="J12501" s="174">
        <v>553.73</v>
      </c>
      <c r="K12501" s="61">
        <v>19</v>
      </c>
      <c r="L12501" s="175" t="s">
        <v>76</v>
      </c>
      <c r="M12501" s="61" t="s">
        <v>217</v>
      </c>
      <c r="N12501" s="61" t="s">
        <v>51</v>
      </c>
      <c r="P12501" s="175" t="s">
        <v>73</v>
      </c>
    </row>
    <row r="12502" spans="1:16">
      <c r="A12502" s="109" t="s">
        <v>24712</v>
      </c>
      <c r="B12502" s="109" t="s">
        <v>24713</v>
      </c>
      <c r="C12502" s="80" t="s">
        <v>73</v>
      </c>
      <c r="D12502" s="109" t="s">
        <v>74</v>
      </c>
      <c r="K12502" s="61" t="s">
        <v>410</v>
      </c>
      <c r="N12502" s="61" t="s">
        <v>410</v>
      </c>
      <c r="P12502" s="175" t="s">
        <v>73</v>
      </c>
    </row>
    <row r="12503" spans="1:16">
      <c r="A12503" s="109" t="s">
        <v>24714</v>
      </c>
      <c r="B12503" s="109" t="s">
        <v>24535</v>
      </c>
      <c r="C12503" s="80" t="s">
        <v>73</v>
      </c>
      <c r="D12503" s="109" t="s">
        <v>74</v>
      </c>
      <c r="K12503" s="61" t="s">
        <v>410</v>
      </c>
      <c r="N12503" s="61" t="s">
        <v>410</v>
      </c>
      <c r="P12503" s="175" t="s">
        <v>73</v>
      </c>
    </row>
    <row r="12504" spans="1:16">
      <c r="A12504" s="109" t="s">
        <v>24715</v>
      </c>
      <c r="B12504" s="109" t="s">
        <v>24206</v>
      </c>
      <c r="C12504" s="80" t="s">
        <v>73</v>
      </c>
      <c r="D12504" s="109" t="s">
        <v>74</v>
      </c>
      <c r="K12504" s="61" t="s">
        <v>410</v>
      </c>
      <c r="N12504" s="61" t="s">
        <v>410</v>
      </c>
      <c r="P12504" s="175" t="s">
        <v>73</v>
      </c>
    </row>
    <row r="12505" spans="1:16">
      <c r="A12505" s="109" t="s">
        <v>24716</v>
      </c>
      <c r="B12505" s="109" t="s">
        <v>24717</v>
      </c>
      <c r="C12505" s="80" t="s">
        <v>73</v>
      </c>
      <c r="D12505" s="109" t="s">
        <v>74</v>
      </c>
      <c r="K12505" s="61" t="s">
        <v>410</v>
      </c>
      <c r="N12505" s="61" t="s">
        <v>410</v>
      </c>
      <c r="P12505" s="175" t="s">
        <v>73</v>
      </c>
    </row>
    <row r="12506" spans="1:16">
      <c r="A12506" s="109" t="s">
        <v>24718</v>
      </c>
      <c r="B12506" s="109" t="s">
        <v>24719</v>
      </c>
      <c r="C12506" s="80" t="s">
        <v>73</v>
      </c>
      <c r="D12506" s="109" t="s">
        <v>74</v>
      </c>
      <c r="K12506" s="61" t="s">
        <v>410</v>
      </c>
      <c r="N12506" s="61" t="s">
        <v>410</v>
      </c>
      <c r="P12506" s="175" t="s">
        <v>73</v>
      </c>
    </row>
    <row r="12507" spans="1:16">
      <c r="A12507" s="109" t="s">
        <v>24720</v>
      </c>
      <c r="B12507" s="109" t="s">
        <v>24721</v>
      </c>
      <c r="C12507" s="80" t="s">
        <v>73</v>
      </c>
      <c r="D12507" s="109" t="s">
        <v>74</v>
      </c>
      <c r="K12507" s="61" t="s">
        <v>410</v>
      </c>
      <c r="N12507" s="61" t="s">
        <v>410</v>
      </c>
      <c r="P12507" s="175" t="s">
        <v>73</v>
      </c>
    </row>
    <row r="12508" spans="1:16">
      <c r="A12508" s="109" t="s">
        <v>24722</v>
      </c>
      <c r="B12508" s="109" t="s">
        <v>24723</v>
      </c>
      <c r="C12508" s="80" t="s">
        <v>73</v>
      </c>
      <c r="D12508" s="109" t="s">
        <v>74</v>
      </c>
      <c r="E12508" s="172">
        <v>388</v>
      </c>
      <c r="F12508" s="172">
        <v>388</v>
      </c>
      <c r="I12508" s="173">
        <v>142.93</v>
      </c>
      <c r="J12508" s="174">
        <v>530.93</v>
      </c>
      <c r="K12508" s="61">
        <v>21</v>
      </c>
      <c r="N12508" s="61" t="s">
        <v>51</v>
      </c>
      <c r="P12508" s="175" t="s">
        <v>73</v>
      </c>
    </row>
    <row r="12509" spans="1:16">
      <c r="A12509" s="109" t="s">
        <v>24724</v>
      </c>
      <c r="B12509" s="109" t="s">
        <v>24725</v>
      </c>
      <c r="C12509" s="80" t="s">
        <v>73</v>
      </c>
      <c r="D12509" s="109" t="s">
        <v>74</v>
      </c>
      <c r="E12509" s="172">
        <v>404</v>
      </c>
      <c r="F12509" s="172">
        <v>404</v>
      </c>
      <c r="I12509" s="173">
        <v>150.51</v>
      </c>
      <c r="J12509" s="174">
        <v>554.51</v>
      </c>
      <c r="K12509" s="61">
        <v>1</v>
      </c>
      <c r="N12509" s="61" t="s">
        <v>51</v>
      </c>
      <c r="P12509" s="175" t="s">
        <v>73</v>
      </c>
    </row>
    <row r="12510" spans="1:16">
      <c r="A12510" s="109" t="s">
        <v>24726</v>
      </c>
      <c r="B12510" s="109" t="s">
        <v>24727</v>
      </c>
      <c r="C12510" s="80" t="s">
        <v>73</v>
      </c>
      <c r="D12510" s="109" t="s">
        <v>74</v>
      </c>
      <c r="K12510" s="61" t="s">
        <v>410</v>
      </c>
      <c r="N12510" s="61" t="s">
        <v>410</v>
      </c>
      <c r="P12510" s="175" t="s">
        <v>73</v>
      </c>
    </row>
    <row r="12511" spans="1:16">
      <c r="A12511" s="109" t="s">
        <v>24728</v>
      </c>
      <c r="B12511" s="109" t="s">
        <v>24729</v>
      </c>
      <c r="C12511" s="80" t="s">
        <v>73</v>
      </c>
      <c r="D12511" s="109" t="s">
        <v>74</v>
      </c>
      <c r="K12511" s="61" t="s">
        <v>410</v>
      </c>
      <c r="N12511" s="61" t="s">
        <v>410</v>
      </c>
      <c r="P12511" s="175" t="s">
        <v>73</v>
      </c>
    </row>
    <row r="12512" spans="1:16">
      <c r="A12512" s="109" t="s">
        <v>24730</v>
      </c>
      <c r="B12512" s="109" t="s">
        <v>24731</v>
      </c>
      <c r="C12512" s="80" t="s">
        <v>73</v>
      </c>
      <c r="D12512" s="109" t="s">
        <v>74</v>
      </c>
      <c r="K12512" s="61" t="s">
        <v>410</v>
      </c>
      <c r="N12512" s="61" t="s">
        <v>410</v>
      </c>
      <c r="P12512" s="175" t="s">
        <v>73</v>
      </c>
    </row>
    <row r="12513" spans="1:16">
      <c r="A12513" s="109" t="s">
        <v>24732</v>
      </c>
      <c r="B12513" s="109" t="s">
        <v>24733</v>
      </c>
      <c r="C12513" s="80" t="s">
        <v>73</v>
      </c>
      <c r="D12513" s="109" t="s">
        <v>74</v>
      </c>
      <c r="K12513" s="61" t="s">
        <v>410</v>
      </c>
      <c r="N12513" s="61" t="s">
        <v>410</v>
      </c>
      <c r="P12513" s="175" t="s">
        <v>73</v>
      </c>
    </row>
    <row r="12514" spans="1:16">
      <c r="A12514" s="109" t="s">
        <v>24734</v>
      </c>
      <c r="B12514" s="109" t="s">
        <v>24735</v>
      </c>
      <c r="C12514" s="80" t="s">
        <v>73</v>
      </c>
      <c r="D12514" s="109" t="s">
        <v>74</v>
      </c>
      <c r="K12514" s="61" t="s">
        <v>410</v>
      </c>
      <c r="N12514" s="61" t="s">
        <v>410</v>
      </c>
      <c r="P12514" s="175" t="s">
        <v>73</v>
      </c>
    </row>
    <row r="12515" spans="1:16">
      <c r="A12515" s="109" t="s">
        <v>24736</v>
      </c>
      <c r="B12515" s="109" t="s">
        <v>24737</v>
      </c>
      <c r="C12515" s="80" t="s">
        <v>73</v>
      </c>
      <c r="D12515" s="109" t="s">
        <v>74</v>
      </c>
      <c r="E12515" s="172">
        <v>548</v>
      </c>
      <c r="F12515" s="172">
        <v>548</v>
      </c>
      <c r="I12515" s="173">
        <v>129.32</v>
      </c>
      <c r="J12515" s="174">
        <v>677.32</v>
      </c>
      <c r="K12515" s="61">
        <v>58</v>
      </c>
      <c r="N12515" s="61" t="s">
        <v>51</v>
      </c>
      <c r="P12515" s="175" t="s">
        <v>73</v>
      </c>
    </row>
    <row r="12516" spans="1:16">
      <c r="A12516" s="109" t="s">
        <v>24738</v>
      </c>
      <c r="B12516" s="109" t="s">
        <v>24739</v>
      </c>
      <c r="C12516" s="80" t="s">
        <v>73</v>
      </c>
      <c r="D12516" s="109" t="s">
        <v>74</v>
      </c>
      <c r="E12516" s="172">
        <v>591</v>
      </c>
      <c r="F12516" s="172">
        <v>591</v>
      </c>
      <c r="I12516" s="173">
        <v>129.32</v>
      </c>
      <c r="J12516" s="174">
        <v>720.32</v>
      </c>
      <c r="K12516" s="61">
        <v>6</v>
      </c>
      <c r="N12516" s="61" t="s">
        <v>51</v>
      </c>
      <c r="P12516" s="175" t="s">
        <v>73</v>
      </c>
    </row>
    <row r="12517" spans="1:16">
      <c r="A12517" s="109" t="s">
        <v>24740</v>
      </c>
      <c r="B12517" s="109" t="s">
        <v>24741</v>
      </c>
      <c r="C12517" s="80" t="s">
        <v>73</v>
      </c>
      <c r="D12517" s="109" t="s">
        <v>74</v>
      </c>
      <c r="K12517" s="61" t="s">
        <v>410</v>
      </c>
      <c r="N12517" s="61" t="s">
        <v>410</v>
      </c>
      <c r="P12517" s="175" t="s">
        <v>73</v>
      </c>
    </row>
    <row r="12518" spans="1:16">
      <c r="A12518" s="109" t="s">
        <v>24742</v>
      </c>
      <c r="B12518" s="109" t="s">
        <v>24743</v>
      </c>
      <c r="C12518" s="80" t="s">
        <v>73</v>
      </c>
      <c r="D12518" s="109" t="s">
        <v>74</v>
      </c>
      <c r="K12518" s="61" t="s">
        <v>410</v>
      </c>
      <c r="N12518" s="61" t="s">
        <v>410</v>
      </c>
      <c r="P12518" s="175" t="s">
        <v>73</v>
      </c>
    </row>
    <row r="12519" spans="1:16">
      <c r="A12519" s="109" t="s">
        <v>24744</v>
      </c>
      <c r="B12519" s="109" t="s">
        <v>24745</v>
      </c>
      <c r="C12519" s="80" t="s">
        <v>73</v>
      </c>
      <c r="D12519" s="109" t="s">
        <v>74</v>
      </c>
      <c r="K12519" s="61" t="s">
        <v>410</v>
      </c>
      <c r="N12519" s="61" t="s">
        <v>410</v>
      </c>
      <c r="P12519" s="175" t="s">
        <v>73</v>
      </c>
    </row>
    <row r="12520" spans="1:16">
      <c r="A12520" s="109" t="s">
        <v>24746</v>
      </c>
      <c r="B12520" s="109" t="s">
        <v>24747</v>
      </c>
      <c r="C12520" s="80" t="s">
        <v>73</v>
      </c>
      <c r="D12520" s="109" t="s">
        <v>74</v>
      </c>
      <c r="K12520" s="61" t="s">
        <v>410</v>
      </c>
      <c r="N12520" s="61" t="s">
        <v>410</v>
      </c>
      <c r="P12520" s="175" t="s">
        <v>73</v>
      </c>
    </row>
    <row r="12521" spans="1:16">
      <c r="A12521" s="109" t="s">
        <v>24748</v>
      </c>
      <c r="B12521" s="109" t="s">
        <v>24749</v>
      </c>
      <c r="C12521" s="80" t="s">
        <v>73</v>
      </c>
      <c r="D12521" s="109" t="s">
        <v>74</v>
      </c>
      <c r="K12521" s="61" t="s">
        <v>410</v>
      </c>
      <c r="N12521" s="61" t="s">
        <v>410</v>
      </c>
      <c r="P12521" s="175" t="s">
        <v>73</v>
      </c>
    </row>
    <row r="12522" spans="1:16">
      <c r="A12522" s="109" t="s">
        <v>24750</v>
      </c>
      <c r="B12522" s="109" t="s">
        <v>24751</v>
      </c>
      <c r="C12522" s="80" t="s">
        <v>73</v>
      </c>
      <c r="D12522" s="109" t="s">
        <v>74</v>
      </c>
      <c r="K12522" s="61" t="s">
        <v>410</v>
      </c>
      <c r="N12522" s="61" t="s">
        <v>410</v>
      </c>
      <c r="P12522" s="175" t="s">
        <v>73</v>
      </c>
    </row>
    <row r="12523" spans="1:16">
      <c r="A12523" s="109" t="s">
        <v>24752</v>
      </c>
      <c r="B12523" s="109" t="s">
        <v>24753</v>
      </c>
      <c r="C12523" s="80" t="s">
        <v>73</v>
      </c>
      <c r="D12523" s="109" t="s">
        <v>74</v>
      </c>
      <c r="K12523" s="61" t="s">
        <v>410</v>
      </c>
      <c r="N12523" s="61" t="s">
        <v>410</v>
      </c>
      <c r="P12523" s="175" t="s">
        <v>73</v>
      </c>
    </row>
    <row r="12524" spans="1:16">
      <c r="A12524" s="109" t="s">
        <v>24754</v>
      </c>
      <c r="B12524" s="109" t="s">
        <v>24755</v>
      </c>
      <c r="C12524" s="80" t="s">
        <v>73</v>
      </c>
      <c r="D12524" s="109" t="s">
        <v>74</v>
      </c>
      <c r="E12524" s="172">
        <v>319</v>
      </c>
      <c r="F12524" s="172">
        <v>314</v>
      </c>
      <c r="G12524" s="109" t="s">
        <v>1061</v>
      </c>
      <c r="I12524" s="173">
        <v>105.94</v>
      </c>
      <c r="J12524" s="174">
        <v>419.94</v>
      </c>
      <c r="K12524" s="61">
        <v>0</v>
      </c>
      <c r="N12524" s="61" t="s">
        <v>51</v>
      </c>
      <c r="P12524" s="175" t="s">
        <v>73</v>
      </c>
    </row>
    <row r="12525" spans="1:16">
      <c r="A12525" s="109" t="s">
        <v>24756</v>
      </c>
      <c r="B12525" s="109" t="s">
        <v>24757</v>
      </c>
      <c r="C12525" s="80" t="s">
        <v>73</v>
      </c>
      <c r="D12525" s="109" t="s">
        <v>74</v>
      </c>
      <c r="K12525" s="61" t="s">
        <v>410</v>
      </c>
      <c r="N12525" s="61" t="s">
        <v>410</v>
      </c>
      <c r="P12525" s="175" t="s">
        <v>73</v>
      </c>
    </row>
    <row r="12526" spans="1:16">
      <c r="A12526" s="109" t="s">
        <v>24758</v>
      </c>
      <c r="B12526" s="109" t="s">
        <v>24759</v>
      </c>
      <c r="C12526" s="80" t="s">
        <v>73</v>
      </c>
      <c r="D12526" s="109" t="s">
        <v>74</v>
      </c>
      <c r="E12526" s="172">
        <v>497</v>
      </c>
      <c r="F12526" s="172">
        <v>477</v>
      </c>
      <c r="G12526" s="109" t="s">
        <v>616</v>
      </c>
      <c r="I12526" s="173">
        <v>210.55</v>
      </c>
      <c r="J12526" s="174">
        <v>687.55</v>
      </c>
      <c r="K12526" s="61">
        <v>6</v>
      </c>
      <c r="N12526" s="61" t="s">
        <v>51</v>
      </c>
      <c r="P12526" s="175" t="s">
        <v>73</v>
      </c>
    </row>
    <row r="12527" spans="1:16">
      <c r="A12527" s="109" t="s">
        <v>24760</v>
      </c>
      <c r="B12527" s="109" t="s">
        <v>24761</v>
      </c>
      <c r="C12527" s="80" t="s">
        <v>73</v>
      </c>
      <c r="D12527" s="109" t="s">
        <v>74</v>
      </c>
      <c r="E12527" s="172">
        <v>370</v>
      </c>
      <c r="F12527" s="172">
        <v>325</v>
      </c>
      <c r="G12527" s="109" t="s">
        <v>140</v>
      </c>
      <c r="I12527" s="173">
        <v>197.77</v>
      </c>
      <c r="J12527" s="174">
        <v>522.77</v>
      </c>
      <c r="K12527" s="61">
        <v>39</v>
      </c>
      <c r="N12527" s="61" t="s">
        <v>51</v>
      </c>
      <c r="P12527" s="175" t="s">
        <v>73</v>
      </c>
    </row>
    <row r="12528" spans="1:16">
      <c r="A12528" s="109" t="s">
        <v>24762</v>
      </c>
      <c r="B12528" s="109" t="s">
        <v>24763</v>
      </c>
      <c r="C12528" s="80" t="s">
        <v>73</v>
      </c>
      <c r="D12528" s="109" t="s">
        <v>74</v>
      </c>
      <c r="K12528" s="61" t="s">
        <v>410</v>
      </c>
      <c r="N12528" s="61" t="s">
        <v>410</v>
      </c>
      <c r="P12528" s="175" t="s">
        <v>73</v>
      </c>
    </row>
    <row r="12529" spans="1:16">
      <c r="A12529" s="109" t="s">
        <v>24764</v>
      </c>
      <c r="B12529" s="109" t="s">
        <v>24765</v>
      </c>
      <c r="C12529" s="80" t="s">
        <v>73</v>
      </c>
      <c r="D12529" s="109" t="s">
        <v>74</v>
      </c>
      <c r="K12529" s="61" t="s">
        <v>410</v>
      </c>
      <c r="N12529" s="61" t="s">
        <v>410</v>
      </c>
      <c r="P12529" s="175" t="s">
        <v>73</v>
      </c>
    </row>
    <row r="12530" spans="1:16">
      <c r="A12530" s="109" t="s">
        <v>24766</v>
      </c>
      <c r="B12530" s="109" t="s">
        <v>24767</v>
      </c>
      <c r="C12530" s="80" t="s">
        <v>73</v>
      </c>
      <c r="D12530" s="109" t="s">
        <v>74</v>
      </c>
      <c r="E12530" s="172">
        <v>490</v>
      </c>
      <c r="F12530" s="172">
        <v>468</v>
      </c>
      <c r="G12530" s="109" t="s">
        <v>616</v>
      </c>
      <c r="I12530" s="173">
        <v>149.01</v>
      </c>
      <c r="J12530" s="174">
        <v>617.01</v>
      </c>
      <c r="K12530" s="61">
        <v>0</v>
      </c>
      <c r="N12530" s="61" t="s">
        <v>51</v>
      </c>
      <c r="P12530" s="175" t="s">
        <v>73</v>
      </c>
    </row>
    <row r="12531" spans="1:16">
      <c r="A12531" s="109" t="s">
        <v>24768</v>
      </c>
      <c r="B12531" s="109" t="s">
        <v>7832</v>
      </c>
      <c r="C12531" s="80" t="s">
        <v>73</v>
      </c>
      <c r="D12531" s="109" t="s">
        <v>74</v>
      </c>
      <c r="K12531" s="61" t="s">
        <v>410</v>
      </c>
      <c r="N12531" s="61" t="s">
        <v>410</v>
      </c>
      <c r="P12531" s="175" t="s">
        <v>73</v>
      </c>
    </row>
    <row r="12532" spans="1:16">
      <c r="A12532" s="109" t="s">
        <v>24769</v>
      </c>
      <c r="B12532" s="109" t="s">
        <v>24770</v>
      </c>
      <c r="C12532" s="80" t="s">
        <v>73</v>
      </c>
      <c r="D12532" s="109" t="s">
        <v>74</v>
      </c>
      <c r="E12532" s="172">
        <v>509</v>
      </c>
      <c r="F12532" s="172">
        <v>479</v>
      </c>
      <c r="G12532" s="109" t="s">
        <v>194</v>
      </c>
      <c r="I12532" s="173">
        <v>190.04</v>
      </c>
      <c r="J12532" s="174">
        <v>669.04</v>
      </c>
      <c r="K12532" s="61">
        <v>1</v>
      </c>
      <c r="N12532" s="61" t="s">
        <v>51</v>
      </c>
      <c r="P12532" s="175" t="s">
        <v>73</v>
      </c>
    </row>
    <row r="12533" spans="1:16">
      <c r="A12533" s="109" t="s">
        <v>24771</v>
      </c>
      <c r="B12533" s="109" t="s">
        <v>24772</v>
      </c>
      <c r="C12533" s="80" t="s">
        <v>73</v>
      </c>
      <c r="D12533" s="109" t="s">
        <v>74</v>
      </c>
      <c r="K12533" s="61" t="s">
        <v>410</v>
      </c>
      <c r="N12533" s="61" t="s">
        <v>410</v>
      </c>
      <c r="P12533" s="175" t="s">
        <v>73</v>
      </c>
    </row>
    <row r="12534" spans="1:16">
      <c r="A12534" s="109" t="s">
        <v>24773</v>
      </c>
      <c r="B12534" s="109" t="s">
        <v>24774</v>
      </c>
      <c r="C12534" s="80" t="s">
        <v>73</v>
      </c>
      <c r="D12534" s="109" t="s">
        <v>74</v>
      </c>
      <c r="K12534" s="61" t="s">
        <v>410</v>
      </c>
      <c r="N12534" s="61" t="s">
        <v>410</v>
      </c>
      <c r="P12534" s="175" t="s">
        <v>73</v>
      </c>
    </row>
    <row r="12535" spans="1:16">
      <c r="A12535" s="109" t="s">
        <v>24775</v>
      </c>
      <c r="B12535" s="109" t="s">
        <v>24776</v>
      </c>
      <c r="C12535" s="80" t="s">
        <v>73</v>
      </c>
      <c r="D12535" s="109" t="s">
        <v>74</v>
      </c>
      <c r="K12535" s="61" t="s">
        <v>410</v>
      </c>
      <c r="N12535" s="61" t="s">
        <v>410</v>
      </c>
      <c r="P12535" s="175" t="s">
        <v>73</v>
      </c>
    </row>
    <row r="12536" spans="1:16">
      <c r="A12536" s="109" t="s">
        <v>24777</v>
      </c>
      <c r="B12536" s="109" t="s">
        <v>24778</v>
      </c>
      <c r="C12536" s="80" t="s">
        <v>73</v>
      </c>
      <c r="D12536" s="109" t="s">
        <v>74</v>
      </c>
      <c r="K12536" s="61" t="s">
        <v>410</v>
      </c>
      <c r="N12536" s="61" t="s">
        <v>410</v>
      </c>
      <c r="P12536" s="175" t="s">
        <v>73</v>
      </c>
    </row>
    <row r="12537" spans="1:16">
      <c r="A12537" s="109" t="s">
        <v>24779</v>
      </c>
      <c r="B12537" s="109" t="s">
        <v>24780</v>
      </c>
      <c r="C12537" s="80" t="s">
        <v>73</v>
      </c>
      <c r="D12537" s="109" t="s">
        <v>74</v>
      </c>
      <c r="K12537" s="61" t="s">
        <v>410</v>
      </c>
      <c r="N12537" s="61" t="s">
        <v>410</v>
      </c>
      <c r="P12537" s="175" t="s">
        <v>73</v>
      </c>
    </row>
    <row r="12538" spans="1:16">
      <c r="A12538" s="109" t="s">
        <v>24781</v>
      </c>
      <c r="B12538" s="109" t="s">
        <v>24782</v>
      </c>
      <c r="C12538" s="80" t="s">
        <v>73</v>
      </c>
      <c r="D12538" s="109" t="s">
        <v>74</v>
      </c>
      <c r="E12538" s="172">
        <v>150</v>
      </c>
      <c r="F12538" s="172">
        <v>150</v>
      </c>
      <c r="I12538" s="173">
        <v>46.11</v>
      </c>
      <c r="J12538" s="174">
        <v>196.11</v>
      </c>
      <c r="K12538" s="61">
        <v>3</v>
      </c>
      <c r="N12538" s="61" t="s">
        <v>51</v>
      </c>
      <c r="P12538" s="175" t="s">
        <v>73</v>
      </c>
    </row>
    <row r="12539" spans="1:16">
      <c r="A12539" s="109" t="s">
        <v>24783</v>
      </c>
      <c r="B12539" s="109" t="s">
        <v>24784</v>
      </c>
      <c r="C12539" s="80" t="s">
        <v>73</v>
      </c>
      <c r="D12539" s="109" t="s">
        <v>74</v>
      </c>
      <c r="K12539" s="61" t="s">
        <v>410</v>
      </c>
      <c r="N12539" s="61" t="s">
        <v>410</v>
      </c>
      <c r="P12539" s="175" t="s">
        <v>73</v>
      </c>
    </row>
    <row r="12540" spans="1:16">
      <c r="A12540" s="109" t="s">
        <v>24785</v>
      </c>
      <c r="B12540" s="109" t="s">
        <v>24786</v>
      </c>
      <c r="C12540" s="80" t="s">
        <v>73</v>
      </c>
      <c r="D12540" s="109" t="s">
        <v>74</v>
      </c>
      <c r="K12540" s="61" t="s">
        <v>410</v>
      </c>
      <c r="N12540" s="61" t="s">
        <v>410</v>
      </c>
      <c r="P12540" s="175" t="s">
        <v>73</v>
      </c>
    </row>
    <row r="12541" spans="1:16">
      <c r="A12541" s="109" t="s">
        <v>24787</v>
      </c>
      <c r="B12541" s="109" t="s">
        <v>5084</v>
      </c>
      <c r="C12541" s="80" t="s">
        <v>73</v>
      </c>
      <c r="D12541" s="109" t="s">
        <v>74</v>
      </c>
      <c r="K12541" s="61" t="s">
        <v>410</v>
      </c>
      <c r="N12541" s="61" t="s">
        <v>410</v>
      </c>
      <c r="P12541" s="175" t="s">
        <v>73</v>
      </c>
    </row>
    <row r="12542" spans="1:16">
      <c r="A12542" s="109" t="s">
        <v>24788</v>
      </c>
      <c r="B12542" s="109" t="s">
        <v>24789</v>
      </c>
      <c r="C12542" s="80" t="s">
        <v>73</v>
      </c>
      <c r="D12542" s="109" t="s">
        <v>74</v>
      </c>
      <c r="K12542" s="61" t="s">
        <v>410</v>
      </c>
      <c r="N12542" s="61" t="s">
        <v>410</v>
      </c>
      <c r="P12542" s="175" t="s">
        <v>73</v>
      </c>
    </row>
    <row r="12543" spans="1:16">
      <c r="A12543" s="109" t="s">
        <v>24790</v>
      </c>
      <c r="B12543" s="109" t="s">
        <v>24791</v>
      </c>
      <c r="C12543" s="80" t="s">
        <v>73</v>
      </c>
      <c r="D12543" s="109" t="s">
        <v>74</v>
      </c>
      <c r="K12543" s="61" t="s">
        <v>410</v>
      </c>
      <c r="N12543" s="61" t="s">
        <v>410</v>
      </c>
      <c r="P12543" s="175" t="s">
        <v>73</v>
      </c>
    </row>
    <row r="12544" spans="1:16">
      <c r="A12544" s="109" t="s">
        <v>24792</v>
      </c>
      <c r="B12544" s="109" t="s">
        <v>24793</v>
      </c>
      <c r="C12544" s="80" t="s">
        <v>73</v>
      </c>
      <c r="D12544" s="109" t="s">
        <v>74</v>
      </c>
      <c r="K12544" s="61" t="s">
        <v>410</v>
      </c>
      <c r="N12544" s="61" t="s">
        <v>410</v>
      </c>
      <c r="P12544" s="175" t="s">
        <v>73</v>
      </c>
    </row>
    <row r="12545" spans="1:16">
      <c r="A12545" s="109" t="s">
        <v>24794</v>
      </c>
      <c r="B12545" s="109" t="s">
        <v>24795</v>
      </c>
      <c r="C12545" s="80" t="s">
        <v>73</v>
      </c>
      <c r="D12545" s="109" t="s">
        <v>74</v>
      </c>
      <c r="E12545" s="172">
        <v>430</v>
      </c>
      <c r="F12545" s="172">
        <v>367</v>
      </c>
      <c r="G12545" s="109" t="s">
        <v>88</v>
      </c>
      <c r="I12545" s="173">
        <v>136.24</v>
      </c>
      <c r="J12545" s="174">
        <v>503.24</v>
      </c>
      <c r="K12545" s="61">
        <v>0</v>
      </c>
      <c r="N12545" s="61" t="s">
        <v>51</v>
      </c>
      <c r="P12545" s="175" t="s">
        <v>73</v>
      </c>
    </row>
    <row r="12546" spans="1:16">
      <c r="A12546" s="109" t="s">
        <v>24796</v>
      </c>
      <c r="B12546" s="109" t="s">
        <v>24797</v>
      </c>
      <c r="C12546" s="80" t="s">
        <v>73</v>
      </c>
      <c r="D12546" s="109" t="s">
        <v>74</v>
      </c>
      <c r="E12546" s="172">
        <v>425</v>
      </c>
      <c r="F12546" s="172">
        <v>425</v>
      </c>
      <c r="I12546" s="173">
        <v>130.8</v>
      </c>
      <c r="J12546" s="174">
        <v>555.8</v>
      </c>
      <c r="K12546" s="61">
        <v>1</v>
      </c>
      <c r="N12546" s="61" t="s">
        <v>51</v>
      </c>
      <c r="P12546" s="175" t="s">
        <v>73</v>
      </c>
    </row>
    <row r="12547" spans="1:16">
      <c r="A12547" s="109" t="s">
        <v>24798</v>
      </c>
      <c r="B12547" s="109" t="s">
        <v>24799</v>
      </c>
      <c r="C12547" s="80" t="s">
        <v>73</v>
      </c>
      <c r="D12547" s="109" t="s">
        <v>74</v>
      </c>
      <c r="K12547" s="61" t="s">
        <v>410</v>
      </c>
      <c r="N12547" s="61" t="s">
        <v>410</v>
      </c>
      <c r="P12547" s="175" t="s">
        <v>73</v>
      </c>
    </row>
    <row r="12548" spans="1:16">
      <c r="A12548" s="109" t="s">
        <v>24800</v>
      </c>
      <c r="B12548" s="109" t="s">
        <v>24801</v>
      </c>
      <c r="C12548" s="80" t="s">
        <v>73</v>
      </c>
      <c r="D12548" s="109" t="s">
        <v>74</v>
      </c>
      <c r="E12548" s="172">
        <v>326</v>
      </c>
      <c r="F12548" s="172">
        <v>326</v>
      </c>
      <c r="I12548" s="173">
        <v>93.46</v>
      </c>
      <c r="J12548" s="174">
        <v>419.46</v>
      </c>
      <c r="K12548" s="61">
        <v>18</v>
      </c>
      <c r="N12548" s="61" t="s">
        <v>51</v>
      </c>
      <c r="P12548" s="175" t="s">
        <v>73</v>
      </c>
    </row>
    <row r="12549" spans="1:16">
      <c r="A12549" s="109" t="s">
        <v>24802</v>
      </c>
      <c r="B12549" s="109" t="s">
        <v>24210</v>
      </c>
      <c r="C12549" s="80" t="s">
        <v>73</v>
      </c>
      <c r="D12549" s="109" t="s">
        <v>74</v>
      </c>
      <c r="K12549" s="61" t="s">
        <v>410</v>
      </c>
      <c r="N12549" s="61" t="s">
        <v>410</v>
      </c>
      <c r="P12549" s="175" t="s">
        <v>73</v>
      </c>
    </row>
    <row r="12550" spans="1:16">
      <c r="A12550" s="109" t="s">
        <v>24803</v>
      </c>
      <c r="B12550" s="109" t="s">
        <v>24804</v>
      </c>
      <c r="C12550" s="80" t="s">
        <v>73</v>
      </c>
      <c r="D12550" s="109" t="s">
        <v>74</v>
      </c>
      <c r="K12550" s="61" t="s">
        <v>410</v>
      </c>
      <c r="N12550" s="61" t="s">
        <v>410</v>
      </c>
      <c r="P12550" s="175" t="s">
        <v>73</v>
      </c>
    </row>
    <row r="12551" spans="1:16">
      <c r="A12551" s="109" t="s">
        <v>24805</v>
      </c>
      <c r="B12551" s="109" t="s">
        <v>24806</v>
      </c>
      <c r="C12551" s="80" t="s">
        <v>73</v>
      </c>
      <c r="D12551" s="109" t="s">
        <v>74</v>
      </c>
      <c r="K12551" s="61" t="s">
        <v>410</v>
      </c>
      <c r="N12551" s="61" t="s">
        <v>410</v>
      </c>
      <c r="P12551" s="175" t="s">
        <v>73</v>
      </c>
    </row>
    <row r="12552" spans="1:16">
      <c r="A12552" s="109" t="s">
        <v>24807</v>
      </c>
      <c r="B12552" s="109" t="s">
        <v>24808</v>
      </c>
      <c r="C12552" s="80" t="s">
        <v>73</v>
      </c>
      <c r="D12552" s="109" t="s">
        <v>74</v>
      </c>
      <c r="E12552" s="172">
        <v>303</v>
      </c>
      <c r="F12552" s="172">
        <v>303</v>
      </c>
      <c r="I12552" s="173">
        <v>68.06</v>
      </c>
      <c r="J12552" s="174">
        <v>371.06</v>
      </c>
      <c r="K12552" s="61">
        <v>0</v>
      </c>
      <c r="N12552" s="61" t="s">
        <v>51</v>
      </c>
      <c r="P12552" s="175" t="s">
        <v>73</v>
      </c>
    </row>
    <row r="12553" spans="1:16">
      <c r="A12553" s="109" t="s">
        <v>24809</v>
      </c>
      <c r="B12553" s="109" t="s">
        <v>24810</v>
      </c>
      <c r="C12553" s="80" t="s">
        <v>73</v>
      </c>
      <c r="D12553" s="109" t="s">
        <v>74</v>
      </c>
      <c r="K12553" s="61" t="s">
        <v>410</v>
      </c>
      <c r="N12553" s="61" t="s">
        <v>410</v>
      </c>
      <c r="P12553" s="175" t="s">
        <v>73</v>
      </c>
    </row>
    <row r="12554" spans="1:16">
      <c r="A12554" s="109" t="s">
        <v>24811</v>
      </c>
      <c r="B12554" s="109" t="s">
        <v>24812</v>
      </c>
      <c r="C12554" s="80" t="s">
        <v>73</v>
      </c>
      <c r="D12554" s="109" t="s">
        <v>74</v>
      </c>
      <c r="K12554" s="61" t="s">
        <v>410</v>
      </c>
      <c r="N12554" s="61" t="s">
        <v>410</v>
      </c>
      <c r="P12554" s="175" t="s">
        <v>73</v>
      </c>
    </row>
    <row r="12555" spans="1:16">
      <c r="A12555" s="109" t="s">
        <v>24813</v>
      </c>
      <c r="B12555" s="109" t="s">
        <v>24814</v>
      </c>
      <c r="C12555" s="80" t="s">
        <v>73</v>
      </c>
      <c r="D12555" s="109" t="s">
        <v>74</v>
      </c>
      <c r="K12555" s="61" t="s">
        <v>410</v>
      </c>
      <c r="N12555" s="61" t="s">
        <v>410</v>
      </c>
      <c r="P12555" s="175" t="s">
        <v>73</v>
      </c>
    </row>
    <row r="12556" spans="1:16">
      <c r="A12556" s="109" t="s">
        <v>24815</v>
      </c>
      <c r="B12556" s="109" t="s">
        <v>24816</v>
      </c>
      <c r="C12556" s="80" t="s">
        <v>73</v>
      </c>
      <c r="D12556" s="109" t="s">
        <v>74</v>
      </c>
      <c r="K12556" s="61" t="s">
        <v>410</v>
      </c>
      <c r="N12556" s="61" t="s">
        <v>410</v>
      </c>
      <c r="P12556" s="175" t="s">
        <v>73</v>
      </c>
    </row>
    <row r="12557" spans="1:16">
      <c r="A12557" s="109" t="s">
        <v>24817</v>
      </c>
      <c r="B12557" s="109" t="s">
        <v>24818</v>
      </c>
      <c r="C12557" s="80" t="s">
        <v>73</v>
      </c>
      <c r="D12557" s="109" t="s">
        <v>74</v>
      </c>
      <c r="K12557" s="61" t="s">
        <v>410</v>
      </c>
      <c r="N12557" s="61" t="s">
        <v>410</v>
      </c>
      <c r="P12557" s="175" t="s">
        <v>73</v>
      </c>
    </row>
    <row r="12558" spans="1:16">
      <c r="A12558" s="109" t="s">
        <v>24819</v>
      </c>
      <c r="B12558" s="109" t="s">
        <v>24820</v>
      </c>
      <c r="C12558" s="80" t="s">
        <v>73</v>
      </c>
      <c r="D12558" s="109" t="s">
        <v>74</v>
      </c>
      <c r="K12558" s="61" t="s">
        <v>410</v>
      </c>
      <c r="N12558" s="61" t="s">
        <v>410</v>
      </c>
      <c r="P12558" s="175" t="s">
        <v>73</v>
      </c>
    </row>
    <row r="12559" spans="1:16">
      <c r="A12559" s="109" t="s">
        <v>24821</v>
      </c>
      <c r="B12559" s="109" t="s">
        <v>24822</v>
      </c>
      <c r="C12559" s="80" t="s">
        <v>73</v>
      </c>
      <c r="D12559" s="109" t="s">
        <v>74</v>
      </c>
      <c r="E12559" s="172">
        <v>151</v>
      </c>
      <c r="F12559" s="172">
        <v>151</v>
      </c>
      <c r="I12559" s="173">
        <v>57.51</v>
      </c>
      <c r="J12559" s="174">
        <v>208.51</v>
      </c>
      <c r="K12559" s="61">
        <v>0</v>
      </c>
      <c r="L12559" s="175" t="s">
        <v>57</v>
      </c>
      <c r="M12559" s="61" t="s">
        <v>1514</v>
      </c>
      <c r="N12559" s="61" t="s">
        <v>51</v>
      </c>
      <c r="P12559" s="175" t="s">
        <v>73</v>
      </c>
    </row>
    <row r="12560" spans="1:16">
      <c r="A12560" s="109" t="s">
        <v>24823</v>
      </c>
      <c r="B12560" s="109" t="s">
        <v>24824</v>
      </c>
      <c r="C12560" s="80" t="s">
        <v>73</v>
      </c>
      <c r="D12560" s="109" t="s">
        <v>74</v>
      </c>
      <c r="K12560" s="61" t="s">
        <v>410</v>
      </c>
      <c r="N12560" s="61" t="s">
        <v>410</v>
      </c>
      <c r="P12560" s="175" t="s">
        <v>73</v>
      </c>
    </row>
    <row r="12561" spans="1:16">
      <c r="A12561" s="109" t="s">
        <v>24825</v>
      </c>
      <c r="B12561" s="109" t="s">
        <v>24826</v>
      </c>
      <c r="C12561" s="80" t="s">
        <v>73</v>
      </c>
      <c r="D12561" s="109" t="s">
        <v>74</v>
      </c>
      <c r="K12561" s="61" t="s">
        <v>410</v>
      </c>
      <c r="N12561" s="61" t="s">
        <v>410</v>
      </c>
      <c r="P12561" s="175" t="s">
        <v>73</v>
      </c>
    </row>
    <row r="12562" spans="1:16">
      <c r="A12562" s="109" t="s">
        <v>24827</v>
      </c>
      <c r="B12562" s="109" t="s">
        <v>24828</v>
      </c>
      <c r="C12562" s="80" t="s">
        <v>73</v>
      </c>
      <c r="D12562" s="109" t="s">
        <v>74</v>
      </c>
      <c r="K12562" s="61" t="s">
        <v>410</v>
      </c>
      <c r="N12562" s="61" t="s">
        <v>410</v>
      </c>
      <c r="P12562" s="175" t="s">
        <v>73</v>
      </c>
    </row>
    <row r="12563" spans="1:16">
      <c r="A12563" s="109" t="s">
        <v>24829</v>
      </c>
      <c r="B12563" s="109" t="s">
        <v>24830</v>
      </c>
      <c r="C12563" s="80" t="s">
        <v>73</v>
      </c>
      <c r="D12563" s="109" t="s">
        <v>74</v>
      </c>
      <c r="K12563" s="61" t="s">
        <v>410</v>
      </c>
      <c r="N12563" s="61" t="s">
        <v>410</v>
      </c>
      <c r="P12563" s="175" t="s">
        <v>73</v>
      </c>
    </row>
    <row r="12564" spans="1:16">
      <c r="A12564" s="109" t="s">
        <v>24831</v>
      </c>
      <c r="B12564" s="109" t="s">
        <v>24832</v>
      </c>
      <c r="C12564" s="80" t="s">
        <v>73</v>
      </c>
      <c r="D12564" s="109" t="s">
        <v>74</v>
      </c>
      <c r="E12564" s="172">
        <v>360</v>
      </c>
      <c r="F12564" s="172">
        <v>325</v>
      </c>
      <c r="G12564" s="109" t="s">
        <v>137</v>
      </c>
      <c r="I12564" s="173">
        <v>197.77</v>
      </c>
      <c r="J12564" s="174">
        <v>522.77</v>
      </c>
      <c r="K12564" s="61">
        <v>83</v>
      </c>
      <c r="N12564" s="61" t="s">
        <v>51</v>
      </c>
      <c r="P12564" s="175" t="s">
        <v>73</v>
      </c>
    </row>
    <row r="12565" spans="1:16">
      <c r="A12565" s="109" t="s">
        <v>24833</v>
      </c>
      <c r="B12565" s="109" t="s">
        <v>24834</v>
      </c>
      <c r="C12565" s="80" t="s">
        <v>73</v>
      </c>
      <c r="D12565" s="109" t="s">
        <v>74</v>
      </c>
      <c r="E12565" s="172">
        <v>200</v>
      </c>
      <c r="F12565" s="172">
        <v>175</v>
      </c>
      <c r="G12565" s="109" t="s">
        <v>140</v>
      </c>
      <c r="I12565" s="173">
        <v>146.87</v>
      </c>
      <c r="J12565" s="174">
        <v>321.87</v>
      </c>
      <c r="K12565" s="61">
        <v>2</v>
      </c>
      <c r="N12565" s="61" t="s">
        <v>51</v>
      </c>
      <c r="P12565" s="175" t="s">
        <v>73</v>
      </c>
    </row>
    <row r="12566" spans="1:16">
      <c r="A12566" s="109" t="s">
        <v>24835</v>
      </c>
      <c r="B12566" s="109" t="s">
        <v>24836</v>
      </c>
      <c r="C12566" s="80" t="s">
        <v>73</v>
      </c>
      <c r="D12566" s="109" t="s">
        <v>74</v>
      </c>
      <c r="K12566" s="61" t="s">
        <v>410</v>
      </c>
      <c r="N12566" s="61" t="s">
        <v>410</v>
      </c>
      <c r="P12566" s="175" t="s">
        <v>73</v>
      </c>
    </row>
    <row r="12567" spans="1:16">
      <c r="A12567" s="109" t="s">
        <v>24837</v>
      </c>
      <c r="B12567" s="109" t="s">
        <v>24838</v>
      </c>
      <c r="C12567" s="80" t="s">
        <v>73</v>
      </c>
      <c r="D12567" s="109" t="s">
        <v>74</v>
      </c>
      <c r="K12567" s="61" t="s">
        <v>410</v>
      </c>
      <c r="N12567" s="61" t="s">
        <v>410</v>
      </c>
      <c r="P12567" s="175" t="s">
        <v>73</v>
      </c>
    </row>
    <row r="12568" spans="1:16">
      <c r="A12568" s="109" t="s">
        <v>24839</v>
      </c>
      <c r="B12568" s="109" t="s">
        <v>24840</v>
      </c>
      <c r="C12568" s="80" t="s">
        <v>73</v>
      </c>
      <c r="D12568" s="109" t="s">
        <v>74</v>
      </c>
      <c r="K12568" s="61" t="s">
        <v>410</v>
      </c>
      <c r="N12568" s="61" t="s">
        <v>410</v>
      </c>
      <c r="P12568" s="175" t="s">
        <v>73</v>
      </c>
    </row>
    <row r="12569" spans="1:16">
      <c r="A12569" s="109" t="s">
        <v>24841</v>
      </c>
      <c r="B12569" s="109" t="s">
        <v>24842</v>
      </c>
      <c r="C12569" s="80" t="s">
        <v>73</v>
      </c>
      <c r="D12569" s="109" t="s">
        <v>74</v>
      </c>
      <c r="K12569" s="61" t="s">
        <v>410</v>
      </c>
      <c r="N12569" s="61" t="s">
        <v>410</v>
      </c>
      <c r="P12569" s="175" t="s">
        <v>73</v>
      </c>
    </row>
    <row r="12570" spans="1:16">
      <c r="A12570" s="109" t="s">
        <v>24843</v>
      </c>
      <c r="B12570" s="109" t="s">
        <v>18039</v>
      </c>
      <c r="C12570" s="80" t="s">
        <v>73</v>
      </c>
      <c r="D12570" s="109" t="s">
        <v>74</v>
      </c>
      <c r="K12570" s="61" t="s">
        <v>410</v>
      </c>
      <c r="N12570" s="61" t="s">
        <v>410</v>
      </c>
      <c r="P12570" s="175" t="s">
        <v>73</v>
      </c>
    </row>
    <row r="12571" spans="1:16">
      <c r="A12571" s="109" t="s">
        <v>24844</v>
      </c>
      <c r="B12571" s="109" t="s">
        <v>24845</v>
      </c>
      <c r="C12571" s="80" t="s">
        <v>73</v>
      </c>
      <c r="D12571" s="109" t="s">
        <v>74</v>
      </c>
      <c r="K12571" s="61" t="s">
        <v>410</v>
      </c>
      <c r="N12571" s="61" t="s">
        <v>410</v>
      </c>
      <c r="P12571" s="175" t="s">
        <v>73</v>
      </c>
    </row>
    <row r="12572" spans="1:16">
      <c r="A12572" s="109" t="s">
        <v>24846</v>
      </c>
      <c r="B12572" s="109" t="s">
        <v>6012</v>
      </c>
      <c r="C12572" s="80" t="s">
        <v>73</v>
      </c>
      <c r="D12572" s="109" t="s">
        <v>74</v>
      </c>
      <c r="K12572" s="61" t="s">
        <v>410</v>
      </c>
      <c r="N12572" s="61" t="s">
        <v>410</v>
      </c>
      <c r="P12572" s="175" t="s">
        <v>73</v>
      </c>
    </row>
    <row r="12573" spans="1:16">
      <c r="A12573" s="109" t="s">
        <v>24847</v>
      </c>
      <c r="B12573" s="109" t="s">
        <v>24848</v>
      </c>
      <c r="C12573" s="80" t="s">
        <v>73</v>
      </c>
      <c r="D12573" s="109" t="s">
        <v>74</v>
      </c>
      <c r="K12573" s="61" t="s">
        <v>410</v>
      </c>
      <c r="N12573" s="61" t="s">
        <v>410</v>
      </c>
      <c r="P12573" s="175" t="s">
        <v>73</v>
      </c>
    </row>
    <row r="12574" spans="1:16">
      <c r="A12574" s="109" t="s">
        <v>24849</v>
      </c>
      <c r="B12574" s="109" t="s">
        <v>24850</v>
      </c>
      <c r="C12574" s="80" t="s">
        <v>73</v>
      </c>
      <c r="D12574" s="109" t="s">
        <v>74</v>
      </c>
      <c r="E12574" s="172">
        <v>228</v>
      </c>
      <c r="F12574" s="172">
        <v>218</v>
      </c>
      <c r="G12574" s="109" t="s">
        <v>616</v>
      </c>
      <c r="I12574" s="173">
        <v>141.94</v>
      </c>
      <c r="J12574" s="174">
        <v>359.94</v>
      </c>
      <c r="K12574" s="61">
        <v>0</v>
      </c>
      <c r="N12574" s="61" t="s">
        <v>51</v>
      </c>
      <c r="P12574" s="175" t="s">
        <v>73</v>
      </c>
    </row>
    <row r="12575" spans="1:16">
      <c r="A12575" s="109" t="s">
        <v>24851</v>
      </c>
      <c r="B12575" s="109" t="s">
        <v>24852</v>
      </c>
      <c r="C12575" s="80" t="s">
        <v>73</v>
      </c>
      <c r="D12575" s="109" t="s">
        <v>74</v>
      </c>
      <c r="E12575" s="172">
        <v>270</v>
      </c>
      <c r="F12575" s="172">
        <v>270</v>
      </c>
      <c r="I12575" s="173">
        <v>139.46</v>
      </c>
      <c r="J12575" s="174">
        <v>409.46</v>
      </c>
      <c r="K12575" s="61">
        <v>0</v>
      </c>
      <c r="N12575" s="61" t="s">
        <v>51</v>
      </c>
      <c r="P12575" s="175" t="s">
        <v>73</v>
      </c>
    </row>
    <row r="12576" spans="1:16">
      <c r="A12576" s="109" t="s">
        <v>24853</v>
      </c>
      <c r="B12576" s="109" t="s">
        <v>24854</v>
      </c>
      <c r="C12576" s="80" t="s">
        <v>73</v>
      </c>
      <c r="D12576" s="109" t="s">
        <v>74</v>
      </c>
      <c r="E12576" s="172">
        <v>205</v>
      </c>
      <c r="F12576" s="172">
        <v>125</v>
      </c>
      <c r="G12576" s="109" t="s">
        <v>1321</v>
      </c>
      <c r="I12576" s="173">
        <v>67.9</v>
      </c>
      <c r="J12576" s="174">
        <v>192.9</v>
      </c>
      <c r="K12576" s="61">
        <v>146</v>
      </c>
      <c r="N12576" s="61" t="s">
        <v>51</v>
      </c>
      <c r="P12576" s="175" t="s">
        <v>73</v>
      </c>
    </row>
    <row r="12577" spans="1:16">
      <c r="A12577" s="109" t="s">
        <v>24855</v>
      </c>
      <c r="B12577" s="109" t="s">
        <v>24856</v>
      </c>
      <c r="C12577" s="80" t="s">
        <v>73</v>
      </c>
      <c r="D12577" s="109" t="s">
        <v>74</v>
      </c>
      <c r="E12577" s="172">
        <v>162</v>
      </c>
      <c r="F12577" s="172">
        <v>162</v>
      </c>
      <c r="I12577" s="173">
        <v>51.68</v>
      </c>
      <c r="J12577" s="174">
        <v>213.68</v>
      </c>
      <c r="K12577" s="61">
        <v>77</v>
      </c>
      <c r="N12577" s="61" t="s">
        <v>51</v>
      </c>
      <c r="P12577" s="175" t="s">
        <v>73</v>
      </c>
    </row>
    <row r="12578" spans="1:16">
      <c r="A12578" s="109" t="s">
        <v>24857</v>
      </c>
      <c r="B12578" s="109" t="s">
        <v>24858</v>
      </c>
      <c r="C12578" s="80" t="s">
        <v>73</v>
      </c>
      <c r="D12578" s="109" t="s">
        <v>74</v>
      </c>
      <c r="K12578" s="61" t="s">
        <v>410</v>
      </c>
      <c r="N12578" s="61" t="s">
        <v>410</v>
      </c>
      <c r="P12578" s="175" t="s">
        <v>73</v>
      </c>
    </row>
    <row r="12579" spans="1:16">
      <c r="A12579" s="109" t="s">
        <v>24859</v>
      </c>
      <c r="B12579" s="109" t="s">
        <v>24860</v>
      </c>
      <c r="C12579" s="80" t="s">
        <v>73</v>
      </c>
      <c r="D12579" s="109" t="s">
        <v>74</v>
      </c>
      <c r="K12579" s="61" t="s">
        <v>410</v>
      </c>
      <c r="N12579" s="61" t="s">
        <v>410</v>
      </c>
      <c r="P12579" s="175" t="s">
        <v>73</v>
      </c>
    </row>
    <row r="12580" spans="1:16">
      <c r="A12580" s="109" t="s">
        <v>24861</v>
      </c>
      <c r="B12580" s="109" t="s">
        <v>5086</v>
      </c>
      <c r="C12580" s="80" t="s">
        <v>73</v>
      </c>
      <c r="D12580" s="109" t="s">
        <v>74</v>
      </c>
      <c r="K12580" s="61" t="s">
        <v>410</v>
      </c>
      <c r="N12580" s="61" t="s">
        <v>410</v>
      </c>
      <c r="P12580" s="175" t="s">
        <v>73</v>
      </c>
    </row>
    <row r="12581" spans="1:16">
      <c r="A12581" s="109" t="s">
        <v>24862</v>
      </c>
      <c r="B12581" s="109" t="s">
        <v>24863</v>
      </c>
      <c r="C12581" s="80" t="s">
        <v>73</v>
      </c>
      <c r="D12581" s="109" t="s">
        <v>74</v>
      </c>
      <c r="K12581" s="61" t="s">
        <v>410</v>
      </c>
      <c r="N12581" s="61" t="s">
        <v>410</v>
      </c>
      <c r="P12581" s="175" t="s">
        <v>73</v>
      </c>
    </row>
    <row r="12582" spans="1:16">
      <c r="A12582" s="109" t="s">
        <v>24864</v>
      </c>
      <c r="B12582" s="109" t="s">
        <v>24865</v>
      </c>
      <c r="C12582" s="80" t="s">
        <v>73</v>
      </c>
      <c r="D12582" s="109" t="s">
        <v>74</v>
      </c>
      <c r="K12582" s="61" t="s">
        <v>410</v>
      </c>
      <c r="N12582" s="61" t="s">
        <v>410</v>
      </c>
      <c r="P12582" s="175" t="s">
        <v>73</v>
      </c>
    </row>
    <row r="12583" spans="1:16">
      <c r="A12583" s="109" t="s">
        <v>24866</v>
      </c>
      <c r="B12583" s="109" t="s">
        <v>24867</v>
      </c>
      <c r="C12583" s="80" t="s">
        <v>73</v>
      </c>
      <c r="D12583" s="109" t="s">
        <v>74</v>
      </c>
      <c r="E12583" s="172">
        <v>385</v>
      </c>
      <c r="F12583" s="172">
        <v>385</v>
      </c>
      <c r="I12583" s="173">
        <v>140.63</v>
      </c>
      <c r="J12583" s="174">
        <v>525.63</v>
      </c>
      <c r="K12583" s="61">
        <v>27</v>
      </c>
      <c r="L12583" s="175" t="s">
        <v>57</v>
      </c>
      <c r="M12583" s="61" t="s">
        <v>2369</v>
      </c>
      <c r="N12583" s="61" t="s">
        <v>51</v>
      </c>
      <c r="P12583" s="175" t="s">
        <v>73</v>
      </c>
    </row>
    <row r="12584" spans="1:16">
      <c r="A12584" s="109" t="s">
        <v>24868</v>
      </c>
      <c r="B12584" s="109" t="s">
        <v>24869</v>
      </c>
      <c r="C12584" s="80" t="s">
        <v>73</v>
      </c>
      <c r="D12584" s="109" t="s">
        <v>74</v>
      </c>
      <c r="E12584" s="172">
        <v>580</v>
      </c>
      <c r="F12584" s="172">
        <v>580</v>
      </c>
      <c r="I12584" s="173">
        <v>124.62</v>
      </c>
      <c r="J12584" s="174">
        <v>704.62</v>
      </c>
      <c r="K12584" s="61">
        <v>163</v>
      </c>
      <c r="N12584" s="61" t="s">
        <v>51</v>
      </c>
      <c r="P12584" s="175" t="s">
        <v>73</v>
      </c>
    </row>
    <row r="12585" spans="1:16">
      <c r="A12585" s="109" t="s">
        <v>24870</v>
      </c>
      <c r="B12585" s="109" t="s">
        <v>24871</v>
      </c>
      <c r="C12585" s="80" t="s">
        <v>73</v>
      </c>
      <c r="D12585" s="109" t="s">
        <v>74</v>
      </c>
      <c r="K12585" s="61" t="s">
        <v>410</v>
      </c>
      <c r="N12585" s="61" t="s">
        <v>410</v>
      </c>
      <c r="P12585" s="175" t="s">
        <v>73</v>
      </c>
    </row>
    <row r="12586" spans="1:16">
      <c r="A12586" s="109" t="s">
        <v>24872</v>
      </c>
      <c r="B12586" s="109" t="s">
        <v>24873</v>
      </c>
      <c r="C12586" s="80" t="s">
        <v>73</v>
      </c>
      <c r="D12586" s="109" t="s">
        <v>74</v>
      </c>
      <c r="K12586" s="61" t="s">
        <v>410</v>
      </c>
      <c r="N12586" s="61" t="s">
        <v>410</v>
      </c>
      <c r="P12586" s="175" t="s">
        <v>73</v>
      </c>
    </row>
    <row r="12587" spans="1:16">
      <c r="A12587" s="109" t="s">
        <v>24874</v>
      </c>
      <c r="B12587" s="109" t="s">
        <v>24875</v>
      </c>
      <c r="C12587" s="80" t="s">
        <v>73</v>
      </c>
      <c r="D12587" s="109" t="s">
        <v>74</v>
      </c>
      <c r="K12587" s="61" t="s">
        <v>410</v>
      </c>
      <c r="N12587" s="61" t="s">
        <v>410</v>
      </c>
      <c r="P12587" s="175" t="s">
        <v>73</v>
      </c>
    </row>
    <row r="12588" spans="1:16">
      <c r="A12588" s="109" t="s">
        <v>24876</v>
      </c>
      <c r="B12588" s="109" t="s">
        <v>24877</v>
      </c>
      <c r="C12588" s="80" t="s">
        <v>73</v>
      </c>
      <c r="D12588" s="109" t="s">
        <v>74</v>
      </c>
      <c r="K12588" s="61" t="s">
        <v>410</v>
      </c>
      <c r="N12588" s="61" t="s">
        <v>410</v>
      </c>
      <c r="P12588" s="175" t="s">
        <v>73</v>
      </c>
    </row>
    <row r="12589" spans="1:16">
      <c r="A12589" s="109" t="s">
        <v>24878</v>
      </c>
      <c r="B12589" s="109" t="s">
        <v>24879</v>
      </c>
      <c r="C12589" s="80" t="s">
        <v>73</v>
      </c>
      <c r="D12589" s="109" t="s">
        <v>74</v>
      </c>
      <c r="K12589" s="61" t="s">
        <v>410</v>
      </c>
      <c r="N12589" s="61" t="s">
        <v>410</v>
      </c>
      <c r="P12589" s="175" t="s">
        <v>73</v>
      </c>
    </row>
    <row r="12590" spans="1:16">
      <c r="A12590" s="109" t="s">
        <v>24880</v>
      </c>
      <c r="B12590" s="109" t="s">
        <v>24881</v>
      </c>
      <c r="C12590" s="80" t="s">
        <v>73</v>
      </c>
      <c r="D12590" s="109" t="s">
        <v>74</v>
      </c>
      <c r="K12590" s="61" t="s">
        <v>410</v>
      </c>
      <c r="N12590" s="61" t="s">
        <v>410</v>
      </c>
      <c r="P12590" s="175" t="s">
        <v>73</v>
      </c>
    </row>
    <row r="12591" spans="1:16">
      <c r="A12591" s="109" t="s">
        <v>24882</v>
      </c>
      <c r="B12591" s="109" t="s">
        <v>24883</v>
      </c>
      <c r="C12591" s="80" t="s">
        <v>73</v>
      </c>
      <c r="D12591" s="109" t="s">
        <v>74</v>
      </c>
      <c r="K12591" s="61" t="s">
        <v>410</v>
      </c>
      <c r="N12591" s="61" t="s">
        <v>410</v>
      </c>
      <c r="P12591" s="175" t="s">
        <v>73</v>
      </c>
    </row>
    <row r="12592" spans="1:16">
      <c r="A12592" s="109" t="s">
        <v>24884</v>
      </c>
      <c r="B12592" s="109" t="s">
        <v>24885</v>
      </c>
      <c r="C12592" s="80" t="s">
        <v>73</v>
      </c>
      <c r="D12592" s="109" t="s">
        <v>74</v>
      </c>
      <c r="K12592" s="61" t="s">
        <v>410</v>
      </c>
      <c r="N12592" s="61" t="s">
        <v>410</v>
      </c>
      <c r="P12592" s="175" t="s">
        <v>73</v>
      </c>
    </row>
    <row r="12593" spans="1:16">
      <c r="A12593" s="109" t="s">
        <v>24886</v>
      </c>
      <c r="B12593" s="109" t="s">
        <v>24887</v>
      </c>
      <c r="C12593" s="80" t="s">
        <v>73</v>
      </c>
      <c r="D12593" s="109" t="s">
        <v>74</v>
      </c>
      <c r="K12593" s="61" t="s">
        <v>410</v>
      </c>
      <c r="N12593" s="61" t="s">
        <v>410</v>
      </c>
      <c r="P12593" s="175" t="s">
        <v>73</v>
      </c>
    </row>
    <row r="12594" spans="1:16">
      <c r="A12594" s="109" t="s">
        <v>24888</v>
      </c>
      <c r="B12594" s="109" t="s">
        <v>24889</v>
      </c>
      <c r="C12594" s="80" t="s">
        <v>73</v>
      </c>
      <c r="D12594" s="109" t="s">
        <v>74</v>
      </c>
      <c r="K12594" s="61" t="s">
        <v>410</v>
      </c>
      <c r="N12594" s="61" t="s">
        <v>410</v>
      </c>
      <c r="P12594" s="175" t="s">
        <v>73</v>
      </c>
    </row>
    <row r="12595" spans="1:16">
      <c r="A12595" s="109" t="s">
        <v>24890</v>
      </c>
      <c r="B12595" s="109" t="s">
        <v>24891</v>
      </c>
      <c r="C12595" s="80" t="s">
        <v>73</v>
      </c>
      <c r="D12595" s="109" t="s">
        <v>74</v>
      </c>
      <c r="K12595" s="61" t="s">
        <v>410</v>
      </c>
      <c r="N12595" s="61" t="s">
        <v>410</v>
      </c>
      <c r="P12595" s="175" t="s">
        <v>73</v>
      </c>
    </row>
    <row r="12596" spans="1:16">
      <c r="A12596" s="109" t="s">
        <v>24892</v>
      </c>
      <c r="B12596" s="109" t="s">
        <v>24893</v>
      </c>
      <c r="C12596" s="80" t="s">
        <v>73</v>
      </c>
      <c r="D12596" s="109" t="s">
        <v>74</v>
      </c>
      <c r="K12596" s="61" t="s">
        <v>410</v>
      </c>
      <c r="N12596" s="61" t="s">
        <v>410</v>
      </c>
      <c r="P12596" s="175" t="s">
        <v>73</v>
      </c>
    </row>
    <row r="12597" spans="1:16">
      <c r="A12597" s="109" t="s">
        <v>24894</v>
      </c>
      <c r="B12597" s="109" t="s">
        <v>24895</v>
      </c>
      <c r="C12597" s="80" t="s">
        <v>73</v>
      </c>
      <c r="D12597" s="109" t="s">
        <v>74</v>
      </c>
      <c r="E12597" s="172">
        <v>211</v>
      </c>
      <c r="F12597" s="172">
        <v>211</v>
      </c>
      <c r="I12597" s="173">
        <v>49.28</v>
      </c>
      <c r="J12597" s="174">
        <v>260.28</v>
      </c>
      <c r="K12597" s="61">
        <v>0</v>
      </c>
      <c r="N12597" s="61" t="s">
        <v>51</v>
      </c>
      <c r="P12597" s="175" t="s">
        <v>73</v>
      </c>
    </row>
    <row r="12598" spans="1:16">
      <c r="A12598" s="109" t="s">
        <v>24896</v>
      </c>
      <c r="B12598" s="109" t="s">
        <v>24897</v>
      </c>
      <c r="C12598" s="80" t="s">
        <v>73</v>
      </c>
      <c r="D12598" s="109" t="s">
        <v>74</v>
      </c>
      <c r="K12598" s="61" t="s">
        <v>410</v>
      </c>
      <c r="N12598" s="61" t="s">
        <v>410</v>
      </c>
      <c r="P12598" s="175" t="s">
        <v>73</v>
      </c>
    </row>
    <row r="12599" spans="1:16">
      <c r="A12599" s="109" t="s">
        <v>24898</v>
      </c>
      <c r="B12599" s="109" t="s">
        <v>24899</v>
      </c>
      <c r="C12599" s="80" t="s">
        <v>73</v>
      </c>
      <c r="D12599" s="109" t="s">
        <v>74</v>
      </c>
      <c r="K12599" s="61" t="s">
        <v>410</v>
      </c>
      <c r="N12599" s="61" t="s">
        <v>410</v>
      </c>
      <c r="P12599" s="175" t="s">
        <v>73</v>
      </c>
    </row>
    <row r="12600" spans="1:16">
      <c r="A12600" s="109" t="s">
        <v>24900</v>
      </c>
      <c r="B12600" s="109" t="s">
        <v>24901</v>
      </c>
      <c r="C12600" s="80" t="s">
        <v>73</v>
      </c>
      <c r="D12600" s="109" t="s">
        <v>74</v>
      </c>
      <c r="K12600" s="61" t="s">
        <v>410</v>
      </c>
      <c r="N12600" s="61" t="s">
        <v>410</v>
      </c>
      <c r="P12600" s="175" t="s">
        <v>73</v>
      </c>
    </row>
    <row r="12601" spans="1:16">
      <c r="A12601" s="109" t="s">
        <v>24902</v>
      </c>
      <c r="B12601" s="109" t="s">
        <v>5852</v>
      </c>
      <c r="C12601" s="80" t="s">
        <v>73</v>
      </c>
      <c r="D12601" s="109" t="s">
        <v>74</v>
      </c>
      <c r="K12601" s="61" t="s">
        <v>410</v>
      </c>
      <c r="N12601" s="61" t="s">
        <v>410</v>
      </c>
      <c r="P12601" s="175" t="s">
        <v>73</v>
      </c>
    </row>
    <row r="12602" spans="1:16">
      <c r="A12602" s="109" t="s">
        <v>24903</v>
      </c>
      <c r="B12602" s="109" t="s">
        <v>24904</v>
      </c>
      <c r="C12602" s="80" t="s">
        <v>73</v>
      </c>
      <c r="D12602" s="109" t="s">
        <v>74</v>
      </c>
      <c r="E12602" s="172">
        <v>506</v>
      </c>
      <c r="F12602" s="172">
        <v>496</v>
      </c>
      <c r="G12602" s="109" t="s">
        <v>1061</v>
      </c>
      <c r="I12602" s="173">
        <v>241.16</v>
      </c>
      <c r="J12602" s="174">
        <v>737.16</v>
      </c>
      <c r="K12602" s="61">
        <v>62</v>
      </c>
      <c r="N12602" s="61" t="s">
        <v>51</v>
      </c>
      <c r="P12602" s="175" t="s">
        <v>73</v>
      </c>
    </row>
    <row r="12603" spans="1:16">
      <c r="A12603" s="109" t="s">
        <v>24905</v>
      </c>
      <c r="B12603" s="109" t="s">
        <v>24906</v>
      </c>
      <c r="C12603" s="80" t="s">
        <v>73</v>
      </c>
      <c r="D12603" s="109" t="s">
        <v>74</v>
      </c>
      <c r="E12603" s="172">
        <v>506</v>
      </c>
      <c r="F12603" s="172">
        <v>496</v>
      </c>
      <c r="G12603" s="109" t="s">
        <v>1061</v>
      </c>
      <c r="I12603" s="173">
        <v>241.16</v>
      </c>
      <c r="J12603" s="174">
        <v>737.16</v>
      </c>
      <c r="K12603" s="61">
        <v>1</v>
      </c>
      <c r="N12603" s="61" t="s">
        <v>51</v>
      </c>
      <c r="P12603" s="175" t="s">
        <v>73</v>
      </c>
    </row>
    <row r="12604" spans="1:16">
      <c r="A12604" s="109" t="s">
        <v>24907</v>
      </c>
      <c r="B12604" s="109" t="s">
        <v>8504</v>
      </c>
      <c r="C12604" s="80" t="s">
        <v>73</v>
      </c>
      <c r="D12604" s="109" t="s">
        <v>74</v>
      </c>
      <c r="K12604" s="61" t="s">
        <v>410</v>
      </c>
      <c r="N12604" s="61" t="s">
        <v>410</v>
      </c>
      <c r="P12604" s="175" t="s">
        <v>73</v>
      </c>
    </row>
    <row r="12605" spans="1:16">
      <c r="A12605" s="109" t="s">
        <v>24908</v>
      </c>
      <c r="B12605" s="109" t="s">
        <v>24909</v>
      </c>
      <c r="C12605" s="80" t="s">
        <v>73</v>
      </c>
      <c r="D12605" s="109" t="s">
        <v>74</v>
      </c>
      <c r="E12605" s="172">
        <v>227</v>
      </c>
      <c r="F12605" s="172">
        <v>227</v>
      </c>
      <c r="I12605" s="173">
        <v>84.78</v>
      </c>
      <c r="J12605" s="174">
        <v>311.78</v>
      </c>
      <c r="K12605" s="61">
        <v>49</v>
      </c>
      <c r="N12605" s="61" t="s">
        <v>51</v>
      </c>
      <c r="P12605" s="175" t="s">
        <v>73</v>
      </c>
    </row>
    <row r="12606" spans="1:16">
      <c r="A12606" s="109" t="s">
        <v>24910</v>
      </c>
      <c r="B12606" s="109" t="s">
        <v>24911</v>
      </c>
      <c r="C12606" s="80" t="s">
        <v>73</v>
      </c>
      <c r="D12606" s="109" t="s">
        <v>74</v>
      </c>
      <c r="K12606" s="61" t="s">
        <v>410</v>
      </c>
      <c r="N12606" s="61" t="s">
        <v>410</v>
      </c>
      <c r="P12606" s="175" t="s">
        <v>73</v>
      </c>
    </row>
    <row r="12607" spans="1:16">
      <c r="A12607" s="109" t="s">
        <v>24912</v>
      </c>
      <c r="B12607" s="109" t="s">
        <v>24913</v>
      </c>
      <c r="C12607" s="80" t="s">
        <v>73</v>
      </c>
      <c r="D12607" s="109" t="s">
        <v>74</v>
      </c>
      <c r="K12607" s="61" t="s">
        <v>410</v>
      </c>
      <c r="N12607" s="61" t="s">
        <v>410</v>
      </c>
      <c r="P12607" s="175" t="s">
        <v>73</v>
      </c>
    </row>
    <row r="12608" spans="1:16">
      <c r="A12608" s="109" t="s">
        <v>24914</v>
      </c>
      <c r="B12608" s="109" t="s">
        <v>24915</v>
      </c>
      <c r="C12608" s="80" t="s">
        <v>73</v>
      </c>
      <c r="D12608" s="109" t="s">
        <v>74</v>
      </c>
      <c r="K12608" s="61" t="s">
        <v>410</v>
      </c>
      <c r="N12608" s="61" t="s">
        <v>410</v>
      </c>
      <c r="P12608" s="175" t="s">
        <v>73</v>
      </c>
    </row>
    <row r="12609" spans="1:16">
      <c r="A12609" s="109" t="s">
        <v>24916</v>
      </c>
      <c r="B12609" s="109" t="s">
        <v>24917</v>
      </c>
      <c r="C12609" s="80" t="s">
        <v>73</v>
      </c>
      <c r="D12609" s="109" t="s">
        <v>74</v>
      </c>
      <c r="K12609" s="61" t="s">
        <v>410</v>
      </c>
      <c r="N12609" s="61" t="s">
        <v>410</v>
      </c>
      <c r="P12609" s="175" t="s">
        <v>73</v>
      </c>
    </row>
    <row r="12610" spans="1:16">
      <c r="A12610" s="109" t="s">
        <v>24918</v>
      </c>
      <c r="B12610" s="109" t="s">
        <v>24919</v>
      </c>
      <c r="C12610" s="80" t="s">
        <v>73</v>
      </c>
      <c r="D12610" s="109" t="s">
        <v>74</v>
      </c>
      <c r="K12610" s="61" t="s">
        <v>410</v>
      </c>
      <c r="N12610" s="61" t="s">
        <v>410</v>
      </c>
      <c r="P12610" s="175" t="s">
        <v>73</v>
      </c>
    </row>
    <row r="12611" spans="1:16">
      <c r="A12611" s="109" t="s">
        <v>24920</v>
      </c>
      <c r="B12611" s="109" t="s">
        <v>24520</v>
      </c>
      <c r="C12611" s="80" t="s">
        <v>73</v>
      </c>
      <c r="D12611" s="109" t="s">
        <v>74</v>
      </c>
      <c r="K12611" s="61" t="s">
        <v>410</v>
      </c>
      <c r="N12611" s="61" t="s">
        <v>410</v>
      </c>
      <c r="P12611" s="175" t="s">
        <v>73</v>
      </c>
    </row>
    <row r="12612" spans="1:16">
      <c r="A12612" s="109" t="s">
        <v>24921</v>
      </c>
      <c r="B12612" s="109" t="s">
        <v>24922</v>
      </c>
      <c r="C12612" s="80" t="s">
        <v>73</v>
      </c>
      <c r="D12612" s="109" t="s">
        <v>74</v>
      </c>
      <c r="K12612" s="61" t="s">
        <v>410</v>
      </c>
      <c r="N12612" s="61" t="s">
        <v>410</v>
      </c>
      <c r="P12612" s="175" t="s">
        <v>73</v>
      </c>
    </row>
    <row r="12613" spans="1:16">
      <c r="A12613" s="109" t="s">
        <v>24923</v>
      </c>
      <c r="B12613" s="109" t="s">
        <v>24602</v>
      </c>
      <c r="C12613" s="80" t="s">
        <v>73</v>
      </c>
      <c r="D12613" s="109" t="s">
        <v>74</v>
      </c>
      <c r="K12613" s="61" t="s">
        <v>410</v>
      </c>
      <c r="N12613" s="61" t="s">
        <v>410</v>
      </c>
      <c r="P12613" s="175" t="s">
        <v>73</v>
      </c>
    </row>
    <row r="12614" spans="1:16">
      <c r="A12614" s="109" t="s">
        <v>24924</v>
      </c>
      <c r="B12614" s="109" t="s">
        <v>24925</v>
      </c>
      <c r="C12614" s="80" t="s">
        <v>73</v>
      </c>
      <c r="D12614" s="109" t="s">
        <v>74</v>
      </c>
      <c r="K12614" s="61" t="s">
        <v>410</v>
      </c>
      <c r="N12614" s="61" t="s">
        <v>410</v>
      </c>
      <c r="P12614" s="175" t="s">
        <v>73</v>
      </c>
    </row>
    <row r="12615" spans="1:16">
      <c r="A12615" s="109" t="s">
        <v>24926</v>
      </c>
      <c r="B12615" s="109" t="s">
        <v>24927</v>
      </c>
      <c r="C12615" s="80" t="s">
        <v>73</v>
      </c>
      <c r="D12615" s="109" t="s">
        <v>74</v>
      </c>
      <c r="E12615" s="172">
        <v>335</v>
      </c>
      <c r="F12615" s="172">
        <v>322</v>
      </c>
      <c r="G12615" s="109" t="s">
        <v>321</v>
      </c>
      <c r="I12615" s="173">
        <v>89.4</v>
      </c>
      <c r="J12615" s="174">
        <v>411.4</v>
      </c>
      <c r="K12615" s="61">
        <v>1</v>
      </c>
      <c r="N12615" s="61" t="s">
        <v>51</v>
      </c>
      <c r="P12615" s="175" t="s">
        <v>73</v>
      </c>
    </row>
    <row r="12616" spans="1:16">
      <c r="A12616" s="109" t="s">
        <v>24928</v>
      </c>
      <c r="B12616" s="109" t="s">
        <v>24929</v>
      </c>
      <c r="C12616" s="80" t="s">
        <v>73</v>
      </c>
      <c r="D12616" s="109" t="s">
        <v>74</v>
      </c>
      <c r="K12616" s="61" t="s">
        <v>410</v>
      </c>
      <c r="N12616" s="61" t="s">
        <v>410</v>
      </c>
      <c r="P12616" s="175" t="s">
        <v>73</v>
      </c>
    </row>
    <row r="12617" spans="1:16">
      <c r="A12617" s="109" t="s">
        <v>24930</v>
      </c>
      <c r="B12617" s="109" t="s">
        <v>24931</v>
      </c>
      <c r="C12617" s="80" t="s">
        <v>73</v>
      </c>
      <c r="D12617" s="109" t="s">
        <v>74</v>
      </c>
      <c r="E12617" s="172">
        <v>429</v>
      </c>
      <c r="F12617" s="172">
        <v>429</v>
      </c>
      <c r="I12617" s="173">
        <v>124.73</v>
      </c>
      <c r="J12617" s="174">
        <v>553.73</v>
      </c>
      <c r="K12617" s="61">
        <v>0</v>
      </c>
      <c r="N12617" s="61" t="s">
        <v>51</v>
      </c>
      <c r="P12617" s="175" t="s">
        <v>73</v>
      </c>
    </row>
    <row r="12618" spans="1:16">
      <c r="A12618" s="109" t="s">
        <v>24932</v>
      </c>
      <c r="B12618" s="109" t="s">
        <v>24933</v>
      </c>
      <c r="C12618" s="80" t="s">
        <v>73</v>
      </c>
      <c r="D12618" s="109" t="s">
        <v>74</v>
      </c>
      <c r="E12618" s="172">
        <v>298</v>
      </c>
      <c r="F12618" s="172">
        <v>298</v>
      </c>
      <c r="I12618" s="173">
        <v>80.18</v>
      </c>
      <c r="J12618" s="174">
        <v>378.18</v>
      </c>
      <c r="K12618" s="61">
        <v>24</v>
      </c>
      <c r="N12618" s="61" t="s">
        <v>51</v>
      </c>
      <c r="P12618" s="175" t="s">
        <v>73</v>
      </c>
    </row>
    <row r="12619" spans="1:16">
      <c r="A12619" s="109" t="s">
        <v>24934</v>
      </c>
      <c r="B12619" s="109" t="s">
        <v>24935</v>
      </c>
      <c r="C12619" s="80" t="s">
        <v>73</v>
      </c>
      <c r="D12619" s="109" t="s">
        <v>74</v>
      </c>
      <c r="K12619" s="61" t="s">
        <v>410</v>
      </c>
      <c r="N12619" s="61" t="s">
        <v>410</v>
      </c>
      <c r="P12619" s="175" t="s">
        <v>73</v>
      </c>
    </row>
    <row r="12620" spans="1:16">
      <c r="A12620" s="109" t="s">
        <v>24936</v>
      </c>
      <c r="B12620" s="109" t="s">
        <v>24937</v>
      </c>
      <c r="C12620" s="80" t="s">
        <v>73</v>
      </c>
      <c r="D12620" s="109" t="s">
        <v>74</v>
      </c>
      <c r="E12620" s="172">
        <v>485</v>
      </c>
      <c r="F12620" s="172">
        <v>485</v>
      </c>
      <c r="I12620" s="173">
        <v>202.3</v>
      </c>
      <c r="J12620" s="174">
        <v>687.3</v>
      </c>
      <c r="K12620" s="61">
        <v>63</v>
      </c>
      <c r="N12620" s="61" t="s">
        <v>51</v>
      </c>
      <c r="P12620" s="175" t="s">
        <v>73</v>
      </c>
    </row>
    <row r="12621" spans="1:16">
      <c r="A12621" s="109" t="s">
        <v>24938</v>
      </c>
      <c r="B12621" s="109" t="s">
        <v>24939</v>
      </c>
      <c r="C12621" s="80" t="s">
        <v>73</v>
      </c>
      <c r="D12621" s="109" t="s">
        <v>74</v>
      </c>
      <c r="K12621" s="61" t="s">
        <v>410</v>
      </c>
      <c r="N12621" s="61" t="s">
        <v>410</v>
      </c>
      <c r="P12621" s="175" t="s">
        <v>73</v>
      </c>
    </row>
    <row r="12622" spans="1:16">
      <c r="A12622" s="109" t="s">
        <v>24940</v>
      </c>
      <c r="B12622" s="109" t="s">
        <v>24941</v>
      </c>
      <c r="C12622" s="80" t="s">
        <v>73</v>
      </c>
      <c r="D12622" s="109" t="s">
        <v>74</v>
      </c>
      <c r="K12622" s="61" t="s">
        <v>410</v>
      </c>
      <c r="N12622" s="61" t="s">
        <v>410</v>
      </c>
      <c r="P12622" s="175" t="s">
        <v>73</v>
      </c>
    </row>
    <row r="12623" spans="1:16">
      <c r="A12623" s="109" t="s">
        <v>24942</v>
      </c>
      <c r="B12623" s="109" t="s">
        <v>24943</v>
      </c>
      <c r="C12623" s="80" t="s">
        <v>73</v>
      </c>
      <c r="D12623" s="109" t="s">
        <v>74</v>
      </c>
      <c r="K12623" s="61" t="s">
        <v>410</v>
      </c>
      <c r="N12623" s="61" t="s">
        <v>410</v>
      </c>
      <c r="P12623" s="175" t="s">
        <v>73</v>
      </c>
    </row>
    <row r="12624" spans="1:16">
      <c r="A12624" s="109" t="s">
        <v>24944</v>
      </c>
      <c r="B12624" s="109" t="s">
        <v>24945</v>
      </c>
      <c r="C12624" s="80" t="s">
        <v>73</v>
      </c>
      <c r="D12624" s="109" t="s">
        <v>74</v>
      </c>
      <c r="E12624" s="172">
        <v>181</v>
      </c>
      <c r="F12624" s="172">
        <v>151</v>
      </c>
      <c r="G12624" s="109" t="s">
        <v>107</v>
      </c>
      <c r="I12624" s="173">
        <v>62.72</v>
      </c>
      <c r="J12624" s="174">
        <v>213.72</v>
      </c>
      <c r="K12624" s="61">
        <v>0</v>
      </c>
      <c r="N12624" s="61" t="s">
        <v>51</v>
      </c>
      <c r="P12624" s="175" t="s">
        <v>73</v>
      </c>
    </row>
    <row r="12625" spans="1:16">
      <c r="A12625" s="109" t="s">
        <v>24946</v>
      </c>
      <c r="B12625" s="109" t="s">
        <v>24947</v>
      </c>
      <c r="C12625" s="80" t="s">
        <v>73</v>
      </c>
      <c r="D12625" s="109" t="s">
        <v>74</v>
      </c>
      <c r="K12625" s="61" t="s">
        <v>410</v>
      </c>
      <c r="N12625" s="61" t="s">
        <v>410</v>
      </c>
      <c r="P12625" s="175" t="s">
        <v>73</v>
      </c>
    </row>
    <row r="12626" spans="1:16">
      <c r="A12626" s="109" t="s">
        <v>24948</v>
      </c>
      <c r="B12626" s="109" t="s">
        <v>24447</v>
      </c>
      <c r="C12626" s="80" t="s">
        <v>73</v>
      </c>
      <c r="D12626" s="109" t="s">
        <v>74</v>
      </c>
      <c r="K12626" s="61" t="s">
        <v>410</v>
      </c>
      <c r="N12626" s="61" t="s">
        <v>410</v>
      </c>
      <c r="P12626" s="175" t="s">
        <v>73</v>
      </c>
    </row>
    <row r="12627" spans="1:16">
      <c r="A12627" s="109" t="s">
        <v>24949</v>
      </c>
      <c r="B12627" s="109" t="s">
        <v>18605</v>
      </c>
      <c r="C12627" s="80" t="s">
        <v>73</v>
      </c>
      <c r="D12627" s="109" t="s">
        <v>74</v>
      </c>
      <c r="K12627" s="61" t="s">
        <v>410</v>
      </c>
      <c r="N12627" s="61" t="s">
        <v>410</v>
      </c>
      <c r="P12627" s="175" t="s">
        <v>73</v>
      </c>
    </row>
    <row r="12628" spans="1:16">
      <c r="A12628" s="109" t="s">
        <v>24950</v>
      </c>
      <c r="B12628" s="109" t="s">
        <v>24951</v>
      </c>
      <c r="C12628" s="80" t="s">
        <v>73</v>
      </c>
      <c r="D12628" s="109" t="s">
        <v>74</v>
      </c>
      <c r="K12628" s="61" t="s">
        <v>410</v>
      </c>
      <c r="N12628" s="61" t="s">
        <v>410</v>
      </c>
      <c r="P12628" s="175" t="s">
        <v>73</v>
      </c>
    </row>
    <row r="12629" spans="1:16">
      <c r="A12629" s="109" t="s">
        <v>24952</v>
      </c>
      <c r="B12629" s="109" t="s">
        <v>24953</v>
      </c>
      <c r="C12629" s="80" t="s">
        <v>73</v>
      </c>
      <c r="D12629" s="109" t="s">
        <v>74</v>
      </c>
      <c r="K12629" s="61" t="s">
        <v>410</v>
      </c>
      <c r="N12629" s="61" t="s">
        <v>410</v>
      </c>
      <c r="P12629" s="175" t="s">
        <v>73</v>
      </c>
    </row>
    <row r="12630" spans="1:16">
      <c r="A12630" s="109" t="s">
        <v>24954</v>
      </c>
      <c r="B12630" s="109" t="s">
        <v>24955</v>
      </c>
      <c r="C12630" s="80" t="s">
        <v>73</v>
      </c>
      <c r="D12630" s="109" t="s">
        <v>74</v>
      </c>
      <c r="K12630" s="61" t="s">
        <v>410</v>
      </c>
      <c r="N12630" s="61" t="s">
        <v>410</v>
      </c>
      <c r="P12630" s="175" t="s">
        <v>73</v>
      </c>
    </row>
    <row r="12631" spans="1:16">
      <c r="A12631" s="109" t="s">
        <v>24956</v>
      </c>
      <c r="B12631" s="109" t="s">
        <v>24957</v>
      </c>
      <c r="C12631" s="80" t="s">
        <v>73</v>
      </c>
      <c r="D12631" s="109" t="s">
        <v>74</v>
      </c>
      <c r="E12631" s="172">
        <v>394</v>
      </c>
      <c r="F12631" s="172">
        <v>394</v>
      </c>
      <c r="I12631" s="173">
        <v>127</v>
      </c>
      <c r="J12631" s="174">
        <v>521</v>
      </c>
      <c r="K12631" s="61">
        <v>28</v>
      </c>
      <c r="N12631" s="61" t="s">
        <v>51</v>
      </c>
      <c r="P12631" s="175" t="s">
        <v>73</v>
      </c>
    </row>
    <row r="12632" spans="1:16">
      <c r="A12632" s="109" t="s">
        <v>24958</v>
      </c>
      <c r="B12632" s="109" t="s">
        <v>18200</v>
      </c>
      <c r="C12632" s="80" t="s">
        <v>73</v>
      </c>
      <c r="D12632" s="109" t="s">
        <v>74</v>
      </c>
      <c r="K12632" s="61" t="s">
        <v>410</v>
      </c>
      <c r="N12632" s="61" t="s">
        <v>410</v>
      </c>
      <c r="P12632" s="175" t="s">
        <v>73</v>
      </c>
    </row>
    <row r="12633" spans="1:16">
      <c r="A12633" s="109" t="s">
        <v>24959</v>
      </c>
      <c r="B12633" s="109" t="s">
        <v>24960</v>
      </c>
      <c r="C12633" s="80" t="s">
        <v>73</v>
      </c>
      <c r="D12633" s="109" t="s">
        <v>74</v>
      </c>
      <c r="K12633" s="61" t="s">
        <v>410</v>
      </c>
      <c r="N12633" s="61" t="s">
        <v>410</v>
      </c>
      <c r="P12633" s="175" t="s">
        <v>73</v>
      </c>
    </row>
    <row r="12634" spans="1:16">
      <c r="A12634" s="109" t="s">
        <v>24961</v>
      </c>
      <c r="B12634" s="109" t="s">
        <v>24962</v>
      </c>
      <c r="C12634" s="80" t="s">
        <v>73</v>
      </c>
      <c r="D12634" s="109" t="s">
        <v>74</v>
      </c>
      <c r="K12634" s="61" t="s">
        <v>410</v>
      </c>
      <c r="N12634" s="61" t="s">
        <v>410</v>
      </c>
      <c r="P12634" s="175" t="s">
        <v>73</v>
      </c>
    </row>
    <row r="12635" spans="1:16">
      <c r="A12635" s="109" t="s">
        <v>24963</v>
      </c>
      <c r="B12635" s="109" t="s">
        <v>24964</v>
      </c>
      <c r="C12635" s="80" t="s">
        <v>73</v>
      </c>
      <c r="D12635" s="109" t="s">
        <v>74</v>
      </c>
      <c r="K12635" s="61" t="s">
        <v>410</v>
      </c>
      <c r="N12635" s="61" t="s">
        <v>410</v>
      </c>
      <c r="P12635" s="175" t="s">
        <v>73</v>
      </c>
    </row>
    <row r="12636" spans="1:16">
      <c r="A12636" s="109" t="s">
        <v>24965</v>
      </c>
      <c r="B12636" s="109" t="s">
        <v>24966</v>
      </c>
      <c r="C12636" s="80" t="s">
        <v>73</v>
      </c>
      <c r="D12636" s="109" t="s">
        <v>74</v>
      </c>
      <c r="K12636" s="61" t="s">
        <v>410</v>
      </c>
      <c r="N12636" s="61" t="s">
        <v>410</v>
      </c>
      <c r="P12636" s="175" t="s">
        <v>73</v>
      </c>
    </row>
    <row r="12637" spans="1:16">
      <c r="A12637" s="109" t="s">
        <v>24967</v>
      </c>
      <c r="B12637" s="109" t="s">
        <v>24968</v>
      </c>
      <c r="C12637" s="80" t="s">
        <v>73</v>
      </c>
      <c r="D12637" s="109" t="s">
        <v>74</v>
      </c>
      <c r="K12637" s="61" t="s">
        <v>410</v>
      </c>
      <c r="N12637" s="61" t="s">
        <v>410</v>
      </c>
      <c r="P12637" s="175" t="s">
        <v>73</v>
      </c>
    </row>
    <row r="12638" spans="1:16">
      <c r="A12638" s="109" t="s">
        <v>24969</v>
      </c>
      <c r="B12638" s="109" t="s">
        <v>24970</v>
      </c>
      <c r="C12638" s="80" t="s">
        <v>73</v>
      </c>
      <c r="D12638" s="109" t="s">
        <v>74</v>
      </c>
      <c r="K12638" s="61" t="s">
        <v>410</v>
      </c>
      <c r="N12638" s="61" t="s">
        <v>410</v>
      </c>
      <c r="P12638" s="175" t="s">
        <v>73</v>
      </c>
    </row>
    <row r="12639" spans="1:16">
      <c r="A12639" s="109" t="s">
        <v>24971</v>
      </c>
      <c r="B12639" s="109" t="s">
        <v>24317</v>
      </c>
      <c r="C12639" s="80" t="s">
        <v>73</v>
      </c>
      <c r="D12639" s="109" t="s">
        <v>74</v>
      </c>
      <c r="K12639" s="61" t="s">
        <v>410</v>
      </c>
      <c r="N12639" s="61" t="s">
        <v>410</v>
      </c>
      <c r="P12639" s="175" t="s">
        <v>73</v>
      </c>
    </row>
    <row r="12640" spans="1:16">
      <c r="A12640" s="109" t="s">
        <v>24972</v>
      </c>
      <c r="B12640" s="109" t="s">
        <v>24973</v>
      </c>
      <c r="C12640" s="80" t="s">
        <v>73</v>
      </c>
      <c r="D12640" s="109" t="s">
        <v>74</v>
      </c>
      <c r="E12640" s="172">
        <v>465</v>
      </c>
      <c r="F12640" s="172">
        <v>465</v>
      </c>
      <c r="I12640" s="173">
        <v>134.76</v>
      </c>
      <c r="J12640" s="174">
        <v>599.76</v>
      </c>
      <c r="K12640" s="61">
        <v>54</v>
      </c>
      <c r="L12640" s="175" t="s">
        <v>76</v>
      </c>
      <c r="M12640" s="61" t="s">
        <v>77</v>
      </c>
      <c r="N12640" s="61" t="s">
        <v>51</v>
      </c>
      <c r="P12640" s="175" t="s">
        <v>73</v>
      </c>
    </row>
    <row r="12641" spans="1:16">
      <c r="A12641" s="109" t="s">
        <v>24974</v>
      </c>
      <c r="B12641" s="109" t="s">
        <v>24975</v>
      </c>
      <c r="C12641" s="80" t="s">
        <v>73</v>
      </c>
      <c r="D12641" s="109" t="s">
        <v>74</v>
      </c>
      <c r="E12641" s="172">
        <v>466</v>
      </c>
      <c r="F12641" s="172">
        <v>461</v>
      </c>
      <c r="G12641" s="109" t="s">
        <v>1061</v>
      </c>
      <c r="I12641" s="173">
        <v>190.95</v>
      </c>
      <c r="J12641" s="174">
        <v>651.95</v>
      </c>
      <c r="K12641" s="61">
        <v>0</v>
      </c>
      <c r="N12641" s="61" t="s">
        <v>51</v>
      </c>
      <c r="P12641" s="175" t="s">
        <v>73</v>
      </c>
    </row>
    <row r="12642" spans="1:16">
      <c r="A12642" s="109" t="s">
        <v>24976</v>
      </c>
      <c r="B12642" s="109" t="s">
        <v>24977</v>
      </c>
      <c r="C12642" s="80" t="s">
        <v>73</v>
      </c>
      <c r="D12642" s="109" t="s">
        <v>74</v>
      </c>
      <c r="K12642" s="61" t="s">
        <v>410</v>
      </c>
      <c r="N12642" s="61" t="s">
        <v>410</v>
      </c>
      <c r="P12642" s="175" t="s">
        <v>73</v>
      </c>
    </row>
    <row r="12643" spans="1:16">
      <c r="A12643" s="109" t="s">
        <v>24978</v>
      </c>
      <c r="B12643" s="109" t="s">
        <v>24979</v>
      </c>
      <c r="C12643" s="80" t="s">
        <v>73</v>
      </c>
      <c r="D12643" s="109" t="s">
        <v>74</v>
      </c>
      <c r="E12643" s="172">
        <v>679</v>
      </c>
      <c r="F12643" s="172">
        <v>679</v>
      </c>
      <c r="I12643" s="173">
        <v>273.22</v>
      </c>
      <c r="J12643" s="174">
        <v>952.22</v>
      </c>
      <c r="K12643" s="61">
        <v>0</v>
      </c>
      <c r="N12643" s="61" t="s">
        <v>51</v>
      </c>
      <c r="P12643" s="175" t="s">
        <v>73</v>
      </c>
    </row>
    <row r="12644" spans="1:16">
      <c r="A12644" s="109" t="s">
        <v>24980</v>
      </c>
      <c r="B12644" s="109" t="s">
        <v>24981</v>
      </c>
      <c r="C12644" s="80" t="s">
        <v>73</v>
      </c>
      <c r="D12644" s="109" t="s">
        <v>74</v>
      </c>
      <c r="E12644" s="172">
        <v>369</v>
      </c>
      <c r="F12644" s="172">
        <v>339</v>
      </c>
      <c r="G12644" s="109" t="s">
        <v>55</v>
      </c>
      <c r="I12644" s="173">
        <v>149.98</v>
      </c>
      <c r="J12644" s="174">
        <v>488.98</v>
      </c>
      <c r="K12644" s="61">
        <v>50</v>
      </c>
      <c r="N12644" s="61" t="s">
        <v>51</v>
      </c>
      <c r="P12644" s="175" t="s">
        <v>73</v>
      </c>
    </row>
    <row r="12645" spans="1:16">
      <c r="A12645" s="109" t="s">
        <v>24982</v>
      </c>
      <c r="B12645" s="109" t="s">
        <v>24983</v>
      </c>
      <c r="C12645" s="80" t="s">
        <v>73</v>
      </c>
      <c r="D12645" s="109" t="s">
        <v>74</v>
      </c>
      <c r="K12645" s="61" t="s">
        <v>410</v>
      </c>
      <c r="N12645" s="61" t="s">
        <v>410</v>
      </c>
      <c r="P12645" s="175" t="s">
        <v>73</v>
      </c>
    </row>
    <row r="12646" spans="1:16">
      <c r="A12646" s="109" t="s">
        <v>24984</v>
      </c>
      <c r="B12646" s="109" t="s">
        <v>24985</v>
      </c>
      <c r="C12646" s="80" t="s">
        <v>73</v>
      </c>
      <c r="D12646" s="109" t="s">
        <v>74</v>
      </c>
      <c r="K12646" s="61" t="s">
        <v>410</v>
      </c>
      <c r="N12646" s="61" t="s">
        <v>410</v>
      </c>
      <c r="P12646" s="175" t="s">
        <v>73</v>
      </c>
    </row>
    <row r="12647" spans="1:16">
      <c r="A12647" s="109" t="s">
        <v>24986</v>
      </c>
      <c r="B12647" s="109" t="s">
        <v>24987</v>
      </c>
      <c r="C12647" s="80" t="s">
        <v>73</v>
      </c>
      <c r="D12647" s="109" t="s">
        <v>74</v>
      </c>
      <c r="K12647" s="61" t="s">
        <v>410</v>
      </c>
      <c r="N12647" s="61" t="s">
        <v>410</v>
      </c>
      <c r="P12647" s="175" t="s">
        <v>73</v>
      </c>
    </row>
    <row r="12648" spans="1:16">
      <c r="A12648" s="109" t="s">
        <v>24988</v>
      </c>
      <c r="B12648" s="109" t="s">
        <v>24989</v>
      </c>
      <c r="C12648" s="80" t="s">
        <v>73</v>
      </c>
      <c r="D12648" s="109" t="s">
        <v>74</v>
      </c>
      <c r="K12648" s="61" t="s">
        <v>410</v>
      </c>
      <c r="N12648" s="61" t="s">
        <v>410</v>
      </c>
      <c r="P12648" s="175" t="s">
        <v>73</v>
      </c>
    </row>
    <row r="12649" spans="1:16">
      <c r="A12649" s="109" t="s">
        <v>24990</v>
      </c>
      <c r="B12649" s="109" t="s">
        <v>18752</v>
      </c>
      <c r="C12649" s="80" t="s">
        <v>73</v>
      </c>
      <c r="D12649" s="109" t="s">
        <v>74</v>
      </c>
      <c r="K12649" s="61" t="s">
        <v>410</v>
      </c>
      <c r="N12649" s="61" t="s">
        <v>410</v>
      </c>
      <c r="P12649" s="175" t="s">
        <v>73</v>
      </c>
    </row>
    <row r="12650" spans="1:16">
      <c r="A12650" s="109" t="s">
        <v>24991</v>
      </c>
      <c r="B12650" s="109" t="s">
        <v>24850</v>
      </c>
      <c r="C12650" s="80" t="s">
        <v>73</v>
      </c>
      <c r="D12650" s="109" t="s">
        <v>74</v>
      </c>
      <c r="E12650" s="172">
        <v>193</v>
      </c>
      <c r="F12650" s="172">
        <v>188</v>
      </c>
      <c r="G12650" s="109" t="s">
        <v>475</v>
      </c>
      <c r="I12650" s="173">
        <v>91.32</v>
      </c>
      <c r="J12650" s="174">
        <v>279.32</v>
      </c>
      <c r="K12650" s="61">
        <v>0</v>
      </c>
      <c r="N12650" s="61" t="s">
        <v>51</v>
      </c>
      <c r="P12650" s="175" t="s">
        <v>73</v>
      </c>
    </row>
    <row r="12651" spans="1:16">
      <c r="A12651" s="109" t="s">
        <v>24992</v>
      </c>
      <c r="B12651" s="109" t="s">
        <v>24993</v>
      </c>
      <c r="C12651" s="80" t="s">
        <v>73</v>
      </c>
      <c r="D12651" s="109" t="s">
        <v>74</v>
      </c>
      <c r="E12651" s="172">
        <v>154</v>
      </c>
      <c r="F12651" s="172">
        <v>154</v>
      </c>
      <c r="I12651" s="173">
        <v>51.68</v>
      </c>
      <c r="J12651" s="174">
        <v>205.68</v>
      </c>
      <c r="K12651" s="61">
        <v>102</v>
      </c>
      <c r="N12651" s="61" t="s">
        <v>51</v>
      </c>
      <c r="P12651" s="175" t="s">
        <v>73</v>
      </c>
    </row>
    <row r="12652" spans="1:16">
      <c r="A12652" s="109" t="s">
        <v>24994</v>
      </c>
      <c r="B12652" s="109" t="s">
        <v>24995</v>
      </c>
      <c r="C12652" s="80" t="s">
        <v>73</v>
      </c>
      <c r="D12652" s="109" t="s">
        <v>74</v>
      </c>
      <c r="K12652" s="61" t="s">
        <v>410</v>
      </c>
      <c r="N12652" s="61" t="s">
        <v>410</v>
      </c>
      <c r="P12652" s="175" t="s">
        <v>73</v>
      </c>
    </row>
    <row r="12653" spans="1:16">
      <c r="A12653" s="109" t="s">
        <v>24996</v>
      </c>
      <c r="B12653" s="109" t="s">
        <v>24997</v>
      </c>
      <c r="C12653" s="80" t="s">
        <v>73</v>
      </c>
      <c r="D12653" s="109" t="s">
        <v>74</v>
      </c>
      <c r="K12653" s="61" t="s">
        <v>410</v>
      </c>
      <c r="N12653" s="61" t="s">
        <v>410</v>
      </c>
      <c r="P12653" s="175" t="s">
        <v>73</v>
      </c>
    </row>
    <row r="12654" spans="1:16">
      <c r="A12654" s="109" t="s">
        <v>24998</v>
      </c>
      <c r="B12654" s="109" t="s">
        <v>24999</v>
      </c>
      <c r="C12654" s="80" t="s">
        <v>73</v>
      </c>
      <c r="D12654" s="109" t="s">
        <v>74</v>
      </c>
      <c r="E12654" s="172">
        <v>461</v>
      </c>
      <c r="F12654" s="172">
        <v>461</v>
      </c>
      <c r="I12654" s="173">
        <v>204.12</v>
      </c>
      <c r="J12654" s="174">
        <v>665.12</v>
      </c>
      <c r="K12654" s="61">
        <v>3</v>
      </c>
      <c r="N12654" s="61" t="s">
        <v>51</v>
      </c>
      <c r="P12654" s="175" t="s">
        <v>73</v>
      </c>
    </row>
    <row r="12655" spans="1:16">
      <c r="A12655" s="109" t="s">
        <v>25000</v>
      </c>
      <c r="B12655" s="109" t="s">
        <v>18424</v>
      </c>
      <c r="C12655" s="80" t="s">
        <v>73</v>
      </c>
      <c r="D12655" s="109" t="s">
        <v>74</v>
      </c>
      <c r="K12655" s="61" t="s">
        <v>410</v>
      </c>
      <c r="N12655" s="61" t="s">
        <v>410</v>
      </c>
      <c r="P12655" s="175" t="s">
        <v>73</v>
      </c>
    </row>
    <row r="12656" spans="1:16">
      <c r="A12656" s="109" t="s">
        <v>25001</v>
      </c>
      <c r="B12656" s="109" t="s">
        <v>25002</v>
      </c>
      <c r="C12656" s="80" t="s">
        <v>73</v>
      </c>
      <c r="D12656" s="109" t="s">
        <v>74</v>
      </c>
      <c r="K12656" s="61" t="s">
        <v>410</v>
      </c>
      <c r="N12656" s="61" t="s">
        <v>410</v>
      </c>
      <c r="P12656" s="175" t="s">
        <v>73</v>
      </c>
    </row>
    <row r="12657" spans="1:16">
      <c r="A12657" s="109" t="s">
        <v>25003</v>
      </c>
      <c r="B12657" s="109" t="s">
        <v>18764</v>
      </c>
      <c r="C12657" s="80" t="s">
        <v>73</v>
      </c>
      <c r="D12657" s="109" t="s">
        <v>74</v>
      </c>
      <c r="K12657" s="61" t="s">
        <v>410</v>
      </c>
      <c r="N12657" s="61" t="s">
        <v>410</v>
      </c>
      <c r="P12657" s="175" t="s">
        <v>73</v>
      </c>
    </row>
    <row r="12658" spans="1:16">
      <c r="A12658" s="109" t="s">
        <v>25004</v>
      </c>
      <c r="B12658" s="109" t="s">
        <v>25005</v>
      </c>
      <c r="C12658" s="80" t="s">
        <v>73</v>
      </c>
      <c r="D12658" s="109" t="s">
        <v>74</v>
      </c>
      <c r="K12658" s="61" t="s">
        <v>410</v>
      </c>
      <c r="N12658" s="61" t="s">
        <v>410</v>
      </c>
      <c r="P12658" s="175" t="s">
        <v>73</v>
      </c>
    </row>
    <row r="12659" spans="1:16">
      <c r="A12659" s="109" t="s">
        <v>25006</v>
      </c>
      <c r="B12659" s="109" t="s">
        <v>25007</v>
      </c>
      <c r="C12659" s="80" t="s">
        <v>73</v>
      </c>
      <c r="D12659" s="109" t="s">
        <v>74</v>
      </c>
      <c r="K12659" s="61" t="s">
        <v>410</v>
      </c>
      <c r="N12659" s="61" t="s">
        <v>410</v>
      </c>
      <c r="P12659" s="175" t="s">
        <v>73</v>
      </c>
    </row>
    <row r="12660" spans="1:16">
      <c r="A12660" s="109" t="s">
        <v>25008</v>
      </c>
      <c r="B12660" s="109" t="s">
        <v>25009</v>
      </c>
      <c r="C12660" s="80" t="s">
        <v>73</v>
      </c>
      <c r="D12660" s="109" t="s">
        <v>74</v>
      </c>
      <c r="E12660" s="172">
        <v>335</v>
      </c>
      <c r="F12660" s="172">
        <v>322</v>
      </c>
      <c r="G12660" s="109" t="s">
        <v>321</v>
      </c>
      <c r="I12660" s="173">
        <v>89.4</v>
      </c>
      <c r="J12660" s="174">
        <v>411.4</v>
      </c>
      <c r="K12660" s="61">
        <v>1</v>
      </c>
      <c r="N12660" s="61" t="s">
        <v>51</v>
      </c>
      <c r="P12660" s="175" t="s">
        <v>73</v>
      </c>
    </row>
    <row r="12661" spans="1:16">
      <c r="A12661" s="109" t="s">
        <v>25010</v>
      </c>
      <c r="B12661" s="109" t="s">
        <v>25011</v>
      </c>
      <c r="C12661" s="80" t="s">
        <v>73</v>
      </c>
      <c r="D12661" s="109" t="s">
        <v>74</v>
      </c>
      <c r="E12661" s="172">
        <v>429</v>
      </c>
      <c r="F12661" s="172">
        <v>429</v>
      </c>
      <c r="I12661" s="173">
        <v>124.73</v>
      </c>
      <c r="J12661" s="174">
        <v>553.73</v>
      </c>
      <c r="K12661" s="61">
        <v>41</v>
      </c>
      <c r="N12661" s="61" t="s">
        <v>51</v>
      </c>
      <c r="P12661" s="175" t="s">
        <v>73</v>
      </c>
    </row>
    <row r="12662" spans="1:16">
      <c r="A12662" s="109" t="s">
        <v>25012</v>
      </c>
      <c r="B12662" s="109" t="s">
        <v>25013</v>
      </c>
      <c r="C12662" s="80" t="s">
        <v>73</v>
      </c>
      <c r="D12662" s="109" t="s">
        <v>74</v>
      </c>
      <c r="K12662" s="61" t="s">
        <v>410</v>
      </c>
      <c r="N12662" s="61" t="s">
        <v>410</v>
      </c>
      <c r="P12662" s="175" t="s">
        <v>73</v>
      </c>
    </row>
    <row r="12663" spans="1:16">
      <c r="A12663" s="109" t="s">
        <v>25014</v>
      </c>
      <c r="B12663" s="109" t="s">
        <v>25015</v>
      </c>
      <c r="C12663" s="80" t="s">
        <v>73</v>
      </c>
      <c r="D12663" s="109" t="s">
        <v>74</v>
      </c>
      <c r="K12663" s="61" t="s">
        <v>410</v>
      </c>
      <c r="N12663" s="61" t="s">
        <v>410</v>
      </c>
      <c r="P12663" s="175" t="s">
        <v>73</v>
      </c>
    </row>
    <row r="12664" spans="1:16">
      <c r="A12664" s="109" t="s">
        <v>25016</v>
      </c>
      <c r="B12664" s="109" t="s">
        <v>25017</v>
      </c>
      <c r="C12664" s="80" t="s">
        <v>73</v>
      </c>
      <c r="D12664" s="109" t="s">
        <v>74</v>
      </c>
      <c r="K12664" s="61" t="s">
        <v>410</v>
      </c>
      <c r="N12664" s="61" t="s">
        <v>410</v>
      </c>
      <c r="P12664" s="175" t="s">
        <v>73</v>
      </c>
    </row>
    <row r="12665" spans="1:16">
      <c r="A12665" s="109" t="s">
        <v>25018</v>
      </c>
      <c r="B12665" s="109" t="s">
        <v>18605</v>
      </c>
      <c r="C12665" s="80" t="s">
        <v>73</v>
      </c>
      <c r="D12665" s="109" t="s">
        <v>74</v>
      </c>
      <c r="K12665" s="61" t="s">
        <v>410</v>
      </c>
      <c r="N12665" s="61" t="s">
        <v>410</v>
      </c>
      <c r="P12665" s="175" t="s">
        <v>73</v>
      </c>
    </row>
    <row r="12666" spans="1:16">
      <c r="A12666" s="109" t="s">
        <v>25019</v>
      </c>
      <c r="B12666" s="109" t="s">
        <v>25020</v>
      </c>
      <c r="C12666" s="80" t="s">
        <v>73</v>
      </c>
      <c r="D12666" s="109" t="s">
        <v>74</v>
      </c>
      <c r="K12666" s="61" t="s">
        <v>410</v>
      </c>
      <c r="N12666" s="61" t="s">
        <v>410</v>
      </c>
      <c r="P12666" s="175" t="s">
        <v>73</v>
      </c>
    </row>
    <row r="12667" spans="1:16">
      <c r="A12667" s="109" t="s">
        <v>25021</v>
      </c>
      <c r="B12667" s="109" t="s">
        <v>25022</v>
      </c>
      <c r="C12667" s="80" t="s">
        <v>73</v>
      </c>
      <c r="D12667" s="109" t="s">
        <v>74</v>
      </c>
      <c r="K12667" s="61" t="s">
        <v>410</v>
      </c>
      <c r="N12667" s="61" t="s">
        <v>410</v>
      </c>
      <c r="P12667" s="175" t="s">
        <v>73</v>
      </c>
    </row>
    <row r="12668" spans="1:16">
      <c r="A12668" s="109" t="s">
        <v>25023</v>
      </c>
      <c r="B12668" s="109" t="s">
        <v>25024</v>
      </c>
      <c r="C12668" s="80" t="s">
        <v>73</v>
      </c>
      <c r="D12668" s="109" t="s">
        <v>74</v>
      </c>
      <c r="K12668" s="61" t="s">
        <v>410</v>
      </c>
      <c r="N12668" s="61" t="s">
        <v>410</v>
      </c>
      <c r="P12668" s="175" t="s">
        <v>73</v>
      </c>
    </row>
    <row r="12669" spans="1:16">
      <c r="A12669" s="109" t="s">
        <v>25025</v>
      </c>
      <c r="B12669" s="109" t="s">
        <v>25026</v>
      </c>
      <c r="C12669" s="80" t="s">
        <v>73</v>
      </c>
      <c r="D12669" s="109" t="s">
        <v>74</v>
      </c>
      <c r="E12669" s="172">
        <v>251</v>
      </c>
      <c r="F12669" s="172">
        <v>251</v>
      </c>
      <c r="I12669" s="173">
        <v>49.28</v>
      </c>
      <c r="J12669" s="174">
        <v>300.28</v>
      </c>
      <c r="K12669" s="61">
        <v>0</v>
      </c>
      <c r="N12669" s="61" t="s">
        <v>51</v>
      </c>
      <c r="P12669" s="175" t="s">
        <v>73</v>
      </c>
    </row>
    <row r="12670" spans="1:16">
      <c r="A12670" s="109" t="s">
        <v>25027</v>
      </c>
      <c r="B12670" s="109" t="s">
        <v>25028</v>
      </c>
      <c r="C12670" s="80" t="s">
        <v>73</v>
      </c>
      <c r="D12670" s="109" t="s">
        <v>74</v>
      </c>
      <c r="K12670" s="61" t="s">
        <v>410</v>
      </c>
      <c r="N12670" s="61" t="s">
        <v>410</v>
      </c>
      <c r="P12670" s="175" t="s">
        <v>73</v>
      </c>
    </row>
    <row r="12671" spans="1:16">
      <c r="A12671" s="109" t="s">
        <v>25029</v>
      </c>
      <c r="B12671" s="109" t="s">
        <v>17914</v>
      </c>
      <c r="C12671" s="80" t="s">
        <v>73</v>
      </c>
      <c r="D12671" s="109" t="s">
        <v>74</v>
      </c>
      <c r="K12671" s="61" t="s">
        <v>410</v>
      </c>
      <c r="N12671" s="61" t="s">
        <v>410</v>
      </c>
      <c r="P12671" s="175" t="s">
        <v>73</v>
      </c>
    </row>
    <row r="12672" spans="1:16">
      <c r="A12672" s="109" t="s">
        <v>25030</v>
      </c>
      <c r="B12672" s="109" t="s">
        <v>25031</v>
      </c>
      <c r="C12672" s="80" t="s">
        <v>73</v>
      </c>
      <c r="D12672" s="109" t="s">
        <v>74</v>
      </c>
      <c r="E12672" s="172">
        <v>200</v>
      </c>
      <c r="F12672" s="172">
        <v>175</v>
      </c>
      <c r="G12672" s="109" t="s">
        <v>140</v>
      </c>
      <c r="I12672" s="173">
        <v>146.87</v>
      </c>
      <c r="J12672" s="174">
        <v>321.87</v>
      </c>
      <c r="K12672" s="61">
        <v>73</v>
      </c>
      <c r="N12672" s="61" t="s">
        <v>51</v>
      </c>
      <c r="P12672" s="175" t="s">
        <v>73</v>
      </c>
    </row>
    <row r="12673" spans="1:16">
      <c r="A12673" s="109" t="s">
        <v>25032</v>
      </c>
      <c r="B12673" s="109" t="s">
        <v>25033</v>
      </c>
      <c r="C12673" s="80" t="s">
        <v>73</v>
      </c>
      <c r="D12673" s="109" t="s">
        <v>74</v>
      </c>
      <c r="K12673" s="61" t="s">
        <v>410</v>
      </c>
      <c r="N12673" s="61" t="s">
        <v>410</v>
      </c>
      <c r="P12673" s="175" t="s">
        <v>73</v>
      </c>
    </row>
    <row r="12674" spans="1:16">
      <c r="A12674" s="109" t="s">
        <v>25034</v>
      </c>
      <c r="B12674" s="109" t="s">
        <v>25035</v>
      </c>
      <c r="C12674" s="80" t="s">
        <v>73</v>
      </c>
      <c r="D12674" s="109" t="s">
        <v>74</v>
      </c>
      <c r="E12674" s="172">
        <v>490</v>
      </c>
      <c r="F12674" s="172">
        <v>468</v>
      </c>
      <c r="G12674" s="109" t="s">
        <v>616</v>
      </c>
      <c r="I12674" s="173">
        <v>149.01</v>
      </c>
      <c r="J12674" s="174">
        <v>617.01</v>
      </c>
      <c r="K12674" s="61">
        <v>0</v>
      </c>
      <c r="N12674" s="61" t="s">
        <v>51</v>
      </c>
      <c r="P12674" s="175" t="s">
        <v>73</v>
      </c>
    </row>
    <row r="12675" spans="1:16">
      <c r="A12675" s="109" t="s">
        <v>25036</v>
      </c>
      <c r="B12675" s="109" t="s">
        <v>25037</v>
      </c>
      <c r="C12675" s="80" t="s">
        <v>73</v>
      </c>
      <c r="D12675" s="109" t="s">
        <v>74</v>
      </c>
      <c r="E12675" s="172">
        <v>400</v>
      </c>
      <c r="F12675" s="172">
        <v>400</v>
      </c>
      <c r="I12675" s="173">
        <v>138.12</v>
      </c>
      <c r="J12675" s="174">
        <v>538.12</v>
      </c>
      <c r="K12675" s="61">
        <v>70</v>
      </c>
      <c r="N12675" s="61" t="s">
        <v>51</v>
      </c>
      <c r="P12675" s="175" t="s">
        <v>73</v>
      </c>
    </row>
    <row r="12676" spans="1:16">
      <c r="A12676" s="109" t="s">
        <v>25038</v>
      </c>
      <c r="B12676" s="109" t="s">
        <v>25039</v>
      </c>
      <c r="C12676" s="80" t="s">
        <v>73</v>
      </c>
      <c r="D12676" s="109" t="s">
        <v>74</v>
      </c>
      <c r="E12676" s="172">
        <v>515</v>
      </c>
      <c r="F12676" s="172">
        <v>515</v>
      </c>
      <c r="I12676" s="173">
        <v>151.5</v>
      </c>
      <c r="J12676" s="174">
        <v>666.5</v>
      </c>
      <c r="K12676" s="61">
        <v>3</v>
      </c>
      <c r="N12676" s="61" t="s">
        <v>51</v>
      </c>
      <c r="P12676" s="175" t="s">
        <v>73</v>
      </c>
    </row>
    <row r="12677" spans="1:16">
      <c r="A12677" s="109" t="s">
        <v>25040</v>
      </c>
      <c r="B12677" s="109" t="s">
        <v>25041</v>
      </c>
      <c r="C12677" s="80" t="s">
        <v>73</v>
      </c>
      <c r="D12677" s="109" t="s">
        <v>74</v>
      </c>
      <c r="E12677" s="172">
        <v>360</v>
      </c>
      <c r="F12677" s="172">
        <v>360</v>
      </c>
      <c r="I12677" s="173">
        <v>101.54</v>
      </c>
      <c r="J12677" s="174">
        <v>461.54</v>
      </c>
      <c r="K12677" s="61">
        <v>128</v>
      </c>
      <c r="N12677" s="61" t="s">
        <v>51</v>
      </c>
      <c r="P12677" s="175" t="s">
        <v>73</v>
      </c>
    </row>
    <row r="12678" spans="1:16">
      <c r="A12678" s="109" t="s">
        <v>25042</v>
      </c>
      <c r="B12678" s="109" t="s">
        <v>25043</v>
      </c>
      <c r="C12678" s="80" t="s">
        <v>73</v>
      </c>
      <c r="D12678" s="109" t="s">
        <v>74</v>
      </c>
      <c r="K12678" s="61" t="s">
        <v>410</v>
      </c>
      <c r="N12678" s="61" t="s">
        <v>410</v>
      </c>
      <c r="P12678" s="175" t="s">
        <v>73</v>
      </c>
    </row>
    <row r="12679" spans="1:16">
      <c r="A12679" s="109" t="s">
        <v>25044</v>
      </c>
      <c r="B12679" s="109" t="s">
        <v>18857</v>
      </c>
      <c r="C12679" s="80" t="s">
        <v>73</v>
      </c>
      <c r="D12679" s="109" t="s">
        <v>74</v>
      </c>
      <c r="K12679" s="61" t="s">
        <v>410</v>
      </c>
      <c r="N12679" s="61" t="s">
        <v>410</v>
      </c>
      <c r="P12679" s="175" t="s">
        <v>73</v>
      </c>
    </row>
    <row r="12680" spans="1:16">
      <c r="A12680" s="109" t="s">
        <v>25045</v>
      </c>
      <c r="B12680" s="109" t="s">
        <v>25046</v>
      </c>
      <c r="C12680" s="80" t="s">
        <v>73</v>
      </c>
      <c r="D12680" s="109" t="s">
        <v>74</v>
      </c>
      <c r="K12680" s="61" t="s">
        <v>410</v>
      </c>
      <c r="N12680" s="61" t="s">
        <v>410</v>
      </c>
      <c r="P12680" s="175" t="s">
        <v>73</v>
      </c>
    </row>
    <row r="12681" spans="1:16">
      <c r="A12681" s="109" t="s">
        <v>25047</v>
      </c>
      <c r="B12681" s="109" t="s">
        <v>25048</v>
      </c>
      <c r="C12681" s="80" t="s">
        <v>73</v>
      </c>
      <c r="D12681" s="109" t="s">
        <v>74</v>
      </c>
      <c r="E12681" s="172">
        <v>172</v>
      </c>
      <c r="F12681" s="172">
        <v>172</v>
      </c>
      <c r="I12681" s="173">
        <v>51.68</v>
      </c>
      <c r="J12681" s="174">
        <v>223.68</v>
      </c>
      <c r="K12681" s="61">
        <v>140</v>
      </c>
      <c r="N12681" s="61" t="s">
        <v>51</v>
      </c>
      <c r="P12681" s="175" t="s">
        <v>73</v>
      </c>
    </row>
    <row r="12682" spans="1:16">
      <c r="A12682" s="109" t="s">
        <v>25049</v>
      </c>
      <c r="B12682" s="109" t="s">
        <v>25050</v>
      </c>
      <c r="C12682" s="80" t="s">
        <v>73</v>
      </c>
      <c r="D12682" s="109" t="s">
        <v>74</v>
      </c>
      <c r="E12682" s="172">
        <v>250</v>
      </c>
      <c r="F12682" s="172">
        <v>250</v>
      </c>
      <c r="I12682" s="173">
        <v>88.4</v>
      </c>
      <c r="J12682" s="174">
        <v>338.4</v>
      </c>
      <c r="K12682" s="61">
        <v>65</v>
      </c>
      <c r="N12682" s="61" t="s">
        <v>51</v>
      </c>
      <c r="P12682" s="175" t="s">
        <v>73</v>
      </c>
    </row>
    <row r="12683" spans="1:16">
      <c r="A12683" s="109" t="s">
        <v>25051</v>
      </c>
      <c r="B12683" s="109" t="s">
        <v>25052</v>
      </c>
      <c r="C12683" s="80" t="s">
        <v>73</v>
      </c>
      <c r="D12683" s="109" t="s">
        <v>74</v>
      </c>
      <c r="K12683" s="61" t="s">
        <v>410</v>
      </c>
      <c r="N12683" s="61" t="s">
        <v>410</v>
      </c>
      <c r="P12683" s="175" t="s">
        <v>73</v>
      </c>
    </row>
    <row r="12684" spans="1:16">
      <c r="A12684" s="109" t="s">
        <v>25053</v>
      </c>
      <c r="B12684" s="109" t="s">
        <v>25054</v>
      </c>
      <c r="C12684" s="80" t="s">
        <v>73</v>
      </c>
      <c r="D12684" s="109" t="s">
        <v>74</v>
      </c>
      <c r="E12684" s="172">
        <v>570</v>
      </c>
      <c r="F12684" s="172">
        <v>570</v>
      </c>
      <c r="I12684" s="173">
        <v>124.62</v>
      </c>
      <c r="J12684" s="174">
        <v>694.62</v>
      </c>
      <c r="K12684" s="61">
        <v>159</v>
      </c>
      <c r="N12684" s="61" t="s">
        <v>51</v>
      </c>
      <c r="P12684" s="175" t="s">
        <v>73</v>
      </c>
    </row>
    <row r="12685" spans="1:16">
      <c r="A12685" s="109" t="s">
        <v>25055</v>
      </c>
      <c r="B12685" s="109" t="s">
        <v>25056</v>
      </c>
      <c r="C12685" s="80" t="s">
        <v>73</v>
      </c>
      <c r="D12685" s="109" t="s">
        <v>74</v>
      </c>
      <c r="E12685" s="172">
        <v>580</v>
      </c>
      <c r="F12685" s="172">
        <v>580</v>
      </c>
      <c r="I12685" s="173">
        <v>124.62</v>
      </c>
      <c r="J12685" s="174">
        <v>704.62</v>
      </c>
      <c r="K12685" s="61">
        <v>316</v>
      </c>
      <c r="N12685" s="61" t="s">
        <v>51</v>
      </c>
      <c r="P12685" s="175" t="s">
        <v>73</v>
      </c>
    </row>
    <row r="12686" spans="1:16">
      <c r="A12686" s="109" t="s">
        <v>25057</v>
      </c>
      <c r="B12686" s="109" t="s">
        <v>25058</v>
      </c>
      <c r="C12686" s="80" t="s">
        <v>73</v>
      </c>
      <c r="D12686" s="109" t="s">
        <v>74</v>
      </c>
      <c r="K12686" s="61" t="s">
        <v>410</v>
      </c>
      <c r="N12686" s="61" t="s">
        <v>410</v>
      </c>
      <c r="P12686" s="175" t="s">
        <v>73</v>
      </c>
    </row>
    <row r="12687" spans="1:16">
      <c r="A12687" s="109" t="s">
        <v>25059</v>
      </c>
      <c r="B12687" s="109" t="s">
        <v>25060</v>
      </c>
      <c r="C12687" s="80" t="s">
        <v>73</v>
      </c>
      <c r="D12687" s="109" t="s">
        <v>74</v>
      </c>
      <c r="K12687" s="61" t="s">
        <v>410</v>
      </c>
      <c r="N12687" s="61" t="s">
        <v>410</v>
      </c>
      <c r="P12687" s="175" t="s">
        <v>73</v>
      </c>
    </row>
    <row r="12688" spans="1:16">
      <c r="A12688" s="109" t="s">
        <v>25061</v>
      </c>
      <c r="B12688" s="109" t="s">
        <v>25062</v>
      </c>
      <c r="C12688" s="80" t="s">
        <v>73</v>
      </c>
      <c r="D12688" s="109" t="s">
        <v>74</v>
      </c>
      <c r="E12688" s="172">
        <v>335</v>
      </c>
      <c r="F12688" s="172">
        <v>322</v>
      </c>
      <c r="G12688" s="109" t="s">
        <v>321</v>
      </c>
      <c r="I12688" s="173">
        <v>89.4</v>
      </c>
      <c r="J12688" s="174">
        <v>411.4</v>
      </c>
      <c r="K12688" s="61">
        <v>9</v>
      </c>
      <c r="N12688" s="61" t="s">
        <v>51</v>
      </c>
      <c r="P12688" s="175" t="s">
        <v>73</v>
      </c>
    </row>
    <row r="12689" spans="1:16">
      <c r="A12689" s="109" t="s">
        <v>25063</v>
      </c>
      <c r="B12689" s="109" t="s">
        <v>25064</v>
      </c>
      <c r="C12689" s="80" t="s">
        <v>73</v>
      </c>
      <c r="D12689" s="109" t="s">
        <v>74</v>
      </c>
      <c r="E12689" s="172">
        <v>435</v>
      </c>
      <c r="F12689" s="172">
        <v>435</v>
      </c>
      <c r="I12689" s="173">
        <v>204.35</v>
      </c>
      <c r="J12689" s="174">
        <v>639.35</v>
      </c>
      <c r="K12689" s="61">
        <v>33</v>
      </c>
      <c r="N12689" s="61" t="s">
        <v>51</v>
      </c>
      <c r="P12689" s="175" t="s">
        <v>73</v>
      </c>
    </row>
    <row r="12690" spans="1:16">
      <c r="A12690" s="109" t="s">
        <v>25065</v>
      </c>
      <c r="B12690" s="109" t="s">
        <v>25066</v>
      </c>
      <c r="C12690" s="80" t="s">
        <v>73</v>
      </c>
      <c r="D12690" s="109" t="s">
        <v>74</v>
      </c>
      <c r="E12690" s="172">
        <v>235</v>
      </c>
      <c r="F12690" s="172">
        <v>235</v>
      </c>
      <c r="I12690" s="173">
        <v>83.5</v>
      </c>
      <c r="J12690" s="174">
        <v>318.5</v>
      </c>
      <c r="K12690" s="61">
        <v>13</v>
      </c>
      <c r="N12690" s="61" t="s">
        <v>51</v>
      </c>
      <c r="P12690" s="175" t="s">
        <v>73</v>
      </c>
    </row>
    <row r="12691" spans="1:16">
      <c r="A12691" s="109" t="s">
        <v>25067</v>
      </c>
      <c r="B12691" s="109" t="s">
        <v>24431</v>
      </c>
      <c r="C12691" s="80" t="s">
        <v>73</v>
      </c>
      <c r="D12691" s="109" t="s">
        <v>74</v>
      </c>
      <c r="K12691" s="61" t="s">
        <v>410</v>
      </c>
      <c r="N12691" s="61" t="s">
        <v>410</v>
      </c>
      <c r="P12691" s="175" t="s">
        <v>73</v>
      </c>
    </row>
    <row r="12692" spans="1:16">
      <c r="A12692" s="109" t="s">
        <v>25068</v>
      </c>
      <c r="B12692" s="109" t="s">
        <v>17993</v>
      </c>
      <c r="C12692" s="80" t="s">
        <v>73</v>
      </c>
      <c r="D12692" s="109" t="s">
        <v>74</v>
      </c>
      <c r="K12692" s="61" t="s">
        <v>410</v>
      </c>
      <c r="N12692" s="61" t="s">
        <v>410</v>
      </c>
      <c r="P12692" s="175" t="s">
        <v>73</v>
      </c>
    </row>
    <row r="12693" spans="1:16">
      <c r="A12693" s="109" t="s">
        <v>25069</v>
      </c>
      <c r="B12693" s="109" t="s">
        <v>25070</v>
      </c>
      <c r="C12693" s="80" t="s">
        <v>73</v>
      </c>
      <c r="D12693" s="109" t="s">
        <v>74</v>
      </c>
      <c r="K12693" s="61" t="s">
        <v>410</v>
      </c>
      <c r="N12693" s="61" t="s">
        <v>410</v>
      </c>
      <c r="P12693" s="175" t="s">
        <v>73</v>
      </c>
    </row>
    <row r="12694" spans="1:16">
      <c r="A12694" s="109" t="s">
        <v>25071</v>
      </c>
      <c r="B12694" s="109" t="s">
        <v>25072</v>
      </c>
      <c r="C12694" s="80" t="s">
        <v>73</v>
      </c>
      <c r="D12694" s="109" t="s">
        <v>74</v>
      </c>
      <c r="K12694" s="61" t="s">
        <v>410</v>
      </c>
      <c r="N12694" s="61" t="s">
        <v>410</v>
      </c>
      <c r="P12694" s="175" t="s">
        <v>73</v>
      </c>
    </row>
    <row r="12695" spans="1:16">
      <c r="A12695" s="109" t="s">
        <v>25073</v>
      </c>
      <c r="B12695" s="109" t="s">
        <v>25074</v>
      </c>
      <c r="C12695" s="80" t="s">
        <v>73</v>
      </c>
      <c r="D12695" s="109" t="s">
        <v>74</v>
      </c>
      <c r="K12695" s="61" t="s">
        <v>410</v>
      </c>
      <c r="N12695" s="61" t="s">
        <v>410</v>
      </c>
      <c r="P12695" s="175" t="s">
        <v>73</v>
      </c>
    </row>
    <row r="12696" spans="1:16">
      <c r="A12696" s="109" t="s">
        <v>25075</v>
      </c>
      <c r="B12696" s="109" t="s">
        <v>25076</v>
      </c>
      <c r="C12696" s="80" t="s">
        <v>73</v>
      </c>
      <c r="D12696" s="109" t="s">
        <v>74</v>
      </c>
      <c r="K12696" s="61" t="s">
        <v>410</v>
      </c>
      <c r="N12696" s="61" t="s">
        <v>410</v>
      </c>
      <c r="P12696" s="175" t="s">
        <v>73</v>
      </c>
    </row>
    <row r="12697" spans="1:16">
      <c r="A12697" s="109" t="s">
        <v>25077</v>
      </c>
      <c r="B12697" s="109" t="s">
        <v>25078</v>
      </c>
      <c r="C12697" s="80" t="s">
        <v>73</v>
      </c>
      <c r="D12697" s="109" t="s">
        <v>74</v>
      </c>
      <c r="K12697" s="61" t="s">
        <v>410</v>
      </c>
      <c r="N12697" s="61" t="s">
        <v>410</v>
      </c>
      <c r="P12697" s="175" t="s">
        <v>73</v>
      </c>
    </row>
    <row r="12698" spans="1:16">
      <c r="A12698" s="109" t="s">
        <v>25079</v>
      </c>
      <c r="B12698" s="109" t="s">
        <v>25080</v>
      </c>
      <c r="C12698" s="80" t="s">
        <v>73</v>
      </c>
      <c r="D12698" s="109" t="s">
        <v>74</v>
      </c>
      <c r="K12698" s="61" t="s">
        <v>410</v>
      </c>
      <c r="N12698" s="61" t="s">
        <v>410</v>
      </c>
      <c r="P12698" s="175" t="s">
        <v>73</v>
      </c>
    </row>
    <row r="12699" spans="1:16">
      <c r="A12699" s="109" t="s">
        <v>25081</v>
      </c>
      <c r="B12699" s="109" t="s">
        <v>18122</v>
      </c>
      <c r="C12699" s="80" t="s">
        <v>73</v>
      </c>
      <c r="D12699" s="109" t="s">
        <v>74</v>
      </c>
      <c r="K12699" s="61" t="s">
        <v>410</v>
      </c>
      <c r="N12699" s="61" t="s">
        <v>410</v>
      </c>
      <c r="P12699" s="175" t="s">
        <v>73</v>
      </c>
    </row>
    <row r="12700" spans="1:16">
      <c r="A12700" s="109" t="s">
        <v>25082</v>
      </c>
      <c r="B12700" s="109" t="s">
        <v>25083</v>
      </c>
      <c r="C12700" s="80" t="s">
        <v>73</v>
      </c>
      <c r="D12700" s="109" t="s">
        <v>74</v>
      </c>
      <c r="K12700" s="61" t="s">
        <v>410</v>
      </c>
      <c r="N12700" s="61" t="s">
        <v>410</v>
      </c>
      <c r="P12700" s="175" t="s">
        <v>73</v>
      </c>
    </row>
    <row r="12701" spans="1:16">
      <c r="A12701" s="109" t="s">
        <v>25084</v>
      </c>
      <c r="B12701" s="109" t="s">
        <v>25085</v>
      </c>
      <c r="C12701" s="80" t="s">
        <v>73</v>
      </c>
      <c r="D12701" s="109" t="s">
        <v>74</v>
      </c>
      <c r="K12701" s="61" t="s">
        <v>410</v>
      </c>
      <c r="N12701" s="61" t="s">
        <v>410</v>
      </c>
      <c r="P12701" s="175" t="s">
        <v>73</v>
      </c>
    </row>
    <row r="12702" spans="1:16">
      <c r="A12702" s="109" t="s">
        <v>25086</v>
      </c>
      <c r="B12702" s="109" t="s">
        <v>25087</v>
      </c>
      <c r="C12702" s="80" t="s">
        <v>73</v>
      </c>
      <c r="D12702" s="109" t="s">
        <v>74</v>
      </c>
      <c r="E12702" s="172">
        <v>145</v>
      </c>
      <c r="F12702" s="172">
        <v>145</v>
      </c>
      <c r="I12702" s="173">
        <v>37.39</v>
      </c>
      <c r="J12702" s="174">
        <v>182.39</v>
      </c>
      <c r="K12702" s="61">
        <v>0</v>
      </c>
      <c r="L12702" s="175" t="s">
        <v>57</v>
      </c>
      <c r="M12702" s="61" t="s">
        <v>332</v>
      </c>
      <c r="N12702" s="61" t="s">
        <v>51</v>
      </c>
      <c r="P12702" s="175" t="s">
        <v>73</v>
      </c>
    </row>
    <row r="12703" spans="1:16">
      <c r="A12703" s="109" t="s">
        <v>25088</v>
      </c>
      <c r="B12703" s="109" t="s">
        <v>25089</v>
      </c>
      <c r="C12703" s="80" t="s">
        <v>73</v>
      </c>
      <c r="D12703" s="109" t="s">
        <v>74</v>
      </c>
      <c r="K12703" s="61" t="s">
        <v>410</v>
      </c>
      <c r="N12703" s="61" t="s">
        <v>410</v>
      </c>
      <c r="P12703" s="175" t="s">
        <v>73</v>
      </c>
    </row>
    <row r="12704" spans="1:16">
      <c r="A12704" s="109" t="s">
        <v>25090</v>
      </c>
      <c r="B12704" s="109" t="s">
        <v>25091</v>
      </c>
      <c r="C12704" s="80" t="s">
        <v>73</v>
      </c>
      <c r="D12704" s="109" t="s">
        <v>74</v>
      </c>
      <c r="E12704" s="172">
        <v>193</v>
      </c>
      <c r="F12704" s="172">
        <v>193</v>
      </c>
      <c r="I12704" s="173">
        <v>91.32</v>
      </c>
      <c r="J12704" s="174">
        <v>284.32</v>
      </c>
      <c r="K12704" s="61">
        <v>0</v>
      </c>
      <c r="N12704" s="61" t="s">
        <v>51</v>
      </c>
      <c r="P12704" s="175" t="s">
        <v>73</v>
      </c>
    </row>
    <row r="12705" spans="1:16">
      <c r="A12705" s="109" t="s">
        <v>25092</v>
      </c>
      <c r="B12705" s="109" t="s">
        <v>25093</v>
      </c>
      <c r="C12705" s="80" t="s">
        <v>73</v>
      </c>
      <c r="D12705" s="109" t="s">
        <v>74</v>
      </c>
      <c r="E12705" s="172">
        <v>501</v>
      </c>
      <c r="F12705" s="172">
        <v>381</v>
      </c>
      <c r="G12705" s="109" t="s">
        <v>1652</v>
      </c>
      <c r="I12705" s="173">
        <v>177.27</v>
      </c>
      <c r="J12705" s="174">
        <v>558.27</v>
      </c>
      <c r="K12705" s="61">
        <v>29</v>
      </c>
      <c r="N12705" s="61" t="s">
        <v>51</v>
      </c>
      <c r="P12705" s="175" t="s">
        <v>73</v>
      </c>
    </row>
    <row r="12706" spans="1:16">
      <c r="A12706" s="109" t="s">
        <v>25094</v>
      </c>
      <c r="B12706" s="109" t="s">
        <v>25095</v>
      </c>
      <c r="C12706" s="80" t="s">
        <v>73</v>
      </c>
      <c r="D12706" s="109" t="s">
        <v>74</v>
      </c>
      <c r="E12706" s="172">
        <v>300</v>
      </c>
      <c r="F12706" s="172">
        <v>300</v>
      </c>
      <c r="I12706" s="173">
        <v>111.16</v>
      </c>
      <c r="J12706" s="174">
        <v>411.16</v>
      </c>
      <c r="K12706" s="61">
        <v>61</v>
      </c>
      <c r="N12706" s="61" t="s">
        <v>51</v>
      </c>
      <c r="P12706" s="175" t="s">
        <v>73</v>
      </c>
    </row>
    <row r="12707" spans="1:16">
      <c r="A12707" s="109" t="s">
        <v>25096</v>
      </c>
      <c r="B12707" s="109" t="s">
        <v>25097</v>
      </c>
      <c r="C12707" s="80" t="s">
        <v>73</v>
      </c>
      <c r="D12707" s="109" t="s">
        <v>74</v>
      </c>
      <c r="E12707" s="172">
        <v>426</v>
      </c>
      <c r="F12707" s="172">
        <v>426</v>
      </c>
      <c r="I12707" s="173">
        <v>192.44</v>
      </c>
      <c r="J12707" s="174">
        <v>618.44</v>
      </c>
      <c r="K12707" s="61">
        <v>2</v>
      </c>
      <c r="N12707" s="61" t="s">
        <v>51</v>
      </c>
      <c r="P12707" s="175" t="s">
        <v>73</v>
      </c>
    </row>
    <row r="12708" spans="1:16">
      <c r="A12708" s="109" t="s">
        <v>25098</v>
      </c>
      <c r="B12708" s="109" t="s">
        <v>25099</v>
      </c>
      <c r="C12708" s="80" t="s">
        <v>73</v>
      </c>
      <c r="D12708" s="109" t="s">
        <v>74</v>
      </c>
      <c r="E12708" s="172">
        <v>421</v>
      </c>
      <c r="F12708" s="172">
        <v>381</v>
      </c>
      <c r="G12708" s="109" t="s">
        <v>137</v>
      </c>
      <c r="I12708" s="173">
        <v>200.81</v>
      </c>
      <c r="J12708" s="174">
        <v>581.81</v>
      </c>
      <c r="K12708" s="61">
        <v>22</v>
      </c>
      <c r="N12708" s="61" t="s">
        <v>51</v>
      </c>
      <c r="P12708" s="175" t="s">
        <v>73</v>
      </c>
    </row>
    <row r="12709" spans="1:16">
      <c r="A12709" s="109" t="s">
        <v>25100</v>
      </c>
      <c r="B12709" s="109" t="s">
        <v>25101</v>
      </c>
      <c r="C12709" s="80" t="s">
        <v>73</v>
      </c>
      <c r="D12709" s="109" t="s">
        <v>74</v>
      </c>
      <c r="E12709" s="172">
        <v>530</v>
      </c>
      <c r="F12709" s="172">
        <v>530</v>
      </c>
      <c r="I12709" s="173">
        <v>151.5</v>
      </c>
      <c r="J12709" s="174">
        <v>681.5</v>
      </c>
      <c r="K12709" s="61">
        <v>40</v>
      </c>
      <c r="N12709" s="61" t="s">
        <v>51</v>
      </c>
      <c r="P12709" s="175" t="s">
        <v>73</v>
      </c>
    </row>
    <row r="12710" spans="1:16">
      <c r="A12710" s="109" t="s">
        <v>25102</v>
      </c>
      <c r="B12710" s="109" t="s">
        <v>25103</v>
      </c>
      <c r="C12710" s="80" t="s">
        <v>73</v>
      </c>
      <c r="D12710" s="109" t="s">
        <v>74</v>
      </c>
      <c r="E12710" s="172">
        <v>190</v>
      </c>
      <c r="F12710" s="172">
        <v>125</v>
      </c>
      <c r="G12710" s="109" t="s">
        <v>993</v>
      </c>
      <c r="I12710" s="173">
        <v>67.9</v>
      </c>
      <c r="J12710" s="174">
        <v>192.9</v>
      </c>
      <c r="K12710" s="61">
        <v>101</v>
      </c>
      <c r="N12710" s="61" t="s">
        <v>51</v>
      </c>
      <c r="P12710" s="175" t="s">
        <v>73</v>
      </c>
    </row>
    <row r="12711" spans="1:16">
      <c r="A12711" s="109" t="s">
        <v>25104</v>
      </c>
      <c r="B12711" s="109" t="s">
        <v>25105</v>
      </c>
      <c r="C12711" s="80" t="s">
        <v>73</v>
      </c>
      <c r="D12711" s="109" t="s">
        <v>74</v>
      </c>
      <c r="K12711" s="61" t="s">
        <v>410</v>
      </c>
      <c r="N12711" s="61" t="s">
        <v>410</v>
      </c>
      <c r="P12711" s="175" t="s">
        <v>73</v>
      </c>
    </row>
    <row r="12712" spans="1:16">
      <c r="A12712" s="109" t="s">
        <v>25106</v>
      </c>
      <c r="B12712" s="109" t="s">
        <v>25107</v>
      </c>
      <c r="C12712" s="80" t="s">
        <v>73</v>
      </c>
      <c r="D12712" s="109" t="s">
        <v>74</v>
      </c>
      <c r="E12712" s="172">
        <v>250</v>
      </c>
      <c r="F12712" s="172">
        <v>250</v>
      </c>
      <c r="I12712" s="173">
        <v>88.4</v>
      </c>
      <c r="J12712" s="174">
        <v>338.4</v>
      </c>
      <c r="K12712" s="61">
        <v>0</v>
      </c>
      <c r="N12712" s="61" t="s">
        <v>51</v>
      </c>
      <c r="P12712" s="175" t="s">
        <v>73</v>
      </c>
    </row>
    <row r="12713" spans="1:16">
      <c r="A12713" s="109" t="s">
        <v>25108</v>
      </c>
      <c r="B12713" s="109" t="s">
        <v>24180</v>
      </c>
      <c r="C12713" s="80" t="s">
        <v>73</v>
      </c>
      <c r="D12713" s="109" t="s">
        <v>74</v>
      </c>
      <c r="K12713" s="61" t="s">
        <v>410</v>
      </c>
      <c r="N12713" s="61" t="s">
        <v>410</v>
      </c>
      <c r="P12713" s="175" t="s">
        <v>73</v>
      </c>
    </row>
    <row r="12714" spans="1:16">
      <c r="A12714" s="109" t="s">
        <v>25109</v>
      </c>
      <c r="B12714" s="109" t="s">
        <v>18015</v>
      </c>
      <c r="C12714" s="80" t="s">
        <v>73</v>
      </c>
      <c r="D12714" s="109" t="s">
        <v>74</v>
      </c>
      <c r="K12714" s="61" t="s">
        <v>410</v>
      </c>
      <c r="N12714" s="61" t="s">
        <v>410</v>
      </c>
      <c r="P12714" s="175" t="s">
        <v>73</v>
      </c>
    </row>
    <row r="12715" spans="1:16">
      <c r="A12715" s="109" t="s">
        <v>25110</v>
      </c>
      <c r="B12715" s="109" t="s">
        <v>25111</v>
      </c>
      <c r="C12715" s="80" t="s">
        <v>73</v>
      </c>
      <c r="D12715" s="109" t="s">
        <v>74</v>
      </c>
      <c r="E12715" s="172">
        <v>403</v>
      </c>
      <c r="F12715" s="172">
        <v>403</v>
      </c>
      <c r="I12715" s="173">
        <v>142.93</v>
      </c>
      <c r="J12715" s="174">
        <v>545.93</v>
      </c>
      <c r="K12715" s="61">
        <v>45</v>
      </c>
      <c r="N12715" s="61" t="s">
        <v>51</v>
      </c>
      <c r="P12715" s="175" t="s">
        <v>73</v>
      </c>
    </row>
    <row r="12716" spans="1:16">
      <c r="A12716" s="109" t="s">
        <v>25112</v>
      </c>
      <c r="B12716" s="109" t="s">
        <v>25113</v>
      </c>
      <c r="C12716" s="80" t="s">
        <v>73</v>
      </c>
      <c r="D12716" s="109" t="s">
        <v>74</v>
      </c>
      <c r="K12716" s="61" t="s">
        <v>410</v>
      </c>
      <c r="N12716" s="61" t="s">
        <v>410</v>
      </c>
      <c r="P12716" s="175" t="s">
        <v>73</v>
      </c>
    </row>
    <row r="12717" spans="1:16">
      <c r="A12717" s="109" t="s">
        <v>25114</v>
      </c>
      <c r="B12717" s="109" t="s">
        <v>18198</v>
      </c>
      <c r="C12717" s="80" t="s">
        <v>73</v>
      </c>
      <c r="D12717" s="109" t="s">
        <v>74</v>
      </c>
      <c r="K12717" s="61" t="s">
        <v>410</v>
      </c>
      <c r="N12717" s="61" t="s">
        <v>410</v>
      </c>
      <c r="P12717" s="175" t="s">
        <v>73</v>
      </c>
    </row>
    <row r="12718" spans="1:16">
      <c r="A12718" s="109" t="s">
        <v>25115</v>
      </c>
      <c r="B12718" s="109" t="s">
        <v>25116</v>
      </c>
      <c r="C12718" s="80" t="s">
        <v>73</v>
      </c>
      <c r="D12718" s="109" t="s">
        <v>74</v>
      </c>
      <c r="K12718" s="61" t="s">
        <v>410</v>
      </c>
      <c r="N12718" s="61" t="s">
        <v>410</v>
      </c>
      <c r="P12718" s="175" t="s">
        <v>73</v>
      </c>
    </row>
    <row r="12719" spans="1:16">
      <c r="A12719" s="109" t="s">
        <v>25117</v>
      </c>
      <c r="B12719" s="109" t="s">
        <v>25118</v>
      </c>
      <c r="C12719" s="80" t="s">
        <v>73</v>
      </c>
      <c r="D12719" s="109" t="s">
        <v>74</v>
      </c>
      <c r="K12719" s="61" t="s">
        <v>410</v>
      </c>
      <c r="N12719" s="61" t="s">
        <v>410</v>
      </c>
      <c r="P12719" s="175" t="s">
        <v>73</v>
      </c>
    </row>
    <row r="12720" spans="1:16">
      <c r="A12720" s="109" t="s">
        <v>25119</v>
      </c>
      <c r="B12720" s="109" t="s">
        <v>25118</v>
      </c>
      <c r="C12720" s="80" t="s">
        <v>73</v>
      </c>
      <c r="D12720" s="109" t="s">
        <v>74</v>
      </c>
      <c r="K12720" s="61" t="s">
        <v>410</v>
      </c>
      <c r="N12720" s="61" t="s">
        <v>410</v>
      </c>
      <c r="P12720" s="175" t="s">
        <v>73</v>
      </c>
    </row>
    <row r="12721" spans="1:16">
      <c r="A12721" s="109" t="s">
        <v>25120</v>
      </c>
      <c r="B12721" s="109" t="s">
        <v>25121</v>
      </c>
      <c r="C12721" s="80" t="s">
        <v>73</v>
      </c>
      <c r="D12721" s="109" t="s">
        <v>74</v>
      </c>
      <c r="K12721" s="61" t="s">
        <v>410</v>
      </c>
      <c r="N12721" s="61" t="s">
        <v>410</v>
      </c>
      <c r="P12721" s="175" t="s">
        <v>73</v>
      </c>
    </row>
    <row r="12722" spans="1:16">
      <c r="A12722" s="109" t="s">
        <v>25122</v>
      </c>
      <c r="B12722" s="109" t="s">
        <v>25123</v>
      </c>
      <c r="C12722" s="80" t="s">
        <v>73</v>
      </c>
      <c r="D12722" s="109" t="s">
        <v>74</v>
      </c>
      <c r="K12722" s="61" t="s">
        <v>410</v>
      </c>
      <c r="N12722" s="61" t="s">
        <v>410</v>
      </c>
      <c r="P12722" s="175" t="s">
        <v>73</v>
      </c>
    </row>
    <row r="12723" spans="1:16">
      <c r="A12723" s="109" t="s">
        <v>25124</v>
      </c>
      <c r="B12723" s="109" t="s">
        <v>25125</v>
      </c>
      <c r="C12723" s="80" t="s">
        <v>73</v>
      </c>
      <c r="D12723" s="109" t="s">
        <v>74</v>
      </c>
      <c r="K12723" s="61" t="s">
        <v>410</v>
      </c>
      <c r="N12723" s="61" t="s">
        <v>410</v>
      </c>
      <c r="P12723" s="175" t="s">
        <v>73</v>
      </c>
    </row>
    <row r="12724" spans="1:16">
      <c r="A12724" s="109" t="s">
        <v>25126</v>
      </c>
      <c r="B12724" s="109" t="s">
        <v>25127</v>
      </c>
      <c r="C12724" s="80" t="s">
        <v>73</v>
      </c>
      <c r="D12724" s="109" t="s">
        <v>74</v>
      </c>
      <c r="K12724" s="61" t="s">
        <v>410</v>
      </c>
      <c r="N12724" s="61" t="s">
        <v>410</v>
      </c>
      <c r="P12724" s="175" t="s">
        <v>73</v>
      </c>
    </row>
    <row r="12725" spans="1:16">
      <c r="A12725" s="109" t="s">
        <v>25128</v>
      </c>
      <c r="B12725" s="109" t="s">
        <v>18750</v>
      </c>
      <c r="C12725" s="80" t="s">
        <v>73</v>
      </c>
      <c r="D12725" s="109" t="s">
        <v>74</v>
      </c>
      <c r="K12725" s="61" t="s">
        <v>410</v>
      </c>
      <c r="N12725" s="61" t="s">
        <v>410</v>
      </c>
      <c r="P12725" s="175" t="s">
        <v>73</v>
      </c>
    </row>
    <row r="12726" spans="1:16">
      <c r="A12726" s="109" t="s">
        <v>25129</v>
      </c>
      <c r="B12726" s="109" t="s">
        <v>25130</v>
      </c>
      <c r="C12726" s="80" t="s">
        <v>73</v>
      </c>
      <c r="D12726" s="109" t="s">
        <v>74</v>
      </c>
      <c r="K12726" s="61" t="s">
        <v>410</v>
      </c>
      <c r="N12726" s="61" t="s">
        <v>410</v>
      </c>
      <c r="P12726" s="175" t="s">
        <v>73</v>
      </c>
    </row>
    <row r="12727" spans="1:16">
      <c r="A12727" s="109" t="s">
        <v>25131</v>
      </c>
      <c r="B12727" s="109" t="s">
        <v>25132</v>
      </c>
      <c r="C12727" s="80" t="s">
        <v>73</v>
      </c>
      <c r="D12727" s="109" t="s">
        <v>74</v>
      </c>
      <c r="K12727" s="61" t="s">
        <v>410</v>
      </c>
      <c r="N12727" s="61" t="s">
        <v>410</v>
      </c>
      <c r="P12727" s="175" t="s">
        <v>73</v>
      </c>
    </row>
    <row r="12728" spans="1:16">
      <c r="A12728" s="109" t="s">
        <v>25133</v>
      </c>
      <c r="B12728" s="109" t="s">
        <v>25134</v>
      </c>
      <c r="C12728" s="80" t="s">
        <v>73</v>
      </c>
      <c r="D12728" s="109" t="s">
        <v>74</v>
      </c>
      <c r="K12728" s="61" t="s">
        <v>410</v>
      </c>
      <c r="N12728" s="61" t="s">
        <v>410</v>
      </c>
      <c r="P12728" s="175" t="s">
        <v>73</v>
      </c>
    </row>
    <row r="12729" spans="1:16">
      <c r="A12729" s="109" t="s">
        <v>25135</v>
      </c>
      <c r="B12729" s="109" t="s">
        <v>25136</v>
      </c>
      <c r="C12729" s="80" t="s">
        <v>73</v>
      </c>
      <c r="D12729" s="109" t="s">
        <v>74</v>
      </c>
      <c r="K12729" s="61" t="s">
        <v>410</v>
      </c>
      <c r="N12729" s="61" t="s">
        <v>410</v>
      </c>
      <c r="P12729" s="175" t="s">
        <v>73</v>
      </c>
    </row>
    <row r="12730" spans="1:16">
      <c r="A12730" s="109" t="s">
        <v>25137</v>
      </c>
      <c r="B12730" s="109" t="s">
        <v>17922</v>
      </c>
      <c r="C12730" s="80" t="s">
        <v>73</v>
      </c>
      <c r="D12730" s="109" t="s">
        <v>74</v>
      </c>
      <c r="K12730" s="61" t="s">
        <v>410</v>
      </c>
      <c r="N12730" s="61" t="s">
        <v>410</v>
      </c>
      <c r="P12730" s="175" t="s">
        <v>73</v>
      </c>
    </row>
    <row r="12731" spans="1:16">
      <c r="A12731" s="109" t="s">
        <v>25138</v>
      </c>
      <c r="B12731" s="109" t="s">
        <v>25139</v>
      </c>
      <c r="C12731" s="80" t="s">
        <v>73</v>
      </c>
      <c r="D12731" s="109" t="s">
        <v>74</v>
      </c>
      <c r="E12731" s="172">
        <v>202</v>
      </c>
      <c r="F12731" s="172">
        <v>202</v>
      </c>
      <c r="I12731" s="173">
        <v>76.96</v>
      </c>
      <c r="J12731" s="174">
        <v>278.96</v>
      </c>
      <c r="K12731" s="61">
        <v>37</v>
      </c>
      <c r="L12731" s="175" t="s">
        <v>130</v>
      </c>
      <c r="M12731" s="61" t="s">
        <v>1545</v>
      </c>
      <c r="N12731" s="61" t="s">
        <v>51</v>
      </c>
      <c r="P12731" s="175" t="s">
        <v>73</v>
      </c>
    </row>
    <row r="12732" spans="1:16">
      <c r="A12732" s="109" t="s">
        <v>25140</v>
      </c>
      <c r="B12732" s="109" t="s">
        <v>25141</v>
      </c>
      <c r="C12732" s="80" t="s">
        <v>73</v>
      </c>
      <c r="D12732" s="109" t="s">
        <v>74</v>
      </c>
      <c r="K12732" s="61" t="s">
        <v>410</v>
      </c>
      <c r="N12732" s="61" t="s">
        <v>410</v>
      </c>
      <c r="P12732" s="175" t="s">
        <v>73</v>
      </c>
    </row>
    <row r="12733" spans="1:16">
      <c r="A12733" s="109" t="s">
        <v>25142</v>
      </c>
      <c r="B12733" s="109" t="s">
        <v>25143</v>
      </c>
      <c r="C12733" s="80" t="s">
        <v>73</v>
      </c>
      <c r="D12733" s="109" t="s">
        <v>74</v>
      </c>
      <c r="K12733" s="61" t="s">
        <v>410</v>
      </c>
      <c r="N12733" s="61" t="s">
        <v>410</v>
      </c>
      <c r="P12733" s="175" t="s">
        <v>73</v>
      </c>
    </row>
    <row r="12734" spans="1:16">
      <c r="A12734" s="109" t="s">
        <v>25144</v>
      </c>
      <c r="B12734" s="109" t="s">
        <v>25145</v>
      </c>
      <c r="C12734" s="80" t="s">
        <v>73</v>
      </c>
      <c r="D12734" s="109" t="s">
        <v>74</v>
      </c>
      <c r="K12734" s="61" t="s">
        <v>410</v>
      </c>
      <c r="N12734" s="61" t="s">
        <v>410</v>
      </c>
      <c r="P12734" s="175" t="s">
        <v>73</v>
      </c>
    </row>
    <row r="12735" spans="1:16">
      <c r="A12735" s="109" t="s">
        <v>25146</v>
      </c>
      <c r="B12735" s="109" t="s">
        <v>25147</v>
      </c>
      <c r="C12735" s="80" t="s">
        <v>73</v>
      </c>
      <c r="D12735" s="109" t="s">
        <v>74</v>
      </c>
      <c r="K12735" s="61" t="s">
        <v>410</v>
      </c>
      <c r="N12735" s="61" t="s">
        <v>410</v>
      </c>
      <c r="P12735" s="175" t="s">
        <v>73</v>
      </c>
    </row>
    <row r="12736" spans="1:16">
      <c r="A12736" s="109" t="s">
        <v>25148</v>
      </c>
      <c r="B12736" s="109" t="s">
        <v>25149</v>
      </c>
      <c r="C12736" s="80" t="s">
        <v>73</v>
      </c>
      <c r="D12736" s="109" t="s">
        <v>74</v>
      </c>
      <c r="K12736" s="61" t="s">
        <v>410</v>
      </c>
      <c r="N12736" s="61" t="s">
        <v>410</v>
      </c>
      <c r="P12736" s="175" t="s">
        <v>73</v>
      </c>
    </row>
    <row r="12737" spans="1:16">
      <c r="A12737" s="109" t="s">
        <v>25150</v>
      </c>
      <c r="B12737" s="109" t="s">
        <v>25151</v>
      </c>
      <c r="C12737" s="80" t="s">
        <v>73</v>
      </c>
      <c r="D12737" s="109" t="s">
        <v>74</v>
      </c>
      <c r="K12737" s="61" t="s">
        <v>410</v>
      </c>
      <c r="N12737" s="61" t="s">
        <v>410</v>
      </c>
      <c r="P12737" s="175" t="s">
        <v>73</v>
      </c>
    </row>
    <row r="12738" spans="1:16">
      <c r="A12738" s="109" t="s">
        <v>25152</v>
      </c>
      <c r="B12738" s="109" t="s">
        <v>25153</v>
      </c>
      <c r="C12738" s="80" t="s">
        <v>73</v>
      </c>
      <c r="D12738" s="109" t="s">
        <v>74</v>
      </c>
      <c r="K12738" s="61" t="s">
        <v>410</v>
      </c>
      <c r="N12738" s="61" t="s">
        <v>410</v>
      </c>
      <c r="P12738" s="175" t="s">
        <v>73</v>
      </c>
    </row>
    <row r="12739" spans="1:16">
      <c r="A12739" s="109" t="s">
        <v>25154</v>
      </c>
      <c r="B12739" s="109" t="s">
        <v>18880</v>
      </c>
      <c r="C12739" s="80" t="s">
        <v>73</v>
      </c>
      <c r="D12739" s="109" t="s">
        <v>74</v>
      </c>
      <c r="K12739" s="61" t="s">
        <v>410</v>
      </c>
      <c r="N12739" s="61" t="s">
        <v>410</v>
      </c>
      <c r="P12739" s="175" t="s">
        <v>73</v>
      </c>
    </row>
    <row r="12740" spans="1:16">
      <c r="A12740" s="109" t="s">
        <v>25155</v>
      </c>
      <c r="B12740" s="109" t="s">
        <v>18880</v>
      </c>
      <c r="C12740" s="80" t="s">
        <v>73</v>
      </c>
      <c r="D12740" s="109" t="s">
        <v>74</v>
      </c>
      <c r="K12740" s="61" t="s">
        <v>410</v>
      </c>
      <c r="N12740" s="61" t="s">
        <v>410</v>
      </c>
      <c r="P12740" s="175" t="s">
        <v>73</v>
      </c>
    </row>
    <row r="12741" spans="1:16">
      <c r="A12741" s="109" t="s">
        <v>25156</v>
      </c>
      <c r="B12741" s="109" t="s">
        <v>25157</v>
      </c>
      <c r="C12741" s="80" t="s">
        <v>73</v>
      </c>
      <c r="D12741" s="109" t="s">
        <v>74</v>
      </c>
      <c r="K12741" s="61" t="s">
        <v>410</v>
      </c>
      <c r="N12741" s="61" t="s">
        <v>410</v>
      </c>
      <c r="P12741" s="175" t="s">
        <v>73</v>
      </c>
    </row>
    <row r="12742" spans="1:16">
      <c r="A12742" s="109" t="s">
        <v>25158</v>
      </c>
      <c r="B12742" s="109" t="s">
        <v>8793</v>
      </c>
      <c r="C12742" s="80" t="s">
        <v>73</v>
      </c>
      <c r="D12742" s="109" t="s">
        <v>74</v>
      </c>
      <c r="K12742" s="61" t="s">
        <v>410</v>
      </c>
      <c r="N12742" s="61" t="s">
        <v>410</v>
      </c>
      <c r="P12742" s="175" t="s">
        <v>73</v>
      </c>
    </row>
    <row r="12743" spans="1:16">
      <c r="A12743" s="109" t="s">
        <v>25159</v>
      </c>
      <c r="B12743" s="109" t="s">
        <v>25160</v>
      </c>
      <c r="C12743" s="80" t="s">
        <v>73</v>
      </c>
      <c r="D12743" s="109" t="s">
        <v>74</v>
      </c>
      <c r="K12743" s="61" t="s">
        <v>410</v>
      </c>
      <c r="N12743" s="61" t="s">
        <v>410</v>
      </c>
      <c r="P12743" s="175" t="s">
        <v>73</v>
      </c>
    </row>
    <row r="12744" spans="1:16">
      <c r="A12744" s="109" t="s">
        <v>25161</v>
      </c>
      <c r="B12744" s="109" t="s">
        <v>25162</v>
      </c>
      <c r="C12744" s="80" t="s">
        <v>73</v>
      </c>
      <c r="D12744" s="109" t="s">
        <v>74</v>
      </c>
      <c r="K12744" s="61" t="s">
        <v>410</v>
      </c>
      <c r="N12744" s="61" t="s">
        <v>410</v>
      </c>
      <c r="P12744" s="175" t="s">
        <v>73</v>
      </c>
    </row>
    <row r="12745" spans="1:16">
      <c r="A12745" s="109" t="s">
        <v>25163</v>
      </c>
      <c r="B12745" s="109" t="s">
        <v>25164</v>
      </c>
      <c r="C12745" s="80" t="s">
        <v>73</v>
      </c>
      <c r="D12745" s="109" t="s">
        <v>74</v>
      </c>
      <c r="K12745" s="61" t="s">
        <v>410</v>
      </c>
      <c r="N12745" s="61" t="s">
        <v>410</v>
      </c>
      <c r="P12745" s="175" t="s">
        <v>73</v>
      </c>
    </row>
    <row r="12746" spans="1:16">
      <c r="A12746" s="109" t="s">
        <v>25165</v>
      </c>
      <c r="B12746" s="109" t="s">
        <v>25166</v>
      </c>
      <c r="C12746" s="80" t="s">
        <v>73</v>
      </c>
      <c r="D12746" s="109" t="s">
        <v>74</v>
      </c>
      <c r="K12746" s="61" t="s">
        <v>410</v>
      </c>
      <c r="N12746" s="61" t="s">
        <v>410</v>
      </c>
      <c r="P12746" s="175" t="s">
        <v>73</v>
      </c>
    </row>
    <row r="12747" spans="1:16">
      <c r="A12747" s="109" t="s">
        <v>25167</v>
      </c>
      <c r="B12747" s="109" t="s">
        <v>25168</v>
      </c>
      <c r="C12747" s="80" t="s">
        <v>73</v>
      </c>
      <c r="D12747" s="109" t="s">
        <v>74</v>
      </c>
      <c r="K12747" s="61" t="s">
        <v>410</v>
      </c>
      <c r="N12747" s="61" t="s">
        <v>410</v>
      </c>
      <c r="P12747" s="175" t="s">
        <v>73</v>
      </c>
    </row>
    <row r="12748" spans="1:16">
      <c r="A12748" s="109" t="s">
        <v>25169</v>
      </c>
      <c r="B12748" s="109" t="s">
        <v>25170</v>
      </c>
      <c r="C12748" s="80" t="s">
        <v>73</v>
      </c>
      <c r="D12748" s="109" t="s">
        <v>74</v>
      </c>
      <c r="E12748" s="172">
        <v>185</v>
      </c>
      <c r="F12748" s="172">
        <v>185</v>
      </c>
      <c r="I12748" s="173">
        <v>54.49</v>
      </c>
      <c r="J12748" s="174">
        <v>239.49</v>
      </c>
      <c r="K12748" s="61">
        <v>27</v>
      </c>
      <c r="N12748" s="61" t="s">
        <v>51</v>
      </c>
      <c r="P12748" s="175" t="s">
        <v>73</v>
      </c>
    </row>
    <row r="12749" spans="1:16">
      <c r="A12749" s="109" t="s">
        <v>25171</v>
      </c>
      <c r="B12749" s="109" t="s">
        <v>24911</v>
      </c>
      <c r="C12749" s="80" t="s">
        <v>73</v>
      </c>
      <c r="D12749" s="109" t="s">
        <v>74</v>
      </c>
      <c r="E12749" s="172">
        <v>213</v>
      </c>
      <c r="F12749" s="172">
        <v>213</v>
      </c>
      <c r="I12749" s="173">
        <v>76.96</v>
      </c>
      <c r="J12749" s="174">
        <v>289.96</v>
      </c>
      <c r="K12749" s="61">
        <v>54</v>
      </c>
      <c r="L12749" s="175" t="s">
        <v>57</v>
      </c>
      <c r="M12749" s="61" t="s">
        <v>1545</v>
      </c>
      <c r="N12749" s="61" t="s">
        <v>51</v>
      </c>
      <c r="P12749" s="175" t="s">
        <v>73</v>
      </c>
    </row>
    <row r="12750" spans="1:16">
      <c r="A12750" s="109" t="s">
        <v>25172</v>
      </c>
      <c r="B12750" s="109" t="s">
        <v>25173</v>
      </c>
      <c r="C12750" s="80" t="s">
        <v>73</v>
      </c>
      <c r="D12750" s="109" t="s">
        <v>74</v>
      </c>
      <c r="K12750" s="61" t="s">
        <v>410</v>
      </c>
      <c r="N12750" s="61" t="s">
        <v>410</v>
      </c>
      <c r="P12750" s="175" t="s">
        <v>73</v>
      </c>
    </row>
    <row r="12751" spans="1:16">
      <c r="A12751" s="109" t="s">
        <v>25174</v>
      </c>
      <c r="B12751" s="109" t="s">
        <v>25175</v>
      </c>
      <c r="C12751" s="80" t="s">
        <v>73</v>
      </c>
      <c r="D12751" s="109" t="s">
        <v>74</v>
      </c>
      <c r="K12751" s="61" t="s">
        <v>410</v>
      </c>
      <c r="N12751" s="61" t="s">
        <v>410</v>
      </c>
      <c r="P12751" s="175" t="s">
        <v>73</v>
      </c>
    </row>
    <row r="12752" spans="1:16">
      <c r="A12752" s="109" t="s">
        <v>25176</v>
      </c>
      <c r="B12752" s="109" t="s">
        <v>25177</v>
      </c>
      <c r="C12752" s="80" t="s">
        <v>73</v>
      </c>
      <c r="D12752" s="109" t="s">
        <v>74</v>
      </c>
      <c r="E12752" s="172">
        <v>307</v>
      </c>
      <c r="F12752" s="172">
        <v>307</v>
      </c>
      <c r="I12752" s="173">
        <v>83.54</v>
      </c>
      <c r="J12752" s="174">
        <v>390.54</v>
      </c>
      <c r="K12752" s="61">
        <v>45</v>
      </c>
      <c r="N12752" s="61" t="s">
        <v>51</v>
      </c>
      <c r="P12752" s="175" t="s">
        <v>73</v>
      </c>
    </row>
    <row r="12753" spans="1:16">
      <c r="A12753" s="109" t="s">
        <v>25178</v>
      </c>
      <c r="B12753" s="109" t="s">
        <v>25179</v>
      </c>
      <c r="C12753" s="80" t="s">
        <v>73</v>
      </c>
      <c r="D12753" s="109" t="s">
        <v>74</v>
      </c>
      <c r="K12753" s="61" t="s">
        <v>410</v>
      </c>
      <c r="N12753" s="61" t="s">
        <v>410</v>
      </c>
      <c r="P12753" s="175" t="s">
        <v>73</v>
      </c>
    </row>
    <row r="12754" spans="1:16">
      <c r="A12754" s="109" t="s">
        <v>25180</v>
      </c>
      <c r="B12754" s="109" t="s">
        <v>25181</v>
      </c>
      <c r="C12754" s="80" t="s">
        <v>73</v>
      </c>
      <c r="D12754" s="109" t="s">
        <v>74</v>
      </c>
      <c r="E12754" s="172">
        <v>167</v>
      </c>
      <c r="F12754" s="172">
        <v>156</v>
      </c>
      <c r="G12754" s="109" t="s">
        <v>126</v>
      </c>
      <c r="I12754" s="173">
        <v>40.26</v>
      </c>
      <c r="J12754" s="174">
        <v>196.26</v>
      </c>
      <c r="K12754" s="61">
        <v>217</v>
      </c>
      <c r="N12754" s="61" t="s">
        <v>51</v>
      </c>
      <c r="P12754" s="175" t="s">
        <v>73</v>
      </c>
    </row>
    <row r="12755" spans="1:16">
      <c r="A12755" s="109" t="s">
        <v>25182</v>
      </c>
      <c r="B12755" s="109" t="s">
        <v>25183</v>
      </c>
      <c r="C12755" s="80" t="s">
        <v>73</v>
      </c>
      <c r="D12755" s="109" t="s">
        <v>74</v>
      </c>
      <c r="K12755" s="61" t="s">
        <v>410</v>
      </c>
      <c r="N12755" s="61" t="s">
        <v>410</v>
      </c>
      <c r="P12755" s="175" t="s">
        <v>73</v>
      </c>
    </row>
    <row r="12756" spans="1:16">
      <c r="A12756" s="109" t="s">
        <v>25184</v>
      </c>
      <c r="B12756" s="109" t="s">
        <v>25185</v>
      </c>
      <c r="C12756" s="80" t="s">
        <v>73</v>
      </c>
      <c r="D12756" s="109" t="s">
        <v>74</v>
      </c>
      <c r="E12756" s="172">
        <v>150</v>
      </c>
      <c r="F12756" s="172">
        <v>150</v>
      </c>
      <c r="I12756" s="173">
        <v>53.09</v>
      </c>
      <c r="J12756" s="174">
        <v>203.09</v>
      </c>
      <c r="K12756" s="61">
        <v>117</v>
      </c>
      <c r="N12756" s="61" t="s">
        <v>51</v>
      </c>
      <c r="P12756" s="175" t="s">
        <v>73</v>
      </c>
    </row>
    <row r="12757" spans="1:16">
      <c r="A12757" s="109" t="s">
        <v>25186</v>
      </c>
      <c r="B12757" s="109" t="s">
        <v>25187</v>
      </c>
      <c r="C12757" s="80" t="s">
        <v>73</v>
      </c>
      <c r="D12757" s="109" t="s">
        <v>74</v>
      </c>
      <c r="E12757" s="172">
        <v>348</v>
      </c>
      <c r="F12757" s="172">
        <v>348</v>
      </c>
      <c r="I12757" s="173">
        <v>84.24</v>
      </c>
      <c r="J12757" s="174">
        <v>432.24</v>
      </c>
      <c r="K12757" s="61">
        <v>76</v>
      </c>
      <c r="L12757" s="175" t="s">
        <v>57</v>
      </c>
      <c r="M12757" s="61" t="s">
        <v>2369</v>
      </c>
      <c r="N12757" s="61" t="s">
        <v>51</v>
      </c>
      <c r="P12757" s="175" t="s">
        <v>73</v>
      </c>
    </row>
    <row r="12758" spans="1:16">
      <c r="A12758" s="109" t="s">
        <v>25188</v>
      </c>
      <c r="B12758" s="109" t="s">
        <v>25189</v>
      </c>
      <c r="C12758" s="80" t="s">
        <v>73</v>
      </c>
      <c r="D12758" s="109" t="s">
        <v>74</v>
      </c>
      <c r="K12758" s="61" t="s">
        <v>410</v>
      </c>
      <c r="N12758" s="61" t="s">
        <v>410</v>
      </c>
      <c r="P12758" s="175" t="s">
        <v>73</v>
      </c>
    </row>
    <row r="12759" spans="1:16">
      <c r="A12759" s="109" t="s">
        <v>25190</v>
      </c>
      <c r="B12759" s="109" t="s">
        <v>25191</v>
      </c>
      <c r="C12759" s="80" t="s">
        <v>73</v>
      </c>
      <c r="D12759" s="109" t="s">
        <v>74</v>
      </c>
      <c r="E12759" s="172">
        <v>456</v>
      </c>
      <c r="F12759" s="172">
        <v>456</v>
      </c>
      <c r="I12759" s="173">
        <v>163</v>
      </c>
      <c r="J12759" s="174">
        <v>619</v>
      </c>
      <c r="K12759" s="61">
        <v>34</v>
      </c>
      <c r="N12759" s="61" t="s">
        <v>51</v>
      </c>
      <c r="P12759" s="175" t="s">
        <v>73</v>
      </c>
    </row>
    <row r="12760" spans="1:16">
      <c r="A12760" s="109" t="s">
        <v>25192</v>
      </c>
      <c r="B12760" s="109" t="s">
        <v>25193</v>
      </c>
      <c r="C12760" s="80" t="s">
        <v>73</v>
      </c>
      <c r="D12760" s="109" t="s">
        <v>74</v>
      </c>
      <c r="K12760" s="61" t="s">
        <v>410</v>
      </c>
      <c r="N12760" s="61" t="s">
        <v>410</v>
      </c>
      <c r="P12760" s="175" t="s">
        <v>73</v>
      </c>
    </row>
    <row r="12761" spans="1:16">
      <c r="A12761" s="109" t="s">
        <v>25194</v>
      </c>
      <c r="B12761" s="109" t="s">
        <v>8965</v>
      </c>
      <c r="C12761" s="80" t="s">
        <v>73</v>
      </c>
      <c r="D12761" s="109" t="s">
        <v>74</v>
      </c>
      <c r="K12761" s="61" t="s">
        <v>410</v>
      </c>
      <c r="N12761" s="61" t="s">
        <v>410</v>
      </c>
      <c r="P12761" s="175" t="s">
        <v>73</v>
      </c>
    </row>
    <row r="12762" spans="1:16">
      <c r="A12762" s="109" t="s">
        <v>25195</v>
      </c>
      <c r="B12762" s="109" t="s">
        <v>25196</v>
      </c>
      <c r="C12762" s="80" t="s">
        <v>73</v>
      </c>
      <c r="D12762" s="109" t="s">
        <v>74</v>
      </c>
      <c r="E12762" s="172">
        <v>156</v>
      </c>
      <c r="F12762" s="172">
        <v>156</v>
      </c>
      <c r="I12762" s="173">
        <v>46.34</v>
      </c>
      <c r="J12762" s="174">
        <v>202.34</v>
      </c>
      <c r="K12762" s="61">
        <v>136</v>
      </c>
      <c r="N12762" s="61" t="s">
        <v>51</v>
      </c>
      <c r="P12762" s="175" t="s">
        <v>73</v>
      </c>
    </row>
    <row r="12763" spans="1:16">
      <c r="A12763" s="109" t="s">
        <v>25197</v>
      </c>
      <c r="B12763" s="109" t="s">
        <v>25198</v>
      </c>
      <c r="C12763" s="80" t="s">
        <v>73</v>
      </c>
      <c r="D12763" s="109" t="s">
        <v>74</v>
      </c>
      <c r="E12763" s="172">
        <v>168</v>
      </c>
      <c r="F12763" s="172">
        <v>157</v>
      </c>
      <c r="G12763" s="109" t="s">
        <v>126</v>
      </c>
      <c r="I12763" s="173">
        <v>53.21</v>
      </c>
      <c r="J12763" s="174">
        <v>210.21</v>
      </c>
      <c r="K12763" s="61">
        <v>59</v>
      </c>
      <c r="N12763" s="61" t="s">
        <v>51</v>
      </c>
      <c r="P12763" s="175" t="s">
        <v>73</v>
      </c>
    </row>
    <row r="12764" spans="1:16">
      <c r="A12764" s="109" t="s">
        <v>25199</v>
      </c>
      <c r="B12764" s="109" t="s">
        <v>25200</v>
      </c>
      <c r="C12764" s="80" t="s">
        <v>73</v>
      </c>
      <c r="D12764" s="109" t="s">
        <v>74</v>
      </c>
      <c r="K12764" s="61" t="s">
        <v>410</v>
      </c>
      <c r="N12764" s="61" t="s">
        <v>410</v>
      </c>
      <c r="P12764" s="175" t="s">
        <v>73</v>
      </c>
    </row>
    <row r="12765" spans="1:16">
      <c r="A12765" s="109" t="s">
        <v>25201</v>
      </c>
      <c r="B12765" s="109" t="s">
        <v>25202</v>
      </c>
      <c r="C12765" s="80" t="s">
        <v>73</v>
      </c>
      <c r="D12765" s="109" t="s">
        <v>74</v>
      </c>
      <c r="K12765" s="61" t="s">
        <v>410</v>
      </c>
      <c r="N12765" s="61" t="s">
        <v>410</v>
      </c>
      <c r="P12765" s="175" t="s">
        <v>73</v>
      </c>
    </row>
    <row r="12766" spans="1:16">
      <c r="A12766" s="109" t="s">
        <v>25203</v>
      </c>
      <c r="B12766" s="109" t="s">
        <v>25204</v>
      </c>
      <c r="C12766" s="80" t="s">
        <v>73</v>
      </c>
      <c r="D12766" s="109" t="s">
        <v>74</v>
      </c>
      <c r="K12766" s="61" t="s">
        <v>410</v>
      </c>
      <c r="N12766" s="61" t="s">
        <v>410</v>
      </c>
      <c r="P12766" s="175" t="s">
        <v>73</v>
      </c>
    </row>
    <row r="12767" spans="1:16">
      <c r="A12767" s="109" t="s">
        <v>25205</v>
      </c>
      <c r="B12767" s="109" t="s">
        <v>25206</v>
      </c>
      <c r="C12767" s="80" t="s">
        <v>73</v>
      </c>
      <c r="D12767" s="109" t="s">
        <v>74</v>
      </c>
      <c r="E12767" s="172">
        <v>160</v>
      </c>
      <c r="F12767" s="172">
        <v>160</v>
      </c>
      <c r="I12767" s="173">
        <v>44.35</v>
      </c>
      <c r="J12767" s="174">
        <v>204.35</v>
      </c>
      <c r="K12767" s="61">
        <v>0</v>
      </c>
      <c r="N12767" s="61" t="s">
        <v>51</v>
      </c>
      <c r="P12767" s="175" t="s">
        <v>73</v>
      </c>
    </row>
    <row r="12768" spans="1:16">
      <c r="A12768" s="109" t="s">
        <v>25207</v>
      </c>
      <c r="B12768" s="109" t="s">
        <v>25208</v>
      </c>
      <c r="C12768" s="80" t="s">
        <v>73</v>
      </c>
      <c r="D12768" s="109" t="s">
        <v>74</v>
      </c>
      <c r="E12768" s="172">
        <v>580</v>
      </c>
      <c r="F12768" s="172">
        <v>580</v>
      </c>
      <c r="I12768" s="173">
        <v>208.1</v>
      </c>
      <c r="J12768" s="174">
        <v>788.1</v>
      </c>
      <c r="K12768" s="61">
        <v>0</v>
      </c>
      <c r="N12768" s="61" t="s">
        <v>51</v>
      </c>
      <c r="P12768" s="175" t="s">
        <v>73</v>
      </c>
    </row>
    <row r="12769" spans="1:16">
      <c r="A12769" s="109" t="s">
        <v>25209</v>
      </c>
      <c r="B12769" s="109" t="s">
        <v>25210</v>
      </c>
      <c r="C12769" s="80" t="s">
        <v>73</v>
      </c>
      <c r="D12769" s="109" t="s">
        <v>74</v>
      </c>
      <c r="E12769" s="172">
        <v>245</v>
      </c>
      <c r="F12769" s="172">
        <v>220</v>
      </c>
      <c r="G12769" s="109" t="s">
        <v>75</v>
      </c>
      <c r="I12769" s="173">
        <v>153.85</v>
      </c>
      <c r="J12769" s="174">
        <v>373.85</v>
      </c>
      <c r="K12769" s="61">
        <v>30</v>
      </c>
      <c r="N12769" s="61" t="s">
        <v>51</v>
      </c>
      <c r="P12769" s="175" t="s">
        <v>73</v>
      </c>
    </row>
    <row r="12770" spans="1:16">
      <c r="A12770" s="109" t="s">
        <v>25211</v>
      </c>
      <c r="B12770" s="109" t="s">
        <v>25212</v>
      </c>
      <c r="C12770" s="80" t="s">
        <v>73</v>
      </c>
      <c r="D12770" s="109" t="s">
        <v>74</v>
      </c>
      <c r="K12770" s="61" t="s">
        <v>410</v>
      </c>
      <c r="N12770" s="61" t="s">
        <v>410</v>
      </c>
      <c r="P12770" s="175" t="s">
        <v>73</v>
      </c>
    </row>
    <row r="12771" spans="1:16">
      <c r="A12771" s="109" t="s">
        <v>25213</v>
      </c>
      <c r="B12771" s="109" t="s">
        <v>25214</v>
      </c>
      <c r="C12771" s="80" t="s">
        <v>73</v>
      </c>
      <c r="D12771" s="109" t="s">
        <v>74</v>
      </c>
      <c r="K12771" s="61" t="s">
        <v>410</v>
      </c>
      <c r="N12771" s="61" t="s">
        <v>410</v>
      </c>
      <c r="P12771" s="175" t="s">
        <v>73</v>
      </c>
    </row>
    <row r="12772" spans="1:16">
      <c r="A12772" s="109" t="s">
        <v>25215</v>
      </c>
      <c r="B12772" s="109" t="s">
        <v>25216</v>
      </c>
      <c r="C12772" s="80" t="s">
        <v>73</v>
      </c>
      <c r="D12772" s="109" t="s">
        <v>74</v>
      </c>
      <c r="E12772" s="172">
        <v>166</v>
      </c>
      <c r="F12772" s="172">
        <v>165</v>
      </c>
      <c r="G12772" s="109" t="s">
        <v>1342</v>
      </c>
      <c r="I12772" s="173">
        <v>43.11</v>
      </c>
      <c r="J12772" s="174">
        <v>208.11</v>
      </c>
      <c r="K12772" s="61">
        <v>285</v>
      </c>
      <c r="N12772" s="61" t="s">
        <v>51</v>
      </c>
      <c r="P12772" s="175" t="s">
        <v>73</v>
      </c>
    </row>
    <row r="12773" spans="1:16">
      <c r="A12773" s="109" t="s">
        <v>25217</v>
      </c>
      <c r="B12773" s="109" t="s">
        <v>25218</v>
      </c>
      <c r="C12773" s="80" t="s">
        <v>73</v>
      </c>
      <c r="D12773" s="109" t="s">
        <v>74</v>
      </c>
      <c r="E12773" s="172">
        <v>150</v>
      </c>
      <c r="F12773" s="172">
        <v>150</v>
      </c>
      <c r="I12773" s="173">
        <v>46.34</v>
      </c>
      <c r="J12773" s="174">
        <v>196.34</v>
      </c>
      <c r="K12773" s="61">
        <v>103</v>
      </c>
      <c r="N12773" s="61" t="s">
        <v>51</v>
      </c>
      <c r="P12773" s="175" t="s">
        <v>73</v>
      </c>
    </row>
    <row r="12774" spans="1:16">
      <c r="A12774" s="109" t="s">
        <v>25219</v>
      </c>
      <c r="B12774" s="109" t="s">
        <v>25220</v>
      </c>
      <c r="C12774" s="80" t="s">
        <v>73</v>
      </c>
      <c r="D12774" s="109" t="s">
        <v>74</v>
      </c>
      <c r="E12774" s="172">
        <v>150</v>
      </c>
      <c r="F12774" s="172">
        <v>150</v>
      </c>
      <c r="I12774" s="173">
        <v>46.34</v>
      </c>
      <c r="J12774" s="174">
        <v>196.34</v>
      </c>
      <c r="K12774" s="61">
        <v>119</v>
      </c>
      <c r="N12774" s="61" t="s">
        <v>51</v>
      </c>
      <c r="P12774" s="175" t="s">
        <v>73</v>
      </c>
    </row>
    <row r="12775" spans="1:16">
      <c r="A12775" s="109" t="s">
        <v>25221</v>
      </c>
      <c r="B12775" s="109" t="s">
        <v>25222</v>
      </c>
      <c r="C12775" s="80" t="s">
        <v>73</v>
      </c>
      <c r="D12775" s="109" t="s">
        <v>74</v>
      </c>
      <c r="K12775" s="61" t="s">
        <v>410</v>
      </c>
      <c r="N12775" s="61" t="s">
        <v>410</v>
      </c>
      <c r="P12775" s="175" t="s">
        <v>73</v>
      </c>
    </row>
    <row r="12776" spans="1:16">
      <c r="A12776" s="109" t="s">
        <v>25223</v>
      </c>
      <c r="B12776" s="109" t="s">
        <v>25224</v>
      </c>
      <c r="C12776" s="80" t="s">
        <v>73</v>
      </c>
      <c r="D12776" s="109" t="s">
        <v>74</v>
      </c>
      <c r="K12776" s="61" t="s">
        <v>410</v>
      </c>
      <c r="N12776" s="61" t="s">
        <v>410</v>
      </c>
      <c r="P12776" s="175" t="s">
        <v>73</v>
      </c>
    </row>
    <row r="12777" spans="1:16">
      <c r="A12777" s="109" t="s">
        <v>25225</v>
      </c>
      <c r="B12777" s="109" t="s">
        <v>18669</v>
      </c>
      <c r="C12777" s="80" t="s">
        <v>73</v>
      </c>
      <c r="D12777" s="109" t="s">
        <v>74</v>
      </c>
      <c r="K12777" s="61" t="s">
        <v>410</v>
      </c>
      <c r="N12777" s="61" t="s">
        <v>410</v>
      </c>
      <c r="P12777" s="175" t="s">
        <v>73</v>
      </c>
    </row>
    <row r="12778" spans="1:16">
      <c r="A12778" s="109" t="s">
        <v>25226</v>
      </c>
      <c r="B12778" s="109" t="s">
        <v>25227</v>
      </c>
      <c r="C12778" s="80" t="s">
        <v>73</v>
      </c>
      <c r="D12778" s="109" t="s">
        <v>74</v>
      </c>
      <c r="K12778" s="61" t="s">
        <v>410</v>
      </c>
      <c r="N12778" s="61" t="s">
        <v>410</v>
      </c>
      <c r="P12778" s="175" t="s">
        <v>73</v>
      </c>
    </row>
    <row r="12779" spans="1:16">
      <c r="A12779" s="109" t="s">
        <v>25228</v>
      </c>
      <c r="B12779" s="109" t="s">
        <v>25229</v>
      </c>
      <c r="C12779" s="80" t="s">
        <v>73</v>
      </c>
      <c r="D12779" s="109" t="s">
        <v>74</v>
      </c>
      <c r="K12779" s="61" t="s">
        <v>410</v>
      </c>
      <c r="N12779" s="61" t="s">
        <v>410</v>
      </c>
      <c r="P12779" s="175" t="s">
        <v>73</v>
      </c>
    </row>
    <row r="12780" spans="1:16">
      <c r="A12780" s="109" t="s">
        <v>25230</v>
      </c>
      <c r="B12780" s="109" t="s">
        <v>25231</v>
      </c>
      <c r="C12780" s="80" t="s">
        <v>73</v>
      </c>
      <c r="D12780" s="109" t="s">
        <v>74</v>
      </c>
      <c r="K12780" s="61" t="s">
        <v>410</v>
      </c>
      <c r="N12780" s="61" t="s">
        <v>410</v>
      </c>
      <c r="P12780" s="175" t="s">
        <v>73</v>
      </c>
    </row>
    <row r="12781" spans="1:16">
      <c r="A12781" s="109" t="s">
        <v>25232</v>
      </c>
      <c r="B12781" s="109" t="s">
        <v>25233</v>
      </c>
      <c r="C12781" s="80" t="s">
        <v>73</v>
      </c>
      <c r="D12781" s="109" t="s">
        <v>74</v>
      </c>
      <c r="E12781" s="172">
        <v>365</v>
      </c>
      <c r="F12781" s="172">
        <v>365</v>
      </c>
      <c r="I12781" s="173">
        <v>119.12</v>
      </c>
      <c r="J12781" s="174">
        <v>484.12</v>
      </c>
      <c r="K12781" s="61">
        <v>4</v>
      </c>
      <c r="N12781" s="61" t="s">
        <v>51</v>
      </c>
      <c r="P12781" s="175" t="s">
        <v>73</v>
      </c>
    </row>
    <row r="12782" spans="1:16">
      <c r="A12782" s="109" t="s">
        <v>25234</v>
      </c>
      <c r="B12782" s="109" t="s">
        <v>17910</v>
      </c>
      <c r="C12782" s="80" t="s">
        <v>73</v>
      </c>
      <c r="D12782" s="109" t="s">
        <v>74</v>
      </c>
      <c r="E12782" s="172">
        <v>222</v>
      </c>
      <c r="F12782" s="172">
        <v>222</v>
      </c>
      <c r="I12782" s="173">
        <v>45.24</v>
      </c>
      <c r="J12782" s="174">
        <v>267.24</v>
      </c>
      <c r="K12782" s="61">
        <v>0</v>
      </c>
      <c r="L12782" s="175" t="s">
        <v>76</v>
      </c>
      <c r="M12782" s="61" t="s">
        <v>6406</v>
      </c>
      <c r="N12782" s="61" t="s">
        <v>51</v>
      </c>
      <c r="P12782" s="175" t="s">
        <v>73</v>
      </c>
    </row>
    <row r="12783" spans="1:16">
      <c r="A12783" s="109" t="s">
        <v>25235</v>
      </c>
      <c r="B12783" s="109" t="s">
        <v>25236</v>
      </c>
      <c r="C12783" s="80" t="s">
        <v>73</v>
      </c>
      <c r="D12783" s="109" t="s">
        <v>74</v>
      </c>
      <c r="E12783" s="172">
        <v>105</v>
      </c>
      <c r="F12783" s="172">
        <v>105</v>
      </c>
      <c r="I12783" s="173">
        <v>41.9</v>
      </c>
      <c r="J12783" s="174">
        <v>146.9</v>
      </c>
      <c r="K12783" s="61">
        <v>64</v>
      </c>
      <c r="N12783" s="61" t="s">
        <v>51</v>
      </c>
      <c r="P12783" s="175" t="s">
        <v>73</v>
      </c>
    </row>
    <row r="12784" spans="1:16">
      <c r="A12784" s="109" t="s">
        <v>25237</v>
      </c>
      <c r="B12784" s="109" t="s">
        <v>25238</v>
      </c>
      <c r="C12784" s="80" t="s">
        <v>73</v>
      </c>
      <c r="D12784" s="109" t="s">
        <v>74</v>
      </c>
      <c r="E12784" s="172">
        <v>479</v>
      </c>
      <c r="F12784" s="172">
        <v>374</v>
      </c>
      <c r="G12784" s="109" t="s">
        <v>214</v>
      </c>
      <c r="I12784" s="173">
        <v>122.81</v>
      </c>
      <c r="J12784" s="174">
        <v>496.81</v>
      </c>
      <c r="K12784" s="61">
        <v>40</v>
      </c>
      <c r="N12784" s="61" t="s">
        <v>51</v>
      </c>
      <c r="P12784" s="175" t="s">
        <v>73</v>
      </c>
    </row>
    <row r="12785" spans="1:16">
      <c r="A12785" s="109" t="s">
        <v>25239</v>
      </c>
      <c r="B12785" s="109" t="s">
        <v>25240</v>
      </c>
      <c r="C12785" s="80" t="s">
        <v>73</v>
      </c>
      <c r="D12785" s="109" t="s">
        <v>74</v>
      </c>
      <c r="E12785" s="172">
        <v>175</v>
      </c>
      <c r="F12785" s="172">
        <v>150</v>
      </c>
      <c r="G12785" s="109" t="s">
        <v>88</v>
      </c>
      <c r="I12785" s="173">
        <v>82.45</v>
      </c>
      <c r="J12785" s="174">
        <v>232.45</v>
      </c>
      <c r="K12785" s="61">
        <v>15</v>
      </c>
      <c r="N12785" s="61" t="s">
        <v>51</v>
      </c>
      <c r="P12785" s="175" t="s">
        <v>73</v>
      </c>
    </row>
    <row r="12786" spans="1:16">
      <c r="A12786" s="109" t="s">
        <v>25241</v>
      </c>
      <c r="B12786" s="109" t="s">
        <v>25242</v>
      </c>
      <c r="C12786" s="80" t="s">
        <v>73</v>
      </c>
      <c r="D12786" s="109" t="s">
        <v>74</v>
      </c>
      <c r="E12786" s="172">
        <v>360</v>
      </c>
      <c r="F12786" s="172">
        <v>335</v>
      </c>
      <c r="G12786" s="109" t="s">
        <v>126</v>
      </c>
      <c r="I12786" s="173">
        <v>147.97</v>
      </c>
      <c r="J12786" s="174">
        <v>482.97</v>
      </c>
      <c r="K12786" s="61">
        <v>68</v>
      </c>
      <c r="N12786" s="61" t="s">
        <v>51</v>
      </c>
      <c r="P12786" s="175" t="s">
        <v>73</v>
      </c>
    </row>
    <row r="12787" spans="1:16">
      <c r="A12787" s="109" t="s">
        <v>25243</v>
      </c>
      <c r="B12787" s="109" t="s">
        <v>25244</v>
      </c>
      <c r="C12787" s="80" t="s">
        <v>73</v>
      </c>
      <c r="D12787" s="109" t="s">
        <v>74</v>
      </c>
      <c r="K12787" s="61" t="s">
        <v>410</v>
      </c>
      <c r="N12787" s="61" t="s">
        <v>410</v>
      </c>
      <c r="P12787" s="175" t="s">
        <v>73</v>
      </c>
    </row>
    <row r="12788" spans="1:16">
      <c r="A12788" s="109" t="s">
        <v>25245</v>
      </c>
      <c r="B12788" s="109" t="s">
        <v>24129</v>
      </c>
      <c r="C12788" s="80" t="s">
        <v>73</v>
      </c>
      <c r="D12788" s="109" t="s">
        <v>74</v>
      </c>
      <c r="K12788" s="61" t="s">
        <v>410</v>
      </c>
      <c r="N12788" s="61" t="s">
        <v>410</v>
      </c>
      <c r="P12788" s="175" t="s">
        <v>73</v>
      </c>
    </row>
    <row r="12789" spans="1:16">
      <c r="A12789" s="109" t="s">
        <v>25246</v>
      </c>
      <c r="B12789" s="109" t="s">
        <v>25247</v>
      </c>
      <c r="C12789" s="80" t="s">
        <v>73</v>
      </c>
      <c r="D12789" s="109" t="s">
        <v>74</v>
      </c>
      <c r="E12789" s="172">
        <v>177</v>
      </c>
      <c r="F12789" s="172">
        <v>177</v>
      </c>
      <c r="I12789" s="173">
        <v>54.07</v>
      </c>
      <c r="J12789" s="174">
        <v>231.07</v>
      </c>
      <c r="K12789" s="61">
        <v>38</v>
      </c>
      <c r="N12789" s="61" t="s">
        <v>51</v>
      </c>
      <c r="P12789" s="175" t="s">
        <v>73</v>
      </c>
    </row>
    <row r="12790" spans="1:16">
      <c r="A12790" s="109" t="s">
        <v>25248</v>
      </c>
      <c r="B12790" s="109" t="s">
        <v>25249</v>
      </c>
      <c r="C12790" s="80" t="s">
        <v>73</v>
      </c>
      <c r="D12790" s="109" t="s">
        <v>74</v>
      </c>
      <c r="E12790" s="172">
        <v>166</v>
      </c>
      <c r="F12790" s="172">
        <v>160</v>
      </c>
      <c r="G12790" s="109" t="s">
        <v>321</v>
      </c>
      <c r="I12790" s="173">
        <v>43.11</v>
      </c>
      <c r="J12790" s="174">
        <v>203.11</v>
      </c>
      <c r="K12790" s="61">
        <v>75</v>
      </c>
      <c r="N12790" s="61" t="s">
        <v>51</v>
      </c>
      <c r="P12790" s="175" t="s">
        <v>73</v>
      </c>
    </row>
    <row r="12791" spans="1:16">
      <c r="A12791" s="109" t="s">
        <v>25250</v>
      </c>
      <c r="B12791" s="109" t="s">
        <v>24858</v>
      </c>
      <c r="C12791" s="80" t="s">
        <v>73</v>
      </c>
      <c r="D12791" s="109" t="s">
        <v>74</v>
      </c>
      <c r="E12791" s="172">
        <v>168</v>
      </c>
      <c r="F12791" s="172">
        <v>152</v>
      </c>
      <c r="G12791" s="109" t="s">
        <v>137</v>
      </c>
      <c r="I12791" s="173">
        <v>53.21</v>
      </c>
      <c r="J12791" s="174">
        <v>205.21</v>
      </c>
      <c r="K12791" s="61">
        <v>0</v>
      </c>
      <c r="N12791" s="61" t="s">
        <v>51</v>
      </c>
      <c r="P12791" s="175" t="s">
        <v>73</v>
      </c>
    </row>
    <row r="12792" spans="1:16">
      <c r="A12792" s="109" t="s">
        <v>25251</v>
      </c>
      <c r="B12792" s="109" t="s">
        <v>18532</v>
      </c>
      <c r="C12792" s="80" t="s">
        <v>73</v>
      </c>
      <c r="D12792" s="109" t="s">
        <v>74</v>
      </c>
      <c r="K12792" s="61" t="s">
        <v>410</v>
      </c>
      <c r="N12792" s="61" t="s">
        <v>410</v>
      </c>
      <c r="P12792" s="175" t="s">
        <v>73</v>
      </c>
    </row>
    <row r="12793" spans="1:16">
      <c r="A12793" s="109" t="s">
        <v>25252</v>
      </c>
      <c r="B12793" s="109" t="s">
        <v>25253</v>
      </c>
      <c r="C12793" s="80" t="s">
        <v>73</v>
      </c>
      <c r="D12793" s="109" t="s">
        <v>74</v>
      </c>
      <c r="K12793" s="61" t="s">
        <v>410</v>
      </c>
      <c r="N12793" s="61" t="s">
        <v>410</v>
      </c>
      <c r="P12793" s="175" t="s">
        <v>73</v>
      </c>
    </row>
    <row r="12794" spans="1:16">
      <c r="A12794" s="109" t="s">
        <v>25254</v>
      </c>
      <c r="B12794" s="109" t="s">
        <v>25255</v>
      </c>
      <c r="C12794" s="80" t="s">
        <v>73</v>
      </c>
      <c r="D12794" s="109" t="s">
        <v>74</v>
      </c>
      <c r="K12794" s="61" t="s">
        <v>410</v>
      </c>
      <c r="N12794" s="61" t="s">
        <v>410</v>
      </c>
      <c r="P12794" s="175" t="s">
        <v>73</v>
      </c>
    </row>
    <row r="12795" spans="1:16">
      <c r="A12795" s="109" t="s">
        <v>25256</v>
      </c>
      <c r="B12795" s="109" t="s">
        <v>25257</v>
      </c>
      <c r="C12795" s="80" t="s">
        <v>73</v>
      </c>
      <c r="D12795" s="109" t="s">
        <v>74</v>
      </c>
      <c r="K12795" s="61" t="s">
        <v>410</v>
      </c>
      <c r="N12795" s="61" t="s">
        <v>410</v>
      </c>
      <c r="P12795" s="175" t="s">
        <v>73</v>
      </c>
    </row>
    <row r="12796" spans="1:16">
      <c r="A12796" s="109" t="s">
        <v>25258</v>
      </c>
      <c r="B12796" s="109" t="s">
        <v>25259</v>
      </c>
      <c r="C12796" s="80" t="s">
        <v>73</v>
      </c>
      <c r="D12796" s="109" t="s">
        <v>74</v>
      </c>
      <c r="K12796" s="61" t="s">
        <v>410</v>
      </c>
      <c r="N12796" s="61" t="s">
        <v>410</v>
      </c>
      <c r="P12796" s="175" t="s">
        <v>73</v>
      </c>
    </row>
    <row r="12797" spans="1:16">
      <c r="A12797" s="109" t="s">
        <v>25260</v>
      </c>
      <c r="B12797" s="109" t="s">
        <v>25261</v>
      </c>
      <c r="C12797" s="80" t="s">
        <v>73</v>
      </c>
      <c r="D12797" s="109" t="s">
        <v>74</v>
      </c>
      <c r="E12797" s="172">
        <v>181</v>
      </c>
      <c r="F12797" s="172">
        <v>181</v>
      </c>
      <c r="I12797" s="173">
        <v>38.2</v>
      </c>
      <c r="J12797" s="174">
        <v>219.2</v>
      </c>
      <c r="K12797" s="61">
        <v>81</v>
      </c>
      <c r="L12797" s="175" t="s">
        <v>57</v>
      </c>
      <c r="M12797" s="61" t="s">
        <v>6406</v>
      </c>
      <c r="N12797" s="61" t="s">
        <v>51</v>
      </c>
      <c r="P12797" s="175" t="s">
        <v>73</v>
      </c>
    </row>
    <row r="12798" spans="1:16">
      <c r="A12798" s="109" t="s">
        <v>25262</v>
      </c>
      <c r="B12798" s="109" t="s">
        <v>25263</v>
      </c>
      <c r="C12798" s="80" t="s">
        <v>73</v>
      </c>
      <c r="D12798" s="109" t="s">
        <v>74</v>
      </c>
      <c r="K12798" s="61" t="s">
        <v>410</v>
      </c>
      <c r="N12798" s="61" t="s">
        <v>410</v>
      </c>
      <c r="P12798" s="175" t="s">
        <v>73</v>
      </c>
    </row>
    <row r="12799" spans="1:16">
      <c r="A12799" s="109" t="s">
        <v>25264</v>
      </c>
      <c r="B12799" s="109" t="s">
        <v>18795</v>
      </c>
      <c r="C12799" s="80" t="s">
        <v>73</v>
      </c>
      <c r="D12799" s="109" t="s">
        <v>74</v>
      </c>
      <c r="E12799" s="172">
        <v>232</v>
      </c>
      <c r="F12799" s="172">
        <v>232</v>
      </c>
      <c r="I12799" s="173">
        <v>82.48</v>
      </c>
      <c r="J12799" s="174">
        <v>314.48</v>
      </c>
      <c r="K12799" s="61">
        <v>0</v>
      </c>
      <c r="N12799" s="61" t="s">
        <v>51</v>
      </c>
      <c r="P12799" s="175" t="s">
        <v>73</v>
      </c>
    </row>
    <row r="12800" spans="1:16">
      <c r="A12800" s="109" t="s">
        <v>25265</v>
      </c>
      <c r="B12800" s="109" t="s">
        <v>25266</v>
      </c>
      <c r="C12800" s="80" t="s">
        <v>73</v>
      </c>
      <c r="D12800" s="109" t="s">
        <v>74</v>
      </c>
      <c r="K12800" s="61" t="s">
        <v>410</v>
      </c>
      <c r="N12800" s="61" t="s">
        <v>410</v>
      </c>
      <c r="P12800" s="175" t="s">
        <v>73</v>
      </c>
    </row>
    <row r="12801" spans="1:16">
      <c r="A12801" s="109" t="s">
        <v>25267</v>
      </c>
      <c r="B12801" s="109" t="s">
        <v>25268</v>
      </c>
      <c r="C12801" s="80" t="s">
        <v>73</v>
      </c>
      <c r="D12801" s="109" t="s">
        <v>74</v>
      </c>
      <c r="K12801" s="61" t="s">
        <v>410</v>
      </c>
      <c r="N12801" s="61" t="s">
        <v>410</v>
      </c>
      <c r="P12801" s="175" t="s">
        <v>73</v>
      </c>
    </row>
    <row r="12802" spans="1:16">
      <c r="A12802" s="109" t="s">
        <v>25269</v>
      </c>
      <c r="B12802" s="109" t="s">
        <v>25270</v>
      </c>
      <c r="C12802" s="80" t="s">
        <v>73</v>
      </c>
      <c r="D12802" s="109" t="s">
        <v>74</v>
      </c>
      <c r="K12802" s="61" t="s">
        <v>410</v>
      </c>
      <c r="N12802" s="61" t="s">
        <v>410</v>
      </c>
      <c r="P12802" s="175" t="s">
        <v>73</v>
      </c>
    </row>
    <row r="12803" spans="1:16">
      <c r="A12803" s="109" t="s">
        <v>25271</v>
      </c>
      <c r="B12803" s="109" t="s">
        <v>25272</v>
      </c>
      <c r="C12803" s="80" t="s">
        <v>73</v>
      </c>
      <c r="D12803" s="109" t="s">
        <v>74</v>
      </c>
      <c r="K12803" s="61" t="s">
        <v>410</v>
      </c>
      <c r="N12803" s="61" t="s">
        <v>410</v>
      </c>
      <c r="P12803" s="175" t="s">
        <v>73</v>
      </c>
    </row>
    <row r="12804" spans="1:16">
      <c r="A12804" s="109" t="s">
        <v>25273</v>
      </c>
      <c r="B12804" s="109" t="s">
        <v>25078</v>
      </c>
      <c r="C12804" s="80" t="s">
        <v>73</v>
      </c>
      <c r="D12804" s="109" t="s">
        <v>74</v>
      </c>
      <c r="K12804" s="61" t="s">
        <v>410</v>
      </c>
      <c r="N12804" s="61" t="s">
        <v>410</v>
      </c>
      <c r="P12804" s="175" t="s">
        <v>73</v>
      </c>
    </row>
    <row r="12805" spans="1:16">
      <c r="A12805" s="109" t="s">
        <v>25274</v>
      </c>
      <c r="B12805" s="109" t="s">
        <v>25275</v>
      </c>
      <c r="C12805" s="80" t="s">
        <v>73</v>
      </c>
      <c r="D12805" s="109" t="s">
        <v>74</v>
      </c>
      <c r="K12805" s="61" t="s">
        <v>410</v>
      </c>
      <c r="N12805" s="61" t="s">
        <v>410</v>
      </c>
      <c r="P12805" s="175" t="s">
        <v>73</v>
      </c>
    </row>
    <row r="12806" spans="1:16">
      <c r="A12806" s="109" t="s">
        <v>25276</v>
      </c>
      <c r="B12806" s="109" t="s">
        <v>25277</v>
      </c>
      <c r="C12806" s="80" t="s">
        <v>73</v>
      </c>
      <c r="D12806" s="109" t="s">
        <v>74</v>
      </c>
      <c r="E12806" s="172">
        <v>350</v>
      </c>
      <c r="F12806" s="172">
        <v>304</v>
      </c>
      <c r="G12806" s="109" t="s">
        <v>102</v>
      </c>
      <c r="I12806" s="173">
        <v>71.22</v>
      </c>
      <c r="J12806" s="174">
        <v>375.22</v>
      </c>
      <c r="K12806" s="61">
        <v>0</v>
      </c>
      <c r="L12806" s="175" t="s">
        <v>57</v>
      </c>
      <c r="M12806" s="61" t="s">
        <v>353</v>
      </c>
      <c r="N12806" s="61" t="s">
        <v>51</v>
      </c>
      <c r="P12806" s="175" t="s">
        <v>73</v>
      </c>
    </row>
    <row r="12807" spans="1:16">
      <c r="A12807" s="109" t="s">
        <v>25278</v>
      </c>
      <c r="B12807" s="109" t="s">
        <v>25279</v>
      </c>
      <c r="C12807" s="80" t="s">
        <v>73</v>
      </c>
      <c r="D12807" s="109" t="s">
        <v>74</v>
      </c>
      <c r="E12807" s="172">
        <v>351</v>
      </c>
      <c r="F12807" s="172">
        <v>351</v>
      </c>
      <c r="I12807" s="173">
        <v>84.24</v>
      </c>
      <c r="J12807" s="174">
        <v>435.24</v>
      </c>
      <c r="K12807" s="61">
        <v>1</v>
      </c>
      <c r="L12807" s="175" t="s">
        <v>76</v>
      </c>
      <c r="M12807" s="61" t="s">
        <v>2369</v>
      </c>
      <c r="N12807" s="61" t="s">
        <v>51</v>
      </c>
      <c r="P12807" s="175" t="s">
        <v>73</v>
      </c>
    </row>
    <row r="12808" spans="1:16">
      <c r="A12808" s="109" t="s">
        <v>25280</v>
      </c>
      <c r="B12808" s="109" t="s">
        <v>25281</v>
      </c>
      <c r="C12808" s="80" t="s">
        <v>73</v>
      </c>
      <c r="D12808" s="109" t="s">
        <v>74</v>
      </c>
      <c r="K12808" s="61" t="s">
        <v>410</v>
      </c>
      <c r="N12808" s="61" t="s">
        <v>410</v>
      </c>
      <c r="P12808" s="175" t="s">
        <v>73</v>
      </c>
    </row>
    <row r="12809" spans="1:16">
      <c r="A12809" s="109" t="s">
        <v>25282</v>
      </c>
      <c r="B12809" s="109" t="s">
        <v>24431</v>
      </c>
      <c r="C12809" s="80" t="s">
        <v>73</v>
      </c>
      <c r="D12809" s="109" t="s">
        <v>74</v>
      </c>
      <c r="K12809" s="61" t="s">
        <v>410</v>
      </c>
      <c r="N12809" s="61" t="s">
        <v>410</v>
      </c>
      <c r="P12809" s="175" t="s">
        <v>73</v>
      </c>
    </row>
    <row r="12810" spans="1:16">
      <c r="A12810" s="109" t="s">
        <v>25283</v>
      </c>
      <c r="B12810" s="109" t="s">
        <v>25284</v>
      </c>
      <c r="C12810" s="80" t="s">
        <v>73</v>
      </c>
      <c r="D12810" s="109" t="s">
        <v>74</v>
      </c>
      <c r="E12810" s="172">
        <v>156</v>
      </c>
      <c r="F12810" s="172">
        <v>156</v>
      </c>
      <c r="I12810" s="173">
        <v>45.51</v>
      </c>
      <c r="J12810" s="174">
        <v>201.51</v>
      </c>
      <c r="K12810" s="61">
        <v>23</v>
      </c>
      <c r="L12810" s="175" t="s">
        <v>57</v>
      </c>
      <c r="M12810" s="61" t="s">
        <v>217</v>
      </c>
      <c r="N12810" s="61" t="s">
        <v>51</v>
      </c>
      <c r="P12810" s="175" t="s">
        <v>73</v>
      </c>
    </row>
    <row r="12811" spans="1:16">
      <c r="A12811" s="109" t="s">
        <v>25285</v>
      </c>
      <c r="B12811" s="109" t="s">
        <v>18721</v>
      </c>
      <c r="C12811" s="80" t="s">
        <v>73</v>
      </c>
      <c r="D12811" s="109" t="s">
        <v>74</v>
      </c>
      <c r="E12811" s="172">
        <v>208</v>
      </c>
      <c r="F12811" s="172">
        <v>208</v>
      </c>
      <c r="I12811" s="173">
        <v>46.34</v>
      </c>
      <c r="J12811" s="174">
        <v>254.34</v>
      </c>
      <c r="K12811" s="61">
        <v>0</v>
      </c>
      <c r="L12811" s="175" t="s">
        <v>57</v>
      </c>
      <c r="M12811" s="61" t="s">
        <v>6406</v>
      </c>
      <c r="N12811" s="61" t="s">
        <v>51</v>
      </c>
      <c r="P12811" s="175" t="s">
        <v>73</v>
      </c>
    </row>
    <row r="12812" spans="1:16">
      <c r="A12812" s="109" t="s">
        <v>25286</v>
      </c>
      <c r="B12812" s="109" t="s">
        <v>25287</v>
      </c>
      <c r="C12812" s="80" t="s">
        <v>73</v>
      </c>
      <c r="D12812" s="109" t="s">
        <v>74</v>
      </c>
      <c r="E12812" s="172">
        <v>208</v>
      </c>
      <c r="F12812" s="172">
        <v>208</v>
      </c>
      <c r="I12812" s="173">
        <v>43.61</v>
      </c>
      <c r="J12812" s="174">
        <v>251.61</v>
      </c>
      <c r="K12812" s="61">
        <v>14</v>
      </c>
      <c r="L12812" s="175" t="s">
        <v>57</v>
      </c>
      <c r="M12812" s="61" t="s">
        <v>217</v>
      </c>
      <c r="N12812" s="61" t="s">
        <v>51</v>
      </c>
      <c r="P12812" s="175" t="s">
        <v>73</v>
      </c>
    </row>
    <row r="12813" spans="1:16">
      <c r="A12813" s="109" t="s">
        <v>25288</v>
      </c>
      <c r="B12813" s="109" t="s">
        <v>25289</v>
      </c>
      <c r="C12813" s="80" t="s">
        <v>73</v>
      </c>
      <c r="D12813" s="109" t="s">
        <v>74</v>
      </c>
      <c r="K12813" s="61" t="s">
        <v>410</v>
      </c>
      <c r="N12813" s="61" t="s">
        <v>410</v>
      </c>
      <c r="P12813" s="175" t="s">
        <v>73</v>
      </c>
    </row>
    <row r="12814" spans="1:16">
      <c r="A12814" s="109" t="s">
        <v>25290</v>
      </c>
      <c r="B12814" s="109" t="s">
        <v>25291</v>
      </c>
      <c r="C12814" s="80" t="s">
        <v>73</v>
      </c>
      <c r="D12814" s="109" t="s">
        <v>74</v>
      </c>
      <c r="E12814" s="172">
        <v>473</v>
      </c>
      <c r="F12814" s="172">
        <v>435</v>
      </c>
      <c r="G12814" s="109" t="s">
        <v>55</v>
      </c>
      <c r="I12814" s="173">
        <v>138.33</v>
      </c>
      <c r="J12814" s="174">
        <v>573.33</v>
      </c>
      <c r="K12814" s="61">
        <v>196</v>
      </c>
      <c r="N12814" s="61" t="s">
        <v>51</v>
      </c>
      <c r="P12814" s="175" t="s">
        <v>73</v>
      </c>
    </row>
    <row r="12815" spans="1:16">
      <c r="A12815" s="109" t="s">
        <v>25292</v>
      </c>
      <c r="B12815" s="109" t="s">
        <v>25293</v>
      </c>
      <c r="C12815" s="80" t="s">
        <v>73</v>
      </c>
      <c r="D12815" s="109" t="s">
        <v>74</v>
      </c>
      <c r="K12815" s="61" t="s">
        <v>410</v>
      </c>
      <c r="N12815" s="61" t="s">
        <v>410</v>
      </c>
      <c r="P12815" s="175" t="s">
        <v>73</v>
      </c>
    </row>
    <row r="12816" spans="1:16">
      <c r="A12816" s="109" t="s">
        <v>25294</v>
      </c>
      <c r="B12816" s="109" t="s">
        <v>25295</v>
      </c>
      <c r="C12816" s="80" t="s">
        <v>73</v>
      </c>
      <c r="D12816" s="109" t="s">
        <v>74</v>
      </c>
      <c r="E12816" s="172">
        <v>209</v>
      </c>
      <c r="F12816" s="172">
        <v>209</v>
      </c>
      <c r="I12816" s="173">
        <v>86.93</v>
      </c>
      <c r="J12816" s="174">
        <v>295.93</v>
      </c>
      <c r="K12816" s="61">
        <v>73</v>
      </c>
      <c r="N12816" s="61" t="s">
        <v>51</v>
      </c>
      <c r="P12816" s="175" t="s">
        <v>73</v>
      </c>
    </row>
    <row r="12817" spans="1:16">
      <c r="A12817" s="109" t="s">
        <v>25296</v>
      </c>
      <c r="B12817" s="109" t="s">
        <v>25297</v>
      </c>
      <c r="C12817" s="80" t="s">
        <v>73</v>
      </c>
      <c r="D12817" s="109" t="s">
        <v>74</v>
      </c>
      <c r="E12817" s="172">
        <v>359</v>
      </c>
      <c r="F12817" s="172">
        <v>359</v>
      </c>
      <c r="I12817" s="173">
        <v>101.54</v>
      </c>
      <c r="J12817" s="174">
        <v>460.54</v>
      </c>
      <c r="K12817" s="61">
        <v>36</v>
      </c>
      <c r="N12817" s="61" t="s">
        <v>51</v>
      </c>
      <c r="P12817" s="175" t="s">
        <v>73</v>
      </c>
    </row>
    <row r="12818" spans="1:16">
      <c r="A12818" s="109" t="s">
        <v>25298</v>
      </c>
      <c r="B12818" s="109" t="s">
        <v>25299</v>
      </c>
      <c r="C12818" s="80" t="s">
        <v>73</v>
      </c>
      <c r="D12818" s="109" t="s">
        <v>74</v>
      </c>
      <c r="E12818" s="172">
        <v>343</v>
      </c>
      <c r="F12818" s="172">
        <v>303</v>
      </c>
      <c r="G12818" s="109" t="s">
        <v>263</v>
      </c>
      <c r="I12818" s="173">
        <v>101.47</v>
      </c>
      <c r="J12818" s="174">
        <v>404.47</v>
      </c>
      <c r="K12818" s="61">
        <v>144</v>
      </c>
      <c r="N12818" s="61" t="s">
        <v>51</v>
      </c>
      <c r="P12818" s="175" t="s">
        <v>73</v>
      </c>
    </row>
    <row r="12819" spans="1:16">
      <c r="A12819" s="109" t="s">
        <v>25300</v>
      </c>
      <c r="B12819" s="109" t="s">
        <v>25301</v>
      </c>
      <c r="C12819" s="80" t="s">
        <v>73</v>
      </c>
      <c r="D12819" s="109" t="s">
        <v>74</v>
      </c>
      <c r="K12819" s="61" t="s">
        <v>410</v>
      </c>
      <c r="N12819" s="61" t="s">
        <v>410</v>
      </c>
      <c r="P12819" s="175" t="s">
        <v>73</v>
      </c>
    </row>
    <row r="12820" spans="1:16">
      <c r="A12820" s="109" t="s">
        <v>25302</v>
      </c>
      <c r="B12820" s="109" t="s">
        <v>25303</v>
      </c>
      <c r="C12820" s="80" t="s">
        <v>73</v>
      </c>
      <c r="D12820" s="109" t="s">
        <v>74</v>
      </c>
      <c r="K12820" s="61" t="s">
        <v>410</v>
      </c>
      <c r="N12820" s="61" t="s">
        <v>410</v>
      </c>
      <c r="P12820" s="175" t="s">
        <v>73</v>
      </c>
    </row>
    <row r="12821" spans="1:16">
      <c r="A12821" s="109" t="s">
        <v>25304</v>
      </c>
      <c r="B12821" s="109" t="s">
        <v>17953</v>
      </c>
      <c r="C12821" s="80" t="s">
        <v>73</v>
      </c>
      <c r="D12821" s="109" t="s">
        <v>74</v>
      </c>
      <c r="K12821" s="61" t="s">
        <v>410</v>
      </c>
      <c r="N12821" s="61" t="s">
        <v>410</v>
      </c>
      <c r="P12821" s="175" t="s">
        <v>73</v>
      </c>
    </row>
    <row r="12822" spans="1:16">
      <c r="A12822" s="109" t="s">
        <v>25305</v>
      </c>
      <c r="B12822" s="109" t="s">
        <v>25198</v>
      </c>
      <c r="C12822" s="80" t="s">
        <v>73</v>
      </c>
      <c r="D12822" s="109" t="s">
        <v>74</v>
      </c>
      <c r="K12822" s="61" t="s">
        <v>410</v>
      </c>
      <c r="N12822" s="61" t="s">
        <v>410</v>
      </c>
      <c r="P12822" s="175" t="s">
        <v>73</v>
      </c>
    </row>
    <row r="12823" spans="1:16">
      <c r="A12823" s="109" t="s">
        <v>25306</v>
      </c>
      <c r="B12823" s="109" t="s">
        <v>25307</v>
      </c>
      <c r="C12823" s="80" t="s">
        <v>73</v>
      </c>
      <c r="D12823" s="109" t="s">
        <v>74</v>
      </c>
      <c r="E12823" s="172">
        <v>135</v>
      </c>
      <c r="F12823" s="172">
        <v>135</v>
      </c>
      <c r="I12823" s="173">
        <v>88.25</v>
      </c>
      <c r="J12823" s="174">
        <v>223.25</v>
      </c>
      <c r="K12823" s="61">
        <v>36</v>
      </c>
      <c r="N12823" s="61" t="s">
        <v>51</v>
      </c>
      <c r="P12823" s="175" t="s">
        <v>73</v>
      </c>
    </row>
    <row r="12824" spans="1:16">
      <c r="A12824" s="109" t="s">
        <v>25308</v>
      </c>
      <c r="B12824" s="109" t="s">
        <v>25309</v>
      </c>
      <c r="C12824" s="80" t="s">
        <v>73</v>
      </c>
      <c r="D12824" s="109" t="s">
        <v>74</v>
      </c>
      <c r="K12824" s="61" t="s">
        <v>410</v>
      </c>
      <c r="N12824" s="61" t="s">
        <v>410</v>
      </c>
      <c r="P12824" s="175" t="s">
        <v>73</v>
      </c>
    </row>
    <row r="12825" spans="1:16">
      <c r="A12825" s="109" t="s">
        <v>25310</v>
      </c>
      <c r="B12825" s="109" t="s">
        <v>25311</v>
      </c>
      <c r="C12825" s="80" t="s">
        <v>73</v>
      </c>
      <c r="D12825" s="109" t="s">
        <v>74</v>
      </c>
      <c r="K12825" s="61" t="s">
        <v>410</v>
      </c>
      <c r="N12825" s="61" t="s">
        <v>410</v>
      </c>
      <c r="P12825" s="175" t="s">
        <v>73</v>
      </c>
    </row>
    <row r="12826" spans="1:16">
      <c r="A12826" s="109" t="s">
        <v>25312</v>
      </c>
      <c r="B12826" s="109" t="s">
        <v>17591</v>
      </c>
      <c r="C12826" s="80" t="s">
        <v>73</v>
      </c>
      <c r="D12826" s="109" t="s">
        <v>74</v>
      </c>
      <c r="K12826" s="61" t="s">
        <v>410</v>
      </c>
      <c r="N12826" s="61" t="s">
        <v>410</v>
      </c>
      <c r="P12826" s="175" t="s">
        <v>73</v>
      </c>
    </row>
    <row r="12827" spans="1:16">
      <c r="A12827" s="109" t="s">
        <v>25313</v>
      </c>
      <c r="B12827" s="109" t="s">
        <v>25314</v>
      </c>
      <c r="C12827" s="80" t="s">
        <v>73</v>
      </c>
      <c r="D12827" s="109" t="s">
        <v>74</v>
      </c>
      <c r="E12827" s="172">
        <v>196</v>
      </c>
      <c r="F12827" s="172">
        <v>196</v>
      </c>
      <c r="I12827" s="173">
        <v>46.77</v>
      </c>
      <c r="J12827" s="174">
        <v>242.77</v>
      </c>
      <c r="K12827" s="61">
        <v>42</v>
      </c>
      <c r="N12827" s="61" t="s">
        <v>51</v>
      </c>
      <c r="P12827" s="175" t="s">
        <v>73</v>
      </c>
    </row>
    <row r="12828" spans="1:16">
      <c r="A12828" s="109" t="s">
        <v>25315</v>
      </c>
      <c r="B12828" s="109" t="s">
        <v>25316</v>
      </c>
      <c r="C12828" s="80" t="s">
        <v>73</v>
      </c>
      <c r="D12828" s="109" t="s">
        <v>74</v>
      </c>
      <c r="E12828" s="172">
        <v>153</v>
      </c>
      <c r="F12828" s="172">
        <v>153</v>
      </c>
      <c r="I12828" s="173">
        <v>38.2</v>
      </c>
      <c r="J12828" s="174">
        <v>191.2</v>
      </c>
      <c r="K12828" s="61">
        <v>115</v>
      </c>
      <c r="N12828" s="61" t="s">
        <v>51</v>
      </c>
      <c r="P12828" s="175" t="s">
        <v>73</v>
      </c>
    </row>
    <row r="12829" spans="1:16">
      <c r="A12829" s="109" t="s">
        <v>25317</v>
      </c>
      <c r="B12829" s="109" t="s">
        <v>25318</v>
      </c>
      <c r="C12829" s="80" t="s">
        <v>73</v>
      </c>
      <c r="D12829" s="109" t="s">
        <v>74</v>
      </c>
      <c r="E12829" s="172">
        <v>242</v>
      </c>
      <c r="F12829" s="172">
        <v>242</v>
      </c>
      <c r="I12829" s="173">
        <v>82.48</v>
      </c>
      <c r="J12829" s="174">
        <v>324.48</v>
      </c>
      <c r="K12829" s="61">
        <v>0</v>
      </c>
      <c r="N12829" s="61" t="s">
        <v>51</v>
      </c>
      <c r="P12829" s="175" t="s">
        <v>73</v>
      </c>
    </row>
    <row r="12830" spans="1:16">
      <c r="A12830" s="109" t="s">
        <v>25319</v>
      </c>
      <c r="B12830" s="109" t="s">
        <v>25320</v>
      </c>
      <c r="C12830" s="80" t="s">
        <v>73</v>
      </c>
      <c r="D12830" s="109" t="s">
        <v>74</v>
      </c>
      <c r="K12830" s="61" t="s">
        <v>410</v>
      </c>
      <c r="N12830" s="61" t="s">
        <v>410</v>
      </c>
      <c r="P12830" s="175" t="s">
        <v>73</v>
      </c>
    </row>
    <row r="12831" spans="1:16">
      <c r="A12831" s="109" t="s">
        <v>25321</v>
      </c>
      <c r="B12831" s="109" t="s">
        <v>18339</v>
      </c>
      <c r="C12831" s="80" t="s">
        <v>73</v>
      </c>
      <c r="D12831" s="109" t="s">
        <v>74</v>
      </c>
      <c r="K12831" s="61" t="s">
        <v>410</v>
      </c>
      <c r="N12831" s="61" t="s">
        <v>410</v>
      </c>
      <c r="P12831" s="175" t="s">
        <v>73</v>
      </c>
    </row>
    <row r="12832" spans="1:16">
      <c r="A12832" s="109" t="s">
        <v>25322</v>
      </c>
      <c r="B12832" s="109" t="s">
        <v>25323</v>
      </c>
      <c r="C12832" s="80" t="s">
        <v>73</v>
      </c>
      <c r="D12832" s="109" t="s">
        <v>74</v>
      </c>
      <c r="K12832" s="61" t="s">
        <v>410</v>
      </c>
      <c r="N12832" s="61" t="s">
        <v>410</v>
      </c>
      <c r="P12832" s="175" t="s">
        <v>73</v>
      </c>
    </row>
    <row r="12833" spans="1:16">
      <c r="A12833" s="109" t="s">
        <v>25324</v>
      </c>
      <c r="B12833" s="109" t="s">
        <v>25325</v>
      </c>
      <c r="C12833" s="80" t="s">
        <v>73</v>
      </c>
      <c r="D12833" s="109" t="s">
        <v>74</v>
      </c>
      <c r="K12833" s="61" t="s">
        <v>410</v>
      </c>
      <c r="N12833" s="61" t="s">
        <v>410</v>
      </c>
      <c r="P12833" s="175" t="s">
        <v>73</v>
      </c>
    </row>
    <row r="12834" spans="1:16">
      <c r="A12834" s="109" t="s">
        <v>25326</v>
      </c>
      <c r="B12834" s="109" t="s">
        <v>25327</v>
      </c>
      <c r="C12834" s="80" t="s">
        <v>73</v>
      </c>
      <c r="D12834" s="109" t="s">
        <v>74</v>
      </c>
      <c r="E12834" s="172">
        <v>110</v>
      </c>
      <c r="F12834" s="172">
        <v>110</v>
      </c>
      <c r="I12834" s="173">
        <v>42.22</v>
      </c>
      <c r="J12834" s="174">
        <v>152.22</v>
      </c>
      <c r="K12834" s="61">
        <v>0</v>
      </c>
      <c r="N12834" s="61" t="s">
        <v>51</v>
      </c>
      <c r="P12834" s="175" t="s">
        <v>73</v>
      </c>
    </row>
    <row r="12835" spans="1:16">
      <c r="A12835" s="109" t="s">
        <v>25328</v>
      </c>
      <c r="B12835" s="109" t="s">
        <v>25329</v>
      </c>
      <c r="C12835" s="80" t="s">
        <v>73</v>
      </c>
      <c r="D12835" s="109" t="s">
        <v>74</v>
      </c>
      <c r="K12835" s="61" t="s">
        <v>410</v>
      </c>
      <c r="N12835" s="61" t="s">
        <v>410</v>
      </c>
      <c r="P12835" s="175" t="s">
        <v>73</v>
      </c>
    </row>
    <row r="12836" spans="1:16">
      <c r="A12836" s="109" t="s">
        <v>25330</v>
      </c>
      <c r="B12836" s="109" t="s">
        <v>25331</v>
      </c>
      <c r="C12836" s="80" t="s">
        <v>73</v>
      </c>
      <c r="D12836" s="109" t="s">
        <v>74</v>
      </c>
      <c r="K12836" s="61" t="s">
        <v>410</v>
      </c>
      <c r="N12836" s="61" t="s">
        <v>410</v>
      </c>
      <c r="P12836" s="175" t="s">
        <v>73</v>
      </c>
    </row>
    <row r="12837" spans="1:16">
      <c r="A12837" s="109" t="s">
        <v>25332</v>
      </c>
      <c r="B12837" s="109" t="s">
        <v>25333</v>
      </c>
      <c r="C12837" s="80" t="s">
        <v>73</v>
      </c>
      <c r="D12837" s="109" t="s">
        <v>74</v>
      </c>
      <c r="K12837" s="61" t="s">
        <v>410</v>
      </c>
      <c r="N12837" s="61" t="s">
        <v>410</v>
      </c>
      <c r="P12837" s="175" t="s">
        <v>73</v>
      </c>
    </row>
    <row r="12838" spans="1:16">
      <c r="A12838" s="109" t="s">
        <v>25334</v>
      </c>
      <c r="B12838" s="109" t="s">
        <v>25335</v>
      </c>
      <c r="C12838" s="80" t="s">
        <v>73</v>
      </c>
      <c r="D12838" s="109" t="s">
        <v>74</v>
      </c>
      <c r="K12838" s="61" t="s">
        <v>410</v>
      </c>
      <c r="N12838" s="61" t="s">
        <v>410</v>
      </c>
      <c r="P12838" s="175" t="s">
        <v>73</v>
      </c>
    </row>
    <row r="12839" spans="1:16">
      <c r="A12839" s="109" t="s">
        <v>25336</v>
      </c>
      <c r="B12839" s="109" t="s">
        <v>25337</v>
      </c>
      <c r="C12839" s="80" t="s">
        <v>73</v>
      </c>
      <c r="D12839" s="109" t="s">
        <v>74</v>
      </c>
      <c r="K12839" s="61" t="s">
        <v>410</v>
      </c>
      <c r="N12839" s="61" t="s">
        <v>410</v>
      </c>
      <c r="P12839" s="175" t="s">
        <v>73</v>
      </c>
    </row>
    <row r="12840" spans="1:16">
      <c r="A12840" s="109" t="s">
        <v>25338</v>
      </c>
      <c r="B12840" s="109" t="s">
        <v>25339</v>
      </c>
      <c r="C12840" s="80" t="s">
        <v>73</v>
      </c>
      <c r="D12840" s="109" t="s">
        <v>74</v>
      </c>
      <c r="K12840" s="61" t="s">
        <v>410</v>
      </c>
      <c r="N12840" s="61" t="s">
        <v>410</v>
      </c>
      <c r="P12840" s="175" t="s">
        <v>73</v>
      </c>
    </row>
    <row r="12841" spans="1:16">
      <c r="A12841" s="109" t="s">
        <v>25340</v>
      </c>
      <c r="B12841" s="109" t="s">
        <v>25341</v>
      </c>
      <c r="C12841" s="80" t="s">
        <v>73</v>
      </c>
      <c r="D12841" s="109" t="s">
        <v>74</v>
      </c>
      <c r="K12841" s="61" t="s">
        <v>410</v>
      </c>
      <c r="N12841" s="61" t="s">
        <v>410</v>
      </c>
      <c r="P12841" s="175" t="s">
        <v>73</v>
      </c>
    </row>
    <row r="12842" spans="1:16">
      <c r="A12842" s="109" t="s">
        <v>25342</v>
      </c>
      <c r="B12842" s="109" t="s">
        <v>25343</v>
      </c>
      <c r="C12842" s="80" t="s">
        <v>73</v>
      </c>
      <c r="D12842" s="109" t="s">
        <v>74</v>
      </c>
      <c r="K12842" s="61" t="s">
        <v>410</v>
      </c>
      <c r="N12842" s="61" t="s">
        <v>410</v>
      </c>
      <c r="P12842" s="175" t="s">
        <v>73</v>
      </c>
    </row>
    <row r="12843" spans="1:16">
      <c r="A12843" s="109" t="s">
        <v>25344</v>
      </c>
      <c r="B12843" s="109" t="s">
        <v>25345</v>
      </c>
      <c r="C12843" s="80" t="s">
        <v>73</v>
      </c>
      <c r="D12843" s="109" t="s">
        <v>74</v>
      </c>
      <c r="K12843" s="61" t="s">
        <v>410</v>
      </c>
      <c r="N12843" s="61" t="s">
        <v>410</v>
      </c>
      <c r="P12843" s="175" t="s">
        <v>73</v>
      </c>
    </row>
    <row r="12844" spans="1:16">
      <c r="A12844" s="109" t="s">
        <v>25346</v>
      </c>
      <c r="B12844" s="109" t="s">
        <v>25347</v>
      </c>
      <c r="C12844" s="80" t="s">
        <v>73</v>
      </c>
      <c r="D12844" s="109" t="s">
        <v>74</v>
      </c>
      <c r="K12844" s="61" t="s">
        <v>410</v>
      </c>
      <c r="N12844" s="61" t="s">
        <v>410</v>
      </c>
      <c r="P12844" s="175" t="s">
        <v>73</v>
      </c>
    </row>
    <row r="12845" spans="1:16">
      <c r="A12845" s="109" t="s">
        <v>25348</v>
      </c>
      <c r="B12845" s="109" t="s">
        <v>25349</v>
      </c>
      <c r="C12845" s="80" t="s">
        <v>73</v>
      </c>
      <c r="D12845" s="109" t="s">
        <v>74</v>
      </c>
      <c r="K12845" s="61" t="s">
        <v>410</v>
      </c>
      <c r="N12845" s="61" t="s">
        <v>410</v>
      </c>
      <c r="P12845" s="175" t="s">
        <v>73</v>
      </c>
    </row>
    <row r="12846" spans="1:16">
      <c r="A12846" s="109" t="s">
        <v>25350</v>
      </c>
      <c r="B12846" s="109" t="s">
        <v>18379</v>
      </c>
      <c r="C12846" s="80" t="s">
        <v>73</v>
      </c>
      <c r="D12846" s="109" t="s">
        <v>74</v>
      </c>
      <c r="E12846" s="172">
        <v>225</v>
      </c>
      <c r="F12846" s="172">
        <v>225</v>
      </c>
      <c r="I12846" s="173">
        <v>45.24</v>
      </c>
      <c r="J12846" s="174">
        <v>270.24</v>
      </c>
      <c r="K12846" s="61">
        <v>0</v>
      </c>
      <c r="L12846" s="175" t="s">
        <v>76</v>
      </c>
      <c r="M12846" s="61" t="s">
        <v>6406</v>
      </c>
      <c r="N12846" s="61" t="s">
        <v>51</v>
      </c>
      <c r="P12846" s="175" t="s">
        <v>73</v>
      </c>
    </row>
    <row r="12847" spans="1:16">
      <c r="A12847" s="109" t="s">
        <v>25351</v>
      </c>
      <c r="B12847" s="109" t="s">
        <v>25352</v>
      </c>
      <c r="C12847" s="80" t="s">
        <v>73</v>
      </c>
      <c r="D12847" s="109" t="s">
        <v>74</v>
      </c>
      <c r="K12847" s="61" t="s">
        <v>410</v>
      </c>
      <c r="N12847" s="61" t="s">
        <v>410</v>
      </c>
      <c r="P12847" s="175" t="s">
        <v>73</v>
      </c>
    </row>
    <row r="12848" spans="1:16">
      <c r="A12848" s="109" t="s">
        <v>25353</v>
      </c>
      <c r="B12848" s="109" t="s">
        <v>25354</v>
      </c>
      <c r="C12848" s="80" t="s">
        <v>73</v>
      </c>
      <c r="D12848" s="109" t="s">
        <v>74</v>
      </c>
      <c r="K12848" s="61" t="s">
        <v>410</v>
      </c>
      <c r="N12848" s="61" t="s">
        <v>410</v>
      </c>
      <c r="P12848" s="175" t="s">
        <v>73</v>
      </c>
    </row>
    <row r="12849" spans="1:16">
      <c r="A12849" s="109" t="s">
        <v>25355</v>
      </c>
      <c r="B12849" s="109" t="s">
        <v>25356</v>
      </c>
      <c r="C12849" s="80" t="s">
        <v>73</v>
      </c>
      <c r="D12849" s="109" t="s">
        <v>74</v>
      </c>
      <c r="K12849" s="61" t="s">
        <v>410</v>
      </c>
      <c r="N12849" s="61" t="s">
        <v>410</v>
      </c>
      <c r="P12849" s="175" t="s">
        <v>73</v>
      </c>
    </row>
    <row r="12850" spans="1:16">
      <c r="A12850" s="109" t="s">
        <v>25357</v>
      </c>
      <c r="B12850" s="109" t="s">
        <v>25358</v>
      </c>
      <c r="C12850" s="80" t="s">
        <v>73</v>
      </c>
      <c r="D12850" s="109" t="s">
        <v>74</v>
      </c>
      <c r="E12850" s="172">
        <v>185</v>
      </c>
      <c r="F12850" s="172">
        <v>160</v>
      </c>
      <c r="G12850" s="109" t="s">
        <v>102</v>
      </c>
      <c r="I12850" s="173">
        <v>136.59</v>
      </c>
      <c r="J12850" s="174">
        <v>296.59</v>
      </c>
      <c r="K12850" s="61">
        <v>1</v>
      </c>
      <c r="N12850" s="61" t="s">
        <v>51</v>
      </c>
      <c r="P12850" s="175" t="s">
        <v>73</v>
      </c>
    </row>
    <row r="12851" spans="1:16">
      <c r="A12851" s="109" t="s">
        <v>25359</v>
      </c>
      <c r="B12851" s="109" t="s">
        <v>25360</v>
      </c>
      <c r="C12851" s="80" t="s">
        <v>73</v>
      </c>
      <c r="D12851" s="109" t="s">
        <v>74</v>
      </c>
      <c r="E12851" s="172">
        <v>195</v>
      </c>
      <c r="F12851" s="172">
        <v>170</v>
      </c>
      <c r="G12851" s="109" t="s">
        <v>140</v>
      </c>
      <c r="I12851" s="173">
        <v>136.59</v>
      </c>
      <c r="J12851" s="174">
        <v>306.59</v>
      </c>
      <c r="K12851" s="61">
        <v>19</v>
      </c>
      <c r="N12851" s="61" t="s">
        <v>51</v>
      </c>
      <c r="P12851" s="175" t="s">
        <v>73</v>
      </c>
    </row>
    <row r="12852" spans="1:16">
      <c r="A12852" s="109" t="s">
        <v>25361</v>
      </c>
      <c r="B12852" s="109" t="s">
        <v>25362</v>
      </c>
      <c r="C12852" s="80" t="s">
        <v>73</v>
      </c>
      <c r="D12852" s="109" t="s">
        <v>74</v>
      </c>
      <c r="K12852" s="61" t="s">
        <v>410</v>
      </c>
      <c r="N12852" s="61" t="s">
        <v>410</v>
      </c>
      <c r="P12852" s="175" t="s">
        <v>73</v>
      </c>
    </row>
    <row r="12853" spans="1:16">
      <c r="A12853" s="109" t="s">
        <v>25363</v>
      </c>
      <c r="B12853" s="109" t="s">
        <v>25364</v>
      </c>
      <c r="C12853" s="80" t="s">
        <v>73</v>
      </c>
      <c r="D12853" s="109" t="s">
        <v>74</v>
      </c>
      <c r="K12853" s="61" t="s">
        <v>410</v>
      </c>
      <c r="N12853" s="61" t="s">
        <v>410</v>
      </c>
      <c r="P12853" s="175" t="s">
        <v>73</v>
      </c>
    </row>
    <row r="12854" spans="1:16">
      <c r="A12854" s="109" t="s">
        <v>25365</v>
      </c>
      <c r="B12854" s="109" t="s">
        <v>25366</v>
      </c>
      <c r="C12854" s="80" t="s">
        <v>73</v>
      </c>
      <c r="D12854" s="109" t="s">
        <v>74</v>
      </c>
      <c r="K12854" s="61" t="s">
        <v>410</v>
      </c>
      <c r="N12854" s="61" t="s">
        <v>410</v>
      </c>
      <c r="P12854" s="175" t="s">
        <v>73</v>
      </c>
    </row>
    <row r="12855" spans="1:16">
      <c r="A12855" s="109" t="s">
        <v>25367</v>
      </c>
      <c r="B12855" s="109" t="s">
        <v>25368</v>
      </c>
      <c r="C12855" s="80" t="s">
        <v>73</v>
      </c>
      <c r="D12855" s="109" t="s">
        <v>74</v>
      </c>
      <c r="K12855" s="61" t="s">
        <v>410</v>
      </c>
      <c r="N12855" s="61" t="s">
        <v>410</v>
      </c>
      <c r="P12855" s="175" t="s">
        <v>73</v>
      </c>
    </row>
    <row r="12856" spans="1:16">
      <c r="A12856" s="109" t="s">
        <v>25369</v>
      </c>
      <c r="B12856" s="109" t="s">
        <v>18805</v>
      </c>
      <c r="C12856" s="80" t="s">
        <v>73</v>
      </c>
      <c r="D12856" s="109" t="s">
        <v>74</v>
      </c>
      <c r="E12856" s="172">
        <v>187</v>
      </c>
      <c r="F12856" s="172">
        <v>187</v>
      </c>
      <c r="I12856" s="173">
        <v>87.01</v>
      </c>
      <c r="J12856" s="174">
        <v>274.01</v>
      </c>
      <c r="K12856" s="61">
        <v>0</v>
      </c>
      <c r="N12856" s="61" t="s">
        <v>51</v>
      </c>
      <c r="P12856" s="175" t="s">
        <v>73</v>
      </c>
    </row>
    <row r="12857" spans="1:16">
      <c r="A12857" s="109" t="s">
        <v>25370</v>
      </c>
      <c r="B12857" s="109" t="s">
        <v>25371</v>
      </c>
      <c r="C12857" s="80" t="s">
        <v>73</v>
      </c>
      <c r="D12857" s="109" t="s">
        <v>74</v>
      </c>
      <c r="K12857" s="61" t="s">
        <v>410</v>
      </c>
      <c r="N12857" s="61" t="s">
        <v>410</v>
      </c>
      <c r="P12857" s="175" t="s">
        <v>73</v>
      </c>
    </row>
    <row r="12858" spans="1:16">
      <c r="A12858" s="109" t="s">
        <v>25372</v>
      </c>
      <c r="B12858" s="109" t="s">
        <v>8967</v>
      </c>
      <c r="C12858" s="80" t="s">
        <v>73</v>
      </c>
      <c r="D12858" s="109" t="s">
        <v>74</v>
      </c>
      <c r="K12858" s="61" t="s">
        <v>410</v>
      </c>
      <c r="N12858" s="61" t="s">
        <v>410</v>
      </c>
      <c r="P12858" s="175" t="s">
        <v>73</v>
      </c>
    </row>
    <row r="12859" spans="1:16">
      <c r="A12859" s="109" t="s">
        <v>25373</v>
      </c>
      <c r="B12859" s="109" t="s">
        <v>25374</v>
      </c>
      <c r="C12859" s="80" t="s">
        <v>73</v>
      </c>
      <c r="D12859" s="109" t="s">
        <v>74</v>
      </c>
      <c r="K12859" s="61" t="s">
        <v>410</v>
      </c>
      <c r="N12859" s="61" t="s">
        <v>410</v>
      </c>
      <c r="P12859" s="175" t="s">
        <v>73</v>
      </c>
    </row>
    <row r="12860" spans="1:16">
      <c r="A12860" s="109" t="s">
        <v>25375</v>
      </c>
      <c r="B12860" s="109" t="s">
        <v>25376</v>
      </c>
      <c r="C12860" s="80" t="s">
        <v>73</v>
      </c>
      <c r="D12860" s="109" t="s">
        <v>74</v>
      </c>
      <c r="K12860" s="61" t="s">
        <v>410</v>
      </c>
      <c r="N12860" s="61" t="s">
        <v>410</v>
      </c>
      <c r="P12860" s="175" t="s">
        <v>73</v>
      </c>
    </row>
    <row r="12861" spans="1:16">
      <c r="A12861" s="109" t="s">
        <v>25377</v>
      </c>
      <c r="B12861" s="109" t="s">
        <v>25378</v>
      </c>
      <c r="C12861" s="80" t="s">
        <v>73</v>
      </c>
      <c r="D12861" s="109" t="s">
        <v>74</v>
      </c>
      <c r="K12861" s="61" t="s">
        <v>410</v>
      </c>
      <c r="N12861" s="61" t="s">
        <v>410</v>
      </c>
      <c r="P12861" s="175" t="s">
        <v>73</v>
      </c>
    </row>
    <row r="12862" spans="1:16">
      <c r="A12862" s="109" t="s">
        <v>25379</v>
      </c>
      <c r="B12862" s="109" t="s">
        <v>25380</v>
      </c>
      <c r="C12862" s="80" t="s">
        <v>73</v>
      </c>
      <c r="D12862" s="109" t="s">
        <v>74</v>
      </c>
      <c r="K12862" s="61" t="s">
        <v>410</v>
      </c>
      <c r="N12862" s="61" t="s">
        <v>410</v>
      </c>
      <c r="P12862" s="175" t="s">
        <v>73</v>
      </c>
    </row>
    <row r="12863" spans="1:16">
      <c r="A12863" s="109" t="s">
        <v>25381</v>
      </c>
      <c r="B12863" s="109" t="s">
        <v>25382</v>
      </c>
      <c r="C12863" s="80" t="s">
        <v>73</v>
      </c>
      <c r="D12863" s="109" t="s">
        <v>74</v>
      </c>
      <c r="K12863" s="61" t="s">
        <v>410</v>
      </c>
      <c r="N12863" s="61" t="s">
        <v>410</v>
      </c>
      <c r="P12863" s="175" t="s">
        <v>73</v>
      </c>
    </row>
    <row r="12864" spans="1:16">
      <c r="A12864" s="109" t="s">
        <v>25383</v>
      </c>
      <c r="B12864" s="109" t="s">
        <v>18797</v>
      </c>
      <c r="C12864" s="80" t="s">
        <v>73</v>
      </c>
      <c r="D12864" s="109" t="s">
        <v>74</v>
      </c>
      <c r="K12864" s="61" t="s">
        <v>410</v>
      </c>
      <c r="N12864" s="61" t="s">
        <v>410</v>
      </c>
      <c r="P12864" s="175" t="s">
        <v>73</v>
      </c>
    </row>
    <row r="12865" spans="1:16">
      <c r="A12865" s="109" t="s">
        <v>25384</v>
      </c>
      <c r="B12865" s="109" t="s">
        <v>25385</v>
      </c>
      <c r="C12865" s="80" t="s">
        <v>73</v>
      </c>
      <c r="D12865" s="109" t="s">
        <v>74</v>
      </c>
      <c r="E12865" s="172">
        <v>250</v>
      </c>
      <c r="F12865" s="172">
        <v>250</v>
      </c>
      <c r="I12865" s="173">
        <v>88.4</v>
      </c>
      <c r="J12865" s="174">
        <v>338.4</v>
      </c>
      <c r="K12865" s="61">
        <v>0</v>
      </c>
      <c r="N12865" s="61" t="s">
        <v>51</v>
      </c>
      <c r="P12865" s="175" t="s">
        <v>73</v>
      </c>
    </row>
    <row r="12866" spans="1:16">
      <c r="A12866" s="109" t="s">
        <v>25386</v>
      </c>
      <c r="B12866" s="109" t="s">
        <v>25387</v>
      </c>
      <c r="C12866" s="80" t="s">
        <v>73</v>
      </c>
      <c r="D12866" s="109" t="s">
        <v>74</v>
      </c>
      <c r="K12866" s="61" t="s">
        <v>410</v>
      </c>
      <c r="N12866" s="61" t="s">
        <v>410</v>
      </c>
      <c r="P12866" s="175" t="s">
        <v>73</v>
      </c>
    </row>
    <row r="12867" spans="1:16">
      <c r="A12867" s="109" t="s">
        <v>25388</v>
      </c>
      <c r="B12867" s="109" t="s">
        <v>25389</v>
      </c>
      <c r="C12867" s="80" t="s">
        <v>73</v>
      </c>
      <c r="D12867" s="109" t="s">
        <v>74</v>
      </c>
      <c r="K12867" s="61" t="s">
        <v>410</v>
      </c>
      <c r="N12867" s="61" t="s">
        <v>410</v>
      </c>
      <c r="P12867" s="175" t="s">
        <v>73</v>
      </c>
    </row>
    <row r="12868" spans="1:16">
      <c r="A12868" s="109" t="s">
        <v>25390</v>
      </c>
      <c r="B12868" s="109" t="s">
        <v>25391</v>
      </c>
      <c r="C12868" s="80" t="s">
        <v>73</v>
      </c>
      <c r="D12868" s="109" t="s">
        <v>74</v>
      </c>
      <c r="K12868" s="61" t="s">
        <v>410</v>
      </c>
      <c r="N12868" s="61" t="s">
        <v>410</v>
      </c>
      <c r="P12868" s="175" t="s">
        <v>73</v>
      </c>
    </row>
    <row r="12869" spans="1:16">
      <c r="A12869" s="109" t="s">
        <v>25392</v>
      </c>
      <c r="B12869" s="109" t="s">
        <v>25393</v>
      </c>
      <c r="C12869" s="80" t="s">
        <v>73</v>
      </c>
      <c r="D12869" s="109" t="s">
        <v>74</v>
      </c>
      <c r="E12869" s="172">
        <v>120</v>
      </c>
      <c r="F12869" s="172">
        <v>95</v>
      </c>
      <c r="G12869" s="109" t="s">
        <v>688</v>
      </c>
      <c r="I12869" s="173">
        <v>46.77</v>
      </c>
      <c r="J12869" s="174">
        <v>141.77</v>
      </c>
      <c r="K12869" s="61">
        <v>103</v>
      </c>
      <c r="N12869" s="61" t="s">
        <v>51</v>
      </c>
      <c r="P12869" s="175" t="s">
        <v>73</v>
      </c>
    </row>
    <row r="12870" spans="1:16">
      <c r="A12870" s="109" t="s">
        <v>25394</v>
      </c>
      <c r="B12870" s="109" t="s">
        <v>25395</v>
      </c>
      <c r="C12870" s="80" t="s">
        <v>73</v>
      </c>
      <c r="D12870" s="109" t="s">
        <v>74</v>
      </c>
      <c r="K12870" s="61" t="s">
        <v>410</v>
      </c>
      <c r="N12870" s="61" t="s">
        <v>410</v>
      </c>
      <c r="P12870" s="175" t="s">
        <v>73</v>
      </c>
    </row>
    <row r="12871" spans="1:16">
      <c r="A12871" s="109" t="s">
        <v>25396</v>
      </c>
      <c r="B12871" s="109" t="s">
        <v>25397</v>
      </c>
      <c r="C12871" s="80" t="s">
        <v>73</v>
      </c>
      <c r="D12871" s="109" t="s">
        <v>74</v>
      </c>
      <c r="E12871" s="172">
        <v>252</v>
      </c>
      <c r="F12871" s="172">
        <v>217</v>
      </c>
      <c r="G12871" s="109" t="s">
        <v>102</v>
      </c>
      <c r="I12871" s="173">
        <v>77.46</v>
      </c>
      <c r="J12871" s="174">
        <v>294.46</v>
      </c>
      <c r="K12871" s="61">
        <v>0</v>
      </c>
      <c r="N12871" s="61" t="s">
        <v>51</v>
      </c>
      <c r="P12871" s="175" t="s">
        <v>73</v>
      </c>
    </row>
    <row r="12872" spans="1:16">
      <c r="A12872" s="109" t="s">
        <v>25398</v>
      </c>
      <c r="B12872" s="109" t="s">
        <v>25399</v>
      </c>
      <c r="C12872" s="80" t="s">
        <v>73</v>
      </c>
      <c r="D12872" s="109" t="s">
        <v>74</v>
      </c>
      <c r="E12872" s="172">
        <v>242</v>
      </c>
      <c r="F12872" s="172">
        <v>217</v>
      </c>
      <c r="G12872" s="109" t="s">
        <v>75</v>
      </c>
      <c r="I12872" s="173">
        <v>77.46</v>
      </c>
      <c r="J12872" s="174">
        <v>294.46</v>
      </c>
      <c r="K12872" s="61">
        <v>0</v>
      </c>
      <c r="N12872" s="61" t="s">
        <v>51</v>
      </c>
      <c r="P12872" s="175" t="s">
        <v>73</v>
      </c>
    </row>
    <row r="12873" spans="1:16">
      <c r="A12873" s="109" t="s">
        <v>25400</v>
      </c>
      <c r="B12873" s="109" t="s">
        <v>25401</v>
      </c>
      <c r="C12873" s="80" t="s">
        <v>73</v>
      </c>
      <c r="D12873" s="109" t="s">
        <v>74</v>
      </c>
      <c r="E12873" s="172">
        <v>242</v>
      </c>
      <c r="F12873" s="172">
        <v>217</v>
      </c>
      <c r="G12873" s="109" t="s">
        <v>75</v>
      </c>
      <c r="I12873" s="173">
        <v>77.46</v>
      </c>
      <c r="J12873" s="174">
        <v>294.46</v>
      </c>
      <c r="K12873" s="61">
        <v>0</v>
      </c>
      <c r="N12873" s="61" t="s">
        <v>51</v>
      </c>
      <c r="P12873" s="175" t="s">
        <v>73</v>
      </c>
    </row>
    <row r="12874" spans="1:16">
      <c r="A12874" s="109" t="s">
        <v>25402</v>
      </c>
      <c r="B12874" s="109" t="s">
        <v>25403</v>
      </c>
      <c r="C12874" s="80" t="s">
        <v>73</v>
      </c>
      <c r="D12874" s="109" t="s">
        <v>74</v>
      </c>
      <c r="K12874" s="61" t="s">
        <v>410</v>
      </c>
      <c r="N12874" s="61" t="s">
        <v>410</v>
      </c>
      <c r="P12874" s="175" t="s">
        <v>73</v>
      </c>
    </row>
    <row r="12875" spans="1:16">
      <c r="A12875" s="109" t="s">
        <v>25404</v>
      </c>
      <c r="B12875" s="109" t="s">
        <v>25405</v>
      </c>
      <c r="C12875" s="80" t="s">
        <v>73</v>
      </c>
      <c r="D12875" s="109" t="s">
        <v>74</v>
      </c>
      <c r="K12875" s="61" t="s">
        <v>410</v>
      </c>
      <c r="N12875" s="61" t="s">
        <v>410</v>
      </c>
      <c r="P12875" s="175" t="s">
        <v>73</v>
      </c>
    </row>
    <row r="12876" spans="1:16">
      <c r="A12876" s="109" t="s">
        <v>25406</v>
      </c>
      <c r="B12876" s="109" t="s">
        <v>25407</v>
      </c>
      <c r="C12876" s="80" t="s">
        <v>73</v>
      </c>
      <c r="D12876" s="109" t="s">
        <v>74</v>
      </c>
      <c r="K12876" s="61" t="s">
        <v>410</v>
      </c>
      <c r="N12876" s="61" t="s">
        <v>410</v>
      </c>
      <c r="P12876" s="175" t="s">
        <v>73</v>
      </c>
    </row>
    <row r="12877" spans="1:16">
      <c r="A12877" s="109" t="s">
        <v>25408</v>
      </c>
      <c r="B12877" s="109" t="s">
        <v>25409</v>
      </c>
      <c r="C12877" s="80" t="s">
        <v>73</v>
      </c>
      <c r="D12877" s="109" t="s">
        <v>74</v>
      </c>
      <c r="K12877" s="61" t="s">
        <v>410</v>
      </c>
      <c r="N12877" s="61" t="s">
        <v>410</v>
      </c>
      <c r="P12877" s="175" t="s">
        <v>73</v>
      </c>
    </row>
    <row r="12878" spans="1:16">
      <c r="A12878" s="109" t="s">
        <v>25410</v>
      </c>
      <c r="B12878" s="109" t="s">
        <v>25411</v>
      </c>
      <c r="C12878" s="80" t="s">
        <v>73</v>
      </c>
      <c r="D12878" s="109" t="s">
        <v>74</v>
      </c>
      <c r="E12878" s="172">
        <v>356</v>
      </c>
      <c r="F12878" s="172">
        <v>356</v>
      </c>
      <c r="I12878" s="173">
        <v>84.24</v>
      </c>
      <c r="J12878" s="174">
        <v>440.24</v>
      </c>
      <c r="K12878" s="61">
        <v>55</v>
      </c>
      <c r="L12878" s="175" t="s">
        <v>57</v>
      </c>
      <c r="M12878" s="61" t="s">
        <v>2369</v>
      </c>
      <c r="N12878" s="61" t="s">
        <v>51</v>
      </c>
      <c r="P12878" s="175" t="s">
        <v>73</v>
      </c>
    </row>
    <row r="12879" spans="1:16">
      <c r="A12879" s="109" t="s">
        <v>25412</v>
      </c>
      <c r="B12879" s="109" t="s">
        <v>25413</v>
      </c>
      <c r="C12879" s="80" t="s">
        <v>73</v>
      </c>
      <c r="D12879" s="109" t="s">
        <v>74</v>
      </c>
      <c r="E12879" s="172">
        <v>394</v>
      </c>
      <c r="F12879" s="172">
        <v>330</v>
      </c>
      <c r="G12879" s="109" t="s">
        <v>107</v>
      </c>
      <c r="I12879" s="173">
        <v>97.23</v>
      </c>
      <c r="J12879" s="174">
        <v>427.23</v>
      </c>
      <c r="K12879" s="61">
        <v>0</v>
      </c>
      <c r="N12879" s="61" t="s">
        <v>51</v>
      </c>
      <c r="P12879" s="175" t="s">
        <v>73</v>
      </c>
    </row>
    <row r="12880" spans="1:16">
      <c r="A12880" s="109" t="s">
        <v>25414</v>
      </c>
      <c r="B12880" s="109" t="s">
        <v>25415</v>
      </c>
      <c r="C12880" s="80" t="s">
        <v>73</v>
      </c>
      <c r="D12880" s="109" t="s">
        <v>74</v>
      </c>
      <c r="E12880" s="172">
        <v>200</v>
      </c>
      <c r="F12880" s="172">
        <v>200</v>
      </c>
      <c r="I12880" s="173">
        <v>43.61</v>
      </c>
      <c r="J12880" s="174">
        <v>243.61</v>
      </c>
      <c r="K12880" s="61">
        <v>56</v>
      </c>
      <c r="L12880" s="175" t="s">
        <v>57</v>
      </c>
      <c r="M12880" s="61" t="s">
        <v>217</v>
      </c>
      <c r="N12880" s="61" t="s">
        <v>51</v>
      </c>
      <c r="P12880" s="175" t="s">
        <v>73</v>
      </c>
    </row>
    <row r="12881" spans="1:16">
      <c r="A12881" s="109" t="s">
        <v>25416</v>
      </c>
      <c r="B12881" s="109" t="s">
        <v>2971</v>
      </c>
      <c r="C12881" s="80" t="s">
        <v>73</v>
      </c>
      <c r="D12881" s="109" t="s">
        <v>74</v>
      </c>
      <c r="K12881" s="61" t="s">
        <v>410</v>
      </c>
      <c r="N12881" s="61" t="s">
        <v>410</v>
      </c>
      <c r="P12881" s="175" t="s">
        <v>73</v>
      </c>
    </row>
    <row r="12882" spans="1:16">
      <c r="A12882" s="109" t="s">
        <v>25417</v>
      </c>
      <c r="B12882" s="109" t="s">
        <v>25418</v>
      </c>
      <c r="C12882" s="80" t="s">
        <v>73</v>
      </c>
      <c r="D12882" s="109" t="s">
        <v>74</v>
      </c>
      <c r="K12882" s="61" t="s">
        <v>410</v>
      </c>
      <c r="N12882" s="61" t="s">
        <v>410</v>
      </c>
      <c r="P12882" s="175" t="s">
        <v>73</v>
      </c>
    </row>
    <row r="12883" spans="1:16">
      <c r="A12883" s="109" t="s">
        <v>25419</v>
      </c>
      <c r="B12883" s="109" t="s">
        <v>25420</v>
      </c>
      <c r="C12883" s="80" t="s">
        <v>73</v>
      </c>
      <c r="D12883" s="109" t="s">
        <v>74</v>
      </c>
      <c r="K12883" s="61" t="s">
        <v>410</v>
      </c>
      <c r="N12883" s="61" t="s">
        <v>410</v>
      </c>
      <c r="P12883" s="175" t="s">
        <v>73</v>
      </c>
    </row>
    <row r="12884" spans="1:16">
      <c r="A12884" s="109" t="s">
        <v>25421</v>
      </c>
      <c r="B12884" s="109" t="s">
        <v>25422</v>
      </c>
      <c r="C12884" s="80" t="s">
        <v>73</v>
      </c>
      <c r="D12884" s="109" t="s">
        <v>74</v>
      </c>
      <c r="K12884" s="61" t="s">
        <v>410</v>
      </c>
      <c r="N12884" s="61" t="s">
        <v>410</v>
      </c>
      <c r="P12884" s="175" t="s">
        <v>73</v>
      </c>
    </row>
    <row r="12885" spans="1:16">
      <c r="A12885" s="109" t="s">
        <v>25423</v>
      </c>
      <c r="B12885" s="109" t="s">
        <v>25424</v>
      </c>
      <c r="C12885" s="80" t="s">
        <v>73</v>
      </c>
      <c r="D12885" s="109" t="s">
        <v>74</v>
      </c>
      <c r="K12885" s="61" t="s">
        <v>410</v>
      </c>
      <c r="N12885" s="61" t="s">
        <v>410</v>
      </c>
      <c r="P12885" s="175" t="s">
        <v>73</v>
      </c>
    </row>
    <row r="12886" spans="1:16">
      <c r="A12886" s="109" t="s">
        <v>25425</v>
      </c>
      <c r="B12886" s="109" t="s">
        <v>25426</v>
      </c>
      <c r="C12886" s="80" t="s">
        <v>73</v>
      </c>
      <c r="D12886" s="109" t="s">
        <v>74</v>
      </c>
      <c r="K12886" s="61" t="s">
        <v>410</v>
      </c>
      <c r="N12886" s="61" t="s">
        <v>410</v>
      </c>
      <c r="P12886" s="175" t="s">
        <v>73</v>
      </c>
    </row>
    <row r="12887" spans="1:16">
      <c r="A12887" s="109" t="s">
        <v>25427</v>
      </c>
      <c r="B12887" s="109" t="s">
        <v>25428</v>
      </c>
      <c r="C12887" s="80" t="s">
        <v>73</v>
      </c>
      <c r="D12887" s="109" t="s">
        <v>74</v>
      </c>
      <c r="K12887" s="61" t="s">
        <v>410</v>
      </c>
      <c r="N12887" s="61" t="s">
        <v>410</v>
      </c>
      <c r="P12887" s="175" t="s">
        <v>73</v>
      </c>
    </row>
    <row r="12888" spans="1:16">
      <c r="A12888" s="109" t="s">
        <v>25429</v>
      </c>
      <c r="B12888" s="109" t="s">
        <v>25430</v>
      </c>
      <c r="C12888" s="80" t="s">
        <v>73</v>
      </c>
      <c r="D12888" s="109" t="s">
        <v>74</v>
      </c>
      <c r="K12888" s="61" t="s">
        <v>410</v>
      </c>
      <c r="N12888" s="61" t="s">
        <v>410</v>
      </c>
      <c r="P12888" s="175" t="s">
        <v>73</v>
      </c>
    </row>
    <row r="12889" spans="1:16">
      <c r="A12889" s="109" t="s">
        <v>25431</v>
      </c>
      <c r="B12889" s="109" t="s">
        <v>25432</v>
      </c>
      <c r="C12889" s="80" t="s">
        <v>73</v>
      </c>
      <c r="D12889" s="109" t="s">
        <v>74</v>
      </c>
      <c r="K12889" s="61" t="s">
        <v>410</v>
      </c>
      <c r="N12889" s="61" t="s">
        <v>410</v>
      </c>
      <c r="P12889" s="175" t="s">
        <v>73</v>
      </c>
    </row>
    <row r="12890" spans="1:16">
      <c r="A12890" s="109" t="s">
        <v>25433</v>
      </c>
      <c r="B12890" s="109" t="s">
        <v>25434</v>
      </c>
      <c r="C12890" s="80" t="s">
        <v>73</v>
      </c>
      <c r="D12890" s="109" t="s">
        <v>74</v>
      </c>
      <c r="K12890" s="61" t="s">
        <v>410</v>
      </c>
      <c r="N12890" s="61" t="s">
        <v>410</v>
      </c>
      <c r="P12890" s="175" t="s">
        <v>73</v>
      </c>
    </row>
    <row r="12891" spans="1:16">
      <c r="A12891" s="109" t="s">
        <v>25435</v>
      </c>
      <c r="B12891" s="109" t="s">
        <v>25436</v>
      </c>
      <c r="C12891" s="80" t="s">
        <v>73</v>
      </c>
      <c r="D12891" s="109" t="s">
        <v>74</v>
      </c>
      <c r="K12891" s="61" t="s">
        <v>410</v>
      </c>
      <c r="N12891" s="61" t="s">
        <v>410</v>
      </c>
      <c r="P12891" s="175" t="s">
        <v>73</v>
      </c>
    </row>
    <row r="12892" spans="1:16">
      <c r="A12892" s="109" t="s">
        <v>25437</v>
      </c>
      <c r="B12892" s="109" t="s">
        <v>25438</v>
      </c>
      <c r="C12892" s="80" t="s">
        <v>73</v>
      </c>
      <c r="D12892" s="109" t="s">
        <v>74</v>
      </c>
      <c r="E12892" s="172">
        <v>175</v>
      </c>
      <c r="F12892" s="172">
        <v>150</v>
      </c>
      <c r="G12892" s="109" t="s">
        <v>88</v>
      </c>
      <c r="I12892" s="173">
        <v>82.45</v>
      </c>
      <c r="J12892" s="174">
        <v>232.45</v>
      </c>
      <c r="K12892" s="61">
        <v>0</v>
      </c>
      <c r="N12892" s="61" t="s">
        <v>51</v>
      </c>
      <c r="P12892" s="175" t="s">
        <v>73</v>
      </c>
    </row>
    <row r="12893" spans="1:16">
      <c r="A12893" s="109" t="s">
        <v>25439</v>
      </c>
      <c r="B12893" s="109" t="s">
        <v>25440</v>
      </c>
      <c r="C12893" s="80" t="s">
        <v>73</v>
      </c>
      <c r="D12893" s="109" t="s">
        <v>74</v>
      </c>
      <c r="K12893" s="61" t="s">
        <v>410</v>
      </c>
      <c r="N12893" s="61" t="s">
        <v>410</v>
      </c>
      <c r="P12893" s="175" t="s">
        <v>73</v>
      </c>
    </row>
    <row r="12894" spans="1:16">
      <c r="A12894" s="109" t="s">
        <v>25441</v>
      </c>
      <c r="B12894" s="109" t="s">
        <v>25442</v>
      </c>
      <c r="C12894" s="80" t="s">
        <v>73</v>
      </c>
      <c r="D12894" s="109" t="s">
        <v>74</v>
      </c>
      <c r="E12894" s="172">
        <v>230</v>
      </c>
      <c r="F12894" s="172">
        <v>205</v>
      </c>
      <c r="G12894" s="109" t="s">
        <v>75</v>
      </c>
      <c r="I12894" s="173">
        <v>188.5</v>
      </c>
      <c r="J12894" s="174">
        <v>393.5</v>
      </c>
      <c r="K12894" s="61">
        <v>54</v>
      </c>
      <c r="N12894" s="61" t="s">
        <v>51</v>
      </c>
      <c r="P12894" s="175" t="s">
        <v>73</v>
      </c>
    </row>
    <row r="12895" spans="1:16">
      <c r="A12895" s="109" t="s">
        <v>25443</v>
      </c>
      <c r="B12895" s="109" t="s">
        <v>25444</v>
      </c>
      <c r="C12895" s="80" t="s">
        <v>73</v>
      </c>
      <c r="D12895" s="109" t="s">
        <v>74</v>
      </c>
      <c r="E12895" s="172">
        <v>230</v>
      </c>
      <c r="F12895" s="172">
        <v>205</v>
      </c>
      <c r="G12895" s="109" t="s">
        <v>75</v>
      </c>
      <c r="I12895" s="173">
        <v>188.5</v>
      </c>
      <c r="J12895" s="174">
        <v>393.5</v>
      </c>
      <c r="K12895" s="61">
        <v>33</v>
      </c>
      <c r="N12895" s="61" t="s">
        <v>51</v>
      </c>
      <c r="P12895" s="175" t="s">
        <v>73</v>
      </c>
    </row>
    <row r="12896" spans="1:16">
      <c r="A12896" s="109" t="s">
        <v>25445</v>
      </c>
      <c r="B12896" s="109" t="s">
        <v>25446</v>
      </c>
      <c r="C12896" s="80" t="s">
        <v>73</v>
      </c>
      <c r="D12896" s="109" t="s">
        <v>74</v>
      </c>
      <c r="K12896" s="61" t="s">
        <v>410</v>
      </c>
      <c r="N12896" s="61" t="s">
        <v>410</v>
      </c>
      <c r="P12896" s="175" t="s">
        <v>73</v>
      </c>
    </row>
    <row r="12897" spans="1:16">
      <c r="A12897" s="109" t="s">
        <v>25447</v>
      </c>
      <c r="B12897" s="109" t="s">
        <v>25448</v>
      </c>
      <c r="C12897" s="80" t="s">
        <v>73</v>
      </c>
      <c r="D12897" s="109" t="s">
        <v>74</v>
      </c>
      <c r="K12897" s="61" t="s">
        <v>410</v>
      </c>
      <c r="N12897" s="61" t="s">
        <v>410</v>
      </c>
      <c r="P12897" s="175" t="s">
        <v>73</v>
      </c>
    </row>
    <row r="12898" spans="1:16">
      <c r="A12898" s="109" t="s">
        <v>25449</v>
      </c>
      <c r="B12898" s="109" t="s">
        <v>25450</v>
      </c>
      <c r="C12898" s="80" t="s">
        <v>73</v>
      </c>
      <c r="D12898" s="109" t="s">
        <v>74</v>
      </c>
      <c r="E12898" s="172">
        <v>228</v>
      </c>
      <c r="F12898" s="172">
        <v>228</v>
      </c>
      <c r="I12898" s="173">
        <v>87.1</v>
      </c>
      <c r="J12898" s="174">
        <v>315.1</v>
      </c>
      <c r="K12898" s="61">
        <v>0</v>
      </c>
      <c r="N12898" s="61" t="s">
        <v>51</v>
      </c>
      <c r="P12898" s="175" t="s">
        <v>73</v>
      </c>
    </row>
    <row r="12899" spans="1:16">
      <c r="A12899" s="109" t="s">
        <v>25451</v>
      </c>
      <c r="B12899" s="109" t="s">
        <v>25452</v>
      </c>
      <c r="C12899" s="80" t="s">
        <v>73</v>
      </c>
      <c r="D12899" s="109" t="s">
        <v>74</v>
      </c>
      <c r="K12899" s="61" t="s">
        <v>410</v>
      </c>
      <c r="N12899" s="61" t="s">
        <v>410</v>
      </c>
      <c r="P12899" s="175" t="s">
        <v>73</v>
      </c>
    </row>
    <row r="12900" spans="1:16">
      <c r="A12900" s="109" t="s">
        <v>25453</v>
      </c>
      <c r="B12900" s="109" t="s">
        <v>25454</v>
      </c>
      <c r="C12900" s="80" t="s">
        <v>73</v>
      </c>
      <c r="D12900" s="109" t="s">
        <v>74</v>
      </c>
      <c r="K12900" s="61" t="s">
        <v>410</v>
      </c>
      <c r="N12900" s="61" t="s">
        <v>410</v>
      </c>
      <c r="P12900" s="175" t="s">
        <v>73</v>
      </c>
    </row>
    <row r="12901" spans="1:16">
      <c r="A12901" s="109" t="s">
        <v>25455</v>
      </c>
      <c r="B12901" s="109" t="s">
        <v>25456</v>
      </c>
      <c r="C12901" s="80" t="s">
        <v>73</v>
      </c>
      <c r="D12901" s="109" t="s">
        <v>74</v>
      </c>
      <c r="E12901" s="172">
        <v>177</v>
      </c>
      <c r="F12901" s="172">
        <v>177</v>
      </c>
      <c r="I12901" s="173">
        <v>54.07</v>
      </c>
      <c r="J12901" s="174">
        <v>231.07</v>
      </c>
      <c r="K12901" s="61">
        <v>185</v>
      </c>
      <c r="N12901" s="61" t="s">
        <v>51</v>
      </c>
      <c r="P12901" s="175" t="s">
        <v>73</v>
      </c>
    </row>
    <row r="12902" spans="1:16">
      <c r="A12902" s="109" t="s">
        <v>25457</v>
      </c>
      <c r="B12902" s="109" t="s">
        <v>25458</v>
      </c>
      <c r="C12902" s="80" t="s">
        <v>73</v>
      </c>
      <c r="D12902" s="109" t="s">
        <v>74</v>
      </c>
      <c r="K12902" s="61" t="s">
        <v>410</v>
      </c>
      <c r="N12902" s="61" t="s">
        <v>410</v>
      </c>
      <c r="P12902" s="175" t="s">
        <v>73</v>
      </c>
    </row>
    <row r="12903" spans="1:16">
      <c r="A12903" s="109" t="s">
        <v>25459</v>
      </c>
      <c r="B12903" s="109" t="s">
        <v>17902</v>
      </c>
      <c r="C12903" s="80" t="s">
        <v>73</v>
      </c>
      <c r="D12903" s="109" t="s">
        <v>74</v>
      </c>
      <c r="K12903" s="61" t="s">
        <v>410</v>
      </c>
      <c r="N12903" s="61" t="s">
        <v>410</v>
      </c>
      <c r="P12903" s="175" t="s">
        <v>73</v>
      </c>
    </row>
    <row r="12904" spans="1:16">
      <c r="A12904" s="109" t="s">
        <v>25460</v>
      </c>
      <c r="B12904" s="109" t="s">
        <v>25446</v>
      </c>
      <c r="C12904" s="80" t="s">
        <v>73</v>
      </c>
      <c r="D12904" s="109" t="s">
        <v>74</v>
      </c>
      <c r="K12904" s="61" t="s">
        <v>410</v>
      </c>
      <c r="N12904" s="61" t="s">
        <v>410</v>
      </c>
      <c r="P12904" s="175" t="s">
        <v>73</v>
      </c>
    </row>
    <row r="12905" spans="1:16">
      <c r="A12905" s="109" t="s">
        <v>25461</v>
      </c>
      <c r="B12905" s="109" t="s">
        <v>18631</v>
      </c>
      <c r="C12905" s="80" t="s">
        <v>73</v>
      </c>
      <c r="D12905" s="109" t="s">
        <v>74</v>
      </c>
      <c r="K12905" s="61" t="s">
        <v>410</v>
      </c>
      <c r="N12905" s="61" t="s">
        <v>410</v>
      </c>
      <c r="P12905" s="175" t="s">
        <v>73</v>
      </c>
    </row>
    <row r="12906" spans="1:16">
      <c r="A12906" s="109" t="s">
        <v>25462</v>
      </c>
      <c r="B12906" s="109" t="s">
        <v>25463</v>
      </c>
      <c r="C12906" s="80" t="s">
        <v>73</v>
      </c>
      <c r="D12906" s="109" t="s">
        <v>74</v>
      </c>
      <c r="K12906" s="61" t="s">
        <v>410</v>
      </c>
      <c r="N12906" s="61" t="s">
        <v>410</v>
      </c>
      <c r="P12906" s="175" t="s">
        <v>73</v>
      </c>
    </row>
    <row r="12907" spans="1:16">
      <c r="A12907" s="109" t="s">
        <v>25464</v>
      </c>
      <c r="B12907" s="109" t="s">
        <v>25465</v>
      </c>
      <c r="C12907" s="80" t="s">
        <v>73</v>
      </c>
      <c r="D12907" s="109" t="s">
        <v>74</v>
      </c>
      <c r="E12907" s="172">
        <v>236</v>
      </c>
      <c r="F12907" s="172">
        <v>236</v>
      </c>
      <c r="I12907" s="173">
        <v>52.31</v>
      </c>
      <c r="J12907" s="174">
        <v>288.31</v>
      </c>
      <c r="K12907" s="61">
        <v>65</v>
      </c>
      <c r="N12907" s="61" t="s">
        <v>51</v>
      </c>
      <c r="P12907" s="175" t="s">
        <v>73</v>
      </c>
    </row>
    <row r="12908" spans="1:16">
      <c r="A12908" s="109" t="s">
        <v>25466</v>
      </c>
      <c r="B12908" s="109" t="s">
        <v>18783</v>
      </c>
      <c r="C12908" s="80" t="s">
        <v>73</v>
      </c>
      <c r="D12908" s="109" t="s">
        <v>74</v>
      </c>
      <c r="K12908" s="61" t="s">
        <v>410</v>
      </c>
      <c r="N12908" s="61" t="s">
        <v>410</v>
      </c>
      <c r="P12908" s="175" t="s">
        <v>73</v>
      </c>
    </row>
    <row r="12909" spans="1:16">
      <c r="A12909" s="109" t="s">
        <v>25467</v>
      </c>
      <c r="B12909" s="109" t="s">
        <v>25468</v>
      </c>
      <c r="C12909" s="80" t="s">
        <v>73</v>
      </c>
      <c r="D12909" s="109" t="s">
        <v>74</v>
      </c>
      <c r="K12909" s="61" t="s">
        <v>410</v>
      </c>
      <c r="N12909" s="61" t="s">
        <v>410</v>
      </c>
      <c r="P12909" s="175" t="s">
        <v>73</v>
      </c>
    </row>
    <row r="12910" spans="1:16">
      <c r="A12910" s="109" t="s">
        <v>25469</v>
      </c>
      <c r="B12910" s="109" t="s">
        <v>25470</v>
      </c>
      <c r="C12910" s="80" t="s">
        <v>73</v>
      </c>
      <c r="D12910" s="109" t="s">
        <v>74</v>
      </c>
      <c r="K12910" s="61" t="s">
        <v>410</v>
      </c>
      <c r="N12910" s="61" t="s">
        <v>410</v>
      </c>
      <c r="P12910" s="175" t="s">
        <v>73</v>
      </c>
    </row>
    <row r="12911" spans="1:16">
      <c r="A12911" s="109" t="s">
        <v>25471</v>
      </c>
      <c r="B12911" s="109" t="s">
        <v>25472</v>
      </c>
      <c r="C12911" s="80" t="s">
        <v>73</v>
      </c>
      <c r="D12911" s="109" t="s">
        <v>74</v>
      </c>
      <c r="E12911" s="172">
        <v>350</v>
      </c>
      <c r="F12911" s="172">
        <v>350</v>
      </c>
      <c r="I12911" s="173">
        <v>71.22</v>
      </c>
      <c r="J12911" s="174">
        <v>421.22</v>
      </c>
      <c r="K12911" s="61">
        <v>29</v>
      </c>
      <c r="L12911" s="175" t="s">
        <v>76</v>
      </c>
      <c r="M12911" s="61" t="s">
        <v>353</v>
      </c>
      <c r="N12911" s="61" t="s">
        <v>51</v>
      </c>
      <c r="P12911" s="175" t="s">
        <v>73</v>
      </c>
    </row>
    <row r="12912" spans="1:16">
      <c r="A12912" s="109" t="s">
        <v>25473</v>
      </c>
      <c r="B12912" s="109" t="s">
        <v>25474</v>
      </c>
      <c r="C12912" s="80" t="s">
        <v>73</v>
      </c>
      <c r="D12912" s="109" t="s">
        <v>74</v>
      </c>
      <c r="K12912" s="61" t="s">
        <v>410</v>
      </c>
      <c r="N12912" s="61" t="s">
        <v>410</v>
      </c>
      <c r="P12912" s="175" t="s">
        <v>73</v>
      </c>
    </row>
    <row r="12913" spans="1:16">
      <c r="A12913" s="109" t="s">
        <v>25475</v>
      </c>
      <c r="B12913" s="109" t="s">
        <v>25476</v>
      </c>
      <c r="C12913" s="80" t="s">
        <v>73</v>
      </c>
      <c r="D12913" s="109" t="s">
        <v>74</v>
      </c>
      <c r="E12913" s="172">
        <v>399</v>
      </c>
      <c r="F12913" s="172">
        <v>330</v>
      </c>
      <c r="G12913" s="109" t="s">
        <v>395</v>
      </c>
      <c r="I12913" s="173">
        <v>97.23</v>
      </c>
      <c r="J12913" s="174">
        <v>427.23</v>
      </c>
      <c r="K12913" s="61">
        <v>105</v>
      </c>
      <c r="N12913" s="61" t="s">
        <v>51</v>
      </c>
      <c r="P12913" s="175" t="s">
        <v>73</v>
      </c>
    </row>
    <row r="12914" spans="1:16">
      <c r="A12914" s="109" t="s">
        <v>25477</v>
      </c>
      <c r="B12914" s="109" t="s">
        <v>25478</v>
      </c>
      <c r="C12914" s="80" t="s">
        <v>73</v>
      </c>
      <c r="D12914" s="109" t="s">
        <v>74</v>
      </c>
      <c r="K12914" s="61" t="s">
        <v>410</v>
      </c>
      <c r="N12914" s="61" t="s">
        <v>410</v>
      </c>
      <c r="P12914" s="175" t="s">
        <v>73</v>
      </c>
    </row>
    <row r="12915" spans="1:16">
      <c r="A12915" s="109" t="s">
        <v>25479</v>
      </c>
      <c r="B12915" s="109" t="s">
        <v>25480</v>
      </c>
      <c r="C12915" s="80" t="s">
        <v>73</v>
      </c>
      <c r="D12915" s="109" t="s">
        <v>74</v>
      </c>
      <c r="K12915" s="61" t="s">
        <v>410</v>
      </c>
      <c r="N12915" s="61" t="s">
        <v>410</v>
      </c>
      <c r="P12915" s="175" t="s">
        <v>73</v>
      </c>
    </row>
    <row r="12916" spans="1:16">
      <c r="A12916" s="109" t="s">
        <v>25481</v>
      </c>
      <c r="B12916" s="109" t="s">
        <v>25482</v>
      </c>
      <c r="C12916" s="80" t="s">
        <v>73</v>
      </c>
      <c r="D12916" s="109" t="s">
        <v>74</v>
      </c>
      <c r="K12916" s="61" t="s">
        <v>410</v>
      </c>
      <c r="N12916" s="61" t="s">
        <v>410</v>
      </c>
      <c r="P12916" s="175" t="s">
        <v>73</v>
      </c>
    </row>
    <row r="12917" spans="1:16">
      <c r="A12917" s="109" t="s">
        <v>25483</v>
      </c>
      <c r="B12917" s="109" t="s">
        <v>25484</v>
      </c>
      <c r="C12917" s="80" t="s">
        <v>73</v>
      </c>
      <c r="D12917" s="109" t="s">
        <v>74</v>
      </c>
      <c r="K12917" s="61" t="s">
        <v>410</v>
      </c>
      <c r="N12917" s="61" t="s">
        <v>410</v>
      </c>
      <c r="P12917" s="175" t="s">
        <v>73</v>
      </c>
    </row>
    <row r="12918" spans="1:16">
      <c r="A12918" s="109" t="s">
        <v>25485</v>
      </c>
      <c r="B12918" s="109" t="s">
        <v>25486</v>
      </c>
      <c r="C12918" s="80" t="s">
        <v>73</v>
      </c>
      <c r="D12918" s="109" t="s">
        <v>74</v>
      </c>
      <c r="E12918" s="172">
        <v>358</v>
      </c>
      <c r="F12918" s="172">
        <v>265</v>
      </c>
      <c r="G12918" s="109" t="s">
        <v>924</v>
      </c>
      <c r="I12918" s="173">
        <v>83.74</v>
      </c>
      <c r="J12918" s="174">
        <v>348.74</v>
      </c>
      <c r="K12918" s="61">
        <v>27</v>
      </c>
      <c r="N12918" s="61" t="s">
        <v>51</v>
      </c>
      <c r="P12918" s="175" t="s">
        <v>73</v>
      </c>
    </row>
    <row r="12919" spans="1:16">
      <c r="A12919" s="109" t="s">
        <v>25487</v>
      </c>
      <c r="B12919" s="109" t="s">
        <v>24545</v>
      </c>
      <c r="C12919" s="80" t="s">
        <v>73</v>
      </c>
      <c r="D12919" s="109" t="s">
        <v>74</v>
      </c>
      <c r="E12919" s="172">
        <v>385</v>
      </c>
      <c r="F12919" s="172">
        <v>350</v>
      </c>
      <c r="G12919" s="109" t="s">
        <v>137</v>
      </c>
      <c r="I12919" s="173">
        <v>146.71</v>
      </c>
      <c r="J12919" s="174">
        <v>496.71</v>
      </c>
      <c r="K12919" s="61">
        <v>34</v>
      </c>
      <c r="N12919" s="61" t="s">
        <v>51</v>
      </c>
      <c r="P12919" s="175" t="s">
        <v>73</v>
      </c>
    </row>
    <row r="12920" spans="1:16">
      <c r="A12920" s="109" t="s">
        <v>25488</v>
      </c>
      <c r="B12920" s="109" t="s">
        <v>24354</v>
      </c>
      <c r="C12920" s="80" t="s">
        <v>73</v>
      </c>
      <c r="D12920" s="109" t="s">
        <v>74</v>
      </c>
      <c r="E12920" s="172">
        <v>300</v>
      </c>
      <c r="F12920" s="172">
        <v>300</v>
      </c>
      <c r="I12920" s="173">
        <v>199.44</v>
      </c>
      <c r="J12920" s="174">
        <v>499.44</v>
      </c>
      <c r="K12920" s="61">
        <v>73</v>
      </c>
      <c r="N12920" s="61" t="s">
        <v>51</v>
      </c>
      <c r="P12920" s="175" t="s">
        <v>73</v>
      </c>
    </row>
    <row r="12921" spans="1:16">
      <c r="A12921" s="109" t="s">
        <v>25489</v>
      </c>
      <c r="B12921" s="109" t="s">
        <v>25490</v>
      </c>
      <c r="C12921" s="80" t="s">
        <v>73</v>
      </c>
      <c r="D12921" s="109" t="s">
        <v>74</v>
      </c>
      <c r="E12921" s="172">
        <v>440</v>
      </c>
      <c r="F12921" s="172">
        <v>440</v>
      </c>
      <c r="I12921" s="173">
        <v>153.73</v>
      </c>
      <c r="J12921" s="174">
        <v>593.73</v>
      </c>
      <c r="K12921" s="61">
        <v>40</v>
      </c>
      <c r="N12921" s="61" t="s">
        <v>51</v>
      </c>
      <c r="P12921" s="175" t="s">
        <v>73</v>
      </c>
    </row>
    <row r="12922" spans="1:16">
      <c r="A12922" s="109" t="s">
        <v>25491</v>
      </c>
      <c r="B12922" s="109" t="s">
        <v>25492</v>
      </c>
      <c r="C12922" s="80" t="s">
        <v>73</v>
      </c>
      <c r="D12922" s="109" t="s">
        <v>74</v>
      </c>
      <c r="K12922" s="61" t="s">
        <v>410</v>
      </c>
      <c r="N12922" s="61" t="s">
        <v>410</v>
      </c>
      <c r="P12922" s="175" t="s">
        <v>73</v>
      </c>
    </row>
    <row r="12923" spans="1:16">
      <c r="A12923" s="109" t="s">
        <v>25493</v>
      </c>
      <c r="B12923" s="109" t="s">
        <v>25494</v>
      </c>
      <c r="C12923" s="80" t="s">
        <v>73</v>
      </c>
      <c r="D12923" s="109" t="s">
        <v>74</v>
      </c>
      <c r="K12923" s="61" t="s">
        <v>410</v>
      </c>
      <c r="N12923" s="61" t="s">
        <v>410</v>
      </c>
      <c r="P12923" s="175" t="s">
        <v>73</v>
      </c>
    </row>
    <row r="12924" spans="1:16">
      <c r="A12924" s="109" t="s">
        <v>25495</v>
      </c>
      <c r="B12924" s="109" t="s">
        <v>25496</v>
      </c>
      <c r="C12924" s="80" t="s">
        <v>73</v>
      </c>
      <c r="D12924" s="109" t="s">
        <v>74</v>
      </c>
      <c r="K12924" s="61" t="s">
        <v>410</v>
      </c>
      <c r="N12924" s="61" t="s">
        <v>410</v>
      </c>
      <c r="P12924" s="175" t="s">
        <v>73</v>
      </c>
    </row>
    <row r="12925" spans="1:16">
      <c r="A12925" s="109" t="s">
        <v>25497</v>
      </c>
      <c r="B12925" s="109" t="s">
        <v>17591</v>
      </c>
      <c r="C12925" s="80" t="s">
        <v>73</v>
      </c>
      <c r="D12925" s="109" t="s">
        <v>74</v>
      </c>
      <c r="K12925" s="61" t="s">
        <v>410</v>
      </c>
      <c r="N12925" s="61" t="s">
        <v>410</v>
      </c>
      <c r="P12925" s="175" t="s">
        <v>73</v>
      </c>
    </row>
    <row r="12926" spans="1:16">
      <c r="A12926" s="109" t="s">
        <v>25498</v>
      </c>
      <c r="B12926" s="109" t="s">
        <v>25499</v>
      </c>
      <c r="C12926" s="80" t="s">
        <v>73</v>
      </c>
      <c r="D12926" s="109" t="s">
        <v>74</v>
      </c>
      <c r="K12926" s="61" t="s">
        <v>410</v>
      </c>
      <c r="N12926" s="61" t="s">
        <v>410</v>
      </c>
      <c r="P12926" s="175" t="s">
        <v>73</v>
      </c>
    </row>
    <row r="12927" spans="1:16">
      <c r="A12927" s="109" t="s">
        <v>25500</v>
      </c>
      <c r="B12927" s="109" t="s">
        <v>25501</v>
      </c>
      <c r="C12927" s="80" t="s">
        <v>73</v>
      </c>
      <c r="D12927" s="109" t="s">
        <v>74</v>
      </c>
      <c r="K12927" s="61" t="s">
        <v>410</v>
      </c>
      <c r="N12927" s="61" t="s">
        <v>410</v>
      </c>
      <c r="P12927" s="175" t="s">
        <v>73</v>
      </c>
    </row>
    <row r="12928" spans="1:16">
      <c r="A12928" s="109" t="s">
        <v>25502</v>
      </c>
      <c r="B12928" s="109" t="s">
        <v>25503</v>
      </c>
      <c r="C12928" s="80" t="s">
        <v>73</v>
      </c>
      <c r="D12928" s="109" t="s">
        <v>74</v>
      </c>
      <c r="K12928" s="61" t="s">
        <v>410</v>
      </c>
      <c r="N12928" s="61" t="s">
        <v>410</v>
      </c>
      <c r="P12928" s="175" t="s">
        <v>73</v>
      </c>
    </row>
    <row r="12929" spans="1:16">
      <c r="A12929" s="109" t="s">
        <v>25504</v>
      </c>
      <c r="B12929" s="109" t="s">
        <v>25505</v>
      </c>
      <c r="C12929" s="80" t="s">
        <v>73</v>
      </c>
      <c r="D12929" s="109" t="s">
        <v>74</v>
      </c>
      <c r="K12929" s="61" t="s">
        <v>410</v>
      </c>
      <c r="N12929" s="61" t="s">
        <v>410</v>
      </c>
      <c r="P12929" s="175" t="s">
        <v>73</v>
      </c>
    </row>
    <row r="12930" spans="1:16">
      <c r="A12930" s="109" t="s">
        <v>25506</v>
      </c>
      <c r="B12930" s="109" t="s">
        <v>17326</v>
      </c>
      <c r="C12930" s="80" t="s">
        <v>73</v>
      </c>
      <c r="D12930" s="109" t="s">
        <v>74</v>
      </c>
      <c r="K12930" s="61" t="s">
        <v>410</v>
      </c>
      <c r="N12930" s="61" t="s">
        <v>410</v>
      </c>
      <c r="P12930" s="175" t="s">
        <v>73</v>
      </c>
    </row>
    <row r="12931" spans="1:16">
      <c r="A12931" s="109" t="s">
        <v>25507</v>
      </c>
      <c r="B12931" s="109" t="s">
        <v>25508</v>
      </c>
      <c r="C12931" s="80" t="s">
        <v>73</v>
      </c>
      <c r="D12931" s="109" t="s">
        <v>74</v>
      </c>
      <c r="E12931" s="172">
        <v>173</v>
      </c>
      <c r="F12931" s="172">
        <v>173</v>
      </c>
      <c r="I12931" s="173">
        <v>38.2</v>
      </c>
      <c r="J12931" s="174">
        <v>211.2</v>
      </c>
      <c r="K12931" s="61">
        <v>194</v>
      </c>
      <c r="N12931" s="61" t="s">
        <v>51</v>
      </c>
      <c r="P12931" s="175" t="s">
        <v>73</v>
      </c>
    </row>
    <row r="12932" spans="1:16">
      <c r="A12932" s="109" t="s">
        <v>25509</v>
      </c>
      <c r="B12932" s="109" t="s">
        <v>25510</v>
      </c>
      <c r="C12932" s="80" t="s">
        <v>73</v>
      </c>
      <c r="D12932" s="109" t="s">
        <v>74</v>
      </c>
      <c r="E12932" s="172">
        <v>166</v>
      </c>
      <c r="F12932" s="172">
        <v>118</v>
      </c>
      <c r="G12932" s="109" t="s">
        <v>329</v>
      </c>
      <c r="I12932" s="173">
        <v>37.39</v>
      </c>
      <c r="J12932" s="174">
        <v>155.39</v>
      </c>
      <c r="K12932" s="61">
        <v>12</v>
      </c>
      <c r="L12932" s="175" t="s">
        <v>57</v>
      </c>
      <c r="M12932" s="61" t="s">
        <v>6406</v>
      </c>
      <c r="N12932" s="61" t="s">
        <v>51</v>
      </c>
      <c r="P12932" s="175" t="s">
        <v>73</v>
      </c>
    </row>
    <row r="12933" spans="1:16">
      <c r="A12933" s="109" t="s">
        <v>25511</v>
      </c>
      <c r="B12933" s="109" t="s">
        <v>25512</v>
      </c>
      <c r="C12933" s="80" t="s">
        <v>73</v>
      </c>
      <c r="D12933" s="109" t="s">
        <v>74</v>
      </c>
      <c r="K12933" s="61" t="s">
        <v>410</v>
      </c>
      <c r="N12933" s="61" t="s">
        <v>410</v>
      </c>
      <c r="P12933" s="175" t="s">
        <v>73</v>
      </c>
    </row>
    <row r="12934" spans="1:16">
      <c r="A12934" s="109" t="s">
        <v>25513</v>
      </c>
      <c r="B12934" s="109" t="s">
        <v>25514</v>
      </c>
      <c r="C12934" s="80" t="s">
        <v>73</v>
      </c>
      <c r="D12934" s="109" t="s">
        <v>74</v>
      </c>
      <c r="K12934" s="61" t="s">
        <v>410</v>
      </c>
      <c r="N12934" s="61" t="s">
        <v>410</v>
      </c>
      <c r="P12934" s="175" t="s">
        <v>73</v>
      </c>
    </row>
    <row r="12935" spans="1:16">
      <c r="A12935" s="109" t="s">
        <v>25515</v>
      </c>
      <c r="B12935" s="109" t="s">
        <v>25516</v>
      </c>
      <c r="C12935" s="80" t="s">
        <v>73</v>
      </c>
      <c r="D12935" s="109" t="s">
        <v>74</v>
      </c>
      <c r="K12935" s="61" t="s">
        <v>410</v>
      </c>
      <c r="N12935" s="61" t="s">
        <v>410</v>
      </c>
      <c r="P12935" s="175" t="s">
        <v>73</v>
      </c>
    </row>
    <row r="12936" spans="1:16">
      <c r="A12936" s="109" t="s">
        <v>25517</v>
      </c>
      <c r="B12936" s="109" t="s">
        <v>25518</v>
      </c>
      <c r="C12936" s="80" t="s">
        <v>73</v>
      </c>
      <c r="D12936" s="109" t="s">
        <v>74</v>
      </c>
      <c r="E12936" s="172">
        <v>245</v>
      </c>
      <c r="F12936" s="172">
        <v>220</v>
      </c>
      <c r="G12936" s="109" t="s">
        <v>75</v>
      </c>
      <c r="I12936" s="173">
        <v>153.85</v>
      </c>
      <c r="J12936" s="174">
        <v>373.85</v>
      </c>
      <c r="K12936" s="61">
        <v>43</v>
      </c>
      <c r="N12936" s="61" t="s">
        <v>51</v>
      </c>
      <c r="P12936" s="175" t="s">
        <v>73</v>
      </c>
    </row>
    <row r="12937" spans="1:16">
      <c r="A12937" s="109" t="s">
        <v>25519</v>
      </c>
      <c r="B12937" s="109" t="s">
        <v>25520</v>
      </c>
      <c r="C12937" s="80" t="s">
        <v>73</v>
      </c>
      <c r="D12937" s="109" t="s">
        <v>74</v>
      </c>
      <c r="E12937" s="172">
        <v>228</v>
      </c>
      <c r="F12937" s="172">
        <v>228</v>
      </c>
      <c r="I12937" s="173">
        <v>87.1</v>
      </c>
      <c r="J12937" s="174">
        <v>315.1</v>
      </c>
      <c r="K12937" s="61">
        <v>0</v>
      </c>
      <c r="N12937" s="61" t="s">
        <v>51</v>
      </c>
      <c r="P12937" s="175" t="s">
        <v>73</v>
      </c>
    </row>
    <row r="12938" spans="1:16">
      <c r="A12938" s="109" t="s">
        <v>25521</v>
      </c>
      <c r="B12938" s="109" t="s">
        <v>25522</v>
      </c>
      <c r="C12938" s="80" t="s">
        <v>73</v>
      </c>
      <c r="D12938" s="109" t="s">
        <v>74</v>
      </c>
      <c r="K12938" s="61" t="s">
        <v>410</v>
      </c>
      <c r="N12938" s="61" t="s">
        <v>410</v>
      </c>
      <c r="P12938" s="175" t="s">
        <v>73</v>
      </c>
    </row>
    <row r="12939" spans="1:16">
      <c r="A12939" s="109" t="s">
        <v>25523</v>
      </c>
      <c r="B12939" s="109" t="s">
        <v>25524</v>
      </c>
      <c r="C12939" s="80" t="s">
        <v>73</v>
      </c>
      <c r="D12939" s="109" t="s">
        <v>74</v>
      </c>
      <c r="E12939" s="172">
        <v>304</v>
      </c>
      <c r="F12939" s="172">
        <v>280</v>
      </c>
      <c r="G12939" s="109" t="s">
        <v>494</v>
      </c>
      <c r="I12939" s="173">
        <v>94.01</v>
      </c>
      <c r="J12939" s="174">
        <v>374.01</v>
      </c>
      <c r="K12939" s="61">
        <v>2</v>
      </c>
      <c r="N12939" s="61" t="s">
        <v>51</v>
      </c>
      <c r="P12939" s="175" t="s">
        <v>73</v>
      </c>
    </row>
    <row r="12940" spans="1:16">
      <c r="A12940" s="109" t="s">
        <v>25525</v>
      </c>
      <c r="B12940" s="109" t="s">
        <v>25526</v>
      </c>
      <c r="C12940" s="80" t="s">
        <v>10920</v>
      </c>
      <c r="D12940" s="109" t="s">
        <v>10921</v>
      </c>
      <c r="K12940" s="61" t="s">
        <v>410</v>
      </c>
      <c r="N12940" s="61" t="s">
        <v>410</v>
      </c>
      <c r="P12940" s="175" t="s">
        <v>10920</v>
      </c>
    </row>
    <row r="12941" spans="1:16">
      <c r="A12941" s="109" t="s">
        <v>25527</v>
      </c>
      <c r="B12941" s="109" t="s">
        <v>25526</v>
      </c>
      <c r="C12941" s="80" t="s">
        <v>10920</v>
      </c>
      <c r="D12941" s="109" t="s">
        <v>10921</v>
      </c>
      <c r="K12941" s="61" t="s">
        <v>410</v>
      </c>
      <c r="N12941" s="61" t="s">
        <v>410</v>
      </c>
      <c r="P12941" s="175" t="s">
        <v>10920</v>
      </c>
    </row>
    <row r="12942" spans="1:16">
      <c r="A12942" s="109" t="s">
        <v>25528</v>
      </c>
      <c r="B12942" s="109" t="s">
        <v>25529</v>
      </c>
      <c r="C12942" s="80" t="s">
        <v>10920</v>
      </c>
      <c r="D12942" s="109" t="s">
        <v>10921</v>
      </c>
      <c r="K12942" s="61" t="s">
        <v>410</v>
      </c>
      <c r="N12942" s="61" t="s">
        <v>410</v>
      </c>
      <c r="P12942" s="175" t="s">
        <v>10920</v>
      </c>
    </row>
    <row r="12943" spans="1:16">
      <c r="A12943" s="109" t="s">
        <v>25530</v>
      </c>
      <c r="B12943" s="109" t="s">
        <v>25531</v>
      </c>
      <c r="C12943" s="80" t="s">
        <v>10920</v>
      </c>
      <c r="D12943" s="109" t="s">
        <v>10921</v>
      </c>
      <c r="K12943" s="61" t="s">
        <v>410</v>
      </c>
      <c r="N12943" s="61" t="s">
        <v>410</v>
      </c>
      <c r="P12943" s="175" t="s">
        <v>10920</v>
      </c>
    </row>
    <row r="12944" spans="1:16">
      <c r="A12944" s="109" t="s">
        <v>25532</v>
      </c>
      <c r="B12944" s="109" t="s">
        <v>25533</v>
      </c>
      <c r="C12944" s="80" t="s">
        <v>10920</v>
      </c>
      <c r="D12944" s="109" t="s">
        <v>10921</v>
      </c>
      <c r="K12944" s="61" t="s">
        <v>410</v>
      </c>
      <c r="N12944" s="61" t="s">
        <v>410</v>
      </c>
      <c r="P12944" s="175" t="s">
        <v>10920</v>
      </c>
    </row>
    <row r="12945" spans="1:16">
      <c r="A12945" s="109" t="s">
        <v>25534</v>
      </c>
      <c r="B12945" s="109" t="s">
        <v>25535</v>
      </c>
      <c r="C12945" s="80" t="s">
        <v>25536</v>
      </c>
      <c r="D12945" s="109" t="s">
        <v>25537</v>
      </c>
      <c r="K12945" s="61" t="s">
        <v>410</v>
      </c>
      <c r="N12945" s="61" t="s">
        <v>410</v>
      </c>
      <c r="P12945" s="175" t="s">
        <v>25536</v>
      </c>
    </row>
    <row r="12946" spans="1:16">
      <c r="A12946" s="109" t="s">
        <v>25538</v>
      </c>
      <c r="B12946" s="109" t="s">
        <v>25539</v>
      </c>
      <c r="C12946" s="80" t="s">
        <v>25536</v>
      </c>
      <c r="D12946" s="109" t="s">
        <v>25537</v>
      </c>
      <c r="K12946" s="61" t="s">
        <v>410</v>
      </c>
      <c r="N12946" s="61" t="s">
        <v>410</v>
      </c>
      <c r="P12946" s="175" t="s">
        <v>25536</v>
      </c>
    </row>
    <row r="12947" spans="1:16">
      <c r="A12947" s="109" t="s">
        <v>25540</v>
      </c>
      <c r="B12947" s="109" t="s">
        <v>25541</v>
      </c>
      <c r="C12947" s="80" t="s">
        <v>25536</v>
      </c>
      <c r="D12947" s="109" t="s">
        <v>25537</v>
      </c>
      <c r="K12947" s="61" t="s">
        <v>410</v>
      </c>
      <c r="N12947" s="61" t="s">
        <v>410</v>
      </c>
      <c r="P12947" s="175" t="s">
        <v>25536</v>
      </c>
    </row>
    <row r="12948" spans="1:16">
      <c r="A12948" s="109" t="s">
        <v>25542</v>
      </c>
      <c r="B12948" s="109" t="s">
        <v>25543</v>
      </c>
      <c r="C12948" s="80" t="s">
        <v>22255</v>
      </c>
      <c r="D12948" s="109" t="s">
        <v>22256</v>
      </c>
      <c r="K12948" s="61" t="s">
        <v>410</v>
      </c>
      <c r="N12948" s="61" t="s">
        <v>410</v>
      </c>
      <c r="P12948" s="175" t="s">
        <v>22255</v>
      </c>
    </row>
    <row r="12949" spans="1:16">
      <c r="A12949" s="109" t="s">
        <v>25544</v>
      </c>
      <c r="B12949" s="109" t="s">
        <v>25543</v>
      </c>
      <c r="C12949" s="80" t="s">
        <v>22255</v>
      </c>
      <c r="D12949" s="109" t="s">
        <v>22256</v>
      </c>
      <c r="K12949" s="61" t="s">
        <v>410</v>
      </c>
      <c r="N12949" s="61" t="s">
        <v>410</v>
      </c>
      <c r="P12949" s="175" t="s">
        <v>22255</v>
      </c>
    </row>
    <row r="12950" spans="1:16">
      <c r="A12950" s="109" t="s">
        <v>25545</v>
      </c>
      <c r="B12950" s="109" t="s">
        <v>25543</v>
      </c>
      <c r="C12950" s="80" t="s">
        <v>22255</v>
      </c>
      <c r="D12950" s="109" t="s">
        <v>22256</v>
      </c>
      <c r="K12950" s="61" t="s">
        <v>410</v>
      </c>
      <c r="N12950" s="61" t="s">
        <v>410</v>
      </c>
      <c r="P12950" s="175" t="s">
        <v>22255</v>
      </c>
    </row>
    <row r="12951" spans="1:16">
      <c r="A12951" s="109" t="s">
        <v>25546</v>
      </c>
      <c r="B12951" s="109" t="s">
        <v>25547</v>
      </c>
      <c r="C12951" s="80" t="s">
        <v>22255</v>
      </c>
      <c r="D12951" s="109" t="s">
        <v>22256</v>
      </c>
      <c r="K12951" s="61" t="s">
        <v>410</v>
      </c>
      <c r="N12951" s="61" t="s">
        <v>410</v>
      </c>
      <c r="P12951" s="175" t="s">
        <v>22255</v>
      </c>
    </row>
    <row r="12952" spans="1:16">
      <c r="A12952" s="109" t="s">
        <v>25548</v>
      </c>
      <c r="B12952" s="109" t="s">
        <v>25549</v>
      </c>
      <c r="C12952" s="80" t="s">
        <v>22255</v>
      </c>
      <c r="D12952" s="109" t="s">
        <v>22256</v>
      </c>
      <c r="K12952" s="61" t="s">
        <v>410</v>
      </c>
      <c r="N12952" s="61" t="s">
        <v>410</v>
      </c>
      <c r="P12952" s="175" t="s">
        <v>22255</v>
      </c>
    </row>
    <row r="12953" spans="1:16">
      <c r="A12953" s="109" t="s">
        <v>25550</v>
      </c>
      <c r="B12953" s="109" t="s">
        <v>25551</v>
      </c>
      <c r="C12953" s="80" t="s">
        <v>22255</v>
      </c>
      <c r="D12953" s="109" t="s">
        <v>22256</v>
      </c>
      <c r="K12953" s="61" t="s">
        <v>410</v>
      </c>
      <c r="N12953" s="61" t="s">
        <v>410</v>
      </c>
      <c r="P12953" s="175" t="s">
        <v>22255</v>
      </c>
    </row>
    <row r="12954" spans="1:16">
      <c r="A12954" s="109" t="s">
        <v>25552</v>
      </c>
      <c r="B12954" s="109" t="s">
        <v>25553</v>
      </c>
      <c r="C12954" s="80" t="s">
        <v>22255</v>
      </c>
      <c r="D12954" s="109" t="s">
        <v>22256</v>
      </c>
      <c r="K12954" s="61" t="s">
        <v>410</v>
      </c>
      <c r="N12954" s="61" t="s">
        <v>410</v>
      </c>
      <c r="P12954" s="175" t="s">
        <v>22255</v>
      </c>
    </row>
    <row r="12955" spans="1:16">
      <c r="A12955" s="109" t="s">
        <v>25554</v>
      </c>
      <c r="B12955" s="109" t="s">
        <v>25555</v>
      </c>
      <c r="C12955" s="80" t="s">
        <v>22255</v>
      </c>
      <c r="D12955" s="109" t="s">
        <v>22256</v>
      </c>
      <c r="K12955" s="61" t="s">
        <v>410</v>
      </c>
      <c r="N12955" s="61" t="s">
        <v>410</v>
      </c>
      <c r="P12955" s="175" t="s">
        <v>22255</v>
      </c>
    </row>
    <row r="12956" spans="1:16">
      <c r="A12956" s="109" t="s">
        <v>25556</v>
      </c>
      <c r="B12956" s="109" t="s">
        <v>25555</v>
      </c>
      <c r="C12956" s="80" t="s">
        <v>22255</v>
      </c>
      <c r="D12956" s="109" t="s">
        <v>22256</v>
      </c>
      <c r="K12956" s="61" t="s">
        <v>410</v>
      </c>
      <c r="N12956" s="61" t="s">
        <v>410</v>
      </c>
      <c r="P12956" s="175" t="s">
        <v>22255</v>
      </c>
    </row>
    <row r="12957" spans="1:16">
      <c r="A12957" s="109" t="s">
        <v>25557</v>
      </c>
      <c r="B12957" s="109" t="s">
        <v>25558</v>
      </c>
      <c r="C12957" s="80" t="s">
        <v>22255</v>
      </c>
      <c r="D12957" s="109" t="s">
        <v>22256</v>
      </c>
      <c r="K12957" s="61" t="s">
        <v>410</v>
      </c>
      <c r="N12957" s="61" t="s">
        <v>410</v>
      </c>
      <c r="P12957" s="175" t="s">
        <v>22255</v>
      </c>
    </row>
    <row r="12958" spans="1:16">
      <c r="A12958" s="109" t="s">
        <v>25559</v>
      </c>
      <c r="B12958" s="109" t="s">
        <v>25560</v>
      </c>
      <c r="C12958" s="80" t="s">
        <v>22255</v>
      </c>
      <c r="D12958" s="109" t="s">
        <v>22256</v>
      </c>
      <c r="K12958" s="61" t="s">
        <v>410</v>
      </c>
      <c r="N12958" s="61" t="s">
        <v>410</v>
      </c>
      <c r="P12958" s="175" t="s">
        <v>22255</v>
      </c>
    </row>
    <row r="12959" spans="1:16">
      <c r="A12959" s="109" t="s">
        <v>25561</v>
      </c>
      <c r="B12959" s="109" t="s">
        <v>25562</v>
      </c>
      <c r="C12959" s="80" t="s">
        <v>25563</v>
      </c>
      <c r="D12959" s="109" t="s">
        <v>25563</v>
      </c>
      <c r="E12959" s="172">
        <v>159</v>
      </c>
      <c r="F12959" s="172">
        <v>159</v>
      </c>
      <c r="I12959" s="173">
        <v>43.61</v>
      </c>
      <c r="J12959" s="174">
        <v>202.61</v>
      </c>
      <c r="K12959" s="61">
        <v>4</v>
      </c>
      <c r="N12959" s="61" t="s">
        <v>51</v>
      </c>
      <c r="P12959" s="175" t="s">
        <v>25563</v>
      </c>
    </row>
    <row r="12960" spans="1:16">
      <c r="A12960" s="109" t="s">
        <v>25564</v>
      </c>
      <c r="B12960" s="109" t="s">
        <v>25565</v>
      </c>
      <c r="C12960" s="80" t="s">
        <v>25563</v>
      </c>
      <c r="D12960" s="109" t="s">
        <v>25563</v>
      </c>
      <c r="E12960" s="172">
        <v>159</v>
      </c>
      <c r="F12960" s="172">
        <v>159</v>
      </c>
      <c r="I12960" s="173">
        <v>43.61</v>
      </c>
      <c r="J12960" s="174">
        <v>202.61</v>
      </c>
      <c r="K12960" s="61">
        <v>29</v>
      </c>
      <c r="N12960" s="61" t="s">
        <v>51</v>
      </c>
      <c r="P12960" s="175" t="s">
        <v>25563</v>
      </c>
    </row>
    <row r="12961" spans="1:16">
      <c r="A12961" s="109" t="s">
        <v>25566</v>
      </c>
      <c r="B12961" s="109" t="s">
        <v>25567</v>
      </c>
      <c r="C12961" s="80" t="s">
        <v>25563</v>
      </c>
      <c r="D12961" s="109" t="s">
        <v>25563</v>
      </c>
      <c r="E12961" s="172">
        <v>159</v>
      </c>
      <c r="F12961" s="172">
        <v>159</v>
      </c>
      <c r="I12961" s="173">
        <v>43.61</v>
      </c>
      <c r="J12961" s="174">
        <v>202.61</v>
      </c>
      <c r="K12961" s="61">
        <v>73</v>
      </c>
      <c r="N12961" s="61" t="s">
        <v>51</v>
      </c>
      <c r="P12961" s="175" t="s">
        <v>25563</v>
      </c>
    </row>
    <row r="12962" spans="1:16">
      <c r="A12962" s="109" t="s">
        <v>25568</v>
      </c>
      <c r="B12962" s="109" t="s">
        <v>8758</v>
      </c>
      <c r="C12962" s="80" t="s">
        <v>985</v>
      </c>
      <c r="D12962" s="109" t="s">
        <v>986</v>
      </c>
      <c r="K12962" s="61" t="s">
        <v>410</v>
      </c>
      <c r="N12962" s="61" t="s">
        <v>410</v>
      </c>
      <c r="P12962" s="175" t="s">
        <v>985</v>
      </c>
    </row>
    <row r="12963" spans="1:16">
      <c r="A12963" s="109" t="s">
        <v>25569</v>
      </c>
      <c r="B12963" s="109" t="s">
        <v>25570</v>
      </c>
      <c r="C12963" s="80" t="s">
        <v>985</v>
      </c>
      <c r="D12963" s="109" t="s">
        <v>986</v>
      </c>
      <c r="K12963" s="61" t="s">
        <v>410</v>
      </c>
      <c r="N12963" s="61" t="s">
        <v>410</v>
      </c>
      <c r="P12963" s="175" t="s">
        <v>985</v>
      </c>
    </row>
    <row r="12964" spans="1:16">
      <c r="A12964" s="109" t="s">
        <v>25571</v>
      </c>
      <c r="B12964" s="109" t="s">
        <v>25572</v>
      </c>
      <c r="C12964" s="80" t="s">
        <v>985</v>
      </c>
      <c r="D12964" s="109" t="s">
        <v>986</v>
      </c>
      <c r="K12964" s="61" t="s">
        <v>410</v>
      </c>
      <c r="N12964" s="61" t="s">
        <v>410</v>
      </c>
      <c r="P12964" s="175" t="s">
        <v>985</v>
      </c>
    </row>
    <row r="12965" spans="1:16">
      <c r="A12965" s="109" t="s">
        <v>25573</v>
      </c>
      <c r="B12965" s="109" t="s">
        <v>25574</v>
      </c>
      <c r="C12965" s="80" t="s">
        <v>985</v>
      </c>
      <c r="D12965" s="109" t="s">
        <v>986</v>
      </c>
      <c r="K12965" s="61" t="s">
        <v>410</v>
      </c>
      <c r="N12965" s="61" t="s">
        <v>410</v>
      </c>
      <c r="P12965" s="175" t="s">
        <v>985</v>
      </c>
    </row>
    <row r="12966" spans="1:16">
      <c r="A12966" s="109" t="s">
        <v>25575</v>
      </c>
      <c r="B12966" s="109" t="s">
        <v>25576</v>
      </c>
      <c r="C12966" s="80" t="s">
        <v>985</v>
      </c>
      <c r="D12966" s="109" t="s">
        <v>986</v>
      </c>
      <c r="K12966" s="61" t="s">
        <v>410</v>
      </c>
      <c r="N12966" s="61" t="s">
        <v>410</v>
      </c>
      <c r="P12966" s="175" t="s">
        <v>985</v>
      </c>
    </row>
    <row r="12967" spans="1:16">
      <c r="A12967" s="109" t="s">
        <v>25577</v>
      </c>
      <c r="B12967" s="109" t="s">
        <v>25578</v>
      </c>
      <c r="C12967" s="80" t="s">
        <v>985</v>
      </c>
      <c r="D12967" s="109" t="s">
        <v>986</v>
      </c>
      <c r="K12967" s="61" t="s">
        <v>410</v>
      </c>
      <c r="N12967" s="61" t="s">
        <v>410</v>
      </c>
      <c r="P12967" s="175" t="s">
        <v>985</v>
      </c>
    </row>
    <row r="12968" spans="1:16">
      <c r="A12968" s="109" t="s">
        <v>25579</v>
      </c>
      <c r="B12968" s="109" t="s">
        <v>25580</v>
      </c>
      <c r="C12968" s="80" t="s">
        <v>10815</v>
      </c>
      <c r="D12968" s="109" t="s">
        <v>10816</v>
      </c>
      <c r="K12968" s="61" t="s">
        <v>410</v>
      </c>
      <c r="N12968" s="61" t="s">
        <v>410</v>
      </c>
      <c r="P12968" s="175" t="s">
        <v>10815</v>
      </c>
    </row>
    <row r="12969" spans="1:16">
      <c r="A12969" s="109" t="s">
        <v>25581</v>
      </c>
      <c r="B12969" s="109" t="s">
        <v>25582</v>
      </c>
      <c r="C12969" s="80" t="s">
        <v>1587</v>
      </c>
      <c r="D12969" s="109" t="s">
        <v>1588</v>
      </c>
      <c r="K12969" s="61" t="s">
        <v>410</v>
      </c>
      <c r="N12969" s="61" t="s">
        <v>410</v>
      </c>
      <c r="P12969" s="175" t="s">
        <v>1587</v>
      </c>
    </row>
    <row r="12970" spans="1:16">
      <c r="A12970" s="109" t="s">
        <v>25583</v>
      </c>
      <c r="B12970" s="109" t="s">
        <v>25584</v>
      </c>
      <c r="C12970" s="80" t="s">
        <v>1587</v>
      </c>
      <c r="D12970" s="109" t="s">
        <v>1588</v>
      </c>
      <c r="K12970" s="61" t="s">
        <v>410</v>
      </c>
      <c r="N12970" s="61" t="s">
        <v>410</v>
      </c>
      <c r="P12970" s="175" t="s">
        <v>1587</v>
      </c>
    </row>
    <row r="12971" spans="1:16">
      <c r="A12971" s="109" t="s">
        <v>25585</v>
      </c>
      <c r="B12971" s="109" t="s">
        <v>25586</v>
      </c>
      <c r="C12971" s="80" t="s">
        <v>1587</v>
      </c>
      <c r="D12971" s="109" t="s">
        <v>1588</v>
      </c>
      <c r="K12971" s="61" t="s">
        <v>410</v>
      </c>
      <c r="N12971" s="61" t="s">
        <v>410</v>
      </c>
      <c r="P12971" s="175" t="s">
        <v>1587</v>
      </c>
    </row>
    <row r="12972" spans="1:16">
      <c r="A12972" s="109" t="s">
        <v>25587</v>
      </c>
      <c r="B12972" s="109" t="s">
        <v>25588</v>
      </c>
      <c r="C12972" s="80" t="s">
        <v>1587</v>
      </c>
      <c r="D12972" s="109" t="s">
        <v>1588</v>
      </c>
      <c r="K12972" s="61" t="s">
        <v>410</v>
      </c>
      <c r="N12972" s="61" t="s">
        <v>410</v>
      </c>
      <c r="P12972" s="175" t="s">
        <v>1587</v>
      </c>
    </row>
    <row r="12973" spans="1:16">
      <c r="A12973" s="109" t="s">
        <v>25589</v>
      </c>
      <c r="B12973" s="109" t="s">
        <v>25590</v>
      </c>
      <c r="C12973" s="80" t="s">
        <v>1587</v>
      </c>
      <c r="D12973" s="109" t="s">
        <v>1588</v>
      </c>
      <c r="K12973" s="61" t="s">
        <v>410</v>
      </c>
      <c r="N12973" s="61" t="s">
        <v>410</v>
      </c>
      <c r="P12973" s="175" t="s">
        <v>1587</v>
      </c>
    </row>
    <row r="12974" spans="1:16">
      <c r="A12974" s="109" t="s">
        <v>25591</v>
      </c>
      <c r="B12974" s="109" t="s">
        <v>25592</v>
      </c>
      <c r="C12974" s="80" t="s">
        <v>49</v>
      </c>
      <c r="D12974" s="109" t="s">
        <v>50</v>
      </c>
      <c r="K12974" s="61" t="s">
        <v>410</v>
      </c>
      <c r="N12974" s="61" t="s">
        <v>410</v>
      </c>
      <c r="P12974" s="175" t="s">
        <v>49</v>
      </c>
    </row>
    <row r="12975" spans="1:16">
      <c r="A12975" s="109" t="s">
        <v>25593</v>
      </c>
      <c r="B12975" s="109" t="s">
        <v>25594</v>
      </c>
      <c r="C12975" s="80" t="s">
        <v>49</v>
      </c>
      <c r="D12975" s="109" t="s">
        <v>50</v>
      </c>
      <c r="K12975" s="61" t="s">
        <v>410</v>
      </c>
      <c r="N12975" s="61" t="s">
        <v>410</v>
      </c>
      <c r="P12975" s="175" t="s">
        <v>49</v>
      </c>
    </row>
    <row r="12976" spans="1:16">
      <c r="A12976" s="109" t="s">
        <v>25595</v>
      </c>
      <c r="B12976" s="109" t="s">
        <v>25596</v>
      </c>
      <c r="C12976" s="80" t="s">
        <v>1587</v>
      </c>
      <c r="D12976" s="109" t="s">
        <v>1588</v>
      </c>
      <c r="K12976" s="61" t="s">
        <v>410</v>
      </c>
      <c r="N12976" s="61" t="s">
        <v>410</v>
      </c>
      <c r="P12976" s="175" t="s">
        <v>1587</v>
      </c>
    </row>
    <row r="12977" spans="1:16">
      <c r="A12977" s="109" t="s">
        <v>25597</v>
      </c>
      <c r="B12977" s="109" t="s">
        <v>25598</v>
      </c>
      <c r="C12977" s="80" t="s">
        <v>625</v>
      </c>
      <c r="D12977" s="109" t="s">
        <v>626</v>
      </c>
      <c r="E12977" s="172">
        <v>269</v>
      </c>
      <c r="F12977" s="172">
        <v>269</v>
      </c>
      <c r="I12977" s="173">
        <v>89.7</v>
      </c>
      <c r="J12977" s="174">
        <v>358.7</v>
      </c>
      <c r="K12977" s="61">
        <v>0</v>
      </c>
      <c r="N12977" s="61" t="s">
        <v>51</v>
      </c>
      <c r="P12977" s="175" t="s">
        <v>625</v>
      </c>
    </row>
    <row r="12978" spans="1:16">
      <c r="A12978" s="109" t="s">
        <v>25599</v>
      </c>
      <c r="B12978" s="109" t="s">
        <v>25600</v>
      </c>
      <c r="C12978" s="80" t="s">
        <v>625</v>
      </c>
      <c r="D12978" s="109" t="s">
        <v>626</v>
      </c>
      <c r="E12978" s="172">
        <v>269</v>
      </c>
      <c r="F12978" s="172">
        <v>269</v>
      </c>
      <c r="I12978" s="173">
        <v>89.7</v>
      </c>
      <c r="J12978" s="174">
        <v>358.7</v>
      </c>
      <c r="K12978" s="61">
        <v>0</v>
      </c>
      <c r="N12978" s="61" t="s">
        <v>51</v>
      </c>
      <c r="P12978" s="175" t="s">
        <v>625</v>
      </c>
    </row>
    <row r="12979" spans="1:16">
      <c r="A12979" s="109" t="s">
        <v>25601</v>
      </c>
      <c r="B12979" s="109" t="s">
        <v>25602</v>
      </c>
      <c r="C12979" s="80" t="s">
        <v>625</v>
      </c>
      <c r="D12979" s="109" t="s">
        <v>626</v>
      </c>
      <c r="K12979" s="61" t="s">
        <v>410</v>
      </c>
      <c r="N12979" s="61" t="s">
        <v>410</v>
      </c>
      <c r="P12979" s="175" t="s">
        <v>625</v>
      </c>
    </row>
    <row r="12980" spans="1:16">
      <c r="A12980" s="109" t="s">
        <v>25603</v>
      </c>
      <c r="B12980" s="109" t="s">
        <v>25604</v>
      </c>
      <c r="C12980" s="80" t="s">
        <v>1587</v>
      </c>
      <c r="D12980" s="109" t="s">
        <v>1588</v>
      </c>
      <c r="K12980" s="61" t="s">
        <v>410</v>
      </c>
      <c r="N12980" s="61" t="s">
        <v>410</v>
      </c>
      <c r="P12980" s="175" t="s">
        <v>1587</v>
      </c>
    </row>
    <row r="12981" spans="1:16">
      <c r="A12981" s="109" t="s">
        <v>25605</v>
      </c>
      <c r="B12981" s="109" t="s">
        <v>25606</v>
      </c>
      <c r="C12981" s="80" t="s">
        <v>1587</v>
      </c>
      <c r="D12981" s="109" t="s">
        <v>1588</v>
      </c>
      <c r="K12981" s="61" t="s">
        <v>410</v>
      </c>
      <c r="N12981" s="61" t="s">
        <v>410</v>
      </c>
      <c r="P12981" s="175" t="s">
        <v>1587</v>
      </c>
    </row>
    <row r="12982" spans="1:16">
      <c r="A12982" s="109" t="s">
        <v>25607</v>
      </c>
      <c r="B12982" s="109" t="s">
        <v>25608</v>
      </c>
      <c r="C12982" s="80" t="s">
        <v>1587</v>
      </c>
      <c r="D12982" s="109" t="s">
        <v>1588</v>
      </c>
      <c r="K12982" s="61" t="s">
        <v>410</v>
      </c>
      <c r="N12982" s="61" t="s">
        <v>410</v>
      </c>
      <c r="P12982" s="175" t="s">
        <v>1587</v>
      </c>
    </row>
    <row r="12983" spans="1:16">
      <c r="A12983" s="109" t="s">
        <v>25609</v>
      </c>
      <c r="B12983" s="109" t="s">
        <v>25610</v>
      </c>
      <c r="C12983" s="80" t="s">
        <v>1587</v>
      </c>
      <c r="D12983" s="109" t="s">
        <v>1588</v>
      </c>
      <c r="K12983" s="61" t="s">
        <v>410</v>
      </c>
      <c r="N12983" s="61" t="s">
        <v>410</v>
      </c>
      <c r="P12983" s="175" t="s">
        <v>1587</v>
      </c>
    </row>
    <row r="12984" spans="1:16">
      <c r="A12984" s="109" t="s">
        <v>25611</v>
      </c>
      <c r="B12984" s="109" t="s">
        <v>25612</v>
      </c>
      <c r="C12984" s="80" t="s">
        <v>1587</v>
      </c>
      <c r="D12984" s="109" t="s">
        <v>1588</v>
      </c>
      <c r="K12984" s="61" t="s">
        <v>410</v>
      </c>
      <c r="N12984" s="61" t="s">
        <v>410</v>
      </c>
      <c r="P12984" s="175" t="s">
        <v>1587</v>
      </c>
    </row>
    <row r="12985" spans="1:16">
      <c r="A12985" s="109" t="s">
        <v>25613</v>
      </c>
      <c r="B12985" s="109" t="s">
        <v>25614</v>
      </c>
      <c r="C12985" s="80" t="s">
        <v>8909</v>
      </c>
      <c r="D12985" s="109" t="s">
        <v>8910</v>
      </c>
      <c r="K12985" s="61" t="s">
        <v>410</v>
      </c>
      <c r="N12985" s="61" t="s">
        <v>410</v>
      </c>
      <c r="P12985" s="175" t="s">
        <v>8909</v>
      </c>
    </row>
    <row r="12986" spans="1:16">
      <c r="A12986" s="109" t="s">
        <v>25615</v>
      </c>
      <c r="B12986" s="109" t="s">
        <v>25616</v>
      </c>
      <c r="C12986" s="80" t="s">
        <v>8909</v>
      </c>
      <c r="D12986" s="109" t="s">
        <v>8910</v>
      </c>
      <c r="E12986" s="172">
        <v>79</v>
      </c>
      <c r="F12986" s="172">
        <v>79</v>
      </c>
      <c r="I12986" s="173">
        <v>38.13</v>
      </c>
      <c r="J12986" s="174">
        <v>117.13</v>
      </c>
      <c r="K12986" s="61">
        <v>0</v>
      </c>
      <c r="N12986" s="61" t="s">
        <v>51</v>
      </c>
      <c r="P12986" s="175" t="s">
        <v>8909</v>
      </c>
    </row>
    <row r="12987" spans="1:16">
      <c r="A12987" s="109" t="s">
        <v>25617</v>
      </c>
      <c r="B12987" s="109" t="s">
        <v>25618</v>
      </c>
      <c r="C12987" s="80" t="s">
        <v>8909</v>
      </c>
      <c r="D12987" s="109" t="s">
        <v>8910</v>
      </c>
      <c r="E12987" s="172">
        <v>109</v>
      </c>
      <c r="F12987" s="172">
        <v>109</v>
      </c>
      <c r="I12987" s="173">
        <v>27.57</v>
      </c>
      <c r="J12987" s="174">
        <v>135.23</v>
      </c>
      <c r="K12987" s="61">
        <v>0</v>
      </c>
      <c r="N12987" s="61" t="s">
        <v>51</v>
      </c>
      <c r="P12987" s="175" t="s">
        <v>8909</v>
      </c>
    </row>
    <row r="12988" spans="1:16">
      <c r="A12988" s="109" t="s">
        <v>25619</v>
      </c>
      <c r="B12988" s="109" t="s">
        <v>25620</v>
      </c>
      <c r="C12988" s="80" t="s">
        <v>10815</v>
      </c>
      <c r="D12988" s="109" t="s">
        <v>10816</v>
      </c>
      <c r="K12988" s="61" t="s">
        <v>410</v>
      </c>
      <c r="N12988" s="61" t="s">
        <v>410</v>
      </c>
      <c r="P12988" s="175" t="s">
        <v>10815</v>
      </c>
    </row>
    <row r="12989" spans="1:16">
      <c r="A12989" s="109" t="s">
        <v>25621</v>
      </c>
      <c r="B12989" s="109" t="s">
        <v>25622</v>
      </c>
      <c r="C12989" s="80" t="s">
        <v>5496</v>
      </c>
      <c r="D12989" s="109" t="s">
        <v>5497</v>
      </c>
      <c r="K12989" s="61" t="s">
        <v>410</v>
      </c>
      <c r="N12989" s="61" t="s">
        <v>410</v>
      </c>
      <c r="P12989" s="175" t="s">
        <v>5496</v>
      </c>
    </row>
    <row r="12990" spans="1:16">
      <c r="A12990" s="109" t="s">
        <v>25623</v>
      </c>
      <c r="B12990" s="109" t="s">
        <v>25624</v>
      </c>
      <c r="C12990" s="80" t="s">
        <v>10815</v>
      </c>
      <c r="D12990" s="109" t="s">
        <v>10816</v>
      </c>
      <c r="K12990" s="61" t="s">
        <v>410</v>
      </c>
      <c r="N12990" s="61" t="s">
        <v>410</v>
      </c>
      <c r="P12990" s="175" t="s">
        <v>10815</v>
      </c>
    </row>
    <row r="12991" spans="1:16">
      <c r="A12991" s="109" t="s">
        <v>25625</v>
      </c>
      <c r="B12991" s="109" t="s">
        <v>25624</v>
      </c>
      <c r="C12991" s="80" t="s">
        <v>10815</v>
      </c>
      <c r="D12991" s="109" t="s">
        <v>10816</v>
      </c>
      <c r="K12991" s="61" t="s">
        <v>410</v>
      </c>
      <c r="N12991" s="61" t="s">
        <v>410</v>
      </c>
      <c r="P12991" s="175" t="s">
        <v>10815</v>
      </c>
    </row>
    <row r="12992" spans="1:16">
      <c r="A12992" s="109" t="s">
        <v>25626</v>
      </c>
      <c r="B12992" s="109" t="s">
        <v>25624</v>
      </c>
      <c r="C12992" s="80" t="s">
        <v>10815</v>
      </c>
      <c r="D12992" s="109" t="s">
        <v>10816</v>
      </c>
      <c r="K12992" s="61" t="s">
        <v>410</v>
      </c>
      <c r="N12992" s="61" t="s">
        <v>410</v>
      </c>
      <c r="P12992" s="175" t="s">
        <v>10815</v>
      </c>
    </row>
    <row r="12993" spans="1:16">
      <c r="A12993" s="109" t="s">
        <v>25627</v>
      </c>
      <c r="B12993" s="109" t="s">
        <v>25624</v>
      </c>
      <c r="C12993" s="80" t="s">
        <v>10815</v>
      </c>
      <c r="D12993" s="109" t="s">
        <v>10816</v>
      </c>
      <c r="K12993" s="61" t="s">
        <v>410</v>
      </c>
      <c r="N12993" s="61" t="s">
        <v>410</v>
      </c>
      <c r="P12993" s="175" t="s">
        <v>10815</v>
      </c>
    </row>
    <row r="12994" spans="1:16">
      <c r="A12994" s="109" t="s">
        <v>25628</v>
      </c>
      <c r="B12994" s="109" t="s">
        <v>25620</v>
      </c>
      <c r="C12994" s="80" t="s">
        <v>10815</v>
      </c>
      <c r="D12994" s="109" t="s">
        <v>10816</v>
      </c>
      <c r="K12994" s="61" t="s">
        <v>410</v>
      </c>
      <c r="N12994" s="61" t="s">
        <v>410</v>
      </c>
      <c r="P12994" s="175" t="s">
        <v>10815</v>
      </c>
    </row>
    <row r="12995" spans="1:16">
      <c r="A12995" s="109" t="s">
        <v>25629</v>
      </c>
      <c r="B12995" s="109" t="s">
        <v>25630</v>
      </c>
      <c r="C12995" s="80" t="s">
        <v>10815</v>
      </c>
      <c r="D12995" s="109" t="s">
        <v>10816</v>
      </c>
      <c r="K12995" s="61" t="s">
        <v>410</v>
      </c>
      <c r="N12995" s="61" t="s">
        <v>410</v>
      </c>
      <c r="P12995" s="175" t="s">
        <v>10815</v>
      </c>
    </row>
    <row r="12996" spans="1:16">
      <c r="A12996" s="109" t="s">
        <v>25631</v>
      </c>
      <c r="B12996" s="109" t="s">
        <v>25630</v>
      </c>
      <c r="C12996" s="80" t="s">
        <v>10815</v>
      </c>
      <c r="D12996" s="109" t="s">
        <v>10816</v>
      </c>
      <c r="K12996" s="61" t="s">
        <v>410</v>
      </c>
      <c r="N12996" s="61" t="s">
        <v>410</v>
      </c>
      <c r="P12996" s="175" t="s">
        <v>10815</v>
      </c>
    </row>
    <row r="12997" spans="1:16">
      <c r="A12997" s="109" t="s">
        <v>25632</v>
      </c>
      <c r="B12997" s="109" t="s">
        <v>25633</v>
      </c>
      <c r="C12997" s="80" t="s">
        <v>604</v>
      </c>
      <c r="D12997" s="109" t="s">
        <v>605</v>
      </c>
      <c r="E12997" s="172">
        <v>179</v>
      </c>
      <c r="F12997" s="172">
        <v>179</v>
      </c>
      <c r="I12997" s="173">
        <v>80.35</v>
      </c>
      <c r="J12997" s="174">
        <v>259.35</v>
      </c>
      <c r="K12997" s="61">
        <v>92</v>
      </c>
      <c r="N12997" s="61" t="s">
        <v>51</v>
      </c>
      <c r="P12997" s="175" t="s">
        <v>604</v>
      </c>
    </row>
    <row r="12998" spans="1:16">
      <c r="A12998" s="109" t="s">
        <v>25634</v>
      </c>
      <c r="B12998" s="109" t="s">
        <v>25635</v>
      </c>
      <c r="C12998" s="80" t="s">
        <v>2670</v>
      </c>
      <c r="D12998" s="109" t="s">
        <v>2671</v>
      </c>
      <c r="K12998" s="61" t="s">
        <v>410</v>
      </c>
      <c r="N12998" s="61" t="s">
        <v>410</v>
      </c>
      <c r="P12998" s="175" t="s">
        <v>2670</v>
      </c>
    </row>
    <row r="12999" spans="1:16">
      <c r="A12999" s="109" t="s">
        <v>25636</v>
      </c>
      <c r="B12999" s="109" t="s">
        <v>25637</v>
      </c>
      <c r="C12999" s="80" t="s">
        <v>2670</v>
      </c>
      <c r="D12999" s="109" t="s">
        <v>2671</v>
      </c>
      <c r="K12999" s="61" t="s">
        <v>410</v>
      </c>
      <c r="N12999" s="61" t="s">
        <v>410</v>
      </c>
      <c r="P12999" s="175" t="s">
        <v>2670</v>
      </c>
    </row>
    <row r="13000" spans="1:16">
      <c r="A13000" s="109" t="s">
        <v>25638</v>
      </c>
      <c r="B13000" s="109" t="s">
        <v>25639</v>
      </c>
      <c r="C13000" s="80" t="s">
        <v>2670</v>
      </c>
      <c r="D13000" s="109" t="s">
        <v>2671</v>
      </c>
      <c r="K13000" s="61" t="s">
        <v>410</v>
      </c>
      <c r="N13000" s="61" t="s">
        <v>410</v>
      </c>
      <c r="P13000" s="175" t="s">
        <v>2670</v>
      </c>
    </row>
    <row r="13001" spans="1:16">
      <c r="A13001" s="109" t="s">
        <v>25640</v>
      </c>
      <c r="B13001" s="109" t="s">
        <v>25641</v>
      </c>
      <c r="C13001" s="80" t="s">
        <v>2670</v>
      </c>
      <c r="D13001" s="109" t="s">
        <v>2671</v>
      </c>
      <c r="K13001" s="61" t="s">
        <v>410</v>
      </c>
      <c r="N13001" s="61" t="s">
        <v>410</v>
      </c>
      <c r="P13001" s="175" t="s">
        <v>2670</v>
      </c>
    </row>
    <row r="13002" spans="1:16">
      <c r="A13002" s="109" t="s">
        <v>25642</v>
      </c>
      <c r="B13002" s="109" t="s">
        <v>25643</v>
      </c>
      <c r="C13002" s="80" t="s">
        <v>2670</v>
      </c>
      <c r="D13002" s="109" t="s">
        <v>2671</v>
      </c>
      <c r="K13002" s="61" t="s">
        <v>410</v>
      </c>
      <c r="N13002" s="61" t="s">
        <v>410</v>
      </c>
      <c r="P13002" s="175" t="s">
        <v>2670</v>
      </c>
    </row>
    <row r="13003" spans="1:16">
      <c r="A13003" s="109" t="s">
        <v>25644</v>
      </c>
      <c r="B13003" s="109" t="s">
        <v>25645</v>
      </c>
      <c r="C13003" s="80" t="s">
        <v>2670</v>
      </c>
      <c r="D13003" s="109" t="s">
        <v>2671</v>
      </c>
      <c r="K13003" s="61" t="s">
        <v>410</v>
      </c>
      <c r="N13003" s="61" t="s">
        <v>410</v>
      </c>
      <c r="P13003" s="175" t="s">
        <v>2670</v>
      </c>
    </row>
    <row r="13004" spans="1:16">
      <c r="A13004" s="109" t="s">
        <v>25646</v>
      </c>
      <c r="B13004" s="109" t="s">
        <v>25647</v>
      </c>
      <c r="C13004" s="80" t="s">
        <v>2670</v>
      </c>
      <c r="D13004" s="109" t="s">
        <v>2671</v>
      </c>
      <c r="K13004" s="61" t="s">
        <v>410</v>
      </c>
      <c r="N13004" s="61" t="s">
        <v>410</v>
      </c>
      <c r="P13004" s="175" t="s">
        <v>2670</v>
      </c>
    </row>
    <row r="13005" spans="1:16">
      <c r="A13005" s="109" t="s">
        <v>25648</v>
      </c>
      <c r="B13005" s="109" t="s">
        <v>25649</v>
      </c>
      <c r="C13005" s="80" t="s">
        <v>2670</v>
      </c>
      <c r="D13005" s="109" t="s">
        <v>2671</v>
      </c>
      <c r="K13005" s="61" t="s">
        <v>410</v>
      </c>
      <c r="N13005" s="61" t="s">
        <v>410</v>
      </c>
      <c r="P13005" s="175" t="s">
        <v>2670</v>
      </c>
    </row>
    <row r="13006" spans="1:16">
      <c r="A13006" s="109" t="s">
        <v>25650</v>
      </c>
      <c r="B13006" s="109" t="s">
        <v>25651</v>
      </c>
      <c r="C13006" s="80" t="s">
        <v>2670</v>
      </c>
      <c r="D13006" s="109" t="s">
        <v>2671</v>
      </c>
      <c r="K13006" s="61" t="s">
        <v>410</v>
      </c>
      <c r="N13006" s="61" t="s">
        <v>410</v>
      </c>
      <c r="P13006" s="175" t="s">
        <v>2670</v>
      </c>
    </row>
    <row r="13007" spans="1:16">
      <c r="A13007" s="109" t="s">
        <v>25652</v>
      </c>
      <c r="B13007" s="109" t="s">
        <v>25653</v>
      </c>
      <c r="C13007" s="80" t="s">
        <v>6177</v>
      </c>
      <c r="D13007" s="109" t="s">
        <v>6178</v>
      </c>
      <c r="K13007" s="61" t="s">
        <v>410</v>
      </c>
      <c r="N13007" s="61" t="s">
        <v>410</v>
      </c>
      <c r="P13007" s="175" t="s">
        <v>6177</v>
      </c>
    </row>
    <row r="13008" spans="1:16">
      <c r="A13008" s="109" t="s">
        <v>25654</v>
      </c>
      <c r="B13008" s="109" t="s">
        <v>25655</v>
      </c>
      <c r="C13008" s="80" t="s">
        <v>116</v>
      </c>
      <c r="D13008" s="109" t="s">
        <v>117</v>
      </c>
      <c r="K13008" s="61" t="s">
        <v>410</v>
      </c>
      <c r="N13008" s="61" t="s">
        <v>410</v>
      </c>
      <c r="P13008" s="175" t="s">
        <v>116</v>
      </c>
    </row>
    <row r="13009" spans="1:16">
      <c r="A13009" s="109" t="s">
        <v>25656</v>
      </c>
      <c r="B13009" s="109" t="s">
        <v>8914</v>
      </c>
      <c r="C13009" s="80" t="s">
        <v>279</v>
      </c>
      <c r="D13009" s="109" t="s">
        <v>280</v>
      </c>
      <c r="E13009" s="172">
        <v>269</v>
      </c>
      <c r="F13009" s="172">
        <v>239</v>
      </c>
      <c r="G13009" s="109" t="s">
        <v>263</v>
      </c>
      <c r="I13009" s="173">
        <v>81.89</v>
      </c>
      <c r="J13009" s="174">
        <v>320.89</v>
      </c>
      <c r="K13009" s="61">
        <v>0</v>
      </c>
      <c r="N13009" s="61" t="s">
        <v>51</v>
      </c>
      <c r="P13009" s="175" t="s">
        <v>279</v>
      </c>
    </row>
    <row r="13010" spans="1:16">
      <c r="A13010" s="109" t="s">
        <v>25657</v>
      </c>
      <c r="B13010" s="109" t="s">
        <v>25658</v>
      </c>
      <c r="C13010" s="80" t="s">
        <v>2670</v>
      </c>
      <c r="D13010" s="109" t="s">
        <v>2671</v>
      </c>
      <c r="K13010" s="61" t="s">
        <v>410</v>
      </c>
      <c r="N13010" s="61" t="s">
        <v>410</v>
      </c>
      <c r="P13010" s="175" t="s">
        <v>2670</v>
      </c>
    </row>
    <row r="13011" spans="1:16">
      <c r="A13011" s="109" t="s">
        <v>25659</v>
      </c>
      <c r="B13011" s="109" t="s">
        <v>25660</v>
      </c>
      <c r="C13011" s="80" t="s">
        <v>2670</v>
      </c>
      <c r="D13011" s="109" t="s">
        <v>2671</v>
      </c>
      <c r="K13011" s="61" t="s">
        <v>410</v>
      </c>
      <c r="N13011" s="61" t="s">
        <v>410</v>
      </c>
      <c r="P13011" s="175" t="s">
        <v>2670</v>
      </c>
    </row>
    <row r="13012" spans="1:16">
      <c r="A13012" s="109" t="s">
        <v>25661</v>
      </c>
      <c r="B13012" s="109" t="s">
        <v>25662</v>
      </c>
      <c r="C13012" s="80" t="s">
        <v>2670</v>
      </c>
      <c r="D13012" s="109" t="s">
        <v>2671</v>
      </c>
      <c r="K13012" s="61" t="s">
        <v>410</v>
      </c>
      <c r="N13012" s="61" t="s">
        <v>410</v>
      </c>
      <c r="P13012" s="175" t="s">
        <v>2670</v>
      </c>
    </row>
    <row r="13013" spans="1:16">
      <c r="A13013" s="109" t="s">
        <v>25663</v>
      </c>
      <c r="B13013" s="109" t="s">
        <v>25664</v>
      </c>
      <c r="C13013" s="80" t="s">
        <v>2670</v>
      </c>
      <c r="D13013" s="109" t="s">
        <v>2671</v>
      </c>
      <c r="K13013" s="61" t="s">
        <v>410</v>
      </c>
      <c r="N13013" s="61" t="s">
        <v>410</v>
      </c>
      <c r="P13013" s="175" t="s">
        <v>2670</v>
      </c>
    </row>
    <row r="13014" spans="1:16">
      <c r="A13014" s="109" t="s">
        <v>25665</v>
      </c>
      <c r="B13014" s="109" t="s">
        <v>25666</v>
      </c>
      <c r="C13014" s="80" t="s">
        <v>2670</v>
      </c>
      <c r="D13014" s="109" t="s">
        <v>2671</v>
      </c>
      <c r="K13014" s="61" t="s">
        <v>410</v>
      </c>
      <c r="N13014" s="61" t="s">
        <v>410</v>
      </c>
      <c r="P13014" s="175" t="s">
        <v>2670</v>
      </c>
    </row>
    <row r="13015" spans="1:16">
      <c r="A13015" s="109" t="s">
        <v>25667</v>
      </c>
      <c r="B13015" s="109" t="s">
        <v>7113</v>
      </c>
      <c r="C13015" s="80" t="s">
        <v>1583</v>
      </c>
      <c r="D13015" s="109" t="s">
        <v>1584</v>
      </c>
      <c r="K13015" s="61" t="s">
        <v>410</v>
      </c>
      <c r="N13015" s="61" t="s">
        <v>410</v>
      </c>
      <c r="P13015" s="175" t="s">
        <v>1583</v>
      </c>
    </row>
    <row r="13016" spans="1:16">
      <c r="A13016" s="109" t="s">
        <v>25668</v>
      </c>
      <c r="B13016" s="109" t="s">
        <v>25669</v>
      </c>
      <c r="C13016" s="80" t="s">
        <v>2670</v>
      </c>
      <c r="D13016" s="109" t="s">
        <v>2671</v>
      </c>
      <c r="K13016" s="61" t="s">
        <v>410</v>
      </c>
      <c r="N13016" s="61" t="s">
        <v>410</v>
      </c>
      <c r="P13016" s="175" t="s">
        <v>2670</v>
      </c>
    </row>
    <row r="13017" spans="1:16">
      <c r="A13017" s="109" t="s">
        <v>25670</v>
      </c>
      <c r="B13017" s="109" t="s">
        <v>25671</v>
      </c>
      <c r="C13017" s="80" t="s">
        <v>2670</v>
      </c>
      <c r="D13017" s="109" t="s">
        <v>2671</v>
      </c>
      <c r="K13017" s="61" t="s">
        <v>410</v>
      </c>
      <c r="N13017" s="61" t="s">
        <v>410</v>
      </c>
      <c r="P13017" s="175" t="s">
        <v>2670</v>
      </c>
    </row>
    <row r="13018" spans="1:16">
      <c r="A13018" s="109" t="s">
        <v>25672</v>
      </c>
      <c r="B13018" s="109" t="s">
        <v>25673</v>
      </c>
      <c r="C13018" s="80" t="s">
        <v>2670</v>
      </c>
      <c r="D13018" s="109" t="s">
        <v>2671</v>
      </c>
      <c r="K13018" s="61" t="s">
        <v>410</v>
      </c>
      <c r="N13018" s="61" t="s">
        <v>410</v>
      </c>
      <c r="P13018" s="175" t="s">
        <v>2670</v>
      </c>
    </row>
    <row r="13019" spans="1:16">
      <c r="A13019" s="109" t="s">
        <v>25674</v>
      </c>
      <c r="B13019" s="109" t="s">
        <v>25675</v>
      </c>
      <c r="C13019" s="80" t="s">
        <v>286</v>
      </c>
      <c r="D13019" s="109" t="s">
        <v>287</v>
      </c>
      <c r="K13019" s="61" t="s">
        <v>410</v>
      </c>
      <c r="N13019" s="61" t="s">
        <v>410</v>
      </c>
      <c r="P13019" s="175" t="s">
        <v>286</v>
      </c>
    </row>
    <row r="13020" spans="1:16">
      <c r="A13020" s="109" t="s">
        <v>25676</v>
      </c>
      <c r="B13020" s="109" t="s">
        <v>25677</v>
      </c>
      <c r="C13020" s="80" t="s">
        <v>286</v>
      </c>
      <c r="D13020" s="109" t="s">
        <v>287</v>
      </c>
      <c r="K13020" s="61" t="s">
        <v>410</v>
      </c>
      <c r="N13020" s="61" t="s">
        <v>410</v>
      </c>
      <c r="P13020" s="175" t="s">
        <v>286</v>
      </c>
    </row>
    <row r="13021" spans="1:16">
      <c r="A13021" s="109" t="s">
        <v>25678</v>
      </c>
      <c r="B13021" s="109" t="s">
        <v>25679</v>
      </c>
      <c r="C13021" s="80" t="s">
        <v>286</v>
      </c>
      <c r="D13021" s="109" t="s">
        <v>287</v>
      </c>
      <c r="K13021" s="61" t="s">
        <v>410</v>
      </c>
      <c r="N13021" s="61" t="s">
        <v>410</v>
      </c>
      <c r="P13021" s="175" t="s">
        <v>286</v>
      </c>
    </row>
    <row r="13022" spans="1:16">
      <c r="A13022" s="109" t="s">
        <v>25680</v>
      </c>
      <c r="B13022" s="109" t="s">
        <v>25681</v>
      </c>
      <c r="C13022" s="80" t="s">
        <v>286</v>
      </c>
      <c r="D13022" s="109" t="s">
        <v>287</v>
      </c>
      <c r="K13022" s="61" t="s">
        <v>410</v>
      </c>
      <c r="N13022" s="61" t="s">
        <v>410</v>
      </c>
      <c r="P13022" s="175" t="s">
        <v>286</v>
      </c>
    </row>
    <row r="13023" spans="1:16">
      <c r="A13023" s="109" t="s">
        <v>25682</v>
      </c>
      <c r="B13023" s="109" t="s">
        <v>25683</v>
      </c>
      <c r="C13023" s="80" t="s">
        <v>286</v>
      </c>
      <c r="D13023" s="109" t="s">
        <v>287</v>
      </c>
      <c r="K13023" s="61" t="s">
        <v>410</v>
      </c>
      <c r="N13023" s="61" t="s">
        <v>410</v>
      </c>
      <c r="P13023" s="175" t="s">
        <v>286</v>
      </c>
    </row>
    <row r="13024" spans="1:16">
      <c r="A13024" s="109" t="s">
        <v>25684</v>
      </c>
      <c r="B13024" s="109" t="s">
        <v>25685</v>
      </c>
      <c r="C13024" s="80" t="s">
        <v>286</v>
      </c>
      <c r="D13024" s="109" t="s">
        <v>287</v>
      </c>
      <c r="K13024" s="61" t="s">
        <v>410</v>
      </c>
      <c r="N13024" s="61" t="s">
        <v>410</v>
      </c>
      <c r="P13024" s="175" t="s">
        <v>286</v>
      </c>
    </row>
    <row r="13025" spans="1:16">
      <c r="A13025" s="109" t="s">
        <v>25686</v>
      </c>
      <c r="B13025" s="109" t="s">
        <v>25687</v>
      </c>
      <c r="C13025" s="80" t="s">
        <v>25688</v>
      </c>
      <c r="D13025" s="109" t="s">
        <v>25689</v>
      </c>
      <c r="E13025" s="172">
        <v>155.5</v>
      </c>
      <c r="F13025" s="172">
        <v>155.5</v>
      </c>
      <c r="I13025" s="173">
        <v>87.59</v>
      </c>
      <c r="J13025" s="174">
        <v>243.09</v>
      </c>
      <c r="K13025" s="61">
        <v>555</v>
      </c>
      <c r="N13025" s="61" t="s">
        <v>51</v>
      </c>
      <c r="P13025" s="175" t="s">
        <v>25688</v>
      </c>
    </row>
    <row r="13026" spans="1:16">
      <c r="A13026" s="109" t="s">
        <v>25690</v>
      </c>
      <c r="B13026" s="109" t="s">
        <v>25691</v>
      </c>
      <c r="C13026" s="80" t="s">
        <v>1679</v>
      </c>
      <c r="D13026" s="109" t="s">
        <v>1680</v>
      </c>
      <c r="E13026" s="172">
        <v>99</v>
      </c>
      <c r="F13026" s="172">
        <v>82.17</v>
      </c>
      <c r="G13026" s="109" t="s">
        <v>107</v>
      </c>
      <c r="H13026" s="109" t="s">
        <v>56</v>
      </c>
      <c r="I13026" s="173">
        <v>48.75</v>
      </c>
      <c r="J13026" s="174">
        <v>130.92</v>
      </c>
      <c r="K13026" s="61">
        <v>36</v>
      </c>
      <c r="N13026" s="61" t="s">
        <v>51</v>
      </c>
      <c r="P13026" s="175" t="s">
        <v>1679</v>
      </c>
    </row>
    <row r="13027" spans="1:16">
      <c r="A13027" s="109" t="s">
        <v>25692</v>
      </c>
      <c r="B13027" s="109" t="s">
        <v>25693</v>
      </c>
      <c r="C13027" s="80" t="s">
        <v>1679</v>
      </c>
      <c r="D13027" s="109" t="s">
        <v>1680</v>
      </c>
      <c r="E13027" s="172">
        <v>99</v>
      </c>
      <c r="F13027" s="172">
        <v>82.17</v>
      </c>
      <c r="G13027" s="109" t="s">
        <v>107</v>
      </c>
      <c r="H13027" s="109" t="s">
        <v>56</v>
      </c>
      <c r="I13027" s="173">
        <v>48.75</v>
      </c>
      <c r="J13027" s="174">
        <v>130.92</v>
      </c>
      <c r="K13027" s="61">
        <v>38</v>
      </c>
      <c r="N13027" s="61" t="s">
        <v>51</v>
      </c>
      <c r="P13027" s="175" t="s">
        <v>1679</v>
      </c>
    </row>
    <row r="13028" spans="1:16">
      <c r="A13028" s="109" t="s">
        <v>25694</v>
      </c>
      <c r="B13028" s="109" t="s">
        <v>25695</v>
      </c>
      <c r="C13028" s="80" t="s">
        <v>8176</v>
      </c>
      <c r="D13028" s="109" t="s">
        <v>8177</v>
      </c>
      <c r="K13028" s="61" t="s">
        <v>410</v>
      </c>
      <c r="N13028" s="61" t="s">
        <v>410</v>
      </c>
      <c r="P13028" s="175" t="s">
        <v>8176</v>
      </c>
    </row>
    <row r="13029" spans="1:16">
      <c r="A13029" s="109" t="s">
        <v>25696</v>
      </c>
      <c r="B13029" s="109" t="s">
        <v>25697</v>
      </c>
      <c r="C13029" s="80" t="s">
        <v>8176</v>
      </c>
      <c r="D13029" s="109" t="s">
        <v>8177</v>
      </c>
      <c r="K13029" s="61" t="s">
        <v>410</v>
      </c>
      <c r="N13029" s="61" t="s">
        <v>410</v>
      </c>
      <c r="P13029" s="175" t="s">
        <v>8176</v>
      </c>
    </row>
    <row r="13030" spans="1:16">
      <c r="A13030" s="109" t="s">
        <v>25698</v>
      </c>
      <c r="B13030" s="109" t="s">
        <v>25699</v>
      </c>
      <c r="C13030" s="80" t="s">
        <v>25700</v>
      </c>
      <c r="D13030" s="109" t="s">
        <v>25701</v>
      </c>
      <c r="K13030" s="61" t="s">
        <v>410</v>
      </c>
      <c r="N13030" s="61" t="s">
        <v>410</v>
      </c>
      <c r="P13030" s="175" t="s">
        <v>25700</v>
      </c>
    </row>
    <row r="13031" spans="1:16">
      <c r="A13031" s="109" t="s">
        <v>25702</v>
      </c>
      <c r="B13031" s="109" t="s">
        <v>25703</v>
      </c>
      <c r="C13031" s="80" t="s">
        <v>25700</v>
      </c>
      <c r="D13031" s="109" t="s">
        <v>25701</v>
      </c>
      <c r="K13031" s="61" t="s">
        <v>410</v>
      </c>
      <c r="N13031" s="61" t="s">
        <v>410</v>
      </c>
      <c r="P13031" s="175" t="s">
        <v>25700</v>
      </c>
    </row>
    <row r="13032" spans="1:16">
      <c r="A13032" s="109" t="s">
        <v>25704</v>
      </c>
      <c r="B13032" s="109" t="s">
        <v>25705</v>
      </c>
      <c r="C13032" s="80" t="s">
        <v>25700</v>
      </c>
      <c r="D13032" s="109" t="s">
        <v>25701</v>
      </c>
      <c r="K13032" s="61" t="s">
        <v>410</v>
      </c>
      <c r="N13032" s="61" t="s">
        <v>410</v>
      </c>
      <c r="P13032" s="175" t="s">
        <v>25700</v>
      </c>
    </row>
    <row r="13033" spans="1:16">
      <c r="A13033" s="109" t="s">
        <v>25706</v>
      </c>
      <c r="B13033" s="109" t="s">
        <v>25707</v>
      </c>
      <c r="C13033" s="80" t="s">
        <v>25700</v>
      </c>
      <c r="D13033" s="109" t="s">
        <v>25701</v>
      </c>
      <c r="K13033" s="61" t="s">
        <v>410</v>
      </c>
      <c r="N13033" s="61" t="s">
        <v>410</v>
      </c>
      <c r="P13033" s="175" t="s">
        <v>25700</v>
      </c>
    </row>
    <row r="13034" spans="1:16">
      <c r="A13034" s="109" t="s">
        <v>25708</v>
      </c>
      <c r="B13034" s="109" t="s">
        <v>25709</v>
      </c>
      <c r="C13034" s="80" t="s">
        <v>991</v>
      </c>
      <c r="D13034" s="109" t="s">
        <v>992</v>
      </c>
      <c r="K13034" s="61" t="s">
        <v>410</v>
      </c>
      <c r="N13034" s="61" t="s">
        <v>410</v>
      </c>
      <c r="P13034" s="175" t="s">
        <v>991</v>
      </c>
    </row>
    <row r="13035" spans="1:16">
      <c r="A13035" s="109" t="s">
        <v>25710</v>
      </c>
      <c r="B13035" s="109" t="s">
        <v>25711</v>
      </c>
      <c r="C13035" s="80" t="s">
        <v>1679</v>
      </c>
      <c r="D13035" s="109" t="s">
        <v>1680</v>
      </c>
      <c r="K13035" s="61" t="s">
        <v>410</v>
      </c>
      <c r="N13035" s="61" t="s">
        <v>410</v>
      </c>
      <c r="P13035" s="175" t="s">
        <v>1679</v>
      </c>
    </row>
    <row r="13036" spans="1:16">
      <c r="A13036" s="109" t="s">
        <v>25712</v>
      </c>
      <c r="B13036" s="109" t="s">
        <v>25711</v>
      </c>
      <c r="C13036" s="80" t="s">
        <v>1679</v>
      </c>
      <c r="D13036" s="109" t="s">
        <v>1680</v>
      </c>
      <c r="E13036" s="172">
        <v>89</v>
      </c>
      <c r="F13036" s="172">
        <v>73.87</v>
      </c>
      <c r="G13036" s="109" t="s">
        <v>107</v>
      </c>
      <c r="H13036" s="109" t="s">
        <v>56</v>
      </c>
      <c r="I13036" s="173">
        <v>42.1</v>
      </c>
      <c r="J13036" s="174">
        <v>115.97</v>
      </c>
      <c r="K13036" s="61">
        <v>42</v>
      </c>
      <c r="N13036" s="61" t="s">
        <v>51</v>
      </c>
      <c r="P13036" s="175" t="s">
        <v>1679</v>
      </c>
    </row>
    <row r="13037" spans="1:16">
      <c r="A13037" s="109" t="s">
        <v>25713</v>
      </c>
      <c r="B13037" s="109" t="s">
        <v>25714</v>
      </c>
      <c r="C13037" s="80" t="s">
        <v>1679</v>
      </c>
      <c r="D13037" s="109" t="s">
        <v>1680</v>
      </c>
      <c r="K13037" s="61" t="s">
        <v>410</v>
      </c>
      <c r="N13037" s="61" t="s">
        <v>410</v>
      </c>
      <c r="P13037" s="175" t="s">
        <v>1679</v>
      </c>
    </row>
    <row r="13038" spans="1:16">
      <c r="A13038" s="109" t="s">
        <v>25715</v>
      </c>
      <c r="B13038" s="109" t="s">
        <v>25714</v>
      </c>
      <c r="C13038" s="80" t="s">
        <v>1679</v>
      </c>
      <c r="D13038" s="109" t="s">
        <v>1680</v>
      </c>
      <c r="K13038" s="61" t="s">
        <v>410</v>
      </c>
      <c r="N13038" s="61" t="s">
        <v>410</v>
      </c>
      <c r="P13038" s="175" t="s">
        <v>1679</v>
      </c>
    </row>
    <row r="13039" spans="1:16">
      <c r="A13039" s="109" t="s">
        <v>25716</v>
      </c>
      <c r="B13039" s="109" t="s">
        <v>25717</v>
      </c>
      <c r="C13039" s="80" t="s">
        <v>10041</v>
      </c>
      <c r="D13039" s="109" t="s">
        <v>10042</v>
      </c>
      <c r="K13039" s="61" t="s">
        <v>410</v>
      </c>
      <c r="N13039" s="61" t="s">
        <v>410</v>
      </c>
      <c r="P13039" s="175" t="s">
        <v>10041</v>
      </c>
    </row>
    <row r="13040" spans="1:16">
      <c r="A13040" s="109" t="s">
        <v>25718</v>
      </c>
      <c r="B13040" s="109" t="s">
        <v>25719</v>
      </c>
      <c r="C13040" s="80" t="s">
        <v>2036</v>
      </c>
      <c r="D13040" s="109" t="s">
        <v>2036</v>
      </c>
      <c r="K13040" s="61" t="s">
        <v>410</v>
      </c>
      <c r="N13040" s="61" t="s">
        <v>410</v>
      </c>
      <c r="P13040" s="175" t="s">
        <v>2036</v>
      </c>
    </row>
    <row r="13041" spans="1:16">
      <c r="A13041" s="109" t="s">
        <v>25720</v>
      </c>
      <c r="B13041" s="109" t="s">
        <v>5108</v>
      </c>
      <c r="C13041" s="80" t="s">
        <v>2036</v>
      </c>
      <c r="D13041" s="109" t="s">
        <v>2036</v>
      </c>
      <c r="K13041" s="61" t="s">
        <v>410</v>
      </c>
      <c r="N13041" s="61" t="s">
        <v>410</v>
      </c>
      <c r="P13041" s="175" t="s">
        <v>2036</v>
      </c>
    </row>
    <row r="13042" spans="1:16">
      <c r="A13042" s="109" t="s">
        <v>25721</v>
      </c>
      <c r="B13042" s="109" t="s">
        <v>5103</v>
      </c>
      <c r="C13042" s="80" t="s">
        <v>2036</v>
      </c>
      <c r="D13042" s="109" t="s">
        <v>2036</v>
      </c>
      <c r="K13042" s="61" t="s">
        <v>410</v>
      </c>
      <c r="N13042" s="61" t="s">
        <v>410</v>
      </c>
      <c r="P13042" s="175" t="s">
        <v>2036</v>
      </c>
    </row>
    <row r="13043" spans="1:16">
      <c r="A13043" s="109" t="s">
        <v>25722</v>
      </c>
      <c r="B13043" s="109" t="s">
        <v>5101</v>
      </c>
      <c r="C13043" s="80" t="s">
        <v>2036</v>
      </c>
      <c r="D13043" s="109" t="s">
        <v>2036</v>
      </c>
      <c r="K13043" s="61" t="s">
        <v>410</v>
      </c>
      <c r="N13043" s="61" t="s">
        <v>410</v>
      </c>
      <c r="P13043" s="175" t="s">
        <v>2036</v>
      </c>
    </row>
    <row r="13044" spans="1:16">
      <c r="A13044" s="109" t="s">
        <v>25723</v>
      </c>
      <c r="B13044" s="109" t="s">
        <v>8185</v>
      </c>
      <c r="C13044" s="80" t="s">
        <v>2036</v>
      </c>
      <c r="D13044" s="109" t="s">
        <v>2036</v>
      </c>
      <c r="K13044" s="61" t="s">
        <v>410</v>
      </c>
      <c r="N13044" s="61" t="s">
        <v>410</v>
      </c>
      <c r="P13044" s="175" t="s">
        <v>2036</v>
      </c>
    </row>
    <row r="13045" spans="1:16">
      <c r="A13045" s="109" t="s">
        <v>25724</v>
      </c>
      <c r="B13045" s="109" t="s">
        <v>8183</v>
      </c>
      <c r="C13045" s="80" t="s">
        <v>2036</v>
      </c>
      <c r="D13045" s="109" t="s">
        <v>2036</v>
      </c>
      <c r="K13045" s="61" t="s">
        <v>410</v>
      </c>
      <c r="N13045" s="61" t="s">
        <v>410</v>
      </c>
      <c r="P13045" s="175" t="s">
        <v>2036</v>
      </c>
    </row>
    <row r="13046" spans="1:16">
      <c r="A13046" s="109" t="s">
        <v>25725</v>
      </c>
      <c r="B13046" s="109" t="s">
        <v>25726</v>
      </c>
      <c r="C13046" s="80" t="s">
        <v>6177</v>
      </c>
      <c r="D13046" s="109" t="s">
        <v>6178</v>
      </c>
      <c r="K13046" s="61" t="s">
        <v>410</v>
      </c>
      <c r="N13046" s="61" t="s">
        <v>410</v>
      </c>
      <c r="P13046" s="175" t="s">
        <v>6177</v>
      </c>
    </row>
    <row r="13047" spans="1:16">
      <c r="A13047" s="109" t="s">
        <v>25727</v>
      </c>
      <c r="B13047" s="109" t="s">
        <v>25726</v>
      </c>
      <c r="C13047" s="80" t="s">
        <v>6177</v>
      </c>
      <c r="D13047" s="109" t="s">
        <v>6178</v>
      </c>
      <c r="K13047" s="61" t="s">
        <v>410</v>
      </c>
      <c r="N13047" s="61" t="s">
        <v>410</v>
      </c>
      <c r="P13047" s="175" t="s">
        <v>6177</v>
      </c>
    </row>
    <row r="13048" spans="1:16">
      <c r="A13048" s="109" t="s">
        <v>25728</v>
      </c>
      <c r="B13048" s="109" t="s">
        <v>25726</v>
      </c>
      <c r="C13048" s="80" t="s">
        <v>6177</v>
      </c>
      <c r="D13048" s="109" t="s">
        <v>6178</v>
      </c>
      <c r="K13048" s="61" t="s">
        <v>410</v>
      </c>
      <c r="N13048" s="61" t="s">
        <v>410</v>
      </c>
      <c r="P13048" s="175" t="s">
        <v>6177</v>
      </c>
    </row>
    <row r="13049" spans="1:16">
      <c r="A13049" s="109" t="s">
        <v>25729</v>
      </c>
      <c r="B13049" s="109" t="s">
        <v>25730</v>
      </c>
      <c r="C13049" s="80" t="s">
        <v>6177</v>
      </c>
      <c r="D13049" s="109" t="s">
        <v>6178</v>
      </c>
      <c r="K13049" s="61" t="s">
        <v>410</v>
      </c>
      <c r="N13049" s="61" t="s">
        <v>410</v>
      </c>
      <c r="P13049" s="175" t="s">
        <v>6177</v>
      </c>
    </row>
    <row r="13050" spans="1:16">
      <c r="A13050" s="109" t="s">
        <v>25731</v>
      </c>
      <c r="B13050" s="109" t="s">
        <v>25732</v>
      </c>
      <c r="C13050" s="80" t="s">
        <v>6177</v>
      </c>
      <c r="D13050" s="109" t="s">
        <v>6178</v>
      </c>
      <c r="K13050" s="61" t="s">
        <v>410</v>
      </c>
      <c r="N13050" s="61" t="s">
        <v>410</v>
      </c>
      <c r="P13050" s="175" t="s">
        <v>6177</v>
      </c>
    </row>
    <row r="13051" spans="1:16">
      <c r="A13051" s="109" t="s">
        <v>25733</v>
      </c>
      <c r="B13051" s="109" t="s">
        <v>25734</v>
      </c>
      <c r="C13051" s="80" t="s">
        <v>6177</v>
      </c>
      <c r="D13051" s="109" t="s">
        <v>6178</v>
      </c>
      <c r="K13051" s="61" t="s">
        <v>410</v>
      </c>
      <c r="N13051" s="61" t="s">
        <v>410</v>
      </c>
      <c r="P13051" s="175" t="s">
        <v>6177</v>
      </c>
    </row>
    <row r="13052" spans="1:16">
      <c r="A13052" s="109" t="s">
        <v>25735</v>
      </c>
      <c r="B13052" s="109" t="s">
        <v>25736</v>
      </c>
      <c r="C13052" s="80" t="s">
        <v>6177</v>
      </c>
      <c r="D13052" s="109" t="s">
        <v>6178</v>
      </c>
      <c r="K13052" s="61" t="s">
        <v>410</v>
      </c>
      <c r="N13052" s="61" t="s">
        <v>410</v>
      </c>
      <c r="P13052" s="175" t="s">
        <v>6177</v>
      </c>
    </row>
    <row r="13053" spans="1:16">
      <c r="A13053" s="109" t="s">
        <v>25737</v>
      </c>
      <c r="B13053" s="109" t="s">
        <v>25738</v>
      </c>
      <c r="C13053" s="80" t="s">
        <v>6177</v>
      </c>
      <c r="D13053" s="109" t="s">
        <v>6178</v>
      </c>
      <c r="K13053" s="61" t="s">
        <v>410</v>
      </c>
      <c r="N13053" s="61" t="s">
        <v>410</v>
      </c>
      <c r="P13053" s="175" t="s">
        <v>6177</v>
      </c>
    </row>
    <row r="13054" spans="1:16">
      <c r="A13054" s="109" t="s">
        <v>25739</v>
      </c>
      <c r="B13054" s="109" t="s">
        <v>25740</v>
      </c>
      <c r="C13054" s="80" t="s">
        <v>6177</v>
      </c>
      <c r="D13054" s="109" t="s">
        <v>6178</v>
      </c>
      <c r="K13054" s="61" t="s">
        <v>410</v>
      </c>
      <c r="N13054" s="61" t="s">
        <v>410</v>
      </c>
      <c r="P13054" s="175" t="s">
        <v>6177</v>
      </c>
    </row>
    <row r="13055" spans="1:16">
      <c r="A13055" s="109" t="s">
        <v>25741</v>
      </c>
      <c r="B13055" s="109" t="s">
        <v>25742</v>
      </c>
      <c r="C13055" s="80" t="s">
        <v>6177</v>
      </c>
      <c r="D13055" s="109" t="s">
        <v>6178</v>
      </c>
      <c r="E13055" s="172">
        <v>120</v>
      </c>
      <c r="F13055" s="172">
        <v>120</v>
      </c>
      <c r="I13055" s="173">
        <v>25.77</v>
      </c>
      <c r="J13055" s="174">
        <v>145.77</v>
      </c>
      <c r="K13055" s="61">
        <v>16</v>
      </c>
      <c r="L13055" s="175" t="s">
        <v>76</v>
      </c>
      <c r="M13055" s="61" t="s">
        <v>865</v>
      </c>
      <c r="N13055" s="61" t="s">
        <v>51</v>
      </c>
      <c r="P13055" s="175" t="s">
        <v>6177</v>
      </c>
    </row>
    <row r="13056" spans="1:16">
      <c r="A13056" s="109" t="s">
        <v>25743</v>
      </c>
      <c r="B13056" s="109" t="s">
        <v>25742</v>
      </c>
      <c r="C13056" s="80" t="s">
        <v>6177</v>
      </c>
      <c r="D13056" s="109" t="s">
        <v>6178</v>
      </c>
      <c r="E13056" s="172">
        <v>120</v>
      </c>
      <c r="F13056" s="172">
        <v>120</v>
      </c>
      <c r="I13056" s="173">
        <v>25.77</v>
      </c>
      <c r="J13056" s="174">
        <v>145.77</v>
      </c>
      <c r="K13056" s="61">
        <v>178</v>
      </c>
      <c r="L13056" s="175" t="s">
        <v>57</v>
      </c>
      <c r="M13056" s="61" t="s">
        <v>3115</v>
      </c>
      <c r="N13056" s="61" t="s">
        <v>51</v>
      </c>
      <c r="P13056" s="175" t="s">
        <v>6177</v>
      </c>
    </row>
    <row r="13057" spans="1:16">
      <c r="A13057" s="109" t="s">
        <v>25744</v>
      </c>
      <c r="B13057" s="109" t="s">
        <v>25742</v>
      </c>
      <c r="C13057" s="80" t="s">
        <v>6177</v>
      </c>
      <c r="D13057" s="109" t="s">
        <v>6178</v>
      </c>
      <c r="E13057" s="172">
        <v>120</v>
      </c>
      <c r="F13057" s="172">
        <v>120</v>
      </c>
      <c r="I13057" s="173">
        <v>25.77</v>
      </c>
      <c r="J13057" s="174">
        <v>145.77</v>
      </c>
      <c r="K13057" s="61">
        <v>110</v>
      </c>
      <c r="L13057" s="175" t="s">
        <v>372</v>
      </c>
      <c r="M13057" s="61" t="s">
        <v>865</v>
      </c>
      <c r="N13057" s="61" t="s">
        <v>51</v>
      </c>
      <c r="P13057" s="175" t="s">
        <v>6177</v>
      </c>
    </row>
    <row r="13058" spans="1:16">
      <c r="A13058" s="109" t="s">
        <v>25745</v>
      </c>
      <c r="B13058" s="109" t="s">
        <v>25746</v>
      </c>
      <c r="C13058" s="80" t="s">
        <v>22265</v>
      </c>
      <c r="D13058" s="109" t="s">
        <v>22266</v>
      </c>
      <c r="K13058" s="61" t="s">
        <v>410</v>
      </c>
      <c r="N13058" s="61" t="s">
        <v>410</v>
      </c>
      <c r="P13058" s="175" t="s">
        <v>22265</v>
      </c>
    </row>
    <row r="13059" spans="1:16">
      <c r="A13059" s="109" t="s">
        <v>25747</v>
      </c>
      <c r="B13059" s="109" t="s">
        <v>25748</v>
      </c>
      <c r="C13059" s="80" t="s">
        <v>1728</v>
      </c>
      <c r="D13059" s="109" t="s">
        <v>1729</v>
      </c>
      <c r="E13059" s="172">
        <v>32</v>
      </c>
      <c r="F13059" s="172">
        <v>28.8</v>
      </c>
      <c r="G13059" s="109" t="s">
        <v>137</v>
      </c>
      <c r="H13059" s="109" t="s">
        <v>322</v>
      </c>
      <c r="I13059" s="173">
        <v>18.29</v>
      </c>
      <c r="J13059" s="174">
        <v>46.06</v>
      </c>
      <c r="K13059" s="61">
        <v>144</v>
      </c>
      <c r="N13059" s="61" t="s">
        <v>51</v>
      </c>
      <c r="P13059" s="175" t="s">
        <v>1728</v>
      </c>
    </row>
    <row r="13060" spans="1:16">
      <c r="A13060" s="109" t="s">
        <v>25749</v>
      </c>
      <c r="B13060" s="109" t="s">
        <v>25750</v>
      </c>
      <c r="C13060" s="80" t="s">
        <v>1728</v>
      </c>
      <c r="D13060" s="109" t="s">
        <v>1729</v>
      </c>
      <c r="E13060" s="172">
        <v>32</v>
      </c>
      <c r="F13060" s="172">
        <v>28.8</v>
      </c>
      <c r="G13060" s="109" t="s">
        <v>137</v>
      </c>
      <c r="H13060" s="109" t="s">
        <v>322</v>
      </c>
      <c r="I13060" s="173">
        <v>18.29</v>
      </c>
      <c r="J13060" s="174">
        <v>46.06</v>
      </c>
      <c r="K13060" s="61">
        <v>75</v>
      </c>
      <c r="L13060" s="175" t="s">
        <v>57</v>
      </c>
      <c r="M13060" s="61" t="s">
        <v>77</v>
      </c>
      <c r="N13060" s="61" t="s">
        <v>51</v>
      </c>
      <c r="P13060" s="175" t="s">
        <v>1728</v>
      </c>
    </row>
    <row r="13061" spans="1:16">
      <c r="A13061" s="109" t="s">
        <v>25751</v>
      </c>
      <c r="B13061" s="109" t="s">
        <v>25752</v>
      </c>
      <c r="C13061" s="80" t="s">
        <v>1728</v>
      </c>
      <c r="D13061" s="109" t="s">
        <v>1729</v>
      </c>
      <c r="E13061" s="172">
        <v>32</v>
      </c>
      <c r="F13061" s="172">
        <v>28.16</v>
      </c>
      <c r="G13061" s="109" t="s">
        <v>263</v>
      </c>
      <c r="H13061" s="109" t="s">
        <v>322</v>
      </c>
      <c r="I13061" s="173">
        <v>18.29</v>
      </c>
      <c r="J13061" s="174">
        <v>45.42</v>
      </c>
      <c r="K13061" s="61">
        <v>174</v>
      </c>
      <c r="N13061" s="61" t="s">
        <v>51</v>
      </c>
      <c r="P13061" s="175" t="s">
        <v>1728</v>
      </c>
    </row>
    <row r="13062" spans="1:16">
      <c r="A13062" s="109" t="s">
        <v>25753</v>
      </c>
      <c r="B13062" s="109" t="s">
        <v>25754</v>
      </c>
      <c r="C13062" s="80" t="s">
        <v>931</v>
      </c>
      <c r="D13062" s="109" t="s">
        <v>932</v>
      </c>
      <c r="E13062" s="172">
        <v>109.99</v>
      </c>
      <c r="F13062" s="172">
        <v>99</v>
      </c>
      <c r="G13062" s="109" t="s">
        <v>137</v>
      </c>
      <c r="H13062" s="109" t="s">
        <v>950</v>
      </c>
      <c r="I13062" s="173">
        <v>45.24</v>
      </c>
      <c r="J13062" s="174">
        <v>144.24</v>
      </c>
      <c r="K13062" s="61">
        <v>83</v>
      </c>
      <c r="N13062" s="61" t="s">
        <v>51</v>
      </c>
      <c r="P13062" s="175" t="s">
        <v>931</v>
      </c>
    </row>
    <row r="13063" spans="1:16">
      <c r="A13063" s="109" t="s">
        <v>25755</v>
      </c>
      <c r="B13063" s="109" t="s">
        <v>25756</v>
      </c>
      <c r="C13063" s="80" t="s">
        <v>931</v>
      </c>
      <c r="D13063" s="109" t="s">
        <v>932</v>
      </c>
      <c r="K13063" s="61" t="s">
        <v>410</v>
      </c>
      <c r="N13063" s="61" t="s">
        <v>410</v>
      </c>
      <c r="P13063" s="175" t="s">
        <v>931</v>
      </c>
    </row>
    <row r="13064" spans="1:16">
      <c r="A13064" s="109" t="s">
        <v>25757</v>
      </c>
      <c r="B13064" s="109" t="s">
        <v>25758</v>
      </c>
      <c r="C13064" s="80" t="s">
        <v>931</v>
      </c>
      <c r="D13064" s="109" t="s">
        <v>932</v>
      </c>
      <c r="E13064" s="172">
        <v>99.99</v>
      </c>
      <c r="F13064" s="172">
        <v>90</v>
      </c>
      <c r="G13064" s="109" t="s">
        <v>137</v>
      </c>
      <c r="H13064" s="109" t="s">
        <v>950</v>
      </c>
      <c r="I13064" s="173">
        <v>41.9</v>
      </c>
      <c r="J13064" s="174">
        <v>131.9</v>
      </c>
      <c r="K13064" s="61">
        <v>150</v>
      </c>
      <c r="N13064" s="61" t="s">
        <v>51</v>
      </c>
      <c r="P13064" s="175" t="s">
        <v>931</v>
      </c>
    </row>
    <row r="13065" spans="1:16">
      <c r="A13065" s="109" t="s">
        <v>25759</v>
      </c>
      <c r="B13065" s="109" t="s">
        <v>25760</v>
      </c>
      <c r="C13065" s="80" t="s">
        <v>931</v>
      </c>
      <c r="D13065" s="109" t="s">
        <v>932</v>
      </c>
      <c r="E13065" s="172">
        <v>115.99</v>
      </c>
      <c r="F13065" s="172">
        <v>104.4</v>
      </c>
      <c r="G13065" s="109" t="s">
        <v>137</v>
      </c>
      <c r="H13065" s="109" t="s">
        <v>950</v>
      </c>
      <c r="I13065" s="173">
        <v>38.44</v>
      </c>
      <c r="J13065" s="174">
        <v>142.84</v>
      </c>
      <c r="K13065" s="61">
        <v>83</v>
      </c>
      <c r="N13065" s="61" t="s">
        <v>51</v>
      </c>
      <c r="P13065" s="175" t="s">
        <v>931</v>
      </c>
    </row>
    <row r="13066" spans="1:16">
      <c r="A13066" s="109" t="s">
        <v>25761</v>
      </c>
      <c r="B13066" s="109" t="s">
        <v>25762</v>
      </c>
      <c r="C13066" s="80" t="s">
        <v>931</v>
      </c>
      <c r="D13066" s="109" t="s">
        <v>932</v>
      </c>
      <c r="E13066" s="172">
        <v>89.99</v>
      </c>
      <c r="F13066" s="172">
        <v>81</v>
      </c>
      <c r="G13066" s="109" t="s">
        <v>137</v>
      </c>
      <c r="H13066" s="109" t="s">
        <v>950</v>
      </c>
      <c r="I13066" s="173">
        <v>39.52</v>
      </c>
      <c r="J13066" s="174">
        <v>120.52</v>
      </c>
      <c r="K13066" s="61">
        <v>115</v>
      </c>
      <c r="N13066" s="61" t="s">
        <v>51</v>
      </c>
      <c r="P13066" s="175" t="s">
        <v>931</v>
      </c>
    </row>
    <row r="13067" spans="1:16">
      <c r="A13067" s="109" t="s">
        <v>25763</v>
      </c>
      <c r="B13067" s="109" t="s">
        <v>25764</v>
      </c>
      <c r="C13067" s="80" t="s">
        <v>931</v>
      </c>
      <c r="D13067" s="109" t="s">
        <v>932</v>
      </c>
      <c r="E13067" s="172">
        <v>109.99</v>
      </c>
      <c r="F13067" s="172">
        <v>99</v>
      </c>
      <c r="G13067" s="109" t="s">
        <v>137</v>
      </c>
      <c r="H13067" s="109" t="s">
        <v>950</v>
      </c>
      <c r="I13067" s="173">
        <v>38.3</v>
      </c>
      <c r="J13067" s="174">
        <v>137.3</v>
      </c>
      <c r="K13067" s="61">
        <v>21</v>
      </c>
      <c r="N13067" s="61" t="s">
        <v>51</v>
      </c>
      <c r="P13067" s="175" t="s">
        <v>931</v>
      </c>
    </row>
    <row r="13068" spans="1:16">
      <c r="A13068" s="109" t="s">
        <v>25765</v>
      </c>
      <c r="B13068" s="109" t="s">
        <v>25766</v>
      </c>
      <c r="C13068" s="80" t="s">
        <v>931</v>
      </c>
      <c r="D13068" s="109" t="s">
        <v>932</v>
      </c>
      <c r="E13068" s="172">
        <v>79.99</v>
      </c>
      <c r="F13068" s="172">
        <v>79.99</v>
      </c>
      <c r="I13068" s="173">
        <v>27.57</v>
      </c>
      <c r="J13068" s="174">
        <v>107.56</v>
      </c>
      <c r="K13068" s="61">
        <v>0</v>
      </c>
      <c r="N13068" s="61" t="s">
        <v>51</v>
      </c>
      <c r="P13068" s="175" t="s">
        <v>931</v>
      </c>
    </row>
    <row r="13069" spans="1:16">
      <c r="A13069" s="109" t="s">
        <v>25767</v>
      </c>
      <c r="B13069" s="109" t="s">
        <v>25768</v>
      </c>
      <c r="C13069" s="80" t="s">
        <v>931</v>
      </c>
      <c r="D13069" s="109" t="s">
        <v>932</v>
      </c>
      <c r="E13069" s="172">
        <v>86.99</v>
      </c>
      <c r="F13069" s="172">
        <v>78.3</v>
      </c>
      <c r="G13069" s="109" t="s">
        <v>137</v>
      </c>
      <c r="H13069" s="109" t="s">
        <v>950</v>
      </c>
      <c r="I13069" s="173">
        <v>25.77</v>
      </c>
      <c r="J13069" s="174">
        <v>104.07</v>
      </c>
      <c r="K13069" s="61">
        <v>74</v>
      </c>
      <c r="N13069" s="61" t="s">
        <v>51</v>
      </c>
      <c r="P13069" s="175" t="s">
        <v>931</v>
      </c>
    </row>
    <row r="13070" spans="1:16">
      <c r="A13070" s="109" t="s">
        <v>25769</v>
      </c>
      <c r="B13070" s="109" t="s">
        <v>25770</v>
      </c>
      <c r="C13070" s="80" t="s">
        <v>1400</v>
      </c>
      <c r="D13070" s="109" t="s">
        <v>1401</v>
      </c>
      <c r="E13070" s="172">
        <v>125.11</v>
      </c>
      <c r="F13070" s="172">
        <v>106.1</v>
      </c>
      <c r="G13070" s="109" t="s">
        <v>268</v>
      </c>
      <c r="I13070" s="173">
        <v>48.07</v>
      </c>
      <c r="J13070" s="174">
        <v>154.17</v>
      </c>
      <c r="K13070" s="61">
        <v>47</v>
      </c>
      <c r="N13070" s="61" t="s">
        <v>51</v>
      </c>
      <c r="P13070" s="175" t="s">
        <v>1400</v>
      </c>
    </row>
    <row r="13071" spans="1:16">
      <c r="A13071" s="109" t="s">
        <v>25771</v>
      </c>
      <c r="B13071" s="109" t="s">
        <v>25772</v>
      </c>
      <c r="C13071" s="80" t="s">
        <v>1400</v>
      </c>
      <c r="D13071" s="109" t="s">
        <v>1401</v>
      </c>
      <c r="K13071" s="61" t="s">
        <v>410</v>
      </c>
      <c r="N13071" s="61" t="s">
        <v>410</v>
      </c>
      <c r="P13071" s="175" t="s">
        <v>1400</v>
      </c>
    </row>
    <row r="13072" spans="1:16">
      <c r="A13072" s="109" t="s">
        <v>25773</v>
      </c>
      <c r="B13072" s="109" t="s">
        <v>25774</v>
      </c>
      <c r="C13072" s="80" t="s">
        <v>1400</v>
      </c>
      <c r="D13072" s="109" t="s">
        <v>1401</v>
      </c>
      <c r="K13072" s="61" t="s">
        <v>410</v>
      </c>
      <c r="N13072" s="61" t="s">
        <v>410</v>
      </c>
      <c r="P13072" s="175" t="s">
        <v>1400</v>
      </c>
    </row>
    <row r="13073" spans="1:16">
      <c r="A13073" s="109" t="s">
        <v>25775</v>
      </c>
      <c r="B13073" s="109" t="s">
        <v>25776</v>
      </c>
      <c r="C13073" s="80" t="s">
        <v>1400</v>
      </c>
      <c r="D13073" s="109" t="s">
        <v>1401</v>
      </c>
      <c r="E13073" s="172">
        <v>100.7</v>
      </c>
      <c r="F13073" s="172">
        <v>100.7</v>
      </c>
      <c r="I13073" s="173">
        <v>48.75</v>
      </c>
      <c r="J13073" s="174">
        <v>149.45</v>
      </c>
      <c r="K13073" s="61">
        <v>30</v>
      </c>
      <c r="N13073" s="61" t="s">
        <v>51</v>
      </c>
      <c r="P13073" s="175" t="s">
        <v>1400</v>
      </c>
    </row>
    <row r="13074" spans="1:16">
      <c r="A13074" s="109" t="s">
        <v>25777</v>
      </c>
      <c r="B13074" s="109" t="s">
        <v>25778</v>
      </c>
      <c r="C13074" s="80" t="s">
        <v>1400</v>
      </c>
      <c r="D13074" s="109" t="s">
        <v>1401</v>
      </c>
      <c r="K13074" s="61" t="s">
        <v>410</v>
      </c>
      <c r="N13074" s="61" t="s">
        <v>410</v>
      </c>
      <c r="P13074" s="175" t="s">
        <v>1400</v>
      </c>
    </row>
    <row r="13075" spans="1:16">
      <c r="A13075" s="109" t="s">
        <v>25779</v>
      </c>
      <c r="B13075" s="109" t="s">
        <v>25780</v>
      </c>
      <c r="C13075" s="80" t="s">
        <v>1679</v>
      </c>
      <c r="D13075" s="109" t="s">
        <v>1680</v>
      </c>
      <c r="E13075" s="172">
        <v>49</v>
      </c>
      <c r="F13075" s="172">
        <v>49</v>
      </c>
      <c r="I13075" s="173">
        <v>27.57</v>
      </c>
      <c r="J13075" s="174">
        <v>76.57</v>
      </c>
      <c r="K13075" s="61">
        <v>79</v>
      </c>
      <c r="L13075" s="175" t="s">
        <v>554</v>
      </c>
      <c r="M13075" s="61" t="s">
        <v>2427</v>
      </c>
      <c r="N13075" s="61" t="s">
        <v>51</v>
      </c>
      <c r="P13075" s="175" t="s">
        <v>1679</v>
      </c>
    </row>
    <row r="13076" spans="1:16">
      <c r="A13076" s="109" t="s">
        <v>25781</v>
      </c>
      <c r="B13076" s="109" t="s">
        <v>25782</v>
      </c>
      <c r="C13076" s="80" t="s">
        <v>1679</v>
      </c>
      <c r="D13076" s="109" t="s">
        <v>1680</v>
      </c>
      <c r="E13076" s="172">
        <v>49</v>
      </c>
      <c r="F13076" s="172">
        <v>49</v>
      </c>
      <c r="I13076" s="173">
        <v>27.57</v>
      </c>
      <c r="J13076" s="174">
        <v>76.57</v>
      </c>
      <c r="K13076" s="61">
        <v>26</v>
      </c>
      <c r="N13076" s="61" t="s">
        <v>51</v>
      </c>
      <c r="P13076" s="175" t="s">
        <v>1679</v>
      </c>
    </row>
    <row r="13077" spans="1:16">
      <c r="A13077" s="109" t="s">
        <v>25783</v>
      </c>
      <c r="B13077" s="109" t="s">
        <v>25784</v>
      </c>
      <c r="C13077" s="80" t="s">
        <v>1685</v>
      </c>
      <c r="D13077" s="109" t="s">
        <v>1686</v>
      </c>
      <c r="K13077" s="61" t="s">
        <v>410</v>
      </c>
      <c r="N13077" s="61" t="s">
        <v>410</v>
      </c>
      <c r="P13077" s="175" t="s">
        <v>1685</v>
      </c>
    </row>
    <row r="13078" spans="1:16">
      <c r="A13078" s="109" t="s">
        <v>25785</v>
      </c>
      <c r="B13078" s="109" t="s">
        <v>25786</v>
      </c>
      <c r="C13078" s="80" t="s">
        <v>1685</v>
      </c>
      <c r="D13078" s="109" t="s">
        <v>1686</v>
      </c>
      <c r="E13078" s="172">
        <v>160</v>
      </c>
      <c r="F13078" s="172">
        <v>135</v>
      </c>
      <c r="G13078" s="109" t="s">
        <v>268</v>
      </c>
      <c r="I13078" s="173">
        <v>37.04</v>
      </c>
      <c r="J13078" s="174">
        <v>172.04</v>
      </c>
      <c r="K13078" s="61">
        <v>0</v>
      </c>
      <c r="L13078" s="175" t="s">
        <v>57</v>
      </c>
      <c r="M13078" s="61" t="s">
        <v>58</v>
      </c>
      <c r="N13078" s="61" t="s">
        <v>51</v>
      </c>
      <c r="P13078" s="175" t="s">
        <v>1685</v>
      </c>
    </row>
    <row r="13079" spans="1:16">
      <c r="A13079" s="109" t="s">
        <v>25787</v>
      </c>
      <c r="B13079" s="109" t="s">
        <v>25788</v>
      </c>
      <c r="C13079" s="80" t="s">
        <v>1685</v>
      </c>
      <c r="D13079" s="109" t="s">
        <v>1686</v>
      </c>
      <c r="E13079" s="172">
        <v>160</v>
      </c>
      <c r="F13079" s="172">
        <v>135</v>
      </c>
      <c r="G13079" s="109" t="s">
        <v>268</v>
      </c>
      <c r="I13079" s="173">
        <v>37.87</v>
      </c>
      <c r="J13079" s="174">
        <v>172.87</v>
      </c>
      <c r="K13079" s="61">
        <v>59</v>
      </c>
      <c r="N13079" s="61" t="s">
        <v>51</v>
      </c>
      <c r="P13079" s="175" t="s">
        <v>1685</v>
      </c>
    </row>
    <row r="13080" spans="1:16">
      <c r="A13080" s="109" t="s">
        <v>25789</v>
      </c>
      <c r="B13080" s="109" t="s">
        <v>25790</v>
      </c>
      <c r="C13080" s="80" t="s">
        <v>1685</v>
      </c>
      <c r="D13080" s="109" t="s">
        <v>1686</v>
      </c>
      <c r="E13080" s="172">
        <v>160</v>
      </c>
      <c r="F13080" s="172">
        <v>135</v>
      </c>
      <c r="G13080" s="109" t="s">
        <v>268</v>
      </c>
      <c r="I13080" s="173">
        <v>37.14</v>
      </c>
      <c r="J13080" s="174">
        <v>172.14</v>
      </c>
      <c r="K13080" s="61">
        <v>2</v>
      </c>
      <c r="L13080" s="175" t="s">
        <v>57</v>
      </c>
      <c r="M13080" s="61" t="s">
        <v>58</v>
      </c>
      <c r="N13080" s="61" t="s">
        <v>51</v>
      </c>
      <c r="P13080" s="175" t="s">
        <v>1685</v>
      </c>
    </row>
    <row r="13081" spans="1:16">
      <c r="A13081" s="109" t="s">
        <v>25791</v>
      </c>
      <c r="B13081" s="109" t="s">
        <v>25792</v>
      </c>
      <c r="C13081" s="80" t="s">
        <v>1685</v>
      </c>
      <c r="D13081" s="109" t="s">
        <v>1686</v>
      </c>
      <c r="K13081" s="61" t="s">
        <v>410</v>
      </c>
      <c r="N13081" s="61" t="s">
        <v>410</v>
      </c>
      <c r="P13081" s="175" t="s">
        <v>1685</v>
      </c>
    </row>
    <row r="13082" spans="1:16">
      <c r="A13082" s="109" t="s">
        <v>25793</v>
      </c>
      <c r="B13082" s="109" t="s">
        <v>20017</v>
      </c>
      <c r="C13082" s="80" t="s">
        <v>49</v>
      </c>
      <c r="D13082" s="109" t="s">
        <v>50</v>
      </c>
      <c r="K13082" s="61" t="s">
        <v>410</v>
      </c>
      <c r="N13082" s="61" t="s">
        <v>410</v>
      </c>
      <c r="P13082" s="175" t="s">
        <v>49</v>
      </c>
    </row>
    <row r="13083" spans="1:16">
      <c r="A13083" s="109" t="s">
        <v>25794</v>
      </c>
      <c r="B13083" s="109" t="s">
        <v>25795</v>
      </c>
      <c r="C13083" s="80" t="s">
        <v>6177</v>
      </c>
      <c r="D13083" s="109" t="s">
        <v>6178</v>
      </c>
      <c r="K13083" s="61" t="s">
        <v>410</v>
      </c>
      <c r="N13083" s="61" t="s">
        <v>410</v>
      </c>
      <c r="P13083" s="175" t="s">
        <v>6177</v>
      </c>
    </row>
    <row r="13084" spans="1:16">
      <c r="A13084" s="109" t="s">
        <v>25796</v>
      </c>
      <c r="B13084" s="109" t="s">
        <v>8914</v>
      </c>
      <c r="C13084" s="80" t="s">
        <v>279</v>
      </c>
      <c r="D13084" s="109" t="s">
        <v>280</v>
      </c>
      <c r="E13084" s="172">
        <v>269</v>
      </c>
      <c r="F13084" s="172">
        <v>239</v>
      </c>
      <c r="G13084" s="109" t="s">
        <v>263</v>
      </c>
      <c r="I13084" s="173">
        <v>81.89</v>
      </c>
      <c r="J13084" s="174">
        <v>320.89</v>
      </c>
      <c r="K13084" s="61">
        <v>2</v>
      </c>
      <c r="N13084" s="61" t="s">
        <v>51</v>
      </c>
      <c r="P13084" s="175" t="s">
        <v>279</v>
      </c>
    </row>
    <row r="13085" spans="1:16">
      <c r="A13085" s="109" t="s">
        <v>25797</v>
      </c>
      <c r="B13085" s="109" t="s">
        <v>8596</v>
      </c>
      <c r="C13085" s="80" t="s">
        <v>6177</v>
      </c>
      <c r="D13085" s="109" t="s">
        <v>6178</v>
      </c>
      <c r="K13085" s="61" t="s">
        <v>410</v>
      </c>
      <c r="N13085" s="61" t="s">
        <v>410</v>
      </c>
      <c r="P13085" s="175" t="s">
        <v>6177</v>
      </c>
    </row>
    <row r="13086" spans="1:16">
      <c r="A13086" s="109" t="s">
        <v>25798</v>
      </c>
      <c r="B13086" s="109" t="s">
        <v>25799</v>
      </c>
      <c r="C13086" s="80" t="s">
        <v>6177</v>
      </c>
      <c r="D13086" s="109" t="s">
        <v>6178</v>
      </c>
      <c r="K13086" s="61" t="s">
        <v>410</v>
      </c>
      <c r="N13086" s="61" t="s">
        <v>410</v>
      </c>
      <c r="P13086" s="175" t="s">
        <v>6177</v>
      </c>
    </row>
    <row r="13087" spans="1:16">
      <c r="A13087" s="109" t="s">
        <v>25800</v>
      </c>
      <c r="B13087" s="109" t="s">
        <v>8596</v>
      </c>
      <c r="C13087" s="80" t="s">
        <v>6177</v>
      </c>
      <c r="D13087" s="109" t="s">
        <v>6178</v>
      </c>
      <c r="K13087" s="61" t="s">
        <v>410</v>
      </c>
      <c r="N13087" s="61" t="s">
        <v>410</v>
      </c>
      <c r="P13087" s="175" t="s">
        <v>6177</v>
      </c>
    </row>
    <row r="13088" spans="1:16">
      <c r="A13088" s="109" t="s">
        <v>25801</v>
      </c>
      <c r="B13088" s="109" t="s">
        <v>25799</v>
      </c>
      <c r="C13088" s="80" t="s">
        <v>6177</v>
      </c>
      <c r="D13088" s="109" t="s">
        <v>6178</v>
      </c>
      <c r="K13088" s="61" t="s">
        <v>410</v>
      </c>
      <c r="N13088" s="61" t="s">
        <v>410</v>
      </c>
      <c r="P13088" s="175" t="s">
        <v>6177</v>
      </c>
    </row>
    <row r="13089" spans="1:16">
      <c r="A13089" s="109" t="s">
        <v>25802</v>
      </c>
      <c r="B13089" s="109" t="s">
        <v>25803</v>
      </c>
      <c r="C13089" s="80" t="s">
        <v>6177</v>
      </c>
      <c r="D13089" s="109" t="s">
        <v>6178</v>
      </c>
      <c r="E13089" s="172">
        <v>98</v>
      </c>
      <c r="F13089" s="172">
        <v>98</v>
      </c>
      <c r="I13089" s="173">
        <v>24.28</v>
      </c>
      <c r="J13089" s="174">
        <v>120.64</v>
      </c>
      <c r="K13089" s="61">
        <v>35</v>
      </c>
      <c r="L13089" s="175" t="s">
        <v>76</v>
      </c>
      <c r="M13089" s="61" t="s">
        <v>1105</v>
      </c>
      <c r="N13089" s="61" t="s">
        <v>51</v>
      </c>
      <c r="P13089" s="175" t="s">
        <v>6177</v>
      </c>
    </row>
    <row r="13090" spans="1:16">
      <c r="A13090" s="109" t="s">
        <v>25804</v>
      </c>
      <c r="B13090" s="109" t="s">
        <v>25803</v>
      </c>
      <c r="C13090" s="80" t="s">
        <v>6177</v>
      </c>
      <c r="D13090" s="109" t="s">
        <v>6178</v>
      </c>
      <c r="E13090" s="172">
        <v>98</v>
      </c>
      <c r="F13090" s="172">
        <v>98</v>
      </c>
      <c r="I13090" s="173">
        <v>24.28</v>
      </c>
      <c r="J13090" s="174">
        <v>120.64</v>
      </c>
      <c r="K13090" s="61">
        <v>38</v>
      </c>
      <c r="L13090" s="175" t="s">
        <v>76</v>
      </c>
      <c r="M13090" s="61" t="s">
        <v>722</v>
      </c>
      <c r="N13090" s="61" t="s">
        <v>51</v>
      </c>
      <c r="P13090" s="175" t="s">
        <v>6177</v>
      </c>
    </row>
    <row r="13091" spans="1:16">
      <c r="A13091" s="109" t="s">
        <v>25805</v>
      </c>
      <c r="B13091" s="109" t="s">
        <v>25803</v>
      </c>
      <c r="C13091" s="80" t="s">
        <v>6177</v>
      </c>
      <c r="D13091" s="109" t="s">
        <v>6178</v>
      </c>
      <c r="E13091" s="172">
        <v>98</v>
      </c>
      <c r="F13091" s="172">
        <v>98</v>
      </c>
      <c r="I13091" s="173">
        <v>24.28</v>
      </c>
      <c r="J13091" s="174">
        <v>120.64</v>
      </c>
      <c r="K13091" s="61">
        <v>56</v>
      </c>
      <c r="L13091" s="175" t="s">
        <v>57</v>
      </c>
      <c r="M13091" s="61" t="s">
        <v>722</v>
      </c>
      <c r="N13091" s="61" t="s">
        <v>51</v>
      </c>
      <c r="P13091" s="175" t="s">
        <v>6177</v>
      </c>
    </row>
    <row r="13092" spans="1:16">
      <c r="A13092" s="109" t="s">
        <v>25806</v>
      </c>
      <c r="B13092" s="109" t="s">
        <v>8599</v>
      </c>
      <c r="C13092" s="80" t="s">
        <v>6177</v>
      </c>
      <c r="D13092" s="109" t="s">
        <v>6178</v>
      </c>
      <c r="K13092" s="61" t="s">
        <v>410</v>
      </c>
      <c r="N13092" s="61" t="s">
        <v>410</v>
      </c>
      <c r="P13092" s="175" t="s">
        <v>6177</v>
      </c>
    </row>
    <row r="13093" spans="1:16">
      <c r="A13093" s="109" t="s">
        <v>25807</v>
      </c>
      <c r="B13093" s="109" t="s">
        <v>8599</v>
      </c>
      <c r="C13093" s="80" t="s">
        <v>6177</v>
      </c>
      <c r="D13093" s="109" t="s">
        <v>6178</v>
      </c>
      <c r="K13093" s="61" t="s">
        <v>410</v>
      </c>
      <c r="N13093" s="61" t="s">
        <v>410</v>
      </c>
      <c r="P13093" s="175" t="s">
        <v>6177</v>
      </c>
    </row>
    <row r="13094" spans="1:16">
      <c r="A13094" s="109" t="s">
        <v>25808</v>
      </c>
      <c r="B13094" s="109" t="s">
        <v>8599</v>
      </c>
      <c r="C13094" s="80" t="s">
        <v>6177</v>
      </c>
      <c r="D13094" s="109" t="s">
        <v>6178</v>
      </c>
      <c r="K13094" s="61" t="s">
        <v>410</v>
      </c>
      <c r="N13094" s="61" t="s">
        <v>410</v>
      </c>
      <c r="P13094" s="175" t="s">
        <v>6177</v>
      </c>
    </row>
    <row r="13095" spans="1:16">
      <c r="A13095" s="109" t="s">
        <v>25809</v>
      </c>
      <c r="B13095" s="109" t="s">
        <v>6176</v>
      </c>
      <c r="C13095" s="80" t="s">
        <v>6177</v>
      </c>
      <c r="D13095" s="109" t="s">
        <v>6178</v>
      </c>
      <c r="K13095" s="61" t="s">
        <v>410</v>
      </c>
      <c r="N13095" s="61" t="s">
        <v>410</v>
      </c>
      <c r="P13095" s="175" t="s">
        <v>6177</v>
      </c>
    </row>
    <row r="13096" spans="1:16">
      <c r="A13096" s="109" t="s">
        <v>25810</v>
      </c>
      <c r="B13096" s="109" t="s">
        <v>6176</v>
      </c>
      <c r="C13096" s="80" t="s">
        <v>6177</v>
      </c>
      <c r="D13096" s="109" t="s">
        <v>6178</v>
      </c>
      <c r="K13096" s="61" t="s">
        <v>410</v>
      </c>
      <c r="N13096" s="61" t="s">
        <v>410</v>
      </c>
      <c r="P13096" s="175" t="s">
        <v>6177</v>
      </c>
    </row>
    <row r="13097" spans="1:16">
      <c r="A13097" s="109" t="s">
        <v>25811</v>
      </c>
      <c r="B13097" s="109" t="s">
        <v>6176</v>
      </c>
      <c r="C13097" s="80" t="s">
        <v>6177</v>
      </c>
      <c r="D13097" s="109" t="s">
        <v>6178</v>
      </c>
      <c r="K13097" s="61" t="s">
        <v>410</v>
      </c>
      <c r="N13097" s="61" t="s">
        <v>410</v>
      </c>
      <c r="P13097" s="175" t="s">
        <v>6177</v>
      </c>
    </row>
    <row r="13098" spans="1:16">
      <c r="A13098" s="109" t="s">
        <v>25812</v>
      </c>
      <c r="B13098" s="109" t="s">
        <v>6176</v>
      </c>
      <c r="C13098" s="80" t="s">
        <v>6177</v>
      </c>
      <c r="D13098" s="109" t="s">
        <v>6178</v>
      </c>
      <c r="K13098" s="61" t="s">
        <v>410</v>
      </c>
      <c r="N13098" s="61" t="s">
        <v>410</v>
      </c>
      <c r="P13098" s="175" t="s">
        <v>6177</v>
      </c>
    </row>
    <row r="13099" spans="1:16">
      <c r="A13099" s="109" t="s">
        <v>25813</v>
      </c>
      <c r="B13099" s="109" t="s">
        <v>6176</v>
      </c>
      <c r="C13099" s="80" t="s">
        <v>6177</v>
      </c>
      <c r="D13099" s="109" t="s">
        <v>6178</v>
      </c>
      <c r="K13099" s="61" t="s">
        <v>410</v>
      </c>
      <c r="N13099" s="61" t="s">
        <v>410</v>
      </c>
      <c r="P13099" s="175" t="s">
        <v>6177</v>
      </c>
    </row>
    <row r="13100" spans="1:16">
      <c r="A13100" s="109" t="s">
        <v>25814</v>
      </c>
      <c r="B13100" s="109" t="s">
        <v>12816</v>
      </c>
      <c r="C13100" s="80" t="s">
        <v>2094</v>
      </c>
      <c r="D13100" s="109" t="s">
        <v>2095</v>
      </c>
      <c r="K13100" s="61" t="s">
        <v>410</v>
      </c>
      <c r="N13100" s="61" t="s">
        <v>410</v>
      </c>
      <c r="P13100" s="175" t="s">
        <v>2094</v>
      </c>
    </row>
    <row r="13101" spans="1:16">
      <c r="A13101" s="109" t="s">
        <v>25815</v>
      </c>
      <c r="B13101" s="109" t="s">
        <v>12816</v>
      </c>
      <c r="C13101" s="80" t="s">
        <v>2094</v>
      </c>
      <c r="D13101" s="109" t="s">
        <v>2095</v>
      </c>
      <c r="K13101" s="61" t="s">
        <v>410</v>
      </c>
      <c r="N13101" s="61" t="s">
        <v>410</v>
      </c>
      <c r="P13101" s="175" t="s">
        <v>2094</v>
      </c>
    </row>
    <row r="13102" spans="1:16">
      <c r="A13102" s="109" t="s">
        <v>25816</v>
      </c>
      <c r="B13102" s="109" t="s">
        <v>25817</v>
      </c>
      <c r="C13102" s="80" t="s">
        <v>888</v>
      </c>
      <c r="D13102" s="109" t="s">
        <v>889</v>
      </c>
      <c r="E13102" s="172">
        <v>155</v>
      </c>
      <c r="F13102" s="172">
        <v>155</v>
      </c>
      <c r="I13102" s="173">
        <v>42.22</v>
      </c>
      <c r="J13102" s="174">
        <v>197.22</v>
      </c>
      <c r="K13102" s="61">
        <v>14</v>
      </c>
      <c r="L13102" s="175" t="s">
        <v>130</v>
      </c>
      <c r="M13102" s="61" t="s">
        <v>2369</v>
      </c>
      <c r="N13102" s="61" t="s">
        <v>51</v>
      </c>
      <c r="P13102" s="175" t="s">
        <v>888</v>
      </c>
    </row>
    <row r="13103" spans="1:16">
      <c r="A13103" s="109" t="s">
        <v>25818</v>
      </c>
      <c r="B13103" s="109" t="s">
        <v>25819</v>
      </c>
      <c r="C13103" s="80" t="s">
        <v>888</v>
      </c>
      <c r="D13103" s="109" t="s">
        <v>889</v>
      </c>
      <c r="E13103" s="172">
        <v>155</v>
      </c>
      <c r="F13103" s="172">
        <v>155</v>
      </c>
      <c r="I13103" s="173">
        <v>42.22</v>
      </c>
      <c r="J13103" s="174">
        <v>197.22</v>
      </c>
      <c r="K13103" s="61">
        <v>2</v>
      </c>
      <c r="L13103" s="175" t="s">
        <v>57</v>
      </c>
      <c r="M13103" s="61" t="s">
        <v>3155</v>
      </c>
      <c r="N13103" s="61" t="s">
        <v>51</v>
      </c>
      <c r="P13103" s="175" t="s">
        <v>888</v>
      </c>
    </row>
    <row r="13104" spans="1:16">
      <c r="A13104" s="109" t="s">
        <v>25820</v>
      </c>
      <c r="B13104" s="109" t="s">
        <v>25821</v>
      </c>
      <c r="C13104" s="80" t="s">
        <v>888</v>
      </c>
      <c r="D13104" s="109" t="s">
        <v>889</v>
      </c>
      <c r="E13104" s="172">
        <v>155</v>
      </c>
      <c r="F13104" s="172">
        <v>155</v>
      </c>
      <c r="I13104" s="173">
        <v>42.22</v>
      </c>
      <c r="J13104" s="174">
        <v>197.22</v>
      </c>
      <c r="K13104" s="61">
        <v>29</v>
      </c>
      <c r="N13104" s="61" t="s">
        <v>51</v>
      </c>
      <c r="P13104" s="175" t="s">
        <v>888</v>
      </c>
    </row>
    <row r="13105" spans="1:16">
      <c r="A13105" s="109" t="s">
        <v>25822</v>
      </c>
      <c r="B13105" s="109" t="s">
        <v>25823</v>
      </c>
      <c r="C13105" s="80" t="s">
        <v>888</v>
      </c>
      <c r="D13105" s="109" t="s">
        <v>889</v>
      </c>
      <c r="E13105" s="172">
        <v>155</v>
      </c>
      <c r="F13105" s="172">
        <v>155</v>
      </c>
      <c r="I13105" s="173">
        <v>42.22</v>
      </c>
      <c r="J13105" s="174">
        <v>197.22</v>
      </c>
      <c r="K13105" s="61">
        <v>0</v>
      </c>
      <c r="L13105" s="175" t="s">
        <v>554</v>
      </c>
      <c r="M13105" s="61" t="s">
        <v>3155</v>
      </c>
      <c r="N13105" s="61" t="s">
        <v>51</v>
      </c>
      <c r="P13105" s="175" t="s">
        <v>888</v>
      </c>
    </row>
    <row r="13106" spans="1:16">
      <c r="A13106" s="109" t="s">
        <v>25824</v>
      </c>
      <c r="B13106" s="109" t="s">
        <v>25825</v>
      </c>
      <c r="C13106" s="80" t="s">
        <v>888</v>
      </c>
      <c r="D13106" s="109" t="s">
        <v>889</v>
      </c>
      <c r="E13106" s="172">
        <v>155</v>
      </c>
      <c r="F13106" s="172">
        <v>155</v>
      </c>
      <c r="I13106" s="173">
        <v>42.22</v>
      </c>
      <c r="J13106" s="174">
        <v>197.22</v>
      </c>
      <c r="K13106" s="61">
        <v>0</v>
      </c>
      <c r="N13106" s="61" t="s">
        <v>51</v>
      </c>
      <c r="P13106" s="175" t="s">
        <v>888</v>
      </c>
    </row>
    <row r="13107" spans="1:16">
      <c r="A13107" s="109" t="s">
        <v>25826</v>
      </c>
      <c r="B13107" s="109" t="s">
        <v>25827</v>
      </c>
      <c r="C13107" s="80" t="s">
        <v>9050</v>
      </c>
      <c r="D13107" s="109" t="s">
        <v>9051</v>
      </c>
      <c r="K13107" s="61" t="s">
        <v>410</v>
      </c>
      <c r="N13107" s="61" t="s">
        <v>410</v>
      </c>
      <c r="P13107" s="175" t="s">
        <v>9050</v>
      </c>
    </row>
    <row r="13108" spans="1:16">
      <c r="A13108" s="109" t="s">
        <v>25828</v>
      </c>
      <c r="B13108" s="109" t="s">
        <v>25829</v>
      </c>
      <c r="C13108" s="80" t="s">
        <v>9050</v>
      </c>
      <c r="D13108" s="109" t="s">
        <v>9051</v>
      </c>
      <c r="K13108" s="61" t="s">
        <v>410</v>
      </c>
      <c r="N13108" s="61" t="s">
        <v>410</v>
      </c>
      <c r="P13108" s="175" t="s">
        <v>9050</v>
      </c>
    </row>
    <row r="13109" spans="1:16">
      <c r="A13109" s="109" t="s">
        <v>25830</v>
      </c>
      <c r="B13109" s="109" t="s">
        <v>25831</v>
      </c>
      <c r="C13109" s="80" t="s">
        <v>2630</v>
      </c>
      <c r="D13109" s="109" t="s">
        <v>2631</v>
      </c>
      <c r="E13109" s="172">
        <v>150</v>
      </c>
      <c r="F13109" s="172">
        <v>150</v>
      </c>
      <c r="I13109" s="173">
        <v>88.11</v>
      </c>
      <c r="J13109" s="174">
        <v>238.11</v>
      </c>
      <c r="K13109" s="61">
        <v>52</v>
      </c>
      <c r="N13109" s="61" t="s">
        <v>51</v>
      </c>
      <c r="P13109" s="175" t="s">
        <v>2630</v>
      </c>
    </row>
    <row r="13110" spans="1:16">
      <c r="A13110" s="109" t="s">
        <v>25832</v>
      </c>
      <c r="B13110" s="109" t="s">
        <v>25833</v>
      </c>
      <c r="C13110" s="80" t="s">
        <v>8032</v>
      </c>
      <c r="D13110" s="109" t="s">
        <v>8033</v>
      </c>
      <c r="E13110" s="172">
        <v>175.38</v>
      </c>
      <c r="F13110" s="172">
        <v>175.38</v>
      </c>
      <c r="I13110" s="173">
        <v>43.25</v>
      </c>
      <c r="J13110" s="174">
        <v>218.63</v>
      </c>
      <c r="K13110" s="61">
        <v>95</v>
      </c>
      <c r="N13110" s="61" t="s">
        <v>51</v>
      </c>
      <c r="P13110" s="175" t="s">
        <v>8032</v>
      </c>
    </row>
    <row r="13111" spans="1:16">
      <c r="A13111" s="109" t="s">
        <v>25834</v>
      </c>
      <c r="B13111" s="109" t="s">
        <v>25835</v>
      </c>
      <c r="C13111" s="80" t="s">
        <v>2630</v>
      </c>
      <c r="D13111" s="109" t="s">
        <v>2631</v>
      </c>
      <c r="K13111" s="61" t="s">
        <v>410</v>
      </c>
      <c r="N13111" s="61" t="s">
        <v>410</v>
      </c>
      <c r="P13111" s="175" t="s">
        <v>2630</v>
      </c>
    </row>
    <row r="13112" spans="1:16">
      <c r="A13112" s="109" t="s">
        <v>25836</v>
      </c>
      <c r="B13112" s="109" t="s">
        <v>25837</v>
      </c>
      <c r="C13112" s="80" t="s">
        <v>179</v>
      </c>
      <c r="D13112" s="109" t="s">
        <v>179</v>
      </c>
      <c r="K13112" s="61" t="s">
        <v>410</v>
      </c>
      <c r="N13112" s="61" t="s">
        <v>410</v>
      </c>
      <c r="P13112" s="175" t="s">
        <v>179</v>
      </c>
    </row>
    <row r="13113" spans="1:16">
      <c r="A13113" s="109" t="s">
        <v>25838</v>
      </c>
      <c r="B13113" s="109" t="s">
        <v>7113</v>
      </c>
      <c r="C13113" s="80" t="s">
        <v>1583</v>
      </c>
      <c r="D13113" s="109" t="s">
        <v>1584</v>
      </c>
      <c r="K13113" s="61" t="s">
        <v>410</v>
      </c>
      <c r="N13113" s="61" t="s">
        <v>410</v>
      </c>
      <c r="P13113" s="175" t="s">
        <v>1583</v>
      </c>
    </row>
    <row r="13114" spans="1:16">
      <c r="A13114" s="109" t="s">
        <v>25839</v>
      </c>
      <c r="B13114" s="109" t="s">
        <v>25840</v>
      </c>
      <c r="C13114" s="80" t="s">
        <v>625</v>
      </c>
      <c r="D13114" s="109" t="s">
        <v>626</v>
      </c>
      <c r="K13114" s="61" t="s">
        <v>410</v>
      </c>
      <c r="N13114" s="61" t="s">
        <v>410</v>
      </c>
      <c r="P13114" s="175" t="s">
        <v>625</v>
      </c>
    </row>
    <row r="13115" spans="1:16">
      <c r="A13115" s="109" t="s">
        <v>25841</v>
      </c>
      <c r="B13115" s="109" t="s">
        <v>25842</v>
      </c>
      <c r="C13115" s="80" t="s">
        <v>8344</v>
      </c>
      <c r="D13115" s="109" t="s">
        <v>8345</v>
      </c>
      <c r="K13115" s="61" t="s">
        <v>410</v>
      </c>
      <c r="N13115" s="61" t="s">
        <v>410</v>
      </c>
      <c r="P13115" s="175" t="s">
        <v>8344</v>
      </c>
    </row>
    <row r="13116" spans="1:16">
      <c r="A13116" s="109" t="s">
        <v>25843</v>
      </c>
      <c r="B13116" s="109" t="s">
        <v>25844</v>
      </c>
      <c r="C13116" s="80" t="s">
        <v>2670</v>
      </c>
      <c r="D13116" s="109" t="s">
        <v>2671</v>
      </c>
      <c r="K13116" s="61" t="s">
        <v>410</v>
      </c>
      <c r="N13116" s="61" t="s">
        <v>410</v>
      </c>
      <c r="P13116" s="175" t="s">
        <v>2670</v>
      </c>
    </row>
    <row r="13117" spans="1:16">
      <c r="A13117" s="109" t="s">
        <v>25845</v>
      </c>
      <c r="B13117" s="109" t="s">
        <v>25846</v>
      </c>
      <c r="C13117" s="80" t="s">
        <v>8130</v>
      </c>
      <c r="D13117" s="109" t="s">
        <v>8131</v>
      </c>
      <c r="K13117" s="61" t="s">
        <v>410</v>
      </c>
      <c r="N13117" s="61" t="s">
        <v>410</v>
      </c>
      <c r="P13117" s="175" t="s">
        <v>8130</v>
      </c>
    </row>
    <row r="13118" spans="1:16">
      <c r="A13118" s="109" t="s">
        <v>25847</v>
      </c>
      <c r="B13118" s="109" t="s">
        <v>25848</v>
      </c>
      <c r="C13118" s="80" t="s">
        <v>22255</v>
      </c>
      <c r="D13118" s="109" t="s">
        <v>22256</v>
      </c>
      <c r="E13118" s="172">
        <v>169</v>
      </c>
      <c r="F13118" s="172">
        <v>169</v>
      </c>
      <c r="I13118" s="173">
        <v>39.12</v>
      </c>
      <c r="J13118" s="174">
        <v>208.12</v>
      </c>
      <c r="K13118" s="61">
        <v>43</v>
      </c>
      <c r="L13118" s="175" t="s">
        <v>372</v>
      </c>
      <c r="M13118" s="61" t="s">
        <v>283</v>
      </c>
      <c r="N13118" s="61" t="s">
        <v>51</v>
      </c>
      <c r="P13118" s="175" t="s">
        <v>22255</v>
      </c>
    </row>
    <row r="13119" spans="1:16">
      <c r="A13119" s="109" t="s">
        <v>25849</v>
      </c>
      <c r="B13119" s="109" t="s">
        <v>25850</v>
      </c>
      <c r="C13119" s="80" t="s">
        <v>625</v>
      </c>
      <c r="D13119" s="109" t="s">
        <v>626</v>
      </c>
      <c r="K13119" s="61" t="s">
        <v>410</v>
      </c>
      <c r="N13119" s="61" t="s">
        <v>410</v>
      </c>
      <c r="P13119" s="175" t="s">
        <v>625</v>
      </c>
    </row>
    <row r="13120" spans="1:16">
      <c r="A13120" s="109" t="s">
        <v>25851</v>
      </c>
      <c r="B13120" s="109" t="s">
        <v>25852</v>
      </c>
      <c r="C13120" s="80" t="s">
        <v>625</v>
      </c>
      <c r="D13120" s="109" t="s">
        <v>626</v>
      </c>
      <c r="K13120" s="61" t="s">
        <v>410</v>
      </c>
      <c r="N13120" s="61" t="s">
        <v>410</v>
      </c>
      <c r="P13120" s="175" t="s">
        <v>625</v>
      </c>
    </row>
    <row r="13121" spans="1:16">
      <c r="A13121" s="109" t="s">
        <v>25853</v>
      </c>
      <c r="B13121" s="109" t="s">
        <v>25854</v>
      </c>
      <c r="C13121" s="80" t="s">
        <v>625</v>
      </c>
      <c r="D13121" s="109" t="s">
        <v>626</v>
      </c>
      <c r="K13121" s="61" t="s">
        <v>410</v>
      </c>
      <c r="N13121" s="61" t="s">
        <v>410</v>
      </c>
      <c r="P13121" s="175" t="s">
        <v>625</v>
      </c>
    </row>
    <row r="13122" spans="1:16">
      <c r="A13122" s="109" t="s">
        <v>25855</v>
      </c>
      <c r="B13122" s="109" t="s">
        <v>25856</v>
      </c>
      <c r="C13122" s="80" t="s">
        <v>2681</v>
      </c>
      <c r="D13122" s="109" t="s">
        <v>2682</v>
      </c>
      <c r="E13122" s="172">
        <v>93</v>
      </c>
      <c r="F13122" s="172">
        <v>83</v>
      </c>
      <c r="G13122" s="109" t="s">
        <v>75</v>
      </c>
      <c r="I13122" s="173">
        <v>26.87</v>
      </c>
      <c r="J13122" s="174">
        <v>108.51</v>
      </c>
      <c r="K13122" s="61">
        <v>47</v>
      </c>
      <c r="N13122" s="61" t="s">
        <v>51</v>
      </c>
      <c r="P13122" s="175" t="s">
        <v>2681</v>
      </c>
    </row>
    <row r="13123" spans="1:16">
      <c r="A13123" s="109" t="s">
        <v>25857</v>
      </c>
      <c r="B13123" s="109" t="s">
        <v>25858</v>
      </c>
      <c r="C13123" s="80" t="s">
        <v>1400</v>
      </c>
      <c r="D13123" s="109" t="s">
        <v>1401</v>
      </c>
      <c r="K13123" s="61" t="s">
        <v>410</v>
      </c>
      <c r="N13123" s="61" t="s">
        <v>410</v>
      </c>
      <c r="P13123" s="175" t="s">
        <v>1400</v>
      </c>
    </row>
    <row r="13124" spans="1:16">
      <c r="A13124" s="109" t="s">
        <v>25859</v>
      </c>
      <c r="B13124" s="109" t="s">
        <v>25860</v>
      </c>
      <c r="C13124" s="80" t="s">
        <v>6238</v>
      </c>
      <c r="D13124" s="109" t="s">
        <v>6239</v>
      </c>
      <c r="K13124" s="61" t="s">
        <v>410</v>
      </c>
      <c r="N13124" s="61" t="s">
        <v>410</v>
      </c>
      <c r="P13124" s="175" t="s">
        <v>6238</v>
      </c>
    </row>
    <row r="13125" spans="1:16">
      <c r="A13125" s="109" t="s">
        <v>25861</v>
      </c>
      <c r="B13125" s="109" t="s">
        <v>25862</v>
      </c>
      <c r="C13125" s="80" t="s">
        <v>10815</v>
      </c>
      <c r="D13125" s="109" t="s">
        <v>10816</v>
      </c>
      <c r="K13125" s="61" t="s">
        <v>410</v>
      </c>
      <c r="N13125" s="61" t="s">
        <v>410</v>
      </c>
      <c r="P13125" s="175" t="s">
        <v>10815</v>
      </c>
    </row>
    <row r="13126" spans="1:16">
      <c r="A13126" s="109" t="s">
        <v>25863</v>
      </c>
      <c r="B13126" s="109" t="s">
        <v>25862</v>
      </c>
      <c r="C13126" s="80" t="s">
        <v>10815</v>
      </c>
      <c r="D13126" s="109" t="s">
        <v>10816</v>
      </c>
      <c r="K13126" s="61" t="s">
        <v>410</v>
      </c>
      <c r="N13126" s="61" t="s">
        <v>410</v>
      </c>
      <c r="P13126" s="175" t="s">
        <v>10815</v>
      </c>
    </row>
    <row r="13127" spans="1:16">
      <c r="A13127" s="109" t="s">
        <v>25864</v>
      </c>
      <c r="B13127" s="109" t="s">
        <v>25862</v>
      </c>
      <c r="C13127" s="80" t="s">
        <v>10815</v>
      </c>
      <c r="D13127" s="109" t="s">
        <v>10816</v>
      </c>
      <c r="K13127" s="61" t="s">
        <v>410</v>
      </c>
      <c r="N13127" s="61" t="s">
        <v>410</v>
      </c>
      <c r="P13127" s="175" t="s">
        <v>10815</v>
      </c>
    </row>
    <row r="13128" spans="1:16">
      <c r="A13128" s="109" t="s">
        <v>25865</v>
      </c>
      <c r="B13128" s="109" t="s">
        <v>10814</v>
      </c>
      <c r="C13128" s="80" t="s">
        <v>10815</v>
      </c>
      <c r="D13128" s="109" t="s">
        <v>10816</v>
      </c>
      <c r="K13128" s="61" t="s">
        <v>410</v>
      </c>
      <c r="N13128" s="61" t="s">
        <v>410</v>
      </c>
      <c r="P13128" s="175" t="s">
        <v>10815</v>
      </c>
    </row>
    <row r="13129" spans="1:16">
      <c r="A13129" s="109" t="s">
        <v>25866</v>
      </c>
      <c r="B13129" s="109" t="s">
        <v>10814</v>
      </c>
      <c r="C13129" s="80" t="s">
        <v>10815</v>
      </c>
      <c r="D13129" s="109" t="s">
        <v>10816</v>
      </c>
      <c r="K13129" s="61" t="s">
        <v>410</v>
      </c>
      <c r="N13129" s="61" t="s">
        <v>410</v>
      </c>
      <c r="P13129" s="175" t="s">
        <v>10815</v>
      </c>
    </row>
    <row r="13130" spans="1:16">
      <c r="A13130" s="109" t="s">
        <v>25867</v>
      </c>
      <c r="B13130" s="109" t="s">
        <v>25868</v>
      </c>
      <c r="C13130" s="80" t="s">
        <v>2654</v>
      </c>
      <c r="D13130" s="109" t="s">
        <v>2655</v>
      </c>
      <c r="E13130" s="172">
        <v>400</v>
      </c>
      <c r="F13130" s="172">
        <v>400</v>
      </c>
      <c r="I13130" s="173">
        <v>116.7</v>
      </c>
      <c r="J13130" s="174">
        <v>516.7</v>
      </c>
      <c r="K13130" s="61">
        <v>38</v>
      </c>
      <c r="N13130" s="61" t="s">
        <v>51</v>
      </c>
      <c r="P13130" s="175" t="s">
        <v>2654</v>
      </c>
    </row>
    <row r="13131" spans="1:16">
      <c r="A13131" s="109" t="s">
        <v>25869</v>
      </c>
      <c r="B13131" s="109" t="s">
        <v>25870</v>
      </c>
      <c r="C13131" s="80" t="s">
        <v>991</v>
      </c>
      <c r="D13131" s="109" t="s">
        <v>992</v>
      </c>
      <c r="E13131" s="172">
        <v>439</v>
      </c>
      <c r="F13131" s="172">
        <v>355</v>
      </c>
      <c r="G13131" s="109" t="s">
        <v>99</v>
      </c>
      <c r="I13131" s="173">
        <v>99.8</v>
      </c>
      <c r="J13131" s="174">
        <v>454.8</v>
      </c>
      <c r="K13131" s="61">
        <v>78</v>
      </c>
      <c r="L13131" s="175" t="s">
        <v>57</v>
      </c>
      <c r="M13131" s="61" t="s">
        <v>3146</v>
      </c>
      <c r="N13131" s="61" t="s">
        <v>51</v>
      </c>
      <c r="P13131" s="175" t="s">
        <v>991</v>
      </c>
    </row>
    <row r="13132" spans="1:16">
      <c r="A13132" s="109" t="s">
        <v>25871</v>
      </c>
      <c r="B13132" s="109" t="s">
        <v>25870</v>
      </c>
      <c r="C13132" s="80" t="s">
        <v>991</v>
      </c>
      <c r="D13132" s="109" t="s">
        <v>992</v>
      </c>
      <c r="E13132" s="172">
        <v>436</v>
      </c>
      <c r="F13132" s="172">
        <v>348.8</v>
      </c>
      <c r="G13132" s="109" t="s">
        <v>99</v>
      </c>
      <c r="H13132" s="109" t="s">
        <v>689</v>
      </c>
      <c r="I13132" s="173">
        <v>99.8</v>
      </c>
      <c r="J13132" s="174">
        <v>448.6</v>
      </c>
      <c r="K13132" s="61">
        <v>92</v>
      </c>
      <c r="L13132" s="175" t="s">
        <v>130</v>
      </c>
      <c r="M13132" s="61" t="s">
        <v>3146</v>
      </c>
      <c r="N13132" s="61" t="s">
        <v>51</v>
      </c>
      <c r="P13132" s="175" t="s">
        <v>991</v>
      </c>
    </row>
    <row r="13133" spans="1:16">
      <c r="A13133" s="109" t="s">
        <v>25872</v>
      </c>
      <c r="B13133" s="109" t="s">
        <v>25873</v>
      </c>
      <c r="C13133" s="80" t="s">
        <v>25874</v>
      </c>
      <c r="D13133" s="109" t="s">
        <v>25875</v>
      </c>
      <c r="K13133" s="61" t="s">
        <v>410</v>
      </c>
      <c r="N13133" s="61" t="s">
        <v>410</v>
      </c>
      <c r="P13133" s="175" t="s">
        <v>25874</v>
      </c>
    </row>
    <row r="13134" spans="1:16">
      <c r="A13134" s="109" t="s">
        <v>25876</v>
      </c>
      <c r="B13134" s="109" t="s">
        <v>25877</v>
      </c>
      <c r="C13134" s="80" t="s">
        <v>7494</v>
      </c>
      <c r="D13134" s="109" t="s">
        <v>7495</v>
      </c>
      <c r="K13134" s="61" t="s">
        <v>410</v>
      </c>
      <c r="N13134" s="61" t="s">
        <v>410</v>
      </c>
      <c r="P13134" s="175" t="s">
        <v>7494</v>
      </c>
    </row>
    <row r="13135" spans="1:16">
      <c r="A13135" s="109" t="s">
        <v>25878</v>
      </c>
      <c r="B13135" s="109" t="s">
        <v>25879</v>
      </c>
      <c r="C13135" s="80" t="s">
        <v>7494</v>
      </c>
      <c r="D13135" s="109" t="s">
        <v>7495</v>
      </c>
      <c r="K13135" s="61" t="s">
        <v>410</v>
      </c>
      <c r="N13135" s="61" t="s">
        <v>410</v>
      </c>
      <c r="P13135" s="175" t="s">
        <v>7494</v>
      </c>
    </row>
    <row r="13136" spans="1:16">
      <c r="A13136" s="109" t="s">
        <v>25880</v>
      </c>
      <c r="B13136" s="109" t="s">
        <v>25881</v>
      </c>
      <c r="C13136" s="80" t="s">
        <v>25874</v>
      </c>
      <c r="D13136" s="109" t="s">
        <v>25875</v>
      </c>
      <c r="K13136" s="61" t="s">
        <v>410</v>
      </c>
      <c r="N13136" s="61" t="s">
        <v>410</v>
      </c>
      <c r="P13136" s="175" t="s">
        <v>25874</v>
      </c>
    </row>
    <row r="13137" spans="1:16">
      <c r="A13137" s="109" t="s">
        <v>25882</v>
      </c>
      <c r="B13137" s="109" t="s">
        <v>25883</v>
      </c>
      <c r="C13137" s="80" t="s">
        <v>720</v>
      </c>
      <c r="D13137" s="109" t="s">
        <v>721</v>
      </c>
      <c r="K13137" s="61" t="s">
        <v>410</v>
      </c>
      <c r="N13137" s="61" t="s">
        <v>410</v>
      </c>
      <c r="P13137" s="175" t="s">
        <v>720</v>
      </c>
    </row>
    <row r="13138" spans="1:16">
      <c r="A13138" s="109" t="s">
        <v>25884</v>
      </c>
      <c r="B13138" s="109" t="s">
        <v>25885</v>
      </c>
      <c r="C13138" s="80" t="s">
        <v>10815</v>
      </c>
      <c r="D13138" s="109" t="s">
        <v>10816</v>
      </c>
      <c r="K13138" s="61" t="s">
        <v>410</v>
      </c>
      <c r="N13138" s="61" t="s">
        <v>410</v>
      </c>
      <c r="P13138" s="175" t="s">
        <v>10815</v>
      </c>
    </row>
    <row r="13139" spans="1:16">
      <c r="A13139" s="109" t="s">
        <v>25886</v>
      </c>
      <c r="B13139" s="109" t="s">
        <v>25885</v>
      </c>
      <c r="C13139" s="80" t="s">
        <v>10815</v>
      </c>
      <c r="D13139" s="109" t="s">
        <v>10816</v>
      </c>
      <c r="K13139" s="61" t="s">
        <v>410</v>
      </c>
      <c r="N13139" s="61" t="s">
        <v>410</v>
      </c>
      <c r="P13139" s="175" t="s">
        <v>10815</v>
      </c>
    </row>
    <row r="13140" spans="1:16">
      <c r="A13140" s="109" t="s">
        <v>25887</v>
      </c>
      <c r="B13140" s="109" t="s">
        <v>25885</v>
      </c>
      <c r="C13140" s="80" t="s">
        <v>10815</v>
      </c>
      <c r="D13140" s="109" t="s">
        <v>10816</v>
      </c>
      <c r="K13140" s="61" t="s">
        <v>410</v>
      </c>
      <c r="N13140" s="61" t="s">
        <v>410</v>
      </c>
      <c r="P13140" s="175" t="s">
        <v>10815</v>
      </c>
    </row>
    <row r="13141" spans="1:16">
      <c r="A13141" s="109" t="s">
        <v>25888</v>
      </c>
      <c r="B13141" s="109" t="s">
        <v>25889</v>
      </c>
      <c r="C13141" s="80" t="s">
        <v>8032</v>
      </c>
      <c r="D13141" s="109" t="s">
        <v>8033</v>
      </c>
      <c r="E13141" s="172">
        <v>170.99</v>
      </c>
      <c r="F13141" s="172">
        <v>170.99</v>
      </c>
      <c r="I13141" s="173">
        <v>42.37</v>
      </c>
      <c r="J13141" s="174">
        <v>213.36</v>
      </c>
      <c r="K13141" s="61">
        <v>83</v>
      </c>
      <c r="N13141" s="61" t="s">
        <v>51</v>
      </c>
      <c r="P13141" s="175" t="s">
        <v>8032</v>
      </c>
    </row>
    <row r="13142" spans="1:16">
      <c r="A13142" s="109" t="s">
        <v>25890</v>
      </c>
      <c r="B13142" s="109" t="s">
        <v>25891</v>
      </c>
      <c r="C13142" s="80" t="s">
        <v>8032</v>
      </c>
      <c r="D13142" s="109" t="s">
        <v>8033</v>
      </c>
      <c r="E13142" s="172">
        <v>152.99</v>
      </c>
      <c r="F13142" s="172">
        <v>152.99</v>
      </c>
      <c r="I13142" s="173">
        <v>42.33</v>
      </c>
      <c r="J13142" s="174">
        <v>195.32</v>
      </c>
      <c r="K13142" s="61">
        <v>40</v>
      </c>
      <c r="N13142" s="61" t="s">
        <v>51</v>
      </c>
      <c r="P13142" s="175" t="s">
        <v>8032</v>
      </c>
    </row>
    <row r="13143" spans="1:16">
      <c r="A13143" s="109" t="s">
        <v>25892</v>
      </c>
      <c r="B13143" s="109" t="s">
        <v>25893</v>
      </c>
      <c r="C13143" s="80" t="s">
        <v>25894</v>
      </c>
      <c r="D13143" s="109" t="s">
        <v>25895</v>
      </c>
      <c r="K13143" s="61" t="s">
        <v>410</v>
      </c>
      <c r="N13143" s="61" t="s">
        <v>410</v>
      </c>
      <c r="P13143" s="175" t="s">
        <v>25894</v>
      </c>
    </row>
    <row r="13144" spans="1:16">
      <c r="A13144" s="109" t="s">
        <v>25896</v>
      </c>
      <c r="B13144" s="109" t="s">
        <v>25897</v>
      </c>
      <c r="C13144" s="80" t="s">
        <v>25894</v>
      </c>
      <c r="D13144" s="109" t="s">
        <v>25895</v>
      </c>
      <c r="K13144" s="61" t="s">
        <v>410</v>
      </c>
      <c r="N13144" s="61" t="s">
        <v>410</v>
      </c>
      <c r="P13144" s="175" t="s">
        <v>25894</v>
      </c>
    </row>
    <row r="13145" spans="1:16">
      <c r="A13145" s="109" t="s">
        <v>25898</v>
      </c>
      <c r="B13145" s="109" t="s">
        <v>25899</v>
      </c>
      <c r="C13145" s="80" t="s">
        <v>25874</v>
      </c>
      <c r="D13145" s="109" t="s">
        <v>25875</v>
      </c>
      <c r="K13145" s="61" t="s">
        <v>410</v>
      </c>
      <c r="N13145" s="61" t="s">
        <v>410</v>
      </c>
      <c r="P13145" s="175" t="s">
        <v>25874</v>
      </c>
    </row>
    <row r="13146" spans="1:16">
      <c r="A13146" s="109" t="s">
        <v>25900</v>
      </c>
      <c r="B13146" s="109" t="s">
        <v>25901</v>
      </c>
      <c r="C13146" s="80" t="s">
        <v>8032</v>
      </c>
      <c r="D13146" s="109" t="s">
        <v>8033</v>
      </c>
      <c r="K13146" s="61" t="s">
        <v>410</v>
      </c>
      <c r="N13146" s="61" t="s">
        <v>410</v>
      </c>
      <c r="P13146" s="175" t="s">
        <v>8032</v>
      </c>
    </row>
    <row r="13147" spans="1:16">
      <c r="A13147" s="109" t="s">
        <v>25902</v>
      </c>
      <c r="B13147" s="109" t="s">
        <v>25903</v>
      </c>
      <c r="C13147" s="80" t="s">
        <v>25904</v>
      </c>
      <c r="D13147" s="109" t="s">
        <v>25905</v>
      </c>
      <c r="K13147" s="61" t="s">
        <v>410</v>
      </c>
      <c r="N13147" s="61" t="s">
        <v>410</v>
      </c>
      <c r="P13147" s="175" t="s">
        <v>25904</v>
      </c>
    </row>
    <row r="13148" spans="1:16">
      <c r="A13148" s="109" t="s">
        <v>25906</v>
      </c>
      <c r="B13148" s="109" t="s">
        <v>25907</v>
      </c>
      <c r="C13148" s="80" t="s">
        <v>25904</v>
      </c>
      <c r="D13148" s="109" t="s">
        <v>25905</v>
      </c>
      <c r="K13148" s="61" t="s">
        <v>410</v>
      </c>
      <c r="N13148" s="61" t="s">
        <v>410</v>
      </c>
      <c r="P13148" s="175" t="s">
        <v>25904</v>
      </c>
    </row>
    <row r="13149" spans="1:16">
      <c r="A13149" s="109" t="s">
        <v>25908</v>
      </c>
      <c r="B13149" s="109" t="s">
        <v>25909</v>
      </c>
      <c r="C13149" s="80" t="s">
        <v>7494</v>
      </c>
      <c r="D13149" s="109" t="s">
        <v>7495</v>
      </c>
      <c r="K13149" s="61" t="s">
        <v>410</v>
      </c>
      <c r="N13149" s="61" t="s">
        <v>410</v>
      </c>
      <c r="P13149" s="175" t="s">
        <v>7494</v>
      </c>
    </row>
    <row r="13150" spans="1:16">
      <c r="A13150" s="109" t="s">
        <v>25910</v>
      </c>
      <c r="B13150" s="109" t="s">
        <v>25911</v>
      </c>
      <c r="C13150" s="80" t="s">
        <v>7494</v>
      </c>
      <c r="D13150" s="109" t="s">
        <v>7495</v>
      </c>
      <c r="K13150" s="61" t="s">
        <v>410</v>
      </c>
      <c r="N13150" s="61" t="s">
        <v>410</v>
      </c>
      <c r="P13150" s="175" t="s">
        <v>7494</v>
      </c>
    </row>
    <row r="13151" spans="1:16">
      <c r="A13151" s="109" t="s">
        <v>25912</v>
      </c>
      <c r="B13151" s="109" t="s">
        <v>25913</v>
      </c>
      <c r="C13151" s="80" t="s">
        <v>7494</v>
      </c>
      <c r="D13151" s="109" t="s">
        <v>7495</v>
      </c>
      <c r="K13151" s="61" t="s">
        <v>410</v>
      </c>
      <c r="N13151" s="61" t="s">
        <v>410</v>
      </c>
      <c r="P13151" s="175" t="s">
        <v>7494</v>
      </c>
    </row>
    <row r="13152" spans="1:16">
      <c r="A13152" s="109" t="s">
        <v>25914</v>
      </c>
      <c r="B13152" s="109" t="s">
        <v>25915</v>
      </c>
      <c r="C13152" s="80" t="s">
        <v>7494</v>
      </c>
      <c r="D13152" s="109" t="s">
        <v>7495</v>
      </c>
      <c r="K13152" s="61" t="s">
        <v>410</v>
      </c>
      <c r="N13152" s="61" t="s">
        <v>410</v>
      </c>
      <c r="P13152" s="175" t="s">
        <v>7494</v>
      </c>
    </row>
    <row r="13153" spans="1:16">
      <c r="A13153" s="109" t="s">
        <v>25916</v>
      </c>
      <c r="B13153" s="109" t="s">
        <v>25917</v>
      </c>
      <c r="C13153" s="80" t="s">
        <v>7494</v>
      </c>
      <c r="D13153" s="109" t="s">
        <v>7495</v>
      </c>
      <c r="K13153" s="61" t="s">
        <v>410</v>
      </c>
      <c r="N13153" s="61" t="s">
        <v>410</v>
      </c>
      <c r="P13153" s="175" t="s">
        <v>7494</v>
      </c>
    </row>
    <row r="13154" spans="1:16">
      <c r="A13154" s="109" t="s">
        <v>25918</v>
      </c>
      <c r="B13154" s="109" t="s">
        <v>25919</v>
      </c>
      <c r="C13154" s="80" t="s">
        <v>15007</v>
      </c>
      <c r="D13154" s="109" t="s">
        <v>15008</v>
      </c>
      <c r="K13154" s="61" t="s">
        <v>410</v>
      </c>
      <c r="N13154" s="61" t="s">
        <v>410</v>
      </c>
      <c r="P13154" s="175" t="s">
        <v>15007</v>
      </c>
    </row>
    <row r="13155" spans="1:16">
      <c r="A13155" s="109" t="s">
        <v>25920</v>
      </c>
      <c r="B13155" s="109" t="s">
        <v>25921</v>
      </c>
      <c r="C13155" s="80" t="s">
        <v>15007</v>
      </c>
      <c r="D13155" s="109" t="s">
        <v>15008</v>
      </c>
      <c r="K13155" s="61" t="s">
        <v>410</v>
      </c>
      <c r="N13155" s="61" t="s">
        <v>410</v>
      </c>
      <c r="P13155" s="175" t="s">
        <v>15007</v>
      </c>
    </row>
    <row r="13156" spans="1:16">
      <c r="A13156" s="109" t="s">
        <v>25922</v>
      </c>
      <c r="B13156" s="109" t="s">
        <v>25923</v>
      </c>
      <c r="C13156" s="80" t="s">
        <v>6177</v>
      </c>
      <c r="D13156" s="109" t="s">
        <v>6178</v>
      </c>
      <c r="K13156" s="61" t="s">
        <v>410</v>
      </c>
      <c r="N13156" s="61" t="s">
        <v>410</v>
      </c>
      <c r="P13156" s="175" t="s">
        <v>6177</v>
      </c>
    </row>
    <row r="13157" spans="1:16">
      <c r="A13157" s="109" t="s">
        <v>25924</v>
      </c>
      <c r="B13157" s="109" t="s">
        <v>25925</v>
      </c>
      <c r="C13157" s="80" t="s">
        <v>10740</v>
      </c>
      <c r="D13157" s="109" t="s">
        <v>10741</v>
      </c>
      <c r="K13157" s="61" t="s">
        <v>410</v>
      </c>
      <c r="N13157" s="61" t="s">
        <v>410</v>
      </c>
      <c r="P13157" s="175" t="s">
        <v>10740</v>
      </c>
    </row>
    <row r="13158" spans="1:16">
      <c r="A13158" s="109" t="s">
        <v>25926</v>
      </c>
      <c r="B13158" s="109" t="s">
        <v>25927</v>
      </c>
      <c r="C13158" s="80" t="s">
        <v>25928</v>
      </c>
      <c r="D13158" s="109" t="s">
        <v>25929</v>
      </c>
      <c r="K13158" s="61" t="s">
        <v>410</v>
      </c>
      <c r="N13158" s="61" t="s">
        <v>410</v>
      </c>
      <c r="P13158" s="175" t="s">
        <v>25928</v>
      </c>
    </row>
    <row r="13159" spans="1:16">
      <c r="A13159" s="109" t="s">
        <v>25930</v>
      </c>
      <c r="B13159" s="109" t="s">
        <v>25931</v>
      </c>
      <c r="C13159" s="80" t="s">
        <v>25932</v>
      </c>
      <c r="D13159" s="109" t="s">
        <v>25933</v>
      </c>
      <c r="K13159" s="61" t="s">
        <v>410</v>
      </c>
      <c r="N13159" s="61" t="s">
        <v>410</v>
      </c>
      <c r="P13159" s="175" t="s">
        <v>25932</v>
      </c>
    </row>
    <row r="13160" spans="1:16">
      <c r="A13160" s="109" t="s">
        <v>25934</v>
      </c>
      <c r="B13160" s="109" t="s">
        <v>25935</v>
      </c>
      <c r="C13160" s="80" t="s">
        <v>25932</v>
      </c>
      <c r="D13160" s="109" t="s">
        <v>25933</v>
      </c>
      <c r="K13160" s="61" t="s">
        <v>410</v>
      </c>
      <c r="N13160" s="61" t="s">
        <v>410</v>
      </c>
      <c r="P13160" s="175" t="s">
        <v>25932</v>
      </c>
    </row>
    <row r="13161" spans="1:16">
      <c r="A13161" s="109" t="s">
        <v>25936</v>
      </c>
      <c r="B13161" s="109" t="s">
        <v>25935</v>
      </c>
      <c r="C13161" s="80" t="s">
        <v>25932</v>
      </c>
      <c r="D13161" s="109" t="s">
        <v>25933</v>
      </c>
      <c r="K13161" s="61" t="s">
        <v>410</v>
      </c>
      <c r="N13161" s="61" t="s">
        <v>410</v>
      </c>
      <c r="P13161" s="175" t="s">
        <v>25932</v>
      </c>
    </row>
    <row r="13162" spans="1:16">
      <c r="A13162" s="109" t="s">
        <v>25937</v>
      </c>
      <c r="B13162" s="109" t="s">
        <v>25938</v>
      </c>
      <c r="C13162" s="80" t="s">
        <v>5620</v>
      </c>
      <c r="D13162" s="109" t="s">
        <v>5621</v>
      </c>
      <c r="K13162" s="61" t="s">
        <v>410</v>
      </c>
      <c r="N13162" s="61" t="s">
        <v>410</v>
      </c>
      <c r="P13162" s="175" t="s">
        <v>5620</v>
      </c>
    </row>
    <row r="13163" spans="1:16">
      <c r="A13163" s="109" t="s">
        <v>25939</v>
      </c>
      <c r="B13163" s="109" t="s">
        <v>25940</v>
      </c>
      <c r="C13163" s="80" t="s">
        <v>10732</v>
      </c>
      <c r="D13163" s="109" t="s">
        <v>10733</v>
      </c>
      <c r="E13163" s="172">
        <v>249</v>
      </c>
      <c r="F13163" s="172">
        <v>249</v>
      </c>
      <c r="I13163" s="173">
        <v>91.99</v>
      </c>
      <c r="J13163" s="174">
        <v>340.99</v>
      </c>
      <c r="K13163" s="61">
        <v>15</v>
      </c>
      <c r="N13163" s="61" t="s">
        <v>51</v>
      </c>
      <c r="P13163" s="175" t="s">
        <v>10732</v>
      </c>
    </row>
    <row r="13164" spans="1:16">
      <c r="A13164" s="109" t="s">
        <v>25941</v>
      </c>
      <c r="B13164" s="109" t="s">
        <v>25942</v>
      </c>
      <c r="C13164" s="80" t="s">
        <v>10732</v>
      </c>
      <c r="D13164" s="109" t="s">
        <v>10733</v>
      </c>
      <c r="K13164" s="61" t="s">
        <v>410</v>
      </c>
      <c r="N13164" s="61" t="s">
        <v>410</v>
      </c>
      <c r="P13164" s="175" t="s">
        <v>10732</v>
      </c>
    </row>
    <row r="13165" spans="1:16">
      <c r="A13165" s="109" t="s">
        <v>25943</v>
      </c>
      <c r="B13165" s="109" t="s">
        <v>25944</v>
      </c>
      <c r="C13165" s="80" t="s">
        <v>10956</v>
      </c>
      <c r="D13165" s="109" t="s">
        <v>10957</v>
      </c>
      <c r="E13165" s="172">
        <v>264.99</v>
      </c>
      <c r="F13165" s="172">
        <v>264.99</v>
      </c>
      <c r="I13165" s="173">
        <v>88.18</v>
      </c>
      <c r="J13165" s="174">
        <v>353.17</v>
      </c>
      <c r="K13165" s="61">
        <v>11</v>
      </c>
      <c r="N13165" s="61" t="s">
        <v>51</v>
      </c>
      <c r="P13165" s="175" t="s">
        <v>10956</v>
      </c>
    </row>
    <row r="13166" spans="1:16">
      <c r="A13166" s="109" t="s">
        <v>25945</v>
      </c>
      <c r="B13166" s="109" t="s">
        <v>25946</v>
      </c>
      <c r="C13166" s="80" t="s">
        <v>343</v>
      </c>
      <c r="D13166" s="109" t="s">
        <v>344</v>
      </c>
      <c r="E13166" s="172">
        <v>500</v>
      </c>
      <c r="F13166" s="172">
        <v>460</v>
      </c>
      <c r="G13166" s="109" t="s">
        <v>494</v>
      </c>
      <c r="I13166" s="173">
        <v>124.92</v>
      </c>
      <c r="J13166" s="174">
        <v>584.92</v>
      </c>
      <c r="K13166" s="61">
        <v>175</v>
      </c>
      <c r="L13166" s="175" t="s">
        <v>76</v>
      </c>
      <c r="M13166" s="61" t="s">
        <v>1676</v>
      </c>
      <c r="N13166" s="61" t="s">
        <v>51</v>
      </c>
      <c r="P13166" s="175" t="s">
        <v>343</v>
      </c>
    </row>
    <row r="13167" spans="1:16">
      <c r="A13167" s="109" t="s">
        <v>25947</v>
      </c>
      <c r="B13167" s="109" t="s">
        <v>25948</v>
      </c>
      <c r="C13167" s="80" t="s">
        <v>25949</v>
      </c>
      <c r="D13167" s="109" t="s">
        <v>25950</v>
      </c>
      <c r="E13167" s="172">
        <v>260</v>
      </c>
      <c r="F13167" s="172">
        <v>260</v>
      </c>
      <c r="I13167" s="173">
        <v>92.31</v>
      </c>
      <c r="J13167" s="174">
        <v>352.31</v>
      </c>
      <c r="K13167" s="61">
        <v>0</v>
      </c>
      <c r="N13167" s="61" t="s">
        <v>51</v>
      </c>
      <c r="P13167" s="175" t="s">
        <v>25949</v>
      </c>
    </row>
    <row r="13168" spans="1:16">
      <c r="A13168" s="109" t="s">
        <v>25951</v>
      </c>
      <c r="B13168" s="109" t="s">
        <v>25952</v>
      </c>
      <c r="C13168" s="80" t="s">
        <v>10732</v>
      </c>
      <c r="D13168" s="109" t="s">
        <v>10733</v>
      </c>
      <c r="K13168" s="61" t="s">
        <v>410</v>
      </c>
      <c r="N13168" s="61" t="s">
        <v>410</v>
      </c>
      <c r="P13168" s="175" t="s">
        <v>10732</v>
      </c>
    </row>
    <row r="13169" spans="1:16">
      <c r="A13169" s="109" t="s">
        <v>25953</v>
      </c>
      <c r="B13169" s="109" t="s">
        <v>25952</v>
      </c>
      <c r="C13169" s="80" t="s">
        <v>10732</v>
      </c>
      <c r="D13169" s="109" t="s">
        <v>10733</v>
      </c>
      <c r="K13169" s="61" t="s">
        <v>410</v>
      </c>
      <c r="N13169" s="61" t="s">
        <v>410</v>
      </c>
      <c r="P13169" s="175" t="s">
        <v>10732</v>
      </c>
    </row>
    <row r="13170" spans="1:16">
      <c r="A13170" s="109" t="s">
        <v>25954</v>
      </c>
      <c r="B13170" s="109" t="s">
        <v>25955</v>
      </c>
      <c r="C13170" s="80" t="s">
        <v>25956</v>
      </c>
      <c r="D13170" s="109" t="s">
        <v>25957</v>
      </c>
      <c r="K13170" s="61" t="s">
        <v>410</v>
      </c>
      <c r="N13170" s="61" t="s">
        <v>410</v>
      </c>
      <c r="P13170" s="175" t="s">
        <v>25956</v>
      </c>
    </row>
    <row r="13171" spans="1:16">
      <c r="A13171" s="109" t="s">
        <v>25958</v>
      </c>
      <c r="B13171" s="109" t="s">
        <v>25959</v>
      </c>
      <c r="C13171" s="80" t="s">
        <v>25960</v>
      </c>
      <c r="D13171" s="109" t="s">
        <v>25961</v>
      </c>
      <c r="K13171" s="61" t="s">
        <v>410</v>
      </c>
      <c r="N13171" s="61" t="s">
        <v>410</v>
      </c>
      <c r="P13171" s="175" t="s">
        <v>25960</v>
      </c>
    </row>
    <row r="13172" spans="1:16">
      <c r="A13172" s="109" t="s">
        <v>25962</v>
      </c>
      <c r="B13172" s="109" t="s">
        <v>25963</v>
      </c>
      <c r="C13172" s="80" t="s">
        <v>25960</v>
      </c>
      <c r="D13172" s="109" t="s">
        <v>25961</v>
      </c>
      <c r="K13172" s="61" t="s">
        <v>410</v>
      </c>
      <c r="N13172" s="61" t="s">
        <v>410</v>
      </c>
      <c r="P13172" s="175" t="s">
        <v>25960</v>
      </c>
    </row>
    <row r="13173" spans="1:16">
      <c r="A13173" s="109" t="s">
        <v>25964</v>
      </c>
      <c r="B13173" s="109" t="s">
        <v>25965</v>
      </c>
      <c r="C13173" s="80" t="s">
        <v>25966</v>
      </c>
      <c r="D13173" s="109" t="s">
        <v>25966</v>
      </c>
      <c r="K13173" s="61" t="s">
        <v>410</v>
      </c>
      <c r="N13173" s="61" t="s">
        <v>410</v>
      </c>
      <c r="P13173" s="175" t="s">
        <v>25966</v>
      </c>
    </row>
    <row r="13174" spans="1:16">
      <c r="A13174" s="109" t="s">
        <v>25967</v>
      </c>
      <c r="B13174" s="109" t="s">
        <v>25968</v>
      </c>
      <c r="C13174" s="80" t="s">
        <v>25966</v>
      </c>
      <c r="D13174" s="109" t="s">
        <v>25966</v>
      </c>
      <c r="K13174" s="61" t="s">
        <v>410</v>
      </c>
      <c r="N13174" s="61" t="s">
        <v>410</v>
      </c>
      <c r="P13174" s="175" t="s">
        <v>25966</v>
      </c>
    </row>
    <row r="13175" spans="1:16">
      <c r="A13175" s="109" t="s">
        <v>25969</v>
      </c>
      <c r="B13175" s="109" t="s">
        <v>25970</v>
      </c>
      <c r="C13175" s="80" t="s">
        <v>25960</v>
      </c>
      <c r="D13175" s="109" t="s">
        <v>25961</v>
      </c>
      <c r="K13175" s="61" t="s">
        <v>410</v>
      </c>
      <c r="N13175" s="61" t="s">
        <v>410</v>
      </c>
      <c r="P13175" s="175" t="s">
        <v>25960</v>
      </c>
    </row>
    <row r="13176" spans="1:16">
      <c r="A13176" s="109" t="s">
        <v>25971</v>
      </c>
      <c r="B13176" s="109" t="s">
        <v>25970</v>
      </c>
      <c r="C13176" s="80" t="s">
        <v>25960</v>
      </c>
      <c r="D13176" s="109" t="s">
        <v>25961</v>
      </c>
      <c r="K13176" s="61" t="s">
        <v>410</v>
      </c>
      <c r="N13176" s="61" t="s">
        <v>410</v>
      </c>
      <c r="P13176" s="175" t="s">
        <v>25960</v>
      </c>
    </row>
    <row r="13177" spans="1:16">
      <c r="A13177" s="109" t="s">
        <v>25972</v>
      </c>
      <c r="B13177" s="109" t="s">
        <v>25973</v>
      </c>
      <c r="C13177" s="80" t="s">
        <v>10694</v>
      </c>
      <c r="D13177" s="109" t="s">
        <v>10695</v>
      </c>
      <c r="K13177" s="61" t="s">
        <v>410</v>
      </c>
      <c r="N13177" s="61" t="s">
        <v>410</v>
      </c>
      <c r="P13177" s="175" t="s">
        <v>10694</v>
      </c>
    </row>
    <row r="13178" spans="1:16">
      <c r="A13178" s="109" t="s">
        <v>25974</v>
      </c>
      <c r="B13178" s="109" t="s">
        <v>25975</v>
      </c>
      <c r="C13178" s="80" t="s">
        <v>1587</v>
      </c>
      <c r="D13178" s="109" t="s">
        <v>1588</v>
      </c>
      <c r="K13178" s="61" t="s">
        <v>410</v>
      </c>
      <c r="N13178" s="61" t="s">
        <v>410</v>
      </c>
      <c r="P13178" s="175" t="s">
        <v>1587</v>
      </c>
    </row>
    <row r="13179" spans="1:16">
      <c r="A13179" s="109" t="s">
        <v>25976</v>
      </c>
      <c r="B13179" s="109" t="s">
        <v>25977</v>
      </c>
      <c r="C13179" s="80" t="s">
        <v>1587</v>
      </c>
      <c r="D13179" s="109" t="s">
        <v>1588</v>
      </c>
      <c r="K13179" s="61" t="s">
        <v>410</v>
      </c>
      <c r="N13179" s="61" t="s">
        <v>410</v>
      </c>
      <c r="P13179" s="175" t="s">
        <v>1587</v>
      </c>
    </row>
    <row r="13180" spans="1:16">
      <c r="A13180" s="109" t="s">
        <v>25978</v>
      </c>
      <c r="B13180" s="109" t="s">
        <v>25979</v>
      </c>
      <c r="C13180" s="80" t="s">
        <v>1587</v>
      </c>
      <c r="D13180" s="109" t="s">
        <v>1588</v>
      </c>
      <c r="K13180" s="61" t="s">
        <v>410</v>
      </c>
      <c r="N13180" s="61" t="s">
        <v>410</v>
      </c>
      <c r="P13180" s="175" t="s">
        <v>1587</v>
      </c>
    </row>
    <row r="13181" spans="1:16">
      <c r="A13181" s="109" t="s">
        <v>25980</v>
      </c>
      <c r="B13181" s="109" t="s">
        <v>25981</v>
      </c>
      <c r="C13181" s="80" t="s">
        <v>1587</v>
      </c>
      <c r="D13181" s="109" t="s">
        <v>1588</v>
      </c>
      <c r="K13181" s="61" t="s">
        <v>410</v>
      </c>
      <c r="N13181" s="61" t="s">
        <v>410</v>
      </c>
      <c r="P13181" s="175" t="s">
        <v>1587</v>
      </c>
    </row>
    <row r="13182" spans="1:16">
      <c r="A13182" s="109" t="s">
        <v>25982</v>
      </c>
      <c r="B13182" s="109" t="s">
        <v>25983</v>
      </c>
      <c r="C13182" s="80" t="s">
        <v>991</v>
      </c>
      <c r="D13182" s="109" t="s">
        <v>992</v>
      </c>
      <c r="K13182" s="61" t="s">
        <v>410</v>
      </c>
      <c r="N13182" s="61" t="s">
        <v>410</v>
      </c>
      <c r="P13182" s="175" t="s">
        <v>991</v>
      </c>
    </row>
    <row r="13183" spans="1:16">
      <c r="A13183" s="109" t="s">
        <v>25984</v>
      </c>
      <c r="B13183" s="109" t="s">
        <v>25983</v>
      </c>
      <c r="C13183" s="80" t="s">
        <v>991</v>
      </c>
      <c r="D13183" s="109" t="s">
        <v>992</v>
      </c>
      <c r="K13183" s="61" t="s">
        <v>410</v>
      </c>
      <c r="N13183" s="61" t="s">
        <v>410</v>
      </c>
      <c r="P13183" s="175" t="s">
        <v>991</v>
      </c>
    </row>
    <row r="13184" spans="1:16">
      <c r="A13184" s="109" t="s">
        <v>25985</v>
      </c>
      <c r="B13184" s="109" t="s">
        <v>25986</v>
      </c>
      <c r="C13184" s="80" t="s">
        <v>10788</v>
      </c>
      <c r="D13184" s="109" t="s">
        <v>10789</v>
      </c>
      <c r="K13184" s="61" t="s">
        <v>410</v>
      </c>
      <c r="N13184" s="61" t="s">
        <v>410</v>
      </c>
      <c r="P13184" s="175" t="s">
        <v>10788</v>
      </c>
    </row>
    <row r="13185" spans="1:16">
      <c r="A13185" s="109" t="s">
        <v>25987</v>
      </c>
      <c r="B13185" s="109" t="s">
        <v>25988</v>
      </c>
      <c r="C13185" s="80" t="s">
        <v>2654</v>
      </c>
      <c r="D13185" s="109" t="s">
        <v>2655</v>
      </c>
      <c r="K13185" s="61" t="s">
        <v>410</v>
      </c>
      <c r="N13185" s="61" t="s">
        <v>410</v>
      </c>
      <c r="P13185" s="175" t="s">
        <v>2654</v>
      </c>
    </row>
    <row r="13186" spans="1:16">
      <c r="A13186" s="109" t="s">
        <v>25989</v>
      </c>
      <c r="B13186" s="109" t="s">
        <v>25990</v>
      </c>
      <c r="C13186" s="80" t="s">
        <v>2654</v>
      </c>
      <c r="D13186" s="109" t="s">
        <v>2655</v>
      </c>
      <c r="K13186" s="61" t="s">
        <v>410</v>
      </c>
      <c r="N13186" s="61" t="s">
        <v>410</v>
      </c>
      <c r="P13186" s="175" t="s">
        <v>2654</v>
      </c>
    </row>
    <row r="13187" spans="1:16">
      <c r="A13187" s="109" t="s">
        <v>25991</v>
      </c>
      <c r="B13187" s="109" t="s">
        <v>25992</v>
      </c>
      <c r="C13187" s="80" t="s">
        <v>7494</v>
      </c>
      <c r="D13187" s="109" t="s">
        <v>7495</v>
      </c>
      <c r="K13187" s="61" t="s">
        <v>410</v>
      </c>
      <c r="N13187" s="61" t="s">
        <v>410</v>
      </c>
      <c r="P13187" s="175" t="s">
        <v>7494</v>
      </c>
    </row>
    <row r="13188" spans="1:16">
      <c r="A13188" s="109" t="s">
        <v>25993</v>
      </c>
      <c r="B13188" s="109" t="s">
        <v>25994</v>
      </c>
      <c r="C13188" s="80" t="s">
        <v>25995</v>
      </c>
      <c r="D13188" s="109" t="s">
        <v>25996</v>
      </c>
      <c r="K13188" s="61" t="s">
        <v>410</v>
      </c>
      <c r="N13188" s="61" t="s">
        <v>410</v>
      </c>
      <c r="P13188" s="175" t="s">
        <v>25995</v>
      </c>
    </row>
    <row r="13189" spans="1:16">
      <c r="A13189" s="109" t="s">
        <v>25997</v>
      </c>
      <c r="B13189" s="109" t="s">
        <v>25998</v>
      </c>
      <c r="C13189" s="80" t="s">
        <v>25995</v>
      </c>
      <c r="D13189" s="109" t="s">
        <v>25996</v>
      </c>
      <c r="E13189" s="172">
        <v>110</v>
      </c>
      <c r="F13189" s="172">
        <v>110</v>
      </c>
      <c r="I13189" s="173">
        <v>38.76</v>
      </c>
      <c r="J13189" s="174">
        <v>148.76</v>
      </c>
      <c r="K13189" s="61">
        <v>148</v>
      </c>
      <c r="L13189" s="175" t="s">
        <v>372</v>
      </c>
      <c r="M13189" s="61" t="s">
        <v>2240</v>
      </c>
      <c r="N13189" s="61" t="s">
        <v>51</v>
      </c>
      <c r="P13189" s="175" t="s">
        <v>25995</v>
      </c>
    </row>
    <row r="13190" spans="1:16">
      <c r="A13190" s="109" t="s">
        <v>25999</v>
      </c>
      <c r="B13190" s="109" t="s">
        <v>26000</v>
      </c>
      <c r="C13190" s="80" t="s">
        <v>10687</v>
      </c>
      <c r="D13190" s="109" t="s">
        <v>10688</v>
      </c>
      <c r="K13190" s="61" t="s">
        <v>410</v>
      </c>
      <c r="N13190" s="61" t="s">
        <v>410</v>
      </c>
      <c r="P13190" s="175" t="s">
        <v>10687</v>
      </c>
    </row>
    <row r="13191" spans="1:16">
      <c r="A13191" s="109" t="s">
        <v>26001</v>
      </c>
      <c r="B13191" s="109" t="s">
        <v>26002</v>
      </c>
      <c r="C13191" s="80" t="s">
        <v>1685</v>
      </c>
      <c r="D13191" s="109" t="s">
        <v>1686</v>
      </c>
      <c r="E13191" s="172">
        <v>140</v>
      </c>
      <c r="F13191" s="172">
        <v>140</v>
      </c>
      <c r="I13191" s="173">
        <v>38.3</v>
      </c>
      <c r="J13191" s="174">
        <v>178.3</v>
      </c>
      <c r="K13191" s="61">
        <v>84</v>
      </c>
      <c r="N13191" s="61" t="s">
        <v>51</v>
      </c>
      <c r="P13191" s="175" t="s">
        <v>1685</v>
      </c>
    </row>
    <row r="13192" spans="1:16">
      <c r="A13192" s="109" t="s">
        <v>26003</v>
      </c>
      <c r="B13192" s="109" t="s">
        <v>26004</v>
      </c>
      <c r="C13192" s="80" t="s">
        <v>1685</v>
      </c>
      <c r="D13192" s="109" t="s">
        <v>1686</v>
      </c>
      <c r="E13192" s="172">
        <v>140</v>
      </c>
      <c r="F13192" s="172">
        <v>140</v>
      </c>
      <c r="I13192" s="173">
        <v>38.3</v>
      </c>
      <c r="J13192" s="174">
        <v>178.3</v>
      </c>
      <c r="K13192" s="61">
        <v>250</v>
      </c>
      <c r="N13192" s="61" t="s">
        <v>51</v>
      </c>
      <c r="P13192" s="175" t="s">
        <v>1685</v>
      </c>
    </row>
    <row r="13193" spans="1:16">
      <c r="A13193" s="109" t="s">
        <v>26005</v>
      </c>
      <c r="B13193" s="109" t="s">
        <v>26006</v>
      </c>
      <c r="C13193" s="80" t="s">
        <v>10713</v>
      </c>
      <c r="D13193" s="109" t="s">
        <v>10714</v>
      </c>
      <c r="E13193" s="172">
        <v>299</v>
      </c>
      <c r="F13193" s="172">
        <v>299</v>
      </c>
      <c r="I13193" s="173">
        <v>100.04</v>
      </c>
      <c r="J13193" s="174">
        <v>399.04</v>
      </c>
      <c r="K13193" s="61">
        <v>2</v>
      </c>
      <c r="N13193" s="61" t="s">
        <v>51</v>
      </c>
      <c r="P13193" s="175" t="s">
        <v>10713</v>
      </c>
    </row>
    <row r="13194" spans="1:16">
      <c r="A13194" s="109" t="s">
        <v>26007</v>
      </c>
      <c r="B13194" s="109" t="s">
        <v>26008</v>
      </c>
      <c r="C13194" s="80" t="s">
        <v>10687</v>
      </c>
      <c r="D13194" s="109" t="s">
        <v>10688</v>
      </c>
      <c r="K13194" s="61" t="s">
        <v>410</v>
      </c>
      <c r="N13194" s="61" t="s">
        <v>410</v>
      </c>
      <c r="P13194" s="175" t="s">
        <v>10687</v>
      </c>
    </row>
    <row r="13195" spans="1:16">
      <c r="A13195" s="109" t="s">
        <v>26009</v>
      </c>
      <c r="B13195" s="109" t="s">
        <v>10829</v>
      </c>
      <c r="C13195" s="80" t="s">
        <v>10687</v>
      </c>
      <c r="D13195" s="109" t="s">
        <v>10688</v>
      </c>
      <c r="K13195" s="61" t="s">
        <v>410</v>
      </c>
      <c r="N13195" s="61" t="s">
        <v>410</v>
      </c>
      <c r="P13195" s="175" t="s">
        <v>10687</v>
      </c>
    </row>
    <row r="13196" spans="1:16">
      <c r="A13196" s="109" t="s">
        <v>26010</v>
      </c>
      <c r="B13196" s="109" t="s">
        <v>26011</v>
      </c>
      <c r="C13196" s="80" t="s">
        <v>10687</v>
      </c>
      <c r="D13196" s="109" t="s">
        <v>10688</v>
      </c>
      <c r="K13196" s="61" t="s">
        <v>410</v>
      </c>
      <c r="N13196" s="61" t="s">
        <v>410</v>
      </c>
      <c r="P13196" s="175" t="s">
        <v>10687</v>
      </c>
    </row>
    <row r="13197" spans="1:16">
      <c r="A13197" s="109" t="s">
        <v>26012</v>
      </c>
      <c r="B13197" s="109" t="s">
        <v>26013</v>
      </c>
      <c r="C13197" s="80" t="s">
        <v>908</v>
      </c>
      <c r="D13197" s="109" t="s">
        <v>909</v>
      </c>
      <c r="K13197" s="61" t="s">
        <v>410</v>
      </c>
      <c r="N13197" s="61" t="s">
        <v>410</v>
      </c>
      <c r="P13197" s="175" t="s">
        <v>908</v>
      </c>
    </row>
    <row r="13198" spans="1:16">
      <c r="A13198" s="109" t="s">
        <v>26014</v>
      </c>
      <c r="B13198" s="109" t="s">
        <v>26015</v>
      </c>
      <c r="C13198" s="80" t="s">
        <v>1235</v>
      </c>
      <c r="D13198" s="109" t="s">
        <v>1236</v>
      </c>
      <c r="K13198" s="61" t="s">
        <v>410</v>
      </c>
      <c r="N13198" s="61" t="s">
        <v>410</v>
      </c>
      <c r="P13198" s="175" t="s">
        <v>1235</v>
      </c>
    </row>
    <row r="13199" spans="1:16">
      <c r="A13199" s="109" t="s">
        <v>26016</v>
      </c>
      <c r="B13199" s="109" t="s">
        <v>26015</v>
      </c>
      <c r="C13199" s="80" t="s">
        <v>1235</v>
      </c>
      <c r="D13199" s="109" t="s">
        <v>1236</v>
      </c>
      <c r="K13199" s="61" t="s">
        <v>410</v>
      </c>
      <c r="N13199" s="61" t="s">
        <v>410</v>
      </c>
      <c r="P13199" s="175" t="s">
        <v>1235</v>
      </c>
    </row>
    <row r="13200" spans="1:16">
      <c r="A13200" s="109" t="s">
        <v>26017</v>
      </c>
      <c r="B13200" s="109" t="s">
        <v>26018</v>
      </c>
      <c r="C13200" s="80" t="s">
        <v>7494</v>
      </c>
      <c r="D13200" s="109" t="s">
        <v>7495</v>
      </c>
      <c r="K13200" s="61" t="s">
        <v>410</v>
      </c>
      <c r="N13200" s="61" t="s">
        <v>410</v>
      </c>
      <c r="P13200" s="175" t="s">
        <v>7494</v>
      </c>
    </row>
    <row r="13201" spans="1:16">
      <c r="A13201" s="109" t="s">
        <v>26019</v>
      </c>
      <c r="B13201" s="109" t="s">
        <v>26020</v>
      </c>
      <c r="C13201" s="80" t="s">
        <v>343</v>
      </c>
      <c r="D13201" s="109" t="s">
        <v>344</v>
      </c>
      <c r="E13201" s="172">
        <v>650</v>
      </c>
      <c r="F13201" s="172">
        <v>620</v>
      </c>
      <c r="G13201" s="109" t="s">
        <v>616</v>
      </c>
      <c r="I13201" s="173">
        <v>158.13</v>
      </c>
      <c r="J13201" s="174">
        <v>778.13</v>
      </c>
      <c r="K13201" s="61">
        <v>0</v>
      </c>
      <c r="L13201" s="175" t="s">
        <v>57</v>
      </c>
      <c r="M13201" s="61" t="s">
        <v>3155</v>
      </c>
      <c r="N13201" s="61" t="s">
        <v>51</v>
      </c>
      <c r="P13201" s="175" t="s">
        <v>343</v>
      </c>
    </row>
    <row r="13202" spans="1:16">
      <c r="A13202" s="109" t="s">
        <v>26021</v>
      </c>
      <c r="B13202" s="109" t="s">
        <v>26022</v>
      </c>
      <c r="C13202" s="80" t="s">
        <v>26023</v>
      </c>
      <c r="D13202" s="109" t="s">
        <v>26024</v>
      </c>
      <c r="K13202" s="61" t="s">
        <v>410</v>
      </c>
      <c r="N13202" s="61" t="s">
        <v>410</v>
      </c>
      <c r="P13202" s="175" t="s">
        <v>26023</v>
      </c>
    </row>
    <row r="13203" spans="1:16">
      <c r="A13203" s="109" t="s">
        <v>26025</v>
      </c>
      <c r="B13203" s="109" t="s">
        <v>26026</v>
      </c>
      <c r="C13203" s="80" t="s">
        <v>26023</v>
      </c>
      <c r="D13203" s="109" t="s">
        <v>26024</v>
      </c>
      <c r="K13203" s="61" t="s">
        <v>410</v>
      </c>
      <c r="N13203" s="61" t="s">
        <v>410</v>
      </c>
      <c r="P13203" s="175" t="s">
        <v>26023</v>
      </c>
    </row>
    <row r="13204" spans="1:16">
      <c r="A13204" s="109" t="s">
        <v>26027</v>
      </c>
      <c r="B13204" s="109" t="s">
        <v>26028</v>
      </c>
      <c r="C13204" s="80" t="s">
        <v>1271</v>
      </c>
      <c r="D13204" s="109" t="s">
        <v>1272</v>
      </c>
      <c r="K13204" s="61" t="s">
        <v>410</v>
      </c>
      <c r="N13204" s="61" t="s">
        <v>410</v>
      </c>
      <c r="P13204" s="175" t="s">
        <v>1271</v>
      </c>
    </row>
    <row r="13205" spans="1:16">
      <c r="A13205" s="109" t="s">
        <v>26029</v>
      </c>
      <c r="B13205" s="109" t="s">
        <v>26028</v>
      </c>
      <c r="C13205" s="80" t="s">
        <v>1271</v>
      </c>
      <c r="D13205" s="109" t="s">
        <v>1272</v>
      </c>
      <c r="K13205" s="61" t="s">
        <v>410</v>
      </c>
      <c r="N13205" s="61" t="s">
        <v>410</v>
      </c>
      <c r="P13205" s="175" t="s">
        <v>1271</v>
      </c>
    </row>
    <row r="13206" spans="1:16">
      <c r="A13206" s="109">
        <v>66256</v>
      </c>
      <c r="B13206" s="109" t="s">
        <v>26028</v>
      </c>
      <c r="C13206" s="80" t="s">
        <v>1271</v>
      </c>
      <c r="D13206" s="109" t="s">
        <v>1272</v>
      </c>
      <c r="K13206" s="61" t="s">
        <v>410</v>
      </c>
      <c r="N13206" s="61" t="e">
        <v>#N/A</v>
      </c>
      <c r="P13206" s="175" t="s">
        <v>1271</v>
      </c>
    </row>
    <row r="13207" spans="1:16">
      <c r="A13207" s="109" t="s">
        <v>26030</v>
      </c>
      <c r="B13207" s="109" t="s">
        <v>10188</v>
      </c>
      <c r="C13207" s="80" t="s">
        <v>279</v>
      </c>
      <c r="D13207" s="109" t="s">
        <v>280</v>
      </c>
      <c r="K13207" s="61" t="s">
        <v>410</v>
      </c>
      <c r="N13207" s="61" t="s">
        <v>410</v>
      </c>
      <c r="P13207" s="175" t="s">
        <v>279</v>
      </c>
    </row>
    <row r="13208" spans="1:16">
      <c r="A13208" s="109" t="s">
        <v>26031</v>
      </c>
      <c r="B13208" s="109" t="s">
        <v>26032</v>
      </c>
      <c r="C13208" s="80" t="s">
        <v>26033</v>
      </c>
      <c r="D13208" s="109" t="s">
        <v>26034</v>
      </c>
      <c r="K13208" s="61" t="s">
        <v>410</v>
      </c>
      <c r="N13208" s="61" t="s">
        <v>410</v>
      </c>
      <c r="P13208" s="175" t="s">
        <v>26033</v>
      </c>
    </row>
    <row r="13209" spans="1:16">
      <c r="A13209" s="109" t="s">
        <v>26035</v>
      </c>
      <c r="B13209" s="109" t="s">
        <v>26036</v>
      </c>
      <c r="C13209" s="80" t="s">
        <v>26037</v>
      </c>
      <c r="D13209" s="109" t="s">
        <v>26038</v>
      </c>
      <c r="K13209" s="61" t="s">
        <v>410</v>
      </c>
      <c r="N13209" s="61" t="s">
        <v>410</v>
      </c>
      <c r="P13209" s="175" t="s">
        <v>26037</v>
      </c>
    </row>
    <row r="13210" spans="1:16">
      <c r="A13210" s="109" t="s">
        <v>26039</v>
      </c>
      <c r="B13210" s="109" t="s">
        <v>26040</v>
      </c>
      <c r="C13210" s="80" t="s">
        <v>26037</v>
      </c>
      <c r="D13210" s="109" t="s">
        <v>26038</v>
      </c>
      <c r="K13210" s="61" t="s">
        <v>410</v>
      </c>
      <c r="N13210" s="61" t="s">
        <v>410</v>
      </c>
      <c r="P13210" s="175" t="s">
        <v>26037</v>
      </c>
    </row>
    <row r="13211" spans="1:16">
      <c r="A13211" s="109" t="s">
        <v>26041</v>
      </c>
      <c r="B13211" s="109" t="s">
        <v>26042</v>
      </c>
      <c r="C13211" s="80" t="s">
        <v>279</v>
      </c>
      <c r="D13211" s="109" t="s">
        <v>280</v>
      </c>
      <c r="E13211" s="172">
        <v>185</v>
      </c>
      <c r="F13211" s="172">
        <v>140</v>
      </c>
      <c r="G13211" s="109" t="s">
        <v>180</v>
      </c>
      <c r="I13211" s="173">
        <v>46.77</v>
      </c>
      <c r="J13211" s="174">
        <v>186.77</v>
      </c>
      <c r="K13211" s="61">
        <v>0</v>
      </c>
      <c r="N13211" s="61" t="s">
        <v>51</v>
      </c>
      <c r="P13211" s="175" t="s">
        <v>279</v>
      </c>
    </row>
    <row r="13212" spans="1:16">
      <c r="A13212" s="109" t="s">
        <v>26043</v>
      </c>
      <c r="B13212" s="109" t="s">
        <v>9078</v>
      </c>
      <c r="C13212" s="80" t="s">
        <v>279</v>
      </c>
      <c r="D13212" s="109" t="s">
        <v>280</v>
      </c>
      <c r="E13212" s="172">
        <v>185</v>
      </c>
      <c r="F13212" s="172">
        <v>140</v>
      </c>
      <c r="G13212" s="109" t="s">
        <v>180</v>
      </c>
      <c r="I13212" s="173">
        <v>46.77</v>
      </c>
      <c r="J13212" s="174">
        <v>186.77</v>
      </c>
      <c r="K13212" s="61">
        <v>0</v>
      </c>
      <c r="N13212" s="61" t="s">
        <v>51</v>
      </c>
      <c r="P13212" s="175" t="s">
        <v>279</v>
      </c>
    </row>
    <row r="13213" spans="1:16">
      <c r="A13213" s="109" t="s">
        <v>26044</v>
      </c>
      <c r="B13213" s="109" t="s">
        <v>26045</v>
      </c>
      <c r="C13213" s="80" t="s">
        <v>179</v>
      </c>
      <c r="D13213" s="109" t="s">
        <v>179</v>
      </c>
      <c r="K13213" s="61" t="s">
        <v>410</v>
      </c>
      <c r="N13213" s="61" t="s">
        <v>410</v>
      </c>
      <c r="P13213" s="175" t="s">
        <v>179</v>
      </c>
    </row>
    <row r="13214" spans="1:16">
      <c r="A13214" s="109" t="s">
        <v>26046</v>
      </c>
      <c r="B13214" s="109" t="s">
        <v>26047</v>
      </c>
      <c r="C13214" s="80" t="s">
        <v>179</v>
      </c>
      <c r="D13214" s="109" t="s">
        <v>179</v>
      </c>
      <c r="K13214" s="61" t="s">
        <v>410</v>
      </c>
      <c r="N13214" s="61" t="s">
        <v>410</v>
      </c>
      <c r="P13214" s="175" t="s">
        <v>179</v>
      </c>
    </row>
    <row r="13215" spans="1:16">
      <c r="A13215" s="109" t="s">
        <v>26048</v>
      </c>
      <c r="B13215" s="109" t="s">
        <v>10993</v>
      </c>
      <c r="C13215" s="80" t="s">
        <v>6728</v>
      </c>
      <c r="D13215" s="109" t="s">
        <v>6729</v>
      </c>
      <c r="K13215" s="61" t="s">
        <v>410</v>
      </c>
      <c r="N13215" s="61" t="s">
        <v>410</v>
      </c>
      <c r="P13215" s="175" t="s">
        <v>6728</v>
      </c>
    </row>
    <row r="13216" spans="1:16">
      <c r="A13216" s="109" t="s">
        <v>26049</v>
      </c>
      <c r="B13216" s="109" t="s">
        <v>26050</v>
      </c>
      <c r="C13216" s="80" t="s">
        <v>490</v>
      </c>
      <c r="D13216" s="109" t="s">
        <v>491</v>
      </c>
      <c r="K13216" s="61" t="s">
        <v>410</v>
      </c>
      <c r="N13216" s="61" t="s">
        <v>410</v>
      </c>
      <c r="P13216" s="175" t="s">
        <v>490</v>
      </c>
    </row>
    <row r="13217" spans="1:16">
      <c r="A13217" s="109" t="s">
        <v>26051</v>
      </c>
      <c r="B13217" s="109" t="s">
        <v>26052</v>
      </c>
      <c r="C13217" s="80" t="s">
        <v>49</v>
      </c>
      <c r="D13217" s="109" t="s">
        <v>50</v>
      </c>
      <c r="K13217" s="61" t="s">
        <v>410</v>
      </c>
      <c r="N13217" s="61" t="s">
        <v>410</v>
      </c>
      <c r="P13217" s="175" t="s">
        <v>49</v>
      </c>
    </row>
    <row r="13218" spans="1:16">
      <c r="A13218" s="109" t="s">
        <v>26053</v>
      </c>
      <c r="B13218" s="109" t="s">
        <v>26054</v>
      </c>
      <c r="C13218" s="80" t="s">
        <v>116</v>
      </c>
      <c r="D13218" s="109" t="s">
        <v>117</v>
      </c>
      <c r="K13218" s="61" t="s">
        <v>410</v>
      </c>
      <c r="N13218" s="61" t="s">
        <v>410</v>
      </c>
      <c r="P13218" s="175" t="s">
        <v>116</v>
      </c>
    </row>
    <row r="13219" spans="1:16">
      <c r="A13219" s="109" t="s">
        <v>26055</v>
      </c>
      <c r="B13219" s="109" t="s">
        <v>26056</v>
      </c>
      <c r="C13219" s="80" t="s">
        <v>727</v>
      </c>
      <c r="D13219" s="109" t="s">
        <v>728</v>
      </c>
      <c r="E13219" s="172">
        <v>350</v>
      </c>
      <c r="F13219" s="172">
        <v>279</v>
      </c>
      <c r="G13219" s="109" t="s">
        <v>688</v>
      </c>
      <c r="I13219" s="173">
        <v>88.6</v>
      </c>
      <c r="J13219" s="174">
        <v>367.6</v>
      </c>
      <c r="K13219" s="61">
        <v>341</v>
      </c>
      <c r="N13219" s="61" t="s">
        <v>51</v>
      </c>
      <c r="P13219" s="175" t="s">
        <v>727</v>
      </c>
    </row>
    <row r="13220" spans="1:16">
      <c r="A13220" s="109" t="s">
        <v>26057</v>
      </c>
      <c r="B13220" s="109" t="s">
        <v>26058</v>
      </c>
      <c r="C13220" s="80" t="s">
        <v>210</v>
      </c>
      <c r="D13220" s="109" t="s">
        <v>210</v>
      </c>
      <c r="K13220" s="61" t="s">
        <v>410</v>
      </c>
      <c r="N13220" s="61" t="s">
        <v>410</v>
      </c>
      <c r="P13220" s="175" t="s">
        <v>210</v>
      </c>
    </row>
    <row r="13221" spans="1:16">
      <c r="A13221" s="109" t="s">
        <v>26059</v>
      </c>
      <c r="B13221" s="109" t="s">
        <v>26060</v>
      </c>
      <c r="C13221" s="80" t="s">
        <v>210</v>
      </c>
      <c r="D13221" s="109" t="s">
        <v>210</v>
      </c>
      <c r="K13221" s="61" t="s">
        <v>410</v>
      </c>
      <c r="N13221" s="61" t="s">
        <v>410</v>
      </c>
      <c r="P13221" s="175" t="s">
        <v>210</v>
      </c>
    </row>
    <row r="13222" spans="1:16">
      <c r="A13222" s="109" t="s">
        <v>26061</v>
      </c>
      <c r="B13222" s="109" t="s">
        <v>26062</v>
      </c>
      <c r="C13222" s="80" t="s">
        <v>4487</v>
      </c>
      <c r="D13222" s="109" t="s">
        <v>4488</v>
      </c>
      <c r="E13222" s="172">
        <v>150</v>
      </c>
      <c r="F13222" s="172">
        <v>126</v>
      </c>
      <c r="G13222" s="109" t="s">
        <v>268</v>
      </c>
      <c r="H13222" s="109" t="s">
        <v>163</v>
      </c>
      <c r="I13222" s="173">
        <v>41.05</v>
      </c>
      <c r="J13222" s="174">
        <v>167.05</v>
      </c>
      <c r="K13222" s="61">
        <v>380</v>
      </c>
      <c r="N13222" s="61" t="s">
        <v>51</v>
      </c>
      <c r="P13222" s="175" t="s">
        <v>4487</v>
      </c>
    </row>
    <row r="13223" spans="1:16">
      <c r="A13223" s="109" t="s">
        <v>26063</v>
      </c>
      <c r="B13223" s="109" t="s">
        <v>26064</v>
      </c>
      <c r="C13223" s="80" t="s">
        <v>4487</v>
      </c>
      <c r="D13223" s="109" t="s">
        <v>4488</v>
      </c>
      <c r="E13223" s="172">
        <v>139</v>
      </c>
      <c r="F13223" s="172">
        <v>126</v>
      </c>
      <c r="G13223" s="109" t="s">
        <v>137</v>
      </c>
      <c r="H13223" s="109" t="s">
        <v>163</v>
      </c>
      <c r="I13223" s="173">
        <v>40.49</v>
      </c>
      <c r="J13223" s="174">
        <v>166.49</v>
      </c>
      <c r="K13223" s="61">
        <v>392</v>
      </c>
      <c r="N13223" s="61" t="s">
        <v>51</v>
      </c>
      <c r="P13223" s="175" t="s">
        <v>4487</v>
      </c>
    </row>
    <row r="13224" spans="1:16">
      <c r="A13224" s="109" t="s">
        <v>26065</v>
      </c>
      <c r="B13224" s="109" t="s">
        <v>26066</v>
      </c>
      <c r="C13224" s="80" t="s">
        <v>26067</v>
      </c>
      <c r="D13224" s="109" t="s">
        <v>26068</v>
      </c>
      <c r="K13224" s="61" t="s">
        <v>410</v>
      </c>
      <c r="N13224" s="61" t="s">
        <v>410</v>
      </c>
      <c r="P13224" s="175" t="s">
        <v>26067</v>
      </c>
    </row>
    <row r="13225" spans="1:16">
      <c r="A13225" s="109" t="s">
        <v>26069</v>
      </c>
      <c r="B13225" s="109" t="s">
        <v>26070</v>
      </c>
      <c r="C13225" s="80" t="s">
        <v>49</v>
      </c>
      <c r="D13225" s="109" t="s">
        <v>50</v>
      </c>
      <c r="K13225" s="61" t="s">
        <v>410</v>
      </c>
      <c r="N13225" s="61" t="s">
        <v>410</v>
      </c>
      <c r="P13225" s="175" t="s">
        <v>49</v>
      </c>
    </row>
    <row r="13226" spans="1:16">
      <c r="A13226" s="109" t="s">
        <v>26071</v>
      </c>
      <c r="B13226" s="109" t="s">
        <v>26072</v>
      </c>
      <c r="C13226" s="80" t="s">
        <v>1336</v>
      </c>
      <c r="D13226" s="109" t="s">
        <v>1337</v>
      </c>
      <c r="K13226" s="61" t="s">
        <v>410</v>
      </c>
      <c r="N13226" s="61" t="s">
        <v>410</v>
      </c>
      <c r="P13226" s="175" t="s">
        <v>1336</v>
      </c>
    </row>
  </sheetData>
  <autoFilter ref="A1:Y13226">
    <extLst/>
  </autoFilter>
  <conditionalFormatting sqref="R1:R10890 R10892:R1048576">
    <cfRule type="duplicateValues" dxfId="1" priority="56" aboveAverage="1"/>
  </conditionalFormatting>
  <pageMargins left="0.75" right="0.75" top="1" bottom="1" header="0.5" footer="0.5"/>
  <pageSetup paperSize="9" orientation="portrait"/>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N155"/>
  <sheetViews>
    <sheetView topLeftCell="F1" zoomScale="85" zoomScaleNormal="85" workbookViewId="0">
      <pane ySplit="1" topLeftCell="A2" activePane="bottomLeft" state="frozen"/>
      <selection/>
      <selection pane="bottomLeft" activeCell="A2" sqref="A2:AE125"/>
    </sheetView>
  </sheetViews>
  <sheetFormatPr baseColWidth="8" defaultColWidth="9" defaultRowHeight="13.5"/>
  <cols>
    <col min="1" max="1" width="25.5666666666667" style="131" customWidth="1"/>
    <col min="2" max="2" width="19.3833333333333" style="131" hidden="1" customWidth="1"/>
    <col min="3" max="3" width="26.5" style="131" customWidth="1"/>
    <col min="4" max="4" width="17.8833333333333" style="131" customWidth="1"/>
    <col min="5" max="6" width="15.5" style="131" customWidth="1"/>
    <col min="7" max="7" width="15.6333333333333" style="131" customWidth="1"/>
    <col min="8" max="8" width="11.6333333333333" style="131" customWidth="1"/>
    <col min="9" max="9" width="16.8833333333333" style="131" customWidth="1"/>
    <col min="10" max="10" width="15.3833333333333" style="131" customWidth="1"/>
    <col min="11" max="11" width="34.3833333333333" style="131" customWidth="1"/>
    <col min="12" max="12" width="29.5" style="131" customWidth="1"/>
    <col min="13" max="13" width="12.5" style="131" customWidth="1"/>
    <col min="14" max="14" width="12" style="131" customWidth="1"/>
    <col min="15" max="20" width="9" style="131"/>
    <col min="21" max="30" width="9" style="131" hidden="1" customWidth="1"/>
    <col min="31" max="31" width="9" style="131"/>
    <col min="32" max="32" width="9" style="131" customWidth="1"/>
    <col min="33" max="35" width="9" style="131" hidden="1" customWidth="1"/>
    <col min="36" max="38" width="9" style="170"/>
    <col min="39" max="16384" width="9" style="131"/>
  </cols>
  <sheetData>
    <row r="1" spans="1:40" s="131" customFormat="1" ht="21" customHeight="1">
      <c r="A1" s="131" t="s">
        <v>26073</v>
      </c>
      <c r="B1" s="131" t="s">
        <v>26074</v>
      </c>
      <c r="C1" s="131" t="s">
        <v>26075</v>
      </c>
      <c r="D1" s="131" t="s">
        <v>26076</v>
      </c>
      <c r="E1" s="131" t="s">
        <v>26077</v>
      </c>
      <c r="F1" s="131" t="s">
        <v>26078</v>
      </c>
      <c r="G1" s="131" t="s">
        <v>26079</v>
      </c>
      <c r="H1" s="131" t="s">
        <v>26080</v>
      </c>
      <c r="I1" s="131" t="s">
        <v>26081</v>
      </c>
      <c r="J1" s="131" t="s">
        <v>26082</v>
      </c>
      <c r="K1" s="131" t="s">
        <v>26083</v>
      </c>
      <c r="L1" s="131" t="s">
        <v>26084</v>
      </c>
      <c r="M1" s="131" t="s">
        <v>26085</v>
      </c>
      <c r="N1" s="131" t="s">
        <v>26086</v>
      </c>
      <c r="O1" s="131" t="s">
        <v>26087</v>
      </c>
      <c r="P1" s="131" t="s">
        <v>26088</v>
      </c>
      <c r="Q1" s="131" t="s">
        <v>26089</v>
      </c>
      <c r="R1" s="131" t="s">
        <v>26090</v>
      </c>
      <c r="S1" s="131" t="s">
        <v>26091</v>
      </c>
      <c r="T1" s="131" t="s">
        <v>26092</v>
      </c>
      <c r="U1" s="131" t="s">
        <v>26093</v>
      </c>
      <c r="V1" s="131" t="s">
        <v>26094</v>
      </c>
      <c r="W1" s="131" t="s">
        <v>26095</v>
      </c>
      <c r="X1" s="131" t="s">
        <v>26096</v>
      </c>
      <c r="Y1" s="131" t="s">
        <v>26097</v>
      </c>
      <c r="Z1" s="131" t="s">
        <v>26098</v>
      </c>
      <c r="AA1" s="131" t="s">
        <v>26099</v>
      </c>
      <c r="AB1" s="131" t="s">
        <v>26100</v>
      </c>
      <c r="AC1" s="131" t="s">
        <v>26101</v>
      </c>
      <c r="AD1" s="131" t="s">
        <v>26102</v>
      </c>
      <c r="AE1" s="131" t="s">
        <v>26103</v>
      </c>
      <c r="AF1" s="131" t="s">
        <v>26104</v>
      </c>
      <c r="AG1" s="131" t="s">
        <v>26105</v>
      </c>
      <c r="AH1" s="131" t="s">
        <v>26106</v>
      </c>
      <c r="AI1" s="131" t="s">
        <v>26107</v>
      </c>
      <c r="AJ1" s="170" t="s">
        <v>26108</v>
      </c>
      <c r="AK1" s="170" t="s">
        <v>26108</v>
      </c>
      <c r="AL1" s="170" t="s">
        <v>26109</v>
      </c>
      <c r="AM1" s="131" t="s">
        <v>26110</v>
      </c>
      <c r="AN1" s="131" t="s">
        <v>31</v>
      </c>
    </row>
    <row r="2" spans="1:40">
      <c r="A2" t="s">
        <v>26245</v>
      </c>
      <c r="B2" t="s">
        <v>26246</v>
      </c>
      <c r="C2" t="s">
        <v>26247</v>
      </c>
      <c r="D2" t="s">
        <v>26248</v>
      </c>
      <c r="E2" t="s">
        <v>26249</v>
      </c>
      <c r="F2" t="s">
        <v>26250</v>
      </c>
      <c r="G2" t="s">
        <v>26251</v>
      </c>
      <c r="H2" t="s">
        <v>26252</v>
      </c>
      <c r="I2" t="s">
        <v>26246</v>
      </c>
      <c r="J2" t="s">
        <v>26253</v>
      </c>
      <c r="K2" t="s">
        <v>26254</v>
      </c>
      <c r="L2" t="s">
        <v>26255</v>
      </c>
      <c r="M2" t="s">
        <v>26256</v>
      </c>
      <c r="N2" t="s">
        <v>26257</v>
      </c>
      <c r="O2">
        <v>1</v>
      </c>
      <c r="P2" t="s">
        <v>26258</v>
      </c>
      <c r="Q2">
        <v>290.99</v>
      </c>
      <c r="R2">
        <v>30.55</v>
      </c>
      <c r="S2">
        <v>119.99</v>
      </c>
      <c r="T2" t="s">
        <v>26246</v>
      </c>
      <c r="U2" t="s">
        <v>26246</v>
      </c>
      <c r="V2" t="s">
        <v>26246</v>
      </c>
      <c r="W2" t="s">
        <v>26246</v>
      </c>
      <c r="X2" t="s">
        <v>26246</v>
      </c>
      <c r="Y2" t="s">
        <v>26259</v>
      </c>
      <c r="Z2" t="s">
        <v>26260</v>
      </c>
      <c r="AA2" t="s">
        <v>26261</v>
      </c>
      <c r="AB2" t="s">
        <v>26262</v>
      </c>
      <c r="AC2" t="s">
        <v>26246</v>
      </c>
      <c r="AD2" t="s">
        <v>26246</v>
      </c>
      <c r="AE2" t="s">
        <v>26263</v>
      </c>
      <c r="AF2" t="s">
        <v>26246</v>
      </c>
      <c r="AG2" t="s">
        <v>26246</v>
      </c>
      <c r="AH2" t="s">
        <v>26263</v>
      </c>
      <c r="AI2" t="s">
        <v>26246</v>
      </c>
      <c r="AJ2" t="s">
        <v>26246</v>
      </c>
      <c r="AK2" t="s">
        <v>26246</v>
      </c>
      <c r="AL2" s="170" t="e">
        <f>VLOOKUP(L2,映射表!A:G,7,0)</f>
        <v>#N/A</v>
      </c>
      <c r="AM2" s="131" t="e">
        <f>VLOOKUP(L2,映射表!A:C,3,0)</f>
        <v>#N/A</v>
      </c>
    </row>
    <row r="3" spans="1:40">
      <c r="A3" t="s">
        <v>26264</v>
      </c>
      <c r="B3" t="s">
        <v>26246</v>
      </c>
      <c r="C3" t="s">
        <v>26265</v>
      </c>
      <c r="D3" t="s">
        <v>26266</v>
      </c>
      <c r="E3" t="s">
        <v>26249</v>
      </c>
      <c r="F3" t="s">
        <v>26250</v>
      </c>
      <c r="G3" t="s">
        <v>26251</v>
      </c>
      <c r="H3" t="s">
        <v>26252</v>
      </c>
      <c r="I3" t="s">
        <v>26246</v>
      </c>
      <c r="J3" t="s">
        <v>26253</v>
      </c>
      <c r="K3" t="s">
        <v>26267</v>
      </c>
      <c r="L3" t="s">
        <v>26268</v>
      </c>
      <c r="M3" t="s">
        <v>26269</v>
      </c>
      <c r="N3" t="s">
        <v>26257</v>
      </c>
      <c r="O3">
        <v>1</v>
      </c>
      <c r="P3" t="s">
        <v>26258</v>
      </c>
      <c r="Q3">
        <v>293.99</v>
      </c>
      <c r="R3">
        <v>22.78</v>
      </c>
      <c r="S3">
        <v>129.99</v>
      </c>
      <c r="T3">
        <v>10.07</v>
      </c>
      <c r="U3" t="s">
        <v>26246</v>
      </c>
      <c r="V3" t="s">
        <v>26246</v>
      </c>
      <c r="W3" t="s">
        <v>26246</v>
      </c>
      <c r="X3" t="s">
        <v>26246</v>
      </c>
      <c r="Y3" t="s">
        <v>26270</v>
      </c>
      <c r="Z3" t="s">
        <v>26271</v>
      </c>
      <c r="AA3" t="s">
        <v>26272</v>
      </c>
      <c r="AB3" t="s">
        <v>26262</v>
      </c>
      <c r="AC3" t="s">
        <v>26246</v>
      </c>
      <c r="AD3" t="s">
        <v>26246</v>
      </c>
      <c r="AE3" t="s">
        <v>26263</v>
      </c>
      <c r="AF3" t="s">
        <v>26246</v>
      </c>
      <c r="AG3" t="s">
        <v>26246</v>
      </c>
      <c r="AH3" t="s">
        <v>26273</v>
      </c>
      <c r="AI3" t="s">
        <v>26246</v>
      </c>
      <c r="AJ3" t="s">
        <v>26246</v>
      </c>
      <c r="AK3" t="s">
        <v>26246</v>
      </c>
      <c r="AL3" s="170" t="e">
        <f>VLOOKUP(L3,映射表!A:G,7,0)</f>
        <v>#N/A</v>
      </c>
      <c r="AM3" s="131" t="e">
        <f>VLOOKUP(L3,映射表!A:C,3,0)</f>
        <v>#N/A</v>
      </c>
    </row>
    <row r="4" spans="1:40">
      <c r="A4" t="s">
        <v>26274</v>
      </c>
      <c r="B4" t="s">
        <v>26246</v>
      </c>
      <c r="C4" t="s">
        <v>26275</v>
      </c>
      <c r="D4" t="s">
        <v>26276</v>
      </c>
      <c r="E4" t="s">
        <v>26277</v>
      </c>
      <c r="F4" t="s">
        <v>26250</v>
      </c>
      <c r="G4" t="s">
        <v>26251</v>
      </c>
      <c r="H4" t="s">
        <v>26252</v>
      </c>
      <c r="I4" t="s">
        <v>26246</v>
      </c>
      <c r="J4" t="s">
        <v>26253</v>
      </c>
      <c r="K4" t="s">
        <v>26267</v>
      </c>
      <c r="L4" t="s">
        <v>26268</v>
      </c>
      <c r="M4" t="s">
        <v>26269</v>
      </c>
      <c r="N4" t="s">
        <v>26246</v>
      </c>
      <c r="O4">
        <v>0</v>
      </c>
      <c r="P4" t="s">
        <v>26246</v>
      </c>
      <c r="Q4" t="s">
        <v>26246</v>
      </c>
      <c r="R4" t="s">
        <v>26246</v>
      </c>
      <c r="S4" t="s">
        <v>26246</v>
      </c>
      <c r="T4" t="s">
        <v>26246</v>
      </c>
      <c r="U4" t="s">
        <v>26246</v>
      </c>
      <c r="V4" t="s">
        <v>26246</v>
      </c>
      <c r="W4" t="s">
        <v>26246</v>
      </c>
      <c r="X4" t="s">
        <v>26246</v>
      </c>
      <c r="Y4" t="s">
        <v>26270</v>
      </c>
      <c r="Z4" t="s">
        <v>26271</v>
      </c>
      <c r="AA4" t="s">
        <v>26272</v>
      </c>
      <c r="AB4" t="s">
        <v>26262</v>
      </c>
      <c r="AC4" t="s">
        <v>26246</v>
      </c>
      <c r="AD4" t="s">
        <v>26246</v>
      </c>
      <c r="AE4" t="s">
        <v>26263</v>
      </c>
      <c r="AF4" t="s">
        <v>26246</v>
      </c>
      <c r="AG4" t="s">
        <v>26246</v>
      </c>
      <c r="AH4" t="s">
        <v>26263</v>
      </c>
      <c r="AI4" t="s">
        <v>26246</v>
      </c>
      <c r="AJ4" t="s">
        <v>26246</v>
      </c>
      <c r="AK4" t="s">
        <v>26246</v>
      </c>
      <c r="AL4" s="170" t="e">
        <f>VLOOKUP(L4,映射表!A:G,7,0)</f>
        <v>#N/A</v>
      </c>
      <c r="AM4" s="131" t="e">
        <f>VLOOKUP(L4,映射表!A:C,3,0)</f>
        <v>#N/A</v>
      </c>
    </row>
    <row r="5" spans="1:40">
      <c r="A5" t="s">
        <v>26278</v>
      </c>
      <c r="B5" t="s">
        <v>26246</v>
      </c>
      <c r="C5" t="s">
        <v>26279</v>
      </c>
      <c r="D5" t="s">
        <v>26280</v>
      </c>
      <c r="E5" t="s">
        <v>26249</v>
      </c>
      <c r="F5" t="s">
        <v>26250</v>
      </c>
      <c r="G5" t="s">
        <v>26251</v>
      </c>
      <c r="H5" t="s">
        <v>26252</v>
      </c>
      <c r="I5" t="s">
        <v>26246</v>
      </c>
      <c r="J5" t="s">
        <v>26253</v>
      </c>
      <c r="K5" t="s">
        <v>26281</v>
      </c>
      <c r="L5" t="s">
        <v>26282</v>
      </c>
      <c r="M5" t="s">
        <v>26283</v>
      </c>
      <c r="N5" t="s">
        <v>26257</v>
      </c>
      <c r="O5">
        <v>1</v>
      </c>
      <c r="P5" t="s">
        <v>26258</v>
      </c>
      <c r="Q5">
        <v>157.99</v>
      </c>
      <c r="R5">
        <v>15.4</v>
      </c>
      <c r="S5">
        <v>59.99</v>
      </c>
      <c r="T5">
        <v>5.85</v>
      </c>
      <c r="U5" t="s">
        <v>26246</v>
      </c>
      <c r="V5" t="s">
        <v>26246</v>
      </c>
      <c r="W5" t="s">
        <v>26246</v>
      </c>
      <c r="X5" t="s">
        <v>26246</v>
      </c>
      <c r="Y5" t="s">
        <v>26284</v>
      </c>
      <c r="Z5" t="s">
        <v>26285</v>
      </c>
      <c r="AA5" t="s">
        <v>26286</v>
      </c>
      <c r="AB5" t="s">
        <v>26262</v>
      </c>
      <c r="AC5" t="s">
        <v>26246</v>
      </c>
      <c r="AD5" t="s">
        <v>26246</v>
      </c>
      <c r="AE5" t="s">
        <v>26263</v>
      </c>
      <c r="AF5" t="s">
        <v>26246</v>
      </c>
      <c r="AG5" t="s">
        <v>26246</v>
      </c>
      <c r="AH5" t="s">
        <v>26263</v>
      </c>
      <c r="AI5" t="s">
        <v>26246</v>
      </c>
      <c r="AJ5" t="s">
        <v>26246</v>
      </c>
      <c r="AK5" t="s">
        <v>26246</v>
      </c>
      <c r="AL5" s="170" t="e">
        <f>VLOOKUP(L5,映射表!A:G,7,0)</f>
        <v>#N/A</v>
      </c>
      <c r="AM5" s="131" t="e">
        <f>VLOOKUP(L5,映射表!A:C,3,0)</f>
        <v>#N/A</v>
      </c>
    </row>
    <row r="6" spans="1:40">
      <c r="A6" t="s">
        <v>26287</v>
      </c>
      <c r="B6" t="s">
        <v>26246</v>
      </c>
      <c r="C6" t="s">
        <v>26288</v>
      </c>
      <c r="D6" t="s">
        <v>26289</v>
      </c>
      <c r="E6" t="s">
        <v>26249</v>
      </c>
      <c r="F6" t="s">
        <v>26250</v>
      </c>
      <c r="G6" t="s">
        <v>26251</v>
      </c>
      <c r="H6" t="s">
        <v>26252</v>
      </c>
      <c r="I6" t="s">
        <v>26246</v>
      </c>
      <c r="J6" t="s">
        <v>26253</v>
      </c>
      <c r="K6" t="s">
        <v>26267</v>
      </c>
      <c r="L6" t="s">
        <v>26268</v>
      </c>
      <c r="M6" t="s">
        <v>26269</v>
      </c>
      <c r="N6" t="s">
        <v>26257</v>
      </c>
      <c r="O6">
        <v>1</v>
      </c>
      <c r="P6" t="s">
        <v>26258</v>
      </c>
      <c r="Q6">
        <v>293.99</v>
      </c>
      <c r="R6">
        <v>25.72</v>
      </c>
      <c r="S6">
        <v>129.99</v>
      </c>
      <c r="T6" t="s">
        <v>26246</v>
      </c>
      <c r="U6" t="s">
        <v>26246</v>
      </c>
      <c r="V6" t="s">
        <v>26246</v>
      </c>
      <c r="W6" t="s">
        <v>26246</v>
      </c>
      <c r="X6" t="s">
        <v>26246</v>
      </c>
      <c r="Y6" t="s">
        <v>26290</v>
      </c>
      <c r="Z6" t="s">
        <v>26260</v>
      </c>
      <c r="AA6" t="s">
        <v>26291</v>
      </c>
      <c r="AB6" t="s">
        <v>26262</v>
      </c>
      <c r="AC6" t="s">
        <v>26246</v>
      </c>
      <c r="AD6" t="s">
        <v>26246</v>
      </c>
      <c r="AE6" t="s">
        <v>26263</v>
      </c>
      <c r="AF6" t="s">
        <v>26246</v>
      </c>
      <c r="AG6" t="s">
        <v>26246</v>
      </c>
      <c r="AH6" t="s">
        <v>26263</v>
      </c>
      <c r="AI6" t="s">
        <v>26246</v>
      </c>
      <c r="AJ6" t="s">
        <v>26246</v>
      </c>
      <c r="AK6" t="s">
        <v>26246</v>
      </c>
      <c r="AL6" s="170" t="e">
        <f>VLOOKUP(L6,映射表!A:G,7,0)</f>
        <v>#N/A</v>
      </c>
      <c r="AM6" s="131" t="e">
        <f>VLOOKUP(L6,映射表!A:C,3,0)</f>
        <v>#N/A</v>
      </c>
    </row>
    <row r="7" spans="1:40">
      <c r="A7" t="s">
        <v>26292</v>
      </c>
      <c r="B7" t="s">
        <v>26246</v>
      </c>
      <c r="C7" t="s">
        <v>26293</v>
      </c>
      <c r="D7" t="s">
        <v>26294</v>
      </c>
      <c r="E7" t="s">
        <v>26249</v>
      </c>
      <c r="F7" t="s">
        <v>26250</v>
      </c>
      <c r="G7" t="s">
        <v>26251</v>
      </c>
      <c r="H7" t="s">
        <v>26252</v>
      </c>
      <c r="I7" t="s">
        <v>26246</v>
      </c>
      <c r="J7" t="s">
        <v>26253</v>
      </c>
      <c r="K7" t="s">
        <v>26295</v>
      </c>
      <c r="L7" t="s">
        <v>26296</v>
      </c>
      <c r="M7" t="s">
        <v>26297</v>
      </c>
      <c r="N7" t="s">
        <v>26257</v>
      </c>
      <c r="O7">
        <v>1</v>
      </c>
      <c r="P7" t="s">
        <v>26258</v>
      </c>
      <c r="Q7">
        <v>139.99</v>
      </c>
      <c r="R7">
        <v>7.18</v>
      </c>
      <c r="S7">
        <v>69.99</v>
      </c>
      <c r="T7">
        <v>3.59</v>
      </c>
      <c r="U7" t="s">
        <v>26246</v>
      </c>
      <c r="V7" t="s">
        <v>26246</v>
      </c>
      <c r="W7" t="s">
        <v>26246</v>
      </c>
      <c r="X7" t="s">
        <v>26246</v>
      </c>
      <c r="Y7" t="s">
        <v>26298</v>
      </c>
      <c r="Z7" t="s">
        <v>26299</v>
      </c>
      <c r="AA7" t="s">
        <v>26300</v>
      </c>
      <c r="AB7" t="s">
        <v>26262</v>
      </c>
      <c r="AC7" t="s">
        <v>26246</v>
      </c>
      <c r="AD7" t="s">
        <v>26246</v>
      </c>
      <c r="AE7" t="s">
        <v>26263</v>
      </c>
      <c r="AF7" t="s">
        <v>26246</v>
      </c>
      <c r="AG7" t="s">
        <v>26246</v>
      </c>
      <c r="AH7" t="s">
        <v>26263</v>
      </c>
      <c r="AI7" t="s">
        <v>26246</v>
      </c>
      <c r="AJ7" t="s">
        <v>26246</v>
      </c>
      <c r="AK7" t="s">
        <v>26246</v>
      </c>
      <c r="AL7" s="170" t="e">
        <f>VLOOKUP(L7,映射表!A:G,7,0)</f>
        <v>#N/A</v>
      </c>
      <c r="AM7" s="131" t="e">
        <f>VLOOKUP(L7,映射表!A:C,3,0)</f>
        <v>#N/A</v>
      </c>
    </row>
    <row r="8" spans="1:40">
      <c r="A8" t="s">
        <v>26301</v>
      </c>
      <c r="B8" t="s">
        <v>26246</v>
      </c>
      <c r="C8" t="s">
        <v>26302</v>
      </c>
      <c r="D8" t="s">
        <v>26303</v>
      </c>
      <c r="E8" t="s">
        <v>26249</v>
      </c>
      <c r="F8" t="s">
        <v>26250</v>
      </c>
      <c r="G8" t="s">
        <v>26251</v>
      </c>
      <c r="H8" t="s">
        <v>26252</v>
      </c>
      <c r="I8" t="s">
        <v>26246</v>
      </c>
      <c r="J8" t="s">
        <v>26253</v>
      </c>
      <c r="K8" t="s">
        <v>26304</v>
      </c>
      <c r="L8" t="s">
        <v>26305</v>
      </c>
      <c r="M8" t="s">
        <v>26306</v>
      </c>
      <c r="N8" t="s">
        <v>26257</v>
      </c>
      <c r="O8">
        <v>1</v>
      </c>
      <c r="P8" t="s">
        <v>26258</v>
      </c>
      <c r="Q8">
        <v>297.99</v>
      </c>
      <c r="R8">
        <v>23.84</v>
      </c>
      <c r="S8">
        <v>139.99</v>
      </c>
      <c r="T8">
        <v>11.2</v>
      </c>
      <c r="U8" t="s">
        <v>26246</v>
      </c>
      <c r="V8" t="s">
        <v>26246</v>
      </c>
      <c r="W8" t="s">
        <v>26246</v>
      </c>
      <c r="X8" t="s">
        <v>26246</v>
      </c>
      <c r="Y8" t="s">
        <v>26307</v>
      </c>
      <c r="Z8" t="s">
        <v>26308</v>
      </c>
      <c r="AA8" t="s">
        <v>26309</v>
      </c>
      <c r="AB8" t="s">
        <v>26262</v>
      </c>
      <c r="AC8" t="s">
        <v>26246</v>
      </c>
      <c r="AD8" t="s">
        <v>26246</v>
      </c>
      <c r="AE8" t="s">
        <v>26263</v>
      </c>
      <c r="AF8" t="s">
        <v>26246</v>
      </c>
      <c r="AG8" t="s">
        <v>26246</v>
      </c>
      <c r="AH8" t="s">
        <v>26263</v>
      </c>
      <c r="AI8" t="s">
        <v>26246</v>
      </c>
      <c r="AJ8" t="s">
        <v>26246</v>
      </c>
      <c r="AK8" t="s">
        <v>26246</v>
      </c>
      <c r="AL8" s="170" t="e">
        <f>VLOOKUP(L8,映射表!A:G,7,0)</f>
        <v>#N/A</v>
      </c>
      <c r="AM8" s="131" t="e">
        <f>VLOOKUP(L8,映射表!A:C,3,0)</f>
        <v>#N/A</v>
      </c>
    </row>
    <row r="9" spans="1:40">
      <c r="A9" t="s">
        <v>26310</v>
      </c>
      <c r="B9" t="s">
        <v>26246</v>
      </c>
      <c r="C9" t="s">
        <v>26311</v>
      </c>
      <c r="D9" t="s">
        <v>26312</v>
      </c>
      <c r="E9" t="s">
        <v>26249</v>
      </c>
      <c r="F9" t="s">
        <v>26250</v>
      </c>
      <c r="G9" t="s">
        <v>26251</v>
      </c>
      <c r="H9" t="s">
        <v>26252</v>
      </c>
      <c r="I9" t="s">
        <v>26246</v>
      </c>
      <c r="J9" t="s">
        <v>26253</v>
      </c>
      <c r="K9" t="s">
        <v>26313</v>
      </c>
      <c r="L9" t="s">
        <v>26314</v>
      </c>
      <c r="M9" t="s">
        <v>26315</v>
      </c>
      <c r="N9" t="s">
        <v>26257</v>
      </c>
      <c r="O9">
        <v>1</v>
      </c>
      <c r="P9" t="s">
        <v>26258</v>
      </c>
      <c r="Q9">
        <v>278.99</v>
      </c>
      <c r="R9">
        <v>23.02</v>
      </c>
      <c r="S9">
        <v>139.99</v>
      </c>
      <c r="T9" t="s">
        <v>26246</v>
      </c>
      <c r="U9" t="s">
        <v>26246</v>
      </c>
      <c r="V9" t="s">
        <v>26246</v>
      </c>
      <c r="W9" t="s">
        <v>26246</v>
      </c>
      <c r="X9" t="s">
        <v>26246</v>
      </c>
      <c r="Y9" t="s">
        <v>26316</v>
      </c>
      <c r="Z9" t="s">
        <v>26260</v>
      </c>
      <c r="AA9" t="s">
        <v>26317</v>
      </c>
      <c r="AB9" t="s">
        <v>26262</v>
      </c>
      <c r="AC9" t="s">
        <v>26246</v>
      </c>
      <c r="AD9" t="s">
        <v>26246</v>
      </c>
      <c r="AE9" t="s">
        <v>26263</v>
      </c>
      <c r="AF9" t="s">
        <v>26246</v>
      </c>
      <c r="AG9" t="s">
        <v>26246</v>
      </c>
      <c r="AH9" t="s">
        <v>26263</v>
      </c>
      <c r="AI9" t="s">
        <v>26246</v>
      </c>
      <c r="AJ9" t="s">
        <v>26246</v>
      </c>
      <c r="AK9" t="s">
        <v>26246</v>
      </c>
      <c r="AL9" s="170" t="e">
        <f>VLOOKUP(L9,映射表!A:G,7,0)</f>
        <v>#N/A</v>
      </c>
      <c r="AM9" s="131" t="e">
        <f>VLOOKUP(L9,映射表!A:C,3,0)</f>
        <v>#N/A</v>
      </c>
    </row>
    <row r="10" spans="1:40">
      <c r="A10" t="s">
        <v>26318</v>
      </c>
      <c r="B10" t="s">
        <v>26246</v>
      </c>
      <c r="C10" t="s">
        <v>26319</v>
      </c>
      <c r="D10" t="s">
        <v>26320</v>
      </c>
      <c r="E10" t="s">
        <v>26249</v>
      </c>
      <c r="F10" t="s">
        <v>26250</v>
      </c>
      <c r="G10" t="s">
        <v>26251</v>
      </c>
      <c r="H10" t="s">
        <v>26252</v>
      </c>
      <c r="I10" t="s">
        <v>26246</v>
      </c>
      <c r="J10" t="s">
        <v>26253</v>
      </c>
      <c r="K10" t="s">
        <v>26321</v>
      </c>
      <c r="L10" t="s">
        <v>26322</v>
      </c>
      <c r="M10" t="s">
        <v>26323</v>
      </c>
      <c r="N10" t="s">
        <v>26257</v>
      </c>
      <c r="O10">
        <v>1</v>
      </c>
      <c r="P10" t="s">
        <v>26258</v>
      </c>
      <c r="Q10">
        <v>275.74</v>
      </c>
      <c r="R10">
        <v>16.54</v>
      </c>
      <c r="S10">
        <v>129.99</v>
      </c>
      <c r="T10" t="s">
        <v>26246</v>
      </c>
      <c r="U10" t="s">
        <v>26246</v>
      </c>
      <c r="V10" t="s">
        <v>26246</v>
      </c>
      <c r="W10" t="s">
        <v>26246</v>
      </c>
      <c r="X10" t="s">
        <v>26246</v>
      </c>
      <c r="Y10" t="s">
        <v>26324</v>
      </c>
      <c r="Z10" t="s">
        <v>26325</v>
      </c>
      <c r="AA10" t="s">
        <v>26326</v>
      </c>
      <c r="AB10" t="s">
        <v>26262</v>
      </c>
      <c r="AC10" t="s">
        <v>26246</v>
      </c>
      <c r="AD10" t="s">
        <v>26246</v>
      </c>
      <c r="AE10" t="s">
        <v>26263</v>
      </c>
      <c r="AF10" t="s">
        <v>26246</v>
      </c>
      <c r="AG10" t="s">
        <v>26246</v>
      </c>
      <c r="AH10" t="s">
        <v>26263</v>
      </c>
      <c r="AI10" t="s">
        <v>26246</v>
      </c>
      <c r="AJ10" t="s">
        <v>26246</v>
      </c>
      <c r="AK10" t="s">
        <v>26246</v>
      </c>
      <c r="AL10" s="170" t="e">
        <f>VLOOKUP(L10,映射表!A:G,7,0)</f>
        <v>#N/A</v>
      </c>
      <c r="AM10" s="131" t="e">
        <f>VLOOKUP(L10,映射表!A:C,3,0)</f>
        <v>#N/A</v>
      </c>
    </row>
    <row r="11" spans="1:40">
      <c r="A11" t="s">
        <v>26327</v>
      </c>
      <c r="B11" t="s">
        <v>26246</v>
      </c>
      <c r="C11" t="s">
        <v>26328</v>
      </c>
      <c r="D11" t="s">
        <v>26329</v>
      </c>
      <c r="E11" t="s">
        <v>26249</v>
      </c>
      <c r="F11" t="s">
        <v>26250</v>
      </c>
      <c r="G11" t="s">
        <v>26251</v>
      </c>
      <c r="H11" t="s">
        <v>26252</v>
      </c>
      <c r="I11" t="s">
        <v>26246</v>
      </c>
      <c r="J11" t="s">
        <v>26253</v>
      </c>
      <c r="K11" t="s">
        <v>26321</v>
      </c>
      <c r="L11" t="s">
        <v>26322</v>
      </c>
      <c r="M11" t="s">
        <v>26323</v>
      </c>
      <c r="N11" t="s">
        <v>26257</v>
      </c>
      <c r="O11">
        <v>1</v>
      </c>
      <c r="P11" t="s">
        <v>26258</v>
      </c>
      <c r="Q11">
        <v>275.74</v>
      </c>
      <c r="R11" t="s">
        <v>26246</v>
      </c>
      <c r="S11">
        <v>129.99</v>
      </c>
      <c r="T11" t="s">
        <v>26246</v>
      </c>
      <c r="U11" t="s">
        <v>26246</v>
      </c>
      <c r="V11" t="s">
        <v>26246</v>
      </c>
      <c r="W11" t="s">
        <v>26246</v>
      </c>
      <c r="X11" t="s">
        <v>26246</v>
      </c>
      <c r="Y11" t="s">
        <v>26330</v>
      </c>
      <c r="Z11" t="s">
        <v>26331</v>
      </c>
      <c r="AA11" t="s">
        <v>26332</v>
      </c>
      <c r="AB11" t="s">
        <v>26262</v>
      </c>
      <c r="AC11" t="s">
        <v>26246</v>
      </c>
      <c r="AD11" t="s">
        <v>26246</v>
      </c>
      <c r="AE11" t="s">
        <v>26263</v>
      </c>
      <c r="AF11" t="s">
        <v>26246</v>
      </c>
      <c r="AG11" t="s">
        <v>26246</v>
      </c>
      <c r="AH11" t="s">
        <v>26263</v>
      </c>
      <c r="AI11" t="s">
        <v>26246</v>
      </c>
      <c r="AJ11" t="s">
        <v>26246</v>
      </c>
      <c r="AK11" t="s">
        <v>26246</v>
      </c>
      <c r="AL11" s="170" t="e">
        <f>VLOOKUP(L11,映射表!A:G,7,0)</f>
        <v>#N/A</v>
      </c>
      <c r="AM11" s="131" t="e">
        <f>VLOOKUP(L11,映射表!A:C,3,0)</f>
        <v>#N/A</v>
      </c>
    </row>
    <row r="12" spans="1:40">
      <c r="A12" t="s">
        <v>26333</v>
      </c>
      <c r="B12" t="s">
        <v>26246</v>
      </c>
      <c r="C12" t="s">
        <v>26334</v>
      </c>
      <c r="D12" t="s">
        <v>26335</v>
      </c>
      <c r="E12" t="s">
        <v>26249</v>
      </c>
      <c r="F12" t="s">
        <v>26250</v>
      </c>
      <c r="G12" t="s">
        <v>26251</v>
      </c>
      <c r="H12" t="s">
        <v>26252</v>
      </c>
      <c r="I12" t="s">
        <v>26246</v>
      </c>
      <c r="J12" t="s">
        <v>26253</v>
      </c>
      <c r="K12" t="s">
        <v>26336</v>
      </c>
      <c r="L12" t="s">
        <v>26337</v>
      </c>
      <c r="M12" t="s">
        <v>26338</v>
      </c>
      <c r="N12" t="s">
        <v>26257</v>
      </c>
      <c r="O12">
        <v>1</v>
      </c>
      <c r="P12" t="s">
        <v>26258</v>
      </c>
      <c r="Q12">
        <v>195.99</v>
      </c>
      <c r="R12">
        <v>17.15</v>
      </c>
      <c r="S12">
        <v>79.99</v>
      </c>
      <c r="T12">
        <v>7</v>
      </c>
      <c r="U12" t="s">
        <v>26246</v>
      </c>
      <c r="V12" t="s">
        <v>26246</v>
      </c>
      <c r="W12" t="s">
        <v>26246</v>
      </c>
      <c r="X12" t="s">
        <v>26246</v>
      </c>
      <c r="Y12" t="s">
        <v>26339</v>
      </c>
      <c r="Z12" t="s">
        <v>26340</v>
      </c>
      <c r="AA12" t="s">
        <v>26341</v>
      </c>
      <c r="AB12" t="s">
        <v>26262</v>
      </c>
      <c r="AC12" t="s">
        <v>26246</v>
      </c>
      <c r="AD12" t="s">
        <v>26246</v>
      </c>
      <c r="AE12" t="s">
        <v>26263</v>
      </c>
      <c r="AF12" t="s">
        <v>26246</v>
      </c>
      <c r="AG12" t="s">
        <v>26246</v>
      </c>
      <c r="AH12" t="s">
        <v>26263</v>
      </c>
      <c r="AI12" t="s">
        <v>26246</v>
      </c>
      <c r="AJ12" t="s">
        <v>26246</v>
      </c>
      <c r="AK12" t="s">
        <v>26246</v>
      </c>
      <c r="AL12" s="170" t="e">
        <f>VLOOKUP(L12,映射表!A:G,7,0)</f>
        <v>#N/A</v>
      </c>
      <c r="AM12" s="131" t="e">
        <f>VLOOKUP(L12,映射表!A:C,3,0)</f>
        <v>#N/A</v>
      </c>
    </row>
    <row r="13" spans="1:40">
      <c r="A13" t="s">
        <v>26342</v>
      </c>
      <c r="B13" t="s">
        <v>26246</v>
      </c>
      <c r="C13" t="s">
        <v>26343</v>
      </c>
      <c r="D13" t="s">
        <v>26344</v>
      </c>
      <c r="E13" t="s">
        <v>26249</v>
      </c>
      <c r="F13" t="s">
        <v>26250</v>
      </c>
      <c r="G13" t="s">
        <v>26251</v>
      </c>
      <c r="H13" t="s">
        <v>26252</v>
      </c>
      <c r="I13" t="s">
        <v>26246</v>
      </c>
      <c r="J13" t="s">
        <v>26253</v>
      </c>
      <c r="K13" t="s">
        <v>26345</v>
      </c>
      <c r="L13" t="s">
        <v>26346</v>
      </c>
      <c r="M13" t="s">
        <v>26347</v>
      </c>
      <c r="N13" t="s">
        <v>26257</v>
      </c>
      <c r="O13">
        <v>1</v>
      </c>
      <c r="P13" t="s">
        <v>26258</v>
      </c>
      <c r="Q13">
        <v>297.99</v>
      </c>
      <c r="R13">
        <v>23.76</v>
      </c>
      <c r="S13">
        <v>139.99</v>
      </c>
      <c r="T13">
        <v>11.16</v>
      </c>
      <c r="U13" t="s">
        <v>26246</v>
      </c>
      <c r="V13" t="s">
        <v>26246</v>
      </c>
      <c r="W13" t="s">
        <v>26246</v>
      </c>
      <c r="X13" t="s">
        <v>26246</v>
      </c>
      <c r="Y13" t="s">
        <v>26348</v>
      </c>
      <c r="Z13" t="s">
        <v>26349</v>
      </c>
      <c r="AA13" t="s">
        <v>26350</v>
      </c>
      <c r="AB13" t="s">
        <v>26262</v>
      </c>
      <c r="AC13" t="s">
        <v>26246</v>
      </c>
      <c r="AD13" t="s">
        <v>26246</v>
      </c>
      <c r="AE13" t="s">
        <v>26263</v>
      </c>
      <c r="AF13" t="s">
        <v>26246</v>
      </c>
      <c r="AG13" t="s">
        <v>26246</v>
      </c>
      <c r="AH13" t="s">
        <v>26263</v>
      </c>
      <c r="AI13" t="s">
        <v>26246</v>
      </c>
      <c r="AJ13" t="s">
        <v>26246</v>
      </c>
      <c r="AK13" t="s">
        <v>26246</v>
      </c>
      <c r="AL13" s="170" t="e">
        <f>VLOOKUP(L13,映射表!A:G,7,0)</f>
        <v>#N/A</v>
      </c>
      <c r="AM13" s="131" t="e">
        <f>VLOOKUP(L13,映射表!A:C,3,0)</f>
        <v>#N/A</v>
      </c>
    </row>
    <row r="14" spans="1:40">
      <c r="A14" t="s">
        <v>26351</v>
      </c>
      <c r="B14" t="s">
        <v>26246</v>
      </c>
      <c r="C14" t="s">
        <v>26352</v>
      </c>
      <c r="D14" t="s">
        <v>26353</v>
      </c>
      <c r="E14" t="s">
        <v>26249</v>
      </c>
      <c r="F14" t="s">
        <v>26250</v>
      </c>
      <c r="G14" t="s">
        <v>26251</v>
      </c>
      <c r="H14" t="s">
        <v>26252</v>
      </c>
      <c r="I14" t="s">
        <v>26246</v>
      </c>
      <c r="J14" t="s">
        <v>26253</v>
      </c>
      <c r="K14" t="s">
        <v>26354</v>
      </c>
      <c r="L14" t="s">
        <v>26355</v>
      </c>
      <c r="M14" t="s">
        <v>26356</v>
      </c>
      <c r="N14" t="s">
        <v>26257</v>
      </c>
      <c r="O14">
        <v>1</v>
      </c>
      <c r="P14" t="s">
        <v>26258</v>
      </c>
      <c r="Q14">
        <v>273.77</v>
      </c>
      <c r="R14">
        <v>19.16</v>
      </c>
      <c r="S14">
        <v>129.99</v>
      </c>
      <c r="T14" t="s">
        <v>26246</v>
      </c>
      <c r="U14" t="s">
        <v>26246</v>
      </c>
      <c r="V14" t="s">
        <v>26246</v>
      </c>
      <c r="W14" t="s">
        <v>26246</v>
      </c>
      <c r="X14" t="s">
        <v>26246</v>
      </c>
      <c r="Y14" t="s">
        <v>26357</v>
      </c>
      <c r="Z14" t="s">
        <v>26358</v>
      </c>
      <c r="AA14" t="s">
        <v>26359</v>
      </c>
      <c r="AB14" t="s">
        <v>26262</v>
      </c>
      <c r="AC14" t="s">
        <v>26246</v>
      </c>
      <c r="AD14" t="s">
        <v>26246</v>
      </c>
      <c r="AE14" t="s">
        <v>26263</v>
      </c>
      <c r="AF14" t="s">
        <v>26246</v>
      </c>
      <c r="AG14" t="s">
        <v>26246</v>
      </c>
      <c r="AH14" t="s">
        <v>26263</v>
      </c>
      <c r="AI14" t="s">
        <v>26246</v>
      </c>
      <c r="AJ14" t="s">
        <v>26246</v>
      </c>
      <c r="AK14" t="s">
        <v>26246</v>
      </c>
      <c r="AL14" s="170" t="e">
        <f>VLOOKUP(L14,映射表!A:G,7,0)</f>
        <v>#N/A</v>
      </c>
      <c r="AM14" s="131" t="e">
        <f>VLOOKUP(L14,映射表!A:C,3,0)</f>
        <v>#N/A</v>
      </c>
    </row>
    <row r="15" spans="1:40">
      <c r="A15" t="s">
        <v>26360</v>
      </c>
      <c r="B15" t="s">
        <v>26246</v>
      </c>
      <c r="C15" t="s">
        <v>26361</v>
      </c>
      <c r="D15" t="s">
        <v>26362</v>
      </c>
      <c r="E15" t="s">
        <v>26249</v>
      </c>
      <c r="F15" t="s">
        <v>26250</v>
      </c>
      <c r="G15" t="s">
        <v>26251</v>
      </c>
      <c r="H15" t="s">
        <v>26252</v>
      </c>
      <c r="I15" t="s">
        <v>26246</v>
      </c>
      <c r="J15" t="s">
        <v>26253</v>
      </c>
      <c r="K15" t="s">
        <v>26363</v>
      </c>
      <c r="L15" t="s">
        <v>26364</v>
      </c>
      <c r="M15" t="s">
        <v>26365</v>
      </c>
      <c r="N15" t="s">
        <v>26257</v>
      </c>
      <c r="O15">
        <v>1</v>
      </c>
      <c r="P15" t="s">
        <v>26258</v>
      </c>
      <c r="Q15">
        <v>123.99</v>
      </c>
      <c r="R15">
        <v>12.4</v>
      </c>
      <c r="S15">
        <v>49.99</v>
      </c>
      <c r="T15">
        <v>5</v>
      </c>
      <c r="U15" t="s">
        <v>26246</v>
      </c>
      <c r="V15" t="s">
        <v>26246</v>
      </c>
      <c r="W15" t="s">
        <v>26246</v>
      </c>
      <c r="X15" t="s">
        <v>26246</v>
      </c>
      <c r="Y15" t="s">
        <v>26366</v>
      </c>
      <c r="Z15" t="s">
        <v>26271</v>
      </c>
      <c r="AA15" t="s">
        <v>26367</v>
      </c>
      <c r="AB15" t="s">
        <v>26262</v>
      </c>
      <c r="AC15" t="s">
        <v>26246</v>
      </c>
      <c r="AD15" t="s">
        <v>26246</v>
      </c>
      <c r="AE15" t="s">
        <v>26273</v>
      </c>
      <c r="AF15" t="s">
        <v>26368</v>
      </c>
      <c r="AG15" t="s">
        <v>26246</v>
      </c>
      <c r="AH15" t="s">
        <v>26263</v>
      </c>
      <c r="AI15" t="s">
        <v>26246</v>
      </c>
      <c r="AJ15" t="s">
        <v>26246</v>
      </c>
      <c r="AK15" t="s">
        <v>26246</v>
      </c>
      <c r="AL15" s="170" t="e">
        <f>VLOOKUP(L15,映射表!A:G,7,0)</f>
        <v>#N/A</v>
      </c>
      <c r="AM15" s="131" t="e">
        <f>VLOOKUP(L15,映射表!A:C,3,0)</f>
        <v>#N/A</v>
      </c>
    </row>
    <row r="16" spans="1:40">
      <c r="A16" t="s">
        <v>26369</v>
      </c>
      <c r="B16" t="s">
        <v>26246</v>
      </c>
      <c r="C16" t="s">
        <v>26370</v>
      </c>
      <c r="D16" t="s">
        <v>26371</v>
      </c>
      <c r="E16" t="s">
        <v>26249</v>
      </c>
      <c r="F16" t="s">
        <v>26250</v>
      </c>
      <c r="G16" t="s">
        <v>26251</v>
      </c>
      <c r="H16" t="s">
        <v>26252</v>
      </c>
      <c r="I16" t="s">
        <v>26246</v>
      </c>
      <c r="J16" t="s">
        <v>26253</v>
      </c>
      <c r="K16" t="s">
        <v>26372</v>
      </c>
      <c r="L16" t="s">
        <v>26373</v>
      </c>
      <c r="M16" t="s">
        <v>26374</v>
      </c>
      <c r="N16" t="s">
        <v>26257</v>
      </c>
      <c r="O16">
        <v>1</v>
      </c>
      <c r="P16" t="s">
        <v>26258</v>
      </c>
      <c r="Q16">
        <v>118.99</v>
      </c>
      <c r="R16">
        <v>9.82</v>
      </c>
      <c r="S16">
        <v>59.99</v>
      </c>
      <c r="T16">
        <v>4.95</v>
      </c>
      <c r="U16" t="s">
        <v>26246</v>
      </c>
      <c r="V16" t="s">
        <v>26246</v>
      </c>
      <c r="W16" t="s">
        <v>26246</v>
      </c>
      <c r="X16" t="s">
        <v>26246</v>
      </c>
      <c r="Y16" t="s">
        <v>26375</v>
      </c>
      <c r="Z16" t="s">
        <v>26376</v>
      </c>
      <c r="AA16">
        <v>79701</v>
      </c>
      <c r="AB16" t="s">
        <v>26262</v>
      </c>
      <c r="AC16" t="s">
        <v>26246</v>
      </c>
      <c r="AD16" t="s">
        <v>26246</v>
      </c>
      <c r="AE16" t="s">
        <v>26263</v>
      </c>
      <c r="AF16" t="s">
        <v>26246</v>
      </c>
      <c r="AG16" t="s">
        <v>26246</v>
      </c>
      <c r="AH16" t="s">
        <v>26273</v>
      </c>
      <c r="AI16" t="s">
        <v>26246</v>
      </c>
      <c r="AJ16" t="s">
        <v>26246</v>
      </c>
      <c r="AK16" t="s">
        <v>26246</v>
      </c>
      <c r="AL16" s="170" t="e">
        <f>VLOOKUP(L16,映射表!A:G,7,0)</f>
        <v>#N/A</v>
      </c>
      <c r="AM16" s="131" t="e">
        <f>VLOOKUP(L16,映射表!A:C,3,0)</f>
        <v>#N/A</v>
      </c>
    </row>
    <row r="17" spans="34:39">
      <c r="A17" t="s">
        <v>26377</v>
      </c>
      <c r="B17" t="s">
        <v>26246</v>
      </c>
      <c r="C17" t="s">
        <v>26378</v>
      </c>
      <c r="D17" t="s">
        <v>26379</v>
      </c>
      <c r="E17" t="s">
        <v>26249</v>
      </c>
      <c r="F17" t="s">
        <v>26250</v>
      </c>
      <c r="G17" t="s">
        <v>26251</v>
      </c>
      <c r="H17" t="s">
        <v>26252</v>
      </c>
      <c r="I17" t="s">
        <v>26246</v>
      </c>
      <c r="J17" t="s">
        <v>26253</v>
      </c>
      <c r="K17" t="s">
        <v>26380</v>
      </c>
      <c r="L17" t="s">
        <v>26381</v>
      </c>
      <c r="M17" t="s">
        <v>26382</v>
      </c>
      <c r="N17" t="s">
        <v>26257</v>
      </c>
      <c r="O17">
        <v>1</v>
      </c>
      <c r="P17" t="s">
        <v>26258</v>
      </c>
      <c r="Q17">
        <v>169.99</v>
      </c>
      <c r="R17">
        <v>11.47</v>
      </c>
      <c r="S17">
        <v>99.99</v>
      </c>
      <c r="T17">
        <v>6.75</v>
      </c>
      <c r="U17" t="s">
        <v>26246</v>
      </c>
      <c r="V17" t="s">
        <v>26246</v>
      </c>
      <c r="W17" t="s">
        <v>26246</v>
      </c>
      <c r="X17" t="s">
        <v>26246</v>
      </c>
      <c r="Y17" t="s">
        <v>26383</v>
      </c>
      <c r="Z17" t="s">
        <v>26376</v>
      </c>
      <c r="AA17" t="s">
        <v>26384</v>
      </c>
      <c r="AB17" t="s">
        <v>26262</v>
      </c>
      <c r="AC17" t="s">
        <v>26246</v>
      </c>
      <c r="AD17" t="s">
        <v>26246</v>
      </c>
      <c r="AE17" t="s">
        <v>26263</v>
      </c>
      <c r="AF17" t="s">
        <v>26246</v>
      </c>
      <c r="AG17" t="s">
        <v>26246</v>
      </c>
      <c r="AH17" t="s">
        <v>26263</v>
      </c>
      <c r="AI17" t="s">
        <v>26246</v>
      </c>
      <c r="AJ17" t="s">
        <v>26246</v>
      </c>
      <c r="AK17" t="s">
        <v>26246</v>
      </c>
      <c r="AL17" s="170" t="e">
        <f>VLOOKUP(L17,映射表!A:G,7,0)</f>
        <v>#N/A</v>
      </c>
      <c r="AM17" s="131" t="e">
        <f>VLOOKUP(L17,映射表!A:C,3,0)</f>
        <v>#N/A</v>
      </c>
    </row>
    <row r="18" spans="34:39">
      <c r="A18" t="s">
        <v>26385</v>
      </c>
      <c r="B18" t="s">
        <v>26246</v>
      </c>
      <c r="C18" t="s">
        <v>26386</v>
      </c>
      <c r="D18" t="s">
        <v>26387</v>
      </c>
      <c r="E18" t="s">
        <v>26249</v>
      </c>
      <c r="F18" t="s">
        <v>26250</v>
      </c>
      <c r="G18" t="s">
        <v>26251</v>
      </c>
      <c r="H18" t="s">
        <v>26252</v>
      </c>
      <c r="I18" t="s">
        <v>26246</v>
      </c>
      <c r="J18" t="s">
        <v>26253</v>
      </c>
      <c r="K18" t="s">
        <v>26388</v>
      </c>
      <c r="L18" t="s">
        <v>26389</v>
      </c>
      <c r="M18" t="s">
        <v>26390</v>
      </c>
      <c r="N18" t="s">
        <v>26257</v>
      </c>
      <c r="O18">
        <v>1</v>
      </c>
      <c r="P18" t="s">
        <v>26258</v>
      </c>
      <c r="Q18">
        <v>246.99</v>
      </c>
      <c r="R18">
        <v>17.91</v>
      </c>
      <c r="S18">
        <v>129.99</v>
      </c>
      <c r="T18" t="s">
        <v>26246</v>
      </c>
      <c r="U18" t="s">
        <v>26246</v>
      </c>
      <c r="V18" t="s">
        <v>26246</v>
      </c>
      <c r="W18" t="s">
        <v>26246</v>
      </c>
      <c r="X18" t="s">
        <v>26246</v>
      </c>
      <c r="Y18" t="s">
        <v>26391</v>
      </c>
      <c r="Z18" t="s">
        <v>26392</v>
      </c>
      <c r="AA18" t="s">
        <v>26393</v>
      </c>
      <c r="AB18" t="s">
        <v>26262</v>
      </c>
      <c r="AC18" t="s">
        <v>26246</v>
      </c>
      <c r="AD18" t="s">
        <v>26246</v>
      </c>
      <c r="AE18" t="s">
        <v>26263</v>
      </c>
      <c r="AF18" t="s">
        <v>26246</v>
      </c>
      <c r="AG18" t="s">
        <v>26246</v>
      </c>
      <c r="AH18" t="s">
        <v>26263</v>
      </c>
      <c r="AI18" t="s">
        <v>26246</v>
      </c>
      <c r="AJ18" t="s">
        <v>26246</v>
      </c>
      <c r="AK18" t="s">
        <v>26246</v>
      </c>
      <c r="AL18" s="170" t="e">
        <f>VLOOKUP(L18,映射表!A:G,7,0)</f>
        <v>#N/A</v>
      </c>
      <c r="AM18" s="131" t="e">
        <f>VLOOKUP(L18,映射表!A:C,3,0)</f>
        <v>#N/A</v>
      </c>
    </row>
    <row r="19" spans="34:39">
      <c r="A19" t="s">
        <v>26394</v>
      </c>
      <c r="B19" t="s">
        <v>26246</v>
      </c>
      <c r="C19" t="s">
        <v>26395</v>
      </c>
      <c r="D19" t="s">
        <v>26396</v>
      </c>
      <c r="E19" t="s">
        <v>26249</v>
      </c>
      <c r="F19" t="s">
        <v>26250</v>
      </c>
      <c r="G19" t="s">
        <v>26251</v>
      </c>
      <c r="H19" t="s">
        <v>26252</v>
      </c>
      <c r="I19" t="s">
        <v>26246</v>
      </c>
      <c r="J19" t="s">
        <v>26253</v>
      </c>
      <c r="K19" t="s">
        <v>26388</v>
      </c>
      <c r="L19" t="s">
        <v>26389</v>
      </c>
      <c r="M19" t="s">
        <v>26390</v>
      </c>
      <c r="N19" t="s">
        <v>26257</v>
      </c>
      <c r="O19">
        <v>1</v>
      </c>
      <c r="P19" t="s">
        <v>26258</v>
      </c>
      <c r="Q19">
        <v>246.99</v>
      </c>
      <c r="R19">
        <v>26.06</v>
      </c>
      <c r="S19">
        <v>129.99</v>
      </c>
      <c r="T19">
        <v>13.71</v>
      </c>
      <c r="U19" t="s">
        <v>26246</v>
      </c>
      <c r="V19" t="s">
        <v>26246</v>
      </c>
      <c r="W19" t="s">
        <v>26246</v>
      </c>
      <c r="X19" t="s">
        <v>26246</v>
      </c>
      <c r="Y19" t="s">
        <v>26397</v>
      </c>
      <c r="Z19" t="s">
        <v>26398</v>
      </c>
      <c r="AA19" t="s">
        <v>26399</v>
      </c>
      <c r="AB19" t="s">
        <v>26262</v>
      </c>
      <c r="AC19" t="s">
        <v>26246</v>
      </c>
      <c r="AD19" t="s">
        <v>26246</v>
      </c>
      <c r="AE19" t="s">
        <v>26263</v>
      </c>
      <c r="AF19" t="s">
        <v>26246</v>
      </c>
      <c r="AG19" t="s">
        <v>26246</v>
      </c>
      <c r="AH19" t="s">
        <v>26263</v>
      </c>
      <c r="AI19" t="s">
        <v>26246</v>
      </c>
      <c r="AJ19" t="s">
        <v>26246</v>
      </c>
      <c r="AK19" t="s">
        <v>26246</v>
      </c>
      <c r="AL19" s="170" t="e">
        <f>VLOOKUP(L19,映射表!A:G,7,0)</f>
        <v>#N/A</v>
      </c>
      <c r="AM19" s="131" t="e">
        <f>VLOOKUP(L19,映射表!A:C,3,0)</f>
        <v>#N/A</v>
      </c>
    </row>
    <row r="20" spans="34:39">
      <c r="A20" t="s">
        <v>26400</v>
      </c>
      <c r="B20" t="s">
        <v>26246</v>
      </c>
      <c r="C20" t="s">
        <v>26401</v>
      </c>
      <c r="D20" t="s">
        <v>26402</v>
      </c>
      <c r="E20" t="s">
        <v>26249</v>
      </c>
      <c r="F20" t="s">
        <v>26250</v>
      </c>
      <c r="G20" t="s">
        <v>26251</v>
      </c>
      <c r="H20" t="s">
        <v>26252</v>
      </c>
      <c r="I20" t="s">
        <v>26246</v>
      </c>
      <c r="J20" t="s">
        <v>26253</v>
      </c>
      <c r="K20" t="s">
        <v>26403</v>
      </c>
      <c r="L20" t="s">
        <v>26404</v>
      </c>
      <c r="M20" t="s">
        <v>26405</v>
      </c>
      <c r="N20" t="s">
        <v>26257</v>
      </c>
      <c r="O20">
        <v>1</v>
      </c>
      <c r="P20" t="s">
        <v>26258</v>
      </c>
      <c r="Q20">
        <v>295.99</v>
      </c>
      <c r="R20">
        <v>26.64</v>
      </c>
      <c r="S20">
        <v>139.99</v>
      </c>
      <c r="T20">
        <v>12.6</v>
      </c>
      <c r="U20" t="s">
        <v>26246</v>
      </c>
      <c r="V20" t="s">
        <v>26246</v>
      </c>
      <c r="W20" t="s">
        <v>26246</v>
      </c>
      <c r="X20" t="s">
        <v>26246</v>
      </c>
      <c r="Y20" t="s">
        <v>26406</v>
      </c>
      <c r="Z20" t="s">
        <v>26407</v>
      </c>
      <c r="AA20" t="s">
        <v>26408</v>
      </c>
      <c r="AB20" t="s">
        <v>26262</v>
      </c>
      <c r="AC20" t="s">
        <v>26246</v>
      </c>
      <c r="AD20" t="s">
        <v>26246</v>
      </c>
      <c r="AE20" t="s">
        <v>26263</v>
      </c>
      <c r="AF20" t="s">
        <v>26246</v>
      </c>
      <c r="AG20" t="s">
        <v>26246</v>
      </c>
      <c r="AH20" t="s">
        <v>26263</v>
      </c>
      <c r="AI20" t="s">
        <v>26246</v>
      </c>
      <c r="AJ20" t="s">
        <v>26246</v>
      </c>
      <c r="AK20" t="s">
        <v>26246</v>
      </c>
      <c r="AL20" s="170" t="e">
        <f>VLOOKUP(L20,映射表!A:G,7,0)</f>
        <v>#N/A</v>
      </c>
      <c r="AM20" s="131" t="e">
        <f>VLOOKUP(L20,映射表!A:C,3,0)</f>
        <v>#N/A</v>
      </c>
    </row>
    <row r="21" spans="34:39">
      <c r="A21" t="s">
        <v>26409</v>
      </c>
      <c r="B21" t="s">
        <v>26246</v>
      </c>
      <c r="C21" t="s">
        <v>26410</v>
      </c>
      <c r="D21" t="s">
        <v>26411</v>
      </c>
      <c r="E21" t="s">
        <v>26249</v>
      </c>
      <c r="F21" t="s">
        <v>26250</v>
      </c>
      <c r="G21" t="s">
        <v>26251</v>
      </c>
      <c r="H21" t="s">
        <v>26252</v>
      </c>
      <c r="I21" t="s">
        <v>26246</v>
      </c>
      <c r="J21" t="s">
        <v>26253</v>
      </c>
      <c r="K21" t="s">
        <v>26412</v>
      </c>
      <c r="L21" t="s">
        <v>26413</v>
      </c>
      <c r="M21" t="s">
        <v>26414</v>
      </c>
      <c r="N21" t="s">
        <v>26257</v>
      </c>
      <c r="O21">
        <v>1</v>
      </c>
      <c r="P21" t="s">
        <v>26258</v>
      </c>
      <c r="Q21">
        <v>219.99</v>
      </c>
      <c r="R21">
        <v>18.15</v>
      </c>
      <c r="S21">
        <v>99.99</v>
      </c>
      <c r="T21">
        <v>8.25</v>
      </c>
      <c r="U21" t="s">
        <v>26246</v>
      </c>
      <c r="V21" t="s">
        <v>26246</v>
      </c>
      <c r="W21" t="s">
        <v>26246</v>
      </c>
      <c r="X21" t="s">
        <v>26246</v>
      </c>
      <c r="Y21" t="s">
        <v>26415</v>
      </c>
      <c r="Z21" t="s">
        <v>26376</v>
      </c>
      <c r="AA21" t="s">
        <v>26416</v>
      </c>
      <c r="AB21" t="s">
        <v>26262</v>
      </c>
      <c r="AC21" t="s">
        <v>26246</v>
      </c>
      <c r="AD21" t="s">
        <v>26246</v>
      </c>
      <c r="AE21" t="s">
        <v>26263</v>
      </c>
      <c r="AF21" t="s">
        <v>26246</v>
      </c>
      <c r="AG21" t="s">
        <v>26246</v>
      </c>
      <c r="AH21" t="s">
        <v>26263</v>
      </c>
      <c r="AI21" t="s">
        <v>26246</v>
      </c>
      <c r="AJ21" t="s">
        <v>26246</v>
      </c>
      <c r="AK21" t="s">
        <v>26246</v>
      </c>
      <c r="AL21" s="170" t="e">
        <f>VLOOKUP(L21,映射表!A:G,7,0)</f>
        <v>#N/A</v>
      </c>
      <c r="AM21" s="131" t="e">
        <f>VLOOKUP(L21,映射表!A:C,3,0)</f>
        <v>#N/A</v>
      </c>
    </row>
    <row r="22" spans="34:39">
      <c r="A22" t="s">
        <v>26417</v>
      </c>
      <c r="B22" t="s">
        <v>26246</v>
      </c>
      <c r="C22" t="s">
        <v>26418</v>
      </c>
      <c r="D22" t="s">
        <v>26419</v>
      </c>
      <c r="E22" t="s">
        <v>26249</v>
      </c>
      <c r="F22" t="s">
        <v>26250</v>
      </c>
      <c r="G22" t="s">
        <v>26251</v>
      </c>
      <c r="H22" t="s">
        <v>26252</v>
      </c>
      <c r="I22" t="s">
        <v>26246</v>
      </c>
      <c r="J22" t="s">
        <v>26253</v>
      </c>
      <c r="K22" t="s">
        <v>26420</v>
      </c>
      <c r="L22" t="s">
        <v>26421</v>
      </c>
      <c r="M22" t="s">
        <v>26422</v>
      </c>
      <c r="N22" t="s">
        <v>26257</v>
      </c>
      <c r="O22">
        <v>1</v>
      </c>
      <c r="P22" t="s">
        <v>26258</v>
      </c>
      <c r="Q22">
        <v>258.99</v>
      </c>
      <c r="R22">
        <v>13.73</v>
      </c>
      <c r="S22">
        <v>99.99</v>
      </c>
      <c r="T22">
        <v>5.3</v>
      </c>
      <c r="U22" t="s">
        <v>26246</v>
      </c>
      <c r="V22" t="s">
        <v>26246</v>
      </c>
      <c r="W22" t="s">
        <v>26246</v>
      </c>
      <c r="X22" t="s">
        <v>26246</v>
      </c>
      <c r="Y22" t="s">
        <v>26423</v>
      </c>
      <c r="Z22" t="s">
        <v>26424</v>
      </c>
      <c r="AA22" t="s">
        <v>26425</v>
      </c>
      <c r="AB22" t="s">
        <v>26262</v>
      </c>
      <c r="AC22" t="s">
        <v>26246</v>
      </c>
      <c r="AD22" t="s">
        <v>26246</v>
      </c>
      <c r="AE22" t="s">
        <v>26263</v>
      </c>
      <c r="AF22" t="s">
        <v>26246</v>
      </c>
      <c r="AG22" t="s">
        <v>26246</v>
      </c>
      <c r="AH22" t="s">
        <v>26263</v>
      </c>
      <c r="AI22" t="s">
        <v>26246</v>
      </c>
      <c r="AJ22" t="s">
        <v>26246</v>
      </c>
      <c r="AK22" t="s">
        <v>26246</v>
      </c>
      <c r="AL22" s="170" t="e">
        <f>VLOOKUP(L22,映射表!A:G,7,0)</f>
        <v>#N/A</v>
      </c>
      <c r="AM22" s="131" t="e">
        <f>VLOOKUP(L22,映射表!A:C,3,0)</f>
        <v>#N/A</v>
      </c>
    </row>
    <row r="23" spans="34:39">
      <c r="A23" t="s">
        <v>26426</v>
      </c>
      <c r="B23" t="s">
        <v>26246</v>
      </c>
      <c r="C23" t="s">
        <v>26427</v>
      </c>
      <c r="D23" t="s">
        <v>26428</v>
      </c>
      <c r="E23" t="s">
        <v>26249</v>
      </c>
      <c r="F23" t="s">
        <v>26250</v>
      </c>
      <c r="G23" t="s">
        <v>26251</v>
      </c>
      <c r="H23" t="s">
        <v>26252</v>
      </c>
      <c r="I23" t="s">
        <v>26246</v>
      </c>
      <c r="J23" t="s">
        <v>26253</v>
      </c>
      <c r="K23" t="s">
        <v>26429</v>
      </c>
      <c r="L23" t="s">
        <v>26430</v>
      </c>
      <c r="M23" t="s">
        <v>26431</v>
      </c>
      <c r="N23" t="s">
        <v>26257</v>
      </c>
      <c r="O23">
        <v>1</v>
      </c>
      <c r="P23" t="s">
        <v>26258</v>
      </c>
      <c r="Q23">
        <v>181.99</v>
      </c>
      <c r="R23">
        <v>10.92</v>
      </c>
      <c r="S23">
        <v>99.99</v>
      </c>
      <c r="T23">
        <v>6</v>
      </c>
      <c r="U23" t="s">
        <v>26246</v>
      </c>
      <c r="V23" t="s">
        <v>26246</v>
      </c>
      <c r="W23" t="s">
        <v>26246</v>
      </c>
      <c r="X23" t="s">
        <v>26246</v>
      </c>
      <c r="Y23" t="s">
        <v>26432</v>
      </c>
      <c r="Z23" t="s">
        <v>26433</v>
      </c>
      <c r="AA23" t="s">
        <v>26434</v>
      </c>
      <c r="AB23" t="s">
        <v>26262</v>
      </c>
      <c r="AC23" t="s">
        <v>26246</v>
      </c>
      <c r="AD23" t="s">
        <v>26246</v>
      </c>
      <c r="AE23" t="s">
        <v>26263</v>
      </c>
      <c r="AF23" t="s">
        <v>26246</v>
      </c>
      <c r="AG23" t="s">
        <v>26246</v>
      </c>
      <c r="AH23" t="s">
        <v>26263</v>
      </c>
      <c r="AI23" t="s">
        <v>26246</v>
      </c>
      <c r="AJ23" t="s">
        <v>26246</v>
      </c>
      <c r="AK23" t="s">
        <v>26246</v>
      </c>
      <c r="AL23" s="170" t="e">
        <f>VLOOKUP(L23,映射表!A:G,7,0)</f>
        <v>#N/A</v>
      </c>
      <c r="AM23" s="131" t="e">
        <f>VLOOKUP(L23,映射表!A:C,3,0)</f>
        <v>#N/A</v>
      </c>
    </row>
    <row r="24" spans="34:39">
      <c r="A24" t="s">
        <v>26435</v>
      </c>
      <c r="B24" t="s">
        <v>26246</v>
      </c>
      <c r="C24" t="s">
        <v>26436</v>
      </c>
      <c r="D24" t="s">
        <v>26437</v>
      </c>
      <c r="E24" t="s">
        <v>26249</v>
      </c>
      <c r="F24" t="s">
        <v>26250</v>
      </c>
      <c r="G24" t="s">
        <v>26251</v>
      </c>
      <c r="H24" t="s">
        <v>26252</v>
      </c>
      <c r="I24" t="s">
        <v>26246</v>
      </c>
      <c r="J24" t="s">
        <v>26253</v>
      </c>
      <c r="K24" t="s">
        <v>26438</v>
      </c>
      <c r="L24" t="s">
        <v>26439</v>
      </c>
      <c r="M24" t="s">
        <v>26440</v>
      </c>
      <c r="N24" t="s">
        <v>26257</v>
      </c>
      <c r="O24">
        <v>1</v>
      </c>
      <c r="P24" t="s">
        <v>26258</v>
      </c>
      <c r="Q24">
        <v>182.99</v>
      </c>
      <c r="R24">
        <v>16.93</v>
      </c>
      <c r="S24">
        <v>69.99</v>
      </c>
      <c r="T24">
        <v>6.47</v>
      </c>
      <c r="U24" t="s">
        <v>26246</v>
      </c>
      <c r="V24" t="s">
        <v>26246</v>
      </c>
      <c r="W24" t="s">
        <v>26246</v>
      </c>
      <c r="X24" t="s">
        <v>26246</v>
      </c>
      <c r="Y24" t="s">
        <v>26441</v>
      </c>
      <c r="Z24" t="s">
        <v>26271</v>
      </c>
      <c r="AA24" t="s">
        <v>26442</v>
      </c>
      <c r="AB24" t="s">
        <v>26262</v>
      </c>
      <c r="AC24" t="s">
        <v>26246</v>
      </c>
      <c r="AD24" t="s">
        <v>26246</v>
      </c>
      <c r="AE24" t="s">
        <v>26263</v>
      </c>
      <c r="AF24" t="s">
        <v>26246</v>
      </c>
      <c r="AG24" t="s">
        <v>26246</v>
      </c>
      <c r="AH24" t="s">
        <v>26263</v>
      </c>
      <c r="AI24" t="s">
        <v>26246</v>
      </c>
      <c r="AJ24" t="s">
        <v>26246</v>
      </c>
      <c r="AK24" t="s">
        <v>26246</v>
      </c>
      <c r="AL24" s="170" t="e">
        <f>VLOOKUP(L24,映射表!A:G,7,0)</f>
        <v>#N/A</v>
      </c>
      <c r="AM24" s="131" t="e">
        <f>VLOOKUP(L24,映射表!A:C,3,0)</f>
        <v>#N/A</v>
      </c>
    </row>
    <row r="25" spans="34:39">
      <c r="A25" t="s">
        <v>26443</v>
      </c>
      <c r="B25" t="s">
        <v>26246</v>
      </c>
      <c r="C25" t="s">
        <v>26444</v>
      </c>
      <c r="D25" t="s">
        <v>26445</v>
      </c>
      <c r="E25" t="s">
        <v>26249</v>
      </c>
      <c r="F25" t="s">
        <v>26250</v>
      </c>
      <c r="G25" t="s">
        <v>26251</v>
      </c>
      <c r="H25" t="s">
        <v>26252</v>
      </c>
      <c r="I25" t="s">
        <v>26246</v>
      </c>
      <c r="J25" t="s">
        <v>26253</v>
      </c>
      <c r="K25" t="s">
        <v>26446</v>
      </c>
      <c r="L25" t="s">
        <v>26447</v>
      </c>
      <c r="M25" t="s">
        <v>26448</v>
      </c>
      <c r="N25" t="s">
        <v>26257</v>
      </c>
      <c r="O25">
        <v>1</v>
      </c>
      <c r="P25" t="s">
        <v>26258</v>
      </c>
      <c r="Q25">
        <v>239.99</v>
      </c>
      <c r="R25">
        <v>10.08</v>
      </c>
      <c r="S25">
        <v>119.99</v>
      </c>
      <c r="T25">
        <v>5.04</v>
      </c>
      <c r="U25" t="s">
        <v>26246</v>
      </c>
      <c r="V25" t="s">
        <v>26246</v>
      </c>
      <c r="W25" t="s">
        <v>26246</v>
      </c>
      <c r="X25" t="s">
        <v>26246</v>
      </c>
      <c r="Y25" t="s">
        <v>26449</v>
      </c>
      <c r="Z25" t="s">
        <v>26450</v>
      </c>
      <c r="AA25">
        <v>57788</v>
      </c>
      <c r="AB25" t="s">
        <v>26262</v>
      </c>
      <c r="AC25" t="s">
        <v>26246</v>
      </c>
      <c r="AD25" t="s">
        <v>26246</v>
      </c>
      <c r="AE25" t="s">
        <v>26263</v>
      </c>
      <c r="AF25" t="s">
        <v>26246</v>
      </c>
      <c r="AG25" t="s">
        <v>26246</v>
      </c>
      <c r="AH25" t="s">
        <v>26263</v>
      </c>
      <c r="AI25" t="s">
        <v>26246</v>
      </c>
      <c r="AJ25" t="s">
        <v>26246</v>
      </c>
      <c r="AK25" t="s">
        <v>26246</v>
      </c>
      <c r="AL25" s="170" t="e">
        <f>VLOOKUP(L25,映射表!A:G,7,0)</f>
        <v>#N/A</v>
      </c>
      <c r="AM25" s="131" t="e">
        <f>VLOOKUP(L25,映射表!A:C,3,0)</f>
        <v>#N/A</v>
      </c>
    </row>
    <row r="26" spans="34:39">
      <c r="A26" t="s">
        <v>26451</v>
      </c>
      <c r="B26" t="s">
        <v>26246</v>
      </c>
      <c r="C26" t="s">
        <v>26452</v>
      </c>
      <c r="D26" t="s">
        <v>26453</v>
      </c>
      <c r="E26" t="s">
        <v>26454</v>
      </c>
      <c r="F26" t="s">
        <v>26250</v>
      </c>
      <c r="G26" t="s">
        <v>26251</v>
      </c>
      <c r="H26" t="s">
        <v>26252</v>
      </c>
      <c r="I26" t="s">
        <v>26246</v>
      </c>
      <c r="J26" t="s">
        <v>26253</v>
      </c>
      <c r="K26" t="s">
        <v>26455</v>
      </c>
      <c r="L26" t="s">
        <v>26456</v>
      </c>
      <c r="M26" t="s">
        <v>26457</v>
      </c>
      <c r="N26" t="s">
        <v>26454</v>
      </c>
      <c r="O26">
        <v>1</v>
      </c>
      <c r="P26" t="s">
        <v>26258</v>
      </c>
      <c r="Q26">
        <v>243.99</v>
      </c>
      <c r="R26">
        <v>19.52</v>
      </c>
      <c r="S26">
        <v>99.99</v>
      </c>
      <c r="T26">
        <v>8</v>
      </c>
      <c r="U26" t="s">
        <v>26246</v>
      </c>
      <c r="V26" t="s">
        <v>26246</v>
      </c>
      <c r="W26" t="s">
        <v>26246</v>
      </c>
      <c r="X26" t="s">
        <v>26246</v>
      </c>
      <c r="Y26" t="s">
        <v>26458</v>
      </c>
      <c r="Z26" t="s">
        <v>26340</v>
      </c>
      <c r="AA26" t="s">
        <v>26459</v>
      </c>
      <c r="AB26" t="s">
        <v>26262</v>
      </c>
      <c r="AC26" t="s">
        <v>26246</v>
      </c>
      <c r="AD26" t="s">
        <v>26246</v>
      </c>
      <c r="AE26" t="s">
        <v>26263</v>
      </c>
      <c r="AF26" t="s">
        <v>26246</v>
      </c>
      <c r="AG26" t="s">
        <v>26246</v>
      </c>
      <c r="AH26" t="s">
        <v>26263</v>
      </c>
      <c r="AI26" t="s">
        <v>26246</v>
      </c>
      <c r="AJ26" t="s">
        <v>26246</v>
      </c>
      <c r="AK26" t="s">
        <v>26246</v>
      </c>
      <c r="AL26" s="170" t="e">
        <f>VLOOKUP(L26,映射表!A:G,7,0)</f>
        <v>#N/A</v>
      </c>
      <c r="AM26" s="131" t="e">
        <f>VLOOKUP(L26,映射表!A:C,3,0)</f>
        <v>#N/A</v>
      </c>
    </row>
    <row r="27" spans="34:39">
      <c r="A27" t="s">
        <v>26460</v>
      </c>
      <c r="B27" t="s">
        <v>26246</v>
      </c>
      <c r="C27" t="s">
        <v>26461</v>
      </c>
      <c r="D27" t="s">
        <v>26462</v>
      </c>
      <c r="E27" t="s">
        <v>26454</v>
      </c>
      <c r="F27" t="s">
        <v>26250</v>
      </c>
      <c r="G27" t="s">
        <v>26251</v>
      </c>
      <c r="H27" t="s">
        <v>26252</v>
      </c>
      <c r="I27" t="s">
        <v>26246</v>
      </c>
      <c r="J27" t="s">
        <v>26253</v>
      </c>
      <c r="K27" t="s">
        <v>26463</v>
      </c>
      <c r="L27" t="s">
        <v>26464</v>
      </c>
      <c r="M27" t="s">
        <v>26465</v>
      </c>
      <c r="N27" t="s">
        <v>26454</v>
      </c>
      <c r="O27">
        <v>1</v>
      </c>
      <c r="P27" t="s">
        <v>26258</v>
      </c>
      <c r="Q27">
        <v>180.99</v>
      </c>
      <c r="R27">
        <v>13.12</v>
      </c>
      <c r="S27">
        <v>89.99</v>
      </c>
      <c r="T27" t="s">
        <v>26246</v>
      </c>
      <c r="U27" t="s">
        <v>26246</v>
      </c>
      <c r="V27" t="s">
        <v>26246</v>
      </c>
      <c r="W27" t="s">
        <v>26246</v>
      </c>
      <c r="X27" t="s">
        <v>26246</v>
      </c>
      <c r="Y27" t="s">
        <v>26466</v>
      </c>
      <c r="Z27" t="s">
        <v>26392</v>
      </c>
      <c r="AA27" t="s">
        <v>26467</v>
      </c>
      <c r="AB27" t="s">
        <v>26262</v>
      </c>
      <c r="AC27" t="s">
        <v>26246</v>
      </c>
      <c r="AD27" t="s">
        <v>26246</v>
      </c>
      <c r="AE27" t="s">
        <v>26263</v>
      </c>
      <c r="AF27" t="s">
        <v>26246</v>
      </c>
      <c r="AG27" t="s">
        <v>26246</v>
      </c>
      <c r="AH27" t="s">
        <v>26263</v>
      </c>
      <c r="AI27" t="s">
        <v>26246</v>
      </c>
      <c r="AJ27" t="s">
        <v>26246</v>
      </c>
      <c r="AK27" t="s">
        <v>26246</v>
      </c>
      <c r="AL27" s="170" t="e">
        <f>VLOOKUP(L27,映射表!A:G,7,0)</f>
        <v>#N/A</v>
      </c>
      <c r="AM27" s="131" t="e">
        <f>VLOOKUP(L27,映射表!A:C,3,0)</f>
        <v>#N/A</v>
      </c>
    </row>
    <row r="28" spans="34:39">
      <c r="A28" t="s">
        <v>26468</v>
      </c>
      <c r="B28" t="s">
        <v>26246</v>
      </c>
      <c r="C28" t="s">
        <v>26469</v>
      </c>
      <c r="D28" t="s">
        <v>26470</v>
      </c>
      <c r="E28" t="s">
        <v>26249</v>
      </c>
      <c r="F28" t="s">
        <v>26250</v>
      </c>
      <c r="G28" t="s">
        <v>26251</v>
      </c>
      <c r="H28" t="s">
        <v>26252</v>
      </c>
      <c r="I28" t="s">
        <v>26246</v>
      </c>
      <c r="J28" t="s">
        <v>26253</v>
      </c>
      <c r="K28" t="s">
        <v>26471</v>
      </c>
      <c r="L28" t="s">
        <v>26472</v>
      </c>
      <c r="M28" t="s">
        <v>26473</v>
      </c>
      <c r="N28" t="s">
        <v>26257</v>
      </c>
      <c r="O28">
        <v>1</v>
      </c>
      <c r="P28" t="s">
        <v>26258</v>
      </c>
      <c r="Q28">
        <v>165.99</v>
      </c>
      <c r="R28">
        <v>13.9</v>
      </c>
      <c r="S28">
        <v>69.99</v>
      </c>
      <c r="T28">
        <v>5.86</v>
      </c>
      <c r="U28" t="s">
        <v>26246</v>
      </c>
      <c r="V28" t="s">
        <v>26246</v>
      </c>
      <c r="W28" t="s">
        <v>26246</v>
      </c>
      <c r="X28" t="s">
        <v>26246</v>
      </c>
      <c r="Y28" t="s">
        <v>26474</v>
      </c>
      <c r="Z28" t="s">
        <v>26475</v>
      </c>
      <c r="AA28" t="s">
        <v>26476</v>
      </c>
      <c r="AB28" t="s">
        <v>26262</v>
      </c>
      <c r="AC28" t="s">
        <v>26246</v>
      </c>
      <c r="AD28" t="s">
        <v>26246</v>
      </c>
      <c r="AE28" t="s">
        <v>26263</v>
      </c>
      <c r="AF28" t="s">
        <v>26246</v>
      </c>
      <c r="AG28" t="s">
        <v>26246</v>
      </c>
      <c r="AH28" t="s">
        <v>26263</v>
      </c>
      <c r="AI28" t="s">
        <v>26246</v>
      </c>
      <c r="AJ28" t="s">
        <v>26246</v>
      </c>
      <c r="AK28" t="s">
        <v>26246</v>
      </c>
      <c r="AL28" s="170" t="e">
        <f>VLOOKUP(L28,映射表!A:G,7,0)</f>
        <v>#N/A</v>
      </c>
      <c r="AM28" s="131" t="e">
        <f>VLOOKUP(L28,映射表!A:C,3,0)</f>
        <v>#N/A</v>
      </c>
    </row>
    <row r="29" spans="34:39">
      <c r="A29" t="s">
        <v>26477</v>
      </c>
      <c r="B29" t="s">
        <v>26246</v>
      </c>
      <c r="C29" t="s">
        <v>26478</v>
      </c>
      <c r="D29" t="s">
        <v>26479</v>
      </c>
      <c r="E29" t="s">
        <v>26454</v>
      </c>
      <c r="F29" t="s">
        <v>26250</v>
      </c>
      <c r="G29" t="s">
        <v>26251</v>
      </c>
      <c r="H29" t="s">
        <v>26252</v>
      </c>
      <c r="I29" t="s">
        <v>26246</v>
      </c>
      <c r="J29" t="s">
        <v>26253</v>
      </c>
      <c r="K29" t="s">
        <v>26480</v>
      </c>
      <c r="L29" t="s">
        <v>26481</v>
      </c>
      <c r="M29" t="s">
        <v>26482</v>
      </c>
      <c r="N29" t="s">
        <v>26454</v>
      </c>
      <c r="O29">
        <v>1</v>
      </c>
      <c r="P29" t="s">
        <v>26258</v>
      </c>
      <c r="Q29">
        <v>154.99</v>
      </c>
      <c r="R29">
        <v>9.3</v>
      </c>
      <c r="S29">
        <v>69.99</v>
      </c>
      <c r="T29">
        <v>4.2</v>
      </c>
      <c r="U29" t="s">
        <v>26246</v>
      </c>
      <c r="V29" t="s">
        <v>26246</v>
      </c>
      <c r="W29" t="s">
        <v>26246</v>
      </c>
      <c r="X29" t="s">
        <v>26246</v>
      </c>
      <c r="Y29" t="s">
        <v>26483</v>
      </c>
      <c r="Z29" t="s">
        <v>26433</v>
      </c>
      <c r="AA29" t="s">
        <v>26484</v>
      </c>
      <c r="AB29" t="s">
        <v>26262</v>
      </c>
      <c r="AC29" t="s">
        <v>26246</v>
      </c>
      <c r="AD29" t="s">
        <v>26246</v>
      </c>
      <c r="AE29" t="s">
        <v>26263</v>
      </c>
      <c r="AF29" t="s">
        <v>26246</v>
      </c>
      <c r="AG29" t="s">
        <v>26246</v>
      </c>
      <c r="AH29" t="s">
        <v>26263</v>
      </c>
      <c r="AI29" t="s">
        <v>26246</v>
      </c>
      <c r="AJ29" t="s">
        <v>26246</v>
      </c>
      <c r="AK29" t="s">
        <v>26246</v>
      </c>
      <c r="AL29" s="170" t="e">
        <f>VLOOKUP(L29,映射表!A:G,7,0)</f>
        <v>#N/A</v>
      </c>
      <c r="AM29" s="131" t="e">
        <f>VLOOKUP(L29,映射表!A:C,3,0)</f>
        <v>#N/A</v>
      </c>
    </row>
    <row r="30" spans="34:39">
      <c r="A30" t="s">
        <v>26485</v>
      </c>
      <c r="B30" t="s">
        <v>26246</v>
      </c>
      <c r="C30" t="s">
        <v>26486</v>
      </c>
      <c r="D30" t="s">
        <v>26487</v>
      </c>
      <c r="E30" t="s">
        <v>26454</v>
      </c>
      <c r="F30" t="s">
        <v>26250</v>
      </c>
      <c r="G30" t="s">
        <v>26251</v>
      </c>
      <c r="H30" t="s">
        <v>26252</v>
      </c>
      <c r="I30" t="s">
        <v>26246</v>
      </c>
      <c r="J30" t="s">
        <v>26253</v>
      </c>
      <c r="K30" t="s">
        <v>26488</v>
      </c>
      <c r="L30" t="s">
        <v>26489</v>
      </c>
      <c r="M30" t="s">
        <v>26490</v>
      </c>
      <c r="N30" t="s">
        <v>26454</v>
      </c>
      <c r="O30">
        <v>1</v>
      </c>
      <c r="P30" t="s">
        <v>26258</v>
      </c>
      <c r="Q30">
        <v>253.99</v>
      </c>
      <c r="R30">
        <v>20.32</v>
      </c>
      <c r="S30">
        <v>99.99</v>
      </c>
      <c r="T30">
        <v>8</v>
      </c>
      <c r="U30" t="s">
        <v>26246</v>
      </c>
      <c r="V30" t="s">
        <v>26246</v>
      </c>
      <c r="W30" t="s">
        <v>26246</v>
      </c>
      <c r="X30" t="s">
        <v>26246</v>
      </c>
      <c r="Y30" t="s">
        <v>26491</v>
      </c>
      <c r="Z30" t="s">
        <v>26308</v>
      </c>
      <c r="AA30" t="s">
        <v>26492</v>
      </c>
      <c r="AB30" t="s">
        <v>26262</v>
      </c>
      <c r="AC30" t="s">
        <v>26246</v>
      </c>
      <c r="AD30" t="s">
        <v>26246</v>
      </c>
      <c r="AE30" t="s">
        <v>26263</v>
      </c>
      <c r="AF30" t="s">
        <v>26246</v>
      </c>
      <c r="AG30" t="s">
        <v>26246</v>
      </c>
      <c r="AH30" t="s">
        <v>26263</v>
      </c>
      <c r="AI30" t="s">
        <v>26246</v>
      </c>
      <c r="AJ30" t="s">
        <v>26246</v>
      </c>
      <c r="AK30" t="s">
        <v>26246</v>
      </c>
      <c r="AL30" s="170" t="e">
        <f>VLOOKUP(L30,映射表!A:G,7,0)</f>
        <v>#N/A</v>
      </c>
      <c r="AM30" s="131" t="e">
        <f>VLOOKUP(L30,映射表!A:C,3,0)</f>
        <v>#N/A</v>
      </c>
    </row>
    <row r="31" spans="34:39">
      <c r="A31" t="s">
        <v>26493</v>
      </c>
      <c r="B31" t="s">
        <v>26246</v>
      </c>
      <c r="C31" t="s">
        <v>26494</v>
      </c>
      <c r="D31" t="s">
        <v>26495</v>
      </c>
      <c r="E31" t="s">
        <v>26454</v>
      </c>
      <c r="F31" t="s">
        <v>26250</v>
      </c>
      <c r="G31" t="s">
        <v>26251</v>
      </c>
      <c r="H31" t="s">
        <v>26252</v>
      </c>
      <c r="I31" t="s">
        <v>26246</v>
      </c>
      <c r="J31" t="s">
        <v>26253</v>
      </c>
      <c r="K31" t="s">
        <v>26496</v>
      </c>
      <c r="L31" t="s">
        <v>26497</v>
      </c>
      <c r="M31" t="s">
        <v>26498</v>
      </c>
      <c r="N31" t="s">
        <v>26454</v>
      </c>
      <c r="O31">
        <v>1</v>
      </c>
      <c r="P31" t="s">
        <v>26258</v>
      </c>
      <c r="Q31">
        <v>259.99</v>
      </c>
      <c r="R31">
        <v>19.37</v>
      </c>
      <c r="S31">
        <v>119.99</v>
      </c>
      <c r="T31" t="s">
        <v>26246</v>
      </c>
      <c r="U31" t="s">
        <v>26246</v>
      </c>
      <c r="V31" t="s">
        <v>26246</v>
      </c>
      <c r="W31" t="s">
        <v>26246</v>
      </c>
      <c r="X31" t="s">
        <v>26246</v>
      </c>
      <c r="Y31" t="s">
        <v>26499</v>
      </c>
      <c r="Z31" t="s">
        <v>26392</v>
      </c>
      <c r="AA31" t="s">
        <v>26500</v>
      </c>
      <c r="AB31" t="s">
        <v>26262</v>
      </c>
      <c r="AC31" t="s">
        <v>26246</v>
      </c>
      <c r="AD31" t="s">
        <v>26246</v>
      </c>
      <c r="AE31" t="s">
        <v>26263</v>
      </c>
      <c r="AF31" t="s">
        <v>26246</v>
      </c>
      <c r="AG31" t="s">
        <v>26246</v>
      </c>
      <c r="AH31" t="s">
        <v>26263</v>
      </c>
      <c r="AI31" t="s">
        <v>26246</v>
      </c>
      <c r="AJ31" t="s">
        <v>26246</v>
      </c>
      <c r="AK31" t="s">
        <v>26246</v>
      </c>
      <c r="AL31" s="170" t="e">
        <f>VLOOKUP(L31,映射表!A:G,7,0)</f>
        <v>#N/A</v>
      </c>
      <c r="AM31" s="131" t="e">
        <f>VLOOKUP(L31,映射表!A:C,3,0)</f>
        <v>#N/A</v>
      </c>
    </row>
    <row r="32" spans="34:39">
      <c r="A32" t="s">
        <v>26501</v>
      </c>
      <c r="B32" t="s">
        <v>26246</v>
      </c>
      <c r="C32" t="s">
        <v>26502</v>
      </c>
      <c r="D32" t="s">
        <v>26503</v>
      </c>
      <c r="E32" t="s">
        <v>26454</v>
      </c>
      <c r="F32" t="s">
        <v>26250</v>
      </c>
      <c r="G32" t="s">
        <v>26251</v>
      </c>
      <c r="H32" t="s">
        <v>26252</v>
      </c>
      <c r="I32" t="s">
        <v>26246</v>
      </c>
      <c r="J32" t="s">
        <v>26253</v>
      </c>
      <c r="K32" t="s">
        <v>26388</v>
      </c>
      <c r="L32" t="s">
        <v>26389</v>
      </c>
      <c r="M32" t="s">
        <v>26390</v>
      </c>
      <c r="N32" t="s">
        <v>26454</v>
      </c>
      <c r="O32">
        <v>1</v>
      </c>
      <c r="P32" t="s">
        <v>26258</v>
      </c>
      <c r="Q32">
        <v>246.99</v>
      </c>
      <c r="R32">
        <v>24.39</v>
      </c>
      <c r="S32">
        <v>129.99</v>
      </c>
      <c r="T32">
        <v>12.84</v>
      </c>
      <c r="U32" t="s">
        <v>26246</v>
      </c>
      <c r="V32" t="s">
        <v>26246</v>
      </c>
      <c r="W32" t="s">
        <v>26246</v>
      </c>
      <c r="X32" t="s">
        <v>26246</v>
      </c>
      <c r="Y32" t="s">
        <v>26504</v>
      </c>
      <c r="Z32" t="s">
        <v>26271</v>
      </c>
      <c r="AA32" t="s">
        <v>26505</v>
      </c>
      <c r="AB32" t="s">
        <v>26262</v>
      </c>
      <c r="AC32" t="s">
        <v>26246</v>
      </c>
      <c r="AD32" t="s">
        <v>26246</v>
      </c>
      <c r="AE32" t="s">
        <v>26263</v>
      </c>
      <c r="AF32" t="s">
        <v>26246</v>
      </c>
      <c r="AG32" t="s">
        <v>26246</v>
      </c>
      <c r="AH32" t="s">
        <v>26263</v>
      </c>
      <c r="AI32" t="s">
        <v>26246</v>
      </c>
      <c r="AJ32" t="s">
        <v>26246</v>
      </c>
      <c r="AK32" t="s">
        <v>26246</v>
      </c>
      <c r="AL32" s="170" t="e">
        <f>VLOOKUP(L32,映射表!A:G,7,0)</f>
        <v>#N/A</v>
      </c>
      <c r="AM32" s="131" t="e">
        <f>VLOOKUP(L32,映射表!A:C,3,0)</f>
        <v>#N/A</v>
      </c>
    </row>
    <row r="33" spans="34:39">
      <c r="A33" t="s">
        <v>26506</v>
      </c>
      <c r="B33" t="s">
        <v>26246</v>
      </c>
      <c r="C33" t="s">
        <v>26507</v>
      </c>
      <c r="D33" t="s">
        <v>26508</v>
      </c>
      <c r="E33" t="s">
        <v>26454</v>
      </c>
      <c r="F33" t="s">
        <v>26250</v>
      </c>
      <c r="G33" t="s">
        <v>26251</v>
      </c>
      <c r="H33" t="s">
        <v>26252</v>
      </c>
      <c r="I33" t="s">
        <v>26246</v>
      </c>
      <c r="J33" t="s">
        <v>26253</v>
      </c>
      <c r="K33" t="s">
        <v>26446</v>
      </c>
      <c r="L33" t="s">
        <v>26447</v>
      </c>
      <c r="M33" t="s">
        <v>26448</v>
      </c>
      <c r="N33" t="s">
        <v>26454</v>
      </c>
      <c r="O33">
        <v>1</v>
      </c>
      <c r="P33" t="s">
        <v>26258</v>
      </c>
      <c r="Q33">
        <v>239.99</v>
      </c>
      <c r="R33">
        <v>19.8</v>
      </c>
      <c r="S33">
        <v>119.99</v>
      </c>
      <c r="T33">
        <v>9.9</v>
      </c>
      <c r="U33" t="s">
        <v>26246</v>
      </c>
      <c r="V33" t="s">
        <v>26246</v>
      </c>
      <c r="W33" t="s">
        <v>26246</v>
      </c>
      <c r="X33" t="s">
        <v>26246</v>
      </c>
      <c r="Y33" t="s">
        <v>26509</v>
      </c>
      <c r="Z33" t="s">
        <v>26376</v>
      </c>
      <c r="AA33">
        <v>77381</v>
      </c>
      <c r="AB33" t="s">
        <v>26262</v>
      </c>
      <c r="AC33" t="s">
        <v>26246</v>
      </c>
      <c r="AD33" t="s">
        <v>26246</v>
      </c>
      <c r="AE33" t="s">
        <v>26263</v>
      </c>
      <c r="AF33" t="s">
        <v>26246</v>
      </c>
      <c r="AG33" t="s">
        <v>26246</v>
      </c>
      <c r="AH33" t="s">
        <v>26263</v>
      </c>
      <c r="AI33" t="s">
        <v>26246</v>
      </c>
      <c r="AJ33" t="s">
        <v>26246</v>
      </c>
      <c r="AK33" t="s">
        <v>26246</v>
      </c>
      <c r="AL33" s="170" t="e">
        <f>VLOOKUP(L33,映射表!A:G,7,0)</f>
        <v>#N/A</v>
      </c>
      <c r="AM33" s="131" t="e">
        <f>VLOOKUP(L33,映射表!A:C,3,0)</f>
        <v>#N/A</v>
      </c>
    </row>
    <row r="34" spans="34:39">
      <c r="A34" t="s">
        <v>26510</v>
      </c>
      <c r="B34" t="s">
        <v>26246</v>
      </c>
      <c r="C34" t="s">
        <v>26511</v>
      </c>
      <c r="D34" t="s">
        <v>26512</v>
      </c>
      <c r="E34" t="s">
        <v>26454</v>
      </c>
      <c r="F34" t="s">
        <v>26250</v>
      </c>
      <c r="G34" t="s">
        <v>26251</v>
      </c>
      <c r="H34" t="s">
        <v>26252</v>
      </c>
      <c r="I34" t="s">
        <v>26246</v>
      </c>
      <c r="J34" t="s">
        <v>26253</v>
      </c>
      <c r="K34" t="s">
        <v>26513</v>
      </c>
      <c r="L34" t="s">
        <v>26514</v>
      </c>
      <c r="M34" t="s">
        <v>26515</v>
      </c>
      <c r="N34" t="s">
        <v>26454</v>
      </c>
      <c r="O34">
        <v>1</v>
      </c>
      <c r="P34" t="s">
        <v>26258</v>
      </c>
      <c r="Q34">
        <v>137.99</v>
      </c>
      <c r="R34">
        <v>11.04</v>
      </c>
      <c r="S34">
        <v>69.99</v>
      </c>
      <c r="T34">
        <v>5.6</v>
      </c>
      <c r="U34" t="s">
        <v>26246</v>
      </c>
      <c r="V34" t="s">
        <v>26246</v>
      </c>
      <c r="W34" t="s">
        <v>26246</v>
      </c>
      <c r="X34" t="s">
        <v>26246</v>
      </c>
      <c r="Y34" t="s">
        <v>26516</v>
      </c>
      <c r="Z34" t="s">
        <v>26340</v>
      </c>
      <c r="AA34" t="s">
        <v>26517</v>
      </c>
      <c r="AB34" t="s">
        <v>26262</v>
      </c>
      <c r="AC34" t="s">
        <v>26246</v>
      </c>
      <c r="AD34" t="s">
        <v>26246</v>
      </c>
      <c r="AE34" t="s">
        <v>26263</v>
      </c>
      <c r="AF34" t="s">
        <v>26246</v>
      </c>
      <c r="AG34" t="s">
        <v>26246</v>
      </c>
      <c r="AH34" t="s">
        <v>26263</v>
      </c>
      <c r="AI34" t="s">
        <v>26246</v>
      </c>
      <c r="AJ34" t="s">
        <v>26246</v>
      </c>
      <c r="AK34" t="s">
        <v>26246</v>
      </c>
      <c r="AL34" s="170" t="e">
        <f>VLOOKUP(L34,映射表!A:G,7,0)</f>
        <v>#N/A</v>
      </c>
      <c r="AM34" s="131" t="e">
        <f>VLOOKUP(L34,映射表!A:C,3,0)</f>
        <v>#N/A</v>
      </c>
    </row>
    <row r="35" spans="34:39">
      <c r="A35" t="s">
        <v>26518</v>
      </c>
      <c r="B35" t="s">
        <v>26246</v>
      </c>
      <c r="C35" t="s">
        <v>26519</v>
      </c>
      <c r="D35" t="s">
        <v>26520</v>
      </c>
      <c r="E35" t="s">
        <v>26454</v>
      </c>
      <c r="F35" t="s">
        <v>26250</v>
      </c>
      <c r="G35" t="s">
        <v>26251</v>
      </c>
      <c r="H35" t="s">
        <v>26252</v>
      </c>
      <c r="I35" t="s">
        <v>26246</v>
      </c>
      <c r="J35" t="s">
        <v>26253</v>
      </c>
      <c r="K35" t="s">
        <v>26354</v>
      </c>
      <c r="L35" t="s">
        <v>26355</v>
      </c>
      <c r="M35" t="s">
        <v>26356</v>
      </c>
      <c r="N35" t="s">
        <v>26454</v>
      </c>
      <c r="O35">
        <v>1</v>
      </c>
      <c r="P35" t="s">
        <v>26258</v>
      </c>
      <c r="Q35">
        <v>273.77</v>
      </c>
      <c r="R35">
        <v>18.48</v>
      </c>
      <c r="S35">
        <v>129.99</v>
      </c>
      <c r="T35">
        <v>8.77</v>
      </c>
      <c r="U35" t="s">
        <v>26246</v>
      </c>
      <c r="V35" t="s">
        <v>26246</v>
      </c>
      <c r="W35" t="s">
        <v>26246</v>
      </c>
      <c r="X35" t="s">
        <v>26246</v>
      </c>
      <c r="Y35" t="s">
        <v>26521</v>
      </c>
      <c r="Z35" t="s">
        <v>26522</v>
      </c>
      <c r="AA35" t="s">
        <v>26523</v>
      </c>
      <c r="AB35" t="s">
        <v>26262</v>
      </c>
      <c r="AC35" t="s">
        <v>26246</v>
      </c>
      <c r="AD35" t="s">
        <v>26246</v>
      </c>
      <c r="AE35" t="s">
        <v>26263</v>
      </c>
      <c r="AF35" t="s">
        <v>26246</v>
      </c>
      <c r="AG35" t="s">
        <v>26246</v>
      </c>
      <c r="AH35" t="s">
        <v>26263</v>
      </c>
      <c r="AI35" t="s">
        <v>26246</v>
      </c>
      <c r="AJ35" t="s">
        <v>26246</v>
      </c>
      <c r="AK35" t="s">
        <v>26246</v>
      </c>
      <c r="AL35" s="170" t="e">
        <f>VLOOKUP(L35,映射表!A:G,7,0)</f>
        <v>#N/A</v>
      </c>
      <c r="AM35" s="131" t="e">
        <f>VLOOKUP(L35,映射表!A:C,3,0)</f>
        <v>#N/A</v>
      </c>
    </row>
    <row r="36" spans="34:39">
      <c r="A36" t="s">
        <v>26524</v>
      </c>
      <c r="B36" t="s">
        <v>26246</v>
      </c>
      <c r="C36" t="s">
        <v>26525</v>
      </c>
      <c r="D36" t="s">
        <v>26526</v>
      </c>
      <c r="E36" t="s">
        <v>26454</v>
      </c>
      <c r="F36" t="s">
        <v>26250</v>
      </c>
      <c r="G36" t="s">
        <v>26251</v>
      </c>
      <c r="H36" t="s">
        <v>26252</v>
      </c>
      <c r="I36" t="s">
        <v>26246</v>
      </c>
      <c r="J36" t="s">
        <v>26253</v>
      </c>
      <c r="K36" t="s">
        <v>26527</v>
      </c>
      <c r="L36" t="s">
        <v>26528</v>
      </c>
      <c r="M36" t="s">
        <v>26529</v>
      </c>
      <c r="N36" t="s">
        <v>26454</v>
      </c>
      <c r="O36">
        <v>1</v>
      </c>
      <c r="P36" t="s">
        <v>26258</v>
      </c>
      <c r="Q36">
        <v>99.99</v>
      </c>
      <c r="R36">
        <v>9.25</v>
      </c>
      <c r="S36">
        <v>89.99</v>
      </c>
      <c r="T36">
        <v>8.32</v>
      </c>
      <c r="U36" t="s">
        <v>26246</v>
      </c>
      <c r="V36" t="s">
        <v>26246</v>
      </c>
      <c r="W36" t="s">
        <v>26246</v>
      </c>
      <c r="X36" t="s">
        <v>26246</v>
      </c>
      <c r="Y36" t="s">
        <v>26530</v>
      </c>
      <c r="Z36" t="s">
        <v>26271</v>
      </c>
      <c r="AA36" t="s">
        <v>26531</v>
      </c>
      <c r="AB36" t="s">
        <v>26262</v>
      </c>
      <c r="AC36" t="s">
        <v>26246</v>
      </c>
      <c r="AD36" t="s">
        <v>26246</v>
      </c>
      <c r="AE36" t="s">
        <v>26263</v>
      </c>
      <c r="AF36" t="s">
        <v>26246</v>
      </c>
      <c r="AG36" t="s">
        <v>26246</v>
      </c>
      <c r="AH36" t="s">
        <v>26263</v>
      </c>
      <c r="AI36" t="s">
        <v>26246</v>
      </c>
      <c r="AJ36" t="s">
        <v>26246</v>
      </c>
      <c r="AK36" t="s">
        <v>26246</v>
      </c>
      <c r="AL36" s="170" t="e">
        <f>VLOOKUP(L36,映射表!A:G,7,0)</f>
        <v>#N/A</v>
      </c>
      <c r="AM36" s="131" t="e">
        <f>VLOOKUP(L36,映射表!A:C,3,0)</f>
        <v>#N/A</v>
      </c>
    </row>
    <row r="37" spans="34:39">
      <c r="A37" t="s">
        <v>26532</v>
      </c>
      <c r="B37" t="s">
        <v>26246</v>
      </c>
      <c r="C37" t="s">
        <v>26533</v>
      </c>
      <c r="D37" t="s">
        <v>26534</v>
      </c>
      <c r="E37" t="s">
        <v>26454</v>
      </c>
      <c r="F37" t="s">
        <v>26250</v>
      </c>
      <c r="G37" t="s">
        <v>26251</v>
      </c>
      <c r="H37" t="s">
        <v>26252</v>
      </c>
      <c r="I37" t="s">
        <v>26246</v>
      </c>
      <c r="J37" t="s">
        <v>26253</v>
      </c>
      <c r="K37" t="s">
        <v>26535</v>
      </c>
      <c r="L37" t="s">
        <v>26536</v>
      </c>
      <c r="M37" t="s">
        <v>26537</v>
      </c>
      <c r="N37" t="s">
        <v>26454</v>
      </c>
      <c r="O37">
        <v>1</v>
      </c>
      <c r="P37" t="s">
        <v>26258</v>
      </c>
      <c r="Q37">
        <v>135.99</v>
      </c>
      <c r="R37">
        <v>11.22</v>
      </c>
      <c r="S37">
        <v>49.99</v>
      </c>
      <c r="T37">
        <v>4.12</v>
      </c>
      <c r="U37" t="s">
        <v>26246</v>
      </c>
      <c r="V37" t="s">
        <v>26246</v>
      </c>
      <c r="W37" t="s">
        <v>26246</v>
      </c>
      <c r="X37" t="s">
        <v>26246</v>
      </c>
      <c r="Y37" t="s">
        <v>26538</v>
      </c>
      <c r="Z37" t="s">
        <v>26376</v>
      </c>
      <c r="AA37" t="s">
        <v>26539</v>
      </c>
      <c r="AB37" t="s">
        <v>26262</v>
      </c>
      <c r="AC37" t="s">
        <v>26246</v>
      </c>
      <c r="AD37" t="s">
        <v>26246</v>
      </c>
      <c r="AE37" t="s">
        <v>26263</v>
      </c>
      <c r="AF37" t="s">
        <v>26246</v>
      </c>
      <c r="AG37" t="s">
        <v>26246</v>
      </c>
      <c r="AH37" t="s">
        <v>26263</v>
      </c>
      <c r="AI37" t="s">
        <v>26246</v>
      </c>
      <c r="AJ37" t="s">
        <v>26246</v>
      </c>
      <c r="AK37" t="s">
        <v>26246</v>
      </c>
      <c r="AL37" s="170" t="e">
        <f>VLOOKUP(L37,映射表!A:G,7,0)</f>
        <v>#N/A</v>
      </c>
      <c r="AM37" s="131" t="e">
        <f>VLOOKUP(L37,映射表!A:C,3,0)</f>
        <v>#N/A</v>
      </c>
    </row>
    <row r="38" spans="34:39">
      <c r="A38" t="s">
        <v>26540</v>
      </c>
      <c r="B38" t="s">
        <v>26246</v>
      </c>
      <c r="C38" t="s">
        <v>26541</v>
      </c>
      <c r="D38" t="s">
        <v>26542</v>
      </c>
      <c r="E38" t="s">
        <v>26454</v>
      </c>
      <c r="F38" t="s">
        <v>26250</v>
      </c>
      <c r="G38" t="s">
        <v>26251</v>
      </c>
      <c r="H38" t="s">
        <v>26252</v>
      </c>
      <c r="I38" t="s">
        <v>26246</v>
      </c>
      <c r="J38" t="s">
        <v>26253</v>
      </c>
      <c r="K38" t="s">
        <v>26388</v>
      </c>
      <c r="L38" t="s">
        <v>26389</v>
      </c>
      <c r="M38" t="s">
        <v>26390</v>
      </c>
      <c r="N38" t="s">
        <v>26454</v>
      </c>
      <c r="O38">
        <v>1</v>
      </c>
      <c r="P38" t="s">
        <v>26258</v>
      </c>
      <c r="Q38">
        <v>246.99</v>
      </c>
      <c r="R38">
        <v>19.14</v>
      </c>
      <c r="S38">
        <v>129.99</v>
      </c>
      <c r="T38">
        <v>10.07</v>
      </c>
      <c r="U38" t="s">
        <v>26246</v>
      </c>
      <c r="V38" t="s">
        <v>26246</v>
      </c>
      <c r="W38" t="s">
        <v>26246</v>
      </c>
      <c r="X38" t="s">
        <v>26246</v>
      </c>
      <c r="Y38" t="s">
        <v>26543</v>
      </c>
      <c r="Z38" t="s">
        <v>26271</v>
      </c>
      <c r="AA38" t="s">
        <v>26544</v>
      </c>
      <c r="AB38" t="s">
        <v>26262</v>
      </c>
      <c r="AC38" t="s">
        <v>26246</v>
      </c>
      <c r="AD38" t="s">
        <v>26246</v>
      </c>
      <c r="AE38" t="s">
        <v>26263</v>
      </c>
      <c r="AF38" t="s">
        <v>26246</v>
      </c>
      <c r="AG38" t="s">
        <v>26246</v>
      </c>
      <c r="AH38" t="s">
        <v>26263</v>
      </c>
      <c r="AI38" t="s">
        <v>26246</v>
      </c>
      <c r="AJ38" t="s">
        <v>26246</v>
      </c>
      <c r="AK38" t="s">
        <v>26246</v>
      </c>
      <c r="AL38" s="170" t="e">
        <f>VLOOKUP(L38,映射表!A:G,7,0)</f>
        <v>#N/A</v>
      </c>
      <c r="AM38" s="131" t="e">
        <f>VLOOKUP(L38,映射表!A:C,3,0)</f>
        <v>#N/A</v>
      </c>
    </row>
    <row r="39" spans="34:39">
      <c r="A39" t="s">
        <v>26545</v>
      </c>
      <c r="B39" t="s">
        <v>26246</v>
      </c>
      <c r="C39" t="s">
        <v>26546</v>
      </c>
      <c r="D39" t="s">
        <v>26547</v>
      </c>
      <c r="E39" t="s">
        <v>26454</v>
      </c>
      <c r="F39" t="s">
        <v>26250</v>
      </c>
      <c r="G39" t="s">
        <v>26251</v>
      </c>
      <c r="H39" t="s">
        <v>26252</v>
      </c>
      <c r="I39" t="s">
        <v>26246</v>
      </c>
      <c r="J39" t="s">
        <v>26253</v>
      </c>
      <c r="K39" t="s">
        <v>26548</v>
      </c>
      <c r="L39" t="s">
        <v>26549</v>
      </c>
      <c r="M39" t="s">
        <v>26550</v>
      </c>
      <c r="N39" t="s">
        <v>26454</v>
      </c>
      <c r="O39">
        <v>1</v>
      </c>
      <c r="P39" t="s">
        <v>26258</v>
      </c>
      <c r="Q39">
        <v>188.99</v>
      </c>
      <c r="R39" t="s">
        <v>26246</v>
      </c>
      <c r="S39">
        <v>99.99</v>
      </c>
      <c r="T39" t="s">
        <v>26246</v>
      </c>
      <c r="U39" t="s">
        <v>26246</v>
      </c>
      <c r="V39" t="s">
        <v>26246</v>
      </c>
      <c r="W39" t="s">
        <v>26246</v>
      </c>
      <c r="X39" t="s">
        <v>26246</v>
      </c>
      <c r="Y39" t="s">
        <v>26551</v>
      </c>
      <c r="Z39" t="s">
        <v>26552</v>
      </c>
      <c r="AA39" t="s">
        <v>26553</v>
      </c>
      <c r="AB39" t="s">
        <v>26262</v>
      </c>
      <c r="AC39" t="s">
        <v>26246</v>
      </c>
      <c r="AD39" t="s">
        <v>26246</v>
      </c>
      <c r="AE39" t="s">
        <v>26263</v>
      </c>
      <c r="AF39" t="s">
        <v>26246</v>
      </c>
      <c r="AG39" t="s">
        <v>26246</v>
      </c>
      <c r="AH39" t="s">
        <v>26263</v>
      </c>
      <c r="AI39" t="s">
        <v>26246</v>
      </c>
      <c r="AJ39" t="s">
        <v>26246</v>
      </c>
      <c r="AK39" t="s">
        <v>26246</v>
      </c>
      <c r="AL39" s="170" t="e">
        <f>VLOOKUP(L39,映射表!A:G,7,0)</f>
        <v>#N/A</v>
      </c>
      <c r="AM39" s="131" t="e">
        <f>VLOOKUP(L39,映射表!A:C,3,0)</f>
        <v>#N/A</v>
      </c>
    </row>
    <row r="40" spans="34:39">
      <c r="A40" t="s">
        <v>26554</v>
      </c>
      <c r="B40" t="s">
        <v>26246</v>
      </c>
      <c r="C40" t="s">
        <v>26555</v>
      </c>
      <c r="D40" t="s">
        <v>26556</v>
      </c>
      <c r="E40" t="s">
        <v>26454</v>
      </c>
      <c r="F40" t="s">
        <v>26250</v>
      </c>
      <c r="G40" t="s">
        <v>26251</v>
      </c>
      <c r="H40" t="s">
        <v>26252</v>
      </c>
      <c r="I40" t="s">
        <v>26246</v>
      </c>
      <c r="J40" t="s">
        <v>26253</v>
      </c>
      <c r="K40" t="s">
        <v>26548</v>
      </c>
      <c r="L40" t="s">
        <v>26549</v>
      </c>
      <c r="M40" t="s">
        <v>26550</v>
      </c>
      <c r="N40" t="s">
        <v>26454</v>
      </c>
      <c r="O40">
        <v>1</v>
      </c>
      <c r="P40" t="s">
        <v>26258</v>
      </c>
      <c r="Q40">
        <v>188.99</v>
      </c>
      <c r="R40">
        <v>13.23</v>
      </c>
      <c r="S40">
        <v>99.99</v>
      </c>
      <c r="T40" t="s">
        <v>26246</v>
      </c>
      <c r="U40" t="s">
        <v>26246</v>
      </c>
      <c r="V40" t="s">
        <v>26246</v>
      </c>
      <c r="W40" t="s">
        <v>26246</v>
      </c>
      <c r="X40" t="s">
        <v>26246</v>
      </c>
      <c r="Y40" t="s">
        <v>26557</v>
      </c>
      <c r="Z40" t="s">
        <v>26558</v>
      </c>
      <c r="AA40" t="s">
        <v>26559</v>
      </c>
      <c r="AB40" t="s">
        <v>26262</v>
      </c>
      <c r="AC40" t="s">
        <v>26246</v>
      </c>
      <c r="AD40" t="s">
        <v>26246</v>
      </c>
      <c r="AE40" t="s">
        <v>26263</v>
      </c>
      <c r="AF40" t="s">
        <v>26246</v>
      </c>
      <c r="AG40" t="s">
        <v>26246</v>
      </c>
      <c r="AH40" t="s">
        <v>26263</v>
      </c>
      <c r="AI40" t="s">
        <v>26246</v>
      </c>
      <c r="AJ40" t="s">
        <v>26246</v>
      </c>
      <c r="AK40" t="s">
        <v>26246</v>
      </c>
      <c r="AL40" s="170" t="e">
        <f>VLOOKUP(L40,映射表!A:G,7,0)</f>
        <v>#N/A</v>
      </c>
      <c r="AM40" s="131" t="e">
        <f>VLOOKUP(L40,映射表!A:C,3,0)</f>
        <v>#N/A</v>
      </c>
    </row>
    <row r="41" spans="34:39">
      <c r="A41" t="s">
        <v>26560</v>
      </c>
      <c r="B41" t="s">
        <v>26246</v>
      </c>
      <c r="C41" t="s">
        <v>26561</v>
      </c>
      <c r="D41" t="s">
        <v>26562</v>
      </c>
      <c r="E41" t="s">
        <v>26454</v>
      </c>
      <c r="F41" t="s">
        <v>26250</v>
      </c>
      <c r="G41" t="s">
        <v>26251</v>
      </c>
      <c r="H41" t="s">
        <v>26252</v>
      </c>
      <c r="I41" t="s">
        <v>26246</v>
      </c>
      <c r="J41" t="s">
        <v>26253</v>
      </c>
      <c r="K41" t="s">
        <v>26321</v>
      </c>
      <c r="L41" t="s">
        <v>26322</v>
      </c>
      <c r="M41" t="s">
        <v>26323</v>
      </c>
      <c r="N41" t="s">
        <v>26454</v>
      </c>
      <c r="O41">
        <v>1</v>
      </c>
      <c r="P41" t="s">
        <v>26258</v>
      </c>
      <c r="Q41">
        <v>275.74</v>
      </c>
      <c r="R41">
        <v>11.03</v>
      </c>
      <c r="S41">
        <v>129.99</v>
      </c>
      <c r="T41" t="s">
        <v>26246</v>
      </c>
      <c r="U41" t="s">
        <v>26246</v>
      </c>
      <c r="V41" t="s">
        <v>26246</v>
      </c>
      <c r="W41" t="s">
        <v>26246</v>
      </c>
      <c r="X41" t="s">
        <v>26246</v>
      </c>
      <c r="Y41" t="s">
        <v>26563</v>
      </c>
      <c r="Z41" t="s">
        <v>26564</v>
      </c>
      <c r="AA41" t="s">
        <v>26565</v>
      </c>
      <c r="AB41" t="s">
        <v>26262</v>
      </c>
      <c r="AC41" t="s">
        <v>26246</v>
      </c>
      <c r="AD41" t="s">
        <v>26246</v>
      </c>
      <c r="AE41" t="s">
        <v>26263</v>
      </c>
      <c r="AF41" t="s">
        <v>26246</v>
      </c>
      <c r="AG41" t="s">
        <v>26246</v>
      </c>
      <c r="AH41" t="s">
        <v>26263</v>
      </c>
      <c r="AI41" t="s">
        <v>26246</v>
      </c>
      <c r="AJ41" t="s">
        <v>26246</v>
      </c>
      <c r="AK41" t="s">
        <v>26246</v>
      </c>
      <c r="AL41" s="170" t="e">
        <f>VLOOKUP(L41,映射表!A:G,7,0)</f>
        <v>#N/A</v>
      </c>
      <c r="AM41" s="131" t="e">
        <f>VLOOKUP(L41,映射表!A:C,3,0)</f>
        <v>#N/A</v>
      </c>
    </row>
    <row r="42" spans="34:39">
      <c r="A42" t="s">
        <v>26566</v>
      </c>
      <c r="B42" t="s">
        <v>26246</v>
      </c>
      <c r="C42" t="s">
        <v>26567</v>
      </c>
      <c r="D42" t="s">
        <v>26562</v>
      </c>
      <c r="E42" t="s">
        <v>26454</v>
      </c>
      <c r="F42" t="s">
        <v>26250</v>
      </c>
      <c r="G42" t="s">
        <v>26251</v>
      </c>
      <c r="H42" t="s">
        <v>26252</v>
      </c>
      <c r="I42" t="s">
        <v>26246</v>
      </c>
      <c r="J42" t="s">
        <v>26253</v>
      </c>
      <c r="K42" t="s">
        <v>26568</v>
      </c>
      <c r="L42" t="s">
        <v>26569</v>
      </c>
      <c r="M42" t="s">
        <v>26570</v>
      </c>
      <c r="N42" t="s">
        <v>26454</v>
      </c>
      <c r="O42">
        <v>1</v>
      </c>
      <c r="P42" t="s">
        <v>26258</v>
      </c>
      <c r="Q42">
        <v>289.99</v>
      </c>
      <c r="R42">
        <v>21.02</v>
      </c>
      <c r="S42">
        <v>119.99</v>
      </c>
      <c r="T42">
        <v>8.7</v>
      </c>
      <c r="U42" t="s">
        <v>26246</v>
      </c>
      <c r="V42" t="s">
        <v>26246</v>
      </c>
      <c r="W42" t="s">
        <v>26246</v>
      </c>
      <c r="X42" t="s">
        <v>26246</v>
      </c>
      <c r="Y42" t="s">
        <v>26571</v>
      </c>
      <c r="Z42" t="s">
        <v>26572</v>
      </c>
      <c r="AA42" t="s">
        <v>26573</v>
      </c>
      <c r="AB42" t="s">
        <v>26262</v>
      </c>
      <c r="AC42" t="s">
        <v>26246</v>
      </c>
      <c r="AD42" t="s">
        <v>26246</v>
      </c>
      <c r="AE42" t="s">
        <v>26263</v>
      </c>
      <c r="AF42" t="s">
        <v>26246</v>
      </c>
      <c r="AG42" t="s">
        <v>26246</v>
      </c>
      <c r="AH42" t="s">
        <v>26263</v>
      </c>
      <c r="AI42" t="s">
        <v>26246</v>
      </c>
      <c r="AJ42" t="s">
        <v>26246</v>
      </c>
      <c r="AK42" t="s">
        <v>26246</v>
      </c>
      <c r="AL42" s="170" t="e">
        <f>VLOOKUP(L42,映射表!A:G,7,0)</f>
        <v>#N/A</v>
      </c>
      <c r="AM42" s="131" t="e">
        <f>VLOOKUP(L42,映射表!A:C,3,0)</f>
        <v>#N/A</v>
      </c>
    </row>
    <row r="43" spans="34:39">
      <c r="A43" t="s">
        <v>26574</v>
      </c>
      <c r="B43" t="s">
        <v>26246</v>
      </c>
      <c r="C43" t="s">
        <v>26575</v>
      </c>
      <c r="D43" t="s">
        <v>26526</v>
      </c>
      <c r="E43" t="s">
        <v>26454</v>
      </c>
      <c r="F43" t="s">
        <v>26250</v>
      </c>
      <c r="G43" t="s">
        <v>26251</v>
      </c>
      <c r="H43" t="s">
        <v>26252</v>
      </c>
      <c r="I43" t="s">
        <v>26246</v>
      </c>
      <c r="J43" t="s">
        <v>26253</v>
      </c>
      <c r="K43" t="s">
        <v>26388</v>
      </c>
      <c r="L43" t="s">
        <v>26389</v>
      </c>
      <c r="M43" t="s">
        <v>26390</v>
      </c>
      <c r="N43" t="s">
        <v>26454</v>
      </c>
      <c r="O43">
        <v>1</v>
      </c>
      <c r="P43" t="s">
        <v>26258</v>
      </c>
      <c r="Q43">
        <v>246.99</v>
      </c>
      <c r="R43">
        <v>20.38</v>
      </c>
      <c r="S43">
        <v>129.99</v>
      </c>
      <c r="T43">
        <v>10.72</v>
      </c>
      <c r="U43" t="s">
        <v>26246</v>
      </c>
      <c r="V43" t="s">
        <v>26246</v>
      </c>
      <c r="W43" t="s">
        <v>26246</v>
      </c>
      <c r="X43" t="s">
        <v>26246</v>
      </c>
      <c r="Y43" t="s">
        <v>26576</v>
      </c>
      <c r="Z43" t="s">
        <v>26376</v>
      </c>
      <c r="AA43" t="s">
        <v>26577</v>
      </c>
      <c r="AB43" t="s">
        <v>26262</v>
      </c>
      <c r="AC43" t="s">
        <v>26246</v>
      </c>
      <c r="AD43" t="s">
        <v>26246</v>
      </c>
      <c r="AE43" t="s">
        <v>26263</v>
      </c>
      <c r="AF43" t="s">
        <v>26246</v>
      </c>
      <c r="AG43" t="s">
        <v>26246</v>
      </c>
      <c r="AH43" t="s">
        <v>26263</v>
      </c>
      <c r="AI43" t="s">
        <v>26246</v>
      </c>
      <c r="AJ43" t="s">
        <v>26246</v>
      </c>
      <c r="AK43" t="s">
        <v>26246</v>
      </c>
      <c r="AL43" s="170" t="e">
        <f>VLOOKUP(L43,映射表!A:G,7,0)</f>
        <v>#N/A</v>
      </c>
      <c r="AM43" s="131" t="e">
        <f>VLOOKUP(L43,映射表!A:C,3,0)</f>
        <v>#N/A</v>
      </c>
    </row>
    <row r="44" spans="34:39">
      <c r="A44" t="s">
        <v>26578</v>
      </c>
      <c r="B44" t="s">
        <v>26246</v>
      </c>
      <c r="C44" t="s">
        <v>26579</v>
      </c>
      <c r="D44" t="s">
        <v>26534</v>
      </c>
      <c r="E44" t="s">
        <v>26454</v>
      </c>
      <c r="F44" t="s">
        <v>26250</v>
      </c>
      <c r="G44" t="s">
        <v>26251</v>
      </c>
      <c r="H44" t="s">
        <v>26252</v>
      </c>
      <c r="I44" t="s">
        <v>26246</v>
      </c>
      <c r="J44" t="s">
        <v>26253</v>
      </c>
      <c r="K44" t="s">
        <v>26580</v>
      </c>
      <c r="L44" t="s">
        <v>26581</v>
      </c>
      <c r="M44" t="s">
        <v>26582</v>
      </c>
      <c r="N44" t="s">
        <v>26454</v>
      </c>
      <c r="O44">
        <v>1</v>
      </c>
      <c r="P44" t="s">
        <v>26258</v>
      </c>
      <c r="Q44">
        <v>99.77</v>
      </c>
      <c r="R44">
        <v>9.73</v>
      </c>
      <c r="S44">
        <v>79.99</v>
      </c>
      <c r="T44">
        <v>7.8</v>
      </c>
      <c r="U44" t="s">
        <v>26246</v>
      </c>
      <c r="V44" t="s">
        <v>26246</v>
      </c>
      <c r="W44" t="s">
        <v>26246</v>
      </c>
      <c r="X44" t="s">
        <v>26246</v>
      </c>
      <c r="Y44" t="s">
        <v>26583</v>
      </c>
      <c r="Z44" t="s">
        <v>26584</v>
      </c>
      <c r="AA44" t="s">
        <v>26585</v>
      </c>
      <c r="AB44" t="s">
        <v>26262</v>
      </c>
      <c r="AC44" t="s">
        <v>26246</v>
      </c>
      <c r="AD44" t="s">
        <v>26246</v>
      </c>
      <c r="AE44" t="s">
        <v>26263</v>
      </c>
      <c r="AF44" t="s">
        <v>26246</v>
      </c>
      <c r="AG44" t="s">
        <v>26246</v>
      </c>
      <c r="AH44" t="s">
        <v>26263</v>
      </c>
      <c r="AI44" t="s">
        <v>26246</v>
      </c>
      <c r="AJ44" t="s">
        <v>26246</v>
      </c>
      <c r="AK44" t="s">
        <v>26246</v>
      </c>
      <c r="AL44" s="170" t="e">
        <f>VLOOKUP(L44,映射表!A:G,7,0)</f>
        <v>#N/A</v>
      </c>
      <c r="AM44" s="131" t="e">
        <f>VLOOKUP(L44,映射表!A:C,3,0)</f>
        <v>#N/A</v>
      </c>
    </row>
    <row r="45" spans="34:39">
      <c r="A45" t="s">
        <v>26586</v>
      </c>
      <c r="B45" t="s">
        <v>26246</v>
      </c>
      <c r="C45" t="s">
        <v>26587</v>
      </c>
      <c r="D45" t="s">
        <v>26534</v>
      </c>
      <c r="E45" t="s">
        <v>26454</v>
      </c>
      <c r="F45" t="s">
        <v>26250</v>
      </c>
      <c r="G45" t="s">
        <v>26251</v>
      </c>
      <c r="H45" t="s">
        <v>26252</v>
      </c>
      <c r="I45" t="s">
        <v>26246</v>
      </c>
      <c r="J45" t="s">
        <v>26253</v>
      </c>
      <c r="K45" t="s">
        <v>26388</v>
      </c>
      <c r="L45" t="s">
        <v>26389</v>
      </c>
      <c r="M45" t="s">
        <v>26390</v>
      </c>
      <c r="N45" t="s">
        <v>26454</v>
      </c>
      <c r="O45">
        <v>1</v>
      </c>
      <c r="P45" t="s">
        <v>26258</v>
      </c>
      <c r="Q45">
        <v>246.99</v>
      </c>
      <c r="R45">
        <v>25.32</v>
      </c>
      <c r="S45">
        <v>129.99</v>
      </c>
      <c r="T45" t="s">
        <v>26246</v>
      </c>
      <c r="U45" t="s">
        <v>26246</v>
      </c>
      <c r="V45" t="s">
        <v>26246</v>
      </c>
      <c r="W45" t="s">
        <v>26246</v>
      </c>
      <c r="X45" t="s">
        <v>26246</v>
      </c>
      <c r="Y45" t="s">
        <v>26588</v>
      </c>
      <c r="Z45" t="s">
        <v>26260</v>
      </c>
      <c r="AA45" t="s">
        <v>26589</v>
      </c>
      <c r="AB45" t="s">
        <v>26262</v>
      </c>
      <c r="AC45" t="s">
        <v>26246</v>
      </c>
      <c r="AD45" t="s">
        <v>26246</v>
      </c>
      <c r="AE45" t="s">
        <v>26263</v>
      </c>
      <c r="AF45" t="s">
        <v>26246</v>
      </c>
      <c r="AG45" t="s">
        <v>26246</v>
      </c>
      <c r="AH45" t="s">
        <v>26263</v>
      </c>
      <c r="AI45" t="s">
        <v>26246</v>
      </c>
      <c r="AJ45" t="s">
        <v>26246</v>
      </c>
      <c r="AK45" t="s">
        <v>26246</v>
      </c>
      <c r="AL45" s="170" t="e">
        <f>VLOOKUP(L45,映射表!A:G,7,0)</f>
        <v>#N/A</v>
      </c>
      <c r="AM45" s="131" t="e">
        <f>VLOOKUP(L45,映射表!A:C,3,0)</f>
        <v>#N/A</v>
      </c>
    </row>
    <row r="46" spans="34:39">
      <c r="A46" t="s">
        <v>26590</v>
      </c>
      <c r="B46" t="s">
        <v>26246</v>
      </c>
      <c r="C46" t="s">
        <v>26591</v>
      </c>
      <c r="D46" t="s">
        <v>26592</v>
      </c>
      <c r="E46" t="s">
        <v>26249</v>
      </c>
      <c r="F46" t="s">
        <v>26250</v>
      </c>
      <c r="G46" t="s">
        <v>26251</v>
      </c>
      <c r="H46" t="s">
        <v>26252</v>
      </c>
      <c r="I46" t="s">
        <v>26246</v>
      </c>
      <c r="J46" t="s">
        <v>26253</v>
      </c>
      <c r="K46" t="s">
        <v>26593</v>
      </c>
      <c r="L46" t="s">
        <v>26594</v>
      </c>
      <c r="M46" t="s">
        <v>26595</v>
      </c>
      <c r="N46" t="s">
        <v>26257</v>
      </c>
      <c r="O46">
        <v>1</v>
      </c>
      <c r="P46" t="s">
        <v>26258</v>
      </c>
      <c r="Q46">
        <v>283.99</v>
      </c>
      <c r="R46" t="s">
        <v>26246</v>
      </c>
      <c r="S46">
        <v>139.99</v>
      </c>
      <c r="T46" t="s">
        <v>26246</v>
      </c>
      <c r="U46" t="s">
        <v>26246</v>
      </c>
      <c r="V46" t="s">
        <v>26246</v>
      </c>
      <c r="W46" t="s">
        <v>26246</v>
      </c>
      <c r="X46" t="s">
        <v>26246</v>
      </c>
      <c r="Y46" t="s">
        <v>26596</v>
      </c>
      <c r="Z46" t="s">
        <v>26558</v>
      </c>
      <c r="AA46" t="s">
        <v>26597</v>
      </c>
      <c r="AB46" t="s">
        <v>26262</v>
      </c>
      <c r="AC46" t="s">
        <v>26246</v>
      </c>
      <c r="AD46" t="s">
        <v>26246</v>
      </c>
      <c r="AE46" t="s">
        <v>26263</v>
      </c>
      <c r="AF46" t="s">
        <v>26246</v>
      </c>
      <c r="AG46" t="s">
        <v>26246</v>
      </c>
      <c r="AH46" t="s">
        <v>26263</v>
      </c>
      <c r="AI46" t="s">
        <v>26246</v>
      </c>
      <c r="AJ46" t="s">
        <v>26246</v>
      </c>
      <c r="AK46" t="s">
        <v>26246</v>
      </c>
      <c r="AL46" s="170" t="e">
        <f>VLOOKUP(L46,映射表!A:G,7,0)</f>
        <v>#N/A</v>
      </c>
      <c r="AM46" s="131" t="e">
        <f>VLOOKUP(L46,映射表!A:C,3,0)</f>
        <v>#N/A</v>
      </c>
    </row>
    <row r="47" spans="34:39">
      <c r="A47" t="s">
        <v>26590</v>
      </c>
      <c r="B47" t="s">
        <v>26246</v>
      </c>
      <c r="C47" t="s">
        <v>26591</v>
      </c>
      <c r="D47" t="s">
        <v>26592</v>
      </c>
      <c r="E47" t="s">
        <v>26249</v>
      </c>
      <c r="F47" t="s">
        <v>26250</v>
      </c>
      <c r="G47" t="s">
        <v>26251</v>
      </c>
      <c r="H47" t="s">
        <v>26252</v>
      </c>
      <c r="I47" t="s">
        <v>26246</v>
      </c>
      <c r="J47" t="s">
        <v>26253</v>
      </c>
      <c r="K47" t="s">
        <v>26304</v>
      </c>
      <c r="L47" t="s">
        <v>26305</v>
      </c>
      <c r="M47" t="s">
        <v>26306</v>
      </c>
      <c r="N47" t="s">
        <v>26257</v>
      </c>
      <c r="O47">
        <v>1</v>
      </c>
      <c r="P47" t="s">
        <v>26258</v>
      </c>
      <c r="Q47">
        <v>297.99</v>
      </c>
      <c r="R47" t="s">
        <v>26246</v>
      </c>
      <c r="S47">
        <v>139.99</v>
      </c>
      <c r="T47" t="s">
        <v>26246</v>
      </c>
      <c r="U47" t="s">
        <v>26246</v>
      </c>
      <c r="V47" t="s">
        <v>26246</v>
      </c>
      <c r="W47" t="s">
        <v>26246</v>
      </c>
      <c r="X47" t="s">
        <v>26246</v>
      </c>
      <c r="Y47" t="s">
        <v>26596</v>
      </c>
      <c r="Z47" t="s">
        <v>26558</v>
      </c>
      <c r="AA47" t="s">
        <v>26597</v>
      </c>
      <c r="AB47" t="s">
        <v>26262</v>
      </c>
      <c r="AC47" t="s">
        <v>26246</v>
      </c>
      <c r="AD47" t="s">
        <v>26246</v>
      </c>
      <c r="AE47" t="s">
        <v>26263</v>
      </c>
      <c r="AF47" t="s">
        <v>26246</v>
      </c>
      <c r="AG47" t="s">
        <v>26246</v>
      </c>
      <c r="AH47" t="s">
        <v>26263</v>
      </c>
      <c r="AI47" t="s">
        <v>26246</v>
      </c>
      <c r="AJ47" t="s">
        <v>26246</v>
      </c>
      <c r="AK47" t="s">
        <v>26246</v>
      </c>
      <c r="AL47" s="170" t="e">
        <f>VLOOKUP(L47,映射表!A:G,7,0)</f>
        <v>#N/A</v>
      </c>
      <c r="AM47" s="131" t="e">
        <f>VLOOKUP(L47,映射表!A:C,3,0)</f>
        <v>#N/A</v>
      </c>
    </row>
    <row r="48" spans="34:39">
      <c r="A48" t="s">
        <v>26598</v>
      </c>
      <c r="B48" t="s">
        <v>26246</v>
      </c>
      <c r="C48" t="s">
        <v>26599</v>
      </c>
      <c r="D48" t="s">
        <v>26600</v>
      </c>
      <c r="E48" t="s">
        <v>26454</v>
      </c>
      <c r="F48" t="s">
        <v>26250</v>
      </c>
      <c r="G48" t="s">
        <v>26251</v>
      </c>
      <c r="H48" t="s">
        <v>26252</v>
      </c>
      <c r="I48" t="s">
        <v>26246</v>
      </c>
      <c r="J48" t="s">
        <v>26253</v>
      </c>
      <c r="K48" t="s">
        <v>26601</v>
      </c>
      <c r="L48" t="s">
        <v>26602</v>
      </c>
      <c r="M48" t="s">
        <v>26603</v>
      </c>
      <c r="N48" t="s">
        <v>26454</v>
      </c>
      <c r="O48">
        <v>1</v>
      </c>
      <c r="P48" t="s">
        <v>26258</v>
      </c>
      <c r="Q48">
        <v>269.99</v>
      </c>
      <c r="R48">
        <v>18.9</v>
      </c>
      <c r="S48">
        <v>119.99</v>
      </c>
      <c r="T48" t="s">
        <v>26246</v>
      </c>
      <c r="U48" t="s">
        <v>26246</v>
      </c>
      <c r="V48" t="s">
        <v>26246</v>
      </c>
      <c r="W48" t="s">
        <v>26246</v>
      </c>
      <c r="X48" t="s">
        <v>26246</v>
      </c>
      <c r="Y48" t="s">
        <v>26604</v>
      </c>
      <c r="Z48" t="s">
        <v>26558</v>
      </c>
      <c r="AA48" t="s">
        <v>26605</v>
      </c>
      <c r="AB48" t="s">
        <v>26262</v>
      </c>
      <c r="AC48" t="s">
        <v>26246</v>
      </c>
      <c r="AD48" t="s">
        <v>26246</v>
      </c>
      <c r="AE48" t="s">
        <v>26263</v>
      </c>
      <c r="AF48" t="s">
        <v>26246</v>
      </c>
      <c r="AG48" t="s">
        <v>26246</v>
      </c>
      <c r="AH48" t="s">
        <v>26263</v>
      </c>
      <c r="AI48" t="s">
        <v>26246</v>
      </c>
      <c r="AJ48" t="s">
        <v>26246</v>
      </c>
      <c r="AK48" t="s">
        <v>26246</v>
      </c>
      <c r="AL48" s="170" t="e">
        <f>VLOOKUP(L48,映射表!A:G,7,0)</f>
        <v>#N/A</v>
      </c>
      <c r="AM48" s="131" t="e">
        <f>VLOOKUP(L48,映射表!A:C,3,0)</f>
        <v>#N/A</v>
      </c>
    </row>
    <row r="49" spans="34:39">
      <c r="A49" t="s">
        <v>26606</v>
      </c>
      <c r="B49" t="s">
        <v>26246</v>
      </c>
      <c r="C49" t="s">
        <v>26607</v>
      </c>
      <c r="D49" t="s">
        <v>26608</v>
      </c>
      <c r="E49" t="s">
        <v>26454</v>
      </c>
      <c r="F49" t="s">
        <v>26250</v>
      </c>
      <c r="G49" t="s">
        <v>26251</v>
      </c>
      <c r="H49" t="s">
        <v>26252</v>
      </c>
      <c r="I49" t="s">
        <v>26246</v>
      </c>
      <c r="J49" t="s">
        <v>26253</v>
      </c>
      <c r="K49" t="s">
        <v>26601</v>
      </c>
      <c r="L49" t="s">
        <v>26602</v>
      </c>
      <c r="M49" t="s">
        <v>26603</v>
      </c>
      <c r="N49" t="s">
        <v>26454</v>
      </c>
      <c r="O49">
        <v>1</v>
      </c>
      <c r="P49" t="s">
        <v>26258</v>
      </c>
      <c r="Q49">
        <v>269.99</v>
      </c>
      <c r="R49">
        <v>16.2</v>
      </c>
      <c r="S49">
        <v>119.99</v>
      </c>
      <c r="T49">
        <v>7.2</v>
      </c>
      <c r="U49" t="s">
        <v>26246</v>
      </c>
      <c r="V49" t="s">
        <v>26246</v>
      </c>
      <c r="W49" t="s">
        <v>26246</v>
      </c>
      <c r="X49" t="s">
        <v>26246</v>
      </c>
      <c r="Y49" t="s">
        <v>26609</v>
      </c>
      <c r="Z49" t="s">
        <v>26610</v>
      </c>
      <c r="AA49">
        <v>21227</v>
      </c>
      <c r="AB49" t="s">
        <v>26262</v>
      </c>
      <c r="AC49" t="s">
        <v>26246</v>
      </c>
      <c r="AD49" t="s">
        <v>26246</v>
      </c>
      <c r="AE49" t="s">
        <v>26263</v>
      </c>
      <c r="AF49" t="s">
        <v>26246</v>
      </c>
      <c r="AG49" t="s">
        <v>26246</v>
      </c>
      <c r="AH49" t="s">
        <v>26263</v>
      </c>
      <c r="AI49" t="s">
        <v>26246</v>
      </c>
      <c r="AJ49" t="s">
        <v>26246</v>
      </c>
      <c r="AK49" t="s">
        <v>26246</v>
      </c>
      <c r="AL49" s="170" t="e">
        <f>VLOOKUP(L49,映射表!A:G,7,0)</f>
        <v>#N/A</v>
      </c>
      <c r="AM49" s="131" t="e">
        <f>VLOOKUP(L49,映射表!A:C,3,0)</f>
        <v>#N/A</v>
      </c>
    </row>
    <row r="50" spans="34:39">
      <c r="A50" t="s">
        <v>26611</v>
      </c>
      <c r="B50" t="s">
        <v>26246</v>
      </c>
      <c r="C50" t="s">
        <v>26612</v>
      </c>
      <c r="D50" t="s">
        <v>26613</v>
      </c>
      <c r="E50" t="s">
        <v>26249</v>
      </c>
      <c r="F50" t="s">
        <v>26250</v>
      </c>
      <c r="G50" t="s">
        <v>26251</v>
      </c>
      <c r="H50" t="s">
        <v>26252</v>
      </c>
      <c r="I50" t="s">
        <v>26246</v>
      </c>
      <c r="J50" t="s">
        <v>26253</v>
      </c>
      <c r="K50" t="s">
        <v>26614</v>
      </c>
      <c r="L50" t="s">
        <v>26615</v>
      </c>
      <c r="M50" t="s">
        <v>26616</v>
      </c>
      <c r="N50" t="s">
        <v>26257</v>
      </c>
      <c r="O50">
        <v>1</v>
      </c>
      <c r="P50" t="s">
        <v>26258</v>
      </c>
      <c r="Q50">
        <v>144.99</v>
      </c>
      <c r="R50">
        <v>7.97</v>
      </c>
      <c r="S50">
        <v>49.99</v>
      </c>
      <c r="T50">
        <v>2.75</v>
      </c>
      <c r="U50" t="s">
        <v>26246</v>
      </c>
      <c r="V50" t="s">
        <v>26246</v>
      </c>
      <c r="W50" t="s">
        <v>26246</v>
      </c>
      <c r="X50" t="s">
        <v>26246</v>
      </c>
      <c r="Y50" t="s">
        <v>26617</v>
      </c>
      <c r="Z50" t="s">
        <v>26618</v>
      </c>
      <c r="AA50" t="s">
        <v>26619</v>
      </c>
      <c r="AB50" t="s">
        <v>26262</v>
      </c>
      <c r="AC50" t="s">
        <v>26246</v>
      </c>
      <c r="AD50" t="s">
        <v>26246</v>
      </c>
      <c r="AE50" t="s">
        <v>26263</v>
      </c>
      <c r="AF50" t="s">
        <v>26246</v>
      </c>
      <c r="AG50" t="s">
        <v>26246</v>
      </c>
      <c r="AH50" t="s">
        <v>26263</v>
      </c>
      <c r="AI50" t="s">
        <v>26246</v>
      </c>
      <c r="AJ50" t="s">
        <v>26246</v>
      </c>
      <c r="AK50" t="s">
        <v>26246</v>
      </c>
      <c r="AL50" s="170" t="e">
        <f>VLOOKUP(L50,映射表!A:G,7,0)</f>
        <v>#N/A</v>
      </c>
      <c r="AM50" s="131" t="e">
        <f>VLOOKUP(L50,映射表!A:C,3,0)</f>
        <v>#N/A</v>
      </c>
    </row>
    <row r="51" spans="34:39">
      <c r="A51" t="s">
        <v>26620</v>
      </c>
      <c r="B51" t="s">
        <v>26246</v>
      </c>
      <c r="C51" t="s">
        <v>26621</v>
      </c>
      <c r="D51" t="s">
        <v>26520</v>
      </c>
      <c r="E51" t="s">
        <v>26454</v>
      </c>
      <c r="F51" t="s">
        <v>26250</v>
      </c>
      <c r="G51" t="s">
        <v>26251</v>
      </c>
      <c r="H51" t="s">
        <v>26252</v>
      </c>
      <c r="I51" t="s">
        <v>26246</v>
      </c>
      <c r="J51" t="s">
        <v>26253</v>
      </c>
      <c r="K51" t="s">
        <v>26446</v>
      </c>
      <c r="L51" t="s">
        <v>26447</v>
      </c>
      <c r="M51" t="s">
        <v>26448</v>
      </c>
      <c r="N51" t="s">
        <v>26454</v>
      </c>
      <c r="O51">
        <v>1</v>
      </c>
      <c r="P51" t="s">
        <v>26258</v>
      </c>
      <c r="Q51">
        <v>239.99</v>
      </c>
      <c r="R51">
        <v>12.72</v>
      </c>
      <c r="S51">
        <v>119.99</v>
      </c>
      <c r="T51">
        <v>6.36</v>
      </c>
      <c r="U51" t="s">
        <v>26246</v>
      </c>
      <c r="V51" t="s">
        <v>26246</v>
      </c>
      <c r="W51" t="s">
        <v>26246</v>
      </c>
      <c r="X51" t="s">
        <v>26246</v>
      </c>
      <c r="Y51" t="s">
        <v>26622</v>
      </c>
      <c r="Z51" t="s">
        <v>26424</v>
      </c>
      <c r="AA51" t="s">
        <v>26623</v>
      </c>
      <c r="AB51" t="s">
        <v>26262</v>
      </c>
      <c r="AC51" t="s">
        <v>26246</v>
      </c>
      <c r="AD51" t="s">
        <v>26246</v>
      </c>
      <c r="AE51" t="s">
        <v>26263</v>
      </c>
      <c r="AF51" t="s">
        <v>26246</v>
      </c>
      <c r="AG51" t="s">
        <v>26246</v>
      </c>
      <c r="AH51" t="s">
        <v>26263</v>
      </c>
      <c r="AI51" t="s">
        <v>26246</v>
      </c>
      <c r="AJ51" t="s">
        <v>26246</v>
      </c>
      <c r="AK51" t="s">
        <v>26246</v>
      </c>
      <c r="AL51" s="170" t="e">
        <f>VLOOKUP(L51,映射表!A:G,7,0)</f>
        <v>#N/A</v>
      </c>
      <c r="AM51" s="131" t="e">
        <f>VLOOKUP(L51,映射表!A:C,3,0)</f>
        <v>#N/A</v>
      </c>
    </row>
    <row r="52" spans="34:39">
      <c r="A52" t="s">
        <v>26624</v>
      </c>
      <c r="B52" t="s">
        <v>26246</v>
      </c>
      <c r="C52" t="s">
        <v>26625</v>
      </c>
      <c r="D52" t="s">
        <v>26626</v>
      </c>
      <c r="E52" t="s">
        <v>26454</v>
      </c>
      <c r="F52" t="s">
        <v>26250</v>
      </c>
      <c r="G52" t="s">
        <v>26251</v>
      </c>
      <c r="H52" t="s">
        <v>26252</v>
      </c>
      <c r="I52" t="s">
        <v>26246</v>
      </c>
      <c r="J52" t="s">
        <v>26253</v>
      </c>
      <c r="K52" t="s">
        <v>26627</v>
      </c>
      <c r="L52" t="s">
        <v>26628</v>
      </c>
      <c r="M52" t="s">
        <v>26629</v>
      </c>
      <c r="N52" t="s">
        <v>26454</v>
      </c>
      <c r="O52">
        <v>1</v>
      </c>
      <c r="P52" t="s">
        <v>26258</v>
      </c>
      <c r="Q52">
        <v>102.99</v>
      </c>
      <c r="R52">
        <v>5.66</v>
      </c>
      <c r="S52">
        <v>79.99</v>
      </c>
      <c r="T52">
        <v>4.4</v>
      </c>
      <c r="U52" t="s">
        <v>26246</v>
      </c>
      <c r="V52" t="s">
        <v>26246</v>
      </c>
      <c r="W52" t="s">
        <v>26246</v>
      </c>
      <c r="X52" t="s">
        <v>26246</v>
      </c>
      <c r="Y52" t="s">
        <v>26630</v>
      </c>
      <c r="Z52" t="s">
        <v>26618</v>
      </c>
      <c r="AA52" t="s">
        <v>26631</v>
      </c>
      <c r="AB52" t="s">
        <v>26262</v>
      </c>
      <c r="AC52" t="s">
        <v>26246</v>
      </c>
      <c r="AD52" t="s">
        <v>26246</v>
      </c>
      <c r="AE52" t="s">
        <v>26263</v>
      </c>
      <c r="AF52" t="s">
        <v>26246</v>
      </c>
      <c r="AG52" t="s">
        <v>26246</v>
      </c>
      <c r="AH52" t="s">
        <v>26263</v>
      </c>
      <c r="AI52" t="s">
        <v>26246</v>
      </c>
      <c r="AJ52" t="s">
        <v>26246</v>
      </c>
      <c r="AK52" t="s">
        <v>26246</v>
      </c>
      <c r="AL52" s="170" t="e">
        <f>VLOOKUP(L52,映射表!A:G,7,0)</f>
        <v>#N/A</v>
      </c>
      <c r="AM52" s="131" t="e">
        <f>VLOOKUP(L52,映射表!A:C,3,0)</f>
        <v>#N/A</v>
      </c>
    </row>
    <row r="53" spans="34:39">
      <c r="A53" t="s">
        <v>26632</v>
      </c>
      <c r="B53" t="s">
        <v>26246</v>
      </c>
      <c r="C53" t="s">
        <v>26633</v>
      </c>
      <c r="D53" t="s">
        <v>26634</v>
      </c>
      <c r="E53" t="s">
        <v>26249</v>
      </c>
      <c r="F53" t="s">
        <v>26250</v>
      </c>
      <c r="G53" t="s">
        <v>26251</v>
      </c>
      <c r="H53" t="s">
        <v>26252</v>
      </c>
      <c r="I53" t="s">
        <v>26246</v>
      </c>
      <c r="J53" t="s">
        <v>26253</v>
      </c>
      <c r="K53" t="s">
        <v>26635</v>
      </c>
      <c r="L53" t="s">
        <v>26636</v>
      </c>
      <c r="M53" t="s">
        <v>26637</v>
      </c>
      <c r="N53" t="s">
        <v>26257</v>
      </c>
      <c r="O53">
        <v>1</v>
      </c>
      <c r="P53" t="s">
        <v>26258</v>
      </c>
      <c r="Q53">
        <v>275.99</v>
      </c>
      <c r="R53">
        <v>24.84</v>
      </c>
      <c r="S53">
        <v>129.99</v>
      </c>
      <c r="T53">
        <v>11.7</v>
      </c>
      <c r="U53" t="s">
        <v>26246</v>
      </c>
      <c r="V53" t="s">
        <v>26246</v>
      </c>
      <c r="W53" t="s">
        <v>26246</v>
      </c>
      <c r="X53" t="s">
        <v>26246</v>
      </c>
      <c r="Y53" t="s">
        <v>26638</v>
      </c>
      <c r="Z53" t="s">
        <v>26398</v>
      </c>
      <c r="AA53" t="s">
        <v>26639</v>
      </c>
      <c r="AB53" t="s">
        <v>26262</v>
      </c>
      <c r="AC53" t="s">
        <v>26246</v>
      </c>
      <c r="AD53" t="s">
        <v>26246</v>
      </c>
      <c r="AE53" t="s">
        <v>26263</v>
      </c>
      <c r="AF53" t="s">
        <v>26246</v>
      </c>
      <c r="AG53" t="s">
        <v>26246</v>
      </c>
      <c r="AH53" t="s">
        <v>26263</v>
      </c>
      <c r="AI53" t="s">
        <v>26246</v>
      </c>
      <c r="AJ53" t="s">
        <v>26246</v>
      </c>
      <c r="AK53" t="s">
        <v>26246</v>
      </c>
      <c r="AL53" s="170" t="e">
        <f>VLOOKUP(L53,映射表!A:G,7,0)</f>
        <v>#N/A</v>
      </c>
      <c r="AM53" s="131" t="e">
        <f>VLOOKUP(L53,映射表!A:C,3,0)</f>
        <v>#N/A</v>
      </c>
    </row>
    <row r="54" spans="34:39">
      <c r="A54" t="s">
        <v>26640</v>
      </c>
      <c r="B54" t="s">
        <v>26246</v>
      </c>
      <c r="C54" t="s">
        <v>26641</v>
      </c>
      <c r="D54" t="s">
        <v>26642</v>
      </c>
      <c r="E54" t="s">
        <v>26454</v>
      </c>
      <c r="F54" t="s">
        <v>26250</v>
      </c>
      <c r="G54" t="s">
        <v>26251</v>
      </c>
      <c r="H54" t="s">
        <v>26252</v>
      </c>
      <c r="I54" t="s">
        <v>26246</v>
      </c>
      <c r="J54" t="s">
        <v>26253</v>
      </c>
      <c r="K54" t="s">
        <v>26643</v>
      </c>
      <c r="L54" t="s">
        <v>26644</v>
      </c>
      <c r="M54" t="s">
        <v>26645</v>
      </c>
      <c r="N54" t="s">
        <v>26454</v>
      </c>
      <c r="O54">
        <v>1</v>
      </c>
      <c r="P54" t="s">
        <v>26258</v>
      </c>
      <c r="Q54">
        <v>258.99</v>
      </c>
      <c r="R54">
        <v>20.72</v>
      </c>
      <c r="S54">
        <v>99.99</v>
      </c>
      <c r="T54">
        <v>8</v>
      </c>
      <c r="U54" t="s">
        <v>26246</v>
      </c>
      <c r="V54" t="s">
        <v>26246</v>
      </c>
      <c r="W54" t="s">
        <v>26246</v>
      </c>
      <c r="X54" t="s">
        <v>26246</v>
      </c>
      <c r="Y54" t="s">
        <v>26646</v>
      </c>
      <c r="Z54" t="s">
        <v>26308</v>
      </c>
      <c r="AA54" t="s">
        <v>26647</v>
      </c>
      <c r="AB54" t="s">
        <v>26262</v>
      </c>
      <c r="AC54" t="s">
        <v>26246</v>
      </c>
      <c r="AD54" t="s">
        <v>26246</v>
      </c>
      <c r="AE54" t="s">
        <v>26263</v>
      </c>
      <c r="AF54" t="s">
        <v>26246</v>
      </c>
      <c r="AG54" t="s">
        <v>26246</v>
      </c>
      <c r="AH54" t="s">
        <v>26263</v>
      </c>
      <c r="AI54" t="s">
        <v>26246</v>
      </c>
      <c r="AJ54" t="s">
        <v>26246</v>
      </c>
      <c r="AK54" t="s">
        <v>26246</v>
      </c>
      <c r="AL54" s="170" t="e">
        <f>VLOOKUP(L54,映射表!A:G,7,0)</f>
        <v>#N/A</v>
      </c>
      <c r="AM54" s="131" t="e">
        <f>VLOOKUP(L54,映射表!A:C,3,0)</f>
        <v>#N/A</v>
      </c>
    </row>
    <row r="55" spans="34:39">
      <c r="A55" t="s">
        <v>26648</v>
      </c>
      <c r="B55" t="s">
        <v>26246</v>
      </c>
      <c r="C55" t="s">
        <v>26649</v>
      </c>
      <c r="D55" t="s">
        <v>26650</v>
      </c>
      <c r="E55" t="s">
        <v>26277</v>
      </c>
      <c r="F55" t="s">
        <v>26250</v>
      </c>
      <c r="G55" t="s">
        <v>26251</v>
      </c>
      <c r="H55" t="s">
        <v>26252</v>
      </c>
      <c r="I55" t="s">
        <v>26246</v>
      </c>
      <c r="J55" t="s">
        <v>26253</v>
      </c>
      <c r="K55" t="s">
        <v>26267</v>
      </c>
      <c r="L55" t="s">
        <v>26268</v>
      </c>
      <c r="M55" t="s">
        <v>26269</v>
      </c>
      <c r="N55" t="s">
        <v>26246</v>
      </c>
      <c r="O55">
        <v>0</v>
      </c>
      <c r="P55" t="s">
        <v>26246</v>
      </c>
      <c r="Q55" t="s">
        <v>26246</v>
      </c>
      <c r="R55" t="s">
        <v>26246</v>
      </c>
      <c r="S55" t="s">
        <v>26246</v>
      </c>
      <c r="T55" t="s">
        <v>26246</v>
      </c>
      <c r="U55" t="s">
        <v>26246</v>
      </c>
      <c r="V55" t="s">
        <v>26246</v>
      </c>
      <c r="W55" t="s">
        <v>26246</v>
      </c>
      <c r="X55" t="s">
        <v>26246</v>
      </c>
      <c r="Y55" t="s">
        <v>26270</v>
      </c>
      <c r="Z55" t="s">
        <v>26271</v>
      </c>
      <c r="AA55" t="s">
        <v>26272</v>
      </c>
      <c r="AB55" t="s">
        <v>26262</v>
      </c>
      <c r="AC55" t="s">
        <v>26246</v>
      </c>
      <c r="AD55" t="s">
        <v>26246</v>
      </c>
      <c r="AE55" t="s">
        <v>26263</v>
      </c>
      <c r="AF55" t="s">
        <v>26246</v>
      </c>
      <c r="AG55" t="s">
        <v>26246</v>
      </c>
      <c r="AH55" t="s">
        <v>26263</v>
      </c>
      <c r="AI55" t="s">
        <v>26246</v>
      </c>
      <c r="AJ55" t="s">
        <v>26246</v>
      </c>
      <c r="AK55" t="s">
        <v>26246</v>
      </c>
      <c r="AL55" s="170" t="e">
        <f>VLOOKUP(L55,映射表!A:G,7,0)</f>
        <v>#N/A</v>
      </c>
      <c r="AM55" s="131" t="e">
        <f>VLOOKUP(L55,映射表!A:C,3,0)</f>
        <v>#N/A</v>
      </c>
    </row>
    <row r="56" spans="34:39">
      <c r="A56" t="s">
        <v>26651</v>
      </c>
      <c r="B56" t="s">
        <v>26246</v>
      </c>
      <c r="C56" t="s">
        <v>26652</v>
      </c>
      <c r="D56" t="s">
        <v>26653</v>
      </c>
      <c r="E56" t="s">
        <v>26277</v>
      </c>
      <c r="F56" t="s">
        <v>26250</v>
      </c>
      <c r="G56" t="s">
        <v>26251</v>
      </c>
      <c r="H56" t="s">
        <v>26252</v>
      </c>
      <c r="I56" t="s">
        <v>26246</v>
      </c>
      <c r="J56" t="s">
        <v>26253</v>
      </c>
      <c r="K56" t="s">
        <v>26267</v>
      </c>
      <c r="L56" t="s">
        <v>26268</v>
      </c>
      <c r="M56" t="s">
        <v>26269</v>
      </c>
      <c r="N56" t="s">
        <v>26246</v>
      </c>
      <c r="O56">
        <v>0</v>
      </c>
      <c r="P56" t="s">
        <v>26246</v>
      </c>
      <c r="Q56" t="s">
        <v>26246</v>
      </c>
      <c r="R56" t="s">
        <v>26246</v>
      </c>
      <c r="S56" t="s">
        <v>26246</v>
      </c>
      <c r="T56" t="s">
        <v>26246</v>
      </c>
      <c r="U56" t="s">
        <v>26246</v>
      </c>
      <c r="V56" t="s">
        <v>26246</v>
      </c>
      <c r="W56" t="s">
        <v>26246</v>
      </c>
      <c r="X56" t="s">
        <v>26246</v>
      </c>
      <c r="Y56" t="s">
        <v>26654</v>
      </c>
      <c r="Z56" t="s">
        <v>26475</v>
      </c>
      <c r="AA56" t="s">
        <v>26655</v>
      </c>
      <c r="AB56" t="s">
        <v>26262</v>
      </c>
      <c r="AC56" t="s">
        <v>26246</v>
      </c>
      <c r="AD56" t="s">
        <v>26246</v>
      </c>
      <c r="AE56" t="s">
        <v>26263</v>
      </c>
      <c r="AF56" t="s">
        <v>26246</v>
      </c>
      <c r="AG56" t="s">
        <v>26246</v>
      </c>
      <c r="AH56" t="s">
        <v>26263</v>
      </c>
      <c r="AI56" t="s">
        <v>26246</v>
      </c>
      <c r="AJ56" t="s">
        <v>26246</v>
      </c>
      <c r="AK56" t="s">
        <v>26246</v>
      </c>
      <c r="AL56" s="170" t="e">
        <f>VLOOKUP(L56,映射表!A:G,7,0)</f>
        <v>#N/A</v>
      </c>
      <c r="AM56" s="131" t="e">
        <f>VLOOKUP(L56,映射表!A:C,3,0)</f>
        <v>#N/A</v>
      </c>
    </row>
    <row r="57" spans="34:39">
      <c r="A57" t="s">
        <v>26656</v>
      </c>
      <c r="B57" t="s">
        <v>26246</v>
      </c>
      <c r="C57" t="s">
        <v>26657</v>
      </c>
      <c r="D57" t="s">
        <v>26658</v>
      </c>
      <c r="E57" t="s">
        <v>26277</v>
      </c>
      <c r="F57" t="s">
        <v>26250</v>
      </c>
      <c r="G57" t="s">
        <v>26251</v>
      </c>
      <c r="H57" t="s">
        <v>26252</v>
      </c>
      <c r="I57" t="s">
        <v>26246</v>
      </c>
      <c r="J57" t="s">
        <v>26253</v>
      </c>
      <c r="K57" t="s">
        <v>26643</v>
      </c>
      <c r="L57" t="s">
        <v>26644</v>
      </c>
      <c r="M57" t="s">
        <v>26645</v>
      </c>
      <c r="N57" t="s">
        <v>26246</v>
      </c>
      <c r="O57">
        <v>0</v>
      </c>
      <c r="P57" t="s">
        <v>26246</v>
      </c>
      <c r="Q57" t="s">
        <v>26246</v>
      </c>
      <c r="R57" t="s">
        <v>26246</v>
      </c>
      <c r="S57" t="s">
        <v>26246</v>
      </c>
      <c r="T57" t="s">
        <v>26246</v>
      </c>
      <c r="U57" t="s">
        <v>26246</v>
      </c>
      <c r="V57" t="s">
        <v>26246</v>
      </c>
      <c r="W57" t="s">
        <v>26246</v>
      </c>
      <c r="X57" t="s">
        <v>26246</v>
      </c>
      <c r="Y57" t="s">
        <v>26646</v>
      </c>
      <c r="Z57" t="s">
        <v>26308</v>
      </c>
      <c r="AA57" t="s">
        <v>26647</v>
      </c>
      <c r="AB57" t="s">
        <v>26262</v>
      </c>
      <c r="AC57" t="s">
        <v>26246</v>
      </c>
      <c r="AD57" t="s">
        <v>26246</v>
      </c>
      <c r="AE57" t="s">
        <v>26263</v>
      </c>
      <c r="AF57" t="s">
        <v>26246</v>
      </c>
      <c r="AG57" t="s">
        <v>26246</v>
      </c>
      <c r="AH57" t="s">
        <v>26263</v>
      </c>
      <c r="AI57" t="s">
        <v>26246</v>
      </c>
      <c r="AJ57" t="s">
        <v>26246</v>
      </c>
      <c r="AK57" t="s">
        <v>26246</v>
      </c>
      <c r="AL57" s="170" t="e">
        <f>VLOOKUP(L57,映射表!A:G,7,0)</f>
        <v>#N/A</v>
      </c>
      <c r="AM57" s="131" t="e">
        <f>VLOOKUP(L57,映射表!A:C,3,0)</f>
        <v>#N/A</v>
      </c>
    </row>
    <row r="58" spans="34:39">
      <c r="A58" t="s">
        <v>26659</v>
      </c>
      <c r="B58" t="s">
        <v>26246</v>
      </c>
      <c r="C58" t="s">
        <v>26660</v>
      </c>
      <c r="D58" t="s">
        <v>26661</v>
      </c>
      <c r="E58" t="s">
        <v>26277</v>
      </c>
      <c r="F58" t="s">
        <v>26250</v>
      </c>
      <c r="G58" t="s">
        <v>26251</v>
      </c>
      <c r="H58" t="s">
        <v>26252</v>
      </c>
      <c r="I58" t="s">
        <v>26246</v>
      </c>
      <c r="J58" t="s">
        <v>26253</v>
      </c>
      <c r="K58" t="s">
        <v>26267</v>
      </c>
      <c r="L58" t="s">
        <v>26268</v>
      </c>
      <c r="M58" t="s">
        <v>26269</v>
      </c>
      <c r="N58" t="s">
        <v>26246</v>
      </c>
      <c r="O58">
        <v>0</v>
      </c>
      <c r="P58" t="s">
        <v>26246</v>
      </c>
      <c r="Q58" t="s">
        <v>26246</v>
      </c>
      <c r="R58" t="s">
        <v>26246</v>
      </c>
      <c r="S58" t="s">
        <v>26246</v>
      </c>
      <c r="T58" t="s">
        <v>26246</v>
      </c>
      <c r="U58" t="s">
        <v>26246</v>
      </c>
      <c r="V58" t="s">
        <v>26246</v>
      </c>
      <c r="W58" t="s">
        <v>26246</v>
      </c>
      <c r="X58" t="s">
        <v>26246</v>
      </c>
      <c r="Y58" t="s">
        <v>26270</v>
      </c>
      <c r="Z58" t="s">
        <v>26271</v>
      </c>
      <c r="AA58" t="s">
        <v>26272</v>
      </c>
      <c r="AB58" t="s">
        <v>26262</v>
      </c>
      <c r="AC58" t="s">
        <v>26246</v>
      </c>
      <c r="AD58" t="s">
        <v>26246</v>
      </c>
      <c r="AE58" t="s">
        <v>26263</v>
      </c>
      <c r="AF58" t="s">
        <v>26246</v>
      </c>
      <c r="AG58" t="s">
        <v>26246</v>
      </c>
      <c r="AH58" t="s">
        <v>26263</v>
      </c>
      <c r="AI58" t="s">
        <v>26246</v>
      </c>
      <c r="AJ58" t="s">
        <v>26246</v>
      </c>
      <c r="AK58" t="s">
        <v>26246</v>
      </c>
      <c r="AL58" s="170" t="e">
        <f>VLOOKUP(L58,映射表!A:G,7,0)</f>
        <v>#N/A</v>
      </c>
      <c r="AM58" s="131" t="e">
        <f>VLOOKUP(L58,映射表!A:C,3,0)</f>
        <v>#N/A</v>
      </c>
    </row>
    <row r="59" spans="34:39">
      <c r="A59" t="s">
        <v>26662</v>
      </c>
      <c r="B59" t="s">
        <v>26246</v>
      </c>
      <c r="C59" t="s">
        <v>26663</v>
      </c>
      <c r="D59" t="s">
        <v>26664</v>
      </c>
      <c r="E59" t="s">
        <v>26249</v>
      </c>
      <c r="F59" t="s">
        <v>26250</v>
      </c>
      <c r="G59" t="s">
        <v>26251</v>
      </c>
      <c r="H59" t="s">
        <v>26252</v>
      </c>
      <c r="I59" t="s">
        <v>26246</v>
      </c>
      <c r="J59" t="s">
        <v>26253</v>
      </c>
      <c r="K59" t="s">
        <v>26665</v>
      </c>
      <c r="L59" t="s">
        <v>26666</v>
      </c>
      <c r="M59" t="s">
        <v>26667</v>
      </c>
      <c r="N59" t="s">
        <v>26257</v>
      </c>
      <c r="O59">
        <v>1</v>
      </c>
      <c r="P59" t="s">
        <v>26258</v>
      </c>
      <c r="Q59">
        <v>198.88</v>
      </c>
      <c r="R59">
        <v>18.65</v>
      </c>
      <c r="S59">
        <v>118.88</v>
      </c>
      <c r="T59" t="s">
        <v>26246</v>
      </c>
      <c r="U59" t="s">
        <v>26246</v>
      </c>
      <c r="V59" t="s">
        <v>26246</v>
      </c>
      <c r="W59" t="s">
        <v>26246</v>
      </c>
      <c r="X59" t="s">
        <v>26246</v>
      </c>
      <c r="Y59" t="s">
        <v>26668</v>
      </c>
      <c r="Z59" t="s">
        <v>26669</v>
      </c>
      <c r="AA59" t="s">
        <v>26670</v>
      </c>
      <c r="AB59" t="s">
        <v>26262</v>
      </c>
      <c r="AC59" t="s">
        <v>26246</v>
      </c>
      <c r="AD59" t="s">
        <v>26246</v>
      </c>
      <c r="AE59" t="s">
        <v>26263</v>
      </c>
      <c r="AF59" t="s">
        <v>26246</v>
      </c>
      <c r="AG59" t="s">
        <v>26246</v>
      </c>
      <c r="AH59" t="s">
        <v>26263</v>
      </c>
      <c r="AI59" t="s">
        <v>26246</v>
      </c>
      <c r="AJ59" t="s">
        <v>26246</v>
      </c>
      <c r="AK59" t="s">
        <v>26246</v>
      </c>
      <c r="AL59" s="170" t="e">
        <f>VLOOKUP(L59,映射表!A:G,7,0)</f>
        <v>#N/A</v>
      </c>
      <c r="AM59" s="131" t="e">
        <f>VLOOKUP(L59,映射表!A:C,3,0)</f>
        <v>#N/A</v>
      </c>
    </row>
    <row r="60" spans="34:39">
      <c r="A60" t="s">
        <v>26671</v>
      </c>
      <c r="B60" t="s">
        <v>26246</v>
      </c>
      <c r="C60" t="s">
        <v>26672</v>
      </c>
      <c r="D60" t="s">
        <v>26673</v>
      </c>
      <c r="E60" t="s">
        <v>26249</v>
      </c>
      <c r="F60" t="s">
        <v>26250</v>
      </c>
      <c r="G60" t="s">
        <v>26251</v>
      </c>
      <c r="H60" t="s">
        <v>26252</v>
      </c>
      <c r="I60" t="s">
        <v>26246</v>
      </c>
      <c r="J60" t="s">
        <v>26253</v>
      </c>
      <c r="K60" t="s">
        <v>26674</v>
      </c>
      <c r="L60" t="s">
        <v>26675</v>
      </c>
      <c r="M60" t="s">
        <v>26676</v>
      </c>
      <c r="N60" t="s">
        <v>26257</v>
      </c>
      <c r="O60">
        <v>1</v>
      </c>
      <c r="P60" t="s">
        <v>26258</v>
      </c>
      <c r="Q60">
        <v>358.88</v>
      </c>
      <c r="R60">
        <v>33.2</v>
      </c>
      <c r="S60">
        <v>158.88</v>
      </c>
      <c r="T60">
        <v>14.7</v>
      </c>
      <c r="U60" t="s">
        <v>26246</v>
      </c>
      <c r="V60" t="s">
        <v>26246</v>
      </c>
      <c r="W60" t="s">
        <v>26246</v>
      </c>
      <c r="X60" t="s">
        <v>26246</v>
      </c>
      <c r="Y60" t="s">
        <v>26677</v>
      </c>
      <c r="Z60" t="s">
        <v>26285</v>
      </c>
      <c r="AA60" t="s">
        <v>26678</v>
      </c>
      <c r="AB60" t="s">
        <v>26262</v>
      </c>
      <c r="AC60" t="s">
        <v>26246</v>
      </c>
      <c r="AD60" t="s">
        <v>26246</v>
      </c>
      <c r="AE60" t="s">
        <v>26263</v>
      </c>
      <c r="AF60" t="s">
        <v>26246</v>
      </c>
      <c r="AG60" t="s">
        <v>26246</v>
      </c>
      <c r="AH60" t="s">
        <v>26263</v>
      </c>
      <c r="AI60" t="s">
        <v>26246</v>
      </c>
      <c r="AJ60" t="s">
        <v>26246</v>
      </c>
      <c r="AK60" t="s">
        <v>26246</v>
      </c>
      <c r="AL60" s="170" t="e">
        <f>VLOOKUP(L60,映射表!A:G,7,0)</f>
        <v>#N/A</v>
      </c>
      <c r="AM60" s="131" t="e">
        <f>VLOOKUP(L60,映射表!A:C,3,0)</f>
        <v>#N/A</v>
      </c>
    </row>
    <row r="61" spans="34:39">
      <c r="A61" t="s">
        <v>26679</v>
      </c>
      <c r="B61" t="s">
        <v>26246</v>
      </c>
      <c r="C61" t="s">
        <v>26680</v>
      </c>
      <c r="D61" t="s">
        <v>26681</v>
      </c>
      <c r="E61" t="s">
        <v>26277</v>
      </c>
      <c r="F61" t="s">
        <v>26250</v>
      </c>
      <c r="G61" t="s">
        <v>26251</v>
      </c>
      <c r="H61" t="s">
        <v>26252</v>
      </c>
      <c r="I61" t="s">
        <v>26246</v>
      </c>
      <c r="J61" t="s">
        <v>26253</v>
      </c>
      <c r="K61" t="s">
        <v>26674</v>
      </c>
      <c r="L61" t="s">
        <v>26675</v>
      </c>
      <c r="M61" t="s">
        <v>26676</v>
      </c>
      <c r="N61" t="s">
        <v>26246</v>
      </c>
      <c r="O61">
        <v>0</v>
      </c>
      <c r="P61" t="s">
        <v>26246</v>
      </c>
      <c r="Q61" t="s">
        <v>26246</v>
      </c>
      <c r="R61" t="s">
        <v>26246</v>
      </c>
      <c r="S61" t="s">
        <v>26246</v>
      </c>
      <c r="T61" t="s">
        <v>26246</v>
      </c>
      <c r="U61" t="s">
        <v>26246</v>
      </c>
      <c r="V61" t="s">
        <v>26246</v>
      </c>
      <c r="W61" t="s">
        <v>26246</v>
      </c>
      <c r="X61" t="s">
        <v>26246</v>
      </c>
      <c r="Y61" t="s">
        <v>26677</v>
      </c>
      <c r="Z61" t="s">
        <v>26285</v>
      </c>
      <c r="AA61" t="s">
        <v>26678</v>
      </c>
      <c r="AB61" t="s">
        <v>26262</v>
      </c>
      <c r="AC61" t="s">
        <v>26246</v>
      </c>
      <c r="AD61" t="s">
        <v>26246</v>
      </c>
      <c r="AE61" t="s">
        <v>26263</v>
      </c>
      <c r="AF61" t="s">
        <v>26246</v>
      </c>
      <c r="AG61" t="s">
        <v>26246</v>
      </c>
      <c r="AH61" t="s">
        <v>26263</v>
      </c>
      <c r="AI61" t="s">
        <v>26246</v>
      </c>
      <c r="AJ61" t="s">
        <v>26246</v>
      </c>
      <c r="AK61" t="s">
        <v>26246</v>
      </c>
      <c r="AL61" s="170" t="e">
        <f>VLOOKUP(L61,映射表!A:G,7,0)</f>
        <v>#N/A</v>
      </c>
      <c r="AM61" s="131" t="e">
        <f>VLOOKUP(L61,映射表!A:C,3,0)</f>
        <v>#N/A</v>
      </c>
    </row>
    <row r="62" spans="34:39">
      <c r="A62" t="s">
        <v>26682</v>
      </c>
      <c r="B62" t="s">
        <v>26246</v>
      </c>
      <c r="C62" t="s">
        <v>26683</v>
      </c>
      <c r="D62" t="s">
        <v>26684</v>
      </c>
      <c r="E62" t="s">
        <v>26249</v>
      </c>
      <c r="F62" t="s">
        <v>26250</v>
      </c>
      <c r="G62" t="s">
        <v>26251</v>
      </c>
      <c r="H62" t="s">
        <v>26252</v>
      </c>
      <c r="I62" t="s">
        <v>26246</v>
      </c>
      <c r="J62" t="s">
        <v>26253</v>
      </c>
      <c r="K62" t="s">
        <v>26685</v>
      </c>
      <c r="L62" t="s">
        <v>26686</v>
      </c>
      <c r="M62" t="s">
        <v>26687</v>
      </c>
      <c r="N62" t="s">
        <v>26257</v>
      </c>
      <c r="O62">
        <v>1</v>
      </c>
      <c r="P62" t="s">
        <v>26258</v>
      </c>
      <c r="Q62">
        <v>153.88</v>
      </c>
      <c r="R62">
        <v>15</v>
      </c>
      <c r="S62">
        <v>58.88</v>
      </c>
      <c r="T62">
        <v>5.74</v>
      </c>
      <c r="U62" t="s">
        <v>26246</v>
      </c>
      <c r="V62" t="s">
        <v>26246</v>
      </c>
      <c r="W62" t="s">
        <v>26246</v>
      </c>
      <c r="X62" t="s">
        <v>26246</v>
      </c>
      <c r="Y62" t="s">
        <v>26688</v>
      </c>
      <c r="Z62" t="s">
        <v>26584</v>
      </c>
      <c r="AA62" t="s">
        <v>26689</v>
      </c>
      <c r="AB62" t="s">
        <v>26262</v>
      </c>
      <c r="AC62" t="s">
        <v>26246</v>
      </c>
      <c r="AD62" t="s">
        <v>26246</v>
      </c>
      <c r="AE62" t="s">
        <v>26263</v>
      </c>
      <c r="AF62" t="s">
        <v>26246</v>
      </c>
      <c r="AG62" t="s">
        <v>26246</v>
      </c>
      <c r="AH62" t="s">
        <v>26263</v>
      </c>
      <c r="AI62" t="s">
        <v>26246</v>
      </c>
      <c r="AJ62" t="s">
        <v>26246</v>
      </c>
      <c r="AK62" t="s">
        <v>26246</v>
      </c>
      <c r="AL62" s="170" t="e">
        <f>VLOOKUP(L62,映射表!A:G,7,0)</f>
        <v>#N/A</v>
      </c>
      <c r="AM62" s="131" t="e">
        <f>VLOOKUP(L62,映射表!A:C,3,0)</f>
        <v>#N/A</v>
      </c>
    </row>
    <row r="63" spans="34:39">
      <c r="A63" t="s">
        <v>26690</v>
      </c>
      <c r="B63" t="s">
        <v>26246</v>
      </c>
      <c r="C63" t="s">
        <v>26691</v>
      </c>
      <c r="D63" t="s">
        <v>26692</v>
      </c>
      <c r="E63" t="s">
        <v>26249</v>
      </c>
      <c r="F63" t="s">
        <v>26250</v>
      </c>
      <c r="G63" t="s">
        <v>26251</v>
      </c>
      <c r="H63" t="s">
        <v>26252</v>
      </c>
      <c r="I63" t="s">
        <v>26246</v>
      </c>
      <c r="J63" t="s">
        <v>26253</v>
      </c>
      <c r="K63" t="s">
        <v>26693</v>
      </c>
      <c r="L63" t="s">
        <v>26694</v>
      </c>
      <c r="M63" t="s">
        <v>26695</v>
      </c>
      <c r="N63" t="s">
        <v>26257</v>
      </c>
      <c r="O63">
        <v>1</v>
      </c>
      <c r="P63" t="s">
        <v>26258</v>
      </c>
      <c r="Q63">
        <v>108.88</v>
      </c>
      <c r="R63">
        <v>8.98</v>
      </c>
      <c r="S63">
        <v>58.88</v>
      </c>
      <c r="T63">
        <v>4.86</v>
      </c>
      <c r="U63" t="s">
        <v>26246</v>
      </c>
      <c r="V63" t="s">
        <v>26246</v>
      </c>
      <c r="W63" t="s">
        <v>26246</v>
      </c>
      <c r="X63" t="s">
        <v>26246</v>
      </c>
      <c r="Y63" t="s">
        <v>26696</v>
      </c>
      <c r="Z63" t="s">
        <v>26376</v>
      </c>
      <c r="AA63" t="s">
        <v>26697</v>
      </c>
      <c r="AB63" t="s">
        <v>26262</v>
      </c>
      <c r="AC63" t="s">
        <v>26246</v>
      </c>
      <c r="AD63" t="s">
        <v>26246</v>
      </c>
      <c r="AE63" t="s">
        <v>26263</v>
      </c>
      <c r="AF63" t="s">
        <v>26246</v>
      </c>
      <c r="AG63" t="s">
        <v>26246</v>
      </c>
      <c r="AH63" t="s">
        <v>26263</v>
      </c>
      <c r="AI63" t="s">
        <v>26246</v>
      </c>
      <c r="AJ63" t="s">
        <v>26246</v>
      </c>
      <c r="AK63" t="s">
        <v>26246</v>
      </c>
      <c r="AL63" s="170" t="e">
        <f>VLOOKUP(L63,映射表!A:G,7,0)</f>
        <v>#N/A</v>
      </c>
      <c r="AM63" s="131" t="e">
        <f>VLOOKUP(L63,映射表!A:C,3,0)</f>
        <v>#N/A</v>
      </c>
    </row>
    <row r="64" spans="34:39">
      <c r="A64" t="s">
        <v>26698</v>
      </c>
      <c r="B64" t="s">
        <v>26246</v>
      </c>
      <c r="C64" t="s">
        <v>26699</v>
      </c>
      <c r="D64" t="s">
        <v>26700</v>
      </c>
      <c r="E64" t="s">
        <v>26277</v>
      </c>
      <c r="F64" t="s">
        <v>26250</v>
      </c>
      <c r="G64" t="s">
        <v>26251</v>
      </c>
      <c r="H64" t="s">
        <v>26252</v>
      </c>
      <c r="I64" t="s">
        <v>26246</v>
      </c>
      <c r="J64" t="s">
        <v>26253</v>
      </c>
      <c r="K64" t="s">
        <v>26693</v>
      </c>
      <c r="L64" t="s">
        <v>26694</v>
      </c>
      <c r="M64" t="s">
        <v>26695</v>
      </c>
      <c r="N64" t="s">
        <v>26246</v>
      </c>
      <c r="O64">
        <v>0</v>
      </c>
      <c r="P64" t="s">
        <v>26246</v>
      </c>
      <c r="Q64" t="s">
        <v>26246</v>
      </c>
      <c r="R64" t="s">
        <v>26246</v>
      </c>
      <c r="S64" t="s">
        <v>26246</v>
      </c>
      <c r="T64" t="s">
        <v>26246</v>
      </c>
      <c r="U64" t="s">
        <v>26246</v>
      </c>
      <c r="V64" t="s">
        <v>26246</v>
      </c>
      <c r="W64" t="s">
        <v>26246</v>
      </c>
      <c r="X64" t="s">
        <v>26246</v>
      </c>
      <c r="Y64" t="s">
        <v>26696</v>
      </c>
      <c r="Z64" t="s">
        <v>26376</v>
      </c>
      <c r="AA64" t="s">
        <v>26697</v>
      </c>
      <c r="AB64" t="s">
        <v>26262</v>
      </c>
      <c r="AC64" t="s">
        <v>26246</v>
      </c>
      <c r="AD64" t="s">
        <v>26246</v>
      </c>
      <c r="AE64" t="s">
        <v>26263</v>
      </c>
      <c r="AF64" t="s">
        <v>26246</v>
      </c>
      <c r="AG64" t="s">
        <v>26246</v>
      </c>
      <c r="AH64" t="s">
        <v>26263</v>
      </c>
      <c r="AI64" t="s">
        <v>26246</v>
      </c>
      <c r="AJ64" t="s">
        <v>26246</v>
      </c>
      <c r="AK64" t="s">
        <v>26246</v>
      </c>
      <c r="AL64" s="170" t="e">
        <f>VLOOKUP(L64,映射表!A:G,7,0)</f>
        <v>#N/A</v>
      </c>
      <c r="AM64" s="131" t="e">
        <f>VLOOKUP(L64,映射表!A:C,3,0)</f>
        <v>#N/A</v>
      </c>
    </row>
    <row r="65" spans="38:39">
      <c r="A65" t="s">
        <v>26701</v>
      </c>
      <c r="B65" t="s">
        <v>26246</v>
      </c>
      <c r="C65" t="s">
        <v>26702</v>
      </c>
      <c r="D65" t="s">
        <v>26703</v>
      </c>
      <c r="E65" t="s">
        <v>26454</v>
      </c>
      <c r="F65" t="s">
        <v>26250</v>
      </c>
      <c r="G65" t="s">
        <v>26251</v>
      </c>
      <c r="H65" t="s">
        <v>26252</v>
      </c>
      <c r="I65" t="s">
        <v>26246</v>
      </c>
      <c r="J65" t="s">
        <v>26253</v>
      </c>
      <c r="K65" t="s">
        <v>26704</v>
      </c>
      <c r="L65" t="s">
        <v>26705</v>
      </c>
      <c r="M65" t="s">
        <v>26706</v>
      </c>
      <c r="N65" t="s">
        <v>26454</v>
      </c>
      <c r="O65">
        <v>1</v>
      </c>
      <c r="P65" t="s">
        <v>26258</v>
      </c>
      <c r="Q65">
        <v>118.88</v>
      </c>
      <c r="R65">
        <v>8.32</v>
      </c>
      <c r="S65">
        <v>38.88</v>
      </c>
      <c r="T65" t="s">
        <v>26246</v>
      </c>
      <c r="U65" t="s">
        <v>26246</v>
      </c>
      <c r="V65" t="s">
        <v>26246</v>
      </c>
      <c r="W65" t="s">
        <v>26246</v>
      </c>
      <c r="X65" t="s">
        <v>26246</v>
      </c>
      <c r="Y65" t="s">
        <v>26707</v>
      </c>
      <c r="Z65" t="s">
        <v>26558</v>
      </c>
      <c r="AA65" t="s">
        <v>26708</v>
      </c>
      <c r="AB65" t="s">
        <v>26262</v>
      </c>
      <c r="AC65" t="s">
        <v>26246</v>
      </c>
      <c r="AD65" t="s">
        <v>26246</v>
      </c>
      <c r="AE65" t="s">
        <v>26263</v>
      </c>
      <c r="AF65" t="s">
        <v>26246</v>
      </c>
      <c r="AG65" t="s">
        <v>26246</v>
      </c>
      <c r="AH65" t="s">
        <v>26263</v>
      </c>
      <c r="AI65" t="s">
        <v>26246</v>
      </c>
      <c r="AJ65" t="s">
        <v>26246</v>
      </c>
      <c r="AK65" t="s">
        <v>26246</v>
      </c>
      <c r="AL65" s="170" t="e">
        <f>VLOOKUP(L65,映射表!A:G,7,0)</f>
        <v>#N/A</v>
      </c>
      <c r="AM65" s="131" t="e">
        <f>VLOOKUP(L65,映射表!A:C,3,0)</f>
        <v>#N/A</v>
      </c>
    </row>
    <row r="66" spans="38:39">
      <c r="A66" t="s">
        <v>26709</v>
      </c>
      <c r="B66" t="s">
        <v>26246</v>
      </c>
      <c r="C66" t="s">
        <v>26710</v>
      </c>
      <c r="D66" t="s">
        <v>26495</v>
      </c>
      <c r="E66" t="s">
        <v>26454</v>
      </c>
      <c r="F66" t="s">
        <v>26250</v>
      </c>
      <c r="G66" t="s">
        <v>26251</v>
      </c>
      <c r="H66" t="s">
        <v>26252</v>
      </c>
      <c r="I66" t="s">
        <v>26246</v>
      </c>
      <c r="J66" t="s">
        <v>26253</v>
      </c>
      <c r="K66" t="s">
        <v>26711</v>
      </c>
      <c r="L66" t="s">
        <v>26712</v>
      </c>
      <c r="M66" t="s">
        <v>26713</v>
      </c>
      <c r="N66" t="s">
        <v>26454</v>
      </c>
      <c r="O66">
        <v>1</v>
      </c>
      <c r="P66" t="s">
        <v>26258</v>
      </c>
      <c r="Q66">
        <v>277.1</v>
      </c>
      <c r="R66">
        <v>16.9</v>
      </c>
      <c r="S66">
        <v>158.88</v>
      </c>
      <c r="T66">
        <v>9.69</v>
      </c>
      <c r="U66" t="s">
        <v>26246</v>
      </c>
      <c r="V66" t="s">
        <v>26246</v>
      </c>
      <c r="W66" t="s">
        <v>26246</v>
      </c>
      <c r="X66" t="s">
        <v>26246</v>
      </c>
      <c r="Y66" t="s">
        <v>26714</v>
      </c>
      <c r="Z66" t="s">
        <v>26715</v>
      </c>
      <c r="AA66" t="s">
        <v>26716</v>
      </c>
      <c r="AB66" t="s">
        <v>26262</v>
      </c>
      <c r="AC66" t="s">
        <v>26246</v>
      </c>
      <c r="AD66" t="s">
        <v>26246</v>
      </c>
      <c r="AE66" t="s">
        <v>26263</v>
      </c>
      <c r="AF66" t="s">
        <v>26246</v>
      </c>
      <c r="AG66" t="s">
        <v>26246</v>
      </c>
      <c r="AH66" t="s">
        <v>26263</v>
      </c>
      <c r="AI66" t="s">
        <v>26246</v>
      </c>
      <c r="AJ66" t="s">
        <v>26246</v>
      </c>
      <c r="AK66" t="s">
        <v>26246</v>
      </c>
      <c r="AL66" s="170" t="e">
        <f>VLOOKUP(L66,映射表!A:G,7,0)</f>
        <v>#N/A</v>
      </c>
      <c r="AM66" s="131" t="e">
        <f>VLOOKUP(L66,映射表!A:C,3,0)</f>
        <v>#N/A</v>
      </c>
    </row>
    <row r="67" spans="38:39">
      <c r="A67" t="s">
        <v>26717</v>
      </c>
      <c r="B67" t="s">
        <v>26246</v>
      </c>
      <c r="C67" t="s">
        <v>26718</v>
      </c>
      <c r="D67" t="s">
        <v>26719</v>
      </c>
      <c r="E67" t="s">
        <v>26249</v>
      </c>
      <c r="F67" t="s">
        <v>26250</v>
      </c>
      <c r="G67" t="s">
        <v>26251</v>
      </c>
      <c r="H67" t="s">
        <v>26252</v>
      </c>
      <c r="I67" t="s">
        <v>26246</v>
      </c>
      <c r="J67" t="s">
        <v>26253</v>
      </c>
      <c r="K67" t="s">
        <v>26720</v>
      </c>
      <c r="L67" t="s">
        <v>26721</v>
      </c>
      <c r="M67" t="s">
        <v>26722</v>
      </c>
      <c r="N67" t="s">
        <v>26257</v>
      </c>
      <c r="O67">
        <v>1</v>
      </c>
      <c r="P67" t="s">
        <v>26258</v>
      </c>
      <c r="Q67">
        <v>380.88</v>
      </c>
      <c r="R67">
        <v>26.66</v>
      </c>
      <c r="S67">
        <v>118.88</v>
      </c>
      <c r="T67">
        <v>8.32</v>
      </c>
      <c r="U67" t="s">
        <v>26246</v>
      </c>
      <c r="V67" t="s">
        <v>26246</v>
      </c>
      <c r="W67" t="s">
        <v>26246</v>
      </c>
      <c r="X67" t="s">
        <v>26246</v>
      </c>
      <c r="Y67" t="s">
        <v>26723</v>
      </c>
      <c r="Z67" t="s">
        <v>26407</v>
      </c>
      <c r="AA67" t="s">
        <v>26724</v>
      </c>
      <c r="AB67" t="s">
        <v>26262</v>
      </c>
      <c r="AC67" t="s">
        <v>26246</v>
      </c>
      <c r="AD67" t="s">
        <v>26246</v>
      </c>
      <c r="AE67" t="s">
        <v>26263</v>
      </c>
      <c r="AF67" t="s">
        <v>26246</v>
      </c>
      <c r="AG67" t="s">
        <v>26246</v>
      </c>
      <c r="AH67" t="s">
        <v>26263</v>
      </c>
      <c r="AI67" t="s">
        <v>26246</v>
      </c>
      <c r="AJ67" t="s">
        <v>26246</v>
      </c>
      <c r="AK67" t="s">
        <v>26246</v>
      </c>
      <c r="AL67" s="170" t="e">
        <f>VLOOKUP(L67,映射表!A:G,7,0)</f>
        <v>#N/A</v>
      </c>
      <c r="AM67" s="131" t="e">
        <f>VLOOKUP(L67,映射表!A:C,3,0)</f>
        <v>#N/A</v>
      </c>
    </row>
    <row r="68" spans="38:39">
      <c r="A68" t="s">
        <v>26725</v>
      </c>
      <c r="B68" t="s">
        <v>26246</v>
      </c>
      <c r="C68" t="s">
        <v>26726</v>
      </c>
      <c r="D68" t="s">
        <v>26727</v>
      </c>
      <c r="E68" t="s">
        <v>26454</v>
      </c>
      <c r="F68" t="s">
        <v>26250</v>
      </c>
      <c r="G68" t="s">
        <v>26251</v>
      </c>
      <c r="H68" t="s">
        <v>26252</v>
      </c>
      <c r="I68" t="s">
        <v>26246</v>
      </c>
      <c r="J68" t="s">
        <v>26253</v>
      </c>
      <c r="K68" t="s">
        <v>26728</v>
      </c>
      <c r="L68" t="s">
        <v>26729</v>
      </c>
      <c r="M68" t="s">
        <v>26730</v>
      </c>
      <c r="N68" t="s">
        <v>26454</v>
      </c>
      <c r="O68">
        <v>1</v>
      </c>
      <c r="P68" t="s">
        <v>26258</v>
      </c>
      <c r="Q68">
        <v>133.88</v>
      </c>
      <c r="R68">
        <v>7.36</v>
      </c>
      <c r="S68">
        <v>58.88</v>
      </c>
      <c r="T68">
        <v>3.24</v>
      </c>
      <c r="U68" t="s">
        <v>26246</v>
      </c>
      <c r="V68" t="s">
        <v>26246</v>
      </c>
      <c r="W68" t="s">
        <v>26246</v>
      </c>
      <c r="X68" t="s">
        <v>26246</v>
      </c>
      <c r="Y68" t="s">
        <v>26731</v>
      </c>
      <c r="Z68" t="s">
        <v>26732</v>
      </c>
      <c r="AA68" t="s">
        <v>26733</v>
      </c>
      <c r="AB68" t="s">
        <v>26262</v>
      </c>
      <c r="AC68" t="s">
        <v>26246</v>
      </c>
      <c r="AD68" t="s">
        <v>26246</v>
      </c>
      <c r="AE68" t="s">
        <v>26263</v>
      </c>
      <c r="AF68" t="s">
        <v>26246</v>
      </c>
      <c r="AG68" t="s">
        <v>26246</v>
      </c>
      <c r="AH68" t="s">
        <v>26263</v>
      </c>
      <c r="AI68" t="s">
        <v>26246</v>
      </c>
      <c r="AJ68" t="s">
        <v>26246</v>
      </c>
      <c r="AK68" t="s">
        <v>26246</v>
      </c>
      <c r="AL68" s="170" t="e">
        <f>VLOOKUP(L68,映射表!A:G,7,0)</f>
        <v>#N/A</v>
      </c>
      <c r="AM68" s="131" t="e">
        <f>VLOOKUP(L68,映射表!A:C,3,0)</f>
        <v>#N/A</v>
      </c>
    </row>
    <row r="69" spans="38:39">
      <c r="A69" t="s">
        <v>26734</v>
      </c>
      <c r="B69" t="s">
        <v>26246</v>
      </c>
      <c r="C69" t="s">
        <v>26735</v>
      </c>
      <c r="D69" t="s">
        <v>26608</v>
      </c>
      <c r="E69" t="s">
        <v>26454</v>
      </c>
      <c r="F69" t="s">
        <v>26250</v>
      </c>
      <c r="G69" t="s">
        <v>26251</v>
      </c>
      <c r="H69" t="s">
        <v>26252</v>
      </c>
      <c r="I69" t="s">
        <v>26246</v>
      </c>
      <c r="J69" t="s">
        <v>26253</v>
      </c>
      <c r="K69" t="s">
        <v>26736</v>
      </c>
      <c r="L69" t="s">
        <v>26737</v>
      </c>
      <c r="M69" t="s">
        <v>26738</v>
      </c>
      <c r="N69" t="s">
        <v>26454</v>
      </c>
      <c r="O69">
        <v>1</v>
      </c>
      <c r="P69" t="s">
        <v>26258</v>
      </c>
      <c r="Q69">
        <v>194.1</v>
      </c>
      <c r="R69">
        <v>13.59</v>
      </c>
      <c r="S69">
        <v>58.88</v>
      </c>
      <c r="T69" t="s">
        <v>26246</v>
      </c>
      <c r="U69" t="s">
        <v>26246</v>
      </c>
      <c r="V69" t="s">
        <v>26246</v>
      </c>
      <c r="W69" t="s">
        <v>26246</v>
      </c>
      <c r="X69" t="s">
        <v>26246</v>
      </c>
      <c r="Y69" t="s">
        <v>26739</v>
      </c>
      <c r="Z69" t="s">
        <v>26558</v>
      </c>
      <c r="AA69" t="s">
        <v>26740</v>
      </c>
      <c r="AB69" t="s">
        <v>26262</v>
      </c>
      <c r="AC69" t="s">
        <v>26246</v>
      </c>
      <c r="AD69" t="s">
        <v>26246</v>
      </c>
      <c r="AE69" t="s">
        <v>26263</v>
      </c>
      <c r="AF69" t="s">
        <v>26246</v>
      </c>
      <c r="AG69" t="s">
        <v>26246</v>
      </c>
      <c r="AH69" t="s">
        <v>26263</v>
      </c>
      <c r="AI69" t="s">
        <v>26246</v>
      </c>
      <c r="AJ69" t="s">
        <v>26246</v>
      </c>
      <c r="AK69" t="s">
        <v>26246</v>
      </c>
      <c r="AL69" s="170" t="e">
        <f>VLOOKUP(L69,映射表!A:G,7,0)</f>
        <v>#N/A</v>
      </c>
      <c r="AM69" s="131" t="e">
        <f>VLOOKUP(L69,映射表!A:C,3,0)</f>
        <v>#N/A</v>
      </c>
    </row>
    <row r="70" spans="38:39">
      <c r="A70" t="s">
        <v>26741</v>
      </c>
      <c r="B70" t="s">
        <v>26246</v>
      </c>
      <c r="C70" t="s">
        <v>26742</v>
      </c>
      <c r="D70" t="s">
        <v>26743</v>
      </c>
      <c r="E70" t="s">
        <v>26249</v>
      </c>
      <c r="F70" t="s">
        <v>26250</v>
      </c>
      <c r="G70" t="s">
        <v>26251</v>
      </c>
      <c r="H70" t="s">
        <v>26252</v>
      </c>
      <c r="I70" t="s">
        <v>26246</v>
      </c>
      <c r="J70" t="s">
        <v>26253</v>
      </c>
      <c r="K70" t="s">
        <v>26744</v>
      </c>
      <c r="L70" t="s">
        <v>26745</v>
      </c>
      <c r="M70" t="s">
        <v>26746</v>
      </c>
      <c r="N70" t="s">
        <v>26257</v>
      </c>
      <c r="O70">
        <v>1</v>
      </c>
      <c r="P70" t="s">
        <v>26258</v>
      </c>
      <c r="Q70">
        <v>163.88</v>
      </c>
      <c r="R70">
        <v>12.29</v>
      </c>
      <c r="S70">
        <v>58.88</v>
      </c>
      <c r="T70" t="s">
        <v>26246</v>
      </c>
      <c r="U70" t="s">
        <v>26246</v>
      </c>
      <c r="V70" t="s">
        <v>26246</v>
      </c>
      <c r="W70" t="s">
        <v>26246</v>
      </c>
      <c r="X70" t="s">
        <v>26246</v>
      </c>
      <c r="Y70" t="s">
        <v>26747</v>
      </c>
      <c r="Z70" t="s">
        <v>26558</v>
      </c>
      <c r="AA70" t="s">
        <v>26748</v>
      </c>
      <c r="AB70" t="s">
        <v>26262</v>
      </c>
      <c r="AC70" t="s">
        <v>26246</v>
      </c>
      <c r="AD70" t="s">
        <v>26246</v>
      </c>
      <c r="AE70" t="s">
        <v>26263</v>
      </c>
      <c r="AF70" t="s">
        <v>26246</v>
      </c>
      <c r="AG70" t="s">
        <v>26246</v>
      </c>
      <c r="AH70" t="s">
        <v>26263</v>
      </c>
      <c r="AI70" t="s">
        <v>26246</v>
      </c>
      <c r="AJ70" t="s">
        <v>26246</v>
      </c>
      <c r="AK70" t="s">
        <v>26246</v>
      </c>
      <c r="AL70" s="170" t="e">
        <f>VLOOKUP(L70,映射表!A:G,7,0)</f>
        <v>#N/A</v>
      </c>
      <c r="AM70" s="131" t="e">
        <f>VLOOKUP(L70,映射表!A:C,3,0)</f>
        <v>#N/A</v>
      </c>
    </row>
    <row r="71" spans="38:39">
      <c r="A71" t="s">
        <v>26749</v>
      </c>
      <c r="B71" t="s">
        <v>26246</v>
      </c>
      <c r="C71" t="s">
        <v>26750</v>
      </c>
      <c r="D71" t="s">
        <v>26751</v>
      </c>
      <c r="E71" t="s">
        <v>26249</v>
      </c>
      <c r="F71" t="s">
        <v>26250</v>
      </c>
      <c r="G71" t="s">
        <v>26251</v>
      </c>
      <c r="H71" t="s">
        <v>26252</v>
      </c>
      <c r="I71" t="s">
        <v>26246</v>
      </c>
      <c r="J71" t="s">
        <v>26253</v>
      </c>
      <c r="K71" t="s">
        <v>26752</v>
      </c>
      <c r="L71" t="s">
        <v>26753</v>
      </c>
      <c r="M71" t="s">
        <v>26754</v>
      </c>
      <c r="N71" t="s">
        <v>26257</v>
      </c>
      <c r="O71">
        <v>1</v>
      </c>
      <c r="P71" t="s">
        <v>26258</v>
      </c>
      <c r="Q71">
        <v>163.88</v>
      </c>
      <c r="R71">
        <v>11.47</v>
      </c>
      <c r="S71">
        <v>58.88</v>
      </c>
      <c r="T71" t="s">
        <v>26246</v>
      </c>
      <c r="U71" t="s">
        <v>26246</v>
      </c>
      <c r="V71" t="s">
        <v>26246</v>
      </c>
      <c r="W71" t="s">
        <v>26246</v>
      </c>
      <c r="X71" t="s">
        <v>26246</v>
      </c>
      <c r="Y71" t="s">
        <v>26755</v>
      </c>
      <c r="Z71" t="s">
        <v>26558</v>
      </c>
      <c r="AA71" t="s">
        <v>26756</v>
      </c>
      <c r="AB71" t="s">
        <v>26262</v>
      </c>
      <c r="AC71" t="s">
        <v>26246</v>
      </c>
      <c r="AD71" t="s">
        <v>26246</v>
      </c>
      <c r="AE71" t="s">
        <v>26263</v>
      </c>
      <c r="AF71" t="s">
        <v>26246</v>
      </c>
      <c r="AG71" t="s">
        <v>26246</v>
      </c>
      <c r="AH71" t="s">
        <v>26263</v>
      </c>
      <c r="AI71" t="s">
        <v>26246</v>
      </c>
      <c r="AJ71" t="s">
        <v>26246</v>
      </c>
      <c r="AK71" t="s">
        <v>26246</v>
      </c>
      <c r="AL71" s="170" t="e">
        <f>VLOOKUP(L71,映射表!A:G,7,0)</f>
        <v>#N/A</v>
      </c>
      <c r="AM71" s="131" t="e">
        <f>VLOOKUP(L71,映射表!A:C,3,0)</f>
        <v>#N/A</v>
      </c>
    </row>
    <row r="72" spans="38:39">
      <c r="A72" t="s">
        <v>26757</v>
      </c>
      <c r="B72" t="s">
        <v>26246</v>
      </c>
      <c r="C72" t="s">
        <v>26758</v>
      </c>
      <c r="D72" t="s">
        <v>26759</v>
      </c>
      <c r="E72" t="s">
        <v>26454</v>
      </c>
      <c r="F72" t="s">
        <v>26250</v>
      </c>
      <c r="G72" t="s">
        <v>26251</v>
      </c>
      <c r="H72" t="s">
        <v>26252</v>
      </c>
      <c r="I72" t="s">
        <v>26246</v>
      </c>
      <c r="J72" t="s">
        <v>26253</v>
      </c>
      <c r="K72" t="s">
        <v>26760</v>
      </c>
      <c r="L72" t="s">
        <v>26761</v>
      </c>
      <c r="M72" t="s">
        <v>26762</v>
      </c>
      <c r="N72" t="s">
        <v>26454</v>
      </c>
      <c r="O72">
        <v>1</v>
      </c>
      <c r="P72" t="s">
        <v>26258</v>
      </c>
      <c r="Q72">
        <v>120.88</v>
      </c>
      <c r="R72">
        <v>8.76</v>
      </c>
      <c r="S72">
        <v>58.88</v>
      </c>
      <c r="T72">
        <v>4.27</v>
      </c>
      <c r="U72" t="s">
        <v>26246</v>
      </c>
      <c r="V72" t="s">
        <v>26246</v>
      </c>
      <c r="W72" t="s">
        <v>26246</v>
      </c>
      <c r="X72" t="s">
        <v>26246</v>
      </c>
      <c r="Y72" t="s">
        <v>26763</v>
      </c>
      <c r="Z72" t="s">
        <v>26271</v>
      </c>
      <c r="AA72">
        <v>93065</v>
      </c>
      <c r="AB72" t="s">
        <v>26262</v>
      </c>
      <c r="AC72" t="s">
        <v>26246</v>
      </c>
      <c r="AD72" t="s">
        <v>26246</v>
      </c>
      <c r="AE72" t="s">
        <v>26263</v>
      </c>
      <c r="AF72" t="s">
        <v>26246</v>
      </c>
      <c r="AG72" t="s">
        <v>26246</v>
      </c>
      <c r="AH72" t="s">
        <v>26263</v>
      </c>
      <c r="AI72" t="s">
        <v>26246</v>
      </c>
      <c r="AJ72" t="s">
        <v>26246</v>
      </c>
      <c r="AK72" t="s">
        <v>26246</v>
      </c>
      <c r="AL72" s="170" t="e">
        <f>VLOOKUP(L72,映射表!A:G,7,0)</f>
        <v>#N/A</v>
      </c>
      <c r="AM72" s="131" t="e">
        <f>VLOOKUP(L72,映射表!A:C,3,0)</f>
        <v>#N/A</v>
      </c>
    </row>
    <row r="73" spans="38:39">
      <c r="A73" t="s">
        <v>26764</v>
      </c>
      <c r="B73" t="s">
        <v>26246</v>
      </c>
      <c r="C73" t="s">
        <v>26765</v>
      </c>
      <c r="D73" t="s">
        <v>26766</v>
      </c>
      <c r="E73" t="s">
        <v>26454</v>
      </c>
      <c r="F73" t="s">
        <v>26250</v>
      </c>
      <c r="G73" t="s">
        <v>26251</v>
      </c>
      <c r="H73" t="s">
        <v>26252</v>
      </c>
      <c r="I73" t="s">
        <v>26246</v>
      </c>
      <c r="J73" t="s">
        <v>26253</v>
      </c>
      <c r="K73" t="s">
        <v>26704</v>
      </c>
      <c r="L73" t="s">
        <v>26705</v>
      </c>
      <c r="M73" t="s">
        <v>26706</v>
      </c>
      <c r="N73" t="s">
        <v>26454</v>
      </c>
      <c r="O73">
        <v>1</v>
      </c>
      <c r="P73" t="s">
        <v>26258</v>
      </c>
      <c r="Q73">
        <v>118.88</v>
      </c>
      <c r="R73">
        <v>11.74</v>
      </c>
      <c r="S73">
        <v>38.88</v>
      </c>
      <c r="T73">
        <v>3.84</v>
      </c>
      <c r="U73" t="s">
        <v>26246</v>
      </c>
      <c r="V73" t="s">
        <v>26246</v>
      </c>
      <c r="W73" t="s">
        <v>26246</v>
      </c>
      <c r="X73" t="s">
        <v>26246</v>
      </c>
      <c r="Y73" t="s">
        <v>26767</v>
      </c>
      <c r="Z73" t="s">
        <v>26768</v>
      </c>
      <c r="AA73" t="s">
        <v>26769</v>
      </c>
      <c r="AB73" t="s">
        <v>26262</v>
      </c>
      <c r="AC73" t="s">
        <v>26246</v>
      </c>
      <c r="AD73" t="s">
        <v>26246</v>
      </c>
      <c r="AE73" t="s">
        <v>26263</v>
      </c>
      <c r="AF73" t="s">
        <v>26246</v>
      </c>
      <c r="AG73" t="s">
        <v>26246</v>
      </c>
      <c r="AH73" t="s">
        <v>26263</v>
      </c>
      <c r="AI73" t="s">
        <v>26246</v>
      </c>
      <c r="AJ73" t="s">
        <v>26246</v>
      </c>
      <c r="AK73" t="s">
        <v>26246</v>
      </c>
      <c r="AL73" s="170" t="e">
        <f>VLOOKUP(L73,映射表!A:G,7,0)</f>
        <v>#N/A</v>
      </c>
      <c r="AM73" s="131" t="e">
        <f>VLOOKUP(L73,映射表!A:C,3,0)</f>
        <v>#N/A</v>
      </c>
    </row>
    <row r="74" spans="38:39">
      <c r="A74" t="s">
        <v>26770</v>
      </c>
      <c r="B74" t="s">
        <v>26246</v>
      </c>
      <c r="C74" t="s">
        <v>26771</v>
      </c>
      <c r="D74" t="s">
        <v>26772</v>
      </c>
      <c r="E74" t="s">
        <v>26249</v>
      </c>
      <c r="F74" t="s">
        <v>26250</v>
      </c>
      <c r="G74" t="s">
        <v>26251</v>
      </c>
      <c r="H74" t="s">
        <v>26252</v>
      </c>
      <c r="I74" t="s">
        <v>26246</v>
      </c>
      <c r="J74" t="s">
        <v>26253</v>
      </c>
      <c r="K74" t="s">
        <v>26773</v>
      </c>
      <c r="L74" t="s">
        <v>26774</v>
      </c>
      <c r="M74" t="s">
        <v>26775</v>
      </c>
      <c r="N74" t="s">
        <v>26257</v>
      </c>
      <c r="O74">
        <v>1</v>
      </c>
      <c r="P74" t="s">
        <v>26258</v>
      </c>
      <c r="Q74">
        <v>334.88</v>
      </c>
      <c r="R74">
        <v>23.44</v>
      </c>
      <c r="S74">
        <v>118.88</v>
      </c>
      <c r="T74" t="s">
        <v>26246</v>
      </c>
      <c r="U74" t="s">
        <v>26246</v>
      </c>
      <c r="V74" t="s">
        <v>26246</v>
      </c>
      <c r="W74" t="s">
        <v>26246</v>
      </c>
      <c r="X74" t="s">
        <v>26246</v>
      </c>
      <c r="Y74" t="s">
        <v>26776</v>
      </c>
      <c r="Z74" t="s">
        <v>26558</v>
      </c>
      <c r="AA74" t="s">
        <v>26777</v>
      </c>
      <c r="AB74" t="s">
        <v>26262</v>
      </c>
      <c r="AC74" t="s">
        <v>26246</v>
      </c>
      <c r="AD74" t="s">
        <v>26246</v>
      </c>
      <c r="AE74" t="s">
        <v>26263</v>
      </c>
      <c r="AF74" t="s">
        <v>26246</v>
      </c>
      <c r="AG74" t="s">
        <v>26246</v>
      </c>
      <c r="AH74" t="s">
        <v>26263</v>
      </c>
      <c r="AI74" t="s">
        <v>26246</v>
      </c>
      <c r="AJ74" t="s">
        <v>26246</v>
      </c>
      <c r="AK74" t="s">
        <v>26246</v>
      </c>
      <c r="AL74" s="170" t="e">
        <f>VLOOKUP(L74,映射表!A:G,7,0)</f>
        <v>#N/A</v>
      </c>
      <c r="AM74" s="131" t="e">
        <f>VLOOKUP(L74,映射表!A:C,3,0)</f>
        <v>#N/A</v>
      </c>
    </row>
    <row r="75" spans="38:39">
      <c r="A75" t="s">
        <v>26778</v>
      </c>
      <c r="B75" t="s">
        <v>26246</v>
      </c>
      <c r="C75" t="s">
        <v>26779</v>
      </c>
      <c r="D75" t="s">
        <v>26780</v>
      </c>
      <c r="E75" t="s">
        <v>26249</v>
      </c>
      <c r="F75" t="s">
        <v>26250</v>
      </c>
      <c r="G75" t="s">
        <v>26251</v>
      </c>
      <c r="H75" t="s">
        <v>26252</v>
      </c>
      <c r="I75" t="s">
        <v>26246</v>
      </c>
      <c r="J75" t="s">
        <v>26253</v>
      </c>
      <c r="K75" t="s">
        <v>26781</v>
      </c>
      <c r="L75" t="s">
        <v>26782</v>
      </c>
      <c r="M75" t="s">
        <v>26783</v>
      </c>
      <c r="N75" t="s">
        <v>26257</v>
      </c>
      <c r="O75">
        <v>1</v>
      </c>
      <c r="P75" t="s">
        <v>26258</v>
      </c>
      <c r="Q75">
        <v>340.88</v>
      </c>
      <c r="R75">
        <v>20.45</v>
      </c>
      <c r="S75">
        <v>158.88</v>
      </c>
      <c r="T75">
        <v>9.53</v>
      </c>
      <c r="U75" t="s">
        <v>26246</v>
      </c>
      <c r="V75" t="s">
        <v>26246</v>
      </c>
      <c r="W75" t="s">
        <v>26246</v>
      </c>
      <c r="X75" t="s">
        <v>26246</v>
      </c>
      <c r="Y75" t="s">
        <v>26348</v>
      </c>
      <c r="Z75" t="s">
        <v>26610</v>
      </c>
      <c r="AA75" t="s">
        <v>26784</v>
      </c>
      <c r="AB75" t="s">
        <v>26262</v>
      </c>
      <c r="AC75" t="s">
        <v>26246</v>
      </c>
      <c r="AD75" t="s">
        <v>26246</v>
      </c>
      <c r="AE75" t="s">
        <v>26263</v>
      </c>
      <c r="AF75" t="s">
        <v>26246</v>
      </c>
      <c r="AG75" t="s">
        <v>26246</v>
      </c>
      <c r="AH75" t="s">
        <v>26263</v>
      </c>
      <c r="AI75" t="s">
        <v>26246</v>
      </c>
      <c r="AJ75" t="s">
        <v>26246</v>
      </c>
      <c r="AK75" t="s">
        <v>26246</v>
      </c>
      <c r="AL75" s="170" t="e">
        <f>VLOOKUP(L75,映射表!A:G,7,0)</f>
        <v>#N/A</v>
      </c>
      <c r="AM75" s="131" t="e">
        <f>VLOOKUP(L75,映射表!A:C,3,0)</f>
        <v>#N/A</v>
      </c>
    </row>
    <row r="76" spans="38:39">
      <c r="A76" t="s">
        <v>26785</v>
      </c>
      <c r="B76" t="s">
        <v>26246</v>
      </c>
      <c r="C76" t="s">
        <v>26786</v>
      </c>
      <c r="D76" t="s">
        <v>26787</v>
      </c>
      <c r="E76" t="s">
        <v>26249</v>
      </c>
      <c r="F76" t="s">
        <v>26250</v>
      </c>
      <c r="G76" t="s">
        <v>26251</v>
      </c>
      <c r="H76" t="s">
        <v>26252</v>
      </c>
      <c r="I76" t="s">
        <v>26246</v>
      </c>
      <c r="J76" t="s">
        <v>26253</v>
      </c>
      <c r="K76" t="s">
        <v>26788</v>
      </c>
      <c r="L76" t="s">
        <v>26789</v>
      </c>
      <c r="M76" t="s">
        <v>26790</v>
      </c>
      <c r="N76" t="s">
        <v>26257</v>
      </c>
      <c r="O76">
        <v>1</v>
      </c>
      <c r="P76" t="s">
        <v>26258</v>
      </c>
      <c r="Q76">
        <v>151.1</v>
      </c>
      <c r="R76">
        <v>10.95</v>
      </c>
      <c r="S76">
        <v>58.88</v>
      </c>
      <c r="T76">
        <v>4.27</v>
      </c>
      <c r="U76" t="s">
        <v>26246</v>
      </c>
      <c r="V76" t="s">
        <v>26246</v>
      </c>
      <c r="W76" t="s">
        <v>26246</v>
      </c>
      <c r="X76" t="s">
        <v>26246</v>
      </c>
      <c r="Y76" t="s">
        <v>26791</v>
      </c>
      <c r="Z76" t="s">
        <v>26792</v>
      </c>
      <c r="AA76" t="s">
        <v>26793</v>
      </c>
      <c r="AB76" t="s">
        <v>26262</v>
      </c>
      <c r="AC76" t="s">
        <v>26246</v>
      </c>
      <c r="AD76" t="s">
        <v>26246</v>
      </c>
      <c r="AE76" t="s">
        <v>26263</v>
      </c>
      <c r="AF76" t="s">
        <v>26246</v>
      </c>
      <c r="AG76" t="s">
        <v>26246</v>
      </c>
      <c r="AH76" t="s">
        <v>26263</v>
      </c>
      <c r="AI76" t="s">
        <v>26246</v>
      </c>
      <c r="AJ76" t="s">
        <v>26246</v>
      </c>
      <c r="AK76" t="s">
        <v>26246</v>
      </c>
      <c r="AL76" s="170" t="e">
        <f>VLOOKUP(L76,映射表!A:G,7,0)</f>
        <v>#N/A</v>
      </c>
      <c r="AM76" s="131" t="e">
        <f>VLOOKUP(L76,映射表!A:C,3,0)</f>
        <v>#N/A</v>
      </c>
    </row>
    <row r="77" spans="38:39">
      <c r="A77" t="s">
        <v>26794</v>
      </c>
      <c r="B77" t="s">
        <v>26246</v>
      </c>
      <c r="C77" t="s">
        <v>26795</v>
      </c>
      <c r="D77" t="s">
        <v>26796</v>
      </c>
      <c r="E77" t="s">
        <v>26249</v>
      </c>
      <c r="F77" t="s">
        <v>26250</v>
      </c>
      <c r="G77" t="s">
        <v>26251</v>
      </c>
      <c r="H77" t="s">
        <v>26252</v>
      </c>
      <c r="I77" t="s">
        <v>26246</v>
      </c>
      <c r="J77" t="s">
        <v>26253</v>
      </c>
      <c r="K77" t="s">
        <v>26797</v>
      </c>
      <c r="L77" t="s">
        <v>26798</v>
      </c>
      <c r="M77" t="s">
        <v>26799</v>
      </c>
      <c r="N77" t="s">
        <v>26257</v>
      </c>
      <c r="O77">
        <v>1</v>
      </c>
      <c r="P77" t="s">
        <v>26258</v>
      </c>
      <c r="Q77">
        <v>122.99</v>
      </c>
      <c r="R77">
        <v>6.89</v>
      </c>
      <c r="S77">
        <v>59.99</v>
      </c>
      <c r="T77">
        <v>3.36</v>
      </c>
      <c r="U77" t="s">
        <v>26246</v>
      </c>
      <c r="V77" t="s">
        <v>26246</v>
      </c>
      <c r="W77" t="s">
        <v>26246</v>
      </c>
      <c r="X77" t="s">
        <v>26246</v>
      </c>
      <c r="Y77" t="s">
        <v>26800</v>
      </c>
      <c r="Z77" t="s">
        <v>26715</v>
      </c>
      <c r="AA77" t="s">
        <v>26801</v>
      </c>
      <c r="AB77" t="s">
        <v>26262</v>
      </c>
      <c r="AC77" t="s">
        <v>26246</v>
      </c>
      <c r="AD77" t="s">
        <v>26246</v>
      </c>
      <c r="AE77" t="s">
        <v>26263</v>
      </c>
      <c r="AF77" t="s">
        <v>26246</v>
      </c>
      <c r="AG77" t="s">
        <v>26246</v>
      </c>
      <c r="AH77" t="s">
        <v>26263</v>
      </c>
      <c r="AI77" t="s">
        <v>26246</v>
      </c>
      <c r="AJ77" t="s">
        <v>26246</v>
      </c>
      <c r="AK77" t="s">
        <v>26246</v>
      </c>
      <c r="AL77" s="170" t="e">
        <f>VLOOKUP(L77,映射表!A:G,7,0)</f>
        <v>#N/A</v>
      </c>
      <c r="AM77" s="131" t="e">
        <f>VLOOKUP(L77,映射表!A:C,3,0)</f>
        <v>#N/A</v>
      </c>
    </row>
    <row r="78" spans="38:39">
      <c r="A78" t="s">
        <v>26802</v>
      </c>
      <c r="B78" t="s">
        <v>26246</v>
      </c>
      <c r="C78" t="s">
        <v>26803</v>
      </c>
      <c r="D78" t="s">
        <v>26804</v>
      </c>
      <c r="E78" t="s">
        <v>26277</v>
      </c>
      <c r="F78" t="s">
        <v>26250</v>
      </c>
      <c r="G78" t="s">
        <v>26251</v>
      </c>
      <c r="H78" t="s">
        <v>26252</v>
      </c>
      <c r="I78" t="s">
        <v>26246</v>
      </c>
      <c r="J78" t="s">
        <v>26253</v>
      </c>
      <c r="K78" t="s">
        <v>26805</v>
      </c>
      <c r="L78" t="s">
        <v>26806</v>
      </c>
      <c r="M78" t="s">
        <v>26807</v>
      </c>
      <c r="N78" t="s">
        <v>26246</v>
      </c>
      <c r="O78">
        <v>0</v>
      </c>
      <c r="P78" t="s">
        <v>26246</v>
      </c>
      <c r="Q78" t="s">
        <v>26246</v>
      </c>
      <c r="R78" t="s">
        <v>26246</v>
      </c>
      <c r="S78" t="s">
        <v>26246</v>
      </c>
      <c r="T78" t="s">
        <v>26246</v>
      </c>
      <c r="U78" t="s">
        <v>26246</v>
      </c>
      <c r="V78" t="s">
        <v>26246</v>
      </c>
      <c r="W78" t="s">
        <v>26246</v>
      </c>
      <c r="X78" t="s">
        <v>26246</v>
      </c>
      <c r="Y78" t="s">
        <v>26808</v>
      </c>
      <c r="Z78" t="s">
        <v>26331</v>
      </c>
      <c r="AA78" t="s">
        <v>26809</v>
      </c>
      <c r="AB78" t="s">
        <v>26262</v>
      </c>
      <c r="AC78" t="s">
        <v>26246</v>
      </c>
      <c r="AD78" t="s">
        <v>26246</v>
      </c>
      <c r="AE78" t="s">
        <v>26263</v>
      </c>
      <c r="AF78" t="s">
        <v>26246</v>
      </c>
      <c r="AG78" t="s">
        <v>26246</v>
      </c>
      <c r="AH78" t="s">
        <v>26263</v>
      </c>
      <c r="AI78" t="s">
        <v>26246</v>
      </c>
      <c r="AJ78" t="s">
        <v>26246</v>
      </c>
      <c r="AK78" t="s">
        <v>26246</v>
      </c>
      <c r="AL78" s="170" t="e">
        <f>VLOOKUP(L78,映射表!A:G,7,0)</f>
        <v>#N/A</v>
      </c>
      <c r="AM78" s="131" t="e">
        <f>VLOOKUP(L78,映射表!A:C,3,0)</f>
        <v>#N/A</v>
      </c>
    </row>
    <row r="79" spans="38:39">
      <c r="A79" t="s">
        <v>26810</v>
      </c>
      <c r="B79" t="s">
        <v>26246</v>
      </c>
      <c r="C79" t="s">
        <v>26811</v>
      </c>
      <c r="D79" t="s">
        <v>26812</v>
      </c>
      <c r="E79" t="s">
        <v>26249</v>
      </c>
      <c r="F79" t="s">
        <v>26250</v>
      </c>
      <c r="G79" t="s">
        <v>26251</v>
      </c>
      <c r="H79" t="s">
        <v>26252</v>
      </c>
      <c r="I79" t="s">
        <v>26246</v>
      </c>
      <c r="J79" t="s">
        <v>26253</v>
      </c>
      <c r="K79" t="s">
        <v>26813</v>
      </c>
      <c r="L79" t="s">
        <v>26814</v>
      </c>
      <c r="M79" t="s">
        <v>26815</v>
      </c>
      <c r="N79" t="s">
        <v>26257</v>
      </c>
      <c r="O79">
        <v>1</v>
      </c>
      <c r="P79" t="s">
        <v>26258</v>
      </c>
      <c r="Q79">
        <v>271.99</v>
      </c>
      <c r="R79">
        <v>23.46</v>
      </c>
      <c r="S79">
        <v>99.99</v>
      </c>
      <c r="T79" t="s">
        <v>26246</v>
      </c>
      <c r="U79" t="s">
        <v>26246</v>
      </c>
      <c r="V79" t="s">
        <v>26246</v>
      </c>
      <c r="W79" t="s">
        <v>26246</v>
      </c>
      <c r="X79" t="s">
        <v>26246</v>
      </c>
      <c r="Y79" t="s">
        <v>26816</v>
      </c>
      <c r="Z79" t="s">
        <v>26669</v>
      </c>
      <c r="AA79" t="s">
        <v>26817</v>
      </c>
      <c r="AB79" t="s">
        <v>26262</v>
      </c>
      <c r="AC79" t="s">
        <v>26246</v>
      </c>
      <c r="AD79" t="s">
        <v>26246</v>
      </c>
      <c r="AE79" t="s">
        <v>26263</v>
      </c>
      <c r="AF79" t="s">
        <v>26246</v>
      </c>
      <c r="AG79" t="s">
        <v>26246</v>
      </c>
      <c r="AH79" t="s">
        <v>26263</v>
      </c>
      <c r="AI79" t="s">
        <v>26246</v>
      </c>
      <c r="AJ79" t="s">
        <v>26246</v>
      </c>
      <c r="AK79" t="s">
        <v>26246</v>
      </c>
      <c r="AL79" s="170" t="e">
        <f>VLOOKUP(L79,映射表!A:G,7,0)</f>
        <v>#N/A</v>
      </c>
      <c r="AM79" s="131" t="e">
        <f>VLOOKUP(L79,映射表!A:C,3,0)</f>
        <v>#N/A</v>
      </c>
    </row>
    <row r="80" spans="38:39">
      <c r="A80" t="s">
        <v>26818</v>
      </c>
      <c r="B80" t="s">
        <v>26246</v>
      </c>
      <c r="C80" t="s">
        <v>26819</v>
      </c>
      <c r="D80" t="s">
        <v>26820</v>
      </c>
      <c r="E80" t="s">
        <v>26249</v>
      </c>
      <c r="F80" t="s">
        <v>26250</v>
      </c>
      <c r="G80" t="s">
        <v>26251</v>
      </c>
      <c r="H80" t="s">
        <v>26252</v>
      </c>
      <c r="I80" t="s">
        <v>26246</v>
      </c>
      <c r="J80" t="s">
        <v>26253</v>
      </c>
      <c r="K80" t="s">
        <v>26821</v>
      </c>
      <c r="L80" t="s">
        <v>26822</v>
      </c>
      <c r="M80" t="s">
        <v>26823</v>
      </c>
      <c r="N80" t="s">
        <v>26257</v>
      </c>
      <c r="O80">
        <v>1</v>
      </c>
      <c r="P80" t="s">
        <v>26258</v>
      </c>
      <c r="Q80">
        <v>219.99</v>
      </c>
      <c r="R80">
        <v>15.4</v>
      </c>
      <c r="S80">
        <v>179.99</v>
      </c>
      <c r="T80">
        <v>12.6</v>
      </c>
      <c r="U80" t="s">
        <v>26246</v>
      </c>
      <c r="V80" t="s">
        <v>26246</v>
      </c>
      <c r="W80" t="s">
        <v>26246</v>
      </c>
      <c r="X80" t="s">
        <v>26246</v>
      </c>
      <c r="Y80" t="s">
        <v>26824</v>
      </c>
      <c r="Z80" t="s">
        <v>26522</v>
      </c>
      <c r="AA80" t="s">
        <v>26825</v>
      </c>
      <c r="AB80" t="s">
        <v>26262</v>
      </c>
      <c r="AC80" t="s">
        <v>26246</v>
      </c>
      <c r="AD80" t="s">
        <v>26246</v>
      </c>
      <c r="AE80" t="s">
        <v>26263</v>
      </c>
      <c r="AF80" t="s">
        <v>26246</v>
      </c>
      <c r="AG80" t="s">
        <v>26246</v>
      </c>
      <c r="AH80" t="s">
        <v>26263</v>
      </c>
      <c r="AI80" t="s">
        <v>26246</v>
      </c>
      <c r="AJ80" t="s">
        <v>26246</v>
      </c>
      <c r="AK80" t="s">
        <v>26246</v>
      </c>
      <c r="AL80" s="170" t="e">
        <f>VLOOKUP(L80,映射表!A:G,7,0)</f>
        <v>#N/A</v>
      </c>
      <c r="AM80" s="131" t="e">
        <f>VLOOKUP(L80,映射表!A:C,3,0)</f>
        <v>#N/A</v>
      </c>
    </row>
    <row r="81" spans="38:39">
      <c r="A81" t="s">
        <v>26826</v>
      </c>
      <c r="B81" t="s">
        <v>26246</v>
      </c>
      <c r="C81" t="s">
        <v>26827</v>
      </c>
      <c r="D81" t="s">
        <v>26828</v>
      </c>
      <c r="E81" t="s">
        <v>26277</v>
      </c>
      <c r="F81" t="s">
        <v>26250</v>
      </c>
      <c r="G81" t="s">
        <v>26251</v>
      </c>
      <c r="H81" t="s">
        <v>26252</v>
      </c>
      <c r="I81" t="s">
        <v>26246</v>
      </c>
      <c r="J81" t="s">
        <v>26253</v>
      </c>
      <c r="K81" t="s">
        <v>26813</v>
      </c>
      <c r="L81" t="s">
        <v>26814</v>
      </c>
      <c r="M81" t="s">
        <v>26815</v>
      </c>
      <c r="N81" t="s">
        <v>26246</v>
      </c>
      <c r="O81">
        <v>0</v>
      </c>
      <c r="P81" t="s">
        <v>26258</v>
      </c>
      <c r="Q81">
        <v>271.99</v>
      </c>
      <c r="R81">
        <v>19.04</v>
      </c>
      <c r="S81">
        <v>99.99</v>
      </c>
      <c r="T81" t="s">
        <v>26246</v>
      </c>
      <c r="U81" t="s">
        <v>26246</v>
      </c>
      <c r="V81" t="s">
        <v>26246</v>
      </c>
      <c r="W81" t="s">
        <v>26246</v>
      </c>
      <c r="X81" t="s">
        <v>26246</v>
      </c>
      <c r="Y81" t="s">
        <v>26739</v>
      </c>
      <c r="Z81" t="s">
        <v>26558</v>
      </c>
      <c r="AA81" t="s">
        <v>26829</v>
      </c>
      <c r="AB81" t="s">
        <v>26262</v>
      </c>
      <c r="AC81" t="s">
        <v>26246</v>
      </c>
      <c r="AD81" t="s">
        <v>26246</v>
      </c>
      <c r="AE81" t="s">
        <v>26263</v>
      </c>
      <c r="AF81" t="s">
        <v>26246</v>
      </c>
      <c r="AG81" t="s">
        <v>26246</v>
      </c>
      <c r="AH81" t="s">
        <v>26263</v>
      </c>
      <c r="AI81" t="s">
        <v>26246</v>
      </c>
      <c r="AJ81" t="s">
        <v>26246</v>
      </c>
      <c r="AK81" t="s">
        <v>26246</v>
      </c>
      <c r="AL81" s="170" t="e">
        <f>VLOOKUP(L81,映射表!A:G,7,0)</f>
        <v>#N/A</v>
      </c>
      <c r="AM81" s="131" t="e">
        <f>VLOOKUP(L81,映射表!A:C,3,0)</f>
        <v>#N/A</v>
      </c>
    </row>
    <row r="82" spans="38:39">
      <c r="A82" t="s">
        <v>26830</v>
      </c>
      <c r="B82" t="s">
        <v>26246</v>
      </c>
      <c r="C82" t="s">
        <v>26831</v>
      </c>
      <c r="D82" t="s">
        <v>26832</v>
      </c>
      <c r="E82" t="s">
        <v>26249</v>
      </c>
      <c r="F82" t="s">
        <v>26250</v>
      </c>
      <c r="G82" t="s">
        <v>26251</v>
      </c>
      <c r="H82" t="s">
        <v>26252</v>
      </c>
      <c r="I82" t="s">
        <v>26246</v>
      </c>
      <c r="J82" t="s">
        <v>26253</v>
      </c>
      <c r="K82" t="s">
        <v>26833</v>
      </c>
      <c r="L82" t="s">
        <v>26834</v>
      </c>
      <c r="M82" t="s">
        <v>26835</v>
      </c>
      <c r="N82" t="s">
        <v>26257</v>
      </c>
      <c r="O82">
        <v>1</v>
      </c>
      <c r="P82" t="s">
        <v>26258</v>
      </c>
      <c r="Q82">
        <v>229.99</v>
      </c>
      <c r="R82">
        <v>23.57</v>
      </c>
      <c r="S82">
        <v>149.99</v>
      </c>
      <c r="T82" t="s">
        <v>26246</v>
      </c>
      <c r="U82" t="s">
        <v>26246</v>
      </c>
      <c r="V82" t="s">
        <v>26246</v>
      </c>
      <c r="W82" t="s">
        <v>26246</v>
      </c>
      <c r="X82" t="s">
        <v>26246</v>
      </c>
      <c r="Y82" t="s">
        <v>26836</v>
      </c>
      <c r="Z82" t="s">
        <v>26260</v>
      </c>
      <c r="AA82" t="s">
        <v>26837</v>
      </c>
      <c r="AB82" t="s">
        <v>26262</v>
      </c>
      <c r="AC82" t="s">
        <v>26246</v>
      </c>
      <c r="AD82" t="s">
        <v>26246</v>
      </c>
      <c r="AE82" t="s">
        <v>26263</v>
      </c>
      <c r="AF82" t="s">
        <v>26246</v>
      </c>
      <c r="AG82" t="s">
        <v>26246</v>
      </c>
      <c r="AH82" t="s">
        <v>26263</v>
      </c>
      <c r="AI82" t="s">
        <v>26246</v>
      </c>
      <c r="AJ82" t="s">
        <v>26246</v>
      </c>
      <c r="AK82" t="s">
        <v>26246</v>
      </c>
      <c r="AL82" s="170" t="e">
        <f>VLOOKUP(L82,映射表!A:G,7,0)</f>
        <v>#N/A</v>
      </c>
      <c r="AM82" s="131" t="e">
        <f>VLOOKUP(L82,映射表!A:C,3,0)</f>
        <v>#N/A</v>
      </c>
    </row>
    <row r="83" spans="38:39">
      <c r="A83" t="s">
        <v>26838</v>
      </c>
      <c r="B83" t="s">
        <v>26246</v>
      </c>
      <c r="C83" t="s">
        <v>26839</v>
      </c>
      <c r="D83" t="s">
        <v>26840</v>
      </c>
      <c r="E83" t="s">
        <v>26249</v>
      </c>
      <c r="F83" t="s">
        <v>26250</v>
      </c>
      <c r="G83" t="s">
        <v>26251</v>
      </c>
      <c r="H83" t="s">
        <v>26252</v>
      </c>
      <c r="I83" t="s">
        <v>26246</v>
      </c>
      <c r="J83" t="s">
        <v>26253</v>
      </c>
      <c r="K83" t="s">
        <v>26841</v>
      </c>
      <c r="L83" t="s">
        <v>26842</v>
      </c>
      <c r="M83" t="s">
        <v>26843</v>
      </c>
      <c r="N83" t="s">
        <v>26257</v>
      </c>
      <c r="O83">
        <v>1</v>
      </c>
      <c r="P83" t="s">
        <v>26258</v>
      </c>
      <c r="Q83">
        <v>85.99</v>
      </c>
      <c r="R83">
        <v>5.33</v>
      </c>
      <c r="S83">
        <v>49.99</v>
      </c>
      <c r="T83">
        <v>3.1</v>
      </c>
      <c r="U83" t="s">
        <v>26246</v>
      </c>
      <c r="V83" t="s">
        <v>26246</v>
      </c>
      <c r="W83" t="s">
        <v>26246</v>
      </c>
      <c r="X83" t="s">
        <v>26246</v>
      </c>
      <c r="Y83" t="s">
        <v>26844</v>
      </c>
      <c r="Z83" t="s">
        <v>26450</v>
      </c>
      <c r="AA83" t="s">
        <v>26845</v>
      </c>
      <c r="AB83" t="s">
        <v>26262</v>
      </c>
      <c r="AC83" t="s">
        <v>26246</v>
      </c>
      <c r="AD83" t="s">
        <v>26246</v>
      </c>
      <c r="AE83" t="s">
        <v>26263</v>
      </c>
      <c r="AF83" t="s">
        <v>26246</v>
      </c>
      <c r="AG83" t="s">
        <v>26246</v>
      </c>
      <c r="AH83" t="s">
        <v>26263</v>
      </c>
      <c r="AI83" t="s">
        <v>26246</v>
      </c>
      <c r="AJ83" t="s">
        <v>26246</v>
      </c>
      <c r="AK83" t="s">
        <v>26246</v>
      </c>
      <c r="AL83" s="170" t="e">
        <f>VLOOKUP(L83,映射表!A:G,7,0)</f>
        <v>#N/A</v>
      </c>
      <c r="AM83" s="131" t="e">
        <f>VLOOKUP(L83,映射表!A:C,3,0)</f>
        <v>#N/A</v>
      </c>
    </row>
    <row r="84" spans="38:39">
      <c r="A84" t="s">
        <v>26846</v>
      </c>
      <c r="B84" t="s">
        <v>26246</v>
      </c>
      <c r="C84" t="s">
        <v>26847</v>
      </c>
      <c r="D84" t="s">
        <v>26848</v>
      </c>
      <c r="E84" t="s">
        <v>26249</v>
      </c>
      <c r="F84" t="s">
        <v>26250</v>
      </c>
      <c r="G84" t="s">
        <v>26251</v>
      </c>
      <c r="H84" t="s">
        <v>26252</v>
      </c>
      <c r="I84" t="s">
        <v>26246</v>
      </c>
      <c r="J84" t="s">
        <v>26253</v>
      </c>
      <c r="K84" t="s">
        <v>26849</v>
      </c>
      <c r="L84" t="s">
        <v>26850</v>
      </c>
      <c r="M84" t="s">
        <v>26851</v>
      </c>
      <c r="N84" t="s">
        <v>26257</v>
      </c>
      <c r="O84">
        <v>1</v>
      </c>
      <c r="P84" t="s">
        <v>26258</v>
      </c>
      <c r="Q84">
        <v>105.99</v>
      </c>
      <c r="R84">
        <v>6.62</v>
      </c>
      <c r="S84">
        <v>59.99</v>
      </c>
      <c r="T84" t="s">
        <v>26246</v>
      </c>
      <c r="U84" t="s">
        <v>26246</v>
      </c>
      <c r="V84" t="s">
        <v>26246</v>
      </c>
      <c r="W84" t="s">
        <v>26246</v>
      </c>
      <c r="X84" t="s">
        <v>26246</v>
      </c>
      <c r="Y84" t="s">
        <v>26852</v>
      </c>
      <c r="Z84" t="s">
        <v>26853</v>
      </c>
      <c r="AA84" t="s">
        <v>26854</v>
      </c>
      <c r="AB84" t="s">
        <v>26262</v>
      </c>
      <c r="AC84" t="s">
        <v>26246</v>
      </c>
      <c r="AD84" t="s">
        <v>26246</v>
      </c>
      <c r="AE84" t="s">
        <v>26263</v>
      </c>
      <c r="AF84" t="s">
        <v>26246</v>
      </c>
      <c r="AG84" t="s">
        <v>26246</v>
      </c>
      <c r="AH84" t="s">
        <v>26263</v>
      </c>
      <c r="AI84" t="s">
        <v>26246</v>
      </c>
      <c r="AJ84" t="s">
        <v>26246</v>
      </c>
      <c r="AK84" t="s">
        <v>26246</v>
      </c>
      <c r="AL84" s="170" t="e">
        <f>VLOOKUP(L84,映射表!A:G,7,0)</f>
        <v>#N/A</v>
      </c>
      <c r="AM84" s="131" t="e">
        <f>VLOOKUP(L84,映射表!A:C,3,0)</f>
        <v>#N/A</v>
      </c>
    </row>
    <row r="85" spans="38:39">
      <c r="A85" t="s">
        <v>26855</v>
      </c>
      <c r="B85" t="s">
        <v>26246</v>
      </c>
      <c r="C85" t="s">
        <v>26856</v>
      </c>
      <c r="D85" t="s">
        <v>26857</v>
      </c>
      <c r="E85" t="s">
        <v>26249</v>
      </c>
      <c r="F85" t="s">
        <v>26250</v>
      </c>
      <c r="G85" t="s">
        <v>26251</v>
      </c>
      <c r="H85" t="s">
        <v>26252</v>
      </c>
      <c r="I85" t="s">
        <v>26246</v>
      </c>
      <c r="J85" t="s">
        <v>26253</v>
      </c>
      <c r="K85" t="s">
        <v>26797</v>
      </c>
      <c r="L85" t="s">
        <v>26798</v>
      </c>
      <c r="M85" t="s">
        <v>26799</v>
      </c>
      <c r="N85" t="s">
        <v>26257</v>
      </c>
      <c r="O85">
        <v>1</v>
      </c>
      <c r="P85" t="s">
        <v>26258</v>
      </c>
      <c r="Q85">
        <v>122.99</v>
      </c>
      <c r="R85" t="s">
        <v>26246</v>
      </c>
      <c r="S85">
        <v>59.99</v>
      </c>
      <c r="T85" t="s">
        <v>26246</v>
      </c>
      <c r="U85" t="s">
        <v>26246</v>
      </c>
      <c r="V85" t="s">
        <v>26246</v>
      </c>
      <c r="W85" t="s">
        <v>26246</v>
      </c>
      <c r="X85" t="s">
        <v>26246</v>
      </c>
      <c r="Y85" t="s">
        <v>26858</v>
      </c>
      <c r="Z85" t="s">
        <v>26552</v>
      </c>
      <c r="AA85" t="s">
        <v>26859</v>
      </c>
      <c r="AB85" t="s">
        <v>26262</v>
      </c>
      <c r="AC85" t="s">
        <v>26246</v>
      </c>
      <c r="AD85" t="s">
        <v>26246</v>
      </c>
      <c r="AE85" t="s">
        <v>26263</v>
      </c>
      <c r="AF85" t="s">
        <v>26246</v>
      </c>
      <c r="AG85" t="s">
        <v>26246</v>
      </c>
      <c r="AH85" t="s">
        <v>26263</v>
      </c>
      <c r="AI85" t="s">
        <v>26246</v>
      </c>
      <c r="AJ85" t="s">
        <v>26246</v>
      </c>
      <c r="AK85" t="s">
        <v>26246</v>
      </c>
      <c r="AL85" s="170" t="e">
        <f>VLOOKUP(L85,映射表!A:G,7,0)</f>
        <v>#N/A</v>
      </c>
      <c r="AM85" s="131" t="e">
        <f>VLOOKUP(L85,映射表!A:C,3,0)</f>
        <v>#N/A</v>
      </c>
    </row>
    <row r="86" spans="38:39">
      <c r="A86" t="s">
        <v>26860</v>
      </c>
      <c r="B86" t="s">
        <v>26246</v>
      </c>
      <c r="C86" t="s">
        <v>26861</v>
      </c>
      <c r="D86" t="s">
        <v>26862</v>
      </c>
      <c r="E86" t="s">
        <v>26249</v>
      </c>
      <c r="F86" t="s">
        <v>26250</v>
      </c>
      <c r="G86" t="s">
        <v>26251</v>
      </c>
      <c r="H86" t="s">
        <v>26252</v>
      </c>
      <c r="I86" t="s">
        <v>26246</v>
      </c>
      <c r="J86" t="s">
        <v>26253</v>
      </c>
      <c r="K86" t="s">
        <v>26841</v>
      </c>
      <c r="L86" t="s">
        <v>26842</v>
      </c>
      <c r="M86" t="s">
        <v>26843</v>
      </c>
      <c r="N86" t="s">
        <v>26257</v>
      </c>
      <c r="O86">
        <v>1</v>
      </c>
      <c r="P86" t="s">
        <v>26258</v>
      </c>
      <c r="Q86">
        <v>85.99</v>
      </c>
      <c r="R86">
        <v>5.16</v>
      </c>
      <c r="S86">
        <v>49.99</v>
      </c>
      <c r="T86">
        <v>3</v>
      </c>
      <c r="U86" t="s">
        <v>26246</v>
      </c>
      <c r="V86" t="s">
        <v>26246</v>
      </c>
      <c r="W86" t="s">
        <v>26246</v>
      </c>
      <c r="X86" t="s">
        <v>26246</v>
      </c>
      <c r="Y86" t="s">
        <v>26863</v>
      </c>
      <c r="Z86" t="s">
        <v>26864</v>
      </c>
      <c r="AA86" t="s">
        <v>26865</v>
      </c>
      <c r="AB86" t="s">
        <v>26262</v>
      </c>
      <c r="AC86" t="s">
        <v>26246</v>
      </c>
      <c r="AD86" t="s">
        <v>26246</v>
      </c>
      <c r="AE86" t="s">
        <v>26263</v>
      </c>
      <c r="AF86" t="s">
        <v>26246</v>
      </c>
      <c r="AG86" t="s">
        <v>26246</v>
      </c>
      <c r="AH86" t="s">
        <v>26263</v>
      </c>
      <c r="AI86" t="s">
        <v>26246</v>
      </c>
      <c r="AJ86" t="s">
        <v>26246</v>
      </c>
      <c r="AK86" t="s">
        <v>26246</v>
      </c>
      <c r="AL86" s="170" t="e">
        <f>VLOOKUP(L86,映射表!A:G,7,0)</f>
        <v>#N/A</v>
      </c>
      <c r="AM86" s="131" t="e">
        <f>VLOOKUP(L86,映射表!A:C,3,0)</f>
        <v>#N/A</v>
      </c>
    </row>
    <row r="87" spans="38:39">
      <c r="A87" t="s">
        <v>26866</v>
      </c>
      <c r="B87" t="s">
        <v>26246</v>
      </c>
      <c r="C87" t="s">
        <v>26867</v>
      </c>
      <c r="D87" t="s">
        <v>26868</v>
      </c>
      <c r="E87" t="s">
        <v>26249</v>
      </c>
      <c r="F87" t="s">
        <v>26250</v>
      </c>
      <c r="G87" t="s">
        <v>26251</v>
      </c>
      <c r="H87" t="s">
        <v>26252</v>
      </c>
      <c r="I87" t="s">
        <v>26246</v>
      </c>
      <c r="J87" t="s">
        <v>26253</v>
      </c>
      <c r="K87" t="s">
        <v>26869</v>
      </c>
      <c r="L87" t="s">
        <v>26870</v>
      </c>
      <c r="M87" t="s">
        <v>26871</v>
      </c>
      <c r="N87" t="s">
        <v>26257</v>
      </c>
      <c r="O87">
        <v>1</v>
      </c>
      <c r="P87" t="s">
        <v>26258</v>
      </c>
      <c r="Q87">
        <v>159.99</v>
      </c>
      <c r="R87">
        <v>14</v>
      </c>
      <c r="S87">
        <v>79.99</v>
      </c>
      <c r="T87">
        <v>7</v>
      </c>
      <c r="U87" t="s">
        <v>26246</v>
      </c>
      <c r="V87" t="s">
        <v>26246</v>
      </c>
      <c r="W87" t="s">
        <v>26246</v>
      </c>
      <c r="X87" t="s">
        <v>26246</v>
      </c>
      <c r="Y87" t="s">
        <v>26872</v>
      </c>
      <c r="Z87" t="s">
        <v>26340</v>
      </c>
      <c r="AA87" t="s">
        <v>26873</v>
      </c>
      <c r="AB87" t="s">
        <v>26262</v>
      </c>
      <c r="AC87" t="s">
        <v>26246</v>
      </c>
      <c r="AD87" t="s">
        <v>26246</v>
      </c>
      <c r="AE87" t="s">
        <v>26263</v>
      </c>
      <c r="AF87" t="s">
        <v>26246</v>
      </c>
      <c r="AG87" t="s">
        <v>26246</v>
      </c>
      <c r="AH87" t="s">
        <v>26263</v>
      </c>
      <c r="AI87" t="s">
        <v>26246</v>
      </c>
      <c r="AJ87" t="s">
        <v>26246</v>
      </c>
      <c r="AK87" t="s">
        <v>26246</v>
      </c>
      <c r="AL87" s="170" t="e">
        <f>VLOOKUP(L87,映射表!A:G,7,0)</f>
        <v>#N/A</v>
      </c>
      <c r="AM87" s="131" t="e">
        <f>VLOOKUP(L87,映射表!A:C,3,0)</f>
        <v>#N/A</v>
      </c>
    </row>
    <row r="88" spans="38:39">
      <c r="A88" t="s">
        <v>26874</v>
      </c>
      <c r="B88" t="s">
        <v>26246</v>
      </c>
      <c r="C88" t="s">
        <v>26875</v>
      </c>
      <c r="D88" t="s">
        <v>26876</v>
      </c>
      <c r="E88" t="s">
        <v>26249</v>
      </c>
      <c r="F88" t="s">
        <v>26250</v>
      </c>
      <c r="G88" t="s">
        <v>26251</v>
      </c>
      <c r="H88" t="s">
        <v>26252</v>
      </c>
      <c r="I88" t="s">
        <v>26246</v>
      </c>
      <c r="J88" t="s">
        <v>26253</v>
      </c>
      <c r="K88" t="s">
        <v>26813</v>
      </c>
      <c r="L88" t="s">
        <v>26814</v>
      </c>
      <c r="M88" t="s">
        <v>26815</v>
      </c>
      <c r="N88" t="s">
        <v>26257</v>
      </c>
      <c r="O88">
        <v>1</v>
      </c>
      <c r="P88" t="s">
        <v>26258</v>
      </c>
      <c r="Q88">
        <v>271.99</v>
      </c>
      <c r="R88">
        <v>18.02</v>
      </c>
      <c r="S88">
        <v>99.99</v>
      </c>
      <c r="T88">
        <v>6.62</v>
      </c>
      <c r="U88" t="s">
        <v>26246</v>
      </c>
      <c r="V88" t="s">
        <v>26246</v>
      </c>
      <c r="W88" t="s">
        <v>26246</v>
      </c>
      <c r="X88" t="s">
        <v>26246</v>
      </c>
      <c r="Y88" t="s">
        <v>26877</v>
      </c>
      <c r="Z88" t="s">
        <v>26878</v>
      </c>
      <c r="AA88" t="s">
        <v>26879</v>
      </c>
      <c r="AB88" t="s">
        <v>26262</v>
      </c>
      <c r="AC88" t="s">
        <v>26246</v>
      </c>
      <c r="AD88" t="s">
        <v>26246</v>
      </c>
      <c r="AE88" t="s">
        <v>26263</v>
      </c>
      <c r="AF88" t="s">
        <v>26246</v>
      </c>
      <c r="AG88" t="s">
        <v>26246</v>
      </c>
      <c r="AH88" t="s">
        <v>26263</v>
      </c>
      <c r="AI88" t="s">
        <v>26246</v>
      </c>
      <c r="AJ88" t="s">
        <v>26246</v>
      </c>
      <c r="AK88" t="s">
        <v>26246</v>
      </c>
      <c r="AL88" s="170" t="e">
        <f>VLOOKUP(L88,映射表!A:G,7,0)</f>
        <v>#N/A</v>
      </c>
      <c r="AM88" s="131" t="e">
        <f>VLOOKUP(L88,映射表!A:C,3,0)</f>
        <v>#N/A</v>
      </c>
    </row>
    <row r="89" spans="38:39">
      <c r="A89" t="s">
        <v>26880</v>
      </c>
      <c r="B89" t="s">
        <v>26246</v>
      </c>
      <c r="C89" t="s">
        <v>26881</v>
      </c>
      <c r="D89" t="s">
        <v>26882</v>
      </c>
      <c r="E89" t="s">
        <v>26249</v>
      </c>
      <c r="F89" t="s">
        <v>26250</v>
      </c>
      <c r="G89" t="s">
        <v>26251</v>
      </c>
      <c r="H89" t="s">
        <v>26252</v>
      </c>
      <c r="I89" t="s">
        <v>26246</v>
      </c>
      <c r="J89" t="s">
        <v>26253</v>
      </c>
      <c r="K89" t="s">
        <v>26883</v>
      </c>
      <c r="L89" t="s">
        <v>26884</v>
      </c>
      <c r="M89" t="s">
        <v>26885</v>
      </c>
      <c r="N89" t="s">
        <v>26257</v>
      </c>
      <c r="O89">
        <v>1</v>
      </c>
      <c r="P89" t="s">
        <v>26258</v>
      </c>
      <c r="Q89">
        <v>90.99</v>
      </c>
      <c r="R89">
        <v>6.82</v>
      </c>
      <c r="S89">
        <v>49.99</v>
      </c>
      <c r="T89" t="s">
        <v>26246</v>
      </c>
      <c r="U89" t="s">
        <v>26246</v>
      </c>
      <c r="V89" t="s">
        <v>26246</v>
      </c>
      <c r="W89" t="s">
        <v>26246</v>
      </c>
      <c r="X89" t="s">
        <v>26246</v>
      </c>
      <c r="Y89" t="s">
        <v>26886</v>
      </c>
      <c r="Z89" t="s">
        <v>26558</v>
      </c>
      <c r="AA89" t="s">
        <v>26887</v>
      </c>
      <c r="AB89" t="s">
        <v>26262</v>
      </c>
      <c r="AC89" t="s">
        <v>26246</v>
      </c>
      <c r="AD89" t="s">
        <v>26246</v>
      </c>
      <c r="AE89" t="s">
        <v>26263</v>
      </c>
      <c r="AF89" t="s">
        <v>26246</v>
      </c>
      <c r="AG89" t="s">
        <v>26246</v>
      </c>
      <c r="AH89" t="s">
        <v>26263</v>
      </c>
      <c r="AI89" t="s">
        <v>26246</v>
      </c>
      <c r="AJ89" t="s">
        <v>26246</v>
      </c>
      <c r="AK89" t="s">
        <v>26246</v>
      </c>
      <c r="AL89" s="170" t="e">
        <f>VLOOKUP(L89,映射表!A:G,7,0)</f>
        <v>#N/A</v>
      </c>
      <c r="AM89" s="131" t="e">
        <f>VLOOKUP(L89,映射表!A:C,3,0)</f>
        <v>#N/A</v>
      </c>
    </row>
    <row r="90" spans="38:39">
      <c r="A90" t="s">
        <v>26888</v>
      </c>
      <c r="B90" t="s">
        <v>26246</v>
      </c>
      <c r="C90" t="s">
        <v>26889</v>
      </c>
      <c r="D90" t="s">
        <v>26890</v>
      </c>
      <c r="E90" t="s">
        <v>26249</v>
      </c>
      <c r="F90" t="s">
        <v>26250</v>
      </c>
      <c r="G90" t="s">
        <v>26251</v>
      </c>
      <c r="H90" t="s">
        <v>26252</v>
      </c>
      <c r="I90" t="s">
        <v>26246</v>
      </c>
      <c r="J90" t="s">
        <v>26253</v>
      </c>
      <c r="K90" t="s">
        <v>26891</v>
      </c>
      <c r="L90" t="s">
        <v>26892</v>
      </c>
      <c r="M90" t="s">
        <v>26893</v>
      </c>
      <c r="N90" t="s">
        <v>26257</v>
      </c>
      <c r="O90">
        <v>1</v>
      </c>
      <c r="P90" t="s">
        <v>26258</v>
      </c>
      <c r="Q90">
        <v>283.99</v>
      </c>
      <c r="R90">
        <v>24.49</v>
      </c>
      <c r="S90">
        <v>99.99</v>
      </c>
      <c r="T90">
        <v>8.62</v>
      </c>
      <c r="U90" t="s">
        <v>26246</v>
      </c>
      <c r="V90" t="s">
        <v>26246</v>
      </c>
      <c r="W90" t="s">
        <v>26246</v>
      </c>
      <c r="X90" t="s">
        <v>26246</v>
      </c>
      <c r="Y90" t="s">
        <v>26894</v>
      </c>
      <c r="Z90" t="s">
        <v>26340</v>
      </c>
      <c r="AA90" t="s">
        <v>26895</v>
      </c>
      <c r="AB90" t="s">
        <v>26262</v>
      </c>
      <c r="AC90" t="s">
        <v>26246</v>
      </c>
      <c r="AD90" t="s">
        <v>26246</v>
      </c>
      <c r="AE90" t="s">
        <v>26263</v>
      </c>
      <c r="AF90" t="s">
        <v>26246</v>
      </c>
      <c r="AG90" t="s">
        <v>26246</v>
      </c>
      <c r="AH90" t="s">
        <v>26263</v>
      </c>
      <c r="AI90" t="s">
        <v>26246</v>
      </c>
      <c r="AJ90" t="s">
        <v>26246</v>
      </c>
      <c r="AK90" t="s">
        <v>26246</v>
      </c>
      <c r="AL90" s="170" t="e">
        <f>VLOOKUP(L90,映射表!A:G,7,0)</f>
        <v>#N/A</v>
      </c>
      <c r="AM90" s="131" t="e">
        <f>VLOOKUP(L90,映射表!A:C,3,0)</f>
        <v>#N/A</v>
      </c>
    </row>
    <row r="91" spans="38:39">
      <c r="A91" t="s">
        <v>26896</v>
      </c>
      <c r="B91" t="s">
        <v>26246</v>
      </c>
      <c r="C91" t="s">
        <v>26897</v>
      </c>
      <c r="D91" t="s">
        <v>26898</v>
      </c>
      <c r="E91" t="s">
        <v>26249</v>
      </c>
      <c r="F91" t="s">
        <v>26250</v>
      </c>
      <c r="G91" t="s">
        <v>26251</v>
      </c>
      <c r="H91" t="s">
        <v>26252</v>
      </c>
      <c r="I91" t="s">
        <v>26246</v>
      </c>
      <c r="J91" t="s">
        <v>26253</v>
      </c>
      <c r="K91" t="s">
        <v>26899</v>
      </c>
      <c r="L91" t="s">
        <v>26900</v>
      </c>
      <c r="M91" t="s">
        <v>26901</v>
      </c>
      <c r="N91" t="s">
        <v>26257</v>
      </c>
      <c r="O91">
        <v>1</v>
      </c>
      <c r="P91" t="s">
        <v>26258</v>
      </c>
      <c r="Q91">
        <v>105.99</v>
      </c>
      <c r="R91">
        <v>8.74</v>
      </c>
      <c r="S91">
        <v>59.99</v>
      </c>
      <c r="T91">
        <v>4.95</v>
      </c>
      <c r="U91" t="s">
        <v>26246</v>
      </c>
      <c r="V91" t="s">
        <v>26246</v>
      </c>
      <c r="W91" t="s">
        <v>26246</v>
      </c>
      <c r="X91" t="s">
        <v>26246</v>
      </c>
      <c r="Y91" t="s">
        <v>26902</v>
      </c>
      <c r="Z91" t="s">
        <v>26376</v>
      </c>
      <c r="AA91" t="s">
        <v>26903</v>
      </c>
      <c r="AB91" t="s">
        <v>26262</v>
      </c>
      <c r="AC91" t="s">
        <v>26246</v>
      </c>
      <c r="AD91" t="s">
        <v>26246</v>
      </c>
      <c r="AE91" t="s">
        <v>26263</v>
      </c>
      <c r="AF91" t="s">
        <v>26246</v>
      </c>
      <c r="AG91" t="s">
        <v>26246</v>
      </c>
      <c r="AH91" t="s">
        <v>26263</v>
      </c>
      <c r="AI91" t="s">
        <v>26246</v>
      </c>
      <c r="AJ91" t="s">
        <v>26246</v>
      </c>
      <c r="AK91" t="s">
        <v>26246</v>
      </c>
      <c r="AL91" s="170" t="e">
        <f>VLOOKUP(L91,映射表!A:G,7,0)</f>
        <v>#N/A</v>
      </c>
      <c r="AM91" s="131" t="e">
        <f>VLOOKUP(L91,映射表!A:C,3,0)</f>
        <v>#N/A</v>
      </c>
    </row>
    <row r="92" spans="38:39">
      <c r="A92" t="s">
        <v>26904</v>
      </c>
      <c r="B92" t="s">
        <v>26246</v>
      </c>
      <c r="C92" t="s">
        <v>26905</v>
      </c>
      <c r="D92" t="s">
        <v>26906</v>
      </c>
      <c r="E92" t="s">
        <v>26249</v>
      </c>
      <c r="F92" t="s">
        <v>26250</v>
      </c>
      <c r="G92" t="s">
        <v>26251</v>
      </c>
      <c r="H92" t="s">
        <v>26252</v>
      </c>
      <c r="I92" t="s">
        <v>26246</v>
      </c>
      <c r="J92" t="s">
        <v>26253</v>
      </c>
      <c r="K92" t="s">
        <v>26907</v>
      </c>
      <c r="L92" t="s">
        <v>26908</v>
      </c>
      <c r="M92" t="s">
        <v>26909</v>
      </c>
      <c r="N92" t="s">
        <v>26257</v>
      </c>
      <c r="O92">
        <v>1</v>
      </c>
      <c r="P92" t="s">
        <v>26258</v>
      </c>
      <c r="Q92">
        <v>132.77</v>
      </c>
      <c r="R92">
        <v>7.97</v>
      </c>
      <c r="S92">
        <v>59.99</v>
      </c>
      <c r="T92">
        <v>3.6</v>
      </c>
      <c r="U92" t="s">
        <v>26246</v>
      </c>
      <c r="V92" t="s">
        <v>26246</v>
      </c>
      <c r="W92" t="s">
        <v>26246</v>
      </c>
      <c r="X92" t="s">
        <v>26246</v>
      </c>
      <c r="Y92" t="s">
        <v>26910</v>
      </c>
      <c r="Z92" t="s">
        <v>26433</v>
      </c>
      <c r="AA92" t="s">
        <v>26911</v>
      </c>
      <c r="AB92" t="s">
        <v>26262</v>
      </c>
      <c r="AC92" t="s">
        <v>26246</v>
      </c>
      <c r="AD92" t="s">
        <v>26246</v>
      </c>
      <c r="AE92" t="s">
        <v>26263</v>
      </c>
      <c r="AF92" t="s">
        <v>26246</v>
      </c>
      <c r="AG92" t="s">
        <v>26246</v>
      </c>
      <c r="AH92" t="s">
        <v>26263</v>
      </c>
      <c r="AI92" t="s">
        <v>26246</v>
      </c>
      <c r="AJ92" t="s">
        <v>26246</v>
      </c>
      <c r="AK92" t="s">
        <v>26246</v>
      </c>
      <c r="AL92" s="170" t="e">
        <f>VLOOKUP(L92,映射表!A:G,7,0)</f>
        <v>#N/A</v>
      </c>
      <c r="AM92" s="131" t="e">
        <f>VLOOKUP(L92,映射表!A:C,3,0)</f>
        <v>#N/A</v>
      </c>
    </row>
    <row r="93" spans="38:39">
      <c r="A93" t="s">
        <v>26912</v>
      </c>
      <c r="B93" t="s">
        <v>26246</v>
      </c>
      <c r="C93" t="s">
        <v>26913</v>
      </c>
      <c r="D93" t="s">
        <v>26914</v>
      </c>
      <c r="E93" t="s">
        <v>26249</v>
      </c>
      <c r="F93" t="s">
        <v>26250</v>
      </c>
      <c r="G93" t="s">
        <v>26251</v>
      </c>
      <c r="H93" t="s">
        <v>26252</v>
      </c>
      <c r="I93" t="s">
        <v>26246</v>
      </c>
      <c r="J93" t="s">
        <v>26253</v>
      </c>
      <c r="K93" t="s">
        <v>26915</v>
      </c>
      <c r="L93" t="s">
        <v>26916</v>
      </c>
      <c r="M93" t="s">
        <v>26917</v>
      </c>
      <c r="N93" t="s">
        <v>26257</v>
      </c>
      <c r="O93">
        <v>1</v>
      </c>
      <c r="P93" t="s">
        <v>26258</v>
      </c>
      <c r="Q93">
        <v>179.99</v>
      </c>
      <c r="R93">
        <v>11.92</v>
      </c>
      <c r="S93">
        <v>79.99</v>
      </c>
      <c r="T93">
        <v>5.3</v>
      </c>
      <c r="U93" t="s">
        <v>26246</v>
      </c>
      <c r="V93" t="s">
        <v>26246</v>
      </c>
      <c r="W93" t="s">
        <v>26246</v>
      </c>
      <c r="X93" t="s">
        <v>26246</v>
      </c>
      <c r="Y93" t="s">
        <v>26918</v>
      </c>
      <c r="Z93" t="s">
        <v>26878</v>
      </c>
      <c r="AA93" t="s">
        <v>26919</v>
      </c>
      <c r="AB93" t="s">
        <v>26262</v>
      </c>
      <c r="AC93" t="s">
        <v>26246</v>
      </c>
      <c r="AD93" t="s">
        <v>26246</v>
      </c>
      <c r="AE93" t="s">
        <v>26263</v>
      </c>
      <c r="AF93" t="s">
        <v>26246</v>
      </c>
      <c r="AG93" t="s">
        <v>26246</v>
      </c>
      <c r="AH93" t="s">
        <v>26263</v>
      </c>
      <c r="AI93" t="s">
        <v>26246</v>
      </c>
      <c r="AJ93" t="s">
        <v>26246</v>
      </c>
      <c r="AK93" t="s">
        <v>26246</v>
      </c>
      <c r="AL93" s="170" t="e">
        <f>VLOOKUP(L93,映射表!A:G,7,0)</f>
        <v>#N/A</v>
      </c>
      <c r="AM93" s="131" t="e">
        <f>VLOOKUP(L93,映射表!A:C,3,0)</f>
        <v>#N/A</v>
      </c>
    </row>
    <row r="94" spans="38:39">
      <c r="A94" t="s">
        <v>26920</v>
      </c>
      <c r="B94" t="s">
        <v>26246</v>
      </c>
      <c r="C94" t="s">
        <v>26921</v>
      </c>
      <c r="D94" t="s">
        <v>26922</v>
      </c>
      <c r="E94" t="s">
        <v>26249</v>
      </c>
      <c r="F94" t="s">
        <v>26250</v>
      </c>
      <c r="G94" t="s">
        <v>26251</v>
      </c>
      <c r="H94" t="s">
        <v>26252</v>
      </c>
      <c r="I94" t="s">
        <v>26246</v>
      </c>
      <c r="J94" t="s">
        <v>26253</v>
      </c>
      <c r="K94" t="s">
        <v>26841</v>
      </c>
      <c r="L94" t="s">
        <v>26842</v>
      </c>
      <c r="M94" t="s">
        <v>26843</v>
      </c>
      <c r="N94" t="s">
        <v>26257</v>
      </c>
      <c r="O94">
        <v>1</v>
      </c>
      <c r="P94" t="s">
        <v>26258</v>
      </c>
      <c r="Q94">
        <v>85.99</v>
      </c>
      <c r="R94">
        <v>5.16</v>
      </c>
      <c r="S94">
        <v>49.99</v>
      </c>
      <c r="T94">
        <v>3</v>
      </c>
      <c r="U94" t="s">
        <v>26246</v>
      </c>
      <c r="V94" t="s">
        <v>26246</v>
      </c>
      <c r="W94" t="s">
        <v>26246</v>
      </c>
      <c r="X94" t="s">
        <v>26246</v>
      </c>
      <c r="Y94" t="s">
        <v>26923</v>
      </c>
      <c r="Z94" t="s">
        <v>26864</v>
      </c>
      <c r="AA94" t="s">
        <v>26924</v>
      </c>
      <c r="AB94" t="s">
        <v>26262</v>
      </c>
      <c r="AC94" t="s">
        <v>26246</v>
      </c>
      <c r="AD94" t="s">
        <v>26246</v>
      </c>
      <c r="AE94" t="s">
        <v>26263</v>
      </c>
      <c r="AF94" t="s">
        <v>26246</v>
      </c>
      <c r="AG94" t="s">
        <v>26246</v>
      </c>
      <c r="AH94" t="s">
        <v>26263</v>
      </c>
      <c r="AI94" t="s">
        <v>26246</v>
      </c>
      <c r="AJ94" t="s">
        <v>26246</v>
      </c>
      <c r="AK94" t="s">
        <v>26246</v>
      </c>
      <c r="AL94" s="170" t="e">
        <f>VLOOKUP(L94,映射表!A:G,7,0)</f>
        <v>#N/A</v>
      </c>
      <c r="AM94" s="131" t="e">
        <f>VLOOKUP(L94,映射表!A:C,3,0)</f>
        <v>#N/A</v>
      </c>
    </row>
    <row r="95" spans="38:39">
      <c r="A95" t="s">
        <v>26925</v>
      </c>
      <c r="B95" t="s">
        <v>26246</v>
      </c>
      <c r="C95" t="s">
        <v>26926</v>
      </c>
      <c r="D95" t="s">
        <v>26927</v>
      </c>
      <c r="E95" t="s">
        <v>26249</v>
      </c>
      <c r="F95" t="s">
        <v>26250</v>
      </c>
      <c r="G95" t="s">
        <v>26251</v>
      </c>
      <c r="H95" t="s">
        <v>26252</v>
      </c>
      <c r="I95" t="s">
        <v>26246</v>
      </c>
      <c r="J95" t="s">
        <v>26253</v>
      </c>
      <c r="K95" t="s">
        <v>26928</v>
      </c>
      <c r="L95" t="s">
        <v>26929</v>
      </c>
      <c r="M95" t="s">
        <v>26930</v>
      </c>
      <c r="N95" t="s">
        <v>26257</v>
      </c>
      <c r="O95">
        <v>1</v>
      </c>
      <c r="P95" t="s">
        <v>26258</v>
      </c>
      <c r="Q95">
        <v>115.99</v>
      </c>
      <c r="R95">
        <v>7.83</v>
      </c>
      <c r="S95">
        <v>69.99</v>
      </c>
      <c r="T95">
        <v>4.72</v>
      </c>
      <c r="U95" t="s">
        <v>26246</v>
      </c>
      <c r="V95" t="s">
        <v>26246</v>
      </c>
      <c r="W95" t="s">
        <v>26246</v>
      </c>
      <c r="X95" t="s">
        <v>26246</v>
      </c>
      <c r="Y95" t="s">
        <v>26931</v>
      </c>
      <c r="Z95" t="s">
        <v>26932</v>
      </c>
      <c r="AA95">
        <v>45176</v>
      </c>
      <c r="AB95" t="s">
        <v>26262</v>
      </c>
      <c r="AC95" t="s">
        <v>26246</v>
      </c>
      <c r="AD95" t="s">
        <v>26246</v>
      </c>
      <c r="AE95" t="s">
        <v>26263</v>
      </c>
      <c r="AF95" t="s">
        <v>26246</v>
      </c>
      <c r="AG95" t="s">
        <v>26246</v>
      </c>
      <c r="AH95" t="s">
        <v>26263</v>
      </c>
      <c r="AI95" t="s">
        <v>26246</v>
      </c>
      <c r="AJ95" t="s">
        <v>26246</v>
      </c>
      <c r="AK95" t="s">
        <v>26246</v>
      </c>
      <c r="AL95" s="170" t="e">
        <f>VLOOKUP(L95,映射表!A:G,7,0)</f>
        <v>#N/A</v>
      </c>
      <c r="AM95" s="131" t="e">
        <f>VLOOKUP(L95,映射表!A:C,3,0)</f>
        <v>#N/A</v>
      </c>
    </row>
    <row r="96" spans="38:39">
      <c r="A96" t="s">
        <v>26933</v>
      </c>
      <c r="B96" t="s">
        <v>26246</v>
      </c>
      <c r="C96" t="s">
        <v>26934</v>
      </c>
      <c r="D96" t="s">
        <v>26935</v>
      </c>
      <c r="E96" t="s">
        <v>26249</v>
      </c>
      <c r="F96" t="s">
        <v>26250</v>
      </c>
      <c r="G96" t="s">
        <v>26251</v>
      </c>
      <c r="H96" t="s">
        <v>26252</v>
      </c>
      <c r="I96" t="s">
        <v>26246</v>
      </c>
      <c r="J96" t="s">
        <v>26253</v>
      </c>
      <c r="K96" t="s">
        <v>26915</v>
      </c>
      <c r="L96" t="s">
        <v>26916</v>
      </c>
      <c r="M96" t="s">
        <v>26917</v>
      </c>
      <c r="N96" t="s">
        <v>26257</v>
      </c>
      <c r="O96">
        <v>1</v>
      </c>
      <c r="P96" t="s">
        <v>26258</v>
      </c>
      <c r="Q96">
        <v>179.99</v>
      </c>
      <c r="R96">
        <v>14.4</v>
      </c>
      <c r="S96">
        <v>79.99</v>
      </c>
      <c r="T96">
        <v>6.4</v>
      </c>
      <c r="U96" t="s">
        <v>26246</v>
      </c>
      <c r="V96" t="s">
        <v>26246</v>
      </c>
      <c r="W96" t="s">
        <v>26246</v>
      </c>
      <c r="X96" t="s">
        <v>26246</v>
      </c>
      <c r="Y96" t="s">
        <v>26936</v>
      </c>
      <c r="Z96" t="s">
        <v>26308</v>
      </c>
      <c r="AA96" t="s">
        <v>26937</v>
      </c>
      <c r="AB96" t="s">
        <v>26262</v>
      </c>
      <c r="AC96" t="s">
        <v>26246</v>
      </c>
      <c r="AD96" t="s">
        <v>26246</v>
      </c>
      <c r="AE96" t="s">
        <v>26263</v>
      </c>
      <c r="AF96" t="s">
        <v>26246</v>
      </c>
      <c r="AG96" t="s">
        <v>26246</v>
      </c>
      <c r="AH96" t="s">
        <v>26263</v>
      </c>
      <c r="AI96" t="s">
        <v>26246</v>
      </c>
      <c r="AJ96" t="s">
        <v>26246</v>
      </c>
      <c r="AK96" t="s">
        <v>26246</v>
      </c>
      <c r="AL96" s="170" t="e">
        <f>VLOOKUP(L96,映射表!A:G,7,0)</f>
        <v>#N/A</v>
      </c>
      <c r="AM96" s="131" t="e">
        <f>VLOOKUP(L96,映射表!A:C,3,0)</f>
        <v>#N/A</v>
      </c>
    </row>
    <row r="97" spans="34:39">
      <c r="A97" t="s">
        <v>26938</v>
      </c>
      <c r="B97" t="s">
        <v>26246</v>
      </c>
      <c r="C97" t="s">
        <v>26939</v>
      </c>
      <c r="D97" t="s">
        <v>26940</v>
      </c>
      <c r="E97" t="s">
        <v>26249</v>
      </c>
      <c r="F97" t="s">
        <v>26250</v>
      </c>
      <c r="G97" t="s">
        <v>26251</v>
      </c>
      <c r="H97" t="s">
        <v>26252</v>
      </c>
      <c r="I97" t="s">
        <v>26246</v>
      </c>
      <c r="J97" t="s">
        <v>26253</v>
      </c>
      <c r="K97" t="s">
        <v>26941</v>
      </c>
      <c r="L97" t="s">
        <v>26942</v>
      </c>
      <c r="M97" t="s">
        <v>26943</v>
      </c>
      <c r="N97" t="s">
        <v>26257</v>
      </c>
      <c r="O97">
        <v>1</v>
      </c>
      <c r="P97" t="s">
        <v>26258</v>
      </c>
      <c r="Q97">
        <v>109.99</v>
      </c>
      <c r="R97">
        <v>8.8</v>
      </c>
      <c r="S97">
        <v>59.99</v>
      </c>
      <c r="T97">
        <v>4.8</v>
      </c>
      <c r="U97" t="s">
        <v>26246</v>
      </c>
      <c r="V97" t="s">
        <v>26246</v>
      </c>
      <c r="W97" t="s">
        <v>26246</v>
      </c>
      <c r="X97" t="s">
        <v>26246</v>
      </c>
      <c r="Y97" t="s">
        <v>26944</v>
      </c>
      <c r="Z97" t="s">
        <v>26407</v>
      </c>
      <c r="AA97" t="s">
        <v>26945</v>
      </c>
      <c r="AB97" t="s">
        <v>26262</v>
      </c>
      <c r="AC97" t="s">
        <v>26246</v>
      </c>
      <c r="AD97" t="s">
        <v>26246</v>
      </c>
      <c r="AE97" t="s">
        <v>26263</v>
      </c>
      <c r="AF97" t="s">
        <v>26246</v>
      </c>
      <c r="AG97" t="s">
        <v>26246</v>
      </c>
      <c r="AH97" t="s">
        <v>26263</v>
      </c>
      <c r="AI97" t="s">
        <v>26246</v>
      </c>
      <c r="AJ97" t="s">
        <v>26246</v>
      </c>
      <c r="AK97" t="s">
        <v>26246</v>
      </c>
      <c r="AL97" s="170" t="e">
        <f>VLOOKUP(L97,映射表!A:G,7,0)</f>
        <v>#N/A</v>
      </c>
      <c r="AM97" s="131" t="e">
        <f>VLOOKUP(L97,映射表!A:C,3,0)</f>
        <v>#N/A</v>
      </c>
    </row>
    <row r="98" spans="34:39">
      <c r="A98" t="s">
        <v>26946</v>
      </c>
      <c r="B98" t="s">
        <v>26246</v>
      </c>
      <c r="C98" t="s">
        <v>26947</v>
      </c>
      <c r="D98" t="s">
        <v>26948</v>
      </c>
      <c r="E98" t="s">
        <v>26249</v>
      </c>
      <c r="F98" t="s">
        <v>26250</v>
      </c>
      <c r="G98" t="s">
        <v>26251</v>
      </c>
      <c r="H98" t="s">
        <v>26252</v>
      </c>
      <c r="I98" t="s">
        <v>26246</v>
      </c>
      <c r="J98" t="s">
        <v>26253</v>
      </c>
      <c r="K98" t="s">
        <v>26949</v>
      </c>
      <c r="L98" t="s">
        <v>26950</v>
      </c>
      <c r="M98" t="s">
        <v>26951</v>
      </c>
      <c r="N98" t="s">
        <v>26257</v>
      </c>
      <c r="O98">
        <v>1</v>
      </c>
      <c r="P98" t="s">
        <v>26258</v>
      </c>
      <c r="Q98">
        <v>115.99</v>
      </c>
      <c r="R98">
        <v>11.16</v>
      </c>
      <c r="S98">
        <v>69.99</v>
      </c>
      <c r="T98">
        <v>6.74</v>
      </c>
      <c r="U98" t="s">
        <v>26246</v>
      </c>
      <c r="V98" t="s">
        <v>26246</v>
      </c>
      <c r="W98" t="s">
        <v>26246</v>
      </c>
      <c r="X98" t="s">
        <v>26246</v>
      </c>
      <c r="Y98" t="s">
        <v>26952</v>
      </c>
      <c r="Z98" t="s">
        <v>26271</v>
      </c>
      <c r="AA98" t="s">
        <v>26953</v>
      </c>
      <c r="AB98" t="s">
        <v>26262</v>
      </c>
      <c r="AC98" t="s">
        <v>26246</v>
      </c>
      <c r="AD98" t="s">
        <v>26246</v>
      </c>
      <c r="AE98" t="s">
        <v>26263</v>
      </c>
      <c r="AF98" t="s">
        <v>26246</v>
      </c>
      <c r="AG98" t="s">
        <v>26246</v>
      </c>
      <c r="AH98" t="s">
        <v>26263</v>
      </c>
      <c r="AI98" t="s">
        <v>26246</v>
      </c>
      <c r="AJ98" t="s">
        <v>26246</v>
      </c>
      <c r="AK98" t="s">
        <v>26246</v>
      </c>
      <c r="AL98" s="170" t="e">
        <f>VLOOKUP(L98,映射表!A:G,7,0)</f>
        <v>#N/A</v>
      </c>
      <c r="AM98" s="131" t="e">
        <f>VLOOKUP(L98,映射表!A:C,3,0)</f>
        <v>#N/A</v>
      </c>
    </row>
    <row r="99" spans="34:39">
      <c r="A99" t="s">
        <v>26954</v>
      </c>
      <c r="B99" t="s">
        <v>26246</v>
      </c>
      <c r="C99" t="s">
        <v>26955</v>
      </c>
      <c r="D99" t="s">
        <v>26956</v>
      </c>
      <c r="E99" t="s">
        <v>26249</v>
      </c>
      <c r="F99" t="s">
        <v>26250</v>
      </c>
      <c r="G99" t="s">
        <v>26251</v>
      </c>
      <c r="H99" t="s">
        <v>26252</v>
      </c>
      <c r="I99" t="s">
        <v>26246</v>
      </c>
      <c r="J99" t="s">
        <v>26253</v>
      </c>
      <c r="K99" t="s">
        <v>26841</v>
      </c>
      <c r="L99" t="s">
        <v>26842</v>
      </c>
      <c r="M99" t="s">
        <v>26843</v>
      </c>
      <c r="N99" t="s">
        <v>26257</v>
      </c>
      <c r="O99">
        <v>1</v>
      </c>
      <c r="P99" t="s">
        <v>26258</v>
      </c>
      <c r="Q99">
        <v>85.99</v>
      </c>
      <c r="R99">
        <v>5.16</v>
      </c>
      <c r="S99">
        <v>49.99</v>
      </c>
      <c r="T99" t="s">
        <v>26246</v>
      </c>
      <c r="U99" t="s">
        <v>26246</v>
      </c>
      <c r="V99" t="s">
        <v>26246</v>
      </c>
      <c r="W99" t="s">
        <v>26246</v>
      </c>
      <c r="X99" t="s">
        <v>26246</v>
      </c>
      <c r="Y99" t="s">
        <v>26957</v>
      </c>
      <c r="Z99" t="s">
        <v>26564</v>
      </c>
      <c r="AA99" t="s">
        <v>26958</v>
      </c>
      <c r="AB99" t="s">
        <v>26262</v>
      </c>
      <c r="AC99" t="s">
        <v>26246</v>
      </c>
      <c r="AD99" t="s">
        <v>26246</v>
      </c>
      <c r="AE99" t="s">
        <v>26263</v>
      </c>
      <c r="AF99" t="s">
        <v>26246</v>
      </c>
      <c r="AG99" t="s">
        <v>26246</v>
      </c>
      <c r="AH99" t="s">
        <v>26263</v>
      </c>
      <c r="AI99" t="s">
        <v>26246</v>
      </c>
      <c r="AJ99" t="s">
        <v>26246</v>
      </c>
      <c r="AK99" t="s">
        <v>26246</v>
      </c>
      <c r="AL99" s="170" t="e">
        <f>VLOOKUP(L99,映射表!A:G,7,0)</f>
        <v>#N/A</v>
      </c>
      <c r="AM99" s="131" t="e">
        <f>VLOOKUP(L99,映射表!A:C,3,0)</f>
        <v>#N/A</v>
      </c>
    </row>
    <row r="100" spans="34:39">
      <c r="A100" t="s">
        <v>26959</v>
      </c>
      <c r="B100" t="s">
        <v>26246</v>
      </c>
      <c r="C100" t="s">
        <v>26960</v>
      </c>
      <c r="D100" t="s">
        <v>26961</v>
      </c>
      <c r="E100" t="s">
        <v>26249</v>
      </c>
      <c r="F100" t="s">
        <v>26250</v>
      </c>
      <c r="G100" t="s">
        <v>26251</v>
      </c>
      <c r="H100" t="s">
        <v>26252</v>
      </c>
      <c r="I100" t="s">
        <v>26246</v>
      </c>
      <c r="J100" t="s">
        <v>26253</v>
      </c>
      <c r="K100" t="s">
        <v>26962</v>
      </c>
      <c r="L100" t="s">
        <v>26963</v>
      </c>
      <c r="M100" t="s">
        <v>26964</v>
      </c>
      <c r="N100" t="s">
        <v>26257</v>
      </c>
      <c r="O100">
        <v>1</v>
      </c>
      <c r="P100" t="s">
        <v>26258</v>
      </c>
      <c r="Q100">
        <v>252.99</v>
      </c>
      <c r="R100">
        <v>20.87</v>
      </c>
      <c r="S100">
        <v>179.99</v>
      </c>
      <c r="T100">
        <v>14.85</v>
      </c>
      <c r="U100" t="s">
        <v>26246</v>
      </c>
      <c r="V100" t="s">
        <v>26246</v>
      </c>
      <c r="W100" t="s">
        <v>26246</v>
      </c>
      <c r="X100" t="s">
        <v>26246</v>
      </c>
      <c r="Y100" t="s">
        <v>26965</v>
      </c>
      <c r="Z100" t="s">
        <v>26376</v>
      </c>
      <c r="AA100" t="s">
        <v>26966</v>
      </c>
      <c r="AB100" t="s">
        <v>26262</v>
      </c>
      <c r="AC100" t="s">
        <v>26246</v>
      </c>
      <c r="AD100" t="s">
        <v>26246</v>
      </c>
      <c r="AE100" t="s">
        <v>26263</v>
      </c>
      <c r="AF100" t="s">
        <v>26246</v>
      </c>
      <c r="AG100" t="s">
        <v>26246</v>
      </c>
      <c r="AH100" t="s">
        <v>26263</v>
      </c>
      <c r="AI100" t="s">
        <v>26246</v>
      </c>
      <c r="AJ100" t="s">
        <v>26246</v>
      </c>
      <c r="AK100" t="s">
        <v>26246</v>
      </c>
      <c r="AL100" s="170" t="e">
        <f>VLOOKUP(L100,映射表!A:G,7,0)</f>
        <v>#N/A</v>
      </c>
      <c r="AM100" s="131" t="e">
        <f>VLOOKUP(L100,映射表!A:C,3,0)</f>
        <v>#N/A</v>
      </c>
    </row>
    <row r="101" spans="34:39">
      <c r="A101" t="s">
        <v>26967</v>
      </c>
      <c r="B101" t="s">
        <v>26246</v>
      </c>
      <c r="C101" t="s">
        <v>26968</v>
      </c>
      <c r="D101" t="s">
        <v>26969</v>
      </c>
      <c r="E101" t="s">
        <v>26454</v>
      </c>
      <c r="F101" t="s">
        <v>26250</v>
      </c>
      <c r="G101" t="s">
        <v>26251</v>
      </c>
      <c r="H101" t="s">
        <v>26252</v>
      </c>
      <c r="I101" t="s">
        <v>26246</v>
      </c>
      <c r="J101" t="s">
        <v>26253</v>
      </c>
      <c r="K101" t="s">
        <v>26970</v>
      </c>
      <c r="L101" t="s">
        <v>26971</v>
      </c>
      <c r="M101" t="s">
        <v>26972</v>
      </c>
      <c r="N101" t="s">
        <v>26454</v>
      </c>
      <c r="O101">
        <v>1</v>
      </c>
      <c r="P101" t="s">
        <v>26258</v>
      </c>
      <c r="Q101">
        <v>85.99</v>
      </c>
      <c r="R101">
        <v>7.09</v>
      </c>
      <c r="S101">
        <v>59.99</v>
      </c>
      <c r="T101">
        <v>4.95</v>
      </c>
      <c r="U101" t="s">
        <v>26246</v>
      </c>
      <c r="V101" t="s">
        <v>26246</v>
      </c>
      <c r="W101" t="s">
        <v>26246</v>
      </c>
      <c r="X101" t="s">
        <v>26246</v>
      </c>
      <c r="Y101" t="s">
        <v>26973</v>
      </c>
      <c r="Z101" t="s">
        <v>26376</v>
      </c>
      <c r="AA101" t="s">
        <v>26974</v>
      </c>
      <c r="AB101" t="s">
        <v>26262</v>
      </c>
      <c r="AC101" t="s">
        <v>26246</v>
      </c>
      <c r="AD101" t="s">
        <v>26246</v>
      </c>
      <c r="AE101" t="s">
        <v>26263</v>
      </c>
      <c r="AF101" t="s">
        <v>26246</v>
      </c>
      <c r="AG101" t="s">
        <v>26246</v>
      </c>
      <c r="AH101" t="s">
        <v>26263</v>
      </c>
      <c r="AI101" t="s">
        <v>26246</v>
      </c>
      <c r="AJ101" t="s">
        <v>26246</v>
      </c>
      <c r="AK101" t="s">
        <v>26246</v>
      </c>
      <c r="AL101" s="170" t="e">
        <f>VLOOKUP(L101,映射表!A:G,7,0)</f>
        <v>#N/A</v>
      </c>
      <c r="AM101" s="131" t="e">
        <f>VLOOKUP(L101,映射表!A:C,3,0)</f>
        <v>#N/A</v>
      </c>
    </row>
    <row r="102" spans="34:39">
      <c r="A102" t="s">
        <v>26975</v>
      </c>
      <c r="B102" t="s">
        <v>26246</v>
      </c>
      <c r="C102" t="s">
        <v>26976</v>
      </c>
      <c r="D102" t="s">
        <v>26977</v>
      </c>
      <c r="E102" t="s">
        <v>26454</v>
      </c>
      <c r="F102" t="s">
        <v>26250</v>
      </c>
      <c r="G102" t="s">
        <v>26251</v>
      </c>
      <c r="H102" t="s">
        <v>26252</v>
      </c>
      <c r="I102" t="s">
        <v>26246</v>
      </c>
      <c r="J102" t="s">
        <v>26253</v>
      </c>
      <c r="K102" t="s">
        <v>26978</v>
      </c>
      <c r="L102" t="s">
        <v>26979</v>
      </c>
      <c r="M102" t="s">
        <v>26980</v>
      </c>
      <c r="N102" t="s">
        <v>26454</v>
      </c>
      <c r="O102">
        <v>1</v>
      </c>
      <c r="P102" t="s">
        <v>26258</v>
      </c>
      <c r="Q102">
        <v>107.99</v>
      </c>
      <c r="R102">
        <v>7.29</v>
      </c>
      <c r="S102">
        <v>49.99</v>
      </c>
      <c r="T102">
        <v>3.37</v>
      </c>
      <c r="U102" t="s">
        <v>26246</v>
      </c>
      <c r="V102" t="s">
        <v>26246</v>
      </c>
      <c r="W102" t="s">
        <v>26246</v>
      </c>
      <c r="X102" t="s">
        <v>26246</v>
      </c>
      <c r="Y102" t="s">
        <v>26981</v>
      </c>
      <c r="Z102" t="s">
        <v>26522</v>
      </c>
      <c r="AA102" t="s">
        <v>26982</v>
      </c>
      <c r="AB102" t="s">
        <v>26262</v>
      </c>
      <c r="AC102" t="s">
        <v>26246</v>
      </c>
      <c r="AD102" t="s">
        <v>26246</v>
      </c>
      <c r="AE102" t="s">
        <v>26263</v>
      </c>
      <c r="AF102" t="s">
        <v>26246</v>
      </c>
      <c r="AG102" t="s">
        <v>26246</v>
      </c>
      <c r="AH102" t="s">
        <v>26263</v>
      </c>
      <c r="AI102" t="s">
        <v>26246</v>
      </c>
      <c r="AJ102" t="s">
        <v>26246</v>
      </c>
      <c r="AK102" t="s">
        <v>26246</v>
      </c>
      <c r="AL102" s="170" t="e">
        <f>VLOOKUP(L102,映射表!A:G,7,0)</f>
        <v>#N/A</v>
      </c>
      <c r="AM102" s="131" t="e">
        <f>VLOOKUP(L102,映射表!A:C,3,0)</f>
        <v>#N/A</v>
      </c>
    </row>
    <row r="103" spans="34:39">
      <c r="A103" t="s">
        <v>26983</v>
      </c>
      <c r="B103" t="s">
        <v>26246</v>
      </c>
      <c r="C103" t="s">
        <v>26984</v>
      </c>
      <c r="D103" t="s">
        <v>26985</v>
      </c>
      <c r="E103" t="s">
        <v>26454</v>
      </c>
      <c r="F103" t="s">
        <v>26250</v>
      </c>
      <c r="G103" t="s">
        <v>26251</v>
      </c>
      <c r="H103" t="s">
        <v>26252</v>
      </c>
      <c r="I103" t="s">
        <v>26246</v>
      </c>
      <c r="J103" t="s">
        <v>26253</v>
      </c>
      <c r="K103" t="s">
        <v>26813</v>
      </c>
      <c r="L103" t="s">
        <v>26814</v>
      </c>
      <c r="M103" t="s">
        <v>26815</v>
      </c>
      <c r="N103" t="s">
        <v>26454</v>
      </c>
      <c r="O103">
        <v>1</v>
      </c>
      <c r="P103" t="s">
        <v>26258</v>
      </c>
      <c r="Q103">
        <v>271.99</v>
      </c>
      <c r="R103">
        <v>22.44</v>
      </c>
      <c r="S103">
        <v>99.99</v>
      </c>
      <c r="T103">
        <v>8.25</v>
      </c>
      <c r="U103" t="s">
        <v>26246</v>
      </c>
      <c r="V103" t="s">
        <v>26246</v>
      </c>
      <c r="W103" t="s">
        <v>26246</v>
      </c>
      <c r="X103" t="s">
        <v>26246</v>
      </c>
      <c r="Y103" t="s">
        <v>26986</v>
      </c>
      <c r="Z103" t="s">
        <v>26376</v>
      </c>
      <c r="AA103" t="s">
        <v>26987</v>
      </c>
      <c r="AB103" t="s">
        <v>26262</v>
      </c>
      <c r="AC103" t="s">
        <v>26246</v>
      </c>
      <c r="AD103" t="s">
        <v>26246</v>
      </c>
      <c r="AE103" t="s">
        <v>26263</v>
      </c>
      <c r="AF103" t="s">
        <v>26246</v>
      </c>
      <c r="AG103" t="s">
        <v>26246</v>
      </c>
      <c r="AH103" t="s">
        <v>26263</v>
      </c>
      <c r="AI103" t="s">
        <v>26246</v>
      </c>
      <c r="AJ103" t="s">
        <v>26246</v>
      </c>
      <c r="AK103" t="s">
        <v>26246</v>
      </c>
      <c r="AL103" s="170" t="e">
        <f>VLOOKUP(L103,映射表!A:G,7,0)</f>
        <v>#N/A</v>
      </c>
      <c r="AM103" s="131" t="e">
        <f>VLOOKUP(L103,映射表!A:C,3,0)</f>
        <v>#N/A</v>
      </c>
    </row>
    <row r="104" spans="34:39">
      <c r="A104" t="s">
        <v>26988</v>
      </c>
      <c r="B104" t="s">
        <v>26246</v>
      </c>
      <c r="C104" t="s">
        <v>26989</v>
      </c>
      <c r="D104" t="s">
        <v>26990</v>
      </c>
      <c r="E104" t="s">
        <v>26454</v>
      </c>
      <c r="F104" t="s">
        <v>26250</v>
      </c>
      <c r="G104" t="s">
        <v>26251</v>
      </c>
      <c r="H104" t="s">
        <v>26252</v>
      </c>
      <c r="I104" t="s">
        <v>26246</v>
      </c>
      <c r="J104" t="s">
        <v>26253</v>
      </c>
      <c r="K104" t="s">
        <v>26991</v>
      </c>
      <c r="L104" t="s">
        <v>26992</v>
      </c>
      <c r="M104" t="s">
        <v>26993</v>
      </c>
      <c r="N104" t="s">
        <v>26454</v>
      </c>
      <c r="O104">
        <v>1</v>
      </c>
      <c r="P104" t="s">
        <v>26258</v>
      </c>
      <c r="Q104">
        <v>249.99</v>
      </c>
      <c r="R104">
        <v>16.25</v>
      </c>
      <c r="S104">
        <v>119.99</v>
      </c>
      <c r="T104" t="s">
        <v>26246</v>
      </c>
      <c r="U104" t="s">
        <v>26246</v>
      </c>
      <c r="V104" t="s">
        <v>26246</v>
      </c>
      <c r="W104" t="s">
        <v>26246</v>
      </c>
      <c r="X104" t="s">
        <v>26246</v>
      </c>
      <c r="Y104" t="s">
        <v>26994</v>
      </c>
      <c r="Z104" t="s">
        <v>26558</v>
      </c>
      <c r="AA104" t="s">
        <v>26995</v>
      </c>
      <c r="AB104" t="s">
        <v>26262</v>
      </c>
      <c r="AC104" t="s">
        <v>26246</v>
      </c>
      <c r="AD104" t="s">
        <v>26246</v>
      </c>
      <c r="AE104" t="s">
        <v>26263</v>
      </c>
      <c r="AF104" t="s">
        <v>26246</v>
      </c>
      <c r="AG104" t="s">
        <v>26246</v>
      </c>
      <c r="AH104" t="s">
        <v>26263</v>
      </c>
      <c r="AI104" t="s">
        <v>26246</v>
      </c>
      <c r="AJ104" t="s">
        <v>26246</v>
      </c>
      <c r="AK104" t="s">
        <v>26246</v>
      </c>
      <c r="AL104" s="170" t="e">
        <f>VLOOKUP(L104,映射表!A:G,7,0)</f>
        <v>#N/A</v>
      </c>
      <c r="AM104" s="131" t="e">
        <f>VLOOKUP(L104,映射表!A:C,3,0)</f>
        <v>#N/A</v>
      </c>
    </row>
    <row r="105" spans="34:39">
      <c r="A105" t="s">
        <v>26996</v>
      </c>
      <c r="B105" t="s">
        <v>26246</v>
      </c>
      <c r="C105" t="s">
        <v>26997</v>
      </c>
      <c r="D105" t="s">
        <v>26998</v>
      </c>
      <c r="E105" t="s">
        <v>26454</v>
      </c>
      <c r="F105" t="s">
        <v>26250</v>
      </c>
      <c r="G105" t="s">
        <v>26251</v>
      </c>
      <c r="H105" t="s">
        <v>26252</v>
      </c>
      <c r="I105" t="s">
        <v>26246</v>
      </c>
      <c r="J105" t="s">
        <v>26253</v>
      </c>
      <c r="K105" t="s">
        <v>26999</v>
      </c>
      <c r="L105" t="s">
        <v>27000</v>
      </c>
      <c r="M105" t="s">
        <v>27001</v>
      </c>
      <c r="N105" t="s">
        <v>26454</v>
      </c>
      <c r="O105">
        <v>1</v>
      </c>
      <c r="P105" t="s">
        <v>26258</v>
      </c>
      <c r="Q105">
        <v>213.99</v>
      </c>
      <c r="R105" t="s">
        <v>26246</v>
      </c>
      <c r="S105">
        <v>99.99</v>
      </c>
      <c r="T105" t="s">
        <v>26246</v>
      </c>
      <c r="U105" t="s">
        <v>26246</v>
      </c>
      <c r="V105" t="s">
        <v>26246</v>
      </c>
      <c r="W105" t="s">
        <v>26246</v>
      </c>
      <c r="X105" t="s">
        <v>26246</v>
      </c>
      <c r="Y105" t="s">
        <v>27002</v>
      </c>
      <c r="Z105" t="s">
        <v>27003</v>
      </c>
      <c r="AA105" t="s">
        <v>27004</v>
      </c>
      <c r="AB105" t="s">
        <v>26262</v>
      </c>
      <c r="AC105" t="s">
        <v>26246</v>
      </c>
      <c r="AD105" t="s">
        <v>26246</v>
      </c>
      <c r="AE105" t="s">
        <v>26263</v>
      </c>
      <c r="AF105" t="s">
        <v>26246</v>
      </c>
      <c r="AG105" t="s">
        <v>26246</v>
      </c>
      <c r="AH105" t="s">
        <v>26263</v>
      </c>
      <c r="AI105" t="s">
        <v>26246</v>
      </c>
      <c r="AJ105" t="s">
        <v>26246</v>
      </c>
      <c r="AK105" t="s">
        <v>26246</v>
      </c>
      <c r="AL105" s="170" t="e">
        <f>VLOOKUP(L105,映射表!A:G,7,0)</f>
        <v>#N/A</v>
      </c>
      <c r="AM105" s="131" t="e">
        <f>VLOOKUP(L105,映射表!A:C,3,0)</f>
        <v>#N/A</v>
      </c>
    </row>
    <row r="106" spans="34:39">
      <c r="A106" t="s">
        <v>27005</v>
      </c>
      <c r="B106" t="s">
        <v>26246</v>
      </c>
      <c r="C106" t="s">
        <v>27006</v>
      </c>
      <c r="D106" t="s">
        <v>27007</v>
      </c>
      <c r="E106" t="s">
        <v>26249</v>
      </c>
      <c r="F106" t="s">
        <v>26250</v>
      </c>
      <c r="G106" t="s">
        <v>26251</v>
      </c>
      <c r="H106" t="s">
        <v>26252</v>
      </c>
      <c r="I106" t="s">
        <v>26246</v>
      </c>
      <c r="J106" t="s">
        <v>26253</v>
      </c>
      <c r="K106" t="s">
        <v>26841</v>
      </c>
      <c r="L106" t="s">
        <v>26842</v>
      </c>
      <c r="M106" t="s">
        <v>26843</v>
      </c>
      <c r="N106" t="s">
        <v>26257</v>
      </c>
      <c r="O106">
        <v>1</v>
      </c>
      <c r="P106" t="s">
        <v>26258</v>
      </c>
      <c r="Q106">
        <v>85.99</v>
      </c>
      <c r="R106">
        <v>6.02</v>
      </c>
      <c r="S106">
        <v>49.99</v>
      </c>
      <c r="T106" t="s">
        <v>26246</v>
      </c>
      <c r="U106" t="s">
        <v>26246</v>
      </c>
      <c r="V106" t="s">
        <v>26246</v>
      </c>
      <c r="W106" t="s">
        <v>26246</v>
      </c>
      <c r="X106" t="s">
        <v>26246</v>
      </c>
      <c r="Y106" t="s">
        <v>27008</v>
      </c>
      <c r="Z106" t="s">
        <v>26358</v>
      </c>
      <c r="AA106" t="s">
        <v>27009</v>
      </c>
      <c r="AB106" t="s">
        <v>26262</v>
      </c>
      <c r="AC106" t="s">
        <v>26246</v>
      </c>
      <c r="AD106" t="s">
        <v>26246</v>
      </c>
      <c r="AE106" t="s">
        <v>26263</v>
      </c>
      <c r="AF106" t="s">
        <v>26246</v>
      </c>
      <c r="AG106" t="s">
        <v>26246</v>
      </c>
      <c r="AH106" t="s">
        <v>26263</v>
      </c>
      <c r="AI106" t="s">
        <v>26246</v>
      </c>
      <c r="AJ106" t="s">
        <v>26246</v>
      </c>
      <c r="AK106" t="s">
        <v>26246</v>
      </c>
      <c r="AL106" s="170" t="e">
        <f>VLOOKUP(L106,映射表!A:G,7,0)</f>
        <v>#N/A</v>
      </c>
      <c r="AM106" s="131" t="e">
        <f>VLOOKUP(L106,映射表!A:C,3,0)</f>
        <v>#N/A</v>
      </c>
    </row>
    <row r="107" spans="34:39">
      <c r="A107" t="s">
        <v>27010</v>
      </c>
      <c r="B107" t="s">
        <v>26246</v>
      </c>
      <c r="C107" t="s">
        <v>27011</v>
      </c>
      <c r="D107" t="s">
        <v>27012</v>
      </c>
      <c r="E107" t="s">
        <v>26249</v>
      </c>
      <c r="F107" t="s">
        <v>26250</v>
      </c>
      <c r="G107" t="s">
        <v>26251</v>
      </c>
      <c r="H107" t="s">
        <v>26252</v>
      </c>
      <c r="I107" t="s">
        <v>26246</v>
      </c>
      <c r="J107" t="s">
        <v>26253</v>
      </c>
      <c r="K107" t="s">
        <v>27013</v>
      </c>
      <c r="L107" t="s">
        <v>27014</v>
      </c>
      <c r="M107" t="s">
        <v>27015</v>
      </c>
      <c r="N107" t="s">
        <v>26257</v>
      </c>
      <c r="O107">
        <v>1</v>
      </c>
      <c r="P107" t="s">
        <v>26258</v>
      </c>
      <c r="Q107">
        <v>150.99</v>
      </c>
      <c r="R107">
        <v>12.65</v>
      </c>
      <c r="S107">
        <v>79.99</v>
      </c>
      <c r="T107">
        <v>6.7</v>
      </c>
      <c r="U107" t="s">
        <v>26246</v>
      </c>
      <c r="V107" t="s">
        <v>26246</v>
      </c>
      <c r="W107" t="s">
        <v>26246</v>
      </c>
      <c r="X107" t="s">
        <v>26246</v>
      </c>
      <c r="Y107" t="s">
        <v>26474</v>
      </c>
      <c r="Z107" t="s">
        <v>26475</v>
      </c>
      <c r="AA107" t="s">
        <v>27016</v>
      </c>
      <c r="AB107" t="s">
        <v>26262</v>
      </c>
      <c r="AC107" t="s">
        <v>26246</v>
      </c>
      <c r="AD107" t="s">
        <v>26246</v>
      </c>
      <c r="AE107" t="s">
        <v>26263</v>
      </c>
      <c r="AF107" t="s">
        <v>26246</v>
      </c>
      <c r="AG107" t="s">
        <v>26246</v>
      </c>
      <c r="AH107" t="s">
        <v>26263</v>
      </c>
      <c r="AI107" t="s">
        <v>26246</v>
      </c>
      <c r="AJ107" t="s">
        <v>26246</v>
      </c>
      <c r="AK107" t="s">
        <v>26246</v>
      </c>
      <c r="AL107" s="170" t="e">
        <f>VLOOKUP(L107,映射表!A:G,7,0)</f>
        <v>#N/A</v>
      </c>
      <c r="AM107" s="131" t="e">
        <f>VLOOKUP(L107,映射表!A:C,3,0)</f>
        <v>#N/A</v>
      </c>
    </row>
    <row r="108" spans="34:39">
      <c r="A108" t="s">
        <v>27017</v>
      </c>
      <c r="B108" t="s">
        <v>26246</v>
      </c>
      <c r="C108" t="s">
        <v>27018</v>
      </c>
      <c r="D108" t="s">
        <v>27019</v>
      </c>
      <c r="E108" t="s">
        <v>26277</v>
      </c>
      <c r="F108" t="s">
        <v>26250</v>
      </c>
      <c r="G108" t="s">
        <v>26251</v>
      </c>
      <c r="H108" t="s">
        <v>26252</v>
      </c>
      <c r="I108" t="s">
        <v>26246</v>
      </c>
      <c r="J108" t="s">
        <v>26253</v>
      </c>
      <c r="K108" t="s">
        <v>27013</v>
      </c>
      <c r="L108" t="s">
        <v>27014</v>
      </c>
      <c r="M108" t="s">
        <v>27015</v>
      </c>
      <c r="N108" t="s">
        <v>26246</v>
      </c>
      <c r="O108">
        <v>0</v>
      </c>
      <c r="P108" t="s">
        <v>26246</v>
      </c>
      <c r="Q108" t="s">
        <v>26246</v>
      </c>
      <c r="R108" t="s">
        <v>26246</v>
      </c>
      <c r="S108" t="s">
        <v>26246</v>
      </c>
      <c r="T108" t="s">
        <v>26246</v>
      </c>
      <c r="U108" t="s">
        <v>26246</v>
      </c>
      <c r="V108" t="s">
        <v>26246</v>
      </c>
      <c r="W108" t="s">
        <v>26246</v>
      </c>
      <c r="X108" t="s">
        <v>26246</v>
      </c>
      <c r="Y108" t="s">
        <v>26474</v>
      </c>
      <c r="Z108" t="s">
        <v>26475</v>
      </c>
      <c r="AA108" t="s">
        <v>27020</v>
      </c>
      <c r="AB108" t="s">
        <v>26262</v>
      </c>
      <c r="AC108" t="s">
        <v>26246</v>
      </c>
      <c r="AD108" t="s">
        <v>26246</v>
      </c>
      <c r="AE108" t="s">
        <v>26263</v>
      </c>
      <c r="AF108" t="s">
        <v>26246</v>
      </c>
      <c r="AG108" t="s">
        <v>26246</v>
      </c>
      <c r="AH108" t="s">
        <v>26263</v>
      </c>
      <c r="AI108" t="s">
        <v>26246</v>
      </c>
      <c r="AJ108" t="s">
        <v>26246</v>
      </c>
      <c r="AK108" t="s">
        <v>26246</v>
      </c>
      <c r="AL108" s="170" t="e">
        <f>VLOOKUP(L108,映射表!A:G,7,0)</f>
        <v>#N/A</v>
      </c>
      <c r="AM108" s="131" t="e">
        <f>VLOOKUP(L108,映射表!A:C,3,0)</f>
        <v>#N/A</v>
      </c>
    </row>
    <row r="109" spans="34:39">
      <c r="A109" t="s">
        <v>27021</v>
      </c>
      <c r="B109" t="s">
        <v>26246</v>
      </c>
      <c r="C109" t="s">
        <v>27022</v>
      </c>
      <c r="D109" t="s">
        <v>27023</v>
      </c>
      <c r="E109" t="s">
        <v>26454</v>
      </c>
      <c r="F109" t="s">
        <v>26250</v>
      </c>
      <c r="G109" t="s">
        <v>26251</v>
      </c>
      <c r="H109" t="s">
        <v>26252</v>
      </c>
      <c r="I109" t="s">
        <v>26246</v>
      </c>
      <c r="J109" t="s">
        <v>26253</v>
      </c>
      <c r="K109" t="s">
        <v>27024</v>
      </c>
      <c r="L109" t="s">
        <v>27025</v>
      </c>
      <c r="M109" t="s">
        <v>27026</v>
      </c>
      <c r="N109" t="s">
        <v>26454</v>
      </c>
      <c r="O109">
        <v>1</v>
      </c>
      <c r="P109" t="s">
        <v>26258</v>
      </c>
      <c r="Q109">
        <v>155.99</v>
      </c>
      <c r="R109">
        <v>10.72</v>
      </c>
      <c r="S109">
        <v>69.99</v>
      </c>
      <c r="T109">
        <v>4.81</v>
      </c>
      <c r="U109" t="s">
        <v>26246</v>
      </c>
      <c r="V109" t="s">
        <v>26246</v>
      </c>
      <c r="W109" t="s">
        <v>26246</v>
      </c>
      <c r="X109" t="s">
        <v>26246</v>
      </c>
      <c r="Y109" t="s">
        <v>27027</v>
      </c>
      <c r="Z109" t="s">
        <v>26768</v>
      </c>
      <c r="AA109">
        <v>56241</v>
      </c>
      <c r="AB109" t="s">
        <v>26262</v>
      </c>
      <c r="AC109" t="s">
        <v>26246</v>
      </c>
      <c r="AD109" t="s">
        <v>26246</v>
      </c>
      <c r="AE109" t="s">
        <v>26263</v>
      </c>
      <c r="AF109" t="s">
        <v>26246</v>
      </c>
      <c r="AG109" t="s">
        <v>26246</v>
      </c>
      <c r="AH109" t="s">
        <v>26263</v>
      </c>
      <c r="AI109" t="s">
        <v>26246</v>
      </c>
      <c r="AJ109" t="s">
        <v>26246</v>
      </c>
      <c r="AK109" t="s">
        <v>26246</v>
      </c>
      <c r="AL109" s="170" t="e">
        <f>VLOOKUP(L109,映射表!A:G,7,0)</f>
        <v>#N/A</v>
      </c>
      <c r="AM109" s="131" t="e">
        <f>VLOOKUP(L109,映射表!A:C,3,0)</f>
        <v>#N/A</v>
      </c>
    </row>
    <row r="110" spans="34:39">
      <c r="A110" t="s">
        <v>27028</v>
      </c>
      <c r="B110" t="s">
        <v>26246</v>
      </c>
      <c r="C110" t="s">
        <v>27029</v>
      </c>
      <c r="D110" t="s">
        <v>27030</v>
      </c>
      <c r="E110" t="s">
        <v>26277</v>
      </c>
      <c r="F110" t="s">
        <v>26250</v>
      </c>
      <c r="G110" t="s">
        <v>26251</v>
      </c>
      <c r="H110" t="s">
        <v>26252</v>
      </c>
      <c r="I110" t="s">
        <v>26246</v>
      </c>
      <c r="J110" t="s">
        <v>26253</v>
      </c>
      <c r="K110" t="s">
        <v>26907</v>
      </c>
      <c r="L110" t="s">
        <v>26908</v>
      </c>
      <c r="M110" t="s">
        <v>26909</v>
      </c>
      <c r="N110" t="s">
        <v>26246</v>
      </c>
      <c r="O110">
        <v>0</v>
      </c>
      <c r="P110" t="s">
        <v>26258</v>
      </c>
      <c r="Q110">
        <v>132.77</v>
      </c>
      <c r="R110">
        <v>9.96</v>
      </c>
      <c r="S110">
        <v>59.99</v>
      </c>
      <c r="T110" t="s">
        <v>26246</v>
      </c>
      <c r="U110" t="s">
        <v>26246</v>
      </c>
      <c r="V110" t="s">
        <v>26246</v>
      </c>
      <c r="W110" t="s">
        <v>26246</v>
      </c>
      <c r="X110" t="s">
        <v>26246</v>
      </c>
      <c r="Y110" t="s">
        <v>27031</v>
      </c>
      <c r="Z110" t="s">
        <v>26558</v>
      </c>
      <c r="AA110" t="s">
        <v>27032</v>
      </c>
      <c r="AB110" t="s">
        <v>26262</v>
      </c>
      <c r="AC110" t="s">
        <v>26246</v>
      </c>
      <c r="AD110" t="s">
        <v>26246</v>
      </c>
      <c r="AE110" t="s">
        <v>26263</v>
      </c>
      <c r="AF110" t="s">
        <v>26246</v>
      </c>
      <c r="AG110" t="s">
        <v>26246</v>
      </c>
      <c r="AH110" t="s">
        <v>26263</v>
      </c>
      <c r="AI110" t="s">
        <v>26246</v>
      </c>
      <c r="AJ110" t="s">
        <v>26246</v>
      </c>
      <c r="AK110" t="s">
        <v>26246</v>
      </c>
      <c r="AL110" s="170" t="e">
        <f>VLOOKUP(L110,映射表!A:G,7,0)</f>
        <v>#N/A</v>
      </c>
      <c r="AM110" s="131" t="e">
        <f>VLOOKUP(L110,映射表!A:C,3,0)</f>
        <v>#N/A</v>
      </c>
    </row>
    <row r="111" spans="34:39">
      <c r="A111" t="s">
        <v>27033</v>
      </c>
      <c r="B111" t="s">
        <v>26246</v>
      </c>
      <c r="C111" t="s">
        <v>27034</v>
      </c>
      <c r="D111" t="s">
        <v>26487</v>
      </c>
      <c r="E111" t="s">
        <v>26454</v>
      </c>
      <c r="F111" t="s">
        <v>26250</v>
      </c>
      <c r="G111" t="s">
        <v>26251</v>
      </c>
      <c r="H111" t="s">
        <v>26252</v>
      </c>
      <c r="I111" t="s">
        <v>26246</v>
      </c>
      <c r="J111" t="s">
        <v>26253</v>
      </c>
      <c r="K111" t="s">
        <v>27035</v>
      </c>
      <c r="L111" t="s">
        <v>27036</v>
      </c>
      <c r="M111" t="s">
        <v>27037</v>
      </c>
      <c r="N111" t="s">
        <v>26454</v>
      </c>
      <c r="O111">
        <v>1</v>
      </c>
      <c r="P111" t="s">
        <v>26258</v>
      </c>
      <c r="Q111">
        <v>119.77</v>
      </c>
      <c r="R111">
        <v>8.08</v>
      </c>
      <c r="S111">
        <v>59.99</v>
      </c>
      <c r="T111">
        <v>4.05</v>
      </c>
      <c r="U111" t="s">
        <v>26246</v>
      </c>
      <c r="V111" t="s">
        <v>26246</v>
      </c>
      <c r="W111" t="s">
        <v>26246</v>
      </c>
      <c r="X111" t="s">
        <v>26246</v>
      </c>
      <c r="Y111" t="s">
        <v>27038</v>
      </c>
      <c r="Z111" t="s">
        <v>26572</v>
      </c>
      <c r="AA111" t="s">
        <v>27039</v>
      </c>
      <c r="AB111" t="s">
        <v>26262</v>
      </c>
      <c r="AC111" t="s">
        <v>26246</v>
      </c>
      <c r="AD111" t="s">
        <v>26246</v>
      </c>
      <c r="AE111" t="s">
        <v>26263</v>
      </c>
      <c r="AF111" t="s">
        <v>26246</v>
      </c>
      <c r="AG111" t="s">
        <v>26246</v>
      </c>
      <c r="AH111" t="s">
        <v>26263</v>
      </c>
      <c r="AI111" t="s">
        <v>26246</v>
      </c>
      <c r="AJ111" t="s">
        <v>26246</v>
      </c>
      <c r="AK111" t="s">
        <v>26246</v>
      </c>
      <c r="AL111" s="170" t="e">
        <f>VLOOKUP(L111,映射表!A:G,7,0)</f>
        <v>#N/A</v>
      </c>
      <c r="AM111" s="131" t="e">
        <f>VLOOKUP(L111,映射表!A:C,3,0)</f>
        <v>#N/A</v>
      </c>
    </row>
    <row r="112" spans="34:39">
      <c r="A112" t="s">
        <v>27040</v>
      </c>
      <c r="B112" t="s">
        <v>26246</v>
      </c>
      <c r="C112" t="s">
        <v>27041</v>
      </c>
      <c r="D112" t="s">
        <v>27042</v>
      </c>
      <c r="E112" t="s">
        <v>26277</v>
      </c>
      <c r="F112" t="s">
        <v>26250</v>
      </c>
      <c r="G112" t="s">
        <v>26251</v>
      </c>
      <c r="H112" t="s">
        <v>26252</v>
      </c>
      <c r="I112" t="s">
        <v>26246</v>
      </c>
      <c r="J112" t="s">
        <v>26253</v>
      </c>
      <c r="K112" t="s">
        <v>26962</v>
      </c>
      <c r="L112" t="s">
        <v>26963</v>
      </c>
      <c r="M112" t="s">
        <v>26964</v>
      </c>
      <c r="N112" t="s">
        <v>26246</v>
      </c>
      <c r="O112">
        <v>0</v>
      </c>
      <c r="P112" t="s">
        <v>26246</v>
      </c>
      <c r="Q112" t="s">
        <v>26246</v>
      </c>
      <c r="R112" t="s">
        <v>26246</v>
      </c>
      <c r="S112" t="s">
        <v>26246</v>
      </c>
      <c r="T112" t="s">
        <v>26246</v>
      </c>
      <c r="U112" t="s">
        <v>26246</v>
      </c>
      <c r="V112" t="s">
        <v>26246</v>
      </c>
      <c r="W112" t="s">
        <v>26246</v>
      </c>
      <c r="X112" t="s">
        <v>26246</v>
      </c>
      <c r="Y112" t="s">
        <v>27043</v>
      </c>
      <c r="Z112" t="s">
        <v>26398</v>
      </c>
      <c r="AA112" t="s">
        <v>27044</v>
      </c>
      <c r="AB112" t="s">
        <v>26262</v>
      </c>
      <c r="AC112" t="s">
        <v>26246</v>
      </c>
      <c r="AD112" t="s">
        <v>26246</v>
      </c>
      <c r="AE112" t="s">
        <v>26263</v>
      </c>
      <c r="AF112" t="s">
        <v>26246</v>
      </c>
      <c r="AG112" t="s">
        <v>26246</v>
      </c>
      <c r="AH112" t="s">
        <v>26263</v>
      </c>
      <c r="AI112" t="s">
        <v>26246</v>
      </c>
      <c r="AJ112" t="s">
        <v>26246</v>
      </c>
      <c r="AK112" t="s">
        <v>26246</v>
      </c>
      <c r="AL112" s="170" t="e">
        <f>VLOOKUP(L112,映射表!A:G,7,0)</f>
        <v>#N/A</v>
      </c>
      <c r="AM112" s="131" t="e">
        <f>VLOOKUP(L112,映射表!A:C,3,0)</f>
        <v>#N/A</v>
      </c>
    </row>
    <row r="113" spans="34:39">
      <c r="A113" t="s">
        <v>27045</v>
      </c>
      <c r="B113" t="s">
        <v>26246</v>
      </c>
      <c r="C113" t="s">
        <v>27046</v>
      </c>
      <c r="D113" t="s">
        <v>27047</v>
      </c>
      <c r="E113" t="s">
        <v>26454</v>
      </c>
      <c r="F113" t="s">
        <v>26250</v>
      </c>
      <c r="G113" t="s">
        <v>26251</v>
      </c>
      <c r="H113" t="s">
        <v>26252</v>
      </c>
      <c r="I113" t="s">
        <v>26246</v>
      </c>
      <c r="J113" t="s">
        <v>26253</v>
      </c>
      <c r="K113" t="s">
        <v>26907</v>
      </c>
      <c r="L113" t="s">
        <v>26908</v>
      </c>
      <c r="M113" t="s">
        <v>26909</v>
      </c>
      <c r="N113" t="s">
        <v>26454</v>
      </c>
      <c r="O113">
        <v>1</v>
      </c>
      <c r="P113" t="s">
        <v>26258</v>
      </c>
      <c r="Q113">
        <v>132.77</v>
      </c>
      <c r="R113">
        <v>9.89</v>
      </c>
      <c r="S113">
        <v>59.99</v>
      </c>
      <c r="T113" t="s">
        <v>26246</v>
      </c>
      <c r="U113" t="s">
        <v>26246</v>
      </c>
      <c r="V113" t="s">
        <v>26246</v>
      </c>
      <c r="W113" t="s">
        <v>26246</v>
      </c>
      <c r="X113" t="s">
        <v>26246</v>
      </c>
      <c r="Y113" t="s">
        <v>27048</v>
      </c>
      <c r="Z113" t="s">
        <v>26392</v>
      </c>
      <c r="AA113" t="s">
        <v>27049</v>
      </c>
      <c r="AB113" t="s">
        <v>26262</v>
      </c>
      <c r="AC113" t="s">
        <v>26246</v>
      </c>
      <c r="AD113" t="s">
        <v>26246</v>
      </c>
      <c r="AE113" t="s">
        <v>26263</v>
      </c>
      <c r="AF113" t="s">
        <v>26246</v>
      </c>
      <c r="AG113" t="s">
        <v>26246</v>
      </c>
      <c r="AH113" t="s">
        <v>26263</v>
      </c>
      <c r="AI113" t="s">
        <v>26246</v>
      </c>
      <c r="AJ113" t="s">
        <v>26246</v>
      </c>
      <c r="AK113" t="s">
        <v>26246</v>
      </c>
      <c r="AL113" s="170" t="e">
        <f>VLOOKUP(L113,映射表!A:G,7,0)</f>
        <v>#N/A</v>
      </c>
      <c r="AM113" s="131" t="e">
        <f>VLOOKUP(L113,映射表!A:C,3,0)</f>
        <v>#N/A</v>
      </c>
    </row>
    <row r="114" spans="34:39">
      <c r="A114" t="s">
        <v>27050</v>
      </c>
      <c r="B114" t="s">
        <v>26246</v>
      </c>
      <c r="C114" t="s">
        <v>27051</v>
      </c>
      <c r="D114" t="s">
        <v>26542</v>
      </c>
      <c r="E114" t="s">
        <v>26454</v>
      </c>
      <c r="F114" t="s">
        <v>26250</v>
      </c>
      <c r="G114" t="s">
        <v>26251</v>
      </c>
      <c r="H114" t="s">
        <v>26252</v>
      </c>
      <c r="I114" t="s">
        <v>26246</v>
      </c>
      <c r="J114" t="s">
        <v>26253</v>
      </c>
      <c r="K114" t="s">
        <v>27052</v>
      </c>
      <c r="L114" t="s">
        <v>27053</v>
      </c>
      <c r="M114" t="s">
        <v>27054</v>
      </c>
      <c r="N114" t="s">
        <v>26454</v>
      </c>
      <c r="O114">
        <v>1</v>
      </c>
      <c r="P114" t="s">
        <v>26258</v>
      </c>
      <c r="Q114">
        <v>109.99</v>
      </c>
      <c r="R114" t="s">
        <v>26246</v>
      </c>
      <c r="S114">
        <v>59.99</v>
      </c>
      <c r="T114" t="s">
        <v>26246</v>
      </c>
      <c r="U114" t="s">
        <v>26246</v>
      </c>
      <c r="V114" t="s">
        <v>26246</v>
      </c>
      <c r="W114" t="s">
        <v>26246</v>
      </c>
      <c r="X114" t="s">
        <v>26246</v>
      </c>
      <c r="Y114" t="s">
        <v>26739</v>
      </c>
      <c r="Z114" t="s">
        <v>26558</v>
      </c>
      <c r="AA114" t="s">
        <v>27055</v>
      </c>
      <c r="AB114" t="s">
        <v>26262</v>
      </c>
      <c r="AC114" t="s">
        <v>26246</v>
      </c>
      <c r="AD114" t="s">
        <v>26246</v>
      </c>
      <c r="AE114" t="s">
        <v>26263</v>
      </c>
      <c r="AF114" t="s">
        <v>26246</v>
      </c>
      <c r="AG114" t="s">
        <v>26246</v>
      </c>
      <c r="AH114" t="s">
        <v>26263</v>
      </c>
      <c r="AI114" t="s">
        <v>26246</v>
      </c>
      <c r="AJ114" t="s">
        <v>26246</v>
      </c>
      <c r="AK114" t="s">
        <v>26246</v>
      </c>
      <c r="AL114" s="170" t="e">
        <f>VLOOKUP(L114,映射表!A:G,7,0)</f>
        <v>#N/A</v>
      </c>
      <c r="AM114" s="131" t="e">
        <f>VLOOKUP(L114,映射表!A:C,3,0)</f>
        <v>#N/A</v>
      </c>
    </row>
    <row r="115" spans="34:39">
      <c r="A115" t="s">
        <v>27056</v>
      </c>
      <c r="B115" t="s">
        <v>26246</v>
      </c>
      <c r="C115" t="s">
        <v>27057</v>
      </c>
      <c r="D115" t="s">
        <v>26977</v>
      </c>
      <c r="E115" t="s">
        <v>26454</v>
      </c>
      <c r="F115" t="s">
        <v>26250</v>
      </c>
      <c r="G115" t="s">
        <v>26251</v>
      </c>
      <c r="H115" t="s">
        <v>26252</v>
      </c>
      <c r="I115" t="s">
        <v>26246</v>
      </c>
      <c r="J115" t="s">
        <v>26253</v>
      </c>
      <c r="K115" t="s">
        <v>27058</v>
      </c>
      <c r="L115" t="s">
        <v>27059</v>
      </c>
      <c r="M115" t="s">
        <v>27060</v>
      </c>
      <c r="N115" t="s">
        <v>26454</v>
      </c>
      <c r="O115">
        <v>1</v>
      </c>
      <c r="P115" t="s">
        <v>26258</v>
      </c>
      <c r="Q115">
        <v>268.99</v>
      </c>
      <c r="R115">
        <v>26.23</v>
      </c>
      <c r="S115">
        <v>119.99</v>
      </c>
      <c r="T115">
        <v>11.7</v>
      </c>
      <c r="U115" t="s">
        <v>26246</v>
      </c>
      <c r="V115" t="s">
        <v>26246</v>
      </c>
      <c r="W115" t="s">
        <v>26246</v>
      </c>
      <c r="X115" t="s">
        <v>26246</v>
      </c>
      <c r="Y115" t="s">
        <v>27061</v>
      </c>
      <c r="Z115" t="s">
        <v>26584</v>
      </c>
      <c r="AA115">
        <v>37184</v>
      </c>
      <c r="AB115" t="s">
        <v>26262</v>
      </c>
      <c r="AC115" t="s">
        <v>26246</v>
      </c>
      <c r="AD115" t="s">
        <v>26246</v>
      </c>
      <c r="AE115" t="s">
        <v>26263</v>
      </c>
      <c r="AF115" t="s">
        <v>26246</v>
      </c>
      <c r="AG115" t="s">
        <v>26246</v>
      </c>
      <c r="AH115" t="s">
        <v>26263</v>
      </c>
      <c r="AI115" t="s">
        <v>26246</v>
      </c>
      <c r="AJ115" t="s">
        <v>26246</v>
      </c>
      <c r="AK115" t="s">
        <v>26246</v>
      </c>
      <c r="AL115" s="170" t="e">
        <f>VLOOKUP(L115,映射表!A:G,7,0)</f>
        <v>#N/A</v>
      </c>
      <c r="AM115" s="131" t="e">
        <f>VLOOKUP(L115,映射表!A:C,3,0)</f>
        <v>#N/A</v>
      </c>
    </row>
    <row r="116" spans="34:39">
      <c r="A116" t="s">
        <v>27062</v>
      </c>
      <c r="B116" t="s">
        <v>26246</v>
      </c>
      <c r="C116" t="s">
        <v>27063</v>
      </c>
      <c r="D116" t="s">
        <v>27064</v>
      </c>
      <c r="E116" t="s">
        <v>26454</v>
      </c>
      <c r="F116" t="s">
        <v>26250</v>
      </c>
      <c r="G116" t="s">
        <v>26251</v>
      </c>
      <c r="H116" t="s">
        <v>26252</v>
      </c>
      <c r="I116" t="s">
        <v>26246</v>
      </c>
      <c r="J116" t="s">
        <v>26253</v>
      </c>
      <c r="K116" t="s">
        <v>27065</v>
      </c>
      <c r="L116" t="s">
        <v>27066</v>
      </c>
      <c r="M116" t="s">
        <v>27067</v>
      </c>
      <c r="N116" t="s">
        <v>26454</v>
      </c>
      <c r="O116">
        <v>1</v>
      </c>
      <c r="P116" t="s">
        <v>26258</v>
      </c>
      <c r="Q116">
        <v>107.99</v>
      </c>
      <c r="R116">
        <v>9.63</v>
      </c>
      <c r="S116">
        <v>49.99</v>
      </c>
      <c r="T116" t="s">
        <v>26246</v>
      </c>
      <c r="U116" t="s">
        <v>26246</v>
      </c>
      <c r="V116" t="s">
        <v>26246</v>
      </c>
      <c r="W116" t="s">
        <v>26246</v>
      </c>
      <c r="X116" t="s">
        <v>26246</v>
      </c>
      <c r="Y116" t="s">
        <v>27068</v>
      </c>
      <c r="Z116" t="s">
        <v>26669</v>
      </c>
      <c r="AA116" t="s">
        <v>27069</v>
      </c>
      <c r="AB116" t="s">
        <v>26262</v>
      </c>
      <c r="AC116" t="s">
        <v>26246</v>
      </c>
      <c r="AD116" t="s">
        <v>26246</v>
      </c>
      <c r="AE116" t="s">
        <v>26263</v>
      </c>
      <c r="AF116" t="s">
        <v>26246</v>
      </c>
      <c r="AG116" t="s">
        <v>26246</v>
      </c>
      <c r="AH116" t="s">
        <v>26263</v>
      </c>
      <c r="AI116" t="s">
        <v>26246</v>
      </c>
      <c r="AJ116" t="s">
        <v>26246</v>
      </c>
      <c r="AK116" t="s">
        <v>26246</v>
      </c>
      <c r="AL116" s="170" t="e">
        <f>VLOOKUP(L116,映射表!A:G,7,0)</f>
        <v>#N/A</v>
      </c>
      <c r="AM116" s="131" t="e">
        <f>VLOOKUP(L116,映射表!A:C,3,0)</f>
        <v>#N/A</v>
      </c>
    </row>
    <row r="117" spans="34:39">
      <c r="A117" t="s">
        <v>27070</v>
      </c>
      <c r="B117" t="s">
        <v>26246</v>
      </c>
      <c r="C117" t="s">
        <v>27071</v>
      </c>
      <c r="D117" t="s">
        <v>27072</v>
      </c>
      <c r="E117" t="s">
        <v>26249</v>
      </c>
      <c r="F117" t="s">
        <v>26250</v>
      </c>
      <c r="G117" t="s">
        <v>26251</v>
      </c>
      <c r="H117" t="s">
        <v>26252</v>
      </c>
      <c r="I117" t="s">
        <v>26246</v>
      </c>
      <c r="J117" t="s">
        <v>26253</v>
      </c>
      <c r="K117" t="s">
        <v>26841</v>
      </c>
      <c r="L117" t="s">
        <v>26842</v>
      </c>
      <c r="M117" t="s">
        <v>26843</v>
      </c>
      <c r="N117" t="s">
        <v>26257</v>
      </c>
      <c r="O117">
        <v>1</v>
      </c>
      <c r="P117" t="s">
        <v>26258</v>
      </c>
      <c r="Q117">
        <v>85.99</v>
      </c>
      <c r="R117">
        <v>6.23</v>
      </c>
      <c r="S117">
        <v>49.99</v>
      </c>
      <c r="T117">
        <v>3.62</v>
      </c>
      <c r="U117" t="s">
        <v>26246</v>
      </c>
      <c r="V117" t="s">
        <v>26246</v>
      </c>
      <c r="W117" t="s">
        <v>26246</v>
      </c>
      <c r="X117" t="s">
        <v>26246</v>
      </c>
      <c r="Y117" t="s">
        <v>27073</v>
      </c>
      <c r="Z117" t="s">
        <v>26572</v>
      </c>
      <c r="AA117" t="s">
        <v>27074</v>
      </c>
      <c r="AB117" t="s">
        <v>26262</v>
      </c>
      <c r="AC117" t="s">
        <v>26246</v>
      </c>
      <c r="AD117" t="s">
        <v>26246</v>
      </c>
      <c r="AE117" t="s">
        <v>26263</v>
      </c>
      <c r="AF117" t="s">
        <v>26246</v>
      </c>
      <c r="AG117" t="s">
        <v>26246</v>
      </c>
      <c r="AH117" t="s">
        <v>26263</v>
      </c>
      <c r="AI117" t="s">
        <v>26246</v>
      </c>
      <c r="AJ117" t="s">
        <v>26246</v>
      </c>
      <c r="AK117" t="s">
        <v>26246</v>
      </c>
      <c r="AL117" s="170" t="e">
        <f>VLOOKUP(L117,映射表!A:G,7,0)</f>
        <v>#N/A</v>
      </c>
      <c r="AM117" s="131" t="e">
        <f>VLOOKUP(L117,映射表!A:C,3,0)</f>
        <v>#N/A</v>
      </c>
    </row>
    <row r="118" spans="34:39">
      <c r="A118" t="s">
        <v>27075</v>
      </c>
      <c r="B118" t="s">
        <v>26246</v>
      </c>
      <c r="C118" t="s">
        <v>27076</v>
      </c>
      <c r="D118" t="s">
        <v>26534</v>
      </c>
      <c r="E118" t="s">
        <v>26454</v>
      </c>
      <c r="F118" t="s">
        <v>26250</v>
      </c>
      <c r="G118" t="s">
        <v>26251</v>
      </c>
      <c r="H118" t="s">
        <v>26252</v>
      </c>
      <c r="I118" t="s">
        <v>26246</v>
      </c>
      <c r="J118" t="s">
        <v>26253</v>
      </c>
      <c r="K118" t="s">
        <v>26841</v>
      </c>
      <c r="L118" t="s">
        <v>26842</v>
      </c>
      <c r="M118" t="s">
        <v>26843</v>
      </c>
      <c r="N118" t="s">
        <v>26454</v>
      </c>
      <c r="O118">
        <v>1</v>
      </c>
      <c r="P118" t="s">
        <v>26258</v>
      </c>
      <c r="Q118">
        <v>85.99</v>
      </c>
      <c r="R118">
        <v>7.83</v>
      </c>
      <c r="S118">
        <v>49.99</v>
      </c>
      <c r="T118" t="s">
        <v>26246</v>
      </c>
      <c r="U118" t="s">
        <v>26246</v>
      </c>
      <c r="V118" t="s">
        <v>26246</v>
      </c>
      <c r="W118" t="s">
        <v>26246</v>
      </c>
      <c r="X118" t="s">
        <v>26246</v>
      </c>
      <c r="Y118" t="s">
        <v>26816</v>
      </c>
      <c r="Z118" t="s">
        <v>26669</v>
      </c>
      <c r="AA118" t="s">
        <v>27077</v>
      </c>
      <c r="AB118" t="s">
        <v>26262</v>
      </c>
      <c r="AC118" t="s">
        <v>26246</v>
      </c>
      <c r="AD118" t="s">
        <v>26246</v>
      </c>
      <c r="AE118" t="s">
        <v>26263</v>
      </c>
      <c r="AF118" t="s">
        <v>26246</v>
      </c>
      <c r="AG118" t="s">
        <v>26246</v>
      </c>
      <c r="AH118" t="s">
        <v>26263</v>
      </c>
      <c r="AI118" t="s">
        <v>26246</v>
      </c>
      <c r="AJ118" t="s">
        <v>26246</v>
      </c>
      <c r="AK118" t="s">
        <v>26246</v>
      </c>
      <c r="AL118" s="170" t="e">
        <f>VLOOKUP(L118,映射表!A:G,7,0)</f>
        <v>#N/A</v>
      </c>
      <c r="AM118" s="131" t="e">
        <f>VLOOKUP(L118,映射表!A:C,3,0)</f>
        <v>#N/A</v>
      </c>
    </row>
    <row r="119" spans="34:39">
      <c r="A119" t="s">
        <v>27078</v>
      </c>
      <c r="B119" t="s">
        <v>26246</v>
      </c>
      <c r="C119" t="s">
        <v>27079</v>
      </c>
      <c r="D119" t="s">
        <v>27080</v>
      </c>
      <c r="E119" t="s">
        <v>26454</v>
      </c>
      <c r="F119" t="s">
        <v>26250</v>
      </c>
      <c r="G119" t="s">
        <v>26251</v>
      </c>
      <c r="H119" t="s">
        <v>26252</v>
      </c>
      <c r="I119" t="s">
        <v>26246</v>
      </c>
      <c r="J119" t="s">
        <v>26253</v>
      </c>
      <c r="K119" t="s">
        <v>27081</v>
      </c>
      <c r="L119" t="s">
        <v>27082</v>
      </c>
      <c r="M119" t="s">
        <v>27083</v>
      </c>
      <c r="N119" t="s">
        <v>26454</v>
      </c>
      <c r="O119">
        <v>1</v>
      </c>
      <c r="P119" t="s">
        <v>26258</v>
      </c>
      <c r="Q119">
        <v>89.99</v>
      </c>
      <c r="R119">
        <v>6.3</v>
      </c>
      <c r="S119">
        <v>49.99</v>
      </c>
      <c r="T119">
        <v>3.5</v>
      </c>
      <c r="U119" t="s">
        <v>26246</v>
      </c>
      <c r="V119" t="s">
        <v>26246</v>
      </c>
      <c r="W119" t="s">
        <v>26246</v>
      </c>
      <c r="X119" t="s">
        <v>26246</v>
      </c>
      <c r="Y119" t="s">
        <v>27084</v>
      </c>
      <c r="Z119" t="s">
        <v>27085</v>
      </c>
      <c r="AA119">
        <v>30510</v>
      </c>
      <c r="AB119" t="s">
        <v>26262</v>
      </c>
      <c r="AC119" t="s">
        <v>26246</v>
      </c>
      <c r="AD119" t="s">
        <v>26246</v>
      </c>
      <c r="AE119" t="s">
        <v>26263</v>
      </c>
      <c r="AF119" t="s">
        <v>26246</v>
      </c>
      <c r="AG119" t="s">
        <v>26246</v>
      </c>
      <c r="AH119" t="s">
        <v>26263</v>
      </c>
      <c r="AI119" t="s">
        <v>26246</v>
      </c>
      <c r="AJ119" t="s">
        <v>26246</v>
      </c>
      <c r="AK119" t="s">
        <v>26246</v>
      </c>
      <c r="AL119" s="170" t="e">
        <f>VLOOKUP(L119,映射表!A:G,7,0)</f>
        <v>#N/A</v>
      </c>
      <c r="AM119" s="131" t="e">
        <f>VLOOKUP(L119,映射表!A:C,3,0)</f>
        <v>#N/A</v>
      </c>
    </row>
    <row r="120" spans="34:39">
      <c r="A120" t="s">
        <v>27086</v>
      </c>
      <c r="B120" t="s">
        <v>26246</v>
      </c>
      <c r="C120" t="s">
        <v>27087</v>
      </c>
      <c r="D120" t="s">
        <v>27088</v>
      </c>
      <c r="E120" t="s">
        <v>26454</v>
      </c>
      <c r="F120" t="s">
        <v>26250</v>
      </c>
      <c r="G120" t="s">
        <v>26251</v>
      </c>
      <c r="H120" t="s">
        <v>26252</v>
      </c>
      <c r="I120" t="s">
        <v>26246</v>
      </c>
      <c r="J120" t="s">
        <v>26253</v>
      </c>
      <c r="K120" t="s">
        <v>27089</v>
      </c>
      <c r="L120" t="s">
        <v>27090</v>
      </c>
      <c r="M120" t="s">
        <v>27091</v>
      </c>
      <c r="N120" t="s">
        <v>26454</v>
      </c>
      <c r="O120">
        <v>1</v>
      </c>
      <c r="P120" t="s">
        <v>26258</v>
      </c>
      <c r="Q120">
        <v>229.99</v>
      </c>
      <c r="R120">
        <v>14.6</v>
      </c>
      <c r="S120">
        <v>159.99</v>
      </c>
      <c r="T120">
        <v>10.16</v>
      </c>
      <c r="U120" t="s">
        <v>26246</v>
      </c>
      <c r="V120" t="s">
        <v>26246</v>
      </c>
      <c r="W120" t="s">
        <v>26246</v>
      </c>
      <c r="X120" t="s">
        <v>26246</v>
      </c>
      <c r="Y120" t="s">
        <v>27092</v>
      </c>
      <c r="Z120" t="s">
        <v>27093</v>
      </c>
      <c r="AA120" t="s">
        <v>27094</v>
      </c>
      <c r="AB120" t="s">
        <v>26262</v>
      </c>
      <c r="AC120" t="s">
        <v>26246</v>
      </c>
      <c r="AD120" t="s">
        <v>26246</v>
      </c>
      <c r="AE120" t="s">
        <v>26263</v>
      </c>
      <c r="AF120" t="s">
        <v>26246</v>
      </c>
      <c r="AG120" t="s">
        <v>26246</v>
      </c>
      <c r="AH120" t="s">
        <v>26263</v>
      </c>
      <c r="AI120" t="s">
        <v>26246</v>
      </c>
      <c r="AJ120" t="s">
        <v>26246</v>
      </c>
      <c r="AK120" t="s">
        <v>26246</v>
      </c>
      <c r="AL120" s="170" t="e">
        <f>VLOOKUP(L120,映射表!A:G,7,0)</f>
        <v>#N/A</v>
      </c>
      <c r="AM120" s="131" t="e">
        <f>VLOOKUP(L120,映射表!A:C,3,0)</f>
        <v>#N/A</v>
      </c>
    </row>
    <row r="121" spans="34:39">
      <c r="A121" t="s">
        <v>27095</v>
      </c>
      <c r="B121" t="s">
        <v>26246</v>
      </c>
      <c r="C121" t="s">
        <v>27096</v>
      </c>
      <c r="D121" t="s">
        <v>27097</v>
      </c>
      <c r="E121" t="s">
        <v>26277</v>
      </c>
      <c r="F121" t="s">
        <v>26250</v>
      </c>
      <c r="G121" t="s">
        <v>26251</v>
      </c>
      <c r="H121" t="s">
        <v>26252</v>
      </c>
      <c r="I121" t="s">
        <v>26246</v>
      </c>
      <c r="J121" t="s">
        <v>26253</v>
      </c>
      <c r="K121" t="s">
        <v>27098</v>
      </c>
      <c r="L121" t="s">
        <v>27099</v>
      </c>
      <c r="M121" t="s">
        <v>27100</v>
      </c>
      <c r="N121" t="s">
        <v>26246</v>
      </c>
      <c r="O121">
        <v>0</v>
      </c>
      <c r="P121" t="s">
        <v>26258</v>
      </c>
      <c r="Q121">
        <v>145.99</v>
      </c>
      <c r="R121">
        <v>11.68</v>
      </c>
      <c r="S121">
        <v>69.99</v>
      </c>
      <c r="T121">
        <v>5.6</v>
      </c>
      <c r="U121" t="s">
        <v>26246</v>
      </c>
      <c r="V121" t="s">
        <v>26246</v>
      </c>
      <c r="W121" t="s">
        <v>26246</v>
      </c>
      <c r="X121" t="s">
        <v>26246</v>
      </c>
      <c r="Y121" t="s">
        <v>27101</v>
      </c>
      <c r="Z121" t="s">
        <v>26340</v>
      </c>
      <c r="AA121">
        <v>14607</v>
      </c>
      <c r="AB121" t="s">
        <v>26262</v>
      </c>
      <c r="AC121" t="s">
        <v>26246</v>
      </c>
      <c r="AD121" t="s">
        <v>26246</v>
      </c>
      <c r="AE121" t="s">
        <v>26263</v>
      </c>
      <c r="AF121" t="s">
        <v>26246</v>
      </c>
      <c r="AG121" t="s">
        <v>26246</v>
      </c>
      <c r="AH121" t="s">
        <v>26263</v>
      </c>
      <c r="AI121" t="s">
        <v>26246</v>
      </c>
      <c r="AJ121" t="s">
        <v>26246</v>
      </c>
      <c r="AK121" t="s">
        <v>26246</v>
      </c>
      <c r="AL121" s="170" t="e">
        <f>VLOOKUP(L121,映射表!A:G,7,0)</f>
        <v>#N/A</v>
      </c>
      <c r="AM121" s="131" t="e">
        <f>VLOOKUP(L121,映射表!A:C,3,0)</f>
        <v>#N/A</v>
      </c>
    </row>
    <row r="122" spans="34:39">
      <c r="A122" t="s">
        <v>27102</v>
      </c>
      <c r="B122" t="s">
        <v>26246</v>
      </c>
      <c r="C122" t="s">
        <v>27103</v>
      </c>
      <c r="D122" t="s">
        <v>27104</v>
      </c>
      <c r="E122" t="s">
        <v>26454</v>
      </c>
      <c r="F122" t="s">
        <v>26250</v>
      </c>
      <c r="G122" t="s">
        <v>26251</v>
      </c>
      <c r="H122" t="s">
        <v>26252</v>
      </c>
      <c r="I122" t="s">
        <v>26246</v>
      </c>
      <c r="J122" t="s">
        <v>26253</v>
      </c>
      <c r="K122" t="s">
        <v>27081</v>
      </c>
      <c r="L122" t="s">
        <v>27082</v>
      </c>
      <c r="M122" t="s">
        <v>27083</v>
      </c>
      <c r="N122" t="s">
        <v>26454</v>
      </c>
      <c r="O122">
        <v>1</v>
      </c>
      <c r="P122" t="s">
        <v>26258</v>
      </c>
      <c r="Q122">
        <v>89.99</v>
      </c>
      <c r="R122">
        <v>5.4</v>
      </c>
      <c r="S122">
        <v>49.99</v>
      </c>
      <c r="T122" t="s">
        <v>26246</v>
      </c>
      <c r="U122" t="s">
        <v>26246</v>
      </c>
      <c r="V122" t="s">
        <v>26246</v>
      </c>
      <c r="W122" t="s">
        <v>26246</v>
      </c>
      <c r="X122" t="s">
        <v>26246</v>
      </c>
      <c r="Y122" t="s">
        <v>27105</v>
      </c>
      <c r="Z122" t="s">
        <v>26325</v>
      </c>
      <c r="AA122" t="s">
        <v>27106</v>
      </c>
      <c r="AB122" t="s">
        <v>26262</v>
      </c>
      <c r="AC122" t="s">
        <v>26246</v>
      </c>
      <c r="AD122" t="s">
        <v>26246</v>
      </c>
      <c r="AE122" t="s">
        <v>26263</v>
      </c>
      <c r="AF122" t="s">
        <v>26246</v>
      </c>
      <c r="AG122" t="s">
        <v>26246</v>
      </c>
      <c r="AH122" t="s">
        <v>26263</v>
      </c>
      <c r="AI122" t="s">
        <v>26246</v>
      </c>
      <c r="AJ122" t="s">
        <v>26246</v>
      </c>
      <c r="AK122" t="s">
        <v>26246</v>
      </c>
      <c r="AL122" s="170" t="e">
        <f>VLOOKUP(L122,映射表!A:G,7,0)</f>
        <v>#N/A</v>
      </c>
      <c r="AM122" s="131" t="e">
        <f>VLOOKUP(L122,映射表!A:C,3,0)</f>
        <v>#N/A</v>
      </c>
    </row>
    <row r="123" spans="34:39">
      <c r="A123" t="s">
        <v>27107</v>
      </c>
      <c r="B123" t="s">
        <v>26246</v>
      </c>
      <c r="C123" t="s">
        <v>27108</v>
      </c>
      <c r="D123" t="s">
        <v>27109</v>
      </c>
      <c r="E123" t="s">
        <v>26454</v>
      </c>
      <c r="F123" t="s">
        <v>26250</v>
      </c>
      <c r="G123" t="s">
        <v>26251</v>
      </c>
      <c r="H123" t="s">
        <v>26252</v>
      </c>
      <c r="I123" t="s">
        <v>26246</v>
      </c>
      <c r="J123" t="s">
        <v>26253</v>
      </c>
      <c r="K123" t="s">
        <v>27110</v>
      </c>
      <c r="L123" t="s">
        <v>27111</v>
      </c>
      <c r="M123" t="s">
        <v>27112</v>
      </c>
      <c r="N123" t="s">
        <v>26454</v>
      </c>
      <c r="O123">
        <v>1</v>
      </c>
      <c r="P123" t="s">
        <v>26258</v>
      </c>
      <c r="Q123">
        <v>119.77</v>
      </c>
      <c r="R123">
        <v>9.88</v>
      </c>
      <c r="S123">
        <v>59.99</v>
      </c>
      <c r="T123">
        <v>4.95</v>
      </c>
      <c r="U123" t="s">
        <v>26246</v>
      </c>
      <c r="V123" t="s">
        <v>26246</v>
      </c>
      <c r="W123" t="s">
        <v>26246</v>
      </c>
      <c r="X123" t="s">
        <v>26246</v>
      </c>
      <c r="Y123" t="s">
        <v>27113</v>
      </c>
      <c r="Z123" t="s">
        <v>26376</v>
      </c>
      <c r="AA123" t="s">
        <v>27114</v>
      </c>
      <c r="AB123" t="s">
        <v>26262</v>
      </c>
      <c r="AC123" t="s">
        <v>26246</v>
      </c>
      <c r="AD123" t="s">
        <v>26246</v>
      </c>
      <c r="AE123" t="s">
        <v>26263</v>
      </c>
      <c r="AF123" t="s">
        <v>26246</v>
      </c>
      <c r="AG123" t="s">
        <v>26246</v>
      </c>
      <c r="AH123" t="s">
        <v>26263</v>
      </c>
      <c r="AI123" t="s">
        <v>26246</v>
      </c>
      <c r="AJ123" t="s">
        <v>26246</v>
      </c>
      <c r="AK123" t="s">
        <v>26246</v>
      </c>
      <c r="AL123" s="170" t="e">
        <f>VLOOKUP(L123,映射表!A:G,7,0)</f>
        <v>#N/A</v>
      </c>
      <c r="AM123" s="131" t="e">
        <f>VLOOKUP(L123,映射表!A:C,3,0)</f>
        <v>#N/A</v>
      </c>
    </row>
    <row r="124" spans="34:39">
      <c r="A124" t="s">
        <v>27115</v>
      </c>
      <c r="B124" t="s">
        <v>26246</v>
      </c>
      <c r="C124" t="s">
        <v>27116</v>
      </c>
      <c r="D124" t="s">
        <v>27117</v>
      </c>
      <c r="E124" t="s">
        <v>26249</v>
      </c>
      <c r="F124" t="s">
        <v>26250</v>
      </c>
      <c r="G124" t="s">
        <v>26251</v>
      </c>
      <c r="H124" t="s">
        <v>26252</v>
      </c>
      <c r="I124" t="s">
        <v>26246</v>
      </c>
      <c r="J124" t="s">
        <v>26253</v>
      </c>
      <c r="K124" t="s">
        <v>27118</v>
      </c>
      <c r="L124" t="s">
        <v>27119</v>
      </c>
      <c r="M124" t="s">
        <v>27120</v>
      </c>
      <c r="N124" t="s">
        <v>26257</v>
      </c>
      <c r="O124">
        <v>1</v>
      </c>
      <c r="P124" t="s">
        <v>26258</v>
      </c>
      <c r="Q124">
        <v>167.99</v>
      </c>
      <c r="R124">
        <v>11.76</v>
      </c>
      <c r="S124">
        <v>59.99</v>
      </c>
      <c r="T124" t="s">
        <v>26246</v>
      </c>
      <c r="U124" t="s">
        <v>26246</v>
      </c>
      <c r="V124" t="s">
        <v>26246</v>
      </c>
      <c r="W124" t="s">
        <v>26246</v>
      </c>
      <c r="X124" t="s">
        <v>26246</v>
      </c>
      <c r="Y124" t="s">
        <v>27121</v>
      </c>
      <c r="Z124" t="s">
        <v>26260</v>
      </c>
      <c r="AA124" t="s">
        <v>27122</v>
      </c>
      <c r="AB124" t="s">
        <v>26262</v>
      </c>
      <c r="AC124" t="s">
        <v>26246</v>
      </c>
      <c r="AD124" t="s">
        <v>26246</v>
      </c>
      <c r="AE124" t="s">
        <v>26263</v>
      </c>
      <c r="AF124" t="s">
        <v>26246</v>
      </c>
      <c r="AG124" t="s">
        <v>26246</v>
      </c>
      <c r="AH124" t="s">
        <v>26263</v>
      </c>
      <c r="AI124" t="s">
        <v>26246</v>
      </c>
      <c r="AJ124" t="s">
        <v>26246</v>
      </c>
      <c r="AK124" t="s">
        <v>26246</v>
      </c>
      <c r="AL124" s="170" t="e">
        <f>VLOOKUP(L124,映射表!A:G,7,0)</f>
        <v>#N/A</v>
      </c>
      <c r="AM124" s="131" t="e">
        <f>VLOOKUP(L124,映射表!A:C,3,0)</f>
        <v>#N/A</v>
      </c>
    </row>
    <row r="125" spans="34:39">
      <c r="A125" t="s">
        <v>27123</v>
      </c>
      <c r="B125" t="s">
        <v>26246</v>
      </c>
      <c r="C125" t="s">
        <v>27124</v>
      </c>
      <c r="D125" t="s">
        <v>27125</v>
      </c>
      <c r="E125" t="s">
        <v>26249</v>
      </c>
      <c r="F125" t="s">
        <v>26250</v>
      </c>
      <c r="G125" t="s">
        <v>26251</v>
      </c>
      <c r="H125" t="s">
        <v>26252</v>
      </c>
      <c r="I125" t="s">
        <v>26246</v>
      </c>
      <c r="J125" t="s">
        <v>26253</v>
      </c>
      <c r="K125" t="s">
        <v>27126</v>
      </c>
      <c r="L125" t="s">
        <v>27127</v>
      </c>
      <c r="M125" t="s">
        <v>27128</v>
      </c>
      <c r="N125" t="s">
        <v>26257</v>
      </c>
      <c r="O125">
        <v>1</v>
      </c>
      <c r="P125" t="s">
        <v>26258</v>
      </c>
      <c r="Q125">
        <v>149.98</v>
      </c>
      <c r="R125">
        <v>15</v>
      </c>
      <c r="S125">
        <v>89.99</v>
      </c>
      <c r="T125">
        <v>9</v>
      </c>
      <c r="U125" t="s">
        <v>26246</v>
      </c>
      <c r="V125" t="s">
        <v>26246</v>
      </c>
      <c r="W125" t="s">
        <v>26246</v>
      </c>
      <c r="X125" t="s">
        <v>26246</v>
      </c>
      <c r="Y125" t="s">
        <v>27129</v>
      </c>
      <c r="Z125" t="s">
        <v>26271</v>
      </c>
      <c r="AA125" t="s">
        <v>27130</v>
      </c>
      <c r="AB125" t="s">
        <v>26262</v>
      </c>
      <c r="AC125" t="s">
        <v>26246</v>
      </c>
      <c r="AD125" t="s">
        <v>26246</v>
      </c>
      <c r="AE125" t="s">
        <v>26263</v>
      </c>
      <c r="AF125" t="s">
        <v>26246</v>
      </c>
      <c r="AG125" t="s">
        <v>26246</v>
      </c>
      <c r="AH125" t="s">
        <v>26263</v>
      </c>
      <c r="AI125" t="s">
        <v>26246</v>
      </c>
      <c r="AJ125" t="s">
        <v>26246</v>
      </c>
      <c r="AK125" t="s">
        <v>26246</v>
      </c>
      <c r="AL125" s="170" t="e">
        <f>VLOOKUP(L125,映射表!A:G,7,0)</f>
        <v>#N/A</v>
      </c>
      <c r="AM125" s="131" t="e">
        <f>VLOOKUP(L125,映射表!A:C,3,0)</f>
        <v>#N/A</v>
      </c>
    </row>
    <row r="126" spans="34:39">
      <c r="A126" t="s">
        <v>27131</v>
      </c>
      <c r="B126" t="s">
        <v>26246</v>
      </c>
      <c r="C126" t="s">
        <v>27132</v>
      </c>
      <c r="D126" t="s">
        <v>27133</v>
      </c>
      <c r="E126" t="s">
        <v>26277</v>
      </c>
      <c r="F126" t="s">
        <v>26250</v>
      </c>
      <c r="G126" t="s">
        <v>26251</v>
      </c>
      <c r="H126" t="s">
        <v>26252</v>
      </c>
      <c r="I126" t="s">
        <v>26246</v>
      </c>
      <c r="J126" t="s">
        <v>26253</v>
      </c>
      <c r="K126" t="s">
        <v>27134</v>
      </c>
      <c r="L126" t="s">
        <v>27135</v>
      </c>
      <c r="M126" t="s">
        <v>27136</v>
      </c>
      <c r="N126" t="s">
        <v>26246</v>
      </c>
      <c r="O126">
        <v>0</v>
      </c>
      <c r="P126" t="s">
        <v>26246</v>
      </c>
      <c r="Q126" t="s">
        <v>26246</v>
      </c>
      <c r="R126" t="s">
        <v>26246</v>
      </c>
      <c r="S126" t="s">
        <v>26246</v>
      </c>
      <c r="T126" t="s">
        <v>26246</v>
      </c>
      <c r="U126" t="s">
        <v>26246</v>
      </c>
      <c r="V126" t="s">
        <v>26246</v>
      </c>
      <c r="W126" t="s">
        <v>26246</v>
      </c>
      <c r="X126" t="s">
        <v>26246</v>
      </c>
      <c r="Y126" t="s">
        <v>26808</v>
      </c>
      <c r="Z126" t="s">
        <v>26331</v>
      </c>
      <c r="AA126" t="s">
        <v>26809</v>
      </c>
      <c r="AB126" t="s">
        <v>26262</v>
      </c>
      <c r="AC126" t="s">
        <v>26246</v>
      </c>
      <c r="AD126" t="s">
        <v>26246</v>
      </c>
      <c r="AE126" t="s">
        <v>26263</v>
      </c>
      <c r="AF126" t="s">
        <v>26246</v>
      </c>
      <c r="AG126" t="s">
        <v>26246</v>
      </c>
      <c r="AH126" t="s">
        <v>26263</v>
      </c>
      <c r="AI126" t="s">
        <v>26246</v>
      </c>
      <c r="AJ126" t="s">
        <v>26246</v>
      </c>
      <c r="AK126" t="s">
        <v>26246</v>
      </c>
      <c r="AL126" s="170" t="e">
        <f>VLOOKUP(L126,映射表!A:G,7,0)</f>
        <v>#N/A</v>
      </c>
      <c r="AM126" s="131" t="e">
        <f>VLOOKUP(L126,映射表!A:C,3,0)</f>
        <v>#N/A</v>
      </c>
    </row>
    <row r="127" spans="34:39">
      <c r="A127" t="s">
        <v>27137</v>
      </c>
      <c r="B127" t="s">
        <v>26246</v>
      </c>
      <c r="C127" t="s">
        <v>27138</v>
      </c>
      <c r="D127" t="s">
        <v>27139</v>
      </c>
      <c r="E127" t="s">
        <v>26249</v>
      </c>
      <c r="F127" t="s">
        <v>26250</v>
      </c>
      <c r="G127" t="s">
        <v>26251</v>
      </c>
      <c r="H127" t="s">
        <v>26252</v>
      </c>
      <c r="I127" t="s">
        <v>26246</v>
      </c>
      <c r="J127" t="s">
        <v>26253</v>
      </c>
      <c r="K127" t="s">
        <v>27140</v>
      </c>
      <c r="L127" t="s">
        <v>27141</v>
      </c>
      <c r="M127" t="s">
        <v>27142</v>
      </c>
      <c r="N127" t="s">
        <v>26257</v>
      </c>
      <c r="O127">
        <v>1</v>
      </c>
      <c r="P127" t="s">
        <v>26258</v>
      </c>
      <c r="Q127">
        <v>253.99</v>
      </c>
      <c r="R127">
        <v>17.14</v>
      </c>
      <c r="S127">
        <v>169.99</v>
      </c>
      <c r="T127">
        <v>11.47</v>
      </c>
      <c r="U127" t="s">
        <v>26246</v>
      </c>
      <c r="V127" t="s">
        <v>26246</v>
      </c>
      <c r="W127" t="s">
        <v>26246</v>
      </c>
      <c r="X127" t="s">
        <v>26246</v>
      </c>
      <c r="Y127" t="s">
        <v>27143</v>
      </c>
      <c r="Z127" t="s">
        <v>26376</v>
      </c>
      <c r="AA127" t="s">
        <v>27144</v>
      </c>
      <c r="AB127" t="s">
        <v>26262</v>
      </c>
      <c r="AC127" t="s">
        <v>26246</v>
      </c>
      <c r="AD127" t="s">
        <v>26246</v>
      </c>
      <c r="AE127" t="s">
        <v>26263</v>
      </c>
      <c r="AF127" t="s">
        <v>26246</v>
      </c>
      <c r="AG127" t="s">
        <v>26246</v>
      </c>
      <c r="AH127" t="s">
        <v>26263</v>
      </c>
      <c r="AI127" t="s">
        <v>26246</v>
      </c>
      <c r="AJ127" t="s">
        <v>26246</v>
      </c>
      <c r="AK127" t="s">
        <v>26246</v>
      </c>
      <c r="AL127" s="170" t="e">
        <f>VLOOKUP(L127,映射表!A:G,7,0)</f>
        <v>#N/A</v>
      </c>
      <c r="AM127" s="131" t="e">
        <f>VLOOKUP(L127,映射表!A:C,3,0)</f>
        <v>#N/A</v>
      </c>
    </row>
    <row r="128" spans="34:39">
      <c r="A128" t="s">
        <v>27145</v>
      </c>
      <c r="B128" t="s">
        <v>26246</v>
      </c>
      <c r="C128" t="s">
        <v>27146</v>
      </c>
      <c r="D128" t="s">
        <v>27147</v>
      </c>
      <c r="E128" t="s">
        <v>26249</v>
      </c>
      <c r="F128" t="s">
        <v>26250</v>
      </c>
      <c r="G128" t="s">
        <v>26251</v>
      </c>
      <c r="H128" t="s">
        <v>26252</v>
      </c>
      <c r="I128" t="s">
        <v>26246</v>
      </c>
      <c r="J128" t="s">
        <v>26253</v>
      </c>
      <c r="K128" t="s">
        <v>27148</v>
      </c>
      <c r="L128" t="s">
        <v>27149</v>
      </c>
      <c r="M128" t="s">
        <v>27150</v>
      </c>
      <c r="N128" t="s">
        <v>26257</v>
      </c>
      <c r="O128">
        <v>1</v>
      </c>
      <c r="P128" t="s">
        <v>26258</v>
      </c>
      <c r="Q128">
        <v>129.77</v>
      </c>
      <c r="R128">
        <v>9.08</v>
      </c>
      <c r="S128">
        <v>49.99</v>
      </c>
      <c r="T128" t="s">
        <v>26246</v>
      </c>
      <c r="U128" t="s">
        <v>26246</v>
      </c>
      <c r="V128" t="s">
        <v>26246</v>
      </c>
      <c r="W128" t="s">
        <v>26246</v>
      </c>
      <c r="X128" t="s">
        <v>26246</v>
      </c>
      <c r="Y128" t="s">
        <v>27151</v>
      </c>
      <c r="Z128" t="s">
        <v>26558</v>
      </c>
      <c r="AA128" t="s">
        <v>27152</v>
      </c>
      <c r="AB128" t="s">
        <v>26262</v>
      </c>
      <c r="AC128" t="s">
        <v>26246</v>
      </c>
      <c r="AD128" t="s">
        <v>26246</v>
      </c>
      <c r="AE128" t="s">
        <v>26263</v>
      </c>
      <c r="AF128" t="s">
        <v>26246</v>
      </c>
      <c r="AG128" t="s">
        <v>26246</v>
      </c>
      <c r="AH128" t="s">
        <v>26263</v>
      </c>
      <c r="AI128" t="s">
        <v>26246</v>
      </c>
      <c r="AJ128" t="s">
        <v>26246</v>
      </c>
      <c r="AK128" t="s">
        <v>26246</v>
      </c>
      <c r="AL128" s="170" t="e">
        <f>VLOOKUP(L128,映射表!A:G,7,0)</f>
        <v>#N/A</v>
      </c>
      <c r="AM128" s="131" t="e">
        <f>VLOOKUP(L128,映射表!A:C,3,0)</f>
        <v>#N/A</v>
      </c>
    </row>
    <row r="129" spans="34:39">
      <c r="A129" t="s">
        <v>27153</v>
      </c>
      <c r="B129" t="s">
        <v>26246</v>
      </c>
      <c r="C129" t="s">
        <v>27154</v>
      </c>
      <c r="D129" t="s">
        <v>27155</v>
      </c>
      <c r="E129" t="s">
        <v>26249</v>
      </c>
      <c r="F129" t="s">
        <v>26250</v>
      </c>
      <c r="G129" t="s">
        <v>26251</v>
      </c>
      <c r="H129" t="s">
        <v>26252</v>
      </c>
      <c r="I129" t="s">
        <v>26246</v>
      </c>
      <c r="J129" t="s">
        <v>26253</v>
      </c>
      <c r="K129" t="s">
        <v>27156</v>
      </c>
      <c r="L129" t="s">
        <v>27157</v>
      </c>
      <c r="M129" t="s">
        <v>27158</v>
      </c>
      <c r="N129" t="s">
        <v>26257</v>
      </c>
      <c r="O129">
        <v>1</v>
      </c>
      <c r="P129" t="s">
        <v>26258</v>
      </c>
      <c r="Q129">
        <v>162.77</v>
      </c>
      <c r="R129">
        <v>11.39</v>
      </c>
      <c r="S129">
        <v>79.99</v>
      </c>
      <c r="T129">
        <v>5.6</v>
      </c>
      <c r="U129" t="s">
        <v>26246</v>
      </c>
      <c r="V129" t="s">
        <v>26246</v>
      </c>
      <c r="W129" t="s">
        <v>26246</v>
      </c>
      <c r="X129" t="s">
        <v>26246</v>
      </c>
      <c r="Y129" t="s">
        <v>27159</v>
      </c>
      <c r="Z129" t="s">
        <v>27160</v>
      </c>
      <c r="AA129" t="s">
        <v>27161</v>
      </c>
      <c r="AB129" t="s">
        <v>26262</v>
      </c>
      <c r="AC129" t="s">
        <v>26246</v>
      </c>
      <c r="AD129" t="s">
        <v>26246</v>
      </c>
      <c r="AE129" t="s">
        <v>26263</v>
      </c>
      <c r="AF129" t="s">
        <v>26246</v>
      </c>
      <c r="AG129" t="s">
        <v>26246</v>
      </c>
      <c r="AH129" t="s">
        <v>26263</v>
      </c>
      <c r="AI129" t="s">
        <v>26246</v>
      </c>
      <c r="AJ129" t="s">
        <v>26246</v>
      </c>
      <c r="AK129" t="s">
        <v>26246</v>
      </c>
      <c r="AL129" s="170" t="e">
        <f>VLOOKUP(L129,映射表!A:G,7,0)</f>
        <v>#N/A</v>
      </c>
      <c r="AM129" s="131" t="e">
        <f>VLOOKUP(L129,映射表!A:C,3,0)</f>
        <v>#N/A</v>
      </c>
    </row>
    <row r="130" spans="34:39">
      <c r="A130" t="s">
        <v>27162</v>
      </c>
      <c r="B130" t="s">
        <v>26246</v>
      </c>
      <c r="C130" t="s">
        <v>27163</v>
      </c>
      <c r="D130" t="s">
        <v>27164</v>
      </c>
      <c r="E130" t="s">
        <v>26249</v>
      </c>
      <c r="F130" t="s">
        <v>26250</v>
      </c>
      <c r="G130" t="s">
        <v>26251</v>
      </c>
      <c r="H130" t="s">
        <v>26252</v>
      </c>
      <c r="I130" t="s">
        <v>26246</v>
      </c>
      <c r="J130" t="s">
        <v>26253</v>
      </c>
      <c r="K130" t="s">
        <v>27165</v>
      </c>
      <c r="L130" t="s">
        <v>27166</v>
      </c>
      <c r="M130" t="s">
        <v>27167</v>
      </c>
      <c r="N130" t="s">
        <v>26257</v>
      </c>
      <c r="O130">
        <v>1</v>
      </c>
      <c r="P130" t="s">
        <v>26258</v>
      </c>
      <c r="Q130">
        <v>205.77</v>
      </c>
      <c r="R130">
        <v>16.46</v>
      </c>
      <c r="S130">
        <v>29.99</v>
      </c>
      <c r="T130">
        <v>2.4</v>
      </c>
      <c r="U130" t="s">
        <v>26246</v>
      </c>
      <c r="V130" t="s">
        <v>26246</v>
      </c>
      <c r="W130" t="s">
        <v>26246</v>
      </c>
      <c r="X130" t="s">
        <v>26246</v>
      </c>
      <c r="Y130" t="s">
        <v>27168</v>
      </c>
      <c r="Z130" t="s">
        <v>26407</v>
      </c>
      <c r="AA130" t="s">
        <v>27169</v>
      </c>
      <c r="AB130" t="s">
        <v>26262</v>
      </c>
      <c r="AC130" t="s">
        <v>26246</v>
      </c>
      <c r="AD130" t="s">
        <v>26246</v>
      </c>
      <c r="AE130" t="s">
        <v>26263</v>
      </c>
      <c r="AF130" t="s">
        <v>26246</v>
      </c>
      <c r="AG130" t="s">
        <v>26246</v>
      </c>
      <c r="AH130" t="s">
        <v>26263</v>
      </c>
      <c r="AI130" t="s">
        <v>26246</v>
      </c>
      <c r="AJ130" t="s">
        <v>26246</v>
      </c>
      <c r="AK130" t="s">
        <v>26246</v>
      </c>
      <c r="AL130" s="170" t="e">
        <f>VLOOKUP(L130,映射表!A:G,7,0)</f>
        <v>#N/A</v>
      </c>
      <c r="AM130" s="131" t="e">
        <f>VLOOKUP(L130,映射表!A:C,3,0)</f>
        <v>#N/A</v>
      </c>
    </row>
    <row r="131" spans="34:39">
      <c r="A131" t="s">
        <v>27170</v>
      </c>
      <c r="B131" t="s">
        <v>26246</v>
      </c>
      <c r="C131" t="s">
        <v>27171</v>
      </c>
      <c r="D131" t="s">
        <v>27172</v>
      </c>
      <c r="E131" t="s">
        <v>26249</v>
      </c>
      <c r="F131" t="s">
        <v>26250</v>
      </c>
      <c r="G131" t="s">
        <v>26251</v>
      </c>
      <c r="H131" t="s">
        <v>26252</v>
      </c>
      <c r="I131" t="s">
        <v>26246</v>
      </c>
      <c r="J131" t="s">
        <v>26253</v>
      </c>
      <c r="K131" t="s">
        <v>27173</v>
      </c>
      <c r="L131" t="s">
        <v>27174</v>
      </c>
      <c r="M131" t="s">
        <v>27175</v>
      </c>
      <c r="N131" t="s">
        <v>26257</v>
      </c>
      <c r="O131">
        <v>1</v>
      </c>
      <c r="P131" t="s">
        <v>26258</v>
      </c>
      <c r="Q131">
        <v>142.77</v>
      </c>
      <c r="R131">
        <v>8.57</v>
      </c>
      <c r="S131">
        <v>49.99</v>
      </c>
      <c r="T131">
        <v>3</v>
      </c>
      <c r="U131" t="s">
        <v>26246</v>
      </c>
      <c r="V131" t="s">
        <v>26246</v>
      </c>
      <c r="W131" t="s">
        <v>26246</v>
      </c>
      <c r="X131" t="s">
        <v>26246</v>
      </c>
      <c r="Y131" t="s">
        <v>27176</v>
      </c>
      <c r="Z131" t="s">
        <v>26610</v>
      </c>
      <c r="AA131" t="s">
        <v>27177</v>
      </c>
      <c r="AB131" t="s">
        <v>26262</v>
      </c>
      <c r="AC131" t="s">
        <v>26246</v>
      </c>
      <c r="AD131" t="s">
        <v>26246</v>
      </c>
      <c r="AE131" t="s">
        <v>26263</v>
      </c>
      <c r="AF131" t="s">
        <v>26246</v>
      </c>
      <c r="AG131" t="s">
        <v>26246</v>
      </c>
      <c r="AH131" t="s">
        <v>26263</v>
      </c>
      <c r="AI131" t="s">
        <v>26246</v>
      </c>
      <c r="AJ131" t="s">
        <v>26246</v>
      </c>
      <c r="AK131" t="s">
        <v>26246</v>
      </c>
      <c r="AL131" s="170" t="e">
        <f>VLOOKUP(L131,映射表!A:G,7,0)</f>
        <v>#N/A</v>
      </c>
      <c r="AM131" s="131" t="e">
        <f>VLOOKUP(L131,映射表!A:C,3,0)</f>
        <v>#N/A</v>
      </c>
    </row>
    <row r="132" spans="34:39">
      <c r="A132" t="s">
        <v>27178</v>
      </c>
      <c r="B132" t="s">
        <v>26246</v>
      </c>
      <c r="C132" t="s">
        <v>27179</v>
      </c>
      <c r="D132" t="s">
        <v>27180</v>
      </c>
      <c r="E132" t="s">
        <v>26249</v>
      </c>
      <c r="F132" t="s">
        <v>26250</v>
      </c>
      <c r="G132" t="s">
        <v>26251</v>
      </c>
      <c r="H132" t="s">
        <v>26252</v>
      </c>
      <c r="I132" t="s">
        <v>26246</v>
      </c>
      <c r="J132" t="s">
        <v>26253</v>
      </c>
      <c r="K132" t="s">
        <v>27148</v>
      </c>
      <c r="L132" t="s">
        <v>27149</v>
      </c>
      <c r="M132" t="s">
        <v>27150</v>
      </c>
      <c r="N132" t="s">
        <v>26257</v>
      </c>
      <c r="O132">
        <v>1</v>
      </c>
      <c r="P132" t="s">
        <v>26258</v>
      </c>
      <c r="Q132">
        <v>129.77</v>
      </c>
      <c r="R132">
        <v>11.68</v>
      </c>
      <c r="S132">
        <v>49.99</v>
      </c>
      <c r="T132">
        <v>4.5</v>
      </c>
      <c r="U132" t="s">
        <v>26246</v>
      </c>
      <c r="V132" t="s">
        <v>26246</v>
      </c>
      <c r="W132" t="s">
        <v>26246</v>
      </c>
      <c r="X132" t="s">
        <v>26246</v>
      </c>
      <c r="Y132" t="s">
        <v>27181</v>
      </c>
      <c r="Z132" t="s">
        <v>26285</v>
      </c>
      <c r="AA132" t="s">
        <v>27182</v>
      </c>
      <c r="AB132" t="s">
        <v>26262</v>
      </c>
      <c r="AC132" t="s">
        <v>26246</v>
      </c>
      <c r="AD132" t="s">
        <v>26246</v>
      </c>
      <c r="AE132" t="s">
        <v>26263</v>
      </c>
      <c r="AF132" t="s">
        <v>26246</v>
      </c>
      <c r="AG132" t="s">
        <v>26246</v>
      </c>
      <c r="AH132" t="s">
        <v>26263</v>
      </c>
      <c r="AI132" t="s">
        <v>26246</v>
      </c>
      <c r="AJ132" t="s">
        <v>26246</v>
      </c>
      <c r="AK132" t="s">
        <v>26246</v>
      </c>
      <c r="AL132" s="170" t="e">
        <f>VLOOKUP(L132,映射表!A:G,7,0)</f>
        <v>#N/A</v>
      </c>
      <c r="AM132" s="131" t="e">
        <f>VLOOKUP(L132,映射表!A:C,3,0)</f>
        <v>#N/A</v>
      </c>
    </row>
    <row r="133" spans="34:39">
      <c r="A133" t="s">
        <v>27183</v>
      </c>
      <c r="B133" t="s">
        <v>26246</v>
      </c>
      <c r="C133" t="s">
        <v>27184</v>
      </c>
      <c r="D133" t="s">
        <v>27185</v>
      </c>
      <c r="E133" t="s">
        <v>26249</v>
      </c>
      <c r="F133" t="s">
        <v>26250</v>
      </c>
      <c r="G133" t="s">
        <v>26251</v>
      </c>
      <c r="H133" t="s">
        <v>26252</v>
      </c>
      <c r="I133" t="s">
        <v>26246</v>
      </c>
      <c r="J133" t="s">
        <v>26253</v>
      </c>
      <c r="K133" t="s">
        <v>27186</v>
      </c>
      <c r="L133" t="s">
        <v>27187</v>
      </c>
      <c r="M133" t="s">
        <v>27188</v>
      </c>
      <c r="N133" t="s">
        <v>26257</v>
      </c>
      <c r="O133">
        <v>1</v>
      </c>
      <c r="P133" t="s">
        <v>26258</v>
      </c>
      <c r="Q133">
        <v>247.99</v>
      </c>
      <c r="R133">
        <v>14.88</v>
      </c>
      <c r="S133">
        <v>169.99</v>
      </c>
      <c r="T133">
        <v>10.2</v>
      </c>
      <c r="U133" t="s">
        <v>26246</v>
      </c>
      <c r="V133" t="s">
        <v>26246</v>
      </c>
      <c r="W133" t="s">
        <v>26246</v>
      </c>
      <c r="X133" t="s">
        <v>26246</v>
      </c>
      <c r="Y133" t="s">
        <v>27189</v>
      </c>
      <c r="Z133" t="s">
        <v>26433</v>
      </c>
      <c r="AA133" t="s">
        <v>27190</v>
      </c>
      <c r="AB133" t="s">
        <v>26262</v>
      </c>
      <c r="AC133" t="s">
        <v>26246</v>
      </c>
      <c r="AD133" t="s">
        <v>26246</v>
      </c>
      <c r="AE133" t="s">
        <v>26263</v>
      </c>
      <c r="AF133" t="s">
        <v>26246</v>
      </c>
      <c r="AG133" t="s">
        <v>26246</v>
      </c>
      <c r="AH133" t="s">
        <v>26263</v>
      </c>
      <c r="AI133" t="s">
        <v>26246</v>
      </c>
      <c r="AJ133" t="s">
        <v>26246</v>
      </c>
      <c r="AK133" t="s">
        <v>26246</v>
      </c>
      <c r="AL133" s="170" t="e">
        <f>VLOOKUP(L133,映射表!A:G,7,0)</f>
        <v>#N/A</v>
      </c>
      <c r="AM133" s="131" t="e">
        <f>VLOOKUP(L133,映射表!A:C,3,0)</f>
        <v>#N/A</v>
      </c>
    </row>
    <row r="134" spans="34:39">
      <c r="A134" t="s">
        <v>27191</v>
      </c>
      <c r="B134" t="s">
        <v>26246</v>
      </c>
      <c r="C134" t="s">
        <v>27192</v>
      </c>
      <c r="D134" t="s">
        <v>27193</v>
      </c>
      <c r="E134" t="s">
        <v>26249</v>
      </c>
      <c r="F134" t="s">
        <v>26250</v>
      </c>
      <c r="G134" t="s">
        <v>26251</v>
      </c>
      <c r="H134" t="s">
        <v>26252</v>
      </c>
      <c r="I134" t="s">
        <v>26246</v>
      </c>
      <c r="J134" t="s">
        <v>26253</v>
      </c>
      <c r="K134" t="s">
        <v>27194</v>
      </c>
      <c r="L134" t="s">
        <v>27195</v>
      </c>
      <c r="M134" t="s">
        <v>27196</v>
      </c>
      <c r="N134" t="s">
        <v>26257</v>
      </c>
      <c r="O134">
        <v>1</v>
      </c>
      <c r="P134" t="s">
        <v>26258</v>
      </c>
      <c r="Q134">
        <v>83.99</v>
      </c>
      <c r="R134">
        <v>5.67</v>
      </c>
      <c r="S134">
        <v>49.99</v>
      </c>
      <c r="T134">
        <v>3.37</v>
      </c>
      <c r="U134" t="s">
        <v>26246</v>
      </c>
      <c r="V134" t="s">
        <v>26246</v>
      </c>
      <c r="W134" t="s">
        <v>26246</v>
      </c>
      <c r="X134" t="s">
        <v>26246</v>
      </c>
      <c r="Y134" t="s">
        <v>27197</v>
      </c>
      <c r="Z134" t="s">
        <v>26572</v>
      </c>
      <c r="AA134" t="s">
        <v>27198</v>
      </c>
      <c r="AB134" t="s">
        <v>26262</v>
      </c>
      <c r="AC134" t="s">
        <v>26246</v>
      </c>
      <c r="AD134" t="s">
        <v>26246</v>
      </c>
      <c r="AE134" t="s">
        <v>26263</v>
      </c>
      <c r="AF134" t="s">
        <v>26246</v>
      </c>
      <c r="AG134" t="s">
        <v>26246</v>
      </c>
      <c r="AH134" t="s">
        <v>26263</v>
      </c>
      <c r="AI134" t="s">
        <v>26246</v>
      </c>
      <c r="AJ134" t="s">
        <v>26246</v>
      </c>
      <c r="AK134" t="s">
        <v>26246</v>
      </c>
      <c r="AL134" s="170" t="e">
        <f>VLOOKUP(L134,映射表!A:G,7,0)</f>
        <v>#N/A</v>
      </c>
      <c r="AM134" s="131" t="e">
        <f>VLOOKUP(L134,映射表!A:C,3,0)</f>
        <v>#N/A</v>
      </c>
    </row>
    <row r="135" spans="34:39">
      <c r="A135" t="s">
        <v>27199</v>
      </c>
      <c r="B135" t="s">
        <v>26246</v>
      </c>
      <c r="C135" t="s">
        <v>27200</v>
      </c>
      <c r="D135" t="s">
        <v>27201</v>
      </c>
      <c r="E135" t="s">
        <v>26249</v>
      </c>
      <c r="F135" t="s">
        <v>26250</v>
      </c>
      <c r="G135" t="s">
        <v>26251</v>
      </c>
      <c r="H135" t="s">
        <v>26252</v>
      </c>
      <c r="I135" t="s">
        <v>26246</v>
      </c>
      <c r="J135" t="s">
        <v>26253</v>
      </c>
      <c r="K135" t="s">
        <v>27202</v>
      </c>
      <c r="L135" t="s">
        <v>27203</v>
      </c>
      <c r="M135" t="s">
        <v>27204</v>
      </c>
      <c r="N135" t="s">
        <v>26257</v>
      </c>
      <c r="O135">
        <v>1</v>
      </c>
      <c r="P135" t="s">
        <v>26258</v>
      </c>
      <c r="Q135">
        <v>135.99</v>
      </c>
      <c r="R135">
        <v>8.84</v>
      </c>
      <c r="S135">
        <v>79.99</v>
      </c>
      <c r="T135" t="s">
        <v>26246</v>
      </c>
      <c r="U135" t="s">
        <v>26246</v>
      </c>
      <c r="V135" t="s">
        <v>26246</v>
      </c>
      <c r="W135" t="s">
        <v>26246</v>
      </c>
      <c r="X135" t="s">
        <v>26246</v>
      </c>
      <c r="Y135" t="s">
        <v>27205</v>
      </c>
      <c r="Z135" t="s">
        <v>26558</v>
      </c>
      <c r="AA135" t="s">
        <v>27206</v>
      </c>
      <c r="AB135" t="s">
        <v>26262</v>
      </c>
      <c r="AC135" t="s">
        <v>26246</v>
      </c>
      <c r="AD135" t="s">
        <v>26246</v>
      </c>
      <c r="AE135" t="s">
        <v>26263</v>
      </c>
      <c r="AF135" t="s">
        <v>26246</v>
      </c>
      <c r="AG135" t="s">
        <v>26246</v>
      </c>
      <c r="AH135" t="s">
        <v>26273</v>
      </c>
      <c r="AI135" t="s">
        <v>26246</v>
      </c>
      <c r="AJ135" t="s">
        <v>26246</v>
      </c>
      <c r="AK135" t="s">
        <v>26246</v>
      </c>
      <c r="AL135" s="170" t="e">
        <f>VLOOKUP(L135,映射表!A:G,7,0)</f>
        <v>#N/A</v>
      </c>
      <c r="AM135" s="131" t="e">
        <f>VLOOKUP(L135,映射表!A:C,3,0)</f>
        <v>#N/A</v>
      </c>
    </row>
    <row r="136" spans="34:39">
      <c r="A136" t="s">
        <v>27207</v>
      </c>
      <c r="B136" t="s">
        <v>26246</v>
      </c>
      <c r="C136" t="s">
        <v>27208</v>
      </c>
      <c r="D136" t="s">
        <v>27209</v>
      </c>
      <c r="E136" t="s">
        <v>26249</v>
      </c>
      <c r="F136" t="s">
        <v>26250</v>
      </c>
      <c r="G136" t="s">
        <v>26251</v>
      </c>
      <c r="H136" t="s">
        <v>26252</v>
      </c>
      <c r="I136" t="s">
        <v>26246</v>
      </c>
      <c r="J136" t="s">
        <v>26253</v>
      </c>
      <c r="K136" t="s">
        <v>27148</v>
      </c>
      <c r="L136" t="s">
        <v>27149</v>
      </c>
      <c r="M136" t="s">
        <v>27150</v>
      </c>
      <c r="N136" t="s">
        <v>26257</v>
      </c>
      <c r="O136">
        <v>1</v>
      </c>
      <c r="P136" t="s">
        <v>26258</v>
      </c>
      <c r="Q136">
        <v>129.77</v>
      </c>
      <c r="R136">
        <v>10.71</v>
      </c>
      <c r="S136">
        <v>49.99</v>
      </c>
      <c r="T136">
        <v>4.12</v>
      </c>
      <c r="U136" t="s">
        <v>26246</v>
      </c>
      <c r="V136" t="s">
        <v>26246</v>
      </c>
      <c r="W136" t="s">
        <v>26246</v>
      </c>
      <c r="X136" t="s">
        <v>26246</v>
      </c>
      <c r="Y136" t="s">
        <v>27210</v>
      </c>
      <c r="Z136" t="s">
        <v>26376</v>
      </c>
      <c r="AA136" t="s">
        <v>27211</v>
      </c>
      <c r="AB136" t="s">
        <v>26262</v>
      </c>
      <c r="AC136" t="s">
        <v>26246</v>
      </c>
      <c r="AD136" t="s">
        <v>26246</v>
      </c>
      <c r="AE136" t="s">
        <v>26263</v>
      </c>
      <c r="AF136" t="s">
        <v>26246</v>
      </c>
      <c r="AG136" t="s">
        <v>26246</v>
      </c>
      <c r="AH136" t="s">
        <v>26273</v>
      </c>
      <c r="AI136" t="s">
        <v>26246</v>
      </c>
      <c r="AJ136" t="s">
        <v>26246</v>
      </c>
      <c r="AK136" t="s">
        <v>26246</v>
      </c>
      <c r="AL136" s="170" t="e">
        <f>VLOOKUP(L136,映射表!A:G,7,0)</f>
        <v>#N/A</v>
      </c>
      <c r="AM136" s="131" t="e">
        <f>VLOOKUP(L136,映射表!A:C,3,0)</f>
        <v>#N/A</v>
      </c>
    </row>
    <row r="137" spans="34:39">
      <c r="A137" t="s">
        <v>27212</v>
      </c>
      <c r="B137" t="s">
        <v>26246</v>
      </c>
      <c r="C137" t="s">
        <v>27213</v>
      </c>
      <c r="D137" t="s">
        <v>26534</v>
      </c>
      <c r="E137" t="s">
        <v>26454</v>
      </c>
      <c r="F137" t="s">
        <v>26250</v>
      </c>
      <c r="G137" t="s">
        <v>26251</v>
      </c>
      <c r="H137" t="s">
        <v>26252</v>
      </c>
      <c r="I137" t="s">
        <v>26246</v>
      </c>
      <c r="J137" t="s">
        <v>26253</v>
      </c>
      <c r="K137" t="s">
        <v>27202</v>
      </c>
      <c r="L137" t="s">
        <v>27203</v>
      </c>
      <c r="M137" t="s">
        <v>27204</v>
      </c>
      <c r="N137" t="s">
        <v>26454</v>
      </c>
      <c r="O137">
        <v>1</v>
      </c>
      <c r="P137" t="s">
        <v>26258</v>
      </c>
      <c r="Q137">
        <v>135.99</v>
      </c>
      <c r="R137">
        <v>11.39</v>
      </c>
      <c r="S137">
        <v>79.99</v>
      </c>
      <c r="T137">
        <v>6.7</v>
      </c>
      <c r="U137" t="s">
        <v>26246</v>
      </c>
      <c r="V137" t="s">
        <v>26246</v>
      </c>
      <c r="W137" t="s">
        <v>26246</v>
      </c>
      <c r="X137" t="s">
        <v>26246</v>
      </c>
      <c r="Y137" t="s">
        <v>27214</v>
      </c>
      <c r="Z137" t="s">
        <v>26340</v>
      </c>
      <c r="AA137" t="s">
        <v>27215</v>
      </c>
      <c r="AB137" t="s">
        <v>26262</v>
      </c>
      <c r="AC137" t="s">
        <v>26246</v>
      </c>
      <c r="AD137" t="s">
        <v>26246</v>
      </c>
      <c r="AE137" t="s">
        <v>26263</v>
      </c>
      <c r="AF137" t="s">
        <v>26246</v>
      </c>
      <c r="AG137" t="s">
        <v>26246</v>
      </c>
      <c r="AH137" t="s">
        <v>26263</v>
      </c>
      <c r="AI137" t="s">
        <v>26246</v>
      </c>
      <c r="AJ137" t="s">
        <v>26246</v>
      </c>
      <c r="AK137" t="s">
        <v>26246</v>
      </c>
      <c r="AL137" s="170" t="e">
        <f>VLOOKUP(L137,映射表!A:G,7,0)</f>
        <v>#N/A</v>
      </c>
      <c r="AM137" s="131" t="e">
        <f>VLOOKUP(L137,映射表!A:C,3,0)</f>
        <v>#N/A</v>
      </c>
    </row>
    <row r="138" spans="34:39">
      <c r="A138" t="s">
        <v>27216</v>
      </c>
      <c r="B138" t="s">
        <v>26246</v>
      </c>
      <c r="C138" t="s">
        <v>27217</v>
      </c>
      <c r="D138" t="s">
        <v>26534</v>
      </c>
      <c r="E138" t="s">
        <v>26454</v>
      </c>
      <c r="F138" t="s">
        <v>26250</v>
      </c>
      <c r="G138" t="s">
        <v>26251</v>
      </c>
      <c r="H138" t="s">
        <v>26252</v>
      </c>
      <c r="I138" t="s">
        <v>26246</v>
      </c>
      <c r="J138" t="s">
        <v>26253</v>
      </c>
      <c r="K138" t="s">
        <v>27148</v>
      </c>
      <c r="L138" t="s">
        <v>27149</v>
      </c>
      <c r="M138" t="s">
        <v>27150</v>
      </c>
      <c r="N138" t="s">
        <v>26454</v>
      </c>
      <c r="O138">
        <v>1</v>
      </c>
      <c r="P138" t="s">
        <v>26258</v>
      </c>
      <c r="Q138">
        <v>129.77</v>
      </c>
      <c r="R138">
        <v>8.76</v>
      </c>
      <c r="S138">
        <v>49.99</v>
      </c>
      <c r="T138">
        <v>3.37</v>
      </c>
      <c r="U138" t="s">
        <v>26246</v>
      </c>
      <c r="V138" t="s">
        <v>26246</v>
      </c>
      <c r="W138" t="s">
        <v>26246</v>
      </c>
      <c r="X138" t="s">
        <v>26246</v>
      </c>
      <c r="Y138" t="s">
        <v>27218</v>
      </c>
      <c r="Z138" t="s">
        <v>26376</v>
      </c>
      <c r="AA138" t="s">
        <v>27219</v>
      </c>
      <c r="AB138" t="s">
        <v>26262</v>
      </c>
      <c r="AC138" t="s">
        <v>26246</v>
      </c>
      <c r="AD138" t="s">
        <v>26246</v>
      </c>
      <c r="AE138" t="s">
        <v>26263</v>
      </c>
      <c r="AF138" t="s">
        <v>26246</v>
      </c>
      <c r="AG138" t="s">
        <v>26246</v>
      </c>
      <c r="AH138" t="s">
        <v>26263</v>
      </c>
      <c r="AI138" t="s">
        <v>26246</v>
      </c>
      <c r="AJ138" t="s">
        <v>26246</v>
      </c>
      <c r="AK138" t="s">
        <v>26246</v>
      </c>
      <c r="AL138" s="170" t="e">
        <f>VLOOKUP(L138,映射表!A:G,7,0)</f>
        <v>#N/A</v>
      </c>
      <c r="AM138" s="131" t="e">
        <f>VLOOKUP(L138,映射表!A:C,3,0)</f>
        <v>#N/A</v>
      </c>
    </row>
    <row r="139" spans="34:39">
      <c r="A139" t="s">
        <v>27220</v>
      </c>
      <c r="B139" t="s">
        <v>26246</v>
      </c>
      <c r="C139" t="s">
        <v>27221</v>
      </c>
      <c r="D139" t="s">
        <v>27222</v>
      </c>
      <c r="E139" t="s">
        <v>26454</v>
      </c>
      <c r="F139" t="s">
        <v>26250</v>
      </c>
      <c r="G139" t="s">
        <v>26251</v>
      </c>
      <c r="H139" t="s">
        <v>26252</v>
      </c>
      <c r="I139" t="s">
        <v>26246</v>
      </c>
      <c r="J139" t="s">
        <v>26253</v>
      </c>
      <c r="K139" t="s">
        <v>27223</v>
      </c>
      <c r="L139" t="s">
        <v>27224</v>
      </c>
      <c r="M139" t="s">
        <v>27225</v>
      </c>
      <c r="N139" t="s">
        <v>26454</v>
      </c>
      <c r="O139">
        <v>1</v>
      </c>
      <c r="P139" t="s">
        <v>26258</v>
      </c>
      <c r="Q139">
        <v>126</v>
      </c>
      <c r="R139">
        <v>8.35</v>
      </c>
      <c r="S139">
        <v>79.99</v>
      </c>
      <c r="T139">
        <v>5.3</v>
      </c>
      <c r="U139" t="s">
        <v>26246</v>
      </c>
      <c r="V139" t="s">
        <v>26246</v>
      </c>
      <c r="W139" t="s">
        <v>26246</v>
      </c>
      <c r="X139" t="s">
        <v>26246</v>
      </c>
      <c r="Y139" t="s">
        <v>27226</v>
      </c>
      <c r="Z139" t="s">
        <v>26878</v>
      </c>
      <c r="AA139" t="s">
        <v>27227</v>
      </c>
      <c r="AB139" t="s">
        <v>26262</v>
      </c>
      <c r="AC139" t="s">
        <v>26246</v>
      </c>
      <c r="AD139" t="s">
        <v>26246</v>
      </c>
      <c r="AE139" t="s">
        <v>26263</v>
      </c>
      <c r="AF139" t="s">
        <v>26246</v>
      </c>
      <c r="AG139" t="s">
        <v>26246</v>
      </c>
      <c r="AH139" t="s">
        <v>26263</v>
      </c>
      <c r="AI139" t="s">
        <v>26246</v>
      </c>
      <c r="AJ139" t="s">
        <v>26246</v>
      </c>
      <c r="AK139" t="s">
        <v>26246</v>
      </c>
      <c r="AL139" s="170" t="e">
        <f>VLOOKUP(L139,映射表!A:G,7,0)</f>
        <v>#N/A</v>
      </c>
      <c r="AM139" s="131" t="e">
        <f>VLOOKUP(L139,映射表!A:C,3,0)</f>
        <v>#N/A</v>
      </c>
    </row>
    <row r="140" spans="34:39">
      <c r="A140" t="s">
        <v>27228</v>
      </c>
      <c r="B140" t="s">
        <v>26246</v>
      </c>
      <c r="C140" t="s">
        <v>27229</v>
      </c>
      <c r="D140" t="s">
        <v>26508</v>
      </c>
      <c r="E140" t="s">
        <v>26454</v>
      </c>
      <c r="F140" t="s">
        <v>26250</v>
      </c>
      <c r="G140" t="s">
        <v>26251</v>
      </c>
      <c r="H140" t="s">
        <v>26252</v>
      </c>
      <c r="I140" t="s">
        <v>26246</v>
      </c>
      <c r="J140" t="s">
        <v>26253</v>
      </c>
      <c r="K140" t="s">
        <v>27202</v>
      </c>
      <c r="L140" t="s">
        <v>27203</v>
      </c>
      <c r="M140" t="s">
        <v>27204</v>
      </c>
      <c r="N140" t="s">
        <v>26454</v>
      </c>
      <c r="O140">
        <v>1</v>
      </c>
      <c r="P140" t="s">
        <v>26258</v>
      </c>
      <c r="Q140">
        <v>135.99</v>
      </c>
      <c r="R140">
        <v>12.21</v>
      </c>
      <c r="S140">
        <v>79.99</v>
      </c>
      <c r="T140">
        <v>7.18</v>
      </c>
      <c r="U140" t="s">
        <v>26246</v>
      </c>
      <c r="V140" t="s">
        <v>26246</v>
      </c>
      <c r="W140" t="s">
        <v>26246</v>
      </c>
      <c r="X140" t="s">
        <v>26246</v>
      </c>
      <c r="Y140" t="s">
        <v>27230</v>
      </c>
      <c r="Z140" t="s">
        <v>26271</v>
      </c>
      <c r="AA140" t="s">
        <v>27231</v>
      </c>
      <c r="AB140" t="s">
        <v>26262</v>
      </c>
      <c r="AC140" t="s">
        <v>26246</v>
      </c>
      <c r="AD140" t="s">
        <v>26246</v>
      </c>
      <c r="AE140" t="s">
        <v>26263</v>
      </c>
      <c r="AF140" t="s">
        <v>26246</v>
      </c>
      <c r="AG140" t="s">
        <v>26246</v>
      </c>
      <c r="AH140" t="s">
        <v>26263</v>
      </c>
      <c r="AI140" t="s">
        <v>26246</v>
      </c>
      <c r="AJ140" t="s">
        <v>26246</v>
      </c>
      <c r="AK140" t="s">
        <v>26246</v>
      </c>
      <c r="AL140" s="170" t="e">
        <f>VLOOKUP(L140,映射表!A:G,7,0)</f>
        <v>#N/A</v>
      </c>
      <c r="AM140" s="131" t="e">
        <f>VLOOKUP(L140,映射表!A:C,3,0)</f>
        <v>#N/A</v>
      </c>
    </row>
    <row r="141" spans="34:39">
      <c r="A141" t="s">
        <v>27232</v>
      </c>
      <c r="B141" t="s">
        <v>26246</v>
      </c>
      <c r="C141" t="s">
        <v>27233</v>
      </c>
      <c r="D141" t="s">
        <v>26990</v>
      </c>
      <c r="E141" t="s">
        <v>26454</v>
      </c>
      <c r="F141" t="s">
        <v>26250</v>
      </c>
      <c r="G141" t="s">
        <v>26251</v>
      </c>
      <c r="H141" t="s">
        <v>26252</v>
      </c>
      <c r="I141" t="s">
        <v>26246</v>
      </c>
      <c r="J141" t="s">
        <v>26253</v>
      </c>
      <c r="K141" t="s">
        <v>27234</v>
      </c>
      <c r="L141" t="s">
        <v>27235</v>
      </c>
      <c r="M141" t="s">
        <v>27236</v>
      </c>
      <c r="N141" t="s">
        <v>26454</v>
      </c>
      <c r="O141">
        <v>1</v>
      </c>
      <c r="P141" t="s">
        <v>26258</v>
      </c>
      <c r="Q141">
        <v>205.99</v>
      </c>
      <c r="R141">
        <v>20.08</v>
      </c>
      <c r="S141">
        <v>129.99</v>
      </c>
      <c r="T141" t="s">
        <v>26246</v>
      </c>
      <c r="U141" t="s">
        <v>26246</v>
      </c>
      <c r="V141" t="s">
        <v>26246</v>
      </c>
      <c r="W141" t="s">
        <v>26246</v>
      </c>
      <c r="X141" t="s">
        <v>26246</v>
      </c>
      <c r="Y141" t="s">
        <v>27237</v>
      </c>
      <c r="Z141" t="s">
        <v>27238</v>
      </c>
      <c r="AA141" t="s">
        <v>27239</v>
      </c>
      <c r="AB141" t="s">
        <v>26262</v>
      </c>
      <c r="AC141" t="s">
        <v>26246</v>
      </c>
      <c r="AD141" t="s">
        <v>26246</v>
      </c>
      <c r="AE141" t="s">
        <v>26263</v>
      </c>
      <c r="AF141" t="s">
        <v>26246</v>
      </c>
      <c r="AG141" t="s">
        <v>26246</v>
      </c>
      <c r="AH141" t="s">
        <v>26263</v>
      </c>
      <c r="AI141" t="s">
        <v>26246</v>
      </c>
      <c r="AJ141" t="s">
        <v>26246</v>
      </c>
      <c r="AK141" t="s">
        <v>26246</v>
      </c>
      <c r="AL141" s="170" t="e">
        <f>VLOOKUP(L141,映射表!A:G,7,0)</f>
        <v>#N/A</v>
      </c>
      <c r="AM141" s="131" t="e">
        <f>VLOOKUP(L141,映射表!A:C,3,0)</f>
        <v>#N/A</v>
      </c>
    </row>
    <row r="142" spans="34:39">
      <c r="A142" t="s">
        <v>27240</v>
      </c>
      <c r="B142" t="s">
        <v>26246</v>
      </c>
      <c r="C142" t="s">
        <v>27241</v>
      </c>
      <c r="D142" t="s">
        <v>27242</v>
      </c>
      <c r="E142" t="s">
        <v>26454</v>
      </c>
      <c r="F142" t="s">
        <v>26250</v>
      </c>
      <c r="G142" t="s">
        <v>26251</v>
      </c>
      <c r="H142" t="s">
        <v>26252</v>
      </c>
      <c r="I142" t="s">
        <v>26246</v>
      </c>
      <c r="J142" t="s">
        <v>26253</v>
      </c>
      <c r="K142" t="s">
        <v>27173</v>
      </c>
      <c r="L142" t="s">
        <v>27174</v>
      </c>
      <c r="M142" t="s">
        <v>27175</v>
      </c>
      <c r="N142" t="s">
        <v>26454</v>
      </c>
      <c r="O142">
        <v>1</v>
      </c>
      <c r="P142" t="s">
        <v>26258</v>
      </c>
      <c r="Q142">
        <v>142.77</v>
      </c>
      <c r="R142">
        <v>10.71</v>
      </c>
      <c r="S142">
        <v>49.99</v>
      </c>
      <c r="T142" t="s">
        <v>26246</v>
      </c>
      <c r="U142" t="s">
        <v>26246</v>
      </c>
      <c r="V142" t="s">
        <v>26246</v>
      </c>
      <c r="W142" t="s">
        <v>26246</v>
      </c>
      <c r="X142" t="s">
        <v>26246</v>
      </c>
      <c r="Y142" t="s">
        <v>27243</v>
      </c>
      <c r="Z142" t="s">
        <v>26558</v>
      </c>
      <c r="AA142" t="s">
        <v>27244</v>
      </c>
      <c r="AB142" t="s">
        <v>26262</v>
      </c>
      <c r="AC142" t="s">
        <v>26246</v>
      </c>
      <c r="AD142" t="s">
        <v>26246</v>
      </c>
      <c r="AE142" t="s">
        <v>26263</v>
      </c>
      <c r="AF142" t="s">
        <v>26246</v>
      </c>
      <c r="AG142" t="s">
        <v>26246</v>
      </c>
      <c r="AH142" t="s">
        <v>26263</v>
      </c>
      <c r="AI142" t="s">
        <v>26246</v>
      </c>
      <c r="AJ142" t="s">
        <v>26246</v>
      </c>
      <c r="AK142" t="s">
        <v>26246</v>
      </c>
      <c r="AL142" s="170" t="e">
        <f>VLOOKUP(L142,映射表!A:G,7,0)</f>
        <v>#N/A</v>
      </c>
      <c r="AM142" s="131" t="e">
        <f>VLOOKUP(L142,映射表!A:C,3,0)</f>
        <v>#N/A</v>
      </c>
    </row>
    <row r="143" spans="34:39">
      <c r="A143" t="s">
        <v>27245</v>
      </c>
      <c r="B143" t="s">
        <v>26246</v>
      </c>
      <c r="C143" t="s">
        <v>27246</v>
      </c>
      <c r="D143" t="s">
        <v>27064</v>
      </c>
      <c r="E143" t="s">
        <v>26454</v>
      </c>
      <c r="F143" t="s">
        <v>26250</v>
      </c>
      <c r="G143" t="s">
        <v>26251</v>
      </c>
      <c r="H143" t="s">
        <v>26252</v>
      </c>
      <c r="I143" t="s">
        <v>26246</v>
      </c>
      <c r="J143" t="s">
        <v>26253</v>
      </c>
      <c r="K143" t="s">
        <v>27173</v>
      </c>
      <c r="L143" t="s">
        <v>27174</v>
      </c>
      <c r="M143" t="s">
        <v>27175</v>
      </c>
      <c r="N143" t="s">
        <v>26454</v>
      </c>
      <c r="O143">
        <v>1</v>
      </c>
      <c r="P143" t="s">
        <v>26258</v>
      </c>
      <c r="Q143">
        <v>142.77</v>
      </c>
      <c r="R143">
        <v>14.99</v>
      </c>
      <c r="S143">
        <v>49.99</v>
      </c>
      <c r="T143">
        <v>5.25</v>
      </c>
      <c r="U143" t="s">
        <v>26246</v>
      </c>
      <c r="V143" t="s">
        <v>26246</v>
      </c>
      <c r="W143" t="s">
        <v>26246</v>
      </c>
      <c r="X143" t="s">
        <v>26246</v>
      </c>
      <c r="Y143" t="s">
        <v>27247</v>
      </c>
      <c r="Z143" t="s">
        <v>27248</v>
      </c>
      <c r="AA143">
        <v>91766</v>
      </c>
      <c r="AB143" t="s">
        <v>26262</v>
      </c>
      <c r="AC143" t="s">
        <v>26246</v>
      </c>
      <c r="AD143" t="s">
        <v>26246</v>
      </c>
      <c r="AE143" t="s">
        <v>26263</v>
      </c>
      <c r="AF143" t="s">
        <v>26246</v>
      </c>
      <c r="AG143" t="s">
        <v>26246</v>
      </c>
      <c r="AH143" t="s">
        <v>26263</v>
      </c>
      <c r="AI143" t="s">
        <v>26246</v>
      </c>
      <c r="AJ143" t="s">
        <v>26246</v>
      </c>
      <c r="AK143" t="s">
        <v>26246</v>
      </c>
      <c r="AL143" s="170" t="e">
        <f>VLOOKUP(L143,映射表!A:G,7,0)</f>
        <v>#N/A</v>
      </c>
      <c r="AM143" s="131" t="e">
        <f>VLOOKUP(L143,映射表!A:C,3,0)</f>
        <v>#N/A</v>
      </c>
    </row>
    <row r="144" spans="34:39">
      <c r="A144" t="s">
        <v>27249</v>
      </c>
      <c r="B144" t="s">
        <v>26246</v>
      </c>
      <c r="C144" t="s">
        <v>27250</v>
      </c>
      <c r="D144" t="s">
        <v>26542</v>
      </c>
      <c r="E144" t="s">
        <v>26454</v>
      </c>
      <c r="F144" t="s">
        <v>26250</v>
      </c>
      <c r="G144" t="s">
        <v>26251</v>
      </c>
      <c r="H144" t="s">
        <v>26252</v>
      </c>
      <c r="I144" t="s">
        <v>26246</v>
      </c>
      <c r="J144" t="s">
        <v>26253</v>
      </c>
      <c r="K144" t="s">
        <v>27251</v>
      </c>
      <c r="L144" t="s">
        <v>27252</v>
      </c>
      <c r="M144" t="s">
        <v>27253</v>
      </c>
      <c r="N144" t="s">
        <v>26454</v>
      </c>
      <c r="O144">
        <v>1</v>
      </c>
      <c r="P144" t="s">
        <v>26258</v>
      </c>
      <c r="Q144">
        <v>150.99</v>
      </c>
      <c r="R144">
        <v>15.7</v>
      </c>
      <c r="S144">
        <v>69.99</v>
      </c>
      <c r="T144">
        <v>7.28</v>
      </c>
      <c r="U144" t="s">
        <v>26246</v>
      </c>
      <c r="V144" t="s">
        <v>26246</v>
      </c>
      <c r="W144" t="s">
        <v>26246</v>
      </c>
      <c r="X144" t="s">
        <v>26246</v>
      </c>
      <c r="Y144" t="s">
        <v>27254</v>
      </c>
      <c r="Z144" t="s">
        <v>26398</v>
      </c>
      <c r="AA144">
        <v>98422</v>
      </c>
      <c r="AB144" t="s">
        <v>26262</v>
      </c>
      <c r="AC144" t="s">
        <v>26246</v>
      </c>
      <c r="AD144" t="s">
        <v>26246</v>
      </c>
      <c r="AE144" t="s">
        <v>26263</v>
      </c>
      <c r="AF144" t="s">
        <v>26246</v>
      </c>
      <c r="AG144" t="s">
        <v>26246</v>
      </c>
      <c r="AH144" t="s">
        <v>26263</v>
      </c>
      <c r="AI144" t="s">
        <v>26246</v>
      </c>
      <c r="AJ144" t="s">
        <v>26246</v>
      </c>
      <c r="AK144" t="s">
        <v>26246</v>
      </c>
      <c r="AL144" s="170" t="e">
        <f>VLOOKUP(L144,映射表!A:G,7,0)</f>
        <v>#N/A</v>
      </c>
      <c r="AM144" s="131" t="e">
        <f>VLOOKUP(L144,映射表!A:C,3,0)</f>
        <v>#N/A</v>
      </c>
    </row>
    <row r="145" spans="34:39">
      <c r="A145" t="s">
        <v>27255</v>
      </c>
      <c r="B145" t="s">
        <v>26246</v>
      </c>
      <c r="C145" t="s">
        <v>27256</v>
      </c>
      <c r="D145" t="s">
        <v>27242</v>
      </c>
      <c r="E145" t="s">
        <v>26454</v>
      </c>
      <c r="F145" t="s">
        <v>26250</v>
      </c>
      <c r="G145" t="s">
        <v>26251</v>
      </c>
      <c r="H145" t="s">
        <v>26252</v>
      </c>
      <c r="I145" t="s">
        <v>26246</v>
      </c>
      <c r="J145" t="s">
        <v>26253</v>
      </c>
      <c r="K145" t="s">
        <v>27148</v>
      </c>
      <c r="L145" t="s">
        <v>27149</v>
      </c>
      <c r="M145" t="s">
        <v>27150</v>
      </c>
      <c r="N145" t="s">
        <v>26454</v>
      </c>
      <c r="O145">
        <v>1</v>
      </c>
      <c r="P145" t="s">
        <v>26258</v>
      </c>
      <c r="Q145">
        <v>129.77</v>
      </c>
      <c r="R145">
        <v>9.08</v>
      </c>
      <c r="S145">
        <v>49.99</v>
      </c>
      <c r="T145">
        <v>3.5</v>
      </c>
      <c r="U145" t="s">
        <v>26246</v>
      </c>
      <c r="V145" t="s">
        <v>26246</v>
      </c>
      <c r="W145" t="s">
        <v>26246</v>
      </c>
      <c r="X145" t="s">
        <v>26246</v>
      </c>
      <c r="Y145" t="s">
        <v>27043</v>
      </c>
      <c r="Z145" t="s">
        <v>26572</v>
      </c>
      <c r="AA145" t="s">
        <v>27257</v>
      </c>
      <c r="AB145" t="s">
        <v>26262</v>
      </c>
      <c r="AC145" t="s">
        <v>26246</v>
      </c>
      <c r="AD145" t="s">
        <v>26246</v>
      </c>
      <c r="AE145" t="s">
        <v>26263</v>
      </c>
      <c r="AF145" t="s">
        <v>26246</v>
      </c>
      <c r="AG145" t="s">
        <v>26246</v>
      </c>
      <c r="AH145" t="s">
        <v>26263</v>
      </c>
      <c r="AI145" t="s">
        <v>26246</v>
      </c>
      <c r="AJ145" t="s">
        <v>26246</v>
      </c>
      <c r="AK145" t="s">
        <v>26246</v>
      </c>
      <c r="AL145" s="170" t="e">
        <f>VLOOKUP(L145,映射表!A:G,7,0)</f>
        <v>#N/A</v>
      </c>
      <c r="AM145" s="131" t="e">
        <f>VLOOKUP(L145,映射表!A:C,3,0)</f>
        <v>#N/A</v>
      </c>
    </row>
    <row r="146" spans="34:39">
      <c r="A146" t="s">
        <v>27258</v>
      </c>
      <c r="B146" t="s">
        <v>26246</v>
      </c>
      <c r="C146" t="s">
        <v>27259</v>
      </c>
      <c r="D146" t="s">
        <v>27260</v>
      </c>
      <c r="E146" t="s">
        <v>26454</v>
      </c>
      <c r="F146" t="s">
        <v>26250</v>
      </c>
      <c r="G146" t="s">
        <v>26251</v>
      </c>
      <c r="H146" t="s">
        <v>26252</v>
      </c>
      <c r="I146" t="s">
        <v>26246</v>
      </c>
      <c r="J146" t="s">
        <v>26253</v>
      </c>
      <c r="K146" t="s">
        <v>27148</v>
      </c>
      <c r="L146" t="s">
        <v>27149</v>
      </c>
      <c r="M146" t="s">
        <v>27150</v>
      </c>
      <c r="N146" t="s">
        <v>26454</v>
      </c>
      <c r="O146">
        <v>1</v>
      </c>
      <c r="P146" t="s">
        <v>26258</v>
      </c>
      <c r="Q146">
        <v>129.77</v>
      </c>
      <c r="R146">
        <v>11.68</v>
      </c>
      <c r="S146">
        <v>49.99</v>
      </c>
      <c r="T146">
        <v>4.5</v>
      </c>
      <c r="U146" t="s">
        <v>26246</v>
      </c>
      <c r="V146" t="s">
        <v>26246</v>
      </c>
      <c r="W146" t="s">
        <v>26246</v>
      </c>
      <c r="X146" t="s">
        <v>26246</v>
      </c>
      <c r="Y146" t="s">
        <v>26406</v>
      </c>
      <c r="Z146" t="s">
        <v>26407</v>
      </c>
      <c r="AA146" t="s">
        <v>27261</v>
      </c>
      <c r="AB146" t="s">
        <v>26262</v>
      </c>
      <c r="AC146" t="s">
        <v>26246</v>
      </c>
      <c r="AD146" t="s">
        <v>26246</v>
      </c>
      <c r="AE146" t="s">
        <v>26263</v>
      </c>
      <c r="AF146" t="s">
        <v>26246</v>
      </c>
      <c r="AG146" t="s">
        <v>26246</v>
      </c>
      <c r="AH146" t="s">
        <v>26263</v>
      </c>
      <c r="AI146" t="s">
        <v>26246</v>
      </c>
      <c r="AJ146" t="s">
        <v>26246</v>
      </c>
      <c r="AK146" t="s">
        <v>26246</v>
      </c>
      <c r="AL146" s="170" t="e">
        <f>VLOOKUP(L146,映射表!A:G,7,0)</f>
        <v>#N/A</v>
      </c>
      <c r="AM146" s="131" t="e">
        <f>VLOOKUP(L146,映射表!A:C,3,0)</f>
        <v>#N/A</v>
      </c>
    </row>
    <row r="147" spans="34:39">
      <c r="A147" t="s">
        <v>27262</v>
      </c>
      <c r="B147" t="s">
        <v>26246</v>
      </c>
      <c r="C147" t="s">
        <v>27263</v>
      </c>
      <c r="D147" t="s">
        <v>27264</v>
      </c>
      <c r="E147" t="s">
        <v>26277</v>
      </c>
      <c r="F147" t="s">
        <v>26250</v>
      </c>
      <c r="G147" t="s">
        <v>26251</v>
      </c>
      <c r="H147" t="s">
        <v>26252</v>
      </c>
      <c r="I147" t="s">
        <v>26246</v>
      </c>
      <c r="J147" t="s">
        <v>26253</v>
      </c>
      <c r="K147" t="s">
        <v>27148</v>
      </c>
      <c r="L147" t="s">
        <v>27149</v>
      </c>
      <c r="M147" t="s">
        <v>27150</v>
      </c>
      <c r="N147" t="s">
        <v>26246</v>
      </c>
      <c r="O147">
        <v>0</v>
      </c>
      <c r="P147" t="s">
        <v>26246</v>
      </c>
      <c r="Q147" t="s">
        <v>26246</v>
      </c>
      <c r="R147" t="s">
        <v>26246</v>
      </c>
      <c r="S147" t="s">
        <v>26246</v>
      </c>
      <c r="T147" t="s">
        <v>26246</v>
      </c>
      <c r="U147" t="s">
        <v>26246</v>
      </c>
      <c r="V147" t="s">
        <v>26246</v>
      </c>
      <c r="W147" t="s">
        <v>26246</v>
      </c>
      <c r="X147" t="s">
        <v>26246</v>
      </c>
      <c r="Y147" t="s">
        <v>26406</v>
      </c>
      <c r="Z147" t="s">
        <v>26407</v>
      </c>
      <c r="AA147" t="s">
        <v>27261</v>
      </c>
      <c r="AB147" t="s">
        <v>26262</v>
      </c>
      <c r="AC147" t="s">
        <v>26246</v>
      </c>
      <c r="AD147" t="s">
        <v>26246</v>
      </c>
      <c r="AE147" t="s">
        <v>26263</v>
      </c>
      <c r="AF147" t="s">
        <v>26246</v>
      </c>
      <c r="AG147" t="s">
        <v>26246</v>
      </c>
      <c r="AH147" t="s">
        <v>26263</v>
      </c>
      <c r="AI147" t="s">
        <v>26246</v>
      </c>
      <c r="AJ147" t="s">
        <v>26246</v>
      </c>
      <c r="AK147" t="s">
        <v>26246</v>
      </c>
      <c r="AL147" s="170" t="e">
        <f>VLOOKUP(L147,映射表!A:G,7,0)</f>
        <v>#N/A</v>
      </c>
      <c r="AM147" s="131" t="e">
        <f>VLOOKUP(L147,映射表!A:C,3,0)</f>
        <v>#N/A</v>
      </c>
    </row>
    <row r="148" spans="34:39">
      <c r="AL148" s="170" t="e">
        <f>VLOOKUP(L148,映射表!A:G,7,0)</f>
        <v>#N/A</v>
      </c>
      <c r="AM148" s="131" t="e">
        <f>VLOOKUP(L148,映射表!A:C,3,0)</f>
        <v>#N/A</v>
      </c>
    </row>
    <row r="149" spans="34:39">
      <c r="AL149" s="170" t="e">
        <f>VLOOKUP(L149,映射表!A:G,7,0)</f>
        <v>#N/A</v>
      </c>
      <c r="AM149" s="131" t="e">
        <f>VLOOKUP(L149,映射表!A:C,3,0)</f>
        <v>#N/A</v>
      </c>
    </row>
    <row r="150" spans="34:39">
      <c r="AL150" s="170" t="e">
        <f>VLOOKUP(L150,映射表!A:G,7,0)</f>
        <v>#N/A</v>
      </c>
      <c r="AM150" s="131" t="e">
        <f>VLOOKUP(L150,映射表!A:C,3,0)</f>
        <v>#N/A</v>
      </c>
    </row>
    <row r="151" spans="34:39">
      <c r="AL151" s="170" t="e">
        <f>VLOOKUP(L151,映射表!A:G,7,0)</f>
        <v>#N/A</v>
      </c>
      <c r="AM151" s="131" t="e">
        <f>VLOOKUP(L151,映射表!A:C,3,0)</f>
        <v>#N/A</v>
      </c>
    </row>
    <row r="152" spans="34:39">
      <c r="AL152" s="170" t="e">
        <f>VLOOKUP(L152,映射表!A:G,7,0)</f>
        <v>#N/A</v>
      </c>
      <c r="AM152" s="131" t="e">
        <f>VLOOKUP(L152,映射表!A:C,3,0)</f>
        <v>#N/A</v>
      </c>
    </row>
    <row r="153" spans="34:39">
      <c r="AL153" s="170" t="e">
        <f>VLOOKUP(L153,映射表!A:G,7,0)</f>
        <v>#N/A</v>
      </c>
      <c r="AM153" s="131" t="e">
        <f>VLOOKUP(L153,映射表!A:C,3,0)</f>
        <v>#N/A</v>
      </c>
    </row>
    <row r="154" spans="34:39">
      <c r="AL154" s="170" t="e">
        <f>VLOOKUP(L154,映射表!A:G,7,0)</f>
        <v>#N/A</v>
      </c>
      <c r="AM154" s="131" t="e">
        <f>VLOOKUP(L154,映射表!A:C,3,0)</f>
        <v>#N/A</v>
      </c>
    </row>
    <row r="155" spans="34:39">
      <c r="AL155" s="170" t="e">
        <f>VLOOKUP(L155,映射表!A:G,7,0)</f>
        <v>#N/A</v>
      </c>
      <c r="AM155" s="131" t="e">
        <f>VLOOKUP(L155,映射表!A:C,3,0)</f>
        <v>#N/A</v>
      </c>
    </row>
  </sheetData>
  <autoFilter ref="A1:AN155">
    <extLst/>
  </autoFilter>
  <pageMargins left="0.75" right="0.75" top="1" bottom="1" header="0.5" footer="0.5"/>
  <pageSetup paperSize="9" orientation="portrait"/>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G1048539"/>
  <sheetViews>
    <sheetView tabSelected="1" topLeftCell="A49" zoomScale="85" zoomScaleNormal="85" workbookViewId="0">
      <selection activeCell="A2" sqref="A2:AC206"/>
    </sheetView>
  </sheetViews>
  <sheetFormatPr baseColWidth="8" defaultColWidth="9" defaultRowHeight="16" customHeight="1"/>
  <cols>
    <col min="1" max="1" width="27.8833333333333" style="23" customWidth="1"/>
    <col min="2" max="2" width="16.5" style="23" customWidth="1"/>
    <col min="3" max="3" width="16.1333333333333" style="23" customWidth="1"/>
    <col min="4" max="4" width="23.7583333333333" style="23" customWidth="1"/>
    <col min="5" max="5" width="23" style="23" customWidth="1"/>
    <col min="6" max="6" width="9" style="23" hidden="1" customWidth="1"/>
    <col min="7" max="7" width="9" style="23"/>
    <col min="8" max="11" width="9" style="23" hidden="1" customWidth="1"/>
    <col min="12" max="12" width="30" style="23" hidden="1" customWidth="1"/>
    <col min="13" max="13" width="13.3833333333333" style="23" hidden="1" customWidth="1"/>
    <col min="14" max="14" width="5.25833333333333" style="23" customWidth="1"/>
    <col min="15" max="15" width="14.8833333333333" style="23" customWidth="1"/>
    <col min="16" max="16" width="9" style="23"/>
    <col min="17" max="17" width="9" style="23" hidden="1" customWidth="1"/>
    <col min="18" max="18" width="9" style="23"/>
    <col min="19" max="27" width="9" style="23" hidden="1" customWidth="1"/>
    <col min="28" max="28" width="11.6333333333333" style="23" hidden="1" customWidth="1"/>
    <col min="29" max="29" width="11.2583333333333" style="23" customWidth="1"/>
    <col min="30" max="30" width="11.6333333333333" style="23" customWidth="1"/>
    <col min="31" max="31" width="9" style="23"/>
    <col min="32" max="32" width="20.775" style="23" customWidth="1"/>
    <col min="33" max="33" width="14" style="23" customWidth="1"/>
    <col min="34" max="34" width="9.75833333333333" style="23" customWidth="1"/>
    <col min="35" max="64" width="9" style="23"/>
    <col min="65" max="16366" width="15.8833333333333" style="23"/>
    <col min="16367" max="16384" width="15.8833333333333" style="61"/>
  </cols>
  <sheetData>
    <row r="1" spans="1:33" s="23" customFormat="1" customHeight="1">
      <c r="A1" s="169" t="s">
        <v>26111</v>
      </c>
      <c r="B1" s="169" t="s">
        <v>26112</v>
      </c>
      <c r="C1" s="169" t="s">
        <v>26113</v>
      </c>
      <c r="D1" s="169" t="s">
        <v>26114</v>
      </c>
      <c r="E1" s="169" t="s">
        <v>26084</v>
      </c>
      <c r="F1" s="169" t="s">
        <v>26115</v>
      </c>
      <c r="G1" s="169" t="s">
        <v>26087</v>
      </c>
      <c r="H1" s="169" t="s">
        <v>26116</v>
      </c>
      <c r="I1" s="169" t="s">
        <v>26117</v>
      </c>
      <c r="J1" s="169" t="s">
        <v>26118</v>
      </c>
      <c r="K1" s="169" t="s">
        <v>26119</v>
      </c>
      <c r="L1" s="169" t="s">
        <v>26120</v>
      </c>
      <c r="M1" s="169" t="s">
        <v>26121</v>
      </c>
      <c r="N1" s="169" t="s">
        <v>26122</v>
      </c>
      <c r="O1" s="169" t="s">
        <v>26123</v>
      </c>
      <c r="P1" s="169" t="s">
        <v>26124</v>
      </c>
      <c r="Q1" s="169" t="s">
        <v>26125</v>
      </c>
      <c r="R1" s="169" t="s">
        <v>26126</v>
      </c>
      <c r="S1" s="169" t="s">
        <v>26127</v>
      </c>
      <c r="T1" s="169" t="s">
        <v>26128</v>
      </c>
      <c r="U1" s="169" t="s">
        <v>26129</v>
      </c>
      <c r="V1" s="169" t="s">
        <v>26130</v>
      </c>
      <c r="W1" s="169" t="s">
        <v>26131</v>
      </c>
      <c r="X1" s="169" t="s">
        <v>26132</v>
      </c>
      <c r="Y1" s="169" t="s">
        <v>26133</v>
      </c>
      <c r="Z1" s="169" t="s">
        <v>26134</v>
      </c>
      <c r="AA1" s="169" t="s">
        <v>26135</v>
      </c>
      <c r="AB1" s="169" t="s">
        <v>26136</v>
      </c>
      <c r="AC1" s="169" t="s">
        <v>26137</v>
      </c>
      <c r="AE1" s="23" t="s">
        <v>26109</v>
      </c>
      <c r="AF1" s="23" t="s">
        <v>26138</v>
      </c>
      <c r="AG1" s="23" t="s">
        <v>31</v>
      </c>
    </row>
    <row r="2" spans="1:33" s="23" customFormat="1" customHeight="1">
      <c r="A2" s="23" t="s">
        <v>27265</v>
      </c>
      <c r="B2" s="23">
        <v>26639809681</v>
      </c>
      <c r="C2" s="23" t="s">
        <v>27266</v>
      </c>
      <c r="D2" s="23" t="s">
        <v>27267</v>
      </c>
      <c r="E2" s="23" t="s">
        <v>27268</v>
      </c>
      <c r="F2" s="23" t="s">
        <v>27269</v>
      </c>
      <c r="G2" s="23">
        <v>1</v>
      </c>
      <c r="H2" s="23" t="s">
        <v>27270</v>
      </c>
      <c r="I2" s="23" t="s">
        <v>27271</v>
      </c>
      <c r="J2" s="23" t="s">
        <v>27272</v>
      </c>
      <c r="K2" s="23" t="s">
        <v>26584</v>
      </c>
      <c r="L2" s="23">
        <v>37763</v>
      </c>
      <c r="M2" s="23" t="s">
        <v>27273</v>
      </c>
      <c r="N2" s="23">
        <v>277.99</v>
      </c>
      <c r="O2" s="23">
        <v>26.41</v>
      </c>
      <c r="P2" s="23">
        <v>139.99</v>
      </c>
      <c r="Q2" s="23">
        <v>13.3</v>
      </c>
      <c r="R2" s="23">
        <v>0</v>
      </c>
      <c r="S2" s="23">
        <v>0</v>
      </c>
      <c r="T2" s="23">
        <v>0</v>
      </c>
      <c r="U2" s="23">
        <v>0</v>
      </c>
      <c r="V2" s="23">
        <v>0</v>
      </c>
      <c r="W2" s="23">
        <v>0</v>
      </c>
      <c r="X2" s="23">
        <v>-39.71</v>
      </c>
      <c r="Y2" s="23">
        <v>-51.8</v>
      </c>
      <c r="Z2" s="23">
        <v>0</v>
      </c>
      <c r="AA2" s="23">
        <v>0</v>
      </c>
      <c r="AB2" s="23">
        <v>0</v>
      </c>
      <c r="AC2" s="23">
        <v>366.18</v>
      </c>
      <c r="AE2" s="23" t="e">
        <f>VLOOKUP(E2,映射表!A:G,7,0)</f>
        <v>#N/A</v>
      </c>
      <c r="AF2" s="23" t="e">
        <f>VLOOKUP(E2,映射表!A:C,3,0)</f>
        <v>#N/A</v>
      </c>
    </row>
    <row r="3" spans="1:33" s="23" customFormat="1" customHeight="1">
      <c r="A3" s="23" t="s">
        <v>27274</v>
      </c>
      <c r="B3" s="23">
        <v>26639809681</v>
      </c>
      <c r="C3" s="23" t="s">
        <v>27266</v>
      </c>
      <c r="D3" s="23" t="s">
        <v>27275</v>
      </c>
      <c r="E3" s="23" t="s">
        <v>26314</v>
      </c>
      <c r="F3" s="23" t="s">
        <v>27276</v>
      </c>
      <c r="G3" s="23">
        <v>1</v>
      </c>
      <c r="H3" s="23" t="s">
        <v>27270</v>
      </c>
      <c r="I3" s="23" t="s">
        <v>27271</v>
      </c>
      <c r="J3" s="23" t="s">
        <v>27277</v>
      </c>
      <c r="K3" s="23" t="s">
        <v>27278</v>
      </c>
      <c r="L3" s="23">
        <v>75442</v>
      </c>
      <c r="M3" s="23" t="s">
        <v>27273</v>
      </c>
      <c r="N3" s="23">
        <v>278.99</v>
      </c>
      <c r="O3" s="23">
        <v>17.44</v>
      </c>
      <c r="P3" s="23">
        <v>139.99</v>
      </c>
      <c r="Q3" s="23">
        <v>8.75</v>
      </c>
      <c r="R3" s="23">
        <v>0</v>
      </c>
      <c r="S3" s="23">
        <v>0</v>
      </c>
      <c r="T3" s="23">
        <v>0</v>
      </c>
      <c r="U3" s="23">
        <v>0</v>
      </c>
      <c r="V3" s="23">
        <v>0</v>
      </c>
      <c r="W3" s="23">
        <v>0</v>
      </c>
      <c r="X3" s="23">
        <v>-26.19</v>
      </c>
      <c r="Y3" s="23">
        <v>-51.9</v>
      </c>
      <c r="Z3" s="23">
        <v>0</v>
      </c>
      <c r="AA3" s="23">
        <v>0</v>
      </c>
      <c r="AB3" s="23">
        <v>0</v>
      </c>
      <c r="AC3" s="23">
        <v>367.08</v>
      </c>
      <c r="AE3" s="23" t="e">
        <f>VLOOKUP(E3,映射表!A:G,7,0)</f>
        <v>#N/A</v>
      </c>
      <c r="AF3" s="23" t="e">
        <f>VLOOKUP(E3,映射表!A:C,3,0)</f>
        <v>#N/A</v>
      </c>
    </row>
    <row r="4" spans="1:33" s="23" customFormat="1" customHeight="1">
      <c r="A4" s="23" t="s">
        <v>27279</v>
      </c>
      <c r="B4" s="23">
        <v>26639809681</v>
      </c>
      <c r="C4" s="23" t="s">
        <v>27266</v>
      </c>
      <c r="D4" s="23" t="s">
        <v>27280</v>
      </c>
      <c r="E4" s="23" t="s">
        <v>26389</v>
      </c>
      <c r="F4" s="23" t="s">
        <v>27281</v>
      </c>
      <c r="G4" s="23">
        <v>1</v>
      </c>
      <c r="H4" s="23" t="s">
        <v>27270</v>
      </c>
      <c r="I4" s="23" t="s">
        <v>27271</v>
      </c>
      <c r="J4" s="23" t="s">
        <v>27218</v>
      </c>
      <c r="K4" s="23" t="s">
        <v>26572</v>
      </c>
      <c r="L4" s="23">
        <v>44102</v>
      </c>
      <c r="M4" s="23" t="s">
        <v>27273</v>
      </c>
      <c r="N4" s="23">
        <v>246.99</v>
      </c>
      <c r="O4" s="23">
        <v>19.76</v>
      </c>
      <c r="P4" s="23">
        <v>129.99</v>
      </c>
      <c r="Q4" s="23">
        <v>10.4</v>
      </c>
      <c r="R4" s="23">
        <v>0</v>
      </c>
      <c r="S4" s="23">
        <v>0</v>
      </c>
      <c r="T4" s="23">
        <v>0</v>
      </c>
      <c r="U4" s="23">
        <v>0</v>
      </c>
      <c r="V4" s="23">
        <v>0</v>
      </c>
      <c r="W4" s="23">
        <v>0</v>
      </c>
      <c r="X4" s="23">
        <v>-30.16</v>
      </c>
      <c r="Y4" s="23">
        <v>-47.7</v>
      </c>
      <c r="Z4" s="23">
        <v>0</v>
      </c>
      <c r="AA4" s="23">
        <v>0</v>
      </c>
      <c r="AB4" s="23">
        <v>0</v>
      </c>
      <c r="AC4" s="23">
        <v>329.28</v>
      </c>
      <c r="AE4" s="23" t="e">
        <f>VLOOKUP(E4,映射表!A:G,7,0)</f>
        <v>#N/A</v>
      </c>
      <c r="AF4" s="23" t="e">
        <f>VLOOKUP(E4,映射表!A:C,3,0)</f>
        <v>#N/A</v>
      </c>
    </row>
    <row r="5" spans="1:33" s="23" customFormat="1" customHeight="1">
      <c r="A5" s="23" t="s">
        <v>27282</v>
      </c>
      <c r="B5" s="23">
        <v>26639809681</v>
      </c>
      <c r="C5" s="23" t="s">
        <v>27266</v>
      </c>
      <c r="D5" s="23" t="s">
        <v>27283</v>
      </c>
      <c r="E5" s="23" t="s">
        <v>26497</v>
      </c>
      <c r="F5" s="23" t="s">
        <v>27284</v>
      </c>
      <c r="G5" s="23">
        <v>1</v>
      </c>
      <c r="H5" s="23" t="s">
        <v>27270</v>
      </c>
      <c r="I5" s="23" t="s">
        <v>27271</v>
      </c>
      <c r="J5" s="23" t="s">
        <v>27285</v>
      </c>
      <c r="K5" s="23" t="s">
        <v>27160</v>
      </c>
      <c r="L5" s="23">
        <v>39503</v>
      </c>
      <c r="M5" s="23" t="s">
        <v>27273</v>
      </c>
      <c r="N5" s="23">
        <v>259.99</v>
      </c>
      <c r="O5" s="23">
        <v>18.2</v>
      </c>
      <c r="P5" s="23">
        <v>119.99</v>
      </c>
      <c r="Q5" s="23">
        <v>8.4</v>
      </c>
      <c r="R5" s="23">
        <v>0</v>
      </c>
      <c r="S5" s="23">
        <v>0</v>
      </c>
      <c r="T5" s="23">
        <v>0</v>
      </c>
      <c r="U5" s="23">
        <v>0</v>
      </c>
      <c r="V5" s="23">
        <v>0</v>
      </c>
      <c r="W5" s="23">
        <v>0</v>
      </c>
      <c r="X5" s="23">
        <v>-26.6</v>
      </c>
      <c r="Y5" s="23">
        <v>-48</v>
      </c>
      <c r="Z5" s="23">
        <v>0</v>
      </c>
      <c r="AA5" s="23">
        <v>0</v>
      </c>
      <c r="AB5" s="23">
        <v>0</v>
      </c>
      <c r="AC5" s="23">
        <v>331.98</v>
      </c>
      <c r="AE5" s="23" t="e">
        <f>VLOOKUP(E5,映射表!A:G,7,0)</f>
        <v>#N/A</v>
      </c>
      <c r="AF5" s="23" t="e">
        <f>VLOOKUP(E5,映射表!A:C,3,0)</f>
        <v>#N/A</v>
      </c>
    </row>
    <row r="6" spans="1:33" s="23" customFormat="1" customHeight="1">
      <c r="A6" s="23" t="s">
        <v>27286</v>
      </c>
      <c r="B6" s="23">
        <v>26639809681</v>
      </c>
      <c r="C6" s="23" t="s">
        <v>27266</v>
      </c>
      <c r="D6" s="23" t="s">
        <v>27287</v>
      </c>
      <c r="E6" s="23" t="s">
        <v>27288</v>
      </c>
      <c r="F6" s="23" t="s">
        <v>27289</v>
      </c>
      <c r="G6" s="23">
        <v>1</v>
      </c>
      <c r="H6" s="23" t="s">
        <v>27270</v>
      </c>
      <c r="I6" s="23" t="s">
        <v>27271</v>
      </c>
      <c r="J6" s="23" t="s">
        <v>27290</v>
      </c>
      <c r="K6" s="23" t="s">
        <v>26558</v>
      </c>
      <c r="L6" s="23">
        <v>32346</v>
      </c>
      <c r="M6" s="23" t="s">
        <v>27273</v>
      </c>
      <c r="N6" s="23">
        <v>269.99</v>
      </c>
      <c r="O6" s="23">
        <v>20.25</v>
      </c>
      <c r="P6" s="23">
        <v>119.99</v>
      </c>
      <c r="Q6" s="23">
        <v>0</v>
      </c>
      <c r="R6" s="23">
        <v>0</v>
      </c>
      <c r="S6" s="23">
        <v>0</v>
      </c>
      <c r="T6" s="23">
        <v>0</v>
      </c>
      <c r="U6" s="23">
        <v>0</v>
      </c>
      <c r="V6" s="23">
        <v>0</v>
      </c>
      <c r="W6" s="23">
        <v>0</v>
      </c>
      <c r="X6" s="23">
        <v>-20.25</v>
      </c>
      <c r="Y6" s="23">
        <v>-49</v>
      </c>
      <c r="Z6" s="23">
        <v>0</v>
      </c>
      <c r="AA6" s="23">
        <v>0</v>
      </c>
      <c r="AB6" s="23">
        <v>0</v>
      </c>
      <c r="AC6" s="23">
        <v>340.98</v>
      </c>
      <c r="AE6" s="23" t="e">
        <f>VLOOKUP(E6,映射表!A:G,7,0)</f>
        <v>#N/A</v>
      </c>
      <c r="AF6" s="23" t="e">
        <f>VLOOKUP(E6,映射表!A:C,3,0)</f>
        <v>#N/A</v>
      </c>
    </row>
    <row r="7" spans="1:33" s="23" customFormat="1" customHeight="1">
      <c r="A7" s="23" t="s">
        <v>27291</v>
      </c>
      <c r="B7" s="23">
        <v>26639809681</v>
      </c>
      <c r="C7" s="23" t="s">
        <v>27266</v>
      </c>
      <c r="D7" s="23" t="s">
        <v>27292</v>
      </c>
      <c r="E7" s="23" t="s">
        <v>27293</v>
      </c>
      <c r="F7" s="23" t="s">
        <v>27294</v>
      </c>
      <c r="G7" s="23">
        <v>1</v>
      </c>
      <c r="H7" s="23" t="s">
        <v>27270</v>
      </c>
      <c r="I7" s="23" t="s">
        <v>27271</v>
      </c>
      <c r="J7" s="23" t="s">
        <v>26298</v>
      </c>
      <c r="K7" s="23" t="s">
        <v>26299</v>
      </c>
      <c r="L7" s="23">
        <v>80914</v>
      </c>
      <c r="M7" s="23" t="s">
        <v>27273</v>
      </c>
      <c r="N7" s="23">
        <v>165.99</v>
      </c>
      <c r="O7" s="23">
        <v>13.61</v>
      </c>
      <c r="P7" s="23">
        <v>59.99</v>
      </c>
      <c r="Q7" s="23">
        <v>4.92</v>
      </c>
      <c r="R7" s="23">
        <v>0</v>
      </c>
      <c r="S7" s="23">
        <v>0</v>
      </c>
      <c r="T7" s="23">
        <v>0</v>
      </c>
      <c r="U7" s="23">
        <v>0</v>
      </c>
      <c r="V7" s="23">
        <v>0</v>
      </c>
      <c r="W7" s="23">
        <v>0</v>
      </c>
      <c r="X7" s="23">
        <v>-18.53</v>
      </c>
      <c r="Y7" s="23">
        <v>-32.6</v>
      </c>
      <c r="Z7" s="23">
        <v>0</v>
      </c>
      <c r="AA7" s="23">
        <v>0</v>
      </c>
      <c r="AB7" s="23">
        <v>0</v>
      </c>
      <c r="AC7" s="23">
        <v>193.38</v>
      </c>
      <c r="AE7" s="23" t="e">
        <f>VLOOKUP(E7,映射表!A:G,7,0)</f>
        <v>#N/A</v>
      </c>
      <c r="AF7" s="23" t="e">
        <f>VLOOKUP(E7,映射表!A:C,3,0)</f>
        <v>#N/A</v>
      </c>
    </row>
    <row r="8" spans="1:33" s="23" customFormat="1" customHeight="1">
      <c r="A8" s="23" t="s">
        <v>27295</v>
      </c>
      <c r="B8" s="23">
        <v>26639809681</v>
      </c>
      <c r="C8" s="23" t="s">
        <v>27266</v>
      </c>
      <c r="D8" s="23" t="s">
        <v>27296</v>
      </c>
      <c r="E8" s="23" t="s">
        <v>26447</v>
      </c>
      <c r="F8" s="23" t="s">
        <v>27297</v>
      </c>
      <c r="G8" s="23">
        <v>1</v>
      </c>
      <c r="H8" s="23" t="s">
        <v>27270</v>
      </c>
      <c r="I8" s="23" t="s">
        <v>27271</v>
      </c>
      <c r="J8" s="23" t="s">
        <v>27298</v>
      </c>
      <c r="K8" s="23" t="s">
        <v>26610</v>
      </c>
      <c r="L8" s="23">
        <v>20852</v>
      </c>
      <c r="M8" s="23" t="s">
        <v>27273</v>
      </c>
      <c r="N8" s="23">
        <v>239.99</v>
      </c>
      <c r="O8" s="23">
        <v>14.4</v>
      </c>
      <c r="P8" s="23">
        <v>119.99</v>
      </c>
      <c r="Q8" s="23">
        <v>7.2</v>
      </c>
      <c r="R8" s="23">
        <v>0</v>
      </c>
      <c r="S8" s="23">
        <v>0</v>
      </c>
      <c r="T8" s="23">
        <v>0</v>
      </c>
      <c r="U8" s="23">
        <v>0</v>
      </c>
      <c r="V8" s="23">
        <v>0</v>
      </c>
      <c r="W8" s="23">
        <v>0</v>
      </c>
      <c r="X8" s="23">
        <v>-21.6</v>
      </c>
      <c r="Y8" s="23">
        <v>-46</v>
      </c>
      <c r="Z8" s="23">
        <v>0</v>
      </c>
      <c r="AA8" s="23">
        <v>0</v>
      </c>
      <c r="AB8" s="23">
        <v>0</v>
      </c>
      <c r="AC8" s="23">
        <v>313.98</v>
      </c>
      <c r="AE8" s="23" t="e">
        <f>VLOOKUP(E8,映射表!A:G,7,0)</f>
        <v>#N/A</v>
      </c>
      <c r="AF8" s="23" t="e">
        <f>VLOOKUP(E8,映射表!A:C,3,0)</f>
        <v>#N/A</v>
      </c>
    </row>
    <row r="9" spans="1:33" s="23" customFormat="1" customHeight="1">
      <c r="A9" s="23" t="s">
        <v>27299</v>
      </c>
      <c r="B9" s="23">
        <v>26639809681</v>
      </c>
      <c r="C9" s="23" t="s">
        <v>27266</v>
      </c>
      <c r="D9" s="23" t="s">
        <v>27300</v>
      </c>
      <c r="E9" s="23" t="s">
        <v>27301</v>
      </c>
      <c r="F9" s="23" t="s">
        <v>27302</v>
      </c>
      <c r="G9" s="23">
        <v>1</v>
      </c>
      <c r="H9" s="23" t="s">
        <v>27270</v>
      </c>
      <c r="I9" s="23" t="s">
        <v>27271</v>
      </c>
      <c r="J9" s="23" t="s">
        <v>27303</v>
      </c>
      <c r="K9" s="23" t="s">
        <v>26398</v>
      </c>
      <c r="L9" s="23">
        <v>98008</v>
      </c>
      <c r="M9" s="23" t="s">
        <v>27273</v>
      </c>
      <c r="N9" s="23">
        <v>181.99</v>
      </c>
      <c r="O9" s="23">
        <v>18.74</v>
      </c>
      <c r="P9" s="23">
        <v>79.99</v>
      </c>
      <c r="Q9" s="23">
        <v>8.24</v>
      </c>
      <c r="R9" s="23">
        <v>0</v>
      </c>
      <c r="S9" s="23">
        <v>0</v>
      </c>
      <c r="T9" s="23">
        <v>0</v>
      </c>
      <c r="U9" s="23">
        <v>0</v>
      </c>
      <c r="V9" s="23">
        <v>0</v>
      </c>
      <c r="W9" s="23">
        <v>0</v>
      </c>
      <c r="X9" s="23">
        <v>-26.98</v>
      </c>
      <c r="Y9" s="23">
        <v>-36.2</v>
      </c>
      <c r="Z9" s="23">
        <v>0</v>
      </c>
      <c r="AA9" s="23">
        <v>0</v>
      </c>
      <c r="AB9" s="23">
        <v>0</v>
      </c>
      <c r="AC9" s="23">
        <v>225.78</v>
      </c>
      <c r="AE9" s="23" t="e">
        <f>VLOOKUP(E9,映射表!A:G,7,0)</f>
        <v>#N/A</v>
      </c>
      <c r="AF9" s="23" t="e">
        <f>VLOOKUP(E9,映射表!A:C,3,0)</f>
        <v>#N/A</v>
      </c>
    </row>
    <row r="10" spans="1:33" s="23" customFormat="1" customHeight="1">
      <c r="A10" s="23" t="s">
        <v>27304</v>
      </c>
      <c r="B10" s="23">
        <v>26639809681</v>
      </c>
      <c r="C10" s="23" t="s">
        <v>27305</v>
      </c>
      <c r="D10" s="23" t="s">
        <v>26246</v>
      </c>
      <c r="E10" s="23" t="s">
        <v>26246</v>
      </c>
      <c r="F10" s="23" t="s">
        <v>27306</v>
      </c>
      <c r="G10" s="23" t="s">
        <v>26246</v>
      </c>
      <c r="H10" s="23" t="s">
        <v>26246</v>
      </c>
      <c r="I10" s="23" t="s">
        <v>26246</v>
      </c>
      <c r="J10" s="23" t="s">
        <v>26246</v>
      </c>
      <c r="K10" s="23" t="s">
        <v>26246</v>
      </c>
      <c r="L10" s="23" t="s">
        <v>26246</v>
      </c>
      <c r="M10" s="23" t="s">
        <v>26246</v>
      </c>
      <c r="N10" s="23">
        <v>0</v>
      </c>
      <c r="O10" s="23">
        <v>0</v>
      </c>
      <c r="P10" s="23">
        <v>0</v>
      </c>
      <c r="Q10" s="23">
        <v>0</v>
      </c>
      <c r="R10" s="23">
        <v>0</v>
      </c>
      <c r="S10" s="23">
        <v>0</v>
      </c>
      <c r="T10" s="23">
        <v>0</v>
      </c>
      <c r="U10" s="23">
        <v>0</v>
      </c>
      <c r="V10" s="23">
        <v>0</v>
      </c>
      <c r="W10" s="23">
        <v>0</v>
      </c>
      <c r="X10" s="23">
        <v>0</v>
      </c>
      <c r="Y10" s="23">
        <v>0</v>
      </c>
      <c r="Z10" s="23">
        <v>0</v>
      </c>
      <c r="AA10" s="23">
        <v>0</v>
      </c>
      <c r="AB10" s="23">
        <v>-11610.73</v>
      </c>
      <c r="AC10" s="23">
        <v>-11610.73</v>
      </c>
      <c r="AE10" s="23" t="e">
        <f>VLOOKUP(E10,映射表!A:G,7,0)</f>
        <v>#N/A</v>
      </c>
      <c r="AF10" s="23" t="e">
        <f>VLOOKUP(E10,映射表!A:C,3,0)</f>
        <v>#N/A</v>
      </c>
    </row>
    <row r="11" spans="1:33" s="23" customFormat="1" customHeight="1">
      <c r="A11" s="23" t="s">
        <v>27307</v>
      </c>
      <c r="B11" s="23">
        <v>26639809681</v>
      </c>
      <c r="C11" s="23" t="s">
        <v>27308</v>
      </c>
      <c r="D11" s="23" t="s">
        <v>26246</v>
      </c>
      <c r="E11" s="23" t="s">
        <v>26246</v>
      </c>
      <c r="F11" s="23" t="s">
        <v>27309</v>
      </c>
      <c r="G11" s="23" t="s">
        <v>26246</v>
      </c>
      <c r="H11" s="23" t="s">
        <v>26246</v>
      </c>
      <c r="I11" s="23" t="s">
        <v>26246</v>
      </c>
      <c r="J11" s="23" t="s">
        <v>26246</v>
      </c>
      <c r="K11" s="23" t="s">
        <v>26246</v>
      </c>
      <c r="L11" s="23" t="s">
        <v>26246</v>
      </c>
      <c r="M11" s="23" t="s">
        <v>26246</v>
      </c>
      <c r="N11" s="23">
        <v>0</v>
      </c>
      <c r="O11" s="23">
        <v>0</v>
      </c>
      <c r="P11" s="23">
        <v>0</v>
      </c>
      <c r="Q11" s="23">
        <v>0</v>
      </c>
      <c r="R11" s="23">
        <v>0</v>
      </c>
      <c r="S11" s="23">
        <v>0</v>
      </c>
      <c r="T11" s="23">
        <v>0</v>
      </c>
      <c r="U11" s="23">
        <v>0</v>
      </c>
      <c r="V11" s="23">
        <v>0</v>
      </c>
      <c r="W11" s="23">
        <v>0</v>
      </c>
      <c r="X11" s="23">
        <v>0</v>
      </c>
      <c r="Y11" s="23">
        <v>0</v>
      </c>
      <c r="Z11" s="23">
        <v>0</v>
      </c>
      <c r="AA11" s="23">
        <v>-501.12</v>
      </c>
      <c r="AB11" s="23">
        <v>0</v>
      </c>
      <c r="AC11" s="23">
        <v>-501.12</v>
      </c>
      <c r="AE11" s="23" t="e">
        <f>VLOOKUP(E11,映射表!A:G,7,0)</f>
        <v>#N/A</v>
      </c>
      <c r="AF11" s="23" t="e">
        <f>VLOOKUP(E11,映射表!A:C,3,0)</f>
        <v>#N/A</v>
      </c>
    </row>
    <row r="12" spans="1:33" s="23" customFormat="1" customHeight="1">
      <c r="A12" s="23" t="s">
        <v>27310</v>
      </c>
      <c r="B12" s="23">
        <v>26639809681</v>
      </c>
      <c r="C12" s="23" t="s">
        <v>27266</v>
      </c>
      <c r="D12" s="23" t="s">
        <v>27311</v>
      </c>
      <c r="E12" s="23" t="s">
        <v>27312</v>
      </c>
      <c r="F12" s="23" t="s">
        <v>27313</v>
      </c>
      <c r="G12" s="23">
        <v>1</v>
      </c>
      <c r="H12" s="23" t="s">
        <v>27270</v>
      </c>
      <c r="I12" s="23" t="s">
        <v>27271</v>
      </c>
      <c r="J12" s="23" t="s">
        <v>27314</v>
      </c>
      <c r="K12" s="23" t="s">
        <v>26271</v>
      </c>
      <c r="L12" s="23">
        <v>92584</v>
      </c>
      <c r="M12" s="23" t="s">
        <v>27273</v>
      </c>
      <c r="N12" s="23">
        <v>177.77</v>
      </c>
      <c r="O12" s="23">
        <v>15.55</v>
      </c>
      <c r="P12" s="23">
        <v>69.99</v>
      </c>
      <c r="Q12" s="23">
        <v>6.12</v>
      </c>
      <c r="R12" s="23">
        <v>0</v>
      </c>
      <c r="S12" s="23">
        <v>0</v>
      </c>
      <c r="T12" s="23">
        <v>0</v>
      </c>
      <c r="U12" s="23">
        <v>0</v>
      </c>
      <c r="V12" s="23">
        <v>0</v>
      </c>
      <c r="W12" s="23">
        <v>0</v>
      </c>
      <c r="X12" s="23">
        <v>-21.67</v>
      </c>
      <c r="Y12" s="23">
        <v>-34.78</v>
      </c>
      <c r="Z12" s="23">
        <v>0</v>
      </c>
      <c r="AA12" s="23">
        <v>0</v>
      </c>
      <c r="AB12" s="23">
        <v>0</v>
      </c>
      <c r="AC12" s="23">
        <v>212.98</v>
      </c>
      <c r="AE12" s="23" t="e">
        <f>VLOOKUP(E12,映射表!A:G,7,0)</f>
        <v>#N/A</v>
      </c>
      <c r="AF12" s="23" t="e">
        <f>VLOOKUP(E12,映射表!A:C,3,0)</f>
        <v>#N/A</v>
      </c>
    </row>
    <row r="13" spans="1:33" s="23" customFormat="1" customHeight="1">
      <c r="A13" s="23" t="s">
        <v>27315</v>
      </c>
      <c r="B13" s="23">
        <v>26639553281</v>
      </c>
      <c r="C13" s="23" t="s">
        <v>27266</v>
      </c>
      <c r="D13" s="23" t="s">
        <v>27316</v>
      </c>
      <c r="E13" s="23" t="s">
        <v>27317</v>
      </c>
      <c r="F13" s="23" t="s">
        <v>27318</v>
      </c>
      <c r="G13" s="23">
        <v>1</v>
      </c>
      <c r="H13" s="23" t="s">
        <v>27270</v>
      </c>
      <c r="I13" s="23" t="s">
        <v>27271</v>
      </c>
      <c r="J13" s="23" t="s">
        <v>27319</v>
      </c>
      <c r="K13" s="23" t="s">
        <v>26864</v>
      </c>
      <c r="L13" s="23">
        <v>15857</v>
      </c>
      <c r="M13" s="23" t="s">
        <v>27273</v>
      </c>
      <c r="N13" s="23">
        <v>194.1</v>
      </c>
      <c r="O13" s="23">
        <v>11.64</v>
      </c>
      <c r="P13" s="23">
        <v>58.88</v>
      </c>
      <c r="Q13" s="23">
        <v>3.53</v>
      </c>
      <c r="R13" s="23">
        <v>0</v>
      </c>
      <c r="S13" s="23">
        <v>0</v>
      </c>
      <c r="T13" s="23">
        <v>0</v>
      </c>
      <c r="U13" s="23">
        <v>0</v>
      </c>
      <c r="V13" s="23">
        <v>0</v>
      </c>
      <c r="W13" s="23">
        <v>0</v>
      </c>
      <c r="X13" s="23">
        <v>-15.17</v>
      </c>
      <c r="Y13" s="23">
        <v>-35.3</v>
      </c>
      <c r="Z13" s="23">
        <v>0</v>
      </c>
      <c r="AA13" s="23">
        <v>0</v>
      </c>
      <c r="AB13" s="23">
        <v>0</v>
      </c>
      <c r="AC13" s="23">
        <v>217.68</v>
      </c>
      <c r="AE13" s="23" t="e">
        <f>VLOOKUP(E13,映射表!A:G,7,0)</f>
        <v>#N/A</v>
      </c>
      <c r="AF13" s="23" t="e">
        <f>VLOOKUP(E13,映射表!A:C,3,0)</f>
        <v>#N/A</v>
      </c>
    </row>
    <row r="14" spans="1:33" s="23" customFormat="1" customHeight="1">
      <c r="A14" s="23" t="s">
        <v>27320</v>
      </c>
      <c r="B14" s="23">
        <v>26639553281</v>
      </c>
      <c r="C14" s="23" t="s">
        <v>27266</v>
      </c>
      <c r="D14" s="23" t="s">
        <v>27321</v>
      </c>
      <c r="E14" s="23" t="s">
        <v>27322</v>
      </c>
      <c r="F14" s="23" t="s">
        <v>27323</v>
      </c>
      <c r="G14" s="23">
        <v>1</v>
      </c>
      <c r="H14" s="23" t="s">
        <v>27270</v>
      </c>
      <c r="I14" s="23" t="s">
        <v>27271</v>
      </c>
      <c r="J14" s="23" t="s">
        <v>27324</v>
      </c>
      <c r="K14" s="23" t="s">
        <v>26271</v>
      </c>
      <c r="L14" s="23">
        <v>90630</v>
      </c>
      <c r="M14" s="23" t="s">
        <v>27273</v>
      </c>
      <c r="N14" s="23">
        <v>221.1</v>
      </c>
      <c r="O14" s="23">
        <v>17.14</v>
      </c>
      <c r="P14" s="23">
        <v>158.88</v>
      </c>
      <c r="Q14" s="23">
        <v>12.31</v>
      </c>
      <c r="R14" s="23">
        <v>0</v>
      </c>
      <c r="S14" s="23">
        <v>0</v>
      </c>
      <c r="T14" s="23">
        <v>0</v>
      </c>
      <c r="U14" s="23">
        <v>0</v>
      </c>
      <c r="V14" s="23">
        <v>0</v>
      </c>
      <c r="W14" s="23">
        <v>0</v>
      </c>
      <c r="X14" s="23">
        <v>-29.45</v>
      </c>
      <c r="Y14" s="23">
        <v>-48</v>
      </c>
      <c r="Z14" s="23">
        <v>0</v>
      </c>
      <c r="AA14" s="23">
        <v>0</v>
      </c>
      <c r="AB14" s="23">
        <v>0</v>
      </c>
      <c r="AC14" s="23">
        <v>331.98</v>
      </c>
      <c r="AE14" s="23" t="e">
        <f>VLOOKUP(E14,映射表!A:G,7,0)</f>
        <v>#N/A</v>
      </c>
      <c r="AF14" s="23" t="e">
        <f>VLOOKUP(E14,映射表!A:C,3,0)</f>
        <v>#N/A</v>
      </c>
    </row>
    <row r="15" spans="1:33" s="23" customFormat="1" customHeight="1">
      <c r="A15" s="23" t="s">
        <v>27325</v>
      </c>
      <c r="B15" s="23">
        <v>26639553281</v>
      </c>
      <c r="C15" s="23" t="s">
        <v>26169</v>
      </c>
      <c r="D15" s="23" t="s">
        <v>27326</v>
      </c>
      <c r="E15" s="23" t="s">
        <v>27327</v>
      </c>
      <c r="F15" s="23" t="s">
        <v>27328</v>
      </c>
      <c r="G15" s="23">
        <v>1</v>
      </c>
      <c r="H15" s="23" t="s">
        <v>27270</v>
      </c>
      <c r="I15" s="23" t="s">
        <v>27271</v>
      </c>
      <c r="J15" s="23" t="s">
        <v>27329</v>
      </c>
      <c r="K15" s="23" t="s">
        <v>26376</v>
      </c>
      <c r="L15" s="23">
        <v>77406</v>
      </c>
      <c r="M15" s="23" t="s">
        <v>27273</v>
      </c>
      <c r="N15" s="23">
        <v>-112.88</v>
      </c>
      <c r="O15" s="23">
        <v>-7.06</v>
      </c>
      <c r="P15" s="23">
        <v>-58.88</v>
      </c>
      <c r="Q15" s="23">
        <v>-3.68</v>
      </c>
      <c r="R15" s="23">
        <v>0</v>
      </c>
      <c r="S15" s="23">
        <v>0</v>
      </c>
      <c r="T15" s="23">
        <v>0</v>
      </c>
      <c r="U15" s="23">
        <v>0</v>
      </c>
      <c r="V15" s="23">
        <v>0</v>
      </c>
      <c r="W15" s="23">
        <v>0</v>
      </c>
      <c r="X15" s="23">
        <v>10.74</v>
      </c>
      <c r="Y15" s="23">
        <v>20.76</v>
      </c>
      <c r="Z15" s="23">
        <v>0</v>
      </c>
      <c r="AA15" s="23">
        <v>0</v>
      </c>
      <c r="AB15" s="23">
        <v>0</v>
      </c>
      <c r="AC15" s="23">
        <v>-151</v>
      </c>
      <c r="AE15" s="23" t="e">
        <f>VLOOKUP(E15,映射表!A:G,7,0)</f>
        <v>#N/A</v>
      </c>
      <c r="AF15" s="23" t="e">
        <f>VLOOKUP(E15,映射表!A:C,3,0)</f>
        <v>#N/A</v>
      </c>
    </row>
    <row r="16" spans="1:33" s="23" customFormat="1" customHeight="1">
      <c r="A16" s="23" t="s">
        <v>27330</v>
      </c>
      <c r="B16" s="23">
        <v>26639553281</v>
      </c>
      <c r="C16" s="23" t="s">
        <v>27305</v>
      </c>
      <c r="D16" s="23" t="s">
        <v>26246</v>
      </c>
      <c r="E16" s="23" t="s">
        <v>26246</v>
      </c>
      <c r="F16" s="23" t="s">
        <v>27331</v>
      </c>
      <c r="G16" s="23" t="s">
        <v>26246</v>
      </c>
      <c r="H16" s="23" t="s">
        <v>26246</v>
      </c>
      <c r="I16" s="23" t="s">
        <v>26246</v>
      </c>
      <c r="J16" s="23" t="s">
        <v>26246</v>
      </c>
      <c r="K16" s="23" t="s">
        <v>26246</v>
      </c>
      <c r="L16" s="23" t="s">
        <v>26246</v>
      </c>
      <c r="M16" s="23" t="s">
        <v>26246</v>
      </c>
      <c r="N16" s="23">
        <v>0</v>
      </c>
      <c r="O16" s="23">
        <v>0</v>
      </c>
      <c r="P16" s="23">
        <v>0</v>
      </c>
      <c r="Q16" s="23">
        <v>0</v>
      </c>
      <c r="R16" s="23">
        <v>0</v>
      </c>
      <c r="S16" s="23">
        <v>0</v>
      </c>
      <c r="T16" s="23">
        <v>0</v>
      </c>
      <c r="U16" s="23">
        <v>0</v>
      </c>
      <c r="V16" s="23">
        <v>0</v>
      </c>
      <c r="W16" s="23">
        <v>0</v>
      </c>
      <c r="X16" s="23">
        <v>0</v>
      </c>
      <c r="Y16" s="23">
        <v>0</v>
      </c>
      <c r="Z16" s="23">
        <v>0</v>
      </c>
      <c r="AA16" s="23">
        <v>0</v>
      </c>
      <c r="AB16" s="23">
        <v>-2801.12</v>
      </c>
      <c r="AC16" s="23">
        <v>-2801.12</v>
      </c>
      <c r="AE16" s="23" t="e">
        <f>VLOOKUP(E16,映射表!A:G,7,0)</f>
        <v>#N/A</v>
      </c>
      <c r="AF16" s="23" t="e">
        <f>VLOOKUP(E16,映射表!A:C,3,0)</f>
        <v>#N/A</v>
      </c>
    </row>
    <row r="17" spans="1:32" s="23" customFormat="1" customHeight="1">
      <c r="A17" s="23" t="s">
        <v>27332</v>
      </c>
      <c r="B17" s="23">
        <v>26639542371</v>
      </c>
      <c r="C17" s="23" t="s">
        <v>27266</v>
      </c>
      <c r="D17" s="23" t="s">
        <v>27333</v>
      </c>
      <c r="E17" s="23" t="s">
        <v>27334</v>
      </c>
      <c r="F17" s="23" t="s">
        <v>27335</v>
      </c>
      <c r="G17" s="23">
        <v>1</v>
      </c>
      <c r="H17" s="23" t="s">
        <v>27270</v>
      </c>
      <c r="I17" s="23" t="s">
        <v>27271</v>
      </c>
      <c r="J17" s="23" t="s">
        <v>27336</v>
      </c>
      <c r="K17" s="23" t="s">
        <v>26376</v>
      </c>
      <c r="L17" s="23">
        <v>78504</v>
      </c>
      <c r="M17" s="23" t="s">
        <v>27273</v>
      </c>
      <c r="N17" s="23">
        <v>105.99</v>
      </c>
      <c r="O17" s="23">
        <v>8.74</v>
      </c>
      <c r="P17" s="23">
        <v>59.99</v>
      </c>
      <c r="Q17" s="23">
        <v>4.95</v>
      </c>
      <c r="R17" s="23">
        <v>0</v>
      </c>
      <c r="S17" s="23">
        <v>0</v>
      </c>
      <c r="T17" s="23">
        <v>0</v>
      </c>
      <c r="U17" s="23">
        <v>0</v>
      </c>
      <c r="V17" s="23">
        <v>0</v>
      </c>
      <c r="W17" s="23">
        <v>0</v>
      </c>
      <c r="X17" s="23">
        <v>-13.69</v>
      </c>
      <c r="Y17" s="23">
        <v>-24.9</v>
      </c>
      <c r="Z17" s="23">
        <v>0</v>
      </c>
      <c r="AA17" s="23">
        <v>0</v>
      </c>
      <c r="AB17" s="23">
        <v>0</v>
      </c>
      <c r="AC17" s="23">
        <v>141.08</v>
      </c>
      <c r="AE17" s="23" t="e">
        <f>VLOOKUP(E17,映射表!A:G,7,0)</f>
        <v>#N/A</v>
      </c>
      <c r="AF17" s="23" t="e">
        <f>VLOOKUP(E17,映射表!A:C,3,0)</f>
        <v>#N/A</v>
      </c>
    </row>
    <row r="18" spans="1:32" s="23" customFormat="1" customHeight="1">
      <c r="A18" s="23" t="s">
        <v>27337</v>
      </c>
      <c r="B18" s="23">
        <v>26639542371</v>
      </c>
      <c r="C18" s="23" t="s">
        <v>27266</v>
      </c>
      <c r="D18" s="23" t="s">
        <v>27338</v>
      </c>
      <c r="E18" s="23" t="s">
        <v>26842</v>
      </c>
      <c r="F18" s="23" t="s">
        <v>27339</v>
      </c>
      <c r="G18" s="23">
        <v>1</v>
      </c>
      <c r="H18" s="23" t="s">
        <v>27270</v>
      </c>
      <c r="I18" s="23" t="s">
        <v>27271</v>
      </c>
      <c r="J18" s="23" t="s">
        <v>27340</v>
      </c>
      <c r="K18" s="23" t="s">
        <v>26669</v>
      </c>
      <c r="L18" s="23">
        <v>74857</v>
      </c>
      <c r="M18" s="23" t="s">
        <v>27273</v>
      </c>
      <c r="N18" s="23">
        <v>85.99</v>
      </c>
      <c r="O18" s="23">
        <v>7.52</v>
      </c>
      <c r="P18" s="23">
        <v>49.99</v>
      </c>
      <c r="Q18" s="23">
        <v>0</v>
      </c>
      <c r="R18" s="23">
        <v>0</v>
      </c>
      <c r="S18" s="23">
        <v>0</v>
      </c>
      <c r="T18" s="23">
        <v>0</v>
      </c>
      <c r="U18" s="23">
        <v>0</v>
      </c>
      <c r="V18" s="23">
        <v>0</v>
      </c>
      <c r="W18" s="23">
        <v>0</v>
      </c>
      <c r="X18" s="23">
        <v>-7.52</v>
      </c>
      <c r="Y18" s="23">
        <v>-20.4</v>
      </c>
      <c r="Z18" s="23">
        <v>0</v>
      </c>
      <c r="AA18" s="23">
        <v>0</v>
      </c>
      <c r="AB18" s="23">
        <v>0</v>
      </c>
      <c r="AC18" s="23">
        <v>115.58</v>
      </c>
      <c r="AE18" s="23" t="e">
        <f>VLOOKUP(E18,映射表!A:G,7,0)</f>
        <v>#N/A</v>
      </c>
      <c r="AF18" s="23" t="e">
        <f>VLOOKUP(E18,映射表!A:C,3,0)</f>
        <v>#N/A</v>
      </c>
    </row>
    <row r="19" spans="1:32" s="23" customFormat="1" customHeight="1">
      <c r="A19" s="23" t="s">
        <v>27341</v>
      </c>
      <c r="B19" s="23">
        <v>26639542371</v>
      </c>
      <c r="C19" s="23" t="s">
        <v>27266</v>
      </c>
      <c r="D19" s="23" t="s">
        <v>27342</v>
      </c>
      <c r="E19" s="23" t="s">
        <v>27099</v>
      </c>
      <c r="F19" s="23" t="s">
        <v>27343</v>
      </c>
      <c r="G19" s="23">
        <v>1</v>
      </c>
      <c r="H19" s="23" t="s">
        <v>27270</v>
      </c>
      <c r="I19" s="23" t="s">
        <v>27271</v>
      </c>
      <c r="J19" s="23" t="s">
        <v>27344</v>
      </c>
      <c r="K19" s="23" t="s">
        <v>26572</v>
      </c>
      <c r="L19" s="23">
        <v>44485</v>
      </c>
      <c r="M19" s="23" t="s">
        <v>27273</v>
      </c>
      <c r="N19" s="23">
        <v>145.99</v>
      </c>
      <c r="O19" s="23">
        <v>9.85</v>
      </c>
      <c r="P19" s="23">
        <v>69.99</v>
      </c>
      <c r="Q19" s="23">
        <v>4.72</v>
      </c>
      <c r="R19" s="23">
        <v>0</v>
      </c>
      <c r="S19" s="23">
        <v>0</v>
      </c>
      <c r="T19" s="23">
        <v>0</v>
      </c>
      <c r="U19" s="23">
        <v>0</v>
      </c>
      <c r="V19" s="23">
        <v>0</v>
      </c>
      <c r="W19" s="23">
        <v>0</v>
      </c>
      <c r="X19" s="23">
        <v>-14.57</v>
      </c>
      <c r="Y19" s="23">
        <v>-31.6</v>
      </c>
      <c r="Z19" s="23">
        <v>0</v>
      </c>
      <c r="AA19" s="23">
        <v>0</v>
      </c>
      <c r="AB19" s="23">
        <v>0</v>
      </c>
      <c r="AC19" s="23">
        <v>184.38</v>
      </c>
      <c r="AE19" s="23" t="e">
        <f>VLOOKUP(E19,映射表!A:G,7,0)</f>
        <v>#N/A</v>
      </c>
      <c r="AF19" s="23" t="e">
        <f>VLOOKUP(E19,映射表!A:C,3,0)</f>
        <v>#N/A</v>
      </c>
    </row>
    <row r="20" spans="1:32" s="23" customFormat="1" customHeight="1">
      <c r="A20" s="23" t="s">
        <v>27345</v>
      </c>
      <c r="B20" s="23">
        <v>26639542371</v>
      </c>
      <c r="C20" s="23" t="s">
        <v>27266</v>
      </c>
      <c r="D20" s="23" t="s">
        <v>27346</v>
      </c>
      <c r="E20" s="23" t="s">
        <v>27347</v>
      </c>
      <c r="F20" s="23" t="s">
        <v>27348</v>
      </c>
      <c r="G20" s="23">
        <v>1</v>
      </c>
      <c r="H20" s="23" t="s">
        <v>27270</v>
      </c>
      <c r="I20" s="23" t="s">
        <v>27271</v>
      </c>
      <c r="J20" s="23" t="s">
        <v>27349</v>
      </c>
      <c r="K20" s="23" t="s">
        <v>26433</v>
      </c>
      <c r="L20" s="23">
        <v>42461</v>
      </c>
      <c r="M20" s="23" t="s">
        <v>27273</v>
      </c>
      <c r="N20" s="23">
        <v>113.99</v>
      </c>
      <c r="O20" s="23">
        <v>6.84</v>
      </c>
      <c r="P20" s="23">
        <v>69.99</v>
      </c>
      <c r="Q20" s="23">
        <v>4.2</v>
      </c>
      <c r="R20" s="23">
        <v>0</v>
      </c>
      <c r="S20" s="23">
        <v>0</v>
      </c>
      <c r="T20" s="23">
        <v>0</v>
      </c>
      <c r="U20" s="23">
        <v>0</v>
      </c>
      <c r="V20" s="23">
        <v>0</v>
      </c>
      <c r="W20" s="23">
        <v>0</v>
      </c>
      <c r="X20" s="23">
        <v>-11.04</v>
      </c>
      <c r="Y20" s="23">
        <v>-27.6</v>
      </c>
      <c r="Z20" s="23">
        <v>0</v>
      </c>
      <c r="AA20" s="23">
        <v>0</v>
      </c>
      <c r="AB20" s="23">
        <v>0</v>
      </c>
      <c r="AC20" s="23">
        <v>156.38</v>
      </c>
      <c r="AE20" s="23" t="e">
        <f>VLOOKUP(E20,映射表!A:G,7,0)</f>
        <v>#N/A</v>
      </c>
      <c r="AF20" s="23" t="e">
        <f>VLOOKUP(E20,映射表!A:C,3,0)</f>
        <v>#N/A</v>
      </c>
    </row>
    <row r="21" spans="1:32" s="23" customFormat="1" customHeight="1">
      <c r="A21" s="23" t="s">
        <v>27350</v>
      </c>
      <c r="B21" s="23">
        <v>26639542371</v>
      </c>
      <c r="C21" s="23" t="s">
        <v>27266</v>
      </c>
      <c r="D21" s="23" t="s">
        <v>27351</v>
      </c>
      <c r="E21" s="23" t="s">
        <v>27352</v>
      </c>
      <c r="F21" s="23" t="s">
        <v>27353</v>
      </c>
      <c r="G21" s="23">
        <v>3</v>
      </c>
      <c r="H21" s="23" t="s">
        <v>27270</v>
      </c>
      <c r="I21" s="23" t="s">
        <v>27271</v>
      </c>
      <c r="J21" s="23" t="s">
        <v>27189</v>
      </c>
      <c r="K21" s="23" t="s">
        <v>26424</v>
      </c>
      <c r="L21" s="23">
        <v>23430</v>
      </c>
      <c r="M21" s="23" t="s">
        <v>27273</v>
      </c>
      <c r="N21" s="23">
        <v>488.97</v>
      </c>
      <c r="O21" s="23">
        <v>29.34</v>
      </c>
      <c r="P21" s="23">
        <v>209.97</v>
      </c>
      <c r="Q21" s="23">
        <v>12.6</v>
      </c>
      <c r="R21" s="23">
        <v>0</v>
      </c>
      <c r="S21" s="23">
        <v>0</v>
      </c>
      <c r="T21" s="23">
        <v>0</v>
      </c>
      <c r="U21" s="23">
        <v>0</v>
      </c>
      <c r="V21" s="23">
        <v>0</v>
      </c>
      <c r="W21" s="23">
        <v>0</v>
      </c>
      <c r="X21" s="23">
        <v>-41.94</v>
      </c>
      <c r="Y21" s="23">
        <v>-99.9</v>
      </c>
      <c r="Z21" s="23">
        <v>0</v>
      </c>
      <c r="AA21" s="23">
        <v>0</v>
      </c>
      <c r="AB21" s="23">
        <v>0</v>
      </c>
      <c r="AC21" s="23">
        <v>599.04</v>
      </c>
      <c r="AE21" s="23" t="e">
        <f>VLOOKUP(E21,映射表!A:G,7,0)</f>
        <v>#N/A</v>
      </c>
      <c r="AF21" s="23" t="e">
        <f>VLOOKUP(E21,映射表!A:C,3,0)</f>
        <v>#N/A</v>
      </c>
    </row>
    <row r="22" spans="1:32" s="23" customFormat="1" customHeight="1">
      <c r="A22" s="23" t="s">
        <v>27354</v>
      </c>
      <c r="B22" s="23">
        <v>26639542371</v>
      </c>
      <c r="C22" s="23" t="s">
        <v>27266</v>
      </c>
      <c r="D22" s="23" t="s">
        <v>27355</v>
      </c>
      <c r="E22" s="23" t="s">
        <v>27352</v>
      </c>
      <c r="F22" s="23" t="s">
        <v>27353</v>
      </c>
      <c r="G22" s="23">
        <v>1</v>
      </c>
      <c r="H22" s="23" t="s">
        <v>27270</v>
      </c>
      <c r="I22" s="23" t="s">
        <v>27271</v>
      </c>
      <c r="J22" s="23" t="s">
        <v>27356</v>
      </c>
      <c r="K22" s="23" t="s">
        <v>26715</v>
      </c>
      <c r="L22" s="23">
        <v>85345</v>
      </c>
      <c r="M22" s="23" t="s">
        <v>27273</v>
      </c>
      <c r="N22" s="23">
        <v>162.99</v>
      </c>
      <c r="O22" s="23">
        <v>13.2</v>
      </c>
      <c r="P22" s="23">
        <v>69.99</v>
      </c>
      <c r="Q22" s="23">
        <v>5.67</v>
      </c>
      <c r="R22" s="23">
        <v>0</v>
      </c>
      <c r="S22" s="23">
        <v>0</v>
      </c>
      <c r="T22" s="23">
        <v>0</v>
      </c>
      <c r="U22" s="23">
        <v>0</v>
      </c>
      <c r="V22" s="23">
        <v>0</v>
      </c>
      <c r="W22" s="23">
        <v>0</v>
      </c>
      <c r="X22" s="23">
        <v>-18.87</v>
      </c>
      <c r="Y22" s="23">
        <v>-33.3</v>
      </c>
      <c r="Z22" s="23">
        <v>0</v>
      </c>
      <c r="AA22" s="23">
        <v>0</v>
      </c>
      <c r="AB22" s="23">
        <v>0</v>
      </c>
      <c r="AC22" s="23">
        <v>199.68</v>
      </c>
      <c r="AE22" s="23" t="e">
        <f>VLOOKUP(E22,映射表!A:G,7,0)</f>
        <v>#N/A</v>
      </c>
      <c r="AF22" s="23" t="e">
        <f>VLOOKUP(E22,映射表!A:C,3,0)</f>
        <v>#N/A</v>
      </c>
    </row>
    <row r="23" spans="1:32" s="23" customFormat="1" customHeight="1">
      <c r="A23" s="23" t="s">
        <v>27357</v>
      </c>
      <c r="B23" s="23">
        <v>26639542371</v>
      </c>
      <c r="C23" s="23" t="s">
        <v>27266</v>
      </c>
      <c r="D23" s="23" t="s">
        <v>27358</v>
      </c>
      <c r="E23" s="23" t="s">
        <v>27359</v>
      </c>
      <c r="F23" s="23" t="s">
        <v>27339</v>
      </c>
      <c r="G23" s="23">
        <v>1</v>
      </c>
      <c r="H23" s="23" t="s">
        <v>27270</v>
      </c>
      <c r="I23" s="23" t="s">
        <v>27271</v>
      </c>
      <c r="J23" s="23" t="s">
        <v>27360</v>
      </c>
      <c r="K23" s="23" t="s">
        <v>27361</v>
      </c>
      <c r="L23" s="23">
        <v>86301</v>
      </c>
      <c r="M23" s="23" t="s">
        <v>27273</v>
      </c>
      <c r="N23" s="23">
        <v>90.99</v>
      </c>
      <c r="O23" s="23">
        <v>8.46</v>
      </c>
      <c r="P23" s="23">
        <v>49.99</v>
      </c>
      <c r="Q23" s="23">
        <v>4.65</v>
      </c>
      <c r="R23" s="23">
        <v>0</v>
      </c>
      <c r="S23" s="23">
        <v>0</v>
      </c>
      <c r="T23" s="23">
        <v>0</v>
      </c>
      <c r="U23" s="23">
        <v>0</v>
      </c>
      <c r="V23" s="23">
        <v>0</v>
      </c>
      <c r="W23" s="23">
        <v>0</v>
      </c>
      <c r="X23" s="23">
        <v>-13.11</v>
      </c>
      <c r="Y23" s="23">
        <v>-21.15</v>
      </c>
      <c r="Z23" s="23">
        <v>0</v>
      </c>
      <c r="AA23" s="23">
        <v>0</v>
      </c>
      <c r="AB23" s="23">
        <v>0</v>
      </c>
      <c r="AC23" s="23">
        <v>119.83</v>
      </c>
      <c r="AE23" s="23" t="e">
        <f>VLOOKUP(E23,映射表!A:G,7,0)</f>
        <v>#N/A</v>
      </c>
      <c r="AF23" s="23" t="e">
        <f>VLOOKUP(E23,映射表!A:C,3,0)</f>
        <v>#N/A</v>
      </c>
    </row>
    <row r="24" spans="1:32" s="23" customFormat="1" customHeight="1">
      <c r="A24" s="23" t="s">
        <v>27362</v>
      </c>
      <c r="B24" s="23">
        <v>26639542371</v>
      </c>
      <c r="C24" s="23" t="s">
        <v>27266</v>
      </c>
      <c r="D24" s="23" t="s">
        <v>27363</v>
      </c>
      <c r="E24" s="23" t="s">
        <v>27364</v>
      </c>
      <c r="F24" s="23" t="s">
        <v>27365</v>
      </c>
      <c r="G24" s="23">
        <v>1</v>
      </c>
      <c r="H24" s="23" t="s">
        <v>27270</v>
      </c>
      <c r="I24" s="23" t="s">
        <v>27271</v>
      </c>
      <c r="J24" s="23" t="s">
        <v>27366</v>
      </c>
      <c r="K24" s="23" t="s">
        <v>26407</v>
      </c>
      <c r="L24" s="23">
        <v>30519</v>
      </c>
      <c r="M24" s="23" t="s">
        <v>27273</v>
      </c>
      <c r="N24" s="23">
        <v>109.89</v>
      </c>
      <c r="O24" s="23">
        <v>6.59</v>
      </c>
      <c r="P24" s="23">
        <v>59.99</v>
      </c>
      <c r="Q24" s="23">
        <v>3.6</v>
      </c>
      <c r="R24" s="23">
        <v>0</v>
      </c>
      <c r="S24" s="23">
        <v>0</v>
      </c>
      <c r="T24" s="23">
        <v>0</v>
      </c>
      <c r="U24" s="23">
        <v>0</v>
      </c>
      <c r="V24" s="23">
        <v>0</v>
      </c>
      <c r="W24" s="23">
        <v>0</v>
      </c>
      <c r="X24" s="23">
        <v>-10.19</v>
      </c>
      <c r="Y24" s="23">
        <v>-25.48</v>
      </c>
      <c r="Z24" s="23">
        <v>0</v>
      </c>
      <c r="AA24" s="23">
        <v>0</v>
      </c>
      <c r="AB24" s="23">
        <v>0</v>
      </c>
      <c r="AC24" s="23">
        <v>144.4</v>
      </c>
      <c r="AE24" s="23" t="e">
        <f>VLOOKUP(E24,映射表!A:G,7,0)</f>
        <v>#N/A</v>
      </c>
      <c r="AF24" s="23" t="e">
        <f>VLOOKUP(E24,映射表!A:C,3,0)</f>
        <v>#N/A</v>
      </c>
    </row>
    <row r="25" spans="1:32" s="23" customFormat="1" customHeight="1">
      <c r="A25" s="23" t="s">
        <v>27367</v>
      </c>
      <c r="B25" s="23">
        <v>26639542371</v>
      </c>
      <c r="C25" s="23" t="s">
        <v>27266</v>
      </c>
      <c r="D25" s="23" t="s">
        <v>27368</v>
      </c>
      <c r="E25" s="23" t="s">
        <v>27082</v>
      </c>
      <c r="F25" s="23" t="s">
        <v>27369</v>
      </c>
      <c r="G25" s="23">
        <v>1</v>
      </c>
      <c r="H25" s="23" t="s">
        <v>27270</v>
      </c>
      <c r="I25" s="23" t="s">
        <v>27271</v>
      </c>
      <c r="J25" s="23" t="s">
        <v>27370</v>
      </c>
      <c r="K25" s="23" t="s">
        <v>26271</v>
      </c>
      <c r="L25" s="23">
        <v>92345</v>
      </c>
      <c r="M25" s="23" t="s">
        <v>27273</v>
      </c>
      <c r="N25" s="23">
        <v>89.99</v>
      </c>
      <c r="O25" s="23">
        <v>6.97</v>
      </c>
      <c r="P25" s="23">
        <v>49.99</v>
      </c>
      <c r="Q25" s="23">
        <v>3.87</v>
      </c>
      <c r="R25" s="23">
        <v>0</v>
      </c>
      <c r="S25" s="23">
        <v>0</v>
      </c>
      <c r="T25" s="23">
        <v>0</v>
      </c>
      <c r="U25" s="23">
        <v>0</v>
      </c>
      <c r="V25" s="23">
        <v>0</v>
      </c>
      <c r="W25" s="23">
        <v>0</v>
      </c>
      <c r="X25" s="23">
        <v>-10.84</v>
      </c>
      <c r="Y25" s="23">
        <v>-21</v>
      </c>
      <c r="Z25" s="23">
        <v>0</v>
      </c>
      <c r="AA25" s="23">
        <v>0</v>
      </c>
      <c r="AB25" s="23">
        <v>0</v>
      </c>
      <c r="AC25" s="23">
        <v>118.98</v>
      </c>
      <c r="AE25" s="23" t="e">
        <f>VLOOKUP(E25,映射表!A:G,7,0)</f>
        <v>#N/A</v>
      </c>
      <c r="AF25" s="23" t="e">
        <f>VLOOKUP(E25,映射表!A:C,3,0)</f>
        <v>#N/A</v>
      </c>
    </row>
    <row r="26" spans="1:32" s="23" customFormat="1" customHeight="1">
      <c r="A26" s="23" t="s">
        <v>27371</v>
      </c>
      <c r="B26" s="23">
        <v>26639542371</v>
      </c>
      <c r="C26" s="23" t="s">
        <v>27266</v>
      </c>
      <c r="D26" s="23" t="s">
        <v>27372</v>
      </c>
      <c r="E26" s="23" t="s">
        <v>27373</v>
      </c>
      <c r="F26" s="23" t="s">
        <v>27374</v>
      </c>
      <c r="G26" s="23">
        <v>1</v>
      </c>
      <c r="H26" s="23" t="s">
        <v>27270</v>
      </c>
      <c r="I26" s="23" t="s">
        <v>27271</v>
      </c>
      <c r="J26" s="23" t="s">
        <v>27375</v>
      </c>
      <c r="K26" s="23" t="s">
        <v>26407</v>
      </c>
      <c r="L26" s="23">
        <v>30253</v>
      </c>
      <c r="M26" s="23" t="s">
        <v>27273</v>
      </c>
      <c r="N26" s="23">
        <v>257.99</v>
      </c>
      <c r="O26" s="23">
        <v>20.64</v>
      </c>
      <c r="P26" s="23">
        <v>119.99</v>
      </c>
      <c r="Q26" s="23">
        <v>9.6</v>
      </c>
      <c r="R26" s="23">
        <v>0</v>
      </c>
      <c r="S26" s="23">
        <v>0</v>
      </c>
      <c r="T26" s="23">
        <v>0</v>
      </c>
      <c r="U26" s="23">
        <v>0</v>
      </c>
      <c r="V26" s="23">
        <v>0</v>
      </c>
      <c r="W26" s="23">
        <v>0</v>
      </c>
      <c r="X26" s="23">
        <v>-30.24</v>
      </c>
      <c r="Y26" s="23">
        <v>-47.8</v>
      </c>
      <c r="Z26" s="23">
        <v>0</v>
      </c>
      <c r="AA26" s="23">
        <v>0</v>
      </c>
      <c r="AB26" s="23">
        <v>0</v>
      </c>
      <c r="AC26" s="23">
        <v>330.18</v>
      </c>
      <c r="AE26" s="23" t="e">
        <f>VLOOKUP(E26,映射表!A:G,7,0)</f>
        <v>#N/A</v>
      </c>
      <c r="AF26" s="23" t="e">
        <f>VLOOKUP(E26,映射表!A:C,3,0)</f>
        <v>#N/A</v>
      </c>
    </row>
    <row r="27" spans="1:32" s="23" customFormat="1" customHeight="1">
      <c r="A27" s="23" t="s">
        <v>27376</v>
      </c>
      <c r="B27" s="23">
        <v>26639542371</v>
      </c>
      <c r="C27" s="23" t="s">
        <v>27266</v>
      </c>
      <c r="D27" s="23" t="s">
        <v>27377</v>
      </c>
      <c r="E27" s="23" t="s">
        <v>27378</v>
      </c>
      <c r="F27" s="23" t="s">
        <v>27379</v>
      </c>
      <c r="G27" s="23">
        <v>1</v>
      </c>
      <c r="H27" s="23" t="s">
        <v>27270</v>
      </c>
      <c r="I27" s="23" t="s">
        <v>27271</v>
      </c>
      <c r="J27" s="23" t="s">
        <v>27380</v>
      </c>
      <c r="K27" s="23" t="s">
        <v>26285</v>
      </c>
      <c r="L27" s="23">
        <v>70056</v>
      </c>
      <c r="M27" s="23" t="s">
        <v>27273</v>
      </c>
      <c r="N27" s="23">
        <v>83.99</v>
      </c>
      <c r="O27" s="23">
        <v>8.19</v>
      </c>
      <c r="P27" s="23">
        <v>99.99</v>
      </c>
      <c r="Q27" s="23">
        <v>9.75</v>
      </c>
      <c r="R27" s="23">
        <v>0</v>
      </c>
      <c r="S27" s="23">
        <v>0</v>
      </c>
      <c r="T27" s="23">
        <v>0</v>
      </c>
      <c r="U27" s="23">
        <v>0</v>
      </c>
      <c r="V27" s="23">
        <v>0</v>
      </c>
      <c r="W27" s="23">
        <v>0</v>
      </c>
      <c r="X27" s="23">
        <v>-17.94</v>
      </c>
      <c r="Y27" s="23">
        <v>-27.6</v>
      </c>
      <c r="Z27" s="23">
        <v>0</v>
      </c>
      <c r="AA27" s="23">
        <v>0</v>
      </c>
      <c r="AB27" s="23">
        <v>0</v>
      </c>
      <c r="AC27" s="23">
        <v>156.38</v>
      </c>
      <c r="AE27" s="23" t="e">
        <f>VLOOKUP(E27,映射表!A:G,7,0)</f>
        <v>#N/A</v>
      </c>
      <c r="AF27" s="23" t="e">
        <f>VLOOKUP(E27,映射表!A:C,3,0)</f>
        <v>#N/A</v>
      </c>
    </row>
    <row r="28" spans="1:32" s="23" customFormat="1" customHeight="1">
      <c r="A28" s="23" t="s">
        <v>27381</v>
      </c>
      <c r="B28" s="23">
        <v>26639542371</v>
      </c>
      <c r="C28" s="23" t="s">
        <v>27266</v>
      </c>
      <c r="D28" s="23" t="s">
        <v>27382</v>
      </c>
      <c r="E28" s="23" t="s">
        <v>26842</v>
      </c>
      <c r="F28" s="23" t="s">
        <v>27339</v>
      </c>
      <c r="G28" s="23">
        <v>1</v>
      </c>
      <c r="H28" s="23" t="s">
        <v>27270</v>
      </c>
      <c r="I28" s="23" t="s">
        <v>27271</v>
      </c>
      <c r="J28" s="23" t="s">
        <v>27383</v>
      </c>
      <c r="K28" s="23" t="s">
        <v>26610</v>
      </c>
      <c r="L28" s="23">
        <v>20774</v>
      </c>
      <c r="M28" s="23" t="s">
        <v>27273</v>
      </c>
      <c r="N28" s="23">
        <v>85.99</v>
      </c>
      <c r="O28" s="23">
        <v>5.16</v>
      </c>
      <c r="P28" s="23">
        <v>49.99</v>
      </c>
      <c r="Q28" s="23">
        <v>3</v>
      </c>
      <c r="R28" s="23">
        <v>0</v>
      </c>
      <c r="S28" s="23">
        <v>0</v>
      </c>
      <c r="T28" s="23">
        <v>0</v>
      </c>
      <c r="U28" s="23">
        <v>0</v>
      </c>
      <c r="V28" s="23">
        <v>0</v>
      </c>
      <c r="W28" s="23">
        <v>0</v>
      </c>
      <c r="X28" s="23">
        <v>-8.16</v>
      </c>
      <c r="Y28" s="23">
        <v>-20.4</v>
      </c>
      <c r="Z28" s="23">
        <v>0</v>
      </c>
      <c r="AA28" s="23">
        <v>0</v>
      </c>
      <c r="AB28" s="23">
        <v>0</v>
      </c>
      <c r="AC28" s="23">
        <v>115.58</v>
      </c>
      <c r="AE28" s="23" t="e">
        <f>VLOOKUP(E28,映射表!A:G,7,0)</f>
        <v>#N/A</v>
      </c>
      <c r="AF28" s="23" t="e">
        <f>VLOOKUP(E28,映射表!A:C,3,0)</f>
        <v>#N/A</v>
      </c>
    </row>
    <row r="29" spans="1:32" s="23" customFormat="1" customHeight="1">
      <c r="A29" s="23" t="s">
        <v>27384</v>
      </c>
      <c r="B29" s="23">
        <v>26639542371</v>
      </c>
      <c r="C29" s="23" t="s">
        <v>27305</v>
      </c>
      <c r="D29" s="23" t="s">
        <v>26246</v>
      </c>
      <c r="E29" s="23" t="s">
        <v>26246</v>
      </c>
      <c r="F29" s="23" t="s">
        <v>27385</v>
      </c>
      <c r="G29" s="23" t="s">
        <v>26246</v>
      </c>
      <c r="H29" s="23" t="s">
        <v>26246</v>
      </c>
      <c r="I29" s="23" t="s">
        <v>26246</v>
      </c>
      <c r="J29" s="23" t="s">
        <v>26246</v>
      </c>
      <c r="K29" s="23" t="s">
        <v>26246</v>
      </c>
      <c r="L29" s="23" t="s">
        <v>26246</v>
      </c>
      <c r="M29" s="23" t="s">
        <v>26246</v>
      </c>
      <c r="N29" s="23">
        <v>0</v>
      </c>
      <c r="O29" s="23">
        <v>0</v>
      </c>
      <c r="P29" s="23">
        <v>0</v>
      </c>
      <c r="Q29" s="23">
        <v>0</v>
      </c>
      <c r="R29" s="23">
        <v>0</v>
      </c>
      <c r="S29" s="23">
        <v>0</v>
      </c>
      <c r="T29" s="23">
        <v>0</v>
      </c>
      <c r="U29" s="23">
        <v>0</v>
      </c>
      <c r="V29" s="23">
        <v>0</v>
      </c>
      <c r="W29" s="23">
        <v>0</v>
      </c>
      <c r="X29" s="23">
        <v>0</v>
      </c>
      <c r="Y29" s="23">
        <v>0</v>
      </c>
      <c r="Z29" s="23">
        <v>0</v>
      </c>
      <c r="AA29" s="23">
        <v>0</v>
      </c>
      <c r="AB29" s="23">
        <v>-14409.04</v>
      </c>
      <c r="AC29" s="23">
        <v>-14409.04</v>
      </c>
      <c r="AE29" s="23" t="e">
        <f>VLOOKUP(E29,映射表!A:G,7,0)</f>
        <v>#N/A</v>
      </c>
      <c r="AF29" s="23" t="e">
        <f>VLOOKUP(E29,映射表!A:C,3,0)</f>
        <v>#N/A</v>
      </c>
    </row>
    <row r="30" spans="1:32" s="23" customFormat="1" customHeight="1">
      <c r="A30" s="23" t="s">
        <v>27386</v>
      </c>
      <c r="B30" s="23">
        <v>26639542371</v>
      </c>
      <c r="C30" s="23" t="s">
        <v>27308</v>
      </c>
      <c r="D30" s="23" t="s">
        <v>26246</v>
      </c>
      <c r="E30" s="23" t="s">
        <v>26246</v>
      </c>
      <c r="F30" s="23" t="s">
        <v>27309</v>
      </c>
      <c r="G30" s="23" t="s">
        <v>26246</v>
      </c>
      <c r="H30" s="23" t="s">
        <v>26246</v>
      </c>
      <c r="I30" s="23" t="s">
        <v>26246</v>
      </c>
      <c r="J30" s="23" t="s">
        <v>26246</v>
      </c>
      <c r="K30" s="23" t="s">
        <v>26246</v>
      </c>
      <c r="L30" s="23" t="s">
        <v>26246</v>
      </c>
      <c r="M30" s="23" t="s">
        <v>26246</v>
      </c>
      <c r="N30" s="23">
        <v>0</v>
      </c>
      <c r="O30" s="23">
        <v>0</v>
      </c>
      <c r="P30" s="23">
        <v>0</v>
      </c>
      <c r="Q30" s="23">
        <v>0</v>
      </c>
      <c r="R30" s="23">
        <v>0</v>
      </c>
      <c r="S30" s="23">
        <v>0</v>
      </c>
      <c r="T30" s="23">
        <v>0</v>
      </c>
      <c r="U30" s="23">
        <v>0</v>
      </c>
      <c r="V30" s="23">
        <v>0</v>
      </c>
      <c r="W30" s="23">
        <v>0</v>
      </c>
      <c r="X30" s="23">
        <v>0</v>
      </c>
      <c r="Y30" s="23">
        <v>0</v>
      </c>
      <c r="Z30" s="23">
        <v>0</v>
      </c>
      <c r="AA30" s="23">
        <v>-510.44</v>
      </c>
      <c r="AB30" s="23">
        <v>0</v>
      </c>
      <c r="AC30" s="23">
        <v>-510.44</v>
      </c>
      <c r="AE30" s="23" t="e">
        <f>VLOOKUP(E30,映射表!A:G,7,0)</f>
        <v>#N/A</v>
      </c>
      <c r="AF30" s="23" t="e">
        <f>VLOOKUP(E30,映射表!A:C,3,0)</f>
        <v>#N/A</v>
      </c>
    </row>
    <row r="31" spans="1:32" s="23" customFormat="1" customHeight="1">
      <c r="A31" s="23" t="s">
        <v>27387</v>
      </c>
      <c r="B31" s="23">
        <v>26639542371</v>
      </c>
      <c r="C31" s="23" t="s">
        <v>26169</v>
      </c>
      <c r="D31" s="23" t="s">
        <v>27388</v>
      </c>
      <c r="E31" s="23" t="s">
        <v>27389</v>
      </c>
      <c r="F31" s="23" t="s">
        <v>27390</v>
      </c>
      <c r="G31" s="23">
        <v>1</v>
      </c>
      <c r="H31" s="23" t="s">
        <v>27270</v>
      </c>
      <c r="I31" s="23" t="s">
        <v>27271</v>
      </c>
      <c r="J31" s="23" t="s">
        <v>27391</v>
      </c>
      <c r="K31" s="23" t="s">
        <v>26552</v>
      </c>
      <c r="L31" s="23">
        <v>19810</v>
      </c>
      <c r="M31" s="23" t="s">
        <v>26246</v>
      </c>
      <c r="N31" s="23">
        <v>-50</v>
      </c>
      <c r="O31" s="23">
        <v>0</v>
      </c>
      <c r="P31" s="23">
        <v>0</v>
      </c>
      <c r="Q31" s="23">
        <v>0</v>
      </c>
      <c r="R31" s="23">
        <v>0</v>
      </c>
      <c r="S31" s="23">
        <v>0</v>
      </c>
      <c r="T31" s="23">
        <v>0</v>
      </c>
      <c r="U31" s="23">
        <v>0</v>
      </c>
      <c r="V31" s="23">
        <v>0</v>
      </c>
      <c r="W31" s="23">
        <v>0</v>
      </c>
      <c r="X31" s="23">
        <v>0</v>
      </c>
      <c r="Y31" s="23">
        <v>4.8</v>
      </c>
      <c r="Z31" s="23">
        <v>0</v>
      </c>
      <c r="AA31" s="23">
        <v>0</v>
      </c>
      <c r="AB31" s="23">
        <v>0</v>
      </c>
      <c r="AC31" s="23">
        <v>-45.2</v>
      </c>
      <c r="AE31" s="23" t="e">
        <f>VLOOKUP(E31,映射表!A:G,7,0)</f>
        <v>#N/A</v>
      </c>
      <c r="AF31" s="23" t="e">
        <f>VLOOKUP(E31,映射表!A:C,3,0)</f>
        <v>#N/A</v>
      </c>
    </row>
    <row r="32" spans="1:32" s="23" customFormat="1" customHeight="1">
      <c r="A32" s="23" t="s">
        <v>27392</v>
      </c>
      <c r="B32" s="23">
        <v>26639097541</v>
      </c>
      <c r="C32" s="23" t="s">
        <v>27266</v>
      </c>
      <c r="D32" s="23" t="s">
        <v>27393</v>
      </c>
      <c r="E32" s="23" t="s">
        <v>27174</v>
      </c>
      <c r="F32" s="23" t="s">
        <v>27394</v>
      </c>
      <c r="G32" s="23">
        <v>1</v>
      </c>
      <c r="H32" s="23" t="s">
        <v>27270</v>
      </c>
      <c r="I32" s="23" t="s">
        <v>27271</v>
      </c>
      <c r="J32" s="23" t="s">
        <v>27395</v>
      </c>
      <c r="K32" s="23" t="s">
        <v>26271</v>
      </c>
      <c r="L32" s="23">
        <v>92618</v>
      </c>
      <c r="M32" s="23" t="s">
        <v>27273</v>
      </c>
      <c r="N32" s="23">
        <v>142.77</v>
      </c>
      <c r="O32" s="23">
        <v>11.06</v>
      </c>
      <c r="P32" s="23">
        <v>49.99</v>
      </c>
      <c r="Q32" s="23">
        <v>3.87</v>
      </c>
      <c r="R32" s="23">
        <v>0</v>
      </c>
      <c r="S32" s="23">
        <v>0</v>
      </c>
      <c r="T32" s="23">
        <v>0</v>
      </c>
      <c r="U32" s="23">
        <v>0</v>
      </c>
      <c r="V32" s="23">
        <v>0</v>
      </c>
      <c r="W32" s="23">
        <v>0</v>
      </c>
      <c r="X32" s="23">
        <v>-14.93</v>
      </c>
      <c r="Y32" s="23">
        <v>-28.91</v>
      </c>
      <c r="Z32" s="23">
        <v>0</v>
      </c>
      <c r="AA32" s="23">
        <v>0</v>
      </c>
      <c r="AB32" s="23">
        <v>0</v>
      </c>
      <c r="AC32" s="23">
        <v>163.85</v>
      </c>
      <c r="AE32" s="23" t="e">
        <f>VLOOKUP(E32,映射表!A:G,7,0)</f>
        <v>#N/A</v>
      </c>
      <c r="AF32" s="23" t="e">
        <f>VLOOKUP(E32,映射表!A:C,3,0)</f>
        <v>#N/A</v>
      </c>
    </row>
    <row r="33" spans="1:32" s="23" customFormat="1" customHeight="1">
      <c r="A33" s="23" t="s">
        <v>27396</v>
      </c>
      <c r="B33" s="23">
        <v>26639097541</v>
      </c>
      <c r="C33" s="23" t="s">
        <v>27266</v>
      </c>
      <c r="D33" s="23" t="s">
        <v>27397</v>
      </c>
      <c r="E33" s="23" t="s">
        <v>27398</v>
      </c>
      <c r="F33" s="23" t="s">
        <v>27399</v>
      </c>
      <c r="G33" s="23">
        <v>1</v>
      </c>
      <c r="H33" s="23" t="s">
        <v>27270</v>
      </c>
      <c r="I33" s="23" t="s">
        <v>27271</v>
      </c>
      <c r="J33" s="23" t="s">
        <v>27400</v>
      </c>
      <c r="K33" s="23" t="s">
        <v>26878</v>
      </c>
      <c r="L33" s="23" t="s">
        <v>27401</v>
      </c>
      <c r="M33" s="23" t="s">
        <v>27273</v>
      </c>
      <c r="N33" s="23">
        <v>145.77</v>
      </c>
      <c r="O33" s="23">
        <v>9.66</v>
      </c>
      <c r="P33" s="23">
        <v>89.99</v>
      </c>
      <c r="Q33" s="23">
        <v>5.96</v>
      </c>
      <c r="R33" s="23">
        <v>0</v>
      </c>
      <c r="S33" s="23">
        <v>0</v>
      </c>
      <c r="T33" s="23">
        <v>0</v>
      </c>
      <c r="U33" s="23">
        <v>0</v>
      </c>
      <c r="V33" s="23">
        <v>0</v>
      </c>
      <c r="W33" s="23">
        <v>0</v>
      </c>
      <c r="X33" s="23">
        <v>-15.62</v>
      </c>
      <c r="Y33" s="23">
        <v>-33.58</v>
      </c>
      <c r="Z33" s="23">
        <v>0</v>
      </c>
      <c r="AA33" s="23">
        <v>0</v>
      </c>
      <c r="AB33" s="23">
        <v>0</v>
      </c>
      <c r="AC33" s="23">
        <v>202.18</v>
      </c>
      <c r="AE33" s="23" t="e">
        <f>VLOOKUP(E33,映射表!A:G,7,0)</f>
        <v>#N/A</v>
      </c>
      <c r="AF33" s="23" t="e">
        <f>VLOOKUP(E33,映射表!A:C,3,0)</f>
        <v>#N/A</v>
      </c>
    </row>
    <row r="34" spans="1:32" s="23" customFormat="1" customHeight="1">
      <c r="A34" s="23" t="s">
        <v>27402</v>
      </c>
      <c r="B34" s="23">
        <v>26639097541</v>
      </c>
      <c r="C34" s="23" t="s">
        <v>27266</v>
      </c>
      <c r="D34" s="23" t="s">
        <v>27403</v>
      </c>
      <c r="E34" s="23" t="s">
        <v>27404</v>
      </c>
      <c r="F34" s="23" t="s">
        <v>27405</v>
      </c>
      <c r="G34" s="23">
        <v>1</v>
      </c>
      <c r="H34" s="23" t="s">
        <v>27270</v>
      </c>
      <c r="I34" s="23" t="s">
        <v>27271</v>
      </c>
      <c r="J34" s="23" t="s">
        <v>27406</v>
      </c>
      <c r="K34" s="23" t="s">
        <v>26768</v>
      </c>
      <c r="L34" s="23">
        <v>56032</v>
      </c>
      <c r="M34" s="23" t="s">
        <v>27273</v>
      </c>
      <c r="N34" s="23">
        <v>186.99</v>
      </c>
      <c r="O34" s="23">
        <v>13.79</v>
      </c>
      <c r="P34" s="23">
        <v>29.99</v>
      </c>
      <c r="Q34" s="23">
        <v>2.21</v>
      </c>
      <c r="R34" s="23">
        <v>0</v>
      </c>
      <c r="S34" s="23">
        <v>0</v>
      </c>
      <c r="T34" s="23">
        <v>0</v>
      </c>
      <c r="U34" s="23">
        <v>0</v>
      </c>
      <c r="V34" s="23">
        <v>0</v>
      </c>
      <c r="W34" s="23">
        <v>0</v>
      </c>
      <c r="X34" s="23">
        <v>-16</v>
      </c>
      <c r="Y34" s="23">
        <v>-31.7</v>
      </c>
      <c r="Z34" s="23">
        <v>0</v>
      </c>
      <c r="AA34" s="23">
        <v>0</v>
      </c>
      <c r="AB34" s="23">
        <v>0</v>
      </c>
      <c r="AC34" s="23">
        <v>185.28</v>
      </c>
      <c r="AE34" s="23" t="e">
        <f>VLOOKUP(E34,映射表!A:G,7,0)</f>
        <v>#N/A</v>
      </c>
      <c r="AF34" s="23" t="e">
        <f>VLOOKUP(E34,映射表!A:C,3,0)</f>
        <v>#N/A</v>
      </c>
    </row>
    <row r="35" spans="1:32" s="23" customFormat="1" customHeight="1">
      <c r="A35" s="23" t="s">
        <v>27407</v>
      </c>
      <c r="B35" s="23">
        <v>26639097541</v>
      </c>
      <c r="C35" s="23" t="s">
        <v>27266</v>
      </c>
      <c r="D35" s="23" t="s">
        <v>27408</v>
      </c>
      <c r="E35" s="23" t="s">
        <v>27409</v>
      </c>
      <c r="F35" s="23" t="s">
        <v>27410</v>
      </c>
      <c r="G35" s="23">
        <v>1</v>
      </c>
      <c r="H35" s="23" t="s">
        <v>27270</v>
      </c>
      <c r="I35" s="23" t="s">
        <v>27271</v>
      </c>
      <c r="J35" s="23" t="s">
        <v>27411</v>
      </c>
      <c r="K35" s="23" t="s">
        <v>26340</v>
      </c>
      <c r="L35" s="23">
        <v>11221</v>
      </c>
      <c r="M35" s="23" t="s">
        <v>27273</v>
      </c>
      <c r="N35" s="23">
        <v>155.99</v>
      </c>
      <c r="O35" s="23">
        <v>13.84</v>
      </c>
      <c r="P35" s="23">
        <v>69.99</v>
      </c>
      <c r="Q35" s="23">
        <v>6.21</v>
      </c>
      <c r="R35" s="23">
        <v>0</v>
      </c>
      <c r="S35" s="23">
        <v>0</v>
      </c>
      <c r="T35" s="23">
        <v>0</v>
      </c>
      <c r="U35" s="23">
        <v>0</v>
      </c>
      <c r="V35" s="23">
        <v>0</v>
      </c>
      <c r="W35" s="23">
        <v>0</v>
      </c>
      <c r="X35" s="23">
        <v>-20.05</v>
      </c>
      <c r="Y35" s="23">
        <v>-32.6</v>
      </c>
      <c r="Z35" s="23">
        <v>0</v>
      </c>
      <c r="AA35" s="23">
        <v>0</v>
      </c>
      <c r="AB35" s="23">
        <v>0</v>
      </c>
      <c r="AC35" s="23">
        <v>193.38</v>
      </c>
      <c r="AE35" s="23" t="e">
        <f>VLOOKUP(E35,映射表!A:G,7,0)</f>
        <v>#N/A</v>
      </c>
      <c r="AF35" s="23" t="e">
        <f>VLOOKUP(E35,映射表!A:C,3,0)</f>
        <v>#N/A</v>
      </c>
    </row>
    <row r="36" spans="1:32" s="23" customFormat="1" customHeight="1">
      <c r="A36" s="23" t="s">
        <v>27412</v>
      </c>
      <c r="B36" s="23">
        <v>26639097541</v>
      </c>
      <c r="C36" s="23" t="s">
        <v>27266</v>
      </c>
      <c r="D36" s="23" t="s">
        <v>27413</v>
      </c>
      <c r="E36" s="23" t="s">
        <v>27414</v>
      </c>
      <c r="F36" s="23" t="s">
        <v>27415</v>
      </c>
      <c r="G36" s="23">
        <v>2</v>
      </c>
      <c r="H36" s="23" t="s">
        <v>27270</v>
      </c>
      <c r="I36" s="23" t="s">
        <v>27271</v>
      </c>
      <c r="J36" s="23" t="s">
        <v>27411</v>
      </c>
      <c r="K36" s="23" t="s">
        <v>26340</v>
      </c>
      <c r="L36" s="23">
        <v>11236</v>
      </c>
      <c r="M36" s="23" t="s">
        <v>27273</v>
      </c>
      <c r="N36" s="23">
        <v>239.98</v>
      </c>
      <c r="O36" s="23">
        <v>21.3</v>
      </c>
      <c r="P36" s="23">
        <v>99.98</v>
      </c>
      <c r="Q36" s="23">
        <v>8.88</v>
      </c>
      <c r="R36" s="23">
        <v>0</v>
      </c>
      <c r="S36" s="23">
        <v>0</v>
      </c>
      <c r="T36" s="23">
        <v>0</v>
      </c>
      <c r="U36" s="23">
        <v>0</v>
      </c>
      <c r="V36" s="23">
        <v>0</v>
      </c>
      <c r="W36" s="23">
        <v>0</v>
      </c>
      <c r="X36" s="23">
        <v>-30.18</v>
      </c>
      <c r="Y36" s="23">
        <v>-51</v>
      </c>
      <c r="Z36" s="23">
        <v>0</v>
      </c>
      <c r="AA36" s="23">
        <v>0</v>
      </c>
      <c r="AB36" s="23">
        <v>0</v>
      </c>
      <c r="AC36" s="23">
        <v>288.96</v>
      </c>
      <c r="AE36" s="23" t="e">
        <f>VLOOKUP(E36,映射表!A:G,7,0)</f>
        <v>#N/A</v>
      </c>
      <c r="AF36" s="23" t="e">
        <f>VLOOKUP(E36,映射表!A:C,3,0)</f>
        <v>#N/A</v>
      </c>
    </row>
    <row r="37" spans="1:32" s="23" customFormat="1" customHeight="1">
      <c r="A37" s="23" t="s">
        <v>27416</v>
      </c>
      <c r="B37" s="23">
        <v>26639097541</v>
      </c>
      <c r="C37" s="23" t="s">
        <v>27266</v>
      </c>
      <c r="D37" s="23" t="s">
        <v>27417</v>
      </c>
      <c r="E37" s="23" t="s">
        <v>27418</v>
      </c>
      <c r="F37" s="23" t="s">
        <v>27419</v>
      </c>
      <c r="G37" s="23">
        <v>1</v>
      </c>
      <c r="H37" s="23" t="s">
        <v>27270</v>
      </c>
      <c r="I37" s="23" t="s">
        <v>27271</v>
      </c>
      <c r="J37" s="23" t="s">
        <v>27420</v>
      </c>
      <c r="K37" s="23" t="s">
        <v>26358</v>
      </c>
      <c r="L37" s="23">
        <v>46123</v>
      </c>
      <c r="M37" s="23" t="s">
        <v>27273</v>
      </c>
      <c r="N37" s="23">
        <v>99.99</v>
      </c>
      <c r="O37" s="23">
        <v>7</v>
      </c>
      <c r="P37" s="23">
        <v>39.99</v>
      </c>
      <c r="Q37" s="23">
        <v>0</v>
      </c>
      <c r="R37" s="23">
        <v>0</v>
      </c>
      <c r="S37" s="23">
        <v>0</v>
      </c>
      <c r="T37" s="23">
        <v>0</v>
      </c>
      <c r="U37" s="23">
        <v>0</v>
      </c>
      <c r="V37" s="23">
        <v>0</v>
      </c>
      <c r="W37" s="23">
        <v>0</v>
      </c>
      <c r="X37" s="23">
        <v>-7</v>
      </c>
      <c r="Y37" s="23">
        <v>-21</v>
      </c>
      <c r="Z37" s="23">
        <v>0</v>
      </c>
      <c r="AA37" s="23">
        <v>0</v>
      </c>
      <c r="AB37" s="23">
        <v>0</v>
      </c>
      <c r="AC37" s="23">
        <v>118.98</v>
      </c>
      <c r="AE37" s="23" t="e">
        <f>VLOOKUP(E37,映射表!A:G,7,0)</f>
        <v>#N/A</v>
      </c>
      <c r="AF37" s="23" t="e">
        <f>VLOOKUP(E37,映射表!A:C,3,0)</f>
        <v>#N/A</v>
      </c>
    </row>
    <row r="38" spans="1:32" s="23" customFormat="1" customHeight="1">
      <c r="A38" s="23" t="s">
        <v>27421</v>
      </c>
      <c r="B38" s="23">
        <v>26639097541</v>
      </c>
      <c r="C38" s="23" t="s">
        <v>27305</v>
      </c>
      <c r="D38" s="23" t="s">
        <v>26246</v>
      </c>
      <c r="E38" s="23" t="s">
        <v>26246</v>
      </c>
      <c r="F38" s="23" t="s">
        <v>27422</v>
      </c>
      <c r="G38" s="23" t="s">
        <v>26246</v>
      </c>
      <c r="H38" s="23" t="s">
        <v>26246</v>
      </c>
      <c r="I38" s="23" t="s">
        <v>26246</v>
      </c>
      <c r="J38" s="23" t="s">
        <v>26246</v>
      </c>
      <c r="K38" s="23" t="s">
        <v>26246</v>
      </c>
      <c r="L38" s="23" t="s">
        <v>26246</v>
      </c>
      <c r="M38" s="23" t="s">
        <v>26246</v>
      </c>
      <c r="N38" s="23">
        <v>0</v>
      </c>
      <c r="O38" s="23">
        <v>0</v>
      </c>
      <c r="P38" s="23">
        <v>0</v>
      </c>
      <c r="Q38" s="23">
        <v>0</v>
      </c>
      <c r="R38" s="23">
        <v>0</v>
      </c>
      <c r="S38" s="23">
        <v>0</v>
      </c>
      <c r="T38" s="23">
        <v>0</v>
      </c>
      <c r="U38" s="23">
        <v>0</v>
      </c>
      <c r="V38" s="23">
        <v>0</v>
      </c>
      <c r="W38" s="23">
        <v>0</v>
      </c>
      <c r="X38" s="23">
        <v>0</v>
      </c>
      <c r="Y38" s="23">
        <v>0</v>
      </c>
      <c r="Z38" s="23">
        <v>0</v>
      </c>
      <c r="AA38" s="23">
        <v>0</v>
      </c>
      <c r="AB38" s="23">
        <v>-3148.38</v>
      </c>
      <c r="AC38" s="23">
        <v>-3148.38</v>
      </c>
      <c r="AE38" s="23" t="e">
        <f>VLOOKUP(E38,映射表!A:G,7,0)</f>
        <v>#N/A</v>
      </c>
      <c r="AF38" s="23" t="e">
        <f>VLOOKUP(E38,映射表!A:C,3,0)</f>
        <v>#N/A</v>
      </c>
    </row>
    <row r="39" spans="1:32" s="23" customFormat="1" customHeight="1">
      <c r="A39" s="23" t="s">
        <v>27423</v>
      </c>
      <c r="B39" s="23">
        <v>26639097541</v>
      </c>
      <c r="C39" s="23" t="s">
        <v>27308</v>
      </c>
      <c r="D39" s="23" t="s">
        <v>26246</v>
      </c>
      <c r="E39" s="23" t="s">
        <v>26246</v>
      </c>
      <c r="F39" s="23" t="s">
        <v>27309</v>
      </c>
      <c r="G39" s="23" t="s">
        <v>26246</v>
      </c>
      <c r="H39" s="23" t="s">
        <v>26246</v>
      </c>
      <c r="I39" s="23" t="s">
        <v>26246</v>
      </c>
      <c r="J39" s="23" t="s">
        <v>26246</v>
      </c>
      <c r="K39" s="23" t="s">
        <v>26246</v>
      </c>
      <c r="L39" s="23" t="s">
        <v>26246</v>
      </c>
      <c r="M39" s="23" t="s">
        <v>26246</v>
      </c>
      <c r="N39" s="23">
        <v>0</v>
      </c>
      <c r="O39" s="23">
        <v>0</v>
      </c>
      <c r="P39" s="23">
        <v>0</v>
      </c>
      <c r="Q39" s="23">
        <v>0</v>
      </c>
      <c r="R39" s="23">
        <v>0</v>
      </c>
      <c r="S39" s="23">
        <v>0</v>
      </c>
      <c r="T39" s="23">
        <v>0</v>
      </c>
      <c r="U39" s="23">
        <v>0</v>
      </c>
      <c r="V39" s="23">
        <v>0</v>
      </c>
      <c r="W39" s="23">
        <v>0</v>
      </c>
      <c r="X39" s="23">
        <v>0</v>
      </c>
      <c r="Y39" s="23">
        <v>0</v>
      </c>
      <c r="Z39" s="23">
        <v>0</v>
      </c>
      <c r="AA39" s="23">
        <v>-502.1</v>
      </c>
      <c r="AB39" s="23">
        <v>0</v>
      </c>
      <c r="AC39" s="23">
        <v>-502.1</v>
      </c>
      <c r="AE39" s="23" t="e">
        <f>VLOOKUP(E39,映射表!A:G,7,0)</f>
        <v>#N/A</v>
      </c>
      <c r="AF39" s="23" t="e">
        <f>VLOOKUP(E39,映射表!A:C,3,0)</f>
        <v>#N/A</v>
      </c>
    </row>
    <row r="40" spans="1:32" s="23" customFormat="1" customHeight="1">
      <c r="AE40" s="23" t="e">
        <f>VLOOKUP(E40,映射表!A:G,7,0)</f>
        <v>#N/A</v>
      </c>
      <c r="AF40" s="23" t="e">
        <f>VLOOKUP(E40,映射表!A:C,3,0)</f>
        <v>#N/A</v>
      </c>
    </row>
    <row r="41" spans="1:32" s="23" customFormat="1" customHeight="1">
      <c r="AE41" s="23" t="e">
        <f>VLOOKUP(E41,映射表!A:G,7,0)</f>
        <v>#N/A</v>
      </c>
      <c r="AF41" s="23" t="e">
        <f>VLOOKUP(E41,映射表!A:C,3,0)</f>
        <v>#N/A</v>
      </c>
    </row>
    <row r="42" spans="1:32" s="23" customFormat="1" customHeight="1">
      <c r="AE42" s="23" t="e">
        <f>VLOOKUP(E42,映射表!A:G,7,0)</f>
        <v>#N/A</v>
      </c>
      <c r="AF42" s="23" t="e">
        <f>VLOOKUP(E42,映射表!A:C,3,0)</f>
        <v>#N/A</v>
      </c>
    </row>
    <row r="43" spans="1:32" s="23" customFormat="1" customHeight="1">
      <c r="AE43" s="23" t="e">
        <f>VLOOKUP(E43,映射表!A:G,7,0)</f>
        <v>#N/A</v>
      </c>
      <c r="AF43" s="23" t="e">
        <f>VLOOKUP(E43,映射表!A:C,3,0)</f>
        <v>#N/A</v>
      </c>
    </row>
    <row r="44" spans="1:32" s="23" customFormat="1" customHeight="1">
      <c r="AE44" s="23" t="e">
        <f>VLOOKUP(E44,映射表!A:G,7,0)</f>
        <v>#N/A</v>
      </c>
      <c r="AF44" s="23" t="e">
        <f>VLOOKUP(E44,映射表!A:C,3,0)</f>
        <v>#N/A</v>
      </c>
    </row>
    <row r="45" spans="1:32" s="23" customFormat="1" customHeight="1">
      <c r="AE45" s="23" t="e">
        <f>VLOOKUP(E45,映射表!A:G,7,0)</f>
        <v>#N/A</v>
      </c>
      <c r="AF45" s="23" t="e">
        <f>VLOOKUP(E45,映射表!A:C,3,0)</f>
        <v>#N/A</v>
      </c>
    </row>
    <row r="46" spans="1:32" s="23" customFormat="1" customHeight="1">
      <c r="AE46" s="23" t="e">
        <f>VLOOKUP(E46,映射表!A:G,7,0)</f>
        <v>#N/A</v>
      </c>
      <c r="AF46" s="23" t="e">
        <f>VLOOKUP(E46,映射表!A:C,3,0)</f>
        <v>#N/A</v>
      </c>
    </row>
    <row r="47" spans="1:32" s="23" customFormat="1" customHeight="1">
      <c r="AE47" s="23" t="e">
        <f>VLOOKUP(E47,映射表!A:G,7,0)</f>
        <v>#N/A</v>
      </c>
      <c r="AF47" s="23" t="e">
        <f>VLOOKUP(E47,映射表!A:C,3,0)</f>
        <v>#N/A</v>
      </c>
    </row>
    <row r="48" spans="1:32" s="23" customFormat="1" customHeight="1">
      <c r="AE48" s="23" t="e">
        <f>VLOOKUP(E48,映射表!A:G,7,0)</f>
        <v>#N/A</v>
      </c>
      <c r="AF48" s="23" t="e">
        <f>VLOOKUP(E48,映射表!A:C,3,0)</f>
        <v>#N/A</v>
      </c>
    </row>
    <row r="49" spans="1:32" s="23" customFormat="1" customHeight="1">
      <c r="AE49" s="23" t="e">
        <f>VLOOKUP(E49,映射表!A:G,7,0)</f>
        <v>#N/A</v>
      </c>
      <c r="AF49" s="23" t="e">
        <f>VLOOKUP(E49,映射表!A:C,3,0)</f>
        <v>#N/A</v>
      </c>
    </row>
    <row r="50" spans="1:32" s="23" customFormat="1" customHeight="1">
      <c r="AE50" s="23" t="e">
        <f>VLOOKUP(E50,映射表!A:G,7,0)</f>
        <v>#N/A</v>
      </c>
      <c r="AF50" s="23" t="e">
        <f>VLOOKUP(E50,映射表!A:C,3,0)</f>
        <v>#N/A</v>
      </c>
    </row>
    <row r="51" spans="1:32" s="23" customFormat="1" customHeight="1">
      <c r="AE51" s="23" t="e">
        <f>VLOOKUP(E51,映射表!A:G,7,0)</f>
        <v>#N/A</v>
      </c>
      <c r="AF51" s="23" t="e">
        <f>VLOOKUP(E51,映射表!A:C,3,0)</f>
        <v>#N/A</v>
      </c>
    </row>
    <row r="52" spans="1:32" s="23" customFormat="1" customHeight="1">
      <c r="AE52" s="23" t="e">
        <f>VLOOKUP(E52,映射表!A:G,7,0)</f>
        <v>#N/A</v>
      </c>
      <c r="AF52" s="23" t="e">
        <f>VLOOKUP(E52,映射表!A:C,3,0)</f>
        <v>#N/A</v>
      </c>
    </row>
    <row r="53" spans="1:32" s="23" customFormat="1" customHeight="1">
      <c r="AE53" s="23" t="e">
        <f>VLOOKUP(E53,映射表!A:G,7,0)</f>
        <v>#N/A</v>
      </c>
      <c r="AF53" s="23" t="e">
        <f>VLOOKUP(E53,映射表!A:C,3,0)</f>
        <v>#N/A</v>
      </c>
    </row>
    <row r="54" spans="1:32" s="23" customFormat="1" customHeight="1">
      <c r="AE54" s="23" t="e">
        <f>VLOOKUP(E54,映射表!A:G,7,0)</f>
        <v>#N/A</v>
      </c>
      <c r="AF54" s="23" t="e">
        <f>VLOOKUP(E54,映射表!A:C,3,0)</f>
        <v>#N/A</v>
      </c>
    </row>
    <row r="55" spans="1:32" s="23" customFormat="1" customHeight="1">
      <c r="AE55" s="23" t="e">
        <f>VLOOKUP(E55,映射表!A:G,7,0)</f>
        <v>#N/A</v>
      </c>
      <c r="AF55" s="23" t="e">
        <f>VLOOKUP(E55,映射表!A:C,3,0)</f>
        <v>#N/A</v>
      </c>
    </row>
    <row r="56" spans="1:32" s="23" customFormat="1" customHeight="1">
      <c r="AE56" s="23" t="e">
        <f>VLOOKUP(E56,映射表!A:G,7,0)</f>
        <v>#N/A</v>
      </c>
      <c r="AF56" s="23" t="e">
        <f>VLOOKUP(E56,映射表!A:C,3,0)</f>
        <v>#N/A</v>
      </c>
    </row>
    <row r="57" spans="1:32" s="23" customFormat="1" customHeight="1">
      <c r="AE57" s="23" t="e">
        <f>VLOOKUP(E57,映射表!A:G,7,0)</f>
        <v>#N/A</v>
      </c>
      <c r="AF57" s="23" t="e">
        <f>VLOOKUP(E57,映射表!A:C,3,0)</f>
        <v>#N/A</v>
      </c>
    </row>
    <row r="58" spans="1:32" s="23" customFormat="1" customHeight="1">
      <c r="AE58" s="23" t="e">
        <f>VLOOKUP(E58,映射表!A:G,7,0)</f>
        <v>#N/A</v>
      </c>
      <c r="AF58" s="23" t="e">
        <f>VLOOKUP(E58,映射表!A:C,3,0)</f>
        <v>#N/A</v>
      </c>
    </row>
    <row r="59" spans="1:32" s="23" customFormat="1" customHeight="1">
      <c r="AE59" s="23" t="e">
        <f>VLOOKUP(E59,映射表!A:G,7,0)</f>
        <v>#N/A</v>
      </c>
      <c r="AF59" s="23" t="e">
        <f>VLOOKUP(E59,映射表!A:C,3,0)</f>
        <v>#N/A</v>
      </c>
    </row>
    <row r="60" spans="1:32" s="23" customFormat="1" customHeight="1">
      <c r="AE60" s="23" t="e">
        <f>VLOOKUP(E60,映射表!A:G,7,0)</f>
        <v>#N/A</v>
      </c>
      <c r="AF60" s="23" t="e">
        <f>VLOOKUP(E60,映射表!A:C,3,0)</f>
        <v>#N/A</v>
      </c>
    </row>
    <row r="61" spans="1:32" s="23" customFormat="1" customHeight="1">
      <c r="AE61" s="23" t="e">
        <f>VLOOKUP(E61,映射表!A:G,7,0)</f>
        <v>#N/A</v>
      </c>
      <c r="AF61" s="23" t="e">
        <f>VLOOKUP(E61,映射表!A:C,3,0)</f>
        <v>#N/A</v>
      </c>
    </row>
    <row r="62" spans="1:32" s="23" customFormat="1" customHeight="1">
      <c r="AE62" s="23" t="e">
        <f>VLOOKUP(E62,映射表!A:G,7,0)</f>
        <v>#N/A</v>
      </c>
      <c r="AF62" s="23" t="e">
        <f>VLOOKUP(E62,映射表!A:C,3,0)</f>
        <v>#N/A</v>
      </c>
    </row>
    <row r="63" spans="1:32" s="23" customFormat="1" customHeight="1">
      <c r="AE63" s="23" t="e">
        <f>VLOOKUP(E63,映射表!A:G,7,0)</f>
        <v>#N/A</v>
      </c>
      <c r="AF63" s="23" t="e">
        <f>VLOOKUP(E63,映射表!A:C,3,0)</f>
        <v>#N/A</v>
      </c>
    </row>
    <row r="64" spans="1:32" s="23" customFormat="1" customHeight="1">
      <c r="AE64" s="23" t="e">
        <f>VLOOKUP(E64,映射表!A:G,7,0)</f>
        <v>#N/A</v>
      </c>
      <c r="AF64" s="23" t="e">
        <f>VLOOKUP(E64,映射表!A:C,3,0)</f>
        <v>#N/A</v>
      </c>
    </row>
    <row r="65" spans="1:33" s="23" customFormat="1" customHeight="1">
      <c r="AE65" s="23" t="e">
        <f>VLOOKUP(E65,映射表!A:G,7,0)</f>
        <v>#N/A</v>
      </c>
      <c r="AF65" s="23" t="e">
        <f>VLOOKUP(E65,映射表!A:C,3,0)</f>
        <v>#N/A</v>
      </c>
    </row>
    <row r="66" spans="1:33" s="24" customFormat="1" customHeight="1">
      <c r="AE66" s="23" t="e">
        <f>VLOOKUP(E66,映射表!A:G,7,0)</f>
        <v>#N/A</v>
      </c>
      <c r="AF66" s="23" t="e">
        <f>VLOOKUP(E66,映射表!A:C,3,0)</f>
        <v>#N/A</v>
      </c>
      <c r="AG66" s="23"/>
    </row>
    <row r="67" spans="1:33" s="23" customFormat="1" customHeight="1">
      <c r="AE67" s="23" t="e">
        <f>VLOOKUP(E67,映射表!A:G,7,0)</f>
        <v>#N/A</v>
      </c>
      <c r="AF67" s="23" t="e">
        <f>VLOOKUP(E67,映射表!A:C,3,0)</f>
        <v>#N/A</v>
      </c>
    </row>
    <row r="68" spans="1:33" s="23" customFormat="1" customHeight="1">
      <c r="AE68" s="23" t="e">
        <f>VLOOKUP(E68,映射表!A:G,7,0)</f>
        <v>#N/A</v>
      </c>
      <c r="AF68" s="23" t="e">
        <f>VLOOKUP(E68,映射表!A:C,3,0)</f>
        <v>#N/A</v>
      </c>
    </row>
    <row r="69" spans="1:33" s="23" customFormat="1" customHeight="1">
      <c r="AE69" s="23" t="e">
        <f>VLOOKUP(E69,映射表!A:G,7,0)</f>
        <v>#N/A</v>
      </c>
      <c r="AF69" s="23" t="e">
        <f>VLOOKUP(E69,映射表!A:C,3,0)</f>
        <v>#N/A</v>
      </c>
    </row>
    <row r="70" spans="1:33" s="23" customFormat="1" customHeight="1">
      <c r="AE70" s="23" t="e">
        <f>VLOOKUP(E70,映射表!A:G,7,0)</f>
        <v>#N/A</v>
      </c>
      <c r="AF70" s="23" t="e">
        <f>VLOOKUP(E70,映射表!A:C,3,0)</f>
        <v>#N/A</v>
      </c>
    </row>
    <row r="71" spans="1:33" s="23" customFormat="1" customHeight="1">
      <c r="AE71" s="23" t="e">
        <f>VLOOKUP(E71,映射表!A:G,7,0)</f>
        <v>#N/A</v>
      </c>
      <c r="AF71" s="23" t="e">
        <f>VLOOKUP(E71,映射表!A:C,3,0)</f>
        <v>#N/A</v>
      </c>
    </row>
    <row r="72" spans="1:33" s="23" customFormat="1" customHeight="1">
      <c r="AE72" s="23" t="e">
        <f>VLOOKUP(E72,映射表!A:G,7,0)</f>
        <v>#N/A</v>
      </c>
      <c r="AF72" s="23" t="e">
        <f>VLOOKUP(E72,映射表!A:C,3,0)</f>
        <v>#N/A</v>
      </c>
    </row>
    <row r="73" spans="1:33" s="23" customFormat="1" customHeight="1">
      <c r="AE73" s="23" t="e">
        <f>VLOOKUP(E73,映射表!A:G,7,0)</f>
        <v>#N/A</v>
      </c>
      <c r="AF73" s="23" t="e">
        <f>VLOOKUP(E73,映射表!A:C,3,0)</f>
        <v>#N/A</v>
      </c>
    </row>
    <row r="74" spans="1:33" s="23" customFormat="1" customHeight="1">
      <c r="AE74" s="23" t="e">
        <f>VLOOKUP(E74,映射表!A:G,7,0)</f>
        <v>#N/A</v>
      </c>
      <c r="AF74" s="23" t="e">
        <f>VLOOKUP(E74,映射表!A:C,3,0)</f>
        <v>#N/A</v>
      </c>
    </row>
    <row r="75" spans="1:33" s="23" customFormat="1" customHeight="1">
      <c r="AE75" s="23" t="e">
        <f>VLOOKUP(E75,映射表!A:G,7,0)</f>
        <v>#N/A</v>
      </c>
      <c r="AF75" s="23" t="e">
        <f>VLOOKUP(E75,映射表!A:C,3,0)</f>
        <v>#N/A</v>
      </c>
    </row>
    <row r="76" spans="1:33" s="23" customFormat="1" customHeight="1">
      <c r="AE76" s="23" t="e">
        <f>VLOOKUP(E76,映射表!A:G,7,0)</f>
        <v>#N/A</v>
      </c>
      <c r="AF76" s="23" t="e">
        <f>VLOOKUP(E76,映射表!A:C,3,0)</f>
        <v>#N/A</v>
      </c>
    </row>
    <row r="77" spans="1:33" s="23" customFormat="1" customHeight="1">
      <c r="AE77" s="23" t="e">
        <f>VLOOKUP(E77,映射表!A:G,7,0)</f>
        <v>#N/A</v>
      </c>
      <c r="AF77" s="23" t="e">
        <f>VLOOKUP(E77,映射表!A:C,3,0)</f>
        <v>#N/A</v>
      </c>
    </row>
    <row r="78" spans="1:33" s="23" customFormat="1" customHeight="1">
      <c r="AE78" s="23" t="e">
        <f>VLOOKUP(E78,映射表!A:G,7,0)</f>
        <v>#N/A</v>
      </c>
      <c r="AF78" s="23" t="e">
        <f>VLOOKUP(E78,映射表!A:C,3,0)</f>
        <v>#N/A</v>
      </c>
    </row>
    <row r="79" spans="1:33" s="23" customFormat="1" customHeight="1">
      <c r="AE79" s="23" t="e">
        <f>VLOOKUP(E79,映射表!A:G,7,0)</f>
        <v>#N/A</v>
      </c>
      <c r="AF79" s="23" t="e">
        <f>VLOOKUP(E79,映射表!A:C,3,0)</f>
        <v>#N/A</v>
      </c>
    </row>
    <row r="80" spans="1:33" s="23" customFormat="1" customHeight="1">
      <c r="AE80" s="23" t="e">
        <f>VLOOKUP(E80,映射表!A:G,7,0)</f>
        <v>#N/A</v>
      </c>
      <c r="AF80" s="23" t="e">
        <f>VLOOKUP(E80,映射表!A:C,3,0)</f>
        <v>#N/A</v>
      </c>
    </row>
    <row r="81" spans="1:32" s="23" customFormat="1" customHeight="1">
      <c r="AE81" s="23" t="e">
        <f>VLOOKUP(E81,映射表!A:G,7,0)</f>
        <v>#N/A</v>
      </c>
      <c r="AF81" s="23" t="e">
        <f>VLOOKUP(E81,映射表!A:C,3,0)</f>
        <v>#N/A</v>
      </c>
    </row>
    <row r="82" spans="1:32" s="23" customFormat="1" customHeight="1">
      <c r="AE82" s="23" t="e">
        <f>VLOOKUP(E82,映射表!A:G,7,0)</f>
        <v>#N/A</v>
      </c>
      <c r="AF82" s="23" t="e">
        <f>VLOOKUP(E82,映射表!A:C,3,0)</f>
        <v>#N/A</v>
      </c>
    </row>
    <row r="83" spans="1:32" s="23" customFormat="1" customHeight="1">
      <c r="AE83" s="23" t="e">
        <f>VLOOKUP(E83,映射表!A:G,7,0)</f>
        <v>#N/A</v>
      </c>
      <c r="AF83" s="23" t="e">
        <f>VLOOKUP(E83,映射表!A:C,3,0)</f>
        <v>#N/A</v>
      </c>
    </row>
    <row r="84" spans="1:32" s="23" customFormat="1" customHeight="1">
      <c r="AE84" s="23" t="e">
        <f>VLOOKUP(E84,映射表!A:G,7,0)</f>
        <v>#N/A</v>
      </c>
      <c r="AF84" s="23" t="e">
        <f>VLOOKUP(E84,映射表!A:C,3,0)</f>
        <v>#N/A</v>
      </c>
    </row>
    <row r="85" spans="1:32" s="23" customFormat="1" customHeight="1">
      <c r="AE85" s="23" t="e">
        <f>VLOOKUP(E85,映射表!A:G,7,0)</f>
        <v>#N/A</v>
      </c>
      <c r="AF85" s="23" t="e">
        <f>VLOOKUP(E85,映射表!A:C,3,0)</f>
        <v>#N/A</v>
      </c>
    </row>
    <row r="86" spans="1:32" s="23" customFormat="1" customHeight="1">
      <c r="AE86" s="23" t="e">
        <f>VLOOKUP(E86,映射表!A:G,7,0)</f>
        <v>#N/A</v>
      </c>
      <c r="AF86" s="23" t="e">
        <f>VLOOKUP(E86,映射表!A:C,3,0)</f>
        <v>#N/A</v>
      </c>
    </row>
    <row r="87" spans="1:32" s="23" customFormat="1" customHeight="1">
      <c r="AE87" s="23" t="e">
        <f>VLOOKUP(E87,映射表!A:G,7,0)</f>
        <v>#N/A</v>
      </c>
      <c r="AF87" s="23" t="e">
        <f>VLOOKUP(E87,映射表!A:C,3,0)</f>
        <v>#N/A</v>
      </c>
    </row>
    <row r="88" spans="1:32" s="23" customFormat="1" customHeight="1">
      <c r="AE88" s="23" t="e">
        <f>VLOOKUP(E88,映射表!A:G,7,0)</f>
        <v>#N/A</v>
      </c>
      <c r="AF88" s="23" t="e">
        <f>VLOOKUP(E88,映射表!A:C,3,0)</f>
        <v>#N/A</v>
      </c>
    </row>
    <row r="89" spans="1:32" s="23" customFormat="1" customHeight="1">
      <c r="AE89" s="23" t="e">
        <f>VLOOKUP(E89,映射表!A:G,7,0)</f>
        <v>#N/A</v>
      </c>
      <c r="AF89" s="23" t="e">
        <f>VLOOKUP(E89,映射表!A:C,3,0)</f>
        <v>#N/A</v>
      </c>
    </row>
    <row r="90" spans="1:32" s="23" customFormat="1" customHeight="1">
      <c r="AE90" s="23" t="e">
        <f>VLOOKUP(E90,映射表!A:G,7,0)</f>
        <v>#N/A</v>
      </c>
      <c r="AF90" s="23" t="e">
        <f>VLOOKUP(E90,映射表!A:C,3,0)</f>
        <v>#N/A</v>
      </c>
    </row>
    <row r="91" spans="1:32" s="23" customFormat="1" customHeight="1">
      <c r="AE91" s="23" t="e">
        <f>VLOOKUP(E91,映射表!A:G,7,0)</f>
        <v>#N/A</v>
      </c>
      <c r="AF91" s="23" t="e">
        <f>VLOOKUP(E91,映射表!A:C,3,0)</f>
        <v>#N/A</v>
      </c>
    </row>
    <row r="92" spans="1:32" s="23" customFormat="1" customHeight="1">
      <c r="AE92" s="23" t="e">
        <f>VLOOKUP(E92,映射表!A:G,7,0)</f>
        <v>#N/A</v>
      </c>
      <c r="AF92" s="23" t="e">
        <f>VLOOKUP(E92,映射表!A:C,3,0)</f>
        <v>#N/A</v>
      </c>
    </row>
    <row r="93" spans="1:32" s="23" customFormat="1" customHeight="1">
      <c r="AE93" s="23" t="e">
        <f>VLOOKUP(E93,映射表!A:G,7,0)</f>
        <v>#N/A</v>
      </c>
      <c r="AF93" s="23" t="e">
        <f>VLOOKUP(E93,映射表!A:C,3,0)</f>
        <v>#N/A</v>
      </c>
    </row>
    <row r="94" spans="1:32" s="23" customFormat="1" customHeight="1">
      <c r="AE94" s="23" t="e">
        <f>VLOOKUP(E94,映射表!A:G,7,0)</f>
        <v>#N/A</v>
      </c>
      <c r="AF94" s="23" t="e">
        <f>VLOOKUP(E94,映射表!A:C,3,0)</f>
        <v>#N/A</v>
      </c>
    </row>
    <row r="95" spans="1:32" s="23" customFormat="1" customHeight="1">
      <c r="AE95" s="23" t="e">
        <f>VLOOKUP(E95,映射表!A:G,7,0)</f>
        <v>#N/A</v>
      </c>
      <c r="AF95" s="23" t="e">
        <f>VLOOKUP(E95,映射表!A:C,3,0)</f>
        <v>#N/A</v>
      </c>
    </row>
    <row r="96" spans="1:32" s="23" customFormat="1" customHeight="1">
      <c r="AE96" s="23" t="e">
        <f>VLOOKUP(E96,映射表!A:G,7,0)</f>
        <v>#N/A</v>
      </c>
      <c r="AF96" s="23" t="e">
        <f>VLOOKUP(E96,映射表!A:C,3,0)</f>
        <v>#N/A</v>
      </c>
    </row>
    <row r="97" spans="1:32" s="23" customFormat="1" customHeight="1">
      <c r="AE97" s="23" t="e">
        <f>VLOOKUP(E97,映射表!A:G,7,0)</f>
        <v>#N/A</v>
      </c>
      <c r="AF97" s="23" t="e">
        <f>VLOOKUP(E97,映射表!A:C,3,0)</f>
        <v>#N/A</v>
      </c>
    </row>
    <row r="98" spans="1:32" s="23" customFormat="1" customHeight="1">
      <c r="AE98" s="23" t="e">
        <f>VLOOKUP(E98,映射表!A:G,7,0)</f>
        <v>#N/A</v>
      </c>
      <c r="AF98" s="23" t="e">
        <f>VLOOKUP(E98,映射表!A:C,3,0)</f>
        <v>#N/A</v>
      </c>
    </row>
    <row r="99" spans="1:32" s="23" customFormat="1" customHeight="1">
      <c r="AE99" s="23" t="e">
        <f>VLOOKUP(E99,映射表!A:G,7,0)</f>
        <v>#N/A</v>
      </c>
      <c r="AF99" s="23" t="e">
        <f>VLOOKUP(E99,映射表!A:C,3,0)</f>
        <v>#N/A</v>
      </c>
    </row>
    <row r="100" spans="1:32" s="23" customFormat="1" customHeight="1">
      <c r="AE100" s="23" t="e">
        <f>VLOOKUP(E100,映射表!A:G,7,0)</f>
        <v>#N/A</v>
      </c>
      <c r="AF100" s="23" t="e">
        <f>VLOOKUP(E100,映射表!A:C,3,0)</f>
        <v>#N/A</v>
      </c>
    </row>
    <row r="101" spans="1:32" s="23" customFormat="1" customHeight="1">
      <c r="AE101" s="23" t="e">
        <f>VLOOKUP(E101,映射表!A:G,7,0)</f>
        <v>#N/A</v>
      </c>
      <c r="AF101" s="23" t="e">
        <f>VLOOKUP(E101,映射表!A:C,3,0)</f>
        <v>#N/A</v>
      </c>
    </row>
    <row r="102" spans="1:32" s="23" customFormat="1" customHeight="1">
      <c r="AE102" s="23" t="e">
        <f>VLOOKUP(E102,映射表!A:G,7,0)</f>
        <v>#N/A</v>
      </c>
      <c r="AF102" s="23" t="e">
        <f>VLOOKUP(E102,映射表!A:C,3,0)</f>
        <v>#N/A</v>
      </c>
    </row>
    <row r="103" spans="1:32" s="23" customFormat="1" customHeight="1">
      <c r="AE103" s="23" t="e">
        <f>VLOOKUP(E103,映射表!A:G,7,0)</f>
        <v>#N/A</v>
      </c>
      <c r="AF103" s="23" t="e">
        <f>VLOOKUP(E103,映射表!A:C,3,0)</f>
        <v>#N/A</v>
      </c>
    </row>
    <row r="104" spans="1:32" s="23" customFormat="1" customHeight="1">
      <c r="AE104" s="23" t="e">
        <f>VLOOKUP(E104,映射表!A:G,7,0)</f>
        <v>#N/A</v>
      </c>
      <c r="AF104" s="23" t="e">
        <f>VLOOKUP(E104,映射表!A:C,3,0)</f>
        <v>#N/A</v>
      </c>
    </row>
    <row r="105" spans="1:32" s="23" customFormat="1" customHeight="1">
      <c r="AE105" s="23" t="e">
        <f>VLOOKUP(E105,映射表!A:G,7,0)</f>
        <v>#N/A</v>
      </c>
      <c r="AF105" s="23" t="e">
        <f>VLOOKUP(E105,映射表!A:C,3,0)</f>
        <v>#N/A</v>
      </c>
    </row>
    <row r="106" spans="1:32" s="23" customFormat="1" customHeight="1">
      <c r="AE106" s="23" t="e">
        <f>VLOOKUP(E106,映射表!A:G,7,0)</f>
        <v>#N/A</v>
      </c>
      <c r="AF106" s="23" t="e">
        <f>VLOOKUP(E106,映射表!A:C,3,0)</f>
        <v>#N/A</v>
      </c>
    </row>
    <row r="107" spans="1:32" s="23" customFormat="1" customHeight="1">
      <c r="AE107" s="23" t="e">
        <f>VLOOKUP(E107,映射表!A:G,7,0)</f>
        <v>#N/A</v>
      </c>
      <c r="AF107" s="23" t="e">
        <f>VLOOKUP(E107,映射表!A:C,3,0)</f>
        <v>#N/A</v>
      </c>
    </row>
    <row r="108" spans="1:32" s="23" customFormat="1" customHeight="1">
      <c r="AE108" s="23" t="e">
        <f>VLOOKUP(E108,映射表!A:G,7,0)</f>
        <v>#N/A</v>
      </c>
      <c r="AF108" s="23" t="e">
        <f>VLOOKUP(E108,映射表!A:C,3,0)</f>
        <v>#N/A</v>
      </c>
    </row>
    <row r="109" spans="1:32" s="23" customFormat="1" customHeight="1">
      <c r="AE109" s="23" t="e">
        <f>VLOOKUP(E109,映射表!A:G,7,0)</f>
        <v>#N/A</v>
      </c>
      <c r="AF109" s="23" t="e">
        <f>VLOOKUP(E109,映射表!A:C,3,0)</f>
        <v>#N/A</v>
      </c>
    </row>
    <row r="110" spans="1:32" s="23" customFormat="1" customHeight="1">
      <c r="AE110" s="23" t="e">
        <f>VLOOKUP(E110,映射表!A:G,7,0)</f>
        <v>#N/A</v>
      </c>
      <c r="AF110" s="23" t="e">
        <f>VLOOKUP(E110,映射表!A:C,3,0)</f>
        <v>#N/A</v>
      </c>
    </row>
    <row r="111" spans="1:32" s="23" customFormat="1" customHeight="1">
      <c r="AE111" s="23" t="e">
        <f>VLOOKUP(E111,映射表!A:G,7,0)</f>
        <v>#N/A</v>
      </c>
      <c r="AF111" s="23" t="e">
        <f>VLOOKUP(E111,映射表!A:C,3,0)</f>
        <v>#N/A</v>
      </c>
    </row>
    <row r="112" spans="1:32" s="23" customFormat="1" customHeight="1">
      <c r="AE112" s="23" t="e">
        <f>VLOOKUP(E112,映射表!A:G,7,0)</f>
        <v>#N/A</v>
      </c>
      <c r="AF112" s="23" t="e">
        <f>VLOOKUP(E112,映射表!A:C,3,0)</f>
        <v>#N/A</v>
      </c>
    </row>
    <row r="113" spans="1:32" s="23" customFormat="1" customHeight="1">
      <c r="AE113" s="23" t="e">
        <f>VLOOKUP(E113,映射表!A:G,7,0)</f>
        <v>#N/A</v>
      </c>
      <c r="AF113" s="23" t="e">
        <f>VLOOKUP(E113,映射表!A:C,3,0)</f>
        <v>#N/A</v>
      </c>
    </row>
    <row r="114" spans="1:32" s="23" customFormat="1" customHeight="1">
      <c r="AE114" s="23" t="e">
        <f>VLOOKUP(E114,映射表!A:G,7,0)</f>
        <v>#N/A</v>
      </c>
      <c r="AF114" s="23" t="e">
        <f>VLOOKUP(E114,映射表!A:C,3,0)</f>
        <v>#N/A</v>
      </c>
    </row>
    <row r="115" spans="1:32" s="23" customFormat="1" customHeight="1">
      <c r="AE115" s="23" t="e">
        <f>VLOOKUP(E115,映射表!A:G,7,0)</f>
        <v>#N/A</v>
      </c>
      <c r="AF115" s="23" t="e">
        <f>VLOOKUP(E115,映射表!A:C,3,0)</f>
        <v>#N/A</v>
      </c>
    </row>
    <row r="116" spans="1:32" s="23" customFormat="1" customHeight="1">
      <c r="AE116" s="23" t="e">
        <f>VLOOKUP(E116,映射表!A:G,7,0)</f>
        <v>#N/A</v>
      </c>
      <c r="AF116" s="23" t="e">
        <f>VLOOKUP(E116,映射表!A:C,3,0)</f>
        <v>#N/A</v>
      </c>
    </row>
    <row r="117" spans="1:32" s="23" customFormat="1" customHeight="1">
      <c r="AE117" s="23" t="e">
        <f>VLOOKUP(E117,映射表!A:G,7,0)</f>
        <v>#N/A</v>
      </c>
      <c r="AF117" s="23" t="e">
        <f>VLOOKUP(E117,映射表!A:C,3,0)</f>
        <v>#N/A</v>
      </c>
    </row>
    <row r="118" spans="1:32" s="23" customFormat="1" customHeight="1">
      <c r="AE118" s="23" t="e">
        <f>VLOOKUP(E118,映射表!A:G,7,0)</f>
        <v>#N/A</v>
      </c>
      <c r="AF118" s="23" t="e">
        <f>VLOOKUP(E118,映射表!A:C,3,0)</f>
        <v>#N/A</v>
      </c>
    </row>
    <row r="119" spans="1:32" s="23" customFormat="1" customHeight="1">
      <c r="AE119" s="23" t="e">
        <f>VLOOKUP(E119,映射表!A:G,7,0)</f>
        <v>#N/A</v>
      </c>
      <c r="AF119" s="23" t="e">
        <f>VLOOKUP(E119,映射表!A:C,3,0)</f>
        <v>#N/A</v>
      </c>
    </row>
    <row r="120" spans="1:32" s="23" customFormat="1" customHeight="1">
      <c r="AE120" s="23" t="e">
        <f>VLOOKUP(E120,映射表!A:G,7,0)</f>
        <v>#N/A</v>
      </c>
      <c r="AF120" s="23" t="e">
        <f>VLOOKUP(E120,映射表!A:C,3,0)</f>
        <v>#N/A</v>
      </c>
    </row>
    <row r="121" spans="1:32" s="23" customFormat="1" customHeight="1">
      <c r="AE121" s="23" t="e">
        <f>VLOOKUP(E121,映射表!A:G,7,0)</f>
        <v>#N/A</v>
      </c>
      <c r="AF121" s="23" t="e">
        <f>VLOOKUP(E121,映射表!A:C,3,0)</f>
        <v>#N/A</v>
      </c>
    </row>
    <row r="122" spans="1:32" s="23" customFormat="1" customHeight="1">
      <c r="AE122" s="23" t="e">
        <f>VLOOKUP(E122,映射表!A:G,7,0)</f>
        <v>#N/A</v>
      </c>
      <c r="AF122" s="23" t="e">
        <f>VLOOKUP(E122,映射表!A:C,3,0)</f>
        <v>#N/A</v>
      </c>
    </row>
    <row r="123" spans="1:32" s="23" customFormat="1" customHeight="1">
      <c r="AE123" s="23" t="e">
        <f>VLOOKUP(E123,映射表!A:G,7,0)</f>
        <v>#N/A</v>
      </c>
      <c r="AF123" s="23" t="e">
        <f>VLOOKUP(E123,映射表!A:C,3,0)</f>
        <v>#N/A</v>
      </c>
    </row>
    <row r="124" spans="1:32" s="23" customFormat="1" customHeight="1">
      <c r="AE124" s="23" t="e">
        <f>VLOOKUP(E124,映射表!A:G,7,0)</f>
        <v>#N/A</v>
      </c>
      <c r="AF124" s="23" t="e">
        <f>VLOOKUP(E124,映射表!A:C,3,0)</f>
        <v>#N/A</v>
      </c>
    </row>
    <row r="125" spans="1:32" s="23" customFormat="1" customHeight="1">
      <c r="AE125" s="23" t="e">
        <f>VLOOKUP(E125,映射表!A:G,7,0)</f>
        <v>#N/A</v>
      </c>
      <c r="AF125" s="23" t="e">
        <f>VLOOKUP(E125,映射表!A:C,3,0)</f>
        <v>#N/A</v>
      </c>
    </row>
    <row r="126" spans="1:32" s="23" customFormat="1" customHeight="1">
      <c r="AE126" s="23" t="e">
        <f>VLOOKUP(E126,映射表!A:G,7,0)</f>
        <v>#N/A</v>
      </c>
      <c r="AF126" s="23" t="e">
        <f>VLOOKUP(E126,映射表!A:C,3,0)</f>
        <v>#N/A</v>
      </c>
    </row>
    <row r="127" spans="1:32" s="23" customFormat="1" customHeight="1">
      <c r="AE127" s="23" t="e">
        <f>VLOOKUP(E127,映射表!A:G,7,0)</f>
        <v>#N/A</v>
      </c>
      <c r="AF127" s="23" t="e">
        <f>VLOOKUP(E127,映射表!A:C,3,0)</f>
        <v>#N/A</v>
      </c>
    </row>
    <row r="128" spans="1:32" s="23" customFormat="1" customHeight="1">
      <c r="AE128" s="23" t="e">
        <f>VLOOKUP(E128,映射表!A:G,7,0)</f>
        <v>#N/A</v>
      </c>
      <c r="AF128" s="23" t="e">
        <f>VLOOKUP(E128,映射表!A:C,3,0)</f>
        <v>#N/A</v>
      </c>
    </row>
    <row r="129" spans="1:32" s="23" customFormat="1" customHeight="1">
      <c r="AE129" s="23" t="e">
        <f>VLOOKUP(E129,映射表!A:G,7,0)</f>
        <v>#N/A</v>
      </c>
      <c r="AF129" s="23" t="e">
        <f>VLOOKUP(E129,映射表!A:C,3,0)</f>
        <v>#N/A</v>
      </c>
    </row>
    <row r="130" spans="1:32" s="23" customFormat="1" customHeight="1">
      <c r="AE130" s="23" t="e">
        <f>VLOOKUP(E130,映射表!A:G,7,0)</f>
        <v>#N/A</v>
      </c>
      <c r="AF130" s="23" t="e">
        <f>VLOOKUP(E130,映射表!A:C,3,0)</f>
        <v>#N/A</v>
      </c>
    </row>
    <row r="131" spans="1:32" s="23" customFormat="1" customHeight="1">
      <c r="AE131" s="23" t="e">
        <f>VLOOKUP(E131,映射表!A:G,7,0)</f>
        <v>#N/A</v>
      </c>
      <c r="AF131" s="23" t="e">
        <f>VLOOKUP(E131,映射表!A:C,3,0)</f>
        <v>#N/A</v>
      </c>
    </row>
    <row r="132" spans="1:32" s="23" customFormat="1" customHeight="1">
      <c r="AE132" s="23" t="e">
        <f>VLOOKUP(E132,映射表!A:G,7,0)</f>
        <v>#N/A</v>
      </c>
      <c r="AF132" s="23" t="e">
        <f>VLOOKUP(E132,映射表!A:C,3,0)</f>
        <v>#N/A</v>
      </c>
    </row>
    <row r="133" spans="1:32" s="23" customFormat="1" customHeight="1">
      <c r="AE133" s="23" t="e">
        <f>VLOOKUP(E133,映射表!A:G,7,0)</f>
        <v>#N/A</v>
      </c>
      <c r="AF133" s="23" t="e">
        <f>VLOOKUP(E133,映射表!A:C,3,0)</f>
        <v>#N/A</v>
      </c>
    </row>
    <row r="134" spans="1:32" s="23" customFormat="1" customHeight="1">
      <c r="AE134" s="23" t="e">
        <f>VLOOKUP(E134,映射表!A:G,7,0)</f>
        <v>#N/A</v>
      </c>
      <c r="AF134" s="23" t="e">
        <f>VLOOKUP(E134,映射表!A:C,3,0)</f>
        <v>#N/A</v>
      </c>
    </row>
    <row r="135" spans="1:32" s="23" customFormat="1" customHeight="1">
      <c r="AE135" s="23" t="e">
        <f>VLOOKUP(E135,映射表!A:G,7,0)</f>
        <v>#N/A</v>
      </c>
      <c r="AF135" s="23" t="e">
        <f>VLOOKUP(E135,映射表!A:C,3,0)</f>
        <v>#N/A</v>
      </c>
    </row>
    <row r="136" spans="1:32" s="23" customFormat="1" customHeight="1">
      <c r="AE136" s="23" t="e">
        <f>VLOOKUP(E136,映射表!A:G,7,0)</f>
        <v>#N/A</v>
      </c>
      <c r="AF136" s="23" t="e">
        <f>VLOOKUP(E136,映射表!A:C,3,0)</f>
        <v>#N/A</v>
      </c>
    </row>
    <row r="137" spans="1:32" s="23" customFormat="1" customHeight="1">
      <c r="AE137" s="23" t="e">
        <f>VLOOKUP(E137,映射表!A:G,7,0)</f>
        <v>#N/A</v>
      </c>
      <c r="AF137" s="23" t="e">
        <f>VLOOKUP(E137,映射表!A:C,3,0)</f>
        <v>#N/A</v>
      </c>
    </row>
    <row r="138" spans="1:32" s="23" customFormat="1" customHeight="1">
      <c r="AE138" s="23" t="e">
        <f>VLOOKUP(E138,映射表!A:G,7,0)</f>
        <v>#N/A</v>
      </c>
      <c r="AF138" s="23" t="e">
        <f>VLOOKUP(E138,映射表!A:C,3,0)</f>
        <v>#N/A</v>
      </c>
    </row>
    <row r="139" spans="1:32" s="23" customFormat="1" customHeight="1">
      <c r="AE139" s="23" t="e">
        <f>VLOOKUP(E139,映射表!A:G,7,0)</f>
        <v>#N/A</v>
      </c>
      <c r="AF139" s="23" t="e">
        <f>VLOOKUP(E139,映射表!A:C,3,0)</f>
        <v>#N/A</v>
      </c>
    </row>
    <row r="140" spans="1:32" s="23" customFormat="1" customHeight="1">
      <c r="AE140" s="23" t="e">
        <f>VLOOKUP(E140,映射表!A:G,7,0)</f>
        <v>#N/A</v>
      </c>
      <c r="AF140" s="23" t="e">
        <f>VLOOKUP(E140,映射表!A:C,3,0)</f>
        <v>#N/A</v>
      </c>
    </row>
    <row r="141" spans="1:32" s="23" customFormat="1" customHeight="1">
      <c r="AE141" s="23" t="e">
        <f>VLOOKUP(E141,映射表!A:G,7,0)</f>
        <v>#N/A</v>
      </c>
      <c r="AF141" s="23" t="e">
        <f>VLOOKUP(E141,映射表!A:C,3,0)</f>
        <v>#N/A</v>
      </c>
    </row>
    <row r="142" spans="1:32" s="23" customFormat="1" customHeight="1">
      <c r="AE142" s="23" t="e">
        <f>VLOOKUP(E142,映射表!A:G,7,0)</f>
        <v>#N/A</v>
      </c>
      <c r="AF142" s="23" t="e">
        <f>VLOOKUP(E142,映射表!A:C,3,0)</f>
        <v>#N/A</v>
      </c>
    </row>
    <row r="143" spans="1:32" s="23" customFormat="1" customHeight="1">
      <c r="AE143" s="23" t="e">
        <f>VLOOKUP(E143,映射表!A:G,7,0)</f>
        <v>#N/A</v>
      </c>
      <c r="AF143" s="23" t="e">
        <f>VLOOKUP(E143,映射表!A:C,3,0)</f>
        <v>#N/A</v>
      </c>
    </row>
    <row r="144" spans="1:32" s="23" customFormat="1" customHeight="1">
      <c r="AE144" s="23" t="e">
        <f>VLOOKUP(E144,映射表!A:G,7,0)</f>
        <v>#N/A</v>
      </c>
      <c r="AF144" s="23" t="e">
        <f>VLOOKUP(E144,映射表!A:C,3,0)</f>
        <v>#N/A</v>
      </c>
    </row>
    <row r="145" spans="1:32" s="23" customFormat="1" customHeight="1">
      <c r="AE145" s="23" t="e">
        <f>VLOOKUP(E145,映射表!A:G,7,0)</f>
        <v>#N/A</v>
      </c>
      <c r="AF145" s="23" t="e">
        <f>VLOOKUP(E145,映射表!A:C,3,0)</f>
        <v>#N/A</v>
      </c>
    </row>
    <row r="146" spans="1:32" s="23" customFormat="1" customHeight="1">
      <c r="AE146" s="23" t="e">
        <f>VLOOKUP(E146,映射表!A:G,7,0)</f>
        <v>#N/A</v>
      </c>
      <c r="AF146" s="23" t="e">
        <f>VLOOKUP(E146,映射表!A:C,3,0)</f>
        <v>#N/A</v>
      </c>
    </row>
    <row r="147" spans="1:32" s="23" customFormat="1" customHeight="1">
      <c r="AE147" s="23" t="e">
        <f>VLOOKUP(E147,映射表!A:G,7,0)</f>
        <v>#N/A</v>
      </c>
      <c r="AF147" s="23" t="e">
        <f>VLOOKUP(E147,映射表!A:C,3,0)</f>
        <v>#N/A</v>
      </c>
    </row>
    <row r="148" spans="1:32" s="23" customFormat="1" customHeight="1">
      <c r="AE148" s="23" t="e">
        <f>VLOOKUP(E148,映射表!A:G,7,0)</f>
        <v>#N/A</v>
      </c>
      <c r="AF148" s="23" t="e">
        <f>VLOOKUP(E148,映射表!A:C,3,0)</f>
        <v>#N/A</v>
      </c>
    </row>
    <row r="149" spans="1:32" s="23" customFormat="1" customHeight="1">
      <c r="AE149" s="23" t="e">
        <f>VLOOKUP(E149,映射表!A:G,7,0)</f>
        <v>#N/A</v>
      </c>
      <c r="AF149" s="23" t="e">
        <f>VLOOKUP(E149,映射表!A:C,3,0)</f>
        <v>#N/A</v>
      </c>
    </row>
    <row r="150" spans="1:32" s="23" customFormat="1" customHeight="1">
      <c r="AE150" s="23" t="e">
        <f>VLOOKUP(E150,映射表!A:G,7,0)</f>
        <v>#N/A</v>
      </c>
      <c r="AF150" s="23" t="e">
        <f>VLOOKUP(E150,映射表!A:C,3,0)</f>
        <v>#N/A</v>
      </c>
    </row>
    <row r="151" spans="1:32" s="23" customFormat="1" customHeight="1">
      <c r="AE151" s="23" t="e">
        <f>VLOOKUP(E151,映射表!A:G,7,0)</f>
        <v>#N/A</v>
      </c>
      <c r="AF151" s="23" t="e">
        <f>VLOOKUP(E151,映射表!A:C,3,0)</f>
        <v>#N/A</v>
      </c>
    </row>
    <row r="152" spans="1:32" s="23" customFormat="1" customHeight="1">
      <c r="AE152" s="23" t="e">
        <f>VLOOKUP(E152,映射表!A:G,7,0)</f>
        <v>#N/A</v>
      </c>
      <c r="AF152" s="23" t="e">
        <f>VLOOKUP(E152,映射表!A:C,3,0)</f>
        <v>#N/A</v>
      </c>
    </row>
    <row r="153" spans="1:32" s="23" customFormat="1" customHeight="1">
      <c r="AE153" s="23" t="e">
        <f>VLOOKUP(E153,映射表!A:G,7,0)</f>
        <v>#N/A</v>
      </c>
      <c r="AF153" s="23" t="e">
        <f>VLOOKUP(E153,映射表!A:C,3,0)</f>
        <v>#N/A</v>
      </c>
    </row>
    <row r="154" spans="1:32" s="23" customFormat="1" customHeight="1">
      <c r="AE154" s="23" t="e">
        <f>VLOOKUP(E154,映射表!A:G,7,0)</f>
        <v>#N/A</v>
      </c>
      <c r="AF154" s="23" t="e">
        <f>VLOOKUP(E154,映射表!A:C,3,0)</f>
        <v>#N/A</v>
      </c>
    </row>
    <row r="155" spans="1:32" s="23" customFormat="1" customHeight="1">
      <c r="AE155" s="23" t="e">
        <f>VLOOKUP(E155,映射表!A:G,7,0)</f>
        <v>#N/A</v>
      </c>
      <c r="AF155" s="23" t="e">
        <f>VLOOKUP(E155,映射表!A:C,3,0)</f>
        <v>#N/A</v>
      </c>
    </row>
    <row r="156" spans="1:32" s="23" customFormat="1" customHeight="1">
      <c r="AE156" s="23" t="e">
        <f>VLOOKUP(E156,映射表!A:G,7,0)</f>
        <v>#N/A</v>
      </c>
      <c r="AF156" s="23" t="e">
        <f>VLOOKUP(E156,映射表!A:C,3,0)</f>
        <v>#N/A</v>
      </c>
    </row>
    <row r="157" spans="1:32" s="23" customFormat="1" customHeight="1">
      <c r="AE157" s="23" t="e">
        <f>VLOOKUP(E157,映射表!A:G,7,0)</f>
        <v>#N/A</v>
      </c>
      <c r="AF157" s="23" t="e">
        <f>VLOOKUP(E157,映射表!A:C,3,0)</f>
        <v>#N/A</v>
      </c>
    </row>
    <row r="158" spans="1:32" s="23" customFormat="1" customHeight="1">
      <c r="AE158" s="23" t="e">
        <f>VLOOKUP(E158,映射表!A:G,7,0)</f>
        <v>#N/A</v>
      </c>
      <c r="AF158" s="23" t="e">
        <f>VLOOKUP(E158,映射表!A:C,3,0)</f>
        <v>#N/A</v>
      </c>
    </row>
    <row r="159" spans="1:32" s="23" customFormat="1" customHeight="1">
      <c r="AE159" s="23" t="e">
        <f>VLOOKUP(E159,映射表!A:G,7,0)</f>
        <v>#N/A</v>
      </c>
      <c r="AF159" s="23" t="e">
        <f>VLOOKUP(E159,映射表!A:C,3,0)</f>
        <v>#N/A</v>
      </c>
    </row>
    <row r="160" spans="1:32" s="23" customFormat="1" customHeight="1">
      <c r="AE160" s="23" t="e">
        <f>VLOOKUP(E160,映射表!A:G,7,0)</f>
        <v>#N/A</v>
      </c>
      <c r="AF160" s="23" t="e">
        <f>VLOOKUP(E160,映射表!A:C,3,0)</f>
        <v>#N/A</v>
      </c>
    </row>
    <row r="161" spans="1:32" s="23" customFormat="1" customHeight="1">
      <c r="AE161" s="23" t="e">
        <f>VLOOKUP(E161,映射表!A:G,7,0)</f>
        <v>#N/A</v>
      </c>
      <c r="AF161" s="23" t="e">
        <f>VLOOKUP(E161,映射表!A:C,3,0)</f>
        <v>#N/A</v>
      </c>
    </row>
    <row r="162" spans="1:32" s="23" customFormat="1" customHeight="1">
      <c r="AE162" s="23" t="e">
        <f>VLOOKUP(E162,映射表!A:G,7,0)</f>
        <v>#N/A</v>
      </c>
      <c r="AF162" s="23" t="e">
        <f>VLOOKUP(E162,映射表!A:C,3,0)</f>
        <v>#N/A</v>
      </c>
    </row>
    <row r="163" spans="1:32" s="23" customFormat="1" customHeight="1">
      <c r="AE163" s="23" t="e">
        <f>VLOOKUP(E163,映射表!A:G,7,0)</f>
        <v>#N/A</v>
      </c>
      <c r="AF163" s="23" t="e">
        <f>VLOOKUP(E163,映射表!A:C,3,0)</f>
        <v>#N/A</v>
      </c>
    </row>
    <row r="164" spans="1:32" s="23" customFormat="1" customHeight="1">
      <c r="AE164" s="23" t="e">
        <f>VLOOKUP(E164,映射表!A:G,7,0)</f>
        <v>#N/A</v>
      </c>
      <c r="AF164" s="23" t="e">
        <f>VLOOKUP(E164,映射表!A:C,3,0)</f>
        <v>#N/A</v>
      </c>
    </row>
    <row r="165" spans="1:32" s="23" customFormat="1" customHeight="1">
      <c r="AE165" s="23" t="e">
        <f>VLOOKUP(E165,映射表!A:G,7,0)</f>
        <v>#N/A</v>
      </c>
      <c r="AF165" s="23" t="e">
        <f>VLOOKUP(E165,映射表!A:C,3,0)</f>
        <v>#N/A</v>
      </c>
    </row>
    <row r="166" spans="1:32" s="23" customFormat="1" customHeight="1">
      <c r="AE166" s="23" t="e">
        <f>VLOOKUP(E166,映射表!A:G,7,0)</f>
        <v>#N/A</v>
      </c>
      <c r="AF166" s="23" t="e">
        <f>VLOOKUP(E166,映射表!A:C,3,0)</f>
        <v>#N/A</v>
      </c>
    </row>
    <row r="167" spans="1:32" s="23" customFormat="1" customHeight="1">
      <c r="AE167" s="23" t="e">
        <f>VLOOKUP(E167,映射表!A:G,7,0)</f>
        <v>#N/A</v>
      </c>
      <c r="AF167" s="23" t="e">
        <f>VLOOKUP(E167,映射表!A:C,3,0)</f>
        <v>#N/A</v>
      </c>
    </row>
    <row r="168" spans="1:32" s="23" customFormat="1" customHeight="1">
      <c r="AE168" s="23" t="e">
        <f>VLOOKUP(E168,映射表!A:G,7,0)</f>
        <v>#N/A</v>
      </c>
      <c r="AF168" s="23" t="e">
        <f>VLOOKUP(E168,映射表!A:C,3,0)</f>
        <v>#N/A</v>
      </c>
    </row>
    <row r="169" spans="1:32" s="23" customFormat="1" customHeight="1">
      <c r="AE169" s="23" t="e">
        <f>VLOOKUP(E169,映射表!A:G,7,0)</f>
        <v>#N/A</v>
      </c>
      <c r="AF169" s="23" t="e">
        <f>VLOOKUP(E169,映射表!A:C,3,0)</f>
        <v>#N/A</v>
      </c>
    </row>
    <row r="170" spans="1:32" s="23" customFormat="1" customHeight="1">
      <c r="AE170" s="23" t="e">
        <f>VLOOKUP(E170,映射表!A:G,7,0)</f>
        <v>#N/A</v>
      </c>
      <c r="AF170" s="23" t="e">
        <f>VLOOKUP(E170,映射表!A:C,3,0)</f>
        <v>#N/A</v>
      </c>
    </row>
    <row r="171" spans="1:32" s="23" customFormat="1" customHeight="1">
      <c r="AE171" s="23" t="e">
        <f>VLOOKUP(E171,映射表!A:G,7,0)</f>
        <v>#N/A</v>
      </c>
      <c r="AF171" s="23" t="e">
        <f>VLOOKUP(E171,映射表!A:C,3,0)</f>
        <v>#N/A</v>
      </c>
    </row>
    <row r="172" spans="1:32" s="23" customFormat="1" customHeight="1">
      <c r="AE172" s="23" t="e">
        <f>VLOOKUP(E172,映射表!A:G,7,0)</f>
        <v>#N/A</v>
      </c>
      <c r="AF172" s="23" t="e">
        <f>VLOOKUP(E172,映射表!A:C,3,0)</f>
        <v>#N/A</v>
      </c>
    </row>
    <row r="173" spans="1:32" s="23" customFormat="1" customHeight="1">
      <c r="AE173" s="23" t="e">
        <f>VLOOKUP(E173,映射表!A:G,7,0)</f>
        <v>#N/A</v>
      </c>
      <c r="AF173" s="23" t="e">
        <f>VLOOKUP(E173,映射表!A:C,3,0)</f>
        <v>#N/A</v>
      </c>
    </row>
    <row r="174" spans="1:32" s="23" customFormat="1" customHeight="1">
      <c r="AE174" s="23" t="e">
        <f>VLOOKUP(E174,映射表!A:G,7,0)</f>
        <v>#N/A</v>
      </c>
      <c r="AF174" s="23" t="e">
        <f>VLOOKUP(E174,映射表!A:C,3,0)</f>
        <v>#N/A</v>
      </c>
    </row>
    <row r="175" spans="1:32" s="23" customFormat="1" customHeight="1">
      <c r="AE175" s="23" t="e">
        <f>VLOOKUP(E175,映射表!A:G,7,0)</f>
        <v>#N/A</v>
      </c>
      <c r="AF175" s="23" t="e">
        <f>VLOOKUP(E175,映射表!A:C,3,0)</f>
        <v>#N/A</v>
      </c>
    </row>
    <row r="176" spans="1:32" s="23" customFormat="1" customHeight="1">
      <c r="AE176" s="23" t="e">
        <f>VLOOKUP(E176,映射表!A:G,7,0)</f>
        <v>#N/A</v>
      </c>
      <c r="AF176" s="23" t="e">
        <f>VLOOKUP(E176,映射表!A:C,3,0)</f>
        <v>#N/A</v>
      </c>
    </row>
    <row r="177" spans="1:32" s="23" customFormat="1" customHeight="1">
      <c r="AE177" s="23" t="e">
        <f>VLOOKUP(E177,映射表!A:G,7,0)</f>
        <v>#N/A</v>
      </c>
      <c r="AF177" s="23" t="e">
        <f>VLOOKUP(E177,映射表!A:C,3,0)</f>
        <v>#N/A</v>
      </c>
    </row>
    <row r="178" spans="1:32" s="23" customFormat="1" customHeight="1">
      <c r="AE178" s="23" t="e">
        <f>VLOOKUP(E178,映射表!A:G,7,0)</f>
        <v>#N/A</v>
      </c>
      <c r="AF178" s="23" t="e">
        <f>VLOOKUP(E178,映射表!A:C,3,0)</f>
        <v>#N/A</v>
      </c>
    </row>
    <row r="179" spans="1:32" s="23" customFormat="1" customHeight="1">
      <c r="AE179" s="23" t="e">
        <f>VLOOKUP(E179,映射表!A:G,7,0)</f>
        <v>#N/A</v>
      </c>
      <c r="AF179" s="23" t="e">
        <f>VLOOKUP(E179,映射表!A:C,3,0)</f>
        <v>#N/A</v>
      </c>
    </row>
    <row r="180" spans="1:32" s="23" customFormat="1" customHeight="1">
      <c r="AE180" s="23" t="e">
        <f>VLOOKUP(E180,映射表!A:G,7,0)</f>
        <v>#N/A</v>
      </c>
      <c r="AF180" s="23" t="e">
        <f>VLOOKUP(E180,映射表!A:C,3,0)</f>
        <v>#N/A</v>
      </c>
    </row>
    <row r="181" spans="1:32" s="23" customFormat="1" customHeight="1">
      <c r="AE181" s="23" t="e">
        <f>VLOOKUP(E181,映射表!A:G,7,0)</f>
        <v>#N/A</v>
      </c>
      <c r="AF181" s="23" t="e">
        <f>VLOOKUP(E181,映射表!A:C,3,0)</f>
        <v>#N/A</v>
      </c>
    </row>
    <row r="182" spans="1:32" s="23" customFormat="1" customHeight="1">
      <c r="AE182" s="23" t="e">
        <f>VLOOKUP(E182,映射表!A:G,7,0)</f>
        <v>#N/A</v>
      </c>
      <c r="AF182" s="23" t="e">
        <f>VLOOKUP(E182,映射表!A:C,3,0)</f>
        <v>#N/A</v>
      </c>
    </row>
    <row r="183" spans="1:32" s="23" customFormat="1" customHeight="1">
      <c r="AE183" s="23" t="e">
        <f>VLOOKUP(E183,映射表!A:G,7,0)</f>
        <v>#N/A</v>
      </c>
      <c r="AF183" s="23" t="e">
        <f>VLOOKUP(E183,映射表!A:C,3,0)</f>
        <v>#N/A</v>
      </c>
    </row>
    <row r="184" spans="1:32" s="23" customFormat="1" customHeight="1">
      <c r="AE184" s="23" t="e">
        <f>VLOOKUP(E184,映射表!A:G,7,0)</f>
        <v>#N/A</v>
      </c>
      <c r="AF184" s="23" t="e">
        <f>VLOOKUP(E184,映射表!A:C,3,0)</f>
        <v>#N/A</v>
      </c>
    </row>
    <row r="185" spans="1:32" s="23" customFormat="1" customHeight="1">
      <c r="AE185" s="23" t="e">
        <f>VLOOKUP(E185,映射表!A:G,7,0)</f>
        <v>#N/A</v>
      </c>
      <c r="AF185" s="23" t="e">
        <f>VLOOKUP(E185,映射表!A:C,3,0)</f>
        <v>#N/A</v>
      </c>
    </row>
    <row r="186" spans="1:32" s="23" customFormat="1" customHeight="1">
      <c r="AE186" s="23" t="e">
        <f>VLOOKUP(E186,映射表!A:G,7,0)</f>
        <v>#N/A</v>
      </c>
      <c r="AF186" s="23" t="e">
        <f>VLOOKUP(E186,映射表!A:C,3,0)</f>
        <v>#N/A</v>
      </c>
    </row>
    <row r="187" spans="1:32" s="23" customFormat="1" customHeight="1">
      <c r="AE187" s="23" t="e">
        <f>VLOOKUP(E187,映射表!A:G,7,0)</f>
        <v>#N/A</v>
      </c>
      <c r="AF187" s="23" t="e">
        <f>VLOOKUP(E187,映射表!A:C,3,0)</f>
        <v>#N/A</v>
      </c>
    </row>
    <row r="188" spans="1:32" s="23" customFormat="1" customHeight="1">
      <c r="AE188" s="23" t="e">
        <f>VLOOKUP(E188,映射表!A:G,7,0)</f>
        <v>#N/A</v>
      </c>
      <c r="AF188" s="23" t="e">
        <f>VLOOKUP(E188,映射表!A:C,3,0)</f>
        <v>#N/A</v>
      </c>
    </row>
    <row r="189" spans="1:32" s="23" customFormat="1" customHeight="1">
      <c r="AE189" s="23" t="e">
        <f>VLOOKUP(E189,映射表!A:G,7,0)</f>
        <v>#N/A</v>
      </c>
      <c r="AF189" s="23" t="e">
        <f>VLOOKUP(E189,映射表!A:C,3,0)</f>
        <v>#N/A</v>
      </c>
    </row>
    <row r="190" spans="1:32" s="23" customFormat="1" customHeight="1">
      <c r="AE190" s="23" t="e">
        <f>VLOOKUP(E190,映射表!A:G,7,0)</f>
        <v>#N/A</v>
      </c>
      <c r="AF190" s="23" t="e">
        <f>VLOOKUP(E190,映射表!A:C,3,0)</f>
        <v>#N/A</v>
      </c>
    </row>
    <row r="191" spans="1:32" s="23" customFormat="1" customHeight="1">
      <c r="AE191" s="23" t="e">
        <f>VLOOKUP(E191,映射表!A:G,7,0)</f>
        <v>#N/A</v>
      </c>
      <c r="AF191" s="23" t="e">
        <f>VLOOKUP(E191,映射表!A:C,3,0)</f>
        <v>#N/A</v>
      </c>
    </row>
    <row r="192" spans="1:32" s="23" customFormat="1" customHeight="1">
      <c r="AE192" s="23" t="e">
        <f>VLOOKUP(E192,映射表!A:G,7,0)</f>
        <v>#N/A</v>
      </c>
      <c r="AF192" s="23" t="e">
        <f>VLOOKUP(E192,映射表!A:C,3,0)</f>
        <v>#N/A</v>
      </c>
    </row>
    <row r="193" spans="1:32" s="23" customFormat="1" customHeight="1">
      <c r="AE193" s="23" t="e">
        <f>VLOOKUP(E193,映射表!A:G,7,0)</f>
        <v>#N/A</v>
      </c>
      <c r="AF193" s="23" t="e">
        <f>VLOOKUP(E193,映射表!A:C,3,0)</f>
        <v>#N/A</v>
      </c>
    </row>
    <row r="194" spans="1:32" s="23" customFormat="1" customHeight="1">
      <c r="AE194" s="23" t="e">
        <f>VLOOKUP(E194,映射表!A:G,7,0)</f>
        <v>#N/A</v>
      </c>
      <c r="AF194" s="23" t="e">
        <f>VLOOKUP(E194,映射表!A:C,3,0)</f>
        <v>#N/A</v>
      </c>
    </row>
    <row r="195" spans="1:32" s="23" customFormat="1" customHeight="1">
      <c r="AE195" s="23" t="e">
        <f>VLOOKUP(E195,映射表!A:G,7,0)</f>
        <v>#N/A</v>
      </c>
      <c r="AF195" s="23" t="e">
        <f>VLOOKUP(E195,映射表!A:C,3,0)</f>
        <v>#N/A</v>
      </c>
    </row>
    <row r="196" spans="1:32" s="23" customFormat="1" customHeight="1">
      <c r="AE196" s="23" t="e">
        <f>VLOOKUP(E196,映射表!A:G,7,0)</f>
        <v>#N/A</v>
      </c>
      <c r="AF196" s="23" t="e">
        <f>VLOOKUP(E196,映射表!A:C,3,0)</f>
        <v>#N/A</v>
      </c>
    </row>
    <row r="197" spans="1:32" s="23" customFormat="1" customHeight="1">
      <c r="AE197" s="23" t="e">
        <f>VLOOKUP(E197,映射表!A:G,7,0)</f>
        <v>#N/A</v>
      </c>
      <c r="AF197" s="23" t="e">
        <f>VLOOKUP(E197,映射表!A:C,3,0)</f>
        <v>#N/A</v>
      </c>
    </row>
    <row r="198" spans="1:32" s="23" customFormat="1" customHeight="1">
      <c r="AE198" s="23" t="e">
        <f>VLOOKUP(E198,映射表!A:G,7,0)</f>
        <v>#N/A</v>
      </c>
      <c r="AF198" s="23" t="e">
        <f>VLOOKUP(E198,映射表!A:C,3,0)</f>
        <v>#N/A</v>
      </c>
    </row>
    <row r="199" spans="1:32" s="23" customFormat="1" customHeight="1">
      <c r="AE199" s="23" t="e">
        <f>VLOOKUP(E199,映射表!A:G,7,0)</f>
        <v>#N/A</v>
      </c>
      <c r="AF199" s="23" t="e">
        <f>VLOOKUP(E199,映射表!A:C,3,0)</f>
        <v>#N/A</v>
      </c>
    </row>
    <row r="200" spans="1:32" s="23" customFormat="1" customHeight="1">
      <c r="AE200" s="23" t="e">
        <f>VLOOKUP(E200,映射表!A:G,7,0)</f>
        <v>#N/A</v>
      </c>
      <c r="AF200" s="23" t="e">
        <f>VLOOKUP(E200,映射表!A:C,3,0)</f>
        <v>#N/A</v>
      </c>
    </row>
    <row r="201" spans="1:32" s="23" customFormat="1" customHeight="1">
      <c r="AE201" s="23" t="e">
        <f>VLOOKUP(E201,映射表!A:G,7,0)</f>
        <v>#N/A</v>
      </c>
      <c r="AF201" s="23" t="e">
        <f>VLOOKUP(E201,映射表!A:C,3,0)</f>
        <v>#N/A</v>
      </c>
    </row>
    <row r="202" spans="1:32" s="23" customFormat="1" customHeight="1">
      <c r="AE202" s="23" t="e">
        <f>VLOOKUP(E202,映射表!A:G,7,0)</f>
        <v>#N/A</v>
      </c>
      <c r="AF202" s="23" t="e">
        <f>VLOOKUP(E202,映射表!A:C,3,0)</f>
        <v>#N/A</v>
      </c>
    </row>
    <row r="203" spans="1:32" s="23" customFormat="1" customHeight="1">
      <c r="AE203" s="23" t="e">
        <f>VLOOKUP(E203,映射表!A:G,7,0)</f>
        <v>#N/A</v>
      </c>
      <c r="AF203" s="23" t="e">
        <f>VLOOKUP(E203,映射表!A:C,3,0)</f>
        <v>#N/A</v>
      </c>
    </row>
    <row r="204" spans="1:32" s="23" customFormat="1" customHeight="1">
      <c r="AE204" s="23" t="e">
        <f>VLOOKUP(E204,映射表!A:G,7,0)</f>
        <v>#N/A</v>
      </c>
      <c r="AF204" s="23" t="e">
        <f>VLOOKUP(E204,映射表!A:C,3,0)</f>
        <v>#N/A</v>
      </c>
    </row>
    <row r="205" spans="1:32" s="23" customFormat="1" customHeight="1">
      <c r="AE205" s="23" t="e">
        <f>VLOOKUP(E205,映射表!A:G,7,0)</f>
        <v>#N/A</v>
      </c>
      <c r="AF205" s="23" t="e">
        <f>VLOOKUP(E205,映射表!A:C,3,0)</f>
        <v>#N/A</v>
      </c>
    </row>
    <row r="206" spans="1:32" s="23" customFormat="1" customHeight="1">
      <c r="AE206" s="23" t="e">
        <f>VLOOKUP(E206,映射表!A:G,7,0)</f>
        <v>#N/A</v>
      </c>
      <c r="AF206" s="23" t="e">
        <f>VLOOKUP(E206,映射表!A:C,3,0)</f>
        <v>#N/A</v>
      </c>
    </row>
    <row r="207" spans="1:32" s="23" customFormat="1" customHeight="1">
      <c r="AE207" s="23" t="e">
        <f>VLOOKUP(E207,映射表!A:G,7,0)</f>
        <v>#N/A</v>
      </c>
      <c r="AF207" s="23" t="e">
        <f>VLOOKUP(E207,映射表!A:C,3,0)</f>
        <v>#N/A</v>
      </c>
    </row>
    <row r="208" spans="1:32" s="23" customFormat="1" customHeight="1">
      <c r="AE208" s="23" t="e">
        <f>VLOOKUP(E208,映射表!A:G,7,0)</f>
        <v>#N/A</v>
      </c>
      <c r="AF208" s="23" t="e">
        <f>VLOOKUP(E208,映射表!A:C,3,0)</f>
        <v>#N/A</v>
      </c>
    </row>
    <row r="209" spans="1:32" s="23" customFormat="1" customHeight="1">
      <c r="AE209" s="23" t="e">
        <f>VLOOKUP(E209,映射表!A:G,7,0)</f>
        <v>#N/A</v>
      </c>
      <c r="AF209" s="23" t="e">
        <f>VLOOKUP(E209,映射表!A:C,3,0)</f>
        <v>#N/A</v>
      </c>
    </row>
    <row r="210" spans="1:32" s="23" customFormat="1" customHeight="1">
      <c r="AE210" s="23" t="e">
        <f>VLOOKUP(E210,映射表!A:G,7,0)</f>
        <v>#N/A</v>
      </c>
      <c r="AF210" s="23" t="e">
        <f>VLOOKUP(E210,映射表!A:C,3,0)</f>
        <v>#N/A</v>
      </c>
    </row>
    <row r="211" spans="1:32" s="23" customFormat="1" customHeight="1">
      <c r="AE211" s="23" t="e">
        <f>VLOOKUP(E211,映射表!A:G,7,0)</f>
        <v>#N/A</v>
      </c>
      <c r="AF211" s="23" t="e">
        <f>VLOOKUP(E211,映射表!A:C,3,0)</f>
        <v>#N/A</v>
      </c>
    </row>
    <row r="212" spans="1:32" s="23" customFormat="1" customHeight="1">
      <c r="AE212" s="23" t="e">
        <f>VLOOKUP(E212,映射表!A:G,7,0)</f>
        <v>#N/A</v>
      </c>
      <c r="AF212" s="23" t="e">
        <f>VLOOKUP(E212,映射表!A:C,3,0)</f>
        <v>#N/A</v>
      </c>
    </row>
    <row r="213" spans="1:32" s="23" customFormat="1" customHeight="1">
      <c r="AE213" s="23" t="e">
        <f>VLOOKUP(E213,映射表!A:G,7,0)</f>
        <v>#N/A</v>
      </c>
      <c r="AF213" s="23" t="e">
        <f>VLOOKUP(E213,映射表!A:C,3,0)</f>
        <v>#N/A</v>
      </c>
    </row>
    <row r="214" spans="1:32" s="23" customFormat="1" customHeight="1">
      <c r="AE214" s="23" t="e">
        <f>VLOOKUP(E214,映射表!A:G,7,0)</f>
        <v>#N/A</v>
      </c>
      <c r="AF214" s="23" t="e">
        <f>VLOOKUP(E214,映射表!A:C,3,0)</f>
        <v>#N/A</v>
      </c>
    </row>
    <row r="215" spans="1:32" s="23" customFormat="1" customHeight="1">
      <c r="AE215" s="23" t="e">
        <f>VLOOKUP(E215,映射表!A:G,7,0)</f>
        <v>#N/A</v>
      </c>
      <c r="AF215" s="23" t="e">
        <f>VLOOKUP(E215,映射表!A:C,3,0)</f>
        <v>#N/A</v>
      </c>
    </row>
    <row r="216" spans="1:32" s="23" customFormat="1" customHeight="1">
      <c r="AE216" s="23" t="e">
        <f>VLOOKUP(E216,映射表!A:G,7,0)</f>
        <v>#N/A</v>
      </c>
      <c r="AF216" s="23" t="e">
        <f>VLOOKUP(E216,映射表!A:C,3,0)</f>
        <v>#N/A</v>
      </c>
    </row>
    <row r="217" spans="1:32" s="23" customFormat="1" customHeight="1">
      <c r="AE217" s="23" t="e">
        <f>VLOOKUP(E217,映射表!A:G,7,0)</f>
        <v>#N/A</v>
      </c>
      <c r="AF217" s="23" t="e">
        <f>VLOOKUP(E217,映射表!A:C,3,0)</f>
        <v>#N/A</v>
      </c>
    </row>
    <row r="218" spans="1:32" s="23" customFormat="1" customHeight="1">
      <c r="AE218" s="23" t="e">
        <f>VLOOKUP(E218,映射表!A:G,7,0)</f>
        <v>#N/A</v>
      </c>
      <c r="AF218" s="23" t="e">
        <f>VLOOKUP(E218,映射表!A:C,3,0)</f>
        <v>#N/A</v>
      </c>
    </row>
    <row r="219" spans="1:32" s="23" customFormat="1" customHeight="1">
      <c r="AE219" s="23" t="e">
        <f>VLOOKUP(E219,映射表!A:G,7,0)</f>
        <v>#N/A</v>
      </c>
      <c r="AF219" s="23" t="e">
        <f>VLOOKUP(E219,映射表!A:C,3,0)</f>
        <v>#N/A</v>
      </c>
    </row>
    <row r="220" spans="1:32" s="23" customFormat="1" customHeight="1">
      <c r="AE220" s="23" t="e">
        <f>VLOOKUP(E220,映射表!A:G,7,0)</f>
        <v>#N/A</v>
      </c>
      <c r="AF220" s="23" t="e">
        <f>VLOOKUP(E220,映射表!A:C,3,0)</f>
        <v>#N/A</v>
      </c>
    </row>
    <row r="221" spans="1:32" s="23" customFormat="1" customHeight="1">
      <c r="AE221" s="23" t="e">
        <f>VLOOKUP(E221,映射表!A:G,7,0)</f>
        <v>#N/A</v>
      </c>
      <c r="AF221" s="23" t="e">
        <f>VLOOKUP(E221,映射表!A:C,3,0)</f>
        <v>#N/A</v>
      </c>
    </row>
    <row r="222" spans="1:32" s="23" customFormat="1" customHeight="1">
      <c r="AE222" s="23" t="e">
        <f>VLOOKUP(E222,映射表!A:G,7,0)</f>
        <v>#N/A</v>
      </c>
      <c r="AF222" s="23" t="e">
        <f>VLOOKUP(E222,映射表!A:C,3,0)</f>
        <v>#N/A</v>
      </c>
    </row>
    <row r="223" spans="1:32" s="23" customFormat="1" customHeight="1">
      <c r="AE223" s="23" t="e">
        <f>VLOOKUP(E223,映射表!A:G,7,0)</f>
        <v>#N/A</v>
      </c>
      <c r="AF223" s="23" t="e">
        <f>VLOOKUP(E223,映射表!A:C,3,0)</f>
        <v>#N/A</v>
      </c>
    </row>
    <row r="224" spans="1:32" s="23" customFormat="1" customHeight="1">
      <c r="AE224" s="23" t="e">
        <f>VLOOKUP(E224,映射表!A:G,7,0)</f>
        <v>#N/A</v>
      </c>
      <c r="AF224" s="23" t="e">
        <f>VLOOKUP(E224,映射表!A:C,3,0)</f>
        <v>#N/A</v>
      </c>
    </row>
    <row r="225" spans="1:32" s="23" customFormat="1" customHeight="1">
      <c r="AE225" s="23" t="e">
        <f>VLOOKUP(E225,映射表!A:G,7,0)</f>
        <v>#N/A</v>
      </c>
      <c r="AF225" s="23" t="e">
        <f>VLOOKUP(E225,映射表!A:C,3,0)</f>
        <v>#N/A</v>
      </c>
    </row>
    <row r="226" spans="1:32" s="23" customFormat="1" customHeight="1">
      <c r="AE226" s="23" t="e">
        <f>VLOOKUP(E226,映射表!A:G,7,0)</f>
        <v>#N/A</v>
      </c>
      <c r="AF226" s="23" t="e">
        <f>VLOOKUP(E226,映射表!A:C,3,0)</f>
        <v>#N/A</v>
      </c>
    </row>
    <row r="227" spans="1:32" s="23" customFormat="1" customHeight="1">
      <c r="AE227" s="23" t="e">
        <f>VLOOKUP(E227,映射表!A:G,7,0)</f>
        <v>#N/A</v>
      </c>
      <c r="AF227" s="23" t="e">
        <f>VLOOKUP(E227,映射表!A:C,3,0)</f>
        <v>#N/A</v>
      </c>
    </row>
    <row r="228" spans="1:32" s="23" customFormat="1" customHeight="1">
      <c r="AE228" s="23" t="e">
        <f>VLOOKUP(E228,映射表!A:G,7,0)</f>
        <v>#N/A</v>
      </c>
      <c r="AF228" s="23" t="e">
        <f>VLOOKUP(E228,映射表!A:C,3,0)</f>
        <v>#N/A</v>
      </c>
    </row>
    <row r="229" spans="1:32" s="23" customFormat="1" customHeight="1">
      <c r="AE229" s="23" t="e">
        <f>VLOOKUP(E229,映射表!A:G,7,0)</f>
        <v>#N/A</v>
      </c>
      <c r="AF229" s="23" t="e">
        <f>VLOOKUP(E229,映射表!A:C,3,0)</f>
        <v>#N/A</v>
      </c>
    </row>
    <row r="230" spans="1:32" s="23" customFormat="1" customHeight="1">
      <c r="AE230" s="23" t="e">
        <f>VLOOKUP(E230,映射表!A:G,7,0)</f>
        <v>#N/A</v>
      </c>
      <c r="AF230" s="23" t="e">
        <f>VLOOKUP(E230,映射表!A:C,3,0)</f>
        <v>#N/A</v>
      </c>
    </row>
    <row r="231" spans="1:32" s="23" customFormat="1" customHeight="1">
      <c r="AE231" s="23" t="e">
        <f>VLOOKUP(E231,映射表!A:G,7,0)</f>
        <v>#N/A</v>
      </c>
      <c r="AF231" s="23" t="e">
        <f>VLOOKUP(E231,映射表!A:C,3,0)</f>
        <v>#N/A</v>
      </c>
    </row>
    <row r="232" spans="1:32" s="23" customFormat="1" customHeight="1">
      <c r="AE232" s="23" t="e">
        <f>VLOOKUP(E232,映射表!A:G,7,0)</f>
        <v>#N/A</v>
      </c>
      <c r="AF232" s="23" t="e">
        <f>VLOOKUP(E232,映射表!A:C,3,0)</f>
        <v>#N/A</v>
      </c>
    </row>
    <row r="233" spans="1:32" s="23" customFormat="1" customHeight="1">
      <c r="AE233" s="23" t="e">
        <f>VLOOKUP(E233,映射表!A:G,7,0)</f>
        <v>#N/A</v>
      </c>
      <c r="AF233" s="23" t="e">
        <f>VLOOKUP(E233,映射表!A:C,3,0)</f>
        <v>#N/A</v>
      </c>
    </row>
    <row r="234" spans="1:32" s="23" customFormat="1" customHeight="1">
      <c r="AE234" s="23" t="e">
        <f>VLOOKUP(E234,映射表!A:G,7,0)</f>
        <v>#N/A</v>
      </c>
      <c r="AF234" s="23" t="e">
        <f>VLOOKUP(E234,映射表!A:C,3,0)</f>
        <v>#N/A</v>
      </c>
    </row>
    <row r="235" spans="1:32" s="23" customFormat="1" customHeight="1">
      <c r="AE235" s="23" t="e">
        <f>VLOOKUP(E235,映射表!A:G,7,0)</f>
        <v>#N/A</v>
      </c>
      <c r="AF235" s="23" t="e">
        <f>VLOOKUP(E235,映射表!A:C,3,0)</f>
        <v>#N/A</v>
      </c>
    </row>
    <row r="236" spans="1:32" s="23" customFormat="1" customHeight="1">
      <c r="AE236" s="23" t="e">
        <f>VLOOKUP(E236,映射表!A:G,7,0)</f>
        <v>#N/A</v>
      </c>
      <c r="AF236" s="23" t="e">
        <f>VLOOKUP(E236,映射表!A:C,3,0)</f>
        <v>#N/A</v>
      </c>
    </row>
    <row r="237" spans="1:32" s="23" customFormat="1" customHeight="1">
      <c r="AE237" s="23" t="e">
        <f>VLOOKUP(E237,映射表!A:G,7,0)</f>
        <v>#N/A</v>
      </c>
      <c r="AF237" s="23" t="e">
        <f>VLOOKUP(E237,映射表!A:C,3,0)</f>
        <v>#N/A</v>
      </c>
    </row>
    <row r="238" spans="1:32" s="23" customFormat="1" customHeight="1">
      <c r="AE238" s="23" t="e">
        <f>VLOOKUP(E238,映射表!A:G,7,0)</f>
        <v>#N/A</v>
      </c>
      <c r="AF238" s="23" t="e">
        <f>VLOOKUP(E238,映射表!A:C,3,0)</f>
        <v>#N/A</v>
      </c>
    </row>
    <row r="239" spans="1:32" s="23" customFormat="1" customHeight="1">
      <c r="AE239" s="23" t="e">
        <f>VLOOKUP(E239,映射表!A:G,7,0)</f>
        <v>#N/A</v>
      </c>
      <c r="AF239" s="23" t="e">
        <f>VLOOKUP(E239,映射表!A:C,3,0)</f>
        <v>#N/A</v>
      </c>
    </row>
    <row r="240" spans="1:32" s="23" customFormat="1" customHeight="1">
      <c r="AE240" s="23" t="e">
        <f>VLOOKUP(E240,映射表!A:G,7,0)</f>
        <v>#N/A</v>
      </c>
      <c r="AF240" s="23" t="e">
        <f>VLOOKUP(E240,映射表!A:C,3,0)</f>
        <v>#N/A</v>
      </c>
    </row>
    <row r="241" spans="1:32" s="23" customFormat="1" customHeight="1">
      <c r="AE241" s="23" t="e">
        <f>VLOOKUP(E241,映射表!A:G,7,0)</f>
        <v>#N/A</v>
      </c>
      <c r="AF241" s="23" t="e">
        <f>VLOOKUP(E241,映射表!A:C,3,0)</f>
        <v>#N/A</v>
      </c>
    </row>
    <row r="242" spans="1:32" s="23" customFormat="1" customHeight="1">
      <c r="AE242" s="23" t="e">
        <f>VLOOKUP(E242,映射表!A:G,7,0)</f>
        <v>#N/A</v>
      </c>
      <c r="AF242" s="23" t="e">
        <f>VLOOKUP(E242,映射表!A:C,3,0)</f>
        <v>#N/A</v>
      </c>
    </row>
    <row r="243" spans="1:32" s="23" customFormat="1" customHeight="1">
      <c r="AE243" s="23" t="e">
        <f>VLOOKUP(E243,映射表!A:G,7,0)</f>
        <v>#N/A</v>
      </c>
      <c r="AF243" s="23" t="e">
        <f>VLOOKUP(E243,映射表!A:C,3,0)</f>
        <v>#N/A</v>
      </c>
    </row>
    <row r="244" spans="1:32" s="23" customFormat="1" customHeight="1">
      <c r="AE244" s="23" t="e">
        <f>VLOOKUP(E244,映射表!A:G,7,0)</f>
        <v>#N/A</v>
      </c>
      <c r="AF244" s="23" t="e">
        <f>VLOOKUP(E244,映射表!A:C,3,0)</f>
        <v>#N/A</v>
      </c>
    </row>
    <row r="245" spans="1:32" s="23" customFormat="1" customHeight="1">
      <c r="AE245" s="23" t="e">
        <f>VLOOKUP(E245,映射表!A:G,7,0)</f>
        <v>#N/A</v>
      </c>
      <c r="AF245" s="23" t="e">
        <f>VLOOKUP(E245,映射表!A:C,3,0)</f>
        <v>#N/A</v>
      </c>
    </row>
    <row r="246" spans="1:32" s="23" customFormat="1" customHeight="1">
      <c r="AE246" s="23" t="e">
        <f>VLOOKUP(E246,映射表!A:G,7,0)</f>
        <v>#N/A</v>
      </c>
      <c r="AF246" s="23" t="e">
        <f>VLOOKUP(E246,映射表!A:C,3,0)</f>
        <v>#N/A</v>
      </c>
    </row>
    <row r="247" spans="1:32" s="23" customFormat="1" customHeight="1">
      <c r="AE247" s="23" t="e">
        <f>VLOOKUP(E247,映射表!A:G,7,0)</f>
        <v>#N/A</v>
      </c>
      <c r="AF247" s="23" t="e">
        <f>VLOOKUP(E247,映射表!A:C,3,0)</f>
        <v>#N/A</v>
      </c>
    </row>
    <row r="248" spans="1:32" s="23" customFormat="1" customHeight="1">
      <c r="AE248" s="23" t="e">
        <f>VLOOKUP(E248,映射表!A:G,7,0)</f>
        <v>#N/A</v>
      </c>
      <c r="AF248" s="23" t="e">
        <f>VLOOKUP(E248,映射表!A:C,3,0)</f>
        <v>#N/A</v>
      </c>
    </row>
    <row r="249" spans="1:32" s="23" customFormat="1" customHeight="1">
      <c r="AE249" s="23" t="e">
        <f>VLOOKUP(E249,映射表!A:G,7,0)</f>
        <v>#N/A</v>
      </c>
      <c r="AF249" s="23" t="e">
        <f>VLOOKUP(E249,映射表!A:C,3,0)</f>
        <v>#N/A</v>
      </c>
    </row>
    <row r="250" spans="1:32" s="23" customFormat="1" customHeight="1">
      <c r="AE250" s="23" t="e">
        <f>VLOOKUP(E250,映射表!A:G,7,0)</f>
        <v>#N/A</v>
      </c>
      <c r="AF250" s="23" t="e">
        <f>VLOOKUP(E250,映射表!A:C,3,0)</f>
        <v>#N/A</v>
      </c>
    </row>
    <row r="251" spans="1:32" s="23" customFormat="1" customHeight="1">
      <c r="AE251" s="23" t="e">
        <f>VLOOKUP(E251,映射表!A:G,7,0)</f>
        <v>#N/A</v>
      </c>
      <c r="AF251" s="23" t="e">
        <f>VLOOKUP(E251,映射表!A:C,3,0)</f>
        <v>#N/A</v>
      </c>
    </row>
    <row r="252" spans="1:32" s="23" customFormat="1" customHeight="1">
      <c r="AE252" s="23" t="e">
        <f>VLOOKUP(E252,映射表!A:G,7,0)</f>
        <v>#N/A</v>
      </c>
      <c r="AF252" s="23" t="e">
        <f>VLOOKUP(E252,映射表!A:C,3,0)</f>
        <v>#N/A</v>
      </c>
    </row>
    <row r="253" spans="1:32" s="23" customFormat="1" customHeight="1">
      <c r="AE253" s="23" t="e">
        <f>VLOOKUP(E253,映射表!A:G,7,0)</f>
        <v>#N/A</v>
      </c>
      <c r="AF253" s="23" t="e">
        <f>VLOOKUP(E253,映射表!A:C,3,0)</f>
        <v>#N/A</v>
      </c>
    </row>
    <row r="254" spans="1:32" s="23" customFormat="1" customHeight="1">
      <c r="AE254" s="23" t="e">
        <f>VLOOKUP(E254,映射表!A:G,7,0)</f>
        <v>#N/A</v>
      </c>
      <c r="AF254" s="23" t="e">
        <f>VLOOKUP(E254,映射表!A:C,3,0)</f>
        <v>#N/A</v>
      </c>
    </row>
    <row r="255" spans="1:32" s="23" customFormat="1" customHeight="1">
      <c r="AE255" s="23" t="e">
        <f>VLOOKUP(E255,映射表!A:G,7,0)</f>
        <v>#N/A</v>
      </c>
      <c r="AF255" s="23" t="e">
        <f>VLOOKUP(E255,映射表!A:C,3,0)</f>
        <v>#N/A</v>
      </c>
    </row>
    <row r="256" spans="1:32" s="23" customFormat="1" customHeight="1">
      <c r="AE256" s="23" t="e">
        <f>VLOOKUP(E256,映射表!A:G,7,0)</f>
        <v>#N/A</v>
      </c>
      <c r="AF256" s="23" t="e">
        <f>VLOOKUP(E256,映射表!A:C,3,0)</f>
        <v>#N/A</v>
      </c>
    </row>
    <row r="257" spans="1:32" s="23" customFormat="1" customHeight="1">
      <c r="AE257" s="23" t="e">
        <f>VLOOKUP(E257,映射表!A:G,7,0)</f>
        <v>#N/A</v>
      </c>
      <c r="AF257" s="23" t="e">
        <f>VLOOKUP(E257,映射表!A:C,3,0)</f>
        <v>#N/A</v>
      </c>
    </row>
    <row r="258" spans="1:32" s="23" customFormat="1" customHeight="1">
      <c r="AE258" s="23" t="e">
        <f>VLOOKUP(E258,映射表!A:G,7,0)</f>
        <v>#N/A</v>
      </c>
      <c r="AF258" s="23" t="e">
        <f>VLOOKUP(E258,映射表!A:C,3,0)</f>
        <v>#N/A</v>
      </c>
    </row>
    <row r="259" spans="1:32" s="23" customFormat="1" customHeight="1">
      <c r="AE259" s="23" t="e">
        <f>VLOOKUP(E259,映射表!A:G,7,0)</f>
        <v>#N/A</v>
      </c>
      <c r="AF259" s="23" t="e">
        <f>VLOOKUP(E259,映射表!A:C,3,0)</f>
        <v>#N/A</v>
      </c>
    </row>
    <row r="260" spans="1:32" s="23" customFormat="1" customHeight="1">
      <c r="AE260" s="23" t="e">
        <f>VLOOKUP(E260,映射表!A:G,7,0)</f>
        <v>#N/A</v>
      </c>
      <c r="AF260" s="23" t="e">
        <f>VLOOKUP(E260,映射表!A:C,3,0)</f>
        <v>#N/A</v>
      </c>
    </row>
    <row r="261" spans="1:32" s="23" customFormat="1" customHeight="1">
      <c r="AE261" s="23" t="e">
        <f>VLOOKUP(E261,映射表!A:G,7,0)</f>
        <v>#N/A</v>
      </c>
      <c r="AF261" s="23" t="e">
        <f>VLOOKUP(E261,映射表!A:C,3,0)</f>
        <v>#N/A</v>
      </c>
    </row>
    <row r="262" spans="1:32" s="23" customFormat="1" customHeight="1">
      <c r="AE262" s="23" t="e">
        <f>VLOOKUP(E262,映射表!A:G,7,0)</f>
        <v>#N/A</v>
      </c>
      <c r="AF262" s="23" t="e">
        <f>VLOOKUP(E262,映射表!A:C,3,0)</f>
        <v>#N/A</v>
      </c>
    </row>
    <row r="263" spans="1:32" s="23" customFormat="1" customHeight="1">
      <c r="AE263" s="23" t="e">
        <f>VLOOKUP(E263,映射表!A:G,7,0)</f>
        <v>#N/A</v>
      </c>
      <c r="AF263" s="23" t="e">
        <f>VLOOKUP(E263,映射表!A:C,3,0)</f>
        <v>#N/A</v>
      </c>
    </row>
    <row r="264" spans="1:32" s="23" customFormat="1" customHeight="1">
      <c r="AE264" s="23" t="e">
        <f>VLOOKUP(E264,映射表!A:G,7,0)</f>
        <v>#N/A</v>
      </c>
      <c r="AF264" s="23" t="e">
        <f>VLOOKUP(E264,映射表!A:C,3,0)</f>
        <v>#N/A</v>
      </c>
    </row>
    <row r="265" spans="1:32" s="23" customFormat="1" customHeight="1">
      <c r="AE265" s="23" t="e">
        <f>VLOOKUP(E265,映射表!A:G,7,0)</f>
        <v>#N/A</v>
      </c>
      <c r="AF265" s="23" t="e">
        <f>VLOOKUP(E265,映射表!A:C,3,0)</f>
        <v>#N/A</v>
      </c>
    </row>
    <row r="266" spans="1:32" s="23" customFormat="1" customHeight="1">
      <c r="AE266" s="23" t="e">
        <f>VLOOKUP(E266,映射表!A:G,7,0)</f>
        <v>#N/A</v>
      </c>
      <c r="AF266" s="23" t="e">
        <f>VLOOKUP(E266,映射表!A:C,3,0)</f>
        <v>#N/A</v>
      </c>
    </row>
    <row r="267" spans="1:32" s="23" customFormat="1" customHeight="1">
      <c r="AE267" s="23" t="e">
        <f>VLOOKUP(E267,映射表!A:G,7,0)</f>
        <v>#N/A</v>
      </c>
      <c r="AF267" s="23" t="e">
        <f>VLOOKUP(E267,映射表!A:C,3,0)</f>
        <v>#N/A</v>
      </c>
    </row>
    <row r="268" spans="1:32" s="23" customFormat="1" customHeight="1">
      <c r="AE268" s="23" t="e">
        <f>VLOOKUP(E268,映射表!A:G,7,0)</f>
        <v>#N/A</v>
      </c>
      <c r="AF268" s="23" t="e">
        <f>VLOOKUP(E268,映射表!A:C,3,0)</f>
        <v>#N/A</v>
      </c>
    </row>
    <row r="269" spans="1:32" s="23" customFormat="1" customHeight="1">
      <c r="AE269" s="23" t="e">
        <f>VLOOKUP(E269,映射表!A:G,7,0)</f>
        <v>#N/A</v>
      </c>
      <c r="AF269" s="23" t="e">
        <f>VLOOKUP(E269,映射表!A:C,3,0)</f>
        <v>#N/A</v>
      </c>
    </row>
    <row r="270" spans="1:32" s="23" customFormat="1" customHeight="1">
      <c r="AE270" s="23" t="e">
        <f>VLOOKUP(E270,映射表!A:G,7,0)</f>
        <v>#N/A</v>
      </c>
      <c r="AF270" s="23" t="e">
        <f>VLOOKUP(E270,映射表!A:C,3,0)</f>
        <v>#N/A</v>
      </c>
    </row>
    <row r="271" spans="1:32" s="23" customFormat="1" customHeight="1">
      <c r="AE271" s="23" t="e">
        <f>VLOOKUP(E271,映射表!A:G,7,0)</f>
        <v>#N/A</v>
      </c>
      <c r="AF271" s="23" t="e">
        <f>VLOOKUP(E271,映射表!A:C,3,0)</f>
        <v>#N/A</v>
      </c>
    </row>
    <row r="272" spans="1:32" s="23" customFormat="1" customHeight="1">
      <c r="AE272" s="23" t="e">
        <f>VLOOKUP(E272,映射表!A:G,7,0)</f>
        <v>#N/A</v>
      </c>
      <c r="AF272" s="23" t="e">
        <f>VLOOKUP(E272,映射表!A:C,3,0)</f>
        <v>#N/A</v>
      </c>
    </row>
    <row r="273" spans="1:32" s="23" customFormat="1" customHeight="1">
      <c r="AE273" s="23" t="e">
        <f>VLOOKUP(E273,映射表!A:G,7,0)</f>
        <v>#N/A</v>
      </c>
      <c r="AF273" s="23" t="e">
        <f>VLOOKUP(E273,映射表!A:C,3,0)</f>
        <v>#N/A</v>
      </c>
    </row>
    <row r="274" spans="1:32" s="23" customFormat="1" customHeight="1">
      <c r="AE274" s="23" t="e">
        <f>VLOOKUP(E274,映射表!A:G,7,0)</f>
        <v>#N/A</v>
      </c>
      <c r="AF274" s="23" t="e">
        <f>VLOOKUP(E274,映射表!A:C,3,0)</f>
        <v>#N/A</v>
      </c>
    </row>
    <row r="275" spans="1:32" s="23" customFormat="1" customHeight="1">
      <c r="AE275" s="23" t="e">
        <f>VLOOKUP(E275,映射表!A:G,7,0)</f>
        <v>#N/A</v>
      </c>
      <c r="AF275" s="23" t="e">
        <f>VLOOKUP(E275,映射表!A:C,3,0)</f>
        <v>#N/A</v>
      </c>
    </row>
    <row r="276" spans="1:32" s="23" customFormat="1" customHeight="1">
      <c r="AE276" s="23" t="e">
        <f>VLOOKUP(E276,映射表!A:G,7,0)</f>
        <v>#N/A</v>
      </c>
      <c r="AF276" s="23" t="e">
        <f>VLOOKUP(E276,映射表!A:C,3,0)</f>
        <v>#N/A</v>
      </c>
    </row>
    <row r="277" spans="1:32" s="23" customFormat="1" customHeight="1">
      <c r="AE277" s="23" t="e">
        <f>VLOOKUP(E277,映射表!A:G,7,0)</f>
        <v>#N/A</v>
      </c>
      <c r="AF277" s="23" t="e">
        <f>VLOOKUP(E277,映射表!A:C,3,0)</f>
        <v>#N/A</v>
      </c>
    </row>
    <row r="278" spans="1:32" s="23" customFormat="1" customHeight="1">
      <c r="AE278" s="23" t="e">
        <f>VLOOKUP(E278,映射表!A:G,7,0)</f>
        <v>#N/A</v>
      </c>
      <c r="AF278" s="23" t="e">
        <f>VLOOKUP(E278,映射表!A:C,3,0)</f>
        <v>#N/A</v>
      </c>
    </row>
    <row r="279" spans="1:32" s="23" customFormat="1" customHeight="1">
      <c r="AE279" s="23" t="e">
        <f>VLOOKUP(E279,映射表!A:G,7,0)</f>
        <v>#N/A</v>
      </c>
      <c r="AF279" s="23" t="e">
        <f>VLOOKUP(E279,映射表!A:C,3,0)</f>
        <v>#N/A</v>
      </c>
    </row>
    <row r="280" spans="1:32" s="23" customFormat="1" customHeight="1">
      <c r="AE280" s="23" t="e">
        <f>VLOOKUP(E280,映射表!A:G,7,0)</f>
        <v>#N/A</v>
      </c>
      <c r="AF280" s="23" t="e">
        <f>VLOOKUP(E280,映射表!A:C,3,0)</f>
        <v>#N/A</v>
      </c>
    </row>
    <row r="281" spans="1:32" s="23" customFormat="1" customHeight="1">
      <c r="AE281" s="23" t="e">
        <f>VLOOKUP(E281,映射表!A:G,7,0)</f>
        <v>#N/A</v>
      </c>
      <c r="AF281" s="23" t="e">
        <f>VLOOKUP(E281,映射表!A:C,3,0)</f>
        <v>#N/A</v>
      </c>
    </row>
    <row r="282" spans="1:32" s="23" customFormat="1" customHeight="1">
      <c r="AE282" s="23" t="e">
        <f>VLOOKUP(E282,映射表!A:G,7,0)</f>
        <v>#N/A</v>
      </c>
      <c r="AF282" s="23" t="e">
        <f>VLOOKUP(E282,映射表!A:C,3,0)</f>
        <v>#N/A</v>
      </c>
    </row>
    <row r="283" spans="1:32" s="23" customFormat="1" customHeight="1">
      <c r="AE283" s="23" t="e">
        <f>VLOOKUP(E283,映射表!A:G,7,0)</f>
        <v>#N/A</v>
      </c>
      <c r="AF283" s="23" t="e">
        <f>VLOOKUP(E283,映射表!A:C,3,0)</f>
        <v>#N/A</v>
      </c>
    </row>
    <row r="284" spans="1:32" s="23" customFormat="1" customHeight="1">
      <c r="AE284" s="23" t="e">
        <f>VLOOKUP(E284,映射表!A:G,7,0)</f>
        <v>#N/A</v>
      </c>
      <c r="AF284" s="23" t="e">
        <f>VLOOKUP(E284,映射表!A:C,3,0)</f>
        <v>#N/A</v>
      </c>
    </row>
    <row r="285" spans="1:32" s="23" customFormat="1" customHeight="1">
      <c r="AE285" s="23" t="e">
        <f>VLOOKUP(E285,映射表!A:G,7,0)</f>
        <v>#N/A</v>
      </c>
      <c r="AF285" s="23" t="e">
        <f>VLOOKUP(E285,映射表!A:C,3,0)</f>
        <v>#N/A</v>
      </c>
    </row>
    <row r="286" spans="1:32" s="23" customFormat="1" customHeight="1">
      <c r="AE286" s="23" t="e">
        <f>VLOOKUP(E286,映射表!A:G,7,0)</f>
        <v>#N/A</v>
      </c>
      <c r="AF286" s="23" t="e">
        <f>VLOOKUP(E286,映射表!A:C,3,0)</f>
        <v>#N/A</v>
      </c>
    </row>
    <row r="287" spans="1:32" s="23" customFormat="1" customHeight="1">
      <c r="AE287" s="23" t="e">
        <f>VLOOKUP(E287,映射表!A:G,7,0)</f>
        <v>#N/A</v>
      </c>
      <c r="AF287" s="23" t="e">
        <f>VLOOKUP(E287,映射表!A:C,3,0)</f>
        <v>#N/A</v>
      </c>
    </row>
    <row r="288" spans="1:32" s="23" customFormat="1" customHeight="1">
      <c r="AE288" s="23" t="e">
        <f>VLOOKUP(E288,映射表!A:G,7,0)</f>
        <v>#N/A</v>
      </c>
      <c r="AF288" s="23" t="e">
        <f>VLOOKUP(E288,映射表!A:C,3,0)</f>
        <v>#N/A</v>
      </c>
    </row>
    <row r="289" spans="1:32" s="23" customFormat="1" customHeight="1">
      <c r="AE289" s="23" t="e">
        <f>VLOOKUP(E289,映射表!A:G,7,0)</f>
        <v>#N/A</v>
      </c>
      <c r="AF289" s="23" t="e">
        <f>VLOOKUP(E289,映射表!A:C,3,0)</f>
        <v>#N/A</v>
      </c>
    </row>
    <row r="290" spans="1:32" s="23" customFormat="1" customHeight="1">
      <c r="AE290" s="23" t="e">
        <f>VLOOKUP(E290,映射表!A:G,7,0)</f>
        <v>#N/A</v>
      </c>
      <c r="AF290" s="23" t="e">
        <f>VLOOKUP(E290,映射表!A:C,3,0)</f>
        <v>#N/A</v>
      </c>
    </row>
    <row r="291" spans="1:32" s="23" customFormat="1" customHeight="1">
      <c r="AE291" s="23" t="e">
        <f>VLOOKUP(E291,映射表!A:G,7,0)</f>
        <v>#N/A</v>
      </c>
      <c r="AF291" s="23" t="e">
        <f>VLOOKUP(E291,映射表!A:C,3,0)</f>
        <v>#N/A</v>
      </c>
    </row>
    <row r="292" spans="1:32" s="23" customFormat="1" customHeight="1">
      <c r="AE292" s="23" t="e">
        <f>VLOOKUP(E292,映射表!A:G,7,0)</f>
        <v>#N/A</v>
      </c>
      <c r="AF292" s="23" t="e">
        <f>VLOOKUP(E292,映射表!A:C,3,0)</f>
        <v>#N/A</v>
      </c>
    </row>
    <row r="293" spans="1:32" s="23" customFormat="1" customHeight="1">
      <c r="AE293" s="23" t="e">
        <f>VLOOKUP(E293,映射表!A:G,7,0)</f>
        <v>#N/A</v>
      </c>
      <c r="AF293" s="23" t="e">
        <f>VLOOKUP(E293,映射表!A:C,3,0)</f>
        <v>#N/A</v>
      </c>
    </row>
    <row r="294" spans="1:32" s="23" customFormat="1" customHeight="1">
      <c r="AE294" s="23" t="e">
        <f>VLOOKUP(E294,映射表!A:G,7,0)</f>
        <v>#N/A</v>
      </c>
      <c r="AF294" s="23" t="e">
        <f>VLOOKUP(E294,映射表!A:C,3,0)</f>
        <v>#N/A</v>
      </c>
    </row>
    <row r="295" spans="1:32" s="23" customFormat="1" customHeight="1">
      <c r="AE295" s="23" t="e">
        <f>VLOOKUP(E295,映射表!A:G,7,0)</f>
        <v>#N/A</v>
      </c>
      <c r="AF295" s="23" t="e">
        <f>VLOOKUP(E295,映射表!A:C,3,0)</f>
        <v>#N/A</v>
      </c>
    </row>
    <row r="296" spans="1:32" s="23" customFormat="1" customHeight="1">
      <c r="AE296" s="23" t="e">
        <f>VLOOKUP(E296,映射表!A:G,7,0)</f>
        <v>#N/A</v>
      </c>
      <c r="AF296" s="23" t="e">
        <f>VLOOKUP(E296,映射表!A:C,3,0)</f>
        <v>#N/A</v>
      </c>
    </row>
    <row r="297" spans="1:32" s="23" customFormat="1" customHeight="1">
      <c r="AE297" s="23" t="e">
        <f>VLOOKUP(E297,映射表!A:G,7,0)</f>
        <v>#N/A</v>
      </c>
      <c r="AF297" s="23" t="e">
        <f>VLOOKUP(E297,映射表!A:C,3,0)</f>
        <v>#N/A</v>
      </c>
    </row>
    <row r="298" spans="1:32" s="23" customFormat="1" customHeight="1">
      <c r="AE298" s="23" t="e">
        <f>VLOOKUP(E298,映射表!A:G,7,0)</f>
        <v>#N/A</v>
      </c>
      <c r="AF298" s="23" t="e">
        <f>VLOOKUP(E298,映射表!A:C,3,0)</f>
        <v>#N/A</v>
      </c>
    </row>
    <row r="299" spans="1:32" s="23" customFormat="1" customHeight="1">
      <c r="AE299" s="23" t="e">
        <f>VLOOKUP(E299,映射表!A:G,7,0)</f>
        <v>#N/A</v>
      </c>
      <c r="AF299" s="23" t="e">
        <f>VLOOKUP(E299,映射表!A:C,3,0)</f>
        <v>#N/A</v>
      </c>
    </row>
    <row r="300" spans="1:32" s="23" customFormat="1" customHeight="1">
      <c r="AE300" s="23" t="e">
        <f>VLOOKUP(E300,映射表!A:G,7,0)</f>
        <v>#N/A</v>
      </c>
      <c r="AF300" s="23" t="e">
        <f>VLOOKUP(E300,映射表!A:C,3,0)</f>
        <v>#N/A</v>
      </c>
    </row>
    <row r="301" spans="1:32" s="23" customFormat="1" customHeight="1">
      <c r="AE301" s="23" t="e">
        <f>VLOOKUP(E301,映射表!A:G,7,0)</f>
        <v>#N/A</v>
      </c>
      <c r="AF301" s="23" t="e">
        <f>VLOOKUP(E301,映射表!A:C,3,0)</f>
        <v>#N/A</v>
      </c>
    </row>
    <row r="302" spans="1:32" s="23" customFormat="1" customHeight="1">
      <c r="AE302" s="23" t="e">
        <f>VLOOKUP(E302,映射表!A:G,7,0)</f>
        <v>#N/A</v>
      </c>
      <c r="AF302" s="23" t="e">
        <f>VLOOKUP(E302,映射表!A:C,3,0)</f>
        <v>#N/A</v>
      </c>
    </row>
    <row r="303" spans="1:32" s="23" customFormat="1" customHeight="1">
      <c r="AE303" s="23" t="e">
        <f>VLOOKUP(E303,映射表!A:G,7,0)</f>
        <v>#N/A</v>
      </c>
      <c r="AF303" s="23" t="e">
        <f>VLOOKUP(E303,映射表!A:C,3,0)</f>
        <v>#N/A</v>
      </c>
    </row>
    <row r="304" spans="1:32" s="23" customFormat="1" customHeight="1">
      <c r="AE304" s="23" t="e">
        <f>VLOOKUP(E304,映射表!A:G,7,0)</f>
        <v>#N/A</v>
      </c>
      <c r="AF304" s="23" t="e">
        <f>VLOOKUP(E304,映射表!A:C,3,0)</f>
        <v>#N/A</v>
      </c>
    </row>
    <row r="305" spans="1:32" s="23" customFormat="1" customHeight="1">
      <c r="AE305" s="23" t="e">
        <f>VLOOKUP(E305,映射表!A:G,7,0)</f>
        <v>#N/A</v>
      </c>
      <c r="AF305" s="23" t="e">
        <f>VLOOKUP(E305,映射表!A:C,3,0)</f>
        <v>#N/A</v>
      </c>
    </row>
    <row r="306" spans="1:32" s="23" customFormat="1" customHeight="1">
      <c r="AE306" s="23" t="e">
        <f>VLOOKUP(E306,映射表!A:G,7,0)</f>
        <v>#N/A</v>
      </c>
      <c r="AF306" s="23" t="e">
        <f>VLOOKUP(E306,映射表!A:C,3,0)</f>
        <v>#N/A</v>
      </c>
    </row>
    <row r="307" spans="1:32" s="23" customFormat="1" customHeight="1">
      <c r="AE307" s="23" t="e">
        <f>VLOOKUP(E307,映射表!A:G,7,0)</f>
        <v>#N/A</v>
      </c>
      <c r="AF307" s="23" t="e">
        <f>VLOOKUP(E307,映射表!A:C,3,0)</f>
        <v>#N/A</v>
      </c>
    </row>
    <row r="308" spans="1:32" s="23" customFormat="1" customHeight="1">
      <c r="AE308" s="23" t="e">
        <f>VLOOKUP(E308,映射表!A:G,7,0)</f>
        <v>#N/A</v>
      </c>
      <c r="AF308" s="23" t="e">
        <f>VLOOKUP(E308,映射表!A:C,3,0)</f>
        <v>#N/A</v>
      </c>
    </row>
    <row r="309" spans="1:32" s="23" customFormat="1" customHeight="1">
      <c r="AE309" s="23" t="e">
        <f>VLOOKUP(E309,映射表!A:G,7,0)</f>
        <v>#N/A</v>
      </c>
      <c r="AF309" s="23" t="e">
        <f>VLOOKUP(E309,映射表!A:C,3,0)</f>
        <v>#N/A</v>
      </c>
    </row>
    <row r="310" spans="1:32" s="23" customFormat="1" customHeight="1">
      <c r="AE310" s="23" t="e">
        <f>VLOOKUP(E310,映射表!A:G,7,0)</f>
        <v>#N/A</v>
      </c>
      <c r="AF310" s="23" t="e">
        <f>VLOOKUP(E310,映射表!A:C,3,0)</f>
        <v>#N/A</v>
      </c>
    </row>
    <row r="311" spans="1:32" s="23" customFormat="1" customHeight="1">
      <c r="AE311" s="23" t="e">
        <f>VLOOKUP(E311,映射表!A:G,7,0)</f>
        <v>#N/A</v>
      </c>
      <c r="AF311" s="23" t="e">
        <f>VLOOKUP(E311,映射表!A:C,3,0)</f>
        <v>#N/A</v>
      </c>
    </row>
    <row r="312" spans="1:32" s="23" customFormat="1" customHeight="1">
      <c r="AE312" s="23" t="e">
        <f>VLOOKUP(E312,映射表!A:G,7,0)</f>
        <v>#N/A</v>
      </c>
      <c r="AF312" s="23" t="e">
        <f>VLOOKUP(E312,映射表!A:C,3,0)</f>
        <v>#N/A</v>
      </c>
    </row>
    <row r="313" spans="1:32" s="23" customFormat="1" customHeight="1">
      <c r="AE313" s="23" t="e">
        <f>VLOOKUP(E313,映射表!A:G,7,0)</f>
        <v>#N/A</v>
      </c>
      <c r="AF313" s="23" t="e">
        <f>VLOOKUP(E313,映射表!A:C,3,0)</f>
        <v>#N/A</v>
      </c>
    </row>
    <row r="314" spans="1:32" s="23" customFormat="1" customHeight="1">
      <c r="AE314" s="23" t="e">
        <f>VLOOKUP(E314,映射表!A:G,7,0)</f>
        <v>#N/A</v>
      </c>
      <c r="AF314" s="23" t="e">
        <f>VLOOKUP(E314,映射表!A:C,3,0)</f>
        <v>#N/A</v>
      </c>
    </row>
    <row r="315" spans="1:32" s="23" customFormat="1" customHeight="1">
      <c r="AE315" s="23" t="e">
        <f>VLOOKUP(E315,映射表!A:G,7,0)</f>
        <v>#N/A</v>
      </c>
      <c r="AF315" s="23" t="e">
        <f>VLOOKUP(E315,映射表!A:C,3,0)</f>
        <v>#N/A</v>
      </c>
    </row>
    <row r="316" spans="1:32" s="23" customFormat="1" customHeight="1">
      <c r="AE316" s="23" t="e">
        <f>VLOOKUP(E316,映射表!A:G,7,0)</f>
        <v>#N/A</v>
      </c>
      <c r="AF316" s="23" t="e">
        <f>VLOOKUP(E316,映射表!A:C,3,0)</f>
        <v>#N/A</v>
      </c>
    </row>
    <row r="317" spans="1:32" s="23" customFormat="1" customHeight="1">
      <c r="AE317" s="23" t="e">
        <f>VLOOKUP(E317,映射表!A:G,7,0)</f>
        <v>#N/A</v>
      </c>
      <c r="AF317" s="23" t="e">
        <f>VLOOKUP(E317,映射表!A:C,3,0)</f>
        <v>#N/A</v>
      </c>
    </row>
    <row r="318" spans="1:32" s="23" customFormat="1" customHeight="1">
      <c r="AE318" s="23" t="e">
        <f>VLOOKUP(E318,映射表!A:G,7,0)</f>
        <v>#N/A</v>
      </c>
      <c r="AF318" s="23" t="e">
        <f>VLOOKUP(E318,映射表!A:C,3,0)</f>
        <v>#N/A</v>
      </c>
    </row>
    <row r="319" spans="1:32" s="23" customFormat="1" customHeight="1">
      <c r="AE319" s="23" t="e">
        <f>VLOOKUP(E319,映射表!A:G,7,0)</f>
        <v>#N/A</v>
      </c>
      <c r="AF319" s="23" t="e">
        <f>VLOOKUP(E319,映射表!A:C,3,0)</f>
        <v>#N/A</v>
      </c>
    </row>
    <row r="320" spans="1:32" s="23" customFormat="1" customHeight="1">
      <c r="AE320" s="23" t="e">
        <f>VLOOKUP(E320,映射表!A:G,7,0)</f>
        <v>#N/A</v>
      </c>
      <c r="AF320" s="23" t="e">
        <f>VLOOKUP(E320,映射表!A:C,3,0)</f>
        <v>#N/A</v>
      </c>
    </row>
    <row r="321" spans="1:32" s="23" customFormat="1" customHeight="1">
      <c r="AE321" s="23" t="e">
        <f>VLOOKUP(E321,映射表!A:G,7,0)</f>
        <v>#N/A</v>
      </c>
      <c r="AF321" s="23" t="e">
        <f>VLOOKUP(E321,映射表!A:C,3,0)</f>
        <v>#N/A</v>
      </c>
    </row>
    <row r="322" spans="1:32" s="23" customFormat="1" customHeight="1">
      <c r="AE322" s="23" t="e">
        <f>VLOOKUP(E322,映射表!A:G,7,0)</f>
        <v>#N/A</v>
      </c>
      <c r="AF322" s="23" t="e">
        <f>VLOOKUP(E322,映射表!A:C,3,0)</f>
        <v>#N/A</v>
      </c>
    </row>
    <row r="323" spans="1:32" s="23" customFormat="1" customHeight="1">
      <c r="AE323" s="23" t="e">
        <f>VLOOKUP(E323,映射表!A:G,7,0)</f>
        <v>#N/A</v>
      </c>
      <c r="AF323" s="23" t="e">
        <f>VLOOKUP(E323,映射表!A:C,3,0)</f>
        <v>#N/A</v>
      </c>
    </row>
    <row r="324" spans="1:32" s="23" customFormat="1" customHeight="1">
      <c r="AE324" s="23" t="e">
        <f>VLOOKUP(E324,映射表!A:G,7,0)</f>
        <v>#N/A</v>
      </c>
      <c r="AF324" s="23" t="e">
        <f>VLOOKUP(E324,映射表!A:C,3,0)</f>
        <v>#N/A</v>
      </c>
    </row>
    <row r="325" spans="1:32" s="23" customFormat="1" customHeight="1">
      <c r="AE325" s="23" t="e">
        <f>VLOOKUP(E325,映射表!A:G,7,0)</f>
        <v>#N/A</v>
      </c>
      <c r="AF325" s="23" t="e">
        <f>VLOOKUP(E325,映射表!A:C,3,0)</f>
        <v>#N/A</v>
      </c>
    </row>
    <row r="326" spans="1:32" s="23" customFormat="1" customHeight="1">
      <c r="AE326" s="23" t="e">
        <f>VLOOKUP(E326,映射表!A:G,7,0)</f>
        <v>#N/A</v>
      </c>
      <c r="AF326" s="23" t="e">
        <f>VLOOKUP(E326,映射表!A:C,3,0)</f>
        <v>#N/A</v>
      </c>
    </row>
    <row r="327" spans="1:32" s="23" customFormat="1" customHeight="1">
      <c r="AE327" s="23" t="e">
        <f>VLOOKUP(E327,映射表!A:G,7,0)</f>
        <v>#N/A</v>
      </c>
      <c r="AF327" s="23" t="e">
        <f>VLOOKUP(E327,映射表!A:C,3,0)</f>
        <v>#N/A</v>
      </c>
    </row>
    <row r="328" spans="1:32" s="23" customFormat="1" customHeight="1">
      <c r="AE328" s="23" t="e">
        <f>VLOOKUP(E328,映射表!A:G,7,0)</f>
        <v>#N/A</v>
      </c>
      <c r="AF328" s="23" t="e">
        <f>VLOOKUP(E328,映射表!A:C,3,0)</f>
        <v>#N/A</v>
      </c>
    </row>
    <row r="329" spans="1:32" s="23" customFormat="1" customHeight="1">
      <c r="AE329" s="23" t="e">
        <f>VLOOKUP(E329,映射表!A:G,7,0)</f>
        <v>#N/A</v>
      </c>
      <c r="AF329" s="23" t="e">
        <f>VLOOKUP(E329,映射表!A:C,3,0)</f>
        <v>#N/A</v>
      </c>
    </row>
    <row r="330" spans="1:32" s="23" customFormat="1" customHeight="1">
      <c r="AE330" s="23" t="e">
        <f>VLOOKUP(E330,映射表!A:G,7,0)</f>
        <v>#N/A</v>
      </c>
      <c r="AF330" s="23" t="e">
        <f>VLOOKUP(E330,映射表!A:C,3,0)</f>
        <v>#N/A</v>
      </c>
    </row>
    <row r="331" spans="1:32" s="23" customFormat="1" customHeight="1">
      <c r="AE331" s="23" t="e">
        <f>VLOOKUP(E331,映射表!A:G,7,0)</f>
        <v>#N/A</v>
      </c>
      <c r="AF331" s="23" t="e">
        <f>VLOOKUP(E331,映射表!A:C,3,0)</f>
        <v>#N/A</v>
      </c>
    </row>
    <row r="332" spans="1:32" s="23" customFormat="1" customHeight="1">
      <c r="AE332" s="23" t="e">
        <f>VLOOKUP(E332,映射表!A:G,7,0)</f>
        <v>#N/A</v>
      </c>
      <c r="AF332" s="23" t="e">
        <f>VLOOKUP(E332,映射表!A:C,3,0)</f>
        <v>#N/A</v>
      </c>
    </row>
    <row r="333" spans="1:32" s="23" customFormat="1" customHeight="1">
      <c r="AE333" s="23" t="e">
        <f>VLOOKUP(E333,映射表!A:G,7,0)</f>
        <v>#N/A</v>
      </c>
      <c r="AF333" s="23" t="e">
        <f>VLOOKUP(E333,映射表!A:C,3,0)</f>
        <v>#N/A</v>
      </c>
    </row>
    <row r="334" spans="1:32" s="23" customFormat="1" customHeight="1">
      <c r="AE334" s="23" t="e">
        <f>VLOOKUP(E334,映射表!A:G,7,0)</f>
        <v>#N/A</v>
      </c>
      <c r="AF334" s="23" t="e">
        <f>VLOOKUP(E334,映射表!A:C,3,0)</f>
        <v>#N/A</v>
      </c>
    </row>
    <row r="335" spans="1:32" s="23" customFormat="1" customHeight="1">
      <c r="AE335" s="23" t="e">
        <f>VLOOKUP(E335,映射表!A:G,7,0)</f>
        <v>#N/A</v>
      </c>
      <c r="AF335" s="23" t="e">
        <f>VLOOKUP(E335,映射表!A:C,3,0)</f>
        <v>#N/A</v>
      </c>
    </row>
    <row r="336" spans="1:32" s="23" customFormat="1" customHeight="1">
      <c r="AE336" s="23" t="e">
        <f>VLOOKUP(E336,映射表!A:G,7,0)</f>
        <v>#N/A</v>
      </c>
      <c r="AF336" s="23" t="e">
        <f>VLOOKUP(E336,映射表!A:C,3,0)</f>
        <v>#N/A</v>
      </c>
    </row>
    <row r="337" spans="1:32" s="23" customFormat="1" customHeight="1">
      <c r="AE337" s="23" t="e">
        <f>VLOOKUP(E337,映射表!A:G,7,0)</f>
        <v>#N/A</v>
      </c>
      <c r="AF337" s="23" t="e">
        <f>VLOOKUP(E337,映射表!A:C,3,0)</f>
        <v>#N/A</v>
      </c>
    </row>
    <row r="338" spans="1:32" s="23" customFormat="1" customHeight="1">
      <c r="AE338" s="23" t="e">
        <f>VLOOKUP(E338,映射表!A:G,7,0)</f>
        <v>#N/A</v>
      </c>
      <c r="AF338" s="23" t="e">
        <f>VLOOKUP(E338,映射表!A:C,3,0)</f>
        <v>#N/A</v>
      </c>
    </row>
    <row r="339" spans="1:32" s="23" customFormat="1" customHeight="1">
      <c r="AE339" s="23" t="e">
        <f>VLOOKUP(E339,映射表!A:G,7,0)</f>
        <v>#N/A</v>
      </c>
      <c r="AF339" s="23" t="e">
        <f>VLOOKUP(E339,映射表!A:C,3,0)</f>
        <v>#N/A</v>
      </c>
    </row>
    <row r="340" spans="1:32" s="23" customFormat="1" customHeight="1">
      <c r="AE340" s="23" t="e">
        <f>VLOOKUP(E340,映射表!A:G,7,0)</f>
        <v>#N/A</v>
      </c>
      <c r="AF340" s="23" t="e">
        <f>VLOOKUP(E340,映射表!A:C,3,0)</f>
        <v>#N/A</v>
      </c>
    </row>
    <row r="341" spans="1:32" s="23" customFormat="1" customHeight="1">
      <c r="AE341" s="23" t="e">
        <f>VLOOKUP(E341,映射表!A:G,7,0)</f>
        <v>#N/A</v>
      </c>
      <c r="AF341" s="23" t="e">
        <f>VLOOKUP(E341,映射表!A:C,3,0)</f>
        <v>#N/A</v>
      </c>
    </row>
    <row r="342" spans="1:32" s="23" customFormat="1" customHeight="1">
      <c r="AE342" s="23" t="e">
        <f>VLOOKUP(E342,映射表!A:G,7,0)</f>
        <v>#N/A</v>
      </c>
      <c r="AF342" s="23" t="e">
        <f>VLOOKUP(E342,映射表!A:C,3,0)</f>
        <v>#N/A</v>
      </c>
    </row>
    <row r="343" spans="1:32" s="23" customFormat="1" customHeight="1">
      <c r="AE343" s="23" t="e">
        <f>VLOOKUP(E343,映射表!A:G,7,0)</f>
        <v>#N/A</v>
      </c>
      <c r="AF343" s="23" t="e">
        <f>VLOOKUP(E343,映射表!A:C,3,0)</f>
        <v>#N/A</v>
      </c>
    </row>
    <row r="344" spans="1:32" s="23" customFormat="1" customHeight="1">
      <c r="AE344" s="23" t="e">
        <f>VLOOKUP(E344,映射表!A:G,7,0)</f>
        <v>#N/A</v>
      </c>
      <c r="AF344" s="23" t="e">
        <f>VLOOKUP(E344,映射表!A:C,3,0)</f>
        <v>#N/A</v>
      </c>
    </row>
    <row r="345" spans="1:32" s="23" customFormat="1" customHeight="1">
      <c r="AE345" s="23" t="e">
        <f>VLOOKUP(E345,映射表!A:G,7,0)</f>
        <v>#N/A</v>
      </c>
      <c r="AF345" s="23" t="e">
        <f>VLOOKUP(E345,映射表!A:C,3,0)</f>
        <v>#N/A</v>
      </c>
    </row>
    <row r="346" spans="1:32" s="23" customFormat="1" customHeight="1">
      <c r="AE346" s="23" t="e">
        <f>VLOOKUP(E346,映射表!A:G,7,0)</f>
        <v>#N/A</v>
      </c>
      <c r="AF346" s="23" t="e">
        <f>VLOOKUP(E346,映射表!A:C,3,0)</f>
        <v>#N/A</v>
      </c>
    </row>
    <row r="347" spans="1:32" s="23" customFormat="1" customHeight="1">
      <c r="AE347" s="23" t="e">
        <f>VLOOKUP(E347,映射表!A:G,7,0)</f>
        <v>#N/A</v>
      </c>
      <c r="AF347" s="23" t="e">
        <f>VLOOKUP(E347,映射表!A:C,3,0)</f>
        <v>#N/A</v>
      </c>
    </row>
    <row r="348" spans="1:32" s="23" customFormat="1" customHeight="1">
      <c r="AE348" s="23" t="e">
        <f>VLOOKUP(E348,映射表!A:G,7,0)</f>
        <v>#N/A</v>
      </c>
      <c r="AF348" s="23" t="e">
        <f>VLOOKUP(E348,映射表!A:C,3,0)</f>
        <v>#N/A</v>
      </c>
    </row>
    <row r="349" spans="1:32" s="23" customFormat="1" customHeight="1">
      <c r="AE349" s="23" t="e">
        <f>VLOOKUP(E349,映射表!A:G,7,0)</f>
        <v>#N/A</v>
      </c>
      <c r="AF349" s="23" t="e">
        <f>VLOOKUP(E349,映射表!A:C,3,0)</f>
        <v>#N/A</v>
      </c>
    </row>
    <row r="350" spans="1:32" s="23" customFormat="1" customHeight="1">
      <c r="AE350" s="23" t="e">
        <f>VLOOKUP(E350,映射表!A:G,7,0)</f>
        <v>#N/A</v>
      </c>
      <c r="AF350" s="23" t="e">
        <f>VLOOKUP(E350,映射表!A:C,3,0)</f>
        <v>#N/A</v>
      </c>
    </row>
    <row r="351" spans="1:32" s="23" customFormat="1" customHeight="1">
      <c r="AE351" s="23" t="e">
        <f>VLOOKUP(E351,映射表!A:G,7,0)</f>
        <v>#N/A</v>
      </c>
      <c r="AF351" s="23" t="e">
        <f>VLOOKUP(E351,映射表!A:C,3,0)</f>
        <v>#N/A</v>
      </c>
    </row>
    <row r="352" spans="1:32" s="23" customFormat="1" customHeight="1">
      <c r="AE352" s="23" t="e">
        <f>VLOOKUP(E352,映射表!A:G,7,0)</f>
        <v>#N/A</v>
      </c>
      <c r="AF352" s="23" t="e">
        <f>VLOOKUP(E352,映射表!A:C,3,0)</f>
        <v>#N/A</v>
      </c>
    </row>
    <row r="353" spans="1:32" s="23" customFormat="1" customHeight="1">
      <c r="AE353" s="23" t="e">
        <f>VLOOKUP(E353,映射表!A:G,7,0)</f>
        <v>#N/A</v>
      </c>
      <c r="AF353" s="23" t="e">
        <f>VLOOKUP(E353,映射表!A:C,3,0)</f>
        <v>#N/A</v>
      </c>
    </row>
    <row r="354" spans="1:32" s="23" customFormat="1" customHeight="1">
      <c r="AE354" s="23" t="e">
        <f>VLOOKUP(E354,映射表!A:G,7,0)</f>
        <v>#N/A</v>
      </c>
      <c r="AF354" s="23" t="e">
        <f>VLOOKUP(E354,映射表!A:C,3,0)</f>
        <v>#N/A</v>
      </c>
    </row>
    <row r="355" spans="1:32" s="23" customFormat="1" customHeight="1">
      <c r="AE355" s="23" t="e">
        <f>VLOOKUP(E355,映射表!A:G,7,0)</f>
        <v>#N/A</v>
      </c>
      <c r="AF355" s="23" t="e">
        <f>VLOOKUP(E355,映射表!A:C,3,0)</f>
        <v>#N/A</v>
      </c>
    </row>
    <row r="356" spans="1:32" s="23" customFormat="1" customHeight="1">
      <c r="AE356" s="23" t="e">
        <f>VLOOKUP(E356,映射表!A:G,7,0)</f>
        <v>#N/A</v>
      </c>
      <c r="AF356" s="23" t="e">
        <f>VLOOKUP(E356,映射表!A:C,3,0)</f>
        <v>#N/A</v>
      </c>
    </row>
    <row r="357" spans="1:32" s="23" customFormat="1" customHeight="1">
      <c r="AE357" s="23" t="e">
        <f>VLOOKUP(E357,映射表!A:G,7,0)</f>
        <v>#N/A</v>
      </c>
      <c r="AF357" s="23" t="e">
        <f>VLOOKUP(E357,映射表!A:C,3,0)</f>
        <v>#N/A</v>
      </c>
    </row>
    <row r="358" spans="1:32" s="23" customFormat="1" customHeight="1">
      <c r="AE358" s="23" t="e">
        <f>VLOOKUP(E358,映射表!A:G,7,0)</f>
        <v>#N/A</v>
      </c>
      <c r="AF358" s="23" t="e">
        <f>VLOOKUP(E358,映射表!A:C,3,0)</f>
        <v>#N/A</v>
      </c>
    </row>
    <row r="359" spans="1:32" s="23" customFormat="1" customHeight="1">
      <c r="AE359" s="23" t="e">
        <f>VLOOKUP(E359,映射表!A:G,7,0)</f>
        <v>#N/A</v>
      </c>
      <c r="AF359" s="23" t="e">
        <f>VLOOKUP(E359,映射表!A:C,3,0)</f>
        <v>#N/A</v>
      </c>
    </row>
    <row r="360" spans="1:32" s="23" customFormat="1" customHeight="1">
      <c r="AE360" s="23" t="e">
        <f>VLOOKUP(E360,映射表!A:G,7,0)</f>
        <v>#N/A</v>
      </c>
      <c r="AF360" s="23" t="e">
        <f>VLOOKUP(E360,映射表!A:C,3,0)</f>
        <v>#N/A</v>
      </c>
    </row>
    <row r="361" spans="1:32" s="23" customFormat="1" customHeight="1">
      <c r="AE361" s="23" t="e">
        <f>VLOOKUP(E361,映射表!A:G,7,0)</f>
        <v>#N/A</v>
      </c>
      <c r="AF361" s="23" t="e">
        <f>VLOOKUP(E361,映射表!A:C,3,0)</f>
        <v>#N/A</v>
      </c>
    </row>
    <row r="362" spans="1:32" s="23" customFormat="1" customHeight="1">
      <c r="AE362" s="23" t="e">
        <f>VLOOKUP(E362,映射表!A:G,7,0)</f>
        <v>#N/A</v>
      </c>
      <c r="AF362" s="23" t="e">
        <f>VLOOKUP(E362,映射表!A:C,3,0)</f>
        <v>#N/A</v>
      </c>
    </row>
    <row r="363" spans="1:32" s="23" customFormat="1" customHeight="1">
      <c r="AE363" s="23" t="e">
        <f>VLOOKUP(E363,映射表!A:G,7,0)</f>
        <v>#N/A</v>
      </c>
      <c r="AF363" s="23" t="e">
        <f>VLOOKUP(E363,映射表!A:C,3,0)</f>
        <v>#N/A</v>
      </c>
    </row>
    <row r="364" spans="1:32" s="23" customFormat="1" customHeight="1">
      <c r="AE364" s="23" t="e">
        <f>VLOOKUP(E364,映射表!A:G,7,0)</f>
        <v>#N/A</v>
      </c>
      <c r="AF364" s="23" t="e">
        <f>VLOOKUP(E364,映射表!A:C,3,0)</f>
        <v>#N/A</v>
      </c>
    </row>
    <row r="365" spans="1:32" s="23" customFormat="1" customHeight="1">
      <c r="AE365" s="23" t="e">
        <f>VLOOKUP(E365,映射表!A:G,7,0)</f>
        <v>#N/A</v>
      </c>
      <c r="AF365" s="23" t="e">
        <f>VLOOKUP(E365,映射表!A:C,3,0)</f>
        <v>#N/A</v>
      </c>
    </row>
    <row r="366" spans="1:32" s="23" customFormat="1" customHeight="1">
      <c r="AE366" s="23" t="e">
        <f>VLOOKUP(E366,映射表!A:G,7,0)</f>
        <v>#N/A</v>
      </c>
      <c r="AF366" s="23" t="e">
        <f>VLOOKUP(E366,映射表!A:C,3,0)</f>
        <v>#N/A</v>
      </c>
    </row>
    <row r="367" spans="1:32" s="23" customFormat="1" customHeight="1">
      <c r="AE367" s="23" t="e">
        <f>VLOOKUP(E367,映射表!A:G,7,0)</f>
        <v>#N/A</v>
      </c>
      <c r="AF367" s="23" t="e">
        <f>VLOOKUP(E367,映射表!A:C,3,0)</f>
        <v>#N/A</v>
      </c>
    </row>
    <row r="368" spans="1:32" s="23" customFormat="1" customHeight="1">
      <c r="AE368" s="23" t="e">
        <f>VLOOKUP(E368,映射表!A:G,7,0)</f>
        <v>#N/A</v>
      </c>
      <c r="AF368" s="23" t="e">
        <f>VLOOKUP(E368,映射表!A:C,3,0)</f>
        <v>#N/A</v>
      </c>
    </row>
    <row r="369" spans="1:32" s="23" customFormat="1" customHeight="1">
      <c r="AE369" s="23" t="e">
        <f>VLOOKUP(E369,映射表!A:G,7,0)</f>
        <v>#N/A</v>
      </c>
      <c r="AF369" s="23" t="e">
        <f>VLOOKUP(E369,映射表!A:C,3,0)</f>
        <v>#N/A</v>
      </c>
    </row>
    <row r="370" spans="1:32" s="23" customFormat="1" customHeight="1">
      <c r="AE370" s="23" t="e">
        <f>VLOOKUP(E370,映射表!A:G,7,0)</f>
        <v>#N/A</v>
      </c>
      <c r="AF370" s="23" t="e">
        <f>VLOOKUP(E370,映射表!A:C,3,0)</f>
        <v>#N/A</v>
      </c>
    </row>
    <row r="371" spans="1:32" s="23" customFormat="1" customHeight="1">
      <c r="AE371" s="23" t="e">
        <f>VLOOKUP(E371,映射表!A:G,7,0)</f>
        <v>#N/A</v>
      </c>
      <c r="AF371" s="23" t="e">
        <f>VLOOKUP(E371,映射表!A:C,3,0)</f>
        <v>#N/A</v>
      </c>
    </row>
    <row r="372" spans="1:32" s="23" customFormat="1" customHeight="1">
      <c r="AE372" s="23" t="e">
        <f>VLOOKUP(E372,映射表!A:G,7,0)</f>
        <v>#N/A</v>
      </c>
      <c r="AF372" s="23" t="e">
        <f>VLOOKUP(E372,映射表!A:C,3,0)</f>
        <v>#N/A</v>
      </c>
    </row>
    <row r="373" spans="1:32" s="23" customFormat="1" customHeight="1">
      <c r="AE373" s="23" t="e">
        <f>VLOOKUP(E373,映射表!A:G,7,0)</f>
        <v>#N/A</v>
      </c>
      <c r="AF373" s="23" t="e">
        <f>VLOOKUP(E373,映射表!A:C,3,0)</f>
        <v>#N/A</v>
      </c>
    </row>
    <row r="374" spans="1:32" s="23" customFormat="1" customHeight="1">
      <c r="AE374" s="23" t="e">
        <f>VLOOKUP(E374,映射表!A:G,7,0)</f>
        <v>#N/A</v>
      </c>
      <c r="AF374" s="23" t="e">
        <f>VLOOKUP(E374,映射表!A:C,3,0)</f>
        <v>#N/A</v>
      </c>
    </row>
    <row r="375" spans="1:32" s="23" customFormat="1" customHeight="1">
      <c r="AE375" s="23" t="e">
        <f>VLOOKUP(E375,映射表!A:G,7,0)</f>
        <v>#N/A</v>
      </c>
      <c r="AF375" s="23" t="e">
        <f>VLOOKUP(E375,映射表!A:C,3,0)</f>
        <v>#N/A</v>
      </c>
    </row>
    <row r="376" spans="1:32" s="23" customFormat="1" customHeight="1">
      <c r="AE376" s="23" t="e">
        <f>VLOOKUP(E376,映射表!A:G,7,0)</f>
        <v>#N/A</v>
      </c>
      <c r="AF376" s="23" t="e">
        <f>VLOOKUP(E376,映射表!A:C,3,0)</f>
        <v>#N/A</v>
      </c>
    </row>
    <row r="377" spans="1:32" s="23" customFormat="1" customHeight="1">
      <c r="AE377" s="23" t="e">
        <f>VLOOKUP(E377,映射表!A:G,7,0)</f>
        <v>#N/A</v>
      </c>
      <c r="AF377" s="23" t="e">
        <f>VLOOKUP(E377,映射表!A:C,3,0)</f>
        <v>#N/A</v>
      </c>
    </row>
    <row r="378" spans="1:32" s="23" customFormat="1" customHeight="1">
      <c r="AE378" s="23" t="e">
        <f>VLOOKUP(E378,映射表!A:G,7,0)</f>
        <v>#N/A</v>
      </c>
      <c r="AF378" s="23" t="e">
        <f>VLOOKUP(E378,映射表!A:C,3,0)</f>
        <v>#N/A</v>
      </c>
    </row>
    <row r="379" spans="1:32" s="23" customFormat="1" customHeight="1">
      <c r="AE379" s="23" t="e">
        <f>VLOOKUP(E379,映射表!A:G,7,0)</f>
        <v>#N/A</v>
      </c>
      <c r="AF379" s="23" t="e">
        <f>VLOOKUP(E379,映射表!A:C,3,0)</f>
        <v>#N/A</v>
      </c>
    </row>
    <row r="380" spans="1:32" s="23" customFormat="1" customHeight="1">
      <c r="AE380" s="23" t="e">
        <f>VLOOKUP(E380,映射表!A:G,7,0)</f>
        <v>#N/A</v>
      </c>
      <c r="AF380" s="23" t="e">
        <f>VLOOKUP(E380,映射表!A:C,3,0)</f>
        <v>#N/A</v>
      </c>
    </row>
    <row r="381" spans="1:32" s="23" customFormat="1" customHeight="1">
      <c r="AE381" s="23" t="e">
        <f>VLOOKUP(E381,映射表!A:G,7,0)</f>
        <v>#N/A</v>
      </c>
      <c r="AF381" s="23" t="e">
        <f>VLOOKUP(E381,映射表!A:C,3,0)</f>
        <v>#N/A</v>
      </c>
    </row>
    <row r="382" spans="1:32" s="23" customFormat="1" customHeight="1">
      <c r="AE382" s="23" t="e">
        <f>VLOOKUP(E382,映射表!A:G,7,0)</f>
        <v>#N/A</v>
      </c>
      <c r="AF382" s="23" t="e">
        <f>VLOOKUP(E382,映射表!A:C,3,0)</f>
        <v>#N/A</v>
      </c>
    </row>
    <row r="383" spans="1:32" s="23" customFormat="1" customHeight="1">
      <c r="AE383" s="23" t="e">
        <f>VLOOKUP(E383,映射表!A:G,7,0)</f>
        <v>#N/A</v>
      </c>
      <c r="AF383" s="23" t="e">
        <f>VLOOKUP(E383,映射表!A:C,3,0)</f>
        <v>#N/A</v>
      </c>
    </row>
    <row r="384" spans="1:32" s="23" customFormat="1" customHeight="1">
      <c r="AE384" s="23" t="e">
        <f>VLOOKUP(E384,映射表!A:G,7,0)</f>
        <v>#N/A</v>
      </c>
      <c r="AF384" s="23" t="e">
        <f>VLOOKUP(E384,映射表!A:C,3,0)</f>
        <v>#N/A</v>
      </c>
    </row>
    <row r="385" spans="1:32" s="23" customFormat="1" customHeight="1">
      <c r="AE385" s="23" t="e">
        <f>VLOOKUP(E385,映射表!A:G,7,0)</f>
        <v>#N/A</v>
      </c>
      <c r="AF385" s="23" t="e">
        <f>VLOOKUP(E385,映射表!A:C,3,0)</f>
        <v>#N/A</v>
      </c>
    </row>
    <row r="386" spans="1:32" s="23" customFormat="1" customHeight="1">
      <c r="AE386" s="23" t="e">
        <f>VLOOKUP(E386,映射表!A:G,7,0)</f>
        <v>#N/A</v>
      </c>
      <c r="AF386" s="23" t="e">
        <f>VLOOKUP(E386,映射表!A:C,3,0)</f>
        <v>#N/A</v>
      </c>
    </row>
    <row r="387" spans="1:32" s="23" customFormat="1" customHeight="1">
      <c r="AE387" s="23" t="e">
        <f>VLOOKUP(E387,映射表!A:G,7,0)</f>
        <v>#N/A</v>
      </c>
      <c r="AF387" s="23" t="e">
        <f>VLOOKUP(E387,映射表!A:C,3,0)</f>
        <v>#N/A</v>
      </c>
    </row>
    <row r="388" spans="1:32" s="23" customFormat="1" customHeight="1">
      <c r="AE388" s="23" t="e">
        <f>VLOOKUP(E388,映射表!A:G,7,0)</f>
        <v>#N/A</v>
      </c>
      <c r="AF388" s="23" t="e">
        <f>VLOOKUP(E388,映射表!A:C,3,0)</f>
        <v>#N/A</v>
      </c>
    </row>
    <row r="389" spans="1:32" s="23" customFormat="1" customHeight="1">
      <c r="AE389" s="23" t="e">
        <f>VLOOKUP(E389,映射表!A:G,7,0)</f>
        <v>#N/A</v>
      </c>
      <c r="AF389" s="23" t="e">
        <f>VLOOKUP(E389,映射表!A:C,3,0)</f>
        <v>#N/A</v>
      </c>
    </row>
    <row r="390" spans="1:32" s="23" customFormat="1" customHeight="1">
      <c r="AE390" s="23" t="e">
        <f>VLOOKUP(E390,映射表!A:G,7,0)</f>
        <v>#N/A</v>
      </c>
      <c r="AF390" s="23" t="e">
        <f>VLOOKUP(E390,映射表!A:C,3,0)</f>
        <v>#N/A</v>
      </c>
    </row>
    <row r="391" spans="1:32" s="23" customFormat="1" customHeight="1">
      <c r="AE391" s="23" t="e">
        <f>VLOOKUP(E391,映射表!A:G,7,0)</f>
        <v>#N/A</v>
      </c>
      <c r="AF391" s="23" t="e">
        <f>VLOOKUP(E391,映射表!A:C,3,0)</f>
        <v>#N/A</v>
      </c>
    </row>
    <row r="392" spans="1:32" s="23" customFormat="1" customHeight="1">
      <c r="AE392" s="23" t="e">
        <f>VLOOKUP(E392,映射表!A:G,7,0)</f>
        <v>#N/A</v>
      </c>
      <c r="AF392" s="23" t="e">
        <f>VLOOKUP(E392,映射表!A:C,3,0)</f>
        <v>#N/A</v>
      </c>
    </row>
    <row r="393" spans="1:32" s="23" customFormat="1" customHeight="1">
      <c r="AE393" s="23" t="e">
        <f>VLOOKUP(E393,映射表!A:G,7,0)</f>
        <v>#N/A</v>
      </c>
      <c r="AF393" s="23" t="e">
        <f>VLOOKUP(E393,映射表!A:C,3,0)</f>
        <v>#N/A</v>
      </c>
    </row>
    <row r="394" spans="1:32" s="23" customFormat="1" customHeight="1">
      <c r="AE394" s="23" t="e">
        <f>VLOOKUP(E394,映射表!A:G,7,0)</f>
        <v>#N/A</v>
      </c>
      <c r="AF394" s="23" t="e">
        <f>VLOOKUP(E394,映射表!A:C,3,0)</f>
        <v>#N/A</v>
      </c>
    </row>
    <row r="395" spans="1:32" s="23" customFormat="1" customHeight="1">
      <c r="AE395" s="23" t="e">
        <f>VLOOKUP(E395,映射表!A:G,7,0)</f>
        <v>#N/A</v>
      </c>
      <c r="AF395" s="23" t="e">
        <f>VLOOKUP(E395,映射表!A:C,3,0)</f>
        <v>#N/A</v>
      </c>
    </row>
    <row r="396" spans="1:32" s="23" customFormat="1" customHeight="1">
      <c r="AE396" s="23" t="e">
        <f>VLOOKUP(E396,映射表!A:G,7,0)</f>
        <v>#N/A</v>
      </c>
      <c r="AF396" s="23" t="e">
        <f>VLOOKUP(E396,映射表!A:C,3,0)</f>
        <v>#N/A</v>
      </c>
    </row>
    <row r="397" spans="1:32" s="23" customFormat="1" customHeight="1">
      <c r="AE397" s="23" t="e">
        <f>VLOOKUP(E397,映射表!A:G,7,0)</f>
        <v>#N/A</v>
      </c>
      <c r="AF397" s="23" t="e">
        <f>VLOOKUP(E397,映射表!A:C,3,0)</f>
        <v>#N/A</v>
      </c>
    </row>
    <row r="398" spans="1:32" s="23" customFormat="1" customHeight="1">
      <c r="AE398" s="23" t="e">
        <f>VLOOKUP(E398,映射表!A:G,7,0)</f>
        <v>#N/A</v>
      </c>
      <c r="AF398" s="23" t="e">
        <f>VLOOKUP(E398,映射表!A:C,3,0)</f>
        <v>#N/A</v>
      </c>
    </row>
    <row r="399" spans="1:32" s="23" customFormat="1" customHeight="1">
      <c r="AE399" s="23" t="e">
        <f>VLOOKUP(E399,映射表!A:G,7,0)</f>
        <v>#N/A</v>
      </c>
      <c r="AF399" s="23" t="e">
        <f>VLOOKUP(E399,映射表!A:C,3,0)</f>
        <v>#N/A</v>
      </c>
    </row>
    <row r="400" spans="1:32" s="23" customFormat="1" customHeight="1">
      <c r="AE400" s="23" t="e">
        <f>VLOOKUP(E400,映射表!A:G,7,0)</f>
        <v>#N/A</v>
      </c>
      <c r="AF400" s="23" t="e">
        <f>VLOOKUP(E400,映射表!A:C,3,0)</f>
        <v>#N/A</v>
      </c>
    </row>
    <row r="401" spans="1:32" s="23" customFormat="1" customHeight="1">
      <c r="AE401" s="23" t="e">
        <f>VLOOKUP(E401,映射表!A:G,7,0)</f>
        <v>#N/A</v>
      </c>
      <c r="AF401" s="23" t="e">
        <f>VLOOKUP(E401,映射表!A:C,3,0)</f>
        <v>#N/A</v>
      </c>
    </row>
    <row r="402" spans="1:32" s="23" customFormat="1" customHeight="1">
      <c r="AE402" s="23" t="e">
        <f>VLOOKUP(E402,映射表!A:G,7,0)</f>
        <v>#N/A</v>
      </c>
      <c r="AF402" s="23" t="e">
        <f>VLOOKUP(E402,映射表!A:C,3,0)</f>
        <v>#N/A</v>
      </c>
    </row>
    <row r="403" spans="1:32" s="23" customFormat="1" customHeight="1">
      <c r="AE403" s="23" t="e">
        <f>VLOOKUP(E403,映射表!A:G,7,0)</f>
        <v>#N/A</v>
      </c>
      <c r="AF403" s="23" t="e">
        <f>VLOOKUP(E403,映射表!A:C,3,0)</f>
        <v>#N/A</v>
      </c>
    </row>
    <row r="404" spans="1:32" s="23" customFormat="1" customHeight="1">
      <c r="AE404" s="23" t="e">
        <f>VLOOKUP(E404,映射表!A:G,7,0)</f>
        <v>#N/A</v>
      </c>
      <c r="AF404" s="23" t="e">
        <f>VLOOKUP(E404,映射表!A:C,3,0)</f>
        <v>#N/A</v>
      </c>
    </row>
    <row r="405" spans="1:32" s="23" customFormat="1" customHeight="1">
      <c r="AE405" s="23" t="e">
        <f>VLOOKUP(E405,映射表!A:G,7,0)</f>
        <v>#N/A</v>
      </c>
      <c r="AF405" s="23" t="e">
        <f>VLOOKUP(E405,映射表!A:C,3,0)</f>
        <v>#N/A</v>
      </c>
    </row>
    <row r="406" spans="1:32" s="23" customFormat="1" customHeight="1">
      <c r="AE406" s="23" t="e">
        <f>VLOOKUP(E406,映射表!A:G,7,0)</f>
        <v>#N/A</v>
      </c>
      <c r="AF406" s="23" t="e">
        <f>VLOOKUP(E406,映射表!A:C,3,0)</f>
        <v>#N/A</v>
      </c>
    </row>
    <row r="407" spans="1:32" s="23" customFormat="1" customHeight="1">
      <c r="AE407" s="23" t="e">
        <f>VLOOKUP(E407,映射表!A:G,7,0)</f>
        <v>#N/A</v>
      </c>
      <c r="AF407" s="23" t="e">
        <f>VLOOKUP(E407,映射表!A:C,3,0)</f>
        <v>#N/A</v>
      </c>
    </row>
    <row r="408" spans="1:32" s="23" customFormat="1" customHeight="1">
      <c r="AE408" s="23" t="e">
        <f>VLOOKUP(E408,映射表!A:G,7,0)</f>
        <v>#N/A</v>
      </c>
      <c r="AF408" s="23" t="e">
        <f>VLOOKUP(E408,映射表!A:C,3,0)</f>
        <v>#N/A</v>
      </c>
    </row>
    <row r="409" spans="1:32" s="23" customFormat="1" customHeight="1">
      <c r="AE409" s="23" t="e">
        <f>VLOOKUP(E409,映射表!A:G,7,0)</f>
        <v>#N/A</v>
      </c>
      <c r="AF409" s="23" t="e">
        <f>VLOOKUP(E409,映射表!A:C,3,0)</f>
        <v>#N/A</v>
      </c>
    </row>
    <row r="410" spans="1:32" s="23" customFormat="1" customHeight="1">
      <c r="AE410" s="23" t="e">
        <f>VLOOKUP(E410,映射表!A:G,7,0)</f>
        <v>#N/A</v>
      </c>
      <c r="AF410" s="23" t="e">
        <f>VLOOKUP(E410,映射表!A:C,3,0)</f>
        <v>#N/A</v>
      </c>
    </row>
    <row r="411" spans="1:32" s="23" customFormat="1" customHeight="1">
      <c r="AE411" s="23" t="e">
        <f>VLOOKUP(E411,映射表!A:G,7,0)</f>
        <v>#N/A</v>
      </c>
      <c r="AF411" s="23" t="e">
        <f>VLOOKUP(E411,映射表!A:C,3,0)</f>
        <v>#N/A</v>
      </c>
    </row>
    <row r="412" spans="1:32" s="23" customFormat="1" customHeight="1">
      <c r="AE412" s="23" t="e">
        <f>VLOOKUP(E412,映射表!A:G,7,0)</f>
        <v>#N/A</v>
      </c>
      <c r="AF412" s="23" t="e">
        <f>VLOOKUP(E412,映射表!A:C,3,0)</f>
        <v>#N/A</v>
      </c>
    </row>
    <row r="413" spans="1:32" s="23" customFormat="1" customHeight="1">
      <c r="AE413" s="23" t="e">
        <f>VLOOKUP(E413,映射表!A:G,7,0)</f>
        <v>#N/A</v>
      </c>
      <c r="AF413" s="23" t="e">
        <f>VLOOKUP(E413,映射表!A:C,3,0)</f>
        <v>#N/A</v>
      </c>
    </row>
    <row r="414" spans="1:32" s="23" customFormat="1" customHeight="1">
      <c r="AE414" s="23" t="e">
        <f>VLOOKUP(E414,映射表!A:G,7,0)</f>
        <v>#N/A</v>
      </c>
      <c r="AF414" s="23" t="e">
        <f>VLOOKUP(E414,映射表!A:C,3,0)</f>
        <v>#N/A</v>
      </c>
    </row>
    <row r="415" spans="1:32" s="23" customFormat="1" customHeight="1">
      <c r="AE415" s="23" t="e">
        <f>VLOOKUP(E415,映射表!A:G,7,0)</f>
        <v>#N/A</v>
      </c>
      <c r="AF415" s="23" t="e">
        <f>VLOOKUP(E415,映射表!A:C,3,0)</f>
        <v>#N/A</v>
      </c>
    </row>
    <row r="416" spans="1:32" s="23" customFormat="1" customHeight="1">
      <c r="AE416" s="23" t="e">
        <f>VLOOKUP(E416,映射表!A:G,7,0)</f>
        <v>#N/A</v>
      </c>
      <c r="AF416" s="23" t="e">
        <f>VLOOKUP(E416,映射表!A:C,3,0)</f>
        <v>#N/A</v>
      </c>
    </row>
    <row r="417" spans="1:32" s="23" customFormat="1" customHeight="1">
      <c r="AE417" s="23" t="e">
        <f>VLOOKUP(E417,映射表!A:G,7,0)</f>
        <v>#N/A</v>
      </c>
      <c r="AF417" s="23" t="e">
        <f>VLOOKUP(E417,映射表!A:C,3,0)</f>
        <v>#N/A</v>
      </c>
    </row>
    <row r="418" spans="1:32" s="23" customFormat="1" customHeight="1">
      <c r="AE418" s="23" t="e">
        <f>VLOOKUP(E418,映射表!A:G,7,0)</f>
        <v>#N/A</v>
      </c>
      <c r="AF418" s="23" t="e">
        <f>VLOOKUP(E418,映射表!A:C,3,0)</f>
        <v>#N/A</v>
      </c>
    </row>
    <row r="419" spans="1:32" s="23" customFormat="1" customHeight="1">
      <c r="AE419" s="23" t="e">
        <f>VLOOKUP(E419,映射表!A:G,7,0)</f>
        <v>#N/A</v>
      </c>
      <c r="AF419" s="23" t="e">
        <f>VLOOKUP(E419,映射表!A:C,3,0)</f>
        <v>#N/A</v>
      </c>
    </row>
    <row r="420" spans="1:32" s="23" customFormat="1" customHeight="1">
      <c r="AE420" s="23" t="e">
        <f>VLOOKUP(E420,映射表!A:G,7,0)</f>
        <v>#N/A</v>
      </c>
      <c r="AF420" s="23" t="e">
        <f>VLOOKUP(E420,映射表!A:C,3,0)</f>
        <v>#N/A</v>
      </c>
    </row>
    <row r="421" spans="1:32" s="23" customFormat="1" customHeight="1">
      <c r="AE421" s="23" t="e">
        <f>VLOOKUP(E421,映射表!A:G,7,0)</f>
        <v>#N/A</v>
      </c>
      <c r="AF421" s="23" t="e">
        <f>VLOOKUP(E421,映射表!A:C,3,0)</f>
        <v>#N/A</v>
      </c>
    </row>
    <row r="422" spans="1:32" s="23" customFormat="1" customHeight="1">
      <c r="AE422" s="23" t="e">
        <f>VLOOKUP(E422,映射表!A:G,7,0)</f>
        <v>#N/A</v>
      </c>
      <c r="AF422" s="23" t="e">
        <f>VLOOKUP(E422,映射表!A:C,3,0)</f>
        <v>#N/A</v>
      </c>
    </row>
    <row r="423" spans="1:32" s="23" customFormat="1" customHeight="1">
      <c r="AE423" s="23" t="e">
        <f>VLOOKUP(E423,映射表!A:G,7,0)</f>
        <v>#N/A</v>
      </c>
      <c r="AF423" s="23" t="e">
        <f>VLOOKUP(E423,映射表!A:C,3,0)</f>
        <v>#N/A</v>
      </c>
    </row>
    <row r="424" spans="1:32" s="23" customFormat="1" customHeight="1">
      <c r="AE424" s="23" t="e">
        <f>VLOOKUP(E424,映射表!A:G,7,0)</f>
        <v>#N/A</v>
      </c>
      <c r="AF424" s="23" t="e">
        <f>VLOOKUP(E424,映射表!A:C,3,0)</f>
        <v>#N/A</v>
      </c>
    </row>
    <row r="425" spans="1:32" s="23" customFormat="1" customHeight="1">
      <c r="AE425" s="23" t="e">
        <f>VLOOKUP(E425,映射表!A:G,7,0)</f>
        <v>#N/A</v>
      </c>
      <c r="AF425" s="23" t="e">
        <f>VLOOKUP(E425,映射表!A:C,3,0)</f>
        <v>#N/A</v>
      </c>
    </row>
    <row r="426" spans="1:32" s="23" customFormat="1" customHeight="1">
      <c r="AE426" s="23" t="e">
        <f>VLOOKUP(E426,映射表!A:G,7,0)</f>
        <v>#N/A</v>
      </c>
      <c r="AF426" s="23" t="e">
        <f>VLOOKUP(E426,映射表!A:C,3,0)</f>
        <v>#N/A</v>
      </c>
    </row>
    <row r="427" spans="1:32" s="23" customFormat="1" customHeight="1">
      <c r="AE427" s="23" t="e">
        <f>VLOOKUP(E427,映射表!A:G,7,0)</f>
        <v>#N/A</v>
      </c>
      <c r="AF427" s="23" t="e">
        <f>VLOOKUP(E427,映射表!A:C,3,0)</f>
        <v>#N/A</v>
      </c>
    </row>
    <row r="428" spans="1:32" s="23" customFormat="1" customHeight="1">
      <c r="AE428" s="23" t="e">
        <f>VLOOKUP(E428,映射表!A:G,7,0)</f>
        <v>#N/A</v>
      </c>
      <c r="AF428" s="23" t="e">
        <f>VLOOKUP(E428,映射表!A:C,3,0)</f>
        <v>#N/A</v>
      </c>
    </row>
    <row r="429" spans="1:32" s="23" customFormat="1" customHeight="1">
      <c r="AE429" s="23" t="e">
        <f>VLOOKUP(E429,映射表!A:G,7,0)</f>
        <v>#N/A</v>
      </c>
      <c r="AF429" s="23" t="e">
        <f>VLOOKUP(E429,映射表!A:C,3,0)</f>
        <v>#N/A</v>
      </c>
    </row>
    <row r="430" spans="1:32" s="23" customFormat="1" customHeight="1">
      <c r="AE430" s="23" t="e">
        <f>VLOOKUP(E430,映射表!A:G,7,0)</f>
        <v>#N/A</v>
      </c>
      <c r="AF430" s="23" t="e">
        <f>VLOOKUP(E430,映射表!A:C,3,0)</f>
        <v>#N/A</v>
      </c>
    </row>
    <row r="431" spans="1:32" s="23" customFormat="1" customHeight="1">
      <c r="AE431" s="23" t="e">
        <f>VLOOKUP(E431,映射表!A:G,7,0)</f>
        <v>#N/A</v>
      </c>
      <c r="AF431" s="23" t="e">
        <f>VLOOKUP(E431,映射表!A:C,3,0)</f>
        <v>#N/A</v>
      </c>
    </row>
    <row r="432" spans="1:32" s="23" customFormat="1" customHeight="1">
      <c r="AE432" s="23" t="e">
        <f>VLOOKUP(E432,映射表!A:G,7,0)</f>
        <v>#N/A</v>
      </c>
      <c r="AF432" s="23" t="e">
        <f>VLOOKUP(E432,映射表!A:C,3,0)</f>
        <v>#N/A</v>
      </c>
    </row>
    <row r="433" spans="1:32" s="23" customFormat="1" customHeight="1">
      <c r="AE433" s="23" t="e">
        <f>VLOOKUP(E433,映射表!A:G,7,0)</f>
        <v>#N/A</v>
      </c>
      <c r="AF433" s="23" t="e">
        <f>VLOOKUP(E433,映射表!A:C,3,0)</f>
        <v>#N/A</v>
      </c>
    </row>
    <row r="434" spans="1:32" s="23" customFormat="1" customHeight="1">
      <c r="AE434" s="23" t="e">
        <f>VLOOKUP(E434,映射表!A:G,7,0)</f>
        <v>#N/A</v>
      </c>
      <c r="AF434" s="23" t="e">
        <f>VLOOKUP(E434,映射表!A:C,3,0)</f>
        <v>#N/A</v>
      </c>
    </row>
    <row r="435" spans="1:32" s="23" customFormat="1" customHeight="1">
      <c r="AE435" s="23" t="e">
        <f>VLOOKUP(E435,映射表!A:G,7,0)</f>
        <v>#N/A</v>
      </c>
      <c r="AF435" s="23" t="e">
        <f>VLOOKUP(E435,映射表!A:C,3,0)</f>
        <v>#N/A</v>
      </c>
    </row>
    <row r="436" spans="1:32" s="23" customFormat="1" customHeight="1">
      <c r="AE436" s="23" t="e">
        <f>VLOOKUP(E436,映射表!A:G,7,0)</f>
        <v>#N/A</v>
      </c>
      <c r="AF436" s="23" t="e">
        <f>VLOOKUP(E436,映射表!A:C,3,0)</f>
        <v>#N/A</v>
      </c>
    </row>
    <row r="437" spans="1:32" s="23" customFormat="1" customHeight="1">
      <c r="AE437" s="23" t="e">
        <f>VLOOKUP(E437,映射表!A:G,7,0)</f>
        <v>#N/A</v>
      </c>
      <c r="AF437" s="23" t="e">
        <f>VLOOKUP(E437,映射表!A:C,3,0)</f>
        <v>#N/A</v>
      </c>
    </row>
    <row r="438" spans="1:32" s="23" customFormat="1" customHeight="1">
      <c r="AE438" s="23" t="e">
        <f>VLOOKUP(E438,映射表!A:G,7,0)</f>
        <v>#N/A</v>
      </c>
      <c r="AF438" s="23" t="e">
        <f>VLOOKUP(E438,映射表!A:C,3,0)</f>
        <v>#N/A</v>
      </c>
    </row>
    <row r="439" spans="1:32" s="23" customFormat="1" customHeight="1">
      <c r="AE439" s="23" t="e">
        <f>VLOOKUP(E439,映射表!A:G,7,0)</f>
        <v>#N/A</v>
      </c>
      <c r="AF439" s="23" t="e">
        <f>VLOOKUP(E439,映射表!A:C,3,0)</f>
        <v>#N/A</v>
      </c>
    </row>
    <row r="440" spans="1:32" s="23" customFormat="1" customHeight="1">
      <c r="AE440" s="23" t="e">
        <f>VLOOKUP(E440,映射表!A:G,7,0)</f>
        <v>#N/A</v>
      </c>
      <c r="AF440" s="23" t="e">
        <f>VLOOKUP(E440,映射表!A:C,3,0)</f>
        <v>#N/A</v>
      </c>
    </row>
    <row r="441" spans="1:32" s="23" customFormat="1" customHeight="1">
      <c r="AE441" s="23" t="e">
        <f>VLOOKUP(E441,映射表!A:G,7,0)</f>
        <v>#N/A</v>
      </c>
      <c r="AF441" s="23" t="e">
        <f>VLOOKUP(E441,映射表!A:C,3,0)</f>
        <v>#N/A</v>
      </c>
    </row>
    <row r="442" spans="1:32" s="23" customFormat="1" customHeight="1">
      <c r="AE442" s="23" t="e">
        <f>VLOOKUP(E442,映射表!A:G,7,0)</f>
        <v>#N/A</v>
      </c>
      <c r="AF442" s="23" t="e">
        <f>VLOOKUP(E442,映射表!A:C,3,0)</f>
        <v>#N/A</v>
      </c>
    </row>
    <row r="443" spans="1:32" s="23" customFormat="1" customHeight="1">
      <c r="AE443" s="23" t="e">
        <f>VLOOKUP(E443,映射表!A:G,7,0)</f>
        <v>#N/A</v>
      </c>
      <c r="AF443" s="23" t="e">
        <f>VLOOKUP(E443,映射表!A:C,3,0)</f>
        <v>#N/A</v>
      </c>
    </row>
    <row r="444" spans="1:32" s="23" customFormat="1" customHeight="1">
      <c r="AE444" s="23" t="e">
        <f>VLOOKUP(E444,映射表!A:G,7,0)</f>
        <v>#N/A</v>
      </c>
      <c r="AF444" s="23" t="e">
        <f>VLOOKUP(E444,映射表!A:C,3,0)</f>
        <v>#N/A</v>
      </c>
    </row>
    <row r="445" spans="1:32" s="23" customFormat="1" customHeight="1">
      <c r="AE445" s="23" t="e">
        <f>VLOOKUP(E445,映射表!A:G,7,0)</f>
        <v>#N/A</v>
      </c>
      <c r="AF445" s="23" t="e">
        <f>VLOOKUP(E445,映射表!A:C,3,0)</f>
        <v>#N/A</v>
      </c>
    </row>
    <row r="446" spans="1:32" s="23" customFormat="1" customHeight="1">
      <c r="AE446" s="23" t="e">
        <f>VLOOKUP(E446,映射表!A:G,7,0)</f>
        <v>#N/A</v>
      </c>
      <c r="AF446" s="23" t="e">
        <f>VLOOKUP(E446,映射表!A:C,3,0)</f>
        <v>#N/A</v>
      </c>
    </row>
    <row r="447" spans="1:32" s="23" customFormat="1" customHeight="1">
      <c r="AE447" s="23" t="e">
        <f>VLOOKUP(E447,映射表!A:G,7,0)</f>
        <v>#N/A</v>
      </c>
      <c r="AF447" s="23" t="e">
        <f>VLOOKUP(E447,映射表!A:C,3,0)</f>
        <v>#N/A</v>
      </c>
    </row>
    <row r="448" spans="1:32" s="23" customFormat="1" customHeight="1">
      <c r="AE448" s="23" t="e">
        <f>VLOOKUP(E448,映射表!A:G,7,0)</f>
        <v>#N/A</v>
      </c>
      <c r="AF448" s="23" t="e">
        <f>VLOOKUP(E448,映射表!A:C,3,0)</f>
        <v>#N/A</v>
      </c>
    </row>
    <row r="449" spans="1:32" s="23" customFormat="1" customHeight="1">
      <c r="AE449" s="23" t="e">
        <f>VLOOKUP(E449,映射表!A:G,7,0)</f>
        <v>#N/A</v>
      </c>
      <c r="AF449" s="23" t="e">
        <f>VLOOKUP(E449,映射表!A:C,3,0)</f>
        <v>#N/A</v>
      </c>
    </row>
    <row r="450" spans="1:32" s="23" customFormat="1" customHeight="1">
      <c r="AE450" s="23" t="e">
        <f>VLOOKUP(E450,映射表!A:G,7,0)</f>
        <v>#N/A</v>
      </c>
      <c r="AF450" s="23" t="e">
        <f>VLOOKUP(E450,映射表!A:C,3,0)</f>
        <v>#N/A</v>
      </c>
    </row>
    <row r="451" spans="1:32" s="23" customFormat="1" customHeight="1">
      <c r="AE451" s="23" t="e">
        <f>VLOOKUP(E451,映射表!A:G,7,0)</f>
        <v>#N/A</v>
      </c>
      <c r="AF451" s="23" t="e">
        <f>VLOOKUP(E451,映射表!A:C,3,0)</f>
        <v>#N/A</v>
      </c>
    </row>
    <row r="452" spans="1:32" s="23" customFormat="1" customHeight="1">
      <c r="AE452" s="23" t="e">
        <f>VLOOKUP(E452,映射表!A:G,7,0)</f>
        <v>#N/A</v>
      </c>
      <c r="AF452" s="23" t="e">
        <f>VLOOKUP(E452,映射表!A:C,3,0)</f>
        <v>#N/A</v>
      </c>
    </row>
    <row r="453" spans="1:32" s="23" customFormat="1" customHeight="1">
      <c r="AE453" s="23" t="e">
        <f>VLOOKUP(E453,映射表!A:G,7,0)</f>
        <v>#N/A</v>
      </c>
      <c r="AF453" s="23" t="e">
        <f>VLOOKUP(E453,映射表!A:C,3,0)</f>
        <v>#N/A</v>
      </c>
    </row>
    <row r="454" spans="1:32" s="23" customFormat="1" customHeight="1">
      <c r="AE454" s="23" t="e">
        <f>VLOOKUP(E454,映射表!A:G,7,0)</f>
        <v>#N/A</v>
      </c>
      <c r="AF454" s="23" t="e">
        <f>VLOOKUP(E454,映射表!A:C,3,0)</f>
        <v>#N/A</v>
      </c>
    </row>
    <row r="455" spans="1:32" s="23" customFormat="1" customHeight="1">
      <c r="AE455" s="23" t="e">
        <f>VLOOKUP(E455,映射表!A:G,7,0)</f>
        <v>#N/A</v>
      </c>
      <c r="AF455" s="23" t="e">
        <f>VLOOKUP(E455,映射表!A:C,3,0)</f>
        <v>#N/A</v>
      </c>
    </row>
    <row r="456" spans="1:32" s="23" customFormat="1" customHeight="1">
      <c r="AE456" s="23" t="e">
        <f>VLOOKUP(E456,映射表!A:G,7,0)</f>
        <v>#N/A</v>
      </c>
      <c r="AF456" s="23" t="e">
        <f>VLOOKUP(E456,映射表!A:C,3,0)</f>
        <v>#N/A</v>
      </c>
    </row>
    <row r="457" spans="1:32" s="23" customFormat="1" customHeight="1">
      <c r="AE457" s="23" t="e">
        <f>VLOOKUP(E457,映射表!A:G,7,0)</f>
        <v>#N/A</v>
      </c>
      <c r="AF457" s="23" t="e">
        <f>VLOOKUP(E457,映射表!A:C,3,0)</f>
        <v>#N/A</v>
      </c>
    </row>
    <row r="458" spans="1:32" s="23" customFormat="1" customHeight="1">
      <c r="AE458" s="23" t="e">
        <f>VLOOKUP(E458,映射表!A:G,7,0)</f>
        <v>#N/A</v>
      </c>
      <c r="AF458" s="23" t="e">
        <f>VLOOKUP(E458,映射表!A:C,3,0)</f>
        <v>#N/A</v>
      </c>
    </row>
    <row r="459" spans="1:32" s="23" customFormat="1" customHeight="1">
      <c r="AE459" s="23" t="e">
        <f>VLOOKUP(E459,映射表!A:G,7,0)</f>
        <v>#N/A</v>
      </c>
      <c r="AF459" s="23" t="e">
        <f>VLOOKUP(E459,映射表!A:C,3,0)</f>
        <v>#N/A</v>
      </c>
    </row>
    <row r="460" spans="1:32" s="23" customFormat="1" customHeight="1">
      <c r="AE460" s="23" t="e">
        <f>VLOOKUP(E460,映射表!A:G,7,0)</f>
        <v>#N/A</v>
      </c>
      <c r="AF460" s="23" t="e">
        <f>VLOOKUP(E460,映射表!A:C,3,0)</f>
        <v>#N/A</v>
      </c>
    </row>
    <row r="461" spans="1:32" s="23" customFormat="1" customHeight="1">
      <c r="AE461" s="23" t="e">
        <f>VLOOKUP(E461,映射表!A:G,7,0)</f>
        <v>#N/A</v>
      </c>
      <c r="AF461" s="23" t="e">
        <f>VLOOKUP(E461,映射表!A:C,3,0)</f>
        <v>#N/A</v>
      </c>
    </row>
    <row r="462" spans="1:32" s="23" customFormat="1" customHeight="1">
      <c r="AE462" s="23" t="e">
        <f>VLOOKUP(E462,映射表!A:G,7,0)</f>
        <v>#N/A</v>
      </c>
      <c r="AF462" s="23" t="e">
        <f>VLOOKUP(E462,映射表!A:C,3,0)</f>
        <v>#N/A</v>
      </c>
    </row>
    <row r="463" spans="1:32" s="23" customFormat="1" customHeight="1">
      <c r="AE463" s="23" t="e">
        <f>VLOOKUP(E463,映射表!A:G,7,0)</f>
        <v>#N/A</v>
      </c>
      <c r="AF463" s="23" t="e">
        <f>VLOOKUP(E463,映射表!A:C,3,0)</f>
        <v>#N/A</v>
      </c>
    </row>
    <row r="464" s="23" customFormat="1" customHeight="1"/>
    <row r="465" s="23" customFormat="1" customHeight="1"/>
    <row r="466" s="23" customFormat="1" customHeight="1"/>
    <row r="467" s="23" customFormat="1" customHeight="1"/>
    <row r="468" s="23" customFormat="1" customHeight="1"/>
    <row r="469" s="23" customFormat="1" customHeight="1"/>
    <row r="470" s="23" customFormat="1" customHeight="1"/>
    <row r="471" s="23" customFormat="1" customHeight="1"/>
    <row r="472" s="23" customFormat="1" customHeight="1"/>
    <row r="473" s="23" customFormat="1" customHeight="1"/>
    <row r="474" s="23" customFormat="1" customHeight="1"/>
    <row r="475" s="23" customFormat="1" customHeight="1"/>
    <row r="476" s="23" customFormat="1" customHeight="1"/>
    <row r="477" s="23" customFormat="1" customHeight="1"/>
    <row r="478" s="23" customFormat="1" customHeight="1"/>
    <row r="479" s="23" customFormat="1" customHeight="1"/>
    <row r="480" s="23" customFormat="1" customHeight="1"/>
    <row r="481" s="23" customFormat="1" customHeight="1"/>
    <row r="482" s="23" customFormat="1" customHeight="1"/>
    <row r="483" s="23" customFormat="1" customHeight="1"/>
    <row r="484" s="23" customFormat="1" customHeight="1"/>
    <row r="485" s="23" customFormat="1" customHeight="1"/>
    <row r="486" s="23" customFormat="1" customHeight="1"/>
    <row r="487" s="23" customFormat="1" customHeight="1"/>
    <row r="488" s="23" customFormat="1" customHeight="1"/>
    <row r="489" s="23" customFormat="1" customHeight="1"/>
    <row r="490" s="23" customFormat="1" customHeight="1"/>
    <row r="491" s="23" customFormat="1" customHeight="1"/>
    <row r="492" s="23" customFormat="1" customHeight="1"/>
    <row r="493" s="23" customFormat="1" customHeight="1"/>
    <row r="494" s="23" customFormat="1" customHeight="1"/>
    <row r="495" s="23" customFormat="1" customHeight="1"/>
    <row r="496" s="23" customFormat="1" customHeight="1"/>
    <row r="497" s="23" customFormat="1" customHeight="1"/>
    <row r="498" s="23" customFormat="1" customHeight="1"/>
    <row r="499" s="23" customFormat="1" customHeight="1"/>
    <row r="500" s="23" customFormat="1" customHeight="1"/>
    <row r="501" s="23" customFormat="1" customHeight="1"/>
    <row r="502" s="23" customFormat="1" customHeight="1"/>
    <row r="503" s="23" customFormat="1" customHeight="1"/>
    <row r="504" s="23" customFormat="1" customHeight="1"/>
    <row r="505" s="23" customFormat="1" customHeight="1"/>
    <row r="506" s="23" customFormat="1" customHeight="1"/>
    <row r="507" s="23" customFormat="1" customHeight="1"/>
    <row r="508" s="23" customFormat="1" customHeight="1"/>
    <row r="509" s="23" customFormat="1" customHeight="1"/>
    <row r="510" s="23" customFormat="1" customHeight="1"/>
    <row r="511" s="23" customFormat="1" customHeight="1"/>
    <row r="512" s="23" customFormat="1" customHeight="1"/>
    <row r="513" s="23" customFormat="1" customHeight="1"/>
    <row r="514" s="23" customFormat="1" customHeight="1"/>
    <row r="515" s="23" customFormat="1" customHeight="1"/>
    <row r="516" s="23" customFormat="1" customHeight="1"/>
    <row r="517" s="23" customFormat="1" customHeight="1"/>
    <row r="518" s="23" customFormat="1" customHeight="1"/>
    <row r="519" s="23" customFormat="1" customHeight="1"/>
    <row r="520" s="23" customFormat="1" customHeight="1"/>
    <row r="521" s="23" customFormat="1" customHeight="1"/>
    <row r="522" s="23" customFormat="1" customHeight="1"/>
    <row r="523" s="23" customFormat="1" customHeight="1"/>
    <row r="524" s="23" customFormat="1" customHeight="1"/>
    <row r="525" s="23" customFormat="1" customHeight="1"/>
    <row r="526" s="23" customFormat="1" customHeight="1"/>
    <row r="527" s="23" customFormat="1" customHeight="1"/>
    <row r="528" s="23" customFormat="1" customHeight="1"/>
    <row r="529" s="23" customFormat="1" customHeight="1"/>
    <row r="530" s="23" customFormat="1" customHeight="1"/>
    <row r="531" s="23" customFormat="1" customHeight="1"/>
    <row r="532" s="23" customFormat="1" customHeight="1"/>
    <row r="533" s="23" customFormat="1" customHeight="1"/>
    <row r="534" s="23" customFormat="1" customHeight="1"/>
    <row r="535" s="23" customFormat="1" customHeight="1"/>
    <row r="536" s="23" customFormat="1" customHeight="1"/>
    <row r="537" s="23" customFormat="1" customHeight="1"/>
    <row r="538" s="23" customFormat="1" customHeight="1"/>
    <row r="539" s="23" customFormat="1" customHeight="1"/>
    <row r="540" s="23" customFormat="1" customHeight="1"/>
    <row r="541" s="23" customFormat="1" customHeight="1"/>
    <row r="542" s="23" customFormat="1" customHeight="1"/>
    <row r="543" s="23" customFormat="1" customHeight="1"/>
    <row r="544" s="23" customFormat="1" customHeight="1"/>
    <row r="545" s="23" customFormat="1" customHeight="1"/>
    <row r="546" s="23" customFormat="1" customHeight="1"/>
    <row r="547" s="23" customFormat="1" customHeight="1"/>
    <row r="548" s="23" customFormat="1" customHeight="1"/>
    <row r="549" s="23" customFormat="1" customHeight="1"/>
    <row r="550" s="23" customFormat="1" customHeight="1"/>
    <row r="551" s="23" customFormat="1" customHeight="1"/>
    <row r="552" s="23" customFormat="1" customHeight="1"/>
    <row r="553" s="23" customFormat="1" customHeight="1"/>
    <row r="554" s="23" customFormat="1" customHeight="1"/>
    <row r="555" s="23" customFormat="1" customHeight="1"/>
    <row r="556" s="23" customFormat="1" customHeight="1"/>
    <row r="557" s="23" customFormat="1" customHeight="1"/>
    <row r="558" s="23" customFormat="1" customHeight="1"/>
    <row r="559" s="23" customFormat="1" customHeight="1"/>
    <row r="560" s="23" customFormat="1" customHeight="1"/>
    <row r="561" s="23" customFormat="1" customHeight="1"/>
    <row r="562" s="23" customFormat="1" customHeight="1"/>
    <row r="563" s="23" customFormat="1" customHeight="1"/>
    <row r="564" s="23" customFormat="1" customHeight="1"/>
    <row r="565" s="23" customFormat="1" customHeight="1"/>
    <row r="566" s="23" customFormat="1" customHeight="1"/>
    <row r="567" s="23" customFormat="1" customHeight="1"/>
    <row r="568" s="23" customFormat="1" customHeight="1"/>
    <row r="569" s="23" customFormat="1" customHeight="1"/>
    <row r="570" s="23" customFormat="1" customHeight="1"/>
    <row r="571" s="23" customFormat="1" customHeight="1"/>
    <row r="572" s="23" customFormat="1" customHeight="1"/>
    <row r="573" s="23" customFormat="1" customHeight="1"/>
    <row r="574" s="23" customFormat="1" customHeight="1"/>
    <row r="575" s="23" customFormat="1" customHeight="1"/>
    <row r="576" s="23" customFormat="1" customHeight="1"/>
    <row r="577" s="23" customFormat="1" customHeight="1"/>
    <row r="578" s="23" customFormat="1" customHeight="1"/>
    <row r="579" s="23" customFormat="1" customHeight="1"/>
    <row r="580" s="23" customFormat="1" customHeight="1"/>
    <row r="581" s="23" customFormat="1" customHeight="1"/>
    <row r="582" s="23" customFormat="1" customHeight="1"/>
    <row r="583" s="23" customFormat="1" customHeight="1"/>
    <row r="584" s="23" customFormat="1" customHeight="1"/>
    <row r="585" s="23" customFormat="1" customHeight="1"/>
    <row r="586" s="23" customFormat="1" customHeight="1"/>
    <row r="587" s="23" customFormat="1" customHeight="1"/>
    <row r="588" s="23" customFormat="1" customHeight="1"/>
    <row r="589" s="23" customFormat="1" customHeight="1"/>
    <row r="590" s="23" customFormat="1" customHeight="1"/>
    <row r="591" s="23" customFormat="1" customHeight="1"/>
    <row r="592" s="23" customFormat="1" customHeight="1"/>
    <row r="593" s="23" customFormat="1" customHeight="1"/>
    <row r="594" s="23" customFormat="1" customHeight="1"/>
    <row r="595" s="23" customFormat="1" customHeight="1"/>
    <row r="596" s="23" customFormat="1" customHeight="1"/>
    <row r="597" s="23" customFormat="1" customHeight="1"/>
    <row r="598" s="23" customFormat="1" customHeight="1"/>
    <row r="599" s="23" customFormat="1" customHeight="1"/>
    <row r="600" s="23" customFormat="1" customHeight="1"/>
    <row r="601" s="23" customFormat="1" customHeight="1"/>
    <row r="602" s="23" customFormat="1" customHeight="1"/>
    <row r="603" s="23" customFormat="1" customHeight="1"/>
    <row r="604" s="23" customFormat="1" customHeight="1"/>
    <row r="605" s="23" customFormat="1" customHeight="1"/>
    <row r="606" s="23" customFormat="1" customHeight="1"/>
    <row r="607" s="23" customFormat="1" customHeight="1"/>
    <row r="608" s="23" customFormat="1" customHeight="1"/>
    <row r="609" s="23" customFormat="1" customHeight="1"/>
    <row r="610" s="23" customFormat="1" customHeight="1"/>
    <row r="611" s="23" customFormat="1" customHeight="1"/>
    <row r="612" s="23" customFormat="1" customHeight="1"/>
    <row r="613" s="23" customFormat="1" customHeight="1"/>
    <row r="614" s="23" customFormat="1" customHeight="1"/>
    <row r="615" s="23" customFormat="1" customHeight="1"/>
    <row r="616" s="23" customFormat="1" customHeight="1"/>
    <row r="617" s="23" customFormat="1" customHeight="1"/>
    <row r="618" s="23" customFormat="1" customHeight="1"/>
    <row r="619" s="23" customFormat="1" customHeight="1"/>
    <row r="620" s="23" customFormat="1" customHeight="1"/>
    <row r="621" s="23" customFormat="1" customHeight="1"/>
    <row r="622" s="23" customFormat="1" customHeight="1"/>
    <row r="623" s="23" customFormat="1" customHeight="1"/>
    <row r="624" s="23" customFormat="1" customHeight="1"/>
    <row r="625" s="23" customFormat="1" customHeight="1"/>
    <row r="626" s="23" customFormat="1" customHeight="1"/>
    <row r="627" s="23" customFormat="1" customHeight="1"/>
    <row r="628" s="23" customFormat="1" customHeight="1"/>
    <row r="629" s="23" customFormat="1" customHeight="1"/>
    <row r="630" s="23" customFormat="1" customHeight="1"/>
    <row r="631" s="23" customFormat="1" customHeight="1"/>
    <row r="632" s="23" customFormat="1" customHeight="1"/>
    <row r="633" s="23" customFormat="1" customHeight="1"/>
    <row r="634" s="23" customFormat="1" customHeight="1"/>
    <row r="635" s="23" customFormat="1" customHeight="1"/>
    <row r="636" s="23" customFormat="1" customHeight="1"/>
    <row r="637" s="23" customFormat="1" customHeight="1"/>
    <row r="638" s="23" customFormat="1" customHeight="1"/>
    <row r="639" s="23" customFormat="1" customHeight="1"/>
    <row r="640" s="23" customFormat="1" customHeight="1"/>
    <row r="641" s="23" customFormat="1" customHeight="1"/>
    <row r="642" s="23" customFormat="1" customHeight="1"/>
    <row r="643" s="23" customFormat="1" customHeight="1"/>
    <row r="644" s="23" customFormat="1" customHeight="1"/>
    <row r="645" s="23" customFormat="1" customHeight="1"/>
    <row r="646" s="23" customFormat="1" customHeight="1"/>
    <row r="647" s="23" customFormat="1" customHeight="1"/>
    <row r="648" s="23" customFormat="1" customHeight="1"/>
    <row r="649" s="23" customFormat="1" customHeight="1"/>
    <row r="650" s="23" customFormat="1" customHeight="1"/>
    <row r="651" s="23" customFormat="1" customHeight="1"/>
    <row r="652" s="23" customFormat="1" customHeight="1"/>
    <row r="653" s="23" customFormat="1" customHeight="1"/>
    <row r="654" s="23" customFormat="1" customHeight="1"/>
    <row r="655" s="23" customFormat="1" customHeight="1"/>
    <row r="656" s="23" customFormat="1" customHeight="1"/>
    <row r="657" s="23" customFormat="1" customHeight="1"/>
    <row r="658" s="23" customFormat="1" customHeight="1"/>
    <row r="659" s="23" customFormat="1" customHeight="1"/>
    <row r="660" s="23" customFormat="1" customHeight="1"/>
    <row r="661" s="23" customFormat="1" customHeight="1"/>
    <row r="662" s="23" customFormat="1" customHeight="1"/>
    <row r="663" s="23" customFormat="1" customHeight="1"/>
    <row r="664" s="23" customFormat="1" customHeight="1"/>
    <row r="665" s="23" customFormat="1" customHeight="1"/>
    <row r="666" s="23" customFormat="1" customHeight="1"/>
    <row r="667" s="23" customFormat="1" customHeight="1"/>
    <row r="668" s="23" customFormat="1" customHeight="1"/>
    <row r="669" s="23" customFormat="1" customHeight="1"/>
    <row r="670" s="23" customFormat="1" customHeight="1"/>
    <row r="671" s="23" customFormat="1" customHeight="1"/>
    <row r="672" s="23" customFormat="1" customHeight="1"/>
    <row r="673" s="23" customFormat="1" customHeight="1"/>
    <row r="674" s="23" customFormat="1" customHeight="1"/>
    <row r="675" s="23" customFormat="1" customHeight="1"/>
    <row r="676" s="23" customFormat="1" customHeight="1"/>
    <row r="677" s="23" customFormat="1" customHeight="1"/>
    <row r="678" s="23" customFormat="1" customHeight="1"/>
    <row r="679" s="23" customFormat="1" customHeight="1"/>
    <row r="680" s="23" customFormat="1" customHeight="1"/>
    <row r="681" s="23" customFormat="1" customHeight="1"/>
    <row r="682" s="23" customFormat="1" customHeight="1"/>
    <row r="683" s="23" customFormat="1" customHeight="1"/>
    <row r="684" s="23" customFormat="1" customHeight="1"/>
    <row r="685" s="23" customFormat="1" customHeight="1"/>
    <row r="686" s="23" customFormat="1" customHeight="1"/>
    <row r="687" s="23" customFormat="1" customHeight="1"/>
    <row r="688" s="23" customFormat="1" customHeight="1"/>
    <row r="689" s="23" customFormat="1" customHeight="1"/>
    <row r="690" s="23" customFormat="1" customHeight="1"/>
    <row r="691" s="23" customFormat="1" customHeight="1"/>
    <row r="692" s="23" customFormat="1" customHeight="1"/>
    <row r="693" s="23" customFormat="1" customHeight="1"/>
    <row r="694" s="23" customFormat="1" customHeight="1"/>
    <row r="695" s="23" customFormat="1" customHeight="1"/>
    <row r="696" s="23" customFormat="1" customHeight="1"/>
    <row r="697" s="23" customFormat="1" customHeight="1"/>
    <row r="698" s="23" customFormat="1" customHeight="1"/>
    <row r="699" s="23" customFormat="1" customHeight="1"/>
    <row r="700" s="23" customFormat="1" customHeight="1"/>
    <row r="701" s="23" customFormat="1" customHeight="1"/>
    <row r="702" s="23" customFormat="1" customHeight="1"/>
    <row r="703" s="23" customFormat="1" customHeight="1"/>
    <row r="704" s="23" customFormat="1" customHeight="1"/>
    <row r="705" s="23" customFormat="1" customHeight="1"/>
    <row r="706" s="23" customFormat="1" customHeight="1"/>
    <row r="707" s="23" customFormat="1" customHeight="1"/>
    <row r="708" s="23" customFormat="1" customHeight="1"/>
    <row r="709" s="23" customFormat="1" customHeight="1"/>
    <row r="710" s="23" customFormat="1" customHeight="1"/>
    <row r="711" s="23" customFormat="1" customHeight="1"/>
    <row r="1048479" s="61" customFormat="1" customHeight="1"/>
    <row r="1048480" s="61" customFormat="1" customHeight="1"/>
    <row r="1048481" s="61" customFormat="1" customHeight="1"/>
    <row r="1048482" s="61" customFormat="1" customHeight="1"/>
    <row r="1048483" s="61" customFormat="1" customHeight="1"/>
    <row r="1048484" s="61" customFormat="1" customHeight="1"/>
    <row r="1048485" s="61" customFormat="1" customHeight="1"/>
    <row r="1048486" s="61" customFormat="1" customHeight="1"/>
    <row r="1048487" s="61" customFormat="1" customHeight="1"/>
    <row r="1048488" s="61" customFormat="1" customHeight="1"/>
    <row r="1048489" s="61" customFormat="1" customHeight="1"/>
    <row r="1048490" s="61" customFormat="1" customHeight="1"/>
    <row r="1048491" s="61" customFormat="1" customHeight="1"/>
    <row r="1048492" s="61" customFormat="1" customHeight="1"/>
    <row r="1048493" spans="6:28" customHeight="1"/>
    <row r="1048494" spans="6:28" customHeight="1"/>
    <row r="1048495" spans="6:28" customHeight="1"/>
    <row r="1048496" spans="6:28" customHeight="1"/>
    <row r="1048497" spans="6:28" customHeight="1"/>
    <row r="1048498" spans="6:28" customHeight="1"/>
    <row r="1048499" spans="6:28" customHeight="1"/>
    <row r="1048500" spans="6:28" customHeight="1"/>
    <row r="1048501" spans="6:28" customHeight="1"/>
    <row r="1048502" spans="6:28" customHeight="1"/>
    <row r="1048503" spans="6:28" customHeight="1"/>
    <row r="1048504" spans="6:28" customHeight="1"/>
    <row r="1048505" spans="6:28" customHeight="1"/>
    <row r="1048506" spans="6:28" customHeight="1"/>
    <row r="1048507" spans="6:28" customHeight="1"/>
    <row r="1048508" spans="6:28" customHeight="1"/>
    <row r="1048509" spans="6:28" customHeight="1"/>
    <row r="1048510" spans="6:28" customHeight="1"/>
    <row r="1048511" spans="6:28" customHeight="1"/>
    <row r="1048512" spans="6:28" customHeight="1"/>
    <row r="1048513" spans="6:28" customHeight="1"/>
    <row r="1048514" spans="6:28" customHeight="1"/>
    <row r="1048515" spans="6:28" customHeight="1"/>
    <row r="1048516" spans="6:28" customHeight="1"/>
    <row r="1048517" spans="6:28" customHeight="1"/>
    <row r="1048518" spans="6:28" customHeight="1"/>
    <row r="1048519" spans="6:28" customHeight="1"/>
    <row r="1048520" spans="6:28" customHeight="1"/>
    <row r="1048521" spans="6:28" customHeight="1"/>
    <row r="1048522" spans="6:28" customHeight="1"/>
    <row r="1048523" spans="6:28" customHeight="1"/>
    <row r="1048524" spans="6:28" customHeight="1"/>
    <row r="1048525" spans="6:28" customHeight="1"/>
    <row r="1048526" spans="6:28" customHeight="1"/>
    <row r="1048527" spans="6:28" customHeight="1"/>
    <row r="1048528" spans="6:28" customHeight="1"/>
    <row r="1048529" spans="6:28" customHeight="1"/>
    <row r="1048530" spans="6:28" customHeight="1"/>
    <row r="1048531" spans="6:28" customHeight="1"/>
    <row r="1048532" spans="6:28" customHeight="1"/>
    <row r="1048533" spans="6:28" customHeight="1"/>
    <row r="1048534" spans="6:28" customHeight="1"/>
    <row r="1048535" spans="6:28" customHeight="1"/>
    <row r="1048536" spans="6:28" customHeight="1"/>
    <row r="1048537" spans="6:28" customHeight="1"/>
    <row r="1048538" spans="6:28" customHeight="1"/>
    <row r="1048539" spans="6:28" customHeight="1"/>
  </sheetData>
  <autoFilter ref="A1:AG463">
    <extLst/>
  </autoFilter>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P7227"/>
  <sheetViews>
    <sheetView topLeftCell="A281" zoomScale="70" zoomScaleNormal="70" workbookViewId="0">
      <selection activeCell="N305" sqref="N305:N316"/>
    </sheetView>
  </sheetViews>
  <sheetFormatPr baseColWidth="8" defaultColWidth="8.725" defaultRowHeight="13.5"/>
  <cols>
    <col min="1" max="1" width="13.7583333333333" customWidth="1"/>
    <col min="2" max="2" width="14"/>
    <col min="4" max="4" width="6.88333333333333" customWidth="1"/>
    <col min="5" max="5" width="31.3833333333333" customWidth="1"/>
    <col min="6" max="6" width="35" customWidth="1"/>
    <col min="7" max="7" width="22.6333333333333" customWidth="1"/>
    <col min="8" max="8" width="12.8833333333333" customWidth="1"/>
    <col min="10" max="10" width="9.38333333333333" customWidth="1"/>
    <col min="11" max="11" width="12.6333333333333"/>
    <col min="12" max="12" width="12.8166666666667"/>
    <col min="13" max="13" width="9.64166666666667" style="156" customWidth="1"/>
    <col min="14" max="14" width="11.1333333333333" style="157" customWidth="1"/>
    <col min="15" max="15" width="14.3833333333333" style="158" customWidth="1"/>
    <col min="16" max="16" width="8.725" style="158"/>
  </cols>
  <sheetData>
    <row r="1" spans="1:16" ht="16" customHeight="1">
      <c r="A1" s="159" t="s">
        <v>26139</v>
      </c>
      <c r="B1" s="159" t="s">
        <v>26140</v>
      </c>
      <c r="C1" s="159" t="s">
        <v>26141</v>
      </c>
      <c r="D1" s="159" t="s">
        <v>26142</v>
      </c>
      <c r="E1" s="159" t="s">
        <v>26143</v>
      </c>
      <c r="F1" s="159" t="s">
        <v>26144</v>
      </c>
      <c r="G1" s="159" t="s">
        <v>26145</v>
      </c>
      <c r="H1" s="159" t="s">
        <v>26146</v>
      </c>
      <c r="I1" s="159" t="s">
        <v>26147</v>
      </c>
      <c r="J1" s="159" t="s">
        <v>26148</v>
      </c>
      <c r="K1" s="159" t="s">
        <v>26149</v>
      </c>
      <c r="L1" s="159" t="s">
        <v>26150</v>
      </c>
      <c r="M1" s="159" t="s">
        <v>26151</v>
      </c>
      <c r="N1" s="157" t="s">
        <v>26109</v>
      </c>
      <c r="O1" s="158" t="s">
        <v>30</v>
      </c>
      <c r="P1" s="158" t="s">
        <v>31</v>
      </c>
    </row>
    <row r="2" spans="1:16">
      <c r="A2" s="208">
        <v>46164</v>
      </c>
      <c r="B2" s="208">
        <v>46164</v>
      </c>
      <c r="C2" t="s">
        <v>27424</v>
      </c>
      <c r="D2" t="s">
        <v>26258</v>
      </c>
      <c r="E2" t="s">
        <v>27425</v>
      </c>
      <c r="F2" t="s">
        <v>27426</v>
      </c>
      <c r="G2" t="s">
        <v>27427</v>
      </c>
      <c r="H2" t="s">
        <v>27428</v>
      </c>
      <c r="I2">
        <v>22</v>
      </c>
      <c r="J2">
        <v>0</v>
      </c>
      <c r="K2" s="209">
        <v>0</v>
      </c>
      <c r="L2" t="s">
        <v>26246</v>
      </c>
      <c r="M2" s="210">
        <v>0</v>
      </c>
      <c r="N2" s="157" t="e">
        <f>VLOOKUP(G2,映射表!A:G,7,0)</f>
        <v>#N/A</v>
      </c>
      <c r="O2" s="158" t="e">
        <f>VLOOKUP(G2,映射表!A:C,3,0)</f>
        <v>#N/A</v>
      </c>
    </row>
    <row r="3" spans="1:16">
      <c r="A3" s="208">
        <v>46164</v>
      </c>
      <c r="B3" s="208">
        <v>46164</v>
      </c>
      <c r="C3" t="s">
        <v>27424</v>
      </c>
      <c r="D3" t="s">
        <v>26258</v>
      </c>
      <c r="E3" t="s">
        <v>27425</v>
      </c>
      <c r="F3" t="s">
        <v>27426</v>
      </c>
      <c r="G3" t="s">
        <v>27429</v>
      </c>
      <c r="H3" t="s">
        <v>27430</v>
      </c>
      <c r="I3">
        <v>2</v>
      </c>
      <c r="J3">
        <v>0</v>
      </c>
      <c r="K3" s="209">
        <v>0</v>
      </c>
      <c r="L3" t="s">
        <v>26246</v>
      </c>
      <c r="M3" s="210">
        <v>0</v>
      </c>
      <c r="N3" s="157" t="e">
        <f>VLOOKUP(G3,映射表!A:G,7,0)</f>
        <v>#N/A</v>
      </c>
      <c r="O3" s="158" t="e">
        <f>VLOOKUP(G3,映射表!A:C,3,0)</f>
        <v>#N/A</v>
      </c>
    </row>
    <row r="4" spans="1:16">
      <c r="A4" s="208">
        <v>46164</v>
      </c>
      <c r="B4" s="208">
        <v>46164</v>
      </c>
      <c r="C4" t="s">
        <v>27431</v>
      </c>
      <c r="D4" t="s">
        <v>26258</v>
      </c>
      <c r="E4" t="s">
        <v>27432</v>
      </c>
      <c r="F4" t="s">
        <v>27433</v>
      </c>
      <c r="G4" t="s">
        <v>27434</v>
      </c>
      <c r="H4" t="s">
        <v>27435</v>
      </c>
      <c r="I4">
        <v>656</v>
      </c>
      <c r="J4">
        <v>11</v>
      </c>
      <c r="K4" s="209">
        <v>0.016768</v>
      </c>
      <c r="L4" s="210">
        <v>0.32</v>
      </c>
      <c r="M4" s="210">
        <v>3.56</v>
      </c>
      <c r="N4" s="157" t="e">
        <f>VLOOKUP(G4,映射表!A:G,7,0)</f>
        <v>#N/A</v>
      </c>
      <c r="O4" s="158" t="e">
        <f>VLOOKUP(G4,映射表!A:C,3,0)</f>
        <v>#N/A</v>
      </c>
    </row>
    <row r="5" spans="1:16">
      <c r="A5" s="208">
        <v>46164</v>
      </c>
      <c r="B5" s="208">
        <v>46164</v>
      </c>
      <c r="C5" t="s">
        <v>27431</v>
      </c>
      <c r="D5" t="s">
        <v>26258</v>
      </c>
      <c r="E5" t="s">
        <v>27432</v>
      </c>
      <c r="F5" t="s">
        <v>27433</v>
      </c>
      <c r="G5" t="s">
        <v>27436</v>
      </c>
      <c r="H5" t="s">
        <v>27437</v>
      </c>
      <c r="I5">
        <v>161</v>
      </c>
      <c r="J5">
        <v>4</v>
      </c>
      <c r="K5" s="209">
        <v>0.024845000000000002</v>
      </c>
      <c r="L5" s="210">
        <v>0.35</v>
      </c>
      <c r="M5" s="210">
        <v>1.4</v>
      </c>
      <c r="N5" s="157" t="e">
        <f>VLOOKUP(G5,映射表!A:G,7,0)</f>
        <v>#N/A</v>
      </c>
      <c r="O5" s="158" t="e">
        <f>VLOOKUP(G5,映射表!A:C,3,0)</f>
        <v>#N/A</v>
      </c>
    </row>
    <row r="6" spans="1:16">
      <c r="A6" s="208">
        <v>46164</v>
      </c>
      <c r="B6" s="208">
        <v>46164</v>
      </c>
      <c r="C6" t="s">
        <v>27438</v>
      </c>
      <c r="D6" t="s">
        <v>26258</v>
      </c>
      <c r="E6" t="s">
        <v>27439</v>
      </c>
      <c r="F6" t="s">
        <v>27440</v>
      </c>
      <c r="G6" t="s">
        <v>27441</v>
      </c>
      <c r="H6" t="s">
        <v>27442</v>
      </c>
      <c r="I6">
        <v>1856</v>
      </c>
      <c r="J6">
        <v>29</v>
      </c>
      <c r="K6" s="209">
        <v>0.015625</v>
      </c>
      <c r="L6" s="210">
        <v>0.35</v>
      </c>
      <c r="M6" s="210">
        <v>10.24</v>
      </c>
      <c r="N6" s="157" t="e">
        <f>VLOOKUP(G6,映射表!A:G,7,0)</f>
        <v>#N/A</v>
      </c>
      <c r="O6" s="158" t="e">
        <f>VLOOKUP(G6,映射表!A:C,3,0)</f>
        <v>#N/A</v>
      </c>
    </row>
    <row r="7" spans="1:16">
      <c r="A7" s="208">
        <v>46164</v>
      </c>
      <c r="B7" s="208">
        <v>46164</v>
      </c>
      <c r="C7" t="s">
        <v>27443</v>
      </c>
      <c r="D7" t="s">
        <v>26258</v>
      </c>
      <c r="E7" t="s">
        <v>27444</v>
      </c>
      <c r="F7" t="s">
        <v>27445</v>
      </c>
      <c r="G7" t="s">
        <v>27446</v>
      </c>
      <c r="H7" t="s">
        <v>27447</v>
      </c>
      <c r="I7">
        <v>345</v>
      </c>
      <c r="J7">
        <v>9</v>
      </c>
      <c r="K7" s="209">
        <v>0.026087</v>
      </c>
      <c r="L7" s="210">
        <v>0.36</v>
      </c>
      <c r="M7" s="210">
        <v>3.24</v>
      </c>
      <c r="N7" s="157" t="e">
        <f>VLOOKUP(G7,映射表!A:G,7,0)</f>
        <v>#N/A</v>
      </c>
      <c r="O7" s="158" t="e">
        <f>VLOOKUP(G7,映射表!A:C,3,0)</f>
        <v>#N/A</v>
      </c>
    </row>
    <row r="8" spans="1:16">
      <c r="A8" s="208">
        <v>46164</v>
      </c>
      <c r="B8" s="208">
        <v>46164</v>
      </c>
      <c r="C8" t="s">
        <v>27438</v>
      </c>
      <c r="D8" t="s">
        <v>26258</v>
      </c>
      <c r="E8" t="s">
        <v>27448</v>
      </c>
      <c r="F8" t="s">
        <v>27449</v>
      </c>
      <c r="G8" t="s">
        <v>27450</v>
      </c>
      <c r="H8" t="s">
        <v>27451</v>
      </c>
      <c r="I8">
        <v>14</v>
      </c>
      <c r="J8">
        <v>0</v>
      </c>
      <c r="K8" s="209">
        <v>0</v>
      </c>
      <c r="L8" t="s">
        <v>26246</v>
      </c>
      <c r="M8" s="210">
        <v>0</v>
      </c>
      <c r="N8" s="157" t="e">
        <f>VLOOKUP(G8,映射表!A:G,7,0)</f>
        <v>#N/A</v>
      </c>
      <c r="O8" s="158" t="e">
        <f>VLOOKUP(G8,映射表!A:C,3,0)</f>
        <v>#N/A</v>
      </c>
    </row>
    <row r="9" spans="1:16">
      <c r="A9" s="208">
        <v>46164</v>
      </c>
      <c r="B9" s="208">
        <v>46164</v>
      </c>
      <c r="C9" t="s">
        <v>27438</v>
      </c>
      <c r="D9" t="s">
        <v>26258</v>
      </c>
      <c r="E9" t="s">
        <v>27448</v>
      </c>
      <c r="F9" t="s">
        <v>27449</v>
      </c>
      <c r="G9" t="s">
        <v>27452</v>
      </c>
      <c r="H9" t="s">
        <v>27453</v>
      </c>
      <c r="I9">
        <v>139</v>
      </c>
      <c r="J9">
        <v>1</v>
      </c>
      <c r="K9" s="209">
        <v>0.007194000000000001</v>
      </c>
      <c r="L9" s="210">
        <v>0.39</v>
      </c>
      <c r="M9" s="210">
        <v>0.39</v>
      </c>
      <c r="N9" s="157" t="e">
        <f>VLOOKUP(G9,映射表!A:G,7,0)</f>
        <v>#N/A</v>
      </c>
      <c r="O9" s="158" t="e">
        <f>VLOOKUP(G9,映射表!A:C,3,0)</f>
        <v>#N/A</v>
      </c>
    </row>
    <row r="10" spans="1:16">
      <c r="A10" s="208">
        <v>46164</v>
      </c>
      <c r="B10" s="208">
        <v>46164</v>
      </c>
      <c r="C10" t="s">
        <v>27438</v>
      </c>
      <c r="D10" t="s">
        <v>26258</v>
      </c>
      <c r="E10" t="s">
        <v>27448</v>
      </c>
      <c r="F10" t="s">
        <v>27449</v>
      </c>
      <c r="G10" t="s">
        <v>27454</v>
      </c>
      <c r="H10" t="s">
        <v>27455</v>
      </c>
      <c r="I10">
        <v>437</v>
      </c>
      <c r="J10">
        <v>8</v>
      </c>
      <c r="K10" s="209">
        <v>0.018307</v>
      </c>
      <c r="L10" s="210">
        <v>0.33</v>
      </c>
      <c r="M10" s="210">
        <v>2.67</v>
      </c>
      <c r="N10" s="157" t="e">
        <f>VLOOKUP(G10,映射表!A:G,7,0)</f>
        <v>#N/A</v>
      </c>
      <c r="O10" s="158" t="e">
        <f>VLOOKUP(G10,映射表!A:C,3,0)</f>
        <v>#N/A</v>
      </c>
    </row>
    <row r="11" spans="1:16">
      <c r="A11" s="208">
        <v>46164</v>
      </c>
      <c r="B11" s="208">
        <v>46164</v>
      </c>
      <c r="C11" t="s">
        <v>27438</v>
      </c>
      <c r="D11" t="s">
        <v>26258</v>
      </c>
      <c r="E11" t="s">
        <v>27448</v>
      </c>
      <c r="F11" t="s">
        <v>27449</v>
      </c>
      <c r="G11" t="s">
        <v>27456</v>
      </c>
      <c r="H11" t="s">
        <v>27457</v>
      </c>
      <c r="I11">
        <v>49</v>
      </c>
      <c r="J11">
        <v>2</v>
      </c>
      <c r="K11" s="209">
        <v>0.040816</v>
      </c>
      <c r="L11" s="210">
        <v>0.33</v>
      </c>
      <c r="M11" s="210">
        <v>0.65</v>
      </c>
      <c r="N11" s="157" t="e">
        <f>VLOOKUP(G11,映射表!A:G,7,0)</f>
        <v>#N/A</v>
      </c>
      <c r="O11" s="158" t="e">
        <f>VLOOKUP(G11,映射表!A:C,3,0)</f>
        <v>#N/A</v>
      </c>
    </row>
    <row r="12" spans="1:16">
      <c r="A12" s="208">
        <v>46164</v>
      </c>
      <c r="B12" s="208">
        <v>46164</v>
      </c>
      <c r="C12" t="s">
        <v>27424</v>
      </c>
      <c r="D12" t="s">
        <v>26258</v>
      </c>
      <c r="E12" t="s">
        <v>27458</v>
      </c>
      <c r="F12" t="s">
        <v>27459</v>
      </c>
      <c r="G12" t="s">
        <v>27460</v>
      </c>
      <c r="H12" t="s">
        <v>27461</v>
      </c>
      <c r="I12">
        <v>293</v>
      </c>
      <c r="J12">
        <v>5</v>
      </c>
      <c r="K12" s="209">
        <v>0.017065</v>
      </c>
      <c r="L12" s="210">
        <v>0.4</v>
      </c>
      <c r="M12" s="210">
        <v>2.02</v>
      </c>
      <c r="N12" s="157" t="e">
        <f>VLOOKUP(G12,映射表!A:G,7,0)</f>
        <v>#N/A</v>
      </c>
      <c r="O12" s="158" t="e">
        <f>VLOOKUP(G12,映射表!A:C,3,0)</f>
        <v>#N/A</v>
      </c>
    </row>
    <row r="13" spans="1:16">
      <c r="A13" s="208">
        <v>46164</v>
      </c>
      <c r="B13" s="208">
        <v>46164</v>
      </c>
      <c r="C13" t="s">
        <v>27424</v>
      </c>
      <c r="D13" t="s">
        <v>26258</v>
      </c>
      <c r="E13" t="s">
        <v>27458</v>
      </c>
      <c r="F13" t="s">
        <v>27459</v>
      </c>
      <c r="G13" t="s">
        <v>27462</v>
      </c>
      <c r="H13" t="s">
        <v>27463</v>
      </c>
      <c r="I13">
        <v>110</v>
      </c>
      <c r="J13">
        <v>4</v>
      </c>
      <c r="K13" s="209">
        <v>0.036364</v>
      </c>
      <c r="L13" s="210">
        <v>0.37</v>
      </c>
      <c r="M13" s="210">
        <v>1.47</v>
      </c>
      <c r="N13" s="157" t="e">
        <f>VLOOKUP(G13,映射表!A:G,7,0)</f>
        <v>#N/A</v>
      </c>
      <c r="O13" s="158" t="e">
        <f>VLOOKUP(G13,映射表!A:C,3,0)</f>
        <v>#N/A</v>
      </c>
    </row>
    <row r="14" spans="1:16">
      <c r="A14" s="208">
        <v>46164</v>
      </c>
      <c r="B14" s="208">
        <v>46164</v>
      </c>
      <c r="C14" t="s">
        <v>27464</v>
      </c>
      <c r="D14" t="s">
        <v>26258</v>
      </c>
      <c r="E14" t="s">
        <v>27465</v>
      </c>
      <c r="F14" t="s">
        <v>27466</v>
      </c>
      <c r="G14" t="s">
        <v>27467</v>
      </c>
      <c r="H14" t="s">
        <v>27468</v>
      </c>
      <c r="I14">
        <v>46</v>
      </c>
      <c r="J14">
        <v>0</v>
      </c>
      <c r="K14" s="209">
        <v>0</v>
      </c>
      <c r="L14" t="s">
        <v>26246</v>
      </c>
      <c r="M14" s="210">
        <v>0</v>
      </c>
      <c r="N14" s="157" t="e">
        <f>VLOOKUP(G14,映射表!A:G,7,0)</f>
        <v>#N/A</v>
      </c>
      <c r="O14" s="158" t="e">
        <f>VLOOKUP(G14,映射表!A:C,3,0)</f>
        <v>#N/A</v>
      </c>
    </row>
    <row r="15" spans="1:16">
      <c r="A15" s="208">
        <v>46164</v>
      </c>
      <c r="B15" s="208">
        <v>46164</v>
      </c>
      <c r="C15" t="s">
        <v>27431</v>
      </c>
      <c r="D15" t="s">
        <v>26258</v>
      </c>
      <c r="E15" t="s">
        <v>27469</v>
      </c>
      <c r="F15" t="s">
        <v>27470</v>
      </c>
      <c r="G15" t="s">
        <v>27471</v>
      </c>
      <c r="H15" t="s">
        <v>27472</v>
      </c>
      <c r="I15">
        <v>17</v>
      </c>
      <c r="J15">
        <v>0</v>
      </c>
      <c r="K15" s="209">
        <v>0</v>
      </c>
      <c r="L15" t="s">
        <v>26246</v>
      </c>
      <c r="M15" s="210">
        <v>0</v>
      </c>
      <c r="N15" s="157" t="e">
        <f>VLOOKUP(G15,映射表!A:G,7,0)</f>
        <v>#N/A</v>
      </c>
      <c r="O15" s="158" t="e">
        <f>VLOOKUP(G15,映射表!A:C,3,0)</f>
        <v>#N/A</v>
      </c>
    </row>
    <row r="16" spans="1:16">
      <c r="A16" s="208">
        <v>46164</v>
      </c>
      <c r="B16" s="208">
        <v>46164</v>
      </c>
      <c r="C16" t="s">
        <v>27443</v>
      </c>
      <c r="D16" t="s">
        <v>26258</v>
      </c>
      <c r="E16" t="s">
        <v>27473</v>
      </c>
      <c r="F16" t="s">
        <v>27474</v>
      </c>
      <c r="G16" t="s">
        <v>27446</v>
      </c>
      <c r="H16" t="s">
        <v>27447</v>
      </c>
      <c r="I16">
        <v>158</v>
      </c>
      <c r="J16">
        <v>3</v>
      </c>
      <c r="K16" s="209">
        <v>0.018987</v>
      </c>
      <c r="L16" s="210">
        <v>0.33</v>
      </c>
      <c r="M16" s="210">
        <v>0.99</v>
      </c>
      <c r="N16" s="157" t="e">
        <f>VLOOKUP(G16,映射表!A:G,7,0)</f>
        <v>#N/A</v>
      </c>
      <c r="O16" s="158" t="e">
        <f>VLOOKUP(G16,映射表!A:C,3,0)</f>
        <v>#N/A</v>
      </c>
    </row>
    <row r="17" spans="1:15">
      <c r="A17" s="208">
        <v>46164</v>
      </c>
      <c r="B17" s="208">
        <v>46164</v>
      </c>
      <c r="C17" t="s">
        <v>27438</v>
      </c>
      <c r="D17" t="s">
        <v>26258</v>
      </c>
      <c r="E17" t="s">
        <v>27475</v>
      </c>
      <c r="F17" t="s">
        <v>27476</v>
      </c>
      <c r="G17" t="s">
        <v>27477</v>
      </c>
      <c r="H17" t="s">
        <v>27478</v>
      </c>
      <c r="I17">
        <v>1001</v>
      </c>
      <c r="J17">
        <v>10</v>
      </c>
      <c r="K17" s="209">
        <v>0.00999</v>
      </c>
      <c r="L17" s="210">
        <v>0.36</v>
      </c>
      <c r="M17" s="210">
        <v>3.6</v>
      </c>
      <c r="N17" s="157" t="e">
        <f>VLOOKUP(G17,映射表!A:G,7,0)</f>
        <v>#N/A</v>
      </c>
      <c r="O17" s="158" t="e">
        <f>VLOOKUP(G17,映射表!A:C,3,0)</f>
        <v>#N/A</v>
      </c>
    </row>
    <row r="18" spans="1:15">
      <c r="A18" s="208">
        <v>46164</v>
      </c>
      <c r="B18" s="208">
        <v>46164</v>
      </c>
      <c r="C18" t="s">
        <v>27438</v>
      </c>
      <c r="D18" t="s">
        <v>26258</v>
      </c>
      <c r="E18" t="s">
        <v>27475</v>
      </c>
      <c r="F18" t="s">
        <v>27476</v>
      </c>
      <c r="G18" t="s">
        <v>27479</v>
      </c>
      <c r="H18" t="s">
        <v>27480</v>
      </c>
      <c r="I18">
        <v>1261</v>
      </c>
      <c r="J18">
        <v>35</v>
      </c>
      <c r="K18" s="209">
        <v>0.027756</v>
      </c>
      <c r="L18" s="210">
        <v>0.3</v>
      </c>
      <c r="M18" s="210">
        <v>10.53</v>
      </c>
      <c r="N18" s="157" t="e">
        <f>VLOOKUP(G18,映射表!A:G,7,0)</f>
        <v>#N/A</v>
      </c>
      <c r="O18" s="158" t="e">
        <f>VLOOKUP(G18,映射表!A:C,3,0)</f>
        <v>#N/A</v>
      </c>
    </row>
    <row r="19" spans="1:15">
      <c r="A19" s="208">
        <v>46164</v>
      </c>
      <c r="B19" s="208">
        <v>46164</v>
      </c>
      <c r="C19" t="s">
        <v>27431</v>
      </c>
      <c r="D19" t="s">
        <v>26258</v>
      </c>
      <c r="E19" t="s">
        <v>27481</v>
      </c>
      <c r="F19" t="s">
        <v>27482</v>
      </c>
      <c r="G19" t="s">
        <v>27483</v>
      </c>
      <c r="H19" t="s">
        <v>27484</v>
      </c>
      <c r="I19">
        <v>502</v>
      </c>
      <c r="J19">
        <v>13</v>
      </c>
      <c r="K19" s="209">
        <v>0.025896</v>
      </c>
      <c r="L19" s="210">
        <v>0.33</v>
      </c>
      <c r="M19" s="210">
        <v>4.3</v>
      </c>
      <c r="N19" s="157" t="e">
        <f>VLOOKUP(G19,映射表!A:G,7,0)</f>
        <v>#N/A</v>
      </c>
      <c r="O19" s="158" t="e">
        <f>VLOOKUP(G19,映射表!A:C,3,0)</f>
        <v>#N/A</v>
      </c>
    </row>
    <row r="20" spans="1:15">
      <c r="A20" s="208">
        <v>46164</v>
      </c>
      <c r="B20" s="208">
        <v>46164</v>
      </c>
      <c r="C20" t="s">
        <v>27485</v>
      </c>
      <c r="D20" t="s">
        <v>26258</v>
      </c>
      <c r="E20" t="s">
        <v>27486</v>
      </c>
      <c r="F20" t="s">
        <v>27487</v>
      </c>
      <c r="G20" t="s">
        <v>27488</v>
      </c>
      <c r="H20" t="s">
        <v>27489</v>
      </c>
      <c r="I20">
        <v>7</v>
      </c>
      <c r="J20">
        <v>0</v>
      </c>
      <c r="K20" s="209">
        <v>0</v>
      </c>
      <c r="L20" t="s">
        <v>26246</v>
      </c>
      <c r="M20" s="210">
        <v>0</v>
      </c>
      <c r="N20" s="157" t="e">
        <f>VLOOKUP(G20,映射表!A:G,7,0)</f>
        <v>#N/A</v>
      </c>
      <c r="O20" s="158" t="e">
        <f>VLOOKUP(G20,映射表!A:C,3,0)</f>
        <v>#N/A</v>
      </c>
    </row>
    <row r="21" spans="1:15">
      <c r="A21" s="208">
        <v>46164</v>
      </c>
      <c r="B21" s="208">
        <v>46164</v>
      </c>
      <c r="C21" t="s">
        <v>27485</v>
      </c>
      <c r="D21" t="s">
        <v>26258</v>
      </c>
      <c r="E21" t="s">
        <v>27486</v>
      </c>
      <c r="F21" t="s">
        <v>27487</v>
      </c>
      <c r="G21" t="s">
        <v>27490</v>
      </c>
      <c r="H21" t="s">
        <v>27491</v>
      </c>
      <c r="I21">
        <v>6</v>
      </c>
      <c r="J21">
        <v>0</v>
      </c>
      <c r="K21" s="209">
        <v>0</v>
      </c>
      <c r="L21" t="s">
        <v>26246</v>
      </c>
      <c r="M21" s="210">
        <v>0</v>
      </c>
      <c r="N21" s="157" t="e">
        <f>VLOOKUP(G21,映射表!A:G,7,0)</f>
        <v>#N/A</v>
      </c>
      <c r="O21" s="158" t="e">
        <f>VLOOKUP(G21,映射表!A:C,3,0)</f>
        <v>#N/A</v>
      </c>
    </row>
    <row r="22" spans="1:15">
      <c r="A22" s="208">
        <v>46164</v>
      </c>
      <c r="B22" s="208">
        <v>46164</v>
      </c>
      <c r="C22" t="s">
        <v>27485</v>
      </c>
      <c r="D22" t="s">
        <v>26258</v>
      </c>
      <c r="E22" t="s">
        <v>27486</v>
      </c>
      <c r="F22" t="s">
        <v>27487</v>
      </c>
      <c r="G22" t="s">
        <v>27492</v>
      </c>
      <c r="H22" t="s">
        <v>27493</v>
      </c>
      <c r="I22">
        <v>38</v>
      </c>
      <c r="J22">
        <v>0</v>
      </c>
      <c r="K22" s="209">
        <v>0</v>
      </c>
      <c r="L22" t="s">
        <v>26246</v>
      </c>
      <c r="M22" s="210">
        <v>0</v>
      </c>
      <c r="N22" s="157" t="e">
        <f>VLOOKUP(G22,映射表!A:G,7,0)</f>
        <v>#N/A</v>
      </c>
      <c r="O22" s="158" t="e">
        <f>VLOOKUP(G22,映射表!A:C,3,0)</f>
        <v>#N/A</v>
      </c>
    </row>
    <row r="23" spans="1:15">
      <c r="A23" s="208">
        <v>46164</v>
      </c>
      <c r="B23" s="208">
        <v>46164</v>
      </c>
      <c r="C23" t="s">
        <v>27443</v>
      </c>
      <c r="D23" t="s">
        <v>26258</v>
      </c>
      <c r="E23" t="s">
        <v>27473</v>
      </c>
      <c r="F23" t="s">
        <v>27474</v>
      </c>
      <c r="G23" t="s">
        <v>27494</v>
      </c>
      <c r="H23" t="s">
        <v>27495</v>
      </c>
      <c r="I23">
        <v>25</v>
      </c>
      <c r="J23">
        <v>0</v>
      </c>
      <c r="K23" s="209">
        <v>0</v>
      </c>
      <c r="L23" t="s">
        <v>26246</v>
      </c>
      <c r="M23" s="210">
        <v>0</v>
      </c>
      <c r="N23" s="157" t="e">
        <f>VLOOKUP(G23,映射表!A:G,7,0)</f>
        <v>#N/A</v>
      </c>
      <c r="O23" s="158" t="e">
        <f>VLOOKUP(G23,映射表!A:C,3,0)</f>
        <v>#N/A</v>
      </c>
    </row>
    <row r="24" spans="1:15">
      <c r="A24" s="208">
        <v>46164</v>
      </c>
      <c r="B24" s="208">
        <v>46164</v>
      </c>
      <c r="C24" t="s">
        <v>27496</v>
      </c>
      <c r="D24" t="s">
        <v>26258</v>
      </c>
      <c r="E24" t="s">
        <v>27497</v>
      </c>
      <c r="F24" t="s">
        <v>27498</v>
      </c>
      <c r="G24" t="s">
        <v>26447</v>
      </c>
      <c r="H24" t="s">
        <v>26448</v>
      </c>
      <c r="I24">
        <v>2549</v>
      </c>
      <c r="J24">
        <v>20</v>
      </c>
      <c r="K24" s="209">
        <v>0.007845999999999999</v>
      </c>
      <c r="L24" s="210">
        <v>0.48</v>
      </c>
      <c r="M24" s="210">
        <v>9.57</v>
      </c>
      <c r="N24" s="157" t="e">
        <f>VLOOKUP(G24,映射表!A:G,7,0)</f>
        <v>#N/A</v>
      </c>
      <c r="O24" s="158" t="e">
        <f>VLOOKUP(G24,映射表!A:C,3,0)</f>
        <v>#N/A</v>
      </c>
    </row>
    <row r="25" spans="1:15">
      <c r="A25" s="208">
        <v>46164</v>
      </c>
      <c r="B25" s="208">
        <v>46164</v>
      </c>
      <c r="C25" t="s">
        <v>27499</v>
      </c>
      <c r="D25" t="s">
        <v>26258</v>
      </c>
      <c r="E25" t="s">
        <v>27500</v>
      </c>
      <c r="F25" t="s">
        <v>27501</v>
      </c>
      <c r="G25" t="s">
        <v>27501</v>
      </c>
      <c r="H25" t="s">
        <v>27502</v>
      </c>
      <c r="I25">
        <v>594</v>
      </c>
      <c r="J25">
        <v>4</v>
      </c>
      <c r="K25" s="209">
        <v>0.006734</v>
      </c>
      <c r="L25" s="210">
        <v>0.32</v>
      </c>
      <c r="M25" s="210">
        <v>1.26</v>
      </c>
      <c r="N25" s="157" t="e">
        <f>VLOOKUP(G25,映射表!A:G,7,0)</f>
        <v>#N/A</v>
      </c>
      <c r="O25" s="158" t="e">
        <f>VLOOKUP(G25,映射表!A:C,3,0)</f>
        <v>#N/A</v>
      </c>
    </row>
    <row r="26" spans="1:15">
      <c r="A26" s="208">
        <v>46164</v>
      </c>
      <c r="B26" s="208">
        <v>46164</v>
      </c>
      <c r="C26" t="s">
        <v>27503</v>
      </c>
      <c r="D26" t="s">
        <v>26258</v>
      </c>
      <c r="E26" t="s">
        <v>27504</v>
      </c>
      <c r="F26" t="s">
        <v>27505</v>
      </c>
      <c r="G26" t="s">
        <v>26447</v>
      </c>
      <c r="H26" t="s">
        <v>26448</v>
      </c>
      <c r="I26">
        <v>1178</v>
      </c>
      <c r="J26">
        <v>14</v>
      </c>
      <c r="K26" s="209">
        <v>0.011885</v>
      </c>
      <c r="L26" s="210">
        <v>0.34</v>
      </c>
      <c r="M26" s="210">
        <v>4.81</v>
      </c>
      <c r="N26" s="157" t="e">
        <f>VLOOKUP(G26,映射表!A:G,7,0)</f>
        <v>#N/A</v>
      </c>
      <c r="O26" s="158" t="e">
        <f>VLOOKUP(G26,映射表!A:C,3,0)</f>
        <v>#N/A</v>
      </c>
    </row>
    <row r="27" spans="1:15">
      <c r="A27" s="208">
        <v>46164</v>
      </c>
      <c r="B27" s="208">
        <v>46164</v>
      </c>
      <c r="C27" t="s">
        <v>27499</v>
      </c>
      <c r="D27" t="s">
        <v>26258</v>
      </c>
      <c r="E27" t="s">
        <v>27506</v>
      </c>
      <c r="F27" t="s">
        <v>27507</v>
      </c>
      <c r="G27" t="s">
        <v>27508</v>
      </c>
      <c r="H27" t="s">
        <v>27509</v>
      </c>
      <c r="I27">
        <v>990</v>
      </c>
      <c r="J27">
        <v>16</v>
      </c>
      <c r="K27" s="209">
        <v>0.016162</v>
      </c>
      <c r="L27" s="210">
        <v>0.39</v>
      </c>
      <c r="M27" s="210">
        <v>6.24</v>
      </c>
      <c r="N27" s="157" t="e">
        <f>VLOOKUP(G27,映射表!A:G,7,0)</f>
        <v>#N/A</v>
      </c>
      <c r="O27" s="158" t="e">
        <f>VLOOKUP(G27,映射表!A:C,3,0)</f>
        <v>#N/A</v>
      </c>
    </row>
    <row r="28" spans="1:15">
      <c r="A28" s="208">
        <v>46164</v>
      </c>
      <c r="B28" s="208">
        <v>46164</v>
      </c>
      <c r="C28" t="s">
        <v>27510</v>
      </c>
      <c r="D28" t="s">
        <v>26258</v>
      </c>
      <c r="E28" t="s">
        <v>27511</v>
      </c>
      <c r="F28" t="s">
        <v>27512</v>
      </c>
      <c r="G28" t="s">
        <v>27513</v>
      </c>
      <c r="H28" t="s">
        <v>27514</v>
      </c>
      <c r="I28">
        <v>82</v>
      </c>
      <c r="J28">
        <v>2</v>
      </c>
      <c r="K28" s="209">
        <v>0.024390000000000002</v>
      </c>
      <c r="L28" s="210">
        <v>0.43</v>
      </c>
      <c r="M28" s="210">
        <v>0.86</v>
      </c>
      <c r="N28" s="157" t="e">
        <f>VLOOKUP(G28,映射表!A:G,7,0)</f>
        <v>#N/A</v>
      </c>
      <c r="O28" s="158" t="e">
        <f>VLOOKUP(G28,映射表!A:C,3,0)</f>
        <v>#N/A</v>
      </c>
    </row>
    <row r="29" spans="1:15">
      <c r="A29" s="208">
        <v>46164</v>
      </c>
      <c r="B29" s="208">
        <v>46164</v>
      </c>
      <c r="C29" t="s">
        <v>27485</v>
      </c>
      <c r="D29" t="s">
        <v>26258</v>
      </c>
      <c r="E29" t="s">
        <v>27515</v>
      </c>
      <c r="F29" t="s">
        <v>27516</v>
      </c>
      <c r="G29" t="s">
        <v>27517</v>
      </c>
      <c r="H29" t="s">
        <v>27518</v>
      </c>
      <c r="I29">
        <v>69</v>
      </c>
      <c r="J29">
        <v>1</v>
      </c>
      <c r="K29" s="209">
        <v>0.014493</v>
      </c>
      <c r="L29" s="210">
        <v>0.46</v>
      </c>
      <c r="M29" s="210">
        <v>0.46</v>
      </c>
      <c r="N29" s="157" t="e">
        <f>VLOOKUP(G29,映射表!A:G,7,0)</f>
        <v>#N/A</v>
      </c>
      <c r="O29" s="158" t="e">
        <f>VLOOKUP(G29,映射表!A:C,3,0)</f>
        <v>#N/A</v>
      </c>
    </row>
    <row r="30" spans="1:15">
      <c r="A30" s="208">
        <v>46164</v>
      </c>
      <c r="B30" s="208">
        <v>46164</v>
      </c>
      <c r="C30" t="s">
        <v>27519</v>
      </c>
      <c r="D30" t="s">
        <v>26258</v>
      </c>
      <c r="E30" t="s">
        <v>27520</v>
      </c>
      <c r="F30" t="s">
        <v>27521</v>
      </c>
      <c r="G30" t="s">
        <v>27522</v>
      </c>
      <c r="H30" t="s">
        <v>27523</v>
      </c>
      <c r="I30">
        <v>1</v>
      </c>
      <c r="J30">
        <v>0</v>
      </c>
      <c r="K30" s="209">
        <v>0</v>
      </c>
      <c r="L30" t="s">
        <v>26246</v>
      </c>
      <c r="M30" s="210">
        <v>0</v>
      </c>
      <c r="N30" s="157" t="e">
        <f>VLOOKUP(G30,映射表!A:G,7,0)</f>
        <v>#N/A</v>
      </c>
      <c r="O30" s="158" t="e">
        <f>VLOOKUP(G30,映射表!A:C,3,0)</f>
        <v>#N/A</v>
      </c>
    </row>
    <row r="31" spans="1:15">
      <c r="A31" s="208">
        <v>46164</v>
      </c>
      <c r="B31" s="208">
        <v>46164</v>
      </c>
      <c r="C31" t="s">
        <v>27438</v>
      </c>
      <c r="D31" t="s">
        <v>26258</v>
      </c>
      <c r="E31" t="s">
        <v>27524</v>
      </c>
      <c r="F31" t="s">
        <v>27525</v>
      </c>
      <c r="G31" t="s">
        <v>27526</v>
      </c>
      <c r="H31" t="s">
        <v>27527</v>
      </c>
      <c r="I31">
        <v>1</v>
      </c>
      <c r="J31">
        <v>0</v>
      </c>
      <c r="K31" s="209">
        <v>0</v>
      </c>
      <c r="L31" t="s">
        <v>26246</v>
      </c>
      <c r="M31" s="210">
        <v>0</v>
      </c>
      <c r="N31" s="157" t="e">
        <f>VLOOKUP(G31,映射表!A:G,7,0)</f>
        <v>#N/A</v>
      </c>
      <c r="O31" s="158" t="e">
        <f>VLOOKUP(G31,映射表!A:C,3,0)</f>
        <v>#N/A</v>
      </c>
    </row>
    <row r="32" spans="1:15">
      <c r="A32" s="208">
        <v>46164</v>
      </c>
      <c r="B32" s="208">
        <v>46164</v>
      </c>
      <c r="C32" t="s">
        <v>27485</v>
      </c>
      <c r="D32" t="s">
        <v>26258</v>
      </c>
      <c r="E32" t="s">
        <v>27528</v>
      </c>
      <c r="F32" t="s">
        <v>27528</v>
      </c>
      <c r="G32" t="s">
        <v>27529</v>
      </c>
      <c r="H32" t="s">
        <v>27530</v>
      </c>
      <c r="I32">
        <v>966</v>
      </c>
      <c r="J32">
        <v>19</v>
      </c>
      <c r="K32" s="209">
        <v>0.019669000000000002</v>
      </c>
      <c r="L32" s="210">
        <v>0.34</v>
      </c>
      <c r="M32" s="210">
        <v>6.51</v>
      </c>
      <c r="N32" s="157" t="e">
        <f>VLOOKUP(G32,映射表!A:G,7,0)</f>
        <v>#N/A</v>
      </c>
      <c r="O32" s="158" t="e">
        <f>VLOOKUP(G32,映射表!A:C,3,0)</f>
        <v>#N/A</v>
      </c>
    </row>
    <row r="33" spans="1:15">
      <c r="A33" s="208">
        <v>46164</v>
      </c>
      <c r="B33" s="208">
        <v>46164</v>
      </c>
      <c r="C33" t="s">
        <v>27464</v>
      </c>
      <c r="D33" t="s">
        <v>26258</v>
      </c>
      <c r="E33" t="s">
        <v>27465</v>
      </c>
      <c r="F33" t="s">
        <v>27466</v>
      </c>
      <c r="G33" t="s">
        <v>27531</v>
      </c>
      <c r="H33" t="s">
        <v>27532</v>
      </c>
      <c r="I33">
        <v>16</v>
      </c>
      <c r="J33">
        <v>0</v>
      </c>
      <c r="K33" s="209">
        <v>0</v>
      </c>
      <c r="L33" t="s">
        <v>26246</v>
      </c>
      <c r="M33" s="210">
        <v>0</v>
      </c>
      <c r="N33" s="157" t="e">
        <f>VLOOKUP(G33,映射表!A:G,7,0)</f>
        <v>#N/A</v>
      </c>
      <c r="O33" s="158" t="e">
        <f>VLOOKUP(G33,映射表!A:C,3,0)</f>
        <v>#N/A</v>
      </c>
    </row>
    <row r="34" spans="1:15">
      <c r="A34" s="208">
        <v>46164</v>
      </c>
      <c r="B34" s="208">
        <v>46164</v>
      </c>
      <c r="C34" t="s">
        <v>27499</v>
      </c>
      <c r="D34" t="s">
        <v>26258</v>
      </c>
      <c r="E34" t="s">
        <v>27506</v>
      </c>
      <c r="F34" t="s">
        <v>27507</v>
      </c>
      <c r="G34" t="s">
        <v>27533</v>
      </c>
      <c r="H34" t="s">
        <v>27534</v>
      </c>
      <c r="I34">
        <v>415</v>
      </c>
      <c r="J34">
        <v>8</v>
      </c>
      <c r="K34" s="209">
        <v>0.019277</v>
      </c>
      <c r="L34" s="210">
        <v>0.38</v>
      </c>
      <c r="M34" s="210">
        <v>3</v>
      </c>
      <c r="N34" s="157" t="e">
        <f>VLOOKUP(G34,映射表!A:G,7,0)</f>
        <v>#N/A</v>
      </c>
      <c r="O34" s="158" t="e">
        <f>VLOOKUP(G34,映射表!A:C,3,0)</f>
        <v>#N/A</v>
      </c>
    </row>
    <row r="35" spans="1:15">
      <c r="A35" s="208">
        <v>46164</v>
      </c>
      <c r="B35" s="208">
        <v>46164</v>
      </c>
      <c r="C35" t="s">
        <v>27499</v>
      </c>
      <c r="D35" t="s">
        <v>26258</v>
      </c>
      <c r="E35" t="s">
        <v>27500</v>
      </c>
      <c r="F35" t="s">
        <v>27501</v>
      </c>
      <c r="G35" t="s">
        <v>27535</v>
      </c>
      <c r="H35" t="s">
        <v>27536</v>
      </c>
      <c r="I35">
        <v>144</v>
      </c>
      <c r="J35">
        <v>0</v>
      </c>
      <c r="K35" s="209">
        <v>0</v>
      </c>
      <c r="L35" t="s">
        <v>26246</v>
      </c>
      <c r="M35" s="210">
        <v>0</v>
      </c>
      <c r="N35" s="157" t="e">
        <f>VLOOKUP(G35,映射表!A:G,7,0)</f>
        <v>#N/A</v>
      </c>
      <c r="O35" s="158" t="e">
        <f>VLOOKUP(G35,映射表!A:C,3,0)</f>
        <v>#N/A</v>
      </c>
    </row>
    <row r="36" spans="1:15">
      <c r="A36" s="208">
        <v>46164</v>
      </c>
      <c r="B36" s="208">
        <v>46164</v>
      </c>
      <c r="C36" t="s">
        <v>27438</v>
      </c>
      <c r="D36" t="s">
        <v>26258</v>
      </c>
      <c r="E36" t="s">
        <v>27537</v>
      </c>
      <c r="F36" t="s">
        <v>27538</v>
      </c>
      <c r="G36" t="s">
        <v>27539</v>
      </c>
      <c r="H36" t="s">
        <v>27540</v>
      </c>
      <c r="I36">
        <v>1834</v>
      </c>
      <c r="J36">
        <v>38</v>
      </c>
      <c r="K36" s="209">
        <v>0.020720000000000002</v>
      </c>
      <c r="L36" s="210">
        <v>0.34</v>
      </c>
      <c r="M36" s="210">
        <v>12.96</v>
      </c>
      <c r="N36" s="157" t="e">
        <f>VLOOKUP(G36,映射表!A:G,7,0)</f>
        <v>#N/A</v>
      </c>
      <c r="O36" s="158" t="e">
        <f>VLOOKUP(G36,映射表!A:C,3,0)</f>
        <v>#N/A</v>
      </c>
    </row>
    <row r="37" spans="1:15">
      <c r="A37" s="208">
        <v>46164</v>
      </c>
      <c r="B37" s="208">
        <v>46164</v>
      </c>
      <c r="C37" t="s">
        <v>27510</v>
      </c>
      <c r="D37" t="s">
        <v>26258</v>
      </c>
      <c r="E37" t="s">
        <v>27511</v>
      </c>
      <c r="F37" t="s">
        <v>27512</v>
      </c>
      <c r="G37" t="s">
        <v>27541</v>
      </c>
      <c r="H37" t="s">
        <v>27542</v>
      </c>
      <c r="I37">
        <v>32</v>
      </c>
      <c r="J37">
        <v>2</v>
      </c>
      <c r="K37" s="209">
        <v>0.0625</v>
      </c>
      <c r="L37" s="210">
        <v>0.43</v>
      </c>
      <c r="M37" s="210">
        <v>0.85</v>
      </c>
      <c r="N37" s="157" t="e">
        <f>VLOOKUP(G37,映射表!A:G,7,0)</f>
        <v>#N/A</v>
      </c>
      <c r="O37" s="158" t="e">
        <f>VLOOKUP(G37,映射表!A:C,3,0)</f>
        <v>#N/A</v>
      </c>
    </row>
    <row r="38" spans="1:15">
      <c r="A38" s="208">
        <v>46164</v>
      </c>
      <c r="B38" s="208">
        <v>46164</v>
      </c>
      <c r="C38" t="s">
        <v>27499</v>
      </c>
      <c r="D38" t="s">
        <v>26258</v>
      </c>
      <c r="E38" t="s">
        <v>27500</v>
      </c>
      <c r="F38" t="s">
        <v>27501</v>
      </c>
      <c r="G38" t="s">
        <v>27543</v>
      </c>
      <c r="H38" t="s">
        <v>27544</v>
      </c>
      <c r="I38">
        <v>282</v>
      </c>
      <c r="J38">
        <v>4</v>
      </c>
      <c r="K38" s="209">
        <v>0.014184</v>
      </c>
      <c r="L38" s="210">
        <v>0.32</v>
      </c>
      <c r="M38" s="210">
        <v>1.26</v>
      </c>
      <c r="N38" s="157" t="e">
        <f>VLOOKUP(G38,映射表!A:G,7,0)</f>
        <v>#N/A</v>
      </c>
      <c r="O38" s="158" t="e">
        <f>VLOOKUP(G38,映射表!A:C,3,0)</f>
        <v>#N/A</v>
      </c>
    </row>
    <row r="39" spans="1:15">
      <c r="A39" s="208">
        <v>46164</v>
      </c>
      <c r="B39" s="208">
        <v>46164</v>
      </c>
      <c r="C39" t="s">
        <v>27443</v>
      </c>
      <c r="D39" t="s">
        <v>26258</v>
      </c>
      <c r="E39" t="s">
        <v>27545</v>
      </c>
      <c r="F39" t="s">
        <v>27546</v>
      </c>
      <c r="G39" t="s">
        <v>27547</v>
      </c>
      <c r="H39" t="s">
        <v>27548</v>
      </c>
      <c r="I39">
        <v>15</v>
      </c>
      <c r="J39">
        <v>0</v>
      </c>
      <c r="K39" s="209">
        <v>0</v>
      </c>
      <c r="L39" t="s">
        <v>26246</v>
      </c>
      <c r="M39" s="210">
        <v>0</v>
      </c>
      <c r="N39" s="157" t="e">
        <f>VLOOKUP(G39,映射表!A:G,7,0)</f>
        <v>#N/A</v>
      </c>
      <c r="O39" s="158" t="e">
        <f>VLOOKUP(G39,映射表!A:C,3,0)</f>
        <v>#N/A</v>
      </c>
    </row>
    <row r="40" spans="1:15">
      <c r="A40" s="208">
        <v>46164</v>
      </c>
      <c r="B40" s="208">
        <v>46164</v>
      </c>
      <c r="C40" t="s">
        <v>27499</v>
      </c>
      <c r="D40" t="s">
        <v>26258</v>
      </c>
      <c r="E40" t="s">
        <v>27506</v>
      </c>
      <c r="F40" t="s">
        <v>27507</v>
      </c>
      <c r="G40" t="s">
        <v>27549</v>
      </c>
      <c r="H40" t="s">
        <v>27550</v>
      </c>
      <c r="I40">
        <v>103</v>
      </c>
      <c r="J40">
        <v>2</v>
      </c>
      <c r="K40" s="209">
        <v>0.019417</v>
      </c>
      <c r="L40" s="210">
        <v>0.32</v>
      </c>
      <c r="M40" s="210">
        <v>0.64</v>
      </c>
      <c r="N40" s="157" t="e">
        <f>VLOOKUP(G40,映射表!A:G,7,0)</f>
        <v>#N/A</v>
      </c>
      <c r="O40" s="158" t="e">
        <f>VLOOKUP(G40,映射表!A:C,3,0)</f>
        <v>#N/A</v>
      </c>
    </row>
    <row r="41" spans="1:15">
      <c r="A41" s="208">
        <v>46164</v>
      </c>
      <c r="B41" s="208">
        <v>46164</v>
      </c>
      <c r="C41" t="s">
        <v>27485</v>
      </c>
      <c r="D41" t="s">
        <v>26258</v>
      </c>
      <c r="E41" t="s">
        <v>27528</v>
      </c>
      <c r="F41" t="s">
        <v>27528</v>
      </c>
      <c r="G41" t="s">
        <v>27551</v>
      </c>
      <c r="H41" t="s">
        <v>27552</v>
      </c>
      <c r="I41">
        <v>50</v>
      </c>
      <c r="J41">
        <v>0</v>
      </c>
      <c r="K41" s="209">
        <v>0</v>
      </c>
      <c r="L41" t="s">
        <v>26246</v>
      </c>
      <c r="M41" s="210">
        <v>0</v>
      </c>
      <c r="N41" s="157" t="e">
        <f>VLOOKUP(G41,映射表!A:G,7,0)</f>
        <v>#N/A</v>
      </c>
      <c r="O41" s="158" t="e">
        <f>VLOOKUP(G41,映射表!A:C,3,0)</f>
        <v>#N/A</v>
      </c>
    </row>
    <row r="42" spans="1:15">
      <c r="A42" s="208">
        <v>46164</v>
      </c>
      <c r="B42" s="208">
        <v>46164</v>
      </c>
      <c r="C42" t="s">
        <v>27424</v>
      </c>
      <c r="D42" t="s">
        <v>26258</v>
      </c>
      <c r="E42" t="s">
        <v>27553</v>
      </c>
      <c r="F42" t="s">
        <v>27554</v>
      </c>
      <c r="G42" t="s">
        <v>27555</v>
      </c>
      <c r="H42" t="s">
        <v>27556</v>
      </c>
      <c r="I42">
        <v>15</v>
      </c>
      <c r="J42">
        <v>0</v>
      </c>
      <c r="K42" s="209">
        <v>0</v>
      </c>
      <c r="L42" t="s">
        <v>26246</v>
      </c>
      <c r="M42" s="210">
        <v>0</v>
      </c>
      <c r="N42" s="157" t="e">
        <f>VLOOKUP(G42,映射表!A:G,7,0)</f>
        <v>#N/A</v>
      </c>
      <c r="O42" s="158" t="e">
        <f>VLOOKUP(G42,映射表!A:C,3,0)</f>
        <v>#N/A</v>
      </c>
    </row>
    <row r="43" spans="1:15">
      <c r="A43" s="208">
        <v>46164</v>
      </c>
      <c r="B43" s="208">
        <v>46164</v>
      </c>
      <c r="C43" t="s">
        <v>27485</v>
      </c>
      <c r="D43" t="s">
        <v>26258</v>
      </c>
      <c r="E43" t="s">
        <v>27528</v>
      </c>
      <c r="F43" t="s">
        <v>27528</v>
      </c>
      <c r="G43" t="s">
        <v>27557</v>
      </c>
      <c r="H43" t="s">
        <v>27558</v>
      </c>
      <c r="I43">
        <v>84</v>
      </c>
      <c r="J43">
        <v>2</v>
      </c>
      <c r="K43" s="209">
        <v>0.023809999999999998</v>
      </c>
      <c r="L43" s="210">
        <v>0.39</v>
      </c>
      <c r="M43" s="210">
        <v>0.78</v>
      </c>
      <c r="N43" s="157" t="e">
        <f>VLOOKUP(G43,映射表!A:G,7,0)</f>
        <v>#N/A</v>
      </c>
      <c r="O43" s="158" t="e">
        <f>VLOOKUP(G43,映射表!A:C,3,0)</f>
        <v>#N/A</v>
      </c>
    </row>
    <row r="44" spans="1:15">
      <c r="A44" s="208">
        <v>46164</v>
      </c>
      <c r="B44" s="208">
        <v>46164</v>
      </c>
      <c r="C44" t="s">
        <v>26636</v>
      </c>
      <c r="D44" t="s">
        <v>26258</v>
      </c>
      <c r="E44" t="s">
        <v>27559</v>
      </c>
      <c r="F44" t="s">
        <v>27560</v>
      </c>
      <c r="G44" t="s">
        <v>26636</v>
      </c>
      <c r="H44" t="s">
        <v>26637</v>
      </c>
      <c r="I44">
        <v>1155</v>
      </c>
      <c r="J44">
        <v>25</v>
      </c>
      <c r="K44" s="209">
        <v>0.021644999999999998</v>
      </c>
      <c r="L44" s="210">
        <v>0.41</v>
      </c>
      <c r="M44" s="210">
        <v>10.27</v>
      </c>
      <c r="N44" s="157" t="e">
        <f>VLOOKUP(G44,映射表!A:G,7,0)</f>
        <v>#N/A</v>
      </c>
      <c r="O44" s="158" t="e">
        <f>VLOOKUP(G44,映射表!A:C,3,0)</f>
        <v>#N/A</v>
      </c>
    </row>
    <row r="45" spans="1:15">
      <c r="A45" s="208">
        <v>46164</v>
      </c>
      <c r="B45" s="208">
        <v>46164</v>
      </c>
      <c r="C45" t="s">
        <v>27503</v>
      </c>
      <c r="D45" t="s">
        <v>26258</v>
      </c>
      <c r="E45" t="s">
        <v>27561</v>
      </c>
      <c r="F45" t="s">
        <v>27562</v>
      </c>
      <c r="G45" t="s">
        <v>26447</v>
      </c>
      <c r="H45" t="s">
        <v>26448</v>
      </c>
      <c r="I45">
        <v>48</v>
      </c>
      <c r="J45">
        <v>2</v>
      </c>
      <c r="K45" s="209">
        <v>0.041666999999999996</v>
      </c>
      <c r="L45" s="210">
        <v>0.68</v>
      </c>
      <c r="M45" s="210">
        <v>1.35</v>
      </c>
      <c r="N45" s="157" t="e">
        <f>VLOOKUP(G45,映射表!A:G,7,0)</f>
        <v>#N/A</v>
      </c>
      <c r="O45" s="158" t="e">
        <f>VLOOKUP(G45,映射表!A:C,3,0)</f>
        <v>#N/A</v>
      </c>
    </row>
    <row r="46" spans="1:15">
      <c r="A46" s="208">
        <v>46164</v>
      </c>
      <c r="B46" s="208">
        <v>46164</v>
      </c>
      <c r="C46" t="s">
        <v>27431</v>
      </c>
      <c r="D46" t="s">
        <v>26258</v>
      </c>
      <c r="E46" t="s">
        <v>27563</v>
      </c>
      <c r="F46" t="s">
        <v>27564</v>
      </c>
      <c r="G46" t="s">
        <v>26447</v>
      </c>
      <c r="H46" t="s">
        <v>26448</v>
      </c>
      <c r="I46">
        <v>84</v>
      </c>
      <c r="J46">
        <v>2</v>
      </c>
      <c r="K46" s="209">
        <v>0.023809999999999998</v>
      </c>
      <c r="L46" s="210">
        <v>0.38</v>
      </c>
      <c r="M46" s="210">
        <v>0.76</v>
      </c>
      <c r="N46" s="157" t="e">
        <f>VLOOKUP(G46,映射表!A:G,7,0)</f>
        <v>#N/A</v>
      </c>
      <c r="O46" s="158" t="e">
        <f>VLOOKUP(G46,映射表!A:C,3,0)</f>
        <v>#N/A</v>
      </c>
    </row>
    <row r="47" spans="1:15">
      <c r="A47" s="208">
        <v>46164</v>
      </c>
      <c r="B47" s="208">
        <v>46164</v>
      </c>
      <c r="C47" t="s">
        <v>27496</v>
      </c>
      <c r="D47" t="s">
        <v>26258</v>
      </c>
      <c r="E47" t="s">
        <v>27565</v>
      </c>
      <c r="F47" t="s">
        <v>27566</v>
      </c>
      <c r="G47" t="s">
        <v>26447</v>
      </c>
      <c r="H47" t="s">
        <v>26448</v>
      </c>
      <c r="I47">
        <v>153</v>
      </c>
      <c r="J47">
        <v>5</v>
      </c>
      <c r="K47" s="209">
        <v>0.03268</v>
      </c>
      <c r="L47" s="210">
        <v>0.41</v>
      </c>
      <c r="M47" s="210">
        <v>2.05</v>
      </c>
      <c r="N47" s="157" t="e">
        <f>VLOOKUP(G47,映射表!A:G,7,0)</f>
        <v>#N/A</v>
      </c>
      <c r="O47" s="158" t="e">
        <f>VLOOKUP(G47,映射表!A:C,3,0)</f>
        <v>#N/A</v>
      </c>
    </row>
    <row r="48" spans="1:15">
      <c r="A48" s="208">
        <v>46164</v>
      </c>
      <c r="B48" s="208">
        <v>46164</v>
      </c>
      <c r="C48" t="s">
        <v>27485</v>
      </c>
      <c r="D48" t="s">
        <v>26258</v>
      </c>
      <c r="E48" t="s">
        <v>27567</v>
      </c>
      <c r="F48" t="s">
        <v>27567</v>
      </c>
      <c r="G48" t="s">
        <v>27567</v>
      </c>
      <c r="H48" t="s">
        <v>27568</v>
      </c>
      <c r="I48">
        <v>105</v>
      </c>
      <c r="J48">
        <v>7</v>
      </c>
      <c r="K48" s="209">
        <v>0.06666699999999999</v>
      </c>
      <c r="L48" s="210">
        <v>0.32</v>
      </c>
      <c r="M48" s="210">
        <v>2.21</v>
      </c>
      <c r="N48" s="157" t="e">
        <f>VLOOKUP(G48,映射表!A:G,7,0)</f>
        <v>#N/A</v>
      </c>
      <c r="O48" s="158" t="e">
        <f>VLOOKUP(G48,映射表!A:C,3,0)</f>
        <v>#N/A</v>
      </c>
    </row>
    <row r="49" spans="1:15">
      <c r="A49" s="208">
        <v>46164</v>
      </c>
      <c r="B49" s="208">
        <v>46164</v>
      </c>
      <c r="C49" t="s">
        <v>27503</v>
      </c>
      <c r="D49" t="s">
        <v>26258</v>
      </c>
      <c r="E49" t="s">
        <v>27569</v>
      </c>
      <c r="F49" t="s">
        <v>27570</v>
      </c>
      <c r="G49" t="s">
        <v>26447</v>
      </c>
      <c r="H49" t="s">
        <v>26448</v>
      </c>
      <c r="I49">
        <v>679</v>
      </c>
      <c r="J49">
        <v>45</v>
      </c>
      <c r="K49" s="209">
        <v>0.066274</v>
      </c>
      <c r="L49" s="210">
        <v>0.32</v>
      </c>
      <c r="M49" s="210">
        <v>14.24</v>
      </c>
      <c r="N49" s="157" t="e">
        <f>VLOOKUP(G49,映射表!A:G,7,0)</f>
        <v>#N/A</v>
      </c>
      <c r="O49" s="158" t="e">
        <f>VLOOKUP(G49,映射表!A:C,3,0)</f>
        <v>#N/A</v>
      </c>
    </row>
    <row r="50" spans="1:15">
      <c r="A50" s="208">
        <v>46164</v>
      </c>
      <c r="B50" s="208">
        <v>46164</v>
      </c>
      <c r="C50" t="s">
        <v>27485</v>
      </c>
      <c r="D50" t="s">
        <v>26258</v>
      </c>
      <c r="E50" t="s">
        <v>27528</v>
      </c>
      <c r="F50" t="s">
        <v>27528</v>
      </c>
      <c r="G50" t="s">
        <v>27571</v>
      </c>
      <c r="H50" t="s">
        <v>27572</v>
      </c>
      <c r="I50">
        <v>181</v>
      </c>
      <c r="J50">
        <v>3</v>
      </c>
      <c r="K50" s="209">
        <v>0.016575</v>
      </c>
      <c r="L50" s="210">
        <v>0.23</v>
      </c>
      <c r="M50" s="210">
        <v>0.68</v>
      </c>
      <c r="N50" s="157" t="e">
        <f>VLOOKUP(G50,映射表!A:G,7,0)</f>
        <v>#N/A</v>
      </c>
      <c r="O50" s="158" t="e">
        <f>VLOOKUP(G50,映射表!A:C,3,0)</f>
        <v>#N/A</v>
      </c>
    </row>
    <row r="51" spans="1:15">
      <c r="A51" s="208">
        <v>46164</v>
      </c>
      <c r="B51" s="208">
        <v>46164</v>
      </c>
      <c r="C51" t="s">
        <v>27573</v>
      </c>
      <c r="D51" t="s">
        <v>26258</v>
      </c>
      <c r="E51" t="s">
        <v>27574</v>
      </c>
      <c r="F51" t="s">
        <v>27575</v>
      </c>
      <c r="G51" t="s">
        <v>27576</v>
      </c>
      <c r="H51" t="s">
        <v>27577</v>
      </c>
      <c r="I51">
        <v>117</v>
      </c>
      <c r="J51">
        <v>1</v>
      </c>
      <c r="K51" s="209">
        <v>0.008547</v>
      </c>
      <c r="L51" s="210">
        <v>0.22</v>
      </c>
      <c r="M51" s="210">
        <v>0.22</v>
      </c>
      <c r="N51" s="157" t="e">
        <f>VLOOKUP(G51,映射表!A:G,7,0)</f>
        <v>#N/A</v>
      </c>
      <c r="O51" s="158" t="e">
        <f>VLOOKUP(G51,映射表!A:C,3,0)</f>
        <v>#N/A</v>
      </c>
    </row>
    <row r="52" spans="1:15">
      <c r="A52" s="208">
        <v>46164</v>
      </c>
      <c r="B52" s="208">
        <v>46164</v>
      </c>
      <c r="C52" t="s">
        <v>27578</v>
      </c>
      <c r="D52" t="s">
        <v>26258</v>
      </c>
      <c r="E52" t="s">
        <v>27579</v>
      </c>
      <c r="F52" t="s">
        <v>27579</v>
      </c>
      <c r="G52" t="s">
        <v>26514</v>
      </c>
      <c r="H52" t="s">
        <v>26515</v>
      </c>
      <c r="I52">
        <v>1866</v>
      </c>
      <c r="J52">
        <v>27</v>
      </c>
      <c r="K52" s="209">
        <v>0.014469000000000001</v>
      </c>
      <c r="L52" s="210">
        <v>0.23</v>
      </c>
      <c r="M52" s="210">
        <v>6.32</v>
      </c>
      <c r="N52" s="157" t="e">
        <f>VLOOKUP(G52,映射表!A:G,7,0)</f>
        <v>#N/A</v>
      </c>
      <c r="O52" s="158" t="e">
        <f>VLOOKUP(G52,映射表!A:C,3,0)</f>
        <v>#N/A</v>
      </c>
    </row>
    <row r="53" spans="1:15">
      <c r="A53" s="208">
        <v>46164</v>
      </c>
      <c r="B53" s="208">
        <v>46164</v>
      </c>
      <c r="C53" t="s">
        <v>27580</v>
      </c>
      <c r="D53" t="s">
        <v>26258</v>
      </c>
      <c r="E53" t="s">
        <v>27581</v>
      </c>
      <c r="F53" t="s">
        <v>27582</v>
      </c>
      <c r="G53" t="s">
        <v>27583</v>
      </c>
      <c r="H53" t="s">
        <v>27584</v>
      </c>
      <c r="I53">
        <v>138</v>
      </c>
      <c r="J53">
        <v>3</v>
      </c>
      <c r="K53" s="209">
        <v>0.021739</v>
      </c>
      <c r="L53" s="210">
        <v>0.21</v>
      </c>
      <c r="M53" s="210">
        <v>0.63</v>
      </c>
      <c r="N53" s="157" t="e">
        <f>VLOOKUP(G53,映射表!A:G,7,0)</f>
        <v>#N/A</v>
      </c>
      <c r="O53" s="158" t="e">
        <f>VLOOKUP(G53,映射表!A:C,3,0)</f>
        <v>#N/A</v>
      </c>
    </row>
    <row r="54" spans="1:15">
      <c r="A54" s="208">
        <v>46164</v>
      </c>
      <c r="B54" s="208">
        <v>46164</v>
      </c>
      <c r="C54" t="s">
        <v>27580</v>
      </c>
      <c r="D54" t="s">
        <v>26258</v>
      </c>
      <c r="E54" t="s">
        <v>27581</v>
      </c>
      <c r="F54" t="s">
        <v>27582</v>
      </c>
      <c r="G54" t="s">
        <v>27585</v>
      </c>
      <c r="H54" t="s">
        <v>27586</v>
      </c>
      <c r="I54">
        <v>344</v>
      </c>
      <c r="J54">
        <v>12</v>
      </c>
      <c r="K54" s="209">
        <v>0.034884</v>
      </c>
      <c r="L54" s="210">
        <v>0.2</v>
      </c>
      <c r="M54" s="210">
        <v>2.43</v>
      </c>
      <c r="N54" s="157" t="e">
        <f>VLOOKUP(G54,映射表!A:G,7,0)</f>
        <v>#N/A</v>
      </c>
      <c r="O54" s="158" t="e">
        <f>VLOOKUP(G54,映射表!A:C,3,0)</f>
        <v>#N/A</v>
      </c>
    </row>
    <row r="55" spans="1:15">
      <c r="A55" s="208">
        <v>46164</v>
      </c>
      <c r="B55" s="208">
        <v>46164</v>
      </c>
      <c r="C55" t="s">
        <v>27496</v>
      </c>
      <c r="D55" t="s">
        <v>26258</v>
      </c>
      <c r="E55" t="s">
        <v>27587</v>
      </c>
      <c r="F55" t="s">
        <v>27588</v>
      </c>
      <c r="G55" t="s">
        <v>26447</v>
      </c>
      <c r="H55" t="s">
        <v>26448</v>
      </c>
      <c r="I55">
        <v>92</v>
      </c>
      <c r="J55">
        <v>0</v>
      </c>
      <c r="K55" s="209">
        <v>0</v>
      </c>
      <c r="L55" t="s">
        <v>26246</v>
      </c>
      <c r="M55" s="210">
        <v>0</v>
      </c>
      <c r="N55" s="157" t="e">
        <f>VLOOKUP(G55,映射表!A:G,7,0)</f>
        <v>#N/A</v>
      </c>
      <c r="O55" s="158" t="e">
        <f>VLOOKUP(G55,映射表!A:C,3,0)</f>
        <v>#N/A</v>
      </c>
    </row>
    <row r="56" spans="1:15">
      <c r="A56" s="208">
        <v>46164</v>
      </c>
      <c r="B56" s="208">
        <v>46164</v>
      </c>
      <c r="C56" t="s">
        <v>27496</v>
      </c>
      <c r="D56" t="s">
        <v>26258</v>
      </c>
      <c r="E56" t="s">
        <v>27587</v>
      </c>
      <c r="F56" t="s">
        <v>27588</v>
      </c>
      <c r="G56" t="s">
        <v>26602</v>
      </c>
      <c r="H56" t="s">
        <v>26603</v>
      </c>
      <c r="I56">
        <v>9</v>
      </c>
      <c r="J56">
        <v>0</v>
      </c>
      <c r="K56" s="209">
        <v>0</v>
      </c>
      <c r="L56" t="s">
        <v>26246</v>
      </c>
      <c r="M56" s="210">
        <v>0</v>
      </c>
      <c r="N56" s="157" t="e">
        <f>VLOOKUP(G56,映射表!A:G,7,0)</f>
        <v>#N/A</v>
      </c>
      <c r="O56" s="158" t="e">
        <f>VLOOKUP(G56,映射表!A:C,3,0)</f>
        <v>#N/A</v>
      </c>
    </row>
    <row r="57" spans="1:15">
      <c r="A57" s="208">
        <v>46164</v>
      </c>
      <c r="B57" s="208">
        <v>46164</v>
      </c>
      <c r="C57" t="s">
        <v>27496</v>
      </c>
      <c r="D57" t="s">
        <v>26258</v>
      </c>
      <c r="E57" t="s">
        <v>27587</v>
      </c>
      <c r="F57" t="s">
        <v>27588</v>
      </c>
      <c r="G57" t="s">
        <v>26322</v>
      </c>
      <c r="H57" t="s">
        <v>26323</v>
      </c>
      <c r="I57">
        <v>235</v>
      </c>
      <c r="J57">
        <v>1</v>
      </c>
      <c r="K57" s="209">
        <v>0.004255</v>
      </c>
      <c r="L57" s="210">
        <v>0.48</v>
      </c>
      <c r="M57" s="210">
        <v>0.48</v>
      </c>
      <c r="N57" s="157" t="e">
        <f>VLOOKUP(G57,映射表!A:G,7,0)</f>
        <v>#N/A</v>
      </c>
      <c r="O57" s="158" t="e">
        <f>VLOOKUP(G57,映射表!A:C,3,0)</f>
        <v>#N/A</v>
      </c>
    </row>
    <row r="58" spans="1:15">
      <c r="A58" s="208">
        <v>46164</v>
      </c>
      <c r="B58" s="208">
        <v>46164</v>
      </c>
      <c r="C58" t="s">
        <v>26389</v>
      </c>
      <c r="D58" t="s">
        <v>26258</v>
      </c>
      <c r="E58" t="s">
        <v>27589</v>
      </c>
      <c r="F58" t="s">
        <v>27589</v>
      </c>
      <c r="G58" t="s">
        <v>26389</v>
      </c>
      <c r="H58" t="s">
        <v>26390</v>
      </c>
      <c r="I58">
        <v>103</v>
      </c>
      <c r="J58">
        <v>2</v>
      </c>
      <c r="K58" s="209">
        <v>0.019417</v>
      </c>
      <c r="L58" s="210">
        <v>0.38</v>
      </c>
      <c r="M58" s="210">
        <v>0.76</v>
      </c>
      <c r="N58" s="157" t="e">
        <f>VLOOKUP(G58,映射表!A:G,7,0)</f>
        <v>#N/A</v>
      </c>
      <c r="O58" s="158" t="e">
        <f>VLOOKUP(G58,映射表!A:C,3,0)</f>
        <v>#N/A</v>
      </c>
    </row>
    <row r="59" spans="1:15">
      <c r="A59" s="208">
        <v>46164</v>
      </c>
      <c r="B59" s="208">
        <v>46164</v>
      </c>
      <c r="C59" t="s">
        <v>26389</v>
      </c>
      <c r="D59" t="s">
        <v>26258</v>
      </c>
      <c r="E59" t="s">
        <v>27590</v>
      </c>
      <c r="F59" t="s">
        <v>27590</v>
      </c>
      <c r="G59" t="s">
        <v>26389</v>
      </c>
      <c r="H59" t="s">
        <v>26390</v>
      </c>
      <c r="I59">
        <v>73</v>
      </c>
      <c r="J59">
        <v>1</v>
      </c>
      <c r="K59" s="209">
        <v>0.013699</v>
      </c>
      <c r="L59" s="210">
        <v>0.38</v>
      </c>
      <c r="M59" s="210">
        <v>0.38</v>
      </c>
      <c r="N59" s="157" t="e">
        <f>VLOOKUP(G59,映射表!A:G,7,0)</f>
        <v>#N/A</v>
      </c>
      <c r="O59" s="158" t="e">
        <f>VLOOKUP(G59,映射表!A:C,3,0)</f>
        <v>#N/A</v>
      </c>
    </row>
    <row r="60" spans="1:15">
      <c r="A60" s="208">
        <v>46164</v>
      </c>
      <c r="B60" s="208">
        <v>46164</v>
      </c>
      <c r="C60" t="s">
        <v>27591</v>
      </c>
      <c r="D60" t="s">
        <v>26258</v>
      </c>
      <c r="E60" t="s">
        <v>27592</v>
      </c>
      <c r="F60" t="s">
        <v>27592</v>
      </c>
      <c r="G60" t="s">
        <v>26389</v>
      </c>
      <c r="H60" t="s">
        <v>26390</v>
      </c>
      <c r="I60">
        <v>7</v>
      </c>
      <c r="J60">
        <v>0</v>
      </c>
      <c r="K60" s="209">
        <v>0</v>
      </c>
      <c r="L60" t="s">
        <v>26246</v>
      </c>
      <c r="M60" s="210">
        <v>0</v>
      </c>
      <c r="N60" s="157" t="e">
        <f>VLOOKUP(G60,映射表!A:G,7,0)</f>
        <v>#N/A</v>
      </c>
      <c r="O60" s="158" t="e">
        <f>VLOOKUP(G60,映射表!A:C,3,0)</f>
        <v>#N/A</v>
      </c>
    </row>
    <row r="61" spans="1:15">
      <c r="A61" s="208">
        <v>46164</v>
      </c>
      <c r="B61" s="208">
        <v>46164</v>
      </c>
      <c r="C61" t="s">
        <v>26389</v>
      </c>
      <c r="D61" t="s">
        <v>26258</v>
      </c>
      <c r="E61" t="s">
        <v>27593</v>
      </c>
      <c r="F61" t="s">
        <v>27594</v>
      </c>
      <c r="G61" t="s">
        <v>26389</v>
      </c>
      <c r="H61" t="s">
        <v>26390</v>
      </c>
      <c r="I61">
        <v>380</v>
      </c>
      <c r="J61">
        <v>2</v>
      </c>
      <c r="K61" s="209">
        <v>0.005263</v>
      </c>
      <c r="L61" s="210">
        <v>0.31</v>
      </c>
      <c r="M61" s="210">
        <v>0.62</v>
      </c>
      <c r="N61" s="157" t="e">
        <f>VLOOKUP(G61,映射表!A:G,7,0)</f>
        <v>#N/A</v>
      </c>
      <c r="O61" s="158" t="e">
        <f>VLOOKUP(G61,映射表!A:C,3,0)</f>
        <v>#N/A</v>
      </c>
    </row>
    <row r="62" spans="1:15">
      <c r="A62" s="208">
        <v>46164</v>
      </c>
      <c r="B62" s="208">
        <v>46164</v>
      </c>
      <c r="C62" t="s">
        <v>27591</v>
      </c>
      <c r="D62" t="s">
        <v>26258</v>
      </c>
      <c r="E62" t="s">
        <v>27595</v>
      </c>
      <c r="F62" t="s">
        <v>27596</v>
      </c>
      <c r="G62" t="s">
        <v>26389</v>
      </c>
      <c r="H62" t="s">
        <v>26390</v>
      </c>
      <c r="I62">
        <v>191</v>
      </c>
      <c r="J62">
        <v>4</v>
      </c>
      <c r="K62" s="209">
        <v>0.020942</v>
      </c>
      <c r="L62" s="210">
        <v>0.3</v>
      </c>
      <c r="M62" s="210">
        <v>1.2</v>
      </c>
      <c r="N62" s="157" t="e">
        <f>VLOOKUP(G62,映射表!A:G,7,0)</f>
        <v>#N/A</v>
      </c>
      <c r="O62" s="158" t="e">
        <f>VLOOKUP(G62,映射表!A:C,3,0)</f>
        <v>#N/A</v>
      </c>
    </row>
    <row r="63" spans="1:15">
      <c r="A63" s="208">
        <v>46164</v>
      </c>
      <c r="B63" s="208">
        <v>46164</v>
      </c>
      <c r="C63" t="s">
        <v>26389</v>
      </c>
      <c r="D63" t="s">
        <v>26258</v>
      </c>
      <c r="E63" t="s">
        <v>27597</v>
      </c>
      <c r="F63" t="s">
        <v>27597</v>
      </c>
      <c r="G63" t="s">
        <v>26389</v>
      </c>
      <c r="H63" t="s">
        <v>26390</v>
      </c>
      <c r="I63">
        <v>1342</v>
      </c>
      <c r="J63">
        <v>18</v>
      </c>
      <c r="K63" s="209">
        <v>0.013413</v>
      </c>
      <c r="L63" s="210">
        <v>0.53</v>
      </c>
      <c r="M63" s="210">
        <v>9.54</v>
      </c>
      <c r="N63" s="157" t="e">
        <f>VLOOKUP(G63,映射表!A:G,7,0)</f>
        <v>#N/A</v>
      </c>
      <c r="O63" s="158" t="e">
        <f>VLOOKUP(G63,映射表!A:C,3,0)</f>
        <v>#N/A</v>
      </c>
    </row>
    <row r="64" spans="1:15">
      <c r="A64" s="208">
        <v>46164</v>
      </c>
      <c r="B64" s="208">
        <v>46164</v>
      </c>
      <c r="C64" t="s">
        <v>26389</v>
      </c>
      <c r="D64" t="s">
        <v>26258</v>
      </c>
      <c r="E64" t="s">
        <v>27598</v>
      </c>
      <c r="F64" t="s">
        <v>27598</v>
      </c>
      <c r="G64" t="s">
        <v>26389</v>
      </c>
      <c r="H64" t="s">
        <v>26390</v>
      </c>
      <c r="I64">
        <v>171</v>
      </c>
      <c r="J64">
        <v>2</v>
      </c>
      <c r="K64" s="209">
        <v>0.011696</v>
      </c>
      <c r="L64" s="210">
        <v>0.38</v>
      </c>
      <c r="M64" s="210">
        <v>0.76</v>
      </c>
      <c r="N64" s="157" t="e">
        <f>VLOOKUP(G64,映射表!A:G,7,0)</f>
        <v>#N/A</v>
      </c>
      <c r="O64" s="158" t="e">
        <f>VLOOKUP(G64,映射表!A:C,3,0)</f>
        <v>#N/A</v>
      </c>
    </row>
    <row r="65" spans="1:15">
      <c r="A65" s="208">
        <v>46164</v>
      </c>
      <c r="B65" s="208">
        <v>46164</v>
      </c>
      <c r="C65" t="s">
        <v>27485</v>
      </c>
      <c r="D65" t="s">
        <v>26258</v>
      </c>
      <c r="E65" t="s">
        <v>27599</v>
      </c>
      <c r="F65" t="s">
        <v>27599</v>
      </c>
      <c r="G65" t="s">
        <v>27600</v>
      </c>
      <c r="H65" t="s">
        <v>27601</v>
      </c>
      <c r="I65">
        <v>17</v>
      </c>
      <c r="J65">
        <v>0</v>
      </c>
      <c r="K65" s="209">
        <v>0</v>
      </c>
      <c r="L65" t="s">
        <v>26246</v>
      </c>
      <c r="M65" s="210">
        <v>0</v>
      </c>
      <c r="N65" s="157" t="e">
        <f>VLOOKUP(G65,映射表!A:G,7,0)</f>
        <v>#N/A</v>
      </c>
      <c r="O65" s="158" t="e">
        <f>VLOOKUP(G65,映射表!A:C,3,0)</f>
        <v>#N/A</v>
      </c>
    </row>
    <row r="66" spans="1:15">
      <c r="A66" s="208">
        <v>46164</v>
      </c>
      <c r="B66" s="208">
        <v>46164</v>
      </c>
      <c r="C66" t="s">
        <v>27485</v>
      </c>
      <c r="D66" t="s">
        <v>26258</v>
      </c>
      <c r="E66" t="s">
        <v>27599</v>
      </c>
      <c r="F66" t="s">
        <v>27599</v>
      </c>
      <c r="G66" t="s">
        <v>27602</v>
      </c>
      <c r="H66" t="s">
        <v>27603</v>
      </c>
      <c r="I66">
        <v>35</v>
      </c>
      <c r="J66">
        <v>1</v>
      </c>
      <c r="K66" s="209">
        <v>0.028571</v>
      </c>
      <c r="L66" s="210">
        <v>0.3</v>
      </c>
      <c r="M66" s="210">
        <v>0.3</v>
      </c>
      <c r="N66" s="157" t="e">
        <f>VLOOKUP(G66,映射表!A:G,7,0)</f>
        <v>#N/A</v>
      </c>
      <c r="O66" s="158" t="e">
        <f>VLOOKUP(G66,映射表!A:C,3,0)</f>
        <v>#N/A</v>
      </c>
    </row>
    <row r="67" spans="1:15">
      <c r="A67" s="208">
        <v>46164</v>
      </c>
      <c r="B67" s="208">
        <v>46164</v>
      </c>
      <c r="C67" t="s">
        <v>26389</v>
      </c>
      <c r="D67" t="s">
        <v>26258</v>
      </c>
      <c r="E67" t="s">
        <v>27589</v>
      </c>
      <c r="F67" t="s">
        <v>27589</v>
      </c>
      <c r="G67" t="s">
        <v>26636</v>
      </c>
      <c r="H67" t="s">
        <v>26637</v>
      </c>
      <c r="I67">
        <v>129</v>
      </c>
      <c r="J67">
        <v>3</v>
      </c>
      <c r="K67" s="209">
        <v>0.023256000000000002</v>
      </c>
      <c r="L67" s="210">
        <v>0.38</v>
      </c>
      <c r="M67" s="210">
        <v>1.14</v>
      </c>
      <c r="N67" s="157" t="e">
        <f>VLOOKUP(G67,映射表!A:G,7,0)</f>
        <v>#N/A</v>
      </c>
      <c r="O67" s="158" t="e">
        <f>VLOOKUP(G67,映射表!A:C,3,0)</f>
        <v>#N/A</v>
      </c>
    </row>
    <row r="68" spans="1:15">
      <c r="A68" s="208">
        <v>46164</v>
      </c>
      <c r="B68" s="208">
        <v>46164</v>
      </c>
      <c r="C68" t="s">
        <v>27591</v>
      </c>
      <c r="D68" t="s">
        <v>26258</v>
      </c>
      <c r="E68" t="s">
        <v>27595</v>
      </c>
      <c r="F68" t="s">
        <v>27596</v>
      </c>
      <c r="G68" t="s">
        <v>26636</v>
      </c>
      <c r="H68" t="s">
        <v>26637</v>
      </c>
      <c r="I68">
        <v>265</v>
      </c>
      <c r="J68">
        <v>1</v>
      </c>
      <c r="K68" s="209">
        <v>0.003774</v>
      </c>
      <c r="L68" s="210">
        <v>0.3</v>
      </c>
      <c r="M68" s="210">
        <v>0.3</v>
      </c>
      <c r="N68" s="157" t="e">
        <f>VLOOKUP(G68,映射表!A:G,7,0)</f>
        <v>#N/A</v>
      </c>
      <c r="O68" s="158" t="e">
        <f>VLOOKUP(G68,映射表!A:C,3,0)</f>
        <v>#N/A</v>
      </c>
    </row>
    <row r="69" spans="1:15">
      <c r="A69" s="208">
        <v>46164</v>
      </c>
      <c r="B69" s="208">
        <v>46164</v>
      </c>
      <c r="C69" t="s">
        <v>26389</v>
      </c>
      <c r="D69" t="s">
        <v>26258</v>
      </c>
      <c r="E69" t="s">
        <v>27590</v>
      </c>
      <c r="F69" t="s">
        <v>27590</v>
      </c>
      <c r="G69" t="s">
        <v>26636</v>
      </c>
      <c r="H69" t="s">
        <v>26637</v>
      </c>
      <c r="I69">
        <v>80</v>
      </c>
      <c r="J69">
        <v>0</v>
      </c>
      <c r="K69" s="209">
        <v>0</v>
      </c>
      <c r="L69" t="s">
        <v>26246</v>
      </c>
      <c r="M69" s="210">
        <v>0</v>
      </c>
      <c r="N69" s="157" t="e">
        <f>VLOOKUP(G69,映射表!A:G,7,0)</f>
        <v>#N/A</v>
      </c>
      <c r="O69" s="158" t="e">
        <f>VLOOKUP(G69,映射表!A:C,3,0)</f>
        <v>#N/A</v>
      </c>
    </row>
    <row r="70" spans="1:15">
      <c r="A70" s="208">
        <v>46164</v>
      </c>
      <c r="B70" s="208">
        <v>46164</v>
      </c>
      <c r="C70" t="s">
        <v>27464</v>
      </c>
      <c r="D70" t="s">
        <v>26258</v>
      </c>
      <c r="E70" t="s">
        <v>27604</v>
      </c>
      <c r="F70" t="s">
        <v>27605</v>
      </c>
      <c r="G70" t="s">
        <v>27606</v>
      </c>
      <c r="H70" t="s">
        <v>27607</v>
      </c>
      <c r="I70">
        <v>86</v>
      </c>
      <c r="J70">
        <v>0</v>
      </c>
      <c r="K70" s="209">
        <v>0</v>
      </c>
      <c r="L70" t="s">
        <v>26246</v>
      </c>
      <c r="M70" s="210">
        <v>0</v>
      </c>
      <c r="N70" s="157" t="e">
        <f>VLOOKUP(G70,映射表!A:G,7,0)</f>
        <v>#N/A</v>
      </c>
      <c r="O70" s="158" t="e">
        <f>VLOOKUP(G70,映射表!A:C,3,0)</f>
        <v>#N/A</v>
      </c>
    </row>
    <row r="71" spans="1:15">
      <c r="A71" s="208">
        <v>46164</v>
      </c>
      <c r="B71" s="208">
        <v>46164</v>
      </c>
      <c r="C71" t="s">
        <v>27464</v>
      </c>
      <c r="D71" t="s">
        <v>26258</v>
      </c>
      <c r="E71" t="s">
        <v>27604</v>
      </c>
      <c r="F71" t="s">
        <v>27605</v>
      </c>
      <c r="G71" t="s">
        <v>27608</v>
      </c>
      <c r="H71" t="s">
        <v>27609</v>
      </c>
      <c r="I71">
        <v>187</v>
      </c>
      <c r="J71">
        <v>3</v>
      </c>
      <c r="K71" s="209">
        <v>0.016043</v>
      </c>
      <c r="L71" s="210">
        <v>0.35</v>
      </c>
      <c r="M71" s="210">
        <v>1.05</v>
      </c>
      <c r="N71" s="157" t="e">
        <f>VLOOKUP(G71,映射表!A:G,7,0)</f>
        <v>#N/A</v>
      </c>
      <c r="O71" s="158" t="e">
        <f>VLOOKUP(G71,映射表!A:C,3,0)</f>
        <v>#N/A</v>
      </c>
    </row>
    <row r="72" spans="1:15">
      <c r="A72" s="208">
        <v>46164</v>
      </c>
      <c r="B72" s="208">
        <v>46164</v>
      </c>
      <c r="C72" t="s">
        <v>27485</v>
      </c>
      <c r="D72" t="s">
        <v>26258</v>
      </c>
      <c r="E72" t="s">
        <v>27610</v>
      </c>
      <c r="F72" t="s">
        <v>27610</v>
      </c>
      <c r="G72" t="s">
        <v>27611</v>
      </c>
      <c r="H72" t="s">
        <v>27612</v>
      </c>
      <c r="I72">
        <v>6</v>
      </c>
      <c r="J72">
        <v>0</v>
      </c>
      <c r="K72" s="209">
        <v>0</v>
      </c>
      <c r="L72" t="s">
        <v>26246</v>
      </c>
      <c r="M72" s="210">
        <v>0</v>
      </c>
      <c r="N72" s="157" t="e">
        <f>VLOOKUP(G72,映射表!A:G,7,0)</f>
        <v>#N/A</v>
      </c>
      <c r="O72" s="158" t="e">
        <f>VLOOKUP(G72,映射表!A:C,3,0)</f>
        <v>#N/A</v>
      </c>
    </row>
    <row r="73" spans="1:15">
      <c r="A73" s="208">
        <v>46164</v>
      </c>
      <c r="B73" s="208">
        <v>46164</v>
      </c>
      <c r="C73" t="s">
        <v>27485</v>
      </c>
      <c r="D73" t="s">
        <v>26258</v>
      </c>
      <c r="E73" t="s">
        <v>27610</v>
      </c>
      <c r="F73" t="s">
        <v>27610</v>
      </c>
      <c r="G73" t="s">
        <v>27613</v>
      </c>
      <c r="H73" t="s">
        <v>27614</v>
      </c>
      <c r="I73">
        <v>16</v>
      </c>
      <c r="J73">
        <v>0</v>
      </c>
      <c r="K73" s="209">
        <v>0</v>
      </c>
      <c r="L73" t="s">
        <v>26246</v>
      </c>
      <c r="M73" s="210">
        <v>0</v>
      </c>
      <c r="N73" s="157" t="e">
        <f>VLOOKUP(G73,映射表!A:G,7,0)</f>
        <v>#N/A</v>
      </c>
      <c r="O73" s="158" t="e">
        <f>VLOOKUP(G73,映射表!A:C,3,0)</f>
        <v>#N/A</v>
      </c>
    </row>
    <row r="74" spans="1:15">
      <c r="A74" s="208">
        <v>46164</v>
      </c>
      <c r="B74" s="208">
        <v>46164</v>
      </c>
      <c r="C74" t="s">
        <v>27615</v>
      </c>
      <c r="D74" t="s">
        <v>26258</v>
      </c>
      <c r="E74" t="s">
        <v>27616</v>
      </c>
      <c r="F74" t="s">
        <v>27617</v>
      </c>
      <c r="G74" t="s">
        <v>27268</v>
      </c>
      <c r="H74" t="s">
        <v>27618</v>
      </c>
      <c r="I74">
        <v>24</v>
      </c>
      <c r="J74">
        <v>2</v>
      </c>
      <c r="K74" s="209">
        <v>0.08333299999999999</v>
      </c>
      <c r="L74" s="210">
        <v>0.55</v>
      </c>
      <c r="M74" s="210">
        <v>1.1</v>
      </c>
      <c r="N74" s="157" t="e">
        <f>VLOOKUP(G74,映射表!A:G,7,0)</f>
        <v>#N/A</v>
      </c>
      <c r="O74" s="158" t="e">
        <f>VLOOKUP(G74,映射表!A:C,3,0)</f>
        <v>#N/A</v>
      </c>
    </row>
    <row r="75" spans="1:15">
      <c r="A75" s="208">
        <v>46164</v>
      </c>
      <c r="B75" s="208">
        <v>46164</v>
      </c>
      <c r="C75" t="s">
        <v>27573</v>
      </c>
      <c r="D75" t="s">
        <v>26258</v>
      </c>
      <c r="E75" t="s">
        <v>27619</v>
      </c>
      <c r="F75" t="s">
        <v>27574</v>
      </c>
      <c r="G75" t="s">
        <v>27576</v>
      </c>
      <c r="H75" t="s">
        <v>27577</v>
      </c>
      <c r="I75">
        <v>20</v>
      </c>
      <c r="J75">
        <v>0</v>
      </c>
      <c r="K75" s="209">
        <v>0</v>
      </c>
      <c r="L75" t="s">
        <v>26246</v>
      </c>
      <c r="M75" s="210">
        <v>0</v>
      </c>
      <c r="N75" s="157" t="e">
        <f>VLOOKUP(G75,映射表!A:G,7,0)</f>
        <v>#N/A</v>
      </c>
      <c r="O75" s="158" t="e">
        <f>VLOOKUP(G75,映射表!A:C,3,0)</f>
        <v>#N/A</v>
      </c>
    </row>
    <row r="76" spans="1:15">
      <c r="A76" s="208">
        <v>46164</v>
      </c>
      <c r="B76" s="208">
        <v>46164</v>
      </c>
      <c r="C76" t="s">
        <v>27620</v>
      </c>
      <c r="D76" t="s">
        <v>26258</v>
      </c>
      <c r="E76" t="s">
        <v>27621</v>
      </c>
      <c r="F76" t="s">
        <v>27620</v>
      </c>
      <c r="G76" t="s">
        <v>26456</v>
      </c>
      <c r="H76" t="s">
        <v>26457</v>
      </c>
      <c r="I76">
        <v>375</v>
      </c>
      <c r="J76">
        <v>10</v>
      </c>
      <c r="K76" s="209">
        <v>0.026667</v>
      </c>
      <c r="L76" s="210">
        <v>0.2</v>
      </c>
      <c r="M76" s="210">
        <v>2.01</v>
      </c>
      <c r="N76" s="157" t="e">
        <f>VLOOKUP(G76,映射表!A:G,7,0)</f>
        <v>#N/A</v>
      </c>
      <c r="O76" s="158" t="e">
        <f>VLOOKUP(G76,映射表!A:C,3,0)</f>
        <v>#N/A</v>
      </c>
    </row>
    <row r="77" spans="1:15">
      <c r="A77" s="208">
        <v>46164</v>
      </c>
      <c r="B77" s="208">
        <v>46164</v>
      </c>
      <c r="C77" t="s">
        <v>26381</v>
      </c>
      <c r="D77" t="s">
        <v>26258</v>
      </c>
      <c r="E77" t="s">
        <v>27622</v>
      </c>
      <c r="F77" t="s">
        <v>26381</v>
      </c>
      <c r="G77" t="s">
        <v>26381</v>
      </c>
      <c r="H77" t="s">
        <v>26382</v>
      </c>
      <c r="I77">
        <v>807</v>
      </c>
      <c r="J77">
        <v>23</v>
      </c>
      <c r="K77" s="209">
        <v>0.028501</v>
      </c>
      <c r="L77" s="210">
        <v>0.18</v>
      </c>
      <c r="M77" s="210">
        <v>4.16</v>
      </c>
      <c r="N77" s="157" t="e">
        <f>VLOOKUP(G77,映射表!A:G,7,0)</f>
        <v>#N/A</v>
      </c>
      <c r="O77" s="158" t="e">
        <f>VLOOKUP(G77,映射表!A:C,3,0)</f>
        <v>#N/A</v>
      </c>
    </row>
    <row r="78" spans="1:15">
      <c r="A78" s="208">
        <v>46164</v>
      </c>
      <c r="B78" s="208">
        <v>46164</v>
      </c>
      <c r="C78" t="s">
        <v>27620</v>
      </c>
      <c r="D78" t="s">
        <v>26258</v>
      </c>
      <c r="E78" t="s">
        <v>27621</v>
      </c>
      <c r="F78" t="s">
        <v>27620</v>
      </c>
      <c r="G78" t="s">
        <v>27623</v>
      </c>
      <c r="H78" t="s">
        <v>27624</v>
      </c>
      <c r="I78">
        <v>685</v>
      </c>
      <c r="J78">
        <v>11</v>
      </c>
      <c r="K78" s="209">
        <v>0.016058</v>
      </c>
      <c r="L78" s="210">
        <v>0.21</v>
      </c>
      <c r="M78" s="210">
        <v>2.34</v>
      </c>
      <c r="N78" s="157" t="e">
        <f>VLOOKUP(G78,映射表!A:G,7,0)</f>
        <v>#N/A</v>
      </c>
      <c r="O78" s="158" t="e">
        <f>VLOOKUP(G78,映射表!A:C,3,0)</f>
        <v>#N/A</v>
      </c>
    </row>
    <row r="79" spans="1:15">
      <c r="A79" s="208">
        <v>46164</v>
      </c>
      <c r="B79" s="208">
        <v>46164</v>
      </c>
      <c r="C79" t="s">
        <v>27625</v>
      </c>
      <c r="D79" t="s">
        <v>26258</v>
      </c>
      <c r="E79" t="s">
        <v>27626</v>
      </c>
      <c r="F79" t="s">
        <v>26296</v>
      </c>
      <c r="G79" t="s">
        <v>26296</v>
      </c>
      <c r="H79" t="s">
        <v>26297</v>
      </c>
      <c r="I79">
        <v>40</v>
      </c>
      <c r="J79">
        <v>1</v>
      </c>
      <c r="K79" s="209">
        <v>0.025</v>
      </c>
      <c r="L79" s="210">
        <v>0.35</v>
      </c>
      <c r="M79" s="210">
        <v>0.35</v>
      </c>
      <c r="N79" s="157" t="e">
        <f>VLOOKUP(G79,映射表!A:G,7,0)</f>
        <v>#N/A</v>
      </c>
      <c r="O79" s="158" t="e">
        <f>VLOOKUP(G79,映射表!A:C,3,0)</f>
        <v>#N/A</v>
      </c>
    </row>
    <row r="80" spans="1:15">
      <c r="A80" s="208">
        <v>46164</v>
      </c>
      <c r="B80" s="208">
        <v>46164</v>
      </c>
      <c r="C80" t="s">
        <v>27573</v>
      </c>
      <c r="D80" t="s">
        <v>26258</v>
      </c>
      <c r="E80" t="s">
        <v>27627</v>
      </c>
      <c r="F80" t="s">
        <v>27574</v>
      </c>
      <c r="G80" t="s">
        <v>27576</v>
      </c>
      <c r="H80" t="s">
        <v>27577</v>
      </c>
      <c r="I80">
        <v>455</v>
      </c>
      <c r="J80">
        <v>7</v>
      </c>
      <c r="K80" s="209">
        <v>0.015385</v>
      </c>
      <c r="L80" s="210">
        <v>0.32</v>
      </c>
      <c r="M80" s="210">
        <v>2.21</v>
      </c>
      <c r="N80" s="157" t="e">
        <f>VLOOKUP(G80,映射表!A:G,7,0)</f>
        <v>#N/A</v>
      </c>
      <c r="O80" s="158" t="e">
        <f>VLOOKUP(G80,映射表!A:C,3,0)</f>
        <v>#N/A</v>
      </c>
    </row>
    <row r="81" spans="1:15">
      <c r="A81" s="208">
        <v>46164</v>
      </c>
      <c r="B81" s="208">
        <v>46164</v>
      </c>
      <c r="C81" t="s">
        <v>27485</v>
      </c>
      <c r="D81" t="s">
        <v>26258</v>
      </c>
      <c r="E81" t="s">
        <v>27628</v>
      </c>
      <c r="F81" t="s">
        <v>27629</v>
      </c>
      <c r="G81" t="s">
        <v>27630</v>
      </c>
      <c r="H81" t="s">
        <v>27631</v>
      </c>
      <c r="I81">
        <v>8</v>
      </c>
      <c r="J81">
        <v>0</v>
      </c>
      <c r="K81" s="209">
        <v>0</v>
      </c>
      <c r="L81" t="s">
        <v>26246</v>
      </c>
      <c r="M81" s="210">
        <v>0</v>
      </c>
      <c r="N81" s="157" t="e">
        <f>VLOOKUP(G81,映射表!A:G,7,0)</f>
        <v>#N/A</v>
      </c>
      <c r="O81" s="158" t="e">
        <f>VLOOKUP(G81,映射表!A:C,3,0)</f>
        <v>#N/A</v>
      </c>
    </row>
    <row r="82" spans="1:15">
      <c r="A82" s="208">
        <v>46164</v>
      </c>
      <c r="B82" s="208">
        <v>46164</v>
      </c>
      <c r="C82" t="s">
        <v>27485</v>
      </c>
      <c r="D82" t="s">
        <v>26258</v>
      </c>
      <c r="E82" t="s">
        <v>27628</v>
      </c>
      <c r="F82" t="s">
        <v>27629</v>
      </c>
      <c r="G82" t="s">
        <v>27632</v>
      </c>
      <c r="H82" t="s">
        <v>27633</v>
      </c>
      <c r="I82">
        <v>121</v>
      </c>
      <c r="J82">
        <v>2</v>
      </c>
      <c r="K82" s="209">
        <v>0.016529000000000002</v>
      </c>
      <c r="L82" s="210">
        <v>0.42</v>
      </c>
      <c r="M82" s="210">
        <v>0.84</v>
      </c>
      <c r="N82" s="157" t="e">
        <f>VLOOKUP(G82,映射表!A:G,7,0)</f>
        <v>#N/A</v>
      </c>
      <c r="O82" s="158" t="e">
        <f>VLOOKUP(G82,映射表!A:C,3,0)</f>
        <v>#N/A</v>
      </c>
    </row>
    <row r="83" spans="1:15">
      <c r="A83" s="208">
        <v>46164</v>
      </c>
      <c r="B83" s="208">
        <v>46164</v>
      </c>
      <c r="C83" t="s">
        <v>27485</v>
      </c>
      <c r="D83" t="s">
        <v>26258</v>
      </c>
      <c r="E83" t="s">
        <v>27628</v>
      </c>
      <c r="F83" t="s">
        <v>27629</v>
      </c>
      <c r="G83" t="s">
        <v>27634</v>
      </c>
      <c r="H83" t="s">
        <v>27635</v>
      </c>
      <c r="I83">
        <v>5</v>
      </c>
      <c r="J83">
        <v>0</v>
      </c>
      <c r="K83" s="209">
        <v>0</v>
      </c>
      <c r="L83" t="s">
        <v>26246</v>
      </c>
      <c r="M83" s="210">
        <v>0</v>
      </c>
      <c r="N83" s="157" t="e">
        <f>VLOOKUP(G83,映射表!A:G,7,0)</f>
        <v>#N/A</v>
      </c>
      <c r="O83" s="158" t="e">
        <f>VLOOKUP(G83,映射表!A:C,3,0)</f>
        <v>#N/A</v>
      </c>
    </row>
    <row r="84" spans="1:15">
      <c r="A84" s="208">
        <v>46164</v>
      </c>
      <c r="B84" s="208">
        <v>46164</v>
      </c>
      <c r="C84" t="s">
        <v>27485</v>
      </c>
      <c r="D84" t="s">
        <v>26258</v>
      </c>
      <c r="E84" t="s">
        <v>27636</v>
      </c>
      <c r="F84" t="s">
        <v>27629</v>
      </c>
      <c r="G84" t="s">
        <v>27630</v>
      </c>
      <c r="H84" t="s">
        <v>27631</v>
      </c>
      <c r="I84">
        <v>50</v>
      </c>
      <c r="J84">
        <v>1</v>
      </c>
      <c r="K84" s="209">
        <v>0.02</v>
      </c>
      <c r="L84" s="210">
        <v>0.33</v>
      </c>
      <c r="M84" s="210">
        <v>0.33</v>
      </c>
      <c r="N84" s="157" t="e">
        <f>VLOOKUP(G84,映射表!A:G,7,0)</f>
        <v>#N/A</v>
      </c>
      <c r="O84" s="158" t="e">
        <f>VLOOKUP(G84,映射表!A:C,3,0)</f>
        <v>#N/A</v>
      </c>
    </row>
    <row r="85" spans="1:15">
      <c r="A85" s="208">
        <v>46164</v>
      </c>
      <c r="B85" s="208">
        <v>46164</v>
      </c>
      <c r="C85" t="s">
        <v>27485</v>
      </c>
      <c r="D85" t="s">
        <v>26258</v>
      </c>
      <c r="E85" t="s">
        <v>27636</v>
      </c>
      <c r="F85" t="s">
        <v>27629</v>
      </c>
      <c r="G85" t="s">
        <v>27632</v>
      </c>
      <c r="H85" t="s">
        <v>27633</v>
      </c>
      <c r="I85">
        <v>156</v>
      </c>
      <c r="J85">
        <v>4</v>
      </c>
      <c r="K85" s="209">
        <v>0.025640999999999997</v>
      </c>
      <c r="L85" s="210">
        <v>0.34</v>
      </c>
      <c r="M85" s="210">
        <v>1.34</v>
      </c>
      <c r="N85" s="157" t="e">
        <f>VLOOKUP(G85,映射表!A:G,7,0)</f>
        <v>#N/A</v>
      </c>
      <c r="O85" s="158" t="e">
        <f>VLOOKUP(G85,映射表!A:C,3,0)</f>
        <v>#N/A</v>
      </c>
    </row>
    <row r="86" spans="1:15">
      <c r="A86" s="208">
        <v>46164</v>
      </c>
      <c r="B86" s="208">
        <v>46164</v>
      </c>
      <c r="C86" t="s">
        <v>27485</v>
      </c>
      <c r="D86" t="s">
        <v>26258</v>
      </c>
      <c r="E86" t="s">
        <v>27636</v>
      </c>
      <c r="F86" t="s">
        <v>27629</v>
      </c>
      <c r="G86" t="s">
        <v>27634</v>
      </c>
      <c r="H86" t="s">
        <v>27635</v>
      </c>
      <c r="I86">
        <v>13</v>
      </c>
      <c r="J86">
        <v>1</v>
      </c>
      <c r="K86" s="209">
        <v>0.076923</v>
      </c>
      <c r="L86" s="210">
        <v>0.33</v>
      </c>
      <c r="M86" s="210">
        <v>0.33</v>
      </c>
      <c r="N86" s="157" t="e">
        <f>VLOOKUP(G86,映射表!A:G,7,0)</f>
        <v>#N/A</v>
      </c>
      <c r="O86" s="158" t="e">
        <f>VLOOKUP(G86,映射表!A:C,3,0)</f>
        <v>#N/A</v>
      </c>
    </row>
    <row r="87" spans="1:15">
      <c r="A87" s="208">
        <v>46164</v>
      </c>
      <c r="B87" s="208">
        <v>46164</v>
      </c>
      <c r="C87" t="s">
        <v>27573</v>
      </c>
      <c r="D87" t="s">
        <v>26258</v>
      </c>
      <c r="E87" t="s">
        <v>27637</v>
      </c>
      <c r="F87" t="s">
        <v>27638</v>
      </c>
      <c r="G87" t="s">
        <v>27576</v>
      </c>
      <c r="H87" t="s">
        <v>27577</v>
      </c>
      <c r="I87">
        <v>57</v>
      </c>
      <c r="J87">
        <v>2</v>
      </c>
      <c r="K87" s="209">
        <v>0.035088</v>
      </c>
      <c r="L87" s="210">
        <v>0.28</v>
      </c>
      <c r="M87" s="210">
        <v>0.56</v>
      </c>
      <c r="N87" s="157" t="e">
        <f>VLOOKUP(G87,映射表!A:G,7,0)</f>
        <v>#N/A</v>
      </c>
      <c r="O87" s="158" t="e">
        <f>VLOOKUP(G87,映射表!A:C,3,0)</f>
        <v>#N/A</v>
      </c>
    </row>
    <row r="88" spans="1:15">
      <c r="A88" s="208">
        <v>46164</v>
      </c>
      <c r="B88" s="208">
        <v>46164</v>
      </c>
      <c r="C88" t="s">
        <v>27625</v>
      </c>
      <c r="D88" t="s">
        <v>26258</v>
      </c>
      <c r="E88" t="s">
        <v>27626</v>
      </c>
      <c r="F88" t="s">
        <v>26296</v>
      </c>
      <c r="G88" t="s">
        <v>27639</v>
      </c>
      <c r="H88" t="s">
        <v>27640</v>
      </c>
      <c r="I88">
        <v>111</v>
      </c>
      <c r="J88">
        <v>1</v>
      </c>
      <c r="K88" s="209">
        <v>0.009009</v>
      </c>
      <c r="L88" s="210">
        <v>0.35</v>
      </c>
      <c r="M88" s="210">
        <v>0.35</v>
      </c>
      <c r="N88" s="157" t="e">
        <f>VLOOKUP(G88,映射表!A:G,7,0)</f>
        <v>#N/A</v>
      </c>
      <c r="O88" s="158" t="e">
        <f>VLOOKUP(G88,映射表!A:C,3,0)</f>
        <v>#N/A</v>
      </c>
    </row>
    <row r="89" spans="1:15">
      <c r="A89" s="208">
        <v>46164</v>
      </c>
      <c r="B89" s="208">
        <v>46164</v>
      </c>
      <c r="C89" t="s">
        <v>27641</v>
      </c>
      <c r="D89" t="s">
        <v>26258</v>
      </c>
      <c r="E89" t="s">
        <v>27642</v>
      </c>
      <c r="F89" t="s">
        <v>27620</v>
      </c>
      <c r="G89" t="s">
        <v>27623</v>
      </c>
      <c r="H89" t="s">
        <v>27624</v>
      </c>
      <c r="I89">
        <v>117</v>
      </c>
      <c r="J89">
        <v>6</v>
      </c>
      <c r="K89" s="209">
        <v>0.051281999999999994</v>
      </c>
      <c r="L89" s="210">
        <v>0.29</v>
      </c>
      <c r="M89" s="210">
        <v>1.71</v>
      </c>
      <c r="N89" s="157" t="e">
        <f>VLOOKUP(G89,映射表!A:G,7,0)</f>
        <v>#N/A</v>
      </c>
      <c r="O89" s="158" t="e">
        <f>VLOOKUP(G89,映射表!A:C,3,0)</f>
        <v>#N/A</v>
      </c>
    </row>
    <row r="90" spans="1:15">
      <c r="A90" s="208">
        <v>46164</v>
      </c>
      <c r="B90" s="208">
        <v>46164</v>
      </c>
      <c r="C90" t="s">
        <v>27641</v>
      </c>
      <c r="D90" t="s">
        <v>26258</v>
      </c>
      <c r="E90" t="s">
        <v>27642</v>
      </c>
      <c r="F90" t="s">
        <v>27620</v>
      </c>
      <c r="G90" t="s">
        <v>27643</v>
      </c>
      <c r="H90" t="s">
        <v>27644</v>
      </c>
      <c r="I90">
        <v>51</v>
      </c>
      <c r="J90">
        <v>3</v>
      </c>
      <c r="K90" s="209">
        <v>0.058823999999999994</v>
      </c>
      <c r="L90" s="210">
        <v>0.3</v>
      </c>
      <c r="M90" s="210">
        <v>0.9</v>
      </c>
      <c r="N90" s="157" t="e">
        <f>VLOOKUP(G90,映射表!A:G,7,0)</f>
        <v>#N/A</v>
      </c>
      <c r="O90" s="158" t="e">
        <f>VLOOKUP(G90,映射表!A:C,3,0)</f>
        <v>#N/A</v>
      </c>
    </row>
    <row r="91" spans="1:15">
      <c r="A91" s="208">
        <v>46164</v>
      </c>
      <c r="B91" s="208">
        <v>46164</v>
      </c>
      <c r="C91" t="s">
        <v>27641</v>
      </c>
      <c r="D91" t="s">
        <v>26258</v>
      </c>
      <c r="E91" t="s">
        <v>27642</v>
      </c>
      <c r="F91" t="s">
        <v>27620</v>
      </c>
      <c r="G91" t="s">
        <v>26456</v>
      </c>
      <c r="H91" t="s">
        <v>26457</v>
      </c>
      <c r="I91">
        <v>67</v>
      </c>
      <c r="J91">
        <v>0</v>
      </c>
      <c r="K91" s="209">
        <v>0</v>
      </c>
      <c r="L91" t="s">
        <v>26246</v>
      </c>
      <c r="M91" s="210">
        <v>0</v>
      </c>
      <c r="N91" s="157" t="e">
        <f>VLOOKUP(G91,映射表!A:G,7,0)</f>
        <v>#N/A</v>
      </c>
      <c r="O91" s="158" t="e">
        <f>VLOOKUP(G91,映射表!A:C,3,0)</f>
        <v>#N/A</v>
      </c>
    </row>
    <row r="92" spans="1:15">
      <c r="A92" s="208">
        <v>46164</v>
      </c>
      <c r="B92" s="208">
        <v>46164</v>
      </c>
      <c r="C92" t="s">
        <v>27625</v>
      </c>
      <c r="D92" t="s">
        <v>26258</v>
      </c>
      <c r="E92" t="s">
        <v>27645</v>
      </c>
      <c r="F92" t="s">
        <v>27646</v>
      </c>
      <c r="G92" t="s">
        <v>26481</v>
      </c>
      <c r="H92" t="s">
        <v>26482</v>
      </c>
      <c r="I92">
        <v>30</v>
      </c>
      <c r="J92">
        <v>1</v>
      </c>
      <c r="K92" s="209">
        <v>0.033333</v>
      </c>
      <c r="L92" s="210">
        <v>0.4</v>
      </c>
      <c r="M92" s="210">
        <v>0.4</v>
      </c>
      <c r="N92" s="157" t="e">
        <f>VLOOKUP(G92,映射表!A:G,7,0)</f>
        <v>#N/A</v>
      </c>
      <c r="O92" s="158" t="e">
        <f>VLOOKUP(G92,映射表!A:C,3,0)</f>
        <v>#N/A</v>
      </c>
    </row>
    <row r="93" spans="1:15">
      <c r="A93" s="208">
        <v>46164</v>
      </c>
      <c r="B93" s="208">
        <v>46164</v>
      </c>
      <c r="C93" t="s">
        <v>27625</v>
      </c>
      <c r="D93" t="s">
        <v>26258</v>
      </c>
      <c r="E93" t="s">
        <v>27645</v>
      </c>
      <c r="F93" t="s">
        <v>27646</v>
      </c>
      <c r="G93" t="s">
        <v>27647</v>
      </c>
      <c r="H93" t="s">
        <v>27648</v>
      </c>
      <c r="I93">
        <v>34</v>
      </c>
      <c r="J93">
        <v>0</v>
      </c>
      <c r="K93" s="209">
        <v>0</v>
      </c>
      <c r="L93" t="s">
        <v>26246</v>
      </c>
      <c r="M93" s="210">
        <v>0</v>
      </c>
      <c r="N93" s="157" t="e">
        <f>VLOOKUP(G93,映射表!A:G,7,0)</f>
        <v>#N/A</v>
      </c>
      <c r="O93" s="158" t="e">
        <f>VLOOKUP(G93,映射表!A:C,3,0)</f>
        <v>#N/A</v>
      </c>
    </row>
    <row r="94" spans="1:15">
      <c r="A94" s="208">
        <v>46164</v>
      </c>
      <c r="B94" s="208">
        <v>46164</v>
      </c>
      <c r="C94" t="s">
        <v>27620</v>
      </c>
      <c r="D94" t="s">
        <v>26258</v>
      </c>
      <c r="E94" t="s">
        <v>27649</v>
      </c>
      <c r="F94" t="s">
        <v>27650</v>
      </c>
      <c r="G94" t="s">
        <v>26456</v>
      </c>
      <c r="H94" t="s">
        <v>26457</v>
      </c>
      <c r="I94">
        <v>84</v>
      </c>
      <c r="J94">
        <v>3</v>
      </c>
      <c r="K94" s="209">
        <v>0.035714</v>
      </c>
      <c r="L94" s="210">
        <v>0.43</v>
      </c>
      <c r="M94" s="210">
        <v>1.3</v>
      </c>
      <c r="N94" s="157" t="e">
        <f>VLOOKUP(G94,映射表!A:G,7,0)</f>
        <v>#N/A</v>
      </c>
      <c r="O94" s="158" t="e">
        <f>VLOOKUP(G94,映射表!A:C,3,0)</f>
        <v>#N/A</v>
      </c>
    </row>
    <row r="95" spans="1:15">
      <c r="A95" s="208">
        <v>46164</v>
      </c>
      <c r="B95" s="208">
        <v>46164</v>
      </c>
      <c r="C95" t="s">
        <v>27620</v>
      </c>
      <c r="D95" t="s">
        <v>26258</v>
      </c>
      <c r="E95" t="s">
        <v>27649</v>
      </c>
      <c r="F95" t="s">
        <v>27650</v>
      </c>
      <c r="G95" t="s">
        <v>27623</v>
      </c>
      <c r="H95" t="s">
        <v>27624</v>
      </c>
      <c r="I95">
        <v>83</v>
      </c>
      <c r="J95">
        <v>5</v>
      </c>
      <c r="K95" s="209">
        <v>0.060240999999999996</v>
      </c>
      <c r="L95" s="210">
        <v>0.41</v>
      </c>
      <c r="M95" s="210">
        <v>2.07</v>
      </c>
      <c r="N95" s="157" t="e">
        <f>VLOOKUP(G95,映射表!A:G,7,0)</f>
        <v>#N/A</v>
      </c>
      <c r="O95" s="158" t="e">
        <f>VLOOKUP(G95,映射表!A:C,3,0)</f>
        <v>#N/A</v>
      </c>
    </row>
    <row r="96" spans="1:15">
      <c r="A96" s="208">
        <v>46164</v>
      </c>
      <c r="B96" s="208">
        <v>46164</v>
      </c>
      <c r="C96" t="s">
        <v>27620</v>
      </c>
      <c r="D96" t="s">
        <v>26258</v>
      </c>
      <c r="E96" t="s">
        <v>27651</v>
      </c>
      <c r="F96" t="s">
        <v>27620</v>
      </c>
      <c r="G96" t="s">
        <v>27643</v>
      </c>
      <c r="H96" t="s">
        <v>27644</v>
      </c>
      <c r="I96">
        <v>119</v>
      </c>
      <c r="J96">
        <v>2</v>
      </c>
      <c r="K96" s="209">
        <v>0.016807000000000002</v>
      </c>
      <c r="L96" s="210">
        <v>0.36</v>
      </c>
      <c r="M96" s="210">
        <v>0.72</v>
      </c>
      <c r="N96" s="157" t="e">
        <f>VLOOKUP(G96,映射表!A:G,7,0)</f>
        <v>#N/A</v>
      </c>
      <c r="O96" s="158" t="e">
        <f>VLOOKUP(G96,映射表!A:C,3,0)</f>
        <v>#N/A</v>
      </c>
    </row>
    <row r="97" spans="1:15">
      <c r="A97" s="208">
        <v>46164</v>
      </c>
      <c r="B97" s="208">
        <v>46164</v>
      </c>
      <c r="C97" t="s">
        <v>27620</v>
      </c>
      <c r="D97" t="s">
        <v>26258</v>
      </c>
      <c r="E97" t="s">
        <v>27651</v>
      </c>
      <c r="F97" t="s">
        <v>27620</v>
      </c>
      <c r="G97" t="s">
        <v>26456</v>
      </c>
      <c r="H97" t="s">
        <v>26457</v>
      </c>
      <c r="I97">
        <v>95</v>
      </c>
      <c r="J97">
        <v>3</v>
      </c>
      <c r="K97" s="209">
        <v>0.031579</v>
      </c>
      <c r="L97" s="210">
        <v>0.39</v>
      </c>
      <c r="M97" s="210">
        <v>1.16</v>
      </c>
      <c r="N97" s="157" t="e">
        <f>VLOOKUP(G97,映射表!A:G,7,0)</f>
        <v>#N/A</v>
      </c>
      <c r="O97" s="158" t="e">
        <f>VLOOKUP(G97,映射表!A:C,3,0)</f>
        <v>#N/A</v>
      </c>
    </row>
    <row r="98" spans="1:15">
      <c r="A98" s="208">
        <v>46164</v>
      </c>
      <c r="B98" s="208">
        <v>46164</v>
      </c>
      <c r="C98" t="s">
        <v>27620</v>
      </c>
      <c r="D98" t="s">
        <v>26258</v>
      </c>
      <c r="E98" t="s">
        <v>27651</v>
      </c>
      <c r="F98" t="s">
        <v>27620</v>
      </c>
      <c r="G98" t="s">
        <v>27623</v>
      </c>
      <c r="H98" t="s">
        <v>27624</v>
      </c>
      <c r="I98">
        <v>123</v>
      </c>
      <c r="J98">
        <v>6</v>
      </c>
      <c r="K98" s="209">
        <v>0.048780000000000004</v>
      </c>
      <c r="L98" s="210">
        <v>0.41</v>
      </c>
      <c r="M98" s="210">
        <v>2.44</v>
      </c>
      <c r="N98" s="157" t="e">
        <f>VLOOKUP(G98,映射表!A:G,7,0)</f>
        <v>#N/A</v>
      </c>
      <c r="O98" s="158" t="e">
        <f>VLOOKUP(G98,映射表!A:C,3,0)</f>
        <v>#N/A</v>
      </c>
    </row>
    <row r="99" spans="1:15">
      <c r="A99" s="208">
        <v>46164</v>
      </c>
      <c r="B99" s="208">
        <v>46164</v>
      </c>
      <c r="C99" t="s">
        <v>27652</v>
      </c>
      <c r="D99" t="s">
        <v>26258</v>
      </c>
      <c r="E99" t="s">
        <v>27653</v>
      </c>
      <c r="F99" t="s">
        <v>27654</v>
      </c>
      <c r="G99" t="s">
        <v>26255</v>
      </c>
      <c r="H99" t="s">
        <v>26256</v>
      </c>
      <c r="I99">
        <v>380</v>
      </c>
      <c r="J99">
        <v>8</v>
      </c>
      <c r="K99" s="209">
        <v>0.021053000000000002</v>
      </c>
      <c r="L99" s="210">
        <v>0.24</v>
      </c>
      <c r="M99" s="210">
        <v>1.9</v>
      </c>
      <c r="N99" s="157" t="e">
        <f>VLOOKUP(G99,映射表!A:G,7,0)</f>
        <v>#N/A</v>
      </c>
      <c r="O99" s="158" t="e">
        <f>VLOOKUP(G99,映射表!A:C,3,0)</f>
        <v>#N/A</v>
      </c>
    </row>
    <row r="100" spans="1:15">
      <c r="A100" s="208">
        <v>46164</v>
      </c>
      <c r="B100" s="208">
        <v>46164</v>
      </c>
      <c r="C100" t="s">
        <v>27652</v>
      </c>
      <c r="D100" t="s">
        <v>26258</v>
      </c>
      <c r="E100" t="s">
        <v>27653</v>
      </c>
      <c r="F100" t="s">
        <v>27654</v>
      </c>
      <c r="G100" t="s">
        <v>27655</v>
      </c>
      <c r="H100" t="s">
        <v>27656</v>
      </c>
      <c r="I100">
        <v>36</v>
      </c>
      <c r="J100">
        <v>0</v>
      </c>
      <c r="K100" s="209">
        <v>0</v>
      </c>
      <c r="L100" t="s">
        <v>26246</v>
      </c>
      <c r="M100" s="210">
        <v>0</v>
      </c>
      <c r="N100" s="157" t="e">
        <f>VLOOKUP(G100,映射表!A:G,7,0)</f>
        <v>#N/A</v>
      </c>
      <c r="O100" s="158" t="e">
        <f>VLOOKUP(G100,映射表!A:C,3,0)</f>
        <v>#N/A</v>
      </c>
    </row>
    <row r="101" spans="1:15">
      <c r="A101" s="208">
        <v>46164</v>
      </c>
      <c r="B101" s="208">
        <v>46164</v>
      </c>
      <c r="C101" t="s">
        <v>27657</v>
      </c>
      <c r="D101" t="s">
        <v>26258</v>
      </c>
      <c r="E101" t="s">
        <v>27658</v>
      </c>
      <c r="F101" t="s">
        <v>27659</v>
      </c>
      <c r="G101" t="s">
        <v>27660</v>
      </c>
      <c r="H101" t="s">
        <v>27661</v>
      </c>
      <c r="I101">
        <v>1157</v>
      </c>
      <c r="J101">
        <v>25</v>
      </c>
      <c r="K101" s="209">
        <v>0.021608000000000002</v>
      </c>
      <c r="L101" s="210">
        <v>0.36</v>
      </c>
      <c r="M101" s="210">
        <v>8.91</v>
      </c>
      <c r="N101" s="157" t="e">
        <f>VLOOKUP(G101,映射表!A:G,7,0)</f>
        <v>#N/A</v>
      </c>
      <c r="O101" s="158" t="e">
        <f>VLOOKUP(G101,映射表!A:C,3,0)</f>
        <v>#N/A</v>
      </c>
    </row>
    <row r="102" spans="1:15">
      <c r="A102" s="208">
        <v>46164</v>
      </c>
      <c r="B102" s="208">
        <v>46164</v>
      </c>
      <c r="C102" t="s">
        <v>26389</v>
      </c>
      <c r="D102" t="s">
        <v>26258</v>
      </c>
      <c r="E102" t="s">
        <v>27593</v>
      </c>
      <c r="F102" t="s">
        <v>27594</v>
      </c>
      <c r="G102" t="s">
        <v>26355</v>
      </c>
      <c r="H102" t="s">
        <v>26356</v>
      </c>
      <c r="I102">
        <v>330</v>
      </c>
      <c r="J102">
        <v>6</v>
      </c>
      <c r="K102" s="209">
        <v>0.018182</v>
      </c>
      <c r="L102" s="210">
        <v>0.31</v>
      </c>
      <c r="M102" s="210">
        <v>1.86</v>
      </c>
      <c r="N102" s="157" t="e">
        <f>VLOOKUP(G102,映射表!A:G,7,0)</f>
        <v>#N/A</v>
      </c>
      <c r="O102" s="158" t="e">
        <f>VLOOKUP(G102,映射表!A:C,3,0)</f>
        <v>#N/A</v>
      </c>
    </row>
    <row r="103" spans="1:15">
      <c r="A103" s="208">
        <v>46164</v>
      </c>
      <c r="B103" s="208">
        <v>46164</v>
      </c>
      <c r="C103" t="s">
        <v>27657</v>
      </c>
      <c r="D103" t="s">
        <v>26258</v>
      </c>
      <c r="E103" t="s">
        <v>27662</v>
      </c>
      <c r="F103" t="s">
        <v>27663</v>
      </c>
      <c r="G103" t="s">
        <v>27664</v>
      </c>
      <c r="H103" t="s">
        <v>27665</v>
      </c>
      <c r="I103">
        <v>198</v>
      </c>
      <c r="J103">
        <v>5</v>
      </c>
      <c r="K103" s="209">
        <v>0.025253</v>
      </c>
      <c r="L103" s="210">
        <v>0.24</v>
      </c>
      <c r="M103" s="210">
        <v>1.18</v>
      </c>
      <c r="N103" s="157" t="e">
        <f>VLOOKUP(G103,映射表!A:G,7,0)</f>
        <v>#N/A</v>
      </c>
      <c r="O103" s="158" t="e">
        <f>VLOOKUP(G103,映射表!A:C,3,0)</f>
        <v>#N/A</v>
      </c>
    </row>
    <row r="104" spans="1:15">
      <c r="A104" s="208">
        <v>46164</v>
      </c>
      <c r="B104" s="208">
        <v>46164</v>
      </c>
      <c r="C104" t="s">
        <v>27591</v>
      </c>
      <c r="D104" t="s">
        <v>26258</v>
      </c>
      <c r="E104" t="s">
        <v>27595</v>
      </c>
      <c r="F104" t="s">
        <v>27596</v>
      </c>
      <c r="G104" t="s">
        <v>26355</v>
      </c>
      <c r="H104" t="s">
        <v>26356</v>
      </c>
      <c r="I104">
        <v>145</v>
      </c>
      <c r="J104">
        <v>5</v>
      </c>
      <c r="K104" s="209">
        <v>0.034483</v>
      </c>
      <c r="L104" s="210">
        <v>0.29</v>
      </c>
      <c r="M104" s="210">
        <v>1.44</v>
      </c>
      <c r="N104" s="157" t="e">
        <f>VLOOKUP(G104,映射表!A:G,7,0)</f>
        <v>#N/A</v>
      </c>
      <c r="O104" s="158" t="e">
        <f>VLOOKUP(G104,映射表!A:C,3,0)</f>
        <v>#N/A</v>
      </c>
    </row>
    <row r="105" spans="1:15">
      <c r="A105" s="208">
        <v>46164</v>
      </c>
      <c r="B105" s="208">
        <v>46164</v>
      </c>
      <c r="C105" t="s">
        <v>27485</v>
      </c>
      <c r="D105" t="s">
        <v>26258</v>
      </c>
      <c r="E105" t="s">
        <v>27666</v>
      </c>
      <c r="F105" t="s">
        <v>27487</v>
      </c>
      <c r="G105" t="s">
        <v>27492</v>
      </c>
      <c r="H105" t="s">
        <v>27493</v>
      </c>
      <c r="I105">
        <v>459</v>
      </c>
      <c r="J105">
        <v>4</v>
      </c>
      <c r="K105" s="209">
        <v>0.008715</v>
      </c>
      <c r="L105" s="210">
        <v>0.34</v>
      </c>
      <c r="M105" s="210">
        <v>1.36</v>
      </c>
      <c r="N105" s="157" t="e">
        <f>VLOOKUP(G105,映射表!A:G,7,0)</f>
        <v>#N/A</v>
      </c>
      <c r="O105" s="158" t="e">
        <f>VLOOKUP(G105,映射表!A:C,3,0)</f>
        <v>#N/A</v>
      </c>
    </row>
    <row r="106" spans="1:15">
      <c r="A106" s="208">
        <v>46164</v>
      </c>
      <c r="B106" s="208">
        <v>46164</v>
      </c>
      <c r="C106" t="s">
        <v>27485</v>
      </c>
      <c r="D106" t="s">
        <v>26258</v>
      </c>
      <c r="E106" t="s">
        <v>27666</v>
      </c>
      <c r="F106" t="s">
        <v>27487</v>
      </c>
      <c r="G106" t="s">
        <v>27490</v>
      </c>
      <c r="H106" t="s">
        <v>27491</v>
      </c>
      <c r="I106">
        <v>46</v>
      </c>
      <c r="J106">
        <v>0</v>
      </c>
      <c r="K106" s="209">
        <v>0</v>
      </c>
      <c r="L106" t="s">
        <v>26246</v>
      </c>
      <c r="M106" s="210">
        <v>0</v>
      </c>
      <c r="N106" s="157" t="e">
        <f>VLOOKUP(G106,映射表!A:G,7,0)</f>
        <v>#N/A</v>
      </c>
      <c r="O106" s="158" t="e">
        <f>VLOOKUP(G106,映射表!A:C,3,0)</f>
        <v>#N/A</v>
      </c>
    </row>
    <row r="107" spans="1:15">
      <c r="A107" s="208">
        <v>46164</v>
      </c>
      <c r="B107" s="208">
        <v>46164</v>
      </c>
      <c r="C107" t="s">
        <v>27485</v>
      </c>
      <c r="D107" t="s">
        <v>26258</v>
      </c>
      <c r="E107" t="s">
        <v>27666</v>
      </c>
      <c r="F107" t="s">
        <v>27487</v>
      </c>
      <c r="G107" t="s">
        <v>27488</v>
      </c>
      <c r="H107" t="s">
        <v>27489</v>
      </c>
      <c r="I107">
        <v>80</v>
      </c>
      <c r="J107">
        <v>2</v>
      </c>
      <c r="K107" s="209">
        <v>0.025</v>
      </c>
      <c r="L107" s="210">
        <v>0.56</v>
      </c>
      <c r="M107" s="210">
        <v>1.12</v>
      </c>
      <c r="N107" s="157" t="e">
        <f>VLOOKUP(G107,映射表!A:G,7,0)</f>
        <v>#N/A</v>
      </c>
      <c r="O107" s="158" t="e">
        <f>VLOOKUP(G107,映射表!A:C,3,0)</f>
        <v>#N/A</v>
      </c>
    </row>
    <row r="108" spans="1:15">
      <c r="A108" s="208">
        <v>46164</v>
      </c>
      <c r="B108" s="208">
        <v>46164</v>
      </c>
      <c r="C108" t="s">
        <v>27667</v>
      </c>
      <c r="D108" t="s">
        <v>26258</v>
      </c>
      <c r="E108" t="s">
        <v>27667</v>
      </c>
      <c r="F108" t="s">
        <v>27667</v>
      </c>
      <c r="G108" t="s">
        <v>27668</v>
      </c>
      <c r="H108" t="s">
        <v>27669</v>
      </c>
      <c r="I108">
        <v>1235</v>
      </c>
      <c r="J108">
        <v>35</v>
      </c>
      <c r="K108" s="209">
        <v>0.02834</v>
      </c>
      <c r="L108" s="210">
        <v>0.24</v>
      </c>
      <c r="M108" s="210">
        <v>8.56</v>
      </c>
      <c r="N108" s="157" t="e">
        <f>VLOOKUP(G108,映射表!A:G,7,0)</f>
        <v>#N/A</v>
      </c>
      <c r="O108" s="158" t="e">
        <f>VLOOKUP(G108,映射表!A:C,3,0)</f>
        <v>#N/A</v>
      </c>
    </row>
    <row r="109" spans="1:15">
      <c r="A109" s="208">
        <v>46164</v>
      </c>
      <c r="B109" s="208">
        <v>46164</v>
      </c>
      <c r="C109" t="s">
        <v>27464</v>
      </c>
      <c r="D109" t="s">
        <v>26258</v>
      </c>
      <c r="E109" t="s">
        <v>27670</v>
      </c>
      <c r="F109" t="s">
        <v>27671</v>
      </c>
      <c r="G109" t="s">
        <v>27672</v>
      </c>
      <c r="H109" t="s">
        <v>27673</v>
      </c>
      <c r="I109">
        <v>13</v>
      </c>
      <c r="J109">
        <v>0</v>
      </c>
      <c r="K109" s="209">
        <v>0</v>
      </c>
      <c r="L109" t="s">
        <v>26246</v>
      </c>
      <c r="M109" s="210">
        <v>0</v>
      </c>
      <c r="N109" s="157" t="e">
        <f>VLOOKUP(G109,映射表!A:G,7,0)</f>
        <v>#N/A</v>
      </c>
      <c r="O109" s="158" t="e">
        <f>VLOOKUP(G109,映射表!A:C,3,0)</f>
        <v>#N/A</v>
      </c>
    </row>
    <row r="110" spans="1:15">
      <c r="A110" s="208">
        <v>46164</v>
      </c>
      <c r="B110" s="208">
        <v>46164</v>
      </c>
      <c r="C110" t="s">
        <v>27464</v>
      </c>
      <c r="D110" t="s">
        <v>26258</v>
      </c>
      <c r="E110" t="s">
        <v>27674</v>
      </c>
      <c r="F110" t="s">
        <v>27675</v>
      </c>
      <c r="G110" t="s">
        <v>27672</v>
      </c>
      <c r="H110" t="s">
        <v>27673</v>
      </c>
      <c r="I110">
        <v>9</v>
      </c>
      <c r="J110">
        <v>0</v>
      </c>
      <c r="K110" s="209">
        <v>0</v>
      </c>
      <c r="L110" t="s">
        <v>26246</v>
      </c>
      <c r="M110" s="210">
        <v>0</v>
      </c>
      <c r="N110" s="157" t="e">
        <f>VLOOKUP(G110,映射表!A:G,7,0)</f>
        <v>#N/A</v>
      </c>
      <c r="O110" s="158" t="e">
        <f>VLOOKUP(G110,映射表!A:C,3,0)</f>
        <v>#N/A</v>
      </c>
    </row>
    <row r="111" spans="1:15">
      <c r="A111" s="208">
        <v>46164</v>
      </c>
      <c r="B111" s="208">
        <v>46164</v>
      </c>
      <c r="C111" t="s">
        <v>27464</v>
      </c>
      <c r="D111" t="s">
        <v>26258</v>
      </c>
      <c r="E111" t="s">
        <v>27674</v>
      </c>
      <c r="F111" t="s">
        <v>27675</v>
      </c>
      <c r="G111" t="s">
        <v>27467</v>
      </c>
      <c r="H111" t="s">
        <v>27468</v>
      </c>
      <c r="I111">
        <v>26</v>
      </c>
      <c r="J111">
        <v>0</v>
      </c>
      <c r="K111" s="209">
        <v>0</v>
      </c>
      <c r="L111" t="s">
        <v>26246</v>
      </c>
      <c r="M111" s="210">
        <v>0</v>
      </c>
      <c r="N111" s="157" t="e">
        <f>VLOOKUP(G111,映射表!A:G,7,0)</f>
        <v>#N/A</v>
      </c>
      <c r="O111" s="158" t="e">
        <f>VLOOKUP(G111,映射表!A:C,3,0)</f>
        <v>#N/A</v>
      </c>
    </row>
    <row r="112" spans="1:15">
      <c r="A112" s="208">
        <v>46164</v>
      </c>
      <c r="B112" s="208">
        <v>46164</v>
      </c>
      <c r="C112" t="s">
        <v>27464</v>
      </c>
      <c r="D112" t="s">
        <v>26258</v>
      </c>
      <c r="E112" t="s">
        <v>27465</v>
      </c>
      <c r="F112" t="s">
        <v>27466</v>
      </c>
      <c r="G112" t="s">
        <v>27672</v>
      </c>
      <c r="H112" t="s">
        <v>27673</v>
      </c>
      <c r="I112">
        <v>16</v>
      </c>
      <c r="J112">
        <v>0</v>
      </c>
      <c r="K112" s="209">
        <v>0</v>
      </c>
      <c r="L112" t="s">
        <v>26246</v>
      </c>
      <c r="M112" s="210">
        <v>0</v>
      </c>
      <c r="N112" s="157" t="e">
        <f>VLOOKUP(G112,映射表!A:G,7,0)</f>
        <v>#N/A</v>
      </c>
      <c r="O112" s="158" t="e">
        <f>VLOOKUP(G112,映射表!A:C,3,0)</f>
        <v>#N/A</v>
      </c>
    </row>
    <row r="113" spans="1:15">
      <c r="A113" s="208">
        <v>46164</v>
      </c>
      <c r="B113" s="208">
        <v>46164</v>
      </c>
      <c r="C113" t="s">
        <v>27676</v>
      </c>
      <c r="D113" t="s">
        <v>26258</v>
      </c>
      <c r="E113" t="s">
        <v>27677</v>
      </c>
      <c r="F113" t="s">
        <v>27676</v>
      </c>
      <c r="G113" t="s">
        <v>27678</v>
      </c>
      <c r="H113" t="s">
        <v>27679</v>
      </c>
      <c r="I113">
        <v>1</v>
      </c>
      <c r="J113">
        <v>0</v>
      </c>
      <c r="K113" s="209">
        <v>0</v>
      </c>
      <c r="L113" t="s">
        <v>26246</v>
      </c>
      <c r="M113" s="210">
        <v>0</v>
      </c>
      <c r="N113" s="157" t="e">
        <f>VLOOKUP(G113,映射表!A:G,7,0)</f>
        <v>#N/A</v>
      </c>
      <c r="O113" s="158" t="e">
        <f>VLOOKUP(G113,映射表!A:C,3,0)</f>
        <v>#N/A</v>
      </c>
    </row>
    <row r="114" spans="1:15">
      <c r="A114" s="208">
        <v>46164</v>
      </c>
      <c r="B114" s="208">
        <v>46164</v>
      </c>
      <c r="C114" t="s">
        <v>27676</v>
      </c>
      <c r="D114" t="s">
        <v>26258</v>
      </c>
      <c r="E114" t="s">
        <v>27677</v>
      </c>
      <c r="F114" t="s">
        <v>27676</v>
      </c>
      <c r="G114" t="s">
        <v>27680</v>
      </c>
      <c r="H114" t="s">
        <v>27681</v>
      </c>
      <c r="I114">
        <v>1</v>
      </c>
      <c r="J114">
        <v>0</v>
      </c>
      <c r="K114" s="209">
        <v>0</v>
      </c>
      <c r="L114" t="s">
        <v>26246</v>
      </c>
      <c r="M114" s="210">
        <v>0</v>
      </c>
      <c r="N114" s="157" t="e">
        <f>VLOOKUP(G114,映射表!A:G,7,0)</f>
        <v>#N/A</v>
      </c>
      <c r="O114" s="158" t="e">
        <f>VLOOKUP(G114,映射表!A:C,3,0)</f>
        <v>#N/A</v>
      </c>
    </row>
    <row r="115" spans="1:15">
      <c r="A115" s="208">
        <v>46164</v>
      </c>
      <c r="B115" s="208">
        <v>46164</v>
      </c>
      <c r="C115" t="s">
        <v>27676</v>
      </c>
      <c r="D115" t="s">
        <v>26258</v>
      </c>
      <c r="E115" t="s">
        <v>27677</v>
      </c>
      <c r="F115" t="s">
        <v>27676</v>
      </c>
      <c r="G115" t="s">
        <v>27682</v>
      </c>
      <c r="H115" t="s">
        <v>27683</v>
      </c>
      <c r="I115">
        <v>8</v>
      </c>
      <c r="J115">
        <v>0</v>
      </c>
      <c r="K115" s="209">
        <v>0</v>
      </c>
      <c r="L115" t="s">
        <v>26246</v>
      </c>
      <c r="M115" s="210">
        <v>0</v>
      </c>
      <c r="N115" s="157" t="e">
        <f>VLOOKUP(G115,映射表!A:G,7,0)</f>
        <v>#N/A</v>
      </c>
      <c r="O115" s="158" t="e">
        <f>VLOOKUP(G115,映射表!A:C,3,0)</f>
        <v>#N/A</v>
      </c>
    </row>
    <row r="116" spans="1:15">
      <c r="A116" s="208">
        <v>46164</v>
      </c>
      <c r="B116" s="208">
        <v>46164</v>
      </c>
      <c r="C116" t="s">
        <v>27676</v>
      </c>
      <c r="D116" t="s">
        <v>26258</v>
      </c>
      <c r="E116" t="s">
        <v>27677</v>
      </c>
      <c r="F116" t="s">
        <v>27676</v>
      </c>
      <c r="G116" t="s">
        <v>27684</v>
      </c>
      <c r="H116" t="s">
        <v>27685</v>
      </c>
      <c r="I116">
        <v>8</v>
      </c>
      <c r="J116">
        <v>0</v>
      </c>
      <c r="K116" s="209">
        <v>0</v>
      </c>
      <c r="L116" t="s">
        <v>26246</v>
      </c>
      <c r="M116" s="210">
        <v>0</v>
      </c>
      <c r="N116" s="157" t="e">
        <f>VLOOKUP(G116,映射表!A:G,7,0)</f>
        <v>#N/A</v>
      </c>
      <c r="O116" s="158" t="e">
        <f>VLOOKUP(G116,映射表!A:C,3,0)</f>
        <v>#N/A</v>
      </c>
    </row>
    <row r="117" spans="1:15">
      <c r="A117" s="208">
        <v>46164</v>
      </c>
      <c r="B117" s="208">
        <v>46164</v>
      </c>
      <c r="C117" t="s">
        <v>27676</v>
      </c>
      <c r="D117" t="s">
        <v>26258</v>
      </c>
      <c r="E117" t="s">
        <v>27677</v>
      </c>
      <c r="F117" t="s">
        <v>27676</v>
      </c>
      <c r="G117" t="s">
        <v>27686</v>
      </c>
      <c r="H117" t="s">
        <v>27687</v>
      </c>
      <c r="I117">
        <v>24</v>
      </c>
      <c r="J117">
        <v>2</v>
      </c>
      <c r="K117" s="209">
        <v>0.08333299999999999</v>
      </c>
      <c r="L117" s="210">
        <v>0.45</v>
      </c>
      <c r="M117" s="210">
        <v>0.9</v>
      </c>
      <c r="N117" s="157" t="e">
        <f>VLOOKUP(G117,映射表!A:G,7,0)</f>
        <v>#N/A</v>
      </c>
      <c r="O117" s="158" t="e">
        <f>VLOOKUP(G117,映射表!A:C,3,0)</f>
        <v>#N/A</v>
      </c>
    </row>
    <row r="118" spans="1:15">
      <c r="A118" s="208">
        <v>46164</v>
      </c>
      <c r="B118" s="208">
        <v>46164</v>
      </c>
      <c r="C118" t="s">
        <v>27676</v>
      </c>
      <c r="D118" t="s">
        <v>26258</v>
      </c>
      <c r="E118" t="s">
        <v>27688</v>
      </c>
      <c r="F118" t="s">
        <v>27676</v>
      </c>
      <c r="G118" t="s">
        <v>27678</v>
      </c>
      <c r="H118" t="s">
        <v>27679</v>
      </c>
      <c r="I118">
        <v>33</v>
      </c>
      <c r="J118">
        <v>1</v>
      </c>
      <c r="K118" s="209">
        <v>0.030303</v>
      </c>
      <c r="L118" s="210">
        <v>0.54</v>
      </c>
      <c r="M118" s="210">
        <v>0.54</v>
      </c>
      <c r="N118" s="157" t="e">
        <f>VLOOKUP(G118,映射表!A:G,7,0)</f>
        <v>#N/A</v>
      </c>
      <c r="O118" s="158" t="e">
        <f>VLOOKUP(G118,映射表!A:C,3,0)</f>
        <v>#N/A</v>
      </c>
    </row>
    <row r="119" spans="1:15">
      <c r="A119" s="208">
        <v>46164</v>
      </c>
      <c r="B119" s="208">
        <v>46164</v>
      </c>
      <c r="C119" t="s">
        <v>27676</v>
      </c>
      <c r="D119" t="s">
        <v>26258</v>
      </c>
      <c r="E119" t="s">
        <v>27688</v>
      </c>
      <c r="F119" t="s">
        <v>27676</v>
      </c>
      <c r="G119" t="s">
        <v>27680</v>
      </c>
      <c r="H119" t="s">
        <v>27681</v>
      </c>
      <c r="I119">
        <v>21</v>
      </c>
      <c r="J119">
        <v>1</v>
      </c>
      <c r="K119" s="209">
        <v>0.047618999999999995</v>
      </c>
      <c r="L119" s="210">
        <v>0.54</v>
      </c>
      <c r="M119" s="210">
        <v>0.54</v>
      </c>
      <c r="N119" s="157" t="e">
        <f>VLOOKUP(G119,映射表!A:G,7,0)</f>
        <v>#N/A</v>
      </c>
      <c r="O119" s="158" t="e">
        <f>VLOOKUP(G119,映射表!A:C,3,0)</f>
        <v>#N/A</v>
      </c>
    </row>
    <row r="120" spans="1:15">
      <c r="A120" s="208">
        <v>46164</v>
      </c>
      <c r="B120" s="208">
        <v>46164</v>
      </c>
      <c r="C120" t="s">
        <v>27676</v>
      </c>
      <c r="D120" t="s">
        <v>26258</v>
      </c>
      <c r="E120" t="s">
        <v>27688</v>
      </c>
      <c r="F120" t="s">
        <v>27676</v>
      </c>
      <c r="G120" t="s">
        <v>27682</v>
      </c>
      <c r="H120" t="s">
        <v>27683</v>
      </c>
      <c r="I120">
        <v>145</v>
      </c>
      <c r="J120">
        <v>7</v>
      </c>
      <c r="K120" s="209">
        <v>0.048276000000000006</v>
      </c>
      <c r="L120" s="210">
        <v>0.56</v>
      </c>
      <c r="M120" s="210">
        <v>3.9</v>
      </c>
      <c r="N120" s="157" t="e">
        <f>VLOOKUP(G120,映射表!A:G,7,0)</f>
        <v>#N/A</v>
      </c>
      <c r="O120" s="158" t="e">
        <f>VLOOKUP(G120,映射表!A:C,3,0)</f>
        <v>#N/A</v>
      </c>
    </row>
    <row r="121" spans="1:15">
      <c r="A121" s="208">
        <v>46164</v>
      </c>
      <c r="B121" s="208">
        <v>46164</v>
      </c>
      <c r="C121" t="s">
        <v>27676</v>
      </c>
      <c r="D121" t="s">
        <v>26258</v>
      </c>
      <c r="E121" t="s">
        <v>27688</v>
      </c>
      <c r="F121" t="s">
        <v>27676</v>
      </c>
      <c r="G121" t="s">
        <v>27684</v>
      </c>
      <c r="H121" t="s">
        <v>27685</v>
      </c>
      <c r="I121">
        <v>16</v>
      </c>
      <c r="J121">
        <v>0</v>
      </c>
      <c r="K121" s="209">
        <v>0</v>
      </c>
      <c r="L121" t="s">
        <v>26246</v>
      </c>
      <c r="M121" s="210">
        <v>0</v>
      </c>
      <c r="N121" s="157" t="e">
        <f>VLOOKUP(G121,映射表!A:G,7,0)</f>
        <v>#N/A</v>
      </c>
      <c r="O121" s="158" t="e">
        <f>VLOOKUP(G121,映射表!A:C,3,0)</f>
        <v>#N/A</v>
      </c>
    </row>
    <row r="122" spans="1:15">
      <c r="A122" s="208">
        <v>46164</v>
      </c>
      <c r="B122" s="208">
        <v>46164</v>
      </c>
      <c r="C122" t="s">
        <v>27676</v>
      </c>
      <c r="D122" t="s">
        <v>26258</v>
      </c>
      <c r="E122" t="s">
        <v>27688</v>
      </c>
      <c r="F122" t="s">
        <v>27676</v>
      </c>
      <c r="G122" t="s">
        <v>27686</v>
      </c>
      <c r="H122" t="s">
        <v>27687</v>
      </c>
      <c r="I122">
        <v>50</v>
      </c>
      <c r="J122">
        <v>2</v>
      </c>
      <c r="K122" s="209">
        <v>0.04</v>
      </c>
      <c r="L122" s="210">
        <v>0.54</v>
      </c>
      <c r="M122" s="210">
        <v>1.08</v>
      </c>
      <c r="N122" s="157" t="e">
        <f>VLOOKUP(G122,映射表!A:G,7,0)</f>
        <v>#N/A</v>
      </c>
      <c r="O122" s="158" t="e">
        <f>VLOOKUP(G122,映射表!A:C,3,0)</f>
        <v>#N/A</v>
      </c>
    </row>
    <row r="123" spans="1:15">
      <c r="A123" s="208">
        <v>46164</v>
      </c>
      <c r="B123" s="208">
        <v>46164</v>
      </c>
      <c r="C123" t="s">
        <v>27676</v>
      </c>
      <c r="D123" t="s">
        <v>26258</v>
      </c>
      <c r="E123" t="s">
        <v>27689</v>
      </c>
      <c r="F123" t="s">
        <v>27676</v>
      </c>
      <c r="G123" t="s">
        <v>27678</v>
      </c>
      <c r="H123" t="s">
        <v>27679</v>
      </c>
      <c r="I123">
        <v>60</v>
      </c>
      <c r="J123">
        <v>2</v>
      </c>
      <c r="K123" s="209">
        <v>0.033333</v>
      </c>
      <c r="L123" s="210">
        <v>0.49</v>
      </c>
      <c r="M123" s="210">
        <v>0.98</v>
      </c>
      <c r="N123" s="157" t="e">
        <f>VLOOKUP(G123,映射表!A:G,7,0)</f>
        <v>#N/A</v>
      </c>
      <c r="O123" s="158" t="e">
        <f>VLOOKUP(G123,映射表!A:C,3,0)</f>
        <v>#N/A</v>
      </c>
    </row>
    <row r="124" spans="1:15">
      <c r="A124" s="208">
        <v>46164</v>
      </c>
      <c r="B124" s="208">
        <v>46164</v>
      </c>
      <c r="C124" t="s">
        <v>27676</v>
      </c>
      <c r="D124" t="s">
        <v>26258</v>
      </c>
      <c r="E124" t="s">
        <v>27689</v>
      </c>
      <c r="F124" t="s">
        <v>27676</v>
      </c>
      <c r="G124" t="s">
        <v>27680</v>
      </c>
      <c r="H124" t="s">
        <v>27681</v>
      </c>
      <c r="I124">
        <v>24</v>
      </c>
      <c r="J124">
        <v>0</v>
      </c>
      <c r="K124" s="209">
        <v>0</v>
      </c>
      <c r="L124" t="s">
        <v>26246</v>
      </c>
      <c r="M124" s="210">
        <v>0</v>
      </c>
      <c r="N124" s="157" t="e">
        <f>VLOOKUP(G124,映射表!A:G,7,0)</f>
        <v>#N/A</v>
      </c>
      <c r="O124" s="158" t="e">
        <f>VLOOKUP(G124,映射表!A:C,3,0)</f>
        <v>#N/A</v>
      </c>
    </row>
    <row r="125" spans="1:15">
      <c r="A125" s="208">
        <v>46164</v>
      </c>
      <c r="B125" s="208">
        <v>46164</v>
      </c>
      <c r="C125" t="s">
        <v>27676</v>
      </c>
      <c r="D125" t="s">
        <v>26258</v>
      </c>
      <c r="E125" t="s">
        <v>27689</v>
      </c>
      <c r="F125" t="s">
        <v>27676</v>
      </c>
      <c r="G125" t="s">
        <v>27682</v>
      </c>
      <c r="H125" t="s">
        <v>27683</v>
      </c>
      <c r="I125">
        <v>243</v>
      </c>
      <c r="J125">
        <v>4</v>
      </c>
      <c r="K125" s="209">
        <v>0.016461</v>
      </c>
      <c r="L125" s="210">
        <v>0.46</v>
      </c>
      <c r="M125" s="210">
        <v>1.83</v>
      </c>
      <c r="N125" s="157" t="e">
        <f>VLOOKUP(G125,映射表!A:G,7,0)</f>
        <v>#N/A</v>
      </c>
      <c r="O125" s="158" t="e">
        <f>VLOOKUP(G125,映射表!A:C,3,0)</f>
        <v>#N/A</v>
      </c>
    </row>
    <row r="126" spans="1:15">
      <c r="A126" s="208">
        <v>46164</v>
      </c>
      <c r="B126" s="208">
        <v>46164</v>
      </c>
      <c r="C126" t="s">
        <v>27676</v>
      </c>
      <c r="D126" t="s">
        <v>26258</v>
      </c>
      <c r="E126" t="s">
        <v>27689</v>
      </c>
      <c r="F126" t="s">
        <v>27676</v>
      </c>
      <c r="G126" t="s">
        <v>27684</v>
      </c>
      <c r="H126" t="s">
        <v>27685</v>
      </c>
      <c r="I126">
        <v>25</v>
      </c>
      <c r="J126">
        <v>0</v>
      </c>
      <c r="K126" s="209">
        <v>0</v>
      </c>
      <c r="L126" t="s">
        <v>26246</v>
      </c>
      <c r="M126" s="210">
        <v>0</v>
      </c>
      <c r="N126" s="157" t="e">
        <f>VLOOKUP(G126,映射表!A:G,7,0)</f>
        <v>#N/A</v>
      </c>
      <c r="O126" s="158" t="e">
        <f>VLOOKUP(G126,映射表!A:C,3,0)</f>
        <v>#N/A</v>
      </c>
    </row>
    <row r="127" spans="1:15">
      <c r="A127" s="208">
        <v>46164</v>
      </c>
      <c r="B127" s="208">
        <v>46164</v>
      </c>
      <c r="C127" t="s">
        <v>27676</v>
      </c>
      <c r="D127" t="s">
        <v>26258</v>
      </c>
      <c r="E127" t="s">
        <v>27689</v>
      </c>
      <c r="F127" t="s">
        <v>27676</v>
      </c>
      <c r="G127" t="s">
        <v>27686</v>
      </c>
      <c r="H127" t="s">
        <v>27687</v>
      </c>
      <c r="I127">
        <v>48</v>
      </c>
      <c r="J127">
        <v>2</v>
      </c>
      <c r="K127" s="209">
        <v>0.041666999999999996</v>
      </c>
      <c r="L127" s="210">
        <v>0.51</v>
      </c>
      <c r="M127" s="210">
        <v>1.02</v>
      </c>
      <c r="N127" s="157" t="e">
        <f>VLOOKUP(G127,映射表!A:G,7,0)</f>
        <v>#N/A</v>
      </c>
      <c r="O127" s="158" t="e">
        <f>VLOOKUP(G127,映射表!A:C,3,0)</f>
        <v>#N/A</v>
      </c>
    </row>
    <row r="128" spans="1:15">
      <c r="A128" s="208">
        <v>46164</v>
      </c>
      <c r="B128" s="208">
        <v>46164</v>
      </c>
      <c r="C128" t="s">
        <v>27580</v>
      </c>
      <c r="D128" t="s">
        <v>26258</v>
      </c>
      <c r="E128" t="s">
        <v>27690</v>
      </c>
      <c r="F128" t="s">
        <v>27691</v>
      </c>
      <c r="G128" t="s">
        <v>27692</v>
      </c>
      <c r="H128" t="s">
        <v>27693</v>
      </c>
      <c r="I128">
        <v>1033</v>
      </c>
      <c r="J128">
        <v>13</v>
      </c>
      <c r="K128" s="209">
        <v>0.012584999999999999</v>
      </c>
      <c r="L128" s="210">
        <v>0.5</v>
      </c>
      <c r="M128" s="210">
        <v>6.5</v>
      </c>
      <c r="N128" s="157" t="e">
        <f>VLOOKUP(G128,映射表!A:G,7,0)</f>
        <v>#N/A</v>
      </c>
      <c r="O128" s="158" t="e">
        <f>VLOOKUP(G128,映射表!A:C,3,0)</f>
        <v>#N/A</v>
      </c>
    </row>
    <row r="129" spans="1:15">
      <c r="A129" s="208">
        <v>46164</v>
      </c>
      <c r="B129" s="208">
        <v>46164</v>
      </c>
      <c r="C129" t="s">
        <v>27580</v>
      </c>
      <c r="D129" t="s">
        <v>26258</v>
      </c>
      <c r="E129" t="s">
        <v>27690</v>
      </c>
      <c r="F129" t="s">
        <v>27691</v>
      </c>
      <c r="G129" t="s">
        <v>27694</v>
      </c>
      <c r="H129" t="s">
        <v>27695</v>
      </c>
      <c r="I129">
        <v>26</v>
      </c>
      <c r="J129">
        <v>0</v>
      </c>
      <c r="K129" s="209">
        <v>0</v>
      </c>
      <c r="L129" t="s">
        <v>26246</v>
      </c>
      <c r="M129" s="210">
        <v>0</v>
      </c>
      <c r="N129" s="157" t="e">
        <f>VLOOKUP(G129,映射表!A:G,7,0)</f>
        <v>#N/A</v>
      </c>
      <c r="O129" s="158" t="e">
        <f>VLOOKUP(G129,映射表!A:C,3,0)</f>
        <v>#N/A</v>
      </c>
    </row>
    <row r="130" spans="1:15">
      <c r="A130" s="208">
        <v>46164</v>
      </c>
      <c r="B130" s="208">
        <v>46164</v>
      </c>
      <c r="C130" t="s">
        <v>27580</v>
      </c>
      <c r="D130" t="s">
        <v>26258</v>
      </c>
      <c r="E130" t="s">
        <v>27690</v>
      </c>
      <c r="F130" t="s">
        <v>27691</v>
      </c>
      <c r="G130" t="s">
        <v>27696</v>
      </c>
      <c r="H130" t="s">
        <v>27697</v>
      </c>
      <c r="I130">
        <v>636</v>
      </c>
      <c r="J130">
        <v>18</v>
      </c>
      <c r="K130" s="209">
        <v>0.028302</v>
      </c>
      <c r="L130" s="210">
        <v>0.48</v>
      </c>
      <c r="M130" s="210">
        <v>8.7</v>
      </c>
      <c r="N130" s="157" t="e">
        <f>VLOOKUP(G130,映射表!A:G,7,0)</f>
        <v>#N/A</v>
      </c>
      <c r="O130" s="158" t="e">
        <f>VLOOKUP(G130,映射表!A:C,3,0)</f>
        <v>#N/A</v>
      </c>
    </row>
    <row r="131" spans="1:15">
      <c r="A131" s="208">
        <v>46164</v>
      </c>
      <c r="B131" s="208">
        <v>46164</v>
      </c>
      <c r="C131" t="s">
        <v>27698</v>
      </c>
      <c r="D131" t="s">
        <v>26258</v>
      </c>
      <c r="E131" t="s">
        <v>27699</v>
      </c>
      <c r="F131" t="s">
        <v>27700</v>
      </c>
      <c r="G131" t="s">
        <v>27701</v>
      </c>
      <c r="H131" t="s">
        <v>27702</v>
      </c>
      <c r="I131">
        <v>1442</v>
      </c>
      <c r="J131">
        <v>10</v>
      </c>
      <c r="K131" s="209">
        <v>0.006935</v>
      </c>
      <c r="L131" s="210">
        <v>0.23</v>
      </c>
      <c r="M131" s="210">
        <v>2.3</v>
      </c>
      <c r="N131" s="157" t="e">
        <f>VLOOKUP(G131,映射表!A:G,7,0)</f>
        <v>#N/A</v>
      </c>
      <c r="O131" s="158" t="e">
        <f>VLOOKUP(G131,映射表!A:C,3,0)</f>
        <v>#N/A</v>
      </c>
    </row>
    <row r="132" spans="1:15">
      <c r="A132" s="208">
        <v>46164</v>
      </c>
      <c r="B132" s="208">
        <v>46164</v>
      </c>
      <c r="C132" t="s">
        <v>27698</v>
      </c>
      <c r="D132" t="s">
        <v>26258</v>
      </c>
      <c r="E132" t="s">
        <v>27699</v>
      </c>
      <c r="F132" t="s">
        <v>27700</v>
      </c>
      <c r="G132" t="s">
        <v>26364</v>
      </c>
      <c r="H132" t="s">
        <v>26365</v>
      </c>
      <c r="I132">
        <v>415</v>
      </c>
      <c r="J132">
        <v>4</v>
      </c>
      <c r="K132" s="209">
        <v>0.009639</v>
      </c>
      <c r="L132" s="210">
        <v>0.32</v>
      </c>
      <c r="M132" s="210">
        <v>1.28</v>
      </c>
      <c r="N132" s="157" t="e">
        <f>VLOOKUP(G132,映射表!A:G,7,0)</f>
        <v>#N/A</v>
      </c>
      <c r="O132" s="158" t="e">
        <f>VLOOKUP(G132,映射表!A:C,3,0)</f>
        <v>#N/A</v>
      </c>
    </row>
    <row r="133" spans="1:15">
      <c r="A133" s="208">
        <v>46164</v>
      </c>
      <c r="B133" s="208">
        <v>46164</v>
      </c>
      <c r="C133" t="s">
        <v>27667</v>
      </c>
      <c r="D133" t="s">
        <v>26258</v>
      </c>
      <c r="E133" t="s">
        <v>27703</v>
      </c>
      <c r="F133" t="s">
        <v>27704</v>
      </c>
      <c r="G133" t="s">
        <v>27668</v>
      </c>
      <c r="H133" t="s">
        <v>27669</v>
      </c>
      <c r="I133">
        <v>45</v>
      </c>
      <c r="J133">
        <v>2</v>
      </c>
      <c r="K133" s="209">
        <v>0.044444</v>
      </c>
      <c r="L133" s="210">
        <v>0.35</v>
      </c>
      <c r="M133" s="210">
        <v>0.7</v>
      </c>
      <c r="N133" s="157" t="e">
        <f>VLOOKUP(G133,映射表!A:G,7,0)</f>
        <v>#N/A</v>
      </c>
      <c r="O133" s="158" t="e">
        <f>VLOOKUP(G133,映射表!A:C,3,0)</f>
        <v>#N/A</v>
      </c>
    </row>
    <row r="134" spans="1:15">
      <c r="A134" s="208">
        <v>46164</v>
      </c>
      <c r="B134" s="208">
        <v>46164</v>
      </c>
      <c r="C134" t="s">
        <v>27667</v>
      </c>
      <c r="D134" t="s">
        <v>26258</v>
      </c>
      <c r="E134" t="s">
        <v>27705</v>
      </c>
      <c r="F134" t="s">
        <v>27706</v>
      </c>
      <c r="G134" t="s">
        <v>27668</v>
      </c>
      <c r="H134" t="s">
        <v>27669</v>
      </c>
      <c r="I134">
        <v>168</v>
      </c>
      <c r="J134">
        <v>5</v>
      </c>
      <c r="K134" s="209">
        <v>0.029762</v>
      </c>
      <c r="L134" s="210">
        <v>0.4</v>
      </c>
      <c r="M134" s="210">
        <v>2</v>
      </c>
      <c r="N134" s="157" t="e">
        <f>VLOOKUP(G134,映射表!A:G,7,0)</f>
        <v>#N/A</v>
      </c>
      <c r="O134" s="158" t="e">
        <f>VLOOKUP(G134,映射表!A:C,3,0)</f>
        <v>#N/A</v>
      </c>
    </row>
    <row r="135" spans="1:15">
      <c r="A135" s="208">
        <v>46164</v>
      </c>
      <c r="B135" s="208">
        <v>46164</v>
      </c>
      <c r="C135" t="s">
        <v>27667</v>
      </c>
      <c r="D135" t="s">
        <v>26258</v>
      </c>
      <c r="E135" t="s">
        <v>27705</v>
      </c>
      <c r="F135" t="s">
        <v>27707</v>
      </c>
      <c r="G135" t="s">
        <v>27668</v>
      </c>
      <c r="H135" t="s">
        <v>27669</v>
      </c>
      <c r="I135">
        <v>269</v>
      </c>
      <c r="J135">
        <v>3</v>
      </c>
      <c r="K135" s="209">
        <v>0.011152</v>
      </c>
      <c r="L135" s="210">
        <v>0.4</v>
      </c>
      <c r="M135" s="210">
        <v>1.2</v>
      </c>
      <c r="N135" s="157" t="e">
        <f>VLOOKUP(G135,映射表!A:G,7,0)</f>
        <v>#N/A</v>
      </c>
      <c r="O135" s="158" t="e">
        <f>VLOOKUP(G135,映射表!A:C,3,0)</f>
        <v>#N/A</v>
      </c>
    </row>
    <row r="136" spans="1:15">
      <c r="A136" s="208">
        <v>46164</v>
      </c>
      <c r="B136" s="208">
        <v>46164</v>
      </c>
      <c r="C136" t="s">
        <v>27667</v>
      </c>
      <c r="D136" t="s">
        <v>26258</v>
      </c>
      <c r="E136" t="s">
        <v>27705</v>
      </c>
      <c r="F136" t="s">
        <v>27708</v>
      </c>
      <c r="G136" t="s">
        <v>27668</v>
      </c>
      <c r="H136" t="s">
        <v>27669</v>
      </c>
      <c r="I136">
        <v>4</v>
      </c>
      <c r="J136">
        <v>0</v>
      </c>
      <c r="K136" s="209">
        <v>0</v>
      </c>
      <c r="L136" t="s">
        <v>26246</v>
      </c>
      <c r="M136" s="210">
        <v>0</v>
      </c>
      <c r="N136" s="157" t="e">
        <f>VLOOKUP(G136,映射表!A:G,7,0)</f>
        <v>#N/A</v>
      </c>
      <c r="O136" s="158" t="e">
        <f>VLOOKUP(G136,映射表!A:C,3,0)</f>
        <v>#N/A</v>
      </c>
    </row>
    <row r="137" spans="1:15">
      <c r="A137" s="208">
        <v>46164</v>
      </c>
      <c r="B137" s="208">
        <v>46164</v>
      </c>
      <c r="C137" t="s">
        <v>27667</v>
      </c>
      <c r="D137" t="s">
        <v>26258</v>
      </c>
      <c r="E137" t="s">
        <v>27703</v>
      </c>
      <c r="F137" t="s">
        <v>27709</v>
      </c>
      <c r="G137" t="s">
        <v>27668</v>
      </c>
      <c r="H137" t="s">
        <v>27669</v>
      </c>
      <c r="I137">
        <v>1</v>
      </c>
      <c r="J137">
        <v>0</v>
      </c>
      <c r="K137" s="209">
        <v>0</v>
      </c>
      <c r="L137" t="s">
        <v>26246</v>
      </c>
      <c r="M137" s="210">
        <v>0</v>
      </c>
      <c r="N137" s="157" t="e">
        <f>VLOOKUP(G137,映射表!A:G,7,0)</f>
        <v>#N/A</v>
      </c>
      <c r="O137" s="158" t="e">
        <f>VLOOKUP(G137,映射表!A:C,3,0)</f>
        <v>#N/A</v>
      </c>
    </row>
    <row r="138" spans="1:15">
      <c r="A138" s="208">
        <v>46164</v>
      </c>
      <c r="B138" s="208">
        <v>46164</v>
      </c>
      <c r="C138" t="s">
        <v>27667</v>
      </c>
      <c r="D138" t="s">
        <v>26258</v>
      </c>
      <c r="E138" t="s">
        <v>27710</v>
      </c>
      <c r="F138" t="s">
        <v>27711</v>
      </c>
      <c r="G138" t="s">
        <v>26282</v>
      </c>
      <c r="H138" t="s">
        <v>26283</v>
      </c>
      <c r="I138">
        <v>5</v>
      </c>
      <c r="J138">
        <v>0</v>
      </c>
      <c r="K138" s="209">
        <v>0</v>
      </c>
      <c r="L138" t="s">
        <v>26246</v>
      </c>
      <c r="M138" s="210">
        <v>0</v>
      </c>
      <c r="N138" s="157" t="e">
        <f>VLOOKUP(G138,映射表!A:G,7,0)</f>
        <v>#N/A</v>
      </c>
      <c r="O138" s="158" t="e">
        <f>VLOOKUP(G138,映射表!A:C,3,0)</f>
        <v>#N/A</v>
      </c>
    </row>
    <row r="139" spans="1:15">
      <c r="A139" s="208">
        <v>46164</v>
      </c>
      <c r="B139" s="208">
        <v>46164</v>
      </c>
      <c r="C139" t="s">
        <v>27625</v>
      </c>
      <c r="D139" t="s">
        <v>26258</v>
      </c>
      <c r="E139" t="s">
        <v>27712</v>
      </c>
      <c r="F139" t="s">
        <v>27646</v>
      </c>
      <c r="G139" t="s">
        <v>26481</v>
      </c>
      <c r="H139" t="s">
        <v>26482</v>
      </c>
      <c r="I139">
        <v>59</v>
      </c>
      <c r="J139">
        <v>2</v>
      </c>
      <c r="K139" s="209">
        <v>0.033898000000000005</v>
      </c>
      <c r="L139" s="210">
        <v>0.51</v>
      </c>
      <c r="M139" s="210">
        <v>1.01</v>
      </c>
      <c r="N139" s="157" t="e">
        <f>VLOOKUP(G139,映射表!A:G,7,0)</f>
        <v>#N/A</v>
      </c>
      <c r="O139" s="158" t="e">
        <f>VLOOKUP(G139,映射表!A:C,3,0)</f>
        <v>#N/A</v>
      </c>
    </row>
    <row r="140" spans="1:15">
      <c r="A140" s="208">
        <v>46164</v>
      </c>
      <c r="B140" s="208">
        <v>46164</v>
      </c>
      <c r="C140" t="s">
        <v>27625</v>
      </c>
      <c r="D140" t="s">
        <v>26258</v>
      </c>
      <c r="E140" t="s">
        <v>27712</v>
      </c>
      <c r="F140" t="s">
        <v>27646</v>
      </c>
      <c r="G140" t="s">
        <v>27713</v>
      </c>
      <c r="H140" t="s">
        <v>27714</v>
      </c>
      <c r="I140">
        <v>71</v>
      </c>
      <c r="J140">
        <v>1</v>
      </c>
      <c r="K140" s="209">
        <v>0.014085</v>
      </c>
      <c r="L140" s="210">
        <v>0.31</v>
      </c>
      <c r="M140" s="210">
        <v>0.31</v>
      </c>
      <c r="N140" s="157" t="e">
        <f>VLOOKUP(G140,映射表!A:G,7,0)</f>
        <v>#N/A</v>
      </c>
      <c r="O140" s="158" t="e">
        <f>VLOOKUP(G140,映射表!A:C,3,0)</f>
        <v>#N/A</v>
      </c>
    </row>
    <row r="141" spans="1:15">
      <c r="A141" s="208">
        <v>46164</v>
      </c>
      <c r="B141" s="208">
        <v>46164</v>
      </c>
      <c r="C141" t="s">
        <v>27625</v>
      </c>
      <c r="D141" t="s">
        <v>26258</v>
      </c>
      <c r="E141" t="s">
        <v>27712</v>
      </c>
      <c r="F141" t="s">
        <v>27646</v>
      </c>
      <c r="G141" t="s">
        <v>27647</v>
      </c>
      <c r="H141" t="s">
        <v>27648</v>
      </c>
      <c r="I141">
        <v>71</v>
      </c>
      <c r="J141">
        <v>1</v>
      </c>
      <c r="K141" s="209">
        <v>0.014085</v>
      </c>
      <c r="L141" s="210">
        <v>0.58</v>
      </c>
      <c r="M141" s="210">
        <v>0.58</v>
      </c>
      <c r="N141" s="157" t="e">
        <f>VLOOKUP(G141,映射表!A:G,7,0)</f>
        <v>#N/A</v>
      </c>
      <c r="O141" s="158" t="e">
        <f>VLOOKUP(G141,映射表!A:C,3,0)</f>
        <v>#N/A</v>
      </c>
    </row>
    <row r="142" spans="1:15">
      <c r="A142" s="208">
        <v>46164</v>
      </c>
      <c r="B142" s="208">
        <v>46164</v>
      </c>
      <c r="C142" t="s">
        <v>27715</v>
      </c>
      <c r="D142" t="s">
        <v>26258</v>
      </c>
      <c r="E142" t="s">
        <v>27716</v>
      </c>
      <c r="F142" t="s">
        <v>27717</v>
      </c>
      <c r="G142" t="s">
        <v>26497</v>
      </c>
      <c r="H142" t="s">
        <v>26498</v>
      </c>
      <c r="I142">
        <v>295</v>
      </c>
      <c r="J142">
        <v>6</v>
      </c>
      <c r="K142" s="209">
        <v>0.020339</v>
      </c>
      <c r="L142" s="210">
        <v>0.38</v>
      </c>
      <c r="M142" s="210">
        <v>2.27</v>
      </c>
      <c r="N142" s="157" t="e">
        <f>VLOOKUP(G142,映射表!A:G,7,0)</f>
        <v>#N/A</v>
      </c>
      <c r="O142" s="158" t="e">
        <f>VLOOKUP(G142,映射表!A:C,3,0)</f>
        <v>#N/A</v>
      </c>
    </row>
    <row r="143" spans="1:15">
      <c r="A143" s="208">
        <v>46164</v>
      </c>
      <c r="B143" s="208">
        <v>46164</v>
      </c>
      <c r="C143" t="s">
        <v>27718</v>
      </c>
      <c r="D143" t="s">
        <v>26258</v>
      </c>
      <c r="E143" t="s">
        <v>27719</v>
      </c>
      <c r="F143" t="s">
        <v>27720</v>
      </c>
      <c r="G143" t="s">
        <v>26404</v>
      </c>
      <c r="H143" t="s">
        <v>26405</v>
      </c>
      <c r="I143">
        <v>4</v>
      </c>
      <c r="J143">
        <v>0</v>
      </c>
      <c r="K143" s="209">
        <v>0</v>
      </c>
      <c r="L143" t="s">
        <v>26246</v>
      </c>
      <c r="M143" s="210">
        <v>0</v>
      </c>
      <c r="N143" s="157" t="e">
        <f>VLOOKUP(G143,映射表!A:G,7,0)</f>
        <v>#N/A</v>
      </c>
      <c r="O143" s="158" t="e">
        <f>VLOOKUP(G143,映射表!A:C,3,0)</f>
        <v>#N/A</v>
      </c>
    </row>
    <row r="144" spans="1:15">
      <c r="A144" s="208">
        <v>46164</v>
      </c>
      <c r="B144" s="208">
        <v>46164</v>
      </c>
      <c r="C144" t="s">
        <v>27503</v>
      </c>
      <c r="D144" t="s">
        <v>26258</v>
      </c>
      <c r="E144" t="s">
        <v>27569</v>
      </c>
      <c r="F144" t="s">
        <v>27570</v>
      </c>
      <c r="G144" t="s">
        <v>26602</v>
      </c>
      <c r="H144" t="s">
        <v>26603</v>
      </c>
      <c r="I144">
        <v>30</v>
      </c>
      <c r="J144">
        <v>0</v>
      </c>
      <c r="K144" s="209">
        <v>0</v>
      </c>
      <c r="L144" t="s">
        <v>26246</v>
      </c>
      <c r="M144" s="210">
        <v>0</v>
      </c>
      <c r="N144" s="157" t="e">
        <f>VLOOKUP(G144,映射表!A:G,7,0)</f>
        <v>#N/A</v>
      </c>
      <c r="O144" s="158" t="e">
        <f>VLOOKUP(G144,映射表!A:C,3,0)</f>
        <v>#N/A</v>
      </c>
    </row>
    <row r="145" spans="1:15">
      <c r="A145" s="208">
        <v>46164</v>
      </c>
      <c r="B145" s="208">
        <v>46164</v>
      </c>
      <c r="C145" t="s">
        <v>26314</v>
      </c>
      <c r="D145" t="s">
        <v>26258</v>
      </c>
      <c r="E145" t="s">
        <v>27721</v>
      </c>
      <c r="F145" t="s">
        <v>27722</v>
      </c>
      <c r="G145" t="s">
        <v>27268</v>
      </c>
      <c r="H145" t="s">
        <v>27618</v>
      </c>
      <c r="I145">
        <v>74</v>
      </c>
      <c r="J145">
        <v>0</v>
      </c>
      <c r="K145" s="209">
        <v>0</v>
      </c>
      <c r="L145" t="s">
        <v>26246</v>
      </c>
      <c r="M145" s="210">
        <v>0</v>
      </c>
      <c r="N145" s="157" t="e">
        <f>VLOOKUP(G145,映射表!A:G,7,0)</f>
        <v>#N/A</v>
      </c>
      <c r="O145" s="158" t="e">
        <f>VLOOKUP(G145,映射表!A:C,3,0)</f>
        <v>#N/A</v>
      </c>
    </row>
    <row r="146" spans="1:15">
      <c r="A146" s="208">
        <v>46164</v>
      </c>
      <c r="B146" s="208">
        <v>46164</v>
      </c>
      <c r="C146" t="s">
        <v>26355</v>
      </c>
      <c r="D146" t="s">
        <v>26258</v>
      </c>
      <c r="E146" t="s">
        <v>27723</v>
      </c>
      <c r="F146" t="s">
        <v>27724</v>
      </c>
      <c r="G146" t="s">
        <v>26355</v>
      </c>
      <c r="H146" t="s">
        <v>26356</v>
      </c>
      <c r="I146">
        <v>298</v>
      </c>
      <c r="J146">
        <v>5</v>
      </c>
      <c r="K146" s="209">
        <v>0.016779</v>
      </c>
      <c r="L146" s="210">
        <v>0.56</v>
      </c>
      <c r="M146" s="210">
        <v>2.78</v>
      </c>
      <c r="N146" s="157" t="e">
        <f>VLOOKUP(G146,映射表!A:G,7,0)</f>
        <v>#N/A</v>
      </c>
      <c r="O146" s="158" t="e">
        <f>VLOOKUP(G146,映射表!A:C,3,0)</f>
        <v>#N/A</v>
      </c>
    </row>
    <row r="147" spans="1:15">
      <c r="A147" s="208">
        <v>46164</v>
      </c>
      <c r="B147" s="208">
        <v>46164</v>
      </c>
      <c r="C147" t="s">
        <v>27725</v>
      </c>
      <c r="D147" t="s">
        <v>26258</v>
      </c>
      <c r="E147" t="s">
        <v>27726</v>
      </c>
      <c r="F147" t="s">
        <v>27726</v>
      </c>
      <c r="G147" t="s">
        <v>27727</v>
      </c>
      <c r="H147" t="s">
        <v>27728</v>
      </c>
      <c r="I147">
        <v>208</v>
      </c>
      <c r="J147">
        <v>4</v>
      </c>
      <c r="K147" s="209">
        <v>0.019231</v>
      </c>
      <c r="L147" s="210">
        <v>0.32</v>
      </c>
      <c r="M147" s="210">
        <v>1.29</v>
      </c>
      <c r="N147" s="157" t="e">
        <f>VLOOKUP(G147,映射表!A:G,7,0)</f>
        <v>#N/A</v>
      </c>
      <c r="O147" s="158" t="e">
        <f>VLOOKUP(G147,映射表!A:C,3,0)</f>
        <v>#N/A</v>
      </c>
    </row>
    <row r="148" spans="1:15">
      <c r="A148" s="208">
        <v>46164</v>
      </c>
      <c r="B148" s="208">
        <v>46164</v>
      </c>
      <c r="C148" t="s">
        <v>27725</v>
      </c>
      <c r="D148" t="s">
        <v>26258</v>
      </c>
      <c r="E148" t="s">
        <v>27726</v>
      </c>
      <c r="F148" t="s">
        <v>27726</v>
      </c>
      <c r="G148" t="s">
        <v>27729</v>
      </c>
      <c r="H148" t="s">
        <v>27730</v>
      </c>
      <c r="I148">
        <v>23</v>
      </c>
      <c r="J148">
        <v>0</v>
      </c>
      <c r="K148" s="209">
        <v>0</v>
      </c>
      <c r="L148" t="s">
        <v>26246</v>
      </c>
      <c r="M148" s="210">
        <v>0</v>
      </c>
      <c r="N148" s="157" t="e">
        <f>VLOOKUP(G148,映射表!A:G,7,0)</f>
        <v>#N/A</v>
      </c>
      <c r="O148" s="158" t="e">
        <f>VLOOKUP(G148,映射表!A:C,3,0)</f>
        <v>#N/A</v>
      </c>
    </row>
    <row r="149" spans="1:15">
      <c r="A149" s="208">
        <v>46164</v>
      </c>
      <c r="B149" s="208">
        <v>46164</v>
      </c>
      <c r="C149" t="s">
        <v>27725</v>
      </c>
      <c r="D149" t="s">
        <v>26258</v>
      </c>
      <c r="E149" t="s">
        <v>27731</v>
      </c>
      <c r="F149" t="s">
        <v>27731</v>
      </c>
      <c r="G149" t="s">
        <v>27732</v>
      </c>
      <c r="H149" t="s">
        <v>27733</v>
      </c>
      <c r="I149">
        <v>74</v>
      </c>
      <c r="J149">
        <v>5</v>
      </c>
      <c r="K149" s="209">
        <v>0.067568</v>
      </c>
      <c r="L149" s="210">
        <v>0.33</v>
      </c>
      <c r="M149" s="210">
        <v>1.64</v>
      </c>
      <c r="N149" s="157" t="e">
        <f>VLOOKUP(G149,映射表!A:G,7,0)</f>
        <v>#N/A</v>
      </c>
      <c r="O149" s="158" t="e">
        <f>VLOOKUP(G149,映射表!A:C,3,0)</f>
        <v>#N/A</v>
      </c>
    </row>
    <row r="150" spans="1:15">
      <c r="A150" s="208">
        <v>46164</v>
      </c>
      <c r="B150" s="208">
        <v>46164</v>
      </c>
      <c r="C150" t="s">
        <v>27725</v>
      </c>
      <c r="D150" t="s">
        <v>26258</v>
      </c>
      <c r="E150" t="s">
        <v>27731</v>
      </c>
      <c r="F150" t="s">
        <v>27731</v>
      </c>
      <c r="G150" t="s">
        <v>27734</v>
      </c>
      <c r="H150" t="s">
        <v>27735</v>
      </c>
      <c r="I150">
        <v>25</v>
      </c>
      <c r="J150">
        <v>1</v>
      </c>
      <c r="K150" s="209">
        <v>0.04</v>
      </c>
      <c r="L150" s="210">
        <v>0.28</v>
      </c>
      <c r="M150" s="210">
        <v>0.28</v>
      </c>
      <c r="N150" s="157" t="e">
        <f>VLOOKUP(G150,映射表!A:G,7,0)</f>
        <v>#N/A</v>
      </c>
      <c r="O150" s="158" t="e">
        <f>VLOOKUP(G150,映射表!A:C,3,0)</f>
        <v>#N/A</v>
      </c>
    </row>
    <row r="151" spans="1:15">
      <c r="A151" s="208">
        <v>46164</v>
      </c>
      <c r="B151" s="208">
        <v>46164</v>
      </c>
      <c r="C151" t="s">
        <v>27736</v>
      </c>
      <c r="D151" t="s">
        <v>26258</v>
      </c>
      <c r="E151" t="s">
        <v>27737</v>
      </c>
      <c r="F151" t="s">
        <v>27312</v>
      </c>
      <c r="G151" t="s">
        <v>27312</v>
      </c>
      <c r="H151" t="s">
        <v>27738</v>
      </c>
      <c r="I151">
        <v>1921</v>
      </c>
      <c r="J151">
        <v>27</v>
      </c>
      <c r="K151" s="209">
        <v>0.014055</v>
      </c>
      <c r="L151" s="210">
        <v>0.36</v>
      </c>
      <c r="M151" s="210">
        <v>9.85</v>
      </c>
      <c r="N151" s="157" t="e">
        <f>VLOOKUP(G151,映射表!A:G,7,0)</f>
        <v>#N/A</v>
      </c>
      <c r="O151" s="158" t="e">
        <f>VLOOKUP(G151,映射表!A:C,3,0)</f>
        <v>#N/A</v>
      </c>
    </row>
    <row r="152" spans="1:15">
      <c r="A152" s="208">
        <v>46164</v>
      </c>
      <c r="B152" s="208">
        <v>46164</v>
      </c>
      <c r="C152" t="s">
        <v>26389</v>
      </c>
      <c r="D152" t="s">
        <v>26258</v>
      </c>
      <c r="E152" t="s">
        <v>27598</v>
      </c>
      <c r="F152" t="s">
        <v>27598</v>
      </c>
      <c r="G152" t="s">
        <v>27739</v>
      </c>
      <c r="H152" t="s">
        <v>27740</v>
      </c>
      <c r="I152">
        <v>291</v>
      </c>
      <c r="J152">
        <v>1</v>
      </c>
      <c r="K152" s="209">
        <v>0.0034360000000000003</v>
      </c>
      <c r="L152" s="210">
        <v>0.38</v>
      </c>
      <c r="M152" s="210">
        <v>0.38</v>
      </c>
      <c r="N152" s="157" t="e">
        <f>VLOOKUP(G152,映射表!A:G,7,0)</f>
        <v>#N/A</v>
      </c>
      <c r="O152" s="158" t="e">
        <f>VLOOKUP(G152,映射表!A:C,3,0)</f>
        <v>#N/A</v>
      </c>
    </row>
    <row r="153" spans="1:15">
      <c r="A153" s="208">
        <v>46164</v>
      </c>
      <c r="B153" s="208">
        <v>46164</v>
      </c>
      <c r="C153" t="s">
        <v>26389</v>
      </c>
      <c r="D153" t="s">
        <v>26258</v>
      </c>
      <c r="E153" t="s">
        <v>27590</v>
      </c>
      <c r="F153" t="s">
        <v>27590</v>
      </c>
      <c r="G153" t="s">
        <v>27739</v>
      </c>
      <c r="H153" t="s">
        <v>27740</v>
      </c>
      <c r="I153">
        <v>87</v>
      </c>
      <c r="J153">
        <v>3</v>
      </c>
      <c r="K153" s="209">
        <v>0.034483</v>
      </c>
      <c r="L153" s="210">
        <v>0.38</v>
      </c>
      <c r="M153" s="210">
        <v>1.14</v>
      </c>
      <c r="N153" s="157" t="e">
        <f>VLOOKUP(G153,映射表!A:G,7,0)</f>
        <v>#N/A</v>
      </c>
      <c r="O153" s="158" t="e">
        <f>VLOOKUP(G153,映射表!A:C,3,0)</f>
        <v>#N/A</v>
      </c>
    </row>
    <row r="154" spans="1:15">
      <c r="A154" s="208">
        <v>46164</v>
      </c>
      <c r="B154" s="208">
        <v>46164</v>
      </c>
      <c r="C154" t="s">
        <v>27736</v>
      </c>
      <c r="D154" t="s">
        <v>26258</v>
      </c>
      <c r="E154" t="s">
        <v>27741</v>
      </c>
      <c r="F154" t="s">
        <v>27742</v>
      </c>
      <c r="G154" t="s">
        <v>27742</v>
      </c>
      <c r="H154" t="s">
        <v>27743</v>
      </c>
      <c r="I154">
        <v>1756</v>
      </c>
      <c r="J154">
        <v>26</v>
      </c>
      <c r="K154" s="209">
        <v>0.014806</v>
      </c>
      <c r="L154" s="210">
        <v>0.34</v>
      </c>
      <c r="M154" s="210">
        <v>8.88</v>
      </c>
      <c r="N154" s="157" t="e">
        <f>VLOOKUP(G154,映射表!A:G,7,0)</f>
        <v>#N/A</v>
      </c>
      <c r="O154" s="158" t="e">
        <f>VLOOKUP(G154,映射表!A:C,3,0)</f>
        <v>#N/A</v>
      </c>
    </row>
    <row r="155" spans="1:15">
      <c r="A155" s="208">
        <v>46164</v>
      </c>
      <c r="B155" s="208">
        <v>46164</v>
      </c>
      <c r="C155" t="s">
        <v>27485</v>
      </c>
      <c r="D155" t="s">
        <v>26258</v>
      </c>
      <c r="E155" t="s">
        <v>27515</v>
      </c>
      <c r="F155" t="s">
        <v>27516</v>
      </c>
      <c r="G155" t="s">
        <v>27744</v>
      </c>
      <c r="H155" t="s">
        <v>27745</v>
      </c>
      <c r="I155">
        <v>9</v>
      </c>
      <c r="J155">
        <v>1</v>
      </c>
      <c r="K155" s="209">
        <v>0.111111</v>
      </c>
      <c r="L155" s="210">
        <v>0.39</v>
      </c>
      <c r="M155" s="210">
        <v>0.39</v>
      </c>
      <c r="N155" s="157" t="e">
        <f>VLOOKUP(G155,映射表!A:G,7,0)</f>
        <v>#N/A</v>
      </c>
      <c r="O155" s="158" t="e">
        <f>VLOOKUP(G155,映射表!A:C,3,0)</f>
        <v>#N/A</v>
      </c>
    </row>
    <row r="156" spans="1:15">
      <c r="A156" s="208">
        <v>46164</v>
      </c>
      <c r="B156" s="208">
        <v>46164</v>
      </c>
      <c r="C156" t="s">
        <v>27485</v>
      </c>
      <c r="D156" t="s">
        <v>26258</v>
      </c>
      <c r="E156" t="s">
        <v>27515</v>
      </c>
      <c r="F156" t="s">
        <v>27516</v>
      </c>
      <c r="G156" t="s">
        <v>27746</v>
      </c>
      <c r="H156" t="s">
        <v>27747</v>
      </c>
      <c r="I156">
        <v>90</v>
      </c>
      <c r="J156">
        <v>1</v>
      </c>
      <c r="K156" s="209">
        <v>0.011111</v>
      </c>
      <c r="L156" s="210">
        <v>0.19</v>
      </c>
      <c r="M156" s="210">
        <v>0.19</v>
      </c>
      <c r="N156" s="157" t="e">
        <f>VLOOKUP(G156,映射表!A:G,7,0)</f>
        <v>#N/A</v>
      </c>
      <c r="O156" s="158" t="e">
        <f>VLOOKUP(G156,映射表!A:C,3,0)</f>
        <v>#N/A</v>
      </c>
    </row>
    <row r="157" spans="1:15">
      <c r="A157" s="208">
        <v>46164</v>
      </c>
      <c r="B157" s="208">
        <v>46164</v>
      </c>
      <c r="C157" t="s">
        <v>27485</v>
      </c>
      <c r="D157" t="s">
        <v>26258</v>
      </c>
      <c r="E157" t="s">
        <v>27515</v>
      </c>
      <c r="F157" t="s">
        <v>27516</v>
      </c>
      <c r="G157" t="s">
        <v>27748</v>
      </c>
      <c r="H157" t="s">
        <v>27749</v>
      </c>
      <c r="I157">
        <v>5</v>
      </c>
      <c r="J157">
        <v>1</v>
      </c>
      <c r="K157" s="209">
        <v>0.2</v>
      </c>
      <c r="L157" s="210">
        <v>0.42</v>
      </c>
      <c r="M157" s="210">
        <v>0.42</v>
      </c>
      <c r="N157" s="157" t="e">
        <f>VLOOKUP(G157,映射表!A:G,7,0)</f>
        <v>#N/A</v>
      </c>
      <c r="O157" s="158" t="e">
        <f>VLOOKUP(G157,映射表!A:C,3,0)</f>
        <v>#N/A</v>
      </c>
    </row>
    <row r="158" spans="1:15">
      <c r="A158" s="208">
        <v>46164</v>
      </c>
      <c r="B158" s="208">
        <v>46164</v>
      </c>
      <c r="C158" t="s">
        <v>27485</v>
      </c>
      <c r="D158" t="s">
        <v>26258</v>
      </c>
      <c r="E158" t="s">
        <v>27515</v>
      </c>
      <c r="F158" t="s">
        <v>27516</v>
      </c>
      <c r="G158" t="s">
        <v>27750</v>
      </c>
      <c r="H158" t="s">
        <v>27751</v>
      </c>
      <c r="I158">
        <v>1</v>
      </c>
      <c r="J158">
        <v>0</v>
      </c>
      <c r="K158" s="209">
        <v>0</v>
      </c>
      <c r="L158" t="s">
        <v>26246</v>
      </c>
      <c r="M158" s="210">
        <v>0</v>
      </c>
      <c r="N158" s="157" t="e">
        <f>VLOOKUP(G158,映射表!A:G,7,0)</f>
        <v>#N/A</v>
      </c>
      <c r="O158" s="158" t="e">
        <f>VLOOKUP(G158,映射表!A:C,3,0)</f>
        <v>#N/A</v>
      </c>
    </row>
    <row r="159" spans="1:15">
      <c r="A159" s="208">
        <v>46164</v>
      </c>
      <c r="B159" s="208">
        <v>46164</v>
      </c>
      <c r="C159" t="s">
        <v>27752</v>
      </c>
      <c r="D159" t="s">
        <v>26258</v>
      </c>
      <c r="E159" t="s">
        <v>27753</v>
      </c>
      <c r="F159" t="s">
        <v>27754</v>
      </c>
      <c r="G159" t="s">
        <v>26489</v>
      </c>
      <c r="H159" t="s">
        <v>26490</v>
      </c>
      <c r="I159">
        <v>173</v>
      </c>
      <c r="J159">
        <v>6</v>
      </c>
      <c r="K159" s="209">
        <v>0.034682</v>
      </c>
      <c r="L159" s="210">
        <v>0.31</v>
      </c>
      <c r="M159" s="210">
        <v>1.86</v>
      </c>
      <c r="N159" s="157" t="e">
        <f>VLOOKUP(G159,映射表!A:G,7,0)</f>
        <v>#N/A</v>
      </c>
      <c r="O159" s="158" t="e">
        <f>VLOOKUP(G159,映射表!A:C,3,0)</f>
        <v>#N/A</v>
      </c>
    </row>
    <row r="160" spans="1:15">
      <c r="A160" s="208">
        <v>46164</v>
      </c>
      <c r="B160" s="208">
        <v>46164</v>
      </c>
      <c r="C160" t="s">
        <v>27752</v>
      </c>
      <c r="D160" t="s">
        <v>26258</v>
      </c>
      <c r="E160" t="s">
        <v>27753</v>
      </c>
      <c r="F160" t="s">
        <v>27754</v>
      </c>
      <c r="G160" t="s">
        <v>27755</v>
      </c>
      <c r="H160" t="s">
        <v>27756</v>
      </c>
      <c r="I160">
        <v>292</v>
      </c>
      <c r="J160">
        <v>3</v>
      </c>
      <c r="K160" s="209">
        <v>0.010274</v>
      </c>
      <c r="L160" s="210">
        <v>0.31</v>
      </c>
      <c r="M160" s="210">
        <v>0.93</v>
      </c>
      <c r="N160" s="157" t="e">
        <f>VLOOKUP(G160,映射表!A:G,7,0)</f>
        <v>#N/A</v>
      </c>
      <c r="O160" s="158" t="e">
        <f>VLOOKUP(G160,映射表!A:C,3,0)</f>
        <v>#N/A</v>
      </c>
    </row>
    <row r="161" spans="1:15">
      <c r="A161" s="208">
        <v>46164</v>
      </c>
      <c r="B161" s="208">
        <v>46164</v>
      </c>
      <c r="C161" t="s">
        <v>27725</v>
      </c>
      <c r="D161" t="s">
        <v>26258</v>
      </c>
      <c r="E161" t="s">
        <v>27757</v>
      </c>
      <c r="F161" t="s">
        <v>27758</v>
      </c>
      <c r="G161" t="s">
        <v>27759</v>
      </c>
      <c r="H161" t="s">
        <v>27760</v>
      </c>
      <c r="I161">
        <v>163</v>
      </c>
      <c r="J161">
        <v>7</v>
      </c>
      <c r="K161" s="209">
        <v>0.042945000000000004</v>
      </c>
      <c r="L161" s="210">
        <v>0.38</v>
      </c>
      <c r="M161" s="210">
        <v>2.68</v>
      </c>
      <c r="N161" s="157" t="e">
        <f>VLOOKUP(G161,映射表!A:G,7,0)</f>
        <v>#N/A</v>
      </c>
      <c r="O161" s="158" t="e">
        <f>VLOOKUP(G161,映射表!A:C,3,0)</f>
        <v>#N/A</v>
      </c>
    </row>
    <row r="162" spans="1:15">
      <c r="A162" s="208">
        <v>46164</v>
      </c>
      <c r="B162" s="208">
        <v>46164</v>
      </c>
      <c r="C162" t="s">
        <v>27725</v>
      </c>
      <c r="D162" t="s">
        <v>26258</v>
      </c>
      <c r="E162" t="s">
        <v>27757</v>
      </c>
      <c r="F162" t="s">
        <v>27758</v>
      </c>
      <c r="G162" t="s">
        <v>27761</v>
      </c>
      <c r="H162" t="s">
        <v>27762</v>
      </c>
      <c r="I162">
        <v>1031</v>
      </c>
      <c r="J162">
        <v>40</v>
      </c>
      <c r="K162" s="209">
        <v>0.038797</v>
      </c>
      <c r="L162" s="210">
        <v>0.34</v>
      </c>
      <c r="M162" s="210">
        <v>13.47</v>
      </c>
      <c r="N162" s="157" t="e">
        <f>VLOOKUP(G162,映射表!A:G,7,0)</f>
        <v>#N/A</v>
      </c>
      <c r="O162" s="158" t="e">
        <f>VLOOKUP(G162,映射表!A:C,3,0)</f>
        <v>#N/A</v>
      </c>
    </row>
    <row r="163" spans="1:15">
      <c r="A163" s="208">
        <v>46164</v>
      </c>
      <c r="B163" s="208">
        <v>46164</v>
      </c>
      <c r="C163" t="s">
        <v>27725</v>
      </c>
      <c r="D163" t="s">
        <v>26258</v>
      </c>
      <c r="E163" t="s">
        <v>27763</v>
      </c>
      <c r="F163" t="s">
        <v>27764</v>
      </c>
      <c r="G163" t="s">
        <v>27765</v>
      </c>
      <c r="H163" t="s">
        <v>27766</v>
      </c>
      <c r="I163">
        <v>129</v>
      </c>
      <c r="J163">
        <v>3</v>
      </c>
      <c r="K163" s="209">
        <v>0.023256000000000002</v>
      </c>
      <c r="L163" s="210">
        <v>0.32</v>
      </c>
      <c r="M163" s="210">
        <v>0.97</v>
      </c>
      <c r="N163" s="157" t="e">
        <f>VLOOKUP(G163,映射表!A:G,7,0)</f>
        <v>#N/A</v>
      </c>
      <c r="O163" s="158" t="e">
        <f>VLOOKUP(G163,映射表!A:C,3,0)</f>
        <v>#N/A</v>
      </c>
    </row>
    <row r="164" spans="1:15">
      <c r="A164" s="208">
        <v>46164</v>
      </c>
      <c r="B164" s="208">
        <v>46164</v>
      </c>
      <c r="C164" t="s">
        <v>27725</v>
      </c>
      <c r="D164" t="s">
        <v>26258</v>
      </c>
      <c r="E164" t="s">
        <v>27763</v>
      </c>
      <c r="F164" t="s">
        <v>27764</v>
      </c>
      <c r="G164" t="s">
        <v>27767</v>
      </c>
      <c r="H164" t="s">
        <v>27768</v>
      </c>
      <c r="I164">
        <v>5</v>
      </c>
      <c r="J164">
        <v>0</v>
      </c>
      <c r="K164" s="209">
        <v>0</v>
      </c>
      <c r="L164" t="s">
        <v>26246</v>
      </c>
      <c r="M164" s="210">
        <v>0</v>
      </c>
      <c r="N164" s="157" t="e">
        <f>VLOOKUP(G164,映射表!A:G,7,0)</f>
        <v>#N/A</v>
      </c>
      <c r="O164" s="158" t="e">
        <f>VLOOKUP(G164,映射表!A:C,3,0)</f>
        <v>#N/A</v>
      </c>
    </row>
    <row r="165" spans="1:15">
      <c r="A165" s="208">
        <v>46164</v>
      </c>
      <c r="B165" s="208">
        <v>46164</v>
      </c>
      <c r="C165" t="s">
        <v>27725</v>
      </c>
      <c r="D165" t="s">
        <v>26258</v>
      </c>
      <c r="E165" t="s">
        <v>27769</v>
      </c>
      <c r="F165" t="s">
        <v>27770</v>
      </c>
      <c r="G165" t="s">
        <v>26337</v>
      </c>
      <c r="H165" t="s">
        <v>26338</v>
      </c>
      <c r="I165">
        <v>1302</v>
      </c>
      <c r="J165">
        <v>22</v>
      </c>
      <c r="K165" s="209">
        <v>0.016897</v>
      </c>
      <c r="L165" s="210">
        <v>0.42</v>
      </c>
      <c r="M165" s="210">
        <v>9.18</v>
      </c>
      <c r="N165" s="157" t="e">
        <f>VLOOKUP(G165,映射表!A:G,7,0)</f>
        <v>#N/A</v>
      </c>
      <c r="O165" s="158" t="e">
        <f>VLOOKUP(G165,映射表!A:C,3,0)</f>
        <v>#N/A</v>
      </c>
    </row>
    <row r="166" spans="1:15">
      <c r="A166" s="208">
        <v>46164</v>
      </c>
      <c r="B166" s="208">
        <v>46164</v>
      </c>
      <c r="C166" t="s">
        <v>27725</v>
      </c>
      <c r="D166" t="s">
        <v>26258</v>
      </c>
      <c r="E166" t="s">
        <v>27769</v>
      </c>
      <c r="F166" t="s">
        <v>27770</v>
      </c>
      <c r="G166" t="s">
        <v>27771</v>
      </c>
      <c r="H166" t="s">
        <v>27772</v>
      </c>
      <c r="I166">
        <v>590</v>
      </c>
      <c r="J166">
        <v>3</v>
      </c>
      <c r="K166" s="209">
        <v>0.005084999999999999</v>
      </c>
      <c r="L166" s="210">
        <v>0.43</v>
      </c>
      <c r="M166" s="210">
        <v>1.3</v>
      </c>
      <c r="N166" s="157" t="e">
        <f>VLOOKUP(G166,映射表!A:G,7,0)</f>
        <v>#N/A</v>
      </c>
      <c r="O166" s="158" t="e">
        <f>VLOOKUP(G166,映射表!A:C,3,0)</f>
        <v>#N/A</v>
      </c>
    </row>
    <row r="167" spans="1:15">
      <c r="A167" s="208">
        <v>46164</v>
      </c>
      <c r="B167" s="208">
        <v>46164</v>
      </c>
      <c r="C167" t="s">
        <v>27698</v>
      </c>
      <c r="D167" t="s">
        <v>26258</v>
      </c>
      <c r="E167" t="s">
        <v>27773</v>
      </c>
      <c r="F167" t="s">
        <v>27773</v>
      </c>
      <c r="G167" t="s">
        <v>26536</v>
      </c>
      <c r="H167" t="s">
        <v>26537</v>
      </c>
      <c r="I167">
        <v>158</v>
      </c>
      <c r="J167">
        <v>6</v>
      </c>
      <c r="K167" s="209">
        <v>0.037975</v>
      </c>
      <c r="L167" s="210">
        <v>0.35</v>
      </c>
      <c r="M167" s="210">
        <v>2.12</v>
      </c>
      <c r="N167" s="157" t="e">
        <f>VLOOKUP(G167,映射表!A:G,7,0)</f>
        <v>#N/A</v>
      </c>
      <c r="O167" s="158" t="e">
        <f>VLOOKUP(G167,映射表!A:C,3,0)</f>
        <v>#N/A</v>
      </c>
    </row>
    <row r="168" spans="1:15">
      <c r="A168" s="208">
        <v>46164</v>
      </c>
      <c r="B168" s="208">
        <v>46164</v>
      </c>
      <c r="C168" t="s">
        <v>27698</v>
      </c>
      <c r="D168" t="s">
        <v>26258</v>
      </c>
      <c r="E168" t="s">
        <v>27773</v>
      </c>
      <c r="F168" t="s">
        <v>27773</v>
      </c>
      <c r="G168" t="s">
        <v>27774</v>
      </c>
      <c r="H168" t="s">
        <v>27775</v>
      </c>
      <c r="I168">
        <v>80</v>
      </c>
      <c r="J168">
        <v>6</v>
      </c>
      <c r="K168" s="209">
        <v>0.075</v>
      </c>
      <c r="L168" s="210">
        <v>0.43</v>
      </c>
      <c r="M168" s="210">
        <v>2.56</v>
      </c>
      <c r="N168" s="157" t="e">
        <f>VLOOKUP(G168,映射表!A:G,7,0)</f>
        <v>#N/A</v>
      </c>
      <c r="O168" s="158" t="e">
        <f>VLOOKUP(G168,映射表!A:C,3,0)</f>
        <v>#N/A</v>
      </c>
    </row>
    <row r="169" spans="1:15">
      <c r="A169" s="208">
        <v>46164</v>
      </c>
      <c r="B169" s="208">
        <v>46164</v>
      </c>
      <c r="C169" t="s">
        <v>27464</v>
      </c>
      <c r="D169" t="s">
        <v>26258</v>
      </c>
      <c r="E169" t="s">
        <v>27776</v>
      </c>
      <c r="F169" t="s">
        <v>27777</v>
      </c>
      <c r="G169" t="s">
        <v>27778</v>
      </c>
      <c r="H169" t="s">
        <v>27779</v>
      </c>
      <c r="I169">
        <v>35</v>
      </c>
      <c r="J169">
        <v>0</v>
      </c>
      <c r="K169" s="209">
        <v>0</v>
      </c>
      <c r="L169" t="s">
        <v>26246</v>
      </c>
      <c r="M169" s="210">
        <v>0</v>
      </c>
      <c r="N169" s="157" t="e">
        <f>VLOOKUP(G169,映射表!A:G,7,0)</f>
        <v>#N/A</v>
      </c>
      <c r="O169" s="158" t="e">
        <f>VLOOKUP(G169,映射表!A:C,3,0)</f>
        <v>#N/A</v>
      </c>
    </row>
    <row r="170" spans="1:15">
      <c r="A170" s="208">
        <v>46164</v>
      </c>
      <c r="B170" s="208">
        <v>46164</v>
      </c>
      <c r="C170" t="s">
        <v>27464</v>
      </c>
      <c r="D170" t="s">
        <v>26258</v>
      </c>
      <c r="E170" t="s">
        <v>27776</v>
      </c>
      <c r="F170" t="s">
        <v>27777</v>
      </c>
      <c r="G170" t="s">
        <v>27780</v>
      </c>
      <c r="H170" t="s">
        <v>27781</v>
      </c>
      <c r="I170">
        <v>1328</v>
      </c>
      <c r="J170">
        <v>19</v>
      </c>
      <c r="K170" s="209">
        <v>0.014307</v>
      </c>
      <c r="L170" s="210">
        <v>0.34</v>
      </c>
      <c r="M170" s="210">
        <v>6.44</v>
      </c>
      <c r="N170" s="157" t="e">
        <f>VLOOKUP(G170,映射表!A:G,7,0)</f>
        <v>#N/A</v>
      </c>
      <c r="O170" s="158" t="e">
        <f>VLOOKUP(G170,映射表!A:C,3,0)</f>
        <v>#N/A</v>
      </c>
    </row>
    <row r="171" spans="1:15">
      <c r="A171" s="208">
        <v>46164</v>
      </c>
      <c r="B171" s="208">
        <v>46164</v>
      </c>
      <c r="C171" t="s">
        <v>27464</v>
      </c>
      <c r="D171" t="s">
        <v>26258</v>
      </c>
      <c r="E171" t="s">
        <v>27782</v>
      </c>
      <c r="F171" t="s">
        <v>27783</v>
      </c>
      <c r="G171" t="s">
        <v>27778</v>
      </c>
      <c r="H171" t="s">
        <v>27779</v>
      </c>
      <c r="I171">
        <v>54</v>
      </c>
      <c r="J171">
        <v>0</v>
      </c>
      <c r="K171" s="209">
        <v>0</v>
      </c>
      <c r="L171" t="s">
        <v>26246</v>
      </c>
      <c r="M171" s="210">
        <v>0</v>
      </c>
      <c r="N171" s="157" t="e">
        <f>VLOOKUP(G171,映射表!A:G,7,0)</f>
        <v>#N/A</v>
      </c>
      <c r="O171" s="158" t="e">
        <f>VLOOKUP(G171,映射表!A:C,3,0)</f>
        <v>#N/A</v>
      </c>
    </row>
    <row r="172" spans="1:15">
      <c r="A172" s="208">
        <v>46164</v>
      </c>
      <c r="B172" s="208">
        <v>46164</v>
      </c>
      <c r="C172" t="s">
        <v>27464</v>
      </c>
      <c r="D172" t="s">
        <v>26258</v>
      </c>
      <c r="E172" t="s">
        <v>27782</v>
      </c>
      <c r="F172" t="s">
        <v>27783</v>
      </c>
      <c r="G172" t="s">
        <v>27780</v>
      </c>
      <c r="H172" t="s">
        <v>27781</v>
      </c>
      <c r="I172">
        <v>1891</v>
      </c>
      <c r="J172">
        <v>26</v>
      </c>
      <c r="K172" s="209">
        <v>0.013749</v>
      </c>
      <c r="L172" s="210">
        <v>0.34</v>
      </c>
      <c r="M172" s="210">
        <v>8.8</v>
      </c>
      <c r="N172" s="157" t="e">
        <f>VLOOKUP(G172,映射表!A:G,7,0)</f>
        <v>#N/A</v>
      </c>
      <c r="O172" s="158" t="e">
        <f>VLOOKUP(G172,映射表!A:C,3,0)</f>
        <v>#N/A</v>
      </c>
    </row>
    <row r="173" spans="1:15">
      <c r="A173" s="208">
        <v>46164</v>
      </c>
      <c r="B173" s="208">
        <v>46164</v>
      </c>
      <c r="C173" t="s">
        <v>27438</v>
      </c>
      <c r="D173" t="s">
        <v>26258</v>
      </c>
      <c r="E173" t="s">
        <v>27439</v>
      </c>
      <c r="F173" t="s">
        <v>27440</v>
      </c>
      <c r="G173" t="s">
        <v>27784</v>
      </c>
      <c r="H173" t="s">
        <v>27785</v>
      </c>
      <c r="I173">
        <v>143</v>
      </c>
      <c r="J173">
        <v>0</v>
      </c>
      <c r="K173" s="209">
        <v>0</v>
      </c>
      <c r="L173" t="s">
        <v>26246</v>
      </c>
      <c r="M173" s="210">
        <v>0</v>
      </c>
      <c r="N173" s="157" t="e">
        <f>VLOOKUP(G173,映射表!A:G,7,0)</f>
        <v>#N/A</v>
      </c>
      <c r="O173" s="158" t="e">
        <f>VLOOKUP(G173,映射表!A:C,3,0)</f>
        <v>#N/A</v>
      </c>
    </row>
    <row r="174" spans="1:15">
      <c r="A174" s="208">
        <v>46164</v>
      </c>
      <c r="B174" s="208">
        <v>46164</v>
      </c>
      <c r="C174" t="s">
        <v>27652</v>
      </c>
      <c r="D174" t="s">
        <v>26258</v>
      </c>
      <c r="E174" t="s">
        <v>27786</v>
      </c>
      <c r="F174" t="s">
        <v>27787</v>
      </c>
      <c r="G174" t="s">
        <v>27655</v>
      </c>
      <c r="H174" t="s">
        <v>27656</v>
      </c>
      <c r="I174">
        <v>1170</v>
      </c>
      <c r="J174">
        <v>37</v>
      </c>
      <c r="K174" s="209">
        <v>0.031624</v>
      </c>
      <c r="L174" s="210">
        <v>0.35</v>
      </c>
      <c r="M174" s="210">
        <v>13.04</v>
      </c>
      <c r="N174" s="157" t="e">
        <f>VLOOKUP(G174,映射表!A:G,7,0)</f>
        <v>#N/A</v>
      </c>
      <c r="O174" s="158" t="e">
        <f>VLOOKUP(G174,映射表!A:C,3,0)</f>
        <v>#N/A</v>
      </c>
    </row>
    <row r="175" spans="1:15">
      <c r="A175" s="208">
        <v>46164</v>
      </c>
      <c r="B175" s="208">
        <v>46164</v>
      </c>
      <c r="C175" t="s">
        <v>27725</v>
      </c>
      <c r="D175" t="s">
        <v>26258</v>
      </c>
      <c r="E175" t="s">
        <v>27788</v>
      </c>
      <c r="F175" t="s">
        <v>27788</v>
      </c>
      <c r="G175" t="s">
        <v>27789</v>
      </c>
      <c r="H175" t="s">
        <v>27790</v>
      </c>
      <c r="I175">
        <v>7</v>
      </c>
      <c r="J175">
        <v>0</v>
      </c>
      <c r="K175" s="209">
        <v>0</v>
      </c>
      <c r="L175" t="s">
        <v>26246</v>
      </c>
      <c r="M175" s="210">
        <v>0</v>
      </c>
      <c r="N175" s="157" t="e">
        <f>VLOOKUP(G175,映射表!A:G,7,0)</f>
        <v>#N/A</v>
      </c>
      <c r="O175" s="158" t="e">
        <f>VLOOKUP(G175,映射表!A:C,3,0)</f>
        <v>#N/A</v>
      </c>
    </row>
    <row r="176" spans="1:15">
      <c r="A176" s="208">
        <v>46164</v>
      </c>
      <c r="B176" s="208">
        <v>46164</v>
      </c>
      <c r="C176" t="s">
        <v>27725</v>
      </c>
      <c r="D176" t="s">
        <v>26258</v>
      </c>
      <c r="E176" t="s">
        <v>27788</v>
      </c>
      <c r="F176" t="s">
        <v>27788</v>
      </c>
      <c r="G176" t="s">
        <v>27791</v>
      </c>
      <c r="H176" t="s">
        <v>27792</v>
      </c>
      <c r="I176">
        <v>75</v>
      </c>
      <c r="J176">
        <v>6</v>
      </c>
      <c r="K176" s="209">
        <v>0.08</v>
      </c>
      <c r="L176" s="210">
        <v>0.6</v>
      </c>
      <c r="M176" s="210">
        <v>3.6</v>
      </c>
      <c r="N176" s="157" t="e">
        <f>VLOOKUP(G176,映射表!A:G,7,0)</f>
        <v>#N/A</v>
      </c>
      <c r="O176" s="158" t="e">
        <f>VLOOKUP(G176,映射表!A:C,3,0)</f>
        <v>#N/A</v>
      </c>
    </row>
    <row r="177" spans="1:15">
      <c r="A177" s="208">
        <v>46164</v>
      </c>
      <c r="B177" s="208">
        <v>46164</v>
      </c>
      <c r="C177" t="s">
        <v>27725</v>
      </c>
      <c r="D177" t="s">
        <v>26258</v>
      </c>
      <c r="E177" t="s">
        <v>27793</v>
      </c>
      <c r="F177" t="s">
        <v>27794</v>
      </c>
      <c r="G177" t="s">
        <v>27795</v>
      </c>
      <c r="H177" t="s">
        <v>27796</v>
      </c>
      <c r="I177">
        <v>2</v>
      </c>
      <c r="J177">
        <v>0</v>
      </c>
      <c r="K177" s="209">
        <v>0</v>
      </c>
      <c r="L177" t="s">
        <v>26246</v>
      </c>
      <c r="M177" s="210">
        <v>0</v>
      </c>
      <c r="N177" s="157" t="e">
        <f>VLOOKUP(G177,映射表!A:G,7,0)</f>
        <v>#N/A</v>
      </c>
      <c r="O177" s="158" t="e">
        <f>VLOOKUP(G177,映射表!A:C,3,0)</f>
        <v>#N/A</v>
      </c>
    </row>
    <row r="178" spans="1:15">
      <c r="A178" s="208">
        <v>46164</v>
      </c>
      <c r="B178" s="208">
        <v>46164</v>
      </c>
      <c r="C178" t="s">
        <v>27591</v>
      </c>
      <c r="D178" t="s">
        <v>26258</v>
      </c>
      <c r="E178" t="s">
        <v>27797</v>
      </c>
      <c r="F178" t="s">
        <v>27798</v>
      </c>
      <c r="G178" t="s">
        <v>26389</v>
      </c>
      <c r="H178" t="s">
        <v>26390</v>
      </c>
      <c r="I178">
        <v>1162</v>
      </c>
      <c r="J178">
        <v>10</v>
      </c>
      <c r="K178" s="209">
        <v>0.008606</v>
      </c>
      <c r="L178" s="210">
        <v>0.4</v>
      </c>
      <c r="M178" s="210">
        <v>3.97</v>
      </c>
      <c r="N178" s="157" t="e">
        <f>VLOOKUP(G178,映射表!A:G,7,0)</f>
        <v>#N/A</v>
      </c>
      <c r="O178" s="158" t="e">
        <f>VLOOKUP(G178,映射表!A:C,3,0)</f>
        <v>#N/A</v>
      </c>
    </row>
    <row r="179" spans="1:15">
      <c r="A179" s="208">
        <v>46164</v>
      </c>
      <c r="B179" s="208">
        <v>46164</v>
      </c>
      <c r="C179" t="s">
        <v>27438</v>
      </c>
      <c r="D179" t="s">
        <v>26258</v>
      </c>
      <c r="E179" t="s">
        <v>27799</v>
      </c>
      <c r="F179" t="s">
        <v>27800</v>
      </c>
      <c r="G179" t="s">
        <v>27801</v>
      </c>
      <c r="H179" t="s">
        <v>27802</v>
      </c>
      <c r="I179">
        <v>607</v>
      </c>
      <c r="J179">
        <v>10</v>
      </c>
      <c r="K179" s="209">
        <v>0.016474</v>
      </c>
      <c r="L179" s="210">
        <v>0.32</v>
      </c>
      <c r="M179" s="210">
        <v>3.22</v>
      </c>
      <c r="N179" s="157" t="e">
        <f>VLOOKUP(G179,映射表!A:G,7,0)</f>
        <v>#N/A</v>
      </c>
      <c r="O179" s="158" t="e">
        <f>VLOOKUP(G179,映射表!A:C,3,0)</f>
        <v>#N/A</v>
      </c>
    </row>
    <row r="180" spans="1:15">
      <c r="A180" s="208">
        <v>46164</v>
      </c>
      <c r="B180" s="208">
        <v>46164</v>
      </c>
      <c r="C180" t="s">
        <v>27438</v>
      </c>
      <c r="D180" t="s">
        <v>26258</v>
      </c>
      <c r="E180" t="s">
        <v>27799</v>
      </c>
      <c r="F180" t="s">
        <v>27800</v>
      </c>
      <c r="G180" t="s">
        <v>27803</v>
      </c>
      <c r="H180" t="s">
        <v>27804</v>
      </c>
      <c r="I180">
        <v>305</v>
      </c>
      <c r="J180">
        <v>2</v>
      </c>
      <c r="K180" s="209">
        <v>0.0065569999999999995</v>
      </c>
      <c r="L180" s="210">
        <v>0.31</v>
      </c>
      <c r="M180" s="210">
        <v>0.62</v>
      </c>
      <c r="N180" s="157" t="e">
        <f>VLOOKUP(G180,映射表!A:G,7,0)</f>
        <v>#N/A</v>
      </c>
      <c r="O180" s="158" t="e">
        <f>VLOOKUP(G180,映射表!A:C,3,0)</f>
        <v>#N/A</v>
      </c>
    </row>
    <row r="181" spans="1:15">
      <c r="A181" s="208">
        <v>46164</v>
      </c>
      <c r="B181" s="208">
        <v>46164</v>
      </c>
      <c r="C181" t="s">
        <v>27805</v>
      </c>
      <c r="D181" t="s">
        <v>26258</v>
      </c>
      <c r="E181" t="s">
        <v>27806</v>
      </c>
      <c r="F181" t="s">
        <v>27807</v>
      </c>
      <c r="G181" t="s">
        <v>27531</v>
      </c>
      <c r="H181" t="s">
        <v>27532</v>
      </c>
      <c r="I181">
        <v>300</v>
      </c>
      <c r="J181">
        <v>1</v>
      </c>
      <c r="K181" s="209">
        <v>0.003333</v>
      </c>
      <c r="L181" s="210">
        <v>0.35</v>
      </c>
      <c r="M181" s="210">
        <v>0.35</v>
      </c>
      <c r="N181" s="157" t="e">
        <f>VLOOKUP(G181,映射表!A:G,7,0)</f>
        <v>#N/A</v>
      </c>
      <c r="O181" s="158" t="e">
        <f>VLOOKUP(G181,映射表!A:C,3,0)</f>
        <v>#N/A</v>
      </c>
    </row>
    <row r="182" spans="1:15">
      <c r="A182" s="208">
        <v>46164</v>
      </c>
      <c r="B182" s="208">
        <v>46164</v>
      </c>
      <c r="C182" t="s">
        <v>26389</v>
      </c>
      <c r="D182" t="s">
        <v>26258</v>
      </c>
      <c r="E182" t="s">
        <v>27808</v>
      </c>
      <c r="F182" t="s">
        <v>27809</v>
      </c>
      <c r="G182" t="s">
        <v>26389</v>
      </c>
      <c r="H182" t="s">
        <v>26390</v>
      </c>
      <c r="I182">
        <v>374</v>
      </c>
      <c r="J182">
        <v>5</v>
      </c>
      <c r="K182" s="209">
        <v>0.013368999999999999</v>
      </c>
      <c r="L182" s="210">
        <v>0.3</v>
      </c>
      <c r="M182" s="210">
        <v>1.5</v>
      </c>
      <c r="N182" s="157" t="e">
        <f>VLOOKUP(G182,映射表!A:G,7,0)</f>
        <v>#N/A</v>
      </c>
      <c r="O182" s="158" t="e">
        <f>VLOOKUP(G182,映射表!A:C,3,0)</f>
        <v>#N/A</v>
      </c>
    </row>
    <row r="183" spans="1:15">
      <c r="A183" s="208">
        <v>46164</v>
      </c>
      <c r="B183" s="208">
        <v>46164</v>
      </c>
      <c r="C183" t="s">
        <v>27424</v>
      </c>
      <c r="D183" t="s">
        <v>26258</v>
      </c>
      <c r="E183" t="s">
        <v>27810</v>
      </c>
      <c r="F183" t="s">
        <v>27811</v>
      </c>
      <c r="G183" t="s">
        <v>27812</v>
      </c>
      <c r="H183" t="s">
        <v>27813</v>
      </c>
      <c r="I183">
        <v>327</v>
      </c>
      <c r="J183">
        <v>0</v>
      </c>
      <c r="K183" s="209">
        <v>0</v>
      </c>
      <c r="L183" t="s">
        <v>26246</v>
      </c>
      <c r="M183" s="210">
        <v>0</v>
      </c>
      <c r="N183" s="157" t="e">
        <f>VLOOKUP(G183,映射表!A:G,7,0)</f>
        <v>#N/A</v>
      </c>
      <c r="O183" s="158" t="e">
        <f>VLOOKUP(G183,映射表!A:C,3,0)</f>
        <v>#N/A</v>
      </c>
    </row>
    <row r="184" spans="1:15">
      <c r="A184" s="208">
        <v>46164</v>
      </c>
      <c r="B184" s="208">
        <v>46164</v>
      </c>
      <c r="C184" t="s">
        <v>27424</v>
      </c>
      <c r="D184" t="s">
        <v>26258</v>
      </c>
      <c r="E184" t="s">
        <v>27810</v>
      </c>
      <c r="F184" t="s">
        <v>27811</v>
      </c>
      <c r="G184" t="s">
        <v>27814</v>
      </c>
      <c r="H184" t="s">
        <v>27815</v>
      </c>
      <c r="I184">
        <v>661</v>
      </c>
      <c r="J184">
        <v>4</v>
      </c>
      <c r="K184" s="209">
        <v>0.006051</v>
      </c>
      <c r="L184" s="210">
        <v>0.24</v>
      </c>
      <c r="M184" s="210">
        <v>0.95</v>
      </c>
      <c r="N184" s="157" t="e">
        <f>VLOOKUP(G184,映射表!A:G,7,0)</f>
        <v>#N/A</v>
      </c>
      <c r="O184" s="158" t="e">
        <f>VLOOKUP(G184,映射表!A:C,3,0)</f>
        <v>#N/A</v>
      </c>
    </row>
    <row r="185" spans="1:15">
      <c r="A185" s="208">
        <v>46164</v>
      </c>
      <c r="B185" s="208">
        <v>46164</v>
      </c>
      <c r="C185" t="s">
        <v>27499</v>
      </c>
      <c r="D185" t="s">
        <v>26258</v>
      </c>
      <c r="E185" t="s">
        <v>27816</v>
      </c>
      <c r="F185" t="s">
        <v>27817</v>
      </c>
      <c r="G185" t="s">
        <v>27817</v>
      </c>
      <c r="H185" t="s">
        <v>27818</v>
      </c>
      <c r="I185">
        <v>1264</v>
      </c>
      <c r="J185">
        <v>17</v>
      </c>
      <c r="K185" s="209">
        <v>0.013449</v>
      </c>
      <c r="L185" s="210">
        <v>0.34</v>
      </c>
      <c r="M185" s="210">
        <v>5.71</v>
      </c>
      <c r="N185" s="157" t="e">
        <f>VLOOKUP(G185,映射表!A:G,7,0)</f>
        <v>#N/A</v>
      </c>
      <c r="O185" s="158" t="e">
        <f>VLOOKUP(G185,映射表!A:C,3,0)</f>
        <v>#N/A</v>
      </c>
    </row>
    <row r="186" spans="1:15">
      <c r="A186" s="208">
        <v>46164</v>
      </c>
      <c r="B186" s="208">
        <v>46164</v>
      </c>
      <c r="C186" t="s">
        <v>27438</v>
      </c>
      <c r="D186" t="s">
        <v>26258</v>
      </c>
      <c r="E186" t="s">
        <v>27799</v>
      </c>
      <c r="F186" t="s">
        <v>27800</v>
      </c>
      <c r="G186" t="s">
        <v>27819</v>
      </c>
      <c r="H186" t="s">
        <v>27820</v>
      </c>
      <c r="I186">
        <v>274</v>
      </c>
      <c r="J186">
        <v>6</v>
      </c>
      <c r="K186" s="209">
        <v>0.021898</v>
      </c>
      <c r="L186" s="210">
        <v>0.37</v>
      </c>
      <c r="M186" s="210">
        <v>2.22</v>
      </c>
      <c r="N186" s="157" t="e">
        <f>VLOOKUP(G186,映射表!A:G,7,0)</f>
        <v>#N/A</v>
      </c>
      <c r="O186" s="158" t="e">
        <f>VLOOKUP(G186,映射表!A:C,3,0)</f>
        <v>#N/A</v>
      </c>
    </row>
    <row r="187" spans="1:15">
      <c r="A187" s="208">
        <v>46164</v>
      </c>
      <c r="B187" s="208">
        <v>46164</v>
      </c>
      <c r="C187" t="s">
        <v>27499</v>
      </c>
      <c r="D187" t="s">
        <v>26258</v>
      </c>
      <c r="E187" t="s">
        <v>27821</v>
      </c>
      <c r="F187" t="s">
        <v>27507</v>
      </c>
      <c r="G187" t="s">
        <v>27507</v>
      </c>
      <c r="H187" t="s">
        <v>27822</v>
      </c>
      <c r="I187">
        <v>698</v>
      </c>
      <c r="J187">
        <v>7</v>
      </c>
      <c r="K187" s="209">
        <v>0.010029</v>
      </c>
      <c r="L187" s="210">
        <v>0.32</v>
      </c>
      <c r="M187" s="210">
        <v>2.25</v>
      </c>
      <c r="N187" s="157" t="e">
        <f>VLOOKUP(G187,映射表!A:G,7,0)</f>
        <v>#N/A</v>
      </c>
      <c r="O187" s="158" t="e">
        <f>VLOOKUP(G187,映射表!A:C,3,0)</f>
        <v>#N/A</v>
      </c>
    </row>
    <row r="188" spans="1:15">
      <c r="A188" s="208">
        <v>46164</v>
      </c>
      <c r="B188" s="208">
        <v>46164</v>
      </c>
      <c r="C188" t="s">
        <v>26389</v>
      </c>
      <c r="D188" t="s">
        <v>26258</v>
      </c>
      <c r="E188" t="s">
        <v>27823</v>
      </c>
      <c r="F188" t="s">
        <v>27824</v>
      </c>
      <c r="G188" t="s">
        <v>26389</v>
      </c>
      <c r="H188" t="s">
        <v>26390</v>
      </c>
      <c r="I188">
        <v>76</v>
      </c>
      <c r="J188">
        <v>2</v>
      </c>
      <c r="K188" s="209">
        <v>0.026316000000000003</v>
      </c>
      <c r="L188" s="210">
        <v>0.49</v>
      </c>
      <c r="M188" s="210">
        <v>0.98</v>
      </c>
      <c r="N188" s="157" t="e">
        <f>VLOOKUP(G188,映射表!A:G,7,0)</f>
        <v>#N/A</v>
      </c>
      <c r="O188" s="158" t="e">
        <f>VLOOKUP(G188,映射表!A:C,3,0)</f>
        <v>#N/A</v>
      </c>
    </row>
    <row r="189" spans="1:15">
      <c r="A189" s="208">
        <v>46164</v>
      </c>
      <c r="B189" s="208">
        <v>46164</v>
      </c>
      <c r="C189" t="s">
        <v>27825</v>
      </c>
      <c r="D189" t="s">
        <v>26258</v>
      </c>
      <c r="E189" t="s">
        <v>27826</v>
      </c>
      <c r="F189" t="s">
        <v>27827</v>
      </c>
      <c r="G189" t="s">
        <v>26322</v>
      </c>
      <c r="H189" t="s">
        <v>26323</v>
      </c>
      <c r="I189">
        <v>810</v>
      </c>
      <c r="J189">
        <v>30</v>
      </c>
      <c r="K189" s="209">
        <v>0.037037</v>
      </c>
      <c r="L189" s="210">
        <v>0.37</v>
      </c>
      <c r="M189" s="210">
        <v>10.95</v>
      </c>
      <c r="N189" s="157" t="e">
        <f>VLOOKUP(G189,映射表!A:G,7,0)</f>
        <v>#N/A</v>
      </c>
      <c r="O189" s="158" t="e">
        <f>VLOOKUP(G189,映射表!A:C,3,0)</f>
        <v>#N/A</v>
      </c>
    </row>
    <row r="190" spans="1:15">
      <c r="A190" s="208">
        <v>46164</v>
      </c>
      <c r="B190" s="208">
        <v>46164</v>
      </c>
      <c r="C190" t="s">
        <v>27615</v>
      </c>
      <c r="D190" t="s">
        <v>26258</v>
      </c>
      <c r="E190" t="s">
        <v>27828</v>
      </c>
      <c r="F190">
        <v>1</v>
      </c>
      <c r="G190" t="s">
        <v>26594</v>
      </c>
      <c r="H190" t="s">
        <v>26595</v>
      </c>
      <c r="I190">
        <v>1772</v>
      </c>
      <c r="J190">
        <v>13</v>
      </c>
      <c r="K190" s="209">
        <v>0.0073360000000000005</v>
      </c>
      <c r="L190" s="210">
        <v>0.4</v>
      </c>
      <c r="M190" s="210">
        <v>5.2</v>
      </c>
      <c r="N190" s="157" t="e">
        <f>VLOOKUP(G190,映射表!A:G,7,0)</f>
        <v>#N/A</v>
      </c>
      <c r="O190" s="158" t="e">
        <f>VLOOKUP(G190,映射表!A:C,3,0)</f>
        <v>#N/A</v>
      </c>
    </row>
    <row r="191" spans="1:15">
      <c r="A191" s="208">
        <v>46164</v>
      </c>
      <c r="B191" s="208">
        <v>46164</v>
      </c>
      <c r="C191" t="s">
        <v>27715</v>
      </c>
      <c r="D191" t="s">
        <v>26258</v>
      </c>
      <c r="E191" t="s">
        <v>27829</v>
      </c>
      <c r="F191" t="s">
        <v>27830</v>
      </c>
      <c r="G191" t="s">
        <v>26389</v>
      </c>
      <c r="H191" t="s">
        <v>26390</v>
      </c>
      <c r="I191">
        <v>117</v>
      </c>
      <c r="J191">
        <v>1</v>
      </c>
      <c r="K191" s="209">
        <v>0.008547</v>
      </c>
      <c r="L191" s="210">
        <v>0.35</v>
      </c>
      <c r="M191" s="210">
        <v>0.35</v>
      </c>
      <c r="N191" s="157" t="e">
        <f>VLOOKUP(G191,映射表!A:G,7,0)</f>
        <v>#N/A</v>
      </c>
      <c r="O191" s="158" t="e">
        <f>VLOOKUP(G191,映射表!A:C,3,0)</f>
        <v>#N/A</v>
      </c>
    </row>
    <row r="192" spans="1:15">
      <c r="A192" s="208">
        <v>46164</v>
      </c>
      <c r="B192" s="208">
        <v>46164</v>
      </c>
      <c r="C192" t="s">
        <v>27431</v>
      </c>
      <c r="D192" t="s">
        <v>26258</v>
      </c>
      <c r="E192" t="s">
        <v>27831</v>
      </c>
      <c r="F192" t="s">
        <v>27832</v>
      </c>
      <c r="G192" t="s">
        <v>26447</v>
      </c>
      <c r="H192" t="s">
        <v>26448</v>
      </c>
      <c r="I192">
        <v>615</v>
      </c>
      <c r="J192">
        <v>8</v>
      </c>
      <c r="K192" s="209">
        <v>0.013007999999999999</v>
      </c>
      <c r="L192" s="210">
        <v>0.31</v>
      </c>
      <c r="M192" s="210">
        <v>2.5</v>
      </c>
      <c r="N192" s="157" t="e">
        <f>VLOOKUP(G192,映射表!A:G,7,0)</f>
        <v>#N/A</v>
      </c>
      <c r="O192" s="158" t="e">
        <f>VLOOKUP(G192,映射表!A:C,3,0)</f>
        <v>#N/A</v>
      </c>
    </row>
    <row r="193" spans="1:15">
      <c r="A193" s="208">
        <v>46164</v>
      </c>
      <c r="B193" s="208">
        <v>46164</v>
      </c>
      <c r="C193" t="s">
        <v>27424</v>
      </c>
      <c r="D193" t="s">
        <v>26258</v>
      </c>
      <c r="E193" t="s">
        <v>27833</v>
      </c>
      <c r="F193" t="s">
        <v>27834</v>
      </c>
      <c r="G193" t="s">
        <v>27835</v>
      </c>
      <c r="H193" t="s">
        <v>27836</v>
      </c>
      <c r="I193">
        <v>589</v>
      </c>
      <c r="J193">
        <v>7</v>
      </c>
      <c r="K193" s="209">
        <v>0.011885</v>
      </c>
      <c r="L193" s="210">
        <v>0.34</v>
      </c>
      <c r="M193" s="210">
        <v>2.41</v>
      </c>
      <c r="N193" s="157" t="e">
        <f>VLOOKUP(G193,映射表!A:G,7,0)</f>
        <v>#N/A</v>
      </c>
      <c r="O193" s="158" t="e">
        <f>VLOOKUP(G193,映射表!A:C,3,0)</f>
        <v>#N/A</v>
      </c>
    </row>
    <row r="194" spans="1:15">
      <c r="A194" s="208">
        <v>46164</v>
      </c>
      <c r="B194" s="208">
        <v>46164</v>
      </c>
      <c r="C194" t="s">
        <v>27424</v>
      </c>
      <c r="D194" t="s">
        <v>26258</v>
      </c>
      <c r="E194" t="s">
        <v>27833</v>
      </c>
      <c r="F194" t="s">
        <v>27834</v>
      </c>
      <c r="G194" t="s">
        <v>27837</v>
      </c>
      <c r="H194" t="s">
        <v>27838</v>
      </c>
      <c r="I194">
        <v>986</v>
      </c>
      <c r="J194">
        <v>13</v>
      </c>
      <c r="K194" s="209">
        <v>0.013185</v>
      </c>
      <c r="L194" s="210">
        <v>0.39</v>
      </c>
      <c r="M194" s="210">
        <v>5.1</v>
      </c>
      <c r="N194" s="157" t="e">
        <f>VLOOKUP(G194,映射表!A:G,7,0)</f>
        <v>#N/A</v>
      </c>
      <c r="O194" s="158" t="e">
        <f>VLOOKUP(G194,映射表!A:C,3,0)</f>
        <v>#N/A</v>
      </c>
    </row>
    <row r="195" spans="1:15">
      <c r="A195" s="208">
        <v>46164</v>
      </c>
      <c r="B195" s="208">
        <v>46164</v>
      </c>
      <c r="C195" t="s">
        <v>27503</v>
      </c>
      <c r="D195" t="s">
        <v>26258</v>
      </c>
      <c r="E195" t="s">
        <v>27839</v>
      </c>
      <c r="F195" t="s">
        <v>27840</v>
      </c>
      <c r="G195" t="s">
        <v>26447</v>
      </c>
      <c r="H195" t="s">
        <v>26448</v>
      </c>
      <c r="I195">
        <v>93</v>
      </c>
      <c r="J195">
        <v>1</v>
      </c>
      <c r="K195" s="209">
        <v>0.010752999999999999</v>
      </c>
      <c r="L195" s="210">
        <v>0.41</v>
      </c>
      <c r="M195" s="210">
        <v>0.41</v>
      </c>
      <c r="N195" s="157" t="e">
        <f>VLOOKUP(G195,映射表!A:G,7,0)</f>
        <v>#N/A</v>
      </c>
      <c r="O195" s="158" t="e">
        <f>VLOOKUP(G195,映射表!A:C,3,0)</f>
        <v>#N/A</v>
      </c>
    </row>
    <row r="196" spans="1:15">
      <c r="A196" s="208">
        <v>46164</v>
      </c>
      <c r="B196" s="208">
        <v>46164</v>
      </c>
      <c r="C196" t="s">
        <v>27438</v>
      </c>
      <c r="D196" t="s">
        <v>26258</v>
      </c>
      <c r="E196" t="s">
        <v>27841</v>
      </c>
      <c r="F196" t="s">
        <v>27842</v>
      </c>
      <c r="G196" t="s">
        <v>27843</v>
      </c>
      <c r="H196" t="s">
        <v>27844</v>
      </c>
      <c r="I196">
        <v>16</v>
      </c>
      <c r="J196">
        <v>2</v>
      </c>
      <c r="K196" s="209">
        <v>0.125</v>
      </c>
      <c r="L196" s="210">
        <v>0.33</v>
      </c>
      <c r="M196" s="210">
        <v>0.65</v>
      </c>
      <c r="N196" s="157" t="e">
        <f>VLOOKUP(G196,映射表!A:G,7,0)</f>
        <v>#N/A</v>
      </c>
      <c r="O196" s="158" t="e">
        <f>VLOOKUP(G196,映射表!A:C,3,0)</f>
        <v>#N/A</v>
      </c>
    </row>
    <row r="197" spans="1:15">
      <c r="A197" s="208">
        <v>46164</v>
      </c>
      <c r="B197" s="208">
        <v>46164</v>
      </c>
      <c r="C197" t="s">
        <v>27438</v>
      </c>
      <c r="D197" t="s">
        <v>26258</v>
      </c>
      <c r="E197" t="s">
        <v>27841</v>
      </c>
      <c r="F197" t="s">
        <v>27842</v>
      </c>
      <c r="G197" t="s">
        <v>27845</v>
      </c>
      <c r="H197" t="s">
        <v>27846</v>
      </c>
      <c r="I197">
        <v>4</v>
      </c>
      <c r="J197">
        <v>0</v>
      </c>
      <c r="K197" s="209">
        <v>0</v>
      </c>
      <c r="L197" t="s">
        <v>26246</v>
      </c>
      <c r="M197" s="210">
        <v>0</v>
      </c>
      <c r="N197" s="157" t="e">
        <f>VLOOKUP(G197,映射表!A:G,7,0)</f>
        <v>#N/A</v>
      </c>
      <c r="O197" s="158" t="e">
        <f>VLOOKUP(G197,映射表!A:C,3,0)</f>
        <v>#N/A</v>
      </c>
    </row>
    <row r="198" spans="1:15">
      <c r="A198" s="208">
        <v>46164</v>
      </c>
      <c r="B198" s="208">
        <v>46164</v>
      </c>
      <c r="C198" t="s">
        <v>27464</v>
      </c>
      <c r="D198" t="s">
        <v>26258</v>
      </c>
      <c r="E198" t="s">
        <v>27847</v>
      </c>
      <c r="F198" t="s">
        <v>27848</v>
      </c>
      <c r="G198" t="s">
        <v>27849</v>
      </c>
      <c r="H198" t="s">
        <v>27850</v>
      </c>
      <c r="I198">
        <v>255</v>
      </c>
      <c r="J198">
        <v>1</v>
      </c>
      <c r="K198" s="209">
        <v>0.003922</v>
      </c>
      <c r="L198" s="210">
        <v>0.4</v>
      </c>
      <c r="M198" s="210">
        <v>0.4</v>
      </c>
      <c r="N198" s="157" t="e">
        <f>VLOOKUP(G198,映射表!A:G,7,0)</f>
        <v>#N/A</v>
      </c>
      <c r="O198" s="158" t="e">
        <f>VLOOKUP(G198,映射表!A:C,3,0)</f>
        <v>#N/A</v>
      </c>
    </row>
    <row r="199" spans="1:15">
      <c r="A199" s="208">
        <v>46164</v>
      </c>
      <c r="B199" s="208">
        <v>46164</v>
      </c>
      <c r="C199" t="s">
        <v>27615</v>
      </c>
      <c r="D199" t="s">
        <v>26258</v>
      </c>
      <c r="E199" t="s">
        <v>27828</v>
      </c>
      <c r="F199">
        <v>1</v>
      </c>
      <c r="G199" t="s">
        <v>26314</v>
      </c>
      <c r="H199" t="s">
        <v>26315</v>
      </c>
      <c r="I199">
        <v>2087</v>
      </c>
      <c r="J199">
        <v>15</v>
      </c>
      <c r="K199" s="209">
        <v>0.007187</v>
      </c>
      <c r="L199" s="210">
        <v>0.44</v>
      </c>
      <c r="M199" s="210">
        <v>6.56</v>
      </c>
      <c r="N199" s="157" t="e">
        <f>VLOOKUP(G199,映射表!A:G,7,0)</f>
        <v>#N/A</v>
      </c>
      <c r="O199" s="158" t="e">
        <f>VLOOKUP(G199,映射表!A:C,3,0)</f>
        <v>#N/A</v>
      </c>
    </row>
    <row r="200" spans="1:15">
      <c r="A200" s="208">
        <v>46164</v>
      </c>
      <c r="B200" s="208">
        <v>46164</v>
      </c>
      <c r="C200" t="s">
        <v>27431</v>
      </c>
      <c r="D200" t="s">
        <v>26258</v>
      </c>
      <c r="E200" t="s">
        <v>27851</v>
      </c>
      <c r="F200" t="s">
        <v>27852</v>
      </c>
      <c r="G200" t="s">
        <v>27454</v>
      </c>
      <c r="H200" t="s">
        <v>27455</v>
      </c>
      <c r="I200">
        <v>31</v>
      </c>
      <c r="J200">
        <v>1</v>
      </c>
      <c r="K200" s="209">
        <v>0.032258</v>
      </c>
      <c r="L200" s="210">
        <v>0.55</v>
      </c>
      <c r="M200" s="210">
        <v>0.55</v>
      </c>
      <c r="N200" s="157" t="e">
        <f>VLOOKUP(G200,映射表!A:G,7,0)</f>
        <v>#N/A</v>
      </c>
      <c r="O200" s="158" t="e">
        <f>VLOOKUP(G200,映射表!A:C,3,0)</f>
        <v>#N/A</v>
      </c>
    </row>
    <row r="201" spans="1:15">
      <c r="A201" s="208">
        <v>46164</v>
      </c>
      <c r="B201" s="208">
        <v>46164</v>
      </c>
      <c r="C201" t="s">
        <v>27431</v>
      </c>
      <c r="D201" t="s">
        <v>26258</v>
      </c>
      <c r="E201" t="s">
        <v>27851</v>
      </c>
      <c r="F201" t="s">
        <v>27852</v>
      </c>
      <c r="G201" t="s">
        <v>27456</v>
      </c>
      <c r="H201" t="s">
        <v>27457</v>
      </c>
      <c r="I201">
        <v>17</v>
      </c>
      <c r="J201">
        <v>0</v>
      </c>
      <c r="K201" s="209">
        <v>0</v>
      </c>
      <c r="L201" t="s">
        <v>26246</v>
      </c>
      <c r="M201" s="210">
        <v>0</v>
      </c>
      <c r="N201" s="157" t="e">
        <f>VLOOKUP(G201,映射表!A:G,7,0)</f>
        <v>#N/A</v>
      </c>
      <c r="O201" s="158" t="e">
        <f>VLOOKUP(G201,映射表!A:C,3,0)</f>
        <v>#N/A</v>
      </c>
    </row>
    <row r="202" spans="1:15">
      <c r="A202" s="208">
        <v>46164</v>
      </c>
      <c r="B202" s="208">
        <v>46164</v>
      </c>
      <c r="C202" t="s">
        <v>27464</v>
      </c>
      <c r="D202" t="s">
        <v>26258</v>
      </c>
      <c r="E202" t="s">
        <v>27853</v>
      </c>
      <c r="F202" t="s">
        <v>27854</v>
      </c>
      <c r="G202" t="s">
        <v>27849</v>
      </c>
      <c r="H202" t="s">
        <v>27850</v>
      </c>
      <c r="I202">
        <v>28</v>
      </c>
      <c r="J202">
        <v>0</v>
      </c>
      <c r="K202" s="209">
        <v>0</v>
      </c>
      <c r="L202" t="s">
        <v>26246</v>
      </c>
      <c r="M202" s="210">
        <v>0</v>
      </c>
      <c r="N202" s="157" t="e">
        <f>VLOOKUP(G202,映射表!A:G,7,0)</f>
        <v>#N/A</v>
      </c>
      <c r="O202" s="158" t="e">
        <f>VLOOKUP(G202,映射表!A:C,3,0)</f>
        <v>#N/A</v>
      </c>
    </row>
    <row r="203" spans="1:15">
      <c r="A203" s="208">
        <v>46164</v>
      </c>
      <c r="B203" s="208">
        <v>46164</v>
      </c>
      <c r="C203" t="s">
        <v>26602</v>
      </c>
      <c r="D203" t="s">
        <v>26258</v>
      </c>
      <c r="E203" t="s">
        <v>27855</v>
      </c>
      <c r="F203" t="s">
        <v>27856</v>
      </c>
      <c r="G203" t="s">
        <v>26497</v>
      </c>
      <c r="H203" t="s">
        <v>26498</v>
      </c>
      <c r="I203">
        <v>3289</v>
      </c>
      <c r="J203">
        <v>30</v>
      </c>
      <c r="K203" s="209">
        <v>0.009121</v>
      </c>
      <c r="L203" s="210">
        <v>0.32</v>
      </c>
      <c r="M203" s="210">
        <v>9.73</v>
      </c>
      <c r="N203" s="157" t="e">
        <f>VLOOKUP(G203,映射表!A:G,7,0)</f>
        <v>#N/A</v>
      </c>
      <c r="O203" s="158" t="e">
        <f>VLOOKUP(G203,映射表!A:C,3,0)</f>
        <v>#N/A</v>
      </c>
    </row>
    <row r="204" spans="1:15">
      <c r="A204" s="208">
        <v>46164</v>
      </c>
      <c r="B204" s="208">
        <v>46164</v>
      </c>
      <c r="C204" t="s">
        <v>27496</v>
      </c>
      <c r="D204" t="s">
        <v>26258</v>
      </c>
      <c r="E204" t="s">
        <v>27857</v>
      </c>
      <c r="F204" t="s">
        <v>27858</v>
      </c>
      <c r="G204" t="s">
        <v>26447</v>
      </c>
      <c r="H204" t="s">
        <v>26448</v>
      </c>
      <c r="I204">
        <v>148</v>
      </c>
      <c r="J204">
        <v>3</v>
      </c>
      <c r="K204" s="209">
        <v>0.02027</v>
      </c>
      <c r="L204" s="210">
        <v>0.6</v>
      </c>
      <c r="M204" s="210">
        <v>1.79</v>
      </c>
      <c r="N204" s="157" t="e">
        <f>VLOOKUP(G204,映射表!A:G,7,0)</f>
        <v>#N/A</v>
      </c>
      <c r="O204" s="158" t="e">
        <f>VLOOKUP(G204,映射表!A:C,3,0)</f>
        <v>#N/A</v>
      </c>
    </row>
    <row r="205" spans="1:15">
      <c r="A205" s="208">
        <v>46164</v>
      </c>
      <c r="B205" s="208">
        <v>46164</v>
      </c>
      <c r="C205" t="s">
        <v>27718</v>
      </c>
      <c r="D205" t="s">
        <v>26258</v>
      </c>
      <c r="E205" t="s">
        <v>27859</v>
      </c>
      <c r="F205" t="s">
        <v>27860</v>
      </c>
      <c r="G205" t="s">
        <v>26346</v>
      </c>
      <c r="H205" t="s">
        <v>26347</v>
      </c>
      <c r="I205">
        <v>912</v>
      </c>
      <c r="J205">
        <v>8</v>
      </c>
      <c r="K205" s="209">
        <v>0.008772</v>
      </c>
      <c r="L205" s="210">
        <v>0.38</v>
      </c>
      <c r="M205" s="210">
        <v>3.03</v>
      </c>
      <c r="N205" s="157" t="e">
        <f>VLOOKUP(G205,映射表!A:G,7,0)</f>
        <v>#N/A</v>
      </c>
      <c r="O205" s="158" t="e">
        <f>VLOOKUP(G205,映射表!A:C,3,0)</f>
        <v>#N/A</v>
      </c>
    </row>
    <row r="206" spans="1:15">
      <c r="A206" s="208">
        <v>46164</v>
      </c>
      <c r="B206" s="208">
        <v>46164</v>
      </c>
      <c r="C206" t="s">
        <v>27615</v>
      </c>
      <c r="D206" t="s">
        <v>26258</v>
      </c>
      <c r="E206" t="s">
        <v>27861</v>
      </c>
      <c r="F206">
        <v>1</v>
      </c>
      <c r="G206" t="s">
        <v>26314</v>
      </c>
      <c r="H206" t="s">
        <v>26315</v>
      </c>
      <c r="I206">
        <v>2068</v>
      </c>
      <c r="J206">
        <v>23</v>
      </c>
      <c r="K206" s="209">
        <v>0.011122</v>
      </c>
      <c r="L206" s="210">
        <v>0.3</v>
      </c>
      <c r="M206" s="210">
        <v>7.01</v>
      </c>
      <c r="N206" s="157" t="e">
        <f>VLOOKUP(G206,映射表!A:G,7,0)</f>
        <v>#N/A</v>
      </c>
      <c r="O206" s="158" t="e">
        <f>VLOOKUP(G206,映射表!A:C,3,0)</f>
        <v>#N/A</v>
      </c>
    </row>
    <row r="207" spans="1:15">
      <c r="A207" s="208">
        <v>46164</v>
      </c>
      <c r="B207" s="208">
        <v>46164</v>
      </c>
      <c r="C207" t="s">
        <v>27431</v>
      </c>
      <c r="D207" t="s">
        <v>26258</v>
      </c>
      <c r="E207" t="s">
        <v>27862</v>
      </c>
      <c r="F207" t="s">
        <v>27863</v>
      </c>
      <c r="G207" t="s">
        <v>27483</v>
      </c>
      <c r="H207" t="s">
        <v>27484</v>
      </c>
      <c r="I207">
        <v>90</v>
      </c>
      <c r="J207">
        <v>1</v>
      </c>
      <c r="K207" s="209">
        <v>0.011111</v>
      </c>
      <c r="L207" s="210">
        <v>0.2</v>
      </c>
      <c r="M207" s="210">
        <v>0.2</v>
      </c>
      <c r="N207" s="157" t="e">
        <f>VLOOKUP(G207,映射表!A:G,7,0)</f>
        <v>#N/A</v>
      </c>
      <c r="O207" s="158" t="e">
        <f>VLOOKUP(G207,映射表!A:C,3,0)</f>
        <v>#N/A</v>
      </c>
    </row>
    <row r="208" spans="1:15">
      <c r="A208" s="208">
        <v>46164</v>
      </c>
      <c r="B208" s="208">
        <v>46164</v>
      </c>
      <c r="C208" t="s">
        <v>26602</v>
      </c>
      <c r="D208" t="s">
        <v>26258</v>
      </c>
      <c r="E208" t="s">
        <v>27864</v>
      </c>
      <c r="F208" t="s">
        <v>27865</v>
      </c>
      <c r="G208" t="s">
        <v>26602</v>
      </c>
      <c r="H208" t="s">
        <v>26603</v>
      </c>
      <c r="I208">
        <v>172</v>
      </c>
      <c r="J208">
        <v>3</v>
      </c>
      <c r="K208" s="209">
        <v>0.017442</v>
      </c>
      <c r="L208" s="210">
        <v>0.5</v>
      </c>
      <c r="M208" s="210">
        <v>1.49</v>
      </c>
      <c r="N208" s="157" t="e">
        <f>VLOOKUP(G208,映射表!A:G,7,0)</f>
        <v>#N/A</v>
      </c>
      <c r="O208" s="158" t="e">
        <f>VLOOKUP(G208,映射表!A:C,3,0)</f>
        <v>#N/A</v>
      </c>
    </row>
    <row r="209" spans="1:15">
      <c r="A209" s="208">
        <v>46164</v>
      </c>
      <c r="B209" s="208">
        <v>46164</v>
      </c>
      <c r="C209" t="s">
        <v>27715</v>
      </c>
      <c r="D209" t="s">
        <v>26258</v>
      </c>
      <c r="E209" t="s">
        <v>27866</v>
      </c>
      <c r="F209">
        <v>1</v>
      </c>
      <c r="G209" t="s">
        <v>26602</v>
      </c>
      <c r="H209" t="s">
        <v>26603</v>
      </c>
      <c r="I209">
        <v>337</v>
      </c>
      <c r="J209">
        <v>8</v>
      </c>
      <c r="K209" s="209">
        <v>0.023739</v>
      </c>
      <c r="L209" s="210">
        <v>0.76</v>
      </c>
      <c r="M209" s="210">
        <v>6.1</v>
      </c>
      <c r="N209" s="157" t="e">
        <f>VLOOKUP(G209,映射表!A:G,7,0)</f>
        <v>#N/A</v>
      </c>
      <c r="O209" s="158" t="e">
        <f>VLOOKUP(G209,映射表!A:C,3,0)</f>
        <v>#N/A</v>
      </c>
    </row>
    <row r="210" spans="1:15">
      <c r="A210" s="208">
        <v>46164</v>
      </c>
      <c r="B210" s="208">
        <v>46164</v>
      </c>
      <c r="C210" t="s">
        <v>27718</v>
      </c>
      <c r="D210" t="s">
        <v>26258</v>
      </c>
      <c r="E210" t="s">
        <v>27867</v>
      </c>
      <c r="F210" t="s">
        <v>27868</v>
      </c>
      <c r="G210" t="s">
        <v>26305</v>
      </c>
      <c r="H210" t="s">
        <v>26306</v>
      </c>
      <c r="I210">
        <v>479</v>
      </c>
      <c r="J210">
        <v>17</v>
      </c>
      <c r="K210" s="209">
        <v>0.035491</v>
      </c>
      <c r="L210" s="210">
        <v>0.38</v>
      </c>
      <c r="M210" s="210">
        <v>6.41</v>
      </c>
      <c r="N210" s="157" t="e">
        <f>VLOOKUP(G210,映射表!A:G,7,0)</f>
        <v>#N/A</v>
      </c>
      <c r="O210" s="158" t="e">
        <f>VLOOKUP(G210,映射表!A:C,3,0)</f>
        <v>#N/A</v>
      </c>
    </row>
    <row r="211" spans="1:15">
      <c r="A211" s="208">
        <v>46164</v>
      </c>
      <c r="B211" s="208">
        <v>46164</v>
      </c>
      <c r="C211" t="s">
        <v>27718</v>
      </c>
      <c r="D211" t="s">
        <v>26258</v>
      </c>
      <c r="E211" t="s">
        <v>27867</v>
      </c>
      <c r="F211" t="s">
        <v>27868</v>
      </c>
      <c r="G211" t="s">
        <v>26355</v>
      </c>
      <c r="H211" t="s">
        <v>26356</v>
      </c>
      <c r="I211">
        <v>154</v>
      </c>
      <c r="J211">
        <v>2</v>
      </c>
      <c r="K211" s="209">
        <v>0.012987</v>
      </c>
      <c r="L211" s="210">
        <v>0.29</v>
      </c>
      <c r="M211" s="210">
        <v>0.58</v>
      </c>
      <c r="N211" s="157" t="e">
        <f>VLOOKUP(G211,映射表!A:G,7,0)</f>
        <v>#N/A</v>
      </c>
      <c r="O211" s="158" t="e">
        <f>VLOOKUP(G211,映射表!A:C,3,0)</f>
        <v>#N/A</v>
      </c>
    </row>
    <row r="212" spans="1:15">
      <c r="A212" s="208">
        <v>46164</v>
      </c>
      <c r="B212" s="208">
        <v>46164</v>
      </c>
      <c r="C212" t="s">
        <v>27869</v>
      </c>
      <c r="D212" t="s">
        <v>26258</v>
      </c>
      <c r="E212" t="s">
        <v>27870</v>
      </c>
      <c r="F212" t="s">
        <v>27871</v>
      </c>
      <c r="G212" t="s">
        <v>27872</v>
      </c>
      <c r="H212" t="s">
        <v>27873</v>
      </c>
      <c r="I212">
        <v>104</v>
      </c>
      <c r="J212">
        <v>2</v>
      </c>
      <c r="K212" s="209">
        <v>0.019231</v>
      </c>
      <c r="L212" s="210">
        <v>0.3</v>
      </c>
      <c r="M212" s="210">
        <v>0.6</v>
      </c>
      <c r="N212" s="157" t="e">
        <f>VLOOKUP(G212,映射表!A:G,7,0)</f>
        <v>#N/A</v>
      </c>
      <c r="O212" s="158" t="e">
        <f>VLOOKUP(G212,映射表!A:C,3,0)</f>
        <v>#N/A</v>
      </c>
    </row>
    <row r="213" spans="1:15">
      <c r="A213" s="208">
        <v>46164</v>
      </c>
      <c r="B213" s="208">
        <v>46164</v>
      </c>
      <c r="C213" t="s">
        <v>27869</v>
      </c>
      <c r="D213" t="s">
        <v>26258</v>
      </c>
      <c r="E213" t="s">
        <v>27870</v>
      </c>
      <c r="F213" t="s">
        <v>27871</v>
      </c>
      <c r="G213" t="s">
        <v>26464</v>
      </c>
      <c r="H213" t="s">
        <v>26465</v>
      </c>
      <c r="I213">
        <v>762</v>
      </c>
      <c r="J213">
        <v>9</v>
      </c>
      <c r="K213" s="209">
        <v>0.011811</v>
      </c>
      <c r="L213" s="210">
        <v>0.29</v>
      </c>
      <c r="M213" s="210">
        <v>2.6</v>
      </c>
      <c r="N213" s="157" t="e">
        <f>VLOOKUP(G213,映射表!A:G,7,0)</f>
        <v>#N/A</v>
      </c>
      <c r="O213" s="158" t="e">
        <f>VLOOKUP(G213,映射表!A:C,3,0)</f>
        <v>#N/A</v>
      </c>
    </row>
    <row r="214" spans="1:15">
      <c r="A214" s="208">
        <v>46164</v>
      </c>
      <c r="B214" s="208">
        <v>46164</v>
      </c>
      <c r="C214" t="s">
        <v>27869</v>
      </c>
      <c r="D214" t="s">
        <v>26258</v>
      </c>
      <c r="E214" t="s">
        <v>27874</v>
      </c>
      <c r="F214" t="s">
        <v>27875</v>
      </c>
      <c r="G214" t="s">
        <v>27739</v>
      </c>
      <c r="H214" t="s">
        <v>27740</v>
      </c>
      <c r="I214">
        <v>1502</v>
      </c>
      <c r="J214">
        <v>27</v>
      </c>
      <c r="K214" s="209">
        <v>0.017976000000000002</v>
      </c>
      <c r="L214" s="210">
        <v>0.41</v>
      </c>
      <c r="M214" s="210">
        <v>11.16</v>
      </c>
      <c r="N214" s="157" t="e">
        <f>VLOOKUP(G214,映射表!A:G,7,0)</f>
        <v>#N/A</v>
      </c>
      <c r="O214" s="158" t="e">
        <f>VLOOKUP(G214,映射表!A:C,3,0)</f>
        <v>#N/A</v>
      </c>
    </row>
    <row r="215" spans="1:15">
      <c r="A215" s="208">
        <v>46164</v>
      </c>
      <c r="B215" s="208">
        <v>46164</v>
      </c>
      <c r="C215" t="s">
        <v>27869</v>
      </c>
      <c r="D215" t="s">
        <v>26258</v>
      </c>
      <c r="E215" t="s">
        <v>27874</v>
      </c>
      <c r="F215" t="s">
        <v>27875</v>
      </c>
      <c r="G215" t="s">
        <v>26549</v>
      </c>
      <c r="H215" t="s">
        <v>26550</v>
      </c>
      <c r="I215">
        <v>107</v>
      </c>
      <c r="J215">
        <v>3</v>
      </c>
      <c r="K215" s="209">
        <v>0.028037</v>
      </c>
      <c r="L215" s="210">
        <v>0.29</v>
      </c>
      <c r="M215" s="210">
        <v>0.86</v>
      </c>
      <c r="N215" s="157" t="e">
        <f>VLOOKUP(G215,映射表!A:G,7,0)</f>
        <v>#N/A</v>
      </c>
      <c r="O215" s="158" t="e">
        <f>VLOOKUP(G215,映射表!A:C,3,0)</f>
        <v>#N/A</v>
      </c>
    </row>
    <row r="216" spans="1:15">
      <c r="A216" s="208">
        <v>46164</v>
      </c>
      <c r="B216" s="208">
        <v>46164</v>
      </c>
      <c r="C216" t="s">
        <v>27825</v>
      </c>
      <c r="D216" t="s">
        <v>26258</v>
      </c>
      <c r="E216" t="s">
        <v>27876</v>
      </c>
      <c r="F216" t="s">
        <v>27877</v>
      </c>
      <c r="G216" t="s">
        <v>26322</v>
      </c>
      <c r="H216" t="s">
        <v>26323</v>
      </c>
      <c r="I216">
        <v>1778</v>
      </c>
      <c r="J216">
        <v>24</v>
      </c>
      <c r="K216" s="209">
        <v>0.013498000000000001</v>
      </c>
      <c r="L216" s="210">
        <v>0.34</v>
      </c>
      <c r="M216" s="210">
        <v>8.24</v>
      </c>
      <c r="N216" s="157" t="e">
        <f>VLOOKUP(G216,映射表!A:G,7,0)</f>
        <v>#N/A</v>
      </c>
      <c r="O216" s="158" t="e">
        <f>VLOOKUP(G216,映射表!A:C,3,0)</f>
        <v>#N/A</v>
      </c>
    </row>
    <row r="217" spans="1:15">
      <c r="A217" s="208">
        <v>46164</v>
      </c>
      <c r="B217" s="208">
        <v>46164</v>
      </c>
      <c r="C217" t="s">
        <v>27752</v>
      </c>
      <c r="D217" t="s">
        <v>26258</v>
      </c>
      <c r="E217" t="s">
        <v>27878</v>
      </c>
      <c r="F217" t="s">
        <v>27879</v>
      </c>
      <c r="G217" t="s">
        <v>26489</v>
      </c>
      <c r="H217" t="s">
        <v>26490</v>
      </c>
      <c r="I217">
        <v>305</v>
      </c>
      <c r="J217">
        <v>8</v>
      </c>
      <c r="K217" s="209">
        <v>0.026230000000000003</v>
      </c>
      <c r="L217" s="210">
        <v>0.38</v>
      </c>
      <c r="M217" s="210">
        <v>3.03</v>
      </c>
      <c r="N217" s="157" t="e">
        <f>VLOOKUP(G217,映射表!A:G,7,0)</f>
        <v>#N/A</v>
      </c>
      <c r="O217" s="158" t="e">
        <f>VLOOKUP(G217,映射表!A:C,3,0)</f>
        <v>#N/A</v>
      </c>
    </row>
    <row r="218" spans="1:15">
      <c r="A218" s="208">
        <v>46164</v>
      </c>
      <c r="B218" s="208">
        <v>46164</v>
      </c>
      <c r="C218" t="s">
        <v>26602</v>
      </c>
      <c r="D218" t="s">
        <v>26258</v>
      </c>
      <c r="E218" t="s">
        <v>27880</v>
      </c>
      <c r="F218" t="s">
        <v>27881</v>
      </c>
      <c r="G218" t="s">
        <v>26602</v>
      </c>
      <c r="H218" t="s">
        <v>26603</v>
      </c>
      <c r="I218">
        <v>251</v>
      </c>
      <c r="J218">
        <v>9</v>
      </c>
      <c r="K218" s="209">
        <v>0.035857</v>
      </c>
      <c r="L218" s="210">
        <v>0.54</v>
      </c>
      <c r="M218" s="210">
        <v>4.86</v>
      </c>
      <c r="N218" s="157" t="e">
        <f>VLOOKUP(G218,映射表!A:G,7,0)</f>
        <v>#N/A</v>
      </c>
      <c r="O218" s="158" t="e">
        <f>VLOOKUP(G218,映射表!A:C,3,0)</f>
        <v>#N/A</v>
      </c>
    </row>
    <row r="219" spans="1:15">
      <c r="A219" s="208">
        <v>46164</v>
      </c>
      <c r="B219" s="208">
        <v>46164</v>
      </c>
      <c r="C219" t="s">
        <v>27443</v>
      </c>
      <c r="D219" t="s">
        <v>26258</v>
      </c>
      <c r="E219" t="s">
        <v>27882</v>
      </c>
      <c r="F219" t="s">
        <v>27883</v>
      </c>
      <c r="G219" t="s">
        <v>27547</v>
      </c>
      <c r="H219" t="s">
        <v>27548</v>
      </c>
      <c r="I219">
        <v>24</v>
      </c>
      <c r="J219">
        <v>0</v>
      </c>
      <c r="K219" s="209">
        <v>0</v>
      </c>
      <c r="L219" t="s">
        <v>26246</v>
      </c>
      <c r="M219" s="210">
        <v>0</v>
      </c>
      <c r="N219" s="157" t="e">
        <f>VLOOKUP(G219,映射表!A:G,7,0)</f>
        <v>#N/A</v>
      </c>
      <c r="O219" s="158" t="e">
        <f>VLOOKUP(G219,映射表!A:C,3,0)</f>
        <v>#N/A</v>
      </c>
    </row>
    <row r="220" spans="1:15">
      <c r="A220" s="208">
        <v>46164</v>
      </c>
      <c r="B220" s="208">
        <v>46164</v>
      </c>
      <c r="C220" t="s">
        <v>27424</v>
      </c>
      <c r="D220" t="s">
        <v>26258</v>
      </c>
      <c r="E220" t="s">
        <v>27884</v>
      </c>
      <c r="F220" t="s">
        <v>27885</v>
      </c>
      <c r="G220" t="s">
        <v>27462</v>
      </c>
      <c r="H220" t="s">
        <v>27463</v>
      </c>
      <c r="I220">
        <v>17</v>
      </c>
      <c r="J220">
        <v>0</v>
      </c>
      <c r="K220" s="209">
        <v>0</v>
      </c>
      <c r="L220" t="s">
        <v>26246</v>
      </c>
      <c r="M220" s="210">
        <v>0</v>
      </c>
      <c r="N220" s="157" t="e">
        <f>VLOOKUP(G220,映射表!A:G,7,0)</f>
        <v>#N/A</v>
      </c>
      <c r="O220" s="158" t="e">
        <f>VLOOKUP(G220,映射表!A:C,3,0)</f>
        <v>#N/A</v>
      </c>
    </row>
    <row r="221" spans="1:15">
      <c r="A221" s="208">
        <v>46164</v>
      </c>
      <c r="B221" s="208">
        <v>46164</v>
      </c>
      <c r="C221" t="s">
        <v>26314</v>
      </c>
      <c r="D221" t="s">
        <v>26258</v>
      </c>
      <c r="E221" t="s">
        <v>27886</v>
      </c>
      <c r="F221" t="s">
        <v>27887</v>
      </c>
      <c r="G221" t="s">
        <v>26314</v>
      </c>
      <c r="H221" t="s">
        <v>26315</v>
      </c>
      <c r="I221">
        <v>1760</v>
      </c>
      <c r="J221">
        <v>19</v>
      </c>
      <c r="K221" s="209">
        <v>0.010794999999999999</v>
      </c>
      <c r="L221" s="210">
        <v>0.4</v>
      </c>
      <c r="M221" s="210">
        <v>7.61</v>
      </c>
      <c r="N221" s="157" t="e">
        <f>VLOOKUP(G221,映射表!A:G,7,0)</f>
        <v>#N/A</v>
      </c>
      <c r="O221" s="158" t="e">
        <f>VLOOKUP(G221,映射表!A:C,3,0)</f>
        <v>#N/A</v>
      </c>
    </row>
    <row r="222" spans="1:15">
      <c r="A222" s="208">
        <v>46164</v>
      </c>
      <c r="B222" s="208">
        <v>46164</v>
      </c>
      <c r="C222" t="s">
        <v>27438</v>
      </c>
      <c r="D222" t="s">
        <v>26258</v>
      </c>
      <c r="E222" t="s">
        <v>27888</v>
      </c>
      <c r="F222" t="s">
        <v>27889</v>
      </c>
      <c r="G222" t="s">
        <v>27890</v>
      </c>
      <c r="H222" t="s">
        <v>27891</v>
      </c>
      <c r="I222">
        <v>155</v>
      </c>
      <c r="J222">
        <v>3</v>
      </c>
      <c r="K222" s="209">
        <v>0.019355</v>
      </c>
      <c r="L222" s="210">
        <v>0.43</v>
      </c>
      <c r="M222" s="210">
        <v>1.28</v>
      </c>
      <c r="N222" s="157" t="e">
        <f>VLOOKUP(G222,映射表!A:G,7,0)</f>
        <v>#N/A</v>
      </c>
      <c r="O222" s="158" t="e">
        <f>VLOOKUP(G222,映射表!A:C,3,0)</f>
        <v>#N/A</v>
      </c>
    </row>
    <row r="223" spans="1:15">
      <c r="A223" s="208">
        <v>46164</v>
      </c>
      <c r="B223" s="208">
        <v>46164</v>
      </c>
      <c r="C223" t="s">
        <v>27438</v>
      </c>
      <c r="D223" t="s">
        <v>26258</v>
      </c>
      <c r="E223" t="s">
        <v>27892</v>
      </c>
      <c r="F223" t="s">
        <v>27893</v>
      </c>
      <c r="G223" t="s">
        <v>26497</v>
      </c>
      <c r="H223" t="s">
        <v>26498</v>
      </c>
      <c r="I223">
        <v>2226</v>
      </c>
      <c r="J223">
        <v>35</v>
      </c>
      <c r="K223" s="209">
        <v>0.015723</v>
      </c>
      <c r="L223" s="210">
        <v>0.26</v>
      </c>
      <c r="M223" s="210">
        <v>8.95</v>
      </c>
      <c r="N223" s="157" t="e">
        <f>VLOOKUP(G223,映射表!A:G,7,0)</f>
        <v>#N/A</v>
      </c>
      <c r="O223" s="158" t="e">
        <f>VLOOKUP(G223,映射表!A:C,3,0)</f>
        <v>#N/A</v>
      </c>
    </row>
    <row r="224" spans="1:15">
      <c r="A224" s="208">
        <v>46164</v>
      </c>
      <c r="B224" s="208">
        <v>46164</v>
      </c>
      <c r="C224" t="s">
        <v>27431</v>
      </c>
      <c r="D224" t="s">
        <v>26258</v>
      </c>
      <c r="E224" t="s">
        <v>27894</v>
      </c>
      <c r="F224" t="s">
        <v>27895</v>
      </c>
      <c r="G224" t="s">
        <v>27896</v>
      </c>
      <c r="H224" t="s">
        <v>27897</v>
      </c>
      <c r="I224">
        <v>0</v>
      </c>
      <c r="J224">
        <v>0</v>
      </c>
      <c r="K224" t="s">
        <v>26246</v>
      </c>
      <c r="L224" t="s">
        <v>26246</v>
      </c>
      <c r="M224" s="210">
        <v>0</v>
      </c>
      <c r="N224" s="157" t="e">
        <f>VLOOKUP(G224,映射表!A:G,7,0)</f>
        <v>#N/A</v>
      </c>
      <c r="O224" s="158" t="e">
        <f>VLOOKUP(G224,映射表!A:C,3,0)</f>
        <v>#N/A</v>
      </c>
    </row>
    <row r="225" spans="1:15">
      <c r="A225" s="208">
        <v>46164</v>
      </c>
      <c r="B225" s="208">
        <v>46164</v>
      </c>
      <c r="C225" t="s">
        <v>27431</v>
      </c>
      <c r="D225" t="s">
        <v>26258</v>
      </c>
      <c r="E225" t="s">
        <v>27894</v>
      </c>
      <c r="F225" t="s">
        <v>27895</v>
      </c>
      <c r="G225" t="s">
        <v>27898</v>
      </c>
      <c r="H225" t="s">
        <v>27899</v>
      </c>
      <c r="I225">
        <v>7</v>
      </c>
      <c r="J225">
        <v>0</v>
      </c>
      <c r="K225" s="209">
        <v>0</v>
      </c>
      <c r="L225" t="s">
        <v>26246</v>
      </c>
      <c r="M225" s="210">
        <v>0</v>
      </c>
      <c r="N225" s="157" t="e">
        <f>VLOOKUP(G225,映射表!A:G,7,0)</f>
        <v>#N/A</v>
      </c>
      <c r="O225" s="158" t="e">
        <f>VLOOKUP(G225,映射表!A:C,3,0)</f>
        <v>#N/A</v>
      </c>
    </row>
    <row r="226" spans="1:15">
      <c r="A226" s="208">
        <v>46164</v>
      </c>
      <c r="B226" s="208">
        <v>46164</v>
      </c>
      <c r="C226" t="s">
        <v>27718</v>
      </c>
      <c r="D226" t="s">
        <v>26258</v>
      </c>
      <c r="E226" t="s">
        <v>27900</v>
      </c>
      <c r="F226" t="s">
        <v>27901</v>
      </c>
      <c r="G226" t="s">
        <v>26346</v>
      </c>
      <c r="H226" t="s">
        <v>26347</v>
      </c>
      <c r="I226">
        <v>678</v>
      </c>
      <c r="J226">
        <v>6</v>
      </c>
      <c r="K226" s="209">
        <v>0.00885</v>
      </c>
      <c r="L226" s="210">
        <v>0.3</v>
      </c>
      <c r="M226" s="210">
        <v>1.8</v>
      </c>
      <c r="N226" s="157" t="e">
        <f>VLOOKUP(G226,映射表!A:G,7,0)</f>
        <v>#N/A</v>
      </c>
      <c r="O226" s="158" t="e">
        <f>VLOOKUP(G226,映射表!A:C,3,0)</f>
        <v>#N/A</v>
      </c>
    </row>
    <row r="227" spans="1:15">
      <c r="A227" s="208">
        <v>46164</v>
      </c>
      <c r="B227" s="208">
        <v>46164</v>
      </c>
      <c r="C227" t="s">
        <v>27464</v>
      </c>
      <c r="D227" t="s">
        <v>26258</v>
      </c>
      <c r="E227" t="s">
        <v>27902</v>
      </c>
      <c r="F227" t="s">
        <v>27903</v>
      </c>
      <c r="G227" t="s">
        <v>27849</v>
      </c>
      <c r="H227" t="s">
        <v>27850</v>
      </c>
      <c r="I227">
        <v>59</v>
      </c>
      <c r="J227">
        <v>0</v>
      </c>
      <c r="K227" s="209">
        <v>0</v>
      </c>
      <c r="L227" t="s">
        <v>26246</v>
      </c>
      <c r="M227" s="210">
        <v>0</v>
      </c>
      <c r="N227" s="157" t="e">
        <f>VLOOKUP(G227,映射表!A:G,7,0)</f>
        <v>#N/A</v>
      </c>
      <c r="O227" s="158" t="e">
        <f>VLOOKUP(G227,映射表!A:C,3,0)</f>
        <v>#N/A</v>
      </c>
    </row>
    <row r="228" spans="1:15">
      <c r="A228" s="208">
        <v>46164</v>
      </c>
      <c r="B228" s="208">
        <v>46164</v>
      </c>
      <c r="C228" t="s">
        <v>27904</v>
      </c>
      <c r="D228" t="s">
        <v>26258</v>
      </c>
      <c r="E228" t="s">
        <v>27905</v>
      </c>
      <c r="F228" t="s">
        <v>27906</v>
      </c>
      <c r="G228" t="s">
        <v>26644</v>
      </c>
      <c r="H228" t="s">
        <v>26645</v>
      </c>
      <c r="I228">
        <v>1842</v>
      </c>
      <c r="J228">
        <v>21</v>
      </c>
      <c r="K228" s="209">
        <v>0.011401</v>
      </c>
      <c r="L228" s="210">
        <v>0.48</v>
      </c>
      <c r="M228" s="210">
        <v>9.98</v>
      </c>
      <c r="N228" s="157" t="e">
        <f>VLOOKUP(G228,映射表!A:G,7,0)</f>
        <v>#N/A</v>
      </c>
      <c r="O228" s="158" t="e">
        <f>VLOOKUP(G228,映射表!A:C,3,0)</f>
        <v>#N/A</v>
      </c>
    </row>
    <row r="229" spans="1:15">
      <c r="A229" s="208">
        <v>46164</v>
      </c>
      <c r="B229" s="208">
        <v>46164</v>
      </c>
      <c r="C229" t="s">
        <v>27904</v>
      </c>
      <c r="D229" t="s">
        <v>26258</v>
      </c>
      <c r="E229" t="s">
        <v>27905</v>
      </c>
      <c r="F229" t="s">
        <v>27906</v>
      </c>
      <c r="G229" t="s">
        <v>26421</v>
      </c>
      <c r="H229" t="s">
        <v>26422</v>
      </c>
      <c r="I229">
        <v>471</v>
      </c>
      <c r="J229">
        <v>9</v>
      </c>
      <c r="K229" s="209">
        <v>0.019108</v>
      </c>
      <c r="L229" s="210">
        <v>0.49</v>
      </c>
      <c r="M229" s="210">
        <v>4.41</v>
      </c>
      <c r="N229" s="157" t="e">
        <f>VLOOKUP(G229,映射表!A:G,7,0)</f>
        <v>#N/A</v>
      </c>
      <c r="O229" s="158" t="e">
        <f>VLOOKUP(G229,映射表!A:C,3,0)</f>
        <v>#N/A</v>
      </c>
    </row>
    <row r="230" spans="1:15">
      <c r="A230" s="208">
        <v>46164</v>
      </c>
      <c r="B230" s="208">
        <v>46164</v>
      </c>
      <c r="C230" t="s">
        <v>27464</v>
      </c>
      <c r="D230" t="s">
        <v>26258</v>
      </c>
      <c r="E230" t="s">
        <v>27907</v>
      </c>
      <c r="F230" t="s">
        <v>27908</v>
      </c>
      <c r="G230" t="s">
        <v>26602</v>
      </c>
      <c r="H230" t="s">
        <v>26603</v>
      </c>
      <c r="I230">
        <v>461</v>
      </c>
      <c r="J230">
        <v>3</v>
      </c>
      <c r="K230" s="209">
        <v>0.006508000000000001</v>
      </c>
      <c r="L230" s="210">
        <v>0.23</v>
      </c>
      <c r="M230" s="210">
        <v>0.7</v>
      </c>
      <c r="N230" s="157" t="e">
        <f>VLOOKUP(G230,映射表!A:G,7,0)</f>
        <v>#N/A</v>
      </c>
      <c r="O230" s="158" t="e">
        <f>VLOOKUP(G230,映射表!A:C,3,0)</f>
        <v>#N/A</v>
      </c>
    </row>
    <row r="231" spans="1:15">
      <c r="A231" s="208">
        <v>46164</v>
      </c>
      <c r="B231" s="208">
        <v>46164</v>
      </c>
      <c r="C231" t="s">
        <v>27443</v>
      </c>
      <c r="D231" t="s">
        <v>26258</v>
      </c>
      <c r="E231" t="s">
        <v>27909</v>
      </c>
      <c r="F231" t="s">
        <v>27910</v>
      </c>
      <c r="G231" t="s">
        <v>27911</v>
      </c>
      <c r="H231" t="s">
        <v>27912</v>
      </c>
      <c r="I231">
        <v>688</v>
      </c>
      <c r="J231">
        <v>4</v>
      </c>
      <c r="K231" s="209">
        <v>0.005814000000000001</v>
      </c>
      <c r="L231" s="210">
        <v>0.37</v>
      </c>
      <c r="M231" s="210">
        <v>1.48</v>
      </c>
      <c r="N231" s="157" t="e">
        <f>VLOOKUP(G231,映射表!A:G,7,0)</f>
        <v>#N/A</v>
      </c>
      <c r="O231" s="158" t="e">
        <f>VLOOKUP(G231,映射表!A:C,3,0)</f>
        <v>#N/A</v>
      </c>
    </row>
    <row r="232" spans="1:15">
      <c r="A232" s="208">
        <v>46164</v>
      </c>
      <c r="B232" s="208">
        <v>46164</v>
      </c>
      <c r="C232" t="s">
        <v>27869</v>
      </c>
      <c r="D232" t="s">
        <v>26258</v>
      </c>
      <c r="E232" t="s">
        <v>27913</v>
      </c>
      <c r="F232" t="s">
        <v>27914</v>
      </c>
      <c r="G232" t="s">
        <v>26464</v>
      </c>
      <c r="H232" t="s">
        <v>26465</v>
      </c>
      <c r="I232">
        <v>1264</v>
      </c>
      <c r="J232">
        <v>15</v>
      </c>
      <c r="K232" s="209">
        <v>0.011867</v>
      </c>
      <c r="L232" s="210">
        <v>0.37</v>
      </c>
      <c r="M232" s="210">
        <v>5.48</v>
      </c>
      <c r="N232" s="157" t="e">
        <f>VLOOKUP(G232,映射表!A:G,7,0)</f>
        <v>#N/A</v>
      </c>
      <c r="O232" s="158" t="e">
        <f>VLOOKUP(G232,映射表!A:C,3,0)</f>
        <v>#N/A</v>
      </c>
    </row>
    <row r="233" spans="1:15">
      <c r="A233" s="208">
        <v>46164</v>
      </c>
      <c r="B233" s="208">
        <v>46164</v>
      </c>
      <c r="C233" t="s">
        <v>27869</v>
      </c>
      <c r="D233" t="s">
        <v>26258</v>
      </c>
      <c r="E233" t="s">
        <v>27913</v>
      </c>
      <c r="F233" t="s">
        <v>27914</v>
      </c>
      <c r="G233" t="s">
        <v>27872</v>
      </c>
      <c r="H233" t="s">
        <v>27873</v>
      </c>
      <c r="I233">
        <v>426</v>
      </c>
      <c r="J233">
        <v>7</v>
      </c>
      <c r="K233" s="209">
        <v>0.016432</v>
      </c>
      <c r="L233" s="210">
        <v>0.37</v>
      </c>
      <c r="M233" s="210">
        <v>2.58</v>
      </c>
      <c r="N233" s="157" t="e">
        <f>VLOOKUP(G233,映射表!A:G,7,0)</f>
        <v>#N/A</v>
      </c>
      <c r="O233" s="158" t="e">
        <f>VLOOKUP(G233,映射表!A:C,3,0)</f>
        <v>#N/A</v>
      </c>
    </row>
    <row r="234" spans="1:15">
      <c r="A234" s="208">
        <v>46164</v>
      </c>
      <c r="B234" s="208">
        <v>46164</v>
      </c>
      <c r="C234" t="s">
        <v>27825</v>
      </c>
      <c r="D234" t="s">
        <v>26258</v>
      </c>
      <c r="E234" t="s">
        <v>27915</v>
      </c>
      <c r="F234" t="s">
        <v>27916</v>
      </c>
      <c r="G234" t="s">
        <v>26355</v>
      </c>
      <c r="H234" t="s">
        <v>26356</v>
      </c>
      <c r="I234">
        <v>859</v>
      </c>
      <c r="J234">
        <v>6</v>
      </c>
      <c r="K234" s="209">
        <v>0.006985</v>
      </c>
      <c r="L234" s="210">
        <v>0.42</v>
      </c>
      <c r="M234" s="210">
        <v>2.52</v>
      </c>
      <c r="N234" s="157" t="e">
        <f>VLOOKUP(G234,映射表!A:G,7,0)</f>
        <v>#N/A</v>
      </c>
      <c r="O234" s="158" t="e">
        <f>VLOOKUP(G234,映射表!A:C,3,0)</f>
        <v>#N/A</v>
      </c>
    </row>
    <row r="235" spans="1:15">
      <c r="A235" s="208">
        <v>46164</v>
      </c>
      <c r="B235" s="208">
        <v>46164</v>
      </c>
      <c r="C235" t="s">
        <v>27752</v>
      </c>
      <c r="D235" t="s">
        <v>26258</v>
      </c>
      <c r="E235" t="s">
        <v>27917</v>
      </c>
      <c r="F235" t="s">
        <v>27918</v>
      </c>
      <c r="G235" t="s">
        <v>27755</v>
      </c>
      <c r="H235" t="s">
        <v>27756</v>
      </c>
      <c r="I235">
        <v>76</v>
      </c>
      <c r="J235">
        <v>4</v>
      </c>
      <c r="K235" s="209">
        <v>0.052632000000000005</v>
      </c>
      <c r="L235" s="210">
        <v>0.39</v>
      </c>
      <c r="M235" s="210">
        <v>1.54</v>
      </c>
      <c r="N235" s="157" t="e">
        <f>VLOOKUP(G235,映射表!A:G,7,0)</f>
        <v>#N/A</v>
      </c>
      <c r="O235" s="158" t="e">
        <f>VLOOKUP(G235,映射表!A:C,3,0)</f>
        <v>#N/A</v>
      </c>
    </row>
    <row r="236" spans="1:15">
      <c r="A236" s="208">
        <v>46164</v>
      </c>
      <c r="B236" s="208">
        <v>46164</v>
      </c>
      <c r="C236" t="s">
        <v>27431</v>
      </c>
      <c r="D236" t="s">
        <v>26258</v>
      </c>
      <c r="E236" t="s">
        <v>27919</v>
      </c>
      <c r="F236" t="s">
        <v>27920</v>
      </c>
      <c r="G236" t="s">
        <v>27921</v>
      </c>
      <c r="H236" t="s">
        <v>27922</v>
      </c>
      <c r="I236">
        <v>87</v>
      </c>
      <c r="J236">
        <v>1</v>
      </c>
      <c r="K236" s="209">
        <v>0.011493999999999999</v>
      </c>
      <c r="L236" s="210">
        <v>0.45</v>
      </c>
      <c r="M236" s="210">
        <v>0.45</v>
      </c>
      <c r="N236" s="157" t="e">
        <f>VLOOKUP(G236,映射表!A:G,7,0)</f>
        <v>#N/A</v>
      </c>
      <c r="O236" s="158" t="e">
        <f>VLOOKUP(G236,映射表!A:C,3,0)</f>
        <v>#N/A</v>
      </c>
    </row>
    <row r="237" spans="1:15">
      <c r="A237" s="208">
        <v>46164</v>
      </c>
      <c r="B237" s="208">
        <v>46164</v>
      </c>
      <c r="C237" t="s">
        <v>27485</v>
      </c>
      <c r="D237" t="s">
        <v>26258</v>
      </c>
      <c r="E237" t="s">
        <v>27923</v>
      </c>
      <c r="F237" t="s">
        <v>27924</v>
      </c>
      <c r="G237" t="s">
        <v>27923</v>
      </c>
      <c r="H237" t="s">
        <v>27925</v>
      </c>
      <c r="I237">
        <v>81</v>
      </c>
      <c r="J237">
        <v>3</v>
      </c>
      <c r="K237" s="209">
        <v>0.037037</v>
      </c>
      <c r="L237" s="210">
        <v>0.31</v>
      </c>
      <c r="M237" s="210">
        <v>0.92</v>
      </c>
      <c r="N237" s="157" t="e">
        <f>VLOOKUP(G237,映射表!A:G,7,0)</f>
        <v>#N/A</v>
      </c>
      <c r="O237" s="158" t="e">
        <f>VLOOKUP(G237,映射表!A:C,3,0)</f>
        <v>#N/A</v>
      </c>
    </row>
    <row r="238" spans="1:15">
      <c r="A238" s="208">
        <v>46164</v>
      </c>
      <c r="B238" s="208">
        <v>46164</v>
      </c>
      <c r="C238" t="s">
        <v>27485</v>
      </c>
      <c r="D238" t="s">
        <v>26258</v>
      </c>
      <c r="E238" t="s">
        <v>27926</v>
      </c>
      <c r="F238" t="s">
        <v>27926</v>
      </c>
      <c r="G238" t="s">
        <v>27926</v>
      </c>
      <c r="H238" t="s">
        <v>27927</v>
      </c>
      <c r="I238">
        <v>62</v>
      </c>
      <c r="J238">
        <v>0</v>
      </c>
      <c r="K238" s="209">
        <v>0</v>
      </c>
      <c r="L238" t="s">
        <v>26246</v>
      </c>
      <c r="M238" s="210">
        <v>0</v>
      </c>
      <c r="N238" s="157" t="e">
        <f>VLOOKUP(G238,映射表!A:G,7,0)</f>
        <v>#N/A</v>
      </c>
      <c r="O238" s="158" t="e">
        <f>VLOOKUP(G238,映射表!A:C,3,0)</f>
        <v>#N/A</v>
      </c>
    </row>
    <row r="239" spans="1:15">
      <c r="A239" s="208">
        <v>46164</v>
      </c>
      <c r="B239" s="208">
        <v>46164</v>
      </c>
      <c r="C239" t="s">
        <v>27652</v>
      </c>
      <c r="D239" t="s">
        <v>26258</v>
      </c>
      <c r="E239" t="s">
        <v>27928</v>
      </c>
      <c r="F239" t="s">
        <v>27929</v>
      </c>
      <c r="G239" t="s">
        <v>26255</v>
      </c>
      <c r="H239" t="s">
        <v>26256</v>
      </c>
      <c r="I239">
        <v>1100</v>
      </c>
      <c r="J239">
        <v>11</v>
      </c>
      <c r="K239" s="209">
        <v>0.01</v>
      </c>
      <c r="L239" s="210">
        <v>0.36</v>
      </c>
      <c r="M239" s="210">
        <v>4.01</v>
      </c>
      <c r="N239" s="157" t="e">
        <f>VLOOKUP(G239,映射表!A:G,7,0)</f>
        <v>#N/A</v>
      </c>
      <c r="O239" s="158" t="e">
        <f>VLOOKUP(G239,映射表!A:C,3,0)</f>
        <v>#N/A</v>
      </c>
    </row>
    <row r="240" spans="1:15">
      <c r="A240" s="208">
        <v>46164</v>
      </c>
      <c r="B240" s="208">
        <v>46164</v>
      </c>
      <c r="C240" t="s">
        <v>27904</v>
      </c>
      <c r="D240" t="s">
        <v>26258</v>
      </c>
      <c r="E240" t="s">
        <v>27904</v>
      </c>
      <c r="F240">
        <v>1</v>
      </c>
      <c r="G240" t="s">
        <v>26421</v>
      </c>
      <c r="H240" t="s">
        <v>26422</v>
      </c>
      <c r="I240">
        <v>164</v>
      </c>
      <c r="J240">
        <v>1</v>
      </c>
      <c r="K240" s="209">
        <v>0.006098</v>
      </c>
      <c r="L240" s="210">
        <v>0.25</v>
      </c>
      <c r="M240" s="210">
        <v>0.25</v>
      </c>
      <c r="N240" s="157" t="e">
        <f>VLOOKUP(G240,映射表!A:G,7,0)</f>
        <v>#N/A</v>
      </c>
      <c r="O240" s="158" t="e">
        <f>VLOOKUP(G240,映射表!A:C,3,0)</f>
        <v>#N/A</v>
      </c>
    </row>
    <row r="241" spans="1:15">
      <c r="A241" s="208">
        <v>46164</v>
      </c>
      <c r="B241" s="208">
        <v>46164</v>
      </c>
      <c r="C241" t="s">
        <v>27904</v>
      </c>
      <c r="D241" t="s">
        <v>26258</v>
      </c>
      <c r="E241" t="s">
        <v>27904</v>
      </c>
      <c r="F241">
        <v>1</v>
      </c>
      <c r="G241" t="s">
        <v>26644</v>
      </c>
      <c r="H241" t="s">
        <v>26645</v>
      </c>
      <c r="I241">
        <v>228</v>
      </c>
      <c r="J241">
        <v>4</v>
      </c>
      <c r="K241" s="209">
        <v>0.017544</v>
      </c>
      <c r="L241" s="210">
        <v>0.25</v>
      </c>
      <c r="M241" s="210">
        <v>1</v>
      </c>
      <c r="N241" s="157" t="e">
        <f>VLOOKUP(G241,映射表!A:G,7,0)</f>
        <v>#N/A</v>
      </c>
      <c r="O241" s="158" t="e">
        <f>VLOOKUP(G241,映射表!A:C,3,0)</f>
        <v>#N/A</v>
      </c>
    </row>
    <row r="242" spans="1:15">
      <c r="A242" s="208">
        <v>46164</v>
      </c>
      <c r="B242" s="208">
        <v>46164</v>
      </c>
      <c r="C242" t="s">
        <v>27718</v>
      </c>
      <c r="D242" t="s">
        <v>26258</v>
      </c>
      <c r="E242" t="s">
        <v>27930</v>
      </c>
      <c r="F242" t="s">
        <v>27931</v>
      </c>
      <c r="G242" t="s">
        <v>26346</v>
      </c>
      <c r="H242" t="s">
        <v>26347</v>
      </c>
      <c r="I242">
        <v>285</v>
      </c>
      <c r="J242">
        <v>4</v>
      </c>
      <c r="K242" s="209">
        <v>0.014034999999999999</v>
      </c>
      <c r="L242" s="210">
        <v>0.42</v>
      </c>
      <c r="M242" s="210">
        <v>1.67</v>
      </c>
      <c r="N242" s="157" t="e">
        <f>VLOOKUP(G242,映射表!A:G,7,0)</f>
        <v>#N/A</v>
      </c>
      <c r="O242" s="158" t="e">
        <f>VLOOKUP(G242,映射表!A:C,3,0)</f>
        <v>#N/A</v>
      </c>
    </row>
    <row r="243" spans="1:15">
      <c r="A243" s="208">
        <v>46164</v>
      </c>
      <c r="B243" s="208">
        <v>46164</v>
      </c>
      <c r="C243" t="s">
        <v>27652</v>
      </c>
      <c r="D243" t="s">
        <v>26258</v>
      </c>
      <c r="E243" t="s">
        <v>27932</v>
      </c>
      <c r="F243" t="s">
        <v>27933</v>
      </c>
      <c r="G243" t="s">
        <v>27934</v>
      </c>
      <c r="H243" t="s">
        <v>27935</v>
      </c>
      <c r="I243">
        <v>44</v>
      </c>
      <c r="J243">
        <v>0</v>
      </c>
      <c r="K243" s="209">
        <v>0</v>
      </c>
      <c r="L243" t="s">
        <v>26246</v>
      </c>
      <c r="M243" s="210">
        <v>0</v>
      </c>
      <c r="N243" s="157" t="e">
        <f>VLOOKUP(G243,映射表!A:G,7,0)</f>
        <v>#N/A</v>
      </c>
      <c r="O243" s="158" t="e">
        <f>VLOOKUP(G243,映射表!A:C,3,0)</f>
        <v>#N/A</v>
      </c>
    </row>
    <row r="244" spans="1:15">
      <c r="A244" s="208">
        <v>46164</v>
      </c>
      <c r="B244" s="208">
        <v>46164</v>
      </c>
      <c r="C244" t="s">
        <v>27652</v>
      </c>
      <c r="D244" t="s">
        <v>26258</v>
      </c>
      <c r="E244" t="s">
        <v>27932</v>
      </c>
      <c r="F244" t="s">
        <v>27933</v>
      </c>
      <c r="G244" t="s">
        <v>27936</v>
      </c>
      <c r="H244" t="s">
        <v>27937</v>
      </c>
      <c r="I244">
        <v>191</v>
      </c>
      <c r="J244">
        <v>1</v>
      </c>
      <c r="K244" s="209">
        <v>0.005235999999999999</v>
      </c>
      <c r="L244" s="210">
        <v>0.56</v>
      </c>
      <c r="M244" s="210">
        <v>0.56</v>
      </c>
      <c r="N244" s="157" t="e">
        <f>VLOOKUP(G244,映射表!A:G,7,0)</f>
        <v>#N/A</v>
      </c>
      <c r="O244" s="158" t="e">
        <f>VLOOKUP(G244,映射表!A:C,3,0)</f>
        <v>#N/A</v>
      </c>
    </row>
    <row r="245" spans="1:15">
      <c r="A245" s="208">
        <v>46164</v>
      </c>
      <c r="B245" s="208">
        <v>46164</v>
      </c>
      <c r="C245" t="s">
        <v>27938</v>
      </c>
      <c r="D245" t="s">
        <v>26258</v>
      </c>
      <c r="E245" t="s">
        <v>27939</v>
      </c>
      <c r="F245" t="s">
        <v>27940</v>
      </c>
      <c r="G245" t="s">
        <v>27941</v>
      </c>
      <c r="H245" t="s">
        <v>27942</v>
      </c>
      <c r="I245">
        <v>1271</v>
      </c>
      <c r="J245">
        <v>33</v>
      </c>
      <c r="K245" s="209">
        <v>0.025964</v>
      </c>
      <c r="L245" s="210">
        <v>0.27</v>
      </c>
      <c r="M245" s="210">
        <v>9.07</v>
      </c>
      <c r="N245" s="157" t="e">
        <f>VLOOKUP(G245,映射表!A:G,7,0)</f>
        <v>#N/A</v>
      </c>
      <c r="O245" s="158" t="e">
        <f>VLOOKUP(G245,映射表!A:C,3,0)</f>
        <v>#N/A</v>
      </c>
    </row>
    <row r="246" spans="1:15">
      <c r="A246" s="208">
        <v>46164</v>
      </c>
      <c r="B246" s="208">
        <v>46164</v>
      </c>
      <c r="C246" t="s">
        <v>27938</v>
      </c>
      <c r="D246" t="s">
        <v>26258</v>
      </c>
      <c r="E246" t="s">
        <v>27943</v>
      </c>
      <c r="F246" t="s">
        <v>27944</v>
      </c>
      <c r="G246" t="s">
        <v>27941</v>
      </c>
      <c r="H246" t="s">
        <v>27942</v>
      </c>
      <c r="I246">
        <v>117</v>
      </c>
      <c r="J246">
        <v>0</v>
      </c>
      <c r="K246" s="209">
        <v>0</v>
      </c>
      <c r="L246" t="s">
        <v>26246</v>
      </c>
      <c r="M246" s="210">
        <v>0</v>
      </c>
      <c r="N246" s="157" t="e">
        <f>VLOOKUP(G246,映射表!A:G,7,0)</f>
        <v>#N/A</v>
      </c>
      <c r="O246" s="158" t="e">
        <f>VLOOKUP(G246,映射表!A:C,3,0)</f>
        <v>#N/A</v>
      </c>
    </row>
    <row r="247" spans="1:15">
      <c r="A247" s="208">
        <v>46164</v>
      </c>
      <c r="B247" s="208">
        <v>46164</v>
      </c>
      <c r="C247" t="s">
        <v>27938</v>
      </c>
      <c r="D247" t="s">
        <v>26258</v>
      </c>
      <c r="E247" t="s">
        <v>27945</v>
      </c>
      <c r="F247" t="s">
        <v>27946</v>
      </c>
      <c r="G247" t="s">
        <v>27941</v>
      </c>
      <c r="H247" t="s">
        <v>27942</v>
      </c>
      <c r="I247">
        <v>567</v>
      </c>
      <c r="J247">
        <v>3</v>
      </c>
      <c r="K247" s="209">
        <v>0.0052910000000000006</v>
      </c>
      <c r="L247" s="210">
        <v>0.35</v>
      </c>
      <c r="M247" s="210">
        <v>1.05</v>
      </c>
      <c r="N247" s="157" t="e">
        <f>VLOOKUP(G247,映射表!A:G,7,0)</f>
        <v>#N/A</v>
      </c>
      <c r="O247" s="158" t="e">
        <f>VLOOKUP(G247,映射表!A:C,3,0)</f>
        <v>#N/A</v>
      </c>
    </row>
    <row r="248" spans="1:15">
      <c r="A248" s="208">
        <v>46164</v>
      </c>
      <c r="B248" s="208">
        <v>46164</v>
      </c>
      <c r="C248" t="s">
        <v>27652</v>
      </c>
      <c r="D248" t="s">
        <v>26258</v>
      </c>
      <c r="E248" t="s">
        <v>27932</v>
      </c>
      <c r="F248" t="s">
        <v>27933</v>
      </c>
      <c r="G248" t="s">
        <v>27947</v>
      </c>
      <c r="H248" t="s">
        <v>27948</v>
      </c>
      <c r="I248">
        <v>391</v>
      </c>
      <c r="J248">
        <v>4</v>
      </c>
      <c r="K248" s="209">
        <v>0.01023</v>
      </c>
      <c r="L248" s="210">
        <v>0.37</v>
      </c>
      <c r="M248" s="210">
        <v>1.48</v>
      </c>
      <c r="N248" s="157" t="e">
        <f>VLOOKUP(G248,映射表!A:G,7,0)</f>
        <v>#N/A</v>
      </c>
      <c r="O248" s="158" t="e">
        <f>VLOOKUP(G248,映射表!A:C,3,0)</f>
        <v>#N/A</v>
      </c>
    </row>
    <row r="249" spans="1:15">
      <c r="A249" s="208">
        <v>46164</v>
      </c>
      <c r="B249" s="208">
        <v>46164</v>
      </c>
      <c r="C249" t="s">
        <v>27752</v>
      </c>
      <c r="D249" t="s">
        <v>26258</v>
      </c>
      <c r="E249" t="s">
        <v>27949</v>
      </c>
      <c r="F249" t="s">
        <v>27950</v>
      </c>
      <c r="G249" t="s">
        <v>27755</v>
      </c>
      <c r="H249" t="s">
        <v>27756</v>
      </c>
      <c r="I249">
        <v>68</v>
      </c>
      <c r="J249">
        <v>1</v>
      </c>
      <c r="K249" s="209">
        <v>0.014705999999999999</v>
      </c>
      <c r="L249" s="210">
        <v>0.45</v>
      </c>
      <c r="M249" s="210">
        <v>0.45</v>
      </c>
      <c r="N249" s="157" t="e">
        <f>VLOOKUP(G249,映射表!A:G,7,0)</f>
        <v>#N/A</v>
      </c>
      <c r="O249" s="158" t="e">
        <f>VLOOKUP(G249,映射表!A:C,3,0)</f>
        <v>#N/A</v>
      </c>
    </row>
    <row r="250" spans="1:15">
      <c r="A250" s="208">
        <v>46164</v>
      </c>
      <c r="B250" s="208">
        <v>46164</v>
      </c>
      <c r="C250" t="s">
        <v>27752</v>
      </c>
      <c r="D250" t="s">
        <v>26258</v>
      </c>
      <c r="E250" t="s">
        <v>27949</v>
      </c>
      <c r="F250" t="s">
        <v>27950</v>
      </c>
      <c r="G250" t="s">
        <v>26489</v>
      </c>
      <c r="H250" t="s">
        <v>26490</v>
      </c>
      <c r="I250">
        <v>28</v>
      </c>
      <c r="J250">
        <v>1</v>
      </c>
      <c r="K250" s="209">
        <v>0.035714</v>
      </c>
      <c r="L250" s="210">
        <v>0.45</v>
      </c>
      <c r="M250" s="210">
        <v>0.45</v>
      </c>
      <c r="N250" s="157" t="e">
        <f>VLOOKUP(G250,映射表!A:G,7,0)</f>
        <v>#N/A</v>
      </c>
      <c r="O250" s="158" t="e">
        <f>VLOOKUP(G250,映射表!A:C,3,0)</f>
        <v>#N/A</v>
      </c>
    </row>
    <row r="251" spans="1:15">
      <c r="A251" s="208">
        <v>46164</v>
      </c>
      <c r="B251" s="208">
        <v>46164</v>
      </c>
      <c r="C251" t="s">
        <v>27464</v>
      </c>
      <c r="D251" t="s">
        <v>26258</v>
      </c>
      <c r="E251" t="s">
        <v>27951</v>
      </c>
      <c r="F251" t="s">
        <v>27952</v>
      </c>
      <c r="G251" t="s">
        <v>26305</v>
      </c>
      <c r="H251" t="s">
        <v>26306</v>
      </c>
      <c r="I251">
        <v>282</v>
      </c>
      <c r="J251">
        <v>5</v>
      </c>
      <c r="K251" s="209">
        <v>0.01773</v>
      </c>
      <c r="L251" s="210">
        <v>0.51</v>
      </c>
      <c r="M251" s="210">
        <v>2.54</v>
      </c>
      <c r="N251" s="157" t="e">
        <f>VLOOKUP(G251,映射表!A:G,7,0)</f>
        <v>#N/A</v>
      </c>
      <c r="O251" s="158" t="e">
        <f>VLOOKUP(G251,映射表!A:C,3,0)</f>
        <v>#N/A</v>
      </c>
    </row>
    <row r="252" spans="1:15">
      <c r="A252" s="208">
        <v>46164</v>
      </c>
      <c r="B252" s="208">
        <v>46164</v>
      </c>
      <c r="C252" t="s">
        <v>27443</v>
      </c>
      <c r="D252" t="s">
        <v>26258</v>
      </c>
      <c r="E252" t="s">
        <v>27953</v>
      </c>
      <c r="F252" t="s">
        <v>27954</v>
      </c>
      <c r="G252" t="s">
        <v>27293</v>
      </c>
      <c r="H252" t="s">
        <v>27955</v>
      </c>
      <c r="I252">
        <v>514</v>
      </c>
      <c r="J252">
        <v>12</v>
      </c>
      <c r="K252" s="209">
        <v>0.023346</v>
      </c>
      <c r="L252" s="210">
        <v>0.33</v>
      </c>
      <c r="M252" s="210">
        <v>4.01</v>
      </c>
      <c r="N252" s="157" t="e">
        <f>VLOOKUP(G252,映射表!A:G,7,0)</f>
        <v>#N/A</v>
      </c>
      <c r="O252" s="158" t="e">
        <f>VLOOKUP(G252,映射表!A:C,3,0)</f>
        <v>#N/A</v>
      </c>
    </row>
    <row r="253" spans="1:15">
      <c r="A253" s="208">
        <v>46164</v>
      </c>
      <c r="B253" s="208">
        <v>46164</v>
      </c>
      <c r="C253" t="s">
        <v>27443</v>
      </c>
      <c r="D253" t="s">
        <v>26258</v>
      </c>
      <c r="E253" t="s">
        <v>27953</v>
      </c>
      <c r="F253" t="s">
        <v>27954</v>
      </c>
      <c r="G253" t="s">
        <v>27956</v>
      </c>
      <c r="H253" t="s">
        <v>27957</v>
      </c>
      <c r="I253">
        <v>349</v>
      </c>
      <c r="J253">
        <v>4</v>
      </c>
      <c r="K253" s="209">
        <v>0.011460999999999999</v>
      </c>
      <c r="L253" s="210">
        <v>0.33</v>
      </c>
      <c r="M253" s="210">
        <v>1.3</v>
      </c>
      <c r="N253" s="157" t="e">
        <f>VLOOKUP(G253,映射表!A:G,7,0)</f>
        <v>#N/A</v>
      </c>
      <c r="O253" s="158" t="e">
        <f>VLOOKUP(G253,映射表!A:C,3,0)</f>
        <v>#N/A</v>
      </c>
    </row>
    <row r="254" spans="1:15">
      <c r="A254" s="208">
        <v>46164</v>
      </c>
      <c r="B254" s="208">
        <v>46164</v>
      </c>
      <c r="C254" t="s">
        <v>26602</v>
      </c>
      <c r="D254" t="s">
        <v>26258</v>
      </c>
      <c r="E254" t="s">
        <v>27958</v>
      </c>
      <c r="F254" t="s">
        <v>27856</v>
      </c>
      <c r="G254" t="s">
        <v>26602</v>
      </c>
      <c r="H254" t="s">
        <v>26603</v>
      </c>
      <c r="I254">
        <v>1004</v>
      </c>
      <c r="J254">
        <v>29</v>
      </c>
      <c r="K254" s="209">
        <v>0.028884</v>
      </c>
      <c r="L254" s="210">
        <v>0.48</v>
      </c>
      <c r="M254" s="210">
        <v>14.02</v>
      </c>
      <c r="N254" s="157" t="e">
        <f>VLOOKUP(G254,映射表!A:G,7,0)</f>
        <v>#N/A</v>
      </c>
      <c r="O254" s="158" t="e">
        <f>VLOOKUP(G254,映射表!A:C,3,0)</f>
        <v>#N/A</v>
      </c>
    </row>
    <row r="255" spans="1:15">
      <c r="A255" s="208">
        <v>46164</v>
      </c>
      <c r="B255" s="208">
        <v>46164</v>
      </c>
      <c r="C255" t="s">
        <v>27424</v>
      </c>
      <c r="D255" t="s">
        <v>26258</v>
      </c>
      <c r="E255" t="s">
        <v>27959</v>
      </c>
      <c r="F255" t="s">
        <v>27960</v>
      </c>
      <c r="G255" t="s">
        <v>27961</v>
      </c>
      <c r="H255" t="s">
        <v>27962</v>
      </c>
      <c r="I255">
        <v>73</v>
      </c>
      <c r="J255">
        <v>1</v>
      </c>
      <c r="K255" s="209">
        <v>0.013699</v>
      </c>
      <c r="L255" s="210">
        <v>0.29</v>
      </c>
      <c r="M255" s="210">
        <v>0.29</v>
      </c>
      <c r="N255" s="157" t="e">
        <f>VLOOKUP(G255,映射表!A:G,7,0)</f>
        <v>#N/A</v>
      </c>
      <c r="O255" s="158" t="e">
        <f>VLOOKUP(G255,映射表!A:C,3,0)</f>
        <v>#N/A</v>
      </c>
    </row>
    <row r="256" spans="1:15">
      <c r="A256" s="208">
        <v>46164</v>
      </c>
      <c r="B256" s="208">
        <v>46164</v>
      </c>
      <c r="C256" t="s">
        <v>27424</v>
      </c>
      <c r="D256" t="s">
        <v>26258</v>
      </c>
      <c r="E256" t="s">
        <v>27963</v>
      </c>
      <c r="F256" t="s">
        <v>27964</v>
      </c>
      <c r="G256" t="s">
        <v>27961</v>
      </c>
      <c r="H256" t="s">
        <v>27962</v>
      </c>
      <c r="I256">
        <v>56</v>
      </c>
      <c r="J256">
        <v>0</v>
      </c>
      <c r="K256" s="209">
        <v>0</v>
      </c>
      <c r="L256" t="s">
        <v>26246</v>
      </c>
      <c r="M256" s="210">
        <v>0</v>
      </c>
      <c r="N256" s="157" t="e">
        <f>VLOOKUP(G256,映射表!A:G,7,0)</f>
        <v>#N/A</v>
      </c>
      <c r="O256" s="158" t="e">
        <f>VLOOKUP(G256,映射表!A:C,3,0)</f>
        <v>#N/A</v>
      </c>
    </row>
    <row r="257" spans="1:15">
      <c r="A257" s="208">
        <v>46164</v>
      </c>
      <c r="B257" s="208">
        <v>46164</v>
      </c>
      <c r="C257" t="s">
        <v>27443</v>
      </c>
      <c r="D257" t="s">
        <v>26258</v>
      </c>
      <c r="E257" t="s">
        <v>27965</v>
      </c>
      <c r="F257" t="s">
        <v>27966</v>
      </c>
      <c r="G257" t="s">
        <v>27547</v>
      </c>
      <c r="H257" t="s">
        <v>27548</v>
      </c>
      <c r="I257">
        <v>77</v>
      </c>
      <c r="J257">
        <v>0</v>
      </c>
      <c r="K257" s="209">
        <v>0</v>
      </c>
      <c r="L257" t="s">
        <v>26246</v>
      </c>
      <c r="M257" s="210">
        <v>0</v>
      </c>
      <c r="N257" s="157" t="e">
        <f>VLOOKUP(G257,映射表!A:G,7,0)</f>
        <v>#N/A</v>
      </c>
      <c r="O257" s="158" t="e">
        <f>VLOOKUP(G257,映射表!A:C,3,0)</f>
        <v>#N/A</v>
      </c>
    </row>
    <row r="258" spans="1:15">
      <c r="A258" s="208">
        <v>46164</v>
      </c>
      <c r="B258" s="208">
        <v>46164</v>
      </c>
      <c r="C258" t="s">
        <v>27625</v>
      </c>
      <c r="D258" t="s">
        <v>26258</v>
      </c>
      <c r="E258" t="s">
        <v>27646</v>
      </c>
      <c r="F258" t="s">
        <v>27625</v>
      </c>
      <c r="G258" t="s">
        <v>26481</v>
      </c>
      <c r="H258" t="s">
        <v>26482</v>
      </c>
      <c r="I258">
        <v>117</v>
      </c>
      <c r="J258">
        <v>0</v>
      </c>
      <c r="K258" s="209">
        <v>0</v>
      </c>
      <c r="L258" t="s">
        <v>26246</v>
      </c>
      <c r="M258" s="210">
        <v>0</v>
      </c>
      <c r="N258" s="157" t="e">
        <f>VLOOKUP(G258,映射表!A:G,7,0)</f>
        <v>#N/A</v>
      </c>
      <c r="O258" s="158" t="e">
        <f>VLOOKUP(G258,映射表!A:C,3,0)</f>
        <v>#N/A</v>
      </c>
    </row>
    <row r="259" spans="1:15">
      <c r="A259" s="208">
        <v>46164</v>
      </c>
      <c r="B259" s="208">
        <v>46164</v>
      </c>
      <c r="C259" t="s">
        <v>27625</v>
      </c>
      <c r="D259" t="s">
        <v>26258</v>
      </c>
      <c r="E259" t="s">
        <v>27646</v>
      </c>
      <c r="F259" t="s">
        <v>27625</v>
      </c>
      <c r="G259" t="s">
        <v>27647</v>
      </c>
      <c r="H259" t="s">
        <v>27648</v>
      </c>
      <c r="I259">
        <v>191</v>
      </c>
      <c r="J259">
        <v>3</v>
      </c>
      <c r="K259" s="209">
        <v>0.015707</v>
      </c>
      <c r="L259" s="210">
        <v>0.26</v>
      </c>
      <c r="M259" s="210">
        <v>0.78</v>
      </c>
      <c r="N259" s="157" t="e">
        <f>VLOOKUP(G259,映射表!A:G,7,0)</f>
        <v>#N/A</v>
      </c>
      <c r="O259" s="158" t="e">
        <f>VLOOKUP(G259,映射表!A:C,3,0)</f>
        <v>#N/A</v>
      </c>
    </row>
    <row r="260" spans="1:15">
      <c r="A260" s="208">
        <v>46164</v>
      </c>
      <c r="B260" s="208">
        <v>46164</v>
      </c>
      <c r="C260" t="s">
        <v>27625</v>
      </c>
      <c r="D260" t="s">
        <v>26258</v>
      </c>
      <c r="E260" t="s">
        <v>27967</v>
      </c>
      <c r="F260" t="s">
        <v>27625</v>
      </c>
      <c r="G260" t="s">
        <v>27639</v>
      </c>
      <c r="H260" t="s">
        <v>27640</v>
      </c>
      <c r="I260">
        <v>2075</v>
      </c>
      <c r="J260">
        <v>21</v>
      </c>
      <c r="K260" s="209">
        <v>0.01012</v>
      </c>
      <c r="L260" s="210">
        <v>0.28</v>
      </c>
      <c r="M260" s="210">
        <v>5.97</v>
      </c>
      <c r="N260" s="157" t="e">
        <f>VLOOKUP(G260,映射表!A:G,7,0)</f>
        <v>#N/A</v>
      </c>
      <c r="O260" s="158" t="e">
        <f>VLOOKUP(G260,映射表!A:C,3,0)</f>
        <v>#N/A</v>
      </c>
    </row>
    <row r="261" spans="1:15">
      <c r="A261" s="208">
        <v>46164</v>
      </c>
      <c r="B261" s="208">
        <v>46164</v>
      </c>
      <c r="C261" t="s">
        <v>27625</v>
      </c>
      <c r="D261" t="s">
        <v>26258</v>
      </c>
      <c r="E261" t="s">
        <v>27967</v>
      </c>
      <c r="F261" t="s">
        <v>27625</v>
      </c>
      <c r="G261" t="s">
        <v>26296</v>
      </c>
      <c r="H261" t="s">
        <v>26297</v>
      </c>
      <c r="I261">
        <v>1384</v>
      </c>
      <c r="J261">
        <v>35</v>
      </c>
      <c r="K261" s="209">
        <v>0.025289000000000002</v>
      </c>
      <c r="L261" s="210">
        <v>0.3</v>
      </c>
      <c r="M261" s="210">
        <v>10.33</v>
      </c>
      <c r="N261" s="157" t="e">
        <f>VLOOKUP(G261,映射表!A:G,7,0)</f>
        <v>#N/A</v>
      </c>
      <c r="O261" s="158" t="e">
        <f>VLOOKUP(G261,映射表!A:C,3,0)</f>
        <v>#N/A</v>
      </c>
    </row>
    <row r="262" spans="1:15">
      <c r="A262" s="208">
        <v>46164</v>
      </c>
      <c r="B262" s="208">
        <v>46164</v>
      </c>
      <c r="C262" t="s">
        <v>27496</v>
      </c>
      <c r="D262" t="s">
        <v>26258</v>
      </c>
      <c r="E262" t="s">
        <v>27968</v>
      </c>
      <c r="F262" t="s">
        <v>27969</v>
      </c>
      <c r="G262" t="s">
        <v>26447</v>
      </c>
      <c r="H262" t="s">
        <v>26448</v>
      </c>
      <c r="I262">
        <v>1960</v>
      </c>
      <c r="J262">
        <v>17</v>
      </c>
      <c r="K262" s="209">
        <v>0.008673</v>
      </c>
      <c r="L262" s="210">
        <v>0.35</v>
      </c>
      <c r="M262" s="210">
        <v>5.92</v>
      </c>
      <c r="N262" s="157" t="e">
        <f>VLOOKUP(G262,映射表!A:G,7,0)</f>
        <v>#N/A</v>
      </c>
      <c r="O262" s="158" t="e">
        <f>VLOOKUP(G262,映射表!A:C,3,0)</f>
        <v>#N/A</v>
      </c>
    </row>
    <row r="263" spans="1:15">
      <c r="A263" s="208">
        <v>46164</v>
      </c>
      <c r="B263" s="208">
        <v>46164</v>
      </c>
      <c r="C263" t="s">
        <v>27431</v>
      </c>
      <c r="D263" t="s">
        <v>26258</v>
      </c>
      <c r="E263" t="s">
        <v>27970</v>
      </c>
      <c r="F263" t="s">
        <v>27970</v>
      </c>
      <c r="G263" t="s">
        <v>27971</v>
      </c>
      <c r="H263" t="s">
        <v>27972</v>
      </c>
      <c r="I263">
        <v>351</v>
      </c>
      <c r="J263">
        <v>3</v>
      </c>
      <c r="K263" s="209">
        <v>0.008547</v>
      </c>
      <c r="L263" s="210">
        <v>0.35</v>
      </c>
      <c r="M263" s="210">
        <v>1.05</v>
      </c>
      <c r="N263" s="157" t="e">
        <f>VLOOKUP(G263,映射表!A:G,7,0)</f>
        <v>#N/A</v>
      </c>
      <c r="O263" s="158" t="e">
        <f>VLOOKUP(G263,映射表!A:C,3,0)</f>
        <v>#N/A</v>
      </c>
    </row>
    <row r="264" spans="1:15">
      <c r="A264" s="208">
        <v>46164</v>
      </c>
      <c r="B264" s="208">
        <v>46164</v>
      </c>
      <c r="C264" t="s">
        <v>26389</v>
      </c>
      <c r="D264" t="s">
        <v>26258</v>
      </c>
      <c r="E264" t="s">
        <v>27823</v>
      </c>
      <c r="F264" t="s">
        <v>27824</v>
      </c>
      <c r="G264" t="s">
        <v>26636</v>
      </c>
      <c r="H264" t="s">
        <v>26637</v>
      </c>
      <c r="I264">
        <v>131</v>
      </c>
      <c r="J264">
        <v>1</v>
      </c>
      <c r="K264" s="209">
        <v>0.007633999999999999</v>
      </c>
      <c r="L264" s="210">
        <v>0.49</v>
      </c>
      <c r="M264" s="210">
        <v>0.49</v>
      </c>
      <c r="N264" s="157" t="e">
        <f>VLOOKUP(G264,映射表!A:G,7,0)</f>
        <v>#N/A</v>
      </c>
      <c r="O264" s="158" t="e">
        <f>VLOOKUP(G264,映射表!A:C,3,0)</f>
        <v>#N/A</v>
      </c>
    </row>
    <row r="265" spans="1:15">
      <c r="A265" s="208">
        <v>46164</v>
      </c>
      <c r="B265" s="208">
        <v>46164</v>
      </c>
      <c r="C265" t="s">
        <v>27752</v>
      </c>
      <c r="D265" t="s">
        <v>26258</v>
      </c>
      <c r="E265" t="s">
        <v>27973</v>
      </c>
      <c r="F265" t="s">
        <v>27974</v>
      </c>
      <c r="G265" t="s">
        <v>26489</v>
      </c>
      <c r="H265" t="s">
        <v>26490</v>
      </c>
      <c r="I265">
        <v>22</v>
      </c>
      <c r="J265">
        <v>0</v>
      </c>
      <c r="K265" s="209">
        <v>0</v>
      </c>
      <c r="L265" t="s">
        <v>26246</v>
      </c>
      <c r="M265" s="210">
        <v>0</v>
      </c>
      <c r="N265" s="157" t="e">
        <f>VLOOKUP(G265,映射表!A:G,7,0)</f>
        <v>#N/A</v>
      </c>
      <c r="O265" s="158" t="e">
        <f>VLOOKUP(G265,映射表!A:C,3,0)</f>
        <v>#N/A</v>
      </c>
    </row>
    <row r="266" spans="1:15">
      <c r="A266" s="208">
        <v>46164</v>
      </c>
      <c r="B266" s="208">
        <v>46164</v>
      </c>
      <c r="C266" t="s">
        <v>27752</v>
      </c>
      <c r="D266" t="s">
        <v>26258</v>
      </c>
      <c r="E266" t="s">
        <v>27975</v>
      </c>
      <c r="F266" t="s">
        <v>27976</v>
      </c>
      <c r="G266" t="s">
        <v>26489</v>
      </c>
      <c r="H266" t="s">
        <v>26490</v>
      </c>
      <c r="I266">
        <v>35</v>
      </c>
      <c r="J266">
        <v>2</v>
      </c>
      <c r="K266" s="209">
        <v>0.057143</v>
      </c>
      <c r="L266" s="210">
        <v>0.46</v>
      </c>
      <c r="M266" s="210">
        <v>0.92</v>
      </c>
      <c r="N266" s="157" t="e">
        <f>VLOOKUP(G266,映射表!A:G,7,0)</f>
        <v>#N/A</v>
      </c>
      <c r="O266" s="158" t="e">
        <f>VLOOKUP(G266,映射表!A:C,3,0)</f>
        <v>#N/A</v>
      </c>
    </row>
    <row r="267" spans="1:15">
      <c r="A267" s="208">
        <v>46164</v>
      </c>
      <c r="B267" s="208">
        <v>46164</v>
      </c>
      <c r="C267" t="s">
        <v>27752</v>
      </c>
      <c r="D267" t="s">
        <v>26258</v>
      </c>
      <c r="E267" t="s">
        <v>27975</v>
      </c>
      <c r="F267" t="s">
        <v>27976</v>
      </c>
      <c r="G267" t="s">
        <v>27755</v>
      </c>
      <c r="H267" t="s">
        <v>27756</v>
      </c>
      <c r="I267">
        <v>48</v>
      </c>
      <c r="J267">
        <v>1</v>
      </c>
      <c r="K267" s="209">
        <v>0.020833</v>
      </c>
      <c r="L267" s="210">
        <v>0.56</v>
      </c>
      <c r="M267" s="210">
        <v>0.56</v>
      </c>
      <c r="N267" s="157" t="e">
        <f>VLOOKUP(G267,映射表!A:G,7,0)</f>
        <v>#N/A</v>
      </c>
      <c r="O267" s="158" t="e">
        <f>VLOOKUP(G267,映射表!A:C,3,0)</f>
        <v>#N/A</v>
      </c>
    </row>
    <row r="268" spans="1:15">
      <c r="A268" s="208">
        <v>46164</v>
      </c>
      <c r="B268" s="208">
        <v>46164</v>
      </c>
      <c r="C268" t="s">
        <v>27736</v>
      </c>
      <c r="D268" t="s">
        <v>26258</v>
      </c>
      <c r="E268" t="s">
        <v>27977</v>
      </c>
      <c r="F268" t="s">
        <v>26472</v>
      </c>
      <c r="G268" t="s">
        <v>26472</v>
      </c>
      <c r="H268" t="s">
        <v>26473</v>
      </c>
      <c r="I268">
        <v>1206</v>
      </c>
      <c r="J268">
        <v>20</v>
      </c>
      <c r="K268" s="209">
        <v>0.016584</v>
      </c>
      <c r="L268" s="210">
        <v>0.31</v>
      </c>
      <c r="M268" s="210">
        <v>6.24</v>
      </c>
      <c r="N268" s="157" t="e">
        <f>VLOOKUP(G268,映射表!A:G,7,0)</f>
        <v>#N/A</v>
      </c>
      <c r="O268" s="158" t="e">
        <f>VLOOKUP(G268,映射表!A:C,3,0)</f>
        <v>#N/A</v>
      </c>
    </row>
    <row r="269" spans="1:15">
      <c r="A269" s="208">
        <v>46164</v>
      </c>
      <c r="B269" s="208">
        <v>46164</v>
      </c>
      <c r="C269" t="s">
        <v>27485</v>
      </c>
      <c r="D269" t="s">
        <v>26258</v>
      </c>
      <c r="E269" t="s">
        <v>27978</v>
      </c>
      <c r="F269" t="s">
        <v>27979</v>
      </c>
      <c r="G269" t="s">
        <v>27980</v>
      </c>
      <c r="H269" t="s">
        <v>27981</v>
      </c>
      <c r="I269">
        <v>26</v>
      </c>
      <c r="J269">
        <v>1</v>
      </c>
      <c r="K269" s="209">
        <v>0.038462</v>
      </c>
      <c r="L269" s="210">
        <v>0.34</v>
      </c>
      <c r="M269" s="210">
        <v>0.34</v>
      </c>
      <c r="N269" s="157" t="e">
        <f>VLOOKUP(G269,映射表!A:G,7,0)</f>
        <v>#N/A</v>
      </c>
      <c r="O269" s="158" t="e">
        <f>VLOOKUP(G269,映射表!A:C,3,0)</f>
        <v>#N/A</v>
      </c>
    </row>
    <row r="270" spans="1:15">
      <c r="A270" s="208">
        <v>46164</v>
      </c>
      <c r="B270" s="208">
        <v>46164</v>
      </c>
      <c r="C270" t="s">
        <v>27464</v>
      </c>
      <c r="D270" t="s">
        <v>26258</v>
      </c>
      <c r="E270" t="s">
        <v>27907</v>
      </c>
      <c r="F270" t="s">
        <v>27908</v>
      </c>
      <c r="G270" t="s">
        <v>27982</v>
      </c>
      <c r="H270" t="s">
        <v>27983</v>
      </c>
      <c r="I270">
        <v>674</v>
      </c>
      <c r="J270">
        <v>11</v>
      </c>
      <c r="K270" s="209">
        <v>0.016319999999999998</v>
      </c>
      <c r="L270" s="210">
        <v>0.25</v>
      </c>
      <c r="M270" s="210">
        <v>2.75</v>
      </c>
      <c r="N270" s="157" t="e">
        <f>VLOOKUP(G270,映射表!A:G,7,0)</f>
        <v>#N/A</v>
      </c>
      <c r="O270" s="158" t="e">
        <f>VLOOKUP(G270,映射表!A:C,3,0)</f>
        <v>#N/A</v>
      </c>
    </row>
    <row r="271" spans="1:15">
      <c r="A271" s="208">
        <v>46164</v>
      </c>
      <c r="B271" s="208">
        <v>46164</v>
      </c>
      <c r="C271" t="s">
        <v>27715</v>
      </c>
      <c r="D271" t="s">
        <v>26258</v>
      </c>
      <c r="E271" t="s">
        <v>27829</v>
      </c>
      <c r="F271" t="s">
        <v>27830</v>
      </c>
      <c r="G271" t="s">
        <v>26636</v>
      </c>
      <c r="H271" t="s">
        <v>26637</v>
      </c>
      <c r="I271">
        <v>125</v>
      </c>
      <c r="J271">
        <v>4</v>
      </c>
      <c r="K271" s="209">
        <v>0.032</v>
      </c>
      <c r="L271" s="210">
        <v>0.38</v>
      </c>
      <c r="M271" s="210">
        <v>1.52</v>
      </c>
      <c r="N271" s="157" t="e">
        <f>VLOOKUP(G271,映射表!A:G,7,0)</f>
        <v>#N/A</v>
      </c>
      <c r="O271" s="158" t="e">
        <f>VLOOKUP(G271,映射表!A:C,3,0)</f>
        <v>#N/A</v>
      </c>
    </row>
    <row r="272" spans="1:15">
      <c r="A272" s="208">
        <v>46164</v>
      </c>
      <c r="B272" s="208">
        <v>46164</v>
      </c>
      <c r="C272" t="s">
        <v>27510</v>
      </c>
      <c r="D272" t="s">
        <v>26258</v>
      </c>
      <c r="E272" t="s">
        <v>27984</v>
      </c>
      <c r="F272" t="s">
        <v>27512</v>
      </c>
      <c r="G272" t="s">
        <v>27541</v>
      </c>
      <c r="H272" t="s">
        <v>27542</v>
      </c>
      <c r="I272">
        <v>512</v>
      </c>
      <c r="J272">
        <v>19</v>
      </c>
      <c r="K272" s="209">
        <v>0.037109</v>
      </c>
      <c r="L272" s="210">
        <v>0.45</v>
      </c>
      <c r="M272" s="210">
        <v>8.51</v>
      </c>
      <c r="N272" s="157" t="e">
        <f>VLOOKUP(G272,映射表!A:G,7,0)</f>
        <v>#N/A</v>
      </c>
      <c r="O272" s="158" t="e">
        <f>VLOOKUP(G272,映射表!A:C,3,0)</f>
        <v>#N/A</v>
      </c>
    </row>
    <row r="273" spans="1:15">
      <c r="A273" s="208">
        <v>46164</v>
      </c>
      <c r="B273" s="208">
        <v>46164</v>
      </c>
      <c r="C273" t="s">
        <v>27591</v>
      </c>
      <c r="D273" t="s">
        <v>26258</v>
      </c>
      <c r="E273" t="s">
        <v>27797</v>
      </c>
      <c r="F273" t="s">
        <v>27798</v>
      </c>
      <c r="G273" t="s">
        <v>26636</v>
      </c>
      <c r="H273" t="s">
        <v>26637</v>
      </c>
      <c r="I273">
        <v>1606</v>
      </c>
      <c r="J273">
        <v>26</v>
      </c>
      <c r="K273" s="209">
        <v>0.016189</v>
      </c>
      <c r="L273" s="210">
        <v>0.42</v>
      </c>
      <c r="M273" s="210">
        <v>11</v>
      </c>
      <c r="N273" s="157" t="e">
        <f>VLOOKUP(G273,映射表!A:G,7,0)</f>
        <v>#N/A</v>
      </c>
      <c r="O273" s="158" t="e">
        <f>VLOOKUP(G273,映射表!A:C,3,0)</f>
        <v>#N/A</v>
      </c>
    </row>
    <row r="274" spans="1:15">
      <c r="A274" s="208">
        <v>46164</v>
      </c>
      <c r="B274" s="208">
        <v>46164</v>
      </c>
      <c r="C274" t="s">
        <v>27615</v>
      </c>
      <c r="D274" t="s">
        <v>26258</v>
      </c>
      <c r="E274" t="s">
        <v>27861</v>
      </c>
      <c r="F274">
        <v>1</v>
      </c>
      <c r="G274" t="s">
        <v>27268</v>
      </c>
      <c r="H274" t="s">
        <v>27618</v>
      </c>
      <c r="I274">
        <v>112</v>
      </c>
      <c r="J274">
        <v>1</v>
      </c>
      <c r="K274" s="209">
        <v>0.008929</v>
      </c>
      <c r="L274" s="210">
        <v>0.31</v>
      </c>
      <c r="M274" s="210">
        <v>0.31</v>
      </c>
      <c r="N274" s="157" t="e">
        <f>VLOOKUP(G274,映射表!A:G,7,0)</f>
        <v>#N/A</v>
      </c>
      <c r="O274" s="158" t="e">
        <f>VLOOKUP(G274,映射表!A:C,3,0)</f>
        <v>#N/A</v>
      </c>
    </row>
    <row r="275" spans="1:15">
      <c r="A275" s="208">
        <v>46164</v>
      </c>
      <c r="B275" s="208">
        <v>46164</v>
      </c>
      <c r="C275" t="s">
        <v>27615</v>
      </c>
      <c r="D275" t="s">
        <v>26258</v>
      </c>
      <c r="E275" t="s">
        <v>27985</v>
      </c>
      <c r="F275" t="s">
        <v>27986</v>
      </c>
      <c r="G275" t="s">
        <v>27268</v>
      </c>
      <c r="H275" t="s">
        <v>27618</v>
      </c>
      <c r="I275">
        <v>36</v>
      </c>
      <c r="J275">
        <v>0</v>
      </c>
      <c r="K275" s="209">
        <v>0</v>
      </c>
      <c r="L275" t="s">
        <v>26246</v>
      </c>
      <c r="M275" s="210">
        <v>0</v>
      </c>
      <c r="N275" s="157" t="e">
        <f>VLOOKUP(G275,映射表!A:G,7,0)</f>
        <v>#N/A</v>
      </c>
      <c r="O275" s="158" t="e">
        <f>VLOOKUP(G275,映射表!A:C,3,0)</f>
        <v>#N/A</v>
      </c>
    </row>
    <row r="276" spans="1:15">
      <c r="A276" s="208">
        <v>46164</v>
      </c>
      <c r="B276" s="208">
        <v>46164</v>
      </c>
      <c r="C276" t="s">
        <v>27615</v>
      </c>
      <c r="D276" t="s">
        <v>26258</v>
      </c>
      <c r="E276" t="s">
        <v>27828</v>
      </c>
      <c r="F276">
        <v>1</v>
      </c>
      <c r="G276" t="s">
        <v>27268</v>
      </c>
      <c r="H276" t="s">
        <v>27618</v>
      </c>
      <c r="I276">
        <v>15</v>
      </c>
      <c r="J276">
        <v>0</v>
      </c>
      <c r="K276" s="209">
        <v>0</v>
      </c>
      <c r="L276" t="s">
        <v>26246</v>
      </c>
      <c r="M276" s="210">
        <v>0</v>
      </c>
      <c r="N276" s="157" t="e">
        <f>VLOOKUP(G276,映射表!A:G,7,0)</f>
        <v>#N/A</v>
      </c>
      <c r="O276" s="158" t="e">
        <f>VLOOKUP(G276,映射表!A:C,3,0)</f>
        <v>#N/A</v>
      </c>
    </row>
    <row r="277" spans="1:15">
      <c r="A277" s="208">
        <v>46164</v>
      </c>
      <c r="B277" s="208">
        <v>46164</v>
      </c>
      <c r="C277" t="s">
        <v>27485</v>
      </c>
      <c r="D277" t="s">
        <v>26258</v>
      </c>
      <c r="E277" t="s">
        <v>27987</v>
      </c>
      <c r="F277" t="s">
        <v>27988</v>
      </c>
      <c r="G277" t="s">
        <v>27989</v>
      </c>
      <c r="H277" t="s">
        <v>27990</v>
      </c>
      <c r="I277">
        <v>38</v>
      </c>
      <c r="J277">
        <v>0</v>
      </c>
      <c r="K277" s="209">
        <v>0</v>
      </c>
      <c r="L277" t="s">
        <v>26246</v>
      </c>
      <c r="M277" s="210">
        <v>0</v>
      </c>
      <c r="N277" s="157" t="e">
        <f>VLOOKUP(G277,映射表!A:G,7,0)</f>
        <v>#N/A</v>
      </c>
      <c r="O277" s="158" t="e">
        <f>VLOOKUP(G277,映射表!A:C,3,0)</f>
        <v>#N/A</v>
      </c>
    </row>
    <row r="278" spans="1:15">
      <c r="A278" s="208">
        <v>46164</v>
      </c>
      <c r="B278" s="208">
        <v>46164</v>
      </c>
      <c r="C278" t="s">
        <v>27718</v>
      </c>
      <c r="D278" t="s">
        <v>26258</v>
      </c>
      <c r="E278" t="s">
        <v>27867</v>
      </c>
      <c r="F278" t="s">
        <v>27868</v>
      </c>
      <c r="G278" t="s">
        <v>26404</v>
      </c>
      <c r="H278" t="s">
        <v>26405</v>
      </c>
      <c r="I278">
        <v>65</v>
      </c>
      <c r="J278">
        <v>4</v>
      </c>
      <c r="K278" s="209">
        <v>0.061538</v>
      </c>
      <c r="L278" s="210">
        <v>0.37</v>
      </c>
      <c r="M278" s="210">
        <v>1.48</v>
      </c>
      <c r="N278" s="157" t="e">
        <f>VLOOKUP(G278,映射表!A:G,7,0)</f>
        <v>#N/A</v>
      </c>
      <c r="O278" s="158" t="e">
        <f>VLOOKUP(G278,映射表!A:C,3,0)</f>
        <v>#N/A</v>
      </c>
    </row>
    <row r="279" spans="1:15">
      <c r="A279" s="208">
        <v>46164</v>
      </c>
      <c r="B279" s="208">
        <v>46164</v>
      </c>
      <c r="C279" t="s">
        <v>27718</v>
      </c>
      <c r="D279" t="s">
        <v>26258</v>
      </c>
      <c r="E279" t="s">
        <v>27900</v>
      </c>
      <c r="F279" t="s">
        <v>27901</v>
      </c>
      <c r="G279" t="s">
        <v>26404</v>
      </c>
      <c r="H279" t="s">
        <v>26405</v>
      </c>
      <c r="I279">
        <v>143</v>
      </c>
      <c r="J279">
        <v>1</v>
      </c>
      <c r="K279" s="209">
        <v>0.006993</v>
      </c>
      <c r="L279" s="210">
        <v>0.3</v>
      </c>
      <c r="M279" s="210">
        <v>0.3</v>
      </c>
      <c r="N279" s="157" t="e">
        <f>VLOOKUP(G279,映射表!A:G,7,0)</f>
        <v>#N/A</v>
      </c>
      <c r="O279" s="158" t="e">
        <f>VLOOKUP(G279,映射表!A:C,3,0)</f>
        <v>#N/A</v>
      </c>
    </row>
    <row r="280" spans="1:15">
      <c r="A280" s="208">
        <v>46164</v>
      </c>
      <c r="B280" s="208">
        <v>46164</v>
      </c>
      <c r="C280" t="s">
        <v>27825</v>
      </c>
      <c r="D280" t="s">
        <v>26258</v>
      </c>
      <c r="E280" t="s">
        <v>27991</v>
      </c>
      <c r="F280" t="s">
        <v>27992</v>
      </c>
      <c r="G280" t="s">
        <v>26404</v>
      </c>
      <c r="H280" t="s">
        <v>26405</v>
      </c>
      <c r="I280">
        <v>201</v>
      </c>
      <c r="J280">
        <v>8</v>
      </c>
      <c r="K280" s="209">
        <v>0.039801</v>
      </c>
      <c r="L280" s="210">
        <v>0.46</v>
      </c>
      <c r="M280" s="210">
        <v>3.69</v>
      </c>
      <c r="N280" s="157" t="e">
        <f>VLOOKUP(G280,映射表!A:G,7,0)</f>
        <v>#N/A</v>
      </c>
      <c r="O280" s="158" t="e">
        <f>VLOOKUP(G280,映射表!A:C,3,0)</f>
        <v>#N/A</v>
      </c>
    </row>
    <row r="281" spans="1:15">
      <c r="A281" s="208">
        <v>46164</v>
      </c>
      <c r="B281" s="208">
        <v>46164</v>
      </c>
      <c r="C281" t="s">
        <v>27825</v>
      </c>
      <c r="D281" t="s">
        <v>26258</v>
      </c>
      <c r="E281" t="s">
        <v>27993</v>
      </c>
      <c r="F281" t="s">
        <v>27994</v>
      </c>
      <c r="G281" t="s">
        <v>26404</v>
      </c>
      <c r="H281" t="s">
        <v>26405</v>
      </c>
      <c r="I281">
        <v>40</v>
      </c>
      <c r="J281">
        <v>2</v>
      </c>
      <c r="K281" s="209">
        <v>0.05</v>
      </c>
      <c r="L281" s="210">
        <v>0.62</v>
      </c>
      <c r="M281" s="210">
        <v>1.24</v>
      </c>
      <c r="N281" s="157" t="e">
        <f>VLOOKUP(G281,映射表!A:G,7,0)</f>
        <v>#N/A</v>
      </c>
      <c r="O281" s="158" t="e">
        <f>VLOOKUP(G281,映射表!A:C,3,0)</f>
        <v>#N/A</v>
      </c>
    </row>
    <row r="282" spans="1:15">
      <c r="A282" s="208">
        <v>46164</v>
      </c>
      <c r="B282" s="208">
        <v>46164</v>
      </c>
      <c r="C282" t="s">
        <v>27805</v>
      </c>
      <c r="D282" t="s">
        <v>26258</v>
      </c>
      <c r="E282" t="s">
        <v>27995</v>
      </c>
      <c r="F282" t="s">
        <v>27996</v>
      </c>
      <c r="G282" t="s">
        <v>27288</v>
      </c>
      <c r="H282" t="s">
        <v>27997</v>
      </c>
      <c r="I282">
        <v>137</v>
      </c>
      <c r="J282">
        <v>2</v>
      </c>
      <c r="K282" s="209">
        <v>0.014598999999999999</v>
      </c>
      <c r="L282" s="210">
        <v>0.41</v>
      </c>
      <c r="M282" s="210">
        <v>0.82</v>
      </c>
      <c r="N282" s="157" t="e">
        <f>VLOOKUP(G282,映射表!A:G,7,0)</f>
        <v>#N/A</v>
      </c>
      <c r="O282" s="158" t="e">
        <f>VLOOKUP(G282,映射表!A:C,3,0)</f>
        <v>#N/A</v>
      </c>
    </row>
    <row r="283" spans="1:15">
      <c r="A283" s="208">
        <v>46164</v>
      </c>
      <c r="B283" s="208">
        <v>46164</v>
      </c>
      <c r="C283" t="s">
        <v>26314</v>
      </c>
      <c r="D283" t="s">
        <v>26258</v>
      </c>
      <c r="E283" t="s">
        <v>27886</v>
      </c>
      <c r="F283" t="s">
        <v>27887</v>
      </c>
      <c r="G283" t="s">
        <v>27268</v>
      </c>
      <c r="H283" t="s">
        <v>27618</v>
      </c>
      <c r="I283">
        <v>48</v>
      </c>
      <c r="J283">
        <v>1</v>
      </c>
      <c r="K283" s="209">
        <v>0.020833</v>
      </c>
      <c r="L283" s="210">
        <v>0.45</v>
      </c>
      <c r="M283" s="210">
        <v>0.45</v>
      </c>
      <c r="N283" s="157" t="e">
        <f>VLOOKUP(G283,映射表!A:G,7,0)</f>
        <v>#N/A</v>
      </c>
      <c r="O283" s="158" t="e">
        <f>VLOOKUP(G283,映射表!A:C,3,0)</f>
        <v>#N/A</v>
      </c>
    </row>
    <row r="284" spans="1:15">
      <c r="A284" s="208">
        <v>46164</v>
      </c>
      <c r="B284" s="208">
        <v>46164</v>
      </c>
      <c r="C284" t="s">
        <v>26355</v>
      </c>
      <c r="D284" t="s">
        <v>26258</v>
      </c>
      <c r="E284" t="s">
        <v>27998</v>
      </c>
      <c r="F284" t="s">
        <v>27999</v>
      </c>
      <c r="G284" t="s">
        <v>26404</v>
      </c>
      <c r="H284" t="s">
        <v>26405</v>
      </c>
      <c r="I284">
        <v>487</v>
      </c>
      <c r="J284">
        <v>4</v>
      </c>
      <c r="K284" s="209">
        <v>0.008214</v>
      </c>
      <c r="L284" s="210">
        <v>0.51</v>
      </c>
      <c r="M284" s="210">
        <v>2.05</v>
      </c>
      <c r="N284" s="157" t="e">
        <f>VLOOKUP(G284,映射表!A:G,7,0)</f>
        <v>#N/A</v>
      </c>
      <c r="O284" s="158" t="e">
        <f>VLOOKUP(G284,映射表!A:C,3,0)</f>
        <v>#N/A</v>
      </c>
    </row>
    <row r="285" spans="1:15">
      <c r="A285" s="208">
        <v>46164</v>
      </c>
      <c r="B285" s="208">
        <v>46164</v>
      </c>
      <c r="C285" t="s">
        <v>27718</v>
      </c>
      <c r="D285" t="s">
        <v>26258</v>
      </c>
      <c r="E285" t="s">
        <v>28000</v>
      </c>
      <c r="F285" t="s">
        <v>28001</v>
      </c>
      <c r="G285" t="s">
        <v>26404</v>
      </c>
      <c r="H285" t="s">
        <v>26405</v>
      </c>
      <c r="I285">
        <v>17</v>
      </c>
      <c r="J285">
        <v>0</v>
      </c>
      <c r="K285" s="209">
        <v>0</v>
      </c>
      <c r="L285" t="s">
        <v>26246</v>
      </c>
      <c r="M285" s="210">
        <v>0</v>
      </c>
      <c r="N285" s="157" t="e">
        <f>VLOOKUP(G285,映射表!A:G,7,0)</f>
        <v>#N/A</v>
      </c>
      <c r="O285" s="158" t="e">
        <f>VLOOKUP(G285,映射表!A:C,3,0)</f>
        <v>#N/A</v>
      </c>
    </row>
    <row r="286" spans="1:15">
      <c r="A286" s="208">
        <v>46164</v>
      </c>
      <c r="B286" s="208">
        <v>46164</v>
      </c>
      <c r="C286" t="s">
        <v>27718</v>
      </c>
      <c r="D286" t="s">
        <v>26258</v>
      </c>
      <c r="E286" t="s">
        <v>27930</v>
      </c>
      <c r="F286" t="s">
        <v>27931</v>
      </c>
      <c r="G286" t="s">
        <v>26404</v>
      </c>
      <c r="H286" t="s">
        <v>26405</v>
      </c>
      <c r="I286">
        <v>25</v>
      </c>
      <c r="J286">
        <v>0</v>
      </c>
      <c r="K286" s="209">
        <v>0</v>
      </c>
      <c r="L286" t="s">
        <v>26246</v>
      </c>
      <c r="M286" s="210">
        <v>0</v>
      </c>
      <c r="N286" s="157" t="e">
        <f>VLOOKUP(G286,映射表!A:G,7,0)</f>
        <v>#N/A</v>
      </c>
      <c r="O286" s="158" t="e">
        <f>VLOOKUP(G286,映射表!A:C,3,0)</f>
        <v>#N/A</v>
      </c>
    </row>
    <row r="287" spans="1:15">
      <c r="A287" s="208">
        <v>46164</v>
      </c>
      <c r="B287" s="208">
        <v>46164</v>
      </c>
      <c r="C287" t="s">
        <v>27718</v>
      </c>
      <c r="D287" t="s">
        <v>26258</v>
      </c>
      <c r="E287" t="s">
        <v>27859</v>
      </c>
      <c r="F287" t="s">
        <v>27860</v>
      </c>
      <c r="G287" t="s">
        <v>26404</v>
      </c>
      <c r="H287" t="s">
        <v>26405</v>
      </c>
      <c r="I287">
        <v>66</v>
      </c>
      <c r="J287">
        <v>0</v>
      </c>
      <c r="K287" s="209">
        <v>0</v>
      </c>
      <c r="L287" t="s">
        <v>26246</v>
      </c>
      <c r="M287" s="210">
        <v>0</v>
      </c>
      <c r="N287" s="157" t="e">
        <f>VLOOKUP(G287,映射表!A:G,7,0)</f>
        <v>#N/A</v>
      </c>
      <c r="O287" s="158" t="e">
        <f>VLOOKUP(G287,映射表!A:C,3,0)</f>
        <v>#N/A</v>
      </c>
    </row>
    <row r="288" spans="1:15">
      <c r="A288" s="208">
        <v>46164</v>
      </c>
      <c r="B288" s="208">
        <v>46164</v>
      </c>
      <c r="C288" t="s">
        <v>27438</v>
      </c>
      <c r="D288" t="s">
        <v>26258</v>
      </c>
      <c r="E288" t="s">
        <v>28002</v>
      </c>
      <c r="F288" t="s">
        <v>28003</v>
      </c>
      <c r="G288" t="s">
        <v>27784</v>
      </c>
      <c r="H288" t="s">
        <v>27785</v>
      </c>
      <c r="I288">
        <v>329</v>
      </c>
      <c r="J288">
        <v>4</v>
      </c>
      <c r="K288" s="209">
        <v>0.012158</v>
      </c>
      <c r="L288" s="210">
        <v>0.35</v>
      </c>
      <c r="M288" s="210">
        <v>1.4</v>
      </c>
      <c r="N288" s="157" t="e">
        <f>VLOOKUP(G288,映射表!A:G,7,0)</f>
        <v>#N/A</v>
      </c>
      <c r="O288" s="158" t="e">
        <f>VLOOKUP(G288,映射表!A:C,3,0)</f>
        <v>#N/A</v>
      </c>
    </row>
    <row r="289" spans="1:15">
      <c r="A289" s="208">
        <v>46164</v>
      </c>
      <c r="B289" s="208">
        <v>46164</v>
      </c>
      <c r="C289" t="s">
        <v>27752</v>
      </c>
      <c r="D289" t="s">
        <v>26258</v>
      </c>
      <c r="E289" t="s">
        <v>27917</v>
      </c>
      <c r="F289" t="s">
        <v>27918</v>
      </c>
      <c r="G289" t="s">
        <v>26489</v>
      </c>
      <c r="H289" t="s">
        <v>26490</v>
      </c>
      <c r="I289">
        <v>49</v>
      </c>
      <c r="J289">
        <v>1</v>
      </c>
      <c r="K289" s="209">
        <v>0.020408</v>
      </c>
      <c r="L289" s="210">
        <v>0.49</v>
      </c>
      <c r="M289" s="210">
        <v>0.49</v>
      </c>
      <c r="N289" s="157" t="e">
        <f>VLOOKUP(G289,映射表!A:G,7,0)</f>
        <v>#N/A</v>
      </c>
      <c r="O289" s="158" t="e">
        <f>VLOOKUP(G289,映射表!A:C,3,0)</f>
        <v>#N/A</v>
      </c>
    </row>
    <row r="290" spans="1:15">
      <c r="A290" s="208">
        <v>46164</v>
      </c>
      <c r="B290" s="208">
        <v>46164</v>
      </c>
      <c r="C290" t="s">
        <v>27652</v>
      </c>
      <c r="D290" t="s">
        <v>26258</v>
      </c>
      <c r="E290" t="s">
        <v>28004</v>
      </c>
      <c r="F290" t="s">
        <v>28005</v>
      </c>
      <c r="G290" t="s">
        <v>28006</v>
      </c>
      <c r="H290" t="s">
        <v>28007</v>
      </c>
      <c r="I290">
        <v>330</v>
      </c>
      <c r="J290">
        <v>7</v>
      </c>
      <c r="K290" s="209">
        <v>0.021211999999999998</v>
      </c>
      <c r="L290" s="210">
        <v>0.41</v>
      </c>
      <c r="M290" s="210">
        <v>2.89</v>
      </c>
      <c r="N290" s="157" t="e">
        <f>VLOOKUP(G290,映射表!A:G,7,0)</f>
        <v>#N/A</v>
      </c>
      <c r="O290" s="158" t="e">
        <f>VLOOKUP(G290,映射表!A:C,3,0)</f>
        <v>#N/A</v>
      </c>
    </row>
    <row r="291" spans="1:15">
      <c r="A291" s="208">
        <v>46164</v>
      </c>
      <c r="B291" s="208">
        <v>46164</v>
      </c>
      <c r="C291" t="s">
        <v>27485</v>
      </c>
      <c r="D291" t="s">
        <v>26258</v>
      </c>
      <c r="E291" t="s">
        <v>28008</v>
      </c>
      <c r="F291" t="s">
        <v>28008</v>
      </c>
      <c r="G291" t="s">
        <v>28009</v>
      </c>
      <c r="H291" t="s">
        <v>28010</v>
      </c>
      <c r="I291">
        <v>9</v>
      </c>
      <c r="J291">
        <v>1</v>
      </c>
      <c r="K291" s="209">
        <v>0.111111</v>
      </c>
      <c r="L291" s="210">
        <v>0.3</v>
      </c>
      <c r="M291" s="210">
        <v>0.3</v>
      </c>
      <c r="N291" s="157" t="e">
        <f>VLOOKUP(G291,映射表!A:G,7,0)</f>
        <v>#N/A</v>
      </c>
      <c r="O291" s="158" t="e">
        <f>VLOOKUP(G291,映射表!A:C,3,0)</f>
        <v>#N/A</v>
      </c>
    </row>
    <row r="292" spans="1:15">
      <c r="A292" s="208">
        <v>46164</v>
      </c>
      <c r="B292" s="208">
        <v>46164</v>
      </c>
      <c r="C292" t="s">
        <v>27736</v>
      </c>
      <c r="D292" t="s">
        <v>26258</v>
      </c>
      <c r="E292" t="s">
        <v>28011</v>
      </c>
      <c r="F292" t="s">
        <v>26439</v>
      </c>
      <c r="G292" t="s">
        <v>26439</v>
      </c>
      <c r="H292" t="s">
        <v>26440</v>
      </c>
      <c r="I292">
        <v>1701</v>
      </c>
      <c r="J292">
        <v>20</v>
      </c>
      <c r="K292" s="209">
        <v>0.011758</v>
      </c>
      <c r="L292" s="210">
        <v>0.37</v>
      </c>
      <c r="M292" s="210">
        <v>7.47</v>
      </c>
      <c r="N292" s="157" t="e">
        <f>VLOOKUP(G292,映射表!A:G,7,0)</f>
        <v>#N/A</v>
      </c>
      <c r="O292" s="158" t="e">
        <f>VLOOKUP(G292,映射表!A:C,3,0)</f>
        <v>#N/A</v>
      </c>
    </row>
    <row r="293" spans="1:15">
      <c r="A293" s="208">
        <v>46164</v>
      </c>
      <c r="B293" s="208">
        <v>46164</v>
      </c>
      <c r="C293" t="s">
        <v>26355</v>
      </c>
      <c r="D293" t="s">
        <v>26258</v>
      </c>
      <c r="E293" t="s">
        <v>27998</v>
      </c>
      <c r="F293" t="s">
        <v>27999</v>
      </c>
      <c r="G293" t="s">
        <v>28006</v>
      </c>
      <c r="H293" t="s">
        <v>28007</v>
      </c>
      <c r="I293">
        <v>1653</v>
      </c>
      <c r="J293">
        <v>22</v>
      </c>
      <c r="K293" s="209">
        <v>0.013309</v>
      </c>
      <c r="L293" s="210">
        <v>0.46</v>
      </c>
      <c r="M293" s="210">
        <v>10.21</v>
      </c>
      <c r="N293" s="157" t="e">
        <f>VLOOKUP(G293,映射表!A:G,7,0)</f>
        <v>#N/A</v>
      </c>
      <c r="O293" s="158" t="e">
        <f>VLOOKUP(G293,映射表!A:C,3,0)</f>
        <v>#N/A</v>
      </c>
    </row>
    <row r="294" spans="1:15">
      <c r="A294" s="208">
        <v>46164</v>
      </c>
      <c r="B294" s="208">
        <v>46164</v>
      </c>
      <c r="C294" t="s">
        <v>27715</v>
      </c>
      <c r="D294" t="s">
        <v>26258</v>
      </c>
      <c r="E294" t="s">
        <v>27829</v>
      </c>
      <c r="F294" t="s">
        <v>27830</v>
      </c>
      <c r="G294" t="s">
        <v>28006</v>
      </c>
      <c r="H294" t="s">
        <v>28007</v>
      </c>
      <c r="I294">
        <v>15</v>
      </c>
      <c r="J294">
        <v>0</v>
      </c>
      <c r="K294" s="209">
        <v>0</v>
      </c>
      <c r="L294" t="s">
        <v>26246</v>
      </c>
      <c r="M294" s="210">
        <v>0</v>
      </c>
      <c r="N294" s="157" t="e">
        <f>VLOOKUP(G294,映射表!A:G,7,0)</f>
        <v>#N/A</v>
      </c>
      <c r="O294" s="158" t="e">
        <f>VLOOKUP(G294,映射表!A:C,3,0)</f>
        <v>#N/A</v>
      </c>
    </row>
    <row r="295" spans="1:15">
      <c r="A295" s="208">
        <v>46164</v>
      </c>
      <c r="B295" s="208">
        <v>46164</v>
      </c>
      <c r="C295" t="s">
        <v>27652</v>
      </c>
      <c r="D295" t="s">
        <v>26258</v>
      </c>
      <c r="E295" t="s">
        <v>28012</v>
      </c>
      <c r="F295" t="s">
        <v>28013</v>
      </c>
      <c r="G295" t="s">
        <v>28006</v>
      </c>
      <c r="H295" t="s">
        <v>28007</v>
      </c>
      <c r="I295">
        <v>341</v>
      </c>
      <c r="J295">
        <v>11</v>
      </c>
      <c r="K295" s="209">
        <v>0.032258</v>
      </c>
      <c r="L295" s="210">
        <v>0.5</v>
      </c>
      <c r="M295" s="210">
        <v>5.49</v>
      </c>
      <c r="N295" s="157" t="e">
        <f>VLOOKUP(G295,映射表!A:G,7,0)</f>
        <v>#N/A</v>
      </c>
      <c r="O295" s="158" t="e">
        <f>VLOOKUP(G295,映射表!A:C,3,0)</f>
        <v>#N/A</v>
      </c>
    </row>
    <row r="296" spans="1:15">
      <c r="A296" s="208">
        <v>46164</v>
      </c>
      <c r="B296" s="208">
        <v>46164</v>
      </c>
      <c r="C296" t="s">
        <v>27938</v>
      </c>
      <c r="D296" t="s">
        <v>26258</v>
      </c>
      <c r="E296" t="s">
        <v>27945</v>
      </c>
      <c r="F296" t="s">
        <v>27946</v>
      </c>
      <c r="G296" t="s">
        <v>27288</v>
      </c>
      <c r="H296" t="s">
        <v>27997</v>
      </c>
      <c r="I296">
        <v>9</v>
      </c>
      <c r="J296">
        <v>0</v>
      </c>
      <c r="K296" s="209">
        <v>0</v>
      </c>
      <c r="L296" t="s">
        <v>26246</v>
      </c>
      <c r="M296" s="210">
        <v>0</v>
      </c>
      <c r="N296" s="157" t="e">
        <f>VLOOKUP(G296,映射表!A:G,7,0)</f>
        <v>#N/A</v>
      </c>
      <c r="O296" s="158" t="e">
        <f>VLOOKUP(G296,映射表!A:C,3,0)</f>
        <v>#N/A</v>
      </c>
    </row>
    <row r="297" spans="1:15">
      <c r="A297" s="208">
        <v>46164</v>
      </c>
      <c r="B297" s="208">
        <v>46164</v>
      </c>
      <c r="C297" t="s">
        <v>27464</v>
      </c>
      <c r="D297" t="s">
        <v>26258</v>
      </c>
      <c r="E297" t="s">
        <v>28014</v>
      </c>
      <c r="F297" t="s">
        <v>28015</v>
      </c>
      <c r="G297" t="s">
        <v>28016</v>
      </c>
      <c r="H297" t="s">
        <v>28017</v>
      </c>
      <c r="I297">
        <v>613</v>
      </c>
      <c r="J297">
        <v>6</v>
      </c>
      <c r="K297" s="209">
        <v>0.009788</v>
      </c>
      <c r="L297" s="210">
        <v>0.34</v>
      </c>
      <c r="M297" s="210">
        <v>2.05</v>
      </c>
      <c r="N297" s="157" t="e">
        <f>VLOOKUP(G297,映射表!A:G,7,0)</f>
        <v>#N/A</v>
      </c>
      <c r="O297" s="158" t="e">
        <f>VLOOKUP(G297,映射表!A:C,3,0)</f>
        <v>#N/A</v>
      </c>
    </row>
    <row r="298" spans="1:15">
      <c r="A298" s="208">
        <v>46164</v>
      </c>
      <c r="B298" s="208">
        <v>46164</v>
      </c>
      <c r="C298" t="s">
        <v>27825</v>
      </c>
      <c r="D298" t="s">
        <v>26258</v>
      </c>
      <c r="E298" t="s">
        <v>27993</v>
      </c>
      <c r="F298" t="s">
        <v>27994</v>
      </c>
      <c r="G298" t="s">
        <v>27936</v>
      </c>
      <c r="H298" t="s">
        <v>27937</v>
      </c>
      <c r="I298">
        <v>320</v>
      </c>
      <c r="J298">
        <v>2</v>
      </c>
      <c r="K298" s="209">
        <v>0.00625</v>
      </c>
      <c r="L298" s="210">
        <v>0.5</v>
      </c>
      <c r="M298" s="210">
        <v>0.99</v>
      </c>
      <c r="N298" s="157" t="e">
        <f>VLOOKUP(G298,映射表!A:G,7,0)</f>
        <v>#N/A</v>
      </c>
      <c r="O298" s="158" t="e">
        <f>VLOOKUP(G298,映射表!A:C,3,0)</f>
        <v>#N/A</v>
      </c>
    </row>
    <row r="299" spans="1:15">
      <c r="A299" s="208">
        <v>46164</v>
      </c>
      <c r="B299" s="208">
        <v>46164</v>
      </c>
      <c r="C299" t="s">
        <v>27825</v>
      </c>
      <c r="D299" t="s">
        <v>26258</v>
      </c>
      <c r="E299" t="s">
        <v>27993</v>
      </c>
      <c r="F299" t="s">
        <v>27994</v>
      </c>
      <c r="G299" t="s">
        <v>27947</v>
      </c>
      <c r="H299" t="s">
        <v>27948</v>
      </c>
      <c r="I299">
        <v>338</v>
      </c>
      <c r="J299">
        <v>6</v>
      </c>
      <c r="K299" s="209">
        <v>0.017751</v>
      </c>
      <c r="L299" s="210">
        <v>0.45</v>
      </c>
      <c r="M299" s="210">
        <v>2.68</v>
      </c>
      <c r="N299" s="157" t="e">
        <f>VLOOKUP(G299,映射表!A:G,7,0)</f>
        <v>#N/A</v>
      </c>
      <c r="O299" s="158" t="e">
        <f>VLOOKUP(G299,映射表!A:C,3,0)</f>
        <v>#N/A</v>
      </c>
    </row>
    <row r="300" spans="1:15">
      <c r="A300" s="208">
        <v>46164</v>
      </c>
      <c r="B300" s="208">
        <v>46164</v>
      </c>
      <c r="C300" t="s">
        <v>27438</v>
      </c>
      <c r="D300" t="s">
        <v>26258</v>
      </c>
      <c r="E300" t="s">
        <v>28002</v>
      </c>
      <c r="F300" t="s">
        <v>28003</v>
      </c>
      <c r="G300" t="s">
        <v>28018</v>
      </c>
      <c r="H300" t="s">
        <v>28019</v>
      </c>
      <c r="I300">
        <v>63</v>
      </c>
      <c r="J300">
        <v>1</v>
      </c>
      <c r="K300" s="209">
        <v>0.015872999999999998</v>
      </c>
      <c r="L300" s="210">
        <v>0.42</v>
      </c>
      <c r="M300" s="210">
        <v>0.42</v>
      </c>
      <c r="N300" s="157" t="e">
        <f>VLOOKUP(G300,映射表!A:G,7,0)</f>
        <v>#N/A</v>
      </c>
      <c r="O300" s="158" t="e">
        <f>VLOOKUP(G300,映射表!A:C,3,0)</f>
        <v>#N/A</v>
      </c>
    </row>
    <row r="301" spans="1:15">
      <c r="A301" s="208">
        <v>46164</v>
      </c>
      <c r="B301" s="208">
        <v>46164</v>
      </c>
      <c r="C301" t="s">
        <v>28020</v>
      </c>
      <c r="D301" t="s">
        <v>26258</v>
      </c>
      <c r="E301" t="s">
        <v>28021</v>
      </c>
      <c r="F301" t="s">
        <v>28022</v>
      </c>
      <c r="G301" t="s">
        <v>28023</v>
      </c>
      <c r="H301" t="s">
        <v>28024</v>
      </c>
      <c r="I301">
        <v>108</v>
      </c>
      <c r="J301">
        <v>1</v>
      </c>
      <c r="K301" s="209">
        <v>0.009259</v>
      </c>
      <c r="L301" s="210">
        <v>0.25</v>
      </c>
      <c r="M301" s="210">
        <v>0.25</v>
      </c>
      <c r="N301" s="157" t="e">
        <f>VLOOKUP(G301,映射表!A:G,7,0)</f>
        <v>#N/A</v>
      </c>
      <c r="O301" s="158" t="e">
        <f>VLOOKUP(G301,映射表!A:C,3,0)</f>
        <v>#N/A</v>
      </c>
    </row>
    <row r="302" spans="1:15">
      <c r="A302" s="208">
        <v>46164</v>
      </c>
      <c r="B302" s="208">
        <v>46164</v>
      </c>
      <c r="C302" t="s">
        <v>28025</v>
      </c>
      <c r="D302" t="s">
        <v>26258</v>
      </c>
      <c r="E302" t="s">
        <v>28026</v>
      </c>
      <c r="F302" t="s">
        <v>28027</v>
      </c>
      <c r="G302" t="s">
        <v>28028</v>
      </c>
      <c r="H302" t="s">
        <v>28029</v>
      </c>
      <c r="I302">
        <v>44</v>
      </c>
      <c r="J302">
        <v>0</v>
      </c>
      <c r="K302" s="209">
        <v>0</v>
      </c>
      <c r="L302" t="s">
        <v>26246</v>
      </c>
      <c r="M302" s="210">
        <v>0</v>
      </c>
      <c r="N302" s="157" t="e">
        <f>VLOOKUP(G302,映射表!A:G,7,0)</f>
        <v>#N/A</v>
      </c>
      <c r="O302" s="158" t="e">
        <f>VLOOKUP(G302,映射表!A:C,3,0)</f>
        <v>#N/A</v>
      </c>
    </row>
    <row r="303" spans="1:15">
      <c r="A303" s="208">
        <v>46164</v>
      </c>
      <c r="B303" s="208">
        <v>46164</v>
      </c>
      <c r="C303" t="s">
        <v>28025</v>
      </c>
      <c r="D303" t="s">
        <v>26258</v>
      </c>
      <c r="E303" t="s">
        <v>28026</v>
      </c>
      <c r="F303" t="s">
        <v>28027</v>
      </c>
      <c r="G303" t="s">
        <v>26761</v>
      </c>
      <c r="H303" t="s">
        <v>26762</v>
      </c>
      <c r="I303">
        <v>468</v>
      </c>
      <c r="J303">
        <v>16</v>
      </c>
      <c r="K303" s="209">
        <v>0.034188</v>
      </c>
      <c r="L303" s="210">
        <v>0.25</v>
      </c>
      <c r="M303" s="210">
        <v>3.98</v>
      </c>
      <c r="N303" s="157" t="e">
        <f>VLOOKUP(G303,映射表!A:G,7,0)</f>
        <v>#N/A</v>
      </c>
      <c r="O303" s="158" t="e">
        <f>VLOOKUP(G303,映射表!A:C,3,0)</f>
        <v>#N/A</v>
      </c>
    </row>
    <row r="304" spans="1:15">
      <c r="A304" s="208">
        <v>46164</v>
      </c>
      <c r="B304" s="208">
        <v>46164</v>
      </c>
      <c r="C304" t="s">
        <v>28030</v>
      </c>
      <c r="D304" t="s">
        <v>26258</v>
      </c>
      <c r="E304" t="s">
        <v>28031</v>
      </c>
      <c r="F304" t="s">
        <v>28032</v>
      </c>
      <c r="G304" t="s">
        <v>27322</v>
      </c>
      <c r="H304" t="s">
        <v>28033</v>
      </c>
      <c r="I304">
        <v>7</v>
      </c>
      <c r="J304">
        <v>0</v>
      </c>
      <c r="K304" s="209">
        <v>0</v>
      </c>
      <c r="L304" t="s">
        <v>26246</v>
      </c>
      <c r="M304" s="210">
        <v>0</v>
      </c>
      <c r="N304" s="157" t="e">
        <f>VLOOKUP(G304,映射表!A:G,7,0)</f>
        <v>#N/A</v>
      </c>
      <c r="O304" s="158" t="e">
        <f>VLOOKUP(G304,映射表!A:C,3,0)</f>
        <v>#N/A</v>
      </c>
    </row>
    <row r="305" spans="1:15">
      <c r="A305" s="208">
        <v>46164</v>
      </c>
      <c r="B305" s="208">
        <v>46164</v>
      </c>
      <c r="C305" t="s">
        <v>28030</v>
      </c>
      <c r="D305" t="s">
        <v>26258</v>
      </c>
      <c r="E305" t="s">
        <v>28034</v>
      </c>
      <c r="F305" t="s">
        <v>28034</v>
      </c>
      <c r="G305" t="s">
        <v>27322</v>
      </c>
      <c r="H305" t="s">
        <v>28033</v>
      </c>
      <c r="I305">
        <v>17</v>
      </c>
      <c r="J305">
        <v>0</v>
      </c>
      <c r="K305" s="209">
        <v>0</v>
      </c>
      <c r="L305" t="s">
        <v>26246</v>
      </c>
      <c r="M305" s="210">
        <v>0</v>
      </c>
      <c r="N305" s="157" t="e">
        <f>VLOOKUP(G305,映射表!A:G,7,0)</f>
        <v>#N/A</v>
      </c>
      <c r="O305" s="158" t="e">
        <f>VLOOKUP(G305,映射表!A:C,3,0)</f>
        <v>#N/A</v>
      </c>
    </row>
    <row r="306" spans="1:15">
      <c r="A306" s="208">
        <v>46164</v>
      </c>
      <c r="B306" s="208">
        <v>46164</v>
      </c>
      <c r="C306" t="s">
        <v>28030</v>
      </c>
      <c r="D306" t="s">
        <v>26258</v>
      </c>
      <c r="E306" t="s">
        <v>28034</v>
      </c>
      <c r="F306" t="s">
        <v>28034</v>
      </c>
      <c r="G306" t="s">
        <v>28035</v>
      </c>
      <c r="H306" t="s">
        <v>28036</v>
      </c>
      <c r="I306">
        <v>25</v>
      </c>
      <c r="J306">
        <v>1</v>
      </c>
      <c r="K306" s="209">
        <v>0.04</v>
      </c>
      <c r="L306" s="210">
        <v>0.31</v>
      </c>
      <c r="M306" s="210">
        <v>0.31</v>
      </c>
      <c r="N306" s="157" t="e">
        <f>VLOOKUP(G306,映射表!A:G,7,0)</f>
        <v>#N/A</v>
      </c>
      <c r="O306" s="158" t="e">
        <f>VLOOKUP(G306,映射表!A:C,3,0)</f>
        <v>#N/A</v>
      </c>
    </row>
    <row r="307" spans="1:15">
      <c r="A307" s="208">
        <v>46164</v>
      </c>
      <c r="B307" s="208">
        <v>46164</v>
      </c>
      <c r="C307" t="s">
        <v>28025</v>
      </c>
      <c r="D307" t="s">
        <v>26258</v>
      </c>
      <c r="E307" t="s">
        <v>28037</v>
      </c>
      <c r="F307" t="s">
        <v>28037</v>
      </c>
      <c r="G307" t="s">
        <v>28038</v>
      </c>
      <c r="H307" t="s">
        <v>28039</v>
      </c>
      <c r="I307">
        <v>253</v>
      </c>
      <c r="J307">
        <v>9</v>
      </c>
      <c r="K307" s="209">
        <v>0.035573</v>
      </c>
      <c r="L307" s="210">
        <v>0.35</v>
      </c>
      <c r="M307" s="210">
        <v>3.12</v>
      </c>
      <c r="N307" s="157" t="e">
        <f>VLOOKUP(G307,映射表!A:G,7,0)</f>
        <v>#N/A</v>
      </c>
      <c r="O307" s="158" t="e">
        <f>VLOOKUP(G307,映射表!A:C,3,0)</f>
        <v>#N/A</v>
      </c>
    </row>
    <row r="308" spans="1:15">
      <c r="A308" s="208">
        <v>46164</v>
      </c>
      <c r="B308" s="208">
        <v>46164</v>
      </c>
      <c r="C308" t="s">
        <v>28025</v>
      </c>
      <c r="D308" t="s">
        <v>26258</v>
      </c>
      <c r="E308" t="s">
        <v>28037</v>
      </c>
      <c r="F308" t="s">
        <v>28037</v>
      </c>
      <c r="G308" t="s">
        <v>28040</v>
      </c>
      <c r="H308" t="s">
        <v>28041</v>
      </c>
      <c r="I308">
        <v>406</v>
      </c>
      <c r="J308">
        <v>12</v>
      </c>
      <c r="K308" s="209">
        <v>0.029557000000000003</v>
      </c>
      <c r="L308" s="210">
        <v>0.34</v>
      </c>
      <c r="M308" s="210">
        <v>4.12</v>
      </c>
      <c r="N308" s="157" t="e">
        <f>VLOOKUP(G308,映射表!A:G,7,0)</f>
        <v>#N/A</v>
      </c>
      <c r="O308" s="158" t="e">
        <f>VLOOKUP(G308,映射表!A:C,3,0)</f>
        <v>#N/A</v>
      </c>
    </row>
    <row r="309" spans="1:15">
      <c r="A309" s="208">
        <v>46164</v>
      </c>
      <c r="B309" s="208">
        <v>46164</v>
      </c>
      <c r="C309" t="s">
        <v>28025</v>
      </c>
      <c r="D309" t="s">
        <v>26258</v>
      </c>
      <c r="E309" t="s">
        <v>28037</v>
      </c>
      <c r="F309" t="s">
        <v>28037</v>
      </c>
      <c r="G309" t="s">
        <v>26729</v>
      </c>
      <c r="H309" t="s">
        <v>26730</v>
      </c>
      <c r="I309">
        <v>242</v>
      </c>
      <c r="J309">
        <v>8</v>
      </c>
      <c r="K309" s="209">
        <v>0.033058000000000004</v>
      </c>
      <c r="L309" s="210">
        <v>0.36</v>
      </c>
      <c r="M309" s="210">
        <v>2.87</v>
      </c>
      <c r="N309" s="157" t="e">
        <f>VLOOKUP(G309,映射表!A:G,7,0)</f>
        <v>#N/A</v>
      </c>
      <c r="O309" s="158" t="e">
        <f>VLOOKUP(G309,映射表!A:C,3,0)</f>
        <v>#N/A</v>
      </c>
    </row>
    <row r="310" spans="1:15">
      <c r="A310" s="208">
        <v>46164</v>
      </c>
      <c r="B310" s="208">
        <v>46164</v>
      </c>
      <c r="C310" t="s">
        <v>28042</v>
      </c>
      <c r="D310" t="s">
        <v>26258</v>
      </c>
      <c r="E310" t="s">
        <v>28043</v>
      </c>
      <c r="F310" t="s">
        <v>28044</v>
      </c>
      <c r="G310" t="s">
        <v>28045</v>
      </c>
      <c r="H310" t="s">
        <v>28046</v>
      </c>
      <c r="I310">
        <v>86</v>
      </c>
      <c r="J310">
        <v>0</v>
      </c>
      <c r="K310" s="209">
        <v>0</v>
      </c>
      <c r="L310" t="s">
        <v>26246</v>
      </c>
      <c r="M310" s="210">
        <v>0</v>
      </c>
      <c r="N310" s="157" t="e">
        <f>VLOOKUP(G310,映射表!A:G,7,0)</f>
        <v>#N/A</v>
      </c>
      <c r="O310" s="158" t="e">
        <f>VLOOKUP(G310,映射表!A:C,3,0)</f>
        <v>#N/A</v>
      </c>
    </row>
    <row r="311" spans="1:15">
      <c r="A311" s="208">
        <v>46164</v>
      </c>
      <c r="B311" s="208">
        <v>46164</v>
      </c>
      <c r="C311" t="s">
        <v>28030</v>
      </c>
      <c r="D311" t="s">
        <v>26258</v>
      </c>
      <c r="E311" t="s">
        <v>28047</v>
      </c>
      <c r="F311" t="s">
        <v>28047</v>
      </c>
      <c r="G311" t="s">
        <v>28048</v>
      </c>
      <c r="H311" t="s">
        <v>28049</v>
      </c>
      <c r="I311">
        <v>595</v>
      </c>
      <c r="J311">
        <v>3</v>
      </c>
      <c r="K311" s="209">
        <v>0.005042</v>
      </c>
      <c r="L311" s="210">
        <v>0.41</v>
      </c>
      <c r="M311" s="210">
        <v>1.23</v>
      </c>
      <c r="N311" s="157" t="e">
        <f>VLOOKUP(G311,映射表!A:G,7,0)</f>
        <v>#N/A</v>
      </c>
      <c r="O311" s="158" t="e">
        <f>VLOOKUP(G311,映射表!A:C,3,0)</f>
        <v>#N/A</v>
      </c>
    </row>
    <row r="312" spans="1:15">
      <c r="A312" s="208">
        <v>46164</v>
      </c>
      <c r="B312" s="208">
        <v>46164</v>
      </c>
      <c r="C312" t="s">
        <v>28030</v>
      </c>
      <c r="D312" t="s">
        <v>26258</v>
      </c>
      <c r="E312" t="s">
        <v>28047</v>
      </c>
      <c r="F312" t="s">
        <v>28047</v>
      </c>
      <c r="G312" t="s">
        <v>28050</v>
      </c>
      <c r="H312" t="s">
        <v>28051</v>
      </c>
      <c r="I312">
        <v>317</v>
      </c>
      <c r="J312">
        <v>1</v>
      </c>
      <c r="K312" s="209">
        <v>0.003155</v>
      </c>
      <c r="L312" s="210">
        <v>0.41</v>
      </c>
      <c r="M312" s="210">
        <v>0.41</v>
      </c>
      <c r="N312" s="157" t="e">
        <f>VLOOKUP(G312,映射表!A:G,7,0)</f>
        <v>#N/A</v>
      </c>
      <c r="O312" s="158" t="e">
        <f>VLOOKUP(G312,映射表!A:C,3,0)</f>
        <v>#N/A</v>
      </c>
    </row>
    <row r="313" spans="1:15">
      <c r="A313" s="208">
        <v>46164</v>
      </c>
      <c r="B313" s="208">
        <v>46164</v>
      </c>
      <c r="C313" t="s">
        <v>28030</v>
      </c>
      <c r="D313" t="s">
        <v>26258</v>
      </c>
      <c r="E313" t="s">
        <v>28052</v>
      </c>
      <c r="F313" t="s">
        <v>28052</v>
      </c>
      <c r="G313" t="s">
        <v>28050</v>
      </c>
      <c r="H313" t="s">
        <v>28051</v>
      </c>
      <c r="I313">
        <v>14</v>
      </c>
      <c r="J313">
        <v>1</v>
      </c>
      <c r="K313" s="209">
        <v>0.071429</v>
      </c>
      <c r="L313" s="210">
        <v>0.49</v>
      </c>
      <c r="M313" s="210">
        <v>0.49</v>
      </c>
      <c r="N313" s="157" t="e">
        <f>VLOOKUP(G313,映射表!A:G,7,0)</f>
        <v>#N/A</v>
      </c>
      <c r="O313" s="158" t="e">
        <f>VLOOKUP(G313,映射表!A:C,3,0)</f>
        <v>#N/A</v>
      </c>
    </row>
    <row r="314" spans="1:15">
      <c r="A314" s="208">
        <v>46164</v>
      </c>
      <c r="B314" s="208">
        <v>46164</v>
      </c>
      <c r="C314" t="s">
        <v>28053</v>
      </c>
      <c r="D314" t="s">
        <v>26258</v>
      </c>
      <c r="E314" t="s">
        <v>28054</v>
      </c>
      <c r="F314" t="s">
        <v>28054</v>
      </c>
      <c r="G314" t="s">
        <v>28055</v>
      </c>
      <c r="H314" t="s">
        <v>28056</v>
      </c>
      <c r="I314">
        <v>161</v>
      </c>
      <c r="J314">
        <v>4</v>
      </c>
      <c r="K314" s="209">
        <v>0.024845000000000002</v>
      </c>
      <c r="L314" s="210">
        <v>0.49</v>
      </c>
      <c r="M314" s="210">
        <v>1.94</v>
      </c>
      <c r="N314" s="157" t="e">
        <f>VLOOKUP(G314,映射表!A:G,7,0)</f>
        <v>#N/A</v>
      </c>
      <c r="O314" s="158" t="e">
        <f>VLOOKUP(G314,映射表!A:C,3,0)</f>
        <v>#N/A</v>
      </c>
    </row>
    <row r="315" spans="1:15">
      <c r="A315" s="208">
        <v>46164</v>
      </c>
      <c r="B315" s="208">
        <v>46164</v>
      </c>
      <c r="C315" t="s">
        <v>28030</v>
      </c>
      <c r="D315" t="s">
        <v>26258</v>
      </c>
      <c r="E315" t="s">
        <v>28057</v>
      </c>
      <c r="F315" t="s">
        <v>28058</v>
      </c>
      <c r="G315" t="s">
        <v>26712</v>
      </c>
      <c r="H315" t="s">
        <v>26713</v>
      </c>
      <c r="I315">
        <v>192</v>
      </c>
      <c r="J315">
        <v>4</v>
      </c>
      <c r="K315" s="209">
        <v>0.020833</v>
      </c>
      <c r="L315" s="210">
        <v>0.45</v>
      </c>
      <c r="M315" s="210">
        <v>1.8</v>
      </c>
      <c r="N315" s="157" t="e">
        <f>VLOOKUP(G315,映射表!A:G,7,0)</f>
        <v>#N/A</v>
      </c>
      <c r="O315" s="158" t="e">
        <f>VLOOKUP(G315,映射表!A:C,3,0)</f>
        <v>#N/A</v>
      </c>
    </row>
    <row r="316" spans="1:15">
      <c r="A316" s="208">
        <v>46164</v>
      </c>
      <c r="B316" s="208">
        <v>46164</v>
      </c>
      <c r="C316" t="s">
        <v>28025</v>
      </c>
      <c r="D316" t="s">
        <v>26258</v>
      </c>
      <c r="E316" t="s">
        <v>28026</v>
      </c>
      <c r="F316" t="s">
        <v>28027</v>
      </c>
      <c r="G316" t="s">
        <v>28059</v>
      </c>
      <c r="H316" t="s">
        <v>28060</v>
      </c>
      <c r="I316">
        <v>13</v>
      </c>
      <c r="J316">
        <v>0</v>
      </c>
      <c r="K316" s="209">
        <v>0</v>
      </c>
      <c r="L316" t="s">
        <v>26246</v>
      </c>
      <c r="M316" s="210">
        <v>0</v>
      </c>
      <c r="N316" s="157" t="e">
        <f>VLOOKUP(G316,映射表!A:G,7,0)</f>
        <v>#N/A</v>
      </c>
      <c r="O316" s="158" t="e">
        <f>VLOOKUP(G316,映射表!A:C,3,0)</f>
        <v>#N/A</v>
      </c>
    </row>
    <row r="317" spans="1:15">
      <c r="A317" s="208">
        <v>46164</v>
      </c>
      <c r="B317" s="208">
        <v>46164</v>
      </c>
      <c r="C317" t="s">
        <v>28061</v>
      </c>
      <c r="D317" t="s">
        <v>26258</v>
      </c>
      <c r="E317" t="s">
        <v>28062</v>
      </c>
      <c r="F317" t="s">
        <v>28063</v>
      </c>
      <c r="G317" t="s">
        <v>28064</v>
      </c>
      <c r="H317" t="s">
        <v>28065</v>
      </c>
      <c r="I317">
        <v>1259</v>
      </c>
      <c r="J317">
        <v>22</v>
      </c>
      <c r="K317" s="209">
        <v>0.017474</v>
      </c>
      <c r="L317" s="210">
        <v>0.21</v>
      </c>
      <c r="M317" s="210">
        <v>4.62</v>
      </c>
      <c r="N317" s="157" t="e">
        <f>VLOOKUP(G317,映射表!A:G,7,0)</f>
        <v>#N/A</v>
      </c>
      <c r="O317" s="158" t="e">
        <f>VLOOKUP(G317,映射表!A:C,3,0)</f>
        <v>#N/A</v>
      </c>
    </row>
    <row r="318" spans="1:15">
      <c r="A318" s="208">
        <v>46164</v>
      </c>
      <c r="B318" s="208">
        <v>46164</v>
      </c>
      <c r="C318" t="s">
        <v>28030</v>
      </c>
      <c r="D318" t="s">
        <v>26258</v>
      </c>
      <c r="E318" t="s">
        <v>28057</v>
      </c>
      <c r="F318" t="s">
        <v>28058</v>
      </c>
      <c r="G318" t="s">
        <v>28066</v>
      </c>
      <c r="H318" t="s">
        <v>28067</v>
      </c>
      <c r="I318">
        <v>37</v>
      </c>
      <c r="J318">
        <v>0</v>
      </c>
      <c r="K318" s="209">
        <v>0</v>
      </c>
      <c r="L318" t="s">
        <v>26246</v>
      </c>
      <c r="M318" s="210">
        <v>0</v>
      </c>
      <c r="N318" s="157" t="e">
        <f>VLOOKUP(G318,映射表!A:G,7,0)</f>
        <v>#N/A</v>
      </c>
      <c r="O318" s="158" t="e">
        <f>VLOOKUP(G318,映射表!A:C,3,0)</f>
        <v>#N/A</v>
      </c>
    </row>
    <row r="319" spans="1:15">
      <c r="A319" s="208">
        <v>46164</v>
      </c>
      <c r="B319" s="208">
        <v>46164</v>
      </c>
      <c r="C319" t="s">
        <v>28030</v>
      </c>
      <c r="D319" t="s">
        <v>26258</v>
      </c>
      <c r="E319" t="s">
        <v>28052</v>
      </c>
      <c r="F319" t="s">
        <v>28052</v>
      </c>
      <c r="G319" t="s">
        <v>28048</v>
      </c>
      <c r="H319" t="s">
        <v>28049</v>
      </c>
      <c r="I319">
        <v>47</v>
      </c>
      <c r="J319">
        <v>0</v>
      </c>
      <c r="K319" s="209">
        <v>0</v>
      </c>
      <c r="L319" t="s">
        <v>26246</v>
      </c>
      <c r="M319" s="210">
        <v>0</v>
      </c>
      <c r="N319" s="157" t="e">
        <f>VLOOKUP(G319,映射表!A:G,7,0)</f>
        <v>#N/A</v>
      </c>
      <c r="O319" s="158" t="e">
        <f>VLOOKUP(G319,映射表!A:C,3,0)</f>
        <v>#N/A</v>
      </c>
    </row>
    <row r="320" spans="1:15">
      <c r="A320" s="208">
        <v>46164</v>
      </c>
      <c r="B320" s="208">
        <v>46164</v>
      </c>
      <c r="C320" t="s">
        <v>28053</v>
      </c>
      <c r="D320" t="s">
        <v>26258</v>
      </c>
      <c r="E320" t="s">
        <v>28068</v>
      </c>
      <c r="F320" t="s">
        <v>28068</v>
      </c>
      <c r="G320" t="s">
        <v>28069</v>
      </c>
      <c r="H320" t="s">
        <v>28070</v>
      </c>
      <c r="I320">
        <v>714</v>
      </c>
      <c r="J320">
        <v>19</v>
      </c>
      <c r="K320" s="209">
        <v>0.026611</v>
      </c>
      <c r="L320" s="210">
        <v>0.4</v>
      </c>
      <c r="M320" s="210">
        <v>7.68</v>
      </c>
      <c r="N320" s="157" t="e">
        <f>VLOOKUP(G320,映射表!A:G,7,0)</f>
        <v>#N/A</v>
      </c>
      <c r="O320" s="158" t="e">
        <f>VLOOKUP(G320,映射表!A:C,3,0)</f>
        <v>#N/A</v>
      </c>
    </row>
    <row r="321" spans="1:15">
      <c r="A321" s="208">
        <v>46164</v>
      </c>
      <c r="B321" s="208">
        <v>46164</v>
      </c>
      <c r="C321" t="s">
        <v>28030</v>
      </c>
      <c r="D321" t="s">
        <v>26258</v>
      </c>
      <c r="E321" t="s">
        <v>28071</v>
      </c>
      <c r="F321" t="s">
        <v>28072</v>
      </c>
      <c r="G321" t="s">
        <v>28035</v>
      </c>
      <c r="H321" t="s">
        <v>28036</v>
      </c>
      <c r="I321">
        <v>867</v>
      </c>
      <c r="J321">
        <v>9</v>
      </c>
      <c r="K321" s="209">
        <v>0.010381</v>
      </c>
      <c r="L321" s="210">
        <v>0.47</v>
      </c>
      <c r="M321" s="210">
        <v>4.26</v>
      </c>
      <c r="N321" s="157" t="e">
        <f>VLOOKUP(G321,映射表!A:G,7,0)</f>
        <v>#N/A</v>
      </c>
      <c r="O321" s="158" t="e">
        <f>VLOOKUP(G321,映射表!A:C,3,0)</f>
        <v>#N/A</v>
      </c>
    </row>
    <row r="322" spans="1:15">
      <c r="A322" s="208">
        <v>46164</v>
      </c>
      <c r="B322" s="208">
        <v>46164</v>
      </c>
      <c r="C322" t="s">
        <v>28061</v>
      </c>
      <c r="D322" t="s">
        <v>26258</v>
      </c>
      <c r="E322" t="s">
        <v>28073</v>
      </c>
      <c r="F322" t="s">
        <v>28074</v>
      </c>
      <c r="G322" t="s">
        <v>28075</v>
      </c>
      <c r="H322" t="s">
        <v>28076</v>
      </c>
      <c r="I322">
        <v>872</v>
      </c>
      <c r="J322">
        <v>20</v>
      </c>
      <c r="K322" s="209">
        <v>0.022936</v>
      </c>
      <c r="L322" s="210">
        <v>0.38</v>
      </c>
      <c r="M322" s="210">
        <v>7.56</v>
      </c>
      <c r="N322" s="157" t="e">
        <f>VLOOKUP(G322,映射表!A:G,7,0)</f>
        <v>#N/A</v>
      </c>
      <c r="O322" s="158" t="e">
        <f>VLOOKUP(G322,映射表!A:C,3,0)</f>
        <v>#N/A</v>
      </c>
    </row>
    <row r="323" spans="1:15">
      <c r="A323" s="208">
        <v>46164</v>
      </c>
      <c r="B323" s="208">
        <v>46164</v>
      </c>
      <c r="C323" t="s">
        <v>28077</v>
      </c>
      <c r="D323" t="s">
        <v>26258</v>
      </c>
      <c r="E323" t="s">
        <v>28078</v>
      </c>
      <c r="F323" t="s">
        <v>28078</v>
      </c>
      <c r="G323" t="s">
        <v>28079</v>
      </c>
      <c r="H323" t="s">
        <v>28080</v>
      </c>
      <c r="I323">
        <v>1787</v>
      </c>
      <c r="J323">
        <v>27</v>
      </c>
      <c r="K323" s="209">
        <v>0.015109</v>
      </c>
      <c r="L323" s="210">
        <v>0.3</v>
      </c>
      <c r="M323" s="210">
        <v>8.05</v>
      </c>
      <c r="N323" s="157" t="e">
        <f>VLOOKUP(G323,映射表!A:G,7,0)</f>
        <v>#N/A</v>
      </c>
      <c r="O323" s="158" t="e">
        <f>VLOOKUP(G323,映射表!A:C,3,0)</f>
        <v>#N/A</v>
      </c>
    </row>
    <row r="324" spans="1:15">
      <c r="A324" s="208">
        <v>46164</v>
      </c>
      <c r="B324" s="208">
        <v>46164</v>
      </c>
      <c r="C324" t="s">
        <v>28030</v>
      </c>
      <c r="D324" t="s">
        <v>26258</v>
      </c>
      <c r="E324" t="s">
        <v>28071</v>
      </c>
      <c r="F324" t="s">
        <v>28072</v>
      </c>
      <c r="G324" t="s">
        <v>28081</v>
      </c>
      <c r="H324" t="s">
        <v>28082</v>
      </c>
      <c r="I324">
        <v>195</v>
      </c>
      <c r="J324">
        <v>3</v>
      </c>
      <c r="K324" s="209">
        <v>0.015385</v>
      </c>
      <c r="L324" s="210">
        <v>0.48</v>
      </c>
      <c r="M324" s="210">
        <v>1.43</v>
      </c>
      <c r="N324" s="157" t="e">
        <f>VLOOKUP(G324,映射表!A:G,7,0)</f>
        <v>#N/A</v>
      </c>
      <c r="O324" s="158" t="e">
        <f>VLOOKUP(G324,映射表!A:C,3,0)</f>
        <v>#N/A</v>
      </c>
    </row>
    <row r="325" spans="1:15">
      <c r="A325" s="208">
        <v>46164</v>
      </c>
      <c r="B325" s="208">
        <v>46164</v>
      </c>
      <c r="C325" t="s">
        <v>28077</v>
      </c>
      <c r="D325" t="s">
        <v>26258</v>
      </c>
      <c r="E325" t="s">
        <v>28083</v>
      </c>
      <c r="F325" t="s">
        <v>28083</v>
      </c>
      <c r="G325" t="s">
        <v>27317</v>
      </c>
      <c r="H325" t="s">
        <v>28084</v>
      </c>
      <c r="I325">
        <v>864</v>
      </c>
      <c r="J325">
        <v>12</v>
      </c>
      <c r="K325" s="209">
        <v>0.013889</v>
      </c>
      <c r="L325" s="210">
        <v>0.29</v>
      </c>
      <c r="M325" s="210">
        <v>3.52</v>
      </c>
      <c r="N325" s="157" t="e">
        <f>VLOOKUP(G325,映射表!A:G,7,0)</f>
        <v>#N/A</v>
      </c>
      <c r="O325" s="158" t="e">
        <f>VLOOKUP(G325,映射表!A:C,3,0)</f>
        <v>#N/A</v>
      </c>
    </row>
    <row r="326" spans="1:15">
      <c r="A326" s="208">
        <v>46164</v>
      </c>
      <c r="B326" s="208">
        <v>46164</v>
      </c>
      <c r="C326" t="s">
        <v>28077</v>
      </c>
      <c r="D326" t="s">
        <v>26258</v>
      </c>
      <c r="E326" t="s">
        <v>28083</v>
      </c>
      <c r="F326" t="s">
        <v>28083</v>
      </c>
      <c r="G326" t="s">
        <v>26737</v>
      </c>
      <c r="H326" t="s">
        <v>26738</v>
      </c>
      <c r="I326">
        <v>2612</v>
      </c>
      <c r="J326">
        <v>34</v>
      </c>
      <c r="K326" s="209">
        <v>0.013017</v>
      </c>
      <c r="L326" s="210">
        <v>0.32</v>
      </c>
      <c r="M326" s="210">
        <v>11.01</v>
      </c>
      <c r="N326" s="157" t="e">
        <f>VLOOKUP(G326,映射表!A:G,7,0)</f>
        <v>#N/A</v>
      </c>
      <c r="O326" s="158" t="e">
        <f>VLOOKUP(G326,映射表!A:C,3,0)</f>
        <v>#N/A</v>
      </c>
    </row>
    <row r="327" spans="1:15">
      <c r="A327" s="208">
        <v>46164</v>
      </c>
      <c r="B327" s="208">
        <v>46164</v>
      </c>
      <c r="C327" t="s">
        <v>28061</v>
      </c>
      <c r="D327" t="s">
        <v>26258</v>
      </c>
      <c r="E327" t="s">
        <v>28085</v>
      </c>
      <c r="F327" t="s">
        <v>28085</v>
      </c>
      <c r="G327" t="s">
        <v>28086</v>
      </c>
      <c r="H327" t="s">
        <v>28087</v>
      </c>
      <c r="I327">
        <v>26</v>
      </c>
      <c r="J327">
        <v>2</v>
      </c>
      <c r="K327" s="209">
        <v>0.076923</v>
      </c>
      <c r="L327" s="210">
        <v>0.6</v>
      </c>
      <c r="M327" s="210">
        <v>1.2</v>
      </c>
      <c r="N327" s="157" t="e">
        <f>VLOOKUP(G327,映射表!A:G,7,0)</f>
        <v>#N/A</v>
      </c>
      <c r="O327" s="158" t="e">
        <f>VLOOKUP(G327,映射表!A:C,3,0)</f>
        <v>#N/A</v>
      </c>
    </row>
    <row r="328" spans="1:15">
      <c r="A328" s="208">
        <v>46164</v>
      </c>
      <c r="B328" s="208">
        <v>46164</v>
      </c>
      <c r="C328" t="s">
        <v>28061</v>
      </c>
      <c r="D328" t="s">
        <v>26258</v>
      </c>
      <c r="E328" t="s">
        <v>28085</v>
      </c>
      <c r="F328" t="s">
        <v>28085</v>
      </c>
      <c r="G328" t="s">
        <v>28088</v>
      </c>
      <c r="H328" t="s">
        <v>28089</v>
      </c>
      <c r="I328">
        <v>466</v>
      </c>
      <c r="J328">
        <v>12</v>
      </c>
      <c r="K328" s="209">
        <v>0.025751</v>
      </c>
      <c r="L328" s="210">
        <v>0.66</v>
      </c>
      <c r="M328" s="210">
        <v>7.9</v>
      </c>
      <c r="N328" s="157" t="e">
        <f>VLOOKUP(G328,映射表!A:G,7,0)</f>
        <v>#N/A</v>
      </c>
      <c r="O328" s="158" t="e">
        <f>VLOOKUP(G328,映射表!A:C,3,0)</f>
        <v>#N/A</v>
      </c>
    </row>
    <row r="329" spans="1:15">
      <c r="A329" s="208">
        <v>46164</v>
      </c>
      <c r="B329" s="208">
        <v>46164</v>
      </c>
      <c r="C329" t="s">
        <v>28042</v>
      </c>
      <c r="D329" t="s">
        <v>26258</v>
      </c>
      <c r="E329" t="s">
        <v>28043</v>
      </c>
      <c r="F329" t="s">
        <v>28044</v>
      </c>
      <c r="G329" t="s">
        <v>28090</v>
      </c>
      <c r="H329" t="s">
        <v>28091</v>
      </c>
      <c r="I329">
        <v>191</v>
      </c>
      <c r="J329">
        <v>5</v>
      </c>
      <c r="K329" s="209">
        <v>0.026178</v>
      </c>
      <c r="L329" s="210">
        <v>0.43</v>
      </c>
      <c r="M329" s="210">
        <v>2.15</v>
      </c>
      <c r="N329" s="157" t="e">
        <f>VLOOKUP(G329,映射表!A:G,7,0)</f>
        <v>#N/A</v>
      </c>
      <c r="O329" s="158" t="e">
        <f>VLOOKUP(G329,映射表!A:C,3,0)</f>
        <v>#N/A</v>
      </c>
    </row>
    <row r="330" spans="1:15">
      <c r="A330" s="208">
        <v>46164</v>
      </c>
      <c r="B330" s="208">
        <v>46164</v>
      </c>
      <c r="C330" t="s">
        <v>28061</v>
      </c>
      <c r="D330" t="s">
        <v>26258</v>
      </c>
      <c r="E330" t="s">
        <v>28092</v>
      </c>
      <c r="F330" t="s">
        <v>28093</v>
      </c>
      <c r="G330" t="s">
        <v>28094</v>
      </c>
      <c r="H330" t="s">
        <v>28095</v>
      </c>
      <c r="I330">
        <v>51</v>
      </c>
      <c r="J330">
        <v>0</v>
      </c>
      <c r="K330" s="209">
        <v>0</v>
      </c>
      <c r="L330" t="s">
        <v>26246</v>
      </c>
      <c r="M330" s="210">
        <v>0</v>
      </c>
      <c r="N330" s="157" t="e">
        <f>VLOOKUP(G330,映射表!A:G,7,0)</f>
        <v>#N/A</v>
      </c>
      <c r="O330" s="158" t="e">
        <f>VLOOKUP(G330,映射表!A:C,3,0)</f>
        <v>#N/A</v>
      </c>
    </row>
    <row r="331" spans="1:15">
      <c r="A331" s="208">
        <v>46164</v>
      </c>
      <c r="B331" s="208">
        <v>46164</v>
      </c>
      <c r="C331" t="s">
        <v>28042</v>
      </c>
      <c r="D331" t="s">
        <v>26258</v>
      </c>
      <c r="E331" t="s">
        <v>28043</v>
      </c>
      <c r="F331" t="s">
        <v>28044</v>
      </c>
      <c r="G331" t="s">
        <v>28096</v>
      </c>
      <c r="H331" t="s">
        <v>28097</v>
      </c>
      <c r="I331">
        <v>33</v>
      </c>
      <c r="J331">
        <v>1</v>
      </c>
      <c r="K331" s="209">
        <v>0.030303</v>
      </c>
      <c r="L331" s="210">
        <v>0.45</v>
      </c>
      <c r="M331" s="210">
        <v>0.45</v>
      </c>
      <c r="N331" s="157" t="e">
        <f>VLOOKUP(G331,映射表!A:G,7,0)</f>
        <v>#N/A</v>
      </c>
      <c r="O331" s="158" t="e">
        <f>VLOOKUP(G331,映射表!A:C,3,0)</f>
        <v>#N/A</v>
      </c>
    </row>
    <row r="332" spans="1:15">
      <c r="A332" s="208">
        <v>46164</v>
      </c>
      <c r="B332" s="208">
        <v>46164</v>
      </c>
      <c r="C332" t="s">
        <v>28030</v>
      </c>
      <c r="D332" t="s">
        <v>26258</v>
      </c>
      <c r="E332" t="s">
        <v>28098</v>
      </c>
      <c r="F332" t="s">
        <v>28099</v>
      </c>
      <c r="G332" t="s">
        <v>28100</v>
      </c>
      <c r="H332" t="s">
        <v>28101</v>
      </c>
      <c r="I332">
        <v>1133</v>
      </c>
      <c r="J332">
        <v>26</v>
      </c>
      <c r="K332" s="209">
        <v>0.022948</v>
      </c>
      <c r="L332" s="210">
        <v>0.36</v>
      </c>
      <c r="M332" s="210">
        <v>9.27</v>
      </c>
      <c r="N332" s="157" t="e">
        <f>VLOOKUP(G332,映射表!A:G,7,0)</f>
        <v>#N/A</v>
      </c>
      <c r="O332" s="158" t="e">
        <f>VLOOKUP(G332,映射表!A:C,3,0)</f>
        <v>#N/A</v>
      </c>
    </row>
    <row r="333" spans="1:15">
      <c r="A333" s="208">
        <v>46164</v>
      </c>
      <c r="B333" s="208">
        <v>46164</v>
      </c>
      <c r="C333" t="s">
        <v>28030</v>
      </c>
      <c r="D333" t="s">
        <v>26258</v>
      </c>
      <c r="E333" t="s">
        <v>28071</v>
      </c>
      <c r="F333" t="s">
        <v>28072</v>
      </c>
      <c r="G333" t="s">
        <v>27322</v>
      </c>
      <c r="H333" t="s">
        <v>28033</v>
      </c>
      <c r="I333">
        <v>585</v>
      </c>
      <c r="J333">
        <v>5</v>
      </c>
      <c r="K333" s="209">
        <v>0.008547</v>
      </c>
      <c r="L333" s="210">
        <v>0.54</v>
      </c>
      <c r="M333" s="210">
        <v>2.68</v>
      </c>
      <c r="N333" s="157" t="e">
        <f>VLOOKUP(G333,映射表!A:G,7,0)</f>
        <v>#N/A</v>
      </c>
      <c r="O333" s="158" t="e">
        <f>VLOOKUP(G333,映射表!A:C,3,0)</f>
        <v>#N/A</v>
      </c>
    </row>
    <row r="334" spans="1:15">
      <c r="A334" s="208">
        <v>46164</v>
      </c>
      <c r="B334" s="208">
        <v>46164</v>
      </c>
      <c r="C334" t="s">
        <v>28030</v>
      </c>
      <c r="D334" t="s">
        <v>26258</v>
      </c>
      <c r="E334" t="s">
        <v>28102</v>
      </c>
      <c r="F334" t="s">
        <v>28102</v>
      </c>
      <c r="G334" t="s">
        <v>28103</v>
      </c>
      <c r="H334" t="s">
        <v>28104</v>
      </c>
      <c r="I334">
        <v>420</v>
      </c>
      <c r="J334">
        <v>4</v>
      </c>
      <c r="K334" s="209">
        <v>0.009524</v>
      </c>
      <c r="L334" s="210">
        <v>0.5</v>
      </c>
      <c r="M334" s="210">
        <v>1.98</v>
      </c>
      <c r="N334" s="157" t="e">
        <f>VLOOKUP(G334,映射表!A:G,7,0)</f>
        <v>#N/A</v>
      </c>
      <c r="O334" s="158" t="e">
        <f>VLOOKUP(G334,映射表!A:C,3,0)</f>
        <v>#N/A</v>
      </c>
    </row>
    <row r="335" spans="1:15">
      <c r="A335" s="208">
        <v>46164</v>
      </c>
      <c r="B335" s="208">
        <v>46164</v>
      </c>
      <c r="C335" t="s">
        <v>28030</v>
      </c>
      <c r="D335" t="s">
        <v>26258</v>
      </c>
      <c r="E335" t="s">
        <v>28105</v>
      </c>
      <c r="F335" t="s">
        <v>28105</v>
      </c>
      <c r="G335" t="s">
        <v>28106</v>
      </c>
      <c r="H335" t="s">
        <v>28107</v>
      </c>
      <c r="I335">
        <v>408</v>
      </c>
      <c r="J335">
        <v>2</v>
      </c>
      <c r="K335" s="209">
        <v>0.004902</v>
      </c>
      <c r="L335" s="210">
        <v>0.31</v>
      </c>
      <c r="M335" s="210">
        <v>0.62</v>
      </c>
      <c r="N335" s="157" t="e">
        <f>VLOOKUP(G335,映射表!A:G,7,0)</f>
        <v>#N/A</v>
      </c>
      <c r="O335" s="158" t="e">
        <f>VLOOKUP(G335,映射表!A:C,3,0)</f>
        <v>#N/A</v>
      </c>
    </row>
    <row r="336" spans="1:15">
      <c r="A336" s="208">
        <v>46164</v>
      </c>
      <c r="B336" s="208">
        <v>46164</v>
      </c>
      <c r="C336" t="s">
        <v>28030</v>
      </c>
      <c r="D336" t="s">
        <v>26258</v>
      </c>
      <c r="E336" t="s">
        <v>28057</v>
      </c>
      <c r="F336" t="s">
        <v>28058</v>
      </c>
      <c r="G336" t="s">
        <v>28106</v>
      </c>
      <c r="H336" t="s">
        <v>28107</v>
      </c>
      <c r="I336">
        <v>254</v>
      </c>
      <c r="J336">
        <v>5</v>
      </c>
      <c r="K336" s="209">
        <v>0.019684999999999998</v>
      </c>
      <c r="L336" s="210">
        <v>0.39</v>
      </c>
      <c r="M336" s="210">
        <v>1.97</v>
      </c>
      <c r="N336" s="157" t="e">
        <f>VLOOKUP(G336,映射表!A:G,7,0)</f>
        <v>#N/A</v>
      </c>
      <c r="O336" s="158" t="e">
        <f>VLOOKUP(G336,映射表!A:C,3,0)</f>
        <v>#N/A</v>
      </c>
    </row>
    <row r="337" spans="1:15">
      <c r="A337" s="208">
        <v>46164</v>
      </c>
      <c r="B337" s="208">
        <v>46164</v>
      </c>
      <c r="C337" t="s">
        <v>28061</v>
      </c>
      <c r="D337" t="s">
        <v>26258</v>
      </c>
      <c r="E337" t="s">
        <v>28108</v>
      </c>
      <c r="F337" t="s">
        <v>28108</v>
      </c>
      <c r="G337" t="s">
        <v>26686</v>
      </c>
      <c r="H337" t="s">
        <v>26687</v>
      </c>
      <c r="I337">
        <v>169</v>
      </c>
      <c r="J337">
        <v>1</v>
      </c>
      <c r="K337" s="209">
        <v>0.005917</v>
      </c>
      <c r="L337" s="210">
        <v>0.31</v>
      </c>
      <c r="M337" s="210">
        <v>0.31</v>
      </c>
      <c r="N337" s="157" t="e">
        <f>VLOOKUP(G337,映射表!A:G,7,0)</f>
        <v>#N/A</v>
      </c>
      <c r="O337" s="158" t="e">
        <f>VLOOKUP(G337,映射表!A:C,3,0)</f>
        <v>#N/A</v>
      </c>
    </row>
    <row r="338" spans="1:15">
      <c r="A338" s="208">
        <v>46164</v>
      </c>
      <c r="B338" s="208">
        <v>46164</v>
      </c>
      <c r="C338" t="s">
        <v>28061</v>
      </c>
      <c r="D338" t="s">
        <v>26258</v>
      </c>
      <c r="E338" t="s">
        <v>28092</v>
      </c>
      <c r="F338" t="s">
        <v>28093</v>
      </c>
      <c r="G338" t="s">
        <v>28109</v>
      </c>
      <c r="H338" t="s">
        <v>28110</v>
      </c>
      <c r="I338">
        <v>48</v>
      </c>
      <c r="J338">
        <v>1</v>
      </c>
      <c r="K338" s="209">
        <v>0.020833</v>
      </c>
      <c r="L338" s="210">
        <v>0.43</v>
      </c>
      <c r="M338" s="210">
        <v>0.43</v>
      </c>
      <c r="N338" s="157" t="e">
        <f>VLOOKUP(G338,映射表!A:G,7,0)</f>
        <v>#N/A</v>
      </c>
      <c r="O338" s="158" t="e">
        <f>VLOOKUP(G338,映射表!A:C,3,0)</f>
        <v>#N/A</v>
      </c>
    </row>
    <row r="339" spans="1:15">
      <c r="A339" s="208">
        <v>46164</v>
      </c>
      <c r="B339" s="208">
        <v>46164</v>
      </c>
      <c r="C339" t="s">
        <v>28061</v>
      </c>
      <c r="D339" t="s">
        <v>26258</v>
      </c>
      <c r="E339" t="s">
        <v>28111</v>
      </c>
      <c r="F339" t="s">
        <v>28111</v>
      </c>
      <c r="G339" t="s">
        <v>28064</v>
      </c>
      <c r="H339" t="s">
        <v>28065</v>
      </c>
      <c r="I339">
        <v>483</v>
      </c>
      <c r="J339">
        <v>14</v>
      </c>
      <c r="K339" s="209">
        <v>0.028986</v>
      </c>
      <c r="L339" s="210">
        <v>0.31</v>
      </c>
      <c r="M339" s="210">
        <v>4.28</v>
      </c>
      <c r="N339" s="157" t="e">
        <f>VLOOKUP(G339,映射表!A:G,7,0)</f>
        <v>#N/A</v>
      </c>
      <c r="O339" s="158" t="e">
        <f>VLOOKUP(G339,映射表!A:C,3,0)</f>
        <v>#N/A</v>
      </c>
    </row>
    <row r="340" spans="1:15">
      <c r="A340" s="208">
        <v>46164</v>
      </c>
      <c r="B340" s="208">
        <v>46164</v>
      </c>
      <c r="C340" t="s">
        <v>28061</v>
      </c>
      <c r="D340" t="s">
        <v>26258</v>
      </c>
      <c r="E340" t="s">
        <v>28108</v>
      </c>
      <c r="F340" t="s">
        <v>28108</v>
      </c>
      <c r="G340" t="s">
        <v>28112</v>
      </c>
      <c r="H340" t="s">
        <v>28113</v>
      </c>
      <c r="I340">
        <v>1551</v>
      </c>
      <c r="J340">
        <v>26</v>
      </c>
      <c r="K340" s="209">
        <v>0.016763</v>
      </c>
      <c r="L340" s="210">
        <v>0.32</v>
      </c>
      <c r="M340" s="210">
        <v>8.31</v>
      </c>
      <c r="N340" s="157" t="e">
        <f>VLOOKUP(G340,映射表!A:G,7,0)</f>
        <v>#N/A</v>
      </c>
      <c r="O340" s="158" t="e">
        <f>VLOOKUP(G340,映射表!A:C,3,0)</f>
        <v>#N/A</v>
      </c>
    </row>
    <row r="341" spans="1:15">
      <c r="A341" s="208">
        <v>46164</v>
      </c>
      <c r="B341" s="208">
        <v>46164</v>
      </c>
      <c r="C341" t="s">
        <v>28114</v>
      </c>
      <c r="D341" t="s">
        <v>26258</v>
      </c>
      <c r="E341" t="s">
        <v>28115</v>
      </c>
      <c r="F341" t="s">
        <v>28116</v>
      </c>
      <c r="G341" t="s">
        <v>28117</v>
      </c>
      <c r="H341" t="s">
        <v>28118</v>
      </c>
      <c r="I341">
        <v>63</v>
      </c>
      <c r="J341">
        <v>1</v>
      </c>
      <c r="K341" s="209">
        <v>0.015872999999999998</v>
      </c>
      <c r="L341" s="210">
        <v>0.51</v>
      </c>
      <c r="M341" s="210">
        <v>0.51</v>
      </c>
      <c r="N341" s="157" t="e">
        <f>VLOOKUP(G341,映射表!A:G,7,0)</f>
        <v>#N/A</v>
      </c>
      <c r="O341" s="158" t="e">
        <f>VLOOKUP(G341,映射表!A:C,3,0)</f>
        <v>#N/A</v>
      </c>
    </row>
    <row r="342" spans="1:15">
      <c r="A342" s="208">
        <v>46164</v>
      </c>
      <c r="B342" s="208">
        <v>46164</v>
      </c>
      <c r="C342" t="s">
        <v>28114</v>
      </c>
      <c r="D342" t="s">
        <v>26258</v>
      </c>
      <c r="E342" t="s">
        <v>28115</v>
      </c>
      <c r="F342" t="s">
        <v>28116</v>
      </c>
      <c r="G342" t="s">
        <v>26694</v>
      </c>
      <c r="H342" t="s">
        <v>26695</v>
      </c>
      <c r="I342">
        <v>62</v>
      </c>
      <c r="J342">
        <v>1</v>
      </c>
      <c r="K342" s="209">
        <v>0.016129</v>
      </c>
      <c r="L342" s="210">
        <v>0.41</v>
      </c>
      <c r="M342" s="210">
        <v>0.41</v>
      </c>
      <c r="N342" s="157" t="e">
        <f>VLOOKUP(G342,映射表!A:G,7,0)</f>
        <v>#N/A</v>
      </c>
      <c r="O342" s="158" t="e">
        <f>VLOOKUP(G342,映射表!A:C,3,0)</f>
        <v>#N/A</v>
      </c>
    </row>
    <row r="343" spans="1:15">
      <c r="A343" s="208">
        <v>46164</v>
      </c>
      <c r="B343" s="208">
        <v>46164</v>
      </c>
      <c r="C343" t="s">
        <v>28119</v>
      </c>
      <c r="D343" t="s">
        <v>26258</v>
      </c>
      <c r="E343" t="s">
        <v>28120</v>
      </c>
      <c r="F343" t="s">
        <v>28120</v>
      </c>
      <c r="G343" t="s">
        <v>28121</v>
      </c>
      <c r="H343" t="s">
        <v>28122</v>
      </c>
      <c r="I343">
        <v>809</v>
      </c>
      <c r="J343">
        <v>11</v>
      </c>
      <c r="K343" s="209">
        <v>0.013597</v>
      </c>
      <c r="L343" s="210">
        <v>0.28</v>
      </c>
      <c r="M343" s="210">
        <v>3.12</v>
      </c>
      <c r="N343" s="157" t="e">
        <f>VLOOKUP(G343,映射表!A:G,7,0)</f>
        <v>#N/A</v>
      </c>
      <c r="O343" s="158" t="e">
        <f>VLOOKUP(G343,映射表!A:C,3,0)</f>
        <v>#N/A</v>
      </c>
    </row>
    <row r="344" spans="1:15">
      <c r="A344" s="208">
        <v>46164</v>
      </c>
      <c r="B344" s="208">
        <v>46164</v>
      </c>
      <c r="C344" t="s">
        <v>27431</v>
      </c>
      <c r="D344" t="s">
        <v>26258</v>
      </c>
      <c r="E344" t="s">
        <v>28123</v>
      </c>
      <c r="F344" t="s">
        <v>28123</v>
      </c>
      <c r="G344" t="s">
        <v>26761</v>
      </c>
      <c r="H344" t="s">
        <v>26762</v>
      </c>
      <c r="I344">
        <v>648</v>
      </c>
      <c r="J344">
        <v>13</v>
      </c>
      <c r="K344" s="209">
        <v>0.020062000000000003</v>
      </c>
      <c r="L344" s="210">
        <v>0.41</v>
      </c>
      <c r="M344" s="210">
        <v>5.27</v>
      </c>
      <c r="N344" s="157" t="e">
        <f>VLOOKUP(G344,映射表!A:G,7,0)</f>
        <v>#N/A</v>
      </c>
      <c r="O344" s="158" t="e">
        <f>VLOOKUP(G344,映射表!A:C,3,0)</f>
        <v>#N/A</v>
      </c>
    </row>
    <row r="345" spans="1:15">
      <c r="A345" s="208">
        <v>46164</v>
      </c>
      <c r="B345" s="208">
        <v>46164</v>
      </c>
      <c r="C345" t="s">
        <v>28061</v>
      </c>
      <c r="D345" t="s">
        <v>26258</v>
      </c>
      <c r="E345" t="s">
        <v>28111</v>
      </c>
      <c r="F345" t="s">
        <v>28111</v>
      </c>
      <c r="G345" t="s">
        <v>28124</v>
      </c>
      <c r="H345" t="s">
        <v>28125</v>
      </c>
      <c r="I345">
        <v>81</v>
      </c>
      <c r="J345">
        <v>3</v>
      </c>
      <c r="K345" s="209">
        <v>0.037037</v>
      </c>
      <c r="L345" s="210">
        <v>0.31</v>
      </c>
      <c r="M345" s="210">
        <v>0.92</v>
      </c>
      <c r="N345" s="157" t="e">
        <f>VLOOKUP(G345,映射表!A:G,7,0)</f>
        <v>#N/A</v>
      </c>
      <c r="O345" s="158" t="e">
        <f>VLOOKUP(G345,映射表!A:C,3,0)</f>
        <v>#N/A</v>
      </c>
    </row>
    <row r="346" spans="1:15">
      <c r="A346" s="208">
        <v>46164</v>
      </c>
      <c r="B346" s="208">
        <v>46164</v>
      </c>
      <c r="C346" t="s">
        <v>28042</v>
      </c>
      <c r="D346" t="s">
        <v>26258</v>
      </c>
      <c r="E346" t="s">
        <v>28126</v>
      </c>
      <c r="F346" t="s">
        <v>28127</v>
      </c>
      <c r="G346" t="s">
        <v>28128</v>
      </c>
      <c r="H346" t="s">
        <v>28129</v>
      </c>
      <c r="I346">
        <v>10</v>
      </c>
      <c r="J346">
        <v>0</v>
      </c>
      <c r="K346" s="209">
        <v>0</v>
      </c>
      <c r="L346" t="s">
        <v>26246</v>
      </c>
      <c r="M346" s="210">
        <v>0</v>
      </c>
      <c r="N346" s="157" t="e">
        <f>VLOOKUP(G346,映射表!A:G,7,0)</f>
        <v>#N/A</v>
      </c>
      <c r="O346" s="158" t="e">
        <f>VLOOKUP(G346,映射表!A:C,3,0)</f>
        <v>#N/A</v>
      </c>
    </row>
    <row r="347" spans="1:15">
      <c r="A347" s="208">
        <v>46164</v>
      </c>
      <c r="B347" s="208">
        <v>46164</v>
      </c>
      <c r="C347" t="s">
        <v>28042</v>
      </c>
      <c r="D347" t="s">
        <v>26258</v>
      </c>
      <c r="E347" t="s">
        <v>28126</v>
      </c>
      <c r="F347" t="s">
        <v>28127</v>
      </c>
      <c r="G347" t="s">
        <v>28130</v>
      </c>
      <c r="H347" t="s">
        <v>28131</v>
      </c>
      <c r="I347">
        <v>320</v>
      </c>
      <c r="J347">
        <v>6</v>
      </c>
      <c r="K347" s="209">
        <v>0.01875</v>
      </c>
      <c r="L347" s="210">
        <v>0.34</v>
      </c>
      <c r="M347" s="210">
        <v>2.01</v>
      </c>
      <c r="N347" s="157" t="e">
        <f>VLOOKUP(G347,映射表!A:G,7,0)</f>
        <v>#N/A</v>
      </c>
      <c r="O347" s="158" t="e">
        <f>VLOOKUP(G347,映射表!A:C,3,0)</f>
        <v>#N/A</v>
      </c>
    </row>
    <row r="348" spans="1:15">
      <c r="A348" s="208">
        <v>46164</v>
      </c>
      <c r="B348" s="208">
        <v>46164</v>
      </c>
      <c r="C348" t="s">
        <v>28042</v>
      </c>
      <c r="D348" t="s">
        <v>26258</v>
      </c>
      <c r="E348" t="s">
        <v>28126</v>
      </c>
      <c r="F348" t="s">
        <v>28127</v>
      </c>
      <c r="G348" t="s">
        <v>28132</v>
      </c>
      <c r="H348" t="s">
        <v>28133</v>
      </c>
      <c r="I348">
        <v>324</v>
      </c>
      <c r="J348">
        <v>6</v>
      </c>
      <c r="K348" s="209">
        <v>0.018519</v>
      </c>
      <c r="L348" s="210">
        <v>0.25</v>
      </c>
      <c r="M348" s="210">
        <v>1.48</v>
      </c>
      <c r="N348" s="157" t="e">
        <f>VLOOKUP(G348,映射表!A:G,7,0)</f>
        <v>#N/A</v>
      </c>
      <c r="O348" s="158" t="e">
        <f>VLOOKUP(G348,映射表!A:C,3,0)</f>
        <v>#N/A</v>
      </c>
    </row>
    <row r="349" spans="1:15">
      <c r="A349" s="208">
        <v>46164</v>
      </c>
      <c r="B349" s="208">
        <v>46164</v>
      </c>
      <c r="C349" t="s">
        <v>28061</v>
      </c>
      <c r="D349" t="s">
        <v>26258</v>
      </c>
      <c r="E349" t="s">
        <v>28062</v>
      </c>
      <c r="F349" t="s">
        <v>28063</v>
      </c>
      <c r="G349" t="s">
        <v>28124</v>
      </c>
      <c r="H349" t="s">
        <v>28125</v>
      </c>
      <c r="I349">
        <v>87</v>
      </c>
      <c r="J349">
        <v>0</v>
      </c>
      <c r="K349" s="209">
        <v>0</v>
      </c>
      <c r="L349" t="s">
        <v>26246</v>
      </c>
      <c r="M349" s="210">
        <v>0</v>
      </c>
      <c r="N349" s="157" t="e">
        <f>VLOOKUP(G349,映射表!A:G,7,0)</f>
        <v>#N/A</v>
      </c>
      <c r="O349" s="158" t="e">
        <f>VLOOKUP(G349,映射表!A:C,3,0)</f>
        <v>#N/A</v>
      </c>
    </row>
    <row r="350" spans="1:15">
      <c r="A350" s="208">
        <v>46164</v>
      </c>
      <c r="B350" s="208">
        <v>46164</v>
      </c>
      <c r="C350" t="s">
        <v>28134</v>
      </c>
      <c r="D350" t="s">
        <v>26258</v>
      </c>
      <c r="E350" t="s">
        <v>28135</v>
      </c>
      <c r="F350" t="s">
        <v>28135</v>
      </c>
      <c r="G350" t="s">
        <v>28136</v>
      </c>
      <c r="H350" t="s">
        <v>28137</v>
      </c>
      <c r="I350">
        <v>1337</v>
      </c>
      <c r="J350">
        <v>19</v>
      </c>
      <c r="K350" s="209">
        <v>0.014211</v>
      </c>
      <c r="L350" s="210">
        <v>0.41</v>
      </c>
      <c r="M350" s="210">
        <v>7.84</v>
      </c>
      <c r="N350" s="157" t="e">
        <f>VLOOKUP(G350,映射表!A:G,7,0)</f>
        <v>#N/A</v>
      </c>
      <c r="O350" s="158" t="e">
        <f>VLOOKUP(G350,映射表!A:C,3,0)</f>
        <v>#N/A</v>
      </c>
    </row>
    <row r="351" spans="1:15">
      <c r="A351" s="208">
        <v>46164</v>
      </c>
      <c r="B351" s="208">
        <v>46164</v>
      </c>
      <c r="C351" t="s">
        <v>28053</v>
      </c>
      <c r="D351" t="s">
        <v>26258</v>
      </c>
      <c r="E351" t="s">
        <v>28068</v>
      </c>
      <c r="F351" t="s">
        <v>28068</v>
      </c>
      <c r="G351" t="s">
        <v>28138</v>
      </c>
      <c r="H351" t="s">
        <v>28139</v>
      </c>
      <c r="I351">
        <v>173</v>
      </c>
      <c r="J351">
        <v>4</v>
      </c>
      <c r="K351" s="209">
        <v>0.023121</v>
      </c>
      <c r="L351" s="210">
        <v>0.41</v>
      </c>
      <c r="M351" s="210">
        <v>1.64</v>
      </c>
      <c r="N351" s="157" t="e">
        <f>VLOOKUP(G351,映射表!A:G,7,0)</f>
        <v>#N/A</v>
      </c>
      <c r="O351" s="158" t="e">
        <f>VLOOKUP(G351,映射表!A:C,3,0)</f>
        <v>#N/A</v>
      </c>
    </row>
    <row r="352" spans="1:15">
      <c r="A352" s="208">
        <v>46164</v>
      </c>
      <c r="B352" s="208">
        <v>46164</v>
      </c>
      <c r="C352" t="s">
        <v>28061</v>
      </c>
      <c r="D352" t="s">
        <v>26258</v>
      </c>
      <c r="E352" t="s">
        <v>28092</v>
      </c>
      <c r="F352" t="s">
        <v>28093</v>
      </c>
      <c r="G352" t="s">
        <v>28140</v>
      </c>
      <c r="H352" t="s">
        <v>28141</v>
      </c>
      <c r="I352">
        <v>268</v>
      </c>
      <c r="J352">
        <v>2</v>
      </c>
      <c r="K352" s="209">
        <v>0.007463</v>
      </c>
      <c r="L352" s="210">
        <v>0.36</v>
      </c>
      <c r="M352" s="210">
        <v>0.71</v>
      </c>
      <c r="N352" s="157" t="e">
        <f>VLOOKUP(G352,映射表!A:G,7,0)</f>
        <v>#N/A</v>
      </c>
      <c r="O352" s="158" t="e">
        <f>VLOOKUP(G352,映射表!A:C,3,0)</f>
        <v>#N/A</v>
      </c>
    </row>
    <row r="353" spans="1:15">
      <c r="A353" s="208">
        <v>46164</v>
      </c>
      <c r="B353" s="208">
        <v>46164</v>
      </c>
      <c r="C353" t="s">
        <v>28142</v>
      </c>
      <c r="D353" t="s">
        <v>26258</v>
      </c>
      <c r="E353" t="s">
        <v>28143</v>
      </c>
      <c r="F353" t="s">
        <v>28143</v>
      </c>
      <c r="G353" t="s">
        <v>28144</v>
      </c>
      <c r="H353" t="s">
        <v>28145</v>
      </c>
      <c r="I353">
        <v>398</v>
      </c>
      <c r="J353">
        <v>14</v>
      </c>
      <c r="K353" s="209">
        <v>0.035176</v>
      </c>
      <c r="L353" s="210">
        <v>0.3</v>
      </c>
      <c r="M353" s="210">
        <v>4.26</v>
      </c>
      <c r="N353" s="157" t="e">
        <f>VLOOKUP(G353,映射表!A:G,7,0)</f>
        <v>#N/A</v>
      </c>
      <c r="O353" s="158" t="e">
        <f>VLOOKUP(G353,映射表!A:C,3,0)</f>
        <v>#N/A</v>
      </c>
    </row>
    <row r="354" spans="1:15">
      <c r="A354" s="208">
        <v>46164</v>
      </c>
      <c r="B354" s="208">
        <v>46164</v>
      </c>
      <c r="C354" t="s">
        <v>28020</v>
      </c>
      <c r="D354" t="s">
        <v>26258</v>
      </c>
      <c r="E354" t="s">
        <v>28021</v>
      </c>
      <c r="F354" t="s">
        <v>28022</v>
      </c>
      <c r="G354" t="s">
        <v>28146</v>
      </c>
      <c r="H354" t="s">
        <v>28147</v>
      </c>
      <c r="I354">
        <v>511</v>
      </c>
      <c r="J354">
        <v>7</v>
      </c>
      <c r="K354" s="209">
        <v>0.013699</v>
      </c>
      <c r="L354" s="210">
        <v>0.33</v>
      </c>
      <c r="M354" s="210">
        <v>2.31</v>
      </c>
      <c r="N354" s="157" t="e">
        <f>VLOOKUP(G354,映射表!A:G,7,0)</f>
        <v>#N/A</v>
      </c>
      <c r="O354" s="158" t="e">
        <f>VLOOKUP(G354,映射表!A:C,3,0)</f>
        <v>#N/A</v>
      </c>
    </row>
    <row r="355" spans="1:15">
      <c r="A355" s="208">
        <v>46164</v>
      </c>
      <c r="B355" s="208">
        <v>46164</v>
      </c>
      <c r="C355" t="s">
        <v>28030</v>
      </c>
      <c r="D355" t="s">
        <v>26258</v>
      </c>
      <c r="E355" t="s">
        <v>28148</v>
      </c>
      <c r="F355" t="s">
        <v>28148</v>
      </c>
      <c r="G355" t="s">
        <v>28106</v>
      </c>
      <c r="H355" t="s">
        <v>28107</v>
      </c>
      <c r="I355">
        <v>204</v>
      </c>
      <c r="J355">
        <v>3</v>
      </c>
      <c r="K355" s="209">
        <v>0.014705999999999999</v>
      </c>
      <c r="L355" s="210">
        <v>0.41</v>
      </c>
      <c r="M355" s="210">
        <v>1.23</v>
      </c>
      <c r="N355" s="157" t="e">
        <f>VLOOKUP(G355,映射表!A:G,7,0)</f>
        <v>#N/A</v>
      </c>
      <c r="O355" s="158" t="e">
        <f>VLOOKUP(G355,映射表!A:C,3,0)</f>
        <v>#N/A</v>
      </c>
    </row>
    <row r="356" spans="1:15">
      <c r="A356" s="208">
        <v>46164</v>
      </c>
      <c r="B356" s="208">
        <v>46164</v>
      </c>
      <c r="C356" t="s">
        <v>28030</v>
      </c>
      <c r="D356" t="s">
        <v>26258</v>
      </c>
      <c r="E356" t="s">
        <v>28148</v>
      </c>
      <c r="F356" t="s">
        <v>28148</v>
      </c>
      <c r="G356" t="s">
        <v>26712</v>
      </c>
      <c r="H356" t="s">
        <v>26713</v>
      </c>
      <c r="I356">
        <v>571</v>
      </c>
      <c r="J356">
        <v>4</v>
      </c>
      <c r="K356" s="209">
        <v>0.007005</v>
      </c>
      <c r="L356" s="210">
        <v>0.39</v>
      </c>
      <c r="M356" s="210">
        <v>1.54</v>
      </c>
      <c r="N356" s="157" t="e">
        <f>VLOOKUP(G356,映射表!A:G,7,0)</f>
        <v>#N/A</v>
      </c>
      <c r="O356" s="158" t="e">
        <f>VLOOKUP(G356,映射表!A:C,3,0)</f>
        <v>#N/A</v>
      </c>
    </row>
    <row r="357" spans="1:15">
      <c r="A357" s="208">
        <v>46164</v>
      </c>
      <c r="B357" s="208">
        <v>46164</v>
      </c>
      <c r="C357" t="s">
        <v>28030</v>
      </c>
      <c r="D357" t="s">
        <v>26258</v>
      </c>
      <c r="E357" t="s">
        <v>28148</v>
      </c>
      <c r="F357" t="s">
        <v>28148</v>
      </c>
      <c r="G357" t="s">
        <v>28066</v>
      </c>
      <c r="H357" t="s">
        <v>28067</v>
      </c>
      <c r="I357">
        <v>353</v>
      </c>
      <c r="J357">
        <v>3</v>
      </c>
      <c r="K357" s="209">
        <v>0.008499</v>
      </c>
      <c r="L357" s="210">
        <v>0.34</v>
      </c>
      <c r="M357" s="210">
        <v>1.02</v>
      </c>
      <c r="N357" s="157" t="e">
        <f>VLOOKUP(G357,映射表!A:G,7,0)</f>
        <v>#N/A</v>
      </c>
      <c r="O357" s="158" t="e">
        <f>VLOOKUP(G357,映射表!A:C,3,0)</f>
        <v>#N/A</v>
      </c>
    </row>
    <row r="358" spans="1:15">
      <c r="A358" s="208">
        <v>46164</v>
      </c>
      <c r="B358" s="208">
        <v>46164</v>
      </c>
      <c r="C358" t="s">
        <v>28114</v>
      </c>
      <c r="D358" t="s">
        <v>26258</v>
      </c>
      <c r="E358" t="s">
        <v>28149</v>
      </c>
      <c r="F358" t="s">
        <v>28150</v>
      </c>
      <c r="G358" t="s">
        <v>28117</v>
      </c>
      <c r="H358" t="s">
        <v>28118</v>
      </c>
      <c r="I358">
        <v>397</v>
      </c>
      <c r="J358">
        <v>9</v>
      </c>
      <c r="K358" s="209">
        <v>0.02267</v>
      </c>
      <c r="L358" s="210">
        <v>0.27</v>
      </c>
      <c r="M358" s="210">
        <v>2.41</v>
      </c>
      <c r="N358" s="157" t="e">
        <f>VLOOKUP(G358,映射表!A:G,7,0)</f>
        <v>#N/A</v>
      </c>
      <c r="O358" s="158" t="e">
        <f>VLOOKUP(G358,映射表!A:C,3,0)</f>
        <v>#N/A</v>
      </c>
    </row>
    <row r="359" spans="1:15">
      <c r="A359" s="208">
        <v>46164</v>
      </c>
      <c r="B359" s="208">
        <v>46164</v>
      </c>
      <c r="C359" t="s">
        <v>28042</v>
      </c>
      <c r="D359" t="s">
        <v>26258</v>
      </c>
      <c r="E359" t="s">
        <v>28151</v>
      </c>
      <c r="F359" t="s">
        <v>28151</v>
      </c>
      <c r="G359" t="s">
        <v>28152</v>
      </c>
      <c r="H359" t="s">
        <v>28153</v>
      </c>
      <c r="I359">
        <v>318</v>
      </c>
      <c r="J359">
        <v>5</v>
      </c>
      <c r="K359" s="209">
        <v>0.015723</v>
      </c>
      <c r="L359" s="210">
        <v>0.55</v>
      </c>
      <c r="M359" s="210">
        <v>2.75</v>
      </c>
      <c r="N359" s="157" t="e">
        <f>VLOOKUP(G359,映射表!A:G,7,0)</f>
        <v>#N/A</v>
      </c>
      <c r="O359" s="158" t="e">
        <f>VLOOKUP(G359,映射表!A:C,3,0)</f>
        <v>#N/A</v>
      </c>
    </row>
    <row r="360" spans="1:15">
      <c r="A360" s="208">
        <v>46164</v>
      </c>
      <c r="B360" s="208">
        <v>46164</v>
      </c>
      <c r="C360" t="s">
        <v>28114</v>
      </c>
      <c r="D360" t="s">
        <v>26258</v>
      </c>
      <c r="E360" t="s">
        <v>28149</v>
      </c>
      <c r="F360" t="s">
        <v>28150</v>
      </c>
      <c r="G360" t="s">
        <v>26694</v>
      </c>
      <c r="H360" t="s">
        <v>26695</v>
      </c>
      <c r="I360">
        <v>269</v>
      </c>
      <c r="J360">
        <v>4</v>
      </c>
      <c r="K360" s="209">
        <v>0.014870000000000001</v>
      </c>
      <c r="L360" s="210">
        <v>0.31</v>
      </c>
      <c r="M360" s="210">
        <v>1.24</v>
      </c>
      <c r="N360" s="157" t="e">
        <f>VLOOKUP(G360,映射表!A:G,7,0)</f>
        <v>#N/A</v>
      </c>
      <c r="O360" s="158" t="e">
        <f>VLOOKUP(G360,映射表!A:C,3,0)</f>
        <v>#N/A</v>
      </c>
    </row>
    <row r="361" spans="1:15">
      <c r="A361" s="208">
        <v>46164</v>
      </c>
      <c r="B361" s="208">
        <v>46164</v>
      </c>
      <c r="C361" t="s">
        <v>28154</v>
      </c>
      <c r="D361" t="s">
        <v>26258</v>
      </c>
      <c r="E361" t="s">
        <v>28155</v>
      </c>
      <c r="F361" t="s">
        <v>28155</v>
      </c>
      <c r="G361" t="s">
        <v>26666</v>
      </c>
      <c r="H361" t="s">
        <v>26667</v>
      </c>
      <c r="I361">
        <v>107</v>
      </c>
      <c r="J361">
        <v>3</v>
      </c>
      <c r="K361" s="209">
        <v>0.028037</v>
      </c>
      <c r="L361" s="210">
        <v>0.8</v>
      </c>
      <c r="M361" s="210">
        <v>2.39</v>
      </c>
      <c r="N361" s="157" t="e">
        <f>VLOOKUP(G361,映射表!A:G,7,0)</f>
        <v>#N/A</v>
      </c>
      <c r="O361" s="158" t="e">
        <f>VLOOKUP(G361,映射表!A:C,3,0)</f>
        <v>#N/A</v>
      </c>
    </row>
    <row r="362" spans="1:15">
      <c r="A362" s="208">
        <v>46164</v>
      </c>
      <c r="B362" s="208">
        <v>46164</v>
      </c>
      <c r="C362" t="s">
        <v>28042</v>
      </c>
      <c r="D362" t="s">
        <v>26258</v>
      </c>
      <c r="E362" t="s">
        <v>28156</v>
      </c>
      <c r="F362" t="s">
        <v>28156</v>
      </c>
      <c r="G362" t="s">
        <v>28157</v>
      </c>
      <c r="H362" t="s">
        <v>28158</v>
      </c>
      <c r="I362">
        <v>29</v>
      </c>
      <c r="J362">
        <v>1</v>
      </c>
      <c r="K362" s="209">
        <v>0.034483</v>
      </c>
      <c r="L362" s="210">
        <v>0.51</v>
      </c>
      <c r="M362" s="210">
        <v>0.51</v>
      </c>
      <c r="N362" s="157" t="e">
        <f>VLOOKUP(G362,映射表!A:G,7,0)</f>
        <v>#N/A</v>
      </c>
      <c r="O362" s="158" t="e">
        <f>VLOOKUP(G362,映射表!A:C,3,0)</f>
        <v>#N/A</v>
      </c>
    </row>
    <row r="363" spans="1:15">
      <c r="A363" s="208">
        <v>46164</v>
      </c>
      <c r="B363" s="208">
        <v>46164</v>
      </c>
      <c r="C363" t="s">
        <v>28042</v>
      </c>
      <c r="D363" t="s">
        <v>26258</v>
      </c>
      <c r="E363" t="s">
        <v>28156</v>
      </c>
      <c r="F363" t="s">
        <v>28156</v>
      </c>
      <c r="G363" t="s">
        <v>28159</v>
      </c>
      <c r="H363" t="s">
        <v>28160</v>
      </c>
      <c r="I363">
        <v>120</v>
      </c>
      <c r="J363">
        <v>3</v>
      </c>
      <c r="K363" s="209">
        <v>0.025</v>
      </c>
      <c r="L363" s="210">
        <v>0.49</v>
      </c>
      <c r="M363" s="210">
        <v>1.47</v>
      </c>
      <c r="N363" s="157" t="e">
        <f>VLOOKUP(G363,映射表!A:G,7,0)</f>
        <v>#N/A</v>
      </c>
      <c r="O363" s="158" t="e">
        <f>VLOOKUP(G363,映射表!A:C,3,0)</f>
        <v>#N/A</v>
      </c>
    </row>
    <row r="364" spans="1:15">
      <c r="A364" s="208">
        <v>46164</v>
      </c>
      <c r="B364" s="208">
        <v>46164</v>
      </c>
      <c r="C364" t="s">
        <v>28042</v>
      </c>
      <c r="D364" t="s">
        <v>26258</v>
      </c>
      <c r="E364" t="s">
        <v>28156</v>
      </c>
      <c r="F364" t="s">
        <v>28156</v>
      </c>
      <c r="G364" t="s">
        <v>28161</v>
      </c>
      <c r="H364" t="s">
        <v>28162</v>
      </c>
      <c r="I364">
        <v>31</v>
      </c>
      <c r="J364">
        <v>0</v>
      </c>
      <c r="K364" s="209">
        <v>0</v>
      </c>
      <c r="L364" t="s">
        <v>26246</v>
      </c>
      <c r="M364" s="210">
        <v>0</v>
      </c>
      <c r="N364" s="157" t="e">
        <f>VLOOKUP(G364,映射表!A:G,7,0)</f>
        <v>#N/A</v>
      </c>
      <c r="O364" s="158" t="e">
        <f>VLOOKUP(G364,映射表!A:C,3,0)</f>
        <v>#N/A</v>
      </c>
    </row>
    <row r="365" spans="1:15">
      <c r="A365" s="208">
        <v>46164</v>
      </c>
      <c r="B365" s="208">
        <v>46164</v>
      </c>
      <c r="C365" t="s">
        <v>28042</v>
      </c>
      <c r="D365" t="s">
        <v>26258</v>
      </c>
      <c r="E365" t="s">
        <v>28156</v>
      </c>
      <c r="F365" t="s">
        <v>28156</v>
      </c>
      <c r="G365" t="s">
        <v>28163</v>
      </c>
      <c r="H365" t="s">
        <v>28164</v>
      </c>
      <c r="I365">
        <v>83</v>
      </c>
      <c r="J365">
        <v>2</v>
      </c>
      <c r="K365" s="209">
        <v>0.024096000000000003</v>
      </c>
      <c r="L365" s="210">
        <v>0.64</v>
      </c>
      <c r="M365" s="210">
        <v>1.27</v>
      </c>
      <c r="N365" s="157" t="e">
        <f>VLOOKUP(G365,映射表!A:G,7,0)</f>
        <v>#N/A</v>
      </c>
      <c r="O365" s="158" t="e">
        <f>VLOOKUP(G365,映射表!A:C,3,0)</f>
        <v>#N/A</v>
      </c>
    </row>
    <row r="366" spans="1:15">
      <c r="A366" s="208">
        <v>46164</v>
      </c>
      <c r="B366" s="208">
        <v>46164</v>
      </c>
      <c r="C366" t="s">
        <v>28061</v>
      </c>
      <c r="D366" t="s">
        <v>26258</v>
      </c>
      <c r="E366" t="s">
        <v>28165</v>
      </c>
      <c r="F366" t="s">
        <v>28165</v>
      </c>
      <c r="G366" t="s">
        <v>26675</v>
      </c>
      <c r="H366" t="s">
        <v>26676</v>
      </c>
      <c r="I366">
        <v>726</v>
      </c>
      <c r="J366">
        <v>11</v>
      </c>
      <c r="K366" s="209">
        <v>0.015152</v>
      </c>
      <c r="L366" s="210">
        <v>0.35</v>
      </c>
      <c r="M366" s="210">
        <v>3.85</v>
      </c>
      <c r="N366" s="157" t="e">
        <f>VLOOKUP(G366,映射表!A:G,7,0)</f>
        <v>#N/A</v>
      </c>
      <c r="O366" s="158" t="e">
        <f>VLOOKUP(G366,映射表!A:C,3,0)</f>
        <v>#N/A</v>
      </c>
    </row>
    <row r="367" spans="1:15">
      <c r="A367" s="208">
        <v>46164</v>
      </c>
      <c r="B367" s="208">
        <v>46164</v>
      </c>
      <c r="C367" t="s">
        <v>28166</v>
      </c>
      <c r="D367" t="s">
        <v>26258</v>
      </c>
      <c r="E367" t="s">
        <v>28167</v>
      </c>
      <c r="F367" t="s">
        <v>28167</v>
      </c>
      <c r="G367" t="s">
        <v>26789</v>
      </c>
      <c r="H367" t="s">
        <v>26790</v>
      </c>
      <c r="I367">
        <v>90</v>
      </c>
      <c r="J367">
        <v>1</v>
      </c>
      <c r="K367" s="209">
        <v>0.011111</v>
      </c>
      <c r="L367" s="210">
        <v>0.31</v>
      </c>
      <c r="M367" s="210">
        <v>0.31</v>
      </c>
      <c r="N367" s="157" t="e">
        <f>VLOOKUP(G367,映射表!A:G,7,0)</f>
        <v>#N/A</v>
      </c>
      <c r="O367" s="158" t="e">
        <f>VLOOKUP(G367,映射表!A:C,3,0)</f>
        <v>#N/A</v>
      </c>
    </row>
    <row r="368" spans="1:15">
      <c r="A368" s="208">
        <v>46164</v>
      </c>
      <c r="B368" s="208">
        <v>46164</v>
      </c>
      <c r="C368" t="s">
        <v>28166</v>
      </c>
      <c r="D368" t="s">
        <v>26258</v>
      </c>
      <c r="E368" t="s">
        <v>28167</v>
      </c>
      <c r="F368" t="s">
        <v>28167</v>
      </c>
      <c r="G368" t="s">
        <v>28168</v>
      </c>
      <c r="H368" t="s">
        <v>28169</v>
      </c>
      <c r="I368">
        <v>456</v>
      </c>
      <c r="J368">
        <v>6</v>
      </c>
      <c r="K368" s="209">
        <v>0.013158000000000001</v>
      </c>
      <c r="L368" s="210">
        <v>0.41</v>
      </c>
      <c r="M368" s="210">
        <v>2.47</v>
      </c>
      <c r="N368" s="157" t="e">
        <f>VLOOKUP(G368,映射表!A:G,7,0)</f>
        <v>#N/A</v>
      </c>
      <c r="O368" s="158" t="e">
        <f>VLOOKUP(G368,映射表!A:C,3,0)</f>
        <v>#N/A</v>
      </c>
    </row>
    <row r="369" spans="1:15">
      <c r="A369" s="208">
        <v>46164</v>
      </c>
      <c r="B369" s="208">
        <v>46164</v>
      </c>
      <c r="C369" t="s">
        <v>28166</v>
      </c>
      <c r="D369" t="s">
        <v>26258</v>
      </c>
      <c r="E369" t="s">
        <v>28167</v>
      </c>
      <c r="F369" t="s">
        <v>28167</v>
      </c>
      <c r="G369" t="s">
        <v>28170</v>
      </c>
      <c r="H369" t="s">
        <v>28171</v>
      </c>
      <c r="I369">
        <v>216</v>
      </c>
      <c r="J369">
        <v>2</v>
      </c>
      <c r="K369" s="209">
        <v>0.009259</v>
      </c>
      <c r="L369" s="210">
        <v>0.4</v>
      </c>
      <c r="M369" s="210">
        <v>0.79</v>
      </c>
      <c r="N369" s="157" t="e">
        <f>VLOOKUP(G369,映射表!A:G,7,0)</f>
        <v>#N/A</v>
      </c>
      <c r="O369" s="158" t="e">
        <f>VLOOKUP(G369,映射表!A:C,3,0)</f>
        <v>#N/A</v>
      </c>
    </row>
    <row r="370" spans="1:15">
      <c r="A370" s="208">
        <v>46164</v>
      </c>
      <c r="B370" s="208">
        <v>46164</v>
      </c>
      <c r="C370" t="s">
        <v>28172</v>
      </c>
      <c r="D370" t="s">
        <v>26258</v>
      </c>
      <c r="E370" t="s">
        <v>28173</v>
      </c>
      <c r="F370" t="s">
        <v>28174</v>
      </c>
      <c r="G370" t="s">
        <v>28175</v>
      </c>
      <c r="H370" t="s">
        <v>28176</v>
      </c>
      <c r="I370">
        <v>80</v>
      </c>
      <c r="J370">
        <v>2</v>
      </c>
      <c r="K370" s="209">
        <v>0.025</v>
      </c>
      <c r="L370" s="210">
        <v>0.31</v>
      </c>
      <c r="M370" s="210">
        <v>0.61</v>
      </c>
      <c r="N370" s="157" t="e">
        <f>VLOOKUP(G370,映射表!A:G,7,0)</f>
        <v>#N/A</v>
      </c>
      <c r="O370" s="158" t="e">
        <f>VLOOKUP(G370,映射表!A:C,3,0)</f>
        <v>#N/A</v>
      </c>
    </row>
    <row r="371" spans="1:15">
      <c r="A371" s="208">
        <v>46164</v>
      </c>
      <c r="B371" s="208">
        <v>46164</v>
      </c>
      <c r="C371" t="s">
        <v>28172</v>
      </c>
      <c r="D371" t="s">
        <v>26258</v>
      </c>
      <c r="E371" t="s">
        <v>28173</v>
      </c>
      <c r="F371" t="s">
        <v>28174</v>
      </c>
      <c r="G371" t="s">
        <v>28177</v>
      </c>
      <c r="H371" t="s">
        <v>28178</v>
      </c>
      <c r="I371">
        <v>24</v>
      </c>
      <c r="J371">
        <v>0</v>
      </c>
      <c r="K371" s="209">
        <v>0</v>
      </c>
      <c r="L371" t="s">
        <v>26246</v>
      </c>
      <c r="M371" s="210">
        <v>0</v>
      </c>
      <c r="N371" s="157" t="e">
        <f>VLOOKUP(G371,映射表!A:G,7,0)</f>
        <v>#N/A</v>
      </c>
      <c r="O371" s="158" t="e">
        <f>VLOOKUP(G371,映射表!A:C,3,0)</f>
        <v>#N/A</v>
      </c>
    </row>
    <row r="372" spans="1:15">
      <c r="A372" s="208">
        <v>46164</v>
      </c>
      <c r="B372" s="208">
        <v>46164</v>
      </c>
      <c r="C372" t="s">
        <v>28172</v>
      </c>
      <c r="D372" t="s">
        <v>26258</v>
      </c>
      <c r="E372" t="s">
        <v>28173</v>
      </c>
      <c r="F372" t="s">
        <v>28174</v>
      </c>
      <c r="G372" t="s">
        <v>28179</v>
      </c>
      <c r="H372" t="s">
        <v>28180</v>
      </c>
      <c r="I372">
        <v>49</v>
      </c>
      <c r="J372">
        <v>4</v>
      </c>
      <c r="K372" s="209">
        <v>0.081633</v>
      </c>
      <c r="L372" s="210">
        <v>0.31</v>
      </c>
      <c r="M372" s="210">
        <v>1.23</v>
      </c>
      <c r="N372" s="157" t="e">
        <f>VLOOKUP(G372,映射表!A:G,7,0)</f>
        <v>#N/A</v>
      </c>
      <c r="O372" s="158" t="e">
        <f>VLOOKUP(G372,映射表!A:C,3,0)</f>
        <v>#N/A</v>
      </c>
    </row>
    <row r="373" spans="1:15">
      <c r="A373" s="208">
        <v>46164</v>
      </c>
      <c r="B373" s="208">
        <v>46164</v>
      </c>
      <c r="C373" t="s">
        <v>28154</v>
      </c>
      <c r="D373" t="s">
        <v>26258</v>
      </c>
      <c r="E373" t="s">
        <v>28181</v>
      </c>
      <c r="F373" t="s">
        <v>28181</v>
      </c>
      <c r="G373" t="s">
        <v>26666</v>
      </c>
      <c r="H373" t="s">
        <v>26667</v>
      </c>
      <c r="I373">
        <v>0</v>
      </c>
      <c r="J373">
        <v>0</v>
      </c>
      <c r="K373" t="s">
        <v>26246</v>
      </c>
      <c r="L373" t="s">
        <v>26246</v>
      </c>
      <c r="M373" s="210">
        <v>0</v>
      </c>
      <c r="N373" s="157" t="e">
        <f>VLOOKUP(G373,映射表!A:G,7,0)</f>
        <v>#N/A</v>
      </c>
      <c r="O373" s="158" t="e">
        <f>VLOOKUP(G373,映射表!A:C,3,0)</f>
        <v>#N/A</v>
      </c>
    </row>
    <row r="374" spans="1:15">
      <c r="A374" s="208">
        <v>46164</v>
      </c>
      <c r="B374" s="208">
        <v>46164</v>
      </c>
      <c r="C374" t="s">
        <v>28182</v>
      </c>
      <c r="D374" t="s">
        <v>26258</v>
      </c>
      <c r="E374" t="s">
        <v>28183</v>
      </c>
      <c r="F374" t="s">
        <v>28183</v>
      </c>
      <c r="G374" t="s">
        <v>28184</v>
      </c>
      <c r="H374" t="s">
        <v>28185</v>
      </c>
      <c r="I374">
        <v>89</v>
      </c>
      <c r="J374">
        <v>1</v>
      </c>
      <c r="K374" s="209">
        <v>0.011236</v>
      </c>
      <c r="L374" s="210">
        <v>0.42</v>
      </c>
      <c r="M374" s="210">
        <v>0.42</v>
      </c>
      <c r="N374" s="157" t="e">
        <f>VLOOKUP(G374,映射表!A:G,7,0)</f>
        <v>#N/A</v>
      </c>
      <c r="O374" s="158" t="e">
        <f>VLOOKUP(G374,映射表!A:C,3,0)</f>
        <v>#N/A</v>
      </c>
    </row>
    <row r="375" spans="1:15">
      <c r="A375" s="208">
        <v>46164</v>
      </c>
      <c r="B375" s="208">
        <v>46164</v>
      </c>
      <c r="C375" t="s">
        <v>28182</v>
      </c>
      <c r="D375" t="s">
        <v>26258</v>
      </c>
      <c r="E375" t="s">
        <v>28183</v>
      </c>
      <c r="F375" t="s">
        <v>28183</v>
      </c>
      <c r="G375" t="s">
        <v>28186</v>
      </c>
      <c r="H375" t="s">
        <v>28187</v>
      </c>
      <c r="I375">
        <v>418</v>
      </c>
      <c r="J375">
        <v>8</v>
      </c>
      <c r="K375" s="209">
        <v>0.019139</v>
      </c>
      <c r="L375" s="210">
        <v>0.45</v>
      </c>
      <c r="M375" s="210">
        <v>3.58</v>
      </c>
      <c r="N375" s="157" t="e">
        <f>VLOOKUP(G375,映射表!A:G,7,0)</f>
        <v>#N/A</v>
      </c>
      <c r="O375" s="158" t="e">
        <f>VLOOKUP(G375,映射表!A:C,3,0)</f>
        <v>#N/A</v>
      </c>
    </row>
    <row r="376" spans="1:15">
      <c r="A376" s="208">
        <v>46164</v>
      </c>
      <c r="B376" s="208">
        <v>46164</v>
      </c>
      <c r="C376" t="s">
        <v>28188</v>
      </c>
      <c r="D376" t="s">
        <v>26258</v>
      </c>
      <c r="E376" t="s">
        <v>28189</v>
      </c>
      <c r="F376" t="s">
        <v>28189</v>
      </c>
      <c r="G376" t="s">
        <v>28190</v>
      </c>
      <c r="H376" t="s">
        <v>28191</v>
      </c>
      <c r="I376">
        <v>89</v>
      </c>
      <c r="J376">
        <v>0</v>
      </c>
      <c r="K376" s="209">
        <v>0</v>
      </c>
      <c r="L376" t="s">
        <v>26246</v>
      </c>
      <c r="M376" s="210">
        <v>0</v>
      </c>
      <c r="N376" s="157" t="e">
        <f>VLOOKUP(G376,映射表!A:G,7,0)</f>
        <v>#N/A</v>
      </c>
      <c r="O376" s="158" t="e">
        <f>VLOOKUP(G376,映射表!A:C,3,0)</f>
        <v>#N/A</v>
      </c>
    </row>
    <row r="377" spans="1:15">
      <c r="A377" s="208">
        <v>46164</v>
      </c>
      <c r="B377" s="208">
        <v>46164</v>
      </c>
      <c r="C377" t="s">
        <v>28188</v>
      </c>
      <c r="D377" t="s">
        <v>26258</v>
      </c>
      <c r="E377" t="s">
        <v>28189</v>
      </c>
      <c r="F377" t="s">
        <v>28189</v>
      </c>
      <c r="G377" t="s">
        <v>28192</v>
      </c>
      <c r="H377" t="s">
        <v>28193</v>
      </c>
      <c r="I377">
        <v>307</v>
      </c>
      <c r="J377">
        <v>3</v>
      </c>
      <c r="K377" s="209">
        <v>0.009772</v>
      </c>
      <c r="L377" s="210">
        <v>0.52</v>
      </c>
      <c r="M377" s="210">
        <v>1.57</v>
      </c>
      <c r="N377" s="157" t="e">
        <f>VLOOKUP(G377,映射表!A:G,7,0)</f>
        <v>#N/A</v>
      </c>
      <c r="O377" s="158" t="e">
        <f>VLOOKUP(G377,映射表!A:C,3,0)</f>
        <v>#N/A</v>
      </c>
    </row>
    <row r="378" spans="1:15">
      <c r="A378" s="208">
        <v>46164</v>
      </c>
      <c r="B378" s="208">
        <v>46164</v>
      </c>
      <c r="C378" t="s">
        <v>28188</v>
      </c>
      <c r="D378" t="s">
        <v>26258</v>
      </c>
      <c r="E378" t="s">
        <v>28189</v>
      </c>
      <c r="F378" t="s">
        <v>28189</v>
      </c>
      <c r="G378" t="s">
        <v>28194</v>
      </c>
      <c r="H378" t="s">
        <v>28195</v>
      </c>
      <c r="I378">
        <v>447</v>
      </c>
      <c r="J378">
        <v>3</v>
      </c>
      <c r="K378" s="209">
        <v>0.006711</v>
      </c>
      <c r="L378" s="210">
        <v>0.54</v>
      </c>
      <c r="M378" s="210">
        <v>1.62</v>
      </c>
      <c r="N378" s="157" t="e">
        <f>VLOOKUP(G378,映射表!A:G,7,0)</f>
        <v>#N/A</v>
      </c>
      <c r="O378" s="158" t="e">
        <f>VLOOKUP(G378,映射表!A:C,3,0)</f>
        <v>#N/A</v>
      </c>
    </row>
    <row r="379" spans="1:15">
      <c r="A379" s="208">
        <v>46164</v>
      </c>
      <c r="B379" s="208">
        <v>46164</v>
      </c>
      <c r="C379" t="s">
        <v>28166</v>
      </c>
      <c r="D379" t="s">
        <v>26258</v>
      </c>
      <c r="E379" t="s">
        <v>28196</v>
      </c>
      <c r="F379" t="s">
        <v>28196</v>
      </c>
      <c r="G379" t="s">
        <v>28197</v>
      </c>
      <c r="H379" t="s">
        <v>28198</v>
      </c>
      <c r="I379">
        <v>924</v>
      </c>
      <c r="J379">
        <v>8</v>
      </c>
      <c r="K379" s="209">
        <v>0.008658</v>
      </c>
      <c r="L379" s="210">
        <v>0.51</v>
      </c>
      <c r="M379" s="210">
        <v>4.09</v>
      </c>
      <c r="N379" s="157" t="e">
        <f>VLOOKUP(G379,映射表!A:G,7,0)</f>
        <v>#N/A</v>
      </c>
      <c r="O379" s="158" t="e">
        <f>VLOOKUP(G379,映射表!A:C,3,0)</f>
        <v>#N/A</v>
      </c>
    </row>
    <row r="380" spans="1:15">
      <c r="A380" s="208">
        <v>46164</v>
      </c>
      <c r="B380" s="208">
        <v>46164</v>
      </c>
      <c r="C380" t="s">
        <v>28199</v>
      </c>
      <c r="D380" t="s">
        <v>26258</v>
      </c>
      <c r="E380" t="s">
        <v>28200</v>
      </c>
      <c r="F380" t="s">
        <v>28200</v>
      </c>
      <c r="G380" t="s">
        <v>28201</v>
      </c>
      <c r="H380" t="s">
        <v>28202</v>
      </c>
      <c r="I380">
        <v>1316</v>
      </c>
      <c r="J380">
        <v>9</v>
      </c>
      <c r="K380" s="209">
        <v>0.006839</v>
      </c>
      <c r="L380" s="210">
        <v>0.41</v>
      </c>
      <c r="M380" s="210">
        <v>3.68</v>
      </c>
      <c r="N380" s="157" t="e">
        <f>VLOOKUP(G380,映射表!A:G,7,0)</f>
        <v>#N/A</v>
      </c>
      <c r="O380" s="158" t="e">
        <f>VLOOKUP(G380,映射表!A:C,3,0)</f>
        <v>#N/A</v>
      </c>
    </row>
    <row r="381" spans="1:15">
      <c r="A381" s="208">
        <v>46164</v>
      </c>
      <c r="B381" s="208">
        <v>46164</v>
      </c>
      <c r="C381" t="s">
        <v>28199</v>
      </c>
      <c r="D381" t="s">
        <v>26258</v>
      </c>
      <c r="E381" t="s">
        <v>28200</v>
      </c>
      <c r="F381" t="s">
        <v>28200</v>
      </c>
      <c r="G381" t="s">
        <v>28203</v>
      </c>
      <c r="H381" t="s">
        <v>28204</v>
      </c>
      <c r="I381">
        <v>200</v>
      </c>
      <c r="J381">
        <v>1</v>
      </c>
      <c r="K381" s="209">
        <v>0.005</v>
      </c>
      <c r="L381" s="210">
        <v>0.41</v>
      </c>
      <c r="M381" s="210">
        <v>0.41</v>
      </c>
      <c r="N381" s="157" t="e">
        <f>VLOOKUP(G381,映射表!A:G,7,0)</f>
        <v>#N/A</v>
      </c>
      <c r="O381" s="158" t="e">
        <f>VLOOKUP(G381,映射表!A:C,3,0)</f>
        <v>#N/A</v>
      </c>
    </row>
    <row r="382" spans="1:15">
      <c r="A382" s="208">
        <v>46164</v>
      </c>
      <c r="B382" s="208">
        <v>46164</v>
      </c>
      <c r="C382" t="s">
        <v>28205</v>
      </c>
      <c r="D382" t="s">
        <v>26258</v>
      </c>
      <c r="E382" t="s">
        <v>28206</v>
      </c>
      <c r="F382" t="s">
        <v>28206</v>
      </c>
      <c r="G382" t="s">
        <v>28207</v>
      </c>
      <c r="H382" t="s">
        <v>28208</v>
      </c>
      <c r="I382">
        <v>155</v>
      </c>
      <c r="J382">
        <v>3</v>
      </c>
      <c r="K382" s="209">
        <v>0.019355</v>
      </c>
      <c r="L382" s="210">
        <v>0.3</v>
      </c>
      <c r="M382" s="210">
        <v>0.9</v>
      </c>
      <c r="N382" s="157" t="e">
        <f>VLOOKUP(G382,映射表!A:G,7,0)</f>
        <v>#N/A</v>
      </c>
      <c r="O382" s="158" t="e">
        <f>VLOOKUP(G382,映射表!A:C,3,0)</f>
        <v>#N/A</v>
      </c>
    </row>
    <row r="383" spans="1:15">
      <c r="A383" s="208">
        <v>46164</v>
      </c>
      <c r="B383" s="208">
        <v>46164</v>
      </c>
      <c r="C383" t="s">
        <v>28205</v>
      </c>
      <c r="D383" t="s">
        <v>26258</v>
      </c>
      <c r="E383" t="s">
        <v>28206</v>
      </c>
      <c r="F383" t="s">
        <v>28206</v>
      </c>
      <c r="G383" t="s">
        <v>28209</v>
      </c>
      <c r="H383" t="s">
        <v>28210</v>
      </c>
      <c r="I383">
        <v>1412</v>
      </c>
      <c r="J383">
        <v>10</v>
      </c>
      <c r="K383" s="209">
        <v>0.007082000000000001</v>
      </c>
      <c r="L383" s="210">
        <v>0.31</v>
      </c>
      <c r="M383" s="210">
        <v>3.07</v>
      </c>
      <c r="N383" s="157" t="e">
        <f>VLOOKUP(G383,映射表!A:G,7,0)</f>
        <v>#N/A</v>
      </c>
      <c r="O383" s="158" t="e">
        <f>VLOOKUP(G383,映射表!A:C,3,0)</f>
        <v>#N/A</v>
      </c>
    </row>
    <row r="384" spans="1:15">
      <c r="A384" s="208">
        <v>46164</v>
      </c>
      <c r="B384" s="208">
        <v>46164</v>
      </c>
      <c r="C384" t="s">
        <v>28211</v>
      </c>
      <c r="D384" t="s">
        <v>26258</v>
      </c>
      <c r="E384" t="s">
        <v>28212</v>
      </c>
      <c r="F384" t="s">
        <v>28212</v>
      </c>
      <c r="G384" t="s">
        <v>28213</v>
      </c>
      <c r="H384" t="s">
        <v>28214</v>
      </c>
      <c r="I384">
        <v>5</v>
      </c>
      <c r="J384">
        <v>0</v>
      </c>
      <c r="K384" s="209">
        <v>0</v>
      </c>
      <c r="L384" t="s">
        <v>26246</v>
      </c>
      <c r="M384" s="210">
        <v>0</v>
      </c>
      <c r="N384" s="157" t="e">
        <f>VLOOKUP(G384,映射表!A:G,7,0)</f>
        <v>#N/A</v>
      </c>
      <c r="O384" s="158" t="e">
        <f>VLOOKUP(G384,映射表!A:C,3,0)</f>
        <v>#N/A</v>
      </c>
    </row>
    <row r="385" spans="1:15">
      <c r="A385" s="208">
        <v>46164</v>
      </c>
      <c r="B385" s="208">
        <v>46164</v>
      </c>
      <c r="C385" t="s">
        <v>28211</v>
      </c>
      <c r="D385" t="s">
        <v>26258</v>
      </c>
      <c r="E385" t="s">
        <v>28212</v>
      </c>
      <c r="F385" t="s">
        <v>28212</v>
      </c>
      <c r="G385" t="s">
        <v>28215</v>
      </c>
      <c r="H385" t="s">
        <v>28216</v>
      </c>
      <c r="I385">
        <v>5</v>
      </c>
      <c r="J385">
        <v>0</v>
      </c>
      <c r="K385" s="209">
        <v>0</v>
      </c>
      <c r="L385" t="s">
        <v>26246</v>
      </c>
      <c r="M385" s="210">
        <v>0</v>
      </c>
      <c r="N385" s="157" t="e">
        <f>VLOOKUP(G385,映射表!A:G,7,0)</f>
        <v>#N/A</v>
      </c>
      <c r="O385" s="158" t="e">
        <f>VLOOKUP(G385,映射表!A:C,3,0)</f>
        <v>#N/A</v>
      </c>
    </row>
    <row r="386" spans="1:15">
      <c r="A386" s="208">
        <v>46164</v>
      </c>
      <c r="B386" s="208">
        <v>46164</v>
      </c>
      <c r="C386" t="s">
        <v>28217</v>
      </c>
      <c r="D386" t="s">
        <v>26258</v>
      </c>
      <c r="E386" t="s">
        <v>28218</v>
      </c>
      <c r="F386" t="s">
        <v>28218</v>
      </c>
      <c r="G386" t="s">
        <v>28219</v>
      </c>
      <c r="H386" t="s">
        <v>28220</v>
      </c>
      <c r="I386">
        <v>222</v>
      </c>
      <c r="J386">
        <v>1</v>
      </c>
      <c r="K386" s="209">
        <v>0.004505</v>
      </c>
      <c r="L386" s="210">
        <v>0.36</v>
      </c>
      <c r="M386" s="210">
        <v>0.36</v>
      </c>
      <c r="N386" s="157" t="e">
        <f>VLOOKUP(G386,映射表!A:G,7,0)</f>
        <v>#N/A</v>
      </c>
      <c r="O386" s="158" t="e">
        <f>VLOOKUP(G386,映射表!A:C,3,0)</f>
        <v>#N/A</v>
      </c>
    </row>
    <row r="387" spans="1:15">
      <c r="A387" s="208">
        <v>46164</v>
      </c>
      <c r="B387" s="208">
        <v>46164</v>
      </c>
      <c r="C387" t="s">
        <v>28217</v>
      </c>
      <c r="D387" t="s">
        <v>26258</v>
      </c>
      <c r="E387" t="s">
        <v>28218</v>
      </c>
      <c r="F387" t="s">
        <v>28218</v>
      </c>
      <c r="G387" t="s">
        <v>28221</v>
      </c>
      <c r="H387" t="s">
        <v>28222</v>
      </c>
      <c r="I387">
        <v>35</v>
      </c>
      <c r="J387">
        <v>2</v>
      </c>
      <c r="K387" s="209">
        <v>0.057143</v>
      </c>
      <c r="L387" s="210">
        <v>0.35</v>
      </c>
      <c r="M387" s="210">
        <v>0.69</v>
      </c>
      <c r="N387" s="157" t="e">
        <f>VLOOKUP(G387,映射表!A:G,7,0)</f>
        <v>#N/A</v>
      </c>
      <c r="O387" s="158" t="e">
        <f>VLOOKUP(G387,映射表!A:C,3,0)</f>
        <v>#N/A</v>
      </c>
    </row>
    <row r="388" spans="1:15">
      <c r="A388" s="208">
        <v>46164</v>
      </c>
      <c r="B388" s="208">
        <v>46164</v>
      </c>
      <c r="C388" t="s">
        <v>28217</v>
      </c>
      <c r="D388" t="s">
        <v>26258</v>
      </c>
      <c r="E388" t="s">
        <v>28218</v>
      </c>
      <c r="F388" t="s">
        <v>28218</v>
      </c>
      <c r="G388" t="s">
        <v>26774</v>
      </c>
      <c r="H388" t="s">
        <v>26775</v>
      </c>
      <c r="I388">
        <v>55</v>
      </c>
      <c r="J388">
        <v>5</v>
      </c>
      <c r="K388" s="209">
        <v>0.09090899999999999</v>
      </c>
      <c r="L388" s="210">
        <v>0.33</v>
      </c>
      <c r="M388" s="210">
        <v>1.65</v>
      </c>
      <c r="N388" s="157" t="e">
        <f>VLOOKUP(G388,映射表!A:G,7,0)</f>
        <v>#N/A</v>
      </c>
      <c r="O388" s="158" t="e">
        <f>VLOOKUP(G388,映射表!A:C,3,0)</f>
        <v>#N/A</v>
      </c>
    </row>
    <row r="389" spans="1:15">
      <c r="A389" s="208">
        <v>46164</v>
      </c>
      <c r="B389" s="208">
        <v>46164</v>
      </c>
      <c r="C389" t="s">
        <v>28223</v>
      </c>
      <c r="D389" t="s">
        <v>26258</v>
      </c>
      <c r="E389" t="s">
        <v>28224</v>
      </c>
      <c r="F389" t="s">
        <v>28224</v>
      </c>
      <c r="G389" t="s">
        <v>28225</v>
      </c>
      <c r="H389" t="s">
        <v>28226</v>
      </c>
      <c r="I389">
        <v>65</v>
      </c>
      <c r="J389">
        <v>2</v>
      </c>
      <c r="K389" s="209">
        <v>0.030769</v>
      </c>
      <c r="L389" s="210">
        <v>0.3</v>
      </c>
      <c r="M389" s="210">
        <v>0.6</v>
      </c>
      <c r="N389" s="157" t="e">
        <f>VLOOKUP(G389,映射表!A:G,7,0)</f>
        <v>#N/A</v>
      </c>
      <c r="O389" s="158" t="e">
        <f>VLOOKUP(G389,映射表!A:C,3,0)</f>
        <v>#N/A</v>
      </c>
    </row>
    <row r="390" spans="1:15">
      <c r="A390" s="208">
        <v>46164</v>
      </c>
      <c r="B390" s="208">
        <v>46164</v>
      </c>
      <c r="C390" t="s">
        <v>28223</v>
      </c>
      <c r="D390" t="s">
        <v>26258</v>
      </c>
      <c r="E390" t="s">
        <v>28224</v>
      </c>
      <c r="F390" t="s">
        <v>28224</v>
      </c>
      <c r="G390" t="s">
        <v>26745</v>
      </c>
      <c r="H390" t="s">
        <v>26746</v>
      </c>
      <c r="I390">
        <v>137</v>
      </c>
      <c r="J390">
        <v>7</v>
      </c>
      <c r="K390" s="209">
        <v>0.051094999999999995</v>
      </c>
      <c r="L390" s="210">
        <v>0.3</v>
      </c>
      <c r="M390" s="210">
        <v>2.1</v>
      </c>
      <c r="N390" s="157" t="e">
        <f>VLOOKUP(G390,映射表!A:G,7,0)</f>
        <v>#N/A</v>
      </c>
      <c r="O390" s="158" t="e">
        <f>VLOOKUP(G390,映射表!A:C,3,0)</f>
        <v>#N/A</v>
      </c>
    </row>
    <row r="391" spans="1:15">
      <c r="A391" s="208">
        <v>46164</v>
      </c>
      <c r="B391" s="208">
        <v>46164</v>
      </c>
      <c r="C391" t="s">
        <v>28223</v>
      </c>
      <c r="D391" t="s">
        <v>26258</v>
      </c>
      <c r="E391" t="s">
        <v>28224</v>
      </c>
      <c r="F391" t="s">
        <v>28224</v>
      </c>
      <c r="G391" t="s">
        <v>28227</v>
      </c>
      <c r="H391" t="s">
        <v>28228</v>
      </c>
      <c r="I391">
        <v>303</v>
      </c>
      <c r="J391">
        <v>7</v>
      </c>
      <c r="K391" s="209">
        <v>0.023102</v>
      </c>
      <c r="L391" s="210">
        <v>0.3</v>
      </c>
      <c r="M391" s="210">
        <v>2.08</v>
      </c>
      <c r="N391" s="157" t="e">
        <f>VLOOKUP(G391,映射表!A:G,7,0)</f>
        <v>#N/A</v>
      </c>
      <c r="O391" s="158" t="e">
        <f>VLOOKUP(G391,映射表!A:C,3,0)</f>
        <v>#N/A</v>
      </c>
    </row>
    <row r="392" spans="1:15">
      <c r="A392" s="208">
        <v>46164</v>
      </c>
      <c r="B392" s="208">
        <v>46164</v>
      </c>
      <c r="C392" t="s">
        <v>28223</v>
      </c>
      <c r="D392" t="s">
        <v>26258</v>
      </c>
      <c r="E392" t="s">
        <v>28224</v>
      </c>
      <c r="F392" t="s">
        <v>28224</v>
      </c>
      <c r="G392" t="s">
        <v>26753</v>
      </c>
      <c r="H392" t="s">
        <v>26754</v>
      </c>
      <c r="I392">
        <v>115</v>
      </c>
      <c r="J392">
        <v>6</v>
      </c>
      <c r="K392" s="209">
        <v>0.052174</v>
      </c>
      <c r="L392" s="210">
        <v>0.3</v>
      </c>
      <c r="M392" s="210">
        <v>1.8</v>
      </c>
      <c r="N392" s="157" t="e">
        <f>VLOOKUP(G392,映射表!A:G,7,0)</f>
        <v>#N/A</v>
      </c>
      <c r="O392" s="158" t="e">
        <f>VLOOKUP(G392,映射表!A:C,3,0)</f>
        <v>#N/A</v>
      </c>
    </row>
    <row r="393" spans="1:15">
      <c r="A393" s="208">
        <v>46164</v>
      </c>
      <c r="B393" s="208">
        <v>46164</v>
      </c>
      <c r="C393" t="s">
        <v>28053</v>
      </c>
      <c r="D393" t="s">
        <v>26258</v>
      </c>
      <c r="E393" t="s">
        <v>28054</v>
      </c>
      <c r="F393" t="s">
        <v>28054</v>
      </c>
      <c r="G393" t="s">
        <v>28229</v>
      </c>
      <c r="H393" t="s">
        <v>28230</v>
      </c>
      <c r="I393">
        <v>55</v>
      </c>
      <c r="J393">
        <v>3</v>
      </c>
      <c r="K393" s="209">
        <v>0.054545</v>
      </c>
      <c r="L393" s="210">
        <v>0.48</v>
      </c>
      <c r="M393" s="210">
        <v>1.43</v>
      </c>
      <c r="N393" s="157" t="e">
        <f>VLOOKUP(G393,映射表!A:G,7,0)</f>
        <v>#N/A</v>
      </c>
      <c r="O393" s="158" t="e">
        <f>VLOOKUP(G393,映射表!A:C,3,0)</f>
        <v>#N/A</v>
      </c>
    </row>
    <row r="394" spans="1:15">
      <c r="A394" s="208">
        <v>46164</v>
      </c>
      <c r="B394" s="208">
        <v>46164</v>
      </c>
      <c r="C394" t="s">
        <v>28199</v>
      </c>
      <c r="D394" t="s">
        <v>26258</v>
      </c>
      <c r="E394" t="s">
        <v>28231</v>
      </c>
      <c r="F394" t="s">
        <v>28231</v>
      </c>
      <c r="G394" t="s">
        <v>28232</v>
      </c>
      <c r="H394" t="s">
        <v>28233</v>
      </c>
      <c r="I394">
        <v>828</v>
      </c>
      <c r="J394">
        <v>15</v>
      </c>
      <c r="K394" s="209">
        <v>0.018116</v>
      </c>
      <c r="L394" s="210">
        <v>0.35</v>
      </c>
      <c r="M394" s="210">
        <v>5.28</v>
      </c>
      <c r="N394" s="157" t="e">
        <f>VLOOKUP(G394,映射表!A:G,7,0)</f>
        <v>#N/A</v>
      </c>
      <c r="O394" s="158" t="e">
        <f>VLOOKUP(G394,映射表!A:C,3,0)</f>
        <v>#N/A</v>
      </c>
    </row>
    <row r="395" spans="1:15">
      <c r="A395" s="208">
        <v>46164</v>
      </c>
      <c r="B395" s="208">
        <v>46164</v>
      </c>
      <c r="C395" t="s">
        <v>28199</v>
      </c>
      <c r="D395" t="s">
        <v>26258</v>
      </c>
      <c r="E395" t="s">
        <v>28231</v>
      </c>
      <c r="F395" t="s">
        <v>28231</v>
      </c>
      <c r="G395" t="s">
        <v>28234</v>
      </c>
      <c r="H395" t="s">
        <v>28235</v>
      </c>
      <c r="I395">
        <v>41</v>
      </c>
      <c r="J395">
        <v>2</v>
      </c>
      <c r="K395" s="209">
        <v>0.048780000000000004</v>
      </c>
      <c r="L395" s="210">
        <v>0.4</v>
      </c>
      <c r="M395" s="210">
        <v>0.8</v>
      </c>
      <c r="N395" s="157" t="e">
        <f>VLOOKUP(G395,映射表!A:G,7,0)</f>
        <v>#N/A</v>
      </c>
      <c r="O395" s="158" t="e">
        <f>VLOOKUP(G395,映射表!A:C,3,0)</f>
        <v>#N/A</v>
      </c>
    </row>
    <row r="396" spans="1:15">
      <c r="A396" s="208">
        <v>46164</v>
      </c>
      <c r="B396" s="208">
        <v>46164</v>
      </c>
      <c r="C396" t="s">
        <v>28053</v>
      </c>
      <c r="D396" t="s">
        <v>26258</v>
      </c>
      <c r="E396" t="s">
        <v>28236</v>
      </c>
      <c r="F396" t="s">
        <v>28237</v>
      </c>
      <c r="G396" t="s">
        <v>28229</v>
      </c>
      <c r="H396" t="s">
        <v>28230</v>
      </c>
      <c r="I396">
        <v>916</v>
      </c>
      <c r="J396">
        <v>20</v>
      </c>
      <c r="K396" s="209">
        <v>0.021834</v>
      </c>
      <c r="L396" s="210">
        <v>0.28</v>
      </c>
      <c r="M396" s="210">
        <v>5.58</v>
      </c>
      <c r="N396" s="157" t="e">
        <f>VLOOKUP(G396,映射表!A:G,7,0)</f>
        <v>#N/A</v>
      </c>
      <c r="O396" s="158" t="e">
        <f>VLOOKUP(G396,映射表!A:C,3,0)</f>
        <v>#N/A</v>
      </c>
    </row>
    <row r="397" spans="1:15">
      <c r="A397" s="208">
        <v>46164</v>
      </c>
      <c r="B397" s="208">
        <v>46164</v>
      </c>
      <c r="C397" t="s">
        <v>28053</v>
      </c>
      <c r="D397" t="s">
        <v>26258</v>
      </c>
      <c r="E397" t="s">
        <v>28236</v>
      </c>
      <c r="F397" t="s">
        <v>28237</v>
      </c>
      <c r="G397" t="s">
        <v>28055</v>
      </c>
      <c r="H397" t="s">
        <v>28056</v>
      </c>
      <c r="I397">
        <v>418</v>
      </c>
      <c r="J397">
        <v>8</v>
      </c>
      <c r="K397" s="209">
        <v>0.019139</v>
      </c>
      <c r="L397" s="210">
        <v>0.24</v>
      </c>
      <c r="M397" s="210">
        <v>1.95</v>
      </c>
      <c r="N397" s="157" t="e">
        <f>VLOOKUP(G397,映射表!A:G,7,0)</f>
        <v>#N/A</v>
      </c>
      <c r="O397" s="158" t="e">
        <f>VLOOKUP(G397,映射表!A:C,3,0)</f>
        <v>#N/A</v>
      </c>
    </row>
    <row r="398" spans="1:15">
      <c r="A398" s="208">
        <v>46164</v>
      </c>
      <c r="B398" s="208">
        <v>46164</v>
      </c>
      <c r="C398" t="s">
        <v>28238</v>
      </c>
      <c r="D398" t="s">
        <v>26258</v>
      </c>
      <c r="E398" t="s">
        <v>28239</v>
      </c>
      <c r="F398" t="s">
        <v>28240</v>
      </c>
      <c r="G398" t="s">
        <v>28241</v>
      </c>
      <c r="H398" t="s">
        <v>28242</v>
      </c>
      <c r="I398">
        <v>110</v>
      </c>
      <c r="J398">
        <v>5</v>
      </c>
      <c r="K398" s="209">
        <v>0.045454999999999995</v>
      </c>
      <c r="L398" s="210">
        <v>0.31</v>
      </c>
      <c r="M398" s="210">
        <v>1.55</v>
      </c>
      <c r="N398" s="157" t="e">
        <f>VLOOKUP(G398,映射表!A:G,7,0)</f>
        <v>#N/A</v>
      </c>
      <c r="O398" s="158" t="e">
        <f>VLOOKUP(G398,映射表!A:C,3,0)</f>
        <v>#N/A</v>
      </c>
    </row>
    <row r="399" spans="1:15">
      <c r="A399" s="208">
        <v>46164</v>
      </c>
      <c r="B399" s="208">
        <v>46164</v>
      </c>
      <c r="C399" t="s">
        <v>28238</v>
      </c>
      <c r="D399" t="s">
        <v>26258</v>
      </c>
      <c r="E399" t="s">
        <v>28239</v>
      </c>
      <c r="F399" t="s">
        <v>28240</v>
      </c>
      <c r="G399" t="s">
        <v>28243</v>
      </c>
      <c r="H399" t="s">
        <v>28244</v>
      </c>
      <c r="I399">
        <v>196</v>
      </c>
      <c r="J399">
        <v>8</v>
      </c>
      <c r="K399" s="209">
        <v>0.040816</v>
      </c>
      <c r="L399" s="210">
        <v>0.31</v>
      </c>
      <c r="M399" s="210">
        <v>2.48</v>
      </c>
      <c r="N399" s="157" t="e">
        <f>VLOOKUP(G399,映射表!A:G,7,0)</f>
        <v>#N/A</v>
      </c>
      <c r="O399" s="158" t="e">
        <f>VLOOKUP(G399,映射表!A:C,3,0)</f>
        <v>#N/A</v>
      </c>
    </row>
    <row r="400" spans="1:15">
      <c r="A400" s="208">
        <v>46164</v>
      </c>
      <c r="B400" s="208">
        <v>46164</v>
      </c>
      <c r="C400" t="s">
        <v>28245</v>
      </c>
      <c r="D400" t="s">
        <v>26258</v>
      </c>
      <c r="E400" t="s">
        <v>28246</v>
      </c>
      <c r="F400" t="s">
        <v>28246</v>
      </c>
      <c r="G400" t="s">
        <v>28247</v>
      </c>
      <c r="H400" t="s">
        <v>28248</v>
      </c>
      <c r="I400">
        <v>6</v>
      </c>
      <c r="J400">
        <v>0</v>
      </c>
      <c r="K400" s="209">
        <v>0</v>
      </c>
      <c r="L400" t="s">
        <v>26246</v>
      </c>
      <c r="M400" s="210">
        <v>0</v>
      </c>
      <c r="N400" s="157" t="e">
        <f>VLOOKUP(G400,映射表!A:G,7,0)</f>
        <v>#N/A</v>
      </c>
      <c r="O400" s="158" t="e">
        <f>VLOOKUP(G400,映射表!A:C,3,0)</f>
        <v>#N/A</v>
      </c>
    </row>
    <row r="401" spans="1:15">
      <c r="A401" s="208">
        <v>46164</v>
      </c>
      <c r="B401" s="208">
        <v>46164</v>
      </c>
      <c r="C401" t="s">
        <v>28199</v>
      </c>
      <c r="D401" t="s">
        <v>26258</v>
      </c>
      <c r="E401" t="s">
        <v>28249</v>
      </c>
      <c r="F401" t="s">
        <v>28249</v>
      </c>
      <c r="G401" t="s">
        <v>28250</v>
      </c>
      <c r="H401" t="s">
        <v>28251</v>
      </c>
      <c r="I401">
        <v>41</v>
      </c>
      <c r="J401">
        <v>0</v>
      </c>
      <c r="K401" s="209">
        <v>0</v>
      </c>
      <c r="L401" t="s">
        <v>26246</v>
      </c>
      <c r="M401" s="210">
        <v>0</v>
      </c>
      <c r="N401" s="157" t="e">
        <f>VLOOKUP(G401,映射表!A:G,7,0)</f>
        <v>#N/A</v>
      </c>
      <c r="O401" s="158" t="e">
        <f>VLOOKUP(G401,映射表!A:C,3,0)</f>
        <v>#N/A</v>
      </c>
    </row>
    <row r="402" spans="1:15">
      <c r="A402" s="208">
        <v>46164</v>
      </c>
      <c r="B402" s="208">
        <v>46164</v>
      </c>
      <c r="C402" t="s">
        <v>28114</v>
      </c>
      <c r="D402" t="s">
        <v>26258</v>
      </c>
      <c r="E402" t="s">
        <v>28252</v>
      </c>
      <c r="F402" t="s">
        <v>28253</v>
      </c>
      <c r="G402" t="s">
        <v>28254</v>
      </c>
      <c r="H402" t="s">
        <v>28255</v>
      </c>
      <c r="I402">
        <v>140</v>
      </c>
      <c r="J402">
        <v>10</v>
      </c>
      <c r="K402" s="209">
        <v>0.071429</v>
      </c>
      <c r="L402" s="210">
        <v>0.37</v>
      </c>
      <c r="M402" s="210">
        <v>3.72</v>
      </c>
      <c r="N402" s="157" t="e">
        <f>VLOOKUP(G402,映射表!A:G,7,0)</f>
        <v>#N/A</v>
      </c>
      <c r="O402" s="158" t="e">
        <f>VLOOKUP(G402,映射表!A:C,3,0)</f>
        <v>#N/A</v>
      </c>
    </row>
    <row r="403" spans="1:15">
      <c r="A403" s="208">
        <v>46164</v>
      </c>
      <c r="B403" s="208">
        <v>46164</v>
      </c>
      <c r="C403" t="s">
        <v>28114</v>
      </c>
      <c r="D403" t="s">
        <v>26258</v>
      </c>
      <c r="E403" t="s">
        <v>28252</v>
      </c>
      <c r="F403" t="s">
        <v>28253</v>
      </c>
      <c r="G403" t="s">
        <v>28256</v>
      </c>
      <c r="H403" t="s">
        <v>28257</v>
      </c>
      <c r="I403">
        <v>146</v>
      </c>
      <c r="J403">
        <v>4</v>
      </c>
      <c r="K403" s="209">
        <v>0.027397</v>
      </c>
      <c r="L403" s="210">
        <v>0.39</v>
      </c>
      <c r="M403" s="210">
        <v>1.54</v>
      </c>
      <c r="N403" s="157" t="e">
        <f>VLOOKUP(G403,映射表!A:G,7,0)</f>
        <v>#N/A</v>
      </c>
      <c r="O403" s="158" t="e">
        <f>VLOOKUP(G403,映射表!A:C,3,0)</f>
        <v>#N/A</v>
      </c>
    </row>
    <row r="404" spans="1:15">
      <c r="A404" s="208">
        <v>46164</v>
      </c>
      <c r="B404" s="208">
        <v>46164</v>
      </c>
      <c r="C404" t="s">
        <v>28182</v>
      </c>
      <c r="D404" t="s">
        <v>26258</v>
      </c>
      <c r="E404" t="s">
        <v>28258</v>
      </c>
      <c r="F404" t="s">
        <v>28258</v>
      </c>
      <c r="G404" t="s">
        <v>28259</v>
      </c>
      <c r="H404" t="s">
        <v>28260</v>
      </c>
      <c r="I404">
        <v>584</v>
      </c>
      <c r="J404">
        <v>2</v>
      </c>
      <c r="K404" s="209">
        <v>0.003425</v>
      </c>
      <c r="L404" s="210">
        <v>0.41</v>
      </c>
      <c r="M404" s="210">
        <v>0.82</v>
      </c>
      <c r="N404" s="157" t="e">
        <f>VLOOKUP(G404,映射表!A:G,7,0)</f>
        <v>#N/A</v>
      </c>
      <c r="O404" s="158" t="e">
        <f>VLOOKUP(G404,映射表!A:C,3,0)</f>
        <v>#N/A</v>
      </c>
    </row>
    <row r="405" spans="1:15">
      <c r="A405" s="208">
        <v>46164</v>
      </c>
      <c r="B405" s="208">
        <v>46164</v>
      </c>
      <c r="C405" t="s">
        <v>28182</v>
      </c>
      <c r="D405" t="s">
        <v>26258</v>
      </c>
      <c r="E405" t="s">
        <v>28258</v>
      </c>
      <c r="F405" t="s">
        <v>28258</v>
      </c>
      <c r="G405" t="s">
        <v>28261</v>
      </c>
      <c r="H405" t="s">
        <v>28262</v>
      </c>
      <c r="I405">
        <v>523</v>
      </c>
      <c r="J405">
        <v>14</v>
      </c>
      <c r="K405" s="209">
        <v>0.026768999999999998</v>
      </c>
      <c r="L405" s="210">
        <v>0.39</v>
      </c>
      <c r="M405" s="210">
        <v>5.5</v>
      </c>
      <c r="N405" s="157" t="e">
        <f>VLOOKUP(G405,映射表!A:G,7,0)</f>
        <v>#N/A</v>
      </c>
      <c r="O405" s="158" t="e">
        <f>VLOOKUP(G405,映射表!A:C,3,0)</f>
        <v>#N/A</v>
      </c>
    </row>
    <row r="406" spans="1:15">
      <c r="A406" s="208">
        <v>46164</v>
      </c>
      <c r="B406" s="208">
        <v>46164</v>
      </c>
      <c r="C406" t="s">
        <v>28154</v>
      </c>
      <c r="D406" t="s">
        <v>26258</v>
      </c>
      <c r="E406" t="s">
        <v>28263</v>
      </c>
      <c r="F406" t="s">
        <v>28263</v>
      </c>
      <c r="G406" t="s">
        <v>28264</v>
      </c>
      <c r="H406" t="s">
        <v>28265</v>
      </c>
      <c r="I406">
        <v>23</v>
      </c>
      <c r="J406">
        <v>1</v>
      </c>
      <c r="K406" s="209">
        <v>0.043478</v>
      </c>
      <c r="L406" s="210">
        <v>0.76</v>
      </c>
      <c r="M406" s="210">
        <v>0.76</v>
      </c>
      <c r="N406" s="157" t="e">
        <f>VLOOKUP(G406,映射表!A:G,7,0)</f>
        <v>#N/A</v>
      </c>
      <c r="O406" s="158" t="e">
        <f>VLOOKUP(G406,映射表!A:C,3,0)</f>
        <v>#N/A</v>
      </c>
    </row>
    <row r="407" spans="1:15">
      <c r="A407" s="208">
        <v>46164</v>
      </c>
      <c r="B407" s="208">
        <v>46164</v>
      </c>
      <c r="C407" t="s">
        <v>28114</v>
      </c>
      <c r="D407" t="s">
        <v>26258</v>
      </c>
      <c r="E407" t="s">
        <v>28266</v>
      </c>
      <c r="F407" t="s">
        <v>28266</v>
      </c>
      <c r="G407" t="s">
        <v>28254</v>
      </c>
      <c r="H407" t="s">
        <v>28255</v>
      </c>
      <c r="I407">
        <v>76</v>
      </c>
      <c r="J407">
        <v>3</v>
      </c>
      <c r="K407" s="209">
        <v>0.039474</v>
      </c>
      <c r="L407" s="210">
        <v>0.3</v>
      </c>
      <c r="M407" s="210">
        <v>0.91</v>
      </c>
      <c r="N407" s="157" t="e">
        <f>VLOOKUP(G407,映射表!A:G,7,0)</f>
        <v>#N/A</v>
      </c>
      <c r="O407" s="158" t="e">
        <f>VLOOKUP(G407,映射表!A:C,3,0)</f>
        <v>#N/A</v>
      </c>
    </row>
    <row r="408" spans="1:15">
      <c r="A408" s="208">
        <v>46164</v>
      </c>
      <c r="B408" s="208">
        <v>46164</v>
      </c>
      <c r="C408" t="s">
        <v>28114</v>
      </c>
      <c r="D408" t="s">
        <v>26258</v>
      </c>
      <c r="E408" t="s">
        <v>28266</v>
      </c>
      <c r="F408" t="s">
        <v>28266</v>
      </c>
      <c r="G408" t="s">
        <v>28256</v>
      </c>
      <c r="H408" t="s">
        <v>28257</v>
      </c>
      <c r="I408">
        <v>51</v>
      </c>
      <c r="J408">
        <v>4</v>
      </c>
      <c r="K408" s="209">
        <v>0.078431</v>
      </c>
      <c r="L408" s="210">
        <v>0.37</v>
      </c>
      <c r="M408" s="210">
        <v>1.48</v>
      </c>
      <c r="N408" s="157" t="e">
        <f>VLOOKUP(G408,映射表!A:G,7,0)</f>
        <v>#N/A</v>
      </c>
      <c r="O408" s="158" t="e">
        <f>VLOOKUP(G408,映射表!A:C,3,0)</f>
        <v>#N/A</v>
      </c>
    </row>
    <row r="409" spans="1:15">
      <c r="A409" s="208">
        <v>46164</v>
      </c>
      <c r="B409" s="208">
        <v>46164</v>
      </c>
      <c r="C409" t="s">
        <v>28182</v>
      </c>
      <c r="D409" t="s">
        <v>26258</v>
      </c>
      <c r="E409" t="s">
        <v>28267</v>
      </c>
      <c r="F409" t="s">
        <v>28267</v>
      </c>
      <c r="G409" t="s">
        <v>28268</v>
      </c>
      <c r="H409" t="s">
        <v>28269</v>
      </c>
      <c r="I409">
        <v>1</v>
      </c>
      <c r="J409">
        <v>0</v>
      </c>
      <c r="K409" s="209">
        <v>0</v>
      </c>
      <c r="L409" t="s">
        <v>26246</v>
      </c>
      <c r="M409" s="210">
        <v>0</v>
      </c>
      <c r="N409" s="157" t="e">
        <f>VLOOKUP(G409,映射表!A:G,7,0)</f>
        <v>#N/A</v>
      </c>
      <c r="O409" s="158" t="e">
        <f>VLOOKUP(G409,映射表!A:C,3,0)</f>
        <v>#N/A</v>
      </c>
    </row>
    <row r="410" spans="1:15">
      <c r="A410" s="208">
        <v>46164</v>
      </c>
      <c r="B410" s="208">
        <v>46164</v>
      </c>
      <c r="C410" t="s">
        <v>28223</v>
      </c>
      <c r="D410" t="s">
        <v>26258</v>
      </c>
      <c r="E410" t="s">
        <v>28270</v>
      </c>
      <c r="F410" t="s">
        <v>28270</v>
      </c>
      <c r="G410" t="s">
        <v>28225</v>
      </c>
      <c r="H410" t="s">
        <v>28226</v>
      </c>
      <c r="I410">
        <v>23</v>
      </c>
      <c r="J410">
        <v>0</v>
      </c>
      <c r="K410" s="209">
        <v>0</v>
      </c>
      <c r="L410" t="s">
        <v>26246</v>
      </c>
      <c r="M410" s="210">
        <v>0</v>
      </c>
      <c r="N410" s="157" t="e">
        <f>VLOOKUP(G410,映射表!A:G,7,0)</f>
        <v>#N/A</v>
      </c>
      <c r="O410" s="158" t="e">
        <f>VLOOKUP(G410,映射表!A:C,3,0)</f>
        <v>#N/A</v>
      </c>
    </row>
    <row r="411" spans="1:15">
      <c r="A411" s="208">
        <v>46164</v>
      </c>
      <c r="B411" s="208">
        <v>46164</v>
      </c>
      <c r="C411" t="s">
        <v>28223</v>
      </c>
      <c r="D411" t="s">
        <v>26258</v>
      </c>
      <c r="E411" t="s">
        <v>28270</v>
      </c>
      <c r="F411" t="s">
        <v>28270</v>
      </c>
      <c r="G411" t="s">
        <v>26745</v>
      </c>
      <c r="H411" t="s">
        <v>26746</v>
      </c>
      <c r="I411">
        <v>20</v>
      </c>
      <c r="J411">
        <v>1</v>
      </c>
      <c r="K411" s="209">
        <v>0.05</v>
      </c>
      <c r="L411" s="210">
        <v>0.32</v>
      </c>
      <c r="M411" s="210">
        <v>0.32</v>
      </c>
      <c r="N411" s="157" t="e">
        <f>VLOOKUP(G411,映射表!A:G,7,0)</f>
        <v>#N/A</v>
      </c>
      <c r="O411" s="158" t="e">
        <f>VLOOKUP(G411,映射表!A:C,3,0)</f>
        <v>#N/A</v>
      </c>
    </row>
    <row r="412" spans="1:15">
      <c r="A412" s="208">
        <v>46164</v>
      </c>
      <c r="B412" s="208">
        <v>46164</v>
      </c>
      <c r="C412" t="s">
        <v>28223</v>
      </c>
      <c r="D412" t="s">
        <v>26258</v>
      </c>
      <c r="E412" t="s">
        <v>28270</v>
      </c>
      <c r="F412" t="s">
        <v>28270</v>
      </c>
      <c r="G412" t="s">
        <v>28227</v>
      </c>
      <c r="H412" t="s">
        <v>28228</v>
      </c>
      <c r="I412">
        <v>210</v>
      </c>
      <c r="J412">
        <v>6</v>
      </c>
      <c r="K412" s="209">
        <v>0.028571</v>
      </c>
      <c r="L412" s="210">
        <v>0.31</v>
      </c>
      <c r="M412" s="210">
        <v>1.86</v>
      </c>
      <c r="N412" s="157" t="e">
        <f>VLOOKUP(G412,映射表!A:G,7,0)</f>
        <v>#N/A</v>
      </c>
      <c r="O412" s="158" t="e">
        <f>VLOOKUP(G412,映射表!A:C,3,0)</f>
        <v>#N/A</v>
      </c>
    </row>
    <row r="413" spans="1:15">
      <c r="A413" s="208">
        <v>46164</v>
      </c>
      <c r="B413" s="208">
        <v>46164</v>
      </c>
      <c r="C413" t="s">
        <v>28223</v>
      </c>
      <c r="D413" t="s">
        <v>26258</v>
      </c>
      <c r="E413" t="s">
        <v>28270</v>
      </c>
      <c r="F413" t="s">
        <v>28270</v>
      </c>
      <c r="G413" t="s">
        <v>26753</v>
      </c>
      <c r="H413" t="s">
        <v>26754</v>
      </c>
      <c r="I413">
        <v>17</v>
      </c>
      <c r="J413">
        <v>0</v>
      </c>
      <c r="K413" s="209">
        <v>0</v>
      </c>
      <c r="L413" t="s">
        <v>26246</v>
      </c>
      <c r="M413" s="210">
        <v>0</v>
      </c>
      <c r="N413" s="157" t="e">
        <f>VLOOKUP(G413,映射表!A:G,7,0)</f>
        <v>#N/A</v>
      </c>
      <c r="O413" s="158" t="e">
        <f>VLOOKUP(G413,映射表!A:C,3,0)</f>
        <v>#N/A</v>
      </c>
    </row>
    <row r="414" spans="1:15">
      <c r="A414" s="208">
        <v>46164</v>
      </c>
      <c r="B414" s="208">
        <v>46164</v>
      </c>
      <c r="C414" t="s">
        <v>28134</v>
      </c>
      <c r="D414" t="s">
        <v>26258</v>
      </c>
      <c r="E414" t="s">
        <v>28271</v>
      </c>
      <c r="F414" t="s">
        <v>28271</v>
      </c>
      <c r="G414" t="s">
        <v>28136</v>
      </c>
      <c r="H414" t="s">
        <v>28137</v>
      </c>
      <c r="I414">
        <v>500</v>
      </c>
      <c r="J414">
        <v>6</v>
      </c>
      <c r="K414" s="209">
        <v>0.012</v>
      </c>
      <c r="L414" s="210">
        <v>0.7</v>
      </c>
      <c r="M414" s="210">
        <v>4.2</v>
      </c>
      <c r="N414" s="157" t="e">
        <f>VLOOKUP(G414,映射表!A:G,7,0)</f>
        <v>#N/A</v>
      </c>
      <c r="O414" s="158" t="e">
        <f>VLOOKUP(G414,映射表!A:C,3,0)</f>
        <v>#N/A</v>
      </c>
    </row>
    <row r="415" spans="1:15">
      <c r="A415" s="208">
        <v>46164</v>
      </c>
      <c r="B415" s="208">
        <v>46164</v>
      </c>
      <c r="C415" t="s">
        <v>28188</v>
      </c>
      <c r="D415" t="s">
        <v>26258</v>
      </c>
      <c r="E415" t="s">
        <v>28272</v>
      </c>
      <c r="F415" t="s">
        <v>28272</v>
      </c>
      <c r="G415" t="s">
        <v>28190</v>
      </c>
      <c r="H415" t="s">
        <v>28191</v>
      </c>
      <c r="I415">
        <v>10</v>
      </c>
      <c r="J415">
        <v>0</v>
      </c>
      <c r="K415" s="209">
        <v>0</v>
      </c>
      <c r="L415" t="s">
        <v>26246</v>
      </c>
      <c r="M415" s="210">
        <v>0</v>
      </c>
      <c r="N415" s="157" t="e">
        <f>VLOOKUP(G415,映射表!A:G,7,0)</f>
        <v>#N/A</v>
      </c>
      <c r="O415" s="158" t="e">
        <f>VLOOKUP(G415,映射表!A:C,3,0)</f>
        <v>#N/A</v>
      </c>
    </row>
    <row r="416" spans="1:15">
      <c r="A416" s="208">
        <v>46164</v>
      </c>
      <c r="B416" s="208">
        <v>46164</v>
      </c>
      <c r="C416" t="s">
        <v>28188</v>
      </c>
      <c r="D416" t="s">
        <v>26258</v>
      </c>
      <c r="E416" t="s">
        <v>28272</v>
      </c>
      <c r="F416" t="s">
        <v>28272</v>
      </c>
      <c r="G416" t="s">
        <v>28192</v>
      </c>
      <c r="H416" t="s">
        <v>28193</v>
      </c>
      <c r="I416">
        <v>27</v>
      </c>
      <c r="J416">
        <v>0</v>
      </c>
      <c r="K416" s="209">
        <v>0</v>
      </c>
      <c r="L416" t="s">
        <v>26246</v>
      </c>
      <c r="M416" s="210">
        <v>0</v>
      </c>
      <c r="N416" s="157" t="e">
        <f>VLOOKUP(G416,映射表!A:G,7,0)</f>
        <v>#N/A</v>
      </c>
      <c r="O416" s="158" t="e">
        <f>VLOOKUP(G416,映射表!A:C,3,0)</f>
        <v>#N/A</v>
      </c>
    </row>
    <row r="417" spans="1:15">
      <c r="A417" s="208">
        <v>46164</v>
      </c>
      <c r="B417" s="208">
        <v>46164</v>
      </c>
      <c r="C417" t="s">
        <v>28188</v>
      </c>
      <c r="D417" t="s">
        <v>26258</v>
      </c>
      <c r="E417" t="s">
        <v>28272</v>
      </c>
      <c r="F417" t="s">
        <v>28272</v>
      </c>
      <c r="G417" t="s">
        <v>28194</v>
      </c>
      <c r="H417" t="s">
        <v>28195</v>
      </c>
      <c r="I417">
        <v>131</v>
      </c>
      <c r="J417">
        <v>2</v>
      </c>
      <c r="K417" s="209">
        <v>0.015267</v>
      </c>
      <c r="L417" s="210">
        <v>0.54</v>
      </c>
      <c r="M417" s="210">
        <v>1.08</v>
      </c>
      <c r="N417" s="157" t="e">
        <f>VLOOKUP(G417,映射表!A:G,7,0)</f>
        <v>#N/A</v>
      </c>
      <c r="O417" s="158" t="e">
        <f>VLOOKUP(G417,映射表!A:C,3,0)</f>
        <v>#N/A</v>
      </c>
    </row>
    <row r="418" spans="1:15">
      <c r="A418" s="208">
        <v>46164</v>
      </c>
      <c r="B418" s="208">
        <v>46164</v>
      </c>
      <c r="C418" t="s">
        <v>28199</v>
      </c>
      <c r="D418" t="s">
        <v>26258</v>
      </c>
      <c r="E418" t="s">
        <v>28273</v>
      </c>
      <c r="F418" t="s">
        <v>28273</v>
      </c>
      <c r="G418" t="s">
        <v>28274</v>
      </c>
      <c r="H418" t="s">
        <v>28275</v>
      </c>
      <c r="I418">
        <v>67</v>
      </c>
      <c r="J418">
        <v>1</v>
      </c>
      <c r="K418" s="209">
        <v>0.014924999999999999</v>
      </c>
      <c r="L418" s="210">
        <v>0.31</v>
      </c>
      <c r="M418" s="210">
        <v>0.31</v>
      </c>
      <c r="N418" s="157" t="e">
        <f>VLOOKUP(G418,映射表!A:G,7,0)</f>
        <v>#N/A</v>
      </c>
      <c r="O418" s="158" t="e">
        <f>VLOOKUP(G418,映射表!A:C,3,0)</f>
        <v>#N/A</v>
      </c>
    </row>
    <row r="419" spans="1:15">
      <c r="A419" s="208">
        <v>46164</v>
      </c>
      <c r="B419" s="208">
        <v>46164</v>
      </c>
      <c r="C419" t="s">
        <v>28199</v>
      </c>
      <c r="D419" t="s">
        <v>26258</v>
      </c>
      <c r="E419" t="s">
        <v>28273</v>
      </c>
      <c r="F419" t="s">
        <v>28273</v>
      </c>
      <c r="G419" t="s">
        <v>28276</v>
      </c>
      <c r="H419" t="s">
        <v>28277</v>
      </c>
      <c r="I419">
        <v>591</v>
      </c>
      <c r="J419">
        <v>5</v>
      </c>
      <c r="K419" s="209">
        <v>0.00846</v>
      </c>
      <c r="L419" s="210">
        <v>0.39</v>
      </c>
      <c r="M419" s="210">
        <v>1.95</v>
      </c>
      <c r="N419" s="157" t="e">
        <f>VLOOKUP(G419,映射表!A:G,7,0)</f>
        <v>#N/A</v>
      </c>
      <c r="O419" s="158" t="e">
        <f>VLOOKUP(G419,映射表!A:C,3,0)</f>
        <v>#N/A</v>
      </c>
    </row>
    <row r="420" spans="1:15">
      <c r="A420" s="208">
        <v>46164</v>
      </c>
      <c r="B420" s="208">
        <v>46164</v>
      </c>
      <c r="C420" t="s">
        <v>28166</v>
      </c>
      <c r="D420" t="s">
        <v>26258</v>
      </c>
      <c r="E420" t="s">
        <v>28278</v>
      </c>
      <c r="F420" t="s">
        <v>28279</v>
      </c>
      <c r="G420" t="s">
        <v>28168</v>
      </c>
      <c r="H420" t="s">
        <v>28169</v>
      </c>
      <c r="I420">
        <v>910</v>
      </c>
      <c r="J420">
        <v>16</v>
      </c>
      <c r="K420" s="209">
        <v>0.017582</v>
      </c>
      <c r="L420" s="210">
        <v>0.48</v>
      </c>
      <c r="M420" s="210">
        <v>7.71</v>
      </c>
      <c r="N420" s="157" t="e">
        <f>VLOOKUP(G420,映射表!A:G,7,0)</f>
        <v>#N/A</v>
      </c>
      <c r="O420" s="158" t="e">
        <f>VLOOKUP(G420,映射表!A:C,3,0)</f>
        <v>#N/A</v>
      </c>
    </row>
    <row r="421" spans="1:15">
      <c r="A421" s="208">
        <v>46164</v>
      </c>
      <c r="B421" s="208">
        <v>46164</v>
      </c>
      <c r="C421" t="s">
        <v>28077</v>
      </c>
      <c r="D421" t="s">
        <v>26258</v>
      </c>
      <c r="E421" t="s">
        <v>28280</v>
      </c>
      <c r="F421" t="s">
        <v>28280</v>
      </c>
      <c r="G421" t="s">
        <v>27317</v>
      </c>
      <c r="H421" t="s">
        <v>28084</v>
      </c>
      <c r="I421">
        <v>1990</v>
      </c>
      <c r="J421">
        <v>16</v>
      </c>
      <c r="K421" s="209">
        <v>0.00804</v>
      </c>
      <c r="L421" s="210">
        <v>0.48</v>
      </c>
      <c r="M421" s="210">
        <v>7.75</v>
      </c>
      <c r="N421" s="157" t="e">
        <f>VLOOKUP(G421,映射表!A:G,7,0)</f>
        <v>#N/A</v>
      </c>
      <c r="O421" s="158" t="e">
        <f>VLOOKUP(G421,映射表!A:C,3,0)</f>
        <v>#N/A</v>
      </c>
    </row>
    <row r="422" spans="1:15">
      <c r="A422" s="208">
        <v>46164</v>
      </c>
      <c r="B422" s="208">
        <v>46164</v>
      </c>
      <c r="C422" t="s">
        <v>28134</v>
      </c>
      <c r="D422" t="s">
        <v>26258</v>
      </c>
      <c r="E422" t="s">
        <v>28271</v>
      </c>
      <c r="F422" t="s">
        <v>28271</v>
      </c>
      <c r="G422" t="s">
        <v>28281</v>
      </c>
      <c r="H422" t="s">
        <v>28282</v>
      </c>
      <c r="I422">
        <v>29</v>
      </c>
      <c r="J422">
        <v>1</v>
      </c>
      <c r="K422" s="209">
        <v>0.034483</v>
      </c>
      <c r="L422" s="210">
        <v>0.7</v>
      </c>
      <c r="M422" s="210">
        <v>0.7</v>
      </c>
      <c r="N422" s="157" t="e">
        <f>VLOOKUP(G422,映射表!A:G,7,0)</f>
        <v>#N/A</v>
      </c>
      <c r="O422" s="158" t="e">
        <f>VLOOKUP(G422,映射表!A:C,3,0)</f>
        <v>#N/A</v>
      </c>
    </row>
    <row r="423" spans="1:15">
      <c r="A423" s="208">
        <v>46164</v>
      </c>
      <c r="B423" s="208">
        <v>46164</v>
      </c>
      <c r="C423" t="s">
        <v>28154</v>
      </c>
      <c r="D423" t="s">
        <v>26258</v>
      </c>
      <c r="E423" t="s">
        <v>28283</v>
      </c>
      <c r="F423" t="s">
        <v>28283</v>
      </c>
      <c r="G423" t="s">
        <v>28284</v>
      </c>
      <c r="H423" t="s">
        <v>28285</v>
      </c>
      <c r="I423">
        <v>255</v>
      </c>
      <c r="J423">
        <v>2</v>
      </c>
      <c r="K423" s="209">
        <v>0.007843</v>
      </c>
      <c r="L423" s="210">
        <v>0.45</v>
      </c>
      <c r="M423" s="210">
        <v>0.9</v>
      </c>
      <c r="N423" s="157" t="e">
        <f>VLOOKUP(G423,映射表!A:G,7,0)</f>
        <v>#N/A</v>
      </c>
      <c r="O423" s="158" t="e">
        <f>VLOOKUP(G423,映射表!A:C,3,0)</f>
        <v>#N/A</v>
      </c>
    </row>
    <row r="424" spans="1:15">
      <c r="A424" s="208">
        <v>46164</v>
      </c>
      <c r="B424" s="208">
        <v>46164</v>
      </c>
      <c r="C424" t="s">
        <v>28134</v>
      </c>
      <c r="D424" t="s">
        <v>26258</v>
      </c>
      <c r="E424" t="s">
        <v>28135</v>
      </c>
      <c r="F424" t="s">
        <v>28135</v>
      </c>
      <c r="G424" t="s">
        <v>28281</v>
      </c>
      <c r="H424" t="s">
        <v>28282</v>
      </c>
      <c r="I424">
        <v>113</v>
      </c>
      <c r="J424">
        <v>2</v>
      </c>
      <c r="K424" s="209">
        <v>0.017699</v>
      </c>
      <c r="L424" s="210">
        <v>0.45</v>
      </c>
      <c r="M424" s="210">
        <v>0.9</v>
      </c>
      <c r="N424" s="157" t="e">
        <f>VLOOKUP(G424,映射表!A:G,7,0)</f>
        <v>#N/A</v>
      </c>
      <c r="O424" s="158" t="e">
        <f>VLOOKUP(G424,映射表!A:C,3,0)</f>
        <v>#N/A</v>
      </c>
    </row>
    <row r="425" spans="1:15">
      <c r="A425" s="208">
        <v>46164</v>
      </c>
      <c r="B425" s="208">
        <v>46164</v>
      </c>
      <c r="C425" t="s">
        <v>28020</v>
      </c>
      <c r="D425" t="s">
        <v>26258</v>
      </c>
      <c r="E425" t="s">
        <v>28286</v>
      </c>
      <c r="F425" t="s">
        <v>28287</v>
      </c>
      <c r="G425" t="s">
        <v>28288</v>
      </c>
      <c r="H425" t="s">
        <v>28289</v>
      </c>
      <c r="I425">
        <v>365</v>
      </c>
      <c r="J425">
        <v>7</v>
      </c>
      <c r="K425" s="209">
        <v>0.019178</v>
      </c>
      <c r="L425" s="210">
        <v>0.41</v>
      </c>
      <c r="M425" s="210">
        <v>2.85</v>
      </c>
      <c r="N425" s="157" t="e">
        <f>VLOOKUP(G425,映射表!A:G,7,0)</f>
        <v>#N/A</v>
      </c>
      <c r="O425" s="158" t="e">
        <f>VLOOKUP(G425,映射表!A:C,3,0)</f>
        <v>#N/A</v>
      </c>
    </row>
    <row r="426" spans="1:15">
      <c r="A426" s="208">
        <v>46164</v>
      </c>
      <c r="B426" s="208">
        <v>46164</v>
      </c>
      <c r="C426" t="s">
        <v>28020</v>
      </c>
      <c r="D426" t="s">
        <v>26258</v>
      </c>
      <c r="E426" t="s">
        <v>28286</v>
      </c>
      <c r="F426" t="s">
        <v>28287</v>
      </c>
      <c r="G426" t="s">
        <v>28290</v>
      </c>
      <c r="H426" t="s">
        <v>28291</v>
      </c>
      <c r="I426">
        <v>271</v>
      </c>
      <c r="J426">
        <v>7</v>
      </c>
      <c r="K426" s="209">
        <v>0.025830000000000002</v>
      </c>
      <c r="L426" s="210">
        <v>0.43</v>
      </c>
      <c r="M426" s="210">
        <v>3.01</v>
      </c>
      <c r="N426" s="157" t="e">
        <f>VLOOKUP(G426,映射表!A:G,7,0)</f>
        <v>#N/A</v>
      </c>
      <c r="O426" s="158" t="e">
        <f>VLOOKUP(G426,映射表!A:C,3,0)</f>
        <v>#N/A</v>
      </c>
    </row>
    <row r="427" spans="1:15">
      <c r="A427" s="208">
        <v>46164</v>
      </c>
      <c r="B427" s="208">
        <v>46164</v>
      </c>
      <c r="C427" t="s">
        <v>28217</v>
      </c>
      <c r="D427" t="s">
        <v>26258</v>
      </c>
      <c r="E427" t="s">
        <v>28218</v>
      </c>
      <c r="F427" t="s">
        <v>28218</v>
      </c>
      <c r="G427" t="s">
        <v>28292</v>
      </c>
      <c r="H427" t="s">
        <v>28293</v>
      </c>
      <c r="I427">
        <v>72</v>
      </c>
      <c r="J427">
        <v>1</v>
      </c>
      <c r="K427" s="209">
        <v>0.013889</v>
      </c>
      <c r="L427" s="210">
        <v>0.33</v>
      </c>
      <c r="M427" s="210">
        <v>0.33</v>
      </c>
      <c r="N427" s="157" t="e">
        <f>VLOOKUP(G427,映射表!A:G,7,0)</f>
        <v>#N/A</v>
      </c>
      <c r="O427" s="158" t="e">
        <f>VLOOKUP(G427,映射表!A:C,3,0)</f>
        <v>#N/A</v>
      </c>
    </row>
    <row r="428" spans="1:15">
      <c r="A428" s="208">
        <v>46164</v>
      </c>
      <c r="B428" s="208">
        <v>46164</v>
      </c>
      <c r="C428" t="s">
        <v>28217</v>
      </c>
      <c r="D428" t="s">
        <v>26258</v>
      </c>
      <c r="E428" t="s">
        <v>28218</v>
      </c>
      <c r="F428" t="s">
        <v>28218</v>
      </c>
      <c r="G428" t="s">
        <v>28294</v>
      </c>
      <c r="H428" t="s">
        <v>28295</v>
      </c>
      <c r="I428">
        <v>25</v>
      </c>
      <c r="J428">
        <v>3</v>
      </c>
      <c r="K428" s="209">
        <v>0.12</v>
      </c>
      <c r="L428" s="210">
        <v>0.34</v>
      </c>
      <c r="M428" s="210">
        <v>1.02</v>
      </c>
      <c r="N428" s="157" t="e">
        <f>VLOOKUP(G428,映射表!A:G,7,0)</f>
        <v>#N/A</v>
      </c>
      <c r="O428" s="158" t="e">
        <f>VLOOKUP(G428,映射表!A:C,3,0)</f>
        <v>#N/A</v>
      </c>
    </row>
    <row r="429" spans="1:15">
      <c r="A429" s="208">
        <v>46164</v>
      </c>
      <c r="B429" s="208">
        <v>46164</v>
      </c>
      <c r="C429" t="s">
        <v>28296</v>
      </c>
      <c r="D429" t="s">
        <v>26258</v>
      </c>
      <c r="E429" t="s">
        <v>28297</v>
      </c>
      <c r="F429" t="s">
        <v>28297</v>
      </c>
      <c r="G429" t="s">
        <v>28298</v>
      </c>
      <c r="H429" t="s">
        <v>28299</v>
      </c>
      <c r="I429">
        <v>3</v>
      </c>
      <c r="J429">
        <v>0</v>
      </c>
      <c r="K429" s="209">
        <v>0</v>
      </c>
      <c r="L429" t="s">
        <v>26246</v>
      </c>
      <c r="M429" s="210">
        <v>0</v>
      </c>
      <c r="N429" s="157" t="e">
        <f>VLOOKUP(G429,映射表!A:G,7,0)</f>
        <v>#N/A</v>
      </c>
      <c r="O429" s="158" t="e">
        <f>VLOOKUP(G429,映射表!A:C,3,0)</f>
        <v>#N/A</v>
      </c>
    </row>
    <row r="430" spans="1:15">
      <c r="A430" s="208">
        <v>46164</v>
      </c>
      <c r="B430" s="208">
        <v>46164</v>
      </c>
      <c r="C430" t="s">
        <v>28296</v>
      </c>
      <c r="D430" t="s">
        <v>26258</v>
      </c>
      <c r="E430" t="s">
        <v>28297</v>
      </c>
      <c r="F430" t="s">
        <v>28297</v>
      </c>
      <c r="G430" t="s">
        <v>28300</v>
      </c>
      <c r="H430" t="s">
        <v>28301</v>
      </c>
      <c r="I430">
        <v>1</v>
      </c>
      <c r="J430">
        <v>0</v>
      </c>
      <c r="K430" s="209">
        <v>0</v>
      </c>
      <c r="L430" t="s">
        <v>26246</v>
      </c>
      <c r="M430" s="210">
        <v>0</v>
      </c>
      <c r="N430" s="157" t="e">
        <f>VLOOKUP(G430,映射表!A:G,7,0)</f>
        <v>#N/A</v>
      </c>
      <c r="O430" s="158" t="e">
        <f>VLOOKUP(G430,映射表!A:C,3,0)</f>
        <v>#N/A</v>
      </c>
    </row>
    <row r="431" spans="1:15">
      <c r="A431" s="208">
        <v>46164</v>
      </c>
      <c r="B431" s="208">
        <v>46164</v>
      </c>
      <c r="C431" t="s">
        <v>28296</v>
      </c>
      <c r="D431" t="s">
        <v>26258</v>
      </c>
      <c r="E431" t="s">
        <v>28297</v>
      </c>
      <c r="F431" t="s">
        <v>28297</v>
      </c>
      <c r="G431" t="s">
        <v>28302</v>
      </c>
      <c r="H431" t="s">
        <v>28303</v>
      </c>
      <c r="I431">
        <v>13</v>
      </c>
      <c r="J431">
        <v>0</v>
      </c>
      <c r="K431" s="209">
        <v>0</v>
      </c>
      <c r="L431" t="s">
        <v>26246</v>
      </c>
      <c r="M431" s="210">
        <v>0</v>
      </c>
      <c r="N431" s="157" t="e">
        <f>VLOOKUP(G431,映射表!A:G,7,0)</f>
        <v>#N/A</v>
      </c>
      <c r="O431" s="158" t="e">
        <f>VLOOKUP(G431,映射表!A:C,3,0)</f>
        <v>#N/A</v>
      </c>
    </row>
    <row r="432" spans="1:15">
      <c r="A432" s="208">
        <v>46164</v>
      </c>
      <c r="B432" s="208">
        <v>46164</v>
      </c>
      <c r="C432" t="s">
        <v>28199</v>
      </c>
      <c r="D432" t="s">
        <v>26258</v>
      </c>
      <c r="E432" t="s">
        <v>28304</v>
      </c>
      <c r="F432" t="s">
        <v>28304</v>
      </c>
      <c r="G432" t="s">
        <v>28305</v>
      </c>
      <c r="H432" t="s">
        <v>28306</v>
      </c>
      <c r="I432">
        <v>39</v>
      </c>
      <c r="J432">
        <v>1</v>
      </c>
      <c r="K432" s="209">
        <v>0.025640999999999997</v>
      </c>
      <c r="L432" s="210">
        <v>0.3</v>
      </c>
      <c r="M432" s="210">
        <v>0.3</v>
      </c>
      <c r="N432" s="157" t="e">
        <f>VLOOKUP(G432,映射表!A:G,7,0)</f>
        <v>#N/A</v>
      </c>
      <c r="O432" s="158" t="e">
        <f>VLOOKUP(G432,映射表!A:C,3,0)</f>
        <v>#N/A</v>
      </c>
    </row>
    <row r="433" spans="1:15">
      <c r="A433" s="208">
        <v>46164</v>
      </c>
      <c r="B433" s="208">
        <v>46164</v>
      </c>
      <c r="C433" t="s">
        <v>28199</v>
      </c>
      <c r="D433" t="s">
        <v>26258</v>
      </c>
      <c r="E433" t="s">
        <v>28304</v>
      </c>
      <c r="F433" t="s">
        <v>28304</v>
      </c>
      <c r="G433" t="s">
        <v>28307</v>
      </c>
      <c r="H433" t="s">
        <v>28308</v>
      </c>
      <c r="I433">
        <v>31</v>
      </c>
      <c r="J433">
        <v>1</v>
      </c>
      <c r="K433" s="209">
        <v>0.032258</v>
      </c>
      <c r="L433" s="210">
        <v>0.31</v>
      </c>
      <c r="M433" s="210">
        <v>0.31</v>
      </c>
      <c r="N433" s="157" t="e">
        <f>VLOOKUP(G433,映射表!A:G,7,0)</f>
        <v>#N/A</v>
      </c>
      <c r="O433" s="158" t="e">
        <f>VLOOKUP(G433,映射表!A:C,3,0)</f>
        <v>#N/A</v>
      </c>
    </row>
    <row r="434" spans="1:15">
      <c r="A434" s="208">
        <v>46164</v>
      </c>
      <c r="B434" s="208">
        <v>46164</v>
      </c>
      <c r="C434" t="s">
        <v>28199</v>
      </c>
      <c r="D434" t="s">
        <v>26258</v>
      </c>
      <c r="E434" t="s">
        <v>28304</v>
      </c>
      <c r="F434" t="s">
        <v>28304</v>
      </c>
      <c r="G434" t="s">
        <v>28309</v>
      </c>
      <c r="H434" t="s">
        <v>28310</v>
      </c>
      <c r="I434">
        <v>32</v>
      </c>
      <c r="J434">
        <v>1</v>
      </c>
      <c r="K434" s="209">
        <v>0.03125</v>
      </c>
      <c r="L434" s="210">
        <v>0.31</v>
      </c>
      <c r="M434" s="210">
        <v>0.31</v>
      </c>
      <c r="N434" s="157" t="e">
        <f>VLOOKUP(G434,映射表!A:G,7,0)</f>
        <v>#N/A</v>
      </c>
      <c r="O434" s="158" t="e">
        <f>VLOOKUP(G434,映射表!A:C,3,0)</f>
        <v>#N/A</v>
      </c>
    </row>
    <row r="435" spans="1:15">
      <c r="A435" s="208">
        <v>46164</v>
      </c>
      <c r="B435" s="208">
        <v>46164</v>
      </c>
      <c r="C435" t="s">
        <v>28199</v>
      </c>
      <c r="D435" t="s">
        <v>26258</v>
      </c>
      <c r="E435" t="s">
        <v>28311</v>
      </c>
      <c r="F435" t="s">
        <v>28311</v>
      </c>
      <c r="G435" t="s">
        <v>26705</v>
      </c>
      <c r="H435" t="s">
        <v>26706</v>
      </c>
      <c r="I435">
        <v>278</v>
      </c>
      <c r="J435">
        <v>5</v>
      </c>
      <c r="K435" s="209">
        <v>0.017986</v>
      </c>
      <c r="L435" s="210">
        <v>0.48</v>
      </c>
      <c r="M435" s="210">
        <v>2.38</v>
      </c>
      <c r="N435" s="157" t="e">
        <f>VLOOKUP(G435,映射表!A:G,7,0)</f>
        <v>#N/A</v>
      </c>
      <c r="O435" s="158" t="e">
        <f>VLOOKUP(G435,映射表!A:C,3,0)</f>
        <v>#N/A</v>
      </c>
    </row>
    <row r="436" spans="1:15">
      <c r="A436" s="208">
        <v>46164</v>
      </c>
      <c r="B436" s="208">
        <v>46164</v>
      </c>
      <c r="C436" t="s">
        <v>28199</v>
      </c>
      <c r="D436" t="s">
        <v>26258</v>
      </c>
      <c r="E436" t="s">
        <v>28311</v>
      </c>
      <c r="F436" t="s">
        <v>28311</v>
      </c>
      <c r="G436" t="s">
        <v>28312</v>
      </c>
      <c r="H436" t="s">
        <v>28313</v>
      </c>
      <c r="I436">
        <v>4</v>
      </c>
      <c r="J436">
        <v>0</v>
      </c>
      <c r="K436" s="209">
        <v>0</v>
      </c>
      <c r="L436" t="s">
        <v>26246</v>
      </c>
      <c r="M436" s="210">
        <v>0</v>
      </c>
      <c r="N436" s="157" t="e">
        <f>VLOOKUP(G436,映射表!A:G,7,0)</f>
        <v>#N/A</v>
      </c>
      <c r="O436" s="158" t="e">
        <f>VLOOKUP(G436,映射表!A:C,3,0)</f>
        <v>#N/A</v>
      </c>
    </row>
    <row r="437" spans="1:15">
      <c r="A437" s="208">
        <v>46164</v>
      </c>
      <c r="B437" s="208">
        <v>46164</v>
      </c>
      <c r="C437" t="s">
        <v>28199</v>
      </c>
      <c r="D437" t="s">
        <v>26258</v>
      </c>
      <c r="E437" t="s">
        <v>28311</v>
      </c>
      <c r="F437" t="s">
        <v>28311</v>
      </c>
      <c r="G437" t="s">
        <v>28314</v>
      </c>
      <c r="H437" t="s">
        <v>28315</v>
      </c>
      <c r="I437">
        <v>17</v>
      </c>
      <c r="J437">
        <v>0</v>
      </c>
      <c r="K437" s="209">
        <v>0</v>
      </c>
      <c r="L437" t="s">
        <v>26246</v>
      </c>
      <c r="M437" s="210">
        <v>0</v>
      </c>
      <c r="N437" s="157" t="e">
        <f>VLOOKUP(G437,映射表!A:G,7,0)</f>
        <v>#N/A</v>
      </c>
      <c r="O437" s="158" t="e">
        <f>VLOOKUP(G437,映射表!A:C,3,0)</f>
        <v>#N/A</v>
      </c>
    </row>
    <row r="438" spans="1:15">
      <c r="A438" s="208">
        <v>46164</v>
      </c>
      <c r="B438" s="208">
        <v>46164</v>
      </c>
      <c r="C438" t="s">
        <v>28316</v>
      </c>
      <c r="D438" t="s">
        <v>26258</v>
      </c>
      <c r="E438" t="s">
        <v>28317</v>
      </c>
      <c r="F438" t="s">
        <v>28318</v>
      </c>
      <c r="G438" t="s">
        <v>28319</v>
      </c>
      <c r="H438" t="s">
        <v>28320</v>
      </c>
      <c r="I438">
        <v>351</v>
      </c>
      <c r="J438">
        <v>9</v>
      </c>
      <c r="K438" s="209">
        <v>0.025640999999999997</v>
      </c>
      <c r="L438" s="210">
        <v>0.28</v>
      </c>
      <c r="M438" s="210">
        <v>2.54</v>
      </c>
      <c r="N438" s="157" t="e">
        <f>VLOOKUP(G438,映射表!A:G,7,0)</f>
        <v>#N/A</v>
      </c>
      <c r="O438" s="158" t="e">
        <f>VLOOKUP(G438,映射表!A:C,3,0)</f>
        <v>#N/A</v>
      </c>
    </row>
    <row r="439" spans="1:15">
      <c r="A439" s="208">
        <v>46164</v>
      </c>
      <c r="B439" s="208">
        <v>46164</v>
      </c>
      <c r="C439" t="s">
        <v>28321</v>
      </c>
      <c r="D439" t="s">
        <v>26258</v>
      </c>
      <c r="E439" t="s">
        <v>28322</v>
      </c>
      <c r="F439" t="s">
        <v>28323</v>
      </c>
      <c r="G439" t="s">
        <v>28324</v>
      </c>
      <c r="H439" t="s">
        <v>28325</v>
      </c>
      <c r="I439">
        <v>2119</v>
      </c>
      <c r="J439">
        <v>35</v>
      </c>
      <c r="K439" s="209">
        <v>0.016517</v>
      </c>
      <c r="L439" s="210">
        <v>0.18</v>
      </c>
      <c r="M439" s="210">
        <v>6.24</v>
      </c>
      <c r="N439" s="157" t="e">
        <f>VLOOKUP(G439,映射表!A:G,7,0)</f>
        <v>#N/A</v>
      </c>
      <c r="O439" s="158" t="e">
        <f>VLOOKUP(G439,映射表!A:C,3,0)</f>
        <v>#N/A</v>
      </c>
    </row>
    <row r="440" spans="1:15">
      <c r="A440" s="208">
        <v>46164</v>
      </c>
      <c r="B440" s="208">
        <v>46164</v>
      </c>
      <c r="C440" t="s">
        <v>28326</v>
      </c>
      <c r="D440" t="s">
        <v>26258</v>
      </c>
      <c r="E440" t="s">
        <v>28327</v>
      </c>
      <c r="F440" t="s">
        <v>28328</v>
      </c>
      <c r="G440" t="s">
        <v>28329</v>
      </c>
      <c r="H440" t="s">
        <v>28330</v>
      </c>
      <c r="I440">
        <v>264</v>
      </c>
      <c r="J440">
        <v>10</v>
      </c>
      <c r="K440" s="209">
        <v>0.037879</v>
      </c>
      <c r="L440" s="210">
        <v>0.18</v>
      </c>
      <c r="M440" s="210">
        <v>1.82</v>
      </c>
      <c r="N440" s="157" t="e">
        <f>VLOOKUP(G440,映射表!A:G,7,0)</f>
        <v>#N/A</v>
      </c>
      <c r="O440" s="158" t="e">
        <f>VLOOKUP(G440,映射表!A:C,3,0)</f>
        <v>#N/A</v>
      </c>
    </row>
    <row r="441" spans="1:15">
      <c r="A441" s="208">
        <v>46164</v>
      </c>
      <c r="B441" s="208">
        <v>46164</v>
      </c>
      <c r="C441" t="s">
        <v>28331</v>
      </c>
      <c r="D441" t="s">
        <v>26258</v>
      </c>
      <c r="E441" t="s">
        <v>28332</v>
      </c>
      <c r="F441" t="s">
        <v>28333</v>
      </c>
      <c r="G441" t="s">
        <v>28334</v>
      </c>
      <c r="H441" t="s">
        <v>28335</v>
      </c>
      <c r="I441">
        <v>420</v>
      </c>
      <c r="J441">
        <v>21</v>
      </c>
      <c r="K441" s="209">
        <v>0.05</v>
      </c>
      <c r="L441" s="210">
        <v>0.3</v>
      </c>
      <c r="M441" s="210">
        <v>6.23</v>
      </c>
      <c r="N441" s="157" t="e">
        <f>VLOOKUP(G441,映射表!A:G,7,0)</f>
        <v>#N/A</v>
      </c>
      <c r="O441" s="158" t="e">
        <f>VLOOKUP(G441,映射表!A:C,3,0)</f>
        <v>#N/A</v>
      </c>
    </row>
    <row r="442" spans="1:15">
      <c r="A442" s="208">
        <v>46164</v>
      </c>
      <c r="B442" s="208">
        <v>46164</v>
      </c>
      <c r="C442" t="s">
        <v>27431</v>
      </c>
      <c r="D442" t="s">
        <v>26258</v>
      </c>
      <c r="E442" t="s">
        <v>28336</v>
      </c>
      <c r="F442" t="s">
        <v>28337</v>
      </c>
      <c r="G442" t="s">
        <v>26798</v>
      </c>
      <c r="H442" t="s">
        <v>26799</v>
      </c>
      <c r="I442">
        <v>1303</v>
      </c>
      <c r="J442">
        <v>19</v>
      </c>
      <c r="K442" s="209">
        <v>0.014582</v>
      </c>
      <c r="L442" s="210">
        <v>0.25</v>
      </c>
      <c r="M442" s="210">
        <v>4.79</v>
      </c>
      <c r="N442" s="157" t="e">
        <f>VLOOKUP(G442,映射表!A:G,7,0)</f>
        <v>#N/A</v>
      </c>
      <c r="O442" s="158" t="e">
        <f>VLOOKUP(G442,映射表!A:C,3,0)</f>
        <v>#N/A</v>
      </c>
    </row>
    <row r="443" spans="1:15">
      <c r="A443" s="208">
        <v>46164</v>
      </c>
      <c r="B443" s="208">
        <v>46164</v>
      </c>
      <c r="C443" t="s">
        <v>28338</v>
      </c>
      <c r="D443" t="s">
        <v>26258</v>
      </c>
      <c r="E443" t="s">
        <v>28339</v>
      </c>
      <c r="F443" t="s">
        <v>28340</v>
      </c>
      <c r="G443" t="s">
        <v>26908</v>
      </c>
      <c r="H443" t="s">
        <v>26909</v>
      </c>
      <c r="I443">
        <v>712</v>
      </c>
      <c r="J443">
        <v>7</v>
      </c>
      <c r="K443" s="209">
        <v>0.009831</v>
      </c>
      <c r="L443" s="210">
        <v>0.3</v>
      </c>
      <c r="M443" s="210">
        <v>2.08</v>
      </c>
      <c r="N443" s="157" t="e">
        <f>VLOOKUP(G443,映射表!A:G,7,0)</f>
        <v>#N/A</v>
      </c>
      <c r="O443" s="158" t="e">
        <f>VLOOKUP(G443,映射表!A:C,3,0)</f>
        <v>#N/A</v>
      </c>
    </row>
    <row r="444" spans="1:15">
      <c r="A444" s="208">
        <v>46164</v>
      </c>
      <c r="B444" s="208">
        <v>46164</v>
      </c>
      <c r="C444" t="s">
        <v>28338</v>
      </c>
      <c r="D444" t="s">
        <v>26258</v>
      </c>
      <c r="E444" t="s">
        <v>28339</v>
      </c>
      <c r="F444" t="s">
        <v>28340</v>
      </c>
      <c r="G444" t="s">
        <v>26798</v>
      </c>
      <c r="H444" t="s">
        <v>26799</v>
      </c>
      <c r="I444">
        <v>1509</v>
      </c>
      <c r="J444">
        <v>19</v>
      </c>
      <c r="K444" s="209">
        <v>0.012591000000000001</v>
      </c>
      <c r="L444" s="210">
        <v>0.3</v>
      </c>
      <c r="M444" s="210">
        <v>5.76</v>
      </c>
      <c r="N444" s="157" t="e">
        <f>VLOOKUP(G444,映射表!A:G,7,0)</f>
        <v>#N/A</v>
      </c>
      <c r="O444" s="158" t="e">
        <f>VLOOKUP(G444,映射表!A:C,3,0)</f>
        <v>#N/A</v>
      </c>
    </row>
    <row r="445" spans="1:15">
      <c r="A445" s="208">
        <v>46164</v>
      </c>
      <c r="B445" s="208">
        <v>46164</v>
      </c>
      <c r="C445" t="s">
        <v>28338</v>
      </c>
      <c r="D445" t="s">
        <v>26258</v>
      </c>
      <c r="E445" t="s">
        <v>28341</v>
      </c>
      <c r="F445" t="s">
        <v>28342</v>
      </c>
      <c r="G445" t="s">
        <v>27111</v>
      </c>
      <c r="H445" t="s">
        <v>27112</v>
      </c>
      <c r="I445">
        <v>1956</v>
      </c>
      <c r="J445">
        <v>28</v>
      </c>
      <c r="K445" s="209">
        <v>0.014315</v>
      </c>
      <c r="L445" s="210">
        <v>0.23</v>
      </c>
      <c r="M445" s="210">
        <v>6.5</v>
      </c>
      <c r="N445" s="157" t="e">
        <f>VLOOKUP(G445,映射表!A:G,7,0)</f>
        <v>#N/A</v>
      </c>
      <c r="O445" s="158" t="e">
        <f>VLOOKUP(G445,映射表!A:C,3,0)</f>
        <v>#N/A</v>
      </c>
    </row>
    <row r="446" spans="1:15">
      <c r="A446" s="208">
        <v>46164</v>
      </c>
      <c r="B446" s="208">
        <v>46164</v>
      </c>
      <c r="C446" t="s">
        <v>28338</v>
      </c>
      <c r="D446" t="s">
        <v>26258</v>
      </c>
      <c r="E446" t="s">
        <v>28341</v>
      </c>
      <c r="F446" t="s">
        <v>28342</v>
      </c>
      <c r="G446" t="s">
        <v>27036</v>
      </c>
      <c r="H446" t="s">
        <v>27037</v>
      </c>
      <c r="I446">
        <v>161</v>
      </c>
      <c r="J446">
        <v>2</v>
      </c>
      <c r="K446" s="209">
        <v>0.012421999999999999</v>
      </c>
      <c r="L446" s="210">
        <v>0.24</v>
      </c>
      <c r="M446" s="210">
        <v>0.48</v>
      </c>
      <c r="N446" s="157" t="e">
        <f>VLOOKUP(G446,映射表!A:G,7,0)</f>
        <v>#N/A</v>
      </c>
      <c r="O446" s="158" t="e">
        <f>VLOOKUP(G446,映射表!A:C,3,0)</f>
        <v>#N/A</v>
      </c>
    </row>
    <row r="447" spans="1:15">
      <c r="A447" s="208">
        <v>46164</v>
      </c>
      <c r="B447" s="208">
        <v>46164</v>
      </c>
      <c r="C447" t="s">
        <v>28326</v>
      </c>
      <c r="D447" t="s">
        <v>26258</v>
      </c>
      <c r="E447" t="s">
        <v>28327</v>
      </c>
      <c r="F447" t="s">
        <v>28328</v>
      </c>
      <c r="G447" t="s">
        <v>28343</v>
      </c>
      <c r="H447" t="s">
        <v>28344</v>
      </c>
      <c r="I447">
        <v>440</v>
      </c>
      <c r="J447">
        <v>8</v>
      </c>
      <c r="K447" s="209">
        <v>0.018182</v>
      </c>
      <c r="L447" s="210">
        <v>0.24</v>
      </c>
      <c r="M447" s="210">
        <v>1.88</v>
      </c>
      <c r="N447" s="157" t="e">
        <f>VLOOKUP(G447,映射表!A:G,7,0)</f>
        <v>#N/A</v>
      </c>
      <c r="O447" s="158" t="e">
        <f>VLOOKUP(G447,映射表!A:C,3,0)</f>
        <v>#N/A</v>
      </c>
    </row>
    <row r="448" spans="1:15">
      <c r="A448" s="208">
        <v>46164</v>
      </c>
      <c r="B448" s="208">
        <v>46164</v>
      </c>
      <c r="C448" t="s">
        <v>28345</v>
      </c>
      <c r="D448" t="s">
        <v>26258</v>
      </c>
      <c r="E448" t="s">
        <v>28346</v>
      </c>
      <c r="F448" t="s">
        <v>28347</v>
      </c>
      <c r="G448" t="s">
        <v>26798</v>
      </c>
      <c r="H448" t="s">
        <v>26799</v>
      </c>
      <c r="I448">
        <v>138</v>
      </c>
      <c r="J448">
        <v>1</v>
      </c>
      <c r="K448" s="209">
        <v>0.007246</v>
      </c>
      <c r="L448" s="210">
        <v>0.28</v>
      </c>
      <c r="M448" s="210">
        <v>0.28</v>
      </c>
      <c r="N448" s="157" t="e">
        <f>VLOOKUP(G448,映射表!A:G,7,0)</f>
        <v>#N/A</v>
      </c>
      <c r="O448" s="158" t="e">
        <f>VLOOKUP(G448,映射表!A:C,3,0)</f>
        <v>#N/A</v>
      </c>
    </row>
    <row r="449" spans="1:15">
      <c r="A449" s="208">
        <v>46164</v>
      </c>
      <c r="B449" s="208">
        <v>46164</v>
      </c>
      <c r="C449" t="s">
        <v>28345</v>
      </c>
      <c r="D449" t="s">
        <v>26258</v>
      </c>
      <c r="E449" t="s">
        <v>28348</v>
      </c>
      <c r="F449" t="s">
        <v>28349</v>
      </c>
      <c r="G449" t="s">
        <v>26798</v>
      </c>
      <c r="H449" t="s">
        <v>26799</v>
      </c>
      <c r="I449">
        <v>2135</v>
      </c>
      <c r="J449">
        <v>25</v>
      </c>
      <c r="K449" s="209">
        <v>0.01171</v>
      </c>
      <c r="L449" s="210">
        <v>0.22</v>
      </c>
      <c r="M449" s="210">
        <v>5.59</v>
      </c>
      <c r="N449" s="157" t="e">
        <f>VLOOKUP(G449,映射表!A:G,7,0)</f>
        <v>#N/A</v>
      </c>
      <c r="O449" s="158" t="e">
        <f>VLOOKUP(G449,映射表!A:C,3,0)</f>
        <v>#N/A</v>
      </c>
    </row>
    <row r="450" spans="1:15">
      <c r="A450" s="208">
        <v>46164</v>
      </c>
      <c r="B450" s="208">
        <v>46164</v>
      </c>
      <c r="C450" t="s">
        <v>28338</v>
      </c>
      <c r="D450" t="s">
        <v>26258</v>
      </c>
      <c r="E450" t="s">
        <v>28341</v>
      </c>
      <c r="F450" t="s">
        <v>28342</v>
      </c>
      <c r="G450" t="s">
        <v>27053</v>
      </c>
      <c r="H450" t="s">
        <v>27054</v>
      </c>
      <c r="I450">
        <v>196</v>
      </c>
      <c r="J450">
        <v>5</v>
      </c>
      <c r="K450" s="209">
        <v>0.02551</v>
      </c>
      <c r="L450" s="210">
        <v>0.26</v>
      </c>
      <c r="M450" s="210">
        <v>1.29</v>
      </c>
      <c r="N450" s="157" t="e">
        <f>VLOOKUP(G450,映射表!A:G,7,0)</f>
        <v>#N/A</v>
      </c>
      <c r="O450" s="158" t="e">
        <f>VLOOKUP(G450,映射表!A:C,3,0)</f>
        <v>#N/A</v>
      </c>
    </row>
    <row r="451" spans="1:15">
      <c r="A451" s="208">
        <v>46164</v>
      </c>
      <c r="B451" s="208">
        <v>46164</v>
      </c>
      <c r="C451" t="s">
        <v>28316</v>
      </c>
      <c r="D451" t="s">
        <v>26258</v>
      </c>
      <c r="E451" t="s">
        <v>28350</v>
      </c>
      <c r="F451" t="s">
        <v>28351</v>
      </c>
      <c r="G451" t="s">
        <v>28352</v>
      </c>
      <c r="H451" t="s">
        <v>28353</v>
      </c>
      <c r="I451">
        <v>8</v>
      </c>
      <c r="J451">
        <v>0</v>
      </c>
      <c r="K451" s="209">
        <v>0</v>
      </c>
      <c r="L451" t="s">
        <v>26246</v>
      </c>
      <c r="M451" s="210">
        <v>0</v>
      </c>
      <c r="N451" s="157" t="e">
        <f>VLOOKUP(G451,映射表!A:G,7,0)</f>
        <v>#N/A</v>
      </c>
      <c r="O451" s="158" t="e">
        <f>VLOOKUP(G451,映射表!A:C,3,0)</f>
        <v>#N/A</v>
      </c>
    </row>
    <row r="452" spans="1:15">
      <c r="A452" s="208">
        <v>46164</v>
      </c>
      <c r="B452" s="208">
        <v>46164</v>
      </c>
      <c r="C452" t="s">
        <v>28354</v>
      </c>
      <c r="D452" t="s">
        <v>26258</v>
      </c>
      <c r="E452" t="s">
        <v>28355</v>
      </c>
      <c r="F452" t="s">
        <v>28356</v>
      </c>
      <c r="G452" t="s">
        <v>26963</v>
      </c>
      <c r="H452" t="s">
        <v>26964</v>
      </c>
      <c r="I452">
        <v>547</v>
      </c>
      <c r="J452">
        <v>9</v>
      </c>
      <c r="K452" s="209">
        <v>0.016453</v>
      </c>
      <c r="L452" s="210">
        <v>0.29</v>
      </c>
      <c r="M452" s="210">
        <v>2.64</v>
      </c>
      <c r="N452" s="157" t="e">
        <f>VLOOKUP(G452,映射表!A:G,7,0)</f>
        <v>#N/A</v>
      </c>
      <c r="O452" s="158" t="e">
        <f>VLOOKUP(G452,映射表!A:C,3,0)</f>
        <v>#N/A</v>
      </c>
    </row>
    <row r="453" spans="1:15">
      <c r="A453" s="208">
        <v>46164</v>
      </c>
      <c r="B453" s="208">
        <v>46164</v>
      </c>
      <c r="C453" t="s">
        <v>28354</v>
      </c>
      <c r="D453" t="s">
        <v>26258</v>
      </c>
      <c r="E453" t="s">
        <v>28357</v>
      </c>
      <c r="F453" t="s">
        <v>28358</v>
      </c>
      <c r="G453" t="s">
        <v>26963</v>
      </c>
      <c r="H453" t="s">
        <v>26964</v>
      </c>
      <c r="I453">
        <v>684</v>
      </c>
      <c r="J453">
        <v>14</v>
      </c>
      <c r="K453" s="209">
        <v>0.020468</v>
      </c>
      <c r="L453" s="210">
        <v>0.4</v>
      </c>
      <c r="M453" s="210">
        <v>5.54</v>
      </c>
      <c r="N453" s="157" t="e">
        <f>VLOOKUP(G453,映射表!A:G,7,0)</f>
        <v>#N/A</v>
      </c>
      <c r="O453" s="158" t="e">
        <f>VLOOKUP(G453,映射表!A:C,3,0)</f>
        <v>#N/A</v>
      </c>
    </row>
    <row r="454" spans="1:15">
      <c r="A454" s="208">
        <v>46164</v>
      </c>
      <c r="B454" s="208">
        <v>46164</v>
      </c>
      <c r="C454" t="s">
        <v>28338</v>
      </c>
      <c r="D454" t="s">
        <v>26258</v>
      </c>
      <c r="E454" t="s">
        <v>28341</v>
      </c>
      <c r="F454" t="s">
        <v>28342</v>
      </c>
      <c r="G454" t="s">
        <v>26842</v>
      </c>
      <c r="H454" t="s">
        <v>26843</v>
      </c>
      <c r="I454">
        <v>867</v>
      </c>
      <c r="J454">
        <v>10</v>
      </c>
      <c r="K454" s="209">
        <v>0.011533999999999999</v>
      </c>
      <c r="L454" s="210">
        <v>0.26</v>
      </c>
      <c r="M454" s="210">
        <v>2.63</v>
      </c>
      <c r="N454" s="157" t="e">
        <f>VLOOKUP(G454,映射表!A:G,7,0)</f>
        <v>#N/A</v>
      </c>
      <c r="O454" s="158" t="e">
        <f>VLOOKUP(G454,映射表!A:C,3,0)</f>
        <v>#N/A</v>
      </c>
    </row>
    <row r="455" spans="1:15">
      <c r="A455" s="208">
        <v>46164</v>
      </c>
      <c r="B455" s="208">
        <v>46164</v>
      </c>
      <c r="C455" t="s">
        <v>28345</v>
      </c>
      <c r="D455" t="s">
        <v>26258</v>
      </c>
      <c r="E455" t="s">
        <v>28348</v>
      </c>
      <c r="F455" t="s">
        <v>28349</v>
      </c>
      <c r="G455" t="s">
        <v>28359</v>
      </c>
      <c r="H455" t="s">
        <v>28360</v>
      </c>
      <c r="I455">
        <v>118</v>
      </c>
      <c r="J455">
        <v>0</v>
      </c>
      <c r="K455" s="209">
        <v>0</v>
      </c>
      <c r="L455" t="s">
        <v>26246</v>
      </c>
      <c r="M455" s="210">
        <v>0</v>
      </c>
      <c r="N455" s="157" t="e">
        <f>VLOOKUP(G455,映射表!A:G,7,0)</f>
        <v>#N/A</v>
      </c>
      <c r="O455" s="158" t="e">
        <f>VLOOKUP(G455,映射表!A:C,3,0)</f>
        <v>#N/A</v>
      </c>
    </row>
    <row r="456" spans="1:15">
      <c r="A456" s="208">
        <v>46164</v>
      </c>
      <c r="B456" s="208">
        <v>46164</v>
      </c>
      <c r="C456" t="s">
        <v>28345</v>
      </c>
      <c r="D456" t="s">
        <v>26258</v>
      </c>
      <c r="E456" t="s">
        <v>28348</v>
      </c>
      <c r="F456" t="s">
        <v>28349</v>
      </c>
      <c r="G456" t="s">
        <v>26850</v>
      </c>
      <c r="H456" t="s">
        <v>26851</v>
      </c>
      <c r="I456">
        <v>136</v>
      </c>
      <c r="J456">
        <v>2</v>
      </c>
      <c r="K456" s="209">
        <v>0.014705999999999999</v>
      </c>
      <c r="L456" s="210">
        <v>0.27</v>
      </c>
      <c r="M456" s="210">
        <v>0.54</v>
      </c>
      <c r="N456" s="157" t="e">
        <f>VLOOKUP(G456,映射表!A:G,7,0)</f>
        <v>#N/A</v>
      </c>
      <c r="O456" s="158" t="e">
        <f>VLOOKUP(G456,映射表!A:C,3,0)</f>
        <v>#N/A</v>
      </c>
    </row>
    <row r="457" spans="1:15">
      <c r="A457" s="208">
        <v>46164</v>
      </c>
      <c r="B457" s="208">
        <v>46164</v>
      </c>
      <c r="C457" t="s">
        <v>27431</v>
      </c>
      <c r="D457" t="s">
        <v>26258</v>
      </c>
      <c r="E457" t="s">
        <v>28336</v>
      </c>
      <c r="F457" t="s">
        <v>28337</v>
      </c>
      <c r="G457" t="s">
        <v>28359</v>
      </c>
      <c r="H457" t="s">
        <v>28360</v>
      </c>
      <c r="I457">
        <v>117</v>
      </c>
      <c r="J457">
        <v>0</v>
      </c>
      <c r="K457" s="209">
        <v>0</v>
      </c>
      <c r="L457" t="s">
        <v>26246</v>
      </c>
      <c r="M457" s="210">
        <v>0</v>
      </c>
      <c r="N457" s="157" t="e">
        <f>VLOOKUP(G457,映射表!A:G,7,0)</f>
        <v>#N/A</v>
      </c>
      <c r="O457" s="158" t="e">
        <f>VLOOKUP(G457,映射表!A:C,3,0)</f>
        <v>#N/A</v>
      </c>
    </row>
    <row r="458" spans="1:15">
      <c r="A458" s="208">
        <v>46164</v>
      </c>
      <c r="B458" s="208">
        <v>46164</v>
      </c>
      <c r="C458" t="s">
        <v>27431</v>
      </c>
      <c r="D458" t="s">
        <v>26258</v>
      </c>
      <c r="E458" t="s">
        <v>28336</v>
      </c>
      <c r="F458" t="s">
        <v>28337</v>
      </c>
      <c r="G458" t="s">
        <v>26850</v>
      </c>
      <c r="H458" t="s">
        <v>26851</v>
      </c>
      <c r="I458">
        <v>74</v>
      </c>
      <c r="J458">
        <v>0</v>
      </c>
      <c r="K458" s="209">
        <v>0</v>
      </c>
      <c r="L458" t="s">
        <v>26246</v>
      </c>
      <c r="M458" s="210">
        <v>0</v>
      </c>
      <c r="N458" s="157" t="e">
        <f>VLOOKUP(G458,映射表!A:G,7,0)</f>
        <v>#N/A</v>
      </c>
      <c r="O458" s="158" t="e">
        <f>VLOOKUP(G458,映射表!A:C,3,0)</f>
        <v>#N/A</v>
      </c>
    </row>
    <row r="459" spans="1:15">
      <c r="A459" s="208">
        <v>46164</v>
      </c>
      <c r="B459" s="208">
        <v>46164</v>
      </c>
      <c r="C459" t="s">
        <v>28361</v>
      </c>
      <c r="D459" t="s">
        <v>26258</v>
      </c>
      <c r="E459" t="s">
        <v>28362</v>
      </c>
      <c r="F459" t="s">
        <v>28363</v>
      </c>
      <c r="G459" t="s">
        <v>28364</v>
      </c>
      <c r="H459" t="s">
        <v>28365</v>
      </c>
      <c r="I459">
        <v>4060</v>
      </c>
      <c r="J459">
        <v>36</v>
      </c>
      <c r="K459" s="209">
        <v>0.008867</v>
      </c>
      <c r="L459" s="210">
        <v>0.34</v>
      </c>
      <c r="M459" s="210">
        <v>12.09</v>
      </c>
      <c r="N459" s="157" t="e">
        <f>VLOOKUP(G459,映射表!A:G,7,0)</f>
        <v>#N/A</v>
      </c>
      <c r="O459" s="158" t="e">
        <f>VLOOKUP(G459,映射表!A:C,3,0)</f>
        <v>#N/A</v>
      </c>
    </row>
    <row r="460" spans="1:15">
      <c r="A460" s="208">
        <v>46164</v>
      </c>
      <c r="B460" s="208">
        <v>46164</v>
      </c>
      <c r="C460" t="s">
        <v>28331</v>
      </c>
      <c r="D460" t="s">
        <v>26258</v>
      </c>
      <c r="E460" t="s">
        <v>28366</v>
      </c>
      <c r="F460" t="s">
        <v>28367</v>
      </c>
      <c r="G460" t="s">
        <v>28368</v>
      </c>
      <c r="H460" t="s">
        <v>28369</v>
      </c>
      <c r="I460">
        <v>99</v>
      </c>
      <c r="J460">
        <v>2</v>
      </c>
      <c r="K460" s="209">
        <v>0.020202</v>
      </c>
      <c r="L460" s="210">
        <v>0.16</v>
      </c>
      <c r="M460" s="210">
        <v>0.31</v>
      </c>
      <c r="N460" s="157" t="e">
        <f>VLOOKUP(G460,映射表!A:G,7,0)</f>
        <v>#N/A</v>
      </c>
      <c r="O460" s="158" t="e">
        <f>VLOOKUP(G460,映射表!A:C,3,0)</f>
        <v>#N/A</v>
      </c>
    </row>
    <row r="461" spans="1:15">
      <c r="A461" s="208">
        <v>46164</v>
      </c>
      <c r="B461" s="208">
        <v>46164</v>
      </c>
      <c r="C461" t="s">
        <v>28370</v>
      </c>
      <c r="D461" t="s">
        <v>26258</v>
      </c>
      <c r="E461" t="s">
        <v>28371</v>
      </c>
      <c r="F461" t="s">
        <v>28372</v>
      </c>
      <c r="G461" t="s">
        <v>28373</v>
      </c>
      <c r="H461" t="s">
        <v>28374</v>
      </c>
      <c r="I461">
        <v>984</v>
      </c>
      <c r="J461">
        <v>12</v>
      </c>
      <c r="K461" s="209">
        <v>0.012195000000000001</v>
      </c>
      <c r="L461" s="210">
        <v>0.28</v>
      </c>
      <c r="M461" s="210">
        <v>3.36</v>
      </c>
      <c r="N461" s="157" t="e">
        <f>VLOOKUP(G461,映射表!A:G,7,0)</f>
        <v>#N/A</v>
      </c>
      <c r="O461" s="158" t="e">
        <f>VLOOKUP(G461,映射表!A:C,3,0)</f>
        <v>#N/A</v>
      </c>
    </row>
    <row r="462" spans="1:15">
      <c r="A462" s="208">
        <v>46164</v>
      </c>
      <c r="B462" s="208">
        <v>46164</v>
      </c>
      <c r="C462" t="s">
        <v>28370</v>
      </c>
      <c r="D462" t="s">
        <v>26258</v>
      </c>
      <c r="E462" t="s">
        <v>28375</v>
      </c>
      <c r="F462" t="s">
        <v>28376</v>
      </c>
      <c r="G462" t="s">
        <v>28373</v>
      </c>
      <c r="H462" t="s">
        <v>28374</v>
      </c>
      <c r="I462">
        <v>1015</v>
      </c>
      <c r="J462">
        <v>16</v>
      </c>
      <c r="K462" s="209">
        <v>0.015764</v>
      </c>
      <c r="L462" s="210">
        <v>0.31</v>
      </c>
      <c r="M462" s="210">
        <v>4.92</v>
      </c>
      <c r="N462" s="157" t="e">
        <f>VLOOKUP(G462,映射表!A:G,7,0)</f>
        <v>#N/A</v>
      </c>
      <c r="O462" s="158" t="e">
        <f>VLOOKUP(G462,映射表!A:C,3,0)</f>
        <v>#N/A</v>
      </c>
    </row>
    <row r="463" spans="1:15">
      <c r="A463" s="208">
        <v>46164</v>
      </c>
      <c r="B463" s="208">
        <v>46164</v>
      </c>
      <c r="C463" t="s">
        <v>28370</v>
      </c>
      <c r="D463" t="s">
        <v>26258</v>
      </c>
      <c r="E463" t="s">
        <v>28377</v>
      </c>
      <c r="F463" t="s">
        <v>28378</v>
      </c>
      <c r="G463" t="s">
        <v>28373</v>
      </c>
      <c r="H463" t="s">
        <v>28374</v>
      </c>
      <c r="I463">
        <v>636</v>
      </c>
      <c r="J463">
        <v>15</v>
      </c>
      <c r="K463" s="209">
        <v>0.023585</v>
      </c>
      <c r="L463" s="210">
        <v>0.35</v>
      </c>
      <c r="M463" s="210">
        <v>5.2</v>
      </c>
      <c r="N463" s="157" t="e">
        <f>VLOOKUP(G463,映射表!A:G,7,0)</f>
        <v>#N/A</v>
      </c>
      <c r="O463" s="158" t="e">
        <f>VLOOKUP(G463,映射表!A:C,3,0)</f>
        <v>#N/A</v>
      </c>
    </row>
    <row r="464" spans="1:15">
      <c r="A464" s="208">
        <v>46164</v>
      </c>
      <c r="B464" s="208">
        <v>46164</v>
      </c>
      <c r="C464" t="s">
        <v>28338</v>
      </c>
      <c r="D464" t="s">
        <v>26258</v>
      </c>
      <c r="E464" t="s">
        <v>28379</v>
      </c>
      <c r="F464" t="s">
        <v>28380</v>
      </c>
      <c r="G464" t="s">
        <v>28359</v>
      </c>
      <c r="H464" t="s">
        <v>28360</v>
      </c>
      <c r="I464">
        <v>282</v>
      </c>
      <c r="J464">
        <v>4</v>
      </c>
      <c r="K464" s="209">
        <v>0.014184</v>
      </c>
      <c r="L464" s="210">
        <v>0.33</v>
      </c>
      <c r="M464" s="210">
        <v>1.3</v>
      </c>
      <c r="N464" s="157" t="e">
        <f>VLOOKUP(G464,映射表!A:G,7,0)</f>
        <v>#N/A</v>
      </c>
      <c r="O464" s="158" t="e">
        <f>VLOOKUP(G464,映射表!A:C,3,0)</f>
        <v>#N/A</v>
      </c>
    </row>
    <row r="465" spans="1:15">
      <c r="A465" s="208">
        <v>46164</v>
      </c>
      <c r="B465" s="208">
        <v>46164</v>
      </c>
      <c r="C465" t="s">
        <v>28338</v>
      </c>
      <c r="D465" t="s">
        <v>26258</v>
      </c>
      <c r="E465" t="s">
        <v>28379</v>
      </c>
      <c r="F465" t="s">
        <v>28380</v>
      </c>
      <c r="G465" t="s">
        <v>26850</v>
      </c>
      <c r="H465" t="s">
        <v>26851</v>
      </c>
      <c r="I465">
        <v>337</v>
      </c>
      <c r="J465">
        <v>9</v>
      </c>
      <c r="K465" s="209">
        <v>0.026705999999999997</v>
      </c>
      <c r="L465" s="210">
        <v>0.34</v>
      </c>
      <c r="M465" s="210">
        <v>3.06</v>
      </c>
      <c r="N465" s="157" t="e">
        <f>VLOOKUP(G465,映射表!A:G,7,0)</f>
        <v>#N/A</v>
      </c>
      <c r="O465" s="158" t="e">
        <f>VLOOKUP(G465,映射表!A:C,3,0)</f>
        <v>#N/A</v>
      </c>
    </row>
    <row r="466" spans="1:15">
      <c r="A466" s="208">
        <v>46164</v>
      </c>
      <c r="B466" s="208">
        <v>46164</v>
      </c>
      <c r="C466" t="s">
        <v>28361</v>
      </c>
      <c r="D466" t="s">
        <v>26258</v>
      </c>
      <c r="E466" t="s">
        <v>28381</v>
      </c>
      <c r="F466" t="s">
        <v>28382</v>
      </c>
      <c r="G466" t="s">
        <v>26963</v>
      </c>
      <c r="H466" t="s">
        <v>26964</v>
      </c>
      <c r="I466">
        <v>414</v>
      </c>
      <c r="J466">
        <v>8</v>
      </c>
      <c r="K466" s="209">
        <v>0.019323999999999997</v>
      </c>
      <c r="L466" s="210">
        <v>0.48</v>
      </c>
      <c r="M466" s="210">
        <v>3.82</v>
      </c>
      <c r="N466" s="157" t="e">
        <f>VLOOKUP(G466,映射表!A:G,7,0)</f>
        <v>#N/A</v>
      </c>
      <c r="O466" s="158" t="e">
        <f>VLOOKUP(G466,映射表!A:C,3,0)</f>
        <v>#N/A</v>
      </c>
    </row>
    <row r="467" spans="1:15">
      <c r="A467" s="208">
        <v>46164</v>
      </c>
      <c r="B467" s="208">
        <v>46164</v>
      </c>
      <c r="C467" t="s">
        <v>28361</v>
      </c>
      <c r="D467" t="s">
        <v>26258</v>
      </c>
      <c r="E467" t="s">
        <v>28383</v>
      </c>
      <c r="F467" t="s">
        <v>28384</v>
      </c>
      <c r="G467" t="s">
        <v>26963</v>
      </c>
      <c r="H467" t="s">
        <v>26964</v>
      </c>
      <c r="I467">
        <v>3042</v>
      </c>
      <c r="J467">
        <v>34</v>
      </c>
      <c r="K467" s="209">
        <v>0.011177</v>
      </c>
      <c r="L467" s="210">
        <v>0.34</v>
      </c>
      <c r="M467" s="210">
        <v>11.65</v>
      </c>
      <c r="N467" s="157" t="e">
        <f>VLOOKUP(G467,映射表!A:G,7,0)</f>
        <v>#N/A</v>
      </c>
      <c r="O467" s="158" t="e">
        <f>VLOOKUP(G467,映射表!A:C,3,0)</f>
        <v>#N/A</v>
      </c>
    </row>
    <row r="468" spans="1:15">
      <c r="A468" s="208">
        <v>46164</v>
      </c>
      <c r="B468" s="208">
        <v>46164</v>
      </c>
      <c r="C468" t="s">
        <v>28321</v>
      </c>
      <c r="D468" t="s">
        <v>26258</v>
      </c>
      <c r="E468" t="s">
        <v>28385</v>
      </c>
      <c r="F468" t="s">
        <v>28386</v>
      </c>
      <c r="G468" t="s">
        <v>28387</v>
      </c>
      <c r="H468" t="s">
        <v>28388</v>
      </c>
      <c r="I468">
        <v>846</v>
      </c>
      <c r="J468">
        <v>7</v>
      </c>
      <c r="K468" s="209">
        <v>0.008274</v>
      </c>
      <c r="L468" s="210">
        <v>0.31</v>
      </c>
      <c r="M468" s="210">
        <v>2.2</v>
      </c>
      <c r="N468" s="157" t="e">
        <f>VLOOKUP(G468,映射表!A:G,7,0)</f>
        <v>#N/A</v>
      </c>
      <c r="O468" s="158" t="e">
        <f>VLOOKUP(G468,映射表!A:C,3,0)</f>
        <v>#N/A</v>
      </c>
    </row>
    <row r="469" spans="1:15">
      <c r="A469" s="208">
        <v>46164</v>
      </c>
      <c r="B469" s="208">
        <v>46164</v>
      </c>
      <c r="C469" t="s">
        <v>28345</v>
      </c>
      <c r="D469" t="s">
        <v>26258</v>
      </c>
      <c r="E469" t="s">
        <v>28389</v>
      </c>
      <c r="F469" t="s">
        <v>28390</v>
      </c>
      <c r="G469" t="s">
        <v>26908</v>
      </c>
      <c r="H469" t="s">
        <v>26909</v>
      </c>
      <c r="I469">
        <v>1300</v>
      </c>
      <c r="J469">
        <v>20</v>
      </c>
      <c r="K469" s="209">
        <v>0.015385</v>
      </c>
      <c r="L469" s="210">
        <v>0.28</v>
      </c>
      <c r="M469" s="210">
        <v>5.55</v>
      </c>
      <c r="N469" s="157" t="e">
        <f>VLOOKUP(G469,映射表!A:G,7,0)</f>
        <v>#N/A</v>
      </c>
      <c r="O469" s="158" t="e">
        <f>VLOOKUP(G469,映射表!A:C,3,0)</f>
        <v>#N/A</v>
      </c>
    </row>
    <row r="470" spans="1:15">
      <c r="A470" s="208">
        <v>46164</v>
      </c>
      <c r="B470" s="208">
        <v>46164</v>
      </c>
      <c r="C470" t="s">
        <v>28316</v>
      </c>
      <c r="D470" t="s">
        <v>26258</v>
      </c>
      <c r="E470" t="s">
        <v>28391</v>
      </c>
      <c r="F470" t="s">
        <v>28392</v>
      </c>
      <c r="G470" t="s">
        <v>28393</v>
      </c>
      <c r="H470" t="s">
        <v>28394</v>
      </c>
      <c r="I470">
        <v>535</v>
      </c>
      <c r="J470">
        <v>5</v>
      </c>
      <c r="K470" s="209">
        <v>0.009346</v>
      </c>
      <c r="L470" s="210">
        <v>0.33</v>
      </c>
      <c r="M470" s="210">
        <v>1.66</v>
      </c>
      <c r="N470" s="157" t="e">
        <f>VLOOKUP(G470,映射表!A:G,7,0)</f>
        <v>#N/A</v>
      </c>
      <c r="O470" s="158" t="e">
        <f>VLOOKUP(G470,映射表!A:C,3,0)</f>
        <v>#N/A</v>
      </c>
    </row>
    <row r="471" spans="1:15">
      <c r="A471" s="208">
        <v>46164</v>
      </c>
      <c r="B471" s="208">
        <v>46164</v>
      </c>
      <c r="C471" t="s">
        <v>28345</v>
      </c>
      <c r="D471" t="s">
        <v>26258</v>
      </c>
      <c r="E471" t="s">
        <v>28346</v>
      </c>
      <c r="F471" t="s">
        <v>28347</v>
      </c>
      <c r="G471" t="s">
        <v>28395</v>
      </c>
      <c r="H471" t="s">
        <v>28396</v>
      </c>
      <c r="I471">
        <v>43</v>
      </c>
      <c r="J471">
        <v>0</v>
      </c>
      <c r="K471" s="209">
        <v>0</v>
      </c>
      <c r="L471" t="s">
        <v>26246</v>
      </c>
      <c r="M471" s="210">
        <v>0</v>
      </c>
      <c r="N471" s="157" t="e">
        <f>VLOOKUP(G471,映射表!A:G,7,0)</f>
        <v>#N/A</v>
      </c>
      <c r="O471" s="158" t="e">
        <f>VLOOKUP(G471,映射表!A:C,3,0)</f>
        <v>#N/A</v>
      </c>
    </row>
    <row r="472" spans="1:15">
      <c r="A472" s="208">
        <v>46164</v>
      </c>
      <c r="B472" s="208">
        <v>46164</v>
      </c>
      <c r="C472" t="s">
        <v>28361</v>
      </c>
      <c r="D472" t="s">
        <v>26258</v>
      </c>
      <c r="E472" t="s">
        <v>28397</v>
      </c>
      <c r="F472" t="s">
        <v>28398</v>
      </c>
      <c r="G472" t="s">
        <v>28399</v>
      </c>
      <c r="H472" t="s">
        <v>28400</v>
      </c>
      <c r="I472">
        <v>1947</v>
      </c>
      <c r="J472">
        <v>18</v>
      </c>
      <c r="K472" s="209">
        <v>0.009245</v>
      </c>
      <c r="L472" s="210">
        <v>0.35</v>
      </c>
      <c r="M472" s="210">
        <v>6.29</v>
      </c>
      <c r="N472" s="157" t="e">
        <f>VLOOKUP(G472,映射表!A:G,7,0)</f>
        <v>#N/A</v>
      </c>
      <c r="O472" s="158" t="e">
        <f>VLOOKUP(G472,映射表!A:C,3,0)</f>
        <v>#N/A</v>
      </c>
    </row>
    <row r="473" spans="1:15">
      <c r="A473" s="208">
        <v>46164</v>
      </c>
      <c r="B473" s="208">
        <v>46164</v>
      </c>
      <c r="C473" t="s">
        <v>28345</v>
      </c>
      <c r="D473" t="s">
        <v>26258</v>
      </c>
      <c r="E473" t="s">
        <v>28389</v>
      </c>
      <c r="F473" t="s">
        <v>28390</v>
      </c>
      <c r="G473" t="s">
        <v>26798</v>
      </c>
      <c r="H473" t="s">
        <v>26799</v>
      </c>
      <c r="I473">
        <v>1596</v>
      </c>
      <c r="J473">
        <v>11</v>
      </c>
      <c r="K473" s="209">
        <v>0.0068920000000000006</v>
      </c>
      <c r="L473" s="210">
        <v>0.27</v>
      </c>
      <c r="M473" s="210">
        <v>2.97</v>
      </c>
      <c r="N473" s="157" t="e">
        <f>VLOOKUP(G473,映射表!A:G,7,0)</f>
        <v>#N/A</v>
      </c>
      <c r="O473" s="158" t="e">
        <f>VLOOKUP(G473,映射表!A:C,3,0)</f>
        <v>#N/A</v>
      </c>
    </row>
    <row r="474" spans="1:15">
      <c r="A474" s="208">
        <v>46164</v>
      </c>
      <c r="B474" s="208">
        <v>46164</v>
      </c>
      <c r="C474" t="s">
        <v>28338</v>
      </c>
      <c r="D474" t="s">
        <v>26258</v>
      </c>
      <c r="E474" t="s">
        <v>28401</v>
      </c>
      <c r="F474" t="s">
        <v>28402</v>
      </c>
      <c r="G474" t="s">
        <v>26842</v>
      </c>
      <c r="H474" t="s">
        <v>26843</v>
      </c>
      <c r="I474">
        <v>1708</v>
      </c>
      <c r="J474">
        <v>35</v>
      </c>
      <c r="K474" s="209">
        <v>0.020492</v>
      </c>
      <c r="L474" s="210">
        <v>0.28</v>
      </c>
      <c r="M474" s="210">
        <v>9.68</v>
      </c>
      <c r="N474" s="157" t="e">
        <f>VLOOKUP(G474,映射表!A:G,7,0)</f>
        <v>#N/A</v>
      </c>
      <c r="O474" s="158" t="e">
        <f>VLOOKUP(G474,映射表!A:C,3,0)</f>
        <v>#N/A</v>
      </c>
    </row>
    <row r="475" spans="1:15">
      <c r="A475" s="208">
        <v>46164</v>
      </c>
      <c r="B475" s="208">
        <v>46164</v>
      </c>
      <c r="C475" t="s">
        <v>27431</v>
      </c>
      <c r="D475" t="s">
        <v>26258</v>
      </c>
      <c r="E475" t="s">
        <v>28336</v>
      </c>
      <c r="F475" t="s">
        <v>28337</v>
      </c>
      <c r="G475" t="s">
        <v>28395</v>
      </c>
      <c r="H475" t="s">
        <v>28396</v>
      </c>
      <c r="I475">
        <v>1153</v>
      </c>
      <c r="J475">
        <v>15</v>
      </c>
      <c r="K475" s="209">
        <v>0.013009999999999999</v>
      </c>
      <c r="L475" s="210">
        <v>0.28</v>
      </c>
      <c r="M475" s="210">
        <v>4.2</v>
      </c>
      <c r="N475" s="157" t="e">
        <f>VLOOKUP(G475,映射表!A:G,7,0)</f>
        <v>#N/A</v>
      </c>
      <c r="O475" s="158" t="e">
        <f>VLOOKUP(G475,映射表!A:C,3,0)</f>
        <v>#N/A</v>
      </c>
    </row>
    <row r="476" spans="1:15">
      <c r="A476" s="208">
        <v>46164</v>
      </c>
      <c r="B476" s="208">
        <v>46164</v>
      </c>
      <c r="C476" t="s">
        <v>28345</v>
      </c>
      <c r="D476" t="s">
        <v>26258</v>
      </c>
      <c r="E476" t="s">
        <v>28403</v>
      </c>
      <c r="F476" t="s">
        <v>28404</v>
      </c>
      <c r="G476" t="s">
        <v>28405</v>
      </c>
      <c r="H476" t="s">
        <v>28406</v>
      </c>
      <c r="I476">
        <v>11</v>
      </c>
      <c r="J476">
        <v>1</v>
      </c>
      <c r="K476" s="209">
        <v>0.09090899999999999</v>
      </c>
      <c r="L476" s="210">
        <v>0.45</v>
      </c>
      <c r="M476" s="210">
        <v>0.45</v>
      </c>
      <c r="N476" s="157" t="e">
        <f>VLOOKUP(G476,映射表!A:G,7,0)</f>
        <v>#N/A</v>
      </c>
      <c r="O476" s="158" t="e">
        <f>VLOOKUP(G476,映射表!A:C,3,0)</f>
        <v>#N/A</v>
      </c>
    </row>
    <row r="477" spans="1:15">
      <c r="A477" s="208">
        <v>46164</v>
      </c>
      <c r="B477" s="208">
        <v>46164</v>
      </c>
      <c r="C477" t="s">
        <v>28361</v>
      </c>
      <c r="D477" t="s">
        <v>26258</v>
      </c>
      <c r="E477" t="s">
        <v>28383</v>
      </c>
      <c r="F477" t="s">
        <v>28384</v>
      </c>
      <c r="G477" t="s">
        <v>28407</v>
      </c>
      <c r="H477" t="s">
        <v>28408</v>
      </c>
      <c r="I477">
        <v>166</v>
      </c>
      <c r="J477">
        <v>0</v>
      </c>
      <c r="K477" s="209">
        <v>0</v>
      </c>
      <c r="L477" t="s">
        <v>26246</v>
      </c>
      <c r="M477" s="210">
        <v>0</v>
      </c>
      <c r="N477" s="157" t="e">
        <f>VLOOKUP(G477,映射表!A:G,7,0)</f>
        <v>#N/A</v>
      </c>
      <c r="O477" s="158" t="e">
        <f>VLOOKUP(G477,映射表!A:C,3,0)</f>
        <v>#N/A</v>
      </c>
    </row>
    <row r="478" spans="1:15">
      <c r="A478" s="208">
        <v>46164</v>
      </c>
      <c r="B478" s="208">
        <v>46164</v>
      </c>
      <c r="C478" t="s">
        <v>28361</v>
      </c>
      <c r="D478" t="s">
        <v>26258</v>
      </c>
      <c r="E478" t="s">
        <v>28409</v>
      </c>
      <c r="F478" t="s">
        <v>28410</v>
      </c>
      <c r="G478" t="s">
        <v>28411</v>
      </c>
      <c r="H478" t="s">
        <v>28412</v>
      </c>
      <c r="I478">
        <v>259</v>
      </c>
      <c r="J478">
        <v>2</v>
      </c>
      <c r="K478" s="209">
        <v>0.007722</v>
      </c>
      <c r="L478" s="210">
        <v>0.28</v>
      </c>
      <c r="M478" s="210">
        <v>0.55</v>
      </c>
      <c r="N478" s="157" t="e">
        <f>VLOOKUP(G478,映射表!A:G,7,0)</f>
        <v>#N/A</v>
      </c>
      <c r="O478" s="158" t="e">
        <f>VLOOKUP(G478,映射表!A:C,3,0)</f>
        <v>#N/A</v>
      </c>
    </row>
    <row r="479" spans="1:15">
      <c r="A479" s="208">
        <v>46164</v>
      </c>
      <c r="B479" s="208">
        <v>46164</v>
      </c>
      <c r="C479" t="s">
        <v>28361</v>
      </c>
      <c r="D479" t="s">
        <v>26258</v>
      </c>
      <c r="E479" t="s">
        <v>28381</v>
      </c>
      <c r="F479" t="s">
        <v>28382</v>
      </c>
      <c r="G479" t="s">
        <v>28407</v>
      </c>
      <c r="H479" t="s">
        <v>28408</v>
      </c>
      <c r="I479">
        <v>35</v>
      </c>
      <c r="J479">
        <v>0</v>
      </c>
      <c r="K479" s="209">
        <v>0</v>
      </c>
      <c r="L479" t="s">
        <v>26246</v>
      </c>
      <c r="M479" s="210">
        <v>0</v>
      </c>
      <c r="N479" s="157" t="e">
        <f>VLOOKUP(G479,映射表!A:G,7,0)</f>
        <v>#N/A</v>
      </c>
      <c r="O479" s="158" t="e">
        <f>VLOOKUP(G479,映射表!A:C,3,0)</f>
        <v>#N/A</v>
      </c>
    </row>
    <row r="480" spans="1:15">
      <c r="A480" s="208">
        <v>46164</v>
      </c>
      <c r="B480" s="208">
        <v>46164</v>
      </c>
      <c r="C480" t="s">
        <v>28370</v>
      </c>
      <c r="D480" t="s">
        <v>26258</v>
      </c>
      <c r="E480" t="s">
        <v>28413</v>
      </c>
      <c r="F480" t="s">
        <v>28414</v>
      </c>
      <c r="G480" t="s">
        <v>26916</v>
      </c>
      <c r="H480" t="s">
        <v>26917</v>
      </c>
      <c r="I480">
        <v>100</v>
      </c>
      <c r="J480">
        <v>3</v>
      </c>
      <c r="K480" s="209">
        <v>0.03</v>
      </c>
      <c r="L480" s="210">
        <v>0.28</v>
      </c>
      <c r="M480" s="210">
        <v>0.84</v>
      </c>
      <c r="N480" s="157" t="e">
        <f>VLOOKUP(G480,映射表!A:G,7,0)</f>
        <v>#N/A</v>
      </c>
      <c r="O480" s="158" t="e">
        <f>VLOOKUP(G480,映射表!A:C,3,0)</f>
        <v>#N/A</v>
      </c>
    </row>
    <row r="481" spans="1:15">
      <c r="A481" s="208">
        <v>46164</v>
      </c>
      <c r="B481" s="208">
        <v>46164</v>
      </c>
      <c r="C481" t="s">
        <v>28345</v>
      </c>
      <c r="D481" t="s">
        <v>26258</v>
      </c>
      <c r="E481" t="s">
        <v>28389</v>
      </c>
      <c r="F481" t="s">
        <v>28390</v>
      </c>
      <c r="G481" t="s">
        <v>28395</v>
      </c>
      <c r="H481" t="s">
        <v>28396</v>
      </c>
      <c r="I481">
        <v>434</v>
      </c>
      <c r="J481">
        <v>1</v>
      </c>
      <c r="K481" s="209">
        <v>0.002304</v>
      </c>
      <c r="L481" s="210">
        <v>0.26</v>
      </c>
      <c r="M481" s="210">
        <v>0.26</v>
      </c>
      <c r="N481" s="157" t="e">
        <f>VLOOKUP(G481,映射表!A:G,7,0)</f>
        <v>#N/A</v>
      </c>
      <c r="O481" s="158" t="e">
        <f>VLOOKUP(G481,映射表!A:C,3,0)</f>
        <v>#N/A</v>
      </c>
    </row>
    <row r="482" spans="1:15">
      <c r="A482" s="208">
        <v>46164</v>
      </c>
      <c r="B482" s="208">
        <v>46164</v>
      </c>
      <c r="C482" t="s">
        <v>28370</v>
      </c>
      <c r="D482" t="s">
        <v>26258</v>
      </c>
      <c r="E482" t="s">
        <v>28371</v>
      </c>
      <c r="F482" t="s">
        <v>28372</v>
      </c>
      <c r="G482" t="s">
        <v>26916</v>
      </c>
      <c r="H482" t="s">
        <v>26917</v>
      </c>
      <c r="I482">
        <v>196</v>
      </c>
      <c r="J482">
        <v>3</v>
      </c>
      <c r="K482" s="209">
        <v>0.015306</v>
      </c>
      <c r="L482" s="210">
        <v>0.32</v>
      </c>
      <c r="M482" s="210">
        <v>0.97</v>
      </c>
      <c r="N482" s="157" t="e">
        <f>VLOOKUP(G482,映射表!A:G,7,0)</f>
        <v>#N/A</v>
      </c>
      <c r="O482" s="158" t="e">
        <f>VLOOKUP(G482,映射表!A:C,3,0)</f>
        <v>#N/A</v>
      </c>
    </row>
    <row r="483" spans="1:15">
      <c r="A483" s="208">
        <v>46164</v>
      </c>
      <c r="B483" s="208">
        <v>46164</v>
      </c>
      <c r="C483" t="s">
        <v>28354</v>
      </c>
      <c r="D483" t="s">
        <v>26258</v>
      </c>
      <c r="E483" t="s">
        <v>28415</v>
      </c>
      <c r="F483" t="s">
        <v>28416</v>
      </c>
      <c r="G483" t="s">
        <v>28417</v>
      </c>
      <c r="H483" t="s">
        <v>28418</v>
      </c>
      <c r="I483">
        <v>107</v>
      </c>
      <c r="J483">
        <v>1</v>
      </c>
      <c r="K483" s="209">
        <v>0.009346</v>
      </c>
      <c r="L483" s="210">
        <v>0.3</v>
      </c>
      <c r="M483" s="210">
        <v>0.3</v>
      </c>
      <c r="N483" s="157" t="e">
        <f>VLOOKUP(G483,映射表!A:G,7,0)</f>
        <v>#N/A</v>
      </c>
      <c r="O483" s="158" t="e">
        <f>VLOOKUP(G483,映射表!A:C,3,0)</f>
        <v>#N/A</v>
      </c>
    </row>
    <row r="484" spans="1:15">
      <c r="A484" s="208">
        <v>46164</v>
      </c>
      <c r="B484" s="208">
        <v>46164</v>
      </c>
      <c r="C484" t="s">
        <v>27431</v>
      </c>
      <c r="D484" t="s">
        <v>26258</v>
      </c>
      <c r="E484" t="s">
        <v>28419</v>
      </c>
      <c r="F484" t="s">
        <v>28420</v>
      </c>
      <c r="G484" t="s">
        <v>28405</v>
      </c>
      <c r="H484" t="s">
        <v>28406</v>
      </c>
      <c r="I484">
        <v>1141</v>
      </c>
      <c r="J484">
        <v>21</v>
      </c>
      <c r="K484" s="209">
        <v>0.018405</v>
      </c>
      <c r="L484" s="210">
        <v>0.24</v>
      </c>
      <c r="M484" s="210">
        <v>5.02</v>
      </c>
      <c r="N484" s="157" t="e">
        <f>VLOOKUP(G484,映射表!A:G,7,0)</f>
        <v>#N/A</v>
      </c>
      <c r="O484" s="158" t="e">
        <f>VLOOKUP(G484,映射表!A:C,3,0)</f>
        <v>#N/A</v>
      </c>
    </row>
    <row r="485" spans="1:15">
      <c r="A485" s="208">
        <v>46164</v>
      </c>
      <c r="B485" s="208">
        <v>46164</v>
      </c>
      <c r="C485" t="s">
        <v>27431</v>
      </c>
      <c r="D485" t="s">
        <v>26258</v>
      </c>
      <c r="E485" t="s">
        <v>28421</v>
      </c>
      <c r="F485" t="s">
        <v>28422</v>
      </c>
      <c r="G485" t="s">
        <v>28423</v>
      </c>
      <c r="H485" t="s">
        <v>28424</v>
      </c>
      <c r="I485">
        <v>7</v>
      </c>
      <c r="J485">
        <v>0</v>
      </c>
      <c r="K485" s="209">
        <v>0</v>
      </c>
      <c r="L485" t="s">
        <v>26246</v>
      </c>
      <c r="M485" s="210">
        <v>0</v>
      </c>
      <c r="N485" s="157" t="e">
        <f>VLOOKUP(G485,映射表!A:G,7,0)</f>
        <v>#N/A</v>
      </c>
      <c r="O485" s="158" t="e">
        <f>VLOOKUP(G485,映射表!A:C,3,0)</f>
        <v>#N/A</v>
      </c>
    </row>
    <row r="486" spans="1:15">
      <c r="A486" s="208">
        <v>46164</v>
      </c>
      <c r="B486" s="208">
        <v>46164</v>
      </c>
      <c r="C486" t="s">
        <v>28370</v>
      </c>
      <c r="D486" t="s">
        <v>26258</v>
      </c>
      <c r="E486" t="s">
        <v>28425</v>
      </c>
      <c r="F486" t="s">
        <v>28426</v>
      </c>
      <c r="G486" t="s">
        <v>26870</v>
      </c>
      <c r="H486" t="s">
        <v>26871</v>
      </c>
      <c r="I486">
        <v>1210</v>
      </c>
      <c r="J486">
        <v>15</v>
      </c>
      <c r="K486" s="209">
        <v>0.012397</v>
      </c>
      <c r="L486" s="210">
        <v>0.31</v>
      </c>
      <c r="M486" s="210">
        <v>4.6</v>
      </c>
      <c r="N486" s="157" t="e">
        <f>VLOOKUP(G486,映射表!A:G,7,0)</f>
        <v>#N/A</v>
      </c>
      <c r="O486" s="158" t="e">
        <f>VLOOKUP(G486,映射表!A:C,3,0)</f>
        <v>#N/A</v>
      </c>
    </row>
    <row r="487" spans="1:15">
      <c r="A487" s="208">
        <v>46164</v>
      </c>
      <c r="B487" s="208">
        <v>46164</v>
      </c>
      <c r="C487" t="s">
        <v>28338</v>
      </c>
      <c r="D487" t="s">
        <v>26258</v>
      </c>
      <c r="E487" t="s">
        <v>28427</v>
      </c>
      <c r="F487" t="s">
        <v>28428</v>
      </c>
      <c r="G487" t="s">
        <v>28429</v>
      </c>
      <c r="H487" t="s">
        <v>28430</v>
      </c>
      <c r="I487">
        <v>1183</v>
      </c>
      <c r="J487">
        <v>26</v>
      </c>
      <c r="K487" s="209">
        <v>0.021978</v>
      </c>
      <c r="L487" s="210">
        <v>0.36</v>
      </c>
      <c r="M487" s="210">
        <v>9.25</v>
      </c>
      <c r="N487" s="157" t="e">
        <f>VLOOKUP(G487,映射表!A:G,7,0)</f>
        <v>#N/A</v>
      </c>
      <c r="O487" s="158" t="e">
        <f>VLOOKUP(G487,映射表!A:C,3,0)</f>
        <v>#N/A</v>
      </c>
    </row>
    <row r="488" spans="1:15">
      <c r="A488" s="208">
        <v>46164</v>
      </c>
      <c r="B488" s="208">
        <v>46164</v>
      </c>
      <c r="C488" t="s">
        <v>28338</v>
      </c>
      <c r="D488" t="s">
        <v>26258</v>
      </c>
      <c r="E488" t="s">
        <v>28427</v>
      </c>
      <c r="F488" t="s">
        <v>28428</v>
      </c>
      <c r="G488" t="s">
        <v>26929</v>
      </c>
      <c r="H488" t="s">
        <v>26930</v>
      </c>
      <c r="I488">
        <v>139</v>
      </c>
      <c r="J488">
        <v>0</v>
      </c>
      <c r="K488" s="209">
        <v>0</v>
      </c>
      <c r="L488" t="s">
        <v>26246</v>
      </c>
      <c r="M488" s="210">
        <v>0</v>
      </c>
      <c r="N488" s="157" t="e">
        <f>VLOOKUP(G488,映射表!A:G,7,0)</f>
        <v>#N/A</v>
      </c>
      <c r="O488" s="158" t="e">
        <f>VLOOKUP(G488,映射表!A:C,3,0)</f>
        <v>#N/A</v>
      </c>
    </row>
    <row r="489" spans="1:15">
      <c r="A489" s="208">
        <v>46164</v>
      </c>
      <c r="B489" s="208">
        <v>46164</v>
      </c>
      <c r="C489" t="s">
        <v>28331</v>
      </c>
      <c r="D489" t="s">
        <v>26258</v>
      </c>
      <c r="E489" t="s">
        <v>28366</v>
      </c>
      <c r="F489" t="s">
        <v>28367</v>
      </c>
      <c r="G489" t="s">
        <v>28431</v>
      </c>
      <c r="H489" t="s">
        <v>28432</v>
      </c>
      <c r="I489">
        <v>207</v>
      </c>
      <c r="J489">
        <v>12</v>
      </c>
      <c r="K489" s="209">
        <v>0.057971</v>
      </c>
      <c r="L489" s="210">
        <v>0.34</v>
      </c>
      <c r="M489" s="210">
        <v>4.08</v>
      </c>
      <c r="N489" s="157" t="e">
        <f>VLOOKUP(G489,映射表!A:G,7,0)</f>
        <v>#N/A</v>
      </c>
      <c r="O489" s="158" t="e">
        <f>VLOOKUP(G489,映射表!A:C,3,0)</f>
        <v>#N/A</v>
      </c>
    </row>
    <row r="490" spans="1:15">
      <c r="A490" s="208">
        <v>46164</v>
      </c>
      <c r="B490" s="208">
        <v>46164</v>
      </c>
      <c r="C490" t="s">
        <v>28331</v>
      </c>
      <c r="D490" t="s">
        <v>26258</v>
      </c>
      <c r="E490" t="s">
        <v>28366</v>
      </c>
      <c r="F490" t="s">
        <v>28367</v>
      </c>
      <c r="G490" t="s">
        <v>26814</v>
      </c>
      <c r="H490" t="s">
        <v>26815</v>
      </c>
      <c r="I490">
        <v>254</v>
      </c>
      <c r="J490">
        <v>4</v>
      </c>
      <c r="K490" s="209">
        <v>0.015747999999999998</v>
      </c>
      <c r="L490" s="210">
        <v>0.23</v>
      </c>
      <c r="M490" s="210">
        <v>0.9</v>
      </c>
      <c r="N490" s="157" t="e">
        <f>VLOOKUP(G490,映射表!A:G,7,0)</f>
        <v>#N/A</v>
      </c>
      <c r="O490" s="158" t="e">
        <f>VLOOKUP(G490,映射表!A:C,3,0)</f>
        <v>#N/A</v>
      </c>
    </row>
    <row r="491" spans="1:15">
      <c r="A491" s="208">
        <v>46164</v>
      </c>
      <c r="B491" s="208">
        <v>46164</v>
      </c>
      <c r="C491" t="s">
        <v>28354</v>
      </c>
      <c r="D491" t="s">
        <v>26258</v>
      </c>
      <c r="E491" t="s">
        <v>28433</v>
      </c>
      <c r="F491" t="s">
        <v>28434</v>
      </c>
      <c r="G491" t="s">
        <v>28435</v>
      </c>
      <c r="H491" t="s">
        <v>28436</v>
      </c>
      <c r="I491">
        <v>1010</v>
      </c>
      <c r="J491">
        <v>12</v>
      </c>
      <c r="K491" s="209">
        <v>0.011881</v>
      </c>
      <c r="L491" s="210">
        <v>0.39</v>
      </c>
      <c r="M491" s="210">
        <v>4.65</v>
      </c>
      <c r="N491" s="157" t="e">
        <f>VLOOKUP(G491,映射表!A:G,7,0)</f>
        <v>#N/A</v>
      </c>
      <c r="O491" s="158" t="e">
        <f>VLOOKUP(G491,映射表!A:C,3,0)</f>
        <v>#N/A</v>
      </c>
    </row>
    <row r="492" spans="1:15">
      <c r="A492" s="208">
        <v>46164</v>
      </c>
      <c r="B492" s="208">
        <v>46164</v>
      </c>
      <c r="C492" t="s">
        <v>28354</v>
      </c>
      <c r="D492" t="s">
        <v>26258</v>
      </c>
      <c r="E492" t="s">
        <v>28433</v>
      </c>
      <c r="F492" t="s">
        <v>28434</v>
      </c>
      <c r="G492" t="s">
        <v>27389</v>
      </c>
      <c r="H492" t="s">
        <v>28437</v>
      </c>
      <c r="I492">
        <v>537</v>
      </c>
      <c r="J492">
        <v>7</v>
      </c>
      <c r="K492" s="209">
        <v>0.013035000000000001</v>
      </c>
      <c r="L492" s="210">
        <v>0.37</v>
      </c>
      <c r="M492" s="210">
        <v>2.59</v>
      </c>
      <c r="N492" s="157" t="e">
        <f>VLOOKUP(G492,映射表!A:G,7,0)</f>
        <v>#N/A</v>
      </c>
      <c r="O492" s="158" t="e">
        <f>VLOOKUP(G492,映射表!A:C,3,0)</f>
        <v>#N/A</v>
      </c>
    </row>
    <row r="493" spans="1:15">
      <c r="A493" s="208">
        <v>46164</v>
      </c>
      <c r="B493" s="208">
        <v>46164</v>
      </c>
      <c r="C493" t="s">
        <v>28321</v>
      </c>
      <c r="D493" t="s">
        <v>26258</v>
      </c>
      <c r="E493" t="s">
        <v>28438</v>
      </c>
      <c r="F493" t="s">
        <v>28439</v>
      </c>
      <c r="G493" t="s">
        <v>27025</v>
      </c>
      <c r="H493" t="s">
        <v>27026</v>
      </c>
      <c r="I493">
        <v>2630</v>
      </c>
      <c r="J493">
        <v>28</v>
      </c>
      <c r="K493" s="209">
        <v>0.010646</v>
      </c>
      <c r="L493" s="210">
        <v>0.31</v>
      </c>
      <c r="M493" s="210">
        <v>8.64</v>
      </c>
      <c r="N493" s="157" t="e">
        <f>VLOOKUP(G493,映射表!A:G,7,0)</f>
        <v>#N/A</v>
      </c>
      <c r="O493" s="158" t="e">
        <f>VLOOKUP(G493,映射表!A:C,3,0)</f>
        <v>#N/A</v>
      </c>
    </row>
    <row r="494" spans="1:15">
      <c r="A494" s="208">
        <v>46164</v>
      </c>
      <c r="B494" s="208">
        <v>46164</v>
      </c>
      <c r="C494" t="s">
        <v>28370</v>
      </c>
      <c r="D494" t="s">
        <v>26258</v>
      </c>
      <c r="E494" t="s">
        <v>28440</v>
      </c>
      <c r="F494" t="s">
        <v>28441</v>
      </c>
      <c r="G494" t="s">
        <v>28442</v>
      </c>
      <c r="H494" t="s">
        <v>28443</v>
      </c>
      <c r="I494">
        <v>1080</v>
      </c>
      <c r="J494">
        <v>10</v>
      </c>
      <c r="K494" s="209">
        <v>0.009259</v>
      </c>
      <c r="L494" s="210">
        <v>0.29</v>
      </c>
      <c r="M494" s="210">
        <v>2.88</v>
      </c>
      <c r="N494" s="157" t="e">
        <f>VLOOKUP(G494,映射表!A:G,7,0)</f>
        <v>#N/A</v>
      </c>
      <c r="O494" s="158" t="e">
        <f>VLOOKUP(G494,映射表!A:C,3,0)</f>
        <v>#N/A</v>
      </c>
    </row>
    <row r="495" spans="1:15">
      <c r="A495" s="208">
        <v>46164</v>
      </c>
      <c r="B495" s="208">
        <v>46164</v>
      </c>
      <c r="C495" t="s">
        <v>28321</v>
      </c>
      <c r="D495" t="s">
        <v>26258</v>
      </c>
      <c r="E495" t="s">
        <v>28385</v>
      </c>
      <c r="F495" t="s">
        <v>28386</v>
      </c>
      <c r="G495" t="s">
        <v>27025</v>
      </c>
      <c r="H495" t="s">
        <v>27026</v>
      </c>
      <c r="I495">
        <v>2160</v>
      </c>
      <c r="J495">
        <v>27</v>
      </c>
      <c r="K495" s="209">
        <v>0.0125</v>
      </c>
      <c r="L495" s="210">
        <v>0.3</v>
      </c>
      <c r="M495" s="210">
        <v>8.04</v>
      </c>
      <c r="N495" s="157" t="e">
        <f>VLOOKUP(G495,映射表!A:G,7,0)</f>
        <v>#N/A</v>
      </c>
      <c r="O495" s="158" t="e">
        <f>VLOOKUP(G495,映射表!A:C,3,0)</f>
        <v>#N/A</v>
      </c>
    </row>
    <row r="496" spans="1:15">
      <c r="A496" s="208">
        <v>46164</v>
      </c>
      <c r="B496" s="208">
        <v>46164</v>
      </c>
      <c r="C496" t="s">
        <v>28345</v>
      </c>
      <c r="D496" t="s">
        <v>26258</v>
      </c>
      <c r="E496" t="s">
        <v>28444</v>
      </c>
      <c r="F496" t="s">
        <v>28445</v>
      </c>
      <c r="G496" t="s">
        <v>28446</v>
      </c>
      <c r="H496" t="s">
        <v>28447</v>
      </c>
      <c r="I496">
        <v>4</v>
      </c>
      <c r="J496">
        <v>0</v>
      </c>
      <c r="K496" s="209">
        <v>0</v>
      </c>
      <c r="L496" t="s">
        <v>26246</v>
      </c>
      <c r="M496" s="210">
        <v>0</v>
      </c>
      <c r="N496" s="157" t="e">
        <f>VLOOKUP(G496,映射表!A:G,7,0)</f>
        <v>#N/A</v>
      </c>
      <c r="O496" s="158" t="e">
        <f>VLOOKUP(G496,映射表!A:C,3,0)</f>
        <v>#N/A</v>
      </c>
    </row>
    <row r="497" spans="1:15">
      <c r="A497" s="208">
        <v>46164</v>
      </c>
      <c r="B497" s="208">
        <v>46164</v>
      </c>
      <c r="C497" t="s">
        <v>28345</v>
      </c>
      <c r="D497" t="s">
        <v>26258</v>
      </c>
      <c r="E497" t="s">
        <v>28444</v>
      </c>
      <c r="F497" t="s">
        <v>28445</v>
      </c>
      <c r="G497" t="s">
        <v>28448</v>
      </c>
      <c r="H497" t="s">
        <v>28449</v>
      </c>
      <c r="I497">
        <v>161</v>
      </c>
      <c r="J497">
        <v>1</v>
      </c>
      <c r="K497" s="209">
        <v>0.0062109999999999995</v>
      </c>
      <c r="L497" s="210">
        <v>0.3</v>
      </c>
      <c r="M497" s="210">
        <v>0.3</v>
      </c>
      <c r="N497" s="157" t="e">
        <f>VLOOKUP(G497,映射表!A:G,7,0)</f>
        <v>#N/A</v>
      </c>
      <c r="O497" s="158" t="e">
        <f>VLOOKUP(G497,映射表!A:C,3,0)</f>
        <v>#N/A</v>
      </c>
    </row>
    <row r="498" spans="1:15">
      <c r="A498" s="208">
        <v>46164</v>
      </c>
      <c r="B498" s="208">
        <v>46164</v>
      </c>
      <c r="C498" t="s">
        <v>28321</v>
      </c>
      <c r="D498" t="s">
        <v>26258</v>
      </c>
      <c r="E498" t="s">
        <v>28438</v>
      </c>
      <c r="F498" t="s">
        <v>28439</v>
      </c>
      <c r="G498" t="s">
        <v>28387</v>
      </c>
      <c r="H498" t="s">
        <v>28388</v>
      </c>
      <c r="I498">
        <v>1088</v>
      </c>
      <c r="J498">
        <v>6</v>
      </c>
      <c r="K498" s="209">
        <v>0.005515</v>
      </c>
      <c r="L498" s="210">
        <v>0.3</v>
      </c>
      <c r="M498" s="210">
        <v>1.8</v>
      </c>
      <c r="N498" s="157" t="e">
        <f>VLOOKUP(G498,映射表!A:G,7,0)</f>
        <v>#N/A</v>
      </c>
      <c r="O498" s="158" t="e">
        <f>VLOOKUP(G498,映射表!A:C,3,0)</f>
        <v>#N/A</v>
      </c>
    </row>
    <row r="499" spans="1:15">
      <c r="A499" s="208">
        <v>46164</v>
      </c>
      <c r="B499" s="208">
        <v>46164</v>
      </c>
      <c r="C499" t="s">
        <v>28338</v>
      </c>
      <c r="D499" t="s">
        <v>26258</v>
      </c>
      <c r="E499" t="s">
        <v>28427</v>
      </c>
      <c r="F499" t="s">
        <v>28428</v>
      </c>
      <c r="G499" t="s">
        <v>28450</v>
      </c>
      <c r="H499" t="s">
        <v>28451</v>
      </c>
      <c r="I499">
        <v>176</v>
      </c>
      <c r="J499">
        <v>4</v>
      </c>
      <c r="K499" s="209">
        <v>0.022727</v>
      </c>
      <c r="L499" s="210">
        <v>0.35</v>
      </c>
      <c r="M499" s="210">
        <v>1.4</v>
      </c>
      <c r="N499" s="157" t="e">
        <f>VLOOKUP(G499,映射表!A:G,7,0)</f>
        <v>#N/A</v>
      </c>
      <c r="O499" s="158" t="e">
        <f>VLOOKUP(G499,映射表!A:C,3,0)</f>
        <v>#N/A</v>
      </c>
    </row>
    <row r="500" spans="1:15">
      <c r="A500" s="208">
        <v>46164</v>
      </c>
      <c r="B500" s="208">
        <v>46164</v>
      </c>
      <c r="C500" t="s">
        <v>28354</v>
      </c>
      <c r="D500" t="s">
        <v>26258</v>
      </c>
      <c r="E500" t="s">
        <v>28452</v>
      </c>
      <c r="F500" t="s">
        <v>28453</v>
      </c>
      <c r="G500" t="s">
        <v>27389</v>
      </c>
      <c r="H500" t="s">
        <v>28437</v>
      </c>
      <c r="I500">
        <v>884</v>
      </c>
      <c r="J500">
        <v>14</v>
      </c>
      <c r="K500" s="209">
        <v>0.015837</v>
      </c>
      <c r="L500" s="210">
        <v>0.29</v>
      </c>
      <c r="M500" s="210">
        <v>4.07</v>
      </c>
      <c r="N500" s="157" t="e">
        <f>VLOOKUP(G500,映射表!A:G,7,0)</f>
        <v>#N/A</v>
      </c>
      <c r="O500" s="158" t="e">
        <f>VLOOKUP(G500,映射表!A:C,3,0)</f>
        <v>#N/A</v>
      </c>
    </row>
    <row r="501" spans="1:15">
      <c r="A501" s="208">
        <v>46164</v>
      </c>
      <c r="B501" s="208">
        <v>46164</v>
      </c>
      <c r="C501" t="s">
        <v>28354</v>
      </c>
      <c r="D501" t="s">
        <v>26258</v>
      </c>
      <c r="E501" t="s">
        <v>28454</v>
      </c>
      <c r="F501" t="s">
        <v>28455</v>
      </c>
      <c r="G501" t="s">
        <v>28435</v>
      </c>
      <c r="H501" t="s">
        <v>28436</v>
      </c>
      <c r="I501">
        <v>1474</v>
      </c>
      <c r="J501">
        <v>13</v>
      </c>
      <c r="K501" s="209">
        <v>0.00882</v>
      </c>
      <c r="L501" s="210">
        <v>0.46</v>
      </c>
      <c r="M501" s="210">
        <v>5.98</v>
      </c>
      <c r="N501" s="157" t="e">
        <f>VLOOKUP(G501,映射表!A:G,7,0)</f>
        <v>#N/A</v>
      </c>
      <c r="O501" s="158" t="e">
        <f>VLOOKUP(G501,映射表!A:C,3,0)</f>
        <v>#N/A</v>
      </c>
    </row>
    <row r="502" spans="1:15">
      <c r="A502" s="208">
        <v>46164</v>
      </c>
      <c r="B502" s="208">
        <v>46164</v>
      </c>
      <c r="C502" t="s">
        <v>28354</v>
      </c>
      <c r="D502" t="s">
        <v>26258</v>
      </c>
      <c r="E502" t="s">
        <v>28454</v>
      </c>
      <c r="F502" t="s">
        <v>28455</v>
      </c>
      <c r="G502" t="s">
        <v>27389</v>
      </c>
      <c r="H502" t="s">
        <v>28437</v>
      </c>
      <c r="I502">
        <v>622</v>
      </c>
      <c r="J502">
        <v>4</v>
      </c>
      <c r="K502" s="209">
        <v>0.006431</v>
      </c>
      <c r="L502" s="210">
        <v>0.43</v>
      </c>
      <c r="M502" s="210">
        <v>1.72</v>
      </c>
      <c r="N502" s="157" t="e">
        <f>VLOOKUP(G502,映射表!A:G,7,0)</f>
        <v>#N/A</v>
      </c>
      <c r="O502" s="158" t="e">
        <f>VLOOKUP(G502,映射表!A:C,3,0)</f>
        <v>#N/A</v>
      </c>
    </row>
    <row r="503" spans="1:15">
      <c r="A503" s="208">
        <v>46164</v>
      </c>
      <c r="B503" s="208">
        <v>46164</v>
      </c>
      <c r="C503" t="s">
        <v>28354</v>
      </c>
      <c r="D503" t="s">
        <v>26258</v>
      </c>
      <c r="E503" t="s">
        <v>28454</v>
      </c>
      <c r="F503" t="s">
        <v>28455</v>
      </c>
      <c r="G503" t="s">
        <v>28456</v>
      </c>
      <c r="H503" t="s">
        <v>28457</v>
      </c>
      <c r="I503">
        <v>342</v>
      </c>
      <c r="J503">
        <v>4</v>
      </c>
      <c r="K503" s="209">
        <v>0.011696</v>
      </c>
      <c r="L503" s="210">
        <v>0.45</v>
      </c>
      <c r="M503" s="210">
        <v>1.8</v>
      </c>
      <c r="N503" s="157" t="e">
        <f>VLOOKUP(G503,映射表!A:G,7,0)</f>
        <v>#N/A</v>
      </c>
      <c r="O503" s="158" t="e">
        <f>VLOOKUP(G503,映射表!A:C,3,0)</f>
        <v>#N/A</v>
      </c>
    </row>
    <row r="504" spans="1:15">
      <c r="A504" s="208">
        <v>46164</v>
      </c>
      <c r="B504" s="208">
        <v>46164</v>
      </c>
      <c r="C504" t="s">
        <v>28354</v>
      </c>
      <c r="D504" t="s">
        <v>26258</v>
      </c>
      <c r="E504" t="s">
        <v>28452</v>
      </c>
      <c r="F504" t="s">
        <v>28453</v>
      </c>
      <c r="G504" t="s">
        <v>28435</v>
      </c>
      <c r="H504" t="s">
        <v>28436</v>
      </c>
      <c r="I504">
        <v>894</v>
      </c>
      <c r="J504">
        <v>20</v>
      </c>
      <c r="K504" s="209">
        <v>0.022371</v>
      </c>
      <c r="L504" s="210">
        <v>0.34</v>
      </c>
      <c r="M504" s="210">
        <v>6.73</v>
      </c>
      <c r="N504" s="157" t="e">
        <f>VLOOKUP(G504,映射表!A:G,7,0)</f>
        <v>#N/A</v>
      </c>
      <c r="O504" s="158" t="e">
        <f>VLOOKUP(G504,映射表!A:C,3,0)</f>
        <v>#N/A</v>
      </c>
    </row>
    <row r="505" spans="1:15">
      <c r="A505" s="208">
        <v>46164</v>
      </c>
      <c r="B505" s="208">
        <v>46164</v>
      </c>
      <c r="C505" t="s">
        <v>28338</v>
      </c>
      <c r="D505" t="s">
        <v>26258</v>
      </c>
      <c r="E505" t="s">
        <v>28458</v>
      </c>
      <c r="F505" t="s">
        <v>28459</v>
      </c>
      <c r="G505" t="s">
        <v>26806</v>
      </c>
      <c r="H505" t="s">
        <v>26807</v>
      </c>
      <c r="I505">
        <v>790</v>
      </c>
      <c r="J505">
        <v>12</v>
      </c>
      <c r="K505" s="209">
        <v>0.015189999999999999</v>
      </c>
      <c r="L505" s="210">
        <v>0.3</v>
      </c>
      <c r="M505" s="210">
        <v>3.58</v>
      </c>
      <c r="N505" s="157" t="e">
        <f>VLOOKUP(G505,映射表!A:G,7,0)</f>
        <v>#N/A</v>
      </c>
      <c r="O505" s="158" t="e">
        <f>VLOOKUP(G505,映射表!A:C,3,0)</f>
        <v>#N/A</v>
      </c>
    </row>
    <row r="506" spans="1:15">
      <c r="A506" s="208">
        <v>46164</v>
      </c>
      <c r="B506" s="208">
        <v>46164</v>
      </c>
      <c r="C506" t="s">
        <v>28338</v>
      </c>
      <c r="D506" t="s">
        <v>26258</v>
      </c>
      <c r="E506" t="s">
        <v>28460</v>
      </c>
      <c r="F506" t="s">
        <v>28461</v>
      </c>
      <c r="G506" t="s">
        <v>26842</v>
      </c>
      <c r="H506" t="s">
        <v>26843</v>
      </c>
      <c r="I506">
        <v>1103</v>
      </c>
      <c r="J506">
        <v>26</v>
      </c>
      <c r="K506" s="209">
        <v>0.023572000000000003</v>
      </c>
      <c r="L506" s="210">
        <v>0.31</v>
      </c>
      <c r="M506" s="210">
        <v>8.16</v>
      </c>
      <c r="N506" s="157" t="e">
        <f>VLOOKUP(G506,映射表!A:G,7,0)</f>
        <v>#N/A</v>
      </c>
      <c r="O506" s="158" t="e">
        <f>VLOOKUP(G506,映射表!A:C,3,0)</f>
        <v>#N/A</v>
      </c>
    </row>
    <row r="507" spans="1:15">
      <c r="A507" s="208">
        <v>46164</v>
      </c>
      <c r="B507" s="208">
        <v>46164</v>
      </c>
      <c r="C507" t="s">
        <v>28345</v>
      </c>
      <c r="D507" t="s">
        <v>26258</v>
      </c>
      <c r="E507" t="s">
        <v>28462</v>
      </c>
      <c r="F507" t="s">
        <v>28463</v>
      </c>
      <c r="G507" t="s">
        <v>26798</v>
      </c>
      <c r="H507" t="s">
        <v>26799</v>
      </c>
      <c r="I507">
        <v>1379</v>
      </c>
      <c r="J507">
        <v>15</v>
      </c>
      <c r="K507" s="209">
        <v>0.010877</v>
      </c>
      <c r="L507" s="210">
        <v>0.37</v>
      </c>
      <c r="M507" s="210">
        <v>5.56</v>
      </c>
      <c r="N507" s="157" t="e">
        <f>VLOOKUP(G507,映射表!A:G,7,0)</f>
        <v>#N/A</v>
      </c>
      <c r="O507" s="158" t="e">
        <f>VLOOKUP(G507,映射表!A:C,3,0)</f>
        <v>#N/A</v>
      </c>
    </row>
    <row r="508" spans="1:15">
      <c r="A508" s="208">
        <v>46164</v>
      </c>
      <c r="B508" s="208">
        <v>46164</v>
      </c>
      <c r="C508" t="s">
        <v>28345</v>
      </c>
      <c r="D508" t="s">
        <v>26258</v>
      </c>
      <c r="E508" t="s">
        <v>28464</v>
      </c>
      <c r="F508" t="s">
        <v>28465</v>
      </c>
      <c r="G508" t="s">
        <v>28466</v>
      </c>
      <c r="H508" t="s">
        <v>28467</v>
      </c>
      <c r="I508">
        <v>475</v>
      </c>
      <c r="J508">
        <v>11</v>
      </c>
      <c r="K508" s="209">
        <v>0.023157999999999998</v>
      </c>
      <c r="L508" s="210">
        <v>0.23</v>
      </c>
      <c r="M508" s="210">
        <v>2.52</v>
      </c>
      <c r="N508" s="157" t="e">
        <f>VLOOKUP(G508,映射表!A:G,7,0)</f>
        <v>#N/A</v>
      </c>
      <c r="O508" s="158" t="e">
        <f>VLOOKUP(G508,映射表!A:C,3,0)</f>
        <v>#N/A</v>
      </c>
    </row>
    <row r="509" spans="1:15">
      <c r="A509" s="208">
        <v>46164</v>
      </c>
      <c r="B509" s="208">
        <v>46164</v>
      </c>
      <c r="C509" t="s">
        <v>28345</v>
      </c>
      <c r="D509" t="s">
        <v>26258</v>
      </c>
      <c r="E509" t="s">
        <v>28464</v>
      </c>
      <c r="F509" t="s">
        <v>28465</v>
      </c>
      <c r="G509" t="s">
        <v>28468</v>
      </c>
      <c r="H509" t="s">
        <v>28469</v>
      </c>
      <c r="I509">
        <v>261</v>
      </c>
      <c r="J509">
        <v>4</v>
      </c>
      <c r="K509" s="209">
        <v>0.015326</v>
      </c>
      <c r="L509" s="210">
        <v>0.23</v>
      </c>
      <c r="M509" s="210">
        <v>0.93</v>
      </c>
      <c r="N509" s="157" t="e">
        <f>VLOOKUP(G509,映射表!A:G,7,0)</f>
        <v>#N/A</v>
      </c>
      <c r="O509" s="158" t="e">
        <f>VLOOKUP(G509,映射表!A:C,3,0)</f>
        <v>#N/A</v>
      </c>
    </row>
    <row r="510" spans="1:15">
      <c r="A510" s="208">
        <v>46164</v>
      </c>
      <c r="B510" s="208">
        <v>46164</v>
      </c>
      <c r="C510" t="s">
        <v>28345</v>
      </c>
      <c r="D510" t="s">
        <v>26258</v>
      </c>
      <c r="E510" t="s">
        <v>28464</v>
      </c>
      <c r="F510" t="s">
        <v>28465</v>
      </c>
      <c r="G510" t="s">
        <v>28470</v>
      </c>
      <c r="H510" t="s">
        <v>28471</v>
      </c>
      <c r="I510">
        <v>300</v>
      </c>
      <c r="J510">
        <v>6</v>
      </c>
      <c r="K510" s="209">
        <v>0.02</v>
      </c>
      <c r="L510" s="210">
        <v>0.22</v>
      </c>
      <c r="M510" s="210">
        <v>1.32</v>
      </c>
      <c r="N510" s="157" t="e">
        <f>VLOOKUP(G510,映射表!A:G,7,0)</f>
        <v>#N/A</v>
      </c>
      <c r="O510" s="158" t="e">
        <f>VLOOKUP(G510,映射表!A:C,3,0)</f>
        <v>#N/A</v>
      </c>
    </row>
    <row r="511" spans="1:15">
      <c r="A511" s="208">
        <v>46164</v>
      </c>
      <c r="B511" s="208">
        <v>46164</v>
      </c>
      <c r="C511" t="s">
        <v>27431</v>
      </c>
      <c r="D511" t="s">
        <v>26258</v>
      </c>
      <c r="E511" t="s">
        <v>28472</v>
      </c>
      <c r="F511" t="s">
        <v>28473</v>
      </c>
      <c r="G511" t="s">
        <v>28474</v>
      </c>
      <c r="H511" t="s">
        <v>28475</v>
      </c>
      <c r="I511">
        <v>83</v>
      </c>
      <c r="J511">
        <v>2</v>
      </c>
      <c r="K511" s="209">
        <v>0.024096000000000003</v>
      </c>
      <c r="L511" s="210">
        <v>0.37</v>
      </c>
      <c r="M511" s="210">
        <v>0.74</v>
      </c>
      <c r="N511" s="157" t="e">
        <f>VLOOKUP(G511,映射表!A:G,7,0)</f>
        <v>#N/A</v>
      </c>
      <c r="O511" s="158" t="e">
        <f>VLOOKUP(G511,映射表!A:C,3,0)</f>
        <v>#N/A</v>
      </c>
    </row>
    <row r="512" spans="1:15">
      <c r="A512" s="208">
        <v>46164</v>
      </c>
      <c r="B512" s="208">
        <v>46164</v>
      </c>
      <c r="C512" t="s">
        <v>28338</v>
      </c>
      <c r="D512" t="s">
        <v>26258</v>
      </c>
      <c r="E512" t="s">
        <v>28476</v>
      </c>
      <c r="F512" t="s">
        <v>28477</v>
      </c>
      <c r="G512" t="s">
        <v>26971</v>
      </c>
      <c r="H512" t="s">
        <v>26972</v>
      </c>
      <c r="I512">
        <v>1665</v>
      </c>
      <c r="J512">
        <v>24</v>
      </c>
      <c r="K512" s="209">
        <v>0.014414</v>
      </c>
      <c r="L512" s="210">
        <v>0.33</v>
      </c>
      <c r="M512" s="210">
        <v>7.9</v>
      </c>
      <c r="N512" s="157" t="e">
        <f>VLOOKUP(G512,映射表!A:G,7,0)</f>
        <v>#N/A</v>
      </c>
      <c r="O512" s="158" t="e">
        <f>VLOOKUP(G512,映射表!A:C,3,0)</f>
        <v>#N/A</v>
      </c>
    </row>
    <row r="513" spans="1:15">
      <c r="A513" s="208">
        <v>46164</v>
      </c>
      <c r="B513" s="208">
        <v>46164</v>
      </c>
      <c r="C513" t="s">
        <v>28338</v>
      </c>
      <c r="D513" t="s">
        <v>26258</v>
      </c>
      <c r="E513" t="s">
        <v>28476</v>
      </c>
      <c r="F513" t="s">
        <v>28477</v>
      </c>
      <c r="G513" t="s">
        <v>28478</v>
      </c>
      <c r="H513" t="s">
        <v>28479</v>
      </c>
      <c r="I513">
        <v>37</v>
      </c>
      <c r="J513">
        <v>0</v>
      </c>
      <c r="K513" s="209">
        <v>0</v>
      </c>
      <c r="L513" t="s">
        <v>26246</v>
      </c>
      <c r="M513" s="210">
        <v>0</v>
      </c>
      <c r="N513" s="157" t="e">
        <f>VLOOKUP(G513,映射表!A:G,7,0)</f>
        <v>#N/A</v>
      </c>
      <c r="O513" s="158" t="e">
        <f>VLOOKUP(G513,映射表!A:C,3,0)</f>
        <v>#N/A</v>
      </c>
    </row>
    <row r="514" spans="1:15">
      <c r="A514" s="208">
        <v>46164</v>
      </c>
      <c r="B514" s="208">
        <v>46164</v>
      </c>
      <c r="C514" t="s">
        <v>28338</v>
      </c>
      <c r="D514" t="s">
        <v>26258</v>
      </c>
      <c r="E514" t="s">
        <v>28476</v>
      </c>
      <c r="F514" t="s">
        <v>28477</v>
      </c>
      <c r="G514" t="s">
        <v>28480</v>
      </c>
      <c r="H514" t="s">
        <v>28481</v>
      </c>
      <c r="I514">
        <v>46</v>
      </c>
      <c r="J514">
        <v>0</v>
      </c>
      <c r="K514" s="209">
        <v>0</v>
      </c>
      <c r="L514" t="s">
        <v>26246</v>
      </c>
      <c r="M514" s="210">
        <v>0</v>
      </c>
      <c r="N514" s="157" t="e">
        <f>VLOOKUP(G514,映射表!A:G,7,0)</f>
        <v>#N/A</v>
      </c>
      <c r="O514" s="158" t="e">
        <f>VLOOKUP(G514,映射表!A:C,3,0)</f>
        <v>#N/A</v>
      </c>
    </row>
    <row r="515" spans="1:15">
      <c r="A515" s="208">
        <v>46164</v>
      </c>
      <c r="B515" s="208">
        <v>46164</v>
      </c>
      <c r="C515" t="s">
        <v>28338</v>
      </c>
      <c r="D515" t="s">
        <v>26258</v>
      </c>
      <c r="E515" t="s">
        <v>28476</v>
      </c>
      <c r="F515" t="s">
        <v>28477</v>
      </c>
      <c r="G515" t="s">
        <v>28482</v>
      </c>
      <c r="H515" t="s">
        <v>28483</v>
      </c>
      <c r="I515">
        <v>854</v>
      </c>
      <c r="J515">
        <v>7</v>
      </c>
      <c r="K515" s="209">
        <v>0.008197</v>
      </c>
      <c r="L515" s="210">
        <v>0.26</v>
      </c>
      <c r="M515" s="210">
        <v>1.85</v>
      </c>
      <c r="N515" s="157" t="e">
        <f>VLOOKUP(G515,映射表!A:G,7,0)</f>
        <v>#N/A</v>
      </c>
      <c r="O515" s="158" t="e">
        <f>VLOOKUP(G515,映射表!A:C,3,0)</f>
        <v>#N/A</v>
      </c>
    </row>
    <row r="516" spans="1:15">
      <c r="A516" s="208">
        <v>46164</v>
      </c>
      <c r="B516" s="208">
        <v>46164</v>
      </c>
      <c r="C516" t="s">
        <v>28338</v>
      </c>
      <c r="D516" t="s">
        <v>26258</v>
      </c>
      <c r="E516" t="s">
        <v>28476</v>
      </c>
      <c r="F516" t="s">
        <v>28477</v>
      </c>
      <c r="G516" t="s">
        <v>28484</v>
      </c>
      <c r="H516" t="s">
        <v>28485</v>
      </c>
      <c r="I516">
        <v>80</v>
      </c>
      <c r="J516">
        <v>2</v>
      </c>
      <c r="K516" s="209">
        <v>0.025</v>
      </c>
      <c r="L516" s="210">
        <v>0.39</v>
      </c>
      <c r="M516" s="210">
        <v>0.77</v>
      </c>
      <c r="N516" s="157" t="e">
        <f>VLOOKUP(G516,映射表!A:G,7,0)</f>
        <v>#N/A</v>
      </c>
      <c r="O516" s="158" t="e">
        <f>VLOOKUP(G516,映射表!A:C,3,0)</f>
        <v>#N/A</v>
      </c>
    </row>
    <row r="517" spans="1:15">
      <c r="A517" s="208">
        <v>46164</v>
      </c>
      <c r="B517" s="208">
        <v>46164</v>
      </c>
      <c r="C517" t="s">
        <v>28370</v>
      </c>
      <c r="D517" t="s">
        <v>26258</v>
      </c>
      <c r="E517" t="s">
        <v>28425</v>
      </c>
      <c r="F517" t="s">
        <v>28426</v>
      </c>
      <c r="G517" t="s">
        <v>28486</v>
      </c>
      <c r="H517" t="s">
        <v>28487</v>
      </c>
      <c r="I517">
        <v>1289</v>
      </c>
      <c r="J517">
        <v>11</v>
      </c>
      <c r="K517" s="209">
        <v>0.008534</v>
      </c>
      <c r="L517" s="210">
        <v>0.29</v>
      </c>
      <c r="M517" s="210">
        <v>3.24</v>
      </c>
      <c r="N517" s="157" t="e">
        <f>VLOOKUP(G517,映射表!A:G,7,0)</f>
        <v>#N/A</v>
      </c>
      <c r="O517" s="158" t="e">
        <f>VLOOKUP(G517,映射表!A:C,3,0)</f>
        <v>#N/A</v>
      </c>
    </row>
    <row r="518" spans="1:15">
      <c r="A518" s="208">
        <v>46164</v>
      </c>
      <c r="B518" s="208">
        <v>46164</v>
      </c>
      <c r="C518" t="s">
        <v>27431</v>
      </c>
      <c r="D518" t="s">
        <v>26258</v>
      </c>
      <c r="E518" t="s">
        <v>28488</v>
      </c>
      <c r="F518" t="s">
        <v>28489</v>
      </c>
      <c r="G518" t="s">
        <v>28490</v>
      </c>
      <c r="H518" t="s">
        <v>28491</v>
      </c>
      <c r="I518">
        <v>776</v>
      </c>
      <c r="J518">
        <v>22</v>
      </c>
      <c r="K518" s="209">
        <v>0.028351</v>
      </c>
      <c r="L518" s="210">
        <v>0.36</v>
      </c>
      <c r="M518" s="210">
        <v>7.84</v>
      </c>
      <c r="N518" s="157" t="e">
        <f>VLOOKUP(G518,映射表!A:G,7,0)</f>
        <v>#N/A</v>
      </c>
      <c r="O518" s="158" t="e">
        <f>VLOOKUP(G518,映射表!A:C,3,0)</f>
        <v>#N/A</v>
      </c>
    </row>
    <row r="519" spans="1:15">
      <c r="A519" s="208">
        <v>46164</v>
      </c>
      <c r="B519" s="208">
        <v>46164</v>
      </c>
      <c r="C519" t="s">
        <v>28354</v>
      </c>
      <c r="D519" t="s">
        <v>26258</v>
      </c>
      <c r="E519" t="s">
        <v>28433</v>
      </c>
      <c r="F519" t="s">
        <v>28434</v>
      </c>
      <c r="G519" t="s">
        <v>26822</v>
      </c>
      <c r="H519" t="s">
        <v>26823</v>
      </c>
      <c r="I519">
        <v>968</v>
      </c>
      <c r="J519">
        <v>9</v>
      </c>
      <c r="K519" s="209">
        <v>0.009297999999999999</v>
      </c>
      <c r="L519" s="210">
        <v>0.4</v>
      </c>
      <c r="M519" s="210">
        <v>3.58</v>
      </c>
      <c r="N519" s="157" t="e">
        <f>VLOOKUP(G519,映射表!A:G,7,0)</f>
        <v>#N/A</v>
      </c>
      <c r="O519" s="158" t="e">
        <f>VLOOKUP(G519,映射表!A:C,3,0)</f>
        <v>#N/A</v>
      </c>
    </row>
    <row r="520" spans="1:15">
      <c r="A520" s="208">
        <v>46164</v>
      </c>
      <c r="B520" s="208">
        <v>46164</v>
      </c>
      <c r="C520" t="s">
        <v>28345</v>
      </c>
      <c r="D520" t="s">
        <v>26258</v>
      </c>
      <c r="E520" t="s">
        <v>28492</v>
      </c>
      <c r="F520" t="s">
        <v>28493</v>
      </c>
      <c r="G520" t="s">
        <v>28494</v>
      </c>
      <c r="H520" t="s">
        <v>28495</v>
      </c>
      <c r="I520">
        <v>7</v>
      </c>
      <c r="J520">
        <v>0</v>
      </c>
      <c r="K520" s="209">
        <v>0</v>
      </c>
      <c r="L520" t="s">
        <v>26246</v>
      </c>
      <c r="M520" s="210">
        <v>0</v>
      </c>
      <c r="N520" s="157" t="e">
        <f>VLOOKUP(G520,映射表!A:G,7,0)</f>
        <v>#N/A</v>
      </c>
      <c r="O520" s="158" t="e">
        <f>VLOOKUP(G520,映射表!A:C,3,0)</f>
        <v>#N/A</v>
      </c>
    </row>
    <row r="521" spans="1:15">
      <c r="A521" s="208">
        <v>46164</v>
      </c>
      <c r="B521" s="208">
        <v>46164</v>
      </c>
      <c r="C521" t="s">
        <v>28345</v>
      </c>
      <c r="D521" t="s">
        <v>26258</v>
      </c>
      <c r="E521" t="s">
        <v>28496</v>
      </c>
      <c r="F521" t="s">
        <v>28497</v>
      </c>
      <c r="G521" t="s">
        <v>28468</v>
      </c>
      <c r="H521" t="s">
        <v>28469</v>
      </c>
      <c r="I521">
        <v>122</v>
      </c>
      <c r="J521">
        <v>0</v>
      </c>
      <c r="K521" s="209">
        <v>0</v>
      </c>
      <c r="L521" t="s">
        <v>26246</v>
      </c>
      <c r="M521" s="210">
        <v>0</v>
      </c>
      <c r="N521" s="157" t="e">
        <f>VLOOKUP(G521,映射表!A:G,7,0)</f>
        <v>#N/A</v>
      </c>
      <c r="O521" s="158" t="e">
        <f>VLOOKUP(G521,映射表!A:C,3,0)</f>
        <v>#N/A</v>
      </c>
    </row>
    <row r="522" spans="1:15">
      <c r="A522" s="208">
        <v>46164</v>
      </c>
      <c r="B522" s="208">
        <v>46164</v>
      </c>
      <c r="C522" t="s">
        <v>28345</v>
      </c>
      <c r="D522" t="s">
        <v>26258</v>
      </c>
      <c r="E522" t="s">
        <v>28496</v>
      </c>
      <c r="F522" t="s">
        <v>28497</v>
      </c>
      <c r="G522" t="s">
        <v>28470</v>
      </c>
      <c r="H522" t="s">
        <v>28471</v>
      </c>
      <c r="I522">
        <v>36</v>
      </c>
      <c r="J522">
        <v>1</v>
      </c>
      <c r="K522" s="209">
        <v>0.027778</v>
      </c>
      <c r="L522" s="210">
        <v>0.26</v>
      </c>
      <c r="M522" s="210">
        <v>0.26</v>
      </c>
      <c r="N522" s="157" t="e">
        <f>VLOOKUP(G522,映射表!A:G,7,0)</f>
        <v>#N/A</v>
      </c>
      <c r="O522" s="158" t="e">
        <f>VLOOKUP(G522,映射表!A:C,3,0)</f>
        <v>#N/A</v>
      </c>
    </row>
    <row r="523" spans="1:15">
      <c r="A523" s="208">
        <v>46164</v>
      </c>
      <c r="B523" s="208">
        <v>46164</v>
      </c>
      <c r="C523" t="s">
        <v>28345</v>
      </c>
      <c r="D523" t="s">
        <v>26258</v>
      </c>
      <c r="E523" t="s">
        <v>28496</v>
      </c>
      <c r="F523" t="s">
        <v>28497</v>
      </c>
      <c r="G523" t="s">
        <v>28498</v>
      </c>
      <c r="H523" t="s">
        <v>28499</v>
      </c>
      <c r="I523">
        <v>611</v>
      </c>
      <c r="J523">
        <v>9</v>
      </c>
      <c r="K523" s="209">
        <v>0.01473</v>
      </c>
      <c r="L523" s="210">
        <v>0.26</v>
      </c>
      <c r="M523" s="210">
        <v>2.33</v>
      </c>
      <c r="N523" s="157" t="e">
        <f>VLOOKUP(G523,映射表!A:G,7,0)</f>
        <v>#N/A</v>
      </c>
      <c r="O523" s="158" t="e">
        <f>VLOOKUP(G523,映射表!A:C,3,0)</f>
        <v>#N/A</v>
      </c>
    </row>
    <row r="524" spans="1:15">
      <c r="A524" s="208">
        <v>46164</v>
      </c>
      <c r="B524" s="208">
        <v>46164</v>
      </c>
      <c r="C524" t="s">
        <v>28345</v>
      </c>
      <c r="D524" t="s">
        <v>26258</v>
      </c>
      <c r="E524" t="s">
        <v>28496</v>
      </c>
      <c r="F524" t="s">
        <v>28497</v>
      </c>
      <c r="G524" t="s">
        <v>28466</v>
      </c>
      <c r="H524" t="s">
        <v>28467</v>
      </c>
      <c r="I524">
        <v>35</v>
      </c>
      <c r="J524">
        <v>0</v>
      </c>
      <c r="K524" s="209">
        <v>0</v>
      </c>
      <c r="L524" t="s">
        <v>26246</v>
      </c>
      <c r="M524" s="210">
        <v>0</v>
      </c>
      <c r="N524" s="157" t="e">
        <f>VLOOKUP(G524,映射表!A:G,7,0)</f>
        <v>#N/A</v>
      </c>
      <c r="O524" s="158" t="e">
        <f>VLOOKUP(G524,映射表!A:C,3,0)</f>
        <v>#N/A</v>
      </c>
    </row>
    <row r="525" spans="1:15">
      <c r="A525" s="208">
        <v>46164</v>
      </c>
      <c r="B525" s="208">
        <v>46164</v>
      </c>
      <c r="C525" t="s">
        <v>28361</v>
      </c>
      <c r="D525" t="s">
        <v>26258</v>
      </c>
      <c r="E525" t="s">
        <v>28383</v>
      </c>
      <c r="F525" t="s">
        <v>28384</v>
      </c>
      <c r="G525" t="s">
        <v>28417</v>
      </c>
      <c r="H525" t="s">
        <v>28418</v>
      </c>
      <c r="I525">
        <v>96</v>
      </c>
      <c r="J525">
        <v>0</v>
      </c>
      <c r="K525" s="209">
        <v>0</v>
      </c>
      <c r="L525" t="s">
        <v>26246</v>
      </c>
      <c r="M525" s="210">
        <v>0</v>
      </c>
      <c r="N525" s="157" t="e">
        <f>VLOOKUP(G525,映射表!A:G,7,0)</f>
        <v>#N/A</v>
      </c>
      <c r="O525" s="158" t="e">
        <f>VLOOKUP(G525,映射表!A:C,3,0)</f>
        <v>#N/A</v>
      </c>
    </row>
    <row r="526" spans="1:15">
      <c r="A526" s="208">
        <v>46164</v>
      </c>
      <c r="B526" s="208">
        <v>46164</v>
      </c>
      <c r="C526" t="s">
        <v>28354</v>
      </c>
      <c r="D526" t="s">
        <v>26258</v>
      </c>
      <c r="E526" t="s">
        <v>28500</v>
      </c>
      <c r="F526" t="s">
        <v>28501</v>
      </c>
      <c r="G526" t="s">
        <v>28417</v>
      </c>
      <c r="H526" t="s">
        <v>28418</v>
      </c>
      <c r="I526">
        <v>1</v>
      </c>
      <c r="J526">
        <v>0</v>
      </c>
      <c r="K526" s="209">
        <v>0</v>
      </c>
      <c r="L526" t="s">
        <v>26246</v>
      </c>
      <c r="M526" s="210">
        <v>0</v>
      </c>
      <c r="N526" s="157" t="e">
        <f>VLOOKUP(G526,映射表!A:G,7,0)</f>
        <v>#N/A</v>
      </c>
      <c r="O526" s="158" t="e">
        <f>VLOOKUP(G526,映射表!A:C,3,0)</f>
        <v>#N/A</v>
      </c>
    </row>
    <row r="527" spans="1:15">
      <c r="A527" s="208">
        <v>46164</v>
      </c>
      <c r="B527" s="208">
        <v>46164</v>
      </c>
      <c r="C527" t="s">
        <v>28321</v>
      </c>
      <c r="D527" t="s">
        <v>26258</v>
      </c>
      <c r="E527" t="s">
        <v>28502</v>
      </c>
      <c r="F527" t="s">
        <v>28503</v>
      </c>
      <c r="G527" t="s">
        <v>27099</v>
      </c>
      <c r="H527" t="s">
        <v>27100</v>
      </c>
      <c r="I527">
        <v>91</v>
      </c>
      <c r="J527">
        <v>3</v>
      </c>
      <c r="K527" s="209">
        <v>0.032966999999999996</v>
      </c>
      <c r="L527" s="210">
        <v>0.34</v>
      </c>
      <c r="M527" s="210">
        <v>1.02</v>
      </c>
      <c r="N527" s="157" t="e">
        <f>VLOOKUP(G527,映射表!A:G,7,0)</f>
        <v>#N/A</v>
      </c>
      <c r="O527" s="158" t="e">
        <f>VLOOKUP(G527,映射表!A:C,3,0)</f>
        <v>#N/A</v>
      </c>
    </row>
    <row r="528" spans="1:15">
      <c r="A528" s="208">
        <v>46164</v>
      </c>
      <c r="B528" s="208">
        <v>46164</v>
      </c>
      <c r="C528" t="s">
        <v>28321</v>
      </c>
      <c r="D528" t="s">
        <v>26258</v>
      </c>
      <c r="E528" t="s">
        <v>28502</v>
      </c>
      <c r="F528" t="s">
        <v>28503</v>
      </c>
      <c r="G528" t="s">
        <v>28324</v>
      </c>
      <c r="H528" t="s">
        <v>28325</v>
      </c>
      <c r="I528">
        <v>34</v>
      </c>
      <c r="J528">
        <v>0</v>
      </c>
      <c r="K528" s="209">
        <v>0</v>
      </c>
      <c r="L528" t="s">
        <v>26246</v>
      </c>
      <c r="M528" s="210">
        <v>0</v>
      </c>
      <c r="N528" s="157" t="e">
        <f>VLOOKUP(G528,映射表!A:G,7,0)</f>
        <v>#N/A</v>
      </c>
      <c r="O528" s="158" t="e">
        <f>VLOOKUP(G528,映射表!A:C,3,0)</f>
        <v>#N/A</v>
      </c>
    </row>
    <row r="529" spans="1:15">
      <c r="A529" s="208">
        <v>46164</v>
      </c>
      <c r="B529" s="208">
        <v>46164</v>
      </c>
      <c r="C529" t="s">
        <v>27431</v>
      </c>
      <c r="D529" t="s">
        <v>26258</v>
      </c>
      <c r="E529" t="s">
        <v>28504</v>
      </c>
      <c r="F529" t="s">
        <v>28505</v>
      </c>
      <c r="G529" t="s">
        <v>28373</v>
      </c>
      <c r="H529" t="s">
        <v>28374</v>
      </c>
      <c r="I529">
        <v>20</v>
      </c>
      <c r="J529">
        <v>1</v>
      </c>
      <c r="K529" s="209">
        <v>0.05</v>
      </c>
      <c r="L529" s="210">
        <v>0.45</v>
      </c>
      <c r="M529" s="210">
        <v>0.45</v>
      </c>
      <c r="N529" s="157" t="e">
        <f>VLOOKUP(G529,映射表!A:G,7,0)</f>
        <v>#N/A</v>
      </c>
      <c r="O529" s="158" t="e">
        <f>VLOOKUP(G529,映射表!A:C,3,0)</f>
        <v>#N/A</v>
      </c>
    </row>
    <row r="530" spans="1:15">
      <c r="A530" s="208">
        <v>46164</v>
      </c>
      <c r="B530" s="208">
        <v>46164</v>
      </c>
      <c r="C530" t="s">
        <v>27431</v>
      </c>
      <c r="D530" t="s">
        <v>26258</v>
      </c>
      <c r="E530" t="s">
        <v>28506</v>
      </c>
      <c r="F530" t="s">
        <v>28507</v>
      </c>
      <c r="G530" t="s">
        <v>28508</v>
      </c>
      <c r="H530" t="s">
        <v>28509</v>
      </c>
      <c r="I530">
        <v>746</v>
      </c>
      <c r="J530">
        <v>11</v>
      </c>
      <c r="K530" s="209">
        <v>0.014745</v>
      </c>
      <c r="L530" s="210">
        <v>0.35</v>
      </c>
      <c r="M530" s="210">
        <v>3.8</v>
      </c>
      <c r="N530" s="157" t="e">
        <f>VLOOKUP(G530,映射表!A:G,7,0)</f>
        <v>#N/A</v>
      </c>
      <c r="O530" s="158" t="e">
        <f>VLOOKUP(G530,映射表!A:C,3,0)</f>
        <v>#N/A</v>
      </c>
    </row>
    <row r="531" spans="1:15">
      <c r="A531" s="208">
        <v>46164</v>
      </c>
      <c r="B531" s="208">
        <v>46164</v>
      </c>
      <c r="C531" t="s">
        <v>28338</v>
      </c>
      <c r="D531" t="s">
        <v>26258</v>
      </c>
      <c r="E531" t="s">
        <v>28510</v>
      </c>
      <c r="F531" t="s">
        <v>28511</v>
      </c>
      <c r="G531" t="s">
        <v>28478</v>
      </c>
      <c r="H531" t="s">
        <v>28479</v>
      </c>
      <c r="I531">
        <v>42</v>
      </c>
      <c r="J531">
        <v>1</v>
      </c>
      <c r="K531" s="209">
        <v>0.023809999999999998</v>
      </c>
      <c r="L531" s="210">
        <v>0.32</v>
      </c>
      <c r="M531" s="210">
        <v>0.32</v>
      </c>
      <c r="N531" s="157" t="e">
        <f>VLOOKUP(G531,映射表!A:G,7,0)</f>
        <v>#N/A</v>
      </c>
      <c r="O531" s="158" t="e">
        <f>VLOOKUP(G531,映射表!A:C,3,0)</f>
        <v>#N/A</v>
      </c>
    </row>
    <row r="532" spans="1:15">
      <c r="A532" s="208">
        <v>46164</v>
      </c>
      <c r="B532" s="208">
        <v>46164</v>
      </c>
      <c r="C532" t="s">
        <v>28338</v>
      </c>
      <c r="D532" t="s">
        <v>26258</v>
      </c>
      <c r="E532" t="s">
        <v>28510</v>
      </c>
      <c r="F532" t="s">
        <v>28511</v>
      </c>
      <c r="G532" t="s">
        <v>28480</v>
      </c>
      <c r="H532" t="s">
        <v>28481</v>
      </c>
      <c r="I532">
        <v>67</v>
      </c>
      <c r="J532">
        <v>0</v>
      </c>
      <c r="K532" s="209">
        <v>0</v>
      </c>
      <c r="L532" t="s">
        <v>26246</v>
      </c>
      <c r="M532" s="210">
        <v>0</v>
      </c>
      <c r="N532" s="157" t="e">
        <f>VLOOKUP(G532,映射表!A:G,7,0)</f>
        <v>#N/A</v>
      </c>
      <c r="O532" s="158" t="e">
        <f>VLOOKUP(G532,映射表!A:C,3,0)</f>
        <v>#N/A</v>
      </c>
    </row>
    <row r="533" spans="1:15">
      <c r="A533" s="208">
        <v>46164</v>
      </c>
      <c r="B533" s="208">
        <v>46164</v>
      </c>
      <c r="C533" t="s">
        <v>28338</v>
      </c>
      <c r="D533" t="s">
        <v>26258</v>
      </c>
      <c r="E533" t="s">
        <v>28510</v>
      </c>
      <c r="F533" t="s">
        <v>28511</v>
      </c>
      <c r="G533" t="s">
        <v>28482</v>
      </c>
      <c r="H533" t="s">
        <v>28483</v>
      </c>
      <c r="I533">
        <v>1535</v>
      </c>
      <c r="J533">
        <v>42</v>
      </c>
      <c r="K533" s="209">
        <v>0.027362</v>
      </c>
      <c r="L533" s="210">
        <v>0.2</v>
      </c>
      <c r="M533" s="210">
        <v>8.5</v>
      </c>
      <c r="N533" s="157" t="e">
        <f>VLOOKUP(G533,映射表!A:G,7,0)</f>
        <v>#N/A</v>
      </c>
      <c r="O533" s="158" t="e">
        <f>VLOOKUP(G533,映射表!A:C,3,0)</f>
        <v>#N/A</v>
      </c>
    </row>
    <row r="534" spans="1:15">
      <c r="A534" s="208">
        <v>46164</v>
      </c>
      <c r="B534" s="208">
        <v>46164</v>
      </c>
      <c r="C534" t="s">
        <v>28338</v>
      </c>
      <c r="D534" t="s">
        <v>26258</v>
      </c>
      <c r="E534" t="s">
        <v>28510</v>
      </c>
      <c r="F534" t="s">
        <v>28511</v>
      </c>
      <c r="G534" t="s">
        <v>28484</v>
      </c>
      <c r="H534" t="s">
        <v>28485</v>
      </c>
      <c r="I534">
        <v>394</v>
      </c>
      <c r="J534">
        <v>9</v>
      </c>
      <c r="K534" s="209">
        <v>0.022843</v>
      </c>
      <c r="L534" s="210">
        <v>0.22</v>
      </c>
      <c r="M534" s="210">
        <v>1.95</v>
      </c>
      <c r="N534" s="157" t="e">
        <f>VLOOKUP(G534,映射表!A:G,7,0)</f>
        <v>#N/A</v>
      </c>
      <c r="O534" s="158" t="e">
        <f>VLOOKUP(G534,映射表!A:C,3,0)</f>
        <v>#N/A</v>
      </c>
    </row>
    <row r="535" spans="1:15">
      <c r="A535" s="208">
        <v>46164</v>
      </c>
      <c r="B535" s="208">
        <v>46164</v>
      </c>
      <c r="C535" t="s">
        <v>27431</v>
      </c>
      <c r="D535" t="s">
        <v>26258</v>
      </c>
      <c r="E535" t="s">
        <v>28512</v>
      </c>
      <c r="F535" t="s">
        <v>28513</v>
      </c>
      <c r="G535" t="s">
        <v>28514</v>
      </c>
      <c r="H535" t="s">
        <v>28515</v>
      </c>
      <c r="I535">
        <v>5</v>
      </c>
      <c r="J535">
        <v>0</v>
      </c>
      <c r="K535" s="209">
        <v>0</v>
      </c>
      <c r="L535" t="s">
        <v>26246</v>
      </c>
      <c r="M535" s="210">
        <v>0</v>
      </c>
      <c r="N535" s="157" t="e">
        <f>VLOOKUP(G535,映射表!A:G,7,0)</f>
        <v>#N/A</v>
      </c>
      <c r="O535" s="158" t="e">
        <f>VLOOKUP(G535,映射表!A:C,3,0)</f>
        <v>#N/A</v>
      </c>
    </row>
    <row r="536" spans="1:15">
      <c r="A536" s="208">
        <v>46164</v>
      </c>
      <c r="B536" s="208">
        <v>46164</v>
      </c>
      <c r="C536" t="s">
        <v>27431</v>
      </c>
      <c r="D536" t="s">
        <v>26258</v>
      </c>
      <c r="E536" t="s">
        <v>28516</v>
      </c>
      <c r="F536" t="s">
        <v>28517</v>
      </c>
      <c r="G536" t="s">
        <v>26971</v>
      </c>
      <c r="H536" t="s">
        <v>26972</v>
      </c>
      <c r="I536">
        <v>3609</v>
      </c>
      <c r="J536">
        <v>31</v>
      </c>
      <c r="K536" s="209">
        <v>0.00859</v>
      </c>
      <c r="L536" s="210">
        <v>0.25</v>
      </c>
      <c r="M536" s="210">
        <v>7.85</v>
      </c>
      <c r="N536" s="157" t="e">
        <f>VLOOKUP(G536,映射表!A:G,7,0)</f>
        <v>#N/A</v>
      </c>
      <c r="O536" s="158" t="e">
        <f>VLOOKUP(G536,映射表!A:C,3,0)</f>
        <v>#N/A</v>
      </c>
    </row>
    <row r="537" spans="1:15">
      <c r="A537" s="208">
        <v>46164</v>
      </c>
      <c r="B537" s="208">
        <v>46164</v>
      </c>
      <c r="C537" t="s">
        <v>27431</v>
      </c>
      <c r="D537" t="s">
        <v>26258</v>
      </c>
      <c r="E537" t="s">
        <v>28518</v>
      </c>
      <c r="F537" t="s">
        <v>28519</v>
      </c>
      <c r="G537" t="s">
        <v>28520</v>
      </c>
      <c r="H537" t="s">
        <v>28521</v>
      </c>
      <c r="I537">
        <v>20</v>
      </c>
      <c r="J537">
        <v>0</v>
      </c>
      <c r="K537" s="209">
        <v>0</v>
      </c>
      <c r="L537" t="s">
        <v>26246</v>
      </c>
      <c r="M537" s="210">
        <v>0</v>
      </c>
      <c r="N537" s="157" t="e">
        <f>VLOOKUP(G537,映射表!A:G,7,0)</f>
        <v>#N/A</v>
      </c>
      <c r="O537" s="158" t="e">
        <f>VLOOKUP(G537,映射表!A:C,3,0)</f>
        <v>#N/A</v>
      </c>
    </row>
    <row r="538" spans="1:15">
      <c r="A538" s="208">
        <v>46164</v>
      </c>
      <c r="B538" s="208">
        <v>46164</v>
      </c>
      <c r="C538" t="s">
        <v>27431</v>
      </c>
      <c r="D538" t="s">
        <v>26258</v>
      </c>
      <c r="E538" t="s">
        <v>28518</v>
      </c>
      <c r="F538" t="s">
        <v>28519</v>
      </c>
      <c r="G538" t="s">
        <v>27119</v>
      </c>
      <c r="H538" t="s">
        <v>27120</v>
      </c>
      <c r="I538">
        <v>41</v>
      </c>
      <c r="J538">
        <v>1</v>
      </c>
      <c r="K538" s="209">
        <v>0.024390000000000002</v>
      </c>
      <c r="L538" s="210">
        <v>0.41</v>
      </c>
      <c r="M538" s="210">
        <v>0.41</v>
      </c>
      <c r="N538" s="157" t="e">
        <f>VLOOKUP(G538,映射表!A:G,7,0)</f>
        <v>#N/A</v>
      </c>
      <c r="O538" s="158" t="e">
        <f>VLOOKUP(G538,映射表!A:C,3,0)</f>
        <v>#N/A</v>
      </c>
    </row>
    <row r="539" spans="1:15">
      <c r="A539" s="208">
        <v>46164</v>
      </c>
      <c r="B539" s="208">
        <v>46164</v>
      </c>
      <c r="C539" t="s">
        <v>28361</v>
      </c>
      <c r="D539" t="s">
        <v>26258</v>
      </c>
      <c r="E539" t="s">
        <v>28522</v>
      </c>
      <c r="F539" t="s">
        <v>28523</v>
      </c>
      <c r="G539" t="s">
        <v>28524</v>
      </c>
      <c r="H539" t="s">
        <v>28525</v>
      </c>
      <c r="I539">
        <v>223</v>
      </c>
      <c r="J539">
        <v>1</v>
      </c>
      <c r="K539" s="209">
        <v>0.004484</v>
      </c>
      <c r="L539" s="210">
        <v>0.35</v>
      </c>
      <c r="M539" s="210">
        <v>0.35</v>
      </c>
      <c r="N539" s="157" t="e">
        <f>VLOOKUP(G539,映射表!A:G,7,0)</f>
        <v>#N/A</v>
      </c>
      <c r="O539" s="158" t="e">
        <f>VLOOKUP(G539,映射表!A:C,3,0)</f>
        <v>#N/A</v>
      </c>
    </row>
    <row r="540" spans="1:15">
      <c r="A540" s="208">
        <v>46164</v>
      </c>
      <c r="B540" s="208">
        <v>46164</v>
      </c>
      <c r="C540" t="s">
        <v>28331</v>
      </c>
      <c r="D540" t="s">
        <v>26258</v>
      </c>
      <c r="E540" t="s">
        <v>28366</v>
      </c>
      <c r="F540" t="s">
        <v>28367</v>
      </c>
      <c r="G540" t="s">
        <v>28526</v>
      </c>
      <c r="H540" t="s">
        <v>28527</v>
      </c>
      <c r="I540">
        <v>143</v>
      </c>
      <c r="J540">
        <v>1</v>
      </c>
      <c r="K540" s="209">
        <v>0.006993</v>
      </c>
      <c r="L540" s="210">
        <v>0.18</v>
      </c>
      <c r="M540" s="210">
        <v>0.18</v>
      </c>
      <c r="N540" s="157" t="e">
        <f>VLOOKUP(G540,映射表!A:G,7,0)</f>
        <v>#N/A</v>
      </c>
      <c r="O540" s="158" t="e">
        <f>VLOOKUP(G540,映射表!A:C,3,0)</f>
        <v>#N/A</v>
      </c>
    </row>
    <row r="541" spans="1:15">
      <c r="A541" s="208">
        <v>46164</v>
      </c>
      <c r="B541" s="208">
        <v>46164</v>
      </c>
      <c r="C541" t="s">
        <v>27431</v>
      </c>
      <c r="D541" t="s">
        <v>26258</v>
      </c>
      <c r="E541" t="s">
        <v>28528</v>
      </c>
      <c r="F541" t="s">
        <v>28529</v>
      </c>
      <c r="G541" t="s">
        <v>28530</v>
      </c>
      <c r="H541" t="s">
        <v>28531</v>
      </c>
      <c r="I541">
        <v>1691</v>
      </c>
      <c r="J541">
        <v>14</v>
      </c>
      <c r="K541" s="209">
        <v>0.008279</v>
      </c>
      <c r="L541" s="210">
        <v>0.44</v>
      </c>
      <c r="M541" s="210">
        <v>6.21</v>
      </c>
      <c r="N541" s="157" t="e">
        <f>VLOOKUP(G541,映射表!A:G,7,0)</f>
        <v>#N/A</v>
      </c>
      <c r="O541" s="158" t="e">
        <f>VLOOKUP(G541,映射表!A:C,3,0)</f>
        <v>#N/A</v>
      </c>
    </row>
    <row r="542" spans="1:15">
      <c r="A542" s="208">
        <v>46164</v>
      </c>
      <c r="B542" s="208">
        <v>46164</v>
      </c>
      <c r="C542" t="s">
        <v>28354</v>
      </c>
      <c r="D542" t="s">
        <v>26258</v>
      </c>
      <c r="E542" t="s">
        <v>28357</v>
      </c>
      <c r="F542" t="s">
        <v>28358</v>
      </c>
      <c r="G542" t="s">
        <v>28532</v>
      </c>
      <c r="H542" t="s">
        <v>28533</v>
      </c>
      <c r="I542">
        <v>187</v>
      </c>
      <c r="J542">
        <v>9</v>
      </c>
      <c r="K542" s="209">
        <v>0.048128000000000004</v>
      </c>
      <c r="L542" s="210">
        <v>0.5</v>
      </c>
      <c r="M542" s="210">
        <v>4.54</v>
      </c>
      <c r="N542" s="157" t="e">
        <f>VLOOKUP(G542,映射表!A:G,7,0)</f>
        <v>#N/A</v>
      </c>
      <c r="O542" s="158" t="e">
        <f>VLOOKUP(G542,映射表!A:C,3,0)</f>
        <v>#N/A</v>
      </c>
    </row>
    <row r="543" spans="1:15">
      <c r="A543" s="208">
        <v>46164</v>
      </c>
      <c r="B543" s="208">
        <v>46164</v>
      </c>
      <c r="C543" t="s">
        <v>28354</v>
      </c>
      <c r="D543" t="s">
        <v>26258</v>
      </c>
      <c r="E543" t="s">
        <v>28355</v>
      </c>
      <c r="F543" t="s">
        <v>28356</v>
      </c>
      <c r="G543" t="s">
        <v>28532</v>
      </c>
      <c r="H543" t="s">
        <v>28533</v>
      </c>
      <c r="I543">
        <v>420</v>
      </c>
      <c r="J543">
        <v>9</v>
      </c>
      <c r="K543" s="209">
        <v>0.021429</v>
      </c>
      <c r="L543" s="210">
        <v>0.33</v>
      </c>
      <c r="M543" s="210">
        <v>2.94</v>
      </c>
      <c r="N543" s="157" t="e">
        <f>VLOOKUP(G543,映射表!A:G,7,0)</f>
        <v>#N/A</v>
      </c>
      <c r="O543" s="158" t="e">
        <f>VLOOKUP(G543,映射表!A:C,3,0)</f>
        <v>#N/A</v>
      </c>
    </row>
    <row r="544" spans="1:15">
      <c r="A544" s="208">
        <v>46164</v>
      </c>
      <c r="B544" s="208">
        <v>46164</v>
      </c>
      <c r="C544" t="s">
        <v>28370</v>
      </c>
      <c r="D544" t="s">
        <v>26258</v>
      </c>
      <c r="E544" t="s">
        <v>28413</v>
      </c>
      <c r="F544" t="s">
        <v>28414</v>
      </c>
      <c r="G544" t="s">
        <v>28534</v>
      </c>
      <c r="H544" t="s">
        <v>28535</v>
      </c>
      <c r="I544">
        <v>1249</v>
      </c>
      <c r="J544">
        <v>21</v>
      </c>
      <c r="K544" s="209">
        <v>0.016813</v>
      </c>
      <c r="L544" s="210">
        <v>0.26</v>
      </c>
      <c r="M544" s="210">
        <v>5.53</v>
      </c>
      <c r="N544" s="157" t="e">
        <f>VLOOKUP(G544,映射表!A:G,7,0)</f>
        <v>#N/A</v>
      </c>
      <c r="O544" s="158" t="e">
        <f>VLOOKUP(G544,映射表!A:C,3,0)</f>
        <v>#N/A</v>
      </c>
    </row>
    <row r="545" spans="1:15">
      <c r="A545" s="208">
        <v>46164</v>
      </c>
      <c r="B545" s="208">
        <v>46164</v>
      </c>
      <c r="C545" t="s">
        <v>28370</v>
      </c>
      <c r="D545" t="s">
        <v>26258</v>
      </c>
      <c r="E545" t="s">
        <v>28371</v>
      </c>
      <c r="F545" t="s">
        <v>28372</v>
      </c>
      <c r="G545" t="s">
        <v>28534</v>
      </c>
      <c r="H545" t="s">
        <v>28535</v>
      </c>
      <c r="I545">
        <v>897</v>
      </c>
      <c r="J545">
        <v>18</v>
      </c>
      <c r="K545" s="209">
        <v>0.020066999999999998</v>
      </c>
      <c r="L545" s="210">
        <v>0.3</v>
      </c>
      <c r="M545" s="210">
        <v>5.33</v>
      </c>
      <c r="N545" s="157" t="e">
        <f>VLOOKUP(G545,映射表!A:G,7,0)</f>
        <v>#N/A</v>
      </c>
      <c r="O545" s="158" t="e">
        <f>VLOOKUP(G545,映射表!A:C,3,0)</f>
        <v>#N/A</v>
      </c>
    </row>
    <row r="546" spans="1:15">
      <c r="A546" s="208">
        <v>46164</v>
      </c>
      <c r="B546" s="208">
        <v>46164</v>
      </c>
      <c r="C546" t="s">
        <v>27431</v>
      </c>
      <c r="D546" t="s">
        <v>26258</v>
      </c>
      <c r="E546" t="s">
        <v>28336</v>
      </c>
      <c r="F546" t="s">
        <v>28337</v>
      </c>
      <c r="G546" t="s">
        <v>26900</v>
      </c>
      <c r="H546" t="s">
        <v>26901</v>
      </c>
      <c r="I546">
        <v>1130</v>
      </c>
      <c r="J546">
        <v>13</v>
      </c>
      <c r="K546" s="209">
        <v>0.011504</v>
      </c>
      <c r="L546" s="210">
        <v>0.24</v>
      </c>
      <c r="M546" s="210">
        <v>3.11</v>
      </c>
      <c r="N546" s="157" t="e">
        <f>VLOOKUP(G546,映射表!A:G,7,0)</f>
        <v>#N/A</v>
      </c>
      <c r="O546" s="158" t="e">
        <f>VLOOKUP(G546,映射表!A:C,3,0)</f>
        <v>#N/A</v>
      </c>
    </row>
    <row r="547" spans="1:15">
      <c r="A547" s="208">
        <v>46164</v>
      </c>
      <c r="B547" s="208">
        <v>46164</v>
      </c>
      <c r="C547" t="s">
        <v>27431</v>
      </c>
      <c r="D547" t="s">
        <v>26258</v>
      </c>
      <c r="E547" t="s">
        <v>28536</v>
      </c>
      <c r="F547" t="s">
        <v>28537</v>
      </c>
      <c r="G547" t="s">
        <v>28538</v>
      </c>
      <c r="H547" t="s">
        <v>28539</v>
      </c>
      <c r="I547">
        <v>1</v>
      </c>
      <c r="J547">
        <v>1</v>
      </c>
      <c r="K547" s="209">
        <v>1</v>
      </c>
      <c r="L547" s="210">
        <v>0.3</v>
      </c>
      <c r="M547" s="210">
        <v>0.3</v>
      </c>
      <c r="N547" s="157" t="e">
        <f>VLOOKUP(G547,映射表!A:G,7,0)</f>
        <v>#N/A</v>
      </c>
      <c r="O547" s="158" t="e">
        <f>VLOOKUP(G547,映射表!A:C,3,0)</f>
        <v>#N/A</v>
      </c>
    </row>
    <row r="548" spans="1:15">
      <c r="A548" s="208">
        <v>46164</v>
      </c>
      <c r="B548" s="208">
        <v>46164</v>
      </c>
      <c r="C548" t="s">
        <v>27431</v>
      </c>
      <c r="D548" t="s">
        <v>26258</v>
      </c>
      <c r="E548" t="s">
        <v>28540</v>
      </c>
      <c r="F548" t="s">
        <v>28541</v>
      </c>
      <c r="G548" t="s">
        <v>28542</v>
      </c>
      <c r="H548" t="s">
        <v>28543</v>
      </c>
      <c r="I548">
        <v>122</v>
      </c>
      <c r="J548">
        <v>0</v>
      </c>
      <c r="K548" s="209">
        <v>0</v>
      </c>
      <c r="L548" t="s">
        <v>26246</v>
      </c>
      <c r="M548" s="210">
        <v>0</v>
      </c>
      <c r="N548" s="157" t="e">
        <f>VLOOKUP(G548,映射表!A:G,7,0)</f>
        <v>#N/A</v>
      </c>
      <c r="O548" s="158" t="e">
        <f>VLOOKUP(G548,映射表!A:C,3,0)</f>
        <v>#N/A</v>
      </c>
    </row>
    <row r="549" spans="1:15">
      <c r="A549" s="208">
        <v>46164</v>
      </c>
      <c r="B549" s="208">
        <v>46164</v>
      </c>
      <c r="C549" t="s">
        <v>27431</v>
      </c>
      <c r="D549" t="s">
        <v>26258</v>
      </c>
      <c r="E549" t="s">
        <v>28544</v>
      </c>
      <c r="F549" t="s">
        <v>28545</v>
      </c>
      <c r="G549" t="s">
        <v>28474</v>
      </c>
      <c r="H549" t="s">
        <v>28475</v>
      </c>
      <c r="I549">
        <v>18</v>
      </c>
      <c r="J549">
        <v>0</v>
      </c>
      <c r="K549" s="209">
        <v>0</v>
      </c>
      <c r="L549" t="s">
        <v>26246</v>
      </c>
      <c r="M549" s="210">
        <v>0</v>
      </c>
      <c r="N549" s="157" t="e">
        <f>VLOOKUP(G549,映射表!A:G,7,0)</f>
        <v>#N/A</v>
      </c>
      <c r="O549" s="158" t="e">
        <f>VLOOKUP(G549,映射表!A:C,3,0)</f>
        <v>#N/A</v>
      </c>
    </row>
    <row r="550" spans="1:15">
      <c r="A550" s="208">
        <v>46164</v>
      </c>
      <c r="B550" s="208">
        <v>46164</v>
      </c>
      <c r="C550" t="s">
        <v>27431</v>
      </c>
      <c r="D550" t="s">
        <v>26258</v>
      </c>
      <c r="E550" t="s">
        <v>28546</v>
      </c>
      <c r="F550" t="s">
        <v>28547</v>
      </c>
      <c r="G550" t="s">
        <v>28548</v>
      </c>
      <c r="H550" t="s">
        <v>28549</v>
      </c>
      <c r="I550">
        <v>514</v>
      </c>
      <c r="J550">
        <v>4</v>
      </c>
      <c r="K550" s="209">
        <v>0.007782</v>
      </c>
      <c r="L550" s="210">
        <v>0.35</v>
      </c>
      <c r="M550" s="210">
        <v>1.4</v>
      </c>
      <c r="N550" s="157" t="e">
        <f>VLOOKUP(G550,映射表!A:G,7,0)</f>
        <v>#N/A</v>
      </c>
      <c r="O550" s="158" t="e">
        <f>VLOOKUP(G550,映射表!A:C,3,0)</f>
        <v>#N/A</v>
      </c>
    </row>
    <row r="551" spans="1:15">
      <c r="A551" s="208">
        <v>46164</v>
      </c>
      <c r="B551" s="208">
        <v>46164</v>
      </c>
      <c r="C551" t="s">
        <v>27431</v>
      </c>
      <c r="D551" t="s">
        <v>26258</v>
      </c>
      <c r="E551" t="s">
        <v>28550</v>
      </c>
      <c r="F551" t="s">
        <v>28551</v>
      </c>
      <c r="G551" t="s">
        <v>28552</v>
      </c>
      <c r="H551" t="s">
        <v>28553</v>
      </c>
      <c r="I551">
        <v>1063</v>
      </c>
      <c r="J551">
        <v>11</v>
      </c>
      <c r="K551" s="209">
        <v>0.010348</v>
      </c>
      <c r="L551" s="210">
        <v>0.35</v>
      </c>
      <c r="M551" s="210">
        <v>3.8</v>
      </c>
      <c r="N551" s="157" t="e">
        <f>VLOOKUP(G551,映射表!A:G,7,0)</f>
        <v>#N/A</v>
      </c>
      <c r="O551" s="158" t="e">
        <f>VLOOKUP(G551,映射表!A:C,3,0)</f>
        <v>#N/A</v>
      </c>
    </row>
    <row r="552" spans="1:15">
      <c r="A552" s="208">
        <v>46164</v>
      </c>
      <c r="B552" s="208">
        <v>46164</v>
      </c>
      <c r="C552" t="s">
        <v>27431</v>
      </c>
      <c r="D552" t="s">
        <v>26258</v>
      </c>
      <c r="E552" t="s">
        <v>28550</v>
      </c>
      <c r="F552" t="s">
        <v>28551</v>
      </c>
      <c r="G552" t="s">
        <v>28554</v>
      </c>
      <c r="H552" t="s">
        <v>28555</v>
      </c>
      <c r="I552">
        <v>1040</v>
      </c>
      <c r="J552">
        <v>19</v>
      </c>
      <c r="K552" s="209">
        <v>0.018269</v>
      </c>
      <c r="L552" s="210">
        <v>0.38</v>
      </c>
      <c r="M552" s="210">
        <v>7.13</v>
      </c>
      <c r="N552" s="157" t="e">
        <f>VLOOKUP(G552,映射表!A:G,7,0)</f>
        <v>#N/A</v>
      </c>
      <c r="O552" s="158" t="e">
        <f>VLOOKUP(G552,映射表!A:C,3,0)</f>
        <v>#N/A</v>
      </c>
    </row>
    <row r="553" spans="1:15">
      <c r="A553" s="208">
        <v>46164</v>
      </c>
      <c r="B553" s="208">
        <v>46164</v>
      </c>
      <c r="C553" t="s">
        <v>28338</v>
      </c>
      <c r="D553" t="s">
        <v>26258</v>
      </c>
      <c r="E553" t="s">
        <v>28401</v>
      </c>
      <c r="F553" t="s">
        <v>28402</v>
      </c>
      <c r="G553" t="s">
        <v>26806</v>
      </c>
      <c r="H553" t="s">
        <v>26807</v>
      </c>
      <c r="I553">
        <v>153</v>
      </c>
      <c r="J553">
        <v>1</v>
      </c>
      <c r="K553" s="209">
        <v>0.006535999999999999</v>
      </c>
      <c r="L553" s="210">
        <v>0.26</v>
      </c>
      <c r="M553" s="210">
        <v>0.26</v>
      </c>
      <c r="N553" s="157" t="e">
        <f>VLOOKUP(G553,映射表!A:G,7,0)</f>
        <v>#N/A</v>
      </c>
      <c r="O553" s="158" t="e">
        <f>VLOOKUP(G553,映射表!A:C,3,0)</f>
        <v>#N/A</v>
      </c>
    </row>
    <row r="554" spans="1:15">
      <c r="A554" s="208">
        <v>46164</v>
      </c>
      <c r="B554" s="208">
        <v>46164</v>
      </c>
      <c r="C554" t="s">
        <v>28331</v>
      </c>
      <c r="D554" t="s">
        <v>26258</v>
      </c>
      <c r="E554" t="s">
        <v>28556</v>
      </c>
      <c r="F554" t="s">
        <v>28557</v>
      </c>
      <c r="G554" t="s">
        <v>28334</v>
      </c>
      <c r="H554" t="s">
        <v>28335</v>
      </c>
      <c r="I554">
        <v>1</v>
      </c>
      <c r="J554">
        <v>0</v>
      </c>
      <c r="K554" s="209">
        <v>0</v>
      </c>
      <c r="L554" t="s">
        <v>26246</v>
      </c>
      <c r="M554" s="210">
        <v>0</v>
      </c>
      <c r="N554" s="157" t="e">
        <f>VLOOKUP(G554,映射表!A:G,7,0)</f>
        <v>#N/A</v>
      </c>
      <c r="O554" s="158" t="e">
        <f>VLOOKUP(G554,映射表!A:C,3,0)</f>
        <v>#N/A</v>
      </c>
    </row>
    <row r="555" spans="1:15">
      <c r="A555" s="208">
        <v>46164</v>
      </c>
      <c r="B555" s="208">
        <v>46164</v>
      </c>
      <c r="C555" t="s">
        <v>28331</v>
      </c>
      <c r="D555" t="s">
        <v>26258</v>
      </c>
      <c r="E555" t="s">
        <v>28332</v>
      </c>
      <c r="F555" t="s">
        <v>28333</v>
      </c>
      <c r="G555" t="s">
        <v>28558</v>
      </c>
      <c r="H555" t="s">
        <v>28559</v>
      </c>
      <c r="I555">
        <v>560</v>
      </c>
      <c r="J555">
        <v>5</v>
      </c>
      <c r="K555" s="209">
        <v>0.008929</v>
      </c>
      <c r="L555" s="210">
        <v>0.2</v>
      </c>
      <c r="M555" s="210">
        <v>1.02</v>
      </c>
      <c r="N555" s="157" t="e">
        <f>VLOOKUP(G555,映射表!A:G,7,0)</f>
        <v>#N/A</v>
      </c>
      <c r="O555" s="158" t="e">
        <f>VLOOKUP(G555,映射表!A:C,3,0)</f>
        <v>#N/A</v>
      </c>
    </row>
    <row r="556" spans="1:15">
      <c r="A556" s="208">
        <v>46164</v>
      </c>
      <c r="B556" s="208">
        <v>46164</v>
      </c>
      <c r="C556" t="s">
        <v>28331</v>
      </c>
      <c r="D556" t="s">
        <v>26258</v>
      </c>
      <c r="E556" t="s">
        <v>28366</v>
      </c>
      <c r="F556" t="s">
        <v>28367</v>
      </c>
      <c r="G556" t="s">
        <v>27059</v>
      </c>
      <c r="H556" t="s">
        <v>27060</v>
      </c>
      <c r="I556">
        <v>701</v>
      </c>
      <c r="J556">
        <v>5</v>
      </c>
      <c r="K556" s="209">
        <v>0.0071330000000000005</v>
      </c>
      <c r="L556" s="210">
        <v>0.17</v>
      </c>
      <c r="M556" s="210">
        <v>0.87</v>
      </c>
      <c r="N556" s="157" t="e">
        <f>VLOOKUP(G556,映射表!A:G,7,0)</f>
        <v>#N/A</v>
      </c>
      <c r="O556" s="158" t="e">
        <f>VLOOKUP(G556,映射表!A:C,3,0)</f>
        <v>#N/A</v>
      </c>
    </row>
    <row r="557" spans="1:15">
      <c r="A557" s="208">
        <v>46164</v>
      </c>
      <c r="B557" s="208">
        <v>46164</v>
      </c>
      <c r="C557" t="s">
        <v>28331</v>
      </c>
      <c r="D557" t="s">
        <v>26258</v>
      </c>
      <c r="E557" t="s">
        <v>28560</v>
      </c>
      <c r="F557" t="s">
        <v>28561</v>
      </c>
      <c r="G557" t="s">
        <v>28562</v>
      </c>
      <c r="H557" t="s">
        <v>28563</v>
      </c>
      <c r="I557">
        <v>154</v>
      </c>
      <c r="J557">
        <v>1</v>
      </c>
      <c r="K557" s="209">
        <v>0.006494</v>
      </c>
      <c r="L557" s="210">
        <v>0.21</v>
      </c>
      <c r="M557" s="210">
        <v>0.21</v>
      </c>
      <c r="N557" s="157" t="e">
        <f>VLOOKUP(G557,映射表!A:G,7,0)</f>
        <v>#N/A</v>
      </c>
      <c r="O557" s="158" t="e">
        <f>VLOOKUP(G557,映射表!A:C,3,0)</f>
        <v>#N/A</v>
      </c>
    </row>
    <row r="558" spans="1:15">
      <c r="A558" s="208">
        <v>46164</v>
      </c>
      <c r="B558" s="208">
        <v>46164</v>
      </c>
      <c r="C558" t="s">
        <v>28331</v>
      </c>
      <c r="D558" t="s">
        <v>26258</v>
      </c>
      <c r="E558" t="s">
        <v>28560</v>
      </c>
      <c r="F558" t="s">
        <v>28561</v>
      </c>
      <c r="G558" t="s">
        <v>28564</v>
      </c>
      <c r="H558" t="s">
        <v>28565</v>
      </c>
      <c r="I558">
        <v>455</v>
      </c>
      <c r="J558">
        <v>14</v>
      </c>
      <c r="K558" s="209">
        <v>0.030769</v>
      </c>
      <c r="L558" s="210">
        <v>0.28</v>
      </c>
      <c r="M558" s="210">
        <v>3.89</v>
      </c>
      <c r="N558" s="157" t="e">
        <f>VLOOKUP(G558,映射表!A:G,7,0)</f>
        <v>#N/A</v>
      </c>
      <c r="O558" s="158" t="e">
        <f>VLOOKUP(G558,映射表!A:C,3,0)</f>
        <v>#N/A</v>
      </c>
    </row>
    <row r="559" spans="1:15">
      <c r="A559" s="208">
        <v>46164</v>
      </c>
      <c r="B559" s="208">
        <v>46164</v>
      </c>
      <c r="C559" t="s">
        <v>28331</v>
      </c>
      <c r="D559" t="s">
        <v>26258</v>
      </c>
      <c r="E559" t="s">
        <v>28560</v>
      </c>
      <c r="F559" t="s">
        <v>28561</v>
      </c>
      <c r="G559" t="s">
        <v>27059</v>
      </c>
      <c r="H559" t="s">
        <v>27060</v>
      </c>
      <c r="I559">
        <v>833</v>
      </c>
      <c r="J559">
        <v>23</v>
      </c>
      <c r="K559" s="209">
        <v>0.027611</v>
      </c>
      <c r="L559" s="210">
        <v>0.27</v>
      </c>
      <c r="M559" s="210">
        <v>6.13</v>
      </c>
      <c r="N559" s="157" t="e">
        <f>VLOOKUP(G559,映射表!A:G,7,0)</f>
        <v>#N/A</v>
      </c>
      <c r="O559" s="158" t="e">
        <f>VLOOKUP(G559,映射表!A:C,3,0)</f>
        <v>#N/A</v>
      </c>
    </row>
    <row r="560" spans="1:15">
      <c r="A560" s="208">
        <v>46164</v>
      </c>
      <c r="B560" s="208">
        <v>46164</v>
      </c>
      <c r="C560" t="s">
        <v>27431</v>
      </c>
      <c r="D560" t="s">
        <v>26258</v>
      </c>
      <c r="E560" t="s">
        <v>28566</v>
      </c>
      <c r="F560" t="s">
        <v>28567</v>
      </c>
      <c r="G560" t="s">
        <v>26892</v>
      </c>
      <c r="H560" t="s">
        <v>26893</v>
      </c>
      <c r="I560">
        <v>11</v>
      </c>
      <c r="J560">
        <v>1</v>
      </c>
      <c r="K560" s="209">
        <v>0.09090899999999999</v>
      </c>
      <c r="L560" s="210">
        <v>0.35</v>
      </c>
      <c r="M560" s="210">
        <v>0.35</v>
      </c>
      <c r="N560" s="157" t="e">
        <f>VLOOKUP(G560,映射表!A:G,7,0)</f>
        <v>#N/A</v>
      </c>
      <c r="O560" s="158" t="e">
        <f>VLOOKUP(G560,映射表!A:C,3,0)</f>
        <v>#N/A</v>
      </c>
    </row>
    <row r="561" spans="1:15">
      <c r="A561" s="208">
        <v>46164</v>
      </c>
      <c r="B561" s="208">
        <v>46164</v>
      </c>
      <c r="C561" t="s">
        <v>27431</v>
      </c>
      <c r="D561" t="s">
        <v>26258</v>
      </c>
      <c r="E561" t="s">
        <v>28566</v>
      </c>
      <c r="F561" t="s">
        <v>28567</v>
      </c>
      <c r="G561" t="s">
        <v>28568</v>
      </c>
      <c r="H561" t="s">
        <v>28569</v>
      </c>
      <c r="I561">
        <v>1</v>
      </c>
      <c r="J561">
        <v>0</v>
      </c>
      <c r="K561" s="209">
        <v>0</v>
      </c>
      <c r="L561" t="s">
        <v>26246</v>
      </c>
      <c r="M561" s="210">
        <v>0</v>
      </c>
      <c r="N561" s="157" t="e">
        <f>VLOOKUP(G561,映射表!A:G,7,0)</f>
        <v>#N/A</v>
      </c>
      <c r="O561" s="158" t="e">
        <f>VLOOKUP(G561,映射表!A:C,3,0)</f>
        <v>#N/A</v>
      </c>
    </row>
    <row r="562" spans="1:15">
      <c r="A562" s="208">
        <v>46164</v>
      </c>
      <c r="B562" s="208">
        <v>46164</v>
      </c>
      <c r="C562" t="s">
        <v>27431</v>
      </c>
      <c r="D562" t="s">
        <v>26258</v>
      </c>
      <c r="E562" t="s">
        <v>28566</v>
      </c>
      <c r="F562" t="s">
        <v>28567</v>
      </c>
      <c r="G562" t="s">
        <v>28570</v>
      </c>
      <c r="H562" t="s">
        <v>28571</v>
      </c>
      <c r="I562">
        <v>3</v>
      </c>
      <c r="J562">
        <v>0</v>
      </c>
      <c r="K562" s="209">
        <v>0</v>
      </c>
      <c r="L562" t="s">
        <v>26246</v>
      </c>
      <c r="M562" s="210">
        <v>0</v>
      </c>
      <c r="N562" s="157" t="e">
        <f>VLOOKUP(G562,映射表!A:G,7,0)</f>
        <v>#N/A</v>
      </c>
      <c r="O562" s="158" t="e">
        <f>VLOOKUP(G562,映射表!A:C,3,0)</f>
        <v>#N/A</v>
      </c>
    </row>
    <row r="563" spans="1:15">
      <c r="A563" s="208">
        <v>46164</v>
      </c>
      <c r="B563" s="208">
        <v>46164</v>
      </c>
      <c r="C563" t="s">
        <v>27431</v>
      </c>
      <c r="D563" t="s">
        <v>26258</v>
      </c>
      <c r="E563" t="s">
        <v>28572</v>
      </c>
      <c r="F563" t="s">
        <v>28573</v>
      </c>
      <c r="G563" t="s">
        <v>28574</v>
      </c>
      <c r="H563" t="s">
        <v>28575</v>
      </c>
      <c r="I563">
        <v>77</v>
      </c>
      <c r="J563">
        <v>2</v>
      </c>
      <c r="K563" s="209">
        <v>0.025974</v>
      </c>
      <c r="L563" s="210">
        <v>0.27</v>
      </c>
      <c r="M563" s="210">
        <v>0.54</v>
      </c>
      <c r="N563" s="157" t="e">
        <f>VLOOKUP(G563,映射表!A:G,7,0)</f>
        <v>#N/A</v>
      </c>
      <c r="O563" s="158" t="e">
        <f>VLOOKUP(G563,映射表!A:C,3,0)</f>
        <v>#N/A</v>
      </c>
    </row>
    <row r="564" spans="1:15">
      <c r="A564" s="208">
        <v>46164</v>
      </c>
      <c r="B564" s="208">
        <v>46164</v>
      </c>
      <c r="C564" t="s">
        <v>27431</v>
      </c>
      <c r="D564" t="s">
        <v>26258</v>
      </c>
      <c r="E564" t="s">
        <v>28572</v>
      </c>
      <c r="F564" t="s">
        <v>28573</v>
      </c>
      <c r="G564" t="s">
        <v>28576</v>
      </c>
      <c r="H564" t="s">
        <v>28577</v>
      </c>
      <c r="I564">
        <v>55</v>
      </c>
      <c r="J564">
        <v>1</v>
      </c>
      <c r="K564" s="209">
        <v>0.018182</v>
      </c>
      <c r="L564" s="210">
        <v>0.39</v>
      </c>
      <c r="M564" s="210">
        <v>0.39</v>
      </c>
      <c r="N564" s="157" t="e">
        <f>VLOOKUP(G564,映射表!A:G,7,0)</f>
        <v>#N/A</v>
      </c>
      <c r="O564" s="158" t="e">
        <f>VLOOKUP(G564,映射表!A:C,3,0)</f>
        <v>#N/A</v>
      </c>
    </row>
    <row r="565" spans="1:15">
      <c r="A565" s="208">
        <v>46164</v>
      </c>
      <c r="B565" s="208">
        <v>46164</v>
      </c>
      <c r="C565" t="s">
        <v>27431</v>
      </c>
      <c r="D565" t="s">
        <v>26258</v>
      </c>
      <c r="E565" t="s">
        <v>28572</v>
      </c>
      <c r="F565" t="s">
        <v>28573</v>
      </c>
      <c r="G565" t="s">
        <v>28578</v>
      </c>
      <c r="H565" t="s">
        <v>28579</v>
      </c>
      <c r="I565">
        <v>1591</v>
      </c>
      <c r="J565">
        <v>23</v>
      </c>
      <c r="K565" s="209">
        <v>0.014456</v>
      </c>
      <c r="L565" s="210">
        <v>0.25</v>
      </c>
      <c r="M565" s="210">
        <v>5.8</v>
      </c>
      <c r="N565" s="157" t="e">
        <f>VLOOKUP(G565,映射表!A:G,7,0)</f>
        <v>#N/A</v>
      </c>
      <c r="O565" s="158" t="e">
        <f>VLOOKUP(G565,映射表!A:C,3,0)</f>
        <v>#N/A</v>
      </c>
    </row>
    <row r="566" spans="1:15">
      <c r="A566" s="208">
        <v>46164</v>
      </c>
      <c r="B566" s="208">
        <v>46164</v>
      </c>
      <c r="C566" t="s">
        <v>27431</v>
      </c>
      <c r="D566" t="s">
        <v>26258</v>
      </c>
      <c r="E566" t="s">
        <v>28580</v>
      </c>
      <c r="F566" t="s">
        <v>28581</v>
      </c>
      <c r="G566" t="s">
        <v>26814</v>
      </c>
      <c r="H566" t="s">
        <v>26815</v>
      </c>
      <c r="I566">
        <v>1483</v>
      </c>
      <c r="J566">
        <v>37</v>
      </c>
      <c r="K566" s="209">
        <v>0.024949</v>
      </c>
      <c r="L566" s="210">
        <v>0.27</v>
      </c>
      <c r="M566" s="210">
        <v>9.95</v>
      </c>
      <c r="N566" s="157" t="e">
        <f>VLOOKUP(G566,映射表!A:G,7,0)</f>
        <v>#N/A</v>
      </c>
      <c r="O566" s="158" t="e">
        <f>VLOOKUP(G566,映射表!A:C,3,0)</f>
        <v>#N/A</v>
      </c>
    </row>
    <row r="567" spans="1:15">
      <c r="A567" s="208">
        <v>46164</v>
      </c>
      <c r="B567" s="208">
        <v>46164</v>
      </c>
      <c r="C567" t="s">
        <v>28331</v>
      </c>
      <c r="D567" t="s">
        <v>26258</v>
      </c>
      <c r="E567" t="s">
        <v>28582</v>
      </c>
      <c r="F567" t="s">
        <v>28583</v>
      </c>
      <c r="G567" t="s">
        <v>28584</v>
      </c>
      <c r="H567" t="s">
        <v>28585</v>
      </c>
      <c r="I567">
        <v>1212</v>
      </c>
      <c r="J567">
        <v>25</v>
      </c>
      <c r="K567" s="209">
        <v>0.020627</v>
      </c>
      <c r="L567" s="210">
        <v>0.23</v>
      </c>
      <c r="M567" s="210">
        <v>5.75</v>
      </c>
      <c r="N567" s="157" t="e">
        <f>VLOOKUP(G567,映射表!A:G,7,0)</f>
        <v>#N/A</v>
      </c>
      <c r="O567" s="158" t="e">
        <f>VLOOKUP(G567,映射表!A:C,3,0)</f>
        <v>#N/A</v>
      </c>
    </row>
    <row r="568" spans="1:15">
      <c r="A568" s="208">
        <v>46164</v>
      </c>
      <c r="B568" s="208">
        <v>46164</v>
      </c>
      <c r="C568" t="s">
        <v>27431</v>
      </c>
      <c r="D568" t="s">
        <v>26258</v>
      </c>
      <c r="E568" t="s">
        <v>28586</v>
      </c>
      <c r="F568" t="s">
        <v>28587</v>
      </c>
      <c r="G568" t="s">
        <v>28588</v>
      </c>
      <c r="H568" t="s">
        <v>28589</v>
      </c>
      <c r="I568">
        <v>490</v>
      </c>
      <c r="J568">
        <v>3</v>
      </c>
      <c r="K568" s="209">
        <v>0.006122</v>
      </c>
      <c r="L568" s="210">
        <v>0.31</v>
      </c>
      <c r="M568" s="210">
        <v>0.93</v>
      </c>
      <c r="N568" s="157" t="e">
        <f>VLOOKUP(G568,映射表!A:G,7,0)</f>
        <v>#N/A</v>
      </c>
      <c r="O568" s="158" t="e">
        <f>VLOOKUP(G568,映射表!A:C,3,0)</f>
        <v>#N/A</v>
      </c>
    </row>
    <row r="569" spans="1:15">
      <c r="A569" s="208">
        <v>46164</v>
      </c>
      <c r="B569" s="208">
        <v>46164</v>
      </c>
      <c r="C569" t="s">
        <v>27431</v>
      </c>
      <c r="D569" t="s">
        <v>26258</v>
      </c>
      <c r="E569" t="s">
        <v>28586</v>
      </c>
      <c r="F569" t="s">
        <v>28587</v>
      </c>
      <c r="G569" t="s">
        <v>28590</v>
      </c>
      <c r="H569" t="s">
        <v>28591</v>
      </c>
      <c r="I569">
        <v>793</v>
      </c>
      <c r="J569">
        <v>17</v>
      </c>
      <c r="K569" s="209">
        <v>0.021438000000000002</v>
      </c>
      <c r="L569" s="210">
        <v>0.29</v>
      </c>
      <c r="M569" s="210">
        <v>4.94</v>
      </c>
      <c r="N569" s="157" t="e">
        <f>VLOOKUP(G569,映射表!A:G,7,0)</f>
        <v>#N/A</v>
      </c>
      <c r="O569" s="158" t="e">
        <f>VLOOKUP(G569,映射表!A:C,3,0)</f>
        <v>#N/A</v>
      </c>
    </row>
    <row r="570" spans="1:15">
      <c r="A570" s="208">
        <v>46164</v>
      </c>
      <c r="B570" s="208">
        <v>46164</v>
      </c>
      <c r="C570" t="s">
        <v>27431</v>
      </c>
      <c r="D570" t="s">
        <v>26258</v>
      </c>
      <c r="E570" t="s">
        <v>28592</v>
      </c>
      <c r="F570" t="s">
        <v>28593</v>
      </c>
      <c r="G570" t="s">
        <v>28429</v>
      </c>
      <c r="H570" t="s">
        <v>28430</v>
      </c>
      <c r="I570">
        <v>1538</v>
      </c>
      <c r="J570">
        <v>27</v>
      </c>
      <c r="K570" s="209">
        <v>0.017555</v>
      </c>
      <c r="L570" s="210">
        <v>0.28</v>
      </c>
      <c r="M570" s="210">
        <v>7.62</v>
      </c>
      <c r="N570" s="157" t="e">
        <f>VLOOKUP(G570,映射表!A:G,7,0)</f>
        <v>#N/A</v>
      </c>
      <c r="O570" s="158" t="e">
        <f>VLOOKUP(G570,映射表!A:C,3,0)</f>
        <v>#N/A</v>
      </c>
    </row>
    <row r="571" spans="1:15">
      <c r="A571" s="208">
        <v>46164</v>
      </c>
      <c r="B571" s="208">
        <v>46164</v>
      </c>
      <c r="C571" t="s">
        <v>27431</v>
      </c>
      <c r="D571" t="s">
        <v>26258</v>
      </c>
      <c r="E571" t="s">
        <v>28592</v>
      </c>
      <c r="F571" t="s">
        <v>28593</v>
      </c>
      <c r="G571" t="s">
        <v>26929</v>
      </c>
      <c r="H571" t="s">
        <v>26930</v>
      </c>
      <c r="I571">
        <v>88</v>
      </c>
      <c r="J571">
        <v>0</v>
      </c>
      <c r="K571" s="209">
        <v>0</v>
      </c>
      <c r="L571" t="s">
        <v>26246</v>
      </c>
      <c r="M571" s="210">
        <v>0</v>
      </c>
      <c r="N571" s="157" t="e">
        <f>VLOOKUP(G571,映射表!A:G,7,0)</f>
        <v>#N/A</v>
      </c>
      <c r="O571" s="158" t="e">
        <f>VLOOKUP(G571,映射表!A:C,3,0)</f>
        <v>#N/A</v>
      </c>
    </row>
    <row r="572" spans="1:15">
      <c r="A572" s="208">
        <v>46164</v>
      </c>
      <c r="B572" s="208">
        <v>46164</v>
      </c>
      <c r="C572" t="s">
        <v>27431</v>
      </c>
      <c r="D572" t="s">
        <v>26258</v>
      </c>
      <c r="E572" t="s">
        <v>28592</v>
      </c>
      <c r="F572" t="s">
        <v>28593</v>
      </c>
      <c r="G572" t="s">
        <v>26950</v>
      </c>
      <c r="H572" t="s">
        <v>26951</v>
      </c>
      <c r="I572">
        <v>161</v>
      </c>
      <c r="J572">
        <v>6</v>
      </c>
      <c r="K572" s="209">
        <v>0.037267</v>
      </c>
      <c r="L572" s="210">
        <v>0.36</v>
      </c>
      <c r="M572" s="210">
        <v>2.16</v>
      </c>
      <c r="N572" s="157" t="e">
        <f>VLOOKUP(G572,映射表!A:G,7,0)</f>
        <v>#N/A</v>
      </c>
      <c r="O572" s="158" t="e">
        <f>VLOOKUP(G572,映射表!A:C,3,0)</f>
        <v>#N/A</v>
      </c>
    </row>
    <row r="573" spans="1:15">
      <c r="A573" s="208">
        <v>46164</v>
      </c>
      <c r="B573" s="208">
        <v>46164</v>
      </c>
      <c r="C573" t="s">
        <v>27431</v>
      </c>
      <c r="D573" t="s">
        <v>26258</v>
      </c>
      <c r="E573" t="s">
        <v>28592</v>
      </c>
      <c r="F573" t="s">
        <v>28593</v>
      </c>
      <c r="G573" t="s">
        <v>28450</v>
      </c>
      <c r="H573" t="s">
        <v>28451</v>
      </c>
      <c r="I573">
        <v>192</v>
      </c>
      <c r="J573">
        <v>1</v>
      </c>
      <c r="K573" s="209">
        <v>0.005208000000000001</v>
      </c>
      <c r="L573" s="210">
        <v>0.32</v>
      </c>
      <c r="M573" s="210">
        <v>0.32</v>
      </c>
      <c r="N573" s="157" t="e">
        <f>VLOOKUP(G573,映射表!A:G,7,0)</f>
        <v>#N/A</v>
      </c>
      <c r="O573" s="158" t="e">
        <f>VLOOKUP(G573,映射表!A:C,3,0)</f>
        <v>#N/A</v>
      </c>
    </row>
    <row r="574" spans="1:15">
      <c r="A574" s="208">
        <v>46164</v>
      </c>
      <c r="B574" s="208">
        <v>46164</v>
      </c>
      <c r="C574" t="s">
        <v>28594</v>
      </c>
      <c r="D574" t="s">
        <v>26258</v>
      </c>
      <c r="E574" t="s">
        <v>28595</v>
      </c>
      <c r="F574" t="s">
        <v>28595</v>
      </c>
      <c r="G574" t="s">
        <v>27352</v>
      </c>
      <c r="H574" t="s">
        <v>28596</v>
      </c>
      <c r="I574">
        <v>131</v>
      </c>
      <c r="J574">
        <v>3</v>
      </c>
      <c r="K574" s="209">
        <v>0.022900999999999998</v>
      </c>
      <c r="L574" s="210">
        <v>0.34</v>
      </c>
      <c r="M574" s="210">
        <v>1.02</v>
      </c>
      <c r="N574" s="157" t="e">
        <f>VLOOKUP(G574,映射表!A:G,7,0)</f>
        <v>#N/A</v>
      </c>
      <c r="O574" s="158" t="e">
        <f>VLOOKUP(G574,映射表!A:C,3,0)</f>
        <v>#N/A</v>
      </c>
    </row>
    <row r="575" spans="1:15">
      <c r="A575" s="208">
        <v>46164</v>
      </c>
      <c r="B575" s="208">
        <v>46164</v>
      </c>
      <c r="C575" t="s">
        <v>28594</v>
      </c>
      <c r="D575" t="s">
        <v>26258</v>
      </c>
      <c r="E575" t="s">
        <v>28597</v>
      </c>
      <c r="F575" t="s">
        <v>28597</v>
      </c>
      <c r="G575" t="s">
        <v>27352</v>
      </c>
      <c r="H575" t="s">
        <v>28596</v>
      </c>
      <c r="I575">
        <v>241</v>
      </c>
      <c r="J575">
        <v>3</v>
      </c>
      <c r="K575" s="209">
        <v>0.012447999999999999</v>
      </c>
      <c r="L575" s="210">
        <v>0.38</v>
      </c>
      <c r="M575" s="210">
        <v>1.15</v>
      </c>
      <c r="N575" s="157" t="e">
        <f>VLOOKUP(G575,映射表!A:G,7,0)</f>
        <v>#N/A</v>
      </c>
      <c r="O575" s="158" t="e">
        <f>VLOOKUP(G575,映射表!A:C,3,0)</f>
        <v>#N/A</v>
      </c>
    </row>
    <row r="576" spans="1:15">
      <c r="A576" s="208">
        <v>46164</v>
      </c>
      <c r="B576" s="208">
        <v>46164</v>
      </c>
      <c r="C576" t="s">
        <v>27431</v>
      </c>
      <c r="D576" t="s">
        <v>26258</v>
      </c>
      <c r="E576" t="s">
        <v>28598</v>
      </c>
      <c r="F576" t="s">
        <v>28599</v>
      </c>
      <c r="G576" t="s">
        <v>28600</v>
      </c>
      <c r="H576" t="s">
        <v>28601</v>
      </c>
      <c r="I576">
        <v>2051</v>
      </c>
      <c r="J576">
        <v>41</v>
      </c>
      <c r="K576" s="209">
        <v>0.01999</v>
      </c>
      <c r="L576" s="210">
        <v>0.26</v>
      </c>
      <c r="M576" s="210">
        <v>10.65</v>
      </c>
      <c r="N576" s="157" t="e">
        <f>VLOOKUP(G576,映射表!A:G,7,0)</f>
        <v>#N/A</v>
      </c>
      <c r="O576" s="158" t="e">
        <f>VLOOKUP(G576,映射表!A:C,3,0)</f>
        <v>#N/A</v>
      </c>
    </row>
    <row r="577" spans="1:15">
      <c r="A577" s="208">
        <v>46164</v>
      </c>
      <c r="B577" s="208">
        <v>46164</v>
      </c>
      <c r="C577" t="s">
        <v>28370</v>
      </c>
      <c r="D577" t="s">
        <v>26258</v>
      </c>
      <c r="E577" t="s">
        <v>28440</v>
      </c>
      <c r="F577" t="s">
        <v>28441</v>
      </c>
      <c r="G577" t="s">
        <v>28602</v>
      </c>
      <c r="H577" t="s">
        <v>28603</v>
      </c>
      <c r="I577">
        <v>1</v>
      </c>
      <c r="J577">
        <v>1</v>
      </c>
      <c r="K577" s="209">
        <v>1</v>
      </c>
      <c r="L577" s="210">
        <v>0.36</v>
      </c>
      <c r="M577" s="210">
        <v>0.36</v>
      </c>
      <c r="N577" s="157" t="e">
        <f>VLOOKUP(G577,映射表!A:G,7,0)</f>
        <v>#N/A</v>
      </c>
      <c r="O577" s="158" t="e">
        <f>VLOOKUP(G577,映射表!A:C,3,0)</f>
        <v>#N/A</v>
      </c>
    </row>
    <row r="578" spans="1:15">
      <c r="A578" s="208">
        <v>46164</v>
      </c>
      <c r="B578" s="208">
        <v>46164</v>
      </c>
      <c r="C578" t="s">
        <v>28370</v>
      </c>
      <c r="D578" t="s">
        <v>26258</v>
      </c>
      <c r="E578" t="s">
        <v>28425</v>
      </c>
      <c r="F578" t="s">
        <v>28426</v>
      </c>
      <c r="G578" t="s">
        <v>28602</v>
      </c>
      <c r="H578" t="s">
        <v>28603</v>
      </c>
      <c r="I578">
        <v>146</v>
      </c>
      <c r="J578">
        <v>4</v>
      </c>
      <c r="K578" s="209">
        <v>0.027397</v>
      </c>
      <c r="L578" s="210">
        <v>0.3</v>
      </c>
      <c r="M578" s="210">
        <v>1.21</v>
      </c>
      <c r="N578" s="157" t="e">
        <f>VLOOKUP(G578,映射表!A:G,7,0)</f>
        <v>#N/A</v>
      </c>
      <c r="O578" s="158" t="e">
        <f>VLOOKUP(G578,映射表!A:C,3,0)</f>
        <v>#N/A</v>
      </c>
    </row>
    <row r="579" spans="1:15">
      <c r="A579" s="208">
        <v>46164</v>
      </c>
      <c r="B579" s="208">
        <v>46164</v>
      </c>
      <c r="C579" t="s">
        <v>28370</v>
      </c>
      <c r="D579" t="s">
        <v>26258</v>
      </c>
      <c r="E579" t="s">
        <v>28425</v>
      </c>
      <c r="F579" t="s">
        <v>28426</v>
      </c>
      <c r="G579" t="s">
        <v>28600</v>
      </c>
      <c r="H579" t="s">
        <v>28601</v>
      </c>
      <c r="I579">
        <v>76</v>
      </c>
      <c r="J579">
        <v>0</v>
      </c>
      <c r="K579" s="209">
        <v>0</v>
      </c>
      <c r="L579" t="s">
        <v>26246</v>
      </c>
      <c r="M579" s="210">
        <v>0</v>
      </c>
      <c r="N579" s="157" t="e">
        <f>VLOOKUP(G579,映射表!A:G,7,0)</f>
        <v>#N/A</v>
      </c>
      <c r="O579" s="158" t="e">
        <f>VLOOKUP(G579,映射表!A:C,3,0)</f>
        <v>#N/A</v>
      </c>
    </row>
    <row r="580" spans="1:15">
      <c r="A580" s="208">
        <v>46164</v>
      </c>
      <c r="B580" s="208">
        <v>46164</v>
      </c>
      <c r="C580" t="s">
        <v>27431</v>
      </c>
      <c r="D580" t="s">
        <v>26258</v>
      </c>
      <c r="E580" t="s">
        <v>28604</v>
      </c>
      <c r="F580" t="s">
        <v>28605</v>
      </c>
      <c r="G580" t="s">
        <v>28600</v>
      </c>
      <c r="H580" t="s">
        <v>28601</v>
      </c>
      <c r="I580">
        <v>770</v>
      </c>
      <c r="J580">
        <v>13</v>
      </c>
      <c r="K580" s="209">
        <v>0.016883</v>
      </c>
      <c r="L580" s="210">
        <v>0.36</v>
      </c>
      <c r="M580" s="210">
        <v>4.69</v>
      </c>
      <c r="N580" s="157" t="e">
        <f>VLOOKUP(G580,映射表!A:G,7,0)</f>
        <v>#N/A</v>
      </c>
      <c r="O580" s="158" t="e">
        <f>VLOOKUP(G580,映射表!A:C,3,0)</f>
        <v>#N/A</v>
      </c>
    </row>
    <row r="581" spans="1:15">
      <c r="A581" s="208">
        <v>46164</v>
      </c>
      <c r="B581" s="208">
        <v>46164</v>
      </c>
      <c r="C581" t="s">
        <v>27431</v>
      </c>
      <c r="D581" t="s">
        <v>26258</v>
      </c>
      <c r="E581" t="s">
        <v>28604</v>
      </c>
      <c r="F581" t="s">
        <v>28605</v>
      </c>
      <c r="G581" t="s">
        <v>28602</v>
      </c>
      <c r="H581" t="s">
        <v>28603</v>
      </c>
      <c r="I581">
        <v>507</v>
      </c>
      <c r="J581">
        <v>4</v>
      </c>
      <c r="K581" s="209">
        <v>0.007890000000000001</v>
      </c>
      <c r="L581" s="210">
        <v>0.39</v>
      </c>
      <c r="M581" s="210">
        <v>1.54</v>
      </c>
      <c r="N581" s="157" t="e">
        <f>VLOOKUP(G581,映射表!A:G,7,0)</f>
        <v>#N/A</v>
      </c>
      <c r="O581" s="158" t="e">
        <f>VLOOKUP(G581,映射表!A:C,3,0)</f>
        <v>#N/A</v>
      </c>
    </row>
    <row r="582" spans="1:15">
      <c r="A582" s="208">
        <v>46164</v>
      </c>
      <c r="B582" s="208">
        <v>46164</v>
      </c>
      <c r="C582" t="s">
        <v>28606</v>
      </c>
      <c r="D582" t="s">
        <v>26258</v>
      </c>
      <c r="E582" t="s">
        <v>28607</v>
      </c>
      <c r="F582" t="s">
        <v>28607</v>
      </c>
      <c r="G582" t="s">
        <v>27066</v>
      </c>
      <c r="H582" t="s">
        <v>27067</v>
      </c>
      <c r="I582">
        <v>1114</v>
      </c>
      <c r="J582">
        <v>20</v>
      </c>
      <c r="K582" s="209">
        <v>0.017953</v>
      </c>
      <c r="L582" s="210">
        <v>0.36</v>
      </c>
      <c r="M582" s="210">
        <v>7.29</v>
      </c>
      <c r="N582" s="157" t="e">
        <f>VLOOKUP(G582,映射表!A:G,7,0)</f>
        <v>#N/A</v>
      </c>
      <c r="O582" s="158" t="e">
        <f>VLOOKUP(G582,映射表!A:C,3,0)</f>
        <v>#N/A</v>
      </c>
    </row>
    <row r="583" spans="1:15">
      <c r="A583" s="208">
        <v>46164</v>
      </c>
      <c r="B583" s="208">
        <v>46164</v>
      </c>
      <c r="C583" t="s">
        <v>28606</v>
      </c>
      <c r="D583" t="s">
        <v>26258</v>
      </c>
      <c r="E583" t="s">
        <v>28608</v>
      </c>
      <c r="F583" t="s">
        <v>28608</v>
      </c>
      <c r="G583" t="s">
        <v>28609</v>
      </c>
      <c r="H583" t="s">
        <v>28610</v>
      </c>
      <c r="I583">
        <v>1167</v>
      </c>
      <c r="J583">
        <v>31</v>
      </c>
      <c r="K583" s="209">
        <v>0.026564</v>
      </c>
      <c r="L583" s="210">
        <v>0.32</v>
      </c>
      <c r="M583" s="210">
        <v>10.06</v>
      </c>
      <c r="N583" s="157" t="e">
        <f>VLOOKUP(G583,映射表!A:G,7,0)</f>
        <v>#N/A</v>
      </c>
      <c r="O583" s="158" t="e">
        <f>VLOOKUP(G583,映射表!A:C,3,0)</f>
        <v>#N/A</v>
      </c>
    </row>
    <row r="584" spans="1:15">
      <c r="A584" s="208">
        <v>46164</v>
      </c>
      <c r="B584" s="208">
        <v>46164</v>
      </c>
      <c r="C584" t="s">
        <v>28606</v>
      </c>
      <c r="D584" t="s">
        <v>26258</v>
      </c>
      <c r="E584" t="s">
        <v>28611</v>
      </c>
      <c r="F584" t="s">
        <v>28611</v>
      </c>
      <c r="G584" t="s">
        <v>26979</v>
      </c>
      <c r="H584" t="s">
        <v>26980</v>
      </c>
      <c r="I584">
        <v>1430</v>
      </c>
      <c r="J584">
        <v>36</v>
      </c>
      <c r="K584" s="209">
        <v>0.025175</v>
      </c>
      <c r="L584" s="210">
        <v>0.28</v>
      </c>
      <c r="M584" s="210">
        <v>9.97</v>
      </c>
      <c r="N584" s="157" t="e">
        <f>VLOOKUP(G584,映射表!A:G,7,0)</f>
        <v>#N/A</v>
      </c>
      <c r="O584" s="158" t="e">
        <f>VLOOKUP(G584,映射表!A:C,3,0)</f>
        <v>#N/A</v>
      </c>
    </row>
    <row r="585" spans="1:15">
      <c r="A585" s="208">
        <v>46164</v>
      </c>
      <c r="B585" s="208">
        <v>46164</v>
      </c>
      <c r="C585" t="s">
        <v>28606</v>
      </c>
      <c r="D585" t="s">
        <v>26258</v>
      </c>
      <c r="E585" t="s">
        <v>28612</v>
      </c>
      <c r="F585" t="s">
        <v>28612</v>
      </c>
      <c r="G585" t="s">
        <v>28609</v>
      </c>
      <c r="H585" t="s">
        <v>28610</v>
      </c>
      <c r="I585">
        <v>212</v>
      </c>
      <c r="J585">
        <v>4</v>
      </c>
      <c r="K585" s="209">
        <v>0.018868</v>
      </c>
      <c r="L585" s="210">
        <v>0.32</v>
      </c>
      <c r="M585" s="210">
        <v>1.26</v>
      </c>
      <c r="N585" s="157" t="e">
        <f>VLOOKUP(G585,映射表!A:G,7,0)</f>
        <v>#N/A</v>
      </c>
      <c r="O585" s="158" t="e">
        <f>VLOOKUP(G585,映射表!A:C,3,0)</f>
        <v>#N/A</v>
      </c>
    </row>
    <row r="586" spans="1:15">
      <c r="A586" s="208">
        <v>46164</v>
      </c>
      <c r="B586" s="208">
        <v>46164</v>
      </c>
      <c r="C586" t="s">
        <v>28606</v>
      </c>
      <c r="D586" t="s">
        <v>26258</v>
      </c>
      <c r="E586" t="s">
        <v>28612</v>
      </c>
      <c r="F586" t="s">
        <v>28612</v>
      </c>
      <c r="G586" t="s">
        <v>27066</v>
      </c>
      <c r="H586" t="s">
        <v>27067</v>
      </c>
      <c r="I586">
        <v>118</v>
      </c>
      <c r="J586">
        <v>3</v>
      </c>
      <c r="K586" s="209">
        <v>0.025424000000000002</v>
      </c>
      <c r="L586" s="210">
        <v>0.31</v>
      </c>
      <c r="M586" s="210">
        <v>0.94</v>
      </c>
      <c r="N586" s="157" t="e">
        <f>VLOOKUP(G586,映射表!A:G,7,0)</f>
        <v>#N/A</v>
      </c>
      <c r="O586" s="158" t="e">
        <f>VLOOKUP(G586,映射表!A:C,3,0)</f>
        <v>#N/A</v>
      </c>
    </row>
    <row r="587" spans="1:15">
      <c r="A587" s="208">
        <v>46164</v>
      </c>
      <c r="B587" s="208">
        <v>46164</v>
      </c>
      <c r="C587" t="s">
        <v>28606</v>
      </c>
      <c r="D587" t="s">
        <v>26258</v>
      </c>
      <c r="E587" t="s">
        <v>28612</v>
      </c>
      <c r="F587" t="s">
        <v>28612</v>
      </c>
      <c r="G587" t="s">
        <v>26979</v>
      </c>
      <c r="H587" t="s">
        <v>26980</v>
      </c>
      <c r="I587">
        <v>113</v>
      </c>
      <c r="J587">
        <v>6</v>
      </c>
      <c r="K587" s="209">
        <v>0.053097000000000005</v>
      </c>
      <c r="L587" s="210">
        <v>0.4</v>
      </c>
      <c r="M587" s="210">
        <v>2.4</v>
      </c>
      <c r="N587" s="157" t="e">
        <f>VLOOKUP(G587,映射表!A:G,7,0)</f>
        <v>#N/A</v>
      </c>
      <c r="O587" s="158" t="e">
        <f>VLOOKUP(G587,映射表!A:C,3,0)</f>
        <v>#N/A</v>
      </c>
    </row>
    <row r="588" spans="1:15">
      <c r="A588" s="208">
        <v>46164</v>
      </c>
      <c r="B588" s="208">
        <v>46164</v>
      </c>
      <c r="C588" t="s">
        <v>28613</v>
      </c>
      <c r="D588" t="s">
        <v>26258</v>
      </c>
      <c r="E588" t="s">
        <v>28614</v>
      </c>
      <c r="F588" t="s">
        <v>28614</v>
      </c>
      <c r="G588" t="s">
        <v>28615</v>
      </c>
      <c r="H588" t="s">
        <v>28616</v>
      </c>
      <c r="I588">
        <v>35</v>
      </c>
      <c r="J588">
        <v>1</v>
      </c>
      <c r="K588" s="209">
        <v>0.028571</v>
      </c>
      <c r="L588" s="210">
        <v>0.46</v>
      </c>
      <c r="M588" s="210">
        <v>0.46</v>
      </c>
      <c r="N588" s="157" t="e">
        <f>VLOOKUP(G588,映射表!A:G,7,0)</f>
        <v>#N/A</v>
      </c>
      <c r="O588" s="158" t="e">
        <f>VLOOKUP(G588,映射表!A:C,3,0)</f>
        <v>#N/A</v>
      </c>
    </row>
    <row r="589" spans="1:15">
      <c r="A589" s="208">
        <v>46164</v>
      </c>
      <c r="B589" s="208">
        <v>46164</v>
      </c>
      <c r="C589" t="s">
        <v>28613</v>
      </c>
      <c r="D589" t="s">
        <v>26258</v>
      </c>
      <c r="E589" t="s">
        <v>28617</v>
      </c>
      <c r="F589" t="s">
        <v>28617</v>
      </c>
      <c r="G589" t="s">
        <v>28615</v>
      </c>
      <c r="H589" t="s">
        <v>28616</v>
      </c>
      <c r="I589">
        <v>1</v>
      </c>
      <c r="J589">
        <v>0</v>
      </c>
      <c r="K589" s="209">
        <v>0</v>
      </c>
      <c r="L589" t="s">
        <v>26246</v>
      </c>
      <c r="M589" s="210">
        <v>0</v>
      </c>
      <c r="N589" s="157" t="e">
        <f>VLOOKUP(G589,映射表!A:G,7,0)</f>
        <v>#N/A</v>
      </c>
      <c r="O589" s="158" t="e">
        <f>VLOOKUP(G589,映射表!A:C,3,0)</f>
        <v>#N/A</v>
      </c>
    </row>
    <row r="590" spans="1:15">
      <c r="A590" s="208">
        <v>46164</v>
      </c>
      <c r="B590" s="208">
        <v>46164</v>
      </c>
      <c r="C590" t="s">
        <v>28618</v>
      </c>
      <c r="D590" t="s">
        <v>26258</v>
      </c>
      <c r="E590" t="s">
        <v>28619</v>
      </c>
      <c r="F590" t="s">
        <v>28620</v>
      </c>
      <c r="G590" t="s">
        <v>27224</v>
      </c>
      <c r="H590" t="s">
        <v>27225</v>
      </c>
      <c r="I590">
        <v>185</v>
      </c>
      <c r="J590">
        <v>4</v>
      </c>
      <c r="K590" s="209">
        <v>0.021622</v>
      </c>
      <c r="L590" s="210">
        <v>0.25</v>
      </c>
      <c r="M590" s="210">
        <v>1</v>
      </c>
      <c r="N590" s="157" t="e">
        <f>VLOOKUP(G590,映射表!A:G,7,0)</f>
        <v>#N/A</v>
      </c>
      <c r="O590" s="158" t="e">
        <f>VLOOKUP(G590,映射表!A:C,3,0)</f>
        <v>#N/A</v>
      </c>
    </row>
    <row r="591" spans="1:15">
      <c r="A591" s="208">
        <v>46164</v>
      </c>
      <c r="B591" s="208">
        <v>46164</v>
      </c>
      <c r="C591" t="s">
        <v>28618</v>
      </c>
      <c r="D591" t="s">
        <v>26258</v>
      </c>
      <c r="E591" t="s">
        <v>28619</v>
      </c>
      <c r="F591" t="s">
        <v>28620</v>
      </c>
      <c r="G591" t="s">
        <v>28621</v>
      </c>
      <c r="H591" t="s">
        <v>28622</v>
      </c>
      <c r="I591">
        <v>288</v>
      </c>
      <c r="J591">
        <v>10</v>
      </c>
      <c r="K591" s="209">
        <v>0.034722</v>
      </c>
      <c r="L591" s="210">
        <v>0.17</v>
      </c>
      <c r="M591" s="210">
        <v>1.69</v>
      </c>
      <c r="N591" s="157" t="e">
        <f>VLOOKUP(G591,映射表!A:G,7,0)</f>
        <v>#N/A</v>
      </c>
      <c r="O591" s="158" t="e">
        <f>VLOOKUP(G591,映射表!A:C,3,0)</f>
        <v>#N/A</v>
      </c>
    </row>
    <row r="592" spans="1:15">
      <c r="A592" s="208">
        <v>46164</v>
      </c>
      <c r="B592" s="208">
        <v>46164</v>
      </c>
      <c r="C592" t="s">
        <v>28618</v>
      </c>
      <c r="D592" t="s">
        <v>26258</v>
      </c>
      <c r="E592" t="s">
        <v>28623</v>
      </c>
      <c r="F592" t="s">
        <v>28624</v>
      </c>
      <c r="G592" t="s">
        <v>27157</v>
      </c>
      <c r="H592" t="s">
        <v>27158</v>
      </c>
      <c r="I592">
        <v>880</v>
      </c>
      <c r="J592">
        <v>15</v>
      </c>
      <c r="K592" s="209">
        <v>0.017044999999999998</v>
      </c>
      <c r="L592" s="210">
        <v>0.38</v>
      </c>
      <c r="M592" s="210">
        <v>5.77</v>
      </c>
      <c r="N592" s="157" t="e">
        <f>VLOOKUP(G592,映射表!A:G,7,0)</f>
        <v>#N/A</v>
      </c>
      <c r="O592" s="158" t="e">
        <f>VLOOKUP(G592,映射表!A:C,3,0)</f>
        <v>#N/A</v>
      </c>
    </row>
    <row r="593" spans="1:15">
      <c r="A593" s="208">
        <v>46164</v>
      </c>
      <c r="B593" s="208">
        <v>46164</v>
      </c>
      <c r="C593" t="s">
        <v>28618</v>
      </c>
      <c r="D593" t="s">
        <v>26258</v>
      </c>
      <c r="E593" t="s">
        <v>28623</v>
      </c>
      <c r="F593" t="s">
        <v>28624</v>
      </c>
      <c r="G593" t="s">
        <v>27203</v>
      </c>
      <c r="H593" t="s">
        <v>27204</v>
      </c>
      <c r="I593">
        <v>614</v>
      </c>
      <c r="J593">
        <v>15</v>
      </c>
      <c r="K593" s="209">
        <v>0.02443</v>
      </c>
      <c r="L593" s="210">
        <v>0.32</v>
      </c>
      <c r="M593" s="210">
        <v>4.86</v>
      </c>
      <c r="N593" s="157" t="e">
        <f>VLOOKUP(G593,映射表!A:G,7,0)</f>
        <v>#N/A</v>
      </c>
      <c r="O593" s="158" t="e">
        <f>VLOOKUP(G593,映射表!A:C,3,0)</f>
        <v>#N/A</v>
      </c>
    </row>
    <row r="594" spans="1:15">
      <c r="A594" s="208">
        <v>46164</v>
      </c>
      <c r="B594" s="208">
        <v>46164</v>
      </c>
      <c r="C594" t="s">
        <v>28625</v>
      </c>
      <c r="D594" t="s">
        <v>26258</v>
      </c>
      <c r="E594" t="s">
        <v>28626</v>
      </c>
      <c r="F594" t="s">
        <v>28626</v>
      </c>
      <c r="G594" t="s">
        <v>28626</v>
      </c>
      <c r="H594" t="s">
        <v>28627</v>
      </c>
      <c r="I594">
        <v>38</v>
      </c>
      <c r="J594">
        <v>1</v>
      </c>
      <c r="K594" s="209">
        <v>0.026316000000000003</v>
      </c>
      <c r="L594" s="210">
        <v>0.38</v>
      </c>
      <c r="M594" s="210">
        <v>0.38</v>
      </c>
      <c r="N594" s="157" t="e">
        <f>VLOOKUP(G594,映射表!A:G,7,0)</f>
        <v>#N/A</v>
      </c>
      <c r="O594" s="158" t="e">
        <f>VLOOKUP(G594,映射表!A:C,3,0)</f>
        <v>#N/A</v>
      </c>
    </row>
    <row r="595" spans="1:15">
      <c r="A595" s="208">
        <v>46164</v>
      </c>
      <c r="B595" s="208">
        <v>46164</v>
      </c>
      <c r="C595" t="s">
        <v>28628</v>
      </c>
      <c r="D595" t="s">
        <v>26258</v>
      </c>
      <c r="E595" t="s">
        <v>28629</v>
      </c>
      <c r="F595" t="s">
        <v>28630</v>
      </c>
      <c r="G595" t="s">
        <v>27235</v>
      </c>
      <c r="H595" t="s">
        <v>27236</v>
      </c>
      <c r="I595">
        <v>2212</v>
      </c>
      <c r="J595">
        <v>31</v>
      </c>
      <c r="K595" s="209">
        <v>0.014014</v>
      </c>
      <c r="L595" s="210">
        <v>0.41</v>
      </c>
      <c r="M595" s="210">
        <v>12.68</v>
      </c>
      <c r="N595" s="157" t="e">
        <f>VLOOKUP(G595,映射表!A:G,7,0)</f>
        <v>#N/A</v>
      </c>
      <c r="O595" s="158" t="e">
        <f>VLOOKUP(G595,映射表!A:C,3,0)</f>
        <v>#N/A</v>
      </c>
    </row>
    <row r="596" spans="1:15">
      <c r="A596" s="208">
        <v>46164</v>
      </c>
      <c r="B596" s="208">
        <v>46164</v>
      </c>
      <c r="C596" t="s">
        <v>27698</v>
      </c>
      <c r="D596" t="s">
        <v>26258</v>
      </c>
      <c r="E596" t="s">
        <v>28631</v>
      </c>
      <c r="F596" t="s">
        <v>28632</v>
      </c>
      <c r="G596" t="s">
        <v>28633</v>
      </c>
      <c r="H596" t="s">
        <v>28634</v>
      </c>
      <c r="I596">
        <v>407</v>
      </c>
      <c r="J596">
        <v>5</v>
      </c>
      <c r="K596" s="209">
        <v>0.012284999999999999</v>
      </c>
      <c r="L596" s="210">
        <v>0.27</v>
      </c>
      <c r="M596" s="210">
        <v>1.35</v>
      </c>
      <c r="N596" s="157" t="e">
        <f>VLOOKUP(G596,映射表!A:G,7,0)</f>
        <v>#N/A</v>
      </c>
      <c r="O596" s="158" t="e">
        <f>VLOOKUP(G596,映射表!A:C,3,0)</f>
        <v>#N/A</v>
      </c>
    </row>
    <row r="597" spans="1:15">
      <c r="A597" s="208">
        <v>46164</v>
      </c>
      <c r="B597" s="208">
        <v>46164</v>
      </c>
      <c r="C597" t="s">
        <v>28635</v>
      </c>
      <c r="D597" t="s">
        <v>26258</v>
      </c>
      <c r="E597" t="s">
        <v>28636</v>
      </c>
      <c r="F597" t="s">
        <v>28637</v>
      </c>
      <c r="G597" t="s">
        <v>28638</v>
      </c>
      <c r="H597" t="s">
        <v>28639</v>
      </c>
      <c r="I597">
        <v>226</v>
      </c>
      <c r="J597">
        <v>1</v>
      </c>
      <c r="K597" s="209">
        <v>0.004425</v>
      </c>
      <c r="L597" s="210">
        <v>0.15</v>
      </c>
      <c r="M597" s="210">
        <v>0.15</v>
      </c>
      <c r="N597" s="157" t="e">
        <f>VLOOKUP(G597,映射表!A:G,7,0)</f>
        <v>#N/A</v>
      </c>
      <c r="O597" s="158" t="e">
        <f>VLOOKUP(G597,映射表!A:C,3,0)</f>
        <v>#N/A</v>
      </c>
    </row>
    <row r="598" spans="1:15">
      <c r="A598" s="208">
        <v>46164</v>
      </c>
      <c r="B598" s="208">
        <v>46164</v>
      </c>
      <c r="C598" t="s">
        <v>28640</v>
      </c>
      <c r="D598" t="s">
        <v>26258</v>
      </c>
      <c r="E598" t="s">
        <v>28641</v>
      </c>
      <c r="F598" t="s">
        <v>28641</v>
      </c>
      <c r="G598" t="s">
        <v>28642</v>
      </c>
      <c r="H598" t="s">
        <v>28643</v>
      </c>
      <c r="I598">
        <v>18</v>
      </c>
      <c r="J598">
        <v>1</v>
      </c>
      <c r="K598" s="209">
        <v>0.055556</v>
      </c>
      <c r="L598" s="210">
        <v>0.31</v>
      </c>
      <c r="M598" s="210">
        <v>0.31</v>
      </c>
      <c r="N598" s="157" t="e">
        <f>VLOOKUP(G598,映射表!A:G,7,0)</f>
        <v>#N/A</v>
      </c>
      <c r="O598" s="158" t="e">
        <f>VLOOKUP(G598,映射表!A:C,3,0)</f>
        <v>#N/A</v>
      </c>
    </row>
    <row r="599" spans="1:15">
      <c r="A599" s="208">
        <v>46164</v>
      </c>
      <c r="B599" s="208">
        <v>46164</v>
      </c>
      <c r="C599" t="s">
        <v>28640</v>
      </c>
      <c r="D599" t="s">
        <v>26258</v>
      </c>
      <c r="E599" t="s">
        <v>28641</v>
      </c>
      <c r="F599" t="s">
        <v>28641</v>
      </c>
      <c r="G599" t="s">
        <v>28644</v>
      </c>
      <c r="H599" t="s">
        <v>28645</v>
      </c>
      <c r="I599">
        <v>321</v>
      </c>
      <c r="J599">
        <v>7</v>
      </c>
      <c r="K599" s="209">
        <v>0.021807</v>
      </c>
      <c r="L599" s="210">
        <v>0.28</v>
      </c>
      <c r="M599" s="210">
        <v>1.96</v>
      </c>
      <c r="N599" s="157" t="e">
        <f>VLOOKUP(G599,映射表!A:G,7,0)</f>
        <v>#N/A</v>
      </c>
      <c r="O599" s="158" t="e">
        <f>VLOOKUP(G599,映射表!A:C,3,0)</f>
        <v>#N/A</v>
      </c>
    </row>
    <row r="600" spans="1:15">
      <c r="A600" s="208">
        <v>46164</v>
      </c>
      <c r="B600" s="208">
        <v>46164</v>
      </c>
      <c r="C600" t="s">
        <v>28640</v>
      </c>
      <c r="D600" t="s">
        <v>26258</v>
      </c>
      <c r="E600" t="s">
        <v>28641</v>
      </c>
      <c r="F600" t="s">
        <v>28641</v>
      </c>
      <c r="G600" t="s">
        <v>28646</v>
      </c>
      <c r="H600" t="s">
        <v>28647</v>
      </c>
      <c r="I600">
        <v>59</v>
      </c>
      <c r="J600">
        <v>2</v>
      </c>
      <c r="K600" s="209">
        <v>0.033898000000000005</v>
      </c>
      <c r="L600" s="210">
        <v>0.31</v>
      </c>
      <c r="M600" s="210">
        <v>0.62</v>
      </c>
      <c r="N600" s="157" t="e">
        <f>VLOOKUP(G600,映射表!A:G,7,0)</f>
        <v>#N/A</v>
      </c>
      <c r="O600" s="158" t="e">
        <f>VLOOKUP(G600,映射表!A:C,3,0)</f>
        <v>#N/A</v>
      </c>
    </row>
    <row r="601" spans="1:15">
      <c r="A601" s="208">
        <v>46164</v>
      </c>
      <c r="B601" s="208">
        <v>46164</v>
      </c>
      <c r="C601" t="s">
        <v>28640</v>
      </c>
      <c r="D601" t="s">
        <v>26258</v>
      </c>
      <c r="E601" t="s">
        <v>28641</v>
      </c>
      <c r="F601" t="s">
        <v>28641</v>
      </c>
      <c r="G601" t="s">
        <v>28648</v>
      </c>
      <c r="H601" t="s">
        <v>28649</v>
      </c>
      <c r="I601">
        <v>204</v>
      </c>
      <c r="J601">
        <v>4</v>
      </c>
      <c r="K601" s="209">
        <v>0.019608</v>
      </c>
      <c r="L601" s="210">
        <v>0.31</v>
      </c>
      <c r="M601" s="210">
        <v>1.24</v>
      </c>
      <c r="N601" s="157" t="e">
        <f>VLOOKUP(G601,映射表!A:G,7,0)</f>
        <v>#N/A</v>
      </c>
      <c r="O601" s="158" t="e">
        <f>VLOOKUP(G601,映射表!A:C,3,0)</f>
        <v>#N/A</v>
      </c>
    </row>
    <row r="602" spans="1:15">
      <c r="A602" s="208">
        <v>46164</v>
      </c>
      <c r="B602" s="208">
        <v>46164</v>
      </c>
      <c r="C602" t="s">
        <v>28650</v>
      </c>
      <c r="D602" t="s">
        <v>26258</v>
      </c>
      <c r="E602" t="s">
        <v>28651</v>
      </c>
      <c r="F602" t="s">
        <v>28652</v>
      </c>
      <c r="G602" t="s">
        <v>28653</v>
      </c>
      <c r="H602" t="s">
        <v>28654</v>
      </c>
      <c r="I602">
        <v>463</v>
      </c>
      <c r="J602">
        <v>11</v>
      </c>
      <c r="K602" s="209">
        <v>0.023757999999999998</v>
      </c>
      <c r="L602" s="210">
        <v>0.36</v>
      </c>
      <c r="M602" s="210">
        <v>4.01</v>
      </c>
      <c r="N602" s="157" t="e">
        <f>VLOOKUP(G602,映射表!A:G,7,0)</f>
        <v>#N/A</v>
      </c>
      <c r="O602" s="158" t="e">
        <f>VLOOKUP(G602,映射表!A:C,3,0)</f>
        <v>#N/A</v>
      </c>
    </row>
    <row r="603" spans="1:15">
      <c r="A603" s="208">
        <v>46164</v>
      </c>
      <c r="B603" s="208">
        <v>46164</v>
      </c>
      <c r="C603" t="s">
        <v>28650</v>
      </c>
      <c r="D603" t="s">
        <v>26258</v>
      </c>
      <c r="E603" t="s">
        <v>28655</v>
      </c>
      <c r="F603" t="s">
        <v>28656</v>
      </c>
      <c r="G603" t="s">
        <v>28653</v>
      </c>
      <c r="H603" t="s">
        <v>28654</v>
      </c>
      <c r="I603">
        <v>13</v>
      </c>
      <c r="J603">
        <v>0</v>
      </c>
      <c r="K603" s="209">
        <v>0</v>
      </c>
      <c r="L603" t="s">
        <v>26246</v>
      </c>
      <c r="M603" s="210">
        <v>0</v>
      </c>
      <c r="N603" s="157" t="e">
        <f>VLOOKUP(G603,映射表!A:G,7,0)</f>
        <v>#N/A</v>
      </c>
      <c r="O603" s="158" t="e">
        <f>VLOOKUP(G603,映射表!A:C,3,0)</f>
        <v>#N/A</v>
      </c>
    </row>
    <row r="604" spans="1:15">
      <c r="A604" s="208">
        <v>46164</v>
      </c>
      <c r="B604" s="208">
        <v>46164</v>
      </c>
      <c r="C604" t="s">
        <v>28628</v>
      </c>
      <c r="D604" t="s">
        <v>26258</v>
      </c>
      <c r="E604" t="s">
        <v>28657</v>
      </c>
      <c r="F604" t="s">
        <v>28658</v>
      </c>
      <c r="G604" t="s">
        <v>27235</v>
      </c>
      <c r="H604" t="s">
        <v>27236</v>
      </c>
      <c r="I604">
        <v>2928</v>
      </c>
      <c r="J604">
        <v>35</v>
      </c>
      <c r="K604" s="209">
        <v>0.011954</v>
      </c>
      <c r="L604" s="210">
        <v>0.31</v>
      </c>
      <c r="M604" s="210">
        <v>10.81</v>
      </c>
      <c r="N604" s="157" t="e">
        <f>VLOOKUP(G604,映射表!A:G,7,0)</f>
        <v>#N/A</v>
      </c>
      <c r="O604" s="158" t="e">
        <f>VLOOKUP(G604,映射表!A:C,3,0)</f>
        <v>#N/A</v>
      </c>
    </row>
    <row r="605" spans="1:15">
      <c r="A605" s="208">
        <v>46164</v>
      </c>
      <c r="B605" s="208">
        <v>46164</v>
      </c>
      <c r="C605" t="s">
        <v>28659</v>
      </c>
      <c r="D605" t="s">
        <v>26258</v>
      </c>
      <c r="E605" t="s">
        <v>28660</v>
      </c>
      <c r="F605" t="s">
        <v>28660</v>
      </c>
      <c r="G605" t="s">
        <v>28661</v>
      </c>
      <c r="H605" t="s">
        <v>28662</v>
      </c>
      <c r="I605">
        <v>705</v>
      </c>
      <c r="J605">
        <v>11</v>
      </c>
      <c r="K605" s="209">
        <v>0.015603</v>
      </c>
      <c r="L605" s="210">
        <v>0.22</v>
      </c>
      <c r="M605" s="210">
        <v>2.38</v>
      </c>
      <c r="N605" s="157" t="e">
        <f>VLOOKUP(G605,映射表!A:G,7,0)</f>
        <v>#N/A</v>
      </c>
      <c r="O605" s="158" t="e">
        <f>VLOOKUP(G605,映射表!A:C,3,0)</f>
        <v>#N/A</v>
      </c>
    </row>
    <row r="606" spans="1:15">
      <c r="A606" s="208">
        <v>46164</v>
      </c>
      <c r="B606" s="208">
        <v>46164</v>
      </c>
      <c r="C606" t="s">
        <v>28659</v>
      </c>
      <c r="D606" t="s">
        <v>26258</v>
      </c>
      <c r="E606" t="s">
        <v>28660</v>
      </c>
      <c r="F606" t="s">
        <v>28660</v>
      </c>
      <c r="G606" t="s">
        <v>28663</v>
      </c>
      <c r="H606" t="s">
        <v>28664</v>
      </c>
      <c r="I606">
        <v>751</v>
      </c>
      <c r="J606">
        <v>13</v>
      </c>
      <c r="K606" s="209">
        <v>0.017310000000000002</v>
      </c>
      <c r="L606" s="210">
        <v>0.24</v>
      </c>
      <c r="M606" s="210">
        <v>3.15</v>
      </c>
      <c r="N606" s="157" t="e">
        <f>VLOOKUP(G606,映射表!A:G,7,0)</f>
        <v>#N/A</v>
      </c>
      <c r="O606" s="158" t="e">
        <f>VLOOKUP(G606,映射表!A:C,3,0)</f>
        <v>#N/A</v>
      </c>
    </row>
    <row r="607" spans="1:15">
      <c r="A607" s="208">
        <v>46164</v>
      </c>
      <c r="B607" s="208">
        <v>46164</v>
      </c>
      <c r="C607" t="s">
        <v>28659</v>
      </c>
      <c r="D607" t="s">
        <v>26258</v>
      </c>
      <c r="E607" t="s">
        <v>28665</v>
      </c>
      <c r="F607" t="s">
        <v>28665</v>
      </c>
      <c r="G607" t="s">
        <v>27409</v>
      </c>
      <c r="H607" t="s">
        <v>28666</v>
      </c>
      <c r="I607">
        <v>401</v>
      </c>
      <c r="J607">
        <v>11</v>
      </c>
      <c r="K607" s="209">
        <v>0.027431</v>
      </c>
      <c r="L607" s="210">
        <v>0.21</v>
      </c>
      <c r="M607" s="210">
        <v>2.35</v>
      </c>
      <c r="N607" s="157" t="e">
        <f>VLOOKUP(G607,映射表!A:G,7,0)</f>
        <v>#N/A</v>
      </c>
      <c r="O607" s="158" t="e">
        <f>VLOOKUP(G607,映射表!A:C,3,0)</f>
        <v>#N/A</v>
      </c>
    </row>
    <row r="608" spans="1:15">
      <c r="A608" s="208">
        <v>46164</v>
      </c>
      <c r="B608" s="208">
        <v>46164</v>
      </c>
      <c r="C608" t="s">
        <v>28659</v>
      </c>
      <c r="D608" t="s">
        <v>26258</v>
      </c>
      <c r="E608" t="s">
        <v>28665</v>
      </c>
      <c r="F608" t="s">
        <v>28665</v>
      </c>
      <c r="G608" t="s">
        <v>27252</v>
      </c>
      <c r="H608" t="s">
        <v>27253</v>
      </c>
      <c r="I608">
        <v>508</v>
      </c>
      <c r="J608">
        <v>11</v>
      </c>
      <c r="K608" s="209">
        <v>0.021654</v>
      </c>
      <c r="L608" s="210">
        <v>0.22</v>
      </c>
      <c r="M608" s="210">
        <v>2.47</v>
      </c>
      <c r="N608" s="157" t="e">
        <f>VLOOKUP(G608,映射表!A:G,7,0)</f>
        <v>#N/A</v>
      </c>
      <c r="O608" s="158" t="e">
        <f>VLOOKUP(G608,映射表!A:C,3,0)</f>
        <v>#N/A</v>
      </c>
    </row>
    <row r="609" spans="1:15">
      <c r="A609" s="208">
        <v>46164</v>
      </c>
      <c r="B609" s="208">
        <v>46164</v>
      </c>
      <c r="C609" t="s">
        <v>28625</v>
      </c>
      <c r="D609" t="s">
        <v>26258</v>
      </c>
      <c r="E609" t="s">
        <v>28667</v>
      </c>
      <c r="F609" t="s">
        <v>28668</v>
      </c>
      <c r="G609" t="s">
        <v>28668</v>
      </c>
      <c r="H609" t="s">
        <v>28669</v>
      </c>
      <c r="I609">
        <v>26</v>
      </c>
      <c r="J609">
        <v>1</v>
      </c>
      <c r="K609" s="209">
        <v>0.038462</v>
      </c>
      <c r="L609" s="210">
        <v>0.42</v>
      </c>
      <c r="M609" s="210">
        <v>0.42</v>
      </c>
      <c r="N609" s="157" t="e">
        <f>VLOOKUP(G609,映射表!A:G,7,0)</f>
        <v>#N/A</v>
      </c>
      <c r="O609" s="158" t="e">
        <f>VLOOKUP(G609,映射表!A:C,3,0)</f>
        <v>#N/A</v>
      </c>
    </row>
    <row r="610" spans="1:15">
      <c r="A610" s="208">
        <v>46164</v>
      </c>
      <c r="B610" s="208">
        <v>46164</v>
      </c>
      <c r="C610" t="s">
        <v>28670</v>
      </c>
      <c r="D610" t="s">
        <v>26258</v>
      </c>
      <c r="E610" t="s">
        <v>28671</v>
      </c>
      <c r="F610" t="s">
        <v>28672</v>
      </c>
      <c r="G610" t="s">
        <v>27174</v>
      </c>
      <c r="H610" t="s">
        <v>27175</v>
      </c>
      <c r="I610">
        <v>2350</v>
      </c>
      <c r="J610">
        <v>52</v>
      </c>
      <c r="K610" s="209">
        <v>0.022128000000000002</v>
      </c>
      <c r="L610" s="210">
        <v>0.26</v>
      </c>
      <c r="M610" s="210">
        <v>13.61</v>
      </c>
      <c r="N610" s="157" t="e">
        <f>VLOOKUP(G610,映射表!A:G,7,0)</f>
        <v>#N/A</v>
      </c>
      <c r="O610" s="158" t="e">
        <f>VLOOKUP(G610,映射表!A:C,3,0)</f>
        <v>#N/A</v>
      </c>
    </row>
    <row r="611" spans="1:15">
      <c r="A611" s="208">
        <v>46164</v>
      </c>
      <c r="B611" s="208">
        <v>46164</v>
      </c>
      <c r="C611" t="s">
        <v>28673</v>
      </c>
      <c r="D611" t="s">
        <v>26258</v>
      </c>
      <c r="E611" t="s">
        <v>28673</v>
      </c>
      <c r="F611" t="s">
        <v>28674</v>
      </c>
      <c r="G611" t="s">
        <v>27149</v>
      </c>
      <c r="H611" t="s">
        <v>27150</v>
      </c>
      <c r="I611">
        <v>4734</v>
      </c>
      <c r="J611">
        <v>112</v>
      </c>
      <c r="K611" s="209">
        <v>0.023659</v>
      </c>
      <c r="L611" s="210">
        <v>0.27</v>
      </c>
      <c r="M611" s="210">
        <v>30.34</v>
      </c>
      <c r="N611" s="157" t="e">
        <f>VLOOKUP(G611,映射表!A:G,7,0)</f>
        <v>#N/A</v>
      </c>
      <c r="O611" s="158" t="e">
        <f>VLOOKUP(G611,映射表!A:C,3,0)</f>
        <v>#N/A</v>
      </c>
    </row>
    <row r="612" spans="1:15">
      <c r="A612" s="208">
        <v>46164</v>
      </c>
      <c r="B612" s="208">
        <v>46164</v>
      </c>
      <c r="C612" t="s">
        <v>28675</v>
      </c>
      <c r="D612" t="s">
        <v>26258</v>
      </c>
      <c r="E612" t="s">
        <v>28676</v>
      </c>
      <c r="F612" t="s">
        <v>27533</v>
      </c>
      <c r="G612" t="s">
        <v>28677</v>
      </c>
      <c r="H612" t="s">
        <v>28678</v>
      </c>
      <c r="I612">
        <v>659</v>
      </c>
      <c r="J612">
        <v>6</v>
      </c>
      <c r="K612" s="209">
        <v>0.009105</v>
      </c>
      <c r="L612" s="210">
        <v>0.31</v>
      </c>
      <c r="M612" s="210">
        <v>1.86</v>
      </c>
      <c r="N612" s="157" t="e">
        <f>VLOOKUP(G612,映射表!A:G,7,0)</f>
        <v>#N/A</v>
      </c>
      <c r="O612" s="158" t="e">
        <f>VLOOKUP(G612,映射表!A:C,3,0)</f>
        <v>#N/A</v>
      </c>
    </row>
    <row r="613" spans="1:15">
      <c r="A613" s="208">
        <v>46164</v>
      </c>
      <c r="B613" s="208">
        <v>46164</v>
      </c>
      <c r="C613" t="s">
        <v>28675</v>
      </c>
      <c r="D613" t="s">
        <v>26258</v>
      </c>
      <c r="E613" t="s">
        <v>28679</v>
      </c>
      <c r="F613" t="s">
        <v>28680</v>
      </c>
      <c r="G613" t="s">
        <v>28681</v>
      </c>
      <c r="H613" t="s">
        <v>28682</v>
      </c>
      <c r="I613">
        <v>45</v>
      </c>
      <c r="J613">
        <v>0</v>
      </c>
      <c r="K613" s="209">
        <v>0</v>
      </c>
      <c r="L613" t="s">
        <v>26246</v>
      </c>
      <c r="M613" s="210">
        <v>0</v>
      </c>
      <c r="N613" s="157" t="e">
        <f>VLOOKUP(G613,映射表!A:G,7,0)</f>
        <v>#N/A</v>
      </c>
      <c r="O613" s="158" t="e">
        <f>VLOOKUP(G613,映射表!A:C,3,0)</f>
        <v>#N/A</v>
      </c>
    </row>
    <row r="614" spans="1:15">
      <c r="A614" s="208">
        <v>46164</v>
      </c>
      <c r="B614" s="208">
        <v>46164</v>
      </c>
      <c r="C614" t="s">
        <v>28628</v>
      </c>
      <c r="D614" t="s">
        <v>26258</v>
      </c>
      <c r="E614" t="s">
        <v>28683</v>
      </c>
      <c r="F614" t="s">
        <v>28628</v>
      </c>
      <c r="G614" t="s">
        <v>27235</v>
      </c>
      <c r="H614" t="s">
        <v>27236</v>
      </c>
      <c r="I614">
        <v>1858</v>
      </c>
      <c r="J614">
        <v>15</v>
      </c>
      <c r="K614" s="209">
        <v>0.008073</v>
      </c>
      <c r="L614" s="210">
        <v>0.44</v>
      </c>
      <c r="M614" s="210">
        <v>6.57</v>
      </c>
      <c r="N614" s="157" t="e">
        <f>VLOOKUP(G614,映射表!A:G,7,0)</f>
        <v>#N/A</v>
      </c>
      <c r="O614" s="158" t="e">
        <f>VLOOKUP(G614,映射表!A:C,3,0)</f>
        <v>#N/A</v>
      </c>
    </row>
    <row r="615" spans="1:15">
      <c r="A615" s="208">
        <v>46164</v>
      </c>
      <c r="B615" s="208">
        <v>46164</v>
      </c>
      <c r="C615" t="s">
        <v>28640</v>
      </c>
      <c r="D615" t="s">
        <v>26258</v>
      </c>
      <c r="E615" t="s">
        <v>28684</v>
      </c>
      <c r="F615" t="s">
        <v>28684</v>
      </c>
      <c r="G615" t="s">
        <v>27195</v>
      </c>
      <c r="H615" t="s">
        <v>27196</v>
      </c>
      <c r="I615">
        <v>1835</v>
      </c>
      <c r="J615">
        <v>51</v>
      </c>
      <c r="K615" s="209">
        <v>0.027793</v>
      </c>
      <c r="L615" s="210">
        <v>0.29</v>
      </c>
      <c r="M615" s="210">
        <v>14.58</v>
      </c>
      <c r="N615" s="157" t="e">
        <f>VLOOKUP(G615,映射表!A:G,7,0)</f>
        <v>#N/A</v>
      </c>
      <c r="O615" s="158" t="e">
        <f>VLOOKUP(G615,映射表!A:C,3,0)</f>
        <v>#N/A</v>
      </c>
    </row>
    <row r="616" spans="1:15">
      <c r="A616" s="208">
        <v>46164</v>
      </c>
      <c r="B616" s="208">
        <v>46164</v>
      </c>
      <c r="C616" t="s">
        <v>28675</v>
      </c>
      <c r="D616" t="s">
        <v>26258</v>
      </c>
      <c r="E616" t="s">
        <v>28685</v>
      </c>
      <c r="F616" t="s">
        <v>28686</v>
      </c>
      <c r="G616" t="s">
        <v>28687</v>
      </c>
      <c r="H616" t="s">
        <v>28688</v>
      </c>
      <c r="I616">
        <v>931</v>
      </c>
      <c r="J616">
        <v>6</v>
      </c>
      <c r="K616" s="209">
        <v>0.006444999999999999</v>
      </c>
      <c r="L616" s="210">
        <v>0.28</v>
      </c>
      <c r="M616" s="210">
        <v>1.66</v>
      </c>
      <c r="N616" s="157" t="e">
        <f>VLOOKUP(G616,映射表!A:G,7,0)</f>
        <v>#N/A</v>
      </c>
      <c r="O616" s="158" t="e">
        <f>VLOOKUP(G616,映射表!A:C,3,0)</f>
        <v>#N/A</v>
      </c>
    </row>
    <row r="617" spans="1:15">
      <c r="A617" s="208">
        <v>46164</v>
      </c>
      <c r="B617" s="208">
        <v>46164</v>
      </c>
      <c r="C617" t="s">
        <v>28675</v>
      </c>
      <c r="D617" t="s">
        <v>26258</v>
      </c>
      <c r="E617" t="s">
        <v>28676</v>
      </c>
      <c r="F617" t="s">
        <v>27533</v>
      </c>
      <c r="G617" t="s">
        <v>28689</v>
      </c>
      <c r="H617" t="s">
        <v>28690</v>
      </c>
      <c r="I617">
        <v>912</v>
      </c>
      <c r="J617">
        <v>7</v>
      </c>
      <c r="K617" s="209">
        <v>0.0076749999999999995</v>
      </c>
      <c r="L617" s="210">
        <v>0.35</v>
      </c>
      <c r="M617" s="210">
        <v>2.48</v>
      </c>
      <c r="N617" s="157" t="e">
        <f>VLOOKUP(G617,映射表!A:G,7,0)</f>
        <v>#N/A</v>
      </c>
      <c r="O617" s="158" t="e">
        <f>VLOOKUP(G617,映射表!A:C,3,0)</f>
        <v>#N/A</v>
      </c>
    </row>
    <row r="618" spans="1:15">
      <c r="A618" s="208">
        <v>46164</v>
      </c>
      <c r="B618" s="208">
        <v>46164</v>
      </c>
      <c r="C618" t="s">
        <v>28675</v>
      </c>
      <c r="D618" t="s">
        <v>26258</v>
      </c>
      <c r="E618" t="s">
        <v>28691</v>
      </c>
      <c r="F618" t="s">
        <v>28692</v>
      </c>
      <c r="G618" t="s">
        <v>28693</v>
      </c>
      <c r="H618" t="s">
        <v>28694</v>
      </c>
      <c r="I618">
        <v>109</v>
      </c>
      <c r="J618">
        <v>3</v>
      </c>
      <c r="K618" s="209">
        <v>0.027523</v>
      </c>
      <c r="L618" s="210">
        <v>0.32</v>
      </c>
      <c r="M618" s="210">
        <v>0.97</v>
      </c>
      <c r="N618" s="157" t="e">
        <f>VLOOKUP(G618,映射表!A:G,7,0)</f>
        <v>#N/A</v>
      </c>
      <c r="O618" s="158" t="e">
        <f>VLOOKUP(G618,映射表!A:C,3,0)</f>
        <v>#N/A</v>
      </c>
    </row>
    <row r="619" spans="1:15">
      <c r="A619" s="208">
        <v>46164</v>
      </c>
      <c r="B619" s="208">
        <v>46164</v>
      </c>
      <c r="C619" t="s">
        <v>28675</v>
      </c>
      <c r="D619" t="s">
        <v>26258</v>
      </c>
      <c r="E619" t="s">
        <v>28691</v>
      </c>
      <c r="F619" t="s">
        <v>28692</v>
      </c>
      <c r="G619" t="s">
        <v>28695</v>
      </c>
      <c r="H619" t="s">
        <v>28696</v>
      </c>
      <c r="I619">
        <v>71</v>
      </c>
      <c r="J619">
        <v>3</v>
      </c>
      <c r="K619" s="209">
        <v>0.04225399999999999</v>
      </c>
      <c r="L619" s="210">
        <v>0.29</v>
      </c>
      <c r="M619" s="210">
        <v>0.88</v>
      </c>
      <c r="N619" s="157" t="e">
        <f>VLOOKUP(G619,映射表!A:G,7,0)</f>
        <v>#N/A</v>
      </c>
      <c r="O619" s="158" t="e">
        <f>VLOOKUP(G619,映射表!A:C,3,0)</f>
        <v>#N/A</v>
      </c>
    </row>
    <row r="620" spans="1:15">
      <c r="A620" s="208">
        <v>46164</v>
      </c>
      <c r="B620" s="208">
        <v>46164</v>
      </c>
      <c r="C620" t="s">
        <v>28670</v>
      </c>
      <c r="D620" t="s">
        <v>26258</v>
      </c>
      <c r="E620" t="s">
        <v>28697</v>
      </c>
      <c r="F620" t="s">
        <v>28670</v>
      </c>
      <c r="G620" t="s">
        <v>28698</v>
      </c>
      <c r="H620" t="s">
        <v>28699</v>
      </c>
      <c r="I620">
        <v>114</v>
      </c>
      <c r="J620">
        <v>3</v>
      </c>
      <c r="K620" s="209">
        <v>0.026316000000000003</v>
      </c>
      <c r="L620" s="210">
        <v>0.3</v>
      </c>
      <c r="M620" s="210">
        <v>0.9</v>
      </c>
      <c r="N620" s="157" t="e">
        <f>VLOOKUP(G620,映射表!A:G,7,0)</f>
        <v>#N/A</v>
      </c>
      <c r="O620" s="158" t="e">
        <f>VLOOKUP(G620,映射表!A:C,3,0)</f>
        <v>#N/A</v>
      </c>
    </row>
    <row r="621" spans="1:15">
      <c r="A621" s="208">
        <v>46164</v>
      </c>
      <c r="B621" s="208">
        <v>46164</v>
      </c>
      <c r="C621" t="s">
        <v>28670</v>
      </c>
      <c r="D621" t="s">
        <v>26258</v>
      </c>
      <c r="E621" t="s">
        <v>28697</v>
      </c>
      <c r="F621" t="s">
        <v>28670</v>
      </c>
      <c r="G621" t="s">
        <v>28700</v>
      </c>
      <c r="H621" t="s">
        <v>28701</v>
      </c>
      <c r="I621">
        <v>58</v>
      </c>
      <c r="J621">
        <v>1</v>
      </c>
      <c r="K621" s="209">
        <v>0.017241</v>
      </c>
      <c r="L621" s="210">
        <v>0.32</v>
      </c>
      <c r="M621" s="210">
        <v>0.32</v>
      </c>
      <c r="N621" s="157" t="e">
        <f>VLOOKUP(G621,映射表!A:G,7,0)</f>
        <v>#N/A</v>
      </c>
      <c r="O621" s="158" t="e">
        <f>VLOOKUP(G621,映射表!A:C,3,0)</f>
        <v>#N/A</v>
      </c>
    </row>
    <row r="622" spans="1:15">
      <c r="A622" s="208">
        <v>46164</v>
      </c>
      <c r="B622" s="208">
        <v>46164</v>
      </c>
      <c r="C622" t="s">
        <v>28670</v>
      </c>
      <c r="D622" t="s">
        <v>26258</v>
      </c>
      <c r="E622" t="s">
        <v>28697</v>
      </c>
      <c r="F622" t="s">
        <v>28670</v>
      </c>
      <c r="G622" t="s">
        <v>27174</v>
      </c>
      <c r="H622" t="s">
        <v>27175</v>
      </c>
      <c r="I622">
        <v>1949</v>
      </c>
      <c r="J622">
        <v>23</v>
      </c>
      <c r="K622" s="209">
        <v>0.011800999999999999</v>
      </c>
      <c r="L622" s="210">
        <v>0.31</v>
      </c>
      <c r="M622" s="210">
        <v>7.16</v>
      </c>
      <c r="N622" s="157" t="e">
        <f>VLOOKUP(G622,映射表!A:G,7,0)</f>
        <v>#N/A</v>
      </c>
      <c r="O622" s="158" t="e">
        <f>VLOOKUP(G622,映射表!A:C,3,0)</f>
        <v>#N/A</v>
      </c>
    </row>
    <row r="623" spans="1:15">
      <c r="A623" s="208">
        <v>46164</v>
      </c>
      <c r="B623" s="208">
        <v>46164</v>
      </c>
      <c r="C623" t="s">
        <v>28670</v>
      </c>
      <c r="D623" t="s">
        <v>26258</v>
      </c>
      <c r="E623" t="s">
        <v>28702</v>
      </c>
      <c r="F623" t="s">
        <v>27149</v>
      </c>
      <c r="G623" t="s">
        <v>27135</v>
      </c>
      <c r="H623" t="s">
        <v>27136</v>
      </c>
      <c r="I623">
        <v>88</v>
      </c>
      <c r="J623">
        <v>3</v>
      </c>
      <c r="K623" s="209">
        <v>0.034091</v>
      </c>
      <c r="L623" s="210">
        <v>0.35</v>
      </c>
      <c r="M623" s="210">
        <v>1.04</v>
      </c>
      <c r="N623" s="157" t="e">
        <f>VLOOKUP(G623,映射表!A:G,7,0)</f>
        <v>#N/A</v>
      </c>
      <c r="O623" s="158" t="e">
        <f>VLOOKUP(G623,映射表!A:C,3,0)</f>
        <v>#N/A</v>
      </c>
    </row>
    <row r="624" spans="1:15">
      <c r="A624" s="208">
        <v>46164</v>
      </c>
      <c r="B624" s="208">
        <v>46164</v>
      </c>
      <c r="C624" t="s">
        <v>28670</v>
      </c>
      <c r="D624" t="s">
        <v>26258</v>
      </c>
      <c r="E624" t="s">
        <v>28702</v>
      </c>
      <c r="F624" t="s">
        <v>27149</v>
      </c>
      <c r="G624" t="s">
        <v>27149</v>
      </c>
      <c r="H624" t="s">
        <v>27150</v>
      </c>
      <c r="I624">
        <v>893</v>
      </c>
      <c r="J624">
        <v>9</v>
      </c>
      <c r="K624" s="209">
        <v>0.010078</v>
      </c>
      <c r="L624" s="210">
        <v>0.34</v>
      </c>
      <c r="M624" s="210">
        <v>3.09</v>
      </c>
      <c r="N624" s="157" t="e">
        <f>VLOOKUP(G624,映射表!A:G,7,0)</f>
        <v>#N/A</v>
      </c>
      <c r="O624" s="158" t="e">
        <f>VLOOKUP(G624,映射表!A:C,3,0)</f>
        <v>#N/A</v>
      </c>
    </row>
    <row r="625" spans="1:15">
      <c r="A625" s="208">
        <v>46164</v>
      </c>
      <c r="B625" s="208">
        <v>46164</v>
      </c>
      <c r="C625" t="s">
        <v>28635</v>
      </c>
      <c r="D625" t="s">
        <v>26258</v>
      </c>
      <c r="E625" t="s">
        <v>28703</v>
      </c>
      <c r="F625" t="s">
        <v>28704</v>
      </c>
      <c r="G625" t="s">
        <v>28638</v>
      </c>
      <c r="H625" t="s">
        <v>28639</v>
      </c>
      <c r="I625">
        <v>23</v>
      </c>
      <c r="J625">
        <v>0</v>
      </c>
      <c r="K625" s="209">
        <v>0</v>
      </c>
      <c r="L625" t="s">
        <v>26246</v>
      </c>
      <c r="M625" s="210">
        <v>0</v>
      </c>
      <c r="N625" s="157" t="e">
        <f>VLOOKUP(G625,映射表!A:G,7,0)</f>
        <v>#N/A</v>
      </c>
      <c r="O625" s="158" t="e">
        <f>VLOOKUP(G625,映射表!A:C,3,0)</f>
        <v>#N/A</v>
      </c>
    </row>
    <row r="626" spans="1:15">
      <c r="A626" s="208">
        <v>46164</v>
      </c>
      <c r="B626" s="208">
        <v>46164</v>
      </c>
      <c r="C626" t="s">
        <v>28659</v>
      </c>
      <c r="D626" t="s">
        <v>26258</v>
      </c>
      <c r="E626" t="s">
        <v>28705</v>
      </c>
      <c r="F626" t="s">
        <v>28706</v>
      </c>
      <c r="G626" t="s">
        <v>28707</v>
      </c>
      <c r="H626" t="s">
        <v>28708</v>
      </c>
      <c r="I626">
        <v>498</v>
      </c>
      <c r="J626">
        <v>7</v>
      </c>
      <c r="K626" s="209">
        <v>0.014055999999999999</v>
      </c>
      <c r="L626" s="210">
        <v>0.28</v>
      </c>
      <c r="M626" s="210">
        <v>1.96</v>
      </c>
      <c r="N626" s="157" t="e">
        <f>VLOOKUP(G626,映射表!A:G,7,0)</f>
        <v>#N/A</v>
      </c>
      <c r="O626" s="158" t="e">
        <f>VLOOKUP(G626,映射表!A:C,3,0)</f>
        <v>#N/A</v>
      </c>
    </row>
    <row r="627" spans="1:15">
      <c r="A627" s="208">
        <v>46164</v>
      </c>
      <c r="B627" s="208">
        <v>46164</v>
      </c>
      <c r="C627" t="s">
        <v>28659</v>
      </c>
      <c r="D627" t="s">
        <v>26258</v>
      </c>
      <c r="E627" t="s">
        <v>28705</v>
      </c>
      <c r="F627" t="s">
        <v>28706</v>
      </c>
      <c r="G627" t="s">
        <v>28709</v>
      </c>
      <c r="H627" t="s">
        <v>28710</v>
      </c>
      <c r="I627">
        <v>455</v>
      </c>
      <c r="J627">
        <v>15</v>
      </c>
      <c r="K627" s="209">
        <v>0.032966999999999996</v>
      </c>
      <c r="L627" s="210">
        <v>0.27</v>
      </c>
      <c r="M627" s="210">
        <v>4.07</v>
      </c>
      <c r="N627" s="157" t="e">
        <f>VLOOKUP(G627,映射表!A:G,7,0)</f>
        <v>#N/A</v>
      </c>
      <c r="O627" s="158" t="e">
        <f>VLOOKUP(G627,映射表!A:C,3,0)</f>
        <v>#N/A</v>
      </c>
    </row>
    <row r="628" spans="1:15">
      <c r="A628" s="208">
        <v>46164</v>
      </c>
      <c r="B628" s="208">
        <v>46164</v>
      </c>
      <c r="C628" t="s">
        <v>28711</v>
      </c>
      <c r="D628" t="s">
        <v>26258</v>
      </c>
      <c r="E628" t="s">
        <v>28712</v>
      </c>
      <c r="F628" t="s">
        <v>28713</v>
      </c>
      <c r="G628" t="s">
        <v>28714</v>
      </c>
      <c r="H628" t="s">
        <v>28715</v>
      </c>
      <c r="I628">
        <v>914</v>
      </c>
      <c r="J628">
        <v>28</v>
      </c>
      <c r="K628" s="209">
        <v>0.030635</v>
      </c>
      <c r="L628" s="210">
        <v>0.54</v>
      </c>
      <c r="M628" s="210">
        <v>15.12</v>
      </c>
      <c r="N628" s="157" t="e">
        <f>VLOOKUP(G628,映射表!A:G,7,0)</f>
        <v>#N/A</v>
      </c>
      <c r="O628" s="158" t="e">
        <f>VLOOKUP(G628,映射表!A:C,3,0)</f>
        <v>#N/A</v>
      </c>
    </row>
    <row r="629" spans="1:15">
      <c r="A629" s="208">
        <v>46164</v>
      </c>
      <c r="B629" s="208">
        <v>46164</v>
      </c>
      <c r="C629" t="s">
        <v>28716</v>
      </c>
      <c r="D629" t="s">
        <v>26258</v>
      </c>
      <c r="E629" t="s">
        <v>28717</v>
      </c>
      <c r="F629" t="s">
        <v>28718</v>
      </c>
      <c r="G629" t="s">
        <v>28719</v>
      </c>
      <c r="H629" t="s">
        <v>28720</v>
      </c>
      <c r="I629">
        <v>30</v>
      </c>
      <c r="J629">
        <v>1</v>
      </c>
      <c r="K629" s="209">
        <v>0.033333</v>
      </c>
      <c r="L629" s="210">
        <v>0.36</v>
      </c>
      <c r="M629" s="210">
        <v>0.36</v>
      </c>
      <c r="N629" s="157" t="e">
        <f>VLOOKUP(G629,映射表!A:G,7,0)</f>
        <v>#N/A</v>
      </c>
      <c r="O629" s="158" t="e">
        <f>VLOOKUP(G629,映射表!A:C,3,0)</f>
        <v>#N/A</v>
      </c>
    </row>
    <row r="630" spans="1:15">
      <c r="A630" s="208">
        <v>46164</v>
      </c>
      <c r="B630" s="208">
        <v>46164</v>
      </c>
      <c r="C630" t="s">
        <v>28716</v>
      </c>
      <c r="D630" t="s">
        <v>26258</v>
      </c>
      <c r="E630" t="s">
        <v>28717</v>
      </c>
      <c r="F630" t="s">
        <v>28718</v>
      </c>
      <c r="G630" t="s">
        <v>28721</v>
      </c>
      <c r="H630" t="s">
        <v>28722</v>
      </c>
      <c r="I630">
        <v>149</v>
      </c>
      <c r="J630">
        <v>9</v>
      </c>
      <c r="K630" s="209">
        <v>0.060403000000000005</v>
      </c>
      <c r="L630" s="210">
        <v>0.3</v>
      </c>
      <c r="M630" s="210">
        <v>2.74</v>
      </c>
      <c r="N630" s="157" t="e">
        <f>VLOOKUP(G630,映射表!A:G,7,0)</f>
        <v>#N/A</v>
      </c>
      <c r="O630" s="158" t="e">
        <f>VLOOKUP(G630,映射表!A:C,3,0)</f>
        <v>#N/A</v>
      </c>
    </row>
    <row r="631" spans="1:15">
      <c r="A631" s="208">
        <v>46164</v>
      </c>
      <c r="B631" s="208">
        <v>46164</v>
      </c>
      <c r="C631" t="s">
        <v>28716</v>
      </c>
      <c r="D631" t="s">
        <v>26258</v>
      </c>
      <c r="E631" t="s">
        <v>28723</v>
      </c>
      <c r="F631" t="s">
        <v>28724</v>
      </c>
      <c r="G631" t="s">
        <v>28725</v>
      </c>
      <c r="H631" t="s">
        <v>28726</v>
      </c>
      <c r="I631">
        <v>381</v>
      </c>
      <c r="J631">
        <v>10</v>
      </c>
      <c r="K631" s="209">
        <v>0.026247</v>
      </c>
      <c r="L631" s="210">
        <v>0.48</v>
      </c>
      <c r="M631" s="210">
        <v>4.77</v>
      </c>
      <c r="N631" s="157" t="e">
        <f>VLOOKUP(G631,映射表!A:G,7,0)</f>
        <v>#N/A</v>
      </c>
      <c r="O631" s="158" t="e">
        <f>VLOOKUP(G631,映射表!A:C,3,0)</f>
        <v>#N/A</v>
      </c>
    </row>
    <row r="632" spans="1:15">
      <c r="A632" s="208">
        <v>46164</v>
      </c>
      <c r="B632" s="208">
        <v>46164</v>
      </c>
      <c r="C632" t="s">
        <v>28716</v>
      </c>
      <c r="D632" t="s">
        <v>26258</v>
      </c>
      <c r="E632" t="s">
        <v>28723</v>
      </c>
      <c r="F632" t="s">
        <v>28724</v>
      </c>
      <c r="G632" t="s">
        <v>28727</v>
      </c>
      <c r="H632" t="s">
        <v>28728</v>
      </c>
      <c r="I632">
        <v>395</v>
      </c>
      <c r="J632">
        <v>16</v>
      </c>
      <c r="K632" s="209">
        <v>0.040506</v>
      </c>
      <c r="L632" s="210">
        <v>0.42</v>
      </c>
      <c r="M632" s="210">
        <v>6.73</v>
      </c>
      <c r="N632" s="157" t="e">
        <f>VLOOKUP(G632,映射表!A:G,7,0)</f>
        <v>#N/A</v>
      </c>
      <c r="O632" s="158" t="e">
        <f>VLOOKUP(G632,映射表!A:C,3,0)</f>
        <v>#N/A</v>
      </c>
    </row>
    <row r="633" spans="1:15">
      <c r="A633" s="208">
        <v>46164</v>
      </c>
      <c r="B633" s="208">
        <v>46164</v>
      </c>
      <c r="C633" t="s">
        <v>28670</v>
      </c>
      <c r="D633" t="s">
        <v>26258</v>
      </c>
      <c r="E633" t="s">
        <v>28729</v>
      </c>
      <c r="F633" t="s">
        <v>28700</v>
      </c>
      <c r="G633" t="s">
        <v>28698</v>
      </c>
      <c r="H633" t="s">
        <v>28699</v>
      </c>
      <c r="I633">
        <v>804</v>
      </c>
      <c r="J633">
        <v>22</v>
      </c>
      <c r="K633" s="209">
        <v>0.027363</v>
      </c>
      <c r="L633" s="210">
        <v>0.31</v>
      </c>
      <c r="M633" s="210">
        <v>6.88</v>
      </c>
      <c r="N633" s="157" t="e">
        <f>VLOOKUP(G633,映射表!A:G,7,0)</f>
        <v>#N/A</v>
      </c>
      <c r="O633" s="158" t="e">
        <f>VLOOKUP(G633,映射表!A:C,3,0)</f>
        <v>#N/A</v>
      </c>
    </row>
    <row r="634" spans="1:15">
      <c r="A634" s="208">
        <v>46164</v>
      </c>
      <c r="B634" s="208">
        <v>46164</v>
      </c>
      <c r="C634" t="s">
        <v>28675</v>
      </c>
      <c r="D634" t="s">
        <v>26258</v>
      </c>
      <c r="E634" t="s">
        <v>28730</v>
      </c>
      <c r="F634" t="s">
        <v>28731</v>
      </c>
      <c r="G634" t="s">
        <v>28732</v>
      </c>
      <c r="H634" t="s">
        <v>28733</v>
      </c>
      <c r="I634">
        <v>23</v>
      </c>
      <c r="J634">
        <v>0</v>
      </c>
      <c r="K634" s="209">
        <v>0</v>
      </c>
      <c r="L634" t="s">
        <v>26246</v>
      </c>
      <c r="M634" s="210">
        <v>0</v>
      </c>
      <c r="N634" s="157" t="e">
        <f>VLOOKUP(G634,映射表!A:G,7,0)</f>
        <v>#N/A</v>
      </c>
      <c r="O634" s="158" t="e">
        <f>VLOOKUP(G634,映射表!A:C,3,0)</f>
        <v>#N/A</v>
      </c>
    </row>
    <row r="635" spans="1:15">
      <c r="A635" s="208">
        <v>46164</v>
      </c>
      <c r="B635" s="208">
        <v>46164</v>
      </c>
      <c r="C635" t="s">
        <v>28675</v>
      </c>
      <c r="D635" t="s">
        <v>26258</v>
      </c>
      <c r="E635" t="s">
        <v>28730</v>
      </c>
      <c r="F635" t="s">
        <v>28731</v>
      </c>
      <c r="G635" t="s">
        <v>28734</v>
      </c>
      <c r="H635" t="s">
        <v>28735</v>
      </c>
      <c r="I635">
        <v>14</v>
      </c>
      <c r="J635">
        <v>0</v>
      </c>
      <c r="K635" s="209">
        <v>0</v>
      </c>
      <c r="L635" t="s">
        <v>26246</v>
      </c>
      <c r="M635" s="210">
        <v>0</v>
      </c>
      <c r="N635" s="157" t="e">
        <f>VLOOKUP(G635,映射表!A:G,7,0)</f>
        <v>#N/A</v>
      </c>
      <c r="O635" s="158" t="e">
        <f>VLOOKUP(G635,映射表!A:C,3,0)</f>
        <v>#N/A</v>
      </c>
    </row>
    <row r="636" spans="1:15">
      <c r="A636" s="208">
        <v>46164</v>
      </c>
      <c r="B636" s="208">
        <v>46164</v>
      </c>
      <c r="C636" t="s">
        <v>28625</v>
      </c>
      <c r="D636" t="s">
        <v>26258</v>
      </c>
      <c r="E636" t="s">
        <v>28736</v>
      </c>
      <c r="F636" t="s">
        <v>28668</v>
      </c>
      <c r="G636" t="s">
        <v>28668</v>
      </c>
      <c r="H636" t="s">
        <v>28669</v>
      </c>
      <c r="I636">
        <v>1210</v>
      </c>
      <c r="J636">
        <v>14</v>
      </c>
      <c r="K636" s="209">
        <v>0.01157</v>
      </c>
      <c r="L636" s="210">
        <v>0.35</v>
      </c>
      <c r="M636" s="210">
        <v>4.88</v>
      </c>
      <c r="N636" s="157" t="e">
        <f>VLOOKUP(G636,映射表!A:G,7,0)</f>
        <v>#N/A</v>
      </c>
      <c r="O636" s="158" t="e">
        <f>VLOOKUP(G636,映射表!A:C,3,0)</f>
        <v>#N/A</v>
      </c>
    </row>
    <row r="637" spans="1:15">
      <c r="A637" s="208">
        <v>46164</v>
      </c>
      <c r="B637" s="208">
        <v>46164</v>
      </c>
      <c r="C637" t="s">
        <v>27698</v>
      </c>
      <c r="D637" t="s">
        <v>26258</v>
      </c>
      <c r="E637" t="s">
        <v>28737</v>
      </c>
      <c r="F637" t="s">
        <v>28738</v>
      </c>
      <c r="G637" t="s">
        <v>28739</v>
      </c>
      <c r="H637" t="s">
        <v>28740</v>
      </c>
      <c r="I637">
        <v>197</v>
      </c>
      <c r="J637">
        <v>5</v>
      </c>
      <c r="K637" s="209">
        <v>0.025381</v>
      </c>
      <c r="L637" s="210">
        <v>0.24</v>
      </c>
      <c r="M637" s="210">
        <v>1.22</v>
      </c>
      <c r="N637" s="157" t="e">
        <f>VLOOKUP(G637,映射表!A:G,7,0)</f>
        <v>#N/A</v>
      </c>
      <c r="O637" s="158" t="e">
        <f>VLOOKUP(G637,映射表!A:C,3,0)</f>
        <v>#N/A</v>
      </c>
    </row>
    <row r="638" spans="1:15">
      <c r="A638" s="208">
        <v>46164</v>
      </c>
      <c r="B638" s="208">
        <v>46164</v>
      </c>
      <c r="C638" t="s">
        <v>28640</v>
      </c>
      <c r="D638" t="s">
        <v>26258</v>
      </c>
      <c r="E638" t="s">
        <v>28741</v>
      </c>
      <c r="F638" t="s">
        <v>28741</v>
      </c>
      <c r="G638" t="s">
        <v>28742</v>
      </c>
      <c r="H638" t="s">
        <v>28743</v>
      </c>
      <c r="I638">
        <v>71</v>
      </c>
      <c r="J638">
        <v>0</v>
      </c>
      <c r="K638" s="209">
        <v>0</v>
      </c>
      <c r="L638" t="s">
        <v>26246</v>
      </c>
      <c r="M638" s="210">
        <v>0</v>
      </c>
      <c r="N638" s="157" t="e">
        <f>VLOOKUP(G638,映射表!A:G,7,0)</f>
        <v>#N/A</v>
      </c>
      <c r="O638" s="158" t="e">
        <f>VLOOKUP(G638,映射表!A:C,3,0)</f>
        <v>#N/A</v>
      </c>
    </row>
    <row r="639" spans="1:15">
      <c r="A639" s="208">
        <v>46164</v>
      </c>
      <c r="B639" s="208">
        <v>46164</v>
      </c>
      <c r="C639" t="s">
        <v>28670</v>
      </c>
      <c r="D639" t="s">
        <v>26258</v>
      </c>
      <c r="E639" t="s">
        <v>28744</v>
      </c>
      <c r="F639" t="s">
        <v>27135</v>
      </c>
      <c r="G639" t="s">
        <v>27135</v>
      </c>
      <c r="H639" t="s">
        <v>27136</v>
      </c>
      <c r="I639">
        <v>425</v>
      </c>
      <c r="J639">
        <v>17</v>
      </c>
      <c r="K639" s="209">
        <v>0.04</v>
      </c>
      <c r="L639" s="210">
        <v>0.27</v>
      </c>
      <c r="M639" s="210">
        <v>4.51</v>
      </c>
      <c r="N639" s="157" t="e">
        <f>VLOOKUP(G639,映射表!A:G,7,0)</f>
        <v>#N/A</v>
      </c>
      <c r="O639" s="158" t="e">
        <f>VLOOKUP(G639,映射表!A:C,3,0)</f>
        <v>#N/A</v>
      </c>
    </row>
    <row r="640" spans="1:15">
      <c r="A640" s="208">
        <v>46164</v>
      </c>
      <c r="B640" s="208">
        <v>46164</v>
      </c>
      <c r="C640" t="s">
        <v>28670</v>
      </c>
      <c r="D640" t="s">
        <v>26258</v>
      </c>
      <c r="E640" t="s">
        <v>28729</v>
      </c>
      <c r="F640" t="s">
        <v>28700</v>
      </c>
      <c r="G640" t="s">
        <v>28700</v>
      </c>
      <c r="H640" t="s">
        <v>28701</v>
      </c>
      <c r="I640">
        <v>411</v>
      </c>
      <c r="J640">
        <v>6</v>
      </c>
      <c r="K640" s="209">
        <v>0.014598999999999999</v>
      </c>
      <c r="L640" s="210">
        <v>0.31</v>
      </c>
      <c r="M640" s="210">
        <v>1.84</v>
      </c>
      <c r="N640" s="157" t="e">
        <f>VLOOKUP(G640,映射表!A:G,7,0)</f>
        <v>#N/A</v>
      </c>
      <c r="O640" s="158" t="e">
        <f>VLOOKUP(G640,映射表!A:C,3,0)</f>
        <v>#N/A</v>
      </c>
    </row>
    <row r="641" spans="1:15">
      <c r="A641" s="208">
        <v>46164</v>
      </c>
      <c r="B641" s="208">
        <v>46164</v>
      </c>
      <c r="C641" t="s">
        <v>27698</v>
      </c>
      <c r="D641" t="s">
        <v>26258</v>
      </c>
      <c r="E641" t="s">
        <v>28745</v>
      </c>
      <c r="F641" t="s">
        <v>28746</v>
      </c>
      <c r="G641" t="s">
        <v>28747</v>
      </c>
      <c r="H641" t="s">
        <v>28748</v>
      </c>
      <c r="I641">
        <v>441</v>
      </c>
      <c r="J641">
        <v>14</v>
      </c>
      <c r="K641" s="209">
        <v>0.031745999999999996</v>
      </c>
      <c r="L641" s="210">
        <v>0.28</v>
      </c>
      <c r="M641" s="210">
        <v>3.86</v>
      </c>
      <c r="N641" s="157" t="e">
        <f>VLOOKUP(G641,映射表!A:G,7,0)</f>
        <v>#N/A</v>
      </c>
      <c r="O641" s="158" t="e">
        <f>VLOOKUP(G641,映射表!A:C,3,0)</f>
        <v>#N/A</v>
      </c>
    </row>
    <row r="642" spans="1:15">
      <c r="A642" s="208">
        <v>46164</v>
      </c>
      <c r="B642" s="208">
        <v>46164</v>
      </c>
      <c r="C642" t="s">
        <v>27698</v>
      </c>
      <c r="D642" t="s">
        <v>26258</v>
      </c>
      <c r="E642" t="s">
        <v>28745</v>
      </c>
      <c r="F642" t="s">
        <v>28746</v>
      </c>
      <c r="G642" t="s">
        <v>28749</v>
      </c>
      <c r="H642" t="s">
        <v>28750</v>
      </c>
      <c r="I642">
        <v>1298</v>
      </c>
      <c r="J642">
        <v>37</v>
      </c>
      <c r="K642" s="209">
        <v>0.028505</v>
      </c>
      <c r="L642" s="210">
        <v>0.27</v>
      </c>
      <c r="M642" s="210">
        <v>10.1</v>
      </c>
      <c r="N642" s="157" t="e">
        <f>VLOOKUP(G642,映射表!A:G,7,0)</f>
        <v>#N/A</v>
      </c>
      <c r="O642" s="158" t="e">
        <f>VLOOKUP(G642,映射表!A:C,3,0)</f>
        <v>#N/A</v>
      </c>
    </row>
    <row r="643" spans="1:15">
      <c r="A643" s="208">
        <v>46164</v>
      </c>
      <c r="B643" s="208">
        <v>46164</v>
      </c>
      <c r="C643" t="s">
        <v>28650</v>
      </c>
      <c r="D643" t="s">
        <v>26258</v>
      </c>
      <c r="E643" t="s">
        <v>28651</v>
      </c>
      <c r="F643" t="s">
        <v>28652</v>
      </c>
      <c r="G643" t="s">
        <v>28751</v>
      </c>
      <c r="H643" t="s">
        <v>28752</v>
      </c>
      <c r="I643">
        <v>24</v>
      </c>
      <c r="J643">
        <v>0</v>
      </c>
      <c r="K643" s="209">
        <v>0</v>
      </c>
      <c r="L643" t="s">
        <v>26246</v>
      </c>
      <c r="M643" s="210">
        <v>0</v>
      </c>
      <c r="N643" s="157" t="e">
        <f>VLOOKUP(G643,映射表!A:G,7,0)</f>
        <v>#N/A</v>
      </c>
      <c r="O643" s="158" t="e">
        <f>VLOOKUP(G643,映射表!A:C,3,0)</f>
        <v>#N/A</v>
      </c>
    </row>
    <row r="644" spans="1:15">
      <c r="A644" s="208">
        <v>46164</v>
      </c>
      <c r="B644" s="208">
        <v>46164</v>
      </c>
      <c r="C644" t="s">
        <v>28753</v>
      </c>
      <c r="D644" t="s">
        <v>26258</v>
      </c>
      <c r="E644" t="s">
        <v>27398</v>
      </c>
      <c r="F644" t="s">
        <v>27398</v>
      </c>
      <c r="G644" t="s">
        <v>27398</v>
      </c>
      <c r="H644" t="s">
        <v>28754</v>
      </c>
      <c r="I644">
        <v>2330</v>
      </c>
      <c r="J644">
        <v>2</v>
      </c>
      <c r="K644" s="209">
        <v>0.000858</v>
      </c>
      <c r="L644" s="210">
        <v>0.12</v>
      </c>
      <c r="M644" s="210">
        <v>0.24</v>
      </c>
      <c r="N644" s="157" t="e">
        <f>VLOOKUP(G644,映射表!A:G,7,0)</f>
        <v>#N/A</v>
      </c>
      <c r="O644" s="158" t="e">
        <f>VLOOKUP(G644,映射表!A:C,3,0)</f>
        <v>#N/A</v>
      </c>
    </row>
    <row r="645" spans="1:15">
      <c r="A645" s="208">
        <v>46164</v>
      </c>
      <c r="B645" s="208">
        <v>46164</v>
      </c>
      <c r="C645" t="s">
        <v>28753</v>
      </c>
      <c r="D645" t="s">
        <v>26258</v>
      </c>
      <c r="E645" t="s">
        <v>28755</v>
      </c>
      <c r="F645" t="s">
        <v>27398</v>
      </c>
      <c r="G645" t="s">
        <v>27398</v>
      </c>
      <c r="H645" t="s">
        <v>28754</v>
      </c>
      <c r="I645">
        <v>44</v>
      </c>
      <c r="J645">
        <v>2</v>
      </c>
      <c r="K645" s="209">
        <v>0.045454999999999995</v>
      </c>
      <c r="L645" s="210">
        <v>0.3</v>
      </c>
      <c r="M645" s="210">
        <v>0.6</v>
      </c>
      <c r="N645" s="157" t="e">
        <f>VLOOKUP(G645,映射表!A:G,7,0)</f>
        <v>#N/A</v>
      </c>
      <c r="O645" s="158" t="e">
        <f>VLOOKUP(G645,映射表!A:C,3,0)</f>
        <v>#N/A</v>
      </c>
    </row>
    <row r="646" spans="1:15">
      <c r="A646" s="208">
        <v>46164</v>
      </c>
      <c r="B646" s="208">
        <v>46164</v>
      </c>
      <c r="C646" t="s">
        <v>27431</v>
      </c>
      <c r="D646" t="s">
        <v>26258</v>
      </c>
      <c r="E646" t="s">
        <v>28756</v>
      </c>
      <c r="F646" t="s">
        <v>28757</v>
      </c>
      <c r="G646" t="s">
        <v>28757</v>
      </c>
      <c r="H646" t="s">
        <v>28758</v>
      </c>
      <c r="I646">
        <v>1</v>
      </c>
      <c r="J646">
        <v>0</v>
      </c>
      <c r="K646" s="209">
        <v>0</v>
      </c>
      <c r="L646" t="s">
        <v>26246</v>
      </c>
      <c r="M646" s="210">
        <v>0</v>
      </c>
      <c r="N646" s="157" t="e">
        <f>VLOOKUP(G646,映射表!A:G,7,0)</f>
        <v>#N/A</v>
      </c>
      <c r="O646" s="158" t="e">
        <f>VLOOKUP(G646,映射表!A:C,3,0)</f>
        <v>#N/A</v>
      </c>
    </row>
    <row r="647" spans="1:15">
      <c r="A647" s="208">
        <v>46164</v>
      </c>
      <c r="B647" s="208">
        <v>46164</v>
      </c>
      <c r="C647" t="s">
        <v>28753</v>
      </c>
      <c r="D647" t="s">
        <v>26258</v>
      </c>
      <c r="E647" t="s">
        <v>28759</v>
      </c>
      <c r="F647" t="s">
        <v>27398</v>
      </c>
      <c r="G647" t="s">
        <v>27398</v>
      </c>
      <c r="H647" t="s">
        <v>28754</v>
      </c>
      <c r="I647">
        <v>1058</v>
      </c>
      <c r="J647">
        <v>20</v>
      </c>
      <c r="K647" s="209">
        <v>0.018904</v>
      </c>
      <c r="L647" s="210">
        <v>0.31</v>
      </c>
      <c r="M647" s="210">
        <v>6.29</v>
      </c>
      <c r="N647" s="157" t="e">
        <f>VLOOKUP(G647,映射表!A:G,7,0)</f>
        <v>#N/A</v>
      </c>
      <c r="O647" s="158" t="e">
        <f>VLOOKUP(G647,映射表!A:C,3,0)</f>
        <v>#N/A</v>
      </c>
    </row>
    <row r="648" spans="1:15">
      <c r="A648" s="208">
        <v>46164</v>
      </c>
      <c r="B648" s="208">
        <v>46164</v>
      </c>
      <c r="C648" t="s">
        <v>28650</v>
      </c>
      <c r="D648" t="s">
        <v>26258</v>
      </c>
      <c r="E648" t="s">
        <v>28655</v>
      </c>
      <c r="F648" t="s">
        <v>28656</v>
      </c>
      <c r="G648" t="s">
        <v>28751</v>
      </c>
      <c r="H648" t="s">
        <v>28752</v>
      </c>
      <c r="I648">
        <v>1</v>
      </c>
      <c r="J648">
        <v>0</v>
      </c>
      <c r="K648" s="209">
        <v>0</v>
      </c>
      <c r="L648" t="s">
        <v>26246</v>
      </c>
      <c r="M648" s="210">
        <v>0</v>
      </c>
      <c r="N648" s="157" t="e">
        <f>VLOOKUP(G648,映射表!A:G,7,0)</f>
        <v>#N/A</v>
      </c>
      <c r="O648" s="158" t="e">
        <f>VLOOKUP(G648,映射表!A:C,3,0)</f>
        <v>#N/A</v>
      </c>
    </row>
    <row r="649" spans="1:15">
      <c r="A649" s="208">
        <v>46164</v>
      </c>
      <c r="B649" s="208">
        <v>46164</v>
      </c>
      <c r="C649" t="s">
        <v>28760</v>
      </c>
      <c r="D649" t="s">
        <v>26258</v>
      </c>
      <c r="E649" t="s">
        <v>28761</v>
      </c>
      <c r="F649" t="s">
        <v>28762</v>
      </c>
      <c r="G649" t="s">
        <v>28763</v>
      </c>
      <c r="H649" t="s">
        <v>28764</v>
      </c>
      <c r="I649">
        <v>521</v>
      </c>
      <c r="J649">
        <v>7</v>
      </c>
      <c r="K649" s="209">
        <v>0.013435999999999998</v>
      </c>
      <c r="L649" s="210">
        <v>0.23</v>
      </c>
      <c r="M649" s="210">
        <v>1.58</v>
      </c>
      <c r="N649" s="157" t="e">
        <f>VLOOKUP(G649,映射表!A:G,7,0)</f>
        <v>#N/A</v>
      </c>
      <c r="O649" s="158" t="e">
        <f>VLOOKUP(G649,映射表!A:C,3,0)</f>
        <v>#N/A</v>
      </c>
    </row>
    <row r="650" spans="1:15">
      <c r="A650" s="208">
        <v>46164</v>
      </c>
      <c r="B650" s="208">
        <v>46164</v>
      </c>
      <c r="C650" t="s">
        <v>28618</v>
      </c>
      <c r="D650" t="s">
        <v>26258</v>
      </c>
      <c r="E650" t="s">
        <v>28765</v>
      </c>
      <c r="F650" t="s">
        <v>28766</v>
      </c>
      <c r="G650" t="s">
        <v>27224</v>
      </c>
      <c r="H650" t="s">
        <v>27225</v>
      </c>
      <c r="I650">
        <v>18</v>
      </c>
      <c r="J650">
        <v>1</v>
      </c>
      <c r="K650" s="209">
        <v>0.055556</v>
      </c>
      <c r="L650" s="210">
        <v>0.3</v>
      </c>
      <c r="M650" s="210">
        <v>0.3</v>
      </c>
      <c r="N650" s="157" t="e">
        <f>VLOOKUP(G650,映射表!A:G,7,0)</f>
        <v>#N/A</v>
      </c>
      <c r="O650" s="158" t="e">
        <f>VLOOKUP(G650,映射表!A:C,3,0)</f>
        <v>#N/A</v>
      </c>
    </row>
    <row r="651" spans="1:15">
      <c r="A651" s="208">
        <v>46164</v>
      </c>
      <c r="B651" s="208">
        <v>46164</v>
      </c>
      <c r="C651" t="s">
        <v>28618</v>
      </c>
      <c r="D651" t="s">
        <v>26258</v>
      </c>
      <c r="E651" t="s">
        <v>28765</v>
      </c>
      <c r="F651" t="s">
        <v>28766</v>
      </c>
      <c r="G651" t="s">
        <v>28621</v>
      </c>
      <c r="H651" t="s">
        <v>28622</v>
      </c>
      <c r="I651">
        <v>16</v>
      </c>
      <c r="J651">
        <v>1</v>
      </c>
      <c r="K651" s="209">
        <v>0.0625</v>
      </c>
      <c r="L651" s="210">
        <v>0.32</v>
      </c>
      <c r="M651" s="210">
        <v>0.32</v>
      </c>
      <c r="N651" s="157" t="e">
        <f>VLOOKUP(G651,映射表!A:G,7,0)</f>
        <v>#N/A</v>
      </c>
      <c r="O651" s="158" t="e">
        <f>VLOOKUP(G651,映射表!A:C,3,0)</f>
        <v>#N/A</v>
      </c>
    </row>
    <row r="652" spans="1:15">
      <c r="A652" s="208">
        <v>46164</v>
      </c>
      <c r="B652" s="208">
        <v>46164</v>
      </c>
      <c r="C652" t="s">
        <v>28670</v>
      </c>
      <c r="D652" t="s">
        <v>26258</v>
      </c>
      <c r="E652" t="s">
        <v>28744</v>
      </c>
      <c r="F652" t="s">
        <v>27135</v>
      </c>
      <c r="G652" t="s">
        <v>27414</v>
      </c>
      <c r="H652" t="s">
        <v>28767</v>
      </c>
      <c r="I652">
        <v>302</v>
      </c>
      <c r="J652">
        <v>5</v>
      </c>
      <c r="K652" s="209">
        <v>0.016556</v>
      </c>
      <c r="L652" s="210">
        <v>0.27</v>
      </c>
      <c r="M652" s="210">
        <v>1.36</v>
      </c>
      <c r="N652" s="157" t="e">
        <f>VLOOKUP(G652,映射表!A:G,7,0)</f>
        <v>#N/A</v>
      </c>
      <c r="O652" s="158" t="e">
        <f>VLOOKUP(G652,映射表!A:C,3,0)</f>
        <v>#N/A</v>
      </c>
    </row>
    <row r="653" spans="1:15">
      <c r="A653" s="208">
        <v>46164</v>
      </c>
      <c r="B653" s="208">
        <v>46164</v>
      </c>
      <c r="C653" t="s">
        <v>28650</v>
      </c>
      <c r="D653" t="s">
        <v>26258</v>
      </c>
      <c r="E653" t="s">
        <v>28651</v>
      </c>
      <c r="F653" t="s">
        <v>28652</v>
      </c>
      <c r="G653" t="s">
        <v>28768</v>
      </c>
      <c r="H653" t="s">
        <v>28769</v>
      </c>
      <c r="I653">
        <v>34</v>
      </c>
      <c r="J653">
        <v>0</v>
      </c>
      <c r="K653" s="209">
        <v>0</v>
      </c>
      <c r="L653" t="s">
        <v>26246</v>
      </c>
      <c r="M653" s="210">
        <v>0</v>
      </c>
      <c r="N653" s="157" t="e">
        <f>VLOOKUP(G653,映射表!A:G,7,0)</f>
        <v>#N/A</v>
      </c>
      <c r="O653" s="158" t="e">
        <f>VLOOKUP(G653,映射表!A:C,3,0)</f>
        <v>#N/A</v>
      </c>
    </row>
    <row r="654" spans="1:15">
      <c r="A654" s="208">
        <v>46164</v>
      </c>
      <c r="B654" s="208">
        <v>46164</v>
      </c>
      <c r="C654" t="s">
        <v>28628</v>
      </c>
      <c r="D654" t="s">
        <v>26258</v>
      </c>
      <c r="E654" t="s">
        <v>28770</v>
      </c>
      <c r="F654" t="s">
        <v>28771</v>
      </c>
      <c r="G654" t="s">
        <v>27235</v>
      </c>
      <c r="H654" t="s">
        <v>27236</v>
      </c>
      <c r="I654">
        <v>1946</v>
      </c>
      <c r="J654">
        <v>24</v>
      </c>
      <c r="K654" s="209">
        <v>0.012333</v>
      </c>
      <c r="L654" s="210">
        <v>0.36</v>
      </c>
      <c r="M654" s="210">
        <v>8.7</v>
      </c>
      <c r="N654" s="157" t="e">
        <f>VLOOKUP(G654,映射表!A:G,7,0)</f>
        <v>#N/A</v>
      </c>
      <c r="O654" s="158" t="e">
        <f>VLOOKUP(G654,映射表!A:C,3,0)</f>
        <v>#N/A</v>
      </c>
    </row>
    <row r="655" spans="1:15">
      <c r="A655" s="208">
        <v>46164</v>
      </c>
      <c r="B655" s="208">
        <v>46164</v>
      </c>
      <c r="C655" t="s">
        <v>28675</v>
      </c>
      <c r="D655" t="s">
        <v>26258</v>
      </c>
      <c r="E655" t="s">
        <v>28679</v>
      </c>
      <c r="F655" t="s">
        <v>28680</v>
      </c>
      <c r="G655" t="s">
        <v>27187</v>
      </c>
      <c r="H655" t="s">
        <v>27188</v>
      </c>
      <c r="I655">
        <v>476</v>
      </c>
      <c r="J655">
        <v>12</v>
      </c>
      <c r="K655" s="209">
        <v>0.02521</v>
      </c>
      <c r="L655" s="210">
        <v>0.28</v>
      </c>
      <c r="M655" s="210">
        <v>3.4</v>
      </c>
      <c r="N655" s="157" t="e">
        <f>VLOOKUP(G655,映射表!A:G,7,0)</f>
        <v>#N/A</v>
      </c>
      <c r="O655" s="158" t="e">
        <f>VLOOKUP(G655,映射表!A:C,3,0)</f>
        <v>#N/A</v>
      </c>
    </row>
    <row r="656" spans="1:15">
      <c r="A656" s="208">
        <v>46164</v>
      </c>
      <c r="B656" s="208">
        <v>46164</v>
      </c>
      <c r="C656" t="s">
        <v>28772</v>
      </c>
      <c r="D656" t="s">
        <v>26258</v>
      </c>
      <c r="E656" t="s">
        <v>28773</v>
      </c>
      <c r="F656" t="s">
        <v>28774</v>
      </c>
      <c r="G656" t="s">
        <v>28775</v>
      </c>
      <c r="H656" t="s">
        <v>28776</v>
      </c>
      <c r="I656">
        <v>913</v>
      </c>
      <c r="J656">
        <v>26</v>
      </c>
      <c r="K656" s="209">
        <v>0.028478</v>
      </c>
      <c r="L656" s="210">
        <v>0.51</v>
      </c>
      <c r="M656" s="210">
        <v>13.17</v>
      </c>
      <c r="N656" s="157" t="e">
        <f>VLOOKUP(G656,映射表!A:G,7,0)</f>
        <v>#N/A</v>
      </c>
      <c r="O656" s="158" t="e">
        <f>VLOOKUP(G656,映射表!A:C,3,0)</f>
        <v>#N/A</v>
      </c>
    </row>
    <row r="657" spans="1:15">
      <c r="A657" s="208">
        <v>46164</v>
      </c>
      <c r="B657" s="208">
        <v>46164</v>
      </c>
      <c r="C657" t="s">
        <v>27698</v>
      </c>
      <c r="D657" t="s">
        <v>26258</v>
      </c>
      <c r="E657" t="s">
        <v>28777</v>
      </c>
      <c r="F657" t="s">
        <v>28778</v>
      </c>
      <c r="G657" t="s">
        <v>28779</v>
      </c>
      <c r="H657" t="s">
        <v>28780</v>
      </c>
      <c r="I657">
        <v>114</v>
      </c>
      <c r="J657">
        <v>3</v>
      </c>
      <c r="K657" s="209">
        <v>0.026316000000000003</v>
      </c>
      <c r="L657" s="210">
        <v>0.27</v>
      </c>
      <c r="M657" s="210">
        <v>0.82</v>
      </c>
      <c r="N657" s="157" t="e">
        <f>VLOOKUP(G657,映射表!A:G,7,0)</f>
        <v>#N/A</v>
      </c>
      <c r="O657" s="158" t="e">
        <f>VLOOKUP(G657,映射表!A:C,3,0)</f>
        <v>#N/A</v>
      </c>
    </row>
    <row r="658" spans="1:15">
      <c r="A658" s="208">
        <v>46164</v>
      </c>
      <c r="B658" s="208">
        <v>46164</v>
      </c>
      <c r="C658" t="s">
        <v>28675</v>
      </c>
      <c r="D658" t="s">
        <v>26258</v>
      </c>
      <c r="E658" t="s">
        <v>28781</v>
      </c>
      <c r="F658" t="s">
        <v>28782</v>
      </c>
      <c r="G658" t="s">
        <v>28783</v>
      </c>
      <c r="H658" t="s">
        <v>28784</v>
      </c>
      <c r="I658">
        <v>2389</v>
      </c>
      <c r="J658">
        <v>36</v>
      </c>
      <c r="K658" s="209">
        <v>0.015068999999999999</v>
      </c>
      <c r="L658" s="210">
        <v>0.22</v>
      </c>
      <c r="M658" s="210">
        <v>7.74</v>
      </c>
      <c r="N658" s="157" t="e">
        <f>VLOOKUP(G658,映射表!A:G,7,0)</f>
        <v>#N/A</v>
      </c>
      <c r="O658" s="158" t="e">
        <f>VLOOKUP(G658,映射表!A:C,3,0)</f>
        <v>#N/A</v>
      </c>
    </row>
    <row r="659" spans="1:15">
      <c r="A659" s="208">
        <v>46164</v>
      </c>
      <c r="B659" s="208">
        <v>46164</v>
      </c>
      <c r="C659" t="s">
        <v>28785</v>
      </c>
      <c r="D659" t="s">
        <v>26258</v>
      </c>
      <c r="E659" t="s">
        <v>28786</v>
      </c>
      <c r="F659" t="s">
        <v>28787</v>
      </c>
      <c r="G659" t="s">
        <v>28787</v>
      </c>
      <c r="H659" t="s">
        <v>28788</v>
      </c>
      <c r="I659">
        <v>10</v>
      </c>
      <c r="J659">
        <v>1</v>
      </c>
      <c r="K659" s="209">
        <v>0.1</v>
      </c>
      <c r="L659" s="210">
        <v>0.3</v>
      </c>
      <c r="M659" s="210">
        <v>0.3</v>
      </c>
      <c r="N659" s="157" t="e">
        <f>VLOOKUP(G659,映射表!A:G,7,0)</f>
        <v>#N/A</v>
      </c>
      <c r="O659" s="158" t="e">
        <f>VLOOKUP(G659,映射表!A:C,3,0)</f>
        <v>#N/A</v>
      </c>
    </row>
    <row r="660" spans="1:15">
      <c r="A660" s="208">
        <v>46164</v>
      </c>
      <c r="B660" s="208">
        <v>46164</v>
      </c>
      <c r="C660" t="s">
        <v>28785</v>
      </c>
      <c r="D660" t="s">
        <v>26258</v>
      </c>
      <c r="E660" t="s">
        <v>28789</v>
      </c>
      <c r="F660" t="s">
        <v>28785</v>
      </c>
      <c r="G660" t="s">
        <v>28785</v>
      </c>
      <c r="H660" t="s">
        <v>28790</v>
      </c>
      <c r="I660">
        <v>620</v>
      </c>
      <c r="J660">
        <v>16</v>
      </c>
      <c r="K660" s="209">
        <v>0.025806</v>
      </c>
      <c r="L660" s="210">
        <v>0.35</v>
      </c>
      <c r="M660" s="210">
        <v>5.6</v>
      </c>
      <c r="N660" s="157" t="e">
        <f>VLOOKUP(G660,映射表!A:G,7,0)</f>
        <v>#N/A</v>
      </c>
      <c r="O660" s="158" t="e">
        <f>VLOOKUP(G660,映射表!A:C,3,0)</f>
        <v>#N/A</v>
      </c>
    </row>
    <row r="661" spans="1:15">
      <c r="A661" s="208">
        <v>46164</v>
      </c>
      <c r="B661" s="208">
        <v>46164</v>
      </c>
      <c r="C661" t="s">
        <v>28670</v>
      </c>
      <c r="D661" t="s">
        <v>26258</v>
      </c>
      <c r="E661" t="s">
        <v>28702</v>
      </c>
      <c r="F661" t="s">
        <v>27149</v>
      </c>
      <c r="G661" t="s">
        <v>27414</v>
      </c>
      <c r="H661" t="s">
        <v>28767</v>
      </c>
      <c r="I661">
        <v>80</v>
      </c>
      <c r="J661">
        <v>1</v>
      </c>
      <c r="K661" s="209">
        <v>0.0125</v>
      </c>
      <c r="L661" s="210">
        <v>0.38</v>
      </c>
      <c r="M661" s="210">
        <v>0.38</v>
      </c>
      <c r="N661" s="157" t="e">
        <f>VLOOKUP(G661,映射表!A:G,7,0)</f>
        <v>#N/A</v>
      </c>
      <c r="O661" s="158" t="e">
        <f>VLOOKUP(G661,映射表!A:C,3,0)</f>
        <v>#N/A</v>
      </c>
    </row>
    <row r="662" spans="1:15">
      <c r="A662" s="208">
        <v>46164</v>
      </c>
      <c r="B662" s="208">
        <v>46164</v>
      </c>
      <c r="C662" t="s">
        <v>28675</v>
      </c>
      <c r="D662" t="s">
        <v>26258</v>
      </c>
      <c r="E662" t="s">
        <v>28791</v>
      </c>
      <c r="F662" t="s">
        <v>27187</v>
      </c>
      <c r="G662" t="s">
        <v>27187</v>
      </c>
      <c r="H662" t="s">
        <v>27188</v>
      </c>
      <c r="I662">
        <v>417</v>
      </c>
      <c r="J662">
        <v>5</v>
      </c>
      <c r="K662" s="209">
        <v>0.01199</v>
      </c>
      <c r="L662" s="210">
        <v>0.33</v>
      </c>
      <c r="M662" s="210">
        <v>1.63</v>
      </c>
      <c r="N662" s="157" t="e">
        <f>VLOOKUP(G662,映射表!A:G,7,0)</f>
        <v>#N/A</v>
      </c>
      <c r="O662" s="158" t="e">
        <f>VLOOKUP(G662,映射表!A:C,3,0)</f>
        <v>#N/A</v>
      </c>
    </row>
    <row r="663" spans="1:15">
      <c r="A663" s="208">
        <v>46164</v>
      </c>
      <c r="B663" s="208">
        <v>46164</v>
      </c>
      <c r="C663" t="s">
        <v>28675</v>
      </c>
      <c r="D663" t="s">
        <v>26258</v>
      </c>
      <c r="E663" t="s">
        <v>28792</v>
      </c>
      <c r="F663" t="s">
        <v>28793</v>
      </c>
      <c r="G663" t="s">
        <v>27187</v>
      </c>
      <c r="H663" t="s">
        <v>27188</v>
      </c>
      <c r="I663">
        <v>136</v>
      </c>
      <c r="J663">
        <v>2</v>
      </c>
      <c r="K663" s="209">
        <v>0.014705999999999999</v>
      </c>
      <c r="L663" s="210">
        <v>0.3</v>
      </c>
      <c r="M663" s="210">
        <v>0.6</v>
      </c>
      <c r="N663" s="157" t="e">
        <f>VLOOKUP(G663,映射表!A:G,7,0)</f>
        <v>#N/A</v>
      </c>
      <c r="O663" s="158" t="e">
        <f>VLOOKUP(G663,映射表!A:C,3,0)</f>
        <v>#N/A</v>
      </c>
    </row>
    <row r="664" spans="1:15">
      <c r="A664" s="208">
        <v>46164</v>
      </c>
      <c r="B664" s="208">
        <v>46164</v>
      </c>
      <c r="C664" t="s">
        <v>28753</v>
      </c>
      <c r="D664" t="s">
        <v>26258</v>
      </c>
      <c r="E664" t="s">
        <v>28794</v>
      </c>
      <c r="F664" t="s">
        <v>27398</v>
      </c>
      <c r="G664" t="s">
        <v>27398</v>
      </c>
      <c r="H664" t="s">
        <v>28754</v>
      </c>
      <c r="I664">
        <v>291</v>
      </c>
      <c r="J664">
        <v>4</v>
      </c>
      <c r="K664" s="209">
        <v>0.013746000000000001</v>
      </c>
      <c r="L664" s="210">
        <v>0.44</v>
      </c>
      <c r="M664" s="210">
        <v>1.75</v>
      </c>
      <c r="N664" s="157" t="e">
        <f>VLOOKUP(G664,映射表!A:G,7,0)</f>
        <v>#N/A</v>
      </c>
      <c r="O664" s="158" t="e">
        <f>VLOOKUP(G664,映射表!A:C,3,0)</f>
        <v>#N/A</v>
      </c>
    </row>
    <row r="665" spans="1:15">
      <c r="A665" s="208">
        <v>46164</v>
      </c>
      <c r="B665" s="208">
        <v>46164</v>
      </c>
      <c r="C665" t="s">
        <v>28625</v>
      </c>
      <c r="D665" t="s">
        <v>26258</v>
      </c>
      <c r="E665" t="s">
        <v>28795</v>
      </c>
      <c r="F665" t="s">
        <v>28668</v>
      </c>
      <c r="G665" t="s">
        <v>28668</v>
      </c>
      <c r="H665" t="s">
        <v>28669</v>
      </c>
      <c r="I665">
        <v>202</v>
      </c>
      <c r="J665">
        <v>2</v>
      </c>
      <c r="K665" s="209">
        <v>0.009901</v>
      </c>
      <c r="L665" s="210">
        <v>0.35</v>
      </c>
      <c r="M665" s="210">
        <v>0.7</v>
      </c>
      <c r="N665" s="157" t="e">
        <f>VLOOKUP(G665,映射表!A:G,7,0)</f>
        <v>#N/A</v>
      </c>
      <c r="O665" s="158" t="e">
        <f>VLOOKUP(G665,映射表!A:C,3,0)</f>
        <v>#N/A</v>
      </c>
    </row>
    <row r="666" spans="1:15">
      <c r="A666" s="208">
        <v>46164</v>
      </c>
      <c r="B666" s="208">
        <v>46164</v>
      </c>
      <c r="C666" t="s">
        <v>28772</v>
      </c>
      <c r="D666" t="s">
        <v>26258</v>
      </c>
      <c r="E666" t="s">
        <v>28796</v>
      </c>
      <c r="F666" t="s">
        <v>28775</v>
      </c>
      <c r="G666" t="s">
        <v>28775</v>
      </c>
      <c r="H666" t="s">
        <v>28776</v>
      </c>
      <c r="I666">
        <v>211</v>
      </c>
      <c r="J666">
        <v>1</v>
      </c>
      <c r="K666" s="209">
        <v>0.004739</v>
      </c>
      <c r="L666" s="210">
        <v>0.44</v>
      </c>
      <c r="M666" s="210">
        <v>0.44</v>
      </c>
      <c r="N666" s="157" t="e">
        <f>VLOOKUP(G666,映射表!A:G,7,0)</f>
        <v>#N/A</v>
      </c>
      <c r="O666" s="158" t="e">
        <f>VLOOKUP(G666,映射表!A:C,3,0)</f>
        <v>#N/A</v>
      </c>
    </row>
    <row r="667" spans="1:15">
      <c r="A667" s="208">
        <v>46164</v>
      </c>
      <c r="B667" s="208">
        <v>46164</v>
      </c>
      <c r="C667" t="s">
        <v>27698</v>
      </c>
      <c r="D667" t="s">
        <v>26258</v>
      </c>
      <c r="E667" t="s">
        <v>28797</v>
      </c>
      <c r="F667" t="s">
        <v>28798</v>
      </c>
      <c r="G667" t="s">
        <v>27166</v>
      </c>
      <c r="H667" t="s">
        <v>27167</v>
      </c>
      <c r="I667">
        <v>1120</v>
      </c>
      <c r="J667">
        <v>24</v>
      </c>
      <c r="K667" s="209">
        <v>0.021429</v>
      </c>
      <c r="L667" s="210">
        <v>0.27</v>
      </c>
      <c r="M667" s="210">
        <v>6.56</v>
      </c>
      <c r="N667" s="157" t="e">
        <f>VLOOKUP(G667,映射表!A:G,7,0)</f>
        <v>#N/A</v>
      </c>
      <c r="O667" s="158" t="e">
        <f>VLOOKUP(G667,映射表!A:C,3,0)</f>
        <v>#N/A</v>
      </c>
    </row>
    <row r="668" spans="1:15">
      <c r="A668" s="208">
        <v>46164</v>
      </c>
      <c r="B668" s="208">
        <v>46164</v>
      </c>
      <c r="C668" t="s">
        <v>27698</v>
      </c>
      <c r="D668" t="s">
        <v>26258</v>
      </c>
      <c r="E668" t="s">
        <v>28797</v>
      </c>
      <c r="F668" t="s">
        <v>28798</v>
      </c>
      <c r="G668" t="s">
        <v>28799</v>
      </c>
      <c r="H668" t="s">
        <v>28800</v>
      </c>
      <c r="I668">
        <v>72</v>
      </c>
      <c r="J668">
        <v>4</v>
      </c>
      <c r="K668" s="209">
        <v>0.055556</v>
      </c>
      <c r="L668" s="210">
        <v>0.28</v>
      </c>
      <c r="M668" s="210">
        <v>1.12</v>
      </c>
      <c r="N668" s="157" t="e">
        <f>VLOOKUP(G668,映射表!A:G,7,0)</f>
        <v>#N/A</v>
      </c>
      <c r="O668" s="158" t="e">
        <f>VLOOKUP(G668,映射表!A:C,3,0)</f>
        <v>#N/A</v>
      </c>
    </row>
    <row r="669" spans="1:15">
      <c r="A669" s="208">
        <v>46164</v>
      </c>
      <c r="B669" s="208">
        <v>46164</v>
      </c>
      <c r="C669" t="s">
        <v>28640</v>
      </c>
      <c r="D669" t="s">
        <v>26258</v>
      </c>
      <c r="E669" t="s">
        <v>28684</v>
      </c>
      <c r="F669" t="s">
        <v>28684</v>
      </c>
      <c r="G669" t="s">
        <v>28801</v>
      </c>
      <c r="H669" t="s">
        <v>28802</v>
      </c>
      <c r="I669">
        <v>155</v>
      </c>
      <c r="J669">
        <v>5</v>
      </c>
      <c r="K669" s="209">
        <v>0.032258</v>
      </c>
      <c r="L669" s="210">
        <v>0.32</v>
      </c>
      <c r="M669" s="210">
        <v>1.59</v>
      </c>
      <c r="N669" s="157" t="e">
        <f>VLOOKUP(G669,映射表!A:G,7,0)</f>
        <v>#N/A</v>
      </c>
      <c r="O669" s="158" t="e">
        <f>VLOOKUP(G669,映射表!A:C,3,0)</f>
        <v>#N/A</v>
      </c>
    </row>
    <row r="670" spans="1:15">
      <c r="A670" s="208">
        <v>46164</v>
      </c>
      <c r="B670" s="208">
        <v>46164</v>
      </c>
      <c r="C670" t="s">
        <v>28760</v>
      </c>
      <c r="D670" t="s">
        <v>26258</v>
      </c>
      <c r="E670" t="s">
        <v>28761</v>
      </c>
      <c r="F670" t="s">
        <v>28762</v>
      </c>
      <c r="G670" t="s">
        <v>28803</v>
      </c>
      <c r="H670" t="s">
        <v>28804</v>
      </c>
      <c r="I670">
        <v>97</v>
      </c>
      <c r="J670">
        <v>7</v>
      </c>
      <c r="K670" s="209">
        <v>0.07216499999999999</v>
      </c>
      <c r="L670" s="210">
        <v>0.25</v>
      </c>
      <c r="M670" s="210">
        <v>1.72</v>
      </c>
      <c r="N670" s="157" t="e">
        <f>VLOOKUP(G670,映射表!A:G,7,0)</f>
        <v>#N/A</v>
      </c>
      <c r="O670" s="158" t="e">
        <f>VLOOKUP(G670,映射表!A:C,3,0)</f>
        <v>#N/A</v>
      </c>
    </row>
    <row r="671" spans="1:15">
      <c r="A671" s="208">
        <v>46164</v>
      </c>
      <c r="B671" s="208">
        <v>46164</v>
      </c>
      <c r="C671" t="s">
        <v>28772</v>
      </c>
      <c r="D671" t="s">
        <v>26258</v>
      </c>
      <c r="E671" t="s">
        <v>28805</v>
      </c>
      <c r="F671" t="s">
        <v>28775</v>
      </c>
      <c r="G671" t="s">
        <v>28775</v>
      </c>
      <c r="H671" t="s">
        <v>28776</v>
      </c>
      <c r="I671">
        <v>1239</v>
      </c>
      <c r="J671">
        <v>9</v>
      </c>
      <c r="K671" s="209">
        <v>0.0072640000000000005</v>
      </c>
      <c r="L671" s="210">
        <v>0.63</v>
      </c>
      <c r="M671" s="210">
        <v>5.7</v>
      </c>
      <c r="N671" s="157" t="e">
        <f>VLOOKUP(G671,映射表!A:G,7,0)</f>
        <v>#N/A</v>
      </c>
      <c r="O671" s="158" t="e">
        <f>VLOOKUP(G671,映射表!A:C,3,0)</f>
        <v>#N/A</v>
      </c>
    </row>
    <row r="672" spans="1:15">
      <c r="A672" s="208">
        <v>46164</v>
      </c>
      <c r="B672" s="208">
        <v>46164</v>
      </c>
      <c r="C672" t="s">
        <v>28772</v>
      </c>
      <c r="D672" t="s">
        <v>26258</v>
      </c>
      <c r="E672" t="s">
        <v>28805</v>
      </c>
      <c r="F672" t="s">
        <v>28806</v>
      </c>
      <c r="G672" t="s">
        <v>28775</v>
      </c>
      <c r="H672" t="s">
        <v>28776</v>
      </c>
      <c r="I672">
        <v>49</v>
      </c>
      <c r="J672">
        <v>1</v>
      </c>
      <c r="K672" s="209">
        <v>0.020408</v>
      </c>
      <c r="L672" s="210">
        <v>0.76</v>
      </c>
      <c r="M672" s="210">
        <v>0.76</v>
      </c>
      <c r="N672" s="157" t="e">
        <f>VLOOKUP(G672,映射表!A:G,7,0)</f>
        <v>#N/A</v>
      </c>
      <c r="O672" s="158" t="e">
        <f>VLOOKUP(G672,映射表!A:C,3,0)</f>
        <v>#N/A</v>
      </c>
    </row>
    <row r="673" spans="1:15">
      <c r="A673" s="208">
        <v>46164</v>
      </c>
      <c r="B673" s="208">
        <v>46164</v>
      </c>
      <c r="C673" t="s">
        <v>28675</v>
      </c>
      <c r="D673" t="s">
        <v>26258</v>
      </c>
      <c r="E673" t="s">
        <v>28807</v>
      </c>
      <c r="F673" t="s">
        <v>27187</v>
      </c>
      <c r="G673" t="s">
        <v>27187</v>
      </c>
      <c r="H673" t="s">
        <v>27188</v>
      </c>
      <c r="I673">
        <v>1202</v>
      </c>
      <c r="J673">
        <v>19</v>
      </c>
      <c r="K673" s="209">
        <v>0.015807</v>
      </c>
      <c r="L673" s="210">
        <v>0.39</v>
      </c>
      <c r="M673" s="210">
        <v>7.5</v>
      </c>
      <c r="N673" s="157" t="e">
        <f>VLOOKUP(G673,映射表!A:G,7,0)</f>
        <v>#N/A</v>
      </c>
      <c r="O673" s="158" t="e">
        <f>VLOOKUP(G673,映射表!A:C,3,0)</f>
        <v>#N/A</v>
      </c>
    </row>
    <row r="674" spans="1:15">
      <c r="A674" s="208">
        <v>46164</v>
      </c>
      <c r="B674" s="208">
        <v>46164</v>
      </c>
      <c r="C674" t="s">
        <v>27698</v>
      </c>
      <c r="D674" t="s">
        <v>26258</v>
      </c>
      <c r="E674" t="s">
        <v>28808</v>
      </c>
      <c r="F674" t="s">
        <v>28809</v>
      </c>
      <c r="G674" t="s">
        <v>28633</v>
      </c>
      <c r="H674" t="s">
        <v>28634</v>
      </c>
      <c r="I674">
        <v>23</v>
      </c>
      <c r="J674">
        <v>0</v>
      </c>
      <c r="K674" s="209">
        <v>0</v>
      </c>
      <c r="L674" t="s">
        <v>26246</v>
      </c>
      <c r="M674" s="210">
        <v>0</v>
      </c>
      <c r="N674" s="157" t="e">
        <f>VLOOKUP(G674,映射表!A:G,7,0)</f>
        <v>#N/A</v>
      </c>
      <c r="O674" s="158" t="e">
        <f>VLOOKUP(G674,映射表!A:C,3,0)</f>
        <v>#N/A</v>
      </c>
    </row>
    <row r="675" spans="1:15">
      <c r="A675" s="208">
        <v>46164</v>
      </c>
      <c r="B675" s="208">
        <v>46164</v>
      </c>
      <c r="C675" t="s">
        <v>28675</v>
      </c>
      <c r="D675" t="s">
        <v>26258</v>
      </c>
      <c r="E675" t="s">
        <v>28810</v>
      </c>
      <c r="F675" t="s">
        <v>28811</v>
      </c>
      <c r="G675" t="s">
        <v>28783</v>
      </c>
      <c r="H675" t="s">
        <v>28784</v>
      </c>
      <c r="I675">
        <v>279</v>
      </c>
      <c r="J675">
        <v>5</v>
      </c>
      <c r="K675" s="209">
        <v>0.017921</v>
      </c>
      <c r="L675" s="210">
        <v>0.28</v>
      </c>
      <c r="M675" s="210">
        <v>1.38</v>
      </c>
      <c r="N675" s="157" t="e">
        <f>VLOOKUP(G675,映射表!A:G,7,0)</f>
        <v>#N/A</v>
      </c>
      <c r="O675" s="158" t="e">
        <f>VLOOKUP(G675,映射表!A:C,3,0)</f>
        <v>#N/A</v>
      </c>
    </row>
    <row r="676" spans="1:15">
      <c r="A676" s="208">
        <v>46164</v>
      </c>
      <c r="B676" s="208">
        <v>46164</v>
      </c>
      <c r="C676" t="s">
        <v>27698</v>
      </c>
      <c r="D676" t="s">
        <v>26258</v>
      </c>
      <c r="E676" t="s">
        <v>28812</v>
      </c>
      <c r="F676" t="s">
        <v>28809</v>
      </c>
      <c r="G676" t="s">
        <v>27404</v>
      </c>
      <c r="H676" t="s">
        <v>28813</v>
      </c>
      <c r="I676">
        <v>45</v>
      </c>
      <c r="J676">
        <v>0</v>
      </c>
      <c r="K676" s="209">
        <v>0</v>
      </c>
      <c r="L676" t="s">
        <v>26246</v>
      </c>
      <c r="M676" s="210">
        <v>0</v>
      </c>
      <c r="N676" s="157" t="e">
        <f>VLOOKUP(G676,映射表!A:G,7,0)</f>
        <v>#N/A</v>
      </c>
      <c r="O676" s="158" t="e">
        <f>VLOOKUP(G676,映射表!A:C,3,0)</f>
        <v>#N/A</v>
      </c>
    </row>
    <row r="677" spans="1:15">
      <c r="A677" s="208">
        <v>46164</v>
      </c>
      <c r="B677" s="208">
        <v>46164</v>
      </c>
      <c r="C677" t="s">
        <v>27698</v>
      </c>
      <c r="D677" t="s">
        <v>26258</v>
      </c>
      <c r="E677" t="s">
        <v>28814</v>
      </c>
      <c r="F677" t="s">
        <v>28809</v>
      </c>
      <c r="G677" t="s">
        <v>27404</v>
      </c>
      <c r="H677" t="s">
        <v>28813</v>
      </c>
      <c r="I677">
        <v>625</v>
      </c>
      <c r="J677">
        <v>9</v>
      </c>
      <c r="K677" s="209">
        <v>0.0144</v>
      </c>
      <c r="L677" s="210">
        <v>0.29</v>
      </c>
      <c r="M677" s="210">
        <v>2.65</v>
      </c>
      <c r="N677" s="157" t="e">
        <f>VLOOKUP(G677,映射表!A:G,7,0)</f>
        <v>#N/A</v>
      </c>
      <c r="O677" s="158" t="e">
        <f>VLOOKUP(G677,映射表!A:C,3,0)</f>
        <v>#N/A</v>
      </c>
    </row>
    <row r="678" spans="1:15">
      <c r="A678" s="208">
        <v>46164</v>
      </c>
      <c r="B678" s="208">
        <v>46164</v>
      </c>
      <c r="C678" t="s">
        <v>28753</v>
      </c>
      <c r="D678" t="s">
        <v>26258</v>
      </c>
      <c r="E678" t="s">
        <v>28815</v>
      </c>
      <c r="F678" t="s">
        <v>27398</v>
      </c>
      <c r="G678" t="s">
        <v>27398</v>
      </c>
      <c r="H678" t="s">
        <v>28754</v>
      </c>
      <c r="I678">
        <v>654</v>
      </c>
      <c r="J678">
        <v>9</v>
      </c>
      <c r="K678" s="209">
        <v>0.013761</v>
      </c>
      <c r="L678" s="210">
        <v>0.41</v>
      </c>
      <c r="M678" s="210">
        <v>3.66</v>
      </c>
      <c r="N678" s="157" t="e">
        <f>VLOOKUP(G678,映射表!A:G,7,0)</f>
        <v>#N/A</v>
      </c>
      <c r="O678" s="158" t="e">
        <f>VLOOKUP(G678,映射表!A:C,3,0)</f>
        <v>#N/A</v>
      </c>
    </row>
    <row r="679" spans="1:15">
      <c r="A679" s="208">
        <v>46164</v>
      </c>
      <c r="B679" s="208">
        <v>46164</v>
      </c>
      <c r="C679" t="s">
        <v>28618</v>
      </c>
      <c r="D679" t="s">
        <v>26258</v>
      </c>
      <c r="E679" t="s">
        <v>28816</v>
      </c>
      <c r="F679" t="s">
        <v>28816</v>
      </c>
      <c r="G679" t="s">
        <v>27224</v>
      </c>
      <c r="H679" t="s">
        <v>27225</v>
      </c>
      <c r="I679">
        <v>96</v>
      </c>
      <c r="J679">
        <v>2</v>
      </c>
      <c r="K679" s="209">
        <v>0.020833</v>
      </c>
      <c r="L679" s="210">
        <v>0.22</v>
      </c>
      <c r="M679" s="210">
        <v>0.44</v>
      </c>
      <c r="N679" s="157" t="e">
        <f>VLOOKUP(G679,映射表!A:G,7,0)</f>
        <v>#N/A</v>
      </c>
      <c r="O679" s="158" t="e">
        <f>VLOOKUP(G679,映射表!A:C,3,0)</f>
        <v>#N/A</v>
      </c>
    </row>
    <row r="680" spans="1:15">
      <c r="A680" s="208">
        <v>46164</v>
      </c>
      <c r="B680" s="208">
        <v>46164</v>
      </c>
      <c r="C680" t="s">
        <v>28618</v>
      </c>
      <c r="D680" t="s">
        <v>26258</v>
      </c>
      <c r="E680" t="s">
        <v>28816</v>
      </c>
      <c r="F680" t="s">
        <v>28816</v>
      </c>
      <c r="G680" t="s">
        <v>28621</v>
      </c>
      <c r="H680" t="s">
        <v>28622</v>
      </c>
      <c r="I680">
        <v>117</v>
      </c>
      <c r="J680">
        <v>1</v>
      </c>
      <c r="K680" s="209">
        <v>0.008547</v>
      </c>
      <c r="L680" s="210">
        <v>0.2</v>
      </c>
      <c r="M680" s="210">
        <v>0.2</v>
      </c>
      <c r="N680" s="157" t="e">
        <f>VLOOKUP(G680,映射表!A:G,7,0)</f>
        <v>#N/A</v>
      </c>
      <c r="O680" s="158" t="e">
        <f>VLOOKUP(G680,映射表!A:C,3,0)</f>
        <v>#N/A</v>
      </c>
    </row>
    <row r="681" spans="1:15">
      <c r="A681" s="208">
        <v>46164</v>
      </c>
      <c r="B681" s="208">
        <v>46164</v>
      </c>
      <c r="C681" t="s">
        <v>28635</v>
      </c>
      <c r="D681" t="s">
        <v>26258</v>
      </c>
      <c r="E681" t="s">
        <v>28817</v>
      </c>
      <c r="F681" t="s">
        <v>28817</v>
      </c>
      <c r="G681" t="s">
        <v>28638</v>
      </c>
      <c r="H681" t="s">
        <v>28639</v>
      </c>
      <c r="I681">
        <v>8</v>
      </c>
      <c r="J681">
        <v>0</v>
      </c>
      <c r="K681" s="209">
        <v>0</v>
      </c>
      <c r="L681" t="s">
        <v>26246</v>
      </c>
      <c r="M681" s="210">
        <v>0</v>
      </c>
      <c r="N681" s="157" t="e">
        <f>VLOOKUP(G681,映射表!A:G,7,0)</f>
        <v>#N/A</v>
      </c>
      <c r="O681" s="158" t="e">
        <f>VLOOKUP(G681,映射表!A:C,3,0)</f>
        <v>#N/A</v>
      </c>
    </row>
    <row r="682" spans="1:15">
      <c r="A682" s="208">
        <v>46164</v>
      </c>
      <c r="B682" s="208">
        <v>46164</v>
      </c>
      <c r="C682" t="s">
        <v>28618</v>
      </c>
      <c r="D682" t="s">
        <v>26258</v>
      </c>
      <c r="E682" t="s">
        <v>28818</v>
      </c>
      <c r="F682" t="s">
        <v>28818</v>
      </c>
      <c r="G682" t="s">
        <v>27224</v>
      </c>
      <c r="H682" t="s">
        <v>27225</v>
      </c>
      <c r="I682">
        <v>157</v>
      </c>
      <c r="J682">
        <v>4</v>
      </c>
      <c r="K682" s="209">
        <v>0.025478</v>
      </c>
      <c r="L682" s="210">
        <v>0.3</v>
      </c>
      <c r="M682" s="210">
        <v>1.2</v>
      </c>
      <c r="N682" s="157" t="e">
        <f>VLOOKUP(G682,映射表!A:G,7,0)</f>
        <v>#N/A</v>
      </c>
      <c r="O682" s="158" t="e">
        <f>VLOOKUP(G682,映射表!A:C,3,0)</f>
        <v>#N/A</v>
      </c>
    </row>
    <row r="683" spans="1:15">
      <c r="A683" s="208">
        <v>46164</v>
      </c>
      <c r="B683" s="208">
        <v>46164</v>
      </c>
      <c r="C683" t="s">
        <v>28618</v>
      </c>
      <c r="D683" t="s">
        <v>26258</v>
      </c>
      <c r="E683" t="s">
        <v>28818</v>
      </c>
      <c r="F683" t="s">
        <v>28818</v>
      </c>
      <c r="G683" t="s">
        <v>28621</v>
      </c>
      <c r="H683" t="s">
        <v>28622</v>
      </c>
      <c r="I683">
        <v>175</v>
      </c>
      <c r="J683">
        <v>0</v>
      </c>
      <c r="K683" s="209">
        <v>0</v>
      </c>
      <c r="L683" t="s">
        <v>26246</v>
      </c>
      <c r="M683" s="210">
        <v>0</v>
      </c>
      <c r="N683" s="157" t="e">
        <f>VLOOKUP(G683,映射表!A:G,7,0)</f>
        <v>#N/A</v>
      </c>
      <c r="O683" s="158" t="e">
        <f>VLOOKUP(G683,映射表!A:C,3,0)</f>
        <v>#N/A</v>
      </c>
    </row>
    <row r="684" spans="1:15">
      <c r="A684" s="208">
        <v>46164</v>
      </c>
      <c r="B684" s="208">
        <v>46164</v>
      </c>
      <c r="C684" t="s">
        <v>28635</v>
      </c>
      <c r="D684" t="s">
        <v>26258</v>
      </c>
      <c r="E684" t="s">
        <v>28819</v>
      </c>
      <c r="F684" t="s">
        <v>28819</v>
      </c>
      <c r="G684" t="s">
        <v>28638</v>
      </c>
      <c r="H684" t="s">
        <v>28639</v>
      </c>
      <c r="I684">
        <v>2456</v>
      </c>
      <c r="J684">
        <v>24</v>
      </c>
      <c r="K684" s="209">
        <v>0.009772</v>
      </c>
      <c r="L684" s="210">
        <v>0.44</v>
      </c>
      <c r="M684" s="210">
        <v>10.55</v>
      </c>
      <c r="N684" s="157" t="e">
        <f>VLOOKUP(G684,映射表!A:G,7,0)</f>
        <v>#N/A</v>
      </c>
      <c r="O684" s="158" t="e">
        <f>VLOOKUP(G684,映射表!A:C,3,0)</f>
        <v>#N/A</v>
      </c>
    </row>
    <row r="685" spans="1:15">
      <c r="A685" s="208">
        <v>46164</v>
      </c>
      <c r="B685" s="208">
        <v>46164</v>
      </c>
      <c r="C685" t="s">
        <v>28635</v>
      </c>
      <c r="D685" t="s">
        <v>26258</v>
      </c>
      <c r="E685" t="s">
        <v>28820</v>
      </c>
      <c r="F685" t="s">
        <v>28820</v>
      </c>
      <c r="G685" t="s">
        <v>28638</v>
      </c>
      <c r="H685" t="s">
        <v>28639</v>
      </c>
      <c r="I685">
        <v>399</v>
      </c>
      <c r="J685">
        <v>3</v>
      </c>
      <c r="K685" s="209">
        <v>0.0075190000000000005</v>
      </c>
      <c r="L685" s="210">
        <v>0.26</v>
      </c>
      <c r="M685" s="210">
        <v>0.78</v>
      </c>
      <c r="N685" s="157" t="e">
        <f>VLOOKUP(G685,映射表!A:G,7,0)</f>
        <v>#N/A</v>
      </c>
      <c r="O685" s="158" t="e">
        <f>VLOOKUP(G685,映射表!A:C,3,0)</f>
        <v>#N/A</v>
      </c>
    </row>
    <row r="686" spans="1:15">
      <c r="A686" s="208">
        <v>46164</v>
      </c>
      <c r="B686" s="208">
        <v>46164</v>
      </c>
      <c r="C686" t="s">
        <v>28635</v>
      </c>
      <c r="D686" t="s">
        <v>26258</v>
      </c>
      <c r="E686" t="s">
        <v>28821</v>
      </c>
      <c r="F686" t="s">
        <v>28821</v>
      </c>
      <c r="G686" t="s">
        <v>28638</v>
      </c>
      <c r="H686" t="s">
        <v>28639</v>
      </c>
      <c r="I686">
        <v>1327</v>
      </c>
      <c r="J686">
        <v>13</v>
      </c>
      <c r="K686" s="209">
        <v>0.009797</v>
      </c>
      <c r="L686" s="210">
        <v>0.24</v>
      </c>
      <c r="M686" s="210">
        <v>3.12</v>
      </c>
      <c r="N686" s="157" t="e">
        <f>VLOOKUP(G686,映射表!A:G,7,0)</f>
        <v>#N/A</v>
      </c>
      <c r="O686" s="158" t="e">
        <f>VLOOKUP(G686,映射表!A:C,3,0)</f>
        <v>#N/A</v>
      </c>
    </row>
    <row r="687" spans="1:15">
      <c r="A687" s="208">
        <v>46164</v>
      </c>
      <c r="B687" s="208">
        <v>46164</v>
      </c>
      <c r="C687" t="s">
        <v>28635</v>
      </c>
      <c r="D687" t="s">
        <v>26258</v>
      </c>
      <c r="E687" t="s">
        <v>28822</v>
      </c>
      <c r="F687" t="s">
        <v>28822</v>
      </c>
      <c r="G687" t="s">
        <v>28638</v>
      </c>
      <c r="H687" t="s">
        <v>28639</v>
      </c>
      <c r="I687">
        <v>620</v>
      </c>
      <c r="J687">
        <v>10</v>
      </c>
      <c r="K687" s="209">
        <v>0.016129</v>
      </c>
      <c r="L687" s="210">
        <v>0.52</v>
      </c>
      <c r="M687" s="210">
        <v>5.2</v>
      </c>
      <c r="N687" s="157" t="e">
        <f>VLOOKUP(G687,映射表!A:G,7,0)</f>
        <v>#N/A</v>
      </c>
      <c r="O687" s="158" t="e">
        <f>VLOOKUP(G687,映射表!A:C,3,0)</f>
        <v>#N/A</v>
      </c>
    </row>
    <row r="688" spans="1:15">
      <c r="A688" s="208">
        <v>46164</v>
      </c>
      <c r="B688" s="208">
        <v>46164</v>
      </c>
      <c r="C688" t="s">
        <v>28635</v>
      </c>
      <c r="D688" t="s">
        <v>26258</v>
      </c>
      <c r="E688" t="s">
        <v>28823</v>
      </c>
      <c r="F688" t="s">
        <v>28823</v>
      </c>
      <c r="G688" t="s">
        <v>28638</v>
      </c>
      <c r="H688" t="s">
        <v>28639</v>
      </c>
      <c r="I688">
        <v>16</v>
      </c>
      <c r="J688">
        <v>0</v>
      </c>
      <c r="K688" s="209">
        <v>0</v>
      </c>
      <c r="L688" t="s">
        <v>26246</v>
      </c>
      <c r="M688" s="210">
        <v>0</v>
      </c>
      <c r="N688" s="157" t="e">
        <f>VLOOKUP(G688,映射表!A:G,7,0)</f>
        <v>#N/A</v>
      </c>
      <c r="O688" s="158" t="e">
        <f>VLOOKUP(G688,映射表!A:C,3,0)</f>
        <v>#N/A</v>
      </c>
    </row>
    <row r="689" spans="1:15">
      <c r="A689" s="208">
        <v>46164</v>
      </c>
      <c r="B689" s="208">
        <v>46164</v>
      </c>
      <c r="C689" t="s">
        <v>28618</v>
      </c>
      <c r="D689" t="s">
        <v>26258</v>
      </c>
      <c r="E689" t="s">
        <v>28824</v>
      </c>
      <c r="F689" t="s">
        <v>28824</v>
      </c>
      <c r="G689" t="s">
        <v>28621</v>
      </c>
      <c r="H689" t="s">
        <v>28622</v>
      </c>
      <c r="I689">
        <v>413</v>
      </c>
      <c r="J689">
        <v>7</v>
      </c>
      <c r="K689" s="209">
        <v>0.016949000000000002</v>
      </c>
      <c r="L689" s="210">
        <v>0.36</v>
      </c>
      <c r="M689" s="210">
        <v>2.49</v>
      </c>
      <c r="N689" s="157" t="e">
        <f>VLOOKUP(G689,映射表!A:G,7,0)</f>
        <v>#N/A</v>
      </c>
      <c r="O689" s="158" t="e">
        <f>VLOOKUP(G689,映射表!A:C,3,0)</f>
        <v>#N/A</v>
      </c>
    </row>
    <row r="690" spans="1:15">
      <c r="A690" s="208">
        <v>46164</v>
      </c>
      <c r="B690" s="208">
        <v>46164</v>
      </c>
      <c r="C690" t="s">
        <v>28618</v>
      </c>
      <c r="D690" t="s">
        <v>26258</v>
      </c>
      <c r="E690" t="s">
        <v>28824</v>
      </c>
      <c r="F690" t="s">
        <v>28824</v>
      </c>
      <c r="G690" t="s">
        <v>27224</v>
      </c>
      <c r="H690" t="s">
        <v>27225</v>
      </c>
      <c r="I690">
        <v>435</v>
      </c>
      <c r="J690">
        <v>4</v>
      </c>
      <c r="K690" s="209">
        <v>0.009195</v>
      </c>
      <c r="L690" s="210">
        <v>0.4</v>
      </c>
      <c r="M690" s="210">
        <v>1.6</v>
      </c>
      <c r="N690" s="157" t="e">
        <f>VLOOKUP(G690,映射表!A:G,7,0)</f>
        <v>#N/A</v>
      </c>
      <c r="O690" s="158" t="e">
        <f>VLOOKUP(G690,映射表!A:C,3,0)</f>
        <v>#N/A</v>
      </c>
    </row>
    <row r="691" spans="1:15">
      <c r="A691" s="208">
        <v>46164</v>
      </c>
      <c r="B691" s="208">
        <v>46164</v>
      </c>
      <c r="C691" t="s">
        <v>28618</v>
      </c>
      <c r="D691" t="s">
        <v>26258</v>
      </c>
      <c r="E691" t="s">
        <v>28825</v>
      </c>
      <c r="F691" t="s">
        <v>28825</v>
      </c>
      <c r="G691" t="s">
        <v>28621</v>
      </c>
      <c r="H691" t="s">
        <v>28622</v>
      </c>
      <c r="I691">
        <v>22</v>
      </c>
      <c r="J691">
        <v>0</v>
      </c>
      <c r="K691" s="209">
        <v>0</v>
      </c>
      <c r="L691" t="s">
        <v>26246</v>
      </c>
      <c r="M691" s="210">
        <v>0</v>
      </c>
      <c r="N691" s="157" t="e">
        <f>VLOOKUP(G691,映射表!A:G,7,0)</f>
        <v>#N/A</v>
      </c>
      <c r="O691" s="158" t="e">
        <f>VLOOKUP(G691,映射表!A:C,3,0)</f>
        <v>#N/A</v>
      </c>
    </row>
    <row r="692" spans="1:15">
      <c r="A692" s="208">
        <v>46164</v>
      </c>
      <c r="B692" s="208">
        <v>46164</v>
      </c>
      <c r="C692" t="s">
        <v>28826</v>
      </c>
      <c r="D692" t="s">
        <v>26258</v>
      </c>
      <c r="E692" t="s">
        <v>28827</v>
      </c>
      <c r="F692" t="s">
        <v>28827</v>
      </c>
      <c r="G692" t="s">
        <v>28828</v>
      </c>
      <c r="H692" t="s">
        <v>28829</v>
      </c>
      <c r="I692">
        <v>19</v>
      </c>
      <c r="J692">
        <v>0</v>
      </c>
      <c r="K692" s="209">
        <v>0</v>
      </c>
      <c r="L692" t="s">
        <v>26246</v>
      </c>
      <c r="M692" s="210">
        <v>0</v>
      </c>
      <c r="N692" s="157" t="e">
        <f>VLOOKUP(G692,映射表!A:G,7,0)</f>
        <v>#N/A</v>
      </c>
      <c r="O692" s="158" t="e">
        <f>VLOOKUP(G692,映射表!A:C,3,0)</f>
        <v>#N/A</v>
      </c>
    </row>
    <row r="693" spans="1:15">
      <c r="A693" s="208">
        <v>46164</v>
      </c>
      <c r="B693" s="208">
        <v>46164</v>
      </c>
      <c r="C693" t="s">
        <v>28826</v>
      </c>
      <c r="D693" t="s">
        <v>26258</v>
      </c>
      <c r="E693" t="s">
        <v>28830</v>
      </c>
      <c r="F693" t="s">
        <v>28830</v>
      </c>
      <c r="G693" t="s">
        <v>28828</v>
      </c>
      <c r="H693" t="s">
        <v>28829</v>
      </c>
      <c r="I693">
        <v>438</v>
      </c>
      <c r="J693">
        <v>4</v>
      </c>
      <c r="K693" s="209">
        <v>0.009132</v>
      </c>
      <c r="L693" s="210">
        <v>0.33</v>
      </c>
      <c r="M693" s="210">
        <v>1.31</v>
      </c>
      <c r="N693" s="157" t="e">
        <f>VLOOKUP(G693,映射表!A:G,7,0)</f>
        <v>#N/A</v>
      </c>
      <c r="O693" s="158" t="e">
        <f>VLOOKUP(G693,映射表!A:C,3,0)</f>
        <v>#N/A</v>
      </c>
    </row>
    <row r="694" spans="1:15">
      <c r="A694" s="208">
        <v>46164</v>
      </c>
      <c r="B694" s="208">
        <v>46164</v>
      </c>
      <c r="C694" t="s">
        <v>28831</v>
      </c>
      <c r="D694" t="s">
        <v>26258</v>
      </c>
      <c r="E694" t="s">
        <v>28832</v>
      </c>
      <c r="F694" t="s">
        <v>28832</v>
      </c>
      <c r="G694" t="s">
        <v>28833</v>
      </c>
      <c r="H694" t="s">
        <v>28834</v>
      </c>
      <c r="I694">
        <v>8</v>
      </c>
      <c r="J694">
        <v>0</v>
      </c>
      <c r="K694" s="209">
        <v>0</v>
      </c>
      <c r="L694" t="s">
        <v>26246</v>
      </c>
      <c r="M694" s="210">
        <v>0</v>
      </c>
      <c r="N694" s="157" t="e">
        <f>VLOOKUP(G694,映射表!A:G,7,0)</f>
        <v>#N/A</v>
      </c>
      <c r="O694" s="158" t="e">
        <f>VLOOKUP(G694,映射表!A:C,3,0)</f>
        <v>#N/A</v>
      </c>
    </row>
    <row r="695" spans="1:15">
      <c r="A695" s="208">
        <v>46164</v>
      </c>
      <c r="B695" s="208">
        <v>46164</v>
      </c>
      <c r="C695" t="s">
        <v>28831</v>
      </c>
      <c r="D695" t="s">
        <v>26258</v>
      </c>
      <c r="E695" t="s">
        <v>28835</v>
      </c>
      <c r="F695" t="s">
        <v>28835</v>
      </c>
      <c r="G695" t="s">
        <v>28833</v>
      </c>
      <c r="H695" t="s">
        <v>28834</v>
      </c>
      <c r="I695">
        <v>62</v>
      </c>
      <c r="J695">
        <v>2</v>
      </c>
      <c r="K695" s="209">
        <v>0.032258</v>
      </c>
      <c r="L695" s="210">
        <v>0.55</v>
      </c>
      <c r="M695" s="210">
        <v>1.1</v>
      </c>
      <c r="N695" s="157" t="e">
        <f>VLOOKUP(G695,映射表!A:G,7,0)</f>
        <v>#N/A</v>
      </c>
      <c r="O695" s="158" t="e">
        <f>VLOOKUP(G695,映射表!A:C,3,0)</f>
        <v>#N/A</v>
      </c>
    </row>
    <row r="696" spans="1:15">
      <c r="A696" s="208">
        <v>46164</v>
      </c>
      <c r="B696" s="208">
        <v>46164</v>
      </c>
      <c r="C696" t="s">
        <v>28618</v>
      </c>
      <c r="D696" t="s">
        <v>26258</v>
      </c>
      <c r="E696" t="s">
        <v>28825</v>
      </c>
      <c r="F696" t="s">
        <v>28825</v>
      </c>
      <c r="G696" t="s">
        <v>27224</v>
      </c>
      <c r="H696" t="s">
        <v>27225</v>
      </c>
      <c r="I696">
        <v>60</v>
      </c>
      <c r="J696">
        <v>1</v>
      </c>
      <c r="K696" s="209">
        <v>0.016667</v>
      </c>
      <c r="L696" s="210">
        <v>0.13</v>
      </c>
      <c r="M696" s="210">
        <v>0.13</v>
      </c>
      <c r="N696" s="157" t="e">
        <f>VLOOKUP(G696,映射表!A:G,7,0)</f>
        <v>#N/A</v>
      </c>
      <c r="O696" s="158" t="e">
        <f>VLOOKUP(G696,映射表!A:C,3,0)</f>
        <v>#N/A</v>
      </c>
    </row>
    <row r="697" spans="1:15">
      <c r="A697" s="208">
        <v>46164</v>
      </c>
      <c r="B697" s="208">
        <v>46164</v>
      </c>
      <c r="C697" t="s">
        <v>28831</v>
      </c>
      <c r="D697" t="s">
        <v>26258</v>
      </c>
      <c r="E697" t="s">
        <v>28836</v>
      </c>
      <c r="F697" t="s">
        <v>28836</v>
      </c>
      <c r="G697" t="s">
        <v>28833</v>
      </c>
      <c r="H697" t="s">
        <v>28834</v>
      </c>
      <c r="I697">
        <v>60</v>
      </c>
      <c r="J697">
        <v>0</v>
      </c>
      <c r="K697" s="209">
        <v>0</v>
      </c>
      <c r="L697" t="s">
        <v>26246</v>
      </c>
      <c r="M697" s="210">
        <v>0</v>
      </c>
      <c r="N697" s="157" t="e">
        <f>VLOOKUP(G697,映射表!A:G,7,0)</f>
        <v>#N/A</v>
      </c>
      <c r="O697" s="158" t="e">
        <f>VLOOKUP(G697,映射表!A:C,3,0)</f>
        <v>#N/A</v>
      </c>
    </row>
    <row r="698" spans="1:15">
      <c r="A698" s="208">
        <v>46164</v>
      </c>
      <c r="B698" s="208">
        <v>46164</v>
      </c>
      <c r="C698" t="s">
        <v>28826</v>
      </c>
      <c r="D698" t="s">
        <v>26258</v>
      </c>
      <c r="E698" t="s">
        <v>28837</v>
      </c>
      <c r="F698" t="s">
        <v>28837</v>
      </c>
      <c r="G698" t="s">
        <v>28828</v>
      </c>
      <c r="H698" t="s">
        <v>28829</v>
      </c>
      <c r="I698">
        <v>229</v>
      </c>
      <c r="J698">
        <v>6</v>
      </c>
      <c r="K698" s="209">
        <v>0.026201</v>
      </c>
      <c r="L698" s="210">
        <v>0.46</v>
      </c>
      <c r="M698" s="210">
        <v>2.76</v>
      </c>
      <c r="N698" s="157" t="e">
        <f>VLOOKUP(G698,映射表!A:G,7,0)</f>
        <v>#N/A</v>
      </c>
      <c r="O698" s="158" t="e">
        <f>VLOOKUP(G698,映射表!A:C,3,0)</f>
        <v>#N/A</v>
      </c>
    </row>
    <row r="699" spans="1:15">
      <c r="A699" s="208">
        <v>46164</v>
      </c>
      <c r="B699" s="208">
        <v>46164</v>
      </c>
      <c r="C699" t="s">
        <v>28716</v>
      </c>
      <c r="D699" t="s">
        <v>26258</v>
      </c>
      <c r="E699" t="s">
        <v>28838</v>
      </c>
      <c r="F699" t="s">
        <v>28838</v>
      </c>
      <c r="G699" t="s">
        <v>28719</v>
      </c>
      <c r="H699" t="s">
        <v>28720</v>
      </c>
      <c r="I699">
        <v>3</v>
      </c>
      <c r="J699">
        <v>0</v>
      </c>
      <c r="K699" s="209">
        <v>0</v>
      </c>
      <c r="L699" t="s">
        <v>26246</v>
      </c>
      <c r="M699" s="210">
        <v>0</v>
      </c>
      <c r="N699" s="157" t="e">
        <f>VLOOKUP(G699,映射表!A:G,7,0)</f>
        <v>#N/A</v>
      </c>
      <c r="O699" s="158" t="e">
        <f>VLOOKUP(G699,映射表!A:C,3,0)</f>
        <v>#N/A</v>
      </c>
    </row>
    <row r="700" spans="1:15">
      <c r="A700" s="208">
        <v>46164</v>
      </c>
      <c r="B700" s="208">
        <v>46164</v>
      </c>
      <c r="C700" t="s">
        <v>28716</v>
      </c>
      <c r="D700" t="s">
        <v>26258</v>
      </c>
      <c r="E700" t="s">
        <v>28838</v>
      </c>
      <c r="F700" t="s">
        <v>28838</v>
      </c>
      <c r="G700" t="s">
        <v>28721</v>
      </c>
      <c r="H700" t="s">
        <v>28722</v>
      </c>
      <c r="I700">
        <v>26</v>
      </c>
      <c r="J700">
        <v>1</v>
      </c>
      <c r="K700" s="209">
        <v>0.038462</v>
      </c>
      <c r="L700" s="210">
        <v>0.38</v>
      </c>
      <c r="M700" s="210">
        <v>0.38</v>
      </c>
      <c r="N700" s="157" t="e">
        <f>VLOOKUP(G700,映射表!A:G,7,0)</f>
        <v>#N/A</v>
      </c>
      <c r="O700" s="158" t="e">
        <f>VLOOKUP(G700,映射表!A:C,3,0)</f>
        <v>#N/A</v>
      </c>
    </row>
    <row r="701" spans="1:15">
      <c r="A701" s="208">
        <v>46164</v>
      </c>
      <c r="B701" s="208">
        <v>46164</v>
      </c>
      <c r="C701" t="s">
        <v>28716</v>
      </c>
      <c r="D701" t="s">
        <v>26258</v>
      </c>
      <c r="E701" t="s">
        <v>28839</v>
      </c>
      <c r="F701" t="s">
        <v>28839</v>
      </c>
      <c r="G701" t="s">
        <v>28719</v>
      </c>
      <c r="H701" t="s">
        <v>28720</v>
      </c>
      <c r="I701">
        <v>130</v>
      </c>
      <c r="J701">
        <v>2</v>
      </c>
      <c r="K701" s="209">
        <v>0.015385</v>
      </c>
      <c r="L701" s="210">
        <v>0.42</v>
      </c>
      <c r="M701" s="210">
        <v>0.84</v>
      </c>
      <c r="N701" s="157" t="e">
        <f>VLOOKUP(G701,映射表!A:G,7,0)</f>
        <v>#N/A</v>
      </c>
      <c r="O701" s="158" t="e">
        <f>VLOOKUP(G701,映射表!A:C,3,0)</f>
        <v>#N/A</v>
      </c>
    </row>
    <row r="702" spans="1:15">
      <c r="A702" s="208">
        <v>46164</v>
      </c>
      <c r="B702" s="208">
        <v>46164</v>
      </c>
      <c r="C702" t="s">
        <v>28716</v>
      </c>
      <c r="D702" t="s">
        <v>26258</v>
      </c>
      <c r="E702" t="s">
        <v>28839</v>
      </c>
      <c r="F702" t="s">
        <v>28839</v>
      </c>
      <c r="G702" t="s">
        <v>28721</v>
      </c>
      <c r="H702" t="s">
        <v>28722</v>
      </c>
      <c r="I702">
        <v>657</v>
      </c>
      <c r="J702">
        <v>17</v>
      </c>
      <c r="K702" s="209">
        <v>0.025875</v>
      </c>
      <c r="L702" s="210">
        <v>0.41</v>
      </c>
      <c r="M702" s="210">
        <v>6.95</v>
      </c>
      <c r="N702" s="157" t="e">
        <f>VLOOKUP(G702,映射表!A:G,7,0)</f>
        <v>#N/A</v>
      </c>
      <c r="O702" s="158" t="e">
        <f>VLOOKUP(G702,映射表!A:C,3,0)</f>
        <v>#N/A</v>
      </c>
    </row>
    <row r="703" spans="1:15">
      <c r="A703" s="208">
        <v>46164</v>
      </c>
      <c r="B703" s="208">
        <v>46164</v>
      </c>
      <c r="C703" t="s">
        <v>28716</v>
      </c>
      <c r="D703" t="s">
        <v>26258</v>
      </c>
      <c r="E703" t="s">
        <v>28840</v>
      </c>
      <c r="F703" t="s">
        <v>28840</v>
      </c>
      <c r="G703" t="s">
        <v>28719</v>
      </c>
      <c r="H703" t="s">
        <v>28720</v>
      </c>
      <c r="I703">
        <v>39</v>
      </c>
      <c r="J703">
        <v>0</v>
      </c>
      <c r="K703" s="209">
        <v>0</v>
      </c>
      <c r="L703" t="s">
        <v>26246</v>
      </c>
      <c r="M703" s="210">
        <v>0</v>
      </c>
      <c r="N703" s="157" t="e">
        <f>VLOOKUP(G703,映射表!A:G,7,0)</f>
        <v>#N/A</v>
      </c>
      <c r="O703" s="158" t="e">
        <f>VLOOKUP(G703,映射表!A:C,3,0)</f>
        <v>#N/A</v>
      </c>
    </row>
    <row r="704" spans="1:15">
      <c r="A704" s="208">
        <v>46164</v>
      </c>
      <c r="B704" s="208">
        <v>46164</v>
      </c>
      <c r="C704" t="s">
        <v>28716</v>
      </c>
      <c r="D704" t="s">
        <v>26258</v>
      </c>
      <c r="E704" t="s">
        <v>28840</v>
      </c>
      <c r="F704" t="s">
        <v>28840</v>
      </c>
      <c r="G704" t="s">
        <v>28721</v>
      </c>
      <c r="H704" t="s">
        <v>28722</v>
      </c>
      <c r="I704">
        <v>286</v>
      </c>
      <c r="J704">
        <v>8</v>
      </c>
      <c r="K704" s="209">
        <v>0.027972</v>
      </c>
      <c r="L704" s="210">
        <v>0.33</v>
      </c>
      <c r="M704" s="210">
        <v>2.63</v>
      </c>
      <c r="N704" s="157" t="e">
        <f>VLOOKUP(G704,映射表!A:G,7,0)</f>
        <v>#N/A</v>
      </c>
      <c r="O704" s="158" t="e">
        <f>VLOOKUP(G704,映射表!A:C,3,0)</f>
        <v>#N/A</v>
      </c>
    </row>
    <row r="705" spans="1:15">
      <c r="A705" s="208">
        <v>46164</v>
      </c>
      <c r="B705" s="208">
        <v>46164</v>
      </c>
      <c r="C705" t="s">
        <v>28659</v>
      </c>
      <c r="D705" t="s">
        <v>26258</v>
      </c>
      <c r="E705" t="s">
        <v>28841</v>
      </c>
      <c r="F705" t="s">
        <v>28665</v>
      </c>
      <c r="G705" t="s">
        <v>28661</v>
      </c>
      <c r="H705" t="s">
        <v>28662</v>
      </c>
      <c r="I705">
        <v>1</v>
      </c>
      <c r="J705">
        <v>0</v>
      </c>
      <c r="K705" s="209">
        <v>0</v>
      </c>
      <c r="L705" t="s">
        <v>26246</v>
      </c>
      <c r="M705" s="210">
        <v>0</v>
      </c>
      <c r="N705" s="157" t="e">
        <f>VLOOKUP(G705,映射表!A:G,7,0)</f>
        <v>#N/A</v>
      </c>
      <c r="O705" s="158" t="e">
        <f>VLOOKUP(G705,映射表!A:C,3,0)</f>
        <v>#N/A</v>
      </c>
    </row>
    <row r="706" spans="1:15">
      <c r="A706" s="208">
        <v>46164</v>
      </c>
      <c r="B706" s="208">
        <v>46164</v>
      </c>
      <c r="C706" t="s">
        <v>28659</v>
      </c>
      <c r="D706" t="s">
        <v>26258</v>
      </c>
      <c r="E706" t="s">
        <v>28841</v>
      </c>
      <c r="F706" t="s">
        <v>28665</v>
      </c>
      <c r="G706" t="s">
        <v>28663</v>
      </c>
      <c r="H706" t="s">
        <v>28664</v>
      </c>
      <c r="I706">
        <v>2</v>
      </c>
      <c r="J706">
        <v>0</v>
      </c>
      <c r="K706" s="209">
        <v>0</v>
      </c>
      <c r="L706" t="s">
        <v>26246</v>
      </c>
      <c r="M706" s="210">
        <v>0</v>
      </c>
      <c r="N706" s="157" t="e">
        <f>VLOOKUP(G706,映射表!A:G,7,0)</f>
        <v>#N/A</v>
      </c>
      <c r="O706" s="158" t="e">
        <f>VLOOKUP(G706,映射表!A:C,3,0)</f>
        <v>#N/A</v>
      </c>
    </row>
    <row r="707" spans="1:15">
      <c r="A707" s="208">
        <v>46164</v>
      </c>
      <c r="B707" s="208">
        <v>46164</v>
      </c>
      <c r="C707" t="s">
        <v>28650</v>
      </c>
      <c r="D707" t="s">
        <v>26258</v>
      </c>
      <c r="E707" t="s">
        <v>28842</v>
      </c>
      <c r="F707" t="s">
        <v>28842</v>
      </c>
      <c r="G707" t="s">
        <v>28653</v>
      </c>
      <c r="H707" t="s">
        <v>28654</v>
      </c>
      <c r="I707">
        <v>8</v>
      </c>
      <c r="J707">
        <v>0</v>
      </c>
      <c r="K707" s="209">
        <v>0</v>
      </c>
      <c r="L707" t="s">
        <v>26246</v>
      </c>
      <c r="M707" s="210">
        <v>0</v>
      </c>
      <c r="N707" s="157" t="e">
        <f>VLOOKUP(G707,映射表!A:G,7,0)</f>
        <v>#N/A</v>
      </c>
      <c r="O707" s="158" t="e">
        <f>VLOOKUP(G707,映射表!A:C,3,0)</f>
        <v>#N/A</v>
      </c>
    </row>
    <row r="708" spans="1:15">
      <c r="A708" s="208">
        <v>46164</v>
      </c>
      <c r="B708" s="208">
        <v>46164</v>
      </c>
      <c r="C708" t="s">
        <v>28650</v>
      </c>
      <c r="D708" t="s">
        <v>26258</v>
      </c>
      <c r="E708" t="s">
        <v>28842</v>
      </c>
      <c r="F708" t="s">
        <v>28842</v>
      </c>
      <c r="G708" t="s">
        <v>28768</v>
      </c>
      <c r="H708" t="s">
        <v>28769</v>
      </c>
      <c r="I708">
        <v>1</v>
      </c>
      <c r="J708">
        <v>0</v>
      </c>
      <c r="K708" s="209">
        <v>0</v>
      </c>
      <c r="L708" t="s">
        <v>26246</v>
      </c>
      <c r="M708" s="210">
        <v>0</v>
      </c>
      <c r="N708" s="157" t="e">
        <f>VLOOKUP(G708,映射表!A:G,7,0)</f>
        <v>#N/A</v>
      </c>
      <c r="O708" s="158" t="e">
        <f>VLOOKUP(G708,映射表!A:C,3,0)</f>
        <v>#N/A</v>
      </c>
    </row>
    <row r="709" spans="1:15">
      <c r="A709" s="208">
        <v>46164</v>
      </c>
      <c r="B709" s="208">
        <v>46164</v>
      </c>
      <c r="C709" t="s">
        <v>28650</v>
      </c>
      <c r="D709" t="s">
        <v>26258</v>
      </c>
      <c r="E709" t="s">
        <v>28843</v>
      </c>
      <c r="F709" t="s">
        <v>28843</v>
      </c>
      <c r="G709" t="s">
        <v>28653</v>
      </c>
      <c r="H709" t="s">
        <v>28654</v>
      </c>
      <c r="I709">
        <v>2127</v>
      </c>
      <c r="J709">
        <v>44</v>
      </c>
      <c r="K709" s="209">
        <v>0.020686</v>
      </c>
      <c r="L709" s="210">
        <v>0.33</v>
      </c>
      <c r="M709" s="210">
        <v>14.33</v>
      </c>
      <c r="N709" s="157" t="e">
        <f>VLOOKUP(G709,映射表!A:G,7,0)</f>
        <v>#N/A</v>
      </c>
      <c r="O709" s="158" t="e">
        <f>VLOOKUP(G709,映射表!A:C,3,0)</f>
        <v>#N/A</v>
      </c>
    </row>
    <row r="710" spans="1:15">
      <c r="A710" s="208">
        <v>46164</v>
      </c>
      <c r="B710" s="208">
        <v>46164</v>
      </c>
      <c r="C710" t="s">
        <v>28650</v>
      </c>
      <c r="D710" t="s">
        <v>26258</v>
      </c>
      <c r="E710" t="s">
        <v>28843</v>
      </c>
      <c r="F710" t="s">
        <v>28843</v>
      </c>
      <c r="G710" t="s">
        <v>28751</v>
      </c>
      <c r="H710" t="s">
        <v>28752</v>
      </c>
      <c r="I710">
        <v>178</v>
      </c>
      <c r="J710">
        <v>1</v>
      </c>
      <c r="K710" s="209">
        <v>0.005618</v>
      </c>
      <c r="L710" s="210">
        <v>0.35</v>
      </c>
      <c r="M710" s="210">
        <v>0.35</v>
      </c>
      <c r="N710" s="157" t="e">
        <f>VLOOKUP(G710,映射表!A:G,7,0)</f>
        <v>#N/A</v>
      </c>
      <c r="O710" s="158" t="e">
        <f>VLOOKUP(G710,映射表!A:C,3,0)</f>
        <v>#N/A</v>
      </c>
    </row>
    <row r="711" spans="1:15">
      <c r="A711" s="208">
        <v>46164</v>
      </c>
      <c r="B711" s="208">
        <v>46164</v>
      </c>
      <c r="C711" t="s">
        <v>28650</v>
      </c>
      <c r="D711" t="s">
        <v>26258</v>
      </c>
      <c r="E711" t="s">
        <v>28843</v>
      </c>
      <c r="F711" t="s">
        <v>28843</v>
      </c>
      <c r="G711" t="s">
        <v>28768</v>
      </c>
      <c r="H711" t="s">
        <v>28769</v>
      </c>
      <c r="I711">
        <v>141</v>
      </c>
      <c r="J711">
        <v>1</v>
      </c>
      <c r="K711" s="209">
        <v>0.007092</v>
      </c>
      <c r="L711" s="210">
        <v>0.35</v>
      </c>
      <c r="M711" s="210">
        <v>0.35</v>
      </c>
      <c r="N711" s="157" t="e">
        <f>VLOOKUP(G711,映射表!A:G,7,0)</f>
        <v>#N/A</v>
      </c>
      <c r="O711" s="158" t="e">
        <f>VLOOKUP(G711,映射表!A:C,3,0)</f>
        <v>#N/A</v>
      </c>
    </row>
    <row r="712" spans="1:15">
      <c r="A712" s="208">
        <v>46164</v>
      </c>
      <c r="B712" s="208">
        <v>46164</v>
      </c>
      <c r="C712" t="s">
        <v>28650</v>
      </c>
      <c r="D712" t="s">
        <v>26258</v>
      </c>
      <c r="E712" t="s">
        <v>28844</v>
      </c>
      <c r="F712" t="s">
        <v>28844</v>
      </c>
      <c r="G712" t="s">
        <v>28653</v>
      </c>
      <c r="H712" t="s">
        <v>28654</v>
      </c>
      <c r="I712">
        <v>50</v>
      </c>
      <c r="J712">
        <v>0</v>
      </c>
      <c r="K712" s="209">
        <v>0</v>
      </c>
      <c r="L712" t="s">
        <v>26246</v>
      </c>
      <c r="M712" s="210">
        <v>0</v>
      </c>
      <c r="N712" s="157" t="e">
        <f>VLOOKUP(G712,映射表!A:G,7,0)</f>
        <v>#N/A</v>
      </c>
      <c r="O712" s="158" t="e">
        <f>VLOOKUP(G712,映射表!A:C,3,0)</f>
        <v>#N/A</v>
      </c>
    </row>
    <row r="713" spans="1:15">
      <c r="A713" s="208">
        <v>46164</v>
      </c>
      <c r="B713" s="208">
        <v>46164</v>
      </c>
      <c r="C713" t="s">
        <v>28650</v>
      </c>
      <c r="D713" t="s">
        <v>26258</v>
      </c>
      <c r="E713" t="s">
        <v>28844</v>
      </c>
      <c r="F713" t="s">
        <v>28844</v>
      </c>
      <c r="G713" t="s">
        <v>28751</v>
      </c>
      <c r="H713" t="s">
        <v>28752</v>
      </c>
      <c r="I713">
        <v>16</v>
      </c>
      <c r="J713">
        <v>1</v>
      </c>
      <c r="K713" s="209">
        <v>0.0625</v>
      </c>
      <c r="L713" s="210">
        <v>0.28</v>
      </c>
      <c r="M713" s="210">
        <v>0.28</v>
      </c>
      <c r="N713" s="157" t="e">
        <f>VLOOKUP(G713,映射表!A:G,7,0)</f>
        <v>#N/A</v>
      </c>
      <c r="O713" s="158" t="e">
        <f>VLOOKUP(G713,映射表!A:C,3,0)</f>
        <v>#N/A</v>
      </c>
    </row>
    <row r="714" spans="1:15">
      <c r="A714" s="208">
        <v>46164</v>
      </c>
      <c r="B714" s="208">
        <v>46164</v>
      </c>
      <c r="C714" t="s">
        <v>28650</v>
      </c>
      <c r="D714" t="s">
        <v>26258</v>
      </c>
      <c r="E714" t="s">
        <v>28844</v>
      </c>
      <c r="F714" t="s">
        <v>28844</v>
      </c>
      <c r="G714" t="s">
        <v>28768</v>
      </c>
      <c r="H714" t="s">
        <v>28769</v>
      </c>
      <c r="I714">
        <v>8</v>
      </c>
      <c r="J714">
        <v>0</v>
      </c>
      <c r="K714" s="209">
        <v>0</v>
      </c>
      <c r="L714" t="s">
        <v>26246</v>
      </c>
      <c r="M714" s="210">
        <v>0</v>
      </c>
      <c r="N714" s="157" t="e">
        <f>VLOOKUP(G714,映射表!A:G,7,0)</f>
        <v>#N/A</v>
      </c>
      <c r="O714" s="158" t="e">
        <f>VLOOKUP(G714,映射表!A:C,3,0)</f>
        <v>#N/A</v>
      </c>
    </row>
    <row r="715" spans="1:15">
      <c r="A715" s="208">
        <v>46164</v>
      </c>
      <c r="B715" s="208">
        <v>46164</v>
      </c>
      <c r="C715" t="s">
        <v>28650</v>
      </c>
      <c r="D715" t="s">
        <v>26258</v>
      </c>
      <c r="E715" t="s">
        <v>28845</v>
      </c>
      <c r="F715" t="s">
        <v>28845</v>
      </c>
      <c r="G715" t="s">
        <v>28653</v>
      </c>
      <c r="H715" t="s">
        <v>28654</v>
      </c>
      <c r="I715">
        <v>4</v>
      </c>
      <c r="J715">
        <v>0</v>
      </c>
      <c r="K715" s="209">
        <v>0</v>
      </c>
      <c r="L715" t="s">
        <v>26246</v>
      </c>
      <c r="M715" s="210">
        <v>0</v>
      </c>
      <c r="N715" s="157" t="e">
        <f>VLOOKUP(G715,映射表!A:G,7,0)</f>
        <v>#N/A</v>
      </c>
      <c r="O715" s="158" t="e">
        <f>VLOOKUP(G715,映射表!A:C,3,0)</f>
        <v>#N/A</v>
      </c>
    </row>
    <row r="716" spans="1:15">
      <c r="A716" s="208">
        <v>46164</v>
      </c>
      <c r="B716" s="208">
        <v>46164</v>
      </c>
      <c r="C716" t="s">
        <v>28650</v>
      </c>
      <c r="D716" t="s">
        <v>26258</v>
      </c>
      <c r="E716" t="s">
        <v>28845</v>
      </c>
      <c r="F716" t="s">
        <v>28845</v>
      </c>
      <c r="G716" t="s">
        <v>28751</v>
      </c>
      <c r="H716" t="s">
        <v>28752</v>
      </c>
      <c r="I716">
        <v>1</v>
      </c>
      <c r="J716">
        <v>0</v>
      </c>
      <c r="K716" s="209">
        <v>0</v>
      </c>
      <c r="L716" t="s">
        <v>26246</v>
      </c>
      <c r="M716" s="210">
        <v>0</v>
      </c>
      <c r="N716" s="157" t="e">
        <f>VLOOKUP(G716,映射表!A:G,7,0)</f>
        <v>#N/A</v>
      </c>
      <c r="O716" s="158" t="e">
        <f>VLOOKUP(G716,映射表!A:C,3,0)</f>
        <v>#N/A</v>
      </c>
    </row>
    <row r="717" spans="1:15">
      <c r="A717" s="208">
        <v>46164</v>
      </c>
      <c r="B717" s="208">
        <v>46164</v>
      </c>
      <c r="C717" t="s">
        <v>28650</v>
      </c>
      <c r="D717" t="s">
        <v>26258</v>
      </c>
      <c r="E717" t="s">
        <v>28846</v>
      </c>
      <c r="F717" t="s">
        <v>28846</v>
      </c>
      <c r="G717" t="s">
        <v>28653</v>
      </c>
      <c r="H717" t="s">
        <v>28654</v>
      </c>
      <c r="I717">
        <v>116</v>
      </c>
      <c r="J717">
        <v>2</v>
      </c>
      <c r="K717" s="209">
        <v>0.017241</v>
      </c>
      <c r="L717" s="210">
        <v>0.36</v>
      </c>
      <c r="M717" s="210">
        <v>0.72</v>
      </c>
      <c r="N717" s="157" t="e">
        <f>VLOOKUP(G717,映射表!A:G,7,0)</f>
        <v>#N/A</v>
      </c>
      <c r="O717" s="158" t="e">
        <f>VLOOKUP(G717,映射表!A:C,3,0)</f>
        <v>#N/A</v>
      </c>
    </row>
    <row r="718" spans="1:15">
      <c r="A718" s="208">
        <v>46164</v>
      </c>
      <c r="B718" s="208">
        <v>46164</v>
      </c>
      <c r="C718" t="s">
        <v>28650</v>
      </c>
      <c r="D718" t="s">
        <v>26258</v>
      </c>
      <c r="E718" t="s">
        <v>28846</v>
      </c>
      <c r="F718" t="s">
        <v>28846</v>
      </c>
      <c r="G718" t="s">
        <v>28751</v>
      </c>
      <c r="H718" t="s">
        <v>28752</v>
      </c>
      <c r="I718">
        <v>4</v>
      </c>
      <c r="J718">
        <v>0</v>
      </c>
      <c r="K718" s="209">
        <v>0</v>
      </c>
      <c r="L718" t="s">
        <v>26246</v>
      </c>
      <c r="M718" s="210">
        <v>0</v>
      </c>
      <c r="N718" s="157" t="e">
        <f>VLOOKUP(G718,映射表!A:G,7,0)</f>
        <v>#N/A</v>
      </c>
      <c r="O718" s="158" t="e">
        <f>VLOOKUP(G718,映射表!A:C,3,0)</f>
        <v>#N/A</v>
      </c>
    </row>
    <row r="719" spans="1:15">
      <c r="A719" s="208">
        <v>46164</v>
      </c>
      <c r="B719" s="208">
        <v>46164</v>
      </c>
      <c r="C719" t="s">
        <v>28650</v>
      </c>
      <c r="D719" t="s">
        <v>26258</v>
      </c>
      <c r="E719" t="s">
        <v>28846</v>
      </c>
      <c r="F719" t="s">
        <v>28846</v>
      </c>
      <c r="G719" t="s">
        <v>28768</v>
      </c>
      <c r="H719" t="s">
        <v>28769</v>
      </c>
      <c r="I719">
        <v>7</v>
      </c>
      <c r="J719">
        <v>0</v>
      </c>
      <c r="K719" s="209">
        <v>0</v>
      </c>
      <c r="L719" t="s">
        <v>26246</v>
      </c>
      <c r="M719" s="210">
        <v>0</v>
      </c>
      <c r="N719" s="157" t="e">
        <f>VLOOKUP(G719,映射表!A:G,7,0)</f>
        <v>#N/A</v>
      </c>
      <c r="O719" s="158" t="e">
        <f>VLOOKUP(G719,映射表!A:C,3,0)</f>
        <v>#N/A</v>
      </c>
    </row>
    <row r="720" spans="1:15">
      <c r="A720" s="208">
        <v>46164</v>
      </c>
      <c r="B720" s="208">
        <v>46164</v>
      </c>
      <c r="C720" t="s">
        <v>28650</v>
      </c>
      <c r="D720" t="s">
        <v>26258</v>
      </c>
      <c r="E720" t="s">
        <v>28847</v>
      </c>
      <c r="F720" t="s">
        <v>28847</v>
      </c>
      <c r="G720" t="s">
        <v>28653</v>
      </c>
      <c r="H720" t="s">
        <v>28654</v>
      </c>
      <c r="I720">
        <v>1</v>
      </c>
      <c r="J720">
        <v>0</v>
      </c>
      <c r="K720" s="209">
        <v>0</v>
      </c>
      <c r="L720" t="s">
        <v>26246</v>
      </c>
      <c r="M720" s="210">
        <v>0</v>
      </c>
      <c r="N720" s="157" t="e">
        <f>VLOOKUP(G720,映射表!A:G,7,0)</f>
        <v>#N/A</v>
      </c>
      <c r="O720" s="158" t="e">
        <f>VLOOKUP(G720,映射表!A:C,3,0)</f>
        <v>#N/A</v>
      </c>
    </row>
    <row r="721" spans="1:15">
      <c r="A721" s="208">
        <v>46164</v>
      </c>
      <c r="B721" s="208">
        <v>46164</v>
      </c>
      <c r="C721" t="s">
        <v>28650</v>
      </c>
      <c r="D721" t="s">
        <v>26258</v>
      </c>
      <c r="E721" t="s">
        <v>28848</v>
      </c>
      <c r="F721" t="s">
        <v>28848</v>
      </c>
      <c r="G721" t="s">
        <v>28653</v>
      </c>
      <c r="H721" t="s">
        <v>28654</v>
      </c>
      <c r="I721">
        <v>4</v>
      </c>
      <c r="J721">
        <v>0</v>
      </c>
      <c r="K721" s="209">
        <v>0</v>
      </c>
      <c r="L721" t="s">
        <v>26246</v>
      </c>
      <c r="M721" s="210">
        <v>0</v>
      </c>
      <c r="N721" s="157" t="e">
        <f>VLOOKUP(G721,映射表!A:G,7,0)</f>
        <v>#N/A</v>
      </c>
      <c r="O721" s="158" t="e">
        <f>VLOOKUP(G721,映射表!A:C,3,0)</f>
        <v>#N/A</v>
      </c>
    </row>
    <row r="722" spans="1:15">
      <c r="A722" s="208">
        <v>46164</v>
      </c>
      <c r="B722" s="208">
        <v>46164</v>
      </c>
      <c r="C722" t="s">
        <v>28650</v>
      </c>
      <c r="D722" t="s">
        <v>26258</v>
      </c>
      <c r="E722" t="s">
        <v>28848</v>
      </c>
      <c r="F722" t="s">
        <v>28848</v>
      </c>
      <c r="G722" t="s">
        <v>28751</v>
      </c>
      <c r="H722" t="s">
        <v>28752</v>
      </c>
      <c r="I722">
        <v>1</v>
      </c>
      <c r="J722">
        <v>0</v>
      </c>
      <c r="K722" s="209">
        <v>0</v>
      </c>
      <c r="L722" t="s">
        <v>26246</v>
      </c>
      <c r="M722" s="210">
        <v>0</v>
      </c>
      <c r="N722" s="157" t="e">
        <f>VLOOKUP(G722,映射表!A:G,7,0)</f>
        <v>#N/A</v>
      </c>
      <c r="O722" s="158" t="e">
        <f>VLOOKUP(G722,映射表!A:C,3,0)</f>
        <v>#N/A</v>
      </c>
    </row>
    <row r="723" spans="1:15">
      <c r="A723" s="208">
        <v>46164</v>
      </c>
      <c r="B723" s="208">
        <v>46164</v>
      </c>
      <c r="C723" t="s">
        <v>28650</v>
      </c>
      <c r="D723" t="s">
        <v>26258</v>
      </c>
      <c r="E723" t="s">
        <v>28848</v>
      </c>
      <c r="F723" t="s">
        <v>28848</v>
      </c>
      <c r="G723" t="s">
        <v>28768</v>
      </c>
      <c r="H723" t="s">
        <v>28769</v>
      </c>
      <c r="I723">
        <v>1</v>
      </c>
      <c r="J723">
        <v>0</v>
      </c>
      <c r="K723" s="209">
        <v>0</v>
      </c>
      <c r="L723" t="s">
        <v>26246</v>
      </c>
      <c r="M723" s="210">
        <v>0</v>
      </c>
      <c r="N723" s="157" t="e">
        <f>VLOOKUP(G723,映射表!A:G,7,0)</f>
        <v>#N/A</v>
      </c>
      <c r="O723" s="158" t="e">
        <f>VLOOKUP(G723,映射表!A:C,3,0)</f>
        <v>#N/A</v>
      </c>
    </row>
    <row r="724" spans="1:15">
      <c r="A724" s="208">
        <v>46164</v>
      </c>
      <c r="B724" s="208">
        <v>46164</v>
      </c>
      <c r="C724" t="s">
        <v>27698</v>
      </c>
      <c r="D724" t="s">
        <v>26258</v>
      </c>
      <c r="E724" t="s">
        <v>28777</v>
      </c>
      <c r="F724" t="s">
        <v>28778</v>
      </c>
      <c r="G724" t="s">
        <v>28849</v>
      </c>
      <c r="H724" t="s">
        <v>28850</v>
      </c>
      <c r="I724">
        <v>138</v>
      </c>
      <c r="J724">
        <v>2</v>
      </c>
      <c r="K724" s="209">
        <v>0.014493</v>
      </c>
      <c r="L724" s="210">
        <v>0.26</v>
      </c>
      <c r="M724" s="210">
        <v>0.51</v>
      </c>
      <c r="N724" s="157" t="e">
        <f>VLOOKUP(G724,映射表!A:G,7,0)</f>
        <v>#N/A</v>
      </c>
      <c r="O724" s="158" t="e">
        <f>VLOOKUP(G724,映射表!A:C,3,0)</f>
        <v>#N/A</v>
      </c>
    </row>
    <row r="725" spans="1:15">
      <c r="A725" s="208">
        <v>46164</v>
      </c>
      <c r="B725" s="208">
        <v>46164</v>
      </c>
      <c r="C725" t="s">
        <v>27431</v>
      </c>
      <c r="D725" t="s">
        <v>26258</v>
      </c>
      <c r="E725" t="s">
        <v>27726</v>
      </c>
      <c r="F725" t="s">
        <v>27726</v>
      </c>
      <c r="G725" t="s">
        <v>28851</v>
      </c>
      <c r="H725" t="s">
        <v>28852</v>
      </c>
      <c r="I725">
        <v>1183</v>
      </c>
      <c r="J725">
        <v>25</v>
      </c>
      <c r="K725" s="209">
        <v>0.021133000000000002</v>
      </c>
      <c r="L725" s="210">
        <v>0.38</v>
      </c>
      <c r="M725" s="210">
        <v>9.44</v>
      </c>
      <c r="N725" s="157" t="e">
        <f>VLOOKUP(G725,映射表!A:G,7,0)</f>
        <v>#N/A</v>
      </c>
      <c r="O725" s="158" t="e">
        <f>VLOOKUP(G725,映射表!A:C,3,0)</f>
        <v>#N/A</v>
      </c>
    </row>
    <row r="726" spans="1:15">
      <c r="A726" s="208">
        <v>46164</v>
      </c>
      <c r="B726" s="208">
        <v>46164</v>
      </c>
      <c r="C726" t="s">
        <v>27431</v>
      </c>
      <c r="D726" t="s">
        <v>26258</v>
      </c>
      <c r="E726" t="s">
        <v>27726</v>
      </c>
      <c r="F726" t="s">
        <v>27726</v>
      </c>
      <c r="G726" t="s">
        <v>28853</v>
      </c>
      <c r="H726" t="s">
        <v>28854</v>
      </c>
      <c r="I726">
        <v>536</v>
      </c>
      <c r="J726">
        <v>9</v>
      </c>
      <c r="K726" s="209">
        <v>0.016791</v>
      </c>
      <c r="L726" s="210">
        <v>0.37</v>
      </c>
      <c r="M726" s="210">
        <v>3.36</v>
      </c>
      <c r="N726" s="157" t="e">
        <f>VLOOKUP(G726,映射表!A:G,7,0)</f>
        <v>#N/A</v>
      </c>
      <c r="O726" s="158" t="e">
        <f>VLOOKUP(G726,映射表!A:C,3,0)</f>
        <v>#N/A</v>
      </c>
    </row>
    <row r="727" spans="1:15">
      <c r="A727" s="208">
        <v>46164</v>
      </c>
      <c r="B727" s="208">
        <v>46164</v>
      </c>
      <c r="C727" t="s">
        <v>28855</v>
      </c>
      <c r="D727" t="s">
        <v>26258</v>
      </c>
      <c r="E727" t="s">
        <v>28856</v>
      </c>
      <c r="F727" t="s">
        <v>28857</v>
      </c>
      <c r="G727" t="s">
        <v>28858</v>
      </c>
      <c r="H727" t="s">
        <v>28859</v>
      </c>
      <c r="I727">
        <v>544</v>
      </c>
      <c r="J727">
        <v>25</v>
      </c>
      <c r="K727" s="209">
        <v>0.045956000000000004</v>
      </c>
      <c r="L727" s="210">
        <v>0.34</v>
      </c>
      <c r="M727" s="210">
        <v>8.49</v>
      </c>
      <c r="N727" s="157" t="e">
        <f>VLOOKUP(G727,映射表!A:G,7,0)</f>
        <v>#N/A</v>
      </c>
      <c r="O727" s="158" t="e">
        <f>VLOOKUP(G727,映射表!A:C,3,0)</f>
        <v>#N/A</v>
      </c>
    </row>
    <row r="728" spans="1:15">
      <c r="A728" s="208">
        <v>46164</v>
      </c>
      <c r="B728" s="208">
        <v>46164</v>
      </c>
      <c r="C728" t="s">
        <v>28855</v>
      </c>
      <c r="D728" t="s">
        <v>26258</v>
      </c>
      <c r="E728" t="s">
        <v>28856</v>
      </c>
      <c r="F728" t="s">
        <v>28857</v>
      </c>
      <c r="G728" t="s">
        <v>28860</v>
      </c>
      <c r="H728" t="s">
        <v>28861</v>
      </c>
      <c r="I728">
        <v>68</v>
      </c>
      <c r="J728">
        <v>3</v>
      </c>
      <c r="K728" s="209">
        <v>0.044118000000000004</v>
      </c>
      <c r="L728" s="210">
        <v>0.33</v>
      </c>
      <c r="M728" s="210">
        <v>1</v>
      </c>
      <c r="N728" s="157" t="e">
        <f>VLOOKUP(G728,映射表!A:G,7,0)</f>
        <v>#N/A</v>
      </c>
      <c r="O728" s="158" t="e">
        <f>VLOOKUP(G728,映射表!A:C,3,0)</f>
        <v>#N/A</v>
      </c>
    </row>
    <row r="729" spans="1:15">
      <c r="A729" s="208">
        <v>46164</v>
      </c>
      <c r="B729" s="208">
        <v>46164</v>
      </c>
      <c r="C729" t="s">
        <v>28855</v>
      </c>
      <c r="D729" t="s">
        <v>26258</v>
      </c>
      <c r="E729" t="s">
        <v>28856</v>
      </c>
      <c r="F729" t="s">
        <v>28857</v>
      </c>
      <c r="G729" t="s">
        <v>28862</v>
      </c>
      <c r="H729" t="s">
        <v>28863</v>
      </c>
      <c r="I729">
        <v>115</v>
      </c>
      <c r="J729">
        <v>2</v>
      </c>
      <c r="K729" s="209">
        <v>0.017391</v>
      </c>
      <c r="L729" s="210">
        <v>0.33</v>
      </c>
      <c r="M729" s="210">
        <v>0.66</v>
      </c>
      <c r="N729" s="157" t="e">
        <f>VLOOKUP(G729,映射表!A:G,7,0)</f>
        <v>#N/A</v>
      </c>
      <c r="O729" s="158" t="e">
        <f>VLOOKUP(G729,映射表!A:C,3,0)</f>
        <v>#N/A</v>
      </c>
    </row>
    <row r="730" spans="1:15">
      <c r="A730" s="208">
        <v>46164</v>
      </c>
      <c r="B730" s="208">
        <v>46164</v>
      </c>
      <c r="C730" t="s">
        <v>28855</v>
      </c>
      <c r="D730" t="s">
        <v>26258</v>
      </c>
      <c r="E730" t="s">
        <v>28864</v>
      </c>
      <c r="F730" t="s">
        <v>28865</v>
      </c>
      <c r="G730" t="s">
        <v>28866</v>
      </c>
      <c r="H730" t="s">
        <v>28867</v>
      </c>
      <c r="I730">
        <v>105</v>
      </c>
      <c r="J730">
        <v>4</v>
      </c>
      <c r="K730" s="209">
        <v>0.038095</v>
      </c>
      <c r="L730" s="210">
        <v>0.34</v>
      </c>
      <c r="M730" s="210">
        <v>1.36</v>
      </c>
      <c r="N730" s="157" t="e">
        <f>VLOOKUP(G730,映射表!A:G,7,0)</f>
        <v>#N/A</v>
      </c>
      <c r="O730" s="158" t="e">
        <f>VLOOKUP(G730,映射表!A:C,3,0)</f>
        <v>#N/A</v>
      </c>
    </row>
    <row r="731" spans="1:15">
      <c r="A731" s="208">
        <v>46164</v>
      </c>
      <c r="B731" s="208">
        <v>46164</v>
      </c>
      <c r="C731" t="s">
        <v>28855</v>
      </c>
      <c r="D731" t="s">
        <v>26258</v>
      </c>
      <c r="E731" t="s">
        <v>28864</v>
      </c>
      <c r="F731" t="s">
        <v>28865</v>
      </c>
      <c r="G731" t="s">
        <v>28868</v>
      </c>
      <c r="H731" t="s">
        <v>28869</v>
      </c>
      <c r="I731">
        <v>10</v>
      </c>
      <c r="J731">
        <v>0</v>
      </c>
      <c r="K731" s="209">
        <v>0</v>
      </c>
      <c r="L731" t="s">
        <v>26246</v>
      </c>
      <c r="M731" s="210">
        <v>0</v>
      </c>
      <c r="N731" s="157" t="e">
        <f>VLOOKUP(G731,映射表!A:G,7,0)</f>
        <v>#N/A</v>
      </c>
      <c r="O731" s="158" t="e">
        <f>VLOOKUP(G731,映射表!A:C,3,0)</f>
        <v>#N/A</v>
      </c>
    </row>
    <row r="732" spans="1:15">
      <c r="A732" s="208">
        <v>46164</v>
      </c>
      <c r="B732" s="208">
        <v>46164</v>
      </c>
      <c r="C732" t="s">
        <v>28855</v>
      </c>
      <c r="D732" t="s">
        <v>26258</v>
      </c>
      <c r="E732" t="s">
        <v>28864</v>
      </c>
      <c r="F732" t="s">
        <v>28865</v>
      </c>
      <c r="G732" t="s">
        <v>28870</v>
      </c>
      <c r="H732" t="s">
        <v>28871</v>
      </c>
      <c r="I732">
        <v>186</v>
      </c>
      <c r="J732">
        <v>6</v>
      </c>
      <c r="K732" s="209">
        <v>0.032258</v>
      </c>
      <c r="L732" s="210">
        <v>0.34</v>
      </c>
      <c r="M732" s="210">
        <v>2.04</v>
      </c>
      <c r="N732" s="157" t="e">
        <f>VLOOKUP(G732,映射表!A:G,7,0)</f>
        <v>#N/A</v>
      </c>
      <c r="O732" s="158" t="e">
        <f>VLOOKUP(G732,映射表!A:C,3,0)</f>
        <v>#N/A</v>
      </c>
    </row>
    <row r="733" spans="1:15">
      <c r="A733" s="208">
        <v>46164</v>
      </c>
      <c r="B733" s="208">
        <v>46164</v>
      </c>
      <c r="C733" t="s">
        <v>27698</v>
      </c>
      <c r="D733" t="s">
        <v>26258</v>
      </c>
      <c r="E733" t="s">
        <v>28872</v>
      </c>
      <c r="F733" t="s">
        <v>28798</v>
      </c>
      <c r="G733" t="s">
        <v>27166</v>
      </c>
      <c r="H733" t="s">
        <v>27167</v>
      </c>
      <c r="I733">
        <v>151</v>
      </c>
      <c r="J733">
        <v>1</v>
      </c>
      <c r="K733" s="209">
        <v>0.006623</v>
      </c>
      <c r="L733" s="210">
        <v>0.25</v>
      </c>
      <c r="M733" s="210">
        <v>0.25</v>
      </c>
      <c r="N733" s="157" t="e">
        <f>VLOOKUP(G733,映射表!A:G,7,0)</f>
        <v>#N/A</v>
      </c>
      <c r="O733" s="158" t="e">
        <f>VLOOKUP(G733,映射表!A:C,3,0)</f>
        <v>#N/A</v>
      </c>
    </row>
    <row r="734" spans="1:15">
      <c r="A734" s="208">
        <v>46164</v>
      </c>
      <c r="B734" s="208">
        <v>46164</v>
      </c>
      <c r="C734" t="s">
        <v>27698</v>
      </c>
      <c r="D734" t="s">
        <v>26258</v>
      </c>
      <c r="E734" t="s">
        <v>28872</v>
      </c>
      <c r="F734" t="s">
        <v>28798</v>
      </c>
      <c r="G734" t="s">
        <v>28799</v>
      </c>
      <c r="H734" t="s">
        <v>28800</v>
      </c>
      <c r="I734">
        <v>3</v>
      </c>
      <c r="J734">
        <v>0</v>
      </c>
      <c r="K734" s="209">
        <v>0</v>
      </c>
      <c r="L734" t="s">
        <v>26246</v>
      </c>
      <c r="M734" s="210">
        <v>0</v>
      </c>
      <c r="N734" s="157" t="e">
        <f>VLOOKUP(G734,映射表!A:G,7,0)</f>
        <v>#N/A</v>
      </c>
      <c r="O734" s="158" t="e">
        <f>VLOOKUP(G734,映射表!A:C,3,0)</f>
        <v>#N/A</v>
      </c>
    </row>
    <row r="735" spans="1:15">
      <c r="A735" s="208">
        <v>46164</v>
      </c>
      <c r="B735" s="208">
        <v>46164</v>
      </c>
      <c r="C735" t="s">
        <v>28855</v>
      </c>
      <c r="D735" t="s">
        <v>26258</v>
      </c>
      <c r="E735" t="s">
        <v>28873</v>
      </c>
      <c r="F735" t="s">
        <v>28874</v>
      </c>
      <c r="G735" t="s">
        <v>28875</v>
      </c>
      <c r="H735" t="s">
        <v>28876</v>
      </c>
      <c r="I735">
        <v>261</v>
      </c>
      <c r="J735">
        <v>5</v>
      </c>
      <c r="K735" s="209">
        <v>0.019157</v>
      </c>
      <c r="L735" s="210">
        <v>0.34</v>
      </c>
      <c r="M735" s="210">
        <v>1.72</v>
      </c>
      <c r="N735" s="157" t="e">
        <f>VLOOKUP(G735,映射表!A:G,7,0)</f>
        <v>#N/A</v>
      </c>
      <c r="O735" s="158" t="e">
        <f>VLOOKUP(G735,映射表!A:C,3,0)</f>
        <v>#N/A</v>
      </c>
    </row>
    <row r="736" spans="1:15">
      <c r="A736" s="208">
        <v>46164</v>
      </c>
      <c r="B736" s="208">
        <v>46164</v>
      </c>
      <c r="C736" t="s">
        <v>28855</v>
      </c>
      <c r="D736" t="s">
        <v>26258</v>
      </c>
      <c r="E736" t="s">
        <v>28873</v>
      </c>
      <c r="F736" t="s">
        <v>28874</v>
      </c>
      <c r="G736" t="s">
        <v>28877</v>
      </c>
      <c r="H736" t="s">
        <v>28878</v>
      </c>
      <c r="I736">
        <v>7</v>
      </c>
      <c r="J736">
        <v>0</v>
      </c>
      <c r="K736" s="209">
        <v>0</v>
      </c>
      <c r="L736" t="s">
        <v>26246</v>
      </c>
      <c r="M736" s="210">
        <v>0</v>
      </c>
      <c r="N736" s="157" t="e">
        <f>VLOOKUP(G736,映射表!A:G,7,0)</f>
        <v>#N/A</v>
      </c>
      <c r="O736" s="158" t="e">
        <f>VLOOKUP(G736,映射表!A:C,3,0)</f>
        <v>#N/A</v>
      </c>
    </row>
    <row r="737" spans="1:15">
      <c r="A737" s="208">
        <v>46164</v>
      </c>
      <c r="B737" s="208">
        <v>46164</v>
      </c>
      <c r="C737" t="s">
        <v>28855</v>
      </c>
      <c r="D737" t="s">
        <v>26258</v>
      </c>
      <c r="E737" t="s">
        <v>28873</v>
      </c>
      <c r="F737" t="s">
        <v>28874</v>
      </c>
      <c r="G737" t="s">
        <v>28879</v>
      </c>
      <c r="H737" t="s">
        <v>28880</v>
      </c>
      <c r="I737">
        <v>23</v>
      </c>
      <c r="J737">
        <v>1</v>
      </c>
      <c r="K737" s="209">
        <v>0.043478</v>
      </c>
      <c r="L737" s="210">
        <v>0.36</v>
      </c>
      <c r="M737" s="210">
        <v>0.36</v>
      </c>
      <c r="N737" s="157" t="e">
        <f>VLOOKUP(G737,映射表!A:G,7,0)</f>
        <v>#N/A</v>
      </c>
      <c r="O737" s="158" t="e">
        <f>VLOOKUP(G737,映射表!A:C,3,0)</f>
        <v>#N/A</v>
      </c>
    </row>
    <row r="738" spans="1:15">
      <c r="A738" s="208">
        <v>46164</v>
      </c>
      <c r="B738" s="208">
        <v>46164</v>
      </c>
      <c r="C738" t="s">
        <v>28760</v>
      </c>
      <c r="D738" t="s">
        <v>26258</v>
      </c>
      <c r="E738" t="s">
        <v>28881</v>
      </c>
      <c r="F738" t="s">
        <v>28881</v>
      </c>
      <c r="G738" t="s">
        <v>28763</v>
      </c>
      <c r="H738" t="s">
        <v>28764</v>
      </c>
      <c r="I738">
        <v>15</v>
      </c>
      <c r="J738">
        <v>1</v>
      </c>
      <c r="K738" s="209">
        <v>0.06666699999999999</v>
      </c>
      <c r="L738" s="210">
        <v>0.3</v>
      </c>
      <c r="M738" s="210">
        <v>0.3</v>
      </c>
      <c r="N738" s="157" t="e">
        <f>VLOOKUP(G738,映射表!A:G,7,0)</f>
        <v>#N/A</v>
      </c>
      <c r="O738" s="158" t="e">
        <f>VLOOKUP(G738,映射表!A:C,3,0)</f>
        <v>#N/A</v>
      </c>
    </row>
    <row r="739" spans="1:15">
      <c r="A739" s="208">
        <v>46164</v>
      </c>
      <c r="B739" s="208">
        <v>46164</v>
      </c>
      <c r="C739" t="s">
        <v>28760</v>
      </c>
      <c r="D739" t="s">
        <v>26258</v>
      </c>
      <c r="E739" t="s">
        <v>28881</v>
      </c>
      <c r="F739" t="s">
        <v>28881</v>
      </c>
      <c r="G739" t="s">
        <v>28803</v>
      </c>
      <c r="H739" t="s">
        <v>28804</v>
      </c>
      <c r="I739">
        <v>15</v>
      </c>
      <c r="J739">
        <v>1</v>
      </c>
      <c r="K739" s="209">
        <v>0.06666699999999999</v>
      </c>
      <c r="L739" s="210">
        <v>0.3</v>
      </c>
      <c r="M739" s="210">
        <v>0.3</v>
      </c>
      <c r="N739" s="157" t="e">
        <f>VLOOKUP(G739,映射表!A:G,7,0)</f>
        <v>#N/A</v>
      </c>
      <c r="O739" s="158" t="e">
        <f>VLOOKUP(G739,映射表!A:C,3,0)</f>
        <v>#N/A</v>
      </c>
    </row>
    <row r="740" spans="1:15">
      <c r="A740" s="208">
        <v>46164</v>
      </c>
      <c r="B740" s="208">
        <v>46164</v>
      </c>
      <c r="C740" t="s">
        <v>28760</v>
      </c>
      <c r="D740" t="s">
        <v>26258</v>
      </c>
      <c r="E740" t="s">
        <v>28882</v>
      </c>
      <c r="F740" t="s">
        <v>28882</v>
      </c>
      <c r="G740" t="s">
        <v>28763</v>
      </c>
      <c r="H740" t="s">
        <v>28764</v>
      </c>
      <c r="I740">
        <v>11</v>
      </c>
      <c r="J740">
        <v>0</v>
      </c>
      <c r="K740" s="209">
        <v>0</v>
      </c>
      <c r="L740" t="s">
        <v>26246</v>
      </c>
      <c r="M740" s="210">
        <v>0</v>
      </c>
      <c r="N740" s="157" t="e">
        <f>VLOOKUP(G740,映射表!A:G,7,0)</f>
        <v>#N/A</v>
      </c>
      <c r="O740" s="158" t="e">
        <f>VLOOKUP(G740,映射表!A:C,3,0)</f>
        <v>#N/A</v>
      </c>
    </row>
    <row r="741" spans="1:15">
      <c r="A741" s="208">
        <v>46164</v>
      </c>
      <c r="B741" s="208">
        <v>46164</v>
      </c>
      <c r="C741" t="s">
        <v>28760</v>
      </c>
      <c r="D741" t="s">
        <v>26258</v>
      </c>
      <c r="E741" t="s">
        <v>28882</v>
      </c>
      <c r="F741" t="s">
        <v>28882</v>
      </c>
      <c r="G741" t="s">
        <v>28803</v>
      </c>
      <c r="H741" t="s">
        <v>28804</v>
      </c>
      <c r="I741">
        <v>16</v>
      </c>
      <c r="J741">
        <v>0</v>
      </c>
      <c r="K741" s="209">
        <v>0</v>
      </c>
      <c r="L741" t="s">
        <v>26246</v>
      </c>
      <c r="M741" s="210">
        <v>0</v>
      </c>
      <c r="N741" s="157" t="e">
        <f>VLOOKUP(G741,映射表!A:G,7,0)</f>
        <v>#N/A</v>
      </c>
      <c r="O741" s="158" t="e">
        <f>VLOOKUP(G741,映射表!A:C,3,0)</f>
        <v>#N/A</v>
      </c>
    </row>
    <row r="742" spans="1:15">
      <c r="A742" s="208">
        <v>46164</v>
      </c>
      <c r="B742" s="208">
        <v>46164</v>
      </c>
      <c r="C742" t="s">
        <v>28760</v>
      </c>
      <c r="D742" t="s">
        <v>26258</v>
      </c>
      <c r="E742" t="s">
        <v>28883</v>
      </c>
      <c r="F742" t="s">
        <v>28883</v>
      </c>
      <c r="G742" t="s">
        <v>28763</v>
      </c>
      <c r="H742" t="s">
        <v>28764</v>
      </c>
      <c r="I742">
        <v>648</v>
      </c>
      <c r="J742">
        <v>21</v>
      </c>
      <c r="K742" s="209">
        <v>0.032407</v>
      </c>
      <c r="L742" s="210">
        <v>0.36</v>
      </c>
      <c r="M742" s="210">
        <v>7.53</v>
      </c>
      <c r="N742" s="157" t="e">
        <f>VLOOKUP(G742,映射表!A:G,7,0)</f>
        <v>#N/A</v>
      </c>
      <c r="O742" s="158" t="e">
        <f>VLOOKUP(G742,映射表!A:C,3,0)</f>
        <v>#N/A</v>
      </c>
    </row>
    <row r="743" spans="1:15">
      <c r="A743" s="208">
        <v>46164</v>
      </c>
      <c r="B743" s="208">
        <v>46164</v>
      </c>
      <c r="C743" t="s">
        <v>28760</v>
      </c>
      <c r="D743" t="s">
        <v>26258</v>
      </c>
      <c r="E743" t="s">
        <v>28883</v>
      </c>
      <c r="F743" t="s">
        <v>28883</v>
      </c>
      <c r="G743" t="s">
        <v>28803</v>
      </c>
      <c r="H743" t="s">
        <v>28804</v>
      </c>
      <c r="I743">
        <v>721</v>
      </c>
      <c r="J743">
        <v>26</v>
      </c>
      <c r="K743" s="209">
        <v>0.036061</v>
      </c>
      <c r="L743" s="210">
        <v>0.33</v>
      </c>
      <c r="M743" s="210">
        <v>8.52</v>
      </c>
      <c r="N743" s="157" t="e">
        <f>VLOOKUP(G743,映射表!A:G,7,0)</f>
        <v>#N/A</v>
      </c>
      <c r="O743" s="158" t="e">
        <f>VLOOKUP(G743,映射表!A:C,3,0)</f>
        <v>#N/A</v>
      </c>
    </row>
    <row r="744" spans="1:15">
      <c r="A744" s="208">
        <v>46164</v>
      </c>
      <c r="B744" s="208">
        <v>46164</v>
      </c>
      <c r="C744" t="s">
        <v>28760</v>
      </c>
      <c r="D744" t="s">
        <v>26258</v>
      </c>
      <c r="E744" t="s">
        <v>28884</v>
      </c>
      <c r="F744" t="s">
        <v>28884</v>
      </c>
      <c r="G744" t="s">
        <v>28763</v>
      </c>
      <c r="H744" t="s">
        <v>28764</v>
      </c>
      <c r="I744">
        <v>92</v>
      </c>
      <c r="J744">
        <v>0</v>
      </c>
      <c r="K744" s="209">
        <v>0</v>
      </c>
      <c r="L744" t="s">
        <v>26246</v>
      </c>
      <c r="M744" s="210">
        <v>0</v>
      </c>
      <c r="N744" s="157" t="e">
        <f>VLOOKUP(G744,映射表!A:G,7,0)</f>
        <v>#N/A</v>
      </c>
      <c r="O744" s="158" t="e">
        <f>VLOOKUP(G744,映射表!A:C,3,0)</f>
        <v>#N/A</v>
      </c>
    </row>
    <row r="745" spans="1:15">
      <c r="A745" s="208">
        <v>46164</v>
      </c>
      <c r="B745" s="208">
        <v>46164</v>
      </c>
      <c r="C745" t="s">
        <v>28760</v>
      </c>
      <c r="D745" t="s">
        <v>26258</v>
      </c>
      <c r="E745" t="s">
        <v>28884</v>
      </c>
      <c r="F745" t="s">
        <v>28884</v>
      </c>
      <c r="G745" t="s">
        <v>28803</v>
      </c>
      <c r="H745" t="s">
        <v>28804</v>
      </c>
      <c r="I745">
        <v>33</v>
      </c>
      <c r="J745">
        <v>2</v>
      </c>
      <c r="K745" s="209">
        <v>0.060606</v>
      </c>
      <c r="L745" s="210">
        <v>0.19</v>
      </c>
      <c r="M745" s="210">
        <v>0.38</v>
      </c>
      <c r="N745" s="157" t="e">
        <f>VLOOKUP(G745,映射表!A:G,7,0)</f>
        <v>#N/A</v>
      </c>
      <c r="O745" s="158" t="e">
        <f>VLOOKUP(G745,映射表!A:C,3,0)</f>
        <v>#N/A</v>
      </c>
    </row>
    <row r="746" spans="1:15">
      <c r="A746" s="208">
        <v>46164</v>
      </c>
      <c r="B746" s="208">
        <v>46164</v>
      </c>
      <c r="C746" t="s">
        <v>27698</v>
      </c>
      <c r="D746" t="s">
        <v>26258</v>
      </c>
      <c r="E746" t="s">
        <v>28808</v>
      </c>
      <c r="F746" t="s">
        <v>28809</v>
      </c>
      <c r="G746" t="s">
        <v>28885</v>
      </c>
      <c r="H746" t="s">
        <v>28886</v>
      </c>
      <c r="I746">
        <v>1</v>
      </c>
      <c r="J746">
        <v>0</v>
      </c>
      <c r="K746" s="209">
        <v>0</v>
      </c>
      <c r="L746" t="s">
        <v>26246</v>
      </c>
      <c r="M746" s="210">
        <v>0</v>
      </c>
      <c r="N746" s="157" t="e">
        <f>VLOOKUP(G746,映射表!A:G,7,0)</f>
        <v>#N/A</v>
      </c>
      <c r="O746" s="158" t="e">
        <f>VLOOKUP(G746,映射表!A:C,3,0)</f>
        <v>#N/A</v>
      </c>
    </row>
    <row r="747" spans="1:15">
      <c r="A747" s="208">
        <v>46164</v>
      </c>
      <c r="B747" s="208">
        <v>46164</v>
      </c>
      <c r="C747" t="s">
        <v>27698</v>
      </c>
      <c r="D747" t="s">
        <v>26258</v>
      </c>
      <c r="E747" t="s">
        <v>28631</v>
      </c>
      <c r="F747" t="s">
        <v>28632</v>
      </c>
      <c r="G747" t="s">
        <v>28885</v>
      </c>
      <c r="H747" t="s">
        <v>28886</v>
      </c>
      <c r="I747">
        <v>9</v>
      </c>
      <c r="J747">
        <v>0</v>
      </c>
      <c r="K747" s="209">
        <v>0</v>
      </c>
      <c r="L747" t="s">
        <v>26246</v>
      </c>
      <c r="M747" s="210">
        <v>0</v>
      </c>
      <c r="N747" s="157" t="e">
        <f>VLOOKUP(G747,映射表!A:G,7,0)</f>
        <v>#N/A</v>
      </c>
      <c r="O747" s="158" t="e">
        <f>VLOOKUP(G747,映射表!A:C,3,0)</f>
        <v>#N/A</v>
      </c>
    </row>
    <row r="748" spans="1:15">
      <c r="A748" s="208">
        <v>46164</v>
      </c>
      <c r="B748" s="208">
        <v>46164</v>
      </c>
      <c r="C748" t="s">
        <v>28659</v>
      </c>
      <c r="D748" t="s">
        <v>26258</v>
      </c>
      <c r="E748" t="s">
        <v>28887</v>
      </c>
      <c r="F748" t="s">
        <v>28888</v>
      </c>
      <c r="G748" t="s">
        <v>28889</v>
      </c>
      <c r="H748" t="s">
        <v>28890</v>
      </c>
      <c r="I748">
        <v>1</v>
      </c>
      <c r="J748">
        <v>0</v>
      </c>
      <c r="K748" s="209">
        <v>0</v>
      </c>
      <c r="L748" t="s">
        <v>26246</v>
      </c>
      <c r="M748" s="210">
        <v>0</v>
      </c>
      <c r="N748" s="157" t="e">
        <f>VLOOKUP(G748,映射表!A:G,7,0)</f>
        <v>#N/A</v>
      </c>
      <c r="O748" s="158" t="e">
        <f>VLOOKUP(G748,映射表!A:C,3,0)</f>
        <v>#N/A</v>
      </c>
    </row>
    <row r="749" spans="1:15">
      <c r="A749" s="208">
        <v>46164</v>
      </c>
      <c r="B749" s="208">
        <v>46164</v>
      </c>
      <c r="C749" t="s">
        <v>28659</v>
      </c>
      <c r="D749" t="s">
        <v>26258</v>
      </c>
      <c r="E749" t="s">
        <v>28887</v>
      </c>
      <c r="F749" t="s">
        <v>28888</v>
      </c>
      <c r="G749" t="s">
        <v>28891</v>
      </c>
      <c r="H749" t="s">
        <v>28892</v>
      </c>
      <c r="I749">
        <v>0</v>
      </c>
      <c r="J749">
        <v>0</v>
      </c>
      <c r="K749" t="s">
        <v>26246</v>
      </c>
      <c r="L749" t="s">
        <v>26246</v>
      </c>
      <c r="M749" s="210">
        <v>0</v>
      </c>
      <c r="N749" s="157" t="e">
        <f>VLOOKUP(G749,映射表!A:G,7,0)</f>
        <v>#N/A</v>
      </c>
      <c r="O749" s="158" t="e">
        <f>VLOOKUP(G749,映射表!A:C,3,0)</f>
        <v>#N/A</v>
      </c>
    </row>
    <row r="750" spans="1:15">
      <c r="N750" s="157" t="e">
        <f>VLOOKUP(G750,映射表!A:G,7,0)</f>
        <v>#N/A</v>
      </c>
      <c r="O750" s="158" t="e">
        <f>VLOOKUP(G750,映射表!A:C,3,0)</f>
        <v>#N/A</v>
      </c>
    </row>
    <row r="751" spans="1:15">
      <c r="N751" s="157" t="e">
        <f>VLOOKUP(G751,映射表!A:G,7,0)</f>
        <v>#N/A</v>
      </c>
      <c r="O751" s="158" t="e">
        <f>VLOOKUP(G751,映射表!A:C,3,0)</f>
        <v>#N/A</v>
      </c>
    </row>
    <row r="752" spans="1:15">
      <c r="N752" s="157" t="e">
        <f>VLOOKUP(G752,映射表!A:G,7,0)</f>
        <v>#N/A</v>
      </c>
      <c r="O752" s="158" t="e">
        <f>VLOOKUP(G752,映射表!A:C,3,0)</f>
        <v>#N/A</v>
      </c>
    </row>
    <row r="753" spans="1:15">
      <c r="N753" s="157" t="e">
        <f>VLOOKUP(G753,映射表!A:G,7,0)</f>
        <v>#N/A</v>
      </c>
      <c r="O753" s="158" t="e">
        <f>VLOOKUP(G753,映射表!A:C,3,0)</f>
        <v>#N/A</v>
      </c>
    </row>
    <row r="754" spans="1:15">
      <c r="N754" s="157" t="e">
        <f>VLOOKUP(G754,映射表!A:G,7,0)</f>
        <v>#N/A</v>
      </c>
      <c r="O754" s="158" t="e">
        <f>VLOOKUP(G754,映射表!A:C,3,0)</f>
        <v>#N/A</v>
      </c>
    </row>
    <row r="755" spans="1:15">
      <c r="N755" s="157" t="e">
        <f>VLOOKUP(G755,映射表!A:G,7,0)</f>
        <v>#N/A</v>
      </c>
      <c r="O755" s="158" t="e">
        <f>VLOOKUP(G755,映射表!A:C,3,0)</f>
        <v>#N/A</v>
      </c>
    </row>
    <row r="756" spans="1:15">
      <c r="N756" s="157" t="e">
        <f>VLOOKUP(G756,映射表!A:G,7,0)</f>
        <v>#N/A</v>
      </c>
      <c r="O756" s="158" t="e">
        <f>VLOOKUP(G756,映射表!A:C,3,0)</f>
        <v>#N/A</v>
      </c>
    </row>
    <row r="757" spans="1:15">
      <c r="N757" s="157" t="e">
        <f>VLOOKUP(G757,映射表!A:G,7,0)</f>
        <v>#N/A</v>
      </c>
      <c r="O757" s="158" t="e">
        <f>VLOOKUP(G757,映射表!A:C,3,0)</f>
        <v>#N/A</v>
      </c>
    </row>
    <row r="758" spans="1:15">
      <c r="N758" s="157" t="e">
        <f>VLOOKUP(G758,映射表!A:G,7,0)</f>
        <v>#N/A</v>
      </c>
      <c r="O758" s="158" t="e">
        <f>VLOOKUP(G758,映射表!A:C,3,0)</f>
        <v>#N/A</v>
      </c>
    </row>
    <row r="759" spans="1:15">
      <c r="N759" s="157" t="e">
        <f>VLOOKUP(G759,映射表!A:G,7,0)</f>
        <v>#N/A</v>
      </c>
      <c r="O759" s="158" t="e">
        <f>VLOOKUP(G759,映射表!A:C,3,0)</f>
        <v>#N/A</v>
      </c>
    </row>
    <row r="760" spans="1:15">
      <c r="N760" s="157" t="e">
        <f>VLOOKUP(G760,映射表!A:G,7,0)</f>
        <v>#N/A</v>
      </c>
      <c r="O760" s="158" t="e">
        <f>VLOOKUP(G760,映射表!A:C,3,0)</f>
        <v>#N/A</v>
      </c>
    </row>
    <row r="761" spans="1:15">
      <c r="N761" s="157" t="e">
        <f>VLOOKUP(G761,映射表!A:G,7,0)</f>
        <v>#N/A</v>
      </c>
      <c r="O761" s="158" t="e">
        <f>VLOOKUP(G761,映射表!A:C,3,0)</f>
        <v>#N/A</v>
      </c>
    </row>
    <row r="762" spans="1:15">
      <c r="N762" s="157" t="e">
        <f>VLOOKUP(G762,映射表!A:G,7,0)</f>
        <v>#N/A</v>
      </c>
      <c r="O762" s="158" t="e">
        <f>VLOOKUP(G762,映射表!A:C,3,0)</f>
        <v>#N/A</v>
      </c>
    </row>
    <row r="763" spans="1:15">
      <c r="N763" s="157" t="e">
        <f>VLOOKUP(G763,映射表!A:G,7,0)</f>
        <v>#N/A</v>
      </c>
      <c r="O763" s="158" t="e">
        <f>VLOOKUP(G763,映射表!A:C,3,0)</f>
        <v>#N/A</v>
      </c>
    </row>
    <row r="764" spans="1:15">
      <c r="N764" s="157" t="e">
        <f>VLOOKUP(G764,映射表!A:G,7,0)</f>
        <v>#N/A</v>
      </c>
      <c r="O764" s="158" t="e">
        <f>VLOOKUP(G764,映射表!A:C,3,0)</f>
        <v>#N/A</v>
      </c>
    </row>
    <row r="765" spans="1:15">
      <c r="N765" s="157" t="e">
        <f>VLOOKUP(G765,映射表!A:G,7,0)</f>
        <v>#N/A</v>
      </c>
      <c r="O765" s="158" t="e">
        <f>VLOOKUP(G765,映射表!A:C,3,0)</f>
        <v>#N/A</v>
      </c>
    </row>
    <row r="766" spans="1:15">
      <c r="N766" s="157" t="e">
        <f>VLOOKUP(G766,映射表!A:G,7,0)</f>
        <v>#N/A</v>
      </c>
      <c r="O766" s="158" t="e">
        <f>VLOOKUP(G766,映射表!A:C,3,0)</f>
        <v>#N/A</v>
      </c>
    </row>
    <row r="767" spans="1:15">
      <c r="N767" s="157" t="e">
        <f>VLOOKUP(G767,映射表!A:G,7,0)</f>
        <v>#N/A</v>
      </c>
      <c r="O767" s="158" t="e">
        <f>VLOOKUP(G767,映射表!A:C,3,0)</f>
        <v>#N/A</v>
      </c>
    </row>
    <row r="768" spans="1:15">
      <c r="N768" s="157" t="e">
        <f>VLOOKUP(G768,映射表!A:G,7,0)</f>
        <v>#N/A</v>
      </c>
      <c r="O768" s="158" t="e">
        <f>VLOOKUP(G768,映射表!A:C,3,0)</f>
        <v>#N/A</v>
      </c>
    </row>
    <row r="769" spans="1:15">
      <c r="N769" s="157" t="e">
        <f>VLOOKUP(G769,映射表!A:G,7,0)</f>
        <v>#N/A</v>
      </c>
      <c r="O769" s="158" t="e">
        <f>VLOOKUP(G769,映射表!A:C,3,0)</f>
        <v>#N/A</v>
      </c>
    </row>
    <row r="770" spans="1:15">
      <c r="N770" s="157" t="e">
        <f>VLOOKUP(G770,映射表!A:G,7,0)</f>
        <v>#N/A</v>
      </c>
      <c r="O770" s="158" t="e">
        <f>VLOOKUP(G770,映射表!A:C,3,0)</f>
        <v>#N/A</v>
      </c>
    </row>
    <row r="771" spans="1:15">
      <c r="N771" s="157" t="e">
        <f>VLOOKUP(G771,映射表!A:G,7,0)</f>
        <v>#N/A</v>
      </c>
      <c r="O771" s="158" t="e">
        <f>VLOOKUP(G771,映射表!A:C,3,0)</f>
        <v>#N/A</v>
      </c>
    </row>
    <row r="772" spans="1:15">
      <c r="N772" s="157" t="e">
        <f>VLOOKUP(G772,映射表!A:G,7,0)</f>
        <v>#N/A</v>
      </c>
      <c r="O772" s="158" t="e">
        <f>VLOOKUP(G772,映射表!A:C,3,0)</f>
        <v>#N/A</v>
      </c>
    </row>
    <row r="773" spans="1:15">
      <c r="N773" s="157" t="e">
        <f>VLOOKUP(G773,映射表!A:G,7,0)</f>
        <v>#N/A</v>
      </c>
      <c r="O773" s="158" t="e">
        <f>VLOOKUP(G773,映射表!A:C,3,0)</f>
        <v>#N/A</v>
      </c>
    </row>
    <row r="774" spans="1:15">
      <c r="N774" s="157" t="e">
        <f>VLOOKUP(G774,映射表!A:G,7,0)</f>
        <v>#N/A</v>
      </c>
      <c r="O774" s="158" t="e">
        <f>VLOOKUP(G774,映射表!A:C,3,0)</f>
        <v>#N/A</v>
      </c>
    </row>
    <row r="775" spans="1:15">
      <c r="N775" s="157" t="e">
        <f>VLOOKUP(G775,映射表!A:G,7,0)</f>
        <v>#N/A</v>
      </c>
      <c r="O775" s="158" t="e">
        <f>VLOOKUP(G775,映射表!A:C,3,0)</f>
        <v>#N/A</v>
      </c>
    </row>
    <row r="776" spans="1:15">
      <c r="N776" s="157" t="e">
        <f>VLOOKUP(G776,映射表!A:G,7,0)</f>
        <v>#N/A</v>
      </c>
      <c r="O776" s="158" t="e">
        <f>VLOOKUP(G776,映射表!A:C,3,0)</f>
        <v>#N/A</v>
      </c>
    </row>
    <row r="777" spans="1:15">
      <c r="N777" s="157" t="e">
        <f>VLOOKUP(G777,映射表!A:G,7,0)</f>
        <v>#N/A</v>
      </c>
      <c r="O777" s="158" t="e">
        <f>VLOOKUP(G777,映射表!A:C,3,0)</f>
        <v>#N/A</v>
      </c>
    </row>
    <row r="778" spans="1:15">
      <c r="N778" s="157" t="e">
        <f>VLOOKUP(G778,映射表!A:G,7,0)</f>
        <v>#N/A</v>
      </c>
      <c r="O778" s="158" t="e">
        <f>VLOOKUP(G778,映射表!A:C,3,0)</f>
        <v>#N/A</v>
      </c>
    </row>
    <row r="779" spans="1:15">
      <c r="N779" s="157" t="e">
        <f>VLOOKUP(G779,映射表!A:G,7,0)</f>
        <v>#N/A</v>
      </c>
      <c r="O779" s="158" t="e">
        <f>VLOOKUP(G779,映射表!A:C,3,0)</f>
        <v>#N/A</v>
      </c>
    </row>
    <row r="780" spans="1:15">
      <c r="N780" s="157" t="e">
        <f>VLOOKUP(G780,映射表!A:G,7,0)</f>
        <v>#N/A</v>
      </c>
      <c r="O780" s="158" t="e">
        <f>VLOOKUP(G780,映射表!A:C,3,0)</f>
        <v>#N/A</v>
      </c>
    </row>
    <row r="781" spans="1:15">
      <c r="N781" s="157" t="e">
        <f>VLOOKUP(G781,映射表!A:G,7,0)</f>
        <v>#N/A</v>
      </c>
      <c r="O781" s="158" t="e">
        <f>VLOOKUP(G781,映射表!A:C,3,0)</f>
        <v>#N/A</v>
      </c>
    </row>
    <row r="782" spans="1:15">
      <c r="N782" s="157" t="e">
        <f>VLOOKUP(G782,映射表!A:G,7,0)</f>
        <v>#N/A</v>
      </c>
      <c r="O782" s="158" t="e">
        <f>VLOOKUP(G782,映射表!A:C,3,0)</f>
        <v>#N/A</v>
      </c>
    </row>
    <row r="783" spans="1:15">
      <c r="N783" s="157" t="e">
        <f>VLOOKUP(G783,映射表!A:G,7,0)</f>
        <v>#N/A</v>
      </c>
      <c r="O783" s="158" t="e">
        <f>VLOOKUP(G783,映射表!A:C,3,0)</f>
        <v>#N/A</v>
      </c>
    </row>
    <row r="784" spans="1:15">
      <c r="N784" s="157" t="e">
        <f>VLOOKUP(G784,映射表!A:G,7,0)</f>
        <v>#N/A</v>
      </c>
      <c r="O784" s="158" t="e">
        <f>VLOOKUP(G784,映射表!A:C,3,0)</f>
        <v>#N/A</v>
      </c>
    </row>
    <row r="785" spans="1:15">
      <c r="N785" s="157" t="e">
        <f>VLOOKUP(G785,映射表!A:G,7,0)</f>
        <v>#N/A</v>
      </c>
      <c r="O785" s="158" t="e">
        <f>VLOOKUP(G785,映射表!A:C,3,0)</f>
        <v>#N/A</v>
      </c>
    </row>
    <row r="786" spans="1:15">
      <c r="N786" s="157" t="e">
        <f>VLOOKUP(G786,映射表!A:G,7,0)</f>
        <v>#N/A</v>
      </c>
      <c r="O786" s="158" t="e">
        <f>VLOOKUP(G786,映射表!A:C,3,0)</f>
        <v>#N/A</v>
      </c>
    </row>
    <row r="787" spans="1:15">
      <c r="N787" s="157" t="e">
        <f>VLOOKUP(G787,映射表!A:G,7,0)</f>
        <v>#N/A</v>
      </c>
      <c r="O787" s="158" t="e">
        <f>VLOOKUP(G787,映射表!A:C,3,0)</f>
        <v>#N/A</v>
      </c>
    </row>
    <row r="788" spans="1:15">
      <c r="N788" s="157" t="e">
        <f>VLOOKUP(G788,映射表!A:G,7,0)</f>
        <v>#N/A</v>
      </c>
      <c r="O788" s="158" t="e">
        <f>VLOOKUP(G788,映射表!A:C,3,0)</f>
        <v>#N/A</v>
      </c>
    </row>
    <row r="789" spans="1:15">
      <c r="N789" s="157" t="e">
        <f>VLOOKUP(G789,映射表!A:G,7,0)</f>
        <v>#N/A</v>
      </c>
      <c r="O789" s="158" t="e">
        <f>VLOOKUP(G789,映射表!A:C,3,0)</f>
        <v>#N/A</v>
      </c>
    </row>
    <row r="790" spans="1:15">
      <c r="N790" s="157" t="e">
        <f>VLOOKUP(G790,映射表!A:G,7,0)</f>
        <v>#N/A</v>
      </c>
      <c r="O790" s="158" t="e">
        <f>VLOOKUP(G790,映射表!A:C,3,0)</f>
        <v>#N/A</v>
      </c>
    </row>
    <row r="791" spans="1:15">
      <c r="N791" s="157" t="e">
        <f>VLOOKUP(G791,映射表!A:G,7,0)</f>
        <v>#N/A</v>
      </c>
      <c r="O791" s="158" t="e">
        <f>VLOOKUP(G791,映射表!A:C,3,0)</f>
        <v>#N/A</v>
      </c>
    </row>
    <row r="792" spans="1:15">
      <c r="N792" s="157" t="e">
        <f>VLOOKUP(G792,映射表!A:G,7,0)</f>
        <v>#N/A</v>
      </c>
      <c r="O792" s="158" t="e">
        <f>VLOOKUP(G792,映射表!A:C,3,0)</f>
        <v>#N/A</v>
      </c>
    </row>
    <row r="793" spans="1:15">
      <c r="N793" s="157" t="e">
        <f>VLOOKUP(G793,映射表!A:G,7,0)</f>
        <v>#N/A</v>
      </c>
      <c r="O793" s="158" t="e">
        <f>VLOOKUP(G793,映射表!A:C,3,0)</f>
        <v>#N/A</v>
      </c>
    </row>
    <row r="794" spans="1:15">
      <c r="N794" s="157" t="e">
        <f>VLOOKUP(G794,映射表!A:G,7,0)</f>
        <v>#N/A</v>
      </c>
      <c r="O794" s="158" t="e">
        <f>VLOOKUP(G794,映射表!A:C,3,0)</f>
        <v>#N/A</v>
      </c>
    </row>
    <row r="795" spans="1:15">
      <c r="N795" s="157" t="e">
        <f>VLOOKUP(G795,映射表!A:G,7,0)</f>
        <v>#N/A</v>
      </c>
      <c r="O795" s="158" t="e">
        <f>VLOOKUP(G795,映射表!A:C,3,0)</f>
        <v>#N/A</v>
      </c>
    </row>
    <row r="796" spans="1:15">
      <c r="N796" s="157" t="e">
        <f>VLOOKUP(G796,映射表!A:G,7,0)</f>
        <v>#N/A</v>
      </c>
      <c r="O796" s="158" t="e">
        <f>VLOOKUP(G796,映射表!A:C,3,0)</f>
        <v>#N/A</v>
      </c>
    </row>
    <row r="797" spans="1:15">
      <c r="N797" s="157" t="e">
        <f>VLOOKUP(G797,映射表!A:G,7,0)</f>
        <v>#N/A</v>
      </c>
      <c r="O797" s="158" t="e">
        <f>VLOOKUP(G797,映射表!A:C,3,0)</f>
        <v>#N/A</v>
      </c>
    </row>
    <row r="798" spans="1:15">
      <c r="N798" s="157" t="e">
        <f>VLOOKUP(G798,映射表!A:G,7,0)</f>
        <v>#N/A</v>
      </c>
      <c r="O798" s="158" t="e">
        <f>VLOOKUP(G798,映射表!A:C,3,0)</f>
        <v>#N/A</v>
      </c>
    </row>
    <row r="799" spans="1:15">
      <c r="N799" s="157" t="e">
        <f>VLOOKUP(G799,映射表!A:G,7,0)</f>
        <v>#N/A</v>
      </c>
      <c r="O799" s="158" t="e">
        <f>VLOOKUP(G799,映射表!A:C,3,0)</f>
        <v>#N/A</v>
      </c>
    </row>
    <row r="800" spans="1:15">
      <c r="N800" s="157" t="e">
        <f>VLOOKUP(G800,映射表!A:G,7,0)</f>
        <v>#N/A</v>
      </c>
      <c r="O800" s="158" t="e">
        <f>VLOOKUP(G800,映射表!A:C,3,0)</f>
        <v>#N/A</v>
      </c>
    </row>
    <row r="801" spans="1:15">
      <c r="N801" s="157" t="e">
        <f>VLOOKUP(G801,映射表!A:G,7,0)</f>
        <v>#N/A</v>
      </c>
      <c r="O801" s="158" t="e">
        <f>VLOOKUP(G801,映射表!A:C,3,0)</f>
        <v>#N/A</v>
      </c>
    </row>
    <row r="802" spans="1:15">
      <c r="N802" s="157" t="e">
        <f>VLOOKUP(G802,映射表!A:G,7,0)</f>
        <v>#N/A</v>
      </c>
      <c r="O802" s="158" t="e">
        <f>VLOOKUP(G802,映射表!A:C,3,0)</f>
        <v>#N/A</v>
      </c>
    </row>
    <row r="803" spans="1:15">
      <c r="N803" s="157" t="e">
        <f>VLOOKUP(G803,映射表!A:G,7,0)</f>
        <v>#N/A</v>
      </c>
      <c r="O803" s="158" t="e">
        <f>VLOOKUP(G803,映射表!A:C,3,0)</f>
        <v>#N/A</v>
      </c>
    </row>
    <row r="804" spans="1:15">
      <c r="N804" s="157" t="e">
        <f>VLOOKUP(G804,映射表!A:G,7,0)</f>
        <v>#N/A</v>
      </c>
      <c r="O804" s="158" t="e">
        <f>VLOOKUP(G804,映射表!A:C,3,0)</f>
        <v>#N/A</v>
      </c>
    </row>
    <row r="805" spans="1:15">
      <c r="N805" s="157" t="e">
        <f>VLOOKUP(G805,映射表!A:G,7,0)</f>
        <v>#N/A</v>
      </c>
      <c r="O805" s="158" t="e">
        <f>VLOOKUP(G805,映射表!A:C,3,0)</f>
        <v>#N/A</v>
      </c>
    </row>
    <row r="806" spans="1:15">
      <c r="N806" s="157" t="e">
        <f>VLOOKUP(G806,映射表!A:G,7,0)</f>
        <v>#N/A</v>
      </c>
      <c r="O806" s="158" t="e">
        <f>VLOOKUP(G806,映射表!A:C,3,0)</f>
        <v>#N/A</v>
      </c>
    </row>
    <row r="807" spans="1:15">
      <c r="N807" s="157" t="e">
        <f>VLOOKUP(G807,映射表!A:G,7,0)</f>
        <v>#N/A</v>
      </c>
      <c r="O807" s="158" t="e">
        <f>VLOOKUP(G807,映射表!A:C,3,0)</f>
        <v>#N/A</v>
      </c>
    </row>
    <row r="808" spans="1:15">
      <c r="N808" s="157" t="e">
        <f>VLOOKUP(G808,映射表!A:G,7,0)</f>
        <v>#N/A</v>
      </c>
      <c r="O808" s="158" t="e">
        <f>VLOOKUP(G808,映射表!A:C,3,0)</f>
        <v>#N/A</v>
      </c>
    </row>
    <row r="809" spans="1:15">
      <c r="N809" s="157" t="e">
        <f>VLOOKUP(G809,映射表!A:G,7,0)</f>
        <v>#N/A</v>
      </c>
      <c r="O809" s="158" t="e">
        <f>VLOOKUP(G809,映射表!A:C,3,0)</f>
        <v>#N/A</v>
      </c>
    </row>
    <row r="810" spans="1:15">
      <c r="N810" s="157" t="e">
        <f>VLOOKUP(G810,映射表!A:G,7,0)</f>
        <v>#N/A</v>
      </c>
      <c r="O810" s="158" t="e">
        <f>VLOOKUP(G810,映射表!A:C,3,0)</f>
        <v>#N/A</v>
      </c>
    </row>
    <row r="811" spans="1:15">
      <c r="N811" s="157" t="e">
        <f>VLOOKUP(G811,映射表!A:G,7,0)</f>
        <v>#N/A</v>
      </c>
      <c r="O811" s="158" t="e">
        <f>VLOOKUP(G811,映射表!A:C,3,0)</f>
        <v>#N/A</v>
      </c>
    </row>
    <row r="812" spans="1:15">
      <c r="N812" s="157" t="e">
        <f>VLOOKUP(G812,映射表!A:G,7,0)</f>
        <v>#N/A</v>
      </c>
      <c r="O812" s="158" t="e">
        <f>VLOOKUP(G812,映射表!A:C,3,0)</f>
        <v>#N/A</v>
      </c>
    </row>
    <row r="813" spans="1:15">
      <c r="N813" s="157" t="e">
        <f>VLOOKUP(G813,映射表!A:G,7,0)</f>
        <v>#N/A</v>
      </c>
      <c r="O813" s="158" t="e">
        <f>VLOOKUP(G813,映射表!A:C,3,0)</f>
        <v>#N/A</v>
      </c>
    </row>
    <row r="814" spans="1:15">
      <c r="N814" s="157" t="e">
        <f>VLOOKUP(G814,映射表!A:G,7,0)</f>
        <v>#N/A</v>
      </c>
      <c r="O814" s="158" t="e">
        <f>VLOOKUP(G814,映射表!A:C,3,0)</f>
        <v>#N/A</v>
      </c>
    </row>
    <row r="815" spans="1:15">
      <c r="N815" s="157" t="e">
        <f>VLOOKUP(G815,映射表!A:G,7,0)</f>
        <v>#N/A</v>
      </c>
      <c r="O815" s="158" t="e">
        <f>VLOOKUP(G815,映射表!A:C,3,0)</f>
        <v>#N/A</v>
      </c>
    </row>
    <row r="816" spans="1:15">
      <c r="N816" s="157" t="e">
        <f>VLOOKUP(G816,映射表!A:G,7,0)</f>
        <v>#N/A</v>
      </c>
      <c r="O816" s="158" t="e">
        <f>VLOOKUP(G816,映射表!A:C,3,0)</f>
        <v>#N/A</v>
      </c>
    </row>
    <row r="817" spans="1:15">
      <c r="N817" s="157" t="e">
        <f>VLOOKUP(G817,映射表!A:G,7,0)</f>
        <v>#N/A</v>
      </c>
      <c r="O817" s="158" t="e">
        <f>VLOOKUP(G817,映射表!A:C,3,0)</f>
        <v>#N/A</v>
      </c>
    </row>
    <row r="818" spans="1:15">
      <c r="N818" s="157" t="e">
        <f>VLOOKUP(G818,映射表!A:G,7,0)</f>
        <v>#N/A</v>
      </c>
      <c r="O818" s="158" t="e">
        <f>VLOOKUP(G818,映射表!A:C,3,0)</f>
        <v>#N/A</v>
      </c>
    </row>
    <row r="819" spans="1:15">
      <c r="N819" s="157" t="e">
        <f>VLOOKUP(G819,映射表!A:G,7,0)</f>
        <v>#N/A</v>
      </c>
      <c r="O819" s="158" t="e">
        <f>VLOOKUP(G819,映射表!A:C,3,0)</f>
        <v>#N/A</v>
      </c>
    </row>
    <row r="820" spans="1:15">
      <c r="N820" s="157" t="e">
        <f>VLOOKUP(G820,映射表!A:G,7,0)</f>
        <v>#N/A</v>
      </c>
      <c r="O820" s="158" t="e">
        <f>VLOOKUP(G820,映射表!A:C,3,0)</f>
        <v>#N/A</v>
      </c>
    </row>
    <row r="821" spans="1:15">
      <c r="N821" s="157" t="e">
        <f>VLOOKUP(G821,映射表!A:G,7,0)</f>
        <v>#N/A</v>
      </c>
      <c r="O821" s="158" t="e">
        <f>VLOOKUP(G821,映射表!A:C,3,0)</f>
        <v>#N/A</v>
      </c>
    </row>
    <row r="822" spans="1:15">
      <c r="N822" s="157" t="e">
        <f>VLOOKUP(G822,映射表!A:G,7,0)</f>
        <v>#N/A</v>
      </c>
      <c r="O822" s="158" t="e">
        <f>VLOOKUP(G822,映射表!A:C,3,0)</f>
        <v>#N/A</v>
      </c>
    </row>
    <row r="823" spans="1:15">
      <c r="N823" s="157" t="e">
        <f>VLOOKUP(G823,映射表!A:G,7,0)</f>
        <v>#N/A</v>
      </c>
      <c r="O823" s="158" t="e">
        <f>VLOOKUP(G823,映射表!A:C,3,0)</f>
        <v>#N/A</v>
      </c>
    </row>
    <row r="824" spans="1:15">
      <c r="N824" s="157" t="e">
        <f>VLOOKUP(G824,映射表!A:G,7,0)</f>
        <v>#N/A</v>
      </c>
      <c r="O824" s="158" t="e">
        <f>VLOOKUP(G824,映射表!A:C,3,0)</f>
        <v>#N/A</v>
      </c>
    </row>
    <row r="825" spans="1:15">
      <c r="N825" s="157" t="e">
        <f>VLOOKUP(G825,映射表!A:G,7,0)</f>
        <v>#N/A</v>
      </c>
      <c r="O825" s="158" t="e">
        <f>VLOOKUP(G825,映射表!A:C,3,0)</f>
        <v>#N/A</v>
      </c>
    </row>
    <row r="826" spans="1:15">
      <c r="N826" s="157" t="e">
        <f>VLOOKUP(G826,映射表!A:G,7,0)</f>
        <v>#N/A</v>
      </c>
      <c r="O826" s="158" t="e">
        <f>VLOOKUP(G826,映射表!A:C,3,0)</f>
        <v>#N/A</v>
      </c>
    </row>
    <row r="827" spans="1:15">
      <c r="N827" s="157" t="e">
        <f>VLOOKUP(G827,映射表!A:G,7,0)</f>
        <v>#N/A</v>
      </c>
      <c r="O827" s="158" t="e">
        <f>VLOOKUP(G827,映射表!A:C,3,0)</f>
        <v>#N/A</v>
      </c>
    </row>
    <row r="828" spans="1:15">
      <c r="N828" s="157" t="e">
        <f>VLOOKUP(G828,映射表!A:G,7,0)</f>
        <v>#N/A</v>
      </c>
      <c r="O828" s="158" t="e">
        <f>VLOOKUP(G828,映射表!A:C,3,0)</f>
        <v>#N/A</v>
      </c>
    </row>
    <row r="829" spans="1:15">
      <c r="N829" s="157" t="e">
        <f>VLOOKUP(G829,映射表!A:G,7,0)</f>
        <v>#N/A</v>
      </c>
      <c r="O829" s="158" t="e">
        <f>VLOOKUP(G829,映射表!A:C,3,0)</f>
        <v>#N/A</v>
      </c>
    </row>
    <row r="830" spans="1:15">
      <c r="N830" s="157" t="e">
        <f>VLOOKUP(G830,映射表!A:G,7,0)</f>
        <v>#N/A</v>
      </c>
      <c r="O830" s="158" t="e">
        <f>VLOOKUP(G830,映射表!A:C,3,0)</f>
        <v>#N/A</v>
      </c>
    </row>
    <row r="831" spans="1:15">
      <c r="N831" s="157" t="e">
        <f>VLOOKUP(G831,映射表!A:G,7,0)</f>
        <v>#N/A</v>
      </c>
      <c r="O831" s="158" t="e">
        <f>VLOOKUP(G831,映射表!A:C,3,0)</f>
        <v>#N/A</v>
      </c>
    </row>
    <row r="832" spans="1:15">
      <c r="N832" s="157" t="e">
        <f>VLOOKUP(G832,映射表!A:G,7,0)</f>
        <v>#N/A</v>
      </c>
      <c r="O832" s="158" t="e">
        <f>VLOOKUP(G832,映射表!A:C,3,0)</f>
        <v>#N/A</v>
      </c>
    </row>
    <row r="833" spans="1:15">
      <c r="N833" s="157" t="e">
        <f>VLOOKUP(G833,映射表!A:G,7,0)</f>
        <v>#N/A</v>
      </c>
      <c r="O833" s="158" t="e">
        <f>VLOOKUP(G833,映射表!A:C,3,0)</f>
        <v>#N/A</v>
      </c>
    </row>
    <row r="834" spans="1:15">
      <c r="N834" s="157" t="e">
        <f>VLOOKUP(G834,映射表!A:G,7,0)</f>
        <v>#N/A</v>
      </c>
      <c r="O834" s="158" t="e">
        <f>VLOOKUP(G834,映射表!A:C,3,0)</f>
        <v>#N/A</v>
      </c>
    </row>
    <row r="835" spans="1:15">
      <c r="N835" s="157" t="e">
        <f>VLOOKUP(G835,映射表!A:G,7,0)</f>
        <v>#N/A</v>
      </c>
      <c r="O835" s="158" t="e">
        <f>VLOOKUP(G835,映射表!A:C,3,0)</f>
        <v>#N/A</v>
      </c>
    </row>
    <row r="836" spans="1:15">
      <c r="N836" s="157" t="e">
        <f>VLOOKUP(G836,映射表!A:G,7,0)</f>
        <v>#N/A</v>
      </c>
      <c r="O836" s="158" t="e">
        <f>VLOOKUP(G836,映射表!A:C,3,0)</f>
        <v>#N/A</v>
      </c>
    </row>
    <row r="837" spans="1:15">
      <c r="N837" s="157" t="e">
        <f>VLOOKUP(G837,映射表!A:G,7,0)</f>
        <v>#N/A</v>
      </c>
      <c r="O837" s="158" t="e">
        <f>VLOOKUP(G837,映射表!A:C,3,0)</f>
        <v>#N/A</v>
      </c>
    </row>
    <row r="838" spans="1:15">
      <c r="N838" s="157" t="e">
        <f>VLOOKUP(G838,映射表!A:G,7,0)</f>
        <v>#N/A</v>
      </c>
      <c r="O838" s="158" t="e">
        <f>VLOOKUP(G838,映射表!A:C,3,0)</f>
        <v>#N/A</v>
      </c>
    </row>
    <row r="839" spans="1:15">
      <c r="N839" s="157" t="e">
        <f>VLOOKUP(G839,映射表!A:G,7,0)</f>
        <v>#N/A</v>
      </c>
      <c r="O839" s="158" t="e">
        <f>VLOOKUP(G839,映射表!A:C,3,0)</f>
        <v>#N/A</v>
      </c>
    </row>
    <row r="840" spans="1:15">
      <c r="N840" s="157" t="e">
        <f>VLOOKUP(G840,映射表!A:G,7,0)</f>
        <v>#N/A</v>
      </c>
      <c r="O840" s="158" t="e">
        <f>VLOOKUP(G840,映射表!A:C,3,0)</f>
        <v>#N/A</v>
      </c>
    </row>
    <row r="841" spans="1:15">
      <c r="N841" s="157" t="e">
        <f>VLOOKUP(G841,映射表!A:G,7,0)</f>
        <v>#N/A</v>
      </c>
      <c r="O841" s="158" t="e">
        <f>VLOOKUP(G841,映射表!A:C,3,0)</f>
        <v>#N/A</v>
      </c>
    </row>
    <row r="842" spans="1:15">
      <c r="N842" s="157" t="e">
        <f>VLOOKUP(G842,映射表!A:G,7,0)</f>
        <v>#N/A</v>
      </c>
      <c r="O842" s="158" t="e">
        <f>VLOOKUP(G842,映射表!A:C,3,0)</f>
        <v>#N/A</v>
      </c>
    </row>
    <row r="843" spans="1:15">
      <c r="N843" s="157" t="e">
        <f>VLOOKUP(G843,映射表!A:G,7,0)</f>
        <v>#N/A</v>
      </c>
      <c r="O843" s="158" t="e">
        <f>VLOOKUP(G843,映射表!A:C,3,0)</f>
        <v>#N/A</v>
      </c>
    </row>
    <row r="844" spans="1:15">
      <c r="N844" s="157" t="e">
        <f>VLOOKUP(G844,映射表!A:G,7,0)</f>
        <v>#N/A</v>
      </c>
      <c r="O844" s="158" t="e">
        <f>VLOOKUP(G844,映射表!A:C,3,0)</f>
        <v>#N/A</v>
      </c>
    </row>
    <row r="845" spans="1:15">
      <c r="N845" s="157" t="e">
        <f>VLOOKUP(G845,映射表!A:G,7,0)</f>
        <v>#N/A</v>
      </c>
      <c r="O845" s="158" t="e">
        <f>VLOOKUP(G845,映射表!A:C,3,0)</f>
        <v>#N/A</v>
      </c>
    </row>
    <row r="846" spans="1:15">
      <c r="N846" s="157" t="e">
        <f>VLOOKUP(G846,映射表!A:G,7,0)</f>
        <v>#N/A</v>
      </c>
      <c r="O846" s="158" t="e">
        <f>VLOOKUP(G846,映射表!A:C,3,0)</f>
        <v>#N/A</v>
      </c>
    </row>
    <row r="847" spans="1:15">
      <c r="N847" s="157" t="e">
        <f>VLOOKUP(G847,映射表!A:G,7,0)</f>
        <v>#N/A</v>
      </c>
      <c r="O847" s="158" t="e">
        <f>VLOOKUP(G847,映射表!A:C,3,0)</f>
        <v>#N/A</v>
      </c>
    </row>
    <row r="848" spans="1:15">
      <c r="N848" s="157" t="e">
        <f>VLOOKUP(G848,映射表!A:G,7,0)</f>
        <v>#N/A</v>
      </c>
      <c r="O848" s="158" t="e">
        <f>VLOOKUP(G848,映射表!A:C,3,0)</f>
        <v>#N/A</v>
      </c>
    </row>
    <row r="849" spans="1:15">
      <c r="N849" s="157" t="e">
        <f>VLOOKUP(G849,映射表!A:G,7,0)</f>
        <v>#N/A</v>
      </c>
      <c r="O849" s="158" t="e">
        <f>VLOOKUP(G849,映射表!A:C,3,0)</f>
        <v>#N/A</v>
      </c>
    </row>
    <row r="850" spans="1:15">
      <c r="N850" s="157" t="e">
        <f>VLOOKUP(G850,映射表!A:G,7,0)</f>
        <v>#N/A</v>
      </c>
      <c r="O850" s="158" t="e">
        <f>VLOOKUP(G850,映射表!A:C,3,0)</f>
        <v>#N/A</v>
      </c>
    </row>
    <row r="851" spans="1:15">
      <c r="N851" s="157" t="e">
        <f>VLOOKUP(G851,映射表!A:G,7,0)</f>
        <v>#N/A</v>
      </c>
      <c r="O851" s="158" t="e">
        <f>VLOOKUP(G851,映射表!A:C,3,0)</f>
        <v>#N/A</v>
      </c>
    </row>
    <row r="852" spans="1:15">
      <c r="N852" s="157" t="e">
        <f>VLOOKUP(G852,映射表!A:G,7,0)</f>
        <v>#N/A</v>
      </c>
      <c r="O852" s="158" t="e">
        <f>VLOOKUP(G852,映射表!A:C,3,0)</f>
        <v>#N/A</v>
      </c>
    </row>
    <row r="853" spans="1:15">
      <c r="N853" s="157" t="e">
        <f>VLOOKUP(G853,映射表!A:G,7,0)</f>
        <v>#N/A</v>
      </c>
      <c r="O853" s="158" t="e">
        <f>VLOOKUP(G853,映射表!A:C,3,0)</f>
        <v>#N/A</v>
      </c>
    </row>
    <row r="854" spans="1:15">
      <c r="N854" s="157" t="e">
        <f>VLOOKUP(G854,映射表!A:G,7,0)</f>
        <v>#N/A</v>
      </c>
      <c r="O854" s="158" t="e">
        <f>VLOOKUP(G854,映射表!A:C,3,0)</f>
        <v>#N/A</v>
      </c>
    </row>
    <row r="855" spans="1:15">
      <c r="N855" s="157" t="e">
        <f>VLOOKUP(G855,映射表!A:G,7,0)</f>
        <v>#N/A</v>
      </c>
      <c r="O855" s="158" t="e">
        <f>VLOOKUP(G855,映射表!A:C,3,0)</f>
        <v>#N/A</v>
      </c>
    </row>
    <row r="856" spans="1:15">
      <c r="N856" s="157" t="e">
        <f>VLOOKUP(G856,映射表!A:G,7,0)</f>
        <v>#N/A</v>
      </c>
      <c r="O856" s="158" t="e">
        <f>VLOOKUP(G856,映射表!A:C,3,0)</f>
        <v>#N/A</v>
      </c>
    </row>
    <row r="857" spans="1:15">
      <c r="N857" s="157" t="e">
        <f>VLOOKUP(G857,映射表!A:G,7,0)</f>
        <v>#N/A</v>
      </c>
      <c r="O857" s="158" t="e">
        <f>VLOOKUP(G857,映射表!A:C,3,0)</f>
        <v>#N/A</v>
      </c>
    </row>
    <row r="858" spans="1:15">
      <c r="N858" s="157" t="e">
        <f>VLOOKUP(G858,映射表!A:G,7,0)</f>
        <v>#N/A</v>
      </c>
      <c r="O858" s="158" t="e">
        <f>VLOOKUP(G858,映射表!A:C,3,0)</f>
        <v>#N/A</v>
      </c>
    </row>
    <row r="859" spans="1:15">
      <c r="N859" s="157" t="e">
        <f>VLOOKUP(G859,映射表!A:G,7,0)</f>
        <v>#N/A</v>
      </c>
      <c r="O859" s="158" t="e">
        <f>VLOOKUP(G859,映射表!A:C,3,0)</f>
        <v>#N/A</v>
      </c>
    </row>
    <row r="860" spans="1:15">
      <c r="N860" s="157" t="e">
        <f>VLOOKUP(G860,映射表!A:G,7,0)</f>
        <v>#N/A</v>
      </c>
      <c r="O860" s="158" t="e">
        <f>VLOOKUP(G860,映射表!A:C,3,0)</f>
        <v>#N/A</v>
      </c>
    </row>
    <row r="861" spans="1:15">
      <c r="N861" s="157" t="e">
        <f>VLOOKUP(G861,映射表!A:G,7,0)</f>
        <v>#N/A</v>
      </c>
      <c r="O861" s="158" t="e">
        <f>VLOOKUP(G861,映射表!A:C,3,0)</f>
        <v>#N/A</v>
      </c>
    </row>
    <row r="862" spans="1:15">
      <c r="N862" s="157" t="e">
        <f>VLOOKUP(G862,映射表!A:G,7,0)</f>
        <v>#N/A</v>
      </c>
      <c r="O862" s="158" t="e">
        <f>VLOOKUP(G862,映射表!A:C,3,0)</f>
        <v>#N/A</v>
      </c>
    </row>
    <row r="863" spans="1:15">
      <c r="N863" s="157" t="e">
        <f>VLOOKUP(G863,映射表!A:G,7,0)</f>
        <v>#N/A</v>
      </c>
      <c r="O863" s="158" t="e">
        <f>VLOOKUP(G863,映射表!A:C,3,0)</f>
        <v>#N/A</v>
      </c>
    </row>
    <row r="864" spans="1:15">
      <c r="N864" s="157" t="e">
        <f>VLOOKUP(G864,映射表!A:G,7,0)</f>
        <v>#N/A</v>
      </c>
      <c r="O864" s="158" t="e">
        <f>VLOOKUP(G864,映射表!A:C,3,0)</f>
        <v>#N/A</v>
      </c>
    </row>
    <row r="865" spans="1:15">
      <c r="N865" s="157" t="e">
        <f>VLOOKUP(G865,映射表!A:G,7,0)</f>
        <v>#N/A</v>
      </c>
      <c r="O865" s="158" t="e">
        <f>VLOOKUP(G865,映射表!A:C,3,0)</f>
        <v>#N/A</v>
      </c>
    </row>
    <row r="866" spans="1:15">
      <c r="N866" s="157" t="e">
        <f>VLOOKUP(G866,映射表!A:G,7,0)</f>
        <v>#N/A</v>
      </c>
      <c r="O866" s="158" t="e">
        <f>VLOOKUP(G866,映射表!A:C,3,0)</f>
        <v>#N/A</v>
      </c>
    </row>
    <row r="867" spans="1:15">
      <c r="N867" s="157" t="e">
        <f>VLOOKUP(G867,映射表!A:G,7,0)</f>
        <v>#N/A</v>
      </c>
      <c r="O867" s="158" t="e">
        <f>VLOOKUP(G867,映射表!A:C,3,0)</f>
        <v>#N/A</v>
      </c>
    </row>
    <row r="868" spans="1:15">
      <c r="N868" s="157" t="e">
        <f>VLOOKUP(G868,映射表!A:G,7,0)</f>
        <v>#N/A</v>
      </c>
      <c r="O868" s="158" t="e">
        <f>VLOOKUP(G868,映射表!A:C,3,0)</f>
        <v>#N/A</v>
      </c>
    </row>
    <row r="869" spans="1:15">
      <c r="N869" s="157" t="e">
        <f>VLOOKUP(G869,映射表!A:G,7,0)</f>
        <v>#N/A</v>
      </c>
      <c r="O869" s="158" t="e">
        <f>VLOOKUP(G869,映射表!A:C,3,0)</f>
        <v>#N/A</v>
      </c>
    </row>
    <row r="870" spans="1:15">
      <c r="N870" s="157" t="e">
        <f>VLOOKUP(G870,映射表!A:G,7,0)</f>
        <v>#N/A</v>
      </c>
      <c r="O870" s="158" t="e">
        <f>VLOOKUP(G870,映射表!A:C,3,0)</f>
        <v>#N/A</v>
      </c>
    </row>
    <row r="871" spans="1:15">
      <c r="N871" s="157" t="e">
        <f>VLOOKUP(G871,映射表!A:G,7,0)</f>
        <v>#N/A</v>
      </c>
      <c r="O871" s="158" t="e">
        <f>VLOOKUP(G871,映射表!A:C,3,0)</f>
        <v>#N/A</v>
      </c>
    </row>
    <row r="872" spans="1:15">
      <c r="N872" s="157" t="e">
        <f>VLOOKUP(G872,映射表!A:G,7,0)</f>
        <v>#N/A</v>
      </c>
      <c r="O872" s="158" t="e">
        <f>VLOOKUP(G872,映射表!A:C,3,0)</f>
        <v>#N/A</v>
      </c>
    </row>
    <row r="873" spans="1:15">
      <c r="N873" s="157" t="e">
        <f>VLOOKUP(G873,映射表!A:G,7,0)</f>
        <v>#N/A</v>
      </c>
      <c r="O873" s="158" t="e">
        <f>VLOOKUP(G873,映射表!A:C,3,0)</f>
        <v>#N/A</v>
      </c>
    </row>
    <row r="874" spans="1:15">
      <c r="N874" s="157" t="e">
        <f>VLOOKUP(G874,映射表!A:G,7,0)</f>
        <v>#N/A</v>
      </c>
      <c r="O874" s="158" t="e">
        <f>VLOOKUP(G874,映射表!A:C,3,0)</f>
        <v>#N/A</v>
      </c>
    </row>
    <row r="875" spans="1:15">
      <c r="N875" s="157" t="e">
        <f>VLOOKUP(G875,映射表!A:G,7,0)</f>
        <v>#N/A</v>
      </c>
      <c r="O875" s="158" t="e">
        <f>VLOOKUP(G875,映射表!A:C,3,0)</f>
        <v>#N/A</v>
      </c>
    </row>
    <row r="876" spans="1:15">
      <c r="N876" s="157" t="e">
        <f>VLOOKUP(G876,映射表!A:G,7,0)</f>
        <v>#N/A</v>
      </c>
      <c r="O876" s="158" t="e">
        <f>VLOOKUP(G876,映射表!A:C,3,0)</f>
        <v>#N/A</v>
      </c>
    </row>
    <row r="877" spans="1:15">
      <c r="N877" s="157" t="e">
        <f>VLOOKUP(G877,映射表!A:G,7,0)</f>
        <v>#N/A</v>
      </c>
      <c r="O877" s="158" t="e">
        <f>VLOOKUP(G877,映射表!A:C,3,0)</f>
        <v>#N/A</v>
      </c>
    </row>
    <row r="878" spans="1:15">
      <c r="N878" s="157" t="e">
        <f>VLOOKUP(G878,映射表!A:G,7,0)</f>
        <v>#N/A</v>
      </c>
      <c r="O878" s="158" t="e">
        <f>VLOOKUP(G878,映射表!A:C,3,0)</f>
        <v>#N/A</v>
      </c>
    </row>
    <row r="879" spans="1:15">
      <c r="N879" s="157" t="e">
        <f>VLOOKUP(G879,映射表!A:G,7,0)</f>
        <v>#N/A</v>
      </c>
      <c r="O879" s="158" t="e">
        <f>VLOOKUP(G879,映射表!A:C,3,0)</f>
        <v>#N/A</v>
      </c>
    </row>
    <row r="880" spans="1:15">
      <c r="N880" s="157" t="e">
        <f>VLOOKUP(G880,映射表!A:G,7,0)</f>
        <v>#N/A</v>
      </c>
      <c r="O880" s="158" t="e">
        <f>VLOOKUP(G880,映射表!A:C,3,0)</f>
        <v>#N/A</v>
      </c>
    </row>
    <row r="881" spans="1:15">
      <c r="N881" s="157" t="e">
        <f>VLOOKUP(G881,映射表!A:G,7,0)</f>
        <v>#N/A</v>
      </c>
      <c r="O881" s="158" t="e">
        <f>VLOOKUP(G881,映射表!A:C,3,0)</f>
        <v>#N/A</v>
      </c>
    </row>
    <row r="882" spans="1:15">
      <c r="N882" s="157" t="e">
        <f>VLOOKUP(G882,映射表!A:G,7,0)</f>
        <v>#N/A</v>
      </c>
      <c r="O882" s="158" t="e">
        <f>VLOOKUP(G882,映射表!A:C,3,0)</f>
        <v>#N/A</v>
      </c>
    </row>
    <row r="883" spans="1:15">
      <c r="N883" s="157" t="e">
        <f>VLOOKUP(G883,映射表!A:G,7,0)</f>
        <v>#N/A</v>
      </c>
      <c r="O883" s="158" t="e">
        <f>VLOOKUP(G883,映射表!A:C,3,0)</f>
        <v>#N/A</v>
      </c>
    </row>
    <row r="884" spans="1:15">
      <c r="N884" s="157" t="e">
        <f>VLOOKUP(G884,映射表!A:G,7,0)</f>
        <v>#N/A</v>
      </c>
      <c r="O884" s="158" t="e">
        <f>VLOOKUP(G884,映射表!A:C,3,0)</f>
        <v>#N/A</v>
      </c>
    </row>
    <row r="885" spans="1:15">
      <c r="N885" s="157" t="e">
        <f>VLOOKUP(G885,映射表!A:G,7,0)</f>
        <v>#N/A</v>
      </c>
      <c r="O885" s="158" t="e">
        <f>VLOOKUP(G885,映射表!A:C,3,0)</f>
        <v>#N/A</v>
      </c>
    </row>
    <row r="886" spans="1:15">
      <c r="N886" s="157" t="e">
        <f>VLOOKUP(G886,映射表!A:G,7,0)</f>
        <v>#N/A</v>
      </c>
      <c r="O886" s="158" t="e">
        <f>VLOOKUP(G886,映射表!A:C,3,0)</f>
        <v>#N/A</v>
      </c>
    </row>
    <row r="887" spans="1:15">
      <c r="N887" s="157" t="e">
        <f>VLOOKUP(G887,映射表!A:G,7,0)</f>
        <v>#N/A</v>
      </c>
      <c r="O887" s="158" t="e">
        <f>VLOOKUP(G887,映射表!A:C,3,0)</f>
        <v>#N/A</v>
      </c>
    </row>
    <row r="888" spans="1:15">
      <c r="N888" s="157" t="e">
        <f>VLOOKUP(G888,映射表!A:G,7,0)</f>
        <v>#N/A</v>
      </c>
      <c r="O888" s="158" t="e">
        <f>VLOOKUP(G888,映射表!A:C,3,0)</f>
        <v>#N/A</v>
      </c>
    </row>
    <row r="889" spans="1:15">
      <c r="N889" s="157" t="e">
        <f>VLOOKUP(G889,映射表!A:G,7,0)</f>
        <v>#N/A</v>
      </c>
      <c r="O889" s="158" t="e">
        <f>VLOOKUP(G889,映射表!A:C,3,0)</f>
        <v>#N/A</v>
      </c>
    </row>
    <row r="890" spans="1:15">
      <c r="N890" s="157" t="e">
        <f>VLOOKUP(G890,映射表!A:G,7,0)</f>
        <v>#N/A</v>
      </c>
      <c r="O890" s="158" t="e">
        <f>VLOOKUP(G890,映射表!A:C,3,0)</f>
        <v>#N/A</v>
      </c>
    </row>
    <row r="891" spans="1:15">
      <c r="N891" s="157" t="e">
        <f>VLOOKUP(G891,映射表!A:G,7,0)</f>
        <v>#N/A</v>
      </c>
      <c r="O891" s="158" t="e">
        <f>VLOOKUP(G891,映射表!A:C,3,0)</f>
        <v>#N/A</v>
      </c>
    </row>
    <row r="892" spans="1:15">
      <c r="N892" s="157" t="e">
        <f>VLOOKUP(G892,映射表!A:G,7,0)</f>
        <v>#N/A</v>
      </c>
      <c r="O892" s="158" t="e">
        <f>VLOOKUP(G892,映射表!A:C,3,0)</f>
        <v>#N/A</v>
      </c>
    </row>
    <row r="893" spans="1:15">
      <c r="N893" s="157" t="e">
        <f>VLOOKUP(G893,映射表!A:G,7,0)</f>
        <v>#N/A</v>
      </c>
      <c r="O893" s="158" t="e">
        <f>VLOOKUP(G893,映射表!A:C,3,0)</f>
        <v>#N/A</v>
      </c>
    </row>
    <row r="894" spans="1:15">
      <c r="N894" s="157" t="e">
        <f>VLOOKUP(G894,映射表!A:G,7,0)</f>
        <v>#N/A</v>
      </c>
      <c r="O894" s="158" t="e">
        <f>VLOOKUP(G894,映射表!A:C,3,0)</f>
        <v>#N/A</v>
      </c>
    </row>
    <row r="895" spans="1:15">
      <c r="N895" s="157" t="e">
        <f>VLOOKUP(G895,映射表!A:G,7,0)</f>
        <v>#N/A</v>
      </c>
      <c r="O895" s="158" t="e">
        <f>VLOOKUP(G895,映射表!A:C,3,0)</f>
        <v>#N/A</v>
      </c>
    </row>
    <row r="896" spans="1:15">
      <c r="N896" s="157" t="e">
        <f>VLOOKUP(G896,映射表!A:G,7,0)</f>
        <v>#N/A</v>
      </c>
      <c r="O896" s="158" t="e">
        <f>VLOOKUP(G896,映射表!A:C,3,0)</f>
        <v>#N/A</v>
      </c>
    </row>
    <row r="897" spans="1:15">
      <c r="N897" s="157" t="e">
        <f>VLOOKUP(G897,映射表!A:G,7,0)</f>
        <v>#N/A</v>
      </c>
      <c r="O897" s="158" t="e">
        <f>VLOOKUP(G897,映射表!A:C,3,0)</f>
        <v>#N/A</v>
      </c>
    </row>
    <row r="898" spans="1:15">
      <c r="N898" s="157" t="e">
        <f>VLOOKUP(G898,映射表!A:G,7,0)</f>
        <v>#N/A</v>
      </c>
      <c r="O898" s="158" t="e">
        <f>VLOOKUP(G898,映射表!A:C,3,0)</f>
        <v>#N/A</v>
      </c>
    </row>
    <row r="899" spans="1:15">
      <c r="N899" s="157" t="e">
        <f>VLOOKUP(G899,映射表!A:G,7,0)</f>
        <v>#N/A</v>
      </c>
      <c r="O899" s="158" t="e">
        <f>VLOOKUP(G899,映射表!A:C,3,0)</f>
        <v>#N/A</v>
      </c>
    </row>
    <row r="900" spans="1:15">
      <c r="N900" s="157" t="e">
        <f>VLOOKUP(G900,映射表!A:G,7,0)</f>
        <v>#N/A</v>
      </c>
      <c r="O900" s="158" t="e">
        <f>VLOOKUP(G900,映射表!A:C,3,0)</f>
        <v>#N/A</v>
      </c>
    </row>
    <row r="901" spans="1:15">
      <c r="N901" s="157" t="e">
        <f>VLOOKUP(G901,映射表!A:G,7,0)</f>
        <v>#N/A</v>
      </c>
      <c r="O901" s="158" t="e">
        <f>VLOOKUP(G901,映射表!A:C,3,0)</f>
        <v>#N/A</v>
      </c>
    </row>
    <row r="902" spans="1:15">
      <c r="N902" s="157" t="e">
        <f>VLOOKUP(G902,映射表!A:G,7,0)</f>
        <v>#N/A</v>
      </c>
      <c r="O902" s="158" t="e">
        <f>VLOOKUP(G902,映射表!A:C,3,0)</f>
        <v>#N/A</v>
      </c>
    </row>
    <row r="903" spans="1:15">
      <c r="N903" s="157" t="e">
        <f>VLOOKUP(G903,映射表!A:G,7,0)</f>
        <v>#N/A</v>
      </c>
      <c r="O903" s="158" t="e">
        <f>VLOOKUP(G903,映射表!A:C,3,0)</f>
        <v>#N/A</v>
      </c>
    </row>
    <row r="904" spans="1:15">
      <c r="N904" s="157" t="e">
        <f>VLOOKUP(G904,映射表!A:G,7,0)</f>
        <v>#N/A</v>
      </c>
      <c r="O904" s="158" t="e">
        <f>VLOOKUP(G904,映射表!A:C,3,0)</f>
        <v>#N/A</v>
      </c>
    </row>
    <row r="905" spans="1:15">
      <c r="N905" s="157" t="e">
        <f>VLOOKUP(G905,映射表!A:G,7,0)</f>
        <v>#N/A</v>
      </c>
      <c r="O905" s="158" t="e">
        <f>VLOOKUP(G905,映射表!A:C,3,0)</f>
        <v>#N/A</v>
      </c>
    </row>
    <row r="906" spans="1:15">
      <c r="N906" s="157" t="e">
        <f>VLOOKUP(G906,映射表!A:G,7,0)</f>
        <v>#N/A</v>
      </c>
      <c r="O906" s="158" t="e">
        <f>VLOOKUP(G906,映射表!A:C,3,0)</f>
        <v>#N/A</v>
      </c>
    </row>
    <row r="907" spans="1:15">
      <c r="N907" s="157" t="e">
        <f>VLOOKUP(G907,映射表!A:G,7,0)</f>
        <v>#N/A</v>
      </c>
      <c r="O907" s="158" t="e">
        <f>VLOOKUP(G907,映射表!A:C,3,0)</f>
        <v>#N/A</v>
      </c>
    </row>
    <row r="908" spans="1:15">
      <c r="N908" s="157" t="e">
        <f>VLOOKUP(G908,映射表!A:G,7,0)</f>
        <v>#N/A</v>
      </c>
      <c r="O908" s="158" t="e">
        <f>VLOOKUP(G908,映射表!A:C,3,0)</f>
        <v>#N/A</v>
      </c>
    </row>
    <row r="909" spans="1:15">
      <c r="N909" s="157" t="e">
        <f>VLOOKUP(G909,映射表!A:G,7,0)</f>
        <v>#N/A</v>
      </c>
      <c r="O909" s="158" t="e">
        <f>VLOOKUP(G909,映射表!A:C,3,0)</f>
        <v>#N/A</v>
      </c>
    </row>
    <row r="910" spans="1:15">
      <c r="N910" s="157" t="e">
        <f>VLOOKUP(G910,映射表!A:G,7,0)</f>
        <v>#N/A</v>
      </c>
      <c r="O910" s="158" t="e">
        <f>VLOOKUP(G910,映射表!A:C,3,0)</f>
        <v>#N/A</v>
      </c>
    </row>
    <row r="911" spans="1:15">
      <c r="N911" s="157" t="e">
        <f>VLOOKUP(G911,映射表!A:G,7,0)</f>
        <v>#N/A</v>
      </c>
      <c r="O911" s="158" t="e">
        <f>VLOOKUP(G911,映射表!A:C,3,0)</f>
        <v>#N/A</v>
      </c>
    </row>
    <row r="912" spans="1:15">
      <c r="N912" s="157" t="e">
        <f>VLOOKUP(G912,映射表!A:G,7,0)</f>
        <v>#N/A</v>
      </c>
      <c r="O912" s="158" t="e">
        <f>VLOOKUP(G912,映射表!A:C,3,0)</f>
        <v>#N/A</v>
      </c>
    </row>
    <row r="913" spans="1:15">
      <c r="N913" s="157" t="e">
        <f>VLOOKUP(G913,映射表!A:G,7,0)</f>
        <v>#N/A</v>
      </c>
      <c r="O913" s="158" t="e">
        <f>VLOOKUP(G913,映射表!A:C,3,0)</f>
        <v>#N/A</v>
      </c>
    </row>
    <row r="914" spans="1:15">
      <c r="N914" s="157" t="e">
        <f>VLOOKUP(G914,映射表!A:G,7,0)</f>
        <v>#N/A</v>
      </c>
      <c r="O914" s="158" t="e">
        <f>VLOOKUP(G914,映射表!A:C,3,0)</f>
        <v>#N/A</v>
      </c>
    </row>
    <row r="915" spans="1:15">
      <c r="N915" s="157" t="e">
        <f>VLOOKUP(G915,映射表!A:G,7,0)</f>
        <v>#N/A</v>
      </c>
      <c r="O915" s="158" t="e">
        <f>VLOOKUP(G915,映射表!A:C,3,0)</f>
        <v>#N/A</v>
      </c>
    </row>
    <row r="916" spans="1:15">
      <c r="N916" s="157" t="e">
        <f>VLOOKUP(G916,映射表!A:G,7,0)</f>
        <v>#N/A</v>
      </c>
      <c r="O916" s="158" t="e">
        <f>VLOOKUP(G916,映射表!A:C,3,0)</f>
        <v>#N/A</v>
      </c>
    </row>
    <row r="917" spans="1:15">
      <c r="N917" s="157" t="e">
        <f>VLOOKUP(G917,映射表!A:G,7,0)</f>
        <v>#N/A</v>
      </c>
      <c r="O917" s="158" t="e">
        <f>VLOOKUP(G917,映射表!A:C,3,0)</f>
        <v>#N/A</v>
      </c>
    </row>
    <row r="918" spans="1:15">
      <c r="N918" s="157" t="e">
        <f>VLOOKUP(G918,映射表!A:G,7,0)</f>
        <v>#N/A</v>
      </c>
      <c r="O918" s="158" t="e">
        <f>VLOOKUP(G918,映射表!A:C,3,0)</f>
        <v>#N/A</v>
      </c>
    </row>
    <row r="919" spans="1:15">
      <c r="N919" s="157" t="e">
        <f>VLOOKUP(G919,映射表!A:G,7,0)</f>
        <v>#N/A</v>
      </c>
      <c r="O919" s="158" t="e">
        <f>VLOOKUP(G919,映射表!A:C,3,0)</f>
        <v>#N/A</v>
      </c>
    </row>
    <row r="920" spans="1:15">
      <c r="N920" s="157" t="e">
        <f>VLOOKUP(G920,映射表!A:G,7,0)</f>
        <v>#N/A</v>
      </c>
      <c r="O920" s="158" t="e">
        <f>VLOOKUP(G920,映射表!A:C,3,0)</f>
        <v>#N/A</v>
      </c>
    </row>
    <row r="921" spans="1:15">
      <c r="N921" s="157" t="e">
        <f>VLOOKUP(G921,映射表!A:G,7,0)</f>
        <v>#N/A</v>
      </c>
      <c r="O921" s="158" t="e">
        <f>VLOOKUP(G921,映射表!A:C,3,0)</f>
        <v>#N/A</v>
      </c>
    </row>
    <row r="922" spans="1:15">
      <c r="N922" s="157" t="e">
        <f>VLOOKUP(G922,映射表!A:G,7,0)</f>
        <v>#N/A</v>
      </c>
      <c r="O922" s="158" t="e">
        <f>VLOOKUP(G922,映射表!A:C,3,0)</f>
        <v>#N/A</v>
      </c>
    </row>
    <row r="923" spans="1:15">
      <c r="N923" s="157" t="e">
        <f>VLOOKUP(G923,映射表!A:G,7,0)</f>
        <v>#N/A</v>
      </c>
      <c r="O923" s="158" t="e">
        <f>VLOOKUP(G923,映射表!A:C,3,0)</f>
        <v>#N/A</v>
      </c>
    </row>
    <row r="924" spans="1:15">
      <c r="N924" s="157" t="e">
        <f>VLOOKUP(G924,映射表!A:G,7,0)</f>
        <v>#N/A</v>
      </c>
      <c r="O924" s="158" t="e">
        <f>VLOOKUP(G924,映射表!A:C,3,0)</f>
        <v>#N/A</v>
      </c>
    </row>
    <row r="925" spans="1:15">
      <c r="N925" s="157" t="e">
        <f>VLOOKUP(G925,映射表!A:G,7,0)</f>
        <v>#N/A</v>
      </c>
      <c r="O925" s="158" t="e">
        <f>VLOOKUP(G925,映射表!A:C,3,0)</f>
        <v>#N/A</v>
      </c>
    </row>
    <row r="926" spans="1:15">
      <c r="N926" s="157" t="e">
        <f>VLOOKUP(G926,映射表!A:G,7,0)</f>
        <v>#N/A</v>
      </c>
      <c r="O926" s="158" t="e">
        <f>VLOOKUP(G926,映射表!A:C,3,0)</f>
        <v>#N/A</v>
      </c>
    </row>
    <row r="927" spans="1:15">
      <c r="N927" s="157" t="e">
        <f>VLOOKUP(G927,映射表!A:G,7,0)</f>
        <v>#N/A</v>
      </c>
      <c r="O927" s="158" t="e">
        <f>VLOOKUP(G927,映射表!A:C,3,0)</f>
        <v>#N/A</v>
      </c>
    </row>
    <row r="928" spans="1:15">
      <c r="N928" s="157" t="e">
        <f>VLOOKUP(G928,映射表!A:G,7,0)</f>
        <v>#N/A</v>
      </c>
      <c r="O928" s="158" t="e">
        <f>VLOOKUP(G928,映射表!A:C,3,0)</f>
        <v>#N/A</v>
      </c>
    </row>
    <row r="929" spans="1:15">
      <c r="N929" s="157" t="e">
        <f>VLOOKUP(G929,映射表!A:G,7,0)</f>
        <v>#N/A</v>
      </c>
      <c r="O929" s="158" t="e">
        <f>VLOOKUP(G929,映射表!A:C,3,0)</f>
        <v>#N/A</v>
      </c>
    </row>
    <row r="930" spans="1:15">
      <c r="N930" s="157" t="e">
        <f>VLOOKUP(G930,映射表!A:G,7,0)</f>
        <v>#N/A</v>
      </c>
      <c r="O930" s="158" t="e">
        <f>VLOOKUP(G930,映射表!A:C,3,0)</f>
        <v>#N/A</v>
      </c>
    </row>
    <row r="931" spans="1:15">
      <c r="N931" s="157" t="e">
        <f>VLOOKUP(G931,映射表!A:G,7,0)</f>
        <v>#N/A</v>
      </c>
      <c r="O931" s="158" t="e">
        <f>VLOOKUP(G931,映射表!A:C,3,0)</f>
        <v>#N/A</v>
      </c>
    </row>
    <row r="932" spans="1:15">
      <c r="N932" s="157" t="e">
        <f>VLOOKUP(G932,映射表!A:G,7,0)</f>
        <v>#N/A</v>
      </c>
      <c r="O932" s="158" t="e">
        <f>VLOOKUP(G932,映射表!A:C,3,0)</f>
        <v>#N/A</v>
      </c>
    </row>
    <row r="933" spans="1:15">
      <c r="N933" s="157" t="e">
        <f>VLOOKUP(G933,映射表!A:G,7,0)</f>
        <v>#N/A</v>
      </c>
      <c r="O933" s="158" t="e">
        <f>VLOOKUP(G933,映射表!A:C,3,0)</f>
        <v>#N/A</v>
      </c>
    </row>
    <row r="934" spans="1:15">
      <c r="N934" s="157" t="e">
        <f>VLOOKUP(G934,映射表!A:G,7,0)</f>
        <v>#N/A</v>
      </c>
      <c r="O934" s="158" t="e">
        <f>VLOOKUP(G934,映射表!A:C,3,0)</f>
        <v>#N/A</v>
      </c>
    </row>
    <row r="935" spans="1:15">
      <c r="N935" s="157" t="e">
        <f>VLOOKUP(G935,映射表!A:G,7,0)</f>
        <v>#N/A</v>
      </c>
      <c r="O935" s="158" t="e">
        <f>VLOOKUP(G935,映射表!A:C,3,0)</f>
        <v>#N/A</v>
      </c>
    </row>
    <row r="936" spans="1:15">
      <c r="N936" s="157" t="e">
        <f>VLOOKUP(G936,映射表!A:G,7,0)</f>
        <v>#N/A</v>
      </c>
      <c r="O936" s="158" t="e">
        <f>VLOOKUP(G936,映射表!A:C,3,0)</f>
        <v>#N/A</v>
      </c>
    </row>
    <row r="937" spans="1:15">
      <c r="N937" s="157" t="e">
        <f>VLOOKUP(G937,映射表!A:G,7,0)</f>
        <v>#N/A</v>
      </c>
      <c r="O937" s="158" t="e">
        <f>VLOOKUP(G937,映射表!A:C,3,0)</f>
        <v>#N/A</v>
      </c>
    </row>
    <row r="938" spans="1:15">
      <c r="N938" s="157" t="e">
        <f>VLOOKUP(G938,映射表!A:G,7,0)</f>
        <v>#N/A</v>
      </c>
      <c r="O938" s="158" t="e">
        <f>VLOOKUP(G938,映射表!A:C,3,0)</f>
        <v>#N/A</v>
      </c>
    </row>
    <row r="939" spans="1:15">
      <c r="N939" s="157" t="e">
        <f>VLOOKUP(G939,映射表!A:G,7,0)</f>
        <v>#N/A</v>
      </c>
      <c r="O939" s="158" t="e">
        <f>VLOOKUP(G939,映射表!A:C,3,0)</f>
        <v>#N/A</v>
      </c>
    </row>
    <row r="940" spans="1:15">
      <c r="N940" s="157" t="e">
        <f>VLOOKUP(G940,映射表!A:G,7,0)</f>
        <v>#N/A</v>
      </c>
      <c r="O940" s="158" t="e">
        <f>VLOOKUP(G940,映射表!A:C,3,0)</f>
        <v>#N/A</v>
      </c>
    </row>
    <row r="941" spans="1:15">
      <c r="N941" s="157" t="e">
        <f>VLOOKUP(G941,映射表!A:G,7,0)</f>
        <v>#N/A</v>
      </c>
      <c r="O941" s="158" t="e">
        <f>VLOOKUP(G941,映射表!A:C,3,0)</f>
        <v>#N/A</v>
      </c>
    </row>
    <row r="942" spans="1:15">
      <c r="N942" s="157" t="e">
        <f>VLOOKUP(G942,映射表!A:G,7,0)</f>
        <v>#N/A</v>
      </c>
      <c r="O942" s="158" t="e">
        <f>VLOOKUP(G942,映射表!A:C,3,0)</f>
        <v>#N/A</v>
      </c>
    </row>
    <row r="943" spans="1:15">
      <c r="N943" s="157" t="e">
        <f>VLOOKUP(G943,映射表!A:G,7,0)</f>
        <v>#N/A</v>
      </c>
      <c r="O943" s="158" t="e">
        <f>VLOOKUP(G943,映射表!A:C,3,0)</f>
        <v>#N/A</v>
      </c>
    </row>
    <row r="944" spans="1:15">
      <c r="N944" s="157" t="e">
        <f>VLOOKUP(G944,映射表!A:G,7,0)</f>
        <v>#N/A</v>
      </c>
      <c r="O944" s="158" t="e">
        <f>VLOOKUP(G944,映射表!A:C,3,0)</f>
        <v>#N/A</v>
      </c>
    </row>
    <row r="945" spans="1:15">
      <c r="N945" s="157" t="e">
        <f>VLOOKUP(G945,映射表!A:G,7,0)</f>
        <v>#N/A</v>
      </c>
      <c r="O945" s="158" t="e">
        <f>VLOOKUP(G945,映射表!A:C,3,0)</f>
        <v>#N/A</v>
      </c>
    </row>
    <row r="946" spans="1:15">
      <c r="N946" s="157" t="e">
        <f>VLOOKUP(G946,映射表!A:G,7,0)</f>
        <v>#N/A</v>
      </c>
      <c r="O946" s="158" t="e">
        <f>VLOOKUP(G946,映射表!A:C,3,0)</f>
        <v>#N/A</v>
      </c>
    </row>
    <row r="947" spans="1:15">
      <c r="N947" s="157" t="e">
        <f>VLOOKUP(G947,映射表!A:G,7,0)</f>
        <v>#N/A</v>
      </c>
      <c r="O947" s="158" t="e">
        <f>VLOOKUP(G947,映射表!A:C,3,0)</f>
        <v>#N/A</v>
      </c>
    </row>
    <row r="948" spans="1:15">
      <c r="N948" s="157" t="e">
        <f>VLOOKUP(G948,映射表!A:G,7,0)</f>
        <v>#N/A</v>
      </c>
      <c r="O948" s="158" t="e">
        <f>VLOOKUP(G948,映射表!A:C,3,0)</f>
        <v>#N/A</v>
      </c>
    </row>
    <row r="949" spans="1:15">
      <c r="N949" s="157" t="e">
        <f>VLOOKUP(G949,映射表!A:G,7,0)</f>
        <v>#N/A</v>
      </c>
      <c r="O949" s="158" t="e">
        <f>VLOOKUP(G949,映射表!A:C,3,0)</f>
        <v>#N/A</v>
      </c>
    </row>
    <row r="950" spans="1:15">
      <c r="N950" s="157" t="e">
        <f>VLOOKUP(G950,映射表!A:G,7,0)</f>
        <v>#N/A</v>
      </c>
      <c r="O950" s="158" t="e">
        <f>VLOOKUP(G950,映射表!A:C,3,0)</f>
        <v>#N/A</v>
      </c>
    </row>
    <row r="951" spans="1:15">
      <c r="N951" s="157" t="e">
        <f>VLOOKUP(G951,映射表!A:G,7,0)</f>
        <v>#N/A</v>
      </c>
      <c r="O951" s="158" t="e">
        <f>VLOOKUP(G951,映射表!A:C,3,0)</f>
        <v>#N/A</v>
      </c>
    </row>
    <row r="952" spans="1:15">
      <c r="N952" s="157" t="e">
        <f>VLOOKUP(G952,映射表!A:G,7,0)</f>
        <v>#N/A</v>
      </c>
      <c r="O952" s="158" t="e">
        <f>VLOOKUP(G952,映射表!A:C,3,0)</f>
        <v>#N/A</v>
      </c>
    </row>
    <row r="953" spans="1:15"/>
    <row r="954" spans="1:15"/>
    <row r="955" spans="1:15"/>
    <row r="956" spans="1:15"/>
    <row r="957" spans="1:15"/>
    <row r="958" spans="1:15"/>
    <row r="959" spans="1:15"/>
    <row r="960" spans="1:15"/>
    <row r="961" spans="1:13"/>
    <row r="962" spans="1:13"/>
    <row r="963" spans="1:13"/>
    <row r="964" spans="1:13"/>
    <row r="965" spans="1:13"/>
    <row r="966" spans="1:13"/>
    <row r="967" spans="1:13"/>
    <row r="968" spans="1:13"/>
    <row r="969" spans="1:13"/>
    <row r="970" spans="1:13"/>
    <row r="971" spans="1:13"/>
    <row r="972" spans="1:13"/>
    <row r="973" spans="1:13"/>
    <row r="974" spans="1:13"/>
    <row r="975" spans="1:13"/>
    <row r="976" spans="1:13"/>
    <row r="977" spans="1:13"/>
    <row r="978" spans="1:13"/>
    <row r="979" spans="1:13"/>
    <row r="980" spans="1:13"/>
    <row r="981" spans="1:13"/>
    <row r="982" spans="1:13"/>
    <row r="983" spans="1:13"/>
    <row r="984" spans="1:13"/>
    <row r="985" spans="1:13"/>
    <row r="986" spans="1:13"/>
    <row r="987" spans="1:13"/>
    <row r="988" spans="1:13"/>
    <row r="989" spans="1:13"/>
    <row r="990" spans="1:13"/>
    <row r="991" spans="1:13"/>
    <row r="992" spans="1:13"/>
    <row r="993" spans="1:13"/>
    <row r="994" spans="1:13"/>
    <row r="995" spans="1:13"/>
    <row r="996" spans="1:13"/>
    <row r="997" spans="1:13"/>
    <row r="998" spans="1:13"/>
    <row r="999" spans="1:13"/>
    <row r="1000" spans="1:13"/>
    <row r="1001" spans="1:13"/>
    <row r="1002" spans="1:13"/>
    <row r="1003" spans="1:13"/>
    <row r="1004" spans="1:13"/>
    <row r="1005" spans="1:13"/>
    <row r="1006" spans="1:13"/>
    <row r="1007" spans="1:13"/>
    <row r="1008" spans="1:13"/>
    <row r="1009" spans="1:13"/>
    <row r="1010" spans="1:13"/>
    <row r="1011" spans="1:13"/>
    <row r="1012" spans="1:13"/>
    <row r="1013" spans="1:13"/>
    <row r="1014" spans="1:13"/>
    <row r="1015" spans="1:13"/>
    <row r="1016" spans="1:13"/>
    <row r="1017" spans="1:13"/>
    <row r="1018" spans="1:13"/>
    <row r="1019" spans="1:13"/>
    <row r="1020" spans="1:13"/>
    <row r="1021" spans="1:13"/>
    <row r="1022" spans="1:13"/>
    <row r="1023" spans="1:13"/>
    <row r="1024" spans="1:13"/>
    <row r="1025" spans="1:13"/>
    <row r="1026" spans="1:13"/>
    <row r="1027" spans="1:13"/>
    <row r="1028" spans="1:13"/>
    <row r="1029" spans="1:13"/>
    <row r="1030" spans="1:13"/>
    <row r="1031" spans="1:13"/>
    <row r="1032" spans="1:13"/>
    <row r="1033" spans="1:13"/>
    <row r="1034" spans="1:13"/>
    <row r="1035" spans="1:13"/>
    <row r="1036" spans="1:13"/>
    <row r="1037" spans="1:13"/>
    <row r="1038" spans="1:13"/>
    <row r="1039" spans="1:13"/>
    <row r="1040" spans="1:13"/>
    <row r="1041" spans="1:13"/>
    <row r="1042" spans="1:13"/>
    <row r="1043" spans="1:13"/>
    <row r="1044" spans="1:13"/>
    <row r="1045" spans="1:13"/>
    <row r="1046" spans="1:13"/>
    <row r="1047" spans="1:13"/>
    <row r="1048" spans="1:13"/>
    <row r="1049" spans="1:13"/>
    <row r="1050" spans="1:13"/>
    <row r="1051" spans="1:13"/>
    <row r="1052" spans="1:13"/>
    <row r="1053" spans="1:13"/>
    <row r="1054" spans="1:13"/>
    <row r="1055" spans="1:13"/>
    <row r="1056" spans="1:13"/>
    <row r="1057" spans="1:13"/>
    <row r="1058" spans="1:13"/>
    <row r="1059" spans="1:13"/>
    <row r="1060" spans="1:13"/>
    <row r="1061" spans="1:13"/>
    <row r="1062" spans="1:13"/>
    <row r="1063" spans="1:13"/>
    <row r="1064" spans="1:13"/>
    <row r="1065" spans="1:13"/>
    <row r="1066" spans="1:13"/>
    <row r="1067" spans="1:13"/>
    <row r="1068" spans="1:13"/>
    <row r="1069" spans="1:13"/>
    <row r="1070" spans="1:13"/>
    <row r="1071" spans="1:13"/>
    <row r="1072" spans="1:13"/>
    <row r="1073" spans="1:13"/>
    <row r="1074" spans="1:13"/>
    <row r="1075" spans="1:13"/>
    <row r="1076" spans="1:13"/>
    <row r="1077" spans="1:13"/>
    <row r="1078" spans="1:13"/>
    <row r="1079" spans="1:13"/>
    <row r="1080" spans="1:13"/>
    <row r="1081" spans="1:13"/>
    <row r="1082" spans="1:13"/>
    <row r="1083" spans="1:13"/>
    <row r="1084" spans="1:13"/>
    <row r="1085" spans="1:13"/>
    <row r="1086" spans="1:13"/>
    <row r="1087" spans="1:13"/>
    <row r="1088" spans="1:13"/>
    <row r="1089" spans="1:13"/>
    <row r="1090" spans="1:13"/>
    <row r="1091" spans="1:13"/>
    <row r="1092" spans="1:13"/>
    <row r="1093" spans="1:13"/>
    <row r="1094" spans="1:13"/>
    <row r="1095" spans="1:13"/>
    <row r="1096" spans="1:13"/>
    <row r="1097" spans="1:13"/>
    <row r="1098" spans="1:13"/>
    <row r="1099" spans="1:13"/>
    <row r="1100" spans="1:13"/>
    <row r="1101" spans="1:13"/>
    <row r="1102" spans="1:13"/>
    <row r="1103" spans="1:13"/>
    <row r="1104" spans="1:13"/>
    <row r="1105" spans="1:13"/>
    <row r="1106" spans="1:13"/>
    <row r="1107" spans="1:13"/>
    <row r="1108" spans="1:13"/>
    <row r="1109" spans="1:13"/>
    <row r="1110" spans="1:13"/>
    <row r="1111" spans="1:13"/>
    <row r="1112" spans="1:13"/>
    <row r="1113" spans="1:13"/>
    <row r="1114" spans="1:13"/>
    <row r="1115" spans="1:13"/>
    <row r="1116" spans="1:13"/>
    <row r="1117" spans="1:13"/>
    <row r="1118" spans="1:13"/>
    <row r="1119" spans="1:13"/>
    <row r="1120" spans="1:13"/>
    <row r="1121" spans="1:13"/>
    <row r="1122" spans="1:13"/>
    <row r="1123" spans="1:13"/>
    <row r="1124" spans="1:13"/>
    <row r="1125" spans="1:13"/>
    <row r="1126" spans="1:13"/>
    <row r="1127" spans="1:13"/>
    <row r="1128" spans="1:13"/>
    <row r="1129" spans="1:13"/>
    <row r="1130" spans="1:13"/>
    <row r="1131" spans="1:13"/>
    <row r="1132" spans="1:13"/>
    <row r="1133" spans="1:13"/>
    <row r="1134" spans="1:13"/>
    <row r="1135" spans="1:13"/>
    <row r="1136" spans="1:13"/>
    <row r="1137" spans="1:13"/>
    <row r="1138" spans="1:13"/>
    <row r="1139" spans="1:13"/>
    <row r="1140" spans="1:13"/>
    <row r="1141" spans="1:13"/>
    <row r="1142" spans="1:13"/>
    <row r="1143" spans="1:13"/>
    <row r="1144" spans="1:13"/>
    <row r="1145" spans="1:13"/>
    <row r="1146" spans="1:13"/>
    <row r="1147" spans="1:13"/>
    <row r="1148" spans="1:13"/>
    <row r="1149" spans="1:13"/>
    <row r="1150" spans="1:13"/>
    <row r="1151" spans="1:13"/>
    <row r="1152" spans="1:13"/>
    <row r="1153" spans="1:13"/>
    <row r="1154" spans="1:13"/>
    <row r="1155" spans="1:13"/>
    <row r="1156" spans="1:13"/>
    <row r="1157" spans="1:13"/>
    <row r="1158" spans="1:13"/>
    <row r="1159" spans="1:13"/>
    <row r="1160" spans="1:13"/>
    <row r="1161" spans="1:13"/>
    <row r="1162" spans="1:13"/>
    <row r="1163" spans="1:13"/>
    <row r="1164" spans="1:13"/>
    <row r="1165" spans="1:13"/>
    <row r="1166" spans="1:13"/>
    <row r="1167" spans="1:13"/>
    <row r="1168" spans="1:13"/>
    <row r="1169" spans="1:13"/>
    <row r="1170" spans="1:13"/>
    <row r="1171" spans="1:13"/>
    <row r="1172" spans="1:13"/>
    <row r="1173" spans="1:13"/>
    <row r="1174" spans="1:13"/>
    <row r="1175" spans="1:13"/>
    <row r="1176" spans="1:13"/>
    <row r="1177" spans="1:13"/>
    <row r="1178" spans="1:13"/>
    <row r="1179" spans="1:13"/>
    <row r="1180" spans="1:13"/>
    <row r="1181" spans="1:13"/>
    <row r="1182" spans="1:13"/>
    <row r="1183" spans="1:13"/>
    <row r="1184" spans="1:13"/>
    <row r="1185" spans="1:13"/>
    <row r="1186" spans="1:13"/>
    <row r="1187" spans="1:13"/>
    <row r="1188" spans="1:13"/>
    <row r="1189" spans="1:13"/>
    <row r="1190" spans="1:13"/>
    <row r="1191" spans="1:13"/>
    <row r="1192" spans="1:13"/>
    <row r="1193" spans="1:13"/>
    <row r="1194" spans="1:13"/>
    <row r="1195" spans="1:13"/>
    <row r="1196" spans="1:13"/>
    <row r="1197" spans="1:13"/>
    <row r="1198" spans="1:13"/>
    <row r="1199" spans="1:13"/>
    <row r="1200" spans="1:13"/>
    <row r="1201" spans="1:13"/>
    <row r="1202" spans="1:13"/>
    <row r="1203" spans="1:13"/>
    <row r="1204" spans="1:13"/>
    <row r="1205" spans="1:13"/>
    <row r="1206" spans="1:13"/>
    <row r="1207" spans="1:13"/>
    <row r="1208" spans="1:13"/>
    <row r="1209" spans="1:13"/>
    <row r="1210" spans="1:13"/>
    <row r="1211" spans="1:13"/>
    <row r="1212" spans="1:13"/>
    <row r="1213" spans="1:13"/>
    <row r="1214" spans="1:13"/>
    <row r="1215" spans="1:13"/>
    <row r="1216" spans="1:13"/>
    <row r="1217" spans="1:13"/>
    <row r="1218" spans="1:13"/>
    <row r="1219" spans="1:13"/>
    <row r="1220" spans="1:13"/>
    <row r="1221" spans="1:13"/>
    <row r="1222" spans="1:13"/>
    <row r="1223" spans="1:13"/>
    <row r="1224" spans="1:13"/>
    <row r="1225" spans="1:13"/>
    <row r="1226" spans="1:13"/>
    <row r="1227" spans="1:13"/>
    <row r="1228" spans="1:13"/>
    <row r="1229" spans="1:13"/>
    <row r="1230" spans="1:13"/>
    <row r="1231" spans="1:13"/>
    <row r="1232" spans="1:13"/>
    <row r="1233" spans="1:13"/>
    <row r="1234" spans="1:13"/>
    <row r="1235" spans="1:13"/>
    <row r="1236" spans="1:13"/>
    <row r="1237" spans="1:13"/>
    <row r="1238" spans="1:13"/>
    <row r="1239" spans="1:13"/>
    <row r="1240" spans="1:13"/>
    <row r="1241" spans="1:13"/>
    <row r="1242" spans="1:13"/>
    <row r="1243" spans="1:13"/>
    <row r="1244" spans="1:13"/>
    <row r="1245" spans="1:13"/>
    <row r="1246" spans="1:13"/>
    <row r="1247" spans="1:13"/>
    <row r="1248" spans="1:13"/>
    <row r="1249" spans="1:13"/>
    <row r="1250" spans="1:13"/>
    <row r="1251" spans="1:13"/>
    <row r="1252" spans="1:13"/>
    <row r="1253" spans="1:13"/>
    <row r="1254" spans="1:13"/>
    <row r="1255" spans="1:13"/>
    <row r="1256" spans="1:13"/>
    <row r="1257" spans="1:13"/>
    <row r="1258" spans="1:13"/>
    <row r="1259" spans="1:13"/>
    <row r="1260" spans="1:13"/>
    <row r="1261" spans="1:13"/>
    <row r="1262" spans="1:13"/>
    <row r="1263" spans="1:13"/>
    <row r="1264" spans="1:13"/>
    <row r="1265" spans="1:13"/>
    <row r="1266" spans="1:13"/>
    <row r="1267" spans="1:13"/>
    <row r="1268" spans="1:13"/>
    <row r="1269" spans="1:13"/>
    <row r="1270" spans="1:13"/>
    <row r="1271" spans="1:13"/>
    <row r="1272" spans="1:13"/>
    <row r="1273" spans="1:13"/>
    <row r="1274" spans="1:13"/>
    <row r="1275" spans="1:13"/>
    <row r="1276" spans="1:13"/>
    <row r="1277" spans="1:13"/>
    <row r="1278" spans="1:13"/>
    <row r="1279" spans="1:13"/>
    <row r="1280" spans="1:13"/>
    <row r="1281" spans="1:13"/>
    <row r="1282" spans="1:13"/>
    <row r="1283" spans="1:13"/>
    <row r="1284" spans="1:13"/>
    <row r="1285" spans="1:13"/>
    <row r="1286" spans="1:13"/>
    <row r="1287" spans="1:13"/>
    <row r="1288" spans="1:13"/>
    <row r="1289" spans="1:13"/>
    <row r="1290" spans="1:13"/>
    <row r="1291" spans="1:13"/>
    <row r="1292" spans="1:13"/>
    <row r="1293" spans="1:13"/>
    <row r="1294" spans="1:13"/>
    <row r="1295" spans="1:13"/>
    <row r="1296" spans="1:13"/>
    <row r="1297" spans="1:13"/>
    <row r="1298" spans="1:13"/>
    <row r="1299" spans="1:13"/>
    <row r="1300" spans="1:13"/>
    <row r="1301" spans="1:13"/>
    <row r="1302" spans="1:13"/>
    <row r="1303" spans="1:13"/>
    <row r="1304" spans="1:13"/>
    <row r="1305" spans="1:13"/>
    <row r="1306" spans="1:13"/>
    <row r="1307" spans="1:13"/>
    <row r="1308" spans="1:13"/>
    <row r="1309" spans="1:13"/>
    <row r="1310" spans="1:13"/>
    <row r="1311" spans="1:13"/>
    <row r="1312" spans="1:13"/>
    <row r="1313" spans="1:13"/>
    <row r="1314" spans="1:13"/>
    <row r="1315" spans="1:13"/>
    <row r="1316" spans="1:13"/>
    <row r="1317" spans="1:13"/>
    <row r="1318" spans="1:13"/>
    <row r="1319" spans="1:13"/>
    <row r="1320" spans="1:13"/>
    <row r="1321" spans="1:13"/>
    <row r="1322" spans="1:13"/>
    <row r="1323" spans="1:13"/>
    <row r="1324" spans="1:13"/>
    <row r="1325" spans="1:13"/>
    <row r="1326" spans="1:13"/>
    <row r="1327" spans="1:13"/>
    <row r="1328" spans="1:13"/>
    <row r="1329" spans="1:13"/>
    <row r="1330" spans="1:13"/>
    <row r="1331" spans="1:13"/>
    <row r="1332" spans="1:13"/>
    <row r="1333" spans="1:13"/>
    <row r="1334" spans="1:13"/>
    <row r="1335" spans="1:13"/>
    <row r="1336" spans="1:13"/>
    <row r="1337" spans="1:13"/>
    <row r="1338" spans="1:13"/>
    <row r="1339" spans="1:13"/>
    <row r="1340" spans="1:13"/>
    <row r="1341" spans="1:13"/>
    <row r="1342" spans="1:13"/>
    <row r="1343" spans="1:13"/>
    <row r="1344" spans="1:13"/>
    <row r="1345" spans="1:13"/>
    <row r="1346" spans="1:13"/>
    <row r="1347" spans="1:13"/>
    <row r="1348" spans="1:13"/>
    <row r="1349" spans="1:13"/>
    <row r="1350" spans="1:13"/>
    <row r="1351" spans="1:13"/>
    <row r="1352" spans="1:13"/>
    <row r="1353" spans="1:13"/>
    <row r="1354" spans="1:13"/>
    <row r="1355" spans="1:13"/>
    <row r="1356" spans="1:13"/>
    <row r="1357" spans="1:13"/>
    <row r="1358" spans="1:13"/>
    <row r="1359" spans="1:13"/>
    <row r="1360" spans="1:13"/>
    <row r="1361" spans="1:13"/>
    <row r="1362" spans="1:13"/>
    <row r="1363" spans="1:13"/>
    <row r="1364" spans="1:13"/>
    <row r="1365" spans="1:13"/>
    <row r="1366" spans="1:13"/>
    <row r="1367" spans="1:13"/>
    <row r="1368" spans="1:13"/>
    <row r="1369" spans="1:13"/>
    <row r="1370" spans="1:13"/>
    <row r="1371" spans="1:13"/>
    <row r="1372" spans="1:13"/>
    <row r="1373" spans="1:13"/>
    <row r="1374" spans="1:13"/>
    <row r="1375" spans="1:13"/>
    <row r="1376" spans="1:13"/>
    <row r="1377" spans="1:13"/>
    <row r="1378" spans="1:13"/>
    <row r="1379" spans="1:13"/>
    <row r="1380" spans="1:13"/>
    <row r="1381" spans="1:13"/>
    <row r="1382" spans="1:13"/>
    <row r="1383" spans="1:13"/>
    <row r="1384" spans="1:13"/>
    <row r="1385" spans="1:13"/>
    <row r="1386" spans="1:13"/>
    <row r="1387" spans="1:13"/>
    <row r="1388" spans="1:13"/>
    <row r="1389" spans="1:13"/>
    <row r="1390" spans="1:13"/>
    <row r="1391" spans="1:13"/>
    <row r="1392" spans="1:13"/>
    <row r="1393" spans="1:13"/>
    <row r="1394" spans="1:13"/>
    <row r="1395" spans="1:13"/>
    <row r="1396" spans="1:13"/>
    <row r="1397" spans="1:13"/>
    <row r="1398" spans="1:13"/>
    <row r="1399" spans="1:13"/>
    <row r="1400" spans="1:13"/>
    <row r="1401" spans="1:13"/>
    <row r="1402" spans="1:13"/>
    <row r="1403" spans="1:13"/>
    <row r="1404" spans="1:13"/>
    <row r="1405" spans="1:13"/>
    <row r="1406" spans="1:13"/>
    <row r="1407" spans="1:13"/>
    <row r="1408" spans="1:13"/>
    <row r="1409" spans="1:13"/>
    <row r="1410" spans="1:13"/>
    <row r="1411" spans="1:13"/>
    <row r="1412" spans="1:13"/>
    <row r="1413" spans="1:13"/>
    <row r="1414" spans="1:13"/>
    <row r="1415" spans="1:13"/>
    <row r="1416" spans="1:13"/>
    <row r="1417" spans="1:13"/>
    <row r="1418" spans="1:13"/>
    <row r="1419" spans="1:13"/>
    <row r="1420" spans="1:13"/>
    <row r="1421" spans="1:13"/>
    <row r="1422" spans="1:13"/>
    <row r="1423" spans="1:13"/>
    <row r="1424" spans="1:13"/>
    <row r="1425" spans="1:13"/>
    <row r="1426" spans="1:13"/>
    <row r="1427" spans="1:13"/>
    <row r="1428" spans="1:13"/>
    <row r="1429" spans="1:13"/>
    <row r="1430" spans="1:13"/>
    <row r="1431" spans="1:13"/>
    <row r="1432" spans="1:13"/>
    <row r="1433" spans="1:13"/>
    <row r="1434" spans="1:13"/>
    <row r="1435" spans="1:13"/>
    <row r="1436" spans="1:13"/>
    <row r="1437" spans="1:13"/>
    <row r="1438" spans="1:13"/>
    <row r="1439" spans="1:13"/>
    <row r="1440" spans="1:13"/>
    <row r="1441" spans="1:13"/>
    <row r="1442" spans="1:13"/>
    <row r="1443" spans="1:13"/>
    <row r="1444" spans="1:13"/>
    <row r="1445" spans="1:13"/>
    <row r="1446" spans="1:13"/>
    <row r="1447" spans="1:13"/>
    <row r="1448" spans="1:13"/>
    <row r="1449" spans="1:13"/>
    <row r="1450" spans="1:13"/>
    <row r="1451" spans="1:13"/>
    <row r="1452" spans="1:13"/>
    <row r="1453" spans="1:13"/>
    <row r="1454" spans="1:13"/>
    <row r="1455" spans="1:13"/>
    <row r="1456" spans="1:13"/>
    <row r="1457" spans="1:13"/>
    <row r="1458" spans="1:13"/>
    <row r="1459" spans="1:13"/>
    <row r="1460" spans="1:13"/>
    <row r="1461" spans="1:13"/>
    <row r="1462" spans="1:13"/>
    <row r="1463" spans="1:13"/>
    <row r="1464" spans="1:13"/>
    <row r="1465" spans="1:13"/>
    <row r="1466" spans="1:13"/>
    <row r="1467" spans="1:13"/>
    <row r="1468" spans="1:13"/>
    <row r="1469" spans="1:13"/>
    <row r="1470" spans="1:13"/>
    <row r="1471" spans="1:13"/>
    <row r="1472" spans="1:13"/>
    <row r="1473" spans="1:13"/>
    <row r="1474" spans="1:13"/>
    <row r="1475" spans="1:13"/>
    <row r="1476" spans="1:13"/>
    <row r="1477" spans="1:13"/>
    <row r="1478" spans="1:13"/>
    <row r="1479" spans="1:13"/>
    <row r="1480" spans="1:13"/>
    <row r="1481" spans="1:13"/>
    <row r="1482" spans="1:13"/>
    <row r="1483" spans="1:13"/>
    <row r="1484" spans="1:13"/>
    <row r="1485" spans="1:13"/>
    <row r="1486" spans="1:13"/>
    <row r="1487" spans="1:13"/>
    <row r="1488" spans="1:13"/>
    <row r="1489" spans="1:13"/>
    <row r="1490" spans="1:13"/>
    <row r="1491" spans="1:13"/>
    <row r="1492" spans="1:13"/>
    <row r="1493" spans="1:13"/>
    <row r="1494" spans="1:13"/>
    <row r="1495" spans="1:13"/>
    <row r="1496" spans="1:13"/>
    <row r="1497" spans="1:13"/>
    <row r="1498" spans="1:13"/>
    <row r="1499" spans="1:13"/>
    <row r="1500" spans="1:13"/>
    <row r="1501" spans="1:13"/>
    <row r="1502" spans="1:13"/>
    <row r="1503" spans="1:13"/>
    <row r="1504" spans="1:13"/>
    <row r="1505" spans="1:13"/>
    <row r="1506" spans="1:13"/>
    <row r="1507" spans="1:13"/>
    <row r="1508" spans="1:13"/>
    <row r="1509" spans="1:13"/>
    <row r="1510" spans="1:13"/>
    <row r="1511" spans="1:13"/>
    <row r="1512" spans="1:13"/>
    <row r="1513" spans="1:13"/>
    <row r="1514" spans="1:13"/>
    <row r="1515" spans="1:13"/>
    <row r="1516" spans="1:13"/>
    <row r="1517" spans="1:13"/>
    <row r="1518" spans="1:13"/>
    <row r="1519" spans="1:13"/>
    <row r="1520" spans="1:13"/>
    <row r="1521" spans="1:13"/>
    <row r="1522" spans="1:13"/>
    <row r="1523" spans="1:13"/>
    <row r="1524" spans="1:13"/>
    <row r="1525" spans="1:13"/>
    <row r="1526" spans="1:13"/>
    <row r="1527" spans="1:13"/>
    <row r="1528" spans="1:13"/>
    <row r="1529" spans="1:13"/>
    <row r="1530" spans="1:13"/>
    <row r="1531" spans="1:13"/>
    <row r="1532" spans="1:13"/>
    <row r="1533" spans="1:13"/>
    <row r="1534" spans="1:13"/>
    <row r="1535" spans="1:13"/>
    <row r="1536" spans="1:13"/>
    <row r="1537" spans="1:13"/>
    <row r="1538" spans="1:13"/>
    <row r="1539" spans="1:13"/>
    <row r="1540" spans="1:13"/>
    <row r="1541" spans="1:13"/>
    <row r="1542" spans="1:13"/>
    <row r="1543" spans="1:13"/>
    <row r="1544" spans="1:13"/>
    <row r="1545" spans="1:13"/>
    <row r="1546" spans="1:13"/>
    <row r="1547" spans="1:13"/>
    <row r="1548" spans="1:13"/>
    <row r="1549" spans="1:13"/>
    <row r="1550" spans="1:13"/>
    <row r="1551" spans="1:13"/>
    <row r="1552" spans="1:13"/>
    <row r="1553" spans="1:13"/>
    <row r="1554" spans="1:13"/>
    <row r="1555" spans="1:13"/>
    <row r="1556" spans="1:13"/>
    <row r="1557" spans="1:13"/>
    <row r="1558" spans="1:13"/>
    <row r="1559" spans="1:13"/>
    <row r="1560" spans="1:13"/>
    <row r="1561" spans="1:13"/>
    <row r="1562" spans="1:13"/>
    <row r="1563" spans="1:13"/>
    <row r="1564" spans="1:13"/>
    <row r="1565" spans="1:13"/>
    <row r="1566" spans="1:13"/>
    <row r="1567" spans="1:13"/>
    <row r="1568" spans="1:13"/>
    <row r="1569" spans="1:13"/>
    <row r="1570" spans="1:13"/>
    <row r="1571" spans="1:13"/>
    <row r="1572" spans="1:13"/>
    <row r="1573" spans="1:13"/>
    <row r="1574" spans="1:13"/>
    <row r="1575" spans="1:13"/>
    <row r="1576" spans="1:13"/>
    <row r="1577" spans="1:13"/>
    <row r="1578" spans="1:13"/>
    <row r="1579" spans="1:13"/>
    <row r="1580" spans="1:13"/>
    <row r="1581" spans="1:13"/>
    <row r="1582" spans="1:13"/>
    <row r="1583" spans="1:13"/>
    <row r="1584" spans="1:13"/>
    <row r="1585" spans="1:13"/>
    <row r="1586" spans="1:13"/>
    <row r="1587" spans="1:13"/>
    <row r="1588" spans="1:13"/>
    <row r="1589" spans="1:13"/>
    <row r="1590" spans="1:13"/>
    <row r="1591" spans="1:13"/>
    <row r="1592" spans="1:13"/>
    <row r="1593" spans="1:13"/>
    <row r="1594" spans="1:13"/>
    <row r="1595" spans="1:13"/>
    <row r="1596" spans="1:13"/>
    <row r="1597" spans="1:13"/>
    <row r="1598" spans="1:13"/>
    <row r="1599" spans="1:13"/>
    <row r="1600" spans="1:13"/>
    <row r="1601" spans="1:13"/>
    <row r="1602" spans="1:13"/>
    <row r="1603" spans="1:13"/>
    <row r="1604" spans="1:13"/>
    <row r="1605" spans="1:13"/>
    <row r="1606" spans="1:13"/>
    <row r="1607" spans="1:13"/>
    <row r="1608" spans="1:13"/>
    <row r="1609" spans="1:13"/>
    <row r="1610" spans="1:13"/>
    <row r="1611" spans="1:13"/>
    <row r="1612" spans="1:13"/>
    <row r="1613" spans="1:13"/>
    <row r="1614" spans="1:13"/>
    <row r="1615" spans="1:13"/>
    <row r="1616" spans="1:13"/>
    <row r="1617" spans="1:13"/>
    <row r="1618" spans="1:13"/>
    <row r="1619" spans="1:13"/>
    <row r="1620" spans="1:13"/>
    <row r="1621" spans="1:13"/>
    <row r="1622" spans="1:13"/>
    <row r="1623" spans="1:13"/>
    <row r="1624" spans="1:13"/>
    <row r="1625" spans="1:13"/>
    <row r="1626" spans="1:13"/>
    <row r="1627" spans="1:13"/>
    <row r="1628" spans="1:13"/>
    <row r="1629" spans="1:13"/>
    <row r="1630" spans="1:13"/>
    <row r="1631" spans="1:13"/>
    <row r="1632" spans="1:13"/>
    <row r="1633" spans="1:13"/>
    <row r="1634" spans="1:13"/>
    <row r="1635" spans="1:13"/>
    <row r="1636" spans="1:13"/>
    <row r="1637" spans="1:13"/>
    <row r="1638" spans="1:13"/>
    <row r="1639" spans="1:13"/>
    <row r="1640" spans="1:13"/>
    <row r="1641" spans="1:13"/>
    <row r="1642" spans="1:13"/>
    <row r="1643" spans="1:13"/>
    <row r="1644" spans="1:13"/>
    <row r="1645" spans="1:13"/>
    <row r="1646" spans="1:13"/>
    <row r="1647" spans="1:13"/>
    <row r="1648" spans="1:13"/>
    <row r="1649" spans="1:13"/>
    <row r="1650" spans="1:13"/>
    <row r="1651" spans="1:13"/>
    <row r="1652" spans="1:13"/>
    <row r="1653" spans="1:13"/>
    <row r="1654" spans="1:13"/>
    <row r="1655" spans="1:13"/>
    <row r="1656" spans="1:13"/>
    <row r="1657" spans="1:13"/>
    <row r="1658" spans="1:13"/>
    <row r="1659" spans="1:13"/>
    <row r="1660" spans="1:13"/>
    <row r="1661" spans="1:13"/>
    <row r="1662" spans="1:13"/>
    <row r="1663" spans="1:13"/>
    <row r="1664" spans="1:13"/>
    <row r="1665" spans="1:13"/>
    <row r="1666" spans="1:13"/>
    <row r="1667" spans="1:13"/>
    <row r="1668" spans="1:13"/>
    <row r="1669" spans="1:13"/>
    <row r="1670" spans="1:13"/>
    <row r="1671" spans="1:13"/>
    <row r="1672" spans="1:13"/>
    <row r="1673" spans="1:13"/>
    <row r="1674" spans="1:13"/>
    <row r="1675" spans="1:13"/>
    <row r="1676" spans="1:13"/>
    <row r="1677" spans="1:13"/>
    <row r="1678" spans="1:13"/>
    <row r="1679" spans="1:13"/>
    <row r="1680" spans="1:13"/>
    <row r="1681" spans="1:13"/>
    <row r="1682" spans="1:13"/>
    <row r="1683" spans="1:13"/>
    <row r="1684" spans="1:13"/>
    <row r="1685" spans="1:13"/>
    <row r="1686" spans="1:13"/>
    <row r="1687" spans="1:13"/>
    <row r="1688" spans="1:13"/>
    <row r="1689" spans="1:13"/>
    <row r="1690" spans="1:13"/>
    <row r="1691" spans="1:13"/>
    <row r="1692" spans="1:13"/>
    <row r="1693" spans="1:13"/>
    <row r="1694" spans="1:13"/>
    <row r="1695" spans="1:13"/>
    <row r="1696" spans="1:13"/>
    <row r="1697" spans="1:13"/>
    <row r="1698" spans="1:13"/>
    <row r="1699" spans="1:13"/>
    <row r="1700" spans="1:13"/>
    <row r="1701" spans="1:13"/>
    <row r="1702" spans="1:13"/>
    <row r="1703" spans="1:13"/>
    <row r="1704" spans="1:13"/>
    <row r="1705" spans="1:13"/>
    <row r="1706" spans="1:13"/>
    <row r="1707" spans="1:13"/>
    <row r="1708" spans="1:13"/>
    <row r="1709" spans="1:13"/>
    <row r="1710" spans="1:13"/>
    <row r="1711" spans="1:13"/>
    <row r="1712" spans="1:13"/>
    <row r="1713" spans="1:13"/>
    <row r="1714" spans="1:13"/>
    <row r="1715" spans="1:13"/>
    <row r="1716" spans="1:13"/>
    <row r="1717" spans="1:13"/>
    <row r="1718" spans="1:13"/>
    <row r="1719" spans="1:13"/>
    <row r="1720" spans="1:13"/>
    <row r="1721" spans="1:13"/>
    <row r="1722" spans="1:13"/>
    <row r="1723" spans="1:13"/>
    <row r="1724" spans="1:13"/>
    <row r="1725" spans="1:13"/>
    <row r="1726" spans="1:13"/>
    <row r="1727" spans="1:13"/>
    <row r="1728" spans="1:13"/>
    <row r="1729" spans="1:13"/>
    <row r="1730" spans="1:13"/>
    <row r="1731" spans="1:13"/>
    <row r="1732" spans="1:13"/>
    <row r="1733" spans="1:13"/>
    <row r="1734" spans="1:13"/>
    <row r="1735" spans="1:13"/>
    <row r="1736" spans="1:13"/>
    <row r="1737" spans="1:13"/>
    <row r="1738" spans="1:13"/>
    <row r="1739" spans="1:13"/>
    <row r="1740" spans="1:13"/>
    <row r="1741" spans="1:13"/>
    <row r="1742" spans="1:13"/>
    <row r="1743" spans="1:13"/>
    <row r="1744" spans="1:13"/>
    <row r="1745" spans="1:13"/>
    <row r="1746" spans="1:13"/>
    <row r="1747" spans="1:13"/>
    <row r="1748" spans="1:13"/>
    <row r="1749" spans="1:13"/>
    <row r="1750" spans="1:13"/>
    <row r="1751" spans="1:13"/>
    <row r="1752" spans="1:13"/>
    <row r="1753" spans="1:13"/>
    <row r="1754" spans="1:13"/>
    <row r="1755" spans="1:13"/>
    <row r="1756" spans="1:13"/>
    <row r="1757" spans="1:13"/>
    <row r="1758" spans="1:13"/>
    <row r="1759" spans="1:13"/>
    <row r="1760" spans="1:13"/>
    <row r="1761" spans="1:13"/>
    <row r="1762" spans="1:13"/>
    <row r="1763" spans="1:13"/>
    <row r="1764" spans="1:13"/>
    <row r="1765" spans="1:13"/>
    <row r="1766" spans="1:13"/>
    <row r="1767" spans="1:13"/>
    <row r="1768" spans="1:13"/>
    <row r="1769" spans="1:13"/>
    <row r="1770" spans="1:13"/>
    <row r="1771" spans="1:13"/>
    <row r="1772" spans="1:13"/>
    <row r="1773" spans="1:13"/>
    <row r="1774" spans="1:13"/>
    <row r="1775" spans="1:13"/>
    <row r="1776" spans="1:13"/>
    <row r="1777" spans="1:13"/>
    <row r="1778" spans="1:13"/>
    <row r="1779" spans="1:13"/>
    <row r="1780" spans="1:13"/>
    <row r="1781" spans="1:13"/>
    <row r="1782" spans="1:13"/>
    <row r="1783" spans="1:13"/>
    <row r="1784" spans="1:13"/>
    <row r="1785" spans="1:13"/>
    <row r="1786" spans="1:13"/>
    <row r="1787" spans="1:13"/>
    <row r="1788" spans="1:13"/>
    <row r="1789" spans="1:13"/>
    <row r="1790" spans="1:13"/>
    <row r="1791" spans="1:13"/>
    <row r="1792" spans="1:13"/>
    <row r="1793" spans="1:13"/>
    <row r="1794" spans="1:13"/>
    <row r="1795" spans="1:13"/>
    <row r="1796" spans="1:13"/>
    <row r="1797" spans="1:13"/>
    <row r="1798" spans="1:13"/>
    <row r="1799" spans="1:13"/>
    <row r="1800" spans="1:13"/>
    <row r="1801" spans="1:13"/>
    <row r="1802" spans="1:13"/>
    <row r="1803" spans="1:13"/>
    <row r="1804" spans="1:13"/>
    <row r="1805" spans="1:13"/>
    <row r="1806" spans="1:13"/>
    <row r="1807" spans="1:13"/>
    <row r="1808" spans="1:13"/>
    <row r="1809" spans="1:13"/>
    <row r="1810" spans="1:13"/>
    <row r="1811" spans="1:13"/>
    <row r="1812" spans="1:13"/>
    <row r="1813" spans="1:13"/>
    <row r="1814" spans="1:13"/>
    <row r="1815" spans="1:13"/>
    <row r="1816" spans="1:13"/>
    <row r="1817" spans="1:13"/>
    <row r="1818" spans="1:13"/>
    <row r="1819" spans="1:13"/>
    <row r="1820" spans="1:13"/>
    <row r="1821" spans="1:13"/>
    <row r="1822" spans="1:13"/>
    <row r="1823" spans="1:13"/>
    <row r="1824" spans="1:13"/>
    <row r="1825" spans="1:13"/>
    <row r="1826" spans="1:13"/>
    <row r="1827" spans="1:13"/>
    <row r="1828" spans="1:13"/>
    <row r="1829" spans="1:13"/>
    <row r="1830" spans="1:13"/>
    <row r="1831" spans="1:13"/>
    <row r="1832" spans="1:13"/>
    <row r="1833" spans="1:13"/>
    <row r="1834" spans="1:13"/>
    <row r="1835" spans="1:13"/>
    <row r="1836" spans="1:13"/>
    <row r="1837" spans="1:13"/>
    <row r="1838" spans="1:13"/>
    <row r="1839" spans="1:13"/>
    <row r="1840" spans="1:13"/>
    <row r="1841" spans="1:13"/>
    <row r="1842" spans="1:13"/>
    <row r="1843" spans="1:13"/>
    <row r="1844" spans="1:13"/>
    <row r="1845" spans="1:13"/>
    <row r="1846" spans="1:13"/>
    <row r="1847" spans="1:13"/>
    <row r="1848" spans="1:13"/>
    <row r="1849" spans="1:13"/>
    <row r="1850" spans="1:13"/>
    <row r="1851" spans="1:13"/>
    <row r="1852" spans="1:13"/>
    <row r="1853" spans="1:13"/>
    <row r="1854" spans="1:13"/>
    <row r="1855" spans="1:13"/>
    <row r="1856" spans="1:13"/>
    <row r="1857" spans="1:13"/>
    <row r="1858" spans="1:13"/>
    <row r="1859" spans="1:13"/>
    <row r="1860" spans="1:13"/>
    <row r="1861" spans="1:13"/>
    <row r="1862" spans="1:13"/>
    <row r="1863" spans="1:13"/>
    <row r="1864" spans="1:13"/>
    <row r="1865" spans="1:13"/>
    <row r="1866" spans="1:13"/>
    <row r="1867" spans="1:13"/>
    <row r="1868" spans="1:13"/>
    <row r="1869" spans="1:13"/>
    <row r="1870" spans="1:13"/>
    <row r="1871" spans="1:13"/>
    <row r="1872" spans="1:13"/>
    <row r="1873" spans="1:13"/>
    <row r="1874" spans="1:13"/>
    <row r="1875" spans="1:13"/>
    <row r="1876" spans="1:13"/>
    <row r="1877" spans="1:13"/>
    <row r="1878" spans="1:13"/>
    <row r="1879" spans="1:13"/>
    <row r="1880" spans="1:13"/>
    <row r="1881" spans="1:13"/>
    <row r="1882" spans="1:13"/>
    <row r="1883" spans="1:13"/>
    <row r="1884" spans="1:13"/>
    <row r="1885" spans="1:13"/>
    <row r="1886" spans="1:13"/>
    <row r="1887" spans="1:13"/>
    <row r="1888" spans="1:13"/>
    <row r="1889" spans="1:13"/>
    <row r="1890" spans="1:13"/>
    <row r="1891" spans="1:13"/>
    <row r="1892" spans="1:13"/>
    <row r="1893" spans="1:13"/>
    <row r="1894" spans="1:13"/>
    <row r="1895" spans="1:13"/>
    <row r="1896" spans="1:13"/>
    <row r="1897" spans="1:13"/>
    <row r="1898" spans="1:13"/>
    <row r="1899" spans="1:13"/>
    <row r="1900" spans="1:13"/>
    <row r="1901" spans="1:13"/>
    <row r="1902" spans="1:13"/>
    <row r="1903" spans="1:13"/>
    <row r="1904" spans="1:13"/>
    <row r="1905" spans="1:13"/>
    <row r="1906" spans="1:13"/>
    <row r="1907" spans="1:13"/>
    <row r="1908" spans="1:13"/>
    <row r="1909" spans="1:13"/>
    <row r="1910" spans="1:13"/>
    <row r="1911" spans="1:13"/>
    <row r="1912" spans="1:13"/>
    <row r="1913" spans="1:13"/>
    <row r="1914" spans="1:13"/>
    <row r="1915" spans="1:13"/>
    <row r="1916" spans="1:13"/>
    <row r="1917" spans="1:13"/>
    <row r="1918" spans="1:13"/>
    <row r="1919" spans="1:13"/>
    <row r="1920" spans="1:13"/>
    <row r="1921" spans="1:13"/>
    <row r="1922" spans="1:13"/>
    <row r="1923" spans="1:13"/>
    <row r="1924" spans="1:13"/>
    <row r="1925" spans="1:13"/>
    <row r="1926" spans="1:13"/>
    <row r="1927" spans="1:13"/>
    <row r="1928" spans="1:13"/>
    <row r="1929" spans="1:13"/>
    <row r="1930" spans="1:13"/>
    <row r="1931" spans="1:13"/>
    <row r="1932" spans="1:13"/>
    <row r="1933" spans="1:13"/>
    <row r="1934" spans="1:13"/>
    <row r="1935" spans="1:13"/>
    <row r="1936" spans="1:13"/>
    <row r="1937" spans="1:13"/>
    <row r="1938" spans="1:13"/>
    <row r="1939" spans="1:13"/>
    <row r="1940" spans="1:13"/>
    <row r="1941" spans="1:13"/>
    <row r="1942" spans="1:13"/>
    <row r="1943" spans="1:13"/>
    <row r="1944" spans="1:13"/>
    <row r="1945" spans="1:13"/>
    <row r="1946" spans="1:13"/>
    <row r="1947" spans="1:13"/>
    <row r="1948" spans="1:13"/>
    <row r="1949" spans="1:13"/>
    <row r="1950" spans="1:13"/>
    <row r="1951" spans="1:13"/>
    <row r="1952" spans="1:13"/>
    <row r="1953" spans="1:13"/>
    <row r="1954" spans="1:13"/>
    <row r="1955" spans="1:13"/>
    <row r="1956" spans="1:13"/>
    <row r="1957" spans="1:13"/>
    <row r="1958" spans="1:13"/>
    <row r="1959" spans="1:13"/>
    <row r="1960" spans="1:13"/>
    <row r="1961" spans="1:13"/>
    <row r="1962" spans="1:13"/>
    <row r="1963" spans="1:13"/>
    <row r="1964" spans="1:13"/>
    <row r="1965" spans="1:13"/>
    <row r="1966" spans="1:13"/>
    <row r="1967" spans="1:13"/>
    <row r="1968" spans="1:13"/>
    <row r="1969" spans="1:13"/>
    <row r="1970" spans="1:13"/>
    <row r="1971" spans="1:13"/>
    <row r="1972" spans="1:13"/>
    <row r="1973" spans="1:13"/>
    <row r="1974" spans="1:13"/>
    <row r="1975" spans="1:13"/>
    <row r="1976" spans="1:13"/>
    <row r="1977" spans="1:13"/>
    <row r="1978" spans="1:13"/>
    <row r="1979" spans="1:13"/>
    <row r="1980" spans="1:13"/>
    <row r="1981" spans="1:13"/>
    <row r="1982" spans="1:13"/>
    <row r="1983" spans="1:13"/>
    <row r="1984" spans="1:13"/>
    <row r="1985" spans="1:13"/>
    <row r="1986" spans="1:13"/>
    <row r="1987" spans="1:13"/>
    <row r="1988" spans="1:13"/>
    <row r="1989" spans="1:13"/>
    <row r="1990" spans="1:13"/>
    <row r="1991" spans="1:13"/>
    <row r="1992" spans="1:13"/>
    <row r="1993" spans="1:13"/>
    <row r="1994" spans="1:13"/>
    <row r="1995" spans="1:13"/>
    <row r="1996" spans="1:13"/>
    <row r="1997" spans="1:13"/>
    <row r="1998" spans="1:13"/>
    <row r="1999" spans="1:13"/>
    <row r="2000" spans="1:13"/>
    <row r="2001" spans="1:13"/>
    <row r="2002" spans="1:13"/>
    <row r="2003" spans="1:13"/>
    <row r="2004" spans="1:13"/>
    <row r="2005" spans="1:13"/>
    <row r="2006" spans="1:13"/>
    <row r="2007" spans="1:13"/>
    <row r="2008" spans="1:13"/>
    <row r="2009" spans="1:13"/>
    <row r="2010" spans="1:13"/>
    <row r="2011" spans="1:13"/>
    <row r="2012" spans="1:13"/>
    <row r="2013" spans="1:13"/>
    <row r="2014" spans="1:13"/>
    <row r="2015" spans="1:13"/>
    <row r="2016" spans="1:13"/>
    <row r="2017" spans="1:13"/>
    <row r="2018" spans="1:13"/>
    <row r="2019" spans="1:13"/>
    <row r="2020" spans="1:13"/>
    <row r="2021" spans="1:13"/>
    <row r="2022" spans="1:13"/>
    <row r="2023" spans="1:13"/>
    <row r="2024" spans="1:13"/>
    <row r="2025" spans="1:13"/>
    <row r="2026" spans="1:13"/>
    <row r="2027" spans="1:13"/>
    <row r="2028" spans="1:13"/>
    <row r="2029" spans="1:13"/>
    <row r="2030" spans="1:13"/>
    <row r="2031" spans="1:13"/>
    <row r="2032" spans="1:13"/>
    <row r="2033" spans="1:13"/>
    <row r="2034" spans="1:13"/>
    <row r="2035" spans="1:13"/>
    <row r="2036" spans="1:13"/>
    <row r="2037" spans="1:13"/>
    <row r="2038" spans="1:13"/>
    <row r="2039" spans="1:13"/>
    <row r="2040" spans="1:13"/>
    <row r="2041" spans="1:13"/>
    <row r="2042" spans="1:13"/>
    <row r="2043" spans="1:13"/>
    <row r="2044" spans="1:13"/>
    <row r="2045" spans="1:13"/>
    <row r="2046" spans="1:13"/>
    <row r="2047" spans="1:13"/>
    <row r="2048" spans="1:13"/>
    <row r="2049" spans="1:13"/>
    <row r="2050" spans="1:13"/>
    <row r="2051" spans="1:13"/>
    <row r="2052" spans="1:13"/>
    <row r="2053" spans="1:13"/>
    <row r="2054" spans="1:13"/>
    <row r="2055" spans="1:13"/>
    <row r="2056" spans="1:13"/>
    <row r="2057" spans="1:13"/>
    <row r="2058" spans="1:13"/>
    <row r="2059" spans="1:13"/>
    <row r="2060" spans="1:13"/>
    <row r="2061" spans="1:13"/>
    <row r="2062" spans="1:13"/>
    <row r="2063" spans="1:13"/>
    <row r="2064" spans="1:13"/>
    <row r="2065" spans="1:13"/>
    <row r="2066" spans="1:13"/>
    <row r="2067" spans="1:13"/>
    <row r="2068" spans="1:13"/>
    <row r="2069" spans="1:13"/>
    <row r="2070" spans="1:13"/>
    <row r="2071" spans="1:13"/>
    <row r="2072" spans="1:13"/>
    <row r="2073" spans="1:13"/>
    <row r="2074" spans="1:13"/>
    <row r="2075" spans="1:13"/>
    <row r="2076" spans="1:13"/>
    <row r="2077" spans="1:13"/>
    <row r="2078" spans="1:13"/>
    <row r="2079" spans="1:13"/>
    <row r="2080" spans="1:13"/>
    <row r="2081" spans="1:13"/>
    <row r="2082" spans="1:13"/>
    <row r="2083" spans="1:13"/>
    <row r="2084" spans="1:13"/>
    <row r="2085" spans="1:13"/>
    <row r="2086" spans="1:13"/>
    <row r="2087" spans="1:13"/>
    <row r="2088" spans="1:13"/>
    <row r="2089" spans="1:13"/>
    <row r="2090" spans="1:13"/>
    <row r="2091" spans="1:13"/>
    <row r="2092" spans="1:13"/>
    <row r="2093" spans="1:13"/>
    <row r="2094" spans="1:13"/>
    <row r="2095" spans="1:13"/>
    <row r="2096" spans="1:13"/>
    <row r="2097" spans="1:13"/>
    <row r="2098" spans="1:13"/>
    <row r="2099" spans="1:13"/>
    <row r="2100" spans="1:13"/>
    <row r="2101" spans="1:13"/>
    <row r="2102" spans="1:13"/>
    <row r="2103" spans="1:13"/>
    <row r="2104" spans="1:13"/>
    <row r="2105" spans="1:13"/>
    <row r="2106" spans="1:13"/>
    <row r="2107" spans="1:13"/>
    <row r="2108" spans="1:13"/>
    <row r="2109" spans="1:13"/>
    <row r="2110" spans="1:13"/>
    <row r="2111" spans="1:13"/>
    <row r="2112" spans="1:13"/>
    <row r="2113" spans="1:13"/>
    <row r="2114" spans="1:13"/>
    <row r="2115" spans="1:13"/>
    <row r="2116" spans="1:13"/>
    <row r="2117" spans="1:13"/>
    <row r="2118" spans="1:13"/>
    <row r="2119" spans="1:13"/>
    <row r="2120" spans="1:13"/>
    <row r="2121" spans="1:13"/>
    <row r="2122" spans="1:13"/>
    <row r="2123" spans="1:13"/>
    <row r="2124" spans="1:13"/>
    <row r="2125" spans="1:13"/>
    <row r="2126" spans="1:13"/>
    <row r="2127" spans="1:13"/>
    <row r="2128" spans="1:13"/>
    <row r="2129" spans="1:13"/>
    <row r="2130" spans="1:13"/>
    <row r="2131" spans="1:13"/>
    <row r="2132" spans="1:13"/>
    <row r="2133" spans="1:13"/>
    <row r="2134" spans="1:13"/>
    <row r="2135" spans="1:13"/>
    <row r="2136" spans="1:13"/>
    <row r="2137" spans="1:13"/>
    <row r="2138" spans="1:13"/>
    <row r="2139" spans="1:13"/>
    <row r="2140" spans="1:13"/>
    <row r="2141" spans="1:13"/>
    <row r="2142" spans="1:13"/>
    <row r="2143" spans="1:13"/>
    <row r="2144" spans="1:13"/>
    <row r="2145" spans="1:13"/>
    <row r="2146" spans="1:13"/>
    <row r="2147" spans="1:13"/>
    <row r="2148" spans="1:13"/>
    <row r="2149" spans="1:13"/>
    <row r="2150" spans="1:13"/>
    <row r="2151" spans="1:13"/>
    <row r="2152" spans="1:13"/>
    <row r="2153" spans="1:13"/>
    <row r="2154" spans="1:13"/>
    <row r="2155" spans="1:13"/>
    <row r="2156" spans="1:13"/>
    <row r="2157" spans="1:13"/>
    <row r="2158" spans="1:13"/>
    <row r="2159" spans="1:13"/>
    <row r="2160" spans="1:13"/>
    <row r="2161" spans="1:13"/>
    <row r="2162" spans="1:13"/>
    <row r="2163" spans="1:13"/>
    <row r="2164" spans="1:13"/>
    <row r="2165" spans="1:13"/>
    <row r="2166" spans="1:13"/>
    <row r="2167" spans="1:13"/>
    <row r="2168" spans="1:13"/>
    <row r="2169" spans="1:13"/>
    <row r="2170" spans="1:13"/>
    <row r="2171" spans="1:13"/>
    <row r="2172" spans="1:13"/>
    <row r="2173" spans="1:13"/>
    <row r="2174" spans="1:13"/>
    <row r="2175" spans="1:13"/>
    <row r="2176" spans="1:13"/>
    <row r="2177" spans="1:13"/>
    <row r="2178" spans="1:13"/>
    <row r="2179" spans="1:13"/>
    <row r="2180" spans="1:13"/>
    <row r="2181" spans="1:13"/>
    <row r="2182" spans="1:13"/>
    <row r="2183" spans="1:13"/>
    <row r="2184" spans="1:13"/>
    <row r="2185" spans="1:13"/>
    <row r="2186" spans="1:13"/>
    <row r="2187" spans="1:13"/>
    <row r="2188" spans="1:13"/>
    <row r="2189" spans="1:13"/>
    <row r="2190" spans="1:13"/>
    <row r="2191" spans="1:13"/>
    <row r="2192" spans="1:13"/>
    <row r="2193" spans="1:13"/>
    <row r="2194" spans="1:13"/>
    <row r="2195" spans="1:13"/>
    <row r="2196" spans="1:13"/>
    <row r="2197" spans="1:13"/>
    <row r="2198" spans="1:13"/>
    <row r="2199" spans="1:13"/>
    <row r="2200" spans="1:13"/>
    <row r="2201" spans="1:13"/>
    <row r="2202" spans="1:13"/>
    <row r="2203" spans="1:13"/>
    <row r="2204" spans="1:13"/>
    <row r="2205" spans="1:13"/>
    <row r="2206" spans="1:13"/>
    <row r="2207" spans="1:13"/>
    <row r="2208" spans="1:13"/>
    <row r="2209" spans="1:13"/>
    <row r="2210" spans="1:13"/>
    <row r="2211" spans="1:13"/>
    <row r="2212" spans="1:13"/>
    <row r="2213" spans="1:13"/>
    <row r="2214" spans="1:13"/>
    <row r="2215" spans="1:13"/>
    <row r="2216" spans="1:13"/>
    <row r="2217" spans="1:13"/>
    <row r="2218" spans="1:13"/>
    <row r="2219" spans="1:13"/>
    <row r="2220" spans="1:13"/>
    <row r="2221" spans="1:13"/>
    <row r="2222" spans="1:13"/>
    <row r="2223" spans="1:13"/>
    <row r="2224" spans="1:13"/>
    <row r="2225" spans="1:13"/>
    <row r="2226" spans="1:13"/>
    <row r="2227" spans="1:13"/>
    <row r="2228" spans="1:13"/>
    <row r="2229" spans="1:13"/>
    <row r="2230" spans="1:13"/>
    <row r="2231" spans="1:13"/>
    <row r="2232" spans="1:13"/>
    <row r="2233" spans="1:13"/>
    <row r="2234" spans="1:13"/>
    <row r="2235" spans="1:13"/>
    <row r="2236" spans="1:13"/>
    <row r="2237" spans="1:13"/>
    <row r="2238" spans="1:13"/>
    <row r="2239" spans="1:13"/>
    <row r="2240" spans="1:13"/>
    <row r="2241" spans="1:13"/>
    <row r="2242" spans="1:13"/>
    <row r="2243" spans="1:13"/>
    <row r="2244" spans="1:13"/>
    <row r="2245" spans="1:13"/>
    <row r="2246" spans="1:13"/>
    <row r="2247" spans="1:13"/>
    <row r="2248" spans="1:13"/>
    <row r="2249" spans="1:13"/>
    <row r="2250" spans="1:13"/>
    <row r="2251" spans="1:13"/>
    <row r="2252" spans="1:13"/>
    <row r="2253" spans="1:13"/>
    <row r="2254" spans="1:13"/>
    <row r="2255" spans="1:13"/>
    <row r="2256" spans="1:13"/>
    <row r="2257" spans="1:13"/>
    <row r="2258" spans="1:13"/>
    <row r="2259" spans="1:13"/>
    <row r="2260" spans="1:13"/>
    <row r="2261" spans="1:13"/>
    <row r="2262" spans="1:13"/>
    <row r="2263" spans="1:13"/>
    <row r="2264" spans="1:13"/>
    <row r="2265" spans="1:13"/>
    <row r="2266" spans="1:13"/>
    <row r="2267" spans="1:13"/>
    <row r="2268" spans="1:13"/>
    <row r="2269" spans="1:13"/>
    <row r="2270" spans="1:13"/>
    <row r="2271" spans="1:13"/>
    <row r="2272" spans="1:13"/>
    <row r="2273" spans="1:13"/>
    <row r="2274" spans="1:13"/>
    <row r="2275" spans="1:13"/>
    <row r="2276" spans="1:13"/>
    <row r="2277" spans="1:13"/>
    <row r="2278" spans="1:13"/>
    <row r="2279" spans="1:13"/>
    <row r="2280" spans="1:13"/>
    <row r="2281" spans="1:13"/>
    <row r="2282" spans="1:13"/>
    <row r="2283" spans="1:13"/>
    <row r="2284" spans="1:13"/>
    <row r="2285" spans="1:13"/>
    <row r="2286" spans="1:13"/>
    <row r="2287" spans="1:13"/>
    <row r="2288" spans="1:13"/>
    <row r="2289" spans="1:13"/>
    <row r="2290" spans="1:13"/>
    <row r="2291" spans="1:13"/>
    <row r="2292" spans="1:13"/>
    <row r="2293" spans="1:13"/>
    <row r="2294" spans="1:13"/>
    <row r="2295" spans="1:13"/>
    <row r="2296" spans="1:13"/>
    <row r="2297" spans="1:13"/>
    <row r="2298" spans="1:13"/>
    <row r="2299" spans="1:13"/>
    <row r="2300" spans="1:13"/>
    <row r="2301" spans="1:13"/>
    <row r="2302" spans="1:13"/>
    <row r="2303" spans="1:13"/>
    <row r="2304" spans="1:13"/>
    <row r="2305" spans="1:13"/>
    <row r="2306" spans="1:13"/>
    <row r="2307" spans="1:13"/>
    <row r="2308" spans="1:13"/>
    <row r="2309" spans="1:13"/>
    <row r="2310" spans="1:13"/>
    <row r="2311" spans="1:13"/>
    <row r="2312" spans="1:13"/>
    <row r="2313" spans="1:13"/>
    <row r="2314" spans="1:13"/>
    <row r="2315" spans="1:13"/>
    <row r="2316" spans="1:13"/>
    <row r="2317" spans="1:13"/>
    <row r="2318" spans="1:13"/>
    <row r="2319" spans="1:13"/>
    <row r="2320" spans="1:13"/>
    <row r="2321" spans="1:13"/>
    <row r="2322" spans="1:13"/>
    <row r="2323" spans="1:13"/>
    <row r="2324" spans="1:13"/>
    <row r="2325" spans="1:13"/>
    <row r="2326" spans="1:13"/>
    <row r="2327" spans="1:13"/>
    <row r="2328" spans="1:13"/>
    <row r="2329" spans="1:13"/>
    <row r="2330" spans="1:13"/>
    <row r="2331" spans="1:13"/>
    <row r="2332" spans="1:13"/>
    <row r="2333" spans="1:13"/>
    <row r="2334" spans="1:13"/>
    <row r="2335" spans="1:13"/>
    <row r="2336" spans="1:13"/>
    <row r="2337" spans="1:13"/>
    <row r="2338" spans="1:13"/>
    <row r="2339" spans="1:13"/>
    <row r="2340" spans="1:13"/>
    <row r="2341" spans="1:13"/>
    <row r="2342" spans="1:13"/>
    <row r="2343" spans="1:13"/>
    <row r="2344" spans="1:13"/>
    <row r="2345" spans="1:13"/>
    <row r="2346" spans="1:13"/>
    <row r="2347" spans="1:13"/>
    <row r="2348" spans="1:13"/>
    <row r="2349" spans="1:13"/>
    <row r="2350" spans="1:13"/>
    <row r="2351" spans="1:13"/>
    <row r="2352" spans="1:13"/>
    <row r="2353" spans="1:13"/>
    <row r="2354" spans="1:13"/>
    <row r="2355" spans="1:13"/>
    <row r="2356" spans="1:13"/>
    <row r="2357" spans="1:13"/>
    <row r="2358" spans="1:13"/>
    <row r="2359" spans="1:13"/>
    <row r="2360" spans="1:13"/>
    <row r="2361" spans="1:13"/>
    <row r="2362" spans="1:13"/>
    <row r="2363" spans="1:13"/>
    <row r="2364" spans="1:13"/>
    <row r="2365" spans="1:13"/>
    <row r="2366" spans="1:13"/>
    <row r="2367" spans="1:13"/>
    <row r="2368" spans="1:13"/>
    <row r="2369" spans="1:13"/>
    <row r="2370" spans="1:13"/>
    <row r="2371" spans="1:13"/>
    <row r="2372" spans="1:13"/>
    <row r="2373" spans="1:13"/>
    <row r="2374" spans="1:13"/>
    <row r="2375" spans="1:13"/>
    <row r="2376" spans="1:13"/>
    <row r="2377" spans="1:13"/>
    <row r="2378" spans="1:13"/>
    <row r="2379" spans="1:13"/>
    <row r="2380" spans="1:13"/>
    <row r="2381" spans="1:13"/>
    <row r="2382" spans="1:13"/>
    <row r="2383" spans="1:13"/>
    <row r="2384" spans="1:13"/>
    <row r="2385" spans="1:13"/>
    <row r="2386" spans="1:13"/>
    <row r="2387" spans="1:13"/>
    <row r="2388" spans="1:13"/>
    <row r="2389" spans="1:13"/>
    <row r="2390" spans="1:13"/>
    <row r="2391" spans="1:13"/>
    <row r="2392" spans="1:13"/>
    <row r="2393" spans="1:13"/>
    <row r="2394" spans="1:13"/>
    <row r="2395" spans="1:13"/>
    <row r="2396" spans="1:13"/>
    <row r="2397" spans="1:13"/>
    <row r="2398" spans="1:13"/>
    <row r="2399" spans="1:13"/>
    <row r="2400" spans="1:13"/>
    <row r="2401" spans="1:13"/>
    <row r="2402" spans="1:13"/>
    <row r="2403" spans="1:13"/>
    <row r="2404" spans="1:13"/>
    <row r="2405" spans="1:13"/>
    <row r="2406" spans="1:13"/>
    <row r="2407" spans="1:13"/>
    <row r="2408" spans="1:13"/>
    <row r="2409" spans="1:13"/>
    <row r="2410" spans="1:13"/>
    <row r="2411" spans="1:13"/>
    <row r="2412" spans="1:13"/>
    <row r="2413" spans="1:13"/>
    <row r="2414" spans="1:13"/>
    <row r="2415" spans="1:13"/>
    <row r="2416" spans="1:13"/>
    <row r="2417" spans="1:13"/>
    <row r="2418" spans="1:13"/>
    <row r="2419" spans="1:13"/>
    <row r="2420" spans="1:13"/>
    <row r="2421" spans="1:13"/>
    <row r="2422" spans="1:13"/>
    <row r="2423" spans="1:13"/>
    <row r="2424" spans="1:13"/>
    <row r="2425" spans="1:13"/>
    <row r="2426" spans="1:13"/>
    <row r="2427" spans="1:13"/>
    <row r="2428" spans="1:13"/>
    <row r="2429" spans="1:13"/>
    <row r="2430" spans="1:13"/>
    <row r="2431" spans="1:13"/>
    <row r="2432" spans="1:13"/>
    <row r="2433" spans="1:13"/>
    <row r="2434" spans="1:13"/>
    <row r="2435" spans="1:13"/>
    <row r="2436" spans="1:13"/>
    <row r="2437" spans="1:13"/>
    <row r="2438" spans="1:13"/>
    <row r="2439" spans="1:13"/>
    <row r="2440" spans="1:13"/>
    <row r="2441" spans="1:13"/>
    <row r="2442" spans="1:13"/>
    <row r="2443" spans="1:13"/>
    <row r="2444" spans="1:13"/>
    <row r="2445" spans="1:13"/>
    <row r="2446" spans="1:13"/>
    <row r="2447" spans="1:13"/>
    <row r="2448" spans="1:13"/>
    <row r="2449" spans="1:13"/>
    <row r="2450" spans="1:13"/>
    <row r="2451" spans="1:13"/>
    <row r="2452" spans="1:13"/>
    <row r="2453" spans="1:13"/>
    <row r="2454" spans="1:13"/>
    <row r="2455" spans="1:13"/>
    <row r="2456" spans="1:13"/>
    <row r="2457" spans="1:13"/>
    <row r="2458" spans="1:13"/>
    <row r="2459" spans="1:13"/>
    <row r="2460" spans="1:13"/>
    <row r="2461" spans="1:13"/>
    <row r="2462" spans="1:13"/>
    <row r="2463" spans="1:13"/>
    <row r="2464" spans="1:13"/>
    <row r="2465" spans="1:13"/>
    <row r="2466" spans="1:13"/>
    <row r="2467" spans="1:13"/>
    <row r="2468" spans="1:13"/>
    <row r="2469" spans="1:13"/>
    <row r="2470" spans="1:13"/>
    <row r="2471" spans="1:13"/>
    <row r="2472" spans="1:13"/>
    <row r="2473" spans="1:13"/>
    <row r="2474" spans="1:13"/>
    <row r="2475" spans="1:13"/>
    <row r="2476" spans="1:13"/>
    <row r="2477" spans="1:13"/>
    <row r="2478" spans="1:13"/>
    <row r="2479" spans="1:13"/>
    <row r="2480" spans="1:13"/>
    <row r="2481" spans="1:13"/>
    <row r="2482" spans="1:13"/>
    <row r="2483" spans="1:13"/>
    <row r="2484" spans="1:13"/>
    <row r="2485" spans="1:13"/>
    <row r="2486" spans="1:13"/>
    <row r="2487" spans="1:13"/>
    <row r="2488" spans="1:13"/>
    <row r="2489" spans="1:13"/>
    <row r="2490" spans="1:13"/>
    <row r="2491" spans="1:13"/>
    <row r="2492" spans="1:13"/>
    <row r="2493" spans="1:13"/>
    <row r="2494" spans="1:13"/>
    <row r="2495" spans="1:13"/>
    <row r="2496" spans="1:13"/>
    <row r="2497" spans="1:13"/>
    <row r="2498" spans="1:13"/>
    <row r="2499" spans="1:13"/>
    <row r="2500" spans="1:13"/>
    <row r="2501" spans="1:13"/>
    <row r="2502" spans="1:13"/>
    <row r="2503" spans="1:13"/>
    <row r="2504" spans="1:13"/>
    <row r="2505" spans="1:13"/>
    <row r="2506" spans="1:13"/>
    <row r="2507" spans="1:13"/>
    <row r="2508" spans="1:13"/>
    <row r="2509" spans="1:13"/>
    <row r="2510" spans="1:13"/>
    <row r="2511" spans="1:13"/>
    <row r="2512" spans="1:13"/>
    <row r="2513" spans="1:13"/>
    <row r="2514" spans="1:13"/>
    <row r="2515" spans="1:13"/>
    <row r="2516" spans="1:13"/>
    <row r="2517" spans="1:13"/>
    <row r="2518" spans="1:13"/>
    <row r="2519" spans="1:13"/>
    <row r="2520" spans="1:13"/>
    <row r="2521" spans="1:13"/>
    <row r="2522" spans="1:13"/>
    <row r="2523" spans="1:13"/>
    <row r="2524" spans="1:13"/>
    <row r="2525" spans="1:13"/>
    <row r="2526" spans="1:13"/>
    <row r="2527" spans="1:13"/>
    <row r="2528" spans="1:13"/>
    <row r="2529" spans="1:13"/>
    <row r="2530" spans="1:13"/>
    <row r="2531" spans="1:13"/>
    <row r="2532" spans="1:13"/>
    <row r="2533" spans="1:13"/>
    <row r="2534" spans="1:13"/>
    <row r="2535" spans="1:13"/>
    <row r="2536" spans="1:13"/>
    <row r="2537" spans="1:13"/>
    <row r="2538" spans="1:13"/>
    <row r="2539" spans="1:13"/>
    <row r="2540" spans="1:13"/>
    <row r="2541" spans="1:13"/>
    <row r="2542" spans="1:13"/>
    <row r="2543" spans="1:13"/>
    <row r="2544" spans="1:13"/>
    <row r="2545" spans="1:13"/>
    <row r="2546" spans="1:13"/>
    <row r="2547" spans="1:13"/>
    <row r="2548" spans="1:13"/>
    <row r="2549" spans="1:13"/>
    <row r="2550" spans="1:13"/>
    <row r="2551" spans="1:13"/>
    <row r="2552" spans="1:13"/>
    <row r="2553" spans="1:13"/>
    <row r="2554" spans="1:13"/>
    <row r="2555" spans="1:13"/>
    <row r="2556" spans="1:13"/>
    <row r="2557" spans="1:13"/>
    <row r="2558" spans="1:13"/>
    <row r="2559" spans="1:13"/>
    <row r="2560" spans="1:13"/>
    <row r="2561" spans="1:13"/>
    <row r="2562" spans="1:13"/>
    <row r="2563" spans="1:13"/>
    <row r="2564" spans="1:13"/>
    <row r="2565" spans="1:13"/>
    <row r="2566" spans="1:13"/>
    <row r="2567" spans="1:13"/>
    <row r="2568" spans="1:13"/>
    <row r="2569" spans="1:13"/>
    <row r="2570" spans="1:13"/>
    <row r="2571" spans="1:13"/>
    <row r="2572" spans="1:13"/>
    <row r="2573" spans="1:13"/>
    <row r="2574" spans="1:13"/>
    <row r="2575" spans="1:13"/>
    <row r="2576" spans="1:13"/>
    <row r="2577" spans="1:13"/>
    <row r="2578" spans="1:13"/>
    <row r="2579" spans="1:13"/>
    <row r="2580" spans="1:13"/>
    <row r="2581" spans="1:13"/>
    <row r="2582" spans="1:13"/>
    <row r="2583" spans="1:13"/>
    <row r="2584" spans="1:13"/>
    <row r="2585" spans="1:13"/>
    <row r="2586" spans="1:13"/>
    <row r="2587" spans="1:13"/>
    <row r="2588" spans="1:13"/>
    <row r="2589" spans="1:13"/>
    <row r="2590" spans="1:13"/>
    <row r="2591" spans="1:13"/>
    <row r="2592" spans="1:13"/>
    <row r="2593" spans="1:13"/>
    <row r="2594" spans="1:13"/>
    <row r="2595" spans="1:13"/>
    <row r="2596" spans="1:13"/>
    <row r="2597" spans="1:13"/>
    <row r="2598" spans="1:13"/>
    <row r="2599" spans="1:13"/>
    <row r="2600" spans="1:13"/>
    <row r="2601" spans="1:13"/>
    <row r="2602" spans="1:13"/>
    <row r="2603" spans="1:13"/>
    <row r="2604" spans="1:13"/>
    <row r="2605" spans="1:13"/>
    <row r="2606" spans="1:13"/>
    <row r="2607" spans="1:13"/>
    <row r="2608" spans="1:13"/>
    <row r="2609" spans="1:13"/>
    <row r="2610" spans="1:13"/>
    <row r="2611" spans="1:13"/>
    <row r="2612" spans="1:13"/>
    <row r="2613" spans="1:13"/>
    <row r="2614" spans="1:13"/>
    <row r="2615" spans="1:13"/>
    <row r="2616" spans="1:13"/>
    <row r="2617" spans="1:13"/>
    <row r="2618" spans="1:13"/>
    <row r="2619" spans="1:13"/>
    <row r="2620" spans="1:13"/>
    <row r="2621" spans="1:13"/>
    <row r="2622" spans="1:13"/>
    <row r="2623" spans="1:13"/>
    <row r="2624" spans="1:13"/>
    <row r="2625" spans="1:13"/>
    <row r="2626" spans="1:13"/>
    <row r="2627" spans="1:13"/>
    <row r="2628" spans="1:13"/>
    <row r="2629" spans="1:13"/>
    <row r="2630" spans="1:13"/>
    <row r="2631" spans="1:13"/>
    <row r="2632" spans="1:13"/>
    <row r="2633" spans="1:13"/>
    <row r="2634" spans="1:13"/>
    <row r="2635" spans="1:13"/>
    <row r="2636" spans="1:13"/>
    <row r="2637" spans="1:13"/>
    <row r="2638" spans="1:13"/>
    <row r="2639" spans="1:13"/>
    <row r="2640" spans="1:13"/>
    <row r="2641" spans="1:13"/>
    <row r="2642" spans="1:13"/>
    <row r="2643" spans="1:13"/>
    <row r="2644" spans="1:13"/>
    <row r="2645" spans="1:13"/>
    <row r="2646" spans="1:13"/>
    <row r="2647" spans="1:13"/>
    <row r="2648" spans="1:13"/>
    <row r="2649" spans="1:13"/>
    <row r="2650" spans="1:13"/>
    <row r="2651" spans="1:13"/>
    <row r="2652" spans="1:13"/>
    <row r="2653" spans="1:13"/>
    <row r="2654" spans="1:13"/>
    <row r="2655" spans="1:13"/>
    <row r="2656" spans="1:13"/>
    <row r="2657" spans="1:13"/>
    <row r="2658" spans="1:13"/>
    <row r="2659" spans="1:13"/>
    <row r="2660" spans="1:13"/>
    <row r="2661" spans="1:13"/>
    <row r="2662" spans="1:13"/>
    <row r="2663" spans="1:13"/>
    <row r="2664" spans="1:13"/>
    <row r="2665" spans="1:13"/>
    <row r="2666" spans="1:13"/>
    <row r="2667" spans="1:13"/>
    <row r="2668" spans="1:13"/>
    <row r="2669" spans="1:13"/>
    <row r="2670" spans="1:13"/>
    <row r="2671" spans="1:13"/>
    <row r="2672" spans="1:13"/>
    <row r="2673" spans="1:13"/>
    <row r="2674" spans="1:13"/>
    <row r="2675" spans="1:13"/>
    <row r="2676" spans="1:13"/>
    <row r="2677" spans="1:13"/>
    <row r="2678" spans="1:13"/>
    <row r="2679" spans="1:13"/>
    <row r="2680" spans="1:13"/>
    <row r="2681" spans="1:13"/>
    <row r="2682" spans="1:13"/>
    <row r="2683" spans="1:13"/>
    <row r="2684" spans="1:13"/>
    <row r="2685" spans="1:13"/>
    <row r="2686" spans="1:13"/>
    <row r="2687" spans="1:13"/>
    <row r="2688" spans="1:13"/>
    <row r="2689" spans="1:13"/>
    <row r="2690" spans="1:13"/>
    <row r="2691" spans="1:13"/>
    <row r="2692" spans="1:13"/>
    <row r="2693" spans="1:13"/>
    <row r="2694" spans="1:13"/>
    <row r="2695" spans="1:13"/>
    <row r="2696" spans="1:13"/>
    <row r="2697" spans="1:13"/>
    <row r="2698" spans="1:13"/>
    <row r="2699" spans="1:13"/>
    <row r="2700" spans="1:13"/>
    <row r="2701" spans="1:13"/>
    <row r="2702" spans="1:13"/>
    <row r="2703" spans="1:13"/>
    <row r="2704" spans="1:13"/>
    <row r="2705" spans="1:13"/>
    <row r="2706" spans="1:13"/>
    <row r="2707" spans="1:13"/>
    <row r="2708" spans="1:13"/>
    <row r="2709" spans="1:13"/>
    <row r="2710" spans="1:13"/>
    <row r="2711" spans="1:13"/>
    <row r="2712" spans="1:13"/>
    <row r="2713" spans="1:13"/>
    <row r="2714" spans="1:13"/>
    <row r="2715" spans="1:13"/>
    <row r="2716" spans="1:13"/>
    <row r="2717" spans="1:13"/>
    <row r="2718" spans="1:13"/>
    <row r="2719" spans="1:13"/>
    <row r="2720" spans="1:13"/>
    <row r="2721" spans="1:13"/>
    <row r="2722" spans="1:13"/>
    <row r="2723" spans="1:13"/>
    <row r="2724" spans="1:13"/>
    <row r="2725" spans="1:13"/>
    <row r="2726" spans="1:13"/>
    <row r="2727" spans="1:13"/>
    <row r="2728" spans="1:13"/>
    <row r="2729" spans="1:13"/>
    <row r="2730" spans="1:13"/>
    <row r="2731" spans="1:13"/>
    <row r="2732" spans="1:13"/>
    <row r="2733" spans="1:13"/>
    <row r="2734" spans="1:13"/>
    <row r="2735" spans="1:13"/>
    <row r="2736" spans="1:13"/>
    <row r="2737" spans="1:13"/>
    <row r="2738" spans="1:13"/>
    <row r="2739" spans="1:13"/>
    <row r="2740" spans="1:13"/>
    <row r="2741" spans="1:13"/>
    <row r="2742" spans="1:13"/>
    <row r="2743" spans="1:13"/>
    <row r="2744" spans="1:13"/>
    <row r="2745" spans="1:13"/>
    <row r="2746" spans="1:13"/>
    <row r="2747" spans="1:13"/>
    <row r="2748" spans="1:13"/>
    <row r="2749" spans="1:13"/>
    <row r="2750" spans="1:13"/>
    <row r="2751" spans="1:13"/>
    <row r="2752" spans="1:13"/>
    <row r="2753" spans="1:13"/>
    <row r="2754" spans="1:13"/>
    <row r="2755" spans="1:13"/>
    <row r="2756" spans="1:13"/>
    <row r="2757" spans="1:13"/>
    <row r="2758" spans="1:13"/>
    <row r="2759" spans="1:13"/>
    <row r="2760" spans="1:13"/>
    <row r="2761" spans="1:13"/>
    <row r="2762" spans="1:13"/>
    <row r="2763" spans="1:13"/>
    <row r="2764" spans="1:13"/>
    <row r="2765" spans="1:13"/>
    <row r="2766" spans="1:13"/>
    <row r="2767" spans="1:13"/>
    <row r="2768" spans="1:13"/>
    <row r="2769" spans="1:13"/>
    <row r="2770" spans="1:13"/>
    <row r="2771" spans="1:13"/>
    <row r="2772" spans="1:13"/>
    <row r="2773" spans="1:13"/>
    <row r="2774" spans="1:13"/>
    <row r="2775" spans="1:13"/>
    <row r="2776" spans="1:13"/>
    <row r="2777" spans="1:13"/>
    <row r="2778" spans="1:13"/>
    <row r="2779" spans="1:13"/>
    <row r="2780" spans="1:13"/>
    <row r="2781" spans="1:13"/>
    <row r="2782" spans="1:13"/>
    <row r="2783" spans="1:13"/>
    <row r="2784" spans="1:13"/>
    <row r="2785" spans="1:13"/>
    <row r="2786" spans="1:13"/>
    <row r="2787" spans="1:13"/>
    <row r="2788" spans="1:13"/>
    <row r="2789" spans="1:13"/>
    <row r="2790" spans="1:13"/>
    <row r="2791" spans="1:13"/>
    <row r="2792" spans="1:13"/>
    <row r="2793" spans="1:13"/>
    <row r="2794" spans="1:13"/>
    <row r="2795" spans="1:13"/>
    <row r="2796" spans="1:13"/>
    <row r="2797" spans="1:13"/>
    <row r="2798" spans="1:13"/>
    <row r="2799" spans="1:13"/>
    <row r="2800" spans="1:13"/>
    <row r="2801" spans="1:13"/>
    <row r="2802" spans="1:13"/>
    <row r="2803" spans="1:13"/>
    <row r="2804" spans="1:13"/>
    <row r="2805" spans="1:13"/>
    <row r="2806" spans="1:13"/>
    <row r="2807" spans="1:13"/>
    <row r="2808" spans="1:13"/>
    <row r="2809" spans="1:13"/>
    <row r="2810" spans="1:13"/>
    <row r="2811" spans="1:13"/>
    <row r="2812" spans="1:13"/>
    <row r="2813" spans="1:13"/>
    <row r="2814" spans="1:13"/>
    <row r="2815" spans="1:13"/>
    <row r="2816" spans="1:13"/>
    <row r="2817" spans="1:13"/>
    <row r="2818" spans="1:13"/>
    <row r="2819" spans="1:13"/>
    <row r="2820" spans="1:13"/>
    <row r="2821" spans="1:13"/>
    <row r="2822" spans="1:13"/>
    <row r="2823" spans="1:13"/>
    <row r="2824" spans="1:13"/>
    <row r="2825" spans="1:13"/>
    <row r="2826" spans="1:13"/>
    <row r="2827" spans="1:13"/>
    <row r="2828" spans="1:13"/>
    <row r="2829" spans="1:13"/>
    <row r="2830" spans="1:13"/>
    <row r="2831" spans="1:13"/>
    <row r="2832" spans="1:13"/>
    <row r="2833" spans="1:13"/>
    <row r="2834" spans="1:13"/>
    <row r="2835" spans="1:13"/>
    <row r="2836" spans="1:13"/>
    <row r="2837" spans="1:13"/>
    <row r="2838" spans="1:13"/>
    <row r="2839" spans="1:13"/>
    <row r="2840" spans="1:13"/>
    <row r="2841" spans="1:13"/>
    <row r="2842" spans="1:13"/>
    <row r="2843" spans="1:13"/>
    <row r="2844" spans="1:13"/>
    <row r="2845" spans="1:13"/>
    <row r="2846" spans="1:13"/>
    <row r="2847" spans="1:13"/>
    <row r="2848" spans="1:13"/>
    <row r="2849" spans="1:13"/>
    <row r="2850" spans="1:13"/>
    <row r="2851" spans="1:13"/>
    <row r="2852" spans="1:13"/>
    <row r="2853" spans="1:13"/>
    <row r="2854" spans="1:13"/>
    <row r="2855" spans="1:13"/>
    <row r="2856" spans="1:13"/>
    <row r="2857" spans="1:13"/>
    <row r="2858" spans="1:13"/>
    <row r="2859" spans="1:13"/>
    <row r="2860" spans="1:13"/>
    <row r="2861" spans="1:13"/>
    <row r="2862" spans="1:13"/>
    <row r="2863" spans="1:13"/>
    <row r="2864" spans="1:13"/>
    <row r="2865" spans="1:13"/>
    <row r="2866" spans="1:13"/>
    <row r="2867" spans="1:13"/>
    <row r="2868" spans="1:13"/>
    <row r="2869" spans="1:13"/>
    <row r="2870" spans="1:13"/>
    <row r="2871" spans="1:13"/>
    <row r="2872" spans="1:13"/>
    <row r="2873" spans="1:13"/>
    <row r="2874" spans="1:13"/>
    <row r="2875" spans="1:13"/>
    <row r="2876" spans="1:13"/>
    <row r="2877" spans="1:13"/>
    <row r="2878" spans="1:13"/>
    <row r="2879" spans="1:13"/>
    <row r="2880" spans="1:13"/>
    <row r="2881" spans="1:13"/>
    <row r="2882" spans="1:13"/>
    <row r="2883" spans="1:13"/>
    <row r="2884" spans="1:13"/>
    <row r="2885" spans="1:13"/>
    <row r="2886" spans="1:13"/>
    <row r="2887" spans="1:13"/>
    <row r="2888" spans="1:13"/>
    <row r="2889" spans="1:13"/>
    <row r="2890" spans="1:13"/>
    <row r="2891" spans="1:13"/>
    <row r="2892" spans="1:13"/>
    <row r="2893" spans="1:13"/>
    <row r="2894" spans="1:13"/>
    <row r="2895" spans="1:13"/>
    <row r="2896" spans="1:13"/>
    <row r="2897" spans="1:13"/>
    <row r="2898" spans="1:13"/>
    <row r="2899" spans="1:13"/>
    <row r="2900" spans="1:13"/>
    <row r="2901" spans="1:13"/>
    <row r="2902" spans="1:13"/>
    <row r="2903" spans="1:13"/>
    <row r="2904" spans="1:13"/>
    <row r="2905" spans="1:13"/>
    <row r="2906" spans="1:13"/>
    <row r="2907" spans="1:13"/>
    <row r="2908" spans="1:13"/>
    <row r="2909" spans="1:13"/>
    <row r="2910" spans="1:13"/>
    <row r="2911" spans="1:13"/>
    <row r="2912" spans="1:13"/>
    <row r="2913" spans="1:13"/>
    <row r="2914" spans="1:13"/>
    <row r="2915" spans="1:13"/>
    <row r="2916" spans="1:13"/>
    <row r="2917" spans="1:13"/>
    <row r="2918" spans="1:13"/>
    <row r="2919" spans="1:13"/>
    <row r="2920" spans="1:13"/>
    <row r="2921" spans="1:13"/>
    <row r="2922" spans="1:13"/>
    <row r="2923" spans="1:13"/>
    <row r="2924" spans="1:13"/>
    <row r="2925" spans="1:13"/>
    <row r="2926" spans="1:13"/>
    <row r="2927" spans="1:13"/>
    <row r="2928" spans="1:13"/>
    <row r="2929" spans="1:13"/>
    <row r="2930" spans="1:13"/>
    <row r="2931" spans="1:13"/>
    <row r="2932" spans="1:13"/>
    <row r="2933" spans="1:13"/>
    <row r="2934" spans="1:13"/>
    <row r="2935" spans="1:13"/>
    <row r="2936" spans="1:13"/>
    <row r="2937" spans="1:13"/>
    <row r="2938" spans="1:13"/>
    <row r="2939" spans="1:13"/>
    <row r="2940" spans="1:13"/>
    <row r="2941" spans="1:13"/>
    <row r="2942" spans="1:13"/>
    <row r="2943" spans="1:13"/>
    <row r="2944" spans="1:13"/>
    <row r="2945" spans="1:13"/>
    <row r="2946" spans="1:13"/>
    <row r="2947" spans="1:13"/>
    <row r="2948" spans="1:13"/>
    <row r="2949" spans="1:13"/>
    <row r="2950" spans="1:13"/>
    <row r="2951" spans="1:13"/>
    <row r="2952" spans="1:13"/>
    <row r="2953" spans="1:13"/>
    <row r="2954" spans="1:13"/>
    <row r="2955" spans="1:13"/>
    <row r="2956" spans="1:13"/>
    <row r="2957" spans="1:13"/>
    <row r="2958" spans="1:13"/>
    <row r="2959" spans="1:13"/>
    <row r="2960" spans="1:13"/>
    <row r="2961" spans="1:13"/>
    <row r="2962" spans="1:13"/>
    <row r="2963" spans="1:13"/>
    <row r="2964" spans="1:13"/>
    <row r="2965" spans="1:13"/>
    <row r="2966" spans="1:13"/>
    <row r="2967" spans="1:13"/>
    <row r="2968" spans="1:13"/>
    <row r="2969" spans="1:13"/>
    <row r="2970" spans="1:13"/>
    <row r="2971" spans="1:13"/>
    <row r="2972" spans="1:13"/>
    <row r="2973" spans="1:13"/>
    <row r="2974" spans="1:13"/>
    <row r="2975" spans="1:13"/>
    <row r="2976" spans="1:13"/>
    <row r="2977" spans="1:13"/>
    <row r="2978" spans="1:13"/>
    <row r="2979" spans="1:13"/>
    <row r="2980" spans="1:13"/>
    <row r="2981" spans="1:13"/>
    <row r="2982" spans="1:13"/>
    <row r="2983" spans="1:13"/>
    <row r="2984" spans="1:13"/>
    <row r="2985" spans="1:13"/>
    <row r="2986" spans="1:13"/>
    <row r="2987" spans="1:13"/>
    <row r="2988" spans="1:13"/>
    <row r="2989" spans="1:13"/>
    <row r="2990" spans="1:13"/>
    <row r="2991" spans="1:13"/>
    <row r="2992" spans="1:13"/>
    <row r="2993" spans="1:13"/>
    <row r="2994" spans="1:13"/>
    <row r="2995" spans="1:13"/>
    <row r="2996" spans="1:13"/>
    <row r="2997" spans="1:13"/>
    <row r="2998" spans="1:13"/>
    <row r="2999" spans="1:13"/>
    <row r="3000" spans="1:13"/>
    <row r="3001" spans="1:13"/>
    <row r="3002" spans="1:13"/>
    <row r="3003" spans="1:13"/>
    <row r="3004" spans="1:13"/>
    <row r="3005" spans="1:13"/>
    <row r="3006" spans="1:13"/>
    <row r="3007" spans="1:13"/>
    <row r="3008" spans="1:13"/>
    <row r="3009" spans="1:13"/>
    <row r="3010" spans="1:13"/>
    <row r="3011" spans="1:13"/>
    <row r="3012" spans="1:13"/>
    <row r="3013" spans="1:13"/>
    <row r="3014" spans="1:13"/>
    <row r="3015" spans="1:13"/>
    <row r="3016" spans="1:13"/>
    <row r="3017" spans="1:13"/>
    <row r="3018" spans="1:13"/>
    <row r="3019" spans="1:13"/>
    <row r="3020" spans="1:13"/>
    <row r="3021" spans="1:13"/>
    <row r="3022" spans="1:13"/>
    <row r="3023" spans="1:13"/>
    <row r="3024" spans="1:13"/>
    <row r="3025" spans="1:13"/>
    <row r="3026" spans="1:13"/>
    <row r="3027" spans="1:13"/>
    <row r="3028" spans="1:13"/>
    <row r="3029" spans="1:13"/>
    <row r="3030" spans="1:13"/>
    <row r="3031" spans="1:13"/>
    <row r="3032" spans="1:13"/>
    <row r="3033" spans="1:13"/>
    <row r="3034" spans="1:13"/>
    <row r="3035" spans="1:13"/>
    <row r="3036" spans="1:13"/>
    <row r="3037" spans="1:13"/>
    <row r="3038" spans="1:13"/>
    <row r="3039" spans="1:13"/>
    <row r="3040" spans="1:13"/>
    <row r="3041" spans="1:13"/>
    <row r="3042" spans="1:13"/>
    <row r="3043" spans="1:13"/>
    <row r="3044" spans="1:13"/>
    <row r="3045" spans="1:13"/>
    <row r="3046" spans="1:13"/>
    <row r="3047" spans="1:13"/>
    <row r="3048" spans="1:13"/>
    <row r="3049" spans="1:13"/>
    <row r="3050" spans="1:13"/>
    <row r="3051" spans="1:13"/>
    <row r="3052" spans="1:13"/>
    <row r="3053" spans="1:13"/>
    <row r="3054" spans="1:13"/>
    <row r="3055" spans="1:13"/>
    <row r="3056" spans="1:13"/>
    <row r="3057" spans="1:13"/>
    <row r="3058" spans="1:13"/>
    <row r="3059" spans="1:13"/>
    <row r="3060" spans="1:13"/>
    <row r="3061" spans="1:13"/>
    <row r="3062" spans="1:13"/>
    <row r="3063" spans="1:13"/>
    <row r="3064" spans="1:13"/>
    <row r="3065" spans="1:13"/>
    <row r="3066" spans="1:13"/>
    <row r="3067" spans="1:13"/>
    <row r="3068" spans="1:13"/>
    <row r="3069" spans="1:13"/>
    <row r="3070" spans="1:13"/>
    <row r="3071" spans="1:13"/>
    <row r="3072" spans="1:13"/>
    <row r="3073" spans="1:13"/>
    <row r="3074" spans="1:13"/>
    <row r="3075" spans="1:13"/>
    <row r="3076" spans="1:13"/>
    <row r="3077" spans="1:13"/>
    <row r="3078" spans="1:13"/>
    <row r="3079" spans="1:13"/>
    <row r="3080" spans="1:13"/>
    <row r="3081" spans="1:13"/>
    <row r="3082" spans="1:13"/>
    <row r="3083" spans="1:13"/>
    <row r="3084" spans="1:13"/>
    <row r="3085" spans="1:13"/>
    <row r="3086" spans="1:13"/>
    <row r="3087" spans="1:13"/>
    <row r="3088" spans="1:13"/>
    <row r="3089" spans="1:13"/>
    <row r="3090" spans="1:13"/>
    <row r="3091" spans="1:13"/>
    <row r="3092" spans="1:13"/>
    <row r="3093" spans="1:13"/>
    <row r="3094" spans="1:13"/>
    <row r="3095" spans="1:13"/>
    <row r="3096" spans="1:13"/>
    <row r="3097" spans="1:13"/>
    <row r="3098" spans="1:13"/>
    <row r="3099" spans="1:13"/>
    <row r="3100" spans="1:13"/>
    <row r="3101" spans="1:13"/>
    <row r="3102" spans="1:13"/>
    <row r="3103" spans="1:13"/>
    <row r="3104" spans="1:13"/>
    <row r="3105" spans="1:13"/>
    <row r="3106" spans="1:13"/>
    <row r="3107" spans="1:13"/>
    <row r="3108" spans="1:13"/>
    <row r="3109" spans="1:13"/>
    <row r="3110" spans="1:13"/>
    <row r="3111" spans="1:13"/>
    <row r="3112" spans="1:13"/>
    <row r="3113" spans="1:13"/>
    <row r="3114" spans="1:13"/>
    <row r="3115" spans="1:13"/>
    <row r="3116" spans="1:13"/>
    <row r="3117" spans="1:13"/>
    <row r="3118" spans="1:13"/>
    <row r="3119" spans="1:13"/>
    <row r="3120" spans="1:13"/>
    <row r="3121" spans="1:13"/>
    <row r="3122" spans="1:13"/>
    <row r="3123" spans="1:13"/>
    <row r="3124" spans="1:13"/>
    <row r="3125" spans="1:13"/>
    <row r="3126" spans="1:13"/>
    <row r="3127" spans="1:13"/>
    <row r="3128" spans="1:13"/>
    <row r="3129" spans="1:13"/>
    <row r="3130" spans="1:13"/>
    <row r="3131" spans="1:13"/>
    <row r="3132" spans="1:13"/>
    <row r="3133" spans="1:13"/>
    <row r="3134" spans="1:13"/>
    <row r="3135" spans="1:13"/>
    <row r="3136" spans="1:13"/>
    <row r="3137" spans="1:13"/>
    <row r="3138" spans="1:13"/>
    <row r="3139" spans="1:13"/>
    <row r="3140" spans="1:13"/>
    <row r="3141" spans="1:13"/>
    <row r="3142" spans="1:13"/>
    <row r="3143" spans="1:13"/>
    <row r="3144" spans="1:13"/>
    <row r="3145" spans="1:13"/>
    <row r="3146" spans="1:13"/>
    <row r="3147" spans="1:13"/>
    <row r="3148" spans="1:13"/>
    <row r="3149" spans="1:13"/>
    <row r="3150" spans="1:13"/>
    <row r="3151" spans="1:13"/>
    <row r="3152" spans="1:13"/>
    <row r="3153" spans="1:13"/>
    <row r="3154" spans="1:13"/>
    <row r="3155" spans="1:13"/>
    <row r="3156" spans="1:13"/>
    <row r="3157" spans="1:13"/>
    <row r="3158" spans="1:13"/>
    <row r="3159" spans="1:13"/>
    <row r="3160" spans="1:13"/>
    <row r="3161" spans="1:13"/>
    <row r="3162" spans="1:13"/>
    <row r="3163" spans="1:13"/>
    <row r="3164" spans="1:13"/>
    <row r="3165" spans="1:13"/>
    <row r="3166" spans="1:13"/>
    <row r="3167" spans="1:13"/>
    <row r="3168" spans="1:13"/>
    <row r="3169" spans="1:13"/>
    <row r="3170" spans="1:13"/>
    <row r="3171" spans="1:13"/>
    <row r="3172" spans="1:13"/>
    <row r="3173" spans="1:13"/>
    <row r="3174" spans="1:13"/>
    <row r="3175" spans="1:13"/>
    <row r="3176" spans="1:13"/>
    <row r="3177" spans="1:13"/>
    <row r="3178" spans="1:13"/>
    <row r="3179" spans="1:13"/>
    <row r="3180" spans="1:13"/>
    <row r="3181" spans="1:13"/>
    <row r="3182" spans="1:13"/>
    <row r="3183" spans="1:13"/>
    <row r="3184" spans="1:13"/>
    <row r="3185" spans="1:13"/>
    <row r="3186" spans="1:13"/>
    <row r="3187" spans="1:13"/>
    <row r="3188" spans="1:13"/>
    <row r="3189" spans="1:13"/>
    <row r="3190" spans="1:13"/>
    <row r="3191" spans="1:13"/>
    <row r="3192" spans="1:13"/>
    <row r="3193" spans="1:13"/>
    <row r="3194" spans="1:13"/>
    <row r="3195" spans="1:13"/>
    <row r="3196" spans="1:13"/>
    <row r="3197" spans="1:13"/>
    <row r="3198" spans="1:13"/>
    <row r="3199" spans="1:13"/>
    <row r="7227" ht="35" customHeight="1"/>
  </sheetData>
  <autoFilter ref="A1:P952">
    <extLst/>
  </autoFilter>
  <sortState columnSort="0" caseSensitive="0" sortMethod="none" ref="A2:P829">
    <sortCondition descending="0" sortBy="value" ref="J2" iconSet="3Arrows"/>
  </sortState>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I1338"/>
  <sheetViews>
    <sheetView zoomScale="85" zoomScaleNormal="85" workbookViewId="0">
      <pane xSplit="1" ySplit="2" topLeftCell="B67" activePane="bottomRight" state="frozen"/>
      <selection/>
      <selection pane="topRight"/>
      <selection pane="bottomLeft"/>
      <selection pane="bottomRight" activeCell="L68" sqref="L68"/>
    </sheetView>
  </sheetViews>
  <sheetFormatPr baseColWidth="8" defaultColWidth="9" defaultRowHeight="14.25"/>
  <cols>
    <col min="1" max="1" width="8.63333333333333" style="61" customWidth="1"/>
    <col min="2" max="2" width="25.1333333333333" style="113" customWidth="1"/>
    <col min="3" max="3" width="12.5" style="114" customWidth="1"/>
    <col min="4" max="4" width="10.3833333333333" style="114" customWidth="1"/>
    <col min="5" max="5" width="12.3833333333333" style="114" customWidth="1"/>
    <col min="6" max="6" width="10.5" style="114" customWidth="1"/>
    <col min="7" max="7" width="11.3833333333333" style="114" customWidth="1"/>
    <col min="8" max="8" width="11.8166666666667" style="114" customWidth="1"/>
    <col min="9" max="10" width="10.7583333333333" style="114" customWidth="1"/>
    <col min="11" max="11" width="11.5" style="114" customWidth="1"/>
    <col min="12" max="12" width="9.75833333333333" style="114" customWidth="1"/>
    <col min="13" max="13" width="9.11666666666667" style="114" customWidth="1"/>
    <col min="14" max="15" width="10.3833333333333" style="114" customWidth="1"/>
    <col min="16" max="16" width="9.38333333333333" style="114" customWidth="1"/>
    <col min="17" max="17" width="10.3833333333333" style="114"/>
    <col min="18" max="18" width="13.3833333333333" style="113" customWidth="1"/>
    <col min="19" max="19" width="11.5" style="113" customWidth="1"/>
    <col min="20" max="20" width="10.8833333333333" style="61" customWidth="1"/>
    <col min="21" max="22" width="9.38333333333333" style="114" customWidth="1"/>
    <col min="23" max="23" width="10.8833333333333" style="114" customWidth="1"/>
    <col min="24" max="24" width="9" style="114" customWidth="1"/>
    <col min="25" max="25" width="8.63333333333333" style="61" customWidth="1"/>
    <col min="26" max="26" width="8.13333333333333" style="61" customWidth="1"/>
    <col min="27" max="27" width="18.675" style="61" customWidth="1"/>
    <col min="28" max="28" width="9" style="61"/>
    <col min="29" max="29" width="14.9916666666667" style="61" customWidth="1"/>
    <col min="30" max="30" width="14.6333333333333" style="61"/>
    <col min="31" max="31" width="13.5583333333333" style="61" customWidth="1"/>
    <col min="32" max="32" width="12.3583333333333" style="61" customWidth="1"/>
    <col min="33" max="33" width="13.525" style="61" customWidth="1"/>
    <col min="34" max="34" width="10.3833333333333" style="61"/>
    <col min="35" max="35" width="14.2583333333333" style="61" customWidth="1"/>
    <col min="36" max="16384" width="9" style="130"/>
  </cols>
  <sheetData>
    <row r="1" spans="1:31" s="61" customFormat="1" ht="17" customHeight="1">
      <c r="B1" s="113" t="s">
        <v>26152</v>
      </c>
      <c r="C1" s="113"/>
      <c r="D1" s="113"/>
      <c r="E1" s="113"/>
      <c r="F1" s="113"/>
      <c r="G1" s="113"/>
      <c r="H1" s="113"/>
      <c r="I1" s="113"/>
      <c r="J1" s="114"/>
      <c r="K1" s="114"/>
      <c r="L1" s="114"/>
      <c r="M1" s="114"/>
      <c r="N1" s="114"/>
      <c r="O1" s="114"/>
      <c r="P1" s="113"/>
      <c r="R1" s="114"/>
      <c r="S1" s="114"/>
      <c r="T1" s="114"/>
      <c r="U1" s="114"/>
      <c r="V1" s="114"/>
      <c r="W1" s="114"/>
    </row>
    <row r="2" spans="1:31" s="61" customFormat="1" ht="18.75">
      <c r="A2" s="61" t="s">
        <v>26109</v>
      </c>
      <c r="B2" s="116" t="s">
        <v>26153</v>
      </c>
      <c r="C2" s="117" t="s">
        <v>26154</v>
      </c>
      <c r="D2" s="116" t="s">
        <v>26155</v>
      </c>
      <c r="E2" s="116" t="s">
        <v>36</v>
      </c>
      <c r="F2" s="116" t="s">
        <v>26156</v>
      </c>
      <c r="G2" s="116" t="s">
        <v>26157</v>
      </c>
      <c r="H2" s="116" t="s">
        <v>26158</v>
      </c>
      <c r="I2" s="116" t="s">
        <v>26159</v>
      </c>
      <c r="J2" s="116" t="s">
        <v>26160</v>
      </c>
      <c r="K2" s="116" t="s">
        <v>26161</v>
      </c>
      <c r="L2" s="116" t="s">
        <v>46</v>
      </c>
      <c r="M2" s="116" t="s">
        <v>26162</v>
      </c>
      <c r="N2" s="114" t="s">
        <v>26163</v>
      </c>
      <c r="O2" s="114" t="s">
        <v>31</v>
      </c>
      <c r="P2" s="113"/>
      <c r="Q2" s="61" t="s">
        <v>26109</v>
      </c>
      <c r="R2" s="114" t="s">
        <v>26084</v>
      </c>
      <c r="S2" s="114" t="s">
        <v>26085</v>
      </c>
      <c r="T2" s="114" t="s">
        <v>26086</v>
      </c>
      <c r="U2" s="114" t="s">
        <v>26087</v>
      </c>
      <c r="V2" s="114" t="s">
        <v>26088</v>
      </c>
      <c r="W2" s="114" t="s">
        <v>26089</v>
      </c>
      <c r="X2" s="114" t="s">
        <v>26090</v>
      </c>
      <c r="Y2" s="114" t="s">
        <v>26091</v>
      </c>
      <c r="Z2" s="120"/>
      <c r="AA2" s="120"/>
      <c r="AB2" s="118" t="s">
        <v>26162</v>
      </c>
    </row>
    <row r="3" spans="1:31" s="61" customFormat="1">
      <c r="A3" s="61" t="e">
        <f t="shared" ref="A3:A31" si="0">Q3</f>
        <v>#N/A</v>
      </c>
      <c r="B3" s="121">
        <f t="shared" ref="B3:B31" si="1">R3</f>
        <v>0</v>
      </c>
      <c r="C3" s="117" t="e">
        <f>VLOOKUP(B3,映射表!A:C,3,0)</f>
        <v>#N/A</v>
      </c>
      <c r="D3" s="121">
        <f>U3</f>
        <v>0</v>
      </c>
      <c r="E3" s="100">
        <f>IFERROR(W3/D3,0)*D3</f>
        <v>0</v>
      </c>
      <c r="F3" s="121">
        <f>IFERROR(Y3/D3,0)*D3</f>
        <v>0</v>
      </c>
      <c r="G3" s="121">
        <f>IFERROR(IF((E3+F3)&gt;200,(E3+F3-200)*0.9+200*0.85,(E3+F3)*0.85),0)</f>
        <v>0</v>
      </c>
      <c r="H3" s="99" t="e">
        <f>VLOOKUP(C3,'B2B（ol)'!A:J,10,0)*D3</f>
        <v>#N/A</v>
      </c>
      <c r="I3" s="101" t="e">
        <f>(M3*0.05/D3)*D3</f>
        <v>#DIV/0!</v>
      </c>
      <c r="J3" s="101">
        <f>IFERROR((G3-H3-(I3/D3))/(E3+F3),0)</f>
        <v>0</v>
      </c>
      <c r="K3" s="121">
        <f>IFERROR((G3-H3-I3),0)</f>
        <v>0</v>
      </c>
      <c r="L3" s="121" t="e">
        <f>VLOOKUP(C3,'B2B（ol)'!A:P,16,0)</f>
        <v>#N/A</v>
      </c>
      <c r="M3" s="117">
        <f>(E3+F3)</f>
        <v>0</v>
      </c>
      <c r="N3" s="114" t="e">
        <f>VLOOKUP(C3,'B2B（ol)'!A:K,11,0)</f>
        <v>#N/A</v>
      </c>
      <c r="O3" s="114" t="e">
        <f>VLOOKUP(B3,fulfillment!L:AN,29,0)</f>
        <v>#N/A</v>
      </c>
      <c r="P3" s="113"/>
      <c r="Q3" s="61" t="e">
        <f>VLOOKUP(R3,映射表!A:G,7,0)</f>
        <v>#N/A</v>
      </c>
      <c r="R3" s="131"/>
      <c r="S3" s="131"/>
      <c r="T3" s="131"/>
      <c r="U3" s="131"/>
      <c r="V3" s="131"/>
      <c r="W3" s="131"/>
      <c r="X3" s="131"/>
      <c r="Y3" s="131"/>
      <c r="Z3" s="131"/>
      <c r="AA3" s="131"/>
      <c r="AB3" s="61">
        <f t="shared" ref="AB3:AB31" si="2">M3</f>
        <v>0</v>
      </c>
      <c r="AE3" s="132"/>
    </row>
    <row r="4" spans="1:31" s="61" customFormat="1">
      <c r="A4" s="61" t="e">
        <f t="shared" si="0"/>
        <v>#N/A</v>
      </c>
      <c r="B4" s="121">
        <f t="shared" si="1"/>
        <v>0</v>
      </c>
      <c r="C4" s="117" t="e">
        <f>VLOOKUP(B4,映射表!A:C,3,0)</f>
        <v>#N/A</v>
      </c>
      <c r="D4" s="121">
        <f t="shared" ref="D4:D67" si="3">U4</f>
        <v>0</v>
      </c>
      <c r="E4" s="100">
        <f t="shared" ref="E4:E67" si="4">IFERROR(W4/D4,0)*D4</f>
        <v>0</v>
      </c>
      <c r="F4" s="121">
        <f t="shared" ref="F4:F67" si="5">IFERROR(Y4/D4,0)*D4</f>
        <v>0</v>
      </c>
      <c r="G4" s="121">
        <f t="shared" ref="G4:G67" si="6">IFERROR(IF((E4+F4)&gt;200,(E4+F4-200)*0.9+200*0.85,(E4+F4)*0.85),0)</f>
        <v>0</v>
      </c>
      <c r="H4" s="99" t="e">
        <f>VLOOKUP(C4,'B2B（ol)'!A:J,10,0)*D4</f>
        <v>#N/A</v>
      </c>
      <c r="I4" s="101" t="e">
        <f t="shared" ref="I4:I67" si="7">(M4*0.05/D4)*D4</f>
        <v>#DIV/0!</v>
      </c>
      <c r="J4" s="101">
        <f t="shared" ref="J4:J67" si="8">IFERROR((G4-H4-(I4/D4))/(E4+F4),0)</f>
        <v>0</v>
      </c>
      <c r="K4" s="121">
        <f t="shared" ref="K4:K67" si="9">IFERROR((G4-H4-I4),0)</f>
        <v>0</v>
      </c>
      <c r="L4" s="121" t="e">
        <f>VLOOKUP(C4,'B2B（ol)'!A:P,16,0)</f>
        <v>#N/A</v>
      </c>
      <c r="M4" s="117">
        <f t="shared" ref="M4:M67" si="10">(E4+F4)</f>
        <v>0</v>
      </c>
      <c r="N4" s="114" t="e">
        <f>VLOOKUP(C4,'B2B（ol)'!A:K,11,0)</f>
        <v>#N/A</v>
      </c>
      <c r="O4" s="114" t="e">
        <f>VLOOKUP(B4,fulfillment!L:AN,29,0)</f>
        <v>#N/A</v>
      </c>
      <c r="P4" s="113"/>
      <c r="Q4" s="61" t="e">
        <f>VLOOKUP(R4,映射表!A:G,7,0)</f>
        <v>#N/A</v>
      </c>
      <c r="R4" s="131"/>
      <c r="S4" s="131"/>
      <c r="T4" s="131"/>
      <c r="U4" s="131"/>
      <c r="V4" s="131"/>
      <c r="W4" s="131"/>
      <c r="X4" s="131"/>
      <c r="Y4" s="131"/>
      <c r="Z4" s="131"/>
      <c r="AA4" s="131"/>
      <c r="AB4" s="61">
        <f t="shared" si="2"/>
        <v>0</v>
      </c>
      <c r="AE4" s="132"/>
    </row>
    <row r="5" spans="1:31" s="61" customFormat="1">
      <c r="A5" s="61" t="e">
        <f t="shared" si="0"/>
        <v>#N/A</v>
      </c>
      <c r="B5" s="121">
        <f t="shared" si="1"/>
        <v>0</v>
      </c>
      <c r="C5" s="117" t="e">
        <f>VLOOKUP(B5,映射表!A:C,3,0)</f>
        <v>#N/A</v>
      </c>
      <c r="D5" s="121">
        <f t="shared" si="3"/>
        <v>0</v>
      </c>
      <c r="E5" s="100">
        <f t="shared" si="4"/>
        <v>0</v>
      </c>
      <c r="F5" s="121">
        <f t="shared" si="5"/>
        <v>0</v>
      </c>
      <c r="G5" s="121">
        <f t="shared" si="6"/>
        <v>0</v>
      </c>
      <c r="H5" s="99" t="e">
        <f>VLOOKUP(C5,'B2B（ol)'!A:J,10,0)*D5</f>
        <v>#N/A</v>
      </c>
      <c r="I5" s="101" t="e">
        <f t="shared" si="7"/>
        <v>#DIV/0!</v>
      </c>
      <c r="J5" s="101">
        <f t="shared" si="8"/>
        <v>0</v>
      </c>
      <c r="K5" s="121">
        <f t="shared" si="9"/>
        <v>0</v>
      </c>
      <c r="L5" s="121" t="e">
        <f>VLOOKUP(C5,'B2B（ol)'!A:P,16,0)</f>
        <v>#N/A</v>
      </c>
      <c r="M5" s="117">
        <f t="shared" si="10"/>
        <v>0</v>
      </c>
      <c r="N5" s="114" t="e">
        <f>VLOOKUP(C5,'B2B（ol)'!A:K,11,0)</f>
        <v>#N/A</v>
      </c>
      <c r="O5" s="114" t="e">
        <f>VLOOKUP(B5,fulfillment!L:AN,29,0)</f>
        <v>#N/A</v>
      </c>
      <c r="P5" s="113"/>
      <c r="Q5" s="61" t="e">
        <f>VLOOKUP(R5,映射表!A:G,7,0)</f>
        <v>#N/A</v>
      </c>
      <c r="R5" s="131"/>
      <c r="S5" s="131"/>
      <c r="T5" s="131"/>
      <c r="U5" s="131"/>
      <c r="V5" s="131"/>
      <c r="W5" s="131"/>
      <c r="X5" s="131"/>
      <c r="Y5" s="131"/>
      <c r="Z5" s="131"/>
      <c r="AA5" s="131"/>
      <c r="AB5" s="61">
        <f t="shared" si="2"/>
        <v>0</v>
      </c>
      <c r="AE5" s="132"/>
    </row>
    <row r="6" spans="1:31" s="61" customFormat="1">
      <c r="A6" s="61" t="e">
        <f t="shared" si="0"/>
        <v>#N/A</v>
      </c>
      <c r="B6" s="121">
        <f t="shared" si="1"/>
        <v>0</v>
      </c>
      <c r="C6" s="117" t="e">
        <f>VLOOKUP(B6,映射表!A:C,3,0)</f>
        <v>#N/A</v>
      </c>
      <c r="D6" s="121">
        <f t="shared" si="3"/>
        <v>0</v>
      </c>
      <c r="E6" s="100">
        <f t="shared" si="4"/>
        <v>0</v>
      </c>
      <c r="F6" s="121">
        <f t="shared" si="5"/>
        <v>0</v>
      </c>
      <c r="G6" s="121">
        <f t="shared" si="6"/>
        <v>0</v>
      </c>
      <c r="H6" s="99" t="e">
        <f>VLOOKUP(C6,'B2B（ol)'!A:J,10,0)*D6</f>
        <v>#N/A</v>
      </c>
      <c r="I6" s="101" t="e">
        <f t="shared" si="7"/>
        <v>#DIV/0!</v>
      </c>
      <c r="J6" s="101">
        <f t="shared" si="8"/>
        <v>0</v>
      </c>
      <c r="K6" s="121">
        <f t="shared" si="9"/>
        <v>0</v>
      </c>
      <c r="L6" s="121" t="e">
        <f>VLOOKUP(C6,'B2B（ol)'!A:P,16,0)</f>
        <v>#N/A</v>
      </c>
      <c r="M6" s="117">
        <f t="shared" si="10"/>
        <v>0</v>
      </c>
      <c r="N6" s="114" t="e">
        <f>VLOOKUP(C6,'B2B（ol)'!A:K,11,0)</f>
        <v>#N/A</v>
      </c>
      <c r="O6" s="114" t="e">
        <f>VLOOKUP(B6,fulfillment!L:AN,29,0)</f>
        <v>#N/A</v>
      </c>
      <c r="P6" s="113"/>
      <c r="Q6" s="61" t="e">
        <f>VLOOKUP(R6,映射表!A:G,7,0)</f>
        <v>#N/A</v>
      </c>
      <c r="R6" s="131"/>
      <c r="S6" s="131"/>
      <c r="T6" s="131"/>
      <c r="U6" s="131"/>
      <c r="V6" s="131"/>
      <c r="W6" s="131"/>
      <c r="X6" s="131"/>
      <c r="Y6" s="131"/>
      <c r="Z6" s="131"/>
      <c r="AA6" s="131"/>
      <c r="AB6" s="61">
        <f t="shared" si="2"/>
        <v>0</v>
      </c>
      <c r="AE6" s="132"/>
    </row>
    <row r="7" spans="1:31" s="61" customFormat="1">
      <c r="A7" s="61" t="e">
        <f t="shared" si="0"/>
        <v>#N/A</v>
      </c>
      <c r="B7" s="121">
        <f t="shared" si="1"/>
        <v>0</v>
      </c>
      <c r="C7" s="117" t="e">
        <f>VLOOKUP(B7,映射表!A:C,3,0)</f>
        <v>#N/A</v>
      </c>
      <c r="D7" s="121">
        <f t="shared" si="3"/>
        <v>0</v>
      </c>
      <c r="E7" s="100">
        <f t="shared" si="4"/>
        <v>0</v>
      </c>
      <c r="F7" s="121">
        <f t="shared" si="5"/>
        <v>0</v>
      </c>
      <c r="G7" s="121">
        <f t="shared" si="6"/>
        <v>0</v>
      </c>
      <c r="H7" s="99" t="e">
        <f>VLOOKUP(C7,'B2B（ol)'!A:J,10,0)*D7</f>
        <v>#N/A</v>
      </c>
      <c r="I7" s="101" t="e">
        <f t="shared" si="7"/>
        <v>#DIV/0!</v>
      </c>
      <c r="J7" s="101">
        <f t="shared" si="8"/>
        <v>0</v>
      </c>
      <c r="K7" s="121">
        <f t="shared" si="9"/>
        <v>0</v>
      </c>
      <c r="L7" s="121" t="e">
        <f>VLOOKUP(C7,'B2B（ol)'!A:P,16,0)</f>
        <v>#N/A</v>
      </c>
      <c r="M7" s="117">
        <f t="shared" si="10"/>
        <v>0</v>
      </c>
      <c r="N7" s="114" t="e">
        <f>VLOOKUP(C7,'B2B（ol)'!A:K,11,0)</f>
        <v>#N/A</v>
      </c>
      <c r="O7" s="114" t="e">
        <f>VLOOKUP(B7,fulfillment!L:AN,29,0)</f>
        <v>#N/A</v>
      </c>
      <c r="P7" s="113"/>
      <c r="Q7" s="61" t="e">
        <f>VLOOKUP(R7,映射表!A:G,7,0)</f>
        <v>#N/A</v>
      </c>
      <c r="R7" s="131"/>
      <c r="S7" s="131"/>
      <c r="T7" s="131"/>
      <c r="U7" s="131"/>
      <c r="V7" s="131"/>
      <c r="W7" s="131"/>
      <c r="X7" s="131"/>
      <c r="Y7" s="131"/>
      <c r="Z7" s="131"/>
      <c r="AA7" s="131"/>
      <c r="AB7" s="61">
        <f t="shared" si="2"/>
        <v>0</v>
      </c>
      <c r="AE7" s="132"/>
    </row>
    <row r="8" spans="1:31" s="61" customFormat="1">
      <c r="A8" s="61" t="e">
        <f t="shared" si="0"/>
        <v>#N/A</v>
      </c>
      <c r="B8" s="121">
        <f t="shared" si="1"/>
        <v>0</v>
      </c>
      <c r="C8" s="117" t="e">
        <f>VLOOKUP(B8,映射表!A:C,3,0)</f>
        <v>#N/A</v>
      </c>
      <c r="D8" s="121">
        <f t="shared" si="3"/>
        <v>0</v>
      </c>
      <c r="E8" s="100">
        <f t="shared" si="4"/>
        <v>0</v>
      </c>
      <c r="F8" s="121">
        <f t="shared" si="5"/>
        <v>0</v>
      </c>
      <c r="G8" s="121">
        <f t="shared" si="6"/>
        <v>0</v>
      </c>
      <c r="H8" s="99" t="e">
        <f>VLOOKUP(C8,'B2B（ol)'!A:J,10,0)*D8</f>
        <v>#N/A</v>
      </c>
      <c r="I8" s="101" t="e">
        <f t="shared" si="7"/>
        <v>#DIV/0!</v>
      </c>
      <c r="J8" s="101">
        <f t="shared" si="8"/>
        <v>0</v>
      </c>
      <c r="K8" s="121">
        <f t="shared" si="9"/>
        <v>0</v>
      </c>
      <c r="L8" s="121" t="e">
        <f>VLOOKUP(C8,'B2B（ol)'!A:P,16,0)</f>
        <v>#N/A</v>
      </c>
      <c r="M8" s="117">
        <f t="shared" si="10"/>
        <v>0</v>
      </c>
      <c r="N8" s="114" t="e">
        <f>VLOOKUP(C8,'B2B（ol)'!A:K,11,0)</f>
        <v>#N/A</v>
      </c>
      <c r="O8" s="114" t="e">
        <f>VLOOKUP(B8,fulfillment!L:AN,29,0)</f>
        <v>#N/A</v>
      </c>
      <c r="P8" s="113"/>
      <c r="Q8" s="61" t="e">
        <f>VLOOKUP(R8,映射表!A:G,7,0)</f>
        <v>#N/A</v>
      </c>
      <c r="R8" s="131"/>
      <c r="S8" s="131"/>
      <c r="T8" s="131"/>
      <c r="U8" s="131"/>
      <c r="V8" s="131"/>
      <c r="W8" s="131"/>
      <c r="X8" s="131"/>
      <c r="Y8" s="131"/>
      <c r="Z8" s="131"/>
      <c r="AA8" s="131"/>
      <c r="AB8" s="61">
        <f t="shared" si="2"/>
        <v>0</v>
      </c>
      <c r="AE8" s="132"/>
    </row>
    <row r="9" spans="1:31" s="61" customFormat="1">
      <c r="A9" s="61" t="e">
        <f t="shared" si="0"/>
        <v>#N/A</v>
      </c>
      <c r="B9" s="121">
        <f t="shared" si="1"/>
        <v>0</v>
      </c>
      <c r="C9" s="117" t="e">
        <f>VLOOKUP(B9,映射表!A:C,3,0)</f>
        <v>#N/A</v>
      </c>
      <c r="D9" s="121">
        <f t="shared" si="3"/>
        <v>0</v>
      </c>
      <c r="E9" s="100">
        <f t="shared" si="4"/>
        <v>0</v>
      </c>
      <c r="F9" s="121">
        <f t="shared" si="5"/>
        <v>0</v>
      </c>
      <c r="G9" s="121">
        <f t="shared" si="6"/>
        <v>0</v>
      </c>
      <c r="H9" s="99" t="e">
        <f>VLOOKUP(C9,'B2B（ol)'!A:J,10,0)*D9</f>
        <v>#N/A</v>
      </c>
      <c r="I9" s="101" t="e">
        <f t="shared" si="7"/>
        <v>#DIV/0!</v>
      </c>
      <c r="J9" s="101">
        <f t="shared" si="8"/>
        <v>0</v>
      </c>
      <c r="K9" s="121">
        <f t="shared" si="9"/>
        <v>0</v>
      </c>
      <c r="L9" s="121" t="e">
        <f>VLOOKUP(C9,'B2B（ol)'!A:P,16,0)</f>
        <v>#N/A</v>
      </c>
      <c r="M9" s="117">
        <f t="shared" si="10"/>
        <v>0</v>
      </c>
      <c r="N9" s="114" t="e">
        <f>VLOOKUP(C9,'B2B（ol)'!A:K,11,0)</f>
        <v>#N/A</v>
      </c>
      <c r="O9" s="114" t="e">
        <f>VLOOKUP(B9,fulfillment!L:AN,29,0)</f>
        <v>#N/A</v>
      </c>
      <c r="P9" s="113"/>
      <c r="Q9" s="61" t="e">
        <f>VLOOKUP(R9,映射表!A:G,7,0)</f>
        <v>#N/A</v>
      </c>
      <c r="R9" s="131"/>
      <c r="S9" s="131"/>
      <c r="T9" s="131"/>
      <c r="U9" s="131"/>
      <c r="V9" s="131"/>
      <c r="W9" s="131"/>
      <c r="X9" s="131"/>
      <c r="Y9" s="131"/>
      <c r="Z9" s="131"/>
      <c r="AA9" s="131"/>
      <c r="AB9" s="61">
        <f t="shared" si="2"/>
        <v>0</v>
      </c>
      <c r="AE9" s="132"/>
    </row>
    <row r="10" spans="1:31" s="61" customFormat="1">
      <c r="A10" s="61" t="e">
        <f t="shared" si="0"/>
        <v>#N/A</v>
      </c>
      <c r="B10" s="121">
        <f t="shared" si="1"/>
        <v>0</v>
      </c>
      <c r="C10" s="117" t="e">
        <f>VLOOKUP(B10,映射表!A:C,3,0)</f>
        <v>#N/A</v>
      </c>
      <c r="D10" s="121">
        <f t="shared" si="3"/>
        <v>0</v>
      </c>
      <c r="E10" s="100">
        <f t="shared" si="4"/>
        <v>0</v>
      </c>
      <c r="F10" s="121">
        <f t="shared" si="5"/>
        <v>0</v>
      </c>
      <c r="G10" s="121">
        <f t="shared" si="6"/>
        <v>0</v>
      </c>
      <c r="H10" s="99" t="e">
        <f>VLOOKUP(C10,'B2B（ol)'!A:J,10,0)*D10</f>
        <v>#N/A</v>
      </c>
      <c r="I10" s="101" t="e">
        <f t="shared" si="7"/>
        <v>#DIV/0!</v>
      </c>
      <c r="J10" s="101">
        <f t="shared" si="8"/>
        <v>0</v>
      </c>
      <c r="K10" s="121">
        <f t="shared" si="9"/>
        <v>0</v>
      </c>
      <c r="L10" s="121" t="e">
        <f>VLOOKUP(C10,'B2B（ol)'!A:P,16,0)</f>
        <v>#N/A</v>
      </c>
      <c r="M10" s="117">
        <f t="shared" si="10"/>
        <v>0</v>
      </c>
      <c r="N10" s="114" t="e">
        <f>VLOOKUP(C10,'B2B（ol)'!A:K,11,0)</f>
        <v>#N/A</v>
      </c>
      <c r="O10" s="114" t="e">
        <f>VLOOKUP(B10,fulfillment!L:AN,29,0)</f>
        <v>#N/A</v>
      </c>
      <c r="P10" s="113"/>
      <c r="Q10" s="61" t="e">
        <f>VLOOKUP(R10,映射表!A:G,7,0)</f>
        <v>#N/A</v>
      </c>
      <c r="R10" s="131"/>
      <c r="S10" s="131"/>
      <c r="T10" s="131"/>
      <c r="U10" s="131"/>
      <c r="V10" s="131"/>
      <c r="W10" s="131"/>
      <c r="X10" s="131"/>
      <c r="Y10" s="131"/>
      <c r="Z10" s="131"/>
      <c r="AA10" s="131"/>
      <c r="AB10" s="61">
        <f t="shared" si="2"/>
        <v>0</v>
      </c>
      <c r="AE10" s="132"/>
    </row>
    <row r="11" spans="1:31" s="61" customFormat="1">
      <c r="A11" s="61" t="e">
        <f t="shared" si="0"/>
        <v>#N/A</v>
      </c>
      <c r="B11" s="121">
        <f t="shared" si="1"/>
        <v>0</v>
      </c>
      <c r="C11" s="117" t="e">
        <f>VLOOKUP(B11,映射表!A:C,3,0)</f>
        <v>#N/A</v>
      </c>
      <c r="D11" s="121">
        <f t="shared" si="3"/>
        <v>0</v>
      </c>
      <c r="E11" s="100">
        <f t="shared" si="4"/>
        <v>0</v>
      </c>
      <c r="F11" s="121">
        <f t="shared" si="5"/>
        <v>0</v>
      </c>
      <c r="G11" s="121">
        <f t="shared" si="6"/>
        <v>0</v>
      </c>
      <c r="H11" s="99" t="e">
        <f>VLOOKUP(C11,'B2B（ol)'!A:J,10,0)*D11</f>
        <v>#N/A</v>
      </c>
      <c r="I11" s="101" t="e">
        <f t="shared" si="7"/>
        <v>#DIV/0!</v>
      </c>
      <c r="J11" s="101">
        <f t="shared" si="8"/>
        <v>0</v>
      </c>
      <c r="K11" s="121">
        <f t="shared" si="9"/>
        <v>0</v>
      </c>
      <c r="L11" s="121" t="e">
        <f>VLOOKUP(C11,'B2B（ol)'!A:P,16,0)</f>
        <v>#N/A</v>
      </c>
      <c r="M11" s="117">
        <f t="shared" si="10"/>
        <v>0</v>
      </c>
      <c r="N11" s="114" t="e">
        <f>VLOOKUP(C11,'B2B（ol)'!A:K,11,0)</f>
        <v>#N/A</v>
      </c>
      <c r="O11" s="114" t="e">
        <f>VLOOKUP(B11,fulfillment!L:AN,29,0)</f>
        <v>#N/A</v>
      </c>
      <c r="P11" s="113"/>
      <c r="Q11" s="61" t="e">
        <f>VLOOKUP(R11,映射表!A:G,7,0)</f>
        <v>#N/A</v>
      </c>
      <c r="R11" s="131"/>
      <c r="S11" s="131"/>
      <c r="T11" s="131"/>
      <c r="U11" s="131"/>
      <c r="V11" s="131"/>
      <c r="W11" s="131"/>
      <c r="X11" s="131"/>
      <c r="Y11" s="131"/>
      <c r="Z11" s="131"/>
      <c r="AA11" s="131"/>
      <c r="AB11" s="61">
        <f t="shared" si="2"/>
        <v>0</v>
      </c>
      <c r="AE11" s="132"/>
    </row>
    <row r="12" spans="1:31" s="61" customFormat="1">
      <c r="A12" s="61" t="e">
        <f t="shared" si="0"/>
        <v>#N/A</v>
      </c>
      <c r="B12" s="121">
        <f t="shared" si="1"/>
        <v>0</v>
      </c>
      <c r="C12" s="117" t="e">
        <f>VLOOKUP(B12,映射表!A:C,3,0)</f>
        <v>#N/A</v>
      </c>
      <c r="D12" s="121">
        <f t="shared" si="3"/>
        <v>0</v>
      </c>
      <c r="E12" s="100">
        <f t="shared" si="4"/>
        <v>0</v>
      </c>
      <c r="F12" s="121">
        <f t="shared" si="5"/>
        <v>0</v>
      </c>
      <c r="G12" s="121">
        <f t="shared" si="6"/>
        <v>0</v>
      </c>
      <c r="H12" s="99" t="e">
        <f>VLOOKUP(C12,'B2B（ol)'!A:J,10,0)*D12</f>
        <v>#N/A</v>
      </c>
      <c r="I12" s="101" t="e">
        <f t="shared" si="7"/>
        <v>#DIV/0!</v>
      </c>
      <c r="J12" s="101">
        <f t="shared" si="8"/>
        <v>0</v>
      </c>
      <c r="K12" s="121">
        <f t="shared" si="9"/>
        <v>0</v>
      </c>
      <c r="L12" s="121" t="e">
        <f>VLOOKUP(C12,'B2B（ol)'!A:P,16,0)</f>
        <v>#N/A</v>
      </c>
      <c r="M12" s="117">
        <f t="shared" si="10"/>
        <v>0</v>
      </c>
      <c r="N12" s="114" t="e">
        <f>VLOOKUP(C12,'B2B（ol)'!A:K,11,0)</f>
        <v>#N/A</v>
      </c>
      <c r="O12" s="114" t="e">
        <f>VLOOKUP(B12,fulfillment!L:AN,29,0)</f>
        <v>#N/A</v>
      </c>
      <c r="P12" s="113"/>
      <c r="Q12" s="61" t="e">
        <f>VLOOKUP(R12,映射表!A:G,7,0)</f>
        <v>#N/A</v>
      </c>
      <c r="R12" s="131"/>
      <c r="S12" s="131"/>
      <c r="T12" s="131"/>
      <c r="U12" s="131"/>
      <c r="V12" s="131"/>
      <c r="W12" s="131"/>
      <c r="X12" s="131"/>
      <c r="Y12" s="131"/>
      <c r="Z12" s="131"/>
      <c r="AA12" s="131"/>
      <c r="AB12" s="61">
        <f t="shared" si="2"/>
        <v>0</v>
      </c>
      <c r="AE12" s="132"/>
    </row>
    <row r="13" spans="1:31" s="61" customFormat="1">
      <c r="A13" s="61" t="e">
        <f t="shared" si="0"/>
        <v>#N/A</v>
      </c>
      <c r="B13" s="121">
        <f t="shared" si="1"/>
        <v>0</v>
      </c>
      <c r="C13" s="117" t="e">
        <f>VLOOKUP(B13,映射表!A:C,3,0)</f>
        <v>#N/A</v>
      </c>
      <c r="D13" s="121">
        <f t="shared" si="3"/>
        <v>0</v>
      </c>
      <c r="E13" s="100">
        <f t="shared" si="4"/>
        <v>0</v>
      </c>
      <c r="F13" s="121">
        <f t="shared" si="5"/>
        <v>0</v>
      </c>
      <c r="G13" s="121">
        <f t="shared" si="6"/>
        <v>0</v>
      </c>
      <c r="H13" s="99" t="e">
        <f>VLOOKUP(C13,'B2B（ol)'!A:J,10,0)*D13</f>
        <v>#N/A</v>
      </c>
      <c r="I13" s="101" t="e">
        <f t="shared" si="7"/>
        <v>#DIV/0!</v>
      </c>
      <c r="J13" s="101">
        <f t="shared" si="8"/>
        <v>0</v>
      </c>
      <c r="K13" s="121">
        <f t="shared" si="9"/>
        <v>0</v>
      </c>
      <c r="L13" s="121" t="e">
        <f>VLOOKUP(C13,'B2B（ol)'!A:P,16,0)</f>
        <v>#N/A</v>
      </c>
      <c r="M13" s="117">
        <f t="shared" si="10"/>
        <v>0</v>
      </c>
      <c r="N13" s="114" t="e">
        <f>VLOOKUP(C13,'B2B（ol)'!A:K,11,0)</f>
        <v>#N/A</v>
      </c>
      <c r="O13" s="114" t="e">
        <f>VLOOKUP(B13,fulfillment!L:AN,29,0)</f>
        <v>#N/A</v>
      </c>
      <c r="P13" s="113"/>
      <c r="Q13" s="61" t="e">
        <f>VLOOKUP(R13,映射表!A:G,7,0)</f>
        <v>#N/A</v>
      </c>
      <c r="R13" s="131"/>
      <c r="S13" s="131"/>
      <c r="T13" s="131"/>
      <c r="U13" s="131"/>
      <c r="V13" s="131"/>
      <c r="W13" s="131"/>
      <c r="X13" s="131"/>
      <c r="Y13" s="131"/>
      <c r="Z13" s="131"/>
      <c r="AA13" s="131"/>
      <c r="AB13" s="61">
        <f t="shared" si="2"/>
        <v>0</v>
      </c>
      <c r="AE13" s="132"/>
    </row>
    <row r="14" spans="1:31" s="61" customFormat="1">
      <c r="A14" s="61" t="e">
        <f t="shared" si="0"/>
        <v>#N/A</v>
      </c>
      <c r="B14" s="121">
        <f t="shared" si="1"/>
        <v>0</v>
      </c>
      <c r="C14" s="117" t="e">
        <f>VLOOKUP(B14,映射表!A:C,3,0)</f>
        <v>#N/A</v>
      </c>
      <c r="D14" s="121">
        <f t="shared" si="3"/>
        <v>0</v>
      </c>
      <c r="E14" s="100">
        <f t="shared" si="4"/>
        <v>0</v>
      </c>
      <c r="F14" s="121">
        <f t="shared" si="5"/>
        <v>0</v>
      </c>
      <c r="G14" s="121">
        <f t="shared" si="6"/>
        <v>0</v>
      </c>
      <c r="H14" s="99" t="e">
        <f>VLOOKUP(C14,'B2B（ol)'!A:J,10,0)*D14</f>
        <v>#N/A</v>
      </c>
      <c r="I14" s="101" t="e">
        <f t="shared" si="7"/>
        <v>#DIV/0!</v>
      </c>
      <c r="J14" s="101">
        <f t="shared" si="8"/>
        <v>0</v>
      </c>
      <c r="K14" s="121">
        <f t="shared" si="9"/>
        <v>0</v>
      </c>
      <c r="L14" s="121" t="e">
        <f>VLOOKUP(C14,'B2B（ol)'!A:P,16,0)</f>
        <v>#N/A</v>
      </c>
      <c r="M14" s="117">
        <f t="shared" si="10"/>
        <v>0</v>
      </c>
      <c r="N14" s="114" t="e">
        <f>VLOOKUP(C14,'B2B（ol)'!A:K,11,0)</f>
        <v>#N/A</v>
      </c>
      <c r="O14" s="114" t="e">
        <f>VLOOKUP(B14,fulfillment!L:AN,29,0)</f>
        <v>#N/A</v>
      </c>
      <c r="P14" s="113"/>
      <c r="Q14" s="61" t="e">
        <f>VLOOKUP(R14,映射表!A:G,7,0)</f>
        <v>#N/A</v>
      </c>
      <c r="R14" s="131"/>
      <c r="S14" s="131"/>
      <c r="T14" s="131"/>
      <c r="U14" s="131"/>
      <c r="V14" s="131"/>
      <c r="W14" s="131"/>
      <c r="X14" s="131"/>
      <c r="Y14" s="131"/>
      <c r="Z14" s="131"/>
      <c r="AA14" s="131"/>
      <c r="AB14" s="61">
        <f t="shared" si="2"/>
        <v>0</v>
      </c>
      <c r="AE14" s="132"/>
    </row>
    <row r="15" spans="1:31" s="61" customFormat="1">
      <c r="A15" s="61" t="e">
        <f t="shared" si="0"/>
        <v>#N/A</v>
      </c>
      <c r="B15" s="121">
        <f t="shared" si="1"/>
        <v>0</v>
      </c>
      <c r="C15" s="117" t="e">
        <f>VLOOKUP(B15,映射表!A:C,3,0)</f>
        <v>#N/A</v>
      </c>
      <c r="D15" s="121">
        <f t="shared" si="3"/>
        <v>0</v>
      </c>
      <c r="E15" s="100">
        <f t="shared" si="4"/>
        <v>0</v>
      </c>
      <c r="F15" s="121">
        <f t="shared" si="5"/>
        <v>0</v>
      </c>
      <c r="G15" s="121">
        <f t="shared" si="6"/>
        <v>0</v>
      </c>
      <c r="H15" s="99" t="e">
        <f>VLOOKUP(C15,'B2B（ol)'!A:J,10,0)*D15</f>
        <v>#N/A</v>
      </c>
      <c r="I15" s="101" t="e">
        <f t="shared" si="7"/>
        <v>#DIV/0!</v>
      </c>
      <c r="J15" s="101">
        <f t="shared" si="8"/>
        <v>0</v>
      </c>
      <c r="K15" s="121">
        <f t="shared" si="9"/>
        <v>0</v>
      </c>
      <c r="L15" s="121" t="e">
        <f>VLOOKUP(C15,'B2B（ol)'!A:P,16,0)</f>
        <v>#N/A</v>
      </c>
      <c r="M15" s="117">
        <f t="shared" si="10"/>
        <v>0</v>
      </c>
      <c r="N15" s="114" t="e">
        <f>VLOOKUP(C15,'B2B（ol)'!A:K,11,0)</f>
        <v>#N/A</v>
      </c>
      <c r="O15" s="114" t="e">
        <f>VLOOKUP(B15,fulfillment!L:AN,29,0)</f>
        <v>#N/A</v>
      </c>
      <c r="P15" s="113"/>
      <c r="Q15" s="61" t="e">
        <f>VLOOKUP(R15,映射表!A:G,7,0)</f>
        <v>#N/A</v>
      </c>
      <c r="R15" s="131"/>
      <c r="S15" s="131"/>
      <c r="T15" s="131"/>
      <c r="U15" s="131"/>
      <c r="V15" s="131"/>
      <c r="W15" s="131"/>
      <c r="X15" s="131"/>
      <c r="Y15" s="131"/>
      <c r="Z15" s="131"/>
      <c r="AA15" s="131"/>
      <c r="AB15" s="61">
        <f t="shared" si="2"/>
        <v>0</v>
      </c>
      <c r="AE15" s="132"/>
    </row>
    <row r="16" spans="1:31" s="61" customFormat="1">
      <c r="A16" s="61" t="e">
        <f t="shared" si="0"/>
        <v>#N/A</v>
      </c>
      <c r="B16" s="121">
        <f t="shared" si="1"/>
        <v>0</v>
      </c>
      <c r="C16" s="117" t="e">
        <f>VLOOKUP(B16,映射表!A:C,3,0)</f>
        <v>#N/A</v>
      </c>
      <c r="D16" s="121">
        <f t="shared" si="3"/>
        <v>0</v>
      </c>
      <c r="E16" s="100">
        <f t="shared" si="4"/>
        <v>0</v>
      </c>
      <c r="F16" s="121">
        <f t="shared" si="5"/>
        <v>0</v>
      </c>
      <c r="G16" s="121">
        <f t="shared" si="6"/>
        <v>0</v>
      </c>
      <c r="H16" s="99" t="e">
        <f>VLOOKUP(C16,'B2B（ol)'!A:J,10,0)*D16</f>
        <v>#N/A</v>
      </c>
      <c r="I16" s="101" t="e">
        <f t="shared" si="7"/>
        <v>#DIV/0!</v>
      </c>
      <c r="J16" s="101">
        <f t="shared" si="8"/>
        <v>0</v>
      </c>
      <c r="K16" s="121">
        <f t="shared" si="9"/>
        <v>0</v>
      </c>
      <c r="L16" s="121" t="e">
        <f>VLOOKUP(C16,'B2B（ol)'!A:P,16,0)</f>
        <v>#N/A</v>
      </c>
      <c r="M16" s="117">
        <f t="shared" si="10"/>
        <v>0</v>
      </c>
      <c r="N16" s="114" t="e">
        <f>VLOOKUP(C16,'B2B（ol)'!A:K,11,0)</f>
        <v>#N/A</v>
      </c>
      <c r="O16" s="114" t="e">
        <f>VLOOKUP(B16,fulfillment!L:AN,29,0)</f>
        <v>#N/A</v>
      </c>
      <c r="P16" s="113"/>
      <c r="Q16" s="61" t="e">
        <f>VLOOKUP(R16,映射表!A:G,7,0)</f>
        <v>#N/A</v>
      </c>
      <c r="R16" s="131"/>
      <c r="S16" s="131"/>
      <c r="T16" s="131"/>
      <c r="U16" s="131"/>
      <c r="V16" s="131"/>
      <c r="W16" s="131"/>
      <c r="X16" s="131"/>
      <c r="Y16" s="131"/>
      <c r="Z16" s="131"/>
      <c r="AA16" s="131"/>
      <c r="AB16" s="61">
        <f t="shared" si="2"/>
        <v>0</v>
      </c>
      <c r="AE16" s="132"/>
    </row>
    <row r="17" spans="1:31" s="61" customFormat="1">
      <c r="A17" s="61" t="e">
        <f t="shared" si="0"/>
        <v>#N/A</v>
      </c>
      <c r="B17" s="121">
        <f t="shared" si="1"/>
        <v>0</v>
      </c>
      <c r="C17" s="117" t="e">
        <f>VLOOKUP(B17,映射表!A:C,3,0)</f>
        <v>#N/A</v>
      </c>
      <c r="D17" s="121">
        <f t="shared" si="3"/>
        <v>0</v>
      </c>
      <c r="E17" s="100">
        <f t="shared" si="4"/>
        <v>0</v>
      </c>
      <c r="F17" s="121">
        <f t="shared" si="5"/>
        <v>0</v>
      </c>
      <c r="G17" s="121">
        <f t="shared" si="6"/>
        <v>0</v>
      </c>
      <c r="H17" s="99" t="e">
        <f>VLOOKUP(C17,'B2B（ol)'!A:J,10,0)*D17</f>
        <v>#N/A</v>
      </c>
      <c r="I17" s="101" t="e">
        <f t="shared" si="7"/>
        <v>#DIV/0!</v>
      </c>
      <c r="J17" s="101">
        <f t="shared" si="8"/>
        <v>0</v>
      </c>
      <c r="K17" s="121">
        <f t="shared" si="9"/>
        <v>0</v>
      </c>
      <c r="L17" s="121" t="e">
        <f>VLOOKUP(C17,'B2B（ol)'!A:P,16,0)</f>
        <v>#N/A</v>
      </c>
      <c r="M17" s="117">
        <f t="shared" si="10"/>
        <v>0</v>
      </c>
      <c r="N17" s="114" t="e">
        <f>VLOOKUP(C17,'B2B（ol)'!A:K,11,0)</f>
        <v>#N/A</v>
      </c>
      <c r="O17" s="114" t="e">
        <f>VLOOKUP(B17,fulfillment!L:AN,29,0)</f>
        <v>#N/A</v>
      </c>
      <c r="P17" s="113"/>
      <c r="Q17" s="61" t="e">
        <f>VLOOKUP(R17,映射表!A:G,7,0)</f>
        <v>#N/A</v>
      </c>
      <c r="R17" s="131"/>
      <c r="S17" s="131"/>
      <c r="T17" s="131"/>
      <c r="U17" s="131"/>
      <c r="V17" s="131"/>
      <c r="W17" s="131"/>
      <c r="X17" s="131"/>
      <c r="Y17" s="131"/>
      <c r="Z17" s="131"/>
      <c r="AA17" s="131"/>
      <c r="AB17" s="61">
        <f t="shared" si="2"/>
        <v>0</v>
      </c>
      <c r="AE17" s="132"/>
    </row>
    <row r="18" spans="1:31" s="61" customFormat="1">
      <c r="A18" s="61" t="e">
        <f t="shared" si="0"/>
        <v>#N/A</v>
      </c>
      <c r="B18" s="121">
        <f t="shared" si="1"/>
        <v>0</v>
      </c>
      <c r="C18" s="117" t="e">
        <f>VLOOKUP(B18,映射表!A:C,3,0)</f>
        <v>#N/A</v>
      </c>
      <c r="D18" s="121">
        <f t="shared" si="3"/>
        <v>0</v>
      </c>
      <c r="E18" s="100">
        <f t="shared" si="4"/>
        <v>0</v>
      </c>
      <c r="F18" s="121">
        <f t="shared" si="5"/>
        <v>0</v>
      </c>
      <c r="G18" s="121">
        <f t="shared" si="6"/>
        <v>0</v>
      </c>
      <c r="H18" s="99" t="e">
        <f>VLOOKUP(C18,'B2B（ol)'!A:J,10,0)*D18</f>
        <v>#N/A</v>
      </c>
      <c r="I18" s="101" t="e">
        <f t="shared" si="7"/>
        <v>#DIV/0!</v>
      </c>
      <c r="J18" s="101">
        <f t="shared" si="8"/>
        <v>0</v>
      </c>
      <c r="K18" s="121">
        <f t="shared" si="9"/>
        <v>0</v>
      </c>
      <c r="L18" s="121" t="e">
        <f>VLOOKUP(C18,'B2B（ol)'!A:P,16,0)</f>
        <v>#N/A</v>
      </c>
      <c r="M18" s="117">
        <f t="shared" si="10"/>
        <v>0</v>
      </c>
      <c r="N18" s="114" t="e">
        <f>VLOOKUP(C18,'B2B（ol)'!A:K,11,0)</f>
        <v>#N/A</v>
      </c>
      <c r="O18" s="114" t="e">
        <f>VLOOKUP(B18,fulfillment!L:AN,29,0)</f>
        <v>#N/A</v>
      </c>
      <c r="P18" s="113"/>
      <c r="Q18" s="61" t="e">
        <f>VLOOKUP(R18,映射表!A:G,7,0)</f>
        <v>#N/A</v>
      </c>
      <c r="R18" s="131"/>
      <c r="S18" s="131"/>
      <c r="T18" s="131"/>
      <c r="U18" s="131"/>
      <c r="V18" s="131"/>
      <c r="W18" s="131"/>
      <c r="X18" s="131"/>
      <c r="Y18" s="131"/>
      <c r="Z18" s="131"/>
      <c r="AA18" s="131"/>
      <c r="AB18" s="61">
        <f t="shared" si="2"/>
        <v>0</v>
      </c>
      <c r="AE18" s="132"/>
    </row>
    <row r="19" spans="1:31" s="61" customFormat="1">
      <c r="A19" s="61" t="e">
        <f t="shared" si="0"/>
        <v>#N/A</v>
      </c>
      <c r="B19" s="121">
        <f t="shared" si="1"/>
        <v>0</v>
      </c>
      <c r="C19" s="117" t="e">
        <f>VLOOKUP(B19,映射表!A:C,3,0)</f>
        <v>#N/A</v>
      </c>
      <c r="D19" s="121">
        <f t="shared" si="3"/>
        <v>0</v>
      </c>
      <c r="E19" s="100">
        <f t="shared" si="4"/>
        <v>0</v>
      </c>
      <c r="F19" s="121">
        <f t="shared" si="5"/>
        <v>0</v>
      </c>
      <c r="G19" s="121">
        <f t="shared" si="6"/>
        <v>0</v>
      </c>
      <c r="H19" s="99" t="e">
        <f>VLOOKUP(C19,'B2B（ol)'!A:J,10,0)*D19</f>
        <v>#N/A</v>
      </c>
      <c r="I19" s="101" t="e">
        <f t="shared" si="7"/>
        <v>#DIV/0!</v>
      </c>
      <c r="J19" s="101">
        <f t="shared" si="8"/>
        <v>0</v>
      </c>
      <c r="K19" s="121">
        <f t="shared" si="9"/>
        <v>0</v>
      </c>
      <c r="L19" s="121" t="e">
        <f>VLOOKUP(C19,'B2B（ol)'!A:P,16,0)</f>
        <v>#N/A</v>
      </c>
      <c r="M19" s="117">
        <f t="shared" si="10"/>
        <v>0</v>
      </c>
      <c r="N19" s="114" t="e">
        <f>VLOOKUP(C19,'B2B（ol)'!A:K,11,0)</f>
        <v>#N/A</v>
      </c>
      <c r="O19" s="114" t="e">
        <f>VLOOKUP(B19,fulfillment!L:AN,29,0)</f>
        <v>#N/A</v>
      </c>
      <c r="P19" s="113"/>
      <c r="Q19" s="61" t="e">
        <f>VLOOKUP(R19,映射表!A:G,7,0)</f>
        <v>#N/A</v>
      </c>
      <c r="R19" s="131"/>
      <c r="S19" s="131"/>
      <c r="T19" s="131"/>
      <c r="U19" s="131"/>
      <c r="V19" s="131"/>
      <c r="W19" s="131"/>
      <c r="X19" s="131"/>
      <c r="Y19" s="131"/>
      <c r="Z19" s="131"/>
      <c r="AA19" s="131"/>
      <c r="AB19" s="61">
        <f t="shared" si="2"/>
        <v>0</v>
      </c>
      <c r="AE19" s="132"/>
    </row>
    <row r="20" spans="1:31" s="61" customFormat="1">
      <c r="A20" s="61" t="e">
        <f t="shared" si="0"/>
        <v>#N/A</v>
      </c>
      <c r="B20" s="121">
        <f t="shared" si="1"/>
        <v>0</v>
      </c>
      <c r="C20" s="117" t="e">
        <f>VLOOKUP(B20,映射表!A:C,3,0)</f>
        <v>#N/A</v>
      </c>
      <c r="D20" s="121">
        <f t="shared" si="3"/>
        <v>0</v>
      </c>
      <c r="E20" s="100">
        <f t="shared" si="4"/>
        <v>0</v>
      </c>
      <c r="F20" s="121">
        <f t="shared" si="5"/>
        <v>0</v>
      </c>
      <c r="G20" s="121">
        <f t="shared" si="6"/>
        <v>0</v>
      </c>
      <c r="H20" s="99" t="e">
        <f>VLOOKUP(C20,'B2B（ol)'!A:J,10,0)*D20</f>
        <v>#N/A</v>
      </c>
      <c r="I20" s="101" t="e">
        <f t="shared" si="7"/>
        <v>#DIV/0!</v>
      </c>
      <c r="J20" s="101">
        <f t="shared" si="8"/>
        <v>0</v>
      </c>
      <c r="K20" s="121">
        <f t="shared" si="9"/>
        <v>0</v>
      </c>
      <c r="L20" s="121" t="e">
        <f>VLOOKUP(C20,'B2B（ol)'!A:P,16,0)</f>
        <v>#N/A</v>
      </c>
      <c r="M20" s="117">
        <f t="shared" si="10"/>
        <v>0</v>
      </c>
      <c r="N20" s="114" t="e">
        <f>VLOOKUP(C20,'B2B（ol)'!A:K,11,0)</f>
        <v>#N/A</v>
      </c>
      <c r="O20" s="114" t="e">
        <f>VLOOKUP(B20,fulfillment!L:AN,29,0)</f>
        <v>#N/A</v>
      </c>
      <c r="P20" s="113"/>
      <c r="Q20" s="61" t="e">
        <f>VLOOKUP(R20,映射表!A:G,7,0)</f>
        <v>#N/A</v>
      </c>
      <c r="R20" s="131"/>
      <c r="S20" s="131"/>
      <c r="T20" s="131"/>
      <c r="U20" s="131"/>
      <c r="V20" s="131"/>
      <c r="W20" s="131"/>
      <c r="X20" s="131"/>
      <c r="Y20" s="131"/>
      <c r="Z20" s="131"/>
      <c r="AA20" s="131"/>
      <c r="AB20" s="61">
        <f t="shared" si="2"/>
        <v>0</v>
      </c>
      <c r="AE20" s="132"/>
    </row>
    <row r="21" spans="1:31" s="61" customFormat="1">
      <c r="A21" s="61" t="e">
        <f t="shared" si="0"/>
        <v>#N/A</v>
      </c>
      <c r="B21" s="121">
        <f t="shared" si="1"/>
        <v>0</v>
      </c>
      <c r="C21" s="117" t="e">
        <f>VLOOKUP(B21,映射表!A:C,3,0)</f>
        <v>#N/A</v>
      </c>
      <c r="D21" s="121">
        <f t="shared" si="3"/>
        <v>0</v>
      </c>
      <c r="E21" s="100">
        <f t="shared" si="4"/>
        <v>0</v>
      </c>
      <c r="F21" s="121">
        <f t="shared" si="5"/>
        <v>0</v>
      </c>
      <c r="G21" s="121">
        <f t="shared" si="6"/>
        <v>0</v>
      </c>
      <c r="H21" s="99" t="e">
        <f>VLOOKUP(C21,'B2B（ol)'!A:J,10,0)*D21</f>
        <v>#N/A</v>
      </c>
      <c r="I21" s="101" t="e">
        <f t="shared" si="7"/>
        <v>#DIV/0!</v>
      </c>
      <c r="J21" s="101">
        <f t="shared" si="8"/>
        <v>0</v>
      </c>
      <c r="K21" s="121">
        <f t="shared" si="9"/>
        <v>0</v>
      </c>
      <c r="L21" s="121" t="e">
        <f>VLOOKUP(C21,'B2B（ol)'!A:P,16,0)</f>
        <v>#N/A</v>
      </c>
      <c r="M21" s="117">
        <f t="shared" si="10"/>
        <v>0</v>
      </c>
      <c r="N21" s="114" t="e">
        <f>VLOOKUP(C21,'B2B（ol)'!A:K,11,0)</f>
        <v>#N/A</v>
      </c>
      <c r="O21" s="114" t="e">
        <f>VLOOKUP(B21,fulfillment!L:AN,29,0)</f>
        <v>#N/A</v>
      </c>
      <c r="P21" s="113"/>
      <c r="Q21" s="61" t="e">
        <f>VLOOKUP(R21,映射表!A:G,7,0)</f>
        <v>#N/A</v>
      </c>
      <c r="R21" s="131"/>
      <c r="S21" s="131"/>
      <c r="T21" s="131"/>
      <c r="U21" s="131"/>
      <c r="V21" s="131"/>
      <c r="W21" s="131"/>
      <c r="X21" s="131"/>
      <c r="Y21" s="131"/>
      <c r="Z21" s="131"/>
      <c r="AA21" s="131"/>
      <c r="AB21" s="61">
        <f t="shared" si="2"/>
        <v>0</v>
      </c>
      <c r="AE21" s="132"/>
    </row>
    <row r="22" spans="1:31" s="61" customFormat="1">
      <c r="A22" s="61" t="e">
        <f t="shared" si="0"/>
        <v>#N/A</v>
      </c>
      <c r="B22" s="121">
        <f t="shared" si="1"/>
        <v>0</v>
      </c>
      <c r="C22" s="117" t="e">
        <f>VLOOKUP(B22,映射表!A:C,3,0)</f>
        <v>#N/A</v>
      </c>
      <c r="D22" s="121">
        <f t="shared" si="3"/>
        <v>0</v>
      </c>
      <c r="E22" s="100">
        <f t="shared" si="4"/>
        <v>0</v>
      </c>
      <c r="F22" s="121">
        <f t="shared" si="5"/>
        <v>0</v>
      </c>
      <c r="G22" s="121">
        <f t="shared" si="6"/>
        <v>0</v>
      </c>
      <c r="H22" s="99" t="e">
        <f>VLOOKUP(C22,'B2B（ol)'!A:J,10,0)*D22</f>
        <v>#N/A</v>
      </c>
      <c r="I22" s="101" t="e">
        <f t="shared" si="7"/>
        <v>#DIV/0!</v>
      </c>
      <c r="J22" s="101">
        <f t="shared" si="8"/>
        <v>0</v>
      </c>
      <c r="K22" s="121">
        <f t="shared" si="9"/>
        <v>0</v>
      </c>
      <c r="L22" s="121" t="e">
        <f>VLOOKUP(C22,'B2B（ol)'!A:P,16,0)</f>
        <v>#N/A</v>
      </c>
      <c r="M22" s="117">
        <f t="shared" si="10"/>
        <v>0</v>
      </c>
      <c r="N22" s="114" t="e">
        <f>VLOOKUP(C22,'B2B（ol)'!A:K,11,0)</f>
        <v>#N/A</v>
      </c>
      <c r="O22" s="114" t="e">
        <f>VLOOKUP(B22,fulfillment!L:AN,29,0)</f>
        <v>#N/A</v>
      </c>
      <c r="P22" s="113"/>
      <c r="Q22" s="61" t="e">
        <f>VLOOKUP(R22,映射表!A:G,7,0)</f>
        <v>#N/A</v>
      </c>
      <c r="R22" s="131"/>
      <c r="S22" s="131"/>
      <c r="T22" s="131"/>
      <c r="U22" s="131"/>
      <c r="V22" s="131"/>
      <c r="W22" s="131"/>
      <c r="X22" s="131"/>
      <c r="Y22" s="131"/>
      <c r="Z22" s="131"/>
      <c r="AA22" s="131"/>
      <c r="AB22" s="61">
        <f t="shared" si="2"/>
        <v>0</v>
      </c>
      <c r="AE22" s="132"/>
    </row>
    <row r="23" spans="1:31" s="61" customFormat="1">
      <c r="A23" s="61" t="e">
        <f t="shared" si="0"/>
        <v>#N/A</v>
      </c>
      <c r="B23" s="121">
        <f t="shared" si="1"/>
        <v>0</v>
      </c>
      <c r="C23" s="117" t="e">
        <f>VLOOKUP(B23,映射表!A:C,3,0)</f>
        <v>#N/A</v>
      </c>
      <c r="D23" s="121">
        <f t="shared" si="3"/>
        <v>0</v>
      </c>
      <c r="E23" s="100">
        <f t="shared" si="4"/>
        <v>0</v>
      </c>
      <c r="F23" s="121">
        <f t="shared" si="5"/>
        <v>0</v>
      </c>
      <c r="G23" s="121">
        <f t="shared" si="6"/>
        <v>0</v>
      </c>
      <c r="H23" s="99" t="e">
        <f>VLOOKUP(C23,'B2B（ol)'!A:J,10,0)*D23</f>
        <v>#N/A</v>
      </c>
      <c r="I23" s="101" t="e">
        <f t="shared" si="7"/>
        <v>#DIV/0!</v>
      </c>
      <c r="J23" s="101">
        <f t="shared" si="8"/>
        <v>0</v>
      </c>
      <c r="K23" s="121">
        <f t="shared" si="9"/>
        <v>0</v>
      </c>
      <c r="L23" s="121" t="e">
        <f>VLOOKUP(C23,'B2B（ol)'!A:P,16,0)</f>
        <v>#N/A</v>
      </c>
      <c r="M23" s="117">
        <f t="shared" si="10"/>
        <v>0</v>
      </c>
      <c r="N23" s="114" t="e">
        <f>VLOOKUP(C23,'B2B（ol)'!A:K,11,0)</f>
        <v>#N/A</v>
      </c>
      <c r="O23" s="114" t="e">
        <f>VLOOKUP(B23,fulfillment!L:AN,29,0)</f>
        <v>#N/A</v>
      </c>
      <c r="P23" s="113"/>
      <c r="Q23" s="61" t="e">
        <f>VLOOKUP(R23,映射表!A:G,7,0)</f>
        <v>#N/A</v>
      </c>
      <c r="R23" s="131"/>
      <c r="S23" s="131"/>
      <c r="T23" s="131"/>
      <c r="U23" s="131"/>
      <c r="V23" s="131"/>
      <c r="W23" s="131"/>
      <c r="X23" s="131"/>
      <c r="Y23" s="131"/>
      <c r="Z23" s="131"/>
      <c r="AA23" s="131"/>
      <c r="AB23" s="61">
        <f t="shared" si="2"/>
        <v>0</v>
      </c>
      <c r="AE23" s="132"/>
    </row>
    <row r="24" spans="1:31" s="61" customFormat="1">
      <c r="A24" s="61" t="e">
        <f t="shared" si="0"/>
        <v>#N/A</v>
      </c>
      <c r="B24" s="121">
        <f t="shared" si="1"/>
        <v>0</v>
      </c>
      <c r="C24" s="117" t="e">
        <f>VLOOKUP(B24,映射表!A:C,3,0)</f>
        <v>#N/A</v>
      </c>
      <c r="D24" s="121">
        <f t="shared" si="3"/>
        <v>0</v>
      </c>
      <c r="E24" s="100">
        <f t="shared" si="4"/>
        <v>0</v>
      </c>
      <c r="F24" s="121">
        <f t="shared" si="5"/>
        <v>0</v>
      </c>
      <c r="G24" s="121">
        <f t="shared" si="6"/>
        <v>0</v>
      </c>
      <c r="H24" s="99" t="e">
        <f>VLOOKUP(C24,'B2B（ol)'!A:J,10,0)*D24</f>
        <v>#N/A</v>
      </c>
      <c r="I24" s="101" t="e">
        <f t="shared" si="7"/>
        <v>#DIV/0!</v>
      </c>
      <c r="J24" s="101">
        <f t="shared" si="8"/>
        <v>0</v>
      </c>
      <c r="K24" s="121">
        <f t="shared" si="9"/>
        <v>0</v>
      </c>
      <c r="L24" s="121" t="e">
        <f>VLOOKUP(C24,'B2B（ol)'!A:P,16,0)</f>
        <v>#N/A</v>
      </c>
      <c r="M24" s="117">
        <f t="shared" si="10"/>
        <v>0</v>
      </c>
      <c r="N24" s="114" t="e">
        <f>VLOOKUP(C24,'B2B（ol)'!A:K,11,0)</f>
        <v>#N/A</v>
      </c>
      <c r="O24" s="114" t="e">
        <f>VLOOKUP(B24,fulfillment!L:AN,29,0)</f>
        <v>#N/A</v>
      </c>
      <c r="P24" s="113"/>
      <c r="Q24" s="61" t="e">
        <f>VLOOKUP(R24,映射表!A:G,7,0)</f>
        <v>#N/A</v>
      </c>
      <c r="R24" s="131"/>
      <c r="S24" s="131"/>
      <c r="T24" s="131"/>
      <c r="U24" s="131"/>
      <c r="V24" s="131"/>
      <c r="W24" s="131"/>
      <c r="X24" s="131"/>
      <c r="Y24" s="131"/>
      <c r="Z24" s="131"/>
      <c r="AA24" s="131"/>
      <c r="AB24" s="61">
        <f t="shared" si="2"/>
        <v>0</v>
      </c>
      <c r="AE24" s="132"/>
    </row>
    <row r="25" spans="1:31" s="61" customFormat="1">
      <c r="A25" s="61" t="e">
        <f t="shared" si="0"/>
        <v>#N/A</v>
      </c>
      <c r="B25" s="121">
        <f t="shared" si="1"/>
        <v>0</v>
      </c>
      <c r="C25" s="117" t="e">
        <f>VLOOKUP(B25,映射表!A:C,3,0)</f>
        <v>#N/A</v>
      </c>
      <c r="D25" s="121">
        <f t="shared" si="3"/>
        <v>0</v>
      </c>
      <c r="E25" s="100">
        <f t="shared" si="4"/>
        <v>0</v>
      </c>
      <c r="F25" s="121">
        <f t="shared" si="5"/>
        <v>0</v>
      </c>
      <c r="G25" s="121">
        <f t="shared" si="6"/>
        <v>0</v>
      </c>
      <c r="H25" s="99" t="e">
        <f>VLOOKUP(C25,'B2B（ol)'!A:J,10,0)*D25</f>
        <v>#N/A</v>
      </c>
      <c r="I25" s="101" t="e">
        <f t="shared" si="7"/>
        <v>#DIV/0!</v>
      </c>
      <c r="J25" s="101">
        <f t="shared" si="8"/>
        <v>0</v>
      </c>
      <c r="K25" s="121">
        <f t="shared" si="9"/>
        <v>0</v>
      </c>
      <c r="L25" s="121" t="e">
        <f>VLOOKUP(C25,'B2B（ol)'!A:P,16,0)</f>
        <v>#N/A</v>
      </c>
      <c r="M25" s="117">
        <f t="shared" si="10"/>
        <v>0</v>
      </c>
      <c r="N25" s="114" t="e">
        <f>VLOOKUP(C25,'B2B（ol)'!A:K,11,0)</f>
        <v>#N/A</v>
      </c>
      <c r="O25" s="114" t="e">
        <f>VLOOKUP(B25,fulfillment!L:AN,29,0)</f>
        <v>#N/A</v>
      </c>
      <c r="P25" s="113"/>
      <c r="Q25" s="61" t="e">
        <f>VLOOKUP(R25,映射表!A:G,7,0)</f>
        <v>#N/A</v>
      </c>
      <c r="R25" s="131"/>
      <c r="S25" s="131"/>
      <c r="T25" s="131"/>
      <c r="U25" s="131"/>
      <c r="V25" s="131"/>
      <c r="W25" s="131"/>
      <c r="X25" s="131"/>
      <c r="Y25" s="131"/>
      <c r="Z25" s="131"/>
      <c r="AA25" s="131"/>
      <c r="AB25" s="61">
        <f t="shared" si="2"/>
        <v>0</v>
      </c>
      <c r="AE25" s="132"/>
    </row>
    <row r="26" spans="1:31" s="61" customFormat="1">
      <c r="A26" s="61" t="e">
        <f t="shared" si="0"/>
        <v>#N/A</v>
      </c>
      <c r="B26" s="121">
        <f t="shared" si="1"/>
        <v>0</v>
      </c>
      <c r="C26" s="117" t="e">
        <f>VLOOKUP(B26,映射表!A:C,3,0)</f>
        <v>#N/A</v>
      </c>
      <c r="D26" s="121">
        <f t="shared" si="3"/>
        <v>0</v>
      </c>
      <c r="E26" s="100">
        <f t="shared" si="4"/>
        <v>0</v>
      </c>
      <c r="F26" s="121">
        <f t="shared" si="5"/>
        <v>0</v>
      </c>
      <c r="G26" s="121">
        <f t="shared" si="6"/>
        <v>0</v>
      </c>
      <c r="H26" s="99" t="e">
        <f>VLOOKUP(C26,'B2B（ol)'!A:J,10,0)*D26</f>
        <v>#N/A</v>
      </c>
      <c r="I26" s="101" t="e">
        <f t="shared" si="7"/>
        <v>#DIV/0!</v>
      </c>
      <c r="J26" s="101">
        <f t="shared" si="8"/>
        <v>0</v>
      </c>
      <c r="K26" s="121">
        <f t="shared" si="9"/>
        <v>0</v>
      </c>
      <c r="L26" s="121" t="e">
        <f>VLOOKUP(C26,'B2B（ol)'!A:P,16,0)</f>
        <v>#N/A</v>
      </c>
      <c r="M26" s="117">
        <f t="shared" si="10"/>
        <v>0</v>
      </c>
      <c r="N26" s="114" t="e">
        <f>VLOOKUP(C26,'B2B（ol)'!A:K,11,0)</f>
        <v>#N/A</v>
      </c>
      <c r="O26" s="114" t="e">
        <f>VLOOKUP(B26,fulfillment!L:AN,29,0)</f>
        <v>#N/A</v>
      </c>
      <c r="P26" s="113"/>
      <c r="Q26" s="61" t="e">
        <f>VLOOKUP(R26,映射表!A:G,7,0)</f>
        <v>#N/A</v>
      </c>
      <c r="R26" s="131"/>
      <c r="S26" s="131"/>
      <c r="T26" s="131"/>
      <c r="U26" s="131"/>
      <c r="V26" s="131"/>
      <c r="W26" s="131"/>
      <c r="X26" s="131"/>
      <c r="Y26" s="131"/>
      <c r="Z26" s="131"/>
      <c r="AA26" s="131"/>
      <c r="AB26" s="61">
        <f t="shared" si="2"/>
        <v>0</v>
      </c>
      <c r="AE26" s="132"/>
    </row>
    <row r="27" spans="1:31" s="61" customFormat="1">
      <c r="A27" s="61" t="e">
        <f t="shared" si="0"/>
        <v>#N/A</v>
      </c>
      <c r="B27" s="121">
        <f t="shared" si="1"/>
        <v>0</v>
      </c>
      <c r="C27" s="117" t="e">
        <f>VLOOKUP(B27,映射表!A:C,3,0)</f>
        <v>#N/A</v>
      </c>
      <c r="D27" s="121">
        <f t="shared" si="3"/>
        <v>0</v>
      </c>
      <c r="E27" s="100">
        <f t="shared" si="4"/>
        <v>0</v>
      </c>
      <c r="F27" s="121">
        <f t="shared" si="5"/>
        <v>0</v>
      </c>
      <c r="G27" s="121">
        <f t="shared" si="6"/>
        <v>0</v>
      </c>
      <c r="H27" s="99" t="e">
        <f>VLOOKUP(C27,'B2B（ol)'!A:J,10,0)*D27</f>
        <v>#N/A</v>
      </c>
      <c r="I27" s="101" t="e">
        <f t="shared" si="7"/>
        <v>#DIV/0!</v>
      </c>
      <c r="J27" s="101">
        <f t="shared" si="8"/>
        <v>0</v>
      </c>
      <c r="K27" s="121">
        <f t="shared" si="9"/>
        <v>0</v>
      </c>
      <c r="L27" s="121" t="e">
        <f>VLOOKUP(C27,'B2B（ol)'!A:P,16,0)</f>
        <v>#N/A</v>
      </c>
      <c r="M27" s="117">
        <f t="shared" si="10"/>
        <v>0</v>
      </c>
      <c r="N27" s="114" t="e">
        <f>VLOOKUP(C27,'B2B（ol)'!A:K,11,0)</f>
        <v>#N/A</v>
      </c>
      <c r="O27" s="114" t="e">
        <f>VLOOKUP(B27,fulfillment!L:AN,29,0)</f>
        <v>#N/A</v>
      </c>
      <c r="P27" s="113"/>
      <c r="Q27" s="61" t="e">
        <f>VLOOKUP(R27,映射表!A:G,7,0)</f>
        <v>#N/A</v>
      </c>
      <c r="R27" s="131"/>
      <c r="S27" s="131"/>
      <c r="T27" s="131"/>
      <c r="U27" s="131"/>
      <c r="V27" s="131"/>
      <c r="W27" s="131"/>
      <c r="X27" s="131"/>
      <c r="Y27" s="131"/>
      <c r="Z27" s="131"/>
      <c r="AA27" s="131"/>
      <c r="AB27" s="61">
        <f t="shared" si="2"/>
        <v>0</v>
      </c>
      <c r="AE27" s="132"/>
    </row>
    <row r="28" spans="1:31" s="61" customFormat="1">
      <c r="A28" s="61" t="e">
        <f t="shared" si="0"/>
        <v>#N/A</v>
      </c>
      <c r="B28" s="121">
        <f t="shared" si="1"/>
        <v>0</v>
      </c>
      <c r="C28" s="117" t="e">
        <f>VLOOKUP(B28,映射表!A:C,3,0)</f>
        <v>#N/A</v>
      </c>
      <c r="D28" s="121">
        <f t="shared" si="3"/>
        <v>0</v>
      </c>
      <c r="E28" s="100">
        <f t="shared" si="4"/>
        <v>0</v>
      </c>
      <c r="F28" s="121">
        <f t="shared" si="5"/>
        <v>0</v>
      </c>
      <c r="G28" s="121">
        <f t="shared" si="6"/>
        <v>0</v>
      </c>
      <c r="H28" s="99" t="e">
        <f>VLOOKUP(C28,'B2B（ol)'!A:J,10,0)*D28</f>
        <v>#N/A</v>
      </c>
      <c r="I28" s="101" t="e">
        <f t="shared" si="7"/>
        <v>#DIV/0!</v>
      </c>
      <c r="J28" s="101">
        <f t="shared" si="8"/>
        <v>0</v>
      </c>
      <c r="K28" s="121">
        <f t="shared" si="9"/>
        <v>0</v>
      </c>
      <c r="L28" s="121" t="e">
        <f>VLOOKUP(C28,'B2B（ol)'!A:P,16,0)</f>
        <v>#N/A</v>
      </c>
      <c r="M28" s="117">
        <f t="shared" si="10"/>
        <v>0</v>
      </c>
      <c r="N28" s="114" t="e">
        <f>VLOOKUP(C28,'B2B（ol)'!A:K,11,0)</f>
        <v>#N/A</v>
      </c>
      <c r="O28" s="114" t="e">
        <f>VLOOKUP(B28,fulfillment!L:AN,29,0)</f>
        <v>#N/A</v>
      </c>
      <c r="P28" s="113"/>
      <c r="Q28" s="61" t="e">
        <f>VLOOKUP(R28,映射表!A:G,7,0)</f>
        <v>#N/A</v>
      </c>
      <c r="R28" s="131"/>
      <c r="S28" s="131"/>
      <c r="T28" s="131"/>
      <c r="U28" s="131"/>
      <c r="V28" s="131"/>
      <c r="W28" s="131"/>
      <c r="X28" s="131"/>
      <c r="Y28" s="131"/>
      <c r="Z28" s="131"/>
      <c r="AA28" s="131"/>
      <c r="AB28" s="61">
        <f t="shared" si="2"/>
        <v>0</v>
      </c>
      <c r="AE28" s="132"/>
    </row>
    <row r="29" spans="1:31" s="61" customFormat="1">
      <c r="A29" s="61" t="e">
        <f t="shared" si="0"/>
        <v>#N/A</v>
      </c>
      <c r="B29" s="121">
        <f t="shared" si="1"/>
        <v>0</v>
      </c>
      <c r="C29" s="117" t="e">
        <f>VLOOKUP(B29,映射表!A:C,3,0)</f>
        <v>#N/A</v>
      </c>
      <c r="D29" s="121">
        <f t="shared" si="3"/>
        <v>0</v>
      </c>
      <c r="E29" s="100">
        <f t="shared" si="4"/>
        <v>0</v>
      </c>
      <c r="F29" s="121">
        <f t="shared" si="5"/>
        <v>0</v>
      </c>
      <c r="G29" s="121">
        <f t="shared" si="6"/>
        <v>0</v>
      </c>
      <c r="H29" s="99" t="e">
        <f>VLOOKUP(C29,'B2B（ol)'!A:J,10,0)*D29</f>
        <v>#N/A</v>
      </c>
      <c r="I29" s="101" t="e">
        <f t="shared" si="7"/>
        <v>#DIV/0!</v>
      </c>
      <c r="J29" s="101">
        <f t="shared" si="8"/>
        <v>0</v>
      </c>
      <c r="K29" s="121">
        <f t="shared" si="9"/>
        <v>0</v>
      </c>
      <c r="L29" s="121" t="e">
        <f>VLOOKUP(C29,'B2B（ol)'!A:P,16,0)</f>
        <v>#N/A</v>
      </c>
      <c r="M29" s="117">
        <f t="shared" si="10"/>
        <v>0</v>
      </c>
      <c r="N29" s="114" t="e">
        <f>VLOOKUP(C29,'B2B（ol)'!A:K,11,0)</f>
        <v>#N/A</v>
      </c>
      <c r="O29" s="114" t="e">
        <f>VLOOKUP(B29,fulfillment!L:AN,29,0)</f>
        <v>#N/A</v>
      </c>
      <c r="P29" s="113"/>
      <c r="Q29" s="61" t="e">
        <f>VLOOKUP(R29,映射表!A:G,7,0)</f>
        <v>#N/A</v>
      </c>
      <c r="R29" s="131"/>
      <c r="S29" s="131"/>
      <c r="T29" s="131"/>
      <c r="U29" s="131"/>
      <c r="V29" s="131"/>
      <c r="W29" s="131"/>
      <c r="X29" s="131"/>
      <c r="Y29" s="131"/>
      <c r="Z29" s="131"/>
      <c r="AA29" s="131"/>
      <c r="AB29" s="61">
        <f t="shared" si="2"/>
        <v>0</v>
      </c>
      <c r="AE29" s="132"/>
    </row>
    <row r="30" spans="1:31" s="61" customFormat="1">
      <c r="A30" s="61" t="e">
        <f t="shared" si="0"/>
        <v>#N/A</v>
      </c>
      <c r="B30" s="121">
        <f t="shared" si="1"/>
        <v>0</v>
      </c>
      <c r="C30" s="117" t="e">
        <f>VLOOKUP(B30,映射表!A:C,3,0)</f>
        <v>#N/A</v>
      </c>
      <c r="D30" s="121">
        <f t="shared" si="3"/>
        <v>0</v>
      </c>
      <c r="E30" s="100">
        <f t="shared" si="4"/>
        <v>0</v>
      </c>
      <c r="F30" s="121">
        <f t="shared" si="5"/>
        <v>0</v>
      </c>
      <c r="G30" s="121">
        <f t="shared" si="6"/>
        <v>0</v>
      </c>
      <c r="H30" s="99" t="e">
        <f>VLOOKUP(C30,'B2B（ol)'!A:J,10,0)*D30</f>
        <v>#N/A</v>
      </c>
      <c r="I30" s="101" t="e">
        <f t="shared" si="7"/>
        <v>#DIV/0!</v>
      </c>
      <c r="J30" s="101">
        <f t="shared" si="8"/>
        <v>0</v>
      </c>
      <c r="K30" s="121">
        <f t="shared" si="9"/>
        <v>0</v>
      </c>
      <c r="L30" s="121" t="e">
        <f>VLOOKUP(C30,'B2B（ol)'!A:P,16,0)</f>
        <v>#N/A</v>
      </c>
      <c r="M30" s="117">
        <f t="shared" si="10"/>
        <v>0</v>
      </c>
      <c r="N30" s="114" t="e">
        <f>VLOOKUP(C30,'B2B（ol)'!A:K,11,0)</f>
        <v>#N/A</v>
      </c>
      <c r="O30" s="114" t="e">
        <f>VLOOKUP(B30,fulfillment!L:AN,29,0)</f>
        <v>#N/A</v>
      </c>
      <c r="P30" s="113"/>
      <c r="Q30" s="61" t="e">
        <f>VLOOKUP(R30,映射表!A:G,7,0)</f>
        <v>#N/A</v>
      </c>
      <c r="R30" s="131"/>
      <c r="S30" s="131"/>
      <c r="T30" s="131"/>
      <c r="U30" s="131"/>
      <c r="V30" s="131"/>
      <c r="W30" s="131"/>
      <c r="X30" s="131"/>
      <c r="Y30" s="131"/>
      <c r="Z30" s="131"/>
      <c r="AA30" s="131"/>
      <c r="AB30" s="61">
        <f t="shared" si="2"/>
        <v>0</v>
      </c>
      <c r="AE30" s="132"/>
    </row>
    <row r="31" spans="1:31" s="61" customFormat="1">
      <c r="A31" s="61" t="e">
        <f t="shared" si="0"/>
        <v>#N/A</v>
      </c>
      <c r="B31" s="121">
        <f t="shared" si="1"/>
        <v>0</v>
      </c>
      <c r="C31" s="117" t="e">
        <f>VLOOKUP(B31,映射表!A:C,3,0)</f>
        <v>#N/A</v>
      </c>
      <c r="D31" s="121">
        <f t="shared" si="3"/>
        <v>0</v>
      </c>
      <c r="E31" s="100">
        <f t="shared" si="4"/>
        <v>0</v>
      </c>
      <c r="F31" s="121">
        <f t="shared" si="5"/>
        <v>0</v>
      </c>
      <c r="G31" s="121">
        <f t="shared" si="6"/>
        <v>0</v>
      </c>
      <c r="H31" s="99" t="e">
        <f>VLOOKUP(C31,'B2B（ol)'!A:J,10,0)*D31</f>
        <v>#N/A</v>
      </c>
      <c r="I31" s="101" t="e">
        <f t="shared" si="7"/>
        <v>#DIV/0!</v>
      </c>
      <c r="J31" s="101">
        <f t="shared" si="8"/>
        <v>0</v>
      </c>
      <c r="K31" s="121">
        <f t="shared" si="9"/>
        <v>0</v>
      </c>
      <c r="L31" s="121" t="e">
        <f>VLOOKUP(C31,'B2B（ol)'!A:P,16,0)</f>
        <v>#N/A</v>
      </c>
      <c r="M31" s="117">
        <f t="shared" si="10"/>
        <v>0</v>
      </c>
      <c r="N31" s="114" t="e">
        <f>VLOOKUP(C31,'B2B（ol)'!A:K,11,0)</f>
        <v>#N/A</v>
      </c>
      <c r="O31" s="114" t="e">
        <f>VLOOKUP(B31,fulfillment!L:AN,29,0)</f>
        <v>#N/A</v>
      </c>
      <c r="P31" s="113"/>
      <c r="Q31" s="61" t="e">
        <f>VLOOKUP(R31,映射表!A:G,7,0)</f>
        <v>#N/A</v>
      </c>
      <c r="R31" s="131"/>
      <c r="S31" s="131"/>
      <c r="T31" s="131"/>
      <c r="U31" s="131"/>
      <c r="V31" s="131"/>
      <c r="W31" s="131"/>
      <c r="X31" s="131"/>
      <c r="Y31" s="131"/>
      <c r="Z31" s="131"/>
      <c r="AA31" s="131"/>
      <c r="AB31" s="61">
        <f t="shared" si="2"/>
        <v>0</v>
      </c>
      <c r="AE31" s="132"/>
    </row>
    <row r="32" spans="1:31" s="61" customFormat="1">
      <c r="A32" s="61" t="e">
        <f t="shared" ref="A32:A65" si="11">Q32</f>
        <v>#N/A</v>
      </c>
      <c r="B32" s="121">
        <f t="shared" ref="B32:B65" si="12">R32</f>
        <v>0</v>
      </c>
      <c r="C32" s="117" t="e">
        <f>VLOOKUP(B32,映射表!A:C,3,0)</f>
        <v>#N/A</v>
      </c>
      <c r="D32" s="121">
        <f t="shared" si="3"/>
        <v>0</v>
      </c>
      <c r="E32" s="100">
        <f t="shared" si="4"/>
        <v>0</v>
      </c>
      <c r="F32" s="121">
        <f t="shared" si="5"/>
        <v>0</v>
      </c>
      <c r="G32" s="121">
        <f t="shared" si="6"/>
        <v>0</v>
      </c>
      <c r="H32" s="99" t="e">
        <f>VLOOKUP(C32,'B2B（ol)'!A:J,10,0)*D32</f>
        <v>#N/A</v>
      </c>
      <c r="I32" s="101" t="e">
        <f t="shared" si="7"/>
        <v>#DIV/0!</v>
      </c>
      <c r="J32" s="101">
        <f t="shared" si="8"/>
        <v>0</v>
      </c>
      <c r="K32" s="121">
        <f t="shared" si="9"/>
        <v>0</v>
      </c>
      <c r="L32" s="121" t="e">
        <f>VLOOKUP(C32,'B2B（ol)'!A:P,16,0)</f>
        <v>#N/A</v>
      </c>
      <c r="M32" s="117">
        <f t="shared" si="10"/>
        <v>0</v>
      </c>
      <c r="N32" s="114" t="e">
        <f>VLOOKUP(C32,'B2B（ol)'!A:K,11,0)</f>
        <v>#N/A</v>
      </c>
      <c r="O32" s="114" t="e">
        <f>VLOOKUP(B32,fulfillment!L:AN,29,0)</f>
        <v>#N/A</v>
      </c>
      <c r="P32" s="113"/>
      <c r="Q32" s="61" t="e">
        <f>VLOOKUP(R32,映射表!A:G,7,0)</f>
        <v>#N/A</v>
      </c>
      <c r="R32" s="131"/>
      <c r="S32" s="131"/>
      <c r="T32" s="131"/>
      <c r="U32" s="131"/>
      <c r="V32" s="131"/>
      <c r="W32" s="131"/>
      <c r="X32" s="131"/>
      <c r="Y32" s="131"/>
      <c r="Z32" s="131"/>
      <c r="AA32" s="131"/>
      <c r="AB32" s="61">
        <f t="shared" ref="AB32:AB65" si="13">M32</f>
        <v>0</v>
      </c>
      <c r="AE32" s="132"/>
    </row>
    <row r="33" spans="1:31" s="61" customFormat="1">
      <c r="A33" s="61" t="e">
        <f t="shared" si="11"/>
        <v>#N/A</v>
      </c>
      <c r="B33" s="121">
        <f t="shared" si="12"/>
        <v>0</v>
      </c>
      <c r="C33" s="117" t="e">
        <f>VLOOKUP(B33,映射表!A:C,3,0)</f>
        <v>#N/A</v>
      </c>
      <c r="D33" s="121">
        <f t="shared" si="3"/>
        <v>0</v>
      </c>
      <c r="E33" s="100">
        <f t="shared" si="4"/>
        <v>0</v>
      </c>
      <c r="F33" s="121">
        <f t="shared" si="5"/>
        <v>0</v>
      </c>
      <c r="G33" s="121">
        <f t="shared" si="6"/>
        <v>0</v>
      </c>
      <c r="H33" s="99" t="e">
        <f>VLOOKUP(C33,'B2B（ol)'!A:J,10,0)*D33</f>
        <v>#N/A</v>
      </c>
      <c r="I33" s="101" t="e">
        <f t="shared" si="7"/>
        <v>#DIV/0!</v>
      </c>
      <c r="J33" s="101">
        <f t="shared" si="8"/>
        <v>0</v>
      </c>
      <c r="K33" s="121">
        <f t="shared" si="9"/>
        <v>0</v>
      </c>
      <c r="L33" s="121" t="e">
        <f>VLOOKUP(C33,'B2B（ol)'!A:P,16,0)</f>
        <v>#N/A</v>
      </c>
      <c r="M33" s="117">
        <f t="shared" si="10"/>
        <v>0</v>
      </c>
      <c r="N33" s="114" t="e">
        <f>VLOOKUP(C33,'B2B（ol)'!A:K,11,0)</f>
        <v>#N/A</v>
      </c>
      <c r="O33" s="114" t="e">
        <f>VLOOKUP(B33,fulfillment!L:AN,29,0)</f>
        <v>#N/A</v>
      </c>
      <c r="P33" s="113"/>
      <c r="Q33" s="61" t="e">
        <f>VLOOKUP(R33,映射表!A:G,7,0)</f>
        <v>#N/A</v>
      </c>
      <c r="R33" s="131"/>
      <c r="S33" s="131"/>
      <c r="T33" s="131"/>
      <c r="U33" s="131"/>
      <c r="V33" s="131"/>
      <c r="W33" s="131"/>
      <c r="X33" s="131"/>
      <c r="Y33" s="131"/>
      <c r="Z33" s="131"/>
      <c r="AA33" s="131"/>
      <c r="AB33" s="61">
        <f t="shared" si="13"/>
        <v>0</v>
      </c>
      <c r="AE33" s="132"/>
    </row>
    <row r="34" spans="1:31" s="61" customFormat="1">
      <c r="A34" s="61" t="e">
        <f t="shared" si="11"/>
        <v>#N/A</v>
      </c>
      <c r="B34" s="121">
        <f t="shared" si="12"/>
        <v>0</v>
      </c>
      <c r="C34" s="117" t="e">
        <f>VLOOKUP(B34,映射表!A:C,3,0)</f>
        <v>#N/A</v>
      </c>
      <c r="D34" s="121">
        <f t="shared" si="3"/>
        <v>0</v>
      </c>
      <c r="E34" s="100">
        <f t="shared" si="4"/>
        <v>0</v>
      </c>
      <c r="F34" s="121">
        <f t="shared" si="5"/>
        <v>0</v>
      </c>
      <c r="G34" s="121">
        <f t="shared" si="6"/>
        <v>0</v>
      </c>
      <c r="H34" s="99" t="e">
        <f>VLOOKUP(C34,'B2B（ol)'!A:J,10,0)*D34</f>
        <v>#N/A</v>
      </c>
      <c r="I34" s="101" t="e">
        <f t="shared" si="7"/>
        <v>#DIV/0!</v>
      </c>
      <c r="J34" s="101">
        <f t="shared" si="8"/>
        <v>0</v>
      </c>
      <c r="K34" s="121">
        <f t="shared" si="9"/>
        <v>0</v>
      </c>
      <c r="L34" s="121" t="e">
        <f>VLOOKUP(C34,'B2B（ol)'!A:P,16,0)</f>
        <v>#N/A</v>
      </c>
      <c r="M34" s="117">
        <f t="shared" si="10"/>
        <v>0</v>
      </c>
      <c r="N34" s="114" t="e">
        <f>VLOOKUP(C34,'B2B（ol)'!A:K,11,0)</f>
        <v>#N/A</v>
      </c>
      <c r="O34" s="114" t="e">
        <f>VLOOKUP(B34,fulfillment!L:AN,29,0)</f>
        <v>#N/A</v>
      </c>
      <c r="P34" s="113"/>
      <c r="Q34" s="61" t="e">
        <f>VLOOKUP(R34,映射表!A:G,7,0)</f>
        <v>#N/A</v>
      </c>
      <c r="R34" s="131"/>
      <c r="S34" s="131"/>
      <c r="T34" s="131"/>
      <c r="U34" s="131"/>
      <c r="V34" s="131"/>
      <c r="W34" s="131"/>
      <c r="X34" s="131"/>
      <c r="Y34" s="131"/>
      <c r="Z34" s="131"/>
      <c r="AA34" s="131"/>
      <c r="AB34" s="61">
        <f t="shared" si="13"/>
        <v>0</v>
      </c>
      <c r="AE34" s="132"/>
    </row>
    <row r="35" spans="1:31" s="61" customFormat="1">
      <c r="A35" s="61" t="e">
        <f t="shared" si="11"/>
        <v>#N/A</v>
      </c>
      <c r="B35" s="121">
        <f t="shared" si="12"/>
        <v>0</v>
      </c>
      <c r="C35" s="117" t="e">
        <f>VLOOKUP(B35,映射表!A:C,3,0)</f>
        <v>#N/A</v>
      </c>
      <c r="D35" s="121">
        <f t="shared" si="3"/>
        <v>0</v>
      </c>
      <c r="E35" s="100">
        <f t="shared" si="4"/>
        <v>0</v>
      </c>
      <c r="F35" s="121">
        <f t="shared" si="5"/>
        <v>0</v>
      </c>
      <c r="G35" s="121">
        <f t="shared" si="6"/>
        <v>0</v>
      </c>
      <c r="H35" s="99" t="e">
        <f>VLOOKUP(C35,'B2B（ol)'!A:J,10,0)*D35</f>
        <v>#N/A</v>
      </c>
      <c r="I35" s="101" t="e">
        <f t="shared" si="7"/>
        <v>#DIV/0!</v>
      </c>
      <c r="J35" s="101">
        <f t="shared" si="8"/>
        <v>0</v>
      </c>
      <c r="K35" s="121">
        <f t="shared" si="9"/>
        <v>0</v>
      </c>
      <c r="L35" s="121" t="e">
        <f>VLOOKUP(C35,'B2B（ol)'!A:P,16,0)</f>
        <v>#N/A</v>
      </c>
      <c r="M35" s="117">
        <f t="shared" si="10"/>
        <v>0</v>
      </c>
      <c r="N35" s="114" t="e">
        <f>VLOOKUP(C35,'B2B（ol)'!A:K,11,0)</f>
        <v>#N/A</v>
      </c>
      <c r="O35" s="114" t="e">
        <f>VLOOKUP(B35,fulfillment!L:AN,29,0)</f>
        <v>#N/A</v>
      </c>
      <c r="P35" s="113"/>
      <c r="Q35" s="61" t="e">
        <f>VLOOKUP(R35,映射表!A:G,7,0)</f>
        <v>#N/A</v>
      </c>
      <c r="R35" s="131"/>
      <c r="S35" s="131"/>
      <c r="T35" s="131"/>
      <c r="U35" s="131"/>
      <c r="V35" s="131"/>
      <c r="W35" s="131"/>
      <c r="X35" s="131"/>
      <c r="Y35" s="131"/>
      <c r="Z35" s="131"/>
      <c r="AA35" s="131"/>
      <c r="AB35" s="61">
        <f t="shared" si="13"/>
        <v>0</v>
      </c>
      <c r="AE35" s="132"/>
    </row>
    <row r="36" spans="1:31" s="61" customFormat="1">
      <c r="A36" s="61" t="e">
        <f t="shared" si="11"/>
        <v>#N/A</v>
      </c>
      <c r="B36" s="121">
        <f t="shared" si="12"/>
        <v>0</v>
      </c>
      <c r="C36" s="117" t="e">
        <f>VLOOKUP(B36,映射表!A:C,3,0)</f>
        <v>#N/A</v>
      </c>
      <c r="D36" s="121">
        <f t="shared" si="3"/>
        <v>0</v>
      </c>
      <c r="E36" s="100">
        <f t="shared" si="4"/>
        <v>0</v>
      </c>
      <c r="F36" s="121">
        <f t="shared" si="5"/>
        <v>0</v>
      </c>
      <c r="G36" s="121">
        <f t="shared" si="6"/>
        <v>0</v>
      </c>
      <c r="H36" s="99" t="e">
        <f>VLOOKUP(C36,'B2B（ol)'!A:J,10,0)*D36</f>
        <v>#N/A</v>
      </c>
      <c r="I36" s="101" t="e">
        <f t="shared" si="7"/>
        <v>#DIV/0!</v>
      </c>
      <c r="J36" s="101">
        <f t="shared" si="8"/>
        <v>0</v>
      </c>
      <c r="K36" s="121">
        <f t="shared" si="9"/>
        <v>0</v>
      </c>
      <c r="L36" s="121" t="e">
        <f>VLOOKUP(C36,'B2B（ol)'!A:P,16,0)</f>
        <v>#N/A</v>
      </c>
      <c r="M36" s="117">
        <f t="shared" si="10"/>
        <v>0</v>
      </c>
      <c r="N36" s="114" t="e">
        <f>VLOOKUP(C36,'B2B（ol)'!A:K,11,0)</f>
        <v>#N/A</v>
      </c>
      <c r="O36" s="114" t="e">
        <f>VLOOKUP(B36,fulfillment!L:AN,29,0)</f>
        <v>#N/A</v>
      </c>
      <c r="P36" s="113"/>
      <c r="Q36" s="61" t="e">
        <f>VLOOKUP(R36,映射表!A:G,7,0)</f>
        <v>#N/A</v>
      </c>
      <c r="R36" s="131"/>
      <c r="S36" s="131"/>
      <c r="T36" s="131"/>
      <c r="U36" s="131"/>
      <c r="V36" s="131"/>
      <c r="W36" s="131"/>
      <c r="X36" s="131"/>
      <c r="Y36" s="131"/>
      <c r="Z36" s="131"/>
      <c r="AA36" s="131"/>
      <c r="AB36" s="61">
        <f t="shared" si="13"/>
        <v>0</v>
      </c>
      <c r="AE36" s="132"/>
    </row>
    <row r="37" spans="1:31" s="61" customFormat="1">
      <c r="A37" s="61" t="e">
        <f t="shared" si="11"/>
        <v>#N/A</v>
      </c>
      <c r="B37" s="121">
        <f t="shared" si="12"/>
        <v>0</v>
      </c>
      <c r="C37" s="117" t="e">
        <f>VLOOKUP(B37,映射表!A:C,3,0)</f>
        <v>#N/A</v>
      </c>
      <c r="D37" s="121">
        <f t="shared" si="3"/>
        <v>0</v>
      </c>
      <c r="E37" s="100">
        <f t="shared" si="4"/>
        <v>0</v>
      </c>
      <c r="F37" s="121">
        <f t="shared" si="5"/>
        <v>0</v>
      </c>
      <c r="G37" s="121">
        <f t="shared" si="6"/>
        <v>0</v>
      </c>
      <c r="H37" s="99" t="e">
        <f>VLOOKUP(C37,'B2B（ol)'!A:J,10,0)*D37</f>
        <v>#N/A</v>
      </c>
      <c r="I37" s="101" t="e">
        <f t="shared" si="7"/>
        <v>#DIV/0!</v>
      </c>
      <c r="J37" s="101">
        <f t="shared" si="8"/>
        <v>0</v>
      </c>
      <c r="K37" s="121">
        <f t="shared" si="9"/>
        <v>0</v>
      </c>
      <c r="L37" s="121" t="e">
        <f>VLOOKUP(C37,'B2B（ol)'!A:P,16,0)</f>
        <v>#N/A</v>
      </c>
      <c r="M37" s="117">
        <f t="shared" si="10"/>
        <v>0</v>
      </c>
      <c r="N37" s="114" t="e">
        <f>VLOOKUP(C37,'B2B（ol)'!A:K,11,0)</f>
        <v>#N/A</v>
      </c>
      <c r="O37" s="114" t="e">
        <f>VLOOKUP(B37,fulfillment!L:AN,29,0)</f>
        <v>#N/A</v>
      </c>
      <c r="P37" s="113"/>
      <c r="Q37" s="61" t="e">
        <f>VLOOKUP(R37,映射表!A:G,7,0)</f>
        <v>#N/A</v>
      </c>
      <c r="R37" s="131"/>
      <c r="S37" s="131"/>
      <c r="T37" s="131"/>
      <c r="U37" s="131"/>
      <c r="V37" s="131"/>
      <c r="W37" s="131"/>
      <c r="X37" s="131"/>
      <c r="Y37" s="131"/>
      <c r="Z37" s="131"/>
      <c r="AA37" s="131"/>
      <c r="AB37" s="61">
        <f t="shared" si="13"/>
        <v>0</v>
      </c>
      <c r="AE37" s="132"/>
    </row>
    <row r="38" spans="1:31" s="61" customFormat="1">
      <c r="A38" s="61" t="e">
        <f t="shared" si="11"/>
        <v>#N/A</v>
      </c>
      <c r="B38" s="121">
        <f t="shared" si="12"/>
        <v>0</v>
      </c>
      <c r="C38" s="117" t="e">
        <f>VLOOKUP(B38,映射表!A:C,3,0)</f>
        <v>#N/A</v>
      </c>
      <c r="D38" s="121">
        <f t="shared" si="3"/>
        <v>0</v>
      </c>
      <c r="E38" s="100">
        <f t="shared" si="4"/>
        <v>0</v>
      </c>
      <c r="F38" s="121">
        <f t="shared" si="5"/>
        <v>0</v>
      </c>
      <c r="G38" s="121">
        <f t="shared" si="6"/>
        <v>0</v>
      </c>
      <c r="H38" s="99" t="e">
        <f>VLOOKUP(C38,'B2B（ol)'!A:J,10,0)*D38</f>
        <v>#N/A</v>
      </c>
      <c r="I38" s="101" t="e">
        <f t="shared" si="7"/>
        <v>#DIV/0!</v>
      </c>
      <c r="J38" s="101">
        <f t="shared" si="8"/>
        <v>0</v>
      </c>
      <c r="K38" s="121">
        <f t="shared" si="9"/>
        <v>0</v>
      </c>
      <c r="L38" s="121" t="e">
        <f>VLOOKUP(C38,'B2B（ol)'!A:P,16,0)</f>
        <v>#N/A</v>
      </c>
      <c r="M38" s="117">
        <f t="shared" si="10"/>
        <v>0</v>
      </c>
      <c r="N38" s="114" t="e">
        <f>VLOOKUP(C38,'B2B（ol)'!A:K,11,0)</f>
        <v>#N/A</v>
      </c>
      <c r="O38" s="114" t="e">
        <f>VLOOKUP(B38,fulfillment!L:AN,29,0)</f>
        <v>#N/A</v>
      </c>
      <c r="P38" s="113"/>
      <c r="Q38" s="61" t="e">
        <f>VLOOKUP(R38,映射表!A:G,7,0)</f>
        <v>#N/A</v>
      </c>
      <c r="R38" s="131"/>
      <c r="S38" s="131"/>
      <c r="T38" s="131"/>
      <c r="U38" s="131"/>
      <c r="V38" s="131"/>
      <c r="W38" s="131"/>
      <c r="X38" s="131"/>
      <c r="Y38" s="131"/>
      <c r="Z38" s="131"/>
      <c r="AA38" s="131"/>
      <c r="AB38" s="61">
        <f t="shared" si="13"/>
        <v>0</v>
      </c>
      <c r="AE38" s="132"/>
    </row>
    <row r="39" spans="1:31" s="61" customFormat="1">
      <c r="A39" s="61" t="e">
        <f t="shared" si="11"/>
        <v>#N/A</v>
      </c>
      <c r="B39" s="121">
        <f t="shared" si="12"/>
        <v>0</v>
      </c>
      <c r="C39" s="117" t="e">
        <f>VLOOKUP(B39,映射表!A:C,3,0)</f>
        <v>#N/A</v>
      </c>
      <c r="D39" s="121">
        <f t="shared" si="3"/>
        <v>0</v>
      </c>
      <c r="E39" s="100">
        <f t="shared" si="4"/>
        <v>0</v>
      </c>
      <c r="F39" s="121">
        <f t="shared" si="5"/>
        <v>0</v>
      </c>
      <c r="G39" s="121">
        <f t="shared" si="6"/>
        <v>0</v>
      </c>
      <c r="H39" s="99" t="e">
        <f>VLOOKUP(C39,'B2B（ol)'!A:J,10,0)*D39</f>
        <v>#N/A</v>
      </c>
      <c r="I39" s="101" t="e">
        <f t="shared" si="7"/>
        <v>#DIV/0!</v>
      </c>
      <c r="J39" s="101">
        <f t="shared" si="8"/>
        <v>0</v>
      </c>
      <c r="K39" s="121">
        <f t="shared" si="9"/>
        <v>0</v>
      </c>
      <c r="L39" s="121" t="e">
        <f>VLOOKUP(C39,'B2B（ol)'!A:P,16,0)</f>
        <v>#N/A</v>
      </c>
      <c r="M39" s="117">
        <f t="shared" si="10"/>
        <v>0</v>
      </c>
      <c r="N39" s="114" t="e">
        <f>VLOOKUP(C39,'B2B（ol)'!A:K,11,0)</f>
        <v>#N/A</v>
      </c>
      <c r="O39" s="114" t="e">
        <f>VLOOKUP(B39,fulfillment!L:AN,29,0)</f>
        <v>#N/A</v>
      </c>
      <c r="P39" s="113"/>
      <c r="Q39" s="61" t="e">
        <f>VLOOKUP(R39,映射表!A:G,7,0)</f>
        <v>#N/A</v>
      </c>
      <c r="R39" s="131"/>
      <c r="S39" s="131"/>
      <c r="T39" s="131"/>
      <c r="U39" s="131"/>
      <c r="V39" s="131"/>
      <c r="W39" s="131"/>
      <c r="X39" s="131"/>
      <c r="Y39" s="131"/>
      <c r="Z39" s="131"/>
      <c r="AA39" s="131"/>
      <c r="AB39" s="61">
        <f t="shared" si="13"/>
        <v>0</v>
      </c>
      <c r="AE39" s="132"/>
    </row>
    <row r="40" spans="1:31" s="61" customFormat="1">
      <c r="A40" s="61" t="e">
        <f t="shared" si="11"/>
        <v>#N/A</v>
      </c>
      <c r="B40" s="121">
        <f t="shared" si="12"/>
        <v>0</v>
      </c>
      <c r="C40" s="117" t="e">
        <f>VLOOKUP(B40,映射表!A:C,3,0)</f>
        <v>#N/A</v>
      </c>
      <c r="D40" s="121">
        <f t="shared" si="3"/>
        <v>0</v>
      </c>
      <c r="E40" s="100">
        <f t="shared" si="4"/>
        <v>0</v>
      </c>
      <c r="F40" s="121">
        <f t="shared" si="5"/>
        <v>0</v>
      </c>
      <c r="G40" s="121">
        <f t="shared" si="6"/>
        <v>0</v>
      </c>
      <c r="H40" s="99" t="e">
        <f>VLOOKUP(C40,'B2B（ol)'!A:J,10,0)*D40</f>
        <v>#N/A</v>
      </c>
      <c r="I40" s="101" t="e">
        <f t="shared" si="7"/>
        <v>#DIV/0!</v>
      </c>
      <c r="J40" s="101">
        <f t="shared" si="8"/>
        <v>0</v>
      </c>
      <c r="K40" s="121">
        <f t="shared" si="9"/>
        <v>0</v>
      </c>
      <c r="L40" s="121" t="e">
        <f>VLOOKUP(C40,'B2B（ol)'!A:P,16,0)</f>
        <v>#N/A</v>
      </c>
      <c r="M40" s="117">
        <f t="shared" si="10"/>
        <v>0</v>
      </c>
      <c r="N40" s="114" t="e">
        <f>VLOOKUP(C40,'B2B（ol)'!A:K,11,0)</f>
        <v>#N/A</v>
      </c>
      <c r="O40" s="114" t="e">
        <f>VLOOKUP(B40,fulfillment!L:AN,29,0)</f>
        <v>#N/A</v>
      </c>
      <c r="P40" s="113"/>
      <c r="Q40" s="61" t="e">
        <f>VLOOKUP(R40,映射表!A:G,7,0)</f>
        <v>#N/A</v>
      </c>
      <c r="R40" s="131"/>
      <c r="S40" s="131"/>
      <c r="T40" s="131"/>
      <c r="U40" s="131"/>
      <c r="V40" s="131"/>
      <c r="W40" s="131"/>
      <c r="X40" s="131"/>
      <c r="Y40" s="131"/>
      <c r="Z40" s="131"/>
      <c r="AA40" s="131"/>
      <c r="AB40" s="61">
        <f t="shared" si="13"/>
        <v>0</v>
      </c>
      <c r="AE40" s="132"/>
    </row>
    <row r="41" spans="1:31" s="61" customFormat="1">
      <c r="A41" s="61" t="e">
        <f t="shared" si="11"/>
        <v>#N/A</v>
      </c>
      <c r="B41" s="121">
        <f t="shared" si="12"/>
        <v>0</v>
      </c>
      <c r="C41" s="117" t="e">
        <f>VLOOKUP(B41,映射表!A:C,3,0)</f>
        <v>#N/A</v>
      </c>
      <c r="D41" s="121">
        <f t="shared" si="3"/>
        <v>0</v>
      </c>
      <c r="E41" s="100">
        <f t="shared" si="4"/>
        <v>0</v>
      </c>
      <c r="F41" s="121">
        <f t="shared" si="5"/>
        <v>0</v>
      </c>
      <c r="G41" s="121">
        <f t="shared" si="6"/>
        <v>0</v>
      </c>
      <c r="H41" s="99" t="e">
        <f>VLOOKUP(C41,'B2B（ol)'!A:J,10,0)*D41</f>
        <v>#N/A</v>
      </c>
      <c r="I41" s="101" t="e">
        <f t="shared" si="7"/>
        <v>#DIV/0!</v>
      </c>
      <c r="J41" s="101">
        <f t="shared" si="8"/>
        <v>0</v>
      </c>
      <c r="K41" s="121">
        <f t="shared" si="9"/>
        <v>0</v>
      </c>
      <c r="L41" s="121" t="e">
        <f>VLOOKUP(C41,'B2B（ol)'!A:P,16,0)</f>
        <v>#N/A</v>
      </c>
      <c r="M41" s="117">
        <f t="shared" si="10"/>
        <v>0</v>
      </c>
      <c r="N41" s="114" t="e">
        <f>VLOOKUP(C41,'B2B（ol)'!A:K,11,0)</f>
        <v>#N/A</v>
      </c>
      <c r="O41" s="114" t="e">
        <f>VLOOKUP(B41,fulfillment!L:AN,29,0)</f>
        <v>#N/A</v>
      </c>
      <c r="P41" s="113"/>
      <c r="Q41" s="61" t="e">
        <f>VLOOKUP(R41,映射表!A:G,7,0)</f>
        <v>#N/A</v>
      </c>
      <c r="R41" s="131"/>
      <c r="S41" s="131"/>
      <c r="T41" s="131"/>
      <c r="U41" s="131"/>
      <c r="V41" s="131"/>
      <c r="W41" s="131"/>
      <c r="X41" s="131"/>
      <c r="Y41" s="131"/>
      <c r="Z41" s="131"/>
      <c r="AA41" s="131"/>
      <c r="AB41" s="61">
        <f t="shared" si="13"/>
        <v>0</v>
      </c>
      <c r="AE41" s="132"/>
    </row>
    <row r="42" spans="1:31" s="61" customFormat="1">
      <c r="A42" s="61" t="e">
        <f t="shared" si="11"/>
        <v>#N/A</v>
      </c>
      <c r="B42" s="121">
        <f t="shared" si="12"/>
        <v>0</v>
      </c>
      <c r="C42" s="117" t="e">
        <f>VLOOKUP(B42,映射表!A:C,3,0)</f>
        <v>#N/A</v>
      </c>
      <c r="D42" s="121">
        <f t="shared" si="3"/>
        <v>0</v>
      </c>
      <c r="E42" s="100">
        <f t="shared" si="4"/>
        <v>0</v>
      </c>
      <c r="F42" s="121">
        <f t="shared" si="5"/>
        <v>0</v>
      </c>
      <c r="G42" s="121">
        <f t="shared" si="6"/>
        <v>0</v>
      </c>
      <c r="H42" s="99" t="e">
        <f>VLOOKUP(C42,'B2B（ol)'!A:J,10,0)*D42</f>
        <v>#N/A</v>
      </c>
      <c r="I42" s="101" t="e">
        <f t="shared" si="7"/>
        <v>#DIV/0!</v>
      </c>
      <c r="J42" s="101">
        <f t="shared" si="8"/>
        <v>0</v>
      </c>
      <c r="K42" s="121">
        <f t="shared" si="9"/>
        <v>0</v>
      </c>
      <c r="L42" s="121" t="e">
        <f>VLOOKUP(C42,'B2B（ol)'!A:P,16,0)</f>
        <v>#N/A</v>
      </c>
      <c r="M42" s="117">
        <f t="shared" si="10"/>
        <v>0</v>
      </c>
      <c r="N42" s="114" t="e">
        <f>VLOOKUP(C42,'B2B（ol)'!A:K,11,0)</f>
        <v>#N/A</v>
      </c>
      <c r="O42" s="114" t="e">
        <f>VLOOKUP(B42,fulfillment!L:AN,29,0)</f>
        <v>#N/A</v>
      </c>
      <c r="P42" s="113"/>
      <c r="Q42" s="61" t="e">
        <f>VLOOKUP(R42,映射表!A:G,7,0)</f>
        <v>#N/A</v>
      </c>
      <c r="R42" s="131"/>
      <c r="S42" s="131"/>
      <c r="T42" s="131"/>
      <c r="U42" s="131"/>
      <c r="V42" s="131"/>
      <c r="W42" s="131"/>
      <c r="X42" s="131"/>
      <c r="Y42" s="131"/>
      <c r="Z42" s="131"/>
      <c r="AA42" s="131"/>
      <c r="AB42" s="61">
        <f t="shared" si="13"/>
        <v>0</v>
      </c>
      <c r="AE42" s="132"/>
    </row>
    <row r="43" spans="1:31" s="61" customFormat="1">
      <c r="A43" s="61" t="e">
        <f t="shared" si="11"/>
        <v>#N/A</v>
      </c>
      <c r="B43" s="121">
        <f t="shared" si="12"/>
        <v>0</v>
      </c>
      <c r="C43" s="117" t="e">
        <f>VLOOKUP(B43,映射表!A:C,3,0)</f>
        <v>#N/A</v>
      </c>
      <c r="D43" s="121">
        <f t="shared" si="3"/>
        <v>0</v>
      </c>
      <c r="E43" s="100">
        <f t="shared" si="4"/>
        <v>0</v>
      </c>
      <c r="F43" s="121">
        <f t="shared" si="5"/>
        <v>0</v>
      </c>
      <c r="G43" s="121">
        <f t="shared" si="6"/>
        <v>0</v>
      </c>
      <c r="H43" s="99" t="e">
        <f>VLOOKUP(C43,'B2B（ol)'!A:J,10,0)*D43</f>
        <v>#N/A</v>
      </c>
      <c r="I43" s="101" t="e">
        <f t="shared" si="7"/>
        <v>#DIV/0!</v>
      </c>
      <c r="J43" s="101">
        <f t="shared" si="8"/>
        <v>0</v>
      </c>
      <c r="K43" s="121">
        <f t="shared" si="9"/>
        <v>0</v>
      </c>
      <c r="L43" s="121" t="e">
        <f>VLOOKUP(C43,'B2B（ol)'!A:P,16,0)</f>
        <v>#N/A</v>
      </c>
      <c r="M43" s="117">
        <f t="shared" si="10"/>
        <v>0</v>
      </c>
      <c r="N43" s="114" t="e">
        <f>VLOOKUP(C43,'B2B（ol)'!A:K,11,0)</f>
        <v>#N/A</v>
      </c>
      <c r="O43" s="114" t="e">
        <f>VLOOKUP(B43,fulfillment!L:AN,29,0)</f>
        <v>#N/A</v>
      </c>
      <c r="P43" s="113"/>
      <c r="Q43" s="61" t="e">
        <f>VLOOKUP(R43,映射表!A:G,7,0)</f>
        <v>#N/A</v>
      </c>
      <c r="R43" s="131"/>
      <c r="S43" s="131"/>
      <c r="T43" s="131"/>
      <c r="U43" s="131"/>
      <c r="V43" s="131"/>
      <c r="W43" s="131"/>
      <c r="X43" s="131"/>
      <c r="Y43" s="131"/>
      <c r="Z43" s="131"/>
      <c r="AA43" s="131"/>
      <c r="AB43" s="61">
        <f t="shared" si="13"/>
        <v>0</v>
      </c>
      <c r="AE43" s="132"/>
    </row>
    <row r="44" spans="1:31" s="61" customFormat="1">
      <c r="A44" s="61" t="e">
        <f t="shared" si="11"/>
        <v>#N/A</v>
      </c>
      <c r="B44" s="121">
        <f t="shared" si="12"/>
        <v>0</v>
      </c>
      <c r="C44" s="117" t="e">
        <f>VLOOKUP(B44,映射表!A:C,3,0)</f>
        <v>#N/A</v>
      </c>
      <c r="D44" s="121">
        <f t="shared" si="3"/>
        <v>0</v>
      </c>
      <c r="E44" s="100">
        <f t="shared" si="4"/>
        <v>0</v>
      </c>
      <c r="F44" s="121">
        <f t="shared" si="5"/>
        <v>0</v>
      </c>
      <c r="G44" s="121">
        <f t="shared" si="6"/>
        <v>0</v>
      </c>
      <c r="H44" s="99" t="e">
        <f>VLOOKUP(C44,'B2B（ol)'!A:J,10,0)*D44</f>
        <v>#N/A</v>
      </c>
      <c r="I44" s="101" t="e">
        <f t="shared" si="7"/>
        <v>#DIV/0!</v>
      </c>
      <c r="J44" s="101">
        <f t="shared" si="8"/>
        <v>0</v>
      </c>
      <c r="K44" s="121">
        <f t="shared" si="9"/>
        <v>0</v>
      </c>
      <c r="L44" s="121" t="e">
        <f>VLOOKUP(C44,'B2B（ol)'!A:P,16,0)</f>
        <v>#N/A</v>
      </c>
      <c r="M44" s="117">
        <f t="shared" si="10"/>
        <v>0</v>
      </c>
      <c r="N44" s="114" t="e">
        <f>VLOOKUP(C44,'B2B（ol)'!A:K,11,0)</f>
        <v>#N/A</v>
      </c>
      <c r="O44" s="114" t="e">
        <f>VLOOKUP(B44,fulfillment!L:AN,29,0)</f>
        <v>#N/A</v>
      </c>
      <c r="P44" s="113"/>
      <c r="Q44" s="61" t="e">
        <f>VLOOKUP(R44,映射表!A:G,7,0)</f>
        <v>#N/A</v>
      </c>
      <c r="R44" s="131"/>
      <c r="S44" s="131"/>
      <c r="T44" s="131"/>
      <c r="U44" s="131"/>
      <c r="V44" s="131"/>
      <c r="W44" s="131"/>
      <c r="X44" s="131"/>
      <c r="Y44" s="131"/>
      <c r="Z44" s="131"/>
      <c r="AA44" s="131"/>
      <c r="AB44" s="61">
        <f t="shared" si="13"/>
        <v>0</v>
      </c>
      <c r="AE44" s="132"/>
    </row>
    <row r="45" spans="1:31" s="61" customFormat="1">
      <c r="A45" s="61" t="e">
        <f t="shared" si="11"/>
        <v>#N/A</v>
      </c>
      <c r="B45" s="121">
        <f t="shared" si="12"/>
        <v>0</v>
      </c>
      <c r="C45" s="117" t="e">
        <f>VLOOKUP(B45,映射表!A:C,3,0)</f>
        <v>#N/A</v>
      </c>
      <c r="D45" s="121">
        <f t="shared" si="3"/>
        <v>0</v>
      </c>
      <c r="E45" s="100">
        <f t="shared" si="4"/>
        <v>0</v>
      </c>
      <c r="F45" s="121">
        <f t="shared" si="5"/>
        <v>0</v>
      </c>
      <c r="G45" s="121">
        <f t="shared" si="6"/>
        <v>0</v>
      </c>
      <c r="H45" s="99" t="e">
        <f>VLOOKUP(C45,'B2B（ol)'!A:J,10,0)*D45</f>
        <v>#N/A</v>
      </c>
      <c r="I45" s="101" t="e">
        <f t="shared" si="7"/>
        <v>#DIV/0!</v>
      </c>
      <c r="J45" s="101">
        <f t="shared" si="8"/>
        <v>0</v>
      </c>
      <c r="K45" s="121">
        <f t="shared" si="9"/>
        <v>0</v>
      </c>
      <c r="L45" s="121" t="e">
        <f>VLOOKUP(C45,'B2B（ol)'!A:P,16,0)</f>
        <v>#N/A</v>
      </c>
      <c r="M45" s="117">
        <f t="shared" si="10"/>
        <v>0</v>
      </c>
      <c r="N45" s="114" t="e">
        <f>VLOOKUP(C45,'B2B（ol)'!A:K,11,0)</f>
        <v>#N/A</v>
      </c>
      <c r="O45" s="114" t="e">
        <f>VLOOKUP(B45,fulfillment!L:AN,29,0)</f>
        <v>#N/A</v>
      </c>
      <c r="P45" s="113"/>
      <c r="Q45" s="61" t="e">
        <f>VLOOKUP(R45,映射表!A:G,7,0)</f>
        <v>#N/A</v>
      </c>
      <c r="R45" s="131"/>
      <c r="S45" s="131"/>
      <c r="T45" s="131"/>
      <c r="U45" s="131"/>
      <c r="V45" s="131"/>
      <c r="W45" s="131"/>
      <c r="X45" s="131"/>
      <c r="Y45" s="131"/>
      <c r="Z45" s="131"/>
      <c r="AA45" s="131"/>
      <c r="AB45" s="61">
        <f t="shared" si="13"/>
        <v>0</v>
      </c>
      <c r="AE45" s="132"/>
    </row>
    <row r="46" spans="1:31" s="61" customFormat="1">
      <c r="A46" s="61" t="e">
        <f t="shared" si="11"/>
        <v>#N/A</v>
      </c>
      <c r="B46" s="121">
        <f t="shared" si="12"/>
        <v>0</v>
      </c>
      <c r="C46" s="117" t="e">
        <f>VLOOKUP(B46,映射表!A:C,3,0)</f>
        <v>#N/A</v>
      </c>
      <c r="D46" s="121">
        <f t="shared" si="3"/>
        <v>0</v>
      </c>
      <c r="E46" s="100">
        <f t="shared" si="4"/>
        <v>0</v>
      </c>
      <c r="F46" s="121">
        <f t="shared" si="5"/>
        <v>0</v>
      </c>
      <c r="G46" s="121">
        <f t="shared" si="6"/>
        <v>0</v>
      </c>
      <c r="H46" s="99" t="e">
        <f>VLOOKUP(C46,'B2B（ol)'!A:J,10,0)*D46</f>
        <v>#N/A</v>
      </c>
      <c r="I46" s="101" t="e">
        <f t="shared" si="7"/>
        <v>#DIV/0!</v>
      </c>
      <c r="J46" s="101">
        <f t="shared" si="8"/>
        <v>0</v>
      </c>
      <c r="K46" s="121">
        <f t="shared" si="9"/>
        <v>0</v>
      </c>
      <c r="L46" s="121" t="e">
        <f>VLOOKUP(C46,'B2B（ol)'!A:P,16,0)</f>
        <v>#N/A</v>
      </c>
      <c r="M46" s="117">
        <f t="shared" si="10"/>
        <v>0</v>
      </c>
      <c r="N46" s="114" t="e">
        <f>VLOOKUP(C46,'B2B（ol)'!A:K,11,0)</f>
        <v>#N/A</v>
      </c>
      <c r="O46" s="114" t="e">
        <f>VLOOKUP(B46,fulfillment!L:AN,29,0)</f>
        <v>#N/A</v>
      </c>
      <c r="P46" s="113"/>
      <c r="Q46" s="61" t="e">
        <f>VLOOKUP(R46,映射表!A:G,7,0)</f>
        <v>#N/A</v>
      </c>
      <c r="R46" s="131"/>
      <c r="S46" s="131"/>
      <c r="T46" s="131"/>
      <c r="U46" s="131"/>
      <c r="V46" s="131"/>
      <c r="W46" s="131"/>
      <c r="X46" s="131"/>
      <c r="Y46" s="131"/>
      <c r="Z46" s="131"/>
      <c r="AA46" s="131"/>
      <c r="AB46" s="61">
        <f t="shared" si="13"/>
        <v>0</v>
      </c>
      <c r="AE46" s="132"/>
    </row>
    <row r="47" spans="1:31" s="61" customFormat="1">
      <c r="A47" s="61" t="e">
        <f t="shared" si="11"/>
        <v>#N/A</v>
      </c>
      <c r="B47" s="121">
        <f t="shared" si="12"/>
        <v>0</v>
      </c>
      <c r="C47" s="117" t="e">
        <f>VLOOKUP(B47,映射表!A:C,3,0)</f>
        <v>#N/A</v>
      </c>
      <c r="D47" s="121">
        <f t="shared" si="3"/>
        <v>0</v>
      </c>
      <c r="E47" s="100">
        <f t="shared" si="4"/>
        <v>0</v>
      </c>
      <c r="F47" s="121">
        <f t="shared" si="5"/>
        <v>0</v>
      </c>
      <c r="G47" s="121">
        <f t="shared" si="6"/>
        <v>0</v>
      </c>
      <c r="H47" s="99" t="e">
        <f>VLOOKUP(C47,'B2B（ol)'!A:J,10,0)*D47</f>
        <v>#N/A</v>
      </c>
      <c r="I47" s="101" t="e">
        <f t="shared" si="7"/>
        <v>#DIV/0!</v>
      </c>
      <c r="J47" s="101">
        <f t="shared" si="8"/>
        <v>0</v>
      </c>
      <c r="K47" s="121">
        <f t="shared" si="9"/>
        <v>0</v>
      </c>
      <c r="L47" s="121" t="e">
        <f>VLOOKUP(C47,'B2B（ol)'!A:P,16,0)</f>
        <v>#N/A</v>
      </c>
      <c r="M47" s="117">
        <f t="shared" si="10"/>
        <v>0</v>
      </c>
      <c r="N47" s="114" t="e">
        <f>VLOOKUP(C47,'B2B（ol)'!A:K,11,0)</f>
        <v>#N/A</v>
      </c>
      <c r="O47" s="114" t="e">
        <f>VLOOKUP(B47,fulfillment!L:AN,29,0)</f>
        <v>#N/A</v>
      </c>
      <c r="P47" s="113"/>
      <c r="Q47" s="61" t="e">
        <f>VLOOKUP(R47,映射表!A:G,7,0)</f>
        <v>#N/A</v>
      </c>
      <c r="R47" s="131"/>
      <c r="S47" s="131"/>
      <c r="T47" s="131"/>
      <c r="U47" s="131"/>
      <c r="V47" s="131"/>
      <c r="W47" s="131"/>
      <c r="X47" s="131"/>
      <c r="Y47" s="131"/>
      <c r="Z47" s="131"/>
      <c r="AA47" s="131"/>
      <c r="AB47" s="61">
        <f t="shared" si="13"/>
        <v>0</v>
      </c>
      <c r="AE47" s="132"/>
    </row>
    <row r="48" spans="1:31" s="61" customFormat="1">
      <c r="A48" s="61" t="e">
        <f t="shared" si="11"/>
        <v>#N/A</v>
      </c>
      <c r="B48" s="121">
        <f t="shared" si="12"/>
        <v>0</v>
      </c>
      <c r="C48" s="117" t="e">
        <f>VLOOKUP(B48,映射表!A:C,3,0)</f>
        <v>#N/A</v>
      </c>
      <c r="D48" s="121">
        <f t="shared" si="3"/>
        <v>0</v>
      </c>
      <c r="E48" s="100">
        <f t="shared" si="4"/>
        <v>0</v>
      </c>
      <c r="F48" s="121">
        <f t="shared" si="5"/>
        <v>0</v>
      </c>
      <c r="G48" s="121">
        <f t="shared" si="6"/>
        <v>0</v>
      </c>
      <c r="H48" s="99" t="e">
        <f>VLOOKUP(C48,'B2B（ol)'!A:J,10,0)*D48</f>
        <v>#N/A</v>
      </c>
      <c r="I48" s="101" t="e">
        <f t="shared" si="7"/>
        <v>#DIV/0!</v>
      </c>
      <c r="J48" s="101">
        <f t="shared" si="8"/>
        <v>0</v>
      </c>
      <c r="K48" s="121">
        <f t="shared" si="9"/>
        <v>0</v>
      </c>
      <c r="L48" s="121" t="e">
        <f>VLOOKUP(C48,'B2B（ol)'!A:P,16,0)</f>
        <v>#N/A</v>
      </c>
      <c r="M48" s="117">
        <f t="shared" si="10"/>
        <v>0</v>
      </c>
      <c r="N48" s="114" t="e">
        <f>VLOOKUP(C48,'B2B（ol)'!A:K,11,0)</f>
        <v>#N/A</v>
      </c>
      <c r="O48" s="114" t="e">
        <f>VLOOKUP(B48,fulfillment!L:AN,29,0)</f>
        <v>#N/A</v>
      </c>
      <c r="P48" s="113"/>
      <c r="Q48" s="61" t="e">
        <f>VLOOKUP(R48,映射表!A:G,7,0)</f>
        <v>#N/A</v>
      </c>
      <c r="R48" s="131"/>
      <c r="S48" s="131"/>
      <c r="T48" s="131"/>
      <c r="U48" s="131"/>
      <c r="V48" s="131"/>
      <c r="W48" s="131"/>
      <c r="X48" s="131"/>
      <c r="Y48" s="131"/>
      <c r="Z48" s="131"/>
      <c r="AA48" s="131"/>
      <c r="AB48" s="61">
        <f t="shared" si="13"/>
        <v>0</v>
      </c>
      <c r="AE48" s="132"/>
    </row>
    <row r="49" spans="1:31" s="61" customFormat="1">
      <c r="A49" s="61" t="e">
        <f t="shared" si="11"/>
        <v>#N/A</v>
      </c>
      <c r="B49" s="121">
        <f t="shared" si="12"/>
        <v>0</v>
      </c>
      <c r="C49" s="117" t="e">
        <f>VLOOKUP(B49,映射表!A:C,3,0)</f>
        <v>#N/A</v>
      </c>
      <c r="D49" s="121">
        <f t="shared" si="3"/>
        <v>0</v>
      </c>
      <c r="E49" s="100">
        <f t="shared" si="4"/>
        <v>0</v>
      </c>
      <c r="F49" s="121">
        <f t="shared" si="5"/>
        <v>0</v>
      </c>
      <c r="G49" s="121">
        <f t="shared" si="6"/>
        <v>0</v>
      </c>
      <c r="H49" s="99" t="e">
        <f>VLOOKUP(C49,'B2B（ol)'!A:J,10,0)*D49</f>
        <v>#N/A</v>
      </c>
      <c r="I49" s="101" t="e">
        <f t="shared" si="7"/>
        <v>#DIV/0!</v>
      </c>
      <c r="J49" s="101">
        <f t="shared" si="8"/>
        <v>0</v>
      </c>
      <c r="K49" s="121">
        <f t="shared" si="9"/>
        <v>0</v>
      </c>
      <c r="L49" s="121" t="e">
        <f>VLOOKUP(C49,'B2B（ol)'!A:P,16,0)</f>
        <v>#N/A</v>
      </c>
      <c r="M49" s="117">
        <f t="shared" si="10"/>
        <v>0</v>
      </c>
      <c r="N49" s="114" t="e">
        <f>VLOOKUP(C49,'B2B（ol)'!A:K,11,0)</f>
        <v>#N/A</v>
      </c>
      <c r="O49" s="114" t="e">
        <f>VLOOKUP(B49,fulfillment!L:AN,29,0)</f>
        <v>#N/A</v>
      </c>
      <c r="P49" s="113"/>
      <c r="Q49" s="61" t="e">
        <f>VLOOKUP(R49,映射表!A:G,7,0)</f>
        <v>#N/A</v>
      </c>
      <c r="R49" s="131"/>
      <c r="S49" s="131"/>
      <c r="T49" s="131"/>
      <c r="U49" s="131"/>
      <c r="V49" s="131"/>
      <c r="W49" s="131"/>
      <c r="X49" s="131"/>
      <c r="Y49" s="131"/>
      <c r="Z49" s="131"/>
      <c r="AA49" s="131"/>
      <c r="AB49" s="61">
        <f t="shared" si="13"/>
        <v>0</v>
      </c>
      <c r="AE49" s="132"/>
    </row>
    <row r="50" spans="1:31" s="61" customFormat="1">
      <c r="A50" s="61" t="e">
        <f t="shared" si="11"/>
        <v>#N/A</v>
      </c>
      <c r="B50" s="121">
        <f t="shared" si="12"/>
        <v>0</v>
      </c>
      <c r="C50" s="117" t="e">
        <f>VLOOKUP(B50,映射表!A:C,3,0)</f>
        <v>#N/A</v>
      </c>
      <c r="D50" s="121">
        <f t="shared" si="3"/>
        <v>0</v>
      </c>
      <c r="E50" s="100">
        <f t="shared" si="4"/>
        <v>0</v>
      </c>
      <c r="F50" s="121">
        <f t="shared" si="5"/>
        <v>0</v>
      </c>
      <c r="G50" s="121">
        <f t="shared" si="6"/>
        <v>0</v>
      </c>
      <c r="H50" s="99" t="e">
        <f>VLOOKUP(C50,'B2B（ol)'!A:J,10,0)*D50</f>
        <v>#N/A</v>
      </c>
      <c r="I50" s="101" t="e">
        <f t="shared" si="7"/>
        <v>#DIV/0!</v>
      </c>
      <c r="J50" s="101">
        <f t="shared" si="8"/>
        <v>0</v>
      </c>
      <c r="K50" s="121">
        <f t="shared" si="9"/>
        <v>0</v>
      </c>
      <c r="L50" s="121" t="e">
        <f>VLOOKUP(C50,'B2B（ol)'!A:P,16,0)</f>
        <v>#N/A</v>
      </c>
      <c r="M50" s="117">
        <f t="shared" si="10"/>
        <v>0</v>
      </c>
      <c r="N50" s="114" t="e">
        <f>VLOOKUP(C50,'B2B（ol)'!A:K,11,0)</f>
        <v>#N/A</v>
      </c>
      <c r="O50" s="114" t="e">
        <f>VLOOKUP(B50,fulfillment!L:AN,29,0)</f>
        <v>#N/A</v>
      </c>
      <c r="P50" s="113"/>
      <c r="Q50" s="61" t="e">
        <f>VLOOKUP(R50,映射表!A:G,7,0)</f>
        <v>#N/A</v>
      </c>
      <c r="R50" s="131"/>
      <c r="S50" s="131"/>
      <c r="T50" s="131"/>
      <c r="U50" s="131"/>
      <c r="V50" s="131"/>
      <c r="W50" s="131"/>
      <c r="X50" s="131"/>
      <c r="Y50" s="131"/>
      <c r="Z50" s="131"/>
      <c r="AA50" s="131"/>
      <c r="AB50" s="61">
        <f t="shared" si="13"/>
        <v>0</v>
      </c>
      <c r="AE50" s="132"/>
    </row>
    <row r="51" spans="1:31" s="61" customFormat="1">
      <c r="A51" s="61" t="e">
        <f t="shared" si="11"/>
        <v>#N/A</v>
      </c>
      <c r="B51" s="121">
        <f t="shared" si="12"/>
        <v>0</v>
      </c>
      <c r="C51" s="117" t="e">
        <f>VLOOKUP(B51,映射表!A:C,3,0)</f>
        <v>#N/A</v>
      </c>
      <c r="D51" s="121">
        <f t="shared" si="3"/>
        <v>0</v>
      </c>
      <c r="E51" s="100">
        <f t="shared" si="4"/>
        <v>0</v>
      </c>
      <c r="F51" s="121">
        <f t="shared" si="5"/>
        <v>0</v>
      </c>
      <c r="G51" s="121">
        <f t="shared" si="6"/>
        <v>0</v>
      </c>
      <c r="H51" s="99" t="e">
        <f>VLOOKUP(C51,'B2B（ol)'!A:J,10,0)*D51</f>
        <v>#N/A</v>
      </c>
      <c r="I51" s="101" t="e">
        <f t="shared" si="7"/>
        <v>#DIV/0!</v>
      </c>
      <c r="J51" s="101">
        <f t="shared" si="8"/>
        <v>0</v>
      </c>
      <c r="K51" s="121">
        <f t="shared" si="9"/>
        <v>0</v>
      </c>
      <c r="L51" s="121" t="e">
        <f>VLOOKUP(C51,'B2B（ol)'!A:P,16,0)</f>
        <v>#N/A</v>
      </c>
      <c r="M51" s="117">
        <f t="shared" si="10"/>
        <v>0</v>
      </c>
      <c r="N51" s="114" t="e">
        <f>VLOOKUP(C51,'B2B（ol)'!A:K,11,0)</f>
        <v>#N/A</v>
      </c>
      <c r="O51" s="114" t="e">
        <f>VLOOKUP(B51,fulfillment!L:AN,29,0)</f>
        <v>#N/A</v>
      </c>
      <c r="P51" s="113"/>
      <c r="Q51" s="61" t="e">
        <f>VLOOKUP(R51,映射表!A:G,7,0)</f>
        <v>#N/A</v>
      </c>
      <c r="R51" s="131"/>
      <c r="S51" s="131"/>
      <c r="T51" s="131"/>
      <c r="U51" s="131"/>
      <c r="V51" s="131"/>
      <c r="W51" s="131"/>
      <c r="X51" s="131"/>
      <c r="Y51" s="131"/>
      <c r="Z51" s="131"/>
      <c r="AA51" s="131"/>
      <c r="AB51" s="61">
        <f t="shared" si="13"/>
        <v>0</v>
      </c>
      <c r="AE51" s="132"/>
    </row>
    <row r="52" spans="1:31" s="61" customFormat="1">
      <c r="A52" s="61" t="e">
        <f t="shared" si="11"/>
        <v>#N/A</v>
      </c>
      <c r="B52" s="121">
        <f t="shared" si="12"/>
        <v>0</v>
      </c>
      <c r="C52" s="117" t="e">
        <f>VLOOKUP(B52,映射表!A:C,3,0)</f>
        <v>#N/A</v>
      </c>
      <c r="D52" s="121">
        <f t="shared" si="3"/>
        <v>0</v>
      </c>
      <c r="E52" s="100">
        <f t="shared" si="4"/>
        <v>0</v>
      </c>
      <c r="F52" s="121">
        <f t="shared" si="5"/>
        <v>0</v>
      </c>
      <c r="G52" s="121">
        <f t="shared" si="6"/>
        <v>0</v>
      </c>
      <c r="H52" s="99" t="e">
        <f>VLOOKUP(C52,'B2B（ol)'!A:J,10,0)*D52</f>
        <v>#N/A</v>
      </c>
      <c r="I52" s="101" t="e">
        <f t="shared" si="7"/>
        <v>#DIV/0!</v>
      </c>
      <c r="J52" s="101">
        <f t="shared" si="8"/>
        <v>0</v>
      </c>
      <c r="K52" s="121">
        <f t="shared" si="9"/>
        <v>0</v>
      </c>
      <c r="L52" s="121" t="e">
        <f>VLOOKUP(C52,'B2B（ol)'!A:P,16,0)</f>
        <v>#N/A</v>
      </c>
      <c r="M52" s="117">
        <f t="shared" si="10"/>
        <v>0</v>
      </c>
      <c r="N52" s="114" t="e">
        <f>VLOOKUP(C52,'B2B（ol)'!A:K,11,0)</f>
        <v>#N/A</v>
      </c>
      <c r="O52" s="114" t="e">
        <f>VLOOKUP(B52,fulfillment!L:AN,29,0)</f>
        <v>#N/A</v>
      </c>
      <c r="P52" s="113"/>
      <c r="Q52" s="61" t="e">
        <f>VLOOKUP(R52,映射表!A:G,7,0)</f>
        <v>#N/A</v>
      </c>
      <c r="R52" s="131"/>
      <c r="S52" s="131"/>
      <c r="T52" s="131"/>
      <c r="U52" s="131"/>
      <c r="V52" s="131"/>
      <c r="W52" s="131"/>
      <c r="X52" s="131"/>
      <c r="Y52" s="131"/>
      <c r="Z52" s="131"/>
      <c r="AA52" s="131"/>
      <c r="AB52" s="61">
        <f t="shared" si="13"/>
        <v>0</v>
      </c>
      <c r="AE52" s="132"/>
    </row>
    <row r="53" spans="1:31" s="61" customFormat="1">
      <c r="A53" s="61" t="e">
        <f t="shared" si="11"/>
        <v>#N/A</v>
      </c>
      <c r="B53" s="121">
        <f t="shared" si="12"/>
        <v>0</v>
      </c>
      <c r="C53" s="117" t="e">
        <f>VLOOKUP(B53,映射表!A:C,3,0)</f>
        <v>#N/A</v>
      </c>
      <c r="D53" s="121">
        <f t="shared" si="3"/>
        <v>0</v>
      </c>
      <c r="E53" s="100">
        <f t="shared" si="4"/>
        <v>0</v>
      </c>
      <c r="F53" s="121">
        <f t="shared" si="5"/>
        <v>0</v>
      </c>
      <c r="G53" s="121">
        <f t="shared" si="6"/>
        <v>0</v>
      </c>
      <c r="H53" s="99" t="e">
        <f>VLOOKUP(C53,'B2B（ol)'!A:J,10,0)*D53</f>
        <v>#N/A</v>
      </c>
      <c r="I53" s="101" t="e">
        <f t="shared" si="7"/>
        <v>#DIV/0!</v>
      </c>
      <c r="J53" s="101">
        <f t="shared" si="8"/>
        <v>0</v>
      </c>
      <c r="K53" s="121">
        <f t="shared" si="9"/>
        <v>0</v>
      </c>
      <c r="L53" s="121" t="e">
        <f>VLOOKUP(C53,'B2B（ol)'!A:P,16,0)</f>
        <v>#N/A</v>
      </c>
      <c r="M53" s="117">
        <f t="shared" si="10"/>
        <v>0</v>
      </c>
      <c r="N53" s="114" t="e">
        <f>VLOOKUP(C53,'B2B（ol)'!A:K,11,0)</f>
        <v>#N/A</v>
      </c>
      <c r="O53" s="114" t="e">
        <f>VLOOKUP(B53,fulfillment!L:AN,29,0)</f>
        <v>#N/A</v>
      </c>
      <c r="P53" s="113"/>
      <c r="Q53" s="61" t="e">
        <f>VLOOKUP(R53,映射表!A:G,7,0)</f>
        <v>#N/A</v>
      </c>
      <c r="R53" s="131"/>
      <c r="S53" s="131"/>
      <c r="T53" s="131"/>
      <c r="U53" s="131"/>
      <c r="V53" s="131"/>
      <c r="W53" s="131"/>
      <c r="X53" s="131"/>
      <c r="Y53" s="131"/>
      <c r="Z53" s="131"/>
      <c r="AA53" s="131"/>
      <c r="AB53" s="61">
        <f t="shared" si="13"/>
        <v>0</v>
      </c>
      <c r="AE53" s="132"/>
    </row>
    <row r="54" spans="1:31" s="61" customFormat="1">
      <c r="A54" s="61" t="e">
        <f t="shared" si="11"/>
        <v>#N/A</v>
      </c>
      <c r="B54" s="121">
        <f t="shared" si="12"/>
        <v>0</v>
      </c>
      <c r="C54" s="117" t="e">
        <f>VLOOKUP(B54,映射表!A:C,3,0)</f>
        <v>#N/A</v>
      </c>
      <c r="D54" s="121">
        <f t="shared" si="3"/>
        <v>0</v>
      </c>
      <c r="E54" s="100">
        <f t="shared" si="4"/>
        <v>0</v>
      </c>
      <c r="F54" s="121">
        <f t="shared" si="5"/>
        <v>0</v>
      </c>
      <c r="G54" s="121">
        <f t="shared" si="6"/>
        <v>0</v>
      </c>
      <c r="H54" s="99" t="e">
        <f>VLOOKUP(C54,'B2B（ol)'!A:J,10,0)*D54</f>
        <v>#N/A</v>
      </c>
      <c r="I54" s="101" t="e">
        <f t="shared" si="7"/>
        <v>#DIV/0!</v>
      </c>
      <c r="J54" s="101">
        <f t="shared" si="8"/>
        <v>0</v>
      </c>
      <c r="K54" s="121">
        <f t="shared" si="9"/>
        <v>0</v>
      </c>
      <c r="L54" s="121" t="e">
        <f>VLOOKUP(C54,'B2B（ol)'!A:P,16,0)</f>
        <v>#N/A</v>
      </c>
      <c r="M54" s="117">
        <f t="shared" si="10"/>
        <v>0</v>
      </c>
      <c r="N54" s="114" t="e">
        <f>VLOOKUP(C54,'B2B（ol)'!A:K,11,0)</f>
        <v>#N/A</v>
      </c>
      <c r="O54" s="114" t="e">
        <f>VLOOKUP(B54,fulfillment!L:AN,29,0)</f>
        <v>#N/A</v>
      </c>
      <c r="P54" s="113"/>
      <c r="Q54" s="61" t="e">
        <f>VLOOKUP(R54,映射表!A:G,7,0)</f>
        <v>#N/A</v>
      </c>
      <c r="R54" s="131"/>
      <c r="S54" s="131"/>
      <c r="T54" s="131"/>
      <c r="U54" s="131"/>
      <c r="V54" s="131"/>
      <c r="W54" s="131"/>
      <c r="X54" s="131"/>
      <c r="Y54" s="131"/>
      <c r="Z54" s="131"/>
      <c r="AA54" s="131"/>
      <c r="AB54" s="61">
        <f t="shared" si="13"/>
        <v>0</v>
      </c>
      <c r="AE54" s="132"/>
    </row>
    <row r="55" spans="1:31" s="61" customFormat="1">
      <c r="A55" s="61" t="e">
        <f t="shared" si="11"/>
        <v>#N/A</v>
      </c>
      <c r="B55" s="121">
        <f t="shared" si="12"/>
        <v>0</v>
      </c>
      <c r="C55" s="117" t="e">
        <f>VLOOKUP(B55,映射表!A:C,3,0)</f>
        <v>#N/A</v>
      </c>
      <c r="D55" s="121">
        <f t="shared" si="3"/>
        <v>0</v>
      </c>
      <c r="E55" s="100">
        <f t="shared" si="4"/>
        <v>0</v>
      </c>
      <c r="F55" s="121">
        <f t="shared" si="5"/>
        <v>0</v>
      </c>
      <c r="G55" s="121">
        <f t="shared" si="6"/>
        <v>0</v>
      </c>
      <c r="H55" s="99" t="e">
        <f>VLOOKUP(C55,'B2B（ol)'!A:J,10,0)*D55</f>
        <v>#N/A</v>
      </c>
      <c r="I55" s="101" t="e">
        <f t="shared" si="7"/>
        <v>#DIV/0!</v>
      </c>
      <c r="J55" s="101">
        <f t="shared" si="8"/>
        <v>0</v>
      </c>
      <c r="K55" s="121">
        <f t="shared" si="9"/>
        <v>0</v>
      </c>
      <c r="L55" s="121" t="e">
        <f>VLOOKUP(C55,'B2B（ol)'!A:P,16,0)</f>
        <v>#N/A</v>
      </c>
      <c r="M55" s="117">
        <f t="shared" si="10"/>
        <v>0</v>
      </c>
      <c r="N55" s="114" t="e">
        <f>VLOOKUP(C55,'B2B（ol)'!A:K,11,0)</f>
        <v>#N/A</v>
      </c>
      <c r="O55" s="114" t="e">
        <f>VLOOKUP(B55,fulfillment!L:AN,29,0)</f>
        <v>#N/A</v>
      </c>
      <c r="P55" s="113"/>
      <c r="Q55" s="61" t="e">
        <f>VLOOKUP(R55,映射表!A:G,7,0)</f>
        <v>#N/A</v>
      </c>
      <c r="R55" s="131"/>
      <c r="S55" s="131"/>
      <c r="T55" s="131"/>
      <c r="U55" s="131"/>
      <c r="V55" s="131"/>
      <c r="W55" s="131"/>
      <c r="X55" s="131"/>
      <c r="Y55" s="131"/>
      <c r="Z55" s="131"/>
      <c r="AA55" s="131"/>
      <c r="AB55" s="61">
        <f t="shared" si="13"/>
        <v>0</v>
      </c>
      <c r="AE55" s="132"/>
    </row>
    <row r="56" spans="1:31" s="61" customFormat="1">
      <c r="A56" s="61" t="e">
        <f t="shared" si="11"/>
        <v>#N/A</v>
      </c>
      <c r="B56" s="121">
        <f t="shared" si="12"/>
        <v>0</v>
      </c>
      <c r="C56" s="117" t="e">
        <f>VLOOKUP(B56,映射表!A:C,3,0)</f>
        <v>#N/A</v>
      </c>
      <c r="D56" s="121">
        <f t="shared" si="3"/>
        <v>0</v>
      </c>
      <c r="E56" s="100">
        <f t="shared" si="4"/>
        <v>0</v>
      </c>
      <c r="F56" s="121">
        <f t="shared" si="5"/>
        <v>0</v>
      </c>
      <c r="G56" s="121">
        <f t="shared" si="6"/>
        <v>0</v>
      </c>
      <c r="H56" s="99" t="e">
        <f>VLOOKUP(C56,'B2B（ol)'!A:J,10,0)*D56</f>
        <v>#N/A</v>
      </c>
      <c r="I56" s="101" t="e">
        <f t="shared" si="7"/>
        <v>#DIV/0!</v>
      </c>
      <c r="J56" s="101">
        <f t="shared" si="8"/>
        <v>0</v>
      </c>
      <c r="K56" s="121">
        <f t="shared" si="9"/>
        <v>0</v>
      </c>
      <c r="L56" s="121" t="e">
        <f>VLOOKUP(C56,'B2B（ol)'!A:P,16,0)</f>
        <v>#N/A</v>
      </c>
      <c r="M56" s="117">
        <f t="shared" si="10"/>
        <v>0</v>
      </c>
      <c r="N56" s="114" t="e">
        <f>VLOOKUP(C56,'B2B（ol)'!A:K,11,0)</f>
        <v>#N/A</v>
      </c>
      <c r="O56" s="114" t="e">
        <f>VLOOKUP(B56,fulfillment!L:AN,29,0)</f>
        <v>#N/A</v>
      </c>
      <c r="P56" s="113"/>
      <c r="Q56" s="61" t="e">
        <f>VLOOKUP(R56,映射表!A:G,7,0)</f>
        <v>#N/A</v>
      </c>
      <c r="R56" s="131"/>
      <c r="S56" s="131"/>
      <c r="T56" s="131"/>
      <c r="U56" s="131"/>
      <c r="V56" s="131"/>
      <c r="W56" s="131"/>
      <c r="X56" s="131"/>
      <c r="Y56" s="131"/>
      <c r="Z56" s="131"/>
      <c r="AA56" s="131"/>
      <c r="AB56" s="61">
        <f t="shared" si="13"/>
        <v>0</v>
      </c>
      <c r="AE56" s="132"/>
    </row>
    <row r="57" spans="1:31" s="61" customFormat="1">
      <c r="A57" s="61" t="e">
        <f t="shared" si="11"/>
        <v>#N/A</v>
      </c>
      <c r="B57" s="121">
        <f t="shared" si="12"/>
        <v>0</v>
      </c>
      <c r="C57" s="117" t="e">
        <f>VLOOKUP(B57,映射表!A:C,3,0)</f>
        <v>#N/A</v>
      </c>
      <c r="D57" s="121">
        <f t="shared" si="3"/>
        <v>0</v>
      </c>
      <c r="E57" s="100">
        <f t="shared" si="4"/>
        <v>0</v>
      </c>
      <c r="F57" s="121">
        <f t="shared" si="5"/>
        <v>0</v>
      </c>
      <c r="G57" s="121">
        <f t="shared" si="6"/>
        <v>0</v>
      </c>
      <c r="H57" s="99" t="e">
        <f>VLOOKUP(C57,'B2B（ol)'!A:J,10,0)*D57</f>
        <v>#N/A</v>
      </c>
      <c r="I57" s="101" t="e">
        <f t="shared" si="7"/>
        <v>#DIV/0!</v>
      </c>
      <c r="J57" s="101">
        <f t="shared" si="8"/>
        <v>0</v>
      </c>
      <c r="K57" s="121">
        <f t="shared" si="9"/>
        <v>0</v>
      </c>
      <c r="L57" s="121" t="e">
        <f>VLOOKUP(C57,'B2B（ol)'!A:P,16,0)</f>
        <v>#N/A</v>
      </c>
      <c r="M57" s="117">
        <f t="shared" si="10"/>
        <v>0</v>
      </c>
      <c r="N57" s="114" t="e">
        <f>VLOOKUP(C57,'B2B（ol)'!A:K,11,0)</f>
        <v>#N/A</v>
      </c>
      <c r="O57" s="114" t="e">
        <f>VLOOKUP(B57,fulfillment!L:AN,29,0)</f>
        <v>#N/A</v>
      </c>
      <c r="P57" s="113"/>
      <c r="Q57" s="61" t="e">
        <f>VLOOKUP(R57,映射表!A:G,7,0)</f>
        <v>#N/A</v>
      </c>
      <c r="R57" s="131"/>
      <c r="S57" s="131"/>
      <c r="T57" s="131"/>
      <c r="U57" s="131"/>
      <c r="V57" s="131"/>
      <c r="W57" s="131"/>
      <c r="X57" s="131"/>
      <c r="Y57" s="131"/>
      <c r="Z57" s="131"/>
      <c r="AA57" s="131"/>
      <c r="AB57" s="61">
        <f t="shared" si="13"/>
        <v>0</v>
      </c>
      <c r="AE57" s="132"/>
    </row>
    <row r="58" spans="1:31" s="61" customFormat="1">
      <c r="A58" s="61" t="e">
        <f t="shared" si="11"/>
        <v>#N/A</v>
      </c>
      <c r="B58" s="121">
        <f t="shared" si="12"/>
        <v>0</v>
      </c>
      <c r="C58" s="117" t="e">
        <f>VLOOKUP(B58,映射表!A:C,3,0)</f>
        <v>#N/A</v>
      </c>
      <c r="D58" s="121">
        <f t="shared" si="3"/>
        <v>0</v>
      </c>
      <c r="E58" s="100">
        <f t="shared" si="4"/>
        <v>0</v>
      </c>
      <c r="F58" s="121">
        <f t="shared" si="5"/>
        <v>0</v>
      </c>
      <c r="G58" s="121">
        <f t="shared" si="6"/>
        <v>0</v>
      </c>
      <c r="H58" s="99" t="e">
        <f>VLOOKUP(C58,'B2B（ol)'!A:J,10,0)*D58</f>
        <v>#N/A</v>
      </c>
      <c r="I58" s="101" t="e">
        <f t="shared" si="7"/>
        <v>#DIV/0!</v>
      </c>
      <c r="J58" s="101">
        <f t="shared" si="8"/>
        <v>0</v>
      </c>
      <c r="K58" s="121">
        <f t="shared" si="9"/>
        <v>0</v>
      </c>
      <c r="L58" s="121" t="e">
        <f>VLOOKUP(C58,'B2B（ol)'!A:P,16,0)</f>
        <v>#N/A</v>
      </c>
      <c r="M58" s="117">
        <f t="shared" si="10"/>
        <v>0</v>
      </c>
      <c r="N58" s="114" t="e">
        <f>VLOOKUP(C58,'B2B（ol)'!A:K,11,0)</f>
        <v>#N/A</v>
      </c>
      <c r="O58" s="114" t="e">
        <f>VLOOKUP(B58,fulfillment!L:AN,29,0)</f>
        <v>#N/A</v>
      </c>
      <c r="P58" s="113"/>
      <c r="Q58" s="61" t="e">
        <f>VLOOKUP(R58,映射表!A:G,7,0)</f>
        <v>#N/A</v>
      </c>
      <c r="R58" s="131"/>
      <c r="S58" s="131"/>
      <c r="T58" s="131"/>
      <c r="U58" s="131"/>
      <c r="V58" s="131"/>
      <c r="W58" s="131"/>
      <c r="X58" s="131"/>
      <c r="Y58" s="131"/>
      <c r="Z58" s="131"/>
      <c r="AA58" s="131"/>
      <c r="AB58" s="61">
        <f t="shared" si="13"/>
        <v>0</v>
      </c>
      <c r="AE58" s="132"/>
    </row>
    <row r="59" spans="1:31" s="61" customFormat="1">
      <c r="A59" s="61" t="e">
        <f t="shared" si="11"/>
        <v>#N/A</v>
      </c>
      <c r="B59" s="121">
        <f t="shared" si="12"/>
        <v>0</v>
      </c>
      <c r="C59" s="117" t="e">
        <f>VLOOKUP(B59,映射表!A:C,3,0)</f>
        <v>#N/A</v>
      </c>
      <c r="D59" s="121">
        <f t="shared" si="3"/>
        <v>0</v>
      </c>
      <c r="E59" s="100">
        <f t="shared" si="4"/>
        <v>0</v>
      </c>
      <c r="F59" s="121">
        <f t="shared" si="5"/>
        <v>0</v>
      </c>
      <c r="G59" s="121">
        <f t="shared" si="6"/>
        <v>0</v>
      </c>
      <c r="H59" s="99" t="e">
        <f>VLOOKUP(C59,'B2B（ol)'!A:J,10,0)*D59</f>
        <v>#N/A</v>
      </c>
      <c r="I59" s="101" t="e">
        <f t="shared" si="7"/>
        <v>#DIV/0!</v>
      </c>
      <c r="J59" s="101">
        <f t="shared" si="8"/>
        <v>0</v>
      </c>
      <c r="K59" s="121">
        <f t="shared" si="9"/>
        <v>0</v>
      </c>
      <c r="L59" s="121" t="e">
        <f>VLOOKUP(C59,'B2B（ol)'!A:P,16,0)</f>
        <v>#N/A</v>
      </c>
      <c r="M59" s="117">
        <f t="shared" si="10"/>
        <v>0</v>
      </c>
      <c r="N59" s="114" t="e">
        <f>VLOOKUP(C59,'B2B（ol)'!A:K,11,0)</f>
        <v>#N/A</v>
      </c>
      <c r="O59" s="114" t="e">
        <f>VLOOKUP(B59,fulfillment!L:AN,29,0)</f>
        <v>#N/A</v>
      </c>
      <c r="P59" s="113"/>
      <c r="Q59" s="61" t="e">
        <f>VLOOKUP(R59,映射表!A:G,7,0)</f>
        <v>#N/A</v>
      </c>
      <c r="R59" s="131"/>
      <c r="S59" s="131"/>
      <c r="T59" s="131"/>
      <c r="U59" s="131"/>
      <c r="V59" s="131"/>
      <c r="W59" s="131"/>
      <c r="X59" s="131"/>
      <c r="Y59" s="131"/>
      <c r="Z59" s="131"/>
      <c r="AA59" s="131"/>
      <c r="AB59" s="61">
        <f t="shared" si="13"/>
        <v>0</v>
      </c>
      <c r="AE59" s="132"/>
    </row>
    <row r="60" spans="1:31" s="61" customFormat="1">
      <c r="A60" s="61" t="e">
        <f t="shared" si="11"/>
        <v>#N/A</v>
      </c>
      <c r="B60" s="121">
        <f t="shared" si="12"/>
        <v>0</v>
      </c>
      <c r="C60" s="117" t="e">
        <f>VLOOKUP(B60,映射表!A:C,3,0)</f>
        <v>#N/A</v>
      </c>
      <c r="D60" s="121">
        <f t="shared" si="3"/>
        <v>0</v>
      </c>
      <c r="E60" s="100">
        <f t="shared" si="4"/>
        <v>0</v>
      </c>
      <c r="F60" s="121">
        <f t="shared" si="5"/>
        <v>0</v>
      </c>
      <c r="G60" s="121">
        <f t="shared" si="6"/>
        <v>0</v>
      </c>
      <c r="H60" s="99" t="e">
        <f>VLOOKUP(C60,'B2B（ol)'!A:J,10,0)*D60</f>
        <v>#N/A</v>
      </c>
      <c r="I60" s="101" t="e">
        <f t="shared" si="7"/>
        <v>#DIV/0!</v>
      </c>
      <c r="J60" s="101">
        <f t="shared" si="8"/>
        <v>0</v>
      </c>
      <c r="K60" s="121">
        <f t="shared" si="9"/>
        <v>0</v>
      </c>
      <c r="L60" s="121" t="e">
        <f>VLOOKUP(C60,'B2B（ol)'!A:P,16,0)</f>
        <v>#N/A</v>
      </c>
      <c r="M60" s="117">
        <f t="shared" si="10"/>
        <v>0</v>
      </c>
      <c r="N60" s="114" t="e">
        <f>VLOOKUP(C60,'B2B（ol)'!A:K,11,0)</f>
        <v>#N/A</v>
      </c>
      <c r="O60" s="114" t="e">
        <f>VLOOKUP(B60,fulfillment!L:AN,29,0)</f>
        <v>#N/A</v>
      </c>
      <c r="P60" s="113"/>
      <c r="Q60" s="61" t="e">
        <f>VLOOKUP(R60,映射表!A:G,7,0)</f>
        <v>#N/A</v>
      </c>
      <c r="R60" s="131"/>
      <c r="S60" s="131"/>
      <c r="T60" s="131"/>
      <c r="U60" s="131"/>
      <c r="V60" s="131"/>
      <c r="W60" s="131"/>
      <c r="X60" s="131"/>
      <c r="Y60" s="131"/>
      <c r="Z60" s="131"/>
      <c r="AA60" s="131"/>
      <c r="AB60" s="61">
        <f t="shared" si="13"/>
        <v>0</v>
      </c>
      <c r="AE60" s="132"/>
    </row>
    <row r="61" spans="1:31" s="61" customFormat="1">
      <c r="A61" s="61" t="e">
        <f t="shared" si="11"/>
        <v>#N/A</v>
      </c>
      <c r="B61" s="121">
        <f t="shared" si="12"/>
        <v>0</v>
      </c>
      <c r="C61" s="117" t="e">
        <f>VLOOKUP(B61,映射表!A:C,3,0)</f>
        <v>#N/A</v>
      </c>
      <c r="D61" s="121">
        <f t="shared" si="3"/>
        <v>0</v>
      </c>
      <c r="E61" s="100">
        <f t="shared" si="4"/>
        <v>0</v>
      </c>
      <c r="F61" s="121">
        <f t="shared" si="5"/>
        <v>0</v>
      </c>
      <c r="G61" s="121">
        <f t="shared" si="6"/>
        <v>0</v>
      </c>
      <c r="H61" s="99" t="e">
        <f>VLOOKUP(C61,'B2B（ol)'!A:J,10,0)*D61</f>
        <v>#N/A</v>
      </c>
      <c r="I61" s="101" t="e">
        <f t="shared" si="7"/>
        <v>#DIV/0!</v>
      </c>
      <c r="J61" s="101">
        <f t="shared" si="8"/>
        <v>0</v>
      </c>
      <c r="K61" s="121">
        <f t="shared" si="9"/>
        <v>0</v>
      </c>
      <c r="L61" s="121" t="e">
        <f>VLOOKUP(C61,'B2B（ol)'!A:P,16,0)</f>
        <v>#N/A</v>
      </c>
      <c r="M61" s="117">
        <f t="shared" si="10"/>
        <v>0</v>
      </c>
      <c r="N61" s="114" t="e">
        <f>VLOOKUP(C61,'B2B（ol)'!A:K,11,0)</f>
        <v>#N/A</v>
      </c>
      <c r="O61" s="114" t="e">
        <f>VLOOKUP(B61,fulfillment!L:AN,29,0)</f>
        <v>#N/A</v>
      </c>
      <c r="P61" s="113"/>
      <c r="Q61" s="61" t="e">
        <f>VLOOKUP(R61,映射表!A:G,7,0)</f>
        <v>#N/A</v>
      </c>
      <c r="R61" s="131"/>
      <c r="S61" s="131"/>
      <c r="T61" s="131"/>
      <c r="U61" s="131"/>
      <c r="V61" s="131"/>
      <c r="W61" s="131"/>
      <c r="X61" s="131"/>
      <c r="Y61" s="131"/>
      <c r="Z61" s="131"/>
      <c r="AA61" s="131"/>
      <c r="AB61" s="61">
        <f t="shared" si="13"/>
        <v>0</v>
      </c>
      <c r="AE61" s="132"/>
    </row>
    <row r="62" spans="1:31" s="61" customFormat="1">
      <c r="A62" s="61" t="e">
        <f t="shared" si="11"/>
        <v>#N/A</v>
      </c>
      <c r="B62" s="121">
        <f t="shared" si="12"/>
        <v>0</v>
      </c>
      <c r="C62" s="117" t="e">
        <f>VLOOKUP(B62,映射表!A:C,3,0)</f>
        <v>#N/A</v>
      </c>
      <c r="D62" s="121">
        <f t="shared" si="3"/>
        <v>0</v>
      </c>
      <c r="E62" s="100">
        <f t="shared" si="4"/>
        <v>0</v>
      </c>
      <c r="F62" s="121">
        <f t="shared" si="5"/>
        <v>0</v>
      </c>
      <c r="G62" s="121">
        <f t="shared" si="6"/>
        <v>0</v>
      </c>
      <c r="H62" s="99" t="e">
        <f>VLOOKUP(C62,'B2B（ol)'!A:J,10,0)*D62</f>
        <v>#N/A</v>
      </c>
      <c r="I62" s="101" t="e">
        <f t="shared" si="7"/>
        <v>#DIV/0!</v>
      </c>
      <c r="J62" s="101">
        <f t="shared" si="8"/>
        <v>0</v>
      </c>
      <c r="K62" s="121">
        <f t="shared" si="9"/>
        <v>0</v>
      </c>
      <c r="L62" s="121" t="e">
        <f>VLOOKUP(C62,'B2B（ol)'!A:P,16,0)</f>
        <v>#N/A</v>
      </c>
      <c r="M62" s="117">
        <f t="shared" si="10"/>
        <v>0</v>
      </c>
      <c r="N62" s="114" t="e">
        <f>VLOOKUP(C62,'B2B（ol)'!A:K,11,0)</f>
        <v>#N/A</v>
      </c>
      <c r="O62" s="114" t="e">
        <f>VLOOKUP(B62,fulfillment!L:AN,29,0)</f>
        <v>#N/A</v>
      </c>
      <c r="P62" s="113"/>
      <c r="Q62" s="61" t="e">
        <f>VLOOKUP(R62,映射表!A:G,7,0)</f>
        <v>#N/A</v>
      </c>
      <c r="R62" s="131"/>
      <c r="S62" s="131"/>
      <c r="T62" s="131"/>
      <c r="U62" s="131"/>
      <c r="V62" s="131"/>
      <c r="W62" s="131"/>
      <c r="X62" s="131"/>
      <c r="Y62" s="131"/>
      <c r="Z62" s="131"/>
      <c r="AA62" s="131"/>
      <c r="AB62" s="61">
        <f t="shared" si="13"/>
        <v>0</v>
      </c>
      <c r="AE62" s="132"/>
    </row>
    <row r="63" spans="1:31" s="61" customFormat="1">
      <c r="A63" s="61" t="e">
        <f t="shared" si="11"/>
        <v>#N/A</v>
      </c>
      <c r="B63" s="121">
        <f t="shared" si="12"/>
        <v>0</v>
      </c>
      <c r="C63" s="117" t="e">
        <f>VLOOKUP(B63,映射表!A:C,3,0)</f>
        <v>#N/A</v>
      </c>
      <c r="D63" s="121">
        <f t="shared" si="3"/>
        <v>0</v>
      </c>
      <c r="E63" s="100">
        <f t="shared" si="4"/>
        <v>0</v>
      </c>
      <c r="F63" s="121">
        <f t="shared" si="5"/>
        <v>0</v>
      </c>
      <c r="G63" s="121">
        <f t="shared" si="6"/>
        <v>0</v>
      </c>
      <c r="H63" s="99" t="e">
        <f>VLOOKUP(C63,'B2B（ol)'!A:J,10,0)*D63</f>
        <v>#N/A</v>
      </c>
      <c r="I63" s="101" t="e">
        <f t="shared" si="7"/>
        <v>#DIV/0!</v>
      </c>
      <c r="J63" s="101">
        <f t="shared" si="8"/>
        <v>0</v>
      </c>
      <c r="K63" s="121">
        <f t="shared" si="9"/>
        <v>0</v>
      </c>
      <c r="L63" s="121" t="e">
        <f>VLOOKUP(C63,'B2B（ol)'!A:P,16,0)</f>
        <v>#N/A</v>
      </c>
      <c r="M63" s="117">
        <f t="shared" si="10"/>
        <v>0</v>
      </c>
      <c r="N63" s="114" t="e">
        <f>VLOOKUP(C63,'B2B（ol)'!A:K,11,0)</f>
        <v>#N/A</v>
      </c>
      <c r="O63" s="114" t="e">
        <f>VLOOKUP(B63,fulfillment!L:AN,29,0)</f>
        <v>#N/A</v>
      </c>
      <c r="P63" s="113"/>
      <c r="Q63" s="61" t="e">
        <f>VLOOKUP(R63,映射表!A:G,7,0)</f>
        <v>#N/A</v>
      </c>
      <c r="R63" s="131"/>
      <c r="S63" s="131"/>
      <c r="T63" s="131"/>
      <c r="U63" s="131"/>
      <c r="V63" s="131"/>
      <c r="W63" s="131"/>
      <c r="X63" s="131"/>
      <c r="Y63" s="131"/>
      <c r="Z63" s="131"/>
      <c r="AA63" s="131"/>
      <c r="AB63" s="61">
        <f t="shared" si="13"/>
        <v>0</v>
      </c>
      <c r="AE63" s="132"/>
    </row>
    <row r="64" spans="1:31" s="61" customFormat="1">
      <c r="A64" s="61" t="e">
        <f t="shared" si="11"/>
        <v>#N/A</v>
      </c>
      <c r="B64" s="121">
        <f t="shared" si="12"/>
        <v>0</v>
      </c>
      <c r="C64" s="117" t="e">
        <f>VLOOKUP(B64,映射表!A:C,3,0)</f>
        <v>#N/A</v>
      </c>
      <c r="D64" s="121">
        <f t="shared" si="3"/>
        <v>0</v>
      </c>
      <c r="E64" s="100">
        <f t="shared" si="4"/>
        <v>0</v>
      </c>
      <c r="F64" s="121">
        <f t="shared" si="5"/>
        <v>0</v>
      </c>
      <c r="G64" s="121">
        <f t="shared" si="6"/>
        <v>0</v>
      </c>
      <c r="H64" s="99" t="e">
        <f>VLOOKUP(C64,'B2B（ol)'!A:J,10,0)*D64</f>
        <v>#N/A</v>
      </c>
      <c r="I64" s="101" t="e">
        <f t="shared" si="7"/>
        <v>#DIV/0!</v>
      </c>
      <c r="J64" s="101">
        <f t="shared" si="8"/>
        <v>0</v>
      </c>
      <c r="K64" s="121">
        <f t="shared" si="9"/>
        <v>0</v>
      </c>
      <c r="L64" s="121" t="e">
        <f>VLOOKUP(C64,'B2B（ol)'!A:P,16,0)</f>
        <v>#N/A</v>
      </c>
      <c r="M64" s="117">
        <f t="shared" si="10"/>
        <v>0</v>
      </c>
      <c r="N64" s="114" t="e">
        <f>VLOOKUP(C64,'B2B（ol)'!A:K,11,0)</f>
        <v>#N/A</v>
      </c>
      <c r="O64" s="114" t="e">
        <f>VLOOKUP(B64,fulfillment!L:AN,29,0)</f>
        <v>#N/A</v>
      </c>
      <c r="P64" s="113"/>
      <c r="Q64" s="61" t="e">
        <f>VLOOKUP(R64,映射表!A:G,7,0)</f>
        <v>#N/A</v>
      </c>
      <c r="R64" s="131"/>
      <c r="S64" s="131"/>
      <c r="T64" s="131"/>
      <c r="U64" s="131"/>
      <c r="V64" s="131"/>
      <c r="W64" s="131"/>
      <c r="X64" s="131"/>
      <c r="Y64" s="131"/>
      <c r="Z64" s="131"/>
      <c r="AA64" s="131"/>
      <c r="AB64" s="61">
        <f t="shared" si="13"/>
        <v>0</v>
      </c>
      <c r="AE64" s="132"/>
    </row>
    <row r="65" spans="1:31" s="61" customFormat="1">
      <c r="A65" s="61" t="e">
        <f t="shared" si="11"/>
        <v>#N/A</v>
      </c>
      <c r="B65" s="121">
        <f t="shared" si="12"/>
        <v>0</v>
      </c>
      <c r="C65" s="117" t="e">
        <f>VLOOKUP(B65,映射表!A:C,3,0)</f>
        <v>#N/A</v>
      </c>
      <c r="D65" s="121">
        <f t="shared" si="3"/>
        <v>0</v>
      </c>
      <c r="E65" s="100">
        <f t="shared" si="4"/>
        <v>0</v>
      </c>
      <c r="F65" s="121">
        <f t="shared" si="5"/>
        <v>0</v>
      </c>
      <c r="G65" s="121">
        <f t="shared" si="6"/>
        <v>0</v>
      </c>
      <c r="H65" s="99" t="e">
        <f>VLOOKUP(C65,'B2B（ol)'!A:J,10,0)*D65</f>
        <v>#N/A</v>
      </c>
      <c r="I65" s="101" t="e">
        <f t="shared" si="7"/>
        <v>#DIV/0!</v>
      </c>
      <c r="J65" s="101">
        <f t="shared" si="8"/>
        <v>0</v>
      </c>
      <c r="K65" s="121">
        <f t="shared" si="9"/>
        <v>0</v>
      </c>
      <c r="L65" s="121" t="e">
        <f>VLOOKUP(C65,'B2B（ol)'!A:P,16,0)</f>
        <v>#N/A</v>
      </c>
      <c r="M65" s="117">
        <f t="shared" si="10"/>
        <v>0</v>
      </c>
      <c r="N65" s="114" t="e">
        <f>VLOOKUP(C65,'B2B（ol)'!A:K,11,0)</f>
        <v>#N/A</v>
      </c>
      <c r="O65" s="114" t="e">
        <f>VLOOKUP(B65,fulfillment!L:AN,29,0)</f>
        <v>#N/A</v>
      </c>
      <c r="P65" s="113"/>
      <c r="Q65" s="61" t="e">
        <f>VLOOKUP(R65,映射表!A:G,7,0)</f>
        <v>#N/A</v>
      </c>
      <c r="R65" s="131"/>
      <c r="S65" s="131"/>
      <c r="T65" s="131"/>
      <c r="U65" s="131"/>
      <c r="V65" s="131"/>
      <c r="W65" s="131"/>
      <c r="X65" s="131"/>
      <c r="Y65" s="131"/>
      <c r="Z65" s="131"/>
      <c r="AA65" s="131"/>
      <c r="AB65" s="61">
        <f t="shared" si="13"/>
        <v>0</v>
      </c>
      <c r="AE65" s="132"/>
    </row>
    <row r="66" spans="1:31" s="61" customFormat="1">
      <c r="A66" s="61" t="e">
        <f t="shared" ref="A66:A129" si="14">Q66</f>
        <v>#N/A</v>
      </c>
      <c r="B66" s="121">
        <f t="shared" ref="B66:B129" si="15">R66</f>
        <v>0</v>
      </c>
      <c r="C66" s="117" t="e">
        <f>VLOOKUP(B66,映射表!A:C,3,0)</f>
        <v>#N/A</v>
      </c>
      <c r="D66" s="121">
        <f t="shared" si="3"/>
        <v>0</v>
      </c>
      <c r="E66" s="100">
        <f t="shared" si="4"/>
        <v>0</v>
      </c>
      <c r="F66" s="121">
        <f t="shared" si="5"/>
        <v>0</v>
      </c>
      <c r="G66" s="121">
        <f t="shared" si="6"/>
        <v>0</v>
      </c>
      <c r="H66" s="99" t="e">
        <f>VLOOKUP(C66,'B2B（ol)'!A:J,10,0)*D66</f>
        <v>#N/A</v>
      </c>
      <c r="I66" s="101" t="e">
        <f t="shared" si="7"/>
        <v>#DIV/0!</v>
      </c>
      <c r="J66" s="101">
        <f t="shared" si="8"/>
        <v>0</v>
      </c>
      <c r="K66" s="121">
        <f t="shared" si="9"/>
        <v>0</v>
      </c>
      <c r="L66" s="121" t="e">
        <f>VLOOKUP(C66,'B2B（ol)'!A:P,16,0)</f>
        <v>#N/A</v>
      </c>
      <c r="M66" s="117">
        <f t="shared" si="10"/>
        <v>0</v>
      </c>
      <c r="N66" s="114" t="e">
        <f>VLOOKUP(C66,'B2B（ol)'!A:K,11,0)</f>
        <v>#N/A</v>
      </c>
      <c r="O66" s="114" t="e">
        <f>VLOOKUP(B66,fulfillment!L:AN,29,0)</f>
        <v>#N/A</v>
      </c>
      <c r="P66" s="113"/>
      <c r="Q66" s="61" t="e">
        <f>VLOOKUP(R66,映射表!A:G,7,0)</f>
        <v>#N/A</v>
      </c>
      <c r="R66" s="131"/>
      <c r="S66" s="131"/>
      <c r="T66" s="131"/>
      <c r="U66" s="131"/>
      <c r="V66" s="131"/>
      <c r="W66" s="131"/>
      <c r="X66" s="131"/>
      <c r="Y66" s="131"/>
      <c r="Z66" s="131"/>
      <c r="AA66" s="131"/>
      <c r="AB66" s="61">
        <f t="shared" ref="AB66:AB125" si="16">M66</f>
        <v>0</v>
      </c>
      <c r="AE66" s="132"/>
    </row>
    <row r="67" spans="1:31" s="61" customFormat="1">
      <c r="A67" s="61" t="e">
        <f t="shared" si="14"/>
        <v>#N/A</v>
      </c>
      <c r="B67" s="121">
        <f t="shared" si="15"/>
        <v>0</v>
      </c>
      <c r="C67" s="117" t="e">
        <f>VLOOKUP(B67,映射表!A:C,3,0)</f>
        <v>#N/A</v>
      </c>
      <c r="D67" s="121">
        <f t="shared" si="3"/>
        <v>0</v>
      </c>
      <c r="E67" s="100">
        <f t="shared" si="4"/>
        <v>0</v>
      </c>
      <c r="F67" s="121">
        <f t="shared" si="5"/>
        <v>0</v>
      </c>
      <c r="G67" s="121">
        <f t="shared" si="6"/>
        <v>0</v>
      </c>
      <c r="H67" s="99" t="e">
        <f>VLOOKUP(C67,'B2B（ol)'!A:J,10,0)*D67</f>
        <v>#N/A</v>
      </c>
      <c r="I67" s="101" t="e">
        <f t="shared" si="7"/>
        <v>#DIV/0!</v>
      </c>
      <c r="J67" s="101">
        <f t="shared" si="8"/>
        <v>0</v>
      </c>
      <c r="K67" s="121">
        <f t="shared" si="9"/>
        <v>0</v>
      </c>
      <c r="L67" s="121" t="e">
        <f>VLOOKUP(C67,'B2B（ol)'!A:P,16,0)</f>
        <v>#N/A</v>
      </c>
      <c r="M67" s="117">
        <f t="shared" si="10"/>
        <v>0</v>
      </c>
      <c r="N67" s="114" t="e">
        <f>VLOOKUP(C67,'B2B（ol)'!A:K,11,0)</f>
        <v>#N/A</v>
      </c>
      <c r="O67" s="114" t="e">
        <f>VLOOKUP(B67,fulfillment!L:AN,29,0)</f>
        <v>#N/A</v>
      </c>
      <c r="P67" s="113"/>
      <c r="Q67" s="61" t="e">
        <f>VLOOKUP(R67,映射表!A:G,7,0)</f>
        <v>#N/A</v>
      </c>
      <c r="R67" s="131"/>
      <c r="S67" s="131"/>
      <c r="T67" s="131"/>
      <c r="U67" s="131"/>
      <c r="V67" s="131"/>
      <c r="W67" s="131"/>
      <c r="X67" s="131"/>
      <c r="Y67" s="131"/>
      <c r="Z67" s="131"/>
      <c r="AA67" s="131"/>
      <c r="AB67" s="61">
        <f t="shared" si="16"/>
        <v>0</v>
      </c>
      <c r="AE67" s="132"/>
    </row>
    <row r="68" spans="1:31" s="61" customFormat="1">
      <c r="A68" s="61" t="e">
        <f t="shared" si="14"/>
        <v>#N/A</v>
      </c>
      <c r="B68" s="121">
        <f t="shared" si="15"/>
        <v>0</v>
      </c>
      <c r="C68" s="117" t="e">
        <f>VLOOKUP(B68,映射表!A:C,3,0)</f>
        <v>#N/A</v>
      </c>
      <c r="D68" s="121">
        <f t="shared" ref="D68:D131" si="17">U68</f>
        <v>0</v>
      </c>
      <c r="E68" s="100">
        <f t="shared" ref="E68:E131" si="18">IFERROR(W68/D68,0)*D68</f>
        <v>0</v>
      </c>
      <c r="F68" s="121">
        <f t="shared" ref="F68:F131" si="19">IFERROR(Y68/D68,0)*D68</f>
        <v>0</v>
      </c>
      <c r="G68" s="121">
        <f t="shared" ref="G68:G131" si="20">IFERROR(IF((E68+F68)&gt;200,(E68+F68-200)*0.9+200*0.85,(E68+F68)*0.85),0)</f>
        <v>0</v>
      </c>
      <c r="H68" s="99" t="e">
        <f>VLOOKUP(C68,'B2B（ol)'!A:J,10,0)*D68</f>
        <v>#N/A</v>
      </c>
      <c r="I68" s="101" t="e">
        <f t="shared" ref="I68:I131" si="21">(M68*0.05/D68)*D68</f>
        <v>#DIV/0!</v>
      </c>
      <c r="J68" s="101">
        <f t="shared" ref="J68:J131" si="22">IFERROR((G68-H68-(I68/D68))/(E68+F68),0)</f>
        <v>0</v>
      </c>
      <c r="K68" s="121">
        <f t="shared" ref="K68:K131" si="23">IFERROR((G68-H68-I68),0)</f>
        <v>0</v>
      </c>
      <c r="L68" s="121" t="e">
        <f>VLOOKUP(C68,'B2B（ol)'!A:P,16,0)</f>
        <v>#N/A</v>
      </c>
      <c r="M68" s="117">
        <f t="shared" ref="M68:M131" si="24">(E68+F68)</f>
        <v>0</v>
      </c>
      <c r="N68" s="114" t="e">
        <f>VLOOKUP(C68,'B2B（ol)'!A:K,11,0)</f>
        <v>#N/A</v>
      </c>
      <c r="O68" s="114" t="e">
        <f>VLOOKUP(B68,fulfillment!L:AN,29,0)</f>
        <v>#N/A</v>
      </c>
      <c r="P68" s="113"/>
      <c r="Q68" s="61" t="e">
        <f>VLOOKUP(R68,映射表!A:G,7,0)</f>
        <v>#N/A</v>
      </c>
      <c r="R68" s="131"/>
      <c r="S68" s="131"/>
      <c r="T68" s="131"/>
      <c r="U68" s="131"/>
      <c r="V68" s="131"/>
      <c r="W68" s="131"/>
      <c r="X68" s="131"/>
      <c r="Y68" s="131"/>
      <c r="Z68" s="131"/>
      <c r="AA68" s="131"/>
      <c r="AB68" s="61">
        <f t="shared" si="16"/>
        <v>0</v>
      </c>
      <c r="AE68" s="132"/>
    </row>
    <row r="69" spans="1:31" s="61" customFormat="1">
      <c r="A69" s="61" t="e">
        <f t="shared" si="14"/>
        <v>#N/A</v>
      </c>
      <c r="B69" s="121">
        <f t="shared" si="15"/>
        <v>0</v>
      </c>
      <c r="C69" s="117" t="e">
        <f>VLOOKUP(B69,映射表!A:C,3,0)</f>
        <v>#N/A</v>
      </c>
      <c r="D69" s="121">
        <f t="shared" si="17"/>
        <v>0</v>
      </c>
      <c r="E69" s="100">
        <f t="shared" si="18"/>
        <v>0</v>
      </c>
      <c r="F69" s="121">
        <f t="shared" si="19"/>
        <v>0</v>
      </c>
      <c r="G69" s="121">
        <f t="shared" si="20"/>
        <v>0</v>
      </c>
      <c r="H69" s="99" t="e">
        <f>VLOOKUP(C69,'B2B（ol)'!A:J,10,0)*D69</f>
        <v>#N/A</v>
      </c>
      <c r="I69" s="101" t="e">
        <f t="shared" si="21"/>
        <v>#DIV/0!</v>
      </c>
      <c r="J69" s="101">
        <f t="shared" si="22"/>
        <v>0</v>
      </c>
      <c r="K69" s="121">
        <f t="shared" si="23"/>
        <v>0</v>
      </c>
      <c r="L69" s="121" t="e">
        <f>VLOOKUP(C69,'B2B（ol)'!A:P,16,0)</f>
        <v>#N/A</v>
      </c>
      <c r="M69" s="117">
        <f t="shared" si="24"/>
        <v>0</v>
      </c>
      <c r="N69" s="114" t="e">
        <f>VLOOKUP(C69,'B2B（ol)'!A:K,11,0)</f>
        <v>#N/A</v>
      </c>
      <c r="O69" s="114" t="e">
        <f>VLOOKUP(B69,fulfillment!L:AN,29,0)</f>
        <v>#N/A</v>
      </c>
      <c r="P69" s="113"/>
      <c r="Q69" s="61" t="e">
        <f>VLOOKUP(R69,映射表!A:G,7,0)</f>
        <v>#N/A</v>
      </c>
      <c r="R69" s="131"/>
      <c r="S69" s="131"/>
      <c r="T69" s="131"/>
      <c r="U69" s="131"/>
      <c r="V69" s="131"/>
      <c r="W69" s="131"/>
      <c r="X69" s="131"/>
      <c r="Y69" s="131"/>
      <c r="Z69" s="131"/>
      <c r="AA69" s="131"/>
      <c r="AB69" s="61">
        <f t="shared" si="16"/>
        <v>0</v>
      </c>
      <c r="AE69" s="132"/>
    </row>
    <row r="70" spans="1:31" s="61" customFormat="1">
      <c r="A70" s="61" t="e">
        <f t="shared" si="14"/>
        <v>#N/A</v>
      </c>
      <c r="B70" s="121">
        <f t="shared" si="15"/>
        <v>0</v>
      </c>
      <c r="C70" s="117" t="e">
        <f>VLOOKUP(B70,映射表!A:C,3,0)</f>
        <v>#N/A</v>
      </c>
      <c r="D70" s="121">
        <f t="shared" si="17"/>
        <v>0</v>
      </c>
      <c r="E70" s="100">
        <f t="shared" si="18"/>
        <v>0</v>
      </c>
      <c r="F70" s="121">
        <f t="shared" si="19"/>
        <v>0</v>
      </c>
      <c r="G70" s="121">
        <f t="shared" si="20"/>
        <v>0</v>
      </c>
      <c r="H70" s="99" t="e">
        <f>VLOOKUP(C70,'B2B（ol)'!A:J,10,0)*D70</f>
        <v>#N/A</v>
      </c>
      <c r="I70" s="101" t="e">
        <f t="shared" si="21"/>
        <v>#DIV/0!</v>
      </c>
      <c r="J70" s="101">
        <f t="shared" si="22"/>
        <v>0</v>
      </c>
      <c r="K70" s="121">
        <f t="shared" si="23"/>
        <v>0</v>
      </c>
      <c r="L70" s="121" t="e">
        <f>VLOOKUP(C70,'B2B（ol)'!A:P,16,0)</f>
        <v>#N/A</v>
      </c>
      <c r="M70" s="117">
        <f t="shared" si="24"/>
        <v>0</v>
      </c>
      <c r="N70" s="114" t="e">
        <f>VLOOKUP(C70,'B2B（ol)'!A:K,11,0)</f>
        <v>#N/A</v>
      </c>
      <c r="O70" s="114" t="e">
        <f>VLOOKUP(B70,fulfillment!L:AN,29,0)</f>
        <v>#N/A</v>
      </c>
      <c r="P70" s="113"/>
      <c r="Q70" s="61" t="e">
        <f>VLOOKUP(R70,映射表!A:G,7,0)</f>
        <v>#N/A</v>
      </c>
      <c r="R70" s="131"/>
      <c r="S70" s="131"/>
      <c r="T70" s="131"/>
      <c r="U70" s="131"/>
      <c r="V70" s="131"/>
      <c r="W70" s="131"/>
      <c r="X70" s="131"/>
      <c r="Y70" s="131"/>
      <c r="Z70" s="131"/>
      <c r="AA70" s="131"/>
      <c r="AB70" s="61">
        <f t="shared" si="16"/>
        <v>0</v>
      </c>
      <c r="AE70" s="132"/>
    </row>
    <row r="71" spans="1:31" s="61" customFormat="1">
      <c r="A71" s="61" t="e">
        <f t="shared" si="14"/>
        <v>#N/A</v>
      </c>
      <c r="B71" s="121">
        <f t="shared" si="15"/>
        <v>0</v>
      </c>
      <c r="C71" s="117" t="e">
        <f>VLOOKUP(B71,映射表!A:C,3,0)</f>
        <v>#N/A</v>
      </c>
      <c r="D71" s="121">
        <f t="shared" si="17"/>
        <v>0</v>
      </c>
      <c r="E71" s="100">
        <f t="shared" si="18"/>
        <v>0</v>
      </c>
      <c r="F71" s="121">
        <f t="shared" si="19"/>
        <v>0</v>
      </c>
      <c r="G71" s="121">
        <f t="shared" si="20"/>
        <v>0</v>
      </c>
      <c r="H71" s="99" t="e">
        <f>VLOOKUP(C71,'B2B（ol)'!A:J,10,0)*D71</f>
        <v>#N/A</v>
      </c>
      <c r="I71" s="101" t="e">
        <f t="shared" si="21"/>
        <v>#DIV/0!</v>
      </c>
      <c r="J71" s="101">
        <f t="shared" si="22"/>
        <v>0</v>
      </c>
      <c r="K71" s="121">
        <f t="shared" si="23"/>
        <v>0</v>
      </c>
      <c r="L71" s="121" t="e">
        <f>VLOOKUP(C71,'B2B（ol)'!A:P,16,0)</f>
        <v>#N/A</v>
      </c>
      <c r="M71" s="117">
        <f t="shared" si="24"/>
        <v>0</v>
      </c>
      <c r="N71" s="114" t="e">
        <f>VLOOKUP(C71,'B2B（ol)'!A:K,11,0)</f>
        <v>#N/A</v>
      </c>
      <c r="O71" s="114" t="e">
        <f>VLOOKUP(B71,fulfillment!L:AN,29,0)</f>
        <v>#N/A</v>
      </c>
      <c r="P71" s="113"/>
      <c r="Q71" s="61" t="e">
        <f>VLOOKUP(R71,映射表!A:G,7,0)</f>
        <v>#N/A</v>
      </c>
      <c r="R71" s="131"/>
      <c r="S71" s="131"/>
      <c r="T71" s="131"/>
      <c r="U71" s="131"/>
      <c r="V71" s="131"/>
      <c r="W71" s="131"/>
      <c r="X71" s="131"/>
      <c r="Y71" s="131"/>
      <c r="Z71" s="131"/>
      <c r="AA71" s="131"/>
      <c r="AB71" s="61">
        <f t="shared" si="16"/>
        <v>0</v>
      </c>
      <c r="AE71" s="132"/>
    </row>
    <row r="72" spans="1:31" s="61" customFormat="1">
      <c r="A72" s="61" t="e">
        <f t="shared" si="14"/>
        <v>#N/A</v>
      </c>
      <c r="B72" s="121">
        <f t="shared" si="15"/>
        <v>0</v>
      </c>
      <c r="C72" s="117" t="e">
        <f>VLOOKUP(B72,映射表!A:C,3,0)</f>
        <v>#N/A</v>
      </c>
      <c r="D72" s="121">
        <f t="shared" si="17"/>
        <v>0</v>
      </c>
      <c r="E72" s="100">
        <f t="shared" si="18"/>
        <v>0</v>
      </c>
      <c r="F72" s="121">
        <f t="shared" si="19"/>
        <v>0</v>
      </c>
      <c r="G72" s="121">
        <f t="shared" si="20"/>
        <v>0</v>
      </c>
      <c r="H72" s="99" t="e">
        <f>VLOOKUP(C72,'B2B（ol)'!A:J,10,0)*D72</f>
        <v>#N/A</v>
      </c>
      <c r="I72" s="101" t="e">
        <f t="shared" si="21"/>
        <v>#DIV/0!</v>
      </c>
      <c r="J72" s="101">
        <f t="shared" si="22"/>
        <v>0</v>
      </c>
      <c r="K72" s="121">
        <f t="shared" si="23"/>
        <v>0</v>
      </c>
      <c r="L72" s="121" t="e">
        <f>VLOOKUP(C72,'B2B（ol)'!A:P,16,0)</f>
        <v>#N/A</v>
      </c>
      <c r="M72" s="117">
        <f t="shared" si="24"/>
        <v>0</v>
      </c>
      <c r="N72" s="114" t="e">
        <f>VLOOKUP(C72,'B2B（ol)'!A:K,11,0)</f>
        <v>#N/A</v>
      </c>
      <c r="O72" s="114" t="e">
        <f>VLOOKUP(B72,fulfillment!L:AN,29,0)</f>
        <v>#N/A</v>
      </c>
      <c r="P72" s="113"/>
      <c r="Q72" s="61" t="e">
        <f>VLOOKUP(R72,映射表!A:G,7,0)</f>
        <v>#N/A</v>
      </c>
      <c r="R72" s="131"/>
      <c r="S72" s="131"/>
      <c r="T72" s="131"/>
      <c r="U72" s="131"/>
      <c r="V72" s="131"/>
      <c r="W72" s="131"/>
      <c r="X72" s="131"/>
      <c r="Y72" s="131"/>
      <c r="Z72" s="131"/>
      <c r="AA72" s="131"/>
      <c r="AB72" s="61">
        <f t="shared" si="16"/>
        <v>0</v>
      </c>
      <c r="AE72" s="132"/>
    </row>
    <row r="73" spans="1:31" s="61" customFormat="1">
      <c r="A73" s="61" t="e">
        <f t="shared" si="14"/>
        <v>#N/A</v>
      </c>
      <c r="B73" s="121">
        <f t="shared" si="15"/>
        <v>0</v>
      </c>
      <c r="C73" s="117" t="e">
        <f>VLOOKUP(B73,映射表!A:C,3,0)</f>
        <v>#N/A</v>
      </c>
      <c r="D73" s="121">
        <f t="shared" si="17"/>
        <v>0</v>
      </c>
      <c r="E73" s="100">
        <f t="shared" si="18"/>
        <v>0</v>
      </c>
      <c r="F73" s="121">
        <f t="shared" si="19"/>
        <v>0</v>
      </c>
      <c r="G73" s="121">
        <f t="shared" si="20"/>
        <v>0</v>
      </c>
      <c r="H73" s="99" t="e">
        <f>VLOOKUP(C73,'B2B（ol)'!A:J,10,0)*D73</f>
        <v>#N/A</v>
      </c>
      <c r="I73" s="101" t="e">
        <f t="shared" si="21"/>
        <v>#DIV/0!</v>
      </c>
      <c r="J73" s="101">
        <f t="shared" si="22"/>
        <v>0</v>
      </c>
      <c r="K73" s="121">
        <f t="shared" si="23"/>
        <v>0</v>
      </c>
      <c r="L73" s="121" t="e">
        <f>VLOOKUP(C73,'B2B（ol)'!A:P,16,0)</f>
        <v>#N/A</v>
      </c>
      <c r="M73" s="117">
        <f t="shared" si="24"/>
        <v>0</v>
      </c>
      <c r="N73" s="114" t="e">
        <f>VLOOKUP(C73,'B2B（ol)'!A:K,11,0)</f>
        <v>#N/A</v>
      </c>
      <c r="O73" s="114" t="e">
        <f>VLOOKUP(B73,fulfillment!L:AN,29,0)</f>
        <v>#N/A</v>
      </c>
      <c r="P73" s="113"/>
      <c r="Q73" s="61" t="e">
        <f>VLOOKUP(R73,映射表!A:G,7,0)</f>
        <v>#N/A</v>
      </c>
      <c r="R73" s="131"/>
      <c r="S73" s="131"/>
      <c r="T73" s="131"/>
      <c r="U73" s="131"/>
      <c r="V73" s="131"/>
      <c r="W73" s="131"/>
      <c r="X73" s="131"/>
      <c r="Y73" s="131"/>
      <c r="Z73" s="131"/>
      <c r="AA73" s="131"/>
      <c r="AB73" s="61">
        <f t="shared" si="16"/>
        <v>0</v>
      </c>
      <c r="AE73" s="132"/>
    </row>
    <row r="74" spans="1:31" s="61" customFormat="1">
      <c r="A74" s="61" t="e">
        <f t="shared" si="14"/>
        <v>#N/A</v>
      </c>
      <c r="B74" s="121">
        <f t="shared" si="15"/>
        <v>0</v>
      </c>
      <c r="C74" s="117" t="e">
        <f>VLOOKUP(B74,映射表!A:C,3,0)</f>
        <v>#N/A</v>
      </c>
      <c r="D74" s="121">
        <f t="shared" si="17"/>
        <v>0</v>
      </c>
      <c r="E74" s="100">
        <f t="shared" si="18"/>
        <v>0</v>
      </c>
      <c r="F74" s="121">
        <f t="shared" si="19"/>
        <v>0</v>
      </c>
      <c r="G74" s="121">
        <f t="shared" si="20"/>
        <v>0</v>
      </c>
      <c r="H74" s="99" t="e">
        <f>VLOOKUP(C74,'B2B（ol)'!A:J,10,0)*D74</f>
        <v>#N/A</v>
      </c>
      <c r="I74" s="101" t="e">
        <f t="shared" si="21"/>
        <v>#DIV/0!</v>
      </c>
      <c r="J74" s="101">
        <f t="shared" si="22"/>
        <v>0</v>
      </c>
      <c r="K74" s="121">
        <f t="shared" si="23"/>
        <v>0</v>
      </c>
      <c r="L74" s="121" t="e">
        <f>VLOOKUP(C74,'B2B（ol)'!A:P,16,0)</f>
        <v>#N/A</v>
      </c>
      <c r="M74" s="117">
        <f t="shared" si="24"/>
        <v>0</v>
      </c>
      <c r="N74" s="114" t="e">
        <f>VLOOKUP(C74,'B2B（ol)'!A:K,11,0)</f>
        <v>#N/A</v>
      </c>
      <c r="O74" s="114" t="e">
        <f>VLOOKUP(B74,fulfillment!L:AN,29,0)</f>
        <v>#N/A</v>
      </c>
      <c r="P74" s="113"/>
      <c r="Q74" s="61" t="e">
        <f>VLOOKUP(R74,映射表!A:G,7,0)</f>
        <v>#N/A</v>
      </c>
      <c r="R74" s="131"/>
      <c r="S74" s="131"/>
      <c r="T74" s="131"/>
      <c r="U74" s="131"/>
      <c r="V74" s="131"/>
      <c r="W74" s="131"/>
      <c r="X74" s="131"/>
      <c r="Y74" s="131"/>
      <c r="Z74" s="131"/>
      <c r="AA74" s="131"/>
      <c r="AB74" s="61">
        <f t="shared" si="16"/>
        <v>0</v>
      </c>
      <c r="AE74" s="132"/>
    </row>
    <row r="75" spans="1:31" s="61" customFormat="1">
      <c r="A75" s="61" t="e">
        <f t="shared" si="14"/>
        <v>#N/A</v>
      </c>
      <c r="B75" s="121">
        <f t="shared" si="15"/>
        <v>0</v>
      </c>
      <c r="C75" s="117" t="e">
        <f>VLOOKUP(B75,映射表!A:C,3,0)</f>
        <v>#N/A</v>
      </c>
      <c r="D75" s="121">
        <f t="shared" si="17"/>
        <v>0</v>
      </c>
      <c r="E75" s="100">
        <f t="shared" si="18"/>
        <v>0</v>
      </c>
      <c r="F75" s="121">
        <f t="shared" si="19"/>
        <v>0</v>
      </c>
      <c r="G75" s="121">
        <f t="shared" si="20"/>
        <v>0</v>
      </c>
      <c r="H75" s="99" t="e">
        <f>VLOOKUP(C75,'B2B（ol)'!A:J,10,0)*D75</f>
        <v>#N/A</v>
      </c>
      <c r="I75" s="101" t="e">
        <f t="shared" si="21"/>
        <v>#DIV/0!</v>
      </c>
      <c r="J75" s="101">
        <f t="shared" si="22"/>
        <v>0</v>
      </c>
      <c r="K75" s="121">
        <f t="shared" si="23"/>
        <v>0</v>
      </c>
      <c r="L75" s="121" t="e">
        <f>VLOOKUP(C75,'B2B（ol)'!A:P,16,0)</f>
        <v>#N/A</v>
      </c>
      <c r="M75" s="117">
        <f t="shared" si="24"/>
        <v>0</v>
      </c>
      <c r="N75" s="114" t="e">
        <f>VLOOKUP(C75,'B2B（ol)'!A:K,11,0)</f>
        <v>#N/A</v>
      </c>
      <c r="O75" s="114" t="e">
        <f>VLOOKUP(B75,fulfillment!L:AN,29,0)</f>
        <v>#N/A</v>
      </c>
      <c r="P75" s="113"/>
      <c r="Q75" s="61" t="e">
        <f>VLOOKUP(R75,映射表!A:G,7,0)</f>
        <v>#N/A</v>
      </c>
      <c r="R75" s="131"/>
      <c r="S75" s="131"/>
      <c r="T75" s="131"/>
      <c r="U75" s="131"/>
      <c r="V75" s="131"/>
      <c r="W75" s="131"/>
      <c r="X75" s="131"/>
      <c r="Y75" s="131"/>
      <c r="Z75" s="131"/>
      <c r="AA75" s="131"/>
      <c r="AB75" s="61">
        <f t="shared" si="16"/>
        <v>0</v>
      </c>
      <c r="AE75" s="132"/>
    </row>
    <row r="76" spans="1:31" s="61" customFormat="1">
      <c r="A76" s="61" t="e">
        <f t="shared" si="14"/>
        <v>#N/A</v>
      </c>
      <c r="B76" s="121">
        <f t="shared" si="15"/>
        <v>0</v>
      </c>
      <c r="C76" s="117" t="e">
        <f>VLOOKUP(B76,映射表!A:C,3,0)</f>
        <v>#N/A</v>
      </c>
      <c r="D76" s="121">
        <f t="shared" si="17"/>
        <v>0</v>
      </c>
      <c r="E76" s="100">
        <f t="shared" si="18"/>
        <v>0</v>
      </c>
      <c r="F76" s="121">
        <f t="shared" si="19"/>
        <v>0</v>
      </c>
      <c r="G76" s="121">
        <f t="shared" si="20"/>
        <v>0</v>
      </c>
      <c r="H76" s="99" t="e">
        <f>VLOOKUP(C76,'B2B（ol)'!A:J,10,0)*D76</f>
        <v>#N/A</v>
      </c>
      <c r="I76" s="101" t="e">
        <f t="shared" si="21"/>
        <v>#DIV/0!</v>
      </c>
      <c r="J76" s="101">
        <f t="shared" si="22"/>
        <v>0</v>
      </c>
      <c r="K76" s="121">
        <f t="shared" si="23"/>
        <v>0</v>
      </c>
      <c r="L76" s="121" t="e">
        <f>VLOOKUP(C76,'B2B（ol)'!A:P,16,0)</f>
        <v>#N/A</v>
      </c>
      <c r="M76" s="117">
        <f t="shared" si="24"/>
        <v>0</v>
      </c>
      <c r="N76" s="114" t="e">
        <f>VLOOKUP(C76,'B2B（ol)'!A:K,11,0)</f>
        <v>#N/A</v>
      </c>
      <c r="O76" s="114" t="e">
        <f>VLOOKUP(B76,fulfillment!L:AN,29,0)</f>
        <v>#N/A</v>
      </c>
      <c r="P76" s="113"/>
      <c r="Q76" s="61" t="e">
        <f>VLOOKUP(R76,映射表!A:G,7,0)</f>
        <v>#N/A</v>
      </c>
      <c r="R76" s="131"/>
      <c r="S76" s="131"/>
      <c r="T76" s="131"/>
      <c r="U76" s="131"/>
      <c r="V76" s="131"/>
      <c r="W76" s="131"/>
      <c r="X76" s="131"/>
      <c r="Y76" s="131"/>
      <c r="Z76" s="131"/>
      <c r="AA76" s="131"/>
      <c r="AB76" s="61">
        <f t="shared" si="16"/>
        <v>0</v>
      </c>
      <c r="AE76" s="132"/>
    </row>
    <row r="77" spans="1:31" s="61" customFormat="1">
      <c r="A77" s="61" t="e">
        <f t="shared" si="14"/>
        <v>#N/A</v>
      </c>
      <c r="B77" s="121">
        <f t="shared" si="15"/>
        <v>0</v>
      </c>
      <c r="C77" s="117" t="e">
        <f>VLOOKUP(B77,映射表!A:C,3,0)</f>
        <v>#N/A</v>
      </c>
      <c r="D77" s="121">
        <f t="shared" si="17"/>
        <v>0</v>
      </c>
      <c r="E77" s="100">
        <f t="shared" si="18"/>
        <v>0</v>
      </c>
      <c r="F77" s="121">
        <f t="shared" si="19"/>
        <v>0</v>
      </c>
      <c r="G77" s="121">
        <f t="shared" si="20"/>
        <v>0</v>
      </c>
      <c r="H77" s="99" t="e">
        <f>VLOOKUP(C77,'B2B（ol)'!A:J,10,0)*D77</f>
        <v>#N/A</v>
      </c>
      <c r="I77" s="101" t="e">
        <f t="shared" si="21"/>
        <v>#DIV/0!</v>
      </c>
      <c r="J77" s="101">
        <f t="shared" si="22"/>
        <v>0</v>
      </c>
      <c r="K77" s="121">
        <f t="shared" si="23"/>
        <v>0</v>
      </c>
      <c r="L77" s="121" t="e">
        <f>VLOOKUP(C77,'B2B（ol)'!A:P,16,0)</f>
        <v>#N/A</v>
      </c>
      <c r="M77" s="117">
        <f t="shared" si="24"/>
        <v>0</v>
      </c>
      <c r="N77" s="114" t="e">
        <f>VLOOKUP(C77,'B2B（ol)'!A:K,11,0)</f>
        <v>#N/A</v>
      </c>
      <c r="O77" s="114" t="e">
        <f>VLOOKUP(B77,fulfillment!L:AN,29,0)</f>
        <v>#N/A</v>
      </c>
      <c r="P77" s="113"/>
      <c r="Q77" s="61" t="e">
        <f>VLOOKUP(R77,映射表!A:G,7,0)</f>
        <v>#N/A</v>
      </c>
      <c r="R77" s="131"/>
      <c r="S77" s="131"/>
      <c r="T77" s="131"/>
      <c r="U77" s="131"/>
      <c r="V77" s="131"/>
      <c r="W77" s="131"/>
      <c r="X77" s="131"/>
      <c r="Y77" s="131"/>
      <c r="Z77" s="131"/>
      <c r="AA77" s="131"/>
      <c r="AB77" s="61">
        <f t="shared" si="16"/>
        <v>0</v>
      </c>
      <c r="AE77" s="132"/>
    </row>
    <row r="78" spans="1:31" s="61" customFormat="1">
      <c r="A78" s="61" t="e">
        <f t="shared" si="14"/>
        <v>#N/A</v>
      </c>
      <c r="B78" s="121">
        <f t="shared" si="15"/>
        <v>0</v>
      </c>
      <c r="C78" s="117" t="e">
        <f>VLOOKUP(B78,映射表!A:C,3,0)</f>
        <v>#N/A</v>
      </c>
      <c r="D78" s="121">
        <f t="shared" si="17"/>
        <v>0</v>
      </c>
      <c r="E78" s="100">
        <f t="shared" si="18"/>
        <v>0</v>
      </c>
      <c r="F78" s="121">
        <f t="shared" si="19"/>
        <v>0</v>
      </c>
      <c r="G78" s="121">
        <f t="shared" si="20"/>
        <v>0</v>
      </c>
      <c r="H78" s="99" t="e">
        <f>VLOOKUP(C78,'B2B（ol)'!A:J,10,0)*D78</f>
        <v>#N/A</v>
      </c>
      <c r="I78" s="101" t="e">
        <f t="shared" si="21"/>
        <v>#DIV/0!</v>
      </c>
      <c r="J78" s="101">
        <f t="shared" si="22"/>
        <v>0</v>
      </c>
      <c r="K78" s="121">
        <f t="shared" si="23"/>
        <v>0</v>
      </c>
      <c r="L78" s="121" t="e">
        <f>VLOOKUP(C78,'B2B（ol)'!A:P,16,0)</f>
        <v>#N/A</v>
      </c>
      <c r="M78" s="117">
        <f t="shared" si="24"/>
        <v>0</v>
      </c>
      <c r="N78" s="114" t="e">
        <f>VLOOKUP(C78,'B2B（ol)'!A:K,11,0)</f>
        <v>#N/A</v>
      </c>
      <c r="O78" s="114" t="e">
        <f>VLOOKUP(B78,fulfillment!L:AN,29,0)</f>
        <v>#N/A</v>
      </c>
      <c r="P78" s="113"/>
      <c r="Q78" s="61" t="e">
        <f>VLOOKUP(R78,映射表!A:G,7,0)</f>
        <v>#N/A</v>
      </c>
      <c r="R78" s="131"/>
      <c r="S78" s="131"/>
      <c r="T78" s="131"/>
      <c r="U78" s="131"/>
      <c r="V78" s="131"/>
      <c r="W78" s="131"/>
      <c r="X78" s="131"/>
      <c r="Y78" s="131"/>
      <c r="Z78" s="131"/>
      <c r="AA78" s="131"/>
      <c r="AB78" s="61">
        <f t="shared" si="16"/>
        <v>0</v>
      </c>
      <c r="AE78" s="132"/>
    </row>
    <row r="79" spans="1:31" s="61" customFormat="1">
      <c r="A79" s="61" t="e">
        <f t="shared" si="14"/>
        <v>#N/A</v>
      </c>
      <c r="B79" s="121">
        <f t="shared" si="15"/>
        <v>0</v>
      </c>
      <c r="C79" s="117" t="e">
        <f>VLOOKUP(B79,映射表!A:C,3,0)</f>
        <v>#N/A</v>
      </c>
      <c r="D79" s="121">
        <f t="shared" si="17"/>
        <v>0</v>
      </c>
      <c r="E79" s="100">
        <f t="shared" si="18"/>
        <v>0</v>
      </c>
      <c r="F79" s="121">
        <f t="shared" si="19"/>
        <v>0</v>
      </c>
      <c r="G79" s="121">
        <f t="shared" si="20"/>
        <v>0</v>
      </c>
      <c r="H79" s="99" t="e">
        <f>VLOOKUP(C79,'B2B（ol)'!A:J,10,0)*D79</f>
        <v>#N/A</v>
      </c>
      <c r="I79" s="101" t="e">
        <f t="shared" si="21"/>
        <v>#DIV/0!</v>
      </c>
      <c r="J79" s="101">
        <f t="shared" si="22"/>
        <v>0</v>
      </c>
      <c r="K79" s="121">
        <f t="shared" si="23"/>
        <v>0</v>
      </c>
      <c r="L79" s="121" t="e">
        <f>VLOOKUP(C79,'B2B（ol)'!A:P,16,0)</f>
        <v>#N/A</v>
      </c>
      <c r="M79" s="117">
        <f t="shared" si="24"/>
        <v>0</v>
      </c>
      <c r="N79" s="114" t="e">
        <f>VLOOKUP(C79,'B2B（ol)'!A:K,11,0)</f>
        <v>#N/A</v>
      </c>
      <c r="O79" s="114" t="e">
        <f>VLOOKUP(B79,fulfillment!L:AN,29,0)</f>
        <v>#N/A</v>
      </c>
      <c r="P79" s="113"/>
      <c r="Q79" s="61" t="e">
        <f>VLOOKUP(R79,映射表!A:G,7,0)</f>
        <v>#N/A</v>
      </c>
      <c r="R79" s="131"/>
      <c r="S79" s="131"/>
      <c r="T79" s="131"/>
      <c r="U79" s="131"/>
      <c r="V79" s="131"/>
      <c r="W79" s="131"/>
      <c r="X79" s="131"/>
      <c r="Y79" s="131"/>
      <c r="Z79" s="131"/>
      <c r="AA79" s="131"/>
      <c r="AB79" s="61">
        <f t="shared" si="16"/>
        <v>0</v>
      </c>
      <c r="AE79" s="132"/>
    </row>
    <row r="80" spans="1:31" s="61" customFormat="1">
      <c r="A80" s="61" t="e">
        <f t="shared" si="14"/>
        <v>#N/A</v>
      </c>
      <c r="B80" s="121">
        <f t="shared" si="15"/>
        <v>0</v>
      </c>
      <c r="C80" s="117" t="e">
        <f>VLOOKUP(B80,映射表!A:C,3,0)</f>
        <v>#N/A</v>
      </c>
      <c r="D80" s="121">
        <f t="shared" si="17"/>
        <v>0</v>
      </c>
      <c r="E80" s="100">
        <f t="shared" si="18"/>
        <v>0</v>
      </c>
      <c r="F80" s="121">
        <f t="shared" si="19"/>
        <v>0</v>
      </c>
      <c r="G80" s="121">
        <f t="shared" si="20"/>
        <v>0</v>
      </c>
      <c r="H80" s="99" t="e">
        <f>VLOOKUP(C80,'B2B（ol)'!A:J,10,0)*D80</f>
        <v>#N/A</v>
      </c>
      <c r="I80" s="101" t="e">
        <f t="shared" si="21"/>
        <v>#DIV/0!</v>
      </c>
      <c r="J80" s="101">
        <f t="shared" si="22"/>
        <v>0</v>
      </c>
      <c r="K80" s="121">
        <f t="shared" si="23"/>
        <v>0</v>
      </c>
      <c r="L80" s="121" t="e">
        <f>VLOOKUP(C80,'B2B（ol)'!A:P,16,0)</f>
        <v>#N/A</v>
      </c>
      <c r="M80" s="117">
        <f t="shared" si="24"/>
        <v>0</v>
      </c>
      <c r="N80" s="114" t="e">
        <f>VLOOKUP(C80,'B2B（ol)'!A:K,11,0)</f>
        <v>#N/A</v>
      </c>
      <c r="O80" s="114" t="e">
        <f>VLOOKUP(B80,fulfillment!L:AN,29,0)</f>
        <v>#N/A</v>
      </c>
      <c r="P80" s="113"/>
      <c r="Q80" s="61" t="e">
        <f>VLOOKUP(R80,映射表!A:G,7,0)</f>
        <v>#N/A</v>
      </c>
      <c r="R80" s="131"/>
      <c r="S80" s="131"/>
      <c r="T80" s="131"/>
      <c r="U80" s="131"/>
      <c r="V80" s="131"/>
      <c r="W80" s="131"/>
      <c r="X80" s="131"/>
      <c r="Y80" s="131"/>
      <c r="Z80" s="131"/>
      <c r="AA80" s="131"/>
      <c r="AB80" s="61">
        <f t="shared" si="16"/>
        <v>0</v>
      </c>
      <c r="AE80" s="132"/>
    </row>
    <row r="81" spans="1:31" s="61" customFormat="1">
      <c r="A81" s="61" t="e">
        <f t="shared" si="14"/>
        <v>#N/A</v>
      </c>
      <c r="B81" s="121">
        <f t="shared" si="15"/>
        <v>0</v>
      </c>
      <c r="C81" s="117" t="e">
        <f>VLOOKUP(B81,映射表!A:C,3,0)</f>
        <v>#N/A</v>
      </c>
      <c r="D81" s="121">
        <f t="shared" si="17"/>
        <v>0</v>
      </c>
      <c r="E81" s="100">
        <f t="shared" si="18"/>
        <v>0</v>
      </c>
      <c r="F81" s="121">
        <f t="shared" si="19"/>
        <v>0</v>
      </c>
      <c r="G81" s="121">
        <f t="shared" si="20"/>
        <v>0</v>
      </c>
      <c r="H81" s="99" t="e">
        <f>VLOOKUP(C81,'B2B（ol)'!A:J,10,0)*D81</f>
        <v>#N/A</v>
      </c>
      <c r="I81" s="101" t="e">
        <f t="shared" si="21"/>
        <v>#DIV/0!</v>
      </c>
      <c r="J81" s="101">
        <f t="shared" si="22"/>
        <v>0</v>
      </c>
      <c r="K81" s="121">
        <f t="shared" si="23"/>
        <v>0</v>
      </c>
      <c r="L81" s="121" t="e">
        <f>VLOOKUP(C81,'B2B（ol)'!A:P,16,0)</f>
        <v>#N/A</v>
      </c>
      <c r="M81" s="117">
        <f t="shared" si="24"/>
        <v>0</v>
      </c>
      <c r="N81" s="114" t="e">
        <f>VLOOKUP(C81,'B2B（ol)'!A:K,11,0)</f>
        <v>#N/A</v>
      </c>
      <c r="O81" s="114" t="e">
        <f>VLOOKUP(B81,fulfillment!L:AN,29,0)</f>
        <v>#N/A</v>
      </c>
      <c r="P81" s="113"/>
      <c r="Q81" s="61" t="e">
        <f>VLOOKUP(R81,映射表!A:G,7,0)</f>
        <v>#N/A</v>
      </c>
      <c r="R81" s="131"/>
      <c r="S81" s="131"/>
      <c r="T81" s="131"/>
      <c r="U81" s="131"/>
      <c r="V81" s="131"/>
      <c r="W81" s="131"/>
      <c r="X81" s="131"/>
      <c r="Y81" s="131"/>
      <c r="Z81" s="131"/>
      <c r="AA81" s="131"/>
      <c r="AB81" s="61">
        <f t="shared" si="16"/>
        <v>0</v>
      </c>
      <c r="AE81" s="132"/>
    </row>
    <row r="82" spans="1:31" s="61" customFormat="1">
      <c r="A82" s="61" t="e">
        <f t="shared" si="14"/>
        <v>#N/A</v>
      </c>
      <c r="B82" s="121">
        <f t="shared" si="15"/>
        <v>0</v>
      </c>
      <c r="C82" s="117" t="e">
        <f>VLOOKUP(B82,映射表!A:C,3,0)</f>
        <v>#N/A</v>
      </c>
      <c r="D82" s="121">
        <f t="shared" si="17"/>
        <v>0</v>
      </c>
      <c r="E82" s="100">
        <f t="shared" si="18"/>
        <v>0</v>
      </c>
      <c r="F82" s="121">
        <f t="shared" si="19"/>
        <v>0</v>
      </c>
      <c r="G82" s="121">
        <f t="shared" si="20"/>
        <v>0</v>
      </c>
      <c r="H82" s="99" t="e">
        <f>VLOOKUP(C82,'B2B（ol)'!A:J,10,0)*D82</f>
        <v>#N/A</v>
      </c>
      <c r="I82" s="101" t="e">
        <f t="shared" si="21"/>
        <v>#DIV/0!</v>
      </c>
      <c r="J82" s="101">
        <f t="shared" si="22"/>
        <v>0</v>
      </c>
      <c r="K82" s="121">
        <f t="shared" si="23"/>
        <v>0</v>
      </c>
      <c r="L82" s="121" t="e">
        <f>VLOOKUP(C82,'B2B（ol)'!A:P,16,0)</f>
        <v>#N/A</v>
      </c>
      <c r="M82" s="117">
        <f t="shared" si="24"/>
        <v>0</v>
      </c>
      <c r="N82" s="114" t="e">
        <f>VLOOKUP(C82,'B2B（ol)'!A:K,11,0)</f>
        <v>#N/A</v>
      </c>
      <c r="O82" s="114" t="e">
        <f>VLOOKUP(B82,fulfillment!L:AN,29,0)</f>
        <v>#N/A</v>
      </c>
      <c r="P82" s="113"/>
      <c r="Q82" s="61" t="e">
        <f>VLOOKUP(R82,映射表!A:G,7,0)</f>
        <v>#N/A</v>
      </c>
      <c r="R82" s="131"/>
      <c r="S82" s="131"/>
      <c r="T82" s="131"/>
      <c r="U82" s="131"/>
      <c r="V82" s="131"/>
      <c r="W82" s="131"/>
      <c r="X82" s="131"/>
      <c r="Y82" s="131"/>
      <c r="Z82" s="131"/>
      <c r="AA82" s="131"/>
      <c r="AB82" s="61">
        <f t="shared" si="16"/>
        <v>0</v>
      </c>
      <c r="AE82" s="132"/>
    </row>
    <row r="83" spans="1:31" s="61" customFormat="1">
      <c r="A83" s="61" t="e">
        <f t="shared" si="14"/>
        <v>#N/A</v>
      </c>
      <c r="B83" s="121">
        <f t="shared" si="15"/>
        <v>0</v>
      </c>
      <c r="C83" s="117" t="e">
        <f>VLOOKUP(B83,映射表!A:C,3,0)</f>
        <v>#N/A</v>
      </c>
      <c r="D83" s="121">
        <f t="shared" si="17"/>
        <v>0</v>
      </c>
      <c r="E83" s="100">
        <f t="shared" si="18"/>
        <v>0</v>
      </c>
      <c r="F83" s="121">
        <f t="shared" si="19"/>
        <v>0</v>
      </c>
      <c r="G83" s="121">
        <f t="shared" si="20"/>
        <v>0</v>
      </c>
      <c r="H83" s="99" t="e">
        <f>VLOOKUP(C83,'B2B（ol)'!A:J,10,0)*D83</f>
        <v>#N/A</v>
      </c>
      <c r="I83" s="101" t="e">
        <f t="shared" si="21"/>
        <v>#DIV/0!</v>
      </c>
      <c r="J83" s="101">
        <f t="shared" si="22"/>
        <v>0</v>
      </c>
      <c r="K83" s="121">
        <f t="shared" si="23"/>
        <v>0</v>
      </c>
      <c r="L83" s="121" t="e">
        <f>VLOOKUP(C83,'B2B（ol)'!A:P,16,0)</f>
        <v>#N/A</v>
      </c>
      <c r="M83" s="117">
        <f t="shared" si="24"/>
        <v>0</v>
      </c>
      <c r="N83" s="114" t="e">
        <f>VLOOKUP(C83,'B2B（ol)'!A:K,11,0)</f>
        <v>#N/A</v>
      </c>
      <c r="O83" s="114" t="e">
        <f>VLOOKUP(B83,fulfillment!L:AN,29,0)</f>
        <v>#N/A</v>
      </c>
      <c r="P83" s="113"/>
      <c r="Q83" s="61" t="e">
        <f>VLOOKUP(R83,映射表!A:G,7,0)</f>
        <v>#N/A</v>
      </c>
      <c r="R83" s="131"/>
      <c r="S83" s="131"/>
      <c r="T83" s="131"/>
      <c r="U83" s="131"/>
      <c r="V83" s="131"/>
      <c r="W83" s="131"/>
      <c r="X83" s="131"/>
      <c r="Y83" s="131"/>
      <c r="Z83" s="131"/>
      <c r="AA83" s="131"/>
      <c r="AB83" s="61">
        <f t="shared" si="16"/>
        <v>0</v>
      </c>
      <c r="AE83" s="132"/>
    </row>
    <row r="84" spans="1:31" s="61" customFormat="1">
      <c r="A84" s="61" t="e">
        <f t="shared" si="14"/>
        <v>#N/A</v>
      </c>
      <c r="B84" s="121">
        <f t="shared" si="15"/>
        <v>0</v>
      </c>
      <c r="C84" s="117" t="e">
        <f>VLOOKUP(B84,映射表!A:C,3,0)</f>
        <v>#N/A</v>
      </c>
      <c r="D84" s="121">
        <f t="shared" si="17"/>
        <v>0</v>
      </c>
      <c r="E84" s="100">
        <f t="shared" si="18"/>
        <v>0</v>
      </c>
      <c r="F84" s="121">
        <f t="shared" si="19"/>
        <v>0</v>
      </c>
      <c r="G84" s="121">
        <f t="shared" si="20"/>
        <v>0</v>
      </c>
      <c r="H84" s="99" t="e">
        <f>VLOOKUP(C84,'B2B（ol)'!A:J,10,0)*D84</f>
        <v>#N/A</v>
      </c>
      <c r="I84" s="101" t="e">
        <f t="shared" si="21"/>
        <v>#DIV/0!</v>
      </c>
      <c r="J84" s="101">
        <f t="shared" si="22"/>
        <v>0</v>
      </c>
      <c r="K84" s="121">
        <f t="shared" si="23"/>
        <v>0</v>
      </c>
      <c r="L84" s="121" t="e">
        <f>VLOOKUP(C84,'B2B（ol)'!A:P,16,0)</f>
        <v>#N/A</v>
      </c>
      <c r="M84" s="117">
        <f t="shared" si="24"/>
        <v>0</v>
      </c>
      <c r="N84" s="114" t="e">
        <f>VLOOKUP(C84,'B2B（ol)'!A:K,11,0)</f>
        <v>#N/A</v>
      </c>
      <c r="O84" s="114" t="e">
        <f>VLOOKUP(B84,fulfillment!L:AN,29,0)</f>
        <v>#N/A</v>
      </c>
      <c r="P84" s="113"/>
      <c r="Q84" s="61" t="e">
        <f>VLOOKUP(R84,映射表!A:G,7,0)</f>
        <v>#N/A</v>
      </c>
      <c r="R84" s="131"/>
      <c r="S84" s="131"/>
      <c r="T84" s="131"/>
      <c r="U84" s="131"/>
      <c r="V84" s="131"/>
      <c r="W84" s="131"/>
      <c r="X84" s="131"/>
      <c r="Y84" s="131"/>
      <c r="Z84" s="131"/>
      <c r="AA84" s="131"/>
      <c r="AB84" s="61">
        <f t="shared" si="16"/>
        <v>0</v>
      </c>
      <c r="AE84" s="132"/>
    </row>
    <row r="85" spans="1:31" s="61" customFormat="1">
      <c r="A85" s="61" t="e">
        <f t="shared" si="14"/>
        <v>#N/A</v>
      </c>
      <c r="B85" s="121">
        <f t="shared" si="15"/>
        <v>0</v>
      </c>
      <c r="C85" s="117" t="e">
        <f>VLOOKUP(B85,映射表!A:C,3,0)</f>
        <v>#N/A</v>
      </c>
      <c r="D85" s="121">
        <f t="shared" si="17"/>
        <v>0</v>
      </c>
      <c r="E85" s="100">
        <f t="shared" si="18"/>
        <v>0</v>
      </c>
      <c r="F85" s="121">
        <f t="shared" si="19"/>
        <v>0</v>
      </c>
      <c r="G85" s="121">
        <f t="shared" si="20"/>
        <v>0</v>
      </c>
      <c r="H85" s="99" t="e">
        <f>VLOOKUP(C85,'B2B（ol)'!A:J,10,0)*D85</f>
        <v>#N/A</v>
      </c>
      <c r="I85" s="101" t="e">
        <f t="shared" si="21"/>
        <v>#DIV/0!</v>
      </c>
      <c r="J85" s="101">
        <f t="shared" si="22"/>
        <v>0</v>
      </c>
      <c r="K85" s="121">
        <f t="shared" si="23"/>
        <v>0</v>
      </c>
      <c r="L85" s="121" t="e">
        <f>VLOOKUP(C85,'B2B（ol)'!A:P,16,0)</f>
        <v>#N/A</v>
      </c>
      <c r="M85" s="117">
        <f t="shared" si="24"/>
        <v>0</v>
      </c>
      <c r="N85" s="114" t="e">
        <f>VLOOKUP(C85,'B2B（ol)'!A:K,11,0)</f>
        <v>#N/A</v>
      </c>
      <c r="O85" s="114" t="e">
        <f>VLOOKUP(B85,fulfillment!L:AN,29,0)</f>
        <v>#N/A</v>
      </c>
      <c r="P85" s="113"/>
      <c r="Q85" s="61" t="e">
        <f>VLOOKUP(R85,映射表!A:G,7,0)</f>
        <v>#N/A</v>
      </c>
      <c r="R85" s="131"/>
      <c r="S85" s="131"/>
      <c r="T85" s="131"/>
      <c r="U85" s="131"/>
      <c r="V85" s="131"/>
      <c r="W85" s="131"/>
      <c r="X85" s="131"/>
      <c r="Y85" s="131"/>
      <c r="Z85" s="131"/>
      <c r="AA85" s="131"/>
      <c r="AB85" s="61">
        <f t="shared" si="16"/>
        <v>0</v>
      </c>
      <c r="AE85" s="132"/>
    </row>
    <row r="86" spans="1:31" s="61" customFormat="1">
      <c r="A86" s="61" t="e">
        <f t="shared" si="14"/>
        <v>#N/A</v>
      </c>
      <c r="B86" s="121">
        <f t="shared" si="15"/>
        <v>0</v>
      </c>
      <c r="C86" s="117" t="e">
        <f>VLOOKUP(B86,映射表!A:C,3,0)</f>
        <v>#N/A</v>
      </c>
      <c r="D86" s="121">
        <f t="shared" si="17"/>
        <v>0</v>
      </c>
      <c r="E86" s="100">
        <f t="shared" si="18"/>
        <v>0</v>
      </c>
      <c r="F86" s="121">
        <f t="shared" si="19"/>
        <v>0</v>
      </c>
      <c r="G86" s="121">
        <f t="shared" si="20"/>
        <v>0</v>
      </c>
      <c r="H86" s="99" t="e">
        <f>VLOOKUP(C86,'B2B（ol)'!A:J,10,0)*D86</f>
        <v>#N/A</v>
      </c>
      <c r="I86" s="101" t="e">
        <f t="shared" si="21"/>
        <v>#DIV/0!</v>
      </c>
      <c r="J86" s="101">
        <f t="shared" si="22"/>
        <v>0</v>
      </c>
      <c r="K86" s="121">
        <f t="shared" si="23"/>
        <v>0</v>
      </c>
      <c r="L86" s="121" t="e">
        <f>VLOOKUP(C86,'B2B（ol)'!A:P,16,0)</f>
        <v>#N/A</v>
      </c>
      <c r="M86" s="117">
        <f t="shared" si="24"/>
        <v>0</v>
      </c>
      <c r="N86" s="114" t="e">
        <f>VLOOKUP(C86,'B2B（ol)'!A:K,11,0)</f>
        <v>#N/A</v>
      </c>
      <c r="O86" s="114" t="e">
        <f>VLOOKUP(B86,fulfillment!L:AN,29,0)</f>
        <v>#N/A</v>
      </c>
      <c r="P86" s="113"/>
      <c r="Q86" s="61" t="e">
        <f>VLOOKUP(R86,映射表!A:G,7,0)</f>
        <v>#N/A</v>
      </c>
      <c r="R86" s="131"/>
      <c r="S86" s="131"/>
      <c r="T86" s="131"/>
      <c r="U86" s="131"/>
      <c r="V86" s="131"/>
      <c r="W86" s="131"/>
      <c r="X86" s="131"/>
      <c r="Y86" s="131"/>
      <c r="Z86" s="131"/>
      <c r="AA86" s="131"/>
      <c r="AB86" s="61">
        <f t="shared" si="16"/>
        <v>0</v>
      </c>
      <c r="AE86" s="132"/>
    </row>
    <row r="87" spans="1:31" s="61" customFormat="1">
      <c r="A87" s="61" t="e">
        <f t="shared" si="14"/>
        <v>#N/A</v>
      </c>
      <c r="B87" s="121">
        <f t="shared" si="15"/>
        <v>0</v>
      </c>
      <c r="C87" s="117" t="e">
        <f>VLOOKUP(B87,映射表!A:C,3,0)</f>
        <v>#N/A</v>
      </c>
      <c r="D87" s="121">
        <f t="shared" si="17"/>
        <v>0</v>
      </c>
      <c r="E87" s="100">
        <f t="shared" si="18"/>
        <v>0</v>
      </c>
      <c r="F87" s="121">
        <f t="shared" si="19"/>
        <v>0</v>
      </c>
      <c r="G87" s="121">
        <f t="shared" si="20"/>
        <v>0</v>
      </c>
      <c r="H87" s="99" t="e">
        <f>VLOOKUP(C87,'B2B（ol)'!A:J,10,0)*D87</f>
        <v>#N/A</v>
      </c>
      <c r="I87" s="101" t="e">
        <f t="shared" si="21"/>
        <v>#DIV/0!</v>
      </c>
      <c r="J87" s="101">
        <f t="shared" si="22"/>
        <v>0</v>
      </c>
      <c r="K87" s="121">
        <f t="shared" si="23"/>
        <v>0</v>
      </c>
      <c r="L87" s="121" t="e">
        <f>VLOOKUP(C87,'B2B（ol)'!A:P,16,0)</f>
        <v>#N/A</v>
      </c>
      <c r="M87" s="117">
        <f t="shared" si="24"/>
        <v>0</v>
      </c>
      <c r="N87" s="114" t="e">
        <f>VLOOKUP(C87,'B2B（ol)'!A:K,11,0)</f>
        <v>#N/A</v>
      </c>
      <c r="O87" s="114" t="e">
        <f>VLOOKUP(B87,fulfillment!L:AN,29,0)</f>
        <v>#N/A</v>
      </c>
      <c r="P87" s="113"/>
      <c r="Q87" s="61" t="e">
        <f>VLOOKUP(R87,映射表!A:G,7,0)</f>
        <v>#N/A</v>
      </c>
      <c r="R87" s="131"/>
      <c r="S87" s="131"/>
      <c r="T87" s="131"/>
      <c r="U87" s="131"/>
      <c r="V87" s="131"/>
      <c r="W87" s="131"/>
      <c r="X87" s="131"/>
      <c r="Y87" s="131"/>
      <c r="Z87" s="131"/>
      <c r="AA87" s="131"/>
      <c r="AB87" s="61">
        <f t="shared" si="16"/>
        <v>0</v>
      </c>
      <c r="AE87" s="132"/>
    </row>
    <row r="88" spans="1:31" s="61" customFormat="1">
      <c r="A88" s="61" t="e">
        <f t="shared" si="14"/>
        <v>#N/A</v>
      </c>
      <c r="B88" s="121">
        <f t="shared" si="15"/>
        <v>0</v>
      </c>
      <c r="C88" s="117" t="e">
        <f>VLOOKUP(B88,映射表!A:C,3,0)</f>
        <v>#N/A</v>
      </c>
      <c r="D88" s="121">
        <f t="shared" si="17"/>
        <v>0</v>
      </c>
      <c r="E88" s="100">
        <f t="shared" si="18"/>
        <v>0</v>
      </c>
      <c r="F88" s="121">
        <f t="shared" si="19"/>
        <v>0</v>
      </c>
      <c r="G88" s="121">
        <f t="shared" si="20"/>
        <v>0</v>
      </c>
      <c r="H88" s="99" t="e">
        <f>VLOOKUP(C88,'B2B（ol)'!A:J,10,0)*D88</f>
        <v>#N/A</v>
      </c>
      <c r="I88" s="101" t="e">
        <f t="shared" si="21"/>
        <v>#DIV/0!</v>
      </c>
      <c r="J88" s="101">
        <f t="shared" si="22"/>
        <v>0</v>
      </c>
      <c r="K88" s="121">
        <f t="shared" si="23"/>
        <v>0</v>
      </c>
      <c r="L88" s="121" t="e">
        <f>VLOOKUP(C88,'B2B（ol)'!A:P,16,0)</f>
        <v>#N/A</v>
      </c>
      <c r="M88" s="117">
        <f t="shared" si="24"/>
        <v>0</v>
      </c>
      <c r="N88" s="114" t="e">
        <f>VLOOKUP(C88,'B2B（ol)'!A:K,11,0)</f>
        <v>#N/A</v>
      </c>
      <c r="O88" s="114" t="e">
        <f>VLOOKUP(B88,fulfillment!L:AN,29,0)</f>
        <v>#N/A</v>
      </c>
      <c r="P88" s="113"/>
      <c r="Q88" s="61" t="e">
        <f>VLOOKUP(R88,映射表!A:G,7,0)</f>
        <v>#N/A</v>
      </c>
      <c r="R88" s="131"/>
      <c r="S88" s="131"/>
      <c r="T88" s="131"/>
      <c r="U88" s="131"/>
      <c r="V88" s="131"/>
      <c r="W88" s="131"/>
      <c r="X88" s="131"/>
      <c r="Y88" s="131"/>
      <c r="Z88" s="131"/>
      <c r="AA88" s="131"/>
      <c r="AB88" s="61">
        <f t="shared" si="16"/>
        <v>0</v>
      </c>
      <c r="AE88" s="132"/>
    </row>
    <row r="89" spans="1:31" s="61" customFormat="1">
      <c r="A89" s="61" t="e">
        <f t="shared" si="14"/>
        <v>#N/A</v>
      </c>
      <c r="B89" s="121">
        <f t="shared" si="15"/>
        <v>0</v>
      </c>
      <c r="C89" s="117" t="e">
        <f>VLOOKUP(B89,映射表!A:C,3,0)</f>
        <v>#N/A</v>
      </c>
      <c r="D89" s="121">
        <f t="shared" si="17"/>
        <v>0</v>
      </c>
      <c r="E89" s="100">
        <f t="shared" si="18"/>
        <v>0</v>
      </c>
      <c r="F89" s="121">
        <f t="shared" si="19"/>
        <v>0</v>
      </c>
      <c r="G89" s="121">
        <f t="shared" si="20"/>
        <v>0</v>
      </c>
      <c r="H89" s="99" t="e">
        <f>VLOOKUP(C89,'B2B（ol)'!A:J,10,0)*D89</f>
        <v>#N/A</v>
      </c>
      <c r="I89" s="101" t="e">
        <f t="shared" si="21"/>
        <v>#DIV/0!</v>
      </c>
      <c r="J89" s="101">
        <f t="shared" si="22"/>
        <v>0</v>
      </c>
      <c r="K89" s="121">
        <f t="shared" si="23"/>
        <v>0</v>
      </c>
      <c r="L89" s="121" t="e">
        <f>VLOOKUP(C89,'B2B（ol)'!A:P,16,0)</f>
        <v>#N/A</v>
      </c>
      <c r="M89" s="117">
        <f t="shared" si="24"/>
        <v>0</v>
      </c>
      <c r="N89" s="114" t="e">
        <f>VLOOKUP(C89,'B2B（ol)'!A:K,11,0)</f>
        <v>#N/A</v>
      </c>
      <c r="O89" s="114" t="e">
        <f>VLOOKUP(B89,fulfillment!L:AN,29,0)</f>
        <v>#N/A</v>
      </c>
      <c r="P89" s="113"/>
      <c r="Q89" s="61" t="e">
        <f>VLOOKUP(R89,映射表!A:G,7,0)</f>
        <v>#N/A</v>
      </c>
      <c r="R89" s="131"/>
      <c r="S89" s="131"/>
      <c r="T89" s="131"/>
      <c r="U89" s="131"/>
      <c r="V89" s="131"/>
      <c r="W89" s="131"/>
      <c r="X89" s="131"/>
      <c r="Y89" s="131"/>
      <c r="Z89" s="131"/>
      <c r="AA89" s="131"/>
      <c r="AB89" s="61">
        <f t="shared" si="16"/>
        <v>0</v>
      </c>
      <c r="AE89" s="132"/>
    </row>
    <row r="90" spans="1:31" s="61" customFormat="1">
      <c r="A90" s="61" t="e">
        <f t="shared" si="14"/>
        <v>#N/A</v>
      </c>
      <c r="B90" s="121">
        <f t="shared" si="15"/>
        <v>0</v>
      </c>
      <c r="C90" s="117" t="e">
        <f>VLOOKUP(B90,映射表!A:C,3,0)</f>
        <v>#N/A</v>
      </c>
      <c r="D90" s="121">
        <f t="shared" si="17"/>
        <v>0</v>
      </c>
      <c r="E90" s="100">
        <f t="shared" si="18"/>
        <v>0</v>
      </c>
      <c r="F90" s="121">
        <f t="shared" si="19"/>
        <v>0</v>
      </c>
      <c r="G90" s="121">
        <f t="shared" si="20"/>
        <v>0</v>
      </c>
      <c r="H90" s="99" t="e">
        <f>VLOOKUP(C90,'B2B（ol)'!A:J,10,0)*D90</f>
        <v>#N/A</v>
      </c>
      <c r="I90" s="101" t="e">
        <f t="shared" si="21"/>
        <v>#DIV/0!</v>
      </c>
      <c r="J90" s="101">
        <f t="shared" si="22"/>
        <v>0</v>
      </c>
      <c r="K90" s="121">
        <f t="shared" si="23"/>
        <v>0</v>
      </c>
      <c r="L90" s="121" t="e">
        <f>VLOOKUP(C90,'B2B（ol)'!A:P,16,0)</f>
        <v>#N/A</v>
      </c>
      <c r="M90" s="117">
        <f t="shared" si="24"/>
        <v>0</v>
      </c>
      <c r="N90" s="114" t="e">
        <f>VLOOKUP(C90,'B2B（ol)'!A:K,11,0)</f>
        <v>#N/A</v>
      </c>
      <c r="O90" s="114" t="e">
        <f>VLOOKUP(B90,fulfillment!L:AN,29,0)</f>
        <v>#N/A</v>
      </c>
      <c r="P90" s="113"/>
      <c r="Q90" s="61" t="e">
        <f>VLOOKUP(R90,映射表!A:G,7,0)</f>
        <v>#N/A</v>
      </c>
      <c r="R90" s="131"/>
      <c r="S90" s="131"/>
      <c r="T90" s="131"/>
      <c r="U90" s="131"/>
      <c r="V90" s="131"/>
      <c r="W90" s="131"/>
      <c r="X90" s="131"/>
      <c r="Y90" s="131"/>
      <c r="Z90" s="131"/>
      <c r="AA90" s="131"/>
      <c r="AB90" s="61">
        <f t="shared" si="16"/>
        <v>0</v>
      </c>
      <c r="AE90" s="132"/>
    </row>
    <row r="91" spans="1:31" s="61" customFormat="1">
      <c r="A91" s="61" t="e">
        <f t="shared" si="14"/>
        <v>#N/A</v>
      </c>
      <c r="B91" s="121">
        <f t="shared" si="15"/>
        <v>0</v>
      </c>
      <c r="C91" s="117" t="e">
        <f>VLOOKUP(B91,映射表!A:C,3,0)</f>
        <v>#N/A</v>
      </c>
      <c r="D91" s="121">
        <f t="shared" si="17"/>
        <v>0</v>
      </c>
      <c r="E91" s="100">
        <f t="shared" si="18"/>
        <v>0</v>
      </c>
      <c r="F91" s="121">
        <f t="shared" si="19"/>
        <v>0</v>
      </c>
      <c r="G91" s="121">
        <f t="shared" si="20"/>
        <v>0</v>
      </c>
      <c r="H91" s="99" t="e">
        <f>VLOOKUP(C91,'B2B（ol)'!A:J,10,0)*D91</f>
        <v>#N/A</v>
      </c>
      <c r="I91" s="101" t="e">
        <f t="shared" si="21"/>
        <v>#DIV/0!</v>
      </c>
      <c r="J91" s="101">
        <f t="shared" si="22"/>
        <v>0</v>
      </c>
      <c r="K91" s="121">
        <f t="shared" si="23"/>
        <v>0</v>
      </c>
      <c r="L91" s="121" t="e">
        <f>VLOOKUP(C91,'B2B（ol)'!A:P,16,0)</f>
        <v>#N/A</v>
      </c>
      <c r="M91" s="117">
        <f t="shared" si="24"/>
        <v>0</v>
      </c>
      <c r="N91" s="114" t="e">
        <f>VLOOKUP(C91,'B2B（ol)'!A:K,11,0)</f>
        <v>#N/A</v>
      </c>
      <c r="O91" s="114" t="e">
        <f>VLOOKUP(B91,fulfillment!L:AN,29,0)</f>
        <v>#N/A</v>
      </c>
      <c r="P91" s="113"/>
      <c r="Q91" s="61" t="e">
        <f>VLOOKUP(R91,映射表!A:G,7,0)</f>
        <v>#N/A</v>
      </c>
      <c r="R91" s="131"/>
      <c r="S91" s="131"/>
      <c r="T91" s="131"/>
      <c r="U91" s="131"/>
      <c r="V91" s="131"/>
      <c r="W91" s="131"/>
      <c r="X91" s="131"/>
      <c r="Y91" s="131"/>
      <c r="Z91" s="131"/>
      <c r="AA91" s="131"/>
      <c r="AB91" s="61">
        <f t="shared" si="16"/>
        <v>0</v>
      </c>
      <c r="AE91" s="132"/>
    </row>
    <row r="92" spans="1:31" s="61" customFormat="1">
      <c r="A92" s="61" t="e">
        <f t="shared" si="14"/>
        <v>#N/A</v>
      </c>
      <c r="B92" s="121">
        <f t="shared" si="15"/>
        <v>0</v>
      </c>
      <c r="C92" s="117" t="e">
        <f>VLOOKUP(B92,映射表!A:C,3,0)</f>
        <v>#N/A</v>
      </c>
      <c r="D92" s="121">
        <f t="shared" si="17"/>
        <v>0</v>
      </c>
      <c r="E92" s="100">
        <f t="shared" si="18"/>
        <v>0</v>
      </c>
      <c r="F92" s="121">
        <f t="shared" si="19"/>
        <v>0</v>
      </c>
      <c r="G92" s="121">
        <f t="shared" si="20"/>
        <v>0</v>
      </c>
      <c r="H92" s="99" t="e">
        <f>VLOOKUP(C92,'B2B（ol)'!A:J,10,0)*D92</f>
        <v>#N/A</v>
      </c>
      <c r="I92" s="101" t="e">
        <f t="shared" si="21"/>
        <v>#DIV/0!</v>
      </c>
      <c r="J92" s="101">
        <f t="shared" si="22"/>
        <v>0</v>
      </c>
      <c r="K92" s="121">
        <f t="shared" si="23"/>
        <v>0</v>
      </c>
      <c r="L92" s="121" t="e">
        <f>VLOOKUP(C92,'B2B（ol)'!A:P,16,0)</f>
        <v>#N/A</v>
      </c>
      <c r="M92" s="117">
        <f t="shared" si="24"/>
        <v>0</v>
      </c>
      <c r="N92" s="114" t="e">
        <f>VLOOKUP(C92,'B2B（ol)'!A:K,11,0)</f>
        <v>#N/A</v>
      </c>
      <c r="O92" s="114" t="e">
        <f>VLOOKUP(B92,fulfillment!L:AN,29,0)</f>
        <v>#N/A</v>
      </c>
      <c r="P92" s="113"/>
      <c r="Q92" s="61" t="e">
        <f>VLOOKUP(R92,映射表!A:G,7,0)</f>
        <v>#N/A</v>
      </c>
      <c r="R92" s="131"/>
      <c r="S92" s="131"/>
      <c r="T92" s="131"/>
      <c r="U92" s="131"/>
      <c r="V92" s="131"/>
      <c r="W92" s="131"/>
      <c r="X92" s="131"/>
      <c r="Y92" s="131"/>
      <c r="Z92" s="131"/>
      <c r="AA92" s="131"/>
      <c r="AB92" s="61">
        <f t="shared" si="16"/>
        <v>0</v>
      </c>
      <c r="AE92" s="132"/>
    </row>
    <row r="93" spans="1:31" s="61" customFormat="1">
      <c r="A93" s="61" t="e">
        <f t="shared" si="14"/>
        <v>#N/A</v>
      </c>
      <c r="B93" s="121">
        <f t="shared" si="15"/>
        <v>0</v>
      </c>
      <c r="C93" s="117" t="e">
        <f>VLOOKUP(B93,映射表!A:C,3,0)</f>
        <v>#N/A</v>
      </c>
      <c r="D93" s="121">
        <f t="shared" si="17"/>
        <v>0</v>
      </c>
      <c r="E93" s="100">
        <f t="shared" si="18"/>
        <v>0</v>
      </c>
      <c r="F93" s="121">
        <f t="shared" si="19"/>
        <v>0</v>
      </c>
      <c r="G93" s="121">
        <f t="shared" si="20"/>
        <v>0</v>
      </c>
      <c r="H93" s="99" t="e">
        <f>VLOOKUP(C93,'B2B（ol)'!A:J,10,0)*D93</f>
        <v>#N/A</v>
      </c>
      <c r="I93" s="101" t="e">
        <f t="shared" si="21"/>
        <v>#DIV/0!</v>
      </c>
      <c r="J93" s="101">
        <f t="shared" si="22"/>
        <v>0</v>
      </c>
      <c r="K93" s="121">
        <f t="shared" si="23"/>
        <v>0</v>
      </c>
      <c r="L93" s="121" t="e">
        <f>VLOOKUP(C93,'B2B（ol)'!A:P,16,0)</f>
        <v>#N/A</v>
      </c>
      <c r="M93" s="117">
        <f t="shared" si="24"/>
        <v>0</v>
      </c>
      <c r="N93" s="114" t="e">
        <f>VLOOKUP(C93,'B2B（ol)'!A:K,11,0)</f>
        <v>#N/A</v>
      </c>
      <c r="O93" s="114" t="e">
        <f>VLOOKUP(B93,fulfillment!L:AN,29,0)</f>
        <v>#N/A</v>
      </c>
      <c r="P93" s="113"/>
      <c r="Q93" s="61" t="e">
        <f>VLOOKUP(R93,映射表!A:G,7,0)</f>
        <v>#N/A</v>
      </c>
      <c r="R93" s="131"/>
      <c r="S93" s="131"/>
      <c r="T93" s="131"/>
      <c r="U93" s="131"/>
      <c r="V93" s="131"/>
      <c r="W93" s="131"/>
      <c r="X93" s="131"/>
      <c r="Y93" s="131"/>
      <c r="Z93" s="131"/>
      <c r="AA93" s="131"/>
      <c r="AB93" s="61">
        <f t="shared" si="16"/>
        <v>0</v>
      </c>
      <c r="AE93" s="132"/>
    </row>
    <row r="94" spans="1:31" s="61" customFormat="1">
      <c r="A94" s="61" t="e">
        <f t="shared" si="14"/>
        <v>#N/A</v>
      </c>
      <c r="B94" s="121">
        <f t="shared" si="15"/>
        <v>0</v>
      </c>
      <c r="C94" s="117" t="e">
        <f>VLOOKUP(B94,映射表!A:C,3,0)</f>
        <v>#N/A</v>
      </c>
      <c r="D94" s="121">
        <f t="shared" si="17"/>
        <v>0</v>
      </c>
      <c r="E94" s="100">
        <f t="shared" si="18"/>
        <v>0</v>
      </c>
      <c r="F94" s="121">
        <f t="shared" si="19"/>
        <v>0</v>
      </c>
      <c r="G94" s="121">
        <f t="shared" si="20"/>
        <v>0</v>
      </c>
      <c r="H94" s="99" t="e">
        <f>VLOOKUP(C94,'B2B（ol)'!A:J,10,0)*D94</f>
        <v>#N/A</v>
      </c>
      <c r="I94" s="101" t="e">
        <f t="shared" si="21"/>
        <v>#DIV/0!</v>
      </c>
      <c r="J94" s="101">
        <f t="shared" si="22"/>
        <v>0</v>
      </c>
      <c r="K94" s="121">
        <f t="shared" si="23"/>
        <v>0</v>
      </c>
      <c r="L94" s="121" t="e">
        <f>VLOOKUP(C94,'B2B（ol)'!A:P,16,0)</f>
        <v>#N/A</v>
      </c>
      <c r="M94" s="117">
        <f t="shared" si="24"/>
        <v>0</v>
      </c>
      <c r="N94" s="114" t="e">
        <f>VLOOKUP(C94,'B2B（ol)'!A:K,11,0)</f>
        <v>#N/A</v>
      </c>
      <c r="O94" s="114" t="e">
        <f>VLOOKUP(B94,fulfillment!L:AN,29,0)</f>
        <v>#N/A</v>
      </c>
      <c r="P94" s="113"/>
      <c r="Q94" s="61" t="e">
        <f>VLOOKUP(R94,映射表!A:G,7,0)</f>
        <v>#N/A</v>
      </c>
      <c r="R94" s="131"/>
      <c r="S94" s="131"/>
      <c r="T94" s="131"/>
      <c r="U94" s="131"/>
      <c r="V94" s="131"/>
      <c r="W94" s="131"/>
      <c r="X94" s="131"/>
      <c r="Y94" s="131"/>
      <c r="Z94" s="131"/>
      <c r="AA94" s="131"/>
      <c r="AB94" s="61">
        <f t="shared" si="16"/>
        <v>0</v>
      </c>
      <c r="AE94" s="132"/>
    </row>
    <row r="95" spans="1:31" s="61" customFormat="1">
      <c r="A95" s="61" t="e">
        <f t="shared" si="14"/>
        <v>#N/A</v>
      </c>
      <c r="B95" s="121">
        <f t="shared" si="15"/>
        <v>0</v>
      </c>
      <c r="C95" s="117" t="e">
        <f>VLOOKUP(B95,映射表!A:C,3,0)</f>
        <v>#N/A</v>
      </c>
      <c r="D95" s="121">
        <f t="shared" si="17"/>
        <v>0</v>
      </c>
      <c r="E95" s="100">
        <f t="shared" si="18"/>
        <v>0</v>
      </c>
      <c r="F95" s="121">
        <f t="shared" si="19"/>
        <v>0</v>
      </c>
      <c r="G95" s="121">
        <f t="shared" si="20"/>
        <v>0</v>
      </c>
      <c r="H95" s="99" t="e">
        <f>VLOOKUP(C95,'B2B（ol)'!A:J,10,0)*D95</f>
        <v>#N/A</v>
      </c>
      <c r="I95" s="101" t="e">
        <f t="shared" si="21"/>
        <v>#DIV/0!</v>
      </c>
      <c r="J95" s="101">
        <f t="shared" si="22"/>
        <v>0</v>
      </c>
      <c r="K95" s="121">
        <f t="shared" si="23"/>
        <v>0</v>
      </c>
      <c r="L95" s="121" t="e">
        <f>VLOOKUP(C95,'B2B（ol)'!A:P,16,0)</f>
        <v>#N/A</v>
      </c>
      <c r="M95" s="117">
        <f t="shared" si="24"/>
        <v>0</v>
      </c>
      <c r="N95" s="114" t="e">
        <f>VLOOKUP(C95,'B2B（ol)'!A:K,11,0)</f>
        <v>#N/A</v>
      </c>
      <c r="O95" s="114" t="e">
        <f>VLOOKUP(B95,fulfillment!L:AN,29,0)</f>
        <v>#N/A</v>
      </c>
      <c r="P95" s="113"/>
      <c r="Q95" s="61" t="e">
        <f>VLOOKUP(R95,映射表!A:G,7,0)</f>
        <v>#N/A</v>
      </c>
      <c r="R95" s="131"/>
      <c r="S95" s="131"/>
      <c r="T95" s="131"/>
      <c r="U95" s="131"/>
      <c r="V95" s="131"/>
      <c r="W95" s="131"/>
      <c r="X95" s="131"/>
      <c r="Y95" s="131"/>
      <c r="Z95" s="131"/>
      <c r="AA95" s="131"/>
      <c r="AB95" s="61">
        <f t="shared" si="16"/>
        <v>0</v>
      </c>
      <c r="AE95" s="132"/>
    </row>
    <row r="96" spans="1:31" s="61" customFormat="1">
      <c r="A96" s="61" t="e">
        <f t="shared" si="14"/>
        <v>#N/A</v>
      </c>
      <c r="B96" s="121">
        <f t="shared" si="15"/>
        <v>0</v>
      </c>
      <c r="C96" s="117" t="e">
        <f>VLOOKUP(B96,映射表!A:C,3,0)</f>
        <v>#N/A</v>
      </c>
      <c r="D96" s="121">
        <f t="shared" si="17"/>
        <v>0</v>
      </c>
      <c r="E96" s="100">
        <f t="shared" si="18"/>
        <v>0</v>
      </c>
      <c r="F96" s="121">
        <f t="shared" si="19"/>
        <v>0</v>
      </c>
      <c r="G96" s="121">
        <f t="shared" si="20"/>
        <v>0</v>
      </c>
      <c r="H96" s="99" t="e">
        <f>VLOOKUP(C96,'B2B（ol)'!A:J,10,0)*D96</f>
        <v>#N/A</v>
      </c>
      <c r="I96" s="101" t="e">
        <f t="shared" si="21"/>
        <v>#DIV/0!</v>
      </c>
      <c r="J96" s="101">
        <f t="shared" si="22"/>
        <v>0</v>
      </c>
      <c r="K96" s="121">
        <f t="shared" si="23"/>
        <v>0</v>
      </c>
      <c r="L96" s="121" t="e">
        <f>VLOOKUP(C96,'B2B（ol)'!A:P,16,0)</f>
        <v>#N/A</v>
      </c>
      <c r="M96" s="117">
        <f t="shared" si="24"/>
        <v>0</v>
      </c>
      <c r="N96" s="114" t="e">
        <f>VLOOKUP(C96,'B2B（ol)'!A:K,11,0)</f>
        <v>#N/A</v>
      </c>
      <c r="O96" s="114" t="e">
        <f>VLOOKUP(B96,fulfillment!L:AN,29,0)</f>
        <v>#N/A</v>
      </c>
      <c r="P96" s="113"/>
      <c r="Q96" s="61" t="e">
        <f>VLOOKUP(R96,映射表!A:G,7,0)</f>
        <v>#N/A</v>
      </c>
      <c r="R96" s="131"/>
      <c r="S96" s="131"/>
      <c r="T96" s="131"/>
      <c r="U96" s="131"/>
      <c r="V96" s="131"/>
      <c r="W96" s="131"/>
      <c r="X96" s="131"/>
      <c r="Y96" s="131"/>
      <c r="Z96" s="131"/>
      <c r="AA96" s="131"/>
      <c r="AB96" s="61">
        <f t="shared" si="16"/>
        <v>0</v>
      </c>
      <c r="AE96" s="132"/>
    </row>
    <row r="97" spans="1:31" s="61" customFormat="1">
      <c r="A97" s="61" t="e">
        <f t="shared" si="14"/>
        <v>#N/A</v>
      </c>
      <c r="B97" s="121">
        <f t="shared" si="15"/>
        <v>0</v>
      </c>
      <c r="C97" s="117" t="e">
        <f>VLOOKUP(B97,映射表!A:C,3,0)</f>
        <v>#N/A</v>
      </c>
      <c r="D97" s="121">
        <f t="shared" si="17"/>
        <v>0</v>
      </c>
      <c r="E97" s="100">
        <f t="shared" si="18"/>
        <v>0</v>
      </c>
      <c r="F97" s="121">
        <f t="shared" si="19"/>
        <v>0</v>
      </c>
      <c r="G97" s="121">
        <f t="shared" si="20"/>
        <v>0</v>
      </c>
      <c r="H97" s="99" t="e">
        <f>VLOOKUP(C97,'B2B（ol)'!A:J,10,0)*D97</f>
        <v>#N/A</v>
      </c>
      <c r="I97" s="101" t="e">
        <f t="shared" si="21"/>
        <v>#DIV/0!</v>
      </c>
      <c r="J97" s="101">
        <f t="shared" si="22"/>
        <v>0</v>
      </c>
      <c r="K97" s="121">
        <f t="shared" si="23"/>
        <v>0</v>
      </c>
      <c r="L97" s="121" t="e">
        <f>VLOOKUP(C97,'B2B（ol)'!A:P,16,0)</f>
        <v>#N/A</v>
      </c>
      <c r="M97" s="117">
        <f t="shared" si="24"/>
        <v>0</v>
      </c>
      <c r="N97" s="114" t="e">
        <f>VLOOKUP(C97,'B2B（ol)'!A:K,11,0)</f>
        <v>#N/A</v>
      </c>
      <c r="O97" s="114" t="e">
        <f>VLOOKUP(B97,fulfillment!L:AN,29,0)</f>
        <v>#N/A</v>
      </c>
      <c r="P97" s="113"/>
      <c r="Q97" s="61" t="e">
        <f>VLOOKUP(R97,映射表!A:G,7,0)</f>
        <v>#N/A</v>
      </c>
      <c r="R97" s="131"/>
      <c r="S97" s="131"/>
      <c r="T97" s="131"/>
      <c r="U97" s="131"/>
      <c r="V97" s="131"/>
      <c r="W97" s="131"/>
      <c r="X97" s="131"/>
      <c r="Y97" s="131"/>
      <c r="Z97" s="131"/>
      <c r="AA97" s="131"/>
      <c r="AB97" s="61">
        <f t="shared" si="16"/>
        <v>0</v>
      </c>
      <c r="AE97" s="132"/>
    </row>
    <row r="98" spans="1:31" s="61" customFormat="1">
      <c r="A98" s="61" t="e">
        <f t="shared" si="14"/>
        <v>#N/A</v>
      </c>
      <c r="B98" s="121">
        <f t="shared" si="15"/>
        <v>0</v>
      </c>
      <c r="C98" s="117" t="e">
        <f>VLOOKUP(B98,映射表!A:C,3,0)</f>
        <v>#N/A</v>
      </c>
      <c r="D98" s="121">
        <f t="shared" si="17"/>
        <v>0</v>
      </c>
      <c r="E98" s="100">
        <f t="shared" si="18"/>
        <v>0</v>
      </c>
      <c r="F98" s="121">
        <f t="shared" si="19"/>
        <v>0</v>
      </c>
      <c r="G98" s="121">
        <f t="shared" si="20"/>
        <v>0</v>
      </c>
      <c r="H98" s="99" t="e">
        <f>VLOOKUP(C98,'B2B（ol)'!A:J,10,0)*D98</f>
        <v>#N/A</v>
      </c>
      <c r="I98" s="101" t="e">
        <f t="shared" si="21"/>
        <v>#DIV/0!</v>
      </c>
      <c r="J98" s="101">
        <f t="shared" si="22"/>
        <v>0</v>
      </c>
      <c r="K98" s="121">
        <f t="shared" si="23"/>
        <v>0</v>
      </c>
      <c r="L98" s="121" t="e">
        <f>VLOOKUP(C98,'B2B（ol)'!A:P,16,0)</f>
        <v>#N/A</v>
      </c>
      <c r="M98" s="117">
        <f t="shared" si="24"/>
        <v>0</v>
      </c>
      <c r="N98" s="114" t="e">
        <f>VLOOKUP(C98,'B2B（ol)'!A:K,11,0)</f>
        <v>#N/A</v>
      </c>
      <c r="O98" s="114" t="e">
        <f>VLOOKUP(B98,fulfillment!L:AN,29,0)</f>
        <v>#N/A</v>
      </c>
      <c r="P98" s="113"/>
      <c r="Q98" s="61" t="e">
        <f>VLOOKUP(R98,映射表!A:G,7,0)</f>
        <v>#N/A</v>
      </c>
      <c r="R98" s="131"/>
      <c r="S98" s="131"/>
      <c r="T98" s="131"/>
      <c r="U98" s="131"/>
      <c r="V98" s="131"/>
      <c r="W98" s="131"/>
      <c r="X98" s="131"/>
      <c r="Y98" s="131"/>
      <c r="Z98" s="131"/>
      <c r="AA98" s="131"/>
      <c r="AB98" s="61">
        <f t="shared" si="16"/>
        <v>0</v>
      </c>
      <c r="AE98" s="132"/>
    </row>
    <row r="99" spans="1:31" s="61" customFormat="1">
      <c r="A99" s="61" t="e">
        <f t="shared" si="14"/>
        <v>#N/A</v>
      </c>
      <c r="B99" s="121">
        <f t="shared" si="15"/>
        <v>0</v>
      </c>
      <c r="C99" s="117" t="e">
        <f>VLOOKUP(B99,映射表!A:C,3,0)</f>
        <v>#N/A</v>
      </c>
      <c r="D99" s="121">
        <f t="shared" si="17"/>
        <v>0</v>
      </c>
      <c r="E99" s="100">
        <f t="shared" si="18"/>
        <v>0</v>
      </c>
      <c r="F99" s="121">
        <f t="shared" si="19"/>
        <v>0</v>
      </c>
      <c r="G99" s="121">
        <f t="shared" si="20"/>
        <v>0</v>
      </c>
      <c r="H99" s="99" t="e">
        <f>VLOOKUP(C99,'B2B（ol)'!A:J,10,0)*D99</f>
        <v>#N/A</v>
      </c>
      <c r="I99" s="101" t="e">
        <f t="shared" si="21"/>
        <v>#DIV/0!</v>
      </c>
      <c r="J99" s="101">
        <f t="shared" si="22"/>
        <v>0</v>
      </c>
      <c r="K99" s="121">
        <f t="shared" si="23"/>
        <v>0</v>
      </c>
      <c r="L99" s="121" t="e">
        <f>VLOOKUP(C99,'B2B（ol)'!A:P,16,0)</f>
        <v>#N/A</v>
      </c>
      <c r="M99" s="117">
        <f t="shared" si="24"/>
        <v>0</v>
      </c>
      <c r="N99" s="114" t="e">
        <f>VLOOKUP(C99,'B2B（ol)'!A:K,11,0)</f>
        <v>#N/A</v>
      </c>
      <c r="O99" s="114" t="e">
        <f>VLOOKUP(B99,fulfillment!L:AN,29,0)</f>
        <v>#N/A</v>
      </c>
      <c r="P99" s="113"/>
      <c r="Q99" s="61" t="e">
        <f>VLOOKUP(R99,映射表!A:G,7,0)</f>
        <v>#N/A</v>
      </c>
      <c r="R99" s="131"/>
      <c r="S99" s="131"/>
      <c r="T99" s="131"/>
      <c r="U99" s="131"/>
      <c r="V99" s="131"/>
      <c r="W99" s="131"/>
      <c r="X99" s="131"/>
      <c r="Y99" s="131"/>
      <c r="Z99" s="131"/>
      <c r="AA99" s="131"/>
      <c r="AB99" s="61">
        <f t="shared" si="16"/>
        <v>0</v>
      </c>
      <c r="AE99" s="132"/>
    </row>
    <row r="100" spans="1:31" s="61" customFormat="1">
      <c r="A100" s="61" t="e">
        <f t="shared" si="14"/>
        <v>#N/A</v>
      </c>
      <c r="B100" s="121">
        <f t="shared" si="15"/>
        <v>0</v>
      </c>
      <c r="C100" s="117" t="e">
        <f>VLOOKUP(B100,映射表!A:C,3,0)</f>
        <v>#N/A</v>
      </c>
      <c r="D100" s="121">
        <f t="shared" si="17"/>
        <v>0</v>
      </c>
      <c r="E100" s="100">
        <f t="shared" si="18"/>
        <v>0</v>
      </c>
      <c r="F100" s="121">
        <f t="shared" si="19"/>
        <v>0</v>
      </c>
      <c r="G100" s="121">
        <f t="shared" si="20"/>
        <v>0</v>
      </c>
      <c r="H100" s="99" t="e">
        <f>VLOOKUP(C100,'B2B（ol)'!A:J,10,0)*D100</f>
        <v>#N/A</v>
      </c>
      <c r="I100" s="101" t="e">
        <f t="shared" si="21"/>
        <v>#DIV/0!</v>
      </c>
      <c r="J100" s="101">
        <f t="shared" si="22"/>
        <v>0</v>
      </c>
      <c r="K100" s="121">
        <f t="shared" si="23"/>
        <v>0</v>
      </c>
      <c r="L100" s="121" t="e">
        <f>VLOOKUP(C100,'B2B（ol)'!A:P,16,0)</f>
        <v>#N/A</v>
      </c>
      <c r="M100" s="117">
        <f t="shared" si="24"/>
        <v>0</v>
      </c>
      <c r="N100" s="114" t="e">
        <f>VLOOKUP(C100,'B2B（ol)'!A:K,11,0)</f>
        <v>#N/A</v>
      </c>
      <c r="O100" s="114" t="e">
        <f>VLOOKUP(B100,fulfillment!L:AN,29,0)</f>
        <v>#N/A</v>
      </c>
      <c r="P100" s="113"/>
      <c r="Q100" s="61" t="e">
        <f>VLOOKUP(R100,映射表!A:G,7,0)</f>
        <v>#N/A</v>
      </c>
      <c r="R100" s="131"/>
      <c r="S100" s="131"/>
      <c r="T100" s="131"/>
      <c r="U100" s="131"/>
      <c r="V100" s="131"/>
      <c r="W100" s="131"/>
      <c r="X100" s="131"/>
      <c r="Y100" s="131"/>
      <c r="Z100" s="131"/>
      <c r="AA100" s="131"/>
      <c r="AB100" s="61">
        <f t="shared" si="16"/>
        <v>0</v>
      </c>
      <c r="AE100" s="132"/>
    </row>
    <row r="101" spans="1:31" s="61" customFormat="1">
      <c r="A101" s="61" t="e">
        <f t="shared" si="14"/>
        <v>#N/A</v>
      </c>
      <c r="B101" s="121">
        <f t="shared" si="15"/>
        <v>0</v>
      </c>
      <c r="C101" s="117" t="e">
        <f>VLOOKUP(B101,映射表!A:C,3,0)</f>
        <v>#N/A</v>
      </c>
      <c r="D101" s="121">
        <f t="shared" si="17"/>
        <v>0</v>
      </c>
      <c r="E101" s="100">
        <f t="shared" si="18"/>
        <v>0</v>
      </c>
      <c r="F101" s="121">
        <f t="shared" si="19"/>
        <v>0</v>
      </c>
      <c r="G101" s="121">
        <f t="shared" si="20"/>
        <v>0</v>
      </c>
      <c r="H101" s="99" t="e">
        <f>VLOOKUP(C101,'B2B（ol)'!A:J,10,0)*D101</f>
        <v>#N/A</v>
      </c>
      <c r="I101" s="101" t="e">
        <f t="shared" si="21"/>
        <v>#DIV/0!</v>
      </c>
      <c r="J101" s="101">
        <f t="shared" si="22"/>
        <v>0</v>
      </c>
      <c r="K101" s="121">
        <f t="shared" si="23"/>
        <v>0</v>
      </c>
      <c r="L101" s="121" t="e">
        <f>VLOOKUP(C101,'B2B（ol)'!A:P,16,0)</f>
        <v>#N/A</v>
      </c>
      <c r="M101" s="117">
        <f t="shared" si="24"/>
        <v>0</v>
      </c>
      <c r="N101" s="114" t="e">
        <f>VLOOKUP(C101,'B2B（ol)'!A:K,11,0)</f>
        <v>#N/A</v>
      </c>
      <c r="O101" s="114" t="e">
        <f>VLOOKUP(B101,fulfillment!L:AN,29,0)</f>
        <v>#N/A</v>
      </c>
      <c r="P101" s="113"/>
      <c r="Q101" s="61" t="e">
        <f>VLOOKUP(R101,映射表!A:G,7,0)</f>
        <v>#N/A</v>
      </c>
      <c r="R101" s="131"/>
      <c r="S101" s="131"/>
      <c r="T101" s="131"/>
      <c r="U101" s="131"/>
      <c r="V101" s="131"/>
      <c r="W101" s="131"/>
      <c r="X101" s="131"/>
      <c r="Y101" s="131"/>
      <c r="Z101" s="131"/>
      <c r="AA101" s="131"/>
      <c r="AB101" s="61">
        <f t="shared" si="16"/>
        <v>0</v>
      </c>
      <c r="AE101" s="132"/>
    </row>
    <row r="102" spans="1:31" s="61" customFormat="1">
      <c r="A102" s="61" t="e">
        <f t="shared" si="14"/>
        <v>#N/A</v>
      </c>
      <c r="B102" s="121">
        <f t="shared" si="15"/>
        <v>0</v>
      </c>
      <c r="C102" s="117" t="e">
        <f>VLOOKUP(B102,映射表!A:C,3,0)</f>
        <v>#N/A</v>
      </c>
      <c r="D102" s="121">
        <f t="shared" si="17"/>
        <v>0</v>
      </c>
      <c r="E102" s="100">
        <f t="shared" si="18"/>
        <v>0</v>
      </c>
      <c r="F102" s="121">
        <f t="shared" si="19"/>
        <v>0</v>
      </c>
      <c r="G102" s="121">
        <f t="shared" si="20"/>
        <v>0</v>
      </c>
      <c r="H102" s="99" t="e">
        <f>VLOOKUP(C102,'B2B（ol)'!A:J,10,0)*D102</f>
        <v>#N/A</v>
      </c>
      <c r="I102" s="101" t="e">
        <f t="shared" si="21"/>
        <v>#DIV/0!</v>
      </c>
      <c r="J102" s="101">
        <f t="shared" si="22"/>
        <v>0</v>
      </c>
      <c r="K102" s="121">
        <f t="shared" si="23"/>
        <v>0</v>
      </c>
      <c r="L102" s="121" t="e">
        <f>VLOOKUP(C102,'B2B（ol)'!A:P,16,0)</f>
        <v>#N/A</v>
      </c>
      <c r="M102" s="117">
        <f t="shared" si="24"/>
        <v>0</v>
      </c>
      <c r="N102" s="114" t="e">
        <f>VLOOKUP(C102,'B2B（ol)'!A:K,11,0)</f>
        <v>#N/A</v>
      </c>
      <c r="O102" s="114" t="e">
        <f>VLOOKUP(B102,fulfillment!L:AN,29,0)</f>
        <v>#N/A</v>
      </c>
      <c r="P102" s="113"/>
      <c r="Q102" s="61" t="e">
        <f>VLOOKUP(R102,映射表!A:G,7,0)</f>
        <v>#N/A</v>
      </c>
      <c r="R102" s="131"/>
      <c r="S102" s="131"/>
      <c r="T102" s="131"/>
      <c r="U102" s="131"/>
      <c r="V102" s="131"/>
      <c r="W102" s="131"/>
      <c r="X102" s="131"/>
      <c r="Y102" s="131"/>
      <c r="Z102" s="131"/>
      <c r="AA102" s="131"/>
      <c r="AB102" s="61">
        <f t="shared" si="16"/>
        <v>0</v>
      </c>
      <c r="AE102" s="132"/>
    </row>
    <row r="103" spans="1:31" s="61" customFormat="1">
      <c r="A103" s="61" t="e">
        <f t="shared" si="14"/>
        <v>#N/A</v>
      </c>
      <c r="B103" s="121">
        <f t="shared" si="15"/>
        <v>0</v>
      </c>
      <c r="C103" s="117" t="e">
        <f>VLOOKUP(B103,映射表!A:C,3,0)</f>
        <v>#N/A</v>
      </c>
      <c r="D103" s="121">
        <f t="shared" si="17"/>
        <v>0</v>
      </c>
      <c r="E103" s="100">
        <f t="shared" si="18"/>
        <v>0</v>
      </c>
      <c r="F103" s="121">
        <f t="shared" si="19"/>
        <v>0</v>
      </c>
      <c r="G103" s="121">
        <f t="shared" si="20"/>
        <v>0</v>
      </c>
      <c r="H103" s="99" t="e">
        <f>VLOOKUP(C103,'B2B（ol)'!A:J,10,0)*D103</f>
        <v>#N/A</v>
      </c>
      <c r="I103" s="101" t="e">
        <f t="shared" si="21"/>
        <v>#DIV/0!</v>
      </c>
      <c r="J103" s="101">
        <f t="shared" si="22"/>
        <v>0</v>
      </c>
      <c r="K103" s="121">
        <f t="shared" si="23"/>
        <v>0</v>
      </c>
      <c r="L103" s="121" t="e">
        <f>VLOOKUP(C103,'B2B（ol)'!A:P,16,0)</f>
        <v>#N/A</v>
      </c>
      <c r="M103" s="117">
        <f t="shared" si="24"/>
        <v>0</v>
      </c>
      <c r="N103" s="114" t="e">
        <f>VLOOKUP(C103,'B2B（ol)'!A:K,11,0)</f>
        <v>#N/A</v>
      </c>
      <c r="O103" s="114" t="e">
        <f>VLOOKUP(B103,fulfillment!L:AN,29,0)</f>
        <v>#N/A</v>
      </c>
      <c r="P103" s="113"/>
      <c r="Q103" s="61" t="e">
        <f>VLOOKUP(R103,映射表!A:G,7,0)</f>
        <v>#N/A</v>
      </c>
      <c r="R103" s="131"/>
      <c r="S103" s="131"/>
      <c r="T103" s="131"/>
      <c r="U103" s="131"/>
      <c r="V103" s="131"/>
      <c r="W103" s="131"/>
      <c r="X103" s="131"/>
      <c r="Y103" s="131"/>
      <c r="Z103" s="131"/>
      <c r="AA103" s="131"/>
      <c r="AB103" s="61">
        <f t="shared" si="16"/>
        <v>0</v>
      </c>
      <c r="AE103" s="132"/>
    </row>
    <row r="104" spans="1:31" s="61" customFormat="1">
      <c r="A104" s="61" t="e">
        <f t="shared" si="14"/>
        <v>#N/A</v>
      </c>
      <c r="B104" s="121">
        <f t="shared" si="15"/>
        <v>0</v>
      </c>
      <c r="C104" s="117" t="e">
        <f>VLOOKUP(B104,映射表!A:C,3,0)</f>
        <v>#N/A</v>
      </c>
      <c r="D104" s="121">
        <f t="shared" si="17"/>
        <v>0</v>
      </c>
      <c r="E104" s="100">
        <f t="shared" si="18"/>
        <v>0</v>
      </c>
      <c r="F104" s="121">
        <f t="shared" si="19"/>
        <v>0</v>
      </c>
      <c r="G104" s="121">
        <f t="shared" si="20"/>
        <v>0</v>
      </c>
      <c r="H104" s="99" t="e">
        <f>VLOOKUP(C104,'B2B（ol)'!A:J,10,0)*D104</f>
        <v>#N/A</v>
      </c>
      <c r="I104" s="101" t="e">
        <f t="shared" si="21"/>
        <v>#DIV/0!</v>
      </c>
      <c r="J104" s="101">
        <f t="shared" si="22"/>
        <v>0</v>
      </c>
      <c r="K104" s="121">
        <f t="shared" si="23"/>
        <v>0</v>
      </c>
      <c r="L104" s="121" t="e">
        <f>VLOOKUP(C104,'B2B（ol)'!A:P,16,0)</f>
        <v>#N/A</v>
      </c>
      <c r="M104" s="117">
        <f t="shared" si="24"/>
        <v>0</v>
      </c>
      <c r="N104" s="114" t="e">
        <f>VLOOKUP(C104,'B2B（ol)'!A:K,11,0)</f>
        <v>#N/A</v>
      </c>
      <c r="O104" s="114" t="e">
        <f>VLOOKUP(B104,fulfillment!L:AN,29,0)</f>
        <v>#N/A</v>
      </c>
      <c r="P104" s="113"/>
      <c r="Q104" s="61" t="e">
        <f>VLOOKUP(R104,映射表!A:G,7,0)</f>
        <v>#N/A</v>
      </c>
      <c r="R104" s="131"/>
      <c r="S104" s="131"/>
      <c r="T104" s="131"/>
      <c r="U104" s="131"/>
      <c r="V104" s="131"/>
      <c r="W104" s="131"/>
      <c r="X104" s="131"/>
      <c r="Y104" s="131"/>
      <c r="Z104" s="131"/>
      <c r="AA104" s="131"/>
      <c r="AB104" s="61">
        <f t="shared" si="16"/>
        <v>0</v>
      </c>
      <c r="AE104" s="132"/>
    </row>
    <row r="105" spans="1:31" s="61" customFormat="1">
      <c r="A105" s="61" t="e">
        <f t="shared" si="14"/>
        <v>#N/A</v>
      </c>
      <c r="B105" s="121">
        <f t="shared" si="15"/>
        <v>0</v>
      </c>
      <c r="C105" s="117" t="e">
        <f>VLOOKUP(B105,映射表!A:C,3,0)</f>
        <v>#N/A</v>
      </c>
      <c r="D105" s="121">
        <f t="shared" si="17"/>
        <v>0</v>
      </c>
      <c r="E105" s="100">
        <f t="shared" si="18"/>
        <v>0</v>
      </c>
      <c r="F105" s="121">
        <f t="shared" si="19"/>
        <v>0</v>
      </c>
      <c r="G105" s="121">
        <f t="shared" si="20"/>
        <v>0</v>
      </c>
      <c r="H105" s="99" t="e">
        <f>VLOOKUP(C105,'B2B（ol)'!A:J,10,0)*D105</f>
        <v>#N/A</v>
      </c>
      <c r="I105" s="101" t="e">
        <f t="shared" si="21"/>
        <v>#DIV/0!</v>
      </c>
      <c r="J105" s="101">
        <f t="shared" si="22"/>
        <v>0</v>
      </c>
      <c r="K105" s="121">
        <f t="shared" si="23"/>
        <v>0</v>
      </c>
      <c r="L105" s="121" t="e">
        <f>VLOOKUP(C105,'B2B（ol)'!A:P,16,0)</f>
        <v>#N/A</v>
      </c>
      <c r="M105" s="117">
        <f t="shared" si="24"/>
        <v>0</v>
      </c>
      <c r="N105" s="114" t="e">
        <f>VLOOKUP(C105,'B2B（ol)'!A:K,11,0)</f>
        <v>#N/A</v>
      </c>
      <c r="O105" s="114" t="e">
        <f>VLOOKUP(B105,fulfillment!L:AN,29,0)</f>
        <v>#N/A</v>
      </c>
      <c r="P105" s="113"/>
      <c r="Q105" s="61" t="e">
        <f>VLOOKUP(R105,映射表!A:G,7,0)</f>
        <v>#N/A</v>
      </c>
      <c r="R105" s="131"/>
      <c r="S105" s="131"/>
      <c r="T105" s="131"/>
      <c r="U105" s="131"/>
      <c r="V105" s="131"/>
      <c r="W105" s="131"/>
      <c r="X105" s="131"/>
      <c r="Y105" s="131"/>
      <c r="Z105" s="131"/>
      <c r="AA105" s="131"/>
      <c r="AB105" s="61">
        <f t="shared" si="16"/>
        <v>0</v>
      </c>
      <c r="AE105" s="132"/>
    </row>
    <row r="106" spans="1:31" s="61" customFormat="1">
      <c r="A106" s="61" t="e">
        <f t="shared" si="14"/>
        <v>#N/A</v>
      </c>
      <c r="B106" s="121">
        <f t="shared" si="15"/>
        <v>0</v>
      </c>
      <c r="C106" s="117" t="e">
        <f>VLOOKUP(B106,映射表!A:C,3,0)</f>
        <v>#N/A</v>
      </c>
      <c r="D106" s="121">
        <f t="shared" si="17"/>
        <v>0</v>
      </c>
      <c r="E106" s="100">
        <f t="shared" si="18"/>
        <v>0</v>
      </c>
      <c r="F106" s="121">
        <f t="shared" si="19"/>
        <v>0</v>
      </c>
      <c r="G106" s="121">
        <f t="shared" si="20"/>
        <v>0</v>
      </c>
      <c r="H106" s="99" t="e">
        <f>VLOOKUP(C106,'B2B（ol)'!A:J,10,0)*D106</f>
        <v>#N/A</v>
      </c>
      <c r="I106" s="101" t="e">
        <f t="shared" si="21"/>
        <v>#DIV/0!</v>
      </c>
      <c r="J106" s="101">
        <f t="shared" si="22"/>
        <v>0</v>
      </c>
      <c r="K106" s="121">
        <f t="shared" si="23"/>
        <v>0</v>
      </c>
      <c r="L106" s="121" t="e">
        <f>VLOOKUP(C106,'B2B（ol)'!A:P,16,0)</f>
        <v>#N/A</v>
      </c>
      <c r="M106" s="117">
        <f t="shared" si="24"/>
        <v>0</v>
      </c>
      <c r="N106" s="114" t="e">
        <f>VLOOKUP(C106,'B2B（ol)'!A:K,11,0)</f>
        <v>#N/A</v>
      </c>
      <c r="O106" s="114" t="e">
        <f>VLOOKUP(B106,fulfillment!L:AN,29,0)</f>
        <v>#N/A</v>
      </c>
      <c r="P106" s="113"/>
      <c r="Q106" s="61" t="e">
        <f>VLOOKUP(R106,映射表!A:G,7,0)</f>
        <v>#N/A</v>
      </c>
      <c r="R106" s="131"/>
      <c r="S106" s="131"/>
      <c r="T106" s="131"/>
      <c r="U106" s="131"/>
      <c r="V106" s="131"/>
      <c r="W106" s="131"/>
      <c r="X106" s="131"/>
      <c r="Y106" s="131"/>
      <c r="Z106" s="131"/>
      <c r="AA106" s="131"/>
      <c r="AB106" s="61">
        <f t="shared" si="16"/>
        <v>0</v>
      </c>
      <c r="AE106" s="132"/>
    </row>
    <row r="107" spans="1:31" s="61" customFormat="1">
      <c r="A107" s="61" t="e">
        <f t="shared" si="14"/>
        <v>#N/A</v>
      </c>
      <c r="B107" s="121">
        <f t="shared" si="15"/>
        <v>0</v>
      </c>
      <c r="C107" s="117" t="e">
        <f>VLOOKUP(B107,映射表!A:C,3,0)</f>
        <v>#N/A</v>
      </c>
      <c r="D107" s="121">
        <f t="shared" si="17"/>
        <v>0</v>
      </c>
      <c r="E107" s="100">
        <f t="shared" si="18"/>
        <v>0</v>
      </c>
      <c r="F107" s="121">
        <f t="shared" si="19"/>
        <v>0</v>
      </c>
      <c r="G107" s="121">
        <f t="shared" si="20"/>
        <v>0</v>
      </c>
      <c r="H107" s="99" t="e">
        <f>VLOOKUP(C107,'B2B（ol)'!A:J,10,0)*D107</f>
        <v>#N/A</v>
      </c>
      <c r="I107" s="101" t="e">
        <f t="shared" si="21"/>
        <v>#DIV/0!</v>
      </c>
      <c r="J107" s="101">
        <f t="shared" si="22"/>
        <v>0</v>
      </c>
      <c r="K107" s="121">
        <f t="shared" si="23"/>
        <v>0</v>
      </c>
      <c r="L107" s="121" t="e">
        <f>VLOOKUP(C107,'B2B（ol)'!A:P,16,0)</f>
        <v>#N/A</v>
      </c>
      <c r="M107" s="117">
        <f t="shared" si="24"/>
        <v>0</v>
      </c>
      <c r="N107" s="114" t="e">
        <f>VLOOKUP(C107,'B2B（ol)'!A:K,11,0)</f>
        <v>#N/A</v>
      </c>
      <c r="O107" s="114" t="e">
        <f>VLOOKUP(B107,fulfillment!L:AN,29,0)</f>
        <v>#N/A</v>
      </c>
      <c r="P107" s="113"/>
      <c r="Q107" s="61" t="e">
        <f>VLOOKUP(R107,映射表!A:G,7,0)</f>
        <v>#N/A</v>
      </c>
      <c r="R107" s="131"/>
      <c r="S107" s="131"/>
      <c r="T107" s="131"/>
      <c r="U107" s="131"/>
      <c r="V107" s="131"/>
      <c r="W107" s="131"/>
      <c r="X107" s="131"/>
      <c r="Y107" s="131"/>
      <c r="Z107" s="131"/>
      <c r="AA107" s="131"/>
      <c r="AB107" s="61">
        <f t="shared" si="16"/>
        <v>0</v>
      </c>
      <c r="AE107" s="132"/>
    </row>
    <row r="108" spans="1:31" s="61" customFormat="1">
      <c r="A108" s="61" t="e">
        <f t="shared" si="14"/>
        <v>#N/A</v>
      </c>
      <c r="B108" s="121">
        <f t="shared" si="15"/>
        <v>0</v>
      </c>
      <c r="C108" s="117" t="e">
        <f>VLOOKUP(B108,映射表!A:C,3,0)</f>
        <v>#N/A</v>
      </c>
      <c r="D108" s="121">
        <f t="shared" si="17"/>
        <v>0</v>
      </c>
      <c r="E108" s="100">
        <f t="shared" si="18"/>
        <v>0</v>
      </c>
      <c r="F108" s="121">
        <f t="shared" si="19"/>
        <v>0</v>
      </c>
      <c r="G108" s="121">
        <f t="shared" si="20"/>
        <v>0</v>
      </c>
      <c r="H108" s="99" t="e">
        <f>VLOOKUP(C108,'B2B（ol)'!A:J,10,0)*D108</f>
        <v>#N/A</v>
      </c>
      <c r="I108" s="101" t="e">
        <f t="shared" si="21"/>
        <v>#DIV/0!</v>
      </c>
      <c r="J108" s="101">
        <f t="shared" si="22"/>
        <v>0</v>
      </c>
      <c r="K108" s="121">
        <f t="shared" si="23"/>
        <v>0</v>
      </c>
      <c r="L108" s="121" t="e">
        <f>VLOOKUP(C108,'B2B（ol)'!A:P,16,0)</f>
        <v>#N/A</v>
      </c>
      <c r="M108" s="117">
        <f t="shared" si="24"/>
        <v>0</v>
      </c>
      <c r="N108" s="114" t="e">
        <f>VLOOKUP(C108,'B2B（ol)'!A:K,11,0)</f>
        <v>#N/A</v>
      </c>
      <c r="O108" s="114" t="e">
        <f>VLOOKUP(B108,fulfillment!L:AN,29,0)</f>
        <v>#N/A</v>
      </c>
      <c r="P108" s="113"/>
      <c r="Q108" s="61" t="e">
        <f>VLOOKUP(R108,映射表!A:G,7,0)</f>
        <v>#N/A</v>
      </c>
      <c r="R108" s="131"/>
      <c r="S108" s="131"/>
      <c r="T108" s="131"/>
      <c r="U108" s="131"/>
      <c r="V108" s="131"/>
      <c r="W108" s="131"/>
      <c r="X108" s="131"/>
      <c r="Y108" s="131"/>
      <c r="Z108" s="131"/>
      <c r="AA108" s="131"/>
      <c r="AB108" s="61">
        <f t="shared" si="16"/>
        <v>0</v>
      </c>
      <c r="AE108" s="132"/>
    </row>
    <row r="109" spans="1:31" s="61" customFormat="1">
      <c r="A109" s="61" t="e">
        <f t="shared" si="14"/>
        <v>#N/A</v>
      </c>
      <c r="B109" s="121">
        <f t="shared" si="15"/>
        <v>0</v>
      </c>
      <c r="C109" s="117" t="e">
        <f>VLOOKUP(B109,映射表!A:C,3,0)</f>
        <v>#N/A</v>
      </c>
      <c r="D109" s="121">
        <f t="shared" si="17"/>
        <v>0</v>
      </c>
      <c r="E109" s="100">
        <f t="shared" si="18"/>
        <v>0</v>
      </c>
      <c r="F109" s="121">
        <f t="shared" si="19"/>
        <v>0</v>
      </c>
      <c r="G109" s="121">
        <f t="shared" si="20"/>
        <v>0</v>
      </c>
      <c r="H109" s="99" t="e">
        <f>VLOOKUP(C109,'B2B（ol)'!A:J,10,0)*D109</f>
        <v>#N/A</v>
      </c>
      <c r="I109" s="101" t="e">
        <f t="shared" si="21"/>
        <v>#DIV/0!</v>
      </c>
      <c r="J109" s="101">
        <f t="shared" si="22"/>
        <v>0</v>
      </c>
      <c r="K109" s="121">
        <f t="shared" si="23"/>
        <v>0</v>
      </c>
      <c r="L109" s="121" t="e">
        <f>VLOOKUP(C109,'B2B（ol)'!A:P,16,0)</f>
        <v>#N/A</v>
      </c>
      <c r="M109" s="117">
        <f t="shared" si="24"/>
        <v>0</v>
      </c>
      <c r="N109" s="114" t="e">
        <f>VLOOKUP(C109,'B2B（ol)'!A:K,11,0)</f>
        <v>#N/A</v>
      </c>
      <c r="O109" s="114" t="e">
        <f>VLOOKUP(B109,fulfillment!L:AN,29,0)</f>
        <v>#N/A</v>
      </c>
      <c r="P109" s="113"/>
      <c r="Q109" s="61" t="e">
        <f>VLOOKUP(R109,映射表!A:G,7,0)</f>
        <v>#N/A</v>
      </c>
      <c r="R109" s="131"/>
      <c r="S109" s="131"/>
      <c r="T109" s="131"/>
      <c r="U109" s="131"/>
      <c r="V109" s="131"/>
      <c r="W109" s="131"/>
      <c r="X109" s="131"/>
      <c r="Y109" s="131"/>
      <c r="Z109" s="131"/>
      <c r="AA109" s="131"/>
      <c r="AB109" s="61">
        <f t="shared" si="16"/>
        <v>0</v>
      </c>
      <c r="AE109" s="132"/>
    </row>
    <row r="110" spans="1:31" s="61" customFormat="1">
      <c r="A110" s="61" t="e">
        <f t="shared" si="14"/>
        <v>#N/A</v>
      </c>
      <c r="B110" s="121">
        <f t="shared" si="15"/>
        <v>0</v>
      </c>
      <c r="C110" s="117" t="e">
        <f>VLOOKUP(B110,映射表!A:C,3,0)</f>
        <v>#N/A</v>
      </c>
      <c r="D110" s="121">
        <f t="shared" si="17"/>
        <v>0</v>
      </c>
      <c r="E110" s="100">
        <f t="shared" si="18"/>
        <v>0</v>
      </c>
      <c r="F110" s="121">
        <f t="shared" si="19"/>
        <v>0</v>
      </c>
      <c r="G110" s="121">
        <f t="shared" si="20"/>
        <v>0</v>
      </c>
      <c r="H110" s="99" t="e">
        <f>VLOOKUP(C110,'B2B（ol)'!A:J,10,0)*D110</f>
        <v>#N/A</v>
      </c>
      <c r="I110" s="101" t="e">
        <f t="shared" si="21"/>
        <v>#DIV/0!</v>
      </c>
      <c r="J110" s="101">
        <f t="shared" si="22"/>
        <v>0</v>
      </c>
      <c r="K110" s="121">
        <f t="shared" si="23"/>
        <v>0</v>
      </c>
      <c r="L110" s="121" t="e">
        <f>VLOOKUP(C110,'B2B（ol)'!A:P,16,0)</f>
        <v>#N/A</v>
      </c>
      <c r="M110" s="117">
        <f t="shared" si="24"/>
        <v>0</v>
      </c>
      <c r="N110" s="114" t="e">
        <f>VLOOKUP(C110,'B2B（ol)'!A:K,11,0)</f>
        <v>#N/A</v>
      </c>
      <c r="O110" s="114" t="e">
        <f>VLOOKUP(B110,fulfillment!L:AN,29,0)</f>
        <v>#N/A</v>
      </c>
      <c r="P110" s="113"/>
      <c r="Q110" s="61" t="e">
        <f>VLOOKUP(R110,映射表!A:G,7,0)</f>
        <v>#N/A</v>
      </c>
      <c r="R110" s="131"/>
      <c r="S110" s="131"/>
      <c r="T110" s="131"/>
      <c r="U110" s="131"/>
      <c r="V110" s="131"/>
      <c r="W110" s="131"/>
      <c r="X110" s="131"/>
      <c r="Y110" s="131"/>
      <c r="Z110" s="131"/>
      <c r="AA110" s="131"/>
      <c r="AB110" s="61">
        <f t="shared" si="16"/>
        <v>0</v>
      </c>
      <c r="AE110" s="132"/>
    </row>
    <row r="111" spans="1:31" s="61" customFormat="1">
      <c r="A111" s="61" t="e">
        <f t="shared" si="14"/>
        <v>#N/A</v>
      </c>
      <c r="B111" s="121">
        <f t="shared" si="15"/>
        <v>0</v>
      </c>
      <c r="C111" s="117" t="e">
        <f>VLOOKUP(B111,映射表!A:C,3,0)</f>
        <v>#N/A</v>
      </c>
      <c r="D111" s="121">
        <f t="shared" si="17"/>
        <v>0</v>
      </c>
      <c r="E111" s="100">
        <f t="shared" si="18"/>
        <v>0</v>
      </c>
      <c r="F111" s="121">
        <f t="shared" si="19"/>
        <v>0</v>
      </c>
      <c r="G111" s="121">
        <f t="shared" si="20"/>
        <v>0</v>
      </c>
      <c r="H111" s="99" t="e">
        <f>VLOOKUP(C111,'B2B（ol)'!A:J,10,0)*D111</f>
        <v>#N/A</v>
      </c>
      <c r="I111" s="101" t="e">
        <f t="shared" si="21"/>
        <v>#DIV/0!</v>
      </c>
      <c r="J111" s="101">
        <f t="shared" si="22"/>
        <v>0</v>
      </c>
      <c r="K111" s="121">
        <f t="shared" si="23"/>
        <v>0</v>
      </c>
      <c r="L111" s="121" t="e">
        <f>VLOOKUP(C111,'B2B（ol)'!A:P,16,0)</f>
        <v>#N/A</v>
      </c>
      <c r="M111" s="117">
        <f t="shared" si="24"/>
        <v>0</v>
      </c>
      <c r="N111" s="114" t="e">
        <f>VLOOKUP(C111,'B2B（ol)'!A:K,11,0)</f>
        <v>#N/A</v>
      </c>
      <c r="O111" s="114" t="e">
        <f>VLOOKUP(B111,fulfillment!L:AN,29,0)</f>
        <v>#N/A</v>
      </c>
      <c r="P111" s="113"/>
      <c r="Q111" s="61" t="e">
        <f>VLOOKUP(R111,映射表!A:G,7,0)</f>
        <v>#N/A</v>
      </c>
      <c r="R111" s="131"/>
      <c r="S111" s="131"/>
      <c r="T111" s="131"/>
      <c r="U111" s="131"/>
      <c r="V111" s="131"/>
      <c r="W111" s="131"/>
      <c r="X111" s="131"/>
      <c r="Y111" s="131"/>
      <c r="Z111" s="131"/>
      <c r="AA111" s="131"/>
      <c r="AB111" s="61">
        <f t="shared" si="16"/>
        <v>0</v>
      </c>
      <c r="AE111" s="132"/>
    </row>
    <row r="112" spans="1:31" s="61" customFormat="1">
      <c r="A112" s="61" t="e">
        <f t="shared" si="14"/>
        <v>#N/A</v>
      </c>
      <c r="B112" s="121">
        <f t="shared" si="15"/>
        <v>0</v>
      </c>
      <c r="C112" s="117" t="e">
        <f>VLOOKUP(B112,映射表!A:C,3,0)</f>
        <v>#N/A</v>
      </c>
      <c r="D112" s="121">
        <f t="shared" si="17"/>
        <v>0</v>
      </c>
      <c r="E112" s="100">
        <f t="shared" si="18"/>
        <v>0</v>
      </c>
      <c r="F112" s="121">
        <f t="shared" si="19"/>
        <v>0</v>
      </c>
      <c r="G112" s="121">
        <f t="shared" si="20"/>
        <v>0</v>
      </c>
      <c r="H112" s="99" t="e">
        <f>VLOOKUP(C112,'B2B（ol)'!A:J,10,0)*D112</f>
        <v>#N/A</v>
      </c>
      <c r="I112" s="101" t="e">
        <f t="shared" si="21"/>
        <v>#DIV/0!</v>
      </c>
      <c r="J112" s="101">
        <f t="shared" si="22"/>
        <v>0</v>
      </c>
      <c r="K112" s="121">
        <f t="shared" si="23"/>
        <v>0</v>
      </c>
      <c r="L112" s="121" t="e">
        <f>VLOOKUP(C112,'B2B（ol)'!A:P,16,0)</f>
        <v>#N/A</v>
      </c>
      <c r="M112" s="117">
        <f t="shared" si="24"/>
        <v>0</v>
      </c>
      <c r="N112" s="114" t="e">
        <f>VLOOKUP(C112,'B2B（ol)'!A:K,11,0)</f>
        <v>#N/A</v>
      </c>
      <c r="O112" s="114" t="e">
        <f>VLOOKUP(B112,fulfillment!L:AN,29,0)</f>
        <v>#N/A</v>
      </c>
      <c r="P112" s="113"/>
      <c r="Q112" s="61" t="e">
        <f>VLOOKUP(R112,映射表!A:G,7,0)</f>
        <v>#N/A</v>
      </c>
      <c r="R112" s="131"/>
      <c r="S112" s="131"/>
      <c r="T112" s="131"/>
      <c r="U112" s="131"/>
      <c r="V112" s="131"/>
      <c r="W112" s="131"/>
      <c r="X112" s="131"/>
      <c r="Y112" s="131"/>
      <c r="Z112" s="131"/>
      <c r="AA112" s="131"/>
      <c r="AB112" s="61">
        <f t="shared" si="16"/>
        <v>0</v>
      </c>
      <c r="AE112" s="132"/>
    </row>
    <row r="113" spans="1:31" s="61" customFormat="1">
      <c r="A113" s="61" t="e">
        <f t="shared" si="14"/>
        <v>#N/A</v>
      </c>
      <c r="B113" s="121">
        <f t="shared" si="15"/>
        <v>0</v>
      </c>
      <c r="C113" s="117" t="e">
        <f>VLOOKUP(B113,映射表!A:C,3,0)</f>
        <v>#N/A</v>
      </c>
      <c r="D113" s="121">
        <f t="shared" si="17"/>
        <v>0</v>
      </c>
      <c r="E113" s="100">
        <f t="shared" si="18"/>
        <v>0</v>
      </c>
      <c r="F113" s="121">
        <f t="shared" si="19"/>
        <v>0</v>
      </c>
      <c r="G113" s="121">
        <f t="shared" si="20"/>
        <v>0</v>
      </c>
      <c r="H113" s="99" t="e">
        <f>VLOOKUP(C113,'B2B（ol)'!A:J,10,0)*D113</f>
        <v>#N/A</v>
      </c>
      <c r="I113" s="101" t="e">
        <f t="shared" si="21"/>
        <v>#DIV/0!</v>
      </c>
      <c r="J113" s="101">
        <f t="shared" si="22"/>
        <v>0</v>
      </c>
      <c r="K113" s="121">
        <f t="shared" si="23"/>
        <v>0</v>
      </c>
      <c r="L113" s="121" t="e">
        <f>VLOOKUP(C113,'B2B（ol)'!A:P,16,0)</f>
        <v>#N/A</v>
      </c>
      <c r="M113" s="117">
        <f t="shared" si="24"/>
        <v>0</v>
      </c>
      <c r="N113" s="114" t="e">
        <f>VLOOKUP(C113,'B2B（ol)'!A:K,11,0)</f>
        <v>#N/A</v>
      </c>
      <c r="O113" s="114" t="e">
        <f>VLOOKUP(B113,fulfillment!L:AN,29,0)</f>
        <v>#N/A</v>
      </c>
      <c r="P113" s="113"/>
      <c r="Q113" s="61" t="e">
        <f>VLOOKUP(R113,映射表!A:G,7,0)</f>
        <v>#N/A</v>
      </c>
      <c r="R113" s="131"/>
      <c r="S113" s="131"/>
      <c r="T113" s="131"/>
      <c r="U113" s="131"/>
      <c r="V113" s="131"/>
      <c r="W113" s="131"/>
      <c r="X113" s="131"/>
      <c r="Y113" s="131"/>
      <c r="Z113" s="131"/>
      <c r="AA113" s="131"/>
      <c r="AB113" s="61">
        <f t="shared" si="16"/>
        <v>0</v>
      </c>
      <c r="AE113" s="132"/>
    </row>
    <row r="114" spans="1:31" s="61" customFormat="1">
      <c r="A114" s="61" t="e">
        <f t="shared" si="14"/>
        <v>#N/A</v>
      </c>
      <c r="B114" s="121">
        <f t="shared" si="15"/>
        <v>0</v>
      </c>
      <c r="C114" s="117" t="e">
        <f>VLOOKUP(B114,映射表!A:C,3,0)</f>
        <v>#N/A</v>
      </c>
      <c r="D114" s="121">
        <f t="shared" si="17"/>
        <v>0</v>
      </c>
      <c r="E114" s="100">
        <f t="shared" si="18"/>
        <v>0</v>
      </c>
      <c r="F114" s="121">
        <f t="shared" si="19"/>
        <v>0</v>
      </c>
      <c r="G114" s="121">
        <f t="shared" si="20"/>
        <v>0</v>
      </c>
      <c r="H114" s="99" t="e">
        <f>VLOOKUP(C114,'B2B（ol)'!A:J,10,0)*D114</f>
        <v>#N/A</v>
      </c>
      <c r="I114" s="101" t="e">
        <f t="shared" si="21"/>
        <v>#DIV/0!</v>
      </c>
      <c r="J114" s="101">
        <f t="shared" si="22"/>
        <v>0</v>
      </c>
      <c r="K114" s="121">
        <f t="shared" si="23"/>
        <v>0</v>
      </c>
      <c r="L114" s="121" t="e">
        <f>VLOOKUP(C114,'B2B（ol)'!A:P,16,0)</f>
        <v>#N/A</v>
      </c>
      <c r="M114" s="117">
        <f t="shared" si="24"/>
        <v>0</v>
      </c>
      <c r="N114" s="114" t="e">
        <f>VLOOKUP(C114,'B2B（ol)'!A:K,11,0)</f>
        <v>#N/A</v>
      </c>
      <c r="O114" s="114" t="e">
        <f>VLOOKUP(B114,fulfillment!L:AN,29,0)</f>
        <v>#N/A</v>
      </c>
      <c r="P114" s="113"/>
      <c r="Q114" s="61" t="e">
        <f>VLOOKUP(R114,映射表!A:G,7,0)</f>
        <v>#N/A</v>
      </c>
      <c r="R114" s="131"/>
      <c r="S114" s="131"/>
      <c r="T114" s="131"/>
      <c r="U114" s="131"/>
      <c r="V114" s="131"/>
      <c r="W114" s="131"/>
      <c r="X114" s="131"/>
      <c r="Y114" s="131"/>
      <c r="Z114" s="131"/>
      <c r="AA114" s="131"/>
      <c r="AB114" s="61">
        <f t="shared" si="16"/>
        <v>0</v>
      </c>
      <c r="AE114" s="132"/>
    </row>
    <row r="115" spans="1:31" s="61" customFormat="1">
      <c r="A115" s="61" t="e">
        <f t="shared" si="14"/>
        <v>#N/A</v>
      </c>
      <c r="B115" s="121">
        <f t="shared" si="15"/>
        <v>0</v>
      </c>
      <c r="C115" s="117" t="e">
        <f>VLOOKUP(B115,映射表!A:C,3,0)</f>
        <v>#N/A</v>
      </c>
      <c r="D115" s="121">
        <f t="shared" si="17"/>
        <v>0</v>
      </c>
      <c r="E115" s="100">
        <f t="shared" si="18"/>
        <v>0</v>
      </c>
      <c r="F115" s="121">
        <f t="shared" si="19"/>
        <v>0</v>
      </c>
      <c r="G115" s="121">
        <f t="shared" si="20"/>
        <v>0</v>
      </c>
      <c r="H115" s="99" t="e">
        <f>VLOOKUP(C115,'B2B（ol)'!A:J,10,0)*D115</f>
        <v>#N/A</v>
      </c>
      <c r="I115" s="101" t="e">
        <f t="shared" si="21"/>
        <v>#DIV/0!</v>
      </c>
      <c r="J115" s="101">
        <f t="shared" si="22"/>
        <v>0</v>
      </c>
      <c r="K115" s="121">
        <f t="shared" si="23"/>
        <v>0</v>
      </c>
      <c r="L115" s="121" t="e">
        <f>VLOOKUP(C115,'B2B（ol)'!A:P,16,0)</f>
        <v>#N/A</v>
      </c>
      <c r="M115" s="117">
        <f t="shared" si="24"/>
        <v>0</v>
      </c>
      <c r="N115" s="114" t="e">
        <f>VLOOKUP(C115,'B2B（ol)'!A:K,11,0)</f>
        <v>#N/A</v>
      </c>
      <c r="O115" s="114" t="e">
        <f>VLOOKUP(B115,fulfillment!L:AN,29,0)</f>
        <v>#N/A</v>
      </c>
      <c r="P115" s="113"/>
      <c r="Q115" s="61" t="e">
        <f>VLOOKUP(R115,映射表!A:G,7,0)</f>
        <v>#N/A</v>
      </c>
      <c r="R115" s="131"/>
      <c r="S115" s="131"/>
      <c r="T115" s="131"/>
      <c r="U115" s="131"/>
      <c r="V115" s="131"/>
      <c r="W115" s="131"/>
      <c r="X115" s="131"/>
      <c r="Y115" s="131"/>
      <c r="Z115" s="131"/>
      <c r="AA115" s="131"/>
      <c r="AB115" s="61">
        <f t="shared" si="16"/>
        <v>0</v>
      </c>
      <c r="AE115" s="132"/>
    </row>
    <row r="116" spans="1:31" s="61" customFormat="1">
      <c r="A116" s="61" t="e">
        <f t="shared" si="14"/>
        <v>#N/A</v>
      </c>
      <c r="B116" s="121">
        <f t="shared" si="15"/>
        <v>0</v>
      </c>
      <c r="C116" s="117" t="e">
        <f>VLOOKUP(B116,映射表!A:C,3,0)</f>
        <v>#N/A</v>
      </c>
      <c r="D116" s="121">
        <f t="shared" si="17"/>
        <v>0</v>
      </c>
      <c r="E116" s="100">
        <f t="shared" si="18"/>
        <v>0</v>
      </c>
      <c r="F116" s="121">
        <f t="shared" si="19"/>
        <v>0</v>
      </c>
      <c r="G116" s="121">
        <f t="shared" si="20"/>
        <v>0</v>
      </c>
      <c r="H116" s="99" t="e">
        <f>VLOOKUP(C116,'B2B（ol)'!A:J,10,0)*D116</f>
        <v>#N/A</v>
      </c>
      <c r="I116" s="101" t="e">
        <f t="shared" si="21"/>
        <v>#DIV/0!</v>
      </c>
      <c r="J116" s="101">
        <f t="shared" si="22"/>
        <v>0</v>
      </c>
      <c r="K116" s="121">
        <f t="shared" si="23"/>
        <v>0</v>
      </c>
      <c r="L116" s="121" t="e">
        <f>VLOOKUP(C116,'B2B（ol)'!A:P,16,0)</f>
        <v>#N/A</v>
      </c>
      <c r="M116" s="117">
        <f t="shared" si="24"/>
        <v>0</v>
      </c>
      <c r="N116" s="114" t="e">
        <f>VLOOKUP(C116,'B2B（ol)'!A:K,11,0)</f>
        <v>#N/A</v>
      </c>
      <c r="O116" s="114" t="e">
        <f>VLOOKUP(B116,fulfillment!L:AN,29,0)</f>
        <v>#N/A</v>
      </c>
      <c r="P116" s="113"/>
      <c r="Q116" s="61" t="e">
        <f>VLOOKUP(R116,映射表!A:G,7,0)</f>
        <v>#N/A</v>
      </c>
      <c r="R116" s="131"/>
      <c r="S116" s="131"/>
      <c r="T116" s="131"/>
      <c r="U116" s="131"/>
      <c r="V116" s="131"/>
      <c r="W116" s="131"/>
      <c r="X116" s="131"/>
      <c r="Y116" s="131"/>
      <c r="Z116" s="131"/>
      <c r="AA116" s="131"/>
      <c r="AB116" s="61">
        <f t="shared" si="16"/>
        <v>0</v>
      </c>
      <c r="AE116" s="132"/>
    </row>
    <row r="117" spans="1:31" s="61" customFormat="1">
      <c r="A117" s="61" t="e">
        <f t="shared" si="14"/>
        <v>#N/A</v>
      </c>
      <c r="B117" s="121">
        <f t="shared" si="15"/>
        <v>0</v>
      </c>
      <c r="C117" s="117" t="e">
        <f>VLOOKUP(B117,映射表!A:C,3,0)</f>
        <v>#N/A</v>
      </c>
      <c r="D117" s="121">
        <f t="shared" si="17"/>
        <v>0</v>
      </c>
      <c r="E117" s="100">
        <f t="shared" si="18"/>
        <v>0</v>
      </c>
      <c r="F117" s="121">
        <f t="shared" si="19"/>
        <v>0</v>
      </c>
      <c r="G117" s="121">
        <f t="shared" si="20"/>
        <v>0</v>
      </c>
      <c r="H117" s="99" t="e">
        <f>VLOOKUP(C117,'B2B（ol)'!A:J,10,0)*D117</f>
        <v>#N/A</v>
      </c>
      <c r="I117" s="101" t="e">
        <f t="shared" si="21"/>
        <v>#DIV/0!</v>
      </c>
      <c r="J117" s="101">
        <f t="shared" si="22"/>
        <v>0</v>
      </c>
      <c r="K117" s="121">
        <f t="shared" si="23"/>
        <v>0</v>
      </c>
      <c r="L117" s="121" t="e">
        <f>VLOOKUP(C117,'B2B（ol)'!A:P,16,0)</f>
        <v>#N/A</v>
      </c>
      <c r="M117" s="117">
        <f t="shared" si="24"/>
        <v>0</v>
      </c>
      <c r="N117" s="114" t="e">
        <f>VLOOKUP(C117,'B2B（ol)'!A:K,11,0)</f>
        <v>#N/A</v>
      </c>
      <c r="O117" s="114" t="e">
        <f>VLOOKUP(B117,fulfillment!L:AN,29,0)</f>
        <v>#N/A</v>
      </c>
      <c r="P117" s="113"/>
      <c r="Q117" s="61" t="e">
        <f>VLOOKUP(R117,映射表!A:G,7,0)</f>
        <v>#N/A</v>
      </c>
      <c r="R117" s="131"/>
      <c r="S117" s="131"/>
      <c r="T117" s="131"/>
      <c r="U117" s="131"/>
      <c r="V117" s="131"/>
      <c r="W117" s="131"/>
      <c r="X117" s="131"/>
      <c r="Y117" s="131"/>
      <c r="Z117" s="131"/>
      <c r="AA117" s="131"/>
      <c r="AB117" s="61">
        <f t="shared" si="16"/>
        <v>0</v>
      </c>
      <c r="AE117" s="132"/>
    </row>
    <row r="118" spans="1:31" s="61" customFormat="1">
      <c r="A118" s="61" t="e">
        <f t="shared" si="14"/>
        <v>#N/A</v>
      </c>
      <c r="B118" s="121">
        <f t="shared" si="15"/>
        <v>0</v>
      </c>
      <c r="C118" s="117" t="e">
        <f>VLOOKUP(B118,映射表!A:C,3,0)</f>
        <v>#N/A</v>
      </c>
      <c r="D118" s="121">
        <f t="shared" si="17"/>
        <v>0</v>
      </c>
      <c r="E118" s="100">
        <f t="shared" si="18"/>
        <v>0</v>
      </c>
      <c r="F118" s="121">
        <f t="shared" si="19"/>
        <v>0</v>
      </c>
      <c r="G118" s="121">
        <f t="shared" si="20"/>
        <v>0</v>
      </c>
      <c r="H118" s="99" t="e">
        <f>VLOOKUP(C118,'B2B（ol)'!A:J,10,0)*D118</f>
        <v>#N/A</v>
      </c>
      <c r="I118" s="101" t="e">
        <f t="shared" si="21"/>
        <v>#DIV/0!</v>
      </c>
      <c r="J118" s="101">
        <f t="shared" si="22"/>
        <v>0</v>
      </c>
      <c r="K118" s="121">
        <f t="shared" si="23"/>
        <v>0</v>
      </c>
      <c r="L118" s="121" t="e">
        <f>VLOOKUP(C118,'B2B（ol)'!A:P,16,0)</f>
        <v>#N/A</v>
      </c>
      <c r="M118" s="117">
        <f t="shared" si="24"/>
        <v>0</v>
      </c>
      <c r="N118" s="114" t="e">
        <f>VLOOKUP(C118,'B2B（ol)'!A:K,11,0)</f>
        <v>#N/A</v>
      </c>
      <c r="O118" s="114" t="e">
        <f>VLOOKUP(B118,fulfillment!L:AN,29,0)</f>
        <v>#N/A</v>
      </c>
      <c r="P118" s="113"/>
      <c r="Q118" s="61" t="e">
        <f>VLOOKUP(R118,映射表!A:G,7,0)</f>
        <v>#N/A</v>
      </c>
      <c r="R118" s="131"/>
      <c r="S118" s="131"/>
      <c r="T118" s="131"/>
      <c r="U118" s="131"/>
      <c r="V118" s="131"/>
      <c r="W118" s="131"/>
      <c r="X118" s="131"/>
      <c r="Y118" s="131"/>
      <c r="Z118" s="131"/>
      <c r="AA118" s="131"/>
      <c r="AB118" s="61">
        <f t="shared" si="16"/>
        <v>0</v>
      </c>
      <c r="AE118" s="132"/>
    </row>
    <row r="119" spans="1:31" s="61" customFormat="1">
      <c r="A119" s="61" t="e">
        <f t="shared" si="14"/>
        <v>#N/A</v>
      </c>
      <c r="B119" s="121">
        <f t="shared" si="15"/>
        <v>0</v>
      </c>
      <c r="C119" s="117" t="e">
        <f>VLOOKUP(B119,映射表!A:C,3,0)</f>
        <v>#N/A</v>
      </c>
      <c r="D119" s="121">
        <f t="shared" si="17"/>
        <v>0</v>
      </c>
      <c r="E119" s="100">
        <f t="shared" si="18"/>
        <v>0</v>
      </c>
      <c r="F119" s="121">
        <f t="shared" si="19"/>
        <v>0</v>
      </c>
      <c r="G119" s="121">
        <f t="shared" si="20"/>
        <v>0</v>
      </c>
      <c r="H119" s="99" t="e">
        <f>VLOOKUP(C119,'B2B（ol)'!A:J,10,0)*D119</f>
        <v>#N/A</v>
      </c>
      <c r="I119" s="101" t="e">
        <f t="shared" si="21"/>
        <v>#DIV/0!</v>
      </c>
      <c r="J119" s="101">
        <f t="shared" si="22"/>
        <v>0</v>
      </c>
      <c r="K119" s="121">
        <f t="shared" si="23"/>
        <v>0</v>
      </c>
      <c r="L119" s="121" t="e">
        <f>VLOOKUP(C119,'B2B（ol)'!A:P,16,0)</f>
        <v>#N/A</v>
      </c>
      <c r="M119" s="117">
        <f t="shared" si="24"/>
        <v>0</v>
      </c>
      <c r="N119" s="114" t="e">
        <f>VLOOKUP(C119,'B2B（ol)'!A:K,11,0)</f>
        <v>#N/A</v>
      </c>
      <c r="O119" s="114" t="e">
        <f>VLOOKUP(B119,fulfillment!L:AN,29,0)</f>
        <v>#N/A</v>
      </c>
      <c r="P119" s="113"/>
      <c r="Q119" s="61" t="e">
        <f>VLOOKUP(R119,映射表!A:G,7,0)</f>
        <v>#N/A</v>
      </c>
      <c r="R119" s="131"/>
      <c r="S119" s="131"/>
      <c r="T119" s="131"/>
      <c r="U119" s="131"/>
      <c r="V119" s="131"/>
      <c r="W119" s="131"/>
      <c r="X119" s="131"/>
      <c r="Y119" s="131"/>
      <c r="Z119" s="131"/>
      <c r="AA119" s="131"/>
      <c r="AB119" s="61">
        <f t="shared" si="16"/>
        <v>0</v>
      </c>
      <c r="AE119" s="132"/>
    </row>
    <row r="120" spans="1:31" s="61" customFormat="1">
      <c r="A120" s="61" t="e">
        <f t="shared" si="14"/>
        <v>#N/A</v>
      </c>
      <c r="B120" s="121">
        <f t="shared" si="15"/>
        <v>0</v>
      </c>
      <c r="C120" s="117" t="e">
        <f>VLOOKUP(B120,映射表!A:C,3,0)</f>
        <v>#N/A</v>
      </c>
      <c r="D120" s="121">
        <f t="shared" si="17"/>
        <v>0</v>
      </c>
      <c r="E120" s="100">
        <f t="shared" si="18"/>
        <v>0</v>
      </c>
      <c r="F120" s="121">
        <f t="shared" si="19"/>
        <v>0</v>
      </c>
      <c r="G120" s="121">
        <f t="shared" si="20"/>
        <v>0</v>
      </c>
      <c r="H120" s="99" t="e">
        <f>VLOOKUP(C120,'B2B（ol)'!A:J,10,0)*D120</f>
        <v>#N/A</v>
      </c>
      <c r="I120" s="101" t="e">
        <f t="shared" si="21"/>
        <v>#DIV/0!</v>
      </c>
      <c r="J120" s="101">
        <f t="shared" si="22"/>
        <v>0</v>
      </c>
      <c r="K120" s="121">
        <f t="shared" si="23"/>
        <v>0</v>
      </c>
      <c r="L120" s="121" t="e">
        <f>VLOOKUP(C120,'B2B（ol)'!A:P,16,0)</f>
        <v>#N/A</v>
      </c>
      <c r="M120" s="117">
        <f t="shared" si="24"/>
        <v>0</v>
      </c>
      <c r="N120" s="114" t="e">
        <f>VLOOKUP(C120,'B2B（ol)'!A:K,11,0)</f>
        <v>#N/A</v>
      </c>
      <c r="O120" s="114" t="e">
        <f>VLOOKUP(B120,fulfillment!L:AN,29,0)</f>
        <v>#N/A</v>
      </c>
      <c r="P120" s="113"/>
      <c r="Q120" s="61" t="e">
        <f>VLOOKUP(R120,映射表!A:G,7,0)</f>
        <v>#N/A</v>
      </c>
      <c r="R120" s="131"/>
      <c r="S120" s="131"/>
      <c r="T120" s="131"/>
      <c r="U120" s="131"/>
      <c r="V120" s="131"/>
      <c r="W120" s="131"/>
      <c r="X120" s="131"/>
      <c r="Y120" s="131"/>
      <c r="Z120" s="131"/>
      <c r="AA120" s="131"/>
      <c r="AB120" s="61">
        <f t="shared" si="16"/>
        <v>0</v>
      </c>
      <c r="AE120" s="132"/>
    </row>
    <row r="121" spans="1:31" s="61" customFormat="1">
      <c r="A121" s="61" t="e">
        <f t="shared" si="14"/>
        <v>#N/A</v>
      </c>
      <c r="B121" s="121">
        <f t="shared" si="15"/>
        <v>0</v>
      </c>
      <c r="C121" s="117" t="e">
        <f>VLOOKUP(B121,映射表!A:C,3,0)</f>
        <v>#N/A</v>
      </c>
      <c r="D121" s="121">
        <f t="shared" si="17"/>
        <v>0</v>
      </c>
      <c r="E121" s="100">
        <f t="shared" si="18"/>
        <v>0</v>
      </c>
      <c r="F121" s="121">
        <f t="shared" si="19"/>
        <v>0</v>
      </c>
      <c r="G121" s="121">
        <f t="shared" si="20"/>
        <v>0</v>
      </c>
      <c r="H121" s="99" t="e">
        <f>VLOOKUP(C121,'B2B（ol)'!A:J,10,0)*D121</f>
        <v>#N/A</v>
      </c>
      <c r="I121" s="101" t="e">
        <f t="shared" si="21"/>
        <v>#DIV/0!</v>
      </c>
      <c r="J121" s="101">
        <f t="shared" si="22"/>
        <v>0</v>
      </c>
      <c r="K121" s="121">
        <f t="shared" si="23"/>
        <v>0</v>
      </c>
      <c r="L121" s="121" t="e">
        <f>VLOOKUP(C121,'B2B（ol)'!A:P,16,0)</f>
        <v>#N/A</v>
      </c>
      <c r="M121" s="117">
        <f t="shared" si="24"/>
        <v>0</v>
      </c>
      <c r="N121" s="114" t="e">
        <f>VLOOKUP(C121,'B2B（ol)'!A:K,11,0)</f>
        <v>#N/A</v>
      </c>
      <c r="O121" s="114" t="e">
        <f>VLOOKUP(B121,fulfillment!L:AN,29,0)</f>
        <v>#N/A</v>
      </c>
      <c r="P121" s="113"/>
      <c r="Q121" s="61" t="e">
        <f>VLOOKUP(R121,映射表!A:G,7,0)</f>
        <v>#N/A</v>
      </c>
      <c r="R121" s="131"/>
      <c r="S121" s="131"/>
      <c r="T121" s="131"/>
      <c r="U121" s="131"/>
      <c r="V121" s="131"/>
      <c r="W121" s="131"/>
      <c r="X121" s="131"/>
      <c r="Y121" s="131"/>
      <c r="Z121" s="131"/>
      <c r="AA121" s="131"/>
      <c r="AB121" s="61">
        <f t="shared" si="16"/>
        <v>0</v>
      </c>
      <c r="AE121" s="132"/>
    </row>
    <row r="122" spans="1:31" s="61" customFormat="1">
      <c r="A122" s="61" t="e">
        <f t="shared" si="14"/>
        <v>#N/A</v>
      </c>
      <c r="B122" s="121">
        <f t="shared" si="15"/>
        <v>0</v>
      </c>
      <c r="C122" s="117" t="e">
        <f>VLOOKUP(B122,映射表!A:C,3,0)</f>
        <v>#N/A</v>
      </c>
      <c r="D122" s="121">
        <f t="shared" si="17"/>
        <v>0</v>
      </c>
      <c r="E122" s="100">
        <f t="shared" si="18"/>
        <v>0</v>
      </c>
      <c r="F122" s="121">
        <f t="shared" si="19"/>
        <v>0</v>
      </c>
      <c r="G122" s="121">
        <f t="shared" si="20"/>
        <v>0</v>
      </c>
      <c r="H122" s="99" t="e">
        <f>VLOOKUP(C122,'B2B（ol)'!A:J,10,0)*D122</f>
        <v>#N/A</v>
      </c>
      <c r="I122" s="101" t="e">
        <f t="shared" si="21"/>
        <v>#DIV/0!</v>
      </c>
      <c r="J122" s="101">
        <f t="shared" si="22"/>
        <v>0</v>
      </c>
      <c r="K122" s="121">
        <f t="shared" si="23"/>
        <v>0</v>
      </c>
      <c r="L122" s="121" t="e">
        <f>VLOOKUP(C122,'B2B（ol)'!A:P,16,0)</f>
        <v>#N/A</v>
      </c>
      <c r="M122" s="117">
        <f t="shared" si="24"/>
        <v>0</v>
      </c>
      <c r="N122" s="114" t="e">
        <f>VLOOKUP(C122,'B2B（ol)'!A:K,11,0)</f>
        <v>#N/A</v>
      </c>
      <c r="O122" s="114" t="e">
        <f>VLOOKUP(B122,fulfillment!L:AN,29,0)</f>
        <v>#N/A</v>
      </c>
      <c r="P122" s="113"/>
      <c r="Q122" s="61" t="e">
        <f>VLOOKUP(R122,映射表!A:G,7,0)</f>
        <v>#N/A</v>
      </c>
      <c r="R122" s="131"/>
      <c r="S122" s="131"/>
      <c r="T122" s="131"/>
      <c r="U122" s="131"/>
      <c r="V122" s="131"/>
      <c r="W122" s="131"/>
      <c r="X122" s="131"/>
      <c r="Y122" s="131"/>
      <c r="Z122" s="131"/>
      <c r="AA122" s="131"/>
      <c r="AB122" s="61">
        <f t="shared" si="16"/>
        <v>0</v>
      </c>
      <c r="AE122" s="132"/>
    </row>
    <row r="123" spans="1:31" s="61" customFormat="1">
      <c r="A123" s="61" t="e">
        <f t="shared" si="14"/>
        <v>#N/A</v>
      </c>
      <c r="B123" s="121">
        <f t="shared" si="15"/>
        <v>0</v>
      </c>
      <c r="C123" s="117" t="e">
        <f>VLOOKUP(B123,映射表!A:C,3,0)</f>
        <v>#N/A</v>
      </c>
      <c r="D123" s="121">
        <f t="shared" si="17"/>
        <v>0</v>
      </c>
      <c r="E123" s="100">
        <f t="shared" si="18"/>
        <v>0</v>
      </c>
      <c r="F123" s="121">
        <f t="shared" si="19"/>
        <v>0</v>
      </c>
      <c r="G123" s="121">
        <f t="shared" si="20"/>
        <v>0</v>
      </c>
      <c r="H123" s="99" t="e">
        <f>VLOOKUP(C123,'B2B（ol)'!A:J,10,0)*D123</f>
        <v>#N/A</v>
      </c>
      <c r="I123" s="101" t="e">
        <f t="shared" si="21"/>
        <v>#DIV/0!</v>
      </c>
      <c r="J123" s="101">
        <f t="shared" si="22"/>
        <v>0</v>
      </c>
      <c r="K123" s="121">
        <f t="shared" si="23"/>
        <v>0</v>
      </c>
      <c r="L123" s="121" t="e">
        <f>VLOOKUP(C123,'B2B（ol)'!A:P,16,0)</f>
        <v>#N/A</v>
      </c>
      <c r="M123" s="117">
        <f t="shared" si="24"/>
        <v>0</v>
      </c>
      <c r="N123" s="114" t="e">
        <f>VLOOKUP(C123,'B2B（ol)'!A:K,11,0)</f>
        <v>#N/A</v>
      </c>
      <c r="O123" s="114" t="e">
        <f>VLOOKUP(B123,fulfillment!L:AN,29,0)</f>
        <v>#N/A</v>
      </c>
      <c r="P123" s="113"/>
      <c r="Q123" s="61" t="e">
        <f>VLOOKUP(R123,映射表!A:G,7,0)</f>
        <v>#N/A</v>
      </c>
      <c r="R123" s="131"/>
      <c r="S123" s="131"/>
      <c r="T123" s="131"/>
      <c r="U123" s="131"/>
      <c r="V123" s="131"/>
      <c r="W123" s="131"/>
      <c r="X123" s="131"/>
      <c r="Y123" s="131"/>
      <c r="Z123" s="131"/>
      <c r="AA123" s="131"/>
      <c r="AB123" s="61">
        <f t="shared" si="16"/>
        <v>0</v>
      </c>
      <c r="AE123" s="132"/>
    </row>
    <row r="124" spans="1:31" s="61" customFormat="1">
      <c r="A124" s="61" t="e">
        <f t="shared" si="14"/>
        <v>#N/A</v>
      </c>
      <c r="B124" s="121">
        <f t="shared" si="15"/>
        <v>0</v>
      </c>
      <c r="C124" s="117" t="e">
        <f>VLOOKUP(B124,映射表!A:C,3,0)</f>
        <v>#N/A</v>
      </c>
      <c r="D124" s="121">
        <f t="shared" si="17"/>
        <v>0</v>
      </c>
      <c r="E124" s="100">
        <f t="shared" si="18"/>
        <v>0</v>
      </c>
      <c r="F124" s="121">
        <f t="shared" si="19"/>
        <v>0</v>
      </c>
      <c r="G124" s="121">
        <f t="shared" si="20"/>
        <v>0</v>
      </c>
      <c r="H124" s="99" t="e">
        <f>VLOOKUP(C124,'B2B（ol)'!A:J,10,0)*D124</f>
        <v>#N/A</v>
      </c>
      <c r="I124" s="101" t="e">
        <f t="shared" si="21"/>
        <v>#DIV/0!</v>
      </c>
      <c r="J124" s="101">
        <f t="shared" si="22"/>
        <v>0</v>
      </c>
      <c r="K124" s="121">
        <f t="shared" si="23"/>
        <v>0</v>
      </c>
      <c r="L124" s="121" t="e">
        <f>VLOOKUP(C124,'B2B（ol)'!A:P,16,0)</f>
        <v>#N/A</v>
      </c>
      <c r="M124" s="117">
        <f t="shared" si="24"/>
        <v>0</v>
      </c>
      <c r="N124" s="114" t="e">
        <f>VLOOKUP(C124,'B2B（ol)'!A:K,11,0)</f>
        <v>#N/A</v>
      </c>
      <c r="O124" s="114" t="e">
        <f>VLOOKUP(B124,fulfillment!L:AN,29,0)</f>
        <v>#N/A</v>
      </c>
      <c r="P124" s="113"/>
      <c r="Q124" s="61" t="e">
        <f>VLOOKUP(R124,映射表!A:G,7,0)</f>
        <v>#N/A</v>
      </c>
      <c r="R124" s="131"/>
      <c r="S124" s="131"/>
      <c r="T124" s="131"/>
      <c r="U124" s="131"/>
      <c r="V124" s="131"/>
      <c r="W124" s="131"/>
      <c r="X124" s="131"/>
      <c r="Y124" s="131"/>
      <c r="Z124" s="131"/>
      <c r="AA124" s="131"/>
      <c r="AB124" s="61">
        <f t="shared" si="16"/>
        <v>0</v>
      </c>
      <c r="AE124" s="132"/>
    </row>
    <row r="125" spans="1:31" s="61" customFormat="1">
      <c r="A125" s="61" t="e">
        <f t="shared" si="14"/>
        <v>#N/A</v>
      </c>
      <c r="B125" s="121">
        <f t="shared" si="15"/>
        <v>0</v>
      </c>
      <c r="C125" s="117" t="e">
        <f>VLOOKUP(B125,映射表!A:C,3,0)</f>
        <v>#N/A</v>
      </c>
      <c r="D125" s="121">
        <f t="shared" si="17"/>
        <v>0</v>
      </c>
      <c r="E125" s="100">
        <f t="shared" si="18"/>
        <v>0</v>
      </c>
      <c r="F125" s="121">
        <f t="shared" si="19"/>
        <v>0</v>
      </c>
      <c r="G125" s="121">
        <f t="shared" si="20"/>
        <v>0</v>
      </c>
      <c r="H125" s="99" t="e">
        <f>VLOOKUP(C125,'B2B（ol)'!A:J,10,0)*D125</f>
        <v>#N/A</v>
      </c>
      <c r="I125" s="101" t="e">
        <f t="shared" si="21"/>
        <v>#DIV/0!</v>
      </c>
      <c r="J125" s="101">
        <f t="shared" si="22"/>
        <v>0</v>
      </c>
      <c r="K125" s="121">
        <f t="shared" si="23"/>
        <v>0</v>
      </c>
      <c r="L125" s="121" t="e">
        <f>VLOOKUP(C125,'B2B（ol)'!A:P,16,0)</f>
        <v>#N/A</v>
      </c>
      <c r="M125" s="117">
        <f t="shared" si="24"/>
        <v>0</v>
      </c>
      <c r="N125" s="114" t="e">
        <f>VLOOKUP(C125,'B2B（ol)'!A:K,11,0)</f>
        <v>#N/A</v>
      </c>
      <c r="O125" s="114" t="e">
        <f>VLOOKUP(B125,fulfillment!L:AN,29,0)</f>
        <v>#N/A</v>
      </c>
      <c r="P125" s="113"/>
      <c r="Q125" s="61" t="e">
        <f>VLOOKUP(R125,映射表!A:G,7,0)</f>
        <v>#N/A</v>
      </c>
      <c r="R125" s="131"/>
      <c r="S125" s="131"/>
      <c r="T125" s="131"/>
      <c r="U125" s="131"/>
      <c r="V125" s="131"/>
      <c r="W125" s="131"/>
      <c r="X125" s="131"/>
      <c r="Y125" s="131"/>
      <c r="Z125" s="131"/>
      <c r="AA125" s="131"/>
      <c r="AB125" s="61">
        <f t="shared" si="16"/>
        <v>0</v>
      </c>
      <c r="AE125" s="132"/>
    </row>
    <row r="126" spans="1:31" s="61" customFormat="1">
      <c r="A126" s="61" t="e">
        <f t="shared" si="14"/>
        <v>#N/A</v>
      </c>
      <c r="B126" s="121">
        <f t="shared" si="15"/>
        <v>0</v>
      </c>
      <c r="C126" s="117" t="e">
        <f>VLOOKUP(B126,映射表!A:C,3,0)</f>
        <v>#N/A</v>
      </c>
      <c r="D126" s="121">
        <f t="shared" si="17"/>
        <v>0</v>
      </c>
      <c r="E126" s="100">
        <f t="shared" si="18"/>
        <v>0</v>
      </c>
      <c r="F126" s="121">
        <f t="shared" si="19"/>
        <v>0</v>
      </c>
      <c r="G126" s="121">
        <f t="shared" si="20"/>
        <v>0</v>
      </c>
      <c r="H126" s="99" t="e">
        <f>VLOOKUP(C126,'B2B（ol)'!A:J,10,0)*D126</f>
        <v>#N/A</v>
      </c>
      <c r="I126" s="101" t="e">
        <f t="shared" si="21"/>
        <v>#DIV/0!</v>
      </c>
      <c r="J126" s="101">
        <f t="shared" si="22"/>
        <v>0</v>
      </c>
      <c r="K126" s="121">
        <f t="shared" si="23"/>
        <v>0</v>
      </c>
      <c r="L126" s="121" t="e">
        <f>VLOOKUP(C126,'B2B（ol)'!A:P,16,0)</f>
        <v>#N/A</v>
      </c>
      <c r="M126" s="117">
        <f t="shared" si="24"/>
        <v>0</v>
      </c>
      <c r="N126" s="114" t="e">
        <f>VLOOKUP(C126,'B2B（ol)'!A:K,11,0)</f>
        <v>#N/A</v>
      </c>
      <c r="O126" s="114" t="e">
        <f>VLOOKUP(B126,fulfillment!L:AN,29,0)</f>
        <v>#N/A</v>
      </c>
      <c r="P126" s="113"/>
      <c r="Q126" s="61" t="e">
        <f>VLOOKUP(R126,映射表!A:G,7,0)</f>
        <v>#N/A</v>
      </c>
      <c r="R126" s="131"/>
      <c r="S126" s="131"/>
      <c r="T126" s="131"/>
      <c r="U126" s="131"/>
      <c r="V126" s="131"/>
      <c r="W126" s="131"/>
      <c r="X126" s="131"/>
      <c r="Y126" s="131"/>
      <c r="Z126" s="131"/>
      <c r="AA126" s="131"/>
      <c r="AB126" s="61">
        <f t="shared" ref="AB126:AB189" si="25">M126</f>
        <v>0</v>
      </c>
      <c r="AE126" s="132"/>
    </row>
    <row r="127" spans="1:31" s="61" customFormat="1">
      <c r="A127" s="61" t="e">
        <f t="shared" si="14"/>
        <v>#N/A</v>
      </c>
      <c r="B127" s="121">
        <f t="shared" si="15"/>
        <v>0</v>
      </c>
      <c r="C127" s="117" t="e">
        <f>VLOOKUP(B127,映射表!A:C,3,0)</f>
        <v>#N/A</v>
      </c>
      <c r="D127" s="121">
        <f t="shared" si="17"/>
        <v>0</v>
      </c>
      <c r="E127" s="100">
        <f t="shared" si="18"/>
        <v>0</v>
      </c>
      <c r="F127" s="121">
        <f t="shared" si="19"/>
        <v>0</v>
      </c>
      <c r="G127" s="121">
        <f t="shared" si="20"/>
        <v>0</v>
      </c>
      <c r="H127" s="99" t="e">
        <f>VLOOKUP(C127,'B2B（ol)'!A:J,10,0)*D127</f>
        <v>#N/A</v>
      </c>
      <c r="I127" s="101" t="e">
        <f t="shared" si="21"/>
        <v>#DIV/0!</v>
      </c>
      <c r="J127" s="101">
        <f t="shared" si="22"/>
        <v>0</v>
      </c>
      <c r="K127" s="121">
        <f t="shared" si="23"/>
        <v>0</v>
      </c>
      <c r="L127" s="121" t="e">
        <f>VLOOKUP(C127,'B2B（ol)'!A:P,16,0)</f>
        <v>#N/A</v>
      </c>
      <c r="M127" s="117">
        <f t="shared" si="24"/>
        <v>0</v>
      </c>
      <c r="N127" s="114" t="e">
        <f>VLOOKUP(C127,'B2B（ol)'!A:K,11,0)</f>
        <v>#N/A</v>
      </c>
      <c r="O127" s="114" t="e">
        <f>VLOOKUP(B127,fulfillment!L:AN,29,0)</f>
        <v>#N/A</v>
      </c>
      <c r="P127" s="113"/>
      <c r="Q127" s="61" t="e">
        <f>VLOOKUP(R127,映射表!A:G,7,0)</f>
        <v>#N/A</v>
      </c>
      <c r="R127" s="131"/>
      <c r="S127" s="131"/>
      <c r="T127" s="131"/>
      <c r="U127" s="131"/>
      <c r="V127" s="131"/>
      <c r="W127" s="131"/>
      <c r="X127" s="131"/>
      <c r="Y127" s="131"/>
      <c r="Z127" s="131"/>
      <c r="AA127" s="131"/>
      <c r="AB127" s="61">
        <f t="shared" si="25"/>
        <v>0</v>
      </c>
      <c r="AE127" s="132"/>
    </row>
    <row r="128" spans="1:31" s="61" customFormat="1">
      <c r="A128" s="61" t="e">
        <f t="shared" si="14"/>
        <v>#N/A</v>
      </c>
      <c r="B128" s="121">
        <f t="shared" si="15"/>
        <v>0</v>
      </c>
      <c r="C128" s="117" t="e">
        <f>VLOOKUP(B128,映射表!A:C,3,0)</f>
        <v>#N/A</v>
      </c>
      <c r="D128" s="121">
        <f t="shared" si="17"/>
        <v>0</v>
      </c>
      <c r="E128" s="100">
        <f t="shared" si="18"/>
        <v>0</v>
      </c>
      <c r="F128" s="121">
        <f t="shared" si="19"/>
        <v>0</v>
      </c>
      <c r="G128" s="121">
        <f t="shared" si="20"/>
        <v>0</v>
      </c>
      <c r="H128" s="99" t="e">
        <f>VLOOKUP(C128,'B2B（ol)'!A:J,10,0)*D128</f>
        <v>#N/A</v>
      </c>
      <c r="I128" s="101" t="e">
        <f t="shared" si="21"/>
        <v>#DIV/0!</v>
      </c>
      <c r="J128" s="101">
        <f t="shared" si="22"/>
        <v>0</v>
      </c>
      <c r="K128" s="121">
        <f t="shared" si="23"/>
        <v>0</v>
      </c>
      <c r="L128" s="121" t="e">
        <f>VLOOKUP(C128,'B2B（ol)'!A:P,16,0)</f>
        <v>#N/A</v>
      </c>
      <c r="M128" s="117">
        <f t="shared" si="24"/>
        <v>0</v>
      </c>
      <c r="N128" s="114" t="e">
        <f>VLOOKUP(C128,'B2B（ol)'!A:K,11,0)</f>
        <v>#N/A</v>
      </c>
      <c r="O128" s="114" t="e">
        <f>VLOOKUP(B128,fulfillment!L:AN,29,0)</f>
        <v>#N/A</v>
      </c>
      <c r="P128" s="113"/>
      <c r="Q128" s="61" t="e">
        <f>VLOOKUP(R128,映射表!A:G,7,0)</f>
        <v>#N/A</v>
      </c>
      <c r="R128" s="131"/>
      <c r="S128" s="131"/>
      <c r="T128" s="131"/>
      <c r="U128" s="131"/>
      <c r="V128" s="131"/>
      <c r="W128" s="131"/>
      <c r="X128" s="131"/>
      <c r="Y128" s="131"/>
      <c r="Z128" s="131"/>
      <c r="AA128" s="131"/>
      <c r="AB128" s="61">
        <f t="shared" si="25"/>
        <v>0</v>
      </c>
      <c r="AE128" s="132"/>
    </row>
    <row r="129" spans="1:31" s="61" customFormat="1">
      <c r="A129" s="61" t="e">
        <f t="shared" si="14"/>
        <v>#N/A</v>
      </c>
      <c r="B129" s="121">
        <f t="shared" si="15"/>
        <v>0</v>
      </c>
      <c r="C129" s="117" t="e">
        <f>VLOOKUP(B129,映射表!A:C,3,0)</f>
        <v>#N/A</v>
      </c>
      <c r="D129" s="121">
        <f t="shared" si="17"/>
        <v>0</v>
      </c>
      <c r="E129" s="100">
        <f t="shared" si="18"/>
        <v>0</v>
      </c>
      <c r="F129" s="121">
        <f t="shared" si="19"/>
        <v>0</v>
      </c>
      <c r="G129" s="121">
        <f t="shared" si="20"/>
        <v>0</v>
      </c>
      <c r="H129" s="99" t="e">
        <f>VLOOKUP(C129,'B2B（ol)'!A:J,10,0)*D129</f>
        <v>#N/A</v>
      </c>
      <c r="I129" s="101" t="e">
        <f t="shared" si="21"/>
        <v>#DIV/0!</v>
      </c>
      <c r="J129" s="101">
        <f t="shared" si="22"/>
        <v>0</v>
      </c>
      <c r="K129" s="121">
        <f t="shared" si="23"/>
        <v>0</v>
      </c>
      <c r="L129" s="121" t="e">
        <f>VLOOKUP(C129,'B2B（ol)'!A:P,16,0)</f>
        <v>#N/A</v>
      </c>
      <c r="M129" s="117">
        <f t="shared" si="24"/>
        <v>0</v>
      </c>
      <c r="N129" s="114" t="e">
        <f>VLOOKUP(C129,'B2B（ol)'!A:K,11,0)</f>
        <v>#N/A</v>
      </c>
      <c r="O129" s="114" t="e">
        <f>VLOOKUP(B129,fulfillment!L:AN,29,0)</f>
        <v>#N/A</v>
      </c>
      <c r="P129" s="113"/>
      <c r="Q129" s="61" t="e">
        <f>VLOOKUP(R129,映射表!A:G,7,0)</f>
        <v>#N/A</v>
      </c>
      <c r="R129" s="131"/>
      <c r="S129" s="131"/>
      <c r="T129" s="131"/>
      <c r="U129" s="131"/>
      <c r="V129" s="131"/>
      <c r="W129" s="131"/>
      <c r="X129" s="131"/>
      <c r="Y129" s="131"/>
      <c r="Z129" s="131"/>
      <c r="AA129" s="131"/>
      <c r="AB129" s="61">
        <f t="shared" si="25"/>
        <v>0</v>
      </c>
      <c r="AE129" s="132"/>
    </row>
    <row r="130" spans="1:31" s="61" customFormat="1">
      <c r="A130" s="61" t="e">
        <f t="shared" ref="A130:A193" si="26">Q130</f>
        <v>#N/A</v>
      </c>
      <c r="B130" s="121">
        <f t="shared" ref="B130:B193" si="27">R130</f>
        <v>0</v>
      </c>
      <c r="C130" s="117" t="e">
        <f>VLOOKUP(B130,映射表!A:C,3,0)</f>
        <v>#N/A</v>
      </c>
      <c r="D130" s="121">
        <f t="shared" si="17"/>
        <v>0</v>
      </c>
      <c r="E130" s="100">
        <f t="shared" si="18"/>
        <v>0</v>
      </c>
      <c r="F130" s="121">
        <f t="shared" si="19"/>
        <v>0</v>
      </c>
      <c r="G130" s="121">
        <f t="shared" si="20"/>
        <v>0</v>
      </c>
      <c r="H130" s="99" t="e">
        <f>VLOOKUP(C130,'B2B（ol)'!A:J,10,0)*D130</f>
        <v>#N/A</v>
      </c>
      <c r="I130" s="101" t="e">
        <f t="shared" si="21"/>
        <v>#DIV/0!</v>
      </c>
      <c r="J130" s="101">
        <f t="shared" si="22"/>
        <v>0</v>
      </c>
      <c r="K130" s="121">
        <f t="shared" si="23"/>
        <v>0</v>
      </c>
      <c r="L130" s="121" t="e">
        <f>VLOOKUP(C130,'B2B（ol)'!A:P,16,0)</f>
        <v>#N/A</v>
      </c>
      <c r="M130" s="117">
        <f t="shared" si="24"/>
        <v>0</v>
      </c>
      <c r="N130" s="114" t="e">
        <f>VLOOKUP(C130,'B2B（ol)'!A:K,11,0)</f>
        <v>#N/A</v>
      </c>
      <c r="O130" s="114" t="e">
        <f>VLOOKUP(B130,fulfillment!L:AN,29,0)</f>
        <v>#N/A</v>
      </c>
      <c r="P130" s="113"/>
      <c r="Q130" s="61" t="e">
        <f>VLOOKUP(R130,映射表!A:G,7,0)</f>
        <v>#N/A</v>
      </c>
      <c r="R130" s="131"/>
      <c r="S130" s="131"/>
      <c r="T130" s="131"/>
      <c r="U130" s="131"/>
      <c r="V130" s="131"/>
      <c r="W130" s="131"/>
      <c r="X130" s="131"/>
      <c r="Y130" s="131"/>
      <c r="Z130" s="131"/>
      <c r="AA130" s="131"/>
      <c r="AB130" s="61">
        <f t="shared" si="25"/>
        <v>0</v>
      </c>
      <c r="AE130" s="132"/>
    </row>
    <row r="131" spans="1:31" s="61" customFormat="1">
      <c r="A131" s="61" t="e">
        <f t="shared" si="26"/>
        <v>#N/A</v>
      </c>
      <c r="B131" s="121">
        <f t="shared" si="27"/>
        <v>0</v>
      </c>
      <c r="C131" s="117" t="e">
        <f>VLOOKUP(B131,映射表!A:C,3,0)</f>
        <v>#N/A</v>
      </c>
      <c r="D131" s="121">
        <f t="shared" si="17"/>
        <v>0</v>
      </c>
      <c r="E131" s="100">
        <f t="shared" si="18"/>
        <v>0</v>
      </c>
      <c r="F131" s="121">
        <f t="shared" si="19"/>
        <v>0</v>
      </c>
      <c r="G131" s="121">
        <f t="shared" si="20"/>
        <v>0</v>
      </c>
      <c r="H131" s="99" t="e">
        <f>VLOOKUP(C131,'B2B（ol)'!A:J,10,0)*D131</f>
        <v>#N/A</v>
      </c>
      <c r="I131" s="101" t="e">
        <f t="shared" si="21"/>
        <v>#DIV/0!</v>
      </c>
      <c r="J131" s="101">
        <f t="shared" si="22"/>
        <v>0</v>
      </c>
      <c r="K131" s="121">
        <f t="shared" si="23"/>
        <v>0</v>
      </c>
      <c r="L131" s="121" t="e">
        <f>VLOOKUP(C131,'B2B（ol)'!A:P,16,0)</f>
        <v>#N/A</v>
      </c>
      <c r="M131" s="117">
        <f t="shared" si="24"/>
        <v>0</v>
      </c>
      <c r="N131" s="114" t="e">
        <f>VLOOKUP(C131,'B2B（ol)'!A:K,11,0)</f>
        <v>#N/A</v>
      </c>
      <c r="O131" s="114" t="e">
        <f>VLOOKUP(B131,fulfillment!L:AN,29,0)</f>
        <v>#N/A</v>
      </c>
      <c r="P131" s="113"/>
      <c r="Q131" s="61" t="e">
        <f>VLOOKUP(R131,映射表!A:G,7,0)</f>
        <v>#N/A</v>
      </c>
      <c r="R131" s="131"/>
      <c r="S131" s="131"/>
      <c r="T131" s="131"/>
      <c r="U131" s="131"/>
      <c r="V131" s="131"/>
      <c r="W131" s="131"/>
      <c r="X131" s="131"/>
      <c r="Y131" s="131"/>
      <c r="Z131" s="131"/>
      <c r="AA131" s="131"/>
      <c r="AB131" s="61">
        <f t="shared" si="25"/>
        <v>0</v>
      </c>
      <c r="AE131" s="132"/>
    </row>
    <row r="132" spans="1:31" s="61" customFormat="1">
      <c r="A132" s="61" t="e">
        <f t="shared" si="26"/>
        <v>#N/A</v>
      </c>
      <c r="B132" s="121">
        <f t="shared" si="27"/>
        <v>0</v>
      </c>
      <c r="C132" s="117" t="e">
        <f>VLOOKUP(B132,映射表!A:C,3,0)</f>
        <v>#N/A</v>
      </c>
      <c r="D132" s="121">
        <f t="shared" ref="D132:D195" si="28">U132</f>
        <v>0</v>
      </c>
      <c r="E132" s="100">
        <f t="shared" ref="E132:E195" si="29">IFERROR(W132/D132,0)*D132</f>
        <v>0</v>
      </c>
      <c r="F132" s="121">
        <f t="shared" ref="F132:F195" si="30">IFERROR(Y132/D132,0)*D132</f>
        <v>0</v>
      </c>
      <c r="G132" s="121">
        <f t="shared" ref="G132:G195" si="31">IFERROR(IF((E132+F132)&gt;200,(E132+F132-200)*0.9+200*0.85,(E132+F132)*0.85),0)</f>
        <v>0</v>
      </c>
      <c r="H132" s="99" t="e">
        <f>VLOOKUP(C132,'B2B（ol)'!A:J,10,0)*D132</f>
        <v>#N/A</v>
      </c>
      <c r="I132" s="101" t="e">
        <f t="shared" ref="I132:I195" si="32">(M132*0.05/D132)*D132</f>
        <v>#DIV/0!</v>
      </c>
      <c r="J132" s="101">
        <f t="shared" ref="J132:J195" si="33">IFERROR((G132-H132-(I132/D132))/(E132+F132),0)</f>
        <v>0</v>
      </c>
      <c r="K132" s="121">
        <f t="shared" ref="K132:K195" si="34">IFERROR((G132-H132-I132),0)</f>
        <v>0</v>
      </c>
      <c r="L132" s="121" t="e">
        <f>VLOOKUP(C132,'B2B（ol)'!A:P,16,0)</f>
        <v>#N/A</v>
      </c>
      <c r="M132" s="117">
        <f t="shared" ref="M132:M195" si="35">(E132+F132)</f>
        <v>0</v>
      </c>
      <c r="N132" s="114" t="e">
        <f>VLOOKUP(C132,'B2B（ol)'!A:K,11,0)</f>
        <v>#N/A</v>
      </c>
      <c r="O132" s="114" t="e">
        <f>VLOOKUP(B132,fulfillment!L:AN,29,0)</f>
        <v>#N/A</v>
      </c>
      <c r="P132" s="113"/>
      <c r="Q132" s="61" t="e">
        <f>VLOOKUP(R132,映射表!A:G,7,0)</f>
        <v>#N/A</v>
      </c>
      <c r="R132" s="131"/>
      <c r="S132" s="131"/>
      <c r="T132" s="131"/>
      <c r="U132" s="131"/>
      <c r="V132" s="131"/>
      <c r="W132" s="131"/>
      <c r="X132" s="131"/>
      <c r="Y132" s="131"/>
      <c r="Z132" s="131"/>
      <c r="AA132" s="131"/>
      <c r="AB132" s="61">
        <f t="shared" si="25"/>
        <v>0</v>
      </c>
      <c r="AE132" s="132"/>
    </row>
    <row r="133" spans="1:31" s="61" customFormat="1">
      <c r="A133" s="61" t="e">
        <f t="shared" si="26"/>
        <v>#N/A</v>
      </c>
      <c r="B133" s="121">
        <f t="shared" si="27"/>
        <v>0</v>
      </c>
      <c r="C133" s="117" t="e">
        <f>VLOOKUP(B133,映射表!A:C,3,0)</f>
        <v>#N/A</v>
      </c>
      <c r="D133" s="121">
        <f t="shared" si="28"/>
        <v>0</v>
      </c>
      <c r="E133" s="100">
        <f t="shared" si="29"/>
        <v>0</v>
      </c>
      <c r="F133" s="121">
        <f t="shared" si="30"/>
        <v>0</v>
      </c>
      <c r="G133" s="121">
        <f t="shared" si="31"/>
        <v>0</v>
      </c>
      <c r="H133" s="99" t="e">
        <f>VLOOKUP(C133,'B2B（ol)'!A:J,10,0)*D133</f>
        <v>#N/A</v>
      </c>
      <c r="I133" s="101" t="e">
        <f t="shared" si="32"/>
        <v>#DIV/0!</v>
      </c>
      <c r="J133" s="101">
        <f t="shared" si="33"/>
        <v>0</v>
      </c>
      <c r="K133" s="121">
        <f t="shared" si="34"/>
        <v>0</v>
      </c>
      <c r="L133" s="121" t="e">
        <f>VLOOKUP(C133,'B2B（ol)'!A:P,16,0)</f>
        <v>#N/A</v>
      </c>
      <c r="M133" s="117">
        <f t="shared" si="35"/>
        <v>0</v>
      </c>
      <c r="N133" s="114" t="e">
        <f>VLOOKUP(C133,'B2B（ol)'!A:K,11,0)</f>
        <v>#N/A</v>
      </c>
      <c r="O133" s="114" t="e">
        <f>VLOOKUP(B133,fulfillment!L:AN,29,0)</f>
        <v>#N/A</v>
      </c>
      <c r="P133" s="113"/>
      <c r="Q133" s="61" t="e">
        <f>VLOOKUP(R133,映射表!A:G,7,0)</f>
        <v>#N/A</v>
      </c>
      <c r="R133" s="131"/>
      <c r="S133" s="131"/>
      <c r="T133" s="131"/>
      <c r="U133" s="131"/>
      <c r="V133" s="131"/>
      <c r="W133" s="131"/>
      <c r="X133" s="131"/>
      <c r="Y133" s="131"/>
      <c r="Z133" s="131"/>
      <c r="AA133" s="131"/>
      <c r="AB133" s="61">
        <f t="shared" si="25"/>
        <v>0</v>
      </c>
      <c r="AE133" s="132"/>
    </row>
    <row r="134" spans="1:31" s="61" customFormat="1">
      <c r="A134" s="61" t="e">
        <f t="shared" si="26"/>
        <v>#N/A</v>
      </c>
      <c r="B134" s="121">
        <f t="shared" si="27"/>
        <v>0</v>
      </c>
      <c r="C134" s="117" t="e">
        <f>VLOOKUP(B134,映射表!A:C,3,0)</f>
        <v>#N/A</v>
      </c>
      <c r="D134" s="121">
        <f t="shared" si="28"/>
        <v>0</v>
      </c>
      <c r="E134" s="100">
        <f t="shared" si="29"/>
        <v>0</v>
      </c>
      <c r="F134" s="121">
        <f t="shared" si="30"/>
        <v>0</v>
      </c>
      <c r="G134" s="121">
        <f t="shared" si="31"/>
        <v>0</v>
      </c>
      <c r="H134" s="99" t="e">
        <f>VLOOKUP(C134,'B2B（ol)'!A:J,10,0)*D134</f>
        <v>#N/A</v>
      </c>
      <c r="I134" s="101" t="e">
        <f t="shared" si="32"/>
        <v>#DIV/0!</v>
      </c>
      <c r="J134" s="101">
        <f t="shared" si="33"/>
        <v>0</v>
      </c>
      <c r="K134" s="121">
        <f t="shared" si="34"/>
        <v>0</v>
      </c>
      <c r="L134" s="121" t="e">
        <f>VLOOKUP(C134,'B2B（ol)'!A:P,16,0)</f>
        <v>#N/A</v>
      </c>
      <c r="M134" s="117">
        <f t="shared" si="35"/>
        <v>0</v>
      </c>
      <c r="N134" s="114" t="e">
        <f>VLOOKUP(C134,'B2B（ol)'!A:K,11,0)</f>
        <v>#N/A</v>
      </c>
      <c r="O134" s="114" t="e">
        <f>VLOOKUP(B134,fulfillment!L:AN,29,0)</f>
        <v>#N/A</v>
      </c>
      <c r="P134" s="113"/>
      <c r="Q134" s="61" t="e">
        <f>VLOOKUP(R134,映射表!A:G,7,0)</f>
        <v>#N/A</v>
      </c>
      <c r="R134" s="131"/>
      <c r="S134" s="131"/>
      <c r="T134" s="131"/>
      <c r="U134" s="131"/>
      <c r="V134" s="131"/>
      <c r="W134" s="131"/>
      <c r="X134" s="131"/>
      <c r="Y134" s="131"/>
      <c r="Z134" s="131"/>
      <c r="AA134" s="131"/>
      <c r="AB134" s="61">
        <f t="shared" si="25"/>
        <v>0</v>
      </c>
      <c r="AE134" s="132"/>
    </row>
    <row r="135" spans="1:31" s="61" customFormat="1">
      <c r="A135" s="61" t="e">
        <f t="shared" si="26"/>
        <v>#N/A</v>
      </c>
      <c r="B135" s="121">
        <f t="shared" si="27"/>
        <v>0</v>
      </c>
      <c r="C135" s="117" t="e">
        <f>VLOOKUP(B135,映射表!A:C,3,0)</f>
        <v>#N/A</v>
      </c>
      <c r="D135" s="121">
        <f t="shared" si="28"/>
        <v>0</v>
      </c>
      <c r="E135" s="100">
        <f t="shared" si="29"/>
        <v>0</v>
      </c>
      <c r="F135" s="121">
        <f t="shared" si="30"/>
        <v>0</v>
      </c>
      <c r="G135" s="121">
        <f t="shared" si="31"/>
        <v>0</v>
      </c>
      <c r="H135" s="99" t="e">
        <f>VLOOKUP(C135,'B2B（ol)'!A:J,10,0)*D135</f>
        <v>#N/A</v>
      </c>
      <c r="I135" s="101" t="e">
        <f t="shared" si="32"/>
        <v>#DIV/0!</v>
      </c>
      <c r="J135" s="101">
        <f t="shared" si="33"/>
        <v>0</v>
      </c>
      <c r="K135" s="121">
        <f t="shared" si="34"/>
        <v>0</v>
      </c>
      <c r="L135" s="121" t="e">
        <f>VLOOKUP(C135,'B2B（ol)'!A:P,16,0)</f>
        <v>#N/A</v>
      </c>
      <c r="M135" s="117">
        <f t="shared" si="35"/>
        <v>0</v>
      </c>
      <c r="N135" s="114" t="e">
        <f>VLOOKUP(C135,'B2B（ol)'!A:K,11,0)</f>
        <v>#N/A</v>
      </c>
      <c r="O135" s="114" t="e">
        <f>VLOOKUP(B135,fulfillment!L:AN,29,0)</f>
        <v>#N/A</v>
      </c>
      <c r="P135" s="113"/>
      <c r="Q135" s="61" t="e">
        <f>VLOOKUP(R135,映射表!A:G,7,0)</f>
        <v>#N/A</v>
      </c>
      <c r="R135" s="131"/>
      <c r="S135" s="131"/>
      <c r="T135" s="131"/>
      <c r="U135" s="131"/>
      <c r="V135" s="131"/>
      <c r="W135" s="131"/>
      <c r="X135" s="131"/>
      <c r="Y135" s="131"/>
      <c r="Z135" s="131"/>
      <c r="AA135" s="131"/>
      <c r="AB135" s="61">
        <f t="shared" si="25"/>
        <v>0</v>
      </c>
      <c r="AE135" s="132"/>
    </row>
    <row r="136" spans="1:31" s="61" customFormat="1">
      <c r="A136" s="61" t="e">
        <f t="shared" si="26"/>
        <v>#N/A</v>
      </c>
      <c r="B136" s="121">
        <f t="shared" si="27"/>
        <v>0</v>
      </c>
      <c r="C136" s="117" t="e">
        <f>VLOOKUP(B136,映射表!A:C,3,0)</f>
        <v>#N/A</v>
      </c>
      <c r="D136" s="121">
        <f t="shared" si="28"/>
        <v>0</v>
      </c>
      <c r="E136" s="100">
        <f t="shared" si="29"/>
        <v>0</v>
      </c>
      <c r="F136" s="121">
        <f t="shared" si="30"/>
        <v>0</v>
      </c>
      <c r="G136" s="121">
        <f t="shared" si="31"/>
        <v>0</v>
      </c>
      <c r="H136" s="99" t="e">
        <f>VLOOKUP(C136,'B2B（ol)'!A:J,10,0)*D136</f>
        <v>#N/A</v>
      </c>
      <c r="I136" s="101" t="e">
        <f t="shared" si="32"/>
        <v>#DIV/0!</v>
      </c>
      <c r="J136" s="101">
        <f t="shared" si="33"/>
        <v>0</v>
      </c>
      <c r="K136" s="121">
        <f t="shared" si="34"/>
        <v>0</v>
      </c>
      <c r="L136" s="121" t="e">
        <f>VLOOKUP(C136,'B2B（ol)'!A:P,16,0)</f>
        <v>#N/A</v>
      </c>
      <c r="M136" s="117">
        <f t="shared" si="35"/>
        <v>0</v>
      </c>
      <c r="N136" s="114" t="e">
        <f>VLOOKUP(C136,'B2B（ol)'!A:K,11,0)</f>
        <v>#N/A</v>
      </c>
      <c r="O136" s="114" t="e">
        <f>VLOOKUP(B136,fulfillment!L:AN,29,0)</f>
        <v>#N/A</v>
      </c>
      <c r="P136" s="113"/>
      <c r="Q136" s="61" t="e">
        <f>VLOOKUP(R136,映射表!A:G,7,0)</f>
        <v>#N/A</v>
      </c>
      <c r="R136" s="131"/>
      <c r="S136" s="131"/>
      <c r="T136" s="131"/>
      <c r="U136" s="131"/>
      <c r="V136" s="131"/>
      <c r="W136" s="131"/>
      <c r="X136" s="131"/>
      <c r="Y136" s="131"/>
      <c r="Z136" s="131"/>
      <c r="AA136" s="131"/>
      <c r="AB136" s="61">
        <f t="shared" si="25"/>
        <v>0</v>
      </c>
      <c r="AE136" s="132"/>
    </row>
    <row r="137" spans="1:31" s="61" customFormat="1">
      <c r="A137" s="61" t="e">
        <f t="shared" si="26"/>
        <v>#N/A</v>
      </c>
      <c r="B137" s="121">
        <f t="shared" si="27"/>
        <v>0</v>
      </c>
      <c r="C137" s="117" t="e">
        <f>VLOOKUP(B137,映射表!A:C,3,0)</f>
        <v>#N/A</v>
      </c>
      <c r="D137" s="121">
        <f t="shared" si="28"/>
        <v>0</v>
      </c>
      <c r="E137" s="100">
        <f t="shared" si="29"/>
        <v>0</v>
      </c>
      <c r="F137" s="121">
        <f t="shared" si="30"/>
        <v>0</v>
      </c>
      <c r="G137" s="121">
        <f t="shared" si="31"/>
        <v>0</v>
      </c>
      <c r="H137" s="99" t="e">
        <f>VLOOKUP(C137,'B2B（ol)'!A:J,10,0)*D137</f>
        <v>#N/A</v>
      </c>
      <c r="I137" s="101" t="e">
        <f t="shared" si="32"/>
        <v>#DIV/0!</v>
      </c>
      <c r="J137" s="101">
        <f t="shared" si="33"/>
        <v>0</v>
      </c>
      <c r="K137" s="121">
        <f t="shared" si="34"/>
        <v>0</v>
      </c>
      <c r="L137" s="121" t="e">
        <f>VLOOKUP(C137,'B2B（ol)'!A:P,16,0)</f>
        <v>#N/A</v>
      </c>
      <c r="M137" s="117">
        <f t="shared" si="35"/>
        <v>0</v>
      </c>
      <c r="N137" s="114" t="e">
        <f>VLOOKUP(C137,'B2B（ol)'!A:K,11,0)</f>
        <v>#N/A</v>
      </c>
      <c r="O137" s="114" t="e">
        <f>VLOOKUP(B137,fulfillment!L:AN,29,0)</f>
        <v>#N/A</v>
      </c>
      <c r="P137" s="113"/>
      <c r="Q137" s="61" t="e">
        <f>VLOOKUP(R137,映射表!A:G,7,0)</f>
        <v>#N/A</v>
      </c>
      <c r="R137" s="131"/>
      <c r="S137" s="131"/>
      <c r="T137" s="131"/>
      <c r="U137" s="131"/>
      <c r="V137" s="131"/>
      <c r="W137" s="131"/>
      <c r="X137" s="131"/>
      <c r="Y137" s="131"/>
      <c r="Z137" s="131"/>
      <c r="AA137" s="131"/>
      <c r="AB137" s="61">
        <f t="shared" si="25"/>
        <v>0</v>
      </c>
      <c r="AE137" s="132"/>
    </row>
    <row r="138" spans="1:31" s="61" customFormat="1">
      <c r="A138" s="61" t="e">
        <f t="shared" si="26"/>
        <v>#N/A</v>
      </c>
      <c r="B138" s="121">
        <f t="shared" si="27"/>
        <v>0</v>
      </c>
      <c r="C138" s="117" t="e">
        <f>VLOOKUP(B138,映射表!A:C,3,0)</f>
        <v>#N/A</v>
      </c>
      <c r="D138" s="121">
        <f t="shared" si="28"/>
        <v>0</v>
      </c>
      <c r="E138" s="100">
        <f t="shared" si="29"/>
        <v>0</v>
      </c>
      <c r="F138" s="121">
        <f t="shared" si="30"/>
        <v>0</v>
      </c>
      <c r="G138" s="121">
        <f t="shared" si="31"/>
        <v>0</v>
      </c>
      <c r="H138" s="99" t="e">
        <f>VLOOKUP(C138,'B2B（ol)'!A:J,10,0)*D138</f>
        <v>#N/A</v>
      </c>
      <c r="I138" s="101" t="e">
        <f t="shared" si="32"/>
        <v>#DIV/0!</v>
      </c>
      <c r="J138" s="101">
        <f t="shared" si="33"/>
        <v>0</v>
      </c>
      <c r="K138" s="121">
        <f t="shared" si="34"/>
        <v>0</v>
      </c>
      <c r="L138" s="121" t="e">
        <f>VLOOKUP(C138,'B2B（ol)'!A:P,16,0)</f>
        <v>#N/A</v>
      </c>
      <c r="M138" s="117">
        <f t="shared" si="35"/>
        <v>0</v>
      </c>
      <c r="N138" s="114" t="e">
        <f>VLOOKUP(C138,'B2B（ol)'!A:K,11,0)</f>
        <v>#N/A</v>
      </c>
      <c r="O138" s="114" t="e">
        <f>VLOOKUP(B138,fulfillment!L:AN,29,0)</f>
        <v>#N/A</v>
      </c>
      <c r="P138" s="113"/>
      <c r="Q138" s="61" t="e">
        <f>VLOOKUP(R138,映射表!A:G,7,0)</f>
        <v>#N/A</v>
      </c>
      <c r="R138" s="131"/>
      <c r="S138" s="131"/>
      <c r="T138" s="131"/>
      <c r="U138" s="131"/>
      <c r="V138" s="131"/>
      <c r="W138" s="131"/>
      <c r="X138" s="131"/>
      <c r="Y138" s="131"/>
      <c r="Z138" s="131"/>
      <c r="AA138" s="131"/>
      <c r="AB138" s="61">
        <f t="shared" si="25"/>
        <v>0</v>
      </c>
      <c r="AE138" s="132"/>
    </row>
    <row r="139" spans="1:31" s="61" customFormat="1">
      <c r="A139" s="61" t="e">
        <f t="shared" si="26"/>
        <v>#N/A</v>
      </c>
      <c r="B139" s="121">
        <f t="shared" si="27"/>
        <v>0</v>
      </c>
      <c r="C139" s="117" t="e">
        <f>VLOOKUP(B139,映射表!A:C,3,0)</f>
        <v>#N/A</v>
      </c>
      <c r="D139" s="121">
        <f t="shared" si="28"/>
        <v>0</v>
      </c>
      <c r="E139" s="100">
        <f t="shared" si="29"/>
        <v>0</v>
      </c>
      <c r="F139" s="121">
        <f t="shared" si="30"/>
        <v>0</v>
      </c>
      <c r="G139" s="121">
        <f t="shared" si="31"/>
        <v>0</v>
      </c>
      <c r="H139" s="99" t="e">
        <f>VLOOKUP(C139,'B2B（ol)'!A:J,10,0)*D139</f>
        <v>#N/A</v>
      </c>
      <c r="I139" s="101" t="e">
        <f t="shared" si="32"/>
        <v>#DIV/0!</v>
      </c>
      <c r="J139" s="101">
        <f t="shared" si="33"/>
        <v>0</v>
      </c>
      <c r="K139" s="121">
        <f t="shared" si="34"/>
        <v>0</v>
      </c>
      <c r="L139" s="121" t="e">
        <f>VLOOKUP(C139,'B2B（ol)'!A:P,16,0)</f>
        <v>#N/A</v>
      </c>
      <c r="M139" s="117">
        <f t="shared" si="35"/>
        <v>0</v>
      </c>
      <c r="N139" s="114" t="e">
        <f>VLOOKUP(C139,'B2B（ol)'!A:K,11,0)</f>
        <v>#N/A</v>
      </c>
      <c r="O139" s="114" t="e">
        <f>VLOOKUP(B139,fulfillment!L:AN,29,0)</f>
        <v>#N/A</v>
      </c>
      <c r="P139" s="113"/>
      <c r="Q139" s="61" t="e">
        <f>VLOOKUP(R139,映射表!A:G,7,0)</f>
        <v>#N/A</v>
      </c>
      <c r="R139" s="131"/>
      <c r="S139" s="131"/>
      <c r="T139" s="131"/>
      <c r="U139" s="131"/>
      <c r="V139" s="131"/>
      <c r="W139" s="131"/>
      <c r="X139" s="131"/>
      <c r="Y139" s="131"/>
      <c r="Z139" s="131"/>
      <c r="AA139" s="131"/>
      <c r="AB139" s="61">
        <f t="shared" si="25"/>
        <v>0</v>
      </c>
      <c r="AE139" s="132"/>
    </row>
    <row r="140" spans="1:31" s="61" customFormat="1">
      <c r="A140" s="61" t="e">
        <f t="shared" si="26"/>
        <v>#N/A</v>
      </c>
      <c r="B140" s="121">
        <f t="shared" si="27"/>
        <v>0</v>
      </c>
      <c r="C140" s="117" t="e">
        <f>VLOOKUP(B140,映射表!A:C,3,0)</f>
        <v>#N/A</v>
      </c>
      <c r="D140" s="121">
        <f t="shared" si="28"/>
        <v>0</v>
      </c>
      <c r="E140" s="100">
        <f t="shared" si="29"/>
        <v>0</v>
      </c>
      <c r="F140" s="121">
        <f t="shared" si="30"/>
        <v>0</v>
      </c>
      <c r="G140" s="121">
        <f t="shared" si="31"/>
        <v>0</v>
      </c>
      <c r="H140" s="99" t="e">
        <f>VLOOKUP(C140,'B2B（ol)'!A:J,10,0)*D140</f>
        <v>#N/A</v>
      </c>
      <c r="I140" s="101" t="e">
        <f t="shared" si="32"/>
        <v>#DIV/0!</v>
      </c>
      <c r="J140" s="101">
        <f t="shared" si="33"/>
        <v>0</v>
      </c>
      <c r="K140" s="121">
        <f t="shared" si="34"/>
        <v>0</v>
      </c>
      <c r="L140" s="121" t="e">
        <f>VLOOKUP(C140,'B2B（ol)'!A:P,16,0)</f>
        <v>#N/A</v>
      </c>
      <c r="M140" s="117">
        <f t="shared" si="35"/>
        <v>0</v>
      </c>
      <c r="N140" s="114" t="e">
        <f>VLOOKUP(C140,'B2B（ol)'!A:K,11,0)</f>
        <v>#N/A</v>
      </c>
      <c r="O140" s="114" t="e">
        <f>VLOOKUP(B140,fulfillment!L:AN,29,0)</f>
        <v>#N/A</v>
      </c>
      <c r="P140" s="113"/>
      <c r="Q140" s="61" t="e">
        <f>VLOOKUP(R140,映射表!A:G,7,0)</f>
        <v>#N/A</v>
      </c>
      <c r="R140" s="131"/>
      <c r="S140" s="131"/>
      <c r="T140" s="131"/>
      <c r="U140" s="131"/>
      <c r="V140" s="131"/>
      <c r="W140" s="131"/>
      <c r="X140" s="131"/>
      <c r="Y140" s="131"/>
      <c r="Z140" s="131"/>
      <c r="AA140" s="131"/>
      <c r="AB140" s="61">
        <f t="shared" si="25"/>
        <v>0</v>
      </c>
      <c r="AE140" s="132"/>
    </row>
    <row r="141" spans="1:31" s="61" customFormat="1">
      <c r="A141" s="61" t="e">
        <f t="shared" si="26"/>
        <v>#N/A</v>
      </c>
      <c r="B141" s="121">
        <f t="shared" si="27"/>
        <v>0</v>
      </c>
      <c r="C141" s="117" t="e">
        <f>VLOOKUP(B141,映射表!A:C,3,0)</f>
        <v>#N/A</v>
      </c>
      <c r="D141" s="121">
        <f t="shared" si="28"/>
        <v>0</v>
      </c>
      <c r="E141" s="100">
        <f t="shared" si="29"/>
        <v>0</v>
      </c>
      <c r="F141" s="121">
        <f t="shared" si="30"/>
        <v>0</v>
      </c>
      <c r="G141" s="121">
        <f t="shared" si="31"/>
        <v>0</v>
      </c>
      <c r="H141" s="99" t="e">
        <f>VLOOKUP(C141,'B2B（ol)'!A:J,10,0)*D141</f>
        <v>#N/A</v>
      </c>
      <c r="I141" s="101" t="e">
        <f t="shared" si="32"/>
        <v>#DIV/0!</v>
      </c>
      <c r="J141" s="101">
        <f t="shared" si="33"/>
        <v>0</v>
      </c>
      <c r="K141" s="121">
        <f t="shared" si="34"/>
        <v>0</v>
      </c>
      <c r="L141" s="121" t="e">
        <f>VLOOKUP(C141,'B2B（ol)'!A:P,16,0)</f>
        <v>#N/A</v>
      </c>
      <c r="M141" s="117">
        <f t="shared" si="35"/>
        <v>0</v>
      </c>
      <c r="N141" s="114" t="e">
        <f>VLOOKUP(C141,'B2B（ol)'!A:K,11,0)</f>
        <v>#N/A</v>
      </c>
      <c r="O141" s="114" t="e">
        <f>VLOOKUP(B141,fulfillment!L:AN,29,0)</f>
        <v>#N/A</v>
      </c>
      <c r="P141" s="113"/>
      <c r="Q141" s="61" t="e">
        <f>VLOOKUP(R141,映射表!A:G,7,0)</f>
        <v>#N/A</v>
      </c>
      <c r="R141" s="131"/>
      <c r="S141" s="131"/>
      <c r="T141" s="131"/>
      <c r="U141" s="131"/>
      <c r="V141" s="131"/>
      <c r="W141" s="131"/>
      <c r="X141" s="131"/>
      <c r="Y141" s="131"/>
      <c r="Z141" s="131"/>
      <c r="AA141" s="131"/>
      <c r="AB141" s="61">
        <f t="shared" si="25"/>
        <v>0</v>
      </c>
      <c r="AE141" s="132"/>
    </row>
    <row r="142" spans="1:31" s="61" customFormat="1">
      <c r="A142" s="61" t="e">
        <f t="shared" si="26"/>
        <v>#N/A</v>
      </c>
      <c r="B142" s="121">
        <f t="shared" si="27"/>
        <v>0</v>
      </c>
      <c r="C142" s="117" t="e">
        <f>VLOOKUP(B142,映射表!A:C,3,0)</f>
        <v>#N/A</v>
      </c>
      <c r="D142" s="121">
        <f t="shared" si="28"/>
        <v>0</v>
      </c>
      <c r="E142" s="100">
        <f t="shared" si="29"/>
        <v>0</v>
      </c>
      <c r="F142" s="121">
        <f t="shared" si="30"/>
        <v>0</v>
      </c>
      <c r="G142" s="121">
        <f t="shared" si="31"/>
        <v>0</v>
      </c>
      <c r="H142" s="99" t="e">
        <f>VLOOKUP(C142,'B2B（ol)'!A:J,10,0)*D142</f>
        <v>#N/A</v>
      </c>
      <c r="I142" s="101" t="e">
        <f t="shared" si="32"/>
        <v>#DIV/0!</v>
      </c>
      <c r="J142" s="101">
        <f t="shared" si="33"/>
        <v>0</v>
      </c>
      <c r="K142" s="121">
        <f t="shared" si="34"/>
        <v>0</v>
      </c>
      <c r="L142" s="121" t="e">
        <f>VLOOKUP(C142,'B2B（ol)'!A:P,16,0)</f>
        <v>#N/A</v>
      </c>
      <c r="M142" s="117">
        <f t="shared" si="35"/>
        <v>0</v>
      </c>
      <c r="N142" s="114" t="e">
        <f>VLOOKUP(C142,'B2B（ol)'!A:K,11,0)</f>
        <v>#N/A</v>
      </c>
      <c r="O142" s="114" t="e">
        <f>VLOOKUP(B142,fulfillment!L:AN,29,0)</f>
        <v>#N/A</v>
      </c>
      <c r="P142" s="113"/>
      <c r="Q142" s="61" t="e">
        <f>VLOOKUP(R142,映射表!A:G,7,0)</f>
        <v>#N/A</v>
      </c>
      <c r="R142" s="131"/>
      <c r="S142" s="131"/>
      <c r="T142" s="131"/>
      <c r="U142" s="131"/>
      <c r="V142" s="131"/>
      <c r="W142" s="131"/>
      <c r="X142" s="131"/>
      <c r="Y142" s="131"/>
      <c r="Z142" s="131"/>
      <c r="AA142" s="131"/>
      <c r="AB142" s="61">
        <f t="shared" si="25"/>
        <v>0</v>
      </c>
      <c r="AE142" s="132"/>
    </row>
    <row r="143" spans="1:31" s="61" customFormat="1">
      <c r="A143" s="61" t="e">
        <f t="shared" si="26"/>
        <v>#N/A</v>
      </c>
      <c r="B143" s="121">
        <f t="shared" si="27"/>
        <v>0</v>
      </c>
      <c r="C143" s="117" t="e">
        <f>VLOOKUP(B143,映射表!A:C,3,0)</f>
        <v>#N/A</v>
      </c>
      <c r="D143" s="121">
        <f t="shared" si="28"/>
        <v>0</v>
      </c>
      <c r="E143" s="100">
        <f t="shared" si="29"/>
        <v>0</v>
      </c>
      <c r="F143" s="121">
        <f t="shared" si="30"/>
        <v>0</v>
      </c>
      <c r="G143" s="121">
        <f t="shared" si="31"/>
        <v>0</v>
      </c>
      <c r="H143" s="99" t="e">
        <f>VLOOKUP(C143,'B2B（ol)'!A:J,10,0)*D143</f>
        <v>#N/A</v>
      </c>
      <c r="I143" s="101" t="e">
        <f t="shared" si="32"/>
        <v>#DIV/0!</v>
      </c>
      <c r="J143" s="101">
        <f t="shared" si="33"/>
        <v>0</v>
      </c>
      <c r="K143" s="121">
        <f t="shared" si="34"/>
        <v>0</v>
      </c>
      <c r="L143" s="121" t="e">
        <f>VLOOKUP(C143,'B2B（ol)'!A:P,16,0)</f>
        <v>#N/A</v>
      </c>
      <c r="M143" s="117">
        <f t="shared" si="35"/>
        <v>0</v>
      </c>
      <c r="N143" s="114" t="e">
        <f>VLOOKUP(C143,'B2B（ol)'!A:K,11,0)</f>
        <v>#N/A</v>
      </c>
      <c r="O143" s="114" t="e">
        <f>VLOOKUP(B143,fulfillment!L:AN,29,0)</f>
        <v>#N/A</v>
      </c>
      <c r="P143" s="113"/>
      <c r="Q143" s="61" t="e">
        <f>VLOOKUP(R143,映射表!A:G,7,0)</f>
        <v>#N/A</v>
      </c>
      <c r="R143" s="131"/>
      <c r="S143" s="131"/>
      <c r="T143" s="131"/>
      <c r="U143" s="131"/>
      <c r="V143" s="131"/>
      <c r="W143" s="131"/>
      <c r="X143" s="131"/>
      <c r="Y143" s="131"/>
      <c r="Z143" s="131"/>
      <c r="AA143" s="131"/>
      <c r="AB143" s="61">
        <f t="shared" si="25"/>
        <v>0</v>
      </c>
      <c r="AE143" s="132"/>
    </row>
    <row r="144" spans="1:31" s="61" customFormat="1">
      <c r="A144" s="61" t="e">
        <f t="shared" si="26"/>
        <v>#N/A</v>
      </c>
      <c r="B144" s="121">
        <f t="shared" si="27"/>
        <v>0</v>
      </c>
      <c r="C144" s="117" t="e">
        <f>VLOOKUP(B144,映射表!A:C,3,0)</f>
        <v>#N/A</v>
      </c>
      <c r="D144" s="121">
        <f t="shared" si="28"/>
        <v>0</v>
      </c>
      <c r="E144" s="100">
        <f t="shared" si="29"/>
        <v>0</v>
      </c>
      <c r="F144" s="121">
        <f t="shared" si="30"/>
        <v>0</v>
      </c>
      <c r="G144" s="121">
        <f t="shared" si="31"/>
        <v>0</v>
      </c>
      <c r="H144" s="99" t="e">
        <f>VLOOKUP(C144,'B2B（ol)'!A:J,10,0)*D144</f>
        <v>#N/A</v>
      </c>
      <c r="I144" s="101" t="e">
        <f t="shared" si="32"/>
        <v>#DIV/0!</v>
      </c>
      <c r="J144" s="101">
        <f t="shared" si="33"/>
        <v>0</v>
      </c>
      <c r="K144" s="121">
        <f t="shared" si="34"/>
        <v>0</v>
      </c>
      <c r="L144" s="121" t="e">
        <f>VLOOKUP(C144,'B2B（ol)'!A:P,16,0)</f>
        <v>#N/A</v>
      </c>
      <c r="M144" s="117">
        <f t="shared" si="35"/>
        <v>0</v>
      </c>
      <c r="N144" s="114" t="e">
        <f>VLOOKUP(C144,'B2B（ol)'!A:K,11,0)</f>
        <v>#N/A</v>
      </c>
      <c r="O144" s="114" t="e">
        <f>VLOOKUP(B144,fulfillment!L:AN,29,0)</f>
        <v>#N/A</v>
      </c>
      <c r="P144" s="113"/>
      <c r="Q144" s="61" t="e">
        <f>VLOOKUP(R144,映射表!A:G,7,0)</f>
        <v>#N/A</v>
      </c>
      <c r="R144" s="131"/>
      <c r="S144" s="131"/>
      <c r="T144" s="131"/>
      <c r="U144" s="131"/>
      <c r="V144" s="131"/>
      <c r="W144" s="131"/>
      <c r="X144" s="131"/>
      <c r="Y144" s="131"/>
      <c r="Z144" s="131"/>
      <c r="AA144" s="131"/>
      <c r="AB144" s="61">
        <f t="shared" si="25"/>
        <v>0</v>
      </c>
      <c r="AE144" s="132"/>
    </row>
    <row r="145" spans="1:31" s="61" customFormat="1">
      <c r="A145" s="61" t="e">
        <f t="shared" si="26"/>
        <v>#N/A</v>
      </c>
      <c r="B145" s="121">
        <f t="shared" si="27"/>
        <v>0</v>
      </c>
      <c r="C145" s="117" t="e">
        <f>VLOOKUP(B145,映射表!A:C,3,0)</f>
        <v>#N/A</v>
      </c>
      <c r="D145" s="121">
        <f t="shared" si="28"/>
        <v>0</v>
      </c>
      <c r="E145" s="100">
        <f t="shared" si="29"/>
        <v>0</v>
      </c>
      <c r="F145" s="121">
        <f t="shared" si="30"/>
        <v>0</v>
      </c>
      <c r="G145" s="121">
        <f t="shared" si="31"/>
        <v>0</v>
      </c>
      <c r="H145" s="99" t="e">
        <f>VLOOKUP(C145,'B2B（ol)'!A:J,10,0)*D145</f>
        <v>#N/A</v>
      </c>
      <c r="I145" s="101" t="e">
        <f t="shared" si="32"/>
        <v>#DIV/0!</v>
      </c>
      <c r="J145" s="101">
        <f t="shared" si="33"/>
        <v>0</v>
      </c>
      <c r="K145" s="121">
        <f t="shared" si="34"/>
        <v>0</v>
      </c>
      <c r="L145" s="121" t="e">
        <f>VLOOKUP(C145,'B2B（ol)'!A:P,16,0)</f>
        <v>#N/A</v>
      </c>
      <c r="M145" s="117">
        <f t="shared" si="35"/>
        <v>0</v>
      </c>
      <c r="N145" s="114" t="e">
        <f>VLOOKUP(C145,'B2B（ol)'!A:K,11,0)</f>
        <v>#N/A</v>
      </c>
      <c r="O145" s="114" t="e">
        <f>VLOOKUP(B145,fulfillment!L:AN,29,0)</f>
        <v>#N/A</v>
      </c>
      <c r="P145" s="113"/>
      <c r="Q145" s="61" t="e">
        <f>VLOOKUP(R145,映射表!A:G,7,0)</f>
        <v>#N/A</v>
      </c>
      <c r="R145" s="131"/>
      <c r="S145" s="131"/>
      <c r="T145" s="131"/>
      <c r="U145" s="131"/>
      <c r="V145" s="131"/>
      <c r="W145" s="131"/>
      <c r="X145" s="131"/>
      <c r="Y145" s="131"/>
      <c r="Z145" s="131"/>
      <c r="AA145" s="131"/>
      <c r="AB145" s="61">
        <f t="shared" si="25"/>
        <v>0</v>
      </c>
      <c r="AE145" s="132"/>
    </row>
    <row r="146" spans="1:31" s="61" customFormat="1">
      <c r="A146" s="61" t="e">
        <f t="shared" si="26"/>
        <v>#N/A</v>
      </c>
      <c r="B146" s="121">
        <f t="shared" si="27"/>
        <v>0</v>
      </c>
      <c r="C146" s="117" t="e">
        <f>VLOOKUP(B146,映射表!A:C,3,0)</f>
        <v>#N/A</v>
      </c>
      <c r="D146" s="121">
        <f t="shared" si="28"/>
        <v>0</v>
      </c>
      <c r="E146" s="100">
        <f t="shared" si="29"/>
        <v>0</v>
      </c>
      <c r="F146" s="121">
        <f t="shared" si="30"/>
        <v>0</v>
      </c>
      <c r="G146" s="121">
        <f t="shared" si="31"/>
        <v>0</v>
      </c>
      <c r="H146" s="99" t="e">
        <f>VLOOKUP(C146,'B2B（ol)'!A:J,10,0)*D146</f>
        <v>#N/A</v>
      </c>
      <c r="I146" s="101" t="e">
        <f t="shared" si="32"/>
        <v>#DIV/0!</v>
      </c>
      <c r="J146" s="101">
        <f t="shared" si="33"/>
        <v>0</v>
      </c>
      <c r="K146" s="121">
        <f t="shared" si="34"/>
        <v>0</v>
      </c>
      <c r="L146" s="121" t="e">
        <f>VLOOKUP(C146,'B2B（ol)'!A:P,16,0)</f>
        <v>#N/A</v>
      </c>
      <c r="M146" s="117">
        <f t="shared" si="35"/>
        <v>0</v>
      </c>
      <c r="N146" s="114" t="e">
        <f>VLOOKUP(C146,'B2B（ol)'!A:K,11,0)</f>
        <v>#N/A</v>
      </c>
      <c r="O146" s="114" t="e">
        <f>VLOOKUP(B146,fulfillment!L:AN,29,0)</f>
        <v>#N/A</v>
      </c>
      <c r="P146" s="113"/>
      <c r="Q146" s="61" t="e">
        <f>VLOOKUP(R146,映射表!A:G,7,0)</f>
        <v>#N/A</v>
      </c>
      <c r="R146" s="131"/>
      <c r="S146" s="131"/>
      <c r="T146" s="131"/>
      <c r="U146" s="131"/>
      <c r="V146" s="131"/>
      <c r="W146" s="131"/>
      <c r="X146" s="131"/>
      <c r="Y146" s="131"/>
      <c r="Z146" s="131"/>
      <c r="AA146" s="131"/>
      <c r="AB146" s="61">
        <f t="shared" si="25"/>
        <v>0</v>
      </c>
      <c r="AE146" s="132"/>
    </row>
    <row r="147" spans="1:31" s="61" customFormat="1">
      <c r="A147" s="61" t="e">
        <f t="shared" si="26"/>
        <v>#N/A</v>
      </c>
      <c r="B147" s="121">
        <f t="shared" si="27"/>
        <v>0</v>
      </c>
      <c r="C147" s="117" t="e">
        <f>VLOOKUP(B147,映射表!A:C,3,0)</f>
        <v>#N/A</v>
      </c>
      <c r="D147" s="121">
        <f t="shared" si="28"/>
        <v>0</v>
      </c>
      <c r="E147" s="100">
        <f t="shared" si="29"/>
        <v>0</v>
      </c>
      <c r="F147" s="121">
        <f t="shared" si="30"/>
        <v>0</v>
      </c>
      <c r="G147" s="121">
        <f t="shared" si="31"/>
        <v>0</v>
      </c>
      <c r="H147" s="99" t="e">
        <f>VLOOKUP(C147,'B2B（ol)'!A:J,10,0)*D147</f>
        <v>#N/A</v>
      </c>
      <c r="I147" s="101" t="e">
        <f t="shared" si="32"/>
        <v>#DIV/0!</v>
      </c>
      <c r="J147" s="101">
        <f t="shared" si="33"/>
        <v>0</v>
      </c>
      <c r="K147" s="121">
        <f t="shared" si="34"/>
        <v>0</v>
      </c>
      <c r="L147" s="121" t="e">
        <f>VLOOKUP(C147,'B2B（ol)'!A:P,16,0)</f>
        <v>#N/A</v>
      </c>
      <c r="M147" s="117">
        <f t="shared" si="35"/>
        <v>0</v>
      </c>
      <c r="N147" s="114" t="e">
        <f>VLOOKUP(C147,'B2B（ol)'!A:K,11,0)</f>
        <v>#N/A</v>
      </c>
      <c r="O147" s="114" t="e">
        <f>VLOOKUP(B147,fulfillment!L:AN,29,0)</f>
        <v>#N/A</v>
      </c>
      <c r="P147" s="113"/>
      <c r="Q147" s="61" t="e">
        <f>VLOOKUP(R147,映射表!A:G,7,0)</f>
        <v>#N/A</v>
      </c>
      <c r="R147" s="131"/>
      <c r="S147" s="131"/>
      <c r="T147" s="131"/>
      <c r="U147" s="131"/>
      <c r="V147" s="131"/>
      <c r="W147" s="131"/>
      <c r="X147" s="131"/>
      <c r="Y147" s="131"/>
      <c r="Z147" s="131"/>
      <c r="AA147" s="131"/>
      <c r="AB147" s="61">
        <f t="shared" si="25"/>
        <v>0</v>
      </c>
      <c r="AE147" s="132"/>
    </row>
    <row r="148" spans="1:31" s="61" customFormat="1">
      <c r="A148" s="61" t="e">
        <f t="shared" si="26"/>
        <v>#N/A</v>
      </c>
      <c r="B148" s="121">
        <f t="shared" si="27"/>
        <v>0</v>
      </c>
      <c r="C148" s="117" t="e">
        <f>VLOOKUP(B148,映射表!A:C,3,0)</f>
        <v>#N/A</v>
      </c>
      <c r="D148" s="121">
        <f t="shared" si="28"/>
        <v>0</v>
      </c>
      <c r="E148" s="100">
        <f t="shared" si="29"/>
        <v>0</v>
      </c>
      <c r="F148" s="121">
        <f t="shared" si="30"/>
        <v>0</v>
      </c>
      <c r="G148" s="121">
        <f t="shared" si="31"/>
        <v>0</v>
      </c>
      <c r="H148" s="99" t="e">
        <f>VLOOKUP(C148,'B2B（ol)'!A:J,10,0)*D148</f>
        <v>#N/A</v>
      </c>
      <c r="I148" s="101" t="e">
        <f t="shared" si="32"/>
        <v>#DIV/0!</v>
      </c>
      <c r="J148" s="101">
        <f t="shared" si="33"/>
        <v>0</v>
      </c>
      <c r="K148" s="121">
        <f t="shared" si="34"/>
        <v>0</v>
      </c>
      <c r="L148" s="121" t="e">
        <f>VLOOKUP(C148,'B2B（ol)'!A:P,16,0)</f>
        <v>#N/A</v>
      </c>
      <c r="M148" s="117">
        <f t="shared" si="35"/>
        <v>0</v>
      </c>
      <c r="N148" s="114" t="e">
        <f>VLOOKUP(C148,'B2B（ol)'!A:K,11,0)</f>
        <v>#N/A</v>
      </c>
      <c r="O148" s="114" t="e">
        <f>VLOOKUP(B148,fulfillment!L:AN,29,0)</f>
        <v>#N/A</v>
      </c>
      <c r="P148" s="113"/>
      <c r="Q148" s="61" t="e">
        <f>VLOOKUP(R148,映射表!A:G,7,0)</f>
        <v>#N/A</v>
      </c>
      <c r="R148" s="131"/>
      <c r="S148" s="131"/>
      <c r="T148" s="131"/>
      <c r="U148" s="131"/>
      <c r="V148" s="131"/>
      <c r="W148" s="131"/>
      <c r="X148" s="131"/>
      <c r="Y148" s="131"/>
      <c r="Z148" s="131"/>
      <c r="AA148" s="131"/>
      <c r="AB148" s="61">
        <f t="shared" si="25"/>
        <v>0</v>
      </c>
      <c r="AE148" s="132"/>
    </row>
    <row r="149" spans="1:31" s="61" customFormat="1">
      <c r="A149" s="61" t="e">
        <f t="shared" si="26"/>
        <v>#N/A</v>
      </c>
      <c r="B149" s="121">
        <f t="shared" si="27"/>
        <v>0</v>
      </c>
      <c r="C149" s="117" t="e">
        <f>VLOOKUP(B149,映射表!A:C,3,0)</f>
        <v>#N/A</v>
      </c>
      <c r="D149" s="121">
        <f t="shared" si="28"/>
        <v>0</v>
      </c>
      <c r="E149" s="100">
        <f t="shared" si="29"/>
        <v>0</v>
      </c>
      <c r="F149" s="121">
        <f t="shared" si="30"/>
        <v>0</v>
      </c>
      <c r="G149" s="121">
        <f t="shared" si="31"/>
        <v>0</v>
      </c>
      <c r="H149" s="99" t="e">
        <f>VLOOKUP(C149,'B2B（ol)'!A:J,10,0)*D149</f>
        <v>#N/A</v>
      </c>
      <c r="I149" s="101" t="e">
        <f t="shared" si="32"/>
        <v>#DIV/0!</v>
      </c>
      <c r="J149" s="101">
        <f t="shared" si="33"/>
        <v>0</v>
      </c>
      <c r="K149" s="121">
        <f t="shared" si="34"/>
        <v>0</v>
      </c>
      <c r="L149" s="121" t="e">
        <f>VLOOKUP(C149,'B2B（ol)'!A:P,16,0)</f>
        <v>#N/A</v>
      </c>
      <c r="M149" s="117">
        <f t="shared" si="35"/>
        <v>0</v>
      </c>
      <c r="N149" s="114" t="e">
        <f>VLOOKUP(C149,'B2B（ol)'!A:K,11,0)</f>
        <v>#N/A</v>
      </c>
      <c r="O149" s="114" t="e">
        <f>VLOOKUP(B149,fulfillment!L:AN,29,0)</f>
        <v>#N/A</v>
      </c>
      <c r="P149" s="113"/>
      <c r="Q149" s="61" t="e">
        <f>VLOOKUP(R149,映射表!A:G,7,0)</f>
        <v>#N/A</v>
      </c>
      <c r="R149" s="131"/>
      <c r="S149" s="131"/>
      <c r="T149" s="131"/>
      <c r="U149" s="131"/>
      <c r="V149" s="131"/>
      <c r="W149" s="131"/>
      <c r="X149" s="131"/>
      <c r="Y149" s="131"/>
      <c r="Z149" s="131"/>
      <c r="AA149" s="131"/>
      <c r="AB149" s="61">
        <f t="shared" si="25"/>
        <v>0</v>
      </c>
      <c r="AE149" s="132"/>
    </row>
    <row r="150" spans="1:31" s="61" customFormat="1">
      <c r="A150" s="61" t="e">
        <f t="shared" si="26"/>
        <v>#N/A</v>
      </c>
      <c r="B150" s="121">
        <f t="shared" si="27"/>
        <v>0</v>
      </c>
      <c r="C150" s="117" t="e">
        <f>VLOOKUP(B150,映射表!A:C,3,0)</f>
        <v>#N/A</v>
      </c>
      <c r="D150" s="121">
        <f t="shared" si="28"/>
        <v>0</v>
      </c>
      <c r="E150" s="100">
        <f t="shared" si="29"/>
        <v>0</v>
      </c>
      <c r="F150" s="121">
        <f t="shared" si="30"/>
        <v>0</v>
      </c>
      <c r="G150" s="121">
        <f t="shared" si="31"/>
        <v>0</v>
      </c>
      <c r="H150" s="99" t="e">
        <f>VLOOKUP(C150,'B2B（ol)'!A:J,10,0)*D150</f>
        <v>#N/A</v>
      </c>
      <c r="I150" s="101" t="e">
        <f t="shared" si="32"/>
        <v>#DIV/0!</v>
      </c>
      <c r="J150" s="101">
        <f t="shared" si="33"/>
        <v>0</v>
      </c>
      <c r="K150" s="121">
        <f t="shared" si="34"/>
        <v>0</v>
      </c>
      <c r="L150" s="121" t="e">
        <f>VLOOKUP(C150,'B2B（ol)'!A:P,16,0)</f>
        <v>#N/A</v>
      </c>
      <c r="M150" s="117">
        <f t="shared" si="35"/>
        <v>0</v>
      </c>
      <c r="N150" s="114" t="e">
        <f>VLOOKUP(C150,'B2B（ol)'!A:K,11,0)</f>
        <v>#N/A</v>
      </c>
      <c r="O150" s="114" t="e">
        <f>VLOOKUP(B150,fulfillment!L:AN,29,0)</f>
        <v>#N/A</v>
      </c>
      <c r="P150" s="113"/>
      <c r="Q150" s="61" t="e">
        <f>VLOOKUP(R150,映射表!A:G,7,0)</f>
        <v>#N/A</v>
      </c>
      <c r="R150" s="131"/>
      <c r="S150" s="131"/>
      <c r="T150" s="131"/>
      <c r="U150" s="131"/>
      <c r="V150" s="131"/>
      <c r="W150" s="131"/>
      <c r="X150" s="131"/>
      <c r="Y150" s="131"/>
      <c r="Z150" s="131"/>
      <c r="AA150" s="131"/>
      <c r="AB150" s="61">
        <f t="shared" si="25"/>
        <v>0</v>
      </c>
      <c r="AE150" s="132"/>
    </row>
    <row r="151" spans="1:31" s="61" customFormat="1">
      <c r="A151" s="61" t="e">
        <f t="shared" si="26"/>
        <v>#N/A</v>
      </c>
      <c r="B151" s="121">
        <f t="shared" si="27"/>
        <v>0</v>
      </c>
      <c r="C151" s="117" t="e">
        <f>VLOOKUP(B151,映射表!A:C,3,0)</f>
        <v>#N/A</v>
      </c>
      <c r="D151" s="121">
        <f t="shared" si="28"/>
        <v>0</v>
      </c>
      <c r="E151" s="100">
        <f t="shared" si="29"/>
        <v>0</v>
      </c>
      <c r="F151" s="121">
        <f t="shared" si="30"/>
        <v>0</v>
      </c>
      <c r="G151" s="121">
        <f t="shared" si="31"/>
        <v>0</v>
      </c>
      <c r="H151" s="99" t="e">
        <f>VLOOKUP(C151,'B2B（ol)'!A:J,10,0)*D151</f>
        <v>#N/A</v>
      </c>
      <c r="I151" s="101" t="e">
        <f t="shared" si="32"/>
        <v>#DIV/0!</v>
      </c>
      <c r="J151" s="101">
        <f t="shared" si="33"/>
        <v>0</v>
      </c>
      <c r="K151" s="121">
        <f t="shared" si="34"/>
        <v>0</v>
      </c>
      <c r="L151" s="121" t="e">
        <f>VLOOKUP(C151,'B2B（ol)'!A:P,16,0)</f>
        <v>#N/A</v>
      </c>
      <c r="M151" s="117">
        <f t="shared" si="35"/>
        <v>0</v>
      </c>
      <c r="N151" s="114" t="e">
        <f>VLOOKUP(C151,'B2B（ol)'!A:K,11,0)</f>
        <v>#N/A</v>
      </c>
      <c r="O151" s="114" t="e">
        <f>VLOOKUP(B151,fulfillment!L:AN,29,0)</f>
        <v>#N/A</v>
      </c>
      <c r="P151" s="113"/>
      <c r="Q151" s="61" t="e">
        <f>VLOOKUP(R151,映射表!A:G,7,0)</f>
        <v>#N/A</v>
      </c>
      <c r="R151" s="131"/>
      <c r="S151" s="131"/>
      <c r="T151" s="131"/>
      <c r="U151" s="131"/>
      <c r="V151" s="131"/>
      <c r="W151" s="131"/>
      <c r="X151" s="131"/>
      <c r="Y151" s="131"/>
      <c r="Z151" s="131"/>
      <c r="AA151" s="131"/>
      <c r="AB151" s="61">
        <f t="shared" si="25"/>
        <v>0</v>
      </c>
      <c r="AE151" s="132"/>
    </row>
    <row r="152" spans="1:31" s="61" customFormat="1">
      <c r="A152" s="61" t="e">
        <f t="shared" si="26"/>
        <v>#N/A</v>
      </c>
      <c r="B152" s="121">
        <f t="shared" si="27"/>
        <v>0</v>
      </c>
      <c r="C152" s="117" t="e">
        <f>VLOOKUP(B152,映射表!A:C,3,0)</f>
        <v>#N/A</v>
      </c>
      <c r="D152" s="121">
        <f t="shared" si="28"/>
        <v>0</v>
      </c>
      <c r="E152" s="100">
        <f t="shared" si="29"/>
        <v>0</v>
      </c>
      <c r="F152" s="121">
        <f t="shared" si="30"/>
        <v>0</v>
      </c>
      <c r="G152" s="121">
        <f t="shared" si="31"/>
        <v>0</v>
      </c>
      <c r="H152" s="99" t="e">
        <f>VLOOKUP(C152,'B2B（ol)'!A:J,10,0)*D152</f>
        <v>#N/A</v>
      </c>
      <c r="I152" s="101" t="e">
        <f t="shared" si="32"/>
        <v>#DIV/0!</v>
      </c>
      <c r="J152" s="101">
        <f t="shared" si="33"/>
        <v>0</v>
      </c>
      <c r="K152" s="121">
        <f t="shared" si="34"/>
        <v>0</v>
      </c>
      <c r="L152" s="121" t="e">
        <f>VLOOKUP(C152,'B2B（ol)'!A:P,16,0)</f>
        <v>#N/A</v>
      </c>
      <c r="M152" s="117">
        <f t="shared" si="35"/>
        <v>0</v>
      </c>
      <c r="N152" s="114" t="e">
        <f>VLOOKUP(C152,'B2B（ol)'!A:K,11,0)</f>
        <v>#N/A</v>
      </c>
      <c r="O152" s="114" t="e">
        <f>VLOOKUP(B152,fulfillment!L:AN,29,0)</f>
        <v>#N/A</v>
      </c>
      <c r="P152" s="113"/>
      <c r="Q152" s="61" t="e">
        <f>VLOOKUP(R152,映射表!A:G,7,0)</f>
        <v>#N/A</v>
      </c>
      <c r="R152" s="131"/>
      <c r="S152" s="131"/>
      <c r="T152" s="131"/>
      <c r="U152" s="131"/>
      <c r="V152" s="131"/>
      <c r="W152" s="131"/>
      <c r="X152" s="131"/>
      <c r="Y152" s="131"/>
      <c r="Z152" s="131"/>
      <c r="AA152" s="131"/>
      <c r="AB152" s="61">
        <f t="shared" si="25"/>
        <v>0</v>
      </c>
      <c r="AE152" s="132"/>
    </row>
    <row r="153" spans="1:31" s="61" customFormat="1">
      <c r="A153" s="61" t="e">
        <f t="shared" si="26"/>
        <v>#N/A</v>
      </c>
      <c r="B153" s="121">
        <f t="shared" si="27"/>
        <v>0</v>
      </c>
      <c r="C153" s="117" t="e">
        <f>VLOOKUP(B153,映射表!A:C,3,0)</f>
        <v>#N/A</v>
      </c>
      <c r="D153" s="121">
        <f t="shared" si="28"/>
        <v>0</v>
      </c>
      <c r="E153" s="100">
        <f t="shared" si="29"/>
        <v>0</v>
      </c>
      <c r="F153" s="121">
        <f t="shared" si="30"/>
        <v>0</v>
      </c>
      <c r="G153" s="121">
        <f t="shared" si="31"/>
        <v>0</v>
      </c>
      <c r="H153" s="99" t="e">
        <f>VLOOKUP(C153,'B2B（ol)'!A:J,10,0)*D153</f>
        <v>#N/A</v>
      </c>
      <c r="I153" s="101" t="e">
        <f t="shared" si="32"/>
        <v>#DIV/0!</v>
      </c>
      <c r="J153" s="101">
        <f t="shared" si="33"/>
        <v>0</v>
      </c>
      <c r="K153" s="121">
        <f t="shared" si="34"/>
        <v>0</v>
      </c>
      <c r="L153" s="121" t="e">
        <f>VLOOKUP(C153,'B2B（ol)'!A:P,16,0)</f>
        <v>#N/A</v>
      </c>
      <c r="M153" s="117">
        <f t="shared" si="35"/>
        <v>0</v>
      </c>
      <c r="N153" s="114" t="e">
        <f>VLOOKUP(C153,'B2B（ol)'!A:K,11,0)</f>
        <v>#N/A</v>
      </c>
      <c r="O153" s="114" t="e">
        <f>VLOOKUP(B153,fulfillment!L:AN,29,0)</f>
        <v>#N/A</v>
      </c>
      <c r="P153" s="113"/>
      <c r="Q153" s="61" t="e">
        <f>VLOOKUP(R153,映射表!A:G,7,0)</f>
        <v>#N/A</v>
      </c>
      <c r="R153" s="131"/>
      <c r="S153" s="131"/>
      <c r="T153" s="131"/>
      <c r="U153" s="131"/>
      <c r="V153" s="131"/>
      <c r="W153" s="131"/>
      <c r="X153" s="131"/>
      <c r="Y153" s="131"/>
      <c r="Z153" s="131"/>
      <c r="AA153" s="131"/>
      <c r="AB153" s="61">
        <f t="shared" si="25"/>
        <v>0</v>
      </c>
      <c r="AE153" s="132"/>
    </row>
    <row r="154" spans="1:31" s="61" customFormat="1">
      <c r="A154" s="61" t="e">
        <f t="shared" si="26"/>
        <v>#N/A</v>
      </c>
      <c r="B154" s="121">
        <f t="shared" si="27"/>
        <v>0</v>
      </c>
      <c r="C154" s="117" t="e">
        <f>VLOOKUP(B154,映射表!A:C,3,0)</f>
        <v>#N/A</v>
      </c>
      <c r="D154" s="121">
        <f t="shared" si="28"/>
        <v>0</v>
      </c>
      <c r="E154" s="100">
        <f t="shared" si="29"/>
        <v>0</v>
      </c>
      <c r="F154" s="121">
        <f t="shared" si="30"/>
        <v>0</v>
      </c>
      <c r="G154" s="121">
        <f t="shared" si="31"/>
        <v>0</v>
      </c>
      <c r="H154" s="99" t="e">
        <f>VLOOKUP(C154,'B2B（ol)'!A:J,10,0)*D154</f>
        <v>#N/A</v>
      </c>
      <c r="I154" s="101" t="e">
        <f t="shared" si="32"/>
        <v>#DIV/0!</v>
      </c>
      <c r="J154" s="101">
        <f t="shared" si="33"/>
        <v>0</v>
      </c>
      <c r="K154" s="121">
        <f t="shared" si="34"/>
        <v>0</v>
      </c>
      <c r="L154" s="121" t="e">
        <f>VLOOKUP(C154,'B2B（ol)'!A:P,16,0)</f>
        <v>#N/A</v>
      </c>
      <c r="M154" s="117">
        <f t="shared" si="35"/>
        <v>0</v>
      </c>
      <c r="N154" s="114" t="e">
        <f>VLOOKUP(C154,'B2B（ol)'!A:K,11,0)</f>
        <v>#N/A</v>
      </c>
      <c r="O154" s="114" t="e">
        <f>VLOOKUP(B154,fulfillment!L:AN,29,0)</f>
        <v>#N/A</v>
      </c>
      <c r="P154" s="113"/>
      <c r="Q154" s="61" t="e">
        <f>VLOOKUP(R154,映射表!A:G,7,0)</f>
        <v>#N/A</v>
      </c>
      <c r="R154" s="131"/>
      <c r="S154" s="131"/>
      <c r="T154" s="131"/>
      <c r="U154" s="131"/>
      <c r="V154" s="131"/>
      <c r="W154" s="131"/>
      <c r="X154" s="131"/>
      <c r="Y154" s="131"/>
      <c r="Z154" s="131"/>
      <c r="AA154" s="131"/>
      <c r="AB154" s="61">
        <f t="shared" si="25"/>
        <v>0</v>
      </c>
      <c r="AE154" s="132"/>
    </row>
    <row r="155" spans="1:31" s="61" customFormat="1">
      <c r="A155" s="61" t="e">
        <f t="shared" si="26"/>
        <v>#N/A</v>
      </c>
      <c r="B155" s="121">
        <f t="shared" si="27"/>
        <v>0</v>
      </c>
      <c r="C155" s="117" t="e">
        <f>VLOOKUP(B155,映射表!A:C,3,0)</f>
        <v>#N/A</v>
      </c>
      <c r="D155" s="121">
        <f t="shared" si="28"/>
        <v>0</v>
      </c>
      <c r="E155" s="100">
        <f t="shared" si="29"/>
        <v>0</v>
      </c>
      <c r="F155" s="121">
        <f t="shared" si="30"/>
        <v>0</v>
      </c>
      <c r="G155" s="121">
        <f t="shared" si="31"/>
        <v>0</v>
      </c>
      <c r="H155" s="99" t="e">
        <f>VLOOKUP(C155,'B2B（ol)'!A:J,10,0)*D155</f>
        <v>#N/A</v>
      </c>
      <c r="I155" s="101" t="e">
        <f t="shared" si="32"/>
        <v>#DIV/0!</v>
      </c>
      <c r="J155" s="101">
        <f t="shared" si="33"/>
        <v>0</v>
      </c>
      <c r="K155" s="121">
        <f t="shared" si="34"/>
        <v>0</v>
      </c>
      <c r="L155" s="121" t="e">
        <f>VLOOKUP(C155,'B2B（ol)'!A:P,16,0)</f>
        <v>#N/A</v>
      </c>
      <c r="M155" s="117">
        <f t="shared" si="35"/>
        <v>0</v>
      </c>
      <c r="N155" s="114" t="e">
        <f>VLOOKUP(C155,'B2B（ol)'!A:K,11,0)</f>
        <v>#N/A</v>
      </c>
      <c r="O155" s="114" t="e">
        <f>VLOOKUP(B155,fulfillment!L:AN,29,0)</f>
        <v>#N/A</v>
      </c>
      <c r="P155" s="113"/>
      <c r="Q155" s="61" t="e">
        <f>VLOOKUP(R155,映射表!A:G,7,0)</f>
        <v>#N/A</v>
      </c>
      <c r="R155" s="131"/>
      <c r="S155" s="131"/>
      <c r="T155" s="131"/>
      <c r="U155" s="131"/>
      <c r="V155" s="131"/>
      <c r="W155" s="131"/>
      <c r="X155" s="131"/>
      <c r="Y155" s="131"/>
      <c r="Z155" s="131"/>
      <c r="AA155" s="131"/>
      <c r="AB155" s="61">
        <f t="shared" si="25"/>
        <v>0</v>
      </c>
      <c r="AE155" s="132"/>
    </row>
    <row r="156" spans="1:31" s="61" customFormat="1">
      <c r="A156" s="61" t="e">
        <f t="shared" si="26"/>
        <v>#N/A</v>
      </c>
      <c r="B156" s="121">
        <f t="shared" si="27"/>
        <v>0</v>
      </c>
      <c r="C156" s="117" t="e">
        <f>VLOOKUP(B156,映射表!A:C,3,0)</f>
        <v>#N/A</v>
      </c>
      <c r="D156" s="121">
        <f t="shared" si="28"/>
        <v>0</v>
      </c>
      <c r="E156" s="100">
        <f t="shared" si="29"/>
        <v>0</v>
      </c>
      <c r="F156" s="121">
        <f t="shared" si="30"/>
        <v>0</v>
      </c>
      <c r="G156" s="121">
        <f t="shared" si="31"/>
        <v>0</v>
      </c>
      <c r="H156" s="99" t="e">
        <f>VLOOKUP(C156,'B2B（ol)'!A:J,10,0)*D156</f>
        <v>#N/A</v>
      </c>
      <c r="I156" s="101" t="e">
        <f t="shared" si="32"/>
        <v>#DIV/0!</v>
      </c>
      <c r="J156" s="101">
        <f t="shared" si="33"/>
        <v>0</v>
      </c>
      <c r="K156" s="121">
        <f t="shared" si="34"/>
        <v>0</v>
      </c>
      <c r="L156" s="121" t="e">
        <f>VLOOKUP(C156,'B2B（ol)'!A:P,16,0)</f>
        <v>#N/A</v>
      </c>
      <c r="M156" s="117">
        <f t="shared" si="35"/>
        <v>0</v>
      </c>
      <c r="N156" s="114" t="e">
        <f>VLOOKUP(C156,'B2B（ol)'!A:K,11,0)</f>
        <v>#N/A</v>
      </c>
      <c r="O156" s="114" t="e">
        <f>VLOOKUP(B156,fulfillment!L:AN,29,0)</f>
        <v>#N/A</v>
      </c>
      <c r="P156" s="113"/>
      <c r="Q156" s="61" t="e">
        <f>VLOOKUP(R156,映射表!A:G,7,0)</f>
        <v>#N/A</v>
      </c>
      <c r="R156" s="131"/>
      <c r="S156" s="131"/>
      <c r="T156" s="131"/>
      <c r="U156" s="131"/>
      <c r="V156" s="131"/>
      <c r="W156" s="131"/>
      <c r="X156" s="131"/>
      <c r="Y156" s="131"/>
      <c r="Z156" s="131"/>
      <c r="AA156" s="131"/>
      <c r="AB156" s="61">
        <f t="shared" si="25"/>
        <v>0</v>
      </c>
      <c r="AE156" s="132"/>
    </row>
    <row r="157" spans="1:31" s="61" customFormat="1">
      <c r="A157" s="61" t="e">
        <f t="shared" si="26"/>
        <v>#N/A</v>
      </c>
      <c r="B157" s="121">
        <f t="shared" si="27"/>
        <v>0</v>
      </c>
      <c r="C157" s="117" t="e">
        <f>VLOOKUP(B157,映射表!A:C,3,0)</f>
        <v>#N/A</v>
      </c>
      <c r="D157" s="121">
        <f t="shared" si="28"/>
        <v>0</v>
      </c>
      <c r="E157" s="100">
        <f t="shared" si="29"/>
        <v>0</v>
      </c>
      <c r="F157" s="121">
        <f t="shared" si="30"/>
        <v>0</v>
      </c>
      <c r="G157" s="121">
        <f t="shared" si="31"/>
        <v>0</v>
      </c>
      <c r="H157" s="99" t="e">
        <f>VLOOKUP(C157,'B2B（ol)'!A:J,10,0)*D157</f>
        <v>#N/A</v>
      </c>
      <c r="I157" s="101" t="e">
        <f t="shared" si="32"/>
        <v>#DIV/0!</v>
      </c>
      <c r="J157" s="101">
        <f t="shared" si="33"/>
        <v>0</v>
      </c>
      <c r="K157" s="121">
        <f t="shared" si="34"/>
        <v>0</v>
      </c>
      <c r="L157" s="121" t="e">
        <f>VLOOKUP(C157,'B2B（ol)'!A:P,16,0)</f>
        <v>#N/A</v>
      </c>
      <c r="M157" s="117">
        <f t="shared" si="35"/>
        <v>0</v>
      </c>
      <c r="N157" s="114" t="e">
        <f>VLOOKUP(C157,'B2B（ol)'!A:K,11,0)</f>
        <v>#N/A</v>
      </c>
      <c r="O157" s="114" t="e">
        <f>VLOOKUP(B157,fulfillment!L:AN,29,0)</f>
        <v>#N/A</v>
      </c>
      <c r="P157" s="113"/>
      <c r="Q157" s="61" t="e">
        <f>VLOOKUP(R157,映射表!A:G,7,0)</f>
        <v>#N/A</v>
      </c>
      <c r="R157" s="131"/>
      <c r="S157" s="131"/>
      <c r="T157" s="131"/>
      <c r="U157" s="131"/>
      <c r="V157" s="131"/>
      <c r="W157" s="131"/>
      <c r="X157" s="131"/>
      <c r="Y157" s="131"/>
      <c r="Z157" s="131"/>
      <c r="AA157" s="131"/>
      <c r="AB157" s="61">
        <f t="shared" si="25"/>
        <v>0</v>
      </c>
      <c r="AE157" s="132"/>
    </row>
    <row r="158" spans="1:31" s="61" customFormat="1">
      <c r="A158" s="61" t="e">
        <f t="shared" si="26"/>
        <v>#N/A</v>
      </c>
      <c r="B158" s="121">
        <f t="shared" si="27"/>
        <v>0</v>
      </c>
      <c r="C158" s="117" t="e">
        <f>VLOOKUP(B158,映射表!A:C,3,0)</f>
        <v>#N/A</v>
      </c>
      <c r="D158" s="121">
        <f t="shared" si="28"/>
        <v>0</v>
      </c>
      <c r="E158" s="100">
        <f t="shared" si="29"/>
        <v>0</v>
      </c>
      <c r="F158" s="121">
        <f t="shared" si="30"/>
        <v>0</v>
      </c>
      <c r="G158" s="121">
        <f t="shared" si="31"/>
        <v>0</v>
      </c>
      <c r="H158" s="99" t="e">
        <f>VLOOKUP(C158,'B2B（ol)'!A:J,10,0)*D158</f>
        <v>#N/A</v>
      </c>
      <c r="I158" s="101" t="e">
        <f t="shared" si="32"/>
        <v>#DIV/0!</v>
      </c>
      <c r="J158" s="101">
        <f t="shared" si="33"/>
        <v>0</v>
      </c>
      <c r="K158" s="121">
        <f t="shared" si="34"/>
        <v>0</v>
      </c>
      <c r="L158" s="121" t="e">
        <f>VLOOKUP(C158,'B2B（ol)'!A:P,16,0)</f>
        <v>#N/A</v>
      </c>
      <c r="M158" s="117">
        <f t="shared" si="35"/>
        <v>0</v>
      </c>
      <c r="N158" s="114" t="e">
        <f>VLOOKUP(C158,'B2B（ol)'!A:K,11,0)</f>
        <v>#N/A</v>
      </c>
      <c r="O158" s="114" t="e">
        <f>VLOOKUP(B158,fulfillment!L:AN,29,0)</f>
        <v>#N/A</v>
      </c>
      <c r="P158" s="113"/>
      <c r="Q158" s="61" t="e">
        <f>VLOOKUP(R158,映射表!A:G,7,0)</f>
        <v>#N/A</v>
      </c>
      <c r="R158" s="131"/>
      <c r="S158" s="131"/>
      <c r="T158" s="131"/>
      <c r="U158" s="131"/>
      <c r="V158" s="131"/>
      <c r="W158" s="131"/>
      <c r="X158" s="131"/>
      <c r="Y158" s="131"/>
      <c r="Z158" s="131"/>
      <c r="AA158" s="131"/>
      <c r="AB158" s="61">
        <f t="shared" si="25"/>
        <v>0</v>
      </c>
      <c r="AE158" s="132"/>
    </row>
    <row r="159" spans="1:31" s="61" customFormat="1">
      <c r="A159" s="61" t="e">
        <f t="shared" si="26"/>
        <v>#N/A</v>
      </c>
      <c r="B159" s="121">
        <f t="shared" si="27"/>
        <v>0</v>
      </c>
      <c r="C159" s="117" t="e">
        <f>VLOOKUP(B159,映射表!A:C,3,0)</f>
        <v>#N/A</v>
      </c>
      <c r="D159" s="121">
        <f t="shared" si="28"/>
        <v>0</v>
      </c>
      <c r="E159" s="100">
        <f t="shared" si="29"/>
        <v>0</v>
      </c>
      <c r="F159" s="121">
        <f t="shared" si="30"/>
        <v>0</v>
      </c>
      <c r="G159" s="121">
        <f t="shared" si="31"/>
        <v>0</v>
      </c>
      <c r="H159" s="99" t="e">
        <f>VLOOKUP(C159,'B2B（ol)'!A:J,10,0)*D159</f>
        <v>#N/A</v>
      </c>
      <c r="I159" s="101" t="e">
        <f t="shared" si="32"/>
        <v>#DIV/0!</v>
      </c>
      <c r="J159" s="101">
        <f t="shared" si="33"/>
        <v>0</v>
      </c>
      <c r="K159" s="121">
        <f t="shared" si="34"/>
        <v>0</v>
      </c>
      <c r="L159" s="121" t="e">
        <f>VLOOKUP(C159,'B2B（ol)'!A:P,16,0)</f>
        <v>#N/A</v>
      </c>
      <c r="M159" s="117">
        <f t="shared" si="35"/>
        <v>0</v>
      </c>
      <c r="N159" s="114" t="e">
        <f>VLOOKUP(C159,'B2B（ol)'!A:K,11,0)</f>
        <v>#N/A</v>
      </c>
      <c r="O159" s="114" t="e">
        <f>VLOOKUP(B159,fulfillment!L:AN,29,0)</f>
        <v>#N/A</v>
      </c>
      <c r="P159" s="113"/>
      <c r="Q159" s="61" t="e">
        <f>VLOOKUP(R159,映射表!A:G,7,0)</f>
        <v>#N/A</v>
      </c>
      <c r="R159" s="131"/>
      <c r="S159" s="131"/>
      <c r="T159" s="131"/>
      <c r="U159" s="131"/>
      <c r="V159" s="131"/>
      <c r="W159" s="131"/>
      <c r="X159" s="131"/>
      <c r="Y159" s="131"/>
      <c r="Z159" s="131"/>
      <c r="AA159" s="131"/>
      <c r="AB159" s="61">
        <f t="shared" si="25"/>
        <v>0</v>
      </c>
      <c r="AE159" s="132"/>
    </row>
    <row r="160" spans="1:31" s="61" customFormat="1">
      <c r="A160" s="61" t="e">
        <f t="shared" si="26"/>
        <v>#N/A</v>
      </c>
      <c r="B160" s="121">
        <f t="shared" si="27"/>
        <v>0</v>
      </c>
      <c r="C160" s="117" t="e">
        <f>VLOOKUP(B160,映射表!A:C,3,0)</f>
        <v>#N/A</v>
      </c>
      <c r="D160" s="121">
        <f t="shared" si="28"/>
        <v>0</v>
      </c>
      <c r="E160" s="100">
        <f t="shared" si="29"/>
        <v>0</v>
      </c>
      <c r="F160" s="121">
        <f t="shared" si="30"/>
        <v>0</v>
      </c>
      <c r="G160" s="121">
        <f t="shared" si="31"/>
        <v>0</v>
      </c>
      <c r="H160" s="99" t="e">
        <f>VLOOKUP(C160,'B2B（ol)'!A:J,10,0)*D160</f>
        <v>#N/A</v>
      </c>
      <c r="I160" s="101" t="e">
        <f t="shared" si="32"/>
        <v>#DIV/0!</v>
      </c>
      <c r="J160" s="101">
        <f t="shared" si="33"/>
        <v>0</v>
      </c>
      <c r="K160" s="121">
        <f t="shared" si="34"/>
        <v>0</v>
      </c>
      <c r="L160" s="121" t="e">
        <f>VLOOKUP(C160,'B2B（ol)'!A:P,16,0)</f>
        <v>#N/A</v>
      </c>
      <c r="M160" s="117">
        <f t="shared" si="35"/>
        <v>0</v>
      </c>
      <c r="N160" s="114" t="e">
        <f>VLOOKUP(C160,'B2B（ol)'!A:K,11,0)</f>
        <v>#N/A</v>
      </c>
      <c r="O160" s="114" t="e">
        <f>VLOOKUP(B160,fulfillment!L:AN,29,0)</f>
        <v>#N/A</v>
      </c>
      <c r="P160" s="113"/>
      <c r="Q160" s="61" t="e">
        <f>VLOOKUP(R160,映射表!A:G,7,0)</f>
        <v>#N/A</v>
      </c>
      <c r="R160" s="131"/>
      <c r="S160" s="131"/>
      <c r="T160" s="131"/>
      <c r="U160" s="131"/>
      <c r="V160" s="131"/>
      <c r="W160" s="131"/>
      <c r="X160" s="131"/>
      <c r="Y160" s="131"/>
      <c r="Z160" s="131"/>
      <c r="AA160" s="131"/>
      <c r="AB160" s="61">
        <f t="shared" si="25"/>
        <v>0</v>
      </c>
      <c r="AE160" s="132"/>
    </row>
    <row r="161" spans="1:31" s="61" customFormat="1">
      <c r="A161" s="61" t="e">
        <f t="shared" si="26"/>
        <v>#N/A</v>
      </c>
      <c r="B161" s="121">
        <f t="shared" si="27"/>
        <v>0</v>
      </c>
      <c r="C161" s="117" t="e">
        <f>VLOOKUP(B161,映射表!A:C,3,0)</f>
        <v>#N/A</v>
      </c>
      <c r="D161" s="121">
        <f t="shared" si="28"/>
        <v>0</v>
      </c>
      <c r="E161" s="100">
        <f t="shared" si="29"/>
        <v>0</v>
      </c>
      <c r="F161" s="121">
        <f t="shared" si="30"/>
        <v>0</v>
      </c>
      <c r="G161" s="121">
        <f t="shared" si="31"/>
        <v>0</v>
      </c>
      <c r="H161" s="99" t="e">
        <f>VLOOKUP(C161,'B2B（ol)'!A:J,10,0)*D161</f>
        <v>#N/A</v>
      </c>
      <c r="I161" s="101" t="e">
        <f t="shared" si="32"/>
        <v>#DIV/0!</v>
      </c>
      <c r="J161" s="101">
        <f t="shared" si="33"/>
        <v>0</v>
      </c>
      <c r="K161" s="121">
        <f t="shared" si="34"/>
        <v>0</v>
      </c>
      <c r="L161" s="121" t="e">
        <f>VLOOKUP(C161,'B2B（ol)'!A:P,16,0)</f>
        <v>#N/A</v>
      </c>
      <c r="M161" s="117">
        <f t="shared" si="35"/>
        <v>0</v>
      </c>
      <c r="N161" s="114" t="e">
        <f>VLOOKUP(C161,'B2B（ol)'!A:K,11,0)</f>
        <v>#N/A</v>
      </c>
      <c r="O161" s="114" t="e">
        <f>VLOOKUP(B161,fulfillment!L:AN,29,0)</f>
        <v>#N/A</v>
      </c>
      <c r="P161" s="113"/>
      <c r="Q161" s="61" t="e">
        <f>VLOOKUP(R161,映射表!A:G,7,0)</f>
        <v>#N/A</v>
      </c>
      <c r="R161" s="131"/>
      <c r="S161" s="131"/>
      <c r="T161" s="131"/>
      <c r="U161" s="131"/>
      <c r="V161" s="131"/>
      <c r="W161" s="131"/>
      <c r="X161" s="131"/>
      <c r="Y161" s="131"/>
      <c r="Z161" s="131"/>
      <c r="AA161" s="131"/>
      <c r="AB161" s="61">
        <f t="shared" si="25"/>
        <v>0</v>
      </c>
      <c r="AE161" s="132"/>
    </row>
    <row r="162" spans="1:31" s="61" customFormat="1">
      <c r="A162" s="61" t="e">
        <f t="shared" si="26"/>
        <v>#N/A</v>
      </c>
      <c r="B162" s="121">
        <f t="shared" si="27"/>
        <v>0</v>
      </c>
      <c r="C162" s="117" t="e">
        <f>VLOOKUP(B162,映射表!A:C,3,0)</f>
        <v>#N/A</v>
      </c>
      <c r="D162" s="121">
        <f t="shared" si="28"/>
        <v>0</v>
      </c>
      <c r="E162" s="100">
        <f t="shared" si="29"/>
        <v>0</v>
      </c>
      <c r="F162" s="121">
        <f t="shared" si="30"/>
        <v>0</v>
      </c>
      <c r="G162" s="121">
        <f t="shared" si="31"/>
        <v>0</v>
      </c>
      <c r="H162" s="99" t="e">
        <f>VLOOKUP(C162,'B2B（ol)'!A:J,10,0)*D162</f>
        <v>#N/A</v>
      </c>
      <c r="I162" s="101" t="e">
        <f t="shared" si="32"/>
        <v>#DIV/0!</v>
      </c>
      <c r="J162" s="101">
        <f t="shared" si="33"/>
        <v>0</v>
      </c>
      <c r="K162" s="121">
        <f t="shared" si="34"/>
        <v>0</v>
      </c>
      <c r="L162" s="121" t="e">
        <f>VLOOKUP(C162,'B2B（ol)'!A:P,16,0)</f>
        <v>#N/A</v>
      </c>
      <c r="M162" s="117">
        <f t="shared" si="35"/>
        <v>0</v>
      </c>
      <c r="N162" s="114" t="e">
        <f>VLOOKUP(C162,'B2B（ol)'!A:K,11,0)</f>
        <v>#N/A</v>
      </c>
      <c r="O162" s="114" t="e">
        <f>VLOOKUP(B162,fulfillment!L:AN,29,0)</f>
        <v>#N/A</v>
      </c>
      <c r="P162" s="113"/>
      <c r="Q162" s="61" t="e">
        <f>VLOOKUP(R162,映射表!A:G,7,0)</f>
        <v>#N/A</v>
      </c>
      <c r="R162" s="131"/>
      <c r="S162" s="131"/>
      <c r="T162" s="131"/>
      <c r="U162" s="131"/>
      <c r="V162" s="131"/>
      <c r="W162" s="131"/>
      <c r="X162" s="131"/>
      <c r="Y162" s="131"/>
      <c r="Z162" s="131"/>
      <c r="AA162" s="131"/>
      <c r="AB162" s="61">
        <f t="shared" si="25"/>
        <v>0</v>
      </c>
      <c r="AE162" s="132"/>
    </row>
    <row r="163" spans="1:31" s="61" customFormat="1">
      <c r="A163" s="61" t="e">
        <f t="shared" si="26"/>
        <v>#N/A</v>
      </c>
      <c r="B163" s="121">
        <f t="shared" si="27"/>
        <v>0</v>
      </c>
      <c r="C163" s="117" t="e">
        <f>VLOOKUP(B163,映射表!A:C,3,0)</f>
        <v>#N/A</v>
      </c>
      <c r="D163" s="121">
        <f t="shared" si="28"/>
        <v>0</v>
      </c>
      <c r="E163" s="100">
        <f t="shared" si="29"/>
        <v>0</v>
      </c>
      <c r="F163" s="121">
        <f t="shared" si="30"/>
        <v>0</v>
      </c>
      <c r="G163" s="121">
        <f t="shared" si="31"/>
        <v>0</v>
      </c>
      <c r="H163" s="99" t="e">
        <f>VLOOKUP(C163,'B2B（ol)'!A:J,10,0)*D163</f>
        <v>#N/A</v>
      </c>
      <c r="I163" s="101" t="e">
        <f t="shared" si="32"/>
        <v>#DIV/0!</v>
      </c>
      <c r="J163" s="101">
        <f t="shared" si="33"/>
        <v>0</v>
      </c>
      <c r="K163" s="121">
        <f t="shared" si="34"/>
        <v>0</v>
      </c>
      <c r="L163" s="121" t="e">
        <f>VLOOKUP(C163,'B2B（ol)'!A:P,16,0)</f>
        <v>#N/A</v>
      </c>
      <c r="M163" s="117">
        <f t="shared" si="35"/>
        <v>0</v>
      </c>
      <c r="N163" s="114" t="e">
        <f>VLOOKUP(C163,'B2B（ol)'!A:K,11,0)</f>
        <v>#N/A</v>
      </c>
      <c r="O163" s="114" t="e">
        <f>VLOOKUP(B163,fulfillment!L:AN,29,0)</f>
        <v>#N/A</v>
      </c>
      <c r="P163" s="113"/>
      <c r="Q163" s="61" t="e">
        <f>VLOOKUP(R163,映射表!A:G,7,0)</f>
        <v>#N/A</v>
      </c>
      <c r="R163" s="131"/>
      <c r="S163" s="131"/>
      <c r="T163" s="131"/>
      <c r="U163" s="131"/>
      <c r="V163" s="131"/>
      <c r="W163" s="131"/>
      <c r="X163" s="131"/>
      <c r="Y163" s="131"/>
      <c r="Z163" s="131"/>
      <c r="AA163" s="131"/>
      <c r="AB163" s="61">
        <f t="shared" si="25"/>
        <v>0</v>
      </c>
      <c r="AE163" s="132"/>
    </row>
    <row r="164" spans="1:31" s="61" customFormat="1">
      <c r="A164" s="61" t="e">
        <f t="shared" si="26"/>
        <v>#N/A</v>
      </c>
      <c r="B164" s="121">
        <f t="shared" si="27"/>
        <v>0</v>
      </c>
      <c r="C164" s="117" t="e">
        <f>VLOOKUP(B164,映射表!A:C,3,0)</f>
        <v>#N/A</v>
      </c>
      <c r="D164" s="121">
        <f t="shared" si="28"/>
        <v>0</v>
      </c>
      <c r="E164" s="100">
        <f t="shared" si="29"/>
        <v>0</v>
      </c>
      <c r="F164" s="121">
        <f t="shared" si="30"/>
        <v>0</v>
      </c>
      <c r="G164" s="121">
        <f t="shared" si="31"/>
        <v>0</v>
      </c>
      <c r="H164" s="99" t="e">
        <f>VLOOKUP(C164,'B2B（ol)'!A:J,10,0)*D164</f>
        <v>#N/A</v>
      </c>
      <c r="I164" s="101" t="e">
        <f t="shared" si="32"/>
        <v>#DIV/0!</v>
      </c>
      <c r="J164" s="101">
        <f t="shared" si="33"/>
        <v>0</v>
      </c>
      <c r="K164" s="121">
        <f t="shared" si="34"/>
        <v>0</v>
      </c>
      <c r="L164" s="121" t="e">
        <f>VLOOKUP(C164,'B2B（ol)'!A:P,16,0)</f>
        <v>#N/A</v>
      </c>
      <c r="M164" s="117">
        <f t="shared" si="35"/>
        <v>0</v>
      </c>
      <c r="N164" s="114" t="e">
        <f>VLOOKUP(C164,'B2B（ol)'!A:K,11,0)</f>
        <v>#N/A</v>
      </c>
      <c r="O164" s="114" t="e">
        <f>VLOOKUP(B164,fulfillment!L:AN,29,0)</f>
        <v>#N/A</v>
      </c>
      <c r="P164" s="113"/>
      <c r="Q164" s="61" t="e">
        <f>VLOOKUP(R164,映射表!A:G,7,0)</f>
        <v>#N/A</v>
      </c>
      <c r="R164" s="131"/>
      <c r="S164" s="131"/>
      <c r="T164" s="131"/>
      <c r="U164" s="131"/>
      <c r="V164" s="131"/>
      <c r="W164" s="131"/>
      <c r="X164" s="131"/>
      <c r="Y164" s="131"/>
      <c r="Z164" s="131"/>
      <c r="AA164" s="131"/>
      <c r="AB164" s="61">
        <f t="shared" si="25"/>
        <v>0</v>
      </c>
      <c r="AE164" s="132"/>
    </row>
    <row r="165" spans="1:31" s="61" customFormat="1">
      <c r="A165" s="61" t="e">
        <f t="shared" si="26"/>
        <v>#N/A</v>
      </c>
      <c r="B165" s="121">
        <f t="shared" si="27"/>
        <v>0</v>
      </c>
      <c r="C165" s="117" t="e">
        <f>VLOOKUP(B165,映射表!A:C,3,0)</f>
        <v>#N/A</v>
      </c>
      <c r="D165" s="121">
        <f t="shared" si="28"/>
        <v>0</v>
      </c>
      <c r="E165" s="100">
        <f t="shared" si="29"/>
        <v>0</v>
      </c>
      <c r="F165" s="121">
        <f t="shared" si="30"/>
        <v>0</v>
      </c>
      <c r="G165" s="121">
        <f t="shared" si="31"/>
        <v>0</v>
      </c>
      <c r="H165" s="99" t="e">
        <f>VLOOKUP(C165,'B2B（ol)'!A:J,10,0)*D165</f>
        <v>#N/A</v>
      </c>
      <c r="I165" s="101" t="e">
        <f t="shared" si="32"/>
        <v>#DIV/0!</v>
      </c>
      <c r="J165" s="101">
        <f t="shared" si="33"/>
        <v>0</v>
      </c>
      <c r="K165" s="121">
        <f t="shared" si="34"/>
        <v>0</v>
      </c>
      <c r="L165" s="121" t="e">
        <f>VLOOKUP(C165,'B2B（ol)'!A:P,16,0)</f>
        <v>#N/A</v>
      </c>
      <c r="M165" s="117">
        <f t="shared" si="35"/>
        <v>0</v>
      </c>
      <c r="N165" s="114" t="e">
        <f>VLOOKUP(C165,'B2B（ol)'!A:K,11,0)</f>
        <v>#N/A</v>
      </c>
      <c r="O165" s="114" t="e">
        <f>VLOOKUP(B165,fulfillment!L:AN,29,0)</f>
        <v>#N/A</v>
      </c>
      <c r="P165" s="113"/>
      <c r="Q165" s="61" t="e">
        <f>VLOOKUP(R165,映射表!A:G,7,0)</f>
        <v>#N/A</v>
      </c>
      <c r="R165" s="131"/>
      <c r="S165" s="131"/>
      <c r="T165" s="131"/>
      <c r="U165" s="131"/>
      <c r="V165" s="131"/>
      <c r="W165" s="131"/>
      <c r="X165" s="131"/>
      <c r="Y165" s="131"/>
      <c r="Z165" s="131"/>
      <c r="AA165" s="131"/>
      <c r="AB165" s="61">
        <f t="shared" si="25"/>
        <v>0</v>
      </c>
      <c r="AE165" s="132"/>
    </row>
    <row r="166" spans="1:31" s="61" customFormat="1">
      <c r="A166" s="61" t="e">
        <f t="shared" si="26"/>
        <v>#N/A</v>
      </c>
      <c r="B166" s="121">
        <f t="shared" si="27"/>
        <v>0</v>
      </c>
      <c r="C166" s="117" t="e">
        <f>VLOOKUP(B166,映射表!A:C,3,0)</f>
        <v>#N/A</v>
      </c>
      <c r="D166" s="121">
        <f t="shared" si="28"/>
        <v>0</v>
      </c>
      <c r="E166" s="100">
        <f t="shared" si="29"/>
        <v>0</v>
      </c>
      <c r="F166" s="121">
        <f t="shared" si="30"/>
        <v>0</v>
      </c>
      <c r="G166" s="121">
        <f t="shared" si="31"/>
        <v>0</v>
      </c>
      <c r="H166" s="99" t="e">
        <f>VLOOKUP(C166,'B2B（ol)'!A:J,10,0)*D166</f>
        <v>#N/A</v>
      </c>
      <c r="I166" s="101" t="e">
        <f t="shared" si="32"/>
        <v>#DIV/0!</v>
      </c>
      <c r="J166" s="101">
        <f t="shared" si="33"/>
        <v>0</v>
      </c>
      <c r="K166" s="121">
        <f t="shared" si="34"/>
        <v>0</v>
      </c>
      <c r="L166" s="121" t="e">
        <f>VLOOKUP(C166,'B2B（ol)'!A:P,16,0)</f>
        <v>#N/A</v>
      </c>
      <c r="M166" s="117">
        <f t="shared" si="35"/>
        <v>0</v>
      </c>
      <c r="N166" s="114" t="e">
        <f>VLOOKUP(C166,'B2B（ol)'!A:K,11,0)</f>
        <v>#N/A</v>
      </c>
      <c r="O166" s="114" t="e">
        <f>VLOOKUP(B166,fulfillment!L:AN,29,0)</f>
        <v>#N/A</v>
      </c>
      <c r="P166" s="113"/>
      <c r="Q166" s="61" t="e">
        <f>VLOOKUP(R166,映射表!A:G,7,0)</f>
        <v>#N/A</v>
      </c>
      <c r="R166" s="131"/>
      <c r="S166" s="131"/>
      <c r="T166" s="131"/>
      <c r="U166" s="131"/>
      <c r="V166" s="131"/>
      <c r="W166" s="131"/>
      <c r="X166" s="131"/>
      <c r="Y166" s="131"/>
      <c r="Z166" s="131"/>
      <c r="AA166" s="131"/>
      <c r="AB166" s="61">
        <f t="shared" si="25"/>
        <v>0</v>
      </c>
      <c r="AE166" s="132"/>
    </row>
    <row r="167" spans="1:31" s="61" customFormat="1">
      <c r="A167" s="61" t="e">
        <f t="shared" si="26"/>
        <v>#N/A</v>
      </c>
      <c r="B167" s="121">
        <f t="shared" si="27"/>
        <v>0</v>
      </c>
      <c r="C167" s="117" t="e">
        <f>VLOOKUP(B167,映射表!A:C,3,0)</f>
        <v>#N/A</v>
      </c>
      <c r="D167" s="121">
        <f t="shared" si="28"/>
        <v>0</v>
      </c>
      <c r="E167" s="100">
        <f t="shared" si="29"/>
        <v>0</v>
      </c>
      <c r="F167" s="121">
        <f t="shared" si="30"/>
        <v>0</v>
      </c>
      <c r="G167" s="121">
        <f t="shared" si="31"/>
        <v>0</v>
      </c>
      <c r="H167" s="99" t="e">
        <f>VLOOKUP(C167,'B2B（ol)'!A:J,10,0)*D167</f>
        <v>#N/A</v>
      </c>
      <c r="I167" s="101" t="e">
        <f t="shared" si="32"/>
        <v>#DIV/0!</v>
      </c>
      <c r="J167" s="101">
        <f t="shared" si="33"/>
        <v>0</v>
      </c>
      <c r="K167" s="121">
        <f t="shared" si="34"/>
        <v>0</v>
      </c>
      <c r="L167" s="121" t="e">
        <f>VLOOKUP(C167,'B2B（ol)'!A:P,16,0)</f>
        <v>#N/A</v>
      </c>
      <c r="M167" s="117">
        <f t="shared" si="35"/>
        <v>0</v>
      </c>
      <c r="N167" s="114" t="e">
        <f>VLOOKUP(C167,'B2B（ol)'!A:K,11,0)</f>
        <v>#N/A</v>
      </c>
      <c r="O167" s="114" t="e">
        <f>VLOOKUP(B167,fulfillment!L:AN,29,0)</f>
        <v>#N/A</v>
      </c>
      <c r="P167" s="113"/>
      <c r="Q167" s="61" t="e">
        <f>VLOOKUP(R167,映射表!A:G,7,0)</f>
        <v>#N/A</v>
      </c>
      <c r="R167" s="131"/>
      <c r="S167" s="131"/>
      <c r="T167" s="131"/>
      <c r="U167" s="131"/>
      <c r="V167" s="131"/>
      <c r="W167" s="131"/>
      <c r="X167" s="131"/>
      <c r="Y167" s="131"/>
      <c r="Z167" s="131"/>
      <c r="AA167" s="131"/>
      <c r="AB167" s="61">
        <f t="shared" si="25"/>
        <v>0</v>
      </c>
      <c r="AE167" s="132"/>
    </row>
    <row r="168" spans="1:31" s="61" customFormat="1">
      <c r="A168" s="61" t="e">
        <f t="shared" si="26"/>
        <v>#N/A</v>
      </c>
      <c r="B168" s="121">
        <f t="shared" si="27"/>
        <v>0</v>
      </c>
      <c r="C168" s="117" t="e">
        <f>VLOOKUP(B168,映射表!A:C,3,0)</f>
        <v>#N/A</v>
      </c>
      <c r="D168" s="121">
        <f t="shared" si="28"/>
        <v>0</v>
      </c>
      <c r="E168" s="100">
        <f t="shared" si="29"/>
        <v>0</v>
      </c>
      <c r="F168" s="121">
        <f t="shared" si="30"/>
        <v>0</v>
      </c>
      <c r="G168" s="121">
        <f t="shared" si="31"/>
        <v>0</v>
      </c>
      <c r="H168" s="99" t="e">
        <f>VLOOKUP(C168,'B2B（ol)'!A:J,10,0)*D168</f>
        <v>#N/A</v>
      </c>
      <c r="I168" s="101" t="e">
        <f t="shared" si="32"/>
        <v>#DIV/0!</v>
      </c>
      <c r="J168" s="101">
        <f t="shared" si="33"/>
        <v>0</v>
      </c>
      <c r="K168" s="121">
        <f t="shared" si="34"/>
        <v>0</v>
      </c>
      <c r="L168" s="121" t="e">
        <f>VLOOKUP(C168,'B2B（ol)'!A:P,16,0)</f>
        <v>#N/A</v>
      </c>
      <c r="M168" s="117">
        <f t="shared" si="35"/>
        <v>0</v>
      </c>
      <c r="N168" s="114" t="e">
        <f>VLOOKUP(C168,'B2B（ol)'!A:K,11,0)</f>
        <v>#N/A</v>
      </c>
      <c r="O168" s="114" t="e">
        <f>VLOOKUP(B168,fulfillment!L:AN,29,0)</f>
        <v>#N/A</v>
      </c>
      <c r="P168" s="113"/>
      <c r="Q168" s="61" t="e">
        <f>VLOOKUP(R168,映射表!A:G,7,0)</f>
        <v>#N/A</v>
      </c>
      <c r="R168" s="131"/>
      <c r="S168" s="131"/>
      <c r="T168" s="131"/>
      <c r="U168" s="131"/>
      <c r="V168" s="131"/>
      <c r="W168" s="131"/>
      <c r="X168" s="131"/>
      <c r="Y168" s="131"/>
      <c r="Z168" s="131"/>
      <c r="AA168" s="131"/>
      <c r="AB168" s="61">
        <f t="shared" si="25"/>
        <v>0</v>
      </c>
      <c r="AE168" s="132"/>
    </row>
    <row r="169" spans="1:31" s="61" customFormat="1">
      <c r="A169" s="61" t="e">
        <f t="shared" si="26"/>
        <v>#N/A</v>
      </c>
      <c r="B169" s="121">
        <f t="shared" si="27"/>
        <v>0</v>
      </c>
      <c r="C169" s="117" t="e">
        <f>VLOOKUP(B169,映射表!A:C,3,0)</f>
        <v>#N/A</v>
      </c>
      <c r="D169" s="121">
        <f t="shared" si="28"/>
        <v>0</v>
      </c>
      <c r="E169" s="100">
        <f t="shared" si="29"/>
        <v>0</v>
      </c>
      <c r="F169" s="121">
        <f t="shared" si="30"/>
        <v>0</v>
      </c>
      <c r="G169" s="121">
        <f t="shared" si="31"/>
        <v>0</v>
      </c>
      <c r="H169" s="99" t="e">
        <f>VLOOKUP(C169,'B2B（ol)'!A:J,10,0)*D169</f>
        <v>#N/A</v>
      </c>
      <c r="I169" s="101" t="e">
        <f t="shared" si="32"/>
        <v>#DIV/0!</v>
      </c>
      <c r="J169" s="101">
        <f t="shared" si="33"/>
        <v>0</v>
      </c>
      <c r="K169" s="121">
        <f t="shared" si="34"/>
        <v>0</v>
      </c>
      <c r="L169" s="121" t="e">
        <f>VLOOKUP(C169,'B2B（ol)'!A:P,16,0)</f>
        <v>#N/A</v>
      </c>
      <c r="M169" s="117">
        <f t="shared" si="35"/>
        <v>0</v>
      </c>
      <c r="N169" s="114" t="e">
        <f>VLOOKUP(C169,'B2B（ol)'!A:K,11,0)</f>
        <v>#N/A</v>
      </c>
      <c r="O169" s="114" t="e">
        <f>VLOOKUP(B169,fulfillment!L:AN,29,0)</f>
        <v>#N/A</v>
      </c>
      <c r="P169" s="113"/>
      <c r="Q169" s="61" t="e">
        <f>VLOOKUP(R169,映射表!A:G,7,0)</f>
        <v>#N/A</v>
      </c>
      <c r="R169" s="131"/>
      <c r="S169" s="131"/>
      <c r="T169" s="131"/>
      <c r="U169" s="131"/>
      <c r="V169" s="131"/>
      <c r="W169" s="131"/>
      <c r="X169" s="131"/>
      <c r="Y169" s="131"/>
      <c r="Z169" s="131"/>
      <c r="AA169" s="131"/>
      <c r="AB169" s="61">
        <f t="shared" si="25"/>
        <v>0</v>
      </c>
      <c r="AE169" s="132"/>
    </row>
    <row r="170" spans="1:31" s="61" customFormat="1">
      <c r="A170" s="61" t="e">
        <f t="shared" si="26"/>
        <v>#N/A</v>
      </c>
      <c r="B170" s="121">
        <f t="shared" si="27"/>
        <v>0</v>
      </c>
      <c r="C170" s="117" t="e">
        <f>VLOOKUP(B170,映射表!A:C,3,0)</f>
        <v>#N/A</v>
      </c>
      <c r="D170" s="121">
        <f t="shared" si="28"/>
        <v>0</v>
      </c>
      <c r="E170" s="100">
        <f t="shared" si="29"/>
        <v>0</v>
      </c>
      <c r="F170" s="121">
        <f t="shared" si="30"/>
        <v>0</v>
      </c>
      <c r="G170" s="121">
        <f t="shared" si="31"/>
        <v>0</v>
      </c>
      <c r="H170" s="99" t="e">
        <f>VLOOKUP(C170,'B2B（ol)'!A:J,10,0)*D170</f>
        <v>#N/A</v>
      </c>
      <c r="I170" s="101" t="e">
        <f t="shared" si="32"/>
        <v>#DIV/0!</v>
      </c>
      <c r="J170" s="101">
        <f t="shared" si="33"/>
        <v>0</v>
      </c>
      <c r="K170" s="121">
        <f t="shared" si="34"/>
        <v>0</v>
      </c>
      <c r="L170" s="121" t="e">
        <f>VLOOKUP(C170,'B2B（ol)'!A:P,16,0)</f>
        <v>#N/A</v>
      </c>
      <c r="M170" s="117">
        <f t="shared" si="35"/>
        <v>0</v>
      </c>
      <c r="N170" s="114" t="e">
        <f>VLOOKUP(C170,'B2B（ol)'!A:K,11,0)</f>
        <v>#N/A</v>
      </c>
      <c r="O170" s="114" t="e">
        <f>VLOOKUP(B170,fulfillment!L:AN,29,0)</f>
        <v>#N/A</v>
      </c>
      <c r="P170" s="113"/>
      <c r="Q170" s="61" t="e">
        <f>VLOOKUP(R170,映射表!A:G,7,0)</f>
        <v>#N/A</v>
      </c>
      <c r="R170" s="131"/>
      <c r="S170" s="131"/>
      <c r="T170" s="131"/>
      <c r="U170" s="131"/>
      <c r="V170" s="131"/>
      <c r="W170" s="131"/>
      <c r="X170" s="131"/>
      <c r="Y170" s="131"/>
      <c r="Z170" s="131"/>
      <c r="AA170" s="131"/>
      <c r="AB170" s="61">
        <f t="shared" si="25"/>
        <v>0</v>
      </c>
      <c r="AE170" s="132"/>
    </row>
    <row r="171" spans="1:31" s="61" customFormat="1">
      <c r="A171" s="61" t="e">
        <f t="shared" si="26"/>
        <v>#N/A</v>
      </c>
      <c r="B171" s="121">
        <f t="shared" si="27"/>
        <v>0</v>
      </c>
      <c r="C171" s="117" t="e">
        <f>VLOOKUP(B171,映射表!A:C,3,0)</f>
        <v>#N/A</v>
      </c>
      <c r="D171" s="121">
        <f t="shared" si="28"/>
        <v>0</v>
      </c>
      <c r="E171" s="100">
        <f t="shared" si="29"/>
        <v>0</v>
      </c>
      <c r="F171" s="121">
        <f t="shared" si="30"/>
        <v>0</v>
      </c>
      <c r="G171" s="121">
        <f t="shared" si="31"/>
        <v>0</v>
      </c>
      <c r="H171" s="99" t="e">
        <f>VLOOKUP(C171,'B2B（ol)'!A:J,10,0)*D171</f>
        <v>#N/A</v>
      </c>
      <c r="I171" s="101" t="e">
        <f t="shared" si="32"/>
        <v>#DIV/0!</v>
      </c>
      <c r="J171" s="101">
        <f t="shared" si="33"/>
        <v>0</v>
      </c>
      <c r="K171" s="121">
        <f t="shared" si="34"/>
        <v>0</v>
      </c>
      <c r="L171" s="121" t="e">
        <f>VLOOKUP(C171,'B2B（ol)'!A:P,16,0)</f>
        <v>#N/A</v>
      </c>
      <c r="M171" s="117">
        <f t="shared" si="35"/>
        <v>0</v>
      </c>
      <c r="N171" s="114" t="e">
        <f>VLOOKUP(C171,'B2B（ol)'!A:K,11,0)</f>
        <v>#N/A</v>
      </c>
      <c r="O171" s="114" t="e">
        <f>VLOOKUP(B171,fulfillment!L:AN,29,0)</f>
        <v>#N/A</v>
      </c>
      <c r="P171" s="113"/>
      <c r="Q171" s="61" t="e">
        <f>VLOOKUP(R171,映射表!A:G,7,0)</f>
        <v>#N/A</v>
      </c>
      <c r="R171" s="131"/>
      <c r="S171" s="131"/>
      <c r="T171" s="131"/>
      <c r="U171" s="131"/>
      <c r="V171" s="131"/>
      <c r="W171" s="131"/>
      <c r="X171" s="131"/>
      <c r="Y171" s="131"/>
      <c r="Z171" s="131"/>
      <c r="AA171" s="131"/>
      <c r="AB171" s="61">
        <f t="shared" si="25"/>
        <v>0</v>
      </c>
      <c r="AE171" s="132"/>
    </row>
    <row r="172" spans="1:31" s="61" customFormat="1">
      <c r="A172" s="61" t="e">
        <f t="shared" si="26"/>
        <v>#N/A</v>
      </c>
      <c r="B172" s="121">
        <f t="shared" si="27"/>
        <v>0</v>
      </c>
      <c r="C172" s="117" t="e">
        <f>VLOOKUP(B172,映射表!A:C,3,0)</f>
        <v>#N/A</v>
      </c>
      <c r="D172" s="121">
        <f t="shared" si="28"/>
        <v>0</v>
      </c>
      <c r="E172" s="100">
        <f t="shared" si="29"/>
        <v>0</v>
      </c>
      <c r="F172" s="121">
        <f t="shared" si="30"/>
        <v>0</v>
      </c>
      <c r="G172" s="121">
        <f t="shared" si="31"/>
        <v>0</v>
      </c>
      <c r="H172" s="99" t="e">
        <f>VLOOKUP(C172,'B2B（ol)'!A:J,10,0)*D172</f>
        <v>#N/A</v>
      </c>
      <c r="I172" s="101" t="e">
        <f t="shared" si="32"/>
        <v>#DIV/0!</v>
      </c>
      <c r="J172" s="101">
        <f t="shared" si="33"/>
        <v>0</v>
      </c>
      <c r="K172" s="121">
        <f t="shared" si="34"/>
        <v>0</v>
      </c>
      <c r="L172" s="121" t="e">
        <f>VLOOKUP(C172,'B2B（ol)'!A:P,16,0)</f>
        <v>#N/A</v>
      </c>
      <c r="M172" s="117">
        <f t="shared" si="35"/>
        <v>0</v>
      </c>
      <c r="N172" s="114" t="e">
        <f>VLOOKUP(C172,'B2B（ol)'!A:K,11,0)</f>
        <v>#N/A</v>
      </c>
      <c r="O172" s="114" t="e">
        <f>VLOOKUP(B172,fulfillment!L:AN,29,0)</f>
        <v>#N/A</v>
      </c>
      <c r="P172" s="113"/>
      <c r="Q172" s="61" t="e">
        <f>VLOOKUP(R172,映射表!A:G,7,0)</f>
        <v>#N/A</v>
      </c>
      <c r="R172" s="131"/>
      <c r="S172" s="131"/>
      <c r="T172" s="131"/>
      <c r="U172" s="131"/>
      <c r="V172" s="131"/>
      <c r="W172" s="131"/>
      <c r="X172" s="131"/>
      <c r="Y172" s="131"/>
      <c r="Z172" s="131"/>
      <c r="AA172" s="131"/>
      <c r="AB172" s="61">
        <f t="shared" si="25"/>
        <v>0</v>
      </c>
      <c r="AE172" s="132"/>
    </row>
    <row r="173" spans="1:31" s="61" customFormat="1">
      <c r="A173" s="61" t="e">
        <f t="shared" si="26"/>
        <v>#N/A</v>
      </c>
      <c r="B173" s="121">
        <f t="shared" si="27"/>
        <v>0</v>
      </c>
      <c r="C173" s="117" t="e">
        <f>VLOOKUP(B173,映射表!A:C,3,0)</f>
        <v>#N/A</v>
      </c>
      <c r="D173" s="121">
        <f t="shared" si="28"/>
        <v>0</v>
      </c>
      <c r="E173" s="100">
        <f t="shared" si="29"/>
        <v>0</v>
      </c>
      <c r="F173" s="121">
        <f t="shared" si="30"/>
        <v>0</v>
      </c>
      <c r="G173" s="121">
        <f t="shared" si="31"/>
        <v>0</v>
      </c>
      <c r="H173" s="99" t="e">
        <f>VLOOKUP(C173,'B2B（ol)'!A:J,10,0)*D173</f>
        <v>#N/A</v>
      </c>
      <c r="I173" s="101" t="e">
        <f t="shared" si="32"/>
        <v>#DIV/0!</v>
      </c>
      <c r="J173" s="101">
        <f t="shared" si="33"/>
        <v>0</v>
      </c>
      <c r="K173" s="121">
        <f t="shared" si="34"/>
        <v>0</v>
      </c>
      <c r="L173" s="121" t="e">
        <f>VLOOKUP(C173,'B2B（ol)'!A:P,16,0)</f>
        <v>#N/A</v>
      </c>
      <c r="M173" s="117">
        <f t="shared" si="35"/>
        <v>0</v>
      </c>
      <c r="N173" s="114" t="e">
        <f>VLOOKUP(C173,'B2B（ol)'!A:K,11,0)</f>
        <v>#N/A</v>
      </c>
      <c r="O173" s="114" t="e">
        <f>VLOOKUP(B173,fulfillment!L:AN,29,0)</f>
        <v>#N/A</v>
      </c>
      <c r="P173" s="113"/>
      <c r="Q173" s="61" t="e">
        <f>VLOOKUP(R173,映射表!A:G,7,0)</f>
        <v>#N/A</v>
      </c>
      <c r="R173" s="131"/>
      <c r="S173" s="131"/>
      <c r="T173" s="131"/>
      <c r="U173" s="131"/>
      <c r="V173" s="131"/>
      <c r="W173" s="131"/>
      <c r="X173" s="131"/>
      <c r="Y173" s="131"/>
      <c r="Z173" s="131"/>
      <c r="AA173" s="131"/>
      <c r="AB173" s="61">
        <f t="shared" si="25"/>
        <v>0</v>
      </c>
      <c r="AE173" s="132"/>
    </row>
    <row r="174" spans="1:31" s="61" customFormat="1">
      <c r="A174" s="61" t="e">
        <f t="shared" si="26"/>
        <v>#N/A</v>
      </c>
      <c r="B174" s="121">
        <f t="shared" si="27"/>
        <v>0</v>
      </c>
      <c r="C174" s="117" t="e">
        <f>VLOOKUP(B174,映射表!A:C,3,0)</f>
        <v>#N/A</v>
      </c>
      <c r="D174" s="121">
        <f t="shared" si="28"/>
        <v>0</v>
      </c>
      <c r="E174" s="100">
        <f t="shared" si="29"/>
        <v>0</v>
      </c>
      <c r="F174" s="121">
        <f t="shared" si="30"/>
        <v>0</v>
      </c>
      <c r="G174" s="121">
        <f t="shared" si="31"/>
        <v>0</v>
      </c>
      <c r="H174" s="99" t="e">
        <f>VLOOKUP(C174,'B2B（ol)'!A:J,10,0)*D174</f>
        <v>#N/A</v>
      </c>
      <c r="I174" s="101" t="e">
        <f t="shared" si="32"/>
        <v>#DIV/0!</v>
      </c>
      <c r="J174" s="101">
        <f t="shared" si="33"/>
        <v>0</v>
      </c>
      <c r="K174" s="121">
        <f t="shared" si="34"/>
        <v>0</v>
      </c>
      <c r="L174" s="121" t="e">
        <f>VLOOKUP(C174,'B2B（ol)'!A:P,16,0)</f>
        <v>#N/A</v>
      </c>
      <c r="M174" s="117">
        <f t="shared" si="35"/>
        <v>0</v>
      </c>
      <c r="N174" s="114" t="e">
        <f>VLOOKUP(C174,'B2B（ol)'!A:K,11,0)</f>
        <v>#N/A</v>
      </c>
      <c r="O174" s="114" t="e">
        <f>VLOOKUP(B174,fulfillment!L:AN,29,0)</f>
        <v>#N/A</v>
      </c>
      <c r="P174" s="113"/>
      <c r="Q174" s="61" t="e">
        <f>VLOOKUP(R174,映射表!A:G,7,0)</f>
        <v>#N/A</v>
      </c>
      <c r="R174" s="131"/>
      <c r="S174" s="131"/>
      <c r="T174" s="131"/>
      <c r="U174" s="131"/>
      <c r="V174" s="131"/>
      <c r="W174" s="131"/>
      <c r="X174" s="131"/>
      <c r="Y174" s="131"/>
      <c r="Z174" s="131"/>
      <c r="AA174" s="131"/>
      <c r="AB174" s="61">
        <f t="shared" si="25"/>
        <v>0</v>
      </c>
      <c r="AE174" s="132"/>
    </row>
    <row r="175" spans="1:31" s="61" customFormat="1">
      <c r="A175" s="61" t="e">
        <f t="shared" si="26"/>
        <v>#N/A</v>
      </c>
      <c r="B175" s="121">
        <f t="shared" si="27"/>
        <v>0</v>
      </c>
      <c r="C175" s="117" t="e">
        <f>VLOOKUP(B175,映射表!A:C,3,0)</f>
        <v>#N/A</v>
      </c>
      <c r="D175" s="121">
        <f t="shared" si="28"/>
        <v>0</v>
      </c>
      <c r="E175" s="100">
        <f t="shared" si="29"/>
        <v>0</v>
      </c>
      <c r="F175" s="121">
        <f t="shared" si="30"/>
        <v>0</v>
      </c>
      <c r="G175" s="121">
        <f t="shared" si="31"/>
        <v>0</v>
      </c>
      <c r="H175" s="99" t="e">
        <f>VLOOKUP(C175,'B2B（ol)'!A:J,10,0)*D175</f>
        <v>#N/A</v>
      </c>
      <c r="I175" s="101" t="e">
        <f t="shared" si="32"/>
        <v>#DIV/0!</v>
      </c>
      <c r="J175" s="101">
        <f t="shared" si="33"/>
        <v>0</v>
      </c>
      <c r="K175" s="121">
        <f t="shared" si="34"/>
        <v>0</v>
      </c>
      <c r="L175" s="121" t="e">
        <f>VLOOKUP(C175,'B2B（ol)'!A:P,16,0)</f>
        <v>#N/A</v>
      </c>
      <c r="M175" s="117">
        <f t="shared" si="35"/>
        <v>0</v>
      </c>
      <c r="N175" s="114" t="e">
        <f>VLOOKUP(C175,'B2B（ol)'!A:K,11,0)</f>
        <v>#N/A</v>
      </c>
      <c r="O175" s="114" t="e">
        <f>VLOOKUP(B175,fulfillment!L:AN,29,0)</f>
        <v>#N/A</v>
      </c>
      <c r="P175" s="113"/>
      <c r="Q175" s="61" t="e">
        <f>VLOOKUP(R175,映射表!A:G,7,0)</f>
        <v>#N/A</v>
      </c>
      <c r="R175" s="131"/>
      <c r="S175" s="131"/>
      <c r="T175" s="131"/>
      <c r="U175" s="131"/>
      <c r="V175" s="131"/>
      <c r="W175" s="131"/>
      <c r="X175" s="131"/>
      <c r="Y175" s="131"/>
      <c r="Z175" s="131"/>
      <c r="AA175" s="131"/>
      <c r="AB175" s="61">
        <f t="shared" si="25"/>
        <v>0</v>
      </c>
      <c r="AE175" s="132"/>
    </row>
    <row r="176" spans="1:31" s="61" customFormat="1">
      <c r="A176" s="61" t="e">
        <f t="shared" si="26"/>
        <v>#N/A</v>
      </c>
      <c r="B176" s="121">
        <f t="shared" si="27"/>
        <v>0</v>
      </c>
      <c r="C176" s="117" t="e">
        <f>VLOOKUP(B176,映射表!A:C,3,0)</f>
        <v>#N/A</v>
      </c>
      <c r="D176" s="121">
        <f t="shared" si="28"/>
        <v>0</v>
      </c>
      <c r="E176" s="100">
        <f t="shared" si="29"/>
        <v>0</v>
      </c>
      <c r="F176" s="121">
        <f t="shared" si="30"/>
        <v>0</v>
      </c>
      <c r="G176" s="121">
        <f t="shared" si="31"/>
        <v>0</v>
      </c>
      <c r="H176" s="99" t="e">
        <f>VLOOKUP(C176,'B2B（ol)'!A:J,10,0)*D176</f>
        <v>#N/A</v>
      </c>
      <c r="I176" s="101" t="e">
        <f t="shared" si="32"/>
        <v>#DIV/0!</v>
      </c>
      <c r="J176" s="101">
        <f t="shared" si="33"/>
        <v>0</v>
      </c>
      <c r="K176" s="121">
        <f t="shared" si="34"/>
        <v>0</v>
      </c>
      <c r="L176" s="121" t="e">
        <f>VLOOKUP(C176,'B2B（ol)'!A:P,16,0)</f>
        <v>#N/A</v>
      </c>
      <c r="M176" s="117">
        <f t="shared" si="35"/>
        <v>0</v>
      </c>
      <c r="N176" s="114" t="e">
        <f>VLOOKUP(C176,'B2B（ol)'!A:K,11,0)</f>
        <v>#N/A</v>
      </c>
      <c r="O176" s="114" t="e">
        <f>VLOOKUP(B176,fulfillment!L:AN,29,0)</f>
        <v>#N/A</v>
      </c>
      <c r="P176" s="113"/>
      <c r="Q176" s="61" t="e">
        <f>VLOOKUP(R176,映射表!A:G,7,0)</f>
        <v>#N/A</v>
      </c>
      <c r="R176" s="131"/>
      <c r="S176" s="131"/>
      <c r="T176" s="131"/>
      <c r="U176" s="131"/>
      <c r="V176" s="131"/>
      <c r="W176" s="131"/>
      <c r="X176" s="131"/>
      <c r="Y176" s="131"/>
      <c r="Z176" s="131"/>
      <c r="AA176" s="131"/>
      <c r="AB176" s="61">
        <f t="shared" si="25"/>
        <v>0</v>
      </c>
      <c r="AE176" s="132"/>
    </row>
    <row r="177" spans="1:31" s="61" customFormat="1">
      <c r="A177" s="61" t="e">
        <f t="shared" si="26"/>
        <v>#N/A</v>
      </c>
      <c r="B177" s="121">
        <f t="shared" si="27"/>
        <v>0</v>
      </c>
      <c r="C177" s="117" t="e">
        <f>VLOOKUP(B177,映射表!A:C,3,0)</f>
        <v>#N/A</v>
      </c>
      <c r="D177" s="121">
        <f t="shared" si="28"/>
        <v>0</v>
      </c>
      <c r="E177" s="100">
        <f t="shared" si="29"/>
        <v>0</v>
      </c>
      <c r="F177" s="121">
        <f t="shared" si="30"/>
        <v>0</v>
      </c>
      <c r="G177" s="121">
        <f t="shared" si="31"/>
        <v>0</v>
      </c>
      <c r="H177" s="99" t="e">
        <f>VLOOKUP(C177,'B2B（ol)'!A:J,10,0)*D177</f>
        <v>#N/A</v>
      </c>
      <c r="I177" s="101" t="e">
        <f t="shared" si="32"/>
        <v>#DIV/0!</v>
      </c>
      <c r="J177" s="101">
        <f t="shared" si="33"/>
        <v>0</v>
      </c>
      <c r="K177" s="121">
        <f t="shared" si="34"/>
        <v>0</v>
      </c>
      <c r="L177" s="121" t="e">
        <f>VLOOKUP(C177,'B2B（ol)'!A:P,16,0)</f>
        <v>#N/A</v>
      </c>
      <c r="M177" s="117">
        <f t="shared" si="35"/>
        <v>0</v>
      </c>
      <c r="N177" s="114" t="e">
        <f>VLOOKUP(C177,'B2B（ol)'!A:K,11,0)</f>
        <v>#N/A</v>
      </c>
      <c r="O177" s="114" t="e">
        <f>VLOOKUP(B177,fulfillment!L:AN,29,0)</f>
        <v>#N/A</v>
      </c>
      <c r="P177" s="113"/>
      <c r="Q177" s="61" t="e">
        <f>VLOOKUP(R177,映射表!A:G,7,0)</f>
        <v>#N/A</v>
      </c>
      <c r="R177" s="131"/>
      <c r="S177" s="131"/>
      <c r="T177" s="131"/>
      <c r="U177" s="131"/>
      <c r="V177" s="131"/>
      <c r="W177" s="131"/>
      <c r="X177" s="131"/>
      <c r="Y177" s="131"/>
      <c r="Z177" s="131"/>
      <c r="AA177" s="131"/>
      <c r="AB177" s="61">
        <f t="shared" si="25"/>
        <v>0</v>
      </c>
      <c r="AE177" s="132"/>
    </row>
    <row r="178" spans="1:31" s="61" customFormat="1">
      <c r="A178" s="61" t="e">
        <f t="shared" si="26"/>
        <v>#N/A</v>
      </c>
      <c r="B178" s="121">
        <f t="shared" si="27"/>
        <v>0</v>
      </c>
      <c r="C178" s="117" t="e">
        <f>VLOOKUP(B178,映射表!A:C,3,0)</f>
        <v>#N/A</v>
      </c>
      <c r="D178" s="121">
        <f t="shared" si="28"/>
        <v>0</v>
      </c>
      <c r="E178" s="100">
        <f t="shared" si="29"/>
        <v>0</v>
      </c>
      <c r="F178" s="121">
        <f t="shared" si="30"/>
        <v>0</v>
      </c>
      <c r="G178" s="121">
        <f t="shared" si="31"/>
        <v>0</v>
      </c>
      <c r="H178" s="99" t="e">
        <f>VLOOKUP(C178,'B2B（ol)'!A:J,10,0)*D178</f>
        <v>#N/A</v>
      </c>
      <c r="I178" s="101" t="e">
        <f t="shared" si="32"/>
        <v>#DIV/0!</v>
      </c>
      <c r="J178" s="101">
        <f t="shared" si="33"/>
        <v>0</v>
      </c>
      <c r="K178" s="121">
        <f t="shared" si="34"/>
        <v>0</v>
      </c>
      <c r="L178" s="121" t="e">
        <f>VLOOKUP(C178,'B2B（ol)'!A:P,16,0)</f>
        <v>#N/A</v>
      </c>
      <c r="M178" s="117">
        <f t="shared" si="35"/>
        <v>0</v>
      </c>
      <c r="N178" s="114" t="e">
        <f>VLOOKUP(C178,'B2B（ol)'!A:K,11,0)</f>
        <v>#N/A</v>
      </c>
      <c r="O178" s="114" t="e">
        <f>VLOOKUP(B178,fulfillment!L:AN,29,0)</f>
        <v>#N/A</v>
      </c>
      <c r="P178" s="113"/>
      <c r="Q178" s="61" t="e">
        <f>VLOOKUP(R178,映射表!A:G,7,0)</f>
        <v>#N/A</v>
      </c>
      <c r="R178" s="131"/>
      <c r="S178" s="131"/>
      <c r="T178" s="131"/>
      <c r="U178" s="131"/>
      <c r="V178" s="131"/>
      <c r="W178" s="131"/>
      <c r="X178" s="131"/>
      <c r="Y178" s="131"/>
      <c r="Z178" s="131"/>
      <c r="AA178" s="131"/>
      <c r="AB178" s="61">
        <f t="shared" si="25"/>
        <v>0</v>
      </c>
      <c r="AE178" s="132"/>
    </row>
    <row r="179" spans="1:31" s="61" customFormat="1">
      <c r="A179" s="61" t="e">
        <f t="shared" si="26"/>
        <v>#N/A</v>
      </c>
      <c r="B179" s="121">
        <f t="shared" si="27"/>
        <v>0</v>
      </c>
      <c r="C179" s="117" t="e">
        <f>VLOOKUP(B179,映射表!A:C,3,0)</f>
        <v>#N/A</v>
      </c>
      <c r="D179" s="121">
        <f t="shared" si="28"/>
        <v>0</v>
      </c>
      <c r="E179" s="100">
        <f t="shared" si="29"/>
        <v>0</v>
      </c>
      <c r="F179" s="121">
        <f t="shared" si="30"/>
        <v>0</v>
      </c>
      <c r="G179" s="121">
        <f t="shared" si="31"/>
        <v>0</v>
      </c>
      <c r="H179" s="99" t="e">
        <f>VLOOKUP(C179,'B2B（ol)'!A:J,10,0)*D179</f>
        <v>#N/A</v>
      </c>
      <c r="I179" s="101" t="e">
        <f t="shared" si="32"/>
        <v>#DIV/0!</v>
      </c>
      <c r="J179" s="101">
        <f t="shared" si="33"/>
        <v>0</v>
      </c>
      <c r="K179" s="121">
        <f t="shared" si="34"/>
        <v>0</v>
      </c>
      <c r="L179" s="121" t="e">
        <f>VLOOKUP(C179,'B2B（ol)'!A:P,16,0)</f>
        <v>#N/A</v>
      </c>
      <c r="M179" s="117">
        <f t="shared" si="35"/>
        <v>0</v>
      </c>
      <c r="N179" s="114" t="e">
        <f>VLOOKUP(C179,'B2B（ol)'!A:K,11,0)</f>
        <v>#N/A</v>
      </c>
      <c r="O179" s="114" t="e">
        <f>VLOOKUP(B179,fulfillment!L:AN,29,0)</f>
        <v>#N/A</v>
      </c>
      <c r="P179" s="113"/>
      <c r="Q179" s="61" t="e">
        <f>VLOOKUP(R179,映射表!A:G,7,0)</f>
        <v>#N/A</v>
      </c>
      <c r="R179" s="131"/>
      <c r="S179" s="131"/>
      <c r="T179" s="131"/>
      <c r="U179" s="131"/>
      <c r="V179" s="131"/>
      <c r="W179" s="131"/>
      <c r="X179" s="131"/>
      <c r="Y179" s="131"/>
      <c r="Z179" s="131"/>
      <c r="AA179" s="131"/>
      <c r="AB179" s="61">
        <f t="shared" si="25"/>
        <v>0</v>
      </c>
      <c r="AE179" s="132"/>
    </row>
    <row r="180" spans="1:31" s="61" customFormat="1">
      <c r="A180" s="61" t="e">
        <f t="shared" si="26"/>
        <v>#N/A</v>
      </c>
      <c r="B180" s="121">
        <f t="shared" si="27"/>
        <v>0</v>
      </c>
      <c r="C180" s="117" t="e">
        <f>VLOOKUP(B180,映射表!A:C,3,0)</f>
        <v>#N/A</v>
      </c>
      <c r="D180" s="121">
        <f t="shared" si="28"/>
        <v>0</v>
      </c>
      <c r="E180" s="100">
        <f t="shared" si="29"/>
        <v>0</v>
      </c>
      <c r="F180" s="121">
        <f t="shared" si="30"/>
        <v>0</v>
      </c>
      <c r="G180" s="121">
        <f t="shared" si="31"/>
        <v>0</v>
      </c>
      <c r="H180" s="99" t="e">
        <f>VLOOKUP(C180,'B2B（ol)'!A:J,10,0)*D180</f>
        <v>#N/A</v>
      </c>
      <c r="I180" s="101" t="e">
        <f t="shared" si="32"/>
        <v>#DIV/0!</v>
      </c>
      <c r="J180" s="101">
        <f t="shared" si="33"/>
        <v>0</v>
      </c>
      <c r="K180" s="121">
        <f t="shared" si="34"/>
        <v>0</v>
      </c>
      <c r="L180" s="121" t="e">
        <f>VLOOKUP(C180,'B2B（ol)'!A:P,16,0)</f>
        <v>#N/A</v>
      </c>
      <c r="M180" s="117">
        <f t="shared" si="35"/>
        <v>0</v>
      </c>
      <c r="N180" s="114" t="e">
        <f>VLOOKUP(C180,'B2B（ol)'!A:K,11,0)</f>
        <v>#N/A</v>
      </c>
      <c r="O180" s="114" t="e">
        <f>VLOOKUP(B180,fulfillment!L:AN,29,0)</f>
        <v>#N/A</v>
      </c>
      <c r="P180" s="113"/>
      <c r="Q180" s="61" t="e">
        <f>VLOOKUP(R180,映射表!A:G,7,0)</f>
        <v>#N/A</v>
      </c>
      <c r="R180" s="131"/>
      <c r="S180" s="131"/>
      <c r="T180" s="131"/>
      <c r="U180" s="131"/>
      <c r="V180" s="131"/>
      <c r="W180" s="131"/>
      <c r="X180" s="131"/>
      <c r="Y180" s="131"/>
      <c r="Z180" s="131"/>
      <c r="AA180" s="131"/>
      <c r="AB180" s="61">
        <f t="shared" si="25"/>
        <v>0</v>
      </c>
      <c r="AE180" s="132"/>
    </row>
    <row r="181" spans="1:31" s="61" customFormat="1">
      <c r="A181" s="61" t="e">
        <f t="shared" si="26"/>
        <v>#N/A</v>
      </c>
      <c r="B181" s="121">
        <f t="shared" si="27"/>
        <v>0</v>
      </c>
      <c r="C181" s="117" t="e">
        <f>VLOOKUP(B181,映射表!A:C,3,0)</f>
        <v>#N/A</v>
      </c>
      <c r="D181" s="121">
        <f t="shared" si="28"/>
        <v>0</v>
      </c>
      <c r="E181" s="100">
        <f t="shared" si="29"/>
        <v>0</v>
      </c>
      <c r="F181" s="121">
        <f t="shared" si="30"/>
        <v>0</v>
      </c>
      <c r="G181" s="121">
        <f t="shared" si="31"/>
        <v>0</v>
      </c>
      <c r="H181" s="99" t="e">
        <f>VLOOKUP(C181,'B2B（ol)'!A:J,10,0)*D181</f>
        <v>#N/A</v>
      </c>
      <c r="I181" s="101" t="e">
        <f t="shared" si="32"/>
        <v>#DIV/0!</v>
      </c>
      <c r="J181" s="101">
        <f t="shared" si="33"/>
        <v>0</v>
      </c>
      <c r="K181" s="121">
        <f t="shared" si="34"/>
        <v>0</v>
      </c>
      <c r="L181" s="121" t="e">
        <f>VLOOKUP(C181,'B2B（ol)'!A:P,16,0)</f>
        <v>#N/A</v>
      </c>
      <c r="M181" s="117">
        <f t="shared" si="35"/>
        <v>0</v>
      </c>
      <c r="N181" s="114" t="e">
        <f>VLOOKUP(C181,'B2B（ol)'!A:K,11,0)</f>
        <v>#N/A</v>
      </c>
      <c r="O181" s="114" t="e">
        <f>VLOOKUP(B181,fulfillment!L:AN,29,0)</f>
        <v>#N/A</v>
      </c>
      <c r="P181" s="113"/>
      <c r="Q181" s="61" t="e">
        <f>VLOOKUP(R181,映射表!A:G,7,0)</f>
        <v>#N/A</v>
      </c>
      <c r="R181" s="131"/>
      <c r="S181" s="131"/>
      <c r="T181" s="131"/>
      <c r="U181" s="131"/>
      <c r="V181" s="131"/>
      <c r="W181" s="131"/>
      <c r="X181" s="131"/>
      <c r="Y181" s="131"/>
      <c r="Z181" s="131"/>
      <c r="AA181" s="131"/>
      <c r="AB181" s="61">
        <f t="shared" si="25"/>
        <v>0</v>
      </c>
      <c r="AE181" s="132"/>
    </row>
    <row r="182" spans="1:31" s="61" customFormat="1">
      <c r="A182" s="61" t="e">
        <f t="shared" si="26"/>
        <v>#N/A</v>
      </c>
      <c r="B182" s="121">
        <f t="shared" si="27"/>
        <v>0</v>
      </c>
      <c r="C182" s="117" t="e">
        <f>VLOOKUP(B182,映射表!A:C,3,0)</f>
        <v>#N/A</v>
      </c>
      <c r="D182" s="121">
        <f t="shared" si="28"/>
        <v>0</v>
      </c>
      <c r="E182" s="100">
        <f t="shared" si="29"/>
        <v>0</v>
      </c>
      <c r="F182" s="121">
        <f t="shared" si="30"/>
        <v>0</v>
      </c>
      <c r="G182" s="121">
        <f t="shared" si="31"/>
        <v>0</v>
      </c>
      <c r="H182" s="99" t="e">
        <f>VLOOKUP(C182,'B2B（ol)'!A:J,10,0)*D182</f>
        <v>#N/A</v>
      </c>
      <c r="I182" s="101" t="e">
        <f t="shared" si="32"/>
        <v>#DIV/0!</v>
      </c>
      <c r="J182" s="101">
        <f t="shared" si="33"/>
        <v>0</v>
      </c>
      <c r="K182" s="121">
        <f t="shared" si="34"/>
        <v>0</v>
      </c>
      <c r="L182" s="121" t="e">
        <f>VLOOKUP(C182,'B2B（ol)'!A:P,16,0)</f>
        <v>#N/A</v>
      </c>
      <c r="M182" s="117">
        <f t="shared" si="35"/>
        <v>0</v>
      </c>
      <c r="N182" s="114" t="e">
        <f>VLOOKUP(C182,'B2B（ol)'!A:K,11,0)</f>
        <v>#N/A</v>
      </c>
      <c r="O182" s="114" t="e">
        <f>VLOOKUP(B182,fulfillment!L:AN,29,0)</f>
        <v>#N/A</v>
      </c>
      <c r="P182" s="113"/>
      <c r="Q182" s="61" t="e">
        <f>VLOOKUP(R182,映射表!A:G,7,0)</f>
        <v>#N/A</v>
      </c>
      <c r="R182" s="131"/>
      <c r="S182" s="131"/>
      <c r="T182" s="131"/>
      <c r="U182" s="131"/>
      <c r="V182" s="131"/>
      <c r="W182" s="131"/>
      <c r="X182" s="131"/>
      <c r="Y182" s="131"/>
      <c r="Z182" s="131"/>
      <c r="AA182" s="131"/>
      <c r="AB182" s="61">
        <f t="shared" si="25"/>
        <v>0</v>
      </c>
      <c r="AE182" s="132"/>
    </row>
    <row r="183" spans="1:31" s="61" customFormat="1">
      <c r="A183" s="61" t="e">
        <f t="shared" si="26"/>
        <v>#N/A</v>
      </c>
      <c r="B183" s="121">
        <f t="shared" si="27"/>
        <v>0</v>
      </c>
      <c r="C183" s="117" t="e">
        <f>VLOOKUP(B183,映射表!A:C,3,0)</f>
        <v>#N/A</v>
      </c>
      <c r="D183" s="121">
        <f t="shared" si="28"/>
        <v>0</v>
      </c>
      <c r="E183" s="100">
        <f t="shared" si="29"/>
        <v>0</v>
      </c>
      <c r="F183" s="121">
        <f t="shared" si="30"/>
        <v>0</v>
      </c>
      <c r="G183" s="121">
        <f t="shared" si="31"/>
        <v>0</v>
      </c>
      <c r="H183" s="99" t="e">
        <f>VLOOKUP(C183,'B2B（ol)'!A:J,10,0)*D183</f>
        <v>#N/A</v>
      </c>
      <c r="I183" s="101" t="e">
        <f t="shared" si="32"/>
        <v>#DIV/0!</v>
      </c>
      <c r="J183" s="101">
        <f t="shared" si="33"/>
        <v>0</v>
      </c>
      <c r="K183" s="121">
        <f t="shared" si="34"/>
        <v>0</v>
      </c>
      <c r="L183" s="121" t="e">
        <f>VLOOKUP(C183,'B2B（ol)'!A:P,16,0)</f>
        <v>#N/A</v>
      </c>
      <c r="M183" s="117">
        <f t="shared" si="35"/>
        <v>0</v>
      </c>
      <c r="N183" s="114" t="e">
        <f>VLOOKUP(C183,'B2B（ol)'!A:K,11,0)</f>
        <v>#N/A</v>
      </c>
      <c r="O183" s="114" t="e">
        <f>VLOOKUP(B183,fulfillment!L:AN,29,0)</f>
        <v>#N/A</v>
      </c>
      <c r="P183" s="113"/>
      <c r="Q183" s="61" t="e">
        <f>VLOOKUP(R183,映射表!A:G,7,0)</f>
        <v>#N/A</v>
      </c>
      <c r="R183" s="131"/>
      <c r="S183" s="131"/>
      <c r="T183" s="131"/>
      <c r="U183" s="131"/>
      <c r="V183" s="131"/>
      <c r="W183" s="131"/>
      <c r="X183" s="131"/>
      <c r="Y183" s="131"/>
      <c r="Z183" s="131"/>
      <c r="AA183" s="131"/>
      <c r="AB183" s="61">
        <f t="shared" si="25"/>
        <v>0</v>
      </c>
      <c r="AE183" s="132"/>
    </row>
    <row r="184" spans="1:31" s="61" customFormat="1">
      <c r="A184" s="61" t="e">
        <f t="shared" si="26"/>
        <v>#N/A</v>
      </c>
      <c r="B184" s="121">
        <f t="shared" si="27"/>
        <v>0</v>
      </c>
      <c r="C184" s="117" t="e">
        <f>VLOOKUP(B184,映射表!A:C,3,0)</f>
        <v>#N/A</v>
      </c>
      <c r="D184" s="121">
        <f t="shared" si="28"/>
        <v>0</v>
      </c>
      <c r="E184" s="100">
        <f t="shared" si="29"/>
        <v>0</v>
      </c>
      <c r="F184" s="121">
        <f t="shared" si="30"/>
        <v>0</v>
      </c>
      <c r="G184" s="121">
        <f t="shared" si="31"/>
        <v>0</v>
      </c>
      <c r="H184" s="99" t="e">
        <f>VLOOKUP(C184,'B2B（ol)'!A:J,10,0)*D184</f>
        <v>#N/A</v>
      </c>
      <c r="I184" s="101" t="e">
        <f t="shared" si="32"/>
        <v>#DIV/0!</v>
      </c>
      <c r="J184" s="101">
        <f t="shared" si="33"/>
        <v>0</v>
      </c>
      <c r="K184" s="121">
        <f t="shared" si="34"/>
        <v>0</v>
      </c>
      <c r="L184" s="121" t="e">
        <f>VLOOKUP(C184,'B2B（ol)'!A:P,16,0)</f>
        <v>#N/A</v>
      </c>
      <c r="M184" s="117">
        <f t="shared" si="35"/>
        <v>0</v>
      </c>
      <c r="N184" s="114" t="e">
        <f>VLOOKUP(C184,'B2B（ol)'!A:K,11,0)</f>
        <v>#N/A</v>
      </c>
      <c r="O184" s="114" t="e">
        <f>VLOOKUP(B184,fulfillment!L:AN,29,0)</f>
        <v>#N/A</v>
      </c>
      <c r="P184" s="113"/>
      <c r="Q184" s="61" t="e">
        <f>VLOOKUP(R184,映射表!A:G,7,0)</f>
        <v>#N/A</v>
      </c>
      <c r="R184" s="131"/>
      <c r="S184" s="131"/>
      <c r="T184" s="131"/>
      <c r="U184" s="131"/>
      <c r="V184" s="131"/>
      <c r="W184" s="131"/>
      <c r="X184" s="131"/>
      <c r="Y184" s="131"/>
      <c r="Z184" s="131"/>
      <c r="AA184" s="131"/>
      <c r="AB184" s="61">
        <f t="shared" si="25"/>
        <v>0</v>
      </c>
      <c r="AE184" s="132"/>
    </row>
    <row r="185" spans="1:31" s="61" customFormat="1">
      <c r="A185" s="61" t="e">
        <f t="shared" si="26"/>
        <v>#N/A</v>
      </c>
      <c r="B185" s="121">
        <f t="shared" si="27"/>
        <v>0</v>
      </c>
      <c r="C185" s="117" t="e">
        <f>VLOOKUP(B185,映射表!A:C,3,0)</f>
        <v>#N/A</v>
      </c>
      <c r="D185" s="121">
        <f t="shared" si="28"/>
        <v>0</v>
      </c>
      <c r="E185" s="100">
        <f t="shared" si="29"/>
        <v>0</v>
      </c>
      <c r="F185" s="121">
        <f t="shared" si="30"/>
        <v>0</v>
      </c>
      <c r="G185" s="121">
        <f t="shared" si="31"/>
        <v>0</v>
      </c>
      <c r="H185" s="99" t="e">
        <f>VLOOKUP(C185,'B2B（ol)'!A:J,10,0)*D185</f>
        <v>#N/A</v>
      </c>
      <c r="I185" s="101" t="e">
        <f t="shared" si="32"/>
        <v>#DIV/0!</v>
      </c>
      <c r="J185" s="101">
        <f t="shared" si="33"/>
        <v>0</v>
      </c>
      <c r="K185" s="121">
        <f t="shared" si="34"/>
        <v>0</v>
      </c>
      <c r="L185" s="121" t="e">
        <f>VLOOKUP(C185,'B2B（ol)'!A:P,16,0)</f>
        <v>#N/A</v>
      </c>
      <c r="M185" s="117">
        <f t="shared" si="35"/>
        <v>0</v>
      </c>
      <c r="N185" s="114" t="e">
        <f>VLOOKUP(C185,'B2B（ol)'!A:K,11,0)</f>
        <v>#N/A</v>
      </c>
      <c r="O185" s="114" t="e">
        <f>VLOOKUP(B185,fulfillment!L:AN,29,0)</f>
        <v>#N/A</v>
      </c>
      <c r="P185" s="113"/>
      <c r="Q185" s="61" t="e">
        <f>VLOOKUP(R185,映射表!A:G,7,0)</f>
        <v>#N/A</v>
      </c>
      <c r="R185" s="131"/>
      <c r="S185" s="131"/>
      <c r="T185" s="131"/>
      <c r="U185" s="131"/>
      <c r="V185" s="131"/>
      <c r="W185" s="131"/>
      <c r="X185" s="131"/>
      <c r="Y185" s="131"/>
      <c r="Z185" s="131"/>
      <c r="AA185" s="131"/>
      <c r="AB185" s="61">
        <f t="shared" si="25"/>
        <v>0</v>
      </c>
      <c r="AE185" s="132"/>
    </row>
    <row r="186" spans="1:31" s="61" customFormat="1">
      <c r="A186" s="61" t="e">
        <f t="shared" si="26"/>
        <v>#N/A</v>
      </c>
      <c r="B186" s="121">
        <f t="shared" si="27"/>
        <v>0</v>
      </c>
      <c r="C186" s="117" t="e">
        <f>VLOOKUP(B186,映射表!A:C,3,0)</f>
        <v>#N/A</v>
      </c>
      <c r="D186" s="121">
        <f t="shared" si="28"/>
        <v>0</v>
      </c>
      <c r="E186" s="100">
        <f t="shared" si="29"/>
        <v>0</v>
      </c>
      <c r="F186" s="121">
        <f t="shared" si="30"/>
        <v>0</v>
      </c>
      <c r="G186" s="121">
        <f t="shared" si="31"/>
        <v>0</v>
      </c>
      <c r="H186" s="99" t="e">
        <f>VLOOKUP(C186,'B2B（ol)'!A:J,10,0)*D186</f>
        <v>#N/A</v>
      </c>
      <c r="I186" s="101" t="e">
        <f t="shared" si="32"/>
        <v>#DIV/0!</v>
      </c>
      <c r="J186" s="101">
        <f t="shared" si="33"/>
        <v>0</v>
      </c>
      <c r="K186" s="121">
        <f t="shared" si="34"/>
        <v>0</v>
      </c>
      <c r="L186" s="121" t="e">
        <f>VLOOKUP(C186,'B2B（ol)'!A:P,16,0)</f>
        <v>#N/A</v>
      </c>
      <c r="M186" s="117">
        <f t="shared" si="35"/>
        <v>0</v>
      </c>
      <c r="N186" s="114" t="e">
        <f>VLOOKUP(C186,'B2B（ol)'!A:K,11,0)</f>
        <v>#N/A</v>
      </c>
      <c r="O186" s="114" t="e">
        <f>VLOOKUP(B186,fulfillment!L:AN,29,0)</f>
        <v>#N/A</v>
      </c>
      <c r="P186" s="113"/>
      <c r="Q186" s="61" t="e">
        <f>VLOOKUP(R186,映射表!A:G,7,0)</f>
        <v>#N/A</v>
      </c>
      <c r="R186" s="131"/>
      <c r="S186" s="131"/>
      <c r="T186" s="131"/>
      <c r="U186" s="131"/>
      <c r="V186" s="131"/>
      <c r="W186" s="131"/>
      <c r="X186" s="131"/>
      <c r="Y186" s="131"/>
      <c r="Z186" s="131"/>
      <c r="AA186" s="131"/>
      <c r="AB186" s="61">
        <f t="shared" si="25"/>
        <v>0</v>
      </c>
      <c r="AE186" s="132"/>
    </row>
    <row r="187" spans="1:31" s="61" customFormat="1">
      <c r="A187" s="61" t="e">
        <f t="shared" si="26"/>
        <v>#N/A</v>
      </c>
      <c r="B187" s="121">
        <f t="shared" si="27"/>
        <v>0</v>
      </c>
      <c r="C187" s="117" t="e">
        <f>VLOOKUP(B187,映射表!A:C,3,0)</f>
        <v>#N/A</v>
      </c>
      <c r="D187" s="121">
        <f t="shared" si="28"/>
        <v>0</v>
      </c>
      <c r="E187" s="100">
        <f t="shared" si="29"/>
        <v>0</v>
      </c>
      <c r="F187" s="121">
        <f t="shared" si="30"/>
        <v>0</v>
      </c>
      <c r="G187" s="121">
        <f t="shared" si="31"/>
        <v>0</v>
      </c>
      <c r="H187" s="99" t="e">
        <f>VLOOKUP(C187,'B2B（ol)'!A:J,10,0)*D187</f>
        <v>#N/A</v>
      </c>
      <c r="I187" s="101" t="e">
        <f t="shared" si="32"/>
        <v>#DIV/0!</v>
      </c>
      <c r="J187" s="101">
        <f t="shared" si="33"/>
        <v>0</v>
      </c>
      <c r="K187" s="121">
        <f t="shared" si="34"/>
        <v>0</v>
      </c>
      <c r="L187" s="121" t="e">
        <f>VLOOKUP(C187,'B2B（ol)'!A:P,16,0)</f>
        <v>#N/A</v>
      </c>
      <c r="M187" s="117">
        <f t="shared" si="35"/>
        <v>0</v>
      </c>
      <c r="N187" s="114" t="e">
        <f>VLOOKUP(C187,'B2B（ol)'!A:K,11,0)</f>
        <v>#N/A</v>
      </c>
      <c r="O187" s="114" t="e">
        <f>VLOOKUP(B187,fulfillment!L:AN,29,0)</f>
        <v>#N/A</v>
      </c>
      <c r="P187" s="113"/>
      <c r="Q187" s="61" t="e">
        <f>VLOOKUP(R187,映射表!A:G,7,0)</f>
        <v>#N/A</v>
      </c>
      <c r="R187" s="131"/>
      <c r="S187" s="131"/>
      <c r="T187" s="131"/>
      <c r="U187" s="131"/>
      <c r="V187" s="131"/>
      <c r="W187" s="131"/>
      <c r="X187" s="131"/>
      <c r="Y187" s="131"/>
      <c r="Z187" s="131"/>
      <c r="AA187" s="131"/>
      <c r="AB187" s="61">
        <f t="shared" si="25"/>
        <v>0</v>
      </c>
      <c r="AE187" s="132"/>
    </row>
    <row r="188" spans="1:31" s="61" customFormat="1">
      <c r="A188" s="61" t="e">
        <f t="shared" si="26"/>
        <v>#N/A</v>
      </c>
      <c r="B188" s="121">
        <f t="shared" si="27"/>
        <v>0</v>
      </c>
      <c r="C188" s="117" t="e">
        <f>VLOOKUP(B188,映射表!A:C,3,0)</f>
        <v>#N/A</v>
      </c>
      <c r="D188" s="121">
        <f t="shared" si="28"/>
        <v>0</v>
      </c>
      <c r="E188" s="100">
        <f t="shared" si="29"/>
        <v>0</v>
      </c>
      <c r="F188" s="121">
        <f t="shared" si="30"/>
        <v>0</v>
      </c>
      <c r="G188" s="121">
        <f t="shared" si="31"/>
        <v>0</v>
      </c>
      <c r="H188" s="99" t="e">
        <f>VLOOKUP(C188,'B2B（ol)'!A:J,10,0)*D188</f>
        <v>#N/A</v>
      </c>
      <c r="I188" s="101" t="e">
        <f t="shared" si="32"/>
        <v>#DIV/0!</v>
      </c>
      <c r="J188" s="101">
        <f t="shared" si="33"/>
        <v>0</v>
      </c>
      <c r="K188" s="121">
        <f t="shared" si="34"/>
        <v>0</v>
      </c>
      <c r="L188" s="121" t="e">
        <f>VLOOKUP(C188,'B2B（ol)'!A:P,16,0)</f>
        <v>#N/A</v>
      </c>
      <c r="M188" s="117">
        <f t="shared" si="35"/>
        <v>0</v>
      </c>
      <c r="N188" s="114" t="e">
        <f>VLOOKUP(C188,'B2B（ol)'!A:K,11,0)</f>
        <v>#N/A</v>
      </c>
      <c r="O188" s="114" t="e">
        <f>VLOOKUP(B188,fulfillment!L:AN,29,0)</f>
        <v>#N/A</v>
      </c>
      <c r="P188" s="113"/>
      <c r="Q188" s="61" t="e">
        <f>VLOOKUP(R188,映射表!A:G,7,0)</f>
        <v>#N/A</v>
      </c>
      <c r="R188" s="131"/>
      <c r="S188" s="131"/>
      <c r="T188" s="131"/>
      <c r="U188" s="131"/>
      <c r="V188" s="131"/>
      <c r="W188" s="131"/>
      <c r="X188" s="131"/>
      <c r="Y188" s="131"/>
      <c r="Z188" s="131"/>
      <c r="AA188" s="131"/>
      <c r="AB188" s="61">
        <f t="shared" si="25"/>
        <v>0</v>
      </c>
      <c r="AE188" s="132"/>
    </row>
    <row r="189" spans="1:31" s="61" customFormat="1">
      <c r="A189" s="61" t="e">
        <f t="shared" si="26"/>
        <v>#N/A</v>
      </c>
      <c r="B189" s="121">
        <f t="shared" si="27"/>
        <v>0</v>
      </c>
      <c r="C189" s="117" t="e">
        <f>VLOOKUP(B189,映射表!A:C,3,0)</f>
        <v>#N/A</v>
      </c>
      <c r="D189" s="121">
        <f t="shared" si="28"/>
        <v>0</v>
      </c>
      <c r="E189" s="100">
        <f t="shared" si="29"/>
        <v>0</v>
      </c>
      <c r="F189" s="121">
        <f t="shared" si="30"/>
        <v>0</v>
      </c>
      <c r="G189" s="121">
        <f t="shared" si="31"/>
        <v>0</v>
      </c>
      <c r="H189" s="99" t="e">
        <f>VLOOKUP(C189,'B2B（ol)'!A:J,10,0)*D189</f>
        <v>#N/A</v>
      </c>
      <c r="I189" s="101" t="e">
        <f t="shared" si="32"/>
        <v>#DIV/0!</v>
      </c>
      <c r="J189" s="101">
        <f t="shared" si="33"/>
        <v>0</v>
      </c>
      <c r="K189" s="121">
        <f t="shared" si="34"/>
        <v>0</v>
      </c>
      <c r="L189" s="121" t="e">
        <f>VLOOKUP(C189,'B2B（ol)'!A:P,16,0)</f>
        <v>#N/A</v>
      </c>
      <c r="M189" s="117">
        <f t="shared" si="35"/>
        <v>0</v>
      </c>
      <c r="N189" s="114" t="e">
        <f>VLOOKUP(C189,'B2B（ol)'!A:K,11,0)</f>
        <v>#N/A</v>
      </c>
      <c r="O189" s="114" t="e">
        <f>VLOOKUP(B189,fulfillment!L:AN,29,0)</f>
        <v>#N/A</v>
      </c>
      <c r="P189" s="113"/>
      <c r="Q189" s="61" t="e">
        <f>VLOOKUP(R189,映射表!A:G,7,0)</f>
        <v>#N/A</v>
      </c>
      <c r="R189" s="131"/>
      <c r="S189" s="131"/>
      <c r="T189" s="131"/>
      <c r="U189" s="131"/>
      <c r="V189" s="131"/>
      <c r="W189" s="131"/>
      <c r="X189" s="131"/>
      <c r="Y189" s="131"/>
      <c r="Z189" s="131"/>
      <c r="AA189" s="131"/>
      <c r="AB189" s="61">
        <f t="shared" si="25"/>
        <v>0</v>
      </c>
      <c r="AE189" s="132"/>
    </row>
    <row r="190" spans="1:31" s="61" customFormat="1">
      <c r="A190" s="61" t="e">
        <f t="shared" si="26"/>
        <v>#N/A</v>
      </c>
      <c r="B190" s="121">
        <f t="shared" si="27"/>
        <v>0</v>
      </c>
      <c r="C190" s="117" t="e">
        <f>VLOOKUP(B190,映射表!A:C,3,0)</f>
        <v>#N/A</v>
      </c>
      <c r="D190" s="121">
        <f t="shared" si="28"/>
        <v>0</v>
      </c>
      <c r="E190" s="100">
        <f t="shared" si="29"/>
        <v>0</v>
      </c>
      <c r="F190" s="121">
        <f t="shared" si="30"/>
        <v>0</v>
      </c>
      <c r="G190" s="121">
        <f t="shared" si="31"/>
        <v>0</v>
      </c>
      <c r="H190" s="99" t="e">
        <f>VLOOKUP(C190,'B2B（ol)'!A:J,10,0)*D190</f>
        <v>#N/A</v>
      </c>
      <c r="I190" s="101" t="e">
        <f t="shared" si="32"/>
        <v>#DIV/0!</v>
      </c>
      <c r="J190" s="101">
        <f t="shared" si="33"/>
        <v>0</v>
      </c>
      <c r="K190" s="121">
        <f t="shared" si="34"/>
        <v>0</v>
      </c>
      <c r="L190" s="121" t="e">
        <f>VLOOKUP(C190,'B2B（ol)'!A:P,16,0)</f>
        <v>#N/A</v>
      </c>
      <c r="M190" s="117">
        <f t="shared" si="35"/>
        <v>0</v>
      </c>
      <c r="N190" s="114" t="e">
        <f>VLOOKUP(C190,'B2B（ol)'!A:K,11,0)</f>
        <v>#N/A</v>
      </c>
      <c r="O190" s="114" t="e">
        <f>VLOOKUP(B190,fulfillment!L:AN,29,0)</f>
        <v>#N/A</v>
      </c>
      <c r="P190" s="113"/>
      <c r="Q190" s="61" t="e">
        <f>VLOOKUP(R190,映射表!A:G,7,0)</f>
        <v>#N/A</v>
      </c>
      <c r="R190" s="131"/>
      <c r="S190" s="131"/>
      <c r="T190" s="131"/>
      <c r="U190" s="131"/>
      <c r="V190" s="131"/>
      <c r="W190" s="131"/>
      <c r="X190" s="131"/>
      <c r="Y190" s="131"/>
      <c r="Z190" s="131"/>
      <c r="AA190" s="131"/>
      <c r="AB190" s="61">
        <f t="shared" ref="AB190:AB216" si="36">M190</f>
        <v>0</v>
      </c>
      <c r="AE190" s="132"/>
    </row>
    <row r="191" spans="1:31" s="61" customFormat="1">
      <c r="A191" s="61" t="e">
        <f t="shared" si="26"/>
        <v>#N/A</v>
      </c>
      <c r="B191" s="121">
        <f t="shared" si="27"/>
        <v>0</v>
      </c>
      <c r="C191" s="117" t="e">
        <f>VLOOKUP(B191,映射表!A:C,3,0)</f>
        <v>#N/A</v>
      </c>
      <c r="D191" s="121">
        <f t="shared" si="28"/>
        <v>0</v>
      </c>
      <c r="E191" s="100">
        <f t="shared" si="29"/>
        <v>0</v>
      </c>
      <c r="F191" s="121">
        <f t="shared" si="30"/>
        <v>0</v>
      </c>
      <c r="G191" s="121">
        <f t="shared" si="31"/>
        <v>0</v>
      </c>
      <c r="H191" s="99" t="e">
        <f>VLOOKUP(C191,'B2B（ol)'!A:J,10,0)*D191</f>
        <v>#N/A</v>
      </c>
      <c r="I191" s="101" t="e">
        <f t="shared" si="32"/>
        <v>#DIV/0!</v>
      </c>
      <c r="J191" s="101">
        <f t="shared" si="33"/>
        <v>0</v>
      </c>
      <c r="K191" s="121">
        <f t="shared" si="34"/>
        <v>0</v>
      </c>
      <c r="L191" s="121" t="e">
        <f>VLOOKUP(C191,'B2B（ol)'!A:P,16,0)</f>
        <v>#N/A</v>
      </c>
      <c r="M191" s="117">
        <f t="shared" si="35"/>
        <v>0</v>
      </c>
      <c r="N191" s="114" t="e">
        <f>VLOOKUP(C191,'B2B（ol)'!A:K,11,0)</f>
        <v>#N/A</v>
      </c>
      <c r="O191" s="114" t="e">
        <f>VLOOKUP(B191,fulfillment!L:AN,29,0)</f>
        <v>#N/A</v>
      </c>
      <c r="P191" s="113"/>
      <c r="Q191" s="61" t="e">
        <f>VLOOKUP(R191,映射表!A:G,7,0)</f>
        <v>#N/A</v>
      </c>
      <c r="R191" s="131"/>
      <c r="S191" s="131"/>
      <c r="T191" s="131"/>
      <c r="U191" s="131"/>
      <c r="V191" s="131"/>
      <c r="W191" s="131"/>
      <c r="X191" s="131"/>
      <c r="Y191" s="131"/>
      <c r="Z191" s="131"/>
      <c r="AA191" s="131"/>
      <c r="AB191" s="61">
        <f t="shared" si="36"/>
        <v>0</v>
      </c>
      <c r="AE191" s="132"/>
    </row>
    <row r="192" spans="1:31" s="61" customFormat="1">
      <c r="A192" s="61" t="e">
        <f t="shared" si="26"/>
        <v>#N/A</v>
      </c>
      <c r="B192" s="121">
        <f t="shared" si="27"/>
        <v>0</v>
      </c>
      <c r="C192" s="117" t="e">
        <f>VLOOKUP(B192,映射表!A:C,3,0)</f>
        <v>#N/A</v>
      </c>
      <c r="D192" s="121">
        <f t="shared" si="28"/>
        <v>0</v>
      </c>
      <c r="E192" s="100">
        <f t="shared" si="29"/>
        <v>0</v>
      </c>
      <c r="F192" s="121">
        <f t="shared" si="30"/>
        <v>0</v>
      </c>
      <c r="G192" s="121">
        <f t="shared" si="31"/>
        <v>0</v>
      </c>
      <c r="H192" s="99" t="e">
        <f>VLOOKUP(C192,'B2B（ol)'!A:J,10,0)*D192</f>
        <v>#N/A</v>
      </c>
      <c r="I192" s="101" t="e">
        <f t="shared" si="32"/>
        <v>#DIV/0!</v>
      </c>
      <c r="J192" s="101">
        <f t="shared" si="33"/>
        <v>0</v>
      </c>
      <c r="K192" s="121">
        <f t="shared" si="34"/>
        <v>0</v>
      </c>
      <c r="L192" s="121" t="e">
        <f>VLOOKUP(C192,'B2B（ol)'!A:P,16,0)</f>
        <v>#N/A</v>
      </c>
      <c r="M192" s="117">
        <f t="shared" si="35"/>
        <v>0</v>
      </c>
      <c r="N192" s="114" t="e">
        <f>VLOOKUP(C192,'B2B（ol)'!A:K,11,0)</f>
        <v>#N/A</v>
      </c>
      <c r="O192" s="114" t="e">
        <f>VLOOKUP(B192,fulfillment!L:AN,29,0)</f>
        <v>#N/A</v>
      </c>
      <c r="P192" s="113"/>
      <c r="Q192" s="61" t="e">
        <f>VLOOKUP(R192,映射表!A:G,7,0)</f>
        <v>#N/A</v>
      </c>
      <c r="R192" s="131"/>
      <c r="S192" s="131"/>
      <c r="T192" s="131"/>
      <c r="U192" s="131"/>
      <c r="V192" s="131"/>
      <c r="W192" s="131"/>
      <c r="X192" s="131"/>
      <c r="Y192" s="131"/>
      <c r="Z192" s="131"/>
      <c r="AA192" s="131"/>
      <c r="AB192" s="61">
        <f t="shared" si="36"/>
        <v>0</v>
      </c>
      <c r="AE192" s="132"/>
    </row>
    <row r="193" spans="1:31" s="61" customFormat="1">
      <c r="A193" s="61" t="e">
        <f t="shared" si="26"/>
        <v>#N/A</v>
      </c>
      <c r="B193" s="121">
        <f t="shared" si="27"/>
        <v>0</v>
      </c>
      <c r="C193" s="117" t="e">
        <f>VLOOKUP(B193,映射表!A:C,3,0)</f>
        <v>#N/A</v>
      </c>
      <c r="D193" s="121">
        <f t="shared" si="28"/>
        <v>0</v>
      </c>
      <c r="E193" s="100">
        <f t="shared" si="29"/>
        <v>0</v>
      </c>
      <c r="F193" s="121">
        <f t="shared" si="30"/>
        <v>0</v>
      </c>
      <c r="G193" s="121">
        <f t="shared" si="31"/>
        <v>0</v>
      </c>
      <c r="H193" s="99" t="e">
        <f>VLOOKUP(C193,'B2B（ol)'!A:J,10,0)*D193</f>
        <v>#N/A</v>
      </c>
      <c r="I193" s="101" t="e">
        <f t="shared" si="32"/>
        <v>#DIV/0!</v>
      </c>
      <c r="J193" s="101">
        <f t="shared" si="33"/>
        <v>0</v>
      </c>
      <c r="K193" s="121">
        <f t="shared" si="34"/>
        <v>0</v>
      </c>
      <c r="L193" s="121" t="e">
        <f>VLOOKUP(C193,'B2B（ol)'!A:P,16,0)</f>
        <v>#N/A</v>
      </c>
      <c r="M193" s="117">
        <f t="shared" si="35"/>
        <v>0</v>
      </c>
      <c r="N193" s="114" t="e">
        <f>VLOOKUP(C193,'B2B（ol)'!A:K,11,0)</f>
        <v>#N/A</v>
      </c>
      <c r="O193" s="114" t="e">
        <f>VLOOKUP(B193,fulfillment!L:AN,29,0)</f>
        <v>#N/A</v>
      </c>
      <c r="P193" s="113"/>
      <c r="Q193" s="61" t="e">
        <f>VLOOKUP(R193,映射表!A:G,7,0)</f>
        <v>#N/A</v>
      </c>
      <c r="R193" s="131"/>
      <c r="S193" s="131"/>
      <c r="T193" s="131"/>
      <c r="U193" s="131"/>
      <c r="V193" s="131"/>
      <c r="W193" s="131"/>
      <c r="X193" s="131"/>
      <c r="Y193" s="131"/>
      <c r="Z193" s="131"/>
      <c r="AA193" s="131"/>
      <c r="AB193" s="61">
        <f t="shared" si="36"/>
        <v>0</v>
      </c>
      <c r="AE193" s="132"/>
    </row>
    <row r="194" spans="1:31" s="61" customFormat="1">
      <c r="A194" s="61" t="e">
        <f t="shared" ref="A194:A257" si="37">Q194</f>
        <v>#N/A</v>
      </c>
      <c r="B194" s="121">
        <f t="shared" ref="B194:B257" si="38">R194</f>
        <v>0</v>
      </c>
      <c r="C194" s="117" t="e">
        <f>VLOOKUP(B194,映射表!A:C,3,0)</f>
        <v>#N/A</v>
      </c>
      <c r="D194" s="121">
        <f t="shared" si="28"/>
        <v>0</v>
      </c>
      <c r="E194" s="100">
        <f t="shared" si="29"/>
        <v>0</v>
      </c>
      <c r="F194" s="121">
        <f t="shared" si="30"/>
        <v>0</v>
      </c>
      <c r="G194" s="121">
        <f t="shared" si="31"/>
        <v>0</v>
      </c>
      <c r="H194" s="99" t="e">
        <f>VLOOKUP(C194,'B2B（ol)'!A:J,10,0)*D194</f>
        <v>#N/A</v>
      </c>
      <c r="I194" s="101" t="e">
        <f t="shared" si="32"/>
        <v>#DIV/0!</v>
      </c>
      <c r="J194" s="101">
        <f t="shared" si="33"/>
        <v>0</v>
      </c>
      <c r="K194" s="121">
        <f t="shared" si="34"/>
        <v>0</v>
      </c>
      <c r="L194" s="121" t="e">
        <f>VLOOKUP(C194,'B2B（ol)'!A:P,16,0)</f>
        <v>#N/A</v>
      </c>
      <c r="M194" s="117">
        <f t="shared" si="35"/>
        <v>0</v>
      </c>
      <c r="N194" s="114" t="e">
        <f>VLOOKUP(C194,'B2B（ol)'!A:K,11,0)</f>
        <v>#N/A</v>
      </c>
      <c r="O194" s="114" t="e">
        <f>VLOOKUP(B194,fulfillment!L:AN,29,0)</f>
        <v>#N/A</v>
      </c>
      <c r="P194" s="113"/>
      <c r="Q194" s="61" t="e">
        <f>VLOOKUP(R194,映射表!A:G,7,0)</f>
        <v>#N/A</v>
      </c>
      <c r="R194" s="131"/>
      <c r="S194" s="131"/>
      <c r="T194" s="131"/>
      <c r="U194" s="131"/>
      <c r="V194" s="131"/>
      <c r="W194" s="131"/>
      <c r="X194" s="131"/>
      <c r="Y194" s="131"/>
      <c r="Z194" s="131"/>
      <c r="AA194" s="131"/>
      <c r="AB194" s="61">
        <f t="shared" si="36"/>
        <v>0</v>
      </c>
      <c r="AE194" s="132"/>
    </row>
    <row r="195" spans="1:31" s="61" customFormat="1">
      <c r="A195" s="61" t="e">
        <f t="shared" si="37"/>
        <v>#N/A</v>
      </c>
      <c r="B195" s="121">
        <f t="shared" si="38"/>
        <v>0</v>
      </c>
      <c r="C195" s="117" t="e">
        <f>VLOOKUP(B195,映射表!A:C,3,0)</f>
        <v>#N/A</v>
      </c>
      <c r="D195" s="121">
        <f t="shared" si="28"/>
        <v>0</v>
      </c>
      <c r="E195" s="100">
        <f t="shared" si="29"/>
        <v>0</v>
      </c>
      <c r="F195" s="121">
        <f t="shared" si="30"/>
        <v>0</v>
      </c>
      <c r="G195" s="121">
        <f t="shared" si="31"/>
        <v>0</v>
      </c>
      <c r="H195" s="99" t="e">
        <f>VLOOKUP(C195,'B2B（ol)'!A:J,10,0)*D195</f>
        <v>#N/A</v>
      </c>
      <c r="I195" s="101" t="e">
        <f t="shared" si="32"/>
        <v>#DIV/0!</v>
      </c>
      <c r="J195" s="101">
        <f t="shared" si="33"/>
        <v>0</v>
      </c>
      <c r="K195" s="121">
        <f t="shared" si="34"/>
        <v>0</v>
      </c>
      <c r="L195" s="121" t="e">
        <f>VLOOKUP(C195,'B2B（ol)'!A:P,16,0)</f>
        <v>#N/A</v>
      </c>
      <c r="M195" s="117">
        <f t="shared" si="35"/>
        <v>0</v>
      </c>
      <c r="N195" s="114" t="e">
        <f>VLOOKUP(C195,'B2B（ol)'!A:K,11,0)</f>
        <v>#N/A</v>
      </c>
      <c r="O195" s="114" t="e">
        <f>VLOOKUP(B195,fulfillment!L:AN,29,0)</f>
        <v>#N/A</v>
      </c>
      <c r="P195" s="113"/>
      <c r="Q195" s="61" t="e">
        <f>VLOOKUP(R195,映射表!A:G,7,0)</f>
        <v>#N/A</v>
      </c>
      <c r="R195" s="131"/>
      <c r="S195" s="131"/>
      <c r="T195" s="131"/>
      <c r="U195" s="131"/>
      <c r="V195" s="131"/>
      <c r="W195" s="131"/>
      <c r="X195" s="131"/>
      <c r="Y195" s="131"/>
      <c r="Z195" s="131"/>
      <c r="AA195" s="131"/>
      <c r="AB195" s="61">
        <f t="shared" si="36"/>
        <v>0</v>
      </c>
      <c r="AE195" s="132"/>
    </row>
    <row r="196" spans="1:31" s="61" customFormat="1">
      <c r="A196" s="61" t="e">
        <f t="shared" si="37"/>
        <v>#N/A</v>
      </c>
      <c r="B196" s="121">
        <f t="shared" si="38"/>
        <v>0</v>
      </c>
      <c r="C196" s="117" t="e">
        <f>VLOOKUP(B196,映射表!A:C,3,0)</f>
        <v>#N/A</v>
      </c>
      <c r="D196" s="121">
        <f t="shared" ref="D196:D259" si="39">U196</f>
        <v>0</v>
      </c>
      <c r="E196" s="100">
        <f t="shared" ref="E196:E259" si="40">IFERROR(W196/D196,0)*D196</f>
        <v>0</v>
      </c>
      <c r="F196" s="121">
        <f t="shared" ref="F196:F259" si="41">IFERROR(Y196/D196,0)*D196</f>
        <v>0</v>
      </c>
      <c r="G196" s="121">
        <f t="shared" ref="G196:G259" si="42">IFERROR(IF((E196+F196)&gt;200,(E196+F196-200)*0.9+200*0.85,(E196+F196)*0.85),0)</f>
        <v>0</v>
      </c>
      <c r="H196" s="99" t="e">
        <f>VLOOKUP(C196,'B2B（ol)'!A:J,10,0)*D196</f>
        <v>#N/A</v>
      </c>
      <c r="I196" s="101" t="e">
        <f t="shared" ref="I196:I259" si="43">(M196*0.05/D196)*D196</f>
        <v>#DIV/0!</v>
      </c>
      <c r="J196" s="101">
        <f t="shared" ref="J196:J259" si="44">IFERROR((G196-H196-(I196/D196))/(E196+F196),0)</f>
        <v>0</v>
      </c>
      <c r="K196" s="121">
        <f t="shared" ref="K196:K259" si="45">IFERROR((G196-H196-I196),0)</f>
        <v>0</v>
      </c>
      <c r="L196" s="121" t="e">
        <f>VLOOKUP(C196,'B2B（ol)'!A:P,16,0)</f>
        <v>#N/A</v>
      </c>
      <c r="M196" s="117">
        <f t="shared" ref="M196:M259" si="46">(E196+F196)</f>
        <v>0</v>
      </c>
      <c r="N196" s="114" t="e">
        <f>VLOOKUP(C196,'B2B（ol)'!A:K,11,0)</f>
        <v>#N/A</v>
      </c>
      <c r="O196" s="114" t="e">
        <f>VLOOKUP(B196,fulfillment!L:AN,29,0)</f>
        <v>#N/A</v>
      </c>
      <c r="P196" s="113"/>
      <c r="Q196" s="61" t="e">
        <f>VLOOKUP(R196,映射表!A:G,7,0)</f>
        <v>#N/A</v>
      </c>
      <c r="R196" s="131"/>
      <c r="S196" s="131"/>
      <c r="T196" s="131"/>
      <c r="U196" s="131"/>
      <c r="V196" s="131"/>
      <c r="W196" s="131"/>
      <c r="X196" s="131"/>
      <c r="Y196" s="131"/>
      <c r="Z196" s="131"/>
      <c r="AA196" s="131"/>
      <c r="AB196" s="61">
        <f t="shared" si="36"/>
        <v>0</v>
      </c>
      <c r="AE196" s="132"/>
    </row>
    <row r="197" spans="1:31" s="61" customFormat="1">
      <c r="A197" s="61" t="e">
        <f t="shared" si="37"/>
        <v>#N/A</v>
      </c>
      <c r="B197" s="121">
        <f t="shared" si="38"/>
        <v>0</v>
      </c>
      <c r="C197" s="117" t="e">
        <f>VLOOKUP(B197,映射表!A:C,3,0)</f>
        <v>#N/A</v>
      </c>
      <c r="D197" s="121">
        <f t="shared" si="39"/>
        <v>0</v>
      </c>
      <c r="E197" s="100">
        <f t="shared" si="40"/>
        <v>0</v>
      </c>
      <c r="F197" s="121">
        <f t="shared" si="41"/>
        <v>0</v>
      </c>
      <c r="G197" s="121">
        <f t="shared" si="42"/>
        <v>0</v>
      </c>
      <c r="H197" s="99" t="e">
        <f>VLOOKUP(C197,'B2B（ol)'!A:J,10,0)*D197</f>
        <v>#N/A</v>
      </c>
      <c r="I197" s="101" t="e">
        <f t="shared" si="43"/>
        <v>#DIV/0!</v>
      </c>
      <c r="J197" s="101">
        <f t="shared" si="44"/>
        <v>0</v>
      </c>
      <c r="K197" s="121">
        <f t="shared" si="45"/>
        <v>0</v>
      </c>
      <c r="L197" s="121" t="e">
        <f>VLOOKUP(C197,'B2B（ol)'!A:P,16,0)</f>
        <v>#N/A</v>
      </c>
      <c r="M197" s="117">
        <f t="shared" si="46"/>
        <v>0</v>
      </c>
      <c r="N197" s="114" t="e">
        <f>VLOOKUP(C197,'B2B（ol)'!A:K,11,0)</f>
        <v>#N/A</v>
      </c>
      <c r="O197" s="114" t="e">
        <f>VLOOKUP(B197,fulfillment!L:AN,29,0)</f>
        <v>#N/A</v>
      </c>
      <c r="P197" s="113"/>
      <c r="Q197" s="61" t="e">
        <f>VLOOKUP(R197,映射表!A:G,7,0)</f>
        <v>#N/A</v>
      </c>
      <c r="R197" s="131"/>
      <c r="S197" s="131"/>
      <c r="T197" s="131"/>
      <c r="U197" s="131"/>
      <c r="V197" s="131"/>
      <c r="W197" s="131"/>
      <c r="X197" s="131"/>
      <c r="Y197" s="131"/>
      <c r="Z197" s="131"/>
      <c r="AA197" s="131"/>
      <c r="AB197" s="61">
        <f t="shared" si="36"/>
        <v>0</v>
      </c>
      <c r="AE197" s="132"/>
    </row>
    <row r="198" spans="1:31" s="61" customFormat="1">
      <c r="A198" s="61" t="e">
        <f t="shared" si="37"/>
        <v>#N/A</v>
      </c>
      <c r="B198" s="121">
        <f t="shared" si="38"/>
        <v>0</v>
      </c>
      <c r="C198" s="117" t="e">
        <f>VLOOKUP(B198,映射表!A:C,3,0)</f>
        <v>#N/A</v>
      </c>
      <c r="D198" s="121">
        <f t="shared" si="39"/>
        <v>0</v>
      </c>
      <c r="E198" s="100">
        <f t="shared" si="40"/>
        <v>0</v>
      </c>
      <c r="F198" s="121">
        <f t="shared" si="41"/>
        <v>0</v>
      </c>
      <c r="G198" s="121">
        <f t="shared" si="42"/>
        <v>0</v>
      </c>
      <c r="H198" s="99" t="e">
        <f>VLOOKUP(C198,'B2B（ol)'!A:J,10,0)*D198</f>
        <v>#N/A</v>
      </c>
      <c r="I198" s="101" t="e">
        <f t="shared" si="43"/>
        <v>#DIV/0!</v>
      </c>
      <c r="J198" s="101">
        <f t="shared" si="44"/>
        <v>0</v>
      </c>
      <c r="K198" s="121">
        <f t="shared" si="45"/>
        <v>0</v>
      </c>
      <c r="L198" s="121" t="e">
        <f>VLOOKUP(C198,'B2B（ol)'!A:P,16,0)</f>
        <v>#N/A</v>
      </c>
      <c r="M198" s="117">
        <f t="shared" si="46"/>
        <v>0</v>
      </c>
      <c r="N198" s="114" t="e">
        <f>VLOOKUP(C198,'B2B（ol)'!A:K,11,0)</f>
        <v>#N/A</v>
      </c>
      <c r="O198" s="114" t="e">
        <f>VLOOKUP(B198,fulfillment!L:AN,29,0)</f>
        <v>#N/A</v>
      </c>
      <c r="P198" s="113"/>
      <c r="Q198" s="61" t="e">
        <f>VLOOKUP(R198,映射表!A:G,7,0)</f>
        <v>#N/A</v>
      </c>
      <c r="R198" s="131"/>
      <c r="S198" s="131"/>
      <c r="T198" s="131"/>
      <c r="U198" s="131"/>
      <c r="V198" s="131"/>
      <c r="W198" s="131"/>
      <c r="X198" s="131"/>
      <c r="Y198" s="131"/>
      <c r="Z198" s="131"/>
      <c r="AA198" s="131"/>
      <c r="AB198" s="61">
        <f t="shared" si="36"/>
        <v>0</v>
      </c>
      <c r="AE198" s="132"/>
    </row>
    <row r="199" spans="1:31" s="61" customFormat="1">
      <c r="A199" s="61" t="e">
        <f t="shared" si="37"/>
        <v>#N/A</v>
      </c>
      <c r="B199" s="121">
        <f t="shared" si="38"/>
        <v>0</v>
      </c>
      <c r="C199" s="117" t="e">
        <f>VLOOKUP(B199,映射表!A:C,3,0)</f>
        <v>#N/A</v>
      </c>
      <c r="D199" s="121">
        <f t="shared" si="39"/>
        <v>0</v>
      </c>
      <c r="E199" s="100">
        <f t="shared" si="40"/>
        <v>0</v>
      </c>
      <c r="F199" s="121">
        <f t="shared" si="41"/>
        <v>0</v>
      </c>
      <c r="G199" s="121">
        <f t="shared" si="42"/>
        <v>0</v>
      </c>
      <c r="H199" s="99" t="e">
        <f>VLOOKUP(C199,'B2B（ol)'!A:J,10,0)*D199</f>
        <v>#N/A</v>
      </c>
      <c r="I199" s="101" t="e">
        <f t="shared" si="43"/>
        <v>#DIV/0!</v>
      </c>
      <c r="J199" s="101">
        <f t="shared" si="44"/>
        <v>0</v>
      </c>
      <c r="K199" s="121">
        <f t="shared" si="45"/>
        <v>0</v>
      </c>
      <c r="L199" s="121" t="e">
        <f>VLOOKUP(C199,'B2B（ol)'!A:P,16,0)</f>
        <v>#N/A</v>
      </c>
      <c r="M199" s="117">
        <f t="shared" si="46"/>
        <v>0</v>
      </c>
      <c r="N199" s="114" t="e">
        <f>VLOOKUP(C199,'B2B（ol)'!A:K,11,0)</f>
        <v>#N/A</v>
      </c>
      <c r="O199" s="114" t="e">
        <f>VLOOKUP(B199,fulfillment!L:AN,29,0)</f>
        <v>#N/A</v>
      </c>
      <c r="P199" s="113"/>
      <c r="Q199" s="61" t="e">
        <f>VLOOKUP(R199,映射表!A:G,7,0)</f>
        <v>#N/A</v>
      </c>
      <c r="R199" s="131"/>
      <c r="S199" s="131"/>
      <c r="T199" s="131"/>
      <c r="U199" s="131"/>
      <c r="V199" s="131"/>
      <c r="W199" s="131"/>
      <c r="X199" s="131"/>
      <c r="Y199" s="131"/>
      <c r="Z199" s="131"/>
      <c r="AA199" s="131"/>
      <c r="AB199" s="61">
        <f t="shared" si="36"/>
        <v>0</v>
      </c>
      <c r="AE199" s="132"/>
    </row>
    <row r="200" spans="1:31" s="61" customFormat="1">
      <c r="A200" s="61" t="e">
        <f t="shared" si="37"/>
        <v>#N/A</v>
      </c>
      <c r="B200" s="121">
        <f t="shared" si="38"/>
        <v>0</v>
      </c>
      <c r="C200" s="117" t="e">
        <f>VLOOKUP(B200,映射表!A:C,3,0)</f>
        <v>#N/A</v>
      </c>
      <c r="D200" s="121">
        <f t="shared" si="39"/>
        <v>0</v>
      </c>
      <c r="E200" s="100">
        <f t="shared" si="40"/>
        <v>0</v>
      </c>
      <c r="F200" s="121">
        <f t="shared" si="41"/>
        <v>0</v>
      </c>
      <c r="G200" s="121">
        <f t="shared" si="42"/>
        <v>0</v>
      </c>
      <c r="H200" s="99" t="e">
        <f>VLOOKUP(C200,'B2B（ol)'!A:J,10,0)*D200</f>
        <v>#N/A</v>
      </c>
      <c r="I200" s="101" t="e">
        <f t="shared" si="43"/>
        <v>#DIV/0!</v>
      </c>
      <c r="J200" s="101">
        <f t="shared" si="44"/>
        <v>0</v>
      </c>
      <c r="K200" s="121">
        <f t="shared" si="45"/>
        <v>0</v>
      </c>
      <c r="L200" s="121" t="e">
        <f>VLOOKUP(C200,'B2B（ol)'!A:P,16,0)</f>
        <v>#N/A</v>
      </c>
      <c r="M200" s="117">
        <f t="shared" si="46"/>
        <v>0</v>
      </c>
      <c r="N200" s="114" t="e">
        <f>VLOOKUP(C200,'B2B（ol)'!A:K,11,0)</f>
        <v>#N/A</v>
      </c>
      <c r="O200" s="114" t="e">
        <f>VLOOKUP(B200,fulfillment!L:AN,29,0)</f>
        <v>#N/A</v>
      </c>
      <c r="P200" s="113"/>
      <c r="Q200" s="61" t="e">
        <f>VLOOKUP(R200,映射表!A:G,7,0)</f>
        <v>#N/A</v>
      </c>
      <c r="R200" s="131"/>
      <c r="S200" s="131"/>
      <c r="T200" s="131"/>
      <c r="U200" s="131"/>
      <c r="V200" s="131"/>
      <c r="W200" s="131"/>
      <c r="X200" s="131"/>
      <c r="Y200" s="131"/>
      <c r="Z200" s="131"/>
      <c r="AA200" s="131"/>
      <c r="AB200" s="61">
        <f t="shared" si="36"/>
        <v>0</v>
      </c>
      <c r="AE200" s="132"/>
    </row>
    <row r="201" spans="1:31" s="61" customFormat="1">
      <c r="A201" s="61" t="e">
        <f t="shared" si="37"/>
        <v>#N/A</v>
      </c>
      <c r="B201" s="121">
        <f t="shared" si="38"/>
        <v>0</v>
      </c>
      <c r="C201" s="117" t="e">
        <f>VLOOKUP(B201,映射表!A:C,3,0)</f>
        <v>#N/A</v>
      </c>
      <c r="D201" s="121">
        <f t="shared" si="39"/>
        <v>0</v>
      </c>
      <c r="E201" s="100">
        <f t="shared" si="40"/>
        <v>0</v>
      </c>
      <c r="F201" s="121">
        <f t="shared" si="41"/>
        <v>0</v>
      </c>
      <c r="G201" s="121">
        <f t="shared" si="42"/>
        <v>0</v>
      </c>
      <c r="H201" s="99" t="e">
        <f>VLOOKUP(C201,'B2B（ol)'!A:J,10,0)*D201</f>
        <v>#N/A</v>
      </c>
      <c r="I201" s="101" t="e">
        <f t="shared" si="43"/>
        <v>#DIV/0!</v>
      </c>
      <c r="J201" s="101">
        <f t="shared" si="44"/>
        <v>0</v>
      </c>
      <c r="K201" s="121">
        <f t="shared" si="45"/>
        <v>0</v>
      </c>
      <c r="L201" s="121" t="e">
        <f>VLOOKUP(C201,'B2B（ol)'!A:P,16,0)</f>
        <v>#N/A</v>
      </c>
      <c r="M201" s="117">
        <f t="shared" si="46"/>
        <v>0</v>
      </c>
      <c r="N201" s="114" t="e">
        <f>VLOOKUP(C201,'B2B（ol)'!A:K,11,0)</f>
        <v>#N/A</v>
      </c>
      <c r="O201" s="114" t="e">
        <f>VLOOKUP(B201,fulfillment!L:AN,29,0)</f>
        <v>#N/A</v>
      </c>
      <c r="P201" s="113"/>
      <c r="Q201" s="61" t="e">
        <f>VLOOKUP(R201,映射表!A:G,7,0)</f>
        <v>#N/A</v>
      </c>
      <c r="R201" s="131"/>
      <c r="S201" s="131"/>
      <c r="T201" s="131"/>
      <c r="U201" s="131"/>
      <c r="V201" s="131"/>
      <c r="W201" s="131"/>
      <c r="X201" s="131"/>
      <c r="Y201" s="131"/>
      <c r="Z201" s="131"/>
      <c r="AA201" s="131"/>
      <c r="AB201" s="61">
        <f t="shared" si="36"/>
        <v>0</v>
      </c>
      <c r="AE201" s="132"/>
    </row>
    <row r="202" spans="1:31" s="61" customFormat="1">
      <c r="A202" s="61" t="e">
        <f t="shared" si="37"/>
        <v>#N/A</v>
      </c>
      <c r="B202" s="121">
        <f t="shared" si="38"/>
        <v>0</v>
      </c>
      <c r="C202" s="117" t="e">
        <f>VLOOKUP(B202,映射表!A:C,3,0)</f>
        <v>#N/A</v>
      </c>
      <c r="D202" s="121">
        <f t="shared" si="39"/>
        <v>0</v>
      </c>
      <c r="E202" s="100">
        <f t="shared" si="40"/>
        <v>0</v>
      </c>
      <c r="F202" s="121">
        <f t="shared" si="41"/>
        <v>0</v>
      </c>
      <c r="G202" s="121">
        <f t="shared" si="42"/>
        <v>0</v>
      </c>
      <c r="H202" s="99" t="e">
        <f>VLOOKUP(C202,'B2B（ol)'!A:J,10,0)*D202</f>
        <v>#N/A</v>
      </c>
      <c r="I202" s="101" t="e">
        <f t="shared" si="43"/>
        <v>#DIV/0!</v>
      </c>
      <c r="J202" s="101">
        <f t="shared" si="44"/>
        <v>0</v>
      </c>
      <c r="K202" s="121">
        <f t="shared" si="45"/>
        <v>0</v>
      </c>
      <c r="L202" s="121" t="e">
        <f>VLOOKUP(C202,'B2B（ol)'!A:P,16,0)</f>
        <v>#N/A</v>
      </c>
      <c r="M202" s="117">
        <f t="shared" si="46"/>
        <v>0</v>
      </c>
      <c r="N202" s="114" t="e">
        <f>VLOOKUP(C202,'B2B（ol)'!A:K,11,0)</f>
        <v>#N/A</v>
      </c>
      <c r="O202" s="114" t="e">
        <f>VLOOKUP(B202,fulfillment!L:AN,29,0)</f>
        <v>#N/A</v>
      </c>
      <c r="P202" s="113"/>
      <c r="Q202" s="61" t="e">
        <f>VLOOKUP(R202,映射表!A:G,7,0)</f>
        <v>#N/A</v>
      </c>
      <c r="R202" s="131"/>
      <c r="S202" s="131"/>
      <c r="T202" s="131"/>
      <c r="U202" s="131"/>
      <c r="V202" s="131"/>
      <c r="W202" s="131"/>
      <c r="X202" s="131"/>
      <c r="Y202" s="131"/>
      <c r="Z202" s="131"/>
      <c r="AA202" s="131"/>
      <c r="AB202" s="61">
        <f t="shared" si="36"/>
        <v>0</v>
      </c>
      <c r="AE202" s="132"/>
    </row>
    <row r="203" spans="1:31" s="61" customFormat="1">
      <c r="A203" s="61" t="e">
        <f t="shared" si="37"/>
        <v>#N/A</v>
      </c>
      <c r="B203" s="121">
        <f t="shared" si="38"/>
        <v>0</v>
      </c>
      <c r="C203" s="117" t="e">
        <f>VLOOKUP(B203,映射表!A:C,3,0)</f>
        <v>#N/A</v>
      </c>
      <c r="D203" s="121">
        <f t="shared" si="39"/>
        <v>0</v>
      </c>
      <c r="E203" s="100">
        <f t="shared" si="40"/>
        <v>0</v>
      </c>
      <c r="F203" s="121">
        <f t="shared" si="41"/>
        <v>0</v>
      </c>
      <c r="G203" s="121">
        <f t="shared" si="42"/>
        <v>0</v>
      </c>
      <c r="H203" s="99" t="e">
        <f>VLOOKUP(C203,'B2B（ol)'!A:J,10,0)*D203</f>
        <v>#N/A</v>
      </c>
      <c r="I203" s="101" t="e">
        <f t="shared" si="43"/>
        <v>#DIV/0!</v>
      </c>
      <c r="J203" s="101">
        <f t="shared" si="44"/>
        <v>0</v>
      </c>
      <c r="K203" s="121">
        <f t="shared" si="45"/>
        <v>0</v>
      </c>
      <c r="L203" s="121" t="e">
        <f>VLOOKUP(C203,'B2B（ol)'!A:P,16,0)</f>
        <v>#N/A</v>
      </c>
      <c r="M203" s="117">
        <f t="shared" si="46"/>
        <v>0</v>
      </c>
      <c r="N203" s="114" t="e">
        <f>VLOOKUP(C203,'B2B（ol)'!A:K,11,0)</f>
        <v>#N/A</v>
      </c>
      <c r="O203" s="114" t="e">
        <f>VLOOKUP(B203,fulfillment!L:AN,29,0)</f>
        <v>#N/A</v>
      </c>
      <c r="P203" s="113"/>
      <c r="Q203" s="61" t="e">
        <f>VLOOKUP(R203,映射表!A:G,7,0)</f>
        <v>#N/A</v>
      </c>
      <c r="R203" s="131"/>
      <c r="S203" s="131"/>
      <c r="T203" s="131"/>
      <c r="U203" s="131"/>
      <c r="V203" s="131"/>
      <c r="W203" s="131"/>
      <c r="X203" s="131"/>
      <c r="Y203" s="131"/>
      <c r="Z203" s="131"/>
      <c r="AA203" s="131"/>
      <c r="AB203" s="61">
        <f t="shared" ref="AB203:AB219" si="47">M203</f>
        <v>0</v>
      </c>
      <c r="AE203" s="132"/>
    </row>
    <row r="204" spans="1:31" s="61" customFormat="1">
      <c r="A204" s="61" t="e">
        <f t="shared" si="37"/>
        <v>#N/A</v>
      </c>
      <c r="B204" s="121">
        <f t="shared" si="38"/>
        <v>0</v>
      </c>
      <c r="C204" s="117" t="e">
        <f>VLOOKUP(B204,映射表!A:C,3,0)</f>
        <v>#N/A</v>
      </c>
      <c r="D204" s="121">
        <f t="shared" si="39"/>
        <v>0</v>
      </c>
      <c r="E204" s="100">
        <f t="shared" si="40"/>
        <v>0</v>
      </c>
      <c r="F204" s="121">
        <f t="shared" si="41"/>
        <v>0</v>
      </c>
      <c r="G204" s="121">
        <f t="shared" si="42"/>
        <v>0</v>
      </c>
      <c r="H204" s="99" t="e">
        <f>VLOOKUP(C204,'B2B（ol)'!A:J,10,0)*D204</f>
        <v>#N/A</v>
      </c>
      <c r="I204" s="101" t="e">
        <f t="shared" si="43"/>
        <v>#DIV/0!</v>
      </c>
      <c r="J204" s="101">
        <f t="shared" si="44"/>
        <v>0</v>
      </c>
      <c r="K204" s="121">
        <f t="shared" si="45"/>
        <v>0</v>
      </c>
      <c r="L204" s="121" t="e">
        <f>VLOOKUP(C204,'B2B（ol)'!A:P,16,0)</f>
        <v>#N/A</v>
      </c>
      <c r="M204" s="117">
        <f t="shared" si="46"/>
        <v>0</v>
      </c>
      <c r="N204" s="114" t="e">
        <f>VLOOKUP(C204,'B2B（ol)'!A:K,11,0)</f>
        <v>#N/A</v>
      </c>
      <c r="O204" s="114" t="e">
        <f>VLOOKUP(B204,fulfillment!L:AN,29,0)</f>
        <v>#N/A</v>
      </c>
      <c r="P204" s="113"/>
      <c r="Q204" s="61" t="e">
        <f>VLOOKUP(R204,映射表!A:G,7,0)</f>
        <v>#N/A</v>
      </c>
      <c r="R204" s="131"/>
      <c r="S204" s="131"/>
      <c r="T204" s="131"/>
      <c r="U204" s="131"/>
      <c r="V204" s="131"/>
      <c r="W204" s="131"/>
      <c r="X204" s="131"/>
      <c r="Y204" s="131"/>
      <c r="Z204" s="131"/>
      <c r="AA204" s="131"/>
      <c r="AB204" s="61">
        <f t="shared" si="47"/>
        <v>0</v>
      </c>
      <c r="AE204" s="132"/>
    </row>
    <row r="205" spans="1:31" s="61" customFormat="1">
      <c r="A205" s="61" t="e">
        <f t="shared" si="37"/>
        <v>#N/A</v>
      </c>
      <c r="B205" s="121">
        <f t="shared" si="38"/>
        <v>0</v>
      </c>
      <c r="C205" s="117" t="e">
        <f>VLOOKUP(B205,映射表!A:C,3,0)</f>
        <v>#N/A</v>
      </c>
      <c r="D205" s="121">
        <f t="shared" si="39"/>
        <v>0</v>
      </c>
      <c r="E205" s="100">
        <f t="shared" si="40"/>
        <v>0</v>
      </c>
      <c r="F205" s="121">
        <f t="shared" si="41"/>
        <v>0</v>
      </c>
      <c r="G205" s="121">
        <f t="shared" si="42"/>
        <v>0</v>
      </c>
      <c r="H205" s="99" t="e">
        <f>VLOOKUP(C205,'B2B（ol)'!A:J,10,0)*D205</f>
        <v>#N/A</v>
      </c>
      <c r="I205" s="101" t="e">
        <f t="shared" si="43"/>
        <v>#DIV/0!</v>
      </c>
      <c r="J205" s="101">
        <f t="shared" si="44"/>
        <v>0</v>
      </c>
      <c r="K205" s="121">
        <f t="shared" si="45"/>
        <v>0</v>
      </c>
      <c r="L205" s="121" t="e">
        <f>VLOOKUP(C205,'B2B（ol)'!A:P,16,0)</f>
        <v>#N/A</v>
      </c>
      <c r="M205" s="117">
        <f t="shared" si="46"/>
        <v>0</v>
      </c>
      <c r="N205" s="114" t="e">
        <f>VLOOKUP(C205,'B2B（ol)'!A:K,11,0)</f>
        <v>#N/A</v>
      </c>
      <c r="O205" s="114" t="e">
        <f>VLOOKUP(B205,fulfillment!L:AN,29,0)</f>
        <v>#N/A</v>
      </c>
      <c r="P205" s="113"/>
      <c r="Q205" s="61" t="e">
        <f>VLOOKUP(R205,映射表!A:G,7,0)</f>
        <v>#N/A</v>
      </c>
      <c r="R205" s="131"/>
      <c r="S205" s="131"/>
      <c r="T205" s="131"/>
      <c r="U205" s="131"/>
      <c r="V205" s="131"/>
      <c r="W205" s="131"/>
      <c r="X205" s="131"/>
      <c r="Y205" s="131"/>
      <c r="Z205" s="131"/>
      <c r="AA205" s="131"/>
      <c r="AB205" s="61">
        <f t="shared" si="47"/>
        <v>0</v>
      </c>
      <c r="AE205" s="132"/>
    </row>
    <row r="206" spans="1:31" s="61" customFormat="1">
      <c r="A206" s="61" t="e">
        <f t="shared" si="37"/>
        <v>#N/A</v>
      </c>
      <c r="B206" s="121">
        <f t="shared" si="38"/>
        <v>0</v>
      </c>
      <c r="C206" s="117" t="e">
        <f>VLOOKUP(B206,映射表!A:C,3,0)</f>
        <v>#N/A</v>
      </c>
      <c r="D206" s="121">
        <f t="shared" si="39"/>
        <v>0</v>
      </c>
      <c r="E206" s="100">
        <f t="shared" si="40"/>
        <v>0</v>
      </c>
      <c r="F206" s="121">
        <f t="shared" si="41"/>
        <v>0</v>
      </c>
      <c r="G206" s="121">
        <f t="shared" si="42"/>
        <v>0</v>
      </c>
      <c r="H206" s="99" t="e">
        <f>VLOOKUP(C206,'B2B（ol)'!A:J,10,0)*D206</f>
        <v>#N/A</v>
      </c>
      <c r="I206" s="101" t="e">
        <f t="shared" si="43"/>
        <v>#DIV/0!</v>
      </c>
      <c r="J206" s="101">
        <f t="shared" si="44"/>
        <v>0</v>
      </c>
      <c r="K206" s="121">
        <f t="shared" si="45"/>
        <v>0</v>
      </c>
      <c r="L206" s="121" t="e">
        <f>VLOOKUP(C206,'B2B（ol)'!A:P,16,0)</f>
        <v>#N/A</v>
      </c>
      <c r="M206" s="117">
        <f t="shared" si="46"/>
        <v>0</v>
      </c>
      <c r="N206" s="114" t="e">
        <f>VLOOKUP(C206,'B2B（ol)'!A:K,11,0)</f>
        <v>#N/A</v>
      </c>
      <c r="O206" s="114" t="e">
        <f>VLOOKUP(B206,fulfillment!L:AN,29,0)</f>
        <v>#N/A</v>
      </c>
      <c r="P206" s="113"/>
      <c r="Q206" s="61" t="e">
        <f>VLOOKUP(R206,映射表!A:G,7,0)</f>
        <v>#N/A</v>
      </c>
      <c r="R206" s="131"/>
      <c r="S206" s="131"/>
      <c r="T206" s="131"/>
      <c r="U206" s="131"/>
      <c r="V206" s="131"/>
      <c r="W206" s="131"/>
      <c r="X206" s="131"/>
      <c r="Y206" s="131"/>
      <c r="Z206" s="131"/>
      <c r="AA206" s="131"/>
      <c r="AB206" s="61">
        <f t="shared" si="47"/>
        <v>0</v>
      </c>
      <c r="AE206" s="132"/>
    </row>
    <row r="207" spans="1:31" s="61" customFormat="1">
      <c r="A207" s="61" t="e">
        <f t="shared" si="37"/>
        <v>#N/A</v>
      </c>
      <c r="B207" s="121">
        <f t="shared" si="38"/>
        <v>0</v>
      </c>
      <c r="C207" s="117" t="e">
        <f>VLOOKUP(B207,映射表!A:C,3,0)</f>
        <v>#N/A</v>
      </c>
      <c r="D207" s="121">
        <f t="shared" si="39"/>
        <v>0</v>
      </c>
      <c r="E207" s="100">
        <f t="shared" si="40"/>
        <v>0</v>
      </c>
      <c r="F207" s="121">
        <f t="shared" si="41"/>
        <v>0</v>
      </c>
      <c r="G207" s="121">
        <f t="shared" si="42"/>
        <v>0</v>
      </c>
      <c r="H207" s="99" t="e">
        <f>VLOOKUP(C207,'B2B（ol)'!A:J,10,0)*D207</f>
        <v>#N/A</v>
      </c>
      <c r="I207" s="101" t="e">
        <f t="shared" si="43"/>
        <v>#DIV/0!</v>
      </c>
      <c r="J207" s="101">
        <f t="shared" si="44"/>
        <v>0</v>
      </c>
      <c r="K207" s="121">
        <f t="shared" si="45"/>
        <v>0</v>
      </c>
      <c r="L207" s="121" t="e">
        <f>VLOOKUP(C207,'B2B（ol)'!A:P,16,0)</f>
        <v>#N/A</v>
      </c>
      <c r="M207" s="117">
        <f t="shared" si="46"/>
        <v>0</v>
      </c>
      <c r="N207" s="114" t="e">
        <f>VLOOKUP(C207,'B2B（ol)'!A:K,11,0)</f>
        <v>#N/A</v>
      </c>
      <c r="O207" s="114" t="e">
        <f>VLOOKUP(B207,fulfillment!L:AN,29,0)</f>
        <v>#N/A</v>
      </c>
      <c r="P207" s="113"/>
      <c r="Q207" s="61" t="e">
        <f>VLOOKUP(R207,映射表!A:G,7,0)</f>
        <v>#N/A</v>
      </c>
      <c r="R207" s="131"/>
      <c r="S207" s="131"/>
      <c r="T207" s="131"/>
      <c r="U207" s="131"/>
      <c r="V207" s="131"/>
      <c r="W207" s="131"/>
      <c r="X207" s="131"/>
      <c r="Y207" s="131"/>
      <c r="Z207" s="131"/>
      <c r="AA207" s="131"/>
      <c r="AB207" s="61">
        <f t="shared" si="47"/>
        <v>0</v>
      </c>
      <c r="AE207" s="132"/>
    </row>
    <row r="208" spans="1:31" s="61" customFormat="1">
      <c r="A208" s="61" t="e">
        <f t="shared" si="37"/>
        <v>#N/A</v>
      </c>
      <c r="B208" s="121">
        <f t="shared" si="38"/>
        <v>0</v>
      </c>
      <c r="C208" s="117" t="e">
        <f>VLOOKUP(B208,映射表!A:C,3,0)</f>
        <v>#N/A</v>
      </c>
      <c r="D208" s="121">
        <f t="shared" si="39"/>
        <v>0</v>
      </c>
      <c r="E208" s="100">
        <f t="shared" si="40"/>
        <v>0</v>
      </c>
      <c r="F208" s="121">
        <f t="shared" si="41"/>
        <v>0</v>
      </c>
      <c r="G208" s="121">
        <f t="shared" si="42"/>
        <v>0</v>
      </c>
      <c r="H208" s="99" t="e">
        <f>VLOOKUP(C208,'B2B（ol)'!A:J,10,0)*D208</f>
        <v>#N/A</v>
      </c>
      <c r="I208" s="101" t="e">
        <f t="shared" si="43"/>
        <v>#DIV/0!</v>
      </c>
      <c r="J208" s="101">
        <f t="shared" si="44"/>
        <v>0</v>
      </c>
      <c r="K208" s="121">
        <f t="shared" si="45"/>
        <v>0</v>
      </c>
      <c r="L208" s="121" t="e">
        <f>VLOOKUP(C208,'B2B（ol)'!A:P,16,0)</f>
        <v>#N/A</v>
      </c>
      <c r="M208" s="117">
        <f t="shared" si="46"/>
        <v>0</v>
      </c>
      <c r="N208" s="114" t="e">
        <f>VLOOKUP(C208,'B2B（ol)'!A:K,11,0)</f>
        <v>#N/A</v>
      </c>
      <c r="O208" s="114" t="e">
        <f>VLOOKUP(B208,fulfillment!L:AN,29,0)</f>
        <v>#N/A</v>
      </c>
      <c r="P208" s="113"/>
      <c r="Q208" s="61" t="e">
        <f>VLOOKUP(R208,映射表!A:G,7,0)</f>
        <v>#N/A</v>
      </c>
      <c r="R208" s="131"/>
      <c r="S208" s="131"/>
      <c r="T208" s="131"/>
      <c r="U208" s="131"/>
      <c r="V208" s="131"/>
      <c r="W208" s="131"/>
      <c r="X208" s="131"/>
      <c r="Y208" s="131"/>
      <c r="Z208" s="131"/>
      <c r="AA208" s="131"/>
      <c r="AB208" s="61">
        <f t="shared" si="47"/>
        <v>0</v>
      </c>
      <c r="AE208" s="132"/>
    </row>
    <row r="209" spans="1:31" s="61" customFormat="1">
      <c r="A209" s="61" t="e">
        <f t="shared" si="37"/>
        <v>#N/A</v>
      </c>
      <c r="B209" s="121">
        <f t="shared" si="38"/>
        <v>0</v>
      </c>
      <c r="C209" s="117" t="e">
        <f>VLOOKUP(B209,映射表!A:C,3,0)</f>
        <v>#N/A</v>
      </c>
      <c r="D209" s="121">
        <f t="shared" si="39"/>
        <v>0</v>
      </c>
      <c r="E209" s="100">
        <f t="shared" si="40"/>
        <v>0</v>
      </c>
      <c r="F209" s="121">
        <f t="shared" si="41"/>
        <v>0</v>
      </c>
      <c r="G209" s="121">
        <f t="shared" si="42"/>
        <v>0</v>
      </c>
      <c r="H209" s="99" t="e">
        <f>VLOOKUP(C209,'B2B（ol)'!A:J,10,0)*D209</f>
        <v>#N/A</v>
      </c>
      <c r="I209" s="101" t="e">
        <f t="shared" si="43"/>
        <v>#DIV/0!</v>
      </c>
      <c r="J209" s="101">
        <f t="shared" si="44"/>
        <v>0</v>
      </c>
      <c r="K209" s="121">
        <f t="shared" si="45"/>
        <v>0</v>
      </c>
      <c r="L209" s="121" t="e">
        <f>VLOOKUP(C209,'B2B（ol)'!A:P,16,0)</f>
        <v>#N/A</v>
      </c>
      <c r="M209" s="117">
        <f t="shared" si="46"/>
        <v>0</v>
      </c>
      <c r="N209" s="114" t="e">
        <f>VLOOKUP(C209,'B2B（ol)'!A:K,11,0)</f>
        <v>#N/A</v>
      </c>
      <c r="O209" s="114" t="e">
        <f>VLOOKUP(B209,fulfillment!L:AN,29,0)</f>
        <v>#N/A</v>
      </c>
      <c r="P209" s="113"/>
      <c r="Q209" s="61" t="e">
        <f>VLOOKUP(R209,映射表!A:G,7,0)</f>
        <v>#N/A</v>
      </c>
      <c r="R209" s="131"/>
      <c r="S209" s="131"/>
      <c r="T209" s="131"/>
      <c r="U209" s="131"/>
      <c r="V209" s="131"/>
      <c r="W209" s="131"/>
      <c r="X209" s="131"/>
      <c r="Y209" s="131"/>
      <c r="Z209" s="131"/>
      <c r="AA209" s="131"/>
      <c r="AB209" s="61">
        <f t="shared" si="47"/>
        <v>0</v>
      </c>
      <c r="AE209" s="132"/>
    </row>
    <row r="210" spans="1:31" s="61" customFormat="1">
      <c r="A210" s="61" t="e">
        <f t="shared" si="37"/>
        <v>#N/A</v>
      </c>
      <c r="B210" s="121">
        <f t="shared" si="38"/>
        <v>0</v>
      </c>
      <c r="C210" s="117" t="e">
        <f>VLOOKUP(B210,映射表!A:C,3,0)</f>
        <v>#N/A</v>
      </c>
      <c r="D210" s="121">
        <f t="shared" si="39"/>
        <v>0</v>
      </c>
      <c r="E210" s="100">
        <f t="shared" si="40"/>
        <v>0</v>
      </c>
      <c r="F210" s="121">
        <f t="shared" si="41"/>
        <v>0</v>
      </c>
      <c r="G210" s="121">
        <f t="shared" si="42"/>
        <v>0</v>
      </c>
      <c r="H210" s="99" t="e">
        <f>VLOOKUP(C210,'B2B（ol)'!A:J,10,0)*D210</f>
        <v>#N/A</v>
      </c>
      <c r="I210" s="101" t="e">
        <f t="shared" si="43"/>
        <v>#DIV/0!</v>
      </c>
      <c r="J210" s="101">
        <f t="shared" si="44"/>
        <v>0</v>
      </c>
      <c r="K210" s="121">
        <f t="shared" si="45"/>
        <v>0</v>
      </c>
      <c r="L210" s="121" t="e">
        <f>VLOOKUP(C210,'B2B（ol)'!A:P,16,0)</f>
        <v>#N/A</v>
      </c>
      <c r="M210" s="117">
        <f t="shared" si="46"/>
        <v>0</v>
      </c>
      <c r="N210" s="114" t="e">
        <f>VLOOKUP(C210,'B2B（ol)'!A:K,11,0)</f>
        <v>#N/A</v>
      </c>
      <c r="O210" s="114" t="e">
        <f>VLOOKUP(B210,fulfillment!L:AN,29,0)</f>
        <v>#N/A</v>
      </c>
      <c r="P210" s="113"/>
      <c r="Q210" s="61" t="e">
        <f>VLOOKUP(R210,映射表!A:G,7,0)</f>
        <v>#N/A</v>
      </c>
      <c r="R210" s="131"/>
      <c r="S210" s="131"/>
      <c r="T210" s="131"/>
      <c r="U210" s="131"/>
      <c r="V210" s="131"/>
      <c r="W210" s="131"/>
      <c r="X210" s="131"/>
      <c r="Y210" s="131"/>
      <c r="Z210" s="131"/>
      <c r="AA210" s="131"/>
      <c r="AB210" s="61">
        <f t="shared" si="47"/>
        <v>0</v>
      </c>
      <c r="AE210" s="132"/>
    </row>
    <row r="211" spans="1:31" s="61" customFormat="1">
      <c r="A211" s="61" t="e">
        <f t="shared" si="37"/>
        <v>#N/A</v>
      </c>
      <c r="B211" s="121">
        <f t="shared" si="38"/>
        <v>0</v>
      </c>
      <c r="C211" s="117" t="e">
        <f>VLOOKUP(B211,映射表!A:C,3,0)</f>
        <v>#N/A</v>
      </c>
      <c r="D211" s="121">
        <f t="shared" si="39"/>
        <v>0</v>
      </c>
      <c r="E211" s="100">
        <f t="shared" si="40"/>
        <v>0</v>
      </c>
      <c r="F211" s="121">
        <f t="shared" si="41"/>
        <v>0</v>
      </c>
      <c r="G211" s="121">
        <f t="shared" si="42"/>
        <v>0</v>
      </c>
      <c r="H211" s="99" t="e">
        <f>VLOOKUP(C211,'B2B（ol)'!A:J,10,0)*D211</f>
        <v>#N/A</v>
      </c>
      <c r="I211" s="101" t="e">
        <f t="shared" si="43"/>
        <v>#DIV/0!</v>
      </c>
      <c r="J211" s="101">
        <f t="shared" si="44"/>
        <v>0</v>
      </c>
      <c r="K211" s="121">
        <f t="shared" si="45"/>
        <v>0</v>
      </c>
      <c r="L211" s="121" t="e">
        <f>VLOOKUP(C211,'B2B（ol)'!A:P,16,0)</f>
        <v>#N/A</v>
      </c>
      <c r="M211" s="117">
        <f t="shared" si="46"/>
        <v>0</v>
      </c>
      <c r="N211" s="114" t="e">
        <f>VLOOKUP(C211,'B2B（ol)'!A:K,11,0)</f>
        <v>#N/A</v>
      </c>
      <c r="O211" s="114" t="e">
        <f>VLOOKUP(B211,fulfillment!L:AN,29,0)</f>
        <v>#N/A</v>
      </c>
      <c r="P211" s="113"/>
      <c r="Q211" s="61" t="e">
        <f>VLOOKUP(R211,映射表!A:G,7,0)</f>
        <v>#N/A</v>
      </c>
      <c r="R211" s="131"/>
      <c r="S211" s="131"/>
      <c r="T211" s="131"/>
      <c r="U211" s="131"/>
      <c r="V211" s="131"/>
      <c r="W211" s="131"/>
      <c r="X211" s="131"/>
      <c r="Y211" s="131"/>
      <c r="Z211" s="131"/>
      <c r="AA211" s="131"/>
      <c r="AB211" s="61">
        <f t="shared" si="47"/>
        <v>0</v>
      </c>
      <c r="AE211" s="132"/>
    </row>
    <row r="212" spans="1:31" s="61" customFormat="1">
      <c r="A212" s="61" t="e">
        <f t="shared" si="37"/>
        <v>#N/A</v>
      </c>
      <c r="B212" s="121">
        <f t="shared" si="38"/>
        <v>0</v>
      </c>
      <c r="C212" s="117" t="e">
        <f>VLOOKUP(B212,映射表!A:C,3,0)</f>
        <v>#N/A</v>
      </c>
      <c r="D212" s="121">
        <f t="shared" si="39"/>
        <v>0</v>
      </c>
      <c r="E212" s="100">
        <f t="shared" si="40"/>
        <v>0</v>
      </c>
      <c r="F212" s="121">
        <f t="shared" si="41"/>
        <v>0</v>
      </c>
      <c r="G212" s="121">
        <f t="shared" si="42"/>
        <v>0</v>
      </c>
      <c r="H212" s="99" t="e">
        <f>VLOOKUP(C212,'B2B（ol)'!A:J,10,0)*D212</f>
        <v>#N/A</v>
      </c>
      <c r="I212" s="101" t="e">
        <f t="shared" si="43"/>
        <v>#DIV/0!</v>
      </c>
      <c r="J212" s="101">
        <f t="shared" si="44"/>
        <v>0</v>
      </c>
      <c r="K212" s="121">
        <f t="shared" si="45"/>
        <v>0</v>
      </c>
      <c r="L212" s="121" t="e">
        <f>VLOOKUP(C212,'B2B（ol)'!A:P,16,0)</f>
        <v>#N/A</v>
      </c>
      <c r="M212" s="117">
        <f t="shared" si="46"/>
        <v>0</v>
      </c>
      <c r="N212" s="114" t="e">
        <f>VLOOKUP(C212,'B2B（ol)'!A:K,11,0)</f>
        <v>#N/A</v>
      </c>
      <c r="O212" s="114" t="e">
        <f>VLOOKUP(B212,fulfillment!L:AN,29,0)</f>
        <v>#N/A</v>
      </c>
      <c r="P212" s="113"/>
      <c r="Q212" s="61" t="e">
        <f>VLOOKUP(R212,映射表!A:G,7,0)</f>
        <v>#N/A</v>
      </c>
      <c r="R212" s="131"/>
      <c r="S212" s="131"/>
      <c r="T212" s="131"/>
      <c r="U212" s="131"/>
      <c r="V212" s="131"/>
      <c r="W212" s="131"/>
      <c r="X212" s="131"/>
      <c r="Y212" s="131"/>
      <c r="Z212" s="131"/>
      <c r="AA212" s="131"/>
      <c r="AB212" s="61">
        <f t="shared" si="47"/>
        <v>0</v>
      </c>
      <c r="AE212" s="132"/>
    </row>
    <row r="213" spans="1:31" s="61" customFormat="1">
      <c r="A213" s="61" t="e">
        <f t="shared" si="37"/>
        <v>#N/A</v>
      </c>
      <c r="B213" s="121">
        <f t="shared" si="38"/>
        <v>0</v>
      </c>
      <c r="C213" s="117" t="e">
        <f>VLOOKUP(B213,映射表!A:C,3,0)</f>
        <v>#N/A</v>
      </c>
      <c r="D213" s="121">
        <f t="shared" si="39"/>
        <v>0</v>
      </c>
      <c r="E213" s="100">
        <f t="shared" si="40"/>
        <v>0</v>
      </c>
      <c r="F213" s="121">
        <f t="shared" si="41"/>
        <v>0</v>
      </c>
      <c r="G213" s="121">
        <f t="shared" si="42"/>
        <v>0</v>
      </c>
      <c r="H213" s="99" t="e">
        <f>VLOOKUP(C213,'B2B（ol)'!A:J,10,0)*D213</f>
        <v>#N/A</v>
      </c>
      <c r="I213" s="101" t="e">
        <f t="shared" si="43"/>
        <v>#DIV/0!</v>
      </c>
      <c r="J213" s="101">
        <f t="shared" si="44"/>
        <v>0</v>
      </c>
      <c r="K213" s="121">
        <f t="shared" si="45"/>
        <v>0</v>
      </c>
      <c r="L213" s="121" t="e">
        <f>VLOOKUP(C213,'B2B（ol)'!A:P,16,0)</f>
        <v>#N/A</v>
      </c>
      <c r="M213" s="117">
        <f t="shared" si="46"/>
        <v>0</v>
      </c>
      <c r="N213" s="114" t="e">
        <f>VLOOKUP(C213,'B2B（ol)'!A:K,11,0)</f>
        <v>#N/A</v>
      </c>
      <c r="O213" s="114" t="e">
        <f>VLOOKUP(B213,fulfillment!L:AN,29,0)</f>
        <v>#N/A</v>
      </c>
      <c r="P213" s="113"/>
      <c r="Q213" s="61" t="e">
        <f>VLOOKUP(R213,映射表!A:G,7,0)</f>
        <v>#N/A</v>
      </c>
      <c r="R213" s="131"/>
      <c r="S213" s="131"/>
      <c r="T213" s="131"/>
      <c r="U213" s="131"/>
      <c r="V213" s="131"/>
      <c r="W213" s="131"/>
      <c r="X213" s="131"/>
      <c r="Y213" s="131"/>
      <c r="Z213" s="131"/>
      <c r="AA213" s="131"/>
      <c r="AB213" s="61">
        <f t="shared" si="47"/>
        <v>0</v>
      </c>
      <c r="AE213" s="132"/>
    </row>
    <row r="214" spans="1:31" s="61" customFormat="1">
      <c r="A214" s="61" t="e">
        <f t="shared" si="37"/>
        <v>#N/A</v>
      </c>
      <c r="B214" s="121">
        <f t="shared" si="38"/>
        <v>0</v>
      </c>
      <c r="C214" s="117" t="e">
        <f>VLOOKUP(B214,映射表!A:C,3,0)</f>
        <v>#N/A</v>
      </c>
      <c r="D214" s="121">
        <f t="shared" si="39"/>
        <v>0</v>
      </c>
      <c r="E214" s="100">
        <f t="shared" si="40"/>
        <v>0</v>
      </c>
      <c r="F214" s="121">
        <f t="shared" si="41"/>
        <v>0</v>
      </c>
      <c r="G214" s="121">
        <f t="shared" si="42"/>
        <v>0</v>
      </c>
      <c r="H214" s="99" t="e">
        <f>VLOOKUP(C214,'B2B（ol)'!A:J,10,0)*D214</f>
        <v>#N/A</v>
      </c>
      <c r="I214" s="101" t="e">
        <f t="shared" si="43"/>
        <v>#DIV/0!</v>
      </c>
      <c r="J214" s="101">
        <f t="shared" si="44"/>
        <v>0</v>
      </c>
      <c r="K214" s="121">
        <f t="shared" si="45"/>
        <v>0</v>
      </c>
      <c r="L214" s="121" t="e">
        <f>VLOOKUP(C214,'B2B（ol)'!A:P,16,0)</f>
        <v>#N/A</v>
      </c>
      <c r="M214" s="117">
        <f t="shared" si="46"/>
        <v>0</v>
      </c>
      <c r="N214" s="114" t="e">
        <f>VLOOKUP(C214,'B2B（ol)'!A:K,11,0)</f>
        <v>#N/A</v>
      </c>
      <c r="O214" s="114" t="e">
        <f>VLOOKUP(B214,fulfillment!L:AN,29,0)</f>
        <v>#N/A</v>
      </c>
      <c r="P214" s="113"/>
      <c r="Q214" s="61" t="e">
        <f>VLOOKUP(R214,映射表!A:G,7,0)</f>
        <v>#N/A</v>
      </c>
      <c r="R214" s="131"/>
      <c r="S214" s="131"/>
      <c r="T214" s="131"/>
      <c r="U214" s="131"/>
      <c r="V214" s="131"/>
      <c r="W214" s="131"/>
      <c r="X214" s="131"/>
      <c r="Y214" s="131"/>
      <c r="Z214" s="131"/>
      <c r="AA214" s="131"/>
      <c r="AB214" s="61">
        <f t="shared" si="47"/>
        <v>0</v>
      </c>
      <c r="AE214" s="132"/>
    </row>
    <row r="215" spans="1:31" s="61" customFormat="1">
      <c r="A215" s="61" t="e">
        <f t="shared" si="37"/>
        <v>#N/A</v>
      </c>
      <c r="B215" s="121">
        <f t="shared" si="38"/>
        <v>0</v>
      </c>
      <c r="C215" s="117" t="e">
        <f>VLOOKUP(B215,映射表!A:C,3,0)</f>
        <v>#N/A</v>
      </c>
      <c r="D215" s="121">
        <f t="shared" si="39"/>
        <v>0</v>
      </c>
      <c r="E215" s="100">
        <f t="shared" si="40"/>
        <v>0</v>
      </c>
      <c r="F215" s="121">
        <f t="shared" si="41"/>
        <v>0</v>
      </c>
      <c r="G215" s="121">
        <f t="shared" si="42"/>
        <v>0</v>
      </c>
      <c r="H215" s="99" t="e">
        <f>VLOOKUP(C215,'B2B（ol)'!A:J,10,0)*D215</f>
        <v>#N/A</v>
      </c>
      <c r="I215" s="101" t="e">
        <f t="shared" si="43"/>
        <v>#DIV/0!</v>
      </c>
      <c r="J215" s="101">
        <f t="shared" si="44"/>
        <v>0</v>
      </c>
      <c r="K215" s="121">
        <f t="shared" si="45"/>
        <v>0</v>
      </c>
      <c r="L215" s="121" t="e">
        <f>VLOOKUP(C215,'B2B（ol)'!A:P,16,0)</f>
        <v>#N/A</v>
      </c>
      <c r="M215" s="117">
        <f t="shared" si="46"/>
        <v>0</v>
      </c>
      <c r="N215" s="114" t="e">
        <f>VLOOKUP(C215,'B2B（ol)'!A:K,11,0)</f>
        <v>#N/A</v>
      </c>
      <c r="O215" s="114" t="e">
        <f>VLOOKUP(B215,fulfillment!L:AN,29,0)</f>
        <v>#N/A</v>
      </c>
      <c r="P215" s="113"/>
      <c r="Q215" s="61" t="e">
        <f>VLOOKUP(R215,映射表!A:G,7,0)</f>
        <v>#N/A</v>
      </c>
      <c r="R215" s="131"/>
      <c r="S215" s="131"/>
      <c r="T215" s="131"/>
      <c r="U215" s="131"/>
      <c r="V215" s="131"/>
      <c r="W215" s="131"/>
      <c r="X215" s="131"/>
      <c r="Y215" s="131"/>
      <c r="Z215" s="131"/>
      <c r="AA215" s="131"/>
      <c r="AB215" s="61">
        <f t="shared" si="47"/>
        <v>0</v>
      </c>
      <c r="AE215" s="132"/>
    </row>
    <row r="216" spans="1:31" s="61" customFormat="1">
      <c r="A216" s="61" t="e">
        <f t="shared" si="37"/>
        <v>#N/A</v>
      </c>
      <c r="B216" s="121">
        <f t="shared" si="38"/>
        <v>0</v>
      </c>
      <c r="C216" s="117" t="e">
        <f>VLOOKUP(B216,映射表!A:C,3,0)</f>
        <v>#N/A</v>
      </c>
      <c r="D216" s="121">
        <f t="shared" si="39"/>
        <v>0</v>
      </c>
      <c r="E216" s="100">
        <f t="shared" si="40"/>
        <v>0</v>
      </c>
      <c r="F216" s="121">
        <f t="shared" si="41"/>
        <v>0</v>
      </c>
      <c r="G216" s="121">
        <f t="shared" si="42"/>
        <v>0</v>
      </c>
      <c r="H216" s="99" t="e">
        <f>VLOOKUP(C216,'B2B（ol)'!A:J,10,0)*D216</f>
        <v>#N/A</v>
      </c>
      <c r="I216" s="101" t="e">
        <f t="shared" si="43"/>
        <v>#DIV/0!</v>
      </c>
      <c r="J216" s="101">
        <f t="shared" si="44"/>
        <v>0</v>
      </c>
      <c r="K216" s="121">
        <f t="shared" si="45"/>
        <v>0</v>
      </c>
      <c r="L216" s="121" t="e">
        <f>VLOOKUP(C216,'B2B（ol)'!A:P,16,0)</f>
        <v>#N/A</v>
      </c>
      <c r="M216" s="117">
        <f t="shared" si="46"/>
        <v>0</v>
      </c>
      <c r="N216" s="114" t="e">
        <f>VLOOKUP(C216,'B2B（ol)'!A:K,11,0)</f>
        <v>#N/A</v>
      </c>
      <c r="O216" s="114" t="e">
        <f>VLOOKUP(B216,fulfillment!L:AN,29,0)</f>
        <v>#N/A</v>
      </c>
      <c r="P216" s="113"/>
      <c r="Q216" s="61" t="e">
        <f>VLOOKUP(R216,映射表!A:G,7,0)</f>
        <v>#N/A</v>
      </c>
      <c r="R216" s="131"/>
      <c r="S216" s="131"/>
      <c r="T216" s="131"/>
      <c r="U216" s="131"/>
      <c r="V216" s="131"/>
      <c r="W216" s="131"/>
      <c r="X216" s="131"/>
      <c r="Y216" s="131"/>
      <c r="Z216" s="131"/>
      <c r="AA216" s="131"/>
      <c r="AB216" s="61">
        <f t="shared" si="47"/>
        <v>0</v>
      </c>
      <c r="AE216" s="132"/>
    </row>
    <row r="217" spans="1:31" s="61" customFormat="1">
      <c r="A217" s="61" t="e">
        <f t="shared" si="37"/>
        <v>#N/A</v>
      </c>
      <c r="B217" s="121">
        <f t="shared" si="38"/>
        <v>0</v>
      </c>
      <c r="C217" s="117" t="e">
        <f>VLOOKUP(B217,映射表!A:C,3,0)</f>
        <v>#N/A</v>
      </c>
      <c r="D217" s="121">
        <f t="shared" si="39"/>
        <v>0</v>
      </c>
      <c r="E217" s="100">
        <f t="shared" si="40"/>
        <v>0</v>
      </c>
      <c r="F217" s="121">
        <f t="shared" si="41"/>
        <v>0</v>
      </c>
      <c r="G217" s="121">
        <f t="shared" si="42"/>
        <v>0</v>
      </c>
      <c r="H217" s="99" t="e">
        <f>VLOOKUP(C217,'B2B（ol)'!A:J,10,0)*D217</f>
        <v>#N/A</v>
      </c>
      <c r="I217" s="101" t="e">
        <f t="shared" si="43"/>
        <v>#DIV/0!</v>
      </c>
      <c r="J217" s="101">
        <f t="shared" si="44"/>
        <v>0</v>
      </c>
      <c r="K217" s="121">
        <f t="shared" si="45"/>
        <v>0</v>
      </c>
      <c r="L217" s="121" t="e">
        <f>VLOOKUP(C217,'B2B（ol)'!A:P,16,0)</f>
        <v>#N/A</v>
      </c>
      <c r="M217" s="117">
        <f t="shared" si="46"/>
        <v>0</v>
      </c>
      <c r="N217" s="114" t="e">
        <f>VLOOKUP(C217,'B2B（ol)'!A:K,11,0)</f>
        <v>#N/A</v>
      </c>
      <c r="O217" s="114" t="e">
        <f>VLOOKUP(B217,fulfillment!L:AN,29,0)</f>
        <v>#N/A</v>
      </c>
      <c r="P217" s="113"/>
      <c r="Q217" s="61" t="e">
        <f>VLOOKUP(R217,映射表!A:G,7,0)</f>
        <v>#N/A</v>
      </c>
      <c r="R217" s="131"/>
      <c r="S217" s="131"/>
      <c r="T217" s="131"/>
      <c r="U217" s="131"/>
      <c r="V217" s="131"/>
      <c r="W217" s="131"/>
      <c r="X217" s="131"/>
      <c r="Y217" s="131"/>
      <c r="Z217" s="131"/>
      <c r="AA217" s="131"/>
      <c r="AB217" s="61">
        <f t="shared" si="47"/>
        <v>0</v>
      </c>
      <c r="AE217" s="132"/>
    </row>
    <row r="218" spans="1:31" s="61" customFormat="1">
      <c r="A218" s="61" t="e">
        <f t="shared" si="37"/>
        <v>#N/A</v>
      </c>
      <c r="B218" s="121">
        <f t="shared" si="38"/>
        <v>0</v>
      </c>
      <c r="C218" s="117" t="e">
        <f>VLOOKUP(B218,映射表!A:C,3,0)</f>
        <v>#N/A</v>
      </c>
      <c r="D218" s="121">
        <f t="shared" si="39"/>
        <v>0</v>
      </c>
      <c r="E218" s="100">
        <f t="shared" si="40"/>
        <v>0</v>
      </c>
      <c r="F218" s="121">
        <f t="shared" si="41"/>
        <v>0</v>
      </c>
      <c r="G218" s="121">
        <f t="shared" si="42"/>
        <v>0</v>
      </c>
      <c r="H218" s="99" t="e">
        <f>VLOOKUP(C218,'B2B（ol)'!A:J,10,0)*D218</f>
        <v>#N/A</v>
      </c>
      <c r="I218" s="101" t="e">
        <f t="shared" si="43"/>
        <v>#DIV/0!</v>
      </c>
      <c r="J218" s="101">
        <f t="shared" si="44"/>
        <v>0</v>
      </c>
      <c r="K218" s="121">
        <f t="shared" si="45"/>
        <v>0</v>
      </c>
      <c r="L218" s="121" t="e">
        <f>VLOOKUP(C218,'B2B（ol)'!A:P,16,0)</f>
        <v>#N/A</v>
      </c>
      <c r="M218" s="117">
        <f t="shared" si="46"/>
        <v>0</v>
      </c>
      <c r="N218" s="114" t="e">
        <f>VLOOKUP(C218,'B2B（ol)'!A:K,11,0)</f>
        <v>#N/A</v>
      </c>
      <c r="O218" s="114" t="e">
        <f>VLOOKUP(B218,fulfillment!L:AN,29,0)</f>
        <v>#N/A</v>
      </c>
      <c r="P218" s="113"/>
      <c r="Q218" s="61" t="e">
        <f>VLOOKUP(R218,映射表!A:G,7,0)</f>
        <v>#N/A</v>
      </c>
      <c r="R218" s="131"/>
      <c r="S218" s="131"/>
      <c r="T218" s="131"/>
      <c r="U218" s="131"/>
      <c r="V218" s="131"/>
      <c r="W218" s="131"/>
      <c r="X218" s="131"/>
      <c r="Y218" s="131"/>
      <c r="Z218" s="131"/>
      <c r="AA218" s="131"/>
      <c r="AB218" s="61">
        <f t="shared" si="47"/>
        <v>0</v>
      </c>
      <c r="AE218" s="132"/>
    </row>
    <row r="219" spans="1:31" s="61" customFormat="1">
      <c r="A219" s="61" t="e">
        <f t="shared" si="37"/>
        <v>#N/A</v>
      </c>
      <c r="B219" s="121">
        <f t="shared" si="38"/>
        <v>0</v>
      </c>
      <c r="C219" s="117" t="e">
        <f>VLOOKUP(B219,映射表!A:C,3,0)</f>
        <v>#N/A</v>
      </c>
      <c r="D219" s="121">
        <f t="shared" si="39"/>
        <v>0</v>
      </c>
      <c r="E219" s="100">
        <f t="shared" si="40"/>
        <v>0</v>
      </c>
      <c r="F219" s="121">
        <f t="shared" si="41"/>
        <v>0</v>
      </c>
      <c r="G219" s="121">
        <f t="shared" si="42"/>
        <v>0</v>
      </c>
      <c r="H219" s="99" t="e">
        <f>VLOOKUP(C219,'B2B（ol)'!A:J,10,0)*D219</f>
        <v>#N/A</v>
      </c>
      <c r="I219" s="101" t="e">
        <f t="shared" si="43"/>
        <v>#DIV/0!</v>
      </c>
      <c r="J219" s="101">
        <f t="shared" si="44"/>
        <v>0</v>
      </c>
      <c r="K219" s="121">
        <f t="shared" si="45"/>
        <v>0</v>
      </c>
      <c r="L219" s="121" t="e">
        <f>VLOOKUP(C219,'B2B（ol)'!A:P,16,0)</f>
        <v>#N/A</v>
      </c>
      <c r="M219" s="117">
        <f t="shared" si="46"/>
        <v>0</v>
      </c>
      <c r="N219" s="114" t="e">
        <f>VLOOKUP(C219,'B2B（ol)'!A:K,11,0)</f>
        <v>#N/A</v>
      </c>
      <c r="O219" s="114" t="e">
        <f>VLOOKUP(B219,fulfillment!L:AN,29,0)</f>
        <v>#N/A</v>
      </c>
      <c r="P219" s="113"/>
      <c r="Q219" s="61" t="e">
        <f>VLOOKUP(R219,映射表!A:G,7,0)</f>
        <v>#N/A</v>
      </c>
      <c r="R219" s="131"/>
      <c r="S219" s="131"/>
      <c r="T219" s="131"/>
      <c r="U219" s="131"/>
      <c r="V219" s="131"/>
      <c r="W219" s="131"/>
      <c r="X219" s="131"/>
      <c r="Y219" s="131"/>
      <c r="Z219" s="131"/>
      <c r="AA219" s="131"/>
      <c r="AB219" s="61">
        <f t="shared" si="47"/>
        <v>0</v>
      </c>
      <c r="AE219" s="132"/>
    </row>
    <row r="220" spans="1:31" s="61" customFormat="1">
      <c r="A220" s="61" t="e">
        <f t="shared" si="37"/>
        <v>#N/A</v>
      </c>
      <c r="B220" s="121">
        <f t="shared" si="38"/>
        <v>0</v>
      </c>
      <c r="C220" s="117" t="e">
        <f>VLOOKUP(B220,映射表!A:C,3,0)</f>
        <v>#N/A</v>
      </c>
      <c r="D220" s="121">
        <f t="shared" si="39"/>
        <v>0</v>
      </c>
      <c r="E220" s="100">
        <f t="shared" si="40"/>
        <v>0</v>
      </c>
      <c r="F220" s="121">
        <f t="shared" si="41"/>
        <v>0</v>
      </c>
      <c r="G220" s="121">
        <f t="shared" si="42"/>
        <v>0</v>
      </c>
      <c r="H220" s="99" t="e">
        <f>VLOOKUP(C220,'B2B（ol)'!A:J,10,0)*D220</f>
        <v>#N/A</v>
      </c>
      <c r="I220" s="101" t="e">
        <f t="shared" si="43"/>
        <v>#DIV/0!</v>
      </c>
      <c r="J220" s="101">
        <f t="shared" si="44"/>
        <v>0</v>
      </c>
      <c r="K220" s="121">
        <f t="shared" si="45"/>
        <v>0</v>
      </c>
      <c r="L220" s="121" t="e">
        <f>VLOOKUP(C220,'B2B（ol)'!A:P,16,0)</f>
        <v>#N/A</v>
      </c>
      <c r="M220" s="117">
        <f t="shared" si="46"/>
        <v>0</v>
      </c>
      <c r="N220" s="114" t="e">
        <f>VLOOKUP(C220,'B2B（ol)'!A:K,11,0)</f>
        <v>#N/A</v>
      </c>
      <c r="O220" s="114" t="e">
        <f>VLOOKUP(B220,fulfillment!L:AN,29,0)</f>
        <v>#N/A</v>
      </c>
      <c r="P220" s="113"/>
      <c r="Q220" s="61" t="e">
        <f>VLOOKUP(R220,映射表!A:G,7,0)</f>
        <v>#N/A</v>
      </c>
      <c r="R220" s="131"/>
      <c r="S220" s="131"/>
      <c r="T220" s="131"/>
      <c r="U220" s="131"/>
      <c r="V220" s="131"/>
      <c r="W220" s="131"/>
      <c r="X220" s="131"/>
      <c r="Y220" s="131"/>
      <c r="Z220" s="131"/>
      <c r="AA220" s="131"/>
      <c r="AB220" s="61">
        <f t="shared" ref="AB218:AB281" si="48">M220</f>
        <v>0</v>
      </c>
      <c r="AE220" s="132"/>
    </row>
    <row r="221" spans="1:31" s="61" customFormat="1">
      <c r="A221" s="61" t="e">
        <f t="shared" si="37"/>
        <v>#N/A</v>
      </c>
      <c r="B221" s="121">
        <f t="shared" si="38"/>
        <v>0</v>
      </c>
      <c r="C221" s="117" t="e">
        <f>VLOOKUP(B221,映射表!A:C,3,0)</f>
        <v>#N/A</v>
      </c>
      <c r="D221" s="121">
        <f t="shared" si="39"/>
        <v>0</v>
      </c>
      <c r="E221" s="100">
        <f t="shared" si="40"/>
        <v>0</v>
      </c>
      <c r="F221" s="121">
        <f t="shared" si="41"/>
        <v>0</v>
      </c>
      <c r="G221" s="121">
        <f t="shared" si="42"/>
        <v>0</v>
      </c>
      <c r="H221" s="99" t="e">
        <f>VLOOKUP(C221,'B2B（ol)'!A:J,10,0)*D221</f>
        <v>#N/A</v>
      </c>
      <c r="I221" s="101" t="e">
        <f t="shared" si="43"/>
        <v>#DIV/0!</v>
      </c>
      <c r="J221" s="101">
        <f t="shared" si="44"/>
        <v>0</v>
      </c>
      <c r="K221" s="121">
        <f t="shared" si="45"/>
        <v>0</v>
      </c>
      <c r="L221" s="121" t="e">
        <f>VLOOKUP(C221,'B2B（ol)'!A:P,16,0)</f>
        <v>#N/A</v>
      </c>
      <c r="M221" s="117">
        <f t="shared" si="46"/>
        <v>0</v>
      </c>
      <c r="N221" s="114" t="e">
        <f>VLOOKUP(C221,'B2B（ol)'!A:K,11,0)</f>
        <v>#N/A</v>
      </c>
      <c r="O221" s="114" t="e">
        <f>VLOOKUP(B221,fulfillment!L:AN,29,0)</f>
        <v>#N/A</v>
      </c>
      <c r="P221" s="113"/>
      <c r="Q221" s="61" t="e">
        <f>VLOOKUP(R221,映射表!A:G,7,0)</f>
        <v>#N/A</v>
      </c>
      <c r="R221" s="131"/>
      <c r="S221" s="131"/>
      <c r="T221" s="131"/>
      <c r="U221" s="131"/>
      <c r="V221" s="131"/>
      <c r="W221" s="131"/>
      <c r="X221" s="131"/>
      <c r="Y221" s="131"/>
      <c r="Z221" s="131"/>
      <c r="AA221" s="131"/>
      <c r="AB221" s="61">
        <f t="shared" si="48"/>
        <v>0</v>
      </c>
      <c r="AE221" s="132"/>
    </row>
    <row r="222" spans="1:31" s="61" customFormat="1">
      <c r="A222" s="61" t="e">
        <f t="shared" si="37"/>
        <v>#N/A</v>
      </c>
      <c r="B222" s="121">
        <f t="shared" si="38"/>
        <v>0</v>
      </c>
      <c r="C222" s="117" t="e">
        <f>VLOOKUP(B222,映射表!A:C,3,0)</f>
        <v>#N/A</v>
      </c>
      <c r="D222" s="121">
        <f t="shared" si="39"/>
        <v>0</v>
      </c>
      <c r="E222" s="100">
        <f t="shared" si="40"/>
        <v>0</v>
      </c>
      <c r="F222" s="121">
        <f t="shared" si="41"/>
        <v>0</v>
      </c>
      <c r="G222" s="121">
        <f t="shared" si="42"/>
        <v>0</v>
      </c>
      <c r="H222" s="99" t="e">
        <f>VLOOKUP(C222,'B2B（ol)'!A:J,10,0)*D222</f>
        <v>#N/A</v>
      </c>
      <c r="I222" s="101" t="e">
        <f t="shared" si="43"/>
        <v>#DIV/0!</v>
      </c>
      <c r="J222" s="101">
        <f t="shared" si="44"/>
        <v>0</v>
      </c>
      <c r="K222" s="121">
        <f t="shared" si="45"/>
        <v>0</v>
      </c>
      <c r="L222" s="121" t="e">
        <f>VLOOKUP(C222,'B2B（ol)'!A:P,16,0)</f>
        <v>#N/A</v>
      </c>
      <c r="M222" s="117">
        <f t="shared" si="46"/>
        <v>0</v>
      </c>
      <c r="N222" s="114" t="e">
        <f>VLOOKUP(C222,'B2B（ol)'!A:K,11,0)</f>
        <v>#N/A</v>
      </c>
      <c r="O222" s="114" t="e">
        <f>VLOOKUP(B222,fulfillment!L:AN,29,0)</f>
        <v>#N/A</v>
      </c>
      <c r="P222" s="113"/>
      <c r="Q222" s="61" t="e">
        <f>VLOOKUP(R222,映射表!A:G,7,0)</f>
        <v>#N/A</v>
      </c>
      <c r="R222" s="131"/>
      <c r="S222" s="131"/>
      <c r="T222" s="131"/>
      <c r="U222" s="131"/>
      <c r="V222" s="131"/>
      <c r="W222" s="131"/>
      <c r="X222" s="131"/>
      <c r="Y222" s="131"/>
      <c r="Z222" s="131"/>
      <c r="AA222" s="131"/>
      <c r="AB222" s="61">
        <f t="shared" si="48"/>
        <v>0</v>
      </c>
      <c r="AE222" s="132"/>
    </row>
    <row r="223" spans="1:31" s="61" customFormat="1">
      <c r="A223" s="61" t="e">
        <f t="shared" si="37"/>
        <v>#N/A</v>
      </c>
      <c r="B223" s="121">
        <f t="shared" si="38"/>
        <v>0</v>
      </c>
      <c r="C223" s="117" t="e">
        <f>VLOOKUP(B223,映射表!A:C,3,0)</f>
        <v>#N/A</v>
      </c>
      <c r="D223" s="121">
        <f t="shared" si="39"/>
        <v>0</v>
      </c>
      <c r="E223" s="100">
        <f t="shared" si="40"/>
        <v>0</v>
      </c>
      <c r="F223" s="121">
        <f t="shared" si="41"/>
        <v>0</v>
      </c>
      <c r="G223" s="121">
        <f t="shared" si="42"/>
        <v>0</v>
      </c>
      <c r="H223" s="99" t="e">
        <f>VLOOKUP(C223,'B2B（ol)'!A:J,10,0)*D223</f>
        <v>#N/A</v>
      </c>
      <c r="I223" s="101" t="e">
        <f t="shared" si="43"/>
        <v>#DIV/0!</v>
      </c>
      <c r="J223" s="101">
        <f t="shared" si="44"/>
        <v>0</v>
      </c>
      <c r="K223" s="121">
        <f t="shared" si="45"/>
        <v>0</v>
      </c>
      <c r="L223" s="121" t="e">
        <f>VLOOKUP(C223,'B2B（ol)'!A:P,16,0)</f>
        <v>#N/A</v>
      </c>
      <c r="M223" s="117">
        <f t="shared" si="46"/>
        <v>0</v>
      </c>
      <c r="N223" s="114" t="e">
        <f>VLOOKUP(C223,'B2B（ol)'!A:K,11,0)</f>
        <v>#N/A</v>
      </c>
      <c r="O223" s="114" t="e">
        <f>VLOOKUP(B223,fulfillment!L:AN,29,0)</f>
        <v>#N/A</v>
      </c>
      <c r="P223" s="113"/>
      <c r="Q223" s="61" t="e">
        <f>VLOOKUP(R223,映射表!A:G,7,0)</f>
        <v>#N/A</v>
      </c>
      <c r="R223" s="131"/>
      <c r="S223" s="131"/>
      <c r="T223" s="131"/>
      <c r="U223" s="131"/>
      <c r="V223" s="131"/>
      <c r="W223" s="131"/>
      <c r="X223" s="131"/>
      <c r="Y223" s="131"/>
      <c r="Z223" s="131"/>
      <c r="AA223" s="131"/>
      <c r="AB223" s="61">
        <f t="shared" si="48"/>
        <v>0</v>
      </c>
      <c r="AE223" s="132"/>
    </row>
    <row r="224" spans="1:31" s="61" customFormat="1">
      <c r="A224" s="61" t="e">
        <f t="shared" si="37"/>
        <v>#N/A</v>
      </c>
      <c r="B224" s="121">
        <f t="shared" si="38"/>
        <v>0</v>
      </c>
      <c r="C224" s="117" t="e">
        <f>VLOOKUP(B224,映射表!A:C,3,0)</f>
        <v>#N/A</v>
      </c>
      <c r="D224" s="121">
        <f t="shared" si="39"/>
        <v>0</v>
      </c>
      <c r="E224" s="100">
        <f t="shared" si="40"/>
        <v>0</v>
      </c>
      <c r="F224" s="121">
        <f t="shared" si="41"/>
        <v>0</v>
      </c>
      <c r="G224" s="121">
        <f t="shared" si="42"/>
        <v>0</v>
      </c>
      <c r="H224" s="99" t="e">
        <f>VLOOKUP(C224,'B2B（ol)'!A:J,10,0)*D224</f>
        <v>#N/A</v>
      </c>
      <c r="I224" s="101" t="e">
        <f t="shared" si="43"/>
        <v>#DIV/0!</v>
      </c>
      <c r="J224" s="101">
        <f t="shared" si="44"/>
        <v>0</v>
      </c>
      <c r="K224" s="121">
        <f t="shared" si="45"/>
        <v>0</v>
      </c>
      <c r="L224" s="121" t="e">
        <f>VLOOKUP(C224,'B2B（ol)'!A:P,16,0)</f>
        <v>#N/A</v>
      </c>
      <c r="M224" s="117">
        <f t="shared" si="46"/>
        <v>0</v>
      </c>
      <c r="N224" s="114" t="e">
        <f>VLOOKUP(C224,'B2B（ol)'!A:K,11,0)</f>
        <v>#N/A</v>
      </c>
      <c r="O224" s="114" t="e">
        <f>VLOOKUP(B224,fulfillment!L:AN,29,0)</f>
        <v>#N/A</v>
      </c>
      <c r="P224" s="113"/>
      <c r="Q224" s="61" t="e">
        <f>VLOOKUP(R224,映射表!A:G,7,0)</f>
        <v>#N/A</v>
      </c>
      <c r="R224" s="131"/>
      <c r="S224" s="131"/>
      <c r="T224" s="131"/>
      <c r="U224" s="131"/>
      <c r="V224" s="131"/>
      <c r="W224" s="131"/>
      <c r="X224" s="131"/>
      <c r="Y224" s="131"/>
      <c r="Z224" s="131"/>
      <c r="AA224" s="131"/>
      <c r="AB224" s="61">
        <f t="shared" si="48"/>
        <v>0</v>
      </c>
      <c r="AE224" s="132"/>
    </row>
    <row r="225" spans="1:31" s="61" customFormat="1">
      <c r="A225" s="61" t="e">
        <f t="shared" si="37"/>
        <v>#N/A</v>
      </c>
      <c r="B225" s="121">
        <f t="shared" si="38"/>
        <v>0</v>
      </c>
      <c r="C225" s="117" t="e">
        <f>VLOOKUP(B225,映射表!A:C,3,0)</f>
        <v>#N/A</v>
      </c>
      <c r="D225" s="121">
        <f t="shared" si="39"/>
        <v>0</v>
      </c>
      <c r="E225" s="100">
        <f t="shared" si="40"/>
        <v>0</v>
      </c>
      <c r="F225" s="121">
        <f t="shared" si="41"/>
        <v>0</v>
      </c>
      <c r="G225" s="121">
        <f t="shared" si="42"/>
        <v>0</v>
      </c>
      <c r="H225" s="99" t="e">
        <f>VLOOKUP(C225,'B2B（ol)'!A:J,10,0)*D225</f>
        <v>#N/A</v>
      </c>
      <c r="I225" s="101" t="e">
        <f t="shared" si="43"/>
        <v>#DIV/0!</v>
      </c>
      <c r="J225" s="101">
        <f t="shared" si="44"/>
        <v>0</v>
      </c>
      <c r="K225" s="121">
        <f t="shared" si="45"/>
        <v>0</v>
      </c>
      <c r="L225" s="121" t="e">
        <f>VLOOKUP(C225,'B2B（ol)'!A:P,16,0)</f>
        <v>#N/A</v>
      </c>
      <c r="M225" s="117">
        <f t="shared" si="46"/>
        <v>0</v>
      </c>
      <c r="N225" s="114" t="e">
        <f>VLOOKUP(C225,'B2B（ol)'!A:K,11,0)</f>
        <v>#N/A</v>
      </c>
      <c r="O225" s="114" t="e">
        <f>VLOOKUP(B225,fulfillment!L:AN,29,0)</f>
        <v>#N/A</v>
      </c>
      <c r="P225" s="113"/>
      <c r="Q225" s="61" t="e">
        <f>VLOOKUP(R225,映射表!A:G,7,0)</f>
        <v>#N/A</v>
      </c>
      <c r="R225" s="131"/>
      <c r="S225" s="131"/>
      <c r="T225" s="131"/>
      <c r="U225" s="131"/>
      <c r="V225" s="131"/>
      <c r="W225" s="131"/>
      <c r="X225" s="131"/>
      <c r="Y225" s="131"/>
      <c r="Z225" s="131"/>
      <c r="AA225" s="131"/>
      <c r="AB225" s="61">
        <f t="shared" si="48"/>
        <v>0</v>
      </c>
      <c r="AE225" s="132"/>
    </row>
    <row r="226" spans="1:31" s="61" customFormat="1">
      <c r="A226" s="61" t="e">
        <f t="shared" si="37"/>
        <v>#N/A</v>
      </c>
      <c r="B226" s="121">
        <f t="shared" si="38"/>
        <v>0</v>
      </c>
      <c r="C226" s="117" t="e">
        <f>VLOOKUP(B226,映射表!A:C,3,0)</f>
        <v>#N/A</v>
      </c>
      <c r="D226" s="121">
        <f t="shared" si="39"/>
        <v>0</v>
      </c>
      <c r="E226" s="100">
        <f t="shared" si="40"/>
        <v>0</v>
      </c>
      <c r="F226" s="121">
        <f t="shared" si="41"/>
        <v>0</v>
      </c>
      <c r="G226" s="121">
        <f t="shared" si="42"/>
        <v>0</v>
      </c>
      <c r="H226" s="99" t="e">
        <f>VLOOKUP(C226,'B2B（ol)'!A:J,10,0)*D226</f>
        <v>#N/A</v>
      </c>
      <c r="I226" s="101" t="e">
        <f t="shared" si="43"/>
        <v>#DIV/0!</v>
      </c>
      <c r="J226" s="101">
        <f t="shared" si="44"/>
        <v>0</v>
      </c>
      <c r="K226" s="121">
        <f t="shared" si="45"/>
        <v>0</v>
      </c>
      <c r="L226" s="121" t="e">
        <f>VLOOKUP(C226,'B2B（ol)'!A:P,16,0)</f>
        <v>#N/A</v>
      </c>
      <c r="M226" s="117">
        <f t="shared" si="46"/>
        <v>0</v>
      </c>
      <c r="N226" s="114" t="e">
        <f>VLOOKUP(C226,'B2B（ol)'!A:K,11,0)</f>
        <v>#N/A</v>
      </c>
      <c r="O226" s="114" t="e">
        <f>VLOOKUP(B226,fulfillment!L:AN,29,0)</f>
        <v>#N/A</v>
      </c>
      <c r="P226" s="113"/>
      <c r="Q226" s="61" t="e">
        <f>VLOOKUP(R226,映射表!A:G,7,0)</f>
        <v>#N/A</v>
      </c>
      <c r="R226" s="131"/>
      <c r="S226" s="131"/>
      <c r="T226" s="131"/>
      <c r="U226" s="131"/>
      <c r="V226" s="131"/>
      <c r="W226" s="131"/>
      <c r="X226" s="131"/>
      <c r="Y226" s="131"/>
      <c r="Z226" s="131"/>
      <c r="AA226" s="131"/>
      <c r="AB226" s="61">
        <f t="shared" si="48"/>
        <v>0</v>
      </c>
      <c r="AE226" s="132"/>
    </row>
    <row r="227" spans="1:31" s="61" customFormat="1">
      <c r="A227" s="61" t="e">
        <f t="shared" si="37"/>
        <v>#N/A</v>
      </c>
      <c r="B227" s="121">
        <f t="shared" si="38"/>
        <v>0</v>
      </c>
      <c r="C227" s="117" t="e">
        <f>VLOOKUP(B227,映射表!A:C,3,0)</f>
        <v>#N/A</v>
      </c>
      <c r="D227" s="121">
        <f t="shared" si="39"/>
        <v>0</v>
      </c>
      <c r="E227" s="100">
        <f t="shared" si="40"/>
        <v>0</v>
      </c>
      <c r="F227" s="121">
        <f t="shared" si="41"/>
        <v>0</v>
      </c>
      <c r="G227" s="121">
        <f t="shared" si="42"/>
        <v>0</v>
      </c>
      <c r="H227" s="99" t="e">
        <f>VLOOKUP(C227,'B2B（ol)'!A:J,10,0)*D227</f>
        <v>#N/A</v>
      </c>
      <c r="I227" s="101" t="e">
        <f t="shared" si="43"/>
        <v>#DIV/0!</v>
      </c>
      <c r="J227" s="101">
        <f t="shared" si="44"/>
        <v>0</v>
      </c>
      <c r="K227" s="121">
        <f t="shared" si="45"/>
        <v>0</v>
      </c>
      <c r="L227" s="121" t="e">
        <f>VLOOKUP(C227,'B2B（ol)'!A:P,16,0)</f>
        <v>#N/A</v>
      </c>
      <c r="M227" s="117">
        <f t="shared" si="46"/>
        <v>0</v>
      </c>
      <c r="N227" s="114" t="e">
        <f>VLOOKUP(C227,'B2B（ol)'!A:K,11,0)</f>
        <v>#N/A</v>
      </c>
      <c r="O227" s="114" t="e">
        <f>VLOOKUP(B227,fulfillment!L:AN,29,0)</f>
        <v>#N/A</v>
      </c>
      <c r="P227" s="113"/>
      <c r="Q227" s="61" t="e">
        <f>VLOOKUP(R227,映射表!A:G,7,0)</f>
        <v>#N/A</v>
      </c>
      <c r="R227" s="131"/>
      <c r="S227" s="131"/>
      <c r="T227" s="131"/>
      <c r="U227" s="131"/>
      <c r="V227" s="131"/>
      <c r="W227" s="131"/>
      <c r="X227" s="131"/>
      <c r="Y227" s="131"/>
      <c r="Z227" s="131"/>
      <c r="AA227" s="131"/>
      <c r="AB227" s="61">
        <f t="shared" si="48"/>
        <v>0</v>
      </c>
      <c r="AE227" s="132"/>
    </row>
    <row r="228" spans="1:31" s="61" customFormat="1">
      <c r="A228" s="61" t="e">
        <f t="shared" si="37"/>
        <v>#N/A</v>
      </c>
      <c r="B228" s="121">
        <f t="shared" si="38"/>
        <v>0</v>
      </c>
      <c r="C228" s="117" t="e">
        <f>VLOOKUP(B228,映射表!A:C,3,0)</f>
        <v>#N/A</v>
      </c>
      <c r="D228" s="121">
        <f t="shared" si="39"/>
        <v>0</v>
      </c>
      <c r="E228" s="100">
        <f t="shared" si="40"/>
        <v>0</v>
      </c>
      <c r="F228" s="121">
        <f t="shared" si="41"/>
        <v>0</v>
      </c>
      <c r="G228" s="121">
        <f t="shared" si="42"/>
        <v>0</v>
      </c>
      <c r="H228" s="99" t="e">
        <f>VLOOKUP(C228,'B2B（ol)'!A:J,10,0)*D228</f>
        <v>#N/A</v>
      </c>
      <c r="I228" s="101" t="e">
        <f t="shared" si="43"/>
        <v>#DIV/0!</v>
      </c>
      <c r="J228" s="101">
        <f t="shared" si="44"/>
        <v>0</v>
      </c>
      <c r="K228" s="121">
        <f t="shared" si="45"/>
        <v>0</v>
      </c>
      <c r="L228" s="121" t="e">
        <f>VLOOKUP(C228,'B2B（ol)'!A:P,16,0)</f>
        <v>#N/A</v>
      </c>
      <c r="M228" s="117">
        <f t="shared" si="46"/>
        <v>0</v>
      </c>
      <c r="N228" s="114" t="e">
        <f>VLOOKUP(C228,'B2B（ol)'!A:K,11,0)</f>
        <v>#N/A</v>
      </c>
      <c r="O228" s="114" t="e">
        <f>VLOOKUP(B228,fulfillment!L:AN,29,0)</f>
        <v>#N/A</v>
      </c>
      <c r="P228" s="113"/>
      <c r="Q228" s="61" t="e">
        <f>VLOOKUP(R228,映射表!A:G,7,0)</f>
        <v>#N/A</v>
      </c>
      <c r="R228" s="131"/>
      <c r="S228" s="131"/>
      <c r="T228" s="131"/>
      <c r="U228" s="131"/>
      <c r="V228" s="131"/>
      <c r="W228" s="131"/>
      <c r="X228" s="131"/>
      <c r="Y228" s="131"/>
      <c r="Z228" s="131"/>
      <c r="AA228" s="131"/>
      <c r="AB228" s="61">
        <f t="shared" si="48"/>
        <v>0</v>
      </c>
      <c r="AE228" s="132"/>
    </row>
    <row r="229" spans="1:31" s="61" customFormat="1">
      <c r="A229" s="61" t="e">
        <f t="shared" si="37"/>
        <v>#N/A</v>
      </c>
      <c r="B229" s="121">
        <f t="shared" si="38"/>
        <v>0</v>
      </c>
      <c r="C229" s="117" t="e">
        <f>VLOOKUP(B229,映射表!A:C,3,0)</f>
        <v>#N/A</v>
      </c>
      <c r="D229" s="121">
        <f t="shared" si="39"/>
        <v>0</v>
      </c>
      <c r="E229" s="100">
        <f t="shared" si="40"/>
        <v>0</v>
      </c>
      <c r="F229" s="121">
        <f t="shared" si="41"/>
        <v>0</v>
      </c>
      <c r="G229" s="121">
        <f t="shared" si="42"/>
        <v>0</v>
      </c>
      <c r="H229" s="99" t="e">
        <f>VLOOKUP(C229,'B2B（ol)'!A:J,10,0)*D229</f>
        <v>#N/A</v>
      </c>
      <c r="I229" s="101" t="e">
        <f t="shared" si="43"/>
        <v>#DIV/0!</v>
      </c>
      <c r="J229" s="101">
        <f t="shared" si="44"/>
        <v>0</v>
      </c>
      <c r="K229" s="121">
        <f t="shared" si="45"/>
        <v>0</v>
      </c>
      <c r="L229" s="121" t="e">
        <f>VLOOKUP(C229,'B2B（ol)'!A:P,16,0)</f>
        <v>#N/A</v>
      </c>
      <c r="M229" s="117">
        <f t="shared" si="46"/>
        <v>0</v>
      </c>
      <c r="N229" s="114" t="e">
        <f>VLOOKUP(C229,'B2B（ol)'!A:K,11,0)</f>
        <v>#N/A</v>
      </c>
      <c r="O229" s="114" t="e">
        <f>VLOOKUP(B229,fulfillment!L:AN,29,0)</f>
        <v>#N/A</v>
      </c>
      <c r="P229" s="113"/>
      <c r="Q229" s="61" t="e">
        <f>VLOOKUP(R229,映射表!A:G,7,0)</f>
        <v>#N/A</v>
      </c>
      <c r="R229" s="131"/>
      <c r="S229" s="131"/>
      <c r="T229" s="131"/>
      <c r="U229" s="131"/>
      <c r="V229" s="131"/>
      <c r="W229" s="131"/>
      <c r="X229" s="131"/>
      <c r="Y229" s="131"/>
      <c r="Z229" s="131"/>
      <c r="AA229" s="131"/>
      <c r="AB229" s="61">
        <f t="shared" si="48"/>
        <v>0</v>
      </c>
      <c r="AE229" s="132"/>
    </row>
    <row r="230" spans="1:31" s="61" customFormat="1">
      <c r="A230" s="61" t="e">
        <f t="shared" si="37"/>
        <v>#N/A</v>
      </c>
      <c r="B230" s="121">
        <f t="shared" si="38"/>
        <v>0</v>
      </c>
      <c r="C230" s="117" t="e">
        <f>VLOOKUP(B230,映射表!A:C,3,0)</f>
        <v>#N/A</v>
      </c>
      <c r="D230" s="121">
        <f t="shared" si="39"/>
        <v>0</v>
      </c>
      <c r="E230" s="100">
        <f t="shared" si="40"/>
        <v>0</v>
      </c>
      <c r="F230" s="121">
        <f t="shared" si="41"/>
        <v>0</v>
      </c>
      <c r="G230" s="121">
        <f t="shared" si="42"/>
        <v>0</v>
      </c>
      <c r="H230" s="99" t="e">
        <f>VLOOKUP(C230,'B2B（ol)'!A:J,10,0)*D230</f>
        <v>#N/A</v>
      </c>
      <c r="I230" s="101" t="e">
        <f t="shared" si="43"/>
        <v>#DIV/0!</v>
      </c>
      <c r="J230" s="101">
        <f t="shared" si="44"/>
        <v>0</v>
      </c>
      <c r="K230" s="121">
        <f t="shared" si="45"/>
        <v>0</v>
      </c>
      <c r="L230" s="121" t="e">
        <f>VLOOKUP(C230,'B2B（ol)'!A:P,16,0)</f>
        <v>#N/A</v>
      </c>
      <c r="M230" s="117">
        <f t="shared" si="46"/>
        <v>0</v>
      </c>
      <c r="N230" s="114" t="e">
        <f>VLOOKUP(C230,'B2B（ol)'!A:K,11,0)</f>
        <v>#N/A</v>
      </c>
      <c r="O230" s="114" t="e">
        <f>VLOOKUP(B230,fulfillment!L:AN,29,0)</f>
        <v>#N/A</v>
      </c>
      <c r="P230" s="113"/>
      <c r="Q230" s="61" t="e">
        <f>VLOOKUP(R230,映射表!A:G,7,0)</f>
        <v>#N/A</v>
      </c>
      <c r="R230" s="131"/>
      <c r="S230" s="131"/>
      <c r="T230" s="131"/>
      <c r="U230" s="131"/>
      <c r="V230" s="131"/>
      <c r="W230" s="131"/>
      <c r="X230" s="131"/>
      <c r="Y230" s="131"/>
      <c r="Z230" s="131"/>
      <c r="AA230" s="131"/>
      <c r="AB230" s="61">
        <f t="shared" si="48"/>
        <v>0</v>
      </c>
      <c r="AE230" s="132"/>
    </row>
    <row r="231" spans="1:31" s="61" customFormat="1">
      <c r="A231" s="61" t="e">
        <f t="shared" si="37"/>
        <v>#N/A</v>
      </c>
      <c r="B231" s="121">
        <f t="shared" si="38"/>
        <v>0</v>
      </c>
      <c r="C231" s="117" t="e">
        <f>VLOOKUP(B231,映射表!A:C,3,0)</f>
        <v>#N/A</v>
      </c>
      <c r="D231" s="121">
        <f t="shared" si="39"/>
        <v>0</v>
      </c>
      <c r="E231" s="100">
        <f t="shared" si="40"/>
        <v>0</v>
      </c>
      <c r="F231" s="121">
        <f t="shared" si="41"/>
        <v>0</v>
      </c>
      <c r="G231" s="121">
        <f t="shared" si="42"/>
        <v>0</v>
      </c>
      <c r="H231" s="99" t="e">
        <f>VLOOKUP(C231,'B2B（ol)'!A:J,10,0)*D231</f>
        <v>#N/A</v>
      </c>
      <c r="I231" s="101" t="e">
        <f t="shared" si="43"/>
        <v>#DIV/0!</v>
      </c>
      <c r="J231" s="101">
        <f t="shared" si="44"/>
        <v>0</v>
      </c>
      <c r="K231" s="121">
        <f t="shared" si="45"/>
        <v>0</v>
      </c>
      <c r="L231" s="121" t="e">
        <f>VLOOKUP(C231,'B2B（ol)'!A:P,16,0)</f>
        <v>#N/A</v>
      </c>
      <c r="M231" s="117">
        <f t="shared" si="46"/>
        <v>0</v>
      </c>
      <c r="N231" s="114" t="e">
        <f>VLOOKUP(C231,'B2B（ol)'!A:K,11,0)</f>
        <v>#N/A</v>
      </c>
      <c r="O231" s="114" t="e">
        <f>VLOOKUP(B231,fulfillment!L:AN,29,0)</f>
        <v>#N/A</v>
      </c>
      <c r="P231" s="113"/>
      <c r="Q231" s="61" t="e">
        <f>VLOOKUP(R231,映射表!A:G,7,0)</f>
        <v>#N/A</v>
      </c>
      <c r="R231" s="23"/>
      <c r="S231" s="23"/>
      <c r="T231" s="23"/>
      <c r="U231" s="131"/>
      <c r="V231" s="131"/>
      <c r="W231" s="131"/>
      <c r="X231" s="131"/>
      <c r="Y231" s="131"/>
      <c r="Z231" s="131"/>
      <c r="AA231" s="131"/>
      <c r="AB231" s="61">
        <f t="shared" si="48"/>
        <v>0</v>
      </c>
      <c r="AE231" s="132"/>
    </row>
    <row r="232" spans="1:31" s="61" customFormat="1">
      <c r="A232" s="61" t="e">
        <f t="shared" si="37"/>
        <v>#N/A</v>
      </c>
      <c r="B232" s="121">
        <f t="shared" si="38"/>
        <v>0</v>
      </c>
      <c r="C232" s="117" t="e">
        <f>VLOOKUP(B232,映射表!A:C,3,0)</f>
        <v>#N/A</v>
      </c>
      <c r="D232" s="121">
        <f t="shared" si="39"/>
        <v>0</v>
      </c>
      <c r="E232" s="100">
        <f t="shared" si="40"/>
        <v>0</v>
      </c>
      <c r="F232" s="121">
        <f t="shared" si="41"/>
        <v>0</v>
      </c>
      <c r="G232" s="121">
        <f t="shared" si="42"/>
        <v>0</v>
      </c>
      <c r="H232" s="99" t="e">
        <f>VLOOKUP(C232,'B2B（ol)'!A:J,10,0)*D232</f>
        <v>#N/A</v>
      </c>
      <c r="I232" s="101" t="e">
        <f t="shared" si="43"/>
        <v>#DIV/0!</v>
      </c>
      <c r="J232" s="101">
        <f t="shared" si="44"/>
        <v>0</v>
      </c>
      <c r="K232" s="121">
        <f t="shared" si="45"/>
        <v>0</v>
      </c>
      <c r="L232" s="121" t="e">
        <f>VLOOKUP(C232,'B2B（ol)'!A:P,16,0)</f>
        <v>#N/A</v>
      </c>
      <c r="M232" s="117">
        <f t="shared" si="46"/>
        <v>0</v>
      </c>
      <c r="N232" s="114" t="e">
        <f>VLOOKUP(C232,'B2B（ol)'!A:K,11,0)</f>
        <v>#N/A</v>
      </c>
      <c r="O232" s="114" t="e">
        <f>VLOOKUP(B232,fulfillment!L:AN,29,0)</f>
        <v>#N/A</v>
      </c>
      <c r="P232" s="113"/>
      <c r="Q232" s="61" t="e">
        <f>VLOOKUP(R232,映射表!A:G,7,0)</f>
        <v>#N/A</v>
      </c>
      <c r="R232" s="131"/>
      <c r="S232" s="131"/>
      <c r="T232" s="131"/>
      <c r="U232" s="131"/>
      <c r="V232" s="131"/>
      <c r="W232" s="131"/>
      <c r="X232" s="131"/>
      <c r="Y232" s="131"/>
      <c r="Z232" s="131"/>
      <c r="AA232" s="131"/>
      <c r="AB232" s="61">
        <f t="shared" si="48"/>
        <v>0</v>
      </c>
      <c r="AE232" s="132"/>
    </row>
    <row r="233" spans="1:31" s="61" customFormat="1">
      <c r="A233" s="61" t="e">
        <f t="shared" si="37"/>
        <v>#N/A</v>
      </c>
      <c r="B233" s="121">
        <f t="shared" si="38"/>
        <v>0</v>
      </c>
      <c r="C233" s="117" t="e">
        <f>VLOOKUP(B233,映射表!A:C,3,0)</f>
        <v>#N/A</v>
      </c>
      <c r="D233" s="121">
        <f t="shared" si="39"/>
        <v>0</v>
      </c>
      <c r="E233" s="100">
        <f t="shared" si="40"/>
        <v>0</v>
      </c>
      <c r="F233" s="121">
        <f t="shared" si="41"/>
        <v>0</v>
      </c>
      <c r="G233" s="121">
        <f t="shared" si="42"/>
        <v>0</v>
      </c>
      <c r="H233" s="99" t="e">
        <f>VLOOKUP(C233,'B2B（ol)'!A:J,10,0)*D233</f>
        <v>#N/A</v>
      </c>
      <c r="I233" s="101" t="e">
        <f t="shared" si="43"/>
        <v>#DIV/0!</v>
      </c>
      <c r="J233" s="101">
        <f t="shared" si="44"/>
        <v>0</v>
      </c>
      <c r="K233" s="121">
        <f t="shared" si="45"/>
        <v>0</v>
      </c>
      <c r="L233" s="121" t="e">
        <f>VLOOKUP(C233,'B2B（ol)'!A:P,16,0)</f>
        <v>#N/A</v>
      </c>
      <c r="M233" s="117">
        <f t="shared" si="46"/>
        <v>0</v>
      </c>
      <c r="N233" s="114" t="e">
        <f>VLOOKUP(C233,'B2B（ol)'!A:K,11,0)</f>
        <v>#N/A</v>
      </c>
      <c r="O233" s="114" t="e">
        <f>VLOOKUP(B233,fulfillment!L:AN,29,0)</f>
        <v>#N/A</v>
      </c>
      <c r="P233" s="113"/>
      <c r="Q233" s="61" t="e">
        <f>VLOOKUP(R233,映射表!A:G,7,0)</f>
        <v>#N/A</v>
      </c>
      <c r="R233" s="131"/>
      <c r="S233" s="131"/>
      <c r="T233" s="131"/>
      <c r="U233" s="131"/>
      <c r="V233" s="131"/>
      <c r="W233" s="131"/>
      <c r="X233" s="131"/>
      <c r="Y233" s="131"/>
      <c r="Z233" s="131"/>
      <c r="AA233" s="131"/>
      <c r="AB233" s="61">
        <f t="shared" si="48"/>
        <v>0</v>
      </c>
      <c r="AE233" s="132"/>
    </row>
    <row r="234" spans="1:31" s="61" customFormat="1">
      <c r="A234" s="61" t="e">
        <f t="shared" si="37"/>
        <v>#N/A</v>
      </c>
      <c r="B234" s="121">
        <f t="shared" si="38"/>
        <v>0</v>
      </c>
      <c r="C234" s="117" t="e">
        <f>VLOOKUP(B234,映射表!A:C,3,0)</f>
        <v>#N/A</v>
      </c>
      <c r="D234" s="121">
        <f t="shared" si="39"/>
        <v>0</v>
      </c>
      <c r="E234" s="100">
        <f t="shared" si="40"/>
        <v>0</v>
      </c>
      <c r="F234" s="121">
        <f t="shared" si="41"/>
        <v>0</v>
      </c>
      <c r="G234" s="121">
        <f t="shared" si="42"/>
        <v>0</v>
      </c>
      <c r="H234" s="99" t="e">
        <f>VLOOKUP(C234,'B2B（ol)'!A:J,10,0)*D234</f>
        <v>#N/A</v>
      </c>
      <c r="I234" s="101" t="e">
        <f t="shared" si="43"/>
        <v>#DIV/0!</v>
      </c>
      <c r="J234" s="101">
        <f t="shared" si="44"/>
        <v>0</v>
      </c>
      <c r="K234" s="121">
        <f t="shared" si="45"/>
        <v>0</v>
      </c>
      <c r="L234" s="121" t="e">
        <f>VLOOKUP(C234,'B2B（ol)'!A:P,16,0)</f>
        <v>#N/A</v>
      </c>
      <c r="M234" s="117">
        <f t="shared" si="46"/>
        <v>0</v>
      </c>
      <c r="N234" s="114" t="e">
        <f>VLOOKUP(C234,'B2B（ol)'!A:K,11,0)</f>
        <v>#N/A</v>
      </c>
      <c r="O234" s="114" t="e">
        <f>VLOOKUP(B234,fulfillment!L:AN,29,0)</f>
        <v>#N/A</v>
      </c>
      <c r="P234" s="113"/>
      <c r="Q234" s="61" t="e">
        <f>VLOOKUP(R234,映射表!A:G,7,0)</f>
        <v>#N/A</v>
      </c>
      <c r="R234" s="131"/>
      <c r="S234" s="131"/>
      <c r="T234" s="131"/>
      <c r="U234" s="131"/>
      <c r="V234" s="131"/>
      <c r="W234" s="131"/>
      <c r="X234" s="131"/>
      <c r="Y234" s="131"/>
      <c r="Z234" s="131"/>
      <c r="AA234" s="131"/>
      <c r="AB234" s="61">
        <f t="shared" si="48"/>
        <v>0</v>
      </c>
      <c r="AE234" s="132"/>
    </row>
    <row r="235" spans="1:31" s="61" customFormat="1">
      <c r="A235" s="61" t="e">
        <f t="shared" si="37"/>
        <v>#N/A</v>
      </c>
      <c r="B235" s="121">
        <f t="shared" si="38"/>
        <v>0</v>
      </c>
      <c r="C235" s="117" t="e">
        <f>VLOOKUP(B235,映射表!A:C,3,0)</f>
        <v>#N/A</v>
      </c>
      <c r="D235" s="121">
        <f t="shared" si="39"/>
        <v>0</v>
      </c>
      <c r="E235" s="100">
        <f t="shared" si="40"/>
        <v>0</v>
      </c>
      <c r="F235" s="121">
        <f t="shared" si="41"/>
        <v>0</v>
      </c>
      <c r="G235" s="121">
        <f t="shared" si="42"/>
        <v>0</v>
      </c>
      <c r="H235" s="99" t="e">
        <f>VLOOKUP(C235,'B2B（ol)'!A:J,10,0)*D235</f>
        <v>#N/A</v>
      </c>
      <c r="I235" s="101" t="e">
        <f t="shared" si="43"/>
        <v>#DIV/0!</v>
      </c>
      <c r="J235" s="101">
        <f t="shared" si="44"/>
        <v>0</v>
      </c>
      <c r="K235" s="121">
        <f t="shared" si="45"/>
        <v>0</v>
      </c>
      <c r="L235" s="121" t="e">
        <f>VLOOKUP(C235,'B2B（ol)'!A:P,16,0)</f>
        <v>#N/A</v>
      </c>
      <c r="M235" s="117">
        <f t="shared" si="46"/>
        <v>0</v>
      </c>
      <c r="N235" s="114" t="e">
        <f>VLOOKUP(C235,'B2B（ol)'!A:K,11,0)</f>
        <v>#N/A</v>
      </c>
      <c r="O235" s="114" t="e">
        <f>VLOOKUP(B235,fulfillment!L:AN,29,0)</f>
        <v>#N/A</v>
      </c>
      <c r="P235" s="113"/>
      <c r="Q235" s="61" t="e">
        <f>VLOOKUP(R235,映射表!A:G,7,0)</f>
        <v>#N/A</v>
      </c>
      <c r="R235" s="131"/>
      <c r="S235" s="131"/>
      <c r="T235" s="131"/>
      <c r="U235" s="131"/>
      <c r="V235" s="131"/>
      <c r="W235" s="131"/>
      <c r="X235" s="131"/>
      <c r="Y235" s="131"/>
      <c r="Z235" s="131"/>
      <c r="AA235" s="131"/>
      <c r="AB235" s="61">
        <f t="shared" si="48"/>
        <v>0</v>
      </c>
      <c r="AE235" s="132"/>
    </row>
    <row r="236" spans="1:31" s="61" customFormat="1">
      <c r="A236" s="61" t="e">
        <f t="shared" si="37"/>
        <v>#N/A</v>
      </c>
      <c r="B236" s="121">
        <f t="shared" si="38"/>
        <v>0</v>
      </c>
      <c r="C236" s="117" t="e">
        <f>VLOOKUP(B236,映射表!A:C,3,0)</f>
        <v>#N/A</v>
      </c>
      <c r="D236" s="121">
        <f t="shared" si="39"/>
        <v>0</v>
      </c>
      <c r="E236" s="100">
        <f t="shared" si="40"/>
        <v>0</v>
      </c>
      <c r="F236" s="121">
        <f t="shared" si="41"/>
        <v>0</v>
      </c>
      <c r="G236" s="121">
        <f t="shared" si="42"/>
        <v>0</v>
      </c>
      <c r="H236" s="99" t="e">
        <f>VLOOKUP(C236,'B2B（ol)'!A:J,10,0)*D236</f>
        <v>#N/A</v>
      </c>
      <c r="I236" s="101" t="e">
        <f t="shared" si="43"/>
        <v>#DIV/0!</v>
      </c>
      <c r="J236" s="101">
        <f t="shared" si="44"/>
        <v>0</v>
      </c>
      <c r="K236" s="121">
        <f t="shared" si="45"/>
        <v>0</v>
      </c>
      <c r="L236" s="121" t="e">
        <f>VLOOKUP(C236,'B2B（ol)'!A:P,16,0)</f>
        <v>#N/A</v>
      </c>
      <c r="M236" s="117">
        <f t="shared" si="46"/>
        <v>0</v>
      </c>
      <c r="N236" s="114" t="e">
        <f>VLOOKUP(C236,'B2B（ol)'!A:K,11,0)</f>
        <v>#N/A</v>
      </c>
      <c r="O236" s="114" t="e">
        <f>VLOOKUP(B236,fulfillment!L:AN,29,0)</f>
        <v>#N/A</v>
      </c>
      <c r="P236" s="113"/>
      <c r="Q236" s="61" t="e">
        <f>VLOOKUP(R236,映射表!A:G,7,0)</f>
        <v>#N/A</v>
      </c>
      <c r="R236" s="131"/>
      <c r="S236" s="131"/>
      <c r="T236" s="131"/>
      <c r="U236" s="131"/>
      <c r="V236" s="131"/>
      <c r="W236" s="131"/>
      <c r="X236" s="131"/>
      <c r="Y236" s="131"/>
      <c r="Z236" s="131"/>
      <c r="AA236" s="131"/>
      <c r="AB236" s="61">
        <f t="shared" si="48"/>
        <v>0</v>
      </c>
      <c r="AE236" s="132"/>
    </row>
    <row r="237" spans="1:31" s="61" customFormat="1">
      <c r="A237" s="61" t="e">
        <f t="shared" si="37"/>
        <v>#N/A</v>
      </c>
      <c r="B237" s="121">
        <f t="shared" si="38"/>
        <v>0</v>
      </c>
      <c r="C237" s="117" t="e">
        <f>VLOOKUP(B237,映射表!A:C,3,0)</f>
        <v>#N/A</v>
      </c>
      <c r="D237" s="121">
        <f t="shared" si="39"/>
        <v>0</v>
      </c>
      <c r="E237" s="100">
        <f t="shared" si="40"/>
        <v>0</v>
      </c>
      <c r="F237" s="121">
        <f t="shared" si="41"/>
        <v>0</v>
      </c>
      <c r="G237" s="121">
        <f t="shared" si="42"/>
        <v>0</v>
      </c>
      <c r="H237" s="99" t="e">
        <f>VLOOKUP(C237,'B2B（ol)'!A:J,10,0)*D237</f>
        <v>#N/A</v>
      </c>
      <c r="I237" s="101" t="e">
        <f t="shared" si="43"/>
        <v>#DIV/0!</v>
      </c>
      <c r="J237" s="101">
        <f t="shared" si="44"/>
        <v>0</v>
      </c>
      <c r="K237" s="121">
        <f t="shared" si="45"/>
        <v>0</v>
      </c>
      <c r="L237" s="121" t="e">
        <f>VLOOKUP(C237,'B2B（ol)'!A:P,16,0)</f>
        <v>#N/A</v>
      </c>
      <c r="M237" s="117">
        <f t="shared" si="46"/>
        <v>0</v>
      </c>
      <c r="N237" s="114" t="e">
        <f>VLOOKUP(C237,'B2B（ol)'!A:K,11,0)</f>
        <v>#N/A</v>
      </c>
      <c r="O237" s="114" t="e">
        <f>VLOOKUP(B237,fulfillment!L:AN,29,0)</f>
        <v>#N/A</v>
      </c>
      <c r="P237" s="113"/>
      <c r="Q237" s="61" t="e">
        <f>VLOOKUP(R237,映射表!A:G,7,0)</f>
        <v>#N/A</v>
      </c>
      <c r="R237" s="131"/>
      <c r="S237" s="131"/>
      <c r="T237" s="131"/>
      <c r="U237" s="131"/>
      <c r="V237" s="131"/>
      <c r="W237" s="131"/>
      <c r="X237" s="131"/>
      <c r="Y237" s="131"/>
      <c r="Z237" s="131"/>
      <c r="AA237" s="131"/>
      <c r="AB237" s="61">
        <f t="shared" si="48"/>
        <v>0</v>
      </c>
      <c r="AE237" s="132"/>
    </row>
    <row r="238" spans="1:31" s="61" customFormat="1">
      <c r="A238" s="61" t="e">
        <f t="shared" si="37"/>
        <v>#N/A</v>
      </c>
      <c r="B238" s="121">
        <f t="shared" si="38"/>
        <v>0</v>
      </c>
      <c r="C238" s="117" t="e">
        <f>VLOOKUP(B238,映射表!A:C,3,0)</f>
        <v>#N/A</v>
      </c>
      <c r="D238" s="121">
        <f t="shared" si="39"/>
        <v>0</v>
      </c>
      <c r="E238" s="100">
        <f t="shared" si="40"/>
        <v>0</v>
      </c>
      <c r="F238" s="121">
        <f t="shared" si="41"/>
        <v>0</v>
      </c>
      <c r="G238" s="121">
        <f t="shared" si="42"/>
        <v>0</v>
      </c>
      <c r="H238" s="99" t="e">
        <f>VLOOKUP(C238,'B2B（ol)'!A:J,10,0)*D238</f>
        <v>#N/A</v>
      </c>
      <c r="I238" s="101" t="e">
        <f t="shared" si="43"/>
        <v>#DIV/0!</v>
      </c>
      <c r="J238" s="101">
        <f t="shared" si="44"/>
        <v>0</v>
      </c>
      <c r="K238" s="121">
        <f t="shared" si="45"/>
        <v>0</v>
      </c>
      <c r="L238" s="121" t="e">
        <f>VLOOKUP(C238,'B2B（ol)'!A:P,16,0)</f>
        <v>#N/A</v>
      </c>
      <c r="M238" s="117">
        <f t="shared" si="46"/>
        <v>0</v>
      </c>
      <c r="N238" s="114" t="e">
        <f>VLOOKUP(C238,'B2B（ol)'!A:K,11,0)</f>
        <v>#N/A</v>
      </c>
      <c r="O238" s="114" t="e">
        <f>VLOOKUP(B238,fulfillment!L:AN,29,0)</f>
        <v>#N/A</v>
      </c>
      <c r="P238" s="113"/>
      <c r="Q238" s="61" t="e">
        <f>VLOOKUP(R238,映射表!A:G,7,0)</f>
        <v>#N/A</v>
      </c>
      <c r="R238" s="131"/>
      <c r="S238" s="131"/>
      <c r="T238" s="131"/>
      <c r="U238" s="131"/>
      <c r="V238" s="131"/>
      <c r="W238" s="131"/>
      <c r="X238" s="131"/>
      <c r="Y238" s="131"/>
      <c r="Z238" s="131"/>
      <c r="AA238" s="131"/>
      <c r="AB238" s="61">
        <f t="shared" si="48"/>
        <v>0</v>
      </c>
      <c r="AE238" s="132"/>
    </row>
    <row r="239" spans="1:31" s="61" customFormat="1">
      <c r="A239" s="61" t="e">
        <f t="shared" si="37"/>
        <v>#N/A</v>
      </c>
      <c r="B239" s="121">
        <f t="shared" si="38"/>
        <v>0</v>
      </c>
      <c r="C239" s="117" t="e">
        <f>VLOOKUP(B239,映射表!A:C,3,0)</f>
        <v>#N/A</v>
      </c>
      <c r="D239" s="121">
        <f t="shared" si="39"/>
        <v>0</v>
      </c>
      <c r="E239" s="100">
        <f t="shared" si="40"/>
        <v>0</v>
      </c>
      <c r="F239" s="121">
        <f t="shared" si="41"/>
        <v>0</v>
      </c>
      <c r="G239" s="121">
        <f t="shared" si="42"/>
        <v>0</v>
      </c>
      <c r="H239" s="99" t="e">
        <f>VLOOKUP(C239,'B2B（ol)'!A:J,10,0)*D239</f>
        <v>#N/A</v>
      </c>
      <c r="I239" s="101" t="e">
        <f t="shared" si="43"/>
        <v>#DIV/0!</v>
      </c>
      <c r="J239" s="101">
        <f t="shared" si="44"/>
        <v>0</v>
      </c>
      <c r="K239" s="121">
        <f t="shared" si="45"/>
        <v>0</v>
      </c>
      <c r="L239" s="121" t="e">
        <f>VLOOKUP(C239,'B2B（ol)'!A:P,16,0)</f>
        <v>#N/A</v>
      </c>
      <c r="M239" s="117">
        <f t="shared" si="46"/>
        <v>0</v>
      </c>
      <c r="N239" s="114" t="e">
        <f>VLOOKUP(C239,'B2B（ol)'!A:K,11,0)</f>
        <v>#N/A</v>
      </c>
      <c r="O239" s="114" t="e">
        <f>VLOOKUP(B239,fulfillment!L:AN,29,0)</f>
        <v>#N/A</v>
      </c>
      <c r="P239" s="113"/>
      <c r="Q239" s="61" t="e">
        <f>VLOOKUP(R239,映射表!A:G,7,0)</f>
        <v>#N/A</v>
      </c>
      <c r="R239" s="131"/>
      <c r="S239" s="131"/>
      <c r="T239" s="131"/>
      <c r="U239" s="131"/>
      <c r="V239" s="131"/>
      <c r="W239" s="131"/>
      <c r="X239" s="131"/>
      <c r="Y239" s="131"/>
      <c r="Z239" s="131"/>
      <c r="AA239" s="131"/>
      <c r="AB239" s="61">
        <f t="shared" si="48"/>
        <v>0</v>
      </c>
      <c r="AE239" s="132"/>
    </row>
    <row r="240" spans="1:31" s="61" customFormat="1">
      <c r="A240" s="61" t="e">
        <f t="shared" si="37"/>
        <v>#N/A</v>
      </c>
      <c r="B240" s="121">
        <f t="shared" si="38"/>
        <v>0</v>
      </c>
      <c r="C240" s="117" t="e">
        <f>VLOOKUP(B240,映射表!A:C,3,0)</f>
        <v>#N/A</v>
      </c>
      <c r="D240" s="121">
        <f t="shared" si="39"/>
        <v>0</v>
      </c>
      <c r="E240" s="100">
        <f t="shared" si="40"/>
        <v>0</v>
      </c>
      <c r="F240" s="121">
        <f t="shared" si="41"/>
        <v>0</v>
      </c>
      <c r="G240" s="121">
        <f t="shared" si="42"/>
        <v>0</v>
      </c>
      <c r="H240" s="99" t="e">
        <f>VLOOKUP(C240,'B2B（ol)'!A:J,10,0)*D240</f>
        <v>#N/A</v>
      </c>
      <c r="I240" s="101" t="e">
        <f t="shared" si="43"/>
        <v>#DIV/0!</v>
      </c>
      <c r="J240" s="101">
        <f t="shared" si="44"/>
        <v>0</v>
      </c>
      <c r="K240" s="121">
        <f t="shared" si="45"/>
        <v>0</v>
      </c>
      <c r="L240" s="121" t="e">
        <f>VLOOKUP(C240,'B2B（ol)'!A:P,16,0)</f>
        <v>#N/A</v>
      </c>
      <c r="M240" s="117">
        <f t="shared" si="46"/>
        <v>0</v>
      </c>
      <c r="N240" s="114" t="e">
        <f>VLOOKUP(C240,'B2B（ol)'!A:K,11,0)</f>
        <v>#N/A</v>
      </c>
      <c r="O240" s="114" t="e">
        <f>VLOOKUP(B240,fulfillment!L:AN,29,0)</f>
        <v>#N/A</v>
      </c>
      <c r="P240" s="113"/>
      <c r="Q240" s="61" t="e">
        <f>VLOOKUP(R240,映射表!A:G,7,0)</f>
        <v>#N/A</v>
      </c>
      <c r="R240" s="131"/>
      <c r="S240" s="131"/>
      <c r="T240" s="131"/>
      <c r="U240" s="131"/>
      <c r="V240" s="131"/>
      <c r="W240" s="131"/>
      <c r="X240" s="131"/>
      <c r="Y240" s="131"/>
      <c r="Z240" s="131"/>
      <c r="AA240" s="131"/>
      <c r="AB240" s="61">
        <f t="shared" si="48"/>
        <v>0</v>
      </c>
      <c r="AE240" s="132"/>
    </row>
    <row r="241" spans="1:31" s="61" customFormat="1">
      <c r="A241" s="61" t="e">
        <f t="shared" si="37"/>
        <v>#N/A</v>
      </c>
      <c r="B241" s="121">
        <f t="shared" si="38"/>
        <v>0</v>
      </c>
      <c r="C241" s="117" t="e">
        <f>VLOOKUP(B241,映射表!A:C,3,0)</f>
        <v>#N/A</v>
      </c>
      <c r="D241" s="121">
        <f t="shared" si="39"/>
        <v>0</v>
      </c>
      <c r="E241" s="100">
        <f t="shared" si="40"/>
        <v>0</v>
      </c>
      <c r="F241" s="121">
        <f t="shared" si="41"/>
        <v>0</v>
      </c>
      <c r="G241" s="121">
        <f t="shared" si="42"/>
        <v>0</v>
      </c>
      <c r="H241" s="99" t="e">
        <f>VLOOKUP(C241,'B2B（ol)'!A:J,10,0)*D241</f>
        <v>#N/A</v>
      </c>
      <c r="I241" s="101" t="e">
        <f t="shared" si="43"/>
        <v>#DIV/0!</v>
      </c>
      <c r="J241" s="101">
        <f t="shared" si="44"/>
        <v>0</v>
      </c>
      <c r="K241" s="121">
        <f t="shared" si="45"/>
        <v>0</v>
      </c>
      <c r="L241" s="121" t="e">
        <f>VLOOKUP(C241,'B2B（ol)'!A:P,16,0)</f>
        <v>#N/A</v>
      </c>
      <c r="M241" s="117">
        <f t="shared" si="46"/>
        <v>0</v>
      </c>
      <c r="N241" s="114" t="e">
        <f>VLOOKUP(C241,'B2B（ol)'!A:K,11,0)</f>
        <v>#N/A</v>
      </c>
      <c r="O241" s="114" t="e">
        <f>VLOOKUP(B241,fulfillment!L:AN,29,0)</f>
        <v>#N/A</v>
      </c>
      <c r="P241" s="113"/>
      <c r="Q241" s="61" t="e">
        <f>VLOOKUP(R241,映射表!A:G,7,0)</f>
        <v>#N/A</v>
      </c>
      <c r="R241" s="131"/>
      <c r="S241" s="131"/>
      <c r="T241" s="131"/>
      <c r="U241" s="131"/>
      <c r="V241" s="131"/>
      <c r="W241" s="131"/>
      <c r="X241" s="131"/>
      <c r="Y241" s="131"/>
      <c r="Z241" s="131"/>
      <c r="AA241" s="131"/>
      <c r="AB241" s="61">
        <f t="shared" si="48"/>
        <v>0</v>
      </c>
      <c r="AE241" s="132"/>
    </row>
    <row r="242" spans="1:31" s="61" customFormat="1">
      <c r="A242" s="61" t="e">
        <f t="shared" si="37"/>
        <v>#N/A</v>
      </c>
      <c r="B242" s="121">
        <f t="shared" si="38"/>
        <v>0</v>
      </c>
      <c r="C242" s="117" t="e">
        <f>VLOOKUP(B242,映射表!A:C,3,0)</f>
        <v>#N/A</v>
      </c>
      <c r="D242" s="121">
        <f t="shared" si="39"/>
        <v>0</v>
      </c>
      <c r="E242" s="100">
        <f t="shared" si="40"/>
        <v>0</v>
      </c>
      <c r="F242" s="121">
        <f t="shared" si="41"/>
        <v>0</v>
      </c>
      <c r="G242" s="121">
        <f t="shared" si="42"/>
        <v>0</v>
      </c>
      <c r="H242" s="99" t="e">
        <f>VLOOKUP(C242,'B2B（ol)'!A:J,10,0)*D242</f>
        <v>#N/A</v>
      </c>
      <c r="I242" s="101" t="e">
        <f t="shared" si="43"/>
        <v>#DIV/0!</v>
      </c>
      <c r="J242" s="101">
        <f t="shared" si="44"/>
        <v>0</v>
      </c>
      <c r="K242" s="121">
        <f t="shared" si="45"/>
        <v>0</v>
      </c>
      <c r="L242" s="121" t="e">
        <f>VLOOKUP(C242,'B2B（ol)'!A:P,16,0)</f>
        <v>#N/A</v>
      </c>
      <c r="M242" s="117">
        <f t="shared" si="46"/>
        <v>0</v>
      </c>
      <c r="N242" s="114" t="e">
        <f>VLOOKUP(C242,'B2B（ol)'!A:K,11,0)</f>
        <v>#N/A</v>
      </c>
      <c r="O242" s="114" t="e">
        <f>VLOOKUP(B242,fulfillment!L:AN,29,0)</f>
        <v>#N/A</v>
      </c>
      <c r="P242" s="113"/>
      <c r="Q242" s="61" t="e">
        <f>VLOOKUP(R242,映射表!A:G,7,0)</f>
        <v>#N/A</v>
      </c>
      <c r="R242" s="131"/>
      <c r="S242" s="131"/>
      <c r="T242" s="131"/>
      <c r="U242" s="131"/>
      <c r="V242" s="131"/>
      <c r="W242" s="131"/>
      <c r="X242" s="131"/>
      <c r="Y242" s="131"/>
      <c r="Z242" s="131"/>
      <c r="AA242" s="131"/>
      <c r="AB242" s="61">
        <f t="shared" si="48"/>
        <v>0</v>
      </c>
      <c r="AE242" s="132"/>
    </row>
    <row r="243" spans="1:31" s="61" customFormat="1">
      <c r="A243" s="61" t="e">
        <f t="shared" si="37"/>
        <v>#N/A</v>
      </c>
      <c r="B243" s="121">
        <f t="shared" si="38"/>
        <v>0</v>
      </c>
      <c r="C243" s="117" t="e">
        <f>VLOOKUP(B243,映射表!A:C,3,0)</f>
        <v>#N/A</v>
      </c>
      <c r="D243" s="121">
        <f t="shared" si="39"/>
        <v>0</v>
      </c>
      <c r="E243" s="100">
        <f t="shared" si="40"/>
        <v>0</v>
      </c>
      <c r="F243" s="121">
        <f t="shared" si="41"/>
        <v>0</v>
      </c>
      <c r="G243" s="121">
        <f t="shared" si="42"/>
        <v>0</v>
      </c>
      <c r="H243" s="99" t="e">
        <f>VLOOKUP(C243,'B2B（ol)'!A:J,10,0)*D243</f>
        <v>#N/A</v>
      </c>
      <c r="I243" s="101" t="e">
        <f t="shared" si="43"/>
        <v>#DIV/0!</v>
      </c>
      <c r="J243" s="101">
        <f t="shared" si="44"/>
        <v>0</v>
      </c>
      <c r="K243" s="121">
        <f t="shared" si="45"/>
        <v>0</v>
      </c>
      <c r="L243" s="121" t="e">
        <f>VLOOKUP(C243,'B2B（ol)'!A:P,16,0)</f>
        <v>#N/A</v>
      </c>
      <c r="M243" s="117">
        <f t="shared" si="46"/>
        <v>0</v>
      </c>
      <c r="N243" s="114" t="e">
        <f>VLOOKUP(C243,'B2B（ol)'!A:K,11,0)</f>
        <v>#N/A</v>
      </c>
      <c r="O243" s="114" t="e">
        <f>VLOOKUP(B243,fulfillment!L:AN,29,0)</f>
        <v>#N/A</v>
      </c>
      <c r="P243" s="113"/>
      <c r="Q243" s="61" t="e">
        <f>VLOOKUP(R243,映射表!A:G,7,0)</f>
        <v>#N/A</v>
      </c>
      <c r="R243" s="131"/>
      <c r="S243" s="131"/>
      <c r="T243" s="131"/>
      <c r="U243" s="131"/>
      <c r="V243" s="131"/>
      <c r="W243" s="131"/>
      <c r="X243" s="131"/>
      <c r="Y243" s="131"/>
      <c r="Z243" s="131"/>
      <c r="AA243" s="131"/>
      <c r="AB243" s="61">
        <f t="shared" si="48"/>
        <v>0</v>
      </c>
      <c r="AE243" s="132"/>
    </row>
    <row r="244" spans="1:31" s="61" customFormat="1">
      <c r="A244" s="61" t="e">
        <f t="shared" si="37"/>
        <v>#N/A</v>
      </c>
      <c r="B244" s="121">
        <f t="shared" si="38"/>
        <v>0</v>
      </c>
      <c r="C244" s="117" t="e">
        <f>VLOOKUP(B244,映射表!A:C,3,0)</f>
        <v>#N/A</v>
      </c>
      <c r="D244" s="121">
        <f t="shared" si="39"/>
        <v>0</v>
      </c>
      <c r="E244" s="100">
        <f t="shared" si="40"/>
        <v>0</v>
      </c>
      <c r="F244" s="121">
        <f t="shared" si="41"/>
        <v>0</v>
      </c>
      <c r="G244" s="121">
        <f t="shared" si="42"/>
        <v>0</v>
      </c>
      <c r="H244" s="99" t="e">
        <f>VLOOKUP(C244,'B2B（ol)'!A:J,10,0)*D244</f>
        <v>#N/A</v>
      </c>
      <c r="I244" s="101" t="e">
        <f t="shared" si="43"/>
        <v>#DIV/0!</v>
      </c>
      <c r="J244" s="101">
        <f t="shared" si="44"/>
        <v>0</v>
      </c>
      <c r="K244" s="121">
        <f t="shared" si="45"/>
        <v>0</v>
      </c>
      <c r="L244" s="121" t="e">
        <f>VLOOKUP(C244,'B2B（ol)'!A:P,16,0)</f>
        <v>#N/A</v>
      </c>
      <c r="M244" s="117">
        <f t="shared" si="46"/>
        <v>0</v>
      </c>
      <c r="N244" s="114" t="e">
        <f>VLOOKUP(C244,'B2B（ol)'!A:K,11,0)</f>
        <v>#N/A</v>
      </c>
      <c r="O244" s="114" t="e">
        <f>VLOOKUP(B244,fulfillment!L:AN,29,0)</f>
        <v>#N/A</v>
      </c>
      <c r="P244" s="113"/>
      <c r="Q244" s="61" t="e">
        <f>VLOOKUP(R244,映射表!A:G,7,0)</f>
        <v>#N/A</v>
      </c>
      <c r="R244" s="131"/>
      <c r="S244" s="131"/>
      <c r="T244" s="131"/>
      <c r="U244" s="131"/>
      <c r="V244" s="131"/>
      <c r="W244" s="131"/>
      <c r="X244" s="131"/>
      <c r="Y244" s="131"/>
      <c r="Z244" s="131"/>
      <c r="AA244" s="131"/>
      <c r="AB244" s="61">
        <f t="shared" si="48"/>
        <v>0</v>
      </c>
      <c r="AE244" s="132"/>
    </row>
    <row r="245" spans="1:31" s="61" customFormat="1">
      <c r="A245" s="61" t="e">
        <f t="shared" si="37"/>
        <v>#N/A</v>
      </c>
      <c r="B245" s="121">
        <f t="shared" si="38"/>
        <v>0</v>
      </c>
      <c r="C245" s="117" t="e">
        <f>VLOOKUP(B245,映射表!A:C,3,0)</f>
        <v>#N/A</v>
      </c>
      <c r="D245" s="121">
        <f t="shared" si="39"/>
        <v>0</v>
      </c>
      <c r="E245" s="100">
        <f t="shared" si="40"/>
        <v>0</v>
      </c>
      <c r="F245" s="121">
        <f t="shared" si="41"/>
        <v>0</v>
      </c>
      <c r="G245" s="121">
        <f t="shared" si="42"/>
        <v>0</v>
      </c>
      <c r="H245" s="99" t="e">
        <f>VLOOKUP(C245,'B2B（ol)'!A:J,10,0)*D245</f>
        <v>#N/A</v>
      </c>
      <c r="I245" s="101" t="e">
        <f t="shared" si="43"/>
        <v>#DIV/0!</v>
      </c>
      <c r="J245" s="101">
        <f t="shared" si="44"/>
        <v>0</v>
      </c>
      <c r="K245" s="121">
        <f t="shared" si="45"/>
        <v>0</v>
      </c>
      <c r="L245" s="121" t="e">
        <f>VLOOKUP(C245,'B2B（ol)'!A:P,16,0)</f>
        <v>#N/A</v>
      </c>
      <c r="M245" s="117">
        <f t="shared" si="46"/>
        <v>0</v>
      </c>
      <c r="N245" s="114" t="e">
        <f>VLOOKUP(C245,'B2B（ol)'!A:K,11,0)</f>
        <v>#N/A</v>
      </c>
      <c r="O245" s="114" t="e">
        <f>VLOOKUP(B245,fulfillment!L:AN,29,0)</f>
        <v>#N/A</v>
      </c>
      <c r="P245" s="113"/>
      <c r="Q245" s="61" t="e">
        <f>VLOOKUP(R245,映射表!A:G,7,0)</f>
        <v>#N/A</v>
      </c>
      <c r="R245" s="131"/>
      <c r="S245" s="131"/>
      <c r="T245" s="131"/>
      <c r="U245" s="131"/>
      <c r="V245" s="131"/>
      <c r="W245" s="131"/>
      <c r="X245" s="131"/>
      <c r="Y245" s="131"/>
      <c r="Z245" s="131"/>
      <c r="AA245" s="131"/>
      <c r="AB245" s="61">
        <f t="shared" si="48"/>
        <v>0</v>
      </c>
      <c r="AE245" s="132"/>
    </row>
    <row r="246" spans="1:31" s="61" customFormat="1">
      <c r="A246" s="61" t="e">
        <f t="shared" si="37"/>
        <v>#N/A</v>
      </c>
      <c r="B246" s="121">
        <f t="shared" si="38"/>
        <v>0</v>
      </c>
      <c r="C246" s="117" t="e">
        <f>VLOOKUP(B246,映射表!A:C,3,0)</f>
        <v>#N/A</v>
      </c>
      <c r="D246" s="121">
        <f t="shared" si="39"/>
        <v>0</v>
      </c>
      <c r="E246" s="100">
        <f t="shared" si="40"/>
        <v>0</v>
      </c>
      <c r="F246" s="121">
        <f t="shared" si="41"/>
        <v>0</v>
      </c>
      <c r="G246" s="121">
        <f t="shared" si="42"/>
        <v>0</v>
      </c>
      <c r="H246" s="99" t="e">
        <f>VLOOKUP(C246,'B2B（ol)'!A:J,10,0)*D246</f>
        <v>#N/A</v>
      </c>
      <c r="I246" s="101" t="e">
        <f t="shared" si="43"/>
        <v>#DIV/0!</v>
      </c>
      <c r="J246" s="101">
        <f t="shared" si="44"/>
        <v>0</v>
      </c>
      <c r="K246" s="121">
        <f t="shared" si="45"/>
        <v>0</v>
      </c>
      <c r="L246" s="121" t="e">
        <f>VLOOKUP(C246,'B2B（ol)'!A:P,16,0)</f>
        <v>#N/A</v>
      </c>
      <c r="M246" s="117">
        <f t="shared" si="46"/>
        <v>0</v>
      </c>
      <c r="N246" s="114" t="e">
        <f>VLOOKUP(C246,'B2B（ol)'!A:K,11,0)</f>
        <v>#N/A</v>
      </c>
      <c r="O246" s="114" t="e">
        <f>VLOOKUP(B246,fulfillment!L:AN,29,0)</f>
        <v>#N/A</v>
      </c>
      <c r="P246" s="113"/>
      <c r="Q246" s="61" t="e">
        <f>VLOOKUP(R246,映射表!A:G,7,0)</f>
        <v>#N/A</v>
      </c>
      <c r="R246" s="131"/>
      <c r="S246" s="131"/>
      <c r="T246" s="131"/>
      <c r="U246" s="131"/>
      <c r="V246" s="131"/>
      <c r="W246" s="131"/>
      <c r="X246" s="131"/>
      <c r="Y246" s="131"/>
      <c r="Z246" s="131"/>
      <c r="AA246" s="131"/>
      <c r="AB246" s="61">
        <f t="shared" si="48"/>
        <v>0</v>
      </c>
      <c r="AE246" s="132"/>
    </row>
    <row r="247" spans="1:31" s="61" customFormat="1">
      <c r="A247" s="61" t="e">
        <f t="shared" si="37"/>
        <v>#N/A</v>
      </c>
      <c r="B247" s="121">
        <f t="shared" si="38"/>
        <v>0</v>
      </c>
      <c r="C247" s="117" t="e">
        <f>VLOOKUP(B247,映射表!A:C,3,0)</f>
        <v>#N/A</v>
      </c>
      <c r="D247" s="121">
        <f t="shared" si="39"/>
        <v>0</v>
      </c>
      <c r="E247" s="100">
        <f t="shared" si="40"/>
        <v>0</v>
      </c>
      <c r="F247" s="121">
        <f t="shared" si="41"/>
        <v>0</v>
      </c>
      <c r="G247" s="121">
        <f t="shared" si="42"/>
        <v>0</v>
      </c>
      <c r="H247" s="99" t="e">
        <f>VLOOKUP(C247,'B2B（ol)'!A:J,10,0)*D247</f>
        <v>#N/A</v>
      </c>
      <c r="I247" s="101" t="e">
        <f t="shared" si="43"/>
        <v>#DIV/0!</v>
      </c>
      <c r="J247" s="101">
        <f t="shared" si="44"/>
        <v>0</v>
      </c>
      <c r="K247" s="121">
        <f t="shared" si="45"/>
        <v>0</v>
      </c>
      <c r="L247" s="121" t="e">
        <f>VLOOKUP(C247,'B2B（ol)'!A:P,16,0)</f>
        <v>#N/A</v>
      </c>
      <c r="M247" s="117">
        <f t="shared" si="46"/>
        <v>0</v>
      </c>
      <c r="N247" s="114" t="e">
        <f>VLOOKUP(C247,'B2B（ol)'!A:K,11,0)</f>
        <v>#N/A</v>
      </c>
      <c r="O247" s="114" t="e">
        <f>VLOOKUP(B247,fulfillment!L:AN,29,0)</f>
        <v>#N/A</v>
      </c>
      <c r="P247" s="113"/>
      <c r="Q247" s="61" t="e">
        <f>VLOOKUP(R247,映射表!A:G,7,0)</f>
        <v>#N/A</v>
      </c>
      <c r="R247" s="131"/>
      <c r="S247" s="131"/>
      <c r="T247" s="131"/>
      <c r="U247" s="131"/>
      <c r="V247" s="131"/>
      <c r="W247" s="131"/>
      <c r="X247" s="131"/>
      <c r="Y247" s="131"/>
      <c r="Z247" s="131"/>
      <c r="AA247" s="131"/>
      <c r="AB247" s="61">
        <f t="shared" si="48"/>
        <v>0</v>
      </c>
      <c r="AE247" s="132"/>
    </row>
    <row r="248" spans="1:31" s="61" customFormat="1">
      <c r="A248" s="61" t="e">
        <f t="shared" si="37"/>
        <v>#N/A</v>
      </c>
      <c r="B248" s="121">
        <f t="shared" si="38"/>
        <v>0</v>
      </c>
      <c r="C248" s="117" t="e">
        <f>VLOOKUP(B248,映射表!A:C,3,0)</f>
        <v>#N/A</v>
      </c>
      <c r="D248" s="121">
        <f t="shared" si="39"/>
        <v>0</v>
      </c>
      <c r="E248" s="100">
        <f t="shared" si="40"/>
        <v>0</v>
      </c>
      <c r="F248" s="121">
        <f t="shared" si="41"/>
        <v>0</v>
      </c>
      <c r="G248" s="121">
        <f t="shared" si="42"/>
        <v>0</v>
      </c>
      <c r="H248" s="99" t="e">
        <f>VLOOKUP(C248,'B2B（ol)'!A:J,10,0)*D248</f>
        <v>#N/A</v>
      </c>
      <c r="I248" s="101" t="e">
        <f t="shared" si="43"/>
        <v>#DIV/0!</v>
      </c>
      <c r="J248" s="101">
        <f t="shared" si="44"/>
        <v>0</v>
      </c>
      <c r="K248" s="121">
        <f t="shared" si="45"/>
        <v>0</v>
      </c>
      <c r="L248" s="121" t="e">
        <f>VLOOKUP(C248,'B2B（ol)'!A:P,16,0)</f>
        <v>#N/A</v>
      </c>
      <c r="M248" s="117">
        <f t="shared" si="46"/>
        <v>0</v>
      </c>
      <c r="N248" s="114" t="e">
        <f>VLOOKUP(C248,'B2B（ol)'!A:K,11,0)</f>
        <v>#N/A</v>
      </c>
      <c r="O248" s="114" t="e">
        <f>VLOOKUP(B248,fulfillment!L:AN,29,0)</f>
        <v>#N/A</v>
      </c>
      <c r="P248" s="113"/>
      <c r="Q248" s="61" t="e">
        <f>VLOOKUP(R248,映射表!A:G,7,0)</f>
        <v>#N/A</v>
      </c>
      <c r="R248" s="131"/>
      <c r="S248" s="131"/>
      <c r="T248" s="131"/>
      <c r="U248" s="131"/>
      <c r="V248" s="131"/>
      <c r="W248" s="131"/>
      <c r="X248" s="131"/>
      <c r="Y248" s="131"/>
      <c r="Z248" s="131"/>
      <c r="AA248" s="131"/>
      <c r="AB248" s="61">
        <f t="shared" si="48"/>
        <v>0</v>
      </c>
      <c r="AE248" s="132"/>
    </row>
    <row r="249" spans="1:31" s="61" customFormat="1">
      <c r="A249" s="61" t="e">
        <f t="shared" si="37"/>
        <v>#N/A</v>
      </c>
      <c r="B249" s="121">
        <f t="shared" si="38"/>
        <v>0</v>
      </c>
      <c r="C249" s="117" t="e">
        <f>VLOOKUP(B249,映射表!A:C,3,0)</f>
        <v>#N/A</v>
      </c>
      <c r="D249" s="121">
        <f t="shared" si="39"/>
        <v>0</v>
      </c>
      <c r="E249" s="100">
        <f t="shared" si="40"/>
        <v>0</v>
      </c>
      <c r="F249" s="121">
        <f t="shared" si="41"/>
        <v>0</v>
      </c>
      <c r="G249" s="121">
        <f t="shared" si="42"/>
        <v>0</v>
      </c>
      <c r="H249" s="99" t="e">
        <f>VLOOKUP(C249,'B2B（ol)'!A:J,10,0)*D249</f>
        <v>#N/A</v>
      </c>
      <c r="I249" s="101" t="e">
        <f t="shared" si="43"/>
        <v>#DIV/0!</v>
      </c>
      <c r="J249" s="101">
        <f t="shared" si="44"/>
        <v>0</v>
      </c>
      <c r="K249" s="121">
        <f t="shared" si="45"/>
        <v>0</v>
      </c>
      <c r="L249" s="121" t="e">
        <f>VLOOKUP(C249,'B2B（ol)'!A:P,16,0)</f>
        <v>#N/A</v>
      </c>
      <c r="M249" s="117">
        <f t="shared" si="46"/>
        <v>0</v>
      </c>
      <c r="N249" s="114" t="e">
        <f>VLOOKUP(C249,'B2B（ol)'!A:K,11,0)</f>
        <v>#N/A</v>
      </c>
      <c r="O249" s="114" t="e">
        <f>VLOOKUP(B249,fulfillment!L:AN,29,0)</f>
        <v>#N/A</v>
      </c>
      <c r="P249" s="113"/>
      <c r="Q249" s="61" t="e">
        <f>VLOOKUP(R249,映射表!A:G,7,0)</f>
        <v>#N/A</v>
      </c>
      <c r="R249" s="131"/>
      <c r="S249" s="131"/>
      <c r="T249" s="131"/>
      <c r="U249" s="131"/>
      <c r="V249" s="131"/>
      <c r="W249" s="131"/>
      <c r="X249" s="131"/>
      <c r="Y249" s="131"/>
      <c r="Z249" s="131"/>
      <c r="AA249" s="131"/>
      <c r="AB249" s="61">
        <f t="shared" si="48"/>
        <v>0</v>
      </c>
      <c r="AE249" s="132"/>
    </row>
    <row r="250" spans="1:31" s="61" customFormat="1">
      <c r="A250" s="61" t="e">
        <f t="shared" si="37"/>
        <v>#N/A</v>
      </c>
      <c r="B250" s="121">
        <f t="shared" si="38"/>
        <v>0</v>
      </c>
      <c r="C250" s="117" t="e">
        <f>VLOOKUP(B250,映射表!A:C,3,0)</f>
        <v>#N/A</v>
      </c>
      <c r="D250" s="121">
        <f t="shared" si="39"/>
        <v>0</v>
      </c>
      <c r="E250" s="100">
        <f t="shared" si="40"/>
        <v>0</v>
      </c>
      <c r="F250" s="121">
        <f t="shared" si="41"/>
        <v>0</v>
      </c>
      <c r="G250" s="121">
        <f t="shared" si="42"/>
        <v>0</v>
      </c>
      <c r="H250" s="99" t="e">
        <f>VLOOKUP(C250,'B2B（ol)'!A:J,10,0)*D250</f>
        <v>#N/A</v>
      </c>
      <c r="I250" s="101" t="e">
        <f t="shared" si="43"/>
        <v>#DIV/0!</v>
      </c>
      <c r="J250" s="101">
        <f t="shared" si="44"/>
        <v>0</v>
      </c>
      <c r="K250" s="121">
        <f t="shared" si="45"/>
        <v>0</v>
      </c>
      <c r="L250" s="121" t="e">
        <f>VLOOKUP(C250,'B2B（ol)'!A:P,16,0)</f>
        <v>#N/A</v>
      </c>
      <c r="M250" s="117">
        <f t="shared" si="46"/>
        <v>0</v>
      </c>
      <c r="N250" s="114" t="e">
        <f>VLOOKUP(C250,'B2B（ol)'!A:K,11,0)</f>
        <v>#N/A</v>
      </c>
      <c r="O250" s="114" t="e">
        <f>VLOOKUP(B250,fulfillment!L:AN,29,0)</f>
        <v>#N/A</v>
      </c>
      <c r="P250" s="113"/>
      <c r="Q250" s="61" t="e">
        <f>VLOOKUP(R250,映射表!A:G,7,0)</f>
        <v>#N/A</v>
      </c>
      <c r="R250" s="131"/>
      <c r="S250" s="131"/>
      <c r="T250" s="131"/>
      <c r="U250" s="131"/>
      <c r="V250" s="131"/>
      <c r="W250" s="131"/>
      <c r="X250" s="131"/>
      <c r="Y250" s="131"/>
      <c r="Z250" s="131"/>
      <c r="AA250" s="131"/>
      <c r="AB250" s="61">
        <f t="shared" si="48"/>
        <v>0</v>
      </c>
      <c r="AE250" s="132"/>
    </row>
    <row r="251" spans="1:31" s="61" customFormat="1">
      <c r="A251" s="61" t="e">
        <f t="shared" si="37"/>
        <v>#N/A</v>
      </c>
      <c r="B251" s="121">
        <f t="shared" si="38"/>
        <v>0</v>
      </c>
      <c r="C251" s="117" t="e">
        <f>VLOOKUP(B251,映射表!A:C,3,0)</f>
        <v>#N/A</v>
      </c>
      <c r="D251" s="121">
        <f t="shared" si="39"/>
        <v>0</v>
      </c>
      <c r="E251" s="100">
        <f t="shared" si="40"/>
        <v>0</v>
      </c>
      <c r="F251" s="121">
        <f t="shared" si="41"/>
        <v>0</v>
      </c>
      <c r="G251" s="121">
        <f t="shared" si="42"/>
        <v>0</v>
      </c>
      <c r="H251" s="99" t="e">
        <f>VLOOKUP(C251,'B2B（ol)'!A:J,10,0)*D251</f>
        <v>#N/A</v>
      </c>
      <c r="I251" s="101" t="e">
        <f t="shared" si="43"/>
        <v>#DIV/0!</v>
      </c>
      <c r="J251" s="101">
        <f t="shared" si="44"/>
        <v>0</v>
      </c>
      <c r="K251" s="121">
        <f t="shared" si="45"/>
        <v>0</v>
      </c>
      <c r="L251" s="121" t="e">
        <f>VLOOKUP(C251,'B2B（ol)'!A:P,16,0)</f>
        <v>#N/A</v>
      </c>
      <c r="M251" s="117">
        <f t="shared" si="46"/>
        <v>0</v>
      </c>
      <c r="N251" s="114" t="e">
        <f>VLOOKUP(C251,'B2B（ol)'!A:K,11,0)</f>
        <v>#N/A</v>
      </c>
      <c r="O251" s="114" t="e">
        <f>VLOOKUP(B251,fulfillment!L:AN,29,0)</f>
        <v>#N/A</v>
      </c>
      <c r="P251" s="113"/>
      <c r="Q251" s="61" t="e">
        <f>VLOOKUP(R251,映射表!A:G,7,0)</f>
        <v>#N/A</v>
      </c>
      <c r="R251" s="131"/>
      <c r="S251" s="131"/>
      <c r="T251" s="131"/>
      <c r="U251" s="131"/>
      <c r="V251" s="131"/>
      <c r="W251" s="131"/>
      <c r="X251" s="131"/>
      <c r="Y251" s="131"/>
      <c r="Z251" s="131"/>
      <c r="AA251" s="131"/>
      <c r="AB251" s="61">
        <f t="shared" si="48"/>
        <v>0</v>
      </c>
      <c r="AE251" s="132"/>
    </row>
    <row r="252" spans="1:31" s="61" customFormat="1">
      <c r="A252" s="61" t="e">
        <f t="shared" si="37"/>
        <v>#N/A</v>
      </c>
      <c r="B252" s="121">
        <f t="shared" si="38"/>
        <v>0</v>
      </c>
      <c r="C252" s="117" t="e">
        <f>VLOOKUP(B252,映射表!A:C,3,0)</f>
        <v>#N/A</v>
      </c>
      <c r="D252" s="121">
        <f t="shared" si="39"/>
        <v>0</v>
      </c>
      <c r="E252" s="100">
        <f t="shared" si="40"/>
        <v>0</v>
      </c>
      <c r="F252" s="121">
        <f t="shared" si="41"/>
        <v>0</v>
      </c>
      <c r="G252" s="121">
        <f t="shared" si="42"/>
        <v>0</v>
      </c>
      <c r="H252" s="99" t="e">
        <f>VLOOKUP(C252,'B2B（ol)'!A:J,10,0)*D252</f>
        <v>#N/A</v>
      </c>
      <c r="I252" s="101" t="e">
        <f t="shared" si="43"/>
        <v>#DIV/0!</v>
      </c>
      <c r="J252" s="101">
        <f t="shared" si="44"/>
        <v>0</v>
      </c>
      <c r="K252" s="121">
        <f t="shared" si="45"/>
        <v>0</v>
      </c>
      <c r="L252" s="121" t="e">
        <f>VLOOKUP(C252,'B2B（ol)'!A:P,16,0)</f>
        <v>#N/A</v>
      </c>
      <c r="M252" s="117">
        <f t="shared" si="46"/>
        <v>0</v>
      </c>
      <c r="N252" s="114" t="e">
        <f>VLOOKUP(C252,'B2B（ol)'!A:K,11,0)</f>
        <v>#N/A</v>
      </c>
      <c r="O252" s="114" t="e">
        <f>VLOOKUP(B252,fulfillment!L:AN,29,0)</f>
        <v>#N/A</v>
      </c>
      <c r="P252" s="113"/>
      <c r="Q252" s="61" t="e">
        <f>VLOOKUP(R252,映射表!A:G,7,0)</f>
        <v>#N/A</v>
      </c>
      <c r="R252" s="131"/>
      <c r="S252" s="131"/>
      <c r="T252" s="131"/>
      <c r="U252" s="131"/>
      <c r="V252" s="131"/>
      <c r="W252" s="131"/>
      <c r="X252" s="131"/>
      <c r="Y252" s="131"/>
      <c r="Z252" s="131"/>
      <c r="AA252" s="131"/>
      <c r="AB252" s="61">
        <f t="shared" si="48"/>
        <v>0</v>
      </c>
      <c r="AE252" s="132"/>
    </row>
    <row r="253" spans="1:31" s="61" customFormat="1">
      <c r="A253" s="61" t="e">
        <f t="shared" si="37"/>
        <v>#N/A</v>
      </c>
      <c r="B253" s="121">
        <f t="shared" si="38"/>
        <v>0</v>
      </c>
      <c r="C253" s="117" t="e">
        <f>VLOOKUP(B253,映射表!A:C,3,0)</f>
        <v>#N/A</v>
      </c>
      <c r="D253" s="121">
        <f t="shared" si="39"/>
        <v>0</v>
      </c>
      <c r="E253" s="100">
        <f t="shared" si="40"/>
        <v>0</v>
      </c>
      <c r="F253" s="121">
        <f t="shared" si="41"/>
        <v>0</v>
      </c>
      <c r="G253" s="121">
        <f t="shared" si="42"/>
        <v>0</v>
      </c>
      <c r="H253" s="99" t="e">
        <f>VLOOKUP(C253,'B2B（ol)'!A:J,10,0)*D253</f>
        <v>#N/A</v>
      </c>
      <c r="I253" s="101" t="e">
        <f t="shared" si="43"/>
        <v>#DIV/0!</v>
      </c>
      <c r="J253" s="101">
        <f t="shared" si="44"/>
        <v>0</v>
      </c>
      <c r="K253" s="121">
        <f t="shared" si="45"/>
        <v>0</v>
      </c>
      <c r="L253" s="121" t="e">
        <f>VLOOKUP(C253,'B2B（ol)'!A:P,16,0)</f>
        <v>#N/A</v>
      </c>
      <c r="M253" s="117">
        <f t="shared" si="46"/>
        <v>0</v>
      </c>
      <c r="N253" s="114" t="e">
        <f>VLOOKUP(C253,'B2B（ol)'!A:K,11,0)</f>
        <v>#N/A</v>
      </c>
      <c r="O253" s="114" t="e">
        <f>VLOOKUP(B253,fulfillment!L:AN,29,0)</f>
        <v>#N/A</v>
      </c>
      <c r="P253" s="113"/>
      <c r="Q253" s="61" t="e">
        <f>VLOOKUP(R253,映射表!A:G,7,0)</f>
        <v>#N/A</v>
      </c>
      <c r="R253" s="131"/>
      <c r="S253" s="131"/>
      <c r="T253" s="131"/>
      <c r="U253" s="131"/>
      <c r="V253" s="131"/>
      <c r="W253" s="131"/>
      <c r="X253" s="131"/>
      <c r="Y253" s="131"/>
      <c r="Z253" s="131"/>
      <c r="AA253" s="131"/>
      <c r="AB253" s="61">
        <f t="shared" si="48"/>
        <v>0</v>
      </c>
      <c r="AE253" s="132"/>
    </row>
    <row r="254" spans="1:31" s="61" customFormat="1">
      <c r="A254" s="61" t="e">
        <f t="shared" si="37"/>
        <v>#N/A</v>
      </c>
      <c r="B254" s="121">
        <f t="shared" si="38"/>
        <v>0</v>
      </c>
      <c r="C254" s="117" t="e">
        <f>VLOOKUP(B254,映射表!A:C,3,0)</f>
        <v>#N/A</v>
      </c>
      <c r="D254" s="121">
        <f t="shared" si="39"/>
        <v>0</v>
      </c>
      <c r="E254" s="100">
        <f t="shared" si="40"/>
        <v>0</v>
      </c>
      <c r="F254" s="121">
        <f t="shared" si="41"/>
        <v>0</v>
      </c>
      <c r="G254" s="121">
        <f t="shared" si="42"/>
        <v>0</v>
      </c>
      <c r="H254" s="99" t="e">
        <f>VLOOKUP(C254,'B2B（ol)'!A:J,10,0)*D254</f>
        <v>#N/A</v>
      </c>
      <c r="I254" s="101" t="e">
        <f t="shared" si="43"/>
        <v>#DIV/0!</v>
      </c>
      <c r="J254" s="101">
        <f t="shared" si="44"/>
        <v>0</v>
      </c>
      <c r="K254" s="121">
        <f t="shared" si="45"/>
        <v>0</v>
      </c>
      <c r="L254" s="121" t="e">
        <f>VLOOKUP(C254,'B2B（ol)'!A:P,16,0)</f>
        <v>#N/A</v>
      </c>
      <c r="M254" s="117">
        <f t="shared" si="46"/>
        <v>0</v>
      </c>
      <c r="N254" s="114" t="e">
        <f>VLOOKUP(C254,'B2B（ol)'!A:K,11,0)</f>
        <v>#N/A</v>
      </c>
      <c r="O254" s="114" t="e">
        <f>VLOOKUP(B254,fulfillment!L:AN,29,0)</f>
        <v>#N/A</v>
      </c>
      <c r="P254" s="113"/>
      <c r="Q254" s="61" t="e">
        <f>VLOOKUP(R254,映射表!A:G,7,0)</f>
        <v>#N/A</v>
      </c>
      <c r="R254" s="131"/>
      <c r="S254" s="131"/>
      <c r="T254" s="131"/>
      <c r="U254" s="131"/>
      <c r="V254" s="131"/>
      <c r="W254" s="131"/>
      <c r="X254" s="131"/>
      <c r="Y254" s="131"/>
      <c r="Z254" s="131"/>
      <c r="AA254" s="131"/>
      <c r="AB254" s="61">
        <f t="shared" si="48"/>
        <v>0</v>
      </c>
      <c r="AE254" s="132"/>
    </row>
    <row r="255" spans="1:31" s="61" customFormat="1">
      <c r="A255" s="61" t="e">
        <f t="shared" si="37"/>
        <v>#N/A</v>
      </c>
      <c r="B255" s="121">
        <f t="shared" si="38"/>
        <v>0</v>
      </c>
      <c r="C255" s="117" t="e">
        <f>VLOOKUP(B255,映射表!A:C,3,0)</f>
        <v>#N/A</v>
      </c>
      <c r="D255" s="121">
        <f t="shared" si="39"/>
        <v>0</v>
      </c>
      <c r="E255" s="100">
        <f t="shared" si="40"/>
        <v>0</v>
      </c>
      <c r="F255" s="121">
        <f t="shared" si="41"/>
        <v>0</v>
      </c>
      <c r="G255" s="121">
        <f t="shared" si="42"/>
        <v>0</v>
      </c>
      <c r="H255" s="99" t="e">
        <f>VLOOKUP(C255,'B2B（ol)'!A:J,10,0)*D255</f>
        <v>#N/A</v>
      </c>
      <c r="I255" s="101" t="e">
        <f t="shared" si="43"/>
        <v>#DIV/0!</v>
      </c>
      <c r="J255" s="101">
        <f t="shared" si="44"/>
        <v>0</v>
      </c>
      <c r="K255" s="121">
        <f t="shared" si="45"/>
        <v>0</v>
      </c>
      <c r="L255" s="121" t="e">
        <f>VLOOKUP(C255,'B2B（ol)'!A:P,16,0)</f>
        <v>#N/A</v>
      </c>
      <c r="M255" s="117">
        <f t="shared" si="46"/>
        <v>0</v>
      </c>
      <c r="N255" s="114" t="e">
        <f>VLOOKUP(C255,'B2B（ol)'!A:K,11,0)</f>
        <v>#N/A</v>
      </c>
      <c r="O255" s="114" t="e">
        <f>VLOOKUP(B255,fulfillment!L:AN,29,0)</f>
        <v>#N/A</v>
      </c>
      <c r="P255" s="113"/>
      <c r="Q255" s="61" t="e">
        <f>VLOOKUP(R255,映射表!A:G,7,0)</f>
        <v>#N/A</v>
      </c>
      <c r="R255" s="131"/>
      <c r="S255" s="131"/>
      <c r="T255" s="131"/>
      <c r="U255" s="131"/>
      <c r="V255" s="131"/>
      <c r="W255" s="131"/>
      <c r="X255" s="131"/>
      <c r="Y255" s="131"/>
      <c r="Z255" s="131"/>
      <c r="AA255" s="131"/>
      <c r="AB255" s="61">
        <f t="shared" si="48"/>
        <v>0</v>
      </c>
      <c r="AE255" s="132"/>
    </row>
    <row r="256" spans="1:31" s="61" customFormat="1">
      <c r="A256" s="61" t="e">
        <f t="shared" si="37"/>
        <v>#N/A</v>
      </c>
      <c r="B256" s="121">
        <f t="shared" si="38"/>
        <v>0</v>
      </c>
      <c r="C256" s="117" t="e">
        <f>VLOOKUP(B256,映射表!A:C,3,0)</f>
        <v>#N/A</v>
      </c>
      <c r="D256" s="121">
        <f t="shared" si="39"/>
        <v>0</v>
      </c>
      <c r="E256" s="100">
        <f t="shared" si="40"/>
        <v>0</v>
      </c>
      <c r="F256" s="121">
        <f t="shared" si="41"/>
        <v>0</v>
      </c>
      <c r="G256" s="121">
        <f t="shared" si="42"/>
        <v>0</v>
      </c>
      <c r="H256" s="99" t="e">
        <f>VLOOKUP(C256,'B2B（ol)'!A:J,10,0)*D256</f>
        <v>#N/A</v>
      </c>
      <c r="I256" s="101" t="e">
        <f t="shared" si="43"/>
        <v>#DIV/0!</v>
      </c>
      <c r="J256" s="101">
        <f t="shared" si="44"/>
        <v>0</v>
      </c>
      <c r="K256" s="121">
        <f t="shared" si="45"/>
        <v>0</v>
      </c>
      <c r="L256" s="121" t="e">
        <f>VLOOKUP(C256,'B2B（ol)'!A:P,16,0)</f>
        <v>#N/A</v>
      </c>
      <c r="M256" s="117">
        <f t="shared" si="46"/>
        <v>0</v>
      </c>
      <c r="N256" s="114" t="e">
        <f>VLOOKUP(C256,'B2B（ol)'!A:K,11,0)</f>
        <v>#N/A</v>
      </c>
      <c r="O256" s="114" t="e">
        <f>VLOOKUP(B256,fulfillment!L:AN,29,0)</f>
        <v>#N/A</v>
      </c>
      <c r="P256" s="113"/>
      <c r="Q256" s="61" t="e">
        <f>VLOOKUP(R256,映射表!A:G,7,0)</f>
        <v>#N/A</v>
      </c>
      <c r="R256" s="131"/>
      <c r="S256" s="131"/>
      <c r="T256" s="131"/>
      <c r="U256" s="131"/>
      <c r="V256" s="131"/>
      <c r="W256" s="131"/>
      <c r="X256" s="131"/>
      <c r="Y256" s="131"/>
      <c r="Z256" s="131"/>
      <c r="AA256" s="131"/>
      <c r="AB256" s="61">
        <f t="shared" si="48"/>
        <v>0</v>
      </c>
      <c r="AE256" s="132"/>
    </row>
    <row r="257" spans="1:31" s="61" customFormat="1">
      <c r="A257" s="61" t="e">
        <f t="shared" si="37"/>
        <v>#N/A</v>
      </c>
      <c r="B257" s="121">
        <f t="shared" si="38"/>
        <v>0</v>
      </c>
      <c r="C257" s="117" t="e">
        <f>VLOOKUP(B257,映射表!A:C,3,0)</f>
        <v>#N/A</v>
      </c>
      <c r="D257" s="121">
        <f t="shared" si="39"/>
        <v>0</v>
      </c>
      <c r="E257" s="100">
        <f t="shared" si="40"/>
        <v>0</v>
      </c>
      <c r="F257" s="121">
        <f t="shared" si="41"/>
        <v>0</v>
      </c>
      <c r="G257" s="121">
        <f t="shared" si="42"/>
        <v>0</v>
      </c>
      <c r="H257" s="99" t="e">
        <f>VLOOKUP(C257,'B2B（ol)'!A:J,10,0)*D257</f>
        <v>#N/A</v>
      </c>
      <c r="I257" s="101" t="e">
        <f t="shared" si="43"/>
        <v>#DIV/0!</v>
      </c>
      <c r="J257" s="101">
        <f t="shared" si="44"/>
        <v>0</v>
      </c>
      <c r="K257" s="121">
        <f t="shared" si="45"/>
        <v>0</v>
      </c>
      <c r="L257" s="121" t="e">
        <f>VLOOKUP(C257,'B2B（ol)'!A:P,16,0)</f>
        <v>#N/A</v>
      </c>
      <c r="M257" s="117">
        <f t="shared" si="46"/>
        <v>0</v>
      </c>
      <c r="N257" s="114" t="e">
        <f>VLOOKUP(C257,'B2B（ol)'!A:K,11,0)</f>
        <v>#N/A</v>
      </c>
      <c r="O257" s="114" t="e">
        <f>VLOOKUP(B257,fulfillment!L:AN,29,0)</f>
        <v>#N/A</v>
      </c>
      <c r="P257" s="113"/>
      <c r="Q257" s="61" t="e">
        <f>VLOOKUP(R257,映射表!A:G,7,0)</f>
        <v>#N/A</v>
      </c>
      <c r="R257" s="131"/>
      <c r="S257" s="131"/>
      <c r="T257" s="131"/>
      <c r="U257" s="131"/>
      <c r="V257" s="131"/>
      <c r="W257" s="131"/>
      <c r="X257" s="131"/>
      <c r="Y257" s="131"/>
      <c r="Z257" s="131"/>
      <c r="AA257" s="131"/>
      <c r="AB257" s="61">
        <f t="shared" si="48"/>
        <v>0</v>
      </c>
      <c r="AE257" s="132"/>
    </row>
    <row r="258" spans="1:31" s="61" customFormat="1">
      <c r="A258" s="61" t="e">
        <f t="shared" ref="A258:A321" si="49">Q258</f>
        <v>#N/A</v>
      </c>
      <c r="B258" s="121">
        <f t="shared" ref="B258:B321" si="50">R258</f>
        <v>0</v>
      </c>
      <c r="C258" s="117" t="e">
        <f>VLOOKUP(B258,映射表!A:C,3,0)</f>
        <v>#N/A</v>
      </c>
      <c r="D258" s="121">
        <f t="shared" si="39"/>
        <v>0</v>
      </c>
      <c r="E258" s="100">
        <f t="shared" si="40"/>
        <v>0</v>
      </c>
      <c r="F258" s="121">
        <f t="shared" si="41"/>
        <v>0</v>
      </c>
      <c r="G258" s="121">
        <f t="shared" si="42"/>
        <v>0</v>
      </c>
      <c r="H258" s="99" t="e">
        <f>VLOOKUP(C258,'B2B（ol)'!A:J,10,0)*D258</f>
        <v>#N/A</v>
      </c>
      <c r="I258" s="101" t="e">
        <f t="shared" si="43"/>
        <v>#DIV/0!</v>
      </c>
      <c r="J258" s="101">
        <f t="shared" si="44"/>
        <v>0</v>
      </c>
      <c r="K258" s="121">
        <f t="shared" si="45"/>
        <v>0</v>
      </c>
      <c r="L258" s="121" t="e">
        <f>VLOOKUP(C258,'B2B（ol)'!A:P,16,0)</f>
        <v>#N/A</v>
      </c>
      <c r="M258" s="117">
        <f t="shared" si="46"/>
        <v>0</v>
      </c>
      <c r="N258" s="114" t="e">
        <f>VLOOKUP(C258,'B2B（ol)'!A:K,11,0)</f>
        <v>#N/A</v>
      </c>
      <c r="O258" s="114" t="e">
        <f>VLOOKUP(B258,fulfillment!L:AN,29,0)</f>
        <v>#N/A</v>
      </c>
      <c r="P258" s="113"/>
      <c r="Q258" s="61" t="e">
        <f>VLOOKUP(R258,映射表!A:G,7,0)</f>
        <v>#N/A</v>
      </c>
      <c r="R258" s="131"/>
      <c r="S258" s="131"/>
      <c r="T258" s="131"/>
      <c r="U258" s="131"/>
      <c r="V258" s="131"/>
      <c r="W258" s="131"/>
      <c r="X258" s="131"/>
      <c r="Y258" s="131"/>
      <c r="Z258" s="131"/>
      <c r="AA258" s="131"/>
      <c r="AB258" s="61">
        <f t="shared" si="48"/>
        <v>0</v>
      </c>
      <c r="AE258" s="132"/>
    </row>
    <row r="259" spans="1:31" s="61" customFormat="1">
      <c r="A259" s="61" t="e">
        <f t="shared" si="49"/>
        <v>#N/A</v>
      </c>
      <c r="B259" s="121">
        <f t="shared" si="50"/>
        <v>0</v>
      </c>
      <c r="C259" s="117" t="e">
        <f>VLOOKUP(B259,映射表!A:C,3,0)</f>
        <v>#N/A</v>
      </c>
      <c r="D259" s="121">
        <f t="shared" si="39"/>
        <v>0</v>
      </c>
      <c r="E259" s="100">
        <f t="shared" si="40"/>
        <v>0</v>
      </c>
      <c r="F259" s="121">
        <f t="shared" si="41"/>
        <v>0</v>
      </c>
      <c r="G259" s="121">
        <f t="shared" si="42"/>
        <v>0</v>
      </c>
      <c r="H259" s="99" t="e">
        <f>VLOOKUP(C259,'B2B（ol)'!A:J,10,0)*D259</f>
        <v>#N/A</v>
      </c>
      <c r="I259" s="101" t="e">
        <f t="shared" si="43"/>
        <v>#DIV/0!</v>
      </c>
      <c r="J259" s="101">
        <f t="shared" si="44"/>
        <v>0</v>
      </c>
      <c r="K259" s="121">
        <f t="shared" si="45"/>
        <v>0</v>
      </c>
      <c r="L259" s="121" t="e">
        <f>VLOOKUP(C259,'B2B（ol)'!A:P,16,0)</f>
        <v>#N/A</v>
      </c>
      <c r="M259" s="117">
        <f t="shared" si="46"/>
        <v>0</v>
      </c>
      <c r="N259" s="114" t="e">
        <f>VLOOKUP(C259,'B2B（ol)'!A:K,11,0)</f>
        <v>#N/A</v>
      </c>
      <c r="O259" s="114" t="e">
        <f>VLOOKUP(B259,fulfillment!L:AN,29,0)</f>
        <v>#N/A</v>
      </c>
      <c r="P259" s="113"/>
      <c r="Q259" s="61" t="e">
        <f>VLOOKUP(R259,映射表!A:G,7,0)</f>
        <v>#N/A</v>
      </c>
      <c r="R259" s="23"/>
      <c r="S259" s="23"/>
      <c r="T259" s="23"/>
      <c r="U259" s="131"/>
      <c r="V259" s="131"/>
      <c r="W259" s="131"/>
      <c r="X259" s="131"/>
      <c r="Y259" s="131"/>
      <c r="Z259" s="131"/>
      <c r="AA259" s="131"/>
      <c r="AB259" s="61">
        <f t="shared" si="48"/>
        <v>0</v>
      </c>
      <c r="AE259" s="132"/>
    </row>
    <row r="260" spans="1:31" s="61" customFormat="1">
      <c r="A260" s="61" t="e">
        <f t="shared" si="49"/>
        <v>#N/A</v>
      </c>
      <c r="B260" s="121">
        <f t="shared" si="50"/>
        <v>0</v>
      </c>
      <c r="C260" s="117" t="e">
        <f>VLOOKUP(B260,映射表!A:C,3,0)</f>
        <v>#N/A</v>
      </c>
      <c r="D260" s="121">
        <f t="shared" ref="D260:D323" si="51">U260</f>
        <v>0</v>
      </c>
      <c r="E260" s="100">
        <f t="shared" ref="E260:E323" si="52">IFERROR(W260/D260,0)*D260</f>
        <v>0</v>
      </c>
      <c r="F260" s="121">
        <f t="shared" ref="F260:F323" si="53">IFERROR(Y260/D260,0)*D260</f>
        <v>0</v>
      </c>
      <c r="G260" s="121">
        <f t="shared" ref="G260:G323" si="54">IFERROR(IF((E260+F260)&gt;200,(E260+F260-200)*0.9+200*0.85,(E260+F260)*0.85),0)</f>
        <v>0</v>
      </c>
      <c r="H260" s="99" t="e">
        <f>VLOOKUP(C260,'B2B（ol)'!A:J,10,0)*D260</f>
        <v>#N/A</v>
      </c>
      <c r="I260" s="101" t="e">
        <f t="shared" ref="I260:I323" si="55">(M260*0.05/D260)*D260</f>
        <v>#DIV/0!</v>
      </c>
      <c r="J260" s="101">
        <f t="shared" ref="J260:J323" si="56">IFERROR((G260-H260-(I260/D260))/(E260+F260),0)</f>
        <v>0</v>
      </c>
      <c r="K260" s="121">
        <f t="shared" ref="K260:K323" si="57">IFERROR((G260-H260-I260),0)</f>
        <v>0</v>
      </c>
      <c r="L260" s="121" t="e">
        <f>VLOOKUP(C260,'B2B（ol)'!A:P,16,0)</f>
        <v>#N/A</v>
      </c>
      <c r="M260" s="117">
        <f t="shared" ref="M260:M323" si="58">(E260+F260)</f>
        <v>0</v>
      </c>
      <c r="N260" s="114" t="e">
        <f>VLOOKUP(C260,'B2B（ol)'!A:K,11,0)</f>
        <v>#N/A</v>
      </c>
      <c r="O260" s="114" t="e">
        <f>VLOOKUP(B260,fulfillment!L:AN,29,0)</f>
        <v>#N/A</v>
      </c>
      <c r="P260" s="113"/>
      <c r="Q260" s="61" t="e">
        <f>VLOOKUP(R260,映射表!A:G,7,0)</f>
        <v>#N/A</v>
      </c>
      <c r="R260" s="131"/>
      <c r="S260" s="131"/>
      <c r="T260" s="131"/>
      <c r="U260" s="131"/>
      <c r="V260" s="131"/>
      <c r="W260" s="131"/>
      <c r="X260" s="131"/>
      <c r="Y260" s="131"/>
      <c r="Z260" s="131"/>
      <c r="AA260" s="131"/>
      <c r="AB260" s="61">
        <f t="shared" si="48"/>
        <v>0</v>
      </c>
      <c r="AE260" s="132"/>
    </row>
    <row r="261" spans="1:31" s="61" customFormat="1">
      <c r="A261" s="61" t="e">
        <f t="shared" si="49"/>
        <v>#N/A</v>
      </c>
      <c r="B261" s="121">
        <f t="shared" si="50"/>
        <v>0</v>
      </c>
      <c r="C261" s="117" t="e">
        <f>VLOOKUP(B261,映射表!A:C,3,0)</f>
        <v>#N/A</v>
      </c>
      <c r="D261" s="121">
        <f t="shared" si="51"/>
        <v>0</v>
      </c>
      <c r="E261" s="100">
        <f t="shared" si="52"/>
        <v>0</v>
      </c>
      <c r="F261" s="121">
        <f t="shared" si="53"/>
        <v>0</v>
      </c>
      <c r="G261" s="121">
        <f t="shared" si="54"/>
        <v>0</v>
      </c>
      <c r="H261" s="99" t="e">
        <f>VLOOKUP(C261,'B2B（ol)'!A:J,10,0)*D261</f>
        <v>#N/A</v>
      </c>
      <c r="I261" s="101" t="e">
        <f t="shared" si="55"/>
        <v>#DIV/0!</v>
      </c>
      <c r="J261" s="101">
        <f t="shared" si="56"/>
        <v>0</v>
      </c>
      <c r="K261" s="121">
        <f t="shared" si="57"/>
        <v>0</v>
      </c>
      <c r="L261" s="121" t="e">
        <f>VLOOKUP(C261,'B2B（ol)'!A:P,16,0)</f>
        <v>#N/A</v>
      </c>
      <c r="M261" s="117">
        <f t="shared" si="58"/>
        <v>0</v>
      </c>
      <c r="N261" s="114" t="e">
        <f>VLOOKUP(C261,'B2B（ol)'!A:K,11,0)</f>
        <v>#N/A</v>
      </c>
      <c r="O261" s="114" t="e">
        <f>VLOOKUP(B261,fulfillment!L:AN,29,0)</f>
        <v>#N/A</v>
      </c>
      <c r="P261" s="113"/>
      <c r="Q261" s="61" t="e">
        <f>VLOOKUP(R261,映射表!A:G,7,0)</f>
        <v>#N/A</v>
      </c>
      <c r="R261" s="131"/>
      <c r="S261" s="131"/>
      <c r="T261" s="131"/>
      <c r="U261" s="131"/>
      <c r="V261" s="131"/>
      <c r="W261" s="131"/>
      <c r="X261" s="131"/>
      <c r="Y261" s="131"/>
      <c r="Z261" s="131"/>
      <c r="AA261" s="131"/>
      <c r="AB261" s="61">
        <f t="shared" si="48"/>
        <v>0</v>
      </c>
      <c r="AE261" s="132"/>
    </row>
    <row r="262" spans="1:31" s="61" customFormat="1">
      <c r="A262" s="61" t="e">
        <f t="shared" si="49"/>
        <v>#N/A</v>
      </c>
      <c r="B262" s="121">
        <f t="shared" si="50"/>
        <v>0</v>
      </c>
      <c r="C262" s="117" t="e">
        <f>VLOOKUP(B262,映射表!A:C,3,0)</f>
        <v>#N/A</v>
      </c>
      <c r="D262" s="121">
        <f t="shared" si="51"/>
        <v>0</v>
      </c>
      <c r="E262" s="100">
        <f t="shared" si="52"/>
        <v>0</v>
      </c>
      <c r="F262" s="121">
        <f t="shared" si="53"/>
        <v>0</v>
      </c>
      <c r="G262" s="121">
        <f t="shared" si="54"/>
        <v>0</v>
      </c>
      <c r="H262" s="99" t="e">
        <f>VLOOKUP(C262,'B2B（ol)'!A:J,10,0)*D262</f>
        <v>#N/A</v>
      </c>
      <c r="I262" s="101" t="e">
        <f t="shared" si="55"/>
        <v>#DIV/0!</v>
      </c>
      <c r="J262" s="101">
        <f t="shared" si="56"/>
        <v>0</v>
      </c>
      <c r="K262" s="121">
        <f t="shared" si="57"/>
        <v>0</v>
      </c>
      <c r="L262" s="121" t="e">
        <f>VLOOKUP(C262,'B2B（ol)'!A:P,16,0)</f>
        <v>#N/A</v>
      </c>
      <c r="M262" s="117">
        <f t="shared" si="58"/>
        <v>0</v>
      </c>
      <c r="N262" s="114" t="e">
        <f>VLOOKUP(C262,'B2B（ol)'!A:K,11,0)</f>
        <v>#N/A</v>
      </c>
      <c r="O262" s="114" t="e">
        <f>VLOOKUP(B262,fulfillment!L:AN,29,0)</f>
        <v>#N/A</v>
      </c>
      <c r="P262" s="113"/>
      <c r="Q262" s="61" t="e">
        <f>VLOOKUP(R262,映射表!A:G,7,0)</f>
        <v>#N/A</v>
      </c>
      <c r="R262" s="131"/>
      <c r="S262" s="131"/>
      <c r="T262" s="131"/>
      <c r="U262" s="131"/>
      <c r="V262" s="131"/>
      <c r="W262" s="131"/>
      <c r="X262" s="131"/>
      <c r="Y262" s="131"/>
      <c r="Z262" s="131"/>
      <c r="AA262" s="131"/>
      <c r="AB262" s="61">
        <f t="shared" si="48"/>
        <v>0</v>
      </c>
      <c r="AE262" s="132"/>
    </row>
    <row r="263" spans="1:31" s="61" customFormat="1">
      <c r="A263" s="61" t="e">
        <f t="shared" si="49"/>
        <v>#N/A</v>
      </c>
      <c r="B263" s="121">
        <f t="shared" si="50"/>
        <v>0</v>
      </c>
      <c r="C263" s="117" t="e">
        <f>VLOOKUP(B263,映射表!A:C,3,0)</f>
        <v>#N/A</v>
      </c>
      <c r="D263" s="121">
        <f t="shared" si="51"/>
        <v>0</v>
      </c>
      <c r="E263" s="100">
        <f t="shared" si="52"/>
        <v>0</v>
      </c>
      <c r="F263" s="121">
        <f t="shared" si="53"/>
        <v>0</v>
      </c>
      <c r="G263" s="121">
        <f t="shared" si="54"/>
        <v>0</v>
      </c>
      <c r="H263" s="99" t="e">
        <f>VLOOKUP(C263,'B2B（ol)'!A:J,10,0)*D263</f>
        <v>#N/A</v>
      </c>
      <c r="I263" s="101" t="e">
        <f t="shared" si="55"/>
        <v>#DIV/0!</v>
      </c>
      <c r="J263" s="101">
        <f t="shared" si="56"/>
        <v>0</v>
      </c>
      <c r="K263" s="121">
        <f t="shared" si="57"/>
        <v>0</v>
      </c>
      <c r="L263" s="121" t="e">
        <f>VLOOKUP(C263,'B2B（ol)'!A:P,16,0)</f>
        <v>#N/A</v>
      </c>
      <c r="M263" s="117">
        <f t="shared" si="58"/>
        <v>0</v>
      </c>
      <c r="N263" s="114" t="e">
        <f>VLOOKUP(C263,'B2B（ol)'!A:K,11,0)</f>
        <v>#N/A</v>
      </c>
      <c r="O263" s="114" t="e">
        <f>VLOOKUP(B263,fulfillment!L:AN,29,0)</f>
        <v>#N/A</v>
      </c>
      <c r="P263" s="113"/>
      <c r="Q263" s="61" t="e">
        <f>VLOOKUP(R263,映射表!A:G,7,0)</f>
        <v>#N/A</v>
      </c>
      <c r="R263" s="131"/>
      <c r="S263" s="131"/>
      <c r="T263" s="131"/>
      <c r="U263" s="131"/>
      <c r="V263" s="131"/>
      <c r="W263" s="131"/>
      <c r="X263" s="131"/>
      <c r="Y263" s="131"/>
      <c r="Z263" s="131"/>
      <c r="AA263" s="131"/>
      <c r="AB263" s="61">
        <f t="shared" si="48"/>
        <v>0</v>
      </c>
      <c r="AE263" s="132"/>
    </row>
    <row r="264" spans="1:31" s="61" customFormat="1">
      <c r="A264" s="61" t="e">
        <f t="shared" si="49"/>
        <v>#N/A</v>
      </c>
      <c r="B264" s="121">
        <f t="shared" si="50"/>
        <v>0</v>
      </c>
      <c r="C264" s="117" t="e">
        <f>VLOOKUP(B264,映射表!A:C,3,0)</f>
        <v>#N/A</v>
      </c>
      <c r="D264" s="121">
        <f t="shared" si="51"/>
        <v>0</v>
      </c>
      <c r="E264" s="100">
        <f t="shared" si="52"/>
        <v>0</v>
      </c>
      <c r="F264" s="121">
        <f t="shared" si="53"/>
        <v>0</v>
      </c>
      <c r="G264" s="121">
        <f t="shared" si="54"/>
        <v>0</v>
      </c>
      <c r="H264" s="99" t="e">
        <f>VLOOKUP(C264,'B2B（ol)'!A:J,10,0)*D264</f>
        <v>#N/A</v>
      </c>
      <c r="I264" s="101" t="e">
        <f t="shared" si="55"/>
        <v>#DIV/0!</v>
      </c>
      <c r="J264" s="101">
        <f t="shared" si="56"/>
        <v>0</v>
      </c>
      <c r="K264" s="121">
        <f t="shared" si="57"/>
        <v>0</v>
      </c>
      <c r="L264" s="121" t="e">
        <f>VLOOKUP(C264,'B2B（ol)'!A:P,16,0)</f>
        <v>#N/A</v>
      </c>
      <c r="M264" s="117">
        <f t="shared" si="58"/>
        <v>0</v>
      </c>
      <c r="N264" s="114" t="e">
        <f>VLOOKUP(C264,'B2B（ol)'!A:K,11,0)</f>
        <v>#N/A</v>
      </c>
      <c r="O264" s="114" t="e">
        <f>VLOOKUP(B264,fulfillment!L:AN,29,0)</f>
        <v>#N/A</v>
      </c>
      <c r="P264" s="113"/>
      <c r="Q264" s="61" t="e">
        <f>VLOOKUP(R264,映射表!A:G,7,0)</f>
        <v>#N/A</v>
      </c>
      <c r="R264" s="131"/>
      <c r="S264" s="131"/>
      <c r="T264" s="131"/>
      <c r="U264" s="131"/>
      <c r="V264" s="131"/>
      <c r="W264" s="131"/>
      <c r="X264" s="131"/>
      <c r="Y264" s="131"/>
      <c r="Z264" s="131"/>
      <c r="AA264" s="131"/>
      <c r="AB264" s="61">
        <f t="shared" si="48"/>
        <v>0</v>
      </c>
      <c r="AE264" s="132"/>
    </row>
    <row r="265" spans="1:31" s="61" customFormat="1">
      <c r="A265" s="61" t="e">
        <f t="shared" si="49"/>
        <v>#N/A</v>
      </c>
      <c r="B265" s="121">
        <f t="shared" si="50"/>
        <v>0</v>
      </c>
      <c r="C265" s="117" t="e">
        <f>VLOOKUP(B265,映射表!A:C,3,0)</f>
        <v>#N/A</v>
      </c>
      <c r="D265" s="121">
        <f t="shared" si="51"/>
        <v>0</v>
      </c>
      <c r="E265" s="100">
        <f t="shared" si="52"/>
        <v>0</v>
      </c>
      <c r="F265" s="121">
        <f t="shared" si="53"/>
        <v>0</v>
      </c>
      <c r="G265" s="121">
        <f t="shared" si="54"/>
        <v>0</v>
      </c>
      <c r="H265" s="99" t="e">
        <f>VLOOKUP(C265,'B2B（ol)'!A:J,10,0)*D265</f>
        <v>#N/A</v>
      </c>
      <c r="I265" s="101" t="e">
        <f t="shared" si="55"/>
        <v>#DIV/0!</v>
      </c>
      <c r="J265" s="101">
        <f t="shared" si="56"/>
        <v>0</v>
      </c>
      <c r="K265" s="121">
        <f t="shared" si="57"/>
        <v>0</v>
      </c>
      <c r="L265" s="121" t="e">
        <f>VLOOKUP(C265,'B2B（ol)'!A:P,16,0)</f>
        <v>#N/A</v>
      </c>
      <c r="M265" s="117">
        <f t="shared" si="58"/>
        <v>0</v>
      </c>
      <c r="N265" s="114" t="e">
        <f>VLOOKUP(C265,'B2B（ol)'!A:K,11,0)</f>
        <v>#N/A</v>
      </c>
      <c r="O265" s="114" t="e">
        <f>VLOOKUP(B265,fulfillment!L:AN,29,0)</f>
        <v>#N/A</v>
      </c>
      <c r="P265" s="113"/>
      <c r="Q265" s="61" t="e">
        <f>VLOOKUP(R265,映射表!A:G,7,0)</f>
        <v>#N/A</v>
      </c>
      <c r="R265" s="131"/>
      <c r="S265" s="131"/>
      <c r="T265" s="131"/>
      <c r="U265" s="131"/>
      <c r="V265" s="131"/>
      <c r="W265" s="131"/>
      <c r="X265" s="131"/>
      <c r="Y265" s="131"/>
      <c r="Z265" s="131"/>
      <c r="AA265" s="131"/>
      <c r="AB265" s="61">
        <f t="shared" si="48"/>
        <v>0</v>
      </c>
      <c r="AE265" s="132"/>
    </row>
    <row r="266" spans="1:31" s="61" customFormat="1">
      <c r="A266" s="61" t="e">
        <f t="shared" si="49"/>
        <v>#N/A</v>
      </c>
      <c r="B266" s="121">
        <f t="shared" si="50"/>
        <v>0</v>
      </c>
      <c r="C266" s="117" t="e">
        <f>VLOOKUP(B266,映射表!A:C,3,0)</f>
        <v>#N/A</v>
      </c>
      <c r="D266" s="121">
        <f t="shared" si="51"/>
        <v>0</v>
      </c>
      <c r="E266" s="100">
        <f t="shared" si="52"/>
        <v>0</v>
      </c>
      <c r="F266" s="121">
        <f t="shared" si="53"/>
        <v>0</v>
      </c>
      <c r="G266" s="121">
        <f t="shared" si="54"/>
        <v>0</v>
      </c>
      <c r="H266" s="99" t="e">
        <f>VLOOKUP(C266,'B2B（ol)'!A:J,10,0)*D266</f>
        <v>#N/A</v>
      </c>
      <c r="I266" s="101" t="e">
        <f t="shared" si="55"/>
        <v>#DIV/0!</v>
      </c>
      <c r="J266" s="101">
        <f t="shared" si="56"/>
        <v>0</v>
      </c>
      <c r="K266" s="121">
        <f t="shared" si="57"/>
        <v>0</v>
      </c>
      <c r="L266" s="121" t="e">
        <f>VLOOKUP(C266,'B2B（ol)'!A:P,16,0)</f>
        <v>#N/A</v>
      </c>
      <c r="M266" s="117">
        <f t="shared" si="58"/>
        <v>0</v>
      </c>
      <c r="N266" s="114" t="e">
        <f>VLOOKUP(C266,'B2B（ol)'!A:K,11,0)</f>
        <v>#N/A</v>
      </c>
      <c r="O266" s="114" t="e">
        <f>VLOOKUP(B266,fulfillment!L:AN,29,0)</f>
        <v>#N/A</v>
      </c>
      <c r="P266" s="113"/>
      <c r="Q266" s="61" t="e">
        <f>VLOOKUP(R266,映射表!A:G,7,0)</f>
        <v>#N/A</v>
      </c>
      <c r="R266" s="131"/>
      <c r="S266" s="131"/>
      <c r="T266" s="131"/>
      <c r="U266" s="131"/>
      <c r="V266" s="131"/>
      <c r="W266" s="131"/>
      <c r="X266" s="131"/>
      <c r="Y266" s="131"/>
      <c r="Z266" s="131"/>
      <c r="AA266" s="131"/>
      <c r="AB266" s="61">
        <f t="shared" si="48"/>
        <v>0</v>
      </c>
      <c r="AE266" s="132"/>
    </row>
    <row r="267" spans="1:31" s="61" customFormat="1">
      <c r="A267" s="61" t="e">
        <f t="shared" si="49"/>
        <v>#N/A</v>
      </c>
      <c r="B267" s="121">
        <f t="shared" si="50"/>
        <v>0</v>
      </c>
      <c r="C267" s="117" t="e">
        <f>VLOOKUP(B267,映射表!A:C,3,0)</f>
        <v>#N/A</v>
      </c>
      <c r="D267" s="121">
        <f t="shared" si="51"/>
        <v>0</v>
      </c>
      <c r="E267" s="100">
        <f t="shared" si="52"/>
        <v>0</v>
      </c>
      <c r="F267" s="121">
        <f t="shared" si="53"/>
        <v>0</v>
      </c>
      <c r="G267" s="121">
        <f t="shared" si="54"/>
        <v>0</v>
      </c>
      <c r="H267" s="99" t="e">
        <f>VLOOKUP(C267,'B2B（ol)'!A:J,10,0)*D267</f>
        <v>#N/A</v>
      </c>
      <c r="I267" s="101" t="e">
        <f t="shared" si="55"/>
        <v>#DIV/0!</v>
      </c>
      <c r="J267" s="101">
        <f t="shared" si="56"/>
        <v>0</v>
      </c>
      <c r="K267" s="121">
        <f t="shared" si="57"/>
        <v>0</v>
      </c>
      <c r="L267" s="121" t="e">
        <f>VLOOKUP(C267,'B2B（ol)'!A:P,16,0)</f>
        <v>#N/A</v>
      </c>
      <c r="M267" s="117">
        <f t="shared" si="58"/>
        <v>0</v>
      </c>
      <c r="N267" s="114" t="e">
        <f>VLOOKUP(C267,'B2B（ol)'!A:K,11,0)</f>
        <v>#N/A</v>
      </c>
      <c r="O267" s="114" t="e">
        <f>VLOOKUP(B267,fulfillment!L:AN,29,0)</f>
        <v>#N/A</v>
      </c>
      <c r="P267" s="113"/>
      <c r="Q267" s="61" t="e">
        <f>VLOOKUP(R267,映射表!A:G,7,0)</f>
        <v>#N/A</v>
      </c>
      <c r="R267" s="131"/>
      <c r="S267" s="131"/>
      <c r="T267" s="131"/>
      <c r="U267" s="131"/>
      <c r="V267" s="131"/>
      <c r="W267" s="131"/>
      <c r="X267" s="131"/>
      <c r="Y267" s="131"/>
      <c r="Z267" s="131"/>
      <c r="AA267" s="131"/>
      <c r="AB267" s="61">
        <f t="shared" si="48"/>
        <v>0</v>
      </c>
      <c r="AE267" s="132"/>
    </row>
    <row r="268" spans="1:31" s="61" customFormat="1">
      <c r="A268" s="61" t="e">
        <f t="shared" si="49"/>
        <v>#N/A</v>
      </c>
      <c r="B268" s="121">
        <f t="shared" si="50"/>
        <v>0</v>
      </c>
      <c r="C268" s="117" t="e">
        <f>VLOOKUP(B268,映射表!A:C,3,0)</f>
        <v>#N/A</v>
      </c>
      <c r="D268" s="121">
        <f t="shared" si="51"/>
        <v>0</v>
      </c>
      <c r="E268" s="100">
        <f t="shared" si="52"/>
        <v>0</v>
      </c>
      <c r="F268" s="121">
        <f t="shared" si="53"/>
        <v>0</v>
      </c>
      <c r="G268" s="121">
        <f t="shared" si="54"/>
        <v>0</v>
      </c>
      <c r="H268" s="99" t="e">
        <f>VLOOKUP(C268,'B2B（ol)'!A:J,10,0)*D268</f>
        <v>#N/A</v>
      </c>
      <c r="I268" s="101" t="e">
        <f t="shared" si="55"/>
        <v>#DIV/0!</v>
      </c>
      <c r="J268" s="101">
        <f t="shared" si="56"/>
        <v>0</v>
      </c>
      <c r="K268" s="121">
        <f t="shared" si="57"/>
        <v>0</v>
      </c>
      <c r="L268" s="121" t="e">
        <f>VLOOKUP(C268,'B2B（ol)'!A:P,16,0)</f>
        <v>#N/A</v>
      </c>
      <c r="M268" s="117">
        <f t="shared" si="58"/>
        <v>0</v>
      </c>
      <c r="N268" s="114" t="e">
        <f>VLOOKUP(C268,'B2B（ol)'!A:K,11,0)</f>
        <v>#N/A</v>
      </c>
      <c r="O268" s="114" t="e">
        <f>VLOOKUP(B268,fulfillment!L:AN,29,0)</f>
        <v>#N/A</v>
      </c>
      <c r="P268" s="113"/>
      <c r="Q268" s="61" t="e">
        <f>VLOOKUP(R268,映射表!A:G,7,0)</f>
        <v>#N/A</v>
      </c>
      <c r="R268" s="131"/>
      <c r="S268" s="131"/>
      <c r="T268" s="131"/>
      <c r="U268" s="131"/>
      <c r="V268" s="131"/>
      <c r="W268" s="131"/>
      <c r="X268" s="131"/>
      <c r="Y268" s="131"/>
      <c r="Z268" s="131"/>
      <c r="AA268" s="131"/>
      <c r="AB268" s="61">
        <f t="shared" si="48"/>
        <v>0</v>
      </c>
      <c r="AE268" s="132"/>
    </row>
    <row r="269" spans="1:31" s="61" customFormat="1">
      <c r="A269" s="61" t="e">
        <f t="shared" si="49"/>
        <v>#N/A</v>
      </c>
      <c r="B269" s="121">
        <f t="shared" si="50"/>
        <v>0</v>
      </c>
      <c r="C269" s="117" t="e">
        <f>VLOOKUP(B269,映射表!A:C,3,0)</f>
        <v>#N/A</v>
      </c>
      <c r="D269" s="121">
        <f t="shared" si="51"/>
        <v>0</v>
      </c>
      <c r="E269" s="100">
        <f t="shared" si="52"/>
        <v>0</v>
      </c>
      <c r="F269" s="121">
        <f t="shared" si="53"/>
        <v>0</v>
      </c>
      <c r="G269" s="121">
        <f t="shared" si="54"/>
        <v>0</v>
      </c>
      <c r="H269" s="99" t="e">
        <f>VLOOKUP(C269,'B2B（ol)'!A:J,10,0)*D269</f>
        <v>#N/A</v>
      </c>
      <c r="I269" s="101" t="e">
        <f t="shared" si="55"/>
        <v>#DIV/0!</v>
      </c>
      <c r="J269" s="101">
        <f t="shared" si="56"/>
        <v>0</v>
      </c>
      <c r="K269" s="121">
        <f t="shared" si="57"/>
        <v>0</v>
      </c>
      <c r="L269" s="121" t="e">
        <f>VLOOKUP(C269,'B2B（ol)'!A:P,16,0)</f>
        <v>#N/A</v>
      </c>
      <c r="M269" s="117">
        <f t="shared" si="58"/>
        <v>0</v>
      </c>
      <c r="N269" s="114" t="e">
        <f>VLOOKUP(C269,'B2B（ol)'!A:K,11,0)</f>
        <v>#N/A</v>
      </c>
      <c r="O269" s="114" t="e">
        <f>VLOOKUP(B269,fulfillment!L:AN,29,0)</f>
        <v>#N/A</v>
      </c>
      <c r="P269" s="113"/>
      <c r="Q269" s="61" t="e">
        <f>VLOOKUP(R269,映射表!A:G,7,0)</f>
        <v>#N/A</v>
      </c>
      <c r="R269" s="131"/>
      <c r="S269" s="131"/>
      <c r="T269" s="131"/>
      <c r="U269" s="131"/>
      <c r="V269" s="131"/>
      <c r="W269" s="131"/>
      <c r="X269" s="131"/>
      <c r="Y269" s="131"/>
      <c r="Z269" s="131"/>
      <c r="AA269" s="131"/>
      <c r="AB269" s="61">
        <f t="shared" si="48"/>
        <v>0</v>
      </c>
      <c r="AE269" s="132"/>
    </row>
    <row r="270" spans="1:31" s="61" customFormat="1">
      <c r="A270" s="61" t="e">
        <f t="shared" si="49"/>
        <v>#N/A</v>
      </c>
      <c r="B270" s="121">
        <f t="shared" si="50"/>
        <v>0</v>
      </c>
      <c r="C270" s="117" t="e">
        <f>VLOOKUP(B270,映射表!A:C,3,0)</f>
        <v>#N/A</v>
      </c>
      <c r="D270" s="121">
        <f t="shared" si="51"/>
        <v>0</v>
      </c>
      <c r="E270" s="100">
        <f t="shared" si="52"/>
        <v>0</v>
      </c>
      <c r="F270" s="121">
        <f t="shared" si="53"/>
        <v>0</v>
      </c>
      <c r="G270" s="121">
        <f t="shared" si="54"/>
        <v>0</v>
      </c>
      <c r="H270" s="99" t="e">
        <f>VLOOKUP(C270,'B2B（ol)'!A:J,10,0)*D270</f>
        <v>#N/A</v>
      </c>
      <c r="I270" s="101" t="e">
        <f t="shared" si="55"/>
        <v>#DIV/0!</v>
      </c>
      <c r="J270" s="101">
        <f t="shared" si="56"/>
        <v>0</v>
      </c>
      <c r="K270" s="121">
        <f t="shared" si="57"/>
        <v>0</v>
      </c>
      <c r="L270" s="121" t="e">
        <f>VLOOKUP(C270,'B2B（ol)'!A:P,16,0)</f>
        <v>#N/A</v>
      </c>
      <c r="M270" s="117">
        <f t="shared" si="58"/>
        <v>0</v>
      </c>
      <c r="N270" s="114" t="e">
        <f>VLOOKUP(C270,'B2B（ol)'!A:K,11,0)</f>
        <v>#N/A</v>
      </c>
      <c r="O270" s="114" t="e">
        <f>VLOOKUP(B270,fulfillment!L:AN,29,0)</f>
        <v>#N/A</v>
      </c>
      <c r="P270" s="113"/>
      <c r="Q270" s="61" t="e">
        <f>VLOOKUP(R270,映射表!A:G,7,0)</f>
        <v>#N/A</v>
      </c>
      <c r="R270" s="131"/>
      <c r="S270" s="131"/>
      <c r="T270" s="131"/>
      <c r="U270" s="131"/>
      <c r="V270" s="131"/>
      <c r="W270" s="131"/>
      <c r="X270" s="131"/>
      <c r="Y270" s="131"/>
      <c r="Z270" s="131"/>
      <c r="AA270" s="131"/>
      <c r="AB270" s="61">
        <f t="shared" si="48"/>
        <v>0</v>
      </c>
      <c r="AE270" s="132"/>
    </row>
    <row r="271" spans="1:31" s="61" customFormat="1">
      <c r="A271" s="61" t="e">
        <f t="shared" si="49"/>
        <v>#N/A</v>
      </c>
      <c r="B271" s="121">
        <f t="shared" si="50"/>
        <v>0</v>
      </c>
      <c r="C271" s="117" t="e">
        <f>VLOOKUP(B271,映射表!A:C,3,0)</f>
        <v>#N/A</v>
      </c>
      <c r="D271" s="121">
        <f t="shared" si="51"/>
        <v>0</v>
      </c>
      <c r="E271" s="100">
        <f t="shared" si="52"/>
        <v>0</v>
      </c>
      <c r="F271" s="121">
        <f t="shared" si="53"/>
        <v>0</v>
      </c>
      <c r="G271" s="121">
        <f t="shared" si="54"/>
        <v>0</v>
      </c>
      <c r="H271" s="99" t="e">
        <f>VLOOKUP(C271,'B2B（ol)'!A:J,10,0)*D271</f>
        <v>#N/A</v>
      </c>
      <c r="I271" s="101" t="e">
        <f t="shared" si="55"/>
        <v>#DIV/0!</v>
      </c>
      <c r="J271" s="101">
        <f t="shared" si="56"/>
        <v>0</v>
      </c>
      <c r="K271" s="121">
        <f t="shared" si="57"/>
        <v>0</v>
      </c>
      <c r="L271" s="121" t="e">
        <f>VLOOKUP(C271,'B2B（ol)'!A:P,16,0)</f>
        <v>#N/A</v>
      </c>
      <c r="M271" s="117">
        <f t="shared" si="58"/>
        <v>0</v>
      </c>
      <c r="N271" s="114" t="e">
        <f>VLOOKUP(C271,'B2B（ol)'!A:K,11,0)</f>
        <v>#N/A</v>
      </c>
      <c r="O271" s="114" t="e">
        <f>VLOOKUP(B271,fulfillment!L:AN,29,0)</f>
        <v>#N/A</v>
      </c>
      <c r="P271" s="113"/>
      <c r="Q271" s="61" t="e">
        <f>VLOOKUP(R271,映射表!A:G,7,0)</f>
        <v>#N/A</v>
      </c>
      <c r="R271" s="131"/>
      <c r="S271" s="131"/>
      <c r="T271" s="131"/>
      <c r="U271" s="131"/>
      <c r="V271" s="131"/>
      <c r="W271" s="131"/>
      <c r="X271" s="131"/>
      <c r="Y271" s="131"/>
      <c r="Z271" s="131"/>
      <c r="AA271" s="131"/>
      <c r="AB271" s="61">
        <f t="shared" si="48"/>
        <v>0</v>
      </c>
      <c r="AE271" s="132"/>
    </row>
    <row r="272" spans="1:31" s="61" customFormat="1">
      <c r="A272" s="61" t="e">
        <f t="shared" si="49"/>
        <v>#N/A</v>
      </c>
      <c r="B272" s="121">
        <f t="shared" si="50"/>
        <v>0</v>
      </c>
      <c r="C272" s="117" t="e">
        <f>VLOOKUP(B272,映射表!A:C,3,0)</f>
        <v>#N/A</v>
      </c>
      <c r="D272" s="121">
        <f t="shared" si="51"/>
        <v>0</v>
      </c>
      <c r="E272" s="100">
        <f t="shared" si="52"/>
        <v>0</v>
      </c>
      <c r="F272" s="121">
        <f t="shared" si="53"/>
        <v>0</v>
      </c>
      <c r="G272" s="121">
        <f t="shared" si="54"/>
        <v>0</v>
      </c>
      <c r="H272" s="99" t="e">
        <f>VLOOKUP(C272,'B2B（ol)'!A:J,10,0)*D272</f>
        <v>#N/A</v>
      </c>
      <c r="I272" s="101" t="e">
        <f t="shared" si="55"/>
        <v>#DIV/0!</v>
      </c>
      <c r="J272" s="101">
        <f t="shared" si="56"/>
        <v>0</v>
      </c>
      <c r="K272" s="121">
        <f t="shared" si="57"/>
        <v>0</v>
      </c>
      <c r="L272" s="121" t="e">
        <f>VLOOKUP(C272,'B2B（ol)'!A:P,16,0)</f>
        <v>#N/A</v>
      </c>
      <c r="M272" s="117">
        <f t="shared" si="58"/>
        <v>0</v>
      </c>
      <c r="N272" s="114" t="e">
        <f>VLOOKUP(C272,'B2B（ol)'!A:K,11,0)</f>
        <v>#N/A</v>
      </c>
      <c r="O272" s="114" t="e">
        <f>VLOOKUP(B272,fulfillment!L:AN,29,0)</f>
        <v>#N/A</v>
      </c>
      <c r="P272" s="113"/>
      <c r="Q272" s="61" t="e">
        <f>VLOOKUP(R272,映射表!A:G,7,0)</f>
        <v>#N/A</v>
      </c>
      <c r="R272" s="131"/>
      <c r="S272" s="131"/>
      <c r="T272" s="131"/>
      <c r="U272" s="131"/>
      <c r="V272" s="131"/>
      <c r="W272" s="131"/>
      <c r="X272" s="131"/>
      <c r="Y272" s="131"/>
      <c r="Z272" s="131"/>
      <c r="AA272" s="131"/>
      <c r="AB272" s="61">
        <f t="shared" si="48"/>
        <v>0</v>
      </c>
      <c r="AE272" s="132"/>
    </row>
    <row r="273" spans="1:31" s="61" customFormat="1">
      <c r="A273" s="61" t="e">
        <f t="shared" si="49"/>
        <v>#N/A</v>
      </c>
      <c r="B273" s="121">
        <f t="shared" si="50"/>
        <v>0</v>
      </c>
      <c r="C273" s="117" t="e">
        <f>VLOOKUP(B273,映射表!A:C,3,0)</f>
        <v>#N/A</v>
      </c>
      <c r="D273" s="121">
        <f t="shared" si="51"/>
        <v>0</v>
      </c>
      <c r="E273" s="100">
        <f t="shared" si="52"/>
        <v>0</v>
      </c>
      <c r="F273" s="121">
        <f t="shared" si="53"/>
        <v>0</v>
      </c>
      <c r="G273" s="121">
        <f t="shared" si="54"/>
        <v>0</v>
      </c>
      <c r="H273" s="99" t="e">
        <f>VLOOKUP(C273,'B2B（ol)'!A:J,10,0)*D273</f>
        <v>#N/A</v>
      </c>
      <c r="I273" s="101" t="e">
        <f t="shared" si="55"/>
        <v>#DIV/0!</v>
      </c>
      <c r="J273" s="101">
        <f t="shared" si="56"/>
        <v>0</v>
      </c>
      <c r="K273" s="121">
        <f t="shared" si="57"/>
        <v>0</v>
      </c>
      <c r="L273" s="121" t="e">
        <f>VLOOKUP(C273,'B2B（ol)'!A:P,16,0)</f>
        <v>#N/A</v>
      </c>
      <c r="M273" s="117">
        <f t="shared" si="58"/>
        <v>0</v>
      </c>
      <c r="N273" s="114" t="e">
        <f>VLOOKUP(C273,'B2B（ol)'!A:K,11,0)</f>
        <v>#N/A</v>
      </c>
      <c r="O273" s="114" t="e">
        <f>VLOOKUP(B273,fulfillment!L:AN,29,0)</f>
        <v>#N/A</v>
      </c>
      <c r="P273" s="113"/>
      <c r="Q273" s="61" t="e">
        <f>VLOOKUP(R273,映射表!A:G,7,0)</f>
        <v>#N/A</v>
      </c>
      <c r="R273" s="131"/>
      <c r="S273" s="131"/>
      <c r="T273" s="131"/>
      <c r="U273" s="131"/>
      <c r="V273" s="131"/>
      <c r="W273" s="131"/>
      <c r="X273" s="131"/>
      <c r="Y273" s="131"/>
      <c r="Z273" s="131"/>
      <c r="AA273" s="131"/>
      <c r="AB273" s="61">
        <f t="shared" si="48"/>
        <v>0</v>
      </c>
      <c r="AE273" s="132"/>
    </row>
    <row r="274" spans="1:31" s="61" customFormat="1">
      <c r="A274" s="61" t="e">
        <f t="shared" si="49"/>
        <v>#N/A</v>
      </c>
      <c r="B274" s="121">
        <f t="shared" si="50"/>
        <v>0</v>
      </c>
      <c r="C274" s="117" t="e">
        <f>VLOOKUP(B274,映射表!A:C,3,0)</f>
        <v>#N/A</v>
      </c>
      <c r="D274" s="121">
        <f t="shared" si="51"/>
        <v>0</v>
      </c>
      <c r="E274" s="100">
        <f t="shared" si="52"/>
        <v>0</v>
      </c>
      <c r="F274" s="121">
        <f t="shared" si="53"/>
        <v>0</v>
      </c>
      <c r="G274" s="121">
        <f t="shared" si="54"/>
        <v>0</v>
      </c>
      <c r="H274" s="99" t="e">
        <f>VLOOKUP(C274,'B2B（ol)'!A:J,10,0)*D274</f>
        <v>#N/A</v>
      </c>
      <c r="I274" s="101" t="e">
        <f t="shared" si="55"/>
        <v>#DIV/0!</v>
      </c>
      <c r="J274" s="101">
        <f t="shared" si="56"/>
        <v>0</v>
      </c>
      <c r="K274" s="121">
        <f t="shared" si="57"/>
        <v>0</v>
      </c>
      <c r="L274" s="121" t="e">
        <f>VLOOKUP(C274,'B2B（ol)'!A:P,16,0)</f>
        <v>#N/A</v>
      </c>
      <c r="M274" s="117">
        <f t="shared" si="58"/>
        <v>0</v>
      </c>
      <c r="N274" s="114" t="e">
        <f>VLOOKUP(C274,'B2B（ol)'!A:K,11,0)</f>
        <v>#N/A</v>
      </c>
      <c r="O274" s="114" t="e">
        <f>VLOOKUP(B274,fulfillment!L:AN,29,0)</f>
        <v>#N/A</v>
      </c>
      <c r="P274" s="113"/>
      <c r="Q274" s="61" t="e">
        <f>VLOOKUP(R274,映射表!A:G,7,0)</f>
        <v>#N/A</v>
      </c>
      <c r="R274" s="131"/>
      <c r="S274" s="131"/>
      <c r="T274" s="131"/>
      <c r="U274" s="131"/>
      <c r="V274" s="131"/>
      <c r="W274" s="131"/>
      <c r="X274" s="131"/>
      <c r="Y274" s="131"/>
      <c r="Z274" s="131"/>
      <c r="AA274" s="131"/>
      <c r="AB274" s="61">
        <f t="shared" si="48"/>
        <v>0</v>
      </c>
      <c r="AE274" s="132"/>
    </row>
    <row r="275" spans="1:31" s="61" customFormat="1">
      <c r="A275" s="61" t="e">
        <f t="shared" si="49"/>
        <v>#N/A</v>
      </c>
      <c r="B275" s="121">
        <f t="shared" si="50"/>
        <v>0</v>
      </c>
      <c r="C275" s="117" t="e">
        <f>VLOOKUP(B275,映射表!A:C,3,0)</f>
        <v>#N/A</v>
      </c>
      <c r="D275" s="121">
        <f t="shared" si="51"/>
        <v>0</v>
      </c>
      <c r="E275" s="100">
        <f t="shared" si="52"/>
        <v>0</v>
      </c>
      <c r="F275" s="121">
        <f t="shared" si="53"/>
        <v>0</v>
      </c>
      <c r="G275" s="121">
        <f t="shared" si="54"/>
        <v>0</v>
      </c>
      <c r="H275" s="99" t="e">
        <f>VLOOKUP(C275,'B2B（ol)'!A:J,10,0)*D275</f>
        <v>#N/A</v>
      </c>
      <c r="I275" s="101" t="e">
        <f t="shared" si="55"/>
        <v>#DIV/0!</v>
      </c>
      <c r="J275" s="101">
        <f t="shared" si="56"/>
        <v>0</v>
      </c>
      <c r="K275" s="121">
        <f t="shared" si="57"/>
        <v>0</v>
      </c>
      <c r="L275" s="121" t="e">
        <f>VLOOKUP(C275,'B2B（ol)'!A:P,16,0)</f>
        <v>#N/A</v>
      </c>
      <c r="M275" s="117">
        <f t="shared" si="58"/>
        <v>0</v>
      </c>
      <c r="N275" s="114" t="e">
        <f>VLOOKUP(C275,'B2B（ol)'!A:K,11,0)</f>
        <v>#N/A</v>
      </c>
      <c r="O275" s="114" t="e">
        <f>VLOOKUP(B275,fulfillment!L:AN,29,0)</f>
        <v>#N/A</v>
      </c>
      <c r="P275" s="113"/>
      <c r="Q275" s="61" t="e">
        <f>VLOOKUP(R275,映射表!A:G,7,0)</f>
        <v>#N/A</v>
      </c>
      <c r="R275" s="131"/>
      <c r="S275" s="131"/>
      <c r="T275" s="131"/>
      <c r="U275" s="131"/>
      <c r="V275" s="131"/>
      <c r="W275" s="131"/>
      <c r="X275" s="131"/>
      <c r="Y275" s="131"/>
      <c r="Z275" s="131"/>
      <c r="AA275" s="131"/>
      <c r="AB275" s="61">
        <f t="shared" si="48"/>
        <v>0</v>
      </c>
      <c r="AE275" s="132"/>
    </row>
    <row r="276" spans="1:31" s="61" customFormat="1">
      <c r="A276" s="61" t="e">
        <f t="shared" si="49"/>
        <v>#N/A</v>
      </c>
      <c r="B276" s="121">
        <f t="shared" si="50"/>
        <v>0</v>
      </c>
      <c r="C276" s="117" t="e">
        <f>VLOOKUP(B276,映射表!A:C,3,0)</f>
        <v>#N/A</v>
      </c>
      <c r="D276" s="121">
        <f t="shared" si="51"/>
        <v>0</v>
      </c>
      <c r="E276" s="100">
        <f t="shared" si="52"/>
        <v>0</v>
      </c>
      <c r="F276" s="121">
        <f t="shared" si="53"/>
        <v>0</v>
      </c>
      <c r="G276" s="121">
        <f t="shared" si="54"/>
        <v>0</v>
      </c>
      <c r="H276" s="99" t="e">
        <f>VLOOKUP(C276,'B2B（ol)'!A:J,10,0)*D276</f>
        <v>#N/A</v>
      </c>
      <c r="I276" s="101" t="e">
        <f t="shared" si="55"/>
        <v>#DIV/0!</v>
      </c>
      <c r="J276" s="101">
        <f t="shared" si="56"/>
        <v>0</v>
      </c>
      <c r="K276" s="121">
        <f t="shared" si="57"/>
        <v>0</v>
      </c>
      <c r="L276" s="121" t="e">
        <f>VLOOKUP(C276,'B2B（ol)'!A:P,16,0)</f>
        <v>#N/A</v>
      </c>
      <c r="M276" s="117">
        <f t="shared" si="58"/>
        <v>0</v>
      </c>
      <c r="N276" s="114" t="e">
        <f>VLOOKUP(C276,'B2B（ol)'!A:K,11,0)</f>
        <v>#N/A</v>
      </c>
      <c r="O276" s="114" t="e">
        <f>VLOOKUP(B276,fulfillment!L:AN,29,0)</f>
        <v>#N/A</v>
      </c>
      <c r="P276" s="113"/>
      <c r="Q276" s="61" t="e">
        <f>VLOOKUP(R276,映射表!A:G,7,0)</f>
        <v>#N/A</v>
      </c>
      <c r="R276" s="131"/>
      <c r="S276" s="131"/>
      <c r="T276" s="131"/>
      <c r="U276" s="131"/>
      <c r="V276" s="131"/>
      <c r="W276" s="131"/>
      <c r="X276" s="131"/>
      <c r="Y276" s="131"/>
      <c r="Z276" s="131"/>
      <c r="AA276" s="131"/>
      <c r="AB276" s="61">
        <f t="shared" si="48"/>
        <v>0</v>
      </c>
      <c r="AE276" s="132"/>
    </row>
    <row r="277" spans="1:31" s="61" customFormat="1">
      <c r="A277" s="61" t="e">
        <f t="shared" si="49"/>
        <v>#N/A</v>
      </c>
      <c r="B277" s="121">
        <f t="shared" si="50"/>
        <v>0</v>
      </c>
      <c r="C277" s="117" t="e">
        <f>VLOOKUP(B277,映射表!A:C,3,0)</f>
        <v>#N/A</v>
      </c>
      <c r="D277" s="121">
        <f t="shared" si="51"/>
        <v>0</v>
      </c>
      <c r="E277" s="100">
        <f t="shared" si="52"/>
        <v>0</v>
      </c>
      <c r="F277" s="121">
        <f t="shared" si="53"/>
        <v>0</v>
      </c>
      <c r="G277" s="121">
        <f t="shared" si="54"/>
        <v>0</v>
      </c>
      <c r="H277" s="99" t="e">
        <f>VLOOKUP(C277,'B2B（ol)'!A:J,10,0)*D277</f>
        <v>#N/A</v>
      </c>
      <c r="I277" s="101" t="e">
        <f t="shared" si="55"/>
        <v>#DIV/0!</v>
      </c>
      <c r="J277" s="101">
        <f t="shared" si="56"/>
        <v>0</v>
      </c>
      <c r="K277" s="121">
        <f t="shared" si="57"/>
        <v>0</v>
      </c>
      <c r="L277" s="121" t="e">
        <f>VLOOKUP(C277,'B2B（ol)'!A:P,16,0)</f>
        <v>#N/A</v>
      </c>
      <c r="M277" s="117">
        <f t="shared" si="58"/>
        <v>0</v>
      </c>
      <c r="N277" s="114" t="e">
        <f>VLOOKUP(C277,'B2B（ol)'!A:K,11,0)</f>
        <v>#N/A</v>
      </c>
      <c r="O277" s="114" t="e">
        <f>VLOOKUP(B277,fulfillment!L:AN,29,0)</f>
        <v>#N/A</v>
      </c>
      <c r="P277" s="113"/>
      <c r="Q277" s="61" t="e">
        <f>VLOOKUP(R277,映射表!A:G,7,0)</f>
        <v>#N/A</v>
      </c>
      <c r="R277" s="131"/>
      <c r="S277" s="131"/>
      <c r="T277" s="131"/>
      <c r="U277" s="131"/>
      <c r="V277" s="131"/>
      <c r="W277" s="131"/>
      <c r="X277" s="131"/>
      <c r="Y277" s="131"/>
      <c r="Z277" s="131"/>
      <c r="AA277" s="131"/>
      <c r="AB277" s="61">
        <f t="shared" si="48"/>
        <v>0</v>
      </c>
      <c r="AE277" s="132"/>
    </row>
    <row r="278" spans="1:31" s="61" customFormat="1">
      <c r="A278" s="61" t="e">
        <f t="shared" si="49"/>
        <v>#N/A</v>
      </c>
      <c r="B278" s="121">
        <f t="shared" si="50"/>
        <v>0</v>
      </c>
      <c r="C278" s="117" t="e">
        <f>VLOOKUP(B278,映射表!A:C,3,0)</f>
        <v>#N/A</v>
      </c>
      <c r="D278" s="121">
        <f t="shared" si="51"/>
        <v>0</v>
      </c>
      <c r="E278" s="100">
        <f t="shared" si="52"/>
        <v>0</v>
      </c>
      <c r="F278" s="121">
        <f t="shared" si="53"/>
        <v>0</v>
      </c>
      <c r="G278" s="121">
        <f t="shared" si="54"/>
        <v>0</v>
      </c>
      <c r="H278" s="99" t="e">
        <f>VLOOKUP(C278,'B2B（ol)'!A:J,10,0)*D278</f>
        <v>#N/A</v>
      </c>
      <c r="I278" s="101" t="e">
        <f t="shared" si="55"/>
        <v>#DIV/0!</v>
      </c>
      <c r="J278" s="101">
        <f t="shared" si="56"/>
        <v>0</v>
      </c>
      <c r="K278" s="121">
        <f t="shared" si="57"/>
        <v>0</v>
      </c>
      <c r="L278" s="121" t="e">
        <f>VLOOKUP(C278,'B2B（ol)'!A:P,16,0)</f>
        <v>#N/A</v>
      </c>
      <c r="M278" s="117">
        <f t="shared" si="58"/>
        <v>0</v>
      </c>
      <c r="N278" s="114" t="e">
        <f>VLOOKUP(C278,'B2B（ol)'!A:K,11,0)</f>
        <v>#N/A</v>
      </c>
      <c r="O278" s="114" t="e">
        <f>VLOOKUP(B278,fulfillment!L:AN,29,0)</f>
        <v>#N/A</v>
      </c>
      <c r="P278" s="113"/>
      <c r="Q278" s="61" t="e">
        <f>VLOOKUP(R278,映射表!A:G,7,0)</f>
        <v>#N/A</v>
      </c>
      <c r="R278" s="131"/>
      <c r="S278" s="131"/>
      <c r="T278" s="131"/>
      <c r="U278" s="131"/>
      <c r="V278" s="131"/>
      <c r="W278" s="131"/>
      <c r="X278" s="131"/>
      <c r="Y278" s="131"/>
      <c r="Z278" s="131"/>
      <c r="AA278" s="131"/>
      <c r="AB278" s="61">
        <f t="shared" si="48"/>
        <v>0</v>
      </c>
      <c r="AE278" s="132"/>
    </row>
    <row r="279" spans="1:31" s="61" customFormat="1">
      <c r="A279" s="61" t="e">
        <f t="shared" si="49"/>
        <v>#N/A</v>
      </c>
      <c r="B279" s="121">
        <f t="shared" si="50"/>
        <v>0</v>
      </c>
      <c r="C279" s="117" t="e">
        <f>VLOOKUP(B279,映射表!A:C,3,0)</f>
        <v>#N/A</v>
      </c>
      <c r="D279" s="121">
        <f t="shared" si="51"/>
        <v>0</v>
      </c>
      <c r="E279" s="100">
        <f t="shared" si="52"/>
        <v>0</v>
      </c>
      <c r="F279" s="121">
        <f t="shared" si="53"/>
        <v>0</v>
      </c>
      <c r="G279" s="121">
        <f t="shared" si="54"/>
        <v>0</v>
      </c>
      <c r="H279" s="99" t="e">
        <f>VLOOKUP(C279,'B2B（ol)'!A:J,10,0)*D279</f>
        <v>#N/A</v>
      </c>
      <c r="I279" s="101" t="e">
        <f t="shared" si="55"/>
        <v>#DIV/0!</v>
      </c>
      <c r="J279" s="101">
        <f t="shared" si="56"/>
        <v>0</v>
      </c>
      <c r="K279" s="121">
        <f t="shared" si="57"/>
        <v>0</v>
      </c>
      <c r="L279" s="121" t="e">
        <f>VLOOKUP(C279,'B2B（ol)'!A:P,16,0)</f>
        <v>#N/A</v>
      </c>
      <c r="M279" s="117">
        <f t="shared" si="58"/>
        <v>0</v>
      </c>
      <c r="N279" s="114" t="e">
        <f>VLOOKUP(C279,'B2B（ol)'!A:K,11,0)</f>
        <v>#N/A</v>
      </c>
      <c r="O279" s="114" t="e">
        <f>VLOOKUP(B279,fulfillment!L:AN,29,0)</f>
        <v>#N/A</v>
      </c>
      <c r="P279" s="113"/>
      <c r="Q279" s="61" t="e">
        <f>VLOOKUP(R279,映射表!A:G,7,0)</f>
        <v>#N/A</v>
      </c>
      <c r="R279" s="131"/>
      <c r="S279" s="131"/>
      <c r="T279" s="131"/>
      <c r="U279" s="131"/>
      <c r="V279" s="131"/>
      <c r="W279" s="131"/>
      <c r="X279" s="131"/>
      <c r="Y279" s="131"/>
      <c r="Z279" s="131"/>
      <c r="AA279" s="131"/>
      <c r="AB279" s="61">
        <f t="shared" si="48"/>
        <v>0</v>
      </c>
      <c r="AE279" s="132"/>
    </row>
    <row r="280" spans="1:31" s="61" customFormat="1">
      <c r="A280" s="61" t="e">
        <f t="shared" si="49"/>
        <v>#N/A</v>
      </c>
      <c r="B280" s="121">
        <f t="shared" si="50"/>
        <v>0</v>
      </c>
      <c r="C280" s="117" t="e">
        <f>VLOOKUP(B280,映射表!A:C,3,0)</f>
        <v>#N/A</v>
      </c>
      <c r="D280" s="121">
        <f t="shared" si="51"/>
        <v>0</v>
      </c>
      <c r="E280" s="100">
        <f t="shared" si="52"/>
        <v>0</v>
      </c>
      <c r="F280" s="121">
        <f t="shared" si="53"/>
        <v>0</v>
      </c>
      <c r="G280" s="121">
        <f t="shared" si="54"/>
        <v>0</v>
      </c>
      <c r="H280" s="99" t="e">
        <f>VLOOKUP(C280,'B2B（ol)'!A:J,10,0)*D280</f>
        <v>#N/A</v>
      </c>
      <c r="I280" s="101" t="e">
        <f t="shared" si="55"/>
        <v>#DIV/0!</v>
      </c>
      <c r="J280" s="101">
        <f t="shared" si="56"/>
        <v>0</v>
      </c>
      <c r="K280" s="121">
        <f t="shared" si="57"/>
        <v>0</v>
      </c>
      <c r="L280" s="121" t="e">
        <f>VLOOKUP(C280,'B2B（ol)'!A:P,16,0)</f>
        <v>#N/A</v>
      </c>
      <c r="M280" s="117">
        <f t="shared" si="58"/>
        <v>0</v>
      </c>
      <c r="N280" s="114" t="e">
        <f>VLOOKUP(C280,'B2B（ol)'!A:K,11,0)</f>
        <v>#N/A</v>
      </c>
      <c r="O280" s="114" t="e">
        <f>VLOOKUP(B280,fulfillment!L:AN,29,0)</f>
        <v>#N/A</v>
      </c>
      <c r="P280" s="113"/>
      <c r="Q280" s="61" t="e">
        <f>VLOOKUP(R280,映射表!A:G,7,0)</f>
        <v>#N/A</v>
      </c>
      <c r="R280" s="131"/>
      <c r="S280" s="131"/>
      <c r="T280" s="131"/>
      <c r="U280" s="131"/>
      <c r="V280" s="131"/>
      <c r="W280" s="131"/>
      <c r="X280" s="131"/>
      <c r="Y280" s="131"/>
      <c r="Z280" s="131"/>
      <c r="AA280" s="131"/>
      <c r="AB280" s="61">
        <f t="shared" si="48"/>
        <v>0</v>
      </c>
      <c r="AE280" s="132"/>
    </row>
    <row r="281" spans="1:31" s="61" customFormat="1">
      <c r="A281" s="61" t="e">
        <f t="shared" si="49"/>
        <v>#N/A</v>
      </c>
      <c r="B281" s="121">
        <f t="shared" si="50"/>
        <v>0</v>
      </c>
      <c r="C281" s="117" t="e">
        <f>VLOOKUP(B281,映射表!A:C,3,0)</f>
        <v>#N/A</v>
      </c>
      <c r="D281" s="121">
        <f t="shared" si="51"/>
        <v>0</v>
      </c>
      <c r="E281" s="100">
        <f t="shared" si="52"/>
        <v>0</v>
      </c>
      <c r="F281" s="121">
        <f t="shared" si="53"/>
        <v>0</v>
      </c>
      <c r="G281" s="121">
        <f t="shared" si="54"/>
        <v>0</v>
      </c>
      <c r="H281" s="99" t="e">
        <f>VLOOKUP(C281,'B2B（ol)'!A:J,10,0)*D281</f>
        <v>#N/A</v>
      </c>
      <c r="I281" s="101" t="e">
        <f t="shared" si="55"/>
        <v>#DIV/0!</v>
      </c>
      <c r="J281" s="101">
        <f t="shared" si="56"/>
        <v>0</v>
      </c>
      <c r="K281" s="121">
        <f t="shared" si="57"/>
        <v>0</v>
      </c>
      <c r="L281" s="121" t="e">
        <f>VLOOKUP(C281,'B2B（ol)'!A:P,16,0)</f>
        <v>#N/A</v>
      </c>
      <c r="M281" s="117">
        <f t="shared" si="58"/>
        <v>0</v>
      </c>
      <c r="N281" s="114" t="e">
        <f>VLOOKUP(C281,'B2B（ol)'!A:K,11,0)</f>
        <v>#N/A</v>
      </c>
      <c r="O281" s="114" t="e">
        <f>VLOOKUP(B281,fulfillment!L:AN,29,0)</f>
        <v>#N/A</v>
      </c>
      <c r="P281" s="113"/>
      <c r="Q281" s="61" t="e">
        <f>VLOOKUP(R281,映射表!A:G,7,0)</f>
        <v>#N/A</v>
      </c>
      <c r="R281" s="131"/>
      <c r="S281" s="131"/>
      <c r="T281" s="131"/>
      <c r="U281" s="131"/>
      <c r="V281" s="131"/>
      <c r="W281" s="131"/>
      <c r="X281" s="131"/>
      <c r="Y281" s="131"/>
      <c r="Z281" s="131"/>
      <c r="AA281" s="131"/>
      <c r="AB281" s="61">
        <f t="shared" si="48"/>
        <v>0</v>
      </c>
      <c r="AE281" s="132"/>
    </row>
    <row r="282" spans="1:31" s="61" customFormat="1">
      <c r="A282" s="61" t="e">
        <f t="shared" si="49"/>
        <v>#N/A</v>
      </c>
      <c r="B282" s="121">
        <f t="shared" si="50"/>
        <v>0</v>
      </c>
      <c r="C282" s="117" t="e">
        <f>VLOOKUP(B282,映射表!A:C,3,0)</f>
        <v>#N/A</v>
      </c>
      <c r="D282" s="121">
        <f t="shared" si="51"/>
        <v>0</v>
      </c>
      <c r="E282" s="100">
        <f t="shared" si="52"/>
        <v>0</v>
      </c>
      <c r="F282" s="121">
        <f t="shared" si="53"/>
        <v>0</v>
      </c>
      <c r="G282" s="121">
        <f t="shared" si="54"/>
        <v>0</v>
      </c>
      <c r="H282" s="99" t="e">
        <f>VLOOKUP(C282,'B2B（ol)'!A:J,10,0)*D282</f>
        <v>#N/A</v>
      </c>
      <c r="I282" s="101" t="e">
        <f t="shared" si="55"/>
        <v>#DIV/0!</v>
      </c>
      <c r="J282" s="101">
        <f t="shared" si="56"/>
        <v>0</v>
      </c>
      <c r="K282" s="121">
        <f t="shared" si="57"/>
        <v>0</v>
      </c>
      <c r="L282" s="121" t="e">
        <f>VLOOKUP(C282,'B2B（ol)'!A:P,16,0)</f>
        <v>#N/A</v>
      </c>
      <c r="M282" s="117">
        <f t="shared" si="58"/>
        <v>0</v>
      </c>
      <c r="N282" s="114" t="e">
        <f>VLOOKUP(C282,'B2B（ol)'!A:K,11,0)</f>
        <v>#N/A</v>
      </c>
      <c r="O282" s="114" t="e">
        <f>VLOOKUP(B282,fulfillment!L:AN,29,0)</f>
        <v>#N/A</v>
      </c>
      <c r="P282" s="113"/>
      <c r="Q282" s="61" t="e">
        <f>VLOOKUP(R282,映射表!A:G,7,0)</f>
        <v>#N/A</v>
      </c>
      <c r="R282" s="131"/>
      <c r="S282" s="131"/>
      <c r="T282" s="131"/>
      <c r="U282" s="131"/>
      <c r="V282" s="131"/>
      <c r="W282" s="131"/>
      <c r="X282" s="131"/>
      <c r="Y282" s="131"/>
      <c r="Z282" s="131"/>
      <c r="AA282" s="131"/>
      <c r="AB282" s="61">
        <f t="shared" ref="AB282:AB345" si="59">M282</f>
        <v>0</v>
      </c>
      <c r="AE282" s="132"/>
    </row>
    <row r="283" spans="1:31" s="61" customFormat="1">
      <c r="A283" s="61" t="e">
        <f t="shared" si="49"/>
        <v>#N/A</v>
      </c>
      <c r="B283" s="121">
        <f t="shared" si="50"/>
        <v>0</v>
      </c>
      <c r="C283" s="117" t="e">
        <f>VLOOKUP(B283,映射表!A:C,3,0)</f>
        <v>#N/A</v>
      </c>
      <c r="D283" s="121">
        <f t="shared" si="51"/>
        <v>0</v>
      </c>
      <c r="E283" s="100">
        <f t="shared" si="52"/>
        <v>0</v>
      </c>
      <c r="F283" s="121">
        <f t="shared" si="53"/>
        <v>0</v>
      </c>
      <c r="G283" s="121">
        <f t="shared" si="54"/>
        <v>0</v>
      </c>
      <c r="H283" s="99" t="e">
        <f>VLOOKUP(C283,'B2B（ol)'!A:J,10,0)*D283</f>
        <v>#N/A</v>
      </c>
      <c r="I283" s="101" t="e">
        <f t="shared" si="55"/>
        <v>#DIV/0!</v>
      </c>
      <c r="J283" s="101">
        <f t="shared" si="56"/>
        <v>0</v>
      </c>
      <c r="K283" s="121">
        <f t="shared" si="57"/>
        <v>0</v>
      </c>
      <c r="L283" s="121" t="e">
        <f>VLOOKUP(C283,'B2B（ol)'!A:P,16,0)</f>
        <v>#N/A</v>
      </c>
      <c r="M283" s="117">
        <f t="shared" si="58"/>
        <v>0</v>
      </c>
      <c r="N283" s="114" t="e">
        <f>VLOOKUP(C283,'B2B（ol)'!A:K,11,0)</f>
        <v>#N/A</v>
      </c>
      <c r="O283" s="114" t="e">
        <f>VLOOKUP(B283,fulfillment!L:AN,29,0)</f>
        <v>#N/A</v>
      </c>
      <c r="P283" s="113"/>
      <c r="Q283" s="61" t="e">
        <f>VLOOKUP(R283,映射表!A:G,7,0)</f>
        <v>#N/A</v>
      </c>
      <c r="R283" s="131"/>
      <c r="S283" s="131"/>
      <c r="T283" s="131"/>
      <c r="U283" s="131"/>
      <c r="V283" s="131"/>
      <c r="W283" s="131"/>
      <c r="X283" s="131"/>
      <c r="Y283" s="131"/>
      <c r="Z283" s="131"/>
      <c r="AA283" s="131"/>
      <c r="AB283" s="61">
        <f t="shared" si="59"/>
        <v>0</v>
      </c>
      <c r="AE283" s="132"/>
    </row>
    <row r="284" spans="1:31" s="61" customFormat="1">
      <c r="A284" s="61" t="e">
        <f t="shared" si="49"/>
        <v>#N/A</v>
      </c>
      <c r="B284" s="121">
        <f t="shared" si="50"/>
        <v>0</v>
      </c>
      <c r="C284" s="117" t="e">
        <f>VLOOKUP(B284,映射表!A:C,3,0)</f>
        <v>#N/A</v>
      </c>
      <c r="D284" s="121">
        <f t="shared" si="51"/>
        <v>0</v>
      </c>
      <c r="E284" s="100">
        <f t="shared" si="52"/>
        <v>0</v>
      </c>
      <c r="F284" s="121">
        <f t="shared" si="53"/>
        <v>0</v>
      </c>
      <c r="G284" s="121">
        <f t="shared" si="54"/>
        <v>0</v>
      </c>
      <c r="H284" s="99" t="e">
        <f>VLOOKUP(C284,'B2B（ol)'!A:J,10,0)*D284</f>
        <v>#N/A</v>
      </c>
      <c r="I284" s="101" t="e">
        <f t="shared" si="55"/>
        <v>#DIV/0!</v>
      </c>
      <c r="J284" s="101">
        <f t="shared" si="56"/>
        <v>0</v>
      </c>
      <c r="K284" s="121">
        <f t="shared" si="57"/>
        <v>0</v>
      </c>
      <c r="L284" s="121" t="e">
        <f>VLOOKUP(C284,'B2B（ol)'!A:P,16,0)</f>
        <v>#N/A</v>
      </c>
      <c r="M284" s="117">
        <f t="shared" si="58"/>
        <v>0</v>
      </c>
      <c r="N284" s="114" t="e">
        <f>VLOOKUP(C284,'B2B（ol)'!A:K,11,0)</f>
        <v>#N/A</v>
      </c>
      <c r="O284" s="114" t="e">
        <f>VLOOKUP(B284,fulfillment!L:AN,29,0)</f>
        <v>#N/A</v>
      </c>
      <c r="P284" s="113"/>
      <c r="Q284" s="61" t="e">
        <f>VLOOKUP(R284,映射表!A:G,7,0)</f>
        <v>#N/A</v>
      </c>
      <c r="R284" s="131"/>
      <c r="S284" s="131"/>
      <c r="T284" s="131"/>
      <c r="U284" s="131"/>
      <c r="V284" s="131"/>
      <c r="W284" s="131"/>
      <c r="X284" s="131"/>
      <c r="Y284" s="131"/>
      <c r="Z284" s="131"/>
      <c r="AA284" s="131"/>
      <c r="AB284" s="61">
        <f t="shared" si="59"/>
        <v>0</v>
      </c>
      <c r="AE284" s="132"/>
    </row>
    <row r="285" spans="1:31" s="61" customFormat="1">
      <c r="A285" s="61" t="e">
        <f t="shared" si="49"/>
        <v>#N/A</v>
      </c>
      <c r="B285" s="121">
        <f t="shared" si="50"/>
        <v>0</v>
      </c>
      <c r="C285" s="117" t="e">
        <f>VLOOKUP(B285,映射表!A:C,3,0)</f>
        <v>#N/A</v>
      </c>
      <c r="D285" s="121">
        <f t="shared" si="51"/>
        <v>0</v>
      </c>
      <c r="E285" s="100">
        <f t="shared" si="52"/>
        <v>0</v>
      </c>
      <c r="F285" s="121">
        <f t="shared" si="53"/>
        <v>0</v>
      </c>
      <c r="G285" s="121">
        <f t="shared" si="54"/>
        <v>0</v>
      </c>
      <c r="H285" s="99" t="e">
        <f>VLOOKUP(C285,'B2B（ol)'!A:J,10,0)*D285</f>
        <v>#N/A</v>
      </c>
      <c r="I285" s="101" t="e">
        <f t="shared" si="55"/>
        <v>#DIV/0!</v>
      </c>
      <c r="J285" s="101">
        <f t="shared" si="56"/>
        <v>0</v>
      </c>
      <c r="K285" s="121">
        <f t="shared" si="57"/>
        <v>0</v>
      </c>
      <c r="L285" s="121" t="e">
        <f>VLOOKUP(C285,'B2B（ol)'!A:P,16,0)</f>
        <v>#N/A</v>
      </c>
      <c r="M285" s="117">
        <f t="shared" si="58"/>
        <v>0</v>
      </c>
      <c r="N285" s="114" t="e">
        <f>VLOOKUP(C285,'B2B（ol)'!A:K,11,0)</f>
        <v>#N/A</v>
      </c>
      <c r="O285" s="114" t="e">
        <f>VLOOKUP(B285,fulfillment!L:AN,29,0)</f>
        <v>#N/A</v>
      </c>
      <c r="P285" s="113"/>
      <c r="Q285" s="61" t="e">
        <f>VLOOKUP(R285,映射表!A:G,7,0)</f>
        <v>#N/A</v>
      </c>
      <c r="R285" s="23"/>
      <c r="S285" s="23"/>
      <c r="T285" s="23"/>
      <c r="U285" s="131"/>
      <c r="V285" s="131"/>
      <c r="W285" s="131"/>
      <c r="X285" s="131"/>
      <c r="Y285" s="131"/>
      <c r="Z285" s="131"/>
      <c r="AA285" s="131"/>
      <c r="AB285" s="61">
        <f t="shared" si="59"/>
        <v>0</v>
      </c>
      <c r="AE285" s="132"/>
    </row>
    <row r="286" spans="1:31" s="61" customFormat="1">
      <c r="A286" s="61" t="e">
        <f t="shared" si="49"/>
        <v>#N/A</v>
      </c>
      <c r="B286" s="121">
        <f t="shared" si="50"/>
        <v>0</v>
      </c>
      <c r="C286" s="117" t="e">
        <f>VLOOKUP(B286,映射表!A:C,3,0)</f>
        <v>#N/A</v>
      </c>
      <c r="D286" s="121">
        <f t="shared" si="51"/>
        <v>0</v>
      </c>
      <c r="E286" s="100">
        <f t="shared" si="52"/>
        <v>0</v>
      </c>
      <c r="F286" s="121">
        <f t="shared" si="53"/>
        <v>0</v>
      </c>
      <c r="G286" s="121">
        <f t="shared" si="54"/>
        <v>0</v>
      </c>
      <c r="H286" s="99" t="e">
        <f>VLOOKUP(C286,'B2B（ol)'!A:J,10,0)*D286</f>
        <v>#N/A</v>
      </c>
      <c r="I286" s="101" t="e">
        <f t="shared" si="55"/>
        <v>#DIV/0!</v>
      </c>
      <c r="J286" s="101">
        <f t="shared" si="56"/>
        <v>0</v>
      </c>
      <c r="K286" s="121">
        <f t="shared" si="57"/>
        <v>0</v>
      </c>
      <c r="L286" s="121" t="e">
        <f>VLOOKUP(C286,'B2B（ol)'!A:P,16,0)</f>
        <v>#N/A</v>
      </c>
      <c r="M286" s="117">
        <f t="shared" si="58"/>
        <v>0</v>
      </c>
      <c r="N286" s="114" t="e">
        <f>VLOOKUP(C286,'B2B（ol)'!A:K,11,0)</f>
        <v>#N/A</v>
      </c>
      <c r="O286" s="114" t="e">
        <f>VLOOKUP(B286,fulfillment!L:AN,29,0)</f>
        <v>#N/A</v>
      </c>
      <c r="P286" s="113"/>
      <c r="Q286" s="61" t="e">
        <f>VLOOKUP(R286,映射表!A:G,7,0)</f>
        <v>#N/A</v>
      </c>
      <c r="R286" s="131"/>
      <c r="S286" s="131"/>
      <c r="T286" s="131"/>
      <c r="U286" s="131"/>
      <c r="V286" s="131"/>
      <c r="W286" s="131"/>
      <c r="X286" s="131"/>
      <c r="Y286" s="131"/>
      <c r="Z286" s="131"/>
      <c r="AA286" s="131"/>
      <c r="AB286" s="61">
        <f t="shared" si="59"/>
        <v>0</v>
      </c>
      <c r="AE286" s="132"/>
    </row>
    <row r="287" spans="1:31" s="61" customFormat="1">
      <c r="A287" s="61" t="e">
        <f t="shared" si="49"/>
        <v>#N/A</v>
      </c>
      <c r="B287" s="121">
        <f t="shared" si="50"/>
        <v>0</v>
      </c>
      <c r="C287" s="117" t="e">
        <f>VLOOKUP(B287,映射表!A:C,3,0)</f>
        <v>#N/A</v>
      </c>
      <c r="D287" s="121">
        <f t="shared" si="51"/>
        <v>0</v>
      </c>
      <c r="E287" s="100">
        <f t="shared" si="52"/>
        <v>0</v>
      </c>
      <c r="F287" s="121">
        <f t="shared" si="53"/>
        <v>0</v>
      </c>
      <c r="G287" s="121">
        <f t="shared" si="54"/>
        <v>0</v>
      </c>
      <c r="H287" s="99" t="e">
        <f>VLOOKUP(C287,'B2B（ol)'!A:J,10,0)*D287</f>
        <v>#N/A</v>
      </c>
      <c r="I287" s="101" t="e">
        <f t="shared" si="55"/>
        <v>#DIV/0!</v>
      </c>
      <c r="J287" s="101">
        <f t="shared" si="56"/>
        <v>0</v>
      </c>
      <c r="K287" s="121">
        <f t="shared" si="57"/>
        <v>0</v>
      </c>
      <c r="L287" s="121" t="e">
        <f>VLOOKUP(C287,'B2B（ol)'!A:P,16,0)</f>
        <v>#N/A</v>
      </c>
      <c r="M287" s="117">
        <f t="shared" si="58"/>
        <v>0</v>
      </c>
      <c r="N287" s="114" t="e">
        <f>VLOOKUP(C287,'B2B（ol)'!A:K,11,0)</f>
        <v>#N/A</v>
      </c>
      <c r="O287" s="114" t="e">
        <f>VLOOKUP(B287,fulfillment!L:AN,29,0)</f>
        <v>#N/A</v>
      </c>
      <c r="P287" s="113"/>
      <c r="Q287" s="61" t="e">
        <f>VLOOKUP(R287,映射表!A:G,7,0)</f>
        <v>#N/A</v>
      </c>
      <c r="R287" s="131"/>
      <c r="S287" s="131"/>
      <c r="T287" s="131"/>
      <c r="U287" s="131"/>
      <c r="V287" s="131"/>
      <c r="W287" s="131"/>
      <c r="X287" s="131"/>
      <c r="Y287" s="131"/>
      <c r="Z287" s="131"/>
      <c r="AA287" s="131"/>
      <c r="AB287" s="61">
        <f t="shared" si="59"/>
        <v>0</v>
      </c>
      <c r="AE287" s="132"/>
    </row>
    <row r="288" spans="1:31" s="61" customFormat="1">
      <c r="A288" s="61" t="e">
        <f t="shared" si="49"/>
        <v>#N/A</v>
      </c>
      <c r="B288" s="121">
        <f t="shared" si="50"/>
        <v>0</v>
      </c>
      <c r="C288" s="117" t="e">
        <f>VLOOKUP(B288,映射表!A:C,3,0)</f>
        <v>#N/A</v>
      </c>
      <c r="D288" s="121">
        <f t="shared" si="51"/>
        <v>0</v>
      </c>
      <c r="E288" s="100">
        <f t="shared" si="52"/>
        <v>0</v>
      </c>
      <c r="F288" s="121">
        <f t="shared" si="53"/>
        <v>0</v>
      </c>
      <c r="G288" s="121">
        <f t="shared" si="54"/>
        <v>0</v>
      </c>
      <c r="H288" s="99" t="e">
        <f>VLOOKUP(C288,'B2B（ol)'!A:J,10,0)*D288</f>
        <v>#N/A</v>
      </c>
      <c r="I288" s="101" t="e">
        <f t="shared" si="55"/>
        <v>#DIV/0!</v>
      </c>
      <c r="J288" s="101">
        <f t="shared" si="56"/>
        <v>0</v>
      </c>
      <c r="K288" s="121">
        <f t="shared" si="57"/>
        <v>0</v>
      </c>
      <c r="L288" s="121" t="e">
        <f>VLOOKUP(C288,'B2B（ol)'!A:P,16,0)</f>
        <v>#N/A</v>
      </c>
      <c r="M288" s="117">
        <f t="shared" si="58"/>
        <v>0</v>
      </c>
      <c r="N288" s="114" t="e">
        <f>VLOOKUP(C288,'B2B（ol)'!A:K,11,0)</f>
        <v>#N/A</v>
      </c>
      <c r="O288" s="114" t="e">
        <f>VLOOKUP(B288,fulfillment!L:AN,29,0)</f>
        <v>#N/A</v>
      </c>
      <c r="P288" s="113"/>
      <c r="Q288" s="61" t="e">
        <f>VLOOKUP(R288,映射表!A:G,7,0)</f>
        <v>#N/A</v>
      </c>
      <c r="R288" s="23"/>
      <c r="S288" s="23"/>
      <c r="T288" s="23"/>
      <c r="U288" s="131"/>
      <c r="V288" s="131"/>
      <c r="W288" s="131"/>
      <c r="X288" s="131"/>
      <c r="Y288" s="131"/>
      <c r="Z288" s="131"/>
      <c r="AA288" s="131"/>
      <c r="AB288" s="61">
        <f t="shared" si="59"/>
        <v>0</v>
      </c>
      <c r="AE288" s="132"/>
    </row>
    <row r="289" spans="1:31" s="61" customFormat="1">
      <c r="A289" s="61" t="e">
        <f t="shared" si="49"/>
        <v>#N/A</v>
      </c>
      <c r="B289" s="121">
        <f t="shared" si="50"/>
        <v>0</v>
      </c>
      <c r="C289" s="117" t="e">
        <f>VLOOKUP(B289,映射表!A:C,3,0)</f>
        <v>#N/A</v>
      </c>
      <c r="D289" s="121">
        <f t="shared" si="51"/>
        <v>0</v>
      </c>
      <c r="E289" s="100">
        <f t="shared" si="52"/>
        <v>0</v>
      </c>
      <c r="F289" s="121">
        <f t="shared" si="53"/>
        <v>0</v>
      </c>
      <c r="G289" s="121">
        <f t="shared" si="54"/>
        <v>0</v>
      </c>
      <c r="H289" s="99" t="e">
        <f>VLOOKUP(C289,'B2B（ol)'!A:J,10,0)*D289</f>
        <v>#N/A</v>
      </c>
      <c r="I289" s="101" t="e">
        <f t="shared" si="55"/>
        <v>#DIV/0!</v>
      </c>
      <c r="J289" s="101">
        <f t="shared" si="56"/>
        <v>0</v>
      </c>
      <c r="K289" s="121">
        <f t="shared" si="57"/>
        <v>0</v>
      </c>
      <c r="L289" s="121" t="e">
        <f>VLOOKUP(C289,'B2B（ol)'!A:P,16,0)</f>
        <v>#N/A</v>
      </c>
      <c r="M289" s="117">
        <f t="shared" si="58"/>
        <v>0</v>
      </c>
      <c r="N289" s="114" t="e">
        <f>VLOOKUP(C289,'B2B（ol)'!A:K,11,0)</f>
        <v>#N/A</v>
      </c>
      <c r="O289" s="114" t="e">
        <f>VLOOKUP(B289,fulfillment!L:AN,29,0)</f>
        <v>#N/A</v>
      </c>
      <c r="P289" s="113"/>
      <c r="Q289" s="61" t="e">
        <f>VLOOKUP(R289,映射表!A:G,7,0)</f>
        <v>#N/A</v>
      </c>
      <c r="R289" s="131"/>
      <c r="S289" s="131"/>
      <c r="T289" s="131"/>
      <c r="U289" s="131"/>
      <c r="V289" s="131"/>
      <c r="W289" s="131"/>
      <c r="X289" s="131"/>
      <c r="Y289" s="131"/>
      <c r="Z289" s="131"/>
      <c r="AA289" s="131"/>
      <c r="AB289" s="61">
        <f t="shared" si="59"/>
        <v>0</v>
      </c>
      <c r="AE289" s="132"/>
    </row>
    <row r="290" spans="1:31" s="61" customFormat="1">
      <c r="A290" s="61" t="e">
        <f t="shared" si="49"/>
        <v>#N/A</v>
      </c>
      <c r="B290" s="121">
        <f t="shared" si="50"/>
        <v>0</v>
      </c>
      <c r="C290" s="117" t="e">
        <f>VLOOKUP(B290,映射表!A:C,3,0)</f>
        <v>#N/A</v>
      </c>
      <c r="D290" s="121">
        <f t="shared" si="51"/>
        <v>0</v>
      </c>
      <c r="E290" s="100">
        <f t="shared" si="52"/>
        <v>0</v>
      </c>
      <c r="F290" s="121">
        <f t="shared" si="53"/>
        <v>0</v>
      </c>
      <c r="G290" s="121">
        <f t="shared" si="54"/>
        <v>0</v>
      </c>
      <c r="H290" s="99" t="e">
        <f>VLOOKUP(C290,'B2B（ol)'!A:J,10,0)*D290</f>
        <v>#N/A</v>
      </c>
      <c r="I290" s="101" t="e">
        <f t="shared" si="55"/>
        <v>#DIV/0!</v>
      </c>
      <c r="J290" s="101">
        <f t="shared" si="56"/>
        <v>0</v>
      </c>
      <c r="K290" s="121">
        <f t="shared" si="57"/>
        <v>0</v>
      </c>
      <c r="L290" s="121" t="e">
        <f>VLOOKUP(C290,'B2B（ol)'!A:P,16,0)</f>
        <v>#N/A</v>
      </c>
      <c r="M290" s="117">
        <f t="shared" si="58"/>
        <v>0</v>
      </c>
      <c r="N290" s="114" t="e">
        <f>VLOOKUP(C290,'B2B（ol)'!A:K,11,0)</f>
        <v>#N/A</v>
      </c>
      <c r="O290" s="114" t="e">
        <f>VLOOKUP(B290,fulfillment!L:AN,29,0)</f>
        <v>#N/A</v>
      </c>
      <c r="P290" s="113"/>
      <c r="Q290" s="61" t="e">
        <f>VLOOKUP(R290,映射表!A:G,7,0)</f>
        <v>#N/A</v>
      </c>
      <c r="R290" s="131"/>
      <c r="S290" s="131"/>
      <c r="T290" s="131"/>
      <c r="U290" s="131"/>
      <c r="V290" s="131"/>
      <c r="W290" s="131"/>
      <c r="X290" s="131"/>
      <c r="Y290" s="131"/>
      <c r="Z290" s="131"/>
      <c r="AA290" s="131"/>
      <c r="AB290" s="61">
        <f t="shared" si="59"/>
        <v>0</v>
      </c>
      <c r="AE290" s="132"/>
    </row>
    <row r="291" spans="1:31" s="61" customFormat="1">
      <c r="A291" s="61" t="e">
        <f t="shared" si="49"/>
        <v>#N/A</v>
      </c>
      <c r="B291" s="121">
        <f t="shared" si="50"/>
        <v>0</v>
      </c>
      <c r="C291" s="117" t="e">
        <f>VLOOKUP(B291,映射表!A:C,3,0)</f>
        <v>#N/A</v>
      </c>
      <c r="D291" s="121">
        <f t="shared" si="51"/>
        <v>0</v>
      </c>
      <c r="E291" s="100">
        <f t="shared" si="52"/>
        <v>0</v>
      </c>
      <c r="F291" s="121">
        <f t="shared" si="53"/>
        <v>0</v>
      </c>
      <c r="G291" s="121">
        <f t="shared" si="54"/>
        <v>0</v>
      </c>
      <c r="H291" s="99" t="e">
        <f>VLOOKUP(C291,'B2B（ol)'!A:J,10,0)*D291</f>
        <v>#N/A</v>
      </c>
      <c r="I291" s="101" t="e">
        <f t="shared" si="55"/>
        <v>#DIV/0!</v>
      </c>
      <c r="J291" s="101">
        <f t="shared" si="56"/>
        <v>0</v>
      </c>
      <c r="K291" s="121">
        <f t="shared" si="57"/>
        <v>0</v>
      </c>
      <c r="L291" s="121" t="e">
        <f>VLOOKUP(C291,'B2B（ol)'!A:P,16,0)</f>
        <v>#N/A</v>
      </c>
      <c r="M291" s="117">
        <f t="shared" si="58"/>
        <v>0</v>
      </c>
      <c r="N291" s="114" t="e">
        <f>VLOOKUP(C291,'B2B（ol)'!A:K,11,0)</f>
        <v>#N/A</v>
      </c>
      <c r="O291" s="114" t="e">
        <f>VLOOKUP(B291,fulfillment!L:AN,29,0)</f>
        <v>#N/A</v>
      </c>
      <c r="P291" s="113"/>
      <c r="Q291" s="61" t="e">
        <f>VLOOKUP(R291,映射表!A:G,7,0)</f>
        <v>#N/A</v>
      </c>
      <c r="R291" s="131"/>
      <c r="S291" s="131"/>
      <c r="T291" s="131"/>
      <c r="U291" s="131"/>
      <c r="V291" s="131"/>
      <c r="W291" s="131"/>
      <c r="X291" s="131"/>
      <c r="Y291" s="131"/>
      <c r="Z291" s="131"/>
      <c r="AA291" s="131"/>
      <c r="AB291" s="61">
        <f t="shared" si="59"/>
        <v>0</v>
      </c>
      <c r="AE291" s="132"/>
    </row>
    <row r="292" spans="1:31" s="61" customFormat="1">
      <c r="A292" s="61" t="e">
        <f t="shared" si="49"/>
        <v>#N/A</v>
      </c>
      <c r="B292" s="121">
        <f t="shared" si="50"/>
        <v>0</v>
      </c>
      <c r="C292" s="117" t="e">
        <f>VLOOKUP(B292,映射表!A:C,3,0)</f>
        <v>#N/A</v>
      </c>
      <c r="D292" s="121">
        <f t="shared" si="51"/>
        <v>0</v>
      </c>
      <c r="E292" s="100">
        <f t="shared" si="52"/>
        <v>0</v>
      </c>
      <c r="F292" s="121">
        <f t="shared" si="53"/>
        <v>0</v>
      </c>
      <c r="G292" s="121">
        <f t="shared" si="54"/>
        <v>0</v>
      </c>
      <c r="H292" s="99" t="e">
        <f>VLOOKUP(C292,'B2B（ol)'!A:J,10,0)*D292</f>
        <v>#N/A</v>
      </c>
      <c r="I292" s="101" t="e">
        <f t="shared" si="55"/>
        <v>#DIV/0!</v>
      </c>
      <c r="J292" s="101">
        <f t="shared" si="56"/>
        <v>0</v>
      </c>
      <c r="K292" s="121">
        <f t="shared" si="57"/>
        <v>0</v>
      </c>
      <c r="L292" s="121" t="e">
        <f>VLOOKUP(C292,'B2B（ol)'!A:P,16,0)</f>
        <v>#N/A</v>
      </c>
      <c r="M292" s="117">
        <f t="shared" si="58"/>
        <v>0</v>
      </c>
      <c r="N292" s="114" t="e">
        <f>VLOOKUP(C292,'B2B（ol)'!A:K,11,0)</f>
        <v>#N/A</v>
      </c>
      <c r="O292" s="114" t="e">
        <f>VLOOKUP(B292,fulfillment!L:AN,29,0)</f>
        <v>#N/A</v>
      </c>
      <c r="P292" s="113"/>
      <c r="Q292" s="61" t="e">
        <f>VLOOKUP(R292,映射表!A:G,7,0)</f>
        <v>#N/A</v>
      </c>
      <c r="R292" s="131"/>
      <c r="S292" s="131"/>
      <c r="T292" s="131"/>
      <c r="U292" s="131"/>
      <c r="V292" s="131"/>
      <c r="W292" s="131"/>
      <c r="X292" s="131"/>
      <c r="Y292" s="131"/>
      <c r="Z292" s="131"/>
      <c r="AA292" s="131"/>
      <c r="AB292" s="61">
        <f t="shared" si="59"/>
        <v>0</v>
      </c>
      <c r="AE292" s="132"/>
    </row>
    <row r="293" spans="1:31" s="61" customFormat="1">
      <c r="A293" s="61" t="e">
        <f t="shared" si="49"/>
        <v>#N/A</v>
      </c>
      <c r="B293" s="121">
        <f t="shared" si="50"/>
        <v>0</v>
      </c>
      <c r="C293" s="117" t="e">
        <f>VLOOKUP(B293,映射表!A:C,3,0)</f>
        <v>#N/A</v>
      </c>
      <c r="D293" s="121">
        <f t="shared" si="51"/>
        <v>0</v>
      </c>
      <c r="E293" s="100">
        <f t="shared" si="52"/>
        <v>0</v>
      </c>
      <c r="F293" s="121">
        <f t="shared" si="53"/>
        <v>0</v>
      </c>
      <c r="G293" s="121">
        <f t="shared" si="54"/>
        <v>0</v>
      </c>
      <c r="H293" s="99" t="e">
        <f>VLOOKUP(C293,'B2B（ol)'!A:J,10,0)*D293</f>
        <v>#N/A</v>
      </c>
      <c r="I293" s="101" t="e">
        <f t="shared" si="55"/>
        <v>#DIV/0!</v>
      </c>
      <c r="J293" s="101">
        <f t="shared" si="56"/>
        <v>0</v>
      </c>
      <c r="K293" s="121">
        <f t="shared" si="57"/>
        <v>0</v>
      </c>
      <c r="L293" s="121" t="e">
        <f>VLOOKUP(C293,'B2B（ol)'!A:P,16,0)</f>
        <v>#N/A</v>
      </c>
      <c r="M293" s="117">
        <f t="shared" si="58"/>
        <v>0</v>
      </c>
      <c r="N293" s="114" t="e">
        <f>VLOOKUP(C293,'B2B（ol)'!A:K,11,0)</f>
        <v>#N/A</v>
      </c>
      <c r="O293" s="114" t="e">
        <f>VLOOKUP(B293,fulfillment!L:AN,29,0)</f>
        <v>#N/A</v>
      </c>
      <c r="P293" s="113"/>
      <c r="Q293" s="61" t="e">
        <f>VLOOKUP(R293,映射表!A:G,7,0)</f>
        <v>#N/A</v>
      </c>
      <c r="R293" s="131"/>
      <c r="S293" s="131"/>
      <c r="T293" s="131"/>
      <c r="U293" s="131"/>
      <c r="V293" s="131"/>
      <c r="W293" s="131"/>
      <c r="X293" s="131"/>
      <c r="Y293" s="131"/>
      <c r="Z293" s="131"/>
      <c r="AA293" s="131"/>
      <c r="AB293" s="61">
        <f t="shared" si="59"/>
        <v>0</v>
      </c>
      <c r="AE293" s="132"/>
    </row>
    <row r="294" spans="1:31" s="61" customFormat="1">
      <c r="A294" s="61" t="e">
        <f t="shared" si="49"/>
        <v>#N/A</v>
      </c>
      <c r="B294" s="121">
        <f t="shared" si="50"/>
        <v>0</v>
      </c>
      <c r="C294" s="117" t="e">
        <f>VLOOKUP(B294,映射表!A:C,3,0)</f>
        <v>#N/A</v>
      </c>
      <c r="D294" s="121">
        <f t="shared" si="51"/>
        <v>0</v>
      </c>
      <c r="E294" s="100">
        <f t="shared" si="52"/>
        <v>0</v>
      </c>
      <c r="F294" s="121">
        <f t="shared" si="53"/>
        <v>0</v>
      </c>
      <c r="G294" s="121">
        <f t="shared" si="54"/>
        <v>0</v>
      </c>
      <c r="H294" s="99" t="e">
        <f>VLOOKUP(C294,'B2B（ol)'!A:J,10,0)*D294</f>
        <v>#N/A</v>
      </c>
      <c r="I294" s="101" t="e">
        <f t="shared" si="55"/>
        <v>#DIV/0!</v>
      </c>
      <c r="J294" s="101">
        <f t="shared" si="56"/>
        <v>0</v>
      </c>
      <c r="K294" s="121">
        <f t="shared" si="57"/>
        <v>0</v>
      </c>
      <c r="L294" s="121" t="e">
        <f>VLOOKUP(C294,'B2B（ol)'!A:P,16,0)</f>
        <v>#N/A</v>
      </c>
      <c r="M294" s="117">
        <f t="shared" si="58"/>
        <v>0</v>
      </c>
      <c r="N294" s="114" t="e">
        <f>VLOOKUP(C294,'B2B（ol)'!A:K,11,0)</f>
        <v>#N/A</v>
      </c>
      <c r="O294" s="114" t="e">
        <f>VLOOKUP(B294,fulfillment!L:AN,29,0)</f>
        <v>#N/A</v>
      </c>
      <c r="P294" s="113"/>
      <c r="Q294" s="61" t="e">
        <f>VLOOKUP(R294,映射表!A:G,7,0)</f>
        <v>#N/A</v>
      </c>
      <c r="R294" s="131"/>
      <c r="S294" s="131"/>
      <c r="T294" s="131"/>
      <c r="U294" s="131"/>
      <c r="V294" s="131"/>
      <c r="W294" s="131"/>
      <c r="X294" s="131"/>
      <c r="Y294" s="131"/>
      <c r="Z294" s="131"/>
      <c r="AA294" s="131"/>
      <c r="AB294" s="61">
        <f t="shared" si="59"/>
        <v>0</v>
      </c>
      <c r="AE294" s="132"/>
    </row>
    <row r="295" spans="1:31" s="61" customFormat="1">
      <c r="A295" s="61" t="e">
        <f t="shared" si="49"/>
        <v>#N/A</v>
      </c>
      <c r="B295" s="121">
        <f t="shared" si="50"/>
        <v>0</v>
      </c>
      <c r="C295" s="117" t="e">
        <f>VLOOKUP(B295,映射表!A:C,3,0)</f>
        <v>#N/A</v>
      </c>
      <c r="D295" s="121">
        <f t="shared" si="51"/>
        <v>0</v>
      </c>
      <c r="E295" s="100">
        <f t="shared" si="52"/>
        <v>0</v>
      </c>
      <c r="F295" s="121">
        <f t="shared" si="53"/>
        <v>0</v>
      </c>
      <c r="G295" s="121">
        <f t="shared" si="54"/>
        <v>0</v>
      </c>
      <c r="H295" s="99" t="e">
        <f>VLOOKUP(C295,'B2B（ol)'!A:J,10,0)*D295</f>
        <v>#N/A</v>
      </c>
      <c r="I295" s="101" t="e">
        <f t="shared" si="55"/>
        <v>#DIV/0!</v>
      </c>
      <c r="J295" s="101">
        <f t="shared" si="56"/>
        <v>0</v>
      </c>
      <c r="K295" s="121">
        <f t="shared" si="57"/>
        <v>0</v>
      </c>
      <c r="L295" s="121" t="e">
        <f>VLOOKUP(C295,'B2B（ol)'!A:P,16,0)</f>
        <v>#N/A</v>
      </c>
      <c r="M295" s="117">
        <f t="shared" si="58"/>
        <v>0</v>
      </c>
      <c r="N295" s="114" t="e">
        <f>VLOOKUP(C295,'B2B（ol)'!A:K,11,0)</f>
        <v>#N/A</v>
      </c>
      <c r="O295" s="114" t="e">
        <f>VLOOKUP(B295,fulfillment!L:AN,29,0)</f>
        <v>#N/A</v>
      </c>
      <c r="P295" s="113"/>
      <c r="Q295" s="61" t="e">
        <f>VLOOKUP(R295,映射表!A:G,7,0)</f>
        <v>#N/A</v>
      </c>
      <c r="R295" s="131"/>
      <c r="S295" s="131"/>
      <c r="T295" s="131"/>
      <c r="U295" s="131"/>
      <c r="V295" s="131"/>
      <c r="W295" s="131"/>
      <c r="X295" s="131"/>
      <c r="Y295" s="131"/>
      <c r="Z295" s="131"/>
      <c r="AA295" s="131"/>
      <c r="AB295" s="61">
        <f t="shared" si="59"/>
        <v>0</v>
      </c>
      <c r="AE295" s="132"/>
    </row>
    <row r="296" spans="1:31" s="61" customFormat="1">
      <c r="A296" s="61" t="e">
        <f t="shared" si="49"/>
        <v>#N/A</v>
      </c>
      <c r="B296" s="121">
        <f t="shared" si="50"/>
        <v>0</v>
      </c>
      <c r="C296" s="117" t="e">
        <f>VLOOKUP(B296,映射表!A:C,3,0)</f>
        <v>#N/A</v>
      </c>
      <c r="D296" s="121">
        <f t="shared" si="51"/>
        <v>0</v>
      </c>
      <c r="E296" s="100">
        <f t="shared" si="52"/>
        <v>0</v>
      </c>
      <c r="F296" s="121">
        <f t="shared" si="53"/>
        <v>0</v>
      </c>
      <c r="G296" s="121">
        <f t="shared" si="54"/>
        <v>0</v>
      </c>
      <c r="H296" s="99" t="e">
        <f>VLOOKUP(C296,'B2B（ol)'!A:J,10,0)*D296</f>
        <v>#N/A</v>
      </c>
      <c r="I296" s="101" t="e">
        <f t="shared" si="55"/>
        <v>#DIV/0!</v>
      </c>
      <c r="J296" s="101">
        <f t="shared" si="56"/>
        <v>0</v>
      </c>
      <c r="K296" s="121">
        <f t="shared" si="57"/>
        <v>0</v>
      </c>
      <c r="L296" s="121" t="e">
        <f>VLOOKUP(C296,'B2B（ol)'!A:P,16,0)</f>
        <v>#N/A</v>
      </c>
      <c r="M296" s="117">
        <f t="shared" si="58"/>
        <v>0</v>
      </c>
      <c r="N296" s="114" t="e">
        <f>VLOOKUP(C296,'B2B（ol)'!A:K,11,0)</f>
        <v>#N/A</v>
      </c>
      <c r="O296" s="114" t="e">
        <f>VLOOKUP(B296,fulfillment!L:AN,29,0)</f>
        <v>#N/A</v>
      </c>
      <c r="P296" s="113"/>
      <c r="Q296" s="61" t="e">
        <f>VLOOKUP(R296,映射表!A:G,7,0)</f>
        <v>#N/A</v>
      </c>
      <c r="R296" s="131"/>
      <c r="S296" s="131"/>
      <c r="T296" s="131"/>
      <c r="U296" s="131"/>
      <c r="V296" s="131"/>
      <c r="W296" s="131"/>
      <c r="X296" s="131"/>
      <c r="Y296" s="131"/>
      <c r="Z296" s="131"/>
      <c r="AA296" s="131"/>
      <c r="AB296" s="61">
        <f t="shared" si="59"/>
        <v>0</v>
      </c>
      <c r="AE296" s="132"/>
    </row>
    <row r="297" spans="1:31" s="61" customFormat="1">
      <c r="A297" s="61" t="e">
        <f t="shared" si="49"/>
        <v>#N/A</v>
      </c>
      <c r="B297" s="121">
        <f t="shared" si="50"/>
        <v>0</v>
      </c>
      <c r="C297" s="117" t="e">
        <f>VLOOKUP(B297,映射表!A:C,3,0)</f>
        <v>#N/A</v>
      </c>
      <c r="D297" s="121">
        <f t="shared" si="51"/>
        <v>0</v>
      </c>
      <c r="E297" s="100">
        <f t="shared" si="52"/>
        <v>0</v>
      </c>
      <c r="F297" s="121">
        <f t="shared" si="53"/>
        <v>0</v>
      </c>
      <c r="G297" s="121">
        <f t="shared" si="54"/>
        <v>0</v>
      </c>
      <c r="H297" s="99" t="e">
        <f>VLOOKUP(C297,'B2B（ol)'!A:J,10,0)*D297</f>
        <v>#N/A</v>
      </c>
      <c r="I297" s="101" t="e">
        <f t="shared" si="55"/>
        <v>#DIV/0!</v>
      </c>
      <c r="J297" s="101">
        <f t="shared" si="56"/>
        <v>0</v>
      </c>
      <c r="K297" s="121">
        <f t="shared" si="57"/>
        <v>0</v>
      </c>
      <c r="L297" s="121" t="e">
        <f>VLOOKUP(C297,'B2B（ol)'!A:P,16,0)</f>
        <v>#N/A</v>
      </c>
      <c r="M297" s="117">
        <f t="shared" si="58"/>
        <v>0</v>
      </c>
      <c r="N297" s="114" t="e">
        <f>VLOOKUP(C297,'B2B（ol)'!A:K,11,0)</f>
        <v>#N/A</v>
      </c>
      <c r="O297" s="114" t="e">
        <f>VLOOKUP(B297,fulfillment!L:AN,29,0)</f>
        <v>#N/A</v>
      </c>
      <c r="P297" s="113"/>
      <c r="Q297" s="61" t="e">
        <f>VLOOKUP(R297,映射表!A:G,7,0)</f>
        <v>#N/A</v>
      </c>
      <c r="R297" s="131"/>
      <c r="S297" s="131"/>
      <c r="T297" s="131"/>
      <c r="U297" s="131"/>
      <c r="V297" s="131"/>
      <c r="W297" s="131"/>
      <c r="X297" s="131"/>
      <c r="Y297" s="131"/>
      <c r="Z297" s="131"/>
      <c r="AA297" s="131"/>
      <c r="AB297" s="61">
        <f t="shared" si="59"/>
        <v>0</v>
      </c>
      <c r="AE297" s="132"/>
    </row>
    <row r="298" spans="1:31" s="61" customFormat="1">
      <c r="A298" s="61" t="e">
        <f t="shared" si="49"/>
        <v>#N/A</v>
      </c>
      <c r="B298" s="121">
        <f t="shared" si="50"/>
        <v>0</v>
      </c>
      <c r="C298" s="117" t="e">
        <f>VLOOKUP(B298,映射表!A:C,3,0)</f>
        <v>#N/A</v>
      </c>
      <c r="D298" s="121">
        <f t="shared" si="51"/>
        <v>0</v>
      </c>
      <c r="E298" s="100">
        <f t="shared" si="52"/>
        <v>0</v>
      </c>
      <c r="F298" s="121">
        <f t="shared" si="53"/>
        <v>0</v>
      </c>
      <c r="G298" s="121">
        <f t="shared" si="54"/>
        <v>0</v>
      </c>
      <c r="H298" s="99" t="e">
        <f>VLOOKUP(C298,'B2B（ol)'!A:J,10,0)*D298</f>
        <v>#N/A</v>
      </c>
      <c r="I298" s="101" t="e">
        <f t="shared" si="55"/>
        <v>#DIV/0!</v>
      </c>
      <c r="J298" s="101">
        <f t="shared" si="56"/>
        <v>0</v>
      </c>
      <c r="K298" s="121">
        <f t="shared" si="57"/>
        <v>0</v>
      </c>
      <c r="L298" s="121" t="e">
        <f>VLOOKUP(C298,'B2B（ol)'!A:P,16,0)</f>
        <v>#N/A</v>
      </c>
      <c r="M298" s="117">
        <f t="shared" si="58"/>
        <v>0</v>
      </c>
      <c r="N298" s="114" t="e">
        <f>VLOOKUP(C298,'B2B（ol)'!A:K,11,0)</f>
        <v>#N/A</v>
      </c>
      <c r="O298" s="114" t="e">
        <f>VLOOKUP(B298,fulfillment!L:AN,29,0)</f>
        <v>#N/A</v>
      </c>
      <c r="P298" s="113"/>
      <c r="Q298" s="61" t="e">
        <f>VLOOKUP(R298,映射表!A:G,7,0)</f>
        <v>#N/A</v>
      </c>
      <c r="R298" s="131"/>
      <c r="S298" s="131"/>
      <c r="T298" s="131"/>
      <c r="U298" s="131"/>
      <c r="V298" s="131"/>
      <c r="W298" s="131"/>
      <c r="X298" s="131"/>
      <c r="Y298" s="131"/>
      <c r="Z298" s="131"/>
      <c r="AA298" s="131"/>
      <c r="AB298" s="61">
        <f t="shared" si="59"/>
        <v>0</v>
      </c>
      <c r="AE298" s="132"/>
    </row>
    <row r="299" spans="1:31" s="61" customFormat="1">
      <c r="A299" s="61" t="e">
        <f t="shared" si="49"/>
        <v>#N/A</v>
      </c>
      <c r="B299" s="121">
        <f t="shared" si="50"/>
        <v>0</v>
      </c>
      <c r="C299" s="117" t="e">
        <f>VLOOKUP(B299,映射表!A:C,3,0)</f>
        <v>#N/A</v>
      </c>
      <c r="D299" s="121">
        <f t="shared" si="51"/>
        <v>0</v>
      </c>
      <c r="E299" s="100">
        <f t="shared" si="52"/>
        <v>0</v>
      </c>
      <c r="F299" s="121">
        <f t="shared" si="53"/>
        <v>0</v>
      </c>
      <c r="G299" s="121">
        <f t="shared" si="54"/>
        <v>0</v>
      </c>
      <c r="H299" s="99" t="e">
        <f>VLOOKUP(C299,'B2B（ol)'!A:J,10,0)*D299</f>
        <v>#N/A</v>
      </c>
      <c r="I299" s="101" t="e">
        <f t="shared" si="55"/>
        <v>#DIV/0!</v>
      </c>
      <c r="J299" s="101">
        <f t="shared" si="56"/>
        <v>0</v>
      </c>
      <c r="K299" s="121">
        <f t="shared" si="57"/>
        <v>0</v>
      </c>
      <c r="L299" s="121" t="e">
        <f>VLOOKUP(C299,'B2B（ol)'!A:P,16,0)</f>
        <v>#N/A</v>
      </c>
      <c r="M299" s="117">
        <f t="shared" si="58"/>
        <v>0</v>
      </c>
      <c r="N299" s="114" t="e">
        <f>VLOOKUP(C299,'B2B（ol)'!A:K,11,0)</f>
        <v>#N/A</v>
      </c>
      <c r="O299" s="114" t="e">
        <f>VLOOKUP(B299,fulfillment!L:AN,29,0)</f>
        <v>#N/A</v>
      </c>
      <c r="P299" s="113"/>
      <c r="Q299" s="61" t="e">
        <f>VLOOKUP(R299,映射表!A:G,7,0)</f>
        <v>#N/A</v>
      </c>
      <c r="R299" s="131"/>
      <c r="S299" s="131"/>
      <c r="T299" s="131"/>
      <c r="U299" s="131"/>
      <c r="V299" s="131"/>
      <c r="W299" s="131"/>
      <c r="X299" s="131"/>
      <c r="Y299" s="131"/>
      <c r="Z299" s="131"/>
      <c r="AA299" s="131"/>
      <c r="AB299" s="61">
        <f t="shared" si="59"/>
        <v>0</v>
      </c>
      <c r="AE299" s="132"/>
    </row>
    <row r="300" spans="1:31" s="61" customFormat="1">
      <c r="A300" s="61" t="e">
        <f t="shared" si="49"/>
        <v>#N/A</v>
      </c>
      <c r="B300" s="121">
        <f t="shared" si="50"/>
        <v>0</v>
      </c>
      <c r="C300" s="117" t="e">
        <f>VLOOKUP(B300,映射表!A:C,3,0)</f>
        <v>#N/A</v>
      </c>
      <c r="D300" s="121">
        <f t="shared" si="51"/>
        <v>0</v>
      </c>
      <c r="E300" s="100">
        <f t="shared" si="52"/>
        <v>0</v>
      </c>
      <c r="F300" s="121">
        <f t="shared" si="53"/>
        <v>0</v>
      </c>
      <c r="G300" s="121">
        <f t="shared" si="54"/>
        <v>0</v>
      </c>
      <c r="H300" s="99" t="e">
        <f>VLOOKUP(C300,'B2B（ol)'!A:J,10,0)*D300</f>
        <v>#N/A</v>
      </c>
      <c r="I300" s="101" t="e">
        <f t="shared" si="55"/>
        <v>#DIV/0!</v>
      </c>
      <c r="J300" s="101">
        <f t="shared" si="56"/>
        <v>0</v>
      </c>
      <c r="K300" s="121">
        <f t="shared" si="57"/>
        <v>0</v>
      </c>
      <c r="L300" s="121" t="e">
        <f>VLOOKUP(C300,'B2B（ol)'!A:P,16,0)</f>
        <v>#N/A</v>
      </c>
      <c r="M300" s="117">
        <f t="shared" si="58"/>
        <v>0</v>
      </c>
      <c r="N300" s="114" t="e">
        <f>VLOOKUP(C300,'B2B（ol)'!A:K,11,0)</f>
        <v>#N/A</v>
      </c>
      <c r="O300" s="114" t="e">
        <f>VLOOKUP(B300,fulfillment!L:AN,29,0)</f>
        <v>#N/A</v>
      </c>
      <c r="P300" s="113"/>
      <c r="Q300" s="61" t="e">
        <f>VLOOKUP(R300,映射表!A:G,7,0)</f>
        <v>#N/A</v>
      </c>
      <c r="R300" s="131"/>
      <c r="S300" s="131"/>
      <c r="T300" s="131"/>
      <c r="U300" s="131"/>
      <c r="V300" s="131"/>
      <c r="W300" s="131"/>
      <c r="X300" s="131"/>
      <c r="Y300" s="131"/>
      <c r="Z300" s="131"/>
      <c r="AA300" s="131"/>
      <c r="AB300" s="61">
        <f t="shared" si="59"/>
        <v>0</v>
      </c>
      <c r="AE300" s="132"/>
    </row>
    <row r="301" spans="1:31" s="61" customFormat="1">
      <c r="A301" s="61" t="e">
        <f t="shared" si="49"/>
        <v>#N/A</v>
      </c>
      <c r="B301" s="121">
        <f t="shared" si="50"/>
        <v>0</v>
      </c>
      <c r="C301" s="117" t="e">
        <f>VLOOKUP(B301,映射表!A:C,3,0)</f>
        <v>#N/A</v>
      </c>
      <c r="D301" s="121">
        <f t="shared" si="51"/>
        <v>0</v>
      </c>
      <c r="E301" s="100">
        <f t="shared" si="52"/>
        <v>0</v>
      </c>
      <c r="F301" s="121">
        <f t="shared" si="53"/>
        <v>0</v>
      </c>
      <c r="G301" s="121">
        <f t="shared" si="54"/>
        <v>0</v>
      </c>
      <c r="H301" s="99" t="e">
        <f>VLOOKUP(C301,'B2B（ol)'!A:J,10,0)*D301</f>
        <v>#N/A</v>
      </c>
      <c r="I301" s="101" t="e">
        <f t="shared" si="55"/>
        <v>#DIV/0!</v>
      </c>
      <c r="J301" s="101">
        <f t="shared" si="56"/>
        <v>0</v>
      </c>
      <c r="K301" s="121">
        <f t="shared" si="57"/>
        <v>0</v>
      </c>
      <c r="L301" s="121" t="e">
        <f>VLOOKUP(C301,'B2B（ol)'!A:P,16,0)</f>
        <v>#N/A</v>
      </c>
      <c r="M301" s="117">
        <f t="shared" si="58"/>
        <v>0</v>
      </c>
      <c r="N301" s="114" t="e">
        <f>VLOOKUP(C301,'B2B（ol)'!A:K,11,0)</f>
        <v>#N/A</v>
      </c>
      <c r="O301" s="114" t="e">
        <f>VLOOKUP(B301,fulfillment!L:AN,29,0)</f>
        <v>#N/A</v>
      </c>
      <c r="P301" s="113"/>
      <c r="Q301" s="61" t="e">
        <f>VLOOKUP(R301,映射表!A:G,7,0)</f>
        <v>#N/A</v>
      </c>
      <c r="R301" s="131"/>
      <c r="S301" s="131"/>
      <c r="T301" s="131"/>
      <c r="U301" s="131"/>
      <c r="V301" s="131"/>
      <c r="W301" s="131"/>
      <c r="X301" s="131"/>
      <c r="Y301" s="131"/>
      <c r="Z301" s="131"/>
      <c r="AA301" s="131"/>
      <c r="AB301" s="61">
        <f t="shared" si="59"/>
        <v>0</v>
      </c>
      <c r="AE301" s="132"/>
    </row>
    <row r="302" spans="1:31" s="61" customFormat="1">
      <c r="A302" s="61" t="e">
        <f t="shared" si="49"/>
        <v>#N/A</v>
      </c>
      <c r="B302" s="121">
        <f t="shared" si="50"/>
        <v>0</v>
      </c>
      <c r="C302" s="117" t="e">
        <f>VLOOKUP(B302,映射表!A:C,3,0)</f>
        <v>#N/A</v>
      </c>
      <c r="D302" s="121">
        <f t="shared" si="51"/>
        <v>0</v>
      </c>
      <c r="E302" s="100">
        <f t="shared" si="52"/>
        <v>0</v>
      </c>
      <c r="F302" s="121">
        <f t="shared" si="53"/>
        <v>0</v>
      </c>
      <c r="G302" s="121">
        <f t="shared" si="54"/>
        <v>0</v>
      </c>
      <c r="H302" s="99" t="e">
        <f>VLOOKUP(C302,'B2B（ol)'!A:J,10,0)*D302</f>
        <v>#N/A</v>
      </c>
      <c r="I302" s="101" t="e">
        <f t="shared" si="55"/>
        <v>#DIV/0!</v>
      </c>
      <c r="J302" s="101">
        <f t="shared" si="56"/>
        <v>0</v>
      </c>
      <c r="K302" s="121">
        <f t="shared" si="57"/>
        <v>0</v>
      </c>
      <c r="L302" s="121" t="e">
        <f>VLOOKUP(C302,'B2B（ol)'!A:P,16,0)</f>
        <v>#N/A</v>
      </c>
      <c r="M302" s="117">
        <f t="shared" si="58"/>
        <v>0</v>
      </c>
      <c r="N302" s="114" t="e">
        <f>VLOOKUP(C302,'B2B（ol)'!A:K,11,0)</f>
        <v>#N/A</v>
      </c>
      <c r="O302" s="114" t="e">
        <f>VLOOKUP(B302,fulfillment!L:AN,29,0)</f>
        <v>#N/A</v>
      </c>
      <c r="P302" s="113"/>
      <c r="Q302" s="61" t="e">
        <f>VLOOKUP(R302,映射表!A:G,7,0)</f>
        <v>#N/A</v>
      </c>
      <c r="R302" s="131"/>
      <c r="S302" s="131"/>
      <c r="T302" s="131"/>
      <c r="U302" s="131"/>
      <c r="V302" s="131"/>
      <c r="W302" s="131"/>
      <c r="X302" s="131"/>
      <c r="Y302" s="131"/>
      <c r="Z302" s="131"/>
      <c r="AA302" s="131"/>
      <c r="AB302" s="61">
        <f t="shared" si="59"/>
        <v>0</v>
      </c>
      <c r="AE302" s="132"/>
    </row>
    <row r="303" spans="1:31" s="61" customFormat="1">
      <c r="A303" s="61" t="e">
        <f t="shared" si="49"/>
        <v>#N/A</v>
      </c>
      <c r="B303" s="121">
        <f t="shared" si="50"/>
        <v>0</v>
      </c>
      <c r="C303" s="117" t="e">
        <f>VLOOKUP(B303,映射表!A:C,3,0)</f>
        <v>#N/A</v>
      </c>
      <c r="D303" s="121">
        <f t="shared" si="51"/>
        <v>0</v>
      </c>
      <c r="E303" s="100">
        <f t="shared" si="52"/>
        <v>0</v>
      </c>
      <c r="F303" s="121">
        <f t="shared" si="53"/>
        <v>0</v>
      </c>
      <c r="G303" s="121">
        <f t="shared" si="54"/>
        <v>0</v>
      </c>
      <c r="H303" s="99" t="e">
        <f>VLOOKUP(C303,'B2B（ol)'!A:J,10,0)*D303</f>
        <v>#N/A</v>
      </c>
      <c r="I303" s="101" t="e">
        <f t="shared" si="55"/>
        <v>#DIV/0!</v>
      </c>
      <c r="J303" s="101">
        <f t="shared" si="56"/>
        <v>0</v>
      </c>
      <c r="K303" s="121">
        <f t="shared" si="57"/>
        <v>0</v>
      </c>
      <c r="L303" s="121" t="e">
        <f>VLOOKUP(C303,'B2B（ol)'!A:P,16,0)</f>
        <v>#N/A</v>
      </c>
      <c r="M303" s="117">
        <f t="shared" si="58"/>
        <v>0</v>
      </c>
      <c r="N303" s="114" t="e">
        <f>VLOOKUP(C303,'B2B（ol)'!A:K,11,0)</f>
        <v>#N/A</v>
      </c>
      <c r="O303" s="114" t="e">
        <f>VLOOKUP(B303,fulfillment!L:AN,29,0)</f>
        <v>#N/A</v>
      </c>
      <c r="P303" s="113"/>
      <c r="Q303" s="61" t="e">
        <f>VLOOKUP(R303,映射表!A:G,7,0)</f>
        <v>#N/A</v>
      </c>
      <c r="R303" s="131"/>
      <c r="S303" s="131"/>
      <c r="T303" s="131"/>
      <c r="U303" s="131"/>
      <c r="V303" s="131"/>
      <c r="W303" s="131"/>
      <c r="X303" s="131"/>
      <c r="Y303" s="131"/>
      <c r="Z303" s="131"/>
      <c r="AA303" s="131"/>
      <c r="AB303" s="61">
        <f t="shared" si="59"/>
        <v>0</v>
      </c>
      <c r="AE303" s="132"/>
    </row>
    <row r="304" spans="1:31" s="61" customFormat="1">
      <c r="A304" s="61" t="e">
        <f t="shared" si="49"/>
        <v>#N/A</v>
      </c>
      <c r="B304" s="121">
        <f t="shared" si="50"/>
        <v>0</v>
      </c>
      <c r="C304" s="117" t="e">
        <f>VLOOKUP(B304,映射表!A:C,3,0)</f>
        <v>#N/A</v>
      </c>
      <c r="D304" s="121">
        <f t="shared" si="51"/>
        <v>0</v>
      </c>
      <c r="E304" s="100">
        <f t="shared" si="52"/>
        <v>0</v>
      </c>
      <c r="F304" s="121">
        <f t="shared" si="53"/>
        <v>0</v>
      </c>
      <c r="G304" s="121">
        <f t="shared" si="54"/>
        <v>0</v>
      </c>
      <c r="H304" s="99" t="e">
        <f>VLOOKUP(C304,'B2B（ol)'!A:J,10,0)*D304</f>
        <v>#N/A</v>
      </c>
      <c r="I304" s="101" t="e">
        <f t="shared" si="55"/>
        <v>#DIV/0!</v>
      </c>
      <c r="J304" s="101">
        <f t="shared" si="56"/>
        <v>0</v>
      </c>
      <c r="K304" s="121">
        <f t="shared" si="57"/>
        <v>0</v>
      </c>
      <c r="L304" s="121" t="e">
        <f>VLOOKUP(C304,'B2B（ol)'!A:P,16,0)</f>
        <v>#N/A</v>
      </c>
      <c r="M304" s="117">
        <f t="shared" si="58"/>
        <v>0</v>
      </c>
      <c r="N304" s="114" t="e">
        <f>VLOOKUP(C304,'B2B（ol)'!A:K,11,0)</f>
        <v>#N/A</v>
      </c>
      <c r="O304" s="114" t="e">
        <f>VLOOKUP(B304,fulfillment!L:AN,29,0)</f>
        <v>#N/A</v>
      </c>
      <c r="P304" s="113"/>
      <c r="Q304" s="61" t="e">
        <f>VLOOKUP(R304,映射表!A:G,7,0)</f>
        <v>#N/A</v>
      </c>
      <c r="R304" s="131"/>
      <c r="S304" s="131"/>
      <c r="T304" s="131"/>
      <c r="U304" s="131"/>
      <c r="V304" s="131"/>
      <c r="W304" s="131"/>
      <c r="X304" s="131"/>
      <c r="Y304" s="131"/>
      <c r="Z304" s="131"/>
      <c r="AA304" s="131"/>
      <c r="AB304" s="61">
        <f t="shared" si="59"/>
        <v>0</v>
      </c>
      <c r="AE304" s="132"/>
    </row>
    <row r="305" spans="1:31" s="61" customFormat="1">
      <c r="A305" s="61" t="e">
        <f t="shared" si="49"/>
        <v>#N/A</v>
      </c>
      <c r="B305" s="121">
        <f t="shared" si="50"/>
        <v>0</v>
      </c>
      <c r="C305" s="117" t="e">
        <f>VLOOKUP(B305,映射表!A:C,3,0)</f>
        <v>#N/A</v>
      </c>
      <c r="D305" s="121">
        <f t="shared" si="51"/>
        <v>0</v>
      </c>
      <c r="E305" s="100">
        <f t="shared" si="52"/>
        <v>0</v>
      </c>
      <c r="F305" s="121">
        <f t="shared" si="53"/>
        <v>0</v>
      </c>
      <c r="G305" s="121">
        <f t="shared" si="54"/>
        <v>0</v>
      </c>
      <c r="H305" s="99" t="e">
        <f>VLOOKUP(C305,'B2B（ol)'!A:J,10,0)*D305</f>
        <v>#N/A</v>
      </c>
      <c r="I305" s="101" t="e">
        <f t="shared" si="55"/>
        <v>#DIV/0!</v>
      </c>
      <c r="J305" s="101">
        <f t="shared" si="56"/>
        <v>0</v>
      </c>
      <c r="K305" s="121">
        <f t="shared" si="57"/>
        <v>0</v>
      </c>
      <c r="L305" s="121" t="e">
        <f>VLOOKUP(C305,'B2B（ol)'!A:P,16,0)</f>
        <v>#N/A</v>
      </c>
      <c r="M305" s="117">
        <f t="shared" si="58"/>
        <v>0</v>
      </c>
      <c r="N305" s="114" t="e">
        <f>VLOOKUP(C305,'B2B（ol)'!A:K,11,0)</f>
        <v>#N/A</v>
      </c>
      <c r="O305" s="114" t="e">
        <f>VLOOKUP(B305,fulfillment!L:AN,29,0)</f>
        <v>#N/A</v>
      </c>
      <c r="P305" s="113"/>
      <c r="Q305" s="61" t="e">
        <f>VLOOKUP(R305,映射表!A:G,7,0)</f>
        <v>#N/A</v>
      </c>
      <c r="R305" s="131"/>
      <c r="S305" s="131"/>
      <c r="T305" s="131"/>
      <c r="U305" s="131"/>
      <c r="V305" s="131"/>
      <c r="W305" s="131"/>
      <c r="X305" s="131"/>
      <c r="Y305" s="131"/>
      <c r="Z305" s="131"/>
      <c r="AA305" s="131"/>
      <c r="AB305" s="61">
        <f t="shared" si="59"/>
        <v>0</v>
      </c>
      <c r="AE305" s="132"/>
    </row>
    <row r="306" spans="1:31" s="61" customFormat="1">
      <c r="A306" s="61" t="e">
        <f t="shared" si="49"/>
        <v>#N/A</v>
      </c>
      <c r="B306" s="121">
        <f t="shared" si="50"/>
        <v>0</v>
      </c>
      <c r="C306" s="117" t="e">
        <f>VLOOKUP(B306,映射表!A:C,3,0)</f>
        <v>#N/A</v>
      </c>
      <c r="D306" s="121">
        <f t="shared" si="51"/>
        <v>0</v>
      </c>
      <c r="E306" s="100">
        <f t="shared" si="52"/>
        <v>0</v>
      </c>
      <c r="F306" s="121">
        <f t="shared" si="53"/>
        <v>0</v>
      </c>
      <c r="G306" s="121">
        <f t="shared" si="54"/>
        <v>0</v>
      </c>
      <c r="H306" s="99" t="e">
        <f>VLOOKUP(C306,'B2B（ol)'!A:J,10,0)*D306</f>
        <v>#N/A</v>
      </c>
      <c r="I306" s="101" t="e">
        <f t="shared" si="55"/>
        <v>#DIV/0!</v>
      </c>
      <c r="J306" s="101">
        <f t="shared" si="56"/>
        <v>0</v>
      </c>
      <c r="K306" s="121">
        <f t="shared" si="57"/>
        <v>0</v>
      </c>
      <c r="L306" s="121" t="e">
        <f>VLOOKUP(C306,'B2B（ol)'!A:P,16,0)</f>
        <v>#N/A</v>
      </c>
      <c r="M306" s="117">
        <f t="shared" si="58"/>
        <v>0</v>
      </c>
      <c r="N306" s="114" t="e">
        <f>VLOOKUP(C306,'B2B（ol)'!A:K,11,0)</f>
        <v>#N/A</v>
      </c>
      <c r="O306" s="114" t="e">
        <f>VLOOKUP(B306,fulfillment!L:AN,29,0)</f>
        <v>#N/A</v>
      </c>
      <c r="P306" s="113"/>
      <c r="Q306" s="61" t="e">
        <f>VLOOKUP(R306,映射表!A:G,7,0)</f>
        <v>#N/A</v>
      </c>
      <c r="R306" s="131"/>
      <c r="S306" s="131"/>
      <c r="T306" s="131"/>
      <c r="U306" s="131"/>
      <c r="V306" s="131"/>
      <c r="W306" s="131"/>
      <c r="X306" s="131"/>
      <c r="Y306" s="131"/>
      <c r="Z306" s="131"/>
      <c r="AA306" s="131"/>
      <c r="AB306" s="61">
        <f t="shared" si="59"/>
        <v>0</v>
      </c>
      <c r="AE306" s="132"/>
    </row>
    <row r="307" spans="1:31" s="61" customFormat="1">
      <c r="A307" s="61" t="e">
        <f t="shared" si="49"/>
        <v>#N/A</v>
      </c>
      <c r="B307" s="121">
        <f t="shared" si="50"/>
        <v>0</v>
      </c>
      <c r="C307" s="117" t="e">
        <f>VLOOKUP(B307,映射表!A:C,3,0)</f>
        <v>#N/A</v>
      </c>
      <c r="D307" s="121">
        <f t="shared" si="51"/>
        <v>0</v>
      </c>
      <c r="E307" s="100">
        <f t="shared" si="52"/>
        <v>0</v>
      </c>
      <c r="F307" s="121">
        <f t="shared" si="53"/>
        <v>0</v>
      </c>
      <c r="G307" s="121">
        <f t="shared" si="54"/>
        <v>0</v>
      </c>
      <c r="H307" s="99" t="e">
        <f>VLOOKUP(C307,'B2B（ol)'!A:J,10,0)*D307</f>
        <v>#N/A</v>
      </c>
      <c r="I307" s="101" t="e">
        <f t="shared" si="55"/>
        <v>#DIV/0!</v>
      </c>
      <c r="J307" s="101">
        <f t="shared" si="56"/>
        <v>0</v>
      </c>
      <c r="K307" s="121">
        <f t="shared" si="57"/>
        <v>0</v>
      </c>
      <c r="L307" s="121" t="e">
        <f>VLOOKUP(C307,'B2B（ol)'!A:P,16,0)</f>
        <v>#N/A</v>
      </c>
      <c r="M307" s="117">
        <f t="shared" si="58"/>
        <v>0</v>
      </c>
      <c r="N307" s="114" t="e">
        <f>VLOOKUP(C307,'B2B（ol)'!A:K,11,0)</f>
        <v>#N/A</v>
      </c>
      <c r="O307" s="114" t="e">
        <f>VLOOKUP(B307,fulfillment!L:AN,29,0)</f>
        <v>#N/A</v>
      </c>
      <c r="P307" s="113"/>
      <c r="Q307" s="61" t="e">
        <f>VLOOKUP(R307,映射表!A:G,7,0)</f>
        <v>#N/A</v>
      </c>
      <c r="R307" s="23"/>
      <c r="S307" s="23"/>
      <c r="T307" s="23"/>
      <c r="U307" s="131"/>
      <c r="V307" s="131"/>
      <c r="W307" s="131"/>
      <c r="X307" s="131"/>
      <c r="Y307" s="131"/>
      <c r="Z307" s="131"/>
      <c r="AA307" s="131"/>
      <c r="AB307" s="61">
        <f t="shared" si="59"/>
        <v>0</v>
      </c>
      <c r="AE307" s="132"/>
    </row>
    <row r="308" spans="1:31" s="61" customFormat="1">
      <c r="A308" s="61" t="e">
        <f t="shared" si="49"/>
        <v>#N/A</v>
      </c>
      <c r="B308" s="121">
        <f t="shared" si="50"/>
        <v>0</v>
      </c>
      <c r="C308" s="117" t="e">
        <f>VLOOKUP(B308,映射表!A:C,3,0)</f>
        <v>#N/A</v>
      </c>
      <c r="D308" s="121">
        <f t="shared" si="51"/>
        <v>0</v>
      </c>
      <c r="E308" s="100">
        <f t="shared" si="52"/>
        <v>0</v>
      </c>
      <c r="F308" s="121">
        <f t="shared" si="53"/>
        <v>0</v>
      </c>
      <c r="G308" s="121">
        <f t="shared" si="54"/>
        <v>0</v>
      </c>
      <c r="H308" s="99" t="e">
        <f>VLOOKUP(C308,'B2B（ol)'!A:J,10,0)*D308</f>
        <v>#N/A</v>
      </c>
      <c r="I308" s="101" t="e">
        <f t="shared" si="55"/>
        <v>#DIV/0!</v>
      </c>
      <c r="J308" s="101">
        <f t="shared" si="56"/>
        <v>0</v>
      </c>
      <c r="K308" s="121">
        <f t="shared" si="57"/>
        <v>0</v>
      </c>
      <c r="L308" s="121" t="e">
        <f>VLOOKUP(C308,'B2B（ol)'!A:P,16,0)</f>
        <v>#N/A</v>
      </c>
      <c r="M308" s="117">
        <f t="shared" si="58"/>
        <v>0</v>
      </c>
      <c r="N308" s="114" t="e">
        <f>VLOOKUP(C308,'B2B（ol)'!A:K,11,0)</f>
        <v>#N/A</v>
      </c>
      <c r="O308" s="114" t="e">
        <f>VLOOKUP(B308,fulfillment!L:AN,29,0)</f>
        <v>#N/A</v>
      </c>
      <c r="P308" s="113"/>
      <c r="Q308" s="61" t="e">
        <f>VLOOKUP(R308,映射表!A:G,7,0)</f>
        <v>#N/A</v>
      </c>
      <c r="R308" s="131"/>
      <c r="S308" s="131"/>
      <c r="T308" s="131"/>
      <c r="U308" s="131"/>
      <c r="V308" s="131"/>
      <c r="W308" s="131"/>
      <c r="X308" s="131"/>
      <c r="Y308" s="131"/>
      <c r="Z308" s="131"/>
      <c r="AA308" s="131"/>
      <c r="AB308" s="61">
        <f t="shared" si="59"/>
        <v>0</v>
      </c>
      <c r="AE308" s="132"/>
    </row>
    <row r="309" spans="1:31" s="61" customFormat="1">
      <c r="A309" s="61" t="e">
        <f t="shared" si="49"/>
        <v>#N/A</v>
      </c>
      <c r="B309" s="121">
        <f t="shared" si="50"/>
        <v>0</v>
      </c>
      <c r="C309" s="117" t="e">
        <f>VLOOKUP(B309,映射表!A:C,3,0)</f>
        <v>#N/A</v>
      </c>
      <c r="D309" s="121">
        <f t="shared" si="51"/>
        <v>0</v>
      </c>
      <c r="E309" s="100">
        <f t="shared" si="52"/>
        <v>0</v>
      </c>
      <c r="F309" s="121">
        <f t="shared" si="53"/>
        <v>0</v>
      </c>
      <c r="G309" s="121">
        <f t="shared" si="54"/>
        <v>0</v>
      </c>
      <c r="H309" s="99" t="e">
        <f>VLOOKUP(C309,'B2B（ol)'!A:J,10,0)*D309</f>
        <v>#N/A</v>
      </c>
      <c r="I309" s="101" t="e">
        <f t="shared" si="55"/>
        <v>#DIV/0!</v>
      </c>
      <c r="J309" s="101">
        <f t="shared" si="56"/>
        <v>0</v>
      </c>
      <c r="K309" s="121">
        <f t="shared" si="57"/>
        <v>0</v>
      </c>
      <c r="L309" s="121" t="e">
        <f>VLOOKUP(C309,'B2B（ol)'!A:P,16,0)</f>
        <v>#N/A</v>
      </c>
      <c r="M309" s="117">
        <f t="shared" si="58"/>
        <v>0</v>
      </c>
      <c r="N309" s="114" t="e">
        <f>VLOOKUP(C309,'B2B（ol)'!A:K,11,0)</f>
        <v>#N/A</v>
      </c>
      <c r="O309" s="114" t="e">
        <f>VLOOKUP(B309,fulfillment!L:AN,29,0)</f>
        <v>#N/A</v>
      </c>
      <c r="P309" s="113"/>
      <c r="Q309" s="61" t="e">
        <f>VLOOKUP(R309,映射表!A:G,7,0)</f>
        <v>#N/A</v>
      </c>
      <c r="R309" s="133"/>
      <c r="S309" s="133"/>
      <c r="T309" s="131"/>
      <c r="U309" s="131"/>
      <c r="V309" s="131"/>
      <c r="W309" s="131"/>
      <c r="X309" s="131"/>
      <c r="Y309" s="131"/>
      <c r="Z309" s="131"/>
      <c r="AA309" s="131"/>
      <c r="AB309" s="61">
        <f t="shared" si="59"/>
        <v>0</v>
      </c>
      <c r="AE309" s="132"/>
    </row>
    <row r="310" spans="1:31" s="61" customFormat="1">
      <c r="A310" s="61" t="e">
        <f t="shared" si="49"/>
        <v>#N/A</v>
      </c>
      <c r="B310" s="121">
        <f t="shared" si="50"/>
        <v>0</v>
      </c>
      <c r="C310" s="117" t="e">
        <f>VLOOKUP(B310,映射表!A:C,3,0)</f>
        <v>#N/A</v>
      </c>
      <c r="D310" s="121">
        <f t="shared" si="51"/>
        <v>0</v>
      </c>
      <c r="E310" s="100">
        <f t="shared" si="52"/>
        <v>0</v>
      </c>
      <c r="F310" s="121">
        <f t="shared" si="53"/>
        <v>0</v>
      </c>
      <c r="G310" s="121">
        <f t="shared" si="54"/>
        <v>0</v>
      </c>
      <c r="H310" s="99" t="e">
        <f>VLOOKUP(C310,'B2B（ol)'!A:J,10,0)*D310</f>
        <v>#N/A</v>
      </c>
      <c r="I310" s="101" t="e">
        <f t="shared" si="55"/>
        <v>#DIV/0!</v>
      </c>
      <c r="J310" s="101">
        <f t="shared" si="56"/>
        <v>0</v>
      </c>
      <c r="K310" s="121">
        <f t="shared" si="57"/>
        <v>0</v>
      </c>
      <c r="L310" s="121" t="e">
        <f>VLOOKUP(C310,'B2B（ol)'!A:P,16,0)</f>
        <v>#N/A</v>
      </c>
      <c r="M310" s="117">
        <f t="shared" si="58"/>
        <v>0</v>
      </c>
      <c r="N310" s="114" t="e">
        <f>VLOOKUP(C310,'B2B（ol)'!A:K,11,0)</f>
        <v>#N/A</v>
      </c>
      <c r="O310" s="114" t="e">
        <f>VLOOKUP(B310,fulfillment!L:AN,29,0)</f>
        <v>#N/A</v>
      </c>
      <c r="P310" s="113"/>
      <c r="Q310" s="61" t="e">
        <f>VLOOKUP(R310,映射表!A:G,7,0)</f>
        <v>#N/A</v>
      </c>
      <c r="R310" s="23"/>
      <c r="S310" s="23"/>
      <c r="T310" s="23"/>
      <c r="U310" s="131"/>
      <c r="V310" s="131"/>
      <c r="W310" s="131"/>
      <c r="X310" s="131"/>
      <c r="Y310" s="131"/>
      <c r="Z310" s="131"/>
      <c r="AA310" s="131"/>
      <c r="AB310" s="61">
        <f t="shared" si="59"/>
        <v>0</v>
      </c>
      <c r="AE310" s="132"/>
    </row>
    <row r="311" spans="1:31" s="61" customFormat="1">
      <c r="A311" s="61" t="e">
        <f t="shared" si="49"/>
        <v>#N/A</v>
      </c>
      <c r="B311" s="121">
        <f t="shared" si="50"/>
        <v>0</v>
      </c>
      <c r="C311" s="117" t="e">
        <f>VLOOKUP(B311,映射表!A:C,3,0)</f>
        <v>#N/A</v>
      </c>
      <c r="D311" s="121">
        <f t="shared" si="51"/>
        <v>0</v>
      </c>
      <c r="E311" s="100">
        <f t="shared" si="52"/>
        <v>0</v>
      </c>
      <c r="F311" s="121">
        <f t="shared" si="53"/>
        <v>0</v>
      </c>
      <c r="G311" s="121">
        <f t="shared" si="54"/>
        <v>0</v>
      </c>
      <c r="H311" s="99" t="e">
        <f>VLOOKUP(C311,'B2B（ol)'!A:J,10,0)*D311</f>
        <v>#N/A</v>
      </c>
      <c r="I311" s="101" t="e">
        <f t="shared" si="55"/>
        <v>#DIV/0!</v>
      </c>
      <c r="J311" s="101">
        <f t="shared" si="56"/>
        <v>0</v>
      </c>
      <c r="K311" s="121">
        <f t="shared" si="57"/>
        <v>0</v>
      </c>
      <c r="L311" s="121" t="e">
        <f>VLOOKUP(C311,'B2B（ol)'!A:P,16,0)</f>
        <v>#N/A</v>
      </c>
      <c r="M311" s="117">
        <f t="shared" si="58"/>
        <v>0</v>
      </c>
      <c r="N311" s="114" t="e">
        <f>VLOOKUP(C311,'B2B（ol)'!A:K,11,0)</f>
        <v>#N/A</v>
      </c>
      <c r="O311" s="114" t="e">
        <f>VLOOKUP(B311,fulfillment!L:AN,29,0)</f>
        <v>#N/A</v>
      </c>
      <c r="P311" s="113"/>
      <c r="Q311" s="61" t="e">
        <f>VLOOKUP(R311,映射表!A:G,7,0)</f>
        <v>#N/A</v>
      </c>
      <c r="R311" s="131"/>
      <c r="S311" s="131"/>
      <c r="T311" s="131"/>
      <c r="U311" s="131"/>
      <c r="V311" s="131"/>
      <c r="W311" s="131"/>
      <c r="X311" s="131"/>
      <c r="Y311" s="131"/>
      <c r="Z311" s="131"/>
      <c r="AA311" s="131"/>
      <c r="AB311" s="61">
        <f t="shared" si="59"/>
        <v>0</v>
      </c>
      <c r="AE311" s="132"/>
    </row>
    <row r="312" spans="1:31" s="61" customFormat="1">
      <c r="A312" s="61" t="e">
        <f t="shared" si="49"/>
        <v>#N/A</v>
      </c>
      <c r="B312" s="121">
        <f t="shared" si="50"/>
        <v>0</v>
      </c>
      <c r="C312" s="117" t="e">
        <f>VLOOKUP(B312,映射表!A:C,3,0)</f>
        <v>#N/A</v>
      </c>
      <c r="D312" s="121">
        <f t="shared" si="51"/>
        <v>0</v>
      </c>
      <c r="E312" s="100">
        <f t="shared" si="52"/>
        <v>0</v>
      </c>
      <c r="F312" s="121">
        <f t="shared" si="53"/>
        <v>0</v>
      </c>
      <c r="G312" s="121">
        <f t="shared" si="54"/>
        <v>0</v>
      </c>
      <c r="H312" s="99" t="e">
        <f>VLOOKUP(C312,'B2B（ol)'!A:J,10,0)*D312</f>
        <v>#N/A</v>
      </c>
      <c r="I312" s="101" t="e">
        <f t="shared" si="55"/>
        <v>#DIV/0!</v>
      </c>
      <c r="J312" s="101">
        <f t="shared" si="56"/>
        <v>0</v>
      </c>
      <c r="K312" s="121">
        <f t="shared" si="57"/>
        <v>0</v>
      </c>
      <c r="L312" s="121" t="e">
        <f>VLOOKUP(C312,'B2B（ol)'!A:P,16,0)</f>
        <v>#N/A</v>
      </c>
      <c r="M312" s="117">
        <f t="shared" si="58"/>
        <v>0</v>
      </c>
      <c r="N312" s="114" t="e">
        <f>VLOOKUP(C312,'B2B（ol)'!A:K,11,0)</f>
        <v>#N/A</v>
      </c>
      <c r="O312" s="114" t="e">
        <f>VLOOKUP(B312,fulfillment!L:AN,29,0)</f>
        <v>#N/A</v>
      </c>
      <c r="P312" s="113"/>
      <c r="Q312" s="61" t="e">
        <f>VLOOKUP(R312,映射表!A:G,7,0)</f>
        <v>#N/A</v>
      </c>
      <c r="R312" s="131"/>
      <c r="S312" s="131"/>
      <c r="T312" s="131"/>
      <c r="U312" s="131"/>
      <c r="V312" s="131"/>
      <c r="W312" s="131"/>
      <c r="X312" s="131"/>
      <c r="Y312" s="131"/>
      <c r="Z312" s="131"/>
      <c r="AA312" s="131"/>
      <c r="AB312" s="61">
        <f t="shared" si="59"/>
        <v>0</v>
      </c>
      <c r="AE312" s="132"/>
    </row>
    <row r="313" spans="1:31" s="61" customFormat="1">
      <c r="A313" s="61" t="e">
        <f t="shared" si="49"/>
        <v>#N/A</v>
      </c>
      <c r="B313" s="121">
        <f t="shared" si="50"/>
        <v>0</v>
      </c>
      <c r="C313" s="117" t="e">
        <f>VLOOKUP(B313,映射表!A:C,3,0)</f>
        <v>#N/A</v>
      </c>
      <c r="D313" s="121">
        <f t="shared" si="51"/>
        <v>0</v>
      </c>
      <c r="E313" s="100">
        <f t="shared" si="52"/>
        <v>0</v>
      </c>
      <c r="F313" s="121">
        <f t="shared" si="53"/>
        <v>0</v>
      </c>
      <c r="G313" s="121">
        <f t="shared" si="54"/>
        <v>0</v>
      </c>
      <c r="H313" s="99" t="e">
        <f>VLOOKUP(C313,'B2B（ol)'!A:J,10,0)*D313</f>
        <v>#N/A</v>
      </c>
      <c r="I313" s="101" t="e">
        <f t="shared" si="55"/>
        <v>#DIV/0!</v>
      </c>
      <c r="J313" s="101">
        <f t="shared" si="56"/>
        <v>0</v>
      </c>
      <c r="K313" s="121">
        <f t="shared" si="57"/>
        <v>0</v>
      </c>
      <c r="L313" s="121" t="e">
        <f>VLOOKUP(C313,'B2B（ol)'!A:P,16,0)</f>
        <v>#N/A</v>
      </c>
      <c r="M313" s="117">
        <f t="shared" si="58"/>
        <v>0</v>
      </c>
      <c r="N313" s="114" t="e">
        <f>VLOOKUP(C313,'B2B（ol)'!A:K,11,0)</f>
        <v>#N/A</v>
      </c>
      <c r="O313" s="114" t="e">
        <f>VLOOKUP(B313,fulfillment!L:AN,29,0)</f>
        <v>#N/A</v>
      </c>
      <c r="P313" s="113"/>
      <c r="Q313" s="61" t="e">
        <f>VLOOKUP(R313,映射表!A:G,7,0)</f>
        <v>#N/A</v>
      </c>
      <c r="R313" s="131"/>
      <c r="S313" s="131"/>
      <c r="T313" s="131"/>
      <c r="U313" s="131"/>
      <c r="V313" s="131"/>
      <c r="W313" s="131"/>
      <c r="X313" s="131"/>
      <c r="Y313" s="131"/>
      <c r="Z313" s="131"/>
      <c r="AA313" s="131"/>
      <c r="AB313" s="61">
        <f t="shared" si="59"/>
        <v>0</v>
      </c>
      <c r="AE313" s="132"/>
    </row>
    <row r="314" spans="1:31" s="61" customFormat="1">
      <c r="A314" s="61" t="e">
        <f t="shared" si="49"/>
        <v>#N/A</v>
      </c>
      <c r="B314" s="121">
        <f t="shared" si="50"/>
        <v>0</v>
      </c>
      <c r="C314" s="117" t="e">
        <f>VLOOKUP(B314,映射表!A:C,3,0)</f>
        <v>#N/A</v>
      </c>
      <c r="D314" s="121">
        <f t="shared" si="51"/>
        <v>0</v>
      </c>
      <c r="E314" s="100">
        <f t="shared" si="52"/>
        <v>0</v>
      </c>
      <c r="F314" s="121">
        <f t="shared" si="53"/>
        <v>0</v>
      </c>
      <c r="G314" s="121">
        <f t="shared" si="54"/>
        <v>0</v>
      </c>
      <c r="H314" s="99" t="e">
        <f>VLOOKUP(C314,'B2B（ol)'!A:J,10,0)*D314</f>
        <v>#N/A</v>
      </c>
      <c r="I314" s="101" t="e">
        <f t="shared" si="55"/>
        <v>#DIV/0!</v>
      </c>
      <c r="J314" s="101">
        <f t="shared" si="56"/>
        <v>0</v>
      </c>
      <c r="K314" s="121">
        <f t="shared" si="57"/>
        <v>0</v>
      </c>
      <c r="L314" s="121" t="e">
        <f>VLOOKUP(C314,'B2B（ol)'!A:P,16,0)</f>
        <v>#N/A</v>
      </c>
      <c r="M314" s="117">
        <f t="shared" si="58"/>
        <v>0</v>
      </c>
      <c r="N314" s="114" t="e">
        <f>VLOOKUP(C314,'B2B（ol)'!A:K,11,0)</f>
        <v>#N/A</v>
      </c>
      <c r="O314" s="114" t="e">
        <f>VLOOKUP(B314,fulfillment!L:AN,29,0)</f>
        <v>#N/A</v>
      </c>
      <c r="P314" s="113"/>
      <c r="Q314" s="61" t="e">
        <f>VLOOKUP(R314,映射表!A:G,7,0)</f>
        <v>#N/A</v>
      </c>
      <c r="R314" s="23"/>
      <c r="S314" s="23"/>
      <c r="T314" s="23"/>
      <c r="U314" s="131"/>
      <c r="V314" s="131"/>
      <c r="W314" s="131"/>
      <c r="X314" s="131"/>
      <c r="Y314" s="131"/>
      <c r="Z314" s="131"/>
      <c r="AA314" s="131"/>
      <c r="AB314" s="61">
        <f t="shared" si="59"/>
        <v>0</v>
      </c>
      <c r="AE314" s="132"/>
    </row>
    <row r="315" spans="1:31" s="61" customFormat="1">
      <c r="A315" s="61" t="e">
        <f t="shared" si="49"/>
        <v>#N/A</v>
      </c>
      <c r="B315" s="121">
        <f t="shared" si="50"/>
        <v>0</v>
      </c>
      <c r="C315" s="117" t="e">
        <f>VLOOKUP(B315,映射表!A:C,3,0)</f>
        <v>#N/A</v>
      </c>
      <c r="D315" s="121">
        <f t="shared" si="51"/>
        <v>0</v>
      </c>
      <c r="E315" s="100">
        <f t="shared" si="52"/>
        <v>0</v>
      </c>
      <c r="F315" s="121">
        <f t="shared" si="53"/>
        <v>0</v>
      </c>
      <c r="G315" s="121">
        <f t="shared" si="54"/>
        <v>0</v>
      </c>
      <c r="H315" s="99" t="e">
        <f>VLOOKUP(C315,'B2B（ol)'!A:J,10,0)*D315</f>
        <v>#N/A</v>
      </c>
      <c r="I315" s="101" t="e">
        <f t="shared" si="55"/>
        <v>#DIV/0!</v>
      </c>
      <c r="J315" s="101">
        <f t="shared" si="56"/>
        <v>0</v>
      </c>
      <c r="K315" s="121">
        <f t="shared" si="57"/>
        <v>0</v>
      </c>
      <c r="L315" s="121" t="e">
        <f>VLOOKUP(C315,'B2B（ol)'!A:P,16,0)</f>
        <v>#N/A</v>
      </c>
      <c r="M315" s="117">
        <f t="shared" si="58"/>
        <v>0</v>
      </c>
      <c r="N315" s="114" t="e">
        <f>VLOOKUP(C315,'B2B（ol)'!A:K,11,0)</f>
        <v>#N/A</v>
      </c>
      <c r="O315" s="114" t="e">
        <f>VLOOKUP(B315,fulfillment!L:AN,29,0)</f>
        <v>#N/A</v>
      </c>
      <c r="P315" s="113"/>
      <c r="Q315" s="61" t="e">
        <f>VLOOKUP(R315,映射表!A:G,7,0)</f>
        <v>#N/A</v>
      </c>
      <c r="R315" s="23"/>
      <c r="S315" s="23"/>
      <c r="T315" s="23"/>
      <c r="U315" s="131"/>
      <c r="V315" s="131"/>
      <c r="W315" s="131"/>
      <c r="X315" s="131"/>
      <c r="Y315" s="131"/>
      <c r="Z315" s="131"/>
      <c r="AA315" s="131"/>
      <c r="AB315" s="61">
        <f t="shared" si="59"/>
        <v>0</v>
      </c>
      <c r="AE315" s="132"/>
    </row>
    <row r="316" spans="1:31" s="61" customFormat="1">
      <c r="A316" s="61" t="e">
        <f t="shared" si="49"/>
        <v>#N/A</v>
      </c>
      <c r="B316" s="121">
        <f t="shared" si="50"/>
        <v>0</v>
      </c>
      <c r="C316" s="117" t="e">
        <f>VLOOKUP(B316,映射表!A:C,3,0)</f>
        <v>#N/A</v>
      </c>
      <c r="D316" s="121">
        <f t="shared" si="51"/>
        <v>0</v>
      </c>
      <c r="E316" s="100">
        <f t="shared" si="52"/>
        <v>0</v>
      </c>
      <c r="F316" s="121">
        <f t="shared" si="53"/>
        <v>0</v>
      </c>
      <c r="G316" s="121">
        <f t="shared" si="54"/>
        <v>0</v>
      </c>
      <c r="H316" s="99" t="e">
        <f>VLOOKUP(C316,'B2B（ol)'!A:J,10,0)*D316</f>
        <v>#N/A</v>
      </c>
      <c r="I316" s="101" t="e">
        <f t="shared" si="55"/>
        <v>#DIV/0!</v>
      </c>
      <c r="J316" s="101">
        <f t="shared" si="56"/>
        <v>0</v>
      </c>
      <c r="K316" s="121">
        <f t="shared" si="57"/>
        <v>0</v>
      </c>
      <c r="L316" s="121" t="e">
        <f>VLOOKUP(C316,'B2B（ol)'!A:P,16,0)</f>
        <v>#N/A</v>
      </c>
      <c r="M316" s="117">
        <f t="shared" si="58"/>
        <v>0</v>
      </c>
      <c r="N316" s="114" t="e">
        <f>VLOOKUP(C316,'B2B（ol)'!A:K,11,0)</f>
        <v>#N/A</v>
      </c>
      <c r="O316" s="114" t="e">
        <f>VLOOKUP(B316,fulfillment!L:AN,29,0)</f>
        <v>#N/A</v>
      </c>
      <c r="P316" s="113"/>
      <c r="Q316" s="61" t="e">
        <f>VLOOKUP(R316,映射表!A:G,7,0)</f>
        <v>#N/A</v>
      </c>
      <c r="R316" s="23"/>
      <c r="S316" s="23"/>
      <c r="T316" s="23"/>
      <c r="U316" s="131"/>
      <c r="V316" s="131"/>
      <c r="W316" s="131"/>
      <c r="X316" s="131"/>
      <c r="Y316" s="131"/>
      <c r="Z316" s="131"/>
      <c r="AA316" s="131"/>
      <c r="AB316" s="61">
        <f t="shared" si="59"/>
        <v>0</v>
      </c>
      <c r="AE316" s="132"/>
    </row>
    <row r="317" spans="1:31" s="61" customFormat="1">
      <c r="A317" s="61" t="e">
        <f t="shared" si="49"/>
        <v>#N/A</v>
      </c>
      <c r="B317" s="121">
        <f t="shared" si="50"/>
        <v>0</v>
      </c>
      <c r="C317" s="117" t="e">
        <f>VLOOKUP(B317,映射表!A:C,3,0)</f>
        <v>#N/A</v>
      </c>
      <c r="D317" s="121">
        <f t="shared" si="51"/>
        <v>0</v>
      </c>
      <c r="E317" s="100">
        <f t="shared" si="52"/>
        <v>0</v>
      </c>
      <c r="F317" s="121">
        <f t="shared" si="53"/>
        <v>0</v>
      </c>
      <c r="G317" s="121">
        <f t="shared" si="54"/>
        <v>0</v>
      </c>
      <c r="H317" s="99" t="e">
        <f>VLOOKUP(C317,'B2B（ol)'!A:J,10,0)*D317</f>
        <v>#N/A</v>
      </c>
      <c r="I317" s="101" t="e">
        <f t="shared" si="55"/>
        <v>#DIV/0!</v>
      </c>
      <c r="J317" s="101">
        <f t="shared" si="56"/>
        <v>0</v>
      </c>
      <c r="K317" s="121">
        <f t="shared" si="57"/>
        <v>0</v>
      </c>
      <c r="L317" s="121" t="e">
        <f>VLOOKUP(C317,'B2B（ol)'!A:P,16,0)</f>
        <v>#N/A</v>
      </c>
      <c r="M317" s="117">
        <f t="shared" si="58"/>
        <v>0</v>
      </c>
      <c r="N317" s="114" t="e">
        <f>VLOOKUP(C317,'B2B（ol)'!A:K,11,0)</f>
        <v>#N/A</v>
      </c>
      <c r="O317" s="114" t="e">
        <f>VLOOKUP(B317,fulfillment!L:AN,29,0)</f>
        <v>#N/A</v>
      </c>
      <c r="P317" s="113"/>
      <c r="Q317" s="61" t="e">
        <f>VLOOKUP(R317,映射表!A:G,7,0)</f>
        <v>#N/A</v>
      </c>
      <c r="R317" s="23"/>
      <c r="S317" s="23"/>
      <c r="T317" s="23"/>
      <c r="U317" s="131"/>
      <c r="V317" s="131"/>
      <c r="W317" s="131"/>
      <c r="X317" s="131"/>
      <c r="Y317" s="131"/>
      <c r="Z317" s="131"/>
      <c r="AA317" s="131"/>
      <c r="AB317" s="61">
        <f t="shared" si="59"/>
        <v>0</v>
      </c>
      <c r="AE317" s="132"/>
    </row>
    <row r="318" spans="1:31" s="61" customFormat="1">
      <c r="A318" s="61" t="e">
        <f t="shared" si="49"/>
        <v>#N/A</v>
      </c>
      <c r="B318" s="121">
        <f t="shared" si="50"/>
        <v>0</v>
      </c>
      <c r="C318" s="117" t="e">
        <f>VLOOKUP(B318,映射表!A:C,3,0)</f>
        <v>#N/A</v>
      </c>
      <c r="D318" s="121">
        <f t="shared" si="51"/>
        <v>0</v>
      </c>
      <c r="E318" s="100">
        <f t="shared" si="52"/>
        <v>0</v>
      </c>
      <c r="F318" s="121">
        <f t="shared" si="53"/>
        <v>0</v>
      </c>
      <c r="G318" s="121">
        <f t="shared" si="54"/>
        <v>0</v>
      </c>
      <c r="H318" s="99" t="e">
        <f>VLOOKUP(C318,'B2B（ol)'!A:J,10,0)*D318</f>
        <v>#N/A</v>
      </c>
      <c r="I318" s="101" t="e">
        <f t="shared" si="55"/>
        <v>#DIV/0!</v>
      </c>
      <c r="J318" s="101">
        <f t="shared" si="56"/>
        <v>0</v>
      </c>
      <c r="K318" s="121">
        <f t="shared" si="57"/>
        <v>0</v>
      </c>
      <c r="L318" s="121" t="e">
        <f>VLOOKUP(C318,'B2B（ol)'!A:P,16,0)</f>
        <v>#N/A</v>
      </c>
      <c r="M318" s="117">
        <f t="shared" si="58"/>
        <v>0</v>
      </c>
      <c r="N318" s="114" t="e">
        <f>VLOOKUP(C318,'B2B（ol)'!A:K,11,0)</f>
        <v>#N/A</v>
      </c>
      <c r="O318" s="114" t="e">
        <f>VLOOKUP(B318,fulfillment!L:AN,29,0)</f>
        <v>#N/A</v>
      </c>
      <c r="P318" s="113"/>
      <c r="Q318" s="61" t="e">
        <f>VLOOKUP(R318,映射表!A:G,7,0)</f>
        <v>#N/A</v>
      </c>
      <c r="R318" s="131"/>
      <c r="S318" s="131"/>
      <c r="T318" s="131"/>
      <c r="U318" s="131"/>
      <c r="V318" s="131"/>
      <c r="W318" s="131"/>
      <c r="X318" s="131"/>
      <c r="Y318" s="131"/>
      <c r="Z318" s="131"/>
      <c r="AA318" s="131"/>
      <c r="AB318" s="61">
        <f t="shared" si="59"/>
        <v>0</v>
      </c>
      <c r="AE318" s="132"/>
    </row>
    <row r="319" spans="1:31" s="61" customFormat="1">
      <c r="A319" s="61" t="e">
        <f t="shared" si="49"/>
        <v>#N/A</v>
      </c>
      <c r="B319" s="121">
        <f t="shared" si="50"/>
        <v>0</v>
      </c>
      <c r="C319" s="117" t="e">
        <f>VLOOKUP(B319,映射表!A:C,3,0)</f>
        <v>#N/A</v>
      </c>
      <c r="D319" s="121">
        <f t="shared" si="51"/>
        <v>0</v>
      </c>
      <c r="E319" s="100">
        <f t="shared" si="52"/>
        <v>0</v>
      </c>
      <c r="F319" s="121">
        <f t="shared" si="53"/>
        <v>0</v>
      </c>
      <c r="G319" s="121">
        <f t="shared" si="54"/>
        <v>0</v>
      </c>
      <c r="H319" s="99" t="e">
        <f>VLOOKUP(C319,'B2B（ol)'!A:J,10,0)*D319</f>
        <v>#N/A</v>
      </c>
      <c r="I319" s="101" t="e">
        <f t="shared" si="55"/>
        <v>#DIV/0!</v>
      </c>
      <c r="J319" s="101">
        <f t="shared" si="56"/>
        <v>0</v>
      </c>
      <c r="K319" s="121">
        <f t="shared" si="57"/>
        <v>0</v>
      </c>
      <c r="L319" s="121" t="e">
        <f>VLOOKUP(C319,'B2B（ol)'!A:P,16,0)</f>
        <v>#N/A</v>
      </c>
      <c r="M319" s="117">
        <f t="shared" si="58"/>
        <v>0</v>
      </c>
      <c r="N319" s="114" t="e">
        <f>VLOOKUP(C319,'B2B（ol)'!A:K,11,0)</f>
        <v>#N/A</v>
      </c>
      <c r="O319" s="114" t="e">
        <f>VLOOKUP(B319,fulfillment!L:AN,29,0)</f>
        <v>#N/A</v>
      </c>
      <c r="P319" s="113"/>
      <c r="Q319" s="61" t="e">
        <f>VLOOKUP(R319,映射表!A:G,7,0)</f>
        <v>#N/A</v>
      </c>
      <c r="R319" s="131"/>
      <c r="S319" s="131"/>
      <c r="T319" s="131"/>
      <c r="U319" s="131"/>
      <c r="V319" s="131"/>
      <c r="W319" s="131"/>
      <c r="X319" s="131"/>
      <c r="Y319" s="131"/>
      <c r="Z319" s="131"/>
      <c r="AA319" s="131"/>
      <c r="AB319" s="61">
        <f t="shared" si="59"/>
        <v>0</v>
      </c>
      <c r="AE319" s="132"/>
    </row>
    <row r="320" spans="1:31" s="61" customFormat="1">
      <c r="A320" s="61" t="e">
        <f t="shared" si="49"/>
        <v>#N/A</v>
      </c>
      <c r="B320" s="121">
        <f t="shared" si="50"/>
        <v>0</v>
      </c>
      <c r="C320" s="117" t="e">
        <f>VLOOKUP(B320,映射表!A:C,3,0)</f>
        <v>#N/A</v>
      </c>
      <c r="D320" s="121">
        <f t="shared" si="51"/>
        <v>0</v>
      </c>
      <c r="E320" s="100">
        <f t="shared" si="52"/>
        <v>0</v>
      </c>
      <c r="F320" s="121">
        <f t="shared" si="53"/>
        <v>0</v>
      </c>
      <c r="G320" s="121">
        <f t="shared" si="54"/>
        <v>0</v>
      </c>
      <c r="H320" s="99" t="e">
        <f>VLOOKUP(C320,'B2B（ol)'!A:J,10,0)*D320</f>
        <v>#N/A</v>
      </c>
      <c r="I320" s="101" t="e">
        <f t="shared" si="55"/>
        <v>#DIV/0!</v>
      </c>
      <c r="J320" s="101">
        <f t="shared" si="56"/>
        <v>0</v>
      </c>
      <c r="K320" s="121">
        <f t="shared" si="57"/>
        <v>0</v>
      </c>
      <c r="L320" s="121" t="e">
        <f>VLOOKUP(C320,'B2B（ol)'!A:P,16,0)</f>
        <v>#N/A</v>
      </c>
      <c r="M320" s="117">
        <f t="shared" si="58"/>
        <v>0</v>
      </c>
      <c r="N320" s="114" t="e">
        <f>VLOOKUP(C320,'B2B（ol)'!A:K,11,0)</f>
        <v>#N/A</v>
      </c>
      <c r="O320" s="114" t="e">
        <f>VLOOKUP(B320,fulfillment!L:AN,29,0)</f>
        <v>#N/A</v>
      </c>
      <c r="P320" s="113"/>
      <c r="Q320" s="61" t="e">
        <f>VLOOKUP(R320,映射表!A:G,7,0)</f>
        <v>#N/A</v>
      </c>
      <c r="R320" s="23"/>
      <c r="S320" s="23"/>
      <c r="T320" s="23"/>
      <c r="U320" s="131"/>
      <c r="V320" s="131"/>
      <c r="W320" s="131"/>
      <c r="X320" s="131"/>
      <c r="Y320" s="131"/>
      <c r="Z320" s="131"/>
      <c r="AA320" s="131"/>
      <c r="AB320" s="61">
        <f t="shared" si="59"/>
        <v>0</v>
      </c>
      <c r="AE320" s="132"/>
    </row>
    <row r="321" spans="1:31" s="61" customFormat="1">
      <c r="A321" s="61" t="e">
        <f t="shared" si="49"/>
        <v>#N/A</v>
      </c>
      <c r="B321" s="121">
        <f t="shared" si="50"/>
        <v>0</v>
      </c>
      <c r="C321" s="117" t="e">
        <f>VLOOKUP(B321,映射表!A:C,3,0)</f>
        <v>#N/A</v>
      </c>
      <c r="D321" s="121">
        <f t="shared" si="51"/>
        <v>0</v>
      </c>
      <c r="E321" s="100">
        <f t="shared" si="52"/>
        <v>0</v>
      </c>
      <c r="F321" s="121">
        <f t="shared" si="53"/>
        <v>0</v>
      </c>
      <c r="G321" s="121">
        <f t="shared" si="54"/>
        <v>0</v>
      </c>
      <c r="H321" s="99" t="e">
        <f>VLOOKUP(C321,'B2B（ol)'!A:J,10,0)*D321</f>
        <v>#N/A</v>
      </c>
      <c r="I321" s="101" t="e">
        <f t="shared" si="55"/>
        <v>#DIV/0!</v>
      </c>
      <c r="J321" s="101">
        <f t="shared" si="56"/>
        <v>0</v>
      </c>
      <c r="K321" s="121">
        <f t="shared" si="57"/>
        <v>0</v>
      </c>
      <c r="L321" s="121" t="e">
        <f>VLOOKUP(C321,'B2B（ol)'!A:P,16,0)</f>
        <v>#N/A</v>
      </c>
      <c r="M321" s="117">
        <f t="shared" si="58"/>
        <v>0</v>
      </c>
      <c r="N321" s="114" t="e">
        <f>VLOOKUP(C321,'B2B（ol)'!A:K,11,0)</f>
        <v>#N/A</v>
      </c>
      <c r="O321" s="114" t="e">
        <f>VLOOKUP(B321,fulfillment!L:AN,29,0)</f>
        <v>#N/A</v>
      </c>
      <c r="P321" s="113"/>
      <c r="Q321" s="61" t="e">
        <f>VLOOKUP(R321,映射表!A:G,7,0)</f>
        <v>#N/A</v>
      </c>
      <c r="R321" s="23"/>
      <c r="S321" s="23"/>
      <c r="T321" s="23"/>
      <c r="U321" s="131"/>
      <c r="V321" s="131"/>
      <c r="W321" s="131"/>
      <c r="X321" s="131"/>
      <c r="Y321" s="131"/>
      <c r="Z321" s="131"/>
      <c r="AA321" s="131"/>
      <c r="AB321" s="61">
        <f t="shared" si="59"/>
        <v>0</v>
      </c>
      <c r="AE321" s="132"/>
    </row>
    <row r="322" spans="1:31" s="61" customFormat="1">
      <c r="A322" s="61" t="e">
        <f t="shared" ref="A322:A385" si="60">Q322</f>
        <v>#N/A</v>
      </c>
      <c r="B322" s="121">
        <f t="shared" ref="B322:B385" si="61">R322</f>
        <v>0</v>
      </c>
      <c r="C322" s="117" t="e">
        <f>VLOOKUP(B322,映射表!A:C,3,0)</f>
        <v>#N/A</v>
      </c>
      <c r="D322" s="121">
        <f t="shared" si="51"/>
        <v>0</v>
      </c>
      <c r="E322" s="100">
        <f t="shared" si="52"/>
        <v>0</v>
      </c>
      <c r="F322" s="121">
        <f t="shared" si="53"/>
        <v>0</v>
      </c>
      <c r="G322" s="121">
        <f t="shared" si="54"/>
        <v>0</v>
      </c>
      <c r="H322" s="99" t="e">
        <f>VLOOKUP(C322,'B2B（ol)'!A:J,10,0)*D322</f>
        <v>#N/A</v>
      </c>
      <c r="I322" s="101" t="e">
        <f t="shared" si="55"/>
        <v>#DIV/0!</v>
      </c>
      <c r="J322" s="101">
        <f t="shared" si="56"/>
        <v>0</v>
      </c>
      <c r="K322" s="121">
        <f t="shared" si="57"/>
        <v>0</v>
      </c>
      <c r="L322" s="121" t="e">
        <f>VLOOKUP(C322,'B2B（ol)'!A:P,16,0)</f>
        <v>#N/A</v>
      </c>
      <c r="M322" s="117">
        <f t="shared" si="58"/>
        <v>0</v>
      </c>
      <c r="N322" s="114" t="e">
        <f>VLOOKUP(C322,'B2B（ol)'!A:K,11,0)</f>
        <v>#N/A</v>
      </c>
      <c r="O322" s="114" t="e">
        <f>VLOOKUP(B322,fulfillment!L:AN,29,0)</f>
        <v>#N/A</v>
      </c>
      <c r="P322" s="113"/>
      <c r="Q322" s="61" t="e">
        <f>VLOOKUP(R322,映射表!A:G,7,0)</f>
        <v>#N/A</v>
      </c>
      <c r="R322" s="23"/>
      <c r="S322" s="23"/>
      <c r="T322" s="23"/>
      <c r="U322" s="131"/>
      <c r="V322" s="131"/>
      <c r="W322" s="131"/>
      <c r="X322" s="131"/>
      <c r="Y322" s="131"/>
      <c r="Z322" s="131"/>
      <c r="AA322" s="131"/>
      <c r="AB322" s="61">
        <f t="shared" si="59"/>
        <v>0</v>
      </c>
      <c r="AE322" s="132"/>
    </row>
    <row r="323" spans="1:31" s="61" customFormat="1">
      <c r="A323" s="61" t="e">
        <f t="shared" si="60"/>
        <v>#N/A</v>
      </c>
      <c r="B323" s="121">
        <f t="shared" si="61"/>
        <v>0</v>
      </c>
      <c r="C323" s="117" t="e">
        <f>VLOOKUP(B323,映射表!A:C,3,0)</f>
        <v>#N/A</v>
      </c>
      <c r="D323" s="121">
        <f t="shared" si="51"/>
        <v>0</v>
      </c>
      <c r="E323" s="100">
        <f t="shared" si="52"/>
        <v>0</v>
      </c>
      <c r="F323" s="121">
        <f t="shared" si="53"/>
        <v>0</v>
      </c>
      <c r="G323" s="121">
        <f t="shared" si="54"/>
        <v>0</v>
      </c>
      <c r="H323" s="99" t="e">
        <f>VLOOKUP(C323,'B2B（ol)'!A:J,10,0)*D323</f>
        <v>#N/A</v>
      </c>
      <c r="I323" s="101" t="e">
        <f t="shared" si="55"/>
        <v>#DIV/0!</v>
      </c>
      <c r="J323" s="101">
        <f t="shared" si="56"/>
        <v>0</v>
      </c>
      <c r="K323" s="121">
        <f t="shared" si="57"/>
        <v>0</v>
      </c>
      <c r="L323" s="121" t="e">
        <f>VLOOKUP(C323,'B2B（ol)'!A:P,16,0)</f>
        <v>#N/A</v>
      </c>
      <c r="M323" s="117">
        <f t="shared" si="58"/>
        <v>0</v>
      </c>
      <c r="N323" s="114" t="e">
        <f>VLOOKUP(C323,'B2B（ol)'!A:K,11,0)</f>
        <v>#N/A</v>
      </c>
      <c r="O323" s="114" t="e">
        <f>VLOOKUP(B323,fulfillment!L:AN,29,0)</f>
        <v>#N/A</v>
      </c>
      <c r="P323" s="113"/>
      <c r="Q323" s="61" t="e">
        <f>VLOOKUP(R323,映射表!A:G,7,0)</f>
        <v>#N/A</v>
      </c>
      <c r="R323" s="23"/>
      <c r="S323" s="23"/>
      <c r="T323" s="23"/>
      <c r="U323" s="131"/>
      <c r="V323" s="131"/>
      <c r="W323" s="131"/>
      <c r="X323" s="131"/>
      <c r="Y323" s="131"/>
      <c r="Z323" s="131"/>
      <c r="AA323" s="131"/>
      <c r="AB323" s="61">
        <f t="shared" si="59"/>
        <v>0</v>
      </c>
      <c r="AE323" s="132"/>
    </row>
    <row r="324" spans="1:31" s="61" customFormat="1">
      <c r="A324" s="61" t="e">
        <f t="shared" si="60"/>
        <v>#N/A</v>
      </c>
      <c r="B324" s="121">
        <f t="shared" si="61"/>
        <v>0</v>
      </c>
      <c r="C324" s="117" t="e">
        <f>VLOOKUP(B324,映射表!A:C,3,0)</f>
        <v>#N/A</v>
      </c>
      <c r="D324" s="121">
        <f t="shared" ref="D324:D387" si="62">U324</f>
        <v>0</v>
      </c>
      <c r="E324" s="100">
        <f t="shared" ref="E324:E387" si="63">IFERROR(W324/D324,0)*D324</f>
        <v>0</v>
      </c>
      <c r="F324" s="121">
        <f t="shared" ref="F324:F387" si="64">IFERROR(Y324/D324,0)*D324</f>
        <v>0</v>
      </c>
      <c r="G324" s="121">
        <f t="shared" ref="G324:G387" si="65">IFERROR(IF((E324+F324)&gt;200,(E324+F324-200)*0.9+200*0.85,(E324+F324)*0.85),0)</f>
        <v>0</v>
      </c>
      <c r="H324" s="99" t="e">
        <f>VLOOKUP(C324,'B2B（ol)'!A:J,10,0)*D324</f>
        <v>#N/A</v>
      </c>
      <c r="I324" s="101" t="e">
        <f t="shared" ref="I324:I387" si="66">(M324*0.05/D324)*D324</f>
        <v>#DIV/0!</v>
      </c>
      <c r="J324" s="101">
        <f t="shared" ref="J324:J387" si="67">IFERROR((G324-H324-(I324/D324))/(E324+F324),0)</f>
        <v>0</v>
      </c>
      <c r="K324" s="121">
        <f t="shared" ref="K324:K387" si="68">IFERROR((G324-H324-I324),0)</f>
        <v>0</v>
      </c>
      <c r="L324" s="121" t="e">
        <f>VLOOKUP(C324,'B2B（ol)'!A:P,16,0)</f>
        <v>#N/A</v>
      </c>
      <c r="M324" s="117">
        <f t="shared" ref="M324:M387" si="69">(E324+F324)</f>
        <v>0</v>
      </c>
      <c r="N324" s="114" t="e">
        <f>VLOOKUP(C324,'B2B（ol)'!A:K,11,0)</f>
        <v>#N/A</v>
      </c>
      <c r="O324" s="114" t="e">
        <f>VLOOKUP(B324,fulfillment!L:AN,29,0)</f>
        <v>#N/A</v>
      </c>
      <c r="P324" s="113"/>
      <c r="Q324" s="61" t="e">
        <f>VLOOKUP(R324,映射表!A:G,7,0)</f>
        <v>#N/A</v>
      </c>
      <c r="R324" s="131"/>
      <c r="S324" s="131"/>
      <c r="T324" s="131"/>
      <c r="U324" s="131"/>
      <c r="V324" s="131"/>
      <c r="W324" s="131"/>
      <c r="X324" s="131"/>
      <c r="Y324" s="131"/>
      <c r="Z324" s="131"/>
      <c r="AA324" s="131"/>
      <c r="AB324" s="61">
        <f t="shared" si="59"/>
        <v>0</v>
      </c>
      <c r="AE324" s="132"/>
    </row>
    <row r="325" spans="1:31" s="61" customFormat="1">
      <c r="A325" s="61" t="e">
        <f t="shared" si="60"/>
        <v>#N/A</v>
      </c>
      <c r="B325" s="121">
        <f t="shared" si="61"/>
        <v>0</v>
      </c>
      <c r="C325" s="117" t="e">
        <f>VLOOKUP(B325,映射表!A:C,3,0)</f>
        <v>#N/A</v>
      </c>
      <c r="D325" s="121">
        <f t="shared" si="62"/>
        <v>0</v>
      </c>
      <c r="E325" s="100">
        <f t="shared" si="63"/>
        <v>0</v>
      </c>
      <c r="F325" s="121">
        <f t="shared" si="64"/>
        <v>0</v>
      </c>
      <c r="G325" s="121">
        <f t="shared" si="65"/>
        <v>0</v>
      </c>
      <c r="H325" s="99" t="e">
        <f>VLOOKUP(C325,'B2B（ol)'!A:J,10,0)*D325</f>
        <v>#N/A</v>
      </c>
      <c r="I325" s="101" t="e">
        <f t="shared" si="66"/>
        <v>#DIV/0!</v>
      </c>
      <c r="J325" s="101">
        <f t="shared" si="67"/>
        <v>0</v>
      </c>
      <c r="K325" s="121">
        <f t="shared" si="68"/>
        <v>0</v>
      </c>
      <c r="L325" s="121" t="e">
        <f>VLOOKUP(C325,'B2B（ol)'!A:P,16,0)</f>
        <v>#N/A</v>
      </c>
      <c r="M325" s="117">
        <f t="shared" si="69"/>
        <v>0</v>
      </c>
      <c r="N325" s="114" t="e">
        <f>VLOOKUP(C325,'B2B（ol)'!A:K,11,0)</f>
        <v>#N/A</v>
      </c>
      <c r="O325" s="114" t="e">
        <f>VLOOKUP(B325,fulfillment!L:AN,29,0)</f>
        <v>#N/A</v>
      </c>
      <c r="P325" s="113"/>
      <c r="Q325" s="61" t="e">
        <f>VLOOKUP(R325,映射表!A:G,7,0)</f>
        <v>#N/A</v>
      </c>
      <c r="R325" s="131"/>
      <c r="S325" s="131"/>
      <c r="T325" s="131"/>
      <c r="U325" s="131"/>
      <c r="V325" s="131"/>
      <c r="W325" s="131"/>
      <c r="X325" s="131"/>
      <c r="Y325" s="131"/>
      <c r="Z325" s="131"/>
      <c r="AA325" s="131"/>
      <c r="AB325" s="61">
        <f t="shared" si="59"/>
        <v>0</v>
      </c>
      <c r="AE325" s="132"/>
    </row>
    <row r="326" spans="1:31" s="61" customFormat="1">
      <c r="A326" s="61" t="e">
        <f t="shared" si="60"/>
        <v>#N/A</v>
      </c>
      <c r="B326" s="121">
        <f t="shared" si="61"/>
        <v>0</v>
      </c>
      <c r="C326" s="117" t="e">
        <f>VLOOKUP(B326,映射表!A:C,3,0)</f>
        <v>#N/A</v>
      </c>
      <c r="D326" s="121">
        <f t="shared" si="62"/>
        <v>0</v>
      </c>
      <c r="E326" s="100">
        <f t="shared" si="63"/>
        <v>0</v>
      </c>
      <c r="F326" s="121">
        <f t="shared" si="64"/>
        <v>0</v>
      </c>
      <c r="G326" s="121">
        <f t="shared" si="65"/>
        <v>0</v>
      </c>
      <c r="H326" s="99" t="e">
        <f>VLOOKUP(C326,'B2B（ol)'!A:J,10,0)*D326</f>
        <v>#N/A</v>
      </c>
      <c r="I326" s="101" t="e">
        <f t="shared" si="66"/>
        <v>#DIV/0!</v>
      </c>
      <c r="J326" s="101">
        <f t="shared" si="67"/>
        <v>0</v>
      </c>
      <c r="K326" s="121">
        <f t="shared" si="68"/>
        <v>0</v>
      </c>
      <c r="L326" s="121" t="e">
        <f>VLOOKUP(C326,'B2B（ol)'!A:P,16,0)</f>
        <v>#N/A</v>
      </c>
      <c r="M326" s="117">
        <f t="shared" si="69"/>
        <v>0</v>
      </c>
      <c r="N326" s="114" t="e">
        <f>VLOOKUP(C326,'B2B（ol)'!A:K,11,0)</f>
        <v>#N/A</v>
      </c>
      <c r="O326" s="114" t="e">
        <f>VLOOKUP(B326,fulfillment!L:AN,29,0)</f>
        <v>#N/A</v>
      </c>
      <c r="P326" s="113"/>
      <c r="Q326" s="61" t="e">
        <f>VLOOKUP(R326,映射表!A:G,7,0)</f>
        <v>#N/A</v>
      </c>
      <c r="R326" s="131"/>
      <c r="S326" s="131"/>
      <c r="T326" s="131"/>
      <c r="U326" s="131"/>
      <c r="V326" s="131"/>
      <c r="W326" s="131"/>
      <c r="X326" s="131"/>
      <c r="Y326" s="131"/>
      <c r="Z326" s="131"/>
      <c r="AA326" s="131"/>
      <c r="AB326" s="61">
        <f t="shared" si="59"/>
        <v>0</v>
      </c>
      <c r="AE326" s="132"/>
    </row>
    <row r="327" spans="1:31" s="61" customFormat="1">
      <c r="A327" s="61" t="e">
        <f t="shared" si="60"/>
        <v>#N/A</v>
      </c>
      <c r="B327" s="121">
        <f t="shared" si="61"/>
        <v>0</v>
      </c>
      <c r="C327" s="117" t="e">
        <f>VLOOKUP(B327,映射表!A:C,3,0)</f>
        <v>#N/A</v>
      </c>
      <c r="D327" s="121">
        <f t="shared" si="62"/>
        <v>0</v>
      </c>
      <c r="E327" s="100">
        <f t="shared" si="63"/>
        <v>0</v>
      </c>
      <c r="F327" s="121">
        <f t="shared" si="64"/>
        <v>0</v>
      </c>
      <c r="G327" s="121">
        <f t="shared" si="65"/>
        <v>0</v>
      </c>
      <c r="H327" s="99" t="e">
        <f>VLOOKUP(C327,'B2B（ol)'!A:J,10,0)*D327</f>
        <v>#N/A</v>
      </c>
      <c r="I327" s="101" t="e">
        <f t="shared" si="66"/>
        <v>#DIV/0!</v>
      </c>
      <c r="J327" s="101">
        <f t="shared" si="67"/>
        <v>0</v>
      </c>
      <c r="K327" s="121">
        <f t="shared" si="68"/>
        <v>0</v>
      </c>
      <c r="L327" s="121" t="e">
        <f>VLOOKUP(C327,'B2B（ol)'!A:P,16,0)</f>
        <v>#N/A</v>
      </c>
      <c r="M327" s="117">
        <f t="shared" si="69"/>
        <v>0</v>
      </c>
      <c r="N327" s="114" t="e">
        <f>VLOOKUP(C327,'B2B（ol)'!A:K,11,0)</f>
        <v>#N/A</v>
      </c>
      <c r="O327" s="114" t="e">
        <f>VLOOKUP(B327,fulfillment!L:AN,29,0)</f>
        <v>#N/A</v>
      </c>
      <c r="P327" s="113"/>
      <c r="Q327" s="61" t="e">
        <f>VLOOKUP(R327,映射表!A:G,7,0)</f>
        <v>#N/A</v>
      </c>
      <c r="R327" s="23"/>
      <c r="S327" s="23"/>
      <c r="T327" s="23"/>
      <c r="U327" s="131"/>
      <c r="V327" s="131"/>
      <c r="W327" s="131"/>
      <c r="X327" s="131"/>
      <c r="Y327" s="131"/>
      <c r="Z327" s="131"/>
      <c r="AA327" s="131"/>
      <c r="AB327" s="61">
        <f t="shared" si="59"/>
        <v>0</v>
      </c>
      <c r="AE327" s="132"/>
    </row>
    <row r="328" spans="1:31" s="61" customFormat="1">
      <c r="A328" s="61" t="e">
        <f t="shared" si="60"/>
        <v>#N/A</v>
      </c>
      <c r="B328" s="121">
        <f t="shared" si="61"/>
        <v>0</v>
      </c>
      <c r="C328" s="117" t="e">
        <f>VLOOKUP(B328,映射表!A:C,3,0)</f>
        <v>#N/A</v>
      </c>
      <c r="D328" s="121">
        <f t="shared" si="62"/>
        <v>0</v>
      </c>
      <c r="E328" s="100">
        <f t="shared" si="63"/>
        <v>0</v>
      </c>
      <c r="F328" s="121">
        <f t="shared" si="64"/>
        <v>0</v>
      </c>
      <c r="G328" s="121">
        <f t="shared" si="65"/>
        <v>0</v>
      </c>
      <c r="H328" s="99" t="e">
        <f>VLOOKUP(C328,'B2B（ol)'!A:J,10,0)*D328</f>
        <v>#N/A</v>
      </c>
      <c r="I328" s="101" t="e">
        <f t="shared" si="66"/>
        <v>#DIV/0!</v>
      </c>
      <c r="J328" s="101">
        <f t="shared" si="67"/>
        <v>0</v>
      </c>
      <c r="K328" s="121">
        <f t="shared" si="68"/>
        <v>0</v>
      </c>
      <c r="L328" s="121" t="e">
        <f>VLOOKUP(C328,'B2B（ol)'!A:P,16,0)</f>
        <v>#N/A</v>
      </c>
      <c r="M328" s="117">
        <f t="shared" si="69"/>
        <v>0</v>
      </c>
      <c r="N328" s="114" t="e">
        <f>VLOOKUP(C328,'B2B（ol)'!A:K,11,0)</f>
        <v>#N/A</v>
      </c>
      <c r="O328" s="114" t="e">
        <f>VLOOKUP(B328,fulfillment!L:AN,29,0)</f>
        <v>#N/A</v>
      </c>
      <c r="P328" s="113"/>
      <c r="Q328" s="61" t="e">
        <f>VLOOKUP(R328,映射表!A:G,7,0)</f>
        <v>#N/A</v>
      </c>
      <c r="R328" s="23"/>
      <c r="S328" s="23"/>
      <c r="T328" s="131"/>
      <c r="U328" s="131"/>
      <c r="V328" s="131"/>
      <c r="W328" s="131"/>
      <c r="X328" s="131"/>
      <c r="Y328" s="131"/>
      <c r="Z328" s="131"/>
      <c r="AA328" s="131"/>
      <c r="AB328" s="61">
        <f t="shared" si="59"/>
        <v>0</v>
      </c>
      <c r="AE328" s="132"/>
    </row>
    <row r="329" spans="1:31" s="61" customFormat="1">
      <c r="A329" s="61" t="e">
        <f t="shared" si="60"/>
        <v>#N/A</v>
      </c>
      <c r="B329" s="121">
        <f t="shared" si="61"/>
        <v>0</v>
      </c>
      <c r="C329" s="117" t="e">
        <f>VLOOKUP(B329,映射表!A:C,3,0)</f>
        <v>#N/A</v>
      </c>
      <c r="D329" s="121">
        <f t="shared" si="62"/>
        <v>0</v>
      </c>
      <c r="E329" s="100">
        <f t="shared" si="63"/>
        <v>0</v>
      </c>
      <c r="F329" s="121">
        <f t="shared" si="64"/>
        <v>0</v>
      </c>
      <c r="G329" s="121">
        <f t="shared" si="65"/>
        <v>0</v>
      </c>
      <c r="H329" s="99" t="e">
        <f>VLOOKUP(C329,'B2B（ol)'!A:J,10,0)*D329</f>
        <v>#N/A</v>
      </c>
      <c r="I329" s="101" t="e">
        <f t="shared" si="66"/>
        <v>#DIV/0!</v>
      </c>
      <c r="J329" s="101">
        <f t="shared" si="67"/>
        <v>0</v>
      </c>
      <c r="K329" s="121">
        <f t="shared" si="68"/>
        <v>0</v>
      </c>
      <c r="L329" s="121" t="e">
        <f>VLOOKUP(C329,'B2B（ol)'!A:P,16,0)</f>
        <v>#N/A</v>
      </c>
      <c r="M329" s="117">
        <f t="shared" si="69"/>
        <v>0</v>
      </c>
      <c r="N329" s="114" t="e">
        <f>VLOOKUP(C329,'B2B（ol)'!A:K,11,0)</f>
        <v>#N/A</v>
      </c>
      <c r="O329" s="114" t="e">
        <f>VLOOKUP(B329,fulfillment!L:AN,29,0)</f>
        <v>#N/A</v>
      </c>
      <c r="P329" s="113"/>
      <c r="Q329" s="61" t="e">
        <f>VLOOKUP(R329,映射表!A:G,7,0)</f>
        <v>#N/A</v>
      </c>
      <c r="R329" s="23"/>
      <c r="S329" s="23"/>
      <c r="T329" s="131"/>
      <c r="U329" s="131"/>
      <c r="V329" s="131"/>
      <c r="W329" s="131"/>
      <c r="X329" s="131"/>
      <c r="Y329" s="131"/>
      <c r="Z329" s="131"/>
      <c r="AA329" s="131"/>
      <c r="AB329" s="61">
        <f t="shared" si="59"/>
        <v>0</v>
      </c>
      <c r="AE329" s="132"/>
    </row>
    <row r="330" spans="1:31" s="61" customFormat="1">
      <c r="A330" s="61" t="e">
        <f t="shared" si="60"/>
        <v>#N/A</v>
      </c>
      <c r="B330" s="121">
        <f t="shared" si="61"/>
        <v>0</v>
      </c>
      <c r="C330" s="117" t="e">
        <f>VLOOKUP(B330,映射表!A:C,3,0)</f>
        <v>#N/A</v>
      </c>
      <c r="D330" s="121">
        <f t="shared" si="62"/>
        <v>0</v>
      </c>
      <c r="E330" s="100">
        <f t="shared" si="63"/>
        <v>0</v>
      </c>
      <c r="F330" s="121">
        <f t="shared" si="64"/>
        <v>0</v>
      </c>
      <c r="G330" s="121">
        <f t="shared" si="65"/>
        <v>0</v>
      </c>
      <c r="H330" s="99" t="e">
        <f>VLOOKUP(C330,'B2B（ol)'!A:J,10,0)*D330</f>
        <v>#N/A</v>
      </c>
      <c r="I330" s="101" t="e">
        <f t="shared" si="66"/>
        <v>#DIV/0!</v>
      </c>
      <c r="J330" s="101">
        <f t="shared" si="67"/>
        <v>0</v>
      </c>
      <c r="K330" s="121">
        <f t="shared" si="68"/>
        <v>0</v>
      </c>
      <c r="L330" s="121" t="e">
        <f>VLOOKUP(C330,'B2B（ol)'!A:P,16,0)</f>
        <v>#N/A</v>
      </c>
      <c r="M330" s="117">
        <f t="shared" si="69"/>
        <v>0</v>
      </c>
      <c r="N330" s="114" t="e">
        <f>VLOOKUP(C330,'B2B（ol)'!A:K,11,0)</f>
        <v>#N/A</v>
      </c>
      <c r="O330" s="114" t="e">
        <f>VLOOKUP(B330,fulfillment!L:AN,29,0)</f>
        <v>#N/A</v>
      </c>
      <c r="P330" s="113"/>
      <c r="Q330" s="61" t="e">
        <f>VLOOKUP(R330,映射表!A:G,7,0)</f>
        <v>#N/A</v>
      </c>
      <c r="R330" s="23"/>
      <c r="S330" s="23"/>
      <c r="T330" s="131"/>
      <c r="U330" s="131"/>
      <c r="V330" s="131"/>
      <c r="W330" s="131"/>
      <c r="X330" s="131"/>
      <c r="Y330" s="131"/>
      <c r="Z330" s="131"/>
      <c r="AA330" s="131"/>
      <c r="AB330" s="61">
        <f t="shared" si="59"/>
        <v>0</v>
      </c>
      <c r="AE330" s="132"/>
    </row>
    <row r="331" spans="1:31" s="61" customFormat="1">
      <c r="A331" s="61" t="e">
        <f t="shared" si="60"/>
        <v>#N/A</v>
      </c>
      <c r="B331" s="121">
        <f t="shared" si="61"/>
        <v>0</v>
      </c>
      <c r="C331" s="117" t="e">
        <f>VLOOKUP(B331,映射表!A:C,3,0)</f>
        <v>#N/A</v>
      </c>
      <c r="D331" s="121">
        <f t="shared" si="62"/>
        <v>0</v>
      </c>
      <c r="E331" s="100">
        <f t="shared" si="63"/>
        <v>0</v>
      </c>
      <c r="F331" s="121">
        <f t="shared" si="64"/>
        <v>0</v>
      </c>
      <c r="G331" s="121">
        <f t="shared" si="65"/>
        <v>0</v>
      </c>
      <c r="H331" s="99" t="e">
        <f>VLOOKUP(C331,'B2B（ol)'!A:J,10,0)*D331</f>
        <v>#N/A</v>
      </c>
      <c r="I331" s="101" t="e">
        <f t="shared" si="66"/>
        <v>#DIV/0!</v>
      </c>
      <c r="J331" s="101">
        <f t="shared" si="67"/>
        <v>0</v>
      </c>
      <c r="K331" s="121">
        <f t="shared" si="68"/>
        <v>0</v>
      </c>
      <c r="L331" s="121" t="e">
        <f>VLOOKUP(C331,'B2B（ol)'!A:P,16,0)</f>
        <v>#N/A</v>
      </c>
      <c r="M331" s="117">
        <f t="shared" si="69"/>
        <v>0</v>
      </c>
      <c r="N331" s="114" t="e">
        <f>VLOOKUP(C331,'B2B（ol)'!A:K,11,0)</f>
        <v>#N/A</v>
      </c>
      <c r="O331" s="114" t="e">
        <f>VLOOKUP(B331,fulfillment!L:AN,29,0)</f>
        <v>#N/A</v>
      </c>
      <c r="P331" s="113"/>
      <c r="Q331" s="61" t="e">
        <f>VLOOKUP(R331,映射表!A:G,7,0)</f>
        <v>#N/A</v>
      </c>
      <c r="R331" s="23"/>
      <c r="S331" s="23"/>
      <c r="T331" s="131"/>
      <c r="U331" s="131"/>
      <c r="V331" s="131"/>
      <c r="W331" s="131"/>
      <c r="X331" s="131"/>
      <c r="Y331" s="131"/>
      <c r="Z331" s="131"/>
      <c r="AA331" s="131"/>
      <c r="AB331" s="61">
        <f t="shared" si="59"/>
        <v>0</v>
      </c>
      <c r="AE331" s="132"/>
    </row>
    <row r="332" spans="1:31" s="61" customFormat="1">
      <c r="A332" s="61" t="e">
        <f t="shared" si="60"/>
        <v>#N/A</v>
      </c>
      <c r="B332" s="121">
        <f t="shared" si="61"/>
        <v>0</v>
      </c>
      <c r="C332" s="117" t="e">
        <f>VLOOKUP(B332,映射表!A:C,3,0)</f>
        <v>#N/A</v>
      </c>
      <c r="D332" s="121">
        <f t="shared" si="62"/>
        <v>0</v>
      </c>
      <c r="E332" s="100">
        <f t="shared" si="63"/>
        <v>0</v>
      </c>
      <c r="F332" s="121">
        <f t="shared" si="64"/>
        <v>0</v>
      </c>
      <c r="G332" s="121">
        <f t="shared" si="65"/>
        <v>0</v>
      </c>
      <c r="H332" s="99" t="e">
        <f>VLOOKUP(C332,'B2B（ol)'!A:J,10,0)*D332</f>
        <v>#N/A</v>
      </c>
      <c r="I332" s="101" t="e">
        <f t="shared" si="66"/>
        <v>#DIV/0!</v>
      </c>
      <c r="J332" s="101">
        <f t="shared" si="67"/>
        <v>0</v>
      </c>
      <c r="K332" s="121">
        <f t="shared" si="68"/>
        <v>0</v>
      </c>
      <c r="L332" s="121" t="e">
        <f>VLOOKUP(C332,'B2B（ol)'!A:P,16,0)</f>
        <v>#N/A</v>
      </c>
      <c r="M332" s="117">
        <f t="shared" si="69"/>
        <v>0</v>
      </c>
      <c r="N332" s="114" t="e">
        <f>VLOOKUP(C332,'B2B（ol)'!A:K,11,0)</f>
        <v>#N/A</v>
      </c>
      <c r="O332" s="114" t="e">
        <f>VLOOKUP(B332,fulfillment!L:AN,29,0)</f>
        <v>#N/A</v>
      </c>
      <c r="P332" s="113"/>
      <c r="Q332" s="61" t="e">
        <f>VLOOKUP(R332,映射表!A:G,7,0)</f>
        <v>#N/A</v>
      </c>
      <c r="R332" s="23"/>
      <c r="S332" s="23"/>
      <c r="T332" s="131"/>
      <c r="U332" s="131"/>
      <c r="V332" s="131"/>
      <c r="W332" s="131"/>
      <c r="X332" s="131"/>
      <c r="Y332" s="131"/>
      <c r="Z332" s="131"/>
      <c r="AA332" s="131"/>
      <c r="AB332" s="61">
        <f t="shared" si="59"/>
        <v>0</v>
      </c>
      <c r="AE332" s="132"/>
    </row>
    <row r="333" spans="1:31" s="61" customFormat="1">
      <c r="A333" s="61" t="e">
        <f t="shared" si="60"/>
        <v>#N/A</v>
      </c>
      <c r="B333" s="121">
        <f t="shared" si="61"/>
        <v>0</v>
      </c>
      <c r="C333" s="117" t="e">
        <f>VLOOKUP(B333,映射表!A:C,3,0)</f>
        <v>#N/A</v>
      </c>
      <c r="D333" s="121">
        <f t="shared" si="62"/>
        <v>0</v>
      </c>
      <c r="E333" s="100">
        <f t="shared" si="63"/>
        <v>0</v>
      </c>
      <c r="F333" s="121">
        <f t="shared" si="64"/>
        <v>0</v>
      </c>
      <c r="G333" s="121">
        <f t="shared" si="65"/>
        <v>0</v>
      </c>
      <c r="H333" s="99" t="e">
        <f>VLOOKUP(C333,'B2B（ol)'!A:J,10,0)*D333</f>
        <v>#N/A</v>
      </c>
      <c r="I333" s="101" t="e">
        <f t="shared" si="66"/>
        <v>#DIV/0!</v>
      </c>
      <c r="J333" s="101">
        <f t="shared" si="67"/>
        <v>0</v>
      </c>
      <c r="K333" s="121">
        <f t="shared" si="68"/>
        <v>0</v>
      </c>
      <c r="L333" s="121" t="e">
        <f>VLOOKUP(C333,'B2B（ol)'!A:P,16,0)</f>
        <v>#N/A</v>
      </c>
      <c r="M333" s="117">
        <f t="shared" si="69"/>
        <v>0</v>
      </c>
      <c r="N333" s="114" t="e">
        <f>VLOOKUP(C333,'B2B（ol)'!A:K,11,0)</f>
        <v>#N/A</v>
      </c>
      <c r="O333" s="114" t="e">
        <f>VLOOKUP(B333,fulfillment!L:AN,29,0)</f>
        <v>#N/A</v>
      </c>
      <c r="P333" s="113"/>
      <c r="Q333" s="61" t="e">
        <f>VLOOKUP(R333,映射表!A:G,7,0)</f>
        <v>#N/A</v>
      </c>
      <c r="R333" s="23"/>
      <c r="S333" s="23"/>
      <c r="T333" s="131"/>
      <c r="U333" s="131"/>
      <c r="V333" s="131"/>
      <c r="W333" s="131"/>
      <c r="X333" s="131"/>
      <c r="Y333" s="131"/>
      <c r="Z333" s="131"/>
      <c r="AA333" s="131"/>
      <c r="AB333" s="61">
        <f t="shared" si="59"/>
        <v>0</v>
      </c>
      <c r="AE333" s="132"/>
    </row>
    <row r="334" spans="1:31" s="61" customFormat="1">
      <c r="A334" s="61" t="e">
        <f t="shared" si="60"/>
        <v>#N/A</v>
      </c>
      <c r="B334" s="121">
        <f t="shared" si="61"/>
        <v>0</v>
      </c>
      <c r="C334" s="117" t="e">
        <f>VLOOKUP(B334,映射表!A:C,3,0)</f>
        <v>#N/A</v>
      </c>
      <c r="D334" s="121">
        <f t="shared" si="62"/>
        <v>0</v>
      </c>
      <c r="E334" s="100">
        <f t="shared" si="63"/>
        <v>0</v>
      </c>
      <c r="F334" s="121">
        <f t="shared" si="64"/>
        <v>0</v>
      </c>
      <c r="G334" s="121">
        <f t="shared" si="65"/>
        <v>0</v>
      </c>
      <c r="H334" s="99" t="e">
        <f>VLOOKUP(C334,'B2B（ol)'!A:J,10,0)*D334</f>
        <v>#N/A</v>
      </c>
      <c r="I334" s="101" t="e">
        <f t="shared" si="66"/>
        <v>#DIV/0!</v>
      </c>
      <c r="J334" s="101">
        <f t="shared" si="67"/>
        <v>0</v>
      </c>
      <c r="K334" s="121">
        <f t="shared" si="68"/>
        <v>0</v>
      </c>
      <c r="L334" s="121" t="e">
        <f>VLOOKUP(C334,'B2B（ol)'!A:P,16,0)</f>
        <v>#N/A</v>
      </c>
      <c r="M334" s="117">
        <f t="shared" si="69"/>
        <v>0</v>
      </c>
      <c r="N334" s="114" t="e">
        <f>VLOOKUP(C334,'B2B（ol)'!A:K,11,0)</f>
        <v>#N/A</v>
      </c>
      <c r="O334" s="114" t="e">
        <f>VLOOKUP(B334,fulfillment!L:AN,29,0)</f>
        <v>#N/A</v>
      </c>
      <c r="P334" s="113"/>
      <c r="Q334" s="61" t="e">
        <f>VLOOKUP(R334,映射表!A:G,7,0)</f>
        <v>#N/A</v>
      </c>
      <c r="R334" s="23"/>
      <c r="S334" s="23"/>
      <c r="T334" s="131"/>
      <c r="U334" s="131"/>
      <c r="V334" s="131"/>
      <c r="W334" s="131"/>
      <c r="X334" s="131"/>
      <c r="Y334" s="131"/>
      <c r="Z334" s="131"/>
      <c r="AA334" s="131"/>
      <c r="AB334" s="61">
        <f t="shared" si="59"/>
        <v>0</v>
      </c>
      <c r="AE334" s="132"/>
    </row>
    <row r="335" spans="1:31" s="61" customFormat="1">
      <c r="A335" s="61" t="e">
        <f t="shared" si="60"/>
        <v>#N/A</v>
      </c>
      <c r="B335" s="121">
        <f t="shared" si="61"/>
        <v>0</v>
      </c>
      <c r="C335" s="117" t="e">
        <f>VLOOKUP(B335,映射表!A:C,3,0)</f>
        <v>#N/A</v>
      </c>
      <c r="D335" s="121">
        <f t="shared" si="62"/>
        <v>0</v>
      </c>
      <c r="E335" s="100">
        <f t="shared" si="63"/>
        <v>0</v>
      </c>
      <c r="F335" s="121">
        <f t="shared" si="64"/>
        <v>0</v>
      </c>
      <c r="G335" s="121">
        <f t="shared" si="65"/>
        <v>0</v>
      </c>
      <c r="H335" s="99" t="e">
        <f>VLOOKUP(C335,'B2B（ol)'!A:J,10,0)*D335</f>
        <v>#N/A</v>
      </c>
      <c r="I335" s="101" t="e">
        <f t="shared" si="66"/>
        <v>#DIV/0!</v>
      </c>
      <c r="J335" s="101">
        <f t="shared" si="67"/>
        <v>0</v>
      </c>
      <c r="K335" s="121">
        <f t="shared" si="68"/>
        <v>0</v>
      </c>
      <c r="L335" s="121" t="e">
        <f>VLOOKUP(C335,'B2B（ol)'!A:P,16,0)</f>
        <v>#N/A</v>
      </c>
      <c r="M335" s="117">
        <f t="shared" si="69"/>
        <v>0</v>
      </c>
      <c r="N335" s="114" t="e">
        <f>VLOOKUP(C335,'B2B（ol)'!A:K,11,0)</f>
        <v>#N/A</v>
      </c>
      <c r="O335" s="114" t="e">
        <f>VLOOKUP(B335,fulfillment!L:AN,29,0)</f>
        <v>#N/A</v>
      </c>
      <c r="P335" s="113"/>
      <c r="Q335" s="61" t="e">
        <f>VLOOKUP(R335,映射表!A:G,7,0)</f>
        <v>#N/A</v>
      </c>
      <c r="R335" s="23"/>
      <c r="S335" s="23"/>
      <c r="T335" s="131"/>
      <c r="U335" s="131"/>
      <c r="V335" s="131"/>
      <c r="W335" s="131"/>
      <c r="X335" s="131"/>
      <c r="Y335" s="131"/>
      <c r="Z335" s="131"/>
      <c r="AA335" s="131"/>
      <c r="AB335" s="61">
        <f t="shared" si="59"/>
        <v>0</v>
      </c>
      <c r="AE335" s="132"/>
    </row>
    <row r="336" spans="1:31" s="61" customFormat="1">
      <c r="A336" s="61" t="e">
        <f t="shared" si="60"/>
        <v>#N/A</v>
      </c>
      <c r="B336" s="121">
        <f t="shared" si="61"/>
        <v>0</v>
      </c>
      <c r="C336" s="117" t="e">
        <f>VLOOKUP(B336,映射表!A:C,3,0)</f>
        <v>#N/A</v>
      </c>
      <c r="D336" s="121">
        <f t="shared" si="62"/>
        <v>0</v>
      </c>
      <c r="E336" s="100">
        <f t="shared" si="63"/>
        <v>0</v>
      </c>
      <c r="F336" s="121">
        <f t="shared" si="64"/>
        <v>0</v>
      </c>
      <c r="G336" s="121">
        <f t="shared" si="65"/>
        <v>0</v>
      </c>
      <c r="H336" s="99" t="e">
        <f>VLOOKUP(C336,'B2B（ol)'!A:J,10,0)*D336</f>
        <v>#N/A</v>
      </c>
      <c r="I336" s="101" t="e">
        <f t="shared" si="66"/>
        <v>#DIV/0!</v>
      </c>
      <c r="J336" s="101">
        <f t="shared" si="67"/>
        <v>0</v>
      </c>
      <c r="K336" s="121">
        <f t="shared" si="68"/>
        <v>0</v>
      </c>
      <c r="L336" s="121" t="e">
        <f>VLOOKUP(C336,'B2B（ol)'!A:P,16,0)</f>
        <v>#N/A</v>
      </c>
      <c r="M336" s="117">
        <f t="shared" si="69"/>
        <v>0</v>
      </c>
      <c r="N336" s="114" t="e">
        <f>VLOOKUP(C336,'B2B（ol)'!A:K,11,0)</f>
        <v>#N/A</v>
      </c>
      <c r="O336" s="114" t="e">
        <f>VLOOKUP(B336,fulfillment!L:AN,29,0)</f>
        <v>#N/A</v>
      </c>
      <c r="P336" s="113"/>
      <c r="Q336" s="61" t="e">
        <f>VLOOKUP(R336,映射表!A:G,7,0)</f>
        <v>#N/A</v>
      </c>
      <c r="R336" s="23"/>
      <c r="S336" s="23"/>
      <c r="T336" s="131"/>
      <c r="U336" s="131"/>
      <c r="V336" s="131"/>
      <c r="W336" s="131"/>
      <c r="X336" s="131"/>
      <c r="Y336" s="131"/>
      <c r="Z336" s="131"/>
      <c r="AA336" s="131"/>
      <c r="AB336" s="61">
        <f t="shared" si="59"/>
        <v>0</v>
      </c>
      <c r="AE336" s="132"/>
    </row>
    <row r="337" spans="1:31" s="61" customFormat="1">
      <c r="A337" s="61" t="e">
        <f t="shared" si="60"/>
        <v>#N/A</v>
      </c>
      <c r="B337" s="121">
        <f t="shared" si="61"/>
        <v>0</v>
      </c>
      <c r="C337" s="117" t="e">
        <f>VLOOKUP(B337,映射表!A:C,3,0)</f>
        <v>#N/A</v>
      </c>
      <c r="D337" s="121">
        <f t="shared" si="62"/>
        <v>0</v>
      </c>
      <c r="E337" s="100">
        <f t="shared" si="63"/>
        <v>0</v>
      </c>
      <c r="F337" s="121">
        <f t="shared" si="64"/>
        <v>0</v>
      </c>
      <c r="G337" s="121">
        <f t="shared" si="65"/>
        <v>0</v>
      </c>
      <c r="H337" s="99" t="e">
        <f>VLOOKUP(C337,'B2B（ol)'!A:J,10,0)*D337</f>
        <v>#N/A</v>
      </c>
      <c r="I337" s="101" t="e">
        <f t="shared" si="66"/>
        <v>#DIV/0!</v>
      </c>
      <c r="J337" s="101">
        <f t="shared" si="67"/>
        <v>0</v>
      </c>
      <c r="K337" s="121">
        <f t="shared" si="68"/>
        <v>0</v>
      </c>
      <c r="L337" s="121" t="e">
        <f>VLOOKUP(C337,'B2B（ol)'!A:P,16,0)</f>
        <v>#N/A</v>
      </c>
      <c r="M337" s="117">
        <f t="shared" si="69"/>
        <v>0</v>
      </c>
      <c r="N337" s="114" t="e">
        <f>VLOOKUP(C337,'B2B（ol)'!A:K,11,0)</f>
        <v>#N/A</v>
      </c>
      <c r="O337" s="114" t="e">
        <f>VLOOKUP(B337,fulfillment!L:AN,29,0)</f>
        <v>#N/A</v>
      </c>
      <c r="P337" s="113"/>
      <c r="Q337" s="61" t="e">
        <f>VLOOKUP(R337,映射表!A:G,7,0)</f>
        <v>#N/A</v>
      </c>
      <c r="R337" s="23"/>
      <c r="S337" s="23"/>
      <c r="T337" s="131"/>
      <c r="U337" s="131"/>
      <c r="V337" s="131"/>
      <c r="W337" s="131"/>
      <c r="X337" s="131"/>
      <c r="Y337" s="131"/>
      <c r="Z337" s="131"/>
      <c r="AA337" s="131"/>
      <c r="AB337" s="61">
        <f t="shared" si="59"/>
        <v>0</v>
      </c>
      <c r="AE337" s="132"/>
    </row>
    <row r="338" spans="1:31" s="61" customFormat="1">
      <c r="A338" s="61" t="e">
        <f t="shared" si="60"/>
        <v>#N/A</v>
      </c>
      <c r="B338" s="121">
        <f t="shared" si="61"/>
        <v>0</v>
      </c>
      <c r="C338" s="117" t="e">
        <f>VLOOKUP(B338,映射表!A:C,3,0)</f>
        <v>#N/A</v>
      </c>
      <c r="D338" s="121">
        <f t="shared" si="62"/>
        <v>0</v>
      </c>
      <c r="E338" s="100">
        <f t="shared" si="63"/>
        <v>0</v>
      </c>
      <c r="F338" s="121">
        <f t="shared" si="64"/>
        <v>0</v>
      </c>
      <c r="G338" s="121">
        <f t="shared" si="65"/>
        <v>0</v>
      </c>
      <c r="H338" s="99" t="e">
        <f>VLOOKUP(C338,'B2B（ol)'!A:J,10,0)*D338</f>
        <v>#N/A</v>
      </c>
      <c r="I338" s="101" t="e">
        <f t="shared" si="66"/>
        <v>#DIV/0!</v>
      </c>
      <c r="J338" s="101">
        <f t="shared" si="67"/>
        <v>0</v>
      </c>
      <c r="K338" s="121">
        <f t="shared" si="68"/>
        <v>0</v>
      </c>
      <c r="L338" s="121" t="e">
        <f>VLOOKUP(C338,'B2B（ol)'!A:P,16,0)</f>
        <v>#N/A</v>
      </c>
      <c r="M338" s="117">
        <f t="shared" si="69"/>
        <v>0</v>
      </c>
      <c r="N338" s="114" t="e">
        <f>VLOOKUP(C338,'B2B（ol)'!A:K,11,0)</f>
        <v>#N/A</v>
      </c>
      <c r="O338" s="114" t="e">
        <f>VLOOKUP(B338,fulfillment!L:AN,29,0)</f>
        <v>#N/A</v>
      </c>
      <c r="P338" s="113"/>
      <c r="Q338" s="61" t="e">
        <f>VLOOKUP(R338,映射表!A:G,7,0)</f>
        <v>#N/A</v>
      </c>
      <c r="R338" s="131"/>
      <c r="S338" s="131"/>
      <c r="T338" s="131"/>
      <c r="U338" s="131"/>
      <c r="V338" s="131"/>
      <c r="W338" s="131"/>
      <c r="X338" s="131"/>
      <c r="Y338" s="131"/>
      <c r="Z338" s="131"/>
      <c r="AA338" s="131"/>
      <c r="AB338" s="61">
        <f t="shared" si="59"/>
        <v>0</v>
      </c>
      <c r="AE338" s="132"/>
    </row>
    <row r="339" spans="1:31" s="61" customFormat="1">
      <c r="A339" s="61" t="e">
        <f t="shared" si="60"/>
        <v>#N/A</v>
      </c>
      <c r="B339" s="121">
        <f t="shared" si="61"/>
        <v>0</v>
      </c>
      <c r="C339" s="117" t="e">
        <f>VLOOKUP(B339,映射表!A:C,3,0)</f>
        <v>#N/A</v>
      </c>
      <c r="D339" s="121">
        <f t="shared" si="62"/>
        <v>0</v>
      </c>
      <c r="E339" s="100">
        <f t="shared" si="63"/>
        <v>0</v>
      </c>
      <c r="F339" s="121">
        <f t="shared" si="64"/>
        <v>0</v>
      </c>
      <c r="G339" s="121">
        <f t="shared" si="65"/>
        <v>0</v>
      </c>
      <c r="H339" s="99" t="e">
        <f>VLOOKUP(C339,'B2B（ol)'!A:J,10,0)*D339</f>
        <v>#N/A</v>
      </c>
      <c r="I339" s="101" t="e">
        <f t="shared" si="66"/>
        <v>#DIV/0!</v>
      </c>
      <c r="J339" s="101">
        <f t="shared" si="67"/>
        <v>0</v>
      </c>
      <c r="K339" s="121">
        <f t="shared" si="68"/>
        <v>0</v>
      </c>
      <c r="L339" s="121" t="e">
        <f>VLOOKUP(C339,'B2B（ol)'!A:P,16,0)</f>
        <v>#N/A</v>
      </c>
      <c r="M339" s="117">
        <f t="shared" si="69"/>
        <v>0</v>
      </c>
      <c r="N339" s="114" t="e">
        <f>VLOOKUP(C339,'B2B（ol)'!A:K,11,0)</f>
        <v>#N/A</v>
      </c>
      <c r="O339" s="114" t="e">
        <f>VLOOKUP(B339,fulfillment!L:AN,29,0)</f>
        <v>#N/A</v>
      </c>
      <c r="P339" s="113"/>
      <c r="Q339" s="61" t="e">
        <f>VLOOKUP(R339,映射表!A:G,7,0)</f>
        <v>#N/A</v>
      </c>
      <c r="R339" s="131"/>
      <c r="S339" s="131"/>
      <c r="T339" s="131"/>
      <c r="U339" s="131"/>
      <c r="V339" s="131"/>
      <c r="W339" s="131"/>
      <c r="X339" s="131"/>
      <c r="Y339" s="131"/>
      <c r="Z339" s="131"/>
      <c r="AA339" s="131"/>
      <c r="AB339" s="61">
        <f t="shared" si="59"/>
        <v>0</v>
      </c>
      <c r="AE339" s="132"/>
    </row>
    <row r="340" spans="1:31" s="61" customFormat="1">
      <c r="A340" s="61" t="e">
        <f t="shared" si="60"/>
        <v>#N/A</v>
      </c>
      <c r="B340" s="121">
        <f t="shared" si="61"/>
        <v>0</v>
      </c>
      <c r="C340" s="117" t="e">
        <f>VLOOKUP(B340,映射表!A:C,3,0)</f>
        <v>#N/A</v>
      </c>
      <c r="D340" s="121">
        <f t="shared" si="62"/>
        <v>0</v>
      </c>
      <c r="E340" s="100">
        <f t="shared" si="63"/>
        <v>0</v>
      </c>
      <c r="F340" s="121">
        <f t="shared" si="64"/>
        <v>0</v>
      </c>
      <c r="G340" s="121">
        <f t="shared" si="65"/>
        <v>0</v>
      </c>
      <c r="H340" s="99" t="e">
        <f>VLOOKUP(C340,'B2B（ol)'!A:J,10,0)*D340</f>
        <v>#N/A</v>
      </c>
      <c r="I340" s="101" t="e">
        <f t="shared" si="66"/>
        <v>#DIV/0!</v>
      </c>
      <c r="J340" s="101">
        <f t="shared" si="67"/>
        <v>0</v>
      </c>
      <c r="K340" s="121">
        <f t="shared" si="68"/>
        <v>0</v>
      </c>
      <c r="L340" s="121" t="e">
        <f>VLOOKUP(C340,'B2B（ol)'!A:P,16,0)</f>
        <v>#N/A</v>
      </c>
      <c r="M340" s="117">
        <f t="shared" si="69"/>
        <v>0</v>
      </c>
      <c r="N340" s="114" t="e">
        <f>VLOOKUP(C340,'B2B（ol)'!A:K,11,0)</f>
        <v>#N/A</v>
      </c>
      <c r="O340" s="114" t="e">
        <f>VLOOKUP(B340,fulfillment!L:AN,29,0)</f>
        <v>#N/A</v>
      </c>
      <c r="P340" s="113"/>
      <c r="Q340" s="61" t="e">
        <f>VLOOKUP(R340,映射表!A:G,7,0)</f>
        <v>#N/A</v>
      </c>
      <c r="R340" s="131"/>
      <c r="S340" s="131"/>
      <c r="T340" s="131"/>
      <c r="U340" s="131"/>
      <c r="V340" s="131"/>
      <c r="W340" s="131"/>
      <c r="X340" s="131"/>
      <c r="Y340" s="131"/>
      <c r="Z340" s="131"/>
      <c r="AA340" s="131"/>
      <c r="AB340" s="61">
        <f t="shared" si="59"/>
        <v>0</v>
      </c>
      <c r="AE340" s="132"/>
    </row>
    <row r="341" spans="1:31" s="61" customFormat="1">
      <c r="A341" s="61" t="e">
        <f t="shared" si="60"/>
        <v>#N/A</v>
      </c>
      <c r="B341" s="121">
        <f t="shared" si="61"/>
        <v>0</v>
      </c>
      <c r="C341" s="117" t="e">
        <f>VLOOKUP(B341,映射表!A:C,3,0)</f>
        <v>#N/A</v>
      </c>
      <c r="D341" s="121">
        <f t="shared" si="62"/>
        <v>0</v>
      </c>
      <c r="E341" s="100">
        <f t="shared" si="63"/>
        <v>0</v>
      </c>
      <c r="F341" s="121">
        <f t="shared" si="64"/>
        <v>0</v>
      </c>
      <c r="G341" s="121">
        <f t="shared" si="65"/>
        <v>0</v>
      </c>
      <c r="H341" s="99" t="e">
        <f>VLOOKUP(C341,'B2B（ol)'!A:J,10,0)*D341</f>
        <v>#N/A</v>
      </c>
      <c r="I341" s="101" t="e">
        <f t="shared" si="66"/>
        <v>#DIV/0!</v>
      </c>
      <c r="J341" s="101">
        <f t="shared" si="67"/>
        <v>0</v>
      </c>
      <c r="K341" s="121">
        <f t="shared" si="68"/>
        <v>0</v>
      </c>
      <c r="L341" s="121" t="e">
        <f>VLOOKUP(C341,'B2B（ol)'!A:P,16,0)</f>
        <v>#N/A</v>
      </c>
      <c r="M341" s="117">
        <f t="shared" si="69"/>
        <v>0</v>
      </c>
      <c r="N341" s="114" t="e">
        <f>VLOOKUP(C341,'B2B（ol)'!A:K,11,0)</f>
        <v>#N/A</v>
      </c>
      <c r="O341" s="114" t="e">
        <f>VLOOKUP(B341,fulfillment!L:AN,29,0)</f>
        <v>#N/A</v>
      </c>
      <c r="P341" s="113"/>
      <c r="Q341" s="61" t="e">
        <f>VLOOKUP(R341,映射表!A:G,7,0)</f>
        <v>#N/A</v>
      </c>
      <c r="R341" s="131"/>
      <c r="S341" s="131"/>
      <c r="T341" s="131"/>
      <c r="U341" s="131"/>
      <c r="V341" s="131"/>
      <c r="W341" s="131"/>
      <c r="X341" s="131"/>
      <c r="Y341" s="131"/>
      <c r="Z341" s="131"/>
      <c r="AA341" s="131"/>
      <c r="AB341" s="61">
        <f t="shared" si="59"/>
        <v>0</v>
      </c>
      <c r="AE341" s="132"/>
    </row>
    <row r="342" spans="1:31" s="61" customFormat="1">
      <c r="A342" s="61" t="e">
        <f t="shared" si="60"/>
        <v>#N/A</v>
      </c>
      <c r="B342" s="121">
        <f t="shared" si="61"/>
        <v>0</v>
      </c>
      <c r="C342" s="117" t="e">
        <f>VLOOKUP(B342,映射表!A:C,3,0)</f>
        <v>#N/A</v>
      </c>
      <c r="D342" s="121">
        <f t="shared" si="62"/>
        <v>0</v>
      </c>
      <c r="E342" s="100">
        <f t="shared" si="63"/>
        <v>0</v>
      </c>
      <c r="F342" s="121">
        <f t="shared" si="64"/>
        <v>0</v>
      </c>
      <c r="G342" s="121">
        <f t="shared" si="65"/>
        <v>0</v>
      </c>
      <c r="H342" s="99" t="e">
        <f>VLOOKUP(C342,'B2B（ol)'!A:J,10,0)*D342</f>
        <v>#N/A</v>
      </c>
      <c r="I342" s="101" t="e">
        <f t="shared" si="66"/>
        <v>#DIV/0!</v>
      </c>
      <c r="J342" s="101">
        <f t="shared" si="67"/>
        <v>0</v>
      </c>
      <c r="K342" s="121">
        <f t="shared" si="68"/>
        <v>0</v>
      </c>
      <c r="L342" s="121" t="e">
        <f>VLOOKUP(C342,'B2B（ol)'!A:P,16,0)</f>
        <v>#N/A</v>
      </c>
      <c r="M342" s="117">
        <f t="shared" si="69"/>
        <v>0</v>
      </c>
      <c r="N342" s="114" t="e">
        <f>VLOOKUP(C342,'B2B（ol)'!A:K,11,0)</f>
        <v>#N/A</v>
      </c>
      <c r="O342" s="114" t="e">
        <f>VLOOKUP(B342,fulfillment!L:AN,29,0)</f>
        <v>#N/A</v>
      </c>
      <c r="P342" s="113"/>
      <c r="Q342" s="61" t="e">
        <f>VLOOKUP(R342,映射表!A:G,7,0)</f>
        <v>#N/A</v>
      </c>
      <c r="R342" s="131"/>
      <c r="S342" s="131"/>
      <c r="T342" s="131"/>
      <c r="U342" s="131"/>
      <c r="V342" s="131"/>
      <c r="W342" s="131"/>
      <c r="X342" s="131"/>
      <c r="Y342" s="131"/>
      <c r="Z342" s="131"/>
      <c r="AA342" s="131"/>
      <c r="AB342" s="61">
        <f t="shared" si="59"/>
        <v>0</v>
      </c>
      <c r="AE342" s="132"/>
    </row>
    <row r="343" spans="1:31" s="61" customFormat="1">
      <c r="A343" s="61" t="e">
        <f t="shared" si="60"/>
        <v>#N/A</v>
      </c>
      <c r="B343" s="121">
        <f t="shared" si="61"/>
        <v>0</v>
      </c>
      <c r="C343" s="117" t="e">
        <f>VLOOKUP(B343,映射表!A:C,3,0)</f>
        <v>#N/A</v>
      </c>
      <c r="D343" s="121">
        <f t="shared" si="62"/>
        <v>0</v>
      </c>
      <c r="E343" s="100">
        <f t="shared" si="63"/>
        <v>0</v>
      </c>
      <c r="F343" s="121">
        <f t="shared" si="64"/>
        <v>0</v>
      </c>
      <c r="G343" s="121">
        <f t="shared" si="65"/>
        <v>0</v>
      </c>
      <c r="H343" s="99" t="e">
        <f>VLOOKUP(C343,'B2B（ol)'!A:J,10,0)*D343</f>
        <v>#N/A</v>
      </c>
      <c r="I343" s="101" t="e">
        <f t="shared" si="66"/>
        <v>#DIV/0!</v>
      </c>
      <c r="J343" s="101">
        <f t="shared" si="67"/>
        <v>0</v>
      </c>
      <c r="K343" s="121">
        <f t="shared" si="68"/>
        <v>0</v>
      </c>
      <c r="L343" s="121" t="e">
        <f>VLOOKUP(C343,'B2B（ol)'!A:P,16,0)</f>
        <v>#N/A</v>
      </c>
      <c r="M343" s="117">
        <f t="shared" si="69"/>
        <v>0</v>
      </c>
      <c r="N343" s="114" t="e">
        <f>VLOOKUP(C343,'B2B（ol)'!A:K,11,0)</f>
        <v>#N/A</v>
      </c>
      <c r="O343" s="114" t="e">
        <f>VLOOKUP(B343,fulfillment!L:AN,29,0)</f>
        <v>#N/A</v>
      </c>
      <c r="P343" s="113"/>
      <c r="Q343" s="61" t="e">
        <f>VLOOKUP(R343,映射表!A:G,7,0)</f>
        <v>#N/A</v>
      </c>
      <c r="R343" s="131"/>
      <c r="S343" s="131"/>
      <c r="T343" s="131"/>
      <c r="U343" s="131"/>
      <c r="V343" s="131"/>
      <c r="W343" s="131"/>
      <c r="X343" s="131"/>
      <c r="Y343" s="131"/>
      <c r="Z343" s="131"/>
      <c r="AA343" s="131"/>
      <c r="AB343" s="61">
        <f t="shared" si="59"/>
        <v>0</v>
      </c>
      <c r="AE343" s="132"/>
    </row>
    <row r="344" spans="1:31" s="61" customFormat="1">
      <c r="A344" s="61" t="e">
        <f t="shared" si="60"/>
        <v>#N/A</v>
      </c>
      <c r="B344" s="121">
        <f t="shared" si="61"/>
        <v>0</v>
      </c>
      <c r="C344" s="117" t="e">
        <f>VLOOKUP(B344,映射表!A:C,3,0)</f>
        <v>#N/A</v>
      </c>
      <c r="D344" s="121">
        <f t="shared" si="62"/>
        <v>0</v>
      </c>
      <c r="E344" s="100">
        <f t="shared" si="63"/>
        <v>0</v>
      </c>
      <c r="F344" s="121">
        <f t="shared" si="64"/>
        <v>0</v>
      </c>
      <c r="G344" s="121">
        <f t="shared" si="65"/>
        <v>0</v>
      </c>
      <c r="H344" s="99" t="e">
        <f>VLOOKUP(C344,'B2B（ol)'!A:J,10,0)*D344</f>
        <v>#N/A</v>
      </c>
      <c r="I344" s="101" t="e">
        <f t="shared" si="66"/>
        <v>#DIV/0!</v>
      </c>
      <c r="J344" s="101">
        <f t="shared" si="67"/>
        <v>0</v>
      </c>
      <c r="K344" s="121">
        <f t="shared" si="68"/>
        <v>0</v>
      </c>
      <c r="L344" s="121" t="e">
        <f>VLOOKUP(C344,'B2B（ol)'!A:P,16,0)</f>
        <v>#N/A</v>
      </c>
      <c r="M344" s="117">
        <f t="shared" si="69"/>
        <v>0</v>
      </c>
      <c r="N344" s="114" t="e">
        <f>VLOOKUP(C344,'B2B（ol)'!A:K,11,0)</f>
        <v>#N/A</v>
      </c>
      <c r="O344" s="114" t="e">
        <f>VLOOKUP(B344,fulfillment!L:AN,29,0)</f>
        <v>#N/A</v>
      </c>
      <c r="P344" s="113"/>
      <c r="Q344" s="61" t="e">
        <f>VLOOKUP(R344,映射表!A:G,7,0)</f>
        <v>#N/A</v>
      </c>
      <c r="R344" s="131"/>
      <c r="S344" s="131"/>
      <c r="T344" s="131"/>
      <c r="U344" s="131"/>
      <c r="V344" s="131"/>
      <c r="W344" s="131"/>
      <c r="X344" s="131"/>
      <c r="Y344" s="131"/>
      <c r="Z344" s="131"/>
      <c r="AA344" s="131"/>
      <c r="AB344" s="61">
        <f t="shared" si="59"/>
        <v>0</v>
      </c>
      <c r="AE344" s="132"/>
    </row>
    <row r="345" spans="1:31" s="61" customFormat="1">
      <c r="A345" s="61" t="e">
        <f t="shared" si="60"/>
        <v>#N/A</v>
      </c>
      <c r="B345" s="121">
        <f t="shared" si="61"/>
        <v>0</v>
      </c>
      <c r="C345" s="117" t="e">
        <f>VLOOKUP(B345,映射表!A:C,3,0)</f>
        <v>#N/A</v>
      </c>
      <c r="D345" s="121">
        <f t="shared" si="62"/>
        <v>0</v>
      </c>
      <c r="E345" s="100">
        <f t="shared" si="63"/>
        <v>0</v>
      </c>
      <c r="F345" s="121">
        <f t="shared" si="64"/>
        <v>0</v>
      </c>
      <c r="G345" s="121">
        <f t="shared" si="65"/>
        <v>0</v>
      </c>
      <c r="H345" s="99" t="e">
        <f>VLOOKUP(C345,'B2B（ol)'!A:J,10,0)*D345</f>
        <v>#N/A</v>
      </c>
      <c r="I345" s="101" t="e">
        <f t="shared" si="66"/>
        <v>#DIV/0!</v>
      </c>
      <c r="J345" s="101">
        <f t="shared" si="67"/>
        <v>0</v>
      </c>
      <c r="K345" s="121">
        <f t="shared" si="68"/>
        <v>0</v>
      </c>
      <c r="L345" s="121" t="e">
        <f>VLOOKUP(C345,'B2B（ol)'!A:P,16,0)</f>
        <v>#N/A</v>
      </c>
      <c r="M345" s="117">
        <f t="shared" si="69"/>
        <v>0</v>
      </c>
      <c r="N345" s="114" t="e">
        <f>VLOOKUP(C345,'B2B（ol)'!A:K,11,0)</f>
        <v>#N/A</v>
      </c>
      <c r="O345" s="114" t="e">
        <f>VLOOKUP(B345,fulfillment!L:AN,29,0)</f>
        <v>#N/A</v>
      </c>
      <c r="P345" s="113"/>
      <c r="Q345" s="61" t="e">
        <f>VLOOKUP(R345,映射表!A:G,7,0)</f>
        <v>#N/A</v>
      </c>
      <c r="R345" s="131"/>
      <c r="S345" s="131"/>
      <c r="T345" s="131"/>
      <c r="U345" s="131"/>
      <c r="V345" s="131"/>
      <c r="W345" s="131"/>
      <c r="X345" s="131"/>
      <c r="Y345" s="131"/>
      <c r="Z345" s="131"/>
      <c r="AA345" s="131"/>
      <c r="AB345" s="61">
        <f t="shared" si="59"/>
        <v>0</v>
      </c>
      <c r="AE345" s="132"/>
    </row>
    <row r="346" spans="1:31" s="61" customFormat="1">
      <c r="A346" s="61" t="e">
        <f t="shared" si="60"/>
        <v>#N/A</v>
      </c>
      <c r="B346" s="121">
        <f t="shared" si="61"/>
        <v>0</v>
      </c>
      <c r="C346" s="117" t="e">
        <f>VLOOKUP(B346,映射表!A:C,3,0)</f>
        <v>#N/A</v>
      </c>
      <c r="D346" s="121">
        <f t="shared" si="62"/>
        <v>0</v>
      </c>
      <c r="E346" s="100">
        <f t="shared" si="63"/>
        <v>0</v>
      </c>
      <c r="F346" s="121">
        <f t="shared" si="64"/>
        <v>0</v>
      </c>
      <c r="G346" s="121">
        <f t="shared" si="65"/>
        <v>0</v>
      </c>
      <c r="H346" s="99" t="e">
        <f>VLOOKUP(C346,'B2B（ol)'!A:J,10,0)*D346</f>
        <v>#N/A</v>
      </c>
      <c r="I346" s="101" t="e">
        <f t="shared" si="66"/>
        <v>#DIV/0!</v>
      </c>
      <c r="J346" s="101">
        <f t="shared" si="67"/>
        <v>0</v>
      </c>
      <c r="K346" s="121">
        <f t="shared" si="68"/>
        <v>0</v>
      </c>
      <c r="L346" s="121" t="e">
        <f>VLOOKUP(C346,'B2B（ol)'!A:P,16,0)</f>
        <v>#N/A</v>
      </c>
      <c r="M346" s="117">
        <f t="shared" si="69"/>
        <v>0</v>
      </c>
      <c r="N346" s="114" t="e">
        <f>VLOOKUP(C346,'B2B（ol)'!A:K,11,0)</f>
        <v>#N/A</v>
      </c>
      <c r="O346" s="114" t="e">
        <f>VLOOKUP(B346,fulfillment!L:AN,29,0)</f>
        <v>#N/A</v>
      </c>
      <c r="P346" s="113"/>
      <c r="Q346" s="61" t="e">
        <f>VLOOKUP(R346,映射表!A:G,7,0)</f>
        <v>#N/A</v>
      </c>
      <c r="R346" s="131"/>
      <c r="S346" s="131"/>
      <c r="T346" s="131"/>
      <c r="U346" s="131"/>
      <c r="V346" s="131"/>
      <c r="W346" s="131"/>
      <c r="X346" s="131"/>
      <c r="Y346" s="131"/>
      <c r="Z346" s="131"/>
      <c r="AA346" s="131"/>
      <c r="AB346" s="61">
        <f t="shared" ref="AB346:AB410" si="70">M346</f>
        <v>0</v>
      </c>
      <c r="AE346" s="132"/>
    </row>
    <row r="347" spans="1:31" s="61" customFormat="1">
      <c r="A347" s="61" t="e">
        <f t="shared" si="60"/>
        <v>#N/A</v>
      </c>
      <c r="B347" s="121">
        <f t="shared" si="61"/>
        <v>0</v>
      </c>
      <c r="C347" s="117" t="e">
        <f>VLOOKUP(B347,映射表!A:C,3,0)</f>
        <v>#N/A</v>
      </c>
      <c r="D347" s="121">
        <f t="shared" si="62"/>
        <v>0</v>
      </c>
      <c r="E347" s="100">
        <f t="shared" si="63"/>
        <v>0</v>
      </c>
      <c r="F347" s="121">
        <f t="shared" si="64"/>
        <v>0</v>
      </c>
      <c r="G347" s="121">
        <f t="shared" si="65"/>
        <v>0</v>
      </c>
      <c r="H347" s="99" t="e">
        <f>VLOOKUP(C347,'B2B（ol)'!A:J,10,0)*D347</f>
        <v>#N/A</v>
      </c>
      <c r="I347" s="101" t="e">
        <f t="shared" si="66"/>
        <v>#DIV/0!</v>
      </c>
      <c r="J347" s="101">
        <f t="shared" si="67"/>
        <v>0</v>
      </c>
      <c r="K347" s="121">
        <f t="shared" si="68"/>
        <v>0</v>
      </c>
      <c r="L347" s="121" t="e">
        <f>VLOOKUP(C347,'B2B（ol)'!A:P,16,0)</f>
        <v>#N/A</v>
      </c>
      <c r="M347" s="117">
        <f t="shared" si="69"/>
        <v>0</v>
      </c>
      <c r="N347" s="114" t="e">
        <f>VLOOKUP(C347,'B2B（ol)'!A:K,11,0)</f>
        <v>#N/A</v>
      </c>
      <c r="O347" s="114" t="e">
        <f>VLOOKUP(B347,fulfillment!L:AN,29,0)</f>
        <v>#N/A</v>
      </c>
      <c r="P347" s="113"/>
      <c r="Q347" s="61" t="e">
        <f>VLOOKUP(R347,映射表!A:G,7,0)</f>
        <v>#N/A</v>
      </c>
      <c r="R347" s="131"/>
      <c r="S347" s="131"/>
      <c r="T347" s="131"/>
      <c r="U347" s="131"/>
      <c r="V347" s="131"/>
      <c r="W347" s="131"/>
      <c r="X347" s="131"/>
      <c r="Y347" s="131"/>
      <c r="Z347" s="131"/>
      <c r="AA347" s="131"/>
      <c r="AB347" s="61">
        <f t="shared" si="70"/>
        <v>0</v>
      </c>
      <c r="AE347" s="132"/>
    </row>
    <row r="348" spans="1:31" s="61" customFormat="1">
      <c r="A348" s="61" t="e">
        <f t="shared" si="60"/>
        <v>#N/A</v>
      </c>
      <c r="B348" s="121">
        <f t="shared" si="61"/>
        <v>0</v>
      </c>
      <c r="C348" s="117" t="e">
        <f>VLOOKUP(B348,映射表!A:C,3,0)</f>
        <v>#N/A</v>
      </c>
      <c r="D348" s="121">
        <f t="shared" si="62"/>
        <v>0</v>
      </c>
      <c r="E348" s="100">
        <f t="shared" si="63"/>
        <v>0</v>
      </c>
      <c r="F348" s="121">
        <f t="shared" si="64"/>
        <v>0</v>
      </c>
      <c r="G348" s="121">
        <f t="shared" si="65"/>
        <v>0</v>
      </c>
      <c r="H348" s="99" t="e">
        <f>VLOOKUP(C348,'B2B（ol)'!A:J,10,0)*D348</f>
        <v>#N/A</v>
      </c>
      <c r="I348" s="101" t="e">
        <f t="shared" si="66"/>
        <v>#DIV/0!</v>
      </c>
      <c r="J348" s="101">
        <f t="shared" si="67"/>
        <v>0</v>
      </c>
      <c r="K348" s="121">
        <f t="shared" si="68"/>
        <v>0</v>
      </c>
      <c r="L348" s="121" t="e">
        <f>VLOOKUP(C348,'B2B（ol)'!A:P,16,0)</f>
        <v>#N/A</v>
      </c>
      <c r="M348" s="117">
        <f t="shared" si="69"/>
        <v>0</v>
      </c>
      <c r="N348" s="114" t="e">
        <f>VLOOKUP(C348,'B2B（ol)'!A:K,11,0)</f>
        <v>#N/A</v>
      </c>
      <c r="O348" s="114" t="e">
        <f>VLOOKUP(B348,fulfillment!L:AN,29,0)</f>
        <v>#N/A</v>
      </c>
      <c r="P348" s="113"/>
      <c r="Q348" s="61" t="e">
        <f>VLOOKUP(R348,映射表!A:G,7,0)</f>
        <v>#N/A</v>
      </c>
      <c r="R348" s="131"/>
      <c r="S348" s="131"/>
      <c r="T348" s="131"/>
      <c r="U348" s="131"/>
      <c r="V348" s="131"/>
      <c r="W348" s="131"/>
      <c r="X348" s="131"/>
      <c r="Y348" s="131"/>
      <c r="Z348" s="131"/>
      <c r="AA348" s="131"/>
      <c r="AB348" s="61">
        <f t="shared" si="70"/>
        <v>0</v>
      </c>
      <c r="AE348" s="132"/>
    </row>
    <row r="349" spans="1:31" s="61" customFormat="1">
      <c r="A349" s="61" t="e">
        <f t="shared" si="60"/>
        <v>#N/A</v>
      </c>
      <c r="B349" s="121">
        <f t="shared" si="61"/>
        <v>0</v>
      </c>
      <c r="C349" s="117" t="e">
        <f>VLOOKUP(B349,映射表!A:C,3,0)</f>
        <v>#N/A</v>
      </c>
      <c r="D349" s="121">
        <f t="shared" si="62"/>
        <v>0</v>
      </c>
      <c r="E349" s="100">
        <f t="shared" si="63"/>
        <v>0</v>
      </c>
      <c r="F349" s="121">
        <f t="shared" si="64"/>
        <v>0</v>
      </c>
      <c r="G349" s="121">
        <f t="shared" si="65"/>
        <v>0</v>
      </c>
      <c r="H349" s="99" t="e">
        <f>VLOOKUP(C349,'B2B（ol)'!A:J,10,0)*D349</f>
        <v>#N/A</v>
      </c>
      <c r="I349" s="101" t="e">
        <f t="shared" si="66"/>
        <v>#DIV/0!</v>
      </c>
      <c r="J349" s="101">
        <f t="shared" si="67"/>
        <v>0</v>
      </c>
      <c r="K349" s="121">
        <f t="shared" si="68"/>
        <v>0</v>
      </c>
      <c r="L349" s="121" t="e">
        <f>VLOOKUP(C349,'B2B（ol)'!A:P,16,0)</f>
        <v>#N/A</v>
      </c>
      <c r="M349" s="117">
        <f t="shared" si="69"/>
        <v>0</v>
      </c>
      <c r="N349" s="114" t="e">
        <f>VLOOKUP(C349,'B2B（ol)'!A:K,11,0)</f>
        <v>#N/A</v>
      </c>
      <c r="O349" s="114" t="e">
        <f>VLOOKUP(B349,fulfillment!L:AN,29,0)</f>
        <v>#N/A</v>
      </c>
      <c r="P349" s="113"/>
      <c r="Q349" s="61" t="e">
        <f>VLOOKUP(R349,映射表!A:G,7,0)</f>
        <v>#N/A</v>
      </c>
      <c r="R349" s="131"/>
      <c r="S349" s="131"/>
      <c r="T349" s="131"/>
      <c r="U349" s="131"/>
      <c r="V349" s="131"/>
      <c r="W349" s="131"/>
      <c r="X349" s="131"/>
      <c r="Y349" s="131"/>
      <c r="Z349" s="131"/>
      <c r="AA349" s="131"/>
      <c r="AB349" s="61">
        <f t="shared" si="70"/>
        <v>0</v>
      </c>
      <c r="AE349" s="132"/>
    </row>
    <row r="350" spans="1:31" s="61" customFormat="1">
      <c r="A350" s="61" t="e">
        <f t="shared" si="60"/>
        <v>#N/A</v>
      </c>
      <c r="B350" s="121">
        <f t="shared" si="61"/>
        <v>0</v>
      </c>
      <c r="C350" s="117" t="e">
        <f>VLOOKUP(B350,映射表!A:C,3,0)</f>
        <v>#N/A</v>
      </c>
      <c r="D350" s="121">
        <f t="shared" si="62"/>
        <v>0</v>
      </c>
      <c r="E350" s="100">
        <f t="shared" si="63"/>
        <v>0</v>
      </c>
      <c r="F350" s="121">
        <f t="shared" si="64"/>
        <v>0</v>
      </c>
      <c r="G350" s="121">
        <f t="shared" si="65"/>
        <v>0</v>
      </c>
      <c r="H350" s="99" t="e">
        <f>VLOOKUP(C350,'B2B（ol)'!A:J,10,0)*D350</f>
        <v>#N/A</v>
      </c>
      <c r="I350" s="101" t="e">
        <f t="shared" si="66"/>
        <v>#DIV/0!</v>
      </c>
      <c r="J350" s="101">
        <f t="shared" si="67"/>
        <v>0</v>
      </c>
      <c r="K350" s="121">
        <f t="shared" si="68"/>
        <v>0</v>
      </c>
      <c r="L350" s="121" t="e">
        <f>VLOOKUP(C350,'B2B（ol)'!A:P,16,0)</f>
        <v>#N/A</v>
      </c>
      <c r="M350" s="117">
        <f t="shared" si="69"/>
        <v>0</v>
      </c>
      <c r="N350" s="114" t="e">
        <f>VLOOKUP(C350,'B2B（ol)'!A:K,11,0)</f>
        <v>#N/A</v>
      </c>
      <c r="O350" s="114" t="e">
        <f>VLOOKUP(B350,fulfillment!L:AN,29,0)</f>
        <v>#N/A</v>
      </c>
      <c r="P350" s="113"/>
      <c r="Q350" s="61" t="e">
        <f>VLOOKUP(R350,映射表!A:G,7,0)</f>
        <v>#N/A</v>
      </c>
      <c r="R350" s="131"/>
      <c r="S350" s="131"/>
      <c r="T350" s="131"/>
      <c r="U350" s="131"/>
      <c r="V350" s="131"/>
      <c r="W350" s="131"/>
      <c r="X350" s="131"/>
      <c r="Y350" s="131"/>
      <c r="Z350" s="131"/>
      <c r="AA350" s="131"/>
      <c r="AB350" s="61">
        <f t="shared" si="70"/>
        <v>0</v>
      </c>
      <c r="AE350" s="132"/>
    </row>
    <row r="351" spans="1:31" s="61" customFormat="1">
      <c r="A351" s="61" t="e">
        <f t="shared" si="60"/>
        <v>#N/A</v>
      </c>
      <c r="B351" s="121">
        <f t="shared" si="61"/>
        <v>0</v>
      </c>
      <c r="C351" s="117" t="e">
        <f>VLOOKUP(B351,映射表!A:C,3,0)</f>
        <v>#N/A</v>
      </c>
      <c r="D351" s="121">
        <f t="shared" si="62"/>
        <v>0</v>
      </c>
      <c r="E351" s="100">
        <f t="shared" si="63"/>
        <v>0</v>
      </c>
      <c r="F351" s="121">
        <f t="shared" si="64"/>
        <v>0</v>
      </c>
      <c r="G351" s="121">
        <f t="shared" si="65"/>
        <v>0</v>
      </c>
      <c r="H351" s="99" t="e">
        <f>VLOOKUP(C351,'B2B（ol)'!A:J,10,0)*D351</f>
        <v>#N/A</v>
      </c>
      <c r="I351" s="101" t="e">
        <f t="shared" si="66"/>
        <v>#DIV/0!</v>
      </c>
      <c r="J351" s="101">
        <f t="shared" si="67"/>
        <v>0</v>
      </c>
      <c r="K351" s="121">
        <f t="shared" si="68"/>
        <v>0</v>
      </c>
      <c r="L351" s="121" t="e">
        <f>VLOOKUP(C351,'B2B（ol)'!A:P,16,0)</f>
        <v>#N/A</v>
      </c>
      <c r="M351" s="117">
        <f t="shared" si="69"/>
        <v>0</v>
      </c>
      <c r="N351" s="114" t="e">
        <f>VLOOKUP(C351,'B2B（ol)'!A:K,11,0)</f>
        <v>#N/A</v>
      </c>
      <c r="O351" s="114" t="e">
        <f>VLOOKUP(B351,fulfillment!L:AN,29,0)</f>
        <v>#N/A</v>
      </c>
      <c r="P351" s="113"/>
      <c r="Q351" s="61" t="e">
        <f>VLOOKUP(R351,映射表!A:G,7,0)</f>
        <v>#N/A</v>
      </c>
      <c r="R351" s="131"/>
      <c r="S351" s="131"/>
      <c r="T351" s="131"/>
      <c r="U351" s="131"/>
      <c r="V351" s="131"/>
      <c r="W351" s="131"/>
      <c r="X351" s="131"/>
      <c r="Y351" s="131"/>
      <c r="Z351" s="131"/>
      <c r="AA351" s="131"/>
      <c r="AB351" s="61">
        <f t="shared" si="70"/>
        <v>0</v>
      </c>
      <c r="AE351" s="132"/>
    </row>
    <row r="352" spans="1:31" s="61" customFormat="1">
      <c r="A352" s="61" t="e">
        <f t="shared" si="60"/>
        <v>#N/A</v>
      </c>
      <c r="B352" s="121">
        <f t="shared" si="61"/>
        <v>0</v>
      </c>
      <c r="C352" s="117" t="e">
        <f>VLOOKUP(B352,映射表!A:C,3,0)</f>
        <v>#N/A</v>
      </c>
      <c r="D352" s="121">
        <f t="shared" si="62"/>
        <v>0</v>
      </c>
      <c r="E352" s="100">
        <f t="shared" si="63"/>
        <v>0</v>
      </c>
      <c r="F352" s="121">
        <f t="shared" si="64"/>
        <v>0</v>
      </c>
      <c r="G352" s="121">
        <f t="shared" si="65"/>
        <v>0</v>
      </c>
      <c r="H352" s="99" t="e">
        <f>VLOOKUP(C352,'B2B（ol)'!A:J,10,0)*D352</f>
        <v>#N/A</v>
      </c>
      <c r="I352" s="101" t="e">
        <f t="shared" si="66"/>
        <v>#DIV/0!</v>
      </c>
      <c r="J352" s="101">
        <f t="shared" si="67"/>
        <v>0</v>
      </c>
      <c r="K352" s="121">
        <f t="shared" si="68"/>
        <v>0</v>
      </c>
      <c r="L352" s="121" t="e">
        <f>VLOOKUP(C352,'B2B（ol)'!A:P,16,0)</f>
        <v>#N/A</v>
      </c>
      <c r="M352" s="117">
        <f t="shared" si="69"/>
        <v>0</v>
      </c>
      <c r="N352" s="114" t="e">
        <f>VLOOKUP(C352,'B2B（ol)'!A:K,11,0)</f>
        <v>#N/A</v>
      </c>
      <c r="O352" s="114" t="e">
        <f>VLOOKUP(B352,fulfillment!L:AN,29,0)</f>
        <v>#N/A</v>
      </c>
      <c r="P352" s="113"/>
      <c r="Q352" s="61" t="e">
        <f>VLOOKUP(R352,映射表!A:G,7,0)</f>
        <v>#N/A</v>
      </c>
      <c r="R352" s="131"/>
      <c r="S352" s="131"/>
      <c r="T352" s="131"/>
      <c r="U352" s="131"/>
      <c r="V352" s="131"/>
      <c r="W352" s="131"/>
      <c r="X352" s="131"/>
      <c r="Y352" s="131"/>
      <c r="Z352" s="131"/>
      <c r="AA352" s="131"/>
      <c r="AB352" s="61">
        <f t="shared" si="70"/>
        <v>0</v>
      </c>
      <c r="AE352" s="132"/>
    </row>
    <row r="353" spans="1:31" s="61" customFormat="1">
      <c r="A353" s="61" t="e">
        <f t="shared" si="60"/>
        <v>#N/A</v>
      </c>
      <c r="B353" s="121">
        <f t="shared" si="61"/>
        <v>0</v>
      </c>
      <c r="C353" s="117" t="e">
        <f>VLOOKUP(B353,映射表!A:C,3,0)</f>
        <v>#N/A</v>
      </c>
      <c r="D353" s="121">
        <f t="shared" si="62"/>
        <v>0</v>
      </c>
      <c r="E353" s="100">
        <f t="shared" si="63"/>
        <v>0</v>
      </c>
      <c r="F353" s="121">
        <f t="shared" si="64"/>
        <v>0</v>
      </c>
      <c r="G353" s="121">
        <f t="shared" si="65"/>
        <v>0</v>
      </c>
      <c r="H353" s="99" t="e">
        <f>VLOOKUP(C353,'B2B（ol)'!A:J,10,0)*D353</f>
        <v>#N/A</v>
      </c>
      <c r="I353" s="101" t="e">
        <f t="shared" si="66"/>
        <v>#DIV/0!</v>
      </c>
      <c r="J353" s="101">
        <f t="shared" si="67"/>
        <v>0</v>
      </c>
      <c r="K353" s="121">
        <f t="shared" si="68"/>
        <v>0</v>
      </c>
      <c r="L353" s="121" t="e">
        <f>VLOOKUP(C353,'B2B（ol)'!A:P,16,0)</f>
        <v>#N/A</v>
      </c>
      <c r="M353" s="117">
        <f t="shared" si="69"/>
        <v>0</v>
      </c>
      <c r="N353" s="114" t="e">
        <f>VLOOKUP(C353,'B2B（ol)'!A:K,11,0)</f>
        <v>#N/A</v>
      </c>
      <c r="O353" s="114" t="e">
        <f>VLOOKUP(B353,fulfillment!L:AN,29,0)</f>
        <v>#N/A</v>
      </c>
      <c r="P353" s="113"/>
      <c r="Q353" s="61" t="e">
        <f>VLOOKUP(R353,映射表!A:G,7,0)</f>
        <v>#N/A</v>
      </c>
      <c r="R353" s="131"/>
      <c r="S353" s="131"/>
      <c r="T353" s="131"/>
      <c r="U353" s="131"/>
      <c r="V353" s="131"/>
      <c r="W353" s="131"/>
      <c r="X353" s="131"/>
      <c r="Y353" s="131"/>
      <c r="Z353" s="131"/>
      <c r="AA353" s="131"/>
      <c r="AB353" s="61">
        <f t="shared" si="70"/>
        <v>0</v>
      </c>
      <c r="AE353" s="132"/>
    </row>
    <row r="354" spans="1:31" s="61" customFormat="1">
      <c r="A354" s="61" t="e">
        <f t="shared" si="60"/>
        <v>#N/A</v>
      </c>
      <c r="B354" s="121">
        <f t="shared" si="61"/>
        <v>0</v>
      </c>
      <c r="C354" s="117" t="e">
        <f>VLOOKUP(B354,映射表!A:C,3,0)</f>
        <v>#N/A</v>
      </c>
      <c r="D354" s="121">
        <f t="shared" si="62"/>
        <v>0</v>
      </c>
      <c r="E354" s="100">
        <f t="shared" si="63"/>
        <v>0</v>
      </c>
      <c r="F354" s="121">
        <f t="shared" si="64"/>
        <v>0</v>
      </c>
      <c r="G354" s="121">
        <f t="shared" si="65"/>
        <v>0</v>
      </c>
      <c r="H354" s="99" t="e">
        <f>VLOOKUP(C354,'B2B（ol)'!A:J,10,0)*D354</f>
        <v>#N/A</v>
      </c>
      <c r="I354" s="101" t="e">
        <f t="shared" si="66"/>
        <v>#DIV/0!</v>
      </c>
      <c r="J354" s="101">
        <f t="shared" si="67"/>
        <v>0</v>
      </c>
      <c r="K354" s="121">
        <f t="shared" si="68"/>
        <v>0</v>
      </c>
      <c r="L354" s="121" t="e">
        <f>VLOOKUP(C354,'B2B（ol)'!A:P,16,0)</f>
        <v>#N/A</v>
      </c>
      <c r="M354" s="117">
        <f t="shared" si="69"/>
        <v>0</v>
      </c>
      <c r="N354" s="114" t="e">
        <f>VLOOKUP(C354,'B2B（ol)'!A:K,11,0)</f>
        <v>#N/A</v>
      </c>
      <c r="O354" s="114" t="e">
        <f>VLOOKUP(B354,fulfillment!L:AN,29,0)</f>
        <v>#N/A</v>
      </c>
      <c r="P354" s="113"/>
      <c r="Q354" s="61" t="e">
        <f>VLOOKUP(R354,映射表!A:G,7,0)</f>
        <v>#N/A</v>
      </c>
      <c r="R354" s="131"/>
      <c r="S354" s="131"/>
      <c r="T354" s="131"/>
      <c r="U354" s="131"/>
      <c r="V354" s="131"/>
      <c r="W354" s="131"/>
      <c r="X354" s="131"/>
      <c r="Y354" s="131"/>
      <c r="Z354" s="131"/>
      <c r="AA354" s="131"/>
      <c r="AB354" s="61">
        <f t="shared" si="70"/>
        <v>0</v>
      </c>
      <c r="AE354" s="132"/>
    </row>
    <row r="355" spans="1:31" s="61" customFormat="1">
      <c r="A355" s="61" t="e">
        <f t="shared" si="60"/>
        <v>#N/A</v>
      </c>
      <c r="B355" s="121">
        <f t="shared" si="61"/>
        <v>0</v>
      </c>
      <c r="C355" s="117" t="e">
        <f>VLOOKUP(B355,映射表!A:C,3,0)</f>
        <v>#N/A</v>
      </c>
      <c r="D355" s="121">
        <f t="shared" si="62"/>
        <v>0</v>
      </c>
      <c r="E355" s="100">
        <f t="shared" si="63"/>
        <v>0</v>
      </c>
      <c r="F355" s="121">
        <f t="shared" si="64"/>
        <v>0</v>
      </c>
      <c r="G355" s="121">
        <f t="shared" si="65"/>
        <v>0</v>
      </c>
      <c r="H355" s="99" t="e">
        <f>VLOOKUP(C355,'B2B（ol)'!A:J,10,0)*D355</f>
        <v>#N/A</v>
      </c>
      <c r="I355" s="101" t="e">
        <f t="shared" si="66"/>
        <v>#DIV/0!</v>
      </c>
      <c r="J355" s="101">
        <f t="shared" si="67"/>
        <v>0</v>
      </c>
      <c r="K355" s="121">
        <f t="shared" si="68"/>
        <v>0</v>
      </c>
      <c r="L355" s="121" t="e">
        <f>VLOOKUP(C355,'B2B（ol)'!A:P,16,0)</f>
        <v>#N/A</v>
      </c>
      <c r="M355" s="117">
        <f t="shared" si="69"/>
        <v>0</v>
      </c>
      <c r="N355" s="114" t="e">
        <f>VLOOKUP(C355,'B2B（ol)'!A:K,11,0)</f>
        <v>#N/A</v>
      </c>
      <c r="O355" s="114" t="e">
        <f>VLOOKUP(B355,fulfillment!L:AN,29,0)</f>
        <v>#N/A</v>
      </c>
      <c r="P355" s="113"/>
      <c r="Q355" s="61" t="e">
        <f>VLOOKUP(R355,映射表!A:G,7,0)</f>
        <v>#N/A</v>
      </c>
      <c r="R355" s="131"/>
      <c r="S355" s="131"/>
      <c r="T355" s="131"/>
      <c r="U355" s="131"/>
      <c r="V355" s="131"/>
      <c r="W355" s="131"/>
      <c r="X355" s="131"/>
      <c r="Y355" s="131"/>
      <c r="Z355" s="131"/>
      <c r="AA355" s="131"/>
      <c r="AB355" s="61">
        <f t="shared" si="70"/>
        <v>0</v>
      </c>
      <c r="AE355" s="132"/>
    </row>
    <row r="356" spans="1:31" s="61" customFormat="1">
      <c r="A356" s="61" t="e">
        <f t="shared" si="60"/>
        <v>#N/A</v>
      </c>
      <c r="B356" s="121">
        <f t="shared" si="61"/>
        <v>0</v>
      </c>
      <c r="C356" s="117" t="e">
        <f>VLOOKUP(B356,映射表!A:C,3,0)</f>
        <v>#N/A</v>
      </c>
      <c r="D356" s="121">
        <f t="shared" si="62"/>
        <v>0</v>
      </c>
      <c r="E356" s="100">
        <f t="shared" si="63"/>
        <v>0</v>
      </c>
      <c r="F356" s="121">
        <f t="shared" si="64"/>
        <v>0</v>
      </c>
      <c r="G356" s="121">
        <f t="shared" si="65"/>
        <v>0</v>
      </c>
      <c r="H356" s="99" t="e">
        <f>VLOOKUP(C356,'B2B（ol)'!A:J,10,0)*D356</f>
        <v>#N/A</v>
      </c>
      <c r="I356" s="101" t="e">
        <f t="shared" si="66"/>
        <v>#DIV/0!</v>
      </c>
      <c r="J356" s="101">
        <f t="shared" si="67"/>
        <v>0</v>
      </c>
      <c r="K356" s="121">
        <f t="shared" si="68"/>
        <v>0</v>
      </c>
      <c r="L356" s="121" t="e">
        <f>VLOOKUP(C356,'B2B（ol)'!A:P,16,0)</f>
        <v>#N/A</v>
      </c>
      <c r="M356" s="117">
        <f t="shared" si="69"/>
        <v>0</v>
      </c>
      <c r="N356" s="114" t="e">
        <f>VLOOKUP(C356,'B2B（ol)'!A:K,11,0)</f>
        <v>#N/A</v>
      </c>
      <c r="O356" s="114" t="e">
        <f>VLOOKUP(B356,fulfillment!L:AN,29,0)</f>
        <v>#N/A</v>
      </c>
      <c r="P356" s="113"/>
      <c r="Q356" s="61" t="e">
        <f>VLOOKUP(R356,映射表!A:G,7,0)</f>
        <v>#N/A</v>
      </c>
      <c r="R356" s="131"/>
      <c r="S356" s="131"/>
      <c r="T356" s="131"/>
      <c r="U356" s="131"/>
      <c r="V356" s="131"/>
      <c r="W356" s="131"/>
      <c r="X356" s="131"/>
      <c r="Y356" s="131"/>
      <c r="Z356" s="131"/>
      <c r="AA356" s="131"/>
      <c r="AB356" s="61">
        <f t="shared" si="70"/>
        <v>0</v>
      </c>
      <c r="AE356" s="132"/>
    </row>
    <row r="357" spans="1:31" s="61" customFormat="1">
      <c r="A357" s="61" t="e">
        <f t="shared" si="60"/>
        <v>#N/A</v>
      </c>
      <c r="B357" s="121">
        <f t="shared" si="61"/>
        <v>0</v>
      </c>
      <c r="C357" s="117" t="e">
        <f>VLOOKUP(B357,映射表!A:C,3,0)</f>
        <v>#N/A</v>
      </c>
      <c r="D357" s="121">
        <f t="shared" si="62"/>
        <v>0</v>
      </c>
      <c r="E357" s="100">
        <f t="shared" si="63"/>
        <v>0</v>
      </c>
      <c r="F357" s="121">
        <f t="shared" si="64"/>
        <v>0</v>
      </c>
      <c r="G357" s="121">
        <f t="shared" si="65"/>
        <v>0</v>
      </c>
      <c r="H357" s="99" t="e">
        <f>VLOOKUP(C357,'B2B（ol)'!A:J,10,0)*D357</f>
        <v>#N/A</v>
      </c>
      <c r="I357" s="101" t="e">
        <f t="shared" si="66"/>
        <v>#DIV/0!</v>
      </c>
      <c r="J357" s="101">
        <f t="shared" si="67"/>
        <v>0</v>
      </c>
      <c r="K357" s="121">
        <f t="shared" si="68"/>
        <v>0</v>
      </c>
      <c r="L357" s="121" t="e">
        <f>VLOOKUP(C357,'B2B（ol)'!A:P,16,0)</f>
        <v>#N/A</v>
      </c>
      <c r="M357" s="117">
        <f t="shared" si="69"/>
        <v>0</v>
      </c>
      <c r="N357" s="114" t="e">
        <f>VLOOKUP(C357,'B2B（ol)'!A:K,11,0)</f>
        <v>#N/A</v>
      </c>
      <c r="O357" s="114" t="e">
        <f>VLOOKUP(B357,fulfillment!L:AN,29,0)</f>
        <v>#N/A</v>
      </c>
      <c r="P357" s="113"/>
      <c r="Q357" s="61" t="e">
        <f>VLOOKUP(R357,映射表!A:G,7,0)</f>
        <v>#N/A</v>
      </c>
      <c r="R357" s="131"/>
      <c r="S357" s="131"/>
      <c r="T357" s="131"/>
      <c r="U357" s="131"/>
      <c r="V357" s="131"/>
      <c r="W357" s="131"/>
      <c r="X357" s="131"/>
      <c r="Y357" s="131"/>
      <c r="Z357" s="131"/>
      <c r="AA357" s="131"/>
      <c r="AB357" s="61">
        <f t="shared" si="70"/>
        <v>0</v>
      </c>
      <c r="AE357" s="132"/>
    </row>
    <row r="358" spans="1:31" s="61" customFormat="1">
      <c r="A358" s="61" t="e">
        <f t="shared" si="60"/>
        <v>#N/A</v>
      </c>
      <c r="B358" s="121">
        <f t="shared" si="61"/>
        <v>0</v>
      </c>
      <c r="C358" s="117" t="e">
        <f>VLOOKUP(B358,映射表!A:C,3,0)</f>
        <v>#N/A</v>
      </c>
      <c r="D358" s="121">
        <f t="shared" si="62"/>
        <v>0</v>
      </c>
      <c r="E358" s="100">
        <f t="shared" si="63"/>
        <v>0</v>
      </c>
      <c r="F358" s="121">
        <f t="shared" si="64"/>
        <v>0</v>
      </c>
      <c r="G358" s="121">
        <f t="shared" si="65"/>
        <v>0</v>
      </c>
      <c r="H358" s="99" t="e">
        <f>VLOOKUP(C358,'B2B（ol)'!A:J,10,0)*D358</f>
        <v>#N/A</v>
      </c>
      <c r="I358" s="101" t="e">
        <f t="shared" si="66"/>
        <v>#DIV/0!</v>
      </c>
      <c r="J358" s="101">
        <f t="shared" si="67"/>
        <v>0</v>
      </c>
      <c r="K358" s="121">
        <f t="shared" si="68"/>
        <v>0</v>
      </c>
      <c r="L358" s="121" t="e">
        <f>VLOOKUP(C358,'B2B（ol)'!A:P,16,0)</f>
        <v>#N/A</v>
      </c>
      <c r="M358" s="117">
        <f t="shared" si="69"/>
        <v>0</v>
      </c>
      <c r="N358" s="114" t="e">
        <f>VLOOKUP(C358,'B2B（ol)'!A:K,11,0)</f>
        <v>#N/A</v>
      </c>
      <c r="O358" s="114" t="e">
        <f>VLOOKUP(B358,fulfillment!L:AN,29,0)</f>
        <v>#N/A</v>
      </c>
      <c r="P358" s="113"/>
      <c r="Q358" s="61" t="e">
        <f>VLOOKUP(R358,映射表!A:G,7,0)</f>
        <v>#N/A</v>
      </c>
      <c r="R358" s="131"/>
      <c r="S358" s="131"/>
      <c r="T358" s="131"/>
      <c r="U358" s="131"/>
      <c r="V358" s="131"/>
      <c r="W358" s="131"/>
      <c r="X358" s="131"/>
      <c r="Y358" s="131"/>
      <c r="Z358" s="131"/>
      <c r="AA358" s="131"/>
      <c r="AB358" s="61">
        <f t="shared" si="70"/>
        <v>0</v>
      </c>
      <c r="AE358" s="132"/>
    </row>
    <row r="359" spans="1:31" s="61" customFormat="1">
      <c r="A359" s="61" t="e">
        <f t="shared" si="60"/>
        <v>#N/A</v>
      </c>
      <c r="B359" s="121">
        <f t="shared" si="61"/>
        <v>0</v>
      </c>
      <c r="C359" s="117" t="e">
        <f>VLOOKUP(B359,映射表!A:C,3,0)</f>
        <v>#N/A</v>
      </c>
      <c r="D359" s="121">
        <f t="shared" si="62"/>
        <v>0</v>
      </c>
      <c r="E359" s="100">
        <f t="shared" si="63"/>
        <v>0</v>
      </c>
      <c r="F359" s="121">
        <f t="shared" si="64"/>
        <v>0</v>
      </c>
      <c r="G359" s="121">
        <f t="shared" si="65"/>
        <v>0</v>
      </c>
      <c r="H359" s="99" t="e">
        <f>VLOOKUP(C359,'B2B（ol)'!A:J,10,0)*D359</f>
        <v>#N/A</v>
      </c>
      <c r="I359" s="101" t="e">
        <f t="shared" si="66"/>
        <v>#DIV/0!</v>
      </c>
      <c r="J359" s="101">
        <f t="shared" si="67"/>
        <v>0</v>
      </c>
      <c r="K359" s="121">
        <f t="shared" si="68"/>
        <v>0</v>
      </c>
      <c r="L359" s="121" t="e">
        <f>VLOOKUP(C359,'B2B（ol)'!A:P,16,0)</f>
        <v>#N/A</v>
      </c>
      <c r="M359" s="117">
        <f t="shared" si="69"/>
        <v>0</v>
      </c>
      <c r="N359" s="114" t="e">
        <f>VLOOKUP(C359,'B2B（ol)'!A:K,11,0)</f>
        <v>#N/A</v>
      </c>
      <c r="O359" s="114" t="e">
        <f>VLOOKUP(B359,fulfillment!L:AN,29,0)</f>
        <v>#N/A</v>
      </c>
      <c r="P359" s="113"/>
      <c r="Q359" s="61" t="e">
        <f>VLOOKUP(R359,映射表!A:G,7,0)</f>
        <v>#N/A</v>
      </c>
      <c r="R359" s="131"/>
      <c r="S359" s="131"/>
      <c r="T359" s="131"/>
      <c r="U359" s="131"/>
      <c r="V359" s="131"/>
      <c r="W359" s="131"/>
      <c r="X359" s="131"/>
      <c r="Y359" s="131"/>
      <c r="Z359" s="131"/>
      <c r="AA359" s="131"/>
      <c r="AB359" s="61">
        <f t="shared" si="70"/>
        <v>0</v>
      </c>
      <c r="AE359" s="132"/>
    </row>
    <row r="360" spans="1:31" s="61" customFormat="1">
      <c r="A360" s="61" t="e">
        <f t="shared" si="60"/>
        <v>#N/A</v>
      </c>
      <c r="B360" s="121">
        <f t="shared" si="61"/>
        <v>0</v>
      </c>
      <c r="C360" s="117" t="e">
        <f>VLOOKUP(B360,映射表!A:C,3,0)</f>
        <v>#N/A</v>
      </c>
      <c r="D360" s="121">
        <f t="shared" si="62"/>
        <v>0</v>
      </c>
      <c r="E360" s="100">
        <f t="shared" si="63"/>
        <v>0</v>
      </c>
      <c r="F360" s="121">
        <f t="shared" si="64"/>
        <v>0</v>
      </c>
      <c r="G360" s="121">
        <f t="shared" si="65"/>
        <v>0</v>
      </c>
      <c r="H360" s="99" t="e">
        <f>VLOOKUP(C360,'B2B（ol)'!A:J,10,0)*D360</f>
        <v>#N/A</v>
      </c>
      <c r="I360" s="101" t="e">
        <f t="shared" si="66"/>
        <v>#DIV/0!</v>
      </c>
      <c r="J360" s="101">
        <f t="shared" si="67"/>
        <v>0</v>
      </c>
      <c r="K360" s="121">
        <f t="shared" si="68"/>
        <v>0</v>
      </c>
      <c r="L360" s="121" t="e">
        <f>VLOOKUP(C360,'B2B（ol)'!A:P,16,0)</f>
        <v>#N/A</v>
      </c>
      <c r="M360" s="117">
        <f t="shared" si="69"/>
        <v>0</v>
      </c>
      <c r="N360" s="114" t="e">
        <f>VLOOKUP(C360,'B2B（ol)'!A:K,11,0)</f>
        <v>#N/A</v>
      </c>
      <c r="O360" s="114" t="e">
        <f>VLOOKUP(B360,fulfillment!L:AN,29,0)</f>
        <v>#N/A</v>
      </c>
      <c r="P360" s="113"/>
      <c r="Q360" s="61" t="e">
        <f>VLOOKUP(R360,映射表!A:G,7,0)</f>
        <v>#N/A</v>
      </c>
      <c r="R360" s="131"/>
      <c r="S360" s="131"/>
      <c r="T360" s="131"/>
      <c r="U360" s="131"/>
      <c r="V360" s="131"/>
      <c r="W360" s="131"/>
      <c r="X360" s="131"/>
      <c r="Y360" s="131"/>
      <c r="Z360" s="131"/>
      <c r="AA360" s="131"/>
      <c r="AB360" s="61">
        <f t="shared" si="70"/>
        <v>0</v>
      </c>
      <c r="AE360" s="132"/>
    </row>
    <row r="361" spans="1:31" s="61" customFormat="1">
      <c r="A361" s="61" t="e">
        <f t="shared" si="60"/>
        <v>#N/A</v>
      </c>
      <c r="B361" s="121">
        <f t="shared" si="61"/>
        <v>0</v>
      </c>
      <c r="C361" s="117" t="e">
        <f>VLOOKUP(B361,映射表!A:C,3,0)</f>
        <v>#N/A</v>
      </c>
      <c r="D361" s="121">
        <f t="shared" si="62"/>
        <v>0</v>
      </c>
      <c r="E361" s="100">
        <f t="shared" si="63"/>
        <v>0</v>
      </c>
      <c r="F361" s="121">
        <f t="shared" si="64"/>
        <v>0</v>
      </c>
      <c r="G361" s="121">
        <f t="shared" si="65"/>
        <v>0</v>
      </c>
      <c r="H361" s="99" t="e">
        <f>VLOOKUP(C361,'B2B（ol)'!A:J,10,0)*D361</f>
        <v>#N/A</v>
      </c>
      <c r="I361" s="101" t="e">
        <f t="shared" si="66"/>
        <v>#DIV/0!</v>
      </c>
      <c r="J361" s="101">
        <f t="shared" si="67"/>
        <v>0</v>
      </c>
      <c r="K361" s="121">
        <f t="shared" si="68"/>
        <v>0</v>
      </c>
      <c r="L361" s="121" t="e">
        <f>VLOOKUP(C361,'B2B（ol)'!A:P,16,0)</f>
        <v>#N/A</v>
      </c>
      <c r="M361" s="117">
        <f t="shared" si="69"/>
        <v>0</v>
      </c>
      <c r="N361" s="114" t="e">
        <f>VLOOKUP(C361,'B2B（ol)'!A:K,11,0)</f>
        <v>#N/A</v>
      </c>
      <c r="O361" s="114" t="e">
        <f>VLOOKUP(B361,fulfillment!L:AN,29,0)</f>
        <v>#N/A</v>
      </c>
      <c r="P361" s="113"/>
      <c r="Q361" s="61" t="e">
        <f>VLOOKUP(R361,映射表!A:G,7,0)</f>
        <v>#N/A</v>
      </c>
      <c r="R361" s="131"/>
      <c r="S361" s="131"/>
      <c r="T361" s="131"/>
      <c r="U361" s="131"/>
      <c r="V361" s="131"/>
      <c r="W361" s="131"/>
      <c r="X361" s="131"/>
      <c r="Y361" s="131"/>
      <c r="Z361" s="131"/>
      <c r="AA361" s="131"/>
      <c r="AB361" s="61">
        <f t="shared" si="70"/>
        <v>0</v>
      </c>
      <c r="AE361" s="132"/>
    </row>
    <row r="362" spans="1:31" s="61" customFormat="1">
      <c r="A362" s="61" t="e">
        <f t="shared" si="60"/>
        <v>#N/A</v>
      </c>
      <c r="B362" s="121">
        <f t="shared" si="61"/>
        <v>0</v>
      </c>
      <c r="C362" s="117" t="e">
        <f>VLOOKUP(B362,映射表!A:C,3,0)</f>
        <v>#N/A</v>
      </c>
      <c r="D362" s="121">
        <f t="shared" si="62"/>
        <v>0</v>
      </c>
      <c r="E362" s="100">
        <f t="shared" si="63"/>
        <v>0</v>
      </c>
      <c r="F362" s="121">
        <f t="shared" si="64"/>
        <v>0</v>
      </c>
      <c r="G362" s="121">
        <f t="shared" si="65"/>
        <v>0</v>
      </c>
      <c r="H362" s="99" t="e">
        <f>VLOOKUP(C362,'B2B（ol)'!A:J,10,0)*D362</f>
        <v>#N/A</v>
      </c>
      <c r="I362" s="101" t="e">
        <f t="shared" si="66"/>
        <v>#DIV/0!</v>
      </c>
      <c r="J362" s="101">
        <f t="shared" si="67"/>
        <v>0</v>
      </c>
      <c r="K362" s="121">
        <f t="shared" si="68"/>
        <v>0</v>
      </c>
      <c r="L362" s="121" t="e">
        <f>VLOOKUP(C362,'B2B（ol)'!A:P,16,0)</f>
        <v>#N/A</v>
      </c>
      <c r="M362" s="117">
        <f t="shared" si="69"/>
        <v>0</v>
      </c>
      <c r="N362" s="114" t="e">
        <f>VLOOKUP(C362,'B2B（ol)'!A:K,11,0)</f>
        <v>#N/A</v>
      </c>
      <c r="O362" s="114" t="e">
        <f>VLOOKUP(B362,fulfillment!L:AN,29,0)</f>
        <v>#N/A</v>
      </c>
      <c r="P362" s="113"/>
      <c r="Q362" s="61" t="e">
        <f>VLOOKUP(R362,映射表!A:G,7,0)</f>
        <v>#N/A</v>
      </c>
      <c r="R362" s="131"/>
      <c r="S362" s="131"/>
      <c r="T362" s="131"/>
      <c r="U362" s="131"/>
      <c r="V362" s="131"/>
      <c r="W362" s="131"/>
      <c r="X362" s="131"/>
      <c r="Y362" s="131"/>
      <c r="Z362" s="131"/>
      <c r="AA362" s="131"/>
      <c r="AB362" s="61">
        <f t="shared" si="70"/>
        <v>0</v>
      </c>
      <c r="AE362" s="132"/>
    </row>
    <row r="363" spans="1:31" s="61" customFormat="1">
      <c r="A363" s="61" t="e">
        <f t="shared" si="60"/>
        <v>#N/A</v>
      </c>
      <c r="B363" s="121">
        <f t="shared" si="61"/>
        <v>0</v>
      </c>
      <c r="C363" s="117" t="e">
        <f>VLOOKUP(B363,映射表!A:C,3,0)</f>
        <v>#N/A</v>
      </c>
      <c r="D363" s="121">
        <f t="shared" si="62"/>
        <v>0</v>
      </c>
      <c r="E363" s="100">
        <f t="shared" si="63"/>
        <v>0</v>
      </c>
      <c r="F363" s="121">
        <f t="shared" si="64"/>
        <v>0</v>
      </c>
      <c r="G363" s="121">
        <f t="shared" si="65"/>
        <v>0</v>
      </c>
      <c r="H363" s="99" t="e">
        <f>VLOOKUP(C363,'B2B（ol)'!A:J,10,0)*D363</f>
        <v>#N/A</v>
      </c>
      <c r="I363" s="101" t="e">
        <f t="shared" si="66"/>
        <v>#DIV/0!</v>
      </c>
      <c r="J363" s="101">
        <f t="shared" si="67"/>
        <v>0</v>
      </c>
      <c r="K363" s="121">
        <f t="shared" si="68"/>
        <v>0</v>
      </c>
      <c r="L363" s="121" t="e">
        <f>VLOOKUP(C363,'B2B（ol)'!A:P,16,0)</f>
        <v>#N/A</v>
      </c>
      <c r="M363" s="117">
        <f t="shared" si="69"/>
        <v>0</v>
      </c>
      <c r="N363" s="114" t="e">
        <f>VLOOKUP(C363,'B2B（ol)'!A:K,11,0)</f>
        <v>#N/A</v>
      </c>
      <c r="O363" s="114" t="e">
        <f>VLOOKUP(B363,fulfillment!L:AN,29,0)</f>
        <v>#N/A</v>
      </c>
      <c r="P363" s="113"/>
      <c r="Q363" s="61" t="e">
        <f>VLOOKUP(R363,映射表!A:G,7,0)</f>
        <v>#N/A</v>
      </c>
      <c r="R363" s="131"/>
      <c r="S363" s="131"/>
      <c r="T363" s="131"/>
      <c r="U363" s="131"/>
      <c r="V363" s="131"/>
      <c r="W363" s="131"/>
      <c r="X363" s="131"/>
      <c r="Y363" s="131"/>
      <c r="Z363" s="131"/>
      <c r="AA363" s="131"/>
      <c r="AB363" s="61">
        <f t="shared" si="70"/>
        <v>0</v>
      </c>
      <c r="AE363" s="132"/>
    </row>
    <row r="364" spans="1:31" s="61" customFormat="1">
      <c r="A364" s="61" t="e">
        <f t="shared" si="60"/>
        <v>#N/A</v>
      </c>
      <c r="B364" s="121">
        <f t="shared" si="61"/>
        <v>0</v>
      </c>
      <c r="C364" s="117" t="e">
        <f>VLOOKUP(B364,映射表!A:C,3,0)</f>
        <v>#N/A</v>
      </c>
      <c r="D364" s="121">
        <f t="shared" si="62"/>
        <v>0</v>
      </c>
      <c r="E364" s="100">
        <f t="shared" si="63"/>
        <v>0</v>
      </c>
      <c r="F364" s="121">
        <f t="shared" si="64"/>
        <v>0</v>
      </c>
      <c r="G364" s="121">
        <f t="shared" si="65"/>
        <v>0</v>
      </c>
      <c r="H364" s="99" t="e">
        <f>VLOOKUP(C364,'B2B（ol)'!A:J,10,0)*D364</f>
        <v>#N/A</v>
      </c>
      <c r="I364" s="101" t="e">
        <f t="shared" si="66"/>
        <v>#DIV/0!</v>
      </c>
      <c r="J364" s="101">
        <f t="shared" si="67"/>
        <v>0</v>
      </c>
      <c r="K364" s="121">
        <f t="shared" si="68"/>
        <v>0</v>
      </c>
      <c r="L364" s="121" t="e">
        <f>VLOOKUP(C364,'B2B（ol)'!A:P,16,0)</f>
        <v>#N/A</v>
      </c>
      <c r="M364" s="117">
        <f t="shared" si="69"/>
        <v>0</v>
      </c>
      <c r="N364" s="114" t="e">
        <f>VLOOKUP(C364,'B2B（ol)'!A:K,11,0)</f>
        <v>#N/A</v>
      </c>
      <c r="O364" s="114" t="e">
        <f>VLOOKUP(B364,fulfillment!L:AN,29,0)</f>
        <v>#N/A</v>
      </c>
      <c r="P364" s="113"/>
      <c r="Q364" s="61" t="e">
        <f>VLOOKUP(R364,映射表!A:G,7,0)</f>
        <v>#N/A</v>
      </c>
      <c r="R364" s="131"/>
      <c r="S364" s="131"/>
      <c r="T364" s="131"/>
      <c r="U364" s="131"/>
      <c r="V364" s="131"/>
      <c r="W364" s="131"/>
      <c r="X364" s="131"/>
      <c r="Y364" s="131"/>
      <c r="Z364" s="131"/>
      <c r="AA364" s="131"/>
      <c r="AB364" s="61">
        <f t="shared" si="70"/>
        <v>0</v>
      </c>
      <c r="AE364" s="132"/>
    </row>
    <row r="365" spans="1:31" s="61" customFormat="1">
      <c r="A365" s="61" t="e">
        <f t="shared" si="60"/>
        <v>#N/A</v>
      </c>
      <c r="B365" s="121">
        <f t="shared" si="61"/>
        <v>0</v>
      </c>
      <c r="C365" s="117" t="e">
        <f>VLOOKUP(B365,映射表!A:C,3,0)</f>
        <v>#N/A</v>
      </c>
      <c r="D365" s="121">
        <f t="shared" si="62"/>
        <v>0</v>
      </c>
      <c r="E365" s="100">
        <f t="shared" si="63"/>
        <v>0</v>
      </c>
      <c r="F365" s="121">
        <f t="shared" si="64"/>
        <v>0</v>
      </c>
      <c r="G365" s="121">
        <f t="shared" si="65"/>
        <v>0</v>
      </c>
      <c r="H365" s="99" t="e">
        <f>VLOOKUP(C365,'B2B（ol)'!A:J,10,0)*D365</f>
        <v>#N/A</v>
      </c>
      <c r="I365" s="101" t="e">
        <f t="shared" si="66"/>
        <v>#DIV/0!</v>
      </c>
      <c r="J365" s="101">
        <f t="shared" si="67"/>
        <v>0</v>
      </c>
      <c r="K365" s="121">
        <f t="shared" si="68"/>
        <v>0</v>
      </c>
      <c r="L365" s="121" t="e">
        <f>VLOOKUP(C365,'B2B（ol)'!A:P,16,0)</f>
        <v>#N/A</v>
      </c>
      <c r="M365" s="117">
        <f t="shared" si="69"/>
        <v>0</v>
      </c>
      <c r="N365" s="114" t="e">
        <f>VLOOKUP(C365,'B2B（ol)'!A:K,11,0)</f>
        <v>#N/A</v>
      </c>
      <c r="O365" s="114" t="e">
        <f>VLOOKUP(B365,fulfillment!L:AN,29,0)</f>
        <v>#N/A</v>
      </c>
      <c r="P365" s="113"/>
      <c r="Q365" s="61" t="e">
        <f>VLOOKUP(R365,映射表!A:G,7,0)</f>
        <v>#N/A</v>
      </c>
      <c r="R365" s="131"/>
      <c r="S365" s="131"/>
      <c r="T365" s="131"/>
      <c r="U365" s="131"/>
      <c r="V365" s="131"/>
      <c r="W365" s="131"/>
      <c r="X365" s="131"/>
      <c r="Y365" s="131"/>
      <c r="Z365" s="131"/>
      <c r="AA365" s="131"/>
      <c r="AB365" s="61">
        <f t="shared" si="70"/>
        <v>0</v>
      </c>
      <c r="AE365" s="132"/>
    </row>
    <row r="366" spans="1:31" s="61" customFormat="1">
      <c r="A366" s="61" t="e">
        <f t="shared" si="60"/>
        <v>#N/A</v>
      </c>
      <c r="B366" s="121">
        <f t="shared" si="61"/>
        <v>0</v>
      </c>
      <c r="C366" s="117" t="e">
        <f>VLOOKUP(B366,映射表!A:C,3,0)</f>
        <v>#N/A</v>
      </c>
      <c r="D366" s="121">
        <f t="shared" si="62"/>
        <v>0</v>
      </c>
      <c r="E366" s="100">
        <f t="shared" si="63"/>
        <v>0</v>
      </c>
      <c r="F366" s="121">
        <f t="shared" si="64"/>
        <v>0</v>
      </c>
      <c r="G366" s="121">
        <f t="shared" si="65"/>
        <v>0</v>
      </c>
      <c r="H366" s="99" t="e">
        <f>VLOOKUP(C366,'B2B（ol)'!A:J,10,0)*D366</f>
        <v>#N/A</v>
      </c>
      <c r="I366" s="101" t="e">
        <f t="shared" si="66"/>
        <v>#DIV/0!</v>
      </c>
      <c r="J366" s="101">
        <f t="shared" si="67"/>
        <v>0</v>
      </c>
      <c r="K366" s="121">
        <f t="shared" si="68"/>
        <v>0</v>
      </c>
      <c r="L366" s="121" t="e">
        <f>VLOOKUP(C366,'B2B（ol)'!A:P,16,0)</f>
        <v>#N/A</v>
      </c>
      <c r="M366" s="117">
        <f t="shared" si="69"/>
        <v>0</v>
      </c>
      <c r="N366" s="114" t="e">
        <f>VLOOKUP(C366,'B2B（ol)'!A:K,11,0)</f>
        <v>#N/A</v>
      </c>
      <c r="O366" s="114" t="e">
        <f>VLOOKUP(B366,fulfillment!L:AN,29,0)</f>
        <v>#N/A</v>
      </c>
      <c r="P366" s="113"/>
      <c r="Q366" s="61" t="e">
        <f>VLOOKUP(R366,映射表!A:G,7,0)</f>
        <v>#N/A</v>
      </c>
      <c r="R366" s="131"/>
      <c r="S366" s="131"/>
      <c r="T366" s="131"/>
      <c r="U366" s="131"/>
      <c r="V366" s="131"/>
      <c r="W366" s="131"/>
      <c r="X366" s="131"/>
      <c r="Y366" s="131"/>
      <c r="Z366" s="131"/>
      <c r="AA366" s="131"/>
      <c r="AB366" s="61">
        <f t="shared" si="70"/>
        <v>0</v>
      </c>
      <c r="AE366" s="132"/>
    </row>
    <row r="367" spans="1:31" s="61" customFormat="1">
      <c r="A367" s="61" t="e">
        <f t="shared" si="60"/>
        <v>#N/A</v>
      </c>
      <c r="B367" s="121">
        <f t="shared" si="61"/>
        <v>0</v>
      </c>
      <c r="C367" s="117" t="e">
        <f>VLOOKUP(B367,映射表!A:C,3,0)</f>
        <v>#N/A</v>
      </c>
      <c r="D367" s="121">
        <f t="shared" si="62"/>
        <v>0</v>
      </c>
      <c r="E367" s="100">
        <f t="shared" si="63"/>
        <v>0</v>
      </c>
      <c r="F367" s="121">
        <f t="shared" si="64"/>
        <v>0</v>
      </c>
      <c r="G367" s="121">
        <f t="shared" si="65"/>
        <v>0</v>
      </c>
      <c r="H367" s="99" t="e">
        <f>VLOOKUP(C367,'B2B（ol)'!A:J,10,0)*D367</f>
        <v>#N/A</v>
      </c>
      <c r="I367" s="101" t="e">
        <f t="shared" si="66"/>
        <v>#DIV/0!</v>
      </c>
      <c r="J367" s="101">
        <f t="shared" si="67"/>
        <v>0</v>
      </c>
      <c r="K367" s="121">
        <f t="shared" si="68"/>
        <v>0</v>
      </c>
      <c r="L367" s="121" t="e">
        <f>VLOOKUP(C367,'B2B（ol)'!A:P,16,0)</f>
        <v>#N/A</v>
      </c>
      <c r="M367" s="117">
        <f t="shared" si="69"/>
        <v>0</v>
      </c>
      <c r="N367" s="114" t="e">
        <f>VLOOKUP(C367,'B2B（ol)'!A:K,11,0)</f>
        <v>#N/A</v>
      </c>
      <c r="O367" s="114" t="e">
        <f>VLOOKUP(B367,fulfillment!L:AN,29,0)</f>
        <v>#N/A</v>
      </c>
      <c r="P367" s="113"/>
      <c r="Q367" s="61" t="e">
        <f>VLOOKUP(R367,映射表!A:G,7,0)</f>
        <v>#N/A</v>
      </c>
      <c r="R367" s="131"/>
      <c r="S367" s="131"/>
      <c r="T367" s="131"/>
      <c r="U367" s="131"/>
      <c r="V367" s="131"/>
      <c r="W367" s="131"/>
      <c r="X367" s="131"/>
      <c r="Y367" s="131"/>
      <c r="Z367" s="131"/>
      <c r="AA367" s="131"/>
      <c r="AB367" s="61">
        <f t="shared" si="70"/>
        <v>0</v>
      </c>
      <c r="AE367" s="132"/>
    </row>
    <row r="368" spans="1:31" s="61" customFormat="1">
      <c r="A368" s="61" t="e">
        <f t="shared" si="60"/>
        <v>#N/A</v>
      </c>
      <c r="B368" s="121">
        <f t="shared" si="61"/>
        <v>0</v>
      </c>
      <c r="C368" s="117" t="e">
        <f>VLOOKUP(B368,映射表!A:C,3,0)</f>
        <v>#N/A</v>
      </c>
      <c r="D368" s="121">
        <f t="shared" si="62"/>
        <v>0</v>
      </c>
      <c r="E368" s="100">
        <f t="shared" si="63"/>
        <v>0</v>
      </c>
      <c r="F368" s="121">
        <f t="shared" si="64"/>
        <v>0</v>
      </c>
      <c r="G368" s="121">
        <f t="shared" si="65"/>
        <v>0</v>
      </c>
      <c r="H368" s="99" t="e">
        <f>VLOOKUP(C368,'B2B（ol)'!A:J,10,0)*D368</f>
        <v>#N/A</v>
      </c>
      <c r="I368" s="101" t="e">
        <f t="shared" si="66"/>
        <v>#DIV/0!</v>
      </c>
      <c r="J368" s="101">
        <f t="shared" si="67"/>
        <v>0</v>
      </c>
      <c r="K368" s="121">
        <f t="shared" si="68"/>
        <v>0</v>
      </c>
      <c r="L368" s="121" t="e">
        <f>VLOOKUP(C368,'B2B（ol)'!A:P,16,0)</f>
        <v>#N/A</v>
      </c>
      <c r="M368" s="117">
        <f t="shared" si="69"/>
        <v>0</v>
      </c>
      <c r="N368" s="114" t="e">
        <f>VLOOKUP(C368,'B2B（ol)'!A:K,11,0)</f>
        <v>#N/A</v>
      </c>
      <c r="O368" s="114" t="e">
        <f>VLOOKUP(B368,fulfillment!L:AN,29,0)</f>
        <v>#N/A</v>
      </c>
      <c r="P368" s="113"/>
      <c r="Q368" s="61" t="e">
        <f>VLOOKUP(R368,映射表!A:G,7,0)</f>
        <v>#N/A</v>
      </c>
      <c r="R368" s="131"/>
      <c r="S368" s="131"/>
      <c r="T368" s="131"/>
      <c r="U368" s="131"/>
      <c r="V368" s="131"/>
      <c r="W368" s="131"/>
      <c r="X368" s="131"/>
      <c r="Y368" s="131"/>
      <c r="Z368" s="131"/>
      <c r="AA368" s="131"/>
      <c r="AB368" s="61">
        <f t="shared" si="70"/>
        <v>0</v>
      </c>
      <c r="AE368" s="132"/>
    </row>
    <row r="369" spans="1:31" s="61" customFormat="1">
      <c r="A369" s="61" t="e">
        <f t="shared" si="60"/>
        <v>#N/A</v>
      </c>
      <c r="B369" s="121">
        <f t="shared" si="61"/>
        <v>0</v>
      </c>
      <c r="C369" s="117" t="e">
        <f>VLOOKUP(B369,映射表!A:C,3,0)</f>
        <v>#N/A</v>
      </c>
      <c r="D369" s="121">
        <f t="shared" si="62"/>
        <v>0</v>
      </c>
      <c r="E369" s="100">
        <f t="shared" si="63"/>
        <v>0</v>
      </c>
      <c r="F369" s="121">
        <f t="shared" si="64"/>
        <v>0</v>
      </c>
      <c r="G369" s="121">
        <f t="shared" si="65"/>
        <v>0</v>
      </c>
      <c r="H369" s="99" t="e">
        <f>VLOOKUP(C369,'B2B（ol)'!A:J,10,0)*D369</f>
        <v>#N/A</v>
      </c>
      <c r="I369" s="101" t="e">
        <f t="shared" si="66"/>
        <v>#DIV/0!</v>
      </c>
      <c r="J369" s="101">
        <f t="shared" si="67"/>
        <v>0</v>
      </c>
      <c r="K369" s="121">
        <f t="shared" si="68"/>
        <v>0</v>
      </c>
      <c r="L369" s="121" t="e">
        <f>VLOOKUP(C369,'B2B（ol)'!A:P,16,0)</f>
        <v>#N/A</v>
      </c>
      <c r="M369" s="117">
        <f t="shared" si="69"/>
        <v>0</v>
      </c>
      <c r="N369" s="114" t="e">
        <f>VLOOKUP(C369,'B2B（ol)'!A:K,11,0)</f>
        <v>#N/A</v>
      </c>
      <c r="O369" s="114" t="e">
        <f>VLOOKUP(B369,fulfillment!L:AN,29,0)</f>
        <v>#N/A</v>
      </c>
      <c r="P369" s="113"/>
      <c r="Q369" s="61" t="e">
        <f>VLOOKUP(R369,映射表!A:G,7,0)</f>
        <v>#N/A</v>
      </c>
      <c r="R369" s="131"/>
      <c r="S369" s="131"/>
      <c r="T369" s="131"/>
      <c r="U369" s="131"/>
      <c r="V369" s="131"/>
      <c r="W369" s="131"/>
      <c r="X369" s="131"/>
      <c r="Y369" s="131"/>
      <c r="Z369" s="131"/>
      <c r="AA369" s="131"/>
      <c r="AB369" s="61">
        <f t="shared" si="70"/>
        <v>0</v>
      </c>
      <c r="AE369" s="132"/>
    </row>
    <row r="370" spans="1:31" s="61" customFormat="1">
      <c r="A370" s="61" t="e">
        <f t="shared" si="60"/>
        <v>#N/A</v>
      </c>
      <c r="B370" s="121">
        <f t="shared" si="61"/>
        <v>0</v>
      </c>
      <c r="C370" s="117" t="e">
        <f>VLOOKUP(B370,映射表!A:C,3,0)</f>
        <v>#N/A</v>
      </c>
      <c r="D370" s="121">
        <f t="shared" si="62"/>
        <v>0</v>
      </c>
      <c r="E370" s="100">
        <f t="shared" si="63"/>
        <v>0</v>
      </c>
      <c r="F370" s="121">
        <f t="shared" si="64"/>
        <v>0</v>
      </c>
      <c r="G370" s="121">
        <f t="shared" si="65"/>
        <v>0</v>
      </c>
      <c r="H370" s="99" t="e">
        <f>VLOOKUP(C370,'B2B（ol)'!A:J,10,0)*D370</f>
        <v>#N/A</v>
      </c>
      <c r="I370" s="101" t="e">
        <f t="shared" si="66"/>
        <v>#DIV/0!</v>
      </c>
      <c r="J370" s="101">
        <f t="shared" si="67"/>
        <v>0</v>
      </c>
      <c r="K370" s="121">
        <f t="shared" si="68"/>
        <v>0</v>
      </c>
      <c r="L370" s="121" t="e">
        <f>VLOOKUP(C370,'B2B（ol)'!A:P,16,0)</f>
        <v>#N/A</v>
      </c>
      <c r="M370" s="117">
        <f t="shared" si="69"/>
        <v>0</v>
      </c>
      <c r="N370" s="114" t="e">
        <f>VLOOKUP(C370,'B2B（ol)'!A:K,11,0)</f>
        <v>#N/A</v>
      </c>
      <c r="O370" s="114" t="e">
        <f>VLOOKUP(B370,fulfillment!L:AN,29,0)</f>
        <v>#N/A</v>
      </c>
      <c r="P370" s="113"/>
      <c r="Q370" s="61" t="e">
        <f>VLOOKUP(R370,映射表!A:G,7,0)</f>
        <v>#N/A</v>
      </c>
      <c r="R370" s="131"/>
      <c r="S370" s="131"/>
      <c r="T370" s="131"/>
      <c r="U370" s="131"/>
      <c r="V370" s="131"/>
      <c r="W370" s="131"/>
      <c r="X370" s="131"/>
      <c r="Y370" s="131"/>
      <c r="Z370" s="131"/>
      <c r="AA370" s="131"/>
      <c r="AB370" s="61">
        <f t="shared" si="70"/>
        <v>0</v>
      </c>
      <c r="AE370" s="132"/>
    </row>
    <row r="371" spans="1:31" s="61" customFormat="1">
      <c r="A371" s="61" t="e">
        <f t="shared" si="60"/>
        <v>#N/A</v>
      </c>
      <c r="B371" s="121">
        <f t="shared" si="61"/>
        <v>0</v>
      </c>
      <c r="C371" s="117" t="e">
        <f>VLOOKUP(B371,映射表!A:C,3,0)</f>
        <v>#N/A</v>
      </c>
      <c r="D371" s="121">
        <f t="shared" si="62"/>
        <v>0</v>
      </c>
      <c r="E371" s="100">
        <f t="shared" si="63"/>
        <v>0</v>
      </c>
      <c r="F371" s="121">
        <f t="shared" si="64"/>
        <v>0</v>
      </c>
      <c r="G371" s="121">
        <f t="shared" si="65"/>
        <v>0</v>
      </c>
      <c r="H371" s="99" t="e">
        <f>VLOOKUP(C371,'B2B（ol)'!A:J,10,0)*D371</f>
        <v>#N/A</v>
      </c>
      <c r="I371" s="101" t="e">
        <f t="shared" si="66"/>
        <v>#DIV/0!</v>
      </c>
      <c r="J371" s="101">
        <f t="shared" si="67"/>
        <v>0</v>
      </c>
      <c r="K371" s="121">
        <f t="shared" si="68"/>
        <v>0</v>
      </c>
      <c r="L371" s="121" t="e">
        <f>VLOOKUP(C371,'B2B（ol)'!A:P,16,0)</f>
        <v>#N/A</v>
      </c>
      <c r="M371" s="117">
        <f t="shared" si="69"/>
        <v>0</v>
      </c>
      <c r="N371" s="114" t="e">
        <f>VLOOKUP(C371,'B2B（ol)'!A:K,11,0)</f>
        <v>#N/A</v>
      </c>
      <c r="O371" s="114" t="e">
        <f>VLOOKUP(B371,fulfillment!L:AN,29,0)</f>
        <v>#N/A</v>
      </c>
      <c r="P371" s="113"/>
      <c r="Q371" s="61" t="e">
        <f>VLOOKUP(R371,映射表!A:G,7,0)</f>
        <v>#N/A</v>
      </c>
      <c r="R371" s="131"/>
      <c r="S371" s="131"/>
      <c r="T371" s="131"/>
      <c r="U371" s="131"/>
      <c r="V371" s="131"/>
      <c r="W371" s="131"/>
      <c r="X371" s="131"/>
      <c r="Y371" s="131"/>
      <c r="Z371" s="131"/>
      <c r="AA371" s="131"/>
      <c r="AB371" s="61">
        <f t="shared" si="70"/>
        <v>0</v>
      </c>
      <c r="AE371" s="132"/>
    </row>
    <row r="372" spans="1:31" s="61" customFormat="1">
      <c r="A372" s="61" t="e">
        <f t="shared" si="60"/>
        <v>#N/A</v>
      </c>
      <c r="B372" s="121">
        <f t="shared" si="61"/>
        <v>0</v>
      </c>
      <c r="C372" s="117" t="e">
        <f>VLOOKUP(B372,映射表!A:C,3,0)</f>
        <v>#N/A</v>
      </c>
      <c r="D372" s="121">
        <f t="shared" si="62"/>
        <v>0</v>
      </c>
      <c r="E372" s="100">
        <f t="shared" si="63"/>
        <v>0</v>
      </c>
      <c r="F372" s="121">
        <f t="shared" si="64"/>
        <v>0</v>
      </c>
      <c r="G372" s="121">
        <f t="shared" si="65"/>
        <v>0</v>
      </c>
      <c r="H372" s="99" t="e">
        <f>VLOOKUP(C372,'B2B（ol)'!A:J,10,0)*D372</f>
        <v>#N/A</v>
      </c>
      <c r="I372" s="101" t="e">
        <f t="shared" si="66"/>
        <v>#DIV/0!</v>
      </c>
      <c r="J372" s="101">
        <f t="shared" si="67"/>
        <v>0</v>
      </c>
      <c r="K372" s="121">
        <f t="shared" si="68"/>
        <v>0</v>
      </c>
      <c r="L372" s="121" t="e">
        <f>VLOOKUP(C372,'B2B（ol)'!A:P,16,0)</f>
        <v>#N/A</v>
      </c>
      <c r="M372" s="117">
        <f t="shared" si="69"/>
        <v>0</v>
      </c>
      <c r="N372" s="114" t="e">
        <f>VLOOKUP(C372,'B2B（ol)'!A:K,11,0)</f>
        <v>#N/A</v>
      </c>
      <c r="O372" s="114" t="e">
        <f>VLOOKUP(B372,fulfillment!L:AN,29,0)</f>
        <v>#N/A</v>
      </c>
      <c r="P372" s="113"/>
      <c r="Q372" s="61" t="e">
        <f>VLOOKUP(R372,映射表!A:G,7,0)</f>
        <v>#N/A</v>
      </c>
      <c r="R372" s="131"/>
      <c r="S372" s="131"/>
      <c r="T372" s="131"/>
      <c r="U372" s="131"/>
      <c r="V372" s="131"/>
      <c r="W372" s="131"/>
      <c r="X372" s="131"/>
      <c r="Y372" s="131"/>
      <c r="Z372" s="131"/>
      <c r="AA372" s="131"/>
      <c r="AB372" s="61">
        <f t="shared" si="70"/>
        <v>0</v>
      </c>
      <c r="AE372" s="132"/>
    </row>
    <row r="373" spans="1:31" s="61" customFormat="1">
      <c r="A373" s="61" t="e">
        <f t="shared" si="60"/>
        <v>#N/A</v>
      </c>
      <c r="B373" s="121">
        <f t="shared" si="61"/>
        <v>0</v>
      </c>
      <c r="C373" s="117" t="e">
        <f>VLOOKUP(B373,映射表!A:C,3,0)</f>
        <v>#N/A</v>
      </c>
      <c r="D373" s="121">
        <f t="shared" si="62"/>
        <v>0</v>
      </c>
      <c r="E373" s="100">
        <f t="shared" si="63"/>
        <v>0</v>
      </c>
      <c r="F373" s="121">
        <f t="shared" si="64"/>
        <v>0</v>
      </c>
      <c r="G373" s="121">
        <f t="shared" si="65"/>
        <v>0</v>
      </c>
      <c r="H373" s="99" t="e">
        <f>VLOOKUP(C373,'B2B（ol)'!A:J,10,0)*D373</f>
        <v>#N/A</v>
      </c>
      <c r="I373" s="101" t="e">
        <f t="shared" si="66"/>
        <v>#DIV/0!</v>
      </c>
      <c r="J373" s="101">
        <f t="shared" si="67"/>
        <v>0</v>
      </c>
      <c r="K373" s="121">
        <f t="shared" si="68"/>
        <v>0</v>
      </c>
      <c r="L373" s="121" t="e">
        <f>VLOOKUP(C373,'B2B（ol)'!A:P,16,0)</f>
        <v>#N/A</v>
      </c>
      <c r="M373" s="117">
        <f t="shared" si="69"/>
        <v>0</v>
      </c>
      <c r="N373" s="114" t="e">
        <f>VLOOKUP(C373,'B2B（ol)'!A:K,11,0)</f>
        <v>#N/A</v>
      </c>
      <c r="O373" s="114" t="e">
        <f>VLOOKUP(B373,fulfillment!L:AN,29,0)</f>
        <v>#N/A</v>
      </c>
      <c r="P373" s="113"/>
      <c r="Q373" s="61" t="e">
        <f>VLOOKUP(R373,映射表!A:G,7,0)</f>
        <v>#N/A</v>
      </c>
      <c r="R373" s="131"/>
      <c r="S373" s="131"/>
      <c r="T373" s="131"/>
      <c r="U373" s="131"/>
      <c r="V373" s="131"/>
      <c r="W373" s="131"/>
      <c r="X373" s="131"/>
      <c r="Y373" s="131"/>
      <c r="Z373" s="131"/>
      <c r="AA373" s="131"/>
      <c r="AB373" s="61">
        <f t="shared" si="70"/>
        <v>0</v>
      </c>
      <c r="AE373" s="132"/>
    </row>
    <row r="374" spans="1:31" s="61" customFormat="1">
      <c r="A374" s="61" t="e">
        <f t="shared" si="60"/>
        <v>#N/A</v>
      </c>
      <c r="B374" s="121">
        <f t="shared" si="61"/>
        <v>0</v>
      </c>
      <c r="C374" s="117" t="e">
        <f>VLOOKUP(B374,映射表!A:C,3,0)</f>
        <v>#N/A</v>
      </c>
      <c r="D374" s="121">
        <f t="shared" si="62"/>
        <v>0</v>
      </c>
      <c r="E374" s="100">
        <f t="shared" si="63"/>
        <v>0</v>
      </c>
      <c r="F374" s="121">
        <f t="shared" si="64"/>
        <v>0</v>
      </c>
      <c r="G374" s="121">
        <f t="shared" si="65"/>
        <v>0</v>
      </c>
      <c r="H374" s="99" t="e">
        <f>VLOOKUP(C374,'B2B（ol)'!A:J,10,0)*D374</f>
        <v>#N/A</v>
      </c>
      <c r="I374" s="101" t="e">
        <f t="shared" si="66"/>
        <v>#DIV/0!</v>
      </c>
      <c r="J374" s="101">
        <f t="shared" si="67"/>
        <v>0</v>
      </c>
      <c r="K374" s="121">
        <f t="shared" si="68"/>
        <v>0</v>
      </c>
      <c r="L374" s="121" t="e">
        <f>VLOOKUP(C374,'B2B（ol)'!A:P,16,0)</f>
        <v>#N/A</v>
      </c>
      <c r="M374" s="117">
        <f t="shared" si="69"/>
        <v>0</v>
      </c>
      <c r="N374" s="114" t="e">
        <f>VLOOKUP(C374,'B2B（ol)'!A:K,11,0)</f>
        <v>#N/A</v>
      </c>
      <c r="O374" s="114" t="e">
        <f>VLOOKUP(B374,fulfillment!L:AN,29,0)</f>
        <v>#N/A</v>
      </c>
      <c r="P374" s="113"/>
      <c r="Q374" s="61" t="e">
        <f>VLOOKUP(R374,映射表!A:G,7,0)</f>
        <v>#N/A</v>
      </c>
      <c r="R374" s="131"/>
      <c r="S374" s="131"/>
      <c r="T374" s="131"/>
      <c r="U374" s="131"/>
      <c r="V374" s="131"/>
      <c r="W374" s="131"/>
      <c r="X374" s="131"/>
      <c r="Y374" s="131"/>
      <c r="Z374" s="131"/>
      <c r="AA374" s="131"/>
      <c r="AB374" s="61">
        <f t="shared" si="70"/>
        <v>0</v>
      </c>
      <c r="AE374" s="132"/>
    </row>
    <row r="375" spans="1:31" s="61" customFormat="1">
      <c r="A375" s="61" t="e">
        <f t="shared" si="60"/>
        <v>#N/A</v>
      </c>
      <c r="B375" s="121">
        <f t="shared" si="61"/>
        <v>0</v>
      </c>
      <c r="C375" s="117" t="e">
        <f>VLOOKUP(B375,映射表!A:C,3,0)</f>
        <v>#N/A</v>
      </c>
      <c r="D375" s="121">
        <f t="shared" si="62"/>
        <v>0</v>
      </c>
      <c r="E375" s="100">
        <f t="shared" si="63"/>
        <v>0</v>
      </c>
      <c r="F375" s="121">
        <f t="shared" si="64"/>
        <v>0</v>
      </c>
      <c r="G375" s="121">
        <f t="shared" si="65"/>
        <v>0</v>
      </c>
      <c r="H375" s="99" t="e">
        <f>VLOOKUP(C375,'B2B（ol)'!A:J,10,0)*D375</f>
        <v>#N/A</v>
      </c>
      <c r="I375" s="101" t="e">
        <f t="shared" si="66"/>
        <v>#DIV/0!</v>
      </c>
      <c r="J375" s="101">
        <f t="shared" si="67"/>
        <v>0</v>
      </c>
      <c r="K375" s="121">
        <f t="shared" si="68"/>
        <v>0</v>
      </c>
      <c r="L375" s="121" t="e">
        <f>VLOOKUP(C375,'B2B（ol)'!A:P,16,0)</f>
        <v>#N/A</v>
      </c>
      <c r="M375" s="117">
        <f t="shared" si="69"/>
        <v>0</v>
      </c>
      <c r="N375" s="114" t="e">
        <f>VLOOKUP(C375,'B2B（ol)'!A:K,11,0)</f>
        <v>#N/A</v>
      </c>
      <c r="O375" s="114" t="e">
        <f>VLOOKUP(B375,fulfillment!L:AN,29,0)</f>
        <v>#N/A</v>
      </c>
      <c r="P375" s="113"/>
      <c r="Q375" s="61" t="e">
        <f>VLOOKUP(R375,映射表!A:G,7,0)</f>
        <v>#N/A</v>
      </c>
      <c r="R375" s="131"/>
      <c r="S375" s="131"/>
      <c r="T375" s="131"/>
      <c r="U375" s="131"/>
      <c r="V375" s="131"/>
      <c r="W375" s="131"/>
      <c r="X375" s="131"/>
      <c r="Y375" s="131"/>
      <c r="Z375" s="131"/>
      <c r="AA375" s="131"/>
      <c r="AB375" s="61">
        <f t="shared" si="70"/>
        <v>0</v>
      </c>
      <c r="AE375" s="132"/>
    </row>
    <row r="376" spans="1:31" s="61" customFormat="1">
      <c r="A376" s="61" t="e">
        <f t="shared" si="60"/>
        <v>#N/A</v>
      </c>
      <c r="B376" s="121">
        <f t="shared" si="61"/>
        <v>0</v>
      </c>
      <c r="C376" s="117" t="e">
        <f>VLOOKUP(B376,映射表!A:C,3,0)</f>
        <v>#N/A</v>
      </c>
      <c r="D376" s="121">
        <f t="shared" si="62"/>
        <v>0</v>
      </c>
      <c r="E376" s="100">
        <f t="shared" si="63"/>
        <v>0</v>
      </c>
      <c r="F376" s="121">
        <f t="shared" si="64"/>
        <v>0</v>
      </c>
      <c r="G376" s="121">
        <f t="shared" si="65"/>
        <v>0</v>
      </c>
      <c r="H376" s="99" t="e">
        <f>VLOOKUP(C376,'B2B（ol)'!A:J,10,0)*D376</f>
        <v>#N/A</v>
      </c>
      <c r="I376" s="101" t="e">
        <f t="shared" si="66"/>
        <v>#DIV/0!</v>
      </c>
      <c r="J376" s="101">
        <f t="shared" si="67"/>
        <v>0</v>
      </c>
      <c r="K376" s="121">
        <f t="shared" si="68"/>
        <v>0</v>
      </c>
      <c r="L376" s="121" t="e">
        <f>VLOOKUP(C376,'B2B（ol)'!A:P,16,0)</f>
        <v>#N/A</v>
      </c>
      <c r="M376" s="117">
        <f t="shared" si="69"/>
        <v>0</v>
      </c>
      <c r="N376" s="114" t="e">
        <f>VLOOKUP(C376,'B2B（ol)'!A:K,11,0)</f>
        <v>#N/A</v>
      </c>
      <c r="O376" s="114" t="e">
        <f>VLOOKUP(B376,fulfillment!L:AN,29,0)</f>
        <v>#N/A</v>
      </c>
      <c r="P376" s="113"/>
      <c r="Q376" s="61" t="e">
        <f>VLOOKUP(R376,映射表!A:G,7,0)</f>
        <v>#N/A</v>
      </c>
      <c r="R376" s="131"/>
      <c r="S376" s="131"/>
      <c r="T376" s="131"/>
      <c r="U376" s="131"/>
      <c r="V376" s="131"/>
      <c r="W376" s="131"/>
      <c r="X376" s="131"/>
      <c r="Y376" s="131"/>
      <c r="Z376" s="131"/>
      <c r="AA376" s="131"/>
      <c r="AB376" s="61">
        <f t="shared" si="70"/>
        <v>0</v>
      </c>
      <c r="AE376" s="132"/>
    </row>
    <row r="377" spans="1:31" s="61" customFormat="1">
      <c r="A377" s="61" t="e">
        <f t="shared" si="60"/>
        <v>#N/A</v>
      </c>
      <c r="B377" s="121">
        <f t="shared" si="61"/>
        <v>0</v>
      </c>
      <c r="C377" s="117" t="e">
        <f>VLOOKUP(B377,映射表!A:C,3,0)</f>
        <v>#N/A</v>
      </c>
      <c r="D377" s="121">
        <f t="shared" si="62"/>
        <v>0</v>
      </c>
      <c r="E377" s="100">
        <f t="shared" si="63"/>
        <v>0</v>
      </c>
      <c r="F377" s="121">
        <f t="shared" si="64"/>
        <v>0</v>
      </c>
      <c r="G377" s="121">
        <f t="shared" si="65"/>
        <v>0</v>
      </c>
      <c r="H377" s="99" t="e">
        <f>VLOOKUP(C377,'B2B（ol)'!A:J,10,0)*D377</f>
        <v>#N/A</v>
      </c>
      <c r="I377" s="101" t="e">
        <f t="shared" si="66"/>
        <v>#DIV/0!</v>
      </c>
      <c r="J377" s="101">
        <f t="shared" si="67"/>
        <v>0</v>
      </c>
      <c r="K377" s="121">
        <f t="shared" si="68"/>
        <v>0</v>
      </c>
      <c r="L377" s="121" t="e">
        <f>VLOOKUP(C377,'B2B（ol)'!A:P,16,0)</f>
        <v>#N/A</v>
      </c>
      <c r="M377" s="117">
        <f t="shared" si="69"/>
        <v>0</v>
      </c>
      <c r="N377" s="114" t="e">
        <f>VLOOKUP(C377,'B2B（ol)'!A:K,11,0)</f>
        <v>#N/A</v>
      </c>
      <c r="O377" s="114" t="e">
        <f>VLOOKUP(B377,fulfillment!L:AN,29,0)</f>
        <v>#N/A</v>
      </c>
      <c r="P377" s="113"/>
      <c r="Q377" s="61" t="e">
        <f>VLOOKUP(R377,映射表!A:G,7,0)</f>
        <v>#N/A</v>
      </c>
      <c r="R377" s="131"/>
      <c r="S377" s="131"/>
      <c r="T377" s="131"/>
      <c r="U377" s="131"/>
      <c r="V377" s="131"/>
      <c r="W377" s="131"/>
      <c r="X377" s="131"/>
      <c r="Y377" s="131"/>
      <c r="Z377" s="131"/>
      <c r="AA377" s="131"/>
      <c r="AB377" s="61">
        <f t="shared" si="70"/>
        <v>0</v>
      </c>
      <c r="AE377" s="132"/>
    </row>
    <row r="378" spans="1:31" s="61" customFormat="1">
      <c r="A378" s="61" t="e">
        <f t="shared" si="60"/>
        <v>#N/A</v>
      </c>
      <c r="B378" s="121">
        <f t="shared" si="61"/>
        <v>0</v>
      </c>
      <c r="C378" s="117" t="e">
        <f>VLOOKUP(B378,映射表!A:C,3,0)</f>
        <v>#N/A</v>
      </c>
      <c r="D378" s="121">
        <f t="shared" si="62"/>
        <v>0</v>
      </c>
      <c r="E378" s="100">
        <f t="shared" si="63"/>
        <v>0</v>
      </c>
      <c r="F378" s="121">
        <f t="shared" si="64"/>
        <v>0</v>
      </c>
      <c r="G378" s="121">
        <f t="shared" si="65"/>
        <v>0</v>
      </c>
      <c r="H378" s="99" t="e">
        <f>VLOOKUP(C378,'B2B（ol)'!A:J,10,0)*D378</f>
        <v>#N/A</v>
      </c>
      <c r="I378" s="101" t="e">
        <f t="shared" si="66"/>
        <v>#DIV/0!</v>
      </c>
      <c r="J378" s="101">
        <f t="shared" si="67"/>
        <v>0</v>
      </c>
      <c r="K378" s="121">
        <f t="shared" si="68"/>
        <v>0</v>
      </c>
      <c r="L378" s="121" t="e">
        <f>VLOOKUP(C378,'B2B（ol)'!A:P,16,0)</f>
        <v>#N/A</v>
      </c>
      <c r="M378" s="117">
        <f t="shared" si="69"/>
        <v>0</v>
      </c>
      <c r="N378" s="114" t="e">
        <f>VLOOKUP(C378,'B2B（ol)'!A:K,11,0)</f>
        <v>#N/A</v>
      </c>
      <c r="O378" s="114" t="e">
        <f>VLOOKUP(B378,fulfillment!L:AN,29,0)</f>
        <v>#N/A</v>
      </c>
      <c r="P378" s="113"/>
      <c r="Q378" s="61" t="e">
        <f>VLOOKUP(R378,映射表!A:G,7,0)</f>
        <v>#N/A</v>
      </c>
      <c r="R378" s="131"/>
      <c r="S378" s="131"/>
      <c r="T378" s="131"/>
      <c r="U378" s="131"/>
      <c r="V378" s="131"/>
      <c r="W378" s="131"/>
      <c r="X378" s="131"/>
      <c r="Y378" s="131"/>
      <c r="Z378" s="131"/>
      <c r="AA378" s="131"/>
      <c r="AB378" s="61">
        <f t="shared" si="70"/>
        <v>0</v>
      </c>
      <c r="AE378" s="132"/>
    </row>
    <row r="379" spans="1:31" s="61" customFormat="1">
      <c r="A379" s="61" t="e">
        <f t="shared" si="60"/>
        <v>#N/A</v>
      </c>
      <c r="B379" s="121">
        <f t="shared" si="61"/>
        <v>0</v>
      </c>
      <c r="C379" s="117" t="e">
        <f>VLOOKUP(B379,映射表!A:C,3,0)</f>
        <v>#N/A</v>
      </c>
      <c r="D379" s="121">
        <f t="shared" si="62"/>
        <v>0</v>
      </c>
      <c r="E379" s="100">
        <f t="shared" si="63"/>
        <v>0</v>
      </c>
      <c r="F379" s="121">
        <f t="shared" si="64"/>
        <v>0</v>
      </c>
      <c r="G379" s="121">
        <f t="shared" si="65"/>
        <v>0</v>
      </c>
      <c r="H379" s="99" t="e">
        <f>VLOOKUP(C379,'B2B（ol)'!A:J,10,0)*D379</f>
        <v>#N/A</v>
      </c>
      <c r="I379" s="101" t="e">
        <f t="shared" si="66"/>
        <v>#DIV/0!</v>
      </c>
      <c r="J379" s="101">
        <f t="shared" si="67"/>
        <v>0</v>
      </c>
      <c r="K379" s="121">
        <f t="shared" si="68"/>
        <v>0</v>
      </c>
      <c r="L379" s="121" t="e">
        <f>VLOOKUP(C379,'B2B（ol)'!A:P,16,0)</f>
        <v>#N/A</v>
      </c>
      <c r="M379" s="117">
        <f t="shared" si="69"/>
        <v>0</v>
      </c>
      <c r="N379" s="114" t="e">
        <f>VLOOKUP(C379,'B2B（ol)'!A:K,11,0)</f>
        <v>#N/A</v>
      </c>
      <c r="O379" s="114" t="e">
        <f>VLOOKUP(B379,fulfillment!L:AN,29,0)</f>
        <v>#N/A</v>
      </c>
      <c r="P379" s="113"/>
      <c r="Q379" s="61" t="e">
        <f>VLOOKUP(R379,映射表!A:G,7,0)</f>
        <v>#N/A</v>
      </c>
      <c r="R379" s="131"/>
      <c r="S379" s="131"/>
      <c r="T379" s="131"/>
      <c r="U379" s="131"/>
      <c r="V379" s="131"/>
      <c r="W379" s="131"/>
      <c r="X379" s="131"/>
      <c r="Y379" s="131"/>
      <c r="Z379" s="131"/>
      <c r="AA379" s="131"/>
      <c r="AB379" s="61">
        <f t="shared" si="70"/>
        <v>0</v>
      </c>
      <c r="AE379" s="132"/>
    </row>
    <row r="380" spans="1:31" s="61" customFormat="1">
      <c r="A380" s="61" t="e">
        <f t="shared" si="60"/>
        <v>#N/A</v>
      </c>
      <c r="B380" s="121">
        <f t="shared" si="61"/>
        <v>0</v>
      </c>
      <c r="C380" s="117" t="e">
        <f>VLOOKUP(B380,映射表!A:C,3,0)</f>
        <v>#N/A</v>
      </c>
      <c r="D380" s="121">
        <f t="shared" si="62"/>
        <v>0</v>
      </c>
      <c r="E380" s="100">
        <f t="shared" si="63"/>
        <v>0</v>
      </c>
      <c r="F380" s="121">
        <f t="shared" si="64"/>
        <v>0</v>
      </c>
      <c r="G380" s="121">
        <f t="shared" si="65"/>
        <v>0</v>
      </c>
      <c r="H380" s="99" t="e">
        <f>VLOOKUP(C380,'B2B（ol)'!A:J,10,0)*D380</f>
        <v>#N/A</v>
      </c>
      <c r="I380" s="101" t="e">
        <f t="shared" si="66"/>
        <v>#DIV/0!</v>
      </c>
      <c r="J380" s="101">
        <f t="shared" si="67"/>
        <v>0</v>
      </c>
      <c r="K380" s="121">
        <f t="shared" si="68"/>
        <v>0</v>
      </c>
      <c r="L380" s="121" t="e">
        <f>VLOOKUP(C380,'B2B（ol)'!A:P,16,0)</f>
        <v>#N/A</v>
      </c>
      <c r="M380" s="117">
        <f t="shared" si="69"/>
        <v>0</v>
      </c>
      <c r="N380" s="114" t="e">
        <f>VLOOKUP(C380,'B2B（ol)'!A:K,11,0)</f>
        <v>#N/A</v>
      </c>
      <c r="O380" s="114" t="e">
        <f>VLOOKUP(B380,fulfillment!L:AN,29,0)</f>
        <v>#N/A</v>
      </c>
      <c r="P380" s="113"/>
      <c r="Q380" s="61" t="e">
        <f>VLOOKUP(R380,映射表!A:G,7,0)</f>
        <v>#N/A</v>
      </c>
      <c r="R380" s="131"/>
      <c r="S380" s="131"/>
      <c r="T380" s="131"/>
      <c r="U380" s="131"/>
      <c r="V380" s="131"/>
      <c r="W380" s="131"/>
      <c r="X380" s="131"/>
      <c r="Y380" s="131"/>
      <c r="Z380" s="131"/>
      <c r="AA380" s="131"/>
      <c r="AB380" s="61">
        <f t="shared" si="70"/>
        <v>0</v>
      </c>
      <c r="AE380" s="132"/>
    </row>
    <row r="381" spans="1:31" s="61" customFormat="1">
      <c r="A381" s="61" t="e">
        <f t="shared" si="60"/>
        <v>#N/A</v>
      </c>
      <c r="B381" s="121">
        <f t="shared" si="61"/>
        <v>0</v>
      </c>
      <c r="C381" s="117" t="e">
        <f>VLOOKUP(B381,映射表!A:C,3,0)</f>
        <v>#N/A</v>
      </c>
      <c r="D381" s="121">
        <f t="shared" si="62"/>
        <v>0</v>
      </c>
      <c r="E381" s="100">
        <f t="shared" si="63"/>
        <v>0</v>
      </c>
      <c r="F381" s="121">
        <f t="shared" si="64"/>
        <v>0</v>
      </c>
      <c r="G381" s="121">
        <f t="shared" si="65"/>
        <v>0</v>
      </c>
      <c r="H381" s="99" t="e">
        <f>VLOOKUP(C381,'B2B（ol)'!A:J,10,0)*D381</f>
        <v>#N/A</v>
      </c>
      <c r="I381" s="101" t="e">
        <f t="shared" si="66"/>
        <v>#DIV/0!</v>
      </c>
      <c r="J381" s="101">
        <f t="shared" si="67"/>
        <v>0</v>
      </c>
      <c r="K381" s="121">
        <f t="shared" si="68"/>
        <v>0</v>
      </c>
      <c r="L381" s="121" t="e">
        <f>VLOOKUP(C381,'B2B（ol)'!A:P,16,0)</f>
        <v>#N/A</v>
      </c>
      <c r="M381" s="117">
        <f t="shared" si="69"/>
        <v>0</v>
      </c>
      <c r="N381" s="114" t="e">
        <f>VLOOKUP(C381,'B2B（ol)'!A:K,11,0)</f>
        <v>#N/A</v>
      </c>
      <c r="O381" s="114" t="e">
        <f>VLOOKUP(B381,fulfillment!L:AN,29,0)</f>
        <v>#N/A</v>
      </c>
      <c r="P381" s="113"/>
      <c r="Q381" s="61" t="e">
        <f>VLOOKUP(R381,映射表!A:G,7,0)</f>
        <v>#N/A</v>
      </c>
      <c r="R381" s="131"/>
      <c r="S381" s="131"/>
      <c r="T381" s="131"/>
      <c r="U381" s="131"/>
      <c r="V381" s="131"/>
      <c r="W381" s="131"/>
      <c r="X381" s="131"/>
      <c r="Y381" s="131"/>
      <c r="Z381" s="131"/>
      <c r="AA381" s="131"/>
      <c r="AB381" s="61">
        <f t="shared" si="70"/>
        <v>0</v>
      </c>
      <c r="AE381" s="132"/>
    </row>
    <row r="382" spans="1:31" s="61" customFormat="1">
      <c r="A382" s="61" t="e">
        <f t="shared" si="60"/>
        <v>#N/A</v>
      </c>
      <c r="B382" s="121">
        <f t="shared" si="61"/>
        <v>0</v>
      </c>
      <c r="C382" s="117" t="e">
        <f>VLOOKUP(B382,映射表!A:C,3,0)</f>
        <v>#N/A</v>
      </c>
      <c r="D382" s="121">
        <f t="shared" si="62"/>
        <v>0</v>
      </c>
      <c r="E382" s="100">
        <f t="shared" si="63"/>
        <v>0</v>
      </c>
      <c r="F382" s="121">
        <f t="shared" si="64"/>
        <v>0</v>
      </c>
      <c r="G382" s="121">
        <f t="shared" si="65"/>
        <v>0</v>
      </c>
      <c r="H382" s="99" t="e">
        <f>VLOOKUP(C382,'B2B（ol)'!A:J,10,0)*D382</f>
        <v>#N/A</v>
      </c>
      <c r="I382" s="101" t="e">
        <f t="shared" si="66"/>
        <v>#DIV/0!</v>
      </c>
      <c r="J382" s="101">
        <f t="shared" si="67"/>
        <v>0</v>
      </c>
      <c r="K382" s="121">
        <f t="shared" si="68"/>
        <v>0</v>
      </c>
      <c r="L382" s="121" t="e">
        <f>VLOOKUP(C382,'B2B（ol)'!A:P,16,0)</f>
        <v>#N/A</v>
      </c>
      <c r="M382" s="117">
        <f t="shared" si="69"/>
        <v>0</v>
      </c>
      <c r="N382" s="114" t="e">
        <f>VLOOKUP(C382,'B2B（ol)'!A:K,11,0)</f>
        <v>#N/A</v>
      </c>
      <c r="O382" s="114" t="e">
        <f>VLOOKUP(B382,fulfillment!L:AN,29,0)</f>
        <v>#N/A</v>
      </c>
      <c r="P382" s="113"/>
      <c r="Q382" s="61" t="e">
        <f>VLOOKUP(R382,映射表!A:G,7,0)</f>
        <v>#N/A</v>
      </c>
      <c r="R382" s="131"/>
      <c r="S382" s="131"/>
      <c r="T382" s="131"/>
      <c r="U382" s="131"/>
      <c r="V382" s="131"/>
      <c r="W382" s="131"/>
      <c r="X382" s="131"/>
      <c r="Y382" s="131"/>
      <c r="Z382" s="131"/>
      <c r="AA382" s="131"/>
      <c r="AB382" s="61">
        <f t="shared" si="70"/>
        <v>0</v>
      </c>
      <c r="AE382" s="132"/>
    </row>
    <row r="383" spans="1:31" s="61" customFormat="1">
      <c r="A383" s="61" t="e">
        <f t="shared" si="60"/>
        <v>#N/A</v>
      </c>
      <c r="B383" s="121">
        <f t="shared" si="61"/>
        <v>0</v>
      </c>
      <c r="C383" s="117" t="e">
        <f>VLOOKUP(B383,映射表!A:C,3,0)</f>
        <v>#N/A</v>
      </c>
      <c r="D383" s="121">
        <f t="shared" si="62"/>
        <v>0</v>
      </c>
      <c r="E383" s="100">
        <f t="shared" si="63"/>
        <v>0</v>
      </c>
      <c r="F383" s="121">
        <f t="shared" si="64"/>
        <v>0</v>
      </c>
      <c r="G383" s="121">
        <f t="shared" si="65"/>
        <v>0</v>
      </c>
      <c r="H383" s="99" t="e">
        <f>VLOOKUP(C383,'B2B（ol)'!A:J,10,0)*D383</f>
        <v>#N/A</v>
      </c>
      <c r="I383" s="101" t="e">
        <f t="shared" si="66"/>
        <v>#DIV/0!</v>
      </c>
      <c r="J383" s="101">
        <f t="shared" si="67"/>
        <v>0</v>
      </c>
      <c r="K383" s="121">
        <f t="shared" si="68"/>
        <v>0</v>
      </c>
      <c r="L383" s="121" t="e">
        <f>VLOOKUP(C383,'B2B（ol)'!A:P,16,0)</f>
        <v>#N/A</v>
      </c>
      <c r="M383" s="117">
        <f t="shared" si="69"/>
        <v>0</v>
      </c>
      <c r="N383" s="114" t="e">
        <f>VLOOKUP(C383,'B2B（ol)'!A:K,11,0)</f>
        <v>#N/A</v>
      </c>
      <c r="O383" s="114" t="e">
        <f>VLOOKUP(B383,fulfillment!L:AN,29,0)</f>
        <v>#N/A</v>
      </c>
      <c r="P383" s="113"/>
      <c r="Q383" s="61" t="e">
        <f>VLOOKUP(R383,映射表!A:G,7,0)</f>
        <v>#N/A</v>
      </c>
      <c r="R383" s="131"/>
      <c r="S383" s="131"/>
      <c r="T383" s="131"/>
      <c r="U383" s="131"/>
      <c r="V383" s="131"/>
      <c r="W383" s="131"/>
      <c r="X383" s="131"/>
      <c r="Y383" s="131"/>
      <c r="Z383" s="131"/>
      <c r="AA383" s="131"/>
      <c r="AB383" s="61">
        <f t="shared" si="70"/>
        <v>0</v>
      </c>
      <c r="AE383" s="132"/>
    </row>
    <row r="384" spans="1:31" s="61" customFormat="1">
      <c r="A384" s="61" t="e">
        <f t="shared" si="60"/>
        <v>#N/A</v>
      </c>
      <c r="B384" s="121">
        <f t="shared" si="61"/>
        <v>0</v>
      </c>
      <c r="C384" s="117" t="e">
        <f>VLOOKUP(B384,映射表!A:C,3,0)</f>
        <v>#N/A</v>
      </c>
      <c r="D384" s="121">
        <f t="shared" si="62"/>
        <v>0</v>
      </c>
      <c r="E384" s="100">
        <f t="shared" si="63"/>
        <v>0</v>
      </c>
      <c r="F384" s="121">
        <f t="shared" si="64"/>
        <v>0</v>
      </c>
      <c r="G384" s="121">
        <f t="shared" si="65"/>
        <v>0</v>
      </c>
      <c r="H384" s="99" t="e">
        <f>VLOOKUP(C384,'B2B（ol)'!A:J,10,0)*D384</f>
        <v>#N/A</v>
      </c>
      <c r="I384" s="101" t="e">
        <f t="shared" si="66"/>
        <v>#DIV/0!</v>
      </c>
      <c r="J384" s="101">
        <f t="shared" si="67"/>
        <v>0</v>
      </c>
      <c r="K384" s="121">
        <f t="shared" si="68"/>
        <v>0</v>
      </c>
      <c r="L384" s="121" t="e">
        <f>VLOOKUP(C384,'B2B（ol)'!A:P,16,0)</f>
        <v>#N/A</v>
      </c>
      <c r="M384" s="117">
        <f t="shared" si="69"/>
        <v>0</v>
      </c>
      <c r="N384" s="114" t="e">
        <f>VLOOKUP(C384,'B2B（ol)'!A:K,11,0)</f>
        <v>#N/A</v>
      </c>
      <c r="O384" s="114" t="e">
        <f>VLOOKUP(B384,fulfillment!L:AN,29,0)</f>
        <v>#N/A</v>
      </c>
      <c r="P384" s="113"/>
      <c r="Q384" s="61" t="e">
        <f>VLOOKUP(R384,映射表!A:G,7,0)</f>
        <v>#N/A</v>
      </c>
      <c r="R384" s="131"/>
      <c r="S384" s="131"/>
      <c r="T384" s="131"/>
      <c r="U384" s="131"/>
      <c r="V384" s="131"/>
      <c r="W384" s="131"/>
      <c r="X384" s="131"/>
      <c r="Y384" s="131"/>
      <c r="Z384" s="131"/>
      <c r="AA384" s="131"/>
      <c r="AB384" s="61">
        <f t="shared" si="70"/>
        <v>0</v>
      </c>
      <c r="AE384" s="132"/>
    </row>
    <row r="385" spans="1:31" s="61" customFormat="1">
      <c r="A385" s="61" t="e">
        <f t="shared" si="60"/>
        <v>#N/A</v>
      </c>
      <c r="B385" s="121">
        <f t="shared" si="61"/>
        <v>0</v>
      </c>
      <c r="C385" s="117" t="e">
        <f>VLOOKUP(B385,映射表!A:C,3,0)</f>
        <v>#N/A</v>
      </c>
      <c r="D385" s="121">
        <f t="shared" si="62"/>
        <v>0</v>
      </c>
      <c r="E385" s="100">
        <f t="shared" si="63"/>
        <v>0</v>
      </c>
      <c r="F385" s="121">
        <f t="shared" si="64"/>
        <v>0</v>
      </c>
      <c r="G385" s="121">
        <f t="shared" si="65"/>
        <v>0</v>
      </c>
      <c r="H385" s="99" t="e">
        <f>VLOOKUP(C385,'B2B（ol)'!A:J,10,0)*D385</f>
        <v>#N/A</v>
      </c>
      <c r="I385" s="101" t="e">
        <f t="shared" si="66"/>
        <v>#DIV/0!</v>
      </c>
      <c r="J385" s="101">
        <f t="shared" si="67"/>
        <v>0</v>
      </c>
      <c r="K385" s="121">
        <f t="shared" si="68"/>
        <v>0</v>
      </c>
      <c r="L385" s="121" t="e">
        <f>VLOOKUP(C385,'B2B（ol)'!A:P,16,0)</f>
        <v>#N/A</v>
      </c>
      <c r="M385" s="117">
        <f t="shared" si="69"/>
        <v>0</v>
      </c>
      <c r="N385" s="114" t="e">
        <f>VLOOKUP(C385,'B2B（ol)'!A:K,11,0)</f>
        <v>#N/A</v>
      </c>
      <c r="O385" s="114" t="e">
        <f>VLOOKUP(B385,fulfillment!L:AN,29,0)</f>
        <v>#N/A</v>
      </c>
      <c r="P385" s="113"/>
      <c r="Q385" s="61" t="e">
        <f>VLOOKUP(R385,映射表!A:G,7,0)</f>
        <v>#N/A</v>
      </c>
      <c r="R385" s="131"/>
      <c r="S385" s="131"/>
      <c r="T385" s="131"/>
      <c r="U385" s="131"/>
      <c r="V385" s="131"/>
      <c r="W385" s="131"/>
      <c r="X385" s="131"/>
      <c r="Y385" s="131"/>
      <c r="Z385" s="131"/>
      <c r="AA385" s="131"/>
      <c r="AB385" s="61">
        <f t="shared" si="70"/>
        <v>0</v>
      </c>
      <c r="AE385" s="132"/>
    </row>
    <row r="386" spans="1:31" s="61" customFormat="1">
      <c r="A386" s="61" t="e">
        <f t="shared" ref="A386:A449" si="71">Q386</f>
        <v>#N/A</v>
      </c>
      <c r="B386" s="121">
        <f t="shared" ref="B386:B449" si="72">R386</f>
        <v>0</v>
      </c>
      <c r="C386" s="117" t="e">
        <f>VLOOKUP(B386,映射表!A:C,3,0)</f>
        <v>#N/A</v>
      </c>
      <c r="D386" s="121">
        <f t="shared" si="62"/>
        <v>0</v>
      </c>
      <c r="E386" s="100">
        <f t="shared" si="63"/>
        <v>0</v>
      </c>
      <c r="F386" s="121">
        <f t="shared" si="64"/>
        <v>0</v>
      </c>
      <c r="G386" s="121">
        <f t="shared" si="65"/>
        <v>0</v>
      </c>
      <c r="H386" s="99" t="e">
        <f>VLOOKUP(C386,'B2B（ol)'!A:J,10,0)*D386</f>
        <v>#N/A</v>
      </c>
      <c r="I386" s="101" t="e">
        <f t="shared" si="66"/>
        <v>#DIV/0!</v>
      </c>
      <c r="J386" s="101">
        <f t="shared" si="67"/>
        <v>0</v>
      </c>
      <c r="K386" s="121">
        <f t="shared" si="68"/>
        <v>0</v>
      </c>
      <c r="L386" s="121" t="e">
        <f>VLOOKUP(C386,'B2B（ol)'!A:P,16,0)</f>
        <v>#N/A</v>
      </c>
      <c r="M386" s="117">
        <f t="shared" si="69"/>
        <v>0</v>
      </c>
      <c r="N386" s="114" t="e">
        <f>VLOOKUP(C386,'B2B（ol)'!A:K,11,0)</f>
        <v>#N/A</v>
      </c>
      <c r="O386" s="114" t="e">
        <f>VLOOKUP(B386,fulfillment!L:AN,29,0)</f>
        <v>#N/A</v>
      </c>
      <c r="P386" s="113"/>
      <c r="Q386" s="61" t="e">
        <f>VLOOKUP(R386,映射表!A:G,7,0)</f>
        <v>#N/A</v>
      </c>
      <c r="R386" s="131"/>
      <c r="S386" s="131"/>
      <c r="T386" s="131"/>
      <c r="U386" s="131"/>
      <c r="V386" s="131"/>
      <c r="W386" s="131"/>
      <c r="X386" s="131"/>
      <c r="Y386" s="131"/>
      <c r="Z386" s="131"/>
      <c r="AA386" s="131"/>
      <c r="AB386" s="61">
        <f t="shared" si="70"/>
        <v>0</v>
      </c>
      <c r="AE386" s="132"/>
    </row>
    <row r="387" spans="1:31" s="61" customFormat="1">
      <c r="A387" s="61" t="e">
        <f t="shared" si="71"/>
        <v>#N/A</v>
      </c>
      <c r="B387" s="121">
        <f t="shared" si="72"/>
        <v>0</v>
      </c>
      <c r="C387" s="117" t="e">
        <f>VLOOKUP(B387,映射表!A:C,3,0)</f>
        <v>#N/A</v>
      </c>
      <c r="D387" s="121">
        <f t="shared" si="62"/>
        <v>0</v>
      </c>
      <c r="E387" s="100">
        <f t="shared" si="63"/>
        <v>0</v>
      </c>
      <c r="F387" s="121">
        <f t="shared" si="64"/>
        <v>0</v>
      </c>
      <c r="G387" s="121">
        <f t="shared" si="65"/>
        <v>0</v>
      </c>
      <c r="H387" s="99" t="e">
        <f>VLOOKUP(C387,'B2B（ol)'!A:J,10,0)*D387</f>
        <v>#N/A</v>
      </c>
      <c r="I387" s="101" t="e">
        <f t="shared" si="66"/>
        <v>#DIV/0!</v>
      </c>
      <c r="J387" s="101">
        <f t="shared" si="67"/>
        <v>0</v>
      </c>
      <c r="K387" s="121">
        <f t="shared" si="68"/>
        <v>0</v>
      </c>
      <c r="L387" s="121" t="e">
        <f>VLOOKUP(C387,'B2B（ol)'!A:P,16,0)</f>
        <v>#N/A</v>
      </c>
      <c r="M387" s="117">
        <f t="shared" si="69"/>
        <v>0</v>
      </c>
      <c r="N387" s="114" t="e">
        <f>VLOOKUP(C387,'B2B（ol)'!A:K,11,0)</f>
        <v>#N/A</v>
      </c>
      <c r="O387" s="114" t="e">
        <f>VLOOKUP(B387,fulfillment!L:AN,29,0)</f>
        <v>#N/A</v>
      </c>
      <c r="P387" s="113"/>
      <c r="Q387" s="61" t="e">
        <f>VLOOKUP(R387,映射表!A:G,7,0)</f>
        <v>#N/A</v>
      </c>
      <c r="R387" s="131"/>
      <c r="S387" s="131"/>
      <c r="T387" s="131"/>
      <c r="U387" s="131"/>
      <c r="V387" s="131"/>
      <c r="W387" s="131"/>
      <c r="X387" s="131"/>
      <c r="Y387" s="131"/>
      <c r="Z387" s="131"/>
      <c r="AA387" s="131"/>
      <c r="AB387" s="61">
        <f t="shared" si="70"/>
        <v>0</v>
      </c>
      <c r="AE387" s="132"/>
    </row>
    <row r="388" spans="1:31" s="61" customFormat="1">
      <c r="A388" s="61" t="e">
        <f t="shared" si="71"/>
        <v>#N/A</v>
      </c>
      <c r="B388" s="121">
        <f t="shared" si="72"/>
        <v>0</v>
      </c>
      <c r="C388" s="117" t="e">
        <f>VLOOKUP(B388,映射表!A:C,3,0)</f>
        <v>#N/A</v>
      </c>
      <c r="D388" s="121">
        <f t="shared" ref="D388:D451" si="73">U388</f>
        <v>0</v>
      </c>
      <c r="E388" s="100">
        <f t="shared" ref="E388:E451" si="74">IFERROR(W388/D388,0)*D388</f>
        <v>0</v>
      </c>
      <c r="F388" s="121">
        <f t="shared" ref="F388:F451" si="75">IFERROR(Y388/D388,0)*D388</f>
        <v>0</v>
      </c>
      <c r="G388" s="121">
        <f t="shared" ref="G388:G451" si="76">IFERROR(IF((E388+F388)&gt;200,(E388+F388-200)*0.9+200*0.85,(E388+F388)*0.85),0)</f>
        <v>0</v>
      </c>
      <c r="H388" s="99" t="e">
        <f>VLOOKUP(C388,'B2B（ol)'!A:J,10,0)*D388</f>
        <v>#N/A</v>
      </c>
      <c r="I388" s="101" t="e">
        <f t="shared" ref="I388:I451" si="77">(M388*0.05/D388)*D388</f>
        <v>#DIV/0!</v>
      </c>
      <c r="J388" s="101">
        <f t="shared" ref="J388:J451" si="78">IFERROR((G388-H388-(I388/D388))/(E388+F388),0)</f>
        <v>0</v>
      </c>
      <c r="K388" s="121">
        <f t="shared" ref="K388:K451" si="79">IFERROR((G388-H388-I388),0)</f>
        <v>0</v>
      </c>
      <c r="L388" s="121" t="e">
        <f>VLOOKUP(C388,'B2B（ol)'!A:P,16,0)</f>
        <v>#N/A</v>
      </c>
      <c r="M388" s="117">
        <f t="shared" ref="M388:M451" si="80">(E388+F388)</f>
        <v>0</v>
      </c>
      <c r="N388" s="114" t="e">
        <f>VLOOKUP(C388,'B2B（ol)'!A:K,11,0)</f>
        <v>#N/A</v>
      </c>
      <c r="O388" s="114" t="e">
        <f>VLOOKUP(B388,fulfillment!L:AN,29,0)</f>
        <v>#N/A</v>
      </c>
      <c r="P388" s="113"/>
      <c r="Q388" s="61" t="e">
        <f>VLOOKUP(R388,映射表!A:G,7,0)</f>
        <v>#N/A</v>
      </c>
      <c r="R388" s="131"/>
      <c r="S388" s="131"/>
      <c r="T388" s="131"/>
      <c r="U388" s="131"/>
      <c r="V388" s="131"/>
      <c r="W388" s="131"/>
      <c r="X388" s="131"/>
      <c r="Y388" s="131"/>
      <c r="Z388" s="131"/>
      <c r="AA388" s="131"/>
      <c r="AB388" s="61">
        <f t="shared" si="70"/>
        <v>0</v>
      </c>
      <c r="AE388" s="132"/>
    </row>
    <row r="389" spans="1:31" s="61" customFormat="1">
      <c r="A389" s="61" t="e">
        <f t="shared" si="71"/>
        <v>#N/A</v>
      </c>
      <c r="B389" s="121">
        <f t="shared" si="72"/>
        <v>0</v>
      </c>
      <c r="C389" s="117" t="e">
        <f>VLOOKUP(B389,映射表!A:C,3,0)</f>
        <v>#N/A</v>
      </c>
      <c r="D389" s="121">
        <f t="shared" si="73"/>
        <v>0</v>
      </c>
      <c r="E389" s="100">
        <f t="shared" si="74"/>
        <v>0</v>
      </c>
      <c r="F389" s="121">
        <f t="shared" si="75"/>
        <v>0</v>
      </c>
      <c r="G389" s="121">
        <f t="shared" si="76"/>
        <v>0</v>
      </c>
      <c r="H389" s="99" t="e">
        <f>VLOOKUP(C389,'B2B（ol)'!A:J,10,0)*D389</f>
        <v>#N/A</v>
      </c>
      <c r="I389" s="101" t="e">
        <f t="shared" si="77"/>
        <v>#DIV/0!</v>
      </c>
      <c r="J389" s="101">
        <f t="shared" si="78"/>
        <v>0</v>
      </c>
      <c r="K389" s="121">
        <f t="shared" si="79"/>
        <v>0</v>
      </c>
      <c r="L389" s="121" t="e">
        <f>VLOOKUP(C389,'B2B（ol)'!A:P,16,0)</f>
        <v>#N/A</v>
      </c>
      <c r="M389" s="117">
        <f t="shared" si="80"/>
        <v>0</v>
      </c>
      <c r="N389" s="114" t="e">
        <f>VLOOKUP(C389,'B2B（ol)'!A:K,11,0)</f>
        <v>#N/A</v>
      </c>
      <c r="O389" s="114" t="e">
        <f>VLOOKUP(B389,fulfillment!L:AN,29,0)</f>
        <v>#N/A</v>
      </c>
      <c r="P389" s="113"/>
      <c r="Q389" s="61" t="e">
        <f>VLOOKUP(R389,映射表!A:G,7,0)</f>
        <v>#N/A</v>
      </c>
      <c r="R389" s="131"/>
      <c r="S389" s="131"/>
      <c r="T389" s="131"/>
      <c r="U389" s="131"/>
      <c r="V389" s="131"/>
      <c r="W389" s="131"/>
      <c r="X389" s="131"/>
      <c r="Y389" s="131"/>
      <c r="Z389" s="131"/>
      <c r="AA389" s="131"/>
      <c r="AB389" s="61">
        <f t="shared" si="70"/>
        <v>0</v>
      </c>
      <c r="AE389" s="132"/>
    </row>
    <row r="390" spans="1:31" s="61" customFormat="1">
      <c r="A390" s="61" t="e">
        <f t="shared" si="71"/>
        <v>#N/A</v>
      </c>
      <c r="B390" s="121">
        <f t="shared" si="72"/>
        <v>0</v>
      </c>
      <c r="C390" s="117" t="e">
        <f>VLOOKUP(B390,映射表!A:C,3,0)</f>
        <v>#N/A</v>
      </c>
      <c r="D390" s="121">
        <f t="shared" si="73"/>
        <v>0</v>
      </c>
      <c r="E390" s="100">
        <f t="shared" si="74"/>
        <v>0</v>
      </c>
      <c r="F390" s="121">
        <f t="shared" si="75"/>
        <v>0</v>
      </c>
      <c r="G390" s="121">
        <f t="shared" si="76"/>
        <v>0</v>
      </c>
      <c r="H390" s="99" t="e">
        <f>VLOOKUP(C390,'B2B（ol)'!A:J,10,0)*D390</f>
        <v>#N/A</v>
      </c>
      <c r="I390" s="101" t="e">
        <f t="shared" si="77"/>
        <v>#DIV/0!</v>
      </c>
      <c r="J390" s="101">
        <f t="shared" si="78"/>
        <v>0</v>
      </c>
      <c r="K390" s="121">
        <f t="shared" si="79"/>
        <v>0</v>
      </c>
      <c r="L390" s="121" t="e">
        <f>VLOOKUP(C390,'B2B（ol)'!A:P,16,0)</f>
        <v>#N/A</v>
      </c>
      <c r="M390" s="117">
        <f t="shared" si="80"/>
        <v>0</v>
      </c>
      <c r="N390" s="114" t="e">
        <f>VLOOKUP(C390,'B2B（ol)'!A:K,11,0)</f>
        <v>#N/A</v>
      </c>
      <c r="O390" s="114" t="e">
        <f>VLOOKUP(B390,fulfillment!L:AN,29,0)</f>
        <v>#N/A</v>
      </c>
      <c r="P390" s="113"/>
      <c r="Q390" s="61" t="e">
        <f>VLOOKUP(R390,映射表!A:G,7,0)</f>
        <v>#N/A</v>
      </c>
      <c r="R390" s="131"/>
      <c r="S390" s="131"/>
      <c r="T390" s="131"/>
      <c r="U390" s="131"/>
      <c r="V390" s="131"/>
      <c r="W390" s="131"/>
      <c r="X390" s="131"/>
      <c r="Y390" s="131"/>
      <c r="Z390" s="131"/>
      <c r="AA390" s="131"/>
      <c r="AB390" s="61">
        <f t="shared" si="70"/>
        <v>0</v>
      </c>
      <c r="AE390" s="132"/>
    </row>
    <row r="391" spans="1:31" s="61" customFormat="1">
      <c r="A391" s="61" t="e">
        <f t="shared" si="71"/>
        <v>#N/A</v>
      </c>
      <c r="B391" s="121">
        <f t="shared" si="72"/>
        <v>0</v>
      </c>
      <c r="C391" s="117" t="e">
        <f>VLOOKUP(B391,映射表!A:C,3,0)</f>
        <v>#N/A</v>
      </c>
      <c r="D391" s="121">
        <f t="shared" si="73"/>
        <v>0</v>
      </c>
      <c r="E391" s="100">
        <f t="shared" si="74"/>
        <v>0</v>
      </c>
      <c r="F391" s="121">
        <f t="shared" si="75"/>
        <v>0</v>
      </c>
      <c r="G391" s="121">
        <f t="shared" si="76"/>
        <v>0</v>
      </c>
      <c r="H391" s="99" t="e">
        <f>VLOOKUP(C391,'B2B（ol)'!A:J,10,0)*D391</f>
        <v>#N/A</v>
      </c>
      <c r="I391" s="101" t="e">
        <f t="shared" si="77"/>
        <v>#DIV/0!</v>
      </c>
      <c r="J391" s="101">
        <f t="shared" si="78"/>
        <v>0</v>
      </c>
      <c r="K391" s="121">
        <f t="shared" si="79"/>
        <v>0</v>
      </c>
      <c r="L391" s="121" t="e">
        <f>VLOOKUP(C391,'B2B（ol)'!A:P,16,0)</f>
        <v>#N/A</v>
      </c>
      <c r="M391" s="117">
        <f t="shared" si="80"/>
        <v>0</v>
      </c>
      <c r="N391" s="114" t="e">
        <f>VLOOKUP(C391,'B2B（ol)'!A:K,11,0)</f>
        <v>#N/A</v>
      </c>
      <c r="O391" s="114" t="e">
        <f>VLOOKUP(B391,fulfillment!L:AN,29,0)</f>
        <v>#N/A</v>
      </c>
      <c r="P391" s="113"/>
      <c r="Q391" s="61" t="e">
        <f>VLOOKUP(R391,映射表!A:G,7,0)</f>
        <v>#N/A</v>
      </c>
      <c r="R391" s="131"/>
      <c r="S391" s="131"/>
      <c r="T391" s="131"/>
      <c r="U391" s="131"/>
      <c r="V391" s="131"/>
      <c r="W391" s="131"/>
      <c r="X391" s="131"/>
      <c r="Y391" s="131"/>
      <c r="Z391" s="131"/>
      <c r="AA391" s="131"/>
      <c r="AB391" s="61">
        <f t="shared" si="70"/>
        <v>0</v>
      </c>
      <c r="AE391" s="132"/>
    </row>
    <row r="392" spans="1:31" s="61" customFormat="1">
      <c r="A392" s="61" t="e">
        <f t="shared" si="71"/>
        <v>#N/A</v>
      </c>
      <c r="B392" s="121">
        <f t="shared" si="72"/>
        <v>0</v>
      </c>
      <c r="C392" s="117" t="e">
        <f>VLOOKUP(B392,映射表!A:C,3,0)</f>
        <v>#N/A</v>
      </c>
      <c r="D392" s="121">
        <f t="shared" si="73"/>
        <v>0</v>
      </c>
      <c r="E392" s="100">
        <f t="shared" si="74"/>
        <v>0</v>
      </c>
      <c r="F392" s="121">
        <f t="shared" si="75"/>
        <v>0</v>
      </c>
      <c r="G392" s="121">
        <f t="shared" si="76"/>
        <v>0</v>
      </c>
      <c r="H392" s="99" t="e">
        <f>VLOOKUP(C392,'B2B（ol)'!A:J,10,0)*D392</f>
        <v>#N/A</v>
      </c>
      <c r="I392" s="101" t="e">
        <f t="shared" si="77"/>
        <v>#DIV/0!</v>
      </c>
      <c r="J392" s="101">
        <f t="shared" si="78"/>
        <v>0</v>
      </c>
      <c r="K392" s="121">
        <f t="shared" si="79"/>
        <v>0</v>
      </c>
      <c r="L392" s="121" t="e">
        <f>VLOOKUP(C392,'B2B（ol)'!A:P,16,0)</f>
        <v>#N/A</v>
      </c>
      <c r="M392" s="117">
        <f t="shared" si="80"/>
        <v>0</v>
      </c>
      <c r="N392" s="114" t="e">
        <f>VLOOKUP(C392,'B2B（ol)'!A:K,11,0)</f>
        <v>#N/A</v>
      </c>
      <c r="O392" s="114" t="e">
        <f>VLOOKUP(B392,fulfillment!L:AN,29,0)</f>
        <v>#N/A</v>
      </c>
      <c r="P392" s="113"/>
      <c r="Q392" s="61" t="e">
        <f>VLOOKUP(R392,映射表!A:G,7,0)</f>
        <v>#N/A</v>
      </c>
      <c r="R392" s="131"/>
      <c r="S392" s="131"/>
      <c r="T392" s="131"/>
      <c r="U392" s="131"/>
      <c r="V392" s="131"/>
      <c r="W392" s="131"/>
      <c r="X392" s="131"/>
      <c r="Y392" s="131"/>
      <c r="Z392" s="131"/>
      <c r="AA392" s="131"/>
      <c r="AB392" s="61">
        <f t="shared" si="70"/>
        <v>0</v>
      </c>
      <c r="AE392" s="132"/>
    </row>
    <row r="393" spans="1:31" s="61" customFormat="1">
      <c r="A393" s="61" t="e">
        <f t="shared" si="71"/>
        <v>#N/A</v>
      </c>
      <c r="B393" s="121">
        <f t="shared" si="72"/>
        <v>0</v>
      </c>
      <c r="C393" s="117" t="e">
        <f>VLOOKUP(B393,映射表!A:C,3,0)</f>
        <v>#N/A</v>
      </c>
      <c r="D393" s="121">
        <f t="shared" si="73"/>
        <v>0</v>
      </c>
      <c r="E393" s="100">
        <f t="shared" si="74"/>
        <v>0</v>
      </c>
      <c r="F393" s="121">
        <f t="shared" si="75"/>
        <v>0</v>
      </c>
      <c r="G393" s="121">
        <f t="shared" si="76"/>
        <v>0</v>
      </c>
      <c r="H393" s="99" t="e">
        <f>VLOOKUP(C393,'B2B（ol)'!A:J,10,0)*D393</f>
        <v>#N/A</v>
      </c>
      <c r="I393" s="101" t="e">
        <f t="shared" si="77"/>
        <v>#DIV/0!</v>
      </c>
      <c r="J393" s="101">
        <f t="shared" si="78"/>
        <v>0</v>
      </c>
      <c r="K393" s="121">
        <f t="shared" si="79"/>
        <v>0</v>
      </c>
      <c r="L393" s="121" t="e">
        <f>VLOOKUP(C393,'B2B（ol)'!A:P,16,0)</f>
        <v>#N/A</v>
      </c>
      <c r="M393" s="117">
        <f t="shared" si="80"/>
        <v>0</v>
      </c>
      <c r="N393" s="114" t="e">
        <f>VLOOKUP(C393,'B2B（ol)'!A:K,11,0)</f>
        <v>#N/A</v>
      </c>
      <c r="O393" s="114" t="e">
        <f>VLOOKUP(B393,fulfillment!L:AN,29,0)</f>
        <v>#N/A</v>
      </c>
      <c r="P393" s="113"/>
      <c r="Q393" s="61" t="e">
        <f>VLOOKUP(R393,映射表!A:G,7,0)</f>
        <v>#N/A</v>
      </c>
      <c r="R393" s="131"/>
      <c r="S393" s="131"/>
      <c r="T393" s="131"/>
      <c r="U393" s="131"/>
      <c r="V393" s="131"/>
      <c r="W393" s="131"/>
      <c r="X393" s="131"/>
      <c r="Y393" s="131"/>
      <c r="Z393" s="131"/>
      <c r="AA393" s="131"/>
      <c r="AB393" s="61">
        <f t="shared" si="70"/>
        <v>0</v>
      </c>
      <c r="AE393" s="132"/>
    </row>
    <row r="394" spans="1:31" s="61" customFormat="1">
      <c r="A394" s="61" t="e">
        <f t="shared" si="71"/>
        <v>#N/A</v>
      </c>
      <c r="B394" s="121">
        <f t="shared" si="72"/>
        <v>0</v>
      </c>
      <c r="C394" s="117" t="e">
        <f>VLOOKUP(B394,映射表!A:C,3,0)</f>
        <v>#N/A</v>
      </c>
      <c r="D394" s="121">
        <f t="shared" si="73"/>
        <v>0</v>
      </c>
      <c r="E394" s="100">
        <f t="shared" si="74"/>
        <v>0</v>
      </c>
      <c r="F394" s="121">
        <f t="shared" si="75"/>
        <v>0</v>
      </c>
      <c r="G394" s="121">
        <f t="shared" si="76"/>
        <v>0</v>
      </c>
      <c r="H394" s="99" t="e">
        <f>VLOOKUP(C394,'B2B（ol)'!A:J,10,0)*D394</f>
        <v>#N/A</v>
      </c>
      <c r="I394" s="101" t="e">
        <f t="shared" si="77"/>
        <v>#DIV/0!</v>
      </c>
      <c r="J394" s="101">
        <f t="shared" si="78"/>
        <v>0</v>
      </c>
      <c r="K394" s="121">
        <f t="shared" si="79"/>
        <v>0</v>
      </c>
      <c r="L394" s="121" t="e">
        <f>VLOOKUP(C394,'B2B（ol)'!A:P,16,0)</f>
        <v>#N/A</v>
      </c>
      <c r="M394" s="117">
        <f t="shared" si="80"/>
        <v>0</v>
      </c>
      <c r="N394" s="114" t="e">
        <f>VLOOKUP(C394,'B2B（ol)'!A:K,11,0)</f>
        <v>#N/A</v>
      </c>
      <c r="O394" s="114" t="e">
        <f>VLOOKUP(B394,fulfillment!L:AN,29,0)</f>
        <v>#N/A</v>
      </c>
      <c r="P394" s="113"/>
      <c r="Q394" s="61" t="e">
        <f>VLOOKUP(R394,映射表!A:G,7,0)</f>
        <v>#N/A</v>
      </c>
      <c r="R394" s="131"/>
      <c r="S394" s="131"/>
      <c r="T394" s="131"/>
      <c r="U394" s="131"/>
      <c r="V394" s="131"/>
      <c r="W394" s="131"/>
      <c r="X394" s="131"/>
      <c r="Y394" s="131"/>
      <c r="Z394" s="131"/>
      <c r="AA394" s="131"/>
      <c r="AB394" s="61">
        <f t="shared" si="70"/>
        <v>0</v>
      </c>
      <c r="AE394" s="132"/>
    </row>
    <row r="395" spans="1:31" s="61" customFormat="1">
      <c r="A395" s="61" t="e">
        <f t="shared" si="71"/>
        <v>#N/A</v>
      </c>
      <c r="B395" s="121">
        <f t="shared" si="72"/>
        <v>0</v>
      </c>
      <c r="C395" s="117" t="e">
        <f>VLOOKUP(B395,映射表!A:C,3,0)</f>
        <v>#N/A</v>
      </c>
      <c r="D395" s="121">
        <f t="shared" si="73"/>
        <v>0</v>
      </c>
      <c r="E395" s="100">
        <f t="shared" si="74"/>
        <v>0</v>
      </c>
      <c r="F395" s="121">
        <f t="shared" si="75"/>
        <v>0</v>
      </c>
      <c r="G395" s="121">
        <f t="shared" si="76"/>
        <v>0</v>
      </c>
      <c r="H395" s="99" t="e">
        <f>VLOOKUP(C395,'B2B（ol)'!A:J,10,0)*D395</f>
        <v>#N/A</v>
      </c>
      <c r="I395" s="101" t="e">
        <f t="shared" si="77"/>
        <v>#DIV/0!</v>
      </c>
      <c r="J395" s="101">
        <f t="shared" si="78"/>
        <v>0</v>
      </c>
      <c r="K395" s="121">
        <f t="shared" si="79"/>
        <v>0</v>
      </c>
      <c r="L395" s="121" t="e">
        <f>VLOOKUP(C395,'B2B（ol)'!A:P,16,0)</f>
        <v>#N/A</v>
      </c>
      <c r="M395" s="117">
        <f t="shared" si="80"/>
        <v>0</v>
      </c>
      <c r="N395" s="114" t="e">
        <f>VLOOKUP(C395,'B2B（ol)'!A:K,11,0)</f>
        <v>#N/A</v>
      </c>
      <c r="O395" s="114" t="e">
        <f>VLOOKUP(B395,fulfillment!L:AN,29,0)</f>
        <v>#N/A</v>
      </c>
      <c r="P395" s="113"/>
      <c r="Q395" s="61" t="e">
        <f>VLOOKUP(R395,映射表!A:G,7,0)</f>
        <v>#N/A</v>
      </c>
      <c r="R395" s="131"/>
      <c r="S395" s="131"/>
      <c r="T395" s="131"/>
      <c r="U395" s="131"/>
      <c r="V395" s="131"/>
      <c r="W395" s="131"/>
      <c r="X395" s="131"/>
      <c r="Y395" s="131"/>
      <c r="Z395" s="131"/>
      <c r="AA395" s="131"/>
      <c r="AB395" s="61">
        <f t="shared" si="70"/>
        <v>0</v>
      </c>
      <c r="AE395" s="132"/>
    </row>
    <row r="396" spans="1:31" s="61" customFormat="1">
      <c r="A396" s="61" t="e">
        <f t="shared" si="71"/>
        <v>#N/A</v>
      </c>
      <c r="B396" s="121">
        <f t="shared" si="72"/>
        <v>0</v>
      </c>
      <c r="C396" s="117" t="e">
        <f>VLOOKUP(B396,映射表!A:C,3,0)</f>
        <v>#N/A</v>
      </c>
      <c r="D396" s="121">
        <f t="shared" si="73"/>
        <v>0</v>
      </c>
      <c r="E396" s="100">
        <f t="shared" si="74"/>
        <v>0</v>
      </c>
      <c r="F396" s="121">
        <f t="shared" si="75"/>
        <v>0</v>
      </c>
      <c r="G396" s="121">
        <f t="shared" si="76"/>
        <v>0</v>
      </c>
      <c r="H396" s="99" t="e">
        <f>VLOOKUP(C396,'B2B（ol)'!A:J,10,0)*D396</f>
        <v>#N/A</v>
      </c>
      <c r="I396" s="101" t="e">
        <f t="shared" si="77"/>
        <v>#DIV/0!</v>
      </c>
      <c r="J396" s="101">
        <f t="shared" si="78"/>
        <v>0</v>
      </c>
      <c r="K396" s="121">
        <f t="shared" si="79"/>
        <v>0</v>
      </c>
      <c r="L396" s="121" t="e">
        <f>VLOOKUP(C396,'B2B（ol)'!A:P,16,0)</f>
        <v>#N/A</v>
      </c>
      <c r="M396" s="117">
        <f t="shared" si="80"/>
        <v>0</v>
      </c>
      <c r="N396" s="114" t="e">
        <f>VLOOKUP(C396,'B2B（ol)'!A:K,11,0)</f>
        <v>#N/A</v>
      </c>
      <c r="O396" s="114" t="e">
        <f>VLOOKUP(B396,fulfillment!L:AN,29,0)</f>
        <v>#N/A</v>
      </c>
      <c r="P396" s="113"/>
      <c r="Q396" s="61" t="e">
        <f>VLOOKUP(R396,映射表!A:G,7,0)</f>
        <v>#N/A</v>
      </c>
      <c r="R396" s="131"/>
      <c r="S396" s="131"/>
      <c r="T396" s="131"/>
      <c r="U396" s="131"/>
      <c r="V396" s="131"/>
      <c r="W396" s="131"/>
      <c r="X396" s="131"/>
      <c r="Y396" s="131"/>
      <c r="Z396" s="131"/>
      <c r="AA396" s="131"/>
      <c r="AB396" s="61">
        <f t="shared" si="70"/>
        <v>0</v>
      </c>
      <c r="AE396" s="132"/>
    </row>
    <row r="397" spans="1:31" s="61" customFormat="1">
      <c r="A397" s="61" t="e">
        <f t="shared" si="71"/>
        <v>#N/A</v>
      </c>
      <c r="B397" s="121">
        <f t="shared" si="72"/>
        <v>0</v>
      </c>
      <c r="C397" s="117" t="e">
        <f>VLOOKUP(B397,映射表!A:C,3,0)</f>
        <v>#N/A</v>
      </c>
      <c r="D397" s="121">
        <f t="shared" si="73"/>
        <v>0</v>
      </c>
      <c r="E397" s="100">
        <f t="shared" si="74"/>
        <v>0</v>
      </c>
      <c r="F397" s="121">
        <f t="shared" si="75"/>
        <v>0</v>
      </c>
      <c r="G397" s="121">
        <f t="shared" si="76"/>
        <v>0</v>
      </c>
      <c r="H397" s="99" t="e">
        <f>VLOOKUP(C397,'B2B（ol)'!A:J,10,0)*D397</f>
        <v>#N/A</v>
      </c>
      <c r="I397" s="101" t="e">
        <f t="shared" si="77"/>
        <v>#DIV/0!</v>
      </c>
      <c r="J397" s="101">
        <f t="shared" si="78"/>
        <v>0</v>
      </c>
      <c r="K397" s="121">
        <f t="shared" si="79"/>
        <v>0</v>
      </c>
      <c r="L397" s="121" t="e">
        <f>VLOOKUP(C397,'B2B（ol)'!A:P,16,0)</f>
        <v>#N/A</v>
      </c>
      <c r="M397" s="117">
        <f t="shared" si="80"/>
        <v>0</v>
      </c>
      <c r="N397" s="114" t="e">
        <f>VLOOKUP(C397,'B2B（ol)'!A:K,11,0)</f>
        <v>#N/A</v>
      </c>
      <c r="O397" s="114" t="e">
        <f>VLOOKUP(B397,fulfillment!L:AN,29,0)</f>
        <v>#N/A</v>
      </c>
      <c r="P397" s="113"/>
      <c r="Q397" s="61" t="e">
        <f>VLOOKUP(R397,映射表!A:G,7,0)</f>
        <v>#N/A</v>
      </c>
      <c r="R397" s="131"/>
      <c r="S397" s="131"/>
      <c r="T397" s="131"/>
      <c r="U397" s="131"/>
      <c r="V397" s="131"/>
      <c r="W397" s="131"/>
      <c r="X397" s="131"/>
      <c r="Y397" s="131"/>
      <c r="Z397" s="131"/>
      <c r="AA397" s="131"/>
      <c r="AB397" s="61">
        <f t="shared" si="70"/>
        <v>0</v>
      </c>
      <c r="AE397" s="132"/>
    </row>
    <row r="398" spans="1:31" s="61" customFormat="1">
      <c r="A398" s="61" t="e">
        <f t="shared" si="71"/>
        <v>#N/A</v>
      </c>
      <c r="B398" s="121">
        <f t="shared" si="72"/>
        <v>0</v>
      </c>
      <c r="C398" s="117" t="e">
        <f>VLOOKUP(B398,映射表!A:C,3,0)</f>
        <v>#N/A</v>
      </c>
      <c r="D398" s="121">
        <f t="shared" si="73"/>
        <v>0</v>
      </c>
      <c r="E398" s="100">
        <f t="shared" si="74"/>
        <v>0</v>
      </c>
      <c r="F398" s="121">
        <f t="shared" si="75"/>
        <v>0</v>
      </c>
      <c r="G398" s="121">
        <f t="shared" si="76"/>
        <v>0</v>
      </c>
      <c r="H398" s="99" t="e">
        <f>VLOOKUP(C398,'B2B（ol)'!A:J,10,0)*D398</f>
        <v>#N/A</v>
      </c>
      <c r="I398" s="101" t="e">
        <f t="shared" si="77"/>
        <v>#DIV/0!</v>
      </c>
      <c r="J398" s="101">
        <f t="shared" si="78"/>
        <v>0</v>
      </c>
      <c r="K398" s="121">
        <f t="shared" si="79"/>
        <v>0</v>
      </c>
      <c r="L398" s="121" t="e">
        <f>VLOOKUP(C398,'B2B（ol)'!A:P,16,0)</f>
        <v>#N/A</v>
      </c>
      <c r="M398" s="117">
        <f t="shared" si="80"/>
        <v>0</v>
      </c>
      <c r="N398" s="114" t="e">
        <f>VLOOKUP(C398,'B2B（ol)'!A:K,11,0)</f>
        <v>#N/A</v>
      </c>
      <c r="O398" s="114" t="e">
        <f>VLOOKUP(B398,fulfillment!L:AN,29,0)</f>
        <v>#N/A</v>
      </c>
      <c r="P398" s="113"/>
      <c r="Q398" s="61" t="e">
        <f>VLOOKUP(R398,映射表!A:G,7,0)</f>
        <v>#N/A</v>
      </c>
      <c r="R398" s="131"/>
      <c r="S398" s="131"/>
      <c r="T398" s="131"/>
      <c r="U398" s="131"/>
      <c r="V398" s="131"/>
      <c r="W398" s="131"/>
      <c r="X398" s="131"/>
      <c r="Y398" s="131"/>
      <c r="Z398" s="131"/>
      <c r="AA398" s="131"/>
      <c r="AB398" s="61">
        <f t="shared" si="70"/>
        <v>0</v>
      </c>
      <c r="AE398" s="132"/>
    </row>
    <row r="399" spans="1:31" s="61" customFormat="1">
      <c r="A399" s="61" t="e">
        <f t="shared" si="71"/>
        <v>#N/A</v>
      </c>
      <c r="B399" s="121">
        <f t="shared" si="72"/>
        <v>0</v>
      </c>
      <c r="C399" s="117" t="e">
        <f>VLOOKUP(B399,映射表!A:C,3,0)</f>
        <v>#N/A</v>
      </c>
      <c r="D399" s="121">
        <f t="shared" si="73"/>
        <v>0</v>
      </c>
      <c r="E399" s="100">
        <f t="shared" si="74"/>
        <v>0</v>
      </c>
      <c r="F399" s="121">
        <f t="shared" si="75"/>
        <v>0</v>
      </c>
      <c r="G399" s="121">
        <f t="shared" si="76"/>
        <v>0</v>
      </c>
      <c r="H399" s="99" t="e">
        <f>VLOOKUP(C399,'B2B（ol)'!A:J,10,0)*D399</f>
        <v>#N/A</v>
      </c>
      <c r="I399" s="101" t="e">
        <f t="shared" si="77"/>
        <v>#DIV/0!</v>
      </c>
      <c r="J399" s="101">
        <f t="shared" si="78"/>
        <v>0</v>
      </c>
      <c r="K399" s="121">
        <f t="shared" si="79"/>
        <v>0</v>
      </c>
      <c r="L399" s="121" t="e">
        <f>VLOOKUP(C399,'B2B（ol)'!A:P,16,0)</f>
        <v>#N/A</v>
      </c>
      <c r="M399" s="117">
        <f t="shared" si="80"/>
        <v>0</v>
      </c>
      <c r="N399" s="114" t="e">
        <f>VLOOKUP(C399,'B2B（ol)'!A:K,11,0)</f>
        <v>#N/A</v>
      </c>
      <c r="O399" s="114" t="e">
        <f>VLOOKUP(B399,fulfillment!L:AN,29,0)</f>
        <v>#N/A</v>
      </c>
      <c r="P399" s="113"/>
      <c r="Q399" s="61" t="e">
        <f>VLOOKUP(R399,映射表!A:G,7,0)</f>
        <v>#N/A</v>
      </c>
      <c r="R399" s="131"/>
      <c r="S399" s="131"/>
      <c r="T399" s="131"/>
      <c r="U399" s="131"/>
      <c r="V399" s="131"/>
      <c r="W399" s="131"/>
      <c r="X399" s="131"/>
      <c r="Y399" s="131"/>
      <c r="Z399" s="131"/>
      <c r="AA399" s="131"/>
      <c r="AB399" s="61">
        <f t="shared" si="70"/>
        <v>0</v>
      </c>
      <c r="AE399" s="132"/>
    </row>
    <row r="400" spans="1:31" s="61" customFormat="1">
      <c r="A400" s="61" t="e">
        <f t="shared" si="71"/>
        <v>#N/A</v>
      </c>
      <c r="B400" s="121">
        <f t="shared" si="72"/>
        <v>0</v>
      </c>
      <c r="C400" s="117" t="e">
        <f>VLOOKUP(B400,映射表!A:C,3,0)</f>
        <v>#N/A</v>
      </c>
      <c r="D400" s="121">
        <f t="shared" si="73"/>
        <v>0</v>
      </c>
      <c r="E400" s="100">
        <f t="shared" si="74"/>
        <v>0</v>
      </c>
      <c r="F400" s="121">
        <f t="shared" si="75"/>
        <v>0</v>
      </c>
      <c r="G400" s="121">
        <f t="shared" si="76"/>
        <v>0</v>
      </c>
      <c r="H400" s="99" t="e">
        <f>VLOOKUP(C400,'B2B（ol)'!A:J,10,0)*D400</f>
        <v>#N/A</v>
      </c>
      <c r="I400" s="101" t="e">
        <f t="shared" si="77"/>
        <v>#DIV/0!</v>
      </c>
      <c r="J400" s="101">
        <f t="shared" si="78"/>
        <v>0</v>
      </c>
      <c r="K400" s="121">
        <f t="shared" si="79"/>
        <v>0</v>
      </c>
      <c r="L400" s="121" t="e">
        <f>VLOOKUP(C400,'B2B（ol)'!A:P,16,0)</f>
        <v>#N/A</v>
      </c>
      <c r="M400" s="117">
        <f t="shared" si="80"/>
        <v>0</v>
      </c>
      <c r="N400" s="114" t="e">
        <f>VLOOKUP(C400,'B2B（ol)'!A:K,11,0)</f>
        <v>#N/A</v>
      </c>
      <c r="O400" s="114" t="e">
        <f>VLOOKUP(B400,fulfillment!L:AN,29,0)</f>
        <v>#N/A</v>
      </c>
      <c r="P400" s="113"/>
      <c r="Q400" s="61" t="e">
        <f>VLOOKUP(R400,映射表!A:G,7,0)</f>
        <v>#N/A</v>
      </c>
      <c r="R400" s="131"/>
      <c r="S400" s="131"/>
      <c r="T400" s="131"/>
      <c r="U400" s="131"/>
      <c r="V400" s="131"/>
      <c r="W400" s="131"/>
      <c r="X400" s="131"/>
      <c r="Y400" s="131"/>
      <c r="Z400" s="131"/>
      <c r="AA400" s="131"/>
      <c r="AB400" s="61">
        <f t="shared" si="70"/>
        <v>0</v>
      </c>
      <c r="AE400" s="132"/>
    </row>
    <row r="401" spans="1:31" s="61" customFormat="1">
      <c r="A401" s="61" t="e">
        <f t="shared" si="71"/>
        <v>#N/A</v>
      </c>
      <c r="B401" s="121">
        <f t="shared" si="72"/>
        <v>0</v>
      </c>
      <c r="C401" s="117" t="e">
        <f>VLOOKUP(B401,映射表!A:C,3,0)</f>
        <v>#N/A</v>
      </c>
      <c r="D401" s="121">
        <f t="shared" si="73"/>
        <v>0</v>
      </c>
      <c r="E401" s="100">
        <f t="shared" si="74"/>
        <v>0</v>
      </c>
      <c r="F401" s="121">
        <f t="shared" si="75"/>
        <v>0</v>
      </c>
      <c r="G401" s="121">
        <f t="shared" si="76"/>
        <v>0</v>
      </c>
      <c r="H401" s="99" t="e">
        <f>VLOOKUP(C401,'B2B（ol)'!A:J,10,0)*D401</f>
        <v>#N/A</v>
      </c>
      <c r="I401" s="101" t="e">
        <f t="shared" si="77"/>
        <v>#DIV/0!</v>
      </c>
      <c r="J401" s="101">
        <f t="shared" si="78"/>
        <v>0</v>
      </c>
      <c r="K401" s="121">
        <f t="shared" si="79"/>
        <v>0</v>
      </c>
      <c r="L401" s="121" t="e">
        <f>VLOOKUP(C401,'B2B（ol)'!A:P,16,0)</f>
        <v>#N/A</v>
      </c>
      <c r="M401" s="117">
        <f t="shared" si="80"/>
        <v>0</v>
      </c>
      <c r="N401" s="114" t="e">
        <f>VLOOKUP(C401,'B2B（ol)'!A:K,11,0)</f>
        <v>#N/A</v>
      </c>
      <c r="O401" s="114" t="e">
        <f>VLOOKUP(B401,fulfillment!L:AN,29,0)</f>
        <v>#N/A</v>
      </c>
      <c r="P401" s="113"/>
      <c r="Q401" s="61" t="e">
        <f>VLOOKUP(R401,映射表!A:G,7,0)</f>
        <v>#N/A</v>
      </c>
      <c r="R401" s="131"/>
      <c r="S401" s="131"/>
      <c r="T401" s="131"/>
      <c r="U401" s="131"/>
      <c r="V401" s="131"/>
      <c r="W401" s="131"/>
      <c r="X401" s="131"/>
      <c r="Y401" s="131"/>
      <c r="Z401" s="131"/>
      <c r="AA401" s="131"/>
      <c r="AB401" s="61">
        <f t="shared" si="70"/>
        <v>0</v>
      </c>
      <c r="AE401" s="132"/>
    </row>
    <row r="402" spans="1:31" s="61" customFormat="1">
      <c r="A402" s="61" t="e">
        <f t="shared" si="71"/>
        <v>#N/A</v>
      </c>
      <c r="B402" s="121">
        <f t="shared" si="72"/>
        <v>0</v>
      </c>
      <c r="C402" s="117" t="e">
        <f>VLOOKUP(B402,映射表!A:C,3,0)</f>
        <v>#N/A</v>
      </c>
      <c r="D402" s="121">
        <f t="shared" si="73"/>
        <v>0</v>
      </c>
      <c r="E402" s="100">
        <f t="shared" si="74"/>
        <v>0</v>
      </c>
      <c r="F402" s="121">
        <f t="shared" si="75"/>
        <v>0</v>
      </c>
      <c r="G402" s="121">
        <f t="shared" si="76"/>
        <v>0</v>
      </c>
      <c r="H402" s="99" t="e">
        <f>VLOOKUP(C402,'B2B（ol)'!A:J,10,0)*D402</f>
        <v>#N/A</v>
      </c>
      <c r="I402" s="101" t="e">
        <f t="shared" si="77"/>
        <v>#DIV/0!</v>
      </c>
      <c r="J402" s="101">
        <f t="shared" si="78"/>
        <v>0</v>
      </c>
      <c r="K402" s="121">
        <f t="shared" si="79"/>
        <v>0</v>
      </c>
      <c r="L402" s="121" t="e">
        <f>VLOOKUP(C402,'B2B（ol)'!A:P,16,0)</f>
        <v>#N/A</v>
      </c>
      <c r="M402" s="117">
        <f t="shared" si="80"/>
        <v>0</v>
      </c>
      <c r="N402" s="114" t="e">
        <f>VLOOKUP(C402,'B2B（ol)'!A:K,11,0)</f>
        <v>#N/A</v>
      </c>
      <c r="O402" s="114" t="e">
        <f>VLOOKUP(B402,fulfillment!L:AN,29,0)</f>
        <v>#N/A</v>
      </c>
      <c r="P402" s="113"/>
      <c r="Q402" s="61" t="e">
        <f>VLOOKUP(R402,映射表!A:G,7,0)</f>
        <v>#N/A</v>
      </c>
      <c r="R402" s="131"/>
      <c r="S402" s="131"/>
      <c r="T402" s="131"/>
      <c r="U402" s="131"/>
      <c r="V402" s="131"/>
      <c r="W402" s="131"/>
      <c r="X402" s="131"/>
      <c r="Y402" s="131"/>
      <c r="Z402" s="131"/>
      <c r="AA402" s="131"/>
      <c r="AB402" s="61">
        <f t="shared" si="70"/>
        <v>0</v>
      </c>
      <c r="AE402" s="132"/>
    </row>
    <row r="403" spans="1:31" s="61" customFormat="1">
      <c r="A403" s="61" t="e">
        <f t="shared" si="71"/>
        <v>#N/A</v>
      </c>
      <c r="B403" s="121">
        <f t="shared" si="72"/>
        <v>0</v>
      </c>
      <c r="C403" s="117" t="e">
        <f>VLOOKUP(B403,映射表!A:C,3,0)</f>
        <v>#N/A</v>
      </c>
      <c r="D403" s="121">
        <f t="shared" si="73"/>
        <v>0</v>
      </c>
      <c r="E403" s="100">
        <f t="shared" si="74"/>
        <v>0</v>
      </c>
      <c r="F403" s="121">
        <f t="shared" si="75"/>
        <v>0</v>
      </c>
      <c r="G403" s="121">
        <f t="shared" si="76"/>
        <v>0</v>
      </c>
      <c r="H403" s="99" t="e">
        <f>VLOOKUP(C403,'B2B（ol)'!A:J,10,0)*D403</f>
        <v>#N/A</v>
      </c>
      <c r="I403" s="101" t="e">
        <f t="shared" si="77"/>
        <v>#DIV/0!</v>
      </c>
      <c r="J403" s="101">
        <f t="shared" si="78"/>
        <v>0</v>
      </c>
      <c r="K403" s="121">
        <f t="shared" si="79"/>
        <v>0</v>
      </c>
      <c r="L403" s="121" t="e">
        <f>VLOOKUP(C403,'B2B（ol)'!A:P,16,0)</f>
        <v>#N/A</v>
      </c>
      <c r="M403" s="117">
        <f t="shared" si="80"/>
        <v>0</v>
      </c>
      <c r="N403" s="114" t="e">
        <f>VLOOKUP(C403,'B2B（ol)'!A:K,11,0)</f>
        <v>#N/A</v>
      </c>
      <c r="O403" s="114" t="e">
        <f>VLOOKUP(B403,fulfillment!L:AN,29,0)</f>
        <v>#N/A</v>
      </c>
      <c r="P403" s="113"/>
      <c r="Q403" s="61" t="e">
        <f>VLOOKUP(R403,映射表!A:G,7,0)</f>
        <v>#N/A</v>
      </c>
      <c r="R403" s="131"/>
      <c r="S403" s="131"/>
      <c r="T403" s="131"/>
      <c r="U403" s="131"/>
      <c r="V403" s="131"/>
      <c r="W403" s="131"/>
      <c r="X403" s="131"/>
      <c r="Y403" s="131"/>
      <c r="Z403" s="131"/>
      <c r="AA403" s="131"/>
      <c r="AB403" s="61">
        <f t="shared" si="70"/>
        <v>0</v>
      </c>
      <c r="AE403" s="132"/>
    </row>
    <row r="404" spans="1:31" s="61" customFormat="1">
      <c r="A404" s="61" t="e">
        <f t="shared" si="71"/>
        <v>#N/A</v>
      </c>
      <c r="B404" s="121">
        <f t="shared" si="72"/>
        <v>0</v>
      </c>
      <c r="C404" s="117" t="e">
        <f>VLOOKUP(B404,映射表!A:C,3,0)</f>
        <v>#N/A</v>
      </c>
      <c r="D404" s="121">
        <f t="shared" si="73"/>
        <v>0</v>
      </c>
      <c r="E404" s="100">
        <f t="shared" si="74"/>
        <v>0</v>
      </c>
      <c r="F404" s="121">
        <f t="shared" si="75"/>
        <v>0</v>
      </c>
      <c r="G404" s="121">
        <f t="shared" si="76"/>
        <v>0</v>
      </c>
      <c r="H404" s="99" t="e">
        <f>VLOOKUP(C404,'B2B（ol)'!A:J,10,0)*D404</f>
        <v>#N/A</v>
      </c>
      <c r="I404" s="101" t="e">
        <f t="shared" si="77"/>
        <v>#DIV/0!</v>
      </c>
      <c r="J404" s="101">
        <f t="shared" si="78"/>
        <v>0</v>
      </c>
      <c r="K404" s="121">
        <f t="shared" si="79"/>
        <v>0</v>
      </c>
      <c r="L404" s="121" t="e">
        <f>VLOOKUP(C404,'B2B（ol)'!A:P,16,0)</f>
        <v>#N/A</v>
      </c>
      <c r="M404" s="117">
        <f t="shared" si="80"/>
        <v>0</v>
      </c>
      <c r="N404" s="114" t="e">
        <f>VLOOKUP(C404,'B2B（ol)'!A:K,11,0)</f>
        <v>#N/A</v>
      </c>
      <c r="O404" s="114" t="e">
        <f>VLOOKUP(B404,fulfillment!L:AN,29,0)</f>
        <v>#N/A</v>
      </c>
      <c r="P404" s="113"/>
      <c r="Q404" s="61" t="e">
        <f>VLOOKUP(R404,映射表!A:G,7,0)</f>
        <v>#N/A</v>
      </c>
      <c r="R404" s="131"/>
      <c r="S404" s="131"/>
      <c r="T404" s="131"/>
      <c r="U404" s="131"/>
      <c r="V404" s="131"/>
      <c r="W404" s="131"/>
      <c r="X404" s="131"/>
      <c r="Y404" s="131"/>
      <c r="Z404" s="131"/>
      <c r="AA404" s="131"/>
      <c r="AB404" s="61">
        <f t="shared" si="70"/>
        <v>0</v>
      </c>
      <c r="AE404" s="132"/>
    </row>
    <row r="405" spans="1:31" s="61" customFormat="1">
      <c r="A405" s="61" t="e">
        <f t="shared" si="71"/>
        <v>#N/A</v>
      </c>
      <c r="B405" s="121">
        <f t="shared" si="72"/>
        <v>0</v>
      </c>
      <c r="C405" s="117" t="e">
        <f>VLOOKUP(B405,映射表!A:C,3,0)</f>
        <v>#N/A</v>
      </c>
      <c r="D405" s="121">
        <f t="shared" si="73"/>
        <v>0</v>
      </c>
      <c r="E405" s="100">
        <f t="shared" si="74"/>
        <v>0</v>
      </c>
      <c r="F405" s="121">
        <f t="shared" si="75"/>
        <v>0</v>
      </c>
      <c r="G405" s="121">
        <f t="shared" si="76"/>
        <v>0</v>
      </c>
      <c r="H405" s="99" t="e">
        <f>VLOOKUP(C405,'B2B（ol)'!A:J,10,0)*D405</f>
        <v>#N/A</v>
      </c>
      <c r="I405" s="101" t="e">
        <f t="shared" si="77"/>
        <v>#DIV/0!</v>
      </c>
      <c r="J405" s="101">
        <f t="shared" si="78"/>
        <v>0</v>
      </c>
      <c r="K405" s="121">
        <f t="shared" si="79"/>
        <v>0</v>
      </c>
      <c r="L405" s="121" t="e">
        <f>VLOOKUP(C405,'B2B（ol)'!A:P,16,0)</f>
        <v>#N/A</v>
      </c>
      <c r="M405" s="117">
        <f t="shared" si="80"/>
        <v>0</v>
      </c>
      <c r="N405" s="114" t="e">
        <f>VLOOKUP(C405,'B2B（ol)'!A:K,11,0)</f>
        <v>#N/A</v>
      </c>
      <c r="O405" s="114" t="e">
        <f>VLOOKUP(B405,fulfillment!L:AN,29,0)</f>
        <v>#N/A</v>
      </c>
      <c r="P405" s="113"/>
      <c r="Q405" s="61" t="e">
        <f>VLOOKUP(R405,映射表!A:G,7,0)</f>
        <v>#N/A</v>
      </c>
      <c r="R405" s="131"/>
      <c r="S405" s="131"/>
      <c r="T405" s="131"/>
      <c r="U405" s="131"/>
      <c r="V405" s="131"/>
      <c r="W405" s="131"/>
      <c r="X405" s="131"/>
      <c r="Y405" s="131"/>
      <c r="Z405" s="131"/>
      <c r="AA405" s="131"/>
      <c r="AB405" s="61">
        <f t="shared" si="70"/>
        <v>0</v>
      </c>
      <c r="AE405" s="132"/>
    </row>
    <row r="406" spans="1:31" s="61" customFormat="1">
      <c r="A406" s="61" t="e">
        <f t="shared" si="71"/>
        <v>#N/A</v>
      </c>
      <c r="B406" s="121">
        <f t="shared" si="72"/>
        <v>0</v>
      </c>
      <c r="C406" s="117" t="e">
        <f>VLOOKUP(B406,映射表!A:C,3,0)</f>
        <v>#N/A</v>
      </c>
      <c r="D406" s="121">
        <f t="shared" si="73"/>
        <v>0</v>
      </c>
      <c r="E406" s="100">
        <f t="shared" si="74"/>
        <v>0</v>
      </c>
      <c r="F406" s="121">
        <f t="shared" si="75"/>
        <v>0</v>
      </c>
      <c r="G406" s="121">
        <f t="shared" si="76"/>
        <v>0</v>
      </c>
      <c r="H406" s="99" t="e">
        <f>VLOOKUP(C406,'B2B（ol)'!A:J,10,0)*D406</f>
        <v>#N/A</v>
      </c>
      <c r="I406" s="101" t="e">
        <f t="shared" si="77"/>
        <v>#DIV/0!</v>
      </c>
      <c r="J406" s="101">
        <f t="shared" si="78"/>
        <v>0</v>
      </c>
      <c r="K406" s="121">
        <f t="shared" si="79"/>
        <v>0</v>
      </c>
      <c r="L406" s="121" t="e">
        <f>VLOOKUP(C406,'B2B（ol)'!A:P,16,0)</f>
        <v>#N/A</v>
      </c>
      <c r="M406" s="117">
        <f t="shared" si="80"/>
        <v>0</v>
      </c>
      <c r="N406" s="114" t="e">
        <f>VLOOKUP(C406,'B2B（ol)'!A:K,11,0)</f>
        <v>#N/A</v>
      </c>
      <c r="O406" s="114" t="e">
        <f>VLOOKUP(B406,fulfillment!L:AN,29,0)</f>
        <v>#N/A</v>
      </c>
      <c r="P406" s="113"/>
      <c r="Q406" s="61" t="e">
        <f>VLOOKUP(R406,映射表!A:G,7,0)</f>
        <v>#N/A</v>
      </c>
      <c r="R406" s="131"/>
      <c r="S406" s="131"/>
      <c r="T406" s="131"/>
      <c r="U406" s="131"/>
      <c r="V406" s="131"/>
      <c r="W406" s="131"/>
      <c r="X406" s="131"/>
      <c r="Y406" s="131"/>
      <c r="Z406" s="131"/>
      <c r="AA406" s="131"/>
      <c r="AB406" s="61">
        <f t="shared" si="70"/>
        <v>0</v>
      </c>
      <c r="AE406" s="132"/>
    </row>
    <row r="407" spans="1:31" s="61" customFormat="1">
      <c r="A407" s="61" t="e">
        <f t="shared" si="71"/>
        <v>#N/A</v>
      </c>
      <c r="B407" s="121">
        <f t="shared" si="72"/>
        <v>0</v>
      </c>
      <c r="C407" s="117" t="e">
        <f>VLOOKUP(B407,映射表!A:C,3,0)</f>
        <v>#N/A</v>
      </c>
      <c r="D407" s="121">
        <f t="shared" si="73"/>
        <v>0</v>
      </c>
      <c r="E407" s="100">
        <f t="shared" si="74"/>
        <v>0</v>
      </c>
      <c r="F407" s="121">
        <f t="shared" si="75"/>
        <v>0</v>
      </c>
      <c r="G407" s="121">
        <f t="shared" si="76"/>
        <v>0</v>
      </c>
      <c r="H407" s="99" t="e">
        <f>VLOOKUP(C407,'B2B（ol)'!A:J,10,0)*D407</f>
        <v>#N/A</v>
      </c>
      <c r="I407" s="101" t="e">
        <f t="shared" si="77"/>
        <v>#DIV/0!</v>
      </c>
      <c r="J407" s="101">
        <f t="shared" si="78"/>
        <v>0</v>
      </c>
      <c r="K407" s="121">
        <f t="shared" si="79"/>
        <v>0</v>
      </c>
      <c r="L407" s="121" t="e">
        <f>VLOOKUP(C407,'B2B（ol)'!A:P,16,0)</f>
        <v>#N/A</v>
      </c>
      <c r="M407" s="117">
        <f t="shared" si="80"/>
        <v>0</v>
      </c>
      <c r="N407" s="114" t="e">
        <f>VLOOKUP(C407,'B2B（ol)'!A:K,11,0)</f>
        <v>#N/A</v>
      </c>
      <c r="O407" s="114" t="e">
        <f>VLOOKUP(B407,fulfillment!L:AN,29,0)</f>
        <v>#N/A</v>
      </c>
      <c r="P407" s="113"/>
      <c r="Q407" s="61" t="e">
        <f>VLOOKUP(R407,映射表!A:G,7,0)</f>
        <v>#N/A</v>
      </c>
      <c r="R407" s="131"/>
      <c r="S407" s="131"/>
      <c r="T407" s="131"/>
      <c r="U407" s="131"/>
      <c r="V407" s="131"/>
      <c r="W407" s="131"/>
      <c r="X407" s="131"/>
      <c r="Y407" s="131"/>
      <c r="Z407" s="131"/>
      <c r="AA407" s="131"/>
      <c r="AB407" s="61">
        <f t="shared" si="70"/>
        <v>0</v>
      </c>
      <c r="AE407" s="132"/>
    </row>
    <row r="408" spans="1:31" s="61" customFormat="1">
      <c r="A408" s="61" t="e">
        <f t="shared" si="71"/>
        <v>#N/A</v>
      </c>
      <c r="B408" s="121">
        <f t="shared" si="72"/>
        <v>0</v>
      </c>
      <c r="C408" s="117" t="e">
        <f>VLOOKUP(B408,映射表!A:C,3,0)</f>
        <v>#N/A</v>
      </c>
      <c r="D408" s="121">
        <f t="shared" si="73"/>
        <v>0</v>
      </c>
      <c r="E408" s="100">
        <f t="shared" si="74"/>
        <v>0</v>
      </c>
      <c r="F408" s="121">
        <f t="shared" si="75"/>
        <v>0</v>
      </c>
      <c r="G408" s="121">
        <f t="shared" si="76"/>
        <v>0</v>
      </c>
      <c r="H408" s="99" t="e">
        <f>VLOOKUP(C408,'B2B（ol)'!A:J,10,0)*D408</f>
        <v>#N/A</v>
      </c>
      <c r="I408" s="101" t="e">
        <f t="shared" si="77"/>
        <v>#DIV/0!</v>
      </c>
      <c r="J408" s="101">
        <f t="shared" si="78"/>
        <v>0</v>
      </c>
      <c r="K408" s="121">
        <f t="shared" si="79"/>
        <v>0</v>
      </c>
      <c r="L408" s="121" t="e">
        <f>VLOOKUP(C408,'B2B（ol)'!A:P,16,0)</f>
        <v>#N/A</v>
      </c>
      <c r="M408" s="117">
        <f t="shared" si="80"/>
        <v>0</v>
      </c>
      <c r="N408" s="114" t="e">
        <f>VLOOKUP(C408,'B2B（ol)'!A:K,11,0)</f>
        <v>#N/A</v>
      </c>
      <c r="O408" s="114" t="e">
        <f>VLOOKUP(B408,fulfillment!L:AN,29,0)</f>
        <v>#N/A</v>
      </c>
      <c r="P408" s="113"/>
      <c r="Q408" s="61" t="e">
        <f>VLOOKUP(R408,映射表!A:G,7,0)</f>
        <v>#N/A</v>
      </c>
      <c r="R408" s="131"/>
      <c r="S408" s="131"/>
      <c r="T408" s="131"/>
      <c r="U408" s="131"/>
      <c r="V408" s="131"/>
      <c r="W408" s="131"/>
      <c r="X408" s="131"/>
      <c r="Y408" s="131"/>
      <c r="Z408" s="131"/>
      <c r="AA408" s="131"/>
      <c r="AB408" s="61">
        <f t="shared" si="70"/>
        <v>0</v>
      </c>
      <c r="AE408" s="132"/>
    </row>
    <row r="409" spans="1:31" s="61" customFormat="1">
      <c r="A409" s="61" t="e">
        <f t="shared" si="71"/>
        <v>#N/A</v>
      </c>
      <c r="B409" s="121">
        <f t="shared" si="72"/>
        <v>0</v>
      </c>
      <c r="C409" s="117" t="e">
        <f>VLOOKUP(B409,映射表!A:C,3,0)</f>
        <v>#N/A</v>
      </c>
      <c r="D409" s="121">
        <f t="shared" si="73"/>
        <v>0</v>
      </c>
      <c r="E409" s="100">
        <f t="shared" si="74"/>
        <v>0</v>
      </c>
      <c r="F409" s="121">
        <f t="shared" si="75"/>
        <v>0</v>
      </c>
      <c r="G409" s="121">
        <f t="shared" si="76"/>
        <v>0</v>
      </c>
      <c r="H409" s="99" t="e">
        <f>VLOOKUP(C409,'B2B（ol)'!A:J,10,0)*D409</f>
        <v>#N/A</v>
      </c>
      <c r="I409" s="101" t="e">
        <f t="shared" si="77"/>
        <v>#DIV/0!</v>
      </c>
      <c r="J409" s="101">
        <f t="shared" si="78"/>
        <v>0</v>
      </c>
      <c r="K409" s="121">
        <f t="shared" si="79"/>
        <v>0</v>
      </c>
      <c r="L409" s="121" t="e">
        <f>VLOOKUP(C409,'B2B（ol)'!A:P,16,0)</f>
        <v>#N/A</v>
      </c>
      <c r="M409" s="117">
        <f t="shared" si="80"/>
        <v>0</v>
      </c>
      <c r="N409" s="114" t="e">
        <f>VLOOKUP(C409,'B2B（ol)'!A:K,11,0)</f>
        <v>#N/A</v>
      </c>
      <c r="O409" s="114" t="e">
        <f>VLOOKUP(B409,fulfillment!L:AN,29,0)</f>
        <v>#N/A</v>
      </c>
      <c r="P409" s="113"/>
      <c r="Q409" s="61" t="e">
        <f>VLOOKUP(R409,映射表!A:G,7,0)</f>
        <v>#N/A</v>
      </c>
      <c r="R409" s="131"/>
      <c r="S409" s="131"/>
      <c r="T409" s="131"/>
      <c r="U409" s="131"/>
      <c r="V409" s="131"/>
      <c r="W409" s="131"/>
      <c r="X409" s="131"/>
      <c r="Y409" s="131"/>
      <c r="Z409" s="131"/>
      <c r="AA409" s="131"/>
      <c r="AB409" s="61">
        <f t="shared" si="70"/>
        <v>0</v>
      </c>
      <c r="AE409" s="132"/>
    </row>
    <row r="410" spans="1:31" s="61" customFormat="1">
      <c r="A410" s="61" t="e">
        <f t="shared" si="71"/>
        <v>#N/A</v>
      </c>
      <c r="B410" s="121">
        <f t="shared" si="72"/>
        <v>0</v>
      </c>
      <c r="C410" s="117" t="e">
        <f>VLOOKUP(B410,映射表!A:C,3,0)</f>
        <v>#N/A</v>
      </c>
      <c r="D410" s="121">
        <f t="shared" si="73"/>
        <v>0</v>
      </c>
      <c r="E410" s="100">
        <f t="shared" si="74"/>
        <v>0</v>
      </c>
      <c r="F410" s="121">
        <f t="shared" si="75"/>
        <v>0</v>
      </c>
      <c r="G410" s="121">
        <f t="shared" si="76"/>
        <v>0</v>
      </c>
      <c r="H410" s="99" t="e">
        <f>VLOOKUP(C410,'B2B（ol)'!A:J,10,0)*D410</f>
        <v>#N/A</v>
      </c>
      <c r="I410" s="101" t="e">
        <f t="shared" si="77"/>
        <v>#DIV/0!</v>
      </c>
      <c r="J410" s="101">
        <f t="shared" si="78"/>
        <v>0</v>
      </c>
      <c r="K410" s="121">
        <f t="shared" si="79"/>
        <v>0</v>
      </c>
      <c r="L410" s="121" t="e">
        <f>VLOOKUP(C410,'B2B（ol)'!A:P,16,0)</f>
        <v>#N/A</v>
      </c>
      <c r="M410" s="117">
        <f t="shared" si="80"/>
        <v>0</v>
      </c>
      <c r="N410" s="114" t="e">
        <f>VLOOKUP(C410,'B2B（ol)'!A:K,11,0)</f>
        <v>#N/A</v>
      </c>
      <c r="O410" s="114" t="e">
        <f>VLOOKUP(B410,fulfillment!L:AN,29,0)</f>
        <v>#N/A</v>
      </c>
      <c r="P410" s="113"/>
      <c r="Q410" s="61" t="e">
        <f>VLOOKUP(R410,映射表!A:G,7,0)</f>
        <v>#N/A</v>
      </c>
      <c r="R410" s="131"/>
      <c r="S410" s="131"/>
      <c r="T410" s="131"/>
      <c r="U410" s="131"/>
      <c r="V410" s="131"/>
      <c r="W410" s="131"/>
      <c r="X410" s="131"/>
      <c r="Y410" s="131"/>
      <c r="Z410" s="131"/>
      <c r="AA410" s="131"/>
      <c r="AB410" s="61">
        <f t="shared" si="70"/>
        <v>0</v>
      </c>
      <c r="AE410" s="132"/>
    </row>
    <row r="411" spans="1:31" s="61" customFormat="1">
      <c r="A411" s="61" t="e">
        <f t="shared" si="71"/>
        <v>#N/A</v>
      </c>
      <c r="B411" s="121">
        <f t="shared" si="72"/>
        <v>0</v>
      </c>
      <c r="C411" s="117" t="e">
        <f>VLOOKUP(B411,映射表!A:C,3,0)</f>
        <v>#N/A</v>
      </c>
      <c r="D411" s="121">
        <f t="shared" si="73"/>
        <v>0</v>
      </c>
      <c r="E411" s="100">
        <f t="shared" si="74"/>
        <v>0</v>
      </c>
      <c r="F411" s="121">
        <f t="shared" si="75"/>
        <v>0</v>
      </c>
      <c r="G411" s="121">
        <f t="shared" si="76"/>
        <v>0</v>
      </c>
      <c r="H411" s="99" t="e">
        <f>VLOOKUP(C411,'B2B（ol)'!A:J,10,0)*D411</f>
        <v>#N/A</v>
      </c>
      <c r="I411" s="101" t="e">
        <f t="shared" si="77"/>
        <v>#DIV/0!</v>
      </c>
      <c r="J411" s="101">
        <f t="shared" si="78"/>
        <v>0</v>
      </c>
      <c r="K411" s="121">
        <f t="shared" si="79"/>
        <v>0</v>
      </c>
      <c r="L411" s="121" t="e">
        <f>VLOOKUP(C411,'B2B（ol)'!A:P,16,0)</f>
        <v>#N/A</v>
      </c>
      <c r="M411" s="117">
        <f t="shared" si="80"/>
        <v>0</v>
      </c>
      <c r="N411" s="114" t="e">
        <f>VLOOKUP(C411,'B2B（ol)'!A:K,11,0)</f>
        <v>#N/A</v>
      </c>
      <c r="O411" s="114" t="e">
        <f>VLOOKUP(B411,fulfillment!L:AN,29,0)</f>
        <v>#N/A</v>
      </c>
      <c r="P411" s="113"/>
      <c r="Q411" s="61" t="e">
        <f>VLOOKUP(R411,映射表!A:G,7,0)</f>
        <v>#N/A</v>
      </c>
      <c r="R411" s="131"/>
      <c r="S411" s="131"/>
      <c r="T411" s="131"/>
      <c r="U411" s="131"/>
      <c r="V411" s="131"/>
      <c r="W411" s="131"/>
      <c r="X411" s="131"/>
      <c r="Y411" s="131"/>
      <c r="Z411" s="131"/>
      <c r="AA411" s="131"/>
      <c r="AB411" s="61">
        <f t="shared" ref="AB411:AB474" si="81">M411</f>
        <v>0</v>
      </c>
      <c r="AE411" s="132"/>
    </row>
    <row r="412" spans="1:31" s="61" customFormat="1">
      <c r="A412" s="61" t="e">
        <f t="shared" si="71"/>
        <v>#N/A</v>
      </c>
      <c r="B412" s="121">
        <f t="shared" si="72"/>
        <v>0</v>
      </c>
      <c r="C412" s="117" t="e">
        <f>VLOOKUP(B412,映射表!A:C,3,0)</f>
        <v>#N/A</v>
      </c>
      <c r="D412" s="121">
        <f t="shared" si="73"/>
        <v>0</v>
      </c>
      <c r="E412" s="100">
        <f t="shared" si="74"/>
        <v>0</v>
      </c>
      <c r="F412" s="121">
        <f t="shared" si="75"/>
        <v>0</v>
      </c>
      <c r="G412" s="121">
        <f t="shared" si="76"/>
        <v>0</v>
      </c>
      <c r="H412" s="99" t="e">
        <f>VLOOKUP(C412,'B2B（ol)'!A:J,10,0)*D412</f>
        <v>#N/A</v>
      </c>
      <c r="I412" s="101" t="e">
        <f t="shared" si="77"/>
        <v>#DIV/0!</v>
      </c>
      <c r="J412" s="101">
        <f t="shared" si="78"/>
        <v>0</v>
      </c>
      <c r="K412" s="121">
        <f t="shared" si="79"/>
        <v>0</v>
      </c>
      <c r="L412" s="121" t="e">
        <f>VLOOKUP(C412,'B2B（ol)'!A:P,16,0)</f>
        <v>#N/A</v>
      </c>
      <c r="M412" s="117">
        <f t="shared" si="80"/>
        <v>0</v>
      </c>
      <c r="N412" s="114" t="e">
        <f>VLOOKUP(C412,'B2B（ol)'!A:K,11,0)</f>
        <v>#N/A</v>
      </c>
      <c r="O412" s="114" t="e">
        <f>VLOOKUP(B412,fulfillment!L:AN,29,0)</f>
        <v>#N/A</v>
      </c>
      <c r="P412" s="113"/>
      <c r="Q412" s="61" t="e">
        <f>VLOOKUP(R412,映射表!A:G,7,0)</f>
        <v>#N/A</v>
      </c>
      <c r="R412" s="131"/>
      <c r="S412" s="131"/>
      <c r="T412" s="131"/>
      <c r="U412" s="131"/>
      <c r="V412" s="131"/>
      <c r="W412" s="131"/>
      <c r="X412" s="131"/>
      <c r="Y412" s="131"/>
      <c r="Z412" s="131"/>
      <c r="AA412" s="131"/>
      <c r="AB412" s="61">
        <f t="shared" si="81"/>
        <v>0</v>
      </c>
      <c r="AE412" s="132"/>
    </row>
    <row r="413" spans="1:31" s="61" customFormat="1">
      <c r="A413" s="61" t="e">
        <f t="shared" si="71"/>
        <v>#N/A</v>
      </c>
      <c r="B413" s="121">
        <f t="shared" si="72"/>
        <v>0</v>
      </c>
      <c r="C413" s="117" t="e">
        <f>VLOOKUP(B413,映射表!A:C,3,0)</f>
        <v>#N/A</v>
      </c>
      <c r="D413" s="121">
        <f t="shared" si="73"/>
        <v>0</v>
      </c>
      <c r="E413" s="100">
        <f t="shared" si="74"/>
        <v>0</v>
      </c>
      <c r="F413" s="121">
        <f t="shared" si="75"/>
        <v>0</v>
      </c>
      <c r="G413" s="121">
        <f t="shared" si="76"/>
        <v>0</v>
      </c>
      <c r="H413" s="99" t="e">
        <f>VLOOKUP(C413,'B2B（ol)'!A:J,10,0)*D413</f>
        <v>#N/A</v>
      </c>
      <c r="I413" s="101" t="e">
        <f t="shared" si="77"/>
        <v>#DIV/0!</v>
      </c>
      <c r="J413" s="101">
        <f t="shared" si="78"/>
        <v>0</v>
      </c>
      <c r="K413" s="121">
        <f t="shared" si="79"/>
        <v>0</v>
      </c>
      <c r="L413" s="121" t="e">
        <f>VLOOKUP(C413,'B2B（ol)'!A:P,16,0)</f>
        <v>#N/A</v>
      </c>
      <c r="M413" s="117">
        <f t="shared" si="80"/>
        <v>0</v>
      </c>
      <c r="N413" s="114" t="e">
        <f>VLOOKUP(C413,'B2B（ol)'!A:K,11,0)</f>
        <v>#N/A</v>
      </c>
      <c r="O413" s="114" t="e">
        <f>VLOOKUP(B413,fulfillment!L:AN,29,0)</f>
        <v>#N/A</v>
      </c>
      <c r="P413" s="113"/>
      <c r="Q413" s="61" t="e">
        <f>VLOOKUP(R413,映射表!A:G,7,0)</f>
        <v>#N/A</v>
      </c>
      <c r="R413" s="131"/>
      <c r="S413" s="131"/>
      <c r="T413" s="131"/>
      <c r="U413" s="131"/>
      <c r="V413" s="131"/>
      <c r="W413" s="131"/>
      <c r="X413" s="131"/>
      <c r="Y413" s="131"/>
      <c r="Z413" s="131"/>
      <c r="AA413" s="131"/>
      <c r="AB413" s="61">
        <f t="shared" si="81"/>
        <v>0</v>
      </c>
      <c r="AE413" s="132"/>
    </row>
    <row r="414" spans="1:31" s="61" customFormat="1">
      <c r="A414" s="61" t="e">
        <f t="shared" si="71"/>
        <v>#N/A</v>
      </c>
      <c r="B414" s="121">
        <f t="shared" si="72"/>
        <v>0</v>
      </c>
      <c r="C414" s="117" t="e">
        <f>VLOOKUP(B414,映射表!A:C,3,0)</f>
        <v>#N/A</v>
      </c>
      <c r="D414" s="121">
        <f t="shared" si="73"/>
        <v>0</v>
      </c>
      <c r="E414" s="100">
        <f t="shared" si="74"/>
        <v>0</v>
      </c>
      <c r="F414" s="121">
        <f t="shared" si="75"/>
        <v>0</v>
      </c>
      <c r="G414" s="121">
        <f t="shared" si="76"/>
        <v>0</v>
      </c>
      <c r="H414" s="99" t="e">
        <f>VLOOKUP(C414,'B2B（ol)'!A:J,10,0)*D414</f>
        <v>#N/A</v>
      </c>
      <c r="I414" s="101" t="e">
        <f t="shared" si="77"/>
        <v>#DIV/0!</v>
      </c>
      <c r="J414" s="101">
        <f t="shared" si="78"/>
        <v>0</v>
      </c>
      <c r="K414" s="121">
        <f t="shared" si="79"/>
        <v>0</v>
      </c>
      <c r="L414" s="121" t="e">
        <f>VLOOKUP(C414,'B2B（ol)'!A:P,16,0)</f>
        <v>#N/A</v>
      </c>
      <c r="M414" s="117">
        <f t="shared" si="80"/>
        <v>0</v>
      </c>
      <c r="N414" s="114" t="e">
        <f>VLOOKUP(C414,'B2B（ol)'!A:K,11,0)</f>
        <v>#N/A</v>
      </c>
      <c r="O414" s="114" t="e">
        <f>VLOOKUP(B414,fulfillment!L:AN,29,0)</f>
        <v>#N/A</v>
      </c>
      <c r="P414" s="113"/>
      <c r="Q414" s="61" t="e">
        <f>VLOOKUP(R414,映射表!A:G,7,0)</f>
        <v>#N/A</v>
      </c>
      <c r="R414" s="131"/>
      <c r="S414" s="131"/>
      <c r="T414" s="131"/>
      <c r="U414" s="131"/>
      <c r="V414" s="131"/>
      <c r="W414" s="131"/>
      <c r="X414" s="131"/>
      <c r="Y414" s="131"/>
      <c r="Z414" s="131"/>
      <c r="AA414" s="131"/>
      <c r="AB414" s="61">
        <f t="shared" si="81"/>
        <v>0</v>
      </c>
      <c r="AE414" s="132"/>
    </row>
    <row r="415" spans="1:31" s="61" customFormat="1">
      <c r="A415" s="61" t="e">
        <f t="shared" si="71"/>
        <v>#N/A</v>
      </c>
      <c r="B415" s="121">
        <f t="shared" si="72"/>
        <v>0</v>
      </c>
      <c r="C415" s="117" t="e">
        <f>VLOOKUP(B415,映射表!A:C,3,0)</f>
        <v>#N/A</v>
      </c>
      <c r="D415" s="121">
        <f t="shared" si="73"/>
        <v>0</v>
      </c>
      <c r="E415" s="100">
        <f t="shared" si="74"/>
        <v>0</v>
      </c>
      <c r="F415" s="121">
        <f t="shared" si="75"/>
        <v>0</v>
      </c>
      <c r="G415" s="121">
        <f t="shared" si="76"/>
        <v>0</v>
      </c>
      <c r="H415" s="99" t="e">
        <f>VLOOKUP(C415,'B2B（ol)'!A:J,10,0)*D415</f>
        <v>#N/A</v>
      </c>
      <c r="I415" s="101" t="e">
        <f t="shared" si="77"/>
        <v>#DIV/0!</v>
      </c>
      <c r="J415" s="101">
        <f t="shared" si="78"/>
        <v>0</v>
      </c>
      <c r="K415" s="121">
        <f t="shared" si="79"/>
        <v>0</v>
      </c>
      <c r="L415" s="121" t="e">
        <f>VLOOKUP(C415,'B2B（ol)'!A:P,16,0)</f>
        <v>#N/A</v>
      </c>
      <c r="M415" s="117">
        <f t="shared" si="80"/>
        <v>0</v>
      </c>
      <c r="N415" s="114" t="e">
        <f>VLOOKUP(C415,'B2B（ol)'!A:K,11,0)</f>
        <v>#N/A</v>
      </c>
      <c r="O415" s="114" t="e">
        <f>VLOOKUP(B415,fulfillment!L:AN,29,0)</f>
        <v>#N/A</v>
      </c>
      <c r="P415" s="113"/>
      <c r="Q415" s="61" t="e">
        <f>VLOOKUP(R415,映射表!A:G,7,0)</f>
        <v>#N/A</v>
      </c>
      <c r="R415" s="131"/>
      <c r="S415" s="131"/>
      <c r="T415" s="131"/>
      <c r="U415" s="131"/>
      <c r="V415" s="131"/>
      <c r="W415" s="131"/>
      <c r="X415" s="131"/>
      <c r="Y415" s="131"/>
      <c r="Z415" s="131"/>
      <c r="AA415" s="131"/>
      <c r="AB415" s="61">
        <f t="shared" si="81"/>
        <v>0</v>
      </c>
      <c r="AE415" s="132"/>
    </row>
    <row r="416" spans="1:31" s="61" customFormat="1">
      <c r="A416" s="61" t="e">
        <f t="shared" si="71"/>
        <v>#N/A</v>
      </c>
      <c r="B416" s="121">
        <f t="shared" si="72"/>
        <v>0</v>
      </c>
      <c r="C416" s="117" t="e">
        <f>VLOOKUP(B416,映射表!A:C,3,0)</f>
        <v>#N/A</v>
      </c>
      <c r="D416" s="121">
        <f t="shared" si="73"/>
        <v>0</v>
      </c>
      <c r="E416" s="100">
        <f t="shared" si="74"/>
        <v>0</v>
      </c>
      <c r="F416" s="121">
        <f t="shared" si="75"/>
        <v>0</v>
      </c>
      <c r="G416" s="121">
        <f t="shared" si="76"/>
        <v>0</v>
      </c>
      <c r="H416" s="99" t="e">
        <f>VLOOKUP(C416,'B2B（ol)'!A:J,10,0)*D416</f>
        <v>#N/A</v>
      </c>
      <c r="I416" s="101" t="e">
        <f t="shared" si="77"/>
        <v>#DIV/0!</v>
      </c>
      <c r="J416" s="101">
        <f t="shared" si="78"/>
        <v>0</v>
      </c>
      <c r="K416" s="121">
        <f t="shared" si="79"/>
        <v>0</v>
      </c>
      <c r="L416" s="121" t="e">
        <f>VLOOKUP(C416,'B2B（ol)'!A:P,16,0)</f>
        <v>#N/A</v>
      </c>
      <c r="M416" s="117">
        <f t="shared" si="80"/>
        <v>0</v>
      </c>
      <c r="N416" s="114" t="e">
        <f>VLOOKUP(C416,'B2B（ol)'!A:K,11,0)</f>
        <v>#N/A</v>
      </c>
      <c r="O416" s="114" t="e">
        <f>VLOOKUP(B416,fulfillment!L:AN,29,0)</f>
        <v>#N/A</v>
      </c>
      <c r="P416" s="113"/>
      <c r="Q416" s="61" t="e">
        <f>VLOOKUP(R416,映射表!A:G,7,0)</f>
        <v>#N/A</v>
      </c>
      <c r="R416" s="131"/>
      <c r="S416" s="131"/>
      <c r="T416" s="131"/>
      <c r="U416" s="131"/>
      <c r="V416" s="131"/>
      <c r="W416" s="131"/>
      <c r="X416" s="131"/>
      <c r="Y416" s="131"/>
      <c r="Z416" s="131"/>
      <c r="AA416" s="131"/>
      <c r="AB416" s="61">
        <f t="shared" si="81"/>
        <v>0</v>
      </c>
      <c r="AE416" s="132"/>
    </row>
    <row r="417" spans="1:31" s="61" customFormat="1">
      <c r="A417" s="61" t="e">
        <f t="shared" si="71"/>
        <v>#N/A</v>
      </c>
      <c r="B417" s="121">
        <f t="shared" si="72"/>
        <v>0</v>
      </c>
      <c r="C417" s="117" t="e">
        <f>VLOOKUP(B417,映射表!A:C,3,0)</f>
        <v>#N/A</v>
      </c>
      <c r="D417" s="121">
        <f t="shared" si="73"/>
        <v>0</v>
      </c>
      <c r="E417" s="100">
        <f t="shared" si="74"/>
        <v>0</v>
      </c>
      <c r="F417" s="121">
        <f t="shared" si="75"/>
        <v>0</v>
      </c>
      <c r="G417" s="121">
        <f t="shared" si="76"/>
        <v>0</v>
      </c>
      <c r="H417" s="99" t="e">
        <f>VLOOKUP(C417,'B2B（ol)'!A:J,10,0)*D417</f>
        <v>#N/A</v>
      </c>
      <c r="I417" s="101" t="e">
        <f t="shared" si="77"/>
        <v>#DIV/0!</v>
      </c>
      <c r="J417" s="101">
        <f t="shared" si="78"/>
        <v>0</v>
      </c>
      <c r="K417" s="121">
        <f t="shared" si="79"/>
        <v>0</v>
      </c>
      <c r="L417" s="121" t="e">
        <f>VLOOKUP(C417,'B2B（ol)'!A:P,16,0)</f>
        <v>#N/A</v>
      </c>
      <c r="M417" s="117">
        <f t="shared" si="80"/>
        <v>0</v>
      </c>
      <c r="N417" s="114" t="e">
        <f>VLOOKUP(C417,'B2B（ol)'!A:K,11,0)</f>
        <v>#N/A</v>
      </c>
      <c r="O417" s="114" t="e">
        <f>VLOOKUP(B417,fulfillment!L:AN,29,0)</f>
        <v>#N/A</v>
      </c>
      <c r="P417" s="113"/>
      <c r="Q417" s="61" t="e">
        <f>VLOOKUP(R417,映射表!A:G,7,0)</f>
        <v>#N/A</v>
      </c>
      <c r="R417" s="131"/>
      <c r="S417" s="131"/>
      <c r="T417" s="131"/>
      <c r="U417" s="131"/>
      <c r="V417" s="131"/>
      <c r="W417" s="131"/>
      <c r="X417" s="131"/>
      <c r="Y417" s="131"/>
      <c r="Z417" s="131"/>
      <c r="AA417" s="131"/>
      <c r="AB417" s="61">
        <f t="shared" si="81"/>
        <v>0</v>
      </c>
      <c r="AE417" s="132"/>
    </row>
    <row r="418" spans="1:31" s="61" customFormat="1">
      <c r="A418" s="61" t="e">
        <f t="shared" si="71"/>
        <v>#N/A</v>
      </c>
      <c r="B418" s="121">
        <f t="shared" si="72"/>
        <v>0</v>
      </c>
      <c r="C418" s="117" t="e">
        <f>VLOOKUP(B418,映射表!A:C,3,0)</f>
        <v>#N/A</v>
      </c>
      <c r="D418" s="121">
        <f t="shared" si="73"/>
        <v>0</v>
      </c>
      <c r="E418" s="100">
        <f t="shared" si="74"/>
        <v>0</v>
      </c>
      <c r="F418" s="121">
        <f t="shared" si="75"/>
        <v>0</v>
      </c>
      <c r="G418" s="121">
        <f t="shared" si="76"/>
        <v>0</v>
      </c>
      <c r="H418" s="99" t="e">
        <f>VLOOKUP(C418,'B2B（ol)'!A:J,10,0)*D418</f>
        <v>#N/A</v>
      </c>
      <c r="I418" s="101" t="e">
        <f t="shared" si="77"/>
        <v>#DIV/0!</v>
      </c>
      <c r="J418" s="101">
        <f t="shared" si="78"/>
        <v>0</v>
      </c>
      <c r="K418" s="121">
        <f t="shared" si="79"/>
        <v>0</v>
      </c>
      <c r="L418" s="121" t="e">
        <f>VLOOKUP(C418,'B2B（ol)'!A:P,16,0)</f>
        <v>#N/A</v>
      </c>
      <c r="M418" s="117">
        <f t="shared" si="80"/>
        <v>0</v>
      </c>
      <c r="N418" s="114" t="e">
        <f>VLOOKUP(C418,'B2B（ol)'!A:K,11,0)</f>
        <v>#N/A</v>
      </c>
      <c r="O418" s="114" t="e">
        <f>VLOOKUP(B418,fulfillment!L:AN,29,0)</f>
        <v>#N/A</v>
      </c>
      <c r="P418" s="113"/>
      <c r="Q418" s="61" t="e">
        <f>VLOOKUP(R418,映射表!A:G,7,0)</f>
        <v>#N/A</v>
      </c>
      <c r="R418" s="131"/>
      <c r="S418" s="131"/>
      <c r="T418" s="131"/>
      <c r="U418" s="131"/>
      <c r="V418" s="131"/>
      <c r="W418" s="131"/>
      <c r="X418" s="131"/>
      <c r="Y418" s="131"/>
      <c r="Z418" s="131"/>
      <c r="AA418" s="131"/>
      <c r="AB418" s="61">
        <f t="shared" si="81"/>
        <v>0</v>
      </c>
      <c r="AE418" s="132"/>
    </row>
    <row r="419" spans="1:31" s="61" customFormat="1">
      <c r="A419" s="61" t="e">
        <f t="shared" si="71"/>
        <v>#N/A</v>
      </c>
      <c r="B419" s="121">
        <f t="shared" si="72"/>
        <v>0</v>
      </c>
      <c r="C419" s="117" t="e">
        <f>VLOOKUP(B419,映射表!A:C,3,0)</f>
        <v>#N/A</v>
      </c>
      <c r="D419" s="121">
        <f t="shared" si="73"/>
        <v>0</v>
      </c>
      <c r="E419" s="100">
        <f t="shared" si="74"/>
        <v>0</v>
      </c>
      <c r="F419" s="121">
        <f t="shared" si="75"/>
        <v>0</v>
      </c>
      <c r="G419" s="121">
        <f t="shared" si="76"/>
        <v>0</v>
      </c>
      <c r="H419" s="99" t="e">
        <f>VLOOKUP(C419,'B2B（ol)'!A:J,10,0)*D419</f>
        <v>#N/A</v>
      </c>
      <c r="I419" s="101" t="e">
        <f t="shared" si="77"/>
        <v>#DIV/0!</v>
      </c>
      <c r="J419" s="101">
        <f t="shared" si="78"/>
        <v>0</v>
      </c>
      <c r="K419" s="121">
        <f t="shared" si="79"/>
        <v>0</v>
      </c>
      <c r="L419" s="121" t="e">
        <f>VLOOKUP(C419,'B2B（ol)'!A:P,16,0)</f>
        <v>#N/A</v>
      </c>
      <c r="M419" s="117">
        <f t="shared" si="80"/>
        <v>0</v>
      </c>
      <c r="N419" s="114" t="e">
        <f>VLOOKUP(C419,'B2B（ol)'!A:K,11,0)</f>
        <v>#N/A</v>
      </c>
      <c r="O419" s="114" t="e">
        <f>VLOOKUP(B419,fulfillment!L:AN,29,0)</f>
        <v>#N/A</v>
      </c>
      <c r="P419" s="113"/>
      <c r="Q419" s="61" t="e">
        <f>VLOOKUP(R419,映射表!A:G,7,0)</f>
        <v>#N/A</v>
      </c>
      <c r="R419" s="131"/>
      <c r="S419" s="131"/>
      <c r="T419" s="131"/>
      <c r="U419" s="131"/>
      <c r="V419" s="131"/>
      <c r="W419" s="131"/>
      <c r="X419" s="131"/>
      <c r="Y419" s="131"/>
      <c r="Z419" s="131"/>
      <c r="AA419" s="131"/>
      <c r="AB419" s="61">
        <f t="shared" si="81"/>
        <v>0</v>
      </c>
      <c r="AE419" s="132"/>
    </row>
    <row r="420" spans="1:31" s="61" customFormat="1">
      <c r="A420" s="61" t="e">
        <f t="shared" si="71"/>
        <v>#N/A</v>
      </c>
      <c r="B420" s="121">
        <f t="shared" si="72"/>
        <v>0</v>
      </c>
      <c r="C420" s="117" t="e">
        <f>VLOOKUP(B420,映射表!A:C,3,0)</f>
        <v>#N/A</v>
      </c>
      <c r="D420" s="121">
        <f t="shared" si="73"/>
        <v>0</v>
      </c>
      <c r="E420" s="100">
        <f t="shared" si="74"/>
        <v>0</v>
      </c>
      <c r="F420" s="121">
        <f t="shared" si="75"/>
        <v>0</v>
      </c>
      <c r="G420" s="121">
        <f t="shared" si="76"/>
        <v>0</v>
      </c>
      <c r="H420" s="99" t="e">
        <f>VLOOKUP(C420,'B2B（ol)'!A:J,10,0)*D420</f>
        <v>#N/A</v>
      </c>
      <c r="I420" s="101" t="e">
        <f t="shared" si="77"/>
        <v>#DIV/0!</v>
      </c>
      <c r="J420" s="101">
        <f t="shared" si="78"/>
        <v>0</v>
      </c>
      <c r="K420" s="121">
        <f t="shared" si="79"/>
        <v>0</v>
      </c>
      <c r="L420" s="121" t="e">
        <f>VLOOKUP(C420,'B2B（ol)'!A:P,16,0)</f>
        <v>#N/A</v>
      </c>
      <c r="M420" s="117">
        <f t="shared" si="80"/>
        <v>0</v>
      </c>
      <c r="N420" s="114" t="e">
        <f>VLOOKUP(C420,'B2B（ol)'!A:K,11,0)</f>
        <v>#N/A</v>
      </c>
      <c r="O420" s="114" t="e">
        <f>VLOOKUP(B420,fulfillment!L:AN,29,0)</f>
        <v>#N/A</v>
      </c>
      <c r="P420" s="113"/>
      <c r="Q420" s="61" t="e">
        <f>VLOOKUP(R420,映射表!A:G,7,0)</f>
        <v>#N/A</v>
      </c>
      <c r="R420" s="131"/>
      <c r="S420" s="131"/>
      <c r="T420" s="131"/>
      <c r="U420" s="131"/>
      <c r="V420" s="131"/>
      <c r="W420" s="131"/>
      <c r="X420" s="131"/>
      <c r="Y420" s="131"/>
      <c r="Z420" s="131"/>
      <c r="AA420" s="131"/>
      <c r="AB420" s="61">
        <f t="shared" si="81"/>
        <v>0</v>
      </c>
      <c r="AE420" s="132"/>
    </row>
    <row r="421" spans="1:31" s="61" customFormat="1">
      <c r="A421" s="61" t="e">
        <f t="shared" si="71"/>
        <v>#N/A</v>
      </c>
      <c r="B421" s="121">
        <f t="shared" si="72"/>
        <v>0</v>
      </c>
      <c r="C421" s="117" t="e">
        <f>VLOOKUP(B421,映射表!A:C,3,0)</f>
        <v>#N/A</v>
      </c>
      <c r="D421" s="121">
        <f t="shared" si="73"/>
        <v>0</v>
      </c>
      <c r="E421" s="100">
        <f t="shared" si="74"/>
        <v>0</v>
      </c>
      <c r="F421" s="121">
        <f t="shared" si="75"/>
        <v>0</v>
      </c>
      <c r="G421" s="121">
        <f t="shared" si="76"/>
        <v>0</v>
      </c>
      <c r="H421" s="99" t="e">
        <f>VLOOKUP(C421,'B2B（ol)'!A:J,10,0)*D421</f>
        <v>#N/A</v>
      </c>
      <c r="I421" s="101" t="e">
        <f t="shared" si="77"/>
        <v>#DIV/0!</v>
      </c>
      <c r="J421" s="101">
        <f t="shared" si="78"/>
        <v>0</v>
      </c>
      <c r="K421" s="121">
        <f t="shared" si="79"/>
        <v>0</v>
      </c>
      <c r="L421" s="121" t="e">
        <f>VLOOKUP(C421,'B2B（ol)'!A:P,16,0)</f>
        <v>#N/A</v>
      </c>
      <c r="M421" s="117">
        <f t="shared" si="80"/>
        <v>0</v>
      </c>
      <c r="N421" s="114" t="e">
        <f>VLOOKUP(C421,'B2B（ol)'!A:K,11,0)</f>
        <v>#N/A</v>
      </c>
      <c r="O421" s="114" t="e">
        <f>VLOOKUP(B421,fulfillment!L:AN,29,0)</f>
        <v>#N/A</v>
      </c>
      <c r="P421" s="113"/>
      <c r="Q421" s="61" t="e">
        <f>VLOOKUP(R421,映射表!A:G,7,0)</f>
        <v>#N/A</v>
      </c>
      <c r="R421" s="131"/>
      <c r="S421" s="131"/>
      <c r="T421" s="131"/>
      <c r="U421" s="131"/>
      <c r="V421" s="131"/>
      <c r="W421" s="131"/>
      <c r="X421" s="131"/>
      <c r="Y421" s="131"/>
      <c r="Z421" s="131"/>
      <c r="AA421" s="131"/>
      <c r="AB421" s="61">
        <f t="shared" si="81"/>
        <v>0</v>
      </c>
      <c r="AE421" s="132"/>
    </row>
    <row r="422" spans="1:31" s="61" customFormat="1">
      <c r="A422" s="61" t="e">
        <f t="shared" si="71"/>
        <v>#N/A</v>
      </c>
      <c r="B422" s="121">
        <f t="shared" si="72"/>
        <v>0</v>
      </c>
      <c r="C422" s="117" t="e">
        <f>VLOOKUP(B422,映射表!A:C,3,0)</f>
        <v>#N/A</v>
      </c>
      <c r="D422" s="121">
        <f t="shared" si="73"/>
        <v>0</v>
      </c>
      <c r="E422" s="100">
        <f t="shared" si="74"/>
        <v>0</v>
      </c>
      <c r="F422" s="121">
        <f t="shared" si="75"/>
        <v>0</v>
      </c>
      <c r="G422" s="121">
        <f t="shared" si="76"/>
        <v>0</v>
      </c>
      <c r="H422" s="99" t="e">
        <f>VLOOKUP(C422,'B2B（ol)'!A:J,10,0)*D422</f>
        <v>#N/A</v>
      </c>
      <c r="I422" s="101" t="e">
        <f t="shared" si="77"/>
        <v>#DIV/0!</v>
      </c>
      <c r="J422" s="101">
        <f t="shared" si="78"/>
        <v>0</v>
      </c>
      <c r="K422" s="121">
        <f t="shared" si="79"/>
        <v>0</v>
      </c>
      <c r="L422" s="121" t="e">
        <f>VLOOKUP(C422,'B2B（ol)'!A:P,16,0)</f>
        <v>#N/A</v>
      </c>
      <c r="M422" s="117">
        <f t="shared" si="80"/>
        <v>0</v>
      </c>
      <c r="N422" s="114" t="e">
        <f>VLOOKUP(C422,'B2B（ol)'!A:K,11,0)</f>
        <v>#N/A</v>
      </c>
      <c r="O422" s="114" t="e">
        <f>VLOOKUP(B422,fulfillment!L:AN,29,0)</f>
        <v>#N/A</v>
      </c>
      <c r="P422" s="113"/>
      <c r="Q422" s="61" t="e">
        <f>VLOOKUP(R422,映射表!A:G,7,0)</f>
        <v>#N/A</v>
      </c>
      <c r="R422" s="131"/>
      <c r="S422" s="131"/>
      <c r="T422" s="131"/>
      <c r="U422" s="131"/>
      <c r="V422" s="131"/>
      <c r="W422" s="131"/>
      <c r="X422" s="131"/>
      <c r="Y422" s="131"/>
      <c r="Z422" s="131"/>
      <c r="AA422" s="131"/>
      <c r="AB422" s="61">
        <f t="shared" si="81"/>
        <v>0</v>
      </c>
      <c r="AE422" s="132"/>
    </row>
    <row r="423" spans="1:31" s="61" customFormat="1">
      <c r="A423" s="61" t="e">
        <f t="shared" si="71"/>
        <v>#N/A</v>
      </c>
      <c r="B423" s="121">
        <f t="shared" si="72"/>
        <v>0</v>
      </c>
      <c r="C423" s="117" t="e">
        <f>VLOOKUP(B423,映射表!A:C,3,0)</f>
        <v>#N/A</v>
      </c>
      <c r="D423" s="121">
        <f t="shared" si="73"/>
        <v>0</v>
      </c>
      <c r="E423" s="100">
        <f t="shared" si="74"/>
        <v>0</v>
      </c>
      <c r="F423" s="121">
        <f t="shared" si="75"/>
        <v>0</v>
      </c>
      <c r="G423" s="121">
        <f t="shared" si="76"/>
        <v>0</v>
      </c>
      <c r="H423" s="99" t="e">
        <f>VLOOKUP(C423,'B2B（ol)'!A:J,10,0)*D423</f>
        <v>#N/A</v>
      </c>
      <c r="I423" s="101" t="e">
        <f t="shared" si="77"/>
        <v>#DIV/0!</v>
      </c>
      <c r="J423" s="101">
        <f t="shared" si="78"/>
        <v>0</v>
      </c>
      <c r="K423" s="121">
        <f t="shared" si="79"/>
        <v>0</v>
      </c>
      <c r="L423" s="121" t="e">
        <f>VLOOKUP(C423,'B2B（ol)'!A:P,16,0)</f>
        <v>#N/A</v>
      </c>
      <c r="M423" s="117">
        <f t="shared" si="80"/>
        <v>0</v>
      </c>
      <c r="N423" s="114" t="e">
        <f>VLOOKUP(C423,'B2B（ol)'!A:K,11,0)</f>
        <v>#N/A</v>
      </c>
      <c r="O423" s="114" t="e">
        <f>VLOOKUP(B423,fulfillment!L:AN,29,0)</f>
        <v>#N/A</v>
      </c>
      <c r="P423" s="113"/>
      <c r="Q423" s="61" t="e">
        <f>VLOOKUP(R423,映射表!A:G,7,0)</f>
        <v>#N/A</v>
      </c>
      <c r="R423" s="131"/>
      <c r="S423" s="131"/>
      <c r="T423" s="131"/>
      <c r="U423" s="131"/>
      <c r="V423" s="131"/>
      <c r="W423" s="131"/>
      <c r="X423" s="131"/>
      <c r="Y423" s="131"/>
      <c r="Z423" s="131"/>
      <c r="AA423" s="131"/>
      <c r="AB423" s="61">
        <f t="shared" si="81"/>
        <v>0</v>
      </c>
      <c r="AE423" s="132"/>
    </row>
    <row r="424" spans="1:31" s="61" customFormat="1">
      <c r="A424" s="61" t="e">
        <f t="shared" si="71"/>
        <v>#N/A</v>
      </c>
      <c r="B424" s="121">
        <f t="shared" si="72"/>
        <v>0</v>
      </c>
      <c r="C424" s="117" t="e">
        <f>VLOOKUP(B424,映射表!A:C,3,0)</f>
        <v>#N/A</v>
      </c>
      <c r="D424" s="121">
        <f t="shared" si="73"/>
        <v>0</v>
      </c>
      <c r="E424" s="100">
        <f t="shared" si="74"/>
        <v>0</v>
      </c>
      <c r="F424" s="121">
        <f t="shared" si="75"/>
        <v>0</v>
      </c>
      <c r="G424" s="121">
        <f t="shared" si="76"/>
        <v>0</v>
      </c>
      <c r="H424" s="99" t="e">
        <f>VLOOKUP(C424,'B2B（ol)'!A:J,10,0)*D424</f>
        <v>#N/A</v>
      </c>
      <c r="I424" s="101" t="e">
        <f t="shared" si="77"/>
        <v>#DIV/0!</v>
      </c>
      <c r="J424" s="101">
        <f t="shared" si="78"/>
        <v>0</v>
      </c>
      <c r="K424" s="121">
        <f t="shared" si="79"/>
        <v>0</v>
      </c>
      <c r="L424" s="121" t="e">
        <f>VLOOKUP(C424,'B2B（ol)'!A:P,16,0)</f>
        <v>#N/A</v>
      </c>
      <c r="M424" s="117">
        <f t="shared" si="80"/>
        <v>0</v>
      </c>
      <c r="N424" s="114" t="e">
        <f>VLOOKUP(C424,'B2B（ol)'!A:K,11,0)</f>
        <v>#N/A</v>
      </c>
      <c r="O424" s="114" t="e">
        <f>VLOOKUP(B424,fulfillment!L:AN,29,0)</f>
        <v>#N/A</v>
      </c>
      <c r="P424" s="113"/>
      <c r="Q424" s="61" t="e">
        <f>VLOOKUP(R424,映射表!A:G,7,0)</f>
        <v>#N/A</v>
      </c>
      <c r="R424" s="131"/>
      <c r="S424" s="131"/>
      <c r="T424" s="131"/>
      <c r="U424" s="131"/>
      <c r="V424" s="131"/>
      <c r="W424" s="131"/>
      <c r="X424" s="131"/>
      <c r="Y424" s="131"/>
      <c r="Z424" s="131"/>
      <c r="AA424" s="131"/>
      <c r="AB424" s="61">
        <f t="shared" si="81"/>
        <v>0</v>
      </c>
      <c r="AE424" s="132"/>
    </row>
    <row r="425" spans="1:31" s="61" customFormat="1">
      <c r="A425" s="61" t="e">
        <f t="shared" si="71"/>
        <v>#N/A</v>
      </c>
      <c r="B425" s="121">
        <f t="shared" si="72"/>
        <v>0</v>
      </c>
      <c r="C425" s="117" t="e">
        <f>VLOOKUP(B425,映射表!A:C,3,0)</f>
        <v>#N/A</v>
      </c>
      <c r="D425" s="121">
        <f t="shared" si="73"/>
        <v>0</v>
      </c>
      <c r="E425" s="100">
        <f t="shared" si="74"/>
        <v>0</v>
      </c>
      <c r="F425" s="121">
        <f t="shared" si="75"/>
        <v>0</v>
      </c>
      <c r="G425" s="121">
        <f t="shared" si="76"/>
        <v>0</v>
      </c>
      <c r="H425" s="99" t="e">
        <f>VLOOKUP(C425,'B2B（ol)'!A:J,10,0)*D425</f>
        <v>#N/A</v>
      </c>
      <c r="I425" s="101" t="e">
        <f t="shared" si="77"/>
        <v>#DIV/0!</v>
      </c>
      <c r="J425" s="101">
        <f t="shared" si="78"/>
        <v>0</v>
      </c>
      <c r="K425" s="121">
        <f t="shared" si="79"/>
        <v>0</v>
      </c>
      <c r="L425" s="121" t="e">
        <f>VLOOKUP(C425,'B2B（ol)'!A:P,16,0)</f>
        <v>#N/A</v>
      </c>
      <c r="M425" s="117">
        <f t="shared" si="80"/>
        <v>0</v>
      </c>
      <c r="N425" s="114" t="e">
        <f>VLOOKUP(C425,'B2B（ol)'!A:K,11,0)</f>
        <v>#N/A</v>
      </c>
      <c r="O425" s="114" t="e">
        <f>VLOOKUP(B425,fulfillment!L:AN,29,0)</f>
        <v>#N/A</v>
      </c>
      <c r="P425" s="113"/>
      <c r="Q425" s="61" t="e">
        <f>VLOOKUP(R425,映射表!A:G,7,0)</f>
        <v>#N/A</v>
      </c>
      <c r="R425" s="131"/>
      <c r="S425" s="131"/>
      <c r="T425" s="131"/>
      <c r="U425" s="131"/>
      <c r="V425" s="131"/>
      <c r="W425" s="131"/>
      <c r="X425" s="131"/>
      <c r="Y425" s="131"/>
      <c r="Z425" s="131"/>
      <c r="AA425" s="131"/>
      <c r="AB425" s="61">
        <f t="shared" si="81"/>
        <v>0</v>
      </c>
      <c r="AE425" s="132"/>
    </row>
    <row r="426" spans="1:31" s="61" customFormat="1">
      <c r="A426" s="61" t="e">
        <f t="shared" si="71"/>
        <v>#N/A</v>
      </c>
      <c r="B426" s="121">
        <f t="shared" si="72"/>
        <v>0</v>
      </c>
      <c r="C426" s="117" t="e">
        <f>VLOOKUP(B426,映射表!A:C,3,0)</f>
        <v>#N/A</v>
      </c>
      <c r="D426" s="121">
        <f t="shared" si="73"/>
        <v>0</v>
      </c>
      <c r="E426" s="100">
        <f t="shared" si="74"/>
        <v>0</v>
      </c>
      <c r="F426" s="121">
        <f t="shared" si="75"/>
        <v>0</v>
      </c>
      <c r="G426" s="121">
        <f t="shared" si="76"/>
        <v>0</v>
      </c>
      <c r="H426" s="99" t="e">
        <f>VLOOKUP(C426,'B2B（ol)'!A:J,10,0)*D426</f>
        <v>#N/A</v>
      </c>
      <c r="I426" s="101" t="e">
        <f t="shared" si="77"/>
        <v>#DIV/0!</v>
      </c>
      <c r="J426" s="101">
        <f t="shared" si="78"/>
        <v>0</v>
      </c>
      <c r="K426" s="121">
        <f t="shared" si="79"/>
        <v>0</v>
      </c>
      <c r="L426" s="121" t="e">
        <f>VLOOKUP(C426,'B2B（ol)'!A:P,16,0)</f>
        <v>#N/A</v>
      </c>
      <c r="M426" s="117">
        <f t="shared" si="80"/>
        <v>0</v>
      </c>
      <c r="N426" s="114" t="e">
        <f>VLOOKUP(C426,'B2B（ol)'!A:K,11,0)</f>
        <v>#N/A</v>
      </c>
      <c r="O426" s="114" t="e">
        <f>VLOOKUP(B426,fulfillment!L:AN,29,0)</f>
        <v>#N/A</v>
      </c>
      <c r="P426" s="113"/>
      <c r="Q426" s="61" t="e">
        <f>VLOOKUP(R426,映射表!A:G,7,0)</f>
        <v>#N/A</v>
      </c>
      <c r="R426" s="131"/>
      <c r="S426" s="131"/>
      <c r="T426" s="131"/>
      <c r="U426" s="131"/>
      <c r="V426" s="131"/>
      <c r="W426" s="131"/>
      <c r="X426" s="131"/>
      <c r="Y426" s="131"/>
      <c r="Z426" s="131"/>
      <c r="AA426" s="131"/>
      <c r="AB426" s="61">
        <f t="shared" si="81"/>
        <v>0</v>
      </c>
      <c r="AE426" s="132"/>
    </row>
    <row r="427" spans="1:31" s="61" customFormat="1">
      <c r="A427" s="61" t="e">
        <f t="shared" si="71"/>
        <v>#N/A</v>
      </c>
      <c r="B427" s="121">
        <f t="shared" si="72"/>
        <v>0</v>
      </c>
      <c r="C427" s="117" t="e">
        <f>VLOOKUP(B427,映射表!A:C,3,0)</f>
        <v>#N/A</v>
      </c>
      <c r="D427" s="121">
        <f t="shared" si="73"/>
        <v>0</v>
      </c>
      <c r="E427" s="100">
        <f t="shared" si="74"/>
        <v>0</v>
      </c>
      <c r="F427" s="121">
        <f t="shared" si="75"/>
        <v>0</v>
      </c>
      <c r="G427" s="121">
        <f t="shared" si="76"/>
        <v>0</v>
      </c>
      <c r="H427" s="99" t="e">
        <f>VLOOKUP(C427,'B2B（ol)'!A:J,10,0)*D427</f>
        <v>#N/A</v>
      </c>
      <c r="I427" s="101" t="e">
        <f t="shared" si="77"/>
        <v>#DIV/0!</v>
      </c>
      <c r="J427" s="101">
        <f t="shared" si="78"/>
        <v>0</v>
      </c>
      <c r="K427" s="121">
        <f t="shared" si="79"/>
        <v>0</v>
      </c>
      <c r="L427" s="121" t="e">
        <f>VLOOKUP(C427,'B2B（ol)'!A:P,16,0)</f>
        <v>#N/A</v>
      </c>
      <c r="M427" s="117">
        <f t="shared" si="80"/>
        <v>0</v>
      </c>
      <c r="N427" s="114" t="e">
        <f>VLOOKUP(C427,'B2B（ol)'!A:K,11,0)</f>
        <v>#N/A</v>
      </c>
      <c r="O427" s="114" t="e">
        <f>VLOOKUP(B427,fulfillment!L:AN,29,0)</f>
        <v>#N/A</v>
      </c>
      <c r="P427" s="113"/>
      <c r="Q427" s="61" t="e">
        <f>VLOOKUP(R427,映射表!A:G,7,0)</f>
        <v>#N/A</v>
      </c>
      <c r="R427" s="131"/>
      <c r="S427" s="131"/>
      <c r="T427" s="131"/>
      <c r="U427" s="131"/>
      <c r="V427" s="131"/>
      <c r="W427" s="131"/>
      <c r="X427" s="131"/>
      <c r="Y427" s="131"/>
      <c r="Z427" s="131"/>
      <c r="AA427" s="131"/>
      <c r="AB427" s="61">
        <f t="shared" si="81"/>
        <v>0</v>
      </c>
      <c r="AE427" s="132"/>
    </row>
    <row r="428" spans="1:31" s="61" customFormat="1">
      <c r="A428" s="61" t="e">
        <f t="shared" si="71"/>
        <v>#N/A</v>
      </c>
      <c r="B428" s="121">
        <f t="shared" si="72"/>
        <v>0</v>
      </c>
      <c r="C428" s="117" t="e">
        <f>VLOOKUP(B428,映射表!A:C,3,0)</f>
        <v>#N/A</v>
      </c>
      <c r="D428" s="121">
        <f t="shared" si="73"/>
        <v>0</v>
      </c>
      <c r="E428" s="100">
        <f t="shared" si="74"/>
        <v>0</v>
      </c>
      <c r="F428" s="121">
        <f t="shared" si="75"/>
        <v>0</v>
      </c>
      <c r="G428" s="121">
        <f t="shared" si="76"/>
        <v>0</v>
      </c>
      <c r="H428" s="99" t="e">
        <f>VLOOKUP(C428,'B2B（ol)'!A:J,10,0)*D428</f>
        <v>#N/A</v>
      </c>
      <c r="I428" s="101" t="e">
        <f t="shared" si="77"/>
        <v>#DIV/0!</v>
      </c>
      <c r="J428" s="101">
        <f t="shared" si="78"/>
        <v>0</v>
      </c>
      <c r="K428" s="121">
        <f t="shared" si="79"/>
        <v>0</v>
      </c>
      <c r="L428" s="121" t="e">
        <f>VLOOKUP(C428,'B2B（ol)'!A:P,16,0)</f>
        <v>#N/A</v>
      </c>
      <c r="M428" s="117">
        <f t="shared" si="80"/>
        <v>0</v>
      </c>
      <c r="N428" s="114" t="e">
        <f>VLOOKUP(C428,'B2B（ol)'!A:K,11,0)</f>
        <v>#N/A</v>
      </c>
      <c r="O428" s="114" t="e">
        <f>VLOOKUP(B428,fulfillment!L:AN,29,0)</f>
        <v>#N/A</v>
      </c>
      <c r="P428" s="113"/>
      <c r="Q428" s="61" t="e">
        <f>VLOOKUP(R428,映射表!A:G,7,0)</f>
        <v>#N/A</v>
      </c>
      <c r="R428" s="131"/>
      <c r="S428" s="131"/>
      <c r="T428" s="131"/>
      <c r="U428" s="131"/>
      <c r="V428" s="131"/>
      <c r="W428" s="131"/>
      <c r="X428" s="131"/>
      <c r="Y428" s="131"/>
      <c r="Z428" s="131"/>
      <c r="AA428" s="131"/>
      <c r="AB428" s="61">
        <f t="shared" si="81"/>
        <v>0</v>
      </c>
      <c r="AE428" s="132"/>
    </row>
    <row r="429" spans="1:31" s="61" customFormat="1">
      <c r="A429" s="61" t="e">
        <f t="shared" si="71"/>
        <v>#N/A</v>
      </c>
      <c r="B429" s="121">
        <f t="shared" si="72"/>
        <v>0</v>
      </c>
      <c r="C429" s="117" t="e">
        <f>VLOOKUP(B429,映射表!A:C,3,0)</f>
        <v>#N/A</v>
      </c>
      <c r="D429" s="121">
        <f t="shared" si="73"/>
        <v>0</v>
      </c>
      <c r="E429" s="100">
        <f t="shared" si="74"/>
        <v>0</v>
      </c>
      <c r="F429" s="121">
        <f t="shared" si="75"/>
        <v>0</v>
      </c>
      <c r="G429" s="121">
        <f t="shared" si="76"/>
        <v>0</v>
      </c>
      <c r="H429" s="99" t="e">
        <f>VLOOKUP(C429,'B2B（ol)'!A:J,10,0)*D429</f>
        <v>#N/A</v>
      </c>
      <c r="I429" s="101" t="e">
        <f t="shared" si="77"/>
        <v>#DIV/0!</v>
      </c>
      <c r="J429" s="101">
        <f t="shared" si="78"/>
        <v>0</v>
      </c>
      <c r="K429" s="121">
        <f t="shared" si="79"/>
        <v>0</v>
      </c>
      <c r="L429" s="121" t="e">
        <f>VLOOKUP(C429,'B2B（ol)'!A:P,16,0)</f>
        <v>#N/A</v>
      </c>
      <c r="M429" s="117">
        <f t="shared" si="80"/>
        <v>0</v>
      </c>
      <c r="N429" s="114" t="e">
        <f>VLOOKUP(C429,'B2B（ol)'!A:K,11,0)</f>
        <v>#N/A</v>
      </c>
      <c r="O429" s="114" t="e">
        <f>VLOOKUP(B429,fulfillment!L:AN,29,0)</f>
        <v>#N/A</v>
      </c>
      <c r="P429" s="113"/>
      <c r="Q429" s="61" t="e">
        <f>VLOOKUP(R429,映射表!A:G,7,0)</f>
        <v>#N/A</v>
      </c>
      <c r="R429" s="131"/>
      <c r="S429" s="131"/>
      <c r="T429" s="131"/>
      <c r="U429" s="131"/>
      <c r="V429" s="131"/>
      <c r="W429" s="131"/>
      <c r="X429" s="131"/>
      <c r="Y429" s="131"/>
      <c r="Z429" s="131"/>
      <c r="AA429" s="131"/>
      <c r="AB429" s="61">
        <f t="shared" si="81"/>
        <v>0</v>
      </c>
      <c r="AE429" s="132"/>
    </row>
    <row r="430" spans="1:31" s="61" customFormat="1">
      <c r="A430" s="61" t="e">
        <f t="shared" si="71"/>
        <v>#N/A</v>
      </c>
      <c r="B430" s="121">
        <f t="shared" si="72"/>
        <v>0</v>
      </c>
      <c r="C430" s="117" t="e">
        <f>VLOOKUP(B430,映射表!A:C,3,0)</f>
        <v>#N/A</v>
      </c>
      <c r="D430" s="121">
        <f t="shared" si="73"/>
        <v>0</v>
      </c>
      <c r="E430" s="100">
        <f t="shared" si="74"/>
        <v>0</v>
      </c>
      <c r="F430" s="121">
        <f t="shared" si="75"/>
        <v>0</v>
      </c>
      <c r="G430" s="121">
        <f t="shared" si="76"/>
        <v>0</v>
      </c>
      <c r="H430" s="99" t="e">
        <f>VLOOKUP(C430,'B2B（ol)'!A:J,10,0)*D430</f>
        <v>#N/A</v>
      </c>
      <c r="I430" s="101" t="e">
        <f t="shared" si="77"/>
        <v>#DIV/0!</v>
      </c>
      <c r="J430" s="101">
        <f t="shared" si="78"/>
        <v>0</v>
      </c>
      <c r="K430" s="121">
        <f t="shared" si="79"/>
        <v>0</v>
      </c>
      <c r="L430" s="121" t="e">
        <f>VLOOKUP(C430,'B2B（ol)'!A:P,16,0)</f>
        <v>#N/A</v>
      </c>
      <c r="M430" s="117">
        <f t="shared" si="80"/>
        <v>0</v>
      </c>
      <c r="N430" s="114" t="e">
        <f>VLOOKUP(C430,'B2B（ol)'!A:K,11,0)</f>
        <v>#N/A</v>
      </c>
      <c r="O430" s="114" t="e">
        <f>VLOOKUP(B430,fulfillment!L:AN,29,0)</f>
        <v>#N/A</v>
      </c>
      <c r="P430" s="113"/>
      <c r="Q430" s="61" t="e">
        <f>VLOOKUP(R430,映射表!A:G,7,0)</f>
        <v>#N/A</v>
      </c>
      <c r="R430" s="131"/>
      <c r="S430" s="131"/>
      <c r="T430" s="131"/>
      <c r="U430" s="131"/>
      <c r="V430" s="131"/>
      <c r="W430" s="131"/>
      <c r="X430" s="131"/>
      <c r="Y430" s="131"/>
      <c r="Z430" s="131"/>
      <c r="AA430" s="131"/>
      <c r="AB430" s="61">
        <f t="shared" si="81"/>
        <v>0</v>
      </c>
      <c r="AE430" s="132"/>
    </row>
    <row r="431" spans="1:31" s="61" customFormat="1">
      <c r="A431" s="61" t="e">
        <f t="shared" si="71"/>
        <v>#N/A</v>
      </c>
      <c r="B431" s="121">
        <f t="shared" si="72"/>
        <v>0</v>
      </c>
      <c r="C431" s="117" t="e">
        <f>VLOOKUP(B431,映射表!A:C,3,0)</f>
        <v>#N/A</v>
      </c>
      <c r="D431" s="121">
        <f t="shared" si="73"/>
        <v>0</v>
      </c>
      <c r="E431" s="100">
        <f t="shared" si="74"/>
        <v>0</v>
      </c>
      <c r="F431" s="121">
        <f t="shared" si="75"/>
        <v>0</v>
      </c>
      <c r="G431" s="121">
        <f t="shared" si="76"/>
        <v>0</v>
      </c>
      <c r="H431" s="99" t="e">
        <f>VLOOKUP(C431,'B2B（ol)'!A:J,10,0)*D431</f>
        <v>#N/A</v>
      </c>
      <c r="I431" s="101" t="e">
        <f t="shared" si="77"/>
        <v>#DIV/0!</v>
      </c>
      <c r="J431" s="101">
        <f t="shared" si="78"/>
        <v>0</v>
      </c>
      <c r="K431" s="121">
        <f t="shared" si="79"/>
        <v>0</v>
      </c>
      <c r="L431" s="121" t="e">
        <f>VLOOKUP(C431,'B2B（ol)'!A:P,16,0)</f>
        <v>#N/A</v>
      </c>
      <c r="M431" s="117">
        <f t="shared" si="80"/>
        <v>0</v>
      </c>
      <c r="N431" s="114" t="e">
        <f>VLOOKUP(C431,'B2B（ol)'!A:K,11,0)</f>
        <v>#N/A</v>
      </c>
      <c r="O431" s="114" t="e">
        <f>VLOOKUP(B431,fulfillment!L:AN,29,0)</f>
        <v>#N/A</v>
      </c>
      <c r="P431" s="113"/>
      <c r="Q431" s="61" t="e">
        <f>VLOOKUP(R431,映射表!A:G,7,0)</f>
        <v>#N/A</v>
      </c>
      <c r="R431" s="131"/>
      <c r="S431" s="131"/>
      <c r="T431" s="131"/>
      <c r="U431" s="131"/>
      <c r="V431" s="131"/>
      <c r="W431" s="131"/>
      <c r="X431" s="131"/>
      <c r="Y431" s="131"/>
      <c r="Z431" s="131"/>
      <c r="AA431" s="131"/>
      <c r="AB431" s="61">
        <f t="shared" si="81"/>
        <v>0</v>
      </c>
      <c r="AE431" s="132"/>
    </row>
    <row r="432" spans="1:31" s="61" customFormat="1">
      <c r="A432" s="61" t="e">
        <f t="shared" si="71"/>
        <v>#N/A</v>
      </c>
      <c r="B432" s="121">
        <f t="shared" si="72"/>
        <v>0</v>
      </c>
      <c r="C432" s="117" t="e">
        <f>VLOOKUP(B432,映射表!A:C,3,0)</f>
        <v>#N/A</v>
      </c>
      <c r="D432" s="121">
        <f t="shared" si="73"/>
        <v>0</v>
      </c>
      <c r="E432" s="100">
        <f t="shared" si="74"/>
        <v>0</v>
      </c>
      <c r="F432" s="121">
        <f t="shared" si="75"/>
        <v>0</v>
      </c>
      <c r="G432" s="121">
        <f t="shared" si="76"/>
        <v>0</v>
      </c>
      <c r="H432" s="99" t="e">
        <f>VLOOKUP(C432,'B2B（ol)'!A:J,10,0)*D432</f>
        <v>#N/A</v>
      </c>
      <c r="I432" s="101" t="e">
        <f t="shared" si="77"/>
        <v>#DIV/0!</v>
      </c>
      <c r="J432" s="101">
        <f t="shared" si="78"/>
        <v>0</v>
      </c>
      <c r="K432" s="121">
        <f t="shared" si="79"/>
        <v>0</v>
      </c>
      <c r="L432" s="121" t="e">
        <f>VLOOKUP(C432,'B2B（ol)'!A:P,16,0)</f>
        <v>#N/A</v>
      </c>
      <c r="M432" s="117">
        <f t="shared" si="80"/>
        <v>0</v>
      </c>
      <c r="N432" s="114" t="e">
        <f>VLOOKUP(C432,'B2B（ol)'!A:K,11,0)</f>
        <v>#N/A</v>
      </c>
      <c r="O432" s="114" t="e">
        <f>VLOOKUP(B432,fulfillment!L:AN,29,0)</f>
        <v>#N/A</v>
      </c>
      <c r="P432" s="113"/>
      <c r="Q432" s="61" t="e">
        <f>VLOOKUP(R432,映射表!A:G,7,0)</f>
        <v>#N/A</v>
      </c>
      <c r="R432" s="131"/>
      <c r="S432" s="131"/>
      <c r="T432" s="131"/>
      <c r="U432" s="131"/>
      <c r="V432" s="131"/>
      <c r="W432" s="131"/>
      <c r="X432" s="131"/>
      <c r="Y432" s="131"/>
      <c r="Z432" s="131"/>
      <c r="AA432" s="131"/>
      <c r="AB432" s="61">
        <f t="shared" si="81"/>
        <v>0</v>
      </c>
      <c r="AE432" s="132"/>
    </row>
    <row r="433" spans="1:31" s="61" customFormat="1">
      <c r="A433" s="61" t="e">
        <f t="shared" si="71"/>
        <v>#N/A</v>
      </c>
      <c r="B433" s="121">
        <f t="shared" si="72"/>
        <v>0</v>
      </c>
      <c r="C433" s="117" t="e">
        <f>VLOOKUP(B433,映射表!A:C,3,0)</f>
        <v>#N/A</v>
      </c>
      <c r="D433" s="121">
        <f t="shared" si="73"/>
        <v>0</v>
      </c>
      <c r="E433" s="100">
        <f t="shared" si="74"/>
        <v>0</v>
      </c>
      <c r="F433" s="121">
        <f t="shared" si="75"/>
        <v>0</v>
      </c>
      <c r="G433" s="121">
        <f t="shared" si="76"/>
        <v>0</v>
      </c>
      <c r="H433" s="99" t="e">
        <f>VLOOKUP(C433,'B2B（ol)'!A:J,10,0)*D433</f>
        <v>#N/A</v>
      </c>
      <c r="I433" s="101" t="e">
        <f t="shared" si="77"/>
        <v>#DIV/0!</v>
      </c>
      <c r="J433" s="101">
        <f t="shared" si="78"/>
        <v>0</v>
      </c>
      <c r="K433" s="121">
        <f t="shared" si="79"/>
        <v>0</v>
      </c>
      <c r="L433" s="121" t="e">
        <f>VLOOKUP(C433,'B2B（ol)'!A:P,16,0)</f>
        <v>#N/A</v>
      </c>
      <c r="M433" s="117">
        <f t="shared" si="80"/>
        <v>0</v>
      </c>
      <c r="N433" s="114" t="e">
        <f>VLOOKUP(C433,'B2B（ol)'!A:K,11,0)</f>
        <v>#N/A</v>
      </c>
      <c r="O433" s="114" t="e">
        <f>VLOOKUP(B433,fulfillment!L:AN,29,0)</f>
        <v>#N/A</v>
      </c>
      <c r="P433" s="113"/>
      <c r="Q433" s="61" t="e">
        <f>VLOOKUP(R433,映射表!A:G,7,0)</f>
        <v>#N/A</v>
      </c>
      <c r="R433" s="131"/>
      <c r="S433" s="131"/>
      <c r="T433" s="131"/>
      <c r="U433" s="131"/>
      <c r="V433" s="131"/>
      <c r="W433" s="131"/>
      <c r="X433" s="131"/>
      <c r="Y433" s="131"/>
      <c r="Z433" s="131"/>
      <c r="AA433" s="131"/>
      <c r="AB433" s="61">
        <f t="shared" si="81"/>
        <v>0</v>
      </c>
      <c r="AE433" s="132"/>
    </row>
    <row r="434" spans="1:31" s="61" customFormat="1">
      <c r="A434" s="61" t="e">
        <f t="shared" si="71"/>
        <v>#N/A</v>
      </c>
      <c r="B434" s="121">
        <f t="shared" si="72"/>
        <v>0</v>
      </c>
      <c r="C434" s="117" t="e">
        <f>VLOOKUP(B434,映射表!A:C,3,0)</f>
        <v>#N/A</v>
      </c>
      <c r="D434" s="121">
        <f t="shared" si="73"/>
        <v>0</v>
      </c>
      <c r="E434" s="100">
        <f t="shared" si="74"/>
        <v>0</v>
      </c>
      <c r="F434" s="121">
        <f t="shared" si="75"/>
        <v>0</v>
      </c>
      <c r="G434" s="121">
        <f t="shared" si="76"/>
        <v>0</v>
      </c>
      <c r="H434" s="99" t="e">
        <f>VLOOKUP(C434,'B2B（ol)'!A:J,10,0)*D434</f>
        <v>#N/A</v>
      </c>
      <c r="I434" s="101" t="e">
        <f t="shared" si="77"/>
        <v>#DIV/0!</v>
      </c>
      <c r="J434" s="101">
        <f t="shared" si="78"/>
        <v>0</v>
      </c>
      <c r="K434" s="121">
        <f t="shared" si="79"/>
        <v>0</v>
      </c>
      <c r="L434" s="121" t="e">
        <f>VLOOKUP(C434,'B2B（ol)'!A:P,16,0)</f>
        <v>#N/A</v>
      </c>
      <c r="M434" s="117">
        <f t="shared" si="80"/>
        <v>0</v>
      </c>
      <c r="N434" s="114" t="e">
        <f>VLOOKUP(C434,'B2B（ol)'!A:K,11,0)</f>
        <v>#N/A</v>
      </c>
      <c r="O434" s="114" t="e">
        <f>VLOOKUP(B434,fulfillment!L:AN,29,0)</f>
        <v>#N/A</v>
      </c>
      <c r="P434" s="113"/>
      <c r="Q434" s="61" t="e">
        <f>VLOOKUP(R434,映射表!A:G,7,0)</f>
        <v>#N/A</v>
      </c>
      <c r="R434" s="131"/>
      <c r="S434" s="131"/>
      <c r="T434" s="131"/>
      <c r="U434" s="131"/>
      <c r="V434" s="131"/>
      <c r="W434" s="131"/>
      <c r="X434" s="131"/>
      <c r="Y434" s="131"/>
      <c r="Z434" s="131"/>
      <c r="AA434" s="131"/>
      <c r="AB434" s="61">
        <f t="shared" si="81"/>
        <v>0</v>
      </c>
      <c r="AE434" s="132"/>
    </row>
    <row r="435" spans="1:31" s="61" customFormat="1">
      <c r="A435" s="61" t="e">
        <f t="shared" si="71"/>
        <v>#N/A</v>
      </c>
      <c r="B435" s="121">
        <f t="shared" si="72"/>
        <v>0</v>
      </c>
      <c r="C435" s="117" t="e">
        <f>VLOOKUP(B435,映射表!A:C,3,0)</f>
        <v>#N/A</v>
      </c>
      <c r="D435" s="121">
        <f t="shared" si="73"/>
        <v>0</v>
      </c>
      <c r="E435" s="100">
        <f t="shared" si="74"/>
        <v>0</v>
      </c>
      <c r="F435" s="121">
        <f t="shared" si="75"/>
        <v>0</v>
      </c>
      <c r="G435" s="121">
        <f t="shared" si="76"/>
        <v>0</v>
      </c>
      <c r="H435" s="99" t="e">
        <f>VLOOKUP(C435,'B2B（ol)'!A:J,10,0)*D435</f>
        <v>#N/A</v>
      </c>
      <c r="I435" s="101" t="e">
        <f t="shared" si="77"/>
        <v>#DIV/0!</v>
      </c>
      <c r="J435" s="101">
        <f t="shared" si="78"/>
        <v>0</v>
      </c>
      <c r="K435" s="121">
        <f t="shared" si="79"/>
        <v>0</v>
      </c>
      <c r="L435" s="121" t="e">
        <f>VLOOKUP(C435,'B2B（ol)'!A:P,16,0)</f>
        <v>#N/A</v>
      </c>
      <c r="M435" s="117">
        <f t="shared" si="80"/>
        <v>0</v>
      </c>
      <c r="N435" s="114" t="e">
        <f>VLOOKUP(C435,'B2B（ol)'!A:K,11,0)</f>
        <v>#N/A</v>
      </c>
      <c r="O435" s="114" t="e">
        <f>VLOOKUP(B435,fulfillment!L:AN,29,0)</f>
        <v>#N/A</v>
      </c>
      <c r="P435" s="113"/>
      <c r="Q435" s="61" t="e">
        <f>VLOOKUP(R435,映射表!A:G,7,0)</f>
        <v>#N/A</v>
      </c>
      <c r="R435" s="131"/>
      <c r="S435" s="131"/>
      <c r="T435" s="131"/>
      <c r="U435" s="131"/>
      <c r="V435" s="131"/>
      <c r="W435" s="131"/>
      <c r="X435" s="131"/>
      <c r="Y435" s="131"/>
      <c r="Z435" s="131"/>
      <c r="AA435" s="131"/>
      <c r="AB435" s="61">
        <f t="shared" si="81"/>
        <v>0</v>
      </c>
      <c r="AE435" s="132"/>
    </row>
    <row r="436" spans="1:31" s="61" customFormat="1">
      <c r="A436" s="61" t="e">
        <f t="shared" si="71"/>
        <v>#N/A</v>
      </c>
      <c r="B436" s="121">
        <f t="shared" si="72"/>
        <v>0</v>
      </c>
      <c r="C436" s="117" t="e">
        <f>VLOOKUP(B436,映射表!A:C,3,0)</f>
        <v>#N/A</v>
      </c>
      <c r="D436" s="121">
        <f t="shared" si="73"/>
        <v>0</v>
      </c>
      <c r="E436" s="100">
        <f t="shared" si="74"/>
        <v>0</v>
      </c>
      <c r="F436" s="121">
        <f t="shared" si="75"/>
        <v>0</v>
      </c>
      <c r="G436" s="121">
        <f t="shared" si="76"/>
        <v>0</v>
      </c>
      <c r="H436" s="99" t="e">
        <f>VLOOKUP(C436,'B2B（ol)'!A:J,10,0)*D436</f>
        <v>#N/A</v>
      </c>
      <c r="I436" s="101" t="e">
        <f t="shared" si="77"/>
        <v>#DIV/0!</v>
      </c>
      <c r="J436" s="101">
        <f t="shared" si="78"/>
        <v>0</v>
      </c>
      <c r="K436" s="121">
        <f t="shared" si="79"/>
        <v>0</v>
      </c>
      <c r="L436" s="121" t="e">
        <f>VLOOKUP(C436,'B2B（ol)'!A:P,16,0)</f>
        <v>#N/A</v>
      </c>
      <c r="M436" s="117">
        <f t="shared" si="80"/>
        <v>0</v>
      </c>
      <c r="N436" s="114" t="e">
        <f>VLOOKUP(C436,'B2B（ol)'!A:K,11,0)</f>
        <v>#N/A</v>
      </c>
      <c r="O436" s="114" t="e">
        <f>VLOOKUP(B436,fulfillment!L:AN,29,0)</f>
        <v>#N/A</v>
      </c>
      <c r="P436" s="113"/>
      <c r="Q436" s="61" t="e">
        <f>VLOOKUP(R436,映射表!A:G,7,0)</f>
        <v>#N/A</v>
      </c>
      <c r="R436" s="131"/>
      <c r="S436" s="131"/>
      <c r="T436" s="131"/>
      <c r="U436" s="131"/>
      <c r="V436" s="131"/>
      <c r="W436" s="131"/>
      <c r="X436" s="131"/>
      <c r="Y436" s="131"/>
      <c r="Z436" s="131"/>
      <c r="AA436" s="131"/>
      <c r="AB436" s="61">
        <f t="shared" si="81"/>
        <v>0</v>
      </c>
      <c r="AE436" s="132"/>
    </row>
    <row r="437" spans="1:31" s="61" customFormat="1">
      <c r="A437" s="61" t="e">
        <f t="shared" si="71"/>
        <v>#N/A</v>
      </c>
      <c r="B437" s="121">
        <f t="shared" si="72"/>
        <v>0</v>
      </c>
      <c r="C437" s="117" t="e">
        <f>VLOOKUP(B437,映射表!A:C,3,0)</f>
        <v>#N/A</v>
      </c>
      <c r="D437" s="121">
        <f t="shared" si="73"/>
        <v>0</v>
      </c>
      <c r="E437" s="100">
        <f t="shared" si="74"/>
        <v>0</v>
      </c>
      <c r="F437" s="121">
        <f t="shared" si="75"/>
        <v>0</v>
      </c>
      <c r="G437" s="121">
        <f t="shared" si="76"/>
        <v>0</v>
      </c>
      <c r="H437" s="99" t="e">
        <f>VLOOKUP(C437,'B2B（ol)'!A:J,10,0)*D437</f>
        <v>#N/A</v>
      </c>
      <c r="I437" s="101" t="e">
        <f t="shared" si="77"/>
        <v>#DIV/0!</v>
      </c>
      <c r="J437" s="101">
        <f t="shared" si="78"/>
        <v>0</v>
      </c>
      <c r="K437" s="121">
        <f t="shared" si="79"/>
        <v>0</v>
      </c>
      <c r="L437" s="121" t="e">
        <f>VLOOKUP(C437,'B2B（ol)'!A:P,16,0)</f>
        <v>#N/A</v>
      </c>
      <c r="M437" s="117">
        <f t="shared" si="80"/>
        <v>0</v>
      </c>
      <c r="N437" s="114" t="e">
        <f>VLOOKUP(C437,'B2B（ol)'!A:K,11,0)</f>
        <v>#N/A</v>
      </c>
      <c r="O437" s="114" t="e">
        <f>VLOOKUP(B437,fulfillment!L:AN,29,0)</f>
        <v>#N/A</v>
      </c>
      <c r="P437" s="113"/>
      <c r="Q437" s="61" t="e">
        <f>VLOOKUP(R437,映射表!A:G,7,0)</f>
        <v>#N/A</v>
      </c>
      <c r="R437" s="131"/>
      <c r="S437" s="131"/>
      <c r="T437" s="131"/>
      <c r="U437" s="131"/>
      <c r="V437" s="131"/>
      <c r="W437" s="131"/>
      <c r="X437" s="131"/>
      <c r="Y437" s="131"/>
      <c r="Z437" s="131"/>
      <c r="AA437" s="131"/>
      <c r="AB437" s="61">
        <f t="shared" si="81"/>
        <v>0</v>
      </c>
      <c r="AE437" s="132"/>
    </row>
    <row r="438" spans="1:31" s="61" customFormat="1">
      <c r="A438" s="61" t="e">
        <f t="shared" si="71"/>
        <v>#N/A</v>
      </c>
      <c r="B438" s="121">
        <f t="shared" si="72"/>
        <v>0</v>
      </c>
      <c r="C438" s="117" t="e">
        <f>VLOOKUP(B438,映射表!A:C,3,0)</f>
        <v>#N/A</v>
      </c>
      <c r="D438" s="121">
        <f t="shared" si="73"/>
        <v>0</v>
      </c>
      <c r="E438" s="100">
        <f t="shared" si="74"/>
        <v>0</v>
      </c>
      <c r="F438" s="121">
        <f t="shared" si="75"/>
        <v>0</v>
      </c>
      <c r="G438" s="121">
        <f t="shared" si="76"/>
        <v>0</v>
      </c>
      <c r="H438" s="99" t="e">
        <f>VLOOKUP(C438,'B2B（ol)'!A:J,10,0)*D438</f>
        <v>#N/A</v>
      </c>
      <c r="I438" s="101" t="e">
        <f t="shared" si="77"/>
        <v>#DIV/0!</v>
      </c>
      <c r="J438" s="101">
        <f t="shared" si="78"/>
        <v>0</v>
      </c>
      <c r="K438" s="121">
        <f t="shared" si="79"/>
        <v>0</v>
      </c>
      <c r="L438" s="121" t="e">
        <f>VLOOKUP(C438,'B2B（ol)'!A:P,16,0)</f>
        <v>#N/A</v>
      </c>
      <c r="M438" s="117">
        <f t="shared" si="80"/>
        <v>0</v>
      </c>
      <c r="N438" s="114" t="e">
        <f>VLOOKUP(C438,'B2B（ol)'!A:K,11,0)</f>
        <v>#N/A</v>
      </c>
      <c r="O438" s="114" t="e">
        <f>VLOOKUP(B438,fulfillment!L:AN,29,0)</f>
        <v>#N/A</v>
      </c>
      <c r="P438" s="113"/>
      <c r="Q438" s="61" t="e">
        <f>VLOOKUP(R438,映射表!A:G,7,0)</f>
        <v>#N/A</v>
      </c>
      <c r="R438" s="131"/>
      <c r="S438" s="131"/>
      <c r="T438" s="131"/>
      <c r="U438" s="131"/>
      <c r="V438" s="131"/>
      <c r="W438" s="131"/>
      <c r="X438" s="131"/>
      <c r="Y438" s="131"/>
      <c r="Z438" s="131"/>
      <c r="AA438" s="131"/>
      <c r="AB438" s="61">
        <f t="shared" si="81"/>
        <v>0</v>
      </c>
      <c r="AE438" s="132"/>
    </row>
    <row r="439" spans="1:31" s="61" customFormat="1">
      <c r="A439" s="61" t="e">
        <f t="shared" si="71"/>
        <v>#N/A</v>
      </c>
      <c r="B439" s="121">
        <f t="shared" si="72"/>
        <v>0</v>
      </c>
      <c r="C439" s="117" t="e">
        <f>VLOOKUP(B439,映射表!A:C,3,0)</f>
        <v>#N/A</v>
      </c>
      <c r="D439" s="121">
        <f t="shared" si="73"/>
        <v>0</v>
      </c>
      <c r="E439" s="100">
        <f t="shared" si="74"/>
        <v>0</v>
      </c>
      <c r="F439" s="121">
        <f t="shared" si="75"/>
        <v>0</v>
      </c>
      <c r="G439" s="121">
        <f t="shared" si="76"/>
        <v>0</v>
      </c>
      <c r="H439" s="99" t="e">
        <f>VLOOKUP(C439,'B2B（ol)'!A:J,10,0)*D439</f>
        <v>#N/A</v>
      </c>
      <c r="I439" s="101" t="e">
        <f t="shared" si="77"/>
        <v>#DIV/0!</v>
      </c>
      <c r="J439" s="101">
        <f t="shared" si="78"/>
        <v>0</v>
      </c>
      <c r="K439" s="121">
        <f t="shared" si="79"/>
        <v>0</v>
      </c>
      <c r="L439" s="121" t="e">
        <f>VLOOKUP(C439,'B2B（ol)'!A:P,16,0)</f>
        <v>#N/A</v>
      </c>
      <c r="M439" s="117">
        <f t="shared" si="80"/>
        <v>0</v>
      </c>
      <c r="N439" s="114" t="e">
        <f>VLOOKUP(C439,'B2B（ol)'!A:K,11,0)</f>
        <v>#N/A</v>
      </c>
      <c r="O439" s="114" t="e">
        <f>VLOOKUP(B439,fulfillment!L:AN,29,0)</f>
        <v>#N/A</v>
      </c>
      <c r="P439" s="113"/>
      <c r="Q439" s="61" t="e">
        <f>VLOOKUP(R439,映射表!A:G,7,0)</f>
        <v>#N/A</v>
      </c>
      <c r="R439" s="131"/>
      <c r="S439" s="131"/>
      <c r="T439" s="131"/>
      <c r="U439" s="131"/>
      <c r="V439" s="131"/>
      <c r="W439" s="131"/>
      <c r="X439" s="131"/>
      <c r="Y439" s="131"/>
      <c r="Z439" s="131"/>
      <c r="AA439" s="131"/>
      <c r="AB439" s="61">
        <f t="shared" si="81"/>
        <v>0</v>
      </c>
      <c r="AE439" s="132"/>
    </row>
    <row r="440" spans="1:31" s="61" customFormat="1">
      <c r="A440" s="61" t="e">
        <f t="shared" si="71"/>
        <v>#N/A</v>
      </c>
      <c r="B440" s="121">
        <f t="shared" si="72"/>
        <v>0</v>
      </c>
      <c r="C440" s="117" t="e">
        <f>VLOOKUP(B440,映射表!A:C,3,0)</f>
        <v>#N/A</v>
      </c>
      <c r="D440" s="121">
        <f t="shared" si="73"/>
        <v>0</v>
      </c>
      <c r="E440" s="100">
        <f t="shared" si="74"/>
        <v>0</v>
      </c>
      <c r="F440" s="121">
        <f t="shared" si="75"/>
        <v>0</v>
      </c>
      <c r="G440" s="121">
        <f t="shared" si="76"/>
        <v>0</v>
      </c>
      <c r="H440" s="99" t="e">
        <f>VLOOKUP(C440,'B2B（ol)'!A:J,10,0)*D440</f>
        <v>#N/A</v>
      </c>
      <c r="I440" s="101" t="e">
        <f t="shared" si="77"/>
        <v>#DIV/0!</v>
      </c>
      <c r="J440" s="101">
        <f t="shared" si="78"/>
        <v>0</v>
      </c>
      <c r="K440" s="121">
        <f t="shared" si="79"/>
        <v>0</v>
      </c>
      <c r="L440" s="121" t="e">
        <f>VLOOKUP(C440,'B2B（ol)'!A:P,16,0)</f>
        <v>#N/A</v>
      </c>
      <c r="M440" s="117">
        <f t="shared" si="80"/>
        <v>0</v>
      </c>
      <c r="N440" s="114" t="e">
        <f>VLOOKUP(C440,'B2B（ol)'!A:K,11,0)</f>
        <v>#N/A</v>
      </c>
      <c r="O440" s="114" t="e">
        <f>VLOOKUP(B440,fulfillment!L:AN,29,0)</f>
        <v>#N/A</v>
      </c>
      <c r="P440" s="113"/>
      <c r="Q440" s="61" t="e">
        <f>VLOOKUP(R440,映射表!A:G,7,0)</f>
        <v>#N/A</v>
      </c>
      <c r="R440" s="131"/>
      <c r="S440" s="131"/>
      <c r="T440" s="131"/>
      <c r="U440" s="131"/>
      <c r="V440" s="131"/>
      <c r="W440" s="131"/>
      <c r="X440" s="131"/>
      <c r="Y440" s="131"/>
      <c r="Z440" s="131"/>
      <c r="AA440" s="131"/>
      <c r="AB440" s="61">
        <f t="shared" si="81"/>
        <v>0</v>
      </c>
      <c r="AE440" s="132"/>
    </row>
    <row r="441" spans="1:31" s="61" customFormat="1">
      <c r="A441" s="61" t="e">
        <f t="shared" si="71"/>
        <v>#N/A</v>
      </c>
      <c r="B441" s="121">
        <f t="shared" si="72"/>
        <v>0</v>
      </c>
      <c r="C441" s="117" t="e">
        <f>VLOOKUP(B441,映射表!A:C,3,0)</f>
        <v>#N/A</v>
      </c>
      <c r="D441" s="121">
        <f t="shared" si="73"/>
        <v>0</v>
      </c>
      <c r="E441" s="100">
        <f t="shared" si="74"/>
        <v>0</v>
      </c>
      <c r="F441" s="121">
        <f t="shared" si="75"/>
        <v>0</v>
      </c>
      <c r="G441" s="121">
        <f t="shared" si="76"/>
        <v>0</v>
      </c>
      <c r="H441" s="99" t="e">
        <f>VLOOKUP(C441,'B2B（ol)'!A:J,10,0)*D441</f>
        <v>#N/A</v>
      </c>
      <c r="I441" s="101" t="e">
        <f t="shared" si="77"/>
        <v>#DIV/0!</v>
      </c>
      <c r="J441" s="101">
        <f t="shared" si="78"/>
        <v>0</v>
      </c>
      <c r="K441" s="121">
        <f t="shared" si="79"/>
        <v>0</v>
      </c>
      <c r="L441" s="121" t="e">
        <f>VLOOKUP(C441,'B2B（ol)'!A:P,16,0)</f>
        <v>#N/A</v>
      </c>
      <c r="M441" s="117">
        <f t="shared" si="80"/>
        <v>0</v>
      </c>
      <c r="N441" s="114" t="e">
        <f>VLOOKUP(C441,'B2B（ol)'!A:K,11,0)</f>
        <v>#N/A</v>
      </c>
      <c r="O441" s="114" t="e">
        <f>VLOOKUP(B441,fulfillment!L:AN,29,0)</f>
        <v>#N/A</v>
      </c>
      <c r="P441" s="113"/>
      <c r="Q441" s="61" t="e">
        <f>VLOOKUP(R441,映射表!A:G,7,0)</f>
        <v>#N/A</v>
      </c>
      <c r="R441" s="131"/>
      <c r="S441" s="131"/>
      <c r="T441" s="131"/>
      <c r="U441" s="131"/>
      <c r="V441" s="131"/>
      <c r="W441" s="131"/>
      <c r="X441" s="131"/>
      <c r="Y441" s="131"/>
      <c r="Z441" s="131"/>
      <c r="AA441" s="131"/>
      <c r="AB441" s="61">
        <f t="shared" si="81"/>
        <v>0</v>
      </c>
      <c r="AE441" s="132"/>
    </row>
    <row r="442" spans="1:31" s="61" customFormat="1">
      <c r="A442" s="61" t="e">
        <f t="shared" si="71"/>
        <v>#N/A</v>
      </c>
      <c r="B442" s="121">
        <f t="shared" si="72"/>
        <v>0</v>
      </c>
      <c r="C442" s="117" t="e">
        <f>VLOOKUP(B442,映射表!A:C,3,0)</f>
        <v>#N/A</v>
      </c>
      <c r="D442" s="121">
        <f t="shared" si="73"/>
        <v>0</v>
      </c>
      <c r="E442" s="100">
        <f t="shared" si="74"/>
        <v>0</v>
      </c>
      <c r="F442" s="121">
        <f t="shared" si="75"/>
        <v>0</v>
      </c>
      <c r="G442" s="121">
        <f t="shared" si="76"/>
        <v>0</v>
      </c>
      <c r="H442" s="99" t="e">
        <f>VLOOKUP(C442,'B2B（ol)'!A:J,10,0)*D442</f>
        <v>#N/A</v>
      </c>
      <c r="I442" s="101" t="e">
        <f t="shared" si="77"/>
        <v>#DIV/0!</v>
      </c>
      <c r="J442" s="101">
        <f t="shared" si="78"/>
        <v>0</v>
      </c>
      <c r="K442" s="121">
        <f t="shared" si="79"/>
        <v>0</v>
      </c>
      <c r="L442" s="121" t="e">
        <f>VLOOKUP(C442,'B2B（ol)'!A:P,16,0)</f>
        <v>#N/A</v>
      </c>
      <c r="M442" s="117">
        <f t="shared" si="80"/>
        <v>0</v>
      </c>
      <c r="N442" s="114" t="e">
        <f>VLOOKUP(C442,'B2B（ol)'!A:K,11,0)</f>
        <v>#N/A</v>
      </c>
      <c r="O442" s="114" t="e">
        <f>VLOOKUP(B442,fulfillment!L:AN,29,0)</f>
        <v>#N/A</v>
      </c>
      <c r="P442" s="113"/>
      <c r="Q442" s="61" t="e">
        <f>VLOOKUP(R442,映射表!A:G,7,0)</f>
        <v>#N/A</v>
      </c>
      <c r="R442" s="131"/>
      <c r="S442" s="131"/>
      <c r="T442" s="131"/>
      <c r="U442" s="131"/>
      <c r="V442" s="131"/>
      <c r="W442" s="131"/>
      <c r="X442" s="131"/>
      <c r="Y442" s="131"/>
      <c r="Z442" s="131"/>
      <c r="AA442" s="131"/>
      <c r="AB442" s="61">
        <f t="shared" si="81"/>
        <v>0</v>
      </c>
      <c r="AE442" s="132"/>
    </row>
    <row r="443" spans="1:31" s="61" customFormat="1">
      <c r="A443" s="61" t="e">
        <f t="shared" si="71"/>
        <v>#N/A</v>
      </c>
      <c r="B443" s="121">
        <f t="shared" si="72"/>
        <v>0</v>
      </c>
      <c r="C443" s="117" t="e">
        <f>VLOOKUP(B443,映射表!A:C,3,0)</f>
        <v>#N/A</v>
      </c>
      <c r="D443" s="121">
        <f t="shared" si="73"/>
        <v>0</v>
      </c>
      <c r="E443" s="100">
        <f t="shared" si="74"/>
        <v>0</v>
      </c>
      <c r="F443" s="121">
        <f t="shared" si="75"/>
        <v>0</v>
      </c>
      <c r="G443" s="121">
        <f t="shared" si="76"/>
        <v>0</v>
      </c>
      <c r="H443" s="99" t="e">
        <f>VLOOKUP(C443,'B2B（ol)'!A:J,10,0)*D443</f>
        <v>#N/A</v>
      </c>
      <c r="I443" s="101" t="e">
        <f t="shared" si="77"/>
        <v>#DIV/0!</v>
      </c>
      <c r="J443" s="101">
        <f t="shared" si="78"/>
        <v>0</v>
      </c>
      <c r="K443" s="121">
        <f t="shared" si="79"/>
        <v>0</v>
      </c>
      <c r="L443" s="121" t="e">
        <f>VLOOKUP(C443,'B2B（ol)'!A:P,16,0)</f>
        <v>#N/A</v>
      </c>
      <c r="M443" s="117">
        <f t="shared" si="80"/>
        <v>0</v>
      </c>
      <c r="N443" s="114" t="e">
        <f>VLOOKUP(C443,'B2B（ol)'!A:K,11,0)</f>
        <v>#N/A</v>
      </c>
      <c r="O443" s="114" t="e">
        <f>VLOOKUP(B443,fulfillment!L:AN,29,0)</f>
        <v>#N/A</v>
      </c>
      <c r="P443" s="113"/>
      <c r="Q443" s="61" t="e">
        <f>VLOOKUP(R443,映射表!A:G,7,0)</f>
        <v>#N/A</v>
      </c>
      <c r="R443" s="131"/>
      <c r="S443" s="131"/>
      <c r="T443" s="131"/>
      <c r="U443" s="131"/>
      <c r="V443" s="131"/>
      <c r="W443" s="131"/>
      <c r="X443" s="131"/>
      <c r="Y443" s="131"/>
      <c r="Z443" s="131"/>
      <c r="AA443" s="131"/>
      <c r="AB443" s="61">
        <f t="shared" si="81"/>
        <v>0</v>
      </c>
      <c r="AE443" s="132"/>
    </row>
    <row r="444" spans="1:31" s="61" customFormat="1">
      <c r="A444" s="61" t="e">
        <f t="shared" si="71"/>
        <v>#N/A</v>
      </c>
      <c r="B444" s="121">
        <f t="shared" si="72"/>
        <v>0</v>
      </c>
      <c r="C444" s="117" t="e">
        <f>VLOOKUP(B444,映射表!A:C,3,0)</f>
        <v>#N/A</v>
      </c>
      <c r="D444" s="121">
        <f t="shared" si="73"/>
        <v>0</v>
      </c>
      <c r="E444" s="100">
        <f t="shared" si="74"/>
        <v>0</v>
      </c>
      <c r="F444" s="121">
        <f t="shared" si="75"/>
        <v>0</v>
      </c>
      <c r="G444" s="121">
        <f t="shared" si="76"/>
        <v>0</v>
      </c>
      <c r="H444" s="99" t="e">
        <f>VLOOKUP(C444,'B2B（ol)'!A:J,10,0)*D444</f>
        <v>#N/A</v>
      </c>
      <c r="I444" s="101" t="e">
        <f t="shared" si="77"/>
        <v>#DIV/0!</v>
      </c>
      <c r="J444" s="101">
        <f t="shared" si="78"/>
        <v>0</v>
      </c>
      <c r="K444" s="121">
        <f t="shared" si="79"/>
        <v>0</v>
      </c>
      <c r="L444" s="121" t="e">
        <f>VLOOKUP(C444,'B2B（ol)'!A:P,16,0)</f>
        <v>#N/A</v>
      </c>
      <c r="M444" s="117">
        <f t="shared" si="80"/>
        <v>0</v>
      </c>
      <c r="N444" s="114" t="e">
        <f>VLOOKUP(C444,'B2B（ol)'!A:K,11,0)</f>
        <v>#N/A</v>
      </c>
      <c r="O444" s="114" t="e">
        <f>VLOOKUP(B444,fulfillment!L:AN,29,0)</f>
        <v>#N/A</v>
      </c>
      <c r="P444" s="113"/>
      <c r="Q444" s="61" t="e">
        <f>VLOOKUP(R444,映射表!A:G,7,0)</f>
        <v>#N/A</v>
      </c>
      <c r="R444" s="131"/>
      <c r="S444" s="131"/>
      <c r="T444" s="131"/>
      <c r="U444" s="131"/>
      <c r="V444" s="131"/>
      <c r="W444" s="131"/>
      <c r="X444" s="131"/>
      <c r="Y444" s="131"/>
      <c r="Z444" s="131"/>
      <c r="AA444" s="131"/>
      <c r="AB444" s="61">
        <f t="shared" si="81"/>
        <v>0</v>
      </c>
      <c r="AE444" s="132"/>
    </row>
    <row r="445" spans="1:31" s="61" customFormat="1">
      <c r="A445" s="61" t="e">
        <f t="shared" si="71"/>
        <v>#N/A</v>
      </c>
      <c r="B445" s="121">
        <f t="shared" si="72"/>
        <v>0</v>
      </c>
      <c r="C445" s="117" t="e">
        <f>VLOOKUP(B445,映射表!A:C,3,0)</f>
        <v>#N/A</v>
      </c>
      <c r="D445" s="121">
        <f t="shared" si="73"/>
        <v>0</v>
      </c>
      <c r="E445" s="100">
        <f t="shared" si="74"/>
        <v>0</v>
      </c>
      <c r="F445" s="121">
        <f t="shared" si="75"/>
        <v>0</v>
      </c>
      <c r="G445" s="121">
        <f t="shared" si="76"/>
        <v>0</v>
      </c>
      <c r="H445" s="99" t="e">
        <f>VLOOKUP(C445,'B2B（ol)'!A:J,10,0)*D445</f>
        <v>#N/A</v>
      </c>
      <c r="I445" s="101" t="e">
        <f t="shared" si="77"/>
        <v>#DIV/0!</v>
      </c>
      <c r="J445" s="101">
        <f t="shared" si="78"/>
        <v>0</v>
      </c>
      <c r="K445" s="121">
        <f t="shared" si="79"/>
        <v>0</v>
      </c>
      <c r="L445" s="121" t="e">
        <f>VLOOKUP(C445,'B2B（ol)'!A:P,16,0)</f>
        <v>#N/A</v>
      </c>
      <c r="M445" s="117">
        <f t="shared" si="80"/>
        <v>0</v>
      </c>
      <c r="N445" s="114" t="e">
        <f>VLOOKUP(C445,'B2B（ol)'!A:K,11,0)</f>
        <v>#N/A</v>
      </c>
      <c r="O445" s="114" t="e">
        <f>VLOOKUP(B445,fulfillment!L:AN,29,0)</f>
        <v>#N/A</v>
      </c>
      <c r="P445" s="113"/>
      <c r="Q445" s="61" t="e">
        <f>VLOOKUP(R445,映射表!A:G,7,0)</f>
        <v>#N/A</v>
      </c>
      <c r="R445" s="131"/>
      <c r="S445" s="131"/>
      <c r="T445" s="131"/>
      <c r="U445" s="131"/>
      <c r="V445" s="131"/>
      <c r="W445" s="131"/>
      <c r="X445" s="131"/>
      <c r="Y445" s="131"/>
      <c r="Z445" s="131"/>
      <c r="AA445" s="131"/>
      <c r="AB445" s="61">
        <f t="shared" si="81"/>
        <v>0</v>
      </c>
      <c r="AE445" s="132"/>
    </row>
    <row r="446" spans="1:31" s="61" customFormat="1">
      <c r="A446" s="61" t="e">
        <f t="shared" si="71"/>
        <v>#N/A</v>
      </c>
      <c r="B446" s="121">
        <f t="shared" si="72"/>
        <v>0</v>
      </c>
      <c r="C446" s="117" t="e">
        <f>VLOOKUP(B446,映射表!A:C,3,0)</f>
        <v>#N/A</v>
      </c>
      <c r="D446" s="121">
        <f t="shared" si="73"/>
        <v>0</v>
      </c>
      <c r="E446" s="100">
        <f t="shared" si="74"/>
        <v>0</v>
      </c>
      <c r="F446" s="121">
        <f t="shared" si="75"/>
        <v>0</v>
      </c>
      <c r="G446" s="121">
        <f t="shared" si="76"/>
        <v>0</v>
      </c>
      <c r="H446" s="99" t="e">
        <f>VLOOKUP(C446,'B2B（ol)'!A:J,10,0)*D446</f>
        <v>#N/A</v>
      </c>
      <c r="I446" s="101" t="e">
        <f t="shared" si="77"/>
        <v>#DIV/0!</v>
      </c>
      <c r="J446" s="101">
        <f t="shared" si="78"/>
        <v>0</v>
      </c>
      <c r="K446" s="121">
        <f t="shared" si="79"/>
        <v>0</v>
      </c>
      <c r="L446" s="121" t="e">
        <f>VLOOKUP(C446,'B2B（ol)'!A:P,16,0)</f>
        <v>#N/A</v>
      </c>
      <c r="M446" s="117">
        <f t="shared" si="80"/>
        <v>0</v>
      </c>
      <c r="N446" s="114" t="e">
        <f>VLOOKUP(C446,'B2B（ol)'!A:K,11,0)</f>
        <v>#N/A</v>
      </c>
      <c r="O446" s="114" t="e">
        <f>VLOOKUP(B446,fulfillment!L:AN,29,0)</f>
        <v>#N/A</v>
      </c>
      <c r="P446" s="113"/>
      <c r="Q446" s="61" t="e">
        <f>VLOOKUP(R446,映射表!A:G,7,0)</f>
        <v>#N/A</v>
      </c>
      <c r="R446" s="131"/>
      <c r="S446" s="131"/>
      <c r="T446" s="131"/>
      <c r="U446" s="131"/>
      <c r="V446" s="131"/>
      <c r="W446" s="131"/>
      <c r="X446" s="131"/>
      <c r="Y446" s="131"/>
      <c r="Z446" s="131"/>
      <c r="AA446" s="131"/>
      <c r="AB446" s="61">
        <f t="shared" si="81"/>
        <v>0</v>
      </c>
      <c r="AE446" s="132"/>
    </row>
    <row r="447" spans="1:31" s="61" customFormat="1">
      <c r="A447" s="61" t="e">
        <f t="shared" si="71"/>
        <v>#N/A</v>
      </c>
      <c r="B447" s="121">
        <f t="shared" si="72"/>
        <v>0</v>
      </c>
      <c r="C447" s="117" t="e">
        <f>VLOOKUP(B447,映射表!A:C,3,0)</f>
        <v>#N/A</v>
      </c>
      <c r="D447" s="121">
        <f t="shared" si="73"/>
        <v>0</v>
      </c>
      <c r="E447" s="100">
        <f t="shared" si="74"/>
        <v>0</v>
      </c>
      <c r="F447" s="121">
        <f t="shared" si="75"/>
        <v>0</v>
      </c>
      <c r="G447" s="121">
        <f t="shared" si="76"/>
        <v>0</v>
      </c>
      <c r="H447" s="99" t="e">
        <f>VLOOKUP(C447,'B2B（ol)'!A:J,10,0)*D447</f>
        <v>#N/A</v>
      </c>
      <c r="I447" s="101" t="e">
        <f t="shared" si="77"/>
        <v>#DIV/0!</v>
      </c>
      <c r="J447" s="101">
        <f t="shared" si="78"/>
        <v>0</v>
      </c>
      <c r="K447" s="121">
        <f t="shared" si="79"/>
        <v>0</v>
      </c>
      <c r="L447" s="121" t="e">
        <f>VLOOKUP(C447,'B2B（ol)'!A:P,16,0)</f>
        <v>#N/A</v>
      </c>
      <c r="M447" s="117">
        <f t="shared" si="80"/>
        <v>0</v>
      </c>
      <c r="N447" s="114" t="e">
        <f>VLOOKUP(C447,'B2B（ol)'!A:K,11,0)</f>
        <v>#N/A</v>
      </c>
      <c r="O447" s="114" t="e">
        <f>VLOOKUP(B447,fulfillment!L:AN,29,0)</f>
        <v>#N/A</v>
      </c>
      <c r="P447" s="113"/>
      <c r="Q447" s="61" t="e">
        <f>VLOOKUP(R447,映射表!A:G,7,0)</f>
        <v>#N/A</v>
      </c>
      <c r="R447" s="131"/>
      <c r="S447" s="131"/>
      <c r="T447" s="131"/>
      <c r="U447" s="131"/>
      <c r="V447" s="131"/>
      <c r="W447" s="131"/>
      <c r="X447" s="131"/>
      <c r="Y447" s="131"/>
      <c r="Z447" s="131"/>
      <c r="AA447" s="131"/>
      <c r="AB447" s="61">
        <f t="shared" si="81"/>
        <v>0</v>
      </c>
      <c r="AE447" s="132"/>
    </row>
    <row r="448" spans="1:31" s="61" customFormat="1">
      <c r="A448" s="61" t="e">
        <f t="shared" si="71"/>
        <v>#N/A</v>
      </c>
      <c r="B448" s="121">
        <f t="shared" si="72"/>
        <v>0</v>
      </c>
      <c r="C448" s="117" t="e">
        <f>VLOOKUP(B448,映射表!A:C,3,0)</f>
        <v>#N/A</v>
      </c>
      <c r="D448" s="121">
        <f t="shared" si="73"/>
        <v>0</v>
      </c>
      <c r="E448" s="100">
        <f t="shared" si="74"/>
        <v>0</v>
      </c>
      <c r="F448" s="121">
        <f t="shared" si="75"/>
        <v>0</v>
      </c>
      <c r="G448" s="121">
        <f t="shared" si="76"/>
        <v>0</v>
      </c>
      <c r="H448" s="99" t="e">
        <f>VLOOKUP(C448,'B2B（ol)'!A:J,10,0)*D448</f>
        <v>#N/A</v>
      </c>
      <c r="I448" s="101" t="e">
        <f t="shared" si="77"/>
        <v>#DIV/0!</v>
      </c>
      <c r="J448" s="101">
        <f t="shared" si="78"/>
        <v>0</v>
      </c>
      <c r="K448" s="121">
        <f t="shared" si="79"/>
        <v>0</v>
      </c>
      <c r="L448" s="121" t="e">
        <f>VLOOKUP(C448,'B2B（ol)'!A:P,16,0)</f>
        <v>#N/A</v>
      </c>
      <c r="M448" s="117">
        <f t="shared" si="80"/>
        <v>0</v>
      </c>
      <c r="N448" s="114" t="e">
        <f>VLOOKUP(C448,'B2B（ol)'!A:K,11,0)</f>
        <v>#N/A</v>
      </c>
      <c r="O448" s="114" t="e">
        <f>VLOOKUP(B448,fulfillment!L:AN,29,0)</f>
        <v>#N/A</v>
      </c>
      <c r="P448" s="113"/>
      <c r="Q448" s="61" t="e">
        <f>VLOOKUP(R448,映射表!A:G,7,0)</f>
        <v>#N/A</v>
      </c>
      <c r="R448" s="131"/>
      <c r="S448" s="131"/>
      <c r="T448" s="131"/>
      <c r="U448" s="131"/>
      <c r="V448" s="131"/>
      <c r="W448" s="131"/>
      <c r="X448" s="131"/>
      <c r="Y448" s="131"/>
      <c r="Z448" s="131"/>
      <c r="AA448" s="131"/>
      <c r="AB448" s="61">
        <f t="shared" si="81"/>
        <v>0</v>
      </c>
      <c r="AE448" s="132"/>
    </row>
    <row r="449" spans="1:31" s="61" customFormat="1">
      <c r="A449" s="61" t="e">
        <f t="shared" si="71"/>
        <v>#N/A</v>
      </c>
      <c r="B449" s="121">
        <f t="shared" si="72"/>
        <v>0</v>
      </c>
      <c r="C449" s="117" t="e">
        <f>VLOOKUP(B449,映射表!A:C,3,0)</f>
        <v>#N/A</v>
      </c>
      <c r="D449" s="121">
        <f t="shared" si="73"/>
        <v>0</v>
      </c>
      <c r="E449" s="100">
        <f t="shared" si="74"/>
        <v>0</v>
      </c>
      <c r="F449" s="121">
        <f t="shared" si="75"/>
        <v>0</v>
      </c>
      <c r="G449" s="121">
        <f t="shared" si="76"/>
        <v>0</v>
      </c>
      <c r="H449" s="99" t="e">
        <f>VLOOKUP(C449,'B2B（ol)'!A:J,10,0)*D449</f>
        <v>#N/A</v>
      </c>
      <c r="I449" s="101" t="e">
        <f t="shared" si="77"/>
        <v>#DIV/0!</v>
      </c>
      <c r="J449" s="101">
        <f t="shared" si="78"/>
        <v>0</v>
      </c>
      <c r="K449" s="121">
        <f t="shared" si="79"/>
        <v>0</v>
      </c>
      <c r="L449" s="121" t="e">
        <f>VLOOKUP(C449,'B2B（ol)'!A:P,16,0)</f>
        <v>#N/A</v>
      </c>
      <c r="M449" s="117">
        <f t="shared" si="80"/>
        <v>0</v>
      </c>
      <c r="N449" s="114" t="e">
        <f>VLOOKUP(C449,'B2B（ol)'!A:K,11,0)</f>
        <v>#N/A</v>
      </c>
      <c r="O449" s="114" t="e">
        <f>VLOOKUP(B449,fulfillment!L:AN,29,0)</f>
        <v>#N/A</v>
      </c>
      <c r="P449" s="113"/>
      <c r="Q449" s="61" t="e">
        <f>VLOOKUP(R449,映射表!A:G,7,0)</f>
        <v>#N/A</v>
      </c>
      <c r="R449" s="131"/>
      <c r="S449" s="131"/>
      <c r="T449" s="131"/>
      <c r="U449" s="131"/>
      <c r="V449" s="131"/>
      <c r="W449" s="131"/>
      <c r="X449" s="131"/>
      <c r="Y449" s="131"/>
      <c r="Z449" s="131"/>
      <c r="AA449" s="131"/>
      <c r="AB449" s="61">
        <f t="shared" si="81"/>
        <v>0</v>
      </c>
      <c r="AE449" s="132"/>
    </row>
    <row r="450" spans="1:31" s="61" customFormat="1">
      <c r="A450" s="61" t="e">
        <f t="shared" ref="A450:A513" si="82">Q450</f>
        <v>#N/A</v>
      </c>
      <c r="B450" s="121">
        <f t="shared" ref="B450:B513" si="83">R450</f>
        <v>0</v>
      </c>
      <c r="C450" s="117" t="e">
        <f>VLOOKUP(B450,映射表!A:C,3,0)</f>
        <v>#N/A</v>
      </c>
      <c r="D450" s="121">
        <f t="shared" si="73"/>
        <v>0</v>
      </c>
      <c r="E450" s="100">
        <f t="shared" si="74"/>
        <v>0</v>
      </c>
      <c r="F450" s="121">
        <f t="shared" si="75"/>
        <v>0</v>
      </c>
      <c r="G450" s="121">
        <f t="shared" si="76"/>
        <v>0</v>
      </c>
      <c r="H450" s="99" t="e">
        <f>VLOOKUP(C450,'B2B（ol)'!A:J,10,0)*D450</f>
        <v>#N/A</v>
      </c>
      <c r="I450" s="101" t="e">
        <f t="shared" si="77"/>
        <v>#DIV/0!</v>
      </c>
      <c r="J450" s="101">
        <f t="shared" si="78"/>
        <v>0</v>
      </c>
      <c r="K450" s="121">
        <f t="shared" si="79"/>
        <v>0</v>
      </c>
      <c r="L450" s="121" t="e">
        <f>VLOOKUP(C450,'B2B（ol)'!A:P,16,0)</f>
        <v>#N/A</v>
      </c>
      <c r="M450" s="117">
        <f t="shared" si="80"/>
        <v>0</v>
      </c>
      <c r="N450" s="114" t="e">
        <f>VLOOKUP(C450,'B2B（ol)'!A:K,11,0)</f>
        <v>#N/A</v>
      </c>
      <c r="O450" s="114" t="e">
        <f>VLOOKUP(B450,fulfillment!L:AN,29,0)</f>
        <v>#N/A</v>
      </c>
      <c r="P450" s="113"/>
      <c r="Q450" s="61" t="e">
        <f>VLOOKUP(R450,映射表!A:G,7,0)</f>
        <v>#N/A</v>
      </c>
      <c r="R450" s="131"/>
      <c r="S450" s="131"/>
      <c r="T450" s="131"/>
      <c r="U450" s="131"/>
      <c r="V450" s="131"/>
      <c r="W450" s="131"/>
      <c r="X450" s="131"/>
      <c r="Y450" s="131"/>
      <c r="Z450" s="131"/>
      <c r="AA450" s="131"/>
      <c r="AB450" s="61">
        <f t="shared" si="81"/>
        <v>0</v>
      </c>
      <c r="AE450" s="132"/>
    </row>
    <row r="451" spans="1:31" s="61" customFormat="1">
      <c r="A451" s="61" t="e">
        <f t="shared" si="82"/>
        <v>#N/A</v>
      </c>
      <c r="B451" s="121">
        <f t="shared" si="83"/>
        <v>0</v>
      </c>
      <c r="C451" s="117" t="e">
        <f>VLOOKUP(B451,映射表!A:C,3,0)</f>
        <v>#N/A</v>
      </c>
      <c r="D451" s="121">
        <f t="shared" si="73"/>
        <v>0</v>
      </c>
      <c r="E451" s="100">
        <f t="shared" si="74"/>
        <v>0</v>
      </c>
      <c r="F451" s="121">
        <f t="shared" si="75"/>
        <v>0</v>
      </c>
      <c r="G451" s="121">
        <f t="shared" si="76"/>
        <v>0</v>
      </c>
      <c r="H451" s="99" t="e">
        <f>VLOOKUP(C451,'B2B（ol)'!A:J,10,0)*D451</f>
        <v>#N/A</v>
      </c>
      <c r="I451" s="101" t="e">
        <f t="shared" si="77"/>
        <v>#DIV/0!</v>
      </c>
      <c r="J451" s="101">
        <f t="shared" si="78"/>
        <v>0</v>
      </c>
      <c r="K451" s="121">
        <f t="shared" si="79"/>
        <v>0</v>
      </c>
      <c r="L451" s="121" t="e">
        <f>VLOOKUP(C451,'B2B（ol)'!A:P,16,0)</f>
        <v>#N/A</v>
      </c>
      <c r="M451" s="117">
        <f t="shared" si="80"/>
        <v>0</v>
      </c>
      <c r="N451" s="114" t="e">
        <f>VLOOKUP(C451,'B2B（ol)'!A:K,11,0)</f>
        <v>#N/A</v>
      </c>
      <c r="O451" s="114" t="e">
        <f>VLOOKUP(B451,fulfillment!L:AN,29,0)</f>
        <v>#N/A</v>
      </c>
      <c r="P451" s="113"/>
      <c r="Q451" s="61" t="e">
        <f>VLOOKUP(R451,映射表!A:G,7,0)</f>
        <v>#N/A</v>
      </c>
      <c r="R451" s="131"/>
      <c r="S451" s="131"/>
      <c r="T451" s="131"/>
      <c r="U451" s="131"/>
      <c r="V451" s="131"/>
      <c r="W451" s="131"/>
      <c r="X451" s="131"/>
      <c r="Y451" s="131"/>
      <c r="Z451" s="131"/>
      <c r="AA451" s="131"/>
      <c r="AB451" s="61">
        <f t="shared" si="81"/>
        <v>0</v>
      </c>
      <c r="AE451" s="132"/>
    </row>
    <row r="452" spans="1:31" s="61" customFormat="1">
      <c r="A452" s="61" t="e">
        <f t="shared" si="82"/>
        <v>#N/A</v>
      </c>
      <c r="B452" s="121">
        <f t="shared" si="83"/>
        <v>0</v>
      </c>
      <c r="C452" s="117" t="e">
        <f>VLOOKUP(B452,映射表!A:C,3,0)</f>
        <v>#N/A</v>
      </c>
      <c r="D452" s="121">
        <f t="shared" ref="D452:D515" si="84">U452</f>
        <v>0</v>
      </c>
      <c r="E452" s="100">
        <f t="shared" ref="E452:E515" si="85">IFERROR(W452/D452,0)*D452</f>
        <v>0</v>
      </c>
      <c r="F452" s="121">
        <f t="shared" ref="F452:F515" si="86">IFERROR(Y452/D452,0)*D452</f>
        <v>0</v>
      </c>
      <c r="G452" s="121">
        <f t="shared" ref="G452:G515" si="87">IFERROR(IF((E452+F452)&gt;200,(E452+F452-200)*0.9+200*0.85,(E452+F452)*0.85),0)</f>
        <v>0</v>
      </c>
      <c r="H452" s="99" t="e">
        <f>VLOOKUP(C452,'B2B（ol)'!A:J,10,0)*D452</f>
        <v>#N/A</v>
      </c>
      <c r="I452" s="101" t="e">
        <f t="shared" ref="I452:I515" si="88">(M452*0.05/D452)*D452</f>
        <v>#DIV/0!</v>
      </c>
      <c r="J452" s="101">
        <f t="shared" ref="J452:J515" si="89">IFERROR((G452-H452-(I452/D452))/(E452+F452),0)</f>
        <v>0</v>
      </c>
      <c r="K452" s="121">
        <f t="shared" ref="K452:K515" si="90">IFERROR((G452-H452-I452),0)</f>
        <v>0</v>
      </c>
      <c r="L452" s="121" t="e">
        <f>VLOOKUP(C452,'B2B（ol)'!A:P,16,0)</f>
        <v>#N/A</v>
      </c>
      <c r="M452" s="117">
        <f t="shared" ref="M452:M515" si="91">(E452+F452)</f>
        <v>0</v>
      </c>
      <c r="N452" s="114" t="e">
        <f>VLOOKUP(C452,'B2B（ol)'!A:K,11,0)</f>
        <v>#N/A</v>
      </c>
      <c r="O452" s="114" t="e">
        <f>VLOOKUP(B452,fulfillment!L:AN,29,0)</f>
        <v>#N/A</v>
      </c>
      <c r="P452" s="113"/>
      <c r="Q452" s="61" t="e">
        <f>VLOOKUP(R452,映射表!A:G,7,0)</f>
        <v>#N/A</v>
      </c>
      <c r="R452" s="131"/>
      <c r="S452" s="131"/>
      <c r="T452" s="131"/>
      <c r="U452" s="131"/>
      <c r="V452" s="131"/>
      <c r="W452" s="131"/>
      <c r="X452" s="131"/>
      <c r="Y452" s="131"/>
      <c r="Z452" s="131"/>
      <c r="AA452" s="131"/>
      <c r="AB452" s="61">
        <f t="shared" si="81"/>
        <v>0</v>
      </c>
      <c r="AE452" s="132"/>
    </row>
    <row r="453" spans="1:31" s="61" customFormat="1">
      <c r="A453" s="61" t="e">
        <f t="shared" si="82"/>
        <v>#N/A</v>
      </c>
      <c r="B453" s="121">
        <f t="shared" si="83"/>
        <v>0</v>
      </c>
      <c r="C453" s="117" t="e">
        <f>VLOOKUP(B453,映射表!A:C,3,0)</f>
        <v>#N/A</v>
      </c>
      <c r="D453" s="121">
        <f t="shared" si="84"/>
        <v>0</v>
      </c>
      <c r="E453" s="100">
        <f t="shared" si="85"/>
        <v>0</v>
      </c>
      <c r="F453" s="121">
        <f t="shared" si="86"/>
        <v>0</v>
      </c>
      <c r="G453" s="121">
        <f t="shared" si="87"/>
        <v>0</v>
      </c>
      <c r="H453" s="99" t="e">
        <f>VLOOKUP(C453,'B2B（ol)'!A:J,10,0)*D453</f>
        <v>#N/A</v>
      </c>
      <c r="I453" s="101" t="e">
        <f t="shared" si="88"/>
        <v>#DIV/0!</v>
      </c>
      <c r="J453" s="101">
        <f t="shared" si="89"/>
        <v>0</v>
      </c>
      <c r="K453" s="121">
        <f t="shared" si="90"/>
        <v>0</v>
      </c>
      <c r="L453" s="121" t="e">
        <f>VLOOKUP(C453,'B2B（ol)'!A:P,16,0)</f>
        <v>#N/A</v>
      </c>
      <c r="M453" s="117">
        <f t="shared" si="91"/>
        <v>0</v>
      </c>
      <c r="N453" s="114" t="e">
        <f>VLOOKUP(C453,'B2B（ol)'!A:K,11,0)</f>
        <v>#N/A</v>
      </c>
      <c r="O453" s="114" t="e">
        <f>VLOOKUP(B453,fulfillment!L:AN,29,0)</f>
        <v>#N/A</v>
      </c>
      <c r="P453" s="113"/>
      <c r="Q453" s="61" t="e">
        <f>VLOOKUP(R453,映射表!A:G,7,0)</f>
        <v>#N/A</v>
      </c>
      <c r="R453" s="131"/>
      <c r="S453" s="131"/>
      <c r="T453" s="131"/>
      <c r="U453" s="131"/>
      <c r="V453" s="131"/>
      <c r="W453" s="131"/>
      <c r="X453" s="131"/>
      <c r="Y453" s="131"/>
      <c r="Z453" s="131"/>
      <c r="AA453" s="131"/>
      <c r="AB453" s="61">
        <f t="shared" si="81"/>
        <v>0</v>
      </c>
      <c r="AE453" s="132"/>
    </row>
    <row r="454" spans="1:31" s="61" customFormat="1">
      <c r="A454" s="61" t="e">
        <f t="shared" si="82"/>
        <v>#N/A</v>
      </c>
      <c r="B454" s="121">
        <f t="shared" si="83"/>
        <v>0</v>
      </c>
      <c r="C454" s="117" t="e">
        <f>VLOOKUP(B454,映射表!A:C,3,0)</f>
        <v>#N/A</v>
      </c>
      <c r="D454" s="121">
        <f t="shared" si="84"/>
        <v>0</v>
      </c>
      <c r="E454" s="100">
        <f t="shared" si="85"/>
        <v>0</v>
      </c>
      <c r="F454" s="121">
        <f t="shared" si="86"/>
        <v>0</v>
      </c>
      <c r="G454" s="121">
        <f t="shared" si="87"/>
        <v>0</v>
      </c>
      <c r="H454" s="99" t="e">
        <f>VLOOKUP(C454,'B2B（ol)'!A:J,10,0)*D454</f>
        <v>#N/A</v>
      </c>
      <c r="I454" s="101" t="e">
        <f t="shared" si="88"/>
        <v>#DIV/0!</v>
      </c>
      <c r="J454" s="101">
        <f t="shared" si="89"/>
        <v>0</v>
      </c>
      <c r="K454" s="121">
        <f t="shared" si="90"/>
        <v>0</v>
      </c>
      <c r="L454" s="121" t="e">
        <f>VLOOKUP(C454,'B2B（ol)'!A:P,16,0)</f>
        <v>#N/A</v>
      </c>
      <c r="M454" s="117">
        <f t="shared" si="91"/>
        <v>0</v>
      </c>
      <c r="N454" s="114" t="e">
        <f>VLOOKUP(C454,'B2B（ol)'!A:K,11,0)</f>
        <v>#N/A</v>
      </c>
      <c r="O454" s="114" t="e">
        <f>VLOOKUP(B454,fulfillment!L:AN,29,0)</f>
        <v>#N/A</v>
      </c>
      <c r="P454" s="113"/>
      <c r="Q454" s="61" t="e">
        <f>VLOOKUP(R454,映射表!A:G,7,0)</f>
        <v>#N/A</v>
      </c>
      <c r="R454" s="131"/>
      <c r="S454" s="131"/>
      <c r="T454" s="131"/>
      <c r="U454" s="131"/>
      <c r="V454" s="131"/>
      <c r="W454" s="131"/>
      <c r="X454" s="131"/>
      <c r="Y454" s="131"/>
      <c r="Z454" s="131"/>
      <c r="AA454" s="131"/>
      <c r="AB454" s="61">
        <f t="shared" si="81"/>
        <v>0</v>
      </c>
      <c r="AE454" s="132"/>
    </row>
    <row r="455" spans="1:31" s="61" customFormat="1">
      <c r="A455" s="61" t="e">
        <f t="shared" si="82"/>
        <v>#N/A</v>
      </c>
      <c r="B455" s="121">
        <f t="shared" si="83"/>
        <v>0</v>
      </c>
      <c r="C455" s="117" t="e">
        <f>VLOOKUP(B455,映射表!A:C,3,0)</f>
        <v>#N/A</v>
      </c>
      <c r="D455" s="121">
        <f t="shared" si="84"/>
        <v>0</v>
      </c>
      <c r="E455" s="100">
        <f t="shared" si="85"/>
        <v>0</v>
      </c>
      <c r="F455" s="121">
        <f t="shared" si="86"/>
        <v>0</v>
      </c>
      <c r="G455" s="121">
        <f t="shared" si="87"/>
        <v>0</v>
      </c>
      <c r="H455" s="99" t="e">
        <f>VLOOKUP(C455,'B2B（ol)'!A:J,10,0)*D455</f>
        <v>#N/A</v>
      </c>
      <c r="I455" s="101" t="e">
        <f t="shared" si="88"/>
        <v>#DIV/0!</v>
      </c>
      <c r="J455" s="101">
        <f t="shared" si="89"/>
        <v>0</v>
      </c>
      <c r="K455" s="121">
        <f t="shared" si="90"/>
        <v>0</v>
      </c>
      <c r="L455" s="121" t="e">
        <f>VLOOKUP(C455,'B2B（ol)'!A:P,16,0)</f>
        <v>#N/A</v>
      </c>
      <c r="M455" s="117">
        <f t="shared" si="91"/>
        <v>0</v>
      </c>
      <c r="N455" s="114" t="e">
        <f>VLOOKUP(C455,'B2B（ol)'!A:K,11,0)</f>
        <v>#N/A</v>
      </c>
      <c r="O455" s="114" t="e">
        <f>VLOOKUP(B455,fulfillment!L:AN,29,0)</f>
        <v>#N/A</v>
      </c>
      <c r="P455" s="113"/>
      <c r="Q455" s="61" t="e">
        <f>VLOOKUP(R455,映射表!A:G,7,0)</f>
        <v>#N/A</v>
      </c>
      <c r="R455" s="131"/>
      <c r="S455" s="131"/>
      <c r="T455" s="131"/>
      <c r="U455" s="131"/>
      <c r="V455" s="131"/>
      <c r="W455" s="131"/>
      <c r="X455" s="131"/>
      <c r="Y455" s="131"/>
      <c r="Z455" s="131"/>
      <c r="AA455" s="131"/>
      <c r="AB455" s="61">
        <f t="shared" si="81"/>
        <v>0</v>
      </c>
      <c r="AE455" s="132"/>
    </row>
    <row r="456" spans="1:31" s="61" customFormat="1">
      <c r="A456" s="61" t="e">
        <f t="shared" si="82"/>
        <v>#N/A</v>
      </c>
      <c r="B456" s="121">
        <f t="shared" si="83"/>
        <v>0</v>
      </c>
      <c r="C456" s="117" t="e">
        <f>VLOOKUP(B456,映射表!A:C,3,0)</f>
        <v>#N/A</v>
      </c>
      <c r="D456" s="121">
        <f t="shared" si="84"/>
        <v>0</v>
      </c>
      <c r="E456" s="100">
        <f t="shared" si="85"/>
        <v>0</v>
      </c>
      <c r="F456" s="121">
        <f t="shared" si="86"/>
        <v>0</v>
      </c>
      <c r="G456" s="121">
        <f t="shared" si="87"/>
        <v>0</v>
      </c>
      <c r="H456" s="99" t="e">
        <f>VLOOKUP(C456,'B2B（ol)'!A:J,10,0)*D456</f>
        <v>#N/A</v>
      </c>
      <c r="I456" s="101" t="e">
        <f t="shared" si="88"/>
        <v>#DIV/0!</v>
      </c>
      <c r="J456" s="101">
        <f t="shared" si="89"/>
        <v>0</v>
      </c>
      <c r="K456" s="121">
        <f t="shared" si="90"/>
        <v>0</v>
      </c>
      <c r="L456" s="121" t="e">
        <f>VLOOKUP(C456,'B2B（ol)'!A:P,16,0)</f>
        <v>#N/A</v>
      </c>
      <c r="M456" s="117">
        <f t="shared" si="91"/>
        <v>0</v>
      </c>
      <c r="N456" s="114" t="e">
        <f>VLOOKUP(C456,'B2B（ol)'!A:K,11,0)</f>
        <v>#N/A</v>
      </c>
      <c r="O456" s="114" t="e">
        <f>VLOOKUP(B456,fulfillment!L:AN,29,0)</f>
        <v>#N/A</v>
      </c>
      <c r="P456" s="113"/>
      <c r="Q456" s="61" t="e">
        <f>VLOOKUP(R456,映射表!A:G,7,0)</f>
        <v>#N/A</v>
      </c>
      <c r="R456" s="131"/>
      <c r="S456" s="131"/>
      <c r="T456" s="131"/>
      <c r="U456" s="131"/>
      <c r="V456" s="131"/>
      <c r="W456" s="131"/>
      <c r="X456" s="131"/>
      <c r="Y456" s="131"/>
      <c r="Z456" s="131"/>
      <c r="AA456" s="131"/>
      <c r="AB456" s="61">
        <f t="shared" si="81"/>
        <v>0</v>
      </c>
      <c r="AE456" s="132"/>
    </row>
    <row r="457" spans="1:31" s="61" customFormat="1">
      <c r="A457" s="61" t="e">
        <f t="shared" si="82"/>
        <v>#N/A</v>
      </c>
      <c r="B457" s="121">
        <f t="shared" si="83"/>
        <v>0</v>
      </c>
      <c r="C457" s="117" t="e">
        <f>VLOOKUP(B457,映射表!A:C,3,0)</f>
        <v>#N/A</v>
      </c>
      <c r="D457" s="121">
        <f t="shared" si="84"/>
        <v>0</v>
      </c>
      <c r="E457" s="100">
        <f t="shared" si="85"/>
        <v>0</v>
      </c>
      <c r="F457" s="121">
        <f t="shared" si="86"/>
        <v>0</v>
      </c>
      <c r="G457" s="121">
        <f t="shared" si="87"/>
        <v>0</v>
      </c>
      <c r="H457" s="99" t="e">
        <f>VLOOKUP(C457,'B2B（ol)'!A:J,10,0)*D457</f>
        <v>#N/A</v>
      </c>
      <c r="I457" s="101" t="e">
        <f t="shared" si="88"/>
        <v>#DIV/0!</v>
      </c>
      <c r="J457" s="101">
        <f t="shared" si="89"/>
        <v>0</v>
      </c>
      <c r="K457" s="121">
        <f t="shared" si="90"/>
        <v>0</v>
      </c>
      <c r="L457" s="121" t="e">
        <f>VLOOKUP(C457,'B2B（ol)'!A:P,16,0)</f>
        <v>#N/A</v>
      </c>
      <c r="M457" s="117">
        <f t="shared" si="91"/>
        <v>0</v>
      </c>
      <c r="N457" s="114" t="e">
        <f>VLOOKUP(C457,'B2B（ol)'!A:K,11,0)</f>
        <v>#N/A</v>
      </c>
      <c r="O457" s="114" t="e">
        <f>VLOOKUP(B457,fulfillment!L:AN,29,0)</f>
        <v>#N/A</v>
      </c>
      <c r="P457" s="113"/>
      <c r="Q457" s="61" t="e">
        <f>VLOOKUP(R457,映射表!A:G,7,0)</f>
        <v>#N/A</v>
      </c>
      <c r="R457" s="131"/>
      <c r="S457" s="131"/>
      <c r="T457" s="131"/>
      <c r="U457" s="131"/>
      <c r="V457" s="131"/>
      <c r="W457" s="131"/>
      <c r="X457" s="131"/>
      <c r="Y457" s="131"/>
      <c r="Z457" s="131"/>
      <c r="AA457" s="131"/>
      <c r="AB457" s="61">
        <f t="shared" si="81"/>
        <v>0</v>
      </c>
      <c r="AE457" s="132"/>
    </row>
    <row r="458" spans="1:31" s="61" customFormat="1">
      <c r="A458" s="61" t="e">
        <f t="shared" si="82"/>
        <v>#N/A</v>
      </c>
      <c r="B458" s="121">
        <f t="shared" si="83"/>
        <v>0</v>
      </c>
      <c r="C458" s="117" t="e">
        <f>VLOOKUP(B458,映射表!A:C,3,0)</f>
        <v>#N/A</v>
      </c>
      <c r="D458" s="121">
        <f t="shared" si="84"/>
        <v>0</v>
      </c>
      <c r="E458" s="100">
        <f t="shared" si="85"/>
        <v>0</v>
      </c>
      <c r="F458" s="121">
        <f t="shared" si="86"/>
        <v>0</v>
      </c>
      <c r="G458" s="121">
        <f t="shared" si="87"/>
        <v>0</v>
      </c>
      <c r="H458" s="99" t="e">
        <f>VLOOKUP(C458,'B2B（ol)'!A:J,10,0)*D458</f>
        <v>#N/A</v>
      </c>
      <c r="I458" s="101" t="e">
        <f t="shared" si="88"/>
        <v>#DIV/0!</v>
      </c>
      <c r="J458" s="101">
        <f t="shared" si="89"/>
        <v>0</v>
      </c>
      <c r="K458" s="121">
        <f t="shared" si="90"/>
        <v>0</v>
      </c>
      <c r="L458" s="121" t="e">
        <f>VLOOKUP(C458,'B2B（ol)'!A:P,16,0)</f>
        <v>#N/A</v>
      </c>
      <c r="M458" s="117">
        <f t="shared" si="91"/>
        <v>0</v>
      </c>
      <c r="N458" s="114" t="e">
        <f>VLOOKUP(C458,'B2B（ol)'!A:K,11,0)</f>
        <v>#N/A</v>
      </c>
      <c r="O458" s="114" t="e">
        <f>VLOOKUP(B458,fulfillment!L:AN,29,0)</f>
        <v>#N/A</v>
      </c>
      <c r="P458" s="113"/>
      <c r="Q458" s="61" t="e">
        <f>VLOOKUP(R458,映射表!A:G,7,0)</f>
        <v>#N/A</v>
      </c>
      <c r="R458" s="131"/>
      <c r="S458" s="131"/>
      <c r="T458" s="131"/>
      <c r="U458" s="131"/>
      <c r="V458" s="131"/>
      <c r="W458" s="131"/>
      <c r="X458" s="131"/>
      <c r="Y458" s="131"/>
      <c r="Z458" s="131"/>
      <c r="AA458" s="131"/>
      <c r="AB458" s="61">
        <f t="shared" si="81"/>
        <v>0</v>
      </c>
      <c r="AE458" s="132"/>
    </row>
    <row r="459" spans="1:31" s="61" customFormat="1">
      <c r="A459" s="61" t="e">
        <f t="shared" si="82"/>
        <v>#N/A</v>
      </c>
      <c r="B459" s="121">
        <f t="shared" si="83"/>
        <v>0</v>
      </c>
      <c r="C459" s="117" t="e">
        <f>VLOOKUP(B459,映射表!A:C,3,0)</f>
        <v>#N/A</v>
      </c>
      <c r="D459" s="121">
        <f t="shared" si="84"/>
        <v>0</v>
      </c>
      <c r="E459" s="100">
        <f t="shared" si="85"/>
        <v>0</v>
      </c>
      <c r="F459" s="121">
        <f t="shared" si="86"/>
        <v>0</v>
      </c>
      <c r="G459" s="121">
        <f t="shared" si="87"/>
        <v>0</v>
      </c>
      <c r="H459" s="99" t="e">
        <f>VLOOKUP(C459,'B2B（ol)'!A:J,10,0)*D459</f>
        <v>#N/A</v>
      </c>
      <c r="I459" s="101" t="e">
        <f t="shared" si="88"/>
        <v>#DIV/0!</v>
      </c>
      <c r="J459" s="101">
        <f t="shared" si="89"/>
        <v>0</v>
      </c>
      <c r="K459" s="121">
        <f t="shared" si="90"/>
        <v>0</v>
      </c>
      <c r="L459" s="121" t="e">
        <f>VLOOKUP(C459,'B2B（ol)'!A:P,16,0)</f>
        <v>#N/A</v>
      </c>
      <c r="M459" s="117">
        <f t="shared" si="91"/>
        <v>0</v>
      </c>
      <c r="N459" s="114" t="e">
        <f>VLOOKUP(C459,'B2B（ol)'!A:K,11,0)</f>
        <v>#N/A</v>
      </c>
      <c r="O459" s="114" t="e">
        <f>VLOOKUP(B459,fulfillment!L:AN,29,0)</f>
        <v>#N/A</v>
      </c>
      <c r="P459" s="113"/>
      <c r="Q459" s="61" t="e">
        <f>VLOOKUP(R459,映射表!A:G,7,0)</f>
        <v>#N/A</v>
      </c>
      <c r="R459" s="131"/>
      <c r="S459" s="131"/>
      <c r="T459" s="131"/>
      <c r="U459" s="131"/>
      <c r="V459" s="131"/>
      <c r="W459" s="131"/>
      <c r="X459" s="131"/>
      <c r="Y459" s="131"/>
      <c r="Z459" s="131"/>
      <c r="AA459" s="131"/>
      <c r="AB459" s="61">
        <f t="shared" si="81"/>
        <v>0</v>
      </c>
      <c r="AE459" s="132"/>
    </row>
    <row r="460" spans="1:31" s="61" customFormat="1">
      <c r="A460" s="61" t="e">
        <f t="shared" si="82"/>
        <v>#N/A</v>
      </c>
      <c r="B460" s="121">
        <f t="shared" si="83"/>
        <v>0</v>
      </c>
      <c r="C460" s="117" t="e">
        <f>VLOOKUP(B460,映射表!A:C,3,0)</f>
        <v>#N/A</v>
      </c>
      <c r="D460" s="121">
        <f t="shared" si="84"/>
        <v>0</v>
      </c>
      <c r="E460" s="100">
        <f t="shared" si="85"/>
        <v>0</v>
      </c>
      <c r="F460" s="121">
        <f t="shared" si="86"/>
        <v>0</v>
      </c>
      <c r="G460" s="121">
        <f t="shared" si="87"/>
        <v>0</v>
      </c>
      <c r="H460" s="99" t="e">
        <f>VLOOKUP(C460,'B2B（ol)'!A:J,10,0)*D460</f>
        <v>#N/A</v>
      </c>
      <c r="I460" s="101" t="e">
        <f t="shared" si="88"/>
        <v>#DIV/0!</v>
      </c>
      <c r="J460" s="101">
        <f t="shared" si="89"/>
        <v>0</v>
      </c>
      <c r="K460" s="121">
        <f t="shared" si="90"/>
        <v>0</v>
      </c>
      <c r="L460" s="121" t="e">
        <f>VLOOKUP(C460,'B2B（ol)'!A:P,16,0)</f>
        <v>#N/A</v>
      </c>
      <c r="M460" s="117">
        <f t="shared" si="91"/>
        <v>0</v>
      </c>
      <c r="N460" s="114" t="e">
        <f>VLOOKUP(C460,'B2B（ol)'!A:K,11,0)</f>
        <v>#N/A</v>
      </c>
      <c r="O460" s="114" t="e">
        <f>VLOOKUP(B460,fulfillment!L:AN,29,0)</f>
        <v>#N/A</v>
      </c>
      <c r="P460" s="113"/>
      <c r="Q460" s="61" t="e">
        <f>VLOOKUP(R460,映射表!A:G,7,0)</f>
        <v>#N/A</v>
      </c>
      <c r="R460" s="131"/>
      <c r="S460" s="131"/>
      <c r="T460" s="131"/>
      <c r="U460" s="131"/>
      <c r="V460" s="131"/>
      <c r="W460" s="131"/>
      <c r="X460" s="131"/>
      <c r="Y460" s="131"/>
      <c r="Z460" s="131"/>
      <c r="AA460" s="131"/>
      <c r="AB460" s="61">
        <f t="shared" si="81"/>
        <v>0</v>
      </c>
      <c r="AE460" s="132"/>
    </row>
    <row r="461" spans="1:31" s="61" customFormat="1">
      <c r="A461" s="61" t="e">
        <f t="shared" si="82"/>
        <v>#N/A</v>
      </c>
      <c r="B461" s="121">
        <f t="shared" si="83"/>
        <v>0</v>
      </c>
      <c r="C461" s="117" t="e">
        <f>VLOOKUP(B461,映射表!A:C,3,0)</f>
        <v>#N/A</v>
      </c>
      <c r="D461" s="121">
        <f t="shared" si="84"/>
        <v>0</v>
      </c>
      <c r="E461" s="100">
        <f t="shared" si="85"/>
        <v>0</v>
      </c>
      <c r="F461" s="121">
        <f t="shared" si="86"/>
        <v>0</v>
      </c>
      <c r="G461" s="121">
        <f t="shared" si="87"/>
        <v>0</v>
      </c>
      <c r="H461" s="99" t="e">
        <f>VLOOKUP(C461,'B2B（ol)'!A:J,10,0)*D461</f>
        <v>#N/A</v>
      </c>
      <c r="I461" s="101" t="e">
        <f t="shared" si="88"/>
        <v>#DIV/0!</v>
      </c>
      <c r="J461" s="101">
        <f t="shared" si="89"/>
        <v>0</v>
      </c>
      <c r="K461" s="121">
        <f t="shared" si="90"/>
        <v>0</v>
      </c>
      <c r="L461" s="121" t="e">
        <f>VLOOKUP(C461,'B2B（ol)'!A:P,16,0)</f>
        <v>#N/A</v>
      </c>
      <c r="M461" s="117">
        <f t="shared" si="91"/>
        <v>0</v>
      </c>
      <c r="N461" s="114" t="e">
        <f>VLOOKUP(C461,'B2B（ol)'!A:K,11,0)</f>
        <v>#N/A</v>
      </c>
      <c r="O461" s="114" t="e">
        <f>VLOOKUP(B461,fulfillment!L:AN,29,0)</f>
        <v>#N/A</v>
      </c>
      <c r="P461" s="113"/>
      <c r="Q461" s="61" t="e">
        <f>VLOOKUP(R461,映射表!A:G,7,0)</f>
        <v>#N/A</v>
      </c>
      <c r="R461" s="131"/>
      <c r="S461" s="131"/>
      <c r="T461" s="131"/>
      <c r="U461" s="131"/>
      <c r="V461" s="131"/>
      <c r="W461" s="131"/>
      <c r="X461" s="131"/>
      <c r="Y461" s="131"/>
      <c r="Z461" s="131"/>
      <c r="AA461" s="131"/>
      <c r="AB461" s="61">
        <f t="shared" si="81"/>
        <v>0</v>
      </c>
      <c r="AE461" s="132"/>
    </row>
    <row r="462" spans="1:31" s="61" customFormat="1">
      <c r="A462" s="61" t="e">
        <f t="shared" si="82"/>
        <v>#N/A</v>
      </c>
      <c r="B462" s="121">
        <f t="shared" si="83"/>
        <v>0</v>
      </c>
      <c r="C462" s="117" t="e">
        <f>VLOOKUP(B462,映射表!A:C,3,0)</f>
        <v>#N/A</v>
      </c>
      <c r="D462" s="121">
        <f t="shared" si="84"/>
        <v>0</v>
      </c>
      <c r="E462" s="100">
        <f t="shared" si="85"/>
        <v>0</v>
      </c>
      <c r="F462" s="121">
        <f t="shared" si="86"/>
        <v>0</v>
      </c>
      <c r="G462" s="121">
        <f t="shared" si="87"/>
        <v>0</v>
      </c>
      <c r="H462" s="99" t="e">
        <f>VLOOKUP(C462,'B2B（ol)'!A:J,10,0)*D462</f>
        <v>#N/A</v>
      </c>
      <c r="I462" s="101" t="e">
        <f t="shared" si="88"/>
        <v>#DIV/0!</v>
      </c>
      <c r="J462" s="101">
        <f t="shared" si="89"/>
        <v>0</v>
      </c>
      <c r="K462" s="121">
        <f t="shared" si="90"/>
        <v>0</v>
      </c>
      <c r="L462" s="121" t="e">
        <f>VLOOKUP(C462,'B2B（ol)'!A:P,16,0)</f>
        <v>#N/A</v>
      </c>
      <c r="M462" s="117">
        <f t="shared" si="91"/>
        <v>0</v>
      </c>
      <c r="N462" s="114" t="e">
        <f>VLOOKUP(C462,'B2B（ol)'!A:K,11,0)</f>
        <v>#N/A</v>
      </c>
      <c r="O462" s="114" t="e">
        <f>VLOOKUP(B462,fulfillment!L:AN,29,0)</f>
        <v>#N/A</v>
      </c>
      <c r="P462" s="113"/>
      <c r="Q462" s="61" t="e">
        <f>VLOOKUP(R462,映射表!A:G,7,0)</f>
        <v>#N/A</v>
      </c>
      <c r="R462" s="131"/>
      <c r="S462" s="131"/>
      <c r="T462" s="131"/>
      <c r="U462" s="131"/>
      <c r="V462" s="131"/>
      <c r="W462" s="131"/>
      <c r="X462" s="131"/>
      <c r="Y462" s="131"/>
      <c r="Z462" s="131"/>
      <c r="AA462" s="131"/>
      <c r="AB462" s="61">
        <f t="shared" si="81"/>
        <v>0</v>
      </c>
      <c r="AE462" s="132"/>
    </row>
    <row r="463" spans="1:31" s="61" customFormat="1">
      <c r="A463" s="61" t="e">
        <f t="shared" si="82"/>
        <v>#N/A</v>
      </c>
      <c r="B463" s="121">
        <f t="shared" si="83"/>
        <v>0</v>
      </c>
      <c r="C463" s="117" t="e">
        <f>VLOOKUP(B463,映射表!A:C,3,0)</f>
        <v>#N/A</v>
      </c>
      <c r="D463" s="121">
        <f t="shared" si="84"/>
        <v>0</v>
      </c>
      <c r="E463" s="100">
        <f t="shared" si="85"/>
        <v>0</v>
      </c>
      <c r="F463" s="121">
        <f t="shared" si="86"/>
        <v>0</v>
      </c>
      <c r="G463" s="121">
        <f t="shared" si="87"/>
        <v>0</v>
      </c>
      <c r="H463" s="99" t="e">
        <f>VLOOKUP(C463,'B2B（ol)'!A:J,10,0)*D463</f>
        <v>#N/A</v>
      </c>
      <c r="I463" s="101" t="e">
        <f t="shared" si="88"/>
        <v>#DIV/0!</v>
      </c>
      <c r="J463" s="101">
        <f t="shared" si="89"/>
        <v>0</v>
      </c>
      <c r="K463" s="121">
        <f t="shared" si="90"/>
        <v>0</v>
      </c>
      <c r="L463" s="121" t="e">
        <f>VLOOKUP(C463,'B2B（ol)'!A:P,16,0)</f>
        <v>#N/A</v>
      </c>
      <c r="M463" s="117">
        <f t="shared" si="91"/>
        <v>0</v>
      </c>
      <c r="N463" s="114" t="e">
        <f>VLOOKUP(C463,'B2B（ol)'!A:K,11,0)</f>
        <v>#N/A</v>
      </c>
      <c r="O463" s="114" t="e">
        <f>VLOOKUP(B463,fulfillment!L:AN,29,0)</f>
        <v>#N/A</v>
      </c>
      <c r="P463" s="113"/>
      <c r="Q463" s="61" t="e">
        <f>VLOOKUP(R463,映射表!A:G,7,0)</f>
        <v>#N/A</v>
      </c>
      <c r="R463" s="131"/>
      <c r="S463" s="131"/>
      <c r="T463" s="131"/>
      <c r="U463" s="131"/>
      <c r="V463" s="131"/>
      <c r="W463" s="131"/>
      <c r="X463" s="131"/>
      <c r="Y463" s="131"/>
      <c r="Z463" s="131"/>
      <c r="AA463" s="131"/>
      <c r="AB463" s="61">
        <f t="shared" si="81"/>
        <v>0</v>
      </c>
      <c r="AE463" s="132"/>
    </row>
    <row r="464" spans="1:31" s="61" customFormat="1">
      <c r="A464" s="61" t="e">
        <f t="shared" si="82"/>
        <v>#N/A</v>
      </c>
      <c r="B464" s="121">
        <f t="shared" si="83"/>
        <v>0</v>
      </c>
      <c r="C464" s="117" t="e">
        <f>VLOOKUP(B464,映射表!A:C,3,0)</f>
        <v>#N/A</v>
      </c>
      <c r="D464" s="121">
        <f t="shared" si="84"/>
        <v>0</v>
      </c>
      <c r="E464" s="100">
        <f t="shared" si="85"/>
        <v>0</v>
      </c>
      <c r="F464" s="121">
        <f t="shared" si="86"/>
        <v>0</v>
      </c>
      <c r="G464" s="121">
        <f t="shared" si="87"/>
        <v>0</v>
      </c>
      <c r="H464" s="99" t="e">
        <f>VLOOKUP(C464,'B2B（ol)'!A:J,10,0)*D464</f>
        <v>#N/A</v>
      </c>
      <c r="I464" s="101" t="e">
        <f t="shared" si="88"/>
        <v>#DIV/0!</v>
      </c>
      <c r="J464" s="101">
        <f t="shared" si="89"/>
        <v>0</v>
      </c>
      <c r="K464" s="121">
        <f t="shared" si="90"/>
        <v>0</v>
      </c>
      <c r="L464" s="121" t="e">
        <f>VLOOKUP(C464,'B2B（ol)'!A:P,16,0)</f>
        <v>#N/A</v>
      </c>
      <c r="M464" s="117">
        <f t="shared" si="91"/>
        <v>0</v>
      </c>
      <c r="N464" s="114" t="e">
        <f>VLOOKUP(C464,'B2B（ol)'!A:K,11,0)</f>
        <v>#N/A</v>
      </c>
      <c r="O464" s="114" t="e">
        <f>VLOOKUP(B464,fulfillment!L:AN,29,0)</f>
        <v>#N/A</v>
      </c>
      <c r="P464" s="113"/>
      <c r="Q464" s="61" t="e">
        <f>VLOOKUP(R464,映射表!A:G,7,0)</f>
        <v>#N/A</v>
      </c>
      <c r="R464" s="131"/>
      <c r="S464" s="131"/>
      <c r="T464" s="131"/>
      <c r="U464" s="131"/>
      <c r="V464" s="131"/>
      <c r="W464" s="131"/>
      <c r="X464" s="131"/>
      <c r="Y464" s="131"/>
      <c r="Z464" s="131"/>
      <c r="AA464" s="131"/>
      <c r="AB464" s="61">
        <f t="shared" si="81"/>
        <v>0</v>
      </c>
      <c r="AE464" s="132"/>
    </row>
    <row r="465" spans="1:31" s="61" customFormat="1">
      <c r="A465" s="61" t="e">
        <f t="shared" si="82"/>
        <v>#N/A</v>
      </c>
      <c r="B465" s="121">
        <f t="shared" si="83"/>
        <v>0</v>
      </c>
      <c r="C465" s="117" t="e">
        <f>VLOOKUP(B465,映射表!A:C,3,0)</f>
        <v>#N/A</v>
      </c>
      <c r="D465" s="121">
        <f t="shared" si="84"/>
        <v>0</v>
      </c>
      <c r="E465" s="100">
        <f t="shared" si="85"/>
        <v>0</v>
      </c>
      <c r="F465" s="121">
        <f t="shared" si="86"/>
        <v>0</v>
      </c>
      <c r="G465" s="121">
        <f t="shared" si="87"/>
        <v>0</v>
      </c>
      <c r="H465" s="99" t="e">
        <f>VLOOKUP(C465,'B2B（ol)'!A:J,10,0)*D465</f>
        <v>#N/A</v>
      </c>
      <c r="I465" s="101" t="e">
        <f t="shared" si="88"/>
        <v>#DIV/0!</v>
      </c>
      <c r="J465" s="101">
        <f t="shared" si="89"/>
        <v>0</v>
      </c>
      <c r="K465" s="121">
        <f t="shared" si="90"/>
        <v>0</v>
      </c>
      <c r="L465" s="121" t="e">
        <f>VLOOKUP(C465,'B2B（ol)'!A:P,16,0)</f>
        <v>#N/A</v>
      </c>
      <c r="M465" s="117">
        <f t="shared" si="91"/>
        <v>0</v>
      </c>
      <c r="N465" s="114" t="e">
        <f>VLOOKUP(C465,'B2B（ol)'!A:K,11,0)</f>
        <v>#N/A</v>
      </c>
      <c r="O465" s="114" t="e">
        <f>VLOOKUP(B465,fulfillment!L:AN,29,0)</f>
        <v>#N/A</v>
      </c>
      <c r="P465" s="113"/>
      <c r="Q465" s="61" t="e">
        <f>VLOOKUP(R465,映射表!A:G,7,0)</f>
        <v>#N/A</v>
      </c>
      <c r="R465" s="131"/>
      <c r="S465" s="131"/>
      <c r="T465" s="131"/>
      <c r="U465" s="131"/>
      <c r="V465" s="131"/>
      <c r="W465" s="131"/>
      <c r="X465" s="131"/>
      <c r="Y465" s="131"/>
      <c r="Z465" s="131"/>
      <c r="AA465" s="131"/>
      <c r="AB465" s="61">
        <f t="shared" si="81"/>
        <v>0</v>
      </c>
      <c r="AE465" s="132"/>
    </row>
    <row r="466" spans="1:31" s="61" customFormat="1">
      <c r="A466" s="61" t="e">
        <f t="shared" si="82"/>
        <v>#N/A</v>
      </c>
      <c r="B466" s="121">
        <f t="shared" si="83"/>
        <v>0</v>
      </c>
      <c r="C466" s="117" t="e">
        <f>VLOOKUP(B466,映射表!A:C,3,0)</f>
        <v>#N/A</v>
      </c>
      <c r="D466" s="121">
        <f t="shared" si="84"/>
        <v>0</v>
      </c>
      <c r="E466" s="100">
        <f t="shared" si="85"/>
        <v>0</v>
      </c>
      <c r="F466" s="121">
        <f t="shared" si="86"/>
        <v>0</v>
      </c>
      <c r="G466" s="121">
        <f t="shared" si="87"/>
        <v>0</v>
      </c>
      <c r="H466" s="99" t="e">
        <f>VLOOKUP(C466,'B2B（ol)'!A:J,10,0)*D466</f>
        <v>#N/A</v>
      </c>
      <c r="I466" s="101" t="e">
        <f t="shared" si="88"/>
        <v>#DIV/0!</v>
      </c>
      <c r="J466" s="101">
        <f t="shared" si="89"/>
        <v>0</v>
      </c>
      <c r="K466" s="121">
        <f t="shared" si="90"/>
        <v>0</v>
      </c>
      <c r="L466" s="121" t="e">
        <f>VLOOKUP(C466,'B2B（ol)'!A:P,16,0)</f>
        <v>#N/A</v>
      </c>
      <c r="M466" s="117">
        <f t="shared" si="91"/>
        <v>0</v>
      </c>
      <c r="N466" s="114" t="e">
        <f>VLOOKUP(C466,'B2B（ol)'!A:K,11,0)</f>
        <v>#N/A</v>
      </c>
      <c r="O466" s="114" t="e">
        <f>VLOOKUP(B466,fulfillment!L:AN,29,0)</f>
        <v>#N/A</v>
      </c>
      <c r="P466" s="113"/>
      <c r="Q466" s="61" t="e">
        <f>VLOOKUP(R466,映射表!A:G,7,0)</f>
        <v>#N/A</v>
      </c>
      <c r="R466" s="131"/>
      <c r="S466" s="131"/>
      <c r="T466" s="131"/>
      <c r="U466" s="131"/>
      <c r="V466" s="131"/>
      <c r="W466" s="131"/>
      <c r="X466" s="131"/>
      <c r="Y466" s="131"/>
      <c r="Z466" s="131"/>
      <c r="AA466" s="131"/>
      <c r="AB466" s="61">
        <f t="shared" si="81"/>
        <v>0</v>
      </c>
      <c r="AE466" s="132"/>
    </row>
    <row r="467" spans="1:31" s="61" customFormat="1">
      <c r="A467" s="61" t="e">
        <f t="shared" si="82"/>
        <v>#N/A</v>
      </c>
      <c r="B467" s="121">
        <f t="shared" si="83"/>
        <v>0</v>
      </c>
      <c r="C467" s="117" t="e">
        <f>VLOOKUP(B467,映射表!A:C,3,0)</f>
        <v>#N/A</v>
      </c>
      <c r="D467" s="121">
        <f t="shared" si="84"/>
        <v>0</v>
      </c>
      <c r="E467" s="100">
        <f t="shared" si="85"/>
        <v>0</v>
      </c>
      <c r="F467" s="121">
        <f t="shared" si="86"/>
        <v>0</v>
      </c>
      <c r="G467" s="121">
        <f t="shared" si="87"/>
        <v>0</v>
      </c>
      <c r="H467" s="99" t="e">
        <f>VLOOKUP(C467,'B2B（ol)'!A:J,10,0)*D467</f>
        <v>#N/A</v>
      </c>
      <c r="I467" s="101" t="e">
        <f t="shared" si="88"/>
        <v>#DIV/0!</v>
      </c>
      <c r="J467" s="101">
        <f t="shared" si="89"/>
        <v>0</v>
      </c>
      <c r="K467" s="121">
        <f t="shared" si="90"/>
        <v>0</v>
      </c>
      <c r="L467" s="121" t="e">
        <f>VLOOKUP(C467,'B2B（ol)'!A:P,16,0)</f>
        <v>#N/A</v>
      </c>
      <c r="M467" s="117">
        <f t="shared" si="91"/>
        <v>0</v>
      </c>
      <c r="N467" s="114" t="e">
        <f>VLOOKUP(C467,'B2B（ol)'!A:K,11,0)</f>
        <v>#N/A</v>
      </c>
      <c r="O467" s="114" t="e">
        <f>VLOOKUP(B467,fulfillment!L:AN,29,0)</f>
        <v>#N/A</v>
      </c>
      <c r="P467" s="113"/>
      <c r="Q467" s="61" t="e">
        <f>VLOOKUP(R467,映射表!A:G,7,0)</f>
        <v>#N/A</v>
      </c>
      <c r="R467" s="131"/>
      <c r="S467" s="131"/>
      <c r="T467" s="131"/>
      <c r="U467" s="131"/>
      <c r="V467" s="131"/>
      <c r="W467" s="131"/>
      <c r="X467" s="131"/>
      <c r="Y467" s="131"/>
      <c r="Z467" s="131"/>
      <c r="AA467" s="131"/>
      <c r="AB467" s="61">
        <f t="shared" si="81"/>
        <v>0</v>
      </c>
      <c r="AE467" s="132"/>
    </row>
    <row r="468" spans="1:31" s="61" customFormat="1">
      <c r="A468" s="61" t="e">
        <f t="shared" si="82"/>
        <v>#N/A</v>
      </c>
      <c r="B468" s="121">
        <f t="shared" si="83"/>
        <v>0</v>
      </c>
      <c r="C468" s="117" t="e">
        <f>VLOOKUP(B468,映射表!A:C,3,0)</f>
        <v>#N/A</v>
      </c>
      <c r="D468" s="121">
        <f t="shared" si="84"/>
        <v>0</v>
      </c>
      <c r="E468" s="100">
        <f t="shared" si="85"/>
        <v>0</v>
      </c>
      <c r="F468" s="121">
        <f t="shared" si="86"/>
        <v>0</v>
      </c>
      <c r="G468" s="121">
        <f t="shared" si="87"/>
        <v>0</v>
      </c>
      <c r="H468" s="99" t="e">
        <f>VLOOKUP(C468,'B2B（ol)'!A:J,10,0)*D468</f>
        <v>#N/A</v>
      </c>
      <c r="I468" s="101" t="e">
        <f t="shared" si="88"/>
        <v>#DIV/0!</v>
      </c>
      <c r="J468" s="101">
        <f t="shared" si="89"/>
        <v>0</v>
      </c>
      <c r="K468" s="121">
        <f t="shared" si="90"/>
        <v>0</v>
      </c>
      <c r="L468" s="121" t="e">
        <f>VLOOKUP(C468,'B2B（ol)'!A:P,16,0)</f>
        <v>#N/A</v>
      </c>
      <c r="M468" s="117">
        <f t="shared" si="91"/>
        <v>0</v>
      </c>
      <c r="N468" s="114" t="e">
        <f>VLOOKUP(C468,'B2B（ol)'!A:K,11,0)</f>
        <v>#N/A</v>
      </c>
      <c r="O468" s="114" t="e">
        <f>VLOOKUP(B468,fulfillment!L:AN,29,0)</f>
        <v>#N/A</v>
      </c>
      <c r="P468" s="113"/>
      <c r="Q468" s="61" t="e">
        <f>VLOOKUP(R468,映射表!A:G,7,0)</f>
        <v>#N/A</v>
      </c>
      <c r="R468" s="131"/>
      <c r="S468" s="131"/>
      <c r="T468" s="131"/>
      <c r="U468" s="131"/>
      <c r="V468" s="131"/>
      <c r="W468" s="131"/>
      <c r="X468" s="131"/>
      <c r="Y468" s="131"/>
      <c r="Z468" s="131"/>
      <c r="AA468" s="131"/>
      <c r="AB468" s="61">
        <f t="shared" si="81"/>
        <v>0</v>
      </c>
      <c r="AE468" s="132"/>
    </row>
    <row r="469" spans="1:31" s="61" customFormat="1">
      <c r="A469" s="61" t="e">
        <f t="shared" si="82"/>
        <v>#N/A</v>
      </c>
      <c r="B469" s="121">
        <f t="shared" si="83"/>
        <v>0</v>
      </c>
      <c r="C469" s="117" t="e">
        <f>VLOOKUP(B469,映射表!A:C,3,0)</f>
        <v>#N/A</v>
      </c>
      <c r="D469" s="121">
        <f t="shared" si="84"/>
        <v>0</v>
      </c>
      <c r="E469" s="100">
        <f t="shared" si="85"/>
        <v>0</v>
      </c>
      <c r="F469" s="121">
        <f t="shared" si="86"/>
        <v>0</v>
      </c>
      <c r="G469" s="121">
        <f t="shared" si="87"/>
        <v>0</v>
      </c>
      <c r="H469" s="99" t="e">
        <f>VLOOKUP(C469,'B2B（ol)'!A:J,10,0)*D469</f>
        <v>#N/A</v>
      </c>
      <c r="I469" s="101" t="e">
        <f t="shared" si="88"/>
        <v>#DIV/0!</v>
      </c>
      <c r="J469" s="101">
        <f t="shared" si="89"/>
        <v>0</v>
      </c>
      <c r="K469" s="121">
        <f t="shared" si="90"/>
        <v>0</v>
      </c>
      <c r="L469" s="121" t="e">
        <f>VLOOKUP(C469,'B2B（ol)'!A:P,16,0)</f>
        <v>#N/A</v>
      </c>
      <c r="M469" s="117">
        <f t="shared" si="91"/>
        <v>0</v>
      </c>
      <c r="N469" s="114" t="e">
        <f>VLOOKUP(C469,'B2B（ol)'!A:K,11,0)</f>
        <v>#N/A</v>
      </c>
      <c r="O469" s="114" t="e">
        <f>VLOOKUP(B469,fulfillment!L:AN,29,0)</f>
        <v>#N/A</v>
      </c>
      <c r="P469" s="113"/>
      <c r="Q469" s="61" t="e">
        <f>VLOOKUP(R469,映射表!A:G,7,0)</f>
        <v>#N/A</v>
      </c>
      <c r="R469" s="131"/>
      <c r="S469" s="131"/>
      <c r="T469" s="131"/>
      <c r="U469" s="131"/>
      <c r="V469" s="131"/>
      <c r="W469" s="131"/>
      <c r="X469" s="131"/>
      <c r="Y469" s="131"/>
      <c r="Z469" s="131"/>
      <c r="AA469" s="131"/>
      <c r="AB469" s="61">
        <f t="shared" si="81"/>
        <v>0</v>
      </c>
      <c r="AE469" s="132"/>
    </row>
    <row r="470" spans="1:31" s="61" customFormat="1">
      <c r="A470" s="61" t="e">
        <f t="shared" si="82"/>
        <v>#N/A</v>
      </c>
      <c r="B470" s="121">
        <f t="shared" si="83"/>
        <v>0</v>
      </c>
      <c r="C470" s="117" t="e">
        <f>VLOOKUP(B470,映射表!A:C,3,0)</f>
        <v>#N/A</v>
      </c>
      <c r="D470" s="121">
        <f t="shared" si="84"/>
        <v>0</v>
      </c>
      <c r="E470" s="100">
        <f t="shared" si="85"/>
        <v>0</v>
      </c>
      <c r="F470" s="121">
        <f t="shared" si="86"/>
        <v>0</v>
      </c>
      <c r="G470" s="121">
        <f t="shared" si="87"/>
        <v>0</v>
      </c>
      <c r="H470" s="99" t="e">
        <f>VLOOKUP(C470,'B2B（ol)'!A:J,10,0)*D470</f>
        <v>#N/A</v>
      </c>
      <c r="I470" s="101" t="e">
        <f t="shared" si="88"/>
        <v>#DIV/0!</v>
      </c>
      <c r="J470" s="101">
        <f t="shared" si="89"/>
        <v>0</v>
      </c>
      <c r="K470" s="121">
        <f t="shared" si="90"/>
        <v>0</v>
      </c>
      <c r="L470" s="121" t="e">
        <f>VLOOKUP(C470,'B2B（ol)'!A:P,16,0)</f>
        <v>#N/A</v>
      </c>
      <c r="M470" s="117">
        <f t="shared" si="91"/>
        <v>0</v>
      </c>
      <c r="N470" s="114" t="e">
        <f>VLOOKUP(C470,'B2B（ol)'!A:K,11,0)</f>
        <v>#N/A</v>
      </c>
      <c r="O470" s="114" t="e">
        <f>VLOOKUP(B470,fulfillment!L:AN,29,0)</f>
        <v>#N/A</v>
      </c>
      <c r="P470" s="113"/>
      <c r="Q470" s="61" t="e">
        <f>VLOOKUP(R470,映射表!A:G,7,0)</f>
        <v>#N/A</v>
      </c>
      <c r="R470" s="131"/>
      <c r="S470" s="131"/>
      <c r="T470" s="131"/>
      <c r="U470" s="131"/>
      <c r="V470" s="131"/>
      <c r="W470" s="131"/>
      <c r="X470" s="131"/>
      <c r="Y470" s="131"/>
      <c r="Z470" s="131"/>
      <c r="AA470" s="131"/>
      <c r="AB470" s="61">
        <f t="shared" si="81"/>
        <v>0</v>
      </c>
      <c r="AE470" s="132"/>
    </row>
    <row r="471" spans="1:31" s="61" customFormat="1">
      <c r="A471" s="61" t="e">
        <f t="shared" si="82"/>
        <v>#N/A</v>
      </c>
      <c r="B471" s="121">
        <f t="shared" si="83"/>
        <v>0</v>
      </c>
      <c r="C471" s="117" t="e">
        <f>VLOOKUP(B471,映射表!A:C,3,0)</f>
        <v>#N/A</v>
      </c>
      <c r="D471" s="121">
        <f t="shared" si="84"/>
        <v>0</v>
      </c>
      <c r="E471" s="100">
        <f t="shared" si="85"/>
        <v>0</v>
      </c>
      <c r="F471" s="121">
        <f t="shared" si="86"/>
        <v>0</v>
      </c>
      <c r="G471" s="121">
        <f t="shared" si="87"/>
        <v>0</v>
      </c>
      <c r="H471" s="99" t="e">
        <f>VLOOKUP(C471,'B2B（ol)'!A:J,10,0)*D471</f>
        <v>#N/A</v>
      </c>
      <c r="I471" s="101" t="e">
        <f t="shared" si="88"/>
        <v>#DIV/0!</v>
      </c>
      <c r="J471" s="101">
        <f t="shared" si="89"/>
        <v>0</v>
      </c>
      <c r="K471" s="121">
        <f t="shared" si="90"/>
        <v>0</v>
      </c>
      <c r="L471" s="121" t="e">
        <f>VLOOKUP(C471,'B2B（ol)'!A:P,16,0)</f>
        <v>#N/A</v>
      </c>
      <c r="M471" s="117">
        <f t="shared" si="91"/>
        <v>0</v>
      </c>
      <c r="N471" s="114" t="e">
        <f>VLOOKUP(C471,'B2B（ol)'!A:K,11,0)</f>
        <v>#N/A</v>
      </c>
      <c r="O471" s="114" t="e">
        <f>VLOOKUP(B471,fulfillment!L:AN,29,0)</f>
        <v>#N/A</v>
      </c>
      <c r="P471" s="113"/>
      <c r="Q471" s="61" t="e">
        <f>VLOOKUP(R471,映射表!A:G,7,0)</f>
        <v>#N/A</v>
      </c>
      <c r="R471" s="131"/>
      <c r="S471" s="131"/>
      <c r="T471" s="131"/>
      <c r="U471" s="131"/>
      <c r="V471" s="131"/>
      <c r="W471" s="131"/>
      <c r="X471" s="131"/>
      <c r="Y471" s="131"/>
      <c r="Z471" s="131"/>
      <c r="AA471" s="131"/>
      <c r="AB471" s="61">
        <f t="shared" si="81"/>
        <v>0</v>
      </c>
      <c r="AE471" s="132"/>
    </row>
    <row r="472" spans="1:31" s="61" customFormat="1">
      <c r="A472" s="61" t="e">
        <f t="shared" si="82"/>
        <v>#N/A</v>
      </c>
      <c r="B472" s="121">
        <f t="shared" si="83"/>
        <v>0</v>
      </c>
      <c r="C472" s="117" t="e">
        <f>VLOOKUP(B472,映射表!A:C,3,0)</f>
        <v>#N/A</v>
      </c>
      <c r="D472" s="121">
        <f t="shared" si="84"/>
        <v>0</v>
      </c>
      <c r="E472" s="100">
        <f t="shared" si="85"/>
        <v>0</v>
      </c>
      <c r="F472" s="121">
        <f t="shared" si="86"/>
        <v>0</v>
      </c>
      <c r="G472" s="121">
        <f t="shared" si="87"/>
        <v>0</v>
      </c>
      <c r="H472" s="99" t="e">
        <f>VLOOKUP(C472,'B2B（ol)'!A:J,10,0)*D472</f>
        <v>#N/A</v>
      </c>
      <c r="I472" s="101" t="e">
        <f t="shared" si="88"/>
        <v>#DIV/0!</v>
      </c>
      <c r="J472" s="101">
        <f t="shared" si="89"/>
        <v>0</v>
      </c>
      <c r="K472" s="121">
        <f t="shared" si="90"/>
        <v>0</v>
      </c>
      <c r="L472" s="121" t="e">
        <f>VLOOKUP(C472,'B2B（ol)'!A:P,16,0)</f>
        <v>#N/A</v>
      </c>
      <c r="M472" s="117">
        <f t="shared" si="91"/>
        <v>0</v>
      </c>
      <c r="N472" s="114" t="e">
        <f>VLOOKUP(C472,'B2B（ol)'!A:K,11,0)</f>
        <v>#N/A</v>
      </c>
      <c r="O472" s="114" t="e">
        <f>VLOOKUP(B472,fulfillment!L:AN,29,0)</f>
        <v>#N/A</v>
      </c>
      <c r="P472" s="113"/>
      <c r="Q472" s="61" t="e">
        <f>VLOOKUP(R472,映射表!A:G,7,0)</f>
        <v>#N/A</v>
      </c>
      <c r="R472" s="131"/>
      <c r="S472" s="131"/>
      <c r="T472" s="131"/>
      <c r="U472" s="131"/>
      <c r="V472" s="131"/>
      <c r="W472" s="131"/>
      <c r="X472" s="131"/>
      <c r="Y472" s="131"/>
      <c r="Z472" s="131"/>
      <c r="AA472" s="131"/>
      <c r="AB472" s="61">
        <f t="shared" si="81"/>
        <v>0</v>
      </c>
      <c r="AE472" s="132"/>
    </row>
    <row r="473" spans="1:31" s="61" customFormat="1">
      <c r="A473" s="61" t="e">
        <f t="shared" si="82"/>
        <v>#N/A</v>
      </c>
      <c r="B473" s="121">
        <f t="shared" si="83"/>
        <v>0</v>
      </c>
      <c r="C473" s="117" t="e">
        <f>VLOOKUP(B473,映射表!A:C,3,0)</f>
        <v>#N/A</v>
      </c>
      <c r="D473" s="121">
        <f t="shared" si="84"/>
        <v>0</v>
      </c>
      <c r="E473" s="100">
        <f t="shared" si="85"/>
        <v>0</v>
      </c>
      <c r="F473" s="121">
        <f t="shared" si="86"/>
        <v>0</v>
      </c>
      <c r="G473" s="121">
        <f t="shared" si="87"/>
        <v>0</v>
      </c>
      <c r="H473" s="99" t="e">
        <f>VLOOKUP(C473,'B2B（ol)'!A:J,10,0)*D473</f>
        <v>#N/A</v>
      </c>
      <c r="I473" s="101" t="e">
        <f t="shared" si="88"/>
        <v>#DIV/0!</v>
      </c>
      <c r="J473" s="101">
        <f t="shared" si="89"/>
        <v>0</v>
      </c>
      <c r="K473" s="121">
        <f t="shared" si="90"/>
        <v>0</v>
      </c>
      <c r="L473" s="121" t="e">
        <f>VLOOKUP(C473,'B2B（ol)'!A:P,16,0)</f>
        <v>#N/A</v>
      </c>
      <c r="M473" s="117">
        <f t="shared" si="91"/>
        <v>0</v>
      </c>
      <c r="N473" s="114" t="e">
        <f>VLOOKUP(C473,'B2B（ol)'!A:K,11,0)</f>
        <v>#N/A</v>
      </c>
      <c r="O473" s="114" t="e">
        <f>VLOOKUP(B473,fulfillment!L:AN,29,0)</f>
        <v>#N/A</v>
      </c>
      <c r="P473" s="113"/>
      <c r="Q473" s="61" t="e">
        <f>VLOOKUP(R473,映射表!A:G,7,0)</f>
        <v>#N/A</v>
      </c>
      <c r="R473" s="131"/>
      <c r="S473" s="131"/>
      <c r="T473" s="131"/>
      <c r="U473" s="131"/>
      <c r="V473" s="131"/>
      <c r="W473" s="131"/>
      <c r="X473" s="131"/>
      <c r="Y473" s="131"/>
      <c r="Z473" s="131"/>
      <c r="AA473" s="131"/>
      <c r="AB473" s="61">
        <f t="shared" si="81"/>
        <v>0</v>
      </c>
      <c r="AE473" s="132"/>
    </row>
    <row r="474" spans="1:31" s="61" customFormat="1">
      <c r="A474" s="61" t="e">
        <f t="shared" si="82"/>
        <v>#N/A</v>
      </c>
      <c r="B474" s="121">
        <f t="shared" si="83"/>
        <v>0</v>
      </c>
      <c r="C474" s="117" t="e">
        <f>VLOOKUP(B474,映射表!A:C,3,0)</f>
        <v>#N/A</v>
      </c>
      <c r="D474" s="121">
        <f t="shared" si="84"/>
        <v>0</v>
      </c>
      <c r="E474" s="100">
        <f t="shared" si="85"/>
        <v>0</v>
      </c>
      <c r="F474" s="121">
        <f t="shared" si="86"/>
        <v>0</v>
      </c>
      <c r="G474" s="121">
        <f t="shared" si="87"/>
        <v>0</v>
      </c>
      <c r="H474" s="99" t="e">
        <f>VLOOKUP(C474,'B2B（ol)'!A:J,10,0)*D474</f>
        <v>#N/A</v>
      </c>
      <c r="I474" s="101" t="e">
        <f t="shared" si="88"/>
        <v>#DIV/0!</v>
      </c>
      <c r="J474" s="101">
        <f t="shared" si="89"/>
        <v>0</v>
      </c>
      <c r="K474" s="121">
        <f t="shared" si="90"/>
        <v>0</v>
      </c>
      <c r="L474" s="121" t="e">
        <f>VLOOKUP(C474,'B2B（ol)'!A:P,16,0)</f>
        <v>#N/A</v>
      </c>
      <c r="M474" s="117">
        <f t="shared" si="91"/>
        <v>0</v>
      </c>
      <c r="N474" s="114" t="e">
        <f>VLOOKUP(C474,'B2B（ol)'!A:K,11,0)</f>
        <v>#N/A</v>
      </c>
      <c r="O474" s="114" t="e">
        <f>VLOOKUP(B474,fulfillment!L:AN,29,0)</f>
        <v>#N/A</v>
      </c>
      <c r="P474" s="113"/>
      <c r="Q474" s="61" t="e">
        <f>VLOOKUP(R474,映射表!A:G,7,0)</f>
        <v>#N/A</v>
      </c>
      <c r="R474" s="131"/>
      <c r="S474" s="131"/>
      <c r="T474" s="131"/>
      <c r="U474" s="131"/>
      <c r="V474" s="131"/>
      <c r="W474" s="131"/>
      <c r="X474" s="131"/>
      <c r="Y474" s="131"/>
      <c r="Z474" s="131"/>
      <c r="AA474" s="131"/>
      <c r="AB474" s="61">
        <f t="shared" si="81"/>
        <v>0</v>
      </c>
      <c r="AE474" s="132"/>
    </row>
    <row r="475" spans="1:31" s="61" customFormat="1">
      <c r="A475" s="61" t="e">
        <f t="shared" si="82"/>
        <v>#N/A</v>
      </c>
      <c r="B475" s="121">
        <f t="shared" si="83"/>
        <v>0</v>
      </c>
      <c r="C475" s="117" t="e">
        <f>VLOOKUP(B475,映射表!A:C,3,0)</f>
        <v>#N/A</v>
      </c>
      <c r="D475" s="121">
        <f t="shared" si="84"/>
        <v>0</v>
      </c>
      <c r="E475" s="100">
        <f t="shared" si="85"/>
        <v>0</v>
      </c>
      <c r="F475" s="121">
        <f t="shared" si="86"/>
        <v>0</v>
      </c>
      <c r="G475" s="121">
        <f t="shared" si="87"/>
        <v>0</v>
      </c>
      <c r="H475" s="99" t="e">
        <f>VLOOKUP(C475,'B2B（ol)'!A:J,10,0)*D475</f>
        <v>#N/A</v>
      </c>
      <c r="I475" s="101" t="e">
        <f t="shared" si="88"/>
        <v>#DIV/0!</v>
      </c>
      <c r="J475" s="101">
        <f t="shared" si="89"/>
        <v>0</v>
      </c>
      <c r="K475" s="121">
        <f t="shared" si="90"/>
        <v>0</v>
      </c>
      <c r="L475" s="121" t="e">
        <f>VLOOKUP(C475,'B2B（ol)'!A:P,16,0)</f>
        <v>#N/A</v>
      </c>
      <c r="M475" s="117">
        <f t="shared" si="91"/>
        <v>0</v>
      </c>
      <c r="N475" s="114" t="e">
        <f>VLOOKUP(C475,'B2B（ol)'!A:K,11,0)</f>
        <v>#N/A</v>
      </c>
      <c r="O475" s="114" t="e">
        <f>VLOOKUP(B475,fulfillment!L:AN,29,0)</f>
        <v>#N/A</v>
      </c>
      <c r="P475" s="113"/>
      <c r="Q475" s="61" t="e">
        <f>VLOOKUP(R475,映射表!A:G,7,0)</f>
        <v>#N/A</v>
      </c>
      <c r="R475" s="131"/>
      <c r="S475" s="131"/>
      <c r="T475" s="131"/>
      <c r="U475" s="131"/>
      <c r="V475" s="131"/>
      <c r="W475" s="131"/>
      <c r="X475" s="131"/>
      <c r="Y475" s="131"/>
      <c r="Z475" s="131"/>
      <c r="AA475" s="131"/>
      <c r="AB475" s="61">
        <f t="shared" ref="AB475:AB538" si="92">M475</f>
        <v>0</v>
      </c>
      <c r="AE475" s="132"/>
    </row>
    <row r="476" spans="1:31" s="61" customFormat="1">
      <c r="A476" s="61" t="e">
        <f t="shared" si="82"/>
        <v>#N/A</v>
      </c>
      <c r="B476" s="121">
        <f t="shared" si="83"/>
        <v>0</v>
      </c>
      <c r="C476" s="117" t="e">
        <f>VLOOKUP(B476,映射表!A:C,3,0)</f>
        <v>#N/A</v>
      </c>
      <c r="D476" s="121">
        <f t="shared" si="84"/>
        <v>0</v>
      </c>
      <c r="E476" s="100">
        <f t="shared" si="85"/>
        <v>0</v>
      </c>
      <c r="F476" s="121">
        <f t="shared" si="86"/>
        <v>0</v>
      </c>
      <c r="G476" s="121">
        <f t="shared" si="87"/>
        <v>0</v>
      </c>
      <c r="H476" s="99" t="e">
        <f>VLOOKUP(C476,'B2B（ol)'!A:J,10,0)*D476</f>
        <v>#N/A</v>
      </c>
      <c r="I476" s="101" t="e">
        <f t="shared" si="88"/>
        <v>#DIV/0!</v>
      </c>
      <c r="J476" s="101">
        <f t="shared" si="89"/>
        <v>0</v>
      </c>
      <c r="K476" s="121">
        <f t="shared" si="90"/>
        <v>0</v>
      </c>
      <c r="L476" s="121" t="e">
        <f>VLOOKUP(C476,'B2B（ol)'!A:P,16,0)</f>
        <v>#N/A</v>
      </c>
      <c r="M476" s="117">
        <f t="shared" si="91"/>
        <v>0</v>
      </c>
      <c r="N476" s="114" t="e">
        <f>VLOOKUP(C476,'B2B（ol)'!A:K,11,0)</f>
        <v>#N/A</v>
      </c>
      <c r="O476" s="114" t="e">
        <f>VLOOKUP(B476,fulfillment!L:AN,29,0)</f>
        <v>#N/A</v>
      </c>
      <c r="P476" s="113"/>
      <c r="Q476" s="61" t="e">
        <f>VLOOKUP(R476,映射表!A:G,7,0)</f>
        <v>#N/A</v>
      </c>
      <c r="R476" s="131"/>
      <c r="S476" s="131"/>
      <c r="T476" s="131"/>
      <c r="U476" s="131"/>
      <c r="V476" s="131"/>
      <c r="W476" s="131"/>
      <c r="X476" s="131"/>
      <c r="Y476" s="131"/>
      <c r="Z476" s="131"/>
      <c r="AA476" s="131"/>
      <c r="AB476" s="61">
        <f t="shared" si="92"/>
        <v>0</v>
      </c>
      <c r="AE476" s="132"/>
    </row>
    <row r="477" spans="1:31" s="61" customFormat="1">
      <c r="A477" s="61" t="e">
        <f t="shared" si="82"/>
        <v>#N/A</v>
      </c>
      <c r="B477" s="121">
        <f t="shared" si="83"/>
        <v>0</v>
      </c>
      <c r="C477" s="117" t="e">
        <f>VLOOKUP(B477,映射表!A:C,3,0)</f>
        <v>#N/A</v>
      </c>
      <c r="D477" s="121">
        <f t="shared" si="84"/>
        <v>0</v>
      </c>
      <c r="E477" s="100">
        <f t="shared" si="85"/>
        <v>0</v>
      </c>
      <c r="F477" s="121">
        <f t="shared" si="86"/>
        <v>0</v>
      </c>
      <c r="G477" s="121">
        <f t="shared" si="87"/>
        <v>0</v>
      </c>
      <c r="H477" s="99" t="e">
        <f>VLOOKUP(C477,'B2B（ol)'!A:J,10,0)*D477</f>
        <v>#N/A</v>
      </c>
      <c r="I477" s="101" t="e">
        <f t="shared" si="88"/>
        <v>#DIV/0!</v>
      </c>
      <c r="J477" s="101">
        <f t="shared" si="89"/>
        <v>0</v>
      </c>
      <c r="K477" s="121">
        <f t="shared" si="90"/>
        <v>0</v>
      </c>
      <c r="L477" s="121" t="e">
        <f>VLOOKUP(C477,'B2B（ol)'!A:P,16,0)</f>
        <v>#N/A</v>
      </c>
      <c r="M477" s="117">
        <f t="shared" si="91"/>
        <v>0</v>
      </c>
      <c r="N477" s="114" t="e">
        <f>VLOOKUP(C477,'B2B（ol)'!A:K,11,0)</f>
        <v>#N/A</v>
      </c>
      <c r="O477" s="114" t="e">
        <f>VLOOKUP(B477,fulfillment!L:AN,29,0)</f>
        <v>#N/A</v>
      </c>
      <c r="P477" s="113"/>
      <c r="Q477" s="61" t="e">
        <f>VLOOKUP(R477,映射表!A:G,7,0)</f>
        <v>#N/A</v>
      </c>
      <c r="R477" s="131"/>
      <c r="S477" s="131"/>
      <c r="T477" s="131"/>
      <c r="U477" s="131"/>
      <c r="V477" s="131"/>
      <c r="W477" s="131"/>
      <c r="X477" s="131"/>
      <c r="Y477" s="131"/>
      <c r="Z477" s="131"/>
      <c r="AA477" s="131"/>
      <c r="AB477" s="61">
        <f t="shared" si="92"/>
        <v>0</v>
      </c>
      <c r="AE477" s="132"/>
    </row>
    <row r="478" spans="1:31" s="61" customFormat="1">
      <c r="A478" s="61" t="e">
        <f t="shared" si="82"/>
        <v>#N/A</v>
      </c>
      <c r="B478" s="121">
        <f t="shared" si="83"/>
        <v>0</v>
      </c>
      <c r="C478" s="117" t="e">
        <f>VLOOKUP(B478,映射表!A:C,3,0)</f>
        <v>#N/A</v>
      </c>
      <c r="D478" s="121">
        <f t="shared" si="84"/>
        <v>0</v>
      </c>
      <c r="E478" s="100">
        <f t="shared" si="85"/>
        <v>0</v>
      </c>
      <c r="F478" s="121">
        <f t="shared" si="86"/>
        <v>0</v>
      </c>
      <c r="G478" s="121">
        <f t="shared" si="87"/>
        <v>0</v>
      </c>
      <c r="H478" s="99" t="e">
        <f>VLOOKUP(C478,'B2B（ol)'!A:J,10,0)*D478</f>
        <v>#N/A</v>
      </c>
      <c r="I478" s="101" t="e">
        <f t="shared" si="88"/>
        <v>#DIV/0!</v>
      </c>
      <c r="J478" s="101">
        <f t="shared" si="89"/>
        <v>0</v>
      </c>
      <c r="K478" s="121">
        <f t="shared" si="90"/>
        <v>0</v>
      </c>
      <c r="L478" s="121" t="e">
        <f>VLOOKUP(C478,'B2B（ol)'!A:P,16,0)</f>
        <v>#N/A</v>
      </c>
      <c r="M478" s="117">
        <f t="shared" si="91"/>
        <v>0</v>
      </c>
      <c r="N478" s="114" t="e">
        <f>VLOOKUP(C478,'B2B（ol)'!A:K,11,0)</f>
        <v>#N/A</v>
      </c>
      <c r="O478" s="114" t="e">
        <f>VLOOKUP(B478,fulfillment!L:AN,29,0)</f>
        <v>#N/A</v>
      </c>
      <c r="P478" s="113"/>
      <c r="Q478" s="61" t="e">
        <f>VLOOKUP(R478,映射表!A:G,7,0)</f>
        <v>#N/A</v>
      </c>
      <c r="R478" s="131"/>
      <c r="S478" s="131"/>
      <c r="T478" s="131"/>
      <c r="U478" s="131"/>
      <c r="V478" s="131"/>
      <c r="W478" s="131"/>
      <c r="X478" s="131"/>
      <c r="Y478" s="131"/>
      <c r="Z478" s="131"/>
      <c r="AA478" s="131"/>
      <c r="AB478" s="61">
        <f t="shared" si="92"/>
        <v>0</v>
      </c>
      <c r="AE478" s="132"/>
    </row>
    <row r="479" spans="1:31" s="61" customFormat="1">
      <c r="A479" s="61" t="e">
        <f t="shared" si="82"/>
        <v>#N/A</v>
      </c>
      <c r="B479" s="121">
        <f t="shared" si="83"/>
        <v>0</v>
      </c>
      <c r="C479" s="117" t="e">
        <f>VLOOKUP(B479,映射表!A:C,3,0)</f>
        <v>#N/A</v>
      </c>
      <c r="D479" s="121">
        <f t="shared" si="84"/>
        <v>0</v>
      </c>
      <c r="E479" s="100">
        <f t="shared" si="85"/>
        <v>0</v>
      </c>
      <c r="F479" s="121">
        <f t="shared" si="86"/>
        <v>0</v>
      </c>
      <c r="G479" s="121">
        <f t="shared" si="87"/>
        <v>0</v>
      </c>
      <c r="H479" s="99" t="e">
        <f>VLOOKUP(C479,'B2B（ol)'!A:J,10,0)*D479</f>
        <v>#N/A</v>
      </c>
      <c r="I479" s="101" t="e">
        <f t="shared" si="88"/>
        <v>#DIV/0!</v>
      </c>
      <c r="J479" s="101">
        <f t="shared" si="89"/>
        <v>0</v>
      </c>
      <c r="K479" s="121">
        <f t="shared" si="90"/>
        <v>0</v>
      </c>
      <c r="L479" s="121" t="e">
        <f>VLOOKUP(C479,'B2B（ol)'!A:P,16,0)</f>
        <v>#N/A</v>
      </c>
      <c r="M479" s="117">
        <f t="shared" si="91"/>
        <v>0</v>
      </c>
      <c r="N479" s="114" t="e">
        <f>VLOOKUP(C479,'B2B（ol)'!A:K,11,0)</f>
        <v>#N/A</v>
      </c>
      <c r="O479" s="114" t="e">
        <f>VLOOKUP(B479,fulfillment!L:AN,29,0)</f>
        <v>#N/A</v>
      </c>
      <c r="P479" s="113"/>
      <c r="Q479" s="61" t="e">
        <f>VLOOKUP(R479,映射表!A:G,7,0)</f>
        <v>#N/A</v>
      </c>
      <c r="R479" s="131"/>
      <c r="S479" s="131"/>
      <c r="T479" s="131"/>
      <c r="U479" s="131"/>
      <c r="V479" s="131"/>
      <c r="W479" s="131"/>
      <c r="X479" s="131"/>
      <c r="Y479" s="131"/>
      <c r="Z479" s="131"/>
      <c r="AA479" s="131"/>
      <c r="AB479" s="61">
        <f t="shared" si="92"/>
        <v>0</v>
      </c>
      <c r="AE479" s="132"/>
    </row>
    <row r="480" spans="1:31" s="61" customFormat="1">
      <c r="A480" s="61" t="e">
        <f t="shared" si="82"/>
        <v>#N/A</v>
      </c>
      <c r="B480" s="121">
        <f t="shared" si="83"/>
        <v>0</v>
      </c>
      <c r="C480" s="117" t="e">
        <f>VLOOKUP(B480,映射表!A:C,3,0)</f>
        <v>#N/A</v>
      </c>
      <c r="D480" s="121">
        <f t="shared" si="84"/>
        <v>0</v>
      </c>
      <c r="E480" s="100">
        <f t="shared" si="85"/>
        <v>0</v>
      </c>
      <c r="F480" s="121">
        <f t="shared" si="86"/>
        <v>0</v>
      </c>
      <c r="G480" s="121">
        <f t="shared" si="87"/>
        <v>0</v>
      </c>
      <c r="H480" s="99" t="e">
        <f>VLOOKUP(C480,'B2B（ol)'!A:J,10,0)*D480</f>
        <v>#N/A</v>
      </c>
      <c r="I480" s="101" t="e">
        <f t="shared" si="88"/>
        <v>#DIV/0!</v>
      </c>
      <c r="J480" s="101">
        <f t="shared" si="89"/>
        <v>0</v>
      </c>
      <c r="K480" s="121">
        <f t="shared" si="90"/>
        <v>0</v>
      </c>
      <c r="L480" s="121" t="e">
        <f>VLOOKUP(C480,'B2B（ol)'!A:P,16,0)</f>
        <v>#N/A</v>
      </c>
      <c r="M480" s="117">
        <f t="shared" si="91"/>
        <v>0</v>
      </c>
      <c r="N480" s="114" t="e">
        <f>VLOOKUP(C480,'B2B（ol)'!A:K,11,0)</f>
        <v>#N/A</v>
      </c>
      <c r="O480" s="114" t="e">
        <f>VLOOKUP(B480,fulfillment!L:AN,29,0)</f>
        <v>#N/A</v>
      </c>
      <c r="P480" s="113"/>
      <c r="Q480" s="61" t="e">
        <f>VLOOKUP(R480,映射表!A:G,7,0)</f>
        <v>#N/A</v>
      </c>
      <c r="R480" s="131"/>
      <c r="S480" s="131"/>
      <c r="T480" s="131"/>
      <c r="U480" s="131"/>
      <c r="V480" s="131"/>
      <c r="W480" s="131"/>
      <c r="X480" s="131"/>
      <c r="Y480" s="131"/>
      <c r="Z480" s="131"/>
      <c r="AA480" s="131"/>
      <c r="AB480" s="61">
        <f t="shared" si="92"/>
        <v>0</v>
      </c>
      <c r="AE480" s="132"/>
    </row>
    <row r="481" spans="1:31" s="61" customFormat="1">
      <c r="A481" s="61" t="e">
        <f t="shared" si="82"/>
        <v>#N/A</v>
      </c>
      <c r="B481" s="121">
        <f t="shared" si="83"/>
        <v>0</v>
      </c>
      <c r="C481" s="117" t="e">
        <f>VLOOKUP(B481,映射表!A:C,3,0)</f>
        <v>#N/A</v>
      </c>
      <c r="D481" s="121">
        <f t="shared" si="84"/>
        <v>0</v>
      </c>
      <c r="E481" s="100">
        <f t="shared" si="85"/>
        <v>0</v>
      </c>
      <c r="F481" s="121">
        <f t="shared" si="86"/>
        <v>0</v>
      </c>
      <c r="G481" s="121">
        <f t="shared" si="87"/>
        <v>0</v>
      </c>
      <c r="H481" s="99" t="e">
        <f>VLOOKUP(C481,'B2B（ol)'!A:J,10,0)*D481</f>
        <v>#N/A</v>
      </c>
      <c r="I481" s="101" t="e">
        <f t="shared" si="88"/>
        <v>#DIV/0!</v>
      </c>
      <c r="J481" s="101">
        <f t="shared" si="89"/>
        <v>0</v>
      </c>
      <c r="K481" s="121">
        <f t="shared" si="90"/>
        <v>0</v>
      </c>
      <c r="L481" s="121" t="e">
        <f>VLOOKUP(C481,'B2B（ol)'!A:P,16,0)</f>
        <v>#N/A</v>
      </c>
      <c r="M481" s="117">
        <f t="shared" si="91"/>
        <v>0</v>
      </c>
      <c r="N481" s="114" t="e">
        <f>VLOOKUP(C481,'B2B（ol)'!A:K,11,0)</f>
        <v>#N/A</v>
      </c>
      <c r="O481" s="114" t="e">
        <f>VLOOKUP(B481,fulfillment!L:AN,29,0)</f>
        <v>#N/A</v>
      </c>
      <c r="P481" s="113"/>
      <c r="Q481" s="61" t="e">
        <f>VLOOKUP(R481,映射表!A:G,7,0)</f>
        <v>#N/A</v>
      </c>
      <c r="R481" s="131"/>
      <c r="S481" s="131"/>
      <c r="T481" s="131"/>
      <c r="U481" s="131"/>
      <c r="V481" s="131"/>
      <c r="W481" s="131"/>
      <c r="X481" s="131"/>
      <c r="Y481" s="131"/>
      <c r="Z481" s="131"/>
      <c r="AA481" s="131"/>
      <c r="AB481" s="61">
        <f t="shared" si="92"/>
        <v>0</v>
      </c>
      <c r="AE481" s="132"/>
    </row>
    <row r="482" spans="1:31" s="61" customFormat="1">
      <c r="A482" s="61" t="e">
        <f t="shared" si="82"/>
        <v>#N/A</v>
      </c>
      <c r="B482" s="121">
        <f t="shared" si="83"/>
        <v>0</v>
      </c>
      <c r="C482" s="117" t="e">
        <f>VLOOKUP(B482,映射表!A:C,3,0)</f>
        <v>#N/A</v>
      </c>
      <c r="D482" s="121">
        <f t="shared" si="84"/>
        <v>0</v>
      </c>
      <c r="E482" s="100">
        <f t="shared" si="85"/>
        <v>0</v>
      </c>
      <c r="F482" s="121">
        <f t="shared" si="86"/>
        <v>0</v>
      </c>
      <c r="G482" s="121">
        <f t="shared" si="87"/>
        <v>0</v>
      </c>
      <c r="H482" s="99" t="e">
        <f>VLOOKUP(C482,'B2B（ol)'!A:J,10,0)*D482</f>
        <v>#N/A</v>
      </c>
      <c r="I482" s="101" t="e">
        <f t="shared" si="88"/>
        <v>#DIV/0!</v>
      </c>
      <c r="J482" s="101">
        <f t="shared" si="89"/>
        <v>0</v>
      </c>
      <c r="K482" s="121">
        <f t="shared" si="90"/>
        <v>0</v>
      </c>
      <c r="L482" s="121" t="e">
        <f>VLOOKUP(C482,'B2B（ol)'!A:P,16,0)</f>
        <v>#N/A</v>
      </c>
      <c r="M482" s="117">
        <f t="shared" si="91"/>
        <v>0</v>
      </c>
      <c r="N482" s="114" t="e">
        <f>VLOOKUP(C482,'B2B（ol)'!A:K,11,0)</f>
        <v>#N/A</v>
      </c>
      <c r="O482" s="114" t="e">
        <f>VLOOKUP(B482,fulfillment!L:AN,29,0)</f>
        <v>#N/A</v>
      </c>
      <c r="P482" s="113"/>
      <c r="Q482" s="61" t="e">
        <f>VLOOKUP(R482,映射表!A:G,7,0)</f>
        <v>#N/A</v>
      </c>
      <c r="R482" s="131"/>
      <c r="S482" s="131"/>
      <c r="T482" s="131"/>
      <c r="U482" s="131"/>
      <c r="V482" s="131"/>
      <c r="W482" s="131"/>
      <c r="X482" s="131"/>
      <c r="Y482" s="131"/>
      <c r="Z482" s="131"/>
      <c r="AA482" s="131"/>
      <c r="AB482" s="61">
        <f t="shared" si="92"/>
        <v>0</v>
      </c>
      <c r="AE482" s="132"/>
    </row>
    <row r="483" spans="1:31" s="61" customFormat="1">
      <c r="A483" s="61" t="e">
        <f t="shared" si="82"/>
        <v>#N/A</v>
      </c>
      <c r="B483" s="121">
        <f t="shared" si="83"/>
        <v>0</v>
      </c>
      <c r="C483" s="117" t="e">
        <f>VLOOKUP(B483,映射表!A:C,3,0)</f>
        <v>#N/A</v>
      </c>
      <c r="D483" s="121">
        <f t="shared" si="84"/>
        <v>0</v>
      </c>
      <c r="E483" s="100">
        <f t="shared" si="85"/>
        <v>0</v>
      </c>
      <c r="F483" s="121">
        <f t="shared" si="86"/>
        <v>0</v>
      </c>
      <c r="G483" s="121">
        <f t="shared" si="87"/>
        <v>0</v>
      </c>
      <c r="H483" s="99" t="e">
        <f>VLOOKUP(C483,'B2B（ol)'!A:J,10,0)*D483</f>
        <v>#N/A</v>
      </c>
      <c r="I483" s="101" t="e">
        <f t="shared" si="88"/>
        <v>#DIV/0!</v>
      </c>
      <c r="J483" s="101">
        <f t="shared" si="89"/>
        <v>0</v>
      </c>
      <c r="K483" s="121">
        <f t="shared" si="90"/>
        <v>0</v>
      </c>
      <c r="L483" s="121" t="e">
        <f>VLOOKUP(C483,'B2B（ol)'!A:P,16,0)</f>
        <v>#N/A</v>
      </c>
      <c r="M483" s="117">
        <f t="shared" si="91"/>
        <v>0</v>
      </c>
      <c r="N483" s="114" t="e">
        <f>VLOOKUP(C483,'B2B（ol)'!A:K,11,0)</f>
        <v>#N/A</v>
      </c>
      <c r="O483" s="114" t="e">
        <f>VLOOKUP(B483,fulfillment!L:AN,29,0)</f>
        <v>#N/A</v>
      </c>
      <c r="P483" s="113"/>
      <c r="Q483" s="61" t="e">
        <f>VLOOKUP(R483,映射表!A:G,7,0)</f>
        <v>#N/A</v>
      </c>
      <c r="R483" s="131"/>
      <c r="S483" s="131"/>
      <c r="T483" s="131"/>
      <c r="U483" s="131"/>
      <c r="V483" s="131"/>
      <c r="W483" s="131"/>
      <c r="X483" s="131"/>
      <c r="Y483" s="131"/>
      <c r="Z483" s="131"/>
      <c r="AA483" s="131"/>
      <c r="AB483" s="61">
        <f t="shared" si="92"/>
        <v>0</v>
      </c>
      <c r="AE483" s="132"/>
    </row>
    <row r="484" spans="1:31" s="61" customFormat="1">
      <c r="A484" s="61" t="e">
        <f t="shared" si="82"/>
        <v>#N/A</v>
      </c>
      <c r="B484" s="121">
        <f t="shared" si="83"/>
        <v>0</v>
      </c>
      <c r="C484" s="117" t="e">
        <f>VLOOKUP(B484,映射表!A:C,3,0)</f>
        <v>#N/A</v>
      </c>
      <c r="D484" s="121">
        <f t="shared" si="84"/>
        <v>0</v>
      </c>
      <c r="E484" s="100">
        <f t="shared" si="85"/>
        <v>0</v>
      </c>
      <c r="F484" s="121">
        <f t="shared" si="86"/>
        <v>0</v>
      </c>
      <c r="G484" s="121">
        <f t="shared" si="87"/>
        <v>0</v>
      </c>
      <c r="H484" s="99" t="e">
        <f>VLOOKUP(C484,'B2B（ol)'!A:J,10,0)*D484</f>
        <v>#N/A</v>
      </c>
      <c r="I484" s="101" t="e">
        <f t="shared" si="88"/>
        <v>#DIV/0!</v>
      </c>
      <c r="J484" s="101">
        <f t="shared" si="89"/>
        <v>0</v>
      </c>
      <c r="K484" s="121">
        <f t="shared" si="90"/>
        <v>0</v>
      </c>
      <c r="L484" s="121" t="e">
        <f>VLOOKUP(C484,'B2B（ol)'!A:P,16,0)</f>
        <v>#N/A</v>
      </c>
      <c r="M484" s="117">
        <f t="shared" si="91"/>
        <v>0</v>
      </c>
      <c r="N484" s="114" t="e">
        <f>VLOOKUP(C484,'B2B（ol)'!A:K,11,0)</f>
        <v>#N/A</v>
      </c>
      <c r="O484" s="114" t="e">
        <f>VLOOKUP(B484,fulfillment!L:AN,29,0)</f>
        <v>#N/A</v>
      </c>
      <c r="P484" s="113"/>
      <c r="Q484" s="61" t="e">
        <f>VLOOKUP(R484,映射表!A:G,7,0)</f>
        <v>#N/A</v>
      </c>
      <c r="R484" s="131"/>
      <c r="S484" s="131"/>
      <c r="T484" s="131"/>
      <c r="U484" s="131"/>
      <c r="V484" s="131"/>
      <c r="W484" s="131"/>
      <c r="X484" s="131"/>
      <c r="Y484" s="131"/>
      <c r="Z484" s="131"/>
      <c r="AA484" s="131"/>
      <c r="AB484" s="61">
        <f t="shared" si="92"/>
        <v>0</v>
      </c>
      <c r="AE484" s="132"/>
    </row>
    <row r="485" spans="1:31" s="61" customFormat="1">
      <c r="A485" s="61" t="e">
        <f t="shared" si="82"/>
        <v>#N/A</v>
      </c>
      <c r="B485" s="121">
        <f t="shared" si="83"/>
        <v>0</v>
      </c>
      <c r="C485" s="117" t="e">
        <f>VLOOKUP(B485,映射表!A:C,3,0)</f>
        <v>#N/A</v>
      </c>
      <c r="D485" s="121">
        <f t="shared" si="84"/>
        <v>0</v>
      </c>
      <c r="E485" s="100">
        <f t="shared" si="85"/>
        <v>0</v>
      </c>
      <c r="F485" s="121">
        <f t="shared" si="86"/>
        <v>0</v>
      </c>
      <c r="G485" s="121">
        <f t="shared" si="87"/>
        <v>0</v>
      </c>
      <c r="H485" s="99" t="e">
        <f>VLOOKUP(C485,'B2B（ol)'!A:J,10,0)*D485</f>
        <v>#N/A</v>
      </c>
      <c r="I485" s="101" t="e">
        <f t="shared" si="88"/>
        <v>#DIV/0!</v>
      </c>
      <c r="J485" s="101">
        <f t="shared" si="89"/>
        <v>0</v>
      </c>
      <c r="K485" s="121">
        <f t="shared" si="90"/>
        <v>0</v>
      </c>
      <c r="L485" s="121" t="e">
        <f>VLOOKUP(C485,'B2B（ol)'!A:P,16,0)</f>
        <v>#N/A</v>
      </c>
      <c r="M485" s="117">
        <f t="shared" si="91"/>
        <v>0</v>
      </c>
      <c r="N485" s="114" t="e">
        <f>VLOOKUP(C485,'B2B（ol)'!A:K,11,0)</f>
        <v>#N/A</v>
      </c>
      <c r="O485" s="114" t="e">
        <f>VLOOKUP(B485,fulfillment!L:AN,29,0)</f>
        <v>#N/A</v>
      </c>
      <c r="P485" s="113"/>
      <c r="Q485" s="61" t="e">
        <f>VLOOKUP(R485,映射表!A:G,7,0)</f>
        <v>#N/A</v>
      </c>
      <c r="R485" s="131"/>
      <c r="S485" s="131"/>
      <c r="T485" s="131"/>
      <c r="U485" s="131"/>
      <c r="V485" s="131"/>
      <c r="W485" s="131"/>
      <c r="X485" s="131"/>
      <c r="Y485" s="131"/>
      <c r="Z485" s="131"/>
      <c r="AA485" s="131"/>
      <c r="AB485" s="61">
        <f t="shared" si="92"/>
        <v>0</v>
      </c>
      <c r="AE485" s="132"/>
    </row>
    <row r="486" spans="1:31" s="61" customFormat="1">
      <c r="A486" s="61" t="e">
        <f t="shared" si="82"/>
        <v>#N/A</v>
      </c>
      <c r="B486" s="121">
        <f t="shared" si="83"/>
        <v>0</v>
      </c>
      <c r="C486" s="117" t="e">
        <f>VLOOKUP(B486,映射表!A:C,3,0)</f>
        <v>#N/A</v>
      </c>
      <c r="D486" s="121">
        <f t="shared" si="84"/>
        <v>0</v>
      </c>
      <c r="E486" s="100">
        <f t="shared" si="85"/>
        <v>0</v>
      </c>
      <c r="F486" s="121">
        <f t="shared" si="86"/>
        <v>0</v>
      </c>
      <c r="G486" s="121">
        <f t="shared" si="87"/>
        <v>0</v>
      </c>
      <c r="H486" s="99" t="e">
        <f>VLOOKUP(C486,'B2B（ol)'!A:J,10,0)*D486</f>
        <v>#N/A</v>
      </c>
      <c r="I486" s="101" t="e">
        <f t="shared" si="88"/>
        <v>#DIV/0!</v>
      </c>
      <c r="J486" s="101">
        <f t="shared" si="89"/>
        <v>0</v>
      </c>
      <c r="K486" s="121">
        <f t="shared" si="90"/>
        <v>0</v>
      </c>
      <c r="L486" s="121" t="e">
        <f>VLOOKUP(C486,'B2B（ol)'!A:P,16,0)</f>
        <v>#N/A</v>
      </c>
      <c r="M486" s="117">
        <f t="shared" si="91"/>
        <v>0</v>
      </c>
      <c r="N486" s="114" t="e">
        <f>VLOOKUP(C486,'B2B（ol)'!A:K,11,0)</f>
        <v>#N/A</v>
      </c>
      <c r="O486" s="114" t="e">
        <f>VLOOKUP(B486,fulfillment!L:AN,29,0)</f>
        <v>#N/A</v>
      </c>
      <c r="P486" s="113"/>
      <c r="Q486" s="61" t="e">
        <f>VLOOKUP(R486,映射表!A:G,7,0)</f>
        <v>#N/A</v>
      </c>
      <c r="R486" s="131"/>
      <c r="S486" s="131"/>
      <c r="T486" s="131"/>
      <c r="U486" s="131"/>
      <c r="V486" s="131"/>
      <c r="W486" s="131"/>
      <c r="X486" s="131"/>
      <c r="Y486" s="131"/>
      <c r="Z486" s="131"/>
      <c r="AA486" s="131"/>
      <c r="AB486" s="61">
        <f t="shared" si="92"/>
        <v>0</v>
      </c>
      <c r="AE486" s="132"/>
    </row>
    <row r="487" spans="1:31" s="61" customFormat="1">
      <c r="A487" s="61" t="e">
        <f t="shared" si="82"/>
        <v>#N/A</v>
      </c>
      <c r="B487" s="121">
        <f t="shared" si="83"/>
        <v>0</v>
      </c>
      <c r="C487" s="117" t="e">
        <f>VLOOKUP(B487,映射表!A:C,3,0)</f>
        <v>#N/A</v>
      </c>
      <c r="D487" s="121">
        <f t="shared" si="84"/>
        <v>0</v>
      </c>
      <c r="E487" s="100">
        <f t="shared" si="85"/>
        <v>0</v>
      </c>
      <c r="F487" s="121">
        <f t="shared" si="86"/>
        <v>0</v>
      </c>
      <c r="G487" s="121">
        <f t="shared" si="87"/>
        <v>0</v>
      </c>
      <c r="H487" s="99" t="e">
        <f>VLOOKUP(C487,'B2B（ol)'!A:J,10,0)*D487</f>
        <v>#N/A</v>
      </c>
      <c r="I487" s="101" t="e">
        <f t="shared" si="88"/>
        <v>#DIV/0!</v>
      </c>
      <c r="J487" s="101">
        <f t="shared" si="89"/>
        <v>0</v>
      </c>
      <c r="K487" s="121">
        <f t="shared" si="90"/>
        <v>0</v>
      </c>
      <c r="L487" s="121" t="e">
        <f>VLOOKUP(C487,'B2B（ol)'!A:P,16,0)</f>
        <v>#N/A</v>
      </c>
      <c r="M487" s="117">
        <f t="shared" si="91"/>
        <v>0</v>
      </c>
      <c r="N487" s="114" t="e">
        <f>VLOOKUP(C487,'B2B（ol)'!A:K,11,0)</f>
        <v>#N/A</v>
      </c>
      <c r="O487" s="114" t="e">
        <f>VLOOKUP(B487,fulfillment!L:AN,29,0)</f>
        <v>#N/A</v>
      </c>
      <c r="P487" s="113"/>
      <c r="Q487" s="61" t="e">
        <f>VLOOKUP(R487,映射表!A:G,7,0)</f>
        <v>#N/A</v>
      </c>
      <c r="R487" s="131"/>
      <c r="S487" s="131"/>
      <c r="T487" s="131"/>
      <c r="U487" s="131"/>
      <c r="V487" s="131"/>
      <c r="W487" s="131"/>
      <c r="X487" s="131"/>
      <c r="Y487" s="131"/>
      <c r="Z487" s="131"/>
      <c r="AA487" s="131"/>
      <c r="AB487" s="61">
        <f t="shared" si="92"/>
        <v>0</v>
      </c>
      <c r="AE487" s="132"/>
    </row>
    <row r="488" spans="1:31" s="61" customFormat="1">
      <c r="A488" s="61" t="e">
        <f t="shared" si="82"/>
        <v>#N/A</v>
      </c>
      <c r="B488" s="121">
        <f t="shared" si="83"/>
        <v>0</v>
      </c>
      <c r="C488" s="117" t="e">
        <f>VLOOKUP(B488,映射表!A:C,3,0)</f>
        <v>#N/A</v>
      </c>
      <c r="D488" s="121">
        <f t="shared" si="84"/>
        <v>0</v>
      </c>
      <c r="E488" s="100">
        <f t="shared" si="85"/>
        <v>0</v>
      </c>
      <c r="F488" s="121">
        <f t="shared" si="86"/>
        <v>0</v>
      </c>
      <c r="G488" s="121">
        <f t="shared" si="87"/>
        <v>0</v>
      </c>
      <c r="H488" s="99" t="e">
        <f>VLOOKUP(C488,'B2B（ol)'!A:J,10,0)*D488</f>
        <v>#N/A</v>
      </c>
      <c r="I488" s="101" t="e">
        <f t="shared" si="88"/>
        <v>#DIV/0!</v>
      </c>
      <c r="J488" s="101">
        <f t="shared" si="89"/>
        <v>0</v>
      </c>
      <c r="K488" s="121">
        <f t="shared" si="90"/>
        <v>0</v>
      </c>
      <c r="L488" s="121" t="e">
        <f>VLOOKUP(C488,'B2B（ol)'!A:P,16,0)</f>
        <v>#N/A</v>
      </c>
      <c r="M488" s="117">
        <f t="shared" si="91"/>
        <v>0</v>
      </c>
      <c r="N488" s="114" t="e">
        <f>VLOOKUP(C488,'B2B（ol)'!A:K,11,0)</f>
        <v>#N/A</v>
      </c>
      <c r="O488" s="114" t="e">
        <f>VLOOKUP(B488,fulfillment!L:AN,29,0)</f>
        <v>#N/A</v>
      </c>
      <c r="P488" s="113"/>
      <c r="Q488" s="61" t="e">
        <f>VLOOKUP(R488,映射表!A:G,7,0)</f>
        <v>#N/A</v>
      </c>
      <c r="R488" s="131"/>
      <c r="S488" s="131"/>
      <c r="T488" s="131"/>
      <c r="U488" s="131"/>
      <c r="V488" s="131"/>
      <c r="W488" s="131"/>
      <c r="X488" s="131"/>
      <c r="Y488" s="131"/>
      <c r="Z488" s="131"/>
      <c r="AA488" s="131"/>
      <c r="AB488" s="61">
        <f t="shared" si="92"/>
        <v>0</v>
      </c>
      <c r="AE488" s="132"/>
    </row>
    <row r="489" spans="1:31" s="61" customFormat="1">
      <c r="A489" s="61" t="e">
        <f t="shared" si="82"/>
        <v>#N/A</v>
      </c>
      <c r="B489" s="121">
        <f t="shared" si="83"/>
        <v>0</v>
      </c>
      <c r="C489" s="117" t="e">
        <f>VLOOKUP(B489,映射表!A:C,3,0)</f>
        <v>#N/A</v>
      </c>
      <c r="D489" s="121">
        <f t="shared" si="84"/>
        <v>0</v>
      </c>
      <c r="E489" s="100">
        <f t="shared" si="85"/>
        <v>0</v>
      </c>
      <c r="F489" s="121">
        <f t="shared" si="86"/>
        <v>0</v>
      </c>
      <c r="G489" s="121">
        <f t="shared" si="87"/>
        <v>0</v>
      </c>
      <c r="H489" s="99" t="e">
        <f>VLOOKUP(C489,'B2B（ol)'!A:J,10,0)*D489</f>
        <v>#N/A</v>
      </c>
      <c r="I489" s="101" t="e">
        <f t="shared" si="88"/>
        <v>#DIV/0!</v>
      </c>
      <c r="J489" s="101">
        <f t="shared" si="89"/>
        <v>0</v>
      </c>
      <c r="K489" s="121">
        <f t="shared" si="90"/>
        <v>0</v>
      </c>
      <c r="L489" s="121" t="e">
        <f>VLOOKUP(C489,'B2B（ol)'!A:P,16,0)</f>
        <v>#N/A</v>
      </c>
      <c r="M489" s="117">
        <f t="shared" si="91"/>
        <v>0</v>
      </c>
      <c r="N489" s="114" t="e">
        <f>VLOOKUP(C489,'B2B（ol)'!A:K,11,0)</f>
        <v>#N/A</v>
      </c>
      <c r="O489" s="114" t="e">
        <f>VLOOKUP(B489,fulfillment!L:AN,29,0)</f>
        <v>#N/A</v>
      </c>
      <c r="P489" s="113"/>
      <c r="Q489" s="61" t="e">
        <f>VLOOKUP(R489,映射表!A:G,7,0)</f>
        <v>#N/A</v>
      </c>
      <c r="R489" s="131"/>
      <c r="S489" s="131"/>
      <c r="T489" s="131"/>
      <c r="U489" s="131"/>
      <c r="V489" s="131"/>
      <c r="W489" s="131"/>
      <c r="X489" s="131"/>
      <c r="Y489" s="131"/>
      <c r="Z489" s="131"/>
      <c r="AA489" s="131"/>
      <c r="AB489" s="61">
        <f t="shared" si="92"/>
        <v>0</v>
      </c>
      <c r="AE489" s="132"/>
    </row>
    <row r="490" spans="1:31" s="61" customFormat="1">
      <c r="A490" s="61" t="e">
        <f t="shared" si="82"/>
        <v>#N/A</v>
      </c>
      <c r="B490" s="121">
        <f t="shared" si="83"/>
        <v>0</v>
      </c>
      <c r="C490" s="117" t="e">
        <f>VLOOKUP(B490,映射表!A:C,3,0)</f>
        <v>#N/A</v>
      </c>
      <c r="D490" s="121">
        <f t="shared" si="84"/>
        <v>0</v>
      </c>
      <c r="E490" s="100">
        <f t="shared" si="85"/>
        <v>0</v>
      </c>
      <c r="F490" s="121">
        <f t="shared" si="86"/>
        <v>0</v>
      </c>
      <c r="G490" s="121">
        <f t="shared" si="87"/>
        <v>0</v>
      </c>
      <c r="H490" s="99" t="e">
        <f>VLOOKUP(C490,'B2B（ol)'!A:J,10,0)*D490</f>
        <v>#N/A</v>
      </c>
      <c r="I490" s="101" t="e">
        <f t="shared" si="88"/>
        <v>#DIV/0!</v>
      </c>
      <c r="J490" s="101">
        <f t="shared" si="89"/>
        <v>0</v>
      </c>
      <c r="K490" s="121">
        <f t="shared" si="90"/>
        <v>0</v>
      </c>
      <c r="L490" s="121" t="e">
        <f>VLOOKUP(C490,'B2B（ol)'!A:P,16,0)</f>
        <v>#N/A</v>
      </c>
      <c r="M490" s="117">
        <f t="shared" si="91"/>
        <v>0</v>
      </c>
      <c r="N490" s="114" t="e">
        <f>VLOOKUP(C490,'B2B（ol)'!A:K,11,0)</f>
        <v>#N/A</v>
      </c>
      <c r="O490" s="114" t="e">
        <f>VLOOKUP(B490,fulfillment!L:AN,29,0)</f>
        <v>#N/A</v>
      </c>
      <c r="P490" s="113"/>
      <c r="Q490" s="61" t="e">
        <f>VLOOKUP(R490,映射表!A:G,7,0)</f>
        <v>#N/A</v>
      </c>
      <c r="R490" s="131"/>
      <c r="S490" s="131"/>
      <c r="T490" s="131"/>
      <c r="U490" s="131"/>
      <c r="V490" s="131"/>
      <c r="W490" s="131"/>
      <c r="X490" s="131"/>
      <c r="Y490" s="131"/>
      <c r="Z490" s="131"/>
      <c r="AA490" s="131"/>
      <c r="AB490" s="61">
        <f t="shared" si="92"/>
        <v>0</v>
      </c>
      <c r="AE490" s="132"/>
    </row>
    <row r="491" spans="1:31" s="61" customFormat="1">
      <c r="A491" s="61" t="e">
        <f t="shared" si="82"/>
        <v>#N/A</v>
      </c>
      <c r="B491" s="121">
        <f t="shared" si="83"/>
        <v>0</v>
      </c>
      <c r="C491" s="117" t="e">
        <f>VLOOKUP(B491,映射表!A:C,3,0)</f>
        <v>#N/A</v>
      </c>
      <c r="D491" s="121">
        <f t="shared" si="84"/>
        <v>0</v>
      </c>
      <c r="E491" s="100">
        <f t="shared" si="85"/>
        <v>0</v>
      </c>
      <c r="F491" s="121">
        <f t="shared" si="86"/>
        <v>0</v>
      </c>
      <c r="G491" s="121">
        <f t="shared" si="87"/>
        <v>0</v>
      </c>
      <c r="H491" s="99" t="e">
        <f>VLOOKUP(C491,'B2B（ol)'!A:J,10,0)*D491</f>
        <v>#N/A</v>
      </c>
      <c r="I491" s="101" t="e">
        <f t="shared" si="88"/>
        <v>#DIV/0!</v>
      </c>
      <c r="J491" s="101">
        <f t="shared" si="89"/>
        <v>0</v>
      </c>
      <c r="K491" s="121">
        <f t="shared" si="90"/>
        <v>0</v>
      </c>
      <c r="L491" s="121" t="e">
        <f>VLOOKUP(C491,'B2B（ol)'!A:P,16,0)</f>
        <v>#N/A</v>
      </c>
      <c r="M491" s="117">
        <f t="shared" si="91"/>
        <v>0</v>
      </c>
      <c r="N491" s="114" t="e">
        <f>VLOOKUP(C491,'B2B（ol)'!A:K,11,0)</f>
        <v>#N/A</v>
      </c>
      <c r="O491" s="114" t="e">
        <f>VLOOKUP(B491,fulfillment!L:AN,29,0)</f>
        <v>#N/A</v>
      </c>
      <c r="P491" s="113"/>
      <c r="Q491" s="61" t="e">
        <f>VLOOKUP(R491,映射表!A:G,7,0)</f>
        <v>#N/A</v>
      </c>
      <c r="R491" s="131"/>
      <c r="S491" s="131"/>
      <c r="T491" s="131"/>
      <c r="U491" s="131"/>
      <c r="V491" s="131"/>
      <c r="W491" s="131"/>
      <c r="X491" s="131"/>
      <c r="Y491" s="131"/>
      <c r="Z491" s="131"/>
      <c r="AA491" s="131"/>
      <c r="AB491" s="61">
        <f t="shared" si="92"/>
        <v>0</v>
      </c>
      <c r="AE491" s="132"/>
    </row>
    <row r="492" spans="1:31" s="61" customFormat="1">
      <c r="A492" s="61" t="e">
        <f t="shared" si="82"/>
        <v>#N/A</v>
      </c>
      <c r="B492" s="121">
        <f t="shared" si="83"/>
        <v>0</v>
      </c>
      <c r="C492" s="117" t="e">
        <f>VLOOKUP(B492,映射表!A:C,3,0)</f>
        <v>#N/A</v>
      </c>
      <c r="D492" s="121">
        <f t="shared" si="84"/>
        <v>0</v>
      </c>
      <c r="E492" s="100">
        <f t="shared" si="85"/>
        <v>0</v>
      </c>
      <c r="F492" s="121">
        <f t="shared" si="86"/>
        <v>0</v>
      </c>
      <c r="G492" s="121">
        <f t="shared" si="87"/>
        <v>0</v>
      </c>
      <c r="H492" s="99" t="e">
        <f>VLOOKUP(C492,'B2B（ol)'!A:J,10,0)*D492</f>
        <v>#N/A</v>
      </c>
      <c r="I492" s="101" t="e">
        <f t="shared" si="88"/>
        <v>#DIV/0!</v>
      </c>
      <c r="J492" s="101">
        <f t="shared" si="89"/>
        <v>0</v>
      </c>
      <c r="K492" s="121">
        <f t="shared" si="90"/>
        <v>0</v>
      </c>
      <c r="L492" s="121" t="e">
        <f>VLOOKUP(C492,'B2B（ol)'!A:P,16,0)</f>
        <v>#N/A</v>
      </c>
      <c r="M492" s="117">
        <f t="shared" si="91"/>
        <v>0</v>
      </c>
      <c r="N492" s="114" t="e">
        <f>VLOOKUP(C492,'B2B（ol)'!A:K,11,0)</f>
        <v>#N/A</v>
      </c>
      <c r="O492" s="114" t="e">
        <f>VLOOKUP(B492,fulfillment!L:AN,29,0)</f>
        <v>#N/A</v>
      </c>
      <c r="P492" s="113"/>
      <c r="Q492" s="61" t="e">
        <f>VLOOKUP(R492,映射表!A:G,7,0)</f>
        <v>#N/A</v>
      </c>
      <c r="R492" s="131"/>
      <c r="S492" s="131"/>
      <c r="T492" s="131"/>
      <c r="U492" s="131"/>
      <c r="V492" s="131"/>
      <c r="W492" s="131"/>
      <c r="X492" s="131"/>
      <c r="Y492" s="131"/>
      <c r="Z492" s="131"/>
      <c r="AA492" s="131"/>
      <c r="AB492" s="61">
        <f t="shared" si="92"/>
        <v>0</v>
      </c>
      <c r="AE492" s="132"/>
    </row>
    <row r="493" spans="1:31" s="61" customFormat="1">
      <c r="A493" s="61" t="e">
        <f t="shared" si="82"/>
        <v>#N/A</v>
      </c>
      <c r="B493" s="121">
        <f t="shared" si="83"/>
        <v>0</v>
      </c>
      <c r="C493" s="117" t="e">
        <f>VLOOKUP(B493,映射表!A:C,3,0)</f>
        <v>#N/A</v>
      </c>
      <c r="D493" s="121">
        <f t="shared" si="84"/>
        <v>0</v>
      </c>
      <c r="E493" s="100">
        <f t="shared" si="85"/>
        <v>0</v>
      </c>
      <c r="F493" s="121">
        <f t="shared" si="86"/>
        <v>0</v>
      </c>
      <c r="G493" s="121">
        <f t="shared" si="87"/>
        <v>0</v>
      </c>
      <c r="H493" s="99" t="e">
        <f>VLOOKUP(C493,'B2B（ol)'!A:J,10,0)*D493</f>
        <v>#N/A</v>
      </c>
      <c r="I493" s="101" t="e">
        <f t="shared" si="88"/>
        <v>#DIV/0!</v>
      </c>
      <c r="J493" s="101">
        <f t="shared" si="89"/>
        <v>0</v>
      </c>
      <c r="K493" s="121">
        <f t="shared" si="90"/>
        <v>0</v>
      </c>
      <c r="L493" s="121" t="e">
        <f>VLOOKUP(C493,'B2B（ol)'!A:P,16,0)</f>
        <v>#N/A</v>
      </c>
      <c r="M493" s="117">
        <f t="shared" si="91"/>
        <v>0</v>
      </c>
      <c r="N493" s="114" t="e">
        <f>VLOOKUP(C493,'B2B（ol)'!A:K,11,0)</f>
        <v>#N/A</v>
      </c>
      <c r="O493" s="114" t="e">
        <f>VLOOKUP(B493,fulfillment!L:AN,29,0)</f>
        <v>#N/A</v>
      </c>
      <c r="P493" s="113"/>
      <c r="Q493" s="61" t="e">
        <f>VLOOKUP(R493,映射表!A:G,7,0)</f>
        <v>#N/A</v>
      </c>
      <c r="R493" s="131"/>
      <c r="S493" s="131"/>
      <c r="T493" s="131"/>
      <c r="U493" s="131"/>
      <c r="V493" s="131"/>
      <c r="W493" s="131"/>
      <c r="X493" s="131"/>
      <c r="Y493" s="131"/>
      <c r="Z493" s="131"/>
      <c r="AA493" s="131"/>
      <c r="AB493" s="61">
        <f t="shared" si="92"/>
        <v>0</v>
      </c>
      <c r="AE493" s="132"/>
    </row>
    <row r="494" spans="1:31" s="61" customFormat="1">
      <c r="A494" s="61" t="e">
        <f t="shared" si="82"/>
        <v>#N/A</v>
      </c>
      <c r="B494" s="121">
        <f t="shared" si="83"/>
        <v>0</v>
      </c>
      <c r="C494" s="117" t="e">
        <f>VLOOKUP(B494,映射表!A:C,3,0)</f>
        <v>#N/A</v>
      </c>
      <c r="D494" s="121">
        <f t="shared" si="84"/>
        <v>0</v>
      </c>
      <c r="E494" s="100">
        <f t="shared" si="85"/>
        <v>0</v>
      </c>
      <c r="F494" s="121">
        <f t="shared" si="86"/>
        <v>0</v>
      </c>
      <c r="G494" s="121">
        <f t="shared" si="87"/>
        <v>0</v>
      </c>
      <c r="H494" s="99" t="e">
        <f>VLOOKUP(C494,'B2B（ol)'!A:J,10,0)*D494</f>
        <v>#N/A</v>
      </c>
      <c r="I494" s="101" t="e">
        <f t="shared" si="88"/>
        <v>#DIV/0!</v>
      </c>
      <c r="J494" s="101">
        <f t="shared" si="89"/>
        <v>0</v>
      </c>
      <c r="K494" s="121">
        <f t="shared" si="90"/>
        <v>0</v>
      </c>
      <c r="L494" s="121" t="e">
        <f>VLOOKUP(C494,'B2B（ol)'!A:P,16,0)</f>
        <v>#N/A</v>
      </c>
      <c r="M494" s="117">
        <f t="shared" si="91"/>
        <v>0</v>
      </c>
      <c r="N494" s="114" t="e">
        <f>VLOOKUP(C494,'B2B（ol)'!A:K,11,0)</f>
        <v>#N/A</v>
      </c>
      <c r="O494" s="114" t="e">
        <f>VLOOKUP(B494,fulfillment!L:AN,29,0)</f>
        <v>#N/A</v>
      </c>
      <c r="P494" s="113"/>
      <c r="Q494" s="61" t="e">
        <f>VLOOKUP(R494,映射表!A:G,7,0)</f>
        <v>#N/A</v>
      </c>
      <c r="R494" s="131"/>
      <c r="S494" s="131"/>
      <c r="T494" s="131"/>
      <c r="U494" s="131"/>
      <c r="V494" s="131"/>
      <c r="W494" s="131"/>
      <c r="X494" s="131"/>
      <c r="Y494" s="131"/>
      <c r="Z494" s="131"/>
      <c r="AA494" s="131"/>
      <c r="AB494" s="61">
        <f t="shared" si="92"/>
        <v>0</v>
      </c>
      <c r="AE494" s="132"/>
    </row>
    <row r="495" spans="1:31" s="61" customFormat="1">
      <c r="A495" s="61" t="e">
        <f t="shared" si="82"/>
        <v>#N/A</v>
      </c>
      <c r="B495" s="121">
        <f t="shared" si="83"/>
        <v>0</v>
      </c>
      <c r="C495" s="117" t="e">
        <f>VLOOKUP(B495,映射表!A:C,3,0)</f>
        <v>#N/A</v>
      </c>
      <c r="D495" s="121">
        <f t="shared" si="84"/>
        <v>0</v>
      </c>
      <c r="E495" s="100">
        <f t="shared" si="85"/>
        <v>0</v>
      </c>
      <c r="F495" s="121">
        <f t="shared" si="86"/>
        <v>0</v>
      </c>
      <c r="G495" s="121">
        <f t="shared" si="87"/>
        <v>0</v>
      </c>
      <c r="H495" s="99" t="e">
        <f>VLOOKUP(C495,'B2B（ol)'!A:J,10,0)*D495</f>
        <v>#N/A</v>
      </c>
      <c r="I495" s="101" t="e">
        <f t="shared" si="88"/>
        <v>#DIV/0!</v>
      </c>
      <c r="J495" s="101">
        <f t="shared" si="89"/>
        <v>0</v>
      </c>
      <c r="K495" s="121">
        <f t="shared" si="90"/>
        <v>0</v>
      </c>
      <c r="L495" s="121" t="e">
        <f>VLOOKUP(C495,'B2B（ol)'!A:P,16,0)</f>
        <v>#N/A</v>
      </c>
      <c r="M495" s="117">
        <f t="shared" si="91"/>
        <v>0</v>
      </c>
      <c r="N495" s="114" t="e">
        <f>VLOOKUP(C495,'B2B（ol)'!A:K,11,0)</f>
        <v>#N/A</v>
      </c>
      <c r="O495" s="114" t="e">
        <f>VLOOKUP(B495,fulfillment!L:AN,29,0)</f>
        <v>#N/A</v>
      </c>
      <c r="P495" s="113"/>
      <c r="Q495" s="61" t="e">
        <f>VLOOKUP(R495,映射表!A:G,7,0)</f>
        <v>#N/A</v>
      </c>
      <c r="R495" s="131"/>
      <c r="S495" s="131"/>
      <c r="T495" s="131"/>
      <c r="U495" s="131"/>
      <c r="V495" s="131"/>
      <c r="W495" s="131"/>
      <c r="X495" s="131"/>
      <c r="Y495" s="131"/>
      <c r="Z495" s="131"/>
      <c r="AA495" s="131"/>
      <c r="AB495" s="61">
        <f t="shared" si="92"/>
        <v>0</v>
      </c>
      <c r="AE495" s="132"/>
    </row>
    <row r="496" spans="1:31" s="61" customFormat="1">
      <c r="A496" s="61" t="e">
        <f t="shared" si="82"/>
        <v>#N/A</v>
      </c>
      <c r="B496" s="121">
        <f t="shared" si="83"/>
        <v>0</v>
      </c>
      <c r="C496" s="117" t="e">
        <f>VLOOKUP(B496,映射表!A:C,3,0)</f>
        <v>#N/A</v>
      </c>
      <c r="D496" s="121">
        <f t="shared" si="84"/>
        <v>0</v>
      </c>
      <c r="E496" s="100">
        <f t="shared" si="85"/>
        <v>0</v>
      </c>
      <c r="F496" s="121">
        <f t="shared" si="86"/>
        <v>0</v>
      </c>
      <c r="G496" s="121">
        <f t="shared" si="87"/>
        <v>0</v>
      </c>
      <c r="H496" s="99" t="e">
        <f>VLOOKUP(C496,'B2B（ol)'!A:J,10,0)*D496</f>
        <v>#N/A</v>
      </c>
      <c r="I496" s="101" t="e">
        <f t="shared" si="88"/>
        <v>#DIV/0!</v>
      </c>
      <c r="J496" s="101">
        <f t="shared" si="89"/>
        <v>0</v>
      </c>
      <c r="K496" s="121">
        <f t="shared" si="90"/>
        <v>0</v>
      </c>
      <c r="L496" s="121" t="e">
        <f>VLOOKUP(C496,'B2B（ol)'!A:P,16,0)</f>
        <v>#N/A</v>
      </c>
      <c r="M496" s="117">
        <f t="shared" si="91"/>
        <v>0</v>
      </c>
      <c r="N496" s="114" t="e">
        <f>VLOOKUP(C496,'B2B（ol)'!A:K,11,0)</f>
        <v>#N/A</v>
      </c>
      <c r="O496" s="114" t="e">
        <f>VLOOKUP(B496,fulfillment!L:AN,29,0)</f>
        <v>#N/A</v>
      </c>
      <c r="P496" s="113"/>
      <c r="Q496" s="61" t="e">
        <f>VLOOKUP(R496,映射表!A:G,7,0)</f>
        <v>#N/A</v>
      </c>
      <c r="R496" s="131"/>
      <c r="S496" s="131"/>
      <c r="T496" s="131"/>
      <c r="U496" s="131"/>
      <c r="V496" s="131"/>
      <c r="W496" s="131"/>
      <c r="X496" s="131"/>
      <c r="Y496" s="131"/>
      <c r="Z496" s="131"/>
      <c r="AA496" s="131"/>
      <c r="AB496" s="61">
        <f t="shared" si="92"/>
        <v>0</v>
      </c>
      <c r="AE496" s="132"/>
    </row>
    <row r="497" spans="1:31" s="61" customFormat="1">
      <c r="A497" s="61" t="e">
        <f t="shared" si="82"/>
        <v>#N/A</v>
      </c>
      <c r="B497" s="121">
        <f t="shared" si="83"/>
        <v>0</v>
      </c>
      <c r="C497" s="117" t="e">
        <f>VLOOKUP(B497,映射表!A:C,3,0)</f>
        <v>#N/A</v>
      </c>
      <c r="D497" s="121">
        <f t="shared" si="84"/>
        <v>0</v>
      </c>
      <c r="E497" s="100">
        <f t="shared" si="85"/>
        <v>0</v>
      </c>
      <c r="F497" s="121">
        <f t="shared" si="86"/>
        <v>0</v>
      </c>
      <c r="G497" s="121">
        <f t="shared" si="87"/>
        <v>0</v>
      </c>
      <c r="H497" s="99" t="e">
        <f>VLOOKUP(C497,'B2B（ol)'!A:J,10,0)*D497</f>
        <v>#N/A</v>
      </c>
      <c r="I497" s="101" t="e">
        <f t="shared" si="88"/>
        <v>#DIV/0!</v>
      </c>
      <c r="J497" s="101">
        <f t="shared" si="89"/>
        <v>0</v>
      </c>
      <c r="K497" s="121">
        <f t="shared" si="90"/>
        <v>0</v>
      </c>
      <c r="L497" s="121" t="e">
        <f>VLOOKUP(C497,'B2B（ol)'!A:P,16,0)</f>
        <v>#N/A</v>
      </c>
      <c r="M497" s="117">
        <f t="shared" si="91"/>
        <v>0</v>
      </c>
      <c r="N497" s="114" t="e">
        <f>VLOOKUP(C497,'B2B（ol)'!A:K,11,0)</f>
        <v>#N/A</v>
      </c>
      <c r="O497" s="114" t="e">
        <f>VLOOKUP(B497,fulfillment!L:AN,29,0)</f>
        <v>#N/A</v>
      </c>
      <c r="P497" s="113"/>
      <c r="Q497" s="61" t="e">
        <f>VLOOKUP(R497,映射表!A:G,7,0)</f>
        <v>#N/A</v>
      </c>
      <c r="R497" s="131"/>
      <c r="S497" s="131"/>
      <c r="T497" s="131"/>
      <c r="U497" s="131"/>
      <c r="V497" s="131"/>
      <c r="W497" s="131"/>
      <c r="X497" s="131"/>
      <c r="Y497" s="131"/>
      <c r="Z497" s="131"/>
      <c r="AA497" s="131"/>
      <c r="AB497" s="61">
        <f t="shared" si="92"/>
        <v>0</v>
      </c>
      <c r="AE497" s="132"/>
    </row>
    <row r="498" spans="1:31" s="61" customFormat="1">
      <c r="A498" s="61" t="e">
        <f t="shared" si="82"/>
        <v>#N/A</v>
      </c>
      <c r="B498" s="121">
        <f t="shared" si="83"/>
        <v>0</v>
      </c>
      <c r="C498" s="117" t="e">
        <f>VLOOKUP(B498,映射表!A:C,3,0)</f>
        <v>#N/A</v>
      </c>
      <c r="D498" s="121">
        <f t="shared" si="84"/>
        <v>0</v>
      </c>
      <c r="E498" s="100">
        <f t="shared" si="85"/>
        <v>0</v>
      </c>
      <c r="F498" s="121">
        <f t="shared" si="86"/>
        <v>0</v>
      </c>
      <c r="G498" s="121">
        <f t="shared" si="87"/>
        <v>0</v>
      </c>
      <c r="H498" s="99" t="e">
        <f>VLOOKUP(C498,'B2B（ol)'!A:J,10,0)*D498</f>
        <v>#N/A</v>
      </c>
      <c r="I498" s="101" t="e">
        <f t="shared" si="88"/>
        <v>#DIV/0!</v>
      </c>
      <c r="J498" s="101">
        <f t="shared" si="89"/>
        <v>0</v>
      </c>
      <c r="K498" s="121">
        <f t="shared" si="90"/>
        <v>0</v>
      </c>
      <c r="L498" s="121" t="e">
        <f>VLOOKUP(C498,'B2B（ol)'!A:P,16,0)</f>
        <v>#N/A</v>
      </c>
      <c r="M498" s="117">
        <f t="shared" si="91"/>
        <v>0</v>
      </c>
      <c r="N498" s="114" t="e">
        <f>VLOOKUP(C498,'B2B（ol)'!A:K,11,0)</f>
        <v>#N/A</v>
      </c>
      <c r="O498" s="114" t="e">
        <f>VLOOKUP(B498,fulfillment!L:AN,29,0)</f>
        <v>#N/A</v>
      </c>
      <c r="P498" s="113"/>
      <c r="Q498" s="61" t="e">
        <f>VLOOKUP(R498,映射表!A:G,7,0)</f>
        <v>#N/A</v>
      </c>
      <c r="R498" s="131"/>
      <c r="S498" s="131"/>
      <c r="T498" s="131"/>
      <c r="U498" s="131"/>
      <c r="V498" s="131"/>
      <c r="W498" s="131"/>
      <c r="X498" s="131"/>
      <c r="Y498" s="131"/>
      <c r="Z498" s="131"/>
      <c r="AA498" s="131"/>
      <c r="AB498" s="61">
        <f t="shared" si="92"/>
        <v>0</v>
      </c>
      <c r="AE498" s="132"/>
    </row>
    <row r="499" spans="1:31" s="61" customFormat="1">
      <c r="A499" s="61" t="e">
        <f t="shared" si="82"/>
        <v>#N/A</v>
      </c>
      <c r="B499" s="121">
        <f t="shared" si="83"/>
        <v>0</v>
      </c>
      <c r="C499" s="117" t="e">
        <f>VLOOKUP(B499,映射表!A:C,3,0)</f>
        <v>#N/A</v>
      </c>
      <c r="D499" s="121">
        <f t="shared" si="84"/>
        <v>0</v>
      </c>
      <c r="E499" s="100">
        <f t="shared" si="85"/>
        <v>0</v>
      </c>
      <c r="F499" s="121">
        <f t="shared" si="86"/>
        <v>0</v>
      </c>
      <c r="G499" s="121">
        <f t="shared" si="87"/>
        <v>0</v>
      </c>
      <c r="H499" s="99" t="e">
        <f>VLOOKUP(C499,'B2B（ol)'!A:J,10,0)*D499</f>
        <v>#N/A</v>
      </c>
      <c r="I499" s="101" t="e">
        <f t="shared" si="88"/>
        <v>#DIV/0!</v>
      </c>
      <c r="J499" s="101">
        <f t="shared" si="89"/>
        <v>0</v>
      </c>
      <c r="K499" s="121">
        <f t="shared" si="90"/>
        <v>0</v>
      </c>
      <c r="L499" s="121" t="e">
        <f>VLOOKUP(C499,'B2B（ol)'!A:P,16,0)</f>
        <v>#N/A</v>
      </c>
      <c r="M499" s="117">
        <f t="shared" si="91"/>
        <v>0</v>
      </c>
      <c r="N499" s="114" t="e">
        <f>VLOOKUP(C499,'B2B（ol)'!A:K,11,0)</f>
        <v>#N/A</v>
      </c>
      <c r="O499" s="114" t="e">
        <f>VLOOKUP(B499,fulfillment!L:AN,29,0)</f>
        <v>#N/A</v>
      </c>
      <c r="P499" s="113"/>
      <c r="Q499" s="61" t="e">
        <f>VLOOKUP(R499,映射表!A:G,7,0)</f>
        <v>#N/A</v>
      </c>
      <c r="R499" s="131"/>
      <c r="S499" s="131"/>
      <c r="T499" s="131"/>
      <c r="U499" s="131"/>
      <c r="V499" s="131"/>
      <c r="W499" s="131"/>
      <c r="X499" s="131"/>
      <c r="Y499" s="131"/>
      <c r="Z499" s="131"/>
      <c r="AA499" s="131"/>
      <c r="AB499" s="61">
        <f t="shared" si="92"/>
        <v>0</v>
      </c>
      <c r="AE499" s="132"/>
    </row>
    <row r="500" spans="1:31" s="61" customFormat="1">
      <c r="A500" s="61" t="e">
        <f t="shared" si="82"/>
        <v>#N/A</v>
      </c>
      <c r="B500" s="121">
        <f t="shared" si="83"/>
        <v>0</v>
      </c>
      <c r="C500" s="117" t="e">
        <f>VLOOKUP(B500,映射表!A:C,3,0)</f>
        <v>#N/A</v>
      </c>
      <c r="D500" s="121">
        <f t="shared" si="84"/>
        <v>0</v>
      </c>
      <c r="E500" s="100">
        <f t="shared" si="85"/>
        <v>0</v>
      </c>
      <c r="F500" s="121">
        <f t="shared" si="86"/>
        <v>0</v>
      </c>
      <c r="G500" s="121">
        <f t="shared" si="87"/>
        <v>0</v>
      </c>
      <c r="H500" s="99" t="e">
        <f>VLOOKUP(C500,'B2B（ol)'!A:J,10,0)*D500</f>
        <v>#N/A</v>
      </c>
      <c r="I500" s="101" t="e">
        <f t="shared" si="88"/>
        <v>#DIV/0!</v>
      </c>
      <c r="J500" s="101">
        <f t="shared" si="89"/>
        <v>0</v>
      </c>
      <c r="K500" s="121">
        <f t="shared" si="90"/>
        <v>0</v>
      </c>
      <c r="L500" s="121" t="e">
        <f>VLOOKUP(C500,'B2B（ol)'!A:P,16,0)</f>
        <v>#N/A</v>
      </c>
      <c r="M500" s="117">
        <f t="shared" si="91"/>
        <v>0</v>
      </c>
      <c r="N500" s="114" t="e">
        <f>VLOOKUP(C500,'B2B（ol)'!A:K,11,0)</f>
        <v>#N/A</v>
      </c>
      <c r="O500" s="114" t="e">
        <f>VLOOKUP(B500,fulfillment!L:AN,29,0)</f>
        <v>#N/A</v>
      </c>
      <c r="P500" s="113"/>
      <c r="Q500" s="61" t="e">
        <f>VLOOKUP(R500,映射表!A:G,7,0)</f>
        <v>#N/A</v>
      </c>
      <c r="R500" s="131"/>
      <c r="S500" s="131"/>
      <c r="T500" s="131"/>
      <c r="U500" s="131"/>
      <c r="V500" s="131"/>
      <c r="W500" s="131"/>
      <c r="X500" s="131"/>
      <c r="Y500" s="131"/>
      <c r="Z500" s="131"/>
      <c r="AA500" s="131"/>
      <c r="AB500" s="61">
        <f t="shared" si="92"/>
        <v>0</v>
      </c>
      <c r="AE500" s="132"/>
    </row>
    <row r="501" spans="1:31" s="61" customFormat="1">
      <c r="A501" s="61" t="e">
        <f t="shared" si="82"/>
        <v>#N/A</v>
      </c>
      <c r="B501" s="121">
        <f t="shared" si="83"/>
        <v>0</v>
      </c>
      <c r="C501" s="117" t="e">
        <f>VLOOKUP(B501,映射表!A:C,3,0)</f>
        <v>#N/A</v>
      </c>
      <c r="D501" s="121">
        <f t="shared" si="84"/>
        <v>0</v>
      </c>
      <c r="E501" s="100">
        <f t="shared" si="85"/>
        <v>0</v>
      </c>
      <c r="F501" s="121">
        <f t="shared" si="86"/>
        <v>0</v>
      </c>
      <c r="G501" s="121">
        <f t="shared" si="87"/>
        <v>0</v>
      </c>
      <c r="H501" s="99" t="e">
        <f>VLOOKUP(C501,'B2B（ol)'!A:J,10,0)*D501</f>
        <v>#N/A</v>
      </c>
      <c r="I501" s="101" t="e">
        <f t="shared" si="88"/>
        <v>#DIV/0!</v>
      </c>
      <c r="J501" s="101">
        <f t="shared" si="89"/>
        <v>0</v>
      </c>
      <c r="K501" s="121">
        <f t="shared" si="90"/>
        <v>0</v>
      </c>
      <c r="L501" s="121" t="e">
        <f>VLOOKUP(C501,'B2B（ol)'!A:P,16,0)</f>
        <v>#N/A</v>
      </c>
      <c r="M501" s="117">
        <f t="shared" si="91"/>
        <v>0</v>
      </c>
      <c r="N501" s="114" t="e">
        <f>VLOOKUP(C501,'B2B（ol)'!A:K,11,0)</f>
        <v>#N/A</v>
      </c>
      <c r="O501" s="114" t="e">
        <f>VLOOKUP(B501,fulfillment!L:AN,29,0)</f>
        <v>#N/A</v>
      </c>
      <c r="P501" s="113"/>
      <c r="Q501" s="61" t="e">
        <f>VLOOKUP(R501,映射表!A:G,7,0)</f>
        <v>#N/A</v>
      </c>
      <c r="R501" s="131"/>
      <c r="S501" s="131"/>
      <c r="T501" s="131"/>
      <c r="U501" s="131"/>
      <c r="V501" s="131"/>
      <c r="W501" s="131"/>
      <c r="X501" s="131"/>
      <c r="Y501" s="131"/>
      <c r="Z501" s="131"/>
      <c r="AA501" s="131"/>
      <c r="AB501" s="61">
        <f t="shared" si="92"/>
        <v>0</v>
      </c>
      <c r="AE501" s="132"/>
    </row>
    <row r="502" spans="1:31" s="61" customFormat="1">
      <c r="A502" s="61" t="e">
        <f t="shared" si="82"/>
        <v>#N/A</v>
      </c>
      <c r="B502" s="121">
        <f t="shared" si="83"/>
        <v>0</v>
      </c>
      <c r="C502" s="117" t="e">
        <f>VLOOKUP(B502,映射表!A:C,3,0)</f>
        <v>#N/A</v>
      </c>
      <c r="D502" s="121">
        <f t="shared" si="84"/>
        <v>0</v>
      </c>
      <c r="E502" s="100">
        <f t="shared" si="85"/>
        <v>0</v>
      </c>
      <c r="F502" s="121">
        <f t="shared" si="86"/>
        <v>0</v>
      </c>
      <c r="G502" s="121">
        <f t="shared" si="87"/>
        <v>0</v>
      </c>
      <c r="H502" s="99" t="e">
        <f>VLOOKUP(C502,'B2B（ol)'!A:J,10,0)*D502</f>
        <v>#N/A</v>
      </c>
      <c r="I502" s="101" t="e">
        <f t="shared" si="88"/>
        <v>#DIV/0!</v>
      </c>
      <c r="J502" s="101">
        <f t="shared" si="89"/>
        <v>0</v>
      </c>
      <c r="K502" s="121">
        <f t="shared" si="90"/>
        <v>0</v>
      </c>
      <c r="L502" s="121" t="e">
        <f>VLOOKUP(C502,'B2B（ol)'!A:P,16,0)</f>
        <v>#N/A</v>
      </c>
      <c r="M502" s="117">
        <f t="shared" si="91"/>
        <v>0</v>
      </c>
      <c r="N502" s="114" t="e">
        <f>VLOOKUP(C502,'B2B（ol)'!A:K,11,0)</f>
        <v>#N/A</v>
      </c>
      <c r="O502" s="114" t="e">
        <f>VLOOKUP(B502,fulfillment!L:AN,29,0)</f>
        <v>#N/A</v>
      </c>
      <c r="P502" s="113"/>
      <c r="Q502" s="61" t="e">
        <f>VLOOKUP(R502,映射表!A:G,7,0)</f>
        <v>#N/A</v>
      </c>
      <c r="R502" s="131"/>
      <c r="S502" s="131"/>
      <c r="T502" s="131"/>
      <c r="U502" s="131"/>
      <c r="V502" s="131"/>
      <c r="W502" s="131"/>
      <c r="X502" s="131"/>
      <c r="Y502" s="131"/>
      <c r="Z502" s="131"/>
      <c r="AA502" s="131"/>
      <c r="AB502" s="61">
        <f t="shared" si="92"/>
        <v>0</v>
      </c>
      <c r="AE502" s="132"/>
    </row>
    <row r="503" spans="1:31" s="61" customFormat="1">
      <c r="A503" s="61" t="e">
        <f t="shared" si="82"/>
        <v>#N/A</v>
      </c>
      <c r="B503" s="121">
        <f t="shared" si="83"/>
        <v>0</v>
      </c>
      <c r="C503" s="117" t="e">
        <f>VLOOKUP(B503,映射表!A:C,3,0)</f>
        <v>#N/A</v>
      </c>
      <c r="D503" s="121">
        <f t="shared" si="84"/>
        <v>0</v>
      </c>
      <c r="E503" s="100">
        <f t="shared" si="85"/>
        <v>0</v>
      </c>
      <c r="F503" s="121">
        <f t="shared" si="86"/>
        <v>0</v>
      </c>
      <c r="G503" s="121">
        <f t="shared" si="87"/>
        <v>0</v>
      </c>
      <c r="H503" s="99" t="e">
        <f>VLOOKUP(C503,'B2B（ol)'!A:J,10,0)*D503</f>
        <v>#N/A</v>
      </c>
      <c r="I503" s="101" t="e">
        <f t="shared" si="88"/>
        <v>#DIV/0!</v>
      </c>
      <c r="J503" s="101">
        <f t="shared" si="89"/>
        <v>0</v>
      </c>
      <c r="K503" s="121">
        <f t="shared" si="90"/>
        <v>0</v>
      </c>
      <c r="L503" s="121" t="e">
        <f>VLOOKUP(C503,'B2B（ol)'!A:P,16,0)</f>
        <v>#N/A</v>
      </c>
      <c r="M503" s="117">
        <f t="shared" si="91"/>
        <v>0</v>
      </c>
      <c r="N503" s="114" t="e">
        <f>VLOOKUP(C503,'B2B（ol)'!A:K,11,0)</f>
        <v>#N/A</v>
      </c>
      <c r="O503" s="114" t="e">
        <f>VLOOKUP(B503,fulfillment!L:AN,29,0)</f>
        <v>#N/A</v>
      </c>
      <c r="P503" s="113"/>
      <c r="Q503" s="61" t="e">
        <f>VLOOKUP(R503,映射表!A:G,7,0)</f>
        <v>#N/A</v>
      </c>
      <c r="R503" s="131"/>
      <c r="S503" s="131"/>
      <c r="T503" s="131"/>
      <c r="U503" s="131"/>
      <c r="V503" s="131"/>
      <c r="W503" s="131"/>
      <c r="X503" s="131"/>
      <c r="Y503" s="131"/>
      <c r="Z503" s="131"/>
      <c r="AA503" s="131"/>
      <c r="AB503" s="61">
        <f t="shared" si="92"/>
        <v>0</v>
      </c>
      <c r="AE503" s="132"/>
    </row>
    <row r="504" spans="1:31" s="61" customFormat="1">
      <c r="A504" s="61" t="e">
        <f t="shared" si="82"/>
        <v>#N/A</v>
      </c>
      <c r="B504" s="121">
        <f t="shared" si="83"/>
        <v>0</v>
      </c>
      <c r="C504" s="117" t="e">
        <f>VLOOKUP(B504,映射表!A:C,3,0)</f>
        <v>#N/A</v>
      </c>
      <c r="D504" s="121">
        <f t="shared" si="84"/>
        <v>0</v>
      </c>
      <c r="E504" s="100">
        <f t="shared" si="85"/>
        <v>0</v>
      </c>
      <c r="F504" s="121">
        <f t="shared" si="86"/>
        <v>0</v>
      </c>
      <c r="G504" s="121">
        <f t="shared" si="87"/>
        <v>0</v>
      </c>
      <c r="H504" s="99" t="e">
        <f>VLOOKUP(C504,'B2B（ol)'!A:J,10,0)*D504</f>
        <v>#N/A</v>
      </c>
      <c r="I504" s="101" t="e">
        <f t="shared" si="88"/>
        <v>#DIV/0!</v>
      </c>
      <c r="J504" s="101">
        <f t="shared" si="89"/>
        <v>0</v>
      </c>
      <c r="K504" s="121">
        <f t="shared" si="90"/>
        <v>0</v>
      </c>
      <c r="L504" s="121" t="e">
        <f>VLOOKUP(C504,'B2B（ol)'!A:P,16,0)</f>
        <v>#N/A</v>
      </c>
      <c r="M504" s="117">
        <f t="shared" si="91"/>
        <v>0</v>
      </c>
      <c r="N504" s="114" t="e">
        <f>VLOOKUP(C504,'B2B（ol)'!A:K,11,0)</f>
        <v>#N/A</v>
      </c>
      <c r="O504" s="114" t="e">
        <f>VLOOKUP(B504,fulfillment!L:AN,29,0)</f>
        <v>#N/A</v>
      </c>
      <c r="P504" s="113"/>
      <c r="Q504" s="61" t="e">
        <f>VLOOKUP(R504,映射表!A:G,7,0)</f>
        <v>#N/A</v>
      </c>
      <c r="R504" s="131"/>
      <c r="S504" s="131"/>
      <c r="T504" s="131"/>
      <c r="U504" s="131"/>
      <c r="V504" s="131"/>
      <c r="W504" s="131"/>
      <c r="X504" s="131"/>
      <c r="Y504" s="131"/>
      <c r="Z504" s="131"/>
      <c r="AA504" s="131"/>
      <c r="AB504" s="61">
        <f t="shared" si="92"/>
        <v>0</v>
      </c>
      <c r="AE504" s="132"/>
    </row>
    <row r="505" spans="1:31" s="61" customFormat="1">
      <c r="A505" s="61" t="e">
        <f t="shared" si="82"/>
        <v>#N/A</v>
      </c>
      <c r="B505" s="121">
        <f t="shared" si="83"/>
        <v>0</v>
      </c>
      <c r="C505" s="117" t="e">
        <f>VLOOKUP(B505,映射表!A:C,3,0)</f>
        <v>#N/A</v>
      </c>
      <c r="D505" s="121">
        <f t="shared" si="84"/>
        <v>0</v>
      </c>
      <c r="E505" s="100">
        <f t="shared" si="85"/>
        <v>0</v>
      </c>
      <c r="F505" s="121">
        <f t="shared" si="86"/>
        <v>0</v>
      </c>
      <c r="G505" s="121">
        <f t="shared" si="87"/>
        <v>0</v>
      </c>
      <c r="H505" s="99" t="e">
        <f>VLOOKUP(C505,'B2B（ol)'!A:J,10,0)*D505</f>
        <v>#N/A</v>
      </c>
      <c r="I505" s="101" t="e">
        <f t="shared" si="88"/>
        <v>#DIV/0!</v>
      </c>
      <c r="J505" s="101">
        <f t="shared" si="89"/>
        <v>0</v>
      </c>
      <c r="K505" s="121">
        <f t="shared" si="90"/>
        <v>0</v>
      </c>
      <c r="L505" s="121" t="e">
        <f>VLOOKUP(C505,'B2B（ol)'!A:P,16,0)</f>
        <v>#N/A</v>
      </c>
      <c r="M505" s="117">
        <f t="shared" si="91"/>
        <v>0</v>
      </c>
      <c r="N505" s="114" t="e">
        <f>VLOOKUP(C505,'B2B（ol)'!A:K,11,0)</f>
        <v>#N/A</v>
      </c>
      <c r="O505" s="114" t="e">
        <f>VLOOKUP(B505,fulfillment!L:AN,29,0)</f>
        <v>#N/A</v>
      </c>
      <c r="P505" s="113"/>
      <c r="Q505" s="61" t="e">
        <f>VLOOKUP(R505,映射表!A:G,7,0)</f>
        <v>#N/A</v>
      </c>
      <c r="R505" s="131"/>
      <c r="S505" s="131"/>
      <c r="T505" s="131"/>
      <c r="U505" s="131"/>
      <c r="V505" s="131"/>
      <c r="W505" s="131"/>
      <c r="X505" s="131"/>
      <c r="Y505" s="131"/>
      <c r="Z505" s="131"/>
      <c r="AA505" s="131"/>
      <c r="AB505" s="61">
        <f t="shared" si="92"/>
        <v>0</v>
      </c>
      <c r="AE505" s="132"/>
    </row>
    <row r="506" spans="1:31" s="61" customFormat="1">
      <c r="A506" s="61" t="e">
        <f t="shared" si="82"/>
        <v>#N/A</v>
      </c>
      <c r="B506" s="121">
        <f t="shared" si="83"/>
        <v>0</v>
      </c>
      <c r="C506" s="117" t="e">
        <f>VLOOKUP(B506,映射表!A:C,3,0)</f>
        <v>#N/A</v>
      </c>
      <c r="D506" s="121">
        <f t="shared" si="84"/>
        <v>0</v>
      </c>
      <c r="E506" s="100">
        <f t="shared" si="85"/>
        <v>0</v>
      </c>
      <c r="F506" s="121">
        <f t="shared" si="86"/>
        <v>0</v>
      </c>
      <c r="G506" s="121">
        <f t="shared" si="87"/>
        <v>0</v>
      </c>
      <c r="H506" s="99" t="e">
        <f>VLOOKUP(C506,'B2B（ol)'!A:J,10,0)*D506</f>
        <v>#N/A</v>
      </c>
      <c r="I506" s="101" t="e">
        <f t="shared" si="88"/>
        <v>#DIV/0!</v>
      </c>
      <c r="J506" s="101">
        <f t="shared" si="89"/>
        <v>0</v>
      </c>
      <c r="K506" s="121">
        <f t="shared" si="90"/>
        <v>0</v>
      </c>
      <c r="L506" s="121" t="e">
        <f>VLOOKUP(C506,'B2B（ol)'!A:P,16,0)</f>
        <v>#N/A</v>
      </c>
      <c r="M506" s="117">
        <f t="shared" si="91"/>
        <v>0</v>
      </c>
      <c r="N506" s="114" t="e">
        <f>VLOOKUP(C506,'B2B（ol)'!A:K,11,0)</f>
        <v>#N/A</v>
      </c>
      <c r="O506" s="114" t="e">
        <f>VLOOKUP(B506,fulfillment!L:AN,29,0)</f>
        <v>#N/A</v>
      </c>
      <c r="P506" s="113"/>
      <c r="Q506" s="61" t="e">
        <f>VLOOKUP(R506,映射表!A:G,7,0)</f>
        <v>#N/A</v>
      </c>
      <c r="R506" s="131"/>
      <c r="S506" s="131"/>
      <c r="T506" s="131"/>
      <c r="U506" s="131"/>
      <c r="V506" s="131"/>
      <c r="W506" s="131"/>
      <c r="X506" s="131"/>
      <c r="Y506" s="131"/>
      <c r="Z506" s="131"/>
      <c r="AA506" s="131"/>
      <c r="AB506" s="61">
        <f t="shared" si="92"/>
        <v>0</v>
      </c>
      <c r="AE506" s="132"/>
    </row>
    <row r="507" spans="1:31" s="61" customFormat="1">
      <c r="A507" s="61" t="e">
        <f t="shared" si="82"/>
        <v>#N/A</v>
      </c>
      <c r="B507" s="121">
        <f t="shared" si="83"/>
        <v>0</v>
      </c>
      <c r="C507" s="117" t="e">
        <f>VLOOKUP(B507,映射表!A:C,3,0)</f>
        <v>#N/A</v>
      </c>
      <c r="D507" s="121">
        <f t="shared" si="84"/>
        <v>0</v>
      </c>
      <c r="E507" s="100">
        <f t="shared" si="85"/>
        <v>0</v>
      </c>
      <c r="F507" s="121">
        <f t="shared" si="86"/>
        <v>0</v>
      </c>
      <c r="G507" s="121">
        <f t="shared" si="87"/>
        <v>0</v>
      </c>
      <c r="H507" s="99" t="e">
        <f>VLOOKUP(C507,'B2B（ol)'!A:J,10,0)*D507</f>
        <v>#N/A</v>
      </c>
      <c r="I507" s="101" t="e">
        <f t="shared" si="88"/>
        <v>#DIV/0!</v>
      </c>
      <c r="J507" s="101">
        <f t="shared" si="89"/>
        <v>0</v>
      </c>
      <c r="K507" s="121">
        <f t="shared" si="90"/>
        <v>0</v>
      </c>
      <c r="L507" s="121" t="e">
        <f>VLOOKUP(C507,'B2B（ol)'!A:P,16,0)</f>
        <v>#N/A</v>
      </c>
      <c r="M507" s="117">
        <f t="shared" si="91"/>
        <v>0</v>
      </c>
      <c r="N507" s="114" t="e">
        <f>VLOOKUP(C507,'B2B（ol)'!A:K,11,0)</f>
        <v>#N/A</v>
      </c>
      <c r="O507" s="114" t="e">
        <f>VLOOKUP(B507,fulfillment!L:AN,29,0)</f>
        <v>#N/A</v>
      </c>
      <c r="P507" s="113"/>
      <c r="Q507" s="61" t="e">
        <f>VLOOKUP(R507,映射表!A:G,7,0)</f>
        <v>#N/A</v>
      </c>
      <c r="R507" s="131"/>
      <c r="S507" s="131"/>
      <c r="T507" s="131"/>
      <c r="U507" s="131"/>
      <c r="V507" s="131"/>
      <c r="W507" s="131"/>
      <c r="X507" s="131"/>
      <c r="Y507" s="131"/>
      <c r="Z507" s="131"/>
      <c r="AA507" s="131"/>
      <c r="AB507" s="61">
        <f t="shared" si="92"/>
        <v>0</v>
      </c>
      <c r="AE507" s="132"/>
    </row>
    <row r="508" spans="1:31" s="61" customFormat="1">
      <c r="A508" s="61" t="e">
        <f t="shared" si="82"/>
        <v>#N/A</v>
      </c>
      <c r="B508" s="121">
        <f t="shared" si="83"/>
        <v>0</v>
      </c>
      <c r="C508" s="117" t="e">
        <f>VLOOKUP(B508,映射表!A:C,3,0)</f>
        <v>#N/A</v>
      </c>
      <c r="D508" s="121">
        <f t="shared" si="84"/>
        <v>0</v>
      </c>
      <c r="E508" s="100">
        <f t="shared" si="85"/>
        <v>0</v>
      </c>
      <c r="F508" s="121">
        <f t="shared" si="86"/>
        <v>0</v>
      </c>
      <c r="G508" s="121">
        <f t="shared" si="87"/>
        <v>0</v>
      </c>
      <c r="H508" s="99" t="e">
        <f>VLOOKUP(C508,'B2B（ol)'!A:J,10,0)*D508</f>
        <v>#N/A</v>
      </c>
      <c r="I508" s="101" t="e">
        <f t="shared" si="88"/>
        <v>#DIV/0!</v>
      </c>
      <c r="J508" s="101">
        <f t="shared" si="89"/>
        <v>0</v>
      </c>
      <c r="K508" s="121">
        <f t="shared" si="90"/>
        <v>0</v>
      </c>
      <c r="L508" s="121" t="e">
        <f>VLOOKUP(C508,'B2B（ol)'!A:P,16,0)</f>
        <v>#N/A</v>
      </c>
      <c r="M508" s="117">
        <f t="shared" si="91"/>
        <v>0</v>
      </c>
      <c r="N508" s="114" t="e">
        <f>VLOOKUP(C508,'B2B（ol)'!A:K,11,0)</f>
        <v>#N/A</v>
      </c>
      <c r="O508" s="114" t="e">
        <f>VLOOKUP(B508,fulfillment!L:AN,29,0)</f>
        <v>#N/A</v>
      </c>
      <c r="P508" s="113"/>
      <c r="Q508" s="61" t="e">
        <f>VLOOKUP(R508,映射表!A:G,7,0)</f>
        <v>#N/A</v>
      </c>
      <c r="R508" s="131"/>
      <c r="S508" s="131"/>
      <c r="T508" s="131"/>
      <c r="U508" s="131"/>
      <c r="V508" s="131"/>
      <c r="W508" s="131"/>
      <c r="X508" s="131"/>
      <c r="Y508" s="131"/>
      <c r="Z508" s="131"/>
      <c r="AA508" s="131"/>
      <c r="AB508" s="61">
        <f t="shared" si="92"/>
        <v>0</v>
      </c>
      <c r="AE508" s="132"/>
    </row>
    <row r="509" spans="1:31" s="61" customFormat="1">
      <c r="A509" s="61" t="e">
        <f t="shared" si="82"/>
        <v>#N/A</v>
      </c>
      <c r="B509" s="121">
        <f t="shared" si="83"/>
        <v>0</v>
      </c>
      <c r="C509" s="117" t="e">
        <f>VLOOKUP(B509,映射表!A:C,3,0)</f>
        <v>#N/A</v>
      </c>
      <c r="D509" s="121">
        <f t="shared" si="84"/>
        <v>0</v>
      </c>
      <c r="E509" s="100">
        <f t="shared" si="85"/>
        <v>0</v>
      </c>
      <c r="F509" s="121">
        <f t="shared" si="86"/>
        <v>0</v>
      </c>
      <c r="G509" s="121">
        <f t="shared" si="87"/>
        <v>0</v>
      </c>
      <c r="H509" s="99" t="e">
        <f>VLOOKUP(C509,'B2B（ol)'!A:J,10,0)*D509</f>
        <v>#N/A</v>
      </c>
      <c r="I509" s="101" t="e">
        <f t="shared" si="88"/>
        <v>#DIV/0!</v>
      </c>
      <c r="J509" s="101">
        <f t="shared" si="89"/>
        <v>0</v>
      </c>
      <c r="K509" s="121">
        <f t="shared" si="90"/>
        <v>0</v>
      </c>
      <c r="L509" s="121" t="e">
        <f>VLOOKUP(C509,'B2B（ol)'!A:P,16,0)</f>
        <v>#N/A</v>
      </c>
      <c r="M509" s="117">
        <f t="shared" si="91"/>
        <v>0</v>
      </c>
      <c r="N509" s="114" t="e">
        <f>VLOOKUP(C509,'B2B（ol)'!A:K,11,0)</f>
        <v>#N/A</v>
      </c>
      <c r="O509" s="114" t="e">
        <f>VLOOKUP(B509,fulfillment!L:AN,29,0)</f>
        <v>#N/A</v>
      </c>
      <c r="P509" s="113"/>
      <c r="Q509" s="61" t="e">
        <f>VLOOKUP(R509,映射表!A:G,7,0)</f>
        <v>#N/A</v>
      </c>
      <c r="R509" s="131"/>
      <c r="S509" s="131"/>
      <c r="T509" s="131"/>
      <c r="U509" s="131"/>
      <c r="V509" s="131"/>
      <c r="W509" s="131"/>
      <c r="X509" s="131"/>
      <c r="Y509" s="131"/>
      <c r="Z509" s="131"/>
      <c r="AA509" s="131"/>
      <c r="AB509" s="61">
        <f t="shared" si="92"/>
        <v>0</v>
      </c>
      <c r="AE509" s="132"/>
    </row>
    <row r="510" spans="1:31" s="61" customFormat="1">
      <c r="A510" s="61" t="e">
        <f t="shared" si="82"/>
        <v>#N/A</v>
      </c>
      <c r="B510" s="121">
        <f t="shared" si="83"/>
        <v>0</v>
      </c>
      <c r="C510" s="117" t="e">
        <f>VLOOKUP(B510,映射表!A:C,3,0)</f>
        <v>#N/A</v>
      </c>
      <c r="D510" s="121">
        <f t="shared" si="84"/>
        <v>0</v>
      </c>
      <c r="E510" s="100">
        <f t="shared" si="85"/>
        <v>0</v>
      </c>
      <c r="F510" s="121">
        <f t="shared" si="86"/>
        <v>0</v>
      </c>
      <c r="G510" s="121">
        <f t="shared" si="87"/>
        <v>0</v>
      </c>
      <c r="H510" s="99" t="e">
        <f>VLOOKUP(C510,'B2B（ol)'!A:J,10,0)*D510</f>
        <v>#N/A</v>
      </c>
      <c r="I510" s="101" t="e">
        <f t="shared" si="88"/>
        <v>#DIV/0!</v>
      </c>
      <c r="J510" s="101">
        <f t="shared" si="89"/>
        <v>0</v>
      </c>
      <c r="K510" s="121">
        <f t="shared" si="90"/>
        <v>0</v>
      </c>
      <c r="L510" s="121" t="e">
        <f>VLOOKUP(C510,'B2B（ol)'!A:P,16,0)</f>
        <v>#N/A</v>
      </c>
      <c r="M510" s="117">
        <f t="shared" si="91"/>
        <v>0</v>
      </c>
      <c r="N510" s="114" t="e">
        <f>VLOOKUP(C510,'B2B（ol)'!A:K,11,0)</f>
        <v>#N/A</v>
      </c>
      <c r="O510" s="114" t="e">
        <f>VLOOKUP(B510,fulfillment!L:AN,29,0)</f>
        <v>#N/A</v>
      </c>
      <c r="P510" s="113"/>
      <c r="Q510" s="61" t="e">
        <f>VLOOKUP(R510,映射表!A:G,7,0)</f>
        <v>#N/A</v>
      </c>
      <c r="R510" s="131"/>
      <c r="S510" s="131"/>
      <c r="T510" s="131"/>
      <c r="U510" s="131"/>
      <c r="V510" s="131"/>
      <c r="W510" s="131"/>
      <c r="X510" s="131"/>
      <c r="Y510" s="131"/>
      <c r="Z510" s="131"/>
      <c r="AA510" s="131"/>
      <c r="AB510" s="61">
        <f t="shared" si="92"/>
        <v>0</v>
      </c>
      <c r="AE510" s="132"/>
    </row>
    <row r="511" spans="1:31" s="61" customFormat="1">
      <c r="A511" s="61" t="e">
        <f t="shared" si="82"/>
        <v>#N/A</v>
      </c>
      <c r="B511" s="121">
        <f t="shared" si="83"/>
        <v>0</v>
      </c>
      <c r="C511" s="117" t="e">
        <f>VLOOKUP(B511,映射表!A:C,3,0)</f>
        <v>#N/A</v>
      </c>
      <c r="D511" s="121">
        <f t="shared" si="84"/>
        <v>0</v>
      </c>
      <c r="E511" s="100">
        <f t="shared" si="85"/>
        <v>0</v>
      </c>
      <c r="F511" s="121">
        <f t="shared" si="86"/>
        <v>0</v>
      </c>
      <c r="G511" s="121">
        <f t="shared" si="87"/>
        <v>0</v>
      </c>
      <c r="H511" s="99" t="e">
        <f>VLOOKUP(C511,'B2B（ol)'!A:J,10,0)*D511</f>
        <v>#N/A</v>
      </c>
      <c r="I511" s="101" t="e">
        <f t="shared" si="88"/>
        <v>#DIV/0!</v>
      </c>
      <c r="J511" s="101">
        <f t="shared" si="89"/>
        <v>0</v>
      </c>
      <c r="K511" s="121">
        <f t="shared" si="90"/>
        <v>0</v>
      </c>
      <c r="L511" s="121" t="e">
        <f>VLOOKUP(C511,'B2B（ol)'!A:P,16,0)</f>
        <v>#N/A</v>
      </c>
      <c r="M511" s="117">
        <f t="shared" si="91"/>
        <v>0</v>
      </c>
      <c r="N511" s="114" t="e">
        <f>VLOOKUP(C511,'B2B（ol)'!A:K,11,0)</f>
        <v>#N/A</v>
      </c>
      <c r="O511" s="114" t="e">
        <f>VLOOKUP(B511,fulfillment!L:AN,29,0)</f>
        <v>#N/A</v>
      </c>
      <c r="P511" s="113"/>
      <c r="Q511" s="61" t="e">
        <f>VLOOKUP(R511,映射表!A:G,7,0)</f>
        <v>#N/A</v>
      </c>
      <c r="R511" s="131"/>
      <c r="S511" s="131"/>
      <c r="T511" s="131"/>
      <c r="U511" s="131"/>
      <c r="V511" s="131"/>
      <c r="W511" s="131"/>
      <c r="X511" s="131"/>
      <c r="Y511" s="131"/>
      <c r="Z511" s="131"/>
      <c r="AA511" s="131"/>
      <c r="AB511" s="61">
        <f t="shared" si="92"/>
        <v>0</v>
      </c>
      <c r="AE511" s="132"/>
    </row>
    <row r="512" spans="1:31" s="61" customFormat="1">
      <c r="A512" s="61" t="e">
        <f t="shared" si="82"/>
        <v>#N/A</v>
      </c>
      <c r="B512" s="121">
        <f t="shared" si="83"/>
        <v>0</v>
      </c>
      <c r="C512" s="117" t="e">
        <f>VLOOKUP(B512,映射表!A:C,3,0)</f>
        <v>#N/A</v>
      </c>
      <c r="D512" s="121">
        <f t="shared" si="84"/>
        <v>0</v>
      </c>
      <c r="E512" s="100">
        <f t="shared" si="85"/>
        <v>0</v>
      </c>
      <c r="F512" s="121">
        <f t="shared" si="86"/>
        <v>0</v>
      </c>
      <c r="G512" s="121">
        <f t="shared" si="87"/>
        <v>0</v>
      </c>
      <c r="H512" s="99" t="e">
        <f>VLOOKUP(C512,'B2B（ol)'!A:J,10,0)*D512</f>
        <v>#N/A</v>
      </c>
      <c r="I512" s="101" t="e">
        <f t="shared" si="88"/>
        <v>#DIV/0!</v>
      </c>
      <c r="J512" s="101">
        <f t="shared" si="89"/>
        <v>0</v>
      </c>
      <c r="K512" s="121">
        <f t="shared" si="90"/>
        <v>0</v>
      </c>
      <c r="L512" s="121" t="e">
        <f>VLOOKUP(C512,'B2B（ol)'!A:P,16,0)</f>
        <v>#N/A</v>
      </c>
      <c r="M512" s="117">
        <f t="shared" si="91"/>
        <v>0</v>
      </c>
      <c r="N512" s="114" t="e">
        <f>VLOOKUP(C512,'B2B（ol)'!A:K,11,0)</f>
        <v>#N/A</v>
      </c>
      <c r="O512" s="114" t="e">
        <f>VLOOKUP(B512,fulfillment!L:AN,29,0)</f>
        <v>#N/A</v>
      </c>
      <c r="P512" s="113"/>
      <c r="Q512" s="61" t="e">
        <f>VLOOKUP(R512,映射表!A:G,7,0)</f>
        <v>#N/A</v>
      </c>
      <c r="R512" s="131"/>
      <c r="S512" s="131"/>
      <c r="T512" s="131"/>
      <c r="U512" s="131"/>
      <c r="V512" s="131"/>
      <c r="W512" s="131"/>
      <c r="X512" s="131"/>
      <c r="Y512" s="131"/>
      <c r="Z512" s="131"/>
      <c r="AA512" s="131"/>
      <c r="AB512" s="61">
        <f t="shared" si="92"/>
        <v>0</v>
      </c>
      <c r="AE512" s="132"/>
    </row>
    <row r="513" spans="1:31" s="61" customFormat="1">
      <c r="A513" s="61" t="e">
        <f t="shared" si="82"/>
        <v>#N/A</v>
      </c>
      <c r="B513" s="121">
        <f t="shared" si="83"/>
        <v>0</v>
      </c>
      <c r="C513" s="117" t="e">
        <f>VLOOKUP(B513,映射表!A:C,3,0)</f>
        <v>#N/A</v>
      </c>
      <c r="D513" s="121">
        <f t="shared" si="84"/>
        <v>0</v>
      </c>
      <c r="E513" s="100">
        <f t="shared" si="85"/>
        <v>0</v>
      </c>
      <c r="F513" s="121">
        <f t="shared" si="86"/>
        <v>0</v>
      </c>
      <c r="G513" s="121">
        <f t="shared" si="87"/>
        <v>0</v>
      </c>
      <c r="H513" s="99" t="e">
        <f>VLOOKUP(C513,'B2B（ol)'!A:J,10,0)*D513</f>
        <v>#N/A</v>
      </c>
      <c r="I513" s="101" t="e">
        <f t="shared" si="88"/>
        <v>#DIV/0!</v>
      </c>
      <c r="J513" s="101">
        <f t="shared" si="89"/>
        <v>0</v>
      </c>
      <c r="K513" s="121">
        <f t="shared" si="90"/>
        <v>0</v>
      </c>
      <c r="L513" s="121" t="e">
        <f>VLOOKUP(C513,'B2B（ol)'!A:P,16,0)</f>
        <v>#N/A</v>
      </c>
      <c r="M513" s="117">
        <f t="shared" si="91"/>
        <v>0</v>
      </c>
      <c r="N513" s="114" t="e">
        <f>VLOOKUP(C513,'B2B（ol)'!A:K,11,0)</f>
        <v>#N/A</v>
      </c>
      <c r="O513" s="114" t="e">
        <f>VLOOKUP(B513,fulfillment!L:AN,29,0)</f>
        <v>#N/A</v>
      </c>
      <c r="P513" s="113"/>
      <c r="Q513" s="61" t="e">
        <f>VLOOKUP(R513,映射表!A:G,7,0)</f>
        <v>#N/A</v>
      </c>
      <c r="R513" s="131"/>
      <c r="S513" s="131"/>
      <c r="T513" s="131"/>
      <c r="U513" s="131"/>
      <c r="V513" s="131"/>
      <c r="W513" s="131"/>
      <c r="X513" s="131"/>
      <c r="Y513" s="131"/>
      <c r="Z513" s="131"/>
      <c r="AA513" s="131"/>
      <c r="AB513" s="61">
        <f t="shared" si="92"/>
        <v>0</v>
      </c>
      <c r="AE513" s="132"/>
    </row>
    <row r="514" spans="1:31" s="61" customFormat="1">
      <c r="A514" s="61" t="e">
        <f t="shared" ref="A514:A577" si="93">Q514</f>
        <v>#N/A</v>
      </c>
      <c r="B514" s="121">
        <f t="shared" ref="B514:B577" si="94">R514</f>
        <v>0</v>
      </c>
      <c r="C514" s="117" t="e">
        <f>VLOOKUP(B514,映射表!A:C,3,0)</f>
        <v>#N/A</v>
      </c>
      <c r="D514" s="121">
        <f t="shared" si="84"/>
        <v>0</v>
      </c>
      <c r="E514" s="100">
        <f t="shared" si="85"/>
        <v>0</v>
      </c>
      <c r="F514" s="121">
        <f t="shared" si="86"/>
        <v>0</v>
      </c>
      <c r="G514" s="121">
        <f t="shared" si="87"/>
        <v>0</v>
      </c>
      <c r="H514" s="99" t="e">
        <f>VLOOKUP(C514,'B2B（ol)'!A:J,10,0)*D514</f>
        <v>#N/A</v>
      </c>
      <c r="I514" s="101" t="e">
        <f t="shared" si="88"/>
        <v>#DIV/0!</v>
      </c>
      <c r="J514" s="101">
        <f t="shared" si="89"/>
        <v>0</v>
      </c>
      <c r="K514" s="121">
        <f t="shared" si="90"/>
        <v>0</v>
      </c>
      <c r="L514" s="121" t="e">
        <f>VLOOKUP(C514,'B2B（ol)'!A:P,16,0)</f>
        <v>#N/A</v>
      </c>
      <c r="M514" s="117">
        <f t="shared" si="91"/>
        <v>0</v>
      </c>
      <c r="N514" s="114" t="e">
        <f>VLOOKUP(C514,'B2B（ol)'!A:K,11,0)</f>
        <v>#N/A</v>
      </c>
      <c r="O514" s="114" t="e">
        <f>VLOOKUP(B514,fulfillment!L:AN,29,0)</f>
        <v>#N/A</v>
      </c>
      <c r="P514" s="113"/>
      <c r="Q514" s="61" t="e">
        <f>VLOOKUP(R514,映射表!A:G,7,0)</f>
        <v>#N/A</v>
      </c>
      <c r="R514" s="131"/>
      <c r="S514" s="131"/>
      <c r="T514" s="131"/>
      <c r="U514" s="131"/>
      <c r="V514" s="131"/>
      <c r="W514" s="131"/>
      <c r="X514" s="131"/>
      <c r="Y514" s="131"/>
      <c r="Z514" s="131"/>
      <c r="AA514" s="131"/>
      <c r="AB514" s="61">
        <f t="shared" si="92"/>
        <v>0</v>
      </c>
      <c r="AE514" s="132"/>
    </row>
    <row r="515" spans="1:31" s="61" customFormat="1">
      <c r="A515" s="61" t="e">
        <f t="shared" si="93"/>
        <v>#N/A</v>
      </c>
      <c r="B515" s="121">
        <f t="shared" si="94"/>
        <v>0</v>
      </c>
      <c r="C515" s="117" t="e">
        <f>VLOOKUP(B515,映射表!A:C,3,0)</f>
        <v>#N/A</v>
      </c>
      <c r="D515" s="121">
        <f t="shared" si="84"/>
        <v>0</v>
      </c>
      <c r="E515" s="100">
        <f t="shared" si="85"/>
        <v>0</v>
      </c>
      <c r="F515" s="121">
        <f t="shared" si="86"/>
        <v>0</v>
      </c>
      <c r="G515" s="121">
        <f t="shared" si="87"/>
        <v>0</v>
      </c>
      <c r="H515" s="99" t="e">
        <f>VLOOKUP(C515,'B2B（ol)'!A:J,10,0)*D515</f>
        <v>#N/A</v>
      </c>
      <c r="I515" s="101" t="e">
        <f t="shared" si="88"/>
        <v>#DIV/0!</v>
      </c>
      <c r="J515" s="101">
        <f t="shared" si="89"/>
        <v>0</v>
      </c>
      <c r="K515" s="121">
        <f t="shared" si="90"/>
        <v>0</v>
      </c>
      <c r="L515" s="121" t="e">
        <f>VLOOKUP(C515,'B2B（ol)'!A:P,16,0)</f>
        <v>#N/A</v>
      </c>
      <c r="M515" s="117">
        <f t="shared" si="91"/>
        <v>0</v>
      </c>
      <c r="N515" s="114" t="e">
        <f>VLOOKUP(C515,'B2B（ol)'!A:K,11,0)</f>
        <v>#N/A</v>
      </c>
      <c r="O515" s="114" t="e">
        <f>VLOOKUP(B515,fulfillment!L:AN,29,0)</f>
        <v>#N/A</v>
      </c>
      <c r="P515" s="113"/>
      <c r="Q515" s="61" t="e">
        <f>VLOOKUP(R515,映射表!A:G,7,0)</f>
        <v>#N/A</v>
      </c>
      <c r="R515" s="131"/>
      <c r="S515" s="131"/>
      <c r="T515" s="131"/>
      <c r="U515" s="131"/>
      <c r="V515" s="131"/>
      <c r="W515" s="131"/>
      <c r="X515" s="131"/>
      <c r="Y515" s="131"/>
      <c r="Z515" s="131"/>
      <c r="AA515" s="131"/>
      <c r="AB515" s="61">
        <f t="shared" si="92"/>
        <v>0</v>
      </c>
      <c r="AE515" s="132"/>
    </row>
    <row r="516" spans="1:31" s="61" customFormat="1">
      <c r="A516" s="61" t="e">
        <f t="shared" si="93"/>
        <v>#N/A</v>
      </c>
      <c r="B516" s="121">
        <f t="shared" si="94"/>
        <v>0</v>
      </c>
      <c r="C516" s="117" t="e">
        <f>VLOOKUP(B516,映射表!A:C,3,0)</f>
        <v>#N/A</v>
      </c>
      <c r="D516" s="121">
        <f t="shared" ref="D516:D579" si="95">U516</f>
        <v>0</v>
      </c>
      <c r="E516" s="100">
        <f t="shared" ref="E516:E579" si="96">IFERROR(W516/D516,0)*D516</f>
        <v>0</v>
      </c>
      <c r="F516" s="121">
        <f t="shared" ref="F516:F579" si="97">IFERROR(Y516/D516,0)*D516</f>
        <v>0</v>
      </c>
      <c r="G516" s="121">
        <f t="shared" ref="G516:G579" si="98">IFERROR(IF((E516+F516)&gt;200,(E516+F516-200)*0.9+200*0.85,(E516+F516)*0.85),0)</f>
        <v>0</v>
      </c>
      <c r="H516" s="99" t="e">
        <f>VLOOKUP(C516,'B2B（ol)'!A:J,10,0)*D516</f>
        <v>#N/A</v>
      </c>
      <c r="I516" s="101" t="e">
        <f t="shared" ref="I516:I579" si="99">(M516*0.05/D516)*D516</f>
        <v>#DIV/0!</v>
      </c>
      <c r="J516" s="101">
        <f t="shared" ref="J516:J579" si="100">IFERROR((G516-H516-(I516/D516))/(E516+F516),0)</f>
        <v>0</v>
      </c>
      <c r="K516" s="121">
        <f t="shared" ref="K516:K579" si="101">IFERROR((G516-H516-I516),0)</f>
        <v>0</v>
      </c>
      <c r="L516" s="121" t="e">
        <f>VLOOKUP(C516,'B2B（ol)'!A:P,16,0)</f>
        <v>#N/A</v>
      </c>
      <c r="M516" s="117">
        <f t="shared" ref="M516:M579" si="102">(E516+F516)</f>
        <v>0</v>
      </c>
      <c r="N516" s="114" t="e">
        <f>VLOOKUP(C516,'B2B（ol)'!A:K,11,0)</f>
        <v>#N/A</v>
      </c>
      <c r="O516" s="114" t="e">
        <f>VLOOKUP(B516,fulfillment!L:AN,29,0)</f>
        <v>#N/A</v>
      </c>
      <c r="P516" s="113"/>
      <c r="Q516" s="61" t="e">
        <f>VLOOKUP(R516,映射表!A:G,7,0)</f>
        <v>#N/A</v>
      </c>
      <c r="R516" s="131"/>
      <c r="S516" s="131"/>
      <c r="T516" s="131"/>
      <c r="U516" s="131"/>
      <c r="V516" s="131"/>
      <c r="W516" s="131"/>
      <c r="X516" s="131"/>
      <c r="Y516" s="131"/>
      <c r="Z516" s="131"/>
      <c r="AA516" s="131"/>
      <c r="AB516" s="61">
        <f t="shared" si="92"/>
        <v>0</v>
      </c>
      <c r="AE516" s="132"/>
    </row>
    <row r="517" spans="1:31" s="61" customFormat="1">
      <c r="A517" s="61" t="e">
        <f t="shared" si="93"/>
        <v>#N/A</v>
      </c>
      <c r="B517" s="121">
        <f t="shared" si="94"/>
        <v>0</v>
      </c>
      <c r="C517" s="117" t="e">
        <f>VLOOKUP(B517,映射表!A:C,3,0)</f>
        <v>#N/A</v>
      </c>
      <c r="D517" s="121">
        <f t="shared" si="95"/>
        <v>0</v>
      </c>
      <c r="E517" s="100">
        <f t="shared" si="96"/>
        <v>0</v>
      </c>
      <c r="F517" s="121">
        <f t="shared" si="97"/>
        <v>0</v>
      </c>
      <c r="G517" s="121">
        <f t="shared" si="98"/>
        <v>0</v>
      </c>
      <c r="H517" s="99" t="e">
        <f>VLOOKUP(C517,'B2B（ol)'!A:J,10,0)*D517</f>
        <v>#N/A</v>
      </c>
      <c r="I517" s="101" t="e">
        <f t="shared" si="99"/>
        <v>#DIV/0!</v>
      </c>
      <c r="J517" s="101">
        <f t="shared" si="100"/>
        <v>0</v>
      </c>
      <c r="K517" s="121">
        <f t="shared" si="101"/>
        <v>0</v>
      </c>
      <c r="L517" s="121" t="e">
        <f>VLOOKUP(C517,'B2B（ol)'!A:P,16,0)</f>
        <v>#N/A</v>
      </c>
      <c r="M517" s="117">
        <f t="shared" si="102"/>
        <v>0</v>
      </c>
      <c r="N517" s="114" t="e">
        <f>VLOOKUP(C517,'B2B（ol)'!A:K,11,0)</f>
        <v>#N/A</v>
      </c>
      <c r="O517" s="114" t="e">
        <f>VLOOKUP(B517,fulfillment!L:AN,29,0)</f>
        <v>#N/A</v>
      </c>
      <c r="P517" s="113"/>
      <c r="Q517" s="61" t="e">
        <f>VLOOKUP(R517,映射表!A:G,7,0)</f>
        <v>#N/A</v>
      </c>
      <c r="R517" s="131"/>
      <c r="S517" s="131"/>
      <c r="T517" s="131"/>
      <c r="U517" s="131"/>
      <c r="V517" s="131"/>
      <c r="W517" s="131"/>
      <c r="X517" s="131"/>
      <c r="Y517" s="131"/>
      <c r="Z517" s="131"/>
      <c r="AA517" s="131"/>
      <c r="AB517" s="61">
        <f t="shared" si="92"/>
        <v>0</v>
      </c>
      <c r="AE517" s="132"/>
    </row>
    <row r="518" spans="1:31" s="61" customFormat="1">
      <c r="A518" s="61" t="e">
        <f t="shared" si="93"/>
        <v>#N/A</v>
      </c>
      <c r="B518" s="121">
        <f t="shared" si="94"/>
        <v>0</v>
      </c>
      <c r="C518" s="117" t="e">
        <f>VLOOKUP(B518,映射表!A:C,3,0)</f>
        <v>#N/A</v>
      </c>
      <c r="D518" s="121">
        <f t="shared" si="95"/>
        <v>0</v>
      </c>
      <c r="E518" s="100">
        <f t="shared" si="96"/>
        <v>0</v>
      </c>
      <c r="F518" s="121">
        <f t="shared" si="97"/>
        <v>0</v>
      </c>
      <c r="G518" s="121">
        <f t="shared" si="98"/>
        <v>0</v>
      </c>
      <c r="H518" s="99" t="e">
        <f>VLOOKUP(C518,'B2B（ol)'!A:J,10,0)*D518</f>
        <v>#N/A</v>
      </c>
      <c r="I518" s="101" t="e">
        <f t="shared" si="99"/>
        <v>#DIV/0!</v>
      </c>
      <c r="J518" s="101">
        <f t="shared" si="100"/>
        <v>0</v>
      </c>
      <c r="K518" s="121">
        <f t="shared" si="101"/>
        <v>0</v>
      </c>
      <c r="L518" s="121" t="e">
        <f>VLOOKUP(C518,'B2B（ol)'!A:P,16,0)</f>
        <v>#N/A</v>
      </c>
      <c r="M518" s="117">
        <f t="shared" si="102"/>
        <v>0</v>
      </c>
      <c r="N518" s="114" t="e">
        <f>VLOOKUP(C518,'B2B（ol)'!A:K,11,0)</f>
        <v>#N/A</v>
      </c>
      <c r="O518" s="114" t="e">
        <f>VLOOKUP(B518,fulfillment!L:AN,29,0)</f>
        <v>#N/A</v>
      </c>
      <c r="P518" s="113"/>
      <c r="Q518" s="61" t="e">
        <f>VLOOKUP(R518,映射表!A:G,7,0)</f>
        <v>#N/A</v>
      </c>
      <c r="R518" s="131"/>
      <c r="S518" s="131"/>
      <c r="T518" s="131"/>
      <c r="U518" s="131"/>
      <c r="V518" s="131"/>
      <c r="W518" s="131"/>
      <c r="X518" s="131"/>
      <c r="Y518" s="131"/>
      <c r="Z518" s="131"/>
      <c r="AA518" s="131"/>
      <c r="AB518" s="61">
        <f t="shared" si="92"/>
        <v>0</v>
      </c>
      <c r="AE518" s="132"/>
    </row>
    <row r="519" spans="1:31" s="61" customFormat="1">
      <c r="A519" s="61" t="e">
        <f t="shared" si="93"/>
        <v>#N/A</v>
      </c>
      <c r="B519" s="121">
        <f t="shared" si="94"/>
        <v>0</v>
      </c>
      <c r="C519" s="117" t="e">
        <f>VLOOKUP(B519,映射表!A:C,3,0)</f>
        <v>#N/A</v>
      </c>
      <c r="D519" s="121">
        <f t="shared" si="95"/>
        <v>0</v>
      </c>
      <c r="E519" s="100">
        <f t="shared" si="96"/>
        <v>0</v>
      </c>
      <c r="F519" s="121">
        <f t="shared" si="97"/>
        <v>0</v>
      </c>
      <c r="G519" s="121">
        <f t="shared" si="98"/>
        <v>0</v>
      </c>
      <c r="H519" s="99" t="e">
        <f>VLOOKUP(C519,'B2B（ol)'!A:J,10,0)*D519</f>
        <v>#N/A</v>
      </c>
      <c r="I519" s="101" t="e">
        <f t="shared" si="99"/>
        <v>#DIV/0!</v>
      </c>
      <c r="J519" s="101">
        <f t="shared" si="100"/>
        <v>0</v>
      </c>
      <c r="K519" s="121">
        <f t="shared" si="101"/>
        <v>0</v>
      </c>
      <c r="L519" s="121" t="e">
        <f>VLOOKUP(C519,'B2B（ol)'!A:P,16,0)</f>
        <v>#N/A</v>
      </c>
      <c r="M519" s="117">
        <f t="shared" si="102"/>
        <v>0</v>
      </c>
      <c r="N519" s="114" t="e">
        <f>VLOOKUP(C519,'B2B（ol)'!A:K,11,0)</f>
        <v>#N/A</v>
      </c>
      <c r="O519" s="114" t="e">
        <f>VLOOKUP(B519,fulfillment!L:AN,29,0)</f>
        <v>#N/A</v>
      </c>
      <c r="P519" s="113"/>
      <c r="Q519" s="61" t="e">
        <f>VLOOKUP(R519,映射表!A:G,7,0)</f>
        <v>#N/A</v>
      </c>
      <c r="R519" s="131"/>
      <c r="S519" s="131"/>
      <c r="T519" s="131"/>
      <c r="U519" s="131"/>
      <c r="V519" s="131"/>
      <c r="W519" s="131"/>
      <c r="X519" s="131"/>
      <c r="Y519" s="131"/>
      <c r="Z519" s="131"/>
      <c r="AA519" s="131"/>
      <c r="AB519" s="61">
        <f t="shared" si="92"/>
        <v>0</v>
      </c>
      <c r="AE519" s="132"/>
    </row>
    <row r="520" spans="1:31" s="61" customFormat="1">
      <c r="A520" s="61" t="e">
        <f t="shared" si="93"/>
        <v>#N/A</v>
      </c>
      <c r="B520" s="121">
        <f t="shared" si="94"/>
        <v>0</v>
      </c>
      <c r="C520" s="117" t="e">
        <f>VLOOKUP(B520,映射表!A:C,3,0)</f>
        <v>#N/A</v>
      </c>
      <c r="D520" s="121">
        <f t="shared" si="95"/>
        <v>0</v>
      </c>
      <c r="E520" s="100">
        <f t="shared" si="96"/>
        <v>0</v>
      </c>
      <c r="F520" s="121">
        <f t="shared" si="97"/>
        <v>0</v>
      </c>
      <c r="G520" s="121">
        <f t="shared" si="98"/>
        <v>0</v>
      </c>
      <c r="H520" s="99" t="e">
        <f>VLOOKUP(C520,'B2B（ol)'!A:J,10,0)*D520</f>
        <v>#N/A</v>
      </c>
      <c r="I520" s="101" t="e">
        <f t="shared" si="99"/>
        <v>#DIV/0!</v>
      </c>
      <c r="J520" s="101">
        <f t="shared" si="100"/>
        <v>0</v>
      </c>
      <c r="K520" s="121">
        <f t="shared" si="101"/>
        <v>0</v>
      </c>
      <c r="L520" s="121" t="e">
        <f>VLOOKUP(C520,'B2B（ol)'!A:P,16,0)</f>
        <v>#N/A</v>
      </c>
      <c r="M520" s="117">
        <f t="shared" si="102"/>
        <v>0</v>
      </c>
      <c r="N520" s="114" t="e">
        <f>VLOOKUP(C520,'B2B（ol)'!A:K,11,0)</f>
        <v>#N/A</v>
      </c>
      <c r="O520" s="114" t="e">
        <f>VLOOKUP(B520,fulfillment!L:AN,29,0)</f>
        <v>#N/A</v>
      </c>
      <c r="P520" s="113"/>
      <c r="Q520" s="61" t="e">
        <f>VLOOKUP(R520,映射表!A:G,7,0)</f>
        <v>#N/A</v>
      </c>
      <c r="R520" s="131"/>
      <c r="S520" s="131"/>
      <c r="T520" s="131"/>
      <c r="U520" s="131"/>
      <c r="V520" s="131"/>
      <c r="W520" s="131"/>
      <c r="X520" s="131"/>
      <c r="Y520" s="131"/>
      <c r="Z520" s="131"/>
      <c r="AA520" s="131"/>
      <c r="AB520" s="61">
        <f t="shared" si="92"/>
        <v>0</v>
      </c>
      <c r="AE520" s="132"/>
    </row>
    <row r="521" spans="1:31" s="61" customFormat="1">
      <c r="A521" s="61" t="e">
        <f t="shared" si="93"/>
        <v>#N/A</v>
      </c>
      <c r="B521" s="121">
        <f t="shared" si="94"/>
        <v>0</v>
      </c>
      <c r="C521" s="117" t="e">
        <f>VLOOKUP(B521,映射表!A:C,3,0)</f>
        <v>#N/A</v>
      </c>
      <c r="D521" s="121">
        <f t="shared" si="95"/>
        <v>0</v>
      </c>
      <c r="E521" s="100">
        <f t="shared" si="96"/>
        <v>0</v>
      </c>
      <c r="F521" s="121">
        <f t="shared" si="97"/>
        <v>0</v>
      </c>
      <c r="G521" s="121">
        <f t="shared" si="98"/>
        <v>0</v>
      </c>
      <c r="H521" s="99" t="e">
        <f>VLOOKUP(C521,'B2B（ol)'!A:J,10,0)*D521</f>
        <v>#N/A</v>
      </c>
      <c r="I521" s="101" t="e">
        <f t="shared" si="99"/>
        <v>#DIV/0!</v>
      </c>
      <c r="J521" s="101">
        <f t="shared" si="100"/>
        <v>0</v>
      </c>
      <c r="K521" s="121">
        <f t="shared" si="101"/>
        <v>0</v>
      </c>
      <c r="L521" s="121" t="e">
        <f>VLOOKUP(C521,'B2B（ol)'!A:P,16,0)</f>
        <v>#N/A</v>
      </c>
      <c r="M521" s="117">
        <f t="shared" si="102"/>
        <v>0</v>
      </c>
      <c r="N521" s="114" t="e">
        <f>VLOOKUP(C521,'B2B（ol)'!A:K,11,0)</f>
        <v>#N/A</v>
      </c>
      <c r="O521" s="114" t="e">
        <f>VLOOKUP(B521,fulfillment!L:AN,29,0)</f>
        <v>#N/A</v>
      </c>
      <c r="P521" s="113"/>
      <c r="Q521" s="61" t="e">
        <f>VLOOKUP(R521,映射表!A:G,7,0)</f>
        <v>#N/A</v>
      </c>
      <c r="R521" s="131"/>
      <c r="S521" s="131"/>
      <c r="T521" s="131"/>
      <c r="U521" s="131"/>
      <c r="V521" s="131"/>
      <c r="W521" s="131"/>
      <c r="X521" s="131"/>
      <c r="Y521" s="131"/>
      <c r="Z521" s="131"/>
      <c r="AA521" s="131"/>
      <c r="AB521" s="61">
        <f t="shared" si="92"/>
        <v>0</v>
      </c>
      <c r="AE521" s="132"/>
    </row>
    <row r="522" spans="1:31" s="61" customFormat="1">
      <c r="A522" s="61" t="e">
        <f t="shared" si="93"/>
        <v>#N/A</v>
      </c>
      <c r="B522" s="121">
        <f t="shared" si="94"/>
        <v>0</v>
      </c>
      <c r="C522" s="117" t="e">
        <f>VLOOKUP(B522,映射表!A:C,3,0)</f>
        <v>#N/A</v>
      </c>
      <c r="D522" s="121">
        <f t="shared" si="95"/>
        <v>0</v>
      </c>
      <c r="E522" s="100">
        <f t="shared" si="96"/>
        <v>0</v>
      </c>
      <c r="F522" s="121">
        <f t="shared" si="97"/>
        <v>0</v>
      </c>
      <c r="G522" s="121">
        <f t="shared" si="98"/>
        <v>0</v>
      </c>
      <c r="H522" s="99" t="e">
        <f>VLOOKUP(C522,'B2B（ol)'!A:J,10,0)*D522</f>
        <v>#N/A</v>
      </c>
      <c r="I522" s="101" t="e">
        <f t="shared" si="99"/>
        <v>#DIV/0!</v>
      </c>
      <c r="J522" s="101">
        <f t="shared" si="100"/>
        <v>0</v>
      </c>
      <c r="K522" s="121">
        <f t="shared" si="101"/>
        <v>0</v>
      </c>
      <c r="L522" s="121" t="e">
        <f>VLOOKUP(C522,'B2B（ol)'!A:P,16,0)</f>
        <v>#N/A</v>
      </c>
      <c r="M522" s="117">
        <f t="shared" si="102"/>
        <v>0</v>
      </c>
      <c r="N522" s="114" t="e">
        <f>VLOOKUP(C522,'B2B（ol)'!A:K,11,0)</f>
        <v>#N/A</v>
      </c>
      <c r="O522" s="114" t="e">
        <f>VLOOKUP(B522,fulfillment!L:AN,29,0)</f>
        <v>#N/A</v>
      </c>
      <c r="P522" s="113"/>
      <c r="Q522" s="61" t="e">
        <f>VLOOKUP(R522,映射表!A:G,7,0)</f>
        <v>#N/A</v>
      </c>
      <c r="R522" s="131"/>
      <c r="S522" s="131"/>
      <c r="T522" s="131"/>
      <c r="U522" s="131"/>
      <c r="V522" s="131"/>
      <c r="W522" s="131"/>
      <c r="X522" s="131"/>
      <c r="Y522" s="131"/>
      <c r="Z522" s="131"/>
      <c r="AA522" s="131"/>
      <c r="AB522" s="61">
        <f t="shared" si="92"/>
        <v>0</v>
      </c>
      <c r="AE522" s="132"/>
    </row>
    <row r="523" spans="1:31" s="61" customFormat="1">
      <c r="A523" s="61" t="e">
        <f t="shared" si="93"/>
        <v>#N/A</v>
      </c>
      <c r="B523" s="121">
        <f t="shared" si="94"/>
        <v>0</v>
      </c>
      <c r="C523" s="117" t="e">
        <f>VLOOKUP(B523,映射表!A:C,3,0)</f>
        <v>#N/A</v>
      </c>
      <c r="D523" s="121">
        <f t="shared" si="95"/>
        <v>0</v>
      </c>
      <c r="E523" s="100">
        <f t="shared" si="96"/>
        <v>0</v>
      </c>
      <c r="F523" s="121">
        <f t="shared" si="97"/>
        <v>0</v>
      </c>
      <c r="G523" s="121">
        <f t="shared" si="98"/>
        <v>0</v>
      </c>
      <c r="H523" s="99" t="e">
        <f>VLOOKUP(C523,'B2B（ol)'!A:J,10,0)*D523</f>
        <v>#N/A</v>
      </c>
      <c r="I523" s="101" t="e">
        <f t="shared" si="99"/>
        <v>#DIV/0!</v>
      </c>
      <c r="J523" s="101">
        <f t="shared" si="100"/>
        <v>0</v>
      </c>
      <c r="K523" s="121">
        <f t="shared" si="101"/>
        <v>0</v>
      </c>
      <c r="L523" s="121" t="e">
        <f>VLOOKUP(C523,'B2B（ol)'!A:P,16,0)</f>
        <v>#N/A</v>
      </c>
      <c r="M523" s="117">
        <f t="shared" si="102"/>
        <v>0</v>
      </c>
      <c r="N523" s="114" t="e">
        <f>VLOOKUP(C523,'B2B（ol)'!A:K,11,0)</f>
        <v>#N/A</v>
      </c>
      <c r="O523" s="114" t="e">
        <f>VLOOKUP(B523,fulfillment!L:AN,29,0)</f>
        <v>#N/A</v>
      </c>
      <c r="P523" s="113"/>
      <c r="Q523" s="61" t="e">
        <f>VLOOKUP(R523,映射表!A:G,7,0)</f>
        <v>#N/A</v>
      </c>
      <c r="R523" s="131"/>
      <c r="S523" s="131"/>
      <c r="T523" s="131"/>
      <c r="U523" s="131"/>
      <c r="V523" s="131"/>
      <c r="W523" s="131"/>
      <c r="X523" s="131"/>
      <c r="Y523" s="131"/>
      <c r="Z523" s="131"/>
      <c r="AA523" s="131"/>
      <c r="AB523" s="61">
        <f t="shared" si="92"/>
        <v>0</v>
      </c>
      <c r="AE523" s="132"/>
    </row>
    <row r="524" spans="1:31" s="61" customFormat="1">
      <c r="A524" s="61" t="e">
        <f t="shared" si="93"/>
        <v>#N/A</v>
      </c>
      <c r="B524" s="121">
        <f t="shared" si="94"/>
        <v>0</v>
      </c>
      <c r="C524" s="117" t="e">
        <f>VLOOKUP(B524,映射表!A:C,3,0)</f>
        <v>#N/A</v>
      </c>
      <c r="D524" s="121">
        <f t="shared" si="95"/>
        <v>0</v>
      </c>
      <c r="E524" s="100">
        <f t="shared" si="96"/>
        <v>0</v>
      </c>
      <c r="F524" s="121">
        <f t="shared" si="97"/>
        <v>0</v>
      </c>
      <c r="G524" s="121">
        <f t="shared" si="98"/>
        <v>0</v>
      </c>
      <c r="H524" s="99" t="e">
        <f>VLOOKUP(C524,'B2B（ol)'!A:J,10,0)*D524</f>
        <v>#N/A</v>
      </c>
      <c r="I524" s="101" t="e">
        <f t="shared" si="99"/>
        <v>#DIV/0!</v>
      </c>
      <c r="J524" s="101">
        <f t="shared" si="100"/>
        <v>0</v>
      </c>
      <c r="K524" s="121">
        <f t="shared" si="101"/>
        <v>0</v>
      </c>
      <c r="L524" s="121" t="e">
        <f>VLOOKUP(C524,'B2B（ol)'!A:P,16,0)</f>
        <v>#N/A</v>
      </c>
      <c r="M524" s="117">
        <f t="shared" si="102"/>
        <v>0</v>
      </c>
      <c r="N524" s="114" t="e">
        <f>VLOOKUP(C524,'B2B（ol)'!A:K,11,0)</f>
        <v>#N/A</v>
      </c>
      <c r="O524" s="114" t="e">
        <f>VLOOKUP(B524,fulfillment!L:AN,29,0)</f>
        <v>#N/A</v>
      </c>
      <c r="P524" s="113"/>
      <c r="Q524" s="61" t="e">
        <f>VLOOKUP(R524,映射表!A:G,7,0)</f>
        <v>#N/A</v>
      </c>
      <c r="R524" s="131"/>
      <c r="S524" s="131"/>
      <c r="T524" s="131"/>
      <c r="U524" s="131"/>
      <c r="V524" s="131"/>
      <c r="W524" s="131"/>
      <c r="X524" s="131"/>
      <c r="Y524" s="131"/>
      <c r="Z524" s="131"/>
      <c r="AA524" s="131"/>
      <c r="AB524" s="61">
        <f t="shared" si="92"/>
        <v>0</v>
      </c>
      <c r="AE524" s="132"/>
    </row>
    <row r="525" spans="1:31" s="61" customFormat="1">
      <c r="A525" s="61" t="e">
        <f t="shared" si="93"/>
        <v>#N/A</v>
      </c>
      <c r="B525" s="121">
        <f t="shared" si="94"/>
        <v>0</v>
      </c>
      <c r="C525" s="117" t="e">
        <f>VLOOKUP(B525,映射表!A:C,3,0)</f>
        <v>#N/A</v>
      </c>
      <c r="D525" s="121">
        <f t="shared" si="95"/>
        <v>0</v>
      </c>
      <c r="E525" s="100">
        <f t="shared" si="96"/>
        <v>0</v>
      </c>
      <c r="F525" s="121">
        <f t="shared" si="97"/>
        <v>0</v>
      </c>
      <c r="G525" s="121">
        <f t="shared" si="98"/>
        <v>0</v>
      </c>
      <c r="H525" s="99" t="e">
        <f>VLOOKUP(C525,'B2B（ol)'!A:J,10,0)*D525</f>
        <v>#N/A</v>
      </c>
      <c r="I525" s="101" t="e">
        <f t="shared" si="99"/>
        <v>#DIV/0!</v>
      </c>
      <c r="J525" s="101">
        <f t="shared" si="100"/>
        <v>0</v>
      </c>
      <c r="K525" s="121">
        <f t="shared" si="101"/>
        <v>0</v>
      </c>
      <c r="L525" s="121" t="e">
        <f>VLOOKUP(C525,'B2B（ol)'!A:P,16,0)</f>
        <v>#N/A</v>
      </c>
      <c r="M525" s="117">
        <f t="shared" si="102"/>
        <v>0</v>
      </c>
      <c r="N525" s="114" t="e">
        <f>VLOOKUP(C525,'B2B（ol)'!A:K,11,0)</f>
        <v>#N/A</v>
      </c>
      <c r="O525" s="114" t="e">
        <f>VLOOKUP(B525,fulfillment!L:AN,29,0)</f>
        <v>#N/A</v>
      </c>
      <c r="P525" s="113"/>
      <c r="Q525" s="61" t="e">
        <f>VLOOKUP(R525,映射表!A:G,7,0)</f>
        <v>#N/A</v>
      </c>
      <c r="R525" s="131"/>
      <c r="S525" s="131"/>
      <c r="T525" s="131"/>
      <c r="U525" s="131"/>
      <c r="V525" s="131"/>
      <c r="W525" s="131"/>
      <c r="X525" s="131"/>
      <c r="Y525" s="131"/>
      <c r="Z525" s="131"/>
      <c r="AA525" s="131"/>
      <c r="AB525" s="61">
        <f t="shared" si="92"/>
        <v>0</v>
      </c>
      <c r="AE525" s="132"/>
    </row>
    <row r="526" spans="1:31" s="61" customFormat="1">
      <c r="A526" s="61" t="e">
        <f t="shared" si="93"/>
        <v>#N/A</v>
      </c>
      <c r="B526" s="121">
        <f t="shared" si="94"/>
        <v>0</v>
      </c>
      <c r="C526" s="117" t="e">
        <f>VLOOKUP(B526,映射表!A:C,3,0)</f>
        <v>#N/A</v>
      </c>
      <c r="D526" s="121">
        <f t="shared" si="95"/>
        <v>0</v>
      </c>
      <c r="E526" s="100">
        <f t="shared" si="96"/>
        <v>0</v>
      </c>
      <c r="F526" s="121">
        <f t="shared" si="97"/>
        <v>0</v>
      </c>
      <c r="G526" s="121">
        <f t="shared" si="98"/>
        <v>0</v>
      </c>
      <c r="H526" s="99" t="e">
        <f>VLOOKUP(C526,'B2B（ol)'!A:J,10,0)*D526</f>
        <v>#N/A</v>
      </c>
      <c r="I526" s="101" t="e">
        <f t="shared" si="99"/>
        <v>#DIV/0!</v>
      </c>
      <c r="J526" s="101">
        <f t="shared" si="100"/>
        <v>0</v>
      </c>
      <c r="K526" s="121">
        <f t="shared" si="101"/>
        <v>0</v>
      </c>
      <c r="L526" s="121" t="e">
        <f>VLOOKUP(C526,'B2B（ol)'!A:P,16,0)</f>
        <v>#N/A</v>
      </c>
      <c r="M526" s="117">
        <f t="shared" si="102"/>
        <v>0</v>
      </c>
      <c r="N526" s="114" t="e">
        <f>VLOOKUP(C526,'B2B（ol)'!A:K,11,0)</f>
        <v>#N/A</v>
      </c>
      <c r="O526" s="114" t="e">
        <f>VLOOKUP(B526,fulfillment!L:AN,29,0)</f>
        <v>#N/A</v>
      </c>
      <c r="P526" s="113"/>
      <c r="Q526" s="61" t="e">
        <f>VLOOKUP(R526,映射表!A:G,7,0)</f>
        <v>#N/A</v>
      </c>
      <c r="R526" s="131"/>
      <c r="S526" s="131"/>
      <c r="T526" s="131"/>
      <c r="U526" s="131"/>
      <c r="V526" s="131"/>
      <c r="W526" s="131"/>
      <c r="X526" s="131"/>
      <c r="Y526" s="131"/>
      <c r="Z526" s="131"/>
      <c r="AA526" s="131"/>
      <c r="AB526" s="61">
        <f t="shared" si="92"/>
        <v>0</v>
      </c>
      <c r="AE526" s="132"/>
    </row>
    <row r="527" spans="1:31" s="61" customFormat="1">
      <c r="A527" s="61" t="e">
        <f t="shared" si="93"/>
        <v>#N/A</v>
      </c>
      <c r="B527" s="121">
        <f t="shared" si="94"/>
        <v>0</v>
      </c>
      <c r="C527" s="117" t="e">
        <f>VLOOKUP(B527,映射表!A:C,3,0)</f>
        <v>#N/A</v>
      </c>
      <c r="D527" s="121">
        <f t="shared" si="95"/>
        <v>0</v>
      </c>
      <c r="E527" s="100">
        <f t="shared" si="96"/>
        <v>0</v>
      </c>
      <c r="F527" s="121">
        <f t="shared" si="97"/>
        <v>0</v>
      </c>
      <c r="G527" s="121">
        <f t="shared" si="98"/>
        <v>0</v>
      </c>
      <c r="H527" s="99" t="e">
        <f>VLOOKUP(C527,'B2B（ol)'!A:J,10,0)*D527</f>
        <v>#N/A</v>
      </c>
      <c r="I527" s="101" t="e">
        <f t="shared" si="99"/>
        <v>#DIV/0!</v>
      </c>
      <c r="J527" s="101">
        <f t="shared" si="100"/>
        <v>0</v>
      </c>
      <c r="K527" s="121">
        <f t="shared" si="101"/>
        <v>0</v>
      </c>
      <c r="L527" s="121" t="e">
        <f>VLOOKUP(C527,'B2B（ol)'!A:P,16,0)</f>
        <v>#N/A</v>
      </c>
      <c r="M527" s="117">
        <f t="shared" si="102"/>
        <v>0</v>
      </c>
      <c r="N527" s="114" t="e">
        <f>VLOOKUP(C527,'B2B（ol)'!A:K,11,0)</f>
        <v>#N/A</v>
      </c>
      <c r="O527" s="114" t="e">
        <f>VLOOKUP(B527,fulfillment!L:AN,29,0)</f>
        <v>#N/A</v>
      </c>
      <c r="P527" s="113"/>
      <c r="Q527" s="61" t="e">
        <f>VLOOKUP(R527,映射表!A:G,7,0)</f>
        <v>#N/A</v>
      </c>
      <c r="R527" s="131"/>
      <c r="S527" s="131"/>
      <c r="T527" s="131"/>
      <c r="U527" s="131"/>
      <c r="V527" s="131"/>
      <c r="W527" s="131"/>
      <c r="X527" s="131"/>
      <c r="Y527" s="131"/>
      <c r="Z527" s="131"/>
      <c r="AA527" s="131"/>
      <c r="AB527" s="61">
        <f t="shared" si="92"/>
        <v>0</v>
      </c>
      <c r="AE527" s="132"/>
    </row>
    <row r="528" spans="1:31" s="61" customFormat="1">
      <c r="A528" s="61" t="e">
        <f t="shared" si="93"/>
        <v>#N/A</v>
      </c>
      <c r="B528" s="121">
        <f t="shared" si="94"/>
        <v>0</v>
      </c>
      <c r="C528" s="117" t="e">
        <f>VLOOKUP(B528,映射表!A:C,3,0)</f>
        <v>#N/A</v>
      </c>
      <c r="D528" s="121">
        <f t="shared" si="95"/>
        <v>0</v>
      </c>
      <c r="E528" s="100">
        <f t="shared" si="96"/>
        <v>0</v>
      </c>
      <c r="F528" s="121">
        <f t="shared" si="97"/>
        <v>0</v>
      </c>
      <c r="G528" s="121">
        <f t="shared" si="98"/>
        <v>0</v>
      </c>
      <c r="H528" s="99" t="e">
        <f>VLOOKUP(C528,'B2B（ol)'!A:J,10,0)*D528</f>
        <v>#N/A</v>
      </c>
      <c r="I528" s="101" t="e">
        <f t="shared" si="99"/>
        <v>#DIV/0!</v>
      </c>
      <c r="J528" s="101">
        <f t="shared" si="100"/>
        <v>0</v>
      </c>
      <c r="K528" s="121">
        <f t="shared" si="101"/>
        <v>0</v>
      </c>
      <c r="L528" s="121" t="e">
        <f>VLOOKUP(C528,'B2B（ol)'!A:P,16,0)</f>
        <v>#N/A</v>
      </c>
      <c r="M528" s="117">
        <f t="shared" si="102"/>
        <v>0</v>
      </c>
      <c r="N528" s="114" t="e">
        <f>VLOOKUP(C528,'B2B（ol)'!A:K,11,0)</f>
        <v>#N/A</v>
      </c>
      <c r="O528" s="114" t="e">
        <f>VLOOKUP(B528,fulfillment!L:AN,29,0)</f>
        <v>#N/A</v>
      </c>
      <c r="P528" s="113"/>
      <c r="Q528" s="61" t="e">
        <f>VLOOKUP(R528,映射表!A:G,7,0)</f>
        <v>#N/A</v>
      </c>
      <c r="R528" s="131"/>
      <c r="S528" s="131"/>
      <c r="T528" s="131"/>
      <c r="U528" s="131"/>
      <c r="V528" s="131"/>
      <c r="W528" s="131"/>
      <c r="X528" s="131"/>
      <c r="Y528" s="131"/>
      <c r="Z528" s="131"/>
      <c r="AA528" s="131"/>
      <c r="AB528" s="61">
        <f t="shared" si="92"/>
        <v>0</v>
      </c>
      <c r="AE528" s="132"/>
    </row>
    <row r="529" spans="1:31" s="61" customFormat="1">
      <c r="A529" s="61" t="e">
        <f t="shared" si="93"/>
        <v>#N/A</v>
      </c>
      <c r="B529" s="121">
        <f t="shared" si="94"/>
        <v>0</v>
      </c>
      <c r="C529" s="117" t="e">
        <f>VLOOKUP(B529,映射表!A:C,3,0)</f>
        <v>#N/A</v>
      </c>
      <c r="D529" s="121">
        <f t="shared" si="95"/>
        <v>0</v>
      </c>
      <c r="E529" s="100">
        <f t="shared" si="96"/>
        <v>0</v>
      </c>
      <c r="F529" s="121">
        <f t="shared" si="97"/>
        <v>0</v>
      </c>
      <c r="G529" s="121">
        <f t="shared" si="98"/>
        <v>0</v>
      </c>
      <c r="H529" s="99" t="e">
        <f>VLOOKUP(C529,'B2B（ol)'!A:J,10,0)*D529</f>
        <v>#N/A</v>
      </c>
      <c r="I529" s="101" t="e">
        <f t="shared" si="99"/>
        <v>#DIV/0!</v>
      </c>
      <c r="J529" s="101">
        <f t="shared" si="100"/>
        <v>0</v>
      </c>
      <c r="K529" s="121">
        <f t="shared" si="101"/>
        <v>0</v>
      </c>
      <c r="L529" s="121" t="e">
        <f>VLOOKUP(C529,'B2B（ol)'!A:P,16,0)</f>
        <v>#N/A</v>
      </c>
      <c r="M529" s="117">
        <f t="shared" si="102"/>
        <v>0</v>
      </c>
      <c r="N529" s="114" t="e">
        <f>VLOOKUP(C529,'B2B（ol)'!A:K,11,0)</f>
        <v>#N/A</v>
      </c>
      <c r="O529" s="114" t="e">
        <f>VLOOKUP(B529,fulfillment!L:AN,29,0)</f>
        <v>#N/A</v>
      </c>
      <c r="P529" s="113"/>
      <c r="Q529" s="61" t="e">
        <f>VLOOKUP(R529,映射表!A:G,7,0)</f>
        <v>#N/A</v>
      </c>
      <c r="R529" s="131"/>
      <c r="S529" s="131"/>
      <c r="T529" s="131"/>
      <c r="U529" s="131"/>
      <c r="V529" s="131"/>
      <c r="W529" s="131"/>
      <c r="X529" s="131"/>
      <c r="Y529" s="131"/>
      <c r="Z529" s="131"/>
      <c r="AA529" s="131"/>
      <c r="AB529" s="61">
        <f t="shared" si="92"/>
        <v>0</v>
      </c>
      <c r="AE529" s="132"/>
    </row>
    <row r="530" spans="1:31" s="61" customFormat="1">
      <c r="A530" s="61" t="e">
        <f t="shared" si="93"/>
        <v>#N/A</v>
      </c>
      <c r="B530" s="121">
        <f t="shared" si="94"/>
        <v>0</v>
      </c>
      <c r="C530" s="117" t="e">
        <f>VLOOKUP(B530,映射表!A:C,3,0)</f>
        <v>#N/A</v>
      </c>
      <c r="D530" s="121">
        <f t="shared" si="95"/>
        <v>0</v>
      </c>
      <c r="E530" s="100">
        <f t="shared" si="96"/>
        <v>0</v>
      </c>
      <c r="F530" s="121">
        <f t="shared" si="97"/>
        <v>0</v>
      </c>
      <c r="G530" s="121">
        <f t="shared" si="98"/>
        <v>0</v>
      </c>
      <c r="H530" s="99" t="e">
        <f>VLOOKUP(C530,'B2B（ol)'!A:J,10,0)*D530</f>
        <v>#N/A</v>
      </c>
      <c r="I530" s="101" t="e">
        <f t="shared" si="99"/>
        <v>#DIV/0!</v>
      </c>
      <c r="J530" s="101">
        <f t="shared" si="100"/>
        <v>0</v>
      </c>
      <c r="K530" s="121">
        <f t="shared" si="101"/>
        <v>0</v>
      </c>
      <c r="L530" s="121" t="e">
        <f>VLOOKUP(C530,'B2B（ol)'!A:P,16,0)</f>
        <v>#N/A</v>
      </c>
      <c r="M530" s="117">
        <f t="shared" si="102"/>
        <v>0</v>
      </c>
      <c r="N530" s="114" t="e">
        <f>VLOOKUP(C530,'B2B（ol)'!A:K,11,0)</f>
        <v>#N/A</v>
      </c>
      <c r="O530" s="114" t="e">
        <f>VLOOKUP(B530,fulfillment!L:AN,29,0)</f>
        <v>#N/A</v>
      </c>
      <c r="P530" s="113"/>
      <c r="Q530" s="61" t="e">
        <f>VLOOKUP(R530,映射表!A:G,7,0)</f>
        <v>#N/A</v>
      </c>
      <c r="R530" s="131"/>
      <c r="S530" s="131"/>
      <c r="T530" s="131"/>
      <c r="U530" s="131"/>
      <c r="V530" s="131"/>
      <c r="W530" s="131"/>
      <c r="X530" s="131"/>
      <c r="Y530" s="131"/>
      <c r="Z530" s="131"/>
      <c r="AA530" s="131"/>
      <c r="AB530" s="61">
        <f t="shared" si="92"/>
        <v>0</v>
      </c>
      <c r="AE530" s="132"/>
    </row>
    <row r="531" spans="1:31" s="61" customFormat="1">
      <c r="A531" s="61" t="e">
        <f t="shared" si="93"/>
        <v>#N/A</v>
      </c>
      <c r="B531" s="121">
        <f t="shared" si="94"/>
        <v>0</v>
      </c>
      <c r="C531" s="117" t="e">
        <f>VLOOKUP(B531,映射表!A:C,3,0)</f>
        <v>#N/A</v>
      </c>
      <c r="D531" s="121">
        <f t="shared" si="95"/>
        <v>0</v>
      </c>
      <c r="E531" s="100">
        <f t="shared" si="96"/>
        <v>0</v>
      </c>
      <c r="F531" s="121">
        <f t="shared" si="97"/>
        <v>0</v>
      </c>
      <c r="G531" s="121">
        <f t="shared" si="98"/>
        <v>0</v>
      </c>
      <c r="H531" s="99" t="e">
        <f>VLOOKUP(C531,'B2B（ol)'!A:J,10,0)*D531</f>
        <v>#N/A</v>
      </c>
      <c r="I531" s="101" t="e">
        <f t="shared" si="99"/>
        <v>#DIV/0!</v>
      </c>
      <c r="J531" s="101">
        <f t="shared" si="100"/>
        <v>0</v>
      </c>
      <c r="K531" s="121">
        <f t="shared" si="101"/>
        <v>0</v>
      </c>
      <c r="L531" s="121" t="e">
        <f>VLOOKUP(C531,'B2B（ol)'!A:P,16,0)</f>
        <v>#N/A</v>
      </c>
      <c r="M531" s="117">
        <f t="shared" si="102"/>
        <v>0</v>
      </c>
      <c r="N531" s="114" t="e">
        <f>VLOOKUP(C531,'B2B（ol)'!A:K,11,0)</f>
        <v>#N/A</v>
      </c>
      <c r="O531" s="114" t="e">
        <f>VLOOKUP(B531,fulfillment!L:AN,29,0)</f>
        <v>#N/A</v>
      </c>
      <c r="P531" s="113"/>
      <c r="Q531" s="61" t="e">
        <f>VLOOKUP(R531,映射表!A:G,7,0)</f>
        <v>#N/A</v>
      </c>
      <c r="R531" s="131"/>
      <c r="S531" s="131"/>
      <c r="T531" s="131"/>
      <c r="U531" s="131"/>
      <c r="V531" s="131"/>
      <c r="W531" s="131"/>
      <c r="X531" s="131"/>
      <c r="Y531" s="131"/>
      <c r="Z531" s="131"/>
      <c r="AA531" s="131"/>
      <c r="AB531" s="61">
        <f t="shared" si="92"/>
        <v>0</v>
      </c>
      <c r="AE531" s="132"/>
    </row>
    <row r="532" spans="1:31" s="61" customFormat="1">
      <c r="A532" s="61" t="e">
        <f t="shared" si="93"/>
        <v>#N/A</v>
      </c>
      <c r="B532" s="121">
        <f t="shared" si="94"/>
        <v>0</v>
      </c>
      <c r="C532" s="117" t="e">
        <f>VLOOKUP(B532,映射表!A:C,3,0)</f>
        <v>#N/A</v>
      </c>
      <c r="D532" s="121">
        <f t="shared" si="95"/>
        <v>0</v>
      </c>
      <c r="E532" s="100">
        <f t="shared" si="96"/>
        <v>0</v>
      </c>
      <c r="F532" s="121">
        <f t="shared" si="97"/>
        <v>0</v>
      </c>
      <c r="G532" s="121">
        <f t="shared" si="98"/>
        <v>0</v>
      </c>
      <c r="H532" s="99" t="e">
        <f>VLOOKUP(C532,'B2B（ol)'!A:J,10,0)*D532</f>
        <v>#N/A</v>
      </c>
      <c r="I532" s="101" t="e">
        <f t="shared" si="99"/>
        <v>#DIV/0!</v>
      </c>
      <c r="J532" s="101">
        <f t="shared" si="100"/>
        <v>0</v>
      </c>
      <c r="K532" s="121">
        <f t="shared" si="101"/>
        <v>0</v>
      </c>
      <c r="L532" s="121" t="e">
        <f>VLOOKUP(C532,'B2B（ol)'!A:P,16,0)</f>
        <v>#N/A</v>
      </c>
      <c r="M532" s="117">
        <f t="shared" si="102"/>
        <v>0</v>
      </c>
      <c r="N532" s="114" t="e">
        <f>VLOOKUP(C532,'B2B（ol)'!A:K,11,0)</f>
        <v>#N/A</v>
      </c>
      <c r="O532" s="114" t="e">
        <f>VLOOKUP(B532,fulfillment!L:AN,29,0)</f>
        <v>#N/A</v>
      </c>
      <c r="P532" s="113"/>
      <c r="Q532" s="61" t="e">
        <f>VLOOKUP(R532,映射表!A:G,7,0)</f>
        <v>#N/A</v>
      </c>
      <c r="R532" s="131"/>
      <c r="S532" s="131"/>
      <c r="T532" s="131"/>
      <c r="U532" s="131"/>
      <c r="V532" s="131"/>
      <c r="W532" s="131"/>
      <c r="X532" s="131"/>
      <c r="Y532" s="131"/>
      <c r="Z532" s="131"/>
      <c r="AA532" s="131"/>
      <c r="AB532" s="61">
        <f t="shared" si="92"/>
        <v>0</v>
      </c>
      <c r="AE532" s="132"/>
    </row>
    <row r="533" spans="1:31" s="61" customFormat="1">
      <c r="A533" s="61" t="e">
        <f t="shared" si="93"/>
        <v>#N/A</v>
      </c>
      <c r="B533" s="121">
        <f t="shared" si="94"/>
        <v>0</v>
      </c>
      <c r="C533" s="117" t="e">
        <f>VLOOKUP(B533,映射表!A:C,3,0)</f>
        <v>#N/A</v>
      </c>
      <c r="D533" s="121">
        <f t="shared" si="95"/>
        <v>0</v>
      </c>
      <c r="E533" s="100">
        <f t="shared" si="96"/>
        <v>0</v>
      </c>
      <c r="F533" s="121">
        <f t="shared" si="97"/>
        <v>0</v>
      </c>
      <c r="G533" s="121">
        <f t="shared" si="98"/>
        <v>0</v>
      </c>
      <c r="H533" s="99" t="e">
        <f>VLOOKUP(C533,'B2B（ol)'!A:J,10,0)*D533</f>
        <v>#N/A</v>
      </c>
      <c r="I533" s="101" t="e">
        <f t="shared" si="99"/>
        <v>#DIV/0!</v>
      </c>
      <c r="J533" s="101">
        <f t="shared" si="100"/>
        <v>0</v>
      </c>
      <c r="K533" s="121">
        <f t="shared" si="101"/>
        <v>0</v>
      </c>
      <c r="L533" s="121" t="e">
        <f>VLOOKUP(C533,'B2B（ol)'!A:P,16,0)</f>
        <v>#N/A</v>
      </c>
      <c r="M533" s="117">
        <f t="shared" si="102"/>
        <v>0</v>
      </c>
      <c r="N533" s="114" t="e">
        <f>VLOOKUP(C533,'B2B（ol)'!A:K,11,0)</f>
        <v>#N/A</v>
      </c>
      <c r="O533" s="114" t="e">
        <f>VLOOKUP(B533,fulfillment!L:AN,29,0)</f>
        <v>#N/A</v>
      </c>
      <c r="P533" s="113"/>
      <c r="Q533" s="61" t="e">
        <f>VLOOKUP(R533,映射表!A:G,7,0)</f>
        <v>#N/A</v>
      </c>
      <c r="R533" s="131"/>
      <c r="S533" s="131"/>
      <c r="T533" s="131"/>
      <c r="U533" s="131"/>
      <c r="V533" s="131"/>
      <c r="W533" s="131"/>
      <c r="X533" s="131"/>
      <c r="Y533" s="131"/>
      <c r="Z533" s="131"/>
      <c r="AA533" s="131"/>
      <c r="AB533" s="61">
        <f t="shared" si="92"/>
        <v>0</v>
      </c>
      <c r="AE533" s="132"/>
    </row>
    <row r="534" spans="1:31" s="61" customFormat="1">
      <c r="A534" s="61" t="e">
        <f t="shared" si="93"/>
        <v>#N/A</v>
      </c>
      <c r="B534" s="121">
        <f t="shared" si="94"/>
        <v>0</v>
      </c>
      <c r="C534" s="117" t="e">
        <f>VLOOKUP(B534,映射表!A:C,3,0)</f>
        <v>#N/A</v>
      </c>
      <c r="D534" s="121">
        <f t="shared" si="95"/>
        <v>0</v>
      </c>
      <c r="E534" s="100">
        <f t="shared" si="96"/>
        <v>0</v>
      </c>
      <c r="F534" s="121">
        <f t="shared" si="97"/>
        <v>0</v>
      </c>
      <c r="G534" s="121">
        <f t="shared" si="98"/>
        <v>0</v>
      </c>
      <c r="H534" s="99" t="e">
        <f>VLOOKUP(C534,'B2B（ol)'!A:J,10,0)*D534</f>
        <v>#N/A</v>
      </c>
      <c r="I534" s="101" t="e">
        <f t="shared" si="99"/>
        <v>#DIV/0!</v>
      </c>
      <c r="J534" s="101">
        <f t="shared" si="100"/>
        <v>0</v>
      </c>
      <c r="K534" s="121">
        <f t="shared" si="101"/>
        <v>0</v>
      </c>
      <c r="L534" s="121" t="e">
        <f>VLOOKUP(C534,'B2B（ol)'!A:P,16,0)</f>
        <v>#N/A</v>
      </c>
      <c r="M534" s="117">
        <f t="shared" si="102"/>
        <v>0</v>
      </c>
      <c r="N534" s="114" t="e">
        <f>VLOOKUP(C534,'B2B（ol)'!A:K,11,0)</f>
        <v>#N/A</v>
      </c>
      <c r="O534" s="114" t="e">
        <f>VLOOKUP(B534,fulfillment!L:AN,29,0)</f>
        <v>#N/A</v>
      </c>
      <c r="P534" s="113"/>
      <c r="Q534" s="61" t="e">
        <f>VLOOKUP(R534,映射表!A:G,7,0)</f>
        <v>#N/A</v>
      </c>
      <c r="R534" s="131"/>
      <c r="S534" s="131"/>
      <c r="T534" s="131"/>
      <c r="U534" s="131"/>
      <c r="V534" s="131"/>
      <c r="W534" s="131"/>
      <c r="X534" s="131"/>
      <c r="Y534" s="131"/>
      <c r="Z534" s="131"/>
      <c r="AA534" s="131"/>
      <c r="AB534" s="61">
        <f t="shared" si="92"/>
        <v>0</v>
      </c>
      <c r="AE534" s="132"/>
    </row>
    <row r="535" spans="1:31" s="61" customFormat="1">
      <c r="A535" s="61" t="e">
        <f t="shared" si="93"/>
        <v>#N/A</v>
      </c>
      <c r="B535" s="121">
        <f t="shared" si="94"/>
        <v>0</v>
      </c>
      <c r="C535" s="117" t="e">
        <f>VLOOKUP(B535,映射表!A:C,3,0)</f>
        <v>#N/A</v>
      </c>
      <c r="D535" s="121">
        <f t="shared" si="95"/>
        <v>0</v>
      </c>
      <c r="E535" s="100">
        <f t="shared" si="96"/>
        <v>0</v>
      </c>
      <c r="F535" s="121">
        <f t="shared" si="97"/>
        <v>0</v>
      </c>
      <c r="G535" s="121">
        <f t="shared" si="98"/>
        <v>0</v>
      </c>
      <c r="H535" s="99" t="e">
        <f>VLOOKUP(C535,'B2B（ol)'!A:J,10,0)*D535</f>
        <v>#N/A</v>
      </c>
      <c r="I535" s="101" t="e">
        <f t="shared" si="99"/>
        <v>#DIV/0!</v>
      </c>
      <c r="J535" s="101">
        <f t="shared" si="100"/>
        <v>0</v>
      </c>
      <c r="K535" s="121">
        <f t="shared" si="101"/>
        <v>0</v>
      </c>
      <c r="L535" s="121" t="e">
        <f>VLOOKUP(C535,'B2B（ol)'!A:P,16,0)</f>
        <v>#N/A</v>
      </c>
      <c r="M535" s="117">
        <f t="shared" si="102"/>
        <v>0</v>
      </c>
      <c r="N535" s="114" t="e">
        <f>VLOOKUP(C535,'B2B（ol)'!A:K,11,0)</f>
        <v>#N/A</v>
      </c>
      <c r="O535" s="114" t="e">
        <f>VLOOKUP(B535,fulfillment!L:AN,29,0)</f>
        <v>#N/A</v>
      </c>
      <c r="P535" s="113"/>
      <c r="Q535" s="61" t="e">
        <f>VLOOKUP(R535,映射表!A:G,7,0)</f>
        <v>#N/A</v>
      </c>
      <c r="R535" s="131"/>
      <c r="S535" s="131"/>
      <c r="T535" s="131"/>
      <c r="U535" s="131"/>
      <c r="V535" s="131"/>
      <c r="W535" s="131"/>
      <c r="X535" s="131"/>
      <c r="Y535" s="131"/>
      <c r="Z535" s="131"/>
      <c r="AA535" s="131"/>
      <c r="AB535" s="61">
        <f t="shared" si="92"/>
        <v>0</v>
      </c>
      <c r="AE535" s="132"/>
    </row>
    <row r="536" spans="1:31" s="61" customFormat="1">
      <c r="A536" s="61" t="e">
        <f t="shared" si="93"/>
        <v>#N/A</v>
      </c>
      <c r="B536" s="121">
        <f t="shared" si="94"/>
        <v>0</v>
      </c>
      <c r="C536" s="117" t="e">
        <f>VLOOKUP(B536,映射表!A:C,3,0)</f>
        <v>#N/A</v>
      </c>
      <c r="D536" s="121">
        <f t="shared" si="95"/>
        <v>0</v>
      </c>
      <c r="E536" s="100">
        <f t="shared" si="96"/>
        <v>0</v>
      </c>
      <c r="F536" s="121">
        <f t="shared" si="97"/>
        <v>0</v>
      </c>
      <c r="G536" s="121">
        <f t="shared" si="98"/>
        <v>0</v>
      </c>
      <c r="H536" s="99" t="e">
        <f>VLOOKUP(C536,'B2B（ol)'!A:J,10,0)*D536</f>
        <v>#N/A</v>
      </c>
      <c r="I536" s="101" t="e">
        <f t="shared" si="99"/>
        <v>#DIV/0!</v>
      </c>
      <c r="J536" s="101">
        <f t="shared" si="100"/>
        <v>0</v>
      </c>
      <c r="K536" s="121">
        <f t="shared" si="101"/>
        <v>0</v>
      </c>
      <c r="L536" s="121" t="e">
        <f>VLOOKUP(C536,'B2B（ol)'!A:P,16,0)</f>
        <v>#N/A</v>
      </c>
      <c r="M536" s="117">
        <f t="shared" si="102"/>
        <v>0</v>
      </c>
      <c r="N536" s="114" t="e">
        <f>VLOOKUP(C536,'B2B（ol)'!A:K,11,0)</f>
        <v>#N/A</v>
      </c>
      <c r="O536" s="114" t="e">
        <f>VLOOKUP(B536,fulfillment!L:AN,29,0)</f>
        <v>#N/A</v>
      </c>
      <c r="P536" s="113"/>
      <c r="Q536" s="61" t="e">
        <f>VLOOKUP(R536,映射表!A:G,7,0)</f>
        <v>#N/A</v>
      </c>
      <c r="R536" s="131"/>
      <c r="S536" s="131"/>
      <c r="T536" s="131"/>
      <c r="U536" s="131"/>
      <c r="V536" s="131"/>
      <c r="W536" s="131"/>
      <c r="X536" s="131"/>
      <c r="Y536" s="131"/>
      <c r="Z536" s="131"/>
      <c r="AA536" s="131"/>
      <c r="AB536" s="61">
        <f t="shared" si="92"/>
        <v>0</v>
      </c>
      <c r="AE536" s="132"/>
    </row>
    <row r="537" spans="1:31" s="61" customFormat="1">
      <c r="A537" s="61" t="e">
        <f t="shared" si="93"/>
        <v>#N/A</v>
      </c>
      <c r="B537" s="121">
        <f t="shared" si="94"/>
        <v>0</v>
      </c>
      <c r="C537" s="117" t="e">
        <f>VLOOKUP(B537,映射表!A:C,3,0)</f>
        <v>#N/A</v>
      </c>
      <c r="D537" s="121">
        <f t="shared" si="95"/>
        <v>0</v>
      </c>
      <c r="E537" s="100">
        <f t="shared" si="96"/>
        <v>0</v>
      </c>
      <c r="F537" s="121">
        <f t="shared" si="97"/>
        <v>0</v>
      </c>
      <c r="G537" s="121">
        <f t="shared" si="98"/>
        <v>0</v>
      </c>
      <c r="H537" s="99" t="e">
        <f>VLOOKUP(C537,'B2B（ol)'!A:J,10,0)*D537</f>
        <v>#N/A</v>
      </c>
      <c r="I537" s="101" t="e">
        <f t="shared" si="99"/>
        <v>#DIV/0!</v>
      </c>
      <c r="J537" s="101">
        <f t="shared" si="100"/>
        <v>0</v>
      </c>
      <c r="K537" s="121">
        <f t="shared" si="101"/>
        <v>0</v>
      </c>
      <c r="L537" s="121" t="e">
        <f>VLOOKUP(C537,'B2B（ol)'!A:P,16,0)</f>
        <v>#N/A</v>
      </c>
      <c r="M537" s="117">
        <f t="shared" si="102"/>
        <v>0</v>
      </c>
      <c r="N537" s="114" t="e">
        <f>VLOOKUP(C537,'B2B（ol)'!A:K,11,0)</f>
        <v>#N/A</v>
      </c>
      <c r="O537" s="114" t="e">
        <f>VLOOKUP(B537,fulfillment!L:AN,29,0)</f>
        <v>#N/A</v>
      </c>
      <c r="P537" s="113"/>
      <c r="Q537" s="61" t="e">
        <f>VLOOKUP(R537,映射表!A:G,7,0)</f>
        <v>#N/A</v>
      </c>
      <c r="R537" s="131"/>
      <c r="S537" s="131"/>
      <c r="T537" s="131"/>
      <c r="U537" s="131"/>
      <c r="V537" s="131"/>
      <c r="W537" s="131"/>
      <c r="X537" s="131"/>
      <c r="Y537" s="131"/>
      <c r="Z537" s="131"/>
      <c r="AA537" s="131"/>
      <c r="AB537" s="61">
        <f t="shared" si="92"/>
        <v>0</v>
      </c>
      <c r="AE537" s="132"/>
    </row>
    <row r="538" spans="1:31" s="61" customFormat="1">
      <c r="A538" s="61" t="e">
        <f t="shared" si="93"/>
        <v>#N/A</v>
      </c>
      <c r="B538" s="121">
        <f t="shared" si="94"/>
        <v>0</v>
      </c>
      <c r="C538" s="117" t="e">
        <f>VLOOKUP(B538,映射表!A:C,3,0)</f>
        <v>#N/A</v>
      </c>
      <c r="D538" s="121">
        <f t="shared" si="95"/>
        <v>0</v>
      </c>
      <c r="E538" s="100">
        <f t="shared" si="96"/>
        <v>0</v>
      </c>
      <c r="F538" s="121">
        <f t="shared" si="97"/>
        <v>0</v>
      </c>
      <c r="G538" s="121">
        <f t="shared" si="98"/>
        <v>0</v>
      </c>
      <c r="H538" s="99" t="e">
        <f>VLOOKUP(C538,'B2B（ol)'!A:J,10,0)*D538</f>
        <v>#N/A</v>
      </c>
      <c r="I538" s="101" t="e">
        <f t="shared" si="99"/>
        <v>#DIV/0!</v>
      </c>
      <c r="J538" s="101">
        <f t="shared" si="100"/>
        <v>0</v>
      </c>
      <c r="K538" s="121">
        <f t="shared" si="101"/>
        <v>0</v>
      </c>
      <c r="L538" s="121" t="e">
        <f>VLOOKUP(C538,'B2B（ol)'!A:P,16,0)</f>
        <v>#N/A</v>
      </c>
      <c r="M538" s="117">
        <f t="shared" si="102"/>
        <v>0</v>
      </c>
      <c r="N538" s="114" t="e">
        <f>VLOOKUP(C538,'B2B（ol)'!A:K,11,0)</f>
        <v>#N/A</v>
      </c>
      <c r="O538" s="114" t="e">
        <f>VLOOKUP(B538,fulfillment!L:AN,29,0)</f>
        <v>#N/A</v>
      </c>
      <c r="P538" s="113"/>
      <c r="Q538" s="61" t="e">
        <f>VLOOKUP(R538,映射表!A:G,7,0)</f>
        <v>#N/A</v>
      </c>
      <c r="R538" s="131"/>
      <c r="S538" s="131"/>
      <c r="T538" s="131"/>
      <c r="U538" s="131"/>
      <c r="V538" s="131"/>
      <c r="W538" s="131"/>
      <c r="X538" s="131"/>
      <c r="Y538" s="131"/>
      <c r="Z538" s="131"/>
      <c r="AA538" s="131"/>
      <c r="AB538" s="61">
        <f t="shared" si="92"/>
        <v>0</v>
      </c>
      <c r="AE538" s="132"/>
    </row>
    <row r="539" spans="1:31" s="61" customFormat="1">
      <c r="A539" s="61" t="e">
        <f t="shared" si="93"/>
        <v>#N/A</v>
      </c>
      <c r="B539" s="121">
        <f t="shared" si="94"/>
        <v>0</v>
      </c>
      <c r="C539" s="117" t="e">
        <f>VLOOKUP(B539,映射表!A:C,3,0)</f>
        <v>#N/A</v>
      </c>
      <c r="D539" s="121">
        <f t="shared" si="95"/>
        <v>0</v>
      </c>
      <c r="E539" s="100">
        <f t="shared" si="96"/>
        <v>0</v>
      </c>
      <c r="F539" s="121">
        <f t="shared" si="97"/>
        <v>0</v>
      </c>
      <c r="G539" s="121">
        <f t="shared" si="98"/>
        <v>0</v>
      </c>
      <c r="H539" s="99" t="e">
        <f>VLOOKUP(C539,'B2B（ol)'!A:J,10,0)*D539</f>
        <v>#N/A</v>
      </c>
      <c r="I539" s="101" t="e">
        <f t="shared" si="99"/>
        <v>#DIV/0!</v>
      </c>
      <c r="J539" s="101">
        <f t="shared" si="100"/>
        <v>0</v>
      </c>
      <c r="K539" s="121">
        <f t="shared" si="101"/>
        <v>0</v>
      </c>
      <c r="L539" s="121" t="e">
        <f>VLOOKUP(C539,'B2B（ol)'!A:P,16,0)</f>
        <v>#N/A</v>
      </c>
      <c r="M539" s="117">
        <f t="shared" si="102"/>
        <v>0</v>
      </c>
      <c r="N539" s="114" t="e">
        <f>VLOOKUP(C539,'B2B（ol)'!A:K,11,0)</f>
        <v>#N/A</v>
      </c>
      <c r="O539" s="114" t="e">
        <f>VLOOKUP(B539,fulfillment!L:AN,29,0)</f>
        <v>#N/A</v>
      </c>
      <c r="P539" s="113"/>
      <c r="Q539" s="61" t="e">
        <f>VLOOKUP(R539,映射表!A:G,7,0)</f>
        <v>#N/A</v>
      </c>
      <c r="R539" s="131"/>
      <c r="S539" s="131"/>
      <c r="T539" s="131"/>
      <c r="U539" s="131"/>
      <c r="V539" s="131"/>
      <c r="W539" s="131"/>
      <c r="X539" s="131"/>
      <c r="Y539" s="131"/>
      <c r="Z539" s="131"/>
      <c r="AA539" s="131"/>
      <c r="AB539" s="61">
        <f t="shared" ref="AB539:AB602" si="103">M539</f>
        <v>0</v>
      </c>
      <c r="AE539" s="132"/>
    </row>
    <row r="540" spans="1:31" s="61" customFormat="1">
      <c r="A540" s="61" t="e">
        <f t="shared" si="93"/>
        <v>#N/A</v>
      </c>
      <c r="B540" s="121">
        <f t="shared" si="94"/>
        <v>0</v>
      </c>
      <c r="C540" s="117" t="e">
        <f>VLOOKUP(B540,映射表!A:C,3,0)</f>
        <v>#N/A</v>
      </c>
      <c r="D540" s="121">
        <f t="shared" si="95"/>
        <v>0</v>
      </c>
      <c r="E540" s="100">
        <f t="shared" si="96"/>
        <v>0</v>
      </c>
      <c r="F540" s="121">
        <f t="shared" si="97"/>
        <v>0</v>
      </c>
      <c r="G540" s="121">
        <f t="shared" si="98"/>
        <v>0</v>
      </c>
      <c r="H540" s="99" t="e">
        <f>VLOOKUP(C540,'B2B（ol)'!A:J,10,0)*D540</f>
        <v>#N/A</v>
      </c>
      <c r="I540" s="101" t="e">
        <f t="shared" si="99"/>
        <v>#DIV/0!</v>
      </c>
      <c r="J540" s="101">
        <f t="shared" si="100"/>
        <v>0</v>
      </c>
      <c r="K540" s="121">
        <f t="shared" si="101"/>
        <v>0</v>
      </c>
      <c r="L540" s="121" t="e">
        <f>VLOOKUP(C540,'B2B（ol)'!A:P,16,0)</f>
        <v>#N/A</v>
      </c>
      <c r="M540" s="117">
        <f t="shared" si="102"/>
        <v>0</v>
      </c>
      <c r="N540" s="114" t="e">
        <f>VLOOKUP(C540,'B2B（ol)'!A:K,11,0)</f>
        <v>#N/A</v>
      </c>
      <c r="O540" s="114" t="e">
        <f>VLOOKUP(B540,fulfillment!L:AN,29,0)</f>
        <v>#N/A</v>
      </c>
      <c r="P540" s="113"/>
      <c r="Q540" s="61" t="e">
        <f>VLOOKUP(R540,映射表!A:G,7,0)</f>
        <v>#N/A</v>
      </c>
      <c r="R540" s="131"/>
      <c r="S540" s="131"/>
      <c r="T540" s="131"/>
      <c r="U540" s="131"/>
      <c r="V540" s="131"/>
      <c r="W540" s="131"/>
      <c r="X540" s="131"/>
      <c r="Y540" s="131"/>
      <c r="Z540" s="131"/>
      <c r="AA540" s="131"/>
      <c r="AB540" s="61">
        <f t="shared" si="103"/>
        <v>0</v>
      </c>
      <c r="AE540" s="132"/>
    </row>
    <row r="541" spans="1:31" s="61" customFormat="1">
      <c r="A541" s="61" t="e">
        <f t="shared" si="93"/>
        <v>#N/A</v>
      </c>
      <c r="B541" s="121">
        <f t="shared" si="94"/>
        <v>0</v>
      </c>
      <c r="C541" s="117" t="e">
        <f>VLOOKUP(B541,映射表!A:C,3,0)</f>
        <v>#N/A</v>
      </c>
      <c r="D541" s="121">
        <f t="shared" si="95"/>
        <v>0</v>
      </c>
      <c r="E541" s="100">
        <f t="shared" si="96"/>
        <v>0</v>
      </c>
      <c r="F541" s="121">
        <f t="shared" si="97"/>
        <v>0</v>
      </c>
      <c r="G541" s="121">
        <f t="shared" si="98"/>
        <v>0</v>
      </c>
      <c r="H541" s="99" t="e">
        <f>VLOOKUP(C541,'B2B（ol)'!A:J,10,0)*D541</f>
        <v>#N/A</v>
      </c>
      <c r="I541" s="101" t="e">
        <f t="shared" si="99"/>
        <v>#DIV/0!</v>
      </c>
      <c r="J541" s="101">
        <f t="shared" si="100"/>
        <v>0</v>
      </c>
      <c r="K541" s="121">
        <f t="shared" si="101"/>
        <v>0</v>
      </c>
      <c r="L541" s="121" t="e">
        <f>VLOOKUP(C541,'B2B（ol)'!A:P,16,0)</f>
        <v>#N/A</v>
      </c>
      <c r="M541" s="117">
        <f t="shared" si="102"/>
        <v>0</v>
      </c>
      <c r="N541" s="114" t="e">
        <f>VLOOKUP(C541,'B2B（ol)'!A:K,11,0)</f>
        <v>#N/A</v>
      </c>
      <c r="O541" s="114" t="e">
        <f>VLOOKUP(B541,fulfillment!L:AN,29,0)</f>
        <v>#N/A</v>
      </c>
      <c r="P541" s="113"/>
      <c r="Q541" s="61" t="e">
        <f>VLOOKUP(R541,映射表!A:G,7,0)</f>
        <v>#N/A</v>
      </c>
      <c r="R541" s="131"/>
      <c r="S541" s="131"/>
      <c r="T541" s="131"/>
      <c r="U541" s="131"/>
      <c r="V541" s="131"/>
      <c r="W541" s="131"/>
      <c r="X541" s="131"/>
      <c r="Y541" s="131"/>
      <c r="Z541" s="131"/>
      <c r="AA541" s="131"/>
      <c r="AB541" s="61">
        <f t="shared" si="103"/>
        <v>0</v>
      </c>
      <c r="AE541" s="132"/>
    </row>
    <row r="542" spans="1:31" s="61" customFormat="1">
      <c r="A542" s="61" t="e">
        <f t="shared" si="93"/>
        <v>#N/A</v>
      </c>
      <c r="B542" s="121">
        <f t="shared" si="94"/>
        <v>0</v>
      </c>
      <c r="C542" s="117" t="e">
        <f>VLOOKUP(B542,映射表!A:C,3,0)</f>
        <v>#N/A</v>
      </c>
      <c r="D542" s="121">
        <f t="shared" si="95"/>
        <v>0</v>
      </c>
      <c r="E542" s="100">
        <f t="shared" si="96"/>
        <v>0</v>
      </c>
      <c r="F542" s="121">
        <f t="shared" si="97"/>
        <v>0</v>
      </c>
      <c r="G542" s="121">
        <f t="shared" si="98"/>
        <v>0</v>
      </c>
      <c r="H542" s="99" t="e">
        <f>VLOOKUP(C542,'B2B（ol)'!A:J,10,0)*D542</f>
        <v>#N/A</v>
      </c>
      <c r="I542" s="101" t="e">
        <f t="shared" si="99"/>
        <v>#DIV/0!</v>
      </c>
      <c r="J542" s="101">
        <f t="shared" si="100"/>
        <v>0</v>
      </c>
      <c r="K542" s="121">
        <f t="shared" si="101"/>
        <v>0</v>
      </c>
      <c r="L542" s="121" t="e">
        <f>VLOOKUP(C542,'B2B（ol)'!A:P,16,0)</f>
        <v>#N/A</v>
      </c>
      <c r="M542" s="117">
        <f t="shared" si="102"/>
        <v>0</v>
      </c>
      <c r="N542" s="114" t="e">
        <f>VLOOKUP(C542,'B2B（ol)'!A:K,11,0)</f>
        <v>#N/A</v>
      </c>
      <c r="O542" s="114" t="e">
        <f>VLOOKUP(B542,fulfillment!L:AN,29,0)</f>
        <v>#N/A</v>
      </c>
      <c r="P542" s="113"/>
      <c r="Q542" s="61" t="e">
        <f>VLOOKUP(R542,映射表!A:G,7,0)</f>
        <v>#N/A</v>
      </c>
      <c r="R542" s="131"/>
      <c r="S542" s="131"/>
      <c r="T542" s="131"/>
      <c r="U542" s="131"/>
      <c r="V542" s="131"/>
      <c r="W542" s="131"/>
      <c r="X542" s="131"/>
      <c r="Y542" s="131"/>
      <c r="Z542" s="131"/>
      <c r="AA542" s="131"/>
      <c r="AB542" s="61">
        <f t="shared" si="103"/>
        <v>0</v>
      </c>
      <c r="AE542" s="132"/>
    </row>
    <row r="543" spans="1:31" s="61" customFormat="1">
      <c r="A543" s="61" t="e">
        <f t="shared" si="93"/>
        <v>#N/A</v>
      </c>
      <c r="B543" s="121">
        <f t="shared" si="94"/>
        <v>0</v>
      </c>
      <c r="C543" s="117" t="e">
        <f>VLOOKUP(B543,映射表!A:C,3,0)</f>
        <v>#N/A</v>
      </c>
      <c r="D543" s="121">
        <f t="shared" si="95"/>
        <v>0</v>
      </c>
      <c r="E543" s="100">
        <f t="shared" si="96"/>
        <v>0</v>
      </c>
      <c r="F543" s="121">
        <f t="shared" si="97"/>
        <v>0</v>
      </c>
      <c r="G543" s="121">
        <f t="shared" si="98"/>
        <v>0</v>
      </c>
      <c r="H543" s="99" t="e">
        <f>VLOOKUP(C543,'B2B（ol)'!A:J,10,0)*D543</f>
        <v>#N/A</v>
      </c>
      <c r="I543" s="101" t="e">
        <f t="shared" si="99"/>
        <v>#DIV/0!</v>
      </c>
      <c r="J543" s="101">
        <f t="shared" si="100"/>
        <v>0</v>
      </c>
      <c r="K543" s="121">
        <f t="shared" si="101"/>
        <v>0</v>
      </c>
      <c r="L543" s="121" t="e">
        <f>VLOOKUP(C543,'B2B（ol)'!A:P,16,0)</f>
        <v>#N/A</v>
      </c>
      <c r="M543" s="117">
        <f t="shared" si="102"/>
        <v>0</v>
      </c>
      <c r="N543" s="114" t="e">
        <f>VLOOKUP(C543,'B2B（ol)'!A:K,11,0)</f>
        <v>#N/A</v>
      </c>
      <c r="O543" s="114" t="e">
        <f>VLOOKUP(B543,fulfillment!L:AN,29,0)</f>
        <v>#N/A</v>
      </c>
      <c r="P543" s="113"/>
      <c r="Q543" s="61" t="e">
        <f>VLOOKUP(R543,映射表!A:G,7,0)</f>
        <v>#N/A</v>
      </c>
      <c r="R543" s="131"/>
      <c r="S543" s="131"/>
      <c r="T543" s="131"/>
      <c r="U543" s="131"/>
      <c r="V543" s="131"/>
      <c r="W543" s="131"/>
      <c r="X543" s="131"/>
      <c r="Y543" s="131"/>
      <c r="Z543" s="131"/>
      <c r="AA543" s="131"/>
      <c r="AB543" s="61">
        <f t="shared" si="103"/>
        <v>0</v>
      </c>
      <c r="AE543" s="132"/>
    </row>
    <row r="544" spans="1:31" s="61" customFormat="1">
      <c r="A544" s="61" t="e">
        <f t="shared" si="93"/>
        <v>#N/A</v>
      </c>
      <c r="B544" s="121">
        <f t="shared" si="94"/>
        <v>0</v>
      </c>
      <c r="C544" s="117" t="e">
        <f>VLOOKUP(B544,映射表!A:C,3,0)</f>
        <v>#N/A</v>
      </c>
      <c r="D544" s="121">
        <f t="shared" si="95"/>
        <v>0</v>
      </c>
      <c r="E544" s="100">
        <f t="shared" si="96"/>
        <v>0</v>
      </c>
      <c r="F544" s="121">
        <f t="shared" si="97"/>
        <v>0</v>
      </c>
      <c r="G544" s="121">
        <f t="shared" si="98"/>
        <v>0</v>
      </c>
      <c r="H544" s="99" t="e">
        <f>VLOOKUP(C544,'B2B（ol)'!A:J,10,0)*D544</f>
        <v>#N/A</v>
      </c>
      <c r="I544" s="101" t="e">
        <f t="shared" si="99"/>
        <v>#DIV/0!</v>
      </c>
      <c r="J544" s="101">
        <f t="shared" si="100"/>
        <v>0</v>
      </c>
      <c r="K544" s="121">
        <f t="shared" si="101"/>
        <v>0</v>
      </c>
      <c r="L544" s="121" t="e">
        <f>VLOOKUP(C544,'B2B（ol)'!A:P,16,0)</f>
        <v>#N/A</v>
      </c>
      <c r="M544" s="117">
        <f t="shared" si="102"/>
        <v>0</v>
      </c>
      <c r="N544" s="114" t="e">
        <f>VLOOKUP(C544,'B2B（ol)'!A:K,11,0)</f>
        <v>#N/A</v>
      </c>
      <c r="O544" s="114" t="e">
        <f>VLOOKUP(B544,fulfillment!L:AN,29,0)</f>
        <v>#N/A</v>
      </c>
      <c r="P544" s="113"/>
      <c r="Q544" s="61" t="e">
        <f>VLOOKUP(R544,映射表!A:G,7,0)</f>
        <v>#N/A</v>
      </c>
      <c r="R544" s="131"/>
      <c r="S544" s="131"/>
      <c r="T544" s="131"/>
      <c r="U544" s="131"/>
      <c r="V544" s="131"/>
      <c r="W544" s="131"/>
      <c r="X544" s="131"/>
      <c r="Y544" s="131"/>
      <c r="Z544" s="131"/>
      <c r="AA544" s="131"/>
      <c r="AB544" s="61">
        <f t="shared" si="103"/>
        <v>0</v>
      </c>
      <c r="AE544" s="132"/>
    </row>
    <row r="545" spans="1:31" s="61" customFormat="1">
      <c r="A545" s="61" t="e">
        <f t="shared" si="93"/>
        <v>#N/A</v>
      </c>
      <c r="B545" s="121">
        <f t="shared" si="94"/>
        <v>0</v>
      </c>
      <c r="C545" s="117" t="e">
        <f>VLOOKUP(B545,映射表!A:C,3,0)</f>
        <v>#N/A</v>
      </c>
      <c r="D545" s="121">
        <f t="shared" si="95"/>
        <v>0</v>
      </c>
      <c r="E545" s="100">
        <f t="shared" si="96"/>
        <v>0</v>
      </c>
      <c r="F545" s="121">
        <f t="shared" si="97"/>
        <v>0</v>
      </c>
      <c r="G545" s="121">
        <f t="shared" si="98"/>
        <v>0</v>
      </c>
      <c r="H545" s="99" t="e">
        <f>VLOOKUP(C545,'B2B（ol)'!A:J,10,0)*D545</f>
        <v>#N/A</v>
      </c>
      <c r="I545" s="101" t="e">
        <f t="shared" si="99"/>
        <v>#DIV/0!</v>
      </c>
      <c r="J545" s="101">
        <f t="shared" si="100"/>
        <v>0</v>
      </c>
      <c r="K545" s="121">
        <f t="shared" si="101"/>
        <v>0</v>
      </c>
      <c r="L545" s="121" t="e">
        <f>VLOOKUP(C545,'B2B（ol)'!A:P,16,0)</f>
        <v>#N/A</v>
      </c>
      <c r="M545" s="117">
        <f t="shared" si="102"/>
        <v>0</v>
      </c>
      <c r="N545" s="114" t="e">
        <f>VLOOKUP(C545,'B2B（ol)'!A:K,11,0)</f>
        <v>#N/A</v>
      </c>
      <c r="O545" s="114" t="e">
        <f>VLOOKUP(B545,fulfillment!L:AN,29,0)</f>
        <v>#N/A</v>
      </c>
      <c r="P545" s="113"/>
      <c r="Q545" s="61" t="e">
        <f>VLOOKUP(R545,映射表!A:G,7,0)</f>
        <v>#N/A</v>
      </c>
      <c r="R545" s="131"/>
      <c r="S545" s="131"/>
      <c r="T545" s="131"/>
      <c r="U545" s="131"/>
      <c r="V545" s="131"/>
      <c r="W545" s="131"/>
      <c r="X545" s="131"/>
      <c r="Y545" s="131"/>
      <c r="Z545" s="131"/>
      <c r="AA545" s="131"/>
      <c r="AB545" s="61">
        <f t="shared" si="103"/>
        <v>0</v>
      </c>
      <c r="AE545" s="132"/>
    </row>
    <row r="546" spans="1:31" s="61" customFormat="1">
      <c r="A546" s="61" t="e">
        <f t="shared" si="93"/>
        <v>#N/A</v>
      </c>
      <c r="B546" s="121">
        <f t="shared" si="94"/>
        <v>0</v>
      </c>
      <c r="C546" s="117" t="e">
        <f>VLOOKUP(B546,映射表!A:C,3,0)</f>
        <v>#N/A</v>
      </c>
      <c r="D546" s="121">
        <f t="shared" si="95"/>
        <v>0</v>
      </c>
      <c r="E546" s="100">
        <f t="shared" si="96"/>
        <v>0</v>
      </c>
      <c r="F546" s="121">
        <f t="shared" si="97"/>
        <v>0</v>
      </c>
      <c r="G546" s="121">
        <f t="shared" si="98"/>
        <v>0</v>
      </c>
      <c r="H546" s="99" t="e">
        <f>VLOOKUP(C546,'B2B（ol)'!A:J,10,0)*D546</f>
        <v>#N/A</v>
      </c>
      <c r="I546" s="101" t="e">
        <f t="shared" si="99"/>
        <v>#DIV/0!</v>
      </c>
      <c r="J546" s="101">
        <f t="shared" si="100"/>
        <v>0</v>
      </c>
      <c r="K546" s="121">
        <f t="shared" si="101"/>
        <v>0</v>
      </c>
      <c r="L546" s="121" t="e">
        <f>VLOOKUP(C546,'B2B（ol)'!A:P,16,0)</f>
        <v>#N/A</v>
      </c>
      <c r="M546" s="117">
        <f t="shared" si="102"/>
        <v>0</v>
      </c>
      <c r="N546" s="114" t="e">
        <f>VLOOKUP(C546,'B2B（ol)'!A:K,11,0)</f>
        <v>#N/A</v>
      </c>
      <c r="O546" s="114" t="e">
        <f>VLOOKUP(B546,fulfillment!L:AN,29,0)</f>
        <v>#N/A</v>
      </c>
      <c r="P546" s="113"/>
      <c r="Q546" s="61" t="e">
        <f>VLOOKUP(R546,映射表!A:G,7,0)</f>
        <v>#N/A</v>
      </c>
      <c r="R546" s="131"/>
      <c r="S546" s="131"/>
      <c r="T546" s="131"/>
      <c r="U546" s="131"/>
      <c r="V546" s="131"/>
      <c r="W546" s="131"/>
      <c r="X546" s="131"/>
      <c r="Y546" s="131"/>
      <c r="Z546" s="131"/>
      <c r="AA546" s="131"/>
      <c r="AB546" s="61">
        <f t="shared" si="103"/>
        <v>0</v>
      </c>
      <c r="AE546" s="132"/>
    </row>
    <row r="547" spans="1:31" s="61" customFormat="1">
      <c r="A547" s="61" t="e">
        <f t="shared" si="93"/>
        <v>#N/A</v>
      </c>
      <c r="B547" s="121">
        <f t="shared" si="94"/>
        <v>0</v>
      </c>
      <c r="C547" s="117" t="e">
        <f>VLOOKUP(B547,映射表!A:C,3,0)</f>
        <v>#N/A</v>
      </c>
      <c r="D547" s="121">
        <f t="shared" si="95"/>
        <v>0</v>
      </c>
      <c r="E547" s="100">
        <f t="shared" si="96"/>
        <v>0</v>
      </c>
      <c r="F547" s="121">
        <f t="shared" si="97"/>
        <v>0</v>
      </c>
      <c r="G547" s="121">
        <f t="shared" si="98"/>
        <v>0</v>
      </c>
      <c r="H547" s="99" t="e">
        <f>VLOOKUP(C547,'B2B（ol)'!A:J,10,0)*D547</f>
        <v>#N/A</v>
      </c>
      <c r="I547" s="101" t="e">
        <f t="shared" si="99"/>
        <v>#DIV/0!</v>
      </c>
      <c r="J547" s="101">
        <f t="shared" si="100"/>
        <v>0</v>
      </c>
      <c r="K547" s="121">
        <f t="shared" si="101"/>
        <v>0</v>
      </c>
      <c r="L547" s="121" t="e">
        <f>VLOOKUP(C547,'B2B（ol)'!A:P,16,0)</f>
        <v>#N/A</v>
      </c>
      <c r="M547" s="117">
        <f t="shared" si="102"/>
        <v>0</v>
      </c>
      <c r="N547" s="114" t="e">
        <f>VLOOKUP(C547,'B2B（ol)'!A:K,11,0)</f>
        <v>#N/A</v>
      </c>
      <c r="O547" s="114" t="e">
        <f>VLOOKUP(B547,fulfillment!L:AN,29,0)</f>
        <v>#N/A</v>
      </c>
      <c r="P547" s="113"/>
      <c r="Q547" s="61" t="e">
        <f>VLOOKUP(R547,映射表!A:G,7,0)</f>
        <v>#N/A</v>
      </c>
      <c r="R547" s="131"/>
      <c r="S547" s="131"/>
      <c r="T547" s="131"/>
      <c r="U547" s="131"/>
      <c r="V547" s="131"/>
      <c r="W547" s="131"/>
      <c r="X547" s="131"/>
      <c r="Y547" s="131"/>
      <c r="Z547" s="131"/>
      <c r="AA547" s="131"/>
      <c r="AB547" s="61">
        <f t="shared" si="103"/>
        <v>0</v>
      </c>
      <c r="AE547" s="132"/>
    </row>
    <row r="548" spans="1:31" s="61" customFormat="1">
      <c r="A548" s="61" t="e">
        <f t="shared" si="93"/>
        <v>#N/A</v>
      </c>
      <c r="B548" s="121">
        <f t="shared" si="94"/>
        <v>0</v>
      </c>
      <c r="C548" s="117" t="e">
        <f>VLOOKUP(B548,映射表!A:C,3,0)</f>
        <v>#N/A</v>
      </c>
      <c r="D548" s="121">
        <f t="shared" si="95"/>
        <v>0</v>
      </c>
      <c r="E548" s="100">
        <f t="shared" si="96"/>
        <v>0</v>
      </c>
      <c r="F548" s="121">
        <f t="shared" si="97"/>
        <v>0</v>
      </c>
      <c r="G548" s="121">
        <f t="shared" si="98"/>
        <v>0</v>
      </c>
      <c r="H548" s="99" t="e">
        <f>VLOOKUP(C548,'B2B（ol)'!A:J,10,0)*D548</f>
        <v>#N/A</v>
      </c>
      <c r="I548" s="101" t="e">
        <f t="shared" si="99"/>
        <v>#DIV/0!</v>
      </c>
      <c r="J548" s="101">
        <f t="shared" si="100"/>
        <v>0</v>
      </c>
      <c r="K548" s="121">
        <f t="shared" si="101"/>
        <v>0</v>
      </c>
      <c r="L548" s="121" t="e">
        <f>VLOOKUP(C548,'B2B（ol)'!A:P,16,0)</f>
        <v>#N/A</v>
      </c>
      <c r="M548" s="117">
        <f t="shared" si="102"/>
        <v>0</v>
      </c>
      <c r="N548" s="114" t="e">
        <f>VLOOKUP(C548,'B2B（ol)'!A:K,11,0)</f>
        <v>#N/A</v>
      </c>
      <c r="O548" s="114" t="e">
        <f>VLOOKUP(B548,fulfillment!L:AN,29,0)</f>
        <v>#N/A</v>
      </c>
      <c r="P548" s="113"/>
      <c r="Q548" s="61" t="e">
        <f>VLOOKUP(R548,映射表!A:G,7,0)</f>
        <v>#N/A</v>
      </c>
      <c r="R548" s="131"/>
      <c r="S548" s="131"/>
      <c r="T548" s="131"/>
      <c r="U548" s="131"/>
      <c r="V548" s="131"/>
      <c r="W548" s="131"/>
      <c r="X548" s="131"/>
      <c r="Y548" s="131"/>
      <c r="Z548" s="131"/>
      <c r="AA548" s="131"/>
      <c r="AB548" s="61">
        <f t="shared" si="103"/>
        <v>0</v>
      </c>
      <c r="AE548" s="132"/>
    </row>
    <row r="549" spans="1:31" s="61" customFormat="1">
      <c r="A549" s="61" t="e">
        <f t="shared" si="93"/>
        <v>#N/A</v>
      </c>
      <c r="B549" s="121">
        <f t="shared" si="94"/>
        <v>0</v>
      </c>
      <c r="C549" s="117" t="e">
        <f>VLOOKUP(B549,映射表!A:C,3,0)</f>
        <v>#N/A</v>
      </c>
      <c r="D549" s="121">
        <f t="shared" si="95"/>
        <v>0</v>
      </c>
      <c r="E549" s="100">
        <f t="shared" si="96"/>
        <v>0</v>
      </c>
      <c r="F549" s="121">
        <f t="shared" si="97"/>
        <v>0</v>
      </c>
      <c r="G549" s="121">
        <f t="shared" si="98"/>
        <v>0</v>
      </c>
      <c r="H549" s="99" t="e">
        <f>VLOOKUP(C549,'B2B（ol)'!A:J,10,0)*D549</f>
        <v>#N/A</v>
      </c>
      <c r="I549" s="101" t="e">
        <f t="shared" si="99"/>
        <v>#DIV/0!</v>
      </c>
      <c r="J549" s="101">
        <f t="shared" si="100"/>
        <v>0</v>
      </c>
      <c r="K549" s="121">
        <f t="shared" si="101"/>
        <v>0</v>
      </c>
      <c r="L549" s="121" t="e">
        <f>VLOOKUP(C549,'B2B（ol)'!A:P,16,0)</f>
        <v>#N/A</v>
      </c>
      <c r="M549" s="117">
        <f t="shared" si="102"/>
        <v>0</v>
      </c>
      <c r="N549" s="114" t="e">
        <f>VLOOKUP(C549,'B2B（ol)'!A:K,11,0)</f>
        <v>#N/A</v>
      </c>
      <c r="O549" s="114" t="e">
        <f>VLOOKUP(B549,fulfillment!L:AN,29,0)</f>
        <v>#N/A</v>
      </c>
      <c r="P549" s="113"/>
      <c r="Q549" s="61" t="e">
        <f>VLOOKUP(R549,映射表!A:G,7,0)</f>
        <v>#N/A</v>
      </c>
      <c r="R549" s="131"/>
      <c r="S549" s="131"/>
      <c r="T549" s="131"/>
      <c r="U549" s="131"/>
      <c r="V549" s="131"/>
      <c r="W549" s="131"/>
      <c r="X549" s="131"/>
      <c r="Y549" s="131"/>
      <c r="Z549" s="131"/>
      <c r="AA549" s="131"/>
      <c r="AB549" s="61">
        <f t="shared" si="103"/>
        <v>0</v>
      </c>
      <c r="AE549" s="132"/>
    </row>
    <row r="550" spans="1:31" s="61" customFormat="1">
      <c r="A550" s="61" t="e">
        <f t="shared" si="93"/>
        <v>#N/A</v>
      </c>
      <c r="B550" s="121">
        <f t="shared" si="94"/>
        <v>0</v>
      </c>
      <c r="C550" s="117" t="e">
        <f>VLOOKUP(B550,映射表!A:C,3,0)</f>
        <v>#N/A</v>
      </c>
      <c r="D550" s="121">
        <f t="shared" si="95"/>
        <v>0</v>
      </c>
      <c r="E550" s="100">
        <f t="shared" si="96"/>
        <v>0</v>
      </c>
      <c r="F550" s="121">
        <f t="shared" si="97"/>
        <v>0</v>
      </c>
      <c r="G550" s="121">
        <f t="shared" si="98"/>
        <v>0</v>
      </c>
      <c r="H550" s="99" t="e">
        <f>VLOOKUP(C550,'B2B（ol)'!A:J,10,0)*D550</f>
        <v>#N/A</v>
      </c>
      <c r="I550" s="101" t="e">
        <f t="shared" si="99"/>
        <v>#DIV/0!</v>
      </c>
      <c r="J550" s="101">
        <f t="shared" si="100"/>
        <v>0</v>
      </c>
      <c r="K550" s="121">
        <f t="shared" si="101"/>
        <v>0</v>
      </c>
      <c r="L550" s="121" t="e">
        <f>VLOOKUP(C550,'B2B（ol)'!A:P,16,0)</f>
        <v>#N/A</v>
      </c>
      <c r="M550" s="117">
        <f t="shared" si="102"/>
        <v>0</v>
      </c>
      <c r="N550" s="114" t="e">
        <f>VLOOKUP(C550,'B2B（ol)'!A:K,11,0)</f>
        <v>#N/A</v>
      </c>
      <c r="O550" s="114" t="e">
        <f>VLOOKUP(B550,fulfillment!L:AN,29,0)</f>
        <v>#N/A</v>
      </c>
      <c r="P550" s="113"/>
      <c r="Q550" s="61" t="e">
        <f>VLOOKUP(R550,映射表!A:G,7,0)</f>
        <v>#N/A</v>
      </c>
      <c r="R550" s="131"/>
      <c r="S550" s="131"/>
      <c r="T550" s="131"/>
      <c r="U550" s="131"/>
      <c r="V550" s="131"/>
      <c r="W550" s="131"/>
      <c r="X550" s="131"/>
      <c r="Y550" s="131"/>
      <c r="Z550" s="131"/>
      <c r="AA550" s="131"/>
      <c r="AB550" s="61">
        <f t="shared" si="103"/>
        <v>0</v>
      </c>
      <c r="AE550" s="132"/>
    </row>
    <row r="551" spans="1:31" s="61" customFormat="1">
      <c r="A551" s="61" t="e">
        <f t="shared" si="93"/>
        <v>#N/A</v>
      </c>
      <c r="B551" s="121">
        <f t="shared" si="94"/>
        <v>0</v>
      </c>
      <c r="C551" s="117" t="e">
        <f>VLOOKUP(B551,映射表!A:C,3,0)</f>
        <v>#N/A</v>
      </c>
      <c r="D551" s="121">
        <f t="shared" si="95"/>
        <v>0</v>
      </c>
      <c r="E551" s="100">
        <f t="shared" si="96"/>
        <v>0</v>
      </c>
      <c r="F551" s="121">
        <f t="shared" si="97"/>
        <v>0</v>
      </c>
      <c r="G551" s="121">
        <f t="shared" si="98"/>
        <v>0</v>
      </c>
      <c r="H551" s="99" t="e">
        <f>VLOOKUP(C551,'B2B（ol)'!A:J,10,0)*D551</f>
        <v>#N/A</v>
      </c>
      <c r="I551" s="101" t="e">
        <f t="shared" si="99"/>
        <v>#DIV/0!</v>
      </c>
      <c r="J551" s="101">
        <f t="shared" si="100"/>
        <v>0</v>
      </c>
      <c r="K551" s="121">
        <f t="shared" si="101"/>
        <v>0</v>
      </c>
      <c r="L551" s="121" t="e">
        <f>VLOOKUP(C551,'B2B（ol)'!A:P,16,0)</f>
        <v>#N/A</v>
      </c>
      <c r="M551" s="117">
        <f t="shared" si="102"/>
        <v>0</v>
      </c>
      <c r="N551" s="114" t="e">
        <f>VLOOKUP(C551,'B2B（ol)'!A:K,11,0)</f>
        <v>#N/A</v>
      </c>
      <c r="O551" s="114" t="e">
        <f>VLOOKUP(B551,fulfillment!L:AN,29,0)</f>
        <v>#N/A</v>
      </c>
      <c r="P551" s="113"/>
      <c r="Q551" s="61" t="e">
        <f>VLOOKUP(R551,映射表!A:G,7,0)</f>
        <v>#N/A</v>
      </c>
      <c r="R551" s="131"/>
      <c r="S551" s="131"/>
      <c r="T551" s="131"/>
      <c r="U551" s="131"/>
      <c r="V551" s="131"/>
      <c r="W551" s="131"/>
      <c r="X551" s="131"/>
      <c r="Y551" s="131"/>
      <c r="Z551" s="131"/>
      <c r="AA551" s="131"/>
      <c r="AB551" s="61">
        <f t="shared" si="103"/>
        <v>0</v>
      </c>
      <c r="AE551" s="132"/>
    </row>
    <row r="552" spans="1:31" s="61" customFormat="1">
      <c r="A552" s="61" t="e">
        <f t="shared" si="93"/>
        <v>#N/A</v>
      </c>
      <c r="B552" s="121">
        <f t="shared" si="94"/>
        <v>0</v>
      </c>
      <c r="C552" s="117" t="e">
        <f>VLOOKUP(B552,映射表!A:C,3,0)</f>
        <v>#N/A</v>
      </c>
      <c r="D552" s="121">
        <f t="shared" si="95"/>
        <v>0</v>
      </c>
      <c r="E552" s="100">
        <f t="shared" si="96"/>
        <v>0</v>
      </c>
      <c r="F552" s="121">
        <f t="shared" si="97"/>
        <v>0</v>
      </c>
      <c r="G552" s="121">
        <f t="shared" si="98"/>
        <v>0</v>
      </c>
      <c r="H552" s="99" t="e">
        <f>VLOOKUP(C552,'B2B（ol)'!A:J,10,0)*D552</f>
        <v>#N/A</v>
      </c>
      <c r="I552" s="101" t="e">
        <f t="shared" si="99"/>
        <v>#DIV/0!</v>
      </c>
      <c r="J552" s="101">
        <f t="shared" si="100"/>
        <v>0</v>
      </c>
      <c r="K552" s="121">
        <f t="shared" si="101"/>
        <v>0</v>
      </c>
      <c r="L552" s="121" t="e">
        <f>VLOOKUP(C552,'B2B（ol)'!A:P,16,0)</f>
        <v>#N/A</v>
      </c>
      <c r="M552" s="117">
        <f t="shared" si="102"/>
        <v>0</v>
      </c>
      <c r="N552" s="114" t="e">
        <f>VLOOKUP(C552,'B2B（ol)'!A:K,11,0)</f>
        <v>#N/A</v>
      </c>
      <c r="O552" s="114" t="e">
        <f>VLOOKUP(B552,fulfillment!L:AN,29,0)</f>
        <v>#N/A</v>
      </c>
      <c r="P552" s="113"/>
      <c r="Q552" s="61" t="e">
        <f>VLOOKUP(R552,映射表!A:G,7,0)</f>
        <v>#N/A</v>
      </c>
      <c r="R552" s="131"/>
      <c r="S552" s="131"/>
      <c r="T552" s="131"/>
      <c r="U552" s="131"/>
      <c r="V552" s="131"/>
      <c r="W552" s="131"/>
      <c r="X552" s="131"/>
      <c r="Y552" s="131"/>
      <c r="Z552" s="131"/>
      <c r="AA552" s="131"/>
      <c r="AB552" s="61">
        <f t="shared" si="103"/>
        <v>0</v>
      </c>
      <c r="AE552" s="132"/>
    </row>
    <row r="553" spans="1:31" s="61" customFormat="1">
      <c r="A553" s="61" t="e">
        <f t="shared" si="93"/>
        <v>#N/A</v>
      </c>
      <c r="B553" s="121">
        <f t="shared" si="94"/>
        <v>0</v>
      </c>
      <c r="C553" s="117" t="e">
        <f>VLOOKUP(B553,映射表!A:C,3,0)</f>
        <v>#N/A</v>
      </c>
      <c r="D553" s="121">
        <f t="shared" si="95"/>
        <v>0</v>
      </c>
      <c r="E553" s="100">
        <f t="shared" si="96"/>
        <v>0</v>
      </c>
      <c r="F553" s="121">
        <f t="shared" si="97"/>
        <v>0</v>
      </c>
      <c r="G553" s="121">
        <f t="shared" si="98"/>
        <v>0</v>
      </c>
      <c r="H553" s="99" t="e">
        <f>VLOOKUP(C553,'B2B（ol)'!A:J,10,0)*D553</f>
        <v>#N/A</v>
      </c>
      <c r="I553" s="101" t="e">
        <f t="shared" si="99"/>
        <v>#DIV/0!</v>
      </c>
      <c r="J553" s="101">
        <f t="shared" si="100"/>
        <v>0</v>
      </c>
      <c r="K553" s="121">
        <f t="shared" si="101"/>
        <v>0</v>
      </c>
      <c r="L553" s="121" t="e">
        <f>VLOOKUP(C553,'B2B（ol)'!A:P,16,0)</f>
        <v>#N/A</v>
      </c>
      <c r="M553" s="117">
        <f t="shared" si="102"/>
        <v>0</v>
      </c>
      <c r="N553" s="114" t="e">
        <f>VLOOKUP(C553,'B2B（ol)'!A:K,11,0)</f>
        <v>#N/A</v>
      </c>
      <c r="O553" s="114" t="e">
        <f>VLOOKUP(B553,fulfillment!L:AN,29,0)</f>
        <v>#N/A</v>
      </c>
      <c r="P553" s="113"/>
      <c r="Q553" s="61" t="e">
        <f>VLOOKUP(R553,映射表!A:G,7,0)</f>
        <v>#N/A</v>
      </c>
      <c r="R553" s="131"/>
      <c r="S553" s="131"/>
      <c r="T553" s="131"/>
      <c r="U553" s="131"/>
      <c r="V553" s="131"/>
      <c r="W553" s="131"/>
      <c r="X553" s="131"/>
      <c r="Y553" s="131"/>
      <c r="Z553" s="131"/>
      <c r="AA553" s="131"/>
      <c r="AB553" s="61">
        <f t="shared" si="103"/>
        <v>0</v>
      </c>
      <c r="AE553" s="132"/>
    </row>
    <row r="554" spans="1:31" s="61" customFormat="1">
      <c r="A554" s="61" t="e">
        <f t="shared" si="93"/>
        <v>#N/A</v>
      </c>
      <c r="B554" s="121">
        <f t="shared" si="94"/>
        <v>0</v>
      </c>
      <c r="C554" s="117" t="e">
        <f>VLOOKUP(B554,映射表!A:C,3,0)</f>
        <v>#N/A</v>
      </c>
      <c r="D554" s="121">
        <f t="shared" si="95"/>
        <v>0</v>
      </c>
      <c r="E554" s="100">
        <f t="shared" si="96"/>
        <v>0</v>
      </c>
      <c r="F554" s="121">
        <f t="shared" si="97"/>
        <v>0</v>
      </c>
      <c r="G554" s="121">
        <f t="shared" si="98"/>
        <v>0</v>
      </c>
      <c r="H554" s="99" t="e">
        <f>VLOOKUP(C554,'B2B（ol)'!A:J,10,0)*D554</f>
        <v>#N/A</v>
      </c>
      <c r="I554" s="101" t="e">
        <f t="shared" si="99"/>
        <v>#DIV/0!</v>
      </c>
      <c r="J554" s="101">
        <f t="shared" si="100"/>
        <v>0</v>
      </c>
      <c r="K554" s="121">
        <f t="shared" si="101"/>
        <v>0</v>
      </c>
      <c r="L554" s="121" t="e">
        <f>VLOOKUP(C554,'B2B（ol)'!A:P,16,0)</f>
        <v>#N/A</v>
      </c>
      <c r="M554" s="117">
        <f t="shared" si="102"/>
        <v>0</v>
      </c>
      <c r="N554" s="114" t="e">
        <f>VLOOKUP(C554,'B2B（ol)'!A:K,11,0)</f>
        <v>#N/A</v>
      </c>
      <c r="O554" s="114" t="e">
        <f>VLOOKUP(B554,fulfillment!L:AN,29,0)</f>
        <v>#N/A</v>
      </c>
      <c r="P554" s="113"/>
      <c r="Q554" s="61" t="e">
        <f>VLOOKUP(R554,映射表!A:G,7,0)</f>
        <v>#N/A</v>
      </c>
      <c r="R554" s="131"/>
      <c r="S554" s="131"/>
      <c r="T554" s="131"/>
      <c r="U554" s="131"/>
      <c r="V554" s="131"/>
      <c r="W554" s="131"/>
      <c r="X554" s="131"/>
      <c r="Y554" s="131"/>
      <c r="Z554" s="131"/>
      <c r="AA554" s="131"/>
      <c r="AB554" s="61">
        <f t="shared" si="103"/>
        <v>0</v>
      </c>
      <c r="AE554" s="132"/>
    </row>
    <row r="555" spans="1:31" s="61" customFormat="1">
      <c r="A555" s="61" t="e">
        <f t="shared" si="93"/>
        <v>#N/A</v>
      </c>
      <c r="B555" s="121">
        <f t="shared" si="94"/>
        <v>0</v>
      </c>
      <c r="C555" s="117" t="e">
        <f>VLOOKUP(B555,映射表!A:C,3,0)</f>
        <v>#N/A</v>
      </c>
      <c r="D555" s="121">
        <f t="shared" si="95"/>
        <v>0</v>
      </c>
      <c r="E555" s="100">
        <f t="shared" si="96"/>
        <v>0</v>
      </c>
      <c r="F555" s="121">
        <f t="shared" si="97"/>
        <v>0</v>
      </c>
      <c r="G555" s="121">
        <f t="shared" si="98"/>
        <v>0</v>
      </c>
      <c r="H555" s="99" t="e">
        <f>VLOOKUP(C555,'B2B（ol)'!A:J,10,0)*D555</f>
        <v>#N/A</v>
      </c>
      <c r="I555" s="101" t="e">
        <f t="shared" si="99"/>
        <v>#DIV/0!</v>
      </c>
      <c r="J555" s="101">
        <f t="shared" si="100"/>
        <v>0</v>
      </c>
      <c r="K555" s="121">
        <f t="shared" si="101"/>
        <v>0</v>
      </c>
      <c r="L555" s="121" t="e">
        <f>VLOOKUP(C555,'B2B（ol)'!A:P,16,0)</f>
        <v>#N/A</v>
      </c>
      <c r="M555" s="117">
        <f t="shared" si="102"/>
        <v>0</v>
      </c>
      <c r="N555" s="114" t="e">
        <f>VLOOKUP(C555,'B2B（ol)'!A:K,11,0)</f>
        <v>#N/A</v>
      </c>
      <c r="O555" s="114" t="e">
        <f>VLOOKUP(B555,fulfillment!L:AN,29,0)</f>
        <v>#N/A</v>
      </c>
      <c r="P555" s="113"/>
      <c r="Q555" s="61" t="e">
        <f>VLOOKUP(R555,映射表!A:G,7,0)</f>
        <v>#N/A</v>
      </c>
      <c r="R555" s="131"/>
      <c r="S555" s="131"/>
      <c r="T555" s="131"/>
      <c r="U555" s="131"/>
      <c r="V555" s="131"/>
      <c r="W555" s="131"/>
      <c r="X555" s="131"/>
      <c r="Y555" s="131"/>
      <c r="Z555" s="131"/>
      <c r="AA555" s="131"/>
      <c r="AB555" s="61">
        <f t="shared" si="103"/>
        <v>0</v>
      </c>
      <c r="AE555" s="132"/>
    </row>
    <row r="556" spans="1:31" s="61" customFormat="1">
      <c r="A556" s="61" t="e">
        <f t="shared" si="93"/>
        <v>#N/A</v>
      </c>
      <c r="B556" s="121">
        <f t="shared" si="94"/>
        <v>0</v>
      </c>
      <c r="C556" s="117" t="e">
        <f>VLOOKUP(B556,映射表!A:C,3,0)</f>
        <v>#N/A</v>
      </c>
      <c r="D556" s="121">
        <f t="shared" si="95"/>
        <v>0</v>
      </c>
      <c r="E556" s="100">
        <f t="shared" si="96"/>
        <v>0</v>
      </c>
      <c r="F556" s="121">
        <f t="shared" si="97"/>
        <v>0</v>
      </c>
      <c r="G556" s="121">
        <f t="shared" si="98"/>
        <v>0</v>
      </c>
      <c r="H556" s="99" t="e">
        <f>VLOOKUP(C556,'B2B（ol)'!A:J,10,0)*D556</f>
        <v>#N/A</v>
      </c>
      <c r="I556" s="101" t="e">
        <f t="shared" si="99"/>
        <v>#DIV/0!</v>
      </c>
      <c r="J556" s="101">
        <f t="shared" si="100"/>
        <v>0</v>
      </c>
      <c r="K556" s="121">
        <f t="shared" si="101"/>
        <v>0</v>
      </c>
      <c r="L556" s="121" t="e">
        <f>VLOOKUP(C556,'B2B（ol)'!A:P,16,0)</f>
        <v>#N/A</v>
      </c>
      <c r="M556" s="117">
        <f t="shared" si="102"/>
        <v>0</v>
      </c>
      <c r="N556" s="114" t="e">
        <f>VLOOKUP(C556,'B2B（ol)'!A:K,11,0)</f>
        <v>#N/A</v>
      </c>
      <c r="O556" s="114" t="e">
        <f>VLOOKUP(B556,fulfillment!L:AN,29,0)</f>
        <v>#N/A</v>
      </c>
      <c r="P556" s="113"/>
      <c r="Q556" s="61" t="e">
        <f>VLOOKUP(R556,映射表!A:G,7,0)</f>
        <v>#N/A</v>
      </c>
      <c r="R556" s="131"/>
      <c r="S556" s="131"/>
      <c r="T556" s="131"/>
      <c r="U556" s="131"/>
      <c r="V556" s="131"/>
      <c r="W556" s="131"/>
      <c r="X556" s="131"/>
      <c r="Y556" s="131"/>
      <c r="Z556" s="131"/>
      <c r="AA556" s="131"/>
      <c r="AB556" s="61">
        <f t="shared" si="103"/>
        <v>0</v>
      </c>
      <c r="AE556" s="132"/>
    </row>
    <row r="557" spans="1:31" s="61" customFormat="1">
      <c r="A557" s="61" t="e">
        <f t="shared" si="93"/>
        <v>#N/A</v>
      </c>
      <c r="B557" s="121">
        <f t="shared" si="94"/>
        <v>0</v>
      </c>
      <c r="C557" s="117" t="e">
        <f>VLOOKUP(B557,映射表!A:C,3,0)</f>
        <v>#N/A</v>
      </c>
      <c r="D557" s="121">
        <f t="shared" si="95"/>
        <v>0</v>
      </c>
      <c r="E557" s="100">
        <f t="shared" si="96"/>
        <v>0</v>
      </c>
      <c r="F557" s="121">
        <f t="shared" si="97"/>
        <v>0</v>
      </c>
      <c r="G557" s="121">
        <f t="shared" si="98"/>
        <v>0</v>
      </c>
      <c r="H557" s="99" t="e">
        <f>VLOOKUP(C557,'B2B（ol)'!A:J,10,0)*D557</f>
        <v>#N/A</v>
      </c>
      <c r="I557" s="101" t="e">
        <f t="shared" si="99"/>
        <v>#DIV/0!</v>
      </c>
      <c r="J557" s="101">
        <f t="shared" si="100"/>
        <v>0</v>
      </c>
      <c r="K557" s="121">
        <f t="shared" si="101"/>
        <v>0</v>
      </c>
      <c r="L557" s="121" t="e">
        <f>VLOOKUP(C557,'B2B（ol)'!A:P,16,0)</f>
        <v>#N/A</v>
      </c>
      <c r="M557" s="117">
        <f t="shared" si="102"/>
        <v>0</v>
      </c>
      <c r="N557" s="114" t="e">
        <f>VLOOKUP(C557,'B2B（ol)'!A:K,11,0)</f>
        <v>#N/A</v>
      </c>
      <c r="O557" s="114" t="e">
        <f>VLOOKUP(B557,fulfillment!L:AN,29,0)</f>
        <v>#N/A</v>
      </c>
      <c r="P557" s="113"/>
      <c r="Q557" s="61" t="e">
        <f>VLOOKUP(R557,映射表!A:G,7,0)</f>
        <v>#N/A</v>
      </c>
      <c r="R557" s="131"/>
      <c r="S557" s="131"/>
      <c r="T557" s="131"/>
      <c r="U557" s="131"/>
      <c r="V557" s="131"/>
      <c r="W557" s="131"/>
      <c r="X557" s="131"/>
      <c r="Y557" s="131"/>
      <c r="Z557" s="131"/>
      <c r="AA557" s="131"/>
      <c r="AB557" s="61">
        <f t="shared" si="103"/>
        <v>0</v>
      </c>
      <c r="AE557" s="132"/>
    </row>
    <row r="558" spans="1:31" s="61" customFormat="1">
      <c r="A558" s="61" t="e">
        <f t="shared" si="93"/>
        <v>#N/A</v>
      </c>
      <c r="B558" s="121">
        <f t="shared" si="94"/>
        <v>0</v>
      </c>
      <c r="C558" s="117" t="e">
        <f>VLOOKUP(B558,映射表!A:C,3,0)</f>
        <v>#N/A</v>
      </c>
      <c r="D558" s="121">
        <f t="shared" si="95"/>
        <v>0</v>
      </c>
      <c r="E558" s="100">
        <f t="shared" si="96"/>
        <v>0</v>
      </c>
      <c r="F558" s="121">
        <f t="shared" si="97"/>
        <v>0</v>
      </c>
      <c r="G558" s="121">
        <f t="shared" si="98"/>
        <v>0</v>
      </c>
      <c r="H558" s="99" t="e">
        <f>VLOOKUP(C558,'B2B（ol)'!A:J,10,0)*D558</f>
        <v>#N/A</v>
      </c>
      <c r="I558" s="101" t="e">
        <f t="shared" si="99"/>
        <v>#DIV/0!</v>
      </c>
      <c r="J558" s="101">
        <f t="shared" si="100"/>
        <v>0</v>
      </c>
      <c r="K558" s="121">
        <f t="shared" si="101"/>
        <v>0</v>
      </c>
      <c r="L558" s="121" t="e">
        <f>VLOOKUP(C558,'B2B（ol)'!A:P,16,0)</f>
        <v>#N/A</v>
      </c>
      <c r="M558" s="117">
        <f t="shared" si="102"/>
        <v>0</v>
      </c>
      <c r="N558" s="114" t="e">
        <f>VLOOKUP(C558,'B2B（ol)'!A:K,11,0)</f>
        <v>#N/A</v>
      </c>
      <c r="O558" s="114" t="e">
        <f>VLOOKUP(B558,fulfillment!L:AN,29,0)</f>
        <v>#N/A</v>
      </c>
      <c r="P558" s="113"/>
      <c r="Q558" s="61" t="e">
        <f>VLOOKUP(R558,映射表!A:G,7,0)</f>
        <v>#N/A</v>
      </c>
      <c r="R558" s="131"/>
      <c r="S558" s="131"/>
      <c r="T558" s="131"/>
      <c r="U558" s="131"/>
      <c r="V558" s="131"/>
      <c r="W558" s="131"/>
      <c r="X558" s="131"/>
      <c r="Y558" s="131"/>
      <c r="Z558" s="131"/>
      <c r="AA558" s="131"/>
      <c r="AB558" s="61">
        <f t="shared" si="103"/>
        <v>0</v>
      </c>
      <c r="AE558" s="132"/>
    </row>
    <row r="559" spans="1:31" s="61" customFormat="1">
      <c r="A559" s="61" t="e">
        <f t="shared" si="93"/>
        <v>#N/A</v>
      </c>
      <c r="B559" s="121">
        <f t="shared" si="94"/>
        <v>0</v>
      </c>
      <c r="C559" s="117" t="e">
        <f>VLOOKUP(B559,映射表!A:C,3,0)</f>
        <v>#N/A</v>
      </c>
      <c r="D559" s="121">
        <f t="shared" si="95"/>
        <v>0</v>
      </c>
      <c r="E559" s="100">
        <f t="shared" si="96"/>
        <v>0</v>
      </c>
      <c r="F559" s="121">
        <f t="shared" si="97"/>
        <v>0</v>
      </c>
      <c r="G559" s="121">
        <f t="shared" si="98"/>
        <v>0</v>
      </c>
      <c r="H559" s="99" t="e">
        <f>VLOOKUP(C559,'B2B（ol)'!A:J,10,0)*D559</f>
        <v>#N/A</v>
      </c>
      <c r="I559" s="101" t="e">
        <f t="shared" si="99"/>
        <v>#DIV/0!</v>
      </c>
      <c r="J559" s="101">
        <f t="shared" si="100"/>
        <v>0</v>
      </c>
      <c r="K559" s="121">
        <f t="shared" si="101"/>
        <v>0</v>
      </c>
      <c r="L559" s="121" t="e">
        <f>VLOOKUP(C559,'B2B（ol)'!A:P,16,0)</f>
        <v>#N/A</v>
      </c>
      <c r="M559" s="117">
        <f t="shared" si="102"/>
        <v>0</v>
      </c>
      <c r="N559" s="114" t="e">
        <f>VLOOKUP(C559,'B2B（ol)'!A:K,11,0)</f>
        <v>#N/A</v>
      </c>
      <c r="O559" s="114" t="e">
        <f>VLOOKUP(B559,fulfillment!L:AN,29,0)</f>
        <v>#N/A</v>
      </c>
      <c r="P559" s="113"/>
      <c r="Q559" s="61" t="e">
        <f>VLOOKUP(R559,映射表!A:G,7,0)</f>
        <v>#N/A</v>
      </c>
      <c r="R559" s="131"/>
      <c r="S559" s="131"/>
      <c r="T559" s="131"/>
      <c r="U559" s="131"/>
      <c r="V559" s="131"/>
      <c r="W559" s="131"/>
      <c r="X559" s="131"/>
      <c r="Y559" s="131"/>
      <c r="Z559" s="131"/>
      <c r="AA559" s="131"/>
      <c r="AB559" s="61">
        <f t="shared" si="103"/>
        <v>0</v>
      </c>
      <c r="AE559" s="132"/>
    </row>
    <row r="560" spans="1:31" s="61" customFormat="1">
      <c r="A560" s="61" t="e">
        <f t="shared" si="93"/>
        <v>#N/A</v>
      </c>
      <c r="B560" s="121">
        <f t="shared" si="94"/>
        <v>0</v>
      </c>
      <c r="C560" s="117" t="e">
        <f>VLOOKUP(B560,映射表!A:C,3,0)</f>
        <v>#N/A</v>
      </c>
      <c r="D560" s="121">
        <f t="shared" si="95"/>
        <v>0</v>
      </c>
      <c r="E560" s="100">
        <f t="shared" si="96"/>
        <v>0</v>
      </c>
      <c r="F560" s="121">
        <f t="shared" si="97"/>
        <v>0</v>
      </c>
      <c r="G560" s="121">
        <f t="shared" si="98"/>
        <v>0</v>
      </c>
      <c r="H560" s="99" t="e">
        <f>VLOOKUP(C560,'B2B（ol)'!A:J,10,0)*D560</f>
        <v>#N/A</v>
      </c>
      <c r="I560" s="101" t="e">
        <f t="shared" si="99"/>
        <v>#DIV/0!</v>
      </c>
      <c r="J560" s="101">
        <f t="shared" si="100"/>
        <v>0</v>
      </c>
      <c r="K560" s="121">
        <f t="shared" si="101"/>
        <v>0</v>
      </c>
      <c r="L560" s="121" t="e">
        <f>VLOOKUP(C560,'B2B（ol)'!A:P,16,0)</f>
        <v>#N/A</v>
      </c>
      <c r="M560" s="117">
        <f t="shared" si="102"/>
        <v>0</v>
      </c>
      <c r="N560" s="114" t="e">
        <f>VLOOKUP(C560,'B2B（ol)'!A:K,11,0)</f>
        <v>#N/A</v>
      </c>
      <c r="O560" s="114" t="e">
        <f>VLOOKUP(B560,fulfillment!L:AN,29,0)</f>
        <v>#N/A</v>
      </c>
      <c r="P560" s="113"/>
      <c r="Q560" s="61" t="e">
        <f>VLOOKUP(R560,映射表!A:G,7,0)</f>
        <v>#N/A</v>
      </c>
      <c r="R560" s="131"/>
      <c r="S560" s="131"/>
      <c r="T560" s="131"/>
      <c r="U560" s="131"/>
      <c r="V560" s="131"/>
      <c r="W560" s="131"/>
      <c r="X560" s="131"/>
      <c r="Y560" s="131"/>
      <c r="Z560" s="131"/>
      <c r="AA560" s="131"/>
      <c r="AB560" s="61">
        <f t="shared" si="103"/>
        <v>0</v>
      </c>
      <c r="AE560" s="132"/>
    </row>
    <row r="561" spans="1:31" s="61" customFormat="1">
      <c r="A561" s="61" t="e">
        <f t="shared" si="93"/>
        <v>#N/A</v>
      </c>
      <c r="B561" s="121">
        <f t="shared" si="94"/>
        <v>0</v>
      </c>
      <c r="C561" s="117" t="e">
        <f>VLOOKUP(B561,映射表!A:C,3,0)</f>
        <v>#N/A</v>
      </c>
      <c r="D561" s="121">
        <f t="shared" si="95"/>
        <v>0</v>
      </c>
      <c r="E561" s="100">
        <f t="shared" si="96"/>
        <v>0</v>
      </c>
      <c r="F561" s="121">
        <f t="shared" si="97"/>
        <v>0</v>
      </c>
      <c r="G561" s="121">
        <f t="shared" si="98"/>
        <v>0</v>
      </c>
      <c r="H561" s="99" t="e">
        <f>VLOOKUP(C561,'B2B（ol)'!A:J,10,0)*D561</f>
        <v>#N/A</v>
      </c>
      <c r="I561" s="101" t="e">
        <f t="shared" si="99"/>
        <v>#DIV/0!</v>
      </c>
      <c r="J561" s="101">
        <f t="shared" si="100"/>
        <v>0</v>
      </c>
      <c r="K561" s="121">
        <f t="shared" si="101"/>
        <v>0</v>
      </c>
      <c r="L561" s="121" t="e">
        <f>VLOOKUP(C561,'B2B（ol)'!A:P,16,0)</f>
        <v>#N/A</v>
      </c>
      <c r="M561" s="117">
        <f t="shared" si="102"/>
        <v>0</v>
      </c>
      <c r="N561" s="114" t="e">
        <f>VLOOKUP(C561,'B2B（ol)'!A:K,11,0)</f>
        <v>#N/A</v>
      </c>
      <c r="O561" s="114" t="e">
        <f>VLOOKUP(B561,fulfillment!L:AN,29,0)</f>
        <v>#N/A</v>
      </c>
      <c r="P561" s="113"/>
      <c r="Q561" s="61" t="e">
        <f>VLOOKUP(R561,映射表!A:G,7,0)</f>
        <v>#N/A</v>
      </c>
      <c r="R561" s="131"/>
      <c r="S561" s="131"/>
      <c r="T561" s="131"/>
      <c r="U561" s="131"/>
      <c r="V561" s="131"/>
      <c r="W561" s="131"/>
      <c r="X561" s="131"/>
      <c r="Y561" s="131"/>
      <c r="Z561" s="131"/>
      <c r="AA561" s="131"/>
      <c r="AB561" s="61">
        <f t="shared" si="103"/>
        <v>0</v>
      </c>
      <c r="AE561" s="132"/>
    </row>
    <row r="562" spans="1:31" s="61" customFormat="1">
      <c r="A562" s="61" t="e">
        <f t="shared" si="93"/>
        <v>#N/A</v>
      </c>
      <c r="B562" s="121">
        <f t="shared" si="94"/>
        <v>0</v>
      </c>
      <c r="C562" s="117" t="e">
        <f>VLOOKUP(B562,映射表!A:C,3,0)</f>
        <v>#N/A</v>
      </c>
      <c r="D562" s="121">
        <f t="shared" si="95"/>
        <v>0</v>
      </c>
      <c r="E562" s="100">
        <f t="shared" si="96"/>
        <v>0</v>
      </c>
      <c r="F562" s="121">
        <f t="shared" si="97"/>
        <v>0</v>
      </c>
      <c r="G562" s="121">
        <f t="shared" si="98"/>
        <v>0</v>
      </c>
      <c r="H562" s="99" t="e">
        <f>VLOOKUP(C562,'B2B（ol)'!A:J,10,0)*D562</f>
        <v>#N/A</v>
      </c>
      <c r="I562" s="101" t="e">
        <f t="shared" si="99"/>
        <v>#DIV/0!</v>
      </c>
      <c r="J562" s="101">
        <f t="shared" si="100"/>
        <v>0</v>
      </c>
      <c r="K562" s="121">
        <f t="shared" si="101"/>
        <v>0</v>
      </c>
      <c r="L562" s="121" t="e">
        <f>VLOOKUP(C562,'B2B（ol)'!A:P,16,0)</f>
        <v>#N/A</v>
      </c>
      <c r="M562" s="117">
        <f t="shared" si="102"/>
        <v>0</v>
      </c>
      <c r="N562" s="114" t="e">
        <f>VLOOKUP(C562,'B2B（ol)'!A:K,11,0)</f>
        <v>#N/A</v>
      </c>
      <c r="O562" s="114" t="e">
        <f>VLOOKUP(B562,fulfillment!L:AN,29,0)</f>
        <v>#N/A</v>
      </c>
      <c r="P562" s="113"/>
      <c r="Q562" s="61" t="e">
        <f>VLOOKUP(R562,映射表!A:G,7,0)</f>
        <v>#N/A</v>
      </c>
      <c r="R562" s="131"/>
      <c r="S562" s="131"/>
      <c r="T562" s="131"/>
      <c r="U562" s="131"/>
      <c r="V562" s="131"/>
      <c r="W562" s="131"/>
      <c r="X562" s="131"/>
      <c r="Y562" s="131"/>
      <c r="Z562" s="131"/>
      <c r="AA562" s="131"/>
      <c r="AB562" s="61">
        <f t="shared" si="103"/>
        <v>0</v>
      </c>
      <c r="AE562" s="132"/>
    </row>
    <row r="563" spans="1:31" s="61" customFormat="1">
      <c r="A563" s="61" t="e">
        <f t="shared" si="93"/>
        <v>#N/A</v>
      </c>
      <c r="B563" s="121">
        <f t="shared" si="94"/>
        <v>0</v>
      </c>
      <c r="C563" s="117" t="e">
        <f>VLOOKUP(B563,映射表!A:C,3,0)</f>
        <v>#N/A</v>
      </c>
      <c r="D563" s="121">
        <f t="shared" si="95"/>
        <v>0</v>
      </c>
      <c r="E563" s="100">
        <f t="shared" si="96"/>
        <v>0</v>
      </c>
      <c r="F563" s="121">
        <f t="shared" si="97"/>
        <v>0</v>
      </c>
      <c r="G563" s="121">
        <f t="shared" si="98"/>
        <v>0</v>
      </c>
      <c r="H563" s="99" t="e">
        <f>VLOOKUP(C563,'B2B（ol)'!A:J,10,0)*D563</f>
        <v>#N/A</v>
      </c>
      <c r="I563" s="101" t="e">
        <f t="shared" si="99"/>
        <v>#DIV/0!</v>
      </c>
      <c r="J563" s="101">
        <f t="shared" si="100"/>
        <v>0</v>
      </c>
      <c r="K563" s="121">
        <f t="shared" si="101"/>
        <v>0</v>
      </c>
      <c r="L563" s="121" t="e">
        <f>VLOOKUP(C563,'B2B（ol)'!A:P,16,0)</f>
        <v>#N/A</v>
      </c>
      <c r="M563" s="117">
        <f t="shared" si="102"/>
        <v>0</v>
      </c>
      <c r="N563" s="114" t="e">
        <f>VLOOKUP(C563,'B2B（ol)'!A:K,11,0)</f>
        <v>#N/A</v>
      </c>
      <c r="O563" s="114" t="e">
        <f>VLOOKUP(B563,fulfillment!L:AN,29,0)</f>
        <v>#N/A</v>
      </c>
      <c r="P563" s="113"/>
      <c r="Q563" s="61" t="e">
        <f>VLOOKUP(R563,映射表!A:G,7,0)</f>
        <v>#N/A</v>
      </c>
      <c r="R563" s="131"/>
      <c r="S563" s="131"/>
      <c r="T563" s="131"/>
      <c r="U563" s="131"/>
      <c r="V563" s="131"/>
      <c r="W563" s="131"/>
      <c r="X563" s="131"/>
      <c r="Y563" s="131"/>
      <c r="Z563" s="131"/>
      <c r="AA563" s="131"/>
      <c r="AB563" s="61">
        <f t="shared" si="103"/>
        <v>0</v>
      </c>
      <c r="AE563" s="132"/>
    </row>
    <row r="564" spans="1:31" s="61" customFormat="1">
      <c r="A564" s="61" t="e">
        <f t="shared" si="93"/>
        <v>#N/A</v>
      </c>
      <c r="B564" s="121">
        <f t="shared" si="94"/>
        <v>0</v>
      </c>
      <c r="C564" s="117" t="e">
        <f>VLOOKUP(B564,映射表!A:C,3,0)</f>
        <v>#N/A</v>
      </c>
      <c r="D564" s="121">
        <f t="shared" si="95"/>
        <v>0</v>
      </c>
      <c r="E564" s="100">
        <f t="shared" si="96"/>
        <v>0</v>
      </c>
      <c r="F564" s="121">
        <f t="shared" si="97"/>
        <v>0</v>
      </c>
      <c r="G564" s="121">
        <f t="shared" si="98"/>
        <v>0</v>
      </c>
      <c r="H564" s="99" t="e">
        <f>VLOOKUP(C564,'B2B（ol)'!A:J,10,0)*D564</f>
        <v>#N/A</v>
      </c>
      <c r="I564" s="101" t="e">
        <f t="shared" si="99"/>
        <v>#DIV/0!</v>
      </c>
      <c r="J564" s="101">
        <f t="shared" si="100"/>
        <v>0</v>
      </c>
      <c r="K564" s="121">
        <f t="shared" si="101"/>
        <v>0</v>
      </c>
      <c r="L564" s="121" t="e">
        <f>VLOOKUP(C564,'B2B（ol)'!A:P,16,0)</f>
        <v>#N/A</v>
      </c>
      <c r="M564" s="117">
        <f t="shared" si="102"/>
        <v>0</v>
      </c>
      <c r="N564" s="114" t="e">
        <f>VLOOKUP(C564,'B2B（ol)'!A:K,11,0)</f>
        <v>#N/A</v>
      </c>
      <c r="O564" s="114" t="e">
        <f>VLOOKUP(B564,fulfillment!L:AN,29,0)</f>
        <v>#N/A</v>
      </c>
      <c r="P564" s="113"/>
      <c r="Q564" s="61" t="e">
        <f>VLOOKUP(R564,映射表!A:G,7,0)</f>
        <v>#N/A</v>
      </c>
      <c r="R564" s="131"/>
      <c r="S564" s="131"/>
      <c r="T564" s="131"/>
      <c r="U564" s="131"/>
      <c r="V564" s="131"/>
      <c r="W564" s="131"/>
      <c r="X564" s="131"/>
      <c r="Y564" s="131"/>
      <c r="Z564" s="131"/>
      <c r="AA564" s="131"/>
      <c r="AB564" s="61">
        <f t="shared" si="103"/>
        <v>0</v>
      </c>
      <c r="AE564" s="132"/>
    </row>
    <row r="565" spans="1:31" s="61" customFormat="1">
      <c r="A565" s="61" t="e">
        <f t="shared" si="93"/>
        <v>#N/A</v>
      </c>
      <c r="B565" s="121">
        <f t="shared" si="94"/>
        <v>0</v>
      </c>
      <c r="C565" s="117" t="e">
        <f>VLOOKUP(B565,映射表!A:C,3,0)</f>
        <v>#N/A</v>
      </c>
      <c r="D565" s="121">
        <f t="shared" si="95"/>
        <v>0</v>
      </c>
      <c r="E565" s="100">
        <f t="shared" si="96"/>
        <v>0</v>
      </c>
      <c r="F565" s="121">
        <f t="shared" si="97"/>
        <v>0</v>
      </c>
      <c r="G565" s="121">
        <f t="shared" si="98"/>
        <v>0</v>
      </c>
      <c r="H565" s="99" t="e">
        <f>VLOOKUP(C565,'B2B（ol)'!A:J,10,0)*D565</f>
        <v>#N/A</v>
      </c>
      <c r="I565" s="101" t="e">
        <f t="shared" si="99"/>
        <v>#DIV/0!</v>
      </c>
      <c r="J565" s="101">
        <f t="shared" si="100"/>
        <v>0</v>
      </c>
      <c r="K565" s="121">
        <f t="shared" si="101"/>
        <v>0</v>
      </c>
      <c r="L565" s="121" t="e">
        <f>VLOOKUP(C565,'B2B（ol)'!A:P,16,0)</f>
        <v>#N/A</v>
      </c>
      <c r="M565" s="117">
        <f t="shared" si="102"/>
        <v>0</v>
      </c>
      <c r="N565" s="114" t="e">
        <f>VLOOKUP(C565,'B2B（ol)'!A:K,11,0)</f>
        <v>#N/A</v>
      </c>
      <c r="O565" s="114" t="e">
        <f>VLOOKUP(B565,fulfillment!L:AN,29,0)</f>
        <v>#N/A</v>
      </c>
      <c r="P565" s="113"/>
      <c r="Q565" s="61" t="e">
        <f>VLOOKUP(R565,映射表!A:G,7,0)</f>
        <v>#N/A</v>
      </c>
      <c r="R565" s="131"/>
      <c r="S565" s="131"/>
      <c r="T565" s="131"/>
      <c r="U565" s="131"/>
      <c r="V565" s="131"/>
      <c r="W565" s="131"/>
      <c r="X565" s="131"/>
      <c r="Y565" s="131"/>
      <c r="Z565" s="131"/>
      <c r="AA565" s="131"/>
      <c r="AB565" s="61">
        <f t="shared" si="103"/>
        <v>0</v>
      </c>
      <c r="AE565" s="132"/>
    </row>
    <row r="566" spans="1:31" s="61" customFormat="1">
      <c r="A566" s="61" t="e">
        <f t="shared" si="93"/>
        <v>#N/A</v>
      </c>
      <c r="B566" s="121">
        <f t="shared" si="94"/>
        <v>0</v>
      </c>
      <c r="C566" s="117" t="e">
        <f>VLOOKUP(B566,映射表!A:C,3,0)</f>
        <v>#N/A</v>
      </c>
      <c r="D566" s="121">
        <f t="shared" si="95"/>
        <v>0</v>
      </c>
      <c r="E566" s="100">
        <f t="shared" si="96"/>
        <v>0</v>
      </c>
      <c r="F566" s="121">
        <f t="shared" si="97"/>
        <v>0</v>
      </c>
      <c r="G566" s="121">
        <f t="shared" si="98"/>
        <v>0</v>
      </c>
      <c r="H566" s="99" t="e">
        <f>VLOOKUP(C566,'B2B（ol)'!A:J,10,0)*D566</f>
        <v>#N/A</v>
      </c>
      <c r="I566" s="101" t="e">
        <f t="shared" si="99"/>
        <v>#DIV/0!</v>
      </c>
      <c r="J566" s="101">
        <f t="shared" si="100"/>
        <v>0</v>
      </c>
      <c r="K566" s="121">
        <f t="shared" si="101"/>
        <v>0</v>
      </c>
      <c r="L566" s="121" t="e">
        <f>VLOOKUP(C566,'B2B（ol)'!A:P,16,0)</f>
        <v>#N/A</v>
      </c>
      <c r="M566" s="117">
        <f t="shared" si="102"/>
        <v>0</v>
      </c>
      <c r="N566" s="114" t="e">
        <f>VLOOKUP(C566,'B2B（ol)'!A:K,11,0)</f>
        <v>#N/A</v>
      </c>
      <c r="O566" s="114" t="e">
        <f>VLOOKUP(B566,fulfillment!L:AN,29,0)</f>
        <v>#N/A</v>
      </c>
      <c r="P566" s="113"/>
      <c r="Q566" s="61" t="e">
        <f>VLOOKUP(R566,映射表!A:G,7,0)</f>
        <v>#N/A</v>
      </c>
      <c r="R566" s="131"/>
      <c r="S566" s="131"/>
      <c r="T566" s="131"/>
      <c r="U566" s="131"/>
      <c r="V566" s="131"/>
      <c r="W566" s="131"/>
      <c r="X566" s="131"/>
      <c r="Y566" s="131"/>
      <c r="Z566" s="131"/>
      <c r="AA566" s="131"/>
      <c r="AB566" s="61">
        <f t="shared" si="103"/>
        <v>0</v>
      </c>
      <c r="AE566" s="132"/>
    </row>
    <row r="567" spans="1:31" s="61" customFormat="1">
      <c r="A567" s="61" t="e">
        <f t="shared" si="93"/>
        <v>#N/A</v>
      </c>
      <c r="B567" s="121">
        <f t="shared" si="94"/>
        <v>0</v>
      </c>
      <c r="C567" s="117" t="e">
        <f>VLOOKUP(B567,映射表!A:C,3,0)</f>
        <v>#N/A</v>
      </c>
      <c r="D567" s="121">
        <f t="shared" si="95"/>
        <v>0</v>
      </c>
      <c r="E567" s="100">
        <f t="shared" si="96"/>
        <v>0</v>
      </c>
      <c r="F567" s="121">
        <f t="shared" si="97"/>
        <v>0</v>
      </c>
      <c r="G567" s="121">
        <f t="shared" si="98"/>
        <v>0</v>
      </c>
      <c r="H567" s="99" t="e">
        <f>VLOOKUP(C567,'B2B（ol)'!A:J,10,0)*D567</f>
        <v>#N/A</v>
      </c>
      <c r="I567" s="101" t="e">
        <f t="shared" si="99"/>
        <v>#DIV/0!</v>
      </c>
      <c r="J567" s="101">
        <f t="shared" si="100"/>
        <v>0</v>
      </c>
      <c r="K567" s="121">
        <f t="shared" si="101"/>
        <v>0</v>
      </c>
      <c r="L567" s="121" t="e">
        <f>VLOOKUP(C567,'B2B（ol)'!A:P,16,0)</f>
        <v>#N/A</v>
      </c>
      <c r="M567" s="117">
        <f t="shared" si="102"/>
        <v>0</v>
      </c>
      <c r="N567" s="114" t="e">
        <f>VLOOKUP(C567,'B2B（ol)'!A:K,11,0)</f>
        <v>#N/A</v>
      </c>
      <c r="O567" s="114" t="e">
        <f>VLOOKUP(B567,fulfillment!L:AN,29,0)</f>
        <v>#N/A</v>
      </c>
      <c r="P567" s="113"/>
      <c r="Q567" s="61" t="e">
        <f>VLOOKUP(R567,映射表!A:G,7,0)</f>
        <v>#N/A</v>
      </c>
      <c r="R567" s="131"/>
      <c r="S567" s="131"/>
      <c r="T567" s="131"/>
      <c r="U567" s="131"/>
      <c r="V567" s="131"/>
      <c r="W567" s="131"/>
      <c r="X567" s="131"/>
      <c r="Y567" s="131"/>
      <c r="Z567" s="131"/>
      <c r="AA567" s="131"/>
      <c r="AB567" s="61">
        <f t="shared" si="103"/>
        <v>0</v>
      </c>
      <c r="AE567" s="132"/>
    </row>
    <row r="568" spans="1:31" s="61" customFormat="1">
      <c r="A568" s="61" t="e">
        <f t="shared" si="93"/>
        <v>#N/A</v>
      </c>
      <c r="B568" s="121">
        <f t="shared" si="94"/>
        <v>0</v>
      </c>
      <c r="C568" s="117" t="e">
        <f>VLOOKUP(B568,映射表!A:C,3,0)</f>
        <v>#N/A</v>
      </c>
      <c r="D568" s="121">
        <f t="shared" si="95"/>
        <v>0</v>
      </c>
      <c r="E568" s="100">
        <f t="shared" si="96"/>
        <v>0</v>
      </c>
      <c r="F568" s="121">
        <f t="shared" si="97"/>
        <v>0</v>
      </c>
      <c r="G568" s="121">
        <f t="shared" si="98"/>
        <v>0</v>
      </c>
      <c r="H568" s="99" t="e">
        <f>VLOOKUP(C568,'B2B（ol)'!A:J,10,0)*D568</f>
        <v>#N/A</v>
      </c>
      <c r="I568" s="101" t="e">
        <f t="shared" si="99"/>
        <v>#DIV/0!</v>
      </c>
      <c r="J568" s="101">
        <f t="shared" si="100"/>
        <v>0</v>
      </c>
      <c r="K568" s="121">
        <f t="shared" si="101"/>
        <v>0</v>
      </c>
      <c r="L568" s="121" t="e">
        <f>VLOOKUP(C568,'B2B（ol)'!A:P,16,0)</f>
        <v>#N/A</v>
      </c>
      <c r="M568" s="117">
        <f t="shared" si="102"/>
        <v>0</v>
      </c>
      <c r="N568" s="114" t="e">
        <f>VLOOKUP(C568,'B2B（ol)'!A:K,11,0)</f>
        <v>#N/A</v>
      </c>
      <c r="O568" s="114" t="e">
        <f>VLOOKUP(B568,fulfillment!L:AN,29,0)</f>
        <v>#N/A</v>
      </c>
      <c r="P568" s="113"/>
      <c r="Q568" s="61" t="e">
        <f>VLOOKUP(R568,映射表!A:G,7,0)</f>
        <v>#N/A</v>
      </c>
      <c r="R568" s="131"/>
      <c r="S568" s="131"/>
      <c r="T568" s="131"/>
      <c r="U568" s="131"/>
      <c r="V568" s="131"/>
      <c r="W568" s="131"/>
      <c r="X568" s="131"/>
      <c r="Y568" s="131"/>
      <c r="Z568" s="131"/>
      <c r="AA568" s="131"/>
      <c r="AB568" s="61">
        <f t="shared" si="103"/>
        <v>0</v>
      </c>
      <c r="AE568" s="132"/>
    </row>
    <row r="569" spans="1:31" s="61" customFormat="1">
      <c r="A569" s="61" t="e">
        <f t="shared" si="93"/>
        <v>#N/A</v>
      </c>
      <c r="B569" s="121">
        <f t="shared" si="94"/>
        <v>0</v>
      </c>
      <c r="C569" s="117" t="e">
        <f>VLOOKUP(B569,映射表!A:C,3,0)</f>
        <v>#N/A</v>
      </c>
      <c r="D569" s="121">
        <f t="shared" si="95"/>
        <v>0</v>
      </c>
      <c r="E569" s="100">
        <f t="shared" si="96"/>
        <v>0</v>
      </c>
      <c r="F569" s="121">
        <f t="shared" si="97"/>
        <v>0</v>
      </c>
      <c r="G569" s="121">
        <f t="shared" si="98"/>
        <v>0</v>
      </c>
      <c r="H569" s="99" t="e">
        <f>VLOOKUP(C569,'B2B（ol)'!A:J,10,0)*D569</f>
        <v>#N/A</v>
      </c>
      <c r="I569" s="101" t="e">
        <f t="shared" si="99"/>
        <v>#DIV/0!</v>
      </c>
      <c r="J569" s="101">
        <f t="shared" si="100"/>
        <v>0</v>
      </c>
      <c r="K569" s="121">
        <f t="shared" si="101"/>
        <v>0</v>
      </c>
      <c r="L569" s="121" t="e">
        <f>VLOOKUP(C569,'B2B（ol)'!A:P,16,0)</f>
        <v>#N/A</v>
      </c>
      <c r="M569" s="117">
        <f t="shared" si="102"/>
        <v>0</v>
      </c>
      <c r="N569" s="114" t="e">
        <f>VLOOKUP(C569,'B2B（ol)'!A:K,11,0)</f>
        <v>#N/A</v>
      </c>
      <c r="O569" s="114" t="e">
        <f>VLOOKUP(B569,fulfillment!L:AN,29,0)</f>
        <v>#N/A</v>
      </c>
      <c r="P569" s="113"/>
      <c r="Q569" s="61" t="e">
        <f>VLOOKUP(R569,映射表!A:G,7,0)</f>
        <v>#N/A</v>
      </c>
      <c r="R569" s="131"/>
      <c r="S569" s="131"/>
      <c r="T569" s="131"/>
      <c r="U569" s="131"/>
      <c r="V569" s="131"/>
      <c r="W569" s="131"/>
      <c r="X569" s="131"/>
      <c r="Y569" s="131"/>
      <c r="Z569" s="131"/>
      <c r="AA569" s="131"/>
      <c r="AB569" s="61">
        <f t="shared" si="103"/>
        <v>0</v>
      </c>
      <c r="AE569" s="132"/>
    </row>
    <row r="570" spans="1:31" s="61" customFormat="1">
      <c r="A570" s="61" t="e">
        <f t="shared" si="93"/>
        <v>#N/A</v>
      </c>
      <c r="B570" s="121">
        <f t="shared" si="94"/>
        <v>0</v>
      </c>
      <c r="C570" s="117" t="e">
        <f>VLOOKUP(B570,映射表!A:C,3,0)</f>
        <v>#N/A</v>
      </c>
      <c r="D570" s="121">
        <f t="shared" si="95"/>
        <v>0</v>
      </c>
      <c r="E570" s="100">
        <f t="shared" si="96"/>
        <v>0</v>
      </c>
      <c r="F570" s="121">
        <f t="shared" si="97"/>
        <v>0</v>
      </c>
      <c r="G570" s="121">
        <f t="shared" si="98"/>
        <v>0</v>
      </c>
      <c r="H570" s="99" t="e">
        <f>VLOOKUP(C570,'B2B（ol)'!A:J,10,0)*D570</f>
        <v>#N/A</v>
      </c>
      <c r="I570" s="101" t="e">
        <f t="shared" si="99"/>
        <v>#DIV/0!</v>
      </c>
      <c r="J570" s="101">
        <f t="shared" si="100"/>
        <v>0</v>
      </c>
      <c r="K570" s="121">
        <f t="shared" si="101"/>
        <v>0</v>
      </c>
      <c r="L570" s="121" t="e">
        <f>VLOOKUP(C570,'B2B（ol)'!A:P,16,0)</f>
        <v>#N/A</v>
      </c>
      <c r="M570" s="117">
        <f t="shared" si="102"/>
        <v>0</v>
      </c>
      <c r="N570" s="114" t="e">
        <f>VLOOKUP(C570,'B2B（ol)'!A:K,11,0)</f>
        <v>#N/A</v>
      </c>
      <c r="O570" s="114" t="e">
        <f>VLOOKUP(B570,fulfillment!L:AN,29,0)</f>
        <v>#N/A</v>
      </c>
      <c r="P570" s="113"/>
      <c r="Q570" s="61" t="e">
        <f>VLOOKUP(R570,映射表!A:G,7,0)</f>
        <v>#N/A</v>
      </c>
      <c r="R570" s="131"/>
      <c r="S570" s="131"/>
      <c r="T570" s="131"/>
      <c r="U570" s="131"/>
      <c r="V570" s="131"/>
      <c r="W570" s="131"/>
      <c r="X570" s="131"/>
      <c r="Y570" s="131"/>
      <c r="Z570" s="131"/>
      <c r="AA570" s="131"/>
      <c r="AB570" s="61">
        <f t="shared" si="103"/>
        <v>0</v>
      </c>
      <c r="AE570" s="132"/>
    </row>
    <row r="571" spans="1:31" s="61" customFormat="1">
      <c r="A571" s="61" t="e">
        <f t="shared" si="93"/>
        <v>#N/A</v>
      </c>
      <c r="B571" s="121">
        <f t="shared" si="94"/>
        <v>0</v>
      </c>
      <c r="C571" s="117" t="e">
        <f>VLOOKUP(B571,映射表!A:C,3,0)</f>
        <v>#N/A</v>
      </c>
      <c r="D571" s="121">
        <f t="shared" si="95"/>
        <v>0</v>
      </c>
      <c r="E571" s="100">
        <f t="shared" si="96"/>
        <v>0</v>
      </c>
      <c r="F571" s="121">
        <f t="shared" si="97"/>
        <v>0</v>
      </c>
      <c r="G571" s="121">
        <f t="shared" si="98"/>
        <v>0</v>
      </c>
      <c r="H571" s="99" t="e">
        <f>VLOOKUP(C571,'B2B（ol)'!A:J,10,0)*D571</f>
        <v>#N/A</v>
      </c>
      <c r="I571" s="101" t="e">
        <f t="shared" si="99"/>
        <v>#DIV/0!</v>
      </c>
      <c r="J571" s="101">
        <f t="shared" si="100"/>
        <v>0</v>
      </c>
      <c r="K571" s="121">
        <f t="shared" si="101"/>
        <v>0</v>
      </c>
      <c r="L571" s="121" t="e">
        <f>VLOOKUP(C571,'B2B（ol)'!A:P,16,0)</f>
        <v>#N/A</v>
      </c>
      <c r="M571" s="117">
        <f t="shared" si="102"/>
        <v>0</v>
      </c>
      <c r="N571" s="114" t="e">
        <f>VLOOKUP(C571,'B2B（ol)'!A:K,11,0)</f>
        <v>#N/A</v>
      </c>
      <c r="O571" s="114" t="e">
        <f>VLOOKUP(B571,fulfillment!L:AN,29,0)</f>
        <v>#N/A</v>
      </c>
      <c r="P571" s="113"/>
      <c r="Q571" s="61" t="e">
        <f>VLOOKUP(R571,映射表!A:G,7,0)</f>
        <v>#N/A</v>
      </c>
      <c r="R571" s="131"/>
      <c r="S571" s="131"/>
      <c r="T571" s="131"/>
      <c r="U571" s="131"/>
      <c r="V571" s="131"/>
      <c r="W571" s="131"/>
      <c r="X571" s="131"/>
      <c r="Y571" s="131"/>
      <c r="Z571" s="131"/>
      <c r="AA571" s="131"/>
      <c r="AB571" s="61">
        <f t="shared" si="103"/>
        <v>0</v>
      </c>
      <c r="AE571" s="132"/>
    </row>
    <row r="572" spans="1:31" s="61" customFormat="1">
      <c r="A572" s="61" t="e">
        <f t="shared" si="93"/>
        <v>#N/A</v>
      </c>
      <c r="B572" s="121">
        <f t="shared" si="94"/>
        <v>0</v>
      </c>
      <c r="C572" s="117" t="e">
        <f>VLOOKUP(B572,映射表!A:C,3,0)</f>
        <v>#N/A</v>
      </c>
      <c r="D572" s="121">
        <f t="shared" si="95"/>
        <v>0</v>
      </c>
      <c r="E572" s="100">
        <f t="shared" si="96"/>
        <v>0</v>
      </c>
      <c r="F572" s="121">
        <f t="shared" si="97"/>
        <v>0</v>
      </c>
      <c r="G572" s="121">
        <f t="shared" si="98"/>
        <v>0</v>
      </c>
      <c r="H572" s="99" t="e">
        <f>VLOOKUP(C572,'B2B（ol)'!A:J,10,0)*D572</f>
        <v>#N/A</v>
      </c>
      <c r="I572" s="101" t="e">
        <f t="shared" si="99"/>
        <v>#DIV/0!</v>
      </c>
      <c r="J572" s="101">
        <f t="shared" si="100"/>
        <v>0</v>
      </c>
      <c r="K572" s="121">
        <f t="shared" si="101"/>
        <v>0</v>
      </c>
      <c r="L572" s="121" t="e">
        <f>VLOOKUP(C572,'B2B（ol)'!A:P,16,0)</f>
        <v>#N/A</v>
      </c>
      <c r="M572" s="117">
        <f t="shared" si="102"/>
        <v>0</v>
      </c>
      <c r="N572" s="114" t="e">
        <f>VLOOKUP(C572,'B2B（ol)'!A:K,11,0)</f>
        <v>#N/A</v>
      </c>
      <c r="O572" s="114" t="e">
        <f>VLOOKUP(B572,fulfillment!L:AN,29,0)</f>
        <v>#N/A</v>
      </c>
      <c r="P572" s="113"/>
      <c r="Q572" s="61" t="e">
        <f>VLOOKUP(R572,映射表!A:G,7,0)</f>
        <v>#N/A</v>
      </c>
      <c r="R572" s="131"/>
      <c r="S572" s="131"/>
      <c r="T572" s="131"/>
      <c r="U572" s="131"/>
      <c r="V572" s="131"/>
      <c r="W572" s="131"/>
      <c r="X572" s="131"/>
      <c r="Y572" s="131"/>
      <c r="Z572" s="131"/>
      <c r="AA572" s="131"/>
      <c r="AB572" s="61">
        <f t="shared" si="103"/>
        <v>0</v>
      </c>
      <c r="AE572" s="132"/>
    </row>
    <row r="573" spans="1:31" s="61" customFormat="1">
      <c r="A573" s="61" t="e">
        <f t="shared" si="93"/>
        <v>#N/A</v>
      </c>
      <c r="B573" s="121">
        <f t="shared" si="94"/>
        <v>0</v>
      </c>
      <c r="C573" s="117" t="e">
        <f>VLOOKUP(B573,映射表!A:C,3,0)</f>
        <v>#N/A</v>
      </c>
      <c r="D573" s="121">
        <f t="shared" si="95"/>
        <v>0</v>
      </c>
      <c r="E573" s="100">
        <f t="shared" si="96"/>
        <v>0</v>
      </c>
      <c r="F573" s="121">
        <f t="shared" si="97"/>
        <v>0</v>
      </c>
      <c r="G573" s="121">
        <f t="shared" si="98"/>
        <v>0</v>
      </c>
      <c r="H573" s="99" t="e">
        <f>VLOOKUP(C573,'B2B（ol)'!A:J,10,0)*D573</f>
        <v>#N/A</v>
      </c>
      <c r="I573" s="101" t="e">
        <f t="shared" si="99"/>
        <v>#DIV/0!</v>
      </c>
      <c r="J573" s="101">
        <f t="shared" si="100"/>
        <v>0</v>
      </c>
      <c r="K573" s="121">
        <f t="shared" si="101"/>
        <v>0</v>
      </c>
      <c r="L573" s="121" t="e">
        <f>VLOOKUP(C573,'B2B（ol)'!A:P,16,0)</f>
        <v>#N/A</v>
      </c>
      <c r="M573" s="117">
        <f t="shared" si="102"/>
        <v>0</v>
      </c>
      <c r="N573" s="114" t="e">
        <f>VLOOKUP(C573,'B2B（ol)'!A:K,11,0)</f>
        <v>#N/A</v>
      </c>
      <c r="O573" s="114" t="e">
        <f>VLOOKUP(B573,fulfillment!L:AN,29,0)</f>
        <v>#N/A</v>
      </c>
      <c r="P573" s="113"/>
      <c r="Q573" s="61" t="e">
        <f>VLOOKUP(R573,映射表!A:G,7,0)</f>
        <v>#N/A</v>
      </c>
      <c r="R573" s="131"/>
      <c r="S573" s="131"/>
      <c r="T573" s="131"/>
      <c r="U573" s="131"/>
      <c r="V573" s="131"/>
      <c r="W573" s="131"/>
      <c r="X573" s="131"/>
      <c r="Y573" s="131"/>
      <c r="Z573" s="131"/>
      <c r="AA573" s="131"/>
      <c r="AB573" s="61">
        <f t="shared" si="103"/>
        <v>0</v>
      </c>
      <c r="AE573" s="132"/>
    </row>
    <row r="574" spans="1:31" s="61" customFormat="1">
      <c r="A574" s="61" t="e">
        <f t="shared" si="93"/>
        <v>#N/A</v>
      </c>
      <c r="B574" s="121">
        <f t="shared" si="94"/>
        <v>0</v>
      </c>
      <c r="C574" s="117" t="e">
        <f>VLOOKUP(B574,映射表!A:C,3,0)</f>
        <v>#N/A</v>
      </c>
      <c r="D574" s="121">
        <f t="shared" si="95"/>
        <v>0</v>
      </c>
      <c r="E574" s="100">
        <f t="shared" si="96"/>
        <v>0</v>
      </c>
      <c r="F574" s="121">
        <f t="shared" si="97"/>
        <v>0</v>
      </c>
      <c r="G574" s="121">
        <f t="shared" si="98"/>
        <v>0</v>
      </c>
      <c r="H574" s="99" t="e">
        <f>VLOOKUP(C574,'B2B（ol)'!A:J,10,0)*D574</f>
        <v>#N/A</v>
      </c>
      <c r="I574" s="101" t="e">
        <f t="shared" si="99"/>
        <v>#DIV/0!</v>
      </c>
      <c r="J574" s="101">
        <f t="shared" si="100"/>
        <v>0</v>
      </c>
      <c r="K574" s="121">
        <f t="shared" si="101"/>
        <v>0</v>
      </c>
      <c r="L574" s="121" t="e">
        <f>VLOOKUP(C574,'B2B（ol)'!A:P,16,0)</f>
        <v>#N/A</v>
      </c>
      <c r="M574" s="117">
        <f t="shared" si="102"/>
        <v>0</v>
      </c>
      <c r="N574" s="114" t="e">
        <f>VLOOKUP(C574,'B2B（ol)'!A:K,11,0)</f>
        <v>#N/A</v>
      </c>
      <c r="O574" s="114" t="e">
        <f>VLOOKUP(B574,fulfillment!L:AN,29,0)</f>
        <v>#N/A</v>
      </c>
      <c r="P574" s="113"/>
      <c r="Q574" s="61" t="e">
        <f>VLOOKUP(R574,映射表!A:G,7,0)</f>
        <v>#N/A</v>
      </c>
      <c r="R574" s="131"/>
      <c r="S574" s="131"/>
      <c r="T574" s="131"/>
      <c r="U574" s="131"/>
      <c r="V574" s="131"/>
      <c r="W574" s="131"/>
      <c r="X574" s="131"/>
      <c r="Y574" s="131"/>
      <c r="Z574" s="131"/>
      <c r="AA574" s="131"/>
      <c r="AB574" s="61">
        <f t="shared" si="103"/>
        <v>0</v>
      </c>
      <c r="AE574" s="132"/>
    </row>
    <row r="575" spans="1:31" s="61" customFormat="1">
      <c r="A575" s="61" t="e">
        <f t="shared" si="93"/>
        <v>#N/A</v>
      </c>
      <c r="B575" s="121">
        <f t="shared" si="94"/>
        <v>0</v>
      </c>
      <c r="C575" s="117" t="e">
        <f>VLOOKUP(B575,映射表!A:C,3,0)</f>
        <v>#N/A</v>
      </c>
      <c r="D575" s="121">
        <f t="shared" si="95"/>
        <v>0</v>
      </c>
      <c r="E575" s="100">
        <f t="shared" si="96"/>
        <v>0</v>
      </c>
      <c r="F575" s="121">
        <f t="shared" si="97"/>
        <v>0</v>
      </c>
      <c r="G575" s="121">
        <f t="shared" si="98"/>
        <v>0</v>
      </c>
      <c r="H575" s="99" t="e">
        <f>VLOOKUP(C575,'B2B（ol)'!A:J,10,0)*D575</f>
        <v>#N/A</v>
      </c>
      <c r="I575" s="101" t="e">
        <f t="shared" si="99"/>
        <v>#DIV/0!</v>
      </c>
      <c r="J575" s="101">
        <f t="shared" si="100"/>
        <v>0</v>
      </c>
      <c r="K575" s="121">
        <f t="shared" si="101"/>
        <v>0</v>
      </c>
      <c r="L575" s="121" t="e">
        <f>VLOOKUP(C575,'B2B（ol)'!A:P,16,0)</f>
        <v>#N/A</v>
      </c>
      <c r="M575" s="117">
        <f t="shared" si="102"/>
        <v>0</v>
      </c>
      <c r="N575" s="114" t="e">
        <f>VLOOKUP(C575,'B2B（ol)'!A:K,11,0)</f>
        <v>#N/A</v>
      </c>
      <c r="O575" s="114" t="e">
        <f>VLOOKUP(B575,fulfillment!L:AN,29,0)</f>
        <v>#N/A</v>
      </c>
      <c r="P575" s="113"/>
      <c r="Q575" s="61" t="e">
        <f>VLOOKUP(R575,映射表!A:G,7,0)</f>
        <v>#N/A</v>
      </c>
      <c r="R575" s="131"/>
      <c r="S575" s="131"/>
      <c r="T575" s="131"/>
      <c r="U575" s="131"/>
      <c r="V575" s="131"/>
      <c r="W575" s="131"/>
      <c r="X575" s="131"/>
      <c r="Y575" s="131"/>
      <c r="Z575" s="131"/>
      <c r="AA575" s="131"/>
      <c r="AB575" s="61">
        <f t="shared" si="103"/>
        <v>0</v>
      </c>
      <c r="AE575" s="132"/>
    </row>
    <row r="576" spans="1:31" s="61" customFormat="1">
      <c r="A576" s="61" t="e">
        <f t="shared" si="93"/>
        <v>#N/A</v>
      </c>
      <c r="B576" s="121">
        <f t="shared" si="94"/>
        <v>0</v>
      </c>
      <c r="C576" s="117" t="e">
        <f>VLOOKUP(B576,映射表!A:C,3,0)</f>
        <v>#N/A</v>
      </c>
      <c r="D576" s="121">
        <f t="shared" si="95"/>
        <v>0</v>
      </c>
      <c r="E576" s="100">
        <f t="shared" si="96"/>
        <v>0</v>
      </c>
      <c r="F576" s="121">
        <f t="shared" si="97"/>
        <v>0</v>
      </c>
      <c r="G576" s="121">
        <f t="shared" si="98"/>
        <v>0</v>
      </c>
      <c r="H576" s="99" t="e">
        <f>VLOOKUP(C576,'B2B（ol)'!A:J,10,0)*D576</f>
        <v>#N/A</v>
      </c>
      <c r="I576" s="101" t="e">
        <f t="shared" si="99"/>
        <v>#DIV/0!</v>
      </c>
      <c r="J576" s="101">
        <f t="shared" si="100"/>
        <v>0</v>
      </c>
      <c r="K576" s="121">
        <f t="shared" si="101"/>
        <v>0</v>
      </c>
      <c r="L576" s="121" t="e">
        <f>VLOOKUP(C576,'B2B（ol)'!A:P,16,0)</f>
        <v>#N/A</v>
      </c>
      <c r="M576" s="117">
        <f t="shared" si="102"/>
        <v>0</v>
      </c>
      <c r="N576" s="114" t="e">
        <f>VLOOKUP(C576,'B2B（ol)'!A:K,11,0)</f>
        <v>#N/A</v>
      </c>
      <c r="O576" s="114" t="e">
        <f>VLOOKUP(B576,fulfillment!L:AN,29,0)</f>
        <v>#N/A</v>
      </c>
      <c r="P576" s="113"/>
      <c r="Q576" s="61" t="e">
        <f>VLOOKUP(R576,映射表!A:G,7,0)</f>
        <v>#N/A</v>
      </c>
      <c r="R576" s="131"/>
      <c r="S576" s="131"/>
      <c r="T576" s="131"/>
      <c r="U576" s="131"/>
      <c r="V576" s="131"/>
      <c r="W576" s="131"/>
      <c r="X576" s="131"/>
      <c r="Y576" s="131"/>
      <c r="Z576" s="131"/>
      <c r="AA576" s="131"/>
      <c r="AB576" s="61">
        <f t="shared" si="103"/>
        <v>0</v>
      </c>
      <c r="AE576" s="132"/>
    </row>
    <row r="577" spans="1:31" s="61" customFormat="1">
      <c r="A577" s="61" t="e">
        <f t="shared" si="93"/>
        <v>#N/A</v>
      </c>
      <c r="B577" s="121">
        <f t="shared" si="94"/>
        <v>0</v>
      </c>
      <c r="C577" s="117" t="e">
        <f>VLOOKUP(B577,映射表!A:C,3,0)</f>
        <v>#N/A</v>
      </c>
      <c r="D577" s="121">
        <f t="shared" si="95"/>
        <v>0</v>
      </c>
      <c r="E577" s="100">
        <f t="shared" si="96"/>
        <v>0</v>
      </c>
      <c r="F577" s="121">
        <f t="shared" si="97"/>
        <v>0</v>
      </c>
      <c r="G577" s="121">
        <f t="shared" si="98"/>
        <v>0</v>
      </c>
      <c r="H577" s="99" t="e">
        <f>VLOOKUP(C577,'B2B（ol)'!A:J,10,0)*D577</f>
        <v>#N/A</v>
      </c>
      <c r="I577" s="101" t="e">
        <f t="shared" si="99"/>
        <v>#DIV/0!</v>
      </c>
      <c r="J577" s="101">
        <f t="shared" si="100"/>
        <v>0</v>
      </c>
      <c r="K577" s="121">
        <f t="shared" si="101"/>
        <v>0</v>
      </c>
      <c r="L577" s="121" t="e">
        <f>VLOOKUP(C577,'B2B（ol)'!A:P,16,0)</f>
        <v>#N/A</v>
      </c>
      <c r="M577" s="117">
        <f t="shared" si="102"/>
        <v>0</v>
      </c>
      <c r="N577" s="114" t="e">
        <f>VLOOKUP(C577,'B2B（ol)'!A:K,11,0)</f>
        <v>#N/A</v>
      </c>
      <c r="O577" s="114" t="e">
        <f>VLOOKUP(B577,fulfillment!L:AN,29,0)</f>
        <v>#N/A</v>
      </c>
      <c r="P577" s="113"/>
      <c r="Q577" s="61" t="e">
        <f>VLOOKUP(R577,映射表!A:G,7,0)</f>
        <v>#N/A</v>
      </c>
      <c r="R577" s="131"/>
      <c r="S577" s="131"/>
      <c r="T577" s="131"/>
      <c r="U577" s="131"/>
      <c r="V577" s="131"/>
      <c r="W577" s="131"/>
      <c r="X577" s="131"/>
      <c r="Y577" s="131"/>
      <c r="Z577" s="131"/>
      <c r="AA577" s="131"/>
      <c r="AB577" s="61">
        <f t="shared" si="103"/>
        <v>0</v>
      </c>
      <c r="AE577" s="132"/>
    </row>
    <row r="578" spans="1:31" s="61" customFormat="1">
      <c r="A578" s="61" t="e">
        <f t="shared" ref="A578:A641" si="104">Q578</f>
        <v>#N/A</v>
      </c>
      <c r="B578" s="121">
        <f t="shared" ref="B578:B641" si="105">R578</f>
        <v>0</v>
      </c>
      <c r="C578" s="117" t="e">
        <f>VLOOKUP(B578,映射表!A:C,3,0)</f>
        <v>#N/A</v>
      </c>
      <c r="D578" s="121">
        <f t="shared" si="95"/>
        <v>0</v>
      </c>
      <c r="E578" s="100">
        <f t="shared" si="96"/>
        <v>0</v>
      </c>
      <c r="F578" s="121">
        <f t="shared" si="97"/>
        <v>0</v>
      </c>
      <c r="G578" s="121">
        <f t="shared" si="98"/>
        <v>0</v>
      </c>
      <c r="H578" s="99" t="e">
        <f>VLOOKUP(C578,'B2B（ol)'!A:J,10,0)*D578</f>
        <v>#N/A</v>
      </c>
      <c r="I578" s="101" t="e">
        <f t="shared" si="99"/>
        <v>#DIV/0!</v>
      </c>
      <c r="J578" s="101">
        <f t="shared" si="100"/>
        <v>0</v>
      </c>
      <c r="K578" s="121">
        <f t="shared" si="101"/>
        <v>0</v>
      </c>
      <c r="L578" s="121" t="e">
        <f>VLOOKUP(C578,'B2B（ol)'!A:P,16,0)</f>
        <v>#N/A</v>
      </c>
      <c r="M578" s="117">
        <f t="shared" si="102"/>
        <v>0</v>
      </c>
      <c r="N578" s="114" t="e">
        <f>VLOOKUP(C578,'B2B（ol)'!A:K,11,0)</f>
        <v>#N/A</v>
      </c>
      <c r="O578" s="114" t="e">
        <f>VLOOKUP(B578,fulfillment!L:AN,29,0)</f>
        <v>#N/A</v>
      </c>
      <c r="P578" s="113"/>
      <c r="Q578" s="61" t="e">
        <f>VLOOKUP(R578,映射表!A:G,7,0)</f>
        <v>#N/A</v>
      </c>
      <c r="R578" s="131"/>
      <c r="S578" s="131"/>
      <c r="T578" s="131"/>
      <c r="U578" s="131"/>
      <c r="V578" s="131"/>
      <c r="W578" s="131"/>
      <c r="X578" s="131"/>
      <c r="Y578" s="131"/>
      <c r="Z578" s="131"/>
      <c r="AA578" s="131"/>
      <c r="AB578" s="61">
        <f t="shared" si="103"/>
        <v>0</v>
      </c>
      <c r="AE578" s="132"/>
    </row>
    <row r="579" spans="1:31" s="61" customFormat="1">
      <c r="A579" s="61" t="e">
        <f t="shared" si="104"/>
        <v>#N/A</v>
      </c>
      <c r="B579" s="121">
        <f t="shared" si="105"/>
        <v>0</v>
      </c>
      <c r="C579" s="117" t="e">
        <f>VLOOKUP(B579,映射表!A:C,3,0)</f>
        <v>#N/A</v>
      </c>
      <c r="D579" s="121">
        <f t="shared" si="95"/>
        <v>0</v>
      </c>
      <c r="E579" s="100">
        <f t="shared" si="96"/>
        <v>0</v>
      </c>
      <c r="F579" s="121">
        <f t="shared" si="97"/>
        <v>0</v>
      </c>
      <c r="G579" s="121">
        <f t="shared" si="98"/>
        <v>0</v>
      </c>
      <c r="H579" s="99" t="e">
        <f>VLOOKUP(C579,'B2B（ol)'!A:J,10,0)*D579</f>
        <v>#N/A</v>
      </c>
      <c r="I579" s="101" t="e">
        <f t="shared" si="99"/>
        <v>#DIV/0!</v>
      </c>
      <c r="J579" s="101">
        <f t="shared" si="100"/>
        <v>0</v>
      </c>
      <c r="K579" s="121">
        <f t="shared" si="101"/>
        <v>0</v>
      </c>
      <c r="L579" s="121" t="e">
        <f>VLOOKUP(C579,'B2B（ol)'!A:P,16,0)</f>
        <v>#N/A</v>
      </c>
      <c r="M579" s="117">
        <f t="shared" si="102"/>
        <v>0</v>
      </c>
      <c r="N579" s="114" t="e">
        <f>VLOOKUP(C579,'B2B（ol)'!A:K,11,0)</f>
        <v>#N/A</v>
      </c>
      <c r="O579" s="114" t="e">
        <f>VLOOKUP(B579,fulfillment!L:AN,29,0)</f>
        <v>#N/A</v>
      </c>
      <c r="P579" s="113"/>
      <c r="Q579" s="61" t="e">
        <f>VLOOKUP(R579,映射表!A:G,7,0)</f>
        <v>#N/A</v>
      </c>
      <c r="R579" s="131"/>
      <c r="S579" s="131"/>
      <c r="T579" s="131"/>
      <c r="U579" s="131"/>
      <c r="V579" s="131"/>
      <c r="W579" s="131"/>
      <c r="X579" s="131"/>
      <c r="Y579" s="131"/>
      <c r="Z579" s="131"/>
      <c r="AA579" s="131"/>
      <c r="AB579" s="61">
        <f t="shared" si="103"/>
        <v>0</v>
      </c>
      <c r="AE579" s="132"/>
    </row>
    <row r="580" spans="1:31" s="61" customFormat="1">
      <c r="A580" s="61" t="e">
        <f t="shared" si="104"/>
        <v>#N/A</v>
      </c>
      <c r="B580" s="121">
        <f t="shared" si="105"/>
        <v>0</v>
      </c>
      <c r="C580" s="117" t="e">
        <f>VLOOKUP(B580,映射表!A:C,3,0)</f>
        <v>#N/A</v>
      </c>
      <c r="D580" s="121">
        <f t="shared" ref="D580:D643" si="106">U580</f>
        <v>0</v>
      </c>
      <c r="E580" s="100">
        <f t="shared" ref="E580:E643" si="107">IFERROR(W580/D580,0)*D580</f>
        <v>0</v>
      </c>
      <c r="F580" s="121">
        <f t="shared" ref="F580:F643" si="108">IFERROR(Y580/D580,0)*D580</f>
        <v>0</v>
      </c>
      <c r="G580" s="121">
        <f t="shared" ref="G580:G643" si="109">IFERROR(IF((E580+F580)&gt;200,(E580+F580-200)*0.9+200*0.85,(E580+F580)*0.85),0)</f>
        <v>0</v>
      </c>
      <c r="H580" s="99" t="e">
        <f>VLOOKUP(C580,'B2B（ol)'!A:J,10,0)*D580</f>
        <v>#N/A</v>
      </c>
      <c r="I580" s="101" t="e">
        <f t="shared" ref="I580:I643" si="110">(M580*0.05/D580)*D580</f>
        <v>#DIV/0!</v>
      </c>
      <c r="J580" s="101">
        <f t="shared" ref="J580:J643" si="111">IFERROR((G580-H580-(I580/D580))/(E580+F580),0)</f>
        <v>0</v>
      </c>
      <c r="K580" s="121">
        <f t="shared" ref="K580:K643" si="112">IFERROR((G580-H580-I580),0)</f>
        <v>0</v>
      </c>
      <c r="L580" s="121" t="e">
        <f>VLOOKUP(C580,'B2B（ol)'!A:P,16,0)</f>
        <v>#N/A</v>
      </c>
      <c r="M580" s="117">
        <f t="shared" ref="M580:M643" si="113">(E580+F580)</f>
        <v>0</v>
      </c>
      <c r="N580" s="114" t="e">
        <f>VLOOKUP(C580,'B2B（ol)'!A:K,11,0)</f>
        <v>#N/A</v>
      </c>
      <c r="O580" s="114" t="e">
        <f>VLOOKUP(B580,fulfillment!L:AN,29,0)</f>
        <v>#N/A</v>
      </c>
      <c r="P580" s="113"/>
      <c r="Q580" s="61" t="e">
        <f>VLOOKUP(R580,映射表!A:G,7,0)</f>
        <v>#N/A</v>
      </c>
      <c r="R580" s="131"/>
      <c r="S580" s="131"/>
      <c r="T580" s="131"/>
      <c r="U580" s="131"/>
      <c r="V580" s="131"/>
      <c r="W580" s="131"/>
      <c r="X580" s="131"/>
      <c r="Y580" s="131"/>
      <c r="Z580" s="131"/>
      <c r="AA580" s="131"/>
      <c r="AB580" s="61">
        <f t="shared" si="103"/>
        <v>0</v>
      </c>
      <c r="AE580" s="132"/>
    </row>
    <row r="581" spans="1:31" s="61" customFormat="1">
      <c r="A581" s="61" t="e">
        <f t="shared" si="104"/>
        <v>#N/A</v>
      </c>
      <c r="B581" s="121">
        <f t="shared" si="105"/>
        <v>0</v>
      </c>
      <c r="C581" s="117" t="e">
        <f>VLOOKUP(B581,映射表!A:C,3,0)</f>
        <v>#N/A</v>
      </c>
      <c r="D581" s="121">
        <f t="shared" si="106"/>
        <v>0</v>
      </c>
      <c r="E581" s="100">
        <f t="shared" si="107"/>
        <v>0</v>
      </c>
      <c r="F581" s="121">
        <f t="shared" si="108"/>
        <v>0</v>
      </c>
      <c r="G581" s="121">
        <f t="shared" si="109"/>
        <v>0</v>
      </c>
      <c r="H581" s="99" t="e">
        <f>VLOOKUP(C581,'B2B（ol)'!A:J,10,0)*D581</f>
        <v>#N/A</v>
      </c>
      <c r="I581" s="101" t="e">
        <f t="shared" si="110"/>
        <v>#DIV/0!</v>
      </c>
      <c r="J581" s="101">
        <f t="shared" si="111"/>
        <v>0</v>
      </c>
      <c r="K581" s="121">
        <f t="shared" si="112"/>
        <v>0</v>
      </c>
      <c r="L581" s="121" t="e">
        <f>VLOOKUP(C581,'B2B（ol)'!A:P,16,0)</f>
        <v>#N/A</v>
      </c>
      <c r="M581" s="117">
        <f t="shared" si="113"/>
        <v>0</v>
      </c>
      <c r="N581" s="114" t="e">
        <f>VLOOKUP(C581,'B2B（ol)'!A:K,11,0)</f>
        <v>#N/A</v>
      </c>
      <c r="O581" s="114" t="e">
        <f>VLOOKUP(B581,fulfillment!L:AN,29,0)</f>
        <v>#N/A</v>
      </c>
      <c r="P581" s="113"/>
      <c r="Q581" s="61" t="e">
        <f>VLOOKUP(R581,映射表!A:G,7,0)</f>
        <v>#N/A</v>
      </c>
      <c r="R581" s="131"/>
      <c r="S581" s="131"/>
      <c r="T581" s="131"/>
      <c r="U581" s="131"/>
      <c r="V581" s="131"/>
      <c r="W581" s="131"/>
      <c r="X581" s="131"/>
      <c r="Y581" s="131"/>
      <c r="Z581" s="131"/>
      <c r="AA581" s="131"/>
      <c r="AB581" s="61">
        <f t="shared" si="103"/>
        <v>0</v>
      </c>
      <c r="AE581" s="132"/>
    </row>
    <row r="582" spans="1:31" s="61" customFormat="1">
      <c r="A582" s="61" t="e">
        <f t="shared" si="104"/>
        <v>#N/A</v>
      </c>
      <c r="B582" s="121">
        <f t="shared" si="105"/>
        <v>0</v>
      </c>
      <c r="C582" s="117" t="e">
        <f>VLOOKUP(B582,映射表!A:C,3,0)</f>
        <v>#N/A</v>
      </c>
      <c r="D582" s="121">
        <f t="shared" si="106"/>
        <v>0</v>
      </c>
      <c r="E582" s="100">
        <f t="shared" si="107"/>
        <v>0</v>
      </c>
      <c r="F582" s="121">
        <f t="shared" si="108"/>
        <v>0</v>
      </c>
      <c r="G582" s="121">
        <f t="shared" si="109"/>
        <v>0</v>
      </c>
      <c r="H582" s="99" t="e">
        <f>VLOOKUP(C582,'B2B（ol)'!A:J,10,0)*D582</f>
        <v>#N/A</v>
      </c>
      <c r="I582" s="101" t="e">
        <f t="shared" si="110"/>
        <v>#DIV/0!</v>
      </c>
      <c r="J582" s="101">
        <f t="shared" si="111"/>
        <v>0</v>
      </c>
      <c r="K582" s="121">
        <f t="shared" si="112"/>
        <v>0</v>
      </c>
      <c r="L582" s="121" t="e">
        <f>VLOOKUP(C582,'B2B（ol)'!A:P,16,0)</f>
        <v>#N/A</v>
      </c>
      <c r="M582" s="117">
        <f t="shared" si="113"/>
        <v>0</v>
      </c>
      <c r="N582" s="114" t="e">
        <f>VLOOKUP(C582,'B2B（ol)'!A:K,11,0)</f>
        <v>#N/A</v>
      </c>
      <c r="O582" s="114" t="e">
        <f>VLOOKUP(B582,fulfillment!L:AN,29,0)</f>
        <v>#N/A</v>
      </c>
      <c r="P582" s="113"/>
      <c r="Q582" s="61" t="e">
        <f>VLOOKUP(R582,映射表!A:G,7,0)</f>
        <v>#N/A</v>
      </c>
      <c r="R582" s="131"/>
      <c r="S582" s="131"/>
      <c r="T582" s="131"/>
      <c r="U582" s="131"/>
      <c r="V582" s="131"/>
      <c r="W582" s="131"/>
      <c r="X582" s="131"/>
      <c r="Y582" s="131"/>
      <c r="Z582" s="131"/>
      <c r="AA582" s="131"/>
      <c r="AB582" s="61">
        <f t="shared" si="103"/>
        <v>0</v>
      </c>
      <c r="AE582" s="132"/>
    </row>
    <row r="583" spans="1:31" s="61" customFormat="1">
      <c r="A583" s="61" t="e">
        <f t="shared" si="104"/>
        <v>#N/A</v>
      </c>
      <c r="B583" s="121">
        <f t="shared" si="105"/>
        <v>0</v>
      </c>
      <c r="C583" s="117" t="e">
        <f>VLOOKUP(B583,映射表!A:C,3,0)</f>
        <v>#N/A</v>
      </c>
      <c r="D583" s="121">
        <f t="shared" si="106"/>
        <v>0</v>
      </c>
      <c r="E583" s="100">
        <f t="shared" si="107"/>
        <v>0</v>
      </c>
      <c r="F583" s="121">
        <f t="shared" si="108"/>
        <v>0</v>
      </c>
      <c r="G583" s="121">
        <f t="shared" si="109"/>
        <v>0</v>
      </c>
      <c r="H583" s="99" t="e">
        <f>VLOOKUP(C583,'B2B（ol)'!A:J,10,0)*D583</f>
        <v>#N/A</v>
      </c>
      <c r="I583" s="101" t="e">
        <f t="shared" si="110"/>
        <v>#DIV/0!</v>
      </c>
      <c r="J583" s="101">
        <f t="shared" si="111"/>
        <v>0</v>
      </c>
      <c r="K583" s="121">
        <f t="shared" si="112"/>
        <v>0</v>
      </c>
      <c r="L583" s="121" t="e">
        <f>VLOOKUP(C583,'B2B（ol)'!A:P,16,0)</f>
        <v>#N/A</v>
      </c>
      <c r="M583" s="117">
        <f t="shared" si="113"/>
        <v>0</v>
      </c>
      <c r="N583" s="114" t="e">
        <f>VLOOKUP(C583,'B2B（ol)'!A:K,11,0)</f>
        <v>#N/A</v>
      </c>
      <c r="O583" s="114" t="e">
        <f>VLOOKUP(B583,fulfillment!L:AN,29,0)</f>
        <v>#N/A</v>
      </c>
      <c r="P583" s="113"/>
      <c r="Q583" s="61" t="e">
        <f>VLOOKUP(R583,映射表!A:G,7,0)</f>
        <v>#N/A</v>
      </c>
      <c r="R583" s="131"/>
      <c r="S583" s="131"/>
      <c r="T583" s="131"/>
      <c r="U583" s="131"/>
      <c r="V583" s="131"/>
      <c r="W583" s="131"/>
      <c r="X583" s="131"/>
      <c r="Y583" s="131"/>
      <c r="Z583" s="131"/>
      <c r="AA583" s="131"/>
      <c r="AB583" s="61">
        <f t="shared" si="103"/>
        <v>0</v>
      </c>
      <c r="AE583" s="132"/>
    </row>
    <row r="584" spans="1:31" s="61" customFormat="1">
      <c r="A584" s="61" t="e">
        <f t="shared" si="104"/>
        <v>#N/A</v>
      </c>
      <c r="B584" s="121">
        <f t="shared" si="105"/>
        <v>0</v>
      </c>
      <c r="C584" s="117" t="e">
        <f>VLOOKUP(B584,映射表!A:C,3,0)</f>
        <v>#N/A</v>
      </c>
      <c r="D584" s="121">
        <f t="shared" si="106"/>
        <v>0</v>
      </c>
      <c r="E584" s="100">
        <f t="shared" si="107"/>
        <v>0</v>
      </c>
      <c r="F584" s="121">
        <f t="shared" si="108"/>
        <v>0</v>
      </c>
      <c r="G584" s="121">
        <f t="shared" si="109"/>
        <v>0</v>
      </c>
      <c r="H584" s="99" t="e">
        <f>VLOOKUP(C584,'B2B（ol)'!A:J,10,0)*D584</f>
        <v>#N/A</v>
      </c>
      <c r="I584" s="101" t="e">
        <f t="shared" si="110"/>
        <v>#DIV/0!</v>
      </c>
      <c r="J584" s="101">
        <f t="shared" si="111"/>
        <v>0</v>
      </c>
      <c r="K584" s="121">
        <f t="shared" si="112"/>
        <v>0</v>
      </c>
      <c r="L584" s="121" t="e">
        <f>VLOOKUP(C584,'B2B（ol)'!A:P,16,0)</f>
        <v>#N/A</v>
      </c>
      <c r="M584" s="117">
        <f t="shared" si="113"/>
        <v>0</v>
      </c>
      <c r="N584" s="114" t="e">
        <f>VLOOKUP(C584,'B2B（ol)'!A:K,11,0)</f>
        <v>#N/A</v>
      </c>
      <c r="O584" s="114" t="e">
        <f>VLOOKUP(B584,fulfillment!L:AN,29,0)</f>
        <v>#N/A</v>
      </c>
      <c r="P584" s="113"/>
      <c r="Q584" s="61" t="e">
        <f>VLOOKUP(R584,映射表!A:G,7,0)</f>
        <v>#N/A</v>
      </c>
      <c r="R584" s="131"/>
      <c r="S584" s="131"/>
      <c r="T584" s="131"/>
      <c r="U584" s="131"/>
      <c r="V584" s="131"/>
      <c r="W584" s="131"/>
      <c r="X584" s="131"/>
      <c r="Y584" s="131"/>
      <c r="Z584" s="131"/>
      <c r="AA584" s="131"/>
      <c r="AB584" s="61">
        <f t="shared" si="103"/>
        <v>0</v>
      </c>
      <c r="AE584" s="132"/>
    </row>
    <row r="585" spans="1:31" s="61" customFormat="1">
      <c r="A585" s="61" t="e">
        <f t="shared" si="104"/>
        <v>#N/A</v>
      </c>
      <c r="B585" s="121">
        <f t="shared" si="105"/>
        <v>0</v>
      </c>
      <c r="C585" s="117" t="e">
        <f>VLOOKUP(B585,映射表!A:C,3,0)</f>
        <v>#N/A</v>
      </c>
      <c r="D585" s="121">
        <f t="shared" si="106"/>
        <v>0</v>
      </c>
      <c r="E585" s="100">
        <f t="shared" si="107"/>
        <v>0</v>
      </c>
      <c r="F585" s="121">
        <f t="shared" si="108"/>
        <v>0</v>
      </c>
      <c r="G585" s="121">
        <f t="shared" si="109"/>
        <v>0</v>
      </c>
      <c r="H585" s="99" t="e">
        <f>VLOOKUP(C585,'B2B（ol)'!A:J,10,0)*D585</f>
        <v>#N/A</v>
      </c>
      <c r="I585" s="101" t="e">
        <f t="shared" si="110"/>
        <v>#DIV/0!</v>
      </c>
      <c r="J585" s="101">
        <f t="shared" si="111"/>
        <v>0</v>
      </c>
      <c r="K585" s="121">
        <f t="shared" si="112"/>
        <v>0</v>
      </c>
      <c r="L585" s="121" t="e">
        <f>VLOOKUP(C585,'B2B（ol)'!A:P,16,0)</f>
        <v>#N/A</v>
      </c>
      <c r="M585" s="117">
        <f t="shared" si="113"/>
        <v>0</v>
      </c>
      <c r="N585" s="114" t="e">
        <f>VLOOKUP(C585,'B2B（ol)'!A:K,11,0)</f>
        <v>#N/A</v>
      </c>
      <c r="O585" s="114" t="e">
        <f>VLOOKUP(B585,fulfillment!L:AN,29,0)</f>
        <v>#N/A</v>
      </c>
      <c r="P585" s="113"/>
      <c r="Q585" s="61" t="e">
        <f>VLOOKUP(R585,映射表!A:G,7,0)</f>
        <v>#N/A</v>
      </c>
      <c r="R585" s="131"/>
      <c r="S585" s="131"/>
      <c r="T585" s="131"/>
      <c r="U585" s="131"/>
      <c r="V585" s="131"/>
      <c r="W585" s="131"/>
      <c r="X585" s="131"/>
      <c r="Y585" s="131"/>
      <c r="Z585" s="131"/>
      <c r="AA585" s="131"/>
      <c r="AB585" s="61">
        <f t="shared" si="103"/>
        <v>0</v>
      </c>
      <c r="AE585" s="132"/>
    </row>
    <row r="586" spans="1:31" s="61" customFormat="1">
      <c r="A586" s="61" t="e">
        <f t="shared" si="104"/>
        <v>#N/A</v>
      </c>
      <c r="B586" s="121">
        <f t="shared" si="105"/>
        <v>0</v>
      </c>
      <c r="C586" s="117" t="e">
        <f>VLOOKUP(B586,映射表!A:C,3,0)</f>
        <v>#N/A</v>
      </c>
      <c r="D586" s="121">
        <f t="shared" si="106"/>
        <v>0</v>
      </c>
      <c r="E586" s="100">
        <f t="shared" si="107"/>
        <v>0</v>
      </c>
      <c r="F586" s="121">
        <f t="shared" si="108"/>
        <v>0</v>
      </c>
      <c r="G586" s="121">
        <f t="shared" si="109"/>
        <v>0</v>
      </c>
      <c r="H586" s="99" t="e">
        <f>VLOOKUP(C586,'B2B（ol)'!A:J,10,0)*D586</f>
        <v>#N/A</v>
      </c>
      <c r="I586" s="101" t="e">
        <f t="shared" si="110"/>
        <v>#DIV/0!</v>
      </c>
      <c r="J586" s="101">
        <f t="shared" si="111"/>
        <v>0</v>
      </c>
      <c r="K586" s="121">
        <f t="shared" si="112"/>
        <v>0</v>
      </c>
      <c r="L586" s="121" t="e">
        <f>VLOOKUP(C586,'B2B（ol)'!A:P,16,0)</f>
        <v>#N/A</v>
      </c>
      <c r="M586" s="117">
        <f t="shared" si="113"/>
        <v>0</v>
      </c>
      <c r="N586" s="114" t="e">
        <f>VLOOKUP(C586,'B2B（ol)'!A:K,11,0)</f>
        <v>#N/A</v>
      </c>
      <c r="O586" s="114" t="e">
        <f>VLOOKUP(B586,fulfillment!L:AN,29,0)</f>
        <v>#N/A</v>
      </c>
      <c r="P586" s="113"/>
      <c r="Q586" s="61" t="e">
        <f>VLOOKUP(R586,映射表!A:G,7,0)</f>
        <v>#N/A</v>
      </c>
      <c r="R586" s="131"/>
      <c r="S586" s="131"/>
      <c r="T586" s="131"/>
      <c r="U586" s="131"/>
      <c r="V586" s="131"/>
      <c r="W586" s="131"/>
      <c r="X586" s="131"/>
      <c r="Y586" s="131"/>
      <c r="Z586" s="131"/>
      <c r="AA586" s="131"/>
      <c r="AB586" s="61">
        <f t="shared" si="103"/>
        <v>0</v>
      </c>
      <c r="AE586" s="132"/>
    </row>
    <row r="587" spans="1:31" s="61" customFormat="1">
      <c r="A587" s="61" t="e">
        <f t="shared" si="104"/>
        <v>#N/A</v>
      </c>
      <c r="B587" s="121">
        <f t="shared" si="105"/>
        <v>0</v>
      </c>
      <c r="C587" s="117" t="e">
        <f>VLOOKUP(B587,映射表!A:C,3,0)</f>
        <v>#N/A</v>
      </c>
      <c r="D587" s="121">
        <f t="shared" si="106"/>
        <v>0</v>
      </c>
      <c r="E587" s="100">
        <f t="shared" si="107"/>
        <v>0</v>
      </c>
      <c r="F587" s="121">
        <f t="shared" si="108"/>
        <v>0</v>
      </c>
      <c r="G587" s="121">
        <f t="shared" si="109"/>
        <v>0</v>
      </c>
      <c r="H587" s="99" t="e">
        <f>VLOOKUP(C587,'B2B（ol)'!A:J,10,0)*D587</f>
        <v>#N/A</v>
      </c>
      <c r="I587" s="101" t="e">
        <f t="shared" si="110"/>
        <v>#DIV/0!</v>
      </c>
      <c r="J587" s="101">
        <f t="shared" si="111"/>
        <v>0</v>
      </c>
      <c r="K587" s="121">
        <f t="shared" si="112"/>
        <v>0</v>
      </c>
      <c r="L587" s="121" t="e">
        <f>VLOOKUP(C587,'B2B（ol)'!A:P,16,0)</f>
        <v>#N/A</v>
      </c>
      <c r="M587" s="117">
        <f t="shared" si="113"/>
        <v>0</v>
      </c>
      <c r="N587" s="114" t="e">
        <f>VLOOKUP(C587,'B2B（ol)'!A:K,11,0)</f>
        <v>#N/A</v>
      </c>
      <c r="O587" s="114" t="e">
        <f>VLOOKUP(B587,fulfillment!L:AN,29,0)</f>
        <v>#N/A</v>
      </c>
      <c r="P587" s="113"/>
      <c r="Q587" s="61" t="e">
        <f>VLOOKUP(R587,映射表!A:G,7,0)</f>
        <v>#N/A</v>
      </c>
      <c r="R587" s="131"/>
      <c r="S587" s="131"/>
      <c r="T587" s="131"/>
      <c r="U587" s="131"/>
      <c r="V587" s="131"/>
      <c r="W587" s="131"/>
      <c r="X587" s="131"/>
      <c r="Y587" s="131"/>
      <c r="Z587" s="131"/>
      <c r="AA587" s="131"/>
      <c r="AB587" s="61">
        <f t="shared" si="103"/>
        <v>0</v>
      </c>
      <c r="AE587" s="132"/>
    </row>
    <row r="588" spans="1:31" s="61" customFormat="1">
      <c r="A588" s="61" t="e">
        <f t="shared" si="104"/>
        <v>#N/A</v>
      </c>
      <c r="B588" s="121">
        <f t="shared" si="105"/>
        <v>0</v>
      </c>
      <c r="C588" s="117" t="e">
        <f>VLOOKUP(B588,映射表!A:C,3,0)</f>
        <v>#N/A</v>
      </c>
      <c r="D588" s="121">
        <f t="shared" si="106"/>
        <v>0</v>
      </c>
      <c r="E588" s="100">
        <f t="shared" si="107"/>
        <v>0</v>
      </c>
      <c r="F588" s="121">
        <f t="shared" si="108"/>
        <v>0</v>
      </c>
      <c r="G588" s="121">
        <f t="shared" si="109"/>
        <v>0</v>
      </c>
      <c r="H588" s="99" t="e">
        <f>VLOOKUP(C588,'B2B（ol)'!A:J,10,0)*D588</f>
        <v>#N/A</v>
      </c>
      <c r="I588" s="101" t="e">
        <f t="shared" si="110"/>
        <v>#DIV/0!</v>
      </c>
      <c r="J588" s="101">
        <f t="shared" si="111"/>
        <v>0</v>
      </c>
      <c r="K588" s="121">
        <f t="shared" si="112"/>
        <v>0</v>
      </c>
      <c r="L588" s="121" t="e">
        <f>VLOOKUP(C588,'B2B（ol)'!A:P,16,0)</f>
        <v>#N/A</v>
      </c>
      <c r="M588" s="117">
        <f t="shared" si="113"/>
        <v>0</v>
      </c>
      <c r="N588" s="114" t="e">
        <f>VLOOKUP(C588,'B2B（ol)'!A:K,11,0)</f>
        <v>#N/A</v>
      </c>
      <c r="O588" s="114" t="e">
        <f>VLOOKUP(B588,fulfillment!L:AN,29,0)</f>
        <v>#N/A</v>
      </c>
      <c r="P588" s="113"/>
      <c r="Q588" s="61" t="e">
        <f>VLOOKUP(R588,映射表!A:G,7,0)</f>
        <v>#N/A</v>
      </c>
      <c r="R588" s="131"/>
      <c r="S588" s="131"/>
      <c r="T588" s="131"/>
      <c r="U588" s="131"/>
      <c r="V588" s="131"/>
      <c r="W588" s="131"/>
      <c r="X588" s="131"/>
      <c r="Y588" s="131"/>
      <c r="Z588" s="131"/>
      <c r="AA588" s="131"/>
      <c r="AB588" s="61">
        <f t="shared" si="103"/>
        <v>0</v>
      </c>
      <c r="AE588" s="132"/>
    </row>
    <row r="589" spans="1:31" s="61" customFormat="1">
      <c r="A589" s="61" t="e">
        <f t="shared" si="104"/>
        <v>#N/A</v>
      </c>
      <c r="B589" s="121">
        <f t="shared" si="105"/>
        <v>0</v>
      </c>
      <c r="C589" s="117" t="e">
        <f>VLOOKUP(B589,映射表!A:C,3,0)</f>
        <v>#N/A</v>
      </c>
      <c r="D589" s="121">
        <f t="shared" si="106"/>
        <v>0</v>
      </c>
      <c r="E589" s="100">
        <f t="shared" si="107"/>
        <v>0</v>
      </c>
      <c r="F589" s="121">
        <f t="shared" si="108"/>
        <v>0</v>
      </c>
      <c r="G589" s="121">
        <f t="shared" si="109"/>
        <v>0</v>
      </c>
      <c r="H589" s="99" t="e">
        <f>VLOOKUP(C589,'B2B（ol)'!A:J,10,0)*D589</f>
        <v>#N/A</v>
      </c>
      <c r="I589" s="101" t="e">
        <f t="shared" si="110"/>
        <v>#DIV/0!</v>
      </c>
      <c r="J589" s="101">
        <f t="shared" si="111"/>
        <v>0</v>
      </c>
      <c r="K589" s="121">
        <f t="shared" si="112"/>
        <v>0</v>
      </c>
      <c r="L589" s="121" t="e">
        <f>VLOOKUP(C589,'B2B（ol)'!A:P,16,0)</f>
        <v>#N/A</v>
      </c>
      <c r="M589" s="117">
        <f t="shared" si="113"/>
        <v>0</v>
      </c>
      <c r="N589" s="114" t="e">
        <f>VLOOKUP(C589,'B2B（ol)'!A:K,11,0)</f>
        <v>#N/A</v>
      </c>
      <c r="O589" s="114" t="e">
        <f>VLOOKUP(B589,fulfillment!L:AN,29,0)</f>
        <v>#N/A</v>
      </c>
      <c r="P589" s="113"/>
      <c r="Q589" s="61" t="e">
        <f>VLOOKUP(R589,映射表!A:G,7,0)</f>
        <v>#N/A</v>
      </c>
      <c r="R589" s="131"/>
      <c r="S589" s="131"/>
      <c r="T589" s="131"/>
      <c r="U589" s="131"/>
      <c r="V589" s="131"/>
      <c r="W589" s="131"/>
      <c r="X589" s="131"/>
      <c r="Y589" s="131"/>
      <c r="Z589" s="131"/>
      <c r="AA589" s="131"/>
      <c r="AB589" s="61">
        <f t="shared" si="103"/>
        <v>0</v>
      </c>
      <c r="AE589" s="132"/>
    </row>
    <row r="590" spans="1:31" s="61" customFormat="1">
      <c r="A590" s="61" t="e">
        <f t="shared" si="104"/>
        <v>#N/A</v>
      </c>
      <c r="B590" s="121">
        <f t="shared" si="105"/>
        <v>0</v>
      </c>
      <c r="C590" s="117" t="e">
        <f>VLOOKUP(B590,映射表!A:C,3,0)</f>
        <v>#N/A</v>
      </c>
      <c r="D590" s="121">
        <f t="shared" si="106"/>
        <v>0</v>
      </c>
      <c r="E590" s="100">
        <f t="shared" si="107"/>
        <v>0</v>
      </c>
      <c r="F590" s="121">
        <f t="shared" si="108"/>
        <v>0</v>
      </c>
      <c r="G590" s="121">
        <f t="shared" si="109"/>
        <v>0</v>
      </c>
      <c r="H590" s="99" t="e">
        <f>VLOOKUP(C590,'B2B（ol)'!A:J,10,0)*D590</f>
        <v>#N/A</v>
      </c>
      <c r="I590" s="101" t="e">
        <f t="shared" si="110"/>
        <v>#DIV/0!</v>
      </c>
      <c r="J590" s="101">
        <f t="shared" si="111"/>
        <v>0</v>
      </c>
      <c r="K590" s="121">
        <f t="shared" si="112"/>
        <v>0</v>
      </c>
      <c r="L590" s="121" t="e">
        <f>VLOOKUP(C590,'B2B（ol)'!A:P,16,0)</f>
        <v>#N/A</v>
      </c>
      <c r="M590" s="117">
        <f t="shared" si="113"/>
        <v>0</v>
      </c>
      <c r="N590" s="114" t="e">
        <f>VLOOKUP(C590,'B2B（ol)'!A:K,11,0)</f>
        <v>#N/A</v>
      </c>
      <c r="O590" s="114" t="e">
        <f>VLOOKUP(B590,fulfillment!L:AN,29,0)</f>
        <v>#N/A</v>
      </c>
      <c r="P590" s="113"/>
      <c r="Q590" s="61" t="e">
        <f>VLOOKUP(R590,映射表!A:G,7,0)</f>
        <v>#N/A</v>
      </c>
      <c r="R590" s="131"/>
      <c r="S590" s="131"/>
      <c r="T590" s="131"/>
      <c r="U590" s="131"/>
      <c r="V590" s="131"/>
      <c r="W590" s="131"/>
      <c r="X590" s="131"/>
      <c r="Y590" s="131"/>
      <c r="Z590" s="131"/>
      <c r="AA590" s="131"/>
      <c r="AB590" s="61">
        <f t="shared" si="103"/>
        <v>0</v>
      </c>
      <c r="AE590" s="132"/>
    </row>
    <row r="591" spans="1:31" s="61" customFormat="1">
      <c r="A591" s="61" t="e">
        <f t="shared" si="104"/>
        <v>#N/A</v>
      </c>
      <c r="B591" s="121">
        <f t="shared" si="105"/>
        <v>0</v>
      </c>
      <c r="C591" s="117" t="e">
        <f>VLOOKUP(B591,映射表!A:C,3,0)</f>
        <v>#N/A</v>
      </c>
      <c r="D591" s="121">
        <f t="shared" si="106"/>
        <v>0</v>
      </c>
      <c r="E591" s="100">
        <f t="shared" si="107"/>
        <v>0</v>
      </c>
      <c r="F591" s="121">
        <f t="shared" si="108"/>
        <v>0</v>
      </c>
      <c r="G591" s="121">
        <f t="shared" si="109"/>
        <v>0</v>
      </c>
      <c r="H591" s="99" t="e">
        <f>VLOOKUP(C591,'B2B（ol)'!A:J,10,0)*D591</f>
        <v>#N/A</v>
      </c>
      <c r="I591" s="101" t="e">
        <f t="shared" si="110"/>
        <v>#DIV/0!</v>
      </c>
      <c r="J591" s="101">
        <f t="shared" si="111"/>
        <v>0</v>
      </c>
      <c r="K591" s="121">
        <f t="shared" si="112"/>
        <v>0</v>
      </c>
      <c r="L591" s="121" t="e">
        <f>VLOOKUP(C591,'B2B（ol)'!A:P,16,0)</f>
        <v>#N/A</v>
      </c>
      <c r="M591" s="117">
        <f t="shared" si="113"/>
        <v>0</v>
      </c>
      <c r="N591" s="114" t="e">
        <f>VLOOKUP(C591,'B2B（ol)'!A:K,11,0)</f>
        <v>#N/A</v>
      </c>
      <c r="O591" s="114" t="e">
        <f>VLOOKUP(B591,fulfillment!L:AN,29,0)</f>
        <v>#N/A</v>
      </c>
      <c r="P591" s="113"/>
      <c r="Q591" s="61" t="e">
        <f>VLOOKUP(R591,映射表!A:G,7,0)</f>
        <v>#N/A</v>
      </c>
      <c r="R591" s="131"/>
      <c r="S591" s="131"/>
      <c r="T591" s="131"/>
      <c r="U591" s="131"/>
      <c r="V591" s="131"/>
      <c r="W591" s="131"/>
      <c r="X591" s="131"/>
      <c r="Y591" s="131"/>
      <c r="Z591" s="131"/>
      <c r="AA591" s="131"/>
      <c r="AB591" s="61">
        <f t="shared" si="103"/>
        <v>0</v>
      </c>
      <c r="AE591" s="132"/>
    </row>
    <row r="592" spans="1:31" s="61" customFormat="1">
      <c r="A592" s="61" t="e">
        <f t="shared" si="104"/>
        <v>#N/A</v>
      </c>
      <c r="B592" s="121">
        <f t="shared" si="105"/>
        <v>0</v>
      </c>
      <c r="C592" s="117" t="e">
        <f>VLOOKUP(B592,映射表!A:C,3,0)</f>
        <v>#N/A</v>
      </c>
      <c r="D592" s="121">
        <f t="shared" si="106"/>
        <v>0</v>
      </c>
      <c r="E592" s="100">
        <f t="shared" si="107"/>
        <v>0</v>
      </c>
      <c r="F592" s="121">
        <f t="shared" si="108"/>
        <v>0</v>
      </c>
      <c r="G592" s="121">
        <f t="shared" si="109"/>
        <v>0</v>
      </c>
      <c r="H592" s="99" t="e">
        <f>VLOOKUP(C592,'B2B（ol)'!A:J,10,0)*D592</f>
        <v>#N/A</v>
      </c>
      <c r="I592" s="101" t="e">
        <f t="shared" si="110"/>
        <v>#DIV/0!</v>
      </c>
      <c r="J592" s="101">
        <f t="shared" si="111"/>
        <v>0</v>
      </c>
      <c r="K592" s="121">
        <f t="shared" si="112"/>
        <v>0</v>
      </c>
      <c r="L592" s="121" t="e">
        <f>VLOOKUP(C592,'B2B（ol)'!A:P,16,0)</f>
        <v>#N/A</v>
      </c>
      <c r="M592" s="117">
        <f t="shared" si="113"/>
        <v>0</v>
      </c>
      <c r="N592" s="114" t="e">
        <f>VLOOKUP(C592,'B2B（ol)'!A:K,11,0)</f>
        <v>#N/A</v>
      </c>
      <c r="O592" s="114" t="e">
        <f>VLOOKUP(B592,fulfillment!L:AN,29,0)</f>
        <v>#N/A</v>
      </c>
      <c r="P592" s="113"/>
      <c r="Q592" s="61" t="e">
        <f>VLOOKUP(R592,映射表!A:G,7,0)</f>
        <v>#N/A</v>
      </c>
      <c r="R592" s="131"/>
      <c r="S592" s="131"/>
      <c r="T592" s="131"/>
      <c r="U592" s="131"/>
      <c r="V592" s="131"/>
      <c r="W592" s="131"/>
      <c r="X592" s="131"/>
      <c r="Y592" s="131"/>
      <c r="Z592" s="131"/>
      <c r="AA592" s="131"/>
      <c r="AB592" s="61">
        <f t="shared" si="103"/>
        <v>0</v>
      </c>
      <c r="AE592" s="132"/>
    </row>
    <row r="593" spans="1:31" s="61" customFormat="1">
      <c r="A593" s="61" t="e">
        <f t="shared" si="104"/>
        <v>#N/A</v>
      </c>
      <c r="B593" s="121">
        <f t="shared" si="105"/>
        <v>0</v>
      </c>
      <c r="C593" s="117" t="e">
        <f>VLOOKUP(B593,映射表!A:C,3,0)</f>
        <v>#N/A</v>
      </c>
      <c r="D593" s="121">
        <f t="shared" si="106"/>
        <v>0</v>
      </c>
      <c r="E593" s="100">
        <f t="shared" si="107"/>
        <v>0</v>
      </c>
      <c r="F593" s="121">
        <f t="shared" si="108"/>
        <v>0</v>
      </c>
      <c r="G593" s="121">
        <f t="shared" si="109"/>
        <v>0</v>
      </c>
      <c r="H593" s="99" t="e">
        <f>VLOOKUP(C593,'B2B（ol)'!A:J,10,0)*D593</f>
        <v>#N/A</v>
      </c>
      <c r="I593" s="101" t="e">
        <f t="shared" si="110"/>
        <v>#DIV/0!</v>
      </c>
      <c r="J593" s="101">
        <f t="shared" si="111"/>
        <v>0</v>
      </c>
      <c r="K593" s="121">
        <f t="shared" si="112"/>
        <v>0</v>
      </c>
      <c r="L593" s="121" t="e">
        <f>VLOOKUP(C593,'B2B（ol)'!A:P,16,0)</f>
        <v>#N/A</v>
      </c>
      <c r="M593" s="117">
        <f t="shared" si="113"/>
        <v>0</v>
      </c>
      <c r="N593" s="114" t="e">
        <f>VLOOKUP(C593,'B2B（ol)'!A:K,11,0)</f>
        <v>#N/A</v>
      </c>
      <c r="O593" s="114" t="e">
        <f>VLOOKUP(B593,fulfillment!L:AN,29,0)</f>
        <v>#N/A</v>
      </c>
      <c r="P593" s="113"/>
      <c r="Q593" s="61" t="e">
        <f>VLOOKUP(R593,映射表!A:G,7,0)</f>
        <v>#N/A</v>
      </c>
      <c r="R593" s="131"/>
      <c r="S593" s="131"/>
      <c r="T593" s="131"/>
      <c r="U593" s="131"/>
      <c r="V593" s="131"/>
      <c r="W593" s="131"/>
      <c r="X593" s="131"/>
      <c r="Y593" s="131"/>
      <c r="Z593" s="131"/>
      <c r="AA593" s="131"/>
      <c r="AB593" s="61">
        <f t="shared" si="103"/>
        <v>0</v>
      </c>
      <c r="AE593" s="132"/>
    </row>
    <row r="594" spans="1:31" s="61" customFormat="1">
      <c r="A594" s="61" t="e">
        <f t="shared" si="104"/>
        <v>#N/A</v>
      </c>
      <c r="B594" s="121">
        <f t="shared" si="105"/>
        <v>0</v>
      </c>
      <c r="C594" s="117" t="e">
        <f>VLOOKUP(B594,映射表!A:C,3,0)</f>
        <v>#N/A</v>
      </c>
      <c r="D594" s="121">
        <f t="shared" si="106"/>
        <v>0</v>
      </c>
      <c r="E594" s="100">
        <f t="shared" si="107"/>
        <v>0</v>
      </c>
      <c r="F594" s="121">
        <f t="shared" si="108"/>
        <v>0</v>
      </c>
      <c r="G594" s="121">
        <f t="shared" si="109"/>
        <v>0</v>
      </c>
      <c r="H594" s="99" t="e">
        <f>VLOOKUP(C594,'B2B（ol)'!A:J,10,0)*D594</f>
        <v>#N/A</v>
      </c>
      <c r="I594" s="101" t="e">
        <f t="shared" si="110"/>
        <v>#DIV/0!</v>
      </c>
      <c r="J594" s="101">
        <f t="shared" si="111"/>
        <v>0</v>
      </c>
      <c r="K594" s="121">
        <f t="shared" si="112"/>
        <v>0</v>
      </c>
      <c r="L594" s="121" t="e">
        <f>VLOOKUP(C594,'B2B（ol)'!A:P,16,0)</f>
        <v>#N/A</v>
      </c>
      <c r="M594" s="117">
        <f t="shared" si="113"/>
        <v>0</v>
      </c>
      <c r="N594" s="114" t="e">
        <f>VLOOKUP(C594,'B2B（ol)'!A:K,11,0)</f>
        <v>#N/A</v>
      </c>
      <c r="O594" s="114" t="e">
        <f>VLOOKUP(B594,fulfillment!L:AN,29,0)</f>
        <v>#N/A</v>
      </c>
      <c r="P594" s="113"/>
      <c r="Q594" s="61" t="e">
        <f>VLOOKUP(R594,映射表!A:G,7,0)</f>
        <v>#N/A</v>
      </c>
      <c r="R594" s="131"/>
      <c r="S594" s="131"/>
      <c r="T594" s="131"/>
      <c r="U594" s="131"/>
      <c r="V594" s="131"/>
      <c r="W594" s="131"/>
      <c r="X594" s="131"/>
      <c r="Y594" s="131"/>
      <c r="Z594" s="131"/>
      <c r="AA594" s="131"/>
      <c r="AB594" s="61">
        <f t="shared" si="103"/>
        <v>0</v>
      </c>
      <c r="AE594" s="132"/>
    </row>
    <row r="595" spans="1:31" s="61" customFormat="1">
      <c r="A595" s="61" t="e">
        <f t="shared" si="104"/>
        <v>#N/A</v>
      </c>
      <c r="B595" s="121">
        <f t="shared" si="105"/>
        <v>0</v>
      </c>
      <c r="C595" s="117" t="e">
        <f>VLOOKUP(B595,映射表!A:C,3,0)</f>
        <v>#N/A</v>
      </c>
      <c r="D595" s="121">
        <f t="shared" si="106"/>
        <v>0</v>
      </c>
      <c r="E595" s="100">
        <f t="shared" si="107"/>
        <v>0</v>
      </c>
      <c r="F595" s="121">
        <f t="shared" si="108"/>
        <v>0</v>
      </c>
      <c r="G595" s="121">
        <f t="shared" si="109"/>
        <v>0</v>
      </c>
      <c r="H595" s="99" t="e">
        <f>VLOOKUP(C595,'B2B（ol)'!A:J,10,0)*D595</f>
        <v>#N/A</v>
      </c>
      <c r="I595" s="101" t="e">
        <f t="shared" si="110"/>
        <v>#DIV/0!</v>
      </c>
      <c r="J595" s="101">
        <f t="shared" si="111"/>
        <v>0</v>
      </c>
      <c r="K595" s="121">
        <f t="shared" si="112"/>
        <v>0</v>
      </c>
      <c r="L595" s="121" t="e">
        <f>VLOOKUP(C595,'B2B（ol)'!A:P,16,0)</f>
        <v>#N/A</v>
      </c>
      <c r="M595" s="117">
        <f t="shared" si="113"/>
        <v>0</v>
      </c>
      <c r="N595" s="114" t="e">
        <f>VLOOKUP(C595,'B2B（ol)'!A:K,11,0)</f>
        <v>#N/A</v>
      </c>
      <c r="O595" s="114" t="e">
        <f>VLOOKUP(B595,fulfillment!L:AN,29,0)</f>
        <v>#N/A</v>
      </c>
      <c r="P595" s="113"/>
      <c r="Q595" s="61" t="e">
        <f>VLOOKUP(R595,映射表!A:G,7,0)</f>
        <v>#N/A</v>
      </c>
      <c r="R595" s="131"/>
      <c r="S595" s="131"/>
      <c r="T595" s="131"/>
      <c r="U595" s="131"/>
      <c r="V595" s="131"/>
      <c r="W595" s="131"/>
      <c r="X595" s="131"/>
      <c r="Y595" s="131"/>
      <c r="Z595" s="131"/>
      <c r="AA595" s="131"/>
      <c r="AB595" s="61">
        <f t="shared" si="103"/>
        <v>0</v>
      </c>
      <c r="AE595" s="132"/>
    </row>
    <row r="596" spans="1:31" s="61" customFormat="1">
      <c r="A596" s="61" t="e">
        <f t="shared" si="104"/>
        <v>#N/A</v>
      </c>
      <c r="B596" s="121">
        <f t="shared" si="105"/>
        <v>0</v>
      </c>
      <c r="C596" s="117" t="e">
        <f>VLOOKUP(B596,映射表!A:C,3,0)</f>
        <v>#N/A</v>
      </c>
      <c r="D596" s="121">
        <f t="shared" si="106"/>
        <v>0</v>
      </c>
      <c r="E596" s="100">
        <f t="shared" si="107"/>
        <v>0</v>
      </c>
      <c r="F596" s="121">
        <f t="shared" si="108"/>
        <v>0</v>
      </c>
      <c r="G596" s="121">
        <f t="shared" si="109"/>
        <v>0</v>
      </c>
      <c r="H596" s="99" t="e">
        <f>VLOOKUP(C596,'B2B（ol)'!A:J,10,0)*D596</f>
        <v>#N/A</v>
      </c>
      <c r="I596" s="101" t="e">
        <f t="shared" si="110"/>
        <v>#DIV/0!</v>
      </c>
      <c r="J596" s="101">
        <f t="shared" si="111"/>
        <v>0</v>
      </c>
      <c r="K596" s="121">
        <f t="shared" si="112"/>
        <v>0</v>
      </c>
      <c r="L596" s="121" t="e">
        <f>VLOOKUP(C596,'B2B（ol)'!A:P,16,0)</f>
        <v>#N/A</v>
      </c>
      <c r="M596" s="117">
        <f t="shared" si="113"/>
        <v>0</v>
      </c>
      <c r="N596" s="114" t="e">
        <f>VLOOKUP(C596,'B2B（ol)'!A:K,11,0)</f>
        <v>#N/A</v>
      </c>
      <c r="O596" s="114" t="e">
        <f>VLOOKUP(B596,fulfillment!L:AN,29,0)</f>
        <v>#N/A</v>
      </c>
      <c r="P596" s="113"/>
      <c r="Q596" s="61" t="e">
        <f>VLOOKUP(R596,映射表!A:G,7,0)</f>
        <v>#N/A</v>
      </c>
      <c r="R596" s="131"/>
      <c r="S596" s="131"/>
      <c r="T596" s="131"/>
      <c r="U596" s="131"/>
      <c r="V596" s="131"/>
      <c r="W596" s="131"/>
      <c r="X596" s="131"/>
      <c r="Y596" s="131"/>
      <c r="Z596" s="131"/>
      <c r="AA596" s="131"/>
      <c r="AB596" s="61">
        <f t="shared" si="103"/>
        <v>0</v>
      </c>
      <c r="AE596" s="132"/>
    </row>
    <row r="597" spans="1:31" s="61" customFormat="1">
      <c r="A597" s="61" t="e">
        <f t="shared" si="104"/>
        <v>#N/A</v>
      </c>
      <c r="B597" s="121">
        <f t="shared" si="105"/>
        <v>0</v>
      </c>
      <c r="C597" s="117" t="e">
        <f>VLOOKUP(B597,映射表!A:C,3,0)</f>
        <v>#N/A</v>
      </c>
      <c r="D597" s="121">
        <f t="shared" si="106"/>
        <v>0</v>
      </c>
      <c r="E597" s="100">
        <f t="shared" si="107"/>
        <v>0</v>
      </c>
      <c r="F597" s="121">
        <f t="shared" si="108"/>
        <v>0</v>
      </c>
      <c r="G597" s="121">
        <f t="shared" si="109"/>
        <v>0</v>
      </c>
      <c r="H597" s="99" t="e">
        <f>VLOOKUP(C597,'B2B（ol)'!A:J,10,0)*D597</f>
        <v>#N/A</v>
      </c>
      <c r="I597" s="101" t="e">
        <f t="shared" si="110"/>
        <v>#DIV/0!</v>
      </c>
      <c r="J597" s="101">
        <f t="shared" si="111"/>
        <v>0</v>
      </c>
      <c r="K597" s="121">
        <f t="shared" si="112"/>
        <v>0</v>
      </c>
      <c r="L597" s="121" t="e">
        <f>VLOOKUP(C597,'B2B（ol)'!A:P,16,0)</f>
        <v>#N/A</v>
      </c>
      <c r="M597" s="117">
        <f t="shared" si="113"/>
        <v>0</v>
      </c>
      <c r="N597" s="114" t="e">
        <f>VLOOKUP(C597,'B2B（ol)'!A:K,11,0)</f>
        <v>#N/A</v>
      </c>
      <c r="O597" s="114" t="e">
        <f>VLOOKUP(B597,fulfillment!L:AN,29,0)</f>
        <v>#N/A</v>
      </c>
      <c r="P597" s="113"/>
      <c r="Q597" s="61" t="e">
        <f>VLOOKUP(R597,映射表!A:G,7,0)</f>
        <v>#N/A</v>
      </c>
      <c r="R597" s="131"/>
      <c r="S597" s="131"/>
      <c r="T597" s="131"/>
      <c r="U597" s="131"/>
      <c r="V597" s="131"/>
      <c r="W597" s="131"/>
      <c r="X597" s="131"/>
      <c r="Y597" s="131"/>
      <c r="Z597" s="131"/>
      <c r="AA597" s="131"/>
      <c r="AB597" s="61">
        <f t="shared" si="103"/>
        <v>0</v>
      </c>
      <c r="AE597" s="132"/>
    </row>
    <row r="598" spans="1:31" s="61" customFormat="1">
      <c r="A598" s="61" t="e">
        <f t="shared" si="104"/>
        <v>#N/A</v>
      </c>
      <c r="B598" s="121">
        <f t="shared" si="105"/>
        <v>0</v>
      </c>
      <c r="C598" s="117" t="e">
        <f>VLOOKUP(B598,映射表!A:C,3,0)</f>
        <v>#N/A</v>
      </c>
      <c r="D598" s="121">
        <f t="shared" si="106"/>
        <v>0</v>
      </c>
      <c r="E598" s="100">
        <f t="shared" si="107"/>
        <v>0</v>
      </c>
      <c r="F598" s="121">
        <f t="shared" si="108"/>
        <v>0</v>
      </c>
      <c r="G598" s="121">
        <f t="shared" si="109"/>
        <v>0</v>
      </c>
      <c r="H598" s="99" t="e">
        <f>VLOOKUP(C598,'B2B（ol)'!A:J,10,0)*D598</f>
        <v>#N/A</v>
      </c>
      <c r="I598" s="101" t="e">
        <f t="shared" si="110"/>
        <v>#DIV/0!</v>
      </c>
      <c r="J598" s="101">
        <f t="shared" si="111"/>
        <v>0</v>
      </c>
      <c r="K598" s="121">
        <f t="shared" si="112"/>
        <v>0</v>
      </c>
      <c r="L598" s="121" t="e">
        <f>VLOOKUP(C598,'B2B（ol)'!A:P,16,0)</f>
        <v>#N/A</v>
      </c>
      <c r="M598" s="117">
        <f t="shared" si="113"/>
        <v>0</v>
      </c>
      <c r="N598" s="114" t="e">
        <f>VLOOKUP(C598,'B2B（ol)'!A:K,11,0)</f>
        <v>#N/A</v>
      </c>
      <c r="O598" s="114" t="e">
        <f>VLOOKUP(B598,fulfillment!L:AN,29,0)</f>
        <v>#N/A</v>
      </c>
      <c r="P598" s="113"/>
      <c r="Q598" s="61" t="e">
        <f>VLOOKUP(R598,映射表!A:G,7,0)</f>
        <v>#N/A</v>
      </c>
      <c r="R598" s="131"/>
      <c r="S598" s="131"/>
      <c r="T598" s="131"/>
      <c r="U598" s="131"/>
      <c r="V598" s="131"/>
      <c r="W598" s="131"/>
      <c r="X598" s="131"/>
      <c r="Y598" s="131"/>
      <c r="Z598" s="131"/>
      <c r="AA598" s="131"/>
      <c r="AB598" s="61">
        <f t="shared" si="103"/>
        <v>0</v>
      </c>
      <c r="AE598" s="132"/>
    </row>
    <row r="599" spans="1:31" s="61" customFormat="1">
      <c r="A599" s="61" t="e">
        <f t="shared" si="104"/>
        <v>#N/A</v>
      </c>
      <c r="B599" s="121">
        <f t="shared" si="105"/>
        <v>0</v>
      </c>
      <c r="C599" s="117" t="e">
        <f>VLOOKUP(B599,映射表!A:C,3,0)</f>
        <v>#N/A</v>
      </c>
      <c r="D599" s="121">
        <f t="shared" si="106"/>
        <v>0</v>
      </c>
      <c r="E599" s="100">
        <f t="shared" si="107"/>
        <v>0</v>
      </c>
      <c r="F599" s="121">
        <f t="shared" si="108"/>
        <v>0</v>
      </c>
      <c r="G599" s="121">
        <f t="shared" si="109"/>
        <v>0</v>
      </c>
      <c r="H599" s="99" t="e">
        <f>VLOOKUP(C599,'B2B（ol)'!A:J,10,0)*D599</f>
        <v>#N/A</v>
      </c>
      <c r="I599" s="101" t="e">
        <f t="shared" si="110"/>
        <v>#DIV/0!</v>
      </c>
      <c r="J599" s="101">
        <f t="shared" si="111"/>
        <v>0</v>
      </c>
      <c r="K599" s="121">
        <f t="shared" si="112"/>
        <v>0</v>
      </c>
      <c r="L599" s="121" t="e">
        <f>VLOOKUP(C599,'B2B（ol)'!A:P,16,0)</f>
        <v>#N/A</v>
      </c>
      <c r="M599" s="117">
        <f t="shared" si="113"/>
        <v>0</v>
      </c>
      <c r="N599" s="114" t="e">
        <f>VLOOKUP(C599,'B2B（ol)'!A:K,11,0)</f>
        <v>#N/A</v>
      </c>
      <c r="O599" s="114" t="e">
        <f>VLOOKUP(B599,fulfillment!L:AN,29,0)</f>
        <v>#N/A</v>
      </c>
      <c r="P599" s="113"/>
      <c r="Q599" s="61" t="e">
        <f>VLOOKUP(R599,映射表!A:G,7,0)</f>
        <v>#N/A</v>
      </c>
      <c r="R599" s="131"/>
      <c r="S599" s="131"/>
      <c r="T599" s="131"/>
      <c r="U599" s="131"/>
      <c r="V599" s="131"/>
      <c r="W599" s="131"/>
      <c r="X599" s="131"/>
      <c r="Y599" s="131"/>
      <c r="Z599" s="131"/>
      <c r="AA599" s="131"/>
      <c r="AB599" s="61">
        <f t="shared" si="103"/>
        <v>0</v>
      </c>
      <c r="AE599" s="132"/>
    </row>
    <row r="600" spans="1:31" s="61" customFormat="1">
      <c r="A600" s="61" t="e">
        <f t="shared" si="104"/>
        <v>#N/A</v>
      </c>
      <c r="B600" s="121">
        <f t="shared" si="105"/>
        <v>0</v>
      </c>
      <c r="C600" s="117" t="e">
        <f>VLOOKUP(B600,映射表!A:C,3,0)</f>
        <v>#N/A</v>
      </c>
      <c r="D600" s="121">
        <f t="shared" si="106"/>
        <v>0</v>
      </c>
      <c r="E600" s="100">
        <f t="shared" si="107"/>
        <v>0</v>
      </c>
      <c r="F600" s="121">
        <f t="shared" si="108"/>
        <v>0</v>
      </c>
      <c r="G600" s="121">
        <f t="shared" si="109"/>
        <v>0</v>
      </c>
      <c r="H600" s="99" t="e">
        <f>VLOOKUP(C600,'B2B（ol)'!A:J,10,0)*D600</f>
        <v>#N/A</v>
      </c>
      <c r="I600" s="101" t="e">
        <f t="shared" si="110"/>
        <v>#DIV/0!</v>
      </c>
      <c r="J600" s="101">
        <f t="shared" si="111"/>
        <v>0</v>
      </c>
      <c r="K600" s="121">
        <f t="shared" si="112"/>
        <v>0</v>
      </c>
      <c r="L600" s="121" t="e">
        <f>VLOOKUP(C600,'B2B（ol)'!A:P,16,0)</f>
        <v>#N/A</v>
      </c>
      <c r="M600" s="117">
        <f t="shared" si="113"/>
        <v>0</v>
      </c>
      <c r="N600" s="114" t="e">
        <f>VLOOKUP(C600,'B2B（ol)'!A:K,11,0)</f>
        <v>#N/A</v>
      </c>
      <c r="O600" s="114" t="e">
        <f>VLOOKUP(B600,fulfillment!L:AN,29,0)</f>
        <v>#N/A</v>
      </c>
      <c r="P600" s="113"/>
      <c r="Q600" s="61" t="e">
        <f>VLOOKUP(R600,映射表!A:G,7,0)</f>
        <v>#N/A</v>
      </c>
      <c r="R600" s="131"/>
      <c r="S600" s="131"/>
      <c r="T600" s="131"/>
      <c r="U600" s="131"/>
      <c r="V600" s="131"/>
      <c r="W600" s="131"/>
      <c r="X600" s="131"/>
      <c r="Y600" s="131"/>
      <c r="Z600" s="131"/>
      <c r="AA600" s="131"/>
      <c r="AB600" s="61">
        <f t="shared" si="103"/>
        <v>0</v>
      </c>
      <c r="AE600" s="132"/>
    </row>
    <row r="601" spans="1:31" s="61" customFormat="1">
      <c r="A601" s="61" t="e">
        <f t="shared" si="104"/>
        <v>#N/A</v>
      </c>
      <c r="B601" s="121">
        <f t="shared" si="105"/>
        <v>0</v>
      </c>
      <c r="C601" s="117" t="e">
        <f>VLOOKUP(B601,映射表!A:C,3,0)</f>
        <v>#N/A</v>
      </c>
      <c r="D601" s="121">
        <f t="shared" si="106"/>
        <v>0</v>
      </c>
      <c r="E601" s="100">
        <f t="shared" si="107"/>
        <v>0</v>
      </c>
      <c r="F601" s="121">
        <f t="shared" si="108"/>
        <v>0</v>
      </c>
      <c r="G601" s="121">
        <f t="shared" si="109"/>
        <v>0</v>
      </c>
      <c r="H601" s="99" t="e">
        <f>VLOOKUP(C601,'B2B（ol)'!A:J,10,0)*D601</f>
        <v>#N/A</v>
      </c>
      <c r="I601" s="101" t="e">
        <f t="shared" si="110"/>
        <v>#DIV/0!</v>
      </c>
      <c r="J601" s="101">
        <f t="shared" si="111"/>
        <v>0</v>
      </c>
      <c r="K601" s="121">
        <f t="shared" si="112"/>
        <v>0</v>
      </c>
      <c r="L601" s="121" t="e">
        <f>VLOOKUP(C601,'B2B（ol)'!A:P,16,0)</f>
        <v>#N/A</v>
      </c>
      <c r="M601" s="117">
        <f t="shared" si="113"/>
        <v>0</v>
      </c>
      <c r="N601" s="114" t="e">
        <f>VLOOKUP(C601,'B2B（ol)'!A:K,11,0)</f>
        <v>#N/A</v>
      </c>
      <c r="O601" s="114" t="e">
        <f>VLOOKUP(B601,fulfillment!L:AN,29,0)</f>
        <v>#N/A</v>
      </c>
      <c r="P601" s="113"/>
      <c r="Q601" s="61" t="e">
        <f>VLOOKUP(R601,映射表!A:G,7,0)</f>
        <v>#N/A</v>
      </c>
      <c r="R601" s="131"/>
      <c r="S601" s="131"/>
      <c r="T601" s="131"/>
      <c r="U601" s="131"/>
      <c r="V601" s="131"/>
      <c r="W601" s="131"/>
      <c r="X601" s="131"/>
      <c r="Y601" s="131"/>
      <c r="Z601" s="131"/>
      <c r="AA601" s="131"/>
      <c r="AB601" s="61">
        <f t="shared" si="103"/>
        <v>0</v>
      </c>
      <c r="AE601" s="132"/>
    </row>
    <row r="602" spans="1:31" s="61" customFormat="1">
      <c r="A602" s="61" t="e">
        <f t="shared" si="104"/>
        <v>#N/A</v>
      </c>
      <c r="B602" s="121">
        <f t="shared" si="105"/>
        <v>0</v>
      </c>
      <c r="C602" s="117" t="e">
        <f>VLOOKUP(B602,映射表!A:C,3,0)</f>
        <v>#N/A</v>
      </c>
      <c r="D602" s="121">
        <f t="shared" si="106"/>
        <v>0</v>
      </c>
      <c r="E602" s="100">
        <f t="shared" si="107"/>
        <v>0</v>
      </c>
      <c r="F602" s="121">
        <f t="shared" si="108"/>
        <v>0</v>
      </c>
      <c r="G602" s="121">
        <f t="shared" si="109"/>
        <v>0</v>
      </c>
      <c r="H602" s="99" t="e">
        <f>VLOOKUP(C602,'B2B（ol)'!A:J,10,0)*D602</f>
        <v>#N/A</v>
      </c>
      <c r="I602" s="101" t="e">
        <f t="shared" si="110"/>
        <v>#DIV/0!</v>
      </c>
      <c r="J602" s="101">
        <f t="shared" si="111"/>
        <v>0</v>
      </c>
      <c r="K602" s="121">
        <f t="shared" si="112"/>
        <v>0</v>
      </c>
      <c r="L602" s="121" t="e">
        <f>VLOOKUP(C602,'B2B（ol)'!A:P,16,0)</f>
        <v>#N/A</v>
      </c>
      <c r="M602" s="117">
        <f t="shared" si="113"/>
        <v>0</v>
      </c>
      <c r="N602" s="114" t="e">
        <f>VLOOKUP(C602,'B2B（ol)'!A:K,11,0)</f>
        <v>#N/A</v>
      </c>
      <c r="O602" s="114" t="e">
        <f>VLOOKUP(B602,fulfillment!L:AN,29,0)</f>
        <v>#N/A</v>
      </c>
      <c r="P602" s="113"/>
      <c r="Q602" s="61" t="e">
        <f>VLOOKUP(R602,映射表!A:G,7,0)</f>
        <v>#N/A</v>
      </c>
      <c r="R602" s="131"/>
      <c r="S602" s="131"/>
      <c r="T602" s="131"/>
      <c r="U602" s="131"/>
      <c r="V602" s="131"/>
      <c r="W602" s="131"/>
      <c r="X602" s="131"/>
      <c r="Y602" s="131"/>
      <c r="Z602" s="131"/>
      <c r="AA602" s="131"/>
      <c r="AB602" s="61">
        <f t="shared" si="103"/>
        <v>0</v>
      </c>
      <c r="AE602" s="132"/>
    </row>
    <row r="603" spans="1:31" s="61" customFormat="1">
      <c r="A603" s="61" t="e">
        <f t="shared" si="104"/>
        <v>#N/A</v>
      </c>
      <c r="B603" s="121">
        <f t="shared" si="105"/>
        <v>0</v>
      </c>
      <c r="C603" s="117" t="e">
        <f>VLOOKUP(B603,映射表!A:C,3,0)</f>
        <v>#N/A</v>
      </c>
      <c r="D603" s="121">
        <f t="shared" si="106"/>
        <v>0</v>
      </c>
      <c r="E603" s="100">
        <f t="shared" si="107"/>
        <v>0</v>
      </c>
      <c r="F603" s="121">
        <f t="shared" si="108"/>
        <v>0</v>
      </c>
      <c r="G603" s="121">
        <f t="shared" si="109"/>
        <v>0</v>
      </c>
      <c r="H603" s="99" t="e">
        <f>VLOOKUP(C603,'B2B（ol)'!A:J,10,0)*D603</f>
        <v>#N/A</v>
      </c>
      <c r="I603" s="101" t="e">
        <f t="shared" si="110"/>
        <v>#DIV/0!</v>
      </c>
      <c r="J603" s="101">
        <f t="shared" si="111"/>
        <v>0</v>
      </c>
      <c r="K603" s="121">
        <f t="shared" si="112"/>
        <v>0</v>
      </c>
      <c r="L603" s="121" t="e">
        <f>VLOOKUP(C603,'B2B（ol)'!A:P,16,0)</f>
        <v>#N/A</v>
      </c>
      <c r="M603" s="117">
        <f t="shared" si="113"/>
        <v>0</v>
      </c>
      <c r="N603" s="114" t="e">
        <f>VLOOKUP(C603,'B2B（ol)'!A:K,11,0)</f>
        <v>#N/A</v>
      </c>
      <c r="O603" s="114" t="e">
        <f>VLOOKUP(B603,fulfillment!L:AN,29,0)</f>
        <v>#N/A</v>
      </c>
      <c r="P603" s="113"/>
      <c r="Q603" s="61" t="e">
        <f>VLOOKUP(R603,映射表!A:G,7,0)</f>
        <v>#N/A</v>
      </c>
      <c r="R603" s="131"/>
      <c r="S603" s="131"/>
      <c r="T603" s="131"/>
      <c r="U603" s="131"/>
      <c r="V603" s="131"/>
      <c r="W603" s="131"/>
      <c r="X603" s="131"/>
      <c r="Y603" s="131"/>
      <c r="Z603" s="131"/>
      <c r="AA603" s="131"/>
      <c r="AB603" s="61">
        <f t="shared" ref="AB603:AB666" si="114">M603</f>
        <v>0</v>
      </c>
      <c r="AE603" s="132"/>
    </row>
    <row r="604" spans="1:31" s="61" customFormat="1">
      <c r="A604" s="61" t="e">
        <f t="shared" si="104"/>
        <v>#N/A</v>
      </c>
      <c r="B604" s="121">
        <f t="shared" si="105"/>
        <v>0</v>
      </c>
      <c r="C604" s="117" t="e">
        <f>VLOOKUP(B604,映射表!A:C,3,0)</f>
        <v>#N/A</v>
      </c>
      <c r="D604" s="121">
        <f t="shared" si="106"/>
        <v>0</v>
      </c>
      <c r="E604" s="100">
        <f t="shared" si="107"/>
        <v>0</v>
      </c>
      <c r="F604" s="121">
        <f t="shared" si="108"/>
        <v>0</v>
      </c>
      <c r="G604" s="121">
        <f t="shared" si="109"/>
        <v>0</v>
      </c>
      <c r="H604" s="99" t="e">
        <f>VLOOKUP(C604,'B2B（ol)'!A:J,10,0)*D604</f>
        <v>#N/A</v>
      </c>
      <c r="I604" s="101" t="e">
        <f t="shared" si="110"/>
        <v>#DIV/0!</v>
      </c>
      <c r="J604" s="101">
        <f t="shared" si="111"/>
        <v>0</v>
      </c>
      <c r="K604" s="121">
        <f t="shared" si="112"/>
        <v>0</v>
      </c>
      <c r="L604" s="121" t="e">
        <f>VLOOKUP(C604,'B2B（ol)'!A:P,16,0)</f>
        <v>#N/A</v>
      </c>
      <c r="M604" s="117">
        <f t="shared" si="113"/>
        <v>0</v>
      </c>
      <c r="N604" s="114" t="e">
        <f>VLOOKUP(C604,'B2B（ol)'!A:K,11,0)</f>
        <v>#N/A</v>
      </c>
      <c r="O604" s="114" t="e">
        <f>VLOOKUP(B604,fulfillment!L:AN,29,0)</f>
        <v>#N/A</v>
      </c>
      <c r="P604" s="113"/>
      <c r="Q604" s="61" t="e">
        <f>VLOOKUP(R604,映射表!A:G,7,0)</f>
        <v>#N/A</v>
      </c>
      <c r="R604" s="131"/>
      <c r="S604" s="131"/>
      <c r="T604" s="131"/>
      <c r="U604" s="131"/>
      <c r="V604" s="131"/>
      <c r="W604" s="131"/>
      <c r="X604" s="131"/>
      <c r="Y604" s="131"/>
      <c r="Z604" s="131"/>
      <c r="AA604" s="131"/>
      <c r="AB604" s="61">
        <f t="shared" si="114"/>
        <v>0</v>
      </c>
      <c r="AE604" s="132"/>
    </row>
    <row r="605" spans="1:31" s="61" customFormat="1">
      <c r="A605" s="61" t="e">
        <f t="shared" si="104"/>
        <v>#N/A</v>
      </c>
      <c r="B605" s="121">
        <f t="shared" si="105"/>
        <v>0</v>
      </c>
      <c r="C605" s="117" t="e">
        <f>VLOOKUP(B605,映射表!A:C,3,0)</f>
        <v>#N/A</v>
      </c>
      <c r="D605" s="121">
        <f t="shared" si="106"/>
        <v>0</v>
      </c>
      <c r="E605" s="100">
        <f t="shared" si="107"/>
        <v>0</v>
      </c>
      <c r="F605" s="121">
        <f t="shared" si="108"/>
        <v>0</v>
      </c>
      <c r="G605" s="121">
        <f t="shared" si="109"/>
        <v>0</v>
      </c>
      <c r="H605" s="99" t="e">
        <f>VLOOKUP(C605,'B2B（ol)'!A:J,10,0)*D605</f>
        <v>#N/A</v>
      </c>
      <c r="I605" s="101" t="e">
        <f t="shared" si="110"/>
        <v>#DIV/0!</v>
      </c>
      <c r="J605" s="101">
        <f t="shared" si="111"/>
        <v>0</v>
      </c>
      <c r="K605" s="121">
        <f t="shared" si="112"/>
        <v>0</v>
      </c>
      <c r="L605" s="121" t="e">
        <f>VLOOKUP(C605,'B2B（ol)'!A:P,16,0)</f>
        <v>#N/A</v>
      </c>
      <c r="M605" s="117">
        <f t="shared" si="113"/>
        <v>0</v>
      </c>
      <c r="N605" s="114" t="e">
        <f>VLOOKUP(C605,'B2B（ol)'!A:K,11,0)</f>
        <v>#N/A</v>
      </c>
      <c r="O605" s="114" t="e">
        <f>VLOOKUP(B605,fulfillment!L:AN,29,0)</f>
        <v>#N/A</v>
      </c>
      <c r="P605" s="113"/>
      <c r="Q605" s="61" t="e">
        <f>VLOOKUP(R605,映射表!A:G,7,0)</f>
        <v>#N/A</v>
      </c>
      <c r="R605" s="131"/>
      <c r="S605" s="131"/>
      <c r="T605" s="131"/>
      <c r="U605" s="131"/>
      <c r="V605" s="131"/>
      <c r="W605" s="131"/>
      <c r="X605" s="131"/>
      <c r="Y605" s="131"/>
      <c r="Z605" s="131"/>
      <c r="AA605" s="131"/>
      <c r="AB605" s="61">
        <f t="shared" si="114"/>
        <v>0</v>
      </c>
      <c r="AE605" s="132"/>
    </row>
    <row r="606" spans="1:31" s="61" customFormat="1">
      <c r="A606" s="61" t="e">
        <f t="shared" si="104"/>
        <v>#N/A</v>
      </c>
      <c r="B606" s="121">
        <f t="shared" si="105"/>
        <v>0</v>
      </c>
      <c r="C606" s="117" t="e">
        <f>VLOOKUP(B606,映射表!A:C,3,0)</f>
        <v>#N/A</v>
      </c>
      <c r="D606" s="121">
        <f t="shared" si="106"/>
        <v>0</v>
      </c>
      <c r="E606" s="100">
        <f t="shared" si="107"/>
        <v>0</v>
      </c>
      <c r="F606" s="121">
        <f t="shared" si="108"/>
        <v>0</v>
      </c>
      <c r="G606" s="121">
        <f t="shared" si="109"/>
        <v>0</v>
      </c>
      <c r="H606" s="99" t="e">
        <f>VLOOKUP(C606,'B2B（ol)'!A:J,10,0)*D606</f>
        <v>#N/A</v>
      </c>
      <c r="I606" s="101" t="e">
        <f t="shared" si="110"/>
        <v>#DIV/0!</v>
      </c>
      <c r="J606" s="101">
        <f t="shared" si="111"/>
        <v>0</v>
      </c>
      <c r="K606" s="121">
        <f t="shared" si="112"/>
        <v>0</v>
      </c>
      <c r="L606" s="121" t="e">
        <f>VLOOKUP(C606,'B2B（ol)'!A:P,16,0)</f>
        <v>#N/A</v>
      </c>
      <c r="M606" s="117">
        <f t="shared" si="113"/>
        <v>0</v>
      </c>
      <c r="N606" s="114" t="e">
        <f>VLOOKUP(C606,'B2B（ol)'!A:K,11,0)</f>
        <v>#N/A</v>
      </c>
      <c r="O606" s="114" t="e">
        <f>VLOOKUP(B606,fulfillment!L:AN,29,0)</f>
        <v>#N/A</v>
      </c>
      <c r="P606" s="113"/>
      <c r="Q606" s="61" t="e">
        <f>VLOOKUP(R606,映射表!A:G,7,0)</f>
        <v>#N/A</v>
      </c>
      <c r="R606" s="131"/>
      <c r="S606" s="131"/>
      <c r="T606" s="131"/>
      <c r="U606" s="131"/>
      <c r="V606" s="131"/>
      <c r="W606" s="131"/>
      <c r="X606" s="131"/>
      <c r="Y606" s="131"/>
      <c r="Z606" s="131"/>
      <c r="AA606" s="131"/>
      <c r="AB606" s="61">
        <f t="shared" si="114"/>
        <v>0</v>
      </c>
      <c r="AE606" s="132"/>
    </row>
    <row r="607" spans="1:31" s="61" customFormat="1">
      <c r="A607" s="61" t="e">
        <f t="shared" si="104"/>
        <v>#N/A</v>
      </c>
      <c r="B607" s="121">
        <f t="shared" si="105"/>
        <v>0</v>
      </c>
      <c r="C607" s="117" t="e">
        <f>VLOOKUP(B607,映射表!A:C,3,0)</f>
        <v>#N/A</v>
      </c>
      <c r="D607" s="121">
        <f t="shared" si="106"/>
        <v>0</v>
      </c>
      <c r="E607" s="100">
        <f t="shared" si="107"/>
        <v>0</v>
      </c>
      <c r="F607" s="121">
        <f t="shared" si="108"/>
        <v>0</v>
      </c>
      <c r="G607" s="121">
        <f t="shared" si="109"/>
        <v>0</v>
      </c>
      <c r="H607" s="99" t="e">
        <f>VLOOKUP(C607,'B2B（ol)'!A:J,10,0)*D607</f>
        <v>#N/A</v>
      </c>
      <c r="I607" s="101" t="e">
        <f t="shared" si="110"/>
        <v>#DIV/0!</v>
      </c>
      <c r="J607" s="101">
        <f t="shared" si="111"/>
        <v>0</v>
      </c>
      <c r="K607" s="121">
        <f t="shared" si="112"/>
        <v>0</v>
      </c>
      <c r="L607" s="121" t="e">
        <f>VLOOKUP(C607,'B2B（ol)'!A:P,16,0)</f>
        <v>#N/A</v>
      </c>
      <c r="M607" s="117">
        <f t="shared" si="113"/>
        <v>0</v>
      </c>
      <c r="N607" s="114" t="e">
        <f>VLOOKUP(C607,'B2B（ol)'!A:K,11,0)</f>
        <v>#N/A</v>
      </c>
      <c r="O607" s="114" t="e">
        <f>VLOOKUP(B607,fulfillment!L:AN,29,0)</f>
        <v>#N/A</v>
      </c>
      <c r="P607" s="113"/>
      <c r="Q607" s="61" t="e">
        <f>VLOOKUP(R607,映射表!A:G,7,0)</f>
        <v>#N/A</v>
      </c>
      <c r="R607" s="131"/>
      <c r="S607" s="131"/>
      <c r="T607" s="131"/>
      <c r="U607" s="131"/>
      <c r="V607" s="131"/>
      <c r="W607" s="131"/>
      <c r="X607" s="131"/>
      <c r="Y607" s="131"/>
      <c r="Z607" s="131"/>
      <c r="AA607" s="131"/>
      <c r="AB607" s="61">
        <f t="shared" si="114"/>
        <v>0</v>
      </c>
      <c r="AE607" s="132"/>
    </row>
    <row r="608" spans="1:31" s="61" customFormat="1">
      <c r="A608" s="61" t="e">
        <f t="shared" si="104"/>
        <v>#N/A</v>
      </c>
      <c r="B608" s="121">
        <f t="shared" si="105"/>
        <v>0</v>
      </c>
      <c r="C608" s="117" t="e">
        <f>VLOOKUP(B608,映射表!A:C,3,0)</f>
        <v>#N/A</v>
      </c>
      <c r="D608" s="121">
        <f t="shared" si="106"/>
        <v>0</v>
      </c>
      <c r="E608" s="100">
        <f t="shared" si="107"/>
        <v>0</v>
      </c>
      <c r="F608" s="121">
        <f t="shared" si="108"/>
        <v>0</v>
      </c>
      <c r="G608" s="121">
        <f t="shared" si="109"/>
        <v>0</v>
      </c>
      <c r="H608" s="99" t="e">
        <f>VLOOKUP(C608,'B2B（ol)'!A:J,10,0)*D608</f>
        <v>#N/A</v>
      </c>
      <c r="I608" s="101" t="e">
        <f t="shared" si="110"/>
        <v>#DIV/0!</v>
      </c>
      <c r="J608" s="101">
        <f t="shared" si="111"/>
        <v>0</v>
      </c>
      <c r="K608" s="121">
        <f t="shared" si="112"/>
        <v>0</v>
      </c>
      <c r="L608" s="121" t="e">
        <f>VLOOKUP(C608,'B2B（ol)'!A:P,16,0)</f>
        <v>#N/A</v>
      </c>
      <c r="M608" s="117">
        <f t="shared" si="113"/>
        <v>0</v>
      </c>
      <c r="N608" s="114" t="e">
        <f>VLOOKUP(C608,'B2B（ol)'!A:K,11,0)</f>
        <v>#N/A</v>
      </c>
      <c r="O608" s="114" t="e">
        <f>VLOOKUP(B608,fulfillment!L:AN,29,0)</f>
        <v>#N/A</v>
      </c>
      <c r="P608" s="113"/>
      <c r="Q608" s="61" t="e">
        <f>VLOOKUP(R608,映射表!A:G,7,0)</f>
        <v>#N/A</v>
      </c>
      <c r="R608" s="131"/>
      <c r="S608" s="131"/>
      <c r="T608" s="131"/>
      <c r="U608" s="131"/>
      <c r="V608" s="131"/>
      <c r="W608" s="131"/>
      <c r="X608" s="131"/>
      <c r="Y608" s="131"/>
      <c r="Z608" s="131"/>
      <c r="AA608" s="131"/>
      <c r="AB608" s="61">
        <f t="shared" si="114"/>
        <v>0</v>
      </c>
      <c r="AE608" s="132"/>
    </row>
    <row r="609" spans="1:31" s="61" customFormat="1">
      <c r="A609" s="61" t="e">
        <f t="shared" si="104"/>
        <v>#N/A</v>
      </c>
      <c r="B609" s="121">
        <f t="shared" si="105"/>
        <v>0</v>
      </c>
      <c r="C609" s="117" t="e">
        <f>VLOOKUP(B609,映射表!A:C,3,0)</f>
        <v>#N/A</v>
      </c>
      <c r="D609" s="121">
        <f t="shared" si="106"/>
        <v>0</v>
      </c>
      <c r="E609" s="100">
        <f t="shared" si="107"/>
        <v>0</v>
      </c>
      <c r="F609" s="121">
        <f t="shared" si="108"/>
        <v>0</v>
      </c>
      <c r="G609" s="121">
        <f t="shared" si="109"/>
        <v>0</v>
      </c>
      <c r="H609" s="99" t="e">
        <f>VLOOKUP(C609,'B2B（ol)'!A:J,10,0)*D609</f>
        <v>#N/A</v>
      </c>
      <c r="I609" s="101" t="e">
        <f t="shared" si="110"/>
        <v>#DIV/0!</v>
      </c>
      <c r="J609" s="101">
        <f t="shared" si="111"/>
        <v>0</v>
      </c>
      <c r="K609" s="121">
        <f t="shared" si="112"/>
        <v>0</v>
      </c>
      <c r="L609" s="121" t="e">
        <f>VLOOKUP(C609,'B2B（ol)'!A:P,16,0)</f>
        <v>#N/A</v>
      </c>
      <c r="M609" s="117">
        <f t="shared" si="113"/>
        <v>0</v>
      </c>
      <c r="N609" s="114" t="e">
        <f>VLOOKUP(C609,'B2B（ol)'!A:K,11,0)</f>
        <v>#N/A</v>
      </c>
      <c r="O609" s="114" t="e">
        <f>VLOOKUP(B609,fulfillment!L:AN,29,0)</f>
        <v>#N/A</v>
      </c>
      <c r="P609" s="113"/>
      <c r="Q609" s="61" t="e">
        <f>VLOOKUP(R609,映射表!A:G,7,0)</f>
        <v>#N/A</v>
      </c>
      <c r="R609" s="131"/>
      <c r="S609" s="131"/>
      <c r="T609" s="131"/>
      <c r="U609" s="131"/>
      <c r="V609" s="131"/>
      <c r="W609" s="131"/>
      <c r="X609" s="131"/>
      <c r="Y609" s="131"/>
      <c r="Z609" s="131"/>
      <c r="AA609" s="131"/>
      <c r="AB609" s="61">
        <f t="shared" si="114"/>
        <v>0</v>
      </c>
      <c r="AE609" s="132"/>
    </row>
    <row r="610" spans="1:31" s="61" customFormat="1">
      <c r="A610" s="61" t="e">
        <f t="shared" si="104"/>
        <v>#N/A</v>
      </c>
      <c r="B610" s="121">
        <f t="shared" si="105"/>
        <v>0</v>
      </c>
      <c r="C610" s="117" t="e">
        <f>VLOOKUP(B610,映射表!A:C,3,0)</f>
        <v>#N/A</v>
      </c>
      <c r="D610" s="121">
        <f t="shared" si="106"/>
        <v>0</v>
      </c>
      <c r="E610" s="100">
        <f t="shared" si="107"/>
        <v>0</v>
      </c>
      <c r="F610" s="121">
        <f t="shared" si="108"/>
        <v>0</v>
      </c>
      <c r="G610" s="121">
        <f t="shared" si="109"/>
        <v>0</v>
      </c>
      <c r="H610" s="99" t="e">
        <f>VLOOKUP(C610,'B2B（ol)'!A:J,10,0)*D610</f>
        <v>#N/A</v>
      </c>
      <c r="I610" s="101" t="e">
        <f t="shared" si="110"/>
        <v>#DIV/0!</v>
      </c>
      <c r="J610" s="101">
        <f t="shared" si="111"/>
        <v>0</v>
      </c>
      <c r="K610" s="121">
        <f t="shared" si="112"/>
        <v>0</v>
      </c>
      <c r="L610" s="121" t="e">
        <f>VLOOKUP(C610,'B2B（ol)'!A:P,16,0)</f>
        <v>#N/A</v>
      </c>
      <c r="M610" s="117">
        <f t="shared" si="113"/>
        <v>0</v>
      </c>
      <c r="N610" s="114" t="e">
        <f>VLOOKUP(C610,'B2B（ol)'!A:K,11,0)</f>
        <v>#N/A</v>
      </c>
      <c r="O610" s="114" t="e">
        <f>VLOOKUP(B610,fulfillment!L:AN,29,0)</f>
        <v>#N/A</v>
      </c>
      <c r="P610" s="113"/>
      <c r="Q610" s="61" t="e">
        <f>VLOOKUP(R610,映射表!A:G,7,0)</f>
        <v>#N/A</v>
      </c>
      <c r="R610" s="131"/>
      <c r="S610" s="131"/>
      <c r="T610" s="131"/>
      <c r="U610" s="131"/>
      <c r="V610" s="131"/>
      <c r="W610" s="131"/>
      <c r="X610" s="131"/>
      <c r="Y610" s="131"/>
      <c r="Z610" s="131"/>
      <c r="AA610" s="131"/>
      <c r="AB610" s="61">
        <f t="shared" si="114"/>
        <v>0</v>
      </c>
      <c r="AE610" s="132"/>
    </row>
    <row r="611" spans="1:31" s="61" customFormat="1">
      <c r="A611" s="61" t="e">
        <f t="shared" si="104"/>
        <v>#N/A</v>
      </c>
      <c r="B611" s="121">
        <f t="shared" si="105"/>
        <v>0</v>
      </c>
      <c r="C611" s="117" t="e">
        <f>VLOOKUP(B611,映射表!A:C,3,0)</f>
        <v>#N/A</v>
      </c>
      <c r="D611" s="121">
        <f t="shared" si="106"/>
        <v>0</v>
      </c>
      <c r="E611" s="100">
        <f t="shared" si="107"/>
        <v>0</v>
      </c>
      <c r="F611" s="121">
        <f t="shared" si="108"/>
        <v>0</v>
      </c>
      <c r="G611" s="121">
        <f t="shared" si="109"/>
        <v>0</v>
      </c>
      <c r="H611" s="99" t="e">
        <f>VLOOKUP(C611,'B2B（ol)'!A:J,10,0)*D611</f>
        <v>#N/A</v>
      </c>
      <c r="I611" s="101" t="e">
        <f t="shared" si="110"/>
        <v>#DIV/0!</v>
      </c>
      <c r="J611" s="101">
        <f t="shared" si="111"/>
        <v>0</v>
      </c>
      <c r="K611" s="121">
        <f t="shared" si="112"/>
        <v>0</v>
      </c>
      <c r="L611" s="121" t="e">
        <f>VLOOKUP(C611,'B2B（ol)'!A:P,16,0)</f>
        <v>#N/A</v>
      </c>
      <c r="M611" s="117">
        <f t="shared" si="113"/>
        <v>0</v>
      </c>
      <c r="N611" s="114" t="e">
        <f>VLOOKUP(C611,'B2B（ol)'!A:K,11,0)</f>
        <v>#N/A</v>
      </c>
      <c r="O611" s="114" t="e">
        <f>VLOOKUP(B611,fulfillment!L:AN,29,0)</f>
        <v>#N/A</v>
      </c>
      <c r="P611" s="113"/>
      <c r="Q611" s="61" t="e">
        <f>VLOOKUP(R611,映射表!A:G,7,0)</f>
        <v>#N/A</v>
      </c>
      <c r="R611" s="131"/>
      <c r="S611" s="131"/>
      <c r="T611" s="131"/>
      <c r="U611" s="131"/>
      <c r="V611" s="131"/>
      <c r="W611" s="131"/>
      <c r="X611" s="131"/>
      <c r="Y611" s="131"/>
      <c r="Z611" s="131"/>
      <c r="AA611" s="131"/>
      <c r="AB611" s="61">
        <f t="shared" si="114"/>
        <v>0</v>
      </c>
      <c r="AE611" s="132"/>
    </row>
    <row r="612" spans="1:31" s="61" customFormat="1">
      <c r="A612" s="61" t="e">
        <f t="shared" si="104"/>
        <v>#N/A</v>
      </c>
      <c r="B612" s="121">
        <f t="shared" si="105"/>
        <v>0</v>
      </c>
      <c r="C612" s="117" t="e">
        <f>VLOOKUP(B612,映射表!A:C,3,0)</f>
        <v>#N/A</v>
      </c>
      <c r="D612" s="121">
        <f t="shared" si="106"/>
        <v>0</v>
      </c>
      <c r="E612" s="100">
        <f t="shared" si="107"/>
        <v>0</v>
      </c>
      <c r="F612" s="121">
        <f t="shared" si="108"/>
        <v>0</v>
      </c>
      <c r="G612" s="121">
        <f t="shared" si="109"/>
        <v>0</v>
      </c>
      <c r="H612" s="99" t="e">
        <f>VLOOKUP(C612,'B2B（ol)'!A:J,10,0)*D612</f>
        <v>#N/A</v>
      </c>
      <c r="I612" s="101" t="e">
        <f t="shared" si="110"/>
        <v>#DIV/0!</v>
      </c>
      <c r="J612" s="101">
        <f t="shared" si="111"/>
        <v>0</v>
      </c>
      <c r="K612" s="121">
        <f t="shared" si="112"/>
        <v>0</v>
      </c>
      <c r="L612" s="121" t="e">
        <f>VLOOKUP(C612,'B2B（ol)'!A:P,16,0)</f>
        <v>#N/A</v>
      </c>
      <c r="M612" s="117">
        <f t="shared" si="113"/>
        <v>0</v>
      </c>
      <c r="N612" s="114" t="e">
        <f>VLOOKUP(C612,'B2B（ol)'!A:K,11,0)</f>
        <v>#N/A</v>
      </c>
      <c r="O612" s="114" t="e">
        <f>VLOOKUP(B612,fulfillment!L:AN,29,0)</f>
        <v>#N/A</v>
      </c>
      <c r="P612" s="113"/>
      <c r="Q612" s="61" t="e">
        <f>VLOOKUP(R612,映射表!A:G,7,0)</f>
        <v>#N/A</v>
      </c>
      <c r="R612" s="131"/>
      <c r="S612" s="131"/>
      <c r="T612" s="131"/>
      <c r="U612" s="131"/>
      <c r="V612" s="131"/>
      <c r="W612" s="131"/>
      <c r="X612" s="131"/>
      <c r="Y612" s="131"/>
      <c r="Z612" s="131"/>
      <c r="AA612" s="131"/>
      <c r="AB612" s="61">
        <f t="shared" si="114"/>
        <v>0</v>
      </c>
      <c r="AE612" s="132"/>
    </row>
    <row r="613" spans="1:31" s="61" customFormat="1">
      <c r="A613" s="61" t="e">
        <f t="shared" si="104"/>
        <v>#N/A</v>
      </c>
      <c r="B613" s="121">
        <f t="shared" si="105"/>
        <v>0</v>
      </c>
      <c r="C613" s="117" t="e">
        <f>VLOOKUP(B613,映射表!A:C,3,0)</f>
        <v>#N/A</v>
      </c>
      <c r="D613" s="121">
        <f t="shared" si="106"/>
        <v>0</v>
      </c>
      <c r="E613" s="100">
        <f t="shared" si="107"/>
        <v>0</v>
      </c>
      <c r="F613" s="121">
        <f t="shared" si="108"/>
        <v>0</v>
      </c>
      <c r="G613" s="121">
        <f t="shared" si="109"/>
        <v>0</v>
      </c>
      <c r="H613" s="99" t="e">
        <f>VLOOKUP(C613,'B2B（ol)'!A:J,10,0)*D613</f>
        <v>#N/A</v>
      </c>
      <c r="I613" s="101" t="e">
        <f t="shared" si="110"/>
        <v>#DIV/0!</v>
      </c>
      <c r="J613" s="101">
        <f t="shared" si="111"/>
        <v>0</v>
      </c>
      <c r="K613" s="121">
        <f t="shared" si="112"/>
        <v>0</v>
      </c>
      <c r="L613" s="121" t="e">
        <f>VLOOKUP(C613,'B2B（ol)'!A:P,16,0)</f>
        <v>#N/A</v>
      </c>
      <c r="M613" s="117">
        <f t="shared" si="113"/>
        <v>0</v>
      </c>
      <c r="N613" s="114" t="e">
        <f>VLOOKUP(C613,'B2B（ol)'!A:K,11,0)</f>
        <v>#N/A</v>
      </c>
      <c r="O613" s="114" t="e">
        <f>VLOOKUP(B613,fulfillment!L:AN,29,0)</f>
        <v>#N/A</v>
      </c>
      <c r="P613" s="113"/>
      <c r="Q613" s="61" t="e">
        <f>VLOOKUP(R613,映射表!A:G,7,0)</f>
        <v>#N/A</v>
      </c>
      <c r="R613" s="131"/>
      <c r="S613" s="131"/>
      <c r="T613" s="131"/>
      <c r="U613" s="131"/>
      <c r="V613" s="131"/>
      <c r="W613" s="131"/>
      <c r="X613" s="131"/>
      <c r="Y613" s="131"/>
      <c r="Z613" s="131"/>
      <c r="AA613" s="131"/>
      <c r="AB613" s="61">
        <f t="shared" si="114"/>
        <v>0</v>
      </c>
      <c r="AE613" s="132"/>
    </row>
    <row r="614" spans="1:31" s="61" customFormat="1">
      <c r="A614" s="61" t="e">
        <f t="shared" si="104"/>
        <v>#N/A</v>
      </c>
      <c r="B614" s="121">
        <f t="shared" si="105"/>
        <v>0</v>
      </c>
      <c r="C614" s="117" t="e">
        <f>VLOOKUP(B614,映射表!A:C,3,0)</f>
        <v>#N/A</v>
      </c>
      <c r="D614" s="121">
        <f t="shared" si="106"/>
        <v>0</v>
      </c>
      <c r="E614" s="100">
        <f t="shared" si="107"/>
        <v>0</v>
      </c>
      <c r="F614" s="121">
        <f t="shared" si="108"/>
        <v>0</v>
      </c>
      <c r="G614" s="121">
        <f t="shared" si="109"/>
        <v>0</v>
      </c>
      <c r="H614" s="99" t="e">
        <f>VLOOKUP(C614,'B2B（ol)'!A:J,10,0)*D614</f>
        <v>#N/A</v>
      </c>
      <c r="I614" s="101" t="e">
        <f t="shared" si="110"/>
        <v>#DIV/0!</v>
      </c>
      <c r="J614" s="101">
        <f t="shared" si="111"/>
        <v>0</v>
      </c>
      <c r="K614" s="121">
        <f t="shared" si="112"/>
        <v>0</v>
      </c>
      <c r="L614" s="121" t="e">
        <f>VLOOKUP(C614,'B2B（ol)'!A:P,16,0)</f>
        <v>#N/A</v>
      </c>
      <c r="M614" s="117">
        <f t="shared" si="113"/>
        <v>0</v>
      </c>
      <c r="N614" s="114" t="e">
        <f>VLOOKUP(C614,'B2B（ol)'!A:K,11,0)</f>
        <v>#N/A</v>
      </c>
      <c r="O614" s="114" t="e">
        <f>VLOOKUP(B614,fulfillment!L:AN,29,0)</f>
        <v>#N/A</v>
      </c>
      <c r="P614" s="113"/>
      <c r="Q614" s="61" t="e">
        <f>VLOOKUP(R614,映射表!A:G,7,0)</f>
        <v>#N/A</v>
      </c>
      <c r="R614" s="131"/>
      <c r="S614" s="131"/>
      <c r="T614" s="131"/>
      <c r="U614" s="131"/>
      <c r="V614" s="131"/>
      <c r="W614" s="131"/>
      <c r="X614" s="131"/>
      <c r="Y614" s="131"/>
      <c r="Z614" s="131"/>
      <c r="AA614" s="131"/>
      <c r="AB614" s="61">
        <f t="shared" si="114"/>
        <v>0</v>
      </c>
      <c r="AE614" s="132"/>
    </row>
    <row r="615" spans="1:31" s="61" customFormat="1">
      <c r="A615" s="61" t="e">
        <f t="shared" si="104"/>
        <v>#N/A</v>
      </c>
      <c r="B615" s="121">
        <f t="shared" si="105"/>
        <v>0</v>
      </c>
      <c r="C615" s="117" t="e">
        <f>VLOOKUP(B615,映射表!A:C,3,0)</f>
        <v>#N/A</v>
      </c>
      <c r="D615" s="121">
        <f t="shared" si="106"/>
        <v>0</v>
      </c>
      <c r="E615" s="100">
        <f t="shared" si="107"/>
        <v>0</v>
      </c>
      <c r="F615" s="121">
        <f t="shared" si="108"/>
        <v>0</v>
      </c>
      <c r="G615" s="121">
        <f t="shared" si="109"/>
        <v>0</v>
      </c>
      <c r="H615" s="99" t="e">
        <f>VLOOKUP(C615,'B2B（ol)'!A:J,10,0)*D615</f>
        <v>#N/A</v>
      </c>
      <c r="I615" s="101" t="e">
        <f t="shared" si="110"/>
        <v>#DIV/0!</v>
      </c>
      <c r="J615" s="101">
        <f t="shared" si="111"/>
        <v>0</v>
      </c>
      <c r="K615" s="121">
        <f t="shared" si="112"/>
        <v>0</v>
      </c>
      <c r="L615" s="121" t="e">
        <f>VLOOKUP(C615,'B2B（ol)'!A:P,16,0)</f>
        <v>#N/A</v>
      </c>
      <c r="M615" s="117">
        <f t="shared" si="113"/>
        <v>0</v>
      </c>
      <c r="N615" s="114" t="e">
        <f>VLOOKUP(C615,'B2B（ol)'!A:K,11,0)</f>
        <v>#N/A</v>
      </c>
      <c r="O615" s="114" t="e">
        <f>VLOOKUP(B615,fulfillment!L:AN,29,0)</f>
        <v>#N/A</v>
      </c>
      <c r="P615" s="113"/>
      <c r="Q615" s="61" t="e">
        <f>VLOOKUP(R615,映射表!A:G,7,0)</f>
        <v>#N/A</v>
      </c>
      <c r="R615" s="131"/>
      <c r="S615" s="131"/>
      <c r="T615" s="131"/>
      <c r="U615" s="131"/>
      <c r="V615" s="131"/>
      <c r="W615" s="131"/>
      <c r="X615" s="131"/>
      <c r="Y615" s="131"/>
      <c r="Z615" s="131"/>
      <c r="AA615" s="131"/>
      <c r="AB615" s="61">
        <f t="shared" si="114"/>
        <v>0</v>
      </c>
      <c r="AE615" s="132"/>
    </row>
    <row r="616" spans="1:31" s="61" customFormat="1">
      <c r="A616" s="61" t="e">
        <f t="shared" si="104"/>
        <v>#N/A</v>
      </c>
      <c r="B616" s="121">
        <f t="shared" si="105"/>
        <v>0</v>
      </c>
      <c r="C616" s="117" t="e">
        <f>VLOOKUP(B616,映射表!A:C,3,0)</f>
        <v>#N/A</v>
      </c>
      <c r="D616" s="121">
        <f t="shared" si="106"/>
        <v>0</v>
      </c>
      <c r="E616" s="100">
        <f t="shared" si="107"/>
        <v>0</v>
      </c>
      <c r="F616" s="121">
        <f t="shared" si="108"/>
        <v>0</v>
      </c>
      <c r="G616" s="121">
        <f t="shared" si="109"/>
        <v>0</v>
      </c>
      <c r="H616" s="99" t="e">
        <f>VLOOKUP(C616,'B2B（ol)'!A:J,10,0)*D616</f>
        <v>#N/A</v>
      </c>
      <c r="I616" s="101" t="e">
        <f t="shared" si="110"/>
        <v>#DIV/0!</v>
      </c>
      <c r="J616" s="101">
        <f t="shared" si="111"/>
        <v>0</v>
      </c>
      <c r="K616" s="121">
        <f t="shared" si="112"/>
        <v>0</v>
      </c>
      <c r="L616" s="121" t="e">
        <f>VLOOKUP(C616,'B2B（ol)'!A:P,16,0)</f>
        <v>#N/A</v>
      </c>
      <c r="M616" s="117">
        <f t="shared" si="113"/>
        <v>0</v>
      </c>
      <c r="N616" s="114" t="e">
        <f>VLOOKUP(C616,'B2B（ol)'!A:K,11,0)</f>
        <v>#N/A</v>
      </c>
      <c r="O616" s="114" t="e">
        <f>VLOOKUP(B616,fulfillment!L:AN,29,0)</f>
        <v>#N/A</v>
      </c>
      <c r="P616" s="113"/>
      <c r="Q616" s="61" t="e">
        <f>VLOOKUP(R616,映射表!A:G,7,0)</f>
        <v>#N/A</v>
      </c>
      <c r="R616" s="131"/>
      <c r="S616" s="131"/>
      <c r="T616" s="131"/>
      <c r="U616" s="131"/>
      <c r="V616" s="131"/>
      <c r="W616" s="131"/>
      <c r="X616" s="131"/>
      <c r="Y616" s="131"/>
      <c r="Z616" s="131"/>
      <c r="AA616" s="131"/>
      <c r="AB616" s="61">
        <f t="shared" si="114"/>
        <v>0</v>
      </c>
      <c r="AE616" s="132"/>
    </row>
    <row r="617" spans="1:31" s="61" customFormat="1">
      <c r="A617" s="61" t="e">
        <f t="shared" si="104"/>
        <v>#N/A</v>
      </c>
      <c r="B617" s="121">
        <f t="shared" si="105"/>
        <v>0</v>
      </c>
      <c r="C617" s="117" t="e">
        <f>VLOOKUP(B617,映射表!A:C,3,0)</f>
        <v>#N/A</v>
      </c>
      <c r="D617" s="121">
        <f t="shared" si="106"/>
        <v>0</v>
      </c>
      <c r="E617" s="100">
        <f t="shared" si="107"/>
        <v>0</v>
      </c>
      <c r="F617" s="121">
        <f t="shared" si="108"/>
        <v>0</v>
      </c>
      <c r="G617" s="121">
        <f t="shared" si="109"/>
        <v>0</v>
      </c>
      <c r="H617" s="99" t="e">
        <f>VLOOKUP(C617,'B2B（ol)'!A:J,10,0)*D617</f>
        <v>#N/A</v>
      </c>
      <c r="I617" s="101" t="e">
        <f t="shared" si="110"/>
        <v>#DIV/0!</v>
      </c>
      <c r="J617" s="101">
        <f t="shared" si="111"/>
        <v>0</v>
      </c>
      <c r="K617" s="121">
        <f t="shared" si="112"/>
        <v>0</v>
      </c>
      <c r="L617" s="121" t="e">
        <f>VLOOKUP(C617,'B2B（ol)'!A:P,16,0)</f>
        <v>#N/A</v>
      </c>
      <c r="M617" s="117">
        <f t="shared" si="113"/>
        <v>0</v>
      </c>
      <c r="N617" s="114" t="e">
        <f>VLOOKUP(C617,'B2B（ol)'!A:K,11,0)</f>
        <v>#N/A</v>
      </c>
      <c r="O617" s="114" t="e">
        <f>VLOOKUP(B617,fulfillment!L:AN,29,0)</f>
        <v>#N/A</v>
      </c>
      <c r="P617" s="113"/>
      <c r="Q617" s="61" t="e">
        <f>VLOOKUP(R617,映射表!A:G,7,0)</f>
        <v>#N/A</v>
      </c>
      <c r="R617" s="131"/>
      <c r="S617" s="131"/>
      <c r="T617" s="131"/>
      <c r="U617" s="131"/>
      <c r="V617" s="131"/>
      <c r="W617" s="131"/>
      <c r="X617" s="131"/>
      <c r="Y617" s="131"/>
      <c r="Z617" s="131"/>
      <c r="AA617" s="131"/>
      <c r="AB617" s="61">
        <f t="shared" si="114"/>
        <v>0</v>
      </c>
      <c r="AE617" s="132"/>
    </row>
    <row r="618" spans="1:31" s="61" customFormat="1">
      <c r="A618" s="61" t="e">
        <f t="shared" si="104"/>
        <v>#N/A</v>
      </c>
      <c r="B618" s="121">
        <f t="shared" si="105"/>
        <v>0</v>
      </c>
      <c r="C618" s="117" t="e">
        <f>VLOOKUP(B618,映射表!A:C,3,0)</f>
        <v>#N/A</v>
      </c>
      <c r="D618" s="121">
        <f t="shared" si="106"/>
        <v>0</v>
      </c>
      <c r="E618" s="100">
        <f t="shared" si="107"/>
        <v>0</v>
      </c>
      <c r="F618" s="121">
        <f t="shared" si="108"/>
        <v>0</v>
      </c>
      <c r="G618" s="121">
        <f t="shared" si="109"/>
        <v>0</v>
      </c>
      <c r="H618" s="99" t="e">
        <f>VLOOKUP(C618,'B2B（ol)'!A:J,10,0)*D618</f>
        <v>#N/A</v>
      </c>
      <c r="I618" s="101" t="e">
        <f t="shared" si="110"/>
        <v>#DIV/0!</v>
      </c>
      <c r="J618" s="101">
        <f t="shared" si="111"/>
        <v>0</v>
      </c>
      <c r="K618" s="121">
        <f t="shared" si="112"/>
        <v>0</v>
      </c>
      <c r="L618" s="121" t="e">
        <f>VLOOKUP(C618,'B2B（ol)'!A:P,16,0)</f>
        <v>#N/A</v>
      </c>
      <c r="M618" s="117">
        <f t="shared" si="113"/>
        <v>0</v>
      </c>
      <c r="N618" s="114" t="e">
        <f>VLOOKUP(C618,'B2B（ol)'!A:K,11,0)</f>
        <v>#N/A</v>
      </c>
      <c r="O618" s="114" t="e">
        <f>VLOOKUP(B618,fulfillment!L:AN,29,0)</f>
        <v>#N/A</v>
      </c>
      <c r="P618" s="113"/>
      <c r="Q618" s="61" t="e">
        <f>VLOOKUP(R618,映射表!A:G,7,0)</f>
        <v>#N/A</v>
      </c>
      <c r="R618" s="131"/>
      <c r="S618" s="131"/>
      <c r="T618" s="131"/>
      <c r="U618" s="131"/>
      <c r="V618" s="131"/>
      <c r="W618" s="131"/>
      <c r="X618" s="131"/>
      <c r="Y618" s="131"/>
      <c r="Z618" s="131"/>
      <c r="AA618" s="131"/>
      <c r="AB618" s="61">
        <f t="shared" si="114"/>
        <v>0</v>
      </c>
      <c r="AE618" s="132"/>
    </row>
    <row r="619" spans="1:31" s="61" customFormat="1">
      <c r="A619" s="61" t="e">
        <f t="shared" si="104"/>
        <v>#N/A</v>
      </c>
      <c r="B619" s="121">
        <f t="shared" si="105"/>
        <v>0</v>
      </c>
      <c r="C619" s="117" t="e">
        <f>VLOOKUP(B619,映射表!A:C,3,0)</f>
        <v>#N/A</v>
      </c>
      <c r="D619" s="121">
        <f t="shared" si="106"/>
        <v>0</v>
      </c>
      <c r="E619" s="100">
        <f t="shared" si="107"/>
        <v>0</v>
      </c>
      <c r="F619" s="121">
        <f t="shared" si="108"/>
        <v>0</v>
      </c>
      <c r="G619" s="121">
        <f t="shared" si="109"/>
        <v>0</v>
      </c>
      <c r="H619" s="99" t="e">
        <f>VLOOKUP(C619,'B2B（ol)'!A:J,10,0)*D619</f>
        <v>#N/A</v>
      </c>
      <c r="I619" s="101" t="e">
        <f t="shared" si="110"/>
        <v>#DIV/0!</v>
      </c>
      <c r="J619" s="101">
        <f t="shared" si="111"/>
        <v>0</v>
      </c>
      <c r="K619" s="121">
        <f t="shared" si="112"/>
        <v>0</v>
      </c>
      <c r="L619" s="121" t="e">
        <f>VLOOKUP(C619,'B2B（ol)'!A:P,16,0)</f>
        <v>#N/A</v>
      </c>
      <c r="M619" s="117">
        <f t="shared" si="113"/>
        <v>0</v>
      </c>
      <c r="N619" s="114" t="e">
        <f>VLOOKUP(C619,'B2B（ol)'!A:K,11,0)</f>
        <v>#N/A</v>
      </c>
      <c r="O619" s="114" t="e">
        <f>VLOOKUP(B619,fulfillment!L:AN,29,0)</f>
        <v>#N/A</v>
      </c>
      <c r="P619" s="113"/>
      <c r="Q619" s="61" t="e">
        <f>VLOOKUP(R619,映射表!A:G,7,0)</f>
        <v>#N/A</v>
      </c>
      <c r="R619" s="131"/>
      <c r="S619" s="131"/>
      <c r="T619" s="131"/>
      <c r="U619" s="131"/>
      <c r="V619" s="131"/>
      <c r="W619" s="131"/>
      <c r="X619" s="131"/>
      <c r="Y619" s="131"/>
      <c r="Z619" s="131"/>
      <c r="AA619" s="131"/>
      <c r="AB619" s="61">
        <f t="shared" si="114"/>
        <v>0</v>
      </c>
      <c r="AE619" s="132"/>
    </row>
    <row r="620" spans="1:31" s="61" customFormat="1">
      <c r="A620" s="61" t="e">
        <f t="shared" si="104"/>
        <v>#N/A</v>
      </c>
      <c r="B620" s="121">
        <f t="shared" si="105"/>
        <v>0</v>
      </c>
      <c r="C620" s="117" t="e">
        <f>VLOOKUP(B620,映射表!A:C,3,0)</f>
        <v>#N/A</v>
      </c>
      <c r="D620" s="121">
        <f t="shared" si="106"/>
        <v>0</v>
      </c>
      <c r="E620" s="100">
        <f t="shared" si="107"/>
        <v>0</v>
      </c>
      <c r="F620" s="121">
        <f t="shared" si="108"/>
        <v>0</v>
      </c>
      <c r="G620" s="121">
        <f t="shared" si="109"/>
        <v>0</v>
      </c>
      <c r="H620" s="99" t="e">
        <f>VLOOKUP(C620,'B2B（ol)'!A:J,10,0)*D620</f>
        <v>#N/A</v>
      </c>
      <c r="I620" s="101" t="e">
        <f t="shared" si="110"/>
        <v>#DIV/0!</v>
      </c>
      <c r="J620" s="101">
        <f t="shared" si="111"/>
        <v>0</v>
      </c>
      <c r="K620" s="121">
        <f t="shared" si="112"/>
        <v>0</v>
      </c>
      <c r="L620" s="121" t="e">
        <f>VLOOKUP(C620,'B2B（ol)'!A:P,16,0)</f>
        <v>#N/A</v>
      </c>
      <c r="M620" s="117">
        <f t="shared" si="113"/>
        <v>0</v>
      </c>
      <c r="N620" s="114" t="e">
        <f>VLOOKUP(C620,'B2B（ol)'!A:K,11,0)</f>
        <v>#N/A</v>
      </c>
      <c r="O620" s="114" t="e">
        <f>VLOOKUP(B620,fulfillment!L:AN,29,0)</f>
        <v>#N/A</v>
      </c>
      <c r="P620" s="113"/>
      <c r="Q620" s="61" t="e">
        <f>VLOOKUP(R620,映射表!A:G,7,0)</f>
        <v>#N/A</v>
      </c>
      <c r="R620" s="131"/>
      <c r="S620" s="131"/>
      <c r="T620" s="131"/>
      <c r="U620" s="131"/>
      <c r="V620" s="131"/>
      <c r="W620" s="131"/>
      <c r="X620" s="131"/>
      <c r="Y620" s="131"/>
      <c r="Z620" s="131"/>
      <c r="AA620" s="131"/>
      <c r="AB620" s="61">
        <f t="shared" si="114"/>
        <v>0</v>
      </c>
      <c r="AE620" s="132"/>
    </row>
    <row r="621" spans="1:31" s="61" customFormat="1">
      <c r="A621" s="61" t="e">
        <f t="shared" si="104"/>
        <v>#N/A</v>
      </c>
      <c r="B621" s="121">
        <f t="shared" si="105"/>
        <v>0</v>
      </c>
      <c r="C621" s="117" t="e">
        <f>VLOOKUP(B621,映射表!A:C,3,0)</f>
        <v>#N/A</v>
      </c>
      <c r="D621" s="121">
        <f t="shared" si="106"/>
        <v>0</v>
      </c>
      <c r="E621" s="100">
        <f t="shared" si="107"/>
        <v>0</v>
      </c>
      <c r="F621" s="121">
        <f t="shared" si="108"/>
        <v>0</v>
      </c>
      <c r="G621" s="121">
        <f t="shared" si="109"/>
        <v>0</v>
      </c>
      <c r="H621" s="99" t="e">
        <f>VLOOKUP(C621,'B2B（ol)'!A:J,10,0)*D621</f>
        <v>#N/A</v>
      </c>
      <c r="I621" s="101" t="e">
        <f t="shared" si="110"/>
        <v>#DIV/0!</v>
      </c>
      <c r="J621" s="101">
        <f t="shared" si="111"/>
        <v>0</v>
      </c>
      <c r="K621" s="121">
        <f t="shared" si="112"/>
        <v>0</v>
      </c>
      <c r="L621" s="121" t="e">
        <f>VLOOKUP(C621,'B2B（ol)'!A:P,16,0)</f>
        <v>#N/A</v>
      </c>
      <c r="M621" s="117">
        <f t="shared" si="113"/>
        <v>0</v>
      </c>
      <c r="N621" s="114" t="e">
        <f>VLOOKUP(C621,'B2B（ol)'!A:K,11,0)</f>
        <v>#N/A</v>
      </c>
      <c r="O621" s="114" t="e">
        <f>VLOOKUP(B621,fulfillment!L:AN,29,0)</f>
        <v>#N/A</v>
      </c>
      <c r="P621" s="113"/>
      <c r="Q621" s="61" t="e">
        <f>VLOOKUP(R621,映射表!A:G,7,0)</f>
        <v>#N/A</v>
      </c>
      <c r="R621" s="131"/>
      <c r="S621" s="131"/>
      <c r="T621" s="131"/>
      <c r="U621" s="131"/>
      <c r="V621" s="131"/>
      <c r="W621" s="131"/>
      <c r="X621" s="131"/>
      <c r="Y621" s="131"/>
      <c r="Z621" s="131"/>
      <c r="AA621" s="131"/>
      <c r="AB621" s="61">
        <f t="shared" si="114"/>
        <v>0</v>
      </c>
      <c r="AE621" s="132"/>
    </row>
    <row r="622" spans="1:31" s="61" customFormat="1">
      <c r="A622" s="61" t="e">
        <f t="shared" si="104"/>
        <v>#N/A</v>
      </c>
      <c r="B622" s="121">
        <f t="shared" si="105"/>
        <v>0</v>
      </c>
      <c r="C622" s="117" t="e">
        <f>VLOOKUP(B622,映射表!A:C,3,0)</f>
        <v>#N/A</v>
      </c>
      <c r="D622" s="121">
        <f t="shared" si="106"/>
        <v>0</v>
      </c>
      <c r="E622" s="100">
        <f t="shared" si="107"/>
        <v>0</v>
      </c>
      <c r="F622" s="121">
        <f t="shared" si="108"/>
        <v>0</v>
      </c>
      <c r="G622" s="121">
        <f t="shared" si="109"/>
        <v>0</v>
      </c>
      <c r="H622" s="99" t="e">
        <f>VLOOKUP(C622,'B2B（ol)'!A:J,10,0)*D622</f>
        <v>#N/A</v>
      </c>
      <c r="I622" s="101" t="e">
        <f t="shared" si="110"/>
        <v>#DIV/0!</v>
      </c>
      <c r="J622" s="101">
        <f t="shared" si="111"/>
        <v>0</v>
      </c>
      <c r="K622" s="121">
        <f t="shared" si="112"/>
        <v>0</v>
      </c>
      <c r="L622" s="121" t="e">
        <f>VLOOKUP(C622,'B2B（ol)'!A:P,16,0)</f>
        <v>#N/A</v>
      </c>
      <c r="M622" s="117">
        <f t="shared" si="113"/>
        <v>0</v>
      </c>
      <c r="N622" s="114" t="e">
        <f>VLOOKUP(C622,'B2B（ol)'!A:K,11,0)</f>
        <v>#N/A</v>
      </c>
      <c r="O622" s="114" t="e">
        <f>VLOOKUP(B622,fulfillment!L:AN,29,0)</f>
        <v>#N/A</v>
      </c>
      <c r="P622" s="113"/>
      <c r="Q622" s="61" t="e">
        <f>VLOOKUP(R622,映射表!A:G,7,0)</f>
        <v>#N/A</v>
      </c>
      <c r="R622" s="131"/>
      <c r="S622" s="131"/>
      <c r="T622" s="131"/>
      <c r="U622" s="131"/>
      <c r="V622" s="131"/>
      <c r="W622" s="131"/>
      <c r="X622" s="131"/>
      <c r="Y622" s="131"/>
      <c r="Z622" s="131"/>
      <c r="AA622" s="131"/>
      <c r="AB622" s="61">
        <f t="shared" si="114"/>
        <v>0</v>
      </c>
      <c r="AE622" s="132"/>
    </row>
    <row r="623" spans="1:31" s="61" customFormat="1">
      <c r="A623" s="61" t="e">
        <f t="shared" si="104"/>
        <v>#N/A</v>
      </c>
      <c r="B623" s="121">
        <f t="shared" si="105"/>
        <v>0</v>
      </c>
      <c r="C623" s="117" t="e">
        <f>VLOOKUP(B623,映射表!A:C,3,0)</f>
        <v>#N/A</v>
      </c>
      <c r="D623" s="121">
        <f t="shared" si="106"/>
        <v>0</v>
      </c>
      <c r="E623" s="100">
        <f t="shared" si="107"/>
        <v>0</v>
      </c>
      <c r="F623" s="121">
        <f t="shared" si="108"/>
        <v>0</v>
      </c>
      <c r="G623" s="121">
        <f t="shared" si="109"/>
        <v>0</v>
      </c>
      <c r="H623" s="99" t="e">
        <f>VLOOKUP(C623,'B2B（ol)'!A:J,10,0)*D623</f>
        <v>#N/A</v>
      </c>
      <c r="I623" s="101" t="e">
        <f t="shared" si="110"/>
        <v>#DIV/0!</v>
      </c>
      <c r="J623" s="101">
        <f t="shared" si="111"/>
        <v>0</v>
      </c>
      <c r="K623" s="121">
        <f t="shared" si="112"/>
        <v>0</v>
      </c>
      <c r="L623" s="121" t="e">
        <f>VLOOKUP(C623,'B2B（ol)'!A:P,16,0)</f>
        <v>#N/A</v>
      </c>
      <c r="M623" s="117">
        <f t="shared" si="113"/>
        <v>0</v>
      </c>
      <c r="N623" s="114" t="e">
        <f>VLOOKUP(C623,'B2B（ol)'!A:K,11,0)</f>
        <v>#N/A</v>
      </c>
      <c r="O623" s="114" t="e">
        <f>VLOOKUP(B623,fulfillment!L:AN,29,0)</f>
        <v>#N/A</v>
      </c>
      <c r="P623" s="113"/>
      <c r="Q623" s="61" t="e">
        <f>VLOOKUP(R623,映射表!A:G,7,0)</f>
        <v>#N/A</v>
      </c>
      <c r="R623" s="131"/>
      <c r="S623" s="131"/>
      <c r="T623" s="131"/>
      <c r="U623" s="131"/>
      <c r="V623" s="131"/>
      <c r="W623" s="131"/>
      <c r="X623" s="131"/>
      <c r="Y623" s="131"/>
      <c r="Z623" s="131"/>
      <c r="AA623" s="131"/>
      <c r="AB623" s="61">
        <f t="shared" si="114"/>
        <v>0</v>
      </c>
      <c r="AE623" s="132"/>
    </row>
    <row r="624" spans="1:31" s="61" customFormat="1">
      <c r="A624" s="61" t="e">
        <f t="shared" si="104"/>
        <v>#N/A</v>
      </c>
      <c r="B624" s="121">
        <f t="shared" si="105"/>
        <v>0</v>
      </c>
      <c r="C624" s="117" t="e">
        <f>VLOOKUP(B624,映射表!A:C,3,0)</f>
        <v>#N/A</v>
      </c>
      <c r="D624" s="121">
        <f t="shared" si="106"/>
        <v>0</v>
      </c>
      <c r="E624" s="100">
        <f t="shared" si="107"/>
        <v>0</v>
      </c>
      <c r="F624" s="121">
        <f t="shared" si="108"/>
        <v>0</v>
      </c>
      <c r="G624" s="121">
        <f t="shared" si="109"/>
        <v>0</v>
      </c>
      <c r="H624" s="99" t="e">
        <f>VLOOKUP(C624,'B2B（ol)'!A:J,10,0)*D624</f>
        <v>#N/A</v>
      </c>
      <c r="I624" s="101" t="e">
        <f t="shared" si="110"/>
        <v>#DIV/0!</v>
      </c>
      <c r="J624" s="101">
        <f t="shared" si="111"/>
        <v>0</v>
      </c>
      <c r="K624" s="121">
        <f t="shared" si="112"/>
        <v>0</v>
      </c>
      <c r="L624" s="121" t="e">
        <f>VLOOKUP(C624,'B2B（ol)'!A:P,16,0)</f>
        <v>#N/A</v>
      </c>
      <c r="M624" s="117">
        <f t="shared" si="113"/>
        <v>0</v>
      </c>
      <c r="N624" s="114" t="e">
        <f>VLOOKUP(C624,'B2B（ol)'!A:K,11,0)</f>
        <v>#N/A</v>
      </c>
      <c r="O624" s="114" t="e">
        <f>VLOOKUP(B624,fulfillment!L:AN,29,0)</f>
        <v>#N/A</v>
      </c>
      <c r="P624" s="113"/>
      <c r="Q624" s="61" t="e">
        <f>VLOOKUP(R624,映射表!A:G,7,0)</f>
        <v>#N/A</v>
      </c>
      <c r="R624" s="131"/>
      <c r="S624" s="131"/>
      <c r="T624" s="131"/>
      <c r="U624" s="131"/>
      <c r="V624" s="131"/>
      <c r="W624" s="131"/>
      <c r="X624" s="131"/>
      <c r="Y624" s="131"/>
      <c r="Z624" s="131"/>
      <c r="AA624" s="131"/>
      <c r="AB624" s="61">
        <f t="shared" si="114"/>
        <v>0</v>
      </c>
      <c r="AE624" s="132"/>
    </row>
    <row r="625" spans="1:31" s="61" customFormat="1">
      <c r="A625" s="61" t="e">
        <f t="shared" si="104"/>
        <v>#N/A</v>
      </c>
      <c r="B625" s="121">
        <f t="shared" si="105"/>
        <v>0</v>
      </c>
      <c r="C625" s="117" t="e">
        <f>VLOOKUP(B625,映射表!A:C,3,0)</f>
        <v>#N/A</v>
      </c>
      <c r="D625" s="121">
        <f t="shared" si="106"/>
        <v>0</v>
      </c>
      <c r="E625" s="100">
        <f t="shared" si="107"/>
        <v>0</v>
      </c>
      <c r="F625" s="121">
        <f t="shared" si="108"/>
        <v>0</v>
      </c>
      <c r="G625" s="121">
        <f t="shared" si="109"/>
        <v>0</v>
      </c>
      <c r="H625" s="99" t="e">
        <f>VLOOKUP(C625,'B2B（ol)'!A:J,10,0)*D625</f>
        <v>#N/A</v>
      </c>
      <c r="I625" s="101" t="e">
        <f t="shared" si="110"/>
        <v>#DIV/0!</v>
      </c>
      <c r="J625" s="101">
        <f t="shared" si="111"/>
        <v>0</v>
      </c>
      <c r="K625" s="121">
        <f t="shared" si="112"/>
        <v>0</v>
      </c>
      <c r="L625" s="121" t="e">
        <f>VLOOKUP(C625,'B2B（ol)'!A:P,16,0)</f>
        <v>#N/A</v>
      </c>
      <c r="M625" s="117">
        <f t="shared" si="113"/>
        <v>0</v>
      </c>
      <c r="N625" s="114" t="e">
        <f>VLOOKUP(C625,'B2B（ol)'!A:K,11,0)</f>
        <v>#N/A</v>
      </c>
      <c r="O625" s="114" t="e">
        <f>VLOOKUP(B625,fulfillment!L:AN,29,0)</f>
        <v>#N/A</v>
      </c>
      <c r="P625" s="113"/>
      <c r="Q625" s="61" t="e">
        <f>VLOOKUP(R625,映射表!A:G,7,0)</f>
        <v>#N/A</v>
      </c>
      <c r="R625" s="131"/>
      <c r="S625" s="131"/>
      <c r="T625" s="131"/>
      <c r="U625" s="131"/>
      <c r="V625" s="131"/>
      <c r="W625" s="131"/>
      <c r="X625" s="131"/>
      <c r="Y625" s="131"/>
      <c r="Z625" s="131"/>
      <c r="AA625" s="131"/>
      <c r="AB625" s="61">
        <f t="shared" si="114"/>
        <v>0</v>
      </c>
      <c r="AE625" s="132"/>
    </row>
    <row r="626" spans="1:31" s="61" customFormat="1">
      <c r="A626" s="61" t="e">
        <f t="shared" si="104"/>
        <v>#N/A</v>
      </c>
      <c r="B626" s="121">
        <f t="shared" si="105"/>
        <v>0</v>
      </c>
      <c r="C626" s="117" t="e">
        <f>VLOOKUP(B626,映射表!A:C,3,0)</f>
        <v>#N/A</v>
      </c>
      <c r="D626" s="121">
        <f t="shared" si="106"/>
        <v>0</v>
      </c>
      <c r="E626" s="100">
        <f t="shared" si="107"/>
        <v>0</v>
      </c>
      <c r="F626" s="121">
        <f t="shared" si="108"/>
        <v>0</v>
      </c>
      <c r="G626" s="121">
        <f t="shared" si="109"/>
        <v>0</v>
      </c>
      <c r="H626" s="99" t="e">
        <f>VLOOKUP(C626,'B2B（ol)'!A:J,10,0)*D626</f>
        <v>#N/A</v>
      </c>
      <c r="I626" s="101" t="e">
        <f t="shared" si="110"/>
        <v>#DIV/0!</v>
      </c>
      <c r="J626" s="101">
        <f t="shared" si="111"/>
        <v>0</v>
      </c>
      <c r="K626" s="121">
        <f t="shared" si="112"/>
        <v>0</v>
      </c>
      <c r="L626" s="121" t="e">
        <f>VLOOKUP(C626,'B2B（ol)'!A:P,16,0)</f>
        <v>#N/A</v>
      </c>
      <c r="M626" s="117">
        <f t="shared" si="113"/>
        <v>0</v>
      </c>
      <c r="N626" s="114" t="e">
        <f>VLOOKUP(C626,'B2B（ol)'!A:K,11,0)</f>
        <v>#N/A</v>
      </c>
      <c r="O626" s="114" t="e">
        <f>VLOOKUP(B626,fulfillment!L:AN,29,0)</f>
        <v>#N/A</v>
      </c>
      <c r="P626" s="113"/>
      <c r="Q626" s="61" t="e">
        <f>VLOOKUP(R626,映射表!A:G,7,0)</f>
        <v>#N/A</v>
      </c>
      <c r="R626" s="131"/>
      <c r="S626" s="131"/>
      <c r="T626" s="131"/>
      <c r="U626" s="131"/>
      <c r="V626" s="131"/>
      <c r="W626" s="131"/>
      <c r="X626" s="131"/>
      <c r="Y626" s="131"/>
      <c r="Z626" s="131"/>
      <c r="AA626" s="131"/>
      <c r="AB626" s="61">
        <f t="shared" si="114"/>
        <v>0</v>
      </c>
      <c r="AE626" s="132"/>
    </row>
    <row r="627" spans="1:31" s="61" customFormat="1">
      <c r="A627" s="61" t="e">
        <f t="shared" si="104"/>
        <v>#N/A</v>
      </c>
      <c r="B627" s="121">
        <f t="shared" si="105"/>
        <v>0</v>
      </c>
      <c r="C627" s="117" t="e">
        <f>VLOOKUP(B627,映射表!A:C,3,0)</f>
        <v>#N/A</v>
      </c>
      <c r="D627" s="121">
        <f t="shared" si="106"/>
        <v>0</v>
      </c>
      <c r="E627" s="100">
        <f t="shared" si="107"/>
        <v>0</v>
      </c>
      <c r="F627" s="121">
        <f t="shared" si="108"/>
        <v>0</v>
      </c>
      <c r="G627" s="121">
        <f t="shared" si="109"/>
        <v>0</v>
      </c>
      <c r="H627" s="99" t="e">
        <f>VLOOKUP(C627,'B2B（ol)'!A:J,10,0)*D627</f>
        <v>#N/A</v>
      </c>
      <c r="I627" s="101" t="e">
        <f t="shared" si="110"/>
        <v>#DIV/0!</v>
      </c>
      <c r="J627" s="101">
        <f t="shared" si="111"/>
        <v>0</v>
      </c>
      <c r="K627" s="121">
        <f t="shared" si="112"/>
        <v>0</v>
      </c>
      <c r="L627" s="121" t="e">
        <f>VLOOKUP(C627,'B2B（ol)'!A:P,16,0)</f>
        <v>#N/A</v>
      </c>
      <c r="M627" s="117">
        <f t="shared" si="113"/>
        <v>0</v>
      </c>
      <c r="N627" s="114" t="e">
        <f>VLOOKUP(C627,'B2B（ol)'!A:K,11,0)</f>
        <v>#N/A</v>
      </c>
      <c r="O627" s="114" t="e">
        <f>VLOOKUP(B627,fulfillment!L:AN,29,0)</f>
        <v>#N/A</v>
      </c>
      <c r="P627" s="113"/>
      <c r="Q627" s="61" t="e">
        <f>VLOOKUP(R627,映射表!A:G,7,0)</f>
        <v>#N/A</v>
      </c>
      <c r="R627" s="131"/>
      <c r="S627" s="131"/>
      <c r="T627" s="131"/>
      <c r="U627" s="131"/>
      <c r="V627" s="131"/>
      <c r="W627" s="131"/>
      <c r="X627" s="131"/>
      <c r="Y627" s="131"/>
      <c r="Z627" s="131"/>
      <c r="AA627" s="131"/>
      <c r="AB627" s="61">
        <f t="shared" si="114"/>
        <v>0</v>
      </c>
      <c r="AE627" s="132"/>
    </row>
    <row r="628" spans="1:31" s="61" customFormat="1">
      <c r="A628" s="61" t="e">
        <f t="shared" si="104"/>
        <v>#N/A</v>
      </c>
      <c r="B628" s="121">
        <f t="shared" si="105"/>
        <v>0</v>
      </c>
      <c r="C628" s="117" t="e">
        <f>VLOOKUP(B628,映射表!A:C,3,0)</f>
        <v>#N/A</v>
      </c>
      <c r="D628" s="121">
        <f t="shared" si="106"/>
        <v>0</v>
      </c>
      <c r="E628" s="100">
        <f t="shared" si="107"/>
        <v>0</v>
      </c>
      <c r="F628" s="121">
        <f t="shared" si="108"/>
        <v>0</v>
      </c>
      <c r="G628" s="121">
        <f t="shared" si="109"/>
        <v>0</v>
      </c>
      <c r="H628" s="99" t="e">
        <f>VLOOKUP(C628,'B2B（ol)'!A:J,10,0)*D628</f>
        <v>#N/A</v>
      </c>
      <c r="I628" s="101" t="e">
        <f t="shared" si="110"/>
        <v>#DIV/0!</v>
      </c>
      <c r="J628" s="101">
        <f t="shared" si="111"/>
        <v>0</v>
      </c>
      <c r="K628" s="121">
        <f t="shared" si="112"/>
        <v>0</v>
      </c>
      <c r="L628" s="121" t="e">
        <f>VLOOKUP(C628,'B2B（ol)'!A:P,16,0)</f>
        <v>#N/A</v>
      </c>
      <c r="M628" s="117">
        <f t="shared" si="113"/>
        <v>0</v>
      </c>
      <c r="N628" s="114" t="e">
        <f>VLOOKUP(C628,'B2B（ol)'!A:K,11,0)</f>
        <v>#N/A</v>
      </c>
      <c r="O628" s="114" t="e">
        <f>VLOOKUP(B628,fulfillment!L:AN,29,0)</f>
        <v>#N/A</v>
      </c>
      <c r="P628" s="113"/>
      <c r="Q628" s="61" t="e">
        <f>VLOOKUP(R628,映射表!A:G,7,0)</f>
        <v>#N/A</v>
      </c>
      <c r="R628" s="131"/>
      <c r="S628" s="131"/>
      <c r="T628" s="131"/>
      <c r="U628" s="131"/>
      <c r="V628" s="131"/>
      <c r="W628" s="131"/>
      <c r="X628" s="131"/>
      <c r="Y628" s="131"/>
      <c r="Z628" s="131"/>
      <c r="AA628" s="131"/>
      <c r="AB628" s="61">
        <f t="shared" si="114"/>
        <v>0</v>
      </c>
      <c r="AE628" s="132"/>
    </row>
    <row r="629" spans="1:31" s="61" customFormat="1">
      <c r="A629" s="61" t="e">
        <f t="shared" si="104"/>
        <v>#N/A</v>
      </c>
      <c r="B629" s="121">
        <f t="shared" si="105"/>
        <v>0</v>
      </c>
      <c r="C629" s="117" t="e">
        <f>VLOOKUP(B629,映射表!A:C,3,0)</f>
        <v>#N/A</v>
      </c>
      <c r="D629" s="121">
        <f t="shared" si="106"/>
        <v>0</v>
      </c>
      <c r="E629" s="100">
        <f t="shared" si="107"/>
        <v>0</v>
      </c>
      <c r="F629" s="121">
        <f t="shared" si="108"/>
        <v>0</v>
      </c>
      <c r="G629" s="121">
        <f t="shared" si="109"/>
        <v>0</v>
      </c>
      <c r="H629" s="99" t="e">
        <f>VLOOKUP(C629,'B2B（ol)'!A:J,10,0)*D629</f>
        <v>#N/A</v>
      </c>
      <c r="I629" s="101" t="e">
        <f t="shared" si="110"/>
        <v>#DIV/0!</v>
      </c>
      <c r="J629" s="101">
        <f t="shared" si="111"/>
        <v>0</v>
      </c>
      <c r="K629" s="121">
        <f t="shared" si="112"/>
        <v>0</v>
      </c>
      <c r="L629" s="121" t="e">
        <f>VLOOKUP(C629,'B2B（ol)'!A:P,16,0)</f>
        <v>#N/A</v>
      </c>
      <c r="M629" s="117">
        <f t="shared" si="113"/>
        <v>0</v>
      </c>
      <c r="N629" s="114" t="e">
        <f>VLOOKUP(C629,'B2B（ol)'!A:K,11,0)</f>
        <v>#N/A</v>
      </c>
      <c r="O629" s="114" t="e">
        <f>VLOOKUP(B629,fulfillment!L:AN,29,0)</f>
        <v>#N/A</v>
      </c>
      <c r="P629" s="113"/>
      <c r="Q629" s="61" t="e">
        <f>VLOOKUP(R629,映射表!A:G,7,0)</f>
        <v>#N/A</v>
      </c>
      <c r="R629" s="131"/>
      <c r="S629" s="131"/>
      <c r="T629" s="131"/>
      <c r="U629" s="131"/>
      <c r="V629" s="131"/>
      <c r="W629" s="131"/>
      <c r="X629" s="131"/>
      <c r="Y629" s="131"/>
      <c r="Z629" s="131"/>
      <c r="AA629" s="131"/>
      <c r="AB629" s="61">
        <f t="shared" si="114"/>
        <v>0</v>
      </c>
      <c r="AE629" s="132"/>
    </row>
    <row r="630" spans="1:31" s="61" customFormat="1">
      <c r="A630" s="61" t="e">
        <f t="shared" si="104"/>
        <v>#N/A</v>
      </c>
      <c r="B630" s="121">
        <f t="shared" si="105"/>
        <v>0</v>
      </c>
      <c r="C630" s="117" t="e">
        <f>VLOOKUP(B630,映射表!A:C,3,0)</f>
        <v>#N/A</v>
      </c>
      <c r="D630" s="121">
        <f t="shared" si="106"/>
        <v>0</v>
      </c>
      <c r="E630" s="100">
        <f t="shared" si="107"/>
        <v>0</v>
      </c>
      <c r="F630" s="121">
        <f t="shared" si="108"/>
        <v>0</v>
      </c>
      <c r="G630" s="121">
        <f t="shared" si="109"/>
        <v>0</v>
      </c>
      <c r="H630" s="99" t="e">
        <f>VLOOKUP(C630,'B2B（ol)'!A:J,10,0)*D630</f>
        <v>#N/A</v>
      </c>
      <c r="I630" s="101" t="e">
        <f t="shared" si="110"/>
        <v>#DIV/0!</v>
      </c>
      <c r="J630" s="101">
        <f t="shared" si="111"/>
        <v>0</v>
      </c>
      <c r="K630" s="121">
        <f t="shared" si="112"/>
        <v>0</v>
      </c>
      <c r="L630" s="121" t="e">
        <f>VLOOKUP(C630,'B2B（ol)'!A:P,16,0)</f>
        <v>#N/A</v>
      </c>
      <c r="M630" s="117">
        <f t="shared" si="113"/>
        <v>0</v>
      </c>
      <c r="N630" s="114" t="e">
        <f>VLOOKUP(C630,'B2B（ol)'!A:K,11,0)</f>
        <v>#N/A</v>
      </c>
      <c r="O630" s="114" t="e">
        <f>VLOOKUP(B630,fulfillment!L:AN,29,0)</f>
        <v>#N/A</v>
      </c>
      <c r="P630" s="113"/>
      <c r="Q630" s="61" t="e">
        <f>VLOOKUP(R630,映射表!A:G,7,0)</f>
        <v>#N/A</v>
      </c>
      <c r="R630" s="131"/>
      <c r="S630" s="131"/>
      <c r="T630" s="131"/>
      <c r="U630" s="131"/>
      <c r="V630" s="131"/>
      <c r="W630" s="131"/>
      <c r="X630" s="131"/>
      <c r="Y630" s="131"/>
      <c r="Z630" s="131"/>
      <c r="AA630" s="131"/>
      <c r="AB630" s="61">
        <f t="shared" si="114"/>
        <v>0</v>
      </c>
      <c r="AE630" s="132"/>
    </row>
    <row r="631" spans="1:31" s="61" customFormat="1">
      <c r="A631" s="61" t="e">
        <f t="shared" si="104"/>
        <v>#N/A</v>
      </c>
      <c r="B631" s="121">
        <f t="shared" si="105"/>
        <v>0</v>
      </c>
      <c r="C631" s="117" t="e">
        <f>VLOOKUP(B631,映射表!A:C,3,0)</f>
        <v>#N/A</v>
      </c>
      <c r="D631" s="121">
        <f t="shared" si="106"/>
        <v>0</v>
      </c>
      <c r="E631" s="100">
        <f t="shared" si="107"/>
        <v>0</v>
      </c>
      <c r="F631" s="121">
        <f t="shared" si="108"/>
        <v>0</v>
      </c>
      <c r="G631" s="121">
        <f t="shared" si="109"/>
        <v>0</v>
      </c>
      <c r="H631" s="99" t="e">
        <f>VLOOKUP(C631,'B2B（ol)'!A:J,10,0)*D631</f>
        <v>#N/A</v>
      </c>
      <c r="I631" s="101" t="e">
        <f t="shared" si="110"/>
        <v>#DIV/0!</v>
      </c>
      <c r="J631" s="101">
        <f t="shared" si="111"/>
        <v>0</v>
      </c>
      <c r="K631" s="121">
        <f t="shared" si="112"/>
        <v>0</v>
      </c>
      <c r="L631" s="121" t="e">
        <f>VLOOKUP(C631,'B2B（ol)'!A:P,16,0)</f>
        <v>#N/A</v>
      </c>
      <c r="M631" s="117">
        <f t="shared" si="113"/>
        <v>0</v>
      </c>
      <c r="N631" s="114" t="e">
        <f>VLOOKUP(C631,'B2B（ol)'!A:K,11,0)</f>
        <v>#N/A</v>
      </c>
      <c r="O631" s="114" t="e">
        <f>VLOOKUP(B631,fulfillment!L:AN,29,0)</f>
        <v>#N/A</v>
      </c>
      <c r="P631" s="113"/>
      <c r="Q631" s="61" t="e">
        <f>VLOOKUP(R631,映射表!A:G,7,0)</f>
        <v>#N/A</v>
      </c>
      <c r="R631" s="131"/>
      <c r="S631" s="131"/>
      <c r="T631" s="131"/>
      <c r="U631" s="131"/>
      <c r="V631" s="131"/>
      <c r="W631" s="131"/>
      <c r="X631" s="131"/>
      <c r="Y631" s="131"/>
      <c r="Z631" s="131"/>
      <c r="AA631" s="131"/>
      <c r="AB631" s="61">
        <f t="shared" si="114"/>
        <v>0</v>
      </c>
      <c r="AE631" s="132"/>
    </row>
    <row r="632" spans="1:31" s="61" customFormat="1">
      <c r="A632" s="61" t="e">
        <f t="shared" si="104"/>
        <v>#N/A</v>
      </c>
      <c r="B632" s="121">
        <f t="shared" si="105"/>
        <v>0</v>
      </c>
      <c r="C632" s="117" t="e">
        <f>VLOOKUP(B632,映射表!A:C,3,0)</f>
        <v>#N/A</v>
      </c>
      <c r="D632" s="121">
        <f t="shared" si="106"/>
        <v>0</v>
      </c>
      <c r="E632" s="100">
        <f t="shared" si="107"/>
        <v>0</v>
      </c>
      <c r="F632" s="121">
        <f t="shared" si="108"/>
        <v>0</v>
      </c>
      <c r="G632" s="121">
        <f t="shared" si="109"/>
        <v>0</v>
      </c>
      <c r="H632" s="99" t="e">
        <f>VLOOKUP(C632,'B2B（ol)'!A:J,10,0)*D632</f>
        <v>#N/A</v>
      </c>
      <c r="I632" s="101" t="e">
        <f t="shared" si="110"/>
        <v>#DIV/0!</v>
      </c>
      <c r="J632" s="101">
        <f t="shared" si="111"/>
        <v>0</v>
      </c>
      <c r="K632" s="121">
        <f t="shared" si="112"/>
        <v>0</v>
      </c>
      <c r="L632" s="121" t="e">
        <f>VLOOKUP(C632,'B2B（ol)'!A:P,16,0)</f>
        <v>#N/A</v>
      </c>
      <c r="M632" s="117">
        <f t="shared" si="113"/>
        <v>0</v>
      </c>
      <c r="N632" s="114" t="e">
        <f>VLOOKUP(C632,'B2B（ol)'!A:K,11,0)</f>
        <v>#N/A</v>
      </c>
      <c r="O632" s="114" t="e">
        <f>VLOOKUP(B632,fulfillment!L:AN,29,0)</f>
        <v>#N/A</v>
      </c>
      <c r="P632" s="113"/>
      <c r="Q632" s="61" t="e">
        <f>VLOOKUP(R632,映射表!A:G,7,0)</f>
        <v>#N/A</v>
      </c>
      <c r="R632" s="131"/>
      <c r="S632" s="131"/>
      <c r="T632" s="131"/>
      <c r="U632" s="131"/>
      <c r="V632" s="131"/>
      <c r="W632" s="131"/>
      <c r="X632" s="131"/>
      <c r="Y632" s="131"/>
      <c r="Z632" s="131"/>
      <c r="AA632" s="131"/>
      <c r="AB632" s="61">
        <f t="shared" si="114"/>
        <v>0</v>
      </c>
      <c r="AE632" s="132"/>
    </row>
    <row r="633" spans="1:31" s="61" customFormat="1">
      <c r="A633" s="61" t="e">
        <f t="shared" si="104"/>
        <v>#N/A</v>
      </c>
      <c r="B633" s="121">
        <f t="shared" si="105"/>
        <v>0</v>
      </c>
      <c r="C633" s="117" t="e">
        <f>VLOOKUP(B633,映射表!A:C,3,0)</f>
        <v>#N/A</v>
      </c>
      <c r="D633" s="121">
        <f t="shared" si="106"/>
        <v>0</v>
      </c>
      <c r="E633" s="100">
        <f t="shared" si="107"/>
        <v>0</v>
      </c>
      <c r="F633" s="121">
        <f t="shared" si="108"/>
        <v>0</v>
      </c>
      <c r="G633" s="121">
        <f t="shared" si="109"/>
        <v>0</v>
      </c>
      <c r="H633" s="99" t="e">
        <f>VLOOKUP(C633,'B2B（ol)'!A:J,10,0)*D633</f>
        <v>#N/A</v>
      </c>
      <c r="I633" s="101" t="e">
        <f t="shared" si="110"/>
        <v>#DIV/0!</v>
      </c>
      <c r="J633" s="101">
        <f t="shared" si="111"/>
        <v>0</v>
      </c>
      <c r="K633" s="121">
        <f t="shared" si="112"/>
        <v>0</v>
      </c>
      <c r="L633" s="121" t="e">
        <f>VLOOKUP(C633,'B2B（ol)'!A:P,16,0)</f>
        <v>#N/A</v>
      </c>
      <c r="M633" s="117">
        <f t="shared" si="113"/>
        <v>0</v>
      </c>
      <c r="N633" s="114" t="e">
        <f>VLOOKUP(C633,'B2B（ol)'!A:K,11,0)</f>
        <v>#N/A</v>
      </c>
      <c r="O633" s="114" t="e">
        <f>VLOOKUP(B633,fulfillment!L:AN,29,0)</f>
        <v>#N/A</v>
      </c>
      <c r="P633" s="113"/>
      <c r="Q633" s="61" t="e">
        <f>VLOOKUP(R633,映射表!A:G,7,0)</f>
        <v>#N/A</v>
      </c>
      <c r="R633" s="131"/>
      <c r="S633" s="131"/>
      <c r="T633" s="131"/>
      <c r="U633" s="131"/>
      <c r="V633" s="131"/>
      <c r="W633" s="131"/>
      <c r="X633" s="131"/>
      <c r="Y633" s="131"/>
      <c r="Z633" s="131"/>
      <c r="AA633" s="131"/>
      <c r="AB633" s="61">
        <f t="shared" si="114"/>
        <v>0</v>
      </c>
      <c r="AE633" s="132"/>
    </row>
    <row r="634" spans="1:31" s="61" customFormat="1">
      <c r="A634" s="61" t="e">
        <f t="shared" si="104"/>
        <v>#N/A</v>
      </c>
      <c r="B634" s="121">
        <f t="shared" si="105"/>
        <v>0</v>
      </c>
      <c r="C634" s="117" t="e">
        <f>VLOOKUP(B634,映射表!A:C,3,0)</f>
        <v>#N/A</v>
      </c>
      <c r="D634" s="121">
        <f t="shared" si="106"/>
        <v>0</v>
      </c>
      <c r="E634" s="100">
        <f t="shared" si="107"/>
        <v>0</v>
      </c>
      <c r="F634" s="121">
        <f t="shared" si="108"/>
        <v>0</v>
      </c>
      <c r="G634" s="121">
        <f t="shared" si="109"/>
        <v>0</v>
      </c>
      <c r="H634" s="99" t="e">
        <f>VLOOKUP(C634,'B2B（ol)'!A:J,10,0)*D634</f>
        <v>#N/A</v>
      </c>
      <c r="I634" s="101" t="e">
        <f t="shared" si="110"/>
        <v>#DIV/0!</v>
      </c>
      <c r="J634" s="101">
        <f t="shared" si="111"/>
        <v>0</v>
      </c>
      <c r="K634" s="121">
        <f t="shared" si="112"/>
        <v>0</v>
      </c>
      <c r="L634" s="121" t="e">
        <f>VLOOKUP(C634,'B2B（ol)'!A:P,16,0)</f>
        <v>#N/A</v>
      </c>
      <c r="M634" s="117">
        <f t="shared" si="113"/>
        <v>0</v>
      </c>
      <c r="N634" s="114" t="e">
        <f>VLOOKUP(C634,'B2B（ol)'!A:K,11,0)</f>
        <v>#N/A</v>
      </c>
      <c r="O634" s="114" t="e">
        <f>VLOOKUP(B634,fulfillment!L:AN,29,0)</f>
        <v>#N/A</v>
      </c>
      <c r="P634" s="113"/>
      <c r="Q634" s="61" t="e">
        <f>VLOOKUP(R634,映射表!A:G,7,0)</f>
        <v>#N/A</v>
      </c>
      <c r="R634" s="131"/>
      <c r="S634" s="131"/>
      <c r="T634" s="131"/>
      <c r="U634" s="131"/>
      <c r="V634" s="131"/>
      <c r="W634" s="131"/>
      <c r="X634" s="131"/>
      <c r="Y634" s="131"/>
      <c r="Z634" s="131"/>
      <c r="AA634" s="131"/>
      <c r="AB634" s="61">
        <f t="shared" si="114"/>
        <v>0</v>
      </c>
      <c r="AE634" s="132"/>
    </row>
    <row r="635" spans="1:31" s="61" customFormat="1">
      <c r="A635" s="61" t="e">
        <f t="shared" si="104"/>
        <v>#N/A</v>
      </c>
      <c r="B635" s="121">
        <f t="shared" si="105"/>
        <v>0</v>
      </c>
      <c r="C635" s="117" t="e">
        <f>VLOOKUP(B635,映射表!A:C,3,0)</f>
        <v>#N/A</v>
      </c>
      <c r="D635" s="121">
        <f t="shared" si="106"/>
        <v>0</v>
      </c>
      <c r="E635" s="100">
        <f t="shared" si="107"/>
        <v>0</v>
      </c>
      <c r="F635" s="121">
        <f t="shared" si="108"/>
        <v>0</v>
      </c>
      <c r="G635" s="121">
        <f t="shared" si="109"/>
        <v>0</v>
      </c>
      <c r="H635" s="99" t="e">
        <f>VLOOKUP(C635,'B2B（ol)'!A:J,10,0)*D635</f>
        <v>#N/A</v>
      </c>
      <c r="I635" s="101" t="e">
        <f t="shared" si="110"/>
        <v>#DIV/0!</v>
      </c>
      <c r="J635" s="101">
        <f t="shared" si="111"/>
        <v>0</v>
      </c>
      <c r="K635" s="121">
        <f t="shared" si="112"/>
        <v>0</v>
      </c>
      <c r="L635" s="121" t="e">
        <f>VLOOKUP(C635,'B2B（ol)'!A:P,16,0)</f>
        <v>#N/A</v>
      </c>
      <c r="M635" s="117">
        <f t="shared" si="113"/>
        <v>0</v>
      </c>
      <c r="N635" s="114" t="e">
        <f>VLOOKUP(C635,'B2B（ol)'!A:K,11,0)</f>
        <v>#N/A</v>
      </c>
      <c r="O635" s="114" t="e">
        <f>VLOOKUP(B635,fulfillment!L:AN,29,0)</f>
        <v>#N/A</v>
      </c>
      <c r="P635" s="113"/>
      <c r="Q635" s="61" t="e">
        <f>VLOOKUP(R635,映射表!A:G,7,0)</f>
        <v>#N/A</v>
      </c>
      <c r="R635" s="131"/>
      <c r="S635" s="131"/>
      <c r="T635" s="131"/>
      <c r="U635" s="131"/>
      <c r="V635" s="131"/>
      <c r="W635" s="131"/>
      <c r="X635" s="131"/>
      <c r="Y635" s="131"/>
      <c r="Z635" s="131"/>
      <c r="AA635" s="131"/>
      <c r="AB635" s="61">
        <f t="shared" si="114"/>
        <v>0</v>
      </c>
      <c r="AE635" s="132"/>
    </row>
    <row r="636" spans="1:31" s="61" customFormat="1">
      <c r="A636" s="61" t="e">
        <f t="shared" si="104"/>
        <v>#N/A</v>
      </c>
      <c r="B636" s="121">
        <f t="shared" si="105"/>
        <v>0</v>
      </c>
      <c r="C636" s="117" t="e">
        <f>VLOOKUP(B636,映射表!A:C,3,0)</f>
        <v>#N/A</v>
      </c>
      <c r="D636" s="121">
        <f t="shared" si="106"/>
        <v>0</v>
      </c>
      <c r="E636" s="100">
        <f t="shared" si="107"/>
        <v>0</v>
      </c>
      <c r="F636" s="121">
        <f t="shared" si="108"/>
        <v>0</v>
      </c>
      <c r="G636" s="121">
        <f t="shared" si="109"/>
        <v>0</v>
      </c>
      <c r="H636" s="99" t="e">
        <f>VLOOKUP(C636,'B2B（ol)'!A:J,10,0)*D636</f>
        <v>#N/A</v>
      </c>
      <c r="I636" s="101" t="e">
        <f t="shared" si="110"/>
        <v>#DIV/0!</v>
      </c>
      <c r="J636" s="101">
        <f t="shared" si="111"/>
        <v>0</v>
      </c>
      <c r="K636" s="121">
        <f t="shared" si="112"/>
        <v>0</v>
      </c>
      <c r="L636" s="121" t="e">
        <f>VLOOKUP(C636,'B2B（ol)'!A:P,16,0)</f>
        <v>#N/A</v>
      </c>
      <c r="M636" s="117">
        <f t="shared" si="113"/>
        <v>0</v>
      </c>
      <c r="N636" s="114" t="e">
        <f>VLOOKUP(C636,'B2B（ol)'!A:K,11,0)</f>
        <v>#N/A</v>
      </c>
      <c r="O636" s="114" t="e">
        <f>VLOOKUP(B636,fulfillment!L:AN,29,0)</f>
        <v>#N/A</v>
      </c>
      <c r="P636" s="113"/>
      <c r="Q636" s="61" t="e">
        <f>VLOOKUP(R636,映射表!A:G,7,0)</f>
        <v>#N/A</v>
      </c>
      <c r="R636" s="131"/>
      <c r="S636" s="131"/>
      <c r="T636" s="131"/>
      <c r="U636" s="131"/>
      <c r="V636" s="131"/>
      <c r="W636" s="131"/>
      <c r="X636" s="131"/>
      <c r="Y636" s="131"/>
      <c r="Z636" s="131"/>
      <c r="AA636" s="131"/>
      <c r="AB636" s="61">
        <f t="shared" si="114"/>
        <v>0</v>
      </c>
      <c r="AE636" s="132"/>
    </row>
    <row r="637" spans="1:31" s="61" customFormat="1">
      <c r="A637" s="61" t="e">
        <f t="shared" si="104"/>
        <v>#N/A</v>
      </c>
      <c r="B637" s="121">
        <f t="shared" si="105"/>
        <v>0</v>
      </c>
      <c r="C637" s="117" t="e">
        <f>VLOOKUP(B637,映射表!A:C,3,0)</f>
        <v>#N/A</v>
      </c>
      <c r="D637" s="121">
        <f t="shared" si="106"/>
        <v>0</v>
      </c>
      <c r="E637" s="100">
        <f t="shared" si="107"/>
        <v>0</v>
      </c>
      <c r="F637" s="121">
        <f t="shared" si="108"/>
        <v>0</v>
      </c>
      <c r="G637" s="121">
        <f t="shared" si="109"/>
        <v>0</v>
      </c>
      <c r="H637" s="99" t="e">
        <f>VLOOKUP(C637,'B2B（ol)'!A:J,10,0)*D637</f>
        <v>#N/A</v>
      </c>
      <c r="I637" s="101" t="e">
        <f t="shared" si="110"/>
        <v>#DIV/0!</v>
      </c>
      <c r="J637" s="101">
        <f t="shared" si="111"/>
        <v>0</v>
      </c>
      <c r="K637" s="121">
        <f t="shared" si="112"/>
        <v>0</v>
      </c>
      <c r="L637" s="121" t="e">
        <f>VLOOKUP(C637,'B2B（ol)'!A:P,16,0)</f>
        <v>#N/A</v>
      </c>
      <c r="M637" s="117">
        <f t="shared" si="113"/>
        <v>0</v>
      </c>
      <c r="N637" s="114" t="e">
        <f>VLOOKUP(C637,'B2B（ol)'!A:K,11,0)</f>
        <v>#N/A</v>
      </c>
      <c r="O637" s="114" t="e">
        <f>VLOOKUP(B637,fulfillment!L:AN,29,0)</f>
        <v>#N/A</v>
      </c>
      <c r="P637" s="113"/>
      <c r="Q637" s="61" t="e">
        <f>VLOOKUP(R637,映射表!A:G,7,0)</f>
        <v>#N/A</v>
      </c>
      <c r="R637" s="131"/>
      <c r="S637" s="131"/>
      <c r="T637" s="131"/>
      <c r="U637" s="131"/>
      <c r="V637" s="131"/>
      <c r="W637" s="131"/>
      <c r="X637" s="131"/>
      <c r="Y637" s="131"/>
      <c r="Z637" s="131"/>
      <c r="AA637" s="131"/>
      <c r="AB637" s="61">
        <f t="shared" si="114"/>
        <v>0</v>
      </c>
      <c r="AE637" s="132"/>
    </row>
    <row r="638" spans="1:31" s="61" customFormat="1">
      <c r="A638" s="61" t="e">
        <f t="shared" si="104"/>
        <v>#N/A</v>
      </c>
      <c r="B638" s="121">
        <f t="shared" si="105"/>
        <v>0</v>
      </c>
      <c r="C638" s="117" t="e">
        <f>VLOOKUP(B638,映射表!A:C,3,0)</f>
        <v>#N/A</v>
      </c>
      <c r="D638" s="121">
        <f t="shared" si="106"/>
        <v>0</v>
      </c>
      <c r="E638" s="100">
        <f t="shared" si="107"/>
        <v>0</v>
      </c>
      <c r="F638" s="121">
        <f t="shared" si="108"/>
        <v>0</v>
      </c>
      <c r="G638" s="121">
        <f t="shared" si="109"/>
        <v>0</v>
      </c>
      <c r="H638" s="99" t="e">
        <f>VLOOKUP(C638,'B2B（ol)'!A:J,10,0)*D638</f>
        <v>#N/A</v>
      </c>
      <c r="I638" s="101" t="e">
        <f t="shared" si="110"/>
        <v>#DIV/0!</v>
      </c>
      <c r="J638" s="101">
        <f t="shared" si="111"/>
        <v>0</v>
      </c>
      <c r="K638" s="121">
        <f t="shared" si="112"/>
        <v>0</v>
      </c>
      <c r="L638" s="121" t="e">
        <f>VLOOKUP(C638,'B2B（ol)'!A:P,16,0)</f>
        <v>#N/A</v>
      </c>
      <c r="M638" s="117">
        <f t="shared" si="113"/>
        <v>0</v>
      </c>
      <c r="N638" s="114" t="e">
        <f>VLOOKUP(C638,'B2B（ol)'!A:K,11,0)</f>
        <v>#N/A</v>
      </c>
      <c r="O638" s="114" t="e">
        <f>VLOOKUP(B638,fulfillment!L:AN,29,0)</f>
        <v>#N/A</v>
      </c>
      <c r="P638" s="113"/>
      <c r="Q638" s="61" t="e">
        <f>VLOOKUP(R638,映射表!A:G,7,0)</f>
        <v>#N/A</v>
      </c>
      <c r="R638" s="131"/>
      <c r="S638" s="131"/>
      <c r="T638" s="131"/>
      <c r="U638" s="131"/>
      <c r="V638" s="131"/>
      <c r="W638" s="131"/>
      <c r="X638" s="131"/>
      <c r="Y638" s="131"/>
      <c r="Z638" s="131"/>
      <c r="AA638" s="131"/>
      <c r="AB638" s="61">
        <f t="shared" si="114"/>
        <v>0</v>
      </c>
      <c r="AE638" s="132"/>
    </row>
    <row r="639" spans="1:31" s="61" customFormat="1">
      <c r="A639" s="61" t="e">
        <f t="shared" si="104"/>
        <v>#N/A</v>
      </c>
      <c r="B639" s="121">
        <f t="shared" si="105"/>
        <v>0</v>
      </c>
      <c r="C639" s="117" t="e">
        <f>VLOOKUP(B639,映射表!A:C,3,0)</f>
        <v>#N/A</v>
      </c>
      <c r="D639" s="121">
        <f t="shared" si="106"/>
        <v>0</v>
      </c>
      <c r="E639" s="100">
        <f t="shared" si="107"/>
        <v>0</v>
      </c>
      <c r="F639" s="121">
        <f t="shared" si="108"/>
        <v>0</v>
      </c>
      <c r="G639" s="121">
        <f t="shared" si="109"/>
        <v>0</v>
      </c>
      <c r="H639" s="99" t="e">
        <f>VLOOKUP(C639,'B2B（ol)'!A:J,10,0)*D639</f>
        <v>#N/A</v>
      </c>
      <c r="I639" s="101" t="e">
        <f t="shared" si="110"/>
        <v>#DIV/0!</v>
      </c>
      <c r="J639" s="101">
        <f t="shared" si="111"/>
        <v>0</v>
      </c>
      <c r="K639" s="121">
        <f t="shared" si="112"/>
        <v>0</v>
      </c>
      <c r="L639" s="121" t="e">
        <f>VLOOKUP(C639,'B2B（ol)'!A:P,16,0)</f>
        <v>#N/A</v>
      </c>
      <c r="M639" s="117">
        <f t="shared" si="113"/>
        <v>0</v>
      </c>
      <c r="N639" s="114" t="e">
        <f>VLOOKUP(C639,'B2B（ol)'!A:K,11,0)</f>
        <v>#N/A</v>
      </c>
      <c r="O639" s="114" t="e">
        <f>VLOOKUP(B639,fulfillment!L:AN,29,0)</f>
        <v>#N/A</v>
      </c>
      <c r="P639" s="113"/>
      <c r="Q639" s="61" t="e">
        <f>VLOOKUP(R639,映射表!A:G,7,0)</f>
        <v>#N/A</v>
      </c>
      <c r="R639" s="131"/>
      <c r="S639" s="131"/>
      <c r="T639" s="131"/>
      <c r="U639" s="131"/>
      <c r="V639" s="131"/>
      <c r="W639" s="131"/>
      <c r="X639" s="131"/>
      <c r="Y639" s="131"/>
      <c r="Z639" s="131"/>
      <c r="AA639" s="131"/>
      <c r="AB639" s="61">
        <f t="shared" si="114"/>
        <v>0</v>
      </c>
      <c r="AE639" s="132"/>
    </row>
    <row r="640" spans="1:31" s="61" customFormat="1">
      <c r="A640" s="61" t="e">
        <f t="shared" si="104"/>
        <v>#N/A</v>
      </c>
      <c r="B640" s="121">
        <f t="shared" si="105"/>
        <v>0</v>
      </c>
      <c r="C640" s="117" t="e">
        <f>VLOOKUP(B640,映射表!A:C,3,0)</f>
        <v>#N/A</v>
      </c>
      <c r="D640" s="121">
        <f t="shared" si="106"/>
        <v>0</v>
      </c>
      <c r="E640" s="100">
        <f t="shared" si="107"/>
        <v>0</v>
      </c>
      <c r="F640" s="121">
        <f t="shared" si="108"/>
        <v>0</v>
      </c>
      <c r="G640" s="121">
        <f t="shared" si="109"/>
        <v>0</v>
      </c>
      <c r="H640" s="99" t="e">
        <f>VLOOKUP(C640,'B2B（ol)'!A:J,10,0)*D640</f>
        <v>#N/A</v>
      </c>
      <c r="I640" s="101" t="e">
        <f t="shared" si="110"/>
        <v>#DIV/0!</v>
      </c>
      <c r="J640" s="101">
        <f t="shared" si="111"/>
        <v>0</v>
      </c>
      <c r="K640" s="121">
        <f t="shared" si="112"/>
        <v>0</v>
      </c>
      <c r="L640" s="121" t="e">
        <f>VLOOKUP(C640,'B2B（ol)'!A:P,16,0)</f>
        <v>#N/A</v>
      </c>
      <c r="M640" s="117">
        <f t="shared" si="113"/>
        <v>0</v>
      </c>
      <c r="N640" s="114" t="e">
        <f>VLOOKUP(C640,'B2B（ol)'!A:K,11,0)</f>
        <v>#N/A</v>
      </c>
      <c r="O640" s="114" t="e">
        <f>VLOOKUP(B640,fulfillment!L:AN,29,0)</f>
        <v>#N/A</v>
      </c>
      <c r="P640" s="113"/>
      <c r="Q640" s="61" t="e">
        <f>VLOOKUP(R640,映射表!A:G,7,0)</f>
        <v>#N/A</v>
      </c>
      <c r="R640" s="131"/>
      <c r="S640" s="131"/>
      <c r="T640" s="131"/>
      <c r="U640" s="131"/>
      <c r="V640" s="131"/>
      <c r="W640" s="131"/>
      <c r="X640" s="131"/>
      <c r="Y640" s="131"/>
      <c r="Z640" s="131"/>
      <c r="AA640" s="131"/>
      <c r="AB640" s="61">
        <f t="shared" si="114"/>
        <v>0</v>
      </c>
      <c r="AE640" s="132"/>
    </row>
    <row r="641" spans="1:31" s="61" customFormat="1">
      <c r="A641" s="61" t="e">
        <f t="shared" si="104"/>
        <v>#N/A</v>
      </c>
      <c r="B641" s="121">
        <f t="shared" si="105"/>
        <v>0</v>
      </c>
      <c r="C641" s="117" t="e">
        <f>VLOOKUP(B641,映射表!A:C,3,0)</f>
        <v>#N/A</v>
      </c>
      <c r="D641" s="121">
        <f t="shared" si="106"/>
        <v>0</v>
      </c>
      <c r="E641" s="100">
        <f t="shared" si="107"/>
        <v>0</v>
      </c>
      <c r="F641" s="121">
        <f t="shared" si="108"/>
        <v>0</v>
      </c>
      <c r="G641" s="121">
        <f t="shared" si="109"/>
        <v>0</v>
      </c>
      <c r="H641" s="99" t="e">
        <f>VLOOKUP(C641,'B2B（ol)'!A:J,10,0)*D641</f>
        <v>#N/A</v>
      </c>
      <c r="I641" s="101" t="e">
        <f t="shared" si="110"/>
        <v>#DIV/0!</v>
      </c>
      <c r="J641" s="101">
        <f t="shared" si="111"/>
        <v>0</v>
      </c>
      <c r="K641" s="121">
        <f t="shared" si="112"/>
        <v>0</v>
      </c>
      <c r="L641" s="121" t="e">
        <f>VLOOKUP(C641,'B2B（ol)'!A:P,16,0)</f>
        <v>#N/A</v>
      </c>
      <c r="M641" s="117">
        <f t="shared" si="113"/>
        <v>0</v>
      </c>
      <c r="N641" s="114" t="e">
        <f>VLOOKUP(C641,'B2B（ol)'!A:K,11,0)</f>
        <v>#N/A</v>
      </c>
      <c r="O641" s="114" t="e">
        <f>VLOOKUP(B641,fulfillment!L:AN,29,0)</f>
        <v>#N/A</v>
      </c>
      <c r="P641" s="113"/>
      <c r="Q641" s="61" t="e">
        <f>VLOOKUP(R641,映射表!A:G,7,0)</f>
        <v>#N/A</v>
      </c>
      <c r="R641" s="131"/>
      <c r="S641" s="131"/>
      <c r="T641" s="131"/>
      <c r="U641" s="131"/>
      <c r="V641" s="131"/>
      <c r="W641" s="131"/>
      <c r="X641" s="131"/>
      <c r="Y641" s="131"/>
      <c r="Z641" s="131"/>
      <c r="AA641" s="131"/>
      <c r="AB641" s="61">
        <f t="shared" si="114"/>
        <v>0</v>
      </c>
      <c r="AE641" s="132"/>
    </row>
    <row r="642" spans="1:31" s="61" customFormat="1">
      <c r="A642" s="61" t="e">
        <f t="shared" ref="A642:A705" si="115">Q642</f>
        <v>#N/A</v>
      </c>
      <c r="B642" s="121">
        <f t="shared" ref="B642:B705" si="116">R642</f>
        <v>0</v>
      </c>
      <c r="C642" s="117" t="e">
        <f>VLOOKUP(B642,映射表!A:C,3,0)</f>
        <v>#N/A</v>
      </c>
      <c r="D642" s="121">
        <f t="shared" si="106"/>
        <v>0</v>
      </c>
      <c r="E642" s="100">
        <f t="shared" si="107"/>
        <v>0</v>
      </c>
      <c r="F642" s="121">
        <f t="shared" si="108"/>
        <v>0</v>
      </c>
      <c r="G642" s="121">
        <f t="shared" si="109"/>
        <v>0</v>
      </c>
      <c r="H642" s="99" t="e">
        <f>VLOOKUP(C642,'B2B（ol)'!A:J,10,0)*D642</f>
        <v>#N/A</v>
      </c>
      <c r="I642" s="101" t="e">
        <f t="shared" si="110"/>
        <v>#DIV/0!</v>
      </c>
      <c r="J642" s="101">
        <f t="shared" si="111"/>
        <v>0</v>
      </c>
      <c r="K642" s="121">
        <f t="shared" si="112"/>
        <v>0</v>
      </c>
      <c r="L642" s="121" t="e">
        <f>VLOOKUP(C642,'B2B（ol)'!A:P,16,0)</f>
        <v>#N/A</v>
      </c>
      <c r="M642" s="117">
        <f t="shared" si="113"/>
        <v>0</v>
      </c>
      <c r="N642" s="114" t="e">
        <f>VLOOKUP(C642,'B2B（ol)'!A:K,11,0)</f>
        <v>#N/A</v>
      </c>
      <c r="O642" s="114" t="e">
        <f>VLOOKUP(B642,fulfillment!L:AN,29,0)</f>
        <v>#N/A</v>
      </c>
      <c r="P642" s="113"/>
      <c r="Q642" s="61" t="e">
        <f>VLOOKUP(R642,映射表!A:G,7,0)</f>
        <v>#N/A</v>
      </c>
      <c r="R642" s="131"/>
      <c r="S642" s="131"/>
      <c r="T642" s="131"/>
      <c r="U642" s="131"/>
      <c r="V642" s="131"/>
      <c r="W642" s="131"/>
      <c r="X642" s="131"/>
      <c r="Y642" s="131"/>
      <c r="Z642" s="131"/>
      <c r="AA642" s="131"/>
      <c r="AB642" s="61">
        <f t="shared" si="114"/>
        <v>0</v>
      </c>
      <c r="AE642" s="132"/>
    </row>
    <row r="643" spans="1:31" s="61" customFormat="1">
      <c r="A643" s="61" t="e">
        <f t="shared" si="115"/>
        <v>#N/A</v>
      </c>
      <c r="B643" s="121">
        <f t="shared" si="116"/>
        <v>0</v>
      </c>
      <c r="C643" s="117" t="e">
        <f>VLOOKUP(B643,映射表!A:C,3,0)</f>
        <v>#N/A</v>
      </c>
      <c r="D643" s="121">
        <f t="shared" si="106"/>
        <v>0</v>
      </c>
      <c r="E643" s="100">
        <f t="shared" si="107"/>
        <v>0</v>
      </c>
      <c r="F643" s="121">
        <f t="shared" si="108"/>
        <v>0</v>
      </c>
      <c r="G643" s="121">
        <f t="shared" si="109"/>
        <v>0</v>
      </c>
      <c r="H643" s="99" t="e">
        <f>VLOOKUP(C643,'B2B（ol)'!A:J,10,0)*D643</f>
        <v>#N/A</v>
      </c>
      <c r="I643" s="101" t="e">
        <f t="shared" si="110"/>
        <v>#DIV/0!</v>
      </c>
      <c r="J643" s="101">
        <f t="shared" si="111"/>
        <v>0</v>
      </c>
      <c r="K643" s="121">
        <f t="shared" si="112"/>
        <v>0</v>
      </c>
      <c r="L643" s="121" t="e">
        <f>VLOOKUP(C643,'B2B（ol)'!A:P,16,0)</f>
        <v>#N/A</v>
      </c>
      <c r="M643" s="117">
        <f t="shared" si="113"/>
        <v>0</v>
      </c>
      <c r="N643" s="114" t="e">
        <f>VLOOKUP(C643,'B2B（ol)'!A:K,11,0)</f>
        <v>#N/A</v>
      </c>
      <c r="O643" s="114" t="e">
        <f>VLOOKUP(B643,fulfillment!L:AN,29,0)</f>
        <v>#N/A</v>
      </c>
      <c r="P643" s="113"/>
      <c r="Q643" s="61" t="e">
        <f>VLOOKUP(R643,映射表!A:G,7,0)</f>
        <v>#N/A</v>
      </c>
      <c r="R643" s="131"/>
      <c r="S643" s="131"/>
      <c r="T643" s="131"/>
      <c r="U643" s="131"/>
      <c r="V643" s="131"/>
      <c r="W643" s="131"/>
      <c r="X643" s="131"/>
      <c r="Y643" s="131"/>
      <c r="Z643" s="131"/>
      <c r="AA643" s="131"/>
      <c r="AB643" s="61">
        <f t="shared" si="114"/>
        <v>0</v>
      </c>
      <c r="AE643" s="132"/>
    </row>
    <row r="644" spans="1:31" s="61" customFormat="1">
      <c r="A644" s="61" t="e">
        <f t="shared" si="115"/>
        <v>#N/A</v>
      </c>
      <c r="B644" s="121">
        <f t="shared" si="116"/>
        <v>0</v>
      </c>
      <c r="C644" s="117" t="e">
        <f>VLOOKUP(B644,映射表!A:C,3,0)</f>
        <v>#N/A</v>
      </c>
      <c r="D644" s="121">
        <f t="shared" ref="D644:D707" si="117">U644</f>
        <v>0</v>
      </c>
      <c r="E644" s="100">
        <f t="shared" ref="E644:E707" si="118">IFERROR(W644/D644,0)*D644</f>
        <v>0</v>
      </c>
      <c r="F644" s="121">
        <f t="shared" ref="F644:F707" si="119">IFERROR(Y644/D644,0)*D644</f>
        <v>0</v>
      </c>
      <c r="G644" s="121">
        <f t="shared" ref="G644:G707" si="120">IFERROR(IF((E644+F644)&gt;200,(E644+F644-200)*0.9+200*0.85,(E644+F644)*0.85),0)</f>
        <v>0</v>
      </c>
      <c r="H644" s="99" t="e">
        <f>VLOOKUP(C644,'B2B（ol)'!A:J,10,0)*D644</f>
        <v>#N/A</v>
      </c>
      <c r="I644" s="101" t="e">
        <f t="shared" ref="I644:I707" si="121">(M644*0.05/D644)*D644</f>
        <v>#DIV/0!</v>
      </c>
      <c r="J644" s="101">
        <f t="shared" ref="J644:J707" si="122">IFERROR((G644-H644-(I644/D644))/(E644+F644),0)</f>
        <v>0</v>
      </c>
      <c r="K644" s="121">
        <f t="shared" ref="K644:K707" si="123">IFERROR((G644-H644-I644),0)</f>
        <v>0</v>
      </c>
      <c r="L644" s="121" t="e">
        <f>VLOOKUP(C644,'B2B（ol)'!A:P,16,0)</f>
        <v>#N/A</v>
      </c>
      <c r="M644" s="117">
        <f t="shared" ref="M644:M707" si="124">(E644+F644)</f>
        <v>0</v>
      </c>
      <c r="N644" s="114" t="e">
        <f>VLOOKUP(C644,'B2B（ol)'!A:K,11,0)</f>
        <v>#N/A</v>
      </c>
      <c r="O644" s="114" t="e">
        <f>VLOOKUP(B644,fulfillment!L:AN,29,0)</f>
        <v>#N/A</v>
      </c>
      <c r="P644" s="113"/>
      <c r="Q644" s="61" t="e">
        <f>VLOOKUP(R644,映射表!A:G,7,0)</f>
        <v>#N/A</v>
      </c>
      <c r="R644" s="131"/>
      <c r="S644" s="131"/>
      <c r="T644" s="131"/>
      <c r="U644" s="131"/>
      <c r="V644" s="131"/>
      <c r="W644" s="131"/>
      <c r="X644" s="131"/>
      <c r="Y644" s="131"/>
      <c r="Z644" s="131"/>
      <c r="AA644" s="131"/>
      <c r="AB644" s="61">
        <f t="shared" si="114"/>
        <v>0</v>
      </c>
      <c r="AE644" s="132"/>
    </row>
    <row r="645" spans="1:31" s="61" customFormat="1">
      <c r="A645" s="61" t="e">
        <f t="shared" si="115"/>
        <v>#N/A</v>
      </c>
      <c r="B645" s="121">
        <f t="shared" si="116"/>
        <v>0</v>
      </c>
      <c r="C645" s="117" t="e">
        <f>VLOOKUP(B645,映射表!A:C,3,0)</f>
        <v>#N/A</v>
      </c>
      <c r="D645" s="121">
        <f t="shared" si="117"/>
        <v>0</v>
      </c>
      <c r="E645" s="100">
        <f t="shared" si="118"/>
        <v>0</v>
      </c>
      <c r="F645" s="121">
        <f t="shared" si="119"/>
        <v>0</v>
      </c>
      <c r="G645" s="121">
        <f t="shared" si="120"/>
        <v>0</v>
      </c>
      <c r="H645" s="99" t="e">
        <f>VLOOKUP(C645,'B2B（ol)'!A:J,10,0)*D645</f>
        <v>#N/A</v>
      </c>
      <c r="I645" s="101" t="e">
        <f t="shared" si="121"/>
        <v>#DIV/0!</v>
      </c>
      <c r="J645" s="101">
        <f t="shared" si="122"/>
        <v>0</v>
      </c>
      <c r="K645" s="121">
        <f t="shared" si="123"/>
        <v>0</v>
      </c>
      <c r="L645" s="121" t="e">
        <f>VLOOKUP(C645,'B2B（ol)'!A:P,16,0)</f>
        <v>#N/A</v>
      </c>
      <c r="M645" s="117">
        <f t="shared" si="124"/>
        <v>0</v>
      </c>
      <c r="N645" s="114" t="e">
        <f>VLOOKUP(C645,'B2B（ol)'!A:K,11,0)</f>
        <v>#N/A</v>
      </c>
      <c r="O645" s="114" t="e">
        <f>VLOOKUP(B645,fulfillment!L:AN,29,0)</f>
        <v>#N/A</v>
      </c>
      <c r="P645" s="113"/>
      <c r="Q645" s="61" t="e">
        <f>VLOOKUP(R645,映射表!A:G,7,0)</f>
        <v>#N/A</v>
      </c>
      <c r="R645" s="131"/>
      <c r="S645" s="131"/>
      <c r="T645" s="131"/>
      <c r="U645" s="131"/>
      <c r="V645" s="131"/>
      <c r="W645" s="131"/>
      <c r="X645" s="131"/>
      <c r="Y645" s="131"/>
      <c r="Z645" s="131"/>
      <c r="AA645" s="131"/>
      <c r="AB645" s="61">
        <f t="shared" si="114"/>
        <v>0</v>
      </c>
      <c r="AE645" s="132"/>
    </row>
    <row r="646" spans="1:31" s="61" customFormat="1">
      <c r="A646" s="61" t="e">
        <f t="shared" si="115"/>
        <v>#N/A</v>
      </c>
      <c r="B646" s="121">
        <f t="shared" si="116"/>
        <v>0</v>
      </c>
      <c r="C646" s="117" t="e">
        <f>VLOOKUP(B646,映射表!A:C,3,0)</f>
        <v>#N/A</v>
      </c>
      <c r="D646" s="121">
        <f t="shared" si="117"/>
        <v>0</v>
      </c>
      <c r="E646" s="100">
        <f t="shared" si="118"/>
        <v>0</v>
      </c>
      <c r="F646" s="121">
        <f t="shared" si="119"/>
        <v>0</v>
      </c>
      <c r="G646" s="121">
        <f t="shared" si="120"/>
        <v>0</v>
      </c>
      <c r="H646" s="99" t="e">
        <f>VLOOKUP(C646,'B2B（ol)'!A:J,10,0)*D646</f>
        <v>#N/A</v>
      </c>
      <c r="I646" s="101" t="e">
        <f t="shared" si="121"/>
        <v>#DIV/0!</v>
      </c>
      <c r="J646" s="101">
        <f t="shared" si="122"/>
        <v>0</v>
      </c>
      <c r="K646" s="121">
        <f t="shared" si="123"/>
        <v>0</v>
      </c>
      <c r="L646" s="121" t="e">
        <f>VLOOKUP(C646,'B2B（ol)'!A:P,16,0)</f>
        <v>#N/A</v>
      </c>
      <c r="M646" s="117">
        <f t="shared" si="124"/>
        <v>0</v>
      </c>
      <c r="N646" s="114" t="e">
        <f>VLOOKUP(C646,'B2B（ol)'!A:K,11,0)</f>
        <v>#N/A</v>
      </c>
      <c r="O646" s="114" t="e">
        <f>VLOOKUP(B646,fulfillment!L:AN,29,0)</f>
        <v>#N/A</v>
      </c>
      <c r="P646" s="113"/>
      <c r="Q646" s="61" t="e">
        <f>VLOOKUP(R646,映射表!A:G,7,0)</f>
        <v>#N/A</v>
      </c>
      <c r="R646" s="131"/>
      <c r="S646" s="131"/>
      <c r="T646" s="131"/>
      <c r="U646" s="131"/>
      <c r="V646" s="131"/>
      <c r="W646" s="131"/>
      <c r="X646" s="131"/>
      <c r="Y646" s="131"/>
      <c r="Z646" s="131"/>
      <c r="AA646" s="131"/>
      <c r="AB646" s="61">
        <f t="shared" si="114"/>
        <v>0</v>
      </c>
      <c r="AE646" s="132"/>
    </row>
    <row r="647" spans="1:31" s="61" customFormat="1">
      <c r="A647" s="61" t="e">
        <f t="shared" si="115"/>
        <v>#N/A</v>
      </c>
      <c r="B647" s="121">
        <f t="shared" si="116"/>
        <v>0</v>
      </c>
      <c r="C647" s="117" t="e">
        <f>VLOOKUP(B647,映射表!A:C,3,0)</f>
        <v>#N/A</v>
      </c>
      <c r="D647" s="121">
        <f t="shared" si="117"/>
        <v>0</v>
      </c>
      <c r="E647" s="100">
        <f t="shared" si="118"/>
        <v>0</v>
      </c>
      <c r="F647" s="121">
        <f t="shared" si="119"/>
        <v>0</v>
      </c>
      <c r="G647" s="121">
        <f t="shared" si="120"/>
        <v>0</v>
      </c>
      <c r="H647" s="99" t="e">
        <f>VLOOKUP(C647,'B2B（ol)'!A:J,10,0)*D647</f>
        <v>#N/A</v>
      </c>
      <c r="I647" s="101" t="e">
        <f t="shared" si="121"/>
        <v>#DIV/0!</v>
      </c>
      <c r="J647" s="101">
        <f t="shared" si="122"/>
        <v>0</v>
      </c>
      <c r="K647" s="121">
        <f t="shared" si="123"/>
        <v>0</v>
      </c>
      <c r="L647" s="121" t="e">
        <f>VLOOKUP(C647,'B2B（ol)'!A:P,16,0)</f>
        <v>#N/A</v>
      </c>
      <c r="M647" s="117">
        <f t="shared" si="124"/>
        <v>0</v>
      </c>
      <c r="N647" s="114" t="e">
        <f>VLOOKUP(C647,'B2B（ol)'!A:K,11,0)</f>
        <v>#N/A</v>
      </c>
      <c r="O647" s="114" t="e">
        <f>VLOOKUP(B647,fulfillment!L:AN,29,0)</f>
        <v>#N/A</v>
      </c>
      <c r="P647" s="113"/>
      <c r="Q647" s="61" t="e">
        <f>VLOOKUP(R647,映射表!A:G,7,0)</f>
        <v>#N/A</v>
      </c>
      <c r="R647" s="131"/>
      <c r="S647" s="131"/>
      <c r="T647" s="131"/>
      <c r="U647" s="131"/>
      <c r="V647" s="131"/>
      <c r="W647" s="131"/>
      <c r="X647" s="131"/>
      <c r="Y647" s="131"/>
      <c r="Z647" s="131"/>
      <c r="AA647" s="131"/>
      <c r="AB647" s="61">
        <f t="shared" si="114"/>
        <v>0</v>
      </c>
      <c r="AE647" s="132"/>
    </row>
    <row r="648" spans="1:31" s="61" customFormat="1">
      <c r="A648" s="61" t="e">
        <f t="shared" si="115"/>
        <v>#N/A</v>
      </c>
      <c r="B648" s="121">
        <f t="shared" si="116"/>
        <v>0</v>
      </c>
      <c r="C648" s="117" t="e">
        <f>VLOOKUP(B648,映射表!A:C,3,0)</f>
        <v>#N/A</v>
      </c>
      <c r="D648" s="121">
        <f t="shared" si="117"/>
        <v>0</v>
      </c>
      <c r="E648" s="100">
        <f t="shared" si="118"/>
        <v>0</v>
      </c>
      <c r="F648" s="121">
        <f t="shared" si="119"/>
        <v>0</v>
      </c>
      <c r="G648" s="121">
        <f t="shared" si="120"/>
        <v>0</v>
      </c>
      <c r="H648" s="99" t="e">
        <f>VLOOKUP(C648,'B2B（ol)'!A:J,10,0)*D648</f>
        <v>#N/A</v>
      </c>
      <c r="I648" s="101" t="e">
        <f t="shared" si="121"/>
        <v>#DIV/0!</v>
      </c>
      <c r="J648" s="101">
        <f t="shared" si="122"/>
        <v>0</v>
      </c>
      <c r="K648" s="121">
        <f t="shared" si="123"/>
        <v>0</v>
      </c>
      <c r="L648" s="121" t="e">
        <f>VLOOKUP(C648,'B2B（ol)'!A:P,16,0)</f>
        <v>#N/A</v>
      </c>
      <c r="M648" s="117">
        <f t="shared" si="124"/>
        <v>0</v>
      </c>
      <c r="N648" s="114" t="e">
        <f>VLOOKUP(C648,'B2B（ol)'!A:K,11,0)</f>
        <v>#N/A</v>
      </c>
      <c r="O648" s="114" t="e">
        <f>VLOOKUP(B648,fulfillment!L:AN,29,0)</f>
        <v>#N/A</v>
      </c>
      <c r="P648" s="113"/>
      <c r="Q648" s="61" t="e">
        <f>VLOOKUP(R648,映射表!A:G,7,0)</f>
        <v>#N/A</v>
      </c>
      <c r="R648" s="131"/>
      <c r="S648" s="131"/>
      <c r="T648" s="131"/>
      <c r="U648" s="131"/>
      <c r="V648" s="131"/>
      <c r="W648" s="131"/>
      <c r="X648" s="131"/>
      <c r="Y648" s="131"/>
      <c r="Z648" s="131"/>
      <c r="AA648" s="131"/>
      <c r="AB648" s="61">
        <f t="shared" si="114"/>
        <v>0</v>
      </c>
      <c r="AE648" s="132"/>
    </row>
    <row r="649" spans="1:31" s="61" customFormat="1">
      <c r="A649" s="61" t="e">
        <f t="shared" si="115"/>
        <v>#N/A</v>
      </c>
      <c r="B649" s="121">
        <f t="shared" si="116"/>
        <v>0</v>
      </c>
      <c r="C649" s="117" t="e">
        <f>VLOOKUP(B649,映射表!A:C,3,0)</f>
        <v>#N/A</v>
      </c>
      <c r="D649" s="121">
        <f t="shared" si="117"/>
        <v>0</v>
      </c>
      <c r="E649" s="100">
        <f t="shared" si="118"/>
        <v>0</v>
      </c>
      <c r="F649" s="121">
        <f t="shared" si="119"/>
        <v>0</v>
      </c>
      <c r="G649" s="121">
        <f t="shared" si="120"/>
        <v>0</v>
      </c>
      <c r="H649" s="99" t="e">
        <f>VLOOKUP(C649,'B2B（ol)'!A:J,10,0)*D649</f>
        <v>#N/A</v>
      </c>
      <c r="I649" s="101" t="e">
        <f t="shared" si="121"/>
        <v>#DIV/0!</v>
      </c>
      <c r="J649" s="101">
        <f t="shared" si="122"/>
        <v>0</v>
      </c>
      <c r="K649" s="121">
        <f t="shared" si="123"/>
        <v>0</v>
      </c>
      <c r="L649" s="121" t="e">
        <f>VLOOKUP(C649,'B2B（ol)'!A:P,16,0)</f>
        <v>#N/A</v>
      </c>
      <c r="M649" s="117">
        <f t="shared" si="124"/>
        <v>0</v>
      </c>
      <c r="N649" s="114" t="e">
        <f>VLOOKUP(C649,'B2B（ol)'!A:K,11,0)</f>
        <v>#N/A</v>
      </c>
      <c r="O649" s="114" t="e">
        <f>VLOOKUP(B649,fulfillment!L:AN,29,0)</f>
        <v>#N/A</v>
      </c>
      <c r="P649" s="113"/>
      <c r="Q649" s="61" t="e">
        <f>VLOOKUP(R649,映射表!A:G,7,0)</f>
        <v>#N/A</v>
      </c>
      <c r="R649" s="131"/>
      <c r="S649" s="131"/>
      <c r="T649" s="131"/>
      <c r="U649" s="131"/>
      <c r="V649" s="131"/>
      <c r="W649" s="131"/>
      <c r="X649" s="131"/>
      <c r="Y649" s="131"/>
      <c r="Z649" s="131"/>
      <c r="AA649" s="131"/>
      <c r="AB649" s="61">
        <f t="shared" si="114"/>
        <v>0</v>
      </c>
      <c r="AE649" s="132"/>
    </row>
    <row r="650" spans="1:31" s="61" customFormat="1">
      <c r="A650" s="61" t="e">
        <f t="shared" si="115"/>
        <v>#N/A</v>
      </c>
      <c r="B650" s="121">
        <f t="shared" si="116"/>
        <v>0</v>
      </c>
      <c r="C650" s="117" t="e">
        <f>VLOOKUP(B650,映射表!A:C,3,0)</f>
        <v>#N/A</v>
      </c>
      <c r="D650" s="121">
        <f t="shared" si="117"/>
        <v>0</v>
      </c>
      <c r="E650" s="100">
        <f t="shared" si="118"/>
        <v>0</v>
      </c>
      <c r="F650" s="121">
        <f t="shared" si="119"/>
        <v>0</v>
      </c>
      <c r="G650" s="121">
        <f t="shared" si="120"/>
        <v>0</v>
      </c>
      <c r="H650" s="99" t="e">
        <f>VLOOKUP(C650,'B2B（ol)'!A:J,10,0)*D650</f>
        <v>#N/A</v>
      </c>
      <c r="I650" s="101" t="e">
        <f t="shared" si="121"/>
        <v>#DIV/0!</v>
      </c>
      <c r="J650" s="101">
        <f t="shared" si="122"/>
        <v>0</v>
      </c>
      <c r="K650" s="121">
        <f t="shared" si="123"/>
        <v>0</v>
      </c>
      <c r="L650" s="121" t="e">
        <f>VLOOKUP(C650,'B2B（ol)'!A:P,16,0)</f>
        <v>#N/A</v>
      </c>
      <c r="M650" s="117">
        <f t="shared" si="124"/>
        <v>0</v>
      </c>
      <c r="N650" s="114" t="e">
        <f>VLOOKUP(C650,'B2B（ol)'!A:K,11,0)</f>
        <v>#N/A</v>
      </c>
      <c r="O650" s="114" t="e">
        <f>VLOOKUP(B650,fulfillment!L:AN,29,0)</f>
        <v>#N/A</v>
      </c>
      <c r="P650" s="113"/>
      <c r="Q650" s="61" t="e">
        <f>VLOOKUP(R650,映射表!A:G,7,0)</f>
        <v>#N/A</v>
      </c>
      <c r="R650" s="131"/>
      <c r="S650" s="131"/>
      <c r="T650" s="131"/>
      <c r="U650" s="131"/>
      <c r="V650" s="131"/>
      <c r="W650" s="131"/>
      <c r="X650" s="131"/>
      <c r="Y650" s="131"/>
      <c r="Z650" s="131"/>
      <c r="AA650" s="131"/>
      <c r="AB650" s="61">
        <f t="shared" si="114"/>
        <v>0</v>
      </c>
      <c r="AE650" s="132"/>
    </row>
    <row r="651" spans="1:31" s="61" customFormat="1">
      <c r="A651" s="61" t="e">
        <f t="shared" si="115"/>
        <v>#N/A</v>
      </c>
      <c r="B651" s="121">
        <f t="shared" si="116"/>
        <v>0</v>
      </c>
      <c r="C651" s="117" t="e">
        <f>VLOOKUP(B651,映射表!A:C,3,0)</f>
        <v>#N/A</v>
      </c>
      <c r="D651" s="121">
        <f t="shared" si="117"/>
        <v>0</v>
      </c>
      <c r="E651" s="100">
        <f t="shared" si="118"/>
        <v>0</v>
      </c>
      <c r="F651" s="121">
        <f t="shared" si="119"/>
        <v>0</v>
      </c>
      <c r="G651" s="121">
        <f t="shared" si="120"/>
        <v>0</v>
      </c>
      <c r="H651" s="99" t="e">
        <f>VLOOKUP(C651,'B2B（ol)'!A:J,10,0)*D651</f>
        <v>#N/A</v>
      </c>
      <c r="I651" s="101" t="e">
        <f t="shared" si="121"/>
        <v>#DIV/0!</v>
      </c>
      <c r="J651" s="101">
        <f t="shared" si="122"/>
        <v>0</v>
      </c>
      <c r="K651" s="121">
        <f t="shared" si="123"/>
        <v>0</v>
      </c>
      <c r="L651" s="121" t="e">
        <f>VLOOKUP(C651,'B2B（ol)'!A:P,16,0)</f>
        <v>#N/A</v>
      </c>
      <c r="M651" s="117">
        <f t="shared" si="124"/>
        <v>0</v>
      </c>
      <c r="N651" s="114" t="e">
        <f>VLOOKUP(C651,'B2B（ol)'!A:K,11,0)</f>
        <v>#N/A</v>
      </c>
      <c r="O651" s="114" t="e">
        <f>VLOOKUP(B651,fulfillment!L:AN,29,0)</f>
        <v>#N/A</v>
      </c>
      <c r="P651" s="113"/>
      <c r="Q651" s="61" t="e">
        <f>VLOOKUP(R651,映射表!A:G,7,0)</f>
        <v>#N/A</v>
      </c>
      <c r="R651" s="131"/>
      <c r="S651" s="131"/>
      <c r="T651" s="131"/>
      <c r="U651" s="131"/>
      <c r="V651" s="131"/>
      <c r="W651" s="131"/>
      <c r="X651" s="131"/>
      <c r="Y651" s="131"/>
      <c r="Z651" s="131"/>
      <c r="AA651" s="131"/>
      <c r="AB651" s="61">
        <f t="shared" si="114"/>
        <v>0</v>
      </c>
      <c r="AE651" s="132"/>
    </row>
    <row r="652" spans="1:31" s="61" customFormat="1">
      <c r="A652" s="61" t="e">
        <f t="shared" si="115"/>
        <v>#N/A</v>
      </c>
      <c r="B652" s="121">
        <f t="shared" si="116"/>
        <v>0</v>
      </c>
      <c r="C652" s="117" t="e">
        <f>VLOOKUP(B652,映射表!A:C,3,0)</f>
        <v>#N/A</v>
      </c>
      <c r="D652" s="121">
        <f t="shared" si="117"/>
        <v>0</v>
      </c>
      <c r="E652" s="100">
        <f t="shared" si="118"/>
        <v>0</v>
      </c>
      <c r="F652" s="121">
        <f t="shared" si="119"/>
        <v>0</v>
      </c>
      <c r="G652" s="121">
        <f t="shared" si="120"/>
        <v>0</v>
      </c>
      <c r="H652" s="99" t="e">
        <f>VLOOKUP(C652,'B2B（ol)'!A:J,10,0)*D652</f>
        <v>#N/A</v>
      </c>
      <c r="I652" s="101" t="e">
        <f t="shared" si="121"/>
        <v>#DIV/0!</v>
      </c>
      <c r="J652" s="101">
        <f t="shared" si="122"/>
        <v>0</v>
      </c>
      <c r="K652" s="121">
        <f t="shared" si="123"/>
        <v>0</v>
      </c>
      <c r="L652" s="121" t="e">
        <f>VLOOKUP(C652,'B2B（ol)'!A:P,16,0)</f>
        <v>#N/A</v>
      </c>
      <c r="M652" s="117">
        <f t="shared" si="124"/>
        <v>0</v>
      </c>
      <c r="N652" s="114" t="e">
        <f>VLOOKUP(C652,'B2B（ol)'!A:K,11,0)</f>
        <v>#N/A</v>
      </c>
      <c r="O652" s="114" t="e">
        <f>VLOOKUP(B652,fulfillment!L:AN,29,0)</f>
        <v>#N/A</v>
      </c>
      <c r="P652" s="113"/>
      <c r="Q652" s="61" t="e">
        <f>VLOOKUP(R652,映射表!A:G,7,0)</f>
        <v>#N/A</v>
      </c>
      <c r="R652" s="131"/>
      <c r="S652" s="131"/>
      <c r="T652" s="131"/>
      <c r="U652" s="131"/>
      <c r="V652" s="131"/>
      <c r="W652" s="131"/>
      <c r="X652" s="131"/>
      <c r="Y652" s="131"/>
      <c r="Z652" s="131"/>
      <c r="AA652" s="131"/>
      <c r="AB652" s="61">
        <f t="shared" si="114"/>
        <v>0</v>
      </c>
      <c r="AE652" s="132"/>
    </row>
    <row r="653" spans="1:31" s="61" customFormat="1">
      <c r="A653" s="61" t="e">
        <f t="shared" si="115"/>
        <v>#N/A</v>
      </c>
      <c r="B653" s="121">
        <f t="shared" si="116"/>
        <v>0</v>
      </c>
      <c r="C653" s="117" t="e">
        <f>VLOOKUP(B653,映射表!A:C,3,0)</f>
        <v>#N/A</v>
      </c>
      <c r="D653" s="121">
        <f t="shared" si="117"/>
        <v>0</v>
      </c>
      <c r="E653" s="100">
        <f t="shared" si="118"/>
        <v>0</v>
      </c>
      <c r="F653" s="121">
        <f t="shared" si="119"/>
        <v>0</v>
      </c>
      <c r="G653" s="121">
        <f t="shared" si="120"/>
        <v>0</v>
      </c>
      <c r="H653" s="99" t="e">
        <f>VLOOKUP(C653,'B2B（ol)'!A:J,10,0)*D653</f>
        <v>#N/A</v>
      </c>
      <c r="I653" s="101" t="e">
        <f t="shared" si="121"/>
        <v>#DIV/0!</v>
      </c>
      <c r="J653" s="101">
        <f t="shared" si="122"/>
        <v>0</v>
      </c>
      <c r="K653" s="121">
        <f t="shared" si="123"/>
        <v>0</v>
      </c>
      <c r="L653" s="121" t="e">
        <f>VLOOKUP(C653,'B2B（ol)'!A:P,16,0)</f>
        <v>#N/A</v>
      </c>
      <c r="M653" s="117">
        <f t="shared" si="124"/>
        <v>0</v>
      </c>
      <c r="N653" s="114" t="e">
        <f>VLOOKUP(C653,'B2B（ol)'!A:K,11,0)</f>
        <v>#N/A</v>
      </c>
      <c r="O653" s="114" t="e">
        <f>VLOOKUP(B653,fulfillment!L:AN,29,0)</f>
        <v>#N/A</v>
      </c>
      <c r="P653" s="113"/>
      <c r="Q653" s="61" t="e">
        <f>VLOOKUP(R653,映射表!A:G,7,0)</f>
        <v>#N/A</v>
      </c>
      <c r="R653" s="131"/>
      <c r="S653" s="131"/>
      <c r="T653" s="131"/>
      <c r="U653" s="131"/>
      <c r="V653" s="131"/>
      <c r="W653" s="131"/>
      <c r="X653" s="131"/>
      <c r="Y653" s="131"/>
      <c r="Z653" s="131"/>
      <c r="AA653" s="131"/>
      <c r="AB653" s="61">
        <f t="shared" si="114"/>
        <v>0</v>
      </c>
      <c r="AE653" s="132"/>
    </row>
    <row r="654" spans="1:31" s="61" customFormat="1">
      <c r="A654" s="61" t="e">
        <f t="shared" si="115"/>
        <v>#N/A</v>
      </c>
      <c r="B654" s="121">
        <f t="shared" si="116"/>
        <v>0</v>
      </c>
      <c r="C654" s="117" t="e">
        <f>VLOOKUP(B654,映射表!A:C,3,0)</f>
        <v>#N/A</v>
      </c>
      <c r="D654" s="121">
        <f t="shared" si="117"/>
        <v>0</v>
      </c>
      <c r="E654" s="100">
        <f t="shared" si="118"/>
        <v>0</v>
      </c>
      <c r="F654" s="121">
        <f t="shared" si="119"/>
        <v>0</v>
      </c>
      <c r="G654" s="121">
        <f t="shared" si="120"/>
        <v>0</v>
      </c>
      <c r="H654" s="99" t="e">
        <f>VLOOKUP(C654,'B2B（ol)'!A:J,10,0)*D654</f>
        <v>#N/A</v>
      </c>
      <c r="I654" s="101" t="e">
        <f t="shared" si="121"/>
        <v>#DIV/0!</v>
      </c>
      <c r="J654" s="101">
        <f t="shared" si="122"/>
        <v>0</v>
      </c>
      <c r="K654" s="121">
        <f t="shared" si="123"/>
        <v>0</v>
      </c>
      <c r="L654" s="121" t="e">
        <f>VLOOKUP(C654,'B2B（ol)'!A:P,16,0)</f>
        <v>#N/A</v>
      </c>
      <c r="M654" s="117">
        <f t="shared" si="124"/>
        <v>0</v>
      </c>
      <c r="N654" s="114" t="e">
        <f>VLOOKUP(C654,'B2B（ol)'!A:K,11,0)</f>
        <v>#N/A</v>
      </c>
      <c r="O654" s="114" t="e">
        <f>VLOOKUP(B654,fulfillment!L:AN,29,0)</f>
        <v>#N/A</v>
      </c>
      <c r="P654" s="113"/>
      <c r="Q654" s="61" t="e">
        <f>VLOOKUP(R654,映射表!A:G,7,0)</f>
        <v>#N/A</v>
      </c>
      <c r="R654" s="131"/>
      <c r="S654" s="131"/>
      <c r="T654" s="131"/>
      <c r="U654" s="131"/>
      <c r="V654" s="131"/>
      <c r="W654" s="131"/>
      <c r="X654" s="131"/>
      <c r="Y654" s="131"/>
      <c r="Z654" s="131"/>
      <c r="AA654" s="131"/>
      <c r="AB654" s="61">
        <f t="shared" si="114"/>
        <v>0</v>
      </c>
      <c r="AE654" s="132"/>
    </row>
    <row r="655" spans="1:31" s="61" customFormat="1">
      <c r="A655" s="61" t="e">
        <f t="shared" si="115"/>
        <v>#N/A</v>
      </c>
      <c r="B655" s="121">
        <f t="shared" si="116"/>
        <v>0</v>
      </c>
      <c r="C655" s="117" t="e">
        <f>VLOOKUP(B655,映射表!A:C,3,0)</f>
        <v>#N/A</v>
      </c>
      <c r="D655" s="121">
        <f t="shared" si="117"/>
        <v>0</v>
      </c>
      <c r="E655" s="100">
        <f t="shared" si="118"/>
        <v>0</v>
      </c>
      <c r="F655" s="121">
        <f t="shared" si="119"/>
        <v>0</v>
      </c>
      <c r="G655" s="121">
        <f t="shared" si="120"/>
        <v>0</v>
      </c>
      <c r="H655" s="99" t="e">
        <f>VLOOKUP(C655,'B2B（ol)'!A:J,10,0)*D655</f>
        <v>#N/A</v>
      </c>
      <c r="I655" s="101" t="e">
        <f t="shared" si="121"/>
        <v>#DIV/0!</v>
      </c>
      <c r="J655" s="101">
        <f t="shared" si="122"/>
        <v>0</v>
      </c>
      <c r="K655" s="121">
        <f t="shared" si="123"/>
        <v>0</v>
      </c>
      <c r="L655" s="121" t="e">
        <f>VLOOKUP(C655,'B2B（ol)'!A:P,16,0)</f>
        <v>#N/A</v>
      </c>
      <c r="M655" s="117">
        <f t="shared" si="124"/>
        <v>0</v>
      </c>
      <c r="N655" s="114" t="e">
        <f>VLOOKUP(C655,'B2B（ol)'!A:K,11,0)</f>
        <v>#N/A</v>
      </c>
      <c r="O655" s="114" t="e">
        <f>VLOOKUP(B655,fulfillment!L:AN,29,0)</f>
        <v>#N/A</v>
      </c>
      <c r="P655" s="113"/>
      <c r="Q655" s="61" t="e">
        <f>VLOOKUP(R655,映射表!A:G,7,0)</f>
        <v>#N/A</v>
      </c>
      <c r="R655" s="131"/>
      <c r="S655" s="131"/>
      <c r="T655" s="131"/>
      <c r="U655" s="131"/>
      <c r="V655" s="131"/>
      <c r="W655" s="131"/>
      <c r="X655" s="131"/>
      <c r="Y655" s="131"/>
      <c r="Z655" s="131"/>
      <c r="AA655" s="131"/>
      <c r="AB655" s="61">
        <f t="shared" si="114"/>
        <v>0</v>
      </c>
      <c r="AE655" s="132"/>
    </row>
    <row r="656" spans="1:31" s="61" customFormat="1">
      <c r="A656" s="61" t="e">
        <f t="shared" si="115"/>
        <v>#N/A</v>
      </c>
      <c r="B656" s="121">
        <f t="shared" si="116"/>
        <v>0</v>
      </c>
      <c r="C656" s="117" t="e">
        <f>VLOOKUP(B656,映射表!A:C,3,0)</f>
        <v>#N/A</v>
      </c>
      <c r="D656" s="121">
        <f t="shared" si="117"/>
        <v>0</v>
      </c>
      <c r="E656" s="100">
        <f t="shared" si="118"/>
        <v>0</v>
      </c>
      <c r="F656" s="121">
        <f t="shared" si="119"/>
        <v>0</v>
      </c>
      <c r="G656" s="121">
        <f t="shared" si="120"/>
        <v>0</v>
      </c>
      <c r="H656" s="99" t="e">
        <f>VLOOKUP(C656,'B2B（ol)'!A:J,10,0)*D656</f>
        <v>#N/A</v>
      </c>
      <c r="I656" s="101" t="e">
        <f t="shared" si="121"/>
        <v>#DIV/0!</v>
      </c>
      <c r="J656" s="101">
        <f t="shared" si="122"/>
        <v>0</v>
      </c>
      <c r="K656" s="121">
        <f t="shared" si="123"/>
        <v>0</v>
      </c>
      <c r="L656" s="121" t="e">
        <f>VLOOKUP(C656,'B2B（ol)'!A:P,16,0)</f>
        <v>#N/A</v>
      </c>
      <c r="M656" s="117">
        <f t="shared" si="124"/>
        <v>0</v>
      </c>
      <c r="N656" s="114" t="e">
        <f>VLOOKUP(C656,'B2B（ol)'!A:K,11,0)</f>
        <v>#N/A</v>
      </c>
      <c r="O656" s="114" t="e">
        <f>VLOOKUP(B656,fulfillment!L:AN,29,0)</f>
        <v>#N/A</v>
      </c>
      <c r="P656" s="113"/>
      <c r="Q656" s="61" t="e">
        <f>VLOOKUP(R656,映射表!A:G,7,0)</f>
        <v>#N/A</v>
      </c>
      <c r="R656" s="131"/>
      <c r="S656" s="131"/>
      <c r="T656" s="131"/>
      <c r="U656" s="131"/>
      <c r="V656" s="131"/>
      <c r="W656" s="131"/>
      <c r="X656" s="131"/>
      <c r="Y656" s="131"/>
      <c r="Z656" s="131"/>
      <c r="AA656" s="131"/>
      <c r="AB656" s="61">
        <f t="shared" si="114"/>
        <v>0</v>
      </c>
      <c r="AE656" s="132"/>
    </row>
    <row r="657" spans="1:31" s="61" customFormat="1">
      <c r="A657" s="61" t="e">
        <f t="shared" si="115"/>
        <v>#N/A</v>
      </c>
      <c r="B657" s="121">
        <f t="shared" si="116"/>
        <v>0</v>
      </c>
      <c r="C657" s="117" t="e">
        <f>VLOOKUP(B657,映射表!A:C,3,0)</f>
        <v>#N/A</v>
      </c>
      <c r="D657" s="121">
        <f t="shared" si="117"/>
        <v>0</v>
      </c>
      <c r="E657" s="100">
        <f t="shared" si="118"/>
        <v>0</v>
      </c>
      <c r="F657" s="121">
        <f t="shared" si="119"/>
        <v>0</v>
      </c>
      <c r="G657" s="121">
        <f t="shared" si="120"/>
        <v>0</v>
      </c>
      <c r="H657" s="99" t="e">
        <f>VLOOKUP(C657,'B2B（ol)'!A:J,10,0)*D657</f>
        <v>#N/A</v>
      </c>
      <c r="I657" s="101" t="e">
        <f t="shared" si="121"/>
        <v>#DIV/0!</v>
      </c>
      <c r="J657" s="101">
        <f t="shared" si="122"/>
        <v>0</v>
      </c>
      <c r="K657" s="121">
        <f t="shared" si="123"/>
        <v>0</v>
      </c>
      <c r="L657" s="121" t="e">
        <f>VLOOKUP(C657,'B2B（ol)'!A:P,16,0)</f>
        <v>#N/A</v>
      </c>
      <c r="M657" s="117">
        <f t="shared" si="124"/>
        <v>0</v>
      </c>
      <c r="N657" s="114" t="e">
        <f>VLOOKUP(C657,'B2B（ol)'!A:K,11,0)</f>
        <v>#N/A</v>
      </c>
      <c r="O657" s="114" t="e">
        <f>VLOOKUP(B657,fulfillment!L:AN,29,0)</f>
        <v>#N/A</v>
      </c>
      <c r="P657" s="113"/>
      <c r="Q657" s="61" t="e">
        <f>VLOOKUP(R657,映射表!A:G,7,0)</f>
        <v>#N/A</v>
      </c>
      <c r="R657" s="131"/>
      <c r="S657" s="131"/>
      <c r="T657" s="131"/>
      <c r="U657" s="131"/>
      <c r="V657" s="131"/>
      <c r="W657" s="131"/>
      <c r="X657" s="131"/>
      <c r="Y657" s="131"/>
      <c r="Z657" s="131"/>
      <c r="AA657" s="131"/>
      <c r="AB657" s="61">
        <f t="shared" si="114"/>
        <v>0</v>
      </c>
      <c r="AE657" s="132"/>
    </row>
    <row r="658" spans="1:31" s="61" customFormat="1">
      <c r="A658" s="61" t="e">
        <f t="shared" si="115"/>
        <v>#N/A</v>
      </c>
      <c r="B658" s="121">
        <f t="shared" si="116"/>
        <v>0</v>
      </c>
      <c r="C658" s="117" t="e">
        <f>VLOOKUP(B658,映射表!A:C,3,0)</f>
        <v>#N/A</v>
      </c>
      <c r="D658" s="121">
        <f t="shared" si="117"/>
        <v>0</v>
      </c>
      <c r="E658" s="100">
        <f t="shared" si="118"/>
        <v>0</v>
      </c>
      <c r="F658" s="121">
        <f t="shared" si="119"/>
        <v>0</v>
      </c>
      <c r="G658" s="121">
        <f t="shared" si="120"/>
        <v>0</v>
      </c>
      <c r="H658" s="99" t="e">
        <f>VLOOKUP(C658,'B2B（ol)'!A:J,10,0)*D658</f>
        <v>#N/A</v>
      </c>
      <c r="I658" s="101" t="e">
        <f t="shared" si="121"/>
        <v>#DIV/0!</v>
      </c>
      <c r="J658" s="101">
        <f t="shared" si="122"/>
        <v>0</v>
      </c>
      <c r="K658" s="121">
        <f t="shared" si="123"/>
        <v>0</v>
      </c>
      <c r="L658" s="121" t="e">
        <f>VLOOKUP(C658,'B2B（ol)'!A:P,16,0)</f>
        <v>#N/A</v>
      </c>
      <c r="M658" s="117">
        <f t="shared" si="124"/>
        <v>0</v>
      </c>
      <c r="N658" s="114" t="e">
        <f>VLOOKUP(C658,'B2B（ol)'!A:K,11,0)</f>
        <v>#N/A</v>
      </c>
      <c r="O658" s="114" t="e">
        <f>VLOOKUP(B658,fulfillment!L:AN,29,0)</f>
        <v>#N/A</v>
      </c>
      <c r="P658" s="113"/>
      <c r="Q658" s="61" t="e">
        <f>VLOOKUP(R658,映射表!A:G,7,0)</f>
        <v>#N/A</v>
      </c>
      <c r="R658" s="131"/>
      <c r="S658" s="131"/>
      <c r="T658" s="131"/>
      <c r="U658" s="131"/>
      <c r="V658" s="131"/>
      <c r="W658" s="131"/>
      <c r="X658" s="131"/>
      <c r="Y658" s="131"/>
      <c r="Z658" s="131"/>
      <c r="AA658" s="131"/>
      <c r="AB658" s="61">
        <f t="shared" si="114"/>
        <v>0</v>
      </c>
      <c r="AE658" s="132"/>
    </row>
    <row r="659" spans="1:31" s="61" customFormat="1">
      <c r="A659" s="61" t="e">
        <f t="shared" si="115"/>
        <v>#N/A</v>
      </c>
      <c r="B659" s="121">
        <f t="shared" si="116"/>
        <v>0</v>
      </c>
      <c r="C659" s="117" t="e">
        <f>VLOOKUP(B659,映射表!A:C,3,0)</f>
        <v>#N/A</v>
      </c>
      <c r="D659" s="121">
        <f t="shared" si="117"/>
        <v>0</v>
      </c>
      <c r="E659" s="100">
        <f t="shared" si="118"/>
        <v>0</v>
      </c>
      <c r="F659" s="121">
        <f t="shared" si="119"/>
        <v>0</v>
      </c>
      <c r="G659" s="121">
        <f t="shared" si="120"/>
        <v>0</v>
      </c>
      <c r="H659" s="99" t="e">
        <f>VLOOKUP(C659,'B2B（ol)'!A:J,10,0)*D659</f>
        <v>#N/A</v>
      </c>
      <c r="I659" s="101" t="e">
        <f t="shared" si="121"/>
        <v>#DIV/0!</v>
      </c>
      <c r="J659" s="101">
        <f t="shared" si="122"/>
        <v>0</v>
      </c>
      <c r="K659" s="121">
        <f t="shared" si="123"/>
        <v>0</v>
      </c>
      <c r="L659" s="121" t="e">
        <f>VLOOKUP(C659,'B2B（ol)'!A:P,16,0)</f>
        <v>#N/A</v>
      </c>
      <c r="M659" s="117">
        <f t="shared" si="124"/>
        <v>0</v>
      </c>
      <c r="N659" s="114" t="e">
        <f>VLOOKUP(C659,'B2B（ol)'!A:K,11,0)</f>
        <v>#N/A</v>
      </c>
      <c r="O659" s="114" t="e">
        <f>VLOOKUP(B659,fulfillment!L:AN,29,0)</f>
        <v>#N/A</v>
      </c>
      <c r="P659" s="113"/>
      <c r="Q659" s="61" t="e">
        <f>VLOOKUP(R659,映射表!A:G,7,0)</f>
        <v>#N/A</v>
      </c>
      <c r="R659" s="131"/>
      <c r="S659" s="131"/>
      <c r="T659" s="131"/>
      <c r="U659" s="131"/>
      <c r="V659" s="131"/>
      <c r="W659" s="131"/>
      <c r="X659" s="131"/>
      <c r="Y659" s="131"/>
      <c r="Z659" s="131"/>
      <c r="AA659" s="131"/>
      <c r="AB659" s="61">
        <f t="shared" si="114"/>
        <v>0</v>
      </c>
      <c r="AE659" s="132"/>
    </row>
    <row r="660" spans="1:31" s="61" customFormat="1">
      <c r="A660" s="61" t="e">
        <f t="shared" si="115"/>
        <v>#N/A</v>
      </c>
      <c r="B660" s="121">
        <f t="shared" si="116"/>
        <v>0</v>
      </c>
      <c r="C660" s="117" t="e">
        <f>VLOOKUP(B660,映射表!A:C,3,0)</f>
        <v>#N/A</v>
      </c>
      <c r="D660" s="121">
        <f t="shared" si="117"/>
        <v>0</v>
      </c>
      <c r="E660" s="100">
        <f t="shared" si="118"/>
        <v>0</v>
      </c>
      <c r="F660" s="121">
        <f t="shared" si="119"/>
        <v>0</v>
      </c>
      <c r="G660" s="121">
        <f t="shared" si="120"/>
        <v>0</v>
      </c>
      <c r="H660" s="99" t="e">
        <f>VLOOKUP(C660,'B2B（ol)'!A:J,10,0)*D660</f>
        <v>#N/A</v>
      </c>
      <c r="I660" s="101" t="e">
        <f t="shared" si="121"/>
        <v>#DIV/0!</v>
      </c>
      <c r="J660" s="101">
        <f t="shared" si="122"/>
        <v>0</v>
      </c>
      <c r="K660" s="121">
        <f t="shared" si="123"/>
        <v>0</v>
      </c>
      <c r="L660" s="121" t="e">
        <f>VLOOKUP(C660,'B2B（ol)'!A:P,16,0)</f>
        <v>#N/A</v>
      </c>
      <c r="M660" s="117">
        <f t="shared" si="124"/>
        <v>0</v>
      </c>
      <c r="N660" s="114" t="e">
        <f>VLOOKUP(C660,'B2B（ol)'!A:K,11,0)</f>
        <v>#N/A</v>
      </c>
      <c r="O660" s="114" t="e">
        <f>VLOOKUP(B660,fulfillment!L:AN,29,0)</f>
        <v>#N/A</v>
      </c>
      <c r="P660" s="113"/>
      <c r="Q660" s="61" t="e">
        <f>VLOOKUP(R660,映射表!A:G,7,0)</f>
        <v>#N/A</v>
      </c>
      <c r="R660" s="131"/>
      <c r="S660" s="131"/>
      <c r="T660" s="131"/>
      <c r="U660" s="131"/>
      <c r="V660" s="131"/>
      <c r="W660" s="131"/>
      <c r="X660" s="131"/>
      <c r="Y660" s="131"/>
      <c r="Z660" s="131"/>
      <c r="AA660" s="131"/>
      <c r="AB660" s="61">
        <f t="shared" si="114"/>
        <v>0</v>
      </c>
      <c r="AE660" s="132"/>
    </row>
    <row r="661" spans="1:31" s="61" customFormat="1">
      <c r="A661" s="61" t="e">
        <f t="shared" si="115"/>
        <v>#N/A</v>
      </c>
      <c r="B661" s="121">
        <f t="shared" si="116"/>
        <v>0</v>
      </c>
      <c r="C661" s="117" t="e">
        <f>VLOOKUP(B661,映射表!A:C,3,0)</f>
        <v>#N/A</v>
      </c>
      <c r="D661" s="121">
        <f t="shared" si="117"/>
        <v>0</v>
      </c>
      <c r="E661" s="100">
        <f t="shared" si="118"/>
        <v>0</v>
      </c>
      <c r="F661" s="121">
        <f t="shared" si="119"/>
        <v>0</v>
      </c>
      <c r="G661" s="121">
        <f t="shared" si="120"/>
        <v>0</v>
      </c>
      <c r="H661" s="99" t="e">
        <f>VLOOKUP(C661,'B2B（ol)'!A:J,10,0)*D661</f>
        <v>#N/A</v>
      </c>
      <c r="I661" s="101" t="e">
        <f t="shared" si="121"/>
        <v>#DIV/0!</v>
      </c>
      <c r="J661" s="101">
        <f t="shared" si="122"/>
        <v>0</v>
      </c>
      <c r="K661" s="121">
        <f t="shared" si="123"/>
        <v>0</v>
      </c>
      <c r="L661" s="121" t="e">
        <f>VLOOKUP(C661,'B2B（ol)'!A:P,16,0)</f>
        <v>#N/A</v>
      </c>
      <c r="M661" s="117">
        <f t="shared" si="124"/>
        <v>0</v>
      </c>
      <c r="N661" s="114" t="e">
        <f>VLOOKUP(C661,'B2B（ol)'!A:K,11,0)</f>
        <v>#N/A</v>
      </c>
      <c r="O661" s="114" t="e">
        <f>VLOOKUP(B661,fulfillment!L:AN,29,0)</f>
        <v>#N/A</v>
      </c>
      <c r="P661" s="113"/>
      <c r="Q661" s="61" t="e">
        <f>VLOOKUP(R661,映射表!A:G,7,0)</f>
        <v>#N/A</v>
      </c>
      <c r="R661" s="131"/>
      <c r="S661" s="131"/>
      <c r="T661" s="131"/>
      <c r="U661" s="131"/>
      <c r="V661" s="131"/>
      <c r="W661" s="131"/>
      <c r="X661" s="131"/>
      <c r="Y661" s="131"/>
      <c r="Z661" s="131"/>
      <c r="AA661" s="131"/>
      <c r="AB661" s="61">
        <f t="shared" si="114"/>
        <v>0</v>
      </c>
      <c r="AE661" s="132"/>
    </row>
    <row r="662" spans="1:31" s="61" customFormat="1">
      <c r="A662" s="61" t="e">
        <f t="shared" si="115"/>
        <v>#N/A</v>
      </c>
      <c r="B662" s="121">
        <f t="shared" si="116"/>
        <v>0</v>
      </c>
      <c r="C662" s="117" t="e">
        <f>VLOOKUP(B662,映射表!A:C,3,0)</f>
        <v>#N/A</v>
      </c>
      <c r="D662" s="121">
        <f t="shared" si="117"/>
        <v>0</v>
      </c>
      <c r="E662" s="100">
        <f t="shared" si="118"/>
        <v>0</v>
      </c>
      <c r="F662" s="121">
        <f t="shared" si="119"/>
        <v>0</v>
      </c>
      <c r="G662" s="121">
        <f t="shared" si="120"/>
        <v>0</v>
      </c>
      <c r="H662" s="99" t="e">
        <f>VLOOKUP(C662,'B2B（ol)'!A:J,10,0)*D662</f>
        <v>#N/A</v>
      </c>
      <c r="I662" s="101" t="e">
        <f t="shared" si="121"/>
        <v>#DIV/0!</v>
      </c>
      <c r="J662" s="101">
        <f t="shared" si="122"/>
        <v>0</v>
      </c>
      <c r="K662" s="121">
        <f t="shared" si="123"/>
        <v>0</v>
      </c>
      <c r="L662" s="121" t="e">
        <f>VLOOKUP(C662,'B2B（ol)'!A:P,16,0)</f>
        <v>#N/A</v>
      </c>
      <c r="M662" s="117">
        <f t="shared" si="124"/>
        <v>0</v>
      </c>
      <c r="N662" s="114" t="e">
        <f>VLOOKUP(C662,'B2B（ol)'!A:K,11,0)</f>
        <v>#N/A</v>
      </c>
      <c r="O662" s="114" t="e">
        <f>VLOOKUP(B662,fulfillment!L:AN,29,0)</f>
        <v>#N/A</v>
      </c>
      <c r="P662" s="113"/>
      <c r="Q662" s="61" t="e">
        <f>VLOOKUP(R662,映射表!A:G,7,0)</f>
        <v>#N/A</v>
      </c>
      <c r="R662" s="131"/>
      <c r="S662" s="131"/>
      <c r="T662" s="131"/>
      <c r="U662" s="131"/>
      <c r="V662" s="131"/>
      <c r="W662" s="131"/>
      <c r="X662" s="131"/>
      <c r="Y662" s="131"/>
      <c r="Z662" s="131"/>
      <c r="AA662" s="131"/>
      <c r="AB662" s="61">
        <f t="shared" si="114"/>
        <v>0</v>
      </c>
      <c r="AE662" s="132"/>
    </row>
    <row r="663" spans="1:31" s="61" customFormat="1">
      <c r="A663" s="61" t="e">
        <f t="shared" si="115"/>
        <v>#N/A</v>
      </c>
      <c r="B663" s="121">
        <f t="shared" si="116"/>
        <v>0</v>
      </c>
      <c r="C663" s="117" t="e">
        <f>VLOOKUP(B663,映射表!A:C,3,0)</f>
        <v>#N/A</v>
      </c>
      <c r="D663" s="121">
        <f t="shared" si="117"/>
        <v>0</v>
      </c>
      <c r="E663" s="100">
        <f t="shared" si="118"/>
        <v>0</v>
      </c>
      <c r="F663" s="121">
        <f t="shared" si="119"/>
        <v>0</v>
      </c>
      <c r="G663" s="121">
        <f t="shared" si="120"/>
        <v>0</v>
      </c>
      <c r="H663" s="99" t="e">
        <f>VLOOKUP(C663,'B2B（ol)'!A:J,10,0)*D663</f>
        <v>#N/A</v>
      </c>
      <c r="I663" s="101" t="e">
        <f t="shared" si="121"/>
        <v>#DIV/0!</v>
      </c>
      <c r="J663" s="101">
        <f t="shared" si="122"/>
        <v>0</v>
      </c>
      <c r="K663" s="121">
        <f t="shared" si="123"/>
        <v>0</v>
      </c>
      <c r="L663" s="121" t="e">
        <f>VLOOKUP(C663,'B2B（ol)'!A:P,16,0)</f>
        <v>#N/A</v>
      </c>
      <c r="M663" s="117">
        <f t="shared" si="124"/>
        <v>0</v>
      </c>
      <c r="N663" s="114" t="e">
        <f>VLOOKUP(C663,'B2B（ol)'!A:K,11,0)</f>
        <v>#N/A</v>
      </c>
      <c r="O663" s="114" t="e">
        <f>VLOOKUP(B663,fulfillment!L:AN,29,0)</f>
        <v>#N/A</v>
      </c>
      <c r="P663" s="113"/>
      <c r="Q663" s="61" t="e">
        <f>VLOOKUP(R663,映射表!A:G,7,0)</f>
        <v>#N/A</v>
      </c>
      <c r="R663" s="131"/>
      <c r="S663" s="131"/>
      <c r="T663" s="131"/>
      <c r="U663" s="131"/>
      <c r="V663" s="131"/>
      <c r="W663" s="131"/>
      <c r="X663" s="131"/>
      <c r="Y663" s="131"/>
      <c r="Z663" s="131"/>
      <c r="AA663" s="131"/>
      <c r="AB663" s="61">
        <f t="shared" si="114"/>
        <v>0</v>
      </c>
      <c r="AE663" s="132"/>
    </row>
    <row r="664" spans="1:31" s="61" customFormat="1">
      <c r="A664" s="61" t="e">
        <f t="shared" si="115"/>
        <v>#N/A</v>
      </c>
      <c r="B664" s="121">
        <f t="shared" si="116"/>
        <v>0</v>
      </c>
      <c r="C664" s="117" t="e">
        <f>VLOOKUP(B664,映射表!A:C,3,0)</f>
        <v>#N/A</v>
      </c>
      <c r="D664" s="121">
        <f t="shared" si="117"/>
        <v>0</v>
      </c>
      <c r="E664" s="100">
        <f t="shared" si="118"/>
        <v>0</v>
      </c>
      <c r="F664" s="121">
        <f t="shared" si="119"/>
        <v>0</v>
      </c>
      <c r="G664" s="121">
        <f t="shared" si="120"/>
        <v>0</v>
      </c>
      <c r="H664" s="99" t="e">
        <f>VLOOKUP(C664,'B2B（ol)'!A:J,10,0)*D664</f>
        <v>#N/A</v>
      </c>
      <c r="I664" s="101" t="e">
        <f t="shared" si="121"/>
        <v>#DIV/0!</v>
      </c>
      <c r="J664" s="101">
        <f t="shared" si="122"/>
        <v>0</v>
      </c>
      <c r="K664" s="121">
        <f t="shared" si="123"/>
        <v>0</v>
      </c>
      <c r="L664" s="121" t="e">
        <f>VLOOKUP(C664,'B2B（ol)'!A:P,16,0)</f>
        <v>#N/A</v>
      </c>
      <c r="M664" s="117">
        <f t="shared" si="124"/>
        <v>0</v>
      </c>
      <c r="N664" s="114" t="e">
        <f>VLOOKUP(C664,'B2B（ol)'!A:K,11,0)</f>
        <v>#N/A</v>
      </c>
      <c r="O664" s="114" t="e">
        <f>VLOOKUP(B664,fulfillment!L:AN,29,0)</f>
        <v>#N/A</v>
      </c>
      <c r="P664" s="113"/>
      <c r="Q664" s="61" t="e">
        <f>VLOOKUP(R664,映射表!A:G,7,0)</f>
        <v>#N/A</v>
      </c>
      <c r="R664" s="131"/>
      <c r="S664" s="131"/>
      <c r="T664" s="131"/>
      <c r="U664" s="131"/>
      <c r="V664" s="131"/>
      <c r="W664" s="131"/>
      <c r="X664" s="131"/>
      <c r="Y664" s="131"/>
      <c r="Z664" s="131"/>
      <c r="AA664" s="131"/>
      <c r="AB664" s="61">
        <f t="shared" si="114"/>
        <v>0</v>
      </c>
      <c r="AE664" s="132"/>
    </row>
    <row r="665" spans="1:31" s="61" customFormat="1">
      <c r="A665" s="61" t="e">
        <f t="shared" si="115"/>
        <v>#N/A</v>
      </c>
      <c r="B665" s="121">
        <f t="shared" si="116"/>
        <v>0</v>
      </c>
      <c r="C665" s="117" t="e">
        <f>VLOOKUP(B665,映射表!A:C,3,0)</f>
        <v>#N/A</v>
      </c>
      <c r="D665" s="121">
        <f t="shared" si="117"/>
        <v>0</v>
      </c>
      <c r="E665" s="100">
        <f t="shared" si="118"/>
        <v>0</v>
      </c>
      <c r="F665" s="121">
        <f t="shared" si="119"/>
        <v>0</v>
      </c>
      <c r="G665" s="121">
        <f t="shared" si="120"/>
        <v>0</v>
      </c>
      <c r="H665" s="99" t="e">
        <f>VLOOKUP(C665,'B2B（ol)'!A:J,10,0)*D665</f>
        <v>#N/A</v>
      </c>
      <c r="I665" s="101" t="e">
        <f t="shared" si="121"/>
        <v>#DIV/0!</v>
      </c>
      <c r="J665" s="101">
        <f t="shared" si="122"/>
        <v>0</v>
      </c>
      <c r="K665" s="121">
        <f t="shared" si="123"/>
        <v>0</v>
      </c>
      <c r="L665" s="121" t="e">
        <f>VLOOKUP(C665,'B2B（ol)'!A:P,16,0)</f>
        <v>#N/A</v>
      </c>
      <c r="M665" s="117">
        <f t="shared" si="124"/>
        <v>0</v>
      </c>
      <c r="N665" s="114" t="e">
        <f>VLOOKUP(C665,'B2B（ol)'!A:K,11,0)</f>
        <v>#N/A</v>
      </c>
      <c r="O665" s="114" t="e">
        <f>VLOOKUP(B665,fulfillment!L:AN,29,0)</f>
        <v>#N/A</v>
      </c>
      <c r="P665" s="113"/>
      <c r="Q665" s="61" t="e">
        <f>VLOOKUP(R665,映射表!A:G,7,0)</f>
        <v>#N/A</v>
      </c>
      <c r="R665" s="131"/>
      <c r="S665" s="131"/>
      <c r="T665" s="131"/>
      <c r="U665" s="131"/>
      <c r="V665" s="131"/>
      <c r="W665" s="131"/>
      <c r="X665" s="131"/>
      <c r="Y665" s="131"/>
      <c r="Z665" s="131"/>
      <c r="AA665" s="131"/>
      <c r="AB665" s="61">
        <f t="shared" si="114"/>
        <v>0</v>
      </c>
      <c r="AE665" s="132"/>
    </row>
    <row r="666" spans="1:31" s="61" customFormat="1">
      <c r="A666" s="61" t="e">
        <f t="shared" si="115"/>
        <v>#N/A</v>
      </c>
      <c r="B666" s="121">
        <f t="shared" si="116"/>
        <v>0</v>
      </c>
      <c r="C666" s="117" t="e">
        <f>VLOOKUP(B666,映射表!A:C,3,0)</f>
        <v>#N/A</v>
      </c>
      <c r="D666" s="121">
        <f t="shared" si="117"/>
        <v>0</v>
      </c>
      <c r="E666" s="100">
        <f t="shared" si="118"/>
        <v>0</v>
      </c>
      <c r="F666" s="121">
        <f t="shared" si="119"/>
        <v>0</v>
      </c>
      <c r="G666" s="121">
        <f t="shared" si="120"/>
        <v>0</v>
      </c>
      <c r="H666" s="99" t="e">
        <f>VLOOKUP(C666,'B2B（ol)'!A:J,10,0)*D666</f>
        <v>#N/A</v>
      </c>
      <c r="I666" s="101" t="e">
        <f t="shared" si="121"/>
        <v>#DIV/0!</v>
      </c>
      <c r="J666" s="101">
        <f t="shared" si="122"/>
        <v>0</v>
      </c>
      <c r="K666" s="121">
        <f t="shared" si="123"/>
        <v>0</v>
      </c>
      <c r="L666" s="121" t="e">
        <f>VLOOKUP(C666,'B2B（ol)'!A:P,16,0)</f>
        <v>#N/A</v>
      </c>
      <c r="M666" s="117">
        <f t="shared" si="124"/>
        <v>0</v>
      </c>
      <c r="N666" s="114" t="e">
        <f>VLOOKUP(C666,'B2B（ol)'!A:K,11,0)</f>
        <v>#N/A</v>
      </c>
      <c r="O666" s="114" t="e">
        <f>VLOOKUP(B666,fulfillment!L:AN,29,0)</f>
        <v>#N/A</v>
      </c>
      <c r="P666" s="113"/>
      <c r="Q666" s="61" t="e">
        <f>VLOOKUP(R666,映射表!A:G,7,0)</f>
        <v>#N/A</v>
      </c>
      <c r="R666" s="131"/>
      <c r="S666" s="131"/>
      <c r="T666" s="131"/>
      <c r="U666" s="131"/>
      <c r="V666" s="131"/>
      <c r="W666" s="131"/>
      <c r="X666" s="131"/>
      <c r="Y666" s="131"/>
      <c r="Z666" s="131"/>
      <c r="AA666" s="131"/>
      <c r="AB666" s="61">
        <f t="shared" si="114"/>
        <v>0</v>
      </c>
      <c r="AE666" s="132"/>
    </row>
    <row r="667" spans="1:31" s="61" customFormat="1">
      <c r="A667" s="61" t="e">
        <f t="shared" si="115"/>
        <v>#N/A</v>
      </c>
      <c r="B667" s="121">
        <f t="shared" si="116"/>
        <v>0</v>
      </c>
      <c r="C667" s="117" t="e">
        <f>VLOOKUP(B667,映射表!A:C,3,0)</f>
        <v>#N/A</v>
      </c>
      <c r="D667" s="121">
        <f t="shared" si="117"/>
        <v>0</v>
      </c>
      <c r="E667" s="100">
        <f t="shared" si="118"/>
        <v>0</v>
      </c>
      <c r="F667" s="121">
        <f t="shared" si="119"/>
        <v>0</v>
      </c>
      <c r="G667" s="121">
        <f t="shared" si="120"/>
        <v>0</v>
      </c>
      <c r="H667" s="99" t="e">
        <f>VLOOKUP(C667,'B2B（ol)'!A:J,10,0)*D667</f>
        <v>#N/A</v>
      </c>
      <c r="I667" s="101" t="e">
        <f t="shared" si="121"/>
        <v>#DIV/0!</v>
      </c>
      <c r="J667" s="101">
        <f t="shared" si="122"/>
        <v>0</v>
      </c>
      <c r="K667" s="121">
        <f t="shared" si="123"/>
        <v>0</v>
      </c>
      <c r="L667" s="121" t="e">
        <f>VLOOKUP(C667,'B2B（ol)'!A:P,16,0)</f>
        <v>#N/A</v>
      </c>
      <c r="M667" s="117">
        <f t="shared" si="124"/>
        <v>0</v>
      </c>
      <c r="N667" s="114" t="e">
        <f>VLOOKUP(C667,'B2B（ol)'!A:K,11,0)</f>
        <v>#N/A</v>
      </c>
      <c r="O667" s="114" t="e">
        <f>VLOOKUP(B667,fulfillment!L:AN,29,0)</f>
        <v>#N/A</v>
      </c>
      <c r="P667" s="113"/>
      <c r="Q667" s="61" t="e">
        <f>VLOOKUP(R667,映射表!A:G,7,0)</f>
        <v>#N/A</v>
      </c>
      <c r="R667" s="131"/>
      <c r="S667" s="131"/>
      <c r="T667" s="131"/>
      <c r="U667" s="131"/>
      <c r="V667" s="131"/>
      <c r="W667" s="131"/>
      <c r="X667" s="131"/>
      <c r="Y667" s="131"/>
      <c r="Z667" s="131"/>
      <c r="AA667" s="131"/>
      <c r="AB667" s="61">
        <f t="shared" ref="AB667:AB730" si="125">M667</f>
        <v>0</v>
      </c>
      <c r="AE667" s="132"/>
    </row>
    <row r="668" spans="1:31" s="61" customFormat="1">
      <c r="A668" s="61" t="e">
        <f t="shared" si="115"/>
        <v>#N/A</v>
      </c>
      <c r="B668" s="121">
        <f t="shared" si="116"/>
        <v>0</v>
      </c>
      <c r="C668" s="117" t="e">
        <f>VLOOKUP(B668,映射表!A:C,3,0)</f>
        <v>#N/A</v>
      </c>
      <c r="D668" s="121">
        <f t="shared" si="117"/>
        <v>0</v>
      </c>
      <c r="E668" s="100">
        <f t="shared" si="118"/>
        <v>0</v>
      </c>
      <c r="F668" s="121">
        <f t="shared" si="119"/>
        <v>0</v>
      </c>
      <c r="G668" s="121">
        <f t="shared" si="120"/>
        <v>0</v>
      </c>
      <c r="H668" s="99" t="e">
        <f>VLOOKUP(C668,'B2B（ol)'!A:J,10,0)*D668</f>
        <v>#N/A</v>
      </c>
      <c r="I668" s="101" t="e">
        <f t="shared" si="121"/>
        <v>#DIV/0!</v>
      </c>
      <c r="J668" s="101">
        <f t="shared" si="122"/>
        <v>0</v>
      </c>
      <c r="K668" s="121">
        <f t="shared" si="123"/>
        <v>0</v>
      </c>
      <c r="L668" s="121" t="e">
        <f>VLOOKUP(C668,'B2B（ol)'!A:P,16,0)</f>
        <v>#N/A</v>
      </c>
      <c r="M668" s="117">
        <f t="shared" si="124"/>
        <v>0</v>
      </c>
      <c r="N668" s="114" t="e">
        <f>VLOOKUP(C668,'B2B（ol)'!A:K,11,0)</f>
        <v>#N/A</v>
      </c>
      <c r="O668" s="114" t="e">
        <f>VLOOKUP(B668,fulfillment!L:AN,29,0)</f>
        <v>#N/A</v>
      </c>
      <c r="P668" s="113"/>
      <c r="Q668" s="61" t="e">
        <f>VLOOKUP(R668,映射表!A:G,7,0)</f>
        <v>#N/A</v>
      </c>
      <c r="R668" s="131"/>
      <c r="S668" s="131"/>
      <c r="T668" s="131"/>
      <c r="U668" s="131"/>
      <c r="V668" s="131"/>
      <c r="W668" s="131"/>
      <c r="X668" s="131"/>
      <c r="Y668" s="131"/>
      <c r="Z668" s="131"/>
      <c r="AA668" s="131"/>
      <c r="AB668" s="61">
        <f t="shared" si="125"/>
        <v>0</v>
      </c>
      <c r="AE668" s="132"/>
    </row>
    <row r="669" spans="1:31" s="61" customFormat="1">
      <c r="A669" s="61" t="e">
        <f t="shared" si="115"/>
        <v>#N/A</v>
      </c>
      <c r="B669" s="121">
        <f t="shared" si="116"/>
        <v>0</v>
      </c>
      <c r="C669" s="117" t="e">
        <f>VLOOKUP(B669,映射表!A:C,3,0)</f>
        <v>#N/A</v>
      </c>
      <c r="D669" s="121">
        <f t="shared" si="117"/>
        <v>0</v>
      </c>
      <c r="E669" s="100">
        <f t="shared" si="118"/>
        <v>0</v>
      </c>
      <c r="F669" s="121">
        <f t="shared" si="119"/>
        <v>0</v>
      </c>
      <c r="G669" s="121">
        <f t="shared" si="120"/>
        <v>0</v>
      </c>
      <c r="H669" s="99" t="e">
        <f>VLOOKUP(C669,'B2B（ol)'!A:J,10,0)*D669</f>
        <v>#N/A</v>
      </c>
      <c r="I669" s="101" t="e">
        <f t="shared" si="121"/>
        <v>#DIV/0!</v>
      </c>
      <c r="J669" s="101">
        <f t="shared" si="122"/>
        <v>0</v>
      </c>
      <c r="K669" s="121">
        <f t="shared" si="123"/>
        <v>0</v>
      </c>
      <c r="L669" s="121" t="e">
        <f>VLOOKUP(C669,'B2B（ol)'!A:P,16,0)</f>
        <v>#N/A</v>
      </c>
      <c r="M669" s="117">
        <f t="shared" si="124"/>
        <v>0</v>
      </c>
      <c r="N669" s="114" t="e">
        <f>VLOOKUP(C669,'B2B（ol)'!A:K,11,0)</f>
        <v>#N/A</v>
      </c>
      <c r="O669" s="114" t="e">
        <f>VLOOKUP(B669,fulfillment!L:AN,29,0)</f>
        <v>#N/A</v>
      </c>
      <c r="P669" s="113"/>
      <c r="Q669" s="61" t="e">
        <f>VLOOKUP(R669,映射表!A:G,7,0)</f>
        <v>#N/A</v>
      </c>
      <c r="R669" s="131"/>
      <c r="S669" s="131"/>
      <c r="T669" s="131"/>
      <c r="U669" s="131"/>
      <c r="V669" s="131"/>
      <c r="W669" s="131"/>
      <c r="X669" s="131"/>
      <c r="Y669" s="131"/>
      <c r="Z669" s="131"/>
      <c r="AA669" s="131"/>
      <c r="AB669" s="61">
        <f t="shared" si="125"/>
        <v>0</v>
      </c>
      <c r="AE669" s="132"/>
    </row>
    <row r="670" spans="1:31" s="61" customFormat="1">
      <c r="A670" s="61" t="e">
        <f t="shared" si="115"/>
        <v>#N/A</v>
      </c>
      <c r="B670" s="121">
        <f t="shared" si="116"/>
        <v>0</v>
      </c>
      <c r="C670" s="117" t="e">
        <f>VLOOKUP(B670,映射表!A:C,3,0)</f>
        <v>#N/A</v>
      </c>
      <c r="D670" s="121">
        <f t="shared" si="117"/>
        <v>0</v>
      </c>
      <c r="E670" s="100">
        <f t="shared" si="118"/>
        <v>0</v>
      </c>
      <c r="F670" s="121">
        <f t="shared" si="119"/>
        <v>0</v>
      </c>
      <c r="G670" s="121">
        <f t="shared" si="120"/>
        <v>0</v>
      </c>
      <c r="H670" s="99" t="e">
        <f>VLOOKUP(C670,'B2B（ol)'!A:J,10,0)*D670</f>
        <v>#N/A</v>
      </c>
      <c r="I670" s="101" t="e">
        <f t="shared" si="121"/>
        <v>#DIV/0!</v>
      </c>
      <c r="J670" s="101">
        <f t="shared" si="122"/>
        <v>0</v>
      </c>
      <c r="K670" s="121">
        <f t="shared" si="123"/>
        <v>0</v>
      </c>
      <c r="L670" s="121" t="e">
        <f>VLOOKUP(C670,'B2B（ol)'!A:P,16,0)</f>
        <v>#N/A</v>
      </c>
      <c r="M670" s="117">
        <f t="shared" si="124"/>
        <v>0</v>
      </c>
      <c r="N670" s="114" t="e">
        <f>VLOOKUP(C670,'B2B（ol)'!A:K,11,0)</f>
        <v>#N/A</v>
      </c>
      <c r="O670" s="114" t="e">
        <f>VLOOKUP(B670,fulfillment!L:AN,29,0)</f>
        <v>#N/A</v>
      </c>
      <c r="P670" s="113"/>
      <c r="Q670" s="61" t="e">
        <f>VLOOKUP(R670,映射表!A:G,7,0)</f>
        <v>#N/A</v>
      </c>
      <c r="R670" s="131"/>
      <c r="S670" s="131"/>
      <c r="T670" s="131"/>
      <c r="U670" s="131"/>
      <c r="V670" s="131"/>
      <c r="W670" s="131"/>
      <c r="X670" s="131"/>
      <c r="Y670" s="131"/>
      <c r="Z670" s="131"/>
      <c r="AA670" s="131"/>
      <c r="AB670" s="61">
        <f t="shared" si="125"/>
        <v>0</v>
      </c>
      <c r="AE670" s="132"/>
    </row>
    <row r="671" spans="1:31" s="61" customFormat="1">
      <c r="A671" s="61" t="e">
        <f t="shared" si="115"/>
        <v>#N/A</v>
      </c>
      <c r="B671" s="121">
        <f t="shared" si="116"/>
        <v>0</v>
      </c>
      <c r="C671" s="117" t="e">
        <f>VLOOKUP(B671,映射表!A:C,3,0)</f>
        <v>#N/A</v>
      </c>
      <c r="D671" s="121">
        <f t="shared" si="117"/>
        <v>0</v>
      </c>
      <c r="E671" s="100">
        <f t="shared" si="118"/>
        <v>0</v>
      </c>
      <c r="F671" s="121">
        <f t="shared" si="119"/>
        <v>0</v>
      </c>
      <c r="G671" s="121">
        <f t="shared" si="120"/>
        <v>0</v>
      </c>
      <c r="H671" s="99" t="e">
        <f>VLOOKUP(C671,'B2B（ol)'!A:J,10,0)*D671</f>
        <v>#N/A</v>
      </c>
      <c r="I671" s="101" t="e">
        <f t="shared" si="121"/>
        <v>#DIV/0!</v>
      </c>
      <c r="J671" s="101">
        <f t="shared" si="122"/>
        <v>0</v>
      </c>
      <c r="K671" s="121">
        <f t="shared" si="123"/>
        <v>0</v>
      </c>
      <c r="L671" s="121" t="e">
        <f>VLOOKUP(C671,'B2B（ol)'!A:P,16,0)</f>
        <v>#N/A</v>
      </c>
      <c r="M671" s="117">
        <f t="shared" si="124"/>
        <v>0</v>
      </c>
      <c r="N671" s="114" t="e">
        <f>VLOOKUP(C671,'B2B（ol)'!A:K,11,0)</f>
        <v>#N/A</v>
      </c>
      <c r="O671" s="114" t="e">
        <f>VLOOKUP(B671,fulfillment!L:AN,29,0)</f>
        <v>#N/A</v>
      </c>
      <c r="P671" s="113"/>
      <c r="Q671" s="61" t="e">
        <f>VLOOKUP(R671,映射表!A:G,7,0)</f>
        <v>#N/A</v>
      </c>
      <c r="R671" s="131"/>
      <c r="S671" s="131"/>
      <c r="T671" s="131"/>
      <c r="U671" s="131"/>
      <c r="V671" s="131"/>
      <c r="W671" s="131"/>
      <c r="X671" s="131"/>
      <c r="Y671" s="131"/>
      <c r="Z671" s="131"/>
      <c r="AA671" s="131"/>
      <c r="AB671" s="61">
        <f t="shared" si="125"/>
        <v>0</v>
      </c>
      <c r="AE671" s="132"/>
    </row>
    <row r="672" spans="1:31" s="61" customFormat="1">
      <c r="A672" s="61" t="e">
        <f t="shared" si="115"/>
        <v>#N/A</v>
      </c>
      <c r="B672" s="121">
        <f t="shared" si="116"/>
        <v>0</v>
      </c>
      <c r="C672" s="117" t="e">
        <f>VLOOKUP(B672,映射表!A:C,3,0)</f>
        <v>#N/A</v>
      </c>
      <c r="D672" s="121">
        <f t="shared" si="117"/>
        <v>0</v>
      </c>
      <c r="E672" s="100">
        <f t="shared" si="118"/>
        <v>0</v>
      </c>
      <c r="F672" s="121">
        <f t="shared" si="119"/>
        <v>0</v>
      </c>
      <c r="G672" s="121">
        <f t="shared" si="120"/>
        <v>0</v>
      </c>
      <c r="H672" s="99" t="e">
        <f>VLOOKUP(C672,'B2B（ol)'!A:J,10,0)*D672</f>
        <v>#N/A</v>
      </c>
      <c r="I672" s="101" t="e">
        <f t="shared" si="121"/>
        <v>#DIV/0!</v>
      </c>
      <c r="J672" s="101">
        <f t="shared" si="122"/>
        <v>0</v>
      </c>
      <c r="K672" s="121">
        <f t="shared" si="123"/>
        <v>0</v>
      </c>
      <c r="L672" s="121" t="e">
        <f>VLOOKUP(C672,'B2B（ol)'!A:P,16,0)</f>
        <v>#N/A</v>
      </c>
      <c r="M672" s="117">
        <f t="shared" si="124"/>
        <v>0</v>
      </c>
      <c r="N672" s="114" t="e">
        <f>VLOOKUP(C672,'B2B（ol)'!A:K,11,0)</f>
        <v>#N/A</v>
      </c>
      <c r="O672" s="114" t="e">
        <f>VLOOKUP(B672,fulfillment!L:AN,29,0)</f>
        <v>#N/A</v>
      </c>
      <c r="P672" s="113"/>
      <c r="Q672" s="61" t="e">
        <f>VLOOKUP(R672,映射表!A:G,7,0)</f>
        <v>#N/A</v>
      </c>
      <c r="R672" s="131"/>
      <c r="S672" s="131"/>
      <c r="T672" s="131"/>
      <c r="U672" s="131"/>
      <c r="V672" s="131"/>
      <c r="W672" s="131"/>
      <c r="X672" s="131"/>
      <c r="Y672" s="131"/>
      <c r="Z672" s="131"/>
      <c r="AA672" s="131"/>
      <c r="AB672" s="61">
        <f t="shared" si="125"/>
        <v>0</v>
      </c>
      <c r="AE672" s="132"/>
    </row>
    <row r="673" spans="1:31" s="61" customFormat="1">
      <c r="A673" s="61" t="e">
        <f t="shared" si="115"/>
        <v>#N/A</v>
      </c>
      <c r="B673" s="121">
        <f t="shared" si="116"/>
        <v>0</v>
      </c>
      <c r="C673" s="117" t="e">
        <f>VLOOKUP(B673,映射表!A:C,3,0)</f>
        <v>#N/A</v>
      </c>
      <c r="D673" s="121">
        <f t="shared" si="117"/>
        <v>0</v>
      </c>
      <c r="E673" s="100">
        <f t="shared" si="118"/>
        <v>0</v>
      </c>
      <c r="F673" s="121">
        <f t="shared" si="119"/>
        <v>0</v>
      </c>
      <c r="G673" s="121">
        <f t="shared" si="120"/>
        <v>0</v>
      </c>
      <c r="H673" s="99" t="e">
        <f>VLOOKUP(C673,'B2B（ol)'!A:J,10,0)*D673</f>
        <v>#N/A</v>
      </c>
      <c r="I673" s="101" t="e">
        <f t="shared" si="121"/>
        <v>#DIV/0!</v>
      </c>
      <c r="J673" s="101">
        <f t="shared" si="122"/>
        <v>0</v>
      </c>
      <c r="K673" s="121">
        <f t="shared" si="123"/>
        <v>0</v>
      </c>
      <c r="L673" s="121" t="e">
        <f>VLOOKUP(C673,'B2B（ol)'!A:P,16,0)</f>
        <v>#N/A</v>
      </c>
      <c r="M673" s="117">
        <f t="shared" si="124"/>
        <v>0</v>
      </c>
      <c r="N673" s="114" t="e">
        <f>VLOOKUP(C673,'B2B（ol)'!A:K,11,0)</f>
        <v>#N/A</v>
      </c>
      <c r="O673" s="114" t="e">
        <f>VLOOKUP(B673,fulfillment!L:AN,29,0)</f>
        <v>#N/A</v>
      </c>
      <c r="P673" s="113"/>
      <c r="Q673" s="61" t="e">
        <f>VLOOKUP(R673,映射表!A:G,7,0)</f>
        <v>#N/A</v>
      </c>
      <c r="R673" s="131"/>
      <c r="S673" s="131"/>
      <c r="T673" s="131"/>
      <c r="U673" s="131"/>
      <c r="V673" s="131"/>
      <c r="W673" s="131"/>
      <c r="X673" s="131"/>
      <c r="Y673" s="131"/>
      <c r="Z673" s="131"/>
      <c r="AA673" s="131"/>
      <c r="AB673" s="61">
        <f t="shared" si="125"/>
        <v>0</v>
      </c>
      <c r="AE673" s="132"/>
    </row>
    <row r="674" spans="1:31" s="61" customFormat="1">
      <c r="A674" s="61" t="e">
        <f t="shared" si="115"/>
        <v>#N/A</v>
      </c>
      <c r="B674" s="121">
        <f t="shared" si="116"/>
        <v>0</v>
      </c>
      <c r="C674" s="117" t="e">
        <f>VLOOKUP(B674,映射表!A:C,3,0)</f>
        <v>#N/A</v>
      </c>
      <c r="D674" s="121">
        <f t="shared" si="117"/>
        <v>0</v>
      </c>
      <c r="E674" s="100">
        <f t="shared" si="118"/>
        <v>0</v>
      </c>
      <c r="F674" s="121">
        <f t="shared" si="119"/>
        <v>0</v>
      </c>
      <c r="G674" s="121">
        <f t="shared" si="120"/>
        <v>0</v>
      </c>
      <c r="H674" s="99" t="e">
        <f>VLOOKUP(C674,'B2B（ol)'!A:J,10,0)*D674</f>
        <v>#N/A</v>
      </c>
      <c r="I674" s="101" t="e">
        <f t="shared" si="121"/>
        <v>#DIV/0!</v>
      </c>
      <c r="J674" s="101">
        <f t="shared" si="122"/>
        <v>0</v>
      </c>
      <c r="K674" s="121">
        <f t="shared" si="123"/>
        <v>0</v>
      </c>
      <c r="L674" s="121" t="e">
        <f>VLOOKUP(C674,'B2B（ol)'!A:P,16,0)</f>
        <v>#N/A</v>
      </c>
      <c r="M674" s="117">
        <f t="shared" si="124"/>
        <v>0</v>
      </c>
      <c r="N674" s="114" t="e">
        <f>VLOOKUP(C674,'B2B（ol)'!A:K,11,0)</f>
        <v>#N/A</v>
      </c>
      <c r="O674" s="114" t="e">
        <f>VLOOKUP(B674,fulfillment!L:AN,29,0)</f>
        <v>#N/A</v>
      </c>
      <c r="P674" s="113"/>
      <c r="Q674" s="61" t="e">
        <f>VLOOKUP(R674,映射表!A:G,7,0)</f>
        <v>#N/A</v>
      </c>
      <c r="R674" s="131"/>
      <c r="S674" s="131"/>
      <c r="T674" s="131"/>
      <c r="U674" s="131"/>
      <c r="V674" s="131"/>
      <c r="W674" s="131"/>
      <c r="X674" s="131"/>
      <c r="Y674" s="131"/>
      <c r="Z674" s="131"/>
      <c r="AA674" s="131"/>
      <c r="AB674" s="61">
        <f t="shared" si="125"/>
        <v>0</v>
      </c>
      <c r="AE674" s="132"/>
    </row>
    <row r="675" spans="1:31" s="61" customFormat="1">
      <c r="A675" s="61" t="e">
        <f t="shared" si="115"/>
        <v>#N/A</v>
      </c>
      <c r="B675" s="121">
        <f t="shared" si="116"/>
        <v>0</v>
      </c>
      <c r="C675" s="117" t="e">
        <f>VLOOKUP(B675,映射表!A:C,3,0)</f>
        <v>#N/A</v>
      </c>
      <c r="D675" s="121">
        <f t="shared" si="117"/>
        <v>0</v>
      </c>
      <c r="E675" s="100">
        <f t="shared" si="118"/>
        <v>0</v>
      </c>
      <c r="F675" s="121">
        <f t="shared" si="119"/>
        <v>0</v>
      </c>
      <c r="G675" s="121">
        <f t="shared" si="120"/>
        <v>0</v>
      </c>
      <c r="H675" s="99" t="e">
        <f>VLOOKUP(C675,'B2B（ol)'!A:J,10,0)*D675</f>
        <v>#N/A</v>
      </c>
      <c r="I675" s="101" t="e">
        <f t="shared" si="121"/>
        <v>#DIV/0!</v>
      </c>
      <c r="J675" s="101">
        <f t="shared" si="122"/>
        <v>0</v>
      </c>
      <c r="K675" s="121">
        <f t="shared" si="123"/>
        <v>0</v>
      </c>
      <c r="L675" s="121" t="e">
        <f>VLOOKUP(C675,'B2B（ol)'!A:P,16,0)</f>
        <v>#N/A</v>
      </c>
      <c r="M675" s="117">
        <f t="shared" si="124"/>
        <v>0</v>
      </c>
      <c r="N675" s="114" t="e">
        <f>VLOOKUP(C675,'B2B（ol)'!A:K,11,0)</f>
        <v>#N/A</v>
      </c>
      <c r="O675" s="114" t="e">
        <f>VLOOKUP(B675,fulfillment!L:AN,29,0)</f>
        <v>#N/A</v>
      </c>
      <c r="P675" s="113"/>
      <c r="Q675" s="61" t="e">
        <f>VLOOKUP(R675,映射表!A:G,7,0)</f>
        <v>#N/A</v>
      </c>
      <c r="R675" s="131"/>
      <c r="S675" s="131"/>
      <c r="T675" s="131"/>
      <c r="U675" s="131"/>
      <c r="V675" s="131"/>
      <c r="W675" s="131"/>
      <c r="X675" s="131"/>
      <c r="Y675" s="131"/>
      <c r="Z675" s="131"/>
      <c r="AA675" s="131"/>
      <c r="AB675" s="61">
        <f t="shared" si="125"/>
        <v>0</v>
      </c>
      <c r="AE675" s="132"/>
    </row>
    <row r="676" spans="1:31" s="61" customFormat="1">
      <c r="A676" s="61" t="e">
        <f t="shared" si="115"/>
        <v>#N/A</v>
      </c>
      <c r="B676" s="121">
        <f t="shared" si="116"/>
        <v>0</v>
      </c>
      <c r="C676" s="117" t="e">
        <f>VLOOKUP(B676,映射表!A:C,3,0)</f>
        <v>#N/A</v>
      </c>
      <c r="D676" s="121">
        <f t="shared" si="117"/>
        <v>0</v>
      </c>
      <c r="E676" s="100">
        <f t="shared" si="118"/>
        <v>0</v>
      </c>
      <c r="F676" s="121">
        <f t="shared" si="119"/>
        <v>0</v>
      </c>
      <c r="G676" s="121">
        <f t="shared" si="120"/>
        <v>0</v>
      </c>
      <c r="H676" s="99" t="e">
        <f>VLOOKUP(C676,'B2B（ol)'!A:J,10,0)*D676</f>
        <v>#N/A</v>
      </c>
      <c r="I676" s="101" t="e">
        <f t="shared" si="121"/>
        <v>#DIV/0!</v>
      </c>
      <c r="J676" s="101">
        <f t="shared" si="122"/>
        <v>0</v>
      </c>
      <c r="K676" s="121">
        <f t="shared" si="123"/>
        <v>0</v>
      </c>
      <c r="L676" s="121" t="e">
        <f>VLOOKUP(C676,'B2B（ol)'!A:P,16,0)</f>
        <v>#N/A</v>
      </c>
      <c r="M676" s="117">
        <f t="shared" si="124"/>
        <v>0</v>
      </c>
      <c r="N676" s="114" t="e">
        <f>VLOOKUP(C676,'B2B（ol)'!A:K,11,0)</f>
        <v>#N/A</v>
      </c>
      <c r="O676" s="114" t="e">
        <f>VLOOKUP(B676,fulfillment!L:AN,29,0)</f>
        <v>#N/A</v>
      </c>
      <c r="P676" s="113"/>
      <c r="Q676" s="61" t="e">
        <f>VLOOKUP(R676,映射表!A:G,7,0)</f>
        <v>#N/A</v>
      </c>
      <c r="R676" s="131"/>
      <c r="S676" s="131"/>
      <c r="T676" s="131"/>
      <c r="U676" s="131"/>
      <c r="V676" s="131"/>
      <c r="W676" s="131"/>
      <c r="X676" s="131"/>
      <c r="Y676" s="131"/>
      <c r="Z676" s="131"/>
      <c r="AA676" s="131"/>
      <c r="AB676" s="61">
        <f t="shared" si="125"/>
        <v>0</v>
      </c>
      <c r="AE676" s="132"/>
    </row>
    <row r="677" spans="1:31" s="61" customFormat="1">
      <c r="A677" s="61" t="e">
        <f t="shared" si="115"/>
        <v>#N/A</v>
      </c>
      <c r="B677" s="121">
        <f t="shared" si="116"/>
        <v>0</v>
      </c>
      <c r="C677" s="117" t="e">
        <f>VLOOKUP(B677,映射表!A:C,3,0)</f>
        <v>#N/A</v>
      </c>
      <c r="D677" s="121">
        <f t="shared" si="117"/>
        <v>0</v>
      </c>
      <c r="E677" s="100">
        <f t="shared" si="118"/>
        <v>0</v>
      </c>
      <c r="F677" s="121">
        <f t="shared" si="119"/>
        <v>0</v>
      </c>
      <c r="G677" s="121">
        <f t="shared" si="120"/>
        <v>0</v>
      </c>
      <c r="H677" s="99" t="e">
        <f>VLOOKUP(C677,'B2B（ol)'!A:J,10,0)*D677</f>
        <v>#N/A</v>
      </c>
      <c r="I677" s="101" t="e">
        <f t="shared" si="121"/>
        <v>#DIV/0!</v>
      </c>
      <c r="J677" s="101">
        <f t="shared" si="122"/>
        <v>0</v>
      </c>
      <c r="K677" s="121">
        <f t="shared" si="123"/>
        <v>0</v>
      </c>
      <c r="L677" s="121" t="e">
        <f>VLOOKUP(C677,'B2B（ol)'!A:P,16,0)</f>
        <v>#N/A</v>
      </c>
      <c r="M677" s="117">
        <f t="shared" si="124"/>
        <v>0</v>
      </c>
      <c r="N677" s="114" t="e">
        <f>VLOOKUP(C677,'B2B（ol)'!A:K,11,0)</f>
        <v>#N/A</v>
      </c>
      <c r="O677" s="114" t="e">
        <f>VLOOKUP(B677,fulfillment!L:AN,29,0)</f>
        <v>#N/A</v>
      </c>
      <c r="P677" s="113"/>
      <c r="Q677" s="61" t="e">
        <f>VLOOKUP(R677,映射表!A:G,7,0)</f>
        <v>#N/A</v>
      </c>
      <c r="R677" s="131"/>
      <c r="S677" s="131"/>
      <c r="T677" s="131"/>
      <c r="U677" s="131"/>
      <c r="V677" s="131"/>
      <c r="W677" s="131"/>
      <c r="X677" s="131"/>
      <c r="Y677" s="131"/>
      <c r="Z677" s="131"/>
      <c r="AA677" s="131"/>
      <c r="AB677" s="61">
        <f t="shared" si="125"/>
        <v>0</v>
      </c>
      <c r="AE677" s="132"/>
    </row>
    <row r="678" spans="1:31" s="61" customFormat="1">
      <c r="A678" s="61" t="e">
        <f t="shared" si="115"/>
        <v>#N/A</v>
      </c>
      <c r="B678" s="121">
        <f t="shared" si="116"/>
        <v>0</v>
      </c>
      <c r="C678" s="117" t="e">
        <f>VLOOKUP(B678,映射表!A:C,3,0)</f>
        <v>#N/A</v>
      </c>
      <c r="D678" s="121">
        <f t="shared" si="117"/>
        <v>0</v>
      </c>
      <c r="E678" s="100">
        <f t="shared" si="118"/>
        <v>0</v>
      </c>
      <c r="F678" s="121">
        <f t="shared" si="119"/>
        <v>0</v>
      </c>
      <c r="G678" s="121">
        <f t="shared" si="120"/>
        <v>0</v>
      </c>
      <c r="H678" s="99" t="e">
        <f>VLOOKUP(C678,'B2B（ol)'!A:J,10,0)*D678</f>
        <v>#N/A</v>
      </c>
      <c r="I678" s="101" t="e">
        <f t="shared" si="121"/>
        <v>#DIV/0!</v>
      </c>
      <c r="J678" s="101">
        <f t="shared" si="122"/>
        <v>0</v>
      </c>
      <c r="K678" s="121">
        <f t="shared" si="123"/>
        <v>0</v>
      </c>
      <c r="L678" s="121" t="e">
        <f>VLOOKUP(C678,'B2B（ol)'!A:P,16,0)</f>
        <v>#N/A</v>
      </c>
      <c r="M678" s="117">
        <f t="shared" si="124"/>
        <v>0</v>
      </c>
      <c r="N678" s="114" t="e">
        <f>VLOOKUP(C678,'B2B（ol)'!A:K,11,0)</f>
        <v>#N/A</v>
      </c>
      <c r="O678" s="114" t="e">
        <f>VLOOKUP(B678,fulfillment!L:AN,29,0)</f>
        <v>#N/A</v>
      </c>
      <c r="P678" s="113"/>
      <c r="Q678" s="61" t="e">
        <f>VLOOKUP(R678,映射表!A:G,7,0)</f>
        <v>#N/A</v>
      </c>
      <c r="R678" s="131"/>
      <c r="S678" s="131"/>
      <c r="T678" s="131"/>
      <c r="U678" s="131"/>
      <c r="V678" s="131"/>
      <c r="W678" s="131"/>
      <c r="X678" s="131"/>
      <c r="Y678" s="131"/>
      <c r="Z678" s="131"/>
      <c r="AA678" s="131"/>
      <c r="AB678" s="61">
        <f t="shared" si="125"/>
        <v>0</v>
      </c>
      <c r="AE678" s="132"/>
    </row>
    <row r="679" spans="1:31" s="61" customFormat="1">
      <c r="A679" s="61" t="e">
        <f t="shared" si="115"/>
        <v>#N/A</v>
      </c>
      <c r="B679" s="121">
        <f t="shared" si="116"/>
        <v>0</v>
      </c>
      <c r="C679" s="117" t="e">
        <f>VLOOKUP(B679,映射表!A:C,3,0)</f>
        <v>#N/A</v>
      </c>
      <c r="D679" s="121">
        <f t="shared" si="117"/>
        <v>0</v>
      </c>
      <c r="E679" s="100">
        <f t="shared" si="118"/>
        <v>0</v>
      </c>
      <c r="F679" s="121">
        <f t="shared" si="119"/>
        <v>0</v>
      </c>
      <c r="G679" s="121">
        <f t="shared" si="120"/>
        <v>0</v>
      </c>
      <c r="H679" s="99" t="e">
        <f>VLOOKUP(C679,'B2B（ol)'!A:J,10,0)*D679</f>
        <v>#N/A</v>
      </c>
      <c r="I679" s="101" t="e">
        <f t="shared" si="121"/>
        <v>#DIV/0!</v>
      </c>
      <c r="J679" s="101">
        <f t="shared" si="122"/>
        <v>0</v>
      </c>
      <c r="K679" s="121">
        <f t="shared" si="123"/>
        <v>0</v>
      </c>
      <c r="L679" s="121" t="e">
        <f>VLOOKUP(C679,'B2B（ol)'!A:P,16,0)</f>
        <v>#N/A</v>
      </c>
      <c r="M679" s="117">
        <f t="shared" si="124"/>
        <v>0</v>
      </c>
      <c r="N679" s="114" t="e">
        <f>VLOOKUP(C679,'B2B（ol)'!A:K,11,0)</f>
        <v>#N/A</v>
      </c>
      <c r="O679" s="114" t="e">
        <f>VLOOKUP(B679,fulfillment!L:AN,29,0)</f>
        <v>#N/A</v>
      </c>
      <c r="P679" s="113"/>
      <c r="Q679" s="61" t="e">
        <f>VLOOKUP(R679,映射表!A:G,7,0)</f>
        <v>#N/A</v>
      </c>
      <c r="R679" s="131"/>
      <c r="S679" s="131"/>
      <c r="T679" s="131"/>
      <c r="U679" s="131"/>
      <c r="V679" s="131"/>
      <c r="W679" s="131"/>
      <c r="X679" s="131"/>
      <c r="Y679" s="131"/>
      <c r="Z679" s="131"/>
      <c r="AA679" s="131"/>
      <c r="AB679" s="61">
        <f t="shared" si="125"/>
        <v>0</v>
      </c>
      <c r="AE679" s="132"/>
    </row>
    <row r="680" spans="1:31" s="61" customFormat="1">
      <c r="A680" s="61" t="e">
        <f t="shared" si="115"/>
        <v>#N/A</v>
      </c>
      <c r="B680" s="121">
        <f t="shared" si="116"/>
        <v>0</v>
      </c>
      <c r="C680" s="117" t="e">
        <f>VLOOKUP(B680,映射表!A:C,3,0)</f>
        <v>#N/A</v>
      </c>
      <c r="D680" s="121">
        <f t="shared" si="117"/>
        <v>0</v>
      </c>
      <c r="E680" s="100">
        <f t="shared" si="118"/>
        <v>0</v>
      </c>
      <c r="F680" s="121">
        <f t="shared" si="119"/>
        <v>0</v>
      </c>
      <c r="G680" s="121">
        <f t="shared" si="120"/>
        <v>0</v>
      </c>
      <c r="H680" s="99" t="e">
        <f>VLOOKUP(C680,'B2B（ol)'!A:J,10,0)*D680</f>
        <v>#N/A</v>
      </c>
      <c r="I680" s="101" t="e">
        <f t="shared" si="121"/>
        <v>#DIV/0!</v>
      </c>
      <c r="J680" s="101">
        <f t="shared" si="122"/>
        <v>0</v>
      </c>
      <c r="K680" s="121">
        <f t="shared" si="123"/>
        <v>0</v>
      </c>
      <c r="L680" s="121" t="e">
        <f>VLOOKUP(C680,'B2B（ol)'!A:P,16,0)</f>
        <v>#N/A</v>
      </c>
      <c r="M680" s="117">
        <f t="shared" si="124"/>
        <v>0</v>
      </c>
      <c r="N680" s="114" t="e">
        <f>VLOOKUP(C680,'B2B（ol)'!A:K,11,0)</f>
        <v>#N/A</v>
      </c>
      <c r="O680" s="114" t="e">
        <f>VLOOKUP(B680,fulfillment!L:AN,29,0)</f>
        <v>#N/A</v>
      </c>
      <c r="P680" s="113"/>
      <c r="Q680" s="61" t="e">
        <f>VLOOKUP(R680,映射表!A:G,7,0)</f>
        <v>#N/A</v>
      </c>
      <c r="R680" s="131"/>
      <c r="S680" s="131"/>
      <c r="T680" s="131"/>
      <c r="U680" s="131"/>
      <c r="V680" s="131"/>
      <c r="W680" s="131"/>
      <c r="X680" s="131"/>
      <c r="Y680" s="131"/>
      <c r="Z680" s="131"/>
      <c r="AA680" s="131"/>
      <c r="AB680" s="61">
        <f t="shared" si="125"/>
        <v>0</v>
      </c>
      <c r="AE680" s="132"/>
    </row>
    <row r="681" spans="1:31" s="61" customFormat="1">
      <c r="A681" s="61" t="e">
        <f t="shared" si="115"/>
        <v>#N/A</v>
      </c>
      <c r="B681" s="121">
        <f t="shared" si="116"/>
        <v>0</v>
      </c>
      <c r="C681" s="117" t="e">
        <f>VLOOKUP(B681,映射表!A:C,3,0)</f>
        <v>#N/A</v>
      </c>
      <c r="D681" s="121">
        <f t="shared" si="117"/>
        <v>0</v>
      </c>
      <c r="E681" s="100">
        <f t="shared" si="118"/>
        <v>0</v>
      </c>
      <c r="F681" s="121">
        <f t="shared" si="119"/>
        <v>0</v>
      </c>
      <c r="G681" s="121">
        <f t="shared" si="120"/>
        <v>0</v>
      </c>
      <c r="H681" s="99" t="e">
        <f>VLOOKUP(C681,'B2B（ol)'!A:J,10,0)*D681</f>
        <v>#N/A</v>
      </c>
      <c r="I681" s="101" t="e">
        <f t="shared" si="121"/>
        <v>#DIV/0!</v>
      </c>
      <c r="J681" s="101">
        <f t="shared" si="122"/>
        <v>0</v>
      </c>
      <c r="K681" s="121">
        <f t="shared" si="123"/>
        <v>0</v>
      </c>
      <c r="L681" s="121" t="e">
        <f>VLOOKUP(C681,'B2B（ol)'!A:P,16,0)</f>
        <v>#N/A</v>
      </c>
      <c r="M681" s="117">
        <f t="shared" si="124"/>
        <v>0</v>
      </c>
      <c r="N681" s="114" t="e">
        <f>VLOOKUP(C681,'B2B（ol)'!A:K,11,0)</f>
        <v>#N/A</v>
      </c>
      <c r="O681" s="114" t="e">
        <f>VLOOKUP(B681,fulfillment!L:AN,29,0)</f>
        <v>#N/A</v>
      </c>
      <c r="P681" s="113"/>
      <c r="Q681" s="61" t="e">
        <f>VLOOKUP(R681,映射表!A:G,7,0)</f>
        <v>#N/A</v>
      </c>
      <c r="R681" s="131"/>
      <c r="S681" s="131"/>
      <c r="T681" s="131"/>
      <c r="U681" s="131"/>
      <c r="V681" s="131"/>
      <c r="W681" s="131"/>
      <c r="X681" s="131"/>
      <c r="Y681" s="131"/>
      <c r="Z681" s="131"/>
      <c r="AA681" s="131"/>
      <c r="AB681" s="61">
        <f t="shared" si="125"/>
        <v>0</v>
      </c>
      <c r="AE681" s="132"/>
    </row>
    <row r="682" spans="1:31" s="61" customFormat="1">
      <c r="A682" s="61" t="e">
        <f t="shared" si="115"/>
        <v>#N/A</v>
      </c>
      <c r="B682" s="121">
        <f t="shared" si="116"/>
        <v>0</v>
      </c>
      <c r="C682" s="117" t="e">
        <f>VLOOKUP(B682,映射表!A:C,3,0)</f>
        <v>#N/A</v>
      </c>
      <c r="D682" s="121">
        <f t="shared" si="117"/>
        <v>0</v>
      </c>
      <c r="E682" s="100">
        <f t="shared" si="118"/>
        <v>0</v>
      </c>
      <c r="F682" s="121">
        <f t="shared" si="119"/>
        <v>0</v>
      </c>
      <c r="G682" s="121">
        <f t="shared" si="120"/>
        <v>0</v>
      </c>
      <c r="H682" s="99" t="e">
        <f>VLOOKUP(C682,'B2B（ol)'!A:J,10,0)*D682</f>
        <v>#N/A</v>
      </c>
      <c r="I682" s="101" t="e">
        <f t="shared" si="121"/>
        <v>#DIV/0!</v>
      </c>
      <c r="J682" s="101">
        <f t="shared" si="122"/>
        <v>0</v>
      </c>
      <c r="K682" s="121">
        <f t="shared" si="123"/>
        <v>0</v>
      </c>
      <c r="L682" s="121" t="e">
        <f>VLOOKUP(C682,'B2B（ol)'!A:P,16,0)</f>
        <v>#N/A</v>
      </c>
      <c r="M682" s="117">
        <f t="shared" si="124"/>
        <v>0</v>
      </c>
      <c r="N682" s="114" t="e">
        <f>VLOOKUP(C682,'B2B（ol)'!A:K,11,0)</f>
        <v>#N/A</v>
      </c>
      <c r="O682" s="114" t="e">
        <f>VLOOKUP(B682,fulfillment!L:AN,29,0)</f>
        <v>#N/A</v>
      </c>
      <c r="P682" s="113"/>
      <c r="Q682" s="61" t="e">
        <f>VLOOKUP(R682,映射表!A:G,7,0)</f>
        <v>#N/A</v>
      </c>
      <c r="R682" s="131"/>
      <c r="S682" s="131"/>
      <c r="T682" s="131"/>
      <c r="U682" s="131"/>
      <c r="V682" s="131"/>
      <c r="W682" s="131"/>
      <c r="X682" s="131"/>
      <c r="Y682" s="131"/>
      <c r="Z682" s="131"/>
      <c r="AA682" s="131"/>
      <c r="AB682" s="61">
        <f t="shared" si="125"/>
        <v>0</v>
      </c>
      <c r="AE682" s="132"/>
    </row>
    <row r="683" spans="1:31" s="61" customFormat="1">
      <c r="A683" s="61" t="e">
        <f t="shared" si="115"/>
        <v>#N/A</v>
      </c>
      <c r="B683" s="121">
        <f t="shared" si="116"/>
        <v>0</v>
      </c>
      <c r="C683" s="117" t="e">
        <f>VLOOKUP(B683,映射表!A:C,3,0)</f>
        <v>#N/A</v>
      </c>
      <c r="D683" s="121">
        <f t="shared" si="117"/>
        <v>0</v>
      </c>
      <c r="E683" s="100">
        <f t="shared" si="118"/>
        <v>0</v>
      </c>
      <c r="F683" s="121">
        <f t="shared" si="119"/>
        <v>0</v>
      </c>
      <c r="G683" s="121">
        <f t="shared" si="120"/>
        <v>0</v>
      </c>
      <c r="H683" s="99" t="e">
        <f>VLOOKUP(C683,'B2B（ol)'!A:J,10,0)*D683</f>
        <v>#N/A</v>
      </c>
      <c r="I683" s="101" t="e">
        <f t="shared" si="121"/>
        <v>#DIV/0!</v>
      </c>
      <c r="J683" s="101">
        <f t="shared" si="122"/>
        <v>0</v>
      </c>
      <c r="K683" s="121">
        <f t="shared" si="123"/>
        <v>0</v>
      </c>
      <c r="L683" s="121" t="e">
        <f>VLOOKUP(C683,'B2B（ol)'!A:P,16,0)</f>
        <v>#N/A</v>
      </c>
      <c r="M683" s="117">
        <f t="shared" si="124"/>
        <v>0</v>
      </c>
      <c r="N683" s="114" t="e">
        <f>VLOOKUP(C683,'B2B（ol)'!A:K,11,0)</f>
        <v>#N/A</v>
      </c>
      <c r="O683" s="114" t="e">
        <f>VLOOKUP(B683,fulfillment!L:AN,29,0)</f>
        <v>#N/A</v>
      </c>
      <c r="P683" s="113"/>
      <c r="Q683" s="61" t="e">
        <f>VLOOKUP(R683,映射表!A:G,7,0)</f>
        <v>#N/A</v>
      </c>
      <c r="R683" s="131"/>
      <c r="S683" s="131"/>
      <c r="T683" s="131"/>
      <c r="U683" s="131"/>
      <c r="V683" s="131"/>
      <c r="W683" s="131"/>
      <c r="X683" s="131"/>
      <c r="Y683" s="131"/>
      <c r="Z683" s="131"/>
      <c r="AA683" s="131"/>
      <c r="AB683" s="61">
        <f t="shared" si="125"/>
        <v>0</v>
      </c>
      <c r="AE683" s="132"/>
    </row>
    <row r="684" spans="1:31" s="61" customFormat="1">
      <c r="A684" s="61" t="e">
        <f t="shared" si="115"/>
        <v>#N/A</v>
      </c>
      <c r="B684" s="121">
        <f t="shared" si="116"/>
        <v>0</v>
      </c>
      <c r="C684" s="117" t="e">
        <f>VLOOKUP(B684,映射表!A:C,3,0)</f>
        <v>#N/A</v>
      </c>
      <c r="D684" s="121">
        <f t="shared" si="117"/>
        <v>0</v>
      </c>
      <c r="E684" s="100">
        <f t="shared" si="118"/>
        <v>0</v>
      </c>
      <c r="F684" s="121">
        <f t="shared" si="119"/>
        <v>0</v>
      </c>
      <c r="G684" s="121">
        <f t="shared" si="120"/>
        <v>0</v>
      </c>
      <c r="H684" s="99" t="e">
        <f>VLOOKUP(C684,'B2B（ol)'!A:J,10,0)*D684</f>
        <v>#N/A</v>
      </c>
      <c r="I684" s="101" t="e">
        <f t="shared" si="121"/>
        <v>#DIV/0!</v>
      </c>
      <c r="J684" s="101">
        <f t="shared" si="122"/>
        <v>0</v>
      </c>
      <c r="K684" s="121">
        <f t="shared" si="123"/>
        <v>0</v>
      </c>
      <c r="L684" s="121" t="e">
        <f>VLOOKUP(C684,'B2B（ol)'!A:P,16,0)</f>
        <v>#N/A</v>
      </c>
      <c r="M684" s="117">
        <f t="shared" si="124"/>
        <v>0</v>
      </c>
      <c r="N684" s="114" t="e">
        <f>VLOOKUP(C684,'B2B（ol)'!A:K,11,0)</f>
        <v>#N/A</v>
      </c>
      <c r="O684" s="114" t="e">
        <f>VLOOKUP(B684,fulfillment!L:AN,29,0)</f>
        <v>#N/A</v>
      </c>
      <c r="P684" s="113"/>
      <c r="Q684" s="61" t="e">
        <f>VLOOKUP(R684,映射表!A:G,7,0)</f>
        <v>#N/A</v>
      </c>
      <c r="R684" s="131"/>
      <c r="S684" s="131"/>
      <c r="T684" s="131"/>
      <c r="U684" s="131"/>
      <c r="V684" s="131"/>
      <c r="W684" s="131"/>
      <c r="X684" s="131"/>
      <c r="Y684" s="131"/>
      <c r="Z684" s="131"/>
      <c r="AA684" s="131"/>
      <c r="AB684" s="61">
        <f t="shared" si="125"/>
        <v>0</v>
      </c>
      <c r="AE684" s="132"/>
    </row>
    <row r="685" spans="1:31" s="61" customFormat="1">
      <c r="A685" s="61" t="e">
        <f t="shared" si="115"/>
        <v>#N/A</v>
      </c>
      <c r="B685" s="121">
        <f t="shared" si="116"/>
        <v>0</v>
      </c>
      <c r="C685" s="117" t="e">
        <f>VLOOKUP(B685,映射表!A:C,3,0)</f>
        <v>#N/A</v>
      </c>
      <c r="D685" s="121">
        <f t="shared" si="117"/>
        <v>0</v>
      </c>
      <c r="E685" s="100">
        <f t="shared" si="118"/>
        <v>0</v>
      </c>
      <c r="F685" s="121">
        <f t="shared" si="119"/>
        <v>0</v>
      </c>
      <c r="G685" s="121">
        <f t="shared" si="120"/>
        <v>0</v>
      </c>
      <c r="H685" s="99" t="e">
        <f>VLOOKUP(C685,'B2B（ol)'!A:J,10,0)*D685</f>
        <v>#N/A</v>
      </c>
      <c r="I685" s="101" t="e">
        <f t="shared" si="121"/>
        <v>#DIV/0!</v>
      </c>
      <c r="J685" s="101">
        <f t="shared" si="122"/>
        <v>0</v>
      </c>
      <c r="K685" s="121">
        <f t="shared" si="123"/>
        <v>0</v>
      </c>
      <c r="L685" s="121" t="e">
        <f>VLOOKUP(C685,'B2B（ol)'!A:P,16,0)</f>
        <v>#N/A</v>
      </c>
      <c r="M685" s="117">
        <f t="shared" si="124"/>
        <v>0</v>
      </c>
      <c r="N685" s="114" t="e">
        <f>VLOOKUP(C685,'B2B（ol)'!A:K,11,0)</f>
        <v>#N/A</v>
      </c>
      <c r="O685" s="114" t="e">
        <f>VLOOKUP(B685,fulfillment!L:AN,29,0)</f>
        <v>#N/A</v>
      </c>
      <c r="P685" s="113"/>
      <c r="Q685" s="61" t="e">
        <f>VLOOKUP(R685,映射表!A:G,7,0)</f>
        <v>#N/A</v>
      </c>
      <c r="R685" s="131"/>
      <c r="S685" s="131"/>
      <c r="T685" s="131"/>
      <c r="U685" s="131"/>
      <c r="V685" s="131"/>
      <c r="W685" s="131"/>
      <c r="X685" s="131"/>
      <c r="Y685" s="131"/>
      <c r="Z685" s="131"/>
      <c r="AA685" s="131"/>
      <c r="AB685" s="61">
        <f t="shared" si="125"/>
        <v>0</v>
      </c>
      <c r="AE685" s="132"/>
    </row>
    <row r="686" spans="1:31" s="61" customFormat="1">
      <c r="A686" s="61" t="e">
        <f t="shared" si="115"/>
        <v>#N/A</v>
      </c>
      <c r="B686" s="121">
        <f t="shared" si="116"/>
        <v>0</v>
      </c>
      <c r="C686" s="117" t="e">
        <f>VLOOKUP(B686,映射表!A:C,3,0)</f>
        <v>#N/A</v>
      </c>
      <c r="D686" s="121">
        <f t="shared" si="117"/>
        <v>0</v>
      </c>
      <c r="E686" s="100">
        <f t="shared" si="118"/>
        <v>0</v>
      </c>
      <c r="F686" s="121">
        <f t="shared" si="119"/>
        <v>0</v>
      </c>
      <c r="G686" s="121">
        <f t="shared" si="120"/>
        <v>0</v>
      </c>
      <c r="H686" s="99" t="e">
        <f>VLOOKUP(C686,'B2B（ol)'!A:J,10,0)*D686</f>
        <v>#N/A</v>
      </c>
      <c r="I686" s="101" t="e">
        <f t="shared" si="121"/>
        <v>#DIV/0!</v>
      </c>
      <c r="J686" s="101">
        <f t="shared" si="122"/>
        <v>0</v>
      </c>
      <c r="K686" s="121">
        <f t="shared" si="123"/>
        <v>0</v>
      </c>
      <c r="L686" s="121" t="e">
        <f>VLOOKUP(C686,'B2B（ol)'!A:P,16,0)</f>
        <v>#N/A</v>
      </c>
      <c r="M686" s="117">
        <f t="shared" si="124"/>
        <v>0</v>
      </c>
      <c r="N686" s="114" t="e">
        <f>VLOOKUP(C686,'B2B（ol)'!A:K,11,0)</f>
        <v>#N/A</v>
      </c>
      <c r="O686" s="114" t="e">
        <f>VLOOKUP(B686,fulfillment!L:AN,29,0)</f>
        <v>#N/A</v>
      </c>
      <c r="P686" s="113"/>
      <c r="Q686" s="61" t="e">
        <f>VLOOKUP(R686,映射表!A:G,7,0)</f>
        <v>#N/A</v>
      </c>
      <c r="R686" s="131"/>
      <c r="S686" s="131"/>
      <c r="T686" s="131"/>
      <c r="U686" s="131"/>
      <c r="V686" s="131"/>
      <c r="W686" s="131"/>
      <c r="X686" s="131"/>
      <c r="Y686" s="131"/>
      <c r="Z686" s="131"/>
      <c r="AA686" s="131"/>
      <c r="AB686" s="61">
        <f t="shared" si="125"/>
        <v>0</v>
      </c>
      <c r="AE686" s="132"/>
    </row>
    <row r="687" spans="1:31" s="61" customFormat="1">
      <c r="A687" s="61" t="e">
        <f t="shared" si="115"/>
        <v>#N/A</v>
      </c>
      <c r="B687" s="121">
        <f t="shared" si="116"/>
        <v>0</v>
      </c>
      <c r="C687" s="117" t="e">
        <f>VLOOKUP(B687,映射表!A:C,3,0)</f>
        <v>#N/A</v>
      </c>
      <c r="D687" s="121">
        <f t="shared" si="117"/>
        <v>0</v>
      </c>
      <c r="E687" s="100">
        <f t="shared" si="118"/>
        <v>0</v>
      </c>
      <c r="F687" s="121">
        <f t="shared" si="119"/>
        <v>0</v>
      </c>
      <c r="G687" s="121">
        <f t="shared" si="120"/>
        <v>0</v>
      </c>
      <c r="H687" s="99" t="e">
        <f>VLOOKUP(C687,'B2B（ol)'!A:J,10,0)*D687</f>
        <v>#N/A</v>
      </c>
      <c r="I687" s="101" t="e">
        <f t="shared" si="121"/>
        <v>#DIV/0!</v>
      </c>
      <c r="J687" s="101">
        <f t="shared" si="122"/>
        <v>0</v>
      </c>
      <c r="K687" s="121">
        <f t="shared" si="123"/>
        <v>0</v>
      </c>
      <c r="L687" s="121" t="e">
        <f>VLOOKUP(C687,'B2B（ol)'!A:P,16,0)</f>
        <v>#N/A</v>
      </c>
      <c r="M687" s="117">
        <f t="shared" si="124"/>
        <v>0</v>
      </c>
      <c r="N687" s="114" t="e">
        <f>VLOOKUP(C687,'B2B（ol)'!A:K,11,0)</f>
        <v>#N/A</v>
      </c>
      <c r="O687" s="114" t="e">
        <f>VLOOKUP(B687,fulfillment!L:AN,29,0)</f>
        <v>#N/A</v>
      </c>
      <c r="P687" s="113"/>
      <c r="Q687" s="61" t="e">
        <f>VLOOKUP(R687,映射表!A:G,7,0)</f>
        <v>#N/A</v>
      </c>
      <c r="R687" s="131"/>
      <c r="S687" s="131"/>
      <c r="T687" s="131"/>
      <c r="U687" s="131"/>
      <c r="V687" s="131"/>
      <c r="W687" s="131"/>
      <c r="X687" s="131"/>
      <c r="Y687" s="131"/>
      <c r="Z687" s="131"/>
      <c r="AA687" s="131"/>
      <c r="AB687" s="61">
        <f t="shared" si="125"/>
        <v>0</v>
      </c>
      <c r="AE687" s="132"/>
    </row>
    <row r="688" spans="1:31" s="61" customFormat="1">
      <c r="A688" s="61" t="e">
        <f t="shared" si="115"/>
        <v>#N/A</v>
      </c>
      <c r="B688" s="121">
        <f t="shared" si="116"/>
        <v>0</v>
      </c>
      <c r="C688" s="117" t="e">
        <f>VLOOKUP(B688,映射表!A:C,3,0)</f>
        <v>#N/A</v>
      </c>
      <c r="D688" s="121">
        <f t="shared" si="117"/>
        <v>0</v>
      </c>
      <c r="E688" s="100">
        <f t="shared" si="118"/>
        <v>0</v>
      </c>
      <c r="F688" s="121">
        <f t="shared" si="119"/>
        <v>0</v>
      </c>
      <c r="G688" s="121">
        <f t="shared" si="120"/>
        <v>0</v>
      </c>
      <c r="H688" s="99" t="e">
        <f>VLOOKUP(C688,'B2B（ol)'!A:J,10,0)*D688</f>
        <v>#N/A</v>
      </c>
      <c r="I688" s="101" t="e">
        <f t="shared" si="121"/>
        <v>#DIV/0!</v>
      </c>
      <c r="J688" s="101">
        <f t="shared" si="122"/>
        <v>0</v>
      </c>
      <c r="K688" s="121">
        <f t="shared" si="123"/>
        <v>0</v>
      </c>
      <c r="L688" s="121" t="e">
        <f>VLOOKUP(C688,'B2B（ol)'!A:P,16,0)</f>
        <v>#N/A</v>
      </c>
      <c r="M688" s="117">
        <f t="shared" si="124"/>
        <v>0</v>
      </c>
      <c r="N688" s="114" t="e">
        <f>VLOOKUP(C688,'B2B（ol)'!A:K,11,0)</f>
        <v>#N/A</v>
      </c>
      <c r="O688" s="114" t="e">
        <f>VLOOKUP(B688,fulfillment!L:AN,29,0)</f>
        <v>#N/A</v>
      </c>
      <c r="P688" s="113"/>
      <c r="Q688" s="61" t="e">
        <f>VLOOKUP(R688,映射表!A:G,7,0)</f>
        <v>#N/A</v>
      </c>
      <c r="R688" s="131"/>
      <c r="S688" s="131"/>
      <c r="T688" s="131"/>
      <c r="U688" s="131"/>
      <c r="V688" s="131"/>
      <c r="W688" s="131"/>
      <c r="X688" s="131"/>
      <c r="Y688" s="131"/>
      <c r="Z688" s="131"/>
      <c r="AA688" s="131"/>
      <c r="AB688" s="61">
        <f t="shared" si="125"/>
        <v>0</v>
      </c>
      <c r="AE688" s="132"/>
    </row>
    <row r="689" spans="1:31" s="61" customFormat="1">
      <c r="A689" s="61" t="e">
        <f t="shared" si="115"/>
        <v>#N/A</v>
      </c>
      <c r="B689" s="121">
        <f t="shared" si="116"/>
        <v>0</v>
      </c>
      <c r="C689" s="117" t="e">
        <f>VLOOKUP(B689,映射表!A:C,3,0)</f>
        <v>#N/A</v>
      </c>
      <c r="D689" s="121">
        <f t="shared" si="117"/>
        <v>0</v>
      </c>
      <c r="E689" s="100">
        <f t="shared" si="118"/>
        <v>0</v>
      </c>
      <c r="F689" s="121">
        <f t="shared" si="119"/>
        <v>0</v>
      </c>
      <c r="G689" s="121">
        <f t="shared" si="120"/>
        <v>0</v>
      </c>
      <c r="H689" s="99" t="e">
        <f>VLOOKUP(C689,'B2B（ol)'!A:J,10,0)*D689</f>
        <v>#N/A</v>
      </c>
      <c r="I689" s="101" t="e">
        <f t="shared" si="121"/>
        <v>#DIV/0!</v>
      </c>
      <c r="J689" s="101">
        <f t="shared" si="122"/>
        <v>0</v>
      </c>
      <c r="K689" s="121">
        <f t="shared" si="123"/>
        <v>0</v>
      </c>
      <c r="L689" s="121" t="e">
        <f>VLOOKUP(C689,'B2B（ol)'!A:P,16,0)</f>
        <v>#N/A</v>
      </c>
      <c r="M689" s="117">
        <f t="shared" si="124"/>
        <v>0</v>
      </c>
      <c r="N689" s="114" t="e">
        <f>VLOOKUP(C689,'B2B（ol)'!A:K,11,0)</f>
        <v>#N/A</v>
      </c>
      <c r="O689" s="114" t="e">
        <f>VLOOKUP(B689,fulfillment!L:AN,29,0)</f>
        <v>#N/A</v>
      </c>
      <c r="P689" s="113"/>
      <c r="Q689" s="61" t="e">
        <f>VLOOKUP(R689,映射表!A:G,7,0)</f>
        <v>#N/A</v>
      </c>
      <c r="R689" s="131"/>
      <c r="S689" s="131"/>
      <c r="T689" s="131"/>
      <c r="U689" s="131"/>
      <c r="V689" s="131"/>
      <c r="W689" s="131"/>
      <c r="X689" s="131"/>
      <c r="Y689" s="131"/>
      <c r="Z689" s="131"/>
      <c r="AA689" s="131"/>
      <c r="AB689" s="61">
        <f t="shared" si="125"/>
        <v>0</v>
      </c>
      <c r="AE689" s="132"/>
    </row>
    <row r="690" spans="1:31" s="61" customFormat="1">
      <c r="A690" s="61" t="e">
        <f t="shared" si="115"/>
        <v>#N/A</v>
      </c>
      <c r="B690" s="121">
        <f t="shared" si="116"/>
        <v>0</v>
      </c>
      <c r="C690" s="117" t="e">
        <f>VLOOKUP(B690,映射表!A:C,3,0)</f>
        <v>#N/A</v>
      </c>
      <c r="D690" s="121">
        <f t="shared" si="117"/>
        <v>0</v>
      </c>
      <c r="E690" s="100">
        <f t="shared" si="118"/>
        <v>0</v>
      </c>
      <c r="F690" s="121">
        <f t="shared" si="119"/>
        <v>0</v>
      </c>
      <c r="G690" s="121">
        <f t="shared" si="120"/>
        <v>0</v>
      </c>
      <c r="H690" s="99" t="e">
        <f>VLOOKUP(C690,'B2B（ol)'!A:J,10,0)*D690</f>
        <v>#N/A</v>
      </c>
      <c r="I690" s="101" t="e">
        <f t="shared" si="121"/>
        <v>#DIV/0!</v>
      </c>
      <c r="J690" s="101">
        <f t="shared" si="122"/>
        <v>0</v>
      </c>
      <c r="K690" s="121">
        <f t="shared" si="123"/>
        <v>0</v>
      </c>
      <c r="L690" s="121" t="e">
        <f>VLOOKUP(C690,'B2B（ol)'!A:P,16,0)</f>
        <v>#N/A</v>
      </c>
      <c r="M690" s="117">
        <f t="shared" si="124"/>
        <v>0</v>
      </c>
      <c r="N690" s="114" t="e">
        <f>VLOOKUP(C690,'B2B（ol)'!A:K,11,0)</f>
        <v>#N/A</v>
      </c>
      <c r="O690" s="114" t="e">
        <f>VLOOKUP(B690,fulfillment!L:AN,29,0)</f>
        <v>#N/A</v>
      </c>
      <c r="P690" s="113"/>
      <c r="Q690" s="61" t="e">
        <f>VLOOKUP(R690,映射表!A:G,7,0)</f>
        <v>#N/A</v>
      </c>
      <c r="R690" s="131"/>
      <c r="S690" s="131"/>
      <c r="T690" s="131"/>
      <c r="U690" s="131"/>
      <c r="V690" s="131"/>
      <c r="W690" s="131"/>
      <c r="X690" s="131"/>
      <c r="Y690" s="131"/>
      <c r="Z690" s="131"/>
      <c r="AA690" s="131"/>
      <c r="AB690" s="61">
        <f t="shared" si="125"/>
        <v>0</v>
      </c>
      <c r="AE690" s="132"/>
    </row>
    <row r="691" spans="1:31" s="61" customFormat="1">
      <c r="A691" s="61" t="e">
        <f t="shared" si="115"/>
        <v>#N/A</v>
      </c>
      <c r="B691" s="121">
        <f t="shared" si="116"/>
        <v>0</v>
      </c>
      <c r="C691" s="117" t="e">
        <f>VLOOKUP(B691,映射表!A:C,3,0)</f>
        <v>#N/A</v>
      </c>
      <c r="D691" s="121">
        <f t="shared" si="117"/>
        <v>0</v>
      </c>
      <c r="E691" s="100">
        <f t="shared" si="118"/>
        <v>0</v>
      </c>
      <c r="F691" s="121">
        <f t="shared" si="119"/>
        <v>0</v>
      </c>
      <c r="G691" s="121">
        <f t="shared" si="120"/>
        <v>0</v>
      </c>
      <c r="H691" s="99" t="e">
        <f>VLOOKUP(C691,'B2B（ol)'!A:J,10,0)*D691</f>
        <v>#N/A</v>
      </c>
      <c r="I691" s="101" t="e">
        <f t="shared" si="121"/>
        <v>#DIV/0!</v>
      </c>
      <c r="J691" s="101">
        <f t="shared" si="122"/>
        <v>0</v>
      </c>
      <c r="K691" s="121">
        <f t="shared" si="123"/>
        <v>0</v>
      </c>
      <c r="L691" s="121" t="e">
        <f>VLOOKUP(C691,'B2B（ol)'!A:P,16,0)</f>
        <v>#N/A</v>
      </c>
      <c r="M691" s="117">
        <f t="shared" si="124"/>
        <v>0</v>
      </c>
      <c r="N691" s="114" t="e">
        <f>VLOOKUP(C691,'B2B（ol)'!A:K,11,0)</f>
        <v>#N/A</v>
      </c>
      <c r="O691" s="114" t="e">
        <f>VLOOKUP(B691,fulfillment!L:AN,29,0)</f>
        <v>#N/A</v>
      </c>
      <c r="P691" s="113"/>
      <c r="Q691" s="61" t="e">
        <f>VLOOKUP(R691,映射表!A:G,7,0)</f>
        <v>#N/A</v>
      </c>
      <c r="R691" s="131"/>
      <c r="S691" s="131"/>
      <c r="T691" s="131"/>
      <c r="U691" s="131"/>
      <c r="V691" s="131"/>
      <c r="W691" s="131"/>
      <c r="X691" s="131"/>
      <c r="Y691" s="131"/>
      <c r="Z691" s="131"/>
      <c r="AA691" s="131"/>
      <c r="AB691" s="61">
        <f t="shared" si="125"/>
        <v>0</v>
      </c>
      <c r="AE691" s="132"/>
    </row>
    <row r="692" spans="1:31" s="61" customFormat="1">
      <c r="A692" s="61" t="e">
        <f t="shared" si="115"/>
        <v>#N/A</v>
      </c>
      <c r="B692" s="121">
        <f t="shared" si="116"/>
        <v>0</v>
      </c>
      <c r="C692" s="117" t="e">
        <f>VLOOKUP(B692,映射表!A:C,3,0)</f>
        <v>#N/A</v>
      </c>
      <c r="D692" s="121">
        <f t="shared" si="117"/>
        <v>0</v>
      </c>
      <c r="E692" s="100">
        <f t="shared" si="118"/>
        <v>0</v>
      </c>
      <c r="F692" s="121">
        <f t="shared" si="119"/>
        <v>0</v>
      </c>
      <c r="G692" s="121">
        <f t="shared" si="120"/>
        <v>0</v>
      </c>
      <c r="H692" s="99" t="e">
        <f>VLOOKUP(C692,'B2B（ol)'!A:J,10,0)*D692</f>
        <v>#N/A</v>
      </c>
      <c r="I692" s="101" t="e">
        <f t="shared" si="121"/>
        <v>#DIV/0!</v>
      </c>
      <c r="J692" s="101">
        <f t="shared" si="122"/>
        <v>0</v>
      </c>
      <c r="K692" s="121">
        <f t="shared" si="123"/>
        <v>0</v>
      </c>
      <c r="L692" s="121" t="e">
        <f>VLOOKUP(C692,'B2B（ol)'!A:P,16,0)</f>
        <v>#N/A</v>
      </c>
      <c r="M692" s="117">
        <f t="shared" si="124"/>
        <v>0</v>
      </c>
      <c r="N692" s="114" t="e">
        <f>VLOOKUP(C692,'B2B（ol)'!A:K,11,0)</f>
        <v>#N/A</v>
      </c>
      <c r="O692" s="114" t="e">
        <f>VLOOKUP(B692,fulfillment!L:AN,29,0)</f>
        <v>#N/A</v>
      </c>
      <c r="P692" s="113"/>
      <c r="Q692" s="61" t="e">
        <f>VLOOKUP(R692,映射表!A:G,7,0)</f>
        <v>#N/A</v>
      </c>
      <c r="R692" s="131"/>
      <c r="S692" s="131"/>
      <c r="T692" s="131"/>
      <c r="U692" s="131"/>
      <c r="V692" s="131"/>
      <c r="W692" s="131"/>
      <c r="X692" s="131"/>
      <c r="Y692" s="131"/>
      <c r="Z692" s="131"/>
      <c r="AA692" s="131"/>
      <c r="AB692" s="61">
        <f t="shared" si="125"/>
        <v>0</v>
      </c>
      <c r="AE692" s="132"/>
    </row>
    <row r="693" spans="1:31" s="61" customFormat="1">
      <c r="A693" s="61" t="e">
        <f t="shared" si="115"/>
        <v>#N/A</v>
      </c>
      <c r="B693" s="121">
        <f t="shared" si="116"/>
        <v>0</v>
      </c>
      <c r="C693" s="117" t="e">
        <f>VLOOKUP(B693,映射表!A:C,3,0)</f>
        <v>#N/A</v>
      </c>
      <c r="D693" s="121">
        <f t="shared" si="117"/>
        <v>0</v>
      </c>
      <c r="E693" s="100">
        <f t="shared" si="118"/>
        <v>0</v>
      </c>
      <c r="F693" s="121">
        <f t="shared" si="119"/>
        <v>0</v>
      </c>
      <c r="G693" s="121">
        <f t="shared" si="120"/>
        <v>0</v>
      </c>
      <c r="H693" s="99" t="e">
        <f>VLOOKUP(C693,'B2B（ol)'!A:J,10,0)*D693</f>
        <v>#N/A</v>
      </c>
      <c r="I693" s="101" t="e">
        <f t="shared" si="121"/>
        <v>#DIV/0!</v>
      </c>
      <c r="J693" s="101">
        <f t="shared" si="122"/>
        <v>0</v>
      </c>
      <c r="K693" s="121">
        <f t="shared" si="123"/>
        <v>0</v>
      </c>
      <c r="L693" s="121" t="e">
        <f>VLOOKUP(C693,'B2B（ol)'!A:P,16,0)</f>
        <v>#N/A</v>
      </c>
      <c r="M693" s="117">
        <f t="shared" si="124"/>
        <v>0</v>
      </c>
      <c r="N693" s="114" t="e">
        <f>VLOOKUP(C693,'B2B（ol)'!A:K,11,0)</f>
        <v>#N/A</v>
      </c>
      <c r="O693" s="114" t="e">
        <f>VLOOKUP(B693,fulfillment!L:AN,29,0)</f>
        <v>#N/A</v>
      </c>
      <c r="P693" s="113"/>
      <c r="Q693" s="61" t="e">
        <f>VLOOKUP(R693,映射表!A:G,7,0)</f>
        <v>#N/A</v>
      </c>
      <c r="R693" s="131"/>
      <c r="S693" s="131"/>
      <c r="T693" s="131"/>
      <c r="U693" s="131"/>
      <c r="V693" s="131"/>
      <c r="W693" s="131"/>
      <c r="X693" s="131"/>
      <c r="Y693" s="131"/>
      <c r="Z693" s="131"/>
      <c r="AA693" s="131"/>
      <c r="AB693" s="61">
        <f t="shared" si="125"/>
        <v>0</v>
      </c>
      <c r="AE693" s="132"/>
    </row>
    <row r="694" spans="1:31" s="61" customFormat="1">
      <c r="A694" s="61" t="e">
        <f t="shared" si="115"/>
        <v>#N/A</v>
      </c>
      <c r="B694" s="121">
        <f t="shared" si="116"/>
        <v>0</v>
      </c>
      <c r="C694" s="117" t="e">
        <f>VLOOKUP(B694,映射表!A:C,3,0)</f>
        <v>#N/A</v>
      </c>
      <c r="D694" s="121">
        <f t="shared" si="117"/>
        <v>0</v>
      </c>
      <c r="E694" s="100">
        <f t="shared" si="118"/>
        <v>0</v>
      </c>
      <c r="F694" s="121">
        <f t="shared" si="119"/>
        <v>0</v>
      </c>
      <c r="G694" s="121">
        <f t="shared" si="120"/>
        <v>0</v>
      </c>
      <c r="H694" s="99" t="e">
        <f>VLOOKUP(C694,'B2B（ol)'!A:J,10,0)*D694</f>
        <v>#N/A</v>
      </c>
      <c r="I694" s="101" t="e">
        <f t="shared" si="121"/>
        <v>#DIV/0!</v>
      </c>
      <c r="J694" s="101">
        <f t="shared" si="122"/>
        <v>0</v>
      </c>
      <c r="K694" s="121">
        <f t="shared" si="123"/>
        <v>0</v>
      </c>
      <c r="L694" s="121" t="e">
        <f>VLOOKUP(C694,'B2B（ol)'!A:P,16,0)</f>
        <v>#N/A</v>
      </c>
      <c r="M694" s="117">
        <f t="shared" si="124"/>
        <v>0</v>
      </c>
      <c r="N694" s="114" t="e">
        <f>VLOOKUP(C694,'B2B（ol)'!A:K,11,0)</f>
        <v>#N/A</v>
      </c>
      <c r="O694" s="114" t="e">
        <f>VLOOKUP(B694,fulfillment!L:AN,29,0)</f>
        <v>#N/A</v>
      </c>
      <c r="P694" s="113"/>
      <c r="Q694" s="61" t="e">
        <f>VLOOKUP(R694,映射表!A:G,7,0)</f>
        <v>#N/A</v>
      </c>
      <c r="R694" s="131"/>
      <c r="S694" s="131"/>
      <c r="T694" s="131"/>
      <c r="U694" s="131"/>
      <c r="V694" s="131"/>
      <c r="W694" s="131"/>
      <c r="X694" s="131"/>
      <c r="Y694" s="131"/>
      <c r="Z694" s="131"/>
      <c r="AA694" s="131"/>
      <c r="AB694" s="61">
        <f t="shared" si="125"/>
        <v>0</v>
      </c>
      <c r="AE694" s="132"/>
    </row>
    <row r="695" spans="1:31" s="61" customFormat="1">
      <c r="A695" s="61" t="e">
        <f t="shared" si="115"/>
        <v>#N/A</v>
      </c>
      <c r="B695" s="121">
        <f t="shared" si="116"/>
        <v>0</v>
      </c>
      <c r="C695" s="117" t="e">
        <f>VLOOKUP(B695,映射表!A:C,3,0)</f>
        <v>#N/A</v>
      </c>
      <c r="D695" s="121">
        <f t="shared" si="117"/>
        <v>0</v>
      </c>
      <c r="E695" s="100">
        <f t="shared" si="118"/>
        <v>0</v>
      </c>
      <c r="F695" s="121">
        <f t="shared" si="119"/>
        <v>0</v>
      </c>
      <c r="G695" s="121">
        <f t="shared" si="120"/>
        <v>0</v>
      </c>
      <c r="H695" s="99" t="e">
        <f>VLOOKUP(C695,'B2B（ol)'!A:J,10,0)*D695</f>
        <v>#N/A</v>
      </c>
      <c r="I695" s="101" t="e">
        <f t="shared" si="121"/>
        <v>#DIV/0!</v>
      </c>
      <c r="J695" s="101">
        <f t="shared" si="122"/>
        <v>0</v>
      </c>
      <c r="K695" s="121">
        <f t="shared" si="123"/>
        <v>0</v>
      </c>
      <c r="L695" s="121" t="e">
        <f>VLOOKUP(C695,'B2B（ol)'!A:P,16,0)</f>
        <v>#N/A</v>
      </c>
      <c r="M695" s="117">
        <f t="shared" si="124"/>
        <v>0</v>
      </c>
      <c r="N695" s="114" t="e">
        <f>VLOOKUP(C695,'B2B（ol)'!A:K,11,0)</f>
        <v>#N/A</v>
      </c>
      <c r="O695" s="114" t="e">
        <f>VLOOKUP(B695,fulfillment!L:AN,29,0)</f>
        <v>#N/A</v>
      </c>
      <c r="P695" s="113"/>
      <c r="Q695" s="61" t="e">
        <f>VLOOKUP(R695,映射表!A:G,7,0)</f>
        <v>#N/A</v>
      </c>
      <c r="R695" s="131"/>
      <c r="S695" s="131"/>
      <c r="T695" s="131"/>
      <c r="U695" s="131"/>
      <c r="V695" s="131"/>
      <c r="W695" s="131"/>
      <c r="X695" s="131"/>
      <c r="Y695" s="131"/>
      <c r="Z695" s="131"/>
      <c r="AA695" s="131"/>
      <c r="AB695" s="61">
        <f t="shared" si="125"/>
        <v>0</v>
      </c>
      <c r="AE695" s="132"/>
    </row>
    <row r="696" spans="1:31" s="61" customFormat="1">
      <c r="A696" s="61" t="e">
        <f t="shared" si="115"/>
        <v>#N/A</v>
      </c>
      <c r="B696" s="121">
        <f t="shared" si="116"/>
        <v>0</v>
      </c>
      <c r="C696" s="117" t="e">
        <f>VLOOKUP(B696,映射表!A:C,3,0)</f>
        <v>#N/A</v>
      </c>
      <c r="D696" s="121">
        <f t="shared" si="117"/>
        <v>0</v>
      </c>
      <c r="E696" s="100">
        <f t="shared" si="118"/>
        <v>0</v>
      </c>
      <c r="F696" s="121">
        <f t="shared" si="119"/>
        <v>0</v>
      </c>
      <c r="G696" s="121">
        <f t="shared" si="120"/>
        <v>0</v>
      </c>
      <c r="H696" s="99" t="e">
        <f>VLOOKUP(C696,'B2B（ol)'!A:J,10,0)*D696</f>
        <v>#N/A</v>
      </c>
      <c r="I696" s="101" t="e">
        <f t="shared" si="121"/>
        <v>#DIV/0!</v>
      </c>
      <c r="J696" s="101">
        <f t="shared" si="122"/>
        <v>0</v>
      </c>
      <c r="K696" s="121">
        <f t="shared" si="123"/>
        <v>0</v>
      </c>
      <c r="L696" s="121" t="e">
        <f>VLOOKUP(C696,'B2B（ol)'!A:P,16,0)</f>
        <v>#N/A</v>
      </c>
      <c r="M696" s="117">
        <f t="shared" si="124"/>
        <v>0</v>
      </c>
      <c r="N696" s="114" t="e">
        <f>VLOOKUP(C696,'B2B（ol)'!A:K,11,0)</f>
        <v>#N/A</v>
      </c>
      <c r="O696" s="114" t="e">
        <f>VLOOKUP(B696,fulfillment!L:AN,29,0)</f>
        <v>#N/A</v>
      </c>
      <c r="P696" s="113"/>
      <c r="Q696" s="61" t="e">
        <f>VLOOKUP(R696,映射表!A:G,7,0)</f>
        <v>#N/A</v>
      </c>
      <c r="R696" s="131"/>
      <c r="S696" s="131"/>
      <c r="T696" s="131"/>
      <c r="U696" s="131"/>
      <c r="V696" s="131"/>
      <c r="W696" s="131"/>
      <c r="X696" s="131"/>
      <c r="Y696" s="131"/>
      <c r="Z696" s="131"/>
      <c r="AA696" s="131"/>
      <c r="AB696" s="61">
        <f t="shared" si="125"/>
        <v>0</v>
      </c>
      <c r="AE696" s="132"/>
    </row>
    <row r="697" spans="1:31" s="61" customFormat="1">
      <c r="A697" s="61" t="e">
        <f t="shared" si="115"/>
        <v>#N/A</v>
      </c>
      <c r="B697" s="121">
        <f t="shared" si="116"/>
        <v>0</v>
      </c>
      <c r="C697" s="117" t="e">
        <f>VLOOKUP(B697,映射表!A:C,3,0)</f>
        <v>#N/A</v>
      </c>
      <c r="D697" s="121">
        <f t="shared" si="117"/>
        <v>0</v>
      </c>
      <c r="E697" s="100">
        <f t="shared" si="118"/>
        <v>0</v>
      </c>
      <c r="F697" s="121">
        <f t="shared" si="119"/>
        <v>0</v>
      </c>
      <c r="G697" s="121">
        <f t="shared" si="120"/>
        <v>0</v>
      </c>
      <c r="H697" s="99" t="e">
        <f>VLOOKUP(C697,'B2B（ol)'!A:J,10,0)*D697</f>
        <v>#N/A</v>
      </c>
      <c r="I697" s="101" t="e">
        <f t="shared" si="121"/>
        <v>#DIV/0!</v>
      </c>
      <c r="J697" s="101">
        <f t="shared" si="122"/>
        <v>0</v>
      </c>
      <c r="K697" s="121">
        <f t="shared" si="123"/>
        <v>0</v>
      </c>
      <c r="L697" s="121" t="e">
        <f>VLOOKUP(C697,'B2B（ol)'!A:P,16,0)</f>
        <v>#N/A</v>
      </c>
      <c r="M697" s="117">
        <f t="shared" si="124"/>
        <v>0</v>
      </c>
      <c r="N697" s="114" t="e">
        <f>VLOOKUP(C697,'B2B（ol)'!A:K,11,0)</f>
        <v>#N/A</v>
      </c>
      <c r="O697" s="114" t="e">
        <f>VLOOKUP(B697,fulfillment!L:AN,29,0)</f>
        <v>#N/A</v>
      </c>
      <c r="P697" s="113"/>
      <c r="Q697" s="61" t="e">
        <f>VLOOKUP(R697,映射表!A:G,7,0)</f>
        <v>#N/A</v>
      </c>
      <c r="R697" s="131"/>
      <c r="S697" s="131"/>
      <c r="T697" s="131"/>
      <c r="U697" s="131"/>
      <c r="V697" s="131"/>
      <c r="W697" s="131"/>
      <c r="X697" s="131"/>
      <c r="Y697" s="131"/>
      <c r="Z697" s="131"/>
      <c r="AA697" s="131"/>
      <c r="AB697" s="61">
        <f t="shared" si="125"/>
        <v>0</v>
      </c>
      <c r="AE697" s="132"/>
    </row>
    <row r="698" spans="1:31" s="61" customFormat="1">
      <c r="A698" s="61" t="e">
        <f t="shared" si="115"/>
        <v>#N/A</v>
      </c>
      <c r="B698" s="121">
        <f t="shared" si="116"/>
        <v>0</v>
      </c>
      <c r="C698" s="117" t="e">
        <f>VLOOKUP(B698,映射表!A:C,3,0)</f>
        <v>#N/A</v>
      </c>
      <c r="D698" s="121">
        <f t="shared" si="117"/>
        <v>0</v>
      </c>
      <c r="E698" s="100">
        <f t="shared" si="118"/>
        <v>0</v>
      </c>
      <c r="F698" s="121">
        <f t="shared" si="119"/>
        <v>0</v>
      </c>
      <c r="G698" s="121">
        <f t="shared" si="120"/>
        <v>0</v>
      </c>
      <c r="H698" s="99" t="e">
        <f>VLOOKUP(C698,'B2B（ol)'!A:J,10,0)*D698</f>
        <v>#N/A</v>
      </c>
      <c r="I698" s="101" t="e">
        <f t="shared" si="121"/>
        <v>#DIV/0!</v>
      </c>
      <c r="J698" s="101">
        <f t="shared" si="122"/>
        <v>0</v>
      </c>
      <c r="K698" s="121">
        <f t="shared" si="123"/>
        <v>0</v>
      </c>
      <c r="L698" s="121" t="e">
        <f>VLOOKUP(C698,'B2B（ol)'!A:P,16,0)</f>
        <v>#N/A</v>
      </c>
      <c r="M698" s="117">
        <f t="shared" si="124"/>
        <v>0</v>
      </c>
      <c r="N698" s="114" t="e">
        <f>VLOOKUP(C698,'B2B（ol)'!A:K,11,0)</f>
        <v>#N/A</v>
      </c>
      <c r="O698" s="114" t="e">
        <f>VLOOKUP(B698,fulfillment!L:AN,29,0)</f>
        <v>#N/A</v>
      </c>
      <c r="P698" s="113"/>
      <c r="Q698" s="61" t="e">
        <f>VLOOKUP(R698,映射表!A:G,7,0)</f>
        <v>#N/A</v>
      </c>
      <c r="R698" s="131"/>
      <c r="S698" s="131"/>
      <c r="T698" s="131"/>
      <c r="U698" s="131"/>
      <c r="V698" s="131"/>
      <c r="W698" s="131"/>
      <c r="X698" s="131"/>
      <c r="Y698" s="131"/>
      <c r="Z698" s="131"/>
      <c r="AA698" s="131"/>
      <c r="AB698" s="61">
        <f t="shared" si="125"/>
        <v>0</v>
      </c>
      <c r="AE698" s="132"/>
    </row>
    <row r="699" spans="1:31" s="61" customFormat="1">
      <c r="A699" s="61" t="e">
        <f t="shared" si="115"/>
        <v>#N/A</v>
      </c>
      <c r="B699" s="121">
        <f t="shared" si="116"/>
        <v>0</v>
      </c>
      <c r="C699" s="117" t="e">
        <f>VLOOKUP(B699,映射表!A:C,3,0)</f>
        <v>#N/A</v>
      </c>
      <c r="D699" s="121">
        <f t="shared" si="117"/>
        <v>0</v>
      </c>
      <c r="E699" s="100">
        <f t="shared" si="118"/>
        <v>0</v>
      </c>
      <c r="F699" s="121">
        <f t="shared" si="119"/>
        <v>0</v>
      </c>
      <c r="G699" s="121">
        <f t="shared" si="120"/>
        <v>0</v>
      </c>
      <c r="H699" s="99" t="e">
        <f>VLOOKUP(C699,'B2B（ol)'!A:J,10,0)*D699</f>
        <v>#N/A</v>
      </c>
      <c r="I699" s="101" t="e">
        <f t="shared" si="121"/>
        <v>#DIV/0!</v>
      </c>
      <c r="J699" s="101">
        <f t="shared" si="122"/>
        <v>0</v>
      </c>
      <c r="K699" s="121">
        <f t="shared" si="123"/>
        <v>0</v>
      </c>
      <c r="L699" s="121" t="e">
        <f>VLOOKUP(C699,'B2B（ol)'!A:P,16,0)</f>
        <v>#N/A</v>
      </c>
      <c r="M699" s="117">
        <f t="shared" si="124"/>
        <v>0</v>
      </c>
      <c r="N699" s="114" t="e">
        <f>VLOOKUP(C699,'B2B（ol)'!A:K,11,0)</f>
        <v>#N/A</v>
      </c>
      <c r="O699" s="114" t="e">
        <f>VLOOKUP(B699,fulfillment!L:AN,29,0)</f>
        <v>#N/A</v>
      </c>
      <c r="P699" s="113"/>
      <c r="Q699" s="61" t="e">
        <f>VLOOKUP(R699,映射表!A:G,7,0)</f>
        <v>#N/A</v>
      </c>
      <c r="R699" s="131"/>
      <c r="S699" s="131"/>
      <c r="T699" s="131"/>
      <c r="U699" s="131"/>
      <c r="V699" s="131"/>
      <c r="W699" s="131"/>
      <c r="X699" s="131"/>
      <c r="Y699" s="131"/>
      <c r="Z699" s="131"/>
      <c r="AA699" s="131"/>
      <c r="AB699" s="61">
        <f t="shared" si="125"/>
        <v>0</v>
      </c>
      <c r="AE699" s="132"/>
    </row>
    <row r="700" spans="1:31" s="61" customFormat="1">
      <c r="A700" s="61" t="e">
        <f t="shared" si="115"/>
        <v>#N/A</v>
      </c>
      <c r="B700" s="121">
        <f t="shared" si="116"/>
        <v>0</v>
      </c>
      <c r="C700" s="117" t="e">
        <f>VLOOKUP(B700,映射表!A:C,3,0)</f>
        <v>#N/A</v>
      </c>
      <c r="D700" s="121">
        <f t="shared" si="117"/>
        <v>0</v>
      </c>
      <c r="E700" s="100">
        <f t="shared" si="118"/>
        <v>0</v>
      </c>
      <c r="F700" s="121">
        <f t="shared" si="119"/>
        <v>0</v>
      </c>
      <c r="G700" s="121">
        <f t="shared" si="120"/>
        <v>0</v>
      </c>
      <c r="H700" s="99" t="e">
        <f>VLOOKUP(C700,'B2B（ol)'!A:J,10,0)*D700</f>
        <v>#N/A</v>
      </c>
      <c r="I700" s="101" t="e">
        <f t="shared" si="121"/>
        <v>#DIV/0!</v>
      </c>
      <c r="J700" s="101">
        <f t="shared" si="122"/>
        <v>0</v>
      </c>
      <c r="K700" s="121">
        <f t="shared" si="123"/>
        <v>0</v>
      </c>
      <c r="L700" s="121" t="e">
        <f>VLOOKUP(C700,'B2B（ol)'!A:P,16,0)</f>
        <v>#N/A</v>
      </c>
      <c r="M700" s="117">
        <f t="shared" si="124"/>
        <v>0</v>
      </c>
      <c r="N700" s="114" t="e">
        <f>VLOOKUP(C700,'B2B（ol)'!A:K,11,0)</f>
        <v>#N/A</v>
      </c>
      <c r="O700" s="114" t="e">
        <f>VLOOKUP(B700,fulfillment!L:AN,29,0)</f>
        <v>#N/A</v>
      </c>
      <c r="P700" s="113"/>
      <c r="Q700" s="61" t="e">
        <f>VLOOKUP(R700,映射表!A:G,7,0)</f>
        <v>#N/A</v>
      </c>
      <c r="R700" s="131"/>
      <c r="S700" s="131"/>
      <c r="T700" s="131"/>
      <c r="U700" s="131"/>
      <c r="V700" s="131"/>
      <c r="W700" s="131"/>
      <c r="X700" s="131"/>
      <c r="Y700" s="131"/>
      <c r="Z700" s="131"/>
      <c r="AA700" s="131"/>
      <c r="AB700" s="61">
        <f t="shared" si="125"/>
        <v>0</v>
      </c>
      <c r="AE700" s="132"/>
    </row>
    <row r="701" spans="1:31" s="61" customFormat="1">
      <c r="A701" s="61" t="e">
        <f t="shared" si="115"/>
        <v>#N/A</v>
      </c>
      <c r="B701" s="121">
        <f t="shared" si="116"/>
        <v>0</v>
      </c>
      <c r="C701" s="117" t="e">
        <f>VLOOKUP(B701,映射表!A:C,3,0)</f>
        <v>#N/A</v>
      </c>
      <c r="D701" s="121">
        <f t="shared" si="117"/>
        <v>0</v>
      </c>
      <c r="E701" s="100">
        <f t="shared" si="118"/>
        <v>0</v>
      </c>
      <c r="F701" s="121">
        <f t="shared" si="119"/>
        <v>0</v>
      </c>
      <c r="G701" s="121">
        <f t="shared" si="120"/>
        <v>0</v>
      </c>
      <c r="H701" s="99" t="e">
        <f>VLOOKUP(C701,'B2B（ol)'!A:J,10,0)*D701</f>
        <v>#N/A</v>
      </c>
      <c r="I701" s="101" t="e">
        <f t="shared" si="121"/>
        <v>#DIV/0!</v>
      </c>
      <c r="J701" s="101">
        <f t="shared" si="122"/>
        <v>0</v>
      </c>
      <c r="K701" s="121">
        <f t="shared" si="123"/>
        <v>0</v>
      </c>
      <c r="L701" s="121" t="e">
        <f>VLOOKUP(C701,'B2B（ol)'!A:P,16,0)</f>
        <v>#N/A</v>
      </c>
      <c r="M701" s="117">
        <f t="shared" si="124"/>
        <v>0</v>
      </c>
      <c r="N701" s="114" t="e">
        <f>VLOOKUP(C701,'B2B（ol)'!A:K,11,0)</f>
        <v>#N/A</v>
      </c>
      <c r="O701" s="114" t="e">
        <f>VLOOKUP(B701,fulfillment!L:AN,29,0)</f>
        <v>#N/A</v>
      </c>
      <c r="P701" s="113"/>
      <c r="Q701" s="61" t="e">
        <f>VLOOKUP(R701,映射表!A:G,7,0)</f>
        <v>#N/A</v>
      </c>
      <c r="R701" s="131"/>
      <c r="S701" s="131"/>
      <c r="T701" s="131"/>
      <c r="U701" s="131"/>
      <c r="V701" s="131"/>
      <c r="W701" s="131"/>
      <c r="X701" s="131"/>
      <c r="Y701" s="131"/>
      <c r="Z701" s="131"/>
      <c r="AA701" s="131"/>
      <c r="AB701" s="61">
        <f t="shared" si="125"/>
        <v>0</v>
      </c>
      <c r="AE701" s="132"/>
    </row>
    <row r="702" spans="1:31" s="61" customFormat="1">
      <c r="A702" s="61" t="e">
        <f t="shared" si="115"/>
        <v>#N/A</v>
      </c>
      <c r="B702" s="121">
        <f t="shared" si="116"/>
        <v>0</v>
      </c>
      <c r="C702" s="117" t="e">
        <f>VLOOKUP(B702,映射表!A:C,3,0)</f>
        <v>#N/A</v>
      </c>
      <c r="D702" s="121">
        <f t="shared" si="117"/>
        <v>0</v>
      </c>
      <c r="E702" s="100">
        <f t="shared" si="118"/>
        <v>0</v>
      </c>
      <c r="F702" s="121">
        <f t="shared" si="119"/>
        <v>0</v>
      </c>
      <c r="G702" s="121">
        <f t="shared" si="120"/>
        <v>0</v>
      </c>
      <c r="H702" s="99" t="e">
        <f>VLOOKUP(C702,'B2B（ol)'!A:J,10,0)*D702</f>
        <v>#N/A</v>
      </c>
      <c r="I702" s="101" t="e">
        <f t="shared" si="121"/>
        <v>#DIV/0!</v>
      </c>
      <c r="J702" s="101">
        <f t="shared" si="122"/>
        <v>0</v>
      </c>
      <c r="K702" s="121">
        <f t="shared" si="123"/>
        <v>0</v>
      </c>
      <c r="L702" s="121" t="e">
        <f>VLOOKUP(C702,'B2B（ol)'!A:P,16,0)</f>
        <v>#N/A</v>
      </c>
      <c r="M702" s="117">
        <f t="shared" si="124"/>
        <v>0</v>
      </c>
      <c r="N702" s="114" t="e">
        <f>VLOOKUP(C702,'B2B（ol)'!A:K,11,0)</f>
        <v>#N/A</v>
      </c>
      <c r="O702" s="114" t="e">
        <f>VLOOKUP(B702,fulfillment!L:AN,29,0)</f>
        <v>#N/A</v>
      </c>
      <c r="P702" s="113"/>
      <c r="Q702" s="61" t="e">
        <f>VLOOKUP(R702,映射表!A:G,7,0)</f>
        <v>#N/A</v>
      </c>
      <c r="R702" s="131"/>
      <c r="S702" s="131"/>
      <c r="T702" s="131"/>
      <c r="U702" s="131"/>
      <c r="V702" s="131"/>
      <c r="W702" s="131"/>
      <c r="X702" s="131"/>
      <c r="Y702" s="131"/>
      <c r="Z702" s="131"/>
      <c r="AA702" s="131"/>
      <c r="AB702" s="61">
        <f t="shared" si="125"/>
        <v>0</v>
      </c>
      <c r="AE702" s="132"/>
    </row>
    <row r="703" spans="1:31" s="61" customFormat="1">
      <c r="A703" s="61" t="e">
        <f t="shared" si="115"/>
        <v>#N/A</v>
      </c>
      <c r="B703" s="121">
        <f t="shared" si="116"/>
        <v>0</v>
      </c>
      <c r="C703" s="117" t="e">
        <f>VLOOKUP(B703,映射表!A:C,3,0)</f>
        <v>#N/A</v>
      </c>
      <c r="D703" s="121">
        <f t="shared" si="117"/>
        <v>0</v>
      </c>
      <c r="E703" s="100">
        <f t="shared" si="118"/>
        <v>0</v>
      </c>
      <c r="F703" s="121">
        <f t="shared" si="119"/>
        <v>0</v>
      </c>
      <c r="G703" s="121">
        <f t="shared" si="120"/>
        <v>0</v>
      </c>
      <c r="H703" s="99" t="e">
        <f>VLOOKUP(C703,'B2B（ol)'!A:J,10,0)*D703</f>
        <v>#N/A</v>
      </c>
      <c r="I703" s="101" t="e">
        <f t="shared" si="121"/>
        <v>#DIV/0!</v>
      </c>
      <c r="J703" s="101">
        <f t="shared" si="122"/>
        <v>0</v>
      </c>
      <c r="K703" s="121">
        <f t="shared" si="123"/>
        <v>0</v>
      </c>
      <c r="L703" s="121" t="e">
        <f>VLOOKUP(C703,'B2B（ol)'!A:P,16,0)</f>
        <v>#N/A</v>
      </c>
      <c r="M703" s="117">
        <f t="shared" si="124"/>
        <v>0</v>
      </c>
      <c r="N703" s="114" t="e">
        <f>VLOOKUP(C703,'B2B（ol)'!A:K,11,0)</f>
        <v>#N/A</v>
      </c>
      <c r="O703" s="114" t="e">
        <f>VLOOKUP(B703,fulfillment!L:AN,29,0)</f>
        <v>#N/A</v>
      </c>
      <c r="P703" s="113"/>
      <c r="Q703" s="61" t="e">
        <f>VLOOKUP(R703,映射表!A:G,7,0)</f>
        <v>#N/A</v>
      </c>
      <c r="R703" s="131"/>
      <c r="S703" s="131"/>
      <c r="T703" s="131"/>
      <c r="U703" s="131"/>
      <c r="V703" s="131"/>
      <c r="W703" s="131"/>
      <c r="X703" s="131"/>
      <c r="Y703" s="131"/>
      <c r="Z703" s="131"/>
      <c r="AA703" s="131"/>
      <c r="AB703" s="61">
        <f t="shared" si="125"/>
        <v>0</v>
      </c>
      <c r="AE703" s="132"/>
    </row>
    <row r="704" spans="1:31" s="61" customFormat="1">
      <c r="A704" s="61" t="e">
        <f t="shared" si="115"/>
        <v>#N/A</v>
      </c>
      <c r="B704" s="121">
        <f t="shared" si="116"/>
        <v>0</v>
      </c>
      <c r="C704" s="117" t="e">
        <f>VLOOKUP(B704,映射表!A:C,3,0)</f>
        <v>#N/A</v>
      </c>
      <c r="D704" s="121">
        <f t="shared" si="117"/>
        <v>0</v>
      </c>
      <c r="E704" s="100">
        <f t="shared" si="118"/>
        <v>0</v>
      </c>
      <c r="F704" s="121">
        <f t="shared" si="119"/>
        <v>0</v>
      </c>
      <c r="G704" s="121">
        <f t="shared" si="120"/>
        <v>0</v>
      </c>
      <c r="H704" s="99" t="e">
        <f>VLOOKUP(C704,'B2B（ol)'!A:J,10,0)*D704</f>
        <v>#N/A</v>
      </c>
      <c r="I704" s="101" t="e">
        <f t="shared" si="121"/>
        <v>#DIV/0!</v>
      </c>
      <c r="J704" s="101">
        <f t="shared" si="122"/>
        <v>0</v>
      </c>
      <c r="K704" s="121">
        <f t="shared" si="123"/>
        <v>0</v>
      </c>
      <c r="L704" s="121" t="e">
        <f>VLOOKUP(C704,'B2B（ol)'!A:P,16,0)</f>
        <v>#N/A</v>
      </c>
      <c r="M704" s="117">
        <f t="shared" si="124"/>
        <v>0</v>
      </c>
      <c r="N704" s="114" t="e">
        <f>VLOOKUP(C704,'B2B（ol)'!A:K,11,0)</f>
        <v>#N/A</v>
      </c>
      <c r="O704" s="114" t="e">
        <f>VLOOKUP(B704,fulfillment!L:AN,29,0)</f>
        <v>#N/A</v>
      </c>
      <c r="P704" s="113"/>
      <c r="Q704" s="61" t="e">
        <f>VLOOKUP(R704,映射表!A:G,7,0)</f>
        <v>#N/A</v>
      </c>
      <c r="R704" s="131"/>
      <c r="S704" s="131"/>
      <c r="T704" s="131"/>
      <c r="U704" s="131"/>
      <c r="V704" s="131"/>
      <c r="W704" s="131"/>
      <c r="X704" s="131"/>
      <c r="Y704" s="131"/>
      <c r="Z704" s="131"/>
      <c r="AA704" s="131"/>
      <c r="AB704" s="61">
        <f t="shared" si="125"/>
        <v>0</v>
      </c>
      <c r="AE704" s="132"/>
    </row>
    <row r="705" spans="1:31" s="61" customFormat="1">
      <c r="A705" s="61" t="e">
        <f t="shared" si="115"/>
        <v>#N/A</v>
      </c>
      <c r="B705" s="121">
        <f t="shared" si="116"/>
        <v>0</v>
      </c>
      <c r="C705" s="117" t="e">
        <f>VLOOKUP(B705,映射表!A:C,3,0)</f>
        <v>#N/A</v>
      </c>
      <c r="D705" s="121">
        <f t="shared" si="117"/>
        <v>0</v>
      </c>
      <c r="E705" s="100">
        <f t="shared" si="118"/>
        <v>0</v>
      </c>
      <c r="F705" s="121">
        <f t="shared" si="119"/>
        <v>0</v>
      </c>
      <c r="G705" s="121">
        <f t="shared" si="120"/>
        <v>0</v>
      </c>
      <c r="H705" s="99" t="e">
        <f>VLOOKUP(C705,'B2B（ol)'!A:J,10,0)*D705</f>
        <v>#N/A</v>
      </c>
      <c r="I705" s="101" t="e">
        <f t="shared" si="121"/>
        <v>#DIV/0!</v>
      </c>
      <c r="J705" s="101">
        <f t="shared" si="122"/>
        <v>0</v>
      </c>
      <c r="K705" s="121">
        <f t="shared" si="123"/>
        <v>0</v>
      </c>
      <c r="L705" s="121" t="e">
        <f>VLOOKUP(C705,'B2B（ol)'!A:P,16,0)</f>
        <v>#N/A</v>
      </c>
      <c r="M705" s="117">
        <f t="shared" si="124"/>
        <v>0</v>
      </c>
      <c r="N705" s="114" t="e">
        <f>VLOOKUP(C705,'B2B（ol)'!A:K,11,0)</f>
        <v>#N/A</v>
      </c>
      <c r="O705" s="114" t="e">
        <f>VLOOKUP(B705,fulfillment!L:AN,29,0)</f>
        <v>#N/A</v>
      </c>
      <c r="P705" s="113"/>
      <c r="Q705" s="61" t="e">
        <f>VLOOKUP(R705,映射表!A:G,7,0)</f>
        <v>#N/A</v>
      </c>
      <c r="R705" s="131"/>
      <c r="S705" s="131"/>
      <c r="T705" s="131"/>
      <c r="U705" s="131"/>
      <c r="V705" s="131"/>
      <c r="W705" s="131"/>
      <c r="X705" s="131"/>
      <c r="Y705" s="131"/>
      <c r="Z705" s="131"/>
      <c r="AA705" s="131"/>
      <c r="AB705" s="61">
        <f t="shared" si="125"/>
        <v>0</v>
      </c>
      <c r="AE705" s="132"/>
    </row>
    <row r="706" spans="1:31" s="61" customFormat="1">
      <c r="A706" s="61" t="e">
        <f t="shared" ref="A706:A769" si="126">Q706</f>
        <v>#N/A</v>
      </c>
      <c r="B706" s="121">
        <f t="shared" ref="B706:B769" si="127">R706</f>
        <v>0</v>
      </c>
      <c r="C706" s="117" t="e">
        <f>VLOOKUP(B706,映射表!A:C,3,0)</f>
        <v>#N/A</v>
      </c>
      <c r="D706" s="121">
        <f t="shared" si="117"/>
        <v>0</v>
      </c>
      <c r="E706" s="100">
        <f t="shared" si="118"/>
        <v>0</v>
      </c>
      <c r="F706" s="121">
        <f t="shared" si="119"/>
        <v>0</v>
      </c>
      <c r="G706" s="121">
        <f t="shared" si="120"/>
        <v>0</v>
      </c>
      <c r="H706" s="99" t="e">
        <f>VLOOKUP(C706,'B2B（ol)'!A:J,10,0)*D706</f>
        <v>#N/A</v>
      </c>
      <c r="I706" s="101" t="e">
        <f t="shared" si="121"/>
        <v>#DIV/0!</v>
      </c>
      <c r="J706" s="101">
        <f t="shared" si="122"/>
        <v>0</v>
      </c>
      <c r="K706" s="121">
        <f t="shared" si="123"/>
        <v>0</v>
      </c>
      <c r="L706" s="121" t="e">
        <f>VLOOKUP(C706,'B2B（ol)'!A:P,16,0)</f>
        <v>#N/A</v>
      </c>
      <c r="M706" s="117">
        <f t="shared" si="124"/>
        <v>0</v>
      </c>
      <c r="N706" s="114" t="e">
        <f>VLOOKUP(C706,'B2B（ol)'!A:K,11,0)</f>
        <v>#N/A</v>
      </c>
      <c r="O706" s="114" t="e">
        <f>VLOOKUP(B706,fulfillment!L:AN,29,0)</f>
        <v>#N/A</v>
      </c>
      <c r="P706" s="113"/>
      <c r="Q706" s="61" t="e">
        <f>VLOOKUP(R706,映射表!A:G,7,0)</f>
        <v>#N/A</v>
      </c>
      <c r="R706" s="131"/>
      <c r="S706" s="131"/>
      <c r="T706" s="131"/>
      <c r="U706" s="131"/>
      <c r="V706" s="131"/>
      <c r="W706" s="131"/>
      <c r="X706" s="131"/>
      <c r="Y706" s="131"/>
      <c r="Z706" s="131"/>
      <c r="AA706" s="131"/>
      <c r="AB706" s="61">
        <f t="shared" si="125"/>
        <v>0</v>
      </c>
      <c r="AE706" s="132"/>
    </row>
    <row r="707" spans="1:31" s="61" customFormat="1">
      <c r="A707" s="61" t="e">
        <f t="shared" si="126"/>
        <v>#N/A</v>
      </c>
      <c r="B707" s="121">
        <f t="shared" si="127"/>
        <v>0</v>
      </c>
      <c r="C707" s="117" t="e">
        <f>VLOOKUP(B707,映射表!A:C,3,0)</f>
        <v>#N/A</v>
      </c>
      <c r="D707" s="121">
        <f t="shared" si="117"/>
        <v>0</v>
      </c>
      <c r="E707" s="100">
        <f t="shared" si="118"/>
        <v>0</v>
      </c>
      <c r="F707" s="121">
        <f t="shared" si="119"/>
        <v>0</v>
      </c>
      <c r="G707" s="121">
        <f t="shared" si="120"/>
        <v>0</v>
      </c>
      <c r="H707" s="99" t="e">
        <f>VLOOKUP(C707,'B2B（ol)'!A:J,10,0)*D707</f>
        <v>#N/A</v>
      </c>
      <c r="I707" s="101" t="e">
        <f t="shared" si="121"/>
        <v>#DIV/0!</v>
      </c>
      <c r="J707" s="101">
        <f t="shared" si="122"/>
        <v>0</v>
      </c>
      <c r="K707" s="121">
        <f t="shared" si="123"/>
        <v>0</v>
      </c>
      <c r="L707" s="121" t="e">
        <f>VLOOKUP(C707,'B2B（ol)'!A:P,16,0)</f>
        <v>#N/A</v>
      </c>
      <c r="M707" s="117">
        <f t="shared" si="124"/>
        <v>0</v>
      </c>
      <c r="N707" s="114" t="e">
        <f>VLOOKUP(C707,'B2B（ol)'!A:K,11,0)</f>
        <v>#N/A</v>
      </c>
      <c r="O707" s="114" t="e">
        <f>VLOOKUP(B707,fulfillment!L:AN,29,0)</f>
        <v>#N/A</v>
      </c>
      <c r="P707" s="113"/>
      <c r="Q707" s="61" t="e">
        <f>VLOOKUP(R707,映射表!A:G,7,0)</f>
        <v>#N/A</v>
      </c>
      <c r="R707" s="131"/>
      <c r="S707" s="131"/>
      <c r="T707" s="131"/>
      <c r="U707" s="131"/>
      <c r="V707" s="131"/>
      <c r="W707" s="131"/>
      <c r="X707" s="131"/>
      <c r="Y707" s="131"/>
      <c r="Z707" s="131"/>
      <c r="AA707" s="131"/>
      <c r="AB707" s="61">
        <f t="shared" si="125"/>
        <v>0</v>
      </c>
      <c r="AE707" s="132"/>
    </row>
    <row r="708" spans="1:31" s="61" customFormat="1">
      <c r="A708" s="61" t="e">
        <f t="shared" si="126"/>
        <v>#N/A</v>
      </c>
      <c r="B708" s="121">
        <f t="shared" si="127"/>
        <v>0</v>
      </c>
      <c r="C708" s="117" t="e">
        <f>VLOOKUP(B708,映射表!A:C,3,0)</f>
        <v>#N/A</v>
      </c>
      <c r="D708" s="121">
        <f t="shared" ref="D708:D771" si="128">U708</f>
        <v>0</v>
      </c>
      <c r="E708" s="100">
        <f t="shared" ref="E708:E771" si="129">IFERROR(W708/D708,0)*D708</f>
        <v>0</v>
      </c>
      <c r="F708" s="121">
        <f t="shared" ref="F708:F771" si="130">IFERROR(Y708/D708,0)*D708</f>
        <v>0</v>
      </c>
      <c r="G708" s="121">
        <f t="shared" ref="G708:G771" si="131">IFERROR(IF((E708+F708)&gt;200,(E708+F708-200)*0.9+200*0.85,(E708+F708)*0.85),0)</f>
        <v>0</v>
      </c>
      <c r="H708" s="99" t="e">
        <f>VLOOKUP(C708,'B2B（ol)'!A:J,10,0)*D708</f>
        <v>#N/A</v>
      </c>
      <c r="I708" s="101" t="e">
        <f t="shared" ref="I708:I771" si="132">(M708*0.05/D708)*D708</f>
        <v>#DIV/0!</v>
      </c>
      <c r="J708" s="101">
        <f t="shared" ref="J708:J771" si="133">IFERROR((G708-H708-(I708/D708))/(E708+F708),0)</f>
        <v>0</v>
      </c>
      <c r="K708" s="121">
        <f t="shared" ref="K708:K771" si="134">IFERROR((G708-H708-I708),0)</f>
        <v>0</v>
      </c>
      <c r="L708" s="121" t="e">
        <f>VLOOKUP(C708,'B2B（ol)'!A:P,16,0)</f>
        <v>#N/A</v>
      </c>
      <c r="M708" s="117">
        <f t="shared" ref="M708:M771" si="135">(E708+F708)</f>
        <v>0</v>
      </c>
      <c r="N708" s="114" t="e">
        <f>VLOOKUP(C708,'B2B（ol)'!A:K,11,0)</f>
        <v>#N/A</v>
      </c>
      <c r="O708" s="114" t="e">
        <f>VLOOKUP(B708,fulfillment!L:AN,29,0)</f>
        <v>#N/A</v>
      </c>
      <c r="P708" s="113"/>
      <c r="Q708" s="61" t="e">
        <f>VLOOKUP(R708,映射表!A:G,7,0)</f>
        <v>#N/A</v>
      </c>
      <c r="R708" s="131"/>
      <c r="S708" s="131"/>
      <c r="T708" s="131"/>
      <c r="U708" s="131"/>
      <c r="V708" s="131"/>
      <c r="W708" s="131"/>
      <c r="X708" s="131"/>
      <c r="Y708" s="131"/>
      <c r="Z708" s="131"/>
      <c r="AA708" s="131"/>
      <c r="AB708" s="61">
        <f t="shared" si="125"/>
        <v>0</v>
      </c>
      <c r="AE708" s="132"/>
    </row>
    <row r="709" spans="1:31" s="61" customFormat="1">
      <c r="A709" s="61" t="e">
        <f t="shared" si="126"/>
        <v>#N/A</v>
      </c>
      <c r="B709" s="121">
        <f t="shared" si="127"/>
        <v>0</v>
      </c>
      <c r="C709" s="117" t="e">
        <f>VLOOKUP(B709,映射表!A:C,3,0)</f>
        <v>#N/A</v>
      </c>
      <c r="D709" s="121">
        <f t="shared" si="128"/>
        <v>0</v>
      </c>
      <c r="E709" s="100">
        <f t="shared" si="129"/>
        <v>0</v>
      </c>
      <c r="F709" s="121">
        <f t="shared" si="130"/>
        <v>0</v>
      </c>
      <c r="G709" s="121">
        <f t="shared" si="131"/>
        <v>0</v>
      </c>
      <c r="H709" s="99" t="e">
        <f>VLOOKUP(C709,'B2B（ol)'!A:J,10,0)*D709</f>
        <v>#N/A</v>
      </c>
      <c r="I709" s="101" t="e">
        <f t="shared" si="132"/>
        <v>#DIV/0!</v>
      </c>
      <c r="J709" s="101">
        <f t="shared" si="133"/>
        <v>0</v>
      </c>
      <c r="K709" s="121">
        <f t="shared" si="134"/>
        <v>0</v>
      </c>
      <c r="L709" s="121" t="e">
        <f>VLOOKUP(C709,'B2B（ol)'!A:P,16,0)</f>
        <v>#N/A</v>
      </c>
      <c r="M709" s="117">
        <f t="shared" si="135"/>
        <v>0</v>
      </c>
      <c r="N709" s="114" t="e">
        <f>VLOOKUP(C709,'B2B（ol)'!A:K,11,0)</f>
        <v>#N/A</v>
      </c>
      <c r="O709" s="114" t="e">
        <f>VLOOKUP(B709,fulfillment!L:AN,29,0)</f>
        <v>#N/A</v>
      </c>
      <c r="P709" s="113"/>
      <c r="Q709" s="61" t="e">
        <f>VLOOKUP(R709,映射表!A:G,7,0)</f>
        <v>#N/A</v>
      </c>
      <c r="R709" s="131"/>
      <c r="S709" s="131"/>
      <c r="T709" s="131"/>
      <c r="U709" s="131"/>
      <c r="V709" s="131"/>
      <c r="W709" s="131"/>
      <c r="X709" s="131"/>
      <c r="Y709" s="131"/>
      <c r="Z709" s="131"/>
      <c r="AA709" s="131"/>
      <c r="AB709" s="61">
        <f t="shared" si="125"/>
        <v>0</v>
      </c>
      <c r="AE709" s="132"/>
    </row>
    <row r="710" spans="1:31" s="61" customFormat="1">
      <c r="A710" s="61" t="e">
        <f t="shared" si="126"/>
        <v>#N/A</v>
      </c>
      <c r="B710" s="121">
        <f t="shared" si="127"/>
        <v>0</v>
      </c>
      <c r="C710" s="117" t="e">
        <f>VLOOKUP(B710,映射表!A:C,3,0)</f>
        <v>#N/A</v>
      </c>
      <c r="D710" s="121">
        <f t="shared" si="128"/>
        <v>0</v>
      </c>
      <c r="E710" s="100">
        <f t="shared" si="129"/>
        <v>0</v>
      </c>
      <c r="F710" s="121">
        <f t="shared" si="130"/>
        <v>0</v>
      </c>
      <c r="G710" s="121">
        <f t="shared" si="131"/>
        <v>0</v>
      </c>
      <c r="H710" s="99" t="e">
        <f>VLOOKUP(C710,'B2B（ol)'!A:J,10,0)*D710</f>
        <v>#N/A</v>
      </c>
      <c r="I710" s="101" t="e">
        <f t="shared" si="132"/>
        <v>#DIV/0!</v>
      </c>
      <c r="J710" s="101">
        <f t="shared" si="133"/>
        <v>0</v>
      </c>
      <c r="K710" s="121">
        <f t="shared" si="134"/>
        <v>0</v>
      </c>
      <c r="L710" s="121" t="e">
        <f>VLOOKUP(C710,'B2B（ol)'!A:P,16,0)</f>
        <v>#N/A</v>
      </c>
      <c r="M710" s="117">
        <f t="shared" si="135"/>
        <v>0</v>
      </c>
      <c r="N710" s="114" t="e">
        <f>VLOOKUP(C710,'B2B（ol)'!A:K,11,0)</f>
        <v>#N/A</v>
      </c>
      <c r="O710" s="114" t="e">
        <f>VLOOKUP(B710,fulfillment!L:AN,29,0)</f>
        <v>#N/A</v>
      </c>
      <c r="P710" s="113"/>
      <c r="Q710" s="61" t="e">
        <f>VLOOKUP(R710,映射表!A:G,7,0)</f>
        <v>#N/A</v>
      </c>
      <c r="R710" s="131"/>
      <c r="S710" s="131"/>
      <c r="T710" s="131"/>
      <c r="U710" s="131"/>
      <c r="V710" s="131"/>
      <c r="W710" s="131"/>
      <c r="X710" s="131"/>
      <c r="Y710" s="131"/>
      <c r="Z710" s="131"/>
      <c r="AA710" s="131"/>
      <c r="AB710" s="61">
        <f t="shared" si="125"/>
        <v>0</v>
      </c>
      <c r="AE710" s="132"/>
    </row>
    <row r="711" spans="1:31" s="61" customFormat="1">
      <c r="A711" s="61" t="e">
        <f t="shared" si="126"/>
        <v>#N/A</v>
      </c>
      <c r="B711" s="121">
        <f t="shared" si="127"/>
        <v>0</v>
      </c>
      <c r="C711" s="117" t="e">
        <f>VLOOKUP(B711,映射表!A:C,3,0)</f>
        <v>#N/A</v>
      </c>
      <c r="D711" s="121">
        <f t="shared" si="128"/>
        <v>0</v>
      </c>
      <c r="E711" s="100">
        <f t="shared" si="129"/>
        <v>0</v>
      </c>
      <c r="F711" s="121">
        <f t="shared" si="130"/>
        <v>0</v>
      </c>
      <c r="G711" s="121">
        <f t="shared" si="131"/>
        <v>0</v>
      </c>
      <c r="H711" s="99" t="e">
        <f>VLOOKUP(C711,'B2B（ol)'!A:J,10,0)*D711</f>
        <v>#N/A</v>
      </c>
      <c r="I711" s="101" t="e">
        <f t="shared" si="132"/>
        <v>#DIV/0!</v>
      </c>
      <c r="J711" s="101">
        <f t="shared" si="133"/>
        <v>0</v>
      </c>
      <c r="K711" s="121">
        <f t="shared" si="134"/>
        <v>0</v>
      </c>
      <c r="L711" s="121" t="e">
        <f>VLOOKUP(C711,'B2B（ol)'!A:P,16,0)</f>
        <v>#N/A</v>
      </c>
      <c r="M711" s="117">
        <f t="shared" si="135"/>
        <v>0</v>
      </c>
      <c r="N711" s="114" t="e">
        <f>VLOOKUP(C711,'B2B（ol)'!A:K,11,0)</f>
        <v>#N/A</v>
      </c>
      <c r="O711" s="114" t="e">
        <f>VLOOKUP(B711,fulfillment!L:AN,29,0)</f>
        <v>#N/A</v>
      </c>
      <c r="P711" s="113"/>
      <c r="Q711" s="61" t="e">
        <f>VLOOKUP(R711,映射表!A:G,7,0)</f>
        <v>#N/A</v>
      </c>
      <c r="R711" s="131"/>
      <c r="S711" s="131"/>
      <c r="T711" s="131"/>
      <c r="U711" s="131"/>
      <c r="V711" s="131"/>
      <c r="W711" s="131"/>
      <c r="X711" s="131"/>
      <c r="Y711" s="131"/>
      <c r="Z711" s="131"/>
      <c r="AA711" s="131"/>
      <c r="AB711" s="61">
        <f t="shared" si="125"/>
        <v>0</v>
      </c>
      <c r="AE711" s="132"/>
    </row>
    <row r="712" spans="1:31" s="61" customFormat="1">
      <c r="A712" s="61" t="e">
        <f t="shared" si="126"/>
        <v>#N/A</v>
      </c>
      <c r="B712" s="121">
        <f t="shared" si="127"/>
        <v>0</v>
      </c>
      <c r="C712" s="117" t="e">
        <f>VLOOKUP(B712,映射表!A:C,3,0)</f>
        <v>#N/A</v>
      </c>
      <c r="D712" s="121">
        <f t="shared" si="128"/>
        <v>0</v>
      </c>
      <c r="E712" s="100">
        <f t="shared" si="129"/>
        <v>0</v>
      </c>
      <c r="F712" s="121">
        <f t="shared" si="130"/>
        <v>0</v>
      </c>
      <c r="G712" s="121">
        <f t="shared" si="131"/>
        <v>0</v>
      </c>
      <c r="H712" s="99" t="e">
        <f>VLOOKUP(C712,'B2B（ol)'!A:J,10,0)*D712</f>
        <v>#N/A</v>
      </c>
      <c r="I712" s="101" t="e">
        <f t="shared" si="132"/>
        <v>#DIV/0!</v>
      </c>
      <c r="J712" s="101">
        <f t="shared" si="133"/>
        <v>0</v>
      </c>
      <c r="K712" s="121">
        <f t="shared" si="134"/>
        <v>0</v>
      </c>
      <c r="L712" s="121" t="e">
        <f>VLOOKUP(C712,'B2B（ol)'!A:P,16,0)</f>
        <v>#N/A</v>
      </c>
      <c r="M712" s="117">
        <f t="shared" si="135"/>
        <v>0</v>
      </c>
      <c r="N712" s="114" t="e">
        <f>VLOOKUP(C712,'B2B（ol)'!A:K,11,0)</f>
        <v>#N/A</v>
      </c>
      <c r="O712" s="114" t="e">
        <f>VLOOKUP(B712,fulfillment!L:AN,29,0)</f>
        <v>#N/A</v>
      </c>
      <c r="P712" s="113"/>
      <c r="Q712" s="61" t="e">
        <f>VLOOKUP(R712,映射表!A:G,7,0)</f>
        <v>#N/A</v>
      </c>
      <c r="R712" s="131"/>
      <c r="S712" s="131"/>
      <c r="T712" s="131"/>
      <c r="U712" s="131"/>
      <c r="V712" s="131"/>
      <c r="W712" s="131"/>
      <c r="X712" s="131"/>
      <c r="Y712" s="131"/>
      <c r="Z712" s="131"/>
      <c r="AA712" s="131"/>
      <c r="AB712" s="61">
        <f t="shared" si="125"/>
        <v>0</v>
      </c>
      <c r="AE712" s="132"/>
    </row>
    <row r="713" spans="1:31" s="61" customFormat="1">
      <c r="A713" s="61" t="e">
        <f t="shared" si="126"/>
        <v>#N/A</v>
      </c>
      <c r="B713" s="121">
        <f t="shared" si="127"/>
        <v>0</v>
      </c>
      <c r="C713" s="117" t="e">
        <f>VLOOKUP(B713,映射表!A:C,3,0)</f>
        <v>#N/A</v>
      </c>
      <c r="D713" s="121">
        <f t="shared" si="128"/>
        <v>0</v>
      </c>
      <c r="E713" s="100">
        <f t="shared" si="129"/>
        <v>0</v>
      </c>
      <c r="F713" s="121">
        <f t="shared" si="130"/>
        <v>0</v>
      </c>
      <c r="G713" s="121">
        <f t="shared" si="131"/>
        <v>0</v>
      </c>
      <c r="H713" s="99" t="e">
        <f>VLOOKUP(C713,'B2B（ol)'!A:J,10,0)*D713</f>
        <v>#N/A</v>
      </c>
      <c r="I713" s="101" t="e">
        <f t="shared" si="132"/>
        <v>#DIV/0!</v>
      </c>
      <c r="J713" s="101">
        <f t="shared" si="133"/>
        <v>0</v>
      </c>
      <c r="K713" s="121">
        <f t="shared" si="134"/>
        <v>0</v>
      </c>
      <c r="L713" s="121" t="e">
        <f>VLOOKUP(C713,'B2B（ol)'!A:P,16,0)</f>
        <v>#N/A</v>
      </c>
      <c r="M713" s="117">
        <f t="shared" si="135"/>
        <v>0</v>
      </c>
      <c r="N713" s="114" t="e">
        <f>VLOOKUP(C713,'B2B（ol)'!A:K,11,0)</f>
        <v>#N/A</v>
      </c>
      <c r="O713" s="114" t="e">
        <f>VLOOKUP(B713,fulfillment!L:AN,29,0)</f>
        <v>#N/A</v>
      </c>
      <c r="P713" s="113"/>
      <c r="Q713" s="61" t="e">
        <f>VLOOKUP(R713,映射表!A:G,7,0)</f>
        <v>#N/A</v>
      </c>
      <c r="R713" s="131"/>
      <c r="S713" s="131"/>
      <c r="T713" s="131"/>
      <c r="U713" s="131"/>
      <c r="V713" s="131"/>
      <c r="W713" s="131"/>
      <c r="X713" s="131"/>
      <c r="Y713" s="131"/>
      <c r="Z713" s="131"/>
      <c r="AA713" s="131"/>
      <c r="AB713" s="61">
        <f t="shared" si="125"/>
        <v>0</v>
      </c>
      <c r="AE713" s="132"/>
    </row>
    <row r="714" spans="1:31" s="61" customFormat="1">
      <c r="A714" s="61" t="e">
        <f t="shared" si="126"/>
        <v>#N/A</v>
      </c>
      <c r="B714" s="121">
        <f t="shared" si="127"/>
        <v>0</v>
      </c>
      <c r="C714" s="117" t="e">
        <f>VLOOKUP(B714,映射表!A:C,3,0)</f>
        <v>#N/A</v>
      </c>
      <c r="D714" s="121">
        <f t="shared" si="128"/>
        <v>0</v>
      </c>
      <c r="E714" s="100">
        <f t="shared" si="129"/>
        <v>0</v>
      </c>
      <c r="F714" s="121">
        <f t="shared" si="130"/>
        <v>0</v>
      </c>
      <c r="G714" s="121">
        <f t="shared" si="131"/>
        <v>0</v>
      </c>
      <c r="H714" s="99" t="e">
        <f>VLOOKUP(C714,'B2B（ol)'!A:J,10,0)*D714</f>
        <v>#N/A</v>
      </c>
      <c r="I714" s="101" t="e">
        <f t="shared" si="132"/>
        <v>#DIV/0!</v>
      </c>
      <c r="J714" s="101">
        <f t="shared" si="133"/>
        <v>0</v>
      </c>
      <c r="K714" s="121">
        <f t="shared" si="134"/>
        <v>0</v>
      </c>
      <c r="L714" s="121" t="e">
        <f>VLOOKUP(C714,'B2B（ol)'!A:P,16,0)</f>
        <v>#N/A</v>
      </c>
      <c r="M714" s="117">
        <f t="shared" si="135"/>
        <v>0</v>
      </c>
      <c r="N714" s="114" t="e">
        <f>VLOOKUP(C714,'B2B（ol)'!A:K,11,0)</f>
        <v>#N/A</v>
      </c>
      <c r="O714" s="114" t="e">
        <f>VLOOKUP(B714,fulfillment!L:AN,29,0)</f>
        <v>#N/A</v>
      </c>
      <c r="P714" s="113"/>
      <c r="Q714" s="61" t="e">
        <f>VLOOKUP(R714,映射表!A:G,7,0)</f>
        <v>#N/A</v>
      </c>
      <c r="R714" s="131"/>
      <c r="S714" s="131"/>
      <c r="T714" s="131"/>
      <c r="U714" s="131"/>
      <c r="V714" s="131"/>
      <c r="W714" s="131"/>
      <c r="X714" s="131"/>
      <c r="Y714" s="131"/>
      <c r="Z714" s="131"/>
      <c r="AA714" s="131"/>
      <c r="AB714" s="61">
        <f t="shared" si="125"/>
        <v>0</v>
      </c>
      <c r="AE714" s="132"/>
    </row>
    <row r="715" spans="1:31" s="61" customFormat="1">
      <c r="A715" s="61" t="e">
        <f t="shared" si="126"/>
        <v>#N/A</v>
      </c>
      <c r="B715" s="121">
        <f t="shared" si="127"/>
        <v>0</v>
      </c>
      <c r="C715" s="117" t="e">
        <f>VLOOKUP(B715,映射表!A:C,3,0)</f>
        <v>#N/A</v>
      </c>
      <c r="D715" s="121">
        <f t="shared" si="128"/>
        <v>0</v>
      </c>
      <c r="E715" s="100">
        <f t="shared" si="129"/>
        <v>0</v>
      </c>
      <c r="F715" s="121">
        <f t="shared" si="130"/>
        <v>0</v>
      </c>
      <c r="G715" s="121">
        <f t="shared" si="131"/>
        <v>0</v>
      </c>
      <c r="H715" s="99" t="e">
        <f>VLOOKUP(C715,'B2B（ol)'!A:J,10,0)*D715</f>
        <v>#N/A</v>
      </c>
      <c r="I715" s="101" t="e">
        <f t="shared" si="132"/>
        <v>#DIV/0!</v>
      </c>
      <c r="J715" s="101">
        <f t="shared" si="133"/>
        <v>0</v>
      </c>
      <c r="K715" s="121">
        <f t="shared" si="134"/>
        <v>0</v>
      </c>
      <c r="L715" s="121" t="e">
        <f>VLOOKUP(C715,'B2B（ol)'!A:P,16,0)</f>
        <v>#N/A</v>
      </c>
      <c r="M715" s="117">
        <f t="shared" si="135"/>
        <v>0</v>
      </c>
      <c r="N715" s="114" t="e">
        <f>VLOOKUP(C715,'B2B（ol)'!A:K,11,0)</f>
        <v>#N/A</v>
      </c>
      <c r="O715" s="114" t="e">
        <f>VLOOKUP(B715,fulfillment!L:AN,29,0)</f>
        <v>#N/A</v>
      </c>
      <c r="P715" s="113"/>
      <c r="Q715" s="61" t="e">
        <f>VLOOKUP(R715,映射表!A:G,7,0)</f>
        <v>#N/A</v>
      </c>
      <c r="R715" s="131"/>
      <c r="S715" s="131"/>
      <c r="T715" s="131"/>
      <c r="U715" s="131"/>
      <c r="V715" s="131"/>
      <c r="W715" s="131"/>
      <c r="X715" s="131"/>
      <c r="Y715" s="131"/>
      <c r="Z715" s="131"/>
      <c r="AA715" s="131"/>
      <c r="AB715" s="61">
        <f t="shared" si="125"/>
        <v>0</v>
      </c>
      <c r="AE715" s="132"/>
    </row>
    <row r="716" spans="1:31" s="61" customFormat="1">
      <c r="A716" s="61" t="e">
        <f t="shared" si="126"/>
        <v>#N/A</v>
      </c>
      <c r="B716" s="121">
        <f t="shared" si="127"/>
        <v>0</v>
      </c>
      <c r="C716" s="117" t="e">
        <f>VLOOKUP(B716,映射表!A:C,3,0)</f>
        <v>#N/A</v>
      </c>
      <c r="D716" s="121">
        <f t="shared" si="128"/>
        <v>0</v>
      </c>
      <c r="E716" s="100">
        <f t="shared" si="129"/>
        <v>0</v>
      </c>
      <c r="F716" s="121">
        <f t="shared" si="130"/>
        <v>0</v>
      </c>
      <c r="G716" s="121">
        <f t="shared" si="131"/>
        <v>0</v>
      </c>
      <c r="H716" s="99" t="e">
        <f>VLOOKUP(C716,'B2B（ol)'!A:J,10,0)*D716</f>
        <v>#N/A</v>
      </c>
      <c r="I716" s="101" t="e">
        <f t="shared" si="132"/>
        <v>#DIV/0!</v>
      </c>
      <c r="J716" s="101">
        <f t="shared" si="133"/>
        <v>0</v>
      </c>
      <c r="K716" s="121">
        <f t="shared" si="134"/>
        <v>0</v>
      </c>
      <c r="L716" s="121" t="e">
        <f>VLOOKUP(C716,'B2B（ol)'!A:P,16,0)</f>
        <v>#N/A</v>
      </c>
      <c r="M716" s="117">
        <f t="shared" si="135"/>
        <v>0</v>
      </c>
      <c r="N716" s="114" t="e">
        <f>VLOOKUP(C716,'B2B（ol)'!A:K,11,0)</f>
        <v>#N/A</v>
      </c>
      <c r="O716" s="114" t="e">
        <f>VLOOKUP(B716,fulfillment!L:AN,29,0)</f>
        <v>#N/A</v>
      </c>
      <c r="P716" s="113"/>
      <c r="Q716" s="61" t="e">
        <f>VLOOKUP(R716,映射表!A:G,7,0)</f>
        <v>#N/A</v>
      </c>
      <c r="R716" s="131"/>
      <c r="S716" s="131"/>
      <c r="T716" s="131"/>
      <c r="U716" s="131"/>
      <c r="V716" s="131"/>
      <c r="W716" s="131"/>
      <c r="X716" s="131"/>
      <c r="Y716" s="131"/>
      <c r="Z716" s="131"/>
      <c r="AA716" s="131"/>
      <c r="AB716" s="61">
        <f t="shared" si="125"/>
        <v>0</v>
      </c>
      <c r="AE716" s="132"/>
    </row>
    <row r="717" spans="1:31" s="61" customFormat="1">
      <c r="A717" s="61" t="e">
        <f t="shared" si="126"/>
        <v>#N/A</v>
      </c>
      <c r="B717" s="121">
        <f t="shared" si="127"/>
        <v>0</v>
      </c>
      <c r="C717" s="117" t="e">
        <f>VLOOKUP(B717,映射表!A:C,3,0)</f>
        <v>#N/A</v>
      </c>
      <c r="D717" s="121">
        <f t="shared" si="128"/>
        <v>0</v>
      </c>
      <c r="E717" s="100">
        <f t="shared" si="129"/>
        <v>0</v>
      </c>
      <c r="F717" s="121">
        <f t="shared" si="130"/>
        <v>0</v>
      </c>
      <c r="G717" s="121">
        <f t="shared" si="131"/>
        <v>0</v>
      </c>
      <c r="H717" s="99" t="e">
        <f>VLOOKUP(C717,'B2B（ol)'!A:J,10,0)*D717</f>
        <v>#N/A</v>
      </c>
      <c r="I717" s="101" t="e">
        <f t="shared" si="132"/>
        <v>#DIV/0!</v>
      </c>
      <c r="J717" s="101">
        <f t="shared" si="133"/>
        <v>0</v>
      </c>
      <c r="K717" s="121">
        <f t="shared" si="134"/>
        <v>0</v>
      </c>
      <c r="L717" s="121" t="e">
        <f>VLOOKUP(C717,'B2B（ol)'!A:P,16,0)</f>
        <v>#N/A</v>
      </c>
      <c r="M717" s="117">
        <f t="shared" si="135"/>
        <v>0</v>
      </c>
      <c r="N717" s="114" t="e">
        <f>VLOOKUP(C717,'B2B（ol)'!A:K,11,0)</f>
        <v>#N/A</v>
      </c>
      <c r="O717" s="114" t="e">
        <f>VLOOKUP(B717,fulfillment!L:AN,29,0)</f>
        <v>#N/A</v>
      </c>
      <c r="P717" s="113"/>
      <c r="Q717" s="61" t="e">
        <f>VLOOKUP(R717,映射表!A:G,7,0)</f>
        <v>#N/A</v>
      </c>
      <c r="R717" s="131"/>
      <c r="S717" s="131"/>
      <c r="T717" s="131"/>
      <c r="U717" s="131"/>
      <c r="V717" s="131"/>
      <c r="W717" s="131"/>
      <c r="X717" s="131"/>
      <c r="Y717" s="131"/>
      <c r="Z717" s="131"/>
      <c r="AA717" s="131"/>
      <c r="AB717" s="61">
        <f t="shared" si="125"/>
        <v>0</v>
      </c>
      <c r="AE717" s="132"/>
    </row>
    <row r="718" spans="1:31" s="61" customFormat="1">
      <c r="A718" s="61" t="e">
        <f t="shared" si="126"/>
        <v>#N/A</v>
      </c>
      <c r="B718" s="121">
        <f t="shared" si="127"/>
        <v>0</v>
      </c>
      <c r="C718" s="117" t="e">
        <f>VLOOKUP(B718,映射表!A:C,3,0)</f>
        <v>#N/A</v>
      </c>
      <c r="D718" s="121">
        <f t="shared" si="128"/>
        <v>0</v>
      </c>
      <c r="E718" s="100">
        <f t="shared" si="129"/>
        <v>0</v>
      </c>
      <c r="F718" s="121">
        <f t="shared" si="130"/>
        <v>0</v>
      </c>
      <c r="G718" s="121">
        <f t="shared" si="131"/>
        <v>0</v>
      </c>
      <c r="H718" s="99" t="e">
        <f>VLOOKUP(C718,'B2B（ol)'!A:J,10,0)*D718</f>
        <v>#N/A</v>
      </c>
      <c r="I718" s="101" t="e">
        <f t="shared" si="132"/>
        <v>#DIV/0!</v>
      </c>
      <c r="J718" s="101">
        <f t="shared" si="133"/>
        <v>0</v>
      </c>
      <c r="K718" s="121">
        <f t="shared" si="134"/>
        <v>0</v>
      </c>
      <c r="L718" s="121" t="e">
        <f>VLOOKUP(C718,'B2B（ol)'!A:P,16,0)</f>
        <v>#N/A</v>
      </c>
      <c r="M718" s="117">
        <f t="shared" si="135"/>
        <v>0</v>
      </c>
      <c r="N718" s="114" t="e">
        <f>VLOOKUP(C718,'B2B（ol)'!A:K,11,0)</f>
        <v>#N/A</v>
      </c>
      <c r="O718" s="114" t="e">
        <f>VLOOKUP(B718,fulfillment!L:AN,29,0)</f>
        <v>#N/A</v>
      </c>
      <c r="P718" s="113"/>
      <c r="Q718" s="61" t="e">
        <f>VLOOKUP(R718,映射表!A:G,7,0)</f>
        <v>#N/A</v>
      </c>
      <c r="R718" s="131"/>
      <c r="S718" s="131"/>
      <c r="T718" s="131"/>
      <c r="U718" s="131"/>
      <c r="V718" s="131"/>
      <c r="W718" s="131"/>
      <c r="X718" s="131"/>
      <c r="Y718" s="131"/>
      <c r="Z718" s="131"/>
      <c r="AA718" s="131"/>
      <c r="AB718" s="61">
        <f t="shared" si="125"/>
        <v>0</v>
      </c>
      <c r="AE718" s="132"/>
    </row>
    <row r="719" spans="1:31" s="61" customFormat="1">
      <c r="A719" s="61" t="e">
        <f t="shared" si="126"/>
        <v>#N/A</v>
      </c>
      <c r="B719" s="121">
        <f t="shared" si="127"/>
        <v>0</v>
      </c>
      <c r="C719" s="117" t="e">
        <f>VLOOKUP(B719,映射表!A:C,3,0)</f>
        <v>#N/A</v>
      </c>
      <c r="D719" s="121">
        <f t="shared" si="128"/>
        <v>0</v>
      </c>
      <c r="E719" s="100">
        <f t="shared" si="129"/>
        <v>0</v>
      </c>
      <c r="F719" s="121">
        <f t="shared" si="130"/>
        <v>0</v>
      </c>
      <c r="G719" s="121">
        <f t="shared" si="131"/>
        <v>0</v>
      </c>
      <c r="H719" s="99" t="e">
        <f>VLOOKUP(C719,'B2B（ol)'!A:J,10,0)*D719</f>
        <v>#N/A</v>
      </c>
      <c r="I719" s="101" t="e">
        <f t="shared" si="132"/>
        <v>#DIV/0!</v>
      </c>
      <c r="J719" s="101">
        <f t="shared" si="133"/>
        <v>0</v>
      </c>
      <c r="K719" s="121">
        <f t="shared" si="134"/>
        <v>0</v>
      </c>
      <c r="L719" s="121" t="e">
        <f>VLOOKUP(C719,'B2B（ol)'!A:P,16,0)</f>
        <v>#N/A</v>
      </c>
      <c r="M719" s="117">
        <f t="shared" si="135"/>
        <v>0</v>
      </c>
      <c r="N719" s="114" t="e">
        <f>VLOOKUP(C719,'B2B（ol)'!A:K,11,0)</f>
        <v>#N/A</v>
      </c>
      <c r="O719" s="114" t="e">
        <f>VLOOKUP(B719,fulfillment!L:AN,29,0)</f>
        <v>#N/A</v>
      </c>
      <c r="P719" s="113"/>
      <c r="Q719" s="61" t="e">
        <f>VLOOKUP(R719,映射表!A:G,7,0)</f>
        <v>#N/A</v>
      </c>
      <c r="R719" s="131"/>
      <c r="S719" s="131"/>
      <c r="T719" s="131"/>
      <c r="U719" s="131"/>
      <c r="V719" s="131"/>
      <c r="W719" s="131"/>
      <c r="X719" s="131"/>
      <c r="Y719" s="131"/>
      <c r="Z719" s="131"/>
      <c r="AA719" s="131"/>
      <c r="AB719" s="61">
        <f t="shared" si="125"/>
        <v>0</v>
      </c>
      <c r="AE719" s="132"/>
    </row>
    <row r="720" spans="1:31" s="61" customFormat="1">
      <c r="A720" s="61" t="e">
        <f t="shared" si="126"/>
        <v>#N/A</v>
      </c>
      <c r="B720" s="121">
        <f t="shared" si="127"/>
        <v>0</v>
      </c>
      <c r="C720" s="117" t="e">
        <f>VLOOKUP(B720,映射表!A:C,3,0)</f>
        <v>#N/A</v>
      </c>
      <c r="D720" s="121">
        <f t="shared" si="128"/>
        <v>0</v>
      </c>
      <c r="E720" s="100">
        <f t="shared" si="129"/>
        <v>0</v>
      </c>
      <c r="F720" s="121">
        <f t="shared" si="130"/>
        <v>0</v>
      </c>
      <c r="G720" s="121">
        <f t="shared" si="131"/>
        <v>0</v>
      </c>
      <c r="H720" s="99" t="e">
        <f>VLOOKUP(C720,'B2B（ol)'!A:J,10,0)*D720</f>
        <v>#N/A</v>
      </c>
      <c r="I720" s="101" t="e">
        <f t="shared" si="132"/>
        <v>#DIV/0!</v>
      </c>
      <c r="J720" s="101">
        <f t="shared" si="133"/>
        <v>0</v>
      </c>
      <c r="K720" s="121">
        <f t="shared" si="134"/>
        <v>0</v>
      </c>
      <c r="L720" s="121" t="e">
        <f>VLOOKUP(C720,'B2B（ol)'!A:P,16,0)</f>
        <v>#N/A</v>
      </c>
      <c r="M720" s="117">
        <f t="shared" si="135"/>
        <v>0</v>
      </c>
      <c r="N720" s="114" t="e">
        <f>VLOOKUP(C720,'B2B（ol)'!A:K,11,0)</f>
        <v>#N/A</v>
      </c>
      <c r="O720" s="114" t="e">
        <f>VLOOKUP(B720,fulfillment!L:AN,29,0)</f>
        <v>#N/A</v>
      </c>
      <c r="P720" s="113"/>
      <c r="Q720" s="61" t="e">
        <f>VLOOKUP(R720,映射表!A:G,7,0)</f>
        <v>#N/A</v>
      </c>
      <c r="R720" s="131"/>
      <c r="S720" s="131"/>
      <c r="T720" s="131"/>
      <c r="U720" s="131"/>
      <c r="V720" s="131"/>
      <c r="W720" s="131"/>
      <c r="X720" s="131"/>
      <c r="Y720" s="131"/>
      <c r="Z720" s="131"/>
      <c r="AA720" s="131"/>
      <c r="AB720" s="61">
        <f t="shared" si="125"/>
        <v>0</v>
      </c>
      <c r="AE720" s="132"/>
    </row>
    <row r="721" spans="1:31" s="61" customFormat="1">
      <c r="A721" s="61" t="e">
        <f t="shared" si="126"/>
        <v>#N/A</v>
      </c>
      <c r="B721" s="121">
        <f t="shared" si="127"/>
        <v>0</v>
      </c>
      <c r="C721" s="117" t="e">
        <f>VLOOKUP(B721,映射表!A:C,3,0)</f>
        <v>#N/A</v>
      </c>
      <c r="D721" s="121">
        <f t="shared" si="128"/>
        <v>0</v>
      </c>
      <c r="E721" s="100">
        <f t="shared" si="129"/>
        <v>0</v>
      </c>
      <c r="F721" s="121">
        <f t="shared" si="130"/>
        <v>0</v>
      </c>
      <c r="G721" s="121">
        <f t="shared" si="131"/>
        <v>0</v>
      </c>
      <c r="H721" s="99" t="e">
        <f>VLOOKUP(C721,'B2B（ol)'!A:J,10,0)*D721</f>
        <v>#N/A</v>
      </c>
      <c r="I721" s="101" t="e">
        <f t="shared" si="132"/>
        <v>#DIV/0!</v>
      </c>
      <c r="J721" s="101">
        <f t="shared" si="133"/>
        <v>0</v>
      </c>
      <c r="K721" s="121">
        <f t="shared" si="134"/>
        <v>0</v>
      </c>
      <c r="L721" s="121" t="e">
        <f>VLOOKUP(C721,'B2B（ol)'!A:P,16,0)</f>
        <v>#N/A</v>
      </c>
      <c r="M721" s="117">
        <f t="shared" si="135"/>
        <v>0</v>
      </c>
      <c r="N721" s="114" t="e">
        <f>VLOOKUP(C721,'B2B（ol)'!A:K,11,0)</f>
        <v>#N/A</v>
      </c>
      <c r="O721" s="114" t="e">
        <f>VLOOKUP(B721,fulfillment!L:AN,29,0)</f>
        <v>#N/A</v>
      </c>
      <c r="P721" s="113"/>
      <c r="Q721" s="61" t="e">
        <f>VLOOKUP(R721,映射表!A:G,7,0)</f>
        <v>#N/A</v>
      </c>
      <c r="R721" s="131"/>
      <c r="S721" s="131"/>
      <c r="T721" s="131"/>
      <c r="U721" s="131"/>
      <c r="V721" s="131"/>
      <c r="W721" s="131"/>
      <c r="X721" s="131"/>
      <c r="Y721" s="131"/>
      <c r="Z721" s="131"/>
      <c r="AA721" s="131"/>
      <c r="AB721" s="61">
        <f t="shared" si="125"/>
        <v>0</v>
      </c>
      <c r="AE721" s="132"/>
    </row>
    <row r="722" spans="1:31" s="61" customFormat="1">
      <c r="A722" s="61" t="e">
        <f t="shared" si="126"/>
        <v>#N/A</v>
      </c>
      <c r="B722" s="121">
        <f t="shared" si="127"/>
        <v>0</v>
      </c>
      <c r="C722" s="117" t="e">
        <f>VLOOKUP(B722,映射表!A:C,3,0)</f>
        <v>#N/A</v>
      </c>
      <c r="D722" s="121">
        <f t="shared" si="128"/>
        <v>0</v>
      </c>
      <c r="E722" s="100">
        <f t="shared" si="129"/>
        <v>0</v>
      </c>
      <c r="F722" s="121">
        <f t="shared" si="130"/>
        <v>0</v>
      </c>
      <c r="G722" s="121">
        <f t="shared" si="131"/>
        <v>0</v>
      </c>
      <c r="H722" s="99" t="e">
        <f>VLOOKUP(C722,'B2B（ol)'!A:J,10,0)*D722</f>
        <v>#N/A</v>
      </c>
      <c r="I722" s="101" t="e">
        <f t="shared" si="132"/>
        <v>#DIV/0!</v>
      </c>
      <c r="J722" s="101">
        <f t="shared" si="133"/>
        <v>0</v>
      </c>
      <c r="K722" s="121">
        <f t="shared" si="134"/>
        <v>0</v>
      </c>
      <c r="L722" s="121" t="e">
        <f>VLOOKUP(C722,'B2B（ol)'!A:P,16,0)</f>
        <v>#N/A</v>
      </c>
      <c r="M722" s="117">
        <f t="shared" si="135"/>
        <v>0</v>
      </c>
      <c r="N722" s="114" t="e">
        <f>VLOOKUP(C722,'B2B（ol)'!A:K,11,0)</f>
        <v>#N/A</v>
      </c>
      <c r="O722" s="114" t="e">
        <f>VLOOKUP(B722,fulfillment!L:AN,29,0)</f>
        <v>#N/A</v>
      </c>
      <c r="P722" s="113"/>
      <c r="Q722" s="61" t="e">
        <f>VLOOKUP(R722,映射表!A:G,7,0)</f>
        <v>#N/A</v>
      </c>
      <c r="R722" s="131"/>
      <c r="S722" s="131"/>
      <c r="T722" s="131"/>
      <c r="U722" s="131"/>
      <c r="V722" s="131"/>
      <c r="W722" s="131"/>
      <c r="X722" s="131"/>
      <c r="Y722" s="131"/>
      <c r="Z722" s="131"/>
      <c r="AA722" s="131"/>
      <c r="AB722" s="61">
        <f t="shared" si="125"/>
        <v>0</v>
      </c>
      <c r="AE722" s="132"/>
    </row>
    <row r="723" spans="1:31" s="61" customFormat="1">
      <c r="A723" s="61" t="e">
        <f t="shared" si="126"/>
        <v>#N/A</v>
      </c>
      <c r="B723" s="121">
        <f t="shared" si="127"/>
        <v>0</v>
      </c>
      <c r="C723" s="117" t="e">
        <f>VLOOKUP(B723,映射表!A:C,3,0)</f>
        <v>#N/A</v>
      </c>
      <c r="D723" s="121">
        <f t="shared" si="128"/>
        <v>0</v>
      </c>
      <c r="E723" s="100">
        <f t="shared" si="129"/>
        <v>0</v>
      </c>
      <c r="F723" s="121">
        <f t="shared" si="130"/>
        <v>0</v>
      </c>
      <c r="G723" s="121">
        <f t="shared" si="131"/>
        <v>0</v>
      </c>
      <c r="H723" s="99" t="e">
        <f>VLOOKUP(C723,'B2B（ol)'!A:J,10,0)*D723</f>
        <v>#N/A</v>
      </c>
      <c r="I723" s="101" t="e">
        <f t="shared" si="132"/>
        <v>#DIV/0!</v>
      </c>
      <c r="J723" s="101">
        <f t="shared" si="133"/>
        <v>0</v>
      </c>
      <c r="K723" s="121">
        <f t="shared" si="134"/>
        <v>0</v>
      </c>
      <c r="L723" s="121" t="e">
        <f>VLOOKUP(C723,'B2B（ol)'!A:P,16,0)</f>
        <v>#N/A</v>
      </c>
      <c r="M723" s="117">
        <f t="shared" si="135"/>
        <v>0</v>
      </c>
      <c r="N723" s="114" t="e">
        <f>VLOOKUP(C723,'B2B（ol)'!A:K,11,0)</f>
        <v>#N/A</v>
      </c>
      <c r="O723" s="114" t="e">
        <f>VLOOKUP(B723,fulfillment!L:AN,29,0)</f>
        <v>#N/A</v>
      </c>
      <c r="P723" s="113"/>
      <c r="Q723" s="61" t="e">
        <f>VLOOKUP(R723,映射表!A:G,7,0)</f>
        <v>#N/A</v>
      </c>
      <c r="R723" s="131"/>
      <c r="S723" s="131"/>
      <c r="T723" s="131"/>
      <c r="U723" s="131"/>
      <c r="V723" s="131"/>
      <c r="W723" s="131"/>
      <c r="X723" s="131"/>
      <c r="Y723" s="131"/>
      <c r="Z723" s="131"/>
      <c r="AA723" s="131"/>
      <c r="AB723" s="61">
        <f t="shared" si="125"/>
        <v>0</v>
      </c>
      <c r="AE723" s="132"/>
    </row>
    <row r="724" spans="1:31" s="61" customFormat="1">
      <c r="A724" s="61" t="e">
        <f t="shared" si="126"/>
        <v>#N/A</v>
      </c>
      <c r="B724" s="121">
        <f t="shared" si="127"/>
        <v>0</v>
      </c>
      <c r="C724" s="117" t="e">
        <f>VLOOKUP(B724,映射表!A:C,3,0)</f>
        <v>#N/A</v>
      </c>
      <c r="D724" s="121">
        <f t="shared" si="128"/>
        <v>0</v>
      </c>
      <c r="E724" s="100">
        <f t="shared" si="129"/>
        <v>0</v>
      </c>
      <c r="F724" s="121">
        <f t="shared" si="130"/>
        <v>0</v>
      </c>
      <c r="G724" s="121">
        <f t="shared" si="131"/>
        <v>0</v>
      </c>
      <c r="H724" s="99" t="e">
        <f>VLOOKUP(C724,'B2B（ol)'!A:J,10,0)*D724</f>
        <v>#N/A</v>
      </c>
      <c r="I724" s="101" t="e">
        <f t="shared" si="132"/>
        <v>#DIV/0!</v>
      </c>
      <c r="J724" s="101">
        <f t="shared" si="133"/>
        <v>0</v>
      </c>
      <c r="K724" s="121">
        <f t="shared" si="134"/>
        <v>0</v>
      </c>
      <c r="L724" s="121" t="e">
        <f>VLOOKUP(C724,'B2B（ol)'!A:P,16,0)</f>
        <v>#N/A</v>
      </c>
      <c r="M724" s="117">
        <f t="shared" si="135"/>
        <v>0</v>
      </c>
      <c r="N724" s="114" t="e">
        <f>VLOOKUP(C724,'B2B（ol)'!A:K,11,0)</f>
        <v>#N/A</v>
      </c>
      <c r="O724" s="114" t="e">
        <f>VLOOKUP(B724,fulfillment!L:AN,29,0)</f>
        <v>#N/A</v>
      </c>
      <c r="P724" s="113"/>
      <c r="Q724" s="61" t="e">
        <f>VLOOKUP(R724,映射表!A:G,7,0)</f>
        <v>#N/A</v>
      </c>
      <c r="R724" s="131"/>
      <c r="S724" s="131"/>
      <c r="T724" s="131"/>
      <c r="U724" s="131"/>
      <c r="V724" s="131"/>
      <c r="W724" s="131"/>
      <c r="X724" s="131"/>
      <c r="Y724" s="131"/>
      <c r="Z724" s="131"/>
      <c r="AA724" s="131"/>
      <c r="AB724" s="61">
        <f t="shared" si="125"/>
        <v>0</v>
      </c>
      <c r="AE724" s="132"/>
    </row>
    <row r="725" spans="1:31" s="61" customFormat="1">
      <c r="A725" s="61" t="e">
        <f t="shared" si="126"/>
        <v>#N/A</v>
      </c>
      <c r="B725" s="121">
        <f t="shared" si="127"/>
        <v>0</v>
      </c>
      <c r="C725" s="117" t="e">
        <f>VLOOKUP(B725,映射表!A:C,3,0)</f>
        <v>#N/A</v>
      </c>
      <c r="D725" s="121">
        <f t="shared" si="128"/>
        <v>0</v>
      </c>
      <c r="E725" s="100">
        <f t="shared" si="129"/>
        <v>0</v>
      </c>
      <c r="F725" s="121">
        <f t="shared" si="130"/>
        <v>0</v>
      </c>
      <c r="G725" s="121">
        <f t="shared" si="131"/>
        <v>0</v>
      </c>
      <c r="H725" s="99" t="e">
        <f>VLOOKUP(C725,'B2B（ol)'!A:J,10,0)*D725</f>
        <v>#N/A</v>
      </c>
      <c r="I725" s="101" t="e">
        <f t="shared" si="132"/>
        <v>#DIV/0!</v>
      </c>
      <c r="J725" s="101">
        <f t="shared" si="133"/>
        <v>0</v>
      </c>
      <c r="K725" s="121">
        <f t="shared" si="134"/>
        <v>0</v>
      </c>
      <c r="L725" s="121" t="e">
        <f>VLOOKUP(C725,'B2B（ol)'!A:P,16,0)</f>
        <v>#N/A</v>
      </c>
      <c r="M725" s="117">
        <f t="shared" si="135"/>
        <v>0</v>
      </c>
      <c r="N725" s="114" t="e">
        <f>VLOOKUP(C725,'B2B（ol)'!A:K,11,0)</f>
        <v>#N/A</v>
      </c>
      <c r="O725" s="114" t="e">
        <f>VLOOKUP(B725,fulfillment!L:AN,29,0)</f>
        <v>#N/A</v>
      </c>
      <c r="P725" s="113"/>
      <c r="Q725" s="61" t="e">
        <f>VLOOKUP(R725,映射表!A:G,7,0)</f>
        <v>#N/A</v>
      </c>
      <c r="R725" s="131"/>
      <c r="S725" s="131"/>
      <c r="T725" s="131"/>
      <c r="U725" s="131"/>
      <c r="V725" s="131"/>
      <c r="W725" s="131"/>
      <c r="X725" s="131"/>
      <c r="Y725" s="131"/>
      <c r="Z725" s="131"/>
      <c r="AA725" s="131"/>
      <c r="AB725" s="61">
        <f t="shared" si="125"/>
        <v>0</v>
      </c>
      <c r="AE725" s="132"/>
    </row>
    <row r="726" spans="1:31" s="61" customFormat="1">
      <c r="A726" s="61" t="e">
        <f t="shared" si="126"/>
        <v>#N/A</v>
      </c>
      <c r="B726" s="121">
        <f t="shared" si="127"/>
        <v>0</v>
      </c>
      <c r="C726" s="117" t="e">
        <f>VLOOKUP(B726,映射表!A:C,3,0)</f>
        <v>#N/A</v>
      </c>
      <c r="D726" s="121">
        <f t="shared" si="128"/>
        <v>0</v>
      </c>
      <c r="E726" s="100">
        <f t="shared" si="129"/>
        <v>0</v>
      </c>
      <c r="F726" s="121">
        <f t="shared" si="130"/>
        <v>0</v>
      </c>
      <c r="G726" s="121">
        <f t="shared" si="131"/>
        <v>0</v>
      </c>
      <c r="H726" s="99" t="e">
        <f>VLOOKUP(C726,'B2B（ol)'!A:J,10,0)*D726</f>
        <v>#N/A</v>
      </c>
      <c r="I726" s="101" t="e">
        <f t="shared" si="132"/>
        <v>#DIV/0!</v>
      </c>
      <c r="J726" s="101">
        <f t="shared" si="133"/>
        <v>0</v>
      </c>
      <c r="K726" s="121">
        <f t="shared" si="134"/>
        <v>0</v>
      </c>
      <c r="L726" s="121" t="e">
        <f>VLOOKUP(C726,'B2B（ol)'!A:P,16,0)</f>
        <v>#N/A</v>
      </c>
      <c r="M726" s="117">
        <f t="shared" si="135"/>
        <v>0</v>
      </c>
      <c r="N726" s="114" t="e">
        <f>VLOOKUP(C726,'B2B（ol)'!A:K,11,0)</f>
        <v>#N/A</v>
      </c>
      <c r="O726" s="114" t="e">
        <f>VLOOKUP(B726,fulfillment!L:AN,29,0)</f>
        <v>#N/A</v>
      </c>
      <c r="P726" s="113"/>
      <c r="Q726" s="61" t="e">
        <f>VLOOKUP(R726,映射表!A:G,7,0)</f>
        <v>#N/A</v>
      </c>
      <c r="R726" s="131"/>
      <c r="S726" s="131"/>
      <c r="T726" s="131"/>
      <c r="U726" s="131"/>
      <c r="V726" s="131"/>
      <c r="W726" s="131"/>
      <c r="X726" s="131"/>
      <c r="Y726" s="131"/>
      <c r="Z726" s="131"/>
      <c r="AA726" s="131"/>
      <c r="AB726" s="61">
        <f t="shared" si="125"/>
        <v>0</v>
      </c>
      <c r="AE726" s="132"/>
    </row>
    <row r="727" spans="1:31" s="61" customFormat="1">
      <c r="A727" s="61" t="e">
        <f t="shared" si="126"/>
        <v>#N/A</v>
      </c>
      <c r="B727" s="121">
        <f t="shared" si="127"/>
        <v>0</v>
      </c>
      <c r="C727" s="117" t="e">
        <f>VLOOKUP(B727,映射表!A:C,3,0)</f>
        <v>#N/A</v>
      </c>
      <c r="D727" s="121">
        <f t="shared" si="128"/>
        <v>0</v>
      </c>
      <c r="E727" s="100">
        <f t="shared" si="129"/>
        <v>0</v>
      </c>
      <c r="F727" s="121">
        <f t="shared" si="130"/>
        <v>0</v>
      </c>
      <c r="G727" s="121">
        <f t="shared" si="131"/>
        <v>0</v>
      </c>
      <c r="H727" s="99" t="e">
        <f>VLOOKUP(C727,'B2B（ol)'!A:J,10,0)*D727</f>
        <v>#N/A</v>
      </c>
      <c r="I727" s="101" t="e">
        <f t="shared" si="132"/>
        <v>#DIV/0!</v>
      </c>
      <c r="J727" s="101">
        <f t="shared" si="133"/>
        <v>0</v>
      </c>
      <c r="K727" s="121">
        <f t="shared" si="134"/>
        <v>0</v>
      </c>
      <c r="L727" s="121" t="e">
        <f>VLOOKUP(C727,'B2B（ol)'!A:P,16,0)</f>
        <v>#N/A</v>
      </c>
      <c r="M727" s="117">
        <f t="shared" si="135"/>
        <v>0</v>
      </c>
      <c r="N727" s="114" t="e">
        <f>VLOOKUP(C727,'B2B（ol)'!A:K,11,0)</f>
        <v>#N/A</v>
      </c>
      <c r="O727" s="114" t="e">
        <f>VLOOKUP(B727,fulfillment!L:AN,29,0)</f>
        <v>#N/A</v>
      </c>
      <c r="P727" s="113"/>
      <c r="Q727" s="61" t="e">
        <f>VLOOKUP(R727,映射表!A:G,7,0)</f>
        <v>#N/A</v>
      </c>
      <c r="R727" s="131"/>
      <c r="S727" s="131"/>
      <c r="T727" s="131"/>
      <c r="U727" s="131"/>
      <c r="V727" s="131"/>
      <c r="W727" s="131"/>
      <c r="X727" s="131"/>
      <c r="Y727" s="131"/>
      <c r="Z727" s="131"/>
      <c r="AA727" s="131"/>
      <c r="AB727" s="61">
        <f t="shared" si="125"/>
        <v>0</v>
      </c>
      <c r="AE727" s="132"/>
    </row>
    <row r="728" spans="1:31" s="61" customFormat="1">
      <c r="A728" s="61" t="e">
        <f t="shared" si="126"/>
        <v>#N/A</v>
      </c>
      <c r="B728" s="121">
        <f t="shared" si="127"/>
        <v>0</v>
      </c>
      <c r="C728" s="117" t="e">
        <f>VLOOKUP(B728,映射表!A:C,3,0)</f>
        <v>#N/A</v>
      </c>
      <c r="D728" s="121">
        <f t="shared" si="128"/>
        <v>0</v>
      </c>
      <c r="E728" s="100">
        <f t="shared" si="129"/>
        <v>0</v>
      </c>
      <c r="F728" s="121">
        <f t="shared" si="130"/>
        <v>0</v>
      </c>
      <c r="G728" s="121">
        <f t="shared" si="131"/>
        <v>0</v>
      </c>
      <c r="H728" s="99" t="e">
        <f>VLOOKUP(C728,'B2B（ol)'!A:J,10,0)*D728</f>
        <v>#N/A</v>
      </c>
      <c r="I728" s="101" t="e">
        <f t="shared" si="132"/>
        <v>#DIV/0!</v>
      </c>
      <c r="J728" s="101">
        <f t="shared" si="133"/>
        <v>0</v>
      </c>
      <c r="K728" s="121">
        <f t="shared" si="134"/>
        <v>0</v>
      </c>
      <c r="L728" s="121" t="e">
        <f>VLOOKUP(C728,'B2B（ol)'!A:P,16,0)</f>
        <v>#N/A</v>
      </c>
      <c r="M728" s="117">
        <f t="shared" si="135"/>
        <v>0</v>
      </c>
      <c r="N728" s="114" t="e">
        <f>VLOOKUP(C728,'B2B（ol)'!A:K,11,0)</f>
        <v>#N/A</v>
      </c>
      <c r="O728" s="114" t="e">
        <f>VLOOKUP(B728,fulfillment!L:AN,29,0)</f>
        <v>#N/A</v>
      </c>
      <c r="P728" s="113"/>
      <c r="Q728" s="61" t="e">
        <f>VLOOKUP(R728,映射表!A:G,7,0)</f>
        <v>#N/A</v>
      </c>
      <c r="R728" s="131"/>
      <c r="S728" s="131"/>
      <c r="T728" s="131"/>
      <c r="U728" s="131"/>
      <c r="V728" s="131"/>
      <c r="W728" s="131"/>
      <c r="X728" s="131"/>
      <c r="Y728" s="131"/>
      <c r="Z728" s="131"/>
      <c r="AA728" s="131"/>
      <c r="AB728" s="61">
        <f t="shared" si="125"/>
        <v>0</v>
      </c>
      <c r="AE728" s="132"/>
    </row>
    <row r="729" spans="1:31" s="61" customFormat="1">
      <c r="A729" s="61" t="e">
        <f t="shared" si="126"/>
        <v>#N/A</v>
      </c>
      <c r="B729" s="121">
        <f t="shared" si="127"/>
        <v>0</v>
      </c>
      <c r="C729" s="117" t="e">
        <f>VLOOKUP(B729,映射表!A:C,3,0)</f>
        <v>#N/A</v>
      </c>
      <c r="D729" s="121">
        <f t="shared" si="128"/>
        <v>0</v>
      </c>
      <c r="E729" s="100">
        <f t="shared" si="129"/>
        <v>0</v>
      </c>
      <c r="F729" s="121">
        <f t="shared" si="130"/>
        <v>0</v>
      </c>
      <c r="G729" s="121">
        <f t="shared" si="131"/>
        <v>0</v>
      </c>
      <c r="H729" s="99" t="e">
        <f>VLOOKUP(C729,'B2B（ol)'!A:J,10,0)*D729</f>
        <v>#N/A</v>
      </c>
      <c r="I729" s="101" t="e">
        <f t="shared" si="132"/>
        <v>#DIV/0!</v>
      </c>
      <c r="J729" s="101">
        <f t="shared" si="133"/>
        <v>0</v>
      </c>
      <c r="K729" s="121">
        <f t="shared" si="134"/>
        <v>0</v>
      </c>
      <c r="L729" s="121" t="e">
        <f>VLOOKUP(C729,'B2B（ol)'!A:P,16,0)</f>
        <v>#N/A</v>
      </c>
      <c r="M729" s="117">
        <f t="shared" si="135"/>
        <v>0</v>
      </c>
      <c r="N729" s="114" t="e">
        <f>VLOOKUP(C729,'B2B（ol)'!A:K,11,0)</f>
        <v>#N/A</v>
      </c>
      <c r="O729" s="114" t="e">
        <f>VLOOKUP(B729,fulfillment!L:AN,29,0)</f>
        <v>#N/A</v>
      </c>
      <c r="P729" s="113"/>
      <c r="Q729" s="61" t="e">
        <f>VLOOKUP(R729,映射表!A:G,7,0)</f>
        <v>#N/A</v>
      </c>
      <c r="R729" s="131"/>
      <c r="S729" s="131"/>
      <c r="T729" s="131"/>
      <c r="U729" s="131"/>
      <c r="V729" s="131"/>
      <c r="W729" s="131"/>
      <c r="X729" s="131"/>
      <c r="Y729" s="131"/>
      <c r="Z729" s="131"/>
      <c r="AA729" s="131"/>
      <c r="AB729" s="61">
        <f t="shared" si="125"/>
        <v>0</v>
      </c>
      <c r="AE729" s="132"/>
    </row>
    <row r="730" spans="1:31" s="61" customFormat="1">
      <c r="A730" s="61" t="e">
        <f t="shared" si="126"/>
        <v>#N/A</v>
      </c>
      <c r="B730" s="121">
        <f t="shared" si="127"/>
        <v>0</v>
      </c>
      <c r="C730" s="117" t="e">
        <f>VLOOKUP(B730,映射表!A:C,3,0)</f>
        <v>#N/A</v>
      </c>
      <c r="D730" s="121">
        <f t="shared" si="128"/>
        <v>0</v>
      </c>
      <c r="E730" s="100">
        <f t="shared" si="129"/>
        <v>0</v>
      </c>
      <c r="F730" s="121">
        <f t="shared" si="130"/>
        <v>0</v>
      </c>
      <c r="G730" s="121">
        <f t="shared" si="131"/>
        <v>0</v>
      </c>
      <c r="H730" s="99" t="e">
        <f>VLOOKUP(C730,'B2B（ol)'!A:J,10,0)*D730</f>
        <v>#N/A</v>
      </c>
      <c r="I730" s="101" t="e">
        <f t="shared" si="132"/>
        <v>#DIV/0!</v>
      </c>
      <c r="J730" s="101">
        <f t="shared" si="133"/>
        <v>0</v>
      </c>
      <c r="K730" s="121">
        <f t="shared" si="134"/>
        <v>0</v>
      </c>
      <c r="L730" s="121" t="e">
        <f>VLOOKUP(C730,'B2B（ol)'!A:P,16,0)</f>
        <v>#N/A</v>
      </c>
      <c r="M730" s="117">
        <f t="shared" si="135"/>
        <v>0</v>
      </c>
      <c r="N730" s="114" t="e">
        <f>VLOOKUP(C730,'B2B（ol)'!A:K,11,0)</f>
        <v>#N/A</v>
      </c>
      <c r="O730" s="114" t="e">
        <f>VLOOKUP(B730,fulfillment!L:AN,29,0)</f>
        <v>#N/A</v>
      </c>
      <c r="P730" s="113"/>
      <c r="Q730" s="61" t="e">
        <f>VLOOKUP(R730,映射表!A:G,7,0)</f>
        <v>#N/A</v>
      </c>
      <c r="R730" s="131"/>
      <c r="S730" s="131"/>
      <c r="T730" s="131"/>
      <c r="U730" s="131"/>
      <c r="V730" s="131"/>
      <c r="W730" s="131"/>
      <c r="X730" s="131"/>
      <c r="Y730" s="131"/>
      <c r="Z730" s="131"/>
      <c r="AA730" s="131"/>
      <c r="AB730" s="61">
        <f t="shared" si="125"/>
        <v>0</v>
      </c>
      <c r="AE730" s="132"/>
    </row>
    <row r="731" spans="1:31" s="61" customFormat="1">
      <c r="A731" s="61" t="e">
        <f t="shared" si="126"/>
        <v>#N/A</v>
      </c>
      <c r="B731" s="121">
        <f t="shared" si="127"/>
        <v>0</v>
      </c>
      <c r="C731" s="117" t="e">
        <f>VLOOKUP(B731,映射表!A:C,3,0)</f>
        <v>#N/A</v>
      </c>
      <c r="D731" s="121">
        <f t="shared" si="128"/>
        <v>0</v>
      </c>
      <c r="E731" s="100">
        <f t="shared" si="129"/>
        <v>0</v>
      </c>
      <c r="F731" s="121">
        <f t="shared" si="130"/>
        <v>0</v>
      </c>
      <c r="G731" s="121">
        <f t="shared" si="131"/>
        <v>0</v>
      </c>
      <c r="H731" s="99" t="e">
        <f>VLOOKUP(C731,'B2B（ol)'!A:J,10,0)*D731</f>
        <v>#N/A</v>
      </c>
      <c r="I731" s="101" t="e">
        <f t="shared" si="132"/>
        <v>#DIV/0!</v>
      </c>
      <c r="J731" s="101">
        <f t="shared" si="133"/>
        <v>0</v>
      </c>
      <c r="K731" s="121">
        <f t="shared" si="134"/>
        <v>0</v>
      </c>
      <c r="L731" s="121" t="e">
        <f>VLOOKUP(C731,'B2B（ol)'!A:P,16,0)</f>
        <v>#N/A</v>
      </c>
      <c r="M731" s="117">
        <f t="shared" si="135"/>
        <v>0</v>
      </c>
      <c r="N731" s="114" t="e">
        <f>VLOOKUP(C731,'B2B（ol)'!A:K,11,0)</f>
        <v>#N/A</v>
      </c>
      <c r="O731" s="114" t="e">
        <f>VLOOKUP(B731,fulfillment!L:AN,29,0)</f>
        <v>#N/A</v>
      </c>
      <c r="P731" s="113"/>
      <c r="Q731" s="61" t="e">
        <f>VLOOKUP(R731,映射表!A:G,7,0)</f>
        <v>#N/A</v>
      </c>
      <c r="R731" s="131"/>
      <c r="S731" s="131"/>
      <c r="T731" s="131"/>
      <c r="U731" s="131"/>
      <c r="V731" s="131"/>
      <c r="W731" s="131"/>
      <c r="X731" s="131"/>
      <c r="Y731" s="131"/>
      <c r="Z731" s="131"/>
      <c r="AA731" s="131"/>
      <c r="AB731" s="61">
        <f t="shared" ref="AB731:AB794" si="136">M731</f>
        <v>0</v>
      </c>
      <c r="AE731" s="132"/>
    </row>
    <row r="732" spans="1:31" s="61" customFormat="1">
      <c r="A732" s="61" t="e">
        <f t="shared" si="126"/>
        <v>#N/A</v>
      </c>
      <c r="B732" s="121">
        <f t="shared" si="127"/>
        <v>0</v>
      </c>
      <c r="C732" s="117" t="e">
        <f>VLOOKUP(B732,映射表!A:C,3,0)</f>
        <v>#N/A</v>
      </c>
      <c r="D732" s="121">
        <f t="shared" si="128"/>
        <v>0</v>
      </c>
      <c r="E732" s="100">
        <f t="shared" si="129"/>
        <v>0</v>
      </c>
      <c r="F732" s="121">
        <f t="shared" si="130"/>
        <v>0</v>
      </c>
      <c r="G732" s="121">
        <f t="shared" si="131"/>
        <v>0</v>
      </c>
      <c r="H732" s="99" t="e">
        <f>VLOOKUP(C732,'B2B（ol)'!A:J,10,0)*D732</f>
        <v>#N/A</v>
      </c>
      <c r="I732" s="101" t="e">
        <f t="shared" si="132"/>
        <v>#DIV/0!</v>
      </c>
      <c r="J732" s="101">
        <f t="shared" si="133"/>
        <v>0</v>
      </c>
      <c r="K732" s="121">
        <f t="shared" si="134"/>
        <v>0</v>
      </c>
      <c r="L732" s="121" t="e">
        <f>VLOOKUP(C732,'B2B（ol)'!A:P,16,0)</f>
        <v>#N/A</v>
      </c>
      <c r="M732" s="117">
        <f t="shared" si="135"/>
        <v>0</v>
      </c>
      <c r="N732" s="114" t="e">
        <f>VLOOKUP(C732,'B2B（ol)'!A:K,11,0)</f>
        <v>#N/A</v>
      </c>
      <c r="O732" s="114" t="e">
        <f>VLOOKUP(B732,fulfillment!L:AN,29,0)</f>
        <v>#N/A</v>
      </c>
      <c r="P732" s="113"/>
      <c r="Q732" s="61" t="e">
        <f>VLOOKUP(R732,映射表!A:G,7,0)</f>
        <v>#N/A</v>
      </c>
      <c r="R732" s="131"/>
      <c r="S732" s="131"/>
      <c r="T732" s="131"/>
      <c r="U732" s="131"/>
      <c r="V732" s="131"/>
      <c r="W732" s="131"/>
      <c r="X732" s="131"/>
      <c r="Y732" s="131"/>
      <c r="Z732" s="131"/>
      <c r="AA732" s="131"/>
      <c r="AB732" s="61">
        <f t="shared" si="136"/>
        <v>0</v>
      </c>
      <c r="AE732" s="132"/>
    </row>
    <row r="733" spans="1:31" s="61" customFormat="1">
      <c r="A733" s="61" t="e">
        <f t="shared" si="126"/>
        <v>#N/A</v>
      </c>
      <c r="B733" s="121">
        <f t="shared" si="127"/>
        <v>0</v>
      </c>
      <c r="C733" s="117" t="e">
        <f>VLOOKUP(B733,映射表!A:C,3,0)</f>
        <v>#N/A</v>
      </c>
      <c r="D733" s="121">
        <f t="shared" si="128"/>
        <v>0</v>
      </c>
      <c r="E733" s="100">
        <f t="shared" si="129"/>
        <v>0</v>
      </c>
      <c r="F733" s="121">
        <f t="shared" si="130"/>
        <v>0</v>
      </c>
      <c r="G733" s="121">
        <f t="shared" si="131"/>
        <v>0</v>
      </c>
      <c r="H733" s="99" t="e">
        <f>VLOOKUP(C733,'B2B（ol)'!A:J,10,0)*D733</f>
        <v>#N/A</v>
      </c>
      <c r="I733" s="101" t="e">
        <f t="shared" si="132"/>
        <v>#DIV/0!</v>
      </c>
      <c r="J733" s="101">
        <f t="shared" si="133"/>
        <v>0</v>
      </c>
      <c r="K733" s="121">
        <f t="shared" si="134"/>
        <v>0</v>
      </c>
      <c r="L733" s="121" t="e">
        <f>VLOOKUP(C733,'B2B（ol)'!A:P,16,0)</f>
        <v>#N/A</v>
      </c>
      <c r="M733" s="117">
        <f t="shared" si="135"/>
        <v>0</v>
      </c>
      <c r="N733" s="114" t="e">
        <f>VLOOKUP(C733,'B2B（ol)'!A:K,11,0)</f>
        <v>#N/A</v>
      </c>
      <c r="O733" s="114" t="e">
        <f>VLOOKUP(B733,fulfillment!L:AN,29,0)</f>
        <v>#N/A</v>
      </c>
      <c r="P733" s="113"/>
      <c r="Q733" s="61" t="e">
        <f>VLOOKUP(R733,映射表!A:G,7,0)</f>
        <v>#N/A</v>
      </c>
      <c r="R733" s="131"/>
      <c r="S733" s="131"/>
      <c r="T733" s="131"/>
      <c r="U733" s="131"/>
      <c r="V733" s="131"/>
      <c r="W733" s="131"/>
      <c r="X733" s="131"/>
      <c r="Y733" s="131"/>
      <c r="Z733" s="131"/>
      <c r="AA733" s="131"/>
      <c r="AB733" s="61">
        <f t="shared" si="136"/>
        <v>0</v>
      </c>
      <c r="AE733" s="132"/>
    </row>
    <row r="734" spans="1:31" s="61" customFormat="1">
      <c r="A734" s="61" t="e">
        <f t="shared" si="126"/>
        <v>#N/A</v>
      </c>
      <c r="B734" s="121">
        <f t="shared" si="127"/>
        <v>0</v>
      </c>
      <c r="C734" s="117" t="e">
        <f>VLOOKUP(B734,映射表!A:C,3,0)</f>
        <v>#N/A</v>
      </c>
      <c r="D734" s="121">
        <f t="shared" si="128"/>
        <v>0</v>
      </c>
      <c r="E734" s="100">
        <f t="shared" si="129"/>
        <v>0</v>
      </c>
      <c r="F734" s="121">
        <f t="shared" si="130"/>
        <v>0</v>
      </c>
      <c r="G734" s="121">
        <f t="shared" si="131"/>
        <v>0</v>
      </c>
      <c r="H734" s="99" t="e">
        <f>VLOOKUP(C734,'B2B（ol)'!A:J,10,0)*D734</f>
        <v>#N/A</v>
      </c>
      <c r="I734" s="101" t="e">
        <f t="shared" si="132"/>
        <v>#DIV/0!</v>
      </c>
      <c r="J734" s="101">
        <f t="shared" si="133"/>
        <v>0</v>
      </c>
      <c r="K734" s="121">
        <f t="shared" si="134"/>
        <v>0</v>
      </c>
      <c r="L734" s="121" t="e">
        <f>VLOOKUP(C734,'B2B（ol)'!A:P,16,0)</f>
        <v>#N/A</v>
      </c>
      <c r="M734" s="117">
        <f t="shared" si="135"/>
        <v>0</v>
      </c>
      <c r="N734" s="114" t="e">
        <f>VLOOKUP(C734,'B2B（ol)'!A:K,11,0)</f>
        <v>#N/A</v>
      </c>
      <c r="O734" s="114" t="e">
        <f>VLOOKUP(B734,fulfillment!L:AN,29,0)</f>
        <v>#N/A</v>
      </c>
      <c r="P734" s="113"/>
      <c r="Q734" s="61" t="e">
        <f>VLOOKUP(R734,映射表!A:G,7,0)</f>
        <v>#N/A</v>
      </c>
      <c r="R734" s="131"/>
      <c r="S734" s="131"/>
      <c r="T734" s="131"/>
      <c r="U734" s="131"/>
      <c r="V734" s="131"/>
      <c r="W734" s="131"/>
      <c r="X734" s="131"/>
      <c r="Y734" s="131"/>
      <c r="Z734" s="131"/>
      <c r="AA734" s="131"/>
      <c r="AB734" s="61">
        <f t="shared" si="136"/>
        <v>0</v>
      </c>
      <c r="AE734" s="132"/>
    </row>
    <row r="735" spans="1:31" s="61" customFormat="1">
      <c r="A735" s="61" t="e">
        <f t="shared" si="126"/>
        <v>#N/A</v>
      </c>
      <c r="B735" s="121">
        <f t="shared" si="127"/>
        <v>0</v>
      </c>
      <c r="C735" s="117" t="e">
        <f>VLOOKUP(B735,映射表!A:C,3,0)</f>
        <v>#N/A</v>
      </c>
      <c r="D735" s="121">
        <f t="shared" si="128"/>
        <v>0</v>
      </c>
      <c r="E735" s="100">
        <f t="shared" si="129"/>
        <v>0</v>
      </c>
      <c r="F735" s="121">
        <f t="shared" si="130"/>
        <v>0</v>
      </c>
      <c r="G735" s="121">
        <f t="shared" si="131"/>
        <v>0</v>
      </c>
      <c r="H735" s="99" t="e">
        <f>VLOOKUP(C735,'B2B（ol)'!A:J,10,0)*D735</f>
        <v>#N/A</v>
      </c>
      <c r="I735" s="101" t="e">
        <f t="shared" si="132"/>
        <v>#DIV/0!</v>
      </c>
      <c r="J735" s="101">
        <f t="shared" si="133"/>
        <v>0</v>
      </c>
      <c r="K735" s="121">
        <f t="shared" si="134"/>
        <v>0</v>
      </c>
      <c r="L735" s="121" t="e">
        <f>VLOOKUP(C735,'B2B（ol)'!A:P,16,0)</f>
        <v>#N/A</v>
      </c>
      <c r="M735" s="117">
        <f t="shared" si="135"/>
        <v>0</v>
      </c>
      <c r="N735" s="114" t="e">
        <f>VLOOKUP(C735,'B2B（ol)'!A:K,11,0)</f>
        <v>#N/A</v>
      </c>
      <c r="O735" s="114" t="e">
        <f>VLOOKUP(B735,fulfillment!L:AN,29,0)</f>
        <v>#N/A</v>
      </c>
      <c r="P735" s="113"/>
      <c r="Q735" s="61" t="e">
        <f>VLOOKUP(R735,映射表!A:G,7,0)</f>
        <v>#N/A</v>
      </c>
      <c r="R735" s="131"/>
      <c r="S735" s="131"/>
      <c r="T735" s="131"/>
      <c r="U735" s="131"/>
      <c r="V735" s="131"/>
      <c r="W735" s="131"/>
      <c r="X735" s="131"/>
      <c r="Y735" s="131"/>
      <c r="Z735" s="131"/>
      <c r="AA735" s="131"/>
      <c r="AB735" s="61">
        <f t="shared" si="136"/>
        <v>0</v>
      </c>
      <c r="AE735" s="132"/>
    </row>
    <row r="736" spans="1:31" s="61" customFormat="1">
      <c r="A736" s="61" t="e">
        <f t="shared" si="126"/>
        <v>#N/A</v>
      </c>
      <c r="B736" s="121">
        <f t="shared" si="127"/>
        <v>0</v>
      </c>
      <c r="C736" s="117" t="e">
        <f>VLOOKUP(B736,映射表!A:C,3,0)</f>
        <v>#N/A</v>
      </c>
      <c r="D736" s="121">
        <f t="shared" si="128"/>
        <v>0</v>
      </c>
      <c r="E736" s="100">
        <f t="shared" si="129"/>
        <v>0</v>
      </c>
      <c r="F736" s="121">
        <f t="shared" si="130"/>
        <v>0</v>
      </c>
      <c r="G736" s="121">
        <f t="shared" si="131"/>
        <v>0</v>
      </c>
      <c r="H736" s="99" t="e">
        <f>VLOOKUP(C736,'B2B（ol)'!A:J,10,0)*D736</f>
        <v>#N/A</v>
      </c>
      <c r="I736" s="101" t="e">
        <f t="shared" si="132"/>
        <v>#DIV/0!</v>
      </c>
      <c r="J736" s="101">
        <f t="shared" si="133"/>
        <v>0</v>
      </c>
      <c r="K736" s="121">
        <f t="shared" si="134"/>
        <v>0</v>
      </c>
      <c r="L736" s="121" t="e">
        <f>VLOOKUP(C736,'B2B（ol)'!A:P,16,0)</f>
        <v>#N/A</v>
      </c>
      <c r="M736" s="117">
        <f t="shared" si="135"/>
        <v>0</v>
      </c>
      <c r="N736" s="114" t="e">
        <f>VLOOKUP(C736,'B2B（ol)'!A:K,11,0)</f>
        <v>#N/A</v>
      </c>
      <c r="O736" s="114" t="e">
        <f>VLOOKUP(B736,fulfillment!L:AN,29,0)</f>
        <v>#N/A</v>
      </c>
      <c r="P736" s="113"/>
      <c r="Q736" s="61" t="e">
        <f>VLOOKUP(R736,映射表!A:G,7,0)</f>
        <v>#N/A</v>
      </c>
      <c r="R736" s="131"/>
      <c r="S736" s="131"/>
      <c r="T736" s="131"/>
      <c r="U736" s="131"/>
      <c r="V736" s="131"/>
      <c r="W736" s="131"/>
      <c r="X736" s="131"/>
      <c r="Y736" s="131"/>
      <c r="Z736" s="131"/>
      <c r="AA736" s="131"/>
      <c r="AB736" s="61">
        <f t="shared" si="136"/>
        <v>0</v>
      </c>
      <c r="AE736" s="132"/>
    </row>
    <row r="737" spans="1:31" s="61" customFormat="1">
      <c r="A737" s="61" t="e">
        <f t="shared" si="126"/>
        <v>#N/A</v>
      </c>
      <c r="B737" s="121">
        <f t="shared" si="127"/>
        <v>0</v>
      </c>
      <c r="C737" s="117" t="e">
        <f>VLOOKUP(B737,映射表!A:C,3,0)</f>
        <v>#N/A</v>
      </c>
      <c r="D737" s="121">
        <f t="shared" si="128"/>
        <v>0</v>
      </c>
      <c r="E737" s="100">
        <f t="shared" si="129"/>
        <v>0</v>
      </c>
      <c r="F737" s="121">
        <f t="shared" si="130"/>
        <v>0</v>
      </c>
      <c r="G737" s="121">
        <f t="shared" si="131"/>
        <v>0</v>
      </c>
      <c r="H737" s="99" t="e">
        <f>VLOOKUP(C737,'B2B（ol)'!A:J,10,0)*D737</f>
        <v>#N/A</v>
      </c>
      <c r="I737" s="101" t="e">
        <f t="shared" si="132"/>
        <v>#DIV/0!</v>
      </c>
      <c r="J737" s="101">
        <f t="shared" si="133"/>
        <v>0</v>
      </c>
      <c r="K737" s="121">
        <f t="shared" si="134"/>
        <v>0</v>
      </c>
      <c r="L737" s="121" t="e">
        <f>VLOOKUP(C737,'B2B（ol)'!A:P,16,0)</f>
        <v>#N/A</v>
      </c>
      <c r="M737" s="117">
        <f t="shared" si="135"/>
        <v>0</v>
      </c>
      <c r="N737" s="114" t="e">
        <f>VLOOKUP(C737,'B2B（ol)'!A:K,11,0)</f>
        <v>#N/A</v>
      </c>
      <c r="O737" s="114" t="e">
        <f>VLOOKUP(B737,fulfillment!L:AN,29,0)</f>
        <v>#N/A</v>
      </c>
      <c r="P737" s="113"/>
      <c r="Q737" s="61" t="e">
        <f>VLOOKUP(R737,映射表!A:G,7,0)</f>
        <v>#N/A</v>
      </c>
      <c r="R737" s="131"/>
      <c r="S737" s="131"/>
      <c r="T737" s="131"/>
      <c r="U737" s="131"/>
      <c r="V737" s="131"/>
      <c r="W737" s="131"/>
      <c r="X737" s="131"/>
      <c r="Y737" s="131"/>
      <c r="Z737" s="131"/>
      <c r="AA737" s="131"/>
      <c r="AB737" s="61">
        <f t="shared" si="136"/>
        <v>0</v>
      </c>
      <c r="AE737" s="132"/>
    </row>
    <row r="738" spans="1:31" s="61" customFormat="1">
      <c r="A738" s="61" t="e">
        <f t="shared" si="126"/>
        <v>#N/A</v>
      </c>
      <c r="B738" s="121">
        <f t="shared" si="127"/>
        <v>0</v>
      </c>
      <c r="C738" s="117" t="e">
        <f>VLOOKUP(B738,映射表!A:C,3,0)</f>
        <v>#N/A</v>
      </c>
      <c r="D738" s="121">
        <f t="shared" si="128"/>
        <v>0</v>
      </c>
      <c r="E738" s="100">
        <f t="shared" si="129"/>
        <v>0</v>
      </c>
      <c r="F738" s="121">
        <f t="shared" si="130"/>
        <v>0</v>
      </c>
      <c r="G738" s="121">
        <f t="shared" si="131"/>
        <v>0</v>
      </c>
      <c r="H738" s="99" t="e">
        <f>VLOOKUP(C738,'B2B（ol)'!A:J,10,0)*D738</f>
        <v>#N/A</v>
      </c>
      <c r="I738" s="101" t="e">
        <f t="shared" si="132"/>
        <v>#DIV/0!</v>
      </c>
      <c r="J738" s="101">
        <f t="shared" si="133"/>
        <v>0</v>
      </c>
      <c r="K738" s="121">
        <f t="shared" si="134"/>
        <v>0</v>
      </c>
      <c r="L738" s="121" t="e">
        <f>VLOOKUP(C738,'B2B（ol)'!A:P,16,0)</f>
        <v>#N/A</v>
      </c>
      <c r="M738" s="117">
        <f t="shared" si="135"/>
        <v>0</v>
      </c>
      <c r="N738" s="114" t="e">
        <f>VLOOKUP(C738,'B2B（ol)'!A:K,11,0)</f>
        <v>#N/A</v>
      </c>
      <c r="O738" s="114" t="e">
        <f>VLOOKUP(B738,fulfillment!L:AN,29,0)</f>
        <v>#N/A</v>
      </c>
      <c r="P738" s="113"/>
      <c r="Q738" s="61" t="e">
        <f>VLOOKUP(R738,映射表!A:G,7,0)</f>
        <v>#N/A</v>
      </c>
      <c r="R738" s="131"/>
      <c r="S738" s="131"/>
      <c r="T738" s="131"/>
      <c r="U738" s="131"/>
      <c r="V738" s="131"/>
      <c r="W738" s="131"/>
      <c r="X738" s="131"/>
      <c r="Y738" s="131"/>
      <c r="Z738" s="131"/>
      <c r="AA738" s="131"/>
      <c r="AB738" s="61">
        <f t="shared" si="136"/>
        <v>0</v>
      </c>
      <c r="AE738" s="132"/>
    </row>
    <row r="739" spans="1:31" s="61" customFormat="1">
      <c r="A739" s="61" t="e">
        <f t="shared" si="126"/>
        <v>#N/A</v>
      </c>
      <c r="B739" s="121">
        <f t="shared" si="127"/>
        <v>0</v>
      </c>
      <c r="C739" s="117" t="e">
        <f>VLOOKUP(B739,映射表!A:C,3,0)</f>
        <v>#N/A</v>
      </c>
      <c r="D739" s="121">
        <f t="shared" si="128"/>
        <v>0</v>
      </c>
      <c r="E739" s="100">
        <f t="shared" si="129"/>
        <v>0</v>
      </c>
      <c r="F739" s="121">
        <f t="shared" si="130"/>
        <v>0</v>
      </c>
      <c r="G739" s="121">
        <f t="shared" si="131"/>
        <v>0</v>
      </c>
      <c r="H739" s="99" t="e">
        <f>VLOOKUP(C739,'B2B（ol)'!A:J,10,0)*D739</f>
        <v>#N/A</v>
      </c>
      <c r="I739" s="101" t="e">
        <f t="shared" si="132"/>
        <v>#DIV/0!</v>
      </c>
      <c r="J739" s="101">
        <f t="shared" si="133"/>
        <v>0</v>
      </c>
      <c r="K739" s="121">
        <f t="shared" si="134"/>
        <v>0</v>
      </c>
      <c r="L739" s="121" t="e">
        <f>VLOOKUP(C739,'B2B（ol)'!A:P,16,0)</f>
        <v>#N/A</v>
      </c>
      <c r="M739" s="117">
        <f t="shared" si="135"/>
        <v>0</v>
      </c>
      <c r="N739" s="114" t="e">
        <f>VLOOKUP(C739,'B2B（ol)'!A:K,11,0)</f>
        <v>#N/A</v>
      </c>
      <c r="O739" s="114" t="e">
        <f>VLOOKUP(B739,fulfillment!L:AN,29,0)</f>
        <v>#N/A</v>
      </c>
      <c r="P739" s="113"/>
      <c r="Q739" s="61" t="e">
        <f>VLOOKUP(R739,映射表!A:G,7,0)</f>
        <v>#N/A</v>
      </c>
      <c r="R739" s="131"/>
      <c r="S739" s="131"/>
      <c r="T739" s="131"/>
      <c r="U739" s="131"/>
      <c r="V739" s="131"/>
      <c r="W739" s="131"/>
      <c r="X739" s="131"/>
      <c r="Y739" s="131"/>
      <c r="Z739" s="131"/>
      <c r="AA739" s="131"/>
      <c r="AB739" s="61">
        <f t="shared" si="136"/>
        <v>0</v>
      </c>
      <c r="AE739" s="132"/>
    </row>
    <row r="740" spans="1:31" s="61" customFormat="1">
      <c r="A740" s="61" t="e">
        <f t="shared" si="126"/>
        <v>#N/A</v>
      </c>
      <c r="B740" s="121">
        <f t="shared" si="127"/>
        <v>0</v>
      </c>
      <c r="C740" s="117" t="e">
        <f>VLOOKUP(B740,映射表!A:C,3,0)</f>
        <v>#N/A</v>
      </c>
      <c r="D740" s="121">
        <f t="shared" si="128"/>
        <v>0</v>
      </c>
      <c r="E740" s="100">
        <f t="shared" si="129"/>
        <v>0</v>
      </c>
      <c r="F740" s="121">
        <f t="shared" si="130"/>
        <v>0</v>
      </c>
      <c r="G740" s="121">
        <f t="shared" si="131"/>
        <v>0</v>
      </c>
      <c r="H740" s="99" t="e">
        <f>VLOOKUP(C740,'B2B（ol)'!A:J,10,0)*D740</f>
        <v>#N/A</v>
      </c>
      <c r="I740" s="101" t="e">
        <f t="shared" si="132"/>
        <v>#DIV/0!</v>
      </c>
      <c r="J740" s="101">
        <f t="shared" si="133"/>
        <v>0</v>
      </c>
      <c r="K740" s="121">
        <f t="shared" si="134"/>
        <v>0</v>
      </c>
      <c r="L740" s="121" t="e">
        <f>VLOOKUP(C740,'B2B（ol)'!A:P,16,0)</f>
        <v>#N/A</v>
      </c>
      <c r="M740" s="117">
        <f t="shared" si="135"/>
        <v>0</v>
      </c>
      <c r="N740" s="114" t="e">
        <f>VLOOKUP(C740,'B2B（ol)'!A:K,11,0)</f>
        <v>#N/A</v>
      </c>
      <c r="O740" s="114" t="e">
        <f>VLOOKUP(B740,fulfillment!L:AN,29,0)</f>
        <v>#N/A</v>
      </c>
      <c r="P740" s="113"/>
      <c r="Q740" s="61" t="e">
        <f>VLOOKUP(R740,映射表!A:G,7,0)</f>
        <v>#N/A</v>
      </c>
      <c r="R740" s="131"/>
      <c r="S740" s="131"/>
      <c r="T740" s="131"/>
      <c r="U740" s="131"/>
      <c r="V740" s="131"/>
      <c r="W740" s="131"/>
      <c r="X740" s="131"/>
      <c r="Y740" s="131"/>
      <c r="Z740" s="131"/>
      <c r="AA740" s="131"/>
      <c r="AB740" s="61">
        <f t="shared" si="136"/>
        <v>0</v>
      </c>
      <c r="AE740" s="132"/>
    </row>
    <row r="741" spans="1:31" s="61" customFormat="1">
      <c r="A741" s="61" t="e">
        <f t="shared" si="126"/>
        <v>#N/A</v>
      </c>
      <c r="B741" s="121">
        <f t="shared" si="127"/>
        <v>0</v>
      </c>
      <c r="C741" s="117" t="e">
        <f>VLOOKUP(B741,映射表!A:C,3,0)</f>
        <v>#N/A</v>
      </c>
      <c r="D741" s="121">
        <f t="shared" si="128"/>
        <v>0</v>
      </c>
      <c r="E741" s="100">
        <f t="shared" si="129"/>
        <v>0</v>
      </c>
      <c r="F741" s="121">
        <f t="shared" si="130"/>
        <v>0</v>
      </c>
      <c r="G741" s="121">
        <f t="shared" si="131"/>
        <v>0</v>
      </c>
      <c r="H741" s="99" t="e">
        <f>VLOOKUP(C741,'B2B（ol)'!A:J,10,0)*D741</f>
        <v>#N/A</v>
      </c>
      <c r="I741" s="101" t="e">
        <f t="shared" si="132"/>
        <v>#DIV/0!</v>
      </c>
      <c r="J741" s="101">
        <f t="shared" si="133"/>
        <v>0</v>
      </c>
      <c r="K741" s="121">
        <f t="shared" si="134"/>
        <v>0</v>
      </c>
      <c r="L741" s="121" t="e">
        <f>VLOOKUP(C741,'B2B（ol)'!A:P,16,0)</f>
        <v>#N/A</v>
      </c>
      <c r="M741" s="117">
        <f t="shared" si="135"/>
        <v>0</v>
      </c>
      <c r="N741" s="114" t="e">
        <f>VLOOKUP(C741,'B2B（ol)'!A:K,11,0)</f>
        <v>#N/A</v>
      </c>
      <c r="O741" s="114" t="e">
        <f>VLOOKUP(B741,fulfillment!L:AN,29,0)</f>
        <v>#N/A</v>
      </c>
      <c r="P741" s="113"/>
      <c r="Q741" s="61" t="e">
        <f>VLOOKUP(R741,映射表!A:G,7,0)</f>
        <v>#N/A</v>
      </c>
      <c r="R741" s="131"/>
      <c r="S741" s="131"/>
      <c r="T741" s="131"/>
      <c r="U741" s="131"/>
      <c r="V741" s="131"/>
      <c r="W741" s="131"/>
      <c r="X741" s="131"/>
      <c r="Y741" s="131"/>
      <c r="Z741" s="131"/>
      <c r="AA741" s="131"/>
      <c r="AB741" s="61">
        <f t="shared" si="136"/>
        <v>0</v>
      </c>
      <c r="AE741" s="132"/>
    </row>
    <row r="742" spans="1:31" s="61" customFormat="1">
      <c r="A742" s="61" t="e">
        <f t="shared" si="126"/>
        <v>#N/A</v>
      </c>
      <c r="B742" s="121">
        <f t="shared" si="127"/>
        <v>0</v>
      </c>
      <c r="C742" s="117" t="e">
        <f>VLOOKUP(B742,映射表!A:C,3,0)</f>
        <v>#N/A</v>
      </c>
      <c r="D742" s="121">
        <f t="shared" si="128"/>
        <v>0</v>
      </c>
      <c r="E742" s="100">
        <f t="shared" si="129"/>
        <v>0</v>
      </c>
      <c r="F742" s="121">
        <f t="shared" si="130"/>
        <v>0</v>
      </c>
      <c r="G742" s="121">
        <f t="shared" si="131"/>
        <v>0</v>
      </c>
      <c r="H742" s="99" t="e">
        <f>VLOOKUP(C742,'B2B（ol)'!A:J,10,0)*D742</f>
        <v>#N/A</v>
      </c>
      <c r="I742" s="101" t="e">
        <f t="shared" si="132"/>
        <v>#DIV/0!</v>
      </c>
      <c r="J742" s="101">
        <f t="shared" si="133"/>
        <v>0</v>
      </c>
      <c r="K742" s="121">
        <f t="shared" si="134"/>
        <v>0</v>
      </c>
      <c r="L742" s="121" t="e">
        <f>VLOOKUP(C742,'B2B（ol)'!A:P,16,0)</f>
        <v>#N/A</v>
      </c>
      <c r="M742" s="117">
        <f t="shared" si="135"/>
        <v>0</v>
      </c>
      <c r="N742" s="114" t="e">
        <f>VLOOKUP(C742,'B2B（ol)'!A:K,11,0)</f>
        <v>#N/A</v>
      </c>
      <c r="O742" s="114" t="e">
        <f>VLOOKUP(B742,fulfillment!L:AN,29,0)</f>
        <v>#N/A</v>
      </c>
      <c r="P742" s="113"/>
      <c r="Q742" s="61" t="e">
        <f>VLOOKUP(R742,映射表!A:G,7,0)</f>
        <v>#N/A</v>
      </c>
      <c r="R742" s="131"/>
      <c r="S742" s="131"/>
      <c r="T742" s="131"/>
      <c r="U742" s="131"/>
      <c r="V742" s="131"/>
      <c r="W742" s="131"/>
      <c r="X742" s="131"/>
      <c r="Y742" s="131"/>
      <c r="Z742" s="131"/>
      <c r="AA742" s="131"/>
      <c r="AB742" s="61">
        <f t="shared" si="136"/>
        <v>0</v>
      </c>
      <c r="AE742" s="132"/>
    </row>
    <row r="743" spans="1:31" s="61" customFormat="1">
      <c r="A743" s="61" t="e">
        <f t="shared" si="126"/>
        <v>#N/A</v>
      </c>
      <c r="B743" s="121">
        <f t="shared" si="127"/>
        <v>0</v>
      </c>
      <c r="C743" s="117" t="e">
        <f>VLOOKUP(B743,映射表!A:C,3,0)</f>
        <v>#N/A</v>
      </c>
      <c r="D743" s="121">
        <f t="shared" si="128"/>
        <v>0</v>
      </c>
      <c r="E743" s="100">
        <f t="shared" si="129"/>
        <v>0</v>
      </c>
      <c r="F743" s="121">
        <f t="shared" si="130"/>
        <v>0</v>
      </c>
      <c r="G743" s="121">
        <f t="shared" si="131"/>
        <v>0</v>
      </c>
      <c r="H743" s="99" t="e">
        <f>VLOOKUP(C743,'B2B（ol)'!A:J,10,0)*D743</f>
        <v>#N/A</v>
      </c>
      <c r="I743" s="101" t="e">
        <f t="shared" si="132"/>
        <v>#DIV/0!</v>
      </c>
      <c r="J743" s="101">
        <f t="shared" si="133"/>
        <v>0</v>
      </c>
      <c r="K743" s="121">
        <f t="shared" si="134"/>
        <v>0</v>
      </c>
      <c r="L743" s="121" t="e">
        <f>VLOOKUP(C743,'B2B（ol)'!A:P,16,0)</f>
        <v>#N/A</v>
      </c>
      <c r="M743" s="117">
        <f t="shared" si="135"/>
        <v>0</v>
      </c>
      <c r="N743" s="114" t="e">
        <f>VLOOKUP(C743,'B2B（ol)'!A:K,11,0)</f>
        <v>#N/A</v>
      </c>
      <c r="O743" s="114" t="e">
        <f>VLOOKUP(B743,fulfillment!L:AN,29,0)</f>
        <v>#N/A</v>
      </c>
      <c r="P743" s="113"/>
      <c r="Q743" s="61" t="e">
        <f>VLOOKUP(R743,映射表!A:G,7,0)</f>
        <v>#N/A</v>
      </c>
      <c r="R743" s="131"/>
      <c r="S743" s="131"/>
      <c r="T743" s="131"/>
      <c r="U743" s="131"/>
      <c r="V743" s="131"/>
      <c r="W743" s="131"/>
      <c r="X743" s="131"/>
      <c r="Y743" s="131"/>
      <c r="Z743" s="131"/>
      <c r="AA743" s="131"/>
      <c r="AB743" s="61">
        <f t="shared" si="136"/>
        <v>0</v>
      </c>
      <c r="AE743" s="132"/>
    </row>
    <row r="744" spans="1:31" s="61" customFormat="1">
      <c r="A744" s="61" t="e">
        <f t="shared" si="126"/>
        <v>#N/A</v>
      </c>
      <c r="B744" s="121">
        <f t="shared" si="127"/>
        <v>0</v>
      </c>
      <c r="C744" s="117" t="e">
        <f>VLOOKUP(B744,映射表!A:C,3,0)</f>
        <v>#N/A</v>
      </c>
      <c r="D744" s="121">
        <f t="shared" si="128"/>
        <v>0</v>
      </c>
      <c r="E744" s="100">
        <f t="shared" si="129"/>
        <v>0</v>
      </c>
      <c r="F744" s="121">
        <f t="shared" si="130"/>
        <v>0</v>
      </c>
      <c r="G744" s="121">
        <f t="shared" si="131"/>
        <v>0</v>
      </c>
      <c r="H744" s="99" t="e">
        <f>VLOOKUP(C744,'B2B（ol)'!A:J,10,0)*D744</f>
        <v>#N/A</v>
      </c>
      <c r="I744" s="101" t="e">
        <f t="shared" si="132"/>
        <v>#DIV/0!</v>
      </c>
      <c r="J744" s="101">
        <f t="shared" si="133"/>
        <v>0</v>
      </c>
      <c r="K744" s="121">
        <f t="shared" si="134"/>
        <v>0</v>
      </c>
      <c r="L744" s="121" t="e">
        <f>VLOOKUP(C744,'B2B（ol)'!A:P,16,0)</f>
        <v>#N/A</v>
      </c>
      <c r="M744" s="117">
        <f t="shared" si="135"/>
        <v>0</v>
      </c>
      <c r="N744" s="114" t="e">
        <f>VLOOKUP(C744,'B2B（ol)'!A:K,11,0)</f>
        <v>#N/A</v>
      </c>
      <c r="O744" s="114" t="e">
        <f>VLOOKUP(B744,fulfillment!L:AN,29,0)</f>
        <v>#N/A</v>
      </c>
      <c r="P744" s="113"/>
      <c r="Q744" s="61" t="e">
        <f>VLOOKUP(R744,映射表!A:G,7,0)</f>
        <v>#N/A</v>
      </c>
      <c r="R744" s="131"/>
      <c r="S744" s="131"/>
      <c r="T744" s="131"/>
      <c r="U744" s="131"/>
      <c r="V744" s="131"/>
      <c r="W744" s="131"/>
      <c r="X744" s="131"/>
      <c r="Y744" s="131"/>
      <c r="Z744" s="131"/>
      <c r="AA744" s="131"/>
      <c r="AB744" s="61">
        <f t="shared" si="136"/>
        <v>0</v>
      </c>
      <c r="AE744" s="132"/>
    </row>
    <row r="745" spans="1:31" s="61" customFormat="1">
      <c r="A745" s="61" t="e">
        <f t="shared" si="126"/>
        <v>#N/A</v>
      </c>
      <c r="B745" s="121">
        <f t="shared" si="127"/>
        <v>0</v>
      </c>
      <c r="C745" s="117" t="e">
        <f>VLOOKUP(B745,映射表!A:C,3,0)</f>
        <v>#N/A</v>
      </c>
      <c r="D745" s="121">
        <f t="shared" si="128"/>
        <v>0</v>
      </c>
      <c r="E745" s="100">
        <f t="shared" si="129"/>
        <v>0</v>
      </c>
      <c r="F745" s="121">
        <f t="shared" si="130"/>
        <v>0</v>
      </c>
      <c r="G745" s="121">
        <f t="shared" si="131"/>
        <v>0</v>
      </c>
      <c r="H745" s="99" t="e">
        <f>VLOOKUP(C745,'B2B（ol)'!A:J,10,0)*D745</f>
        <v>#N/A</v>
      </c>
      <c r="I745" s="101" t="e">
        <f t="shared" si="132"/>
        <v>#DIV/0!</v>
      </c>
      <c r="J745" s="101">
        <f t="shared" si="133"/>
        <v>0</v>
      </c>
      <c r="K745" s="121">
        <f t="shared" si="134"/>
        <v>0</v>
      </c>
      <c r="L745" s="121" t="e">
        <f>VLOOKUP(C745,'B2B（ol)'!A:P,16,0)</f>
        <v>#N/A</v>
      </c>
      <c r="M745" s="117">
        <f t="shared" si="135"/>
        <v>0</v>
      </c>
      <c r="N745" s="114" t="e">
        <f>VLOOKUP(C745,'B2B（ol)'!A:K,11,0)</f>
        <v>#N/A</v>
      </c>
      <c r="O745" s="114" t="e">
        <f>VLOOKUP(B745,fulfillment!L:AN,29,0)</f>
        <v>#N/A</v>
      </c>
      <c r="P745" s="113"/>
      <c r="Q745" s="61" t="e">
        <f>VLOOKUP(R745,映射表!A:G,7,0)</f>
        <v>#N/A</v>
      </c>
      <c r="R745" s="131"/>
      <c r="S745" s="131"/>
      <c r="T745" s="131"/>
      <c r="U745" s="131"/>
      <c r="V745" s="131"/>
      <c r="W745" s="131"/>
      <c r="X745" s="131"/>
      <c r="Y745" s="131"/>
      <c r="Z745" s="131"/>
      <c r="AA745" s="131"/>
      <c r="AB745" s="61">
        <f t="shared" si="136"/>
        <v>0</v>
      </c>
      <c r="AE745" s="132"/>
    </row>
    <row r="746" spans="1:31" s="61" customFormat="1">
      <c r="A746" s="61" t="e">
        <f t="shared" si="126"/>
        <v>#N/A</v>
      </c>
      <c r="B746" s="121">
        <f t="shared" si="127"/>
        <v>0</v>
      </c>
      <c r="C746" s="117" t="e">
        <f>VLOOKUP(B746,映射表!A:C,3,0)</f>
        <v>#N/A</v>
      </c>
      <c r="D746" s="121">
        <f t="shared" si="128"/>
        <v>0</v>
      </c>
      <c r="E746" s="100">
        <f t="shared" si="129"/>
        <v>0</v>
      </c>
      <c r="F746" s="121">
        <f t="shared" si="130"/>
        <v>0</v>
      </c>
      <c r="G746" s="121">
        <f t="shared" si="131"/>
        <v>0</v>
      </c>
      <c r="H746" s="99" t="e">
        <f>VLOOKUP(C746,'B2B（ol)'!A:J,10,0)*D746</f>
        <v>#N/A</v>
      </c>
      <c r="I746" s="101" t="e">
        <f t="shared" si="132"/>
        <v>#DIV/0!</v>
      </c>
      <c r="J746" s="101">
        <f t="shared" si="133"/>
        <v>0</v>
      </c>
      <c r="K746" s="121">
        <f t="shared" si="134"/>
        <v>0</v>
      </c>
      <c r="L746" s="121" t="e">
        <f>VLOOKUP(C746,'B2B（ol)'!A:P,16,0)</f>
        <v>#N/A</v>
      </c>
      <c r="M746" s="117">
        <f t="shared" si="135"/>
        <v>0</v>
      </c>
      <c r="N746" s="114" t="e">
        <f>VLOOKUP(C746,'B2B（ol)'!A:K,11,0)</f>
        <v>#N/A</v>
      </c>
      <c r="O746" s="114" t="e">
        <f>VLOOKUP(B746,fulfillment!L:AN,29,0)</f>
        <v>#N/A</v>
      </c>
      <c r="P746" s="113"/>
      <c r="Q746" s="61" t="e">
        <f>VLOOKUP(R746,映射表!A:G,7,0)</f>
        <v>#N/A</v>
      </c>
      <c r="R746" s="131"/>
      <c r="S746" s="131"/>
      <c r="T746" s="131"/>
      <c r="U746" s="131"/>
      <c r="V746" s="131"/>
      <c r="W746" s="131"/>
      <c r="X746" s="131"/>
      <c r="Y746" s="131"/>
      <c r="Z746" s="131"/>
      <c r="AA746" s="131"/>
      <c r="AB746" s="61">
        <f t="shared" si="136"/>
        <v>0</v>
      </c>
      <c r="AE746" s="132"/>
    </row>
    <row r="747" spans="1:31" s="61" customFormat="1">
      <c r="A747" s="61" t="e">
        <f t="shared" si="126"/>
        <v>#N/A</v>
      </c>
      <c r="B747" s="121">
        <f t="shared" si="127"/>
        <v>0</v>
      </c>
      <c r="C747" s="117" t="e">
        <f>VLOOKUP(B747,映射表!A:C,3,0)</f>
        <v>#N/A</v>
      </c>
      <c r="D747" s="121">
        <f t="shared" si="128"/>
        <v>0</v>
      </c>
      <c r="E747" s="100">
        <f t="shared" si="129"/>
        <v>0</v>
      </c>
      <c r="F747" s="121">
        <f t="shared" si="130"/>
        <v>0</v>
      </c>
      <c r="G747" s="121">
        <f t="shared" si="131"/>
        <v>0</v>
      </c>
      <c r="H747" s="99" t="e">
        <f>VLOOKUP(C747,'B2B（ol)'!A:J,10,0)*D747</f>
        <v>#N/A</v>
      </c>
      <c r="I747" s="101" t="e">
        <f t="shared" si="132"/>
        <v>#DIV/0!</v>
      </c>
      <c r="J747" s="101">
        <f t="shared" si="133"/>
        <v>0</v>
      </c>
      <c r="K747" s="121">
        <f t="shared" si="134"/>
        <v>0</v>
      </c>
      <c r="L747" s="121" t="e">
        <f>VLOOKUP(C747,'B2B（ol)'!A:P,16,0)</f>
        <v>#N/A</v>
      </c>
      <c r="M747" s="117">
        <f t="shared" si="135"/>
        <v>0</v>
      </c>
      <c r="N747" s="114" t="e">
        <f>VLOOKUP(C747,'B2B（ol)'!A:K,11,0)</f>
        <v>#N/A</v>
      </c>
      <c r="O747" s="114" t="e">
        <f>VLOOKUP(B747,fulfillment!L:AN,29,0)</f>
        <v>#N/A</v>
      </c>
      <c r="P747" s="113"/>
      <c r="Q747" s="61" t="e">
        <f>VLOOKUP(R747,映射表!A:G,7,0)</f>
        <v>#N/A</v>
      </c>
      <c r="R747" s="131"/>
      <c r="S747" s="131"/>
      <c r="T747" s="131"/>
      <c r="U747" s="131"/>
      <c r="V747" s="131"/>
      <c r="W747" s="131"/>
      <c r="X747" s="131"/>
      <c r="Y747" s="131"/>
      <c r="Z747" s="131"/>
      <c r="AA747" s="131"/>
      <c r="AB747" s="61">
        <f t="shared" si="136"/>
        <v>0</v>
      </c>
      <c r="AE747" s="132"/>
    </row>
    <row r="748" spans="1:31" s="61" customFormat="1">
      <c r="A748" s="61" t="e">
        <f t="shared" si="126"/>
        <v>#N/A</v>
      </c>
      <c r="B748" s="121">
        <f t="shared" si="127"/>
        <v>0</v>
      </c>
      <c r="C748" s="117" t="e">
        <f>VLOOKUP(B748,映射表!A:C,3,0)</f>
        <v>#N/A</v>
      </c>
      <c r="D748" s="121">
        <f t="shared" si="128"/>
        <v>0</v>
      </c>
      <c r="E748" s="100">
        <f t="shared" si="129"/>
        <v>0</v>
      </c>
      <c r="F748" s="121">
        <f t="shared" si="130"/>
        <v>0</v>
      </c>
      <c r="G748" s="121">
        <f t="shared" si="131"/>
        <v>0</v>
      </c>
      <c r="H748" s="99" t="e">
        <f>VLOOKUP(C748,'B2B（ol)'!A:J,10,0)*D748</f>
        <v>#N/A</v>
      </c>
      <c r="I748" s="101" t="e">
        <f t="shared" si="132"/>
        <v>#DIV/0!</v>
      </c>
      <c r="J748" s="101">
        <f t="shared" si="133"/>
        <v>0</v>
      </c>
      <c r="K748" s="121">
        <f t="shared" si="134"/>
        <v>0</v>
      </c>
      <c r="L748" s="121" t="e">
        <f>VLOOKUP(C748,'B2B（ol)'!A:P,16,0)</f>
        <v>#N/A</v>
      </c>
      <c r="M748" s="117">
        <f t="shared" si="135"/>
        <v>0</v>
      </c>
      <c r="N748" s="114" t="e">
        <f>VLOOKUP(C748,'B2B（ol)'!A:K,11,0)</f>
        <v>#N/A</v>
      </c>
      <c r="O748" s="114" t="e">
        <f>VLOOKUP(B748,fulfillment!L:AN,29,0)</f>
        <v>#N/A</v>
      </c>
      <c r="P748" s="113"/>
      <c r="Q748" s="61" t="e">
        <f>VLOOKUP(R748,映射表!A:G,7,0)</f>
        <v>#N/A</v>
      </c>
      <c r="R748" s="131"/>
      <c r="S748" s="131"/>
      <c r="T748" s="131"/>
      <c r="U748" s="131"/>
      <c r="V748" s="131"/>
      <c r="W748" s="131"/>
      <c r="X748" s="131"/>
      <c r="Y748" s="131"/>
      <c r="Z748" s="131"/>
      <c r="AA748" s="131"/>
      <c r="AB748" s="61">
        <f t="shared" si="136"/>
        <v>0</v>
      </c>
      <c r="AE748" s="132"/>
    </row>
    <row r="749" spans="1:31" s="61" customFormat="1">
      <c r="A749" s="61" t="e">
        <f t="shared" si="126"/>
        <v>#N/A</v>
      </c>
      <c r="B749" s="121">
        <f t="shared" si="127"/>
        <v>0</v>
      </c>
      <c r="C749" s="117" t="e">
        <f>VLOOKUP(B749,映射表!A:C,3,0)</f>
        <v>#N/A</v>
      </c>
      <c r="D749" s="121">
        <f t="shared" si="128"/>
        <v>0</v>
      </c>
      <c r="E749" s="100">
        <f t="shared" si="129"/>
        <v>0</v>
      </c>
      <c r="F749" s="121">
        <f t="shared" si="130"/>
        <v>0</v>
      </c>
      <c r="G749" s="121">
        <f t="shared" si="131"/>
        <v>0</v>
      </c>
      <c r="H749" s="99" t="e">
        <f>VLOOKUP(C749,'B2B（ol)'!A:J,10,0)*D749</f>
        <v>#N/A</v>
      </c>
      <c r="I749" s="101" t="e">
        <f t="shared" si="132"/>
        <v>#DIV/0!</v>
      </c>
      <c r="J749" s="101">
        <f t="shared" si="133"/>
        <v>0</v>
      </c>
      <c r="K749" s="121">
        <f t="shared" si="134"/>
        <v>0</v>
      </c>
      <c r="L749" s="121" t="e">
        <f>VLOOKUP(C749,'B2B（ol)'!A:P,16,0)</f>
        <v>#N/A</v>
      </c>
      <c r="M749" s="117">
        <f t="shared" si="135"/>
        <v>0</v>
      </c>
      <c r="N749" s="114" t="e">
        <f>VLOOKUP(C749,'B2B（ol)'!A:K,11,0)</f>
        <v>#N/A</v>
      </c>
      <c r="O749" s="114" t="e">
        <f>VLOOKUP(B749,fulfillment!L:AN,29,0)</f>
        <v>#N/A</v>
      </c>
      <c r="P749" s="113"/>
      <c r="Q749" s="61" t="e">
        <f>VLOOKUP(R749,映射表!A:G,7,0)</f>
        <v>#N/A</v>
      </c>
      <c r="R749" s="131"/>
      <c r="S749" s="131"/>
      <c r="T749" s="131"/>
      <c r="U749" s="131"/>
      <c r="V749" s="131"/>
      <c r="W749" s="131"/>
      <c r="X749" s="131"/>
      <c r="Y749" s="131"/>
      <c r="Z749" s="131"/>
      <c r="AA749" s="131"/>
      <c r="AB749" s="61">
        <f t="shared" si="136"/>
        <v>0</v>
      </c>
      <c r="AE749" s="132"/>
    </row>
    <row r="750" spans="1:31" s="61" customFormat="1">
      <c r="A750" s="61" t="e">
        <f t="shared" si="126"/>
        <v>#N/A</v>
      </c>
      <c r="B750" s="121">
        <f t="shared" si="127"/>
        <v>0</v>
      </c>
      <c r="C750" s="117" t="e">
        <f>VLOOKUP(B750,映射表!A:C,3,0)</f>
        <v>#N/A</v>
      </c>
      <c r="D750" s="121">
        <f t="shared" si="128"/>
        <v>0</v>
      </c>
      <c r="E750" s="100">
        <f t="shared" si="129"/>
        <v>0</v>
      </c>
      <c r="F750" s="121">
        <f t="shared" si="130"/>
        <v>0</v>
      </c>
      <c r="G750" s="121">
        <f t="shared" si="131"/>
        <v>0</v>
      </c>
      <c r="H750" s="99" t="e">
        <f>VLOOKUP(C750,'B2B（ol)'!A:J,10,0)*D750</f>
        <v>#N/A</v>
      </c>
      <c r="I750" s="101" t="e">
        <f t="shared" si="132"/>
        <v>#DIV/0!</v>
      </c>
      <c r="J750" s="101">
        <f t="shared" si="133"/>
        <v>0</v>
      </c>
      <c r="K750" s="121">
        <f t="shared" si="134"/>
        <v>0</v>
      </c>
      <c r="L750" s="121" t="e">
        <f>VLOOKUP(C750,'B2B（ol)'!A:P,16,0)</f>
        <v>#N/A</v>
      </c>
      <c r="M750" s="117">
        <f t="shared" si="135"/>
        <v>0</v>
      </c>
      <c r="N750" s="114" t="e">
        <f>VLOOKUP(C750,'B2B（ol)'!A:K,11,0)</f>
        <v>#N/A</v>
      </c>
      <c r="O750" s="114" t="e">
        <f>VLOOKUP(B750,fulfillment!L:AN,29,0)</f>
        <v>#N/A</v>
      </c>
      <c r="P750" s="113"/>
      <c r="Q750" s="61" t="e">
        <f>VLOOKUP(R750,映射表!A:G,7,0)</f>
        <v>#N/A</v>
      </c>
      <c r="R750" s="131"/>
      <c r="S750" s="131"/>
      <c r="T750" s="131"/>
      <c r="U750" s="131"/>
      <c r="V750" s="131"/>
      <c r="W750" s="131"/>
      <c r="X750" s="131"/>
      <c r="Y750" s="131"/>
      <c r="Z750" s="131"/>
      <c r="AA750" s="131"/>
      <c r="AB750" s="61">
        <f t="shared" si="136"/>
        <v>0</v>
      </c>
      <c r="AE750" s="132"/>
    </row>
    <row r="751" spans="1:31" s="61" customFormat="1">
      <c r="A751" s="61" t="e">
        <f t="shared" si="126"/>
        <v>#N/A</v>
      </c>
      <c r="B751" s="121">
        <f t="shared" si="127"/>
        <v>0</v>
      </c>
      <c r="C751" s="117" t="e">
        <f>VLOOKUP(B751,映射表!A:C,3,0)</f>
        <v>#N/A</v>
      </c>
      <c r="D751" s="121">
        <f t="shared" si="128"/>
        <v>0</v>
      </c>
      <c r="E751" s="100">
        <f t="shared" si="129"/>
        <v>0</v>
      </c>
      <c r="F751" s="121">
        <f t="shared" si="130"/>
        <v>0</v>
      </c>
      <c r="G751" s="121">
        <f t="shared" si="131"/>
        <v>0</v>
      </c>
      <c r="H751" s="99" t="e">
        <f>VLOOKUP(C751,'B2B（ol)'!A:J,10,0)*D751</f>
        <v>#N/A</v>
      </c>
      <c r="I751" s="101" t="e">
        <f t="shared" si="132"/>
        <v>#DIV/0!</v>
      </c>
      <c r="J751" s="101">
        <f t="shared" si="133"/>
        <v>0</v>
      </c>
      <c r="K751" s="121">
        <f t="shared" si="134"/>
        <v>0</v>
      </c>
      <c r="L751" s="121" t="e">
        <f>VLOOKUP(C751,'B2B（ol)'!A:P,16,0)</f>
        <v>#N/A</v>
      </c>
      <c r="M751" s="117">
        <f t="shared" si="135"/>
        <v>0</v>
      </c>
      <c r="N751" s="114" t="e">
        <f>VLOOKUP(C751,'B2B（ol)'!A:K,11,0)</f>
        <v>#N/A</v>
      </c>
      <c r="O751" s="114" t="e">
        <f>VLOOKUP(B751,fulfillment!L:AN,29,0)</f>
        <v>#N/A</v>
      </c>
      <c r="P751" s="113"/>
      <c r="Q751" s="61" t="e">
        <f>VLOOKUP(R751,映射表!A:G,7,0)</f>
        <v>#N/A</v>
      </c>
      <c r="R751" s="131"/>
      <c r="S751" s="131"/>
      <c r="T751" s="131"/>
      <c r="U751" s="131"/>
      <c r="V751" s="131"/>
      <c r="W751" s="131"/>
      <c r="X751" s="131"/>
      <c r="Y751" s="131"/>
      <c r="Z751" s="131"/>
      <c r="AA751" s="131"/>
      <c r="AB751" s="61">
        <f t="shared" si="136"/>
        <v>0</v>
      </c>
      <c r="AE751" s="132"/>
    </row>
    <row r="752" spans="1:31" s="61" customFormat="1">
      <c r="A752" s="61" t="e">
        <f t="shared" si="126"/>
        <v>#N/A</v>
      </c>
      <c r="B752" s="121">
        <f t="shared" si="127"/>
        <v>0</v>
      </c>
      <c r="C752" s="117" t="e">
        <f>VLOOKUP(B752,映射表!A:C,3,0)</f>
        <v>#N/A</v>
      </c>
      <c r="D752" s="121">
        <f t="shared" si="128"/>
        <v>0</v>
      </c>
      <c r="E752" s="100">
        <f t="shared" si="129"/>
        <v>0</v>
      </c>
      <c r="F752" s="121">
        <f t="shared" si="130"/>
        <v>0</v>
      </c>
      <c r="G752" s="121">
        <f t="shared" si="131"/>
        <v>0</v>
      </c>
      <c r="H752" s="99" t="e">
        <f>VLOOKUP(C752,'B2B（ol)'!A:J,10,0)*D752</f>
        <v>#N/A</v>
      </c>
      <c r="I752" s="101" t="e">
        <f t="shared" si="132"/>
        <v>#DIV/0!</v>
      </c>
      <c r="J752" s="101">
        <f t="shared" si="133"/>
        <v>0</v>
      </c>
      <c r="K752" s="121">
        <f t="shared" si="134"/>
        <v>0</v>
      </c>
      <c r="L752" s="121" t="e">
        <f>VLOOKUP(C752,'B2B（ol)'!A:P,16,0)</f>
        <v>#N/A</v>
      </c>
      <c r="M752" s="117">
        <f t="shared" si="135"/>
        <v>0</v>
      </c>
      <c r="N752" s="114" t="e">
        <f>VLOOKUP(C752,'B2B（ol)'!A:K,11,0)</f>
        <v>#N/A</v>
      </c>
      <c r="O752" s="114" t="e">
        <f>VLOOKUP(B752,fulfillment!L:AN,29,0)</f>
        <v>#N/A</v>
      </c>
      <c r="P752" s="113"/>
      <c r="Q752" s="61" t="e">
        <f>VLOOKUP(R752,映射表!A:G,7,0)</f>
        <v>#N/A</v>
      </c>
      <c r="R752" s="131"/>
      <c r="S752" s="131"/>
      <c r="T752" s="131"/>
      <c r="U752" s="131"/>
      <c r="V752" s="131"/>
      <c r="W752" s="131"/>
      <c r="X752" s="131"/>
      <c r="Y752" s="131"/>
      <c r="Z752" s="131"/>
      <c r="AA752" s="131"/>
      <c r="AB752" s="61">
        <f t="shared" si="136"/>
        <v>0</v>
      </c>
      <c r="AE752" s="132"/>
    </row>
    <row r="753" spans="1:31" s="61" customFormat="1">
      <c r="A753" s="61" t="e">
        <f t="shared" si="126"/>
        <v>#N/A</v>
      </c>
      <c r="B753" s="121">
        <f t="shared" si="127"/>
        <v>0</v>
      </c>
      <c r="C753" s="117" t="e">
        <f>VLOOKUP(B753,映射表!A:C,3,0)</f>
        <v>#N/A</v>
      </c>
      <c r="D753" s="121">
        <f t="shared" si="128"/>
        <v>0</v>
      </c>
      <c r="E753" s="100">
        <f t="shared" si="129"/>
        <v>0</v>
      </c>
      <c r="F753" s="121">
        <f t="shared" si="130"/>
        <v>0</v>
      </c>
      <c r="G753" s="121">
        <f t="shared" si="131"/>
        <v>0</v>
      </c>
      <c r="H753" s="99" t="e">
        <f>VLOOKUP(C753,'B2B（ol)'!A:J,10,0)*D753</f>
        <v>#N/A</v>
      </c>
      <c r="I753" s="101" t="e">
        <f t="shared" si="132"/>
        <v>#DIV/0!</v>
      </c>
      <c r="J753" s="101">
        <f t="shared" si="133"/>
        <v>0</v>
      </c>
      <c r="K753" s="121">
        <f t="shared" si="134"/>
        <v>0</v>
      </c>
      <c r="L753" s="121" t="e">
        <f>VLOOKUP(C753,'B2B（ol)'!A:P,16,0)</f>
        <v>#N/A</v>
      </c>
      <c r="M753" s="117">
        <f t="shared" si="135"/>
        <v>0</v>
      </c>
      <c r="N753" s="114" t="e">
        <f>VLOOKUP(C753,'B2B（ol)'!A:K,11,0)</f>
        <v>#N/A</v>
      </c>
      <c r="O753" s="114" t="e">
        <f>VLOOKUP(B753,fulfillment!L:AN,29,0)</f>
        <v>#N/A</v>
      </c>
      <c r="P753" s="113"/>
      <c r="Q753" s="61" t="e">
        <f>VLOOKUP(R753,映射表!A:G,7,0)</f>
        <v>#N/A</v>
      </c>
      <c r="R753" s="131"/>
      <c r="S753" s="131"/>
      <c r="T753" s="131"/>
      <c r="U753" s="131"/>
      <c r="V753" s="131"/>
      <c r="W753" s="131"/>
      <c r="X753" s="131"/>
      <c r="Y753" s="131"/>
      <c r="Z753" s="131"/>
      <c r="AA753" s="131"/>
      <c r="AB753" s="61">
        <f t="shared" si="136"/>
        <v>0</v>
      </c>
      <c r="AE753" s="132"/>
    </row>
    <row r="754" spans="1:31" s="61" customFormat="1">
      <c r="A754" s="61" t="e">
        <f t="shared" si="126"/>
        <v>#N/A</v>
      </c>
      <c r="B754" s="121">
        <f t="shared" si="127"/>
        <v>0</v>
      </c>
      <c r="C754" s="117" t="e">
        <f>VLOOKUP(B754,映射表!A:C,3,0)</f>
        <v>#N/A</v>
      </c>
      <c r="D754" s="121">
        <f t="shared" si="128"/>
        <v>0</v>
      </c>
      <c r="E754" s="100">
        <f t="shared" si="129"/>
        <v>0</v>
      </c>
      <c r="F754" s="121">
        <f t="shared" si="130"/>
        <v>0</v>
      </c>
      <c r="G754" s="121">
        <f t="shared" si="131"/>
        <v>0</v>
      </c>
      <c r="H754" s="99" t="e">
        <f>VLOOKUP(C754,'B2B（ol)'!A:J,10,0)*D754</f>
        <v>#N/A</v>
      </c>
      <c r="I754" s="101" t="e">
        <f t="shared" si="132"/>
        <v>#DIV/0!</v>
      </c>
      <c r="J754" s="101">
        <f t="shared" si="133"/>
        <v>0</v>
      </c>
      <c r="K754" s="121">
        <f t="shared" si="134"/>
        <v>0</v>
      </c>
      <c r="L754" s="121" t="e">
        <f>VLOOKUP(C754,'B2B（ol)'!A:P,16,0)</f>
        <v>#N/A</v>
      </c>
      <c r="M754" s="117">
        <f t="shared" si="135"/>
        <v>0</v>
      </c>
      <c r="N754" s="114" t="e">
        <f>VLOOKUP(C754,'B2B（ol)'!A:K,11,0)</f>
        <v>#N/A</v>
      </c>
      <c r="O754" s="114" t="e">
        <f>VLOOKUP(B754,fulfillment!L:AN,29,0)</f>
        <v>#N/A</v>
      </c>
      <c r="P754" s="113"/>
      <c r="Q754" s="61" t="e">
        <f>VLOOKUP(R754,映射表!A:G,7,0)</f>
        <v>#N/A</v>
      </c>
      <c r="R754" s="131"/>
      <c r="S754" s="131"/>
      <c r="T754" s="131"/>
      <c r="U754" s="131"/>
      <c r="V754" s="131"/>
      <c r="W754" s="131"/>
      <c r="X754" s="131"/>
      <c r="Y754" s="131"/>
      <c r="Z754" s="131"/>
      <c r="AA754" s="131"/>
      <c r="AB754" s="61">
        <f t="shared" si="136"/>
        <v>0</v>
      </c>
      <c r="AE754" s="132"/>
    </row>
    <row r="755" spans="1:31" s="61" customFormat="1">
      <c r="A755" s="61" t="e">
        <f t="shared" si="126"/>
        <v>#N/A</v>
      </c>
      <c r="B755" s="121">
        <f t="shared" si="127"/>
        <v>0</v>
      </c>
      <c r="C755" s="117" t="e">
        <f>VLOOKUP(B755,映射表!A:C,3,0)</f>
        <v>#N/A</v>
      </c>
      <c r="D755" s="121">
        <f t="shared" si="128"/>
        <v>0</v>
      </c>
      <c r="E755" s="100">
        <f t="shared" si="129"/>
        <v>0</v>
      </c>
      <c r="F755" s="121">
        <f t="shared" si="130"/>
        <v>0</v>
      </c>
      <c r="G755" s="121">
        <f t="shared" si="131"/>
        <v>0</v>
      </c>
      <c r="H755" s="99" t="e">
        <f>VLOOKUP(C755,'B2B（ol)'!A:J,10,0)*D755</f>
        <v>#N/A</v>
      </c>
      <c r="I755" s="101" t="e">
        <f t="shared" si="132"/>
        <v>#DIV/0!</v>
      </c>
      <c r="J755" s="101">
        <f t="shared" si="133"/>
        <v>0</v>
      </c>
      <c r="K755" s="121">
        <f t="shared" si="134"/>
        <v>0</v>
      </c>
      <c r="L755" s="121" t="e">
        <f>VLOOKUP(C755,'B2B（ol)'!A:P,16,0)</f>
        <v>#N/A</v>
      </c>
      <c r="M755" s="117">
        <f t="shared" si="135"/>
        <v>0</v>
      </c>
      <c r="N755" s="114" t="e">
        <f>VLOOKUP(C755,'B2B（ol)'!A:K,11,0)</f>
        <v>#N/A</v>
      </c>
      <c r="O755" s="114" t="e">
        <f>VLOOKUP(B755,fulfillment!L:AN,29,0)</f>
        <v>#N/A</v>
      </c>
      <c r="P755" s="113"/>
      <c r="Q755" s="61" t="e">
        <f>VLOOKUP(R755,映射表!A:G,7,0)</f>
        <v>#N/A</v>
      </c>
      <c r="R755" s="131"/>
      <c r="S755" s="131"/>
      <c r="T755" s="131"/>
      <c r="U755" s="131"/>
      <c r="V755" s="131"/>
      <c r="W755" s="131"/>
      <c r="X755" s="131"/>
      <c r="Y755" s="131"/>
      <c r="Z755" s="131"/>
      <c r="AA755" s="131"/>
      <c r="AB755" s="61">
        <f t="shared" si="136"/>
        <v>0</v>
      </c>
      <c r="AE755" s="132"/>
    </row>
    <row r="756" spans="1:31" s="61" customFormat="1">
      <c r="A756" s="61" t="e">
        <f t="shared" si="126"/>
        <v>#N/A</v>
      </c>
      <c r="B756" s="121">
        <f t="shared" si="127"/>
        <v>0</v>
      </c>
      <c r="C756" s="117" t="e">
        <f>VLOOKUP(B756,映射表!A:C,3,0)</f>
        <v>#N/A</v>
      </c>
      <c r="D756" s="121">
        <f t="shared" si="128"/>
        <v>0</v>
      </c>
      <c r="E756" s="100">
        <f t="shared" si="129"/>
        <v>0</v>
      </c>
      <c r="F756" s="121">
        <f t="shared" si="130"/>
        <v>0</v>
      </c>
      <c r="G756" s="121">
        <f t="shared" si="131"/>
        <v>0</v>
      </c>
      <c r="H756" s="99" t="e">
        <f>VLOOKUP(C756,'B2B（ol)'!A:J,10,0)*D756</f>
        <v>#N/A</v>
      </c>
      <c r="I756" s="101" t="e">
        <f t="shared" si="132"/>
        <v>#DIV/0!</v>
      </c>
      <c r="J756" s="101">
        <f t="shared" si="133"/>
        <v>0</v>
      </c>
      <c r="K756" s="121">
        <f t="shared" si="134"/>
        <v>0</v>
      </c>
      <c r="L756" s="121" t="e">
        <f>VLOOKUP(C756,'B2B（ol)'!A:P,16,0)</f>
        <v>#N/A</v>
      </c>
      <c r="M756" s="117">
        <f t="shared" si="135"/>
        <v>0</v>
      </c>
      <c r="N756" s="114" t="e">
        <f>VLOOKUP(C756,'B2B（ol)'!A:K,11,0)</f>
        <v>#N/A</v>
      </c>
      <c r="O756" s="114" t="e">
        <f>VLOOKUP(B756,fulfillment!L:AN,29,0)</f>
        <v>#N/A</v>
      </c>
      <c r="P756" s="113"/>
      <c r="Q756" s="61" t="e">
        <f>VLOOKUP(R756,映射表!A:G,7,0)</f>
        <v>#N/A</v>
      </c>
      <c r="R756" s="131"/>
      <c r="S756" s="131"/>
      <c r="T756" s="131"/>
      <c r="U756" s="131"/>
      <c r="V756" s="131"/>
      <c r="W756" s="131"/>
      <c r="X756" s="131"/>
      <c r="Y756" s="131"/>
      <c r="Z756" s="131"/>
      <c r="AA756" s="131"/>
      <c r="AB756" s="61">
        <f t="shared" si="136"/>
        <v>0</v>
      </c>
      <c r="AE756" s="132"/>
    </row>
    <row r="757" spans="1:31" s="61" customFormat="1">
      <c r="A757" s="61" t="e">
        <f t="shared" si="126"/>
        <v>#N/A</v>
      </c>
      <c r="B757" s="121">
        <f t="shared" si="127"/>
        <v>0</v>
      </c>
      <c r="C757" s="117" t="e">
        <f>VLOOKUP(B757,映射表!A:C,3,0)</f>
        <v>#N/A</v>
      </c>
      <c r="D757" s="121">
        <f t="shared" si="128"/>
        <v>0</v>
      </c>
      <c r="E757" s="100">
        <f t="shared" si="129"/>
        <v>0</v>
      </c>
      <c r="F757" s="121">
        <f t="shared" si="130"/>
        <v>0</v>
      </c>
      <c r="G757" s="121">
        <f t="shared" si="131"/>
        <v>0</v>
      </c>
      <c r="H757" s="99" t="e">
        <f>VLOOKUP(C757,'B2B（ol)'!A:J,10,0)*D757</f>
        <v>#N/A</v>
      </c>
      <c r="I757" s="101" t="e">
        <f t="shared" si="132"/>
        <v>#DIV/0!</v>
      </c>
      <c r="J757" s="101">
        <f t="shared" si="133"/>
        <v>0</v>
      </c>
      <c r="K757" s="121">
        <f t="shared" si="134"/>
        <v>0</v>
      </c>
      <c r="L757" s="121" t="e">
        <f>VLOOKUP(C757,'B2B（ol)'!A:P,16,0)</f>
        <v>#N/A</v>
      </c>
      <c r="M757" s="117">
        <f t="shared" si="135"/>
        <v>0</v>
      </c>
      <c r="N757" s="114" t="e">
        <f>VLOOKUP(C757,'B2B（ol)'!A:K,11,0)</f>
        <v>#N/A</v>
      </c>
      <c r="O757" s="114" t="e">
        <f>VLOOKUP(B757,fulfillment!L:AN,29,0)</f>
        <v>#N/A</v>
      </c>
      <c r="P757" s="113"/>
      <c r="Q757" s="61" t="e">
        <f>VLOOKUP(R757,映射表!A:G,7,0)</f>
        <v>#N/A</v>
      </c>
      <c r="R757" s="131"/>
      <c r="S757" s="131"/>
      <c r="T757" s="131"/>
      <c r="U757" s="131"/>
      <c r="V757" s="131"/>
      <c r="W757" s="131"/>
      <c r="X757" s="131"/>
      <c r="Y757" s="131"/>
      <c r="Z757" s="131"/>
      <c r="AA757" s="131"/>
      <c r="AB757" s="61">
        <f t="shared" si="136"/>
        <v>0</v>
      </c>
      <c r="AE757" s="132"/>
    </row>
    <row r="758" spans="1:31" s="61" customFormat="1">
      <c r="A758" s="61" t="e">
        <f t="shared" si="126"/>
        <v>#N/A</v>
      </c>
      <c r="B758" s="121">
        <f t="shared" si="127"/>
        <v>0</v>
      </c>
      <c r="C758" s="117" t="e">
        <f>VLOOKUP(B758,映射表!A:C,3,0)</f>
        <v>#N/A</v>
      </c>
      <c r="D758" s="121">
        <f t="shared" si="128"/>
        <v>0</v>
      </c>
      <c r="E758" s="100">
        <f t="shared" si="129"/>
        <v>0</v>
      </c>
      <c r="F758" s="121">
        <f t="shared" si="130"/>
        <v>0</v>
      </c>
      <c r="G758" s="121">
        <f t="shared" si="131"/>
        <v>0</v>
      </c>
      <c r="H758" s="99" t="e">
        <f>VLOOKUP(C758,'B2B（ol)'!A:J,10,0)*D758</f>
        <v>#N/A</v>
      </c>
      <c r="I758" s="101" t="e">
        <f t="shared" si="132"/>
        <v>#DIV/0!</v>
      </c>
      <c r="J758" s="101">
        <f t="shared" si="133"/>
        <v>0</v>
      </c>
      <c r="K758" s="121">
        <f t="shared" si="134"/>
        <v>0</v>
      </c>
      <c r="L758" s="121" t="e">
        <f>VLOOKUP(C758,'B2B（ol)'!A:P,16,0)</f>
        <v>#N/A</v>
      </c>
      <c r="M758" s="117">
        <f t="shared" si="135"/>
        <v>0</v>
      </c>
      <c r="N758" s="114" t="e">
        <f>VLOOKUP(C758,'B2B（ol)'!A:K,11,0)</f>
        <v>#N/A</v>
      </c>
      <c r="O758" s="114" t="e">
        <f>VLOOKUP(B758,fulfillment!L:AN,29,0)</f>
        <v>#N/A</v>
      </c>
      <c r="P758" s="113"/>
      <c r="Q758" s="61" t="e">
        <f>VLOOKUP(R758,映射表!A:G,7,0)</f>
        <v>#N/A</v>
      </c>
      <c r="R758" s="131"/>
      <c r="S758" s="131"/>
      <c r="T758" s="131"/>
      <c r="U758" s="131"/>
      <c r="V758" s="131"/>
      <c r="W758" s="131"/>
      <c r="X758" s="131"/>
      <c r="Y758" s="131"/>
      <c r="Z758" s="131"/>
      <c r="AA758" s="131"/>
      <c r="AB758" s="61">
        <f t="shared" si="136"/>
        <v>0</v>
      </c>
      <c r="AE758" s="132"/>
    </row>
    <row r="759" spans="1:31" s="61" customFormat="1">
      <c r="A759" s="61" t="e">
        <f t="shared" si="126"/>
        <v>#N/A</v>
      </c>
      <c r="B759" s="121">
        <f t="shared" si="127"/>
        <v>0</v>
      </c>
      <c r="C759" s="117" t="e">
        <f>VLOOKUP(B759,映射表!A:C,3,0)</f>
        <v>#N/A</v>
      </c>
      <c r="D759" s="121">
        <f t="shared" si="128"/>
        <v>0</v>
      </c>
      <c r="E759" s="100">
        <f t="shared" si="129"/>
        <v>0</v>
      </c>
      <c r="F759" s="121">
        <f t="shared" si="130"/>
        <v>0</v>
      </c>
      <c r="G759" s="121">
        <f t="shared" si="131"/>
        <v>0</v>
      </c>
      <c r="H759" s="99" t="e">
        <f>VLOOKUP(C759,'B2B（ol)'!A:J,10,0)*D759</f>
        <v>#N/A</v>
      </c>
      <c r="I759" s="101" t="e">
        <f t="shared" si="132"/>
        <v>#DIV/0!</v>
      </c>
      <c r="J759" s="101">
        <f t="shared" si="133"/>
        <v>0</v>
      </c>
      <c r="K759" s="121">
        <f t="shared" si="134"/>
        <v>0</v>
      </c>
      <c r="L759" s="121" t="e">
        <f>VLOOKUP(C759,'B2B（ol)'!A:P,16,0)</f>
        <v>#N/A</v>
      </c>
      <c r="M759" s="117">
        <f t="shared" si="135"/>
        <v>0</v>
      </c>
      <c r="N759" s="114" t="e">
        <f>VLOOKUP(C759,'B2B（ol)'!A:K,11,0)</f>
        <v>#N/A</v>
      </c>
      <c r="O759" s="114" t="e">
        <f>VLOOKUP(B759,fulfillment!L:AN,29,0)</f>
        <v>#N/A</v>
      </c>
      <c r="P759" s="113"/>
      <c r="Q759" s="61" t="e">
        <f>VLOOKUP(R759,映射表!A:G,7,0)</f>
        <v>#N/A</v>
      </c>
      <c r="R759" s="131"/>
      <c r="S759" s="131"/>
      <c r="T759" s="131"/>
      <c r="U759" s="131"/>
      <c r="V759" s="131"/>
      <c r="W759" s="131"/>
      <c r="X759" s="131"/>
      <c r="Y759" s="131"/>
      <c r="Z759" s="131"/>
      <c r="AA759" s="131"/>
      <c r="AB759" s="61">
        <f t="shared" si="136"/>
        <v>0</v>
      </c>
      <c r="AE759" s="132"/>
    </row>
    <row r="760" spans="1:31" s="61" customFormat="1">
      <c r="A760" s="61" t="e">
        <f t="shared" si="126"/>
        <v>#N/A</v>
      </c>
      <c r="B760" s="121">
        <f t="shared" si="127"/>
        <v>0</v>
      </c>
      <c r="C760" s="117" t="e">
        <f>VLOOKUP(B760,映射表!A:C,3,0)</f>
        <v>#N/A</v>
      </c>
      <c r="D760" s="121">
        <f t="shared" si="128"/>
        <v>0</v>
      </c>
      <c r="E760" s="100">
        <f t="shared" si="129"/>
        <v>0</v>
      </c>
      <c r="F760" s="121">
        <f t="shared" si="130"/>
        <v>0</v>
      </c>
      <c r="G760" s="121">
        <f t="shared" si="131"/>
        <v>0</v>
      </c>
      <c r="H760" s="99" t="e">
        <f>VLOOKUP(C760,'B2B（ol)'!A:J,10,0)*D760</f>
        <v>#N/A</v>
      </c>
      <c r="I760" s="101" t="e">
        <f t="shared" si="132"/>
        <v>#DIV/0!</v>
      </c>
      <c r="J760" s="101">
        <f t="shared" si="133"/>
        <v>0</v>
      </c>
      <c r="K760" s="121">
        <f t="shared" si="134"/>
        <v>0</v>
      </c>
      <c r="L760" s="121" t="e">
        <f>VLOOKUP(C760,'B2B（ol)'!A:P,16,0)</f>
        <v>#N/A</v>
      </c>
      <c r="M760" s="117">
        <f t="shared" si="135"/>
        <v>0</v>
      </c>
      <c r="N760" s="114" t="e">
        <f>VLOOKUP(C760,'B2B（ol)'!A:K,11,0)</f>
        <v>#N/A</v>
      </c>
      <c r="O760" s="114" t="e">
        <f>VLOOKUP(B760,fulfillment!L:AN,29,0)</f>
        <v>#N/A</v>
      </c>
      <c r="P760" s="113"/>
      <c r="Q760" s="61" t="e">
        <f>VLOOKUP(R760,映射表!A:G,7,0)</f>
        <v>#N/A</v>
      </c>
      <c r="R760" s="131"/>
      <c r="S760" s="131"/>
      <c r="T760" s="131"/>
      <c r="U760" s="131"/>
      <c r="V760" s="131"/>
      <c r="W760" s="131"/>
      <c r="X760" s="131"/>
      <c r="Y760" s="131"/>
      <c r="Z760" s="131"/>
      <c r="AA760" s="131"/>
      <c r="AB760" s="61">
        <f t="shared" si="136"/>
        <v>0</v>
      </c>
      <c r="AE760" s="132"/>
    </row>
    <row r="761" spans="1:31" s="61" customFormat="1">
      <c r="A761" s="61" t="e">
        <f t="shared" si="126"/>
        <v>#N/A</v>
      </c>
      <c r="B761" s="121">
        <f t="shared" si="127"/>
        <v>0</v>
      </c>
      <c r="C761" s="117" t="e">
        <f>VLOOKUP(B761,映射表!A:C,3,0)</f>
        <v>#N/A</v>
      </c>
      <c r="D761" s="121">
        <f t="shared" si="128"/>
        <v>0</v>
      </c>
      <c r="E761" s="100">
        <f t="shared" si="129"/>
        <v>0</v>
      </c>
      <c r="F761" s="121">
        <f t="shared" si="130"/>
        <v>0</v>
      </c>
      <c r="G761" s="121">
        <f t="shared" si="131"/>
        <v>0</v>
      </c>
      <c r="H761" s="99" t="e">
        <f>VLOOKUP(C761,'B2B（ol)'!A:J,10,0)*D761</f>
        <v>#N/A</v>
      </c>
      <c r="I761" s="101" t="e">
        <f t="shared" si="132"/>
        <v>#DIV/0!</v>
      </c>
      <c r="J761" s="101">
        <f t="shared" si="133"/>
        <v>0</v>
      </c>
      <c r="K761" s="121">
        <f t="shared" si="134"/>
        <v>0</v>
      </c>
      <c r="L761" s="121" t="e">
        <f>VLOOKUP(C761,'B2B（ol)'!A:P,16,0)</f>
        <v>#N/A</v>
      </c>
      <c r="M761" s="117">
        <f t="shared" si="135"/>
        <v>0</v>
      </c>
      <c r="N761" s="114" t="e">
        <f>VLOOKUP(C761,'B2B（ol)'!A:K,11,0)</f>
        <v>#N/A</v>
      </c>
      <c r="O761" s="114" t="e">
        <f>VLOOKUP(B761,fulfillment!L:AN,29,0)</f>
        <v>#N/A</v>
      </c>
      <c r="P761" s="113"/>
      <c r="Q761" s="61" t="e">
        <f>VLOOKUP(R761,映射表!A:G,7,0)</f>
        <v>#N/A</v>
      </c>
      <c r="R761" s="131"/>
      <c r="S761" s="131"/>
      <c r="T761" s="131"/>
      <c r="U761" s="131"/>
      <c r="V761" s="131"/>
      <c r="W761" s="131"/>
      <c r="X761" s="131"/>
      <c r="Y761" s="131"/>
      <c r="Z761" s="131"/>
      <c r="AA761" s="131"/>
      <c r="AB761" s="61">
        <f t="shared" si="136"/>
        <v>0</v>
      </c>
      <c r="AE761" s="132"/>
    </row>
    <row r="762" spans="1:31" s="61" customFormat="1">
      <c r="A762" s="61" t="e">
        <f t="shared" si="126"/>
        <v>#N/A</v>
      </c>
      <c r="B762" s="121">
        <f t="shared" si="127"/>
        <v>0</v>
      </c>
      <c r="C762" s="117" t="e">
        <f>VLOOKUP(B762,映射表!A:C,3,0)</f>
        <v>#N/A</v>
      </c>
      <c r="D762" s="121">
        <f t="shared" si="128"/>
        <v>0</v>
      </c>
      <c r="E762" s="100">
        <f t="shared" si="129"/>
        <v>0</v>
      </c>
      <c r="F762" s="121">
        <f t="shared" si="130"/>
        <v>0</v>
      </c>
      <c r="G762" s="121">
        <f t="shared" si="131"/>
        <v>0</v>
      </c>
      <c r="H762" s="99" t="e">
        <f>VLOOKUP(C762,'B2B（ol)'!A:J,10,0)*D762</f>
        <v>#N/A</v>
      </c>
      <c r="I762" s="101" t="e">
        <f t="shared" si="132"/>
        <v>#DIV/0!</v>
      </c>
      <c r="J762" s="101">
        <f t="shared" si="133"/>
        <v>0</v>
      </c>
      <c r="K762" s="121">
        <f t="shared" si="134"/>
        <v>0</v>
      </c>
      <c r="L762" s="121" t="e">
        <f>VLOOKUP(C762,'B2B（ol)'!A:P,16,0)</f>
        <v>#N/A</v>
      </c>
      <c r="M762" s="117">
        <f t="shared" si="135"/>
        <v>0</v>
      </c>
      <c r="N762" s="114" t="e">
        <f>VLOOKUP(C762,'B2B（ol)'!A:K,11,0)</f>
        <v>#N/A</v>
      </c>
      <c r="O762" s="114" t="e">
        <f>VLOOKUP(B762,fulfillment!L:AN,29,0)</f>
        <v>#N/A</v>
      </c>
      <c r="P762" s="113"/>
      <c r="Q762" s="61" t="e">
        <f>VLOOKUP(R762,映射表!A:G,7,0)</f>
        <v>#N/A</v>
      </c>
      <c r="R762" s="131"/>
      <c r="S762" s="131"/>
      <c r="T762" s="131"/>
      <c r="U762" s="131"/>
      <c r="V762" s="131"/>
      <c r="W762" s="131"/>
      <c r="X762" s="131"/>
      <c r="Y762" s="131"/>
      <c r="Z762" s="131"/>
      <c r="AA762" s="131"/>
      <c r="AB762" s="61">
        <f t="shared" si="136"/>
        <v>0</v>
      </c>
      <c r="AE762" s="132"/>
    </row>
    <row r="763" spans="1:31" s="61" customFormat="1">
      <c r="A763" s="61" t="e">
        <f t="shared" si="126"/>
        <v>#N/A</v>
      </c>
      <c r="B763" s="121">
        <f t="shared" si="127"/>
        <v>0</v>
      </c>
      <c r="C763" s="117" t="e">
        <f>VLOOKUP(B763,映射表!A:C,3,0)</f>
        <v>#N/A</v>
      </c>
      <c r="D763" s="121">
        <f t="shared" si="128"/>
        <v>0</v>
      </c>
      <c r="E763" s="100">
        <f t="shared" si="129"/>
        <v>0</v>
      </c>
      <c r="F763" s="121">
        <f t="shared" si="130"/>
        <v>0</v>
      </c>
      <c r="G763" s="121">
        <f t="shared" si="131"/>
        <v>0</v>
      </c>
      <c r="H763" s="99" t="e">
        <f>VLOOKUP(C763,'B2B（ol)'!A:J,10,0)*D763</f>
        <v>#N/A</v>
      </c>
      <c r="I763" s="101" t="e">
        <f t="shared" si="132"/>
        <v>#DIV/0!</v>
      </c>
      <c r="J763" s="101">
        <f t="shared" si="133"/>
        <v>0</v>
      </c>
      <c r="K763" s="121">
        <f t="shared" si="134"/>
        <v>0</v>
      </c>
      <c r="L763" s="121" t="e">
        <f>VLOOKUP(C763,'B2B（ol)'!A:P,16,0)</f>
        <v>#N/A</v>
      </c>
      <c r="M763" s="117">
        <f t="shared" si="135"/>
        <v>0</v>
      </c>
      <c r="N763" s="114" t="e">
        <f>VLOOKUP(C763,'B2B（ol)'!A:K,11,0)</f>
        <v>#N/A</v>
      </c>
      <c r="O763" s="114" t="e">
        <f>VLOOKUP(B763,fulfillment!L:AN,29,0)</f>
        <v>#N/A</v>
      </c>
      <c r="P763" s="113"/>
      <c r="Q763" s="61" t="e">
        <f>VLOOKUP(R763,映射表!A:G,7,0)</f>
        <v>#N/A</v>
      </c>
      <c r="R763" s="131"/>
      <c r="S763" s="131"/>
      <c r="T763" s="131"/>
      <c r="U763" s="131"/>
      <c r="V763" s="131"/>
      <c r="W763" s="131"/>
      <c r="X763" s="131"/>
      <c r="Y763" s="131"/>
      <c r="Z763" s="131"/>
      <c r="AA763" s="131"/>
      <c r="AB763" s="61">
        <f t="shared" si="136"/>
        <v>0</v>
      </c>
      <c r="AE763" s="132"/>
    </row>
    <row r="764" spans="1:31" s="61" customFormat="1">
      <c r="A764" s="61" t="e">
        <f t="shared" si="126"/>
        <v>#N/A</v>
      </c>
      <c r="B764" s="121">
        <f t="shared" si="127"/>
        <v>0</v>
      </c>
      <c r="C764" s="117" t="e">
        <f>VLOOKUP(B764,映射表!A:C,3,0)</f>
        <v>#N/A</v>
      </c>
      <c r="D764" s="121">
        <f t="shared" si="128"/>
        <v>0</v>
      </c>
      <c r="E764" s="100">
        <f t="shared" si="129"/>
        <v>0</v>
      </c>
      <c r="F764" s="121">
        <f t="shared" si="130"/>
        <v>0</v>
      </c>
      <c r="G764" s="121">
        <f t="shared" si="131"/>
        <v>0</v>
      </c>
      <c r="H764" s="99" t="e">
        <f>VLOOKUP(C764,'B2B（ol)'!A:J,10,0)*D764</f>
        <v>#N/A</v>
      </c>
      <c r="I764" s="101" t="e">
        <f t="shared" si="132"/>
        <v>#DIV/0!</v>
      </c>
      <c r="J764" s="101">
        <f t="shared" si="133"/>
        <v>0</v>
      </c>
      <c r="K764" s="121">
        <f t="shared" si="134"/>
        <v>0</v>
      </c>
      <c r="L764" s="121" t="e">
        <f>VLOOKUP(C764,'B2B（ol)'!A:P,16,0)</f>
        <v>#N/A</v>
      </c>
      <c r="M764" s="117">
        <f t="shared" si="135"/>
        <v>0</v>
      </c>
      <c r="N764" s="114" t="e">
        <f>VLOOKUP(C764,'B2B（ol)'!A:K,11,0)</f>
        <v>#N/A</v>
      </c>
      <c r="O764" s="114" t="e">
        <f>VLOOKUP(B764,fulfillment!L:AN,29,0)</f>
        <v>#N/A</v>
      </c>
      <c r="P764" s="113"/>
      <c r="Q764" s="61" t="e">
        <f>VLOOKUP(R764,映射表!A:G,7,0)</f>
        <v>#N/A</v>
      </c>
      <c r="R764" s="131"/>
      <c r="S764" s="131"/>
      <c r="T764" s="131"/>
      <c r="U764" s="131"/>
      <c r="V764" s="131"/>
      <c r="W764" s="131"/>
      <c r="X764" s="131"/>
      <c r="Y764" s="131"/>
      <c r="Z764" s="131"/>
      <c r="AA764" s="131"/>
      <c r="AB764" s="61">
        <f t="shared" si="136"/>
        <v>0</v>
      </c>
      <c r="AE764" s="132"/>
    </row>
    <row r="765" spans="1:31" s="61" customFormat="1">
      <c r="A765" s="61" t="e">
        <f t="shared" si="126"/>
        <v>#N/A</v>
      </c>
      <c r="B765" s="121">
        <f t="shared" si="127"/>
        <v>0</v>
      </c>
      <c r="C765" s="117" t="e">
        <f>VLOOKUP(B765,映射表!A:C,3,0)</f>
        <v>#N/A</v>
      </c>
      <c r="D765" s="121">
        <f t="shared" si="128"/>
        <v>0</v>
      </c>
      <c r="E765" s="100">
        <f t="shared" si="129"/>
        <v>0</v>
      </c>
      <c r="F765" s="121">
        <f t="shared" si="130"/>
        <v>0</v>
      </c>
      <c r="G765" s="121">
        <f t="shared" si="131"/>
        <v>0</v>
      </c>
      <c r="H765" s="99" t="e">
        <f>VLOOKUP(C765,'B2B（ol)'!A:J,10,0)*D765</f>
        <v>#N/A</v>
      </c>
      <c r="I765" s="101" t="e">
        <f t="shared" si="132"/>
        <v>#DIV/0!</v>
      </c>
      <c r="J765" s="101">
        <f t="shared" si="133"/>
        <v>0</v>
      </c>
      <c r="K765" s="121">
        <f t="shared" si="134"/>
        <v>0</v>
      </c>
      <c r="L765" s="121" t="e">
        <f>VLOOKUP(C765,'B2B（ol)'!A:P,16,0)</f>
        <v>#N/A</v>
      </c>
      <c r="M765" s="117">
        <f t="shared" si="135"/>
        <v>0</v>
      </c>
      <c r="N765" s="114" t="e">
        <f>VLOOKUP(C765,'B2B（ol)'!A:K,11,0)</f>
        <v>#N/A</v>
      </c>
      <c r="O765" s="114" t="e">
        <f>VLOOKUP(B765,fulfillment!L:AN,29,0)</f>
        <v>#N/A</v>
      </c>
      <c r="P765" s="113"/>
      <c r="Q765" s="61" t="e">
        <f>VLOOKUP(R765,映射表!A:G,7,0)</f>
        <v>#N/A</v>
      </c>
      <c r="R765" s="131"/>
      <c r="S765" s="131"/>
      <c r="T765" s="131"/>
      <c r="U765" s="131"/>
      <c r="V765" s="131"/>
      <c r="W765" s="131"/>
      <c r="X765" s="131"/>
      <c r="Y765" s="131"/>
      <c r="Z765" s="131"/>
      <c r="AA765" s="131"/>
      <c r="AB765" s="61">
        <f t="shared" si="136"/>
        <v>0</v>
      </c>
      <c r="AE765" s="132"/>
    </row>
    <row r="766" spans="1:31" s="61" customFormat="1">
      <c r="A766" s="61" t="e">
        <f t="shared" si="126"/>
        <v>#N/A</v>
      </c>
      <c r="B766" s="121">
        <f t="shared" si="127"/>
        <v>0</v>
      </c>
      <c r="C766" s="117" t="e">
        <f>VLOOKUP(B766,映射表!A:C,3,0)</f>
        <v>#N/A</v>
      </c>
      <c r="D766" s="121">
        <f t="shared" si="128"/>
        <v>0</v>
      </c>
      <c r="E766" s="100">
        <f t="shared" si="129"/>
        <v>0</v>
      </c>
      <c r="F766" s="121">
        <f t="shared" si="130"/>
        <v>0</v>
      </c>
      <c r="G766" s="121">
        <f t="shared" si="131"/>
        <v>0</v>
      </c>
      <c r="H766" s="99" t="e">
        <f>VLOOKUP(C766,'B2B（ol)'!A:J,10,0)*D766</f>
        <v>#N/A</v>
      </c>
      <c r="I766" s="101" t="e">
        <f t="shared" si="132"/>
        <v>#DIV/0!</v>
      </c>
      <c r="J766" s="101">
        <f t="shared" si="133"/>
        <v>0</v>
      </c>
      <c r="K766" s="121">
        <f t="shared" si="134"/>
        <v>0</v>
      </c>
      <c r="L766" s="121" t="e">
        <f>VLOOKUP(C766,'B2B（ol)'!A:P,16,0)</f>
        <v>#N/A</v>
      </c>
      <c r="M766" s="117">
        <f t="shared" si="135"/>
        <v>0</v>
      </c>
      <c r="N766" s="114" t="e">
        <f>VLOOKUP(C766,'B2B（ol)'!A:K,11,0)</f>
        <v>#N/A</v>
      </c>
      <c r="O766" s="114" t="e">
        <f>VLOOKUP(B766,fulfillment!L:AN,29,0)</f>
        <v>#N/A</v>
      </c>
      <c r="P766" s="113"/>
      <c r="Q766" s="61" t="e">
        <f>VLOOKUP(R766,映射表!A:G,7,0)</f>
        <v>#N/A</v>
      </c>
      <c r="R766" s="131"/>
      <c r="S766" s="131"/>
      <c r="T766" s="131"/>
      <c r="U766" s="131"/>
      <c r="V766" s="131"/>
      <c r="W766" s="131"/>
      <c r="X766" s="131"/>
      <c r="Y766" s="131"/>
      <c r="Z766" s="131"/>
      <c r="AA766" s="131"/>
      <c r="AB766" s="61">
        <f t="shared" si="136"/>
        <v>0</v>
      </c>
      <c r="AE766" s="132"/>
    </row>
    <row r="767" spans="1:31" s="61" customFormat="1">
      <c r="A767" s="61" t="e">
        <f t="shared" si="126"/>
        <v>#N/A</v>
      </c>
      <c r="B767" s="121">
        <f t="shared" si="127"/>
        <v>0</v>
      </c>
      <c r="C767" s="117" t="e">
        <f>VLOOKUP(B767,映射表!A:C,3,0)</f>
        <v>#N/A</v>
      </c>
      <c r="D767" s="121">
        <f t="shared" si="128"/>
        <v>0</v>
      </c>
      <c r="E767" s="100">
        <f t="shared" si="129"/>
        <v>0</v>
      </c>
      <c r="F767" s="121">
        <f t="shared" si="130"/>
        <v>0</v>
      </c>
      <c r="G767" s="121">
        <f t="shared" si="131"/>
        <v>0</v>
      </c>
      <c r="H767" s="99" t="e">
        <f>VLOOKUP(C767,'B2B（ol)'!A:J,10,0)*D767</f>
        <v>#N/A</v>
      </c>
      <c r="I767" s="101" t="e">
        <f t="shared" si="132"/>
        <v>#DIV/0!</v>
      </c>
      <c r="J767" s="101">
        <f t="shared" si="133"/>
        <v>0</v>
      </c>
      <c r="K767" s="121">
        <f t="shared" si="134"/>
        <v>0</v>
      </c>
      <c r="L767" s="121" t="e">
        <f>VLOOKUP(C767,'B2B（ol)'!A:P,16,0)</f>
        <v>#N/A</v>
      </c>
      <c r="M767" s="117">
        <f t="shared" si="135"/>
        <v>0</v>
      </c>
      <c r="N767" s="114" t="e">
        <f>VLOOKUP(C767,'B2B（ol)'!A:K,11,0)</f>
        <v>#N/A</v>
      </c>
      <c r="O767" s="114" t="e">
        <f>VLOOKUP(B767,fulfillment!L:AN,29,0)</f>
        <v>#N/A</v>
      </c>
      <c r="P767" s="113"/>
      <c r="Q767" s="61" t="e">
        <f>VLOOKUP(R767,映射表!A:G,7,0)</f>
        <v>#N/A</v>
      </c>
      <c r="R767" s="131"/>
      <c r="S767" s="131"/>
      <c r="T767" s="131"/>
      <c r="U767" s="131"/>
      <c r="V767" s="131"/>
      <c r="W767" s="131"/>
      <c r="X767" s="131"/>
      <c r="Y767" s="131"/>
      <c r="Z767" s="131"/>
      <c r="AA767" s="131"/>
      <c r="AB767" s="61">
        <f t="shared" si="136"/>
        <v>0</v>
      </c>
      <c r="AE767" s="132"/>
    </row>
    <row r="768" spans="1:31" s="61" customFormat="1">
      <c r="A768" s="61" t="e">
        <f t="shared" si="126"/>
        <v>#N/A</v>
      </c>
      <c r="B768" s="121">
        <f t="shared" si="127"/>
        <v>0</v>
      </c>
      <c r="C768" s="117" t="e">
        <f>VLOOKUP(B768,映射表!A:C,3,0)</f>
        <v>#N/A</v>
      </c>
      <c r="D768" s="121">
        <f t="shared" si="128"/>
        <v>0</v>
      </c>
      <c r="E768" s="100">
        <f t="shared" si="129"/>
        <v>0</v>
      </c>
      <c r="F768" s="121">
        <f t="shared" si="130"/>
        <v>0</v>
      </c>
      <c r="G768" s="121">
        <f t="shared" si="131"/>
        <v>0</v>
      </c>
      <c r="H768" s="99" t="e">
        <f>VLOOKUP(C768,'B2B（ol)'!A:J,10,0)*D768</f>
        <v>#N/A</v>
      </c>
      <c r="I768" s="101" t="e">
        <f t="shared" si="132"/>
        <v>#DIV/0!</v>
      </c>
      <c r="J768" s="101">
        <f t="shared" si="133"/>
        <v>0</v>
      </c>
      <c r="K768" s="121">
        <f t="shared" si="134"/>
        <v>0</v>
      </c>
      <c r="L768" s="121" t="e">
        <f>VLOOKUP(C768,'B2B（ol)'!A:P,16,0)</f>
        <v>#N/A</v>
      </c>
      <c r="M768" s="117">
        <f t="shared" si="135"/>
        <v>0</v>
      </c>
      <c r="N768" s="114" t="e">
        <f>VLOOKUP(C768,'B2B（ol)'!A:K,11,0)</f>
        <v>#N/A</v>
      </c>
      <c r="O768" s="114" t="e">
        <f>VLOOKUP(B768,fulfillment!L:AN,29,0)</f>
        <v>#N/A</v>
      </c>
      <c r="P768" s="113"/>
      <c r="Q768" s="61" t="e">
        <f>VLOOKUP(R768,映射表!A:G,7,0)</f>
        <v>#N/A</v>
      </c>
      <c r="R768" s="131"/>
      <c r="S768" s="131"/>
      <c r="T768" s="131"/>
      <c r="U768" s="131"/>
      <c r="V768" s="131"/>
      <c r="W768" s="131"/>
      <c r="X768" s="131"/>
      <c r="Y768" s="131"/>
      <c r="Z768" s="131"/>
      <c r="AA768" s="131"/>
      <c r="AB768" s="61">
        <f t="shared" si="136"/>
        <v>0</v>
      </c>
      <c r="AE768" s="132"/>
    </row>
    <row r="769" spans="1:31" s="61" customFormat="1">
      <c r="A769" s="61" t="e">
        <f t="shared" si="126"/>
        <v>#N/A</v>
      </c>
      <c r="B769" s="121">
        <f t="shared" si="127"/>
        <v>0</v>
      </c>
      <c r="C769" s="117" t="e">
        <f>VLOOKUP(B769,映射表!A:C,3,0)</f>
        <v>#N/A</v>
      </c>
      <c r="D769" s="121">
        <f t="shared" si="128"/>
        <v>0</v>
      </c>
      <c r="E769" s="100">
        <f t="shared" si="129"/>
        <v>0</v>
      </c>
      <c r="F769" s="121">
        <f t="shared" si="130"/>
        <v>0</v>
      </c>
      <c r="G769" s="121">
        <f t="shared" si="131"/>
        <v>0</v>
      </c>
      <c r="H769" s="99" t="e">
        <f>VLOOKUP(C769,'B2B（ol)'!A:J,10,0)*D769</f>
        <v>#N/A</v>
      </c>
      <c r="I769" s="101" t="e">
        <f t="shared" si="132"/>
        <v>#DIV/0!</v>
      </c>
      <c r="J769" s="101">
        <f t="shared" si="133"/>
        <v>0</v>
      </c>
      <c r="K769" s="121">
        <f t="shared" si="134"/>
        <v>0</v>
      </c>
      <c r="L769" s="121" t="e">
        <f>VLOOKUP(C769,'B2B（ol)'!A:P,16,0)</f>
        <v>#N/A</v>
      </c>
      <c r="M769" s="117">
        <f t="shared" si="135"/>
        <v>0</v>
      </c>
      <c r="N769" s="114" t="e">
        <f>VLOOKUP(C769,'B2B（ol)'!A:K,11,0)</f>
        <v>#N/A</v>
      </c>
      <c r="O769" s="114" t="e">
        <f>VLOOKUP(B769,fulfillment!L:AN,29,0)</f>
        <v>#N/A</v>
      </c>
      <c r="P769" s="113"/>
      <c r="Q769" s="61" t="e">
        <f>VLOOKUP(R769,映射表!A:G,7,0)</f>
        <v>#N/A</v>
      </c>
      <c r="R769" s="131"/>
      <c r="S769" s="131"/>
      <c r="T769" s="131"/>
      <c r="U769" s="131"/>
      <c r="V769" s="131"/>
      <c r="W769" s="131"/>
      <c r="X769" s="131"/>
      <c r="Y769" s="131"/>
      <c r="Z769" s="131"/>
      <c r="AA769" s="131"/>
      <c r="AB769" s="61">
        <f t="shared" si="136"/>
        <v>0</v>
      </c>
      <c r="AE769" s="132"/>
    </row>
    <row r="770" spans="1:31" s="61" customFormat="1">
      <c r="A770" s="61" t="e">
        <f t="shared" ref="A770:A833" si="137">Q770</f>
        <v>#N/A</v>
      </c>
      <c r="B770" s="121">
        <f t="shared" ref="B770:B833" si="138">R770</f>
        <v>0</v>
      </c>
      <c r="C770" s="117" t="e">
        <f>VLOOKUP(B770,映射表!A:C,3,0)</f>
        <v>#N/A</v>
      </c>
      <c r="D770" s="121">
        <f t="shared" si="128"/>
        <v>0</v>
      </c>
      <c r="E770" s="100">
        <f t="shared" si="129"/>
        <v>0</v>
      </c>
      <c r="F770" s="121">
        <f t="shared" si="130"/>
        <v>0</v>
      </c>
      <c r="G770" s="121">
        <f t="shared" si="131"/>
        <v>0</v>
      </c>
      <c r="H770" s="99" t="e">
        <f>VLOOKUP(C770,'B2B（ol)'!A:J,10,0)*D770</f>
        <v>#N/A</v>
      </c>
      <c r="I770" s="101" t="e">
        <f t="shared" si="132"/>
        <v>#DIV/0!</v>
      </c>
      <c r="J770" s="101">
        <f t="shared" si="133"/>
        <v>0</v>
      </c>
      <c r="K770" s="121">
        <f t="shared" si="134"/>
        <v>0</v>
      </c>
      <c r="L770" s="121" t="e">
        <f>VLOOKUP(C770,'B2B（ol)'!A:P,16,0)</f>
        <v>#N/A</v>
      </c>
      <c r="M770" s="117">
        <f t="shared" si="135"/>
        <v>0</v>
      </c>
      <c r="N770" s="114" t="e">
        <f>VLOOKUP(C770,'B2B（ol)'!A:K,11,0)</f>
        <v>#N/A</v>
      </c>
      <c r="O770" s="114" t="e">
        <f>VLOOKUP(B770,fulfillment!L:AN,29,0)</f>
        <v>#N/A</v>
      </c>
      <c r="P770" s="113"/>
      <c r="Q770" s="61" t="e">
        <f>VLOOKUP(R770,映射表!A:G,7,0)</f>
        <v>#N/A</v>
      </c>
      <c r="R770" s="131"/>
      <c r="S770" s="131"/>
      <c r="T770" s="131"/>
      <c r="U770" s="131"/>
      <c r="V770" s="131"/>
      <c r="W770" s="131"/>
      <c r="X770" s="131"/>
      <c r="Y770" s="131"/>
      <c r="Z770" s="131"/>
      <c r="AA770" s="131"/>
      <c r="AB770" s="61">
        <f t="shared" si="136"/>
        <v>0</v>
      </c>
      <c r="AE770" s="132"/>
    </row>
    <row r="771" spans="1:31" s="61" customFormat="1">
      <c r="A771" s="61" t="e">
        <f t="shared" si="137"/>
        <v>#N/A</v>
      </c>
      <c r="B771" s="121">
        <f t="shared" si="138"/>
        <v>0</v>
      </c>
      <c r="C771" s="117" t="e">
        <f>VLOOKUP(B771,映射表!A:C,3,0)</f>
        <v>#N/A</v>
      </c>
      <c r="D771" s="121">
        <f t="shared" si="128"/>
        <v>0</v>
      </c>
      <c r="E771" s="100">
        <f t="shared" si="129"/>
        <v>0</v>
      </c>
      <c r="F771" s="121">
        <f t="shared" si="130"/>
        <v>0</v>
      </c>
      <c r="G771" s="121">
        <f t="shared" si="131"/>
        <v>0</v>
      </c>
      <c r="H771" s="99" t="e">
        <f>VLOOKUP(C771,'B2B（ol)'!A:J,10,0)*D771</f>
        <v>#N/A</v>
      </c>
      <c r="I771" s="101" t="e">
        <f t="shared" si="132"/>
        <v>#DIV/0!</v>
      </c>
      <c r="J771" s="101">
        <f t="shared" si="133"/>
        <v>0</v>
      </c>
      <c r="K771" s="121">
        <f t="shared" si="134"/>
        <v>0</v>
      </c>
      <c r="L771" s="121" t="e">
        <f>VLOOKUP(C771,'B2B（ol)'!A:P,16,0)</f>
        <v>#N/A</v>
      </c>
      <c r="M771" s="117">
        <f t="shared" si="135"/>
        <v>0</v>
      </c>
      <c r="N771" s="114" t="e">
        <f>VLOOKUP(C771,'B2B（ol)'!A:K,11,0)</f>
        <v>#N/A</v>
      </c>
      <c r="O771" s="114" t="e">
        <f>VLOOKUP(B771,fulfillment!L:AN,29,0)</f>
        <v>#N/A</v>
      </c>
      <c r="P771" s="113"/>
      <c r="Q771" s="61" t="e">
        <f>VLOOKUP(R771,映射表!A:G,7,0)</f>
        <v>#N/A</v>
      </c>
      <c r="R771" s="131"/>
      <c r="S771" s="131"/>
      <c r="T771" s="131"/>
      <c r="U771" s="131"/>
      <c r="V771" s="131"/>
      <c r="W771" s="131"/>
      <c r="X771" s="131"/>
      <c r="Y771" s="131"/>
      <c r="Z771" s="131"/>
      <c r="AA771" s="131"/>
      <c r="AB771" s="61">
        <f t="shared" si="136"/>
        <v>0</v>
      </c>
      <c r="AE771" s="132"/>
    </row>
    <row r="772" spans="1:31" s="61" customFormat="1">
      <c r="A772" s="61" t="e">
        <f t="shared" si="137"/>
        <v>#N/A</v>
      </c>
      <c r="B772" s="121">
        <f t="shared" si="138"/>
        <v>0</v>
      </c>
      <c r="C772" s="117" t="e">
        <f>VLOOKUP(B772,映射表!A:C,3,0)</f>
        <v>#N/A</v>
      </c>
      <c r="D772" s="121">
        <f t="shared" ref="D772:D835" si="139">U772</f>
        <v>0</v>
      </c>
      <c r="E772" s="100">
        <f t="shared" ref="E772:E835" si="140">IFERROR(W772/D772,0)*D772</f>
        <v>0</v>
      </c>
      <c r="F772" s="121">
        <f t="shared" ref="F772:F835" si="141">IFERROR(Y772/D772,0)*D772</f>
        <v>0</v>
      </c>
      <c r="G772" s="121">
        <f t="shared" ref="G772:G835" si="142">IFERROR(IF((E772+F772)&gt;200,(E772+F772-200)*0.9+200*0.85,(E772+F772)*0.85),0)</f>
        <v>0</v>
      </c>
      <c r="H772" s="99" t="e">
        <f>VLOOKUP(C772,'B2B（ol)'!A:J,10,0)*D772</f>
        <v>#N/A</v>
      </c>
      <c r="I772" s="101" t="e">
        <f t="shared" ref="I772:I835" si="143">(M772*0.05/D772)*D772</f>
        <v>#DIV/0!</v>
      </c>
      <c r="J772" s="101">
        <f t="shared" ref="J772:J835" si="144">IFERROR((G772-H772-(I772/D772))/(E772+F772),0)</f>
        <v>0</v>
      </c>
      <c r="K772" s="121">
        <f t="shared" ref="K772:K835" si="145">IFERROR((G772-H772-I772),0)</f>
        <v>0</v>
      </c>
      <c r="L772" s="121" t="e">
        <f>VLOOKUP(C772,'B2B（ol)'!A:P,16,0)</f>
        <v>#N/A</v>
      </c>
      <c r="M772" s="117">
        <f t="shared" ref="M772:M835" si="146">(E772+F772)</f>
        <v>0</v>
      </c>
      <c r="N772" s="114" t="e">
        <f>VLOOKUP(C772,'B2B（ol)'!A:K,11,0)</f>
        <v>#N/A</v>
      </c>
      <c r="O772" s="114" t="e">
        <f>VLOOKUP(B772,fulfillment!L:AN,29,0)</f>
        <v>#N/A</v>
      </c>
      <c r="P772" s="113"/>
      <c r="Q772" s="61" t="e">
        <f>VLOOKUP(R772,映射表!A:G,7,0)</f>
        <v>#N/A</v>
      </c>
      <c r="R772" s="131"/>
      <c r="S772" s="131"/>
      <c r="T772" s="131"/>
      <c r="U772" s="131"/>
      <c r="V772" s="131"/>
      <c r="W772" s="131"/>
      <c r="X772" s="131"/>
      <c r="Y772" s="131"/>
      <c r="Z772" s="131"/>
      <c r="AA772" s="131"/>
      <c r="AB772" s="61">
        <f t="shared" si="136"/>
        <v>0</v>
      </c>
      <c r="AE772" s="132"/>
    </row>
    <row r="773" spans="1:31" s="61" customFormat="1">
      <c r="A773" s="61" t="e">
        <f t="shared" si="137"/>
        <v>#N/A</v>
      </c>
      <c r="B773" s="121">
        <f t="shared" si="138"/>
        <v>0</v>
      </c>
      <c r="C773" s="117" t="e">
        <f>VLOOKUP(B773,映射表!A:C,3,0)</f>
        <v>#N/A</v>
      </c>
      <c r="D773" s="121">
        <f t="shared" si="139"/>
        <v>0</v>
      </c>
      <c r="E773" s="100">
        <f t="shared" si="140"/>
        <v>0</v>
      </c>
      <c r="F773" s="121">
        <f t="shared" si="141"/>
        <v>0</v>
      </c>
      <c r="G773" s="121">
        <f t="shared" si="142"/>
        <v>0</v>
      </c>
      <c r="H773" s="99" t="e">
        <f>VLOOKUP(C773,'B2B（ol)'!A:J,10,0)*D773</f>
        <v>#N/A</v>
      </c>
      <c r="I773" s="101" t="e">
        <f t="shared" si="143"/>
        <v>#DIV/0!</v>
      </c>
      <c r="J773" s="101">
        <f t="shared" si="144"/>
        <v>0</v>
      </c>
      <c r="K773" s="121">
        <f t="shared" si="145"/>
        <v>0</v>
      </c>
      <c r="L773" s="121" t="e">
        <f>VLOOKUP(C773,'B2B（ol)'!A:P,16,0)</f>
        <v>#N/A</v>
      </c>
      <c r="M773" s="117">
        <f t="shared" si="146"/>
        <v>0</v>
      </c>
      <c r="N773" s="114" t="e">
        <f>VLOOKUP(C773,'B2B（ol)'!A:K,11,0)</f>
        <v>#N/A</v>
      </c>
      <c r="O773" s="114" t="e">
        <f>VLOOKUP(B773,fulfillment!L:AN,29,0)</f>
        <v>#N/A</v>
      </c>
      <c r="P773" s="113"/>
      <c r="Q773" s="61" t="e">
        <f>VLOOKUP(R773,映射表!A:G,7,0)</f>
        <v>#N/A</v>
      </c>
      <c r="R773" s="131"/>
      <c r="S773" s="131"/>
      <c r="T773" s="131"/>
      <c r="U773" s="131"/>
      <c r="V773" s="131"/>
      <c r="W773" s="131"/>
      <c r="X773" s="131"/>
      <c r="Y773" s="131"/>
      <c r="Z773" s="131"/>
      <c r="AA773" s="131"/>
      <c r="AB773" s="61">
        <f t="shared" si="136"/>
        <v>0</v>
      </c>
      <c r="AE773" s="132"/>
    </row>
    <row r="774" spans="1:31" s="61" customFormat="1">
      <c r="A774" s="61" t="e">
        <f t="shared" si="137"/>
        <v>#N/A</v>
      </c>
      <c r="B774" s="121">
        <f t="shared" si="138"/>
        <v>0</v>
      </c>
      <c r="C774" s="117" t="e">
        <f>VLOOKUP(B774,映射表!A:C,3,0)</f>
        <v>#N/A</v>
      </c>
      <c r="D774" s="121">
        <f t="shared" si="139"/>
        <v>0</v>
      </c>
      <c r="E774" s="100">
        <f t="shared" si="140"/>
        <v>0</v>
      </c>
      <c r="F774" s="121">
        <f t="shared" si="141"/>
        <v>0</v>
      </c>
      <c r="G774" s="121">
        <f t="shared" si="142"/>
        <v>0</v>
      </c>
      <c r="H774" s="99" t="e">
        <f>VLOOKUP(C774,'B2B（ol)'!A:J,10,0)*D774</f>
        <v>#N/A</v>
      </c>
      <c r="I774" s="101" t="e">
        <f t="shared" si="143"/>
        <v>#DIV/0!</v>
      </c>
      <c r="J774" s="101">
        <f t="shared" si="144"/>
        <v>0</v>
      </c>
      <c r="K774" s="121">
        <f t="shared" si="145"/>
        <v>0</v>
      </c>
      <c r="L774" s="121" t="e">
        <f>VLOOKUP(C774,'B2B（ol)'!A:P,16,0)</f>
        <v>#N/A</v>
      </c>
      <c r="M774" s="117">
        <f t="shared" si="146"/>
        <v>0</v>
      </c>
      <c r="N774" s="114" t="e">
        <f>VLOOKUP(C774,'B2B（ol)'!A:K,11,0)</f>
        <v>#N/A</v>
      </c>
      <c r="O774" s="114" t="e">
        <f>VLOOKUP(B774,fulfillment!L:AN,29,0)</f>
        <v>#N/A</v>
      </c>
      <c r="P774" s="113"/>
      <c r="Q774" s="61" t="e">
        <f>VLOOKUP(R774,映射表!A:G,7,0)</f>
        <v>#N/A</v>
      </c>
      <c r="R774" s="131"/>
      <c r="S774" s="131"/>
      <c r="T774" s="131"/>
      <c r="U774" s="131"/>
      <c r="V774" s="131"/>
      <c r="W774" s="131"/>
      <c r="X774" s="131"/>
      <c r="Y774" s="131"/>
      <c r="Z774" s="131"/>
      <c r="AA774" s="131"/>
      <c r="AB774" s="61">
        <f t="shared" si="136"/>
        <v>0</v>
      </c>
      <c r="AE774" s="132"/>
    </row>
    <row r="775" spans="1:31" s="61" customFormat="1">
      <c r="A775" s="61" t="e">
        <f t="shared" si="137"/>
        <v>#N/A</v>
      </c>
      <c r="B775" s="121">
        <f t="shared" si="138"/>
        <v>0</v>
      </c>
      <c r="C775" s="117" t="e">
        <f>VLOOKUP(B775,映射表!A:C,3,0)</f>
        <v>#N/A</v>
      </c>
      <c r="D775" s="121">
        <f t="shared" si="139"/>
        <v>0</v>
      </c>
      <c r="E775" s="100">
        <f t="shared" si="140"/>
        <v>0</v>
      </c>
      <c r="F775" s="121">
        <f t="shared" si="141"/>
        <v>0</v>
      </c>
      <c r="G775" s="121">
        <f t="shared" si="142"/>
        <v>0</v>
      </c>
      <c r="H775" s="99" t="e">
        <f>VLOOKUP(C775,'B2B（ol)'!A:J,10,0)*D775</f>
        <v>#N/A</v>
      </c>
      <c r="I775" s="101" t="e">
        <f t="shared" si="143"/>
        <v>#DIV/0!</v>
      </c>
      <c r="J775" s="101">
        <f t="shared" si="144"/>
        <v>0</v>
      </c>
      <c r="K775" s="121">
        <f t="shared" si="145"/>
        <v>0</v>
      </c>
      <c r="L775" s="121" t="e">
        <f>VLOOKUP(C775,'B2B（ol)'!A:P,16,0)</f>
        <v>#N/A</v>
      </c>
      <c r="M775" s="117">
        <f t="shared" si="146"/>
        <v>0</v>
      </c>
      <c r="N775" s="114" t="e">
        <f>VLOOKUP(C775,'B2B（ol)'!A:K,11,0)</f>
        <v>#N/A</v>
      </c>
      <c r="O775" s="114" t="e">
        <f>VLOOKUP(B775,fulfillment!L:AN,29,0)</f>
        <v>#N/A</v>
      </c>
      <c r="P775" s="113"/>
      <c r="Q775" s="61" t="e">
        <f>VLOOKUP(R775,映射表!A:G,7,0)</f>
        <v>#N/A</v>
      </c>
      <c r="R775" s="131"/>
      <c r="S775" s="131"/>
      <c r="T775" s="131"/>
      <c r="U775" s="131"/>
      <c r="V775" s="131"/>
      <c r="W775" s="131"/>
      <c r="X775" s="131"/>
      <c r="Y775" s="131"/>
      <c r="Z775" s="131"/>
      <c r="AA775" s="131"/>
      <c r="AB775" s="61">
        <f t="shared" si="136"/>
        <v>0</v>
      </c>
      <c r="AE775" s="132"/>
    </row>
    <row r="776" spans="1:31" s="61" customFormat="1">
      <c r="A776" s="61" t="e">
        <f t="shared" si="137"/>
        <v>#N/A</v>
      </c>
      <c r="B776" s="121">
        <f t="shared" si="138"/>
        <v>0</v>
      </c>
      <c r="C776" s="117" t="e">
        <f>VLOOKUP(B776,映射表!A:C,3,0)</f>
        <v>#N/A</v>
      </c>
      <c r="D776" s="121">
        <f t="shared" si="139"/>
        <v>0</v>
      </c>
      <c r="E776" s="100">
        <f t="shared" si="140"/>
        <v>0</v>
      </c>
      <c r="F776" s="121">
        <f t="shared" si="141"/>
        <v>0</v>
      </c>
      <c r="G776" s="121">
        <f t="shared" si="142"/>
        <v>0</v>
      </c>
      <c r="H776" s="99" t="e">
        <f>VLOOKUP(C776,'B2B（ol)'!A:J,10,0)*D776</f>
        <v>#N/A</v>
      </c>
      <c r="I776" s="101" t="e">
        <f t="shared" si="143"/>
        <v>#DIV/0!</v>
      </c>
      <c r="J776" s="101">
        <f t="shared" si="144"/>
        <v>0</v>
      </c>
      <c r="K776" s="121">
        <f t="shared" si="145"/>
        <v>0</v>
      </c>
      <c r="L776" s="121" t="e">
        <f>VLOOKUP(C776,'B2B（ol)'!A:P,16,0)</f>
        <v>#N/A</v>
      </c>
      <c r="M776" s="117">
        <f t="shared" si="146"/>
        <v>0</v>
      </c>
      <c r="N776" s="114" t="e">
        <f>VLOOKUP(C776,'B2B（ol)'!A:K,11,0)</f>
        <v>#N/A</v>
      </c>
      <c r="O776" s="114" t="e">
        <f>VLOOKUP(B776,fulfillment!L:AN,29,0)</f>
        <v>#N/A</v>
      </c>
      <c r="P776" s="113"/>
      <c r="Q776" s="61" t="e">
        <f>VLOOKUP(R776,映射表!A:G,7,0)</f>
        <v>#N/A</v>
      </c>
      <c r="R776" s="131"/>
      <c r="S776" s="131"/>
      <c r="T776" s="131"/>
      <c r="U776" s="131"/>
      <c r="V776" s="131"/>
      <c r="W776" s="131"/>
      <c r="X776" s="131"/>
      <c r="Y776" s="131"/>
      <c r="Z776" s="131"/>
      <c r="AA776" s="131"/>
      <c r="AB776" s="61">
        <f t="shared" si="136"/>
        <v>0</v>
      </c>
      <c r="AE776" s="132"/>
    </row>
    <row r="777" spans="1:31" s="61" customFormat="1">
      <c r="A777" s="61" t="e">
        <f t="shared" si="137"/>
        <v>#N/A</v>
      </c>
      <c r="B777" s="121">
        <f t="shared" si="138"/>
        <v>0</v>
      </c>
      <c r="C777" s="117" t="e">
        <f>VLOOKUP(B777,映射表!A:C,3,0)</f>
        <v>#N/A</v>
      </c>
      <c r="D777" s="121">
        <f t="shared" si="139"/>
        <v>0</v>
      </c>
      <c r="E777" s="100">
        <f t="shared" si="140"/>
        <v>0</v>
      </c>
      <c r="F777" s="121">
        <f t="shared" si="141"/>
        <v>0</v>
      </c>
      <c r="G777" s="121">
        <f t="shared" si="142"/>
        <v>0</v>
      </c>
      <c r="H777" s="99" t="e">
        <f>VLOOKUP(C777,'B2B（ol)'!A:J,10,0)*D777</f>
        <v>#N/A</v>
      </c>
      <c r="I777" s="101" t="e">
        <f t="shared" si="143"/>
        <v>#DIV/0!</v>
      </c>
      <c r="J777" s="101">
        <f t="shared" si="144"/>
        <v>0</v>
      </c>
      <c r="K777" s="121">
        <f t="shared" si="145"/>
        <v>0</v>
      </c>
      <c r="L777" s="121" t="e">
        <f>VLOOKUP(C777,'B2B（ol)'!A:P,16,0)</f>
        <v>#N/A</v>
      </c>
      <c r="M777" s="117">
        <f t="shared" si="146"/>
        <v>0</v>
      </c>
      <c r="N777" s="114" t="e">
        <f>VLOOKUP(C777,'B2B（ol)'!A:K,11,0)</f>
        <v>#N/A</v>
      </c>
      <c r="O777" s="114" t="e">
        <f>VLOOKUP(B777,fulfillment!L:AN,29,0)</f>
        <v>#N/A</v>
      </c>
      <c r="P777" s="113"/>
      <c r="Q777" s="61" t="e">
        <f>VLOOKUP(R777,映射表!A:G,7,0)</f>
        <v>#N/A</v>
      </c>
      <c r="R777" s="131"/>
      <c r="S777" s="131"/>
      <c r="T777" s="131"/>
      <c r="U777" s="131"/>
      <c r="V777" s="131"/>
      <c r="W777" s="131"/>
      <c r="X777" s="131"/>
      <c r="Y777" s="131"/>
      <c r="Z777" s="131"/>
      <c r="AA777" s="131"/>
      <c r="AB777" s="61">
        <f t="shared" si="136"/>
        <v>0</v>
      </c>
      <c r="AE777" s="132"/>
    </row>
    <row r="778" spans="1:31" s="61" customFormat="1">
      <c r="A778" s="61" t="e">
        <f t="shared" si="137"/>
        <v>#N/A</v>
      </c>
      <c r="B778" s="121">
        <f t="shared" si="138"/>
        <v>0</v>
      </c>
      <c r="C778" s="117" t="e">
        <f>VLOOKUP(B778,映射表!A:C,3,0)</f>
        <v>#N/A</v>
      </c>
      <c r="D778" s="121">
        <f t="shared" si="139"/>
        <v>0</v>
      </c>
      <c r="E778" s="100">
        <f t="shared" si="140"/>
        <v>0</v>
      </c>
      <c r="F778" s="121">
        <f t="shared" si="141"/>
        <v>0</v>
      </c>
      <c r="G778" s="121">
        <f t="shared" si="142"/>
        <v>0</v>
      </c>
      <c r="H778" s="99" t="e">
        <f>VLOOKUP(C778,'B2B（ol)'!A:J,10,0)*D778</f>
        <v>#N/A</v>
      </c>
      <c r="I778" s="101" t="e">
        <f t="shared" si="143"/>
        <v>#DIV/0!</v>
      </c>
      <c r="J778" s="101">
        <f t="shared" si="144"/>
        <v>0</v>
      </c>
      <c r="K778" s="121">
        <f t="shared" si="145"/>
        <v>0</v>
      </c>
      <c r="L778" s="121" t="e">
        <f>VLOOKUP(C778,'B2B（ol)'!A:P,16,0)</f>
        <v>#N/A</v>
      </c>
      <c r="M778" s="117">
        <f t="shared" si="146"/>
        <v>0</v>
      </c>
      <c r="N778" s="114" t="e">
        <f>VLOOKUP(C778,'B2B（ol)'!A:K,11,0)</f>
        <v>#N/A</v>
      </c>
      <c r="O778" s="114" t="e">
        <f>VLOOKUP(B778,fulfillment!L:AN,29,0)</f>
        <v>#N/A</v>
      </c>
      <c r="P778" s="113"/>
      <c r="Q778" s="61" t="e">
        <f>VLOOKUP(R778,映射表!A:G,7,0)</f>
        <v>#N/A</v>
      </c>
      <c r="R778" s="131"/>
      <c r="S778" s="131"/>
      <c r="T778" s="131"/>
      <c r="U778" s="131"/>
      <c r="V778" s="131"/>
      <c r="W778" s="131"/>
      <c r="X778" s="131"/>
      <c r="Y778" s="131"/>
      <c r="Z778" s="131"/>
      <c r="AA778" s="131"/>
      <c r="AB778" s="61">
        <f t="shared" si="136"/>
        <v>0</v>
      </c>
      <c r="AE778" s="132"/>
    </row>
    <row r="779" spans="1:31" s="61" customFormat="1">
      <c r="A779" s="61" t="e">
        <f t="shared" si="137"/>
        <v>#N/A</v>
      </c>
      <c r="B779" s="121">
        <f t="shared" si="138"/>
        <v>0</v>
      </c>
      <c r="C779" s="117" t="e">
        <f>VLOOKUP(B779,映射表!A:C,3,0)</f>
        <v>#N/A</v>
      </c>
      <c r="D779" s="121">
        <f t="shared" si="139"/>
        <v>0</v>
      </c>
      <c r="E779" s="100">
        <f t="shared" si="140"/>
        <v>0</v>
      </c>
      <c r="F779" s="121">
        <f t="shared" si="141"/>
        <v>0</v>
      </c>
      <c r="G779" s="121">
        <f t="shared" si="142"/>
        <v>0</v>
      </c>
      <c r="H779" s="99" t="e">
        <f>VLOOKUP(C779,'B2B（ol)'!A:J,10,0)*D779</f>
        <v>#N/A</v>
      </c>
      <c r="I779" s="101" t="e">
        <f t="shared" si="143"/>
        <v>#DIV/0!</v>
      </c>
      <c r="J779" s="101">
        <f t="shared" si="144"/>
        <v>0</v>
      </c>
      <c r="K779" s="121">
        <f t="shared" si="145"/>
        <v>0</v>
      </c>
      <c r="L779" s="121" t="e">
        <f>VLOOKUP(C779,'B2B（ol)'!A:P,16,0)</f>
        <v>#N/A</v>
      </c>
      <c r="M779" s="117">
        <f t="shared" si="146"/>
        <v>0</v>
      </c>
      <c r="N779" s="114" t="e">
        <f>VLOOKUP(C779,'B2B（ol)'!A:K,11,0)</f>
        <v>#N/A</v>
      </c>
      <c r="O779" s="114" t="e">
        <f>VLOOKUP(B779,fulfillment!L:AN,29,0)</f>
        <v>#N/A</v>
      </c>
      <c r="P779" s="113"/>
      <c r="Q779" s="61" t="e">
        <f>VLOOKUP(R779,映射表!A:G,7,0)</f>
        <v>#N/A</v>
      </c>
      <c r="R779" s="131"/>
      <c r="S779" s="131"/>
      <c r="T779" s="131"/>
      <c r="U779" s="131"/>
      <c r="V779" s="131"/>
      <c r="W779" s="131"/>
      <c r="X779" s="131"/>
      <c r="Y779" s="131"/>
      <c r="Z779" s="131"/>
      <c r="AA779" s="131"/>
      <c r="AB779" s="61">
        <f t="shared" si="136"/>
        <v>0</v>
      </c>
      <c r="AE779" s="132"/>
    </row>
    <row r="780" spans="1:31" s="61" customFormat="1">
      <c r="A780" s="61" t="e">
        <f t="shared" si="137"/>
        <v>#N/A</v>
      </c>
      <c r="B780" s="121">
        <f t="shared" si="138"/>
        <v>0</v>
      </c>
      <c r="C780" s="117" t="e">
        <f>VLOOKUP(B780,映射表!A:C,3,0)</f>
        <v>#N/A</v>
      </c>
      <c r="D780" s="121">
        <f t="shared" si="139"/>
        <v>0</v>
      </c>
      <c r="E780" s="100">
        <f t="shared" si="140"/>
        <v>0</v>
      </c>
      <c r="F780" s="121">
        <f t="shared" si="141"/>
        <v>0</v>
      </c>
      <c r="G780" s="121">
        <f t="shared" si="142"/>
        <v>0</v>
      </c>
      <c r="H780" s="99" t="e">
        <f>VLOOKUP(C780,'B2B（ol)'!A:J,10,0)*D780</f>
        <v>#N/A</v>
      </c>
      <c r="I780" s="101" t="e">
        <f t="shared" si="143"/>
        <v>#DIV/0!</v>
      </c>
      <c r="J780" s="101">
        <f t="shared" si="144"/>
        <v>0</v>
      </c>
      <c r="K780" s="121">
        <f t="shared" si="145"/>
        <v>0</v>
      </c>
      <c r="L780" s="121" t="e">
        <f>VLOOKUP(C780,'B2B（ol)'!A:P,16,0)</f>
        <v>#N/A</v>
      </c>
      <c r="M780" s="117">
        <f t="shared" si="146"/>
        <v>0</v>
      </c>
      <c r="N780" s="114" t="e">
        <f>VLOOKUP(C780,'B2B（ol)'!A:K,11,0)</f>
        <v>#N/A</v>
      </c>
      <c r="O780" s="114" t="e">
        <f>VLOOKUP(B780,fulfillment!L:AN,29,0)</f>
        <v>#N/A</v>
      </c>
      <c r="P780" s="113"/>
      <c r="Q780" s="61" t="e">
        <f>VLOOKUP(R780,映射表!A:G,7,0)</f>
        <v>#N/A</v>
      </c>
      <c r="R780" s="131"/>
      <c r="S780" s="131"/>
      <c r="T780" s="131"/>
      <c r="U780" s="131"/>
      <c r="V780" s="131"/>
      <c r="W780" s="131"/>
      <c r="X780" s="131"/>
      <c r="Y780" s="131"/>
      <c r="Z780" s="131"/>
      <c r="AA780" s="131"/>
      <c r="AB780" s="61">
        <f t="shared" si="136"/>
        <v>0</v>
      </c>
      <c r="AE780" s="132"/>
    </row>
    <row r="781" spans="1:31" s="61" customFormat="1">
      <c r="A781" s="61" t="e">
        <f t="shared" si="137"/>
        <v>#N/A</v>
      </c>
      <c r="B781" s="121">
        <f t="shared" si="138"/>
        <v>0</v>
      </c>
      <c r="C781" s="117" t="e">
        <f>VLOOKUP(B781,映射表!A:C,3,0)</f>
        <v>#N/A</v>
      </c>
      <c r="D781" s="121">
        <f t="shared" si="139"/>
        <v>0</v>
      </c>
      <c r="E781" s="100">
        <f t="shared" si="140"/>
        <v>0</v>
      </c>
      <c r="F781" s="121">
        <f t="shared" si="141"/>
        <v>0</v>
      </c>
      <c r="G781" s="121">
        <f t="shared" si="142"/>
        <v>0</v>
      </c>
      <c r="H781" s="99" t="e">
        <f>VLOOKUP(C781,'B2B（ol)'!A:J,10,0)*D781</f>
        <v>#N/A</v>
      </c>
      <c r="I781" s="101" t="e">
        <f t="shared" si="143"/>
        <v>#DIV/0!</v>
      </c>
      <c r="J781" s="101">
        <f t="shared" si="144"/>
        <v>0</v>
      </c>
      <c r="K781" s="121">
        <f t="shared" si="145"/>
        <v>0</v>
      </c>
      <c r="L781" s="121" t="e">
        <f>VLOOKUP(C781,'B2B（ol)'!A:P,16,0)</f>
        <v>#N/A</v>
      </c>
      <c r="M781" s="117">
        <f t="shared" si="146"/>
        <v>0</v>
      </c>
      <c r="N781" s="114" t="e">
        <f>VLOOKUP(C781,'B2B（ol)'!A:K,11,0)</f>
        <v>#N/A</v>
      </c>
      <c r="O781" s="114" t="e">
        <f>VLOOKUP(B781,fulfillment!L:AN,29,0)</f>
        <v>#N/A</v>
      </c>
      <c r="P781" s="113"/>
      <c r="Q781" s="61" t="e">
        <f>VLOOKUP(R781,映射表!A:G,7,0)</f>
        <v>#N/A</v>
      </c>
      <c r="R781" s="131"/>
      <c r="S781" s="131"/>
      <c r="T781" s="131"/>
      <c r="U781" s="131"/>
      <c r="V781" s="131"/>
      <c r="W781" s="131"/>
      <c r="X781" s="131"/>
      <c r="Y781" s="131"/>
      <c r="Z781" s="131"/>
      <c r="AA781" s="131"/>
      <c r="AB781" s="61">
        <f t="shared" si="136"/>
        <v>0</v>
      </c>
      <c r="AE781" s="132"/>
    </row>
    <row r="782" spans="1:31" s="61" customFormat="1">
      <c r="A782" s="61" t="e">
        <f t="shared" si="137"/>
        <v>#N/A</v>
      </c>
      <c r="B782" s="121">
        <f t="shared" si="138"/>
        <v>0</v>
      </c>
      <c r="C782" s="117" t="e">
        <f>VLOOKUP(B782,映射表!A:C,3,0)</f>
        <v>#N/A</v>
      </c>
      <c r="D782" s="121">
        <f t="shared" si="139"/>
        <v>0</v>
      </c>
      <c r="E782" s="100">
        <f t="shared" si="140"/>
        <v>0</v>
      </c>
      <c r="F782" s="121">
        <f t="shared" si="141"/>
        <v>0</v>
      </c>
      <c r="G782" s="121">
        <f t="shared" si="142"/>
        <v>0</v>
      </c>
      <c r="H782" s="99" t="e">
        <f>VLOOKUP(C782,'B2B（ol)'!A:J,10,0)*D782</f>
        <v>#N/A</v>
      </c>
      <c r="I782" s="101" t="e">
        <f t="shared" si="143"/>
        <v>#DIV/0!</v>
      </c>
      <c r="J782" s="101">
        <f t="shared" si="144"/>
        <v>0</v>
      </c>
      <c r="K782" s="121">
        <f t="shared" si="145"/>
        <v>0</v>
      </c>
      <c r="L782" s="121" t="e">
        <f>VLOOKUP(C782,'B2B（ol)'!A:P,16,0)</f>
        <v>#N/A</v>
      </c>
      <c r="M782" s="117">
        <f t="shared" si="146"/>
        <v>0</v>
      </c>
      <c r="N782" s="114" t="e">
        <f>VLOOKUP(C782,'B2B（ol)'!A:K,11,0)</f>
        <v>#N/A</v>
      </c>
      <c r="O782" s="114" t="e">
        <f>VLOOKUP(B782,fulfillment!L:AN,29,0)</f>
        <v>#N/A</v>
      </c>
      <c r="P782" s="113"/>
      <c r="Q782" s="61" t="e">
        <f>VLOOKUP(R782,映射表!A:G,7,0)</f>
        <v>#N/A</v>
      </c>
      <c r="R782" s="131"/>
      <c r="S782" s="131"/>
      <c r="T782" s="131"/>
      <c r="U782" s="131"/>
      <c r="V782" s="131"/>
      <c r="W782" s="131"/>
      <c r="X782" s="131"/>
      <c r="Y782" s="131"/>
      <c r="Z782" s="131"/>
      <c r="AA782" s="131"/>
      <c r="AB782" s="61">
        <f t="shared" si="136"/>
        <v>0</v>
      </c>
      <c r="AE782" s="132"/>
    </row>
    <row r="783" spans="1:31" s="61" customFormat="1">
      <c r="A783" s="61" t="e">
        <f t="shared" si="137"/>
        <v>#N/A</v>
      </c>
      <c r="B783" s="121">
        <f t="shared" si="138"/>
        <v>0</v>
      </c>
      <c r="C783" s="117" t="e">
        <f>VLOOKUP(B783,映射表!A:C,3,0)</f>
        <v>#N/A</v>
      </c>
      <c r="D783" s="121">
        <f t="shared" si="139"/>
        <v>0</v>
      </c>
      <c r="E783" s="100">
        <f t="shared" si="140"/>
        <v>0</v>
      </c>
      <c r="F783" s="121">
        <f t="shared" si="141"/>
        <v>0</v>
      </c>
      <c r="G783" s="121">
        <f t="shared" si="142"/>
        <v>0</v>
      </c>
      <c r="H783" s="99" t="e">
        <f>VLOOKUP(C783,'B2B（ol)'!A:J,10,0)*D783</f>
        <v>#N/A</v>
      </c>
      <c r="I783" s="101" t="e">
        <f t="shared" si="143"/>
        <v>#DIV/0!</v>
      </c>
      <c r="J783" s="101">
        <f t="shared" si="144"/>
        <v>0</v>
      </c>
      <c r="K783" s="121">
        <f t="shared" si="145"/>
        <v>0</v>
      </c>
      <c r="L783" s="121" t="e">
        <f>VLOOKUP(C783,'B2B（ol)'!A:P,16,0)</f>
        <v>#N/A</v>
      </c>
      <c r="M783" s="117">
        <f t="shared" si="146"/>
        <v>0</v>
      </c>
      <c r="N783" s="114" t="e">
        <f>VLOOKUP(C783,'B2B（ol)'!A:K,11,0)</f>
        <v>#N/A</v>
      </c>
      <c r="O783" s="114" t="e">
        <f>VLOOKUP(B783,fulfillment!L:AN,29,0)</f>
        <v>#N/A</v>
      </c>
      <c r="P783" s="113"/>
      <c r="Q783" s="61" t="e">
        <f>VLOOKUP(R783,映射表!A:G,7,0)</f>
        <v>#N/A</v>
      </c>
      <c r="R783" s="131"/>
      <c r="S783" s="131"/>
      <c r="T783" s="131"/>
      <c r="U783" s="131"/>
      <c r="V783" s="131"/>
      <c r="W783" s="131"/>
      <c r="X783" s="131"/>
      <c r="Y783" s="131"/>
      <c r="Z783" s="131"/>
      <c r="AA783" s="131"/>
      <c r="AB783" s="61">
        <f t="shared" si="136"/>
        <v>0</v>
      </c>
      <c r="AE783" s="132"/>
    </row>
    <row r="784" spans="1:31" s="61" customFormat="1">
      <c r="A784" s="61" t="e">
        <f t="shared" si="137"/>
        <v>#N/A</v>
      </c>
      <c r="B784" s="121">
        <f t="shared" si="138"/>
        <v>0</v>
      </c>
      <c r="C784" s="117" t="e">
        <f>VLOOKUP(B784,映射表!A:C,3,0)</f>
        <v>#N/A</v>
      </c>
      <c r="D784" s="121">
        <f t="shared" si="139"/>
        <v>0</v>
      </c>
      <c r="E784" s="100">
        <f t="shared" si="140"/>
        <v>0</v>
      </c>
      <c r="F784" s="121">
        <f t="shared" si="141"/>
        <v>0</v>
      </c>
      <c r="G784" s="121">
        <f t="shared" si="142"/>
        <v>0</v>
      </c>
      <c r="H784" s="99" t="e">
        <f>VLOOKUP(C784,'B2B（ol)'!A:J,10,0)*D784</f>
        <v>#N/A</v>
      </c>
      <c r="I784" s="101" t="e">
        <f t="shared" si="143"/>
        <v>#DIV/0!</v>
      </c>
      <c r="J784" s="101">
        <f t="shared" si="144"/>
        <v>0</v>
      </c>
      <c r="K784" s="121">
        <f t="shared" si="145"/>
        <v>0</v>
      </c>
      <c r="L784" s="121" t="e">
        <f>VLOOKUP(C784,'B2B（ol)'!A:P,16,0)</f>
        <v>#N/A</v>
      </c>
      <c r="M784" s="117">
        <f t="shared" si="146"/>
        <v>0</v>
      </c>
      <c r="N784" s="114" t="e">
        <f>VLOOKUP(C784,'B2B（ol)'!A:K,11,0)</f>
        <v>#N/A</v>
      </c>
      <c r="O784" s="114" t="e">
        <f>VLOOKUP(B784,fulfillment!L:AN,29,0)</f>
        <v>#N/A</v>
      </c>
      <c r="P784" s="113"/>
      <c r="Q784" s="61" t="e">
        <f>VLOOKUP(R784,映射表!A:G,7,0)</f>
        <v>#N/A</v>
      </c>
      <c r="R784" s="131"/>
      <c r="S784" s="131"/>
      <c r="T784" s="131"/>
      <c r="U784" s="131"/>
      <c r="V784" s="131"/>
      <c r="W784" s="131"/>
      <c r="X784" s="131"/>
      <c r="Y784" s="131"/>
      <c r="Z784" s="131"/>
      <c r="AA784" s="131"/>
      <c r="AB784" s="61">
        <f t="shared" si="136"/>
        <v>0</v>
      </c>
      <c r="AE784" s="132"/>
    </row>
    <row r="785" spans="1:31" s="61" customFormat="1">
      <c r="A785" s="61" t="e">
        <f t="shared" si="137"/>
        <v>#N/A</v>
      </c>
      <c r="B785" s="121">
        <f t="shared" si="138"/>
        <v>0</v>
      </c>
      <c r="C785" s="117" t="e">
        <f>VLOOKUP(B785,映射表!A:C,3,0)</f>
        <v>#N/A</v>
      </c>
      <c r="D785" s="121">
        <f t="shared" si="139"/>
        <v>0</v>
      </c>
      <c r="E785" s="100">
        <f t="shared" si="140"/>
        <v>0</v>
      </c>
      <c r="F785" s="121">
        <f t="shared" si="141"/>
        <v>0</v>
      </c>
      <c r="G785" s="121">
        <f t="shared" si="142"/>
        <v>0</v>
      </c>
      <c r="H785" s="99" t="e">
        <f>VLOOKUP(C785,'B2B（ol)'!A:J,10,0)*D785</f>
        <v>#N/A</v>
      </c>
      <c r="I785" s="101" t="e">
        <f t="shared" si="143"/>
        <v>#DIV/0!</v>
      </c>
      <c r="J785" s="101">
        <f t="shared" si="144"/>
        <v>0</v>
      </c>
      <c r="K785" s="121">
        <f t="shared" si="145"/>
        <v>0</v>
      </c>
      <c r="L785" s="121" t="e">
        <f>VLOOKUP(C785,'B2B（ol)'!A:P,16,0)</f>
        <v>#N/A</v>
      </c>
      <c r="M785" s="117">
        <f t="shared" si="146"/>
        <v>0</v>
      </c>
      <c r="N785" s="114" t="e">
        <f>VLOOKUP(C785,'B2B（ol)'!A:K,11,0)</f>
        <v>#N/A</v>
      </c>
      <c r="O785" s="114" t="e">
        <f>VLOOKUP(B785,fulfillment!L:AN,29,0)</f>
        <v>#N/A</v>
      </c>
      <c r="P785" s="113"/>
      <c r="Q785" s="61" t="e">
        <f>VLOOKUP(R785,映射表!A:G,7,0)</f>
        <v>#N/A</v>
      </c>
      <c r="R785" s="131"/>
      <c r="S785" s="131"/>
      <c r="T785" s="131"/>
      <c r="U785" s="131"/>
      <c r="V785" s="131"/>
      <c r="W785" s="131"/>
      <c r="X785" s="131"/>
      <c r="Y785" s="131"/>
      <c r="Z785" s="131"/>
      <c r="AA785" s="131"/>
      <c r="AB785" s="61">
        <f t="shared" si="136"/>
        <v>0</v>
      </c>
      <c r="AE785" s="132"/>
    </row>
    <row r="786" spans="1:31" s="61" customFormat="1">
      <c r="A786" s="61" t="e">
        <f t="shared" si="137"/>
        <v>#N/A</v>
      </c>
      <c r="B786" s="121">
        <f t="shared" si="138"/>
        <v>0</v>
      </c>
      <c r="C786" s="117" t="e">
        <f>VLOOKUP(B786,映射表!A:C,3,0)</f>
        <v>#N/A</v>
      </c>
      <c r="D786" s="121">
        <f t="shared" si="139"/>
        <v>0</v>
      </c>
      <c r="E786" s="100">
        <f t="shared" si="140"/>
        <v>0</v>
      </c>
      <c r="F786" s="121">
        <f t="shared" si="141"/>
        <v>0</v>
      </c>
      <c r="G786" s="121">
        <f t="shared" si="142"/>
        <v>0</v>
      </c>
      <c r="H786" s="99" t="e">
        <f>VLOOKUP(C786,'B2B（ol)'!A:J,10,0)*D786</f>
        <v>#N/A</v>
      </c>
      <c r="I786" s="101" t="e">
        <f t="shared" si="143"/>
        <v>#DIV/0!</v>
      </c>
      <c r="J786" s="101">
        <f t="shared" si="144"/>
        <v>0</v>
      </c>
      <c r="K786" s="121">
        <f t="shared" si="145"/>
        <v>0</v>
      </c>
      <c r="L786" s="121" t="e">
        <f>VLOOKUP(C786,'B2B（ol)'!A:P,16,0)</f>
        <v>#N/A</v>
      </c>
      <c r="M786" s="117">
        <f t="shared" si="146"/>
        <v>0</v>
      </c>
      <c r="N786" s="114" t="e">
        <f>VLOOKUP(C786,'B2B（ol)'!A:K,11,0)</f>
        <v>#N/A</v>
      </c>
      <c r="O786" s="114" t="e">
        <f>VLOOKUP(B786,fulfillment!L:AN,29,0)</f>
        <v>#N/A</v>
      </c>
      <c r="P786" s="113"/>
      <c r="Q786" s="61" t="e">
        <f>VLOOKUP(R786,映射表!A:G,7,0)</f>
        <v>#N/A</v>
      </c>
      <c r="R786" s="131"/>
      <c r="S786" s="131"/>
      <c r="T786" s="131"/>
      <c r="U786" s="131"/>
      <c r="V786" s="131"/>
      <c r="W786" s="131"/>
      <c r="X786" s="131"/>
      <c r="Y786" s="131"/>
      <c r="Z786" s="131"/>
      <c r="AA786" s="131"/>
      <c r="AB786" s="61">
        <f t="shared" si="136"/>
        <v>0</v>
      </c>
      <c r="AE786" s="132"/>
    </row>
    <row r="787" spans="1:31" s="61" customFormat="1">
      <c r="A787" s="61" t="e">
        <f t="shared" si="137"/>
        <v>#N/A</v>
      </c>
      <c r="B787" s="121">
        <f t="shared" si="138"/>
        <v>0</v>
      </c>
      <c r="C787" s="117" t="e">
        <f>VLOOKUP(B787,映射表!A:C,3,0)</f>
        <v>#N/A</v>
      </c>
      <c r="D787" s="121">
        <f t="shared" si="139"/>
        <v>0</v>
      </c>
      <c r="E787" s="100">
        <f t="shared" si="140"/>
        <v>0</v>
      </c>
      <c r="F787" s="121">
        <f t="shared" si="141"/>
        <v>0</v>
      </c>
      <c r="G787" s="121">
        <f t="shared" si="142"/>
        <v>0</v>
      </c>
      <c r="H787" s="99" t="e">
        <f>VLOOKUP(C787,'B2B（ol)'!A:J,10,0)*D787</f>
        <v>#N/A</v>
      </c>
      <c r="I787" s="101" t="e">
        <f t="shared" si="143"/>
        <v>#DIV/0!</v>
      </c>
      <c r="J787" s="101">
        <f t="shared" si="144"/>
        <v>0</v>
      </c>
      <c r="K787" s="121">
        <f t="shared" si="145"/>
        <v>0</v>
      </c>
      <c r="L787" s="121" t="e">
        <f>VLOOKUP(C787,'B2B（ol)'!A:P,16,0)</f>
        <v>#N/A</v>
      </c>
      <c r="M787" s="117">
        <f t="shared" si="146"/>
        <v>0</v>
      </c>
      <c r="N787" s="114" t="e">
        <f>VLOOKUP(C787,'B2B（ol)'!A:K,11,0)</f>
        <v>#N/A</v>
      </c>
      <c r="O787" s="114" t="e">
        <f>VLOOKUP(B787,fulfillment!L:AN,29,0)</f>
        <v>#N/A</v>
      </c>
      <c r="P787" s="113"/>
      <c r="Q787" s="61" t="e">
        <f>VLOOKUP(R787,映射表!A:G,7,0)</f>
        <v>#N/A</v>
      </c>
      <c r="R787" s="131"/>
      <c r="S787" s="131"/>
      <c r="T787" s="131"/>
      <c r="U787" s="131"/>
      <c r="V787" s="131"/>
      <c r="W787" s="131"/>
      <c r="X787" s="131"/>
      <c r="Y787" s="131"/>
      <c r="Z787" s="131"/>
      <c r="AA787" s="131"/>
      <c r="AB787" s="61">
        <f t="shared" si="136"/>
        <v>0</v>
      </c>
      <c r="AE787" s="132"/>
    </row>
    <row r="788" spans="1:31" s="61" customFormat="1">
      <c r="A788" s="61" t="e">
        <f t="shared" si="137"/>
        <v>#N/A</v>
      </c>
      <c r="B788" s="121">
        <f t="shared" si="138"/>
        <v>0</v>
      </c>
      <c r="C788" s="117" t="e">
        <f>VLOOKUP(B788,映射表!A:C,3,0)</f>
        <v>#N/A</v>
      </c>
      <c r="D788" s="121">
        <f t="shared" si="139"/>
        <v>0</v>
      </c>
      <c r="E788" s="100">
        <f t="shared" si="140"/>
        <v>0</v>
      </c>
      <c r="F788" s="121">
        <f t="shared" si="141"/>
        <v>0</v>
      </c>
      <c r="G788" s="121">
        <f t="shared" si="142"/>
        <v>0</v>
      </c>
      <c r="H788" s="99" t="e">
        <f>VLOOKUP(C788,'B2B（ol)'!A:J,10,0)*D788</f>
        <v>#N/A</v>
      </c>
      <c r="I788" s="101" t="e">
        <f t="shared" si="143"/>
        <v>#DIV/0!</v>
      </c>
      <c r="J788" s="101">
        <f t="shared" si="144"/>
        <v>0</v>
      </c>
      <c r="K788" s="121">
        <f t="shared" si="145"/>
        <v>0</v>
      </c>
      <c r="L788" s="121" t="e">
        <f>VLOOKUP(C788,'B2B（ol)'!A:P,16,0)</f>
        <v>#N/A</v>
      </c>
      <c r="M788" s="117">
        <f t="shared" si="146"/>
        <v>0</v>
      </c>
      <c r="N788" s="114" t="e">
        <f>VLOOKUP(C788,'B2B（ol)'!A:K,11,0)</f>
        <v>#N/A</v>
      </c>
      <c r="O788" s="114" t="e">
        <f>VLOOKUP(B788,fulfillment!L:AN,29,0)</f>
        <v>#N/A</v>
      </c>
      <c r="P788" s="113"/>
      <c r="Q788" s="61" t="e">
        <f>VLOOKUP(R788,映射表!A:G,7,0)</f>
        <v>#N/A</v>
      </c>
      <c r="R788" s="131"/>
      <c r="S788" s="131"/>
      <c r="T788" s="131"/>
      <c r="U788" s="131"/>
      <c r="V788" s="131"/>
      <c r="W788" s="131"/>
      <c r="X788" s="131"/>
      <c r="Y788" s="131"/>
      <c r="Z788" s="131"/>
      <c r="AA788" s="131"/>
      <c r="AB788" s="61">
        <f t="shared" si="136"/>
        <v>0</v>
      </c>
      <c r="AE788" s="132"/>
    </row>
    <row r="789" spans="1:31" s="61" customFormat="1">
      <c r="A789" s="61" t="e">
        <f t="shared" si="137"/>
        <v>#N/A</v>
      </c>
      <c r="B789" s="121">
        <f t="shared" si="138"/>
        <v>0</v>
      </c>
      <c r="C789" s="117" t="e">
        <f>VLOOKUP(B789,映射表!A:C,3,0)</f>
        <v>#N/A</v>
      </c>
      <c r="D789" s="121">
        <f t="shared" si="139"/>
        <v>0</v>
      </c>
      <c r="E789" s="100">
        <f t="shared" si="140"/>
        <v>0</v>
      </c>
      <c r="F789" s="121">
        <f t="shared" si="141"/>
        <v>0</v>
      </c>
      <c r="G789" s="121">
        <f t="shared" si="142"/>
        <v>0</v>
      </c>
      <c r="H789" s="99" t="e">
        <f>VLOOKUP(C789,'B2B（ol)'!A:J,10,0)*D789</f>
        <v>#N/A</v>
      </c>
      <c r="I789" s="101" t="e">
        <f t="shared" si="143"/>
        <v>#DIV/0!</v>
      </c>
      <c r="J789" s="101">
        <f t="shared" si="144"/>
        <v>0</v>
      </c>
      <c r="K789" s="121">
        <f t="shared" si="145"/>
        <v>0</v>
      </c>
      <c r="L789" s="121" t="e">
        <f>VLOOKUP(C789,'B2B（ol)'!A:P,16,0)</f>
        <v>#N/A</v>
      </c>
      <c r="M789" s="117">
        <f t="shared" si="146"/>
        <v>0</v>
      </c>
      <c r="N789" s="114" t="e">
        <f>VLOOKUP(C789,'B2B（ol)'!A:K,11,0)</f>
        <v>#N/A</v>
      </c>
      <c r="O789" s="114" t="e">
        <f>VLOOKUP(B789,fulfillment!L:AN,29,0)</f>
        <v>#N/A</v>
      </c>
      <c r="P789" s="113"/>
      <c r="Q789" s="61" t="e">
        <f>VLOOKUP(R789,映射表!A:G,7,0)</f>
        <v>#N/A</v>
      </c>
      <c r="R789" s="131"/>
      <c r="S789" s="131"/>
      <c r="T789" s="131"/>
      <c r="U789" s="131"/>
      <c r="V789" s="131"/>
      <c r="W789" s="131"/>
      <c r="X789" s="131"/>
      <c r="Y789" s="131"/>
      <c r="Z789" s="131"/>
      <c r="AA789" s="131"/>
      <c r="AB789" s="61">
        <f t="shared" si="136"/>
        <v>0</v>
      </c>
      <c r="AE789" s="132"/>
    </row>
    <row r="790" spans="1:31" s="61" customFormat="1">
      <c r="A790" s="61" t="e">
        <f t="shared" si="137"/>
        <v>#N/A</v>
      </c>
      <c r="B790" s="121">
        <f t="shared" si="138"/>
        <v>0</v>
      </c>
      <c r="C790" s="117" t="e">
        <f>VLOOKUP(B790,映射表!A:C,3,0)</f>
        <v>#N/A</v>
      </c>
      <c r="D790" s="121">
        <f t="shared" si="139"/>
        <v>0</v>
      </c>
      <c r="E790" s="100">
        <f t="shared" si="140"/>
        <v>0</v>
      </c>
      <c r="F790" s="121">
        <f t="shared" si="141"/>
        <v>0</v>
      </c>
      <c r="G790" s="121">
        <f t="shared" si="142"/>
        <v>0</v>
      </c>
      <c r="H790" s="99" t="e">
        <f>VLOOKUP(C790,'B2B（ol)'!A:J,10,0)*D790</f>
        <v>#N/A</v>
      </c>
      <c r="I790" s="101" t="e">
        <f t="shared" si="143"/>
        <v>#DIV/0!</v>
      </c>
      <c r="J790" s="101">
        <f t="shared" si="144"/>
        <v>0</v>
      </c>
      <c r="K790" s="121">
        <f t="shared" si="145"/>
        <v>0</v>
      </c>
      <c r="L790" s="121" t="e">
        <f>VLOOKUP(C790,'B2B（ol)'!A:P,16,0)</f>
        <v>#N/A</v>
      </c>
      <c r="M790" s="117">
        <f t="shared" si="146"/>
        <v>0</v>
      </c>
      <c r="N790" s="114" t="e">
        <f>VLOOKUP(C790,'B2B（ol)'!A:K,11,0)</f>
        <v>#N/A</v>
      </c>
      <c r="O790" s="114" t="e">
        <f>VLOOKUP(B790,fulfillment!L:AN,29,0)</f>
        <v>#N/A</v>
      </c>
      <c r="P790" s="113"/>
      <c r="Q790" s="61" t="e">
        <f>VLOOKUP(R790,映射表!A:G,7,0)</f>
        <v>#N/A</v>
      </c>
      <c r="R790" s="131"/>
      <c r="S790" s="131"/>
      <c r="T790" s="131"/>
      <c r="U790" s="131"/>
      <c r="V790" s="131"/>
      <c r="W790" s="131"/>
      <c r="X790" s="131"/>
      <c r="Y790" s="131"/>
      <c r="Z790" s="131"/>
      <c r="AA790" s="131"/>
      <c r="AB790" s="61">
        <f t="shared" si="136"/>
        <v>0</v>
      </c>
      <c r="AE790" s="132"/>
    </row>
    <row r="791" spans="1:31" s="61" customFormat="1">
      <c r="A791" s="61" t="e">
        <f t="shared" si="137"/>
        <v>#N/A</v>
      </c>
      <c r="B791" s="121">
        <f t="shared" si="138"/>
        <v>0</v>
      </c>
      <c r="C791" s="117" t="e">
        <f>VLOOKUP(B791,映射表!A:C,3,0)</f>
        <v>#N/A</v>
      </c>
      <c r="D791" s="121">
        <f t="shared" si="139"/>
        <v>0</v>
      </c>
      <c r="E791" s="100">
        <f t="shared" si="140"/>
        <v>0</v>
      </c>
      <c r="F791" s="121">
        <f t="shared" si="141"/>
        <v>0</v>
      </c>
      <c r="G791" s="121">
        <f t="shared" si="142"/>
        <v>0</v>
      </c>
      <c r="H791" s="99" t="e">
        <f>VLOOKUP(C791,'B2B（ol)'!A:J,10,0)*D791</f>
        <v>#N/A</v>
      </c>
      <c r="I791" s="101" t="e">
        <f t="shared" si="143"/>
        <v>#DIV/0!</v>
      </c>
      <c r="J791" s="101">
        <f t="shared" si="144"/>
        <v>0</v>
      </c>
      <c r="K791" s="121">
        <f t="shared" si="145"/>
        <v>0</v>
      </c>
      <c r="L791" s="121" t="e">
        <f>VLOOKUP(C791,'B2B（ol)'!A:P,16,0)</f>
        <v>#N/A</v>
      </c>
      <c r="M791" s="117">
        <f t="shared" si="146"/>
        <v>0</v>
      </c>
      <c r="N791" s="114" t="e">
        <f>VLOOKUP(C791,'B2B（ol)'!A:K,11,0)</f>
        <v>#N/A</v>
      </c>
      <c r="O791" s="114" t="e">
        <f>VLOOKUP(B791,fulfillment!L:AN,29,0)</f>
        <v>#N/A</v>
      </c>
      <c r="P791" s="113"/>
      <c r="Q791" s="61" t="e">
        <f>VLOOKUP(R791,映射表!A:G,7,0)</f>
        <v>#N/A</v>
      </c>
      <c r="R791" s="131"/>
      <c r="S791" s="131"/>
      <c r="T791" s="131"/>
      <c r="U791" s="131"/>
      <c r="V791" s="131"/>
      <c r="W791" s="131"/>
      <c r="X791" s="131"/>
      <c r="Y791" s="131"/>
      <c r="Z791" s="131"/>
      <c r="AA791" s="131"/>
      <c r="AB791" s="61">
        <f t="shared" si="136"/>
        <v>0</v>
      </c>
      <c r="AE791" s="132"/>
    </row>
    <row r="792" spans="1:31" s="61" customFormat="1">
      <c r="A792" s="61" t="e">
        <f t="shared" si="137"/>
        <v>#N/A</v>
      </c>
      <c r="B792" s="121">
        <f t="shared" si="138"/>
        <v>0</v>
      </c>
      <c r="C792" s="117" t="e">
        <f>VLOOKUP(B792,映射表!A:C,3,0)</f>
        <v>#N/A</v>
      </c>
      <c r="D792" s="121">
        <f t="shared" si="139"/>
        <v>0</v>
      </c>
      <c r="E792" s="100">
        <f t="shared" si="140"/>
        <v>0</v>
      </c>
      <c r="F792" s="121">
        <f t="shared" si="141"/>
        <v>0</v>
      </c>
      <c r="G792" s="121">
        <f t="shared" si="142"/>
        <v>0</v>
      </c>
      <c r="H792" s="99" t="e">
        <f>VLOOKUP(C792,'B2B（ol)'!A:J,10,0)*D792</f>
        <v>#N/A</v>
      </c>
      <c r="I792" s="101" t="e">
        <f t="shared" si="143"/>
        <v>#DIV/0!</v>
      </c>
      <c r="J792" s="101">
        <f t="shared" si="144"/>
        <v>0</v>
      </c>
      <c r="K792" s="121">
        <f t="shared" si="145"/>
        <v>0</v>
      </c>
      <c r="L792" s="121" t="e">
        <f>VLOOKUP(C792,'B2B（ol)'!A:P,16,0)</f>
        <v>#N/A</v>
      </c>
      <c r="M792" s="117">
        <f t="shared" si="146"/>
        <v>0</v>
      </c>
      <c r="N792" s="114" t="e">
        <f>VLOOKUP(C792,'B2B（ol)'!A:K,11,0)</f>
        <v>#N/A</v>
      </c>
      <c r="O792" s="114" t="e">
        <f>VLOOKUP(B792,fulfillment!L:AN,29,0)</f>
        <v>#N/A</v>
      </c>
      <c r="P792" s="113"/>
      <c r="Q792" s="61" t="e">
        <f>VLOOKUP(R792,映射表!A:G,7,0)</f>
        <v>#N/A</v>
      </c>
      <c r="R792" s="131"/>
      <c r="S792" s="131"/>
      <c r="T792" s="131"/>
      <c r="U792" s="131"/>
      <c r="V792" s="131"/>
      <c r="W792" s="131"/>
      <c r="X792" s="131"/>
      <c r="Y792" s="131"/>
      <c r="Z792" s="131"/>
      <c r="AA792" s="131"/>
      <c r="AB792" s="61">
        <f t="shared" si="136"/>
        <v>0</v>
      </c>
      <c r="AE792" s="132"/>
    </row>
    <row r="793" spans="1:31" s="61" customFormat="1">
      <c r="A793" s="61" t="e">
        <f t="shared" si="137"/>
        <v>#N/A</v>
      </c>
      <c r="B793" s="121">
        <f t="shared" si="138"/>
        <v>0</v>
      </c>
      <c r="C793" s="117" t="e">
        <f>VLOOKUP(B793,映射表!A:C,3,0)</f>
        <v>#N/A</v>
      </c>
      <c r="D793" s="121">
        <f t="shared" si="139"/>
        <v>0</v>
      </c>
      <c r="E793" s="100">
        <f t="shared" si="140"/>
        <v>0</v>
      </c>
      <c r="F793" s="121">
        <f t="shared" si="141"/>
        <v>0</v>
      </c>
      <c r="G793" s="121">
        <f t="shared" si="142"/>
        <v>0</v>
      </c>
      <c r="H793" s="99" t="e">
        <f>VLOOKUP(C793,'B2B（ol)'!A:J,10,0)*D793</f>
        <v>#N/A</v>
      </c>
      <c r="I793" s="101" t="e">
        <f t="shared" si="143"/>
        <v>#DIV/0!</v>
      </c>
      <c r="J793" s="101">
        <f t="shared" si="144"/>
        <v>0</v>
      </c>
      <c r="K793" s="121">
        <f t="shared" si="145"/>
        <v>0</v>
      </c>
      <c r="L793" s="121" t="e">
        <f>VLOOKUP(C793,'B2B（ol)'!A:P,16,0)</f>
        <v>#N/A</v>
      </c>
      <c r="M793" s="117">
        <f t="shared" si="146"/>
        <v>0</v>
      </c>
      <c r="N793" s="114" t="e">
        <f>VLOOKUP(C793,'B2B（ol)'!A:K,11,0)</f>
        <v>#N/A</v>
      </c>
      <c r="O793" s="114" t="e">
        <f>VLOOKUP(B793,fulfillment!L:AN,29,0)</f>
        <v>#N/A</v>
      </c>
      <c r="P793" s="113"/>
      <c r="Q793" s="61" t="e">
        <f>VLOOKUP(R793,映射表!A:G,7,0)</f>
        <v>#N/A</v>
      </c>
      <c r="R793" s="131"/>
      <c r="S793" s="131"/>
      <c r="T793" s="131"/>
      <c r="U793" s="131"/>
      <c r="V793" s="131"/>
      <c r="W793" s="131"/>
      <c r="X793" s="131"/>
      <c r="Y793" s="131"/>
      <c r="Z793" s="131"/>
      <c r="AA793" s="131"/>
      <c r="AB793" s="61">
        <f t="shared" si="136"/>
        <v>0</v>
      </c>
      <c r="AE793" s="132"/>
    </row>
    <row r="794" spans="1:31" s="61" customFormat="1">
      <c r="A794" s="61" t="e">
        <f t="shared" si="137"/>
        <v>#N/A</v>
      </c>
      <c r="B794" s="121">
        <f t="shared" si="138"/>
        <v>0</v>
      </c>
      <c r="C794" s="117" t="e">
        <f>VLOOKUP(B794,映射表!A:C,3,0)</f>
        <v>#N/A</v>
      </c>
      <c r="D794" s="121">
        <f t="shared" si="139"/>
        <v>0</v>
      </c>
      <c r="E794" s="100">
        <f t="shared" si="140"/>
        <v>0</v>
      </c>
      <c r="F794" s="121">
        <f t="shared" si="141"/>
        <v>0</v>
      </c>
      <c r="G794" s="121">
        <f t="shared" si="142"/>
        <v>0</v>
      </c>
      <c r="H794" s="99" t="e">
        <f>VLOOKUP(C794,'B2B（ol)'!A:J,10,0)*D794</f>
        <v>#N/A</v>
      </c>
      <c r="I794" s="101" t="e">
        <f t="shared" si="143"/>
        <v>#DIV/0!</v>
      </c>
      <c r="J794" s="101">
        <f t="shared" si="144"/>
        <v>0</v>
      </c>
      <c r="K794" s="121">
        <f t="shared" si="145"/>
        <v>0</v>
      </c>
      <c r="L794" s="121" t="e">
        <f>VLOOKUP(C794,'B2B（ol)'!A:P,16,0)</f>
        <v>#N/A</v>
      </c>
      <c r="M794" s="117">
        <f t="shared" si="146"/>
        <v>0</v>
      </c>
      <c r="N794" s="114" t="e">
        <f>VLOOKUP(C794,'B2B（ol)'!A:K,11,0)</f>
        <v>#N/A</v>
      </c>
      <c r="O794" s="114" t="e">
        <f>VLOOKUP(B794,fulfillment!L:AN,29,0)</f>
        <v>#N/A</v>
      </c>
      <c r="P794" s="113"/>
      <c r="Q794" s="61" t="e">
        <f>VLOOKUP(R794,映射表!A:G,7,0)</f>
        <v>#N/A</v>
      </c>
      <c r="R794" s="131"/>
      <c r="S794" s="131"/>
      <c r="T794" s="131"/>
      <c r="U794" s="131"/>
      <c r="V794" s="131"/>
      <c r="W794" s="131"/>
      <c r="X794" s="131"/>
      <c r="Y794" s="131"/>
      <c r="Z794" s="131"/>
      <c r="AA794" s="131"/>
      <c r="AB794" s="61">
        <f t="shared" si="136"/>
        <v>0</v>
      </c>
      <c r="AE794" s="132"/>
    </row>
    <row r="795" spans="1:31" s="61" customFormat="1">
      <c r="A795" s="61" t="e">
        <f t="shared" si="137"/>
        <v>#N/A</v>
      </c>
      <c r="B795" s="121">
        <f t="shared" si="138"/>
        <v>0</v>
      </c>
      <c r="C795" s="117" t="e">
        <f>VLOOKUP(B795,映射表!A:C,3,0)</f>
        <v>#N/A</v>
      </c>
      <c r="D795" s="121">
        <f t="shared" si="139"/>
        <v>0</v>
      </c>
      <c r="E795" s="100">
        <f t="shared" si="140"/>
        <v>0</v>
      </c>
      <c r="F795" s="121">
        <f t="shared" si="141"/>
        <v>0</v>
      </c>
      <c r="G795" s="121">
        <f t="shared" si="142"/>
        <v>0</v>
      </c>
      <c r="H795" s="99" t="e">
        <f>VLOOKUP(C795,'B2B（ol)'!A:J,10,0)*D795</f>
        <v>#N/A</v>
      </c>
      <c r="I795" s="101" t="e">
        <f t="shared" si="143"/>
        <v>#DIV/0!</v>
      </c>
      <c r="J795" s="101">
        <f t="shared" si="144"/>
        <v>0</v>
      </c>
      <c r="K795" s="121">
        <f t="shared" si="145"/>
        <v>0</v>
      </c>
      <c r="L795" s="121" t="e">
        <f>VLOOKUP(C795,'B2B（ol)'!A:P,16,0)</f>
        <v>#N/A</v>
      </c>
      <c r="M795" s="117">
        <f t="shared" si="146"/>
        <v>0</v>
      </c>
      <c r="N795" s="114" t="e">
        <f>VLOOKUP(C795,'B2B（ol)'!A:K,11,0)</f>
        <v>#N/A</v>
      </c>
      <c r="O795" s="114" t="e">
        <f>VLOOKUP(B795,fulfillment!L:AN,29,0)</f>
        <v>#N/A</v>
      </c>
      <c r="P795" s="113"/>
      <c r="Q795" s="61" t="e">
        <f>VLOOKUP(R795,映射表!A:G,7,0)</f>
        <v>#N/A</v>
      </c>
      <c r="R795" s="131"/>
      <c r="S795" s="131"/>
      <c r="T795" s="131"/>
      <c r="U795" s="131"/>
      <c r="V795" s="131"/>
      <c r="W795" s="131"/>
      <c r="X795" s="131"/>
      <c r="Y795" s="131"/>
      <c r="Z795" s="131"/>
      <c r="AA795" s="131"/>
      <c r="AB795" s="61">
        <f t="shared" ref="AB795:AB858" si="147">M795</f>
        <v>0</v>
      </c>
      <c r="AE795" s="132"/>
    </row>
    <row r="796" spans="1:31" s="61" customFormat="1">
      <c r="A796" s="61" t="e">
        <f t="shared" si="137"/>
        <v>#N/A</v>
      </c>
      <c r="B796" s="121">
        <f t="shared" si="138"/>
        <v>0</v>
      </c>
      <c r="C796" s="117" t="e">
        <f>VLOOKUP(B796,映射表!A:C,3,0)</f>
        <v>#N/A</v>
      </c>
      <c r="D796" s="121">
        <f t="shared" si="139"/>
        <v>0</v>
      </c>
      <c r="E796" s="100">
        <f t="shared" si="140"/>
        <v>0</v>
      </c>
      <c r="F796" s="121">
        <f t="shared" si="141"/>
        <v>0</v>
      </c>
      <c r="G796" s="121">
        <f t="shared" si="142"/>
        <v>0</v>
      </c>
      <c r="H796" s="99" t="e">
        <f>VLOOKUP(C796,'B2B（ol)'!A:J,10,0)*D796</f>
        <v>#N/A</v>
      </c>
      <c r="I796" s="101" t="e">
        <f t="shared" si="143"/>
        <v>#DIV/0!</v>
      </c>
      <c r="J796" s="101">
        <f t="shared" si="144"/>
        <v>0</v>
      </c>
      <c r="K796" s="121">
        <f t="shared" si="145"/>
        <v>0</v>
      </c>
      <c r="L796" s="121" t="e">
        <f>VLOOKUP(C796,'B2B（ol)'!A:P,16,0)</f>
        <v>#N/A</v>
      </c>
      <c r="M796" s="117">
        <f t="shared" si="146"/>
        <v>0</v>
      </c>
      <c r="N796" s="114" t="e">
        <f>VLOOKUP(C796,'B2B（ol)'!A:K,11,0)</f>
        <v>#N/A</v>
      </c>
      <c r="O796" s="114" t="e">
        <f>VLOOKUP(B796,fulfillment!L:AN,29,0)</f>
        <v>#N/A</v>
      </c>
      <c r="P796" s="113"/>
      <c r="Q796" s="61" t="e">
        <f>VLOOKUP(R796,映射表!A:G,7,0)</f>
        <v>#N/A</v>
      </c>
      <c r="R796" s="131"/>
      <c r="S796" s="131"/>
      <c r="T796" s="131"/>
      <c r="U796" s="131"/>
      <c r="V796" s="131"/>
      <c r="W796" s="131"/>
      <c r="X796" s="131"/>
      <c r="Y796" s="131"/>
      <c r="Z796" s="131"/>
      <c r="AA796" s="131"/>
      <c r="AB796" s="61">
        <f t="shared" si="147"/>
        <v>0</v>
      </c>
      <c r="AE796" s="132"/>
    </row>
    <row r="797" spans="1:31" s="61" customFormat="1">
      <c r="A797" s="61" t="e">
        <f t="shared" si="137"/>
        <v>#N/A</v>
      </c>
      <c r="B797" s="121">
        <f t="shared" si="138"/>
        <v>0</v>
      </c>
      <c r="C797" s="117" t="e">
        <f>VLOOKUP(B797,映射表!A:C,3,0)</f>
        <v>#N/A</v>
      </c>
      <c r="D797" s="121">
        <f t="shared" si="139"/>
        <v>0</v>
      </c>
      <c r="E797" s="100">
        <f t="shared" si="140"/>
        <v>0</v>
      </c>
      <c r="F797" s="121">
        <f t="shared" si="141"/>
        <v>0</v>
      </c>
      <c r="G797" s="121">
        <f t="shared" si="142"/>
        <v>0</v>
      </c>
      <c r="H797" s="99" t="e">
        <f>VLOOKUP(C797,'B2B（ol)'!A:J,10,0)*D797</f>
        <v>#N/A</v>
      </c>
      <c r="I797" s="101" t="e">
        <f t="shared" si="143"/>
        <v>#DIV/0!</v>
      </c>
      <c r="J797" s="101">
        <f t="shared" si="144"/>
        <v>0</v>
      </c>
      <c r="K797" s="121">
        <f t="shared" si="145"/>
        <v>0</v>
      </c>
      <c r="L797" s="121" t="e">
        <f>VLOOKUP(C797,'B2B（ol)'!A:P,16,0)</f>
        <v>#N/A</v>
      </c>
      <c r="M797" s="117">
        <f t="shared" si="146"/>
        <v>0</v>
      </c>
      <c r="N797" s="114" t="e">
        <f>VLOOKUP(C797,'B2B（ol)'!A:K,11,0)</f>
        <v>#N/A</v>
      </c>
      <c r="O797" s="114" t="e">
        <f>VLOOKUP(B797,fulfillment!L:AN,29,0)</f>
        <v>#N/A</v>
      </c>
      <c r="P797" s="113"/>
      <c r="Q797" s="61" t="e">
        <f>VLOOKUP(R797,映射表!A:G,7,0)</f>
        <v>#N/A</v>
      </c>
      <c r="R797" s="131"/>
      <c r="S797" s="131"/>
      <c r="T797" s="131"/>
      <c r="U797" s="131"/>
      <c r="V797" s="131"/>
      <c r="W797" s="131"/>
      <c r="X797" s="131"/>
      <c r="Y797" s="131"/>
      <c r="Z797" s="131"/>
      <c r="AA797" s="131"/>
      <c r="AB797" s="61">
        <f t="shared" si="147"/>
        <v>0</v>
      </c>
      <c r="AE797" s="132"/>
    </row>
    <row r="798" spans="1:31" s="61" customFormat="1">
      <c r="A798" s="61" t="e">
        <f t="shared" si="137"/>
        <v>#N/A</v>
      </c>
      <c r="B798" s="121">
        <f t="shared" si="138"/>
        <v>0</v>
      </c>
      <c r="C798" s="117" t="e">
        <f>VLOOKUP(B798,映射表!A:C,3,0)</f>
        <v>#N/A</v>
      </c>
      <c r="D798" s="121">
        <f t="shared" si="139"/>
        <v>0</v>
      </c>
      <c r="E798" s="100">
        <f t="shared" si="140"/>
        <v>0</v>
      </c>
      <c r="F798" s="121">
        <f t="shared" si="141"/>
        <v>0</v>
      </c>
      <c r="G798" s="121">
        <f t="shared" si="142"/>
        <v>0</v>
      </c>
      <c r="H798" s="99" t="e">
        <f>VLOOKUP(C798,'B2B（ol)'!A:J,10,0)*D798</f>
        <v>#N/A</v>
      </c>
      <c r="I798" s="101" t="e">
        <f t="shared" si="143"/>
        <v>#DIV/0!</v>
      </c>
      <c r="J798" s="101">
        <f t="shared" si="144"/>
        <v>0</v>
      </c>
      <c r="K798" s="121">
        <f t="shared" si="145"/>
        <v>0</v>
      </c>
      <c r="L798" s="121" t="e">
        <f>VLOOKUP(C798,'B2B（ol)'!A:P,16,0)</f>
        <v>#N/A</v>
      </c>
      <c r="M798" s="117">
        <f t="shared" si="146"/>
        <v>0</v>
      </c>
      <c r="N798" s="114" t="e">
        <f>VLOOKUP(C798,'B2B（ol)'!A:K,11,0)</f>
        <v>#N/A</v>
      </c>
      <c r="O798" s="114" t="e">
        <f>VLOOKUP(B798,fulfillment!L:AN,29,0)</f>
        <v>#N/A</v>
      </c>
      <c r="P798" s="113"/>
      <c r="Q798" s="61" t="e">
        <f>VLOOKUP(R798,映射表!A:G,7,0)</f>
        <v>#N/A</v>
      </c>
      <c r="R798" s="131"/>
      <c r="S798" s="131"/>
      <c r="T798" s="131"/>
      <c r="U798" s="131"/>
      <c r="V798" s="131"/>
      <c r="W798" s="131"/>
      <c r="X798" s="131"/>
      <c r="Y798" s="131"/>
      <c r="Z798" s="131"/>
      <c r="AA798" s="131"/>
      <c r="AB798" s="61">
        <f t="shared" si="147"/>
        <v>0</v>
      </c>
      <c r="AE798" s="132"/>
    </row>
    <row r="799" spans="1:31" s="61" customFormat="1">
      <c r="A799" s="61" t="e">
        <f t="shared" si="137"/>
        <v>#N/A</v>
      </c>
      <c r="B799" s="121">
        <f t="shared" si="138"/>
        <v>0</v>
      </c>
      <c r="C799" s="117" t="e">
        <f>VLOOKUP(B799,映射表!A:C,3,0)</f>
        <v>#N/A</v>
      </c>
      <c r="D799" s="121">
        <f t="shared" si="139"/>
        <v>0</v>
      </c>
      <c r="E799" s="100">
        <f t="shared" si="140"/>
        <v>0</v>
      </c>
      <c r="F799" s="121">
        <f t="shared" si="141"/>
        <v>0</v>
      </c>
      <c r="G799" s="121">
        <f t="shared" si="142"/>
        <v>0</v>
      </c>
      <c r="H799" s="99" t="e">
        <f>VLOOKUP(C799,'B2B（ol)'!A:J,10,0)*D799</f>
        <v>#N/A</v>
      </c>
      <c r="I799" s="101" t="e">
        <f t="shared" si="143"/>
        <v>#DIV/0!</v>
      </c>
      <c r="J799" s="101">
        <f t="shared" si="144"/>
        <v>0</v>
      </c>
      <c r="K799" s="121">
        <f t="shared" si="145"/>
        <v>0</v>
      </c>
      <c r="L799" s="121" t="e">
        <f>VLOOKUP(C799,'B2B（ol)'!A:P,16,0)</f>
        <v>#N/A</v>
      </c>
      <c r="M799" s="117">
        <f t="shared" si="146"/>
        <v>0</v>
      </c>
      <c r="N799" s="114" t="e">
        <f>VLOOKUP(C799,'B2B（ol)'!A:K,11,0)</f>
        <v>#N/A</v>
      </c>
      <c r="O799" s="114" t="e">
        <f>VLOOKUP(B799,fulfillment!L:AN,29,0)</f>
        <v>#N/A</v>
      </c>
      <c r="P799" s="113"/>
      <c r="Q799" s="61" t="e">
        <f>VLOOKUP(R799,映射表!A:G,7,0)</f>
        <v>#N/A</v>
      </c>
      <c r="R799" s="131"/>
      <c r="S799" s="131"/>
      <c r="T799" s="131"/>
      <c r="U799" s="131"/>
      <c r="V799" s="131"/>
      <c r="W799" s="131"/>
      <c r="X799" s="131"/>
      <c r="Y799" s="131"/>
      <c r="Z799" s="131"/>
      <c r="AA799" s="131"/>
      <c r="AB799" s="61">
        <f t="shared" si="147"/>
        <v>0</v>
      </c>
      <c r="AE799" s="132"/>
    </row>
    <row r="800" spans="1:31" s="61" customFormat="1">
      <c r="A800" s="61" t="e">
        <f t="shared" si="137"/>
        <v>#N/A</v>
      </c>
      <c r="B800" s="121">
        <f t="shared" si="138"/>
        <v>0</v>
      </c>
      <c r="C800" s="117" t="e">
        <f>VLOOKUP(B800,映射表!A:C,3,0)</f>
        <v>#N/A</v>
      </c>
      <c r="D800" s="121">
        <f t="shared" si="139"/>
        <v>0</v>
      </c>
      <c r="E800" s="100">
        <f t="shared" si="140"/>
        <v>0</v>
      </c>
      <c r="F800" s="121">
        <f t="shared" si="141"/>
        <v>0</v>
      </c>
      <c r="G800" s="121">
        <f t="shared" si="142"/>
        <v>0</v>
      </c>
      <c r="H800" s="99" t="e">
        <f>VLOOKUP(C800,'B2B（ol)'!A:J,10,0)*D800</f>
        <v>#N/A</v>
      </c>
      <c r="I800" s="101" t="e">
        <f t="shared" si="143"/>
        <v>#DIV/0!</v>
      </c>
      <c r="J800" s="101">
        <f t="shared" si="144"/>
        <v>0</v>
      </c>
      <c r="K800" s="121">
        <f t="shared" si="145"/>
        <v>0</v>
      </c>
      <c r="L800" s="121" t="e">
        <f>VLOOKUP(C800,'B2B（ol)'!A:P,16,0)</f>
        <v>#N/A</v>
      </c>
      <c r="M800" s="117">
        <f t="shared" si="146"/>
        <v>0</v>
      </c>
      <c r="N800" s="114" t="e">
        <f>VLOOKUP(C800,'B2B（ol)'!A:K,11,0)</f>
        <v>#N/A</v>
      </c>
      <c r="O800" s="114" t="e">
        <f>VLOOKUP(B800,fulfillment!L:AN,29,0)</f>
        <v>#N/A</v>
      </c>
      <c r="P800" s="113"/>
      <c r="Q800" s="61" t="e">
        <f>VLOOKUP(R800,映射表!A:G,7,0)</f>
        <v>#N/A</v>
      </c>
      <c r="R800" s="131"/>
      <c r="S800" s="131"/>
      <c r="T800" s="131"/>
      <c r="U800" s="131"/>
      <c r="V800" s="131"/>
      <c r="W800" s="131"/>
      <c r="X800" s="131"/>
      <c r="Y800" s="131"/>
      <c r="Z800" s="131"/>
      <c r="AA800" s="131"/>
      <c r="AB800" s="61">
        <f t="shared" si="147"/>
        <v>0</v>
      </c>
      <c r="AE800" s="132"/>
    </row>
    <row r="801" spans="1:31" s="61" customFormat="1">
      <c r="A801" s="61" t="e">
        <f t="shared" si="137"/>
        <v>#N/A</v>
      </c>
      <c r="B801" s="121">
        <f t="shared" si="138"/>
        <v>0</v>
      </c>
      <c r="C801" s="117" t="e">
        <f>VLOOKUP(B801,映射表!A:C,3,0)</f>
        <v>#N/A</v>
      </c>
      <c r="D801" s="121">
        <f t="shared" si="139"/>
        <v>0</v>
      </c>
      <c r="E801" s="100">
        <f t="shared" si="140"/>
        <v>0</v>
      </c>
      <c r="F801" s="121">
        <f t="shared" si="141"/>
        <v>0</v>
      </c>
      <c r="G801" s="121">
        <f t="shared" si="142"/>
        <v>0</v>
      </c>
      <c r="H801" s="99" t="e">
        <f>VLOOKUP(C801,'B2B（ol)'!A:J,10,0)*D801</f>
        <v>#N/A</v>
      </c>
      <c r="I801" s="101" t="e">
        <f t="shared" si="143"/>
        <v>#DIV/0!</v>
      </c>
      <c r="J801" s="101">
        <f t="shared" si="144"/>
        <v>0</v>
      </c>
      <c r="K801" s="121">
        <f t="shared" si="145"/>
        <v>0</v>
      </c>
      <c r="L801" s="121" t="e">
        <f>VLOOKUP(C801,'B2B（ol)'!A:P,16,0)</f>
        <v>#N/A</v>
      </c>
      <c r="M801" s="117">
        <f t="shared" si="146"/>
        <v>0</v>
      </c>
      <c r="N801" s="114" t="e">
        <f>VLOOKUP(C801,'B2B（ol)'!A:K,11,0)</f>
        <v>#N/A</v>
      </c>
      <c r="O801" s="114" t="e">
        <f>VLOOKUP(B801,fulfillment!L:AN,29,0)</f>
        <v>#N/A</v>
      </c>
      <c r="P801" s="113"/>
      <c r="Q801" s="61" t="e">
        <f>VLOOKUP(R801,映射表!A:G,7,0)</f>
        <v>#N/A</v>
      </c>
      <c r="R801" s="131"/>
      <c r="S801" s="131"/>
      <c r="T801" s="131"/>
      <c r="U801" s="131"/>
      <c r="V801" s="131"/>
      <c r="W801" s="131"/>
      <c r="X801" s="131"/>
      <c r="Y801" s="131"/>
      <c r="Z801" s="131"/>
      <c r="AA801" s="131"/>
      <c r="AB801" s="61">
        <f t="shared" si="147"/>
        <v>0</v>
      </c>
      <c r="AE801" s="132"/>
    </row>
    <row r="802" spans="1:31" s="61" customFormat="1">
      <c r="A802" s="61" t="e">
        <f t="shared" si="137"/>
        <v>#N/A</v>
      </c>
      <c r="B802" s="121">
        <f t="shared" si="138"/>
        <v>0</v>
      </c>
      <c r="C802" s="117" t="e">
        <f>VLOOKUP(B802,映射表!A:C,3,0)</f>
        <v>#N/A</v>
      </c>
      <c r="D802" s="121">
        <f t="shared" si="139"/>
        <v>0</v>
      </c>
      <c r="E802" s="100">
        <f t="shared" si="140"/>
        <v>0</v>
      </c>
      <c r="F802" s="121">
        <f t="shared" si="141"/>
        <v>0</v>
      </c>
      <c r="G802" s="121">
        <f t="shared" si="142"/>
        <v>0</v>
      </c>
      <c r="H802" s="99" t="e">
        <f>VLOOKUP(C802,'B2B（ol)'!A:J,10,0)*D802</f>
        <v>#N/A</v>
      </c>
      <c r="I802" s="101" t="e">
        <f t="shared" si="143"/>
        <v>#DIV/0!</v>
      </c>
      <c r="J802" s="101">
        <f t="shared" si="144"/>
        <v>0</v>
      </c>
      <c r="K802" s="121">
        <f t="shared" si="145"/>
        <v>0</v>
      </c>
      <c r="L802" s="121" t="e">
        <f>VLOOKUP(C802,'B2B（ol)'!A:P,16,0)</f>
        <v>#N/A</v>
      </c>
      <c r="M802" s="117">
        <f t="shared" si="146"/>
        <v>0</v>
      </c>
      <c r="N802" s="114" t="e">
        <f>VLOOKUP(C802,'B2B（ol)'!A:K,11,0)</f>
        <v>#N/A</v>
      </c>
      <c r="O802" s="114" t="e">
        <f>VLOOKUP(B802,fulfillment!L:AN,29,0)</f>
        <v>#N/A</v>
      </c>
      <c r="P802" s="113"/>
      <c r="Q802" s="61" t="e">
        <f>VLOOKUP(R802,映射表!A:G,7,0)</f>
        <v>#N/A</v>
      </c>
      <c r="R802" s="131"/>
      <c r="S802" s="131"/>
      <c r="T802" s="131"/>
      <c r="U802" s="131"/>
      <c r="V802" s="131"/>
      <c r="W802" s="131"/>
      <c r="X802" s="131"/>
      <c r="Y802" s="131"/>
      <c r="Z802" s="131"/>
      <c r="AA802" s="131"/>
      <c r="AB802" s="61">
        <f t="shared" si="147"/>
        <v>0</v>
      </c>
      <c r="AE802" s="132"/>
    </row>
    <row r="803" spans="1:31" s="61" customFormat="1">
      <c r="A803" s="61" t="e">
        <f t="shared" si="137"/>
        <v>#N/A</v>
      </c>
      <c r="B803" s="121">
        <f t="shared" si="138"/>
        <v>0</v>
      </c>
      <c r="C803" s="117" t="e">
        <f>VLOOKUP(B803,映射表!A:C,3,0)</f>
        <v>#N/A</v>
      </c>
      <c r="D803" s="121">
        <f t="shared" si="139"/>
        <v>0</v>
      </c>
      <c r="E803" s="100">
        <f t="shared" si="140"/>
        <v>0</v>
      </c>
      <c r="F803" s="121">
        <f t="shared" si="141"/>
        <v>0</v>
      </c>
      <c r="G803" s="121">
        <f t="shared" si="142"/>
        <v>0</v>
      </c>
      <c r="H803" s="99" t="e">
        <f>VLOOKUP(C803,'B2B（ol)'!A:J,10,0)*D803</f>
        <v>#N/A</v>
      </c>
      <c r="I803" s="101" t="e">
        <f t="shared" si="143"/>
        <v>#DIV/0!</v>
      </c>
      <c r="J803" s="101">
        <f t="shared" si="144"/>
        <v>0</v>
      </c>
      <c r="K803" s="121">
        <f t="shared" si="145"/>
        <v>0</v>
      </c>
      <c r="L803" s="121" t="e">
        <f>VLOOKUP(C803,'B2B（ol)'!A:P,16,0)</f>
        <v>#N/A</v>
      </c>
      <c r="M803" s="117">
        <f t="shared" si="146"/>
        <v>0</v>
      </c>
      <c r="N803" s="114" t="e">
        <f>VLOOKUP(C803,'B2B（ol)'!A:K,11,0)</f>
        <v>#N/A</v>
      </c>
      <c r="O803" s="114" t="e">
        <f>VLOOKUP(B803,fulfillment!L:AN,29,0)</f>
        <v>#N/A</v>
      </c>
      <c r="P803" s="113"/>
      <c r="Q803" s="61" t="e">
        <f>VLOOKUP(R803,映射表!A:G,7,0)</f>
        <v>#N/A</v>
      </c>
      <c r="R803" s="131"/>
      <c r="S803" s="131"/>
      <c r="T803" s="131"/>
      <c r="U803" s="131"/>
      <c r="V803" s="131"/>
      <c r="W803" s="131"/>
      <c r="X803" s="131"/>
      <c r="Y803" s="131"/>
      <c r="Z803" s="131"/>
      <c r="AA803" s="131"/>
      <c r="AB803" s="61">
        <f t="shared" si="147"/>
        <v>0</v>
      </c>
      <c r="AE803" s="132"/>
    </row>
    <row r="804" spans="1:31" s="61" customFormat="1">
      <c r="A804" s="61" t="e">
        <f t="shared" si="137"/>
        <v>#N/A</v>
      </c>
      <c r="B804" s="121">
        <f t="shared" si="138"/>
        <v>0</v>
      </c>
      <c r="C804" s="117" t="e">
        <f>VLOOKUP(B804,映射表!A:C,3,0)</f>
        <v>#N/A</v>
      </c>
      <c r="D804" s="121">
        <f t="shared" si="139"/>
        <v>0</v>
      </c>
      <c r="E804" s="100">
        <f t="shared" si="140"/>
        <v>0</v>
      </c>
      <c r="F804" s="121">
        <f t="shared" si="141"/>
        <v>0</v>
      </c>
      <c r="G804" s="121">
        <f t="shared" si="142"/>
        <v>0</v>
      </c>
      <c r="H804" s="99" t="e">
        <f>VLOOKUP(C804,'B2B（ol)'!A:J,10,0)*D804</f>
        <v>#N/A</v>
      </c>
      <c r="I804" s="101" t="e">
        <f t="shared" si="143"/>
        <v>#DIV/0!</v>
      </c>
      <c r="J804" s="101">
        <f t="shared" si="144"/>
        <v>0</v>
      </c>
      <c r="K804" s="121">
        <f t="shared" si="145"/>
        <v>0</v>
      </c>
      <c r="L804" s="121" t="e">
        <f>VLOOKUP(C804,'B2B（ol)'!A:P,16,0)</f>
        <v>#N/A</v>
      </c>
      <c r="M804" s="117">
        <f t="shared" si="146"/>
        <v>0</v>
      </c>
      <c r="N804" s="114" t="e">
        <f>VLOOKUP(C804,'B2B（ol)'!A:K,11,0)</f>
        <v>#N/A</v>
      </c>
      <c r="O804" s="114" t="e">
        <f>VLOOKUP(B804,fulfillment!L:AN,29,0)</f>
        <v>#N/A</v>
      </c>
      <c r="P804" s="113"/>
      <c r="Q804" s="61" t="e">
        <f>VLOOKUP(R804,映射表!A:G,7,0)</f>
        <v>#N/A</v>
      </c>
      <c r="R804" s="131"/>
      <c r="S804" s="131"/>
      <c r="T804" s="131"/>
      <c r="U804" s="131"/>
      <c r="V804" s="131"/>
      <c r="W804" s="131"/>
      <c r="X804" s="131"/>
      <c r="Y804" s="131"/>
      <c r="Z804" s="131"/>
      <c r="AA804" s="131"/>
      <c r="AB804" s="61">
        <f t="shared" si="147"/>
        <v>0</v>
      </c>
      <c r="AE804" s="132"/>
    </row>
    <row r="805" spans="1:31" s="61" customFormat="1">
      <c r="A805" s="61" t="e">
        <f t="shared" si="137"/>
        <v>#N/A</v>
      </c>
      <c r="B805" s="121">
        <f t="shared" si="138"/>
        <v>0</v>
      </c>
      <c r="C805" s="117" t="e">
        <f>VLOOKUP(B805,映射表!A:C,3,0)</f>
        <v>#N/A</v>
      </c>
      <c r="D805" s="121">
        <f t="shared" si="139"/>
        <v>0</v>
      </c>
      <c r="E805" s="100">
        <f t="shared" si="140"/>
        <v>0</v>
      </c>
      <c r="F805" s="121">
        <f t="shared" si="141"/>
        <v>0</v>
      </c>
      <c r="G805" s="121">
        <f t="shared" si="142"/>
        <v>0</v>
      </c>
      <c r="H805" s="99" t="e">
        <f>VLOOKUP(C805,'B2B（ol)'!A:J,10,0)*D805</f>
        <v>#N/A</v>
      </c>
      <c r="I805" s="101" t="e">
        <f t="shared" si="143"/>
        <v>#DIV/0!</v>
      </c>
      <c r="J805" s="101">
        <f t="shared" si="144"/>
        <v>0</v>
      </c>
      <c r="K805" s="121">
        <f t="shared" si="145"/>
        <v>0</v>
      </c>
      <c r="L805" s="121" t="e">
        <f>VLOOKUP(C805,'B2B（ol)'!A:P,16,0)</f>
        <v>#N/A</v>
      </c>
      <c r="M805" s="117">
        <f t="shared" si="146"/>
        <v>0</v>
      </c>
      <c r="N805" s="114" t="e">
        <f>VLOOKUP(C805,'B2B（ol)'!A:K,11,0)</f>
        <v>#N/A</v>
      </c>
      <c r="O805" s="114" t="e">
        <f>VLOOKUP(B805,fulfillment!L:AN,29,0)</f>
        <v>#N/A</v>
      </c>
      <c r="P805" s="113"/>
      <c r="Q805" s="61" t="e">
        <f>VLOOKUP(R805,映射表!A:G,7,0)</f>
        <v>#N/A</v>
      </c>
      <c r="R805" s="131"/>
      <c r="S805" s="131"/>
      <c r="T805" s="131"/>
      <c r="U805" s="131"/>
      <c r="V805" s="131"/>
      <c r="W805" s="131"/>
      <c r="X805" s="131"/>
      <c r="Y805" s="131"/>
      <c r="Z805" s="131"/>
      <c r="AA805" s="131"/>
      <c r="AB805" s="61">
        <f t="shared" si="147"/>
        <v>0</v>
      </c>
      <c r="AE805" s="132"/>
    </row>
    <row r="806" spans="1:31" s="61" customFormat="1">
      <c r="A806" s="61" t="e">
        <f t="shared" si="137"/>
        <v>#N/A</v>
      </c>
      <c r="B806" s="121">
        <f t="shared" si="138"/>
        <v>0</v>
      </c>
      <c r="C806" s="117" t="e">
        <f>VLOOKUP(B806,映射表!A:C,3,0)</f>
        <v>#N/A</v>
      </c>
      <c r="D806" s="121">
        <f t="shared" si="139"/>
        <v>0</v>
      </c>
      <c r="E806" s="100">
        <f t="shared" si="140"/>
        <v>0</v>
      </c>
      <c r="F806" s="121">
        <f t="shared" si="141"/>
        <v>0</v>
      </c>
      <c r="G806" s="121">
        <f t="shared" si="142"/>
        <v>0</v>
      </c>
      <c r="H806" s="99" t="e">
        <f>VLOOKUP(C806,'B2B（ol)'!A:J,10,0)*D806</f>
        <v>#N/A</v>
      </c>
      <c r="I806" s="101" t="e">
        <f t="shared" si="143"/>
        <v>#DIV/0!</v>
      </c>
      <c r="J806" s="101">
        <f t="shared" si="144"/>
        <v>0</v>
      </c>
      <c r="K806" s="121">
        <f t="shared" si="145"/>
        <v>0</v>
      </c>
      <c r="L806" s="121" t="e">
        <f>VLOOKUP(C806,'B2B（ol)'!A:P,16,0)</f>
        <v>#N/A</v>
      </c>
      <c r="M806" s="117">
        <f t="shared" si="146"/>
        <v>0</v>
      </c>
      <c r="N806" s="114" t="e">
        <f>VLOOKUP(C806,'B2B（ol)'!A:K,11,0)</f>
        <v>#N/A</v>
      </c>
      <c r="O806" s="114" t="e">
        <f>VLOOKUP(B806,fulfillment!L:AN,29,0)</f>
        <v>#N/A</v>
      </c>
      <c r="P806" s="113"/>
      <c r="Q806" s="61" t="e">
        <f>VLOOKUP(R806,映射表!A:G,7,0)</f>
        <v>#N/A</v>
      </c>
      <c r="R806" s="131"/>
      <c r="S806" s="131"/>
      <c r="T806" s="131"/>
      <c r="U806" s="131"/>
      <c r="V806" s="131"/>
      <c r="W806" s="131"/>
      <c r="X806" s="131"/>
      <c r="Y806" s="131"/>
      <c r="Z806" s="131"/>
      <c r="AA806" s="131"/>
      <c r="AB806" s="61">
        <f t="shared" si="147"/>
        <v>0</v>
      </c>
      <c r="AE806" s="132"/>
    </row>
    <row r="807" spans="1:31" s="61" customFormat="1">
      <c r="A807" s="61" t="e">
        <f t="shared" si="137"/>
        <v>#N/A</v>
      </c>
      <c r="B807" s="121">
        <f t="shared" si="138"/>
        <v>0</v>
      </c>
      <c r="C807" s="117" t="e">
        <f>VLOOKUP(B807,映射表!A:C,3,0)</f>
        <v>#N/A</v>
      </c>
      <c r="D807" s="121">
        <f t="shared" si="139"/>
        <v>0</v>
      </c>
      <c r="E807" s="100">
        <f t="shared" si="140"/>
        <v>0</v>
      </c>
      <c r="F807" s="121">
        <f t="shared" si="141"/>
        <v>0</v>
      </c>
      <c r="G807" s="121">
        <f t="shared" si="142"/>
        <v>0</v>
      </c>
      <c r="H807" s="99" t="e">
        <f>VLOOKUP(C807,'B2B（ol)'!A:J,10,0)*D807</f>
        <v>#N/A</v>
      </c>
      <c r="I807" s="101" t="e">
        <f t="shared" si="143"/>
        <v>#DIV/0!</v>
      </c>
      <c r="J807" s="101">
        <f t="shared" si="144"/>
        <v>0</v>
      </c>
      <c r="K807" s="121">
        <f t="shared" si="145"/>
        <v>0</v>
      </c>
      <c r="L807" s="121" t="e">
        <f>VLOOKUP(C807,'B2B（ol)'!A:P,16,0)</f>
        <v>#N/A</v>
      </c>
      <c r="M807" s="117">
        <f t="shared" si="146"/>
        <v>0</v>
      </c>
      <c r="N807" s="114" t="e">
        <f>VLOOKUP(C807,'B2B（ol)'!A:K,11,0)</f>
        <v>#N/A</v>
      </c>
      <c r="O807" s="114" t="e">
        <f>VLOOKUP(B807,fulfillment!L:AN,29,0)</f>
        <v>#N/A</v>
      </c>
      <c r="P807" s="113"/>
      <c r="Q807" s="61" t="e">
        <f>VLOOKUP(R807,映射表!A:G,7,0)</f>
        <v>#N/A</v>
      </c>
      <c r="R807" s="131"/>
      <c r="S807" s="131"/>
      <c r="T807" s="131"/>
      <c r="U807" s="131"/>
      <c r="V807" s="131"/>
      <c r="W807" s="131"/>
      <c r="X807" s="131"/>
      <c r="Y807" s="131"/>
      <c r="Z807" s="131"/>
      <c r="AA807" s="131"/>
      <c r="AB807" s="61">
        <f t="shared" si="147"/>
        <v>0</v>
      </c>
      <c r="AE807" s="132"/>
    </row>
    <row r="808" spans="1:31" s="61" customFormat="1">
      <c r="A808" s="61" t="e">
        <f t="shared" si="137"/>
        <v>#N/A</v>
      </c>
      <c r="B808" s="121">
        <f t="shared" si="138"/>
        <v>0</v>
      </c>
      <c r="C808" s="117" t="e">
        <f>VLOOKUP(B808,映射表!A:C,3,0)</f>
        <v>#N/A</v>
      </c>
      <c r="D808" s="121">
        <f t="shared" si="139"/>
        <v>0</v>
      </c>
      <c r="E808" s="100">
        <f t="shared" si="140"/>
        <v>0</v>
      </c>
      <c r="F808" s="121">
        <f t="shared" si="141"/>
        <v>0</v>
      </c>
      <c r="G808" s="121">
        <f t="shared" si="142"/>
        <v>0</v>
      </c>
      <c r="H808" s="99" t="e">
        <f>VLOOKUP(C808,'B2B（ol)'!A:J,10,0)*D808</f>
        <v>#N/A</v>
      </c>
      <c r="I808" s="101" t="e">
        <f t="shared" si="143"/>
        <v>#DIV/0!</v>
      </c>
      <c r="J808" s="101">
        <f t="shared" si="144"/>
        <v>0</v>
      </c>
      <c r="K808" s="121">
        <f t="shared" si="145"/>
        <v>0</v>
      </c>
      <c r="L808" s="121" t="e">
        <f>VLOOKUP(C808,'B2B（ol)'!A:P,16,0)</f>
        <v>#N/A</v>
      </c>
      <c r="M808" s="117">
        <f t="shared" si="146"/>
        <v>0</v>
      </c>
      <c r="N808" s="114" t="e">
        <f>VLOOKUP(C808,'B2B（ol)'!A:K,11,0)</f>
        <v>#N/A</v>
      </c>
      <c r="O808" s="114" t="e">
        <f>VLOOKUP(B808,fulfillment!L:AN,29,0)</f>
        <v>#N/A</v>
      </c>
      <c r="P808" s="113"/>
      <c r="Q808" s="61" t="e">
        <f>VLOOKUP(R808,映射表!A:G,7,0)</f>
        <v>#N/A</v>
      </c>
      <c r="R808" s="131"/>
      <c r="S808" s="131"/>
      <c r="T808" s="131"/>
      <c r="U808" s="131"/>
      <c r="V808" s="131"/>
      <c r="W808" s="131"/>
      <c r="X808" s="131"/>
      <c r="Y808" s="131"/>
      <c r="Z808" s="131"/>
      <c r="AA808" s="131"/>
      <c r="AB808" s="61">
        <f t="shared" si="147"/>
        <v>0</v>
      </c>
      <c r="AE808" s="132"/>
    </row>
    <row r="809" spans="1:31" s="61" customFormat="1">
      <c r="A809" s="61" t="e">
        <f t="shared" si="137"/>
        <v>#N/A</v>
      </c>
      <c r="B809" s="121">
        <f t="shared" si="138"/>
        <v>0</v>
      </c>
      <c r="C809" s="117" t="e">
        <f>VLOOKUP(B809,映射表!A:C,3,0)</f>
        <v>#N/A</v>
      </c>
      <c r="D809" s="121">
        <f t="shared" si="139"/>
        <v>0</v>
      </c>
      <c r="E809" s="100">
        <f t="shared" si="140"/>
        <v>0</v>
      </c>
      <c r="F809" s="121">
        <f t="shared" si="141"/>
        <v>0</v>
      </c>
      <c r="G809" s="121">
        <f t="shared" si="142"/>
        <v>0</v>
      </c>
      <c r="H809" s="99" t="e">
        <f>VLOOKUP(C809,'B2B（ol)'!A:J,10,0)*D809</f>
        <v>#N/A</v>
      </c>
      <c r="I809" s="101" t="e">
        <f t="shared" si="143"/>
        <v>#DIV/0!</v>
      </c>
      <c r="J809" s="101">
        <f t="shared" si="144"/>
        <v>0</v>
      </c>
      <c r="K809" s="121">
        <f t="shared" si="145"/>
        <v>0</v>
      </c>
      <c r="L809" s="121" t="e">
        <f>VLOOKUP(C809,'B2B（ol)'!A:P,16,0)</f>
        <v>#N/A</v>
      </c>
      <c r="M809" s="117">
        <f t="shared" si="146"/>
        <v>0</v>
      </c>
      <c r="N809" s="114" t="e">
        <f>VLOOKUP(C809,'B2B（ol)'!A:K,11,0)</f>
        <v>#N/A</v>
      </c>
      <c r="O809" s="114" t="e">
        <f>VLOOKUP(B809,fulfillment!L:AN,29,0)</f>
        <v>#N/A</v>
      </c>
      <c r="P809" s="113"/>
      <c r="Q809" s="61" t="e">
        <f>VLOOKUP(R809,映射表!A:G,7,0)</f>
        <v>#N/A</v>
      </c>
      <c r="R809" s="131"/>
      <c r="S809" s="131"/>
      <c r="T809" s="131"/>
      <c r="U809" s="131"/>
      <c r="V809" s="131"/>
      <c r="W809" s="131"/>
      <c r="X809" s="131"/>
      <c r="Y809" s="131"/>
      <c r="Z809" s="131"/>
      <c r="AA809" s="131"/>
      <c r="AB809" s="61">
        <f t="shared" si="147"/>
        <v>0</v>
      </c>
      <c r="AE809" s="132"/>
    </row>
    <row r="810" spans="1:31" s="61" customFormat="1">
      <c r="A810" s="61" t="e">
        <f t="shared" si="137"/>
        <v>#N/A</v>
      </c>
      <c r="B810" s="121">
        <f t="shared" si="138"/>
        <v>0</v>
      </c>
      <c r="C810" s="117" t="e">
        <f>VLOOKUP(B810,映射表!A:C,3,0)</f>
        <v>#N/A</v>
      </c>
      <c r="D810" s="121">
        <f t="shared" si="139"/>
        <v>0</v>
      </c>
      <c r="E810" s="100">
        <f t="shared" si="140"/>
        <v>0</v>
      </c>
      <c r="F810" s="121">
        <f t="shared" si="141"/>
        <v>0</v>
      </c>
      <c r="G810" s="121">
        <f t="shared" si="142"/>
        <v>0</v>
      </c>
      <c r="H810" s="99" t="e">
        <f>VLOOKUP(C810,'B2B（ol)'!A:J,10,0)*D810</f>
        <v>#N/A</v>
      </c>
      <c r="I810" s="101" t="e">
        <f t="shared" si="143"/>
        <v>#DIV/0!</v>
      </c>
      <c r="J810" s="101">
        <f t="shared" si="144"/>
        <v>0</v>
      </c>
      <c r="K810" s="121">
        <f t="shared" si="145"/>
        <v>0</v>
      </c>
      <c r="L810" s="121" t="e">
        <f>VLOOKUP(C810,'B2B（ol)'!A:P,16,0)</f>
        <v>#N/A</v>
      </c>
      <c r="M810" s="117">
        <f t="shared" si="146"/>
        <v>0</v>
      </c>
      <c r="N810" s="114" t="e">
        <f>VLOOKUP(C810,'B2B（ol)'!A:K,11,0)</f>
        <v>#N/A</v>
      </c>
      <c r="O810" s="114" t="e">
        <f>VLOOKUP(B810,fulfillment!L:AN,29,0)</f>
        <v>#N/A</v>
      </c>
      <c r="P810" s="113"/>
      <c r="Q810" s="61" t="e">
        <f>VLOOKUP(R810,映射表!A:G,7,0)</f>
        <v>#N/A</v>
      </c>
      <c r="R810" s="131"/>
      <c r="S810" s="131"/>
      <c r="T810" s="131"/>
      <c r="U810" s="131"/>
      <c r="V810" s="131"/>
      <c r="W810" s="131"/>
      <c r="X810" s="131"/>
      <c r="Y810" s="131"/>
      <c r="Z810" s="131"/>
      <c r="AA810" s="131"/>
      <c r="AB810" s="61">
        <f t="shared" si="147"/>
        <v>0</v>
      </c>
      <c r="AE810" s="132"/>
    </row>
    <row r="811" spans="1:31" s="61" customFormat="1">
      <c r="A811" s="61" t="e">
        <f t="shared" si="137"/>
        <v>#N/A</v>
      </c>
      <c r="B811" s="121">
        <f t="shared" si="138"/>
        <v>0</v>
      </c>
      <c r="C811" s="117" t="e">
        <f>VLOOKUP(B811,映射表!A:C,3,0)</f>
        <v>#N/A</v>
      </c>
      <c r="D811" s="121">
        <f t="shared" si="139"/>
        <v>0</v>
      </c>
      <c r="E811" s="100">
        <f t="shared" si="140"/>
        <v>0</v>
      </c>
      <c r="F811" s="121">
        <f t="shared" si="141"/>
        <v>0</v>
      </c>
      <c r="G811" s="121">
        <f t="shared" si="142"/>
        <v>0</v>
      </c>
      <c r="H811" s="99" t="e">
        <f>VLOOKUP(C811,'B2B（ol)'!A:J,10,0)*D811</f>
        <v>#N/A</v>
      </c>
      <c r="I811" s="101" t="e">
        <f t="shared" si="143"/>
        <v>#DIV/0!</v>
      </c>
      <c r="J811" s="101">
        <f t="shared" si="144"/>
        <v>0</v>
      </c>
      <c r="K811" s="121">
        <f t="shared" si="145"/>
        <v>0</v>
      </c>
      <c r="L811" s="121" t="e">
        <f>VLOOKUP(C811,'B2B（ol)'!A:P,16,0)</f>
        <v>#N/A</v>
      </c>
      <c r="M811" s="117">
        <f t="shared" si="146"/>
        <v>0</v>
      </c>
      <c r="N811" s="114" t="e">
        <f>VLOOKUP(C811,'B2B（ol)'!A:K,11,0)</f>
        <v>#N/A</v>
      </c>
      <c r="O811" s="114" t="e">
        <f>VLOOKUP(B811,fulfillment!L:AN,29,0)</f>
        <v>#N/A</v>
      </c>
      <c r="P811" s="113"/>
      <c r="Q811" s="61" t="e">
        <f>VLOOKUP(R811,映射表!A:G,7,0)</f>
        <v>#N/A</v>
      </c>
      <c r="R811" s="131"/>
      <c r="S811" s="131"/>
      <c r="T811" s="131"/>
      <c r="U811" s="131"/>
      <c r="V811" s="131"/>
      <c r="W811" s="131"/>
      <c r="X811" s="131"/>
      <c r="Y811" s="131"/>
      <c r="Z811" s="131"/>
      <c r="AA811" s="131"/>
      <c r="AB811" s="61">
        <f t="shared" si="147"/>
        <v>0</v>
      </c>
      <c r="AE811" s="132"/>
    </row>
    <row r="812" spans="1:31" s="61" customFormat="1">
      <c r="A812" s="61" t="e">
        <f t="shared" si="137"/>
        <v>#N/A</v>
      </c>
      <c r="B812" s="121">
        <f t="shared" si="138"/>
        <v>0</v>
      </c>
      <c r="C812" s="117" t="e">
        <f>VLOOKUP(B812,映射表!A:C,3,0)</f>
        <v>#N/A</v>
      </c>
      <c r="D812" s="121">
        <f t="shared" si="139"/>
        <v>0</v>
      </c>
      <c r="E812" s="100">
        <f t="shared" si="140"/>
        <v>0</v>
      </c>
      <c r="F812" s="121">
        <f t="shared" si="141"/>
        <v>0</v>
      </c>
      <c r="G812" s="121">
        <f t="shared" si="142"/>
        <v>0</v>
      </c>
      <c r="H812" s="99" t="e">
        <f>VLOOKUP(C812,'B2B（ol)'!A:J,10,0)*D812</f>
        <v>#N/A</v>
      </c>
      <c r="I812" s="101" t="e">
        <f t="shared" si="143"/>
        <v>#DIV/0!</v>
      </c>
      <c r="J812" s="101">
        <f t="shared" si="144"/>
        <v>0</v>
      </c>
      <c r="K812" s="121">
        <f t="shared" si="145"/>
        <v>0</v>
      </c>
      <c r="L812" s="121" t="e">
        <f>VLOOKUP(C812,'B2B（ol)'!A:P,16,0)</f>
        <v>#N/A</v>
      </c>
      <c r="M812" s="117">
        <f t="shared" si="146"/>
        <v>0</v>
      </c>
      <c r="N812" s="114" t="e">
        <f>VLOOKUP(C812,'B2B（ol)'!A:K,11,0)</f>
        <v>#N/A</v>
      </c>
      <c r="O812" s="114" t="e">
        <f>VLOOKUP(B812,fulfillment!L:AN,29,0)</f>
        <v>#N/A</v>
      </c>
      <c r="P812" s="113"/>
      <c r="Q812" s="61" t="e">
        <f>VLOOKUP(R812,映射表!A:G,7,0)</f>
        <v>#N/A</v>
      </c>
      <c r="R812" s="131"/>
      <c r="S812" s="131"/>
      <c r="T812" s="131"/>
      <c r="U812" s="131"/>
      <c r="V812" s="131"/>
      <c r="W812" s="131"/>
      <c r="X812" s="131"/>
      <c r="Y812" s="131"/>
      <c r="Z812" s="131"/>
      <c r="AA812" s="131"/>
      <c r="AB812" s="61">
        <f t="shared" si="147"/>
        <v>0</v>
      </c>
      <c r="AE812" s="132"/>
    </row>
    <row r="813" spans="1:31" s="61" customFormat="1">
      <c r="A813" s="61" t="e">
        <f t="shared" si="137"/>
        <v>#N/A</v>
      </c>
      <c r="B813" s="121">
        <f t="shared" si="138"/>
        <v>0</v>
      </c>
      <c r="C813" s="117" t="e">
        <f>VLOOKUP(B813,映射表!A:C,3,0)</f>
        <v>#N/A</v>
      </c>
      <c r="D813" s="121">
        <f t="shared" si="139"/>
        <v>0</v>
      </c>
      <c r="E813" s="100">
        <f t="shared" si="140"/>
        <v>0</v>
      </c>
      <c r="F813" s="121">
        <f t="shared" si="141"/>
        <v>0</v>
      </c>
      <c r="G813" s="121">
        <f t="shared" si="142"/>
        <v>0</v>
      </c>
      <c r="H813" s="99" t="e">
        <f>VLOOKUP(C813,'B2B（ol)'!A:J,10,0)*D813</f>
        <v>#N/A</v>
      </c>
      <c r="I813" s="101" t="e">
        <f t="shared" si="143"/>
        <v>#DIV/0!</v>
      </c>
      <c r="J813" s="101">
        <f t="shared" si="144"/>
        <v>0</v>
      </c>
      <c r="K813" s="121">
        <f t="shared" si="145"/>
        <v>0</v>
      </c>
      <c r="L813" s="121" t="e">
        <f>VLOOKUP(C813,'B2B（ol)'!A:P,16,0)</f>
        <v>#N/A</v>
      </c>
      <c r="M813" s="117">
        <f t="shared" si="146"/>
        <v>0</v>
      </c>
      <c r="N813" s="114" t="e">
        <f>VLOOKUP(C813,'B2B（ol)'!A:K,11,0)</f>
        <v>#N/A</v>
      </c>
      <c r="O813" s="114" t="e">
        <f>VLOOKUP(B813,fulfillment!L:AN,29,0)</f>
        <v>#N/A</v>
      </c>
      <c r="P813" s="113"/>
      <c r="Q813" s="61" t="e">
        <f>VLOOKUP(R813,映射表!A:G,7,0)</f>
        <v>#N/A</v>
      </c>
      <c r="R813" s="131"/>
      <c r="S813" s="131"/>
      <c r="T813" s="131"/>
      <c r="U813" s="131"/>
      <c r="V813" s="131"/>
      <c r="W813" s="131"/>
      <c r="X813" s="131"/>
      <c r="Y813" s="131"/>
      <c r="Z813" s="131"/>
      <c r="AA813" s="131"/>
      <c r="AB813" s="61">
        <f t="shared" si="147"/>
        <v>0</v>
      </c>
      <c r="AE813" s="132"/>
    </row>
    <row r="814" spans="1:31" s="61" customFormat="1">
      <c r="A814" s="61" t="e">
        <f t="shared" si="137"/>
        <v>#N/A</v>
      </c>
      <c r="B814" s="121">
        <f t="shared" si="138"/>
        <v>0</v>
      </c>
      <c r="C814" s="117" t="e">
        <f>VLOOKUP(B814,映射表!A:C,3,0)</f>
        <v>#N/A</v>
      </c>
      <c r="D814" s="121">
        <f t="shared" si="139"/>
        <v>0</v>
      </c>
      <c r="E814" s="100">
        <f t="shared" si="140"/>
        <v>0</v>
      </c>
      <c r="F814" s="121">
        <f t="shared" si="141"/>
        <v>0</v>
      </c>
      <c r="G814" s="121">
        <f t="shared" si="142"/>
        <v>0</v>
      </c>
      <c r="H814" s="99" t="e">
        <f>VLOOKUP(C814,'B2B（ol)'!A:J,10,0)*D814</f>
        <v>#N/A</v>
      </c>
      <c r="I814" s="101" t="e">
        <f t="shared" si="143"/>
        <v>#DIV/0!</v>
      </c>
      <c r="J814" s="101">
        <f t="shared" si="144"/>
        <v>0</v>
      </c>
      <c r="K814" s="121">
        <f t="shared" si="145"/>
        <v>0</v>
      </c>
      <c r="L814" s="121" t="e">
        <f>VLOOKUP(C814,'B2B（ol)'!A:P,16,0)</f>
        <v>#N/A</v>
      </c>
      <c r="M814" s="117">
        <f t="shared" si="146"/>
        <v>0</v>
      </c>
      <c r="N814" s="114" t="e">
        <f>VLOOKUP(C814,'B2B（ol)'!A:K,11,0)</f>
        <v>#N/A</v>
      </c>
      <c r="O814" s="114" t="e">
        <f>VLOOKUP(B814,fulfillment!L:AN,29,0)</f>
        <v>#N/A</v>
      </c>
      <c r="P814" s="113"/>
      <c r="Q814" s="61" t="e">
        <f>VLOOKUP(R814,映射表!A:G,7,0)</f>
        <v>#N/A</v>
      </c>
      <c r="R814" s="131"/>
      <c r="S814" s="131"/>
      <c r="T814" s="131"/>
      <c r="U814" s="131"/>
      <c r="V814" s="131"/>
      <c r="W814" s="131"/>
      <c r="X814" s="131"/>
      <c r="Y814" s="131"/>
      <c r="Z814" s="131"/>
      <c r="AA814" s="131"/>
      <c r="AB814" s="61">
        <f t="shared" si="147"/>
        <v>0</v>
      </c>
      <c r="AE814" s="132"/>
    </row>
    <row r="815" spans="1:31" s="61" customFormat="1">
      <c r="A815" s="61" t="e">
        <f t="shared" si="137"/>
        <v>#N/A</v>
      </c>
      <c r="B815" s="121">
        <f t="shared" si="138"/>
        <v>0</v>
      </c>
      <c r="C815" s="117" t="e">
        <f>VLOOKUP(B815,映射表!A:C,3,0)</f>
        <v>#N/A</v>
      </c>
      <c r="D815" s="121">
        <f t="shared" si="139"/>
        <v>0</v>
      </c>
      <c r="E815" s="100">
        <f t="shared" si="140"/>
        <v>0</v>
      </c>
      <c r="F815" s="121">
        <f t="shared" si="141"/>
        <v>0</v>
      </c>
      <c r="G815" s="121">
        <f t="shared" si="142"/>
        <v>0</v>
      </c>
      <c r="H815" s="99" t="e">
        <f>VLOOKUP(C815,'B2B（ol)'!A:J,10,0)*D815</f>
        <v>#N/A</v>
      </c>
      <c r="I815" s="101" t="e">
        <f t="shared" si="143"/>
        <v>#DIV/0!</v>
      </c>
      <c r="J815" s="101">
        <f t="shared" si="144"/>
        <v>0</v>
      </c>
      <c r="K815" s="121">
        <f t="shared" si="145"/>
        <v>0</v>
      </c>
      <c r="L815" s="121" t="e">
        <f>VLOOKUP(C815,'B2B（ol)'!A:P,16,0)</f>
        <v>#N/A</v>
      </c>
      <c r="M815" s="117">
        <f t="shared" si="146"/>
        <v>0</v>
      </c>
      <c r="N815" s="114" t="e">
        <f>VLOOKUP(C815,'B2B（ol)'!A:K,11,0)</f>
        <v>#N/A</v>
      </c>
      <c r="O815" s="114" t="e">
        <f>VLOOKUP(B815,fulfillment!L:AN,29,0)</f>
        <v>#N/A</v>
      </c>
      <c r="P815" s="113"/>
      <c r="Q815" s="61" t="e">
        <f>VLOOKUP(R815,映射表!A:G,7,0)</f>
        <v>#N/A</v>
      </c>
      <c r="R815" s="131"/>
      <c r="S815" s="131"/>
      <c r="T815" s="131"/>
      <c r="U815" s="131"/>
      <c r="V815" s="131"/>
      <c r="W815" s="131"/>
      <c r="X815" s="131"/>
      <c r="Y815" s="131"/>
      <c r="Z815" s="131"/>
      <c r="AA815" s="131"/>
      <c r="AB815" s="61">
        <f t="shared" si="147"/>
        <v>0</v>
      </c>
      <c r="AE815" s="132"/>
    </row>
    <row r="816" spans="1:31" s="61" customFormat="1">
      <c r="A816" s="61" t="e">
        <f t="shared" si="137"/>
        <v>#N/A</v>
      </c>
      <c r="B816" s="121">
        <f t="shared" si="138"/>
        <v>0</v>
      </c>
      <c r="C816" s="117" t="e">
        <f>VLOOKUP(B816,映射表!A:C,3,0)</f>
        <v>#N/A</v>
      </c>
      <c r="D816" s="121">
        <f t="shared" si="139"/>
        <v>0</v>
      </c>
      <c r="E816" s="100">
        <f t="shared" si="140"/>
        <v>0</v>
      </c>
      <c r="F816" s="121">
        <f t="shared" si="141"/>
        <v>0</v>
      </c>
      <c r="G816" s="121">
        <f t="shared" si="142"/>
        <v>0</v>
      </c>
      <c r="H816" s="99" t="e">
        <f>VLOOKUP(C816,'B2B（ol)'!A:J,10,0)*D816</f>
        <v>#N/A</v>
      </c>
      <c r="I816" s="101" t="e">
        <f t="shared" si="143"/>
        <v>#DIV/0!</v>
      </c>
      <c r="J816" s="101">
        <f t="shared" si="144"/>
        <v>0</v>
      </c>
      <c r="K816" s="121">
        <f t="shared" si="145"/>
        <v>0</v>
      </c>
      <c r="L816" s="121" t="e">
        <f>VLOOKUP(C816,'B2B（ol)'!A:P,16,0)</f>
        <v>#N/A</v>
      </c>
      <c r="M816" s="117">
        <f t="shared" si="146"/>
        <v>0</v>
      </c>
      <c r="N816" s="114" t="e">
        <f>VLOOKUP(C816,'B2B（ol)'!A:K,11,0)</f>
        <v>#N/A</v>
      </c>
      <c r="O816" s="114" t="e">
        <f>VLOOKUP(B816,fulfillment!L:AN,29,0)</f>
        <v>#N/A</v>
      </c>
      <c r="P816" s="113"/>
      <c r="Q816" s="61" t="e">
        <f>VLOOKUP(R816,映射表!A:G,7,0)</f>
        <v>#N/A</v>
      </c>
      <c r="R816" s="131"/>
      <c r="S816" s="131"/>
      <c r="T816" s="131"/>
      <c r="U816" s="131"/>
      <c r="V816" s="131"/>
      <c r="W816" s="131"/>
      <c r="X816" s="131"/>
      <c r="Y816" s="131"/>
      <c r="Z816" s="131"/>
      <c r="AA816" s="131"/>
      <c r="AB816" s="61">
        <f t="shared" si="147"/>
        <v>0</v>
      </c>
      <c r="AE816" s="132"/>
    </row>
    <row r="817" spans="1:31" s="61" customFormat="1">
      <c r="A817" s="61" t="e">
        <f t="shared" si="137"/>
        <v>#N/A</v>
      </c>
      <c r="B817" s="121">
        <f t="shared" si="138"/>
        <v>0</v>
      </c>
      <c r="C817" s="117" t="e">
        <f>VLOOKUP(B817,映射表!A:C,3,0)</f>
        <v>#N/A</v>
      </c>
      <c r="D817" s="121">
        <f t="shared" si="139"/>
        <v>0</v>
      </c>
      <c r="E817" s="100">
        <f t="shared" si="140"/>
        <v>0</v>
      </c>
      <c r="F817" s="121">
        <f t="shared" si="141"/>
        <v>0</v>
      </c>
      <c r="G817" s="121">
        <f t="shared" si="142"/>
        <v>0</v>
      </c>
      <c r="H817" s="99" t="e">
        <f>VLOOKUP(C817,'B2B（ol)'!A:J,10,0)*D817</f>
        <v>#N/A</v>
      </c>
      <c r="I817" s="101" t="e">
        <f t="shared" si="143"/>
        <v>#DIV/0!</v>
      </c>
      <c r="J817" s="101">
        <f t="shared" si="144"/>
        <v>0</v>
      </c>
      <c r="K817" s="121">
        <f t="shared" si="145"/>
        <v>0</v>
      </c>
      <c r="L817" s="121" t="e">
        <f>VLOOKUP(C817,'B2B（ol)'!A:P,16,0)</f>
        <v>#N/A</v>
      </c>
      <c r="M817" s="117">
        <f t="shared" si="146"/>
        <v>0</v>
      </c>
      <c r="N817" s="114" t="e">
        <f>VLOOKUP(C817,'B2B（ol)'!A:K,11,0)</f>
        <v>#N/A</v>
      </c>
      <c r="O817" s="114" t="e">
        <f>VLOOKUP(B817,fulfillment!L:AN,29,0)</f>
        <v>#N/A</v>
      </c>
      <c r="P817" s="113"/>
      <c r="Q817" s="61" t="e">
        <f>VLOOKUP(R817,映射表!A:G,7,0)</f>
        <v>#N/A</v>
      </c>
      <c r="R817" s="131"/>
      <c r="S817" s="131"/>
      <c r="T817" s="131"/>
      <c r="U817" s="131"/>
      <c r="V817" s="131"/>
      <c r="W817" s="131"/>
      <c r="X817" s="131"/>
      <c r="Y817" s="131"/>
      <c r="Z817" s="131"/>
      <c r="AA817" s="131"/>
      <c r="AB817" s="61">
        <f t="shared" si="147"/>
        <v>0</v>
      </c>
      <c r="AE817" s="132"/>
    </row>
    <row r="818" spans="1:31" s="61" customFormat="1">
      <c r="A818" s="61" t="e">
        <f t="shared" si="137"/>
        <v>#N/A</v>
      </c>
      <c r="B818" s="121">
        <f t="shared" si="138"/>
        <v>0</v>
      </c>
      <c r="C818" s="117" t="e">
        <f>VLOOKUP(B818,映射表!A:C,3,0)</f>
        <v>#N/A</v>
      </c>
      <c r="D818" s="121">
        <f t="shared" si="139"/>
        <v>0</v>
      </c>
      <c r="E818" s="100">
        <f t="shared" si="140"/>
        <v>0</v>
      </c>
      <c r="F818" s="121">
        <f t="shared" si="141"/>
        <v>0</v>
      </c>
      <c r="G818" s="121">
        <f t="shared" si="142"/>
        <v>0</v>
      </c>
      <c r="H818" s="99" t="e">
        <f>VLOOKUP(C818,'B2B（ol)'!A:J,10,0)*D818</f>
        <v>#N/A</v>
      </c>
      <c r="I818" s="101" t="e">
        <f t="shared" si="143"/>
        <v>#DIV/0!</v>
      </c>
      <c r="J818" s="101">
        <f t="shared" si="144"/>
        <v>0</v>
      </c>
      <c r="K818" s="121">
        <f t="shared" si="145"/>
        <v>0</v>
      </c>
      <c r="L818" s="121" t="e">
        <f>VLOOKUP(C818,'B2B（ol)'!A:P,16,0)</f>
        <v>#N/A</v>
      </c>
      <c r="M818" s="117">
        <f t="shared" si="146"/>
        <v>0</v>
      </c>
      <c r="N818" s="114" t="e">
        <f>VLOOKUP(C818,'B2B（ol)'!A:K,11,0)</f>
        <v>#N/A</v>
      </c>
      <c r="O818" s="114" t="e">
        <f>VLOOKUP(B818,fulfillment!L:AN,29,0)</f>
        <v>#N/A</v>
      </c>
      <c r="P818" s="113"/>
      <c r="Q818" s="61" t="e">
        <f>VLOOKUP(R818,映射表!A:G,7,0)</f>
        <v>#N/A</v>
      </c>
      <c r="R818" s="131"/>
      <c r="S818" s="131"/>
      <c r="T818" s="131"/>
      <c r="U818" s="131"/>
      <c r="V818" s="131"/>
      <c r="W818" s="131"/>
      <c r="X818" s="131"/>
      <c r="Y818" s="131"/>
      <c r="Z818" s="131"/>
      <c r="AA818" s="131"/>
      <c r="AB818" s="61">
        <f t="shared" si="147"/>
        <v>0</v>
      </c>
      <c r="AE818" s="132"/>
    </row>
    <row r="819" spans="1:31" s="61" customFormat="1">
      <c r="A819" s="61" t="e">
        <f t="shared" si="137"/>
        <v>#N/A</v>
      </c>
      <c r="B819" s="121">
        <f t="shared" si="138"/>
        <v>0</v>
      </c>
      <c r="C819" s="117" t="e">
        <f>VLOOKUP(B819,映射表!A:C,3,0)</f>
        <v>#N/A</v>
      </c>
      <c r="D819" s="121">
        <f t="shared" si="139"/>
        <v>0</v>
      </c>
      <c r="E819" s="100">
        <f t="shared" si="140"/>
        <v>0</v>
      </c>
      <c r="F819" s="121">
        <f t="shared" si="141"/>
        <v>0</v>
      </c>
      <c r="G819" s="121">
        <f t="shared" si="142"/>
        <v>0</v>
      </c>
      <c r="H819" s="99" t="e">
        <f>VLOOKUP(C819,'B2B（ol)'!A:J,10,0)*D819</f>
        <v>#N/A</v>
      </c>
      <c r="I819" s="101" t="e">
        <f t="shared" si="143"/>
        <v>#DIV/0!</v>
      </c>
      <c r="J819" s="101">
        <f t="shared" si="144"/>
        <v>0</v>
      </c>
      <c r="K819" s="121">
        <f t="shared" si="145"/>
        <v>0</v>
      </c>
      <c r="L819" s="121" t="e">
        <f>VLOOKUP(C819,'B2B（ol)'!A:P,16,0)</f>
        <v>#N/A</v>
      </c>
      <c r="M819" s="117">
        <f t="shared" si="146"/>
        <v>0</v>
      </c>
      <c r="N819" s="114" t="e">
        <f>VLOOKUP(C819,'B2B（ol)'!A:K,11,0)</f>
        <v>#N/A</v>
      </c>
      <c r="O819" s="114" t="e">
        <f>VLOOKUP(B819,fulfillment!L:AN,29,0)</f>
        <v>#N/A</v>
      </c>
      <c r="P819" s="113"/>
      <c r="Q819" s="61" t="e">
        <f>VLOOKUP(R819,映射表!A:G,7,0)</f>
        <v>#N/A</v>
      </c>
      <c r="R819" s="131"/>
      <c r="S819" s="131"/>
      <c r="T819" s="131"/>
      <c r="U819" s="131"/>
      <c r="V819" s="131"/>
      <c r="W819" s="131"/>
      <c r="X819" s="131"/>
      <c r="Y819" s="131"/>
      <c r="Z819" s="131"/>
      <c r="AA819" s="131"/>
      <c r="AB819" s="61">
        <f t="shared" si="147"/>
        <v>0</v>
      </c>
      <c r="AE819" s="132"/>
    </row>
    <row r="820" spans="1:31" s="61" customFormat="1">
      <c r="A820" s="61" t="e">
        <f t="shared" si="137"/>
        <v>#N/A</v>
      </c>
      <c r="B820" s="121">
        <f t="shared" si="138"/>
        <v>0</v>
      </c>
      <c r="C820" s="117" t="e">
        <f>VLOOKUP(B820,映射表!A:C,3,0)</f>
        <v>#N/A</v>
      </c>
      <c r="D820" s="121">
        <f t="shared" si="139"/>
        <v>0</v>
      </c>
      <c r="E820" s="100">
        <f t="shared" si="140"/>
        <v>0</v>
      </c>
      <c r="F820" s="121">
        <f t="shared" si="141"/>
        <v>0</v>
      </c>
      <c r="G820" s="121">
        <f t="shared" si="142"/>
        <v>0</v>
      </c>
      <c r="H820" s="99" t="e">
        <f>VLOOKUP(C820,'B2B（ol)'!A:J,10,0)*D820</f>
        <v>#N/A</v>
      </c>
      <c r="I820" s="101" t="e">
        <f t="shared" si="143"/>
        <v>#DIV/0!</v>
      </c>
      <c r="J820" s="101">
        <f t="shared" si="144"/>
        <v>0</v>
      </c>
      <c r="K820" s="121">
        <f t="shared" si="145"/>
        <v>0</v>
      </c>
      <c r="L820" s="121" t="e">
        <f>VLOOKUP(C820,'B2B（ol)'!A:P,16,0)</f>
        <v>#N/A</v>
      </c>
      <c r="M820" s="117">
        <f t="shared" si="146"/>
        <v>0</v>
      </c>
      <c r="N820" s="114" t="e">
        <f>VLOOKUP(C820,'B2B（ol)'!A:K,11,0)</f>
        <v>#N/A</v>
      </c>
      <c r="O820" s="114" t="e">
        <f>VLOOKUP(B820,fulfillment!L:AN,29,0)</f>
        <v>#N/A</v>
      </c>
      <c r="P820" s="113"/>
      <c r="Q820" s="61" t="e">
        <f>VLOOKUP(R820,映射表!A:G,7,0)</f>
        <v>#N/A</v>
      </c>
      <c r="R820" s="131"/>
      <c r="S820" s="131"/>
      <c r="T820" s="131"/>
      <c r="U820" s="131"/>
      <c r="V820" s="131"/>
      <c r="W820" s="131"/>
      <c r="X820" s="131"/>
      <c r="Y820" s="131"/>
      <c r="Z820" s="131"/>
      <c r="AA820" s="131"/>
      <c r="AB820" s="61">
        <f t="shared" si="147"/>
        <v>0</v>
      </c>
      <c r="AE820" s="132"/>
    </row>
    <row r="821" spans="1:31" s="61" customFormat="1">
      <c r="A821" s="61" t="e">
        <f t="shared" si="137"/>
        <v>#N/A</v>
      </c>
      <c r="B821" s="121">
        <f t="shared" si="138"/>
        <v>0</v>
      </c>
      <c r="C821" s="117" t="e">
        <f>VLOOKUP(B821,映射表!A:C,3,0)</f>
        <v>#N/A</v>
      </c>
      <c r="D821" s="121">
        <f t="shared" si="139"/>
        <v>0</v>
      </c>
      <c r="E821" s="100">
        <f t="shared" si="140"/>
        <v>0</v>
      </c>
      <c r="F821" s="121">
        <f t="shared" si="141"/>
        <v>0</v>
      </c>
      <c r="G821" s="121">
        <f t="shared" si="142"/>
        <v>0</v>
      </c>
      <c r="H821" s="99" t="e">
        <f>VLOOKUP(C821,'B2B（ol)'!A:J,10,0)*D821</f>
        <v>#N/A</v>
      </c>
      <c r="I821" s="101" t="e">
        <f t="shared" si="143"/>
        <v>#DIV/0!</v>
      </c>
      <c r="J821" s="101">
        <f t="shared" si="144"/>
        <v>0</v>
      </c>
      <c r="K821" s="121">
        <f t="shared" si="145"/>
        <v>0</v>
      </c>
      <c r="L821" s="121" t="e">
        <f>VLOOKUP(C821,'B2B（ol)'!A:P,16,0)</f>
        <v>#N/A</v>
      </c>
      <c r="M821" s="117">
        <f t="shared" si="146"/>
        <v>0</v>
      </c>
      <c r="N821" s="114" t="e">
        <f>VLOOKUP(C821,'B2B（ol)'!A:K,11,0)</f>
        <v>#N/A</v>
      </c>
      <c r="O821" s="114" t="e">
        <f>VLOOKUP(B821,fulfillment!L:AN,29,0)</f>
        <v>#N/A</v>
      </c>
      <c r="P821" s="113"/>
      <c r="Q821" s="61" t="e">
        <f>VLOOKUP(R821,映射表!A:G,7,0)</f>
        <v>#N/A</v>
      </c>
      <c r="R821" s="131"/>
      <c r="S821" s="131"/>
      <c r="T821" s="131"/>
      <c r="U821" s="131"/>
      <c r="V821" s="131"/>
      <c r="W821" s="131"/>
      <c r="X821" s="131"/>
      <c r="Y821" s="131"/>
      <c r="Z821" s="131"/>
      <c r="AA821" s="131"/>
      <c r="AB821" s="61">
        <f t="shared" si="147"/>
        <v>0</v>
      </c>
      <c r="AE821" s="132"/>
    </row>
    <row r="822" spans="1:31" s="61" customFormat="1">
      <c r="A822" s="61" t="e">
        <f t="shared" si="137"/>
        <v>#N/A</v>
      </c>
      <c r="B822" s="121">
        <f t="shared" si="138"/>
        <v>0</v>
      </c>
      <c r="C822" s="117" t="e">
        <f>VLOOKUP(B822,映射表!A:C,3,0)</f>
        <v>#N/A</v>
      </c>
      <c r="D822" s="121">
        <f t="shared" si="139"/>
        <v>0</v>
      </c>
      <c r="E822" s="100">
        <f t="shared" si="140"/>
        <v>0</v>
      </c>
      <c r="F822" s="121">
        <f t="shared" si="141"/>
        <v>0</v>
      </c>
      <c r="G822" s="121">
        <f t="shared" si="142"/>
        <v>0</v>
      </c>
      <c r="H822" s="99" t="e">
        <f>VLOOKUP(C822,'B2B（ol)'!A:J,10,0)*D822</f>
        <v>#N/A</v>
      </c>
      <c r="I822" s="101" t="e">
        <f t="shared" si="143"/>
        <v>#DIV/0!</v>
      </c>
      <c r="J822" s="101">
        <f t="shared" si="144"/>
        <v>0</v>
      </c>
      <c r="K822" s="121">
        <f t="shared" si="145"/>
        <v>0</v>
      </c>
      <c r="L822" s="121" t="e">
        <f>VLOOKUP(C822,'B2B（ol)'!A:P,16,0)</f>
        <v>#N/A</v>
      </c>
      <c r="M822" s="117">
        <f t="shared" si="146"/>
        <v>0</v>
      </c>
      <c r="N822" s="114" t="e">
        <f>VLOOKUP(C822,'B2B（ol)'!A:K,11,0)</f>
        <v>#N/A</v>
      </c>
      <c r="O822" s="114" t="e">
        <f>VLOOKUP(B822,fulfillment!L:AN,29,0)</f>
        <v>#N/A</v>
      </c>
      <c r="P822" s="113"/>
      <c r="Q822" s="61" t="e">
        <f>VLOOKUP(R822,映射表!A:G,7,0)</f>
        <v>#N/A</v>
      </c>
      <c r="R822" s="131"/>
      <c r="S822" s="131"/>
      <c r="T822" s="131"/>
      <c r="U822" s="131"/>
      <c r="V822" s="131"/>
      <c r="W822" s="131"/>
      <c r="X822" s="131"/>
      <c r="Y822" s="131"/>
      <c r="Z822" s="131"/>
      <c r="AA822" s="131"/>
      <c r="AB822" s="61">
        <f t="shared" si="147"/>
        <v>0</v>
      </c>
      <c r="AE822" s="132"/>
    </row>
    <row r="823" spans="1:31" s="61" customFormat="1">
      <c r="A823" s="61" t="e">
        <f t="shared" si="137"/>
        <v>#N/A</v>
      </c>
      <c r="B823" s="121">
        <f t="shared" si="138"/>
        <v>0</v>
      </c>
      <c r="C823" s="117" t="e">
        <f>VLOOKUP(B823,映射表!A:C,3,0)</f>
        <v>#N/A</v>
      </c>
      <c r="D823" s="121">
        <f t="shared" si="139"/>
        <v>0</v>
      </c>
      <c r="E823" s="100">
        <f t="shared" si="140"/>
        <v>0</v>
      </c>
      <c r="F823" s="121">
        <f t="shared" si="141"/>
        <v>0</v>
      </c>
      <c r="G823" s="121">
        <f t="shared" si="142"/>
        <v>0</v>
      </c>
      <c r="H823" s="99" t="e">
        <f>VLOOKUP(C823,'B2B（ol)'!A:J,10,0)*D823</f>
        <v>#N/A</v>
      </c>
      <c r="I823" s="101" t="e">
        <f t="shared" si="143"/>
        <v>#DIV/0!</v>
      </c>
      <c r="J823" s="101">
        <f t="shared" si="144"/>
        <v>0</v>
      </c>
      <c r="K823" s="121">
        <f t="shared" si="145"/>
        <v>0</v>
      </c>
      <c r="L823" s="121" t="e">
        <f>VLOOKUP(C823,'B2B（ol)'!A:P,16,0)</f>
        <v>#N/A</v>
      </c>
      <c r="M823" s="117">
        <f t="shared" si="146"/>
        <v>0</v>
      </c>
      <c r="N823" s="114" t="e">
        <f>VLOOKUP(C823,'B2B（ol)'!A:K,11,0)</f>
        <v>#N/A</v>
      </c>
      <c r="O823" s="114" t="e">
        <f>VLOOKUP(B823,fulfillment!L:AN,29,0)</f>
        <v>#N/A</v>
      </c>
      <c r="P823" s="113"/>
      <c r="Q823" s="61" t="e">
        <f>VLOOKUP(R823,映射表!A:G,7,0)</f>
        <v>#N/A</v>
      </c>
      <c r="R823" s="131"/>
      <c r="S823" s="131"/>
      <c r="T823" s="131"/>
      <c r="U823" s="131"/>
      <c r="V823" s="131"/>
      <c r="W823" s="131"/>
      <c r="X823" s="131"/>
      <c r="Y823" s="131"/>
      <c r="Z823" s="131"/>
      <c r="AA823" s="131"/>
      <c r="AB823" s="61">
        <f t="shared" si="147"/>
        <v>0</v>
      </c>
      <c r="AE823" s="132"/>
    </row>
    <row r="824" spans="1:31" s="61" customFormat="1">
      <c r="A824" s="61" t="e">
        <f t="shared" si="137"/>
        <v>#N/A</v>
      </c>
      <c r="B824" s="121">
        <f t="shared" si="138"/>
        <v>0</v>
      </c>
      <c r="C824" s="117" t="e">
        <f>VLOOKUP(B824,映射表!A:C,3,0)</f>
        <v>#N/A</v>
      </c>
      <c r="D824" s="121">
        <f t="shared" si="139"/>
        <v>0</v>
      </c>
      <c r="E824" s="100">
        <f t="shared" si="140"/>
        <v>0</v>
      </c>
      <c r="F824" s="121">
        <f t="shared" si="141"/>
        <v>0</v>
      </c>
      <c r="G824" s="121">
        <f t="shared" si="142"/>
        <v>0</v>
      </c>
      <c r="H824" s="99" t="e">
        <f>VLOOKUP(C824,'B2B（ol)'!A:J,10,0)*D824</f>
        <v>#N/A</v>
      </c>
      <c r="I824" s="101" t="e">
        <f t="shared" si="143"/>
        <v>#DIV/0!</v>
      </c>
      <c r="J824" s="101">
        <f t="shared" si="144"/>
        <v>0</v>
      </c>
      <c r="K824" s="121">
        <f t="shared" si="145"/>
        <v>0</v>
      </c>
      <c r="L824" s="121" t="e">
        <f>VLOOKUP(C824,'B2B（ol)'!A:P,16,0)</f>
        <v>#N/A</v>
      </c>
      <c r="M824" s="117">
        <f t="shared" si="146"/>
        <v>0</v>
      </c>
      <c r="N824" s="114" t="e">
        <f>VLOOKUP(C824,'B2B（ol)'!A:K,11,0)</f>
        <v>#N/A</v>
      </c>
      <c r="O824" s="114" t="e">
        <f>VLOOKUP(B824,fulfillment!L:AN,29,0)</f>
        <v>#N/A</v>
      </c>
      <c r="P824" s="113"/>
      <c r="Q824" s="61" t="e">
        <f>VLOOKUP(R824,映射表!A:G,7,0)</f>
        <v>#N/A</v>
      </c>
      <c r="R824" s="131"/>
      <c r="S824" s="131"/>
      <c r="T824" s="131"/>
      <c r="U824" s="131"/>
      <c r="V824" s="131"/>
      <c r="W824" s="131"/>
      <c r="X824" s="131"/>
      <c r="Y824" s="131"/>
      <c r="Z824" s="131"/>
      <c r="AA824" s="131"/>
      <c r="AB824" s="61">
        <f t="shared" si="147"/>
        <v>0</v>
      </c>
      <c r="AE824" s="132"/>
    </row>
    <row r="825" spans="1:31" s="61" customFormat="1">
      <c r="A825" s="61" t="e">
        <f t="shared" si="137"/>
        <v>#N/A</v>
      </c>
      <c r="B825" s="121">
        <f t="shared" si="138"/>
        <v>0</v>
      </c>
      <c r="C825" s="117" t="e">
        <f>VLOOKUP(B825,映射表!A:C,3,0)</f>
        <v>#N/A</v>
      </c>
      <c r="D825" s="121">
        <f t="shared" si="139"/>
        <v>0</v>
      </c>
      <c r="E825" s="100">
        <f t="shared" si="140"/>
        <v>0</v>
      </c>
      <c r="F825" s="121">
        <f t="shared" si="141"/>
        <v>0</v>
      </c>
      <c r="G825" s="121">
        <f t="shared" si="142"/>
        <v>0</v>
      </c>
      <c r="H825" s="99" t="e">
        <f>VLOOKUP(C825,'B2B（ol)'!A:J,10,0)*D825</f>
        <v>#N/A</v>
      </c>
      <c r="I825" s="101" t="e">
        <f t="shared" si="143"/>
        <v>#DIV/0!</v>
      </c>
      <c r="J825" s="101">
        <f t="shared" si="144"/>
        <v>0</v>
      </c>
      <c r="K825" s="121">
        <f t="shared" si="145"/>
        <v>0</v>
      </c>
      <c r="L825" s="121" t="e">
        <f>VLOOKUP(C825,'B2B（ol)'!A:P,16,0)</f>
        <v>#N/A</v>
      </c>
      <c r="M825" s="117">
        <f t="shared" si="146"/>
        <v>0</v>
      </c>
      <c r="N825" s="114" t="e">
        <f>VLOOKUP(C825,'B2B（ol)'!A:K,11,0)</f>
        <v>#N/A</v>
      </c>
      <c r="O825" s="114" t="e">
        <f>VLOOKUP(B825,fulfillment!L:AN,29,0)</f>
        <v>#N/A</v>
      </c>
      <c r="P825" s="113"/>
      <c r="Q825" s="61" t="e">
        <f>VLOOKUP(R825,映射表!A:G,7,0)</f>
        <v>#N/A</v>
      </c>
      <c r="R825" s="131"/>
      <c r="S825" s="131"/>
      <c r="T825" s="131"/>
      <c r="U825" s="131"/>
      <c r="V825" s="131"/>
      <c r="W825" s="131"/>
      <c r="X825" s="131"/>
      <c r="Y825" s="131"/>
      <c r="Z825" s="131"/>
      <c r="AA825" s="131"/>
      <c r="AB825" s="61">
        <f t="shared" si="147"/>
        <v>0</v>
      </c>
      <c r="AE825" s="132"/>
    </row>
    <row r="826" spans="1:31" s="61" customFormat="1">
      <c r="A826" s="61" t="e">
        <f t="shared" si="137"/>
        <v>#N/A</v>
      </c>
      <c r="B826" s="121">
        <f t="shared" si="138"/>
        <v>0</v>
      </c>
      <c r="C826" s="117" t="e">
        <f>VLOOKUP(B826,映射表!A:C,3,0)</f>
        <v>#N/A</v>
      </c>
      <c r="D826" s="121">
        <f t="shared" si="139"/>
        <v>0</v>
      </c>
      <c r="E826" s="100">
        <f t="shared" si="140"/>
        <v>0</v>
      </c>
      <c r="F826" s="121">
        <f t="shared" si="141"/>
        <v>0</v>
      </c>
      <c r="G826" s="121">
        <f t="shared" si="142"/>
        <v>0</v>
      </c>
      <c r="H826" s="99" t="e">
        <f>VLOOKUP(C826,'B2B（ol)'!A:J,10,0)*D826</f>
        <v>#N/A</v>
      </c>
      <c r="I826" s="101" t="e">
        <f t="shared" si="143"/>
        <v>#DIV/0!</v>
      </c>
      <c r="J826" s="101">
        <f t="shared" si="144"/>
        <v>0</v>
      </c>
      <c r="K826" s="121">
        <f t="shared" si="145"/>
        <v>0</v>
      </c>
      <c r="L826" s="121" t="e">
        <f>VLOOKUP(C826,'B2B（ol)'!A:P,16,0)</f>
        <v>#N/A</v>
      </c>
      <c r="M826" s="117">
        <f t="shared" si="146"/>
        <v>0</v>
      </c>
      <c r="N826" s="114" t="e">
        <f>VLOOKUP(C826,'B2B（ol)'!A:K,11,0)</f>
        <v>#N/A</v>
      </c>
      <c r="O826" s="114" t="e">
        <f>VLOOKUP(B826,fulfillment!L:AN,29,0)</f>
        <v>#N/A</v>
      </c>
      <c r="P826" s="113"/>
      <c r="Q826" s="61" t="e">
        <f>VLOOKUP(R826,映射表!A:G,7,0)</f>
        <v>#N/A</v>
      </c>
      <c r="R826" s="131"/>
      <c r="S826" s="131"/>
      <c r="T826" s="131"/>
      <c r="U826" s="131"/>
      <c r="V826" s="131"/>
      <c r="W826" s="131"/>
      <c r="X826" s="131"/>
      <c r="Y826" s="131"/>
      <c r="Z826" s="131"/>
      <c r="AA826" s="131"/>
      <c r="AB826" s="61">
        <f t="shared" si="147"/>
        <v>0</v>
      </c>
      <c r="AE826" s="132"/>
    </row>
    <row r="827" spans="1:31" s="61" customFormat="1">
      <c r="A827" s="61" t="e">
        <f t="shared" si="137"/>
        <v>#N/A</v>
      </c>
      <c r="B827" s="121">
        <f t="shared" si="138"/>
        <v>0</v>
      </c>
      <c r="C827" s="117" t="e">
        <f>VLOOKUP(B827,映射表!A:C,3,0)</f>
        <v>#N/A</v>
      </c>
      <c r="D827" s="121">
        <f t="shared" si="139"/>
        <v>0</v>
      </c>
      <c r="E827" s="100">
        <f t="shared" si="140"/>
        <v>0</v>
      </c>
      <c r="F827" s="121">
        <f t="shared" si="141"/>
        <v>0</v>
      </c>
      <c r="G827" s="121">
        <f t="shared" si="142"/>
        <v>0</v>
      </c>
      <c r="H827" s="99" t="e">
        <f>VLOOKUP(C827,'B2B（ol)'!A:J,10,0)*D827</f>
        <v>#N/A</v>
      </c>
      <c r="I827" s="101" t="e">
        <f t="shared" si="143"/>
        <v>#DIV/0!</v>
      </c>
      <c r="J827" s="101">
        <f t="shared" si="144"/>
        <v>0</v>
      </c>
      <c r="K827" s="121">
        <f t="shared" si="145"/>
        <v>0</v>
      </c>
      <c r="L827" s="121" t="e">
        <f>VLOOKUP(C827,'B2B（ol)'!A:P,16,0)</f>
        <v>#N/A</v>
      </c>
      <c r="M827" s="117">
        <f t="shared" si="146"/>
        <v>0</v>
      </c>
      <c r="N827" s="114" t="e">
        <f>VLOOKUP(C827,'B2B（ol)'!A:K,11,0)</f>
        <v>#N/A</v>
      </c>
      <c r="O827" s="114" t="e">
        <f>VLOOKUP(B827,fulfillment!L:AN,29,0)</f>
        <v>#N/A</v>
      </c>
      <c r="P827" s="113"/>
      <c r="Q827" s="61" t="e">
        <f>VLOOKUP(R827,映射表!A:G,7,0)</f>
        <v>#N/A</v>
      </c>
      <c r="R827" s="131"/>
      <c r="S827" s="131"/>
      <c r="T827" s="131"/>
      <c r="U827" s="131"/>
      <c r="V827" s="131"/>
      <c r="W827" s="131"/>
      <c r="X827" s="131"/>
      <c r="Y827" s="131"/>
      <c r="Z827" s="131"/>
      <c r="AA827" s="131"/>
      <c r="AB827" s="61">
        <f t="shared" si="147"/>
        <v>0</v>
      </c>
      <c r="AE827" s="132"/>
    </row>
    <row r="828" spans="1:31" s="61" customFormat="1">
      <c r="A828" s="61" t="e">
        <f t="shared" si="137"/>
        <v>#N/A</v>
      </c>
      <c r="B828" s="121">
        <f t="shared" si="138"/>
        <v>0</v>
      </c>
      <c r="C828" s="117" t="e">
        <f>VLOOKUP(B828,映射表!A:C,3,0)</f>
        <v>#N/A</v>
      </c>
      <c r="D828" s="121">
        <f t="shared" si="139"/>
        <v>0</v>
      </c>
      <c r="E828" s="100">
        <f t="shared" si="140"/>
        <v>0</v>
      </c>
      <c r="F828" s="121">
        <f t="shared" si="141"/>
        <v>0</v>
      </c>
      <c r="G828" s="121">
        <f t="shared" si="142"/>
        <v>0</v>
      </c>
      <c r="H828" s="99" t="e">
        <f>VLOOKUP(C828,'B2B（ol)'!A:J,10,0)*D828</f>
        <v>#N/A</v>
      </c>
      <c r="I828" s="101" t="e">
        <f t="shared" si="143"/>
        <v>#DIV/0!</v>
      </c>
      <c r="J828" s="101">
        <f t="shared" si="144"/>
        <v>0</v>
      </c>
      <c r="K828" s="121">
        <f t="shared" si="145"/>
        <v>0</v>
      </c>
      <c r="L828" s="121" t="e">
        <f>VLOOKUP(C828,'B2B（ol)'!A:P,16,0)</f>
        <v>#N/A</v>
      </c>
      <c r="M828" s="117">
        <f t="shared" si="146"/>
        <v>0</v>
      </c>
      <c r="N828" s="114" t="e">
        <f>VLOOKUP(C828,'B2B（ol)'!A:K,11,0)</f>
        <v>#N/A</v>
      </c>
      <c r="O828" s="114" t="e">
        <f>VLOOKUP(B828,fulfillment!L:AN,29,0)</f>
        <v>#N/A</v>
      </c>
      <c r="P828" s="113"/>
      <c r="Q828" s="61" t="e">
        <f>VLOOKUP(R828,映射表!A:G,7,0)</f>
        <v>#N/A</v>
      </c>
      <c r="R828" s="131"/>
      <c r="S828" s="131"/>
      <c r="T828" s="131"/>
      <c r="U828" s="131"/>
      <c r="V828" s="131"/>
      <c r="W828" s="131"/>
      <c r="X828" s="131"/>
      <c r="Y828" s="131"/>
      <c r="Z828" s="131"/>
      <c r="AA828" s="131"/>
      <c r="AB828" s="61">
        <f t="shared" si="147"/>
        <v>0</v>
      </c>
      <c r="AE828" s="132"/>
    </row>
    <row r="829" spans="1:31" s="61" customFormat="1">
      <c r="A829" s="61" t="e">
        <f t="shared" si="137"/>
        <v>#N/A</v>
      </c>
      <c r="B829" s="121">
        <f t="shared" si="138"/>
        <v>0</v>
      </c>
      <c r="C829" s="117" t="e">
        <f>VLOOKUP(B829,映射表!A:C,3,0)</f>
        <v>#N/A</v>
      </c>
      <c r="D829" s="121">
        <f t="shared" si="139"/>
        <v>0</v>
      </c>
      <c r="E829" s="100">
        <f t="shared" si="140"/>
        <v>0</v>
      </c>
      <c r="F829" s="121">
        <f t="shared" si="141"/>
        <v>0</v>
      </c>
      <c r="G829" s="121">
        <f t="shared" si="142"/>
        <v>0</v>
      </c>
      <c r="H829" s="99" t="e">
        <f>VLOOKUP(C829,'B2B（ol)'!A:J,10,0)*D829</f>
        <v>#N/A</v>
      </c>
      <c r="I829" s="101" t="e">
        <f t="shared" si="143"/>
        <v>#DIV/0!</v>
      </c>
      <c r="J829" s="101">
        <f t="shared" si="144"/>
        <v>0</v>
      </c>
      <c r="K829" s="121">
        <f t="shared" si="145"/>
        <v>0</v>
      </c>
      <c r="L829" s="121" t="e">
        <f>VLOOKUP(C829,'B2B（ol)'!A:P,16,0)</f>
        <v>#N/A</v>
      </c>
      <c r="M829" s="117">
        <f t="shared" si="146"/>
        <v>0</v>
      </c>
      <c r="N829" s="114" t="e">
        <f>VLOOKUP(C829,'B2B（ol)'!A:K,11,0)</f>
        <v>#N/A</v>
      </c>
      <c r="O829" s="114" t="e">
        <f>VLOOKUP(B829,fulfillment!L:AN,29,0)</f>
        <v>#N/A</v>
      </c>
      <c r="P829" s="113"/>
      <c r="Q829" s="61" t="e">
        <f>VLOOKUP(R829,映射表!A:G,7,0)</f>
        <v>#N/A</v>
      </c>
      <c r="R829" s="131"/>
      <c r="S829" s="131"/>
      <c r="T829" s="131"/>
      <c r="U829" s="131"/>
      <c r="V829" s="131"/>
      <c r="W829" s="131"/>
      <c r="X829" s="131"/>
      <c r="Y829" s="131"/>
      <c r="Z829" s="131"/>
      <c r="AA829" s="131"/>
      <c r="AB829" s="61">
        <f t="shared" si="147"/>
        <v>0</v>
      </c>
      <c r="AE829" s="132"/>
    </row>
    <row r="830" spans="1:31" s="61" customFormat="1">
      <c r="A830" s="61" t="e">
        <f t="shared" si="137"/>
        <v>#N/A</v>
      </c>
      <c r="B830" s="121">
        <f t="shared" si="138"/>
        <v>0</v>
      </c>
      <c r="C830" s="117" t="e">
        <f>VLOOKUP(B830,映射表!A:C,3,0)</f>
        <v>#N/A</v>
      </c>
      <c r="D830" s="121">
        <f t="shared" si="139"/>
        <v>0</v>
      </c>
      <c r="E830" s="100">
        <f t="shared" si="140"/>
        <v>0</v>
      </c>
      <c r="F830" s="121">
        <f t="shared" si="141"/>
        <v>0</v>
      </c>
      <c r="G830" s="121">
        <f t="shared" si="142"/>
        <v>0</v>
      </c>
      <c r="H830" s="99" t="e">
        <f>VLOOKUP(C830,'B2B（ol)'!A:J,10,0)*D830</f>
        <v>#N/A</v>
      </c>
      <c r="I830" s="101" t="e">
        <f t="shared" si="143"/>
        <v>#DIV/0!</v>
      </c>
      <c r="J830" s="101">
        <f t="shared" si="144"/>
        <v>0</v>
      </c>
      <c r="K830" s="121">
        <f t="shared" si="145"/>
        <v>0</v>
      </c>
      <c r="L830" s="121" t="e">
        <f>VLOOKUP(C830,'B2B（ol)'!A:P,16,0)</f>
        <v>#N/A</v>
      </c>
      <c r="M830" s="117">
        <f t="shared" si="146"/>
        <v>0</v>
      </c>
      <c r="N830" s="114" t="e">
        <f>VLOOKUP(C830,'B2B（ol)'!A:K,11,0)</f>
        <v>#N/A</v>
      </c>
      <c r="O830" s="114" t="e">
        <f>VLOOKUP(B830,fulfillment!L:AN,29,0)</f>
        <v>#N/A</v>
      </c>
      <c r="P830" s="113"/>
      <c r="Q830" s="61" t="e">
        <f>VLOOKUP(R830,映射表!A:G,7,0)</f>
        <v>#N/A</v>
      </c>
      <c r="R830" s="131"/>
      <c r="S830" s="131"/>
      <c r="T830" s="131"/>
      <c r="U830" s="131"/>
      <c r="V830" s="131"/>
      <c r="W830" s="131"/>
      <c r="X830" s="131"/>
      <c r="Y830" s="131"/>
      <c r="Z830" s="131"/>
      <c r="AA830" s="131"/>
      <c r="AB830" s="61">
        <f t="shared" si="147"/>
        <v>0</v>
      </c>
      <c r="AE830" s="132"/>
    </row>
    <row r="831" spans="1:31" s="61" customFormat="1">
      <c r="A831" s="61" t="e">
        <f t="shared" si="137"/>
        <v>#N/A</v>
      </c>
      <c r="B831" s="121">
        <f t="shared" si="138"/>
        <v>0</v>
      </c>
      <c r="C831" s="117" t="e">
        <f>VLOOKUP(B831,映射表!A:C,3,0)</f>
        <v>#N/A</v>
      </c>
      <c r="D831" s="121">
        <f t="shared" si="139"/>
        <v>0</v>
      </c>
      <c r="E831" s="100">
        <f t="shared" si="140"/>
        <v>0</v>
      </c>
      <c r="F831" s="121">
        <f t="shared" si="141"/>
        <v>0</v>
      </c>
      <c r="G831" s="121">
        <f t="shared" si="142"/>
        <v>0</v>
      </c>
      <c r="H831" s="99" t="e">
        <f>VLOOKUP(C831,'B2B（ol)'!A:J,10,0)*D831</f>
        <v>#N/A</v>
      </c>
      <c r="I831" s="101" t="e">
        <f t="shared" si="143"/>
        <v>#DIV/0!</v>
      </c>
      <c r="J831" s="101">
        <f t="shared" si="144"/>
        <v>0</v>
      </c>
      <c r="K831" s="121">
        <f t="shared" si="145"/>
        <v>0</v>
      </c>
      <c r="L831" s="121" t="e">
        <f>VLOOKUP(C831,'B2B（ol)'!A:P,16,0)</f>
        <v>#N/A</v>
      </c>
      <c r="M831" s="117">
        <f t="shared" si="146"/>
        <v>0</v>
      </c>
      <c r="N831" s="114" t="e">
        <f>VLOOKUP(C831,'B2B（ol)'!A:K,11,0)</f>
        <v>#N/A</v>
      </c>
      <c r="O831" s="114" t="e">
        <f>VLOOKUP(B831,fulfillment!L:AN,29,0)</f>
        <v>#N/A</v>
      </c>
      <c r="P831" s="113"/>
      <c r="Q831" s="61" t="e">
        <f>VLOOKUP(R831,映射表!A:G,7,0)</f>
        <v>#N/A</v>
      </c>
      <c r="R831" s="131"/>
      <c r="S831" s="131"/>
      <c r="T831" s="131"/>
      <c r="U831" s="131"/>
      <c r="V831" s="131"/>
      <c r="W831" s="131"/>
      <c r="X831" s="131"/>
      <c r="Y831" s="131"/>
      <c r="Z831" s="131"/>
      <c r="AA831" s="131"/>
      <c r="AB831" s="61">
        <f t="shared" si="147"/>
        <v>0</v>
      </c>
      <c r="AE831" s="132"/>
    </row>
    <row r="832" spans="1:31" s="61" customFormat="1">
      <c r="A832" s="61" t="e">
        <f t="shared" si="137"/>
        <v>#N/A</v>
      </c>
      <c r="B832" s="121">
        <f t="shared" si="138"/>
        <v>0</v>
      </c>
      <c r="C832" s="117" t="e">
        <f>VLOOKUP(B832,映射表!A:C,3,0)</f>
        <v>#N/A</v>
      </c>
      <c r="D832" s="121">
        <f t="shared" si="139"/>
        <v>0</v>
      </c>
      <c r="E832" s="100">
        <f t="shared" si="140"/>
        <v>0</v>
      </c>
      <c r="F832" s="121">
        <f t="shared" si="141"/>
        <v>0</v>
      </c>
      <c r="G832" s="121">
        <f t="shared" si="142"/>
        <v>0</v>
      </c>
      <c r="H832" s="99" t="e">
        <f>VLOOKUP(C832,'B2B（ol)'!A:J,10,0)*D832</f>
        <v>#N/A</v>
      </c>
      <c r="I832" s="101" t="e">
        <f t="shared" si="143"/>
        <v>#DIV/0!</v>
      </c>
      <c r="J832" s="101">
        <f t="shared" si="144"/>
        <v>0</v>
      </c>
      <c r="K832" s="121">
        <f t="shared" si="145"/>
        <v>0</v>
      </c>
      <c r="L832" s="121" t="e">
        <f>VLOOKUP(C832,'B2B（ol)'!A:P,16,0)</f>
        <v>#N/A</v>
      </c>
      <c r="M832" s="117">
        <f t="shared" si="146"/>
        <v>0</v>
      </c>
      <c r="N832" s="114" t="e">
        <f>VLOOKUP(C832,'B2B（ol)'!A:K,11,0)</f>
        <v>#N/A</v>
      </c>
      <c r="O832" s="114" t="e">
        <f>VLOOKUP(B832,fulfillment!L:AN,29,0)</f>
        <v>#N/A</v>
      </c>
      <c r="P832" s="113"/>
      <c r="Q832" s="61" t="e">
        <f>VLOOKUP(R832,映射表!A:G,7,0)</f>
        <v>#N/A</v>
      </c>
      <c r="R832" s="131"/>
      <c r="S832" s="131"/>
      <c r="T832" s="131"/>
      <c r="U832" s="131"/>
      <c r="V832" s="131"/>
      <c r="W832" s="131"/>
      <c r="X832" s="131"/>
      <c r="Y832" s="131"/>
      <c r="Z832" s="131"/>
      <c r="AA832" s="131"/>
      <c r="AB832" s="61">
        <f t="shared" si="147"/>
        <v>0</v>
      </c>
      <c r="AE832" s="132"/>
    </row>
    <row r="833" spans="1:31" s="61" customFormat="1">
      <c r="A833" s="61" t="e">
        <f t="shared" si="137"/>
        <v>#N/A</v>
      </c>
      <c r="B833" s="121">
        <f t="shared" si="138"/>
        <v>0</v>
      </c>
      <c r="C833" s="117" t="e">
        <f>VLOOKUP(B833,映射表!A:C,3,0)</f>
        <v>#N/A</v>
      </c>
      <c r="D833" s="121">
        <f t="shared" si="139"/>
        <v>0</v>
      </c>
      <c r="E833" s="100">
        <f t="shared" si="140"/>
        <v>0</v>
      </c>
      <c r="F833" s="121">
        <f t="shared" si="141"/>
        <v>0</v>
      </c>
      <c r="G833" s="121">
        <f t="shared" si="142"/>
        <v>0</v>
      </c>
      <c r="H833" s="99" t="e">
        <f>VLOOKUP(C833,'B2B（ol)'!A:J,10,0)*D833</f>
        <v>#N/A</v>
      </c>
      <c r="I833" s="101" t="e">
        <f t="shared" si="143"/>
        <v>#DIV/0!</v>
      </c>
      <c r="J833" s="101">
        <f t="shared" si="144"/>
        <v>0</v>
      </c>
      <c r="K833" s="121">
        <f t="shared" si="145"/>
        <v>0</v>
      </c>
      <c r="L833" s="121" t="e">
        <f>VLOOKUP(C833,'B2B（ol)'!A:P,16,0)</f>
        <v>#N/A</v>
      </c>
      <c r="M833" s="117">
        <f t="shared" si="146"/>
        <v>0</v>
      </c>
      <c r="N833" s="114" t="e">
        <f>VLOOKUP(C833,'B2B（ol)'!A:K,11,0)</f>
        <v>#N/A</v>
      </c>
      <c r="O833" s="114" t="e">
        <f>VLOOKUP(B833,fulfillment!L:AN,29,0)</f>
        <v>#N/A</v>
      </c>
      <c r="P833" s="113"/>
      <c r="Q833" s="61" t="e">
        <f>VLOOKUP(R833,映射表!A:G,7,0)</f>
        <v>#N/A</v>
      </c>
      <c r="R833" s="131"/>
      <c r="S833" s="131"/>
      <c r="T833" s="131"/>
      <c r="U833" s="131"/>
      <c r="V833" s="131"/>
      <c r="W833" s="131"/>
      <c r="X833" s="131"/>
      <c r="Y833" s="131"/>
      <c r="Z833" s="131"/>
      <c r="AA833" s="131"/>
      <c r="AB833" s="61">
        <f t="shared" si="147"/>
        <v>0</v>
      </c>
      <c r="AE833" s="132"/>
    </row>
    <row r="834" spans="1:31" s="61" customFormat="1">
      <c r="A834" s="61" t="e">
        <f t="shared" ref="A834:A897" si="148">Q834</f>
        <v>#N/A</v>
      </c>
      <c r="B834" s="121">
        <f t="shared" ref="B834:B897" si="149">R834</f>
        <v>0</v>
      </c>
      <c r="C834" s="117" t="e">
        <f>VLOOKUP(B834,映射表!A:C,3,0)</f>
        <v>#N/A</v>
      </c>
      <c r="D834" s="121">
        <f t="shared" si="139"/>
        <v>0</v>
      </c>
      <c r="E834" s="100">
        <f t="shared" si="140"/>
        <v>0</v>
      </c>
      <c r="F834" s="121">
        <f t="shared" si="141"/>
        <v>0</v>
      </c>
      <c r="G834" s="121">
        <f t="shared" si="142"/>
        <v>0</v>
      </c>
      <c r="H834" s="99" t="e">
        <f>VLOOKUP(C834,'B2B（ol)'!A:J,10,0)*D834</f>
        <v>#N/A</v>
      </c>
      <c r="I834" s="101" t="e">
        <f t="shared" si="143"/>
        <v>#DIV/0!</v>
      </c>
      <c r="J834" s="101">
        <f t="shared" si="144"/>
        <v>0</v>
      </c>
      <c r="K834" s="121">
        <f t="shared" si="145"/>
        <v>0</v>
      </c>
      <c r="L834" s="121" t="e">
        <f>VLOOKUP(C834,'B2B（ol)'!A:P,16,0)</f>
        <v>#N/A</v>
      </c>
      <c r="M834" s="117">
        <f t="shared" si="146"/>
        <v>0</v>
      </c>
      <c r="N834" s="114" t="e">
        <f>VLOOKUP(C834,'B2B（ol)'!A:K,11,0)</f>
        <v>#N/A</v>
      </c>
      <c r="O834" s="114" t="e">
        <f>VLOOKUP(B834,fulfillment!L:AN,29,0)</f>
        <v>#N/A</v>
      </c>
      <c r="P834" s="113"/>
      <c r="Q834" s="61" t="e">
        <f>VLOOKUP(R834,映射表!A:G,7,0)</f>
        <v>#N/A</v>
      </c>
      <c r="R834" s="131"/>
      <c r="S834" s="131"/>
      <c r="T834" s="131"/>
      <c r="U834" s="131"/>
      <c r="V834" s="131"/>
      <c r="W834" s="131"/>
      <c r="X834" s="131"/>
      <c r="Y834" s="131"/>
      <c r="Z834" s="131"/>
      <c r="AA834" s="131"/>
      <c r="AB834" s="61">
        <f t="shared" si="147"/>
        <v>0</v>
      </c>
      <c r="AE834" s="132"/>
    </row>
    <row r="835" spans="1:31" s="61" customFormat="1">
      <c r="A835" s="61" t="e">
        <f t="shared" si="148"/>
        <v>#N/A</v>
      </c>
      <c r="B835" s="121">
        <f t="shared" si="149"/>
        <v>0</v>
      </c>
      <c r="C835" s="117" t="e">
        <f>VLOOKUP(B835,映射表!A:C,3,0)</f>
        <v>#N/A</v>
      </c>
      <c r="D835" s="121">
        <f t="shared" si="139"/>
        <v>0</v>
      </c>
      <c r="E835" s="100">
        <f t="shared" si="140"/>
        <v>0</v>
      </c>
      <c r="F835" s="121">
        <f t="shared" si="141"/>
        <v>0</v>
      </c>
      <c r="G835" s="121">
        <f t="shared" si="142"/>
        <v>0</v>
      </c>
      <c r="H835" s="99" t="e">
        <f>VLOOKUP(C835,'B2B（ol)'!A:J,10,0)*D835</f>
        <v>#N/A</v>
      </c>
      <c r="I835" s="101" t="e">
        <f t="shared" si="143"/>
        <v>#DIV/0!</v>
      </c>
      <c r="J835" s="101">
        <f t="shared" si="144"/>
        <v>0</v>
      </c>
      <c r="K835" s="121">
        <f t="shared" si="145"/>
        <v>0</v>
      </c>
      <c r="L835" s="121" t="e">
        <f>VLOOKUP(C835,'B2B（ol)'!A:P,16,0)</f>
        <v>#N/A</v>
      </c>
      <c r="M835" s="117">
        <f t="shared" si="146"/>
        <v>0</v>
      </c>
      <c r="N835" s="114" t="e">
        <f>VLOOKUP(C835,'B2B（ol)'!A:K,11,0)</f>
        <v>#N/A</v>
      </c>
      <c r="O835" s="114" t="e">
        <f>VLOOKUP(B835,fulfillment!L:AN,29,0)</f>
        <v>#N/A</v>
      </c>
      <c r="P835" s="113"/>
      <c r="Q835" s="61" t="e">
        <f>VLOOKUP(R835,映射表!A:G,7,0)</f>
        <v>#N/A</v>
      </c>
      <c r="R835" s="131"/>
      <c r="S835" s="131"/>
      <c r="T835" s="131"/>
      <c r="U835" s="131"/>
      <c r="V835" s="131"/>
      <c r="W835" s="131"/>
      <c r="X835" s="131"/>
      <c r="Y835" s="131"/>
      <c r="Z835" s="131"/>
      <c r="AA835" s="131"/>
      <c r="AB835" s="61">
        <f t="shared" si="147"/>
        <v>0</v>
      </c>
      <c r="AE835" s="132"/>
    </row>
    <row r="836" spans="1:31" s="61" customFormat="1">
      <c r="A836" s="61" t="e">
        <f t="shared" si="148"/>
        <v>#N/A</v>
      </c>
      <c r="B836" s="121">
        <f t="shared" si="149"/>
        <v>0</v>
      </c>
      <c r="C836" s="117" t="e">
        <f>VLOOKUP(B836,映射表!A:C,3,0)</f>
        <v>#N/A</v>
      </c>
      <c r="D836" s="121">
        <f t="shared" ref="D836:D899" si="150">U836</f>
        <v>0</v>
      </c>
      <c r="E836" s="100">
        <f t="shared" ref="E836:E899" si="151">IFERROR(W836/D836,0)*D836</f>
        <v>0</v>
      </c>
      <c r="F836" s="121">
        <f t="shared" ref="F836:F899" si="152">IFERROR(Y836/D836,0)*D836</f>
        <v>0</v>
      </c>
      <c r="G836" s="121">
        <f t="shared" ref="G836:G899" si="153">IFERROR(IF((E836+F836)&gt;200,(E836+F836-200)*0.9+200*0.85,(E836+F836)*0.85),0)</f>
        <v>0</v>
      </c>
      <c r="H836" s="99" t="e">
        <f>VLOOKUP(C836,'B2B（ol)'!A:J,10,0)*D836</f>
        <v>#N/A</v>
      </c>
      <c r="I836" s="101" t="e">
        <f t="shared" ref="I836:I899" si="154">(M836*0.05/D836)*D836</f>
        <v>#DIV/0!</v>
      </c>
      <c r="J836" s="101">
        <f t="shared" ref="J836:J899" si="155">IFERROR((G836-H836-(I836/D836))/(E836+F836),0)</f>
        <v>0</v>
      </c>
      <c r="K836" s="121">
        <f t="shared" ref="K836:K899" si="156">IFERROR((G836-H836-I836),0)</f>
        <v>0</v>
      </c>
      <c r="L836" s="121" t="e">
        <f>VLOOKUP(C836,'B2B（ol)'!A:P,16,0)</f>
        <v>#N/A</v>
      </c>
      <c r="M836" s="117">
        <f t="shared" ref="M836:M899" si="157">(E836+F836)</f>
        <v>0</v>
      </c>
      <c r="N836" s="114" t="e">
        <f>VLOOKUP(C836,'B2B（ol)'!A:K,11,0)</f>
        <v>#N/A</v>
      </c>
      <c r="O836" s="114" t="e">
        <f>VLOOKUP(B836,fulfillment!L:AN,29,0)</f>
        <v>#N/A</v>
      </c>
      <c r="P836" s="113"/>
      <c r="Q836" s="61" t="e">
        <f>VLOOKUP(R836,映射表!A:G,7,0)</f>
        <v>#N/A</v>
      </c>
      <c r="R836" s="131"/>
      <c r="S836" s="131"/>
      <c r="T836" s="131"/>
      <c r="U836" s="131"/>
      <c r="V836" s="131"/>
      <c r="W836" s="131"/>
      <c r="X836" s="131"/>
      <c r="Y836" s="131"/>
      <c r="Z836" s="131"/>
      <c r="AA836" s="131"/>
      <c r="AB836" s="61">
        <f t="shared" si="147"/>
        <v>0</v>
      </c>
      <c r="AE836" s="132"/>
    </row>
    <row r="837" spans="1:31" s="61" customFormat="1">
      <c r="A837" s="61" t="e">
        <f t="shared" si="148"/>
        <v>#N/A</v>
      </c>
      <c r="B837" s="121">
        <f t="shared" si="149"/>
        <v>0</v>
      </c>
      <c r="C837" s="117" t="e">
        <f>VLOOKUP(B837,映射表!A:C,3,0)</f>
        <v>#N/A</v>
      </c>
      <c r="D837" s="121">
        <f t="shared" si="150"/>
        <v>0</v>
      </c>
      <c r="E837" s="100">
        <f t="shared" si="151"/>
        <v>0</v>
      </c>
      <c r="F837" s="121">
        <f t="shared" si="152"/>
        <v>0</v>
      </c>
      <c r="G837" s="121">
        <f t="shared" si="153"/>
        <v>0</v>
      </c>
      <c r="H837" s="99" t="e">
        <f>VLOOKUP(C837,'B2B（ol)'!A:J,10,0)*D837</f>
        <v>#N/A</v>
      </c>
      <c r="I837" s="101" t="e">
        <f t="shared" si="154"/>
        <v>#DIV/0!</v>
      </c>
      <c r="J837" s="101">
        <f t="shared" si="155"/>
        <v>0</v>
      </c>
      <c r="K837" s="121">
        <f t="shared" si="156"/>
        <v>0</v>
      </c>
      <c r="L837" s="121" t="e">
        <f>VLOOKUP(C837,'B2B（ol)'!A:P,16,0)</f>
        <v>#N/A</v>
      </c>
      <c r="M837" s="117">
        <f t="shared" si="157"/>
        <v>0</v>
      </c>
      <c r="N837" s="114" t="e">
        <f>VLOOKUP(C837,'B2B（ol)'!A:K,11,0)</f>
        <v>#N/A</v>
      </c>
      <c r="O837" s="114" t="e">
        <f>VLOOKUP(B837,fulfillment!L:AN,29,0)</f>
        <v>#N/A</v>
      </c>
      <c r="P837" s="113"/>
      <c r="Q837" s="61" t="e">
        <f>VLOOKUP(R837,映射表!A:G,7,0)</f>
        <v>#N/A</v>
      </c>
      <c r="R837" s="131"/>
      <c r="S837" s="131"/>
      <c r="T837" s="131"/>
      <c r="U837" s="131"/>
      <c r="V837" s="131"/>
      <c r="W837" s="131"/>
      <c r="X837" s="131"/>
      <c r="Y837" s="131"/>
      <c r="Z837" s="131"/>
      <c r="AA837" s="131"/>
      <c r="AB837" s="61">
        <f t="shared" si="147"/>
        <v>0</v>
      </c>
      <c r="AE837" s="132"/>
    </row>
    <row r="838" spans="1:31" s="61" customFormat="1">
      <c r="A838" s="61" t="e">
        <f t="shared" si="148"/>
        <v>#N/A</v>
      </c>
      <c r="B838" s="121">
        <f t="shared" si="149"/>
        <v>0</v>
      </c>
      <c r="C838" s="117" t="e">
        <f>VLOOKUP(B838,映射表!A:C,3,0)</f>
        <v>#N/A</v>
      </c>
      <c r="D838" s="121">
        <f t="shared" si="150"/>
        <v>0</v>
      </c>
      <c r="E838" s="100">
        <f t="shared" si="151"/>
        <v>0</v>
      </c>
      <c r="F838" s="121">
        <f t="shared" si="152"/>
        <v>0</v>
      </c>
      <c r="G838" s="121">
        <f t="shared" si="153"/>
        <v>0</v>
      </c>
      <c r="H838" s="99" t="e">
        <f>VLOOKUP(C838,'B2B（ol)'!A:J,10,0)*D838</f>
        <v>#N/A</v>
      </c>
      <c r="I838" s="101" t="e">
        <f t="shared" si="154"/>
        <v>#DIV/0!</v>
      </c>
      <c r="J838" s="101">
        <f t="shared" si="155"/>
        <v>0</v>
      </c>
      <c r="K838" s="121">
        <f t="shared" si="156"/>
        <v>0</v>
      </c>
      <c r="L838" s="121" t="e">
        <f>VLOOKUP(C838,'B2B（ol)'!A:P,16,0)</f>
        <v>#N/A</v>
      </c>
      <c r="M838" s="117">
        <f t="shared" si="157"/>
        <v>0</v>
      </c>
      <c r="N838" s="114" t="e">
        <f>VLOOKUP(C838,'B2B（ol)'!A:K,11,0)</f>
        <v>#N/A</v>
      </c>
      <c r="O838" s="114" t="e">
        <f>VLOOKUP(B838,fulfillment!L:AN,29,0)</f>
        <v>#N/A</v>
      </c>
      <c r="P838" s="113"/>
      <c r="Q838" s="61" t="e">
        <f>VLOOKUP(R838,映射表!A:G,7,0)</f>
        <v>#N/A</v>
      </c>
      <c r="R838" s="131"/>
      <c r="S838" s="131"/>
      <c r="T838" s="131"/>
      <c r="U838" s="131"/>
      <c r="V838" s="131"/>
      <c r="W838" s="131"/>
      <c r="X838" s="131"/>
      <c r="Y838" s="131"/>
      <c r="Z838" s="131"/>
      <c r="AA838" s="131"/>
      <c r="AB838" s="61">
        <f t="shared" si="147"/>
        <v>0</v>
      </c>
      <c r="AE838" s="132"/>
    </row>
    <row r="839" spans="1:31" s="61" customFormat="1">
      <c r="A839" s="61" t="e">
        <f t="shared" si="148"/>
        <v>#N/A</v>
      </c>
      <c r="B839" s="121">
        <f t="shared" si="149"/>
        <v>0</v>
      </c>
      <c r="C839" s="117" t="e">
        <f>VLOOKUP(B839,映射表!A:C,3,0)</f>
        <v>#N/A</v>
      </c>
      <c r="D839" s="121">
        <f t="shared" si="150"/>
        <v>0</v>
      </c>
      <c r="E839" s="100">
        <f t="shared" si="151"/>
        <v>0</v>
      </c>
      <c r="F839" s="121">
        <f t="shared" si="152"/>
        <v>0</v>
      </c>
      <c r="G839" s="121">
        <f t="shared" si="153"/>
        <v>0</v>
      </c>
      <c r="H839" s="99" t="e">
        <f>VLOOKUP(C839,'B2B（ol)'!A:J,10,0)*D839</f>
        <v>#N/A</v>
      </c>
      <c r="I839" s="101" t="e">
        <f t="shared" si="154"/>
        <v>#DIV/0!</v>
      </c>
      <c r="J839" s="101">
        <f t="shared" si="155"/>
        <v>0</v>
      </c>
      <c r="K839" s="121">
        <f t="shared" si="156"/>
        <v>0</v>
      </c>
      <c r="L839" s="121" t="e">
        <f>VLOOKUP(C839,'B2B（ol)'!A:P,16,0)</f>
        <v>#N/A</v>
      </c>
      <c r="M839" s="117">
        <f t="shared" si="157"/>
        <v>0</v>
      </c>
      <c r="N839" s="114" t="e">
        <f>VLOOKUP(C839,'B2B（ol)'!A:K,11,0)</f>
        <v>#N/A</v>
      </c>
      <c r="O839" s="114" t="e">
        <f>VLOOKUP(B839,fulfillment!L:AN,29,0)</f>
        <v>#N/A</v>
      </c>
      <c r="P839" s="113"/>
      <c r="Q839" s="61" t="e">
        <f>VLOOKUP(R839,映射表!A:G,7,0)</f>
        <v>#N/A</v>
      </c>
      <c r="R839" s="131"/>
      <c r="S839" s="131"/>
      <c r="T839" s="131"/>
      <c r="U839" s="131"/>
      <c r="V839" s="131"/>
      <c r="W839" s="131"/>
      <c r="X839" s="131"/>
      <c r="Y839" s="131"/>
      <c r="Z839" s="131"/>
      <c r="AA839" s="131"/>
      <c r="AB839" s="61">
        <f t="shared" si="147"/>
        <v>0</v>
      </c>
      <c r="AE839" s="132"/>
    </row>
    <row r="840" spans="1:31" s="61" customFormat="1">
      <c r="A840" s="61" t="e">
        <f t="shared" si="148"/>
        <v>#N/A</v>
      </c>
      <c r="B840" s="121">
        <f t="shared" si="149"/>
        <v>0</v>
      </c>
      <c r="C840" s="117" t="e">
        <f>VLOOKUP(B840,映射表!A:C,3,0)</f>
        <v>#N/A</v>
      </c>
      <c r="D840" s="121">
        <f t="shared" si="150"/>
        <v>0</v>
      </c>
      <c r="E840" s="100">
        <f t="shared" si="151"/>
        <v>0</v>
      </c>
      <c r="F840" s="121">
        <f t="shared" si="152"/>
        <v>0</v>
      </c>
      <c r="G840" s="121">
        <f t="shared" si="153"/>
        <v>0</v>
      </c>
      <c r="H840" s="99" t="e">
        <f>VLOOKUP(C840,'B2B（ol)'!A:J,10,0)*D840</f>
        <v>#N/A</v>
      </c>
      <c r="I840" s="101" t="e">
        <f t="shared" si="154"/>
        <v>#DIV/0!</v>
      </c>
      <c r="J840" s="101">
        <f t="shared" si="155"/>
        <v>0</v>
      </c>
      <c r="K840" s="121">
        <f t="shared" si="156"/>
        <v>0</v>
      </c>
      <c r="L840" s="121" t="e">
        <f>VLOOKUP(C840,'B2B（ol)'!A:P,16,0)</f>
        <v>#N/A</v>
      </c>
      <c r="M840" s="117">
        <f t="shared" si="157"/>
        <v>0</v>
      </c>
      <c r="N840" s="114" t="e">
        <f>VLOOKUP(C840,'B2B（ol)'!A:K,11,0)</f>
        <v>#N/A</v>
      </c>
      <c r="O840" s="114" t="e">
        <f>VLOOKUP(B840,fulfillment!L:AN,29,0)</f>
        <v>#N/A</v>
      </c>
      <c r="P840" s="113"/>
      <c r="Q840" s="61" t="e">
        <f>VLOOKUP(R840,映射表!A:G,7,0)</f>
        <v>#N/A</v>
      </c>
      <c r="R840" s="131"/>
      <c r="S840" s="131"/>
      <c r="T840" s="131"/>
      <c r="U840" s="131"/>
      <c r="V840" s="131"/>
      <c r="W840" s="131"/>
      <c r="X840" s="131"/>
      <c r="Y840" s="131"/>
      <c r="Z840" s="131"/>
      <c r="AA840" s="131"/>
      <c r="AB840" s="61">
        <f t="shared" si="147"/>
        <v>0</v>
      </c>
      <c r="AE840" s="132"/>
    </row>
    <row r="841" spans="1:31" s="61" customFormat="1">
      <c r="A841" s="61" t="e">
        <f t="shared" si="148"/>
        <v>#N/A</v>
      </c>
      <c r="B841" s="121">
        <f t="shared" si="149"/>
        <v>0</v>
      </c>
      <c r="C841" s="117" t="e">
        <f>VLOOKUP(B841,映射表!A:C,3,0)</f>
        <v>#N/A</v>
      </c>
      <c r="D841" s="121">
        <f t="shared" si="150"/>
        <v>0</v>
      </c>
      <c r="E841" s="100">
        <f t="shared" si="151"/>
        <v>0</v>
      </c>
      <c r="F841" s="121">
        <f t="shared" si="152"/>
        <v>0</v>
      </c>
      <c r="G841" s="121">
        <f t="shared" si="153"/>
        <v>0</v>
      </c>
      <c r="H841" s="99" t="e">
        <f>VLOOKUP(C841,'B2B（ol)'!A:J,10,0)*D841</f>
        <v>#N/A</v>
      </c>
      <c r="I841" s="101" t="e">
        <f t="shared" si="154"/>
        <v>#DIV/0!</v>
      </c>
      <c r="J841" s="101">
        <f t="shared" si="155"/>
        <v>0</v>
      </c>
      <c r="K841" s="121">
        <f t="shared" si="156"/>
        <v>0</v>
      </c>
      <c r="L841" s="121" t="e">
        <f>VLOOKUP(C841,'B2B（ol)'!A:P,16,0)</f>
        <v>#N/A</v>
      </c>
      <c r="M841" s="117">
        <f t="shared" si="157"/>
        <v>0</v>
      </c>
      <c r="N841" s="114" t="e">
        <f>VLOOKUP(C841,'B2B（ol)'!A:K,11,0)</f>
        <v>#N/A</v>
      </c>
      <c r="O841" s="114" t="e">
        <f>VLOOKUP(B841,fulfillment!L:AN,29,0)</f>
        <v>#N/A</v>
      </c>
      <c r="P841" s="113"/>
      <c r="Q841" s="61" t="e">
        <f>VLOOKUP(R841,映射表!A:G,7,0)</f>
        <v>#N/A</v>
      </c>
      <c r="R841" s="131"/>
      <c r="S841" s="131"/>
      <c r="T841" s="131"/>
      <c r="U841" s="131"/>
      <c r="V841" s="131"/>
      <c r="W841" s="131"/>
      <c r="X841" s="131"/>
      <c r="Y841" s="131"/>
      <c r="Z841" s="131"/>
      <c r="AA841" s="131"/>
      <c r="AB841" s="61">
        <f t="shared" si="147"/>
        <v>0</v>
      </c>
      <c r="AE841" s="132"/>
    </row>
    <row r="842" spans="1:31" s="61" customFormat="1">
      <c r="A842" s="61" t="e">
        <f t="shared" si="148"/>
        <v>#N/A</v>
      </c>
      <c r="B842" s="121">
        <f t="shared" si="149"/>
        <v>0</v>
      </c>
      <c r="C842" s="117" t="e">
        <f>VLOOKUP(B842,映射表!A:C,3,0)</f>
        <v>#N/A</v>
      </c>
      <c r="D842" s="121">
        <f t="shared" si="150"/>
        <v>0</v>
      </c>
      <c r="E842" s="100">
        <f t="shared" si="151"/>
        <v>0</v>
      </c>
      <c r="F842" s="121">
        <f t="shared" si="152"/>
        <v>0</v>
      </c>
      <c r="G842" s="121">
        <f t="shared" si="153"/>
        <v>0</v>
      </c>
      <c r="H842" s="99" t="e">
        <f>VLOOKUP(C842,'B2B（ol)'!A:J,10,0)*D842</f>
        <v>#N/A</v>
      </c>
      <c r="I842" s="101" t="e">
        <f t="shared" si="154"/>
        <v>#DIV/0!</v>
      </c>
      <c r="J842" s="101">
        <f t="shared" si="155"/>
        <v>0</v>
      </c>
      <c r="K842" s="121">
        <f t="shared" si="156"/>
        <v>0</v>
      </c>
      <c r="L842" s="121" t="e">
        <f>VLOOKUP(C842,'B2B（ol)'!A:P,16,0)</f>
        <v>#N/A</v>
      </c>
      <c r="M842" s="117">
        <f t="shared" si="157"/>
        <v>0</v>
      </c>
      <c r="N842" s="114" t="e">
        <f>VLOOKUP(C842,'B2B（ol)'!A:K,11,0)</f>
        <v>#N/A</v>
      </c>
      <c r="O842" s="114" t="e">
        <f>VLOOKUP(B842,fulfillment!L:AN,29,0)</f>
        <v>#N/A</v>
      </c>
      <c r="P842" s="113"/>
      <c r="Q842" s="61" t="e">
        <f>VLOOKUP(R842,映射表!A:G,7,0)</f>
        <v>#N/A</v>
      </c>
      <c r="R842" s="131"/>
      <c r="S842" s="131"/>
      <c r="T842" s="131"/>
      <c r="U842" s="131"/>
      <c r="V842" s="131"/>
      <c r="W842" s="131"/>
      <c r="X842" s="131"/>
      <c r="Y842" s="131"/>
      <c r="Z842" s="131"/>
      <c r="AA842" s="131"/>
      <c r="AB842" s="61">
        <f t="shared" si="147"/>
        <v>0</v>
      </c>
      <c r="AE842" s="132"/>
    </row>
    <row r="843" spans="1:31" s="61" customFormat="1">
      <c r="A843" s="61" t="e">
        <f t="shared" si="148"/>
        <v>#N/A</v>
      </c>
      <c r="B843" s="121">
        <f t="shared" si="149"/>
        <v>0</v>
      </c>
      <c r="C843" s="117" t="e">
        <f>VLOOKUP(B843,映射表!A:C,3,0)</f>
        <v>#N/A</v>
      </c>
      <c r="D843" s="121">
        <f t="shared" si="150"/>
        <v>0</v>
      </c>
      <c r="E843" s="100">
        <f t="shared" si="151"/>
        <v>0</v>
      </c>
      <c r="F843" s="121">
        <f t="shared" si="152"/>
        <v>0</v>
      </c>
      <c r="G843" s="121">
        <f t="shared" si="153"/>
        <v>0</v>
      </c>
      <c r="H843" s="99" t="e">
        <f>VLOOKUP(C843,'B2B（ol)'!A:J,10,0)*D843</f>
        <v>#N/A</v>
      </c>
      <c r="I843" s="101" t="e">
        <f t="shared" si="154"/>
        <v>#DIV/0!</v>
      </c>
      <c r="J843" s="101">
        <f t="shared" si="155"/>
        <v>0</v>
      </c>
      <c r="K843" s="121">
        <f t="shared" si="156"/>
        <v>0</v>
      </c>
      <c r="L843" s="121" t="e">
        <f>VLOOKUP(C843,'B2B（ol)'!A:P,16,0)</f>
        <v>#N/A</v>
      </c>
      <c r="M843" s="117">
        <f t="shared" si="157"/>
        <v>0</v>
      </c>
      <c r="N843" s="114" t="e">
        <f>VLOOKUP(C843,'B2B（ol)'!A:K,11,0)</f>
        <v>#N/A</v>
      </c>
      <c r="O843" s="114" t="e">
        <f>VLOOKUP(B843,fulfillment!L:AN,29,0)</f>
        <v>#N/A</v>
      </c>
      <c r="P843" s="113"/>
      <c r="Q843" s="61" t="e">
        <f>VLOOKUP(R843,映射表!A:G,7,0)</f>
        <v>#N/A</v>
      </c>
      <c r="R843" s="131"/>
      <c r="S843" s="131"/>
      <c r="T843" s="131"/>
      <c r="U843" s="131"/>
      <c r="V843" s="131"/>
      <c r="W843" s="131"/>
      <c r="X843" s="131"/>
      <c r="Y843" s="131"/>
      <c r="Z843" s="131"/>
      <c r="AA843" s="131"/>
      <c r="AB843" s="61">
        <f t="shared" si="147"/>
        <v>0</v>
      </c>
      <c r="AE843" s="132"/>
    </row>
    <row r="844" spans="1:31" s="61" customFormat="1">
      <c r="A844" s="61" t="e">
        <f t="shared" si="148"/>
        <v>#N/A</v>
      </c>
      <c r="B844" s="121">
        <f t="shared" si="149"/>
        <v>0</v>
      </c>
      <c r="C844" s="117" t="e">
        <f>VLOOKUP(B844,映射表!A:C,3,0)</f>
        <v>#N/A</v>
      </c>
      <c r="D844" s="121">
        <f t="shared" si="150"/>
        <v>0</v>
      </c>
      <c r="E844" s="100">
        <f t="shared" si="151"/>
        <v>0</v>
      </c>
      <c r="F844" s="121">
        <f t="shared" si="152"/>
        <v>0</v>
      </c>
      <c r="G844" s="121">
        <f t="shared" si="153"/>
        <v>0</v>
      </c>
      <c r="H844" s="99" t="e">
        <f>VLOOKUP(C844,'B2B（ol)'!A:J,10,0)*D844</f>
        <v>#N/A</v>
      </c>
      <c r="I844" s="101" t="e">
        <f t="shared" si="154"/>
        <v>#DIV/0!</v>
      </c>
      <c r="J844" s="101">
        <f t="shared" si="155"/>
        <v>0</v>
      </c>
      <c r="K844" s="121">
        <f t="shared" si="156"/>
        <v>0</v>
      </c>
      <c r="L844" s="121" t="e">
        <f>VLOOKUP(C844,'B2B（ol)'!A:P,16,0)</f>
        <v>#N/A</v>
      </c>
      <c r="M844" s="117">
        <f t="shared" si="157"/>
        <v>0</v>
      </c>
      <c r="N844" s="114" t="e">
        <f>VLOOKUP(C844,'B2B（ol)'!A:K,11,0)</f>
        <v>#N/A</v>
      </c>
      <c r="O844" s="114" t="e">
        <f>VLOOKUP(B844,fulfillment!L:AN,29,0)</f>
        <v>#N/A</v>
      </c>
      <c r="P844" s="113"/>
      <c r="Q844" s="61" t="e">
        <f>VLOOKUP(R844,映射表!A:G,7,0)</f>
        <v>#N/A</v>
      </c>
      <c r="R844" s="131"/>
      <c r="S844" s="131"/>
      <c r="T844" s="131"/>
      <c r="U844" s="131"/>
      <c r="V844" s="131"/>
      <c r="W844" s="131"/>
      <c r="X844" s="131"/>
      <c r="Y844" s="131"/>
      <c r="Z844" s="131"/>
      <c r="AA844" s="131"/>
      <c r="AB844" s="61">
        <f t="shared" si="147"/>
        <v>0</v>
      </c>
      <c r="AE844" s="132"/>
    </row>
    <row r="845" spans="1:31" s="61" customFormat="1">
      <c r="A845" s="61" t="e">
        <f t="shared" si="148"/>
        <v>#N/A</v>
      </c>
      <c r="B845" s="121">
        <f t="shared" si="149"/>
        <v>0</v>
      </c>
      <c r="C845" s="117" t="e">
        <f>VLOOKUP(B845,映射表!A:C,3,0)</f>
        <v>#N/A</v>
      </c>
      <c r="D845" s="121">
        <f t="shared" si="150"/>
        <v>0</v>
      </c>
      <c r="E845" s="100">
        <f t="shared" si="151"/>
        <v>0</v>
      </c>
      <c r="F845" s="121">
        <f t="shared" si="152"/>
        <v>0</v>
      </c>
      <c r="G845" s="121">
        <f t="shared" si="153"/>
        <v>0</v>
      </c>
      <c r="H845" s="99" t="e">
        <f>VLOOKUP(C845,'B2B（ol)'!A:J,10,0)*D845</f>
        <v>#N/A</v>
      </c>
      <c r="I845" s="101" t="e">
        <f t="shared" si="154"/>
        <v>#DIV/0!</v>
      </c>
      <c r="J845" s="101">
        <f t="shared" si="155"/>
        <v>0</v>
      </c>
      <c r="K845" s="121">
        <f t="shared" si="156"/>
        <v>0</v>
      </c>
      <c r="L845" s="121" t="e">
        <f>VLOOKUP(C845,'B2B（ol)'!A:P,16,0)</f>
        <v>#N/A</v>
      </c>
      <c r="M845" s="117">
        <f t="shared" si="157"/>
        <v>0</v>
      </c>
      <c r="N845" s="114" t="e">
        <f>VLOOKUP(C845,'B2B（ol)'!A:K,11,0)</f>
        <v>#N/A</v>
      </c>
      <c r="O845" s="114" t="e">
        <f>VLOOKUP(B845,fulfillment!L:AN,29,0)</f>
        <v>#N/A</v>
      </c>
      <c r="P845" s="113"/>
      <c r="Q845" s="61" t="e">
        <f>VLOOKUP(R845,映射表!A:G,7,0)</f>
        <v>#N/A</v>
      </c>
      <c r="R845" s="131"/>
      <c r="S845" s="131"/>
      <c r="T845" s="131"/>
      <c r="U845" s="131"/>
      <c r="V845" s="131"/>
      <c r="W845" s="131"/>
      <c r="X845" s="131"/>
      <c r="Y845" s="131"/>
      <c r="Z845" s="131"/>
      <c r="AA845" s="131"/>
      <c r="AB845" s="61">
        <f t="shared" si="147"/>
        <v>0</v>
      </c>
      <c r="AE845" s="132"/>
    </row>
    <row r="846" spans="1:31" s="61" customFormat="1">
      <c r="A846" s="61" t="e">
        <f t="shared" si="148"/>
        <v>#N/A</v>
      </c>
      <c r="B846" s="121">
        <f t="shared" si="149"/>
        <v>0</v>
      </c>
      <c r="C846" s="117" t="e">
        <f>VLOOKUP(B846,映射表!A:C,3,0)</f>
        <v>#N/A</v>
      </c>
      <c r="D846" s="121">
        <f t="shared" si="150"/>
        <v>0</v>
      </c>
      <c r="E846" s="100">
        <f t="shared" si="151"/>
        <v>0</v>
      </c>
      <c r="F846" s="121">
        <f t="shared" si="152"/>
        <v>0</v>
      </c>
      <c r="G846" s="121">
        <f t="shared" si="153"/>
        <v>0</v>
      </c>
      <c r="H846" s="99" t="e">
        <f>VLOOKUP(C846,'B2B（ol)'!A:J,10,0)*D846</f>
        <v>#N/A</v>
      </c>
      <c r="I846" s="101" t="e">
        <f t="shared" si="154"/>
        <v>#DIV/0!</v>
      </c>
      <c r="J846" s="101">
        <f t="shared" si="155"/>
        <v>0</v>
      </c>
      <c r="K846" s="121">
        <f t="shared" si="156"/>
        <v>0</v>
      </c>
      <c r="L846" s="121" t="e">
        <f>VLOOKUP(C846,'B2B（ol)'!A:P,16,0)</f>
        <v>#N/A</v>
      </c>
      <c r="M846" s="117">
        <f t="shared" si="157"/>
        <v>0</v>
      </c>
      <c r="N846" s="114" t="e">
        <f>VLOOKUP(C846,'B2B（ol)'!A:K,11,0)</f>
        <v>#N/A</v>
      </c>
      <c r="O846" s="114" t="e">
        <f>VLOOKUP(B846,fulfillment!L:AN,29,0)</f>
        <v>#N/A</v>
      </c>
      <c r="P846" s="113"/>
      <c r="Q846" s="61" t="e">
        <f>VLOOKUP(R846,映射表!A:G,7,0)</f>
        <v>#N/A</v>
      </c>
      <c r="R846" s="131"/>
      <c r="S846" s="131"/>
      <c r="T846" s="131"/>
      <c r="U846" s="131"/>
      <c r="V846" s="131"/>
      <c r="W846" s="131"/>
      <c r="X846" s="131"/>
      <c r="Y846" s="131"/>
      <c r="Z846" s="131"/>
      <c r="AA846" s="131"/>
      <c r="AB846" s="61">
        <f t="shared" si="147"/>
        <v>0</v>
      </c>
      <c r="AE846" s="132"/>
    </row>
    <row r="847" spans="1:31" s="61" customFormat="1">
      <c r="A847" s="61" t="e">
        <f t="shared" si="148"/>
        <v>#N/A</v>
      </c>
      <c r="B847" s="121">
        <f t="shared" si="149"/>
        <v>0</v>
      </c>
      <c r="C847" s="117" t="e">
        <f>VLOOKUP(B847,映射表!A:C,3,0)</f>
        <v>#N/A</v>
      </c>
      <c r="D847" s="121">
        <f t="shared" si="150"/>
        <v>0</v>
      </c>
      <c r="E847" s="100">
        <f t="shared" si="151"/>
        <v>0</v>
      </c>
      <c r="F847" s="121">
        <f t="shared" si="152"/>
        <v>0</v>
      </c>
      <c r="G847" s="121">
        <f t="shared" si="153"/>
        <v>0</v>
      </c>
      <c r="H847" s="99" t="e">
        <f>VLOOKUP(C847,'B2B（ol)'!A:J,10,0)*D847</f>
        <v>#N/A</v>
      </c>
      <c r="I847" s="101" t="e">
        <f t="shared" si="154"/>
        <v>#DIV/0!</v>
      </c>
      <c r="J847" s="101">
        <f t="shared" si="155"/>
        <v>0</v>
      </c>
      <c r="K847" s="121">
        <f t="shared" si="156"/>
        <v>0</v>
      </c>
      <c r="L847" s="121" t="e">
        <f>VLOOKUP(C847,'B2B（ol)'!A:P,16,0)</f>
        <v>#N/A</v>
      </c>
      <c r="M847" s="117">
        <f t="shared" si="157"/>
        <v>0</v>
      </c>
      <c r="N847" s="114" t="e">
        <f>VLOOKUP(C847,'B2B（ol)'!A:K,11,0)</f>
        <v>#N/A</v>
      </c>
      <c r="O847" s="114" t="e">
        <f>VLOOKUP(B847,fulfillment!L:AN,29,0)</f>
        <v>#N/A</v>
      </c>
      <c r="P847" s="113"/>
      <c r="Q847" s="61" t="e">
        <f>VLOOKUP(R847,映射表!A:G,7,0)</f>
        <v>#N/A</v>
      </c>
      <c r="R847" s="131"/>
      <c r="S847" s="131"/>
      <c r="T847" s="131"/>
      <c r="U847" s="131"/>
      <c r="V847" s="131"/>
      <c r="W847" s="131"/>
      <c r="X847" s="131"/>
      <c r="Y847" s="131"/>
      <c r="Z847" s="131"/>
      <c r="AA847" s="131"/>
      <c r="AB847" s="61">
        <f t="shared" si="147"/>
        <v>0</v>
      </c>
      <c r="AE847" s="132"/>
    </row>
    <row r="848" spans="1:31" s="61" customFormat="1">
      <c r="A848" s="61" t="e">
        <f t="shared" si="148"/>
        <v>#N/A</v>
      </c>
      <c r="B848" s="121">
        <f t="shared" si="149"/>
        <v>0</v>
      </c>
      <c r="C848" s="117" t="e">
        <f>VLOOKUP(B848,映射表!A:C,3,0)</f>
        <v>#N/A</v>
      </c>
      <c r="D848" s="121">
        <f t="shared" si="150"/>
        <v>0</v>
      </c>
      <c r="E848" s="100">
        <f t="shared" si="151"/>
        <v>0</v>
      </c>
      <c r="F848" s="121">
        <f t="shared" si="152"/>
        <v>0</v>
      </c>
      <c r="G848" s="121">
        <f t="shared" si="153"/>
        <v>0</v>
      </c>
      <c r="H848" s="99" t="e">
        <f>VLOOKUP(C848,'B2B（ol)'!A:J,10,0)*D848</f>
        <v>#N/A</v>
      </c>
      <c r="I848" s="101" t="e">
        <f t="shared" si="154"/>
        <v>#DIV/0!</v>
      </c>
      <c r="J848" s="101">
        <f t="shared" si="155"/>
        <v>0</v>
      </c>
      <c r="K848" s="121">
        <f t="shared" si="156"/>
        <v>0</v>
      </c>
      <c r="L848" s="121" t="e">
        <f>VLOOKUP(C848,'B2B（ol)'!A:P,16,0)</f>
        <v>#N/A</v>
      </c>
      <c r="M848" s="117">
        <f t="shared" si="157"/>
        <v>0</v>
      </c>
      <c r="N848" s="114" t="e">
        <f>VLOOKUP(C848,'B2B（ol)'!A:K,11,0)</f>
        <v>#N/A</v>
      </c>
      <c r="O848" s="114" t="e">
        <f>VLOOKUP(B848,fulfillment!L:AN,29,0)</f>
        <v>#N/A</v>
      </c>
      <c r="P848" s="113"/>
      <c r="Q848" s="61" t="e">
        <f>VLOOKUP(R848,映射表!A:G,7,0)</f>
        <v>#N/A</v>
      </c>
      <c r="R848" s="131"/>
      <c r="S848" s="131"/>
      <c r="T848" s="131"/>
      <c r="U848" s="131"/>
      <c r="V848" s="131"/>
      <c r="W848" s="131"/>
      <c r="X848" s="131"/>
      <c r="Y848" s="131"/>
      <c r="Z848" s="131"/>
      <c r="AA848" s="131"/>
      <c r="AB848" s="61">
        <f t="shared" si="147"/>
        <v>0</v>
      </c>
      <c r="AE848" s="132"/>
    </row>
    <row r="849" spans="1:31" s="61" customFormat="1">
      <c r="A849" s="61" t="e">
        <f t="shared" si="148"/>
        <v>#N/A</v>
      </c>
      <c r="B849" s="121">
        <f t="shared" si="149"/>
        <v>0</v>
      </c>
      <c r="C849" s="117" t="e">
        <f>VLOOKUP(B849,映射表!A:C,3,0)</f>
        <v>#N/A</v>
      </c>
      <c r="D849" s="121">
        <f t="shared" si="150"/>
        <v>0</v>
      </c>
      <c r="E849" s="100">
        <f t="shared" si="151"/>
        <v>0</v>
      </c>
      <c r="F849" s="121">
        <f t="shared" si="152"/>
        <v>0</v>
      </c>
      <c r="G849" s="121">
        <f t="shared" si="153"/>
        <v>0</v>
      </c>
      <c r="H849" s="99" t="e">
        <f>VLOOKUP(C849,'B2B（ol)'!A:J,10,0)*D849</f>
        <v>#N/A</v>
      </c>
      <c r="I849" s="101" t="e">
        <f t="shared" si="154"/>
        <v>#DIV/0!</v>
      </c>
      <c r="J849" s="101">
        <f t="shared" si="155"/>
        <v>0</v>
      </c>
      <c r="K849" s="121">
        <f t="shared" si="156"/>
        <v>0</v>
      </c>
      <c r="L849" s="121" t="e">
        <f>VLOOKUP(C849,'B2B（ol)'!A:P,16,0)</f>
        <v>#N/A</v>
      </c>
      <c r="M849" s="117">
        <f t="shared" si="157"/>
        <v>0</v>
      </c>
      <c r="N849" s="114" t="e">
        <f>VLOOKUP(C849,'B2B（ol)'!A:K,11,0)</f>
        <v>#N/A</v>
      </c>
      <c r="O849" s="114" t="e">
        <f>VLOOKUP(B849,fulfillment!L:AN,29,0)</f>
        <v>#N/A</v>
      </c>
      <c r="P849" s="113"/>
      <c r="Q849" s="61" t="e">
        <f>VLOOKUP(R849,映射表!A:G,7,0)</f>
        <v>#N/A</v>
      </c>
      <c r="R849" s="131"/>
      <c r="S849" s="131"/>
      <c r="T849" s="131"/>
      <c r="U849" s="131"/>
      <c r="V849" s="131"/>
      <c r="W849" s="131"/>
      <c r="X849" s="131"/>
      <c r="Y849" s="131"/>
      <c r="Z849" s="131"/>
      <c r="AA849" s="131"/>
      <c r="AB849" s="61">
        <f t="shared" si="147"/>
        <v>0</v>
      </c>
      <c r="AE849" s="132"/>
    </row>
    <row r="850" spans="1:31" s="61" customFormat="1">
      <c r="A850" s="61" t="e">
        <f t="shared" si="148"/>
        <v>#N/A</v>
      </c>
      <c r="B850" s="121">
        <f t="shared" si="149"/>
        <v>0</v>
      </c>
      <c r="C850" s="117" t="e">
        <f>VLOOKUP(B850,映射表!A:C,3,0)</f>
        <v>#N/A</v>
      </c>
      <c r="D850" s="121">
        <f t="shared" si="150"/>
        <v>0</v>
      </c>
      <c r="E850" s="100">
        <f t="shared" si="151"/>
        <v>0</v>
      </c>
      <c r="F850" s="121">
        <f t="shared" si="152"/>
        <v>0</v>
      </c>
      <c r="G850" s="121">
        <f t="shared" si="153"/>
        <v>0</v>
      </c>
      <c r="H850" s="99" t="e">
        <f>VLOOKUP(C850,'B2B（ol)'!A:J,10,0)*D850</f>
        <v>#N/A</v>
      </c>
      <c r="I850" s="101" t="e">
        <f t="shared" si="154"/>
        <v>#DIV/0!</v>
      </c>
      <c r="J850" s="101">
        <f t="shared" si="155"/>
        <v>0</v>
      </c>
      <c r="K850" s="121">
        <f t="shared" si="156"/>
        <v>0</v>
      </c>
      <c r="L850" s="121" t="e">
        <f>VLOOKUP(C850,'B2B（ol)'!A:P,16,0)</f>
        <v>#N/A</v>
      </c>
      <c r="M850" s="117">
        <f t="shared" si="157"/>
        <v>0</v>
      </c>
      <c r="N850" s="114" t="e">
        <f>VLOOKUP(C850,'B2B（ol)'!A:K,11,0)</f>
        <v>#N/A</v>
      </c>
      <c r="O850" s="114" t="e">
        <f>VLOOKUP(B850,fulfillment!L:AN,29,0)</f>
        <v>#N/A</v>
      </c>
      <c r="P850" s="113"/>
      <c r="Q850" s="61" t="e">
        <f>VLOOKUP(R850,映射表!A:G,7,0)</f>
        <v>#N/A</v>
      </c>
      <c r="R850" s="131"/>
      <c r="S850" s="131"/>
      <c r="T850" s="131"/>
      <c r="U850" s="131"/>
      <c r="V850" s="131"/>
      <c r="W850" s="131"/>
      <c r="X850" s="131"/>
      <c r="Y850" s="131"/>
      <c r="Z850" s="131"/>
      <c r="AA850" s="131"/>
      <c r="AB850" s="61">
        <f t="shared" si="147"/>
        <v>0</v>
      </c>
      <c r="AE850" s="132"/>
    </row>
    <row r="851" spans="1:31" s="61" customFormat="1">
      <c r="A851" s="61" t="e">
        <f t="shared" si="148"/>
        <v>#N/A</v>
      </c>
      <c r="B851" s="121">
        <f t="shared" si="149"/>
        <v>0</v>
      </c>
      <c r="C851" s="117" t="e">
        <f>VLOOKUP(B851,映射表!A:C,3,0)</f>
        <v>#N/A</v>
      </c>
      <c r="D851" s="121">
        <f t="shared" si="150"/>
        <v>0</v>
      </c>
      <c r="E851" s="100">
        <f t="shared" si="151"/>
        <v>0</v>
      </c>
      <c r="F851" s="121">
        <f t="shared" si="152"/>
        <v>0</v>
      </c>
      <c r="G851" s="121">
        <f t="shared" si="153"/>
        <v>0</v>
      </c>
      <c r="H851" s="99" t="e">
        <f>VLOOKUP(C851,'B2B（ol)'!A:J,10,0)*D851</f>
        <v>#N/A</v>
      </c>
      <c r="I851" s="101" t="e">
        <f t="shared" si="154"/>
        <v>#DIV/0!</v>
      </c>
      <c r="J851" s="101">
        <f t="shared" si="155"/>
        <v>0</v>
      </c>
      <c r="K851" s="121">
        <f t="shared" si="156"/>
        <v>0</v>
      </c>
      <c r="L851" s="121" t="e">
        <f>VLOOKUP(C851,'B2B（ol)'!A:P,16,0)</f>
        <v>#N/A</v>
      </c>
      <c r="M851" s="117">
        <f t="shared" si="157"/>
        <v>0</v>
      </c>
      <c r="N851" s="114" t="e">
        <f>VLOOKUP(C851,'B2B（ol)'!A:K,11,0)</f>
        <v>#N/A</v>
      </c>
      <c r="O851" s="114" t="e">
        <f>VLOOKUP(B851,fulfillment!L:AN,29,0)</f>
        <v>#N/A</v>
      </c>
      <c r="P851" s="113"/>
      <c r="Q851" s="61" t="e">
        <f>VLOOKUP(R851,映射表!A:G,7,0)</f>
        <v>#N/A</v>
      </c>
      <c r="R851" s="131"/>
      <c r="S851" s="131"/>
      <c r="T851" s="131"/>
      <c r="U851" s="131"/>
      <c r="V851" s="131"/>
      <c r="W851" s="131"/>
      <c r="X851" s="131"/>
      <c r="Y851" s="131"/>
      <c r="Z851" s="131"/>
      <c r="AA851" s="131"/>
      <c r="AB851" s="61">
        <f t="shared" si="147"/>
        <v>0</v>
      </c>
      <c r="AE851" s="132"/>
    </row>
    <row r="852" spans="1:31" s="61" customFormat="1">
      <c r="A852" s="61" t="e">
        <f t="shared" si="148"/>
        <v>#N/A</v>
      </c>
      <c r="B852" s="121">
        <f t="shared" si="149"/>
        <v>0</v>
      </c>
      <c r="C852" s="117" t="e">
        <f>VLOOKUP(B852,映射表!A:C,3,0)</f>
        <v>#N/A</v>
      </c>
      <c r="D852" s="121">
        <f t="shared" si="150"/>
        <v>0</v>
      </c>
      <c r="E852" s="100">
        <f t="shared" si="151"/>
        <v>0</v>
      </c>
      <c r="F852" s="121">
        <f t="shared" si="152"/>
        <v>0</v>
      </c>
      <c r="G852" s="121">
        <f t="shared" si="153"/>
        <v>0</v>
      </c>
      <c r="H852" s="99" t="e">
        <f>VLOOKUP(C852,'B2B（ol)'!A:J,10,0)*D852</f>
        <v>#N/A</v>
      </c>
      <c r="I852" s="101" t="e">
        <f t="shared" si="154"/>
        <v>#DIV/0!</v>
      </c>
      <c r="J852" s="101">
        <f t="shared" si="155"/>
        <v>0</v>
      </c>
      <c r="K852" s="121">
        <f t="shared" si="156"/>
        <v>0</v>
      </c>
      <c r="L852" s="121" t="e">
        <f>VLOOKUP(C852,'B2B（ol)'!A:P,16,0)</f>
        <v>#N/A</v>
      </c>
      <c r="M852" s="117">
        <f t="shared" si="157"/>
        <v>0</v>
      </c>
      <c r="N852" s="114" t="e">
        <f>VLOOKUP(C852,'B2B（ol)'!A:K,11,0)</f>
        <v>#N/A</v>
      </c>
      <c r="O852" s="114" t="e">
        <f>VLOOKUP(B852,fulfillment!L:AN,29,0)</f>
        <v>#N/A</v>
      </c>
      <c r="P852" s="113"/>
      <c r="Q852" s="61" t="e">
        <f>VLOOKUP(R852,映射表!A:G,7,0)</f>
        <v>#N/A</v>
      </c>
      <c r="R852" s="131"/>
      <c r="S852" s="131"/>
      <c r="T852" s="131"/>
      <c r="U852" s="131"/>
      <c r="V852" s="131"/>
      <c r="W852" s="131"/>
      <c r="X852" s="131"/>
      <c r="Y852" s="131"/>
      <c r="Z852" s="131"/>
      <c r="AA852" s="131"/>
      <c r="AB852" s="61">
        <f t="shared" si="147"/>
        <v>0</v>
      </c>
      <c r="AE852" s="132"/>
    </row>
    <row r="853" spans="1:31" s="61" customFormat="1">
      <c r="A853" s="61" t="e">
        <f t="shared" si="148"/>
        <v>#N/A</v>
      </c>
      <c r="B853" s="121">
        <f t="shared" si="149"/>
        <v>0</v>
      </c>
      <c r="C853" s="117" t="e">
        <f>VLOOKUP(B853,映射表!A:C,3,0)</f>
        <v>#N/A</v>
      </c>
      <c r="D853" s="121">
        <f t="shared" si="150"/>
        <v>0</v>
      </c>
      <c r="E853" s="100">
        <f t="shared" si="151"/>
        <v>0</v>
      </c>
      <c r="F853" s="121">
        <f t="shared" si="152"/>
        <v>0</v>
      </c>
      <c r="G853" s="121">
        <f t="shared" si="153"/>
        <v>0</v>
      </c>
      <c r="H853" s="99" t="e">
        <f>VLOOKUP(C853,'B2B（ol)'!A:J,10,0)*D853</f>
        <v>#N/A</v>
      </c>
      <c r="I853" s="101" t="e">
        <f t="shared" si="154"/>
        <v>#DIV/0!</v>
      </c>
      <c r="J853" s="101">
        <f t="shared" si="155"/>
        <v>0</v>
      </c>
      <c r="K853" s="121">
        <f t="shared" si="156"/>
        <v>0</v>
      </c>
      <c r="L853" s="121" t="e">
        <f>VLOOKUP(C853,'B2B（ol)'!A:P,16,0)</f>
        <v>#N/A</v>
      </c>
      <c r="M853" s="117">
        <f t="shared" si="157"/>
        <v>0</v>
      </c>
      <c r="N853" s="114" t="e">
        <f>VLOOKUP(C853,'B2B（ol)'!A:K,11,0)</f>
        <v>#N/A</v>
      </c>
      <c r="O853" s="114" t="e">
        <f>VLOOKUP(B853,fulfillment!L:AN,29,0)</f>
        <v>#N/A</v>
      </c>
      <c r="P853" s="113"/>
      <c r="Q853" s="61" t="e">
        <f>VLOOKUP(R853,映射表!A:G,7,0)</f>
        <v>#N/A</v>
      </c>
      <c r="R853" s="131"/>
      <c r="S853" s="131"/>
      <c r="T853" s="131"/>
      <c r="U853" s="131"/>
      <c r="V853" s="131"/>
      <c r="W853" s="131"/>
      <c r="X853" s="131"/>
      <c r="Y853" s="131"/>
      <c r="Z853" s="131"/>
      <c r="AA853" s="131"/>
      <c r="AB853" s="61">
        <f t="shared" si="147"/>
        <v>0</v>
      </c>
      <c r="AE853" s="132"/>
    </row>
    <row r="854" spans="1:31" s="61" customFormat="1">
      <c r="A854" s="61" t="e">
        <f t="shared" si="148"/>
        <v>#N/A</v>
      </c>
      <c r="B854" s="121">
        <f t="shared" si="149"/>
        <v>0</v>
      </c>
      <c r="C854" s="117" t="e">
        <f>VLOOKUP(B854,映射表!A:C,3,0)</f>
        <v>#N/A</v>
      </c>
      <c r="D854" s="121">
        <f t="shared" si="150"/>
        <v>0</v>
      </c>
      <c r="E854" s="100">
        <f t="shared" si="151"/>
        <v>0</v>
      </c>
      <c r="F854" s="121">
        <f t="shared" si="152"/>
        <v>0</v>
      </c>
      <c r="G854" s="121">
        <f t="shared" si="153"/>
        <v>0</v>
      </c>
      <c r="H854" s="99" t="e">
        <f>VLOOKUP(C854,'B2B（ol)'!A:J,10,0)*D854</f>
        <v>#N/A</v>
      </c>
      <c r="I854" s="101" t="e">
        <f t="shared" si="154"/>
        <v>#DIV/0!</v>
      </c>
      <c r="J854" s="101">
        <f t="shared" si="155"/>
        <v>0</v>
      </c>
      <c r="K854" s="121">
        <f t="shared" si="156"/>
        <v>0</v>
      </c>
      <c r="L854" s="121" t="e">
        <f>VLOOKUP(C854,'B2B（ol)'!A:P,16,0)</f>
        <v>#N/A</v>
      </c>
      <c r="M854" s="117">
        <f t="shared" si="157"/>
        <v>0</v>
      </c>
      <c r="N854" s="114" t="e">
        <f>VLOOKUP(C854,'B2B（ol)'!A:K,11,0)</f>
        <v>#N/A</v>
      </c>
      <c r="O854" s="114" t="e">
        <f>VLOOKUP(B854,fulfillment!L:AN,29,0)</f>
        <v>#N/A</v>
      </c>
      <c r="P854" s="113"/>
      <c r="Q854" s="61" t="e">
        <f>VLOOKUP(R854,映射表!A:G,7,0)</f>
        <v>#N/A</v>
      </c>
      <c r="R854" s="131"/>
      <c r="S854" s="131"/>
      <c r="T854" s="131"/>
      <c r="U854" s="131"/>
      <c r="V854" s="131"/>
      <c r="W854" s="131"/>
      <c r="X854" s="131"/>
      <c r="Y854" s="131"/>
      <c r="Z854" s="131"/>
      <c r="AA854" s="131"/>
      <c r="AB854" s="61">
        <f t="shared" si="147"/>
        <v>0</v>
      </c>
      <c r="AE854" s="132"/>
    </row>
    <row r="855" spans="1:31" s="61" customFormat="1">
      <c r="A855" s="61" t="e">
        <f t="shared" si="148"/>
        <v>#N/A</v>
      </c>
      <c r="B855" s="121">
        <f t="shared" si="149"/>
        <v>0</v>
      </c>
      <c r="C855" s="117" t="e">
        <f>VLOOKUP(B855,映射表!A:C,3,0)</f>
        <v>#N/A</v>
      </c>
      <c r="D855" s="121">
        <f t="shared" si="150"/>
        <v>0</v>
      </c>
      <c r="E855" s="100">
        <f t="shared" si="151"/>
        <v>0</v>
      </c>
      <c r="F855" s="121">
        <f t="shared" si="152"/>
        <v>0</v>
      </c>
      <c r="G855" s="121">
        <f t="shared" si="153"/>
        <v>0</v>
      </c>
      <c r="H855" s="99" t="e">
        <f>VLOOKUP(C855,'B2B（ol)'!A:J,10,0)*D855</f>
        <v>#N/A</v>
      </c>
      <c r="I855" s="101" t="e">
        <f t="shared" si="154"/>
        <v>#DIV/0!</v>
      </c>
      <c r="J855" s="101">
        <f t="shared" si="155"/>
        <v>0</v>
      </c>
      <c r="K855" s="121">
        <f t="shared" si="156"/>
        <v>0</v>
      </c>
      <c r="L855" s="121" t="e">
        <f>VLOOKUP(C855,'B2B（ol)'!A:P,16,0)</f>
        <v>#N/A</v>
      </c>
      <c r="M855" s="117">
        <f t="shared" si="157"/>
        <v>0</v>
      </c>
      <c r="N855" s="114" t="e">
        <f>VLOOKUP(C855,'B2B（ol)'!A:K,11,0)</f>
        <v>#N/A</v>
      </c>
      <c r="O855" s="114" t="e">
        <f>VLOOKUP(B855,fulfillment!L:AN,29,0)</f>
        <v>#N/A</v>
      </c>
      <c r="P855" s="113"/>
      <c r="Q855" s="61" t="e">
        <f>VLOOKUP(R855,映射表!A:G,7,0)</f>
        <v>#N/A</v>
      </c>
      <c r="R855" s="131"/>
      <c r="S855" s="131"/>
      <c r="T855" s="131"/>
      <c r="U855" s="131"/>
      <c r="V855" s="131"/>
      <c r="W855" s="131"/>
      <c r="X855" s="131"/>
      <c r="Y855" s="131"/>
      <c r="Z855" s="131"/>
      <c r="AA855" s="131"/>
      <c r="AB855" s="61">
        <f t="shared" si="147"/>
        <v>0</v>
      </c>
      <c r="AE855" s="132"/>
    </row>
    <row r="856" spans="1:31" s="61" customFormat="1">
      <c r="A856" s="61" t="e">
        <f t="shared" si="148"/>
        <v>#N/A</v>
      </c>
      <c r="B856" s="121">
        <f t="shared" si="149"/>
        <v>0</v>
      </c>
      <c r="C856" s="117" t="e">
        <f>VLOOKUP(B856,映射表!A:C,3,0)</f>
        <v>#N/A</v>
      </c>
      <c r="D856" s="121">
        <f t="shared" si="150"/>
        <v>0</v>
      </c>
      <c r="E856" s="100">
        <f t="shared" si="151"/>
        <v>0</v>
      </c>
      <c r="F856" s="121">
        <f t="shared" si="152"/>
        <v>0</v>
      </c>
      <c r="G856" s="121">
        <f t="shared" si="153"/>
        <v>0</v>
      </c>
      <c r="H856" s="99" t="e">
        <f>VLOOKUP(C856,'B2B（ol)'!A:J,10,0)*D856</f>
        <v>#N/A</v>
      </c>
      <c r="I856" s="101" t="e">
        <f t="shared" si="154"/>
        <v>#DIV/0!</v>
      </c>
      <c r="J856" s="101">
        <f t="shared" si="155"/>
        <v>0</v>
      </c>
      <c r="K856" s="121">
        <f t="shared" si="156"/>
        <v>0</v>
      </c>
      <c r="L856" s="121" t="e">
        <f>VLOOKUP(C856,'B2B（ol)'!A:P,16,0)</f>
        <v>#N/A</v>
      </c>
      <c r="M856" s="117">
        <f t="shared" si="157"/>
        <v>0</v>
      </c>
      <c r="N856" s="114" t="e">
        <f>VLOOKUP(C856,'B2B（ol)'!A:K,11,0)</f>
        <v>#N/A</v>
      </c>
      <c r="O856" s="114" t="e">
        <f>VLOOKUP(B856,fulfillment!L:AN,29,0)</f>
        <v>#N/A</v>
      </c>
      <c r="P856" s="113"/>
      <c r="Q856" s="61" t="e">
        <f>VLOOKUP(R856,映射表!A:G,7,0)</f>
        <v>#N/A</v>
      </c>
      <c r="R856" s="131"/>
      <c r="S856" s="131"/>
      <c r="T856" s="131"/>
      <c r="U856" s="131"/>
      <c r="V856" s="131"/>
      <c r="W856" s="131"/>
      <c r="X856" s="131"/>
      <c r="Y856" s="131"/>
      <c r="Z856" s="131"/>
      <c r="AA856" s="131"/>
      <c r="AB856" s="61">
        <f t="shared" si="147"/>
        <v>0</v>
      </c>
      <c r="AE856" s="132"/>
    </row>
    <row r="857" spans="1:31" s="61" customFormat="1">
      <c r="A857" s="61" t="e">
        <f t="shared" si="148"/>
        <v>#N/A</v>
      </c>
      <c r="B857" s="121">
        <f t="shared" si="149"/>
        <v>0</v>
      </c>
      <c r="C857" s="117" t="e">
        <f>VLOOKUP(B857,映射表!A:C,3,0)</f>
        <v>#N/A</v>
      </c>
      <c r="D857" s="121">
        <f t="shared" si="150"/>
        <v>0</v>
      </c>
      <c r="E857" s="100">
        <f t="shared" si="151"/>
        <v>0</v>
      </c>
      <c r="F857" s="121">
        <f t="shared" si="152"/>
        <v>0</v>
      </c>
      <c r="G857" s="121">
        <f t="shared" si="153"/>
        <v>0</v>
      </c>
      <c r="H857" s="99" t="e">
        <f>VLOOKUP(C857,'B2B（ol)'!A:J,10,0)*D857</f>
        <v>#N/A</v>
      </c>
      <c r="I857" s="101" t="e">
        <f t="shared" si="154"/>
        <v>#DIV/0!</v>
      </c>
      <c r="J857" s="101">
        <f t="shared" si="155"/>
        <v>0</v>
      </c>
      <c r="K857" s="121">
        <f t="shared" si="156"/>
        <v>0</v>
      </c>
      <c r="L857" s="121" t="e">
        <f>VLOOKUP(C857,'B2B（ol)'!A:P,16,0)</f>
        <v>#N/A</v>
      </c>
      <c r="M857" s="117">
        <f t="shared" si="157"/>
        <v>0</v>
      </c>
      <c r="N857" s="114" t="e">
        <f>VLOOKUP(C857,'B2B（ol)'!A:K,11,0)</f>
        <v>#N/A</v>
      </c>
      <c r="O857" s="114" t="e">
        <f>VLOOKUP(B857,fulfillment!L:AN,29,0)</f>
        <v>#N/A</v>
      </c>
      <c r="P857" s="113"/>
      <c r="Q857" s="61" t="e">
        <f>VLOOKUP(R857,映射表!A:G,7,0)</f>
        <v>#N/A</v>
      </c>
      <c r="R857" s="131"/>
      <c r="S857" s="131"/>
      <c r="T857" s="131"/>
      <c r="U857" s="131"/>
      <c r="V857" s="131"/>
      <c r="W857" s="131"/>
      <c r="X857" s="131"/>
      <c r="Y857" s="131"/>
      <c r="Z857" s="131"/>
      <c r="AA857" s="131"/>
      <c r="AB857" s="61">
        <f t="shared" si="147"/>
        <v>0</v>
      </c>
      <c r="AE857" s="132"/>
    </row>
    <row r="858" spans="1:31" s="61" customFormat="1">
      <c r="A858" s="61" t="e">
        <f t="shared" si="148"/>
        <v>#N/A</v>
      </c>
      <c r="B858" s="121">
        <f t="shared" si="149"/>
        <v>0</v>
      </c>
      <c r="C858" s="117" t="e">
        <f>VLOOKUP(B858,映射表!A:C,3,0)</f>
        <v>#N/A</v>
      </c>
      <c r="D858" s="121">
        <f t="shared" si="150"/>
        <v>0</v>
      </c>
      <c r="E858" s="100">
        <f t="shared" si="151"/>
        <v>0</v>
      </c>
      <c r="F858" s="121">
        <f t="shared" si="152"/>
        <v>0</v>
      </c>
      <c r="G858" s="121">
        <f t="shared" si="153"/>
        <v>0</v>
      </c>
      <c r="H858" s="99" t="e">
        <f>VLOOKUP(C858,'B2B（ol)'!A:J,10,0)*D858</f>
        <v>#N/A</v>
      </c>
      <c r="I858" s="101" t="e">
        <f t="shared" si="154"/>
        <v>#DIV/0!</v>
      </c>
      <c r="J858" s="101">
        <f t="shared" si="155"/>
        <v>0</v>
      </c>
      <c r="K858" s="121">
        <f t="shared" si="156"/>
        <v>0</v>
      </c>
      <c r="L858" s="121" t="e">
        <f>VLOOKUP(C858,'B2B（ol)'!A:P,16,0)</f>
        <v>#N/A</v>
      </c>
      <c r="M858" s="117">
        <f t="shared" si="157"/>
        <v>0</v>
      </c>
      <c r="N858" s="114" t="e">
        <f>VLOOKUP(C858,'B2B（ol)'!A:K,11,0)</f>
        <v>#N/A</v>
      </c>
      <c r="O858" s="114" t="e">
        <f>VLOOKUP(B858,fulfillment!L:AN,29,0)</f>
        <v>#N/A</v>
      </c>
      <c r="P858" s="113"/>
      <c r="Q858" s="61" t="e">
        <f>VLOOKUP(R858,映射表!A:G,7,0)</f>
        <v>#N/A</v>
      </c>
      <c r="R858" s="131"/>
      <c r="S858" s="131"/>
      <c r="T858" s="131"/>
      <c r="U858" s="131"/>
      <c r="V858" s="131"/>
      <c r="W858" s="131"/>
      <c r="X858" s="131"/>
      <c r="Y858" s="131"/>
      <c r="Z858" s="131"/>
      <c r="AA858" s="131"/>
      <c r="AB858" s="61">
        <f t="shared" si="147"/>
        <v>0</v>
      </c>
      <c r="AE858" s="132"/>
    </row>
    <row r="859" spans="1:31" s="61" customFormat="1">
      <c r="A859" s="61" t="e">
        <f t="shared" si="148"/>
        <v>#N/A</v>
      </c>
      <c r="B859" s="121">
        <f t="shared" si="149"/>
        <v>0</v>
      </c>
      <c r="C859" s="117" t="e">
        <f>VLOOKUP(B859,映射表!A:C,3,0)</f>
        <v>#N/A</v>
      </c>
      <c r="D859" s="121">
        <f t="shared" si="150"/>
        <v>0</v>
      </c>
      <c r="E859" s="100">
        <f t="shared" si="151"/>
        <v>0</v>
      </c>
      <c r="F859" s="121">
        <f t="shared" si="152"/>
        <v>0</v>
      </c>
      <c r="G859" s="121">
        <f t="shared" si="153"/>
        <v>0</v>
      </c>
      <c r="H859" s="99" t="e">
        <f>VLOOKUP(C859,'B2B（ol)'!A:J,10,0)*D859</f>
        <v>#N/A</v>
      </c>
      <c r="I859" s="101" t="e">
        <f t="shared" si="154"/>
        <v>#DIV/0!</v>
      </c>
      <c r="J859" s="101">
        <f t="shared" si="155"/>
        <v>0</v>
      </c>
      <c r="K859" s="121">
        <f t="shared" si="156"/>
        <v>0</v>
      </c>
      <c r="L859" s="121" t="e">
        <f>VLOOKUP(C859,'B2B（ol)'!A:P,16,0)</f>
        <v>#N/A</v>
      </c>
      <c r="M859" s="117">
        <f t="shared" si="157"/>
        <v>0</v>
      </c>
      <c r="N859" s="114" t="e">
        <f>VLOOKUP(C859,'B2B（ol)'!A:K,11,0)</f>
        <v>#N/A</v>
      </c>
      <c r="O859" s="114" t="e">
        <f>VLOOKUP(B859,fulfillment!L:AN,29,0)</f>
        <v>#N/A</v>
      </c>
      <c r="P859" s="113"/>
      <c r="Q859" s="61" t="e">
        <f>VLOOKUP(R859,映射表!A:G,7,0)</f>
        <v>#N/A</v>
      </c>
      <c r="R859" s="131"/>
      <c r="S859" s="131"/>
      <c r="T859" s="131"/>
      <c r="U859" s="131"/>
      <c r="V859" s="131"/>
      <c r="W859" s="131"/>
      <c r="X859" s="131"/>
      <c r="Y859" s="131"/>
      <c r="Z859" s="131"/>
      <c r="AA859" s="131"/>
      <c r="AB859" s="61">
        <f t="shared" ref="AB859:AB922" si="158">M859</f>
        <v>0</v>
      </c>
      <c r="AE859" s="132"/>
    </row>
    <row r="860" spans="1:31" s="61" customFormat="1">
      <c r="A860" s="61" t="e">
        <f t="shared" si="148"/>
        <v>#N/A</v>
      </c>
      <c r="B860" s="121">
        <f t="shared" si="149"/>
        <v>0</v>
      </c>
      <c r="C860" s="117" t="e">
        <f>VLOOKUP(B860,映射表!A:C,3,0)</f>
        <v>#N/A</v>
      </c>
      <c r="D860" s="121">
        <f t="shared" si="150"/>
        <v>0</v>
      </c>
      <c r="E860" s="100">
        <f t="shared" si="151"/>
        <v>0</v>
      </c>
      <c r="F860" s="121">
        <f t="shared" si="152"/>
        <v>0</v>
      </c>
      <c r="G860" s="121">
        <f t="shared" si="153"/>
        <v>0</v>
      </c>
      <c r="H860" s="99" t="e">
        <f>VLOOKUP(C860,'B2B（ol)'!A:J,10,0)*D860</f>
        <v>#N/A</v>
      </c>
      <c r="I860" s="101" t="e">
        <f t="shared" si="154"/>
        <v>#DIV/0!</v>
      </c>
      <c r="J860" s="101">
        <f t="shared" si="155"/>
        <v>0</v>
      </c>
      <c r="K860" s="121">
        <f t="shared" si="156"/>
        <v>0</v>
      </c>
      <c r="L860" s="121" t="e">
        <f>VLOOKUP(C860,'B2B（ol)'!A:P,16,0)</f>
        <v>#N/A</v>
      </c>
      <c r="M860" s="117">
        <f t="shared" si="157"/>
        <v>0</v>
      </c>
      <c r="N860" s="114" t="e">
        <f>VLOOKUP(C860,'B2B（ol)'!A:K,11,0)</f>
        <v>#N/A</v>
      </c>
      <c r="O860" s="114" t="e">
        <f>VLOOKUP(B860,fulfillment!L:AN,29,0)</f>
        <v>#N/A</v>
      </c>
      <c r="P860" s="113"/>
      <c r="Q860" s="61" t="e">
        <f>VLOOKUP(R860,映射表!A:G,7,0)</f>
        <v>#N/A</v>
      </c>
      <c r="R860" s="131"/>
      <c r="S860" s="131"/>
      <c r="T860" s="131"/>
      <c r="U860" s="131"/>
      <c r="V860" s="131"/>
      <c r="W860" s="131"/>
      <c r="X860" s="131"/>
      <c r="Y860" s="131"/>
      <c r="Z860" s="131"/>
      <c r="AA860" s="131"/>
      <c r="AB860" s="61">
        <f t="shared" si="158"/>
        <v>0</v>
      </c>
      <c r="AE860" s="132"/>
    </row>
    <row r="861" spans="1:31" s="61" customFormat="1">
      <c r="A861" s="61" t="e">
        <f t="shared" si="148"/>
        <v>#N/A</v>
      </c>
      <c r="B861" s="121">
        <f t="shared" si="149"/>
        <v>0</v>
      </c>
      <c r="C861" s="117" t="e">
        <f>VLOOKUP(B861,映射表!A:C,3,0)</f>
        <v>#N/A</v>
      </c>
      <c r="D861" s="121">
        <f t="shared" si="150"/>
        <v>0</v>
      </c>
      <c r="E861" s="100">
        <f t="shared" si="151"/>
        <v>0</v>
      </c>
      <c r="F861" s="121">
        <f t="shared" si="152"/>
        <v>0</v>
      </c>
      <c r="G861" s="121">
        <f t="shared" si="153"/>
        <v>0</v>
      </c>
      <c r="H861" s="99" t="e">
        <f>VLOOKUP(C861,'B2B（ol)'!A:J,10,0)*D861</f>
        <v>#N/A</v>
      </c>
      <c r="I861" s="101" t="e">
        <f t="shared" si="154"/>
        <v>#DIV/0!</v>
      </c>
      <c r="J861" s="101">
        <f t="shared" si="155"/>
        <v>0</v>
      </c>
      <c r="K861" s="121">
        <f t="shared" si="156"/>
        <v>0</v>
      </c>
      <c r="L861" s="121" t="e">
        <f>VLOOKUP(C861,'B2B（ol)'!A:P,16,0)</f>
        <v>#N/A</v>
      </c>
      <c r="M861" s="117">
        <f t="shared" si="157"/>
        <v>0</v>
      </c>
      <c r="N861" s="114" t="e">
        <f>VLOOKUP(C861,'B2B（ol)'!A:K,11,0)</f>
        <v>#N/A</v>
      </c>
      <c r="O861" s="114" t="e">
        <f>VLOOKUP(B861,fulfillment!L:AN,29,0)</f>
        <v>#N/A</v>
      </c>
      <c r="P861" s="113"/>
      <c r="Q861" s="61" t="e">
        <f>VLOOKUP(R861,映射表!A:G,7,0)</f>
        <v>#N/A</v>
      </c>
      <c r="R861" s="131"/>
      <c r="S861" s="131"/>
      <c r="T861" s="131"/>
      <c r="U861" s="131"/>
      <c r="V861" s="131"/>
      <c r="W861" s="131"/>
      <c r="X861" s="131"/>
      <c r="Y861" s="131"/>
      <c r="Z861" s="131"/>
      <c r="AA861" s="131"/>
      <c r="AB861" s="61">
        <f t="shared" si="158"/>
        <v>0</v>
      </c>
      <c r="AE861" s="132"/>
    </row>
    <row r="862" spans="1:31" s="61" customFormat="1">
      <c r="A862" s="61" t="e">
        <f t="shared" si="148"/>
        <v>#N/A</v>
      </c>
      <c r="B862" s="121">
        <f t="shared" si="149"/>
        <v>0</v>
      </c>
      <c r="C862" s="117" t="e">
        <f>VLOOKUP(B862,映射表!A:C,3,0)</f>
        <v>#N/A</v>
      </c>
      <c r="D862" s="121">
        <f t="shared" si="150"/>
        <v>0</v>
      </c>
      <c r="E862" s="100">
        <f t="shared" si="151"/>
        <v>0</v>
      </c>
      <c r="F862" s="121">
        <f t="shared" si="152"/>
        <v>0</v>
      </c>
      <c r="G862" s="121">
        <f t="shared" si="153"/>
        <v>0</v>
      </c>
      <c r="H862" s="99" t="e">
        <f>VLOOKUP(C862,'B2B（ol)'!A:J,10,0)*D862</f>
        <v>#N/A</v>
      </c>
      <c r="I862" s="101" t="e">
        <f t="shared" si="154"/>
        <v>#DIV/0!</v>
      </c>
      <c r="J862" s="101">
        <f t="shared" si="155"/>
        <v>0</v>
      </c>
      <c r="K862" s="121">
        <f t="shared" si="156"/>
        <v>0</v>
      </c>
      <c r="L862" s="121" t="e">
        <f>VLOOKUP(C862,'B2B（ol)'!A:P,16,0)</f>
        <v>#N/A</v>
      </c>
      <c r="M862" s="117">
        <f t="shared" si="157"/>
        <v>0</v>
      </c>
      <c r="N862" s="114" t="e">
        <f>VLOOKUP(C862,'B2B（ol)'!A:K,11,0)</f>
        <v>#N/A</v>
      </c>
      <c r="O862" s="114" t="e">
        <f>VLOOKUP(B862,fulfillment!L:AN,29,0)</f>
        <v>#N/A</v>
      </c>
      <c r="P862" s="113"/>
      <c r="Q862" s="61" t="e">
        <f>VLOOKUP(R862,映射表!A:G,7,0)</f>
        <v>#N/A</v>
      </c>
      <c r="R862" s="131"/>
      <c r="S862" s="131"/>
      <c r="T862" s="131"/>
      <c r="U862" s="131"/>
      <c r="V862" s="131"/>
      <c r="W862" s="131"/>
      <c r="X862" s="131"/>
      <c r="Y862" s="131"/>
      <c r="Z862" s="131"/>
      <c r="AA862" s="131"/>
      <c r="AB862" s="61">
        <f t="shared" si="158"/>
        <v>0</v>
      </c>
      <c r="AE862" s="132"/>
    </row>
    <row r="863" spans="1:31" s="61" customFormat="1">
      <c r="A863" s="61" t="e">
        <f t="shared" si="148"/>
        <v>#N/A</v>
      </c>
      <c r="B863" s="121">
        <f t="shared" si="149"/>
        <v>0</v>
      </c>
      <c r="C863" s="117" t="e">
        <f>VLOOKUP(B863,映射表!A:C,3,0)</f>
        <v>#N/A</v>
      </c>
      <c r="D863" s="121">
        <f t="shared" si="150"/>
        <v>0</v>
      </c>
      <c r="E863" s="100">
        <f t="shared" si="151"/>
        <v>0</v>
      </c>
      <c r="F863" s="121">
        <f t="shared" si="152"/>
        <v>0</v>
      </c>
      <c r="G863" s="121">
        <f t="shared" si="153"/>
        <v>0</v>
      </c>
      <c r="H863" s="99" t="e">
        <f>VLOOKUP(C863,'B2B（ol)'!A:J,10,0)*D863</f>
        <v>#N/A</v>
      </c>
      <c r="I863" s="101" t="e">
        <f t="shared" si="154"/>
        <v>#DIV/0!</v>
      </c>
      <c r="J863" s="101">
        <f t="shared" si="155"/>
        <v>0</v>
      </c>
      <c r="K863" s="121">
        <f t="shared" si="156"/>
        <v>0</v>
      </c>
      <c r="L863" s="121" t="e">
        <f>VLOOKUP(C863,'B2B（ol)'!A:P,16,0)</f>
        <v>#N/A</v>
      </c>
      <c r="M863" s="117">
        <f t="shared" si="157"/>
        <v>0</v>
      </c>
      <c r="N863" s="114" t="e">
        <f>VLOOKUP(C863,'B2B（ol)'!A:K,11,0)</f>
        <v>#N/A</v>
      </c>
      <c r="O863" s="114" t="e">
        <f>VLOOKUP(B863,fulfillment!L:AN,29,0)</f>
        <v>#N/A</v>
      </c>
      <c r="P863" s="113"/>
      <c r="Q863" s="61" t="e">
        <f>VLOOKUP(R863,映射表!A:G,7,0)</f>
        <v>#N/A</v>
      </c>
      <c r="R863" s="131"/>
      <c r="S863" s="131"/>
      <c r="T863" s="131"/>
      <c r="U863" s="131"/>
      <c r="V863" s="131"/>
      <c r="W863" s="131"/>
      <c r="X863" s="131"/>
      <c r="Y863" s="131"/>
      <c r="Z863" s="131"/>
      <c r="AA863" s="131"/>
      <c r="AB863" s="61">
        <f t="shared" si="158"/>
        <v>0</v>
      </c>
      <c r="AE863" s="132"/>
    </row>
    <row r="864" spans="1:31" s="61" customFormat="1">
      <c r="A864" s="61" t="e">
        <f t="shared" si="148"/>
        <v>#N/A</v>
      </c>
      <c r="B864" s="121">
        <f t="shared" si="149"/>
        <v>0</v>
      </c>
      <c r="C864" s="117" t="e">
        <f>VLOOKUP(B864,映射表!A:C,3,0)</f>
        <v>#N/A</v>
      </c>
      <c r="D864" s="121">
        <f t="shared" si="150"/>
        <v>0</v>
      </c>
      <c r="E864" s="100">
        <f t="shared" si="151"/>
        <v>0</v>
      </c>
      <c r="F864" s="121">
        <f t="shared" si="152"/>
        <v>0</v>
      </c>
      <c r="G864" s="121">
        <f t="shared" si="153"/>
        <v>0</v>
      </c>
      <c r="H864" s="99" t="e">
        <f>VLOOKUP(C864,'B2B（ol)'!A:J,10,0)*D864</f>
        <v>#N/A</v>
      </c>
      <c r="I864" s="101" t="e">
        <f t="shared" si="154"/>
        <v>#DIV/0!</v>
      </c>
      <c r="J864" s="101">
        <f t="shared" si="155"/>
        <v>0</v>
      </c>
      <c r="K864" s="121">
        <f t="shared" si="156"/>
        <v>0</v>
      </c>
      <c r="L864" s="121" t="e">
        <f>VLOOKUP(C864,'B2B（ol)'!A:P,16,0)</f>
        <v>#N/A</v>
      </c>
      <c r="M864" s="117">
        <f t="shared" si="157"/>
        <v>0</v>
      </c>
      <c r="N864" s="114" t="e">
        <f>VLOOKUP(C864,'B2B（ol)'!A:K,11,0)</f>
        <v>#N/A</v>
      </c>
      <c r="O864" s="114" t="e">
        <f>VLOOKUP(B864,fulfillment!L:AN,29,0)</f>
        <v>#N/A</v>
      </c>
      <c r="P864" s="113"/>
      <c r="Q864" s="61" t="e">
        <f>VLOOKUP(R864,映射表!A:G,7,0)</f>
        <v>#N/A</v>
      </c>
      <c r="R864" s="131"/>
      <c r="S864" s="131"/>
      <c r="T864" s="131"/>
      <c r="U864" s="131"/>
      <c r="V864" s="131"/>
      <c r="W864" s="131"/>
      <c r="X864" s="131"/>
      <c r="Y864" s="131"/>
      <c r="Z864" s="131"/>
      <c r="AA864" s="131"/>
      <c r="AB864" s="61">
        <f t="shared" si="158"/>
        <v>0</v>
      </c>
      <c r="AE864" s="132"/>
    </row>
    <row r="865" spans="1:31" s="61" customFormat="1">
      <c r="A865" s="61" t="e">
        <f t="shared" si="148"/>
        <v>#N/A</v>
      </c>
      <c r="B865" s="121">
        <f t="shared" si="149"/>
        <v>0</v>
      </c>
      <c r="C865" s="117" t="e">
        <f>VLOOKUP(B865,映射表!A:C,3,0)</f>
        <v>#N/A</v>
      </c>
      <c r="D865" s="121">
        <f t="shared" si="150"/>
        <v>0</v>
      </c>
      <c r="E865" s="100">
        <f t="shared" si="151"/>
        <v>0</v>
      </c>
      <c r="F865" s="121">
        <f t="shared" si="152"/>
        <v>0</v>
      </c>
      <c r="G865" s="121">
        <f t="shared" si="153"/>
        <v>0</v>
      </c>
      <c r="H865" s="99" t="e">
        <f>VLOOKUP(C865,'B2B（ol)'!A:J,10,0)*D865</f>
        <v>#N/A</v>
      </c>
      <c r="I865" s="101" t="e">
        <f t="shared" si="154"/>
        <v>#DIV/0!</v>
      </c>
      <c r="J865" s="101">
        <f t="shared" si="155"/>
        <v>0</v>
      </c>
      <c r="K865" s="121">
        <f t="shared" si="156"/>
        <v>0</v>
      </c>
      <c r="L865" s="121" t="e">
        <f>VLOOKUP(C865,'B2B（ol)'!A:P,16,0)</f>
        <v>#N/A</v>
      </c>
      <c r="M865" s="117">
        <f t="shared" si="157"/>
        <v>0</v>
      </c>
      <c r="N865" s="114" t="e">
        <f>VLOOKUP(C865,'B2B（ol)'!A:K,11,0)</f>
        <v>#N/A</v>
      </c>
      <c r="O865" s="114" t="e">
        <f>VLOOKUP(B865,fulfillment!L:AN,29,0)</f>
        <v>#N/A</v>
      </c>
      <c r="P865" s="113"/>
      <c r="Q865" s="61" t="e">
        <f>VLOOKUP(R865,映射表!A:G,7,0)</f>
        <v>#N/A</v>
      </c>
      <c r="R865" s="131"/>
      <c r="S865" s="131"/>
      <c r="T865" s="131"/>
      <c r="U865" s="131"/>
      <c r="V865" s="131"/>
      <c r="W865" s="131"/>
      <c r="X865" s="131"/>
      <c r="Y865" s="131"/>
      <c r="Z865" s="131"/>
      <c r="AA865" s="131"/>
      <c r="AB865" s="61">
        <f t="shared" si="158"/>
        <v>0</v>
      </c>
      <c r="AE865" s="132"/>
    </row>
    <row r="866" spans="1:31" s="61" customFormat="1">
      <c r="A866" s="61" t="e">
        <f t="shared" si="148"/>
        <v>#N/A</v>
      </c>
      <c r="B866" s="121">
        <f t="shared" si="149"/>
        <v>0</v>
      </c>
      <c r="C866" s="117" t="e">
        <f>VLOOKUP(B866,映射表!A:C,3,0)</f>
        <v>#N/A</v>
      </c>
      <c r="D866" s="121">
        <f t="shared" si="150"/>
        <v>0</v>
      </c>
      <c r="E866" s="100">
        <f t="shared" si="151"/>
        <v>0</v>
      </c>
      <c r="F866" s="121">
        <f t="shared" si="152"/>
        <v>0</v>
      </c>
      <c r="G866" s="121">
        <f t="shared" si="153"/>
        <v>0</v>
      </c>
      <c r="H866" s="99" t="e">
        <f>VLOOKUP(C866,'B2B（ol)'!A:J,10,0)*D866</f>
        <v>#N/A</v>
      </c>
      <c r="I866" s="101" t="e">
        <f t="shared" si="154"/>
        <v>#DIV/0!</v>
      </c>
      <c r="J866" s="101">
        <f t="shared" si="155"/>
        <v>0</v>
      </c>
      <c r="K866" s="121">
        <f t="shared" si="156"/>
        <v>0</v>
      </c>
      <c r="L866" s="121" t="e">
        <f>VLOOKUP(C866,'B2B（ol)'!A:P,16,0)</f>
        <v>#N/A</v>
      </c>
      <c r="M866" s="117">
        <f t="shared" si="157"/>
        <v>0</v>
      </c>
      <c r="N866" s="114" t="e">
        <f>VLOOKUP(C866,'B2B（ol)'!A:K,11,0)</f>
        <v>#N/A</v>
      </c>
      <c r="O866" s="114" t="e">
        <f>VLOOKUP(B866,fulfillment!L:AN,29,0)</f>
        <v>#N/A</v>
      </c>
      <c r="P866" s="113"/>
      <c r="Q866" s="61" t="e">
        <f>VLOOKUP(R866,映射表!A:G,7,0)</f>
        <v>#N/A</v>
      </c>
      <c r="R866" s="131"/>
      <c r="S866" s="131"/>
      <c r="T866" s="131"/>
      <c r="U866" s="131"/>
      <c r="V866" s="131"/>
      <c r="W866" s="131"/>
      <c r="X866" s="131"/>
      <c r="Y866" s="131"/>
      <c r="Z866" s="131"/>
      <c r="AA866" s="131"/>
      <c r="AB866" s="61">
        <f t="shared" si="158"/>
        <v>0</v>
      </c>
      <c r="AE866" s="132"/>
    </row>
    <row r="867" spans="1:31" s="61" customFormat="1">
      <c r="A867" s="61" t="e">
        <f t="shared" si="148"/>
        <v>#N/A</v>
      </c>
      <c r="B867" s="121">
        <f t="shared" si="149"/>
        <v>0</v>
      </c>
      <c r="C867" s="117" t="e">
        <f>VLOOKUP(B867,映射表!A:C,3,0)</f>
        <v>#N/A</v>
      </c>
      <c r="D867" s="121">
        <f t="shared" si="150"/>
        <v>0</v>
      </c>
      <c r="E867" s="100">
        <f t="shared" si="151"/>
        <v>0</v>
      </c>
      <c r="F867" s="121">
        <f t="shared" si="152"/>
        <v>0</v>
      </c>
      <c r="G867" s="121">
        <f t="shared" si="153"/>
        <v>0</v>
      </c>
      <c r="H867" s="99" t="e">
        <f>VLOOKUP(C867,'B2B（ol)'!A:J,10,0)*D867</f>
        <v>#N/A</v>
      </c>
      <c r="I867" s="101" t="e">
        <f t="shared" si="154"/>
        <v>#DIV/0!</v>
      </c>
      <c r="J867" s="101">
        <f t="shared" si="155"/>
        <v>0</v>
      </c>
      <c r="K867" s="121">
        <f t="shared" si="156"/>
        <v>0</v>
      </c>
      <c r="L867" s="121" t="e">
        <f>VLOOKUP(C867,'B2B（ol)'!A:P,16,0)</f>
        <v>#N/A</v>
      </c>
      <c r="M867" s="117">
        <f t="shared" si="157"/>
        <v>0</v>
      </c>
      <c r="N867" s="114" t="e">
        <f>VLOOKUP(C867,'B2B（ol)'!A:K,11,0)</f>
        <v>#N/A</v>
      </c>
      <c r="O867" s="114" t="e">
        <f>VLOOKUP(B867,fulfillment!L:AN,29,0)</f>
        <v>#N/A</v>
      </c>
      <c r="P867" s="113"/>
      <c r="Q867" s="61" t="e">
        <f>VLOOKUP(R867,映射表!A:G,7,0)</f>
        <v>#N/A</v>
      </c>
      <c r="R867" s="131"/>
      <c r="S867" s="131"/>
      <c r="T867" s="131"/>
      <c r="U867" s="131"/>
      <c r="V867" s="131"/>
      <c r="W867" s="131"/>
      <c r="X867" s="131"/>
      <c r="Y867" s="131"/>
      <c r="Z867" s="131"/>
      <c r="AA867" s="131"/>
      <c r="AB867" s="61">
        <f t="shared" si="158"/>
        <v>0</v>
      </c>
      <c r="AE867" s="132"/>
    </row>
    <row r="868" spans="1:31" s="61" customFormat="1">
      <c r="A868" s="61" t="e">
        <f t="shared" si="148"/>
        <v>#N/A</v>
      </c>
      <c r="B868" s="121">
        <f t="shared" si="149"/>
        <v>0</v>
      </c>
      <c r="C868" s="117" t="e">
        <f>VLOOKUP(B868,映射表!A:C,3,0)</f>
        <v>#N/A</v>
      </c>
      <c r="D868" s="121">
        <f t="shared" si="150"/>
        <v>0</v>
      </c>
      <c r="E868" s="100">
        <f t="shared" si="151"/>
        <v>0</v>
      </c>
      <c r="F868" s="121">
        <f t="shared" si="152"/>
        <v>0</v>
      </c>
      <c r="G868" s="121">
        <f t="shared" si="153"/>
        <v>0</v>
      </c>
      <c r="H868" s="99" t="e">
        <f>VLOOKUP(C868,'B2B（ol)'!A:J,10,0)*D868</f>
        <v>#N/A</v>
      </c>
      <c r="I868" s="101" t="e">
        <f t="shared" si="154"/>
        <v>#DIV/0!</v>
      </c>
      <c r="J868" s="101">
        <f t="shared" si="155"/>
        <v>0</v>
      </c>
      <c r="K868" s="121">
        <f t="shared" si="156"/>
        <v>0</v>
      </c>
      <c r="L868" s="121" t="e">
        <f>VLOOKUP(C868,'B2B（ol)'!A:P,16,0)</f>
        <v>#N/A</v>
      </c>
      <c r="M868" s="117">
        <f t="shared" si="157"/>
        <v>0</v>
      </c>
      <c r="N868" s="114" t="e">
        <f>VLOOKUP(C868,'B2B（ol)'!A:K,11,0)</f>
        <v>#N/A</v>
      </c>
      <c r="O868" s="114" t="e">
        <f>VLOOKUP(B868,fulfillment!L:AN,29,0)</f>
        <v>#N/A</v>
      </c>
      <c r="P868" s="113"/>
      <c r="Q868" s="61" t="e">
        <f>VLOOKUP(R868,映射表!A:G,7,0)</f>
        <v>#N/A</v>
      </c>
      <c r="R868" s="131"/>
      <c r="S868" s="131"/>
      <c r="T868" s="131"/>
      <c r="U868" s="131"/>
      <c r="V868" s="131"/>
      <c r="W868" s="131"/>
      <c r="X868" s="131"/>
      <c r="Y868" s="131"/>
      <c r="Z868" s="131"/>
      <c r="AA868" s="131"/>
      <c r="AB868" s="61">
        <f t="shared" si="158"/>
        <v>0</v>
      </c>
      <c r="AE868" s="132"/>
    </row>
    <row r="869" spans="1:31" s="61" customFormat="1">
      <c r="A869" s="61" t="e">
        <f t="shared" si="148"/>
        <v>#N/A</v>
      </c>
      <c r="B869" s="121">
        <f t="shared" si="149"/>
        <v>0</v>
      </c>
      <c r="C869" s="117" t="e">
        <f>VLOOKUP(B869,映射表!A:C,3,0)</f>
        <v>#N/A</v>
      </c>
      <c r="D869" s="121">
        <f t="shared" si="150"/>
        <v>0</v>
      </c>
      <c r="E869" s="100">
        <f t="shared" si="151"/>
        <v>0</v>
      </c>
      <c r="F869" s="121">
        <f t="shared" si="152"/>
        <v>0</v>
      </c>
      <c r="G869" s="121">
        <f t="shared" si="153"/>
        <v>0</v>
      </c>
      <c r="H869" s="99" t="e">
        <f>VLOOKUP(C869,'B2B（ol)'!A:J,10,0)*D869</f>
        <v>#N/A</v>
      </c>
      <c r="I869" s="101" t="e">
        <f t="shared" si="154"/>
        <v>#DIV/0!</v>
      </c>
      <c r="J869" s="101">
        <f t="shared" si="155"/>
        <v>0</v>
      </c>
      <c r="K869" s="121">
        <f t="shared" si="156"/>
        <v>0</v>
      </c>
      <c r="L869" s="121" t="e">
        <f>VLOOKUP(C869,'B2B（ol)'!A:P,16,0)</f>
        <v>#N/A</v>
      </c>
      <c r="M869" s="117">
        <f t="shared" si="157"/>
        <v>0</v>
      </c>
      <c r="N869" s="114" t="e">
        <f>VLOOKUP(C869,'B2B（ol)'!A:K,11,0)</f>
        <v>#N/A</v>
      </c>
      <c r="O869" s="114" t="e">
        <f>VLOOKUP(B869,fulfillment!L:AN,29,0)</f>
        <v>#N/A</v>
      </c>
      <c r="P869" s="113"/>
      <c r="Q869" s="61" t="e">
        <f>VLOOKUP(R869,映射表!A:G,7,0)</f>
        <v>#N/A</v>
      </c>
      <c r="R869" s="131"/>
      <c r="S869" s="131"/>
      <c r="T869" s="131"/>
      <c r="U869" s="131"/>
      <c r="V869" s="131"/>
      <c r="W869" s="131"/>
      <c r="X869" s="131"/>
      <c r="Y869" s="131"/>
      <c r="Z869" s="131"/>
      <c r="AA869" s="131"/>
      <c r="AB869" s="61">
        <f t="shared" si="158"/>
        <v>0</v>
      </c>
      <c r="AE869" s="132"/>
    </row>
    <row r="870" spans="1:31" s="61" customFormat="1">
      <c r="A870" s="61" t="e">
        <f t="shared" si="148"/>
        <v>#N/A</v>
      </c>
      <c r="B870" s="121">
        <f t="shared" si="149"/>
        <v>0</v>
      </c>
      <c r="C870" s="117" t="e">
        <f>VLOOKUP(B870,映射表!A:C,3,0)</f>
        <v>#N/A</v>
      </c>
      <c r="D870" s="121">
        <f t="shared" si="150"/>
        <v>0</v>
      </c>
      <c r="E870" s="100">
        <f t="shared" si="151"/>
        <v>0</v>
      </c>
      <c r="F870" s="121">
        <f t="shared" si="152"/>
        <v>0</v>
      </c>
      <c r="G870" s="121">
        <f t="shared" si="153"/>
        <v>0</v>
      </c>
      <c r="H870" s="99" t="e">
        <f>VLOOKUP(C870,'B2B（ol)'!A:J,10,0)*D870</f>
        <v>#N/A</v>
      </c>
      <c r="I870" s="101" t="e">
        <f t="shared" si="154"/>
        <v>#DIV/0!</v>
      </c>
      <c r="J870" s="101">
        <f t="shared" si="155"/>
        <v>0</v>
      </c>
      <c r="K870" s="121">
        <f t="shared" si="156"/>
        <v>0</v>
      </c>
      <c r="L870" s="121" t="e">
        <f>VLOOKUP(C870,'B2B（ol)'!A:P,16,0)</f>
        <v>#N/A</v>
      </c>
      <c r="M870" s="117">
        <f t="shared" si="157"/>
        <v>0</v>
      </c>
      <c r="N870" s="114" t="e">
        <f>VLOOKUP(C870,'B2B（ol)'!A:K,11,0)</f>
        <v>#N/A</v>
      </c>
      <c r="O870" s="114" t="e">
        <f>VLOOKUP(B870,fulfillment!L:AN,29,0)</f>
        <v>#N/A</v>
      </c>
      <c r="P870" s="113"/>
      <c r="Q870" s="61" t="e">
        <f>VLOOKUP(R870,映射表!A:G,7,0)</f>
        <v>#N/A</v>
      </c>
      <c r="R870" s="131"/>
      <c r="S870" s="131"/>
      <c r="T870" s="131"/>
      <c r="U870" s="131"/>
      <c r="V870" s="131"/>
      <c r="W870" s="131"/>
      <c r="X870" s="131"/>
      <c r="Y870" s="131"/>
      <c r="Z870" s="131"/>
      <c r="AA870" s="131"/>
      <c r="AB870" s="61">
        <f t="shared" si="158"/>
        <v>0</v>
      </c>
      <c r="AE870" s="132"/>
    </row>
    <row r="871" spans="1:31" s="61" customFormat="1">
      <c r="A871" s="61" t="e">
        <f t="shared" si="148"/>
        <v>#N/A</v>
      </c>
      <c r="B871" s="121">
        <f t="shared" si="149"/>
        <v>0</v>
      </c>
      <c r="C871" s="117" t="e">
        <f>VLOOKUP(B871,映射表!A:C,3,0)</f>
        <v>#N/A</v>
      </c>
      <c r="D871" s="121">
        <f t="shared" si="150"/>
        <v>0</v>
      </c>
      <c r="E871" s="100">
        <f t="shared" si="151"/>
        <v>0</v>
      </c>
      <c r="F871" s="121">
        <f t="shared" si="152"/>
        <v>0</v>
      </c>
      <c r="G871" s="121">
        <f t="shared" si="153"/>
        <v>0</v>
      </c>
      <c r="H871" s="99" t="e">
        <f>VLOOKUP(C871,'B2B（ol)'!A:J,10,0)*D871</f>
        <v>#N/A</v>
      </c>
      <c r="I871" s="101" t="e">
        <f t="shared" si="154"/>
        <v>#DIV/0!</v>
      </c>
      <c r="J871" s="101">
        <f t="shared" si="155"/>
        <v>0</v>
      </c>
      <c r="K871" s="121">
        <f t="shared" si="156"/>
        <v>0</v>
      </c>
      <c r="L871" s="121" t="e">
        <f>VLOOKUP(C871,'B2B（ol)'!A:P,16,0)</f>
        <v>#N/A</v>
      </c>
      <c r="M871" s="117">
        <f t="shared" si="157"/>
        <v>0</v>
      </c>
      <c r="N871" s="114" t="e">
        <f>VLOOKUP(C871,'B2B（ol)'!A:K,11,0)</f>
        <v>#N/A</v>
      </c>
      <c r="O871" s="114" t="e">
        <f>VLOOKUP(B871,fulfillment!L:AN,29,0)</f>
        <v>#N/A</v>
      </c>
      <c r="P871" s="113"/>
      <c r="Q871" s="61" t="e">
        <f>VLOOKUP(R871,映射表!A:G,7,0)</f>
        <v>#N/A</v>
      </c>
      <c r="R871" s="131"/>
      <c r="S871" s="131"/>
      <c r="T871" s="131"/>
      <c r="U871" s="131"/>
      <c r="V871" s="131"/>
      <c r="W871" s="131"/>
      <c r="X871" s="131"/>
      <c r="Y871" s="131"/>
      <c r="Z871" s="131"/>
      <c r="AA871" s="131"/>
      <c r="AB871" s="61">
        <f t="shared" si="158"/>
        <v>0</v>
      </c>
      <c r="AE871" s="132"/>
    </row>
    <row r="872" spans="1:31" s="61" customFormat="1">
      <c r="A872" s="61" t="e">
        <f t="shared" si="148"/>
        <v>#N/A</v>
      </c>
      <c r="B872" s="121">
        <f t="shared" si="149"/>
        <v>0</v>
      </c>
      <c r="C872" s="117" t="e">
        <f>VLOOKUP(B872,映射表!A:C,3,0)</f>
        <v>#N/A</v>
      </c>
      <c r="D872" s="121">
        <f t="shared" si="150"/>
        <v>0</v>
      </c>
      <c r="E872" s="100">
        <f t="shared" si="151"/>
        <v>0</v>
      </c>
      <c r="F872" s="121">
        <f t="shared" si="152"/>
        <v>0</v>
      </c>
      <c r="G872" s="121">
        <f t="shared" si="153"/>
        <v>0</v>
      </c>
      <c r="H872" s="99" t="e">
        <f>VLOOKUP(C872,'B2B（ol)'!A:J,10,0)*D872</f>
        <v>#N/A</v>
      </c>
      <c r="I872" s="101" t="e">
        <f t="shared" si="154"/>
        <v>#DIV/0!</v>
      </c>
      <c r="J872" s="101">
        <f t="shared" si="155"/>
        <v>0</v>
      </c>
      <c r="K872" s="121">
        <f t="shared" si="156"/>
        <v>0</v>
      </c>
      <c r="L872" s="121" t="e">
        <f>VLOOKUP(C872,'B2B（ol)'!A:P,16,0)</f>
        <v>#N/A</v>
      </c>
      <c r="M872" s="117">
        <f t="shared" si="157"/>
        <v>0</v>
      </c>
      <c r="N872" s="114" t="e">
        <f>VLOOKUP(C872,'B2B（ol)'!A:K,11,0)</f>
        <v>#N/A</v>
      </c>
      <c r="O872" s="114" t="e">
        <f>VLOOKUP(B872,fulfillment!L:AN,29,0)</f>
        <v>#N/A</v>
      </c>
      <c r="P872" s="113"/>
      <c r="Q872" s="61" t="e">
        <f>VLOOKUP(R872,映射表!A:G,7,0)</f>
        <v>#N/A</v>
      </c>
      <c r="R872" s="131"/>
      <c r="S872" s="131"/>
      <c r="T872" s="131"/>
      <c r="U872" s="131"/>
      <c r="V872" s="131"/>
      <c r="W872" s="131"/>
      <c r="X872" s="131"/>
      <c r="Y872" s="131"/>
      <c r="Z872" s="131"/>
      <c r="AA872" s="131"/>
      <c r="AB872" s="61">
        <f t="shared" si="158"/>
        <v>0</v>
      </c>
      <c r="AE872" s="132"/>
    </row>
    <row r="873" spans="1:31" s="61" customFormat="1">
      <c r="A873" s="61" t="e">
        <f t="shared" si="148"/>
        <v>#N/A</v>
      </c>
      <c r="B873" s="121">
        <f t="shared" si="149"/>
        <v>0</v>
      </c>
      <c r="C873" s="117" t="e">
        <f>VLOOKUP(B873,映射表!A:C,3,0)</f>
        <v>#N/A</v>
      </c>
      <c r="D873" s="121">
        <f t="shared" si="150"/>
        <v>0</v>
      </c>
      <c r="E873" s="100">
        <f t="shared" si="151"/>
        <v>0</v>
      </c>
      <c r="F873" s="121">
        <f t="shared" si="152"/>
        <v>0</v>
      </c>
      <c r="G873" s="121">
        <f t="shared" si="153"/>
        <v>0</v>
      </c>
      <c r="H873" s="99" t="e">
        <f>VLOOKUP(C873,'B2B（ol)'!A:J,10,0)*D873</f>
        <v>#N/A</v>
      </c>
      <c r="I873" s="101" t="e">
        <f t="shared" si="154"/>
        <v>#DIV/0!</v>
      </c>
      <c r="J873" s="101">
        <f t="shared" si="155"/>
        <v>0</v>
      </c>
      <c r="K873" s="121">
        <f t="shared" si="156"/>
        <v>0</v>
      </c>
      <c r="L873" s="121" t="e">
        <f>VLOOKUP(C873,'B2B（ol)'!A:P,16,0)</f>
        <v>#N/A</v>
      </c>
      <c r="M873" s="117">
        <f t="shared" si="157"/>
        <v>0</v>
      </c>
      <c r="N873" s="114" t="e">
        <f>VLOOKUP(C873,'B2B（ol)'!A:K,11,0)</f>
        <v>#N/A</v>
      </c>
      <c r="O873" s="114" t="e">
        <f>VLOOKUP(B873,fulfillment!L:AN,29,0)</f>
        <v>#N/A</v>
      </c>
      <c r="P873" s="113"/>
      <c r="Q873" s="61" t="e">
        <f>VLOOKUP(R873,映射表!A:G,7,0)</f>
        <v>#N/A</v>
      </c>
      <c r="R873" s="131"/>
      <c r="S873" s="131"/>
      <c r="T873" s="131"/>
      <c r="U873" s="131"/>
      <c r="V873" s="131"/>
      <c r="W873" s="131"/>
      <c r="X873" s="131"/>
      <c r="Y873" s="131"/>
      <c r="Z873" s="131"/>
      <c r="AA873" s="131"/>
      <c r="AB873" s="61">
        <f t="shared" si="158"/>
        <v>0</v>
      </c>
      <c r="AE873" s="132"/>
    </row>
    <row r="874" spans="1:31" s="61" customFormat="1">
      <c r="A874" s="61" t="e">
        <f t="shared" si="148"/>
        <v>#N/A</v>
      </c>
      <c r="B874" s="121">
        <f t="shared" si="149"/>
        <v>0</v>
      </c>
      <c r="C874" s="117" t="e">
        <f>VLOOKUP(B874,映射表!A:C,3,0)</f>
        <v>#N/A</v>
      </c>
      <c r="D874" s="121">
        <f t="shared" si="150"/>
        <v>0</v>
      </c>
      <c r="E874" s="100">
        <f t="shared" si="151"/>
        <v>0</v>
      </c>
      <c r="F874" s="121">
        <f t="shared" si="152"/>
        <v>0</v>
      </c>
      <c r="G874" s="121">
        <f t="shared" si="153"/>
        <v>0</v>
      </c>
      <c r="H874" s="99" t="e">
        <f>VLOOKUP(C874,'B2B（ol)'!A:J,10,0)*D874</f>
        <v>#N/A</v>
      </c>
      <c r="I874" s="101" t="e">
        <f t="shared" si="154"/>
        <v>#DIV/0!</v>
      </c>
      <c r="J874" s="101">
        <f t="shared" si="155"/>
        <v>0</v>
      </c>
      <c r="K874" s="121">
        <f t="shared" si="156"/>
        <v>0</v>
      </c>
      <c r="L874" s="121" t="e">
        <f>VLOOKUP(C874,'B2B（ol)'!A:P,16,0)</f>
        <v>#N/A</v>
      </c>
      <c r="M874" s="117">
        <f t="shared" si="157"/>
        <v>0</v>
      </c>
      <c r="N874" s="114" t="e">
        <f>VLOOKUP(C874,'B2B（ol)'!A:K,11,0)</f>
        <v>#N/A</v>
      </c>
      <c r="O874" s="114" t="e">
        <f>VLOOKUP(B874,fulfillment!L:AN,29,0)</f>
        <v>#N/A</v>
      </c>
      <c r="P874" s="113"/>
      <c r="Q874" s="61" t="e">
        <f>VLOOKUP(R874,映射表!A:G,7,0)</f>
        <v>#N/A</v>
      </c>
      <c r="R874" s="131"/>
      <c r="S874" s="131"/>
      <c r="T874" s="131"/>
      <c r="U874" s="131"/>
      <c r="V874" s="131"/>
      <c r="W874" s="131"/>
      <c r="X874" s="131"/>
      <c r="Y874" s="131"/>
      <c r="Z874" s="131"/>
      <c r="AA874" s="131"/>
      <c r="AB874" s="61">
        <f t="shared" si="158"/>
        <v>0</v>
      </c>
      <c r="AE874" s="132"/>
    </row>
    <row r="875" spans="1:31" s="61" customFormat="1">
      <c r="A875" s="61" t="e">
        <f t="shared" si="148"/>
        <v>#N/A</v>
      </c>
      <c r="B875" s="121">
        <f t="shared" si="149"/>
        <v>0</v>
      </c>
      <c r="C875" s="117" t="e">
        <f>VLOOKUP(B875,映射表!A:C,3,0)</f>
        <v>#N/A</v>
      </c>
      <c r="D875" s="121">
        <f t="shared" si="150"/>
        <v>0</v>
      </c>
      <c r="E875" s="100">
        <f t="shared" si="151"/>
        <v>0</v>
      </c>
      <c r="F875" s="121">
        <f t="shared" si="152"/>
        <v>0</v>
      </c>
      <c r="G875" s="121">
        <f t="shared" si="153"/>
        <v>0</v>
      </c>
      <c r="H875" s="99" t="e">
        <f>VLOOKUP(C875,'B2B（ol)'!A:J,10,0)*D875</f>
        <v>#N/A</v>
      </c>
      <c r="I875" s="101" t="e">
        <f t="shared" si="154"/>
        <v>#DIV/0!</v>
      </c>
      <c r="J875" s="101">
        <f t="shared" si="155"/>
        <v>0</v>
      </c>
      <c r="K875" s="121">
        <f t="shared" si="156"/>
        <v>0</v>
      </c>
      <c r="L875" s="121" t="e">
        <f>VLOOKUP(C875,'B2B（ol)'!A:P,16,0)</f>
        <v>#N/A</v>
      </c>
      <c r="M875" s="117">
        <f t="shared" si="157"/>
        <v>0</v>
      </c>
      <c r="N875" s="114" t="e">
        <f>VLOOKUP(C875,'B2B（ol)'!A:K,11,0)</f>
        <v>#N/A</v>
      </c>
      <c r="O875" s="114" t="e">
        <f>VLOOKUP(B875,fulfillment!L:AN,29,0)</f>
        <v>#N/A</v>
      </c>
      <c r="P875" s="113"/>
      <c r="Q875" s="61" t="e">
        <f>VLOOKUP(R875,映射表!A:G,7,0)</f>
        <v>#N/A</v>
      </c>
      <c r="R875" s="131"/>
      <c r="S875" s="131"/>
      <c r="T875" s="131"/>
      <c r="U875" s="131"/>
      <c r="V875" s="131"/>
      <c r="W875" s="131"/>
      <c r="X875" s="131"/>
      <c r="Y875" s="131"/>
      <c r="Z875" s="131"/>
      <c r="AA875" s="131"/>
      <c r="AB875" s="61">
        <f t="shared" si="158"/>
        <v>0</v>
      </c>
      <c r="AE875" s="132"/>
    </row>
    <row r="876" spans="1:31" s="61" customFormat="1">
      <c r="A876" s="61" t="e">
        <f t="shared" si="148"/>
        <v>#N/A</v>
      </c>
      <c r="B876" s="121">
        <f t="shared" si="149"/>
        <v>0</v>
      </c>
      <c r="C876" s="117" t="e">
        <f>VLOOKUP(B876,映射表!A:C,3,0)</f>
        <v>#N/A</v>
      </c>
      <c r="D876" s="121">
        <f t="shared" si="150"/>
        <v>0</v>
      </c>
      <c r="E876" s="100">
        <f t="shared" si="151"/>
        <v>0</v>
      </c>
      <c r="F876" s="121">
        <f t="shared" si="152"/>
        <v>0</v>
      </c>
      <c r="G876" s="121">
        <f t="shared" si="153"/>
        <v>0</v>
      </c>
      <c r="H876" s="99" t="e">
        <f>VLOOKUP(C876,'B2B（ol)'!A:J,10,0)*D876</f>
        <v>#N/A</v>
      </c>
      <c r="I876" s="101" t="e">
        <f t="shared" si="154"/>
        <v>#DIV/0!</v>
      </c>
      <c r="J876" s="101">
        <f t="shared" si="155"/>
        <v>0</v>
      </c>
      <c r="K876" s="121">
        <f t="shared" si="156"/>
        <v>0</v>
      </c>
      <c r="L876" s="121" t="e">
        <f>VLOOKUP(C876,'B2B（ol)'!A:P,16,0)</f>
        <v>#N/A</v>
      </c>
      <c r="M876" s="117">
        <f t="shared" si="157"/>
        <v>0</v>
      </c>
      <c r="N876" s="114" t="e">
        <f>VLOOKUP(C876,'B2B（ol)'!A:K,11,0)</f>
        <v>#N/A</v>
      </c>
      <c r="O876" s="114" t="e">
        <f>VLOOKUP(B876,fulfillment!L:AN,29,0)</f>
        <v>#N/A</v>
      </c>
      <c r="P876" s="113"/>
      <c r="Q876" s="61" t="e">
        <f>VLOOKUP(R876,映射表!A:G,7,0)</f>
        <v>#N/A</v>
      </c>
      <c r="R876" s="131"/>
      <c r="S876" s="131"/>
      <c r="T876" s="131"/>
      <c r="U876" s="131"/>
      <c r="V876" s="131"/>
      <c r="W876" s="131"/>
      <c r="X876" s="131"/>
      <c r="Y876" s="131"/>
      <c r="Z876" s="131"/>
      <c r="AA876" s="131"/>
      <c r="AB876" s="61">
        <f t="shared" si="158"/>
        <v>0</v>
      </c>
      <c r="AE876" s="132"/>
    </row>
    <row r="877" spans="1:31" s="61" customFormat="1">
      <c r="A877" s="61" t="e">
        <f t="shared" si="148"/>
        <v>#N/A</v>
      </c>
      <c r="B877" s="121">
        <f t="shared" si="149"/>
        <v>0</v>
      </c>
      <c r="C877" s="117" t="e">
        <f>VLOOKUP(B877,映射表!A:C,3,0)</f>
        <v>#N/A</v>
      </c>
      <c r="D877" s="121">
        <f t="shared" si="150"/>
        <v>0</v>
      </c>
      <c r="E877" s="100">
        <f t="shared" si="151"/>
        <v>0</v>
      </c>
      <c r="F877" s="121">
        <f t="shared" si="152"/>
        <v>0</v>
      </c>
      <c r="G877" s="121">
        <f t="shared" si="153"/>
        <v>0</v>
      </c>
      <c r="H877" s="99" t="e">
        <f>VLOOKUP(C877,'B2B（ol)'!A:J,10,0)*D877</f>
        <v>#N/A</v>
      </c>
      <c r="I877" s="101" t="e">
        <f t="shared" si="154"/>
        <v>#DIV/0!</v>
      </c>
      <c r="J877" s="101">
        <f t="shared" si="155"/>
        <v>0</v>
      </c>
      <c r="K877" s="121">
        <f t="shared" si="156"/>
        <v>0</v>
      </c>
      <c r="L877" s="121" t="e">
        <f>VLOOKUP(C877,'B2B（ol)'!A:P,16,0)</f>
        <v>#N/A</v>
      </c>
      <c r="M877" s="117">
        <f t="shared" si="157"/>
        <v>0</v>
      </c>
      <c r="N877" s="114" t="e">
        <f>VLOOKUP(C877,'B2B（ol)'!A:K,11,0)</f>
        <v>#N/A</v>
      </c>
      <c r="O877" s="114" t="e">
        <f>VLOOKUP(B877,fulfillment!L:AN,29,0)</f>
        <v>#N/A</v>
      </c>
      <c r="P877" s="113"/>
      <c r="Q877" s="61" t="e">
        <f>VLOOKUP(R877,映射表!A:G,7,0)</f>
        <v>#N/A</v>
      </c>
      <c r="R877" s="131"/>
      <c r="S877" s="131"/>
      <c r="T877" s="131"/>
      <c r="U877" s="131"/>
      <c r="V877" s="131"/>
      <c r="W877" s="131"/>
      <c r="X877" s="131"/>
      <c r="Y877" s="131"/>
      <c r="Z877" s="131"/>
      <c r="AA877" s="131"/>
      <c r="AB877" s="61">
        <f t="shared" si="158"/>
        <v>0</v>
      </c>
      <c r="AE877" s="132"/>
    </row>
    <row r="878" spans="1:31" s="61" customFormat="1">
      <c r="A878" s="61" t="e">
        <f t="shared" si="148"/>
        <v>#N/A</v>
      </c>
      <c r="B878" s="121">
        <f t="shared" si="149"/>
        <v>0</v>
      </c>
      <c r="C878" s="117" t="e">
        <f>VLOOKUP(B878,映射表!A:C,3,0)</f>
        <v>#N/A</v>
      </c>
      <c r="D878" s="121">
        <f t="shared" si="150"/>
        <v>0</v>
      </c>
      <c r="E878" s="100">
        <f t="shared" si="151"/>
        <v>0</v>
      </c>
      <c r="F878" s="121">
        <f t="shared" si="152"/>
        <v>0</v>
      </c>
      <c r="G878" s="121">
        <f t="shared" si="153"/>
        <v>0</v>
      </c>
      <c r="H878" s="99" t="e">
        <f>VLOOKUP(C878,'B2B（ol)'!A:J,10,0)*D878</f>
        <v>#N/A</v>
      </c>
      <c r="I878" s="101" t="e">
        <f t="shared" si="154"/>
        <v>#DIV/0!</v>
      </c>
      <c r="J878" s="101">
        <f t="shared" si="155"/>
        <v>0</v>
      </c>
      <c r="K878" s="121">
        <f t="shared" si="156"/>
        <v>0</v>
      </c>
      <c r="L878" s="121" t="e">
        <f>VLOOKUP(C878,'B2B（ol)'!A:P,16,0)</f>
        <v>#N/A</v>
      </c>
      <c r="M878" s="117">
        <f t="shared" si="157"/>
        <v>0</v>
      </c>
      <c r="N878" s="114" t="e">
        <f>VLOOKUP(C878,'B2B（ol)'!A:K,11,0)</f>
        <v>#N/A</v>
      </c>
      <c r="O878" s="114" t="e">
        <f>VLOOKUP(B878,fulfillment!L:AN,29,0)</f>
        <v>#N/A</v>
      </c>
      <c r="P878" s="113"/>
      <c r="Q878" s="61" t="e">
        <f>VLOOKUP(R878,映射表!A:G,7,0)</f>
        <v>#N/A</v>
      </c>
      <c r="R878" s="131"/>
      <c r="S878" s="131"/>
      <c r="T878" s="131"/>
      <c r="U878" s="131"/>
      <c r="V878" s="131"/>
      <c r="W878" s="131"/>
      <c r="X878" s="131"/>
      <c r="Y878" s="131"/>
      <c r="Z878" s="131"/>
      <c r="AA878" s="131"/>
      <c r="AB878" s="61">
        <f t="shared" si="158"/>
        <v>0</v>
      </c>
      <c r="AE878" s="132"/>
    </row>
    <row r="879" spans="1:31" s="61" customFormat="1">
      <c r="A879" s="61" t="e">
        <f t="shared" si="148"/>
        <v>#N/A</v>
      </c>
      <c r="B879" s="121">
        <f t="shared" si="149"/>
        <v>0</v>
      </c>
      <c r="C879" s="117" t="e">
        <f>VLOOKUP(B879,映射表!A:C,3,0)</f>
        <v>#N/A</v>
      </c>
      <c r="D879" s="121">
        <f t="shared" si="150"/>
        <v>0</v>
      </c>
      <c r="E879" s="100">
        <f t="shared" si="151"/>
        <v>0</v>
      </c>
      <c r="F879" s="121">
        <f t="shared" si="152"/>
        <v>0</v>
      </c>
      <c r="G879" s="121">
        <f t="shared" si="153"/>
        <v>0</v>
      </c>
      <c r="H879" s="99" t="e">
        <f>VLOOKUP(C879,'B2B（ol)'!A:J,10,0)*D879</f>
        <v>#N/A</v>
      </c>
      <c r="I879" s="101" t="e">
        <f t="shared" si="154"/>
        <v>#DIV/0!</v>
      </c>
      <c r="J879" s="101">
        <f t="shared" si="155"/>
        <v>0</v>
      </c>
      <c r="K879" s="121">
        <f t="shared" si="156"/>
        <v>0</v>
      </c>
      <c r="L879" s="121" t="e">
        <f>VLOOKUP(C879,'B2B（ol)'!A:P,16,0)</f>
        <v>#N/A</v>
      </c>
      <c r="M879" s="117">
        <f t="shared" si="157"/>
        <v>0</v>
      </c>
      <c r="N879" s="114" t="e">
        <f>VLOOKUP(C879,'B2B（ol)'!A:K,11,0)</f>
        <v>#N/A</v>
      </c>
      <c r="O879" s="114" t="e">
        <f>VLOOKUP(B879,fulfillment!L:AN,29,0)</f>
        <v>#N/A</v>
      </c>
      <c r="P879" s="113"/>
      <c r="Q879" s="61" t="e">
        <f>VLOOKUP(R879,映射表!A:G,7,0)</f>
        <v>#N/A</v>
      </c>
      <c r="R879" s="131"/>
      <c r="S879" s="131"/>
      <c r="T879" s="131"/>
      <c r="U879" s="131"/>
      <c r="V879" s="131"/>
      <c r="W879" s="131"/>
      <c r="X879" s="131"/>
      <c r="Y879" s="131"/>
      <c r="Z879" s="131"/>
      <c r="AA879" s="131"/>
      <c r="AB879" s="61">
        <f t="shared" si="158"/>
        <v>0</v>
      </c>
      <c r="AE879" s="132"/>
    </row>
    <row r="880" spans="1:31" s="61" customFormat="1">
      <c r="A880" s="61" t="e">
        <f t="shared" si="148"/>
        <v>#N/A</v>
      </c>
      <c r="B880" s="121">
        <f t="shared" si="149"/>
        <v>0</v>
      </c>
      <c r="C880" s="117" t="e">
        <f>VLOOKUP(B880,映射表!A:C,3,0)</f>
        <v>#N/A</v>
      </c>
      <c r="D880" s="121">
        <f t="shared" si="150"/>
        <v>0</v>
      </c>
      <c r="E880" s="100">
        <f t="shared" si="151"/>
        <v>0</v>
      </c>
      <c r="F880" s="121">
        <f t="shared" si="152"/>
        <v>0</v>
      </c>
      <c r="G880" s="121">
        <f t="shared" si="153"/>
        <v>0</v>
      </c>
      <c r="H880" s="99" t="e">
        <f>VLOOKUP(C880,'B2B（ol)'!A:J,10,0)*D880</f>
        <v>#N/A</v>
      </c>
      <c r="I880" s="101" t="e">
        <f t="shared" si="154"/>
        <v>#DIV/0!</v>
      </c>
      <c r="J880" s="101">
        <f t="shared" si="155"/>
        <v>0</v>
      </c>
      <c r="K880" s="121">
        <f t="shared" si="156"/>
        <v>0</v>
      </c>
      <c r="L880" s="121" t="e">
        <f>VLOOKUP(C880,'B2B（ol)'!A:P,16,0)</f>
        <v>#N/A</v>
      </c>
      <c r="M880" s="117">
        <f t="shared" si="157"/>
        <v>0</v>
      </c>
      <c r="N880" s="114" t="e">
        <f>VLOOKUP(C880,'B2B（ol)'!A:K,11,0)</f>
        <v>#N/A</v>
      </c>
      <c r="O880" s="114" t="e">
        <f>VLOOKUP(B880,fulfillment!L:AN,29,0)</f>
        <v>#N/A</v>
      </c>
      <c r="P880" s="113"/>
      <c r="Q880" s="61" t="e">
        <f>VLOOKUP(R880,映射表!A:G,7,0)</f>
        <v>#N/A</v>
      </c>
      <c r="R880" s="131"/>
      <c r="S880" s="131"/>
      <c r="T880" s="131"/>
      <c r="U880" s="131"/>
      <c r="V880" s="131"/>
      <c r="W880" s="131"/>
      <c r="X880" s="131"/>
      <c r="Y880" s="131"/>
      <c r="Z880" s="131"/>
      <c r="AA880" s="131"/>
      <c r="AB880" s="61">
        <f t="shared" si="158"/>
        <v>0</v>
      </c>
      <c r="AE880" s="132"/>
    </row>
    <row r="881" spans="1:31" s="61" customFormat="1">
      <c r="A881" s="61" t="e">
        <f t="shared" si="148"/>
        <v>#N/A</v>
      </c>
      <c r="B881" s="121">
        <f t="shared" si="149"/>
        <v>0</v>
      </c>
      <c r="C881" s="117" t="e">
        <f>VLOOKUP(B881,映射表!A:C,3,0)</f>
        <v>#N/A</v>
      </c>
      <c r="D881" s="121">
        <f t="shared" si="150"/>
        <v>0</v>
      </c>
      <c r="E881" s="100">
        <f t="shared" si="151"/>
        <v>0</v>
      </c>
      <c r="F881" s="121">
        <f t="shared" si="152"/>
        <v>0</v>
      </c>
      <c r="G881" s="121">
        <f t="shared" si="153"/>
        <v>0</v>
      </c>
      <c r="H881" s="99" t="e">
        <f>VLOOKUP(C881,'B2B（ol)'!A:J,10,0)*D881</f>
        <v>#N/A</v>
      </c>
      <c r="I881" s="101" t="e">
        <f t="shared" si="154"/>
        <v>#DIV/0!</v>
      </c>
      <c r="J881" s="101">
        <f t="shared" si="155"/>
        <v>0</v>
      </c>
      <c r="K881" s="121">
        <f t="shared" si="156"/>
        <v>0</v>
      </c>
      <c r="L881" s="121" t="e">
        <f>VLOOKUP(C881,'B2B（ol)'!A:P,16,0)</f>
        <v>#N/A</v>
      </c>
      <c r="M881" s="117">
        <f t="shared" si="157"/>
        <v>0</v>
      </c>
      <c r="N881" s="114" t="e">
        <f>VLOOKUP(C881,'B2B（ol)'!A:K,11,0)</f>
        <v>#N/A</v>
      </c>
      <c r="O881" s="114" t="e">
        <f>VLOOKUP(B881,fulfillment!L:AN,29,0)</f>
        <v>#N/A</v>
      </c>
      <c r="P881" s="113"/>
      <c r="Q881" s="61" t="e">
        <f>VLOOKUP(R881,映射表!A:G,7,0)</f>
        <v>#N/A</v>
      </c>
      <c r="R881" s="131"/>
      <c r="S881" s="131"/>
      <c r="T881" s="131"/>
      <c r="U881" s="131"/>
      <c r="V881" s="131"/>
      <c r="W881" s="131"/>
      <c r="X881" s="131"/>
      <c r="Y881" s="131"/>
      <c r="Z881" s="131"/>
      <c r="AA881" s="131"/>
      <c r="AB881" s="61">
        <f t="shared" si="158"/>
        <v>0</v>
      </c>
      <c r="AE881" s="132"/>
    </row>
    <row r="882" spans="1:31" s="61" customFormat="1">
      <c r="A882" s="61" t="e">
        <f t="shared" si="148"/>
        <v>#N/A</v>
      </c>
      <c r="B882" s="121">
        <f t="shared" si="149"/>
        <v>0</v>
      </c>
      <c r="C882" s="117" t="e">
        <f>VLOOKUP(B882,映射表!A:C,3,0)</f>
        <v>#N/A</v>
      </c>
      <c r="D882" s="121">
        <f t="shared" si="150"/>
        <v>0</v>
      </c>
      <c r="E882" s="100">
        <f t="shared" si="151"/>
        <v>0</v>
      </c>
      <c r="F882" s="121">
        <f t="shared" si="152"/>
        <v>0</v>
      </c>
      <c r="G882" s="121">
        <f t="shared" si="153"/>
        <v>0</v>
      </c>
      <c r="H882" s="99" t="e">
        <f>VLOOKUP(C882,'B2B（ol)'!A:J,10,0)*D882</f>
        <v>#N/A</v>
      </c>
      <c r="I882" s="101" t="e">
        <f t="shared" si="154"/>
        <v>#DIV/0!</v>
      </c>
      <c r="J882" s="101">
        <f t="shared" si="155"/>
        <v>0</v>
      </c>
      <c r="K882" s="121">
        <f t="shared" si="156"/>
        <v>0</v>
      </c>
      <c r="L882" s="121" t="e">
        <f>VLOOKUP(C882,'B2B（ol)'!A:P,16,0)</f>
        <v>#N/A</v>
      </c>
      <c r="M882" s="117">
        <f t="shared" si="157"/>
        <v>0</v>
      </c>
      <c r="N882" s="114" t="e">
        <f>VLOOKUP(C882,'B2B（ol)'!A:K,11,0)</f>
        <v>#N/A</v>
      </c>
      <c r="O882" s="114" t="e">
        <f>VLOOKUP(B882,fulfillment!L:AN,29,0)</f>
        <v>#N/A</v>
      </c>
      <c r="P882" s="113"/>
      <c r="Q882" s="61" t="e">
        <f>VLOOKUP(R882,映射表!A:G,7,0)</f>
        <v>#N/A</v>
      </c>
      <c r="R882" s="131"/>
      <c r="S882" s="131"/>
      <c r="T882" s="131"/>
      <c r="U882" s="131"/>
      <c r="V882" s="131"/>
      <c r="W882" s="131"/>
      <c r="X882" s="131"/>
      <c r="Y882" s="131"/>
      <c r="Z882" s="131"/>
      <c r="AA882" s="131"/>
      <c r="AB882" s="61">
        <f t="shared" si="158"/>
        <v>0</v>
      </c>
      <c r="AE882" s="132"/>
    </row>
    <row r="883" spans="1:31" s="61" customFormat="1">
      <c r="A883" s="61" t="e">
        <f t="shared" si="148"/>
        <v>#N/A</v>
      </c>
      <c r="B883" s="121">
        <f t="shared" si="149"/>
        <v>0</v>
      </c>
      <c r="C883" s="117" t="e">
        <f>VLOOKUP(B883,映射表!A:C,3,0)</f>
        <v>#N/A</v>
      </c>
      <c r="D883" s="121">
        <f t="shared" si="150"/>
        <v>0</v>
      </c>
      <c r="E883" s="100">
        <f t="shared" si="151"/>
        <v>0</v>
      </c>
      <c r="F883" s="121">
        <f t="shared" si="152"/>
        <v>0</v>
      </c>
      <c r="G883" s="121">
        <f t="shared" si="153"/>
        <v>0</v>
      </c>
      <c r="H883" s="99" t="e">
        <f>VLOOKUP(C883,'B2B（ol)'!A:J,10,0)*D883</f>
        <v>#N/A</v>
      </c>
      <c r="I883" s="101" t="e">
        <f t="shared" si="154"/>
        <v>#DIV/0!</v>
      </c>
      <c r="J883" s="101">
        <f t="shared" si="155"/>
        <v>0</v>
      </c>
      <c r="K883" s="121">
        <f t="shared" si="156"/>
        <v>0</v>
      </c>
      <c r="L883" s="121" t="e">
        <f>VLOOKUP(C883,'B2B（ol)'!A:P,16,0)</f>
        <v>#N/A</v>
      </c>
      <c r="M883" s="117">
        <f t="shared" si="157"/>
        <v>0</v>
      </c>
      <c r="N883" s="114" t="e">
        <f>VLOOKUP(C883,'B2B（ol)'!A:K,11,0)</f>
        <v>#N/A</v>
      </c>
      <c r="O883" s="114" t="e">
        <f>VLOOKUP(B883,fulfillment!L:AN,29,0)</f>
        <v>#N/A</v>
      </c>
      <c r="P883" s="113"/>
      <c r="Q883" s="61" t="e">
        <f>VLOOKUP(R883,映射表!A:G,7,0)</f>
        <v>#N/A</v>
      </c>
      <c r="R883" s="131"/>
      <c r="S883" s="131"/>
      <c r="T883" s="131"/>
      <c r="U883" s="131"/>
      <c r="V883" s="131"/>
      <c r="W883" s="131"/>
      <c r="X883" s="131"/>
      <c r="Y883" s="131"/>
      <c r="Z883" s="131"/>
      <c r="AA883" s="131"/>
      <c r="AB883" s="61">
        <f t="shared" si="158"/>
        <v>0</v>
      </c>
      <c r="AE883" s="132"/>
    </row>
    <row r="884" spans="1:31" s="61" customFormat="1">
      <c r="A884" s="61" t="e">
        <f t="shared" si="148"/>
        <v>#N/A</v>
      </c>
      <c r="B884" s="121">
        <f t="shared" si="149"/>
        <v>0</v>
      </c>
      <c r="C884" s="117" t="e">
        <f>VLOOKUP(B884,映射表!A:C,3,0)</f>
        <v>#N/A</v>
      </c>
      <c r="D884" s="121">
        <f t="shared" si="150"/>
        <v>0</v>
      </c>
      <c r="E884" s="100">
        <f t="shared" si="151"/>
        <v>0</v>
      </c>
      <c r="F884" s="121">
        <f t="shared" si="152"/>
        <v>0</v>
      </c>
      <c r="G884" s="121">
        <f t="shared" si="153"/>
        <v>0</v>
      </c>
      <c r="H884" s="99" t="e">
        <f>VLOOKUP(C884,'B2B（ol)'!A:J,10,0)*D884</f>
        <v>#N/A</v>
      </c>
      <c r="I884" s="101" t="e">
        <f t="shared" si="154"/>
        <v>#DIV/0!</v>
      </c>
      <c r="J884" s="101">
        <f t="shared" si="155"/>
        <v>0</v>
      </c>
      <c r="K884" s="121">
        <f t="shared" si="156"/>
        <v>0</v>
      </c>
      <c r="L884" s="121" t="e">
        <f>VLOOKUP(C884,'B2B（ol)'!A:P,16,0)</f>
        <v>#N/A</v>
      </c>
      <c r="M884" s="117">
        <f t="shared" si="157"/>
        <v>0</v>
      </c>
      <c r="N884" s="114" t="e">
        <f>VLOOKUP(C884,'B2B（ol)'!A:K,11,0)</f>
        <v>#N/A</v>
      </c>
      <c r="O884" s="114" t="e">
        <f>VLOOKUP(B884,fulfillment!L:AN,29,0)</f>
        <v>#N/A</v>
      </c>
      <c r="P884" s="113"/>
      <c r="Q884" s="61" t="e">
        <f>VLOOKUP(R884,映射表!A:G,7,0)</f>
        <v>#N/A</v>
      </c>
      <c r="R884" s="131"/>
      <c r="S884" s="131"/>
      <c r="T884" s="131"/>
      <c r="U884" s="131"/>
      <c r="V884" s="131"/>
      <c r="W884" s="131"/>
      <c r="X884" s="131"/>
      <c r="Y884" s="131"/>
      <c r="Z884" s="131"/>
      <c r="AA884" s="131"/>
      <c r="AB884" s="61">
        <f t="shared" si="158"/>
        <v>0</v>
      </c>
      <c r="AE884" s="132"/>
    </row>
    <row r="885" spans="1:31" s="61" customFormat="1">
      <c r="A885" s="61" t="e">
        <f t="shared" si="148"/>
        <v>#N/A</v>
      </c>
      <c r="B885" s="121">
        <f t="shared" si="149"/>
        <v>0</v>
      </c>
      <c r="C885" s="117" t="e">
        <f>VLOOKUP(B885,映射表!A:C,3,0)</f>
        <v>#N/A</v>
      </c>
      <c r="D885" s="121">
        <f t="shared" si="150"/>
        <v>0</v>
      </c>
      <c r="E885" s="100">
        <f t="shared" si="151"/>
        <v>0</v>
      </c>
      <c r="F885" s="121">
        <f t="shared" si="152"/>
        <v>0</v>
      </c>
      <c r="G885" s="121">
        <f t="shared" si="153"/>
        <v>0</v>
      </c>
      <c r="H885" s="99" t="e">
        <f>VLOOKUP(C885,'B2B（ol)'!A:J,10,0)*D885</f>
        <v>#N/A</v>
      </c>
      <c r="I885" s="101" t="e">
        <f t="shared" si="154"/>
        <v>#DIV/0!</v>
      </c>
      <c r="J885" s="101">
        <f t="shared" si="155"/>
        <v>0</v>
      </c>
      <c r="K885" s="121">
        <f t="shared" si="156"/>
        <v>0</v>
      </c>
      <c r="L885" s="121" t="e">
        <f>VLOOKUP(C885,'B2B（ol)'!A:P,16,0)</f>
        <v>#N/A</v>
      </c>
      <c r="M885" s="117">
        <f t="shared" si="157"/>
        <v>0</v>
      </c>
      <c r="N885" s="114" t="e">
        <f>VLOOKUP(C885,'B2B（ol)'!A:K,11,0)</f>
        <v>#N/A</v>
      </c>
      <c r="O885" s="114" t="e">
        <f>VLOOKUP(B885,fulfillment!L:AN,29,0)</f>
        <v>#N/A</v>
      </c>
      <c r="P885" s="113"/>
      <c r="Q885" s="61" t="e">
        <f>VLOOKUP(R885,映射表!A:G,7,0)</f>
        <v>#N/A</v>
      </c>
      <c r="R885" s="131"/>
      <c r="S885" s="131"/>
      <c r="T885" s="131"/>
      <c r="U885" s="131"/>
      <c r="V885" s="131"/>
      <c r="W885" s="131"/>
      <c r="X885" s="131"/>
      <c r="Y885" s="131"/>
      <c r="Z885" s="131"/>
      <c r="AA885" s="131"/>
      <c r="AB885" s="61">
        <f t="shared" si="158"/>
        <v>0</v>
      </c>
      <c r="AE885" s="132"/>
    </row>
    <row r="886" spans="1:31" s="61" customFormat="1">
      <c r="A886" s="61" t="e">
        <f t="shared" si="148"/>
        <v>#N/A</v>
      </c>
      <c r="B886" s="121">
        <f t="shared" si="149"/>
        <v>0</v>
      </c>
      <c r="C886" s="117" t="e">
        <f>VLOOKUP(B886,映射表!A:C,3,0)</f>
        <v>#N/A</v>
      </c>
      <c r="D886" s="121">
        <f t="shared" si="150"/>
        <v>0</v>
      </c>
      <c r="E886" s="100">
        <f t="shared" si="151"/>
        <v>0</v>
      </c>
      <c r="F886" s="121">
        <f t="shared" si="152"/>
        <v>0</v>
      </c>
      <c r="G886" s="121">
        <f t="shared" si="153"/>
        <v>0</v>
      </c>
      <c r="H886" s="99" t="e">
        <f>VLOOKUP(C886,'B2B（ol)'!A:J,10,0)*D886</f>
        <v>#N/A</v>
      </c>
      <c r="I886" s="101" t="e">
        <f t="shared" si="154"/>
        <v>#DIV/0!</v>
      </c>
      <c r="J886" s="101">
        <f t="shared" si="155"/>
        <v>0</v>
      </c>
      <c r="K886" s="121">
        <f t="shared" si="156"/>
        <v>0</v>
      </c>
      <c r="L886" s="121" t="e">
        <f>VLOOKUP(C886,'B2B（ol)'!A:P,16,0)</f>
        <v>#N/A</v>
      </c>
      <c r="M886" s="117">
        <f t="shared" si="157"/>
        <v>0</v>
      </c>
      <c r="N886" s="114" t="e">
        <f>VLOOKUP(C886,'B2B（ol)'!A:K,11,0)</f>
        <v>#N/A</v>
      </c>
      <c r="O886" s="114" t="e">
        <f>VLOOKUP(B886,fulfillment!L:AN,29,0)</f>
        <v>#N/A</v>
      </c>
      <c r="P886" s="113"/>
      <c r="Q886" s="61" t="e">
        <f>VLOOKUP(R886,映射表!A:G,7,0)</f>
        <v>#N/A</v>
      </c>
      <c r="R886" s="131"/>
      <c r="S886" s="131"/>
      <c r="T886" s="131"/>
      <c r="U886" s="131"/>
      <c r="V886" s="131"/>
      <c r="W886" s="131"/>
      <c r="X886" s="131"/>
      <c r="Y886" s="131"/>
      <c r="Z886" s="131"/>
      <c r="AA886" s="131"/>
      <c r="AB886" s="61">
        <f t="shared" si="158"/>
        <v>0</v>
      </c>
      <c r="AE886" s="132"/>
    </row>
    <row r="887" spans="1:31" s="61" customFormat="1">
      <c r="A887" s="61" t="e">
        <f t="shared" si="148"/>
        <v>#N/A</v>
      </c>
      <c r="B887" s="121">
        <f t="shared" si="149"/>
        <v>0</v>
      </c>
      <c r="C887" s="117" t="e">
        <f>VLOOKUP(B887,映射表!A:C,3,0)</f>
        <v>#N/A</v>
      </c>
      <c r="D887" s="121">
        <f t="shared" si="150"/>
        <v>0</v>
      </c>
      <c r="E887" s="100">
        <f t="shared" si="151"/>
        <v>0</v>
      </c>
      <c r="F887" s="121">
        <f t="shared" si="152"/>
        <v>0</v>
      </c>
      <c r="G887" s="121">
        <f t="shared" si="153"/>
        <v>0</v>
      </c>
      <c r="H887" s="99" t="e">
        <f>VLOOKUP(C887,'B2B（ol)'!A:J,10,0)*D887</f>
        <v>#N/A</v>
      </c>
      <c r="I887" s="101" t="e">
        <f t="shared" si="154"/>
        <v>#DIV/0!</v>
      </c>
      <c r="J887" s="101">
        <f t="shared" si="155"/>
        <v>0</v>
      </c>
      <c r="K887" s="121">
        <f t="shared" si="156"/>
        <v>0</v>
      </c>
      <c r="L887" s="121" t="e">
        <f>VLOOKUP(C887,'B2B（ol)'!A:P,16,0)</f>
        <v>#N/A</v>
      </c>
      <c r="M887" s="117">
        <f t="shared" si="157"/>
        <v>0</v>
      </c>
      <c r="N887" s="114" t="e">
        <f>VLOOKUP(C887,'B2B（ol)'!A:K,11,0)</f>
        <v>#N/A</v>
      </c>
      <c r="O887" s="114" t="e">
        <f>VLOOKUP(B887,fulfillment!L:AN,29,0)</f>
        <v>#N/A</v>
      </c>
      <c r="P887" s="113"/>
      <c r="Q887" s="61" t="e">
        <f>VLOOKUP(R887,映射表!A:G,7,0)</f>
        <v>#N/A</v>
      </c>
      <c r="R887" s="131"/>
      <c r="S887" s="131"/>
      <c r="T887" s="131"/>
      <c r="U887" s="131"/>
      <c r="V887" s="131"/>
      <c r="W887" s="131"/>
      <c r="X887" s="131"/>
      <c r="Y887" s="131"/>
      <c r="Z887" s="131"/>
      <c r="AA887" s="131"/>
      <c r="AB887" s="61">
        <f t="shared" si="158"/>
        <v>0</v>
      </c>
      <c r="AE887" s="132"/>
    </row>
    <row r="888" spans="1:31" s="61" customFormat="1">
      <c r="A888" s="61" t="e">
        <f t="shared" si="148"/>
        <v>#N/A</v>
      </c>
      <c r="B888" s="121">
        <f t="shared" si="149"/>
        <v>0</v>
      </c>
      <c r="C888" s="117" t="e">
        <f>VLOOKUP(B888,映射表!A:C,3,0)</f>
        <v>#N/A</v>
      </c>
      <c r="D888" s="121">
        <f t="shared" si="150"/>
        <v>0</v>
      </c>
      <c r="E888" s="100">
        <f t="shared" si="151"/>
        <v>0</v>
      </c>
      <c r="F888" s="121">
        <f t="shared" si="152"/>
        <v>0</v>
      </c>
      <c r="G888" s="121">
        <f t="shared" si="153"/>
        <v>0</v>
      </c>
      <c r="H888" s="99" t="e">
        <f>VLOOKUP(C888,'B2B（ol)'!A:J,10,0)*D888</f>
        <v>#N/A</v>
      </c>
      <c r="I888" s="101" t="e">
        <f t="shared" si="154"/>
        <v>#DIV/0!</v>
      </c>
      <c r="J888" s="101">
        <f t="shared" si="155"/>
        <v>0</v>
      </c>
      <c r="K888" s="121">
        <f t="shared" si="156"/>
        <v>0</v>
      </c>
      <c r="L888" s="121" t="e">
        <f>VLOOKUP(C888,'B2B（ol)'!A:P,16,0)</f>
        <v>#N/A</v>
      </c>
      <c r="M888" s="117">
        <f t="shared" si="157"/>
        <v>0</v>
      </c>
      <c r="N888" s="114" t="e">
        <f>VLOOKUP(C888,'B2B（ol)'!A:K,11,0)</f>
        <v>#N/A</v>
      </c>
      <c r="O888" s="114" t="e">
        <f>VLOOKUP(B888,fulfillment!L:AN,29,0)</f>
        <v>#N/A</v>
      </c>
      <c r="P888" s="113"/>
      <c r="Q888" s="61" t="e">
        <f>VLOOKUP(R888,映射表!A:G,7,0)</f>
        <v>#N/A</v>
      </c>
      <c r="R888" s="131"/>
      <c r="S888" s="131"/>
      <c r="T888" s="131"/>
      <c r="U888" s="131"/>
      <c r="V888" s="131"/>
      <c r="W888" s="131"/>
      <c r="X888" s="131"/>
      <c r="Y888" s="131"/>
      <c r="Z888" s="131"/>
      <c r="AA888" s="131"/>
      <c r="AB888" s="61">
        <f t="shared" si="158"/>
        <v>0</v>
      </c>
      <c r="AE888" s="132"/>
    </row>
    <row r="889" spans="1:31" s="61" customFormat="1">
      <c r="A889" s="61" t="e">
        <f t="shared" si="148"/>
        <v>#N/A</v>
      </c>
      <c r="B889" s="121">
        <f t="shared" si="149"/>
        <v>0</v>
      </c>
      <c r="C889" s="117" t="e">
        <f>VLOOKUP(B889,映射表!A:C,3,0)</f>
        <v>#N/A</v>
      </c>
      <c r="D889" s="121">
        <f t="shared" si="150"/>
        <v>0</v>
      </c>
      <c r="E889" s="100">
        <f t="shared" si="151"/>
        <v>0</v>
      </c>
      <c r="F889" s="121">
        <f t="shared" si="152"/>
        <v>0</v>
      </c>
      <c r="G889" s="121">
        <f t="shared" si="153"/>
        <v>0</v>
      </c>
      <c r="H889" s="99" t="e">
        <f>VLOOKUP(C889,'B2B（ol)'!A:J,10,0)*D889</f>
        <v>#N/A</v>
      </c>
      <c r="I889" s="101" t="e">
        <f t="shared" si="154"/>
        <v>#DIV/0!</v>
      </c>
      <c r="J889" s="101">
        <f t="shared" si="155"/>
        <v>0</v>
      </c>
      <c r="K889" s="121">
        <f t="shared" si="156"/>
        <v>0</v>
      </c>
      <c r="L889" s="121" t="e">
        <f>VLOOKUP(C889,'B2B（ol)'!A:P,16,0)</f>
        <v>#N/A</v>
      </c>
      <c r="M889" s="117">
        <f t="shared" si="157"/>
        <v>0</v>
      </c>
      <c r="N889" s="114" t="e">
        <f>VLOOKUP(C889,'B2B（ol)'!A:K,11,0)</f>
        <v>#N/A</v>
      </c>
      <c r="O889" s="114" t="e">
        <f>VLOOKUP(B889,fulfillment!L:AN,29,0)</f>
        <v>#N/A</v>
      </c>
      <c r="P889" s="113"/>
      <c r="Q889" s="61" t="e">
        <f>VLOOKUP(R889,映射表!A:G,7,0)</f>
        <v>#N/A</v>
      </c>
      <c r="R889" s="131"/>
      <c r="S889" s="131"/>
      <c r="T889" s="131"/>
      <c r="U889" s="131"/>
      <c r="V889" s="131"/>
      <c r="W889" s="131"/>
      <c r="X889" s="131"/>
      <c r="Y889" s="131"/>
      <c r="Z889" s="131"/>
      <c r="AA889" s="131"/>
      <c r="AB889" s="61">
        <f t="shared" si="158"/>
        <v>0</v>
      </c>
      <c r="AE889" s="132"/>
    </row>
    <row r="890" spans="1:31" s="61" customFormat="1">
      <c r="A890" s="61" t="e">
        <f t="shared" si="148"/>
        <v>#N/A</v>
      </c>
      <c r="B890" s="121">
        <f t="shared" si="149"/>
        <v>0</v>
      </c>
      <c r="C890" s="117" t="e">
        <f>VLOOKUP(B890,映射表!A:C,3,0)</f>
        <v>#N/A</v>
      </c>
      <c r="D890" s="121">
        <f t="shared" si="150"/>
        <v>0</v>
      </c>
      <c r="E890" s="100">
        <f t="shared" si="151"/>
        <v>0</v>
      </c>
      <c r="F890" s="121">
        <f t="shared" si="152"/>
        <v>0</v>
      </c>
      <c r="G890" s="121">
        <f t="shared" si="153"/>
        <v>0</v>
      </c>
      <c r="H890" s="99" t="e">
        <f>VLOOKUP(C890,'B2B（ol)'!A:J,10,0)*D890</f>
        <v>#N/A</v>
      </c>
      <c r="I890" s="101" t="e">
        <f t="shared" si="154"/>
        <v>#DIV/0!</v>
      </c>
      <c r="J890" s="101">
        <f t="shared" si="155"/>
        <v>0</v>
      </c>
      <c r="K890" s="121">
        <f t="shared" si="156"/>
        <v>0</v>
      </c>
      <c r="L890" s="121" t="e">
        <f>VLOOKUP(C890,'B2B（ol)'!A:P,16,0)</f>
        <v>#N/A</v>
      </c>
      <c r="M890" s="117">
        <f t="shared" si="157"/>
        <v>0</v>
      </c>
      <c r="N890" s="114" t="e">
        <f>VLOOKUP(C890,'B2B（ol)'!A:K,11,0)</f>
        <v>#N/A</v>
      </c>
      <c r="O890" s="114" t="e">
        <f>VLOOKUP(B890,fulfillment!L:AN,29,0)</f>
        <v>#N/A</v>
      </c>
      <c r="P890" s="113"/>
      <c r="Q890" s="61" t="e">
        <f>VLOOKUP(R890,映射表!A:G,7,0)</f>
        <v>#N/A</v>
      </c>
      <c r="R890" s="131"/>
      <c r="S890" s="131"/>
      <c r="T890" s="131"/>
      <c r="U890" s="131"/>
      <c r="V890" s="131"/>
      <c r="W890" s="131"/>
      <c r="X890" s="131"/>
      <c r="Y890" s="131"/>
      <c r="Z890" s="131"/>
      <c r="AA890" s="131"/>
      <c r="AB890" s="61">
        <f t="shared" si="158"/>
        <v>0</v>
      </c>
      <c r="AE890" s="132"/>
    </row>
    <row r="891" spans="1:31" s="61" customFormat="1">
      <c r="A891" s="61" t="e">
        <f t="shared" si="148"/>
        <v>#N/A</v>
      </c>
      <c r="B891" s="121">
        <f t="shared" si="149"/>
        <v>0</v>
      </c>
      <c r="C891" s="117" t="e">
        <f>VLOOKUP(B891,映射表!A:C,3,0)</f>
        <v>#N/A</v>
      </c>
      <c r="D891" s="121">
        <f t="shared" si="150"/>
        <v>0</v>
      </c>
      <c r="E891" s="100">
        <f t="shared" si="151"/>
        <v>0</v>
      </c>
      <c r="F891" s="121">
        <f t="shared" si="152"/>
        <v>0</v>
      </c>
      <c r="G891" s="121">
        <f t="shared" si="153"/>
        <v>0</v>
      </c>
      <c r="H891" s="99" t="e">
        <f>VLOOKUP(C891,'B2B（ol)'!A:J,10,0)*D891</f>
        <v>#N/A</v>
      </c>
      <c r="I891" s="101" t="e">
        <f t="shared" si="154"/>
        <v>#DIV/0!</v>
      </c>
      <c r="J891" s="101">
        <f t="shared" si="155"/>
        <v>0</v>
      </c>
      <c r="K891" s="121">
        <f t="shared" si="156"/>
        <v>0</v>
      </c>
      <c r="L891" s="121" t="e">
        <f>VLOOKUP(C891,'B2B（ol)'!A:P,16,0)</f>
        <v>#N/A</v>
      </c>
      <c r="M891" s="117">
        <f t="shared" si="157"/>
        <v>0</v>
      </c>
      <c r="N891" s="114" t="e">
        <f>VLOOKUP(C891,'B2B（ol)'!A:K,11,0)</f>
        <v>#N/A</v>
      </c>
      <c r="O891" s="114" t="e">
        <f>VLOOKUP(B891,fulfillment!L:AN,29,0)</f>
        <v>#N/A</v>
      </c>
      <c r="P891" s="113"/>
      <c r="Q891" s="61" t="e">
        <f>VLOOKUP(R891,映射表!A:G,7,0)</f>
        <v>#N/A</v>
      </c>
      <c r="R891" s="131"/>
      <c r="S891" s="131"/>
      <c r="T891" s="131"/>
      <c r="U891" s="131"/>
      <c r="V891" s="131"/>
      <c r="W891" s="131"/>
      <c r="X891" s="131"/>
      <c r="Y891" s="131"/>
      <c r="Z891" s="131"/>
      <c r="AA891" s="131"/>
      <c r="AB891" s="61">
        <f t="shared" si="158"/>
        <v>0</v>
      </c>
      <c r="AE891" s="132"/>
    </row>
    <row r="892" spans="1:31" s="61" customFormat="1">
      <c r="A892" s="61" t="e">
        <f t="shared" si="148"/>
        <v>#N/A</v>
      </c>
      <c r="B892" s="121">
        <f t="shared" si="149"/>
        <v>0</v>
      </c>
      <c r="C892" s="117" t="e">
        <f>VLOOKUP(B892,映射表!A:C,3,0)</f>
        <v>#N/A</v>
      </c>
      <c r="D892" s="121">
        <f t="shared" si="150"/>
        <v>0</v>
      </c>
      <c r="E892" s="100">
        <f t="shared" si="151"/>
        <v>0</v>
      </c>
      <c r="F892" s="121">
        <f t="shared" si="152"/>
        <v>0</v>
      </c>
      <c r="G892" s="121">
        <f t="shared" si="153"/>
        <v>0</v>
      </c>
      <c r="H892" s="99" t="e">
        <f>VLOOKUP(C892,'B2B（ol)'!A:J,10,0)*D892</f>
        <v>#N/A</v>
      </c>
      <c r="I892" s="101" t="e">
        <f t="shared" si="154"/>
        <v>#DIV/0!</v>
      </c>
      <c r="J892" s="101">
        <f t="shared" si="155"/>
        <v>0</v>
      </c>
      <c r="K892" s="121">
        <f t="shared" si="156"/>
        <v>0</v>
      </c>
      <c r="L892" s="121" t="e">
        <f>VLOOKUP(C892,'B2B（ol)'!A:P,16,0)</f>
        <v>#N/A</v>
      </c>
      <c r="M892" s="117">
        <f t="shared" si="157"/>
        <v>0</v>
      </c>
      <c r="N892" s="114" t="e">
        <f>VLOOKUP(C892,'B2B（ol)'!A:K,11,0)</f>
        <v>#N/A</v>
      </c>
      <c r="O892" s="114" t="e">
        <f>VLOOKUP(B892,fulfillment!L:AN,29,0)</f>
        <v>#N/A</v>
      </c>
      <c r="P892" s="113"/>
      <c r="Q892" s="61" t="e">
        <f>VLOOKUP(R892,映射表!A:G,7,0)</f>
        <v>#N/A</v>
      </c>
      <c r="R892" s="131"/>
      <c r="S892" s="131"/>
      <c r="T892" s="131"/>
      <c r="U892" s="131"/>
      <c r="V892" s="131"/>
      <c r="W892" s="131"/>
      <c r="X892" s="131"/>
      <c r="Y892" s="131"/>
      <c r="Z892" s="131"/>
      <c r="AA892" s="131"/>
      <c r="AB892" s="61">
        <f t="shared" si="158"/>
        <v>0</v>
      </c>
      <c r="AE892" s="132"/>
    </row>
    <row r="893" spans="1:31" s="61" customFormat="1">
      <c r="A893" s="61" t="e">
        <f t="shared" si="148"/>
        <v>#N/A</v>
      </c>
      <c r="B893" s="121">
        <f t="shared" si="149"/>
        <v>0</v>
      </c>
      <c r="C893" s="117" t="e">
        <f>VLOOKUP(B893,映射表!A:C,3,0)</f>
        <v>#N/A</v>
      </c>
      <c r="D893" s="121">
        <f t="shared" si="150"/>
        <v>0</v>
      </c>
      <c r="E893" s="100">
        <f t="shared" si="151"/>
        <v>0</v>
      </c>
      <c r="F893" s="121">
        <f t="shared" si="152"/>
        <v>0</v>
      </c>
      <c r="G893" s="121">
        <f t="shared" si="153"/>
        <v>0</v>
      </c>
      <c r="H893" s="99" t="e">
        <f>VLOOKUP(C893,'B2B（ol)'!A:J,10,0)*D893</f>
        <v>#N/A</v>
      </c>
      <c r="I893" s="101" t="e">
        <f t="shared" si="154"/>
        <v>#DIV/0!</v>
      </c>
      <c r="J893" s="101">
        <f t="shared" si="155"/>
        <v>0</v>
      </c>
      <c r="K893" s="121">
        <f t="shared" si="156"/>
        <v>0</v>
      </c>
      <c r="L893" s="121" t="e">
        <f>VLOOKUP(C893,'B2B（ol)'!A:P,16,0)</f>
        <v>#N/A</v>
      </c>
      <c r="M893" s="117">
        <f t="shared" si="157"/>
        <v>0</v>
      </c>
      <c r="N893" s="114" t="e">
        <f>VLOOKUP(C893,'B2B（ol)'!A:K,11,0)</f>
        <v>#N/A</v>
      </c>
      <c r="O893" s="114" t="e">
        <f>VLOOKUP(B893,fulfillment!L:AN,29,0)</f>
        <v>#N/A</v>
      </c>
      <c r="P893" s="113"/>
      <c r="Q893" s="61" t="e">
        <f>VLOOKUP(R893,映射表!A:G,7,0)</f>
        <v>#N/A</v>
      </c>
      <c r="R893" s="131"/>
      <c r="S893" s="131"/>
      <c r="T893" s="131"/>
      <c r="U893" s="131"/>
      <c r="V893" s="131"/>
      <c r="W893" s="131"/>
      <c r="X893" s="131"/>
      <c r="Y893" s="131"/>
      <c r="Z893" s="131"/>
      <c r="AA893" s="131"/>
      <c r="AB893" s="61">
        <f t="shared" si="158"/>
        <v>0</v>
      </c>
      <c r="AE893" s="132"/>
    </row>
    <row r="894" spans="1:31" s="61" customFormat="1">
      <c r="A894" s="61" t="e">
        <f t="shared" si="148"/>
        <v>#N/A</v>
      </c>
      <c r="B894" s="121">
        <f t="shared" si="149"/>
        <v>0</v>
      </c>
      <c r="C894" s="117" t="e">
        <f>VLOOKUP(B894,映射表!A:C,3,0)</f>
        <v>#N/A</v>
      </c>
      <c r="D894" s="121">
        <f t="shared" si="150"/>
        <v>0</v>
      </c>
      <c r="E894" s="100">
        <f t="shared" si="151"/>
        <v>0</v>
      </c>
      <c r="F894" s="121">
        <f t="shared" si="152"/>
        <v>0</v>
      </c>
      <c r="G894" s="121">
        <f t="shared" si="153"/>
        <v>0</v>
      </c>
      <c r="H894" s="99" t="e">
        <f>VLOOKUP(C894,'B2B（ol)'!A:J,10,0)*D894</f>
        <v>#N/A</v>
      </c>
      <c r="I894" s="101" t="e">
        <f t="shared" si="154"/>
        <v>#DIV/0!</v>
      </c>
      <c r="J894" s="101">
        <f t="shared" si="155"/>
        <v>0</v>
      </c>
      <c r="K894" s="121">
        <f t="shared" si="156"/>
        <v>0</v>
      </c>
      <c r="L894" s="121" t="e">
        <f>VLOOKUP(C894,'B2B（ol)'!A:P,16,0)</f>
        <v>#N/A</v>
      </c>
      <c r="M894" s="117">
        <f t="shared" si="157"/>
        <v>0</v>
      </c>
      <c r="N894" s="114" t="e">
        <f>VLOOKUP(C894,'B2B（ol)'!A:K,11,0)</f>
        <v>#N/A</v>
      </c>
      <c r="O894" s="114" t="e">
        <f>VLOOKUP(B894,fulfillment!L:AN,29,0)</f>
        <v>#N/A</v>
      </c>
      <c r="P894" s="113"/>
      <c r="Q894" s="61" t="e">
        <f>VLOOKUP(R894,映射表!A:G,7,0)</f>
        <v>#N/A</v>
      </c>
      <c r="R894" s="131"/>
      <c r="S894" s="131"/>
      <c r="T894" s="131"/>
      <c r="U894" s="131"/>
      <c r="V894" s="131"/>
      <c r="W894" s="131"/>
      <c r="X894" s="131"/>
      <c r="Y894" s="131"/>
      <c r="Z894" s="131"/>
      <c r="AA894" s="131"/>
      <c r="AB894" s="61">
        <f t="shared" si="158"/>
        <v>0</v>
      </c>
      <c r="AE894" s="132"/>
    </row>
    <row r="895" spans="1:31" s="61" customFormat="1">
      <c r="A895" s="61" t="e">
        <f t="shared" si="148"/>
        <v>#N/A</v>
      </c>
      <c r="B895" s="121">
        <f t="shared" si="149"/>
        <v>0</v>
      </c>
      <c r="C895" s="117" t="e">
        <f>VLOOKUP(B895,映射表!A:C,3,0)</f>
        <v>#N/A</v>
      </c>
      <c r="D895" s="121">
        <f t="shared" si="150"/>
        <v>0</v>
      </c>
      <c r="E895" s="100">
        <f t="shared" si="151"/>
        <v>0</v>
      </c>
      <c r="F895" s="121">
        <f t="shared" si="152"/>
        <v>0</v>
      </c>
      <c r="G895" s="121">
        <f t="shared" si="153"/>
        <v>0</v>
      </c>
      <c r="H895" s="99" t="e">
        <f>VLOOKUP(C895,'B2B（ol)'!A:J,10,0)*D895</f>
        <v>#N/A</v>
      </c>
      <c r="I895" s="101" t="e">
        <f t="shared" si="154"/>
        <v>#DIV/0!</v>
      </c>
      <c r="J895" s="101">
        <f t="shared" si="155"/>
        <v>0</v>
      </c>
      <c r="K895" s="121">
        <f t="shared" si="156"/>
        <v>0</v>
      </c>
      <c r="L895" s="121" t="e">
        <f>VLOOKUP(C895,'B2B（ol)'!A:P,16,0)</f>
        <v>#N/A</v>
      </c>
      <c r="M895" s="117">
        <f t="shared" si="157"/>
        <v>0</v>
      </c>
      <c r="N895" s="114" t="e">
        <f>VLOOKUP(C895,'B2B（ol)'!A:K,11,0)</f>
        <v>#N/A</v>
      </c>
      <c r="O895" s="114" t="e">
        <f>VLOOKUP(B895,fulfillment!L:AN,29,0)</f>
        <v>#N/A</v>
      </c>
      <c r="P895" s="113"/>
      <c r="Q895" s="61" t="e">
        <f>VLOOKUP(R895,映射表!A:G,7,0)</f>
        <v>#N/A</v>
      </c>
      <c r="R895" s="131"/>
      <c r="S895" s="131"/>
      <c r="T895" s="131"/>
      <c r="U895" s="131"/>
      <c r="V895" s="131"/>
      <c r="W895" s="131"/>
      <c r="X895" s="131"/>
      <c r="Y895" s="131"/>
      <c r="Z895" s="131"/>
      <c r="AA895" s="131"/>
      <c r="AB895" s="61">
        <f t="shared" si="158"/>
        <v>0</v>
      </c>
      <c r="AE895" s="132"/>
    </row>
    <row r="896" spans="1:31" s="61" customFormat="1">
      <c r="A896" s="61" t="e">
        <f t="shared" si="148"/>
        <v>#N/A</v>
      </c>
      <c r="B896" s="121">
        <f t="shared" si="149"/>
        <v>0</v>
      </c>
      <c r="C896" s="117" t="e">
        <f>VLOOKUP(B896,映射表!A:C,3,0)</f>
        <v>#N/A</v>
      </c>
      <c r="D896" s="121">
        <f t="shared" si="150"/>
        <v>0</v>
      </c>
      <c r="E896" s="100">
        <f t="shared" si="151"/>
        <v>0</v>
      </c>
      <c r="F896" s="121">
        <f t="shared" si="152"/>
        <v>0</v>
      </c>
      <c r="G896" s="121">
        <f t="shared" si="153"/>
        <v>0</v>
      </c>
      <c r="H896" s="99" t="e">
        <f>VLOOKUP(C896,'B2B（ol)'!A:J,10,0)*D896</f>
        <v>#N/A</v>
      </c>
      <c r="I896" s="101" t="e">
        <f t="shared" si="154"/>
        <v>#DIV/0!</v>
      </c>
      <c r="J896" s="101">
        <f t="shared" si="155"/>
        <v>0</v>
      </c>
      <c r="K896" s="121">
        <f t="shared" si="156"/>
        <v>0</v>
      </c>
      <c r="L896" s="121" t="e">
        <f>VLOOKUP(C896,'B2B（ol)'!A:P,16,0)</f>
        <v>#N/A</v>
      </c>
      <c r="M896" s="117">
        <f t="shared" si="157"/>
        <v>0</v>
      </c>
      <c r="N896" s="114" t="e">
        <f>VLOOKUP(C896,'B2B（ol)'!A:K,11,0)</f>
        <v>#N/A</v>
      </c>
      <c r="O896" s="114" t="e">
        <f>VLOOKUP(B896,fulfillment!L:AN,29,0)</f>
        <v>#N/A</v>
      </c>
      <c r="P896" s="113"/>
      <c r="Q896" s="61" t="e">
        <f>VLOOKUP(R896,映射表!A:G,7,0)</f>
        <v>#N/A</v>
      </c>
      <c r="R896" s="131"/>
      <c r="S896" s="131"/>
      <c r="T896" s="131"/>
      <c r="U896" s="131"/>
      <c r="V896" s="131"/>
      <c r="W896" s="131"/>
      <c r="X896" s="131"/>
      <c r="Y896" s="131"/>
      <c r="Z896" s="131"/>
      <c r="AA896" s="131"/>
      <c r="AB896" s="61">
        <f t="shared" si="158"/>
        <v>0</v>
      </c>
      <c r="AE896" s="132"/>
    </row>
    <row r="897" spans="1:31" s="61" customFormat="1">
      <c r="A897" s="61" t="e">
        <f t="shared" si="148"/>
        <v>#N/A</v>
      </c>
      <c r="B897" s="121">
        <f t="shared" si="149"/>
        <v>0</v>
      </c>
      <c r="C897" s="117" t="e">
        <f>VLOOKUP(B897,映射表!A:C,3,0)</f>
        <v>#N/A</v>
      </c>
      <c r="D897" s="121">
        <f t="shared" si="150"/>
        <v>0</v>
      </c>
      <c r="E897" s="100">
        <f t="shared" si="151"/>
        <v>0</v>
      </c>
      <c r="F897" s="121">
        <f t="shared" si="152"/>
        <v>0</v>
      </c>
      <c r="G897" s="121">
        <f t="shared" si="153"/>
        <v>0</v>
      </c>
      <c r="H897" s="99" t="e">
        <f>VLOOKUP(C897,'B2B（ol)'!A:J,10,0)*D897</f>
        <v>#N/A</v>
      </c>
      <c r="I897" s="101" t="e">
        <f t="shared" si="154"/>
        <v>#DIV/0!</v>
      </c>
      <c r="J897" s="101">
        <f t="shared" si="155"/>
        <v>0</v>
      </c>
      <c r="K897" s="121">
        <f t="shared" si="156"/>
        <v>0</v>
      </c>
      <c r="L897" s="121" t="e">
        <f>VLOOKUP(C897,'B2B（ol)'!A:P,16,0)</f>
        <v>#N/A</v>
      </c>
      <c r="M897" s="117">
        <f t="shared" si="157"/>
        <v>0</v>
      </c>
      <c r="N897" s="114" t="e">
        <f>VLOOKUP(C897,'B2B（ol)'!A:K,11,0)</f>
        <v>#N/A</v>
      </c>
      <c r="O897" s="114" t="e">
        <f>VLOOKUP(B897,fulfillment!L:AN,29,0)</f>
        <v>#N/A</v>
      </c>
      <c r="P897" s="113"/>
      <c r="Q897" s="61" t="e">
        <f>VLOOKUP(R897,映射表!A:G,7,0)</f>
        <v>#N/A</v>
      </c>
      <c r="R897" s="131"/>
      <c r="S897" s="131"/>
      <c r="T897" s="131"/>
      <c r="U897" s="131"/>
      <c r="V897" s="131"/>
      <c r="W897" s="131"/>
      <c r="X897" s="131"/>
      <c r="Y897" s="131"/>
      <c r="Z897" s="131"/>
      <c r="AA897" s="131"/>
      <c r="AB897" s="61">
        <f t="shared" si="158"/>
        <v>0</v>
      </c>
      <c r="AE897" s="132"/>
    </row>
    <row r="898" spans="1:31" s="61" customFormat="1">
      <c r="A898" s="61" t="e">
        <f t="shared" ref="A898:A961" si="159">Q898</f>
        <v>#N/A</v>
      </c>
      <c r="B898" s="121">
        <f t="shared" ref="B898:B961" si="160">R898</f>
        <v>0</v>
      </c>
      <c r="C898" s="117" t="e">
        <f>VLOOKUP(B898,映射表!A:C,3,0)</f>
        <v>#N/A</v>
      </c>
      <c r="D898" s="121">
        <f t="shared" si="150"/>
        <v>0</v>
      </c>
      <c r="E898" s="100">
        <f t="shared" si="151"/>
        <v>0</v>
      </c>
      <c r="F898" s="121">
        <f t="shared" si="152"/>
        <v>0</v>
      </c>
      <c r="G898" s="121">
        <f t="shared" si="153"/>
        <v>0</v>
      </c>
      <c r="H898" s="99" t="e">
        <f>VLOOKUP(C898,'B2B（ol)'!A:J,10,0)*D898</f>
        <v>#N/A</v>
      </c>
      <c r="I898" s="101" t="e">
        <f t="shared" si="154"/>
        <v>#DIV/0!</v>
      </c>
      <c r="J898" s="101">
        <f t="shared" si="155"/>
        <v>0</v>
      </c>
      <c r="K898" s="121">
        <f t="shared" si="156"/>
        <v>0</v>
      </c>
      <c r="L898" s="121" t="e">
        <f>VLOOKUP(C898,'B2B（ol)'!A:P,16,0)</f>
        <v>#N/A</v>
      </c>
      <c r="M898" s="117">
        <f t="shared" si="157"/>
        <v>0</v>
      </c>
      <c r="N898" s="114" t="e">
        <f>VLOOKUP(C898,'B2B（ol)'!A:K,11,0)</f>
        <v>#N/A</v>
      </c>
      <c r="O898" s="114" t="e">
        <f>VLOOKUP(B898,fulfillment!L:AN,29,0)</f>
        <v>#N/A</v>
      </c>
      <c r="P898" s="113"/>
      <c r="Q898" s="61" t="e">
        <f>VLOOKUP(R898,映射表!A:G,7,0)</f>
        <v>#N/A</v>
      </c>
      <c r="R898" s="131"/>
      <c r="S898" s="131"/>
      <c r="T898" s="131"/>
      <c r="U898" s="131"/>
      <c r="V898" s="131"/>
      <c r="W898" s="131"/>
      <c r="X898" s="131"/>
      <c r="Y898" s="131"/>
      <c r="Z898" s="131"/>
      <c r="AA898" s="131"/>
      <c r="AB898" s="61">
        <f t="shared" si="158"/>
        <v>0</v>
      </c>
      <c r="AE898" s="132"/>
    </row>
    <row r="899" spans="1:31" s="61" customFormat="1">
      <c r="A899" s="61" t="e">
        <f t="shared" si="159"/>
        <v>#N/A</v>
      </c>
      <c r="B899" s="121">
        <f t="shared" si="160"/>
        <v>0</v>
      </c>
      <c r="C899" s="117" t="e">
        <f>VLOOKUP(B899,映射表!A:C,3,0)</f>
        <v>#N/A</v>
      </c>
      <c r="D899" s="121">
        <f t="shared" si="150"/>
        <v>0</v>
      </c>
      <c r="E899" s="100">
        <f t="shared" si="151"/>
        <v>0</v>
      </c>
      <c r="F899" s="121">
        <f t="shared" si="152"/>
        <v>0</v>
      </c>
      <c r="G899" s="121">
        <f t="shared" si="153"/>
        <v>0</v>
      </c>
      <c r="H899" s="99" t="e">
        <f>VLOOKUP(C899,'B2B（ol)'!A:J,10,0)*D899</f>
        <v>#N/A</v>
      </c>
      <c r="I899" s="101" t="e">
        <f t="shared" si="154"/>
        <v>#DIV/0!</v>
      </c>
      <c r="J899" s="101">
        <f t="shared" si="155"/>
        <v>0</v>
      </c>
      <c r="K899" s="121">
        <f t="shared" si="156"/>
        <v>0</v>
      </c>
      <c r="L899" s="121" t="e">
        <f>VLOOKUP(C899,'B2B（ol)'!A:P,16,0)</f>
        <v>#N/A</v>
      </c>
      <c r="M899" s="117">
        <f t="shared" si="157"/>
        <v>0</v>
      </c>
      <c r="N899" s="114" t="e">
        <f>VLOOKUP(C899,'B2B（ol)'!A:K,11,0)</f>
        <v>#N/A</v>
      </c>
      <c r="O899" s="114" t="e">
        <f>VLOOKUP(B899,fulfillment!L:AN,29,0)</f>
        <v>#N/A</v>
      </c>
      <c r="P899" s="113"/>
      <c r="Q899" s="61" t="e">
        <f>VLOOKUP(R899,映射表!A:G,7,0)</f>
        <v>#N/A</v>
      </c>
      <c r="R899" s="131"/>
      <c r="S899" s="131"/>
      <c r="T899" s="131"/>
      <c r="U899" s="131"/>
      <c r="V899" s="131"/>
      <c r="W899" s="131"/>
      <c r="X899" s="131"/>
      <c r="Y899" s="131"/>
      <c r="Z899" s="131"/>
      <c r="AA899" s="131"/>
      <c r="AB899" s="61">
        <f t="shared" si="158"/>
        <v>0</v>
      </c>
      <c r="AE899" s="132"/>
    </row>
    <row r="900" spans="1:31" s="61" customFormat="1">
      <c r="A900" s="61" t="e">
        <f t="shared" si="159"/>
        <v>#N/A</v>
      </c>
      <c r="B900" s="121">
        <f t="shared" si="160"/>
        <v>0</v>
      </c>
      <c r="C900" s="117" t="e">
        <f>VLOOKUP(B900,映射表!A:C,3,0)</f>
        <v>#N/A</v>
      </c>
      <c r="D900" s="121">
        <f t="shared" ref="D900:D963" si="161">U900</f>
        <v>0</v>
      </c>
      <c r="E900" s="100">
        <f t="shared" ref="E900:E963" si="162">IFERROR(W900/D900,0)*D900</f>
        <v>0</v>
      </c>
      <c r="F900" s="121">
        <f t="shared" ref="F900:F963" si="163">IFERROR(Y900/D900,0)*D900</f>
        <v>0</v>
      </c>
      <c r="G900" s="121">
        <f t="shared" ref="G900:G963" si="164">IFERROR(IF((E900+F900)&gt;200,(E900+F900-200)*0.9+200*0.85,(E900+F900)*0.85),0)</f>
        <v>0</v>
      </c>
      <c r="H900" s="99" t="e">
        <f>VLOOKUP(C900,'B2B（ol)'!A:J,10,0)*D900</f>
        <v>#N/A</v>
      </c>
      <c r="I900" s="101" t="e">
        <f t="shared" ref="I900:I963" si="165">(M900*0.05/D900)*D900</f>
        <v>#DIV/0!</v>
      </c>
      <c r="J900" s="101">
        <f t="shared" ref="J900:J963" si="166">IFERROR((G900-H900-(I900/D900))/(E900+F900),0)</f>
        <v>0</v>
      </c>
      <c r="K900" s="121">
        <f t="shared" ref="K900:K963" si="167">IFERROR((G900-H900-I900),0)</f>
        <v>0</v>
      </c>
      <c r="L900" s="121" t="e">
        <f>VLOOKUP(C900,'B2B（ol)'!A:P,16,0)</f>
        <v>#N/A</v>
      </c>
      <c r="M900" s="117">
        <f t="shared" ref="M900:M963" si="168">(E900+F900)</f>
        <v>0</v>
      </c>
      <c r="N900" s="114" t="e">
        <f>VLOOKUP(C900,'B2B（ol)'!A:K,11,0)</f>
        <v>#N/A</v>
      </c>
      <c r="O900" s="114" t="e">
        <f>VLOOKUP(B900,fulfillment!L:AN,29,0)</f>
        <v>#N/A</v>
      </c>
      <c r="P900" s="113"/>
      <c r="Q900" s="61" t="e">
        <f>VLOOKUP(R900,映射表!A:G,7,0)</f>
        <v>#N/A</v>
      </c>
      <c r="R900" s="131"/>
      <c r="S900" s="131"/>
      <c r="T900" s="131"/>
      <c r="U900" s="131"/>
      <c r="V900" s="131"/>
      <c r="W900" s="131"/>
      <c r="X900" s="131"/>
      <c r="Y900" s="131"/>
      <c r="Z900" s="131"/>
      <c r="AA900" s="131"/>
      <c r="AB900" s="61">
        <f t="shared" si="158"/>
        <v>0</v>
      </c>
      <c r="AE900" s="132"/>
    </row>
    <row r="901" spans="1:31" s="61" customFormat="1">
      <c r="A901" s="61" t="e">
        <f t="shared" si="159"/>
        <v>#N/A</v>
      </c>
      <c r="B901" s="121">
        <f t="shared" si="160"/>
        <v>0</v>
      </c>
      <c r="C901" s="117" t="e">
        <f>VLOOKUP(B901,映射表!A:C,3,0)</f>
        <v>#N/A</v>
      </c>
      <c r="D901" s="121">
        <f t="shared" si="161"/>
        <v>0</v>
      </c>
      <c r="E901" s="100">
        <f t="shared" si="162"/>
        <v>0</v>
      </c>
      <c r="F901" s="121">
        <f t="shared" si="163"/>
        <v>0</v>
      </c>
      <c r="G901" s="121">
        <f t="shared" si="164"/>
        <v>0</v>
      </c>
      <c r="H901" s="99" t="e">
        <f>VLOOKUP(C901,'B2B（ol)'!A:J,10,0)*D901</f>
        <v>#N/A</v>
      </c>
      <c r="I901" s="101" t="e">
        <f t="shared" si="165"/>
        <v>#DIV/0!</v>
      </c>
      <c r="J901" s="101">
        <f t="shared" si="166"/>
        <v>0</v>
      </c>
      <c r="K901" s="121">
        <f t="shared" si="167"/>
        <v>0</v>
      </c>
      <c r="L901" s="121" t="e">
        <f>VLOOKUP(C901,'B2B（ol)'!A:P,16,0)</f>
        <v>#N/A</v>
      </c>
      <c r="M901" s="117">
        <f t="shared" si="168"/>
        <v>0</v>
      </c>
      <c r="N901" s="114" t="e">
        <f>VLOOKUP(C901,'B2B（ol)'!A:K,11,0)</f>
        <v>#N/A</v>
      </c>
      <c r="O901" s="114" t="e">
        <f>VLOOKUP(B901,fulfillment!L:AN,29,0)</f>
        <v>#N/A</v>
      </c>
      <c r="P901" s="113"/>
      <c r="Q901" s="61" t="e">
        <f>VLOOKUP(R901,映射表!A:G,7,0)</f>
        <v>#N/A</v>
      </c>
      <c r="R901" s="131"/>
      <c r="S901" s="131"/>
      <c r="T901" s="131"/>
      <c r="U901" s="131"/>
      <c r="V901" s="131"/>
      <c r="W901" s="131"/>
      <c r="X901" s="131"/>
      <c r="Y901" s="131"/>
      <c r="Z901" s="131"/>
      <c r="AA901" s="131"/>
      <c r="AB901" s="61">
        <f t="shared" si="158"/>
        <v>0</v>
      </c>
      <c r="AE901" s="132"/>
    </row>
    <row r="902" spans="1:31" s="61" customFormat="1">
      <c r="A902" s="61" t="e">
        <f t="shared" si="159"/>
        <v>#N/A</v>
      </c>
      <c r="B902" s="121">
        <f t="shared" si="160"/>
        <v>0</v>
      </c>
      <c r="C902" s="117" t="e">
        <f>VLOOKUP(B902,映射表!A:C,3,0)</f>
        <v>#N/A</v>
      </c>
      <c r="D902" s="121">
        <f t="shared" si="161"/>
        <v>0</v>
      </c>
      <c r="E902" s="100">
        <f t="shared" si="162"/>
        <v>0</v>
      </c>
      <c r="F902" s="121">
        <f t="shared" si="163"/>
        <v>0</v>
      </c>
      <c r="G902" s="121">
        <f t="shared" si="164"/>
        <v>0</v>
      </c>
      <c r="H902" s="99" t="e">
        <f>VLOOKUP(C902,'B2B（ol)'!A:J,10,0)*D902</f>
        <v>#N/A</v>
      </c>
      <c r="I902" s="101" t="e">
        <f t="shared" si="165"/>
        <v>#DIV/0!</v>
      </c>
      <c r="J902" s="101">
        <f t="shared" si="166"/>
        <v>0</v>
      </c>
      <c r="K902" s="121">
        <f t="shared" si="167"/>
        <v>0</v>
      </c>
      <c r="L902" s="121" t="e">
        <f>VLOOKUP(C902,'B2B（ol)'!A:P,16,0)</f>
        <v>#N/A</v>
      </c>
      <c r="M902" s="117">
        <f t="shared" si="168"/>
        <v>0</v>
      </c>
      <c r="N902" s="114" t="e">
        <f>VLOOKUP(C902,'B2B（ol)'!A:K,11,0)</f>
        <v>#N/A</v>
      </c>
      <c r="O902" s="114" t="e">
        <f>VLOOKUP(B902,fulfillment!L:AN,29,0)</f>
        <v>#N/A</v>
      </c>
      <c r="P902" s="113"/>
      <c r="Q902" s="61" t="e">
        <f>VLOOKUP(R902,映射表!A:G,7,0)</f>
        <v>#N/A</v>
      </c>
      <c r="R902" s="131"/>
      <c r="S902" s="131"/>
      <c r="T902" s="131"/>
      <c r="U902" s="131"/>
      <c r="V902" s="131"/>
      <c r="W902" s="131"/>
      <c r="X902" s="131"/>
      <c r="Y902" s="131"/>
      <c r="Z902" s="131"/>
      <c r="AA902" s="131"/>
      <c r="AB902" s="61">
        <f t="shared" si="158"/>
        <v>0</v>
      </c>
      <c r="AE902" s="132"/>
    </row>
    <row r="903" spans="1:31" s="61" customFormat="1">
      <c r="A903" s="61" t="e">
        <f t="shared" si="159"/>
        <v>#N/A</v>
      </c>
      <c r="B903" s="121">
        <f t="shared" si="160"/>
        <v>0</v>
      </c>
      <c r="C903" s="117" t="e">
        <f>VLOOKUP(B903,映射表!A:C,3,0)</f>
        <v>#N/A</v>
      </c>
      <c r="D903" s="121">
        <f t="shared" si="161"/>
        <v>0</v>
      </c>
      <c r="E903" s="100">
        <f t="shared" si="162"/>
        <v>0</v>
      </c>
      <c r="F903" s="121">
        <f t="shared" si="163"/>
        <v>0</v>
      </c>
      <c r="G903" s="121">
        <f t="shared" si="164"/>
        <v>0</v>
      </c>
      <c r="H903" s="99" t="e">
        <f>VLOOKUP(C903,'B2B（ol)'!A:J,10,0)*D903</f>
        <v>#N/A</v>
      </c>
      <c r="I903" s="101" t="e">
        <f t="shared" si="165"/>
        <v>#DIV/0!</v>
      </c>
      <c r="J903" s="101">
        <f t="shared" si="166"/>
        <v>0</v>
      </c>
      <c r="K903" s="121">
        <f t="shared" si="167"/>
        <v>0</v>
      </c>
      <c r="L903" s="121" t="e">
        <f>VLOOKUP(C903,'B2B（ol)'!A:P,16,0)</f>
        <v>#N/A</v>
      </c>
      <c r="M903" s="117">
        <f t="shared" si="168"/>
        <v>0</v>
      </c>
      <c r="N903" s="114" t="e">
        <f>VLOOKUP(C903,'B2B（ol)'!A:K,11,0)</f>
        <v>#N/A</v>
      </c>
      <c r="O903" s="114" t="e">
        <f>VLOOKUP(B903,fulfillment!L:AN,29,0)</f>
        <v>#N/A</v>
      </c>
      <c r="P903" s="113"/>
      <c r="Q903" s="61" t="e">
        <f>VLOOKUP(R903,映射表!A:G,7,0)</f>
        <v>#N/A</v>
      </c>
      <c r="R903" s="131"/>
      <c r="S903" s="131"/>
      <c r="T903" s="131"/>
      <c r="U903" s="131"/>
      <c r="V903" s="131"/>
      <c r="W903" s="131"/>
      <c r="X903" s="131"/>
      <c r="Y903" s="131"/>
      <c r="Z903" s="131"/>
      <c r="AA903" s="131"/>
      <c r="AB903" s="61">
        <f t="shared" si="158"/>
        <v>0</v>
      </c>
      <c r="AE903" s="132"/>
    </row>
    <row r="904" spans="1:31" s="61" customFormat="1">
      <c r="A904" s="61" t="e">
        <f t="shared" si="159"/>
        <v>#N/A</v>
      </c>
      <c r="B904" s="121">
        <f t="shared" si="160"/>
        <v>0</v>
      </c>
      <c r="C904" s="117" t="e">
        <f>VLOOKUP(B904,映射表!A:C,3,0)</f>
        <v>#N/A</v>
      </c>
      <c r="D904" s="121">
        <f t="shared" si="161"/>
        <v>0</v>
      </c>
      <c r="E904" s="100">
        <f t="shared" si="162"/>
        <v>0</v>
      </c>
      <c r="F904" s="121">
        <f t="shared" si="163"/>
        <v>0</v>
      </c>
      <c r="G904" s="121">
        <f t="shared" si="164"/>
        <v>0</v>
      </c>
      <c r="H904" s="99" t="e">
        <f>VLOOKUP(C904,'B2B（ol)'!A:J,10,0)*D904</f>
        <v>#N/A</v>
      </c>
      <c r="I904" s="101" t="e">
        <f t="shared" si="165"/>
        <v>#DIV/0!</v>
      </c>
      <c r="J904" s="101">
        <f t="shared" si="166"/>
        <v>0</v>
      </c>
      <c r="K904" s="121">
        <f t="shared" si="167"/>
        <v>0</v>
      </c>
      <c r="L904" s="121" t="e">
        <f>VLOOKUP(C904,'B2B（ol)'!A:P,16,0)</f>
        <v>#N/A</v>
      </c>
      <c r="M904" s="117">
        <f t="shared" si="168"/>
        <v>0</v>
      </c>
      <c r="N904" s="114" t="e">
        <f>VLOOKUP(C904,'B2B（ol)'!A:K,11,0)</f>
        <v>#N/A</v>
      </c>
      <c r="O904" s="114" t="e">
        <f>VLOOKUP(B904,fulfillment!L:AN,29,0)</f>
        <v>#N/A</v>
      </c>
      <c r="P904" s="113"/>
      <c r="Q904" s="61" t="e">
        <f>VLOOKUP(R904,映射表!A:G,7,0)</f>
        <v>#N/A</v>
      </c>
      <c r="R904" s="131"/>
      <c r="S904" s="131"/>
      <c r="T904" s="131"/>
      <c r="U904" s="131"/>
      <c r="V904" s="131"/>
      <c r="W904" s="131"/>
      <c r="X904" s="131"/>
      <c r="Y904" s="131"/>
      <c r="Z904" s="131"/>
      <c r="AA904" s="131"/>
      <c r="AB904" s="61">
        <f t="shared" si="158"/>
        <v>0</v>
      </c>
      <c r="AE904" s="132"/>
    </row>
    <row r="905" spans="1:31" s="61" customFormat="1">
      <c r="A905" s="61" t="e">
        <f t="shared" si="159"/>
        <v>#N/A</v>
      </c>
      <c r="B905" s="121">
        <f t="shared" si="160"/>
        <v>0</v>
      </c>
      <c r="C905" s="117" t="e">
        <f>VLOOKUP(B905,映射表!A:C,3,0)</f>
        <v>#N/A</v>
      </c>
      <c r="D905" s="121">
        <f t="shared" si="161"/>
        <v>0</v>
      </c>
      <c r="E905" s="100">
        <f t="shared" si="162"/>
        <v>0</v>
      </c>
      <c r="F905" s="121">
        <f t="shared" si="163"/>
        <v>0</v>
      </c>
      <c r="G905" s="121">
        <f t="shared" si="164"/>
        <v>0</v>
      </c>
      <c r="H905" s="99" t="e">
        <f>VLOOKUP(C905,'B2B（ol)'!A:J,10,0)*D905</f>
        <v>#N/A</v>
      </c>
      <c r="I905" s="101" t="e">
        <f t="shared" si="165"/>
        <v>#DIV/0!</v>
      </c>
      <c r="J905" s="101">
        <f t="shared" si="166"/>
        <v>0</v>
      </c>
      <c r="K905" s="121">
        <f t="shared" si="167"/>
        <v>0</v>
      </c>
      <c r="L905" s="121" t="e">
        <f>VLOOKUP(C905,'B2B（ol)'!A:P,16,0)</f>
        <v>#N/A</v>
      </c>
      <c r="M905" s="117">
        <f t="shared" si="168"/>
        <v>0</v>
      </c>
      <c r="N905" s="114" t="e">
        <f>VLOOKUP(C905,'B2B（ol)'!A:K,11,0)</f>
        <v>#N/A</v>
      </c>
      <c r="O905" s="114" t="e">
        <f>VLOOKUP(B905,fulfillment!L:AN,29,0)</f>
        <v>#N/A</v>
      </c>
      <c r="P905" s="113"/>
      <c r="Q905" s="61" t="e">
        <f>VLOOKUP(R905,映射表!A:G,7,0)</f>
        <v>#N/A</v>
      </c>
      <c r="R905" s="131"/>
      <c r="S905" s="131"/>
      <c r="T905" s="131"/>
      <c r="U905" s="131"/>
      <c r="V905" s="131"/>
      <c r="W905" s="131"/>
      <c r="X905" s="131"/>
      <c r="Y905" s="131"/>
      <c r="Z905" s="131"/>
      <c r="AA905" s="131"/>
      <c r="AB905" s="61">
        <f t="shared" si="158"/>
        <v>0</v>
      </c>
      <c r="AE905" s="132"/>
    </row>
    <row r="906" spans="1:31" s="61" customFormat="1">
      <c r="A906" s="61" t="e">
        <f t="shared" si="159"/>
        <v>#N/A</v>
      </c>
      <c r="B906" s="121">
        <f t="shared" si="160"/>
        <v>0</v>
      </c>
      <c r="C906" s="117" t="e">
        <f>VLOOKUP(B906,映射表!A:C,3,0)</f>
        <v>#N/A</v>
      </c>
      <c r="D906" s="121">
        <f t="shared" si="161"/>
        <v>0</v>
      </c>
      <c r="E906" s="100">
        <f t="shared" si="162"/>
        <v>0</v>
      </c>
      <c r="F906" s="121">
        <f t="shared" si="163"/>
        <v>0</v>
      </c>
      <c r="G906" s="121">
        <f t="shared" si="164"/>
        <v>0</v>
      </c>
      <c r="H906" s="99" t="e">
        <f>VLOOKUP(C906,'B2B（ol)'!A:J,10,0)*D906</f>
        <v>#N/A</v>
      </c>
      <c r="I906" s="101" t="e">
        <f t="shared" si="165"/>
        <v>#DIV/0!</v>
      </c>
      <c r="J906" s="101">
        <f t="shared" si="166"/>
        <v>0</v>
      </c>
      <c r="K906" s="121">
        <f t="shared" si="167"/>
        <v>0</v>
      </c>
      <c r="L906" s="121" t="e">
        <f>VLOOKUP(C906,'B2B（ol)'!A:P,16,0)</f>
        <v>#N/A</v>
      </c>
      <c r="M906" s="117">
        <f t="shared" si="168"/>
        <v>0</v>
      </c>
      <c r="N906" s="114" t="e">
        <f>VLOOKUP(C906,'B2B（ol)'!A:K,11,0)</f>
        <v>#N/A</v>
      </c>
      <c r="O906" s="114" t="e">
        <f>VLOOKUP(B906,fulfillment!L:AN,29,0)</f>
        <v>#N/A</v>
      </c>
      <c r="P906" s="113"/>
      <c r="Q906" s="61" t="e">
        <f>VLOOKUP(R906,映射表!A:G,7,0)</f>
        <v>#N/A</v>
      </c>
      <c r="R906" s="131"/>
      <c r="S906" s="131"/>
      <c r="T906" s="131"/>
      <c r="U906" s="131"/>
      <c r="V906" s="131"/>
      <c r="W906" s="131"/>
      <c r="X906" s="131"/>
      <c r="Y906" s="131"/>
      <c r="Z906" s="131"/>
      <c r="AA906" s="131"/>
      <c r="AB906" s="61">
        <f t="shared" si="158"/>
        <v>0</v>
      </c>
      <c r="AE906" s="132"/>
    </row>
    <row r="907" spans="1:31" s="61" customFormat="1">
      <c r="A907" s="61" t="e">
        <f t="shared" si="159"/>
        <v>#N/A</v>
      </c>
      <c r="B907" s="121">
        <f t="shared" si="160"/>
        <v>0</v>
      </c>
      <c r="C907" s="117" t="e">
        <f>VLOOKUP(B907,映射表!A:C,3,0)</f>
        <v>#N/A</v>
      </c>
      <c r="D907" s="121">
        <f t="shared" si="161"/>
        <v>0</v>
      </c>
      <c r="E907" s="100">
        <f t="shared" si="162"/>
        <v>0</v>
      </c>
      <c r="F907" s="121">
        <f t="shared" si="163"/>
        <v>0</v>
      </c>
      <c r="G907" s="121">
        <f t="shared" si="164"/>
        <v>0</v>
      </c>
      <c r="H907" s="99" t="e">
        <f>VLOOKUP(C907,'B2B（ol)'!A:J,10,0)*D907</f>
        <v>#N/A</v>
      </c>
      <c r="I907" s="101" t="e">
        <f t="shared" si="165"/>
        <v>#DIV/0!</v>
      </c>
      <c r="J907" s="101">
        <f t="shared" si="166"/>
        <v>0</v>
      </c>
      <c r="K907" s="121">
        <f t="shared" si="167"/>
        <v>0</v>
      </c>
      <c r="L907" s="121" t="e">
        <f>VLOOKUP(C907,'B2B（ol)'!A:P,16,0)</f>
        <v>#N/A</v>
      </c>
      <c r="M907" s="117">
        <f t="shared" si="168"/>
        <v>0</v>
      </c>
      <c r="N907" s="114" t="e">
        <f>VLOOKUP(C907,'B2B（ol)'!A:K,11,0)</f>
        <v>#N/A</v>
      </c>
      <c r="O907" s="114" t="e">
        <f>VLOOKUP(B907,fulfillment!L:AN,29,0)</f>
        <v>#N/A</v>
      </c>
      <c r="P907" s="113"/>
      <c r="Q907" s="61" t="e">
        <f>VLOOKUP(R907,映射表!A:G,7,0)</f>
        <v>#N/A</v>
      </c>
      <c r="R907" s="131"/>
      <c r="S907" s="131"/>
      <c r="T907" s="131"/>
      <c r="U907" s="131"/>
      <c r="V907" s="131"/>
      <c r="W907" s="131"/>
      <c r="X907" s="131"/>
      <c r="Y907" s="131"/>
      <c r="Z907" s="131"/>
      <c r="AA907" s="131"/>
      <c r="AB907" s="61">
        <f t="shared" si="158"/>
        <v>0</v>
      </c>
      <c r="AE907" s="132"/>
    </row>
    <row r="908" spans="1:31" s="61" customFormat="1">
      <c r="A908" s="61" t="e">
        <f t="shared" si="159"/>
        <v>#N/A</v>
      </c>
      <c r="B908" s="121">
        <f t="shared" si="160"/>
        <v>0</v>
      </c>
      <c r="C908" s="117" t="e">
        <f>VLOOKUP(B908,映射表!A:C,3,0)</f>
        <v>#N/A</v>
      </c>
      <c r="D908" s="121">
        <f t="shared" si="161"/>
        <v>0</v>
      </c>
      <c r="E908" s="100">
        <f t="shared" si="162"/>
        <v>0</v>
      </c>
      <c r="F908" s="121">
        <f t="shared" si="163"/>
        <v>0</v>
      </c>
      <c r="G908" s="121">
        <f t="shared" si="164"/>
        <v>0</v>
      </c>
      <c r="H908" s="99" t="e">
        <f>VLOOKUP(C908,'B2B（ol)'!A:J,10,0)*D908</f>
        <v>#N/A</v>
      </c>
      <c r="I908" s="101" t="e">
        <f t="shared" si="165"/>
        <v>#DIV/0!</v>
      </c>
      <c r="J908" s="101">
        <f t="shared" si="166"/>
        <v>0</v>
      </c>
      <c r="K908" s="121">
        <f t="shared" si="167"/>
        <v>0</v>
      </c>
      <c r="L908" s="121" t="e">
        <f>VLOOKUP(C908,'B2B（ol)'!A:P,16,0)</f>
        <v>#N/A</v>
      </c>
      <c r="M908" s="117">
        <f t="shared" si="168"/>
        <v>0</v>
      </c>
      <c r="N908" s="114" t="e">
        <f>VLOOKUP(C908,'B2B（ol)'!A:K,11,0)</f>
        <v>#N/A</v>
      </c>
      <c r="O908" s="114" t="e">
        <f>VLOOKUP(B908,fulfillment!L:AN,29,0)</f>
        <v>#N/A</v>
      </c>
      <c r="P908" s="113"/>
      <c r="Q908" s="61" t="e">
        <f>VLOOKUP(R908,映射表!A:G,7,0)</f>
        <v>#N/A</v>
      </c>
      <c r="R908" s="131"/>
      <c r="S908" s="131"/>
      <c r="T908" s="131"/>
      <c r="U908" s="131"/>
      <c r="V908" s="131"/>
      <c r="W908" s="131"/>
      <c r="X908" s="131"/>
      <c r="Y908" s="131"/>
      <c r="Z908" s="131"/>
      <c r="AA908" s="131"/>
      <c r="AB908" s="61">
        <f t="shared" si="158"/>
        <v>0</v>
      </c>
      <c r="AE908" s="132"/>
    </row>
    <row r="909" spans="1:31" s="61" customFormat="1">
      <c r="A909" s="61" t="e">
        <f t="shared" si="159"/>
        <v>#N/A</v>
      </c>
      <c r="B909" s="121">
        <f t="shared" si="160"/>
        <v>0</v>
      </c>
      <c r="C909" s="117" t="e">
        <f>VLOOKUP(B909,映射表!A:C,3,0)</f>
        <v>#N/A</v>
      </c>
      <c r="D909" s="121">
        <f t="shared" si="161"/>
        <v>0</v>
      </c>
      <c r="E909" s="100">
        <f t="shared" si="162"/>
        <v>0</v>
      </c>
      <c r="F909" s="121">
        <f t="shared" si="163"/>
        <v>0</v>
      </c>
      <c r="G909" s="121">
        <f t="shared" si="164"/>
        <v>0</v>
      </c>
      <c r="H909" s="99" t="e">
        <f>VLOOKUP(C909,'B2B（ol)'!A:J,10,0)*D909</f>
        <v>#N/A</v>
      </c>
      <c r="I909" s="101" t="e">
        <f t="shared" si="165"/>
        <v>#DIV/0!</v>
      </c>
      <c r="J909" s="101">
        <f t="shared" si="166"/>
        <v>0</v>
      </c>
      <c r="K909" s="121">
        <f t="shared" si="167"/>
        <v>0</v>
      </c>
      <c r="L909" s="121" t="e">
        <f>VLOOKUP(C909,'B2B（ol)'!A:P,16,0)</f>
        <v>#N/A</v>
      </c>
      <c r="M909" s="117">
        <f t="shared" si="168"/>
        <v>0</v>
      </c>
      <c r="N909" s="114" t="e">
        <f>VLOOKUP(C909,'B2B（ol)'!A:K,11,0)</f>
        <v>#N/A</v>
      </c>
      <c r="O909" s="114" t="e">
        <f>VLOOKUP(B909,fulfillment!L:AN,29,0)</f>
        <v>#N/A</v>
      </c>
      <c r="P909" s="113"/>
      <c r="Q909" s="61" t="e">
        <f>VLOOKUP(R909,映射表!A:G,7,0)</f>
        <v>#N/A</v>
      </c>
      <c r="R909" s="131"/>
      <c r="S909" s="131"/>
      <c r="T909" s="131"/>
      <c r="U909" s="131"/>
      <c r="V909" s="131"/>
      <c r="W909" s="131"/>
      <c r="X909" s="131"/>
      <c r="Y909" s="131"/>
      <c r="Z909" s="131"/>
      <c r="AA909" s="131"/>
      <c r="AB909" s="61">
        <f t="shared" si="158"/>
        <v>0</v>
      </c>
      <c r="AE909" s="132"/>
    </row>
    <row r="910" spans="1:31" s="61" customFormat="1">
      <c r="A910" s="61" t="e">
        <f t="shared" si="159"/>
        <v>#N/A</v>
      </c>
      <c r="B910" s="121">
        <f t="shared" si="160"/>
        <v>0</v>
      </c>
      <c r="C910" s="117" t="e">
        <f>VLOOKUP(B910,映射表!A:C,3,0)</f>
        <v>#N/A</v>
      </c>
      <c r="D910" s="121">
        <f t="shared" si="161"/>
        <v>0</v>
      </c>
      <c r="E910" s="100">
        <f t="shared" si="162"/>
        <v>0</v>
      </c>
      <c r="F910" s="121">
        <f t="shared" si="163"/>
        <v>0</v>
      </c>
      <c r="G910" s="121">
        <f t="shared" si="164"/>
        <v>0</v>
      </c>
      <c r="H910" s="99" t="e">
        <f>VLOOKUP(C910,'B2B（ol)'!A:J,10,0)*D910</f>
        <v>#N/A</v>
      </c>
      <c r="I910" s="101" t="e">
        <f t="shared" si="165"/>
        <v>#DIV/0!</v>
      </c>
      <c r="J910" s="101">
        <f t="shared" si="166"/>
        <v>0</v>
      </c>
      <c r="K910" s="121">
        <f t="shared" si="167"/>
        <v>0</v>
      </c>
      <c r="L910" s="121" t="e">
        <f>VLOOKUP(C910,'B2B（ol)'!A:P,16,0)</f>
        <v>#N/A</v>
      </c>
      <c r="M910" s="117">
        <f t="shared" si="168"/>
        <v>0</v>
      </c>
      <c r="N910" s="114" t="e">
        <f>VLOOKUP(C910,'B2B（ol)'!A:K,11,0)</f>
        <v>#N/A</v>
      </c>
      <c r="O910" s="114" t="e">
        <f>VLOOKUP(B910,fulfillment!L:AN,29,0)</f>
        <v>#N/A</v>
      </c>
      <c r="P910" s="113"/>
      <c r="Q910" s="61" t="e">
        <f>VLOOKUP(R910,映射表!A:G,7,0)</f>
        <v>#N/A</v>
      </c>
      <c r="R910" s="131"/>
      <c r="S910" s="131"/>
      <c r="T910" s="131"/>
      <c r="U910" s="131"/>
      <c r="V910" s="131"/>
      <c r="W910" s="131"/>
      <c r="X910" s="131"/>
      <c r="Y910" s="131"/>
      <c r="Z910" s="131"/>
      <c r="AA910" s="131"/>
      <c r="AB910" s="61">
        <f t="shared" si="158"/>
        <v>0</v>
      </c>
      <c r="AE910" s="132"/>
    </row>
    <row r="911" spans="1:31" s="61" customFormat="1">
      <c r="A911" s="61" t="e">
        <f t="shared" si="159"/>
        <v>#N/A</v>
      </c>
      <c r="B911" s="121">
        <f t="shared" si="160"/>
        <v>0</v>
      </c>
      <c r="C911" s="117" t="e">
        <f>VLOOKUP(B911,映射表!A:C,3,0)</f>
        <v>#N/A</v>
      </c>
      <c r="D911" s="121">
        <f t="shared" si="161"/>
        <v>0</v>
      </c>
      <c r="E911" s="100">
        <f t="shared" si="162"/>
        <v>0</v>
      </c>
      <c r="F911" s="121">
        <f t="shared" si="163"/>
        <v>0</v>
      </c>
      <c r="G911" s="121">
        <f t="shared" si="164"/>
        <v>0</v>
      </c>
      <c r="H911" s="99" t="e">
        <f>VLOOKUP(C911,'B2B（ol)'!A:J,10,0)*D911</f>
        <v>#N/A</v>
      </c>
      <c r="I911" s="101" t="e">
        <f t="shared" si="165"/>
        <v>#DIV/0!</v>
      </c>
      <c r="J911" s="101">
        <f t="shared" si="166"/>
        <v>0</v>
      </c>
      <c r="K911" s="121">
        <f t="shared" si="167"/>
        <v>0</v>
      </c>
      <c r="L911" s="121" t="e">
        <f>VLOOKUP(C911,'B2B（ol)'!A:P,16,0)</f>
        <v>#N/A</v>
      </c>
      <c r="M911" s="117">
        <f t="shared" si="168"/>
        <v>0</v>
      </c>
      <c r="N911" s="114" t="e">
        <f>VLOOKUP(C911,'B2B（ol)'!A:K,11,0)</f>
        <v>#N/A</v>
      </c>
      <c r="O911" s="114" t="e">
        <f>VLOOKUP(B911,fulfillment!L:AN,29,0)</f>
        <v>#N/A</v>
      </c>
      <c r="P911" s="113"/>
      <c r="Q911" s="61" t="e">
        <f>VLOOKUP(R911,映射表!A:G,7,0)</f>
        <v>#N/A</v>
      </c>
      <c r="R911" s="131"/>
      <c r="S911" s="131"/>
      <c r="T911" s="131"/>
      <c r="U911" s="131"/>
      <c r="V911" s="131"/>
      <c r="W911" s="131"/>
      <c r="X911" s="131"/>
      <c r="Y911" s="131"/>
      <c r="Z911" s="131"/>
      <c r="AA911" s="131"/>
      <c r="AB911" s="61">
        <f t="shared" si="158"/>
        <v>0</v>
      </c>
      <c r="AE911" s="132"/>
    </row>
    <row r="912" spans="1:31" s="61" customFormat="1">
      <c r="A912" s="61" t="e">
        <f t="shared" si="159"/>
        <v>#N/A</v>
      </c>
      <c r="B912" s="121">
        <f t="shared" si="160"/>
        <v>0</v>
      </c>
      <c r="C912" s="117" t="e">
        <f>VLOOKUP(B912,映射表!A:C,3,0)</f>
        <v>#N/A</v>
      </c>
      <c r="D912" s="121">
        <f t="shared" si="161"/>
        <v>0</v>
      </c>
      <c r="E912" s="100">
        <f t="shared" si="162"/>
        <v>0</v>
      </c>
      <c r="F912" s="121">
        <f t="shared" si="163"/>
        <v>0</v>
      </c>
      <c r="G912" s="121">
        <f t="shared" si="164"/>
        <v>0</v>
      </c>
      <c r="H912" s="99" t="e">
        <f>VLOOKUP(C912,'B2B（ol)'!A:J,10,0)*D912</f>
        <v>#N/A</v>
      </c>
      <c r="I912" s="101" t="e">
        <f t="shared" si="165"/>
        <v>#DIV/0!</v>
      </c>
      <c r="J912" s="101">
        <f t="shared" si="166"/>
        <v>0</v>
      </c>
      <c r="K912" s="121">
        <f t="shared" si="167"/>
        <v>0</v>
      </c>
      <c r="L912" s="121" t="e">
        <f>VLOOKUP(C912,'B2B（ol)'!A:P,16,0)</f>
        <v>#N/A</v>
      </c>
      <c r="M912" s="117">
        <f t="shared" si="168"/>
        <v>0</v>
      </c>
      <c r="N912" s="114" t="e">
        <f>VLOOKUP(C912,'B2B（ol)'!A:K,11,0)</f>
        <v>#N/A</v>
      </c>
      <c r="O912" s="114" t="e">
        <f>VLOOKUP(B912,fulfillment!L:AN,29,0)</f>
        <v>#N/A</v>
      </c>
      <c r="P912" s="113"/>
      <c r="Q912" s="61" t="e">
        <f>VLOOKUP(R912,映射表!A:G,7,0)</f>
        <v>#N/A</v>
      </c>
      <c r="R912" s="131"/>
      <c r="S912" s="131"/>
      <c r="T912" s="131"/>
      <c r="U912" s="131"/>
      <c r="V912" s="131"/>
      <c r="W912" s="131"/>
      <c r="X912" s="131"/>
      <c r="Y912" s="131"/>
      <c r="Z912" s="131"/>
      <c r="AA912" s="131"/>
      <c r="AB912" s="61">
        <f t="shared" si="158"/>
        <v>0</v>
      </c>
      <c r="AE912" s="132"/>
    </row>
    <row r="913" spans="1:31" s="61" customFormat="1">
      <c r="A913" s="61" t="e">
        <f t="shared" si="159"/>
        <v>#N/A</v>
      </c>
      <c r="B913" s="121">
        <f t="shared" si="160"/>
        <v>0</v>
      </c>
      <c r="C913" s="117" t="e">
        <f>VLOOKUP(B913,映射表!A:C,3,0)</f>
        <v>#N/A</v>
      </c>
      <c r="D913" s="121">
        <f t="shared" si="161"/>
        <v>0</v>
      </c>
      <c r="E913" s="100">
        <f t="shared" si="162"/>
        <v>0</v>
      </c>
      <c r="F913" s="121">
        <f t="shared" si="163"/>
        <v>0</v>
      </c>
      <c r="G913" s="121">
        <f t="shared" si="164"/>
        <v>0</v>
      </c>
      <c r="H913" s="99" t="e">
        <f>VLOOKUP(C913,'B2B（ol)'!A:J,10,0)*D913</f>
        <v>#N/A</v>
      </c>
      <c r="I913" s="101" t="e">
        <f t="shared" si="165"/>
        <v>#DIV/0!</v>
      </c>
      <c r="J913" s="101">
        <f t="shared" si="166"/>
        <v>0</v>
      </c>
      <c r="K913" s="121">
        <f t="shared" si="167"/>
        <v>0</v>
      </c>
      <c r="L913" s="121" t="e">
        <f>VLOOKUP(C913,'B2B（ol)'!A:P,16,0)</f>
        <v>#N/A</v>
      </c>
      <c r="M913" s="117">
        <f t="shared" si="168"/>
        <v>0</v>
      </c>
      <c r="N913" s="114" t="e">
        <f>VLOOKUP(C913,'B2B（ol)'!A:K,11,0)</f>
        <v>#N/A</v>
      </c>
      <c r="O913" s="114" t="e">
        <f>VLOOKUP(B913,fulfillment!L:AN,29,0)</f>
        <v>#N/A</v>
      </c>
      <c r="P913" s="113"/>
      <c r="Q913" s="61" t="e">
        <f>VLOOKUP(R913,映射表!A:G,7,0)</f>
        <v>#N/A</v>
      </c>
      <c r="R913" s="131"/>
      <c r="S913" s="131"/>
      <c r="T913" s="131"/>
      <c r="U913" s="131"/>
      <c r="V913" s="131"/>
      <c r="W913" s="131"/>
      <c r="X913" s="131"/>
      <c r="Y913" s="131"/>
      <c r="Z913" s="131"/>
      <c r="AA913" s="131"/>
      <c r="AB913" s="61">
        <f t="shared" si="158"/>
        <v>0</v>
      </c>
      <c r="AE913" s="132"/>
    </row>
    <row r="914" spans="1:31" s="61" customFormat="1">
      <c r="A914" s="61" t="e">
        <f t="shared" si="159"/>
        <v>#N/A</v>
      </c>
      <c r="B914" s="121">
        <f t="shared" si="160"/>
        <v>0</v>
      </c>
      <c r="C914" s="117" t="e">
        <f>VLOOKUP(B914,映射表!A:C,3,0)</f>
        <v>#N/A</v>
      </c>
      <c r="D914" s="121">
        <f t="shared" si="161"/>
        <v>0</v>
      </c>
      <c r="E914" s="100">
        <f t="shared" si="162"/>
        <v>0</v>
      </c>
      <c r="F914" s="121">
        <f t="shared" si="163"/>
        <v>0</v>
      </c>
      <c r="G914" s="121">
        <f t="shared" si="164"/>
        <v>0</v>
      </c>
      <c r="H914" s="99" t="e">
        <f>VLOOKUP(C914,'B2B（ol)'!A:J,10,0)*D914</f>
        <v>#N/A</v>
      </c>
      <c r="I914" s="101" t="e">
        <f t="shared" si="165"/>
        <v>#DIV/0!</v>
      </c>
      <c r="J914" s="101">
        <f t="shared" si="166"/>
        <v>0</v>
      </c>
      <c r="K914" s="121">
        <f t="shared" si="167"/>
        <v>0</v>
      </c>
      <c r="L914" s="121" t="e">
        <f>VLOOKUP(C914,'B2B（ol)'!A:P,16,0)</f>
        <v>#N/A</v>
      </c>
      <c r="M914" s="117">
        <f t="shared" si="168"/>
        <v>0</v>
      </c>
      <c r="N914" s="114" t="e">
        <f>VLOOKUP(C914,'B2B（ol)'!A:K,11,0)</f>
        <v>#N/A</v>
      </c>
      <c r="O914" s="114" t="e">
        <f>VLOOKUP(B914,fulfillment!L:AN,29,0)</f>
        <v>#N/A</v>
      </c>
      <c r="P914" s="113"/>
      <c r="Q914" s="61" t="e">
        <f>VLOOKUP(R914,映射表!A:G,7,0)</f>
        <v>#N/A</v>
      </c>
      <c r="R914" s="131"/>
      <c r="S914" s="131"/>
      <c r="T914" s="131"/>
      <c r="U914" s="131"/>
      <c r="V914" s="131"/>
      <c r="W914" s="131"/>
      <c r="X914" s="131"/>
      <c r="Y914" s="131"/>
      <c r="Z914" s="131"/>
      <c r="AA914" s="131"/>
      <c r="AB914" s="61">
        <f t="shared" si="158"/>
        <v>0</v>
      </c>
      <c r="AE914" s="132"/>
    </row>
    <row r="915" spans="1:31" s="61" customFormat="1">
      <c r="A915" s="61" t="e">
        <f t="shared" si="159"/>
        <v>#N/A</v>
      </c>
      <c r="B915" s="121">
        <f t="shared" si="160"/>
        <v>0</v>
      </c>
      <c r="C915" s="117" t="e">
        <f>VLOOKUP(B915,映射表!A:C,3,0)</f>
        <v>#N/A</v>
      </c>
      <c r="D915" s="121">
        <f t="shared" si="161"/>
        <v>0</v>
      </c>
      <c r="E915" s="100">
        <f t="shared" si="162"/>
        <v>0</v>
      </c>
      <c r="F915" s="121">
        <f t="shared" si="163"/>
        <v>0</v>
      </c>
      <c r="G915" s="121">
        <f t="shared" si="164"/>
        <v>0</v>
      </c>
      <c r="H915" s="99" t="e">
        <f>VLOOKUP(C915,'B2B（ol)'!A:J,10,0)*D915</f>
        <v>#N/A</v>
      </c>
      <c r="I915" s="101" t="e">
        <f t="shared" si="165"/>
        <v>#DIV/0!</v>
      </c>
      <c r="J915" s="101">
        <f t="shared" si="166"/>
        <v>0</v>
      </c>
      <c r="K915" s="121">
        <f t="shared" si="167"/>
        <v>0</v>
      </c>
      <c r="L915" s="121" t="e">
        <f>VLOOKUP(C915,'B2B（ol)'!A:P,16,0)</f>
        <v>#N/A</v>
      </c>
      <c r="M915" s="117">
        <f t="shared" si="168"/>
        <v>0</v>
      </c>
      <c r="N915" s="114" t="e">
        <f>VLOOKUP(C915,'B2B（ol)'!A:K,11,0)</f>
        <v>#N/A</v>
      </c>
      <c r="O915" s="114" t="e">
        <f>VLOOKUP(B915,fulfillment!L:AN,29,0)</f>
        <v>#N/A</v>
      </c>
      <c r="P915" s="113"/>
      <c r="Q915" s="61" t="e">
        <f>VLOOKUP(R915,映射表!A:G,7,0)</f>
        <v>#N/A</v>
      </c>
      <c r="R915" s="131"/>
      <c r="S915" s="131"/>
      <c r="T915" s="131"/>
      <c r="U915" s="131"/>
      <c r="V915" s="131"/>
      <c r="W915" s="131"/>
      <c r="X915" s="131"/>
      <c r="Y915" s="131"/>
      <c r="Z915" s="131"/>
      <c r="AA915" s="131"/>
      <c r="AB915" s="61">
        <f t="shared" si="158"/>
        <v>0</v>
      </c>
      <c r="AE915" s="132"/>
    </row>
    <row r="916" spans="1:31" s="61" customFormat="1">
      <c r="A916" s="61" t="e">
        <f t="shared" si="159"/>
        <v>#N/A</v>
      </c>
      <c r="B916" s="121">
        <f t="shared" si="160"/>
        <v>0</v>
      </c>
      <c r="C916" s="117" t="e">
        <f>VLOOKUP(B916,映射表!A:C,3,0)</f>
        <v>#N/A</v>
      </c>
      <c r="D916" s="121">
        <f t="shared" si="161"/>
        <v>0</v>
      </c>
      <c r="E916" s="100">
        <f t="shared" si="162"/>
        <v>0</v>
      </c>
      <c r="F916" s="121">
        <f t="shared" si="163"/>
        <v>0</v>
      </c>
      <c r="G916" s="121">
        <f t="shared" si="164"/>
        <v>0</v>
      </c>
      <c r="H916" s="99" t="e">
        <f>VLOOKUP(C916,'B2B（ol)'!A:J,10,0)*D916</f>
        <v>#N/A</v>
      </c>
      <c r="I916" s="101" t="e">
        <f t="shared" si="165"/>
        <v>#DIV/0!</v>
      </c>
      <c r="J916" s="101">
        <f t="shared" si="166"/>
        <v>0</v>
      </c>
      <c r="K916" s="121">
        <f t="shared" si="167"/>
        <v>0</v>
      </c>
      <c r="L916" s="121" t="e">
        <f>VLOOKUP(C916,'B2B（ol)'!A:P,16,0)</f>
        <v>#N/A</v>
      </c>
      <c r="M916" s="117">
        <f t="shared" si="168"/>
        <v>0</v>
      </c>
      <c r="N916" s="114" t="e">
        <f>VLOOKUP(C916,'B2B（ol)'!A:K,11,0)</f>
        <v>#N/A</v>
      </c>
      <c r="O916" s="114" t="e">
        <f>VLOOKUP(B916,fulfillment!L:AN,29,0)</f>
        <v>#N/A</v>
      </c>
      <c r="P916" s="113"/>
      <c r="Q916" s="61" t="e">
        <f>VLOOKUP(R916,映射表!A:G,7,0)</f>
        <v>#N/A</v>
      </c>
      <c r="R916" s="131"/>
      <c r="S916" s="131"/>
      <c r="T916" s="131"/>
      <c r="U916" s="131"/>
      <c r="V916" s="131"/>
      <c r="W916" s="131"/>
      <c r="X916" s="131"/>
      <c r="Y916" s="131"/>
      <c r="Z916" s="131"/>
      <c r="AA916" s="131"/>
      <c r="AB916" s="61">
        <f t="shared" si="158"/>
        <v>0</v>
      </c>
      <c r="AE916" s="132"/>
    </row>
    <row r="917" spans="1:31" s="61" customFormat="1">
      <c r="A917" s="61" t="e">
        <f t="shared" si="159"/>
        <v>#N/A</v>
      </c>
      <c r="B917" s="121">
        <f t="shared" si="160"/>
        <v>0</v>
      </c>
      <c r="C917" s="117" t="e">
        <f>VLOOKUP(B917,映射表!A:C,3,0)</f>
        <v>#N/A</v>
      </c>
      <c r="D917" s="121">
        <f t="shared" si="161"/>
        <v>0</v>
      </c>
      <c r="E917" s="100">
        <f t="shared" si="162"/>
        <v>0</v>
      </c>
      <c r="F917" s="121">
        <f t="shared" si="163"/>
        <v>0</v>
      </c>
      <c r="G917" s="121">
        <f t="shared" si="164"/>
        <v>0</v>
      </c>
      <c r="H917" s="99" t="e">
        <f>VLOOKUP(C917,'B2B（ol)'!A:J,10,0)*D917</f>
        <v>#N/A</v>
      </c>
      <c r="I917" s="101" t="e">
        <f t="shared" si="165"/>
        <v>#DIV/0!</v>
      </c>
      <c r="J917" s="101">
        <f t="shared" si="166"/>
        <v>0</v>
      </c>
      <c r="K917" s="121">
        <f t="shared" si="167"/>
        <v>0</v>
      </c>
      <c r="L917" s="121" t="e">
        <f>VLOOKUP(C917,'B2B（ol)'!A:P,16,0)</f>
        <v>#N/A</v>
      </c>
      <c r="M917" s="117">
        <f t="shared" si="168"/>
        <v>0</v>
      </c>
      <c r="N917" s="114" t="e">
        <f>VLOOKUP(C917,'B2B（ol)'!A:K,11,0)</f>
        <v>#N/A</v>
      </c>
      <c r="O917" s="114" t="e">
        <f>VLOOKUP(B917,fulfillment!L:AN,29,0)</f>
        <v>#N/A</v>
      </c>
      <c r="P917" s="113"/>
      <c r="Q917" s="61" t="e">
        <f>VLOOKUP(R917,映射表!A:G,7,0)</f>
        <v>#N/A</v>
      </c>
      <c r="R917" s="131"/>
      <c r="S917" s="131"/>
      <c r="T917" s="131"/>
      <c r="U917" s="131"/>
      <c r="V917" s="131"/>
      <c r="W917" s="131"/>
      <c r="X917" s="131"/>
      <c r="Y917" s="131"/>
      <c r="Z917" s="131"/>
      <c r="AA917" s="131"/>
      <c r="AB917" s="61">
        <f t="shared" si="158"/>
        <v>0</v>
      </c>
      <c r="AE917" s="132"/>
    </row>
    <row r="918" spans="1:31" s="61" customFormat="1">
      <c r="A918" s="61" t="e">
        <f t="shared" si="159"/>
        <v>#N/A</v>
      </c>
      <c r="B918" s="121">
        <f t="shared" si="160"/>
        <v>0</v>
      </c>
      <c r="C918" s="117" t="e">
        <f>VLOOKUP(B918,映射表!A:C,3,0)</f>
        <v>#N/A</v>
      </c>
      <c r="D918" s="121">
        <f t="shared" si="161"/>
        <v>0</v>
      </c>
      <c r="E918" s="100">
        <f t="shared" si="162"/>
        <v>0</v>
      </c>
      <c r="F918" s="121">
        <f t="shared" si="163"/>
        <v>0</v>
      </c>
      <c r="G918" s="121">
        <f t="shared" si="164"/>
        <v>0</v>
      </c>
      <c r="H918" s="99" t="e">
        <f>VLOOKUP(C918,'B2B（ol)'!A:J,10,0)*D918</f>
        <v>#N/A</v>
      </c>
      <c r="I918" s="101" t="e">
        <f t="shared" si="165"/>
        <v>#DIV/0!</v>
      </c>
      <c r="J918" s="101">
        <f t="shared" si="166"/>
        <v>0</v>
      </c>
      <c r="K918" s="121">
        <f t="shared" si="167"/>
        <v>0</v>
      </c>
      <c r="L918" s="121" t="e">
        <f>VLOOKUP(C918,'B2B（ol)'!A:P,16,0)</f>
        <v>#N/A</v>
      </c>
      <c r="M918" s="117">
        <f t="shared" si="168"/>
        <v>0</v>
      </c>
      <c r="N918" s="114" t="e">
        <f>VLOOKUP(C918,'B2B（ol)'!A:K,11,0)</f>
        <v>#N/A</v>
      </c>
      <c r="O918" s="114" t="e">
        <f>VLOOKUP(B918,fulfillment!L:AN,29,0)</f>
        <v>#N/A</v>
      </c>
      <c r="P918" s="113"/>
      <c r="Q918" s="61" t="e">
        <f>VLOOKUP(R918,映射表!A:G,7,0)</f>
        <v>#N/A</v>
      </c>
      <c r="R918" s="131"/>
      <c r="S918" s="131"/>
      <c r="T918" s="131"/>
      <c r="U918" s="131"/>
      <c r="V918" s="131"/>
      <c r="W918" s="131"/>
      <c r="X918" s="131"/>
      <c r="Y918" s="131"/>
      <c r="Z918" s="131"/>
      <c r="AA918" s="131"/>
      <c r="AB918" s="61">
        <f t="shared" si="158"/>
        <v>0</v>
      </c>
      <c r="AE918" s="132"/>
    </row>
    <row r="919" spans="1:31" s="61" customFormat="1">
      <c r="A919" s="61" t="e">
        <f t="shared" si="159"/>
        <v>#N/A</v>
      </c>
      <c r="B919" s="121">
        <f t="shared" si="160"/>
        <v>0</v>
      </c>
      <c r="C919" s="117" t="e">
        <f>VLOOKUP(B919,映射表!A:C,3,0)</f>
        <v>#N/A</v>
      </c>
      <c r="D919" s="121">
        <f t="shared" si="161"/>
        <v>0</v>
      </c>
      <c r="E919" s="100">
        <f t="shared" si="162"/>
        <v>0</v>
      </c>
      <c r="F919" s="121">
        <f t="shared" si="163"/>
        <v>0</v>
      </c>
      <c r="G919" s="121">
        <f t="shared" si="164"/>
        <v>0</v>
      </c>
      <c r="H919" s="99" t="e">
        <f>VLOOKUP(C919,'B2B（ol)'!A:J,10,0)*D919</f>
        <v>#N/A</v>
      </c>
      <c r="I919" s="101" t="e">
        <f t="shared" si="165"/>
        <v>#DIV/0!</v>
      </c>
      <c r="J919" s="101">
        <f t="shared" si="166"/>
        <v>0</v>
      </c>
      <c r="K919" s="121">
        <f t="shared" si="167"/>
        <v>0</v>
      </c>
      <c r="L919" s="121" t="e">
        <f>VLOOKUP(C919,'B2B（ol)'!A:P,16,0)</f>
        <v>#N/A</v>
      </c>
      <c r="M919" s="117">
        <f t="shared" si="168"/>
        <v>0</v>
      </c>
      <c r="N919" s="114" t="e">
        <f>VLOOKUP(C919,'B2B（ol)'!A:K,11,0)</f>
        <v>#N/A</v>
      </c>
      <c r="O919" s="114" t="e">
        <f>VLOOKUP(B919,fulfillment!L:AN,29,0)</f>
        <v>#N/A</v>
      </c>
      <c r="P919" s="113"/>
      <c r="Q919" s="61" t="e">
        <f>VLOOKUP(R919,映射表!A:G,7,0)</f>
        <v>#N/A</v>
      </c>
      <c r="R919" s="131"/>
      <c r="S919" s="131"/>
      <c r="T919" s="131"/>
      <c r="U919" s="131"/>
      <c r="V919" s="131"/>
      <c r="W919" s="131"/>
      <c r="X919" s="131"/>
      <c r="Y919" s="131"/>
      <c r="Z919" s="131"/>
      <c r="AA919" s="131"/>
      <c r="AB919" s="61">
        <f t="shared" si="158"/>
        <v>0</v>
      </c>
      <c r="AE919" s="132"/>
    </row>
    <row r="920" spans="1:31" s="61" customFormat="1">
      <c r="A920" s="61" t="e">
        <f t="shared" si="159"/>
        <v>#N/A</v>
      </c>
      <c r="B920" s="121">
        <f t="shared" si="160"/>
        <v>0</v>
      </c>
      <c r="C920" s="117" t="e">
        <f>VLOOKUP(B920,映射表!A:C,3,0)</f>
        <v>#N/A</v>
      </c>
      <c r="D920" s="121">
        <f t="shared" si="161"/>
        <v>0</v>
      </c>
      <c r="E920" s="100">
        <f t="shared" si="162"/>
        <v>0</v>
      </c>
      <c r="F920" s="121">
        <f t="shared" si="163"/>
        <v>0</v>
      </c>
      <c r="G920" s="121">
        <f t="shared" si="164"/>
        <v>0</v>
      </c>
      <c r="H920" s="99" t="e">
        <f>VLOOKUP(C920,'B2B（ol)'!A:J,10,0)*D920</f>
        <v>#N/A</v>
      </c>
      <c r="I920" s="101" t="e">
        <f t="shared" si="165"/>
        <v>#DIV/0!</v>
      </c>
      <c r="J920" s="101">
        <f t="shared" si="166"/>
        <v>0</v>
      </c>
      <c r="K920" s="121">
        <f t="shared" si="167"/>
        <v>0</v>
      </c>
      <c r="L920" s="121" t="e">
        <f>VLOOKUP(C920,'B2B（ol)'!A:P,16,0)</f>
        <v>#N/A</v>
      </c>
      <c r="M920" s="117">
        <f t="shared" si="168"/>
        <v>0</v>
      </c>
      <c r="N920" s="114" t="e">
        <f>VLOOKUP(C920,'B2B（ol)'!A:K,11,0)</f>
        <v>#N/A</v>
      </c>
      <c r="O920" s="114" t="e">
        <f>VLOOKUP(B920,fulfillment!L:AN,29,0)</f>
        <v>#N/A</v>
      </c>
      <c r="P920" s="113"/>
      <c r="Q920" s="61" t="e">
        <f>VLOOKUP(R920,映射表!A:G,7,0)</f>
        <v>#N/A</v>
      </c>
      <c r="R920" s="131"/>
      <c r="S920" s="131"/>
      <c r="T920" s="131"/>
      <c r="U920" s="131"/>
      <c r="V920" s="131"/>
      <c r="W920" s="131"/>
      <c r="X920" s="131"/>
      <c r="Y920" s="131"/>
      <c r="Z920" s="131"/>
      <c r="AA920" s="131"/>
      <c r="AB920" s="61">
        <f t="shared" si="158"/>
        <v>0</v>
      </c>
      <c r="AE920" s="132"/>
    </row>
    <row r="921" spans="1:31" s="61" customFormat="1">
      <c r="A921" s="61" t="e">
        <f t="shared" si="159"/>
        <v>#N/A</v>
      </c>
      <c r="B921" s="121">
        <f t="shared" si="160"/>
        <v>0</v>
      </c>
      <c r="C921" s="117" t="e">
        <f>VLOOKUP(B921,映射表!A:C,3,0)</f>
        <v>#N/A</v>
      </c>
      <c r="D921" s="121">
        <f t="shared" si="161"/>
        <v>0</v>
      </c>
      <c r="E921" s="100">
        <f t="shared" si="162"/>
        <v>0</v>
      </c>
      <c r="F921" s="121">
        <f t="shared" si="163"/>
        <v>0</v>
      </c>
      <c r="G921" s="121">
        <f t="shared" si="164"/>
        <v>0</v>
      </c>
      <c r="H921" s="99" t="e">
        <f>VLOOKUP(C921,'B2B（ol)'!A:J,10,0)*D921</f>
        <v>#N/A</v>
      </c>
      <c r="I921" s="101" t="e">
        <f t="shared" si="165"/>
        <v>#DIV/0!</v>
      </c>
      <c r="J921" s="101">
        <f t="shared" si="166"/>
        <v>0</v>
      </c>
      <c r="K921" s="121">
        <f t="shared" si="167"/>
        <v>0</v>
      </c>
      <c r="L921" s="121" t="e">
        <f>VLOOKUP(C921,'B2B（ol)'!A:P,16,0)</f>
        <v>#N/A</v>
      </c>
      <c r="M921" s="117">
        <f t="shared" si="168"/>
        <v>0</v>
      </c>
      <c r="N921" s="114" t="e">
        <f>VLOOKUP(C921,'B2B（ol)'!A:K,11,0)</f>
        <v>#N/A</v>
      </c>
      <c r="O921" s="114" t="e">
        <f>VLOOKUP(B921,fulfillment!L:AN,29,0)</f>
        <v>#N/A</v>
      </c>
      <c r="P921" s="113"/>
      <c r="Q921" s="61" t="e">
        <f>VLOOKUP(R921,映射表!A:G,7,0)</f>
        <v>#N/A</v>
      </c>
      <c r="R921" s="131"/>
      <c r="S921" s="131"/>
      <c r="T921" s="131"/>
      <c r="U921" s="131"/>
      <c r="V921" s="131"/>
      <c r="W921" s="131"/>
      <c r="X921" s="131"/>
      <c r="Y921" s="131"/>
      <c r="Z921" s="131"/>
      <c r="AA921" s="131"/>
      <c r="AB921" s="61">
        <f t="shared" si="158"/>
        <v>0</v>
      </c>
      <c r="AE921" s="132"/>
    </row>
    <row r="922" spans="1:31" s="61" customFormat="1">
      <c r="A922" s="61" t="e">
        <f t="shared" si="159"/>
        <v>#N/A</v>
      </c>
      <c r="B922" s="121">
        <f t="shared" si="160"/>
        <v>0</v>
      </c>
      <c r="C922" s="117" t="e">
        <f>VLOOKUP(B922,映射表!A:C,3,0)</f>
        <v>#N/A</v>
      </c>
      <c r="D922" s="121">
        <f t="shared" si="161"/>
        <v>0</v>
      </c>
      <c r="E922" s="100">
        <f t="shared" si="162"/>
        <v>0</v>
      </c>
      <c r="F922" s="121">
        <f t="shared" si="163"/>
        <v>0</v>
      </c>
      <c r="G922" s="121">
        <f t="shared" si="164"/>
        <v>0</v>
      </c>
      <c r="H922" s="99" t="e">
        <f>VLOOKUP(C922,'B2B（ol)'!A:J,10,0)*D922</f>
        <v>#N/A</v>
      </c>
      <c r="I922" s="101" t="e">
        <f t="shared" si="165"/>
        <v>#DIV/0!</v>
      </c>
      <c r="J922" s="101">
        <f t="shared" si="166"/>
        <v>0</v>
      </c>
      <c r="K922" s="121">
        <f t="shared" si="167"/>
        <v>0</v>
      </c>
      <c r="L922" s="121" t="e">
        <f>VLOOKUP(C922,'B2B（ol)'!A:P,16,0)</f>
        <v>#N/A</v>
      </c>
      <c r="M922" s="117">
        <f t="shared" si="168"/>
        <v>0</v>
      </c>
      <c r="N922" s="114" t="e">
        <f>VLOOKUP(C922,'B2B（ol)'!A:K,11,0)</f>
        <v>#N/A</v>
      </c>
      <c r="O922" s="114" t="e">
        <f>VLOOKUP(B922,fulfillment!L:AN,29,0)</f>
        <v>#N/A</v>
      </c>
      <c r="P922" s="113"/>
      <c r="Q922" s="61" t="e">
        <f>VLOOKUP(R922,映射表!A:G,7,0)</f>
        <v>#N/A</v>
      </c>
      <c r="R922" s="131"/>
      <c r="S922" s="131"/>
      <c r="T922" s="131"/>
      <c r="U922" s="131"/>
      <c r="V922" s="131"/>
      <c r="W922" s="131"/>
      <c r="X922" s="131"/>
      <c r="Y922" s="131"/>
      <c r="Z922" s="131"/>
      <c r="AA922" s="131"/>
      <c r="AB922" s="61">
        <f t="shared" si="158"/>
        <v>0</v>
      </c>
      <c r="AE922" s="132"/>
    </row>
    <row r="923" spans="1:31" s="61" customFormat="1">
      <c r="A923" s="61" t="e">
        <f t="shared" si="159"/>
        <v>#N/A</v>
      </c>
      <c r="B923" s="121">
        <f t="shared" si="160"/>
        <v>0</v>
      </c>
      <c r="C923" s="117" t="e">
        <f>VLOOKUP(B923,映射表!A:C,3,0)</f>
        <v>#N/A</v>
      </c>
      <c r="D923" s="121">
        <f t="shared" si="161"/>
        <v>0</v>
      </c>
      <c r="E923" s="100">
        <f t="shared" si="162"/>
        <v>0</v>
      </c>
      <c r="F923" s="121">
        <f t="shared" si="163"/>
        <v>0</v>
      </c>
      <c r="G923" s="121">
        <f t="shared" si="164"/>
        <v>0</v>
      </c>
      <c r="H923" s="99" t="e">
        <f>VLOOKUP(C923,'B2B（ol)'!A:J,10,0)*D923</f>
        <v>#N/A</v>
      </c>
      <c r="I923" s="101" t="e">
        <f t="shared" si="165"/>
        <v>#DIV/0!</v>
      </c>
      <c r="J923" s="101">
        <f t="shared" si="166"/>
        <v>0</v>
      </c>
      <c r="K923" s="121">
        <f t="shared" si="167"/>
        <v>0</v>
      </c>
      <c r="L923" s="121" t="e">
        <f>VLOOKUP(C923,'B2B（ol)'!A:P,16,0)</f>
        <v>#N/A</v>
      </c>
      <c r="M923" s="117">
        <f t="shared" si="168"/>
        <v>0</v>
      </c>
      <c r="N923" s="114" t="e">
        <f>VLOOKUP(C923,'B2B（ol)'!A:K,11,0)</f>
        <v>#N/A</v>
      </c>
      <c r="O923" s="114" t="e">
        <f>VLOOKUP(B923,fulfillment!L:AN,29,0)</f>
        <v>#N/A</v>
      </c>
      <c r="P923" s="113"/>
      <c r="Q923" s="61" t="e">
        <f>VLOOKUP(R923,映射表!A:G,7,0)</f>
        <v>#N/A</v>
      </c>
      <c r="R923" s="131"/>
      <c r="S923" s="131"/>
      <c r="T923" s="131"/>
      <c r="U923" s="131"/>
      <c r="V923" s="131"/>
      <c r="W923" s="131"/>
      <c r="X923" s="131"/>
      <c r="Y923" s="131"/>
      <c r="Z923" s="131"/>
      <c r="AA923" s="131"/>
      <c r="AB923" s="61">
        <f t="shared" ref="AB923:AB986" si="169">M923</f>
        <v>0</v>
      </c>
      <c r="AE923" s="132"/>
    </row>
    <row r="924" spans="1:31" s="61" customFormat="1">
      <c r="A924" s="61" t="e">
        <f t="shared" si="159"/>
        <v>#N/A</v>
      </c>
      <c r="B924" s="121">
        <f t="shared" si="160"/>
        <v>0</v>
      </c>
      <c r="C924" s="117" t="e">
        <f>VLOOKUP(B924,映射表!A:C,3,0)</f>
        <v>#N/A</v>
      </c>
      <c r="D924" s="121">
        <f t="shared" si="161"/>
        <v>0</v>
      </c>
      <c r="E924" s="100">
        <f t="shared" si="162"/>
        <v>0</v>
      </c>
      <c r="F924" s="121">
        <f t="shared" si="163"/>
        <v>0</v>
      </c>
      <c r="G924" s="121">
        <f t="shared" si="164"/>
        <v>0</v>
      </c>
      <c r="H924" s="99" t="e">
        <f>VLOOKUP(C924,'B2B（ol)'!A:J,10,0)*D924</f>
        <v>#N/A</v>
      </c>
      <c r="I924" s="101" t="e">
        <f t="shared" si="165"/>
        <v>#DIV/0!</v>
      </c>
      <c r="J924" s="101">
        <f t="shared" si="166"/>
        <v>0</v>
      </c>
      <c r="K924" s="121">
        <f t="shared" si="167"/>
        <v>0</v>
      </c>
      <c r="L924" s="121" t="e">
        <f>VLOOKUP(C924,'B2B（ol)'!A:P,16,0)</f>
        <v>#N/A</v>
      </c>
      <c r="M924" s="117">
        <f t="shared" si="168"/>
        <v>0</v>
      </c>
      <c r="N924" s="114" t="e">
        <f>VLOOKUP(C924,'B2B（ol)'!A:K,11,0)</f>
        <v>#N/A</v>
      </c>
      <c r="O924" s="114" t="e">
        <f>VLOOKUP(B924,fulfillment!L:AN,29,0)</f>
        <v>#N/A</v>
      </c>
      <c r="P924" s="113"/>
      <c r="Q924" s="61" t="e">
        <f>VLOOKUP(R924,映射表!A:G,7,0)</f>
        <v>#N/A</v>
      </c>
      <c r="R924" s="131"/>
      <c r="S924" s="131"/>
      <c r="T924" s="131"/>
      <c r="U924" s="131"/>
      <c r="V924" s="131"/>
      <c r="W924" s="131"/>
      <c r="X924" s="131"/>
      <c r="Y924" s="131"/>
      <c r="Z924" s="131"/>
      <c r="AA924" s="131"/>
      <c r="AB924" s="61">
        <f t="shared" si="169"/>
        <v>0</v>
      </c>
      <c r="AE924" s="132"/>
    </row>
    <row r="925" spans="1:31" s="61" customFormat="1">
      <c r="A925" s="61" t="e">
        <f t="shared" si="159"/>
        <v>#N/A</v>
      </c>
      <c r="B925" s="121">
        <f t="shared" si="160"/>
        <v>0</v>
      </c>
      <c r="C925" s="117" t="e">
        <f>VLOOKUP(B925,映射表!A:C,3,0)</f>
        <v>#N/A</v>
      </c>
      <c r="D925" s="121">
        <f t="shared" si="161"/>
        <v>0</v>
      </c>
      <c r="E925" s="100">
        <f t="shared" si="162"/>
        <v>0</v>
      </c>
      <c r="F925" s="121">
        <f t="shared" si="163"/>
        <v>0</v>
      </c>
      <c r="G925" s="121">
        <f t="shared" si="164"/>
        <v>0</v>
      </c>
      <c r="H925" s="99" t="e">
        <f>VLOOKUP(C925,'B2B（ol)'!A:J,10,0)*D925</f>
        <v>#N/A</v>
      </c>
      <c r="I925" s="101" t="e">
        <f t="shared" si="165"/>
        <v>#DIV/0!</v>
      </c>
      <c r="J925" s="101">
        <f t="shared" si="166"/>
        <v>0</v>
      </c>
      <c r="K925" s="121">
        <f t="shared" si="167"/>
        <v>0</v>
      </c>
      <c r="L925" s="121" t="e">
        <f>VLOOKUP(C925,'B2B（ol)'!A:P,16,0)</f>
        <v>#N/A</v>
      </c>
      <c r="M925" s="117">
        <f t="shared" si="168"/>
        <v>0</v>
      </c>
      <c r="N925" s="114" t="e">
        <f>VLOOKUP(C925,'B2B（ol)'!A:K,11,0)</f>
        <v>#N/A</v>
      </c>
      <c r="O925" s="114" t="e">
        <f>VLOOKUP(B925,fulfillment!L:AN,29,0)</f>
        <v>#N/A</v>
      </c>
      <c r="P925" s="113"/>
      <c r="Q925" s="61" t="e">
        <f>VLOOKUP(R925,映射表!A:G,7,0)</f>
        <v>#N/A</v>
      </c>
      <c r="R925" s="131"/>
      <c r="S925" s="131"/>
      <c r="T925" s="131"/>
      <c r="U925" s="131"/>
      <c r="V925" s="131"/>
      <c r="W925" s="131"/>
      <c r="X925" s="131"/>
      <c r="Y925" s="131"/>
      <c r="Z925" s="131"/>
      <c r="AA925" s="131"/>
      <c r="AB925" s="61">
        <f t="shared" si="169"/>
        <v>0</v>
      </c>
      <c r="AE925" s="132"/>
    </row>
    <row r="926" spans="1:31" s="61" customFormat="1">
      <c r="A926" s="61" t="e">
        <f t="shared" si="159"/>
        <v>#N/A</v>
      </c>
      <c r="B926" s="121">
        <f t="shared" si="160"/>
        <v>0</v>
      </c>
      <c r="C926" s="117" t="e">
        <f>VLOOKUP(B926,映射表!A:C,3,0)</f>
        <v>#N/A</v>
      </c>
      <c r="D926" s="121">
        <f t="shared" si="161"/>
        <v>0</v>
      </c>
      <c r="E926" s="100">
        <f t="shared" si="162"/>
        <v>0</v>
      </c>
      <c r="F926" s="121">
        <f t="shared" si="163"/>
        <v>0</v>
      </c>
      <c r="G926" s="121">
        <f t="shared" si="164"/>
        <v>0</v>
      </c>
      <c r="H926" s="99" t="e">
        <f>VLOOKUP(C926,'B2B（ol)'!A:J,10,0)*D926</f>
        <v>#N/A</v>
      </c>
      <c r="I926" s="101" t="e">
        <f t="shared" si="165"/>
        <v>#DIV/0!</v>
      </c>
      <c r="J926" s="101">
        <f t="shared" si="166"/>
        <v>0</v>
      </c>
      <c r="K926" s="121">
        <f t="shared" si="167"/>
        <v>0</v>
      </c>
      <c r="L926" s="121" t="e">
        <f>VLOOKUP(C926,'B2B（ol)'!A:P,16,0)</f>
        <v>#N/A</v>
      </c>
      <c r="M926" s="117">
        <f t="shared" si="168"/>
        <v>0</v>
      </c>
      <c r="N926" s="114" t="e">
        <f>VLOOKUP(C926,'B2B（ol)'!A:K,11,0)</f>
        <v>#N/A</v>
      </c>
      <c r="O926" s="114" t="e">
        <f>VLOOKUP(B926,fulfillment!L:AN,29,0)</f>
        <v>#N/A</v>
      </c>
      <c r="P926" s="113"/>
      <c r="Q926" s="61" t="e">
        <f>VLOOKUP(R926,映射表!A:G,7,0)</f>
        <v>#N/A</v>
      </c>
      <c r="R926" s="131"/>
      <c r="S926" s="131"/>
      <c r="T926" s="131"/>
      <c r="U926" s="131"/>
      <c r="V926" s="131"/>
      <c r="W926" s="131"/>
      <c r="X926" s="131"/>
      <c r="Y926" s="131"/>
      <c r="Z926" s="131"/>
      <c r="AA926" s="131"/>
      <c r="AB926" s="61">
        <f t="shared" si="169"/>
        <v>0</v>
      </c>
      <c r="AE926" s="132"/>
    </row>
    <row r="927" spans="1:31" s="61" customFormat="1">
      <c r="A927" s="61" t="e">
        <f t="shared" si="159"/>
        <v>#N/A</v>
      </c>
      <c r="B927" s="121">
        <f t="shared" si="160"/>
        <v>0</v>
      </c>
      <c r="C927" s="117" t="e">
        <f>VLOOKUP(B927,映射表!A:C,3,0)</f>
        <v>#N/A</v>
      </c>
      <c r="D927" s="121">
        <f t="shared" si="161"/>
        <v>0</v>
      </c>
      <c r="E927" s="100">
        <f t="shared" si="162"/>
        <v>0</v>
      </c>
      <c r="F927" s="121">
        <f t="shared" si="163"/>
        <v>0</v>
      </c>
      <c r="G927" s="121">
        <f t="shared" si="164"/>
        <v>0</v>
      </c>
      <c r="H927" s="99" t="e">
        <f>VLOOKUP(C927,'B2B（ol)'!A:J,10,0)*D927</f>
        <v>#N/A</v>
      </c>
      <c r="I927" s="101" t="e">
        <f t="shared" si="165"/>
        <v>#DIV/0!</v>
      </c>
      <c r="J927" s="101">
        <f t="shared" si="166"/>
        <v>0</v>
      </c>
      <c r="K927" s="121">
        <f t="shared" si="167"/>
        <v>0</v>
      </c>
      <c r="L927" s="121" t="e">
        <f>VLOOKUP(C927,'B2B（ol)'!A:P,16,0)</f>
        <v>#N/A</v>
      </c>
      <c r="M927" s="117">
        <f t="shared" si="168"/>
        <v>0</v>
      </c>
      <c r="N927" s="114" t="e">
        <f>VLOOKUP(C927,'B2B（ol)'!A:K,11,0)</f>
        <v>#N/A</v>
      </c>
      <c r="O927" s="114" t="e">
        <f>VLOOKUP(B927,fulfillment!L:AN,29,0)</f>
        <v>#N/A</v>
      </c>
      <c r="P927" s="113"/>
      <c r="Q927" s="61" t="e">
        <f>VLOOKUP(R927,映射表!A:G,7,0)</f>
        <v>#N/A</v>
      </c>
      <c r="R927" s="131"/>
      <c r="S927" s="131"/>
      <c r="T927" s="131"/>
      <c r="U927" s="131"/>
      <c r="V927" s="131"/>
      <c r="W927" s="131"/>
      <c r="X927" s="131"/>
      <c r="Y927" s="131"/>
      <c r="Z927" s="131"/>
      <c r="AA927" s="131"/>
      <c r="AB927" s="61">
        <f t="shared" si="169"/>
        <v>0</v>
      </c>
      <c r="AE927" s="132"/>
    </row>
    <row r="928" spans="1:31" s="61" customFormat="1">
      <c r="A928" s="61" t="e">
        <f t="shared" si="159"/>
        <v>#N/A</v>
      </c>
      <c r="B928" s="121">
        <f t="shared" si="160"/>
        <v>0</v>
      </c>
      <c r="C928" s="117" t="e">
        <f>VLOOKUP(B928,映射表!A:C,3,0)</f>
        <v>#N/A</v>
      </c>
      <c r="D928" s="121">
        <f t="shared" si="161"/>
        <v>0</v>
      </c>
      <c r="E928" s="100">
        <f t="shared" si="162"/>
        <v>0</v>
      </c>
      <c r="F928" s="121">
        <f t="shared" si="163"/>
        <v>0</v>
      </c>
      <c r="G928" s="121">
        <f t="shared" si="164"/>
        <v>0</v>
      </c>
      <c r="H928" s="99" t="e">
        <f>VLOOKUP(C928,'B2B（ol)'!A:J,10,0)*D928</f>
        <v>#N/A</v>
      </c>
      <c r="I928" s="101" t="e">
        <f t="shared" si="165"/>
        <v>#DIV/0!</v>
      </c>
      <c r="J928" s="101">
        <f t="shared" si="166"/>
        <v>0</v>
      </c>
      <c r="K928" s="121">
        <f t="shared" si="167"/>
        <v>0</v>
      </c>
      <c r="L928" s="121" t="e">
        <f>VLOOKUP(C928,'B2B（ol)'!A:P,16,0)</f>
        <v>#N/A</v>
      </c>
      <c r="M928" s="117">
        <f t="shared" si="168"/>
        <v>0</v>
      </c>
      <c r="N928" s="114" t="e">
        <f>VLOOKUP(C928,'B2B（ol)'!A:K,11,0)</f>
        <v>#N/A</v>
      </c>
      <c r="O928" s="114" t="e">
        <f>VLOOKUP(B928,fulfillment!L:AN,29,0)</f>
        <v>#N/A</v>
      </c>
      <c r="P928" s="113"/>
      <c r="Q928" s="61" t="e">
        <f>VLOOKUP(R928,映射表!A:G,7,0)</f>
        <v>#N/A</v>
      </c>
      <c r="R928" s="131"/>
      <c r="S928" s="131"/>
      <c r="T928" s="131"/>
      <c r="U928" s="131"/>
      <c r="V928" s="131"/>
      <c r="W928" s="131"/>
      <c r="X928" s="131"/>
      <c r="Y928" s="131"/>
      <c r="Z928" s="131"/>
      <c r="AA928" s="131"/>
      <c r="AB928" s="61">
        <f t="shared" si="169"/>
        <v>0</v>
      </c>
      <c r="AE928" s="132"/>
    </row>
    <row r="929" spans="1:31" s="61" customFormat="1">
      <c r="A929" s="61" t="e">
        <f t="shared" si="159"/>
        <v>#N/A</v>
      </c>
      <c r="B929" s="121">
        <f t="shared" si="160"/>
        <v>0</v>
      </c>
      <c r="C929" s="117" t="e">
        <f>VLOOKUP(B929,映射表!A:C,3,0)</f>
        <v>#N/A</v>
      </c>
      <c r="D929" s="121">
        <f t="shared" si="161"/>
        <v>0</v>
      </c>
      <c r="E929" s="100">
        <f t="shared" si="162"/>
        <v>0</v>
      </c>
      <c r="F929" s="121">
        <f t="shared" si="163"/>
        <v>0</v>
      </c>
      <c r="G929" s="121">
        <f t="shared" si="164"/>
        <v>0</v>
      </c>
      <c r="H929" s="99" t="e">
        <f>VLOOKUP(C929,'B2B（ol)'!A:J,10,0)*D929</f>
        <v>#N/A</v>
      </c>
      <c r="I929" s="101" t="e">
        <f t="shared" si="165"/>
        <v>#DIV/0!</v>
      </c>
      <c r="J929" s="101">
        <f t="shared" si="166"/>
        <v>0</v>
      </c>
      <c r="K929" s="121">
        <f t="shared" si="167"/>
        <v>0</v>
      </c>
      <c r="L929" s="121" t="e">
        <f>VLOOKUP(C929,'B2B（ol)'!A:P,16,0)</f>
        <v>#N/A</v>
      </c>
      <c r="M929" s="117">
        <f t="shared" si="168"/>
        <v>0</v>
      </c>
      <c r="N929" s="114" t="e">
        <f>VLOOKUP(C929,'B2B（ol)'!A:K,11,0)</f>
        <v>#N/A</v>
      </c>
      <c r="O929" s="114" t="e">
        <f>VLOOKUP(B929,fulfillment!L:AN,29,0)</f>
        <v>#N/A</v>
      </c>
      <c r="P929" s="113"/>
      <c r="Q929" s="61" t="e">
        <f>VLOOKUP(R929,映射表!A:G,7,0)</f>
        <v>#N/A</v>
      </c>
      <c r="R929" s="131"/>
      <c r="S929" s="131"/>
      <c r="T929" s="131"/>
      <c r="U929" s="131"/>
      <c r="V929" s="131"/>
      <c r="W929" s="131"/>
      <c r="X929" s="131"/>
      <c r="Y929" s="131"/>
      <c r="Z929" s="131"/>
      <c r="AA929" s="131"/>
      <c r="AB929" s="61">
        <f t="shared" si="169"/>
        <v>0</v>
      </c>
      <c r="AE929" s="132"/>
    </row>
    <row r="930" spans="1:31" s="61" customFormat="1">
      <c r="A930" s="61" t="e">
        <f t="shared" si="159"/>
        <v>#N/A</v>
      </c>
      <c r="B930" s="121">
        <f t="shared" si="160"/>
        <v>0</v>
      </c>
      <c r="C930" s="117" t="e">
        <f>VLOOKUP(B930,映射表!A:C,3,0)</f>
        <v>#N/A</v>
      </c>
      <c r="D930" s="121">
        <f t="shared" si="161"/>
        <v>0</v>
      </c>
      <c r="E930" s="100">
        <f t="shared" si="162"/>
        <v>0</v>
      </c>
      <c r="F930" s="121">
        <f t="shared" si="163"/>
        <v>0</v>
      </c>
      <c r="G930" s="121">
        <f t="shared" si="164"/>
        <v>0</v>
      </c>
      <c r="H930" s="99" t="e">
        <f>VLOOKUP(C930,'B2B（ol)'!A:J,10,0)*D930</f>
        <v>#N/A</v>
      </c>
      <c r="I930" s="101" t="e">
        <f t="shared" si="165"/>
        <v>#DIV/0!</v>
      </c>
      <c r="J930" s="101">
        <f t="shared" si="166"/>
        <v>0</v>
      </c>
      <c r="K930" s="121">
        <f t="shared" si="167"/>
        <v>0</v>
      </c>
      <c r="L930" s="121" t="e">
        <f>VLOOKUP(C930,'B2B（ol)'!A:P,16,0)</f>
        <v>#N/A</v>
      </c>
      <c r="M930" s="117">
        <f t="shared" si="168"/>
        <v>0</v>
      </c>
      <c r="N930" s="114" t="e">
        <f>VLOOKUP(C930,'B2B（ol)'!A:K,11,0)</f>
        <v>#N/A</v>
      </c>
      <c r="O930" s="114" t="e">
        <f>VLOOKUP(B930,fulfillment!L:AN,29,0)</f>
        <v>#N/A</v>
      </c>
      <c r="P930" s="113"/>
      <c r="Q930" s="61" t="e">
        <f>VLOOKUP(R930,映射表!A:G,7,0)</f>
        <v>#N/A</v>
      </c>
      <c r="R930" s="131"/>
      <c r="S930" s="131"/>
      <c r="T930" s="131"/>
      <c r="U930" s="131"/>
      <c r="V930" s="131"/>
      <c r="W930" s="131"/>
      <c r="X930" s="131"/>
      <c r="Y930" s="131"/>
      <c r="Z930" s="131"/>
      <c r="AA930" s="131"/>
      <c r="AB930" s="61">
        <f t="shared" si="169"/>
        <v>0</v>
      </c>
      <c r="AE930" s="132"/>
    </row>
    <row r="931" spans="1:31" s="61" customFormat="1">
      <c r="A931" s="61" t="e">
        <f t="shared" si="159"/>
        <v>#N/A</v>
      </c>
      <c r="B931" s="121">
        <f t="shared" si="160"/>
        <v>0</v>
      </c>
      <c r="C931" s="117" t="e">
        <f>VLOOKUP(B931,映射表!A:C,3,0)</f>
        <v>#N/A</v>
      </c>
      <c r="D931" s="121">
        <f t="shared" si="161"/>
        <v>0</v>
      </c>
      <c r="E931" s="100">
        <f t="shared" si="162"/>
        <v>0</v>
      </c>
      <c r="F931" s="121">
        <f t="shared" si="163"/>
        <v>0</v>
      </c>
      <c r="G931" s="121">
        <f t="shared" si="164"/>
        <v>0</v>
      </c>
      <c r="H931" s="99" t="e">
        <f>VLOOKUP(C931,'B2B（ol)'!A:J,10,0)*D931</f>
        <v>#N/A</v>
      </c>
      <c r="I931" s="101" t="e">
        <f t="shared" si="165"/>
        <v>#DIV/0!</v>
      </c>
      <c r="J931" s="101">
        <f t="shared" si="166"/>
        <v>0</v>
      </c>
      <c r="K931" s="121">
        <f t="shared" si="167"/>
        <v>0</v>
      </c>
      <c r="L931" s="121" t="e">
        <f>VLOOKUP(C931,'B2B（ol)'!A:P,16,0)</f>
        <v>#N/A</v>
      </c>
      <c r="M931" s="117">
        <f t="shared" si="168"/>
        <v>0</v>
      </c>
      <c r="N931" s="114" t="e">
        <f>VLOOKUP(C931,'B2B（ol)'!A:K,11,0)</f>
        <v>#N/A</v>
      </c>
      <c r="O931" s="114" t="e">
        <f>VLOOKUP(B931,fulfillment!L:AN,29,0)</f>
        <v>#N/A</v>
      </c>
      <c r="P931" s="113"/>
      <c r="Q931" s="61" t="e">
        <f>VLOOKUP(R931,映射表!A:G,7,0)</f>
        <v>#N/A</v>
      </c>
      <c r="R931" s="131"/>
      <c r="S931" s="131"/>
      <c r="T931" s="131"/>
      <c r="U931" s="131"/>
      <c r="V931" s="131"/>
      <c r="W931" s="131"/>
      <c r="X931" s="131"/>
      <c r="Y931" s="131"/>
      <c r="Z931" s="131"/>
      <c r="AA931" s="131"/>
      <c r="AB931" s="61">
        <f t="shared" si="169"/>
        <v>0</v>
      </c>
      <c r="AE931" s="132"/>
    </row>
    <row r="932" spans="1:31" s="61" customFormat="1">
      <c r="A932" s="61" t="e">
        <f t="shared" si="159"/>
        <v>#N/A</v>
      </c>
      <c r="B932" s="121">
        <f t="shared" si="160"/>
        <v>0</v>
      </c>
      <c r="C932" s="117" t="e">
        <f>VLOOKUP(B932,映射表!A:C,3,0)</f>
        <v>#N/A</v>
      </c>
      <c r="D932" s="121">
        <f t="shared" si="161"/>
        <v>0</v>
      </c>
      <c r="E932" s="100">
        <f t="shared" si="162"/>
        <v>0</v>
      </c>
      <c r="F932" s="121">
        <f t="shared" si="163"/>
        <v>0</v>
      </c>
      <c r="G932" s="121">
        <f t="shared" si="164"/>
        <v>0</v>
      </c>
      <c r="H932" s="99" t="e">
        <f>VLOOKUP(C932,'B2B（ol)'!A:J,10,0)*D932</f>
        <v>#N/A</v>
      </c>
      <c r="I932" s="101" t="e">
        <f t="shared" si="165"/>
        <v>#DIV/0!</v>
      </c>
      <c r="J932" s="101">
        <f t="shared" si="166"/>
        <v>0</v>
      </c>
      <c r="K932" s="121">
        <f t="shared" si="167"/>
        <v>0</v>
      </c>
      <c r="L932" s="121" t="e">
        <f>VLOOKUP(C932,'B2B（ol)'!A:P,16,0)</f>
        <v>#N/A</v>
      </c>
      <c r="M932" s="117">
        <f t="shared" si="168"/>
        <v>0</v>
      </c>
      <c r="N932" s="114" t="e">
        <f>VLOOKUP(C932,'B2B（ol)'!A:K,11,0)</f>
        <v>#N/A</v>
      </c>
      <c r="O932" s="114" t="e">
        <f>VLOOKUP(B932,fulfillment!L:AN,29,0)</f>
        <v>#N/A</v>
      </c>
      <c r="P932" s="113"/>
      <c r="Q932" s="61" t="e">
        <f>VLOOKUP(R932,映射表!A:G,7,0)</f>
        <v>#N/A</v>
      </c>
      <c r="R932" s="131"/>
      <c r="S932" s="131"/>
      <c r="T932" s="131"/>
      <c r="U932" s="131"/>
      <c r="V932" s="131"/>
      <c r="W932" s="131"/>
      <c r="X932" s="131"/>
      <c r="Y932" s="131"/>
      <c r="Z932" s="131"/>
      <c r="AA932" s="131"/>
      <c r="AB932" s="61">
        <f t="shared" si="169"/>
        <v>0</v>
      </c>
      <c r="AE932" s="132"/>
    </row>
    <row r="933" spans="1:31" s="61" customFormat="1">
      <c r="A933" s="61" t="e">
        <f t="shared" si="159"/>
        <v>#N/A</v>
      </c>
      <c r="B933" s="121">
        <f t="shared" si="160"/>
        <v>0</v>
      </c>
      <c r="C933" s="117" t="e">
        <f>VLOOKUP(B933,映射表!A:C,3,0)</f>
        <v>#N/A</v>
      </c>
      <c r="D933" s="121">
        <f t="shared" si="161"/>
        <v>0</v>
      </c>
      <c r="E933" s="100">
        <f t="shared" si="162"/>
        <v>0</v>
      </c>
      <c r="F933" s="121">
        <f t="shared" si="163"/>
        <v>0</v>
      </c>
      <c r="G933" s="121">
        <f t="shared" si="164"/>
        <v>0</v>
      </c>
      <c r="H933" s="99" t="e">
        <f>VLOOKUP(C933,'B2B（ol)'!A:J,10,0)*D933</f>
        <v>#N/A</v>
      </c>
      <c r="I933" s="101" t="e">
        <f t="shared" si="165"/>
        <v>#DIV/0!</v>
      </c>
      <c r="J933" s="101">
        <f t="shared" si="166"/>
        <v>0</v>
      </c>
      <c r="K933" s="121">
        <f t="shared" si="167"/>
        <v>0</v>
      </c>
      <c r="L933" s="121" t="e">
        <f>VLOOKUP(C933,'B2B（ol)'!A:P,16,0)</f>
        <v>#N/A</v>
      </c>
      <c r="M933" s="117">
        <f t="shared" si="168"/>
        <v>0</v>
      </c>
      <c r="N933" s="114" t="e">
        <f>VLOOKUP(C933,'B2B（ol)'!A:K,11,0)</f>
        <v>#N/A</v>
      </c>
      <c r="O933" s="114" t="e">
        <f>VLOOKUP(B933,fulfillment!L:AN,29,0)</f>
        <v>#N/A</v>
      </c>
      <c r="P933" s="113"/>
      <c r="Q933" s="61" t="e">
        <f>VLOOKUP(R933,映射表!A:G,7,0)</f>
        <v>#N/A</v>
      </c>
      <c r="R933" s="131"/>
      <c r="S933" s="131"/>
      <c r="T933" s="131"/>
      <c r="U933" s="131"/>
      <c r="V933" s="131"/>
      <c r="W933" s="131"/>
      <c r="X933" s="131"/>
      <c r="Y933" s="131"/>
      <c r="Z933" s="131"/>
      <c r="AA933" s="131"/>
      <c r="AB933" s="61">
        <f t="shared" si="169"/>
        <v>0</v>
      </c>
      <c r="AE933" s="132"/>
    </row>
    <row r="934" spans="1:31" s="61" customFormat="1">
      <c r="A934" s="61" t="e">
        <f t="shared" si="159"/>
        <v>#N/A</v>
      </c>
      <c r="B934" s="121">
        <f t="shared" si="160"/>
        <v>0</v>
      </c>
      <c r="C934" s="117" t="e">
        <f>VLOOKUP(B934,映射表!A:C,3,0)</f>
        <v>#N/A</v>
      </c>
      <c r="D934" s="121">
        <f t="shared" si="161"/>
        <v>0</v>
      </c>
      <c r="E934" s="100">
        <f t="shared" si="162"/>
        <v>0</v>
      </c>
      <c r="F934" s="121">
        <f t="shared" si="163"/>
        <v>0</v>
      </c>
      <c r="G934" s="121">
        <f t="shared" si="164"/>
        <v>0</v>
      </c>
      <c r="H934" s="99" t="e">
        <f>VLOOKUP(C934,'B2B（ol)'!A:J,10,0)*D934</f>
        <v>#N/A</v>
      </c>
      <c r="I934" s="101" t="e">
        <f t="shared" si="165"/>
        <v>#DIV/0!</v>
      </c>
      <c r="J934" s="101">
        <f t="shared" si="166"/>
        <v>0</v>
      </c>
      <c r="K934" s="121">
        <f t="shared" si="167"/>
        <v>0</v>
      </c>
      <c r="L934" s="121" t="e">
        <f>VLOOKUP(C934,'B2B（ol)'!A:P,16,0)</f>
        <v>#N/A</v>
      </c>
      <c r="M934" s="117">
        <f t="shared" si="168"/>
        <v>0</v>
      </c>
      <c r="N934" s="114" t="e">
        <f>VLOOKUP(C934,'B2B（ol)'!A:K,11,0)</f>
        <v>#N/A</v>
      </c>
      <c r="O934" s="114" t="e">
        <f>VLOOKUP(B934,fulfillment!L:AN,29,0)</f>
        <v>#N/A</v>
      </c>
      <c r="P934" s="113"/>
      <c r="Q934" s="61" t="e">
        <f>VLOOKUP(R934,映射表!A:G,7,0)</f>
        <v>#N/A</v>
      </c>
      <c r="R934" s="131"/>
      <c r="S934" s="131"/>
      <c r="T934" s="131"/>
      <c r="U934" s="131"/>
      <c r="V934" s="131"/>
      <c r="W934" s="131"/>
      <c r="X934" s="131"/>
      <c r="Y934" s="131"/>
      <c r="Z934" s="131"/>
      <c r="AA934" s="131"/>
      <c r="AB934" s="61">
        <f t="shared" si="169"/>
        <v>0</v>
      </c>
      <c r="AE934" s="132"/>
    </row>
    <row r="935" spans="1:31" s="61" customFormat="1">
      <c r="A935" s="61" t="e">
        <f t="shared" si="159"/>
        <v>#N/A</v>
      </c>
      <c r="B935" s="121">
        <f t="shared" si="160"/>
        <v>0</v>
      </c>
      <c r="C935" s="117" t="e">
        <f>VLOOKUP(B935,映射表!A:C,3,0)</f>
        <v>#N/A</v>
      </c>
      <c r="D935" s="121">
        <f t="shared" si="161"/>
        <v>0</v>
      </c>
      <c r="E935" s="100">
        <f t="shared" si="162"/>
        <v>0</v>
      </c>
      <c r="F935" s="121">
        <f t="shared" si="163"/>
        <v>0</v>
      </c>
      <c r="G935" s="121">
        <f t="shared" si="164"/>
        <v>0</v>
      </c>
      <c r="H935" s="99" t="e">
        <f>VLOOKUP(C935,'B2B（ol)'!A:J,10,0)*D935</f>
        <v>#N/A</v>
      </c>
      <c r="I935" s="101" t="e">
        <f t="shared" si="165"/>
        <v>#DIV/0!</v>
      </c>
      <c r="J935" s="101">
        <f t="shared" si="166"/>
        <v>0</v>
      </c>
      <c r="K935" s="121">
        <f t="shared" si="167"/>
        <v>0</v>
      </c>
      <c r="L935" s="121" t="e">
        <f>VLOOKUP(C935,'B2B（ol)'!A:P,16,0)</f>
        <v>#N/A</v>
      </c>
      <c r="M935" s="117">
        <f t="shared" si="168"/>
        <v>0</v>
      </c>
      <c r="N935" s="114" t="e">
        <f>VLOOKUP(C935,'B2B（ol)'!A:K,11,0)</f>
        <v>#N/A</v>
      </c>
      <c r="O935" s="114" t="e">
        <f>VLOOKUP(B935,fulfillment!L:AN,29,0)</f>
        <v>#N/A</v>
      </c>
      <c r="P935" s="113"/>
      <c r="Q935" s="61" t="e">
        <f>VLOOKUP(R935,映射表!A:G,7,0)</f>
        <v>#N/A</v>
      </c>
      <c r="R935" s="131"/>
      <c r="S935" s="131"/>
      <c r="T935" s="131"/>
      <c r="U935" s="131"/>
      <c r="V935" s="131"/>
      <c r="W935" s="131"/>
      <c r="X935" s="131"/>
      <c r="Y935" s="131"/>
      <c r="Z935" s="131"/>
      <c r="AA935" s="131"/>
      <c r="AB935" s="61">
        <f t="shared" si="169"/>
        <v>0</v>
      </c>
      <c r="AE935" s="132"/>
    </row>
    <row r="936" spans="1:31" s="61" customFormat="1">
      <c r="A936" s="61" t="e">
        <f t="shared" si="159"/>
        <v>#N/A</v>
      </c>
      <c r="B936" s="121">
        <f t="shared" si="160"/>
        <v>0</v>
      </c>
      <c r="C936" s="117" t="e">
        <f>VLOOKUP(B936,映射表!A:C,3,0)</f>
        <v>#N/A</v>
      </c>
      <c r="D936" s="121">
        <f t="shared" si="161"/>
        <v>0</v>
      </c>
      <c r="E936" s="100">
        <f t="shared" si="162"/>
        <v>0</v>
      </c>
      <c r="F936" s="121">
        <f t="shared" si="163"/>
        <v>0</v>
      </c>
      <c r="G936" s="121">
        <f t="shared" si="164"/>
        <v>0</v>
      </c>
      <c r="H936" s="99" t="e">
        <f>VLOOKUP(C936,'B2B（ol)'!A:J,10,0)*D936</f>
        <v>#N/A</v>
      </c>
      <c r="I936" s="101" t="e">
        <f t="shared" si="165"/>
        <v>#DIV/0!</v>
      </c>
      <c r="J936" s="101">
        <f t="shared" si="166"/>
        <v>0</v>
      </c>
      <c r="K936" s="121">
        <f t="shared" si="167"/>
        <v>0</v>
      </c>
      <c r="L936" s="121" t="e">
        <f>VLOOKUP(C936,'B2B（ol)'!A:P,16,0)</f>
        <v>#N/A</v>
      </c>
      <c r="M936" s="117">
        <f t="shared" si="168"/>
        <v>0</v>
      </c>
      <c r="N936" s="114" t="e">
        <f>VLOOKUP(C936,'B2B（ol)'!A:K,11,0)</f>
        <v>#N/A</v>
      </c>
      <c r="O936" s="114" t="e">
        <f>VLOOKUP(B936,fulfillment!L:AN,29,0)</f>
        <v>#N/A</v>
      </c>
      <c r="P936" s="113"/>
      <c r="Q936" s="61" t="e">
        <f>VLOOKUP(R936,映射表!A:G,7,0)</f>
        <v>#N/A</v>
      </c>
      <c r="R936" s="131"/>
      <c r="S936" s="131"/>
      <c r="T936" s="131"/>
      <c r="U936" s="131"/>
      <c r="V936" s="131"/>
      <c r="W936" s="131"/>
      <c r="X936" s="131"/>
      <c r="Y936" s="131"/>
      <c r="Z936" s="131"/>
      <c r="AA936" s="131"/>
      <c r="AB936" s="61">
        <f t="shared" si="169"/>
        <v>0</v>
      </c>
      <c r="AE936" s="132"/>
    </row>
    <row r="937" spans="1:31" s="61" customFormat="1">
      <c r="A937" s="61" t="e">
        <f t="shared" si="159"/>
        <v>#N/A</v>
      </c>
      <c r="B937" s="121">
        <f t="shared" si="160"/>
        <v>0</v>
      </c>
      <c r="C937" s="117" t="e">
        <f>VLOOKUP(B937,映射表!A:C,3,0)</f>
        <v>#N/A</v>
      </c>
      <c r="D937" s="121">
        <f t="shared" si="161"/>
        <v>0</v>
      </c>
      <c r="E937" s="100">
        <f t="shared" si="162"/>
        <v>0</v>
      </c>
      <c r="F937" s="121">
        <f t="shared" si="163"/>
        <v>0</v>
      </c>
      <c r="G937" s="121">
        <f t="shared" si="164"/>
        <v>0</v>
      </c>
      <c r="H937" s="99" t="e">
        <f>VLOOKUP(C937,'B2B（ol)'!A:J,10,0)*D937</f>
        <v>#N/A</v>
      </c>
      <c r="I937" s="101" t="e">
        <f t="shared" si="165"/>
        <v>#DIV/0!</v>
      </c>
      <c r="J937" s="101">
        <f t="shared" si="166"/>
        <v>0</v>
      </c>
      <c r="K937" s="121">
        <f t="shared" si="167"/>
        <v>0</v>
      </c>
      <c r="L937" s="121" t="e">
        <f>VLOOKUP(C937,'B2B（ol)'!A:P,16,0)</f>
        <v>#N/A</v>
      </c>
      <c r="M937" s="117">
        <f t="shared" si="168"/>
        <v>0</v>
      </c>
      <c r="N937" s="114" t="e">
        <f>VLOOKUP(C937,'B2B（ol)'!A:K,11,0)</f>
        <v>#N/A</v>
      </c>
      <c r="O937" s="114" t="e">
        <f>VLOOKUP(B937,fulfillment!L:AN,29,0)</f>
        <v>#N/A</v>
      </c>
      <c r="P937" s="113"/>
      <c r="Q937" s="61" t="e">
        <f>VLOOKUP(R937,映射表!A:G,7,0)</f>
        <v>#N/A</v>
      </c>
      <c r="R937" s="131"/>
      <c r="S937" s="131"/>
      <c r="T937" s="131"/>
      <c r="U937" s="131"/>
      <c r="V937" s="131"/>
      <c r="W937" s="131"/>
      <c r="X937" s="131"/>
      <c r="Y937" s="131"/>
      <c r="Z937" s="131"/>
      <c r="AA937" s="131"/>
      <c r="AB937" s="61">
        <f t="shared" si="169"/>
        <v>0</v>
      </c>
      <c r="AE937" s="132"/>
    </row>
    <row r="938" spans="1:31" s="61" customFormat="1">
      <c r="A938" s="61" t="e">
        <f t="shared" si="159"/>
        <v>#N/A</v>
      </c>
      <c r="B938" s="121">
        <f t="shared" si="160"/>
        <v>0</v>
      </c>
      <c r="C938" s="117" t="e">
        <f>VLOOKUP(B938,映射表!A:C,3,0)</f>
        <v>#N/A</v>
      </c>
      <c r="D938" s="121">
        <f t="shared" si="161"/>
        <v>0</v>
      </c>
      <c r="E938" s="100">
        <f t="shared" si="162"/>
        <v>0</v>
      </c>
      <c r="F938" s="121">
        <f t="shared" si="163"/>
        <v>0</v>
      </c>
      <c r="G938" s="121">
        <f t="shared" si="164"/>
        <v>0</v>
      </c>
      <c r="H938" s="99" t="e">
        <f>VLOOKUP(C938,'B2B（ol)'!A:J,10,0)*D938</f>
        <v>#N/A</v>
      </c>
      <c r="I938" s="101" t="e">
        <f t="shared" si="165"/>
        <v>#DIV/0!</v>
      </c>
      <c r="J938" s="101">
        <f t="shared" si="166"/>
        <v>0</v>
      </c>
      <c r="K938" s="121">
        <f t="shared" si="167"/>
        <v>0</v>
      </c>
      <c r="L938" s="121" t="e">
        <f>VLOOKUP(C938,'B2B（ol)'!A:P,16,0)</f>
        <v>#N/A</v>
      </c>
      <c r="M938" s="117">
        <f t="shared" si="168"/>
        <v>0</v>
      </c>
      <c r="N938" s="114" t="e">
        <f>VLOOKUP(C938,'B2B（ol)'!A:K,11,0)</f>
        <v>#N/A</v>
      </c>
      <c r="O938" s="114" t="e">
        <f>VLOOKUP(B938,fulfillment!L:AN,29,0)</f>
        <v>#N/A</v>
      </c>
      <c r="P938" s="113"/>
      <c r="Q938" s="61" t="e">
        <f>VLOOKUP(R938,映射表!A:G,7,0)</f>
        <v>#N/A</v>
      </c>
      <c r="R938" s="131"/>
      <c r="S938" s="131"/>
      <c r="T938" s="131"/>
      <c r="U938" s="131"/>
      <c r="V938" s="131"/>
      <c r="W938" s="131"/>
      <c r="X938" s="131"/>
      <c r="Y938" s="131"/>
      <c r="Z938" s="131"/>
      <c r="AA938" s="131"/>
      <c r="AB938" s="61">
        <f t="shared" si="169"/>
        <v>0</v>
      </c>
      <c r="AE938" s="132"/>
    </row>
    <row r="939" spans="1:31" s="61" customFormat="1">
      <c r="A939" s="61" t="e">
        <f t="shared" si="159"/>
        <v>#N/A</v>
      </c>
      <c r="B939" s="121">
        <f t="shared" si="160"/>
        <v>0</v>
      </c>
      <c r="C939" s="117" t="e">
        <f>VLOOKUP(B939,映射表!A:C,3,0)</f>
        <v>#N/A</v>
      </c>
      <c r="D939" s="121">
        <f t="shared" si="161"/>
        <v>0</v>
      </c>
      <c r="E939" s="100">
        <f t="shared" si="162"/>
        <v>0</v>
      </c>
      <c r="F939" s="121">
        <f t="shared" si="163"/>
        <v>0</v>
      </c>
      <c r="G939" s="121">
        <f t="shared" si="164"/>
        <v>0</v>
      </c>
      <c r="H939" s="99" t="e">
        <f>VLOOKUP(C939,'B2B（ol)'!A:J,10,0)*D939</f>
        <v>#N/A</v>
      </c>
      <c r="I939" s="101" t="e">
        <f t="shared" si="165"/>
        <v>#DIV/0!</v>
      </c>
      <c r="J939" s="101">
        <f t="shared" si="166"/>
        <v>0</v>
      </c>
      <c r="K939" s="121">
        <f t="shared" si="167"/>
        <v>0</v>
      </c>
      <c r="L939" s="121" t="e">
        <f>VLOOKUP(C939,'B2B（ol)'!A:P,16,0)</f>
        <v>#N/A</v>
      </c>
      <c r="M939" s="117">
        <f t="shared" si="168"/>
        <v>0</v>
      </c>
      <c r="N939" s="114" t="e">
        <f>VLOOKUP(C939,'B2B（ol)'!A:K,11,0)</f>
        <v>#N/A</v>
      </c>
      <c r="O939" s="114" t="e">
        <f>VLOOKUP(B939,fulfillment!L:AN,29,0)</f>
        <v>#N/A</v>
      </c>
      <c r="P939" s="113"/>
      <c r="Q939" s="61" t="e">
        <f>VLOOKUP(R939,映射表!A:G,7,0)</f>
        <v>#N/A</v>
      </c>
      <c r="R939" s="131"/>
      <c r="S939" s="131"/>
      <c r="T939" s="131"/>
      <c r="U939" s="131"/>
      <c r="V939" s="131"/>
      <c r="W939" s="131"/>
      <c r="X939" s="131"/>
      <c r="Y939" s="131"/>
      <c r="Z939" s="131"/>
      <c r="AA939" s="131"/>
      <c r="AB939" s="61">
        <f t="shared" si="169"/>
        <v>0</v>
      </c>
      <c r="AE939" s="132"/>
    </row>
    <row r="940" spans="1:31" s="61" customFormat="1">
      <c r="A940" s="61" t="e">
        <f t="shared" si="159"/>
        <v>#N/A</v>
      </c>
      <c r="B940" s="121">
        <f t="shared" si="160"/>
        <v>0</v>
      </c>
      <c r="C940" s="117" t="e">
        <f>VLOOKUP(B940,映射表!A:C,3,0)</f>
        <v>#N/A</v>
      </c>
      <c r="D940" s="121">
        <f t="shared" si="161"/>
        <v>0</v>
      </c>
      <c r="E940" s="100">
        <f t="shared" si="162"/>
        <v>0</v>
      </c>
      <c r="F940" s="121">
        <f t="shared" si="163"/>
        <v>0</v>
      </c>
      <c r="G940" s="121">
        <f t="shared" si="164"/>
        <v>0</v>
      </c>
      <c r="H940" s="99" t="e">
        <f>VLOOKUP(C940,'B2B（ol)'!A:J,10,0)*D940</f>
        <v>#N/A</v>
      </c>
      <c r="I940" s="101" t="e">
        <f t="shared" si="165"/>
        <v>#DIV/0!</v>
      </c>
      <c r="J940" s="101">
        <f t="shared" si="166"/>
        <v>0</v>
      </c>
      <c r="K940" s="121">
        <f t="shared" si="167"/>
        <v>0</v>
      </c>
      <c r="L940" s="121" t="e">
        <f>VLOOKUP(C940,'B2B（ol)'!A:P,16,0)</f>
        <v>#N/A</v>
      </c>
      <c r="M940" s="117">
        <f t="shared" si="168"/>
        <v>0</v>
      </c>
      <c r="N940" s="114" t="e">
        <f>VLOOKUP(C940,'B2B（ol)'!A:K,11,0)</f>
        <v>#N/A</v>
      </c>
      <c r="O940" s="114" t="e">
        <f>VLOOKUP(B940,fulfillment!L:AN,29,0)</f>
        <v>#N/A</v>
      </c>
      <c r="P940" s="113"/>
      <c r="Q940" s="61" t="e">
        <f>VLOOKUP(R940,映射表!A:G,7,0)</f>
        <v>#N/A</v>
      </c>
      <c r="R940" s="131"/>
      <c r="S940" s="131"/>
      <c r="T940" s="131"/>
      <c r="U940" s="131"/>
      <c r="V940" s="131"/>
      <c r="W940" s="131"/>
      <c r="X940" s="131"/>
      <c r="Y940" s="131"/>
      <c r="Z940" s="131"/>
      <c r="AA940" s="131"/>
      <c r="AB940" s="61">
        <f t="shared" si="169"/>
        <v>0</v>
      </c>
      <c r="AE940" s="132"/>
    </row>
    <row r="941" spans="1:31" s="61" customFormat="1">
      <c r="A941" s="61" t="e">
        <f t="shared" si="159"/>
        <v>#N/A</v>
      </c>
      <c r="B941" s="121">
        <f t="shared" si="160"/>
        <v>0</v>
      </c>
      <c r="C941" s="117" t="e">
        <f>VLOOKUP(B941,映射表!A:C,3,0)</f>
        <v>#N/A</v>
      </c>
      <c r="D941" s="121">
        <f t="shared" si="161"/>
        <v>0</v>
      </c>
      <c r="E941" s="100">
        <f t="shared" si="162"/>
        <v>0</v>
      </c>
      <c r="F941" s="121">
        <f t="shared" si="163"/>
        <v>0</v>
      </c>
      <c r="G941" s="121">
        <f t="shared" si="164"/>
        <v>0</v>
      </c>
      <c r="H941" s="99" t="e">
        <f>VLOOKUP(C941,'B2B（ol)'!A:J,10,0)*D941</f>
        <v>#N/A</v>
      </c>
      <c r="I941" s="101" t="e">
        <f t="shared" si="165"/>
        <v>#DIV/0!</v>
      </c>
      <c r="J941" s="101">
        <f t="shared" si="166"/>
        <v>0</v>
      </c>
      <c r="K941" s="121">
        <f t="shared" si="167"/>
        <v>0</v>
      </c>
      <c r="L941" s="121" t="e">
        <f>VLOOKUP(C941,'B2B（ol)'!A:P,16,0)</f>
        <v>#N/A</v>
      </c>
      <c r="M941" s="117">
        <f t="shared" si="168"/>
        <v>0</v>
      </c>
      <c r="N941" s="114" t="e">
        <f>VLOOKUP(C941,'B2B（ol)'!A:K,11,0)</f>
        <v>#N/A</v>
      </c>
      <c r="O941" s="114" t="e">
        <f>VLOOKUP(B941,fulfillment!L:AN,29,0)</f>
        <v>#N/A</v>
      </c>
      <c r="P941" s="113"/>
      <c r="Q941" s="61" t="e">
        <f>VLOOKUP(R941,映射表!A:G,7,0)</f>
        <v>#N/A</v>
      </c>
      <c r="R941" s="131"/>
      <c r="S941" s="131"/>
      <c r="T941" s="131"/>
      <c r="U941" s="131"/>
      <c r="V941" s="131"/>
      <c r="W941" s="131"/>
      <c r="X941" s="131"/>
      <c r="Y941" s="131"/>
      <c r="Z941" s="131"/>
      <c r="AA941" s="131"/>
      <c r="AB941" s="61">
        <f t="shared" si="169"/>
        <v>0</v>
      </c>
      <c r="AE941" s="132"/>
    </row>
    <row r="942" spans="1:31" s="61" customFormat="1">
      <c r="A942" s="61" t="e">
        <f t="shared" si="159"/>
        <v>#N/A</v>
      </c>
      <c r="B942" s="121">
        <f t="shared" si="160"/>
        <v>0</v>
      </c>
      <c r="C942" s="117" t="e">
        <f>VLOOKUP(B942,映射表!A:C,3,0)</f>
        <v>#N/A</v>
      </c>
      <c r="D942" s="121">
        <f t="shared" si="161"/>
        <v>0</v>
      </c>
      <c r="E942" s="100">
        <f t="shared" si="162"/>
        <v>0</v>
      </c>
      <c r="F942" s="121">
        <f t="shared" si="163"/>
        <v>0</v>
      </c>
      <c r="G942" s="121">
        <f t="shared" si="164"/>
        <v>0</v>
      </c>
      <c r="H942" s="99" t="e">
        <f>VLOOKUP(C942,'B2B（ol)'!A:J,10,0)*D942</f>
        <v>#N/A</v>
      </c>
      <c r="I942" s="101" t="e">
        <f t="shared" si="165"/>
        <v>#DIV/0!</v>
      </c>
      <c r="J942" s="101">
        <f t="shared" si="166"/>
        <v>0</v>
      </c>
      <c r="K942" s="121">
        <f t="shared" si="167"/>
        <v>0</v>
      </c>
      <c r="L942" s="121" t="e">
        <f>VLOOKUP(C942,'B2B（ol)'!A:P,16,0)</f>
        <v>#N/A</v>
      </c>
      <c r="M942" s="117">
        <f t="shared" si="168"/>
        <v>0</v>
      </c>
      <c r="N942" s="114" t="e">
        <f>VLOOKUP(C942,'B2B（ol)'!A:K,11,0)</f>
        <v>#N/A</v>
      </c>
      <c r="O942" s="114" t="e">
        <f>VLOOKUP(B942,fulfillment!L:AN,29,0)</f>
        <v>#N/A</v>
      </c>
      <c r="P942" s="113"/>
      <c r="Q942" s="61" t="e">
        <f>VLOOKUP(R942,映射表!A:G,7,0)</f>
        <v>#N/A</v>
      </c>
      <c r="R942" s="131"/>
      <c r="S942" s="131"/>
      <c r="T942" s="131"/>
      <c r="U942" s="131"/>
      <c r="V942" s="131"/>
      <c r="W942" s="131"/>
      <c r="X942" s="131"/>
      <c r="Y942" s="131"/>
      <c r="Z942" s="131"/>
      <c r="AA942" s="131"/>
      <c r="AB942" s="61">
        <f t="shared" si="169"/>
        <v>0</v>
      </c>
      <c r="AE942" s="132"/>
    </row>
    <row r="943" spans="1:31" s="61" customFormat="1">
      <c r="A943" s="61" t="e">
        <f t="shared" si="159"/>
        <v>#N/A</v>
      </c>
      <c r="B943" s="121">
        <f t="shared" si="160"/>
        <v>0</v>
      </c>
      <c r="C943" s="117" t="e">
        <f>VLOOKUP(B943,映射表!A:C,3,0)</f>
        <v>#N/A</v>
      </c>
      <c r="D943" s="121">
        <f t="shared" si="161"/>
        <v>0</v>
      </c>
      <c r="E943" s="100">
        <f t="shared" si="162"/>
        <v>0</v>
      </c>
      <c r="F943" s="121">
        <f t="shared" si="163"/>
        <v>0</v>
      </c>
      <c r="G943" s="121">
        <f t="shared" si="164"/>
        <v>0</v>
      </c>
      <c r="H943" s="99" t="e">
        <f>VLOOKUP(C943,'B2B（ol)'!A:J,10,0)*D943</f>
        <v>#N/A</v>
      </c>
      <c r="I943" s="101" t="e">
        <f t="shared" si="165"/>
        <v>#DIV/0!</v>
      </c>
      <c r="J943" s="101">
        <f t="shared" si="166"/>
        <v>0</v>
      </c>
      <c r="K943" s="121">
        <f t="shared" si="167"/>
        <v>0</v>
      </c>
      <c r="L943" s="121" t="e">
        <f>VLOOKUP(C943,'B2B（ol)'!A:P,16,0)</f>
        <v>#N/A</v>
      </c>
      <c r="M943" s="117">
        <f t="shared" si="168"/>
        <v>0</v>
      </c>
      <c r="N943" s="114" t="e">
        <f>VLOOKUP(C943,'B2B（ol)'!A:K,11,0)</f>
        <v>#N/A</v>
      </c>
      <c r="O943" s="114" t="e">
        <f>VLOOKUP(B943,fulfillment!L:AN,29,0)</f>
        <v>#N/A</v>
      </c>
      <c r="P943" s="113"/>
      <c r="Q943" s="61" t="e">
        <f>VLOOKUP(R943,映射表!A:G,7,0)</f>
        <v>#N/A</v>
      </c>
      <c r="R943" s="131"/>
      <c r="S943" s="131"/>
      <c r="T943" s="131"/>
      <c r="U943" s="131"/>
      <c r="V943" s="131"/>
      <c r="W943" s="131"/>
      <c r="X943" s="131"/>
      <c r="Y943" s="131"/>
      <c r="Z943" s="131"/>
      <c r="AA943" s="131"/>
      <c r="AB943" s="61">
        <f t="shared" si="169"/>
        <v>0</v>
      </c>
      <c r="AE943" s="132"/>
    </row>
    <row r="944" spans="1:31" s="61" customFormat="1">
      <c r="A944" s="61" t="e">
        <f t="shared" si="159"/>
        <v>#N/A</v>
      </c>
      <c r="B944" s="121">
        <f t="shared" si="160"/>
        <v>0</v>
      </c>
      <c r="C944" s="117" t="e">
        <f>VLOOKUP(B944,映射表!A:C,3,0)</f>
        <v>#N/A</v>
      </c>
      <c r="D944" s="121">
        <f t="shared" si="161"/>
        <v>0</v>
      </c>
      <c r="E944" s="100">
        <f t="shared" si="162"/>
        <v>0</v>
      </c>
      <c r="F944" s="121">
        <f t="shared" si="163"/>
        <v>0</v>
      </c>
      <c r="G944" s="121">
        <f t="shared" si="164"/>
        <v>0</v>
      </c>
      <c r="H944" s="99" t="e">
        <f>VLOOKUP(C944,'B2B（ol)'!A:J,10,0)*D944</f>
        <v>#N/A</v>
      </c>
      <c r="I944" s="101" t="e">
        <f t="shared" si="165"/>
        <v>#DIV/0!</v>
      </c>
      <c r="J944" s="101">
        <f t="shared" si="166"/>
        <v>0</v>
      </c>
      <c r="K944" s="121">
        <f t="shared" si="167"/>
        <v>0</v>
      </c>
      <c r="L944" s="121" t="e">
        <f>VLOOKUP(C944,'B2B（ol)'!A:P,16,0)</f>
        <v>#N/A</v>
      </c>
      <c r="M944" s="117">
        <f t="shared" si="168"/>
        <v>0</v>
      </c>
      <c r="N944" s="114" t="e">
        <f>VLOOKUP(C944,'B2B（ol)'!A:K,11,0)</f>
        <v>#N/A</v>
      </c>
      <c r="O944" s="114" t="e">
        <f>VLOOKUP(B944,fulfillment!L:AN,29,0)</f>
        <v>#N/A</v>
      </c>
      <c r="P944" s="113"/>
      <c r="Q944" s="61" t="e">
        <f>VLOOKUP(R944,映射表!A:G,7,0)</f>
        <v>#N/A</v>
      </c>
      <c r="R944" s="131"/>
      <c r="S944" s="131"/>
      <c r="T944" s="131"/>
      <c r="U944" s="131"/>
      <c r="V944" s="131"/>
      <c r="W944" s="131"/>
      <c r="X944" s="131"/>
      <c r="Y944" s="131"/>
      <c r="Z944" s="131"/>
      <c r="AA944" s="131"/>
      <c r="AB944" s="61">
        <f t="shared" si="169"/>
        <v>0</v>
      </c>
      <c r="AE944" s="132"/>
    </row>
    <row r="945" spans="1:31" s="61" customFormat="1">
      <c r="A945" s="61" t="e">
        <f t="shared" si="159"/>
        <v>#N/A</v>
      </c>
      <c r="B945" s="121">
        <f t="shared" si="160"/>
        <v>0</v>
      </c>
      <c r="C945" s="117" t="e">
        <f>VLOOKUP(B945,映射表!A:C,3,0)</f>
        <v>#N/A</v>
      </c>
      <c r="D945" s="121">
        <f t="shared" si="161"/>
        <v>0</v>
      </c>
      <c r="E945" s="100">
        <f t="shared" si="162"/>
        <v>0</v>
      </c>
      <c r="F945" s="121">
        <f t="shared" si="163"/>
        <v>0</v>
      </c>
      <c r="G945" s="121">
        <f t="shared" si="164"/>
        <v>0</v>
      </c>
      <c r="H945" s="99" t="e">
        <f>VLOOKUP(C945,'B2B（ol)'!A:J,10,0)*D945</f>
        <v>#N/A</v>
      </c>
      <c r="I945" s="101" t="e">
        <f t="shared" si="165"/>
        <v>#DIV/0!</v>
      </c>
      <c r="J945" s="101">
        <f t="shared" si="166"/>
        <v>0</v>
      </c>
      <c r="K945" s="121">
        <f t="shared" si="167"/>
        <v>0</v>
      </c>
      <c r="L945" s="121" t="e">
        <f>VLOOKUP(C945,'B2B（ol)'!A:P,16,0)</f>
        <v>#N/A</v>
      </c>
      <c r="M945" s="117">
        <f t="shared" si="168"/>
        <v>0</v>
      </c>
      <c r="N945" s="114" t="e">
        <f>VLOOKUP(C945,'B2B（ol)'!A:K,11,0)</f>
        <v>#N/A</v>
      </c>
      <c r="O945" s="114" t="e">
        <f>VLOOKUP(B945,fulfillment!L:AN,29,0)</f>
        <v>#N/A</v>
      </c>
      <c r="P945" s="113"/>
      <c r="Q945" s="61" t="e">
        <f>VLOOKUP(R945,映射表!A:G,7,0)</f>
        <v>#N/A</v>
      </c>
      <c r="R945" s="131"/>
      <c r="S945" s="131"/>
      <c r="T945" s="131"/>
      <c r="U945" s="131"/>
      <c r="V945" s="131"/>
      <c r="W945" s="131"/>
      <c r="X945" s="131"/>
      <c r="Y945" s="131"/>
      <c r="Z945" s="131"/>
      <c r="AA945" s="131"/>
      <c r="AB945" s="61">
        <f t="shared" si="169"/>
        <v>0</v>
      </c>
      <c r="AE945" s="132"/>
    </row>
    <row r="946" spans="1:31" s="61" customFormat="1">
      <c r="A946" s="61" t="e">
        <f t="shared" si="159"/>
        <v>#N/A</v>
      </c>
      <c r="B946" s="121">
        <f t="shared" si="160"/>
        <v>0</v>
      </c>
      <c r="C946" s="117" t="e">
        <f>VLOOKUP(B946,映射表!A:C,3,0)</f>
        <v>#N/A</v>
      </c>
      <c r="D946" s="121">
        <f t="shared" si="161"/>
        <v>0</v>
      </c>
      <c r="E946" s="100">
        <f t="shared" si="162"/>
        <v>0</v>
      </c>
      <c r="F946" s="121">
        <f t="shared" si="163"/>
        <v>0</v>
      </c>
      <c r="G946" s="121">
        <f t="shared" si="164"/>
        <v>0</v>
      </c>
      <c r="H946" s="99" t="e">
        <f>VLOOKUP(C946,'B2B（ol)'!A:J,10,0)*D946</f>
        <v>#N/A</v>
      </c>
      <c r="I946" s="101" t="e">
        <f t="shared" si="165"/>
        <v>#DIV/0!</v>
      </c>
      <c r="J946" s="101">
        <f t="shared" si="166"/>
        <v>0</v>
      </c>
      <c r="K946" s="121">
        <f t="shared" si="167"/>
        <v>0</v>
      </c>
      <c r="L946" s="121" t="e">
        <f>VLOOKUP(C946,'B2B（ol)'!A:P,16,0)</f>
        <v>#N/A</v>
      </c>
      <c r="M946" s="117">
        <f t="shared" si="168"/>
        <v>0</v>
      </c>
      <c r="N946" s="114" t="e">
        <f>VLOOKUP(C946,'B2B（ol)'!A:K,11,0)</f>
        <v>#N/A</v>
      </c>
      <c r="O946" s="114" t="e">
        <f>VLOOKUP(B946,fulfillment!L:AN,29,0)</f>
        <v>#N/A</v>
      </c>
      <c r="P946" s="113"/>
      <c r="Q946" s="61" t="e">
        <f>VLOOKUP(R946,映射表!A:G,7,0)</f>
        <v>#N/A</v>
      </c>
      <c r="R946" s="131"/>
      <c r="S946" s="131"/>
      <c r="T946" s="131"/>
      <c r="U946" s="131"/>
      <c r="V946" s="131"/>
      <c r="W946" s="131"/>
      <c r="X946" s="131"/>
      <c r="Y946" s="131"/>
      <c r="Z946" s="131"/>
      <c r="AA946" s="131"/>
      <c r="AB946" s="61">
        <f t="shared" si="169"/>
        <v>0</v>
      </c>
      <c r="AE946" s="132"/>
    </row>
    <row r="947" spans="1:31" s="61" customFormat="1">
      <c r="A947" s="61" t="e">
        <f t="shared" si="159"/>
        <v>#N/A</v>
      </c>
      <c r="B947" s="121">
        <f t="shared" si="160"/>
        <v>0</v>
      </c>
      <c r="C947" s="117" t="e">
        <f>VLOOKUP(B947,映射表!A:C,3,0)</f>
        <v>#N/A</v>
      </c>
      <c r="D947" s="121">
        <f t="shared" si="161"/>
        <v>0</v>
      </c>
      <c r="E947" s="100">
        <f t="shared" si="162"/>
        <v>0</v>
      </c>
      <c r="F947" s="121">
        <f t="shared" si="163"/>
        <v>0</v>
      </c>
      <c r="G947" s="121">
        <f t="shared" si="164"/>
        <v>0</v>
      </c>
      <c r="H947" s="99" t="e">
        <f>VLOOKUP(C947,'B2B（ol)'!A:J,10,0)*D947</f>
        <v>#N/A</v>
      </c>
      <c r="I947" s="101" t="e">
        <f t="shared" si="165"/>
        <v>#DIV/0!</v>
      </c>
      <c r="J947" s="101">
        <f t="shared" si="166"/>
        <v>0</v>
      </c>
      <c r="K947" s="121">
        <f t="shared" si="167"/>
        <v>0</v>
      </c>
      <c r="L947" s="121" t="e">
        <f>VLOOKUP(C947,'B2B（ol)'!A:P,16,0)</f>
        <v>#N/A</v>
      </c>
      <c r="M947" s="117">
        <f t="shared" si="168"/>
        <v>0</v>
      </c>
      <c r="N947" s="114" t="e">
        <f>VLOOKUP(C947,'B2B（ol)'!A:K,11,0)</f>
        <v>#N/A</v>
      </c>
      <c r="O947" s="114" t="e">
        <f>VLOOKUP(B947,fulfillment!L:AN,29,0)</f>
        <v>#N/A</v>
      </c>
      <c r="P947" s="113"/>
      <c r="Q947" s="61" t="e">
        <f>VLOOKUP(R947,映射表!A:G,7,0)</f>
        <v>#N/A</v>
      </c>
      <c r="R947" s="131"/>
      <c r="S947" s="131"/>
      <c r="T947" s="131"/>
      <c r="U947" s="131"/>
      <c r="V947" s="131"/>
      <c r="W947" s="131"/>
      <c r="X947" s="131"/>
      <c r="Y947" s="131"/>
      <c r="Z947" s="131"/>
      <c r="AA947" s="131"/>
      <c r="AB947" s="61">
        <f t="shared" si="169"/>
        <v>0</v>
      </c>
      <c r="AE947" s="132"/>
    </row>
    <row r="948" spans="1:31" s="61" customFormat="1">
      <c r="A948" s="61" t="e">
        <f t="shared" si="159"/>
        <v>#N/A</v>
      </c>
      <c r="B948" s="121">
        <f t="shared" si="160"/>
        <v>0</v>
      </c>
      <c r="C948" s="117" t="e">
        <f>VLOOKUP(B948,映射表!A:C,3,0)</f>
        <v>#N/A</v>
      </c>
      <c r="D948" s="121">
        <f t="shared" si="161"/>
        <v>0</v>
      </c>
      <c r="E948" s="100">
        <f t="shared" si="162"/>
        <v>0</v>
      </c>
      <c r="F948" s="121">
        <f t="shared" si="163"/>
        <v>0</v>
      </c>
      <c r="G948" s="121">
        <f t="shared" si="164"/>
        <v>0</v>
      </c>
      <c r="H948" s="99" t="e">
        <f>VLOOKUP(C948,'B2B（ol)'!A:J,10,0)*D948</f>
        <v>#N/A</v>
      </c>
      <c r="I948" s="101" t="e">
        <f t="shared" si="165"/>
        <v>#DIV/0!</v>
      </c>
      <c r="J948" s="101">
        <f t="shared" si="166"/>
        <v>0</v>
      </c>
      <c r="K948" s="121">
        <f t="shared" si="167"/>
        <v>0</v>
      </c>
      <c r="L948" s="121" t="e">
        <f>VLOOKUP(C948,'B2B（ol)'!A:P,16,0)</f>
        <v>#N/A</v>
      </c>
      <c r="M948" s="117">
        <f t="shared" si="168"/>
        <v>0</v>
      </c>
      <c r="N948" s="114" t="e">
        <f>VLOOKUP(C948,'B2B（ol)'!A:K,11,0)</f>
        <v>#N/A</v>
      </c>
      <c r="O948" s="114" t="e">
        <f>VLOOKUP(B948,fulfillment!L:AN,29,0)</f>
        <v>#N/A</v>
      </c>
      <c r="P948" s="113"/>
      <c r="Q948" s="61" t="e">
        <f>VLOOKUP(R948,映射表!A:G,7,0)</f>
        <v>#N/A</v>
      </c>
      <c r="R948" s="131"/>
      <c r="S948" s="131"/>
      <c r="T948" s="131"/>
      <c r="U948" s="131"/>
      <c r="V948" s="131"/>
      <c r="W948" s="131"/>
      <c r="X948" s="131"/>
      <c r="Y948" s="131"/>
      <c r="Z948" s="131"/>
      <c r="AA948" s="131"/>
      <c r="AB948" s="61">
        <f t="shared" si="169"/>
        <v>0</v>
      </c>
      <c r="AE948" s="132"/>
    </row>
    <row r="949" spans="1:31" s="61" customFormat="1">
      <c r="A949" s="61" t="e">
        <f t="shared" si="159"/>
        <v>#N/A</v>
      </c>
      <c r="B949" s="121">
        <f t="shared" si="160"/>
        <v>0</v>
      </c>
      <c r="C949" s="117" t="e">
        <f>VLOOKUP(B949,映射表!A:C,3,0)</f>
        <v>#N/A</v>
      </c>
      <c r="D949" s="121">
        <f t="shared" si="161"/>
        <v>0</v>
      </c>
      <c r="E949" s="100">
        <f t="shared" si="162"/>
        <v>0</v>
      </c>
      <c r="F949" s="121">
        <f t="shared" si="163"/>
        <v>0</v>
      </c>
      <c r="G949" s="121">
        <f t="shared" si="164"/>
        <v>0</v>
      </c>
      <c r="H949" s="99" t="e">
        <f>VLOOKUP(C949,'B2B（ol)'!A:J,10,0)*D949</f>
        <v>#N/A</v>
      </c>
      <c r="I949" s="101" t="e">
        <f t="shared" si="165"/>
        <v>#DIV/0!</v>
      </c>
      <c r="J949" s="101">
        <f t="shared" si="166"/>
        <v>0</v>
      </c>
      <c r="K949" s="121">
        <f t="shared" si="167"/>
        <v>0</v>
      </c>
      <c r="L949" s="121" t="e">
        <f>VLOOKUP(C949,'B2B（ol)'!A:P,16,0)</f>
        <v>#N/A</v>
      </c>
      <c r="M949" s="117">
        <f t="shared" si="168"/>
        <v>0</v>
      </c>
      <c r="N949" s="114" t="e">
        <f>VLOOKUP(C949,'B2B（ol)'!A:K,11,0)</f>
        <v>#N/A</v>
      </c>
      <c r="O949" s="114" t="e">
        <f>VLOOKUP(B949,fulfillment!L:AN,29,0)</f>
        <v>#N/A</v>
      </c>
      <c r="P949" s="113"/>
      <c r="Q949" s="61" t="e">
        <f>VLOOKUP(R949,映射表!A:G,7,0)</f>
        <v>#N/A</v>
      </c>
      <c r="R949" s="131"/>
      <c r="S949" s="131"/>
      <c r="T949" s="131"/>
      <c r="U949" s="131"/>
      <c r="V949" s="131"/>
      <c r="W949" s="131"/>
      <c r="X949" s="131"/>
      <c r="Y949" s="131"/>
      <c r="Z949" s="131"/>
      <c r="AA949" s="131"/>
      <c r="AB949" s="61">
        <f t="shared" si="169"/>
        <v>0</v>
      </c>
      <c r="AE949" s="132"/>
    </row>
    <row r="950" spans="1:31" s="61" customFormat="1">
      <c r="A950" s="61" t="e">
        <f t="shared" si="159"/>
        <v>#N/A</v>
      </c>
      <c r="B950" s="121">
        <f t="shared" si="160"/>
        <v>0</v>
      </c>
      <c r="C950" s="117" t="e">
        <f>VLOOKUP(B950,映射表!A:C,3,0)</f>
        <v>#N/A</v>
      </c>
      <c r="D950" s="121">
        <f t="shared" si="161"/>
        <v>0</v>
      </c>
      <c r="E950" s="100">
        <f t="shared" si="162"/>
        <v>0</v>
      </c>
      <c r="F950" s="121">
        <f t="shared" si="163"/>
        <v>0</v>
      </c>
      <c r="G950" s="121">
        <f t="shared" si="164"/>
        <v>0</v>
      </c>
      <c r="H950" s="99" t="e">
        <f>VLOOKUP(C950,'B2B（ol)'!A:J,10,0)*D950</f>
        <v>#N/A</v>
      </c>
      <c r="I950" s="101" t="e">
        <f t="shared" si="165"/>
        <v>#DIV/0!</v>
      </c>
      <c r="J950" s="101">
        <f t="shared" si="166"/>
        <v>0</v>
      </c>
      <c r="K950" s="121">
        <f t="shared" si="167"/>
        <v>0</v>
      </c>
      <c r="L950" s="121" t="e">
        <f>VLOOKUP(C950,'B2B（ol)'!A:P,16,0)</f>
        <v>#N/A</v>
      </c>
      <c r="M950" s="117">
        <f t="shared" si="168"/>
        <v>0</v>
      </c>
      <c r="N950" s="114" t="e">
        <f>VLOOKUP(C950,'B2B（ol)'!A:K,11,0)</f>
        <v>#N/A</v>
      </c>
      <c r="O950" s="114" t="e">
        <f>VLOOKUP(B950,fulfillment!L:AN,29,0)</f>
        <v>#N/A</v>
      </c>
      <c r="P950" s="113"/>
      <c r="Q950" s="61" t="e">
        <f>VLOOKUP(R950,映射表!A:G,7,0)</f>
        <v>#N/A</v>
      </c>
      <c r="R950" s="131"/>
      <c r="S950" s="131"/>
      <c r="T950" s="131"/>
      <c r="U950" s="131"/>
      <c r="V950" s="131"/>
      <c r="W950" s="131"/>
      <c r="X950" s="131"/>
      <c r="Y950" s="131"/>
      <c r="Z950" s="131"/>
      <c r="AA950" s="131"/>
      <c r="AB950" s="61">
        <f t="shared" si="169"/>
        <v>0</v>
      </c>
      <c r="AE950" s="132"/>
    </row>
    <row r="951" spans="1:31" s="61" customFormat="1">
      <c r="A951" s="61" t="e">
        <f t="shared" si="159"/>
        <v>#N/A</v>
      </c>
      <c r="B951" s="121">
        <f t="shared" si="160"/>
        <v>0</v>
      </c>
      <c r="C951" s="117" t="e">
        <f>VLOOKUP(B951,映射表!A:C,3,0)</f>
        <v>#N/A</v>
      </c>
      <c r="D951" s="121">
        <f t="shared" si="161"/>
        <v>0</v>
      </c>
      <c r="E951" s="100">
        <f t="shared" si="162"/>
        <v>0</v>
      </c>
      <c r="F951" s="121">
        <f t="shared" si="163"/>
        <v>0</v>
      </c>
      <c r="G951" s="121">
        <f t="shared" si="164"/>
        <v>0</v>
      </c>
      <c r="H951" s="99" t="e">
        <f>VLOOKUP(C951,'B2B（ol)'!A:J,10,0)*D951</f>
        <v>#N/A</v>
      </c>
      <c r="I951" s="101" t="e">
        <f t="shared" si="165"/>
        <v>#DIV/0!</v>
      </c>
      <c r="J951" s="101">
        <f t="shared" si="166"/>
        <v>0</v>
      </c>
      <c r="K951" s="121">
        <f t="shared" si="167"/>
        <v>0</v>
      </c>
      <c r="L951" s="121" t="e">
        <f>VLOOKUP(C951,'B2B（ol)'!A:P,16,0)</f>
        <v>#N/A</v>
      </c>
      <c r="M951" s="117">
        <f t="shared" si="168"/>
        <v>0</v>
      </c>
      <c r="N951" s="114" t="e">
        <f>VLOOKUP(C951,'B2B（ol)'!A:K,11,0)</f>
        <v>#N/A</v>
      </c>
      <c r="O951" s="114" t="e">
        <f>VLOOKUP(B951,fulfillment!L:AN,29,0)</f>
        <v>#N/A</v>
      </c>
      <c r="P951" s="113"/>
      <c r="Q951" s="61" t="e">
        <f>VLOOKUP(R951,映射表!A:G,7,0)</f>
        <v>#N/A</v>
      </c>
      <c r="R951" s="131"/>
      <c r="S951" s="131"/>
      <c r="T951" s="131"/>
      <c r="U951" s="131"/>
      <c r="V951" s="131"/>
      <c r="W951" s="131"/>
      <c r="X951" s="131"/>
      <c r="Y951" s="131"/>
      <c r="Z951" s="131"/>
      <c r="AA951" s="131"/>
      <c r="AB951" s="61">
        <f t="shared" si="169"/>
        <v>0</v>
      </c>
      <c r="AE951" s="132"/>
    </row>
    <row r="952" spans="1:31" s="61" customFormat="1">
      <c r="A952" s="61" t="e">
        <f t="shared" si="159"/>
        <v>#N/A</v>
      </c>
      <c r="B952" s="121">
        <f t="shared" si="160"/>
        <v>0</v>
      </c>
      <c r="C952" s="117" t="e">
        <f>VLOOKUP(B952,映射表!A:C,3,0)</f>
        <v>#N/A</v>
      </c>
      <c r="D952" s="121">
        <f t="shared" si="161"/>
        <v>0</v>
      </c>
      <c r="E952" s="100">
        <f t="shared" si="162"/>
        <v>0</v>
      </c>
      <c r="F952" s="121">
        <f t="shared" si="163"/>
        <v>0</v>
      </c>
      <c r="G952" s="121">
        <f t="shared" si="164"/>
        <v>0</v>
      </c>
      <c r="H952" s="99" t="e">
        <f>VLOOKUP(C952,'B2B（ol)'!A:J,10,0)*D952</f>
        <v>#N/A</v>
      </c>
      <c r="I952" s="101" t="e">
        <f t="shared" si="165"/>
        <v>#DIV/0!</v>
      </c>
      <c r="J952" s="101">
        <f t="shared" si="166"/>
        <v>0</v>
      </c>
      <c r="K952" s="121">
        <f t="shared" si="167"/>
        <v>0</v>
      </c>
      <c r="L952" s="121" t="e">
        <f>VLOOKUP(C952,'B2B（ol)'!A:P,16,0)</f>
        <v>#N/A</v>
      </c>
      <c r="M952" s="117">
        <f t="shared" si="168"/>
        <v>0</v>
      </c>
      <c r="N952" s="114" t="e">
        <f>VLOOKUP(C952,'B2B（ol)'!A:K,11,0)</f>
        <v>#N/A</v>
      </c>
      <c r="O952" s="114" t="e">
        <f>VLOOKUP(B952,fulfillment!L:AN,29,0)</f>
        <v>#N/A</v>
      </c>
      <c r="P952" s="113"/>
      <c r="Q952" s="61" t="e">
        <f>VLOOKUP(R952,映射表!A:G,7,0)</f>
        <v>#N/A</v>
      </c>
      <c r="R952" s="131"/>
      <c r="S952" s="131"/>
      <c r="T952" s="131"/>
      <c r="U952" s="131"/>
      <c r="V952" s="131"/>
      <c r="W952" s="131"/>
      <c r="X952" s="131"/>
      <c r="Y952" s="131"/>
      <c r="Z952" s="131"/>
      <c r="AA952" s="131"/>
      <c r="AB952" s="61">
        <f t="shared" si="169"/>
        <v>0</v>
      </c>
      <c r="AE952" s="132"/>
    </row>
    <row r="953" spans="1:31" s="61" customFormat="1">
      <c r="A953" s="61" t="e">
        <f t="shared" si="159"/>
        <v>#N/A</v>
      </c>
      <c r="B953" s="121">
        <f t="shared" si="160"/>
        <v>0</v>
      </c>
      <c r="C953" s="117" t="e">
        <f>VLOOKUP(B953,映射表!A:C,3,0)</f>
        <v>#N/A</v>
      </c>
      <c r="D953" s="121">
        <f t="shared" si="161"/>
        <v>0</v>
      </c>
      <c r="E953" s="100">
        <f t="shared" si="162"/>
        <v>0</v>
      </c>
      <c r="F953" s="121">
        <f t="shared" si="163"/>
        <v>0</v>
      </c>
      <c r="G953" s="121">
        <f t="shared" si="164"/>
        <v>0</v>
      </c>
      <c r="H953" s="99" t="e">
        <f>VLOOKUP(C953,'B2B（ol)'!A:J,10,0)*D953</f>
        <v>#N/A</v>
      </c>
      <c r="I953" s="101" t="e">
        <f t="shared" si="165"/>
        <v>#DIV/0!</v>
      </c>
      <c r="J953" s="101">
        <f t="shared" si="166"/>
        <v>0</v>
      </c>
      <c r="K953" s="121">
        <f t="shared" si="167"/>
        <v>0</v>
      </c>
      <c r="L953" s="121" t="e">
        <f>VLOOKUP(C953,'B2B（ol)'!A:P,16,0)</f>
        <v>#N/A</v>
      </c>
      <c r="M953" s="117">
        <f t="shared" si="168"/>
        <v>0</v>
      </c>
      <c r="N953" s="114" t="e">
        <f>VLOOKUP(C953,'B2B（ol)'!A:K,11,0)</f>
        <v>#N/A</v>
      </c>
      <c r="O953" s="114" t="e">
        <f>VLOOKUP(B953,fulfillment!L:AN,29,0)</f>
        <v>#N/A</v>
      </c>
      <c r="P953" s="113"/>
      <c r="Q953" s="61" t="e">
        <f>VLOOKUP(R953,映射表!A:G,7,0)</f>
        <v>#N/A</v>
      </c>
      <c r="R953" s="131"/>
      <c r="S953" s="131"/>
      <c r="T953" s="131"/>
      <c r="U953" s="131"/>
      <c r="V953" s="131"/>
      <c r="W953" s="131"/>
      <c r="X953" s="131"/>
      <c r="Y953" s="131"/>
      <c r="Z953" s="131"/>
      <c r="AA953" s="131"/>
      <c r="AB953" s="61">
        <f t="shared" si="169"/>
        <v>0</v>
      </c>
      <c r="AE953" s="132"/>
    </row>
    <row r="954" spans="1:31" s="61" customFormat="1">
      <c r="A954" s="61" t="e">
        <f t="shared" si="159"/>
        <v>#N/A</v>
      </c>
      <c r="B954" s="121">
        <f t="shared" si="160"/>
        <v>0</v>
      </c>
      <c r="C954" s="117" t="e">
        <f>VLOOKUP(B954,映射表!A:C,3,0)</f>
        <v>#N/A</v>
      </c>
      <c r="D954" s="121">
        <f t="shared" si="161"/>
        <v>0</v>
      </c>
      <c r="E954" s="100">
        <f t="shared" si="162"/>
        <v>0</v>
      </c>
      <c r="F954" s="121">
        <f t="shared" si="163"/>
        <v>0</v>
      </c>
      <c r="G954" s="121">
        <f t="shared" si="164"/>
        <v>0</v>
      </c>
      <c r="H954" s="99" t="e">
        <f>VLOOKUP(C954,'B2B（ol)'!A:J,10,0)*D954</f>
        <v>#N/A</v>
      </c>
      <c r="I954" s="101" t="e">
        <f t="shared" si="165"/>
        <v>#DIV/0!</v>
      </c>
      <c r="J954" s="101">
        <f t="shared" si="166"/>
        <v>0</v>
      </c>
      <c r="K954" s="121">
        <f t="shared" si="167"/>
        <v>0</v>
      </c>
      <c r="L954" s="121" t="e">
        <f>VLOOKUP(C954,'B2B（ol)'!A:P,16,0)</f>
        <v>#N/A</v>
      </c>
      <c r="M954" s="117">
        <f t="shared" si="168"/>
        <v>0</v>
      </c>
      <c r="N954" s="114" t="e">
        <f>VLOOKUP(C954,'B2B（ol)'!A:K,11,0)</f>
        <v>#N/A</v>
      </c>
      <c r="O954" s="114" t="e">
        <f>VLOOKUP(B954,fulfillment!L:AN,29,0)</f>
        <v>#N/A</v>
      </c>
      <c r="P954" s="113"/>
      <c r="Q954" s="61" t="e">
        <f>VLOOKUP(R954,映射表!A:G,7,0)</f>
        <v>#N/A</v>
      </c>
      <c r="R954" s="131"/>
      <c r="S954" s="131"/>
      <c r="T954" s="131"/>
      <c r="U954" s="131"/>
      <c r="V954" s="131"/>
      <c r="W954" s="131"/>
      <c r="X954" s="131"/>
      <c r="Y954" s="131"/>
      <c r="Z954" s="131"/>
      <c r="AA954" s="131"/>
      <c r="AB954" s="61">
        <f t="shared" si="169"/>
        <v>0</v>
      </c>
      <c r="AE954" s="132"/>
    </row>
    <row r="955" spans="1:31" s="61" customFormat="1">
      <c r="A955" s="61" t="e">
        <f t="shared" si="159"/>
        <v>#N/A</v>
      </c>
      <c r="B955" s="121">
        <f t="shared" si="160"/>
        <v>0</v>
      </c>
      <c r="C955" s="117" t="e">
        <f>VLOOKUP(B955,映射表!A:C,3,0)</f>
        <v>#N/A</v>
      </c>
      <c r="D955" s="121">
        <f t="shared" si="161"/>
        <v>0</v>
      </c>
      <c r="E955" s="100">
        <f t="shared" si="162"/>
        <v>0</v>
      </c>
      <c r="F955" s="121">
        <f t="shared" si="163"/>
        <v>0</v>
      </c>
      <c r="G955" s="121">
        <f t="shared" si="164"/>
        <v>0</v>
      </c>
      <c r="H955" s="99" t="e">
        <f>VLOOKUP(C955,'B2B（ol)'!A:J,10,0)*D955</f>
        <v>#N/A</v>
      </c>
      <c r="I955" s="101" t="e">
        <f t="shared" si="165"/>
        <v>#DIV/0!</v>
      </c>
      <c r="J955" s="101">
        <f t="shared" si="166"/>
        <v>0</v>
      </c>
      <c r="K955" s="121">
        <f t="shared" si="167"/>
        <v>0</v>
      </c>
      <c r="L955" s="121" t="e">
        <f>VLOOKUP(C955,'B2B（ol)'!A:P,16,0)</f>
        <v>#N/A</v>
      </c>
      <c r="M955" s="117">
        <f t="shared" si="168"/>
        <v>0</v>
      </c>
      <c r="N955" s="114" t="e">
        <f>VLOOKUP(C955,'B2B（ol)'!A:K,11,0)</f>
        <v>#N/A</v>
      </c>
      <c r="O955" s="114" t="e">
        <f>VLOOKUP(B955,fulfillment!L:AN,29,0)</f>
        <v>#N/A</v>
      </c>
      <c r="P955" s="113"/>
      <c r="Q955" s="61" t="e">
        <f>VLOOKUP(R955,映射表!A:G,7,0)</f>
        <v>#N/A</v>
      </c>
      <c r="R955" s="131"/>
      <c r="S955" s="131"/>
      <c r="T955" s="131"/>
      <c r="U955" s="131"/>
      <c r="V955" s="131"/>
      <c r="W955" s="131"/>
      <c r="X955" s="131"/>
      <c r="Y955" s="131"/>
      <c r="Z955" s="131"/>
      <c r="AA955" s="131"/>
      <c r="AB955" s="61">
        <f t="shared" si="169"/>
        <v>0</v>
      </c>
      <c r="AE955" s="132"/>
    </row>
    <row r="956" spans="1:31" s="61" customFormat="1">
      <c r="A956" s="61" t="e">
        <f t="shared" si="159"/>
        <v>#N/A</v>
      </c>
      <c r="B956" s="121">
        <f t="shared" si="160"/>
        <v>0</v>
      </c>
      <c r="C956" s="117" t="e">
        <f>VLOOKUP(B956,映射表!A:C,3,0)</f>
        <v>#N/A</v>
      </c>
      <c r="D956" s="121">
        <f t="shared" si="161"/>
        <v>0</v>
      </c>
      <c r="E956" s="100">
        <f t="shared" si="162"/>
        <v>0</v>
      </c>
      <c r="F956" s="121">
        <f t="shared" si="163"/>
        <v>0</v>
      </c>
      <c r="G956" s="121">
        <f t="shared" si="164"/>
        <v>0</v>
      </c>
      <c r="H956" s="99" t="e">
        <f>VLOOKUP(C956,'B2B（ol)'!A:J,10,0)*D956</f>
        <v>#N/A</v>
      </c>
      <c r="I956" s="101" t="e">
        <f t="shared" si="165"/>
        <v>#DIV/0!</v>
      </c>
      <c r="J956" s="101">
        <f t="shared" si="166"/>
        <v>0</v>
      </c>
      <c r="K956" s="121">
        <f t="shared" si="167"/>
        <v>0</v>
      </c>
      <c r="L956" s="121" t="e">
        <f>VLOOKUP(C956,'B2B（ol)'!A:P,16,0)</f>
        <v>#N/A</v>
      </c>
      <c r="M956" s="117">
        <f t="shared" si="168"/>
        <v>0</v>
      </c>
      <c r="N956" s="114" t="e">
        <f>VLOOKUP(C956,'B2B（ol)'!A:K,11,0)</f>
        <v>#N/A</v>
      </c>
      <c r="O956" s="114" t="e">
        <f>VLOOKUP(B956,fulfillment!L:AN,29,0)</f>
        <v>#N/A</v>
      </c>
      <c r="P956" s="113"/>
      <c r="Q956" s="61" t="e">
        <f>VLOOKUP(R956,映射表!A:G,7,0)</f>
        <v>#N/A</v>
      </c>
      <c r="R956" s="131"/>
      <c r="S956" s="131"/>
      <c r="T956" s="131"/>
      <c r="U956" s="131"/>
      <c r="V956" s="131"/>
      <c r="W956" s="131"/>
      <c r="X956" s="131"/>
      <c r="Y956" s="131"/>
      <c r="Z956" s="131"/>
      <c r="AA956" s="131"/>
      <c r="AB956" s="61">
        <f t="shared" si="169"/>
        <v>0</v>
      </c>
      <c r="AE956" s="132"/>
    </row>
    <row r="957" spans="1:31" s="61" customFormat="1">
      <c r="A957" s="61" t="e">
        <f t="shared" si="159"/>
        <v>#N/A</v>
      </c>
      <c r="B957" s="121">
        <f t="shared" si="160"/>
        <v>0</v>
      </c>
      <c r="C957" s="117" t="e">
        <f>VLOOKUP(B957,映射表!A:C,3,0)</f>
        <v>#N/A</v>
      </c>
      <c r="D957" s="121">
        <f t="shared" si="161"/>
        <v>0</v>
      </c>
      <c r="E957" s="100">
        <f t="shared" si="162"/>
        <v>0</v>
      </c>
      <c r="F957" s="121">
        <f t="shared" si="163"/>
        <v>0</v>
      </c>
      <c r="G957" s="121">
        <f t="shared" si="164"/>
        <v>0</v>
      </c>
      <c r="H957" s="99" t="e">
        <f>VLOOKUP(C957,'B2B（ol)'!A:J,10,0)*D957</f>
        <v>#N/A</v>
      </c>
      <c r="I957" s="101" t="e">
        <f t="shared" si="165"/>
        <v>#DIV/0!</v>
      </c>
      <c r="J957" s="101">
        <f t="shared" si="166"/>
        <v>0</v>
      </c>
      <c r="K957" s="121">
        <f t="shared" si="167"/>
        <v>0</v>
      </c>
      <c r="L957" s="121" t="e">
        <f>VLOOKUP(C957,'B2B（ol)'!A:P,16,0)</f>
        <v>#N/A</v>
      </c>
      <c r="M957" s="117">
        <f t="shared" si="168"/>
        <v>0</v>
      </c>
      <c r="N957" s="114" t="e">
        <f>VLOOKUP(C957,'B2B（ol)'!A:K,11,0)</f>
        <v>#N/A</v>
      </c>
      <c r="O957" s="114" t="e">
        <f>VLOOKUP(B957,fulfillment!L:AN,29,0)</f>
        <v>#N/A</v>
      </c>
      <c r="P957" s="113"/>
      <c r="Q957" s="61" t="e">
        <f>VLOOKUP(R957,映射表!A:G,7,0)</f>
        <v>#N/A</v>
      </c>
      <c r="R957" s="131"/>
      <c r="S957" s="131"/>
      <c r="T957" s="131"/>
      <c r="U957" s="131"/>
      <c r="V957" s="131"/>
      <c r="W957" s="131"/>
      <c r="X957" s="131"/>
      <c r="Y957" s="131"/>
      <c r="Z957" s="131"/>
      <c r="AA957" s="131"/>
      <c r="AB957" s="61">
        <f t="shared" si="169"/>
        <v>0</v>
      </c>
      <c r="AE957" s="132"/>
    </row>
    <row r="958" spans="1:31" s="61" customFormat="1">
      <c r="A958" s="61" t="e">
        <f t="shared" si="159"/>
        <v>#N/A</v>
      </c>
      <c r="B958" s="121">
        <f t="shared" si="160"/>
        <v>0</v>
      </c>
      <c r="C958" s="117" t="e">
        <f>VLOOKUP(B958,映射表!A:C,3,0)</f>
        <v>#N/A</v>
      </c>
      <c r="D958" s="121">
        <f t="shared" si="161"/>
        <v>0</v>
      </c>
      <c r="E958" s="100">
        <f t="shared" si="162"/>
        <v>0</v>
      </c>
      <c r="F958" s="121">
        <f t="shared" si="163"/>
        <v>0</v>
      </c>
      <c r="G958" s="121">
        <f t="shared" si="164"/>
        <v>0</v>
      </c>
      <c r="H958" s="99" t="e">
        <f>VLOOKUP(C958,'B2B（ol)'!A:J,10,0)*D958</f>
        <v>#N/A</v>
      </c>
      <c r="I958" s="101" t="e">
        <f t="shared" si="165"/>
        <v>#DIV/0!</v>
      </c>
      <c r="J958" s="101">
        <f t="shared" si="166"/>
        <v>0</v>
      </c>
      <c r="K958" s="121">
        <f t="shared" si="167"/>
        <v>0</v>
      </c>
      <c r="L958" s="121" t="e">
        <f>VLOOKUP(C958,'B2B（ol)'!A:P,16,0)</f>
        <v>#N/A</v>
      </c>
      <c r="M958" s="117">
        <f t="shared" si="168"/>
        <v>0</v>
      </c>
      <c r="N958" s="114" t="e">
        <f>VLOOKUP(C958,'B2B（ol)'!A:K,11,0)</f>
        <v>#N/A</v>
      </c>
      <c r="O958" s="114" t="e">
        <f>VLOOKUP(B958,fulfillment!L:AN,29,0)</f>
        <v>#N/A</v>
      </c>
      <c r="P958" s="113"/>
      <c r="Q958" s="61" t="e">
        <f>VLOOKUP(R958,映射表!A:G,7,0)</f>
        <v>#N/A</v>
      </c>
      <c r="R958" s="131"/>
      <c r="S958" s="131"/>
      <c r="T958" s="131"/>
      <c r="U958" s="131"/>
      <c r="V958" s="131"/>
      <c r="W958" s="131"/>
      <c r="X958" s="131"/>
      <c r="Y958" s="131"/>
      <c r="Z958" s="131"/>
      <c r="AA958" s="131"/>
      <c r="AB958" s="61">
        <f t="shared" si="169"/>
        <v>0</v>
      </c>
      <c r="AE958" s="132"/>
    </row>
    <row r="959" spans="1:31" s="61" customFormat="1">
      <c r="A959" s="61" t="e">
        <f t="shared" si="159"/>
        <v>#N/A</v>
      </c>
      <c r="B959" s="121">
        <f t="shared" si="160"/>
        <v>0</v>
      </c>
      <c r="C959" s="117" t="e">
        <f>VLOOKUP(B959,映射表!A:C,3,0)</f>
        <v>#N/A</v>
      </c>
      <c r="D959" s="121">
        <f t="shared" si="161"/>
        <v>0</v>
      </c>
      <c r="E959" s="100">
        <f t="shared" si="162"/>
        <v>0</v>
      </c>
      <c r="F959" s="121">
        <f t="shared" si="163"/>
        <v>0</v>
      </c>
      <c r="G959" s="121">
        <f t="shared" si="164"/>
        <v>0</v>
      </c>
      <c r="H959" s="99" t="e">
        <f>VLOOKUP(C959,'B2B（ol)'!A:J,10,0)*D959</f>
        <v>#N/A</v>
      </c>
      <c r="I959" s="101" t="e">
        <f t="shared" si="165"/>
        <v>#DIV/0!</v>
      </c>
      <c r="J959" s="101">
        <f t="shared" si="166"/>
        <v>0</v>
      </c>
      <c r="K959" s="121">
        <f t="shared" si="167"/>
        <v>0</v>
      </c>
      <c r="L959" s="121" t="e">
        <f>VLOOKUP(C959,'B2B（ol)'!A:P,16,0)</f>
        <v>#N/A</v>
      </c>
      <c r="M959" s="117">
        <f t="shared" si="168"/>
        <v>0</v>
      </c>
      <c r="N959" s="114" t="e">
        <f>VLOOKUP(C959,'B2B（ol)'!A:K,11,0)</f>
        <v>#N/A</v>
      </c>
      <c r="O959" s="114" t="e">
        <f>VLOOKUP(B959,fulfillment!L:AN,29,0)</f>
        <v>#N/A</v>
      </c>
      <c r="P959" s="113"/>
      <c r="Q959" s="61" t="e">
        <f>VLOOKUP(R959,映射表!A:G,7,0)</f>
        <v>#N/A</v>
      </c>
      <c r="R959" s="131"/>
      <c r="S959" s="131"/>
      <c r="T959" s="131"/>
      <c r="U959" s="131"/>
      <c r="V959" s="131"/>
      <c r="W959" s="131"/>
      <c r="X959" s="131"/>
      <c r="Y959" s="131"/>
      <c r="Z959" s="131"/>
      <c r="AA959" s="131"/>
      <c r="AB959" s="61">
        <f t="shared" si="169"/>
        <v>0</v>
      </c>
      <c r="AE959" s="132"/>
    </row>
    <row r="960" spans="1:31" s="61" customFormat="1">
      <c r="A960" s="61" t="e">
        <f t="shared" si="159"/>
        <v>#N/A</v>
      </c>
      <c r="B960" s="121">
        <f t="shared" si="160"/>
        <v>0</v>
      </c>
      <c r="C960" s="117" t="e">
        <f>VLOOKUP(B960,映射表!A:C,3,0)</f>
        <v>#N/A</v>
      </c>
      <c r="D960" s="121">
        <f t="shared" si="161"/>
        <v>0</v>
      </c>
      <c r="E960" s="100">
        <f t="shared" si="162"/>
        <v>0</v>
      </c>
      <c r="F960" s="121">
        <f t="shared" si="163"/>
        <v>0</v>
      </c>
      <c r="G960" s="121">
        <f t="shared" si="164"/>
        <v>0</v>
      </c>
      <c r="H960" s="99" t="e">
        <f>VLOOKUP(C960,'B2B（ol)'!A:J,10,0)*D960</f>
        <v>#N/A</v>
      </c>
      <c r="I960" s="101" t="e">
        <f t="shared" si="165"/>
        <v>#DIV/0!</v>
      </c>
      <c r="J960" s="101">
        <f t="shared" si="166"/>
        <v>0</v>
      </c>
      <c r="K960" s="121">
        <f t="shared" si="167"/>
        <v>0</v>
      </c>
      <c r="L960" s="121" t="e">
        <f>VLOOKUP(C960,'B2B（ol)'!A:P,16,0)</f>
        <v>#N/A</v>
      </c>
      <c r="M960" s="117">
        <f t="shared" si="168"/>
        <v>0</v>
      </c>
      <c r="N960" s="114" t="e">
        <f>VLOOKUP(C960,'B2B（ol)'!A:K,11,0)</f>
        <v>#N/A</v>
      </c>
      <c r="O960" s="114" t="e">
        <f>VLOOKUP(B960,fulfillment!L:AN,29,0)</f>
        <v>#N/A</v>
      </c>
      <c r="P960" s="113"/>
      <c r="Q960" s="61" t="e">
        <f>VLOOKUP(R960,映射表!A:G,7,0)</f>
        <v>#N/A</v>
      </c>
      <c r="R960" s="131"/>
      <c r="S960" s="131"/>
      <c r="T960" s="131"/>
      <c r="U960" s="131"/>
      <c r="V960" s="131"/>
      <c r="W960" s="131"/>
      <c r="X960" s="131"/>
      <c r="Y960" s="131"/>
      <c r="Z960" s="131"/>
      <c r="AA960" s="131"/>
      <c r="AB960" s="61">
        <f t="shared" si="169"/>
        <v>0</v>
      </c>
      <c r="AE960" s="132"/>
    </row>
    <row r="961" spans="1:31" s="61" customFormat="1">
      <c r="A961" s="61" t="e">
        <f t="shared" si="159"/>
        <v>#N/A</v>
      </c>
      <c r="B961" s="121">
        <f t="shared" si="160"/>
        <v>0</v>
      </c>
      <c r="C961" s="117" t="e">
        <f>VLOOKUP(B961,映射表!A:C,3,0)</f>
        <v>#N/A</v>
      </c>
      <c r="D961" s="121">
        <f t="shared" si="161"/>
        <v>0</v>
      </c>
      <c r="E961" s="100">
        <f t="shared" si="162"/>
        <v>0</v>
      </c>
      <c r="F961" s="121">
        <f t="shared" si="163"/>
        <v>0</v>
      </c>
      <c r="G961" s="121">
        <f t="shared" si="164"/>
        <v>0</v>
      </c>
      <c r="H961" s="99" t="e">
        <f>VLOOKUP(C961,'B2B（ol)'!A:J,10,0)*D961</f>
        <v>#N/A</v>
      </c>
      <c r="I961" s="101" t="e">
        <f t="shared" si="165"/>
        <v>#DIV/0!</v>
      </c>
      <c r="J961" s="101">
        <f t="shared" si="166"/>
        <v>0</v>
      </c>
      <c r="K961" s="121">
        <f t="shared" si="167"/>
        <v>0</v>
      </c>
      <c r="L961" s="121" t="e">
        <f>VLOOKUP(C961,'B2B（ol)'!A:P,16,0)</f>
        <v>#N/A</v>
      </c>
      <c r="M961" s="117">
        <f t="shared" si="168"/>
        <v>0</v>
      </c>
      <c r="N961" s="114" t="e">
        <f>VLOOKUP(C961,'B2B（ol)'!A:K,11,0)</f>
        <v>#N/A</v>
      </c>
      <c r="O961" s="114" t="e">
        <f>VLOOKUP(B961,fulfillment!L:AN,29,0)</f>
        <v>#N/A</v>
      </c>
      <c r="P961" s="113"/>
      <c r="Q961" s="61" t="e">
        <f>VLOOKUP(R961,映射表!A:G,7,0)</f>
        <v>#N/A</v>
      </c>
      <c r="R961" s="131"/>
      <c r="S961" s="131"/>
      <c r="T961" s="131"/>
      <c r="U961" s="131"/>
      <c r="V961" s="131"/>
      <c r="W961" s="131"/>
      <c r="X961" s="131"/>
      <c r="Y961" s="131"/>
      <c r="Z961" s="131"/>
      <c r="AA961" s="131"/>
      <c r="AB961" s="61">
        <f t="shared" si="169"/>
        <v>0</v>
      </c>
      <c r="AE961" s="132"/>
    </row>
    <row r="962" spans="1:31" s="61" customFormat="1">
      <c r="A962" s="61" t="e">
        <f t="shared" ref="A962:A1025" si="170">Q962</f>
        <v>#N/A</v>
      </c>
      <c r="B962" s="121">
        <f t="shared" ref="B962:B1025" si="171">R962</f>
        <v>0</v>
      </c>
      <c r="C962" s="117" t="e">
        <f>VLOOKUP(B962,映射表!A:C,3,0)</f>
        <v>#N/A</v>
      </c>
      <c r="D962" s="121">
        <f t="shared" si="161"/>
        <v>0</v>
      </c>
      <c r="E962" s="100">
        <f t="shared" si="162"/>
        <v>0</v>
      </c>
      <c r="F962" s="121">
        <f t="shared" si="163"/>
        <v>0</v>
      </c>
      <c r="G962" s="121">
        <f t="shared" si="164"/>
        <v>0</v>
      </c>
      <c r="H962" s="99" t="e">
        <f>VLOOKUP(C962,'B2B（ol)'!A:J,10,0)*D962</f>
        <v>#N/A</v>
      </c>
      <c r="I962" s="101" t="e">
        <f t="shared" si="165"/>
        <v>#DIV/0!</v>
      </c>
      <c r="J962" s="101">
        <f t="shared" si="166"/>
        <v>0</v>
      </c>
      <c r="K962" s="121">
        <f t="shared" si="167"/>
        <v>0</v>
      </c>
      <c r="L962" s="121" t="e">
        <f>VLOOKUP(C962,'B2B（ol)'!A:P,16,0)</f>
        <v>#N/A</v>
      </c>
      <c r="M962" s="117">
        <f t="shared" si="168"/>
        <v>0</v>
      </c>
      <c r="N962" s="114" t="e">
        <f>VLOOKUP(C962,'B2B（ol)'!A:K,11,0)</f>
        <v>#N/A</v>
      </c>
      <c r="O962" s="114" t="e">
        <f>VLOOKUP(B962,fulfillment!L:AN,29,0)</f>
        <v>#N/A</v>
      </c>
      <c r="P962" s="113"/>
      <c r="Q962" s="61" t="e">
        <f>VLOOKUP(R962,映射表!A:G,7,0)</f>
        <v>#N/A</v>
      </c>
      <c r="R962" s="131"/>
      <c r="S962" s="131"/>
      <c r="T962" s="131"/>
      <c r="U962" s="131"/>
      <c r="V962" s="131"/>
      <c r="W962" s="131"/>
      <c r="X962" s="131"/>
      <c r="Y962" s="131"/>
      <c r="Z962" s="131"/>
      <c r="AA962" s="131"/>
      <c r="AB962" s="61">
        <f t="shared" si="169"/>
        <v>0</v>
      </c>
      <c r="AE962" s="132"/>
    </row>
    <row r="963" spans="1:31" s="61" customFormat="1">
      <c r="A963" s="61" t="e">
        <f t="shared" si="170"/>
        <v>#N/A</v>
      </c>
      <c r="B963" s="121">
        <f t="shared" si="171"/>
        <v>0</v>
      </c>
      <c r="C963" s="117" t="e">
        <f>VLOOKUP(B963,映射表!A:C,3,0)</f>
        <v>#N/A</v>
      </c>
      <c r="D963" s="121">
        <f t="shared" si="161"/>
        <v>0</v>
      </c>
      <c r="E963" s="100">
        <f t="shared" si="162"/>
        <v>0</v>
      </c>
      <c r="F963" s="121">
        <f t="shared" si="163"/>
        <v>0</v>
      </c>
      <c r="G963" s="121">
        <f t="shared" si="164"/>
        <v>0</v>
      </c>
      <c r="H963" s="99" t="e">
        <f>VLOOKUP(C963,'B2B（ol)'!A:J,10,0)*D963</f>
        <v>#N/A</v>
      </c>
      <c r="I963" s="101" t="e">
        <f t="shared" si="165"/>
        <v>#DIV/0!</v>
      </c>
      <c r="J963" s="101">
        <f t="shared" si="166"/>
        <v>0</v>
      </c>
      <c r="K963" s="121">
        <f t="shared" si="167"/>
        <v>0</v>
      </c>
      <c r="L963" s="121" t="e">
        <f>VLOOKUP(C963,'B2B（ol)'!A:P,16,0)</f>
        <v>#N/A</v>
      </c>
      <c r="M963" s="117">
        <f t="shared" si="168"/>
        <v>0</v>
      </c>
      <c r="N963" s="114" t="e">
        <f>VLOOKUP(C963,'B2B（ol)'!A:K,11,0)</f>
        <v>#N/A</v>
      </c>
      <c r="O963" s="114" t="e">
        <f>VLOOKUP(B963,fulfillment!L:AN,29,0)</f>
        <v>#N/A</v>
      </c>
      <c r="P963" s="113"/>
      <c r="Q963" s="61" t="e">
        <f>VLOOKUP(R963,映射表!A:G,7,0)</f>
        <v>#N/A</v>
      </c>
      <c r="R963" s="131"/>
      <c r="S963" s="131"/>
      <c r="T963" s="131"/>
      <c r="U963" s="131"/>
      <c r="V963" s="131"/>
      <c r="W963" s="131"/>
      <c r="X963" s="131"/>
      <c r="Y963" s="131"/>
      <c r="Z963" s="131"/>
      <c r="AA963" s="131"/>
      <c r="AB963" s="61">
        <f t="shared" si="169"/>
        <v>0</v>
      </c>
      <c r="AE963" s="132"/>
    </row>
    <row r="964" spans="1:31" s="61" customFormat="1">
      <c r="A964" s="61" t="e">
        <f t="shared" si="170"/>
        <v>#N/A</v>
      </c>
      <c r="B964" s="121">
        <f t="shared" si="171"/>
        <v>0</v>
      </c>
      <c r="C964" s="117" t="e">
        <f>VLOOKUP(B964,映射表!A:C,3,0)</f>
        <v>#N/A</v>
      </c>
      <c r="D964" s="121">
        <f t="shared" ref="D964:D1027" si="172">U964</f>
        <v>0</v>
      </c>
      <c r="E964" s="100">
        <f t="shared" ref="E964:E1027" si="173">IFERROR(W964/D964,0)*D964</f>
        <v>0</v>
      </c>
      <c r="F964" s="121">
        <f t="shared" ref="F964:F1027" si="174">IFERROR(Y964/D964,0)*D964</f>
        <v>0</v>
      </c>
      <c r="G964" s="121">
        <f t="shared" ref="G964:G1027" si="175">IFERROR(IF((E964+F964)&gt;200,(E964+F964-200)*0.9+200*0.85,(E964+F964)*0.85),0)</f>
        <v>0</v>
      </c>
      <c r="H964" s="99" t="e">
        <f>VLOOKUP(C964,'B2B（ol)'!A:J,10,0)*D964</f>
        <v>#N/A</v>
      </c>
      <c r="I964" s="101" t="e">
        <f t="shared" ref="I964:I1027" si="176">(M964*0.05/D964)*D964</f>
        <v>#DIV/0!</v>
      </c>
      <c r="J964" s="101">
        <f t="shared" ref="J964:J1027" si="177">IFERROR((G964-H964-(I964/D964))/(E964+F964),0)</f>
        <v>0</v>
      </c>
      <c r="K964" s="121">
        <f t="shared" ref="K964:K1027" si="178">IFERROR((G964-H964-I964),0)</f>
        <v>0</v>
      </c>
      <c r="L964" s="121" t="e">
        <f>VLOOKUP(C964,'B2B（ol)'!A:P,16,0)</f>
        <v>#N/A</v>
      </c>
      <c r="M964" s="117">
        <f t="shared" ref="M964:M1027" si="179">(E964+F964)</f>
        <v>0</v>
      </c>
      <c r="N964" s="114" t="e">
        <f>VLOOKUP(C964,'B2B（ol)'!A:K,11,0)</f>
        <v>#N/A</v>
      </c>
      <c r="O964" s="114" t="e">
        <f>VLOOKUP(B964,fulfillment!L:AN,29,0)</f>
        <v>#N/A</v>
      </c>
      <c r="P964" s="113"/>
      <c r="Q964" s="61" t="e">
        <f>VLOOKUP(R964,映射表!A:G,7,0)</f>
        <v>#N/A</v>
      </c>
      <c r="R964" s="131"/>
      <c r="S964" s="131"/>
      <c r="T964" s="131"/>
      <c r="U964" s="131"/>
      <c r="V964" s="131"/>
      <c r="W964" s="131"/>
      <c r="X964" s="131"/>
      <c r="Y964" s="131"/>
      <c r="Z964" s="131"/>
      <c r="AA964" s="131"/>
      <c r="AB964" s="61">
        <f t="shared" si="169"/>
        <v>0</v>
      </c>
      <c r="AE964" s="132"/>
    </row>
    <row r="965" spans="1:31" s="61" customFormat="1">
      <c r="A965" s="61" t="e">
        <f t="shared" si="170"/>
        <v>#N/A</v>
      </c>
      <c r="B965" s="121">
        <f t="shared" si="171"/>
        <v>0</v>
      </c>
      <c r="C965" s="117" t="e">
        <f>VLOOKUP(B965,映射表!A:C,3,0)</f>
        <v>#N/A</v>
      </c>
      <c r="D965" s="121">
        <f t="shared" si="172"/>
        <v>0</v>
      </c>
      <c r="E965" s="100">
        <f t="shared" si="173"/>
        <v>0</v>
      </c>
      <c r="F965" s="121">
        <f t="shared" si="174"/>
        <v>0</v>
      </c>
      <c r="G965" s="121">
        <f t="shared" si="175"/>
        <v>0</v>
      </c>
      <c r="H965" s="99" t="e">
        <f>VLOOKUP(C965,'B2B（ol)'!A:J,10,0)*D965</f>
        <v>#N/A</v>
      </c>
      <c r="I965" s="101" t="e">
        <f t="shared" si="176"/>
        <v>#DIV/0!</v>
      </c>
      <c r="J965" s="101">
        <f t="shared" si="177"/>
        <v>0</v>
      </c>
      <c r="K965" s="121">
        <f t="shared" si="178"/>
        <v>0</v>
      </c>
      <c r="L965" s="121" t="e">
        <f>VLOOKUP(C965,'B2B（ol)'!A:P,16,0)</f>
        <v>#N/A</v>
      </c>
      <c r="M965" s="117">
        <f t="shared" si="179"/>
        <v>0</v>
      </c>
      <c r="N965" s="114" t="e">
        <f>VLOOKUP(C965,'B2B（ol)'!A:K,11,0)</f>
        <v>#N/A</v>
      </c>
      <c r="O965" s="114" t="e">
        <f>VLOOKUP(B965,fulfillment!L:AN,29,0)</f>
        <v>#N/A</v>
      </c>
      <c r="P965" s="113"/>
      <c r="Q965" s="61" t="e">
        <f>VLOOKUP(R965,映射表!A:G,7,0)</f>
        <v>#N/A</v>
      </c>
      <c r="R965" s="131"/>
      <c r="S965" s="131"/>
      <c r="T965" s="131"/>
      <c r="U965" s="131"/>
      <c r="V965" s="131"/>
      <c r="W965" s="131"/>
      <c r="X965" s="131"/>
      <c r="Y965" s="131"/>
      <c r="Z965" s="131"/>
      <c r="AA965" s="131"/>
      <c r="AB965" s="61">
        <f t="shared" si="169"/>
        <v>0</v>
      </c>
      <c r="AE965" s="132"/>
    </row>
    <row r="966" spans="1:31" s="61" customFormat="1">
      <c r="A966" s="61" t="e">
        <f t="shared" si="170"/>
        <v>#N/A</v>
      </c>
      <c r="B966" s="121">
        <f t="shared" si="171"/>
        <v>0</v>
      </c>
      <c r="C966" s="117" t="e">
        <f>VLOOKUP(B966,映射表!A:C,3,0)</f>
        <v>#N/A</v>
      </c>
      <c r="D966" s="121">
        <f t="shared" si="172"/>
        <v>0</v>
      </c>
      <c r="E966" s="100">
        <f t="shared" si="173"/>
        <v>0</v>
      </c>
      <c r="F966" s="121">
        <f t="shared" si="174"/>
        <v>0</v>
      </c>
      <c r="G966" s="121">
        <f t="shared" si="175"/>
        <v>0</v>
      </c>
      <c r="H966" s="99" t="e">
        <f>VLOOKUP(C966,'B2B（ol)'!A:J,10,0)*D966</f>
        <v>#N/A</v>
      </c>
      <c r="I966" s="101" t="e">
        <f t="shared" si="176"/>
        <v>#DIV/0!</v>
      </c>
      <c r="J966" s="101">
        <f t="shared" si="177"/>
        <v>0</v>
      </c>
      <c r="K966" s="121">
        <f t="shared" si="178"/>
        <v>0</v>
      </c>
      <c r="L966" s="121" t="e">
        <f>VLOOKUP(C966,'B2B（ol)'!A:P,16,0)</f>
        <v>#N/A</v>
      </c>
      <c r="M966" s="117">
        <f t="shared" si="179"/>
        <v>0</v>
      </c>
      <c r="N966" s="114" t="e">
        <f>VLOOKUP(C966,'B2B（ol)'!A:K,11,0)</f>
        <v>#N/A</v>
      </c>
      <c r="O966" s="114" t="e">
        <f>VLOOKUP(B966,fulfillment!L:AN,29,0)</f>
        <v>#N/A</v>
      </c>
      <c r="P966" s="113"/>
      <c r="Q966" s="61" t="e">
        <f>VLOOKUP(R966,映射表!A:G,7,0)</f>
        <v>#N/A</v>
      </c>
      <c r="R966" s="131"/>
      <c r="S966" s="131"/>
      <c r="T966" s="131"/>
      <c r="U966" s="131"/>
      <c r="V966" s="131"/>
      <c r="W966" s="131"/>
      <c r="X966" s="131"/>
      <c r="Y966" s="131"/>
      <c r="Z966" s="131"/>
      <c r="AA966" s="131"/>
      <c r="AB966" s="61">
        <f t="shared" si="169"/>
        <v>0</v>
      </c>
      <c r="AE966" s="132"/>
    </row>
    <row r="967" spans="1:31" s="61" customFormat="1">
      <c r="A967" s="61" t="e">
        <f t="shared" si="170"/>
        <v>#N/A</v>
      </c>
      <c r="B967" s="121">
        <f t="shared" si="171"/>
        <v>0</v>
      </c>
      <c r="C967" s="117" t="e">
        <f>VLOOKUP(B967,映射表!A:C,3,0)</f>
        <v>#N/A</v>
      </c>
      <c r="D967" s="121">
        <f t="shared" si="172"/>
        <v>0</v>
      </c>
      <c r="E967" s="100">
        <f t="shared" si="173"/>
        <v>0</v>
      </c>
      <c r="F967" s="121">
        <f t="shared" si="174"/>
        <v>0</v>
      </c>
      <c r="G967" s="121">
        <f t="shared" si="175"/>
        <v>0</v>
      </c>
      <c r="H967" s="99" t="e">
        <f>VLOOKUP(C967,'B2B（ol)'!A:J,10,0)*D967</f>
        <v>#N/A</v>
      </c>
      <c r="I967" s="101" t="e">
        <f t="shared" si="176"/>
        <v>#DIV/0!</v>
      </c>
      <c r="J967" s="101">
        <f t="shared" si="177"/>
        <v>0</v>
      </c>
      <c r="K967" s="121">
        <f t="shared" si="178"/>
        <v>0</v>
      </c>
      <c r="L967" s="121" t="e">
        <f>VLOOKUP(C967,'B2B（ol)'!A:P,16,0)</f>
        <v>#N/A</v>
      </c>
      <c r="M967" s="117">
        <f t="shared" si="179"/>
        <v>0</v>
      </c>
      <c r="N967" s="114" t="e">
        <f>VLOOKUP(C967,'B2B（ol)'!A:K,11,0)</f>
        <v>#N/A</v>
      </c>
      <c r="O967" s="114" t="e">
        <f>VLOOKUP(B967,fulfillment!L:AN,29,0)</f>
        <v>#N/A</v>
      </c>
      <c r="P967" s="113"/>
      <c r="Q967" s="61" t="e">
        <f>VLOOKUP(R967,映射表!A:G,7,0)</f>
        <v>#N/A</v>
      </c>
      <c r="R967" s="131"/>
      <c r="S967" s="131"/>
      <c r="T967" s="131"/>
      <c r="U967" s="131"/>
      <c r="V967" s="131"/>
      <c r="W967" s="131"/>
      <c r="X967" s="131"/>
      <c r="Y967" s="131"/>
      <c r="Z967" s="131"/>
      <c r="AA967" s="131"/>
      <c r="AB967" s="61">
        <f t="shared" si="169"/>
        <v>0</v>
      </c>
      <c r="AE967" s="132"/>
    </row>
    <row r="968" spans="1:31" s="61" customFormat="1">
      <c r="A968" s="61" t="e">
        <f t="shared" si="170"/>
        <v>#N/A</v>
      </c>
      <c r="B968" s="121">
        <f t="shared" si="171"/>
        <v>0</v>
      </c>
      <c r="C968" s="117" t="e">
        <f>VLOOKUP(B968,映射表!A:C,3,0)</f>
        <v>#N/A</v>
      </c>
      <c r="D968" s="121">
        <f t="shared" si="172"/>
        <v>0</v>
      </c>
      <c r="E968" s="100">
        <f t="shared" si="173"/>
        <v>0</v>
      </c>
      <c r="F968" s="121">
        <f t="shared" si="174"/>
        <v>0</v>
      </c>
      <c r="G968" s="121">
        <f t="shared" si="175"/>
        <v>0</v>
      </c>
      <c r="H968" s="99" t="e">
        <f>VLOOKUP(C968,'B2B（ol)'!A:J,10,0)*D968</f>
        <v>#N/A</v>
      </c>
      <c r="I968" s="101" t="e">
        <f t="shared" si="176"/>
        <v>#DIV/0!</v>
      </c>
      <c r="J968" s="101">
        <f t="shared" si="177"/>
        <v>0</v>
      </c>
      <c r="K968" s="121">
        <f t="shared" si="178"/>
        <v>0</v>
      </c>
      <c r="L968" s="121" t="e">
        <f>VLOOKUP(C968,'B2B（ol)'!A:P,16,0)</f>
        <v>#N/A</v>
      </c>
      <c r="M968" s="117">
        <f t="shared" si="179"/>
        <v>0</v>
      </c>
      <c r="N968" s="114" t="e">
        <f>VLOOKUP(C968,'B2B（ol)'!A:K,11,0)</f>
        <v>#N/A</v>
      </c>
      <c r="O968" s="114" t="e">
        <f>VLOOKUP(B968,fulfillment!L:AN,29,0)</f>
        <v>#N/A</v>
      </c>
      <c r="P968" s="113"/>
      <c r="Q968" s="61" t="e">
        <f>VLOOKUP(R968,映射表!A:G,7,0)</f>
        <v>#N/A</v>
      </c>
      <c r="R968" s="131"/>
      <c r="S968" s="131"/>
      <c r="T968" s="131"/>
      <c r="U968" s="131"/>
      <c r="V968" s="131"/>
      <c r="W968" s="131"/>
      <c r="X968" s="131"/>
      <c r="Y968" s="131"/>
      <c r="Z968" s="131"/>
      <c r="AA968" s="131"/>
      <c r="AB968" s="61">
        <f t="shared" si="169"/>
        <v>0</v>
      </c>
      <c r="AE968" s="132"/>
    </row>
    <row r="969" spans="1:31" s="61" customFormat="1">
      <c r="A969" s="61" t="e">
        <f t="shared" si="170"/>
        <v>#N/A</v>
      </c>
      <c r="B969" s="121">
        <f t="shared" si="171"/>
        <v>0</v>
      </c>
      <c r="C969" s="117" t="e">
        <f>VLOOKUP(B969,映射表!A:C,3,0)</f>
        <v>#N/A</v>
      </c>
      <c r="D969" s="121">
        <f t="shared" si="172"/>
        <v>0</v>
      </c>
      <c r="E969" s="100">
        <f t="shared" si="173"/>
        <v>0</v>
      </c>
      <c r="F969" s="121">
        <f t="shared" si="174"/>
        <v>0</v>
      </c>
      <c r="G969" s="121">
        <f t="shared" si="175"/>
        <v>0</v>
      </c>
      <c r="H969" s="99" t="e">
        <f>VLOOKUP(C969,'B2B（ol)'!A:J,10,0)*D969</f>
        <v>#N/A</v>
      </c>
      <c r="I969" s="101" t="e">
        <f t="shared" si="176"/>
        <v>#DIV/0!</v>
      </c>
      <c r="J969" s="101">
        <f t="shared" si="177"/>
        <v>0</v>
      </c>
      <c r="K969" s="121">
        <f t="shared" si="178"/>
        <v>0</v>
      </c>
      <c r="L969" s="121" t="e">
        <f>VLOOKUP(C969,'B2B（ol)'!A:P,16,0)</f>
        <v>#N/A</v>
      </c>
      <c r="M969" s="117">
        <f t="shared" si="179"/>
        <v>0</v>
      </c>
      <c r="N969" s="114" t="e">
        <f>VLOOKUP(C969,'B2B（ol)'!A:K,11,0)</f>
        <v>#N/A</v>
      </c>
      <c r="O969" s="114" t="e">
        <f>VLOOKUP(B969,fulfillment!L:AN,29,0)</f>
        <v>#N/A</v>
      </c>
      <c r="P969" s="113"/>
      <c r="Q969" s="61" t="e">
        <f>VLOOKUP(R969,映射表!A:G,7,0)</f>
        <v>#N/A</v>
      </c>
      <c r="R969" s="131"/>
      <c r="S969" s="131"/>
      <c r="T969" s="131"/>
      <c r="U969" s="131"/>
      <c r="V969" s="131"/>
      <c r="W969" s="131"/>
      <c r="X969" s="131"/>
      <c r="Y969" s="131"/>
      <c r="Z969" s="131"/>
      <c r="AA969" s="131"/>
      <c r="AB969" s="61">
        <f t="shared" si="169"/>
        <v>0</v>
      </c>
      <c r="AE969" s="132"/>
    </row>
    <row r="970" spans="1:31" s="61" customFormat="1">
      <c r="A970" s="61" t="e">
        <f t="shared" si="170"/>
        <v>#N/A</v>
      </c>
      <c r="B970" s="121">
        <f t="shared" si="171"/>
        <v>0</v>
      </c>
      <c r="C970" s="117" t="e">
        <f>VLOOKUP(B970,映射表!A:C,3,0)</f>
        <v>#N/A</v>
      </c>
      <c r="D970" s="121">
        <f t="shared" si="172"/>
        <v>0</v>
      </c>
      <c r="E970" s="100">
        <f t="shared" si="173"/>
        <v>0</v>
      </c>
      <c r="F970" s="121">
        <f t="shared" si="174"/>
        <v>0</v>
      </c>
      <c r="G970" s="121">
        <f t="shared" si="175"/>
        <v>0</v>
      </c>
      <c r="H970" s="99" t="e">
        <f>VLOOKUP(C970,'B2B（ol)'!A:J,10,0)*D970</f>
        <v>#N/A</v>
      </c>
      <c r="I970" s="101" t="e">
        <f t="shared" si="176"/>
        <v>#DIV/0!</v>
      </c>
      <c r="J970" s="101">
        <f t="shared" si="177"/>
        <v>0</v>
      </c>
      <c r="K970" s="121">
        <f t="shared" si="178"/>
        <v>0</v>
      </c>
      <c r="L970" s="121" t="e">
        <f>VLOOKUP(C970,'B2B（ol)'!A:P,16,0)</f>
        <v>#N/A</v>
      </c>
      <c r="M970" s="117">
        <f t="shared" si="179"/>
        <v>0</v>
      </c>
      <c r="N970" s="114" t="e">
        <f>VLOOKUP(C970,'B2B（ol)'!A:K,11,0)</f>
        <v>#N/A</v>
      </c>
      <c r="O970" s="114" t="e">
        <f>VLOOKUP(B970,fulfillment!L:AN,29,0)</f>
        <v>#N/A</v>
      </c>
      <c r="P970" s="113"/>
      <c r="Q970" s="61" t="e">
        <f>VLOOKUP(R970,映射表!A:G,7,0)</f>
        <v>#N/A</v>
      </c>
      <c r="R970" s="131"/>
      <c r="S970" s="131"/>
      <c r="T970" s="131"/>
      <c r="U970" s="131"/>
      <c r="V970" s="131"/>
      <c r="W970" s="131"/>
      <c r="X970" s="131"/>
      <c r="Y970" s="131"/>
      <c r="Z970" s="131"/>
      <c r="AA970" s="131"/>
      <c r="AB970" s="61">
        <f t="shared" si="169"/>
        <v>0</v>
      </c>
      <c r="AE970" s="132"/>
    </row>
    <row r="971" spans="1:31" s="61" customFormat="1">
      <c r="A971" s="61" t="e">
        <f t="shared" si="170"/>
        <v>#N/A</v>
      </c>
      <c r="B971" s="121">
        <f t="shared" si="171"/>
        <v>0</v>
      </c>
      <c r="C971" s="117" t="e">
        <f>VLOOKUP(B971,映射表!A:C,3,0)</f>
        <v>#N/A</v>
      </c>
      <c r="D971" s="121">
        <f t="shared" si="172"/>
        <v>0</v>
      </c>
      <c r="E971" s="100">
        <f t="shared" si="173"/>
        <v>0</v>
      </c>
      <c r="F971" s="121">
        <f t="shared" si="174"/>
        <v>0</v>
      </c>
      <c r="G971" s="121">
        <f t="shared" si="175"/>
        <v>0</v>
      </c>
      <c r="H971" s="99" t="e">
        <f>VLOOKUP(C971,'B2B（ol)'!A:J,10,0)*D971</f>
        <v>#N/A</v>
      </c>
      <c r="I971" s="101" t="e">
        <f t="shared" si="176"/>
        <v>#DIV/0!</v>
      </c>
      <c r="J971" s="101">
        <f t="shared" si="177"/>
        <v>0</v>
      </c>
      <c r="K971" s="121">
        <f t="shared" si="178"/>
        <v>0</v>
      </c>
      <c r="L971" s="121" t="e">
        <f>VLOOKUP(C971,'B2B（ol)'!A:P,16,0)</f>
        <v>#N/A</v>
      </c>
      <c r="M971" s="117">
        <f t="shared" si="179"/>
        <v>0</v>
      </c>
      <c r="N971" s="114" t="e">
        <f>VLOOKUP(C971,'B2B（ol)'!A:K,11,0)</f>
        <v>#N/A</v>
      </c>
      <c r="O971" s="114" t="e">
        <f>VLOOKUP(B971,fulfillment!L:AN,29,0)</f>
        <v>#N/A</v>
      </c>
      <c r="P971" s="113"/>
      <c r="Q971" s="61" t="e">
        <f>VLOOKUP(R971,映射表!A:G,7,0)</f>
        <v>#N/A</v>
      </c>
      <c r="R971" s="131"/>
      <c r="S971" s="131"/>
      <c r="T971" s="131"/>
      <c r="U971" s="131"/>
      <c r="V971" s="131"/>
      <c r="W971" s="131"/>
      <c r="X971" s="131"/>
      <c r="Y971" s="131"/>
      <c r="Z971" s="131"/>
      <c r="AA971" s="131"/>
      <c r="AB971" s="61">
        <f t="shared" si="169"/>
        <v>0</v>
      </c>
      <c r="AE971" s="132"/>
    </row>
    <row r="972" spans="1:31" s="61" customFormat="1">
      <c r="A972" s="61" t="e">
        <f t="shared" si="170"/>
        <v>#N/A</v>
      </c>
      <c r="B972" s="121">
        <f t="shared" si="171"/>
        <v>0</v>
      </c>
      <c r="C972" s="117" t="e">
        <f>VLOOKUP(B972,映射表!A:C,3,0)</f>
        <v>#N/A</v>
      </c>
      <c r="D972" s="121">
        <f t="shared" si="172"/>
        <v>0</v>
      </c>
      <c r="E972" s="100">
        <f t="shared" si="173"/>
        <v>0</v>
      </c>
      <c r="F972" s="121">
        <f t="shared" si="174"/>
        <v>0</v>
      </c>
      <c r="G972" s="121">
        <f t="shared" si="175"/>
        <v>0</v>
      </c>
      <c r="H972" s="99" t="e">
        <f>VLOOKUP(C972,'B2B（ol)'!A:J,10,0)*D972</f>
        <v>#N/A</v>
      </c>
      <c r="I972" s="101" t="e">
        <f t="shared" si="176"/>
        <v>#DIV/0!</v>
      </c>
      <c r="J972" s="101">
        <f t="shared" si="177"/>
        <v>0</v>
      </c>
      <c r="K972" s="121">
        <f t="shared" si="178"/>
        <v>0</v>
      </c>
      <c r="L972" s="121" t="e">
        <f>VLOOKUP(C972,'B2B（ol)'!A:P,16,0)</f>
        <v>#N/A</v>
      </c>
      <c r="M972" s="117">
        <f t="shared" si="179"/>
        <v>0</v>
      </c>
      <c r="N972" s="114" t="e">
        <f>VLOOKUP(C972,'B2B（ol)'!A:K,11,0)</f>
        <v>#N/A</v>
      </c>
      <c r="O972" s="114" t="e">
        <f>VLOOKUP(B972,fulfillment!L:AN,29,0)</f>
        <v>#N/A</v>
      </c>
      <c r="P972" s="113"/>
      <c r="Q972" s="61" t="e">
        <f>VLOOKUP(R972,映射表!A:G,7,0)</f>
        <v>#N/A</v>
      </c>
      <c r="R972" s="131"/>
      <c r="S972" s="131"/>
      <c r="T972" s="131"/>
      <c r="U972" s="131"/>
      <c r="V972" s="131"/>
      <c r="W972" s="131"/>
      <c r="X972" s="131"/>
      <c r="Y972" s="131"/>
      <c r="Z972" s="131"/>
      <c r="AA972" s="131"/>
      <c r="AB972" s="61">
        <f t="shared" si="169"/>
        <v>0</v>
      </c>
      <c r="AE972" s="132"/>
    </row>
    <row r="973" spans="1:31" s="61" customFormat="1">
      <c r="A973" s="61" t="e">
        <f t="shared" si="170"/>
        <v>#N/A</v>
      </c>
      <c r="B973" s="121">
        <f t="shared" si="171"/>
        <v>0</v>
      </c>
      <c r="C973" s="117" t="e">
        <f>VLOOKUP(B973,映射表!A:C,3,0)</f>
        <v>#N/A</v>
      </c>
      <c r="D973" s="121">
        <f t="shared" si="172"/>
        <v>0</v>
      </c>
      <c r="E973" s="100">
        <f t="shared" si="173"/>
        <v>0</v>
      </c>
      <c r="F973" s="121">
        <f t="shared" si="174"/>
        <v>0</v>
      </c>
      <c r="G973" s="121">
        <f t="shared" si="175"/>
        <v>0</v>
      </c>
      <c r="H973" s="99" t="e">
        <f>VLOOKUP(C973,'B2B（ol)'!A:J,10,0)*D973</f>
        <v>#N/A</v>
      </c>
      <c r="I973" s="101" t="e">
        <f t="shared" si="176"/>
        <v>#DIV/0!</v>
      </c>
      <c r="J973" s="101">
        <f t="shared" si="177"/>
        <v>0</v>
      </c>
      <c r="K973" s="121">
        <f t="shared" si="178"/>
        <v>0</v>
      </c>
      <c r="L973" s="121" t="e">
        <f>VLOOKUP(C973,'B2B（ol)'!A:P,16,0)</f>
        <v>#N/A</v>
      </c>
      <c r="M973" s="117">
        <f t="shared" si="179"/>
        <v>0</v>
      </c>
      <c r="N973" s="114" t="e">
        <f>VLOOKUP(C973,'B2B（ol)'!A:K,11,0)</f>
        <v>#N/A</v>
      </c>
      <c r="O973" s="114" t="e">
        <f>VLOOKUP(B973,fulfillment!L:AN,29,0)</f>
        <v>#N/A</v>
      </c>
      <c r="P973" s="113"/>
      <c r="Q973" s="61" t="e">
        <f>VLOOKUP(R973,映射表!A:G,7,0)</f>
        <v>#N/A</v>
      </c>
      <c r="R973" s="131"/>
      <c r="S973" s="131"/>
      <c r="T973" s="131"/>
      <c r="U973" s="131"/>
      <c r="V973" s="131"/>
      <c r="W973" s="131"/>
      <c r="X973" s="131"/>
      <c r="Y973" s="131"/>
      <c r="Z973" s="131"/>
      <c r="AA973" s="131"/>
      <c r="AB973" s="61">
        <f t="shared" si="169"/>
        <v>0</v>
      </c>
      <c r="AE973" s="132"/>
    </row>
    <row r="974" spans="1:31" s="61" customFormat="1">
      <c r="A974" s="61" t="e">
        <f t="shared" si="170"/>
        <v>#N/A</v>
      </c>
      <c r="B974" s="121">
        <f t="shared" si="171"/>
        <v>0</v>
      </c>
      <c r="C974" s="117" t="e">
        <f>VLOOKUP(B974,映射表!A:C,3,0)</f>
        <v>#N/A</v>
      </c>
      <c r="D974" s="121">
        <f t="shared" si="172"/>
        <v>0</v>
      </c>
      <c r="E974" s="100">
        <f t="shared" si="173"/>
        <v>0</v>
      </c>
      <c r="F974" s="121">
        <f t="shared" si="174"/>
        <v>0</v>
      </c>
      <c r="G974" s="121">
        <f t="shared" si="175"/>
        <v>0</v>
      </c>
      <c r="H974" s="99" t="e">
        <f>VLOOKUP(C974,'B2B（ol)'!A:J,10,0)*D974</f>
        <v>#N/A</v>
      </c>
      <c r="I974" s="101" t="e">
        <f t="shared" si="176"/>
        <v>#DIV/0!</v>
      </c>
      <c r="J974" s="101">
        <f t="shared" si="177"/>
        <v>0</v>
      </c>
      <c r="K974" s="121">
        <f t="shared" si="178"/>
        <v>0</v>
      </c>
      <c r="L974" s="121" t="e">
        <f>VLOOKUP(C974,'B2B（ol)'!A:P,16,0)</f>
        <v>#N/A</v>
      </c>
      <c r="M974" s="117">
        <f t="shared" si="179"/>
        <v>0</v>
      </c>
      <c r="N974" s="114" t="e">
        <f>VLOOKUP(C974,'B2B（ol)'!A:K,11,0)</f>
        <v>#N/A</v>
      </c>
      <c r="O974" s="114" t="e">
        <f>VLOOKUP(B974,fulfillment!L:AN,29,0)</f>
        <v>#N/A</v>
      </c>
      <c r="P974" s="113"/>
      <c r="Q974" s="61" t="e">
        <f>VLOOKUP(R974,映射表!A:G,7,0)</f>
        <v>#N/A</v>
      </c>
      <c r="R974" s="131"/>
      <c r="S974" s="131"/>
      <c r="T974" s="131"/>
      <c r="U974" s="131"/>
      <c r="V974" s="131"/>
      <c r="W974" s="131"/>
      <c r="X974" s="131"/>
      <c r="Y974" s="131"/>
      <c r="Z974" s="131"/>
      <c r="AA974" s="131"/>
      <c r="AB974" s="61">
        <f t="shared" si="169"/>
        <v>0</v>
      </c>
      <c r="AE974" s="132"/>
    </row>
    <row r="975" spans="1:31" s="61" customFormat="1">
      <c r="A975" s="61" t="e">
        <f t="shared" si="170"/>
        <v>#N/A</v>
      </c>
      <c r="B975" s="121">
        <f t="shared" si="171"/>
        <v>0</v>
      </c>
      <c r="C975" s="117" t="e">
        <f>VLOOKUP(B975,映射表!A:C,3,0)</f>
        <v>#N/A</v>
      </c>
      <c r="D975" s="121">
        <f t="shared" si="172"/>
        <v>0</v>
      </c>
      <c r="E975" s="100">
        <f t="shared" si="173"/>
        <v>0</v>
      </c>
      <c r="F975" s="121">
        <f t="shared" si="174"/>
        <v>0</v>
      </c>
      <c r="G975" s="121">
        <f t="shared" si="175"/>
        <v>0</v>
      </c>
      <c r="H975" s="99" t="e">
        <f>VLOOKUP(C975,'B2B（ol)'!A:J,10,0)*D975</f>
        <v>#N/A</v>
      </c>
      <c r="I975" s="101" t="e">
        <f t="shared" si="176"/>
        <v>#DIV/0!</v>
      </c>
      <c r="J975" s="101">
        <f t="shared" si="177"/>
        <v>0</v>
      </c>
      <c r="K975" s="121">
        <f t="shared" si="178"/>
        <v>0</v>
      </c>
      <c r="L975" s="121" t="e">
        <f>VLOOKUP(C975,'B2B（ol)'!A:P,16,0)</f>
        <v>#N/A</v>
      </c>
      <c r="M975" s="117">
        <f t="shared" si="179"/>
        <v>0</v>
      </c>
      <c r="N975" s="114" t="e">
        <f>VLOOKUP(C975,'B2B（ol)'!A:K,11,0)</f>
        <v>#N/A</v>
      </c>
      <c r="O975" s="114" t="e">
        <f>VLOOKUP(B975,fulfillment!L:AN,29,0)</f>
        <v>#N/A</v>
      </c>
      <c r="P975" s="113"/>
      <c r="Q975" s="61" t="e">
        <f>VLOOKUP(R975,映射表!A:G,7,0)</f>
        <v>#N/A</v>
      </c>
      <c r="R975" s="131"/>
      <c r="S975" s="131"/>
      <c r="T975" s="131"/>
      <c r="U975" s="131"/>
      <c r="V975" s="131"/>
      <c r="W975" s="131"/>
      <c r="X975" s="131"/>
      <c r="Y975" s="131"/>
      <c r="Z975" s="131"/>
      <c r="AA975" s="131"/>
      <c r="AB975" s="61">
        <f t="shared" si="169"/>
        <v>0</v>
      </c>
      <c r="AE975" s="132"/>
    </row>
    <row r="976" spans="1:31" s="61" customFormat="1">
      <c r="A976" s="61" t="e">
        <f t="shared" si="170"/>
        <v>#N/A</v>
      </c>
      <c r="B976" s="121">
        <f t="shared" si="171"/>
        <v>0</v>
      </c>
      <c r="C976" s="117" t="e">
        <f>VLOOKUP(B976,映射表!A:C,3,0)</f>
        <v>#N/A</v>
      </c>
      <c r="D976" s="121">
        <f t="shared" si="172"/>
        <v>0</v>
      </c>
      <c r="E976" s="100">
        <f t="shared" si="173"/>
        <v>0</v>
      </c>
      <c r="F976" s="121">
        <f t="shared" si="174"/>
        <v>0</v>
      </c>
      <c r="G976" s="121">
        <f t="shared" si="175"/>
        <v>0</v>
      </c>
      <c r="H976" s="99" t="e">
        <f>VLOOKUP(C976,'B2B（ol)'!A:J,10,0)*D976</f>
        <v>#N/A</v>
      </c>
      <c r="I976" s="101" t="e">
        <f t="shared" si="176"/>
        <v>#DIV/0!</v>
      </c>
      <c r="J976" s="101">
        <f t="shared" si="177"/>
        <v>0</v>
      </c>
      <c r="K976" s="121">
        <f t="shared" si="178"/>
        <v>0</v>
      </c>
      <c r="L976" s="121" t="e">
        <f>VLOOKUP(C976,'B2B（ol)'!A:P,16,0)</f>
        <v>#N/A</v>
      </c>
      <c r="M976" s="117">
        <f t="shared" si="179"/>
        <v>0</v>
      </c>
      <c r="N976" s="114" t="e">
        <f>VLOOKUP(C976,'B2B（ol)'!A:K,11,0)</f>
        <v>#N/A</v>
      </c>
      <c r="O976" s="114" t="e">
        <f>VLOOKUP(B976,fulfillment!L:AN,29,0)</f>
        <v>#N/A</v>
      </c>
      <c r="P976" s="113"/>
      <c r="Q976" s="61" t="e">
        <f>VLOOKUP(R976,映射表!A:G,7,0)</f>
        <v>#N/A</v>
      </c>
      <c r="R976" s="131"/>
      <c r="S976" s="131"/>
      <c r="T976" s="131"/>
      <c r="U976" s="131"/>
      <c r="V976" s="131"/>
      <c r="W976" s="131"/>
      <c r="X976" s="131"/>
      <c r="Y976" s="131"/>
      <c r="Z976" s="131"/>
      <c r="AA976" s="131"/>
      <c r="AB976" s="61">
        <f t="shared" si="169"/>
        <v>0</v>
      </c>
      <c r="AE976" s="132"/>
    </row>
    <row r="977" spans="1:31" s="61" customFormat="1">
      <c r="A977" s="61" t="e">
        <f t="shared" si="170"/>
        <v>#N/A</v>
      </c>
      <c r="B977" s="121">
        <f t="shared" si="171"/>
        <v>0</v>
      </c>
      <c r="C977" s="117" t="e">
        <f>VLOOKUP(B977,映射表!A:C,3,0)</f>
        <v>#N/A</v>
      </c>
      <c r="D977" s="121">
        <f t="shared" si="172"/>
        <v>0</v>
      </c>
      <c r="E977" s="100">
        <f t="shared" si="173"/>
        <v>0</v>
      </c>
      <c r="F977" s="121">
        <f t="shared" si="174"/>
        <v>0</v>
      </c>
      <c r="G977" s="121">
        <f t="shared" si="175"/>
        <v>0</v>
      </c>
      <c r="H977" s="99" t="e">
        <f>VLOOKUP(C977,'B2B（ol)'!A:J,10,0)*D977</f>
        <v>#N/A</v>
      </c>
      <c r="I977" s="101" t="e">
        <f t="shared" si="176"/>
        <v>#DIV/0!</v>
      </c>
      <c r="J977" s="101">
        <f t="shared" si="177"/>
        <v>0</v>
      </c>
      <c r="K977" s="121">
        <f t="shared" si="178"/>
        <v>0</v>
      </c>
      <c r="L977" s="121" t="e">
        <f>VLOOKUP(C977,'B2B（ol)'!A:P,16,0)</f>
        <v>#N/A</v>
      </c>
      <c r="M977" s="117">
        <f t="shared" si="179"/>
        <v>0</v>
      </c>
      <c r="N977" s="114" t="e">
        <f>VLOOKUP(C977,'B2B（ol)'!A:K,11,0)</f>
        <v>#N/A</v>
      </c>
      <c r="O977" s="114" t="e">
        <f>VLOOKUP(B977,fulfillment!L:AN,29,0)</f>
        <v>#N/A</v>
      </c>
      <c r="P977" s="113"/>
      <c r="Q977" s="61" t="e">
        <f>VLOOKUP(R977,映射表!A:G,7,0)</f>
        <v>#N/A</v>
      </c>
      <c r="R977" s="131"/>
      <c r="S977" s="131"/>
      <c r="T977" s="131"/>
      <c r="U977" s="131"/>
      <c r="V977" s="131"/>
      <c r="W977" s="131"/>
      <c r="X977" s="131"/>
      <c r="Y977" s="131"/>
      <c r="Z977" s="131"/>
      <c r="AA977" s="131"/>
      <c r="AB977" s="61">
        <f t="shared" si="169"/>
        <v>0</v>
      </c>
      <c r="AE977" s="132"/>
    </row>
    <row r="978" spans="1:31" s="61" customFormat="1">
      <c r="A978" s="61" t="e">
        <f t="shared" si="170"/>
        <v>#N/A</v>
      </c>
      <c r="B978" s="121">
        <f t="shared" si="171"/>
        <v>0</v>
      </c>
      <c r="C978" s="117" t="e">
        <f>VLOOKUP(B978,映射表!A:C,3,0)</f>
        <v>#N/A</v>
      </c>
      <c r="D978" s="121">
        <f t="shared" si="172"/>
        <v>0</v>
      </c>
      <c r="E978" s="100">
        <f t="shared" si="173"/>
        <v>0</v>
      </c>
      <c r="F978" s="121">
        <f t="shared" si="174"/>
        <v>0</v>
      </c>
      <c r="G978" s="121">
        <f t="shared" si="175"/>
        <v>0</v>
      </c>
      <c r="H978" s="99" t="e">
        <f>VLOOKUP(C978,'B2B（ol)'!A:J,10,0)*D978</f>
        <v>#N/A</v>
      </c>
      <c r="I978" s="101" t="e">
        <f t="shared" si="176"/>
        <v>#DIV/0!</v>
      </c>
      <c r="J978" s="101">
        <f t="shared" si="177"/>
        <v>0</v>
      </c>
      <c r="K978" s="121">
        <f t="shared" si="178"/>
        <v>0</v>
      </c>
      <c r="L978" s="121" t="e">
        <f>VLOOKUP(C978,'B2B（ol)'!A:P,16,0)</f>
        <v>#N/A</v>
      </c>
      <c r="M978" s="117">
        <f t="shared" si="179"/>
        <v>0</v>
      </c>
      <c r="N978" s="114" t="e">
        <f>VLOOKUP(C978,'B2B（ol)'!A:K,11,0)</f>
        <v>#N/A</v>
      </c>
      <c r="O978" s="114" t="e">
        <f>VLOOKUP(B978,fulfillment!L:AN,29,0)</f>
        <v>#N/A</v>
      </c>
      <c r="P978" s="113"/>
      <c r="Q978" s="61" t="e">
        <f>VLOOKUP(R978,映射表!A:G,7,0)</f>
        <v>#N/A</v>
      </c>
      <c r="R978" s="131"/>
      <c r="S978" s="131"/>
      <c r="T978" s="131"/>
      <c r="U978" s="131"/>
      <c r="V978" s="131"/>
      <c r="W978" s="131"/>
      <c r="X978" s="131"/>
      <c r="Y978" s="131"/>
      <c r="Z978" s="131"/>
      <c r="AA978" s="131"/>
      <c r="AB978" s="61">
        <f t="shared" si="169"/>
        <v>0</v>
      </c>
      <c r="AE978" s="132"/>
    </row>
    <row r="979" spans="1:31" s="61" customFormat="1">
      <c r="A979" s="61" t="e">
        <f t="shared" si="170"/>
        <v>#N/A</v>
      </c>
      <c r="B979" s="121">
        <f t="shared" si="171"/>
        <v>0</v>
      </c>
      <c r="C979" s="117" t="e">
        <f>VLOOKUP(B979,映射表!A:C,3,0)</f>
        <v>#N/A</v>
      </c>
      <c r="D979" s="121">
        <f t="shared" si="172"/>
        <v>0</v>
      </c>
      <c r="E979" s="100">
        <f t="shared" si="173"/>
        <v>0</v>
      </c>
      <c r="F979" s="121">
        <f t="shared" si="174"/>
        <v>0</v>
      </c>
      <c r="G979" s="121">
        <f t="shared" si="175"/>
        <v>0</v>
      </c>
      <c r="H979" s="99" t="e">
        <f>VLOOKUP(C979,'B2B（ol)'!A:J,10,0)*D979</f>
        <v>#N/A</v>
      </c>
      <c r="I979" s="101" t="e">
        <f t="shared" si="176"/>
        <v>#DIV/0!</v>
      </c>
      <c r="J979" s="101">
        <f t="shared" si="177"/>
        <v>0</v>
      </c>
      <c r="K979" s="121">
        <f t="shared" si="178"/>
        <v>0</v>
      </c>
      <c r="L979" s="121" t="e">
        <f>VLOOKUP(C979,'B2B（ol)'!A:P,16,0)</f>
        <v>#N/A</v>
      </c>
      <c r="M979" s="117">
        <f t="shared" si="179"/>
        <v>0</v>
      </c>
      <c r="N979" s="114" t="e">
        <f>VLOOKUP(C979,'B2B（ol)'!A:K,11,0)</f>
        <v>#N/A</v>
      </c>
      <c r="O979" s="114" t="e">
        <f>VLOOKUP(B979,fulfillment!L:AN,29,0)</f>
        <v>#N/A</v>
      </c>
      <c r="P979" s="113"/>
      <c r="Q979" s="61" t="e">
        <f>VLOOKUP(R979,映射表!A:G,7,0)</f>
        <v>#N/A</v>
      </c>
      <c r="R979" s="131"/>
      <c r="S979" s="131"/>
      <c r="T979" s="131"/>
      <c r="U979" s="131"/>
      <c r="V979" s="131"/>
      <c r="W979" s="131"/>
      <c r="X979" s="131"/>
      <c r="Y979" s="131"/>
      <c r="Z979" s="131"/>
      <c r="AA979" s="131"/>
      <c r="AB979" s="61">
        <f t="shared" si="169"/>
        <v>0</v>
      </c>
      <c r="AE979" s="132"/>
    </row>
    <row r="980" spans="1:31" s="61" customFormat="1">
      <c r="A980" s="61" t="e">
        <f t="shared" si="170"/>
        <v>#N/A</v>
      </c>
      <c r="B980" s="121">
        <f t="shared" si="171"/>
        <v>0</v>
      </c>
      <c r="C980" s="117" t="e">
        <f>VLOOKUP(B980,映射表!A:C,3,0)</f>
        <v>#N/A</v>
      </c>
      <c r="D980" s="121">
        <f t="shared" si="172"/>
        <v>0</v>
      </c>
      <c r="E980" s="100">
        <f t="shared" si="173"/>
        <v>0</v>
      </c>
      <c r="F980" s="121">
        <f t="shared" si="174"/>
        <v>0</v>
      </c>
      <c r="G980" s="121">
        <f t="shared" si="175"/>
        <v>0</v>
      </c>
      <c r="H980" s="99" t="e">
        <f>VLOOKUP(C980,'B2B（ol)'!A:J,10,0)*D980</f>
        <v>#N/A</v>
      </c>
      <c r="I980" s="101" t="e">
        <f t="shared" si="176"/>
        <v>#DIV/0!</v>
      </c>
      <c r="J980" s="101">
        <f t="shared" si="177"/>
        <v>0</v>
      </c>
      <c r="K980" s="121">
        <f t="shared" si="178"/>
        <v>0</v>
      </c>
      <c r="L980" s="121" t="e">
        <f>VLOOKUP(C980,'B2B（ol)'!A:P,16,0)</f>
        <v>#N/A</v>
      </c>
      <c r="M980" s="117">
        <f t="shared" si="179"/>
        <v>0</v>
      </c>
      <c r="N980" s="114" t="e">
        <f>VLOOKUP(C980,'B2B（ol)'!A:K,11,0)</f>
        <v>#N/A</v>
      </c>
      <c r="O980" s="114" t="e">
        <f>VLOOKUP(B980,fulfillment!L:AN,29,0)</f>
        <v>#N/A</v>
      </c>
      <c r="P980" s="113"/>
      <c r="Q980" s="61" t="e">
        <f>VLOOKUP(R980,映射表!A:G,7,0)</f>
        <v>#N/A</v>
      </c>
      <c r="R980" s="131"/>
      <c r="S980" s="131"/>
      <c r="T980" s="131"/>
      <c r="U980" s="131"/>
      <c r="V980" s="131"/>
      <c r="W980" s="131"/>
      <c r="X980" s="131"/>
      <c r="Y980" s="131"/>
      <c r="Z980" s="131"/>
      <c r="AA980" s="131"/>
      <c r="AB980" s="61">
        <f t="shared" si="169"/>
        <v>0</v>
      </c>
      <c r="AE980" s="132"/>
    </row>
    <row r="981" spans="1:31" s="61" customFormat="1">
      <c r="A981" s="61" t="e">
        <f t="shared" si="170"/>
        <v>#N/A</v>
      </c>
      <c r="B981" s="121">
        <f t="shared" si="171"/>
        <v>0</v>
      </c>
      <c r="C981" s="117" t="e">
        <f>VLOOKUP(B981,映射表!A:C,3,0)</f>
        <v>#N/A</v>
      </c>
      <c r="D981" s="121">
        <f t="shared" si="172"/>
        <v>0</v>
      </c>
      <c r="E981" s="100">
        <f t="shared" si="173"/>
        <v>0</v>
      </c>
      <c r="F981" s="121">
        <f t="shared" si="174"/>
        <v>0</v>
      </c>
      <c r="G981" s="121">
        <f t="shared" si="175"/>
        <v>0</v>
      </c>
      <c r="H981" s="99" t="e">
        <f>VLOOKUP(C981,'B2B（ol)'!A:J,10,0)*D981</f>
        <v>#N/A</v>
      </c>
      <c r="I981" s="101" t="e">
        <f t="shared" si="176"/>
        <v>#DIV/0!</v>
      </c>
      <c r="J981" s="101">
        <f t="shared" si="177"/>
        <v>0</v>
      </c>
      <c r="K981" s="121">
        <f t="shared" si="178"/>
        <v>0</v>
      </c>
      <c r="L981" s="121" t="e">
        <f>VLOOKUP(C981,'B2B（ol)'!A:P,16,0)</f>
        <v>#N/A</v>
      </c>
      <c r="M981" s="117">
        <f t="shared" si="179"/>
        <v>0</v>
      </c>
      <c r="N981" s="114" t="e">
        <f>VLOOKUP(C981,'B2B（ol)'!A:K,11,0)</f>
        <v>#N/A</v>
      </c>
      <c r="O981" s="114" t="e">
        <f>VLOOKUP(B981,fulfillment!L:AN,29,0)</f>
        <v>#N/A</v>
      </c>
      <c r="P981" s="113"/>
      <c r="Q981" s="61" t="e">
        <f>VLOOKUP(R981,映射表!A:G,7,0)</f>
        <v>#N/A</v>
      </c>
      <c r="R981" s="131"/>
      <c r="S981" s="131"/>
      <c r="T981" s="131"/>
      <c r="U981" s="131"/>
      <c r="V981" s="131"/>
      <c r="W981" s="131"/>
      <c r="X981" s="131"/>
      <c r="Y981" s="131"/>
      <c r="Z981" s="131"/>
      <c r="AA981" s="131"/>
      <c r="AB981" s="61">
        <f t="shared" si="169"/>
        <v>0</v>
      </c>
      <c r="AE981" s="132"/>
    </row>
    <row r="982" spans="1:31" s="61" customFormat="1">
      <c r="A982" s="61" t="e">
        <f t="shared" si="170"/>
        <v>#N/A</v>
      </c>
      <c r="B982" s="121">
        <f t="shared" si="171"/>
        <v>0</v>
      </c>
      <c r="C982" s="117" t="e">
        <f>VLOOKUP(B982,映射表!A:C,3,0)</f>
        <v>#N/A</v>
      </c>
      <c r="D982" s="121">
        <f t="shared" si="172"/>
        <v>0</v>
      </c>
      <c r="E982" s="100">
        <f t="shared" si="173"/>
        <v>0</v>
      </c>
      <c r="F982" s="121">
        <f t="shared" si="174"/>
        <v>0</v>
      </c>
      <c r="G982" s="121">
        <f t="shared" si="175"/>
        <v>0</v>
      </c>
      <c r="H982" s="99" t="e">
        <f>VLOOKUP(C982,'B2B（ol)'!A:J,10,0)*D982</f>
        <v>#N/A</v>
      </c>
      <c r="I982" s="101" t="e">
        <f t="shared" si="176"/>
        <v>#DIV/0!</v>
      </c>
      <c r="J982" s="101">
        <f t="shared" si="177"/>
        <v>0</v>
      </c>
      <c r="K982" s="121">
        <f t="shared" si="178"/>
        <v>0</v>
      </c>
      <c r="L982" s="121" t="e">
        <f>VLOOKUP(C982,'B2B（ol)'!A:P,16,0)</f>
        <v>#N/A</v>
      </c>
      <c r="M982" s="117">
        <f t="shared" si="179"/>
        <v>0</v>
      </c>
      <c r="N982" s="114" t="e">
        <f>VLOOKUP(C982,'B2B（ol)'!A:K,11,0)</f>
        <v>#N/A</v>
      </c>
      <c r="O982" s="114" t="e">
        <f>VLOOKUP(B982,fulfillment!L:AN,29,0)</f>
        <v>#N/A</v>
      </c>
      <c r="P982" s="113"/>
      <c r="Q982" s="61" t="e">
        <f>VLOOKUP(R982,映射表!A:G,7,0)</f>
        <v>#N/A</v>
      </c>
      <c r="R982" s="131"/>
      <c r="S982" s="131"/>
      <c r="T982" s="131"/>
      <c r="U982" s="131"/>
      <c r="V982" s="131"/>
      <c r="W982" s="131"/>
      <c r="X982" s="131"/>
      <c r="Y982" s="131"/>
      <c r="Z982" s="131"/>
      <c r="AA982" s="131"/>
      <c r="AB982" s="61">
        <f t="shared" si="169"/>
        <v>0</v>
      </c>
      <c r="AE982" s="132"/>
    </row>
    <row r="983" spans="1:31" s="61" customFormat="1">
      <c r="A983" s="61" t="e">
        <f t="shared" si="170"/>
        <v>#N/A</v>
      </c>
      <c r="B983" s="121">
        <f t="shared" si="171"/>
        <v>0</v>
      </c>
      <c r="C983" s="117" t="e">
        <f>VLOOKUP(B983,映射表!A:C,3,0)</f>
        <v>#N/A</v>
      </c>
      <c r="D983" s="121">
        <f t="shared" si="172"/>
        <v>0</v>
      </c>
      <c r="E983" s="100">
        <f t="shared" si="173"/>
        <v>0</v>
      </c>
      <c r="F983" s="121">
        <f t="shared" si="174"/>
        <v>0</v>
      </c>
      <c r="G983" s="121">
        <f t="shared" si="175"/>
        <v>0</v>
      </c>
      <c r="H983" s="99" t="e">
        <f>VLOOKUP(C983,'B2B（ol)'!A:J,10,0)*D983</f>
        <v>#N/A</v>
      </c>
      <c r="I983" s="101" t="e">
        <f t="shared" si="176"/>
        <v>#DIV/0!</v>
      </c>
      <c r="J983" s="101">
        <f t="shared" si="177"/>
        <v>0</v>
      </c>
      <c r="K983" s="121">
        <f t="shared" si="178"/>
        <v>0</v>
      </c>
      <c r="L983" s="121" t="e">
        <f>VLOOKUP(C983,'B2B（ol)'!A:P,16,0)</f>
        <v>#N/A</v>
      </c>
      <c r="M983" s="117">
        <f t="shared" si="179"/>
        <v>0</v>
      </c>
      <c r="N983" s="114" t="e">
        <f>VLOOKUP(C983,'B2B（ol)'!A:K,11,0)</f>
        <v>#N/A</v>
      </c>
      <c r="O983" s="114" t="e">
        <f>VLOOKUP(B983,fulfillment!L:AN,29,0)</f>
        <v>#N/A</v>
      </c>
      <c r="P983" s="113"/>
      <c r="Q983" s="61" t="e">
        <f>VLOOKUP(R983,映射表!A:G,7,0)</f>
        <v>#N/A</v>
      </c>
      <c r="R983" s="131"/>
      <c r="S983" s="131"/>
      <c r="T983" s="131"/>
      <c r="U983" s="131"/>
      <c r="V983" s="131"/>
      <c r="W983" s="131"/>
      <c r="X983" s="131"/>
      <c r="Y983" s="131"/>
      <c r="Z983" s="131"/>
      <c r="AA983" s="131"/>
      <c r="AB983" s="61">
        <f t="shared" si="169"/>
        <v>0</v>
      </c>
      <c r="AE983" s="132"/>
    </row>
    <row r="984" spans="1:31" s="61" customFormat="1">
      <c r="A984" s="61" t="e">
        <f t="shared" si="170"/>
        <v>#N/A</v>
      </c>
      <c r="B984" s="121">
        <f t="shared" si="171"/>
        <v>0</v>
      </c>
      <c r="C984" s="117" t="e">
        <f>VLOOKUP(B984,映射表!A:C,3,0)</f>
        <v>#N/A</v>
      </c>
      <c r="D984" s="121">
        <f t="shared" si="172"/>
        <v>0</v>
      </c>
      <c r="E984" s="100">
        <f t="shared" si="173"/>
        <v>0</v>
      </c>
      <c r="F984" s="121">
        <f t="shared" si="174"/>
        <v>0</v>
      </c>
      <c r="G984" s="121">
        <f t="shared" si="175"/>
        <v>0</v>
      </c>
      <c r="H984" s="99" t="e">
        <f>VLOOKUP(C984,'B2B（ol)'!A:J,10,0)*D984</f>
        <v>#N/A</v>
      </c>
      <c r="I984" s="101" t="e">
        <f t="shared" si="176"/>
        <v>#DIV/0!</v>
      </c>
      <c r="J984" s="101">
        <f t="shared" si="177"/>
        <v>0</v>
      </c>
      <c r="K984" s="121">
        <f t="shared" si="178"/>
        <v>0</v>
      </c>
      <c r="L984" s="121" t="e">
        <f>VLOOKUP(C984,'B2B（ol)'!A:P,16,0)</f>
        <v>#N/A</v>
      </c>
      <c r="M984" s="117">
        <f t="shared" si="179"/>
        <v>0</v>
      </c>
      <c r="N984" s="114" t="e">
        <f>VLOOKUP(C984,'B2B（ol)'!A:K,11,0)</f>
        <v>#N/A</v>
      </c>
      <c r="O984" s="114" t="e">
        <f>VLOOKUP(B984,fulfillment!L:AN,29,0)</f>
        <v>#N/A</v>
      </c>
      <c r="P984" s="113"/>
      <c r="Q984" s="61" t="e">
        <f>VLOOKUP(R984,映射表!A:G,7,0)</f>
        <v>#N/A</v>
      </c>
      <c r="R984" s="131"/>
      <c r="S984" s="131"/>
      <c r="T984" s="131"/>
      <c r="U984" s="131"/>
      <c r="V984" s="131"/>
      <c r="W984" s="131"/>
      <c r="X984" s="131"/>
      <c r="Y984" s="131"/>
      <c r="Z984" s="131"/>
      <c r="AA984" s="131"/>
      <c r="AB984" s="61">
        <f t="shared" si="169"/>
        <v>0</v>
      </c>
      <c r="AE984" s="132"/>
    </row>
    <row r="985" spans="1:31" s="61" customFormat="1">
      <c r="A985" s="61" t="e">
        <f t="shared" si="170"/>
        <v>#N/A</v>
      </c>
      <c r="B985" s="121">
        <f t="shared" si="171"/>
        <v>0</v>
      </c>
      <c r="C985" s="117" t="e">
        <f>VLOOKUP(B985,映射表!A:C,3,0)</f>
        <v>#N/A</v>
      </c>
      <c r="D985" s="121">
        <f t="shared" si="172"/>
        <v>0</v>
      </c>
      <c r="E985" s="100">
        <f t="shared" si="173"/>
        <v>0</v>
      </c>
      <c r="F985" s="121">
        <f t="shared" si="174"/>
        <v>0</v>
      </c>
      <c r="G985" s="121">
        <f t="shared" si="175"/>
        <v>0</v>
      </c>
      <c r="H985" s="99" t="e">
        <f>VLOOKUP(C985,'B2B（ol)'!A:J,10,0)*D985</f>
        <v>#N/A</v>
      </c>
      <c r="I985" s="101" t="e">
        <f t="shared" si="176"/>
        <v>#DIV/0!</v>
      </c>
      <c r="J985" s="101">
        <f t="shared" si="177"/>
        <v>0</v>
      </c>
      <c r="K985" s="121">
        <f t="shared" si="178"/>
        <v>0</v>
      </c>
      <c r="L985" s="121" t="e">
        <f>VLOOKUP(C985,'B2B（ol)'!A:P,16,0)</f>
        <v>#N/A</v>
      </c>
      <c r="M985" s="117">
        <f t="shared" si="179"/>
        <v>0</v>
      </c>
      <c r="N985" s="114" t="e">
        <f>VLOOKUP(C985,'B2B（ol)'!A:K,11,0)</f>
        <v>#N/A</v>
      </c>
      <c r="O985" s="114" t="e">
        <f>VLOOKUP(B985,fulfillment!L:AN,29,0)</f>
        <v>#N/A</v>
      </c>
      <c r="P985" s="113"/>
      <c r="Q985" s="61" t="e">
        <f>VLOOKUP(R985,映射表!A:G,7,0)</f>
        <v>#N/A</v>
      </c>
      <c r="R985" s="131"/>
      <c r="S985" s="131"/>
      <c r="T985" s="131"/>
      <c r="U985" s="131"/>
      <c r="V985" s="131"/>
      <c r="W985" s="131"/>
      <c r="X985" s="131"/>
      <c r="Y985" s="131"/>
      <c r="Z985" s="131"/>
      <c r="AA985" s="131"/>
      <c r="AB985" s="61">
        <f t="shared" si="169"/>
        <v>0</v>
      </c>
      <c r="AE985" s="132"/>
    </row>
    <row r="986" spans="1:31" s="61" customFormat="1">
      <c r="A986" s="61" t="e">
        <f t="shared" si="170"/>
        <v>#N/A</v>
      </c>
      <c r="B986" s="121">
        <f t="shared" si="171"/>
        <v>0</v>
      </c>
      <c r="C986" s="117" t="e">
        <f>VLOOKUP(B986,映射表!A:C,3,0)</f>
        <v>#N/A</v>
      </c>
      <c r="D986" s="121">
        <f t="shared" si="172"/>
        <v>0</v>
      </c>
      <c r="E986" s="100">
        <f t="shared" si="173"/>
        <v>0</v>
      </c>
      <c r="F986" s="121">
        <f t="shared" si="174"/>
        <v>0</v>
      </c>
      <c r="G986" s="121">
        <f t="shared" si="175"/>
        <v>0</v>
      </c>
      <c r="H986" s="99" t="e">
        <f>VLOOKUP(C986,'B2B（ol)'!A:J,10,0)*D986</f>
        <v>#N/A</v>
      </c>
      <c r="I986" s="101" t="e">
        <f t="shared" si="176"/>
        <v>#DIV/0!</v>
      </c>
      <c r="J986" s="101">
        <f t="shared" si="177"/>
        <v>0</v>
      </c>
      <c r="K986" s="121">
        <f t="shared" si="178"/>
        <v>0</v>
      </c>
      <c r="L986" s="121" t="e">
        <f>VLOOKUP(C986,'B2B（ol)'!A:P,16,0)</f>
        <v>#N/A</v>
      </c>
      <c r="M986" s="117">
        <f t="shared" si="179"/>
        <v>0</v>
      </c>
      <c r="N986" s="114" t="e">
        <f>VLOOKUP(C986,'B2B（ol)'!A:K,11,0)</f>
        <v>#N/A</v>
      </c>
      <c r="O986" s="114" t="e">
        <f>VLOOKUP(B986,fulfillment!L:AN,29,0)</f>
        <v>#N/A</v>
      </c>
      <c r="P986" s="113"/>
      <c r="Q986" s="61" t="e">
        <f>VLOOKUP(R986,映射表!A:G,7,0)</f>
        <v>#N/A</v>
      </c>
      <c r="R986" s="131"/>
      <c r="S986" s="131"/>
      <c r="T986" s="131"/>
      <c r="U986" s="131"/>
      <c r="V986" s="131"/>
      <c r="W986" s="131"/>
      <c r="X986" s="131"/>
      <c r="Y986" s="131"/>
      <c r="Z986" s="131"/>
      <c r="AA986" s="131"/>
      <c r="AB986" s="61">
        <f t="shared" si="169"/>
        <v>0</v>
      </c>
      <c r="AE986" s="132"/>
    </row>
    <row r="987" spans="1:31" s="61" customFormat="1">
      <c r="A987" s="61" t="e">
        <f t="shared" si="170"/>
        <v>#N/A</v>
      </c>
      <c r="B987" s="121">
        <f t="shared" si="171"/>
        <v>0</v>
      </c>
      <c r="C987" s="117" t="e">
        <f>VLOOKUP(B987,映射表!A:C,3,0)</f>
        <v>#N/A</v>
      </c>
      <c r="D987" s="121">
        <f t="shared" si="172"/>
        <v>0</v>
      </c>
      <c r="E987" s="100">
        <f t="shared" si="173"/>
        <v>0</v>
      </c>
      <c r="F987" s="121">
        <f t="shared" si="174"/>
        <v>0</v>
      </c>
      <c r="G987" s="121">
        <f t="shared" si="175"/>
        <v>0</v>
      </c>
      <c r="H987" s="99" t="e">
        <f>VLOOKUP(C987,'B2B（ol)'!A:J,10,0)*D987</f>
        <v>#N/A</v>
      </c>
      <c r="I987" s="101" t="e">
        <f t="shared" si="176"/>
        <v>#DIV/0!</v>
      </c>
      <c r="J987" s="101">
        <f t="shared" si="177"/>
        <v>0</v>
      </c>
      <c r="K987" s="121">
        <f t="shared" si="178"/>
        <v>0</v>
      </c>
      <c r="L987" s="121" t="e">
        <f>VLOOKUP(C987,'B2B（ol)'!A:P,16,0)</f>
        <v>#N/A</v>
      </c>
      <c r="M987" s="117">
        <f t="shared" si="179"/>
        <v>0</v>
      </c>
      <c r="N987" s="114" t="e">
        <f>VLOOKUP(C987,'B2B（ol)'!A:K,11,0)</f>
        <v>#N/A</v>
      </c>
      <c r="O987" s="114" t="e">
        <f>VLOOKUP(B987,fulfillment!L:AN,29,0)</f>
        <v>#N/A</v>
      </c>
      <c r="P987" s="113"/>
      <c r="Q987" s="61" t="e">
        <f>VLOOKUP(R987,映射表!A:G,7,0)</f>
        <v>#N/A</v>
      </c>
      <c r="R987" s="131"/>
      <c r="S987" s="131"/>
      <c r="T987" s="131"/>
      <c r="U987" s="131"/>
      <c r="V987" s="131"/>
      <c r="W987" s="131"/>
      <c r="X987" s="131"/>
      <c r="Y987" s="131"/>
      <c r="Z987" s="131"/>
      <c r="AA987" s="131"/>
      <c r="AB987" s="61">
        <f t="shared" ref="AB987:AB1050" si="180">M987</f>
        <v>0</v>
      </c>
      <c r="AE987" s="132"/>
    </row>
    <row r="988" spans="1:31" s="61" customFormat="1">
      <c r="A988" s="61" t="e">
        <f t="shared" si="170"/>
        <v>#N/A</v>
      </c>
      <c r="B988" s="121">
        <f t="shared" si="171"/>
        <v>0</v>
      </c>
      <c r="C988" s="117" t="e">
        <f>VLOOKUP(B988,映射表!A:C,3,0)</f>
        <v>#N/A</v>
      </c>
      <c r="D988" s="121">
        <f t="shared" si="172"/>
        <v>0</v>
      </c>
      <c r="E988" s="100">
        <f t="shared" si="173"/>
        <v>0</v>
      </c>
      <c r="F988" s="121">
        <f t="shared" si="174"/>
        <v>0</v>
      </c>
      <c r="G988" s="121">
        <f t="shared" si="175"/>
        <v>0</v>
      </c>
      <c r="H988" s="99" t="e">
        <f>VLOOKUP(C988,'B2B（ol)'!A:J,10,0)*D988</f>
        <v>#N/A</v>
      </c>
      <c r="I988" s="101" t="e">
        <f t="shared" si="176"/>
        <v>#DIV/0!</v>
      </c>
      <c r="J988" s="101">
        <f t="shared" si="177"/>
        <v>0</v>
      </c>
      <c r="K988" s="121">
        <f t="shared" si="178"/>
        <v>0</v>
      </c>
      <c r="L988" s="121" t="e">
        <f>VLOOKUP(C988,'B2B（ol)'!A:P,16,0)</f>
        <v>#N/A</v>
      </c>
      <c r="M988" s="117">
        <f t="shared" si="179"/>
        <v>0</v>
      </c>
      <c r="N988" s="114" t="e">
        <f>VLOOKUP(C988,'B2B（ol)'!A:K,11,0)</f>
        <v>#N/A</v>
      </c>
      <c r="O988" s="114" t="e">
        <f>VLOOKUP(B988,fulfillment!L:AN,29,0)</f>
        <v>#N/A</v>
      </c>
      <c r="P988" s="113"/>
      <c r="Q988" s="61" t="e">
        <f>VLOOKUP(R988,映射表!A:G,7,0)</f>
        <v>#N/A</v>
      </c>
      <c r="R988" s="131"/>
      <c r="S988" s="131"/>
      <c r="T988" s="131"/>
      <c r="U988" s="131"/>
      <c r="V988" s="131"/>
      <c r="W988" s="131"/>
      <c r="X988" s="131"/>
      <c r="Y988" s="131"/>
      <c r="Z988" s="131"/>
      <c r="AA988" s="131"/>
      <c r="AB988" s="61">
        <f t="shared" si="180"/>
        <v>0</v>
      </c>
      <c r="AE988" s="132"/>
    </row>
    <row r="989" spans="1:31" s="61" customFormat="1">
      <c r="A989" s="61" t="e">
        <f t="shared" si="170"/>
        <v>#N/A</v>
      </c>
      <c r="B989" s="121">
        <f t="shared" si="171"/>
        <v>0</v>
      </c>
      <c r="C989" s="117" t="e">
        <f>VLOOKUP(B989,映射表!A:C,3,0)</f>
        <v>#N/A</v>
      </c>
      <c r="D989" s="121">
        <f t="shared" si="172"/>
        <v>0</v>
      </c>
      <c r="E989" s="100">
        <f t="shared" si="173"/>
        <v>0</v>
      </c>
      <c r="F989" s="121">
        <f t="shared" si="174"/>
        <v>0</v>
      </c>
      <c r="G989" s="121">
        <f t="shared" si="175"/>
        <v>0</v>
      </c>
      <c r="H989" s="99" t="e">
        <f>VLOOKUP(C989,'B2B（ol)'!A:J,10,0)*D989</f>
        <v>#N/A</v>
      </c>
      <c r="I989" s="101" t="e">
        <f t="shared" si="176"/>
        <v>#DIV/0!</v>
      </c>
      <c r="J989" s="101">
        <f t="shared" si="177"/>
        <v>0</v>
      </c>
      <c r="K989" s="121">
        <f t="shared" si="178"/>
        <v>0</v>
      </c>
      <c r="L989" s="121" t="e">
        <f>VLOOKUP(C989,'B2B（ol)'!A:P,16,0)</f>
        <v>#N/A</v>
      </c>
      <c r="M989" s="117">
        <f t="shared" si="179"/>
        <v>0</v>
      </c>
      <c r="N989" s="114" t="e">
        <f>VLOOKUP(C989,'B2B（ol)'!A:K,11,0)</f>
        <v>#N/A</v>
      </c>
      <c r="O989" s="114" t="e">
        <f>VLOOKUP(B989,fulfillment!L:AN,29,0)</f>
        <v>#N/A</v>
      </c>
      <c r="P989" s="113"/>
      <c r="Q989" s="61" t="e">
        <f>VLOOKUP(R989,映射表!A:G,7,0)</f>
        <v>#N/A</v>
      </c>
      <c r="R989" s="131"/>
      <c r="S989" s="131"/>
      <c r="T989" s="131"/>
      <c r="U989" s="131"/>
      <c r="V989" s="131"/>
      <c r="W989" s="131"/>
      <c r="X989" s="131"/>
      <c r="Y989" s="131"/>
      <c r="Z989" s="131"/>
      <c r="AA989" s="131"/>
      <c r="AB989" s="61">
        <f t="shared" si="180"/>
        <v>0</v>
      </c>
      <c r="AE989" s="132"/>
    </row>
    <row r="990" spans="1:31" s="61" customFormat="1">
      <c r="A990" s="61" t="e">
        <f t="shared" si="170"/>
        <v>#N/A</v>
      </c>
      <c r="B990" s="121">
        <f t="shared" si="171"/>
        <v>0</v>
      </c>
      <c r="C990" s="117" t="e">
        <f>VLOOKUP(B990,映射表!A:C,3,0)</f>
        <v>#N/A</v>
      </c>
      <c r="D990" s="121">
        <f t="shared" si="172"/>
        <v>0</v>
      </c>
      <c r="E990" s="100">
        <f t="shared" si="173"/>
        <v>0</v>
      </c>
      <c r="F990" s="121">
        <f t="shared" si="174"/>
        <v>0</v>
      </c>
      <c r="G990" s="121">
        <f t="shared" si="175"/>
        <v>0</v>
      </c>
      <c r="H990" s="99" t="e">
        <f>VLOOKUP(C990,'B2B（ol)'!A:J,10,0)*D990</f>
        <v>#N/A</v>
      </c>
      <c r="I990" s="101" t="e">
        <f t="shared" si="176"/>
        <v>#DIV/0!</v>
      </c>
      <c r="J990" s="101">
        <f t="shared" si="177"/>
        <v>0</v>
      </c>
      <c r="K990" s="121">
        <f t="shared" si="178"/>
        <v>0</v>
      </c>
      <c r="L990" s="121" t="e">
        <f>VLOOKUP(C990,'B2B（ol)'!A:P,16,0)</f>
        <v>#N/A</v>
      </c>
      <c r="M990" s="117">
        <f t="shared" si="179"/>
        <v>0</v>
      </c>
      <c r="N990" s="114" t="e">
        <f>VLOOKUP(C990,'B2B（ol)'!A:K,11,0)</f>
        <v>#N/A</v>
      </c>
      <c r="O990" s="114" t="e">
        <f>VLOOKUP(B990,fulfillment!L:AN,29,0)</f>
        <v>#N/A</v>
      </c>
      <c r="P990" s="113"/>
      <c r="Q990" s="61" t="e">
        <f>VLOOKUP(R990,映射表!A:G,7,0)</f>
        <v>#N/A</v>
      </c>
      <c r="R990" s="131"/>
      <c r="S990" s="131"/>
      <c r="T990" s="131"/>
      <c r="U990" s="131"/>
      <c r="V990" s="131"/>
      <c r="W990" s="131"/>
      <c r="X990" s="131"/>
      <c r="Y990" s="131"/>
      <c r="Z990" s="131"/>
      <c r="AA990" s="131"/>
      <c r="AB990" s="61">
        <f t="shared" si="180"/>
        <v>0</v>
      </c>
      <c r="AE990" s="132"/>
    </row>
    <row r="991" spans="1:31" s="61" customFormat="1">
      <c r="A991" s="61" t="e">
        <f t="shared" si="170"/>
        <v>#N/A</v>
      </c>
      <c r="B991" s="121">
        <f t="shared" si="171"/>
        <v>0</v>
      </c>
      <c r="C991" s="117" t="e">
        <f>VLOOKUP(B991,映射表!A:C,3,0)</f>
        <v>#N/A</v>
      </c>
      <c r="D991" s="121">
        <f t="shared" si="172"/>
        <v>0</v>
      </c>
      <c r="E991" s="100">
        <f t="shared" si="173"/>
        <v>0</v>
      </c>
      <c r="F991" s="121">
        <f t="shared" si="174"/>
        <v>0</v>
      </c>
      <c r="G991" s="121">
        <f t="shared" si="175"/>
        <v>0</v>
      </c>
      <c r="H991" s="99" t="e">
        <f>VLOOKUP(C991,'B2B（ol)'!A:J,10,0)*D991</f>
        <v>#N/A</v>
      </c>
      <c r="I991" s="101" t="e">
        <f t="shared" si="176"/>
        <v>#DIV/0!</v>
      </c>
      <c r="J991" s="101">
        <f t="shared" si="177"/>
        <v>0</v>
      </c>
      <c r="K991" s="121">
        <f t="shared" si="178"/>
        <v>0</v>
      </c>
      <c r="L991" s="121" t="e">
        <f>VLOOKUP(C991,'B2B（ol)'!A:P,16,0)</f>
        <v>#N/A</v>
      </c>
      <c r="M991" s="117">
        <f t="shared" si="179"/>
        <v>0</v>
      </c>
      <c r="N991" s="114" t="e">
        <f>VLOOKUP(C991,'B2B（ol)'!A:K,11,0)</f>
        <v>#N/A</v>
      </c>
      <c r="O991" s="114" t="e">
        <f>VLOOKUP(B991,fulfillment!L:AN,29,0)</f>
        <v>#N/A</v>
      </c>
      <c r="P991" s="113"/>
      <c r="Q991" s="61" t="e">
        <f>VLOOKUP(R991,映射表!A:G,7,0)</f>
        <v>#N/A</v>
      </c>
      <c r="R991" s="131"/>
      <c r="S991" s="131"/>
      <c r="T991" s="131"/>
      <c r="U991" s="131"/>
      <c r="V991" s="131"/>
      <c r="W991" s="131"/>
      <c r="X991" s="131"/>
      <c r="Y991" s="131"/>
      <c r="Z991" s="131"/>
      <c r="AA991" s="131"/>
      <c r="AB991" s="61">
        <f t="shared" si="180"/>
        <v>0</v>
      </c>
      <c r="AE991" s="132"/>
    </row>
    <row r="992" spans="1:31" s="61" customFormat="1">
      <c r="A992" s="61" t="e">
        <f t="shared" si="170"/>
        <v>#N/A</v>
      </c>
      <c r="B992" s="121">
        <f t="shared" si="171"/>
        <v>0</v>
      </c>
      <c r="C992" s="117" t="e">
        <f>VLOOKUP(B992,映射表!A:C,3,0)</f>
        <v>#N/A</v>
      </c>
      <c r="D992" s="121">
        <f t="shared" si="172"/>
        <v>0</v>
      </c>
      <c r="E992" s="100">
        <f t="shared" si="173"/>
        <v>0</v>
      </c>
      <c r="F992" s="121">
        <f t="shared" si="174"/>
        <v>0</v>
      </c>
      <c r="G992" s="121">
        <f t="shared" si="175"/>
        <v>0</v>
      </c>
      <c r="H992" s="99" t="e">
        <f>VLOOKUP(C992,'B2B（ol)'!A:J,10,0)*D992</f>
        <v>#N/A</v>
      </c>
      <c r="I992" s="101" t="e">
        <f t="shared" si="176"/>
        <v>#DIV/0!</v>
      </c>
      <c r="J992" s="101">
        <f t="shared" si="177"/>
        <v>0</v>
      </c>
      <c r="K992" s="121">
        <f t="shared" si="178"/>
        <v>0</v>
      </c>
      <c r="L992" s="121" t="e">
        <f>VLOOKUP(C992,'B2B（ol)'!A:P,16,0)</f>
        <v>#N/A</v>
      </c>
      <c r="M992" s="117">
        <f t="shared" si="179"/>
        <v>0</v>
      </c>
      <c r="N992" s="114" t="e">
        <f>VLOOKUP(C992,'B2B（ol)'!A:K,11,0)</f>
        <v>#N/A</v>
      </c>
      <c r="O992" s="114" t="e">
        <f>VLOOKUP(B992,fulfillment!L:AN,29,0)</f>
        <v>#N/A</v>
      </c>
      <c r="P992" s="113"/>
      <c r="Q992" s="61" t="e">
        <f>VLOOKUP(R992,映射表!A:G,7,0)</f>
        <v>#N/A</v>
      </c>
      <c r="R992" s="131"/>
      <c r="S992" s="131"/>
      <c r="T992" s="131"/>
      <c r="U992" s="131"/>
      <c r="V992" s="131"/>
      <c r="W992" s="131"/>
      <c r="X992" s="131"/>
      <c r="Y992" s="131"/>
      <c r="Z992" s="131"/>
      <c r="AA992" s="131"/>
      <c r="AB992" s="61">
        <f t="shared" si="180"/>
        <v>0</v>
      </c>
      <c r="AE992" s="132"/>
    </row>
    <row r="993" spans="1:31" s="61" customFormat="1">
      <c r="A993" s="61" t="e">
        <f t="shared" si="170"/>
        <v>#N/A</v>
      </c>
      <c r="B993" s="121">
        <f t="shared" si="171"/>
        <v>0</v>
      </c>
      <c r="C993" s="117" t="e">
        <f>VLOOKUP(B993,映射表!A:C,3,0)</f>
        <v>#N/A</v>
      </c>
      <c r="D993" s="121">
        <f t="shared" si="172"/>
        <v>0</v>
      </c>
      <c r="E993" s="100">
        <f t="shared" si="173"/>
        <v>0</v>
      </c>
      <c r="F993" s="121">
        <f t="shared" si="174"/>
        <v>0</v>
      </c>
      <c r="G993" s="121">
        <f t="shared" si="175"/>
        <v>0</v>
      </c>
      <c r="H993" s="99" t="e">
        <f>VLOOKUP(C993,'B2B（ol)'!A:J,10,0)*D993</f>
        <v>#N/A</v>
      </c>
      <c r="I993" s="101" t="e">
        <f t="shared" si="176"/>
        <v>#DIV/0!</v>
      </c>
      <c r="J993" s="101">
        <f t="shared" si="177"/>
        <v>0</v>
      </c>
      <c r="K993" s="121">
        <f t="shared" si="178"/>
        <v>0</v>
      </c>
      <c r="L993" s="121" t="e">
        <f>VLOOKUP(C993,'B2B（ol)'!A:P,16,0)</f>
        <v>#N/A</v>
      </c>
      <c r="M993" s="117">
        <f t="shared" si="179"/>
        <v>0</v>
      </c>
      <c r="N993" s="114" t="e">
        <f>VLOOKUP(C993,'B2B（ol)'!A:K,11,0)</f>
        <v>#N/A</v>
      </c>
      <c r="O993" s="114" t="e">
        <f>VLOOKUP(B993,fulfillment!L:AN,29,0)</f>
        <v>#N/A</v>
      </c>
      <c r="P993" s="113"/>
      <c r="Q993" s="61" t="e">
        <f>VLOOKUP(R993,映射表!A:G,7,0)</f>
        <v>#N/A</v>
      </c>
      <c r="R993" s="131"/>
      <c r="S993" s="131"/>
      <c r="T993" s="131"/>
      <c r="U993" s="131"/>
      <c r="V993" s="131"/>
      <c r="W993" s="131"/>
      <c r="X993" s="131"/>
      <c r="Y993" s="131"/>
      <c r="Z993" s="131"/>
      <c r="AA993" s="131"/>
      <c r="AB993" s="61">
        <f t="shared" si="180"/>
        <v>0</v>
      </c>
      <c r="AE993" s="132"/>
    </row>
    <row r="994" spans="1:31" s="61" customFormat="1">
      <c r="A994" s="61" t="e">
        <f t="shared" si="170"/>
        <v>#N/A</v>
      </c>
      <c r="B994" s="121">
        <f t="shared" si="171"/>
        <v>0</v>
      </c>
      <c r="C994" s="117" t="e">
        <f>VLOOKUP(B994,映射表!A:C,3,0)</f>
        <v>#N/A</v>
      </c>
      <c r="D994" s="121">
        <f t="shared" si="172"/>
        <v>0</v>
      </c>
      <c r="E994" s="100">
        <f t="shared" si="173"/>
        <v>0</v>
      </c>
      <c r="F994" s="121">
        <f t="shared" si="174"/>
        <v>0</v>
      </c>
      <c r="G994" s="121">
        <f t="shared" si="175"/>
        <v>0</v>
      </c>
      <c r="H994" s="99" t="e">
        <f>VLOOKUP(C994,'B2B（ol)'!A:J,10,0)*D994</f>
        <v>#N/A</v>
      </c>
      <c r="I994" s="101" t="e">
        <f t="shared" si="176"/>
        <v>#DIV/0!</v>
      </c>
      <c r="J994" s="101">
        <f t="shared" si="177"/>
        <v>0</v>
      </c>
      <c r="K994" s="121">
        <f t="shared" si="178"/>
        <v>0</v>
      </c>
      <c r="L994" s="121" t="e">
        <f>VLOOKUP(C994,'B2B（ol)'!A:P,16,0)</f>
        <v>#N/A</v>
      </c>
      <c r="M994" s="117">
        <f t="shared" si="179"/>
        <v>0</v>
      </c>
      <c r="N994" s="114" t="e">
        <f>VLOOKUP(C994,'B2B（ol)'!A:K,11,0)</f>
        <v>#N/A</v>
      </c>
      <c r="O994" s="114" t="e">
        <f>VLOOKUP(B994,fulfillment!L:AN,29,0)</f>
        <v>#N/A</v>
      </c>
      <c r="P994" s="113"/>
      <c r="Q994" s="61" t="e">
        <f>VLOOKUP(R994,映射表!A:G,7,0)</f>
        <v>#N/A</v>
      </c>
      <c r="R994" s="131"/>
      <c r="S994" s="131"/>
      <c r="T994" s="131"/>
      <c r="U994" s="131"/>
      <c r="V994" s="131"/>
      <c r="W994" s="131"/>
      <c r="X994" s="131"/>
      <c r="Y994" s="131"/>
      <c r="Z994" s="131"/>
      <c r="AA994" s="131"/>
      <c r="AB994" s="61">
        <f t="shared" si="180"/>
        <v>0</v>
      </c>
      <c r="AE994" s="132"/>
    </row>
    <row r="995" spans="1:31" s="61" customFormat="1">
      <c r="A995" s="61" t="e">
        <f t="shared" si="170"/>
        <v>#N/A</v>
      </c>
      <c r="B995" s="121">
        <f t="shared" si="171"/>
        <v>0</v>
      </c>
      <c r="C995" s="117" t="e">
        <f>VLOOKUP(B995,映射表!A:C,3,0)</f>
        <v>#N/A</v>
      </c>
      <c r="D995" s="121">
        <f t="shared" si="172"/>
        <v>0</v>
      </c>
      <c r="E995" s="100">
        <f t="shared" si="173"/>
        <v>0</v>
      </c>
      <c r="F995" s="121">
        <f t="shared" si="174"/>
        <v>0</v>
      </c>
      <c r="G995" s="121">
        <f t="shared" si="175"/>
        <v>0</v>
      </c>
      <c r="H995" s="99" t="e">
        <f>VLOOKUP(C995,'B2B（ol)'!A:J,10,0)*D995</f>
        <v>#N/A</v>
      </c>
      <c r="I995" s="101" t="e">
        <f t="shared" si="176"/>
        <v>#DIV/0!</v>
      </c>
      <c r="J995" s="101">
        <f t="shared" si="177"/>
        <v>0</v>
      </c>
      <c r="K995" s="121">
        <f t="shared" si="178"/>
        <v>0</v>
      </c>
      <c r="L995" s="121" t="e">
        <f>VLOOKUP(C995,'B2B（ol)'!A:P,16,0)</f>
        <v>#N/A</v>
      </c>
      <c r="M995" s="117">
        <f t="shared" si="179"/>
        <v>0</v>
      </c>
      <c r="N995" s="114" t="e">
        <f>VLOOKUP(C995,'B2B（ol)'!A:K,11,0)</f>
        <v>#N/A</v>
      </c>
      <c r="O995" s="114" t="e">
        <f>VLOOKUP(B995,fulfillment!L:AN,29,0)</f>
        <v>#N/A</v>
      </c>
      <c r="P995" s="113"/>
      <c r="Q995" s="61" t="e">
        <f>VLOOKUP(R995,映射表!A:G,7,0)</f>
        <v>#N/A</v>
      </c>
      <c r="R995" s="131"/>
      <c r="S995" s="131"/>
      <c r="T995" s="131"/>
      <c r="U995" s="131"/>
      <c r="V995" s="131"/>
      <c r="W995" s="131"/>
      <c r="X995" s="131"/>
      <c r="Y995" s="131"/>
      <c r="Z995" s="131"/>
      <c r="AA995" s="131"/>
      <c r="AB995" s="61">
        <f t="shared" si="180"/>
        <v>0</v>
      </c>
      <c r="AE995" s="132"/>
    </row>
    <row r="996" spans="1:31" s="61" customFormat="1">
      <c r="A996" s="61" t="e">
        <f t="shared" si="170"/>
        <v>#N/A</v>
      </c>
      <c r="B996" s="121">
        <f t="shared" si="171"/>
        <v>0</v>
      </c>
      <c r="C996" s="117" t="e">
        <f>VLOOKUP(B996,映射表!A:C,3,0)</f>
        <v>#N/A</v>
      </c>
      <c r="D996" s="121">
        <f t="shared" si="172"/>
        <v>0</v>
      </c>
      <c r="E996" s="100">
        <f t="shared" si="173"/>
        <v>0</v>
      </c>
      <c r="F996" s="121">
        <f t="shared" si="174"/>
        <v>0</v>
      </c>
      <c r="G996" s="121">
        <f t="shared" si="175"/>
        <v>0</v>
      </c>
      <c r="H996" s="99" t="e">
        <f>VLOOKUP(C996,'B2B（ol)'!A:J,10,0)*D996</f>
        <v>#N/A</v>
      </c>
      <c r="I996" s="101" t="e">
        <f t="shared" si="176"/>
        <v>#DIV/0!</v>
      </c>
      <c r="J996" s="101">
        <f t="shared" si="177"/>
        <v>0</v>
      </c>
      <c r="K996" s="121">
        <f t="shared" si="178"/>
        <v>0</v>
      </c>
      <c r="L996" s="121" t="e">
        <f>VLOOKUP(C996,'B2B（ol)'!A:P,16,0)</f>
        <v>#N/A</v>
      </c>
      <c r="M996" s="117">
        <f t="shared" si="179"/>
        <v>0</v>
      </c>
      <c r="N996" s="114" t="e">
        <f>VLOOKUP(C996,'B2B（ol)'!A:K,11,0)</f>
        <v>#N/A</v>
      </c>
      <c r="O996" s="114" t="e">
        <f>VLOOKUP(B996,fulfillment!L:AN,29,0)</f>
        <v>#N/A</v>
      </c>
      <c r="P996" s="113"/>
      <c r="Q996" s="61" t="e">
        <f>VLOOKUP(R996,映射表!A:G,7,0)</f>
        <v>#N/A</v>
      </c>
      <c r="R996" s="131"/>
      <c r="S996" s="131"/>
      <c r="T996" s="131"/>
      <c r="U996" s="131"/>
      <c r="V996" s="131"/>
      <c r="W996" s="131"/>
      <c r="X996" s="131"/>
      <c r="Y996" s="131"/>
      <c r="Z996" s="131"/>
      <c r="AA996" s="131"/>
      <c r="AB996" s="61">
        <f t="shared" si="180"/>
        <v>0</v>
      </c>
      <c r="AE996" s="132"/>
    </row>
    <row r="997" spans="1:31" s="61" customFormat="1">
      <c r="A997" s="61" t="e">
        <f t="shared" si="170"/>
        <v>#N/A</v>
      </c>
      <c r="B997" s="121">
        <f t="shared" si="171"/>
        <v>0</v>
      </c>
      <c r="C997" s="117" t="e">
        <f>VLOOKUP(B997,映射表!A:C,3,0)</f>
        <v>#N/A</v>
      </c>
      <c r="D997" s="121">
        <f t="shared" si="172"/>
        <v>0</v>
      </c>
      <c r="E997" s="100">
        <f t="shared" si="173"/>
        <v>0</v>
      </c>
      <c r="F997" s="121">
        <f t="shared" si="174"/>
        <v>0</v>
      </c>
      <c r="G997" s="121">
        <f t="shared" si="175"/>
        <v>0</v>
      </c>
      <c r="H997" s="99" t="e">
        <f>VLOOKUP(C997,'B2B（ol)'!A:J,10,0)*D997</f>
        <v>#N/A</v>
      </c>
      <c r="I997" s="101" t="e">
        <f t="shared" si="176"/>
        <v>#DIV/0!</v>
      </c>
      <c r="J997" s="101">
        <f t="shared" si="177"/>
        <v>0</v>
      </c>
      <c r="K997" s="121">
        <f t="shared" si="178"/>
        <v>0</v>
      </c>
      <c r="L997" s="121" t="e">
        <f>VLOOKUP(C997,'B2B（ol)'!A:P,16,0)</f>
        <v>#N/A</v>
      </c>
      <c r="M997" s="117">
        <f t="shared" si="179"/>
        <v>0</v>
      </c>
      <c r="N997" s="114" t="e">
        <f>VLOOKUP(C997,'B2B（ol)'!A:K,11,0)</f>
        <v>#N/A</v>
      </c>
      <c r="O997" s="114" t="e">
        <f>VLOOKUP(B997,fulfillment!L:AN,29,0)</f>
        <v>#N/A</v>
      </c>
      <c r="P997" s="113"/>
      <c r="Q997" s="61" t="e">
        <f>VLOOKUP(R997,映射表!A:G,7,0)</f>
        <v>#N/A</v>
      </c>
      <c r="R997" s="131"/>
      <c r="S997" s="131"/>
      <c r="T997" s="131"/>
      <c r="U997" s="131"/>
      <c r="V997" s="131"/>
      <c r="W997" s="131"/>
      <c r="X997" s="131"/>
      <c r="Y997" s="131"/>
      <c r="Z997" s="131"/>
      <c r="AA997" s="131"/>
      <c r="AB997" s="61">
        <f t="shared" si="180"/>
        <v>0</v>
      </c>
      <c r="AE997" s="132"/>
    </row>
    <row r="998" spans="1:31" s="61" customFormat="1">
      <c r="A998" s="61" t="e">
        <f t="shared" si="170"/>
        <v>#N/A</v>
      </c>
      <c r="B998" s="121">
        <f t="shared" si="171"/>
        <v>0</v>
      </c>
      <c r="C998" s="117" t="e">
        <f>VLOOKUP(B998,映射表!A:C,3,0)</f>
        <v>#N/A</v>
      </c>
      <c r="D998" s="121">
        <f t="shared" si="172"/>
        <v>0</v>
      </c>
      <c r="E998" s="100">
        <f t="shared" si="173"/>
        <v>0</v>
      </c>
      <c r="F998" s="121">
        <f t="shared" si="174"/>
        <v>0</v>
      </c>
      <c r="G998" s="121">
        <f t="shared" si="175"/>
        <v>0</v>
      </c>
      <c r="H998" s="99" t="e">
        <f>VLOOKUP(C998,'B2B（ol)'!A:J,10,0)*D998</f>
        <v>#N/A</v>
      </c>
      <c r="I998" s="101" t="e">
        <f t="shared" si="176"/>
        <v>#DIV/0!</v>
      </c>
      <c r="J998" s="101">
        <f t="shared" si="177"/>
        <v>0</v>
      </c>
      <c r="K998" s="121">
        <f t="shared" si="178"/>
        <v>0</v>
      </c>
      <c r="L998" s="121" t="e">
        <f>VLOOKUP(C998,'B2B（ol)'!A:P,16,0)</f>
        <v>#N/A</v>
      </c>
      <c r="M998" s="117">
        <f t="shared" si="179"/>
        <v>0</v>
      </c>
      <c r="N998" s="114" t="e">
        <f>VLOOKUP(C998,'B2B（ol)'!A:K,11,0)</f>
        <v>#N/A</v>
      </c>
      <c r="O998" s="114" t="e">
        <f>VLOOKUP(B998,fulfillment!L:AN,29,0)</f>
        <v>#N/A</v>
      </c>
      <c r="P998" s="113"/>
      <c r="Q998" s="61" t="e">
        <f>VLOOKUP(R998,映射表!A:G,7,0)</f>
        <v>#N/A</v>
      </c>
      <c r="R998" s="131"/>
      <c r="S998" s="131"/>
      <c r="T998" s="131"/>
      <c r="U998" s="131"/>
      <c r="V998" s="131"/>
      <c r="W998" s="131"/>
      <c r="X998" s="131"/>
      <c r="Y998" s="131"/>
      <c r="Z998" s="131"/>
      <c r="AA998" s="131"/>
      <c r="AB998" s="61">
        <f t="shared" si="180"/>
        <v>0</v>
      </c>
      <c r="AE998" s="132"/>
    </row>
    <row r="999" spans="1:31" s="61" customFormat="1">
      <c r="A999" s="61" t="e">
        <f t="shared" si="170"/>
        <v>#N/A</v>
      </c>
      <c r="B999" s="121">
        <f t="shared" si="171"/>
        <v>0</v>
      </c>
      <c r="C999" s="117" t="e">
        <f>VLOOKUP(B999,映射表!A:C,3,0)</f>
        <v>#N/A</v>
      </c>
      <c r="D999" s="121">
        <f t="shared" si="172"/>
        <v>0</v>
      </c>
      <c r="E999" s="100">
        <f t="shared" si="173"/>
        <v>0</v>
      </c>
      <c r="F999" s="121">
        <f t="shared" si="174"/>
        <v>0</v>
      </c>
      <c r="G999" s="121">
        <f t="shared" si="175"/>
        <v>0</v>
      </c>
      <c r="H999" s="99" t="e">
        <f>VLOOKUP(C999,'B2B（ol)'!A:J,10,0)*D999</f>
        <v>#N/A</v>
      </c>
      <c r="I999" s="101" t="e">
        <f t="shared" si="176"/>
        <v>#DIV/0!</v>
      </c>
      <c r="J999" s="101">
        <f t="shared" si="177"/>
        <v>0</v>
      </c>
      <c r="K999" s="121">
        <f t="shared" si="178"/>
        <v>0</v>
      </c>
      <c r="L999" s="121" t="e">
        <f>VLOOKUP(C999,'B2B（ol)'!A:P,16,0)</f>
        <v>#N/A</v>
      </c>
      <c r="M999" s="117">
        <f t="shared" si="179"/>
        <v>0</v>
      </c>
      <c r="N999" s="114" t="e">
        <f>VLOOKUP(C999,'B2B（ol)'!A:K,11,0)</f>
        <v>#N/A</v>
      </c>
      <c r="O999" s="114" t="e">
        <f>VLOOKUP(B999,fulfillment!L:AN,29,0)</f>
        <v>#N/A</v>
      </c>
      <c r="P999" s="113"/>
      <c r="Q999" s="61" t="e">
        <f>VLOOKUP(R999,映射表!A:G,7,0)</f>
        <v>#N/A</v>
      </c>
      <c r="R999" s="131"/>
      <c r="S999" s="131"/>
      <c r="T999" s="131"/>
      <c r="U999" s="131"/>
      <c r="V999" s="131"/>
      <c r="W999" s="131"/>
      <c r="X999" s="131"/>
      <c r="Y999" s="131"/>
      <c r="Z999" s="131"/>
      <c r="AA999" s="131"/>
      <c r="AB999" s="61">
        <f t="shared" si="180"/>
        <v>0</v>
      </c>
      <c r="AE999" s="132"/>
    </row>
    <row r="1000" spans="1:31" s="61" customFormat="1">
      <c r="A1000" s="61" t="e">
        <f t="shared" si="170"/>
        <v>#N/A</v>
      </c>
      <c r="B1000" s="121">
        <f t="shared" si="171"/>
        <v>0</v>
      </c>
      <c r="C1000" s="117" t="e">
        <f>VLOOKUP(B1000,映射表!A:C,3,0)</f>
        <v>#N/A</v>
      </c>
      <c r="D1000" s="121">
        <f t="shared" si="172"/>
        <v>0</v>
      </c>
      <c r="E1000" s="100">
        <f t="shared" si="173"/>
        <v>0</v>
      </c>
      <c r="F1000" s="121">
        <f t="shared" si="174"/>
        <v>0</v>
      </c>
      <c r="G1000" s="121">
        <f t="shared" si="175"/>
        <v>0</v>
      </c>
      <c r="H1000" s="99" t="e">
        <f>VLOOKUP(C1000,'B2B（ol)'!A:J,10,0)*D1000</f>
        <v>#N/A</v>
      </c>
      <c r="I1000" s="101" t="e">
        <f t="shared" si="176"/>
        <v>#DIV/0!</v>
      </c>
      <c r="J1000" s="101">
        <f t="shared" si="177"/>
        <v>0</v>
      </c>
      <c r="K1000" s="121">
        <f t="shared" si="178"/>
        <v>0</v>
      </c>
      <c r="L1000" s="121" t="e">
        <f>VLOOKUP(C1000,'B2B（ol)'!A:P,16,0)</f>
        <v>#N/A</v>
      </c>
      <c r="M1000" s="117">
        <f t="shared" si="179"/>
        <v>0</v>
      </c>
      <c r="N1000" s="114" t="e">
        <f>VLOOKUP(C1000,'B2B（ol)'!A:K,11,0)</f>
        <v>#N/A</v>
      </c>
      <c r="O1000" s="114" t="e">
        <f>VLOOKUP(B1000,fulfillment!L:AN,29,0)</f>
        <v>#N/A</v>
      </c>
      <c r="P1000" s="113"/>
      <c r="Q1000" s="61" t="e">
        <f>VLOOKUP(R1000,映射表!A:G,7,0)</f>
        <v>#N/A</v>
      </c>
      <c r="R1000" s="131"/>
      <c r="S1000" s="131"/>
      <c r="T1000" s="131"/>
      <c r="U1000" s="131"/>
      <c r="V1000" s="131"/>
      <c r="W1000" s="131"/>
      <c r="X1000" s="131"/>
      <c r="Y1000" s="131"/>
      <c r="Z1000" s="131"/>
      <c r="AA1000" s="131"/>
      <c r="AB1000" s="61">
        <f t="shared" si="180"/>
        <v>0</v>
      </c>
      <c r="AE1000" s="132"/>
    </row>
    <row r="1001" spans="1:31" s="61" customFormat="1">
      <c r="A1001" s="61" t="e">
        <f t="shared" si="170"/>
        <v>#N/A</v>
      </c>
      <c r="B1001" s="121">
        <f t="shared" si="171"/>
        <v>0</v>
      </c>
      <c r="C1001" s="117" t="e">
        <f>VLOOKUP(B1001,映射表!A:C,3,0)</f>
        <v>#N/A</v>
      </c>
      <c r="D1001" s="121">
        <f t="shared" si="172"/>
        <v>0</v>
      </c>
      <c r="E1001" s="100">
        <f t="shared" si="173"/>
        <v>0</v>
      </c>
      <c r="F1001" s="121">
        <f t="shared" si="174"/>
        <v>0</v>
      </c>
      <c r="G1001" s="121">
        <f t="shared" si="175"/>
        <v>0</v>
      </c>
      <c r="H1001" s="99" t="e">
        <f>VLOOKUP(C1001,'B2B（ol)'!A:J,10,0)*D1001</f>
        <v>#N/A</v>
      </c>
      <c r="I1001" s="101" t="e">
        <f t="shared" si="176"/>
        <v>#DIV/0!</v>
      </c>
      <c r="J1001" s="101">
        <f t="shared" si="177"/>
        <v>0</v>
      </c>
      <c r="K1001" s="121">
        <f t="shared" si="178"/>
        <v>0</v>
      </c>
      <c r="L1001" s="121" t="e">
        <f>VLOOKUP(C1001,'B2B（ol)'!A:P,16,0)</f>
        <v>#N/A</v>
      </c>
      <c r="M1001" s="117">
        <f t="shared" si="179"/>
        <v>0</v>
      </c>
      <c r="N1001" s="114" t="e">
        <f>VLOOKUP(C1001,'B2B（ol)'!A:K,11,0)</f>
        <v>#N/A</v>
      </c>
      <c r="O1001" s="114" t="e">
        <f>VLOOKUP(B1001,fulfillment!L:AN,29,0)</f>
        <v>#N/A</v>
      </c>
      <c r="P1001" s="113"/>
      <c r="Q1001" s="61" t="e">
        <f>VLOOKUP(R1001,映射表!A:G,7,0)</f>
        <v>#N/A</v>
      </c>
      <c r="R1001" s="131"/>
      <c r="S1001" s="131"/>
      <c r="T1001" s="131"/>
      <c r="U1001" s="131"/>
      <c r="V1001" s="131"/>
      <c r="W1001" s="131"/>
      <c r="X1001" s="131"/>
      <c r="Y1001" s="131"/>
      <c r="Z1001" s="131"/>
      <c r="AA1001" s="131"/>
      <c r="AB1001" s="61">
        <f t="shared" si="180"/>
        <v>0</v>
      </c>
      <c r="AE1001" s="132"/>
    </row>
    <row r="1002" spans="1:31" s="61" customFormat="1">
      <c r="A1002" s="61" t="e">
        <f t="shared" si="170"/>
        <v>#N/A</v>
      </c>
      <c r="B1002" s="121">
        <f t="shared" si="171"/>
        <v>0</v>
      </c>
      <c r="C1002" s="117" t="e">
        <f>VLOOKUP(B1002,映射表!A:C,3,0)</f>
        <v>#N/A</v>
      </c>
      <c r="D1002" s="121">
        <f t="shared" si="172"/>
        <v>0</v>
      </c>
      <c r="E1002" s="100">
        <f t="shared" si="173"/>
        <v>0</v>
      </c>
      <c r="F1002" s="121">
        <f t="shared" si="174"/>
        <v>0</v>
      </c>
      <c r="G1002" s="121">
        <f t="shared" si="175"/>
        <v>0</v>
      </c>
      <c r="H1002" s="99" t="e">
        <f>VLOOKUP(C1002,'B2B（ol)'!A:J,10,0)*D1002</f>
        <v>#N/A</v>
      </c>
      <c r="I1002" s="101" t="e">
        <f t="shared" si="176"/>
        <v>#DIV/0!</v>
      </c>
      <c r="J1002" s="101">
        <f t="shared" si="177"/>
        <v>0</v>
      </c>
      <c r="K1002" s="121">
        <f t="shared" si="178"/>
        <v>0</v>
      </c>
      <c r="L1002" s="121" t="e">
        <f>VLOOKUP(C1002,'B2B（ol)'!A:P,16,0)</f>
        <v>#N/A</v>
      </c>
      <c r="M1002" s="117">
        <f t="shared" si="179"/>
        <v>0</v>
      </c>
      <c r="N1002" s="114" t="e">
        <f>VLOOKUP(C1002,'B2B（ol)'!A:K,11,0)</f>
        <v>#N/A</v>
      </c>
      <c r="O1002" s="114" t="e">
        <f>VLOOKUP(B1002,fulfillment!L:AN,29,0)</f>
        <v>#N/A</v>
      </c>
      <c r="P1002" s="113"/>
      <c r="Q1002" s="61" t="e">
        <f>VLOOKUP(R1002,映射表!A:G,7,0)</f>
        <v>#N/A</v>
      </c>
      <c r="R1002" s="131"/>
      <c r="S1002" s="131"/>
      <c r="T1002" s="131"/>
      <c r="U1002" s="131"/>
      <c r="V1002" s="131"/>
      <c r="W1002" s="131"/>
      <c r="X1002" s="131"/>
      <c r="Y1002" s="131"/>
      <c r="Z1002" s="131"/>
      <c r="AA1002" s="131"/>
      <c r="AB1002" s="61">
        <f t="shared" si="180"/>
        <v>0</v>
      </c>
      <c r="AE1002" s="132"/>
    </row>
    <row r="1003" spans="1:31" s="61" customFormat="1">
      <c r="A1003" s="61" t="e">
        <f t="shared" si="170"/>
        <v>#N/A</v>
      </c>
      <c r="B1003" s="121">
        <f t="shared" si="171"/>
        <v>0</v>
      </c>
      <c r="C1003" s="117" t="e">
        <f>VLOOKUP(B1003,映射表!A:C,3,0)</f>
        <v>#N/A</v>
      </c>
      <c r="D1003" s="121">
        <f t="shared" si="172"/>
        <v>0</v>
      </c>
      <c r="E1003" s="100">
        <f t="shared" si="173"/>
        <v>0</v>
      </c>
      <c r="F1003" s="121">
        <f t="shared" si="174"/>
        <v>0</v>
      </c>
      <c r="G1003" s="121">
        <f t="shared" si="175"/>
        <v>0</v>
      </c>
      <c r="H1003" s="99" t="e">
        <f>VLOOKUP(C1003,'B2B（ol)'!A:J,10,0)*D1003</f>
        <v>#N/A</v>
      </c>
      <c r="I1003" s="101" t="e">
        <f t="shared" si="176"/>
        <v>#DIV/0!</v>
      </c>
      <c r="J1003" s="101">
        <f t="shared" si="177"/>
        <v>0</v>
      </c>
      <c r="K1003" s="121">
        <f t="shared" si="178"/>
        <v>0</v>
      </c>
      <c r="L1003" s="121" t="e">
        <f>VLOOKUP(C1003,'B2B（ol)'!A:P,16,0)</f>
        <v>#N/A</v>
      </c>
      <c r="M1003" s="117">
        <f t="shared" si="179"/>
        <v>0</v>
      </c>
      <c r="N1003" s="114" t="e">
        <f>VLOOKUP(C1003,'B2B（ol)'!A:K,11,0)</f>
        <v>#N/A</v>
      </c>
      <c r="O1003" s="114" t="e">
        <f>VLOOKUP(B1003,fulfillment!L:AN,29,0)</f>
        <v>#N/A</v>
      </c>
      <c r="P1003" s="113"/>
      <c r="Q1003" s="61" t="e">
        <f>VLOOKUP(R1003,映射表!A:G,7,0)</f>
        <v>#N/A</v>
      </c>
      <c r="R1003" s="131"/>
      <c r="S1003" s="131"/>
      <c r="T1003" s="131"/>
      <c r="U1003" s="131"/>
      <c r="V1003" s="131"/>
      <c r="W1003" s="131"/>
      <c r="X1003" s="131"/>
      <c r="Y1003" s="131"/>
      <c r="Z1003" s="131"/>
      <c r="AA1003" s="131"/>
      <c r="AB1003" s="61">
        <f t="shared" si="180"/>
        <v>0</v>
      </c>
      <c r="AE1003" s="132"/>
    </row>
    <row r="1004" spans="1:31" s="61" customFormat="1">
      <c r="A1004" s="61" t="e">
        <f t="shared" si="170"/>
        <v>#N/A</v>
      </c>
      <c r="B1004" s="121">
        <f t="shared" si="171"/>
        <v>0</v>
      </c>
      <c r="C1004" s="117" t="e">
        <f>VLOOKUP(B1004,映射表!A:C,3,0)</f>
        <v>#N/A</v>
      </c>
      <c r="D1004" s="121">
        <f t="shared" si="172"/>
        <v>0</v>
      </c>
      <c r="E1004" s="100">
        <f t="shared" si="173"/>
        <v>0</v>
      </c>
      <c r="F1004" s="121">
        <f t="shared" si="174"/>
        <v>0</v>
      </c>
      <c r="G1004" s="121">
        <f t="shared" si="175"/>
        <v>0</v>
      </c>
      <c r="H1004" s="99" t="e">
        <f>VLOOKUP(C1004,'B2B（ol)'!A:J,10,0)*D1004</f>
        <v>#N/A</v>
      </c>
      <c r="I1004" s="101" t="e">
        <f t="shared" si="176"/>
        <v>#DIV/0!</v>
      </c>
      <c r="J1004" s="101">
        <f t="shared" si="177"/>
        <v>0</v>
      </c>
      <c r="K1004" s="121">
        <f t="shared" si="178"/>
        <v>0</v>
      </c>
      <c r="L1004" s="121" t="e">
        <f>VLOOKUP(C1004,'B2B（ol)'!A:P,16,0)</f>
        <v>#N/A</v>
      </c>
      <c r="M1004" s="117">
        <f t="shared" si="179"/>
        <v>0</v>
      </c>
      <c r="N1004" s="114" t="e">
        <f>VLOOKUP(C1004,'B2B（ol)'!A:K,11,0)</f>
        <v>#N/A</v>
      </c>
      <c r="O1004" s="114" t="e">
        <f>VLOOKUP(B1004,fulfillment!L:AN,29,0)</f>
        <v>#N/A</v>
      </c>
      <c r="P1004" s="113"/>
      <c r="Q1004" s="61" t="e">
        <f>VLOOKUP(R1004,映射表!A:G,7,0)</f>
        <v>#N/A</v>
      </c>
      <c r="R1004" s="131"/>
      <c r="S1004" s="131"/>
      <c r="T1004" s="131"/>
      <c r="U1004" s="131"/>
      <c r="V1004" s="131"/>
      <c r="W1004" s="131"/>
      <c r="X1004" s="131"/>
      <c r="Y1004" s="131"/>
      <c r="Z1004" s="131"/>
      <c r="AA1004" s="131"/>
      <c r="AB1004" s="61">
        <f t="shared" si="180"/>
        <v>0</v>
      </c>
      <c r="AE1004" s="132"/>
    </row>
    <row r="1005" spans="1:31" s="61" customFormat="1">
      <c r="A1005" s="61" t="e">
        <f t="shared" si="170"/>
        <v>#N/A</v>
      </c>
      <c r="B1005" s="121">
        <f t="shared" si="171"/>
        <v>0</v>
      </c>
      <c r="C1005" s="117" t="e">
        <f>VLOOKUP(B1005,映射表!A:C,3,0)</f>
        <v>#N/A</v>
      </c>
      <c r="D1005" s="121">
        <f t="shared" si="172"/>
        <v>0</v>
      </c>
      <c r="E1005" s="100">
        <f t="shared" si="173"/>
        <v>0</v>
      </c>
      <c r="F1005" s="121">
        <f t="shared" si="174"/>
        <v>0</v>
      </c>
      <c r="G1005" s="121">
        <f t="shared" si="175"/>
        <v>0</v>
      </c>
      <c r="H1005" s="99" t="e">
        <f>VLOOKUP(C1005,'B2B（ol)'!A:J,10,0)*D1005</f>
        <v>#N/A</v>
      </c>
      <c r="I1005" s="101" t="e">
        <f t="shared" si="176"/>
        <v>#DIV/0!</v>
      </c>
      <c r="J1005" s="101">
        <f t="shared" si="177"/>
        <v>0</v>
      </c>
      <c r="K1005" s="121">
        <f t="shared" si="178"/>
        <v>0</v>
      </c>
      <c r="L1005" s="121" t="e">
        <f>VLOOKUP(C1005,'B2B（ol)'!A:P,16,0)</f>
        <v>#N/A</v>
      </c>
      <c r="M1005" s="117">
        <f t="shared" si="179"/>
        <v>0</v>
      </c>
      <c r="N1005" s="114" t="e">
        <f>VLOOKUP(C1005,'B2B（ol)'!A:K,11,0)</f>
        <v>#N/A</v>
      </c>
      <c r="O1005" s="114" t="e">
        <f>VLOOKUP(B1005,fulfillment!L:AN,29,0)</f>
        <v>#N/A</v>
      </c>
      <c r="P1005" s="113"/>
      <c r="Q1005" s="61" t="e">
        <f>VLOOKUP(R1005,映射表!A:G,7,0)</f>
        <v>#N/A</v>
      </c>
      <c r="R1005" s="131"/>
      <c r="S1005" s="131"/>
      <c r="T1005" s="131"/>
      <c r="U1005" s="131"/>
      <c r="V1005" s="131"/>
      <c r="W1005" s="131"/>
      <c r="X1005" s="131"/>
      <c r="Y1005" s="131"/>
      <c r="Z1005" s="131"/>
      <c r="AA1005" s="131"/>
      <c r="AB1005" s="61">
        <f t="shared" si="180"/>
        <v>0</v>
      </c>
      <c r="AE1005" s="132"/>
    </row>
    <row r="1006" spans="1:31" s="61" customFormat="1">
      <c r="A1006" s="61" t="e">
        <f t="shared" si="170"/>
        <v>#N/A</v>
      </c>
      <c r="B1006" s="121">
        <f t="shared" si="171"/>
        <v>0</v>
      </c>
      <c r="C1006" s="117" t="e">
        <f>VLOOKUP(B1006,映射表!A:C,3,0)</f>
        <v>#N/A</v>
      </c>
      <c r="D1006" s="121">
        <f t="shared" si="172"/>
        <v>0</v>
      </c>
      <c r="E1006" s="100">
        <f t="shared" si="173"/>
        <v>0</v>
      </c>
      <c r="F1006" s="121">
        <f t="shared" si="174"/>
        <v>0</v>
      </c>
      <c r="G1006" s="121">
        <f t="shared" si="175"/>
        <v>0</v>
      </c>
      <c r="H1006" s="99" t="e">
        <f>VLOOKUP(C1006,'B2B（ol)'!A:J,10,0)*D1006</f>
        <v>#N/A</v>
      </c>
      <c r="I1006" s="101" t="e">
        <f t="shared" si="176"/>
        <v>#DIV/0!</v>
      </c>
      <c r="J1006" s="101">
        <f t="shared" si="177"/>
        <v>0</v>
      </c>
      <c r="K1006" s="121">
        <f t="shared" si="178"/>
        <v>0</v>
      </c>
      <c r="L1006" s="121" t="e">
        <f>VLOOKUP(C1006,'B2B（ol)'!A:P,16,0)</f>
        <v>#N/A</v>
      </c>
      <c r="M1006" s="117">
        <f t="shared" si="179"/>
        <v>0</v>
      </c>
      <c r="N1006" s="114" t="e">
        <f>VLOOKUP(C1006,'B2B（ol)'!A:K,11,0)</f>
        <v>#N/A</v>
      </c>
      <c r="O1006" s="114" t="e">
        <f>VLOOKUP(B1006,fulfillment!L:AN,29,0)</f>
        <v>#N/A</v>
      </c>
      <c r="P1006" s="113"/>
      <c r="Q1006" s="61" t="e">
        <f>VLOOKUP(R1006,映射表!A:G,7,0)</f>
        <v>#N/A</v>
      </c>
      <c r="R1006" s="131"/>
      <c r="S1006" s="131"/>
      <c r="T1006" s="131"/>
      <c r="U1006" s="131"/>
      <c r="V1006" s="131"/>
      <c r="W1006" s="131"/>
      <c r="X1006" s="131"/>
      <c r="Y1006" s="131"/>
      <c r="Z1006" s="131"/>
      <c r="AA1006" s="131"/>
      <c r="AB1006" s="61">
        <f t="shared" si="180"/>
        <v>0</v>
      </c>
      <c r="AE1006" s="132"/>
    </row>
    <row r="1007" spans="1:31" s="61" customFormat="1">
      <c r="A1007" s="61" t="e">
        <f t="shared" si="170"/>
        <v>#N/A</v>
      </c>
      <c r="B1007" s="121">
        <f t="shared" si="171"/>
        <v>0</v>
      </c>
      <c r="C1007" s="117" t="e">
        <f>VLOOKUP(B1007,映射表!A:C,3,0)</f>
        <v>#N/A</v>
      </c>
      <c r="D1007" s="121">
        <f t="shared" si="172"/>
        <v>0</v>
      </c>
      <c r="E1007" s="100">
        <f t="shared" si="173"/>
        <v>0</v>
      </c>
      <c r="F1007" s="121">
        <f t="shared" si="174"/>
        <v>0</v>
      </c>
      <c r="G1007" s="121">
        <f t="shared" si="175"/>
        <v>0</v>
      </c>
      <c r="H1007" s="99" t="e">
        <f>VLOOKUP(C1007,'B2B（ol)'!A:J,10,0)*D1007</f>
        <v>#N/A</v>
      </c>
      <c r="I1007" s="101" t="e">
        <f t="shared" si="176"/>
        <v>#DIV/0!</v>
      </c>
      <c r="J1007" s="101">
        <f t="shared" si="177"/>
        <v>0</v>
      </c>
      <c r="K1007" s="121">
        <f t="shared" si="178"/>
        <v>0</v>
      </c>
      <c r="L1007" s="121" t="e">
        <f>VLOOKUP(C1007,'B2B（ol)'!A:P,16,0)</f>
        <v>#N/A</v>
      </c>
      <c r="M1007" s="117">
        <f t="shared" si="179"/>
        <v>0</v>
      </c>
      <c r="N1007" s="114" t="e">
        <f>VLOOKUP(C1007,'B2B（ol)'!A:K,11,0)</f>
        <v>#N/A</v>
      </c>
      <c r="O1007" s="114" t="e">
        <f>VLOOKUP(B1007,fulfillment!L:AN,29,0)</f>
        <v>#N/A</v>
      </c>
      <c r="P1007" s="113"/>
      <c r="Q1007" s="61" t="e">
        <f>VLOOKUP(R1007,映射表!A:G,7,0)</f>
        <v>#N/A</v>
      </c>
      <c r="R1007" s="131"/>
      <c r="S1007" s="131"/>
      <c r="T1007" s="131"/>
      <c r="U1007" s="131"/>
      <c r="V1007" s="131"/>
      <c r="W1007" s="131"/>
      <c r="X1007" s="131"/>
      <c r="Y1007" s="131"/>
      <c r="Z1007" s="131"/>
      <c r="AA1007" s="131"/>
      <c r="AB1007" s="61">
        <f t="shared" si="180"/>
        <v>0</v>
      </c>
      <c r="AE1007" s="132"/>
    </row>
    <row r="1008" spans="1:31" s="61" customFormat="1">
      <c r="A1008" s="61" t="e">
        <f t="shared" si="170"/>
        <v>#N/A</v>
      </c>
      <c r="B1008" s="121">
        <f t="shared" si="171"/>
        <v>0</v>
      </c>
      <c r="C1008" s="117" t="e">
        <f>VLOOKUP(B1008,映射表!A:C,3,0)</f>
        <v>#N/A</v>
      </c>
      <c r="D1008" s="121">
        <f t="shared" si="172"/>
        <v>0</v>
      </c>
      <c r="E1008" s="100">
        <f t="shared" si="173"/>
        <v>0</v>
      </c>
      <c r="F1008" s="121">
        <f t="shared" si="174"/>
        <v>0</v>
      </c>
      <c r="G1008" s="121">
        <f t="shared" si="175"/>
        <v>0</v>
      </c>
      <c r="H1008" s="99" t="e">
        <f>VLOOKUP(C1008,'B2B（ol)'!A:J,10,0)*D1008</f>
        <v>#N/A</v>
      </c>
      <c r="I1008" s="101" t="e">
        <f t="shared" si="176"/>
        <v>#DIV/0!</v>
      </c>
      <c r="J1008" s="101">
        <f t="shared" si="177"/>
        <v>0</v>
      </c>
      <c r="K1008" s="121">
        <f t="shared" si="178"/>
        <v>0</v>
      </c>
      <c r="L1008" s="121" t="e">
        <f>VLOOKUP(C1008,'B2B（ol)'!A:P,16,0)</f>
        <v>#N/A</v>
      </c>
      <c r="M1008" s="117">
        <f t="shared" si="179"/>
        <v>0</v>
      </c>
      <c r="N1008" s="114" t="e">
        <f>VLOOKUP(C1008,'B2B（ol)'!A:K,11,0)</f>
        <v>#N/A</v>
      </c>
      <c r="O1008" s="114" t="e">
        <f>VLOOKUP(B1008,fulfillment!L:AN,29,0)</f>
        <v>#N/A</v>
      </c>
      <c r="P1008" s="113"/>
      <c r="Q1008" s="61" t="e">
        <f>VLOOKUP(R1008,映射表!A:G,7,0)</f>
        <v>#N/A</v>
      </c>
      <c r="R1008" s="131"/>
      <c r="S1008" s="131"/>
      <c r="T1008" s="131"/>
      <c r="U1008" s="131"/>
      <c r="V1008" s="131"/>
      <c r="W1008" s="131"/>
      <c r="X1008" s="131"/>
      <c r="Y1008" s="131"/>
      <c r="Z1008" s="131"/>
      <c r="AA1008" s="131"/>
      <c r="AB1008" s="61">
        <f t="shared" si="180"/>
        <v>0</v>
      </c>
      <c r="AE1008" s="132"/>
    </row>
    <row r="1009" spans="1:31" s="61" customFormat="1">
      <c r="A1009" s="61" t="e">
        <f t="shared" si="170"/>
        <v>#N/A</v>
      </c>
      <c r="B1009" s="121">
        <f t="shared" si="171"/>
        <v>0</v>
      </c>
      <c r="C1009" s="117" t="e">
        <f>VLOOKUP(B1009,映射表!A:C,3,0)</f>
        <v>#N/A</v>
      </c>
      <c r="D1009" s="121">
        <f t="shared" si="172"/>
        <v>0</v>
      </c>
      <c r="E1009" s="100">
        <f t="shared" si="173"/>
        <v>0</v>
      </c>
      <c r="F1009" s="121">
        <f t="shared" si="174"/>
        <v>0</v>
      </c>
      <c r="G1009" s="121">
        <f t="shared" si="175"/>
        <v>0</v>
      </c>
      <c r="H1009" s="99" t="e">
        <f>VLOOKUP(C1009,'B2B（ol)'!A:J,10,0)*D1009</f>
        <v>#N/A</v>
      </c>
      <c r="I1009" s="101" t="e">
        <f t="shared" si="176"/>
        <v>#DIV/0!</v>
      </c>
      <c r="J1009" s="101">
        <f t="shared" si="177"/>
        <v>0</v>
      </c>
      <c r="K1009" s="121">
        <f t="shared" si="178"/>
        <v>0</v>
      </c>
      <c r="L1009" s="121" t="e">
        <f>VLOOKUP(C1009,'B2B（ol)'!A:P,16,0)</f>
        <v>#N/A</v>
      </c>
      <c r="M1009" s="117">
        <f t="shared" si="179"/>
        <v>0</v>
      </c>
      <c r="N1009" s="114" t="e">
        <f>VLOOKUP(C1009,'B2B（ol)'!A:K,11,0)</f>
        <v>#N/A</v>
      </c>
      <c r="O1009" s="114" t="e">
        <f>VLOOKUP(B1009,fulfillment!L:AN,29,0)</f>
        <v>#N/A</v>
      </c>
      <c r="P1009" s="113"/>
      <c r="Q1009" s="61" t="e">
        <f>VLOOKUP(R1009,映射表!A:G,7,0)</f>
        <v>#N/A</v>
      </c>
      <c r="R1009" s="131"/>
      <c r="S1009" s="131"/>
      <c r="T1009" s="131"/>
      <c r="U1009" s="131"/>
      <c r="V1009" s="131"/>
      <c r="W1009" s="131"/>
      <c r="X1009" s="131"/>
      <c r="Y1009" s="131"/>
      <c r="Z1009" s="131"/>
      <c r="AA1009" s="131"/>
      <c r="AB1009" s="61">
        <f t="shared" si="180"/>
        <v>0</v>
      </c>
      <c r="AE1009" s="132"/>
    </row>
    <row r="1010" spans="1:31" s="61" customFormat="1">
      <c r="A1010" s="61" t="e">
        <f t="shared" si="170"/>
        <v>#N/A</v>
      </c>
      <c r="B1010" s="121">
        <f t="shared" si="171"/>
        <v>0</v>
      </c>
      <c r="C1010" s="117" t="e">
        <f>VLOOKUP(B1010,映射表!A:C,3,0)</f>
        <v>#N/A</v>
      </c>
      <c r="D1010" s="121">
        <f t="shared" si="172"/>
        <v>0</v>
      </c>
      <c r="E1010" s="100">
        <f t="shared" si="173"/>
        <v>0</v>
      </c>
      <c r="F1010" s="121">
        <f t="shared" si="174"/>
        <v>0</v>
      </c>
      <c r="G1010" s="121">
        <f t="shared" si="175"/>
        <v>0</v>
      </c>
      <c r="H1010" s="99" t="e">
        <f>VLOOKUP(C1010,'B2B（ol)'!A:J,10,0)*D1010</f>
        <v>#N/A</v>
      </c>
      <c r="I1010" s="101" t="e">
        <f t="shared" si="176"/>
        <v>#DIV/0!</v>
      </c>
      <c r="J1010" s="101">
        <f t="shared" si="177"/>
        <v>0</v>
      </c>
      <c r="K1010" s="121">
        <f t="shared" si="178"/>
        <v>0</v>
      </c>
      <c r="L1010" s="121" t="e">
        <f>VLOOKUP(C1010,'B2B（ol)'!A:P,16,0)</f>
        <v>#N/A</v>
      </c>
      <c r="M1010" s="117">
        <f t="shared" si="179"/>
        <v>0</v>
      </c>
      <c r="N1010" s="114" t="e">
        <f>VLOOKUP(C1010,'B2B（ol)'!A:K,11,0)</f>
        <v>#N/A</v>
      </c>
      <c r="O1010" s="114" t="e">
        <f>VLOOKUP(B1010,fulfillment!L:AN,29,0)</f>
        <v>#N/A</v>
      </c>
      <c r="P1010" s="113"/>
      <c r="Q1010" s="61" t="e">
        <f>VLOOKUP(R1010,映射表!A:G,7,0)</f>
        <v>#N/A</v>
      </c>
      <c r="R1010" s="131"/>
      <c r="S1010" s="131"/>
      <c r="T1010" s="131"/>
      <c r="U1010" s="131"/>
      <c r="V1010" s="131"/>
      <c r="W1010" s="131"/>
      <c r="X1010" s="131"/>
      <c r="Y1010" s="131"/>
      <c r="Z1010" s="131"/>
      <c r="AA1010" s="131"/>
      <c r="AB1010" s="61">
        <f t="shared" si="180"/>
        <v>0</v>
      </c>
      <c r="AE1010" s="132"/>
    </row>
    <row r="1011" spans="1:31" s="61" customFormat="1">
      <c r="A1011" s="61" t="e">
        <f t="shared" si="170"/>
        <v>#N/A</v>
      </c>
      <c r="B1011" s="121">
        <f t="shared" si="171"/>
        <v>0</v>
      </c>
      <c r="C1011" s="117" t="e">
        <f>VLOOKUP(B1011,映射表!A:C,3,0)</f>
        <v>#N/A</v>
      </c>
      <c r="D1011" s="121">
        <f t="shared" si="172"/>
        <v>0</v>
      </c>
      <c r="E1011" s="100">
        <f t="shared" si="173"/>
        <v>0</v>
      </c>
      <c r="F1011" s="121">
        <f t="shared" si="174"/>
        <v>0</v>
      </c>
      <c r="G1011" s="121">
        <f t="shared" si="175"/>
        <v>0</v>
      </c>
      <c r="H1011" s="99" t="e">
        <f>VLOOKUP(C1011,'B2B（ol)'!A:J,10,0)*D1011</f>
        <v>#N/A</v>
      </c>
      <c r="I1011" s="101" t="e">
        <f t="shared" si="176"/>
        <v>#DIV/0!</v>
      </c>
      <c r="J1011" s="101">
        <f t="shared" si="177"/>
        <v>0</v>
      </c>
      <c r="K1011" s="121">
        <f t="shared" si="178"/>
        <v>0</v>
      </c>
      <c r="L1011" s="121" t="e">
        <f>VLOOKUP(C1011,'B2B（ol)'!A:P,16,0)</f>
        <v>#N/A</v>
      </c>
      <c r="M1011" s="117">
        <f t="shared" si="179"/>
        <v>0</v>
      </c>
      <c r="N1011" s="114" t="e">
        <f>VLOOKUP(C1011,'B2B（ol)'!A:K,11,0)</f>
        <v>#N/A</v>
      </c>
      <c r="O1011" s="114" t="e">
        <f>VLOOKUP(B1011,fulfillment!L:AN,29,0)</f>
        <v>#N/A</v>
      </c>
      <c r="P1011" s="113"/>
      <c r="Q1011" s="61" t="e">
        <f>VLOOKUP(R1011,映射表!A:G,7,0)</f>
        <v>#N/A</v>
      </c>
      <c r="R1011" s="131"/>
      <c r="S1011" s="131"/>
      <c r="T1011" s="131"/>
      <c r="U1011" s="131"/>
      <c r="V1011" s="131"/>
      <c r="W1011" s="131"/>
      <c r="X1011" s="131"/>
      <c r="Y1011" s="131"/>
      <c r="Z1011" s="131"/>
      <c r="AA1011" s="131"/>
      <c r="AB1011" s="61">
        <f t="shared" si="180"/>
        <v>0</v>
      </c>
      <c r="AE1011" s="132"/>
    </row>
    <row r="1012" spans="1:31" s="61" customFormat="1">
      <c r="A1012" s="61" t="e">
        <f t="shared" si="170"/>
        <v>#N/A</v>
      </c>
      <c r="B1012" s="121">
        <f t="shared" si="171"/>
        <v>0</v>
      </c>
      <c r="C1012" s="117" t="e">
        <f>VLOOKUP(B1012,映射表!A:C,3,0)</f>
        <v>#N/A</v>
      </c>
      <c r="D1012" s="121">
        <f t="shared" si="172"/>
        <v>0</v>
      </c>
      <c r="E1012" s="100">
        <f t="shared" si="173"/>
        <v>0</v>
      </c>
      <c r="F1012" s="121">
        <f t="shared" si="174"/>
        <v>0</v>
      </c>
      <c r="G1012" s="121">
        <f t="shared" si="175"/>
        <v>0</v>
      </c>
      <c r="H1012" s="99" t="e">
        <f>VLOOKUP(C1012,'B2B（ol)'!A:J,10,0)*D1012</f>
        <v>#N/A</v>
      </c>
      <c r="I1012" s="101" t="e">
        <f t="shared" si="176"/>
        <v>#DIV/0!</v>
      </c>
      <c r="J1012" s="101">
        <f t="shared" si="177"/>
        <v>0</v>
      </c>
      <c r="K1012" s="121">
        <f t="shared" si="178"/>
        <v>0</v>
      </c>
      <c r="L1012" s="121" t="e">
        <f>VLOOKUP(C1012,'B2B（ol)'!A:P,16,0)</f>
        <v>#N/A</v>
      </c>
      <c r="M1012" s="117">
        <f t="shared" si="179"/>
        <v>0</v>
      </c>
      <c r="N1012" s="114" t="e">
        <f>VLOOKUP(C1012,'B2B（ol)'!A:K,11,0)</f>
        <v>#N/A</v>
      </c>
      <c r="O1012" s="114" t="e">
        <f>VLOOKUP(B1012,fulfillment!L:AN,29,0)</f>
        <v>#N/A</v>
      </c>
      <c r="P1012" s="113"/>
      <c r="Q1012" s="61" t="e">
        <f>VLOOKUP(R1012,映射表!A:G,7,0)</f>
        <v>#N/A</v>
      </c>
      <c r="R1012" s="131"/>
      <c r="S1012" s="131"/>
      <c r="T1012" s="131"/>
      <c r="U1012" s="131"/>
      <c r="V1012" s="131"/>
      <c r="W1012" s="131"/>
      <c r="X1012" s="131"/>
      <c r="Y1012" s="131"/>
      <c r="Z1012" s="131"/>
      <c r="AA1012" s="131"/>
      <c r="AB1012" s="61">
        <f t="shared" si="180"/>
        <v>0</v>
      </c>
      <c r="AE1012" s="132"/>
    </row>
    <row r="1013" spans="1:31" s="61" customFormat="1">
      <c r="A1013" s="61" t="e">
        <f t="shared" si="170"/>
        <v>#N/A</v>
      </c>
      <c r="B1013" s="121">
        <f t="shared" si="171"/>
        <v>0</v>
      </c>
      <c r="C1013" s="117" t="e">
        <f>VLOOKUP(B1013,映射表!A:C,3,0)</f>
        <v>#N/A</v>
      </c>
      <c r="D1013" s="121">
        <f t="shared" si="172"/>
        <v>0</v>
      </c>
      <c r="E1013" s="100">
        <f t="shared" si="173"/>
        <v>0</v>
      </c>
      <c r="F1013" s="121">
        <f t="shared" si="174"/>
        <v>0</v>
      </c>
      <c r="G1013" s="121">
        <f t="shared" si="175"/>
        <v>0</v>
      </c>
      <c r="H1013" s="99" t="e">
        <f>VLOOKUP(C1013,'B2B（ol)'!A:J,10,0)*D1013</f>
        <v>#N/A</v>
      </c>
      <c r="I1013" s="101" t="e">
        <f t="shared" si="176"/>
        <v>#DIV/0!</v>
      </c>
      <c r="J1013" s="101">
        <f t="shared" si="177"/>
        <v>0</v>
      </c>
      <c r="K1013" s="121">
        <f t="shared" si="178"/>
        <v>0</v>
      </c>
      <c r="L1013" s="121" t="e">
        <f>VLOOKUP(C1013,'B2B（ol)'!A:P,16,0)</f>
        <v>#N/A</v>
      </c>
      <c r="M1013" s="117">
        <f t="shared" si="179"/>
        <v>0</v>
      </c>
      <c r="N1013" s="114" t="e">
        <f>VLOOKUP(C1013,'B2B（ol)'!A:K,11,0)</f>
        <v>#N/A</v>
      </c>
      <c r="O1013" s="114" t="e">
        <f>VLOOKUP(B1013,fulfillment!L:AN,29,0)</f>
        <v>#N/A</v>
      </c>
      <c r="P1013" s="113"/>
      <c r="Q1013" s="61" t="e">
        <f>VLOOKUP(R1013,映射表!A:G,7,0)</f>
        <v>#N/A</v>
      </c>
      <c r="R1013" s="131"/>
      <c r="S1013" s="131"/>
      <c r="T1013" s="131"/>
      <c r="U1013" s="131"/>
      <c r="V1013" s="131"/>
      <c r="W1013" s="131"/>
      <c r="X1013" s="131"/>
      <c r="Y1013" s="131"/>
      <c r="Z1013" s="131"/>
      <c r="AA1013" s="131"/>
      <c r="AB1013" s="61">
        <f t="shared" si="180"/>
        <v>0</v>
      </c>
      <c r="AE1013" s="132"/>
    </row>
    <row r="1014" spans="1:31" s="61" customFormat="1">
      <c r="A1014" s="61" t="e">
        <f t="shared" si="170"/>
        <v>#N/A</v>
      </c>
      <c r="B1014" s="121">
        <f t="shared" si="171"/>
        <v>0</v>
      </c>
      <c r="C1014" s="117" t="e">
        <f>VLOOKUP(B1014,映射表!A:C,3,0)</f>
        <v>#N/A</v>
      </c>
      <c r="D1014" s="121">
        <f t="shared" si="172"/>
        <v>0</v>
      </c>
      <c r="E1014" s="100">
        <f t="shared" si="173"/>
        <v>0</v>
      </c>
      <c r="F1014" s="121">
        <f t="shared" si="174"/>
        <v>0</v>
      </c>
      <c r="G1014" s="121">
        <f t="shared" si="175"/>
        <v>0</v>
      </c>
      <c r="H1014" s="99" t="e">
        <f>VLOOKUP(C1014,'B2B（ol)'!A:J,10,0)*D1014</f>
        <v>#N/A</v>
      </c>
      <c r="I1014" s="101" t="e">
        <f t="shared" si="176"/>
        <v>#DIV/0!</v>
      </c>
      <c r="J1014" s="101">
        <f t="shared" si="177"/>
        <v>0</v>
      </c>
      <c r="K1014" s="121">
        <f t="shared" si="178"/>
        <v>0</v>
      </c>
      <c r="L1014" s="121" t="e">
        <f>VLOOKUP(C1014,'B2B（ol)'!A:P,16,0)</f>
        <v>#N/A</v>
      </c>
      <c r="M1014" s="117">
        <f t="shared" si="179"/>
        <v>0</v>
      </c>
      <c r="N1014" s="114" t="e">
        <f>VLOOKUP(C1014,'B2B（ol)'!A:K,11,0)</f>
        <v>#N/A</v>
      </c>
      <c r="O1014" s="114" t="e">
        <f>VLOOKUP(B1014,fulfillment!L:AN,29,0)</f>
        <v>#N/A</v>
      </c>
      <c r="P1014" s="113"/>
      <c r="Q1014" s="61" t="e">
        <f>VLOOKUP(R1014,映射表!A:G,7,0)</f>
        <v>#N/A</v>
      </c>
      <c r="R1014" s="131"/>
      <c r="S1014" s="131"/>
      <c r="T1014" s="131"/>
      <c r="U1014" s="131"/>
      <c r="V1014" s="131"/>
      <c r="W1014" s="131"/>
      <c r="X1014" s="131"/>
      <c r="Y1014" s="131"/>
      <c r="Z1014" s="131"/>
      <c r="AA1014" s="131"/>
      <c r="AB1014" s="61">
        <f t="shared" si="180"/>
        <v>0</v>
      </c>
      <c r="AE1014" s="132"/>
    </row>
    <row r="1015" spans="1:31" s="61" customFormat="1">
      <c r="A1015" s="61" t="e">
        <f t="shared" si="170"/>
        <v>#N/A</v>
      </c>
      <c r="B1015" s="121">
        <f t="shared" si="171"/>
        <v>0</v>
      </c>
      <c r="C1015" s="117" t="e">
        <f>VLOOKUP(B1015,映射表!A:C,3,0)</f>
        <v>#N/A</v>
      </c>
      <c r="D1015" s="121">
        <f t="shared" si="172"/>
        <v>0</v>
      </c>
      <c r="E1015" s="100">
        <f t="shared" si="173"/>
        <v>0</v>
      </c>
      <c r="F1015" s="121">
        <f t="shared" si="174"/>
        <v>0</v>
      </c>
      <c r="G1015" s="121">
        <f t="shared" si="175"/>
        <v>0</v>
      </c>
      <c r="H1015" s="99" t="e">
        <f>VLOOKUP(C1015,'B2B（ol)'!A:J,10,0)*D1015</f>
        <v>#N/A</v>
      </c>
      <c r="I1015" s="101" t="e">
        <f t="shared" si="176"/>
        <v>#DIV/0!</v>
      </c>
      <c r="J1015" s="101">
        <f t="shared" si="177"/>
        <v>0</v>
      </c>
      <c r="K1015" s="121">
        <f t="shared" si="178"/>
        <v>0</v>
      </c>
      <c r="L1015" s="121" t="e">
        <f>VLOOKUP(C1015,'B2B（ol)'!A:P,16,0)</f>
        <v>#N/A</v>
      </c>
      <c r="M1015" s="117">
        <f t="shared" si="179"/>
        <v>0</v>
      </c>
      <c r="N1015" s="114" t="e">
        <f>VLOOKUP(C1015,'B2B（ol)'!A:K,11,0)</f>
        <v>#N/A</v>
      </c>
      <c r="O1015" s="114" t="e">
        <f>VLOOKUP(B1015,fulfillment!L:AN,29,0)</f>
        <v>#N/A</v>
      </c>
      <c r="P1015" s="113"/>
      <c r="Q1015" s="61" t="e">
        <f>VLOOKUP(R1015,映射表!A:G,7,0)</f>
        <v>#N/A</v>
      </c>
      <c r="R1015" s="131"/>
      <c r="S1015" s="131"/>
      <c r="T1015" s="131"/>
      <c r="U1015" s="131"/>
      <c r="V1015" s="131"/>
      <c r="W1015" s="131"/>
      <c r="X1015" s="131"/>
      <c r="Y1015" s="131"/>
      <c r="Z1015" s="131"/>
      <c r="AA1015" s="131"/>
      <c r="AB1015" s="61">
        <f t="shared" si="180"/>
        <v>0</v>
      </c>
      <c r="AE1015" s="132"/>
    </row>
    <row r="1016" spans="1:31" s="61" customFormat="1">
      <c r="A1016" s="61" t="e">
        <f t="shared" si="170"/>
        <v>#N/A</v>
      </c>
      <c r="B1016" s="121">
        <f t="shared" si="171"/>
        <v>0</v>
      </c>
      <c r="C1016" s="117" t="e">
        <f>VLOOKUP(B1016,映射表!A:C,3,0)</f>
        <v>#N/A</v>
      </c>
      <c r="D1016" s="121">
        <f t="shared" si="172"/>
        <v>0</v>
      </c>
      <c r="E1016" s="100">
        <f t="shared" si="173"/>
        <v>0</v>
      </c>
      <c r="F1016" s="121">
        <f t="shared" si="174"/>
        <v>0</v>
      </c>
      <c r="G1016" s="121">
        <f t="shared" si="175"/>
        <v>0</v>
      </c>
      <c r="H1016" s="99" t="e">
        <f>VLOOKUP(C1016,'B2B（ol)'!A:J,10,0)*D1016</f>
        <v>#N/A</v>
      </c>
      <c r="I1016" s="101" t="e">
        <f t="shared" si="176"/>
        <v>#DIV/0!</v>
      </c>
      <c r="J1016" s="101">
        <f t="shared" si="177"/>
        <v>0</v>
      </c>
      <c r="K1016" s="121">
        <f t="shared" si="178"/>
        <v>0</v>
      </c>
      <c r="L1016" s="121" t="e">
        <f>VLOOKUP(C1016,'B2B（ol)'!A:P,16,0)</f>
        <v>#N/A</v>
      </c>
      <c r="M1016" s="117">
        <f t="shared" si="179"/>
        <v>0</v>
      </c>
      <c r="N1016" s="114" t="e">
        <f>VLOOKUP(C1016,'B2B（ol)'!A:K,11,0)</f>
        <v>#N/A</v>
      </c>
      <c r="O1016" s="114" t="e">
        <f>VLOOKUP(B1016,fulfillment!L:AN,29,0)</f>
        <v>#N/A</v>
      </c>
      <c r="P1016" s="113"/>
      <c r="Q1016" s="61" t="e">
        <f>VLOOKUP(R1016,映射表!A:G,7,0)</f>
        <v>#N/A</v>
      </c>
      <c r="R1016" s="131"/>
      <c r="S1016" s="131"/>
      <c r="T1016" s="131"/>
      <c r="U1016" s="131"/>
      <c r="V1016" s="131"/>
      <c r="W1016" s="131"/>
      <c r="X1016" s="131"/>
      <c r="Y1016" s="131"/>
      <c r="Z1016" s="131"/>
      <c r="AA1016" s="131"/>
      <c r="AB1016" s="61">
        <f t="shared" si="180"/>
        <v>0</v>
      </c>
      <c r="AE1016" s="132"/>
    </row>
    <row r="1017" spans="1:31" s="61" customFormat="1">
      <c r="A1017" s="61" t="e">
        <f t="shared" si="170"/>
        <v>#N/A</v>
      </c>
      <c r="B1017" s="121">
        <f t="shared" si="171"/>
        <v>0</v>
      </c>
      <c r="C1017" s="117" t="e">
        <f>VLOOKUP(B1017,映射表!A:C,3,0)</f>
        <v>#N/A</v>
      </c>
      <c r="D1017" s="121">
        <f t="shared" si="172"/>
        <v>0</v>
      </c>
      <c r="E1017" s="100">
        <f t="shared" si="173"/>
        <v>0</v>
      </c>
      <c r="F1017" s="121">
        <f t="shared" si="174"/>
        <v>0</v>
      </c>
      <c r="G1017" s="121">
        <f t="shared" si="175"/>
        <v>0</v>
      </c>
      <c r="H1017" s="99" t="e">
        <f>VLOOKUP(C1017,'B2B（ol)'!A:J,10,0)*D1017</f>
        <v>#N/A</v>
      </c>
      <c r="I1017" s="101" t="e">
        <f t="shared" si="176"/>
        <v>#DIV/0!</v>
      </c>
      <c r="J1017" s="101">
        <f t="shared" si="177"/>
        <v>0</v>
      </c>
      <c r="K1017" s="121">
        <f t="shared" si="178"/>
        <v>0</v>
      </c>
      <c r="L1017" s="121" t="e">
        <f>VLOOKUP(C1017,'B2B（ol)'!A:P,16,0)</f>
        <v>#N/A</v>
      </c>
      <c r="M1017" s="117">
        <f t="shared" si="179"/>
        <v>0</v>
      </c>
      <c r="N1017" s="114" t="e">
        <f>VLOOKUP(C1017,'B2B（ol)'!A:K,11,0)</f>
        <v>#N/A</v>
      </c>
      <c r="O1017" s="114" t="e">
        <f>VLOOKUP(B1017,fulfillment!L:AN,29,0)</f>
        <v>#N/A</v>
      </c>
      <c r="P1017" s="113"/>
      <c r="Q1017" s="61" t="e">
        <f>VLOOKUP(R1017,映射表!A:G,7,0)</f>
        <v>#N/A</v>
      </c>
      <c r="R1017" s="131"/>
      <c r="S1017" s="131"/>
      <c r="T1017" s="131"/>
      <c r="U1017" s="131"/>
      <c r="V1017" s="131"/>
      <c r="W1017" s="131"/>
      <c r="X1017" s="131"/>
      <c r="Y1017" s="131"/>
      <c r="Z1017" s="131"/>
      <c r="AA1017" s="131"/>
      <c r="AB1017" s="61">
        <f t="shared" si="180"/>
        <v>0</v>
      </c>
      <c r="AE1017" s="132"/>
    </row>
    <row r="1018" spans="1:31" s="61" customFormat="1">
      <c r="A1018" s="61" t="e">
        <f t="shared" si="170"/>
        <v>#N/A</v>
      </c>
      <c r="B1018" s="121">
        <f t="shared" si="171"/>
        <v>0</v>
      </c>
      <c r="C1018" s="117" t="e">
        <f>VLOOKUP(B1018,映射表!A:C,3,0)</f>
        <v>#N/A</v>
      </c>
      <c r="D1018" s="121">
        <f t="shared" si="172"/>
        <v>0</v>
      </c>
      <c r="E1018" s="100">
        <f t="shared" si="173"/>
        <v>0</v>
      </c>
      <c r="F1018" s="121">
        <f t="shared" si="174"/>
        <v>0</v>
      </c>
      <c r="G1018" s="121">
        <f t="shared" si="175"/>
        <v>0</v>
      </c>
      <c r="H1018" s="99" t="e">
        <f>VLOOKUP(C1018,'B2B（ol)'!A:J,10,0)*D1018</f>
        <v>#N/A</v>
      </c>
      <c r="I1018" s="101" t="e">
        <f t="shared" si="176"/>
        <v>#DIV/0!</v>
      </c>
      <c r="J1018" s="101">
        <f t="shared" si="177"/>
        <v>0</v>
      </c>
      <c r="K1018" s="121">
        <f t="shared" si="178"/>
        <v>0</v>
      </c>
      <c r="L1018" s="121" t="e">
        <f>VLOOKUP(C1018,'B2B（ol)'!A:P,16,0)</f>
        <v>#N/A</v>
      </c>
      <c r="M1018" s="117">
        <f t="shared" si="179"/>
        <v>0</v>
      </c>
      <c r="N1018" s="114" t="e">
        <f>VLOOKUP(C1018,'B2B（ol)'!A:K,11,0)</f>
        <v>#N/A</v>
      </c>
      <c r="O1018" s="114" t="e">
        <f>VLOOKUP(B1018,fulfillment!L:AN,29,0)</f>
        <v>#N/A</v>
      </c>
      <c r="P1018" s="113"/>
      <c r="Q1018" s="61" t="e">
        <f>VLOOKUP(R1018,映射表!A:G,7,0)</f>
        <v>#N/A</v>
      </c>
      <c r="R1018" s="131"/>
      <c r="S1018" s="131"/>
      <c r="T1018" s="131"/>
      <c r="U1018" s="131"/>
      <c r="V1018" s="131"/>
      <c r="W1018" s="131"/>
      <c r="X1018" s="131"/>
      <c r="Y1018" s="131"/>
      <c r="Z1018" s="131"/>
      <c r="AA1018" s="131"/>
      <c r="AB1018" s="61">
        <f t="shared" si="180"/>
        <v>0</v>
      </c>
      <c r="AE1018" s="132"/>
    </row>
    <row r="1019" spans="1:31" s="61" customFormat="1">
      <c r="A1019" s="61" t="e">
        <f t="shared" si="170"/>
        <v>#N/A</v>
      </c>
      <c r="B1019" s="121">
        <f t="shared" si="171"/>
        <v>0</v>
      </c>
      <c r="C1019" s="117" t="e">
        <f>VLOOKUP(B1019,映射表!A:C,3,0)</f>
        <v>#N/A</v>
      </c>
      <c r="D1019" s="121">
        <f t="shared" si="172"/>
        <v>0</v>
      </c>
      <c r="E1019" s="100">
        <f t="shared" si="173"/>
        <v>0</v>
      </c>
      <c r="F1019" s="121">
        <f t="shared" si="174"/>
        <v>0</v>
      </c>
      <c r="G1019" s="121">
        <f t="shared" si="175"/>
        <v>0</v>
      </c>
      <c r="H1019" s="99" t="e">
        <f>VLOOKUP(C1019,'B2B（ol)'!A:J,10,0)*D1019</f>
        <v>#N/A</v>
      </c>
      <c r="I1019" s="101" t="e">
        <f t="shared" si="176"/>
        <v>#DIV/0!</v>
      </c>
      <c r="J1019" s="101">
        <f t="shared" si="177"/>
        <v>0</v>
      </c>
      <c r="K1019" s="121">
        <f t="shared" si="178"/>
        <v>0</v>
      </c>
      <c r="L1019" s="121" t="e">
        <f>VLOOKUP(C1019,'B2B（ol)'!A:P,16,0)</f>
        <v>#N/A</v>
      </c>
      <c r="M1019" s="117">
        <f t="shared" si="179"/>
        <v>0</v>
      </c>
      <c r="N1019" s="114" t="e">
        <f>VLOOKUP(C1019,'B2B（ol)'!A:K,11,0)</f>
        <v>#N/A</v>
      </c>
      <c r="O1019" s="114" t="e">
        <f>VLOOKUP(B1019,fulfillment!L:AN,29,0)</f>
        <v>#N/A</v>
      </c>
      <c r="P1019" s="113"/>
      <c r="Q1019" s="61" t="e">
        <f>VLOOKUP(R1019,映射表!A:G,7,0)</f>
        <v>#N/A</v>
      </c>
      <c r="R1019" s="131"/>
      <c r="S1019" s="131"/>
      <c r="T1019" s="131"/>
      <c r="U1019" s="131"/>
      <c r="V1019" s="131"/>
      <c r="W1019" s="131"/>
      <c r="X1019" s="131"/>
      <c r="Y1019" s="131"/>
      <c r="Z1019" s="131"/>
      <c r="AA1019" s="131"/>
      <c r="AB1019" s="61">
        <f t="shared" si="180"/>
        <v>0</v>
      </c>
      <c r="AE1019" s="132"/>
    </row>
    <row r="1020" spans="1:31" s="61" customFormat="1">
      <c r="A1020" s="61" t="e">
        <f t="shared" si="170"/>
        <v>#N/A</v>
      </c>
      <c r="B1020" s="121">
        <f t="shared" si="171"/>
        <v>0</v>
      </c>
      <c r="C1020" s="117" t="e">
        <f>VLOOKUP(B1020,映射表!A:C,3,0)</f>
        <v>#N/A</v>
      </c>
      <c r="D1020" s="121">
        <f t="shared" si="172"/>
        <v>0</v>
      </c>
      <c r="E1020" s="100">
        <f t="shared" si="173"/>
        <v>0</v>
      </c>
      <c r="F1020" s="121">
        <f t="shared" si="174"/>
        <v>0</v>
      </c>
      <c r="G1020" s="121">
        <f t="shared" si="175"/>
        <v>0</v>
      </c>
      <c r="H1020" s="99" t="e">
        <f>VLOOKUP(C1020,'B2B（ol)'!A:J,10,0)*D1020</f>
        <v>#N/A</v>
      </c>
      <c r="I1020" s="101" t="e">
        <f t="shared" si="176"/>
        <v>#DIV/0!</v>
      </c>
      <c r="J1020" s="101">
        <f t="shared" si="177"/>
        <v>0</v>
      </c>
      <c r="K1020" s="121">
        <f t="shared" si="178"/>
        <v>0</v>
      </c>
      <c r="L1020" s="121" t="e">
        <f>VLOOKUP(C1020,'B2B（ol)'!A:P,16,0)</f>
        <v>#N/A</v>
      </c>
      <c r="M1020" s="117">
        <f t="shared" si="179"/>
        <v>0</v>
      </c>
      <c r="N1020" s="114" t="e">
        <f>VLOOKUP(C1020,'B2B（ol)'!A:K,11,0)</f>
        <v>#N/A</v>
      </c>
      <c r="O1020" s="114" t="e">
        <f>VLOOKUP(B1020,fulfillment!L:AN,29,0)</f>
        <v>#N/A</v>
      </c>
      <c r="P1020" s="113"/>
      <c r="Q1020" s="61" t="e">
        <f>VLOOKUP(R1020,映射表!A:G,7,0)</f>
        <v>#N/A</v>
      </c>
      <c r="R1020" s="131"/>
      <c r="S1020" s="131"/>
      <c r="T1020" s="131"/>
      <c r="U1020" s="131"/>
      <c r="V1020" s="131"/>
      <c r="W1020" s="131"/>
      <c r="X1020" s="131"/>
      <c r="Y1020" s="131"/>
      <c r="Z1020" s="131"/>
      <c r="AA1020" s="131"/>
      <c r="AB1020" s="61">
        <f t="shared" si="180"/>
        <v>0</v>
      </c>
      <c r="AE1020" s="132"/>
    </row>
    <row r="1021" spans="1:31" s="61" customFormat="1">
      <c r="A1021" s="61" t="e">
        <f t="shared" si="170"/>
        <v>#N/A</v>
      </c>
      <c r="B1021" s="121">
        <f t="shared" si="171"/>
        <v>0</v>
      </c>
      <c r="C1021" s="117" t="e">
        <f>VLOOKUP(B1021,映射表!A:C,3,0)</f>
        <v>#N/A</v>
      </c>
      <c r="D1021" s="121">
        <f t="shared" si="172"/>
        <v>0</v>
      </c>
      <c r="E1021" s="100">
        <f t="shared" si="173"/>
        <v>0</v>
      </c>
      <c r="F1021" s="121">
        <f t="shared" si="174"/>
        <v>0</v>
      </c>
      <c r="G1021" s="121">
        <f t="shared" si="175"/>
        <v>0</v>
      </c>
      <c r="H1021" s="99" t="e">
        <f>VLOOKUP(C1021,'B2B（ol)'!A:J,10,0)*D1021</f>
        <v>#N/A</v>
      </c>
      <c r="I1021" s="101" t="e">
        <f t="shared" si="176"/>
        <v>#DIV/0!</v>
      </c>
      <c r="J1021" s="101">
        <f t="shared" si="177"/>
        <v>0</v>
      </c>
      <c r="K1021" s="121">
        <f t="shared" si="178"/>
        <v>0</v>
      </c>
      <c r="L1021" s="121" t="e">
        <f>VLOOKUP(C1021,'B2B（ol)'!A:P,16,0)</f>
        <v>#N/A</v>
      </c>
      <c r="M1021" s="117">
        <f t="shared" si="179"/>
        <v>0</v>
      </c>
      <c r="N1021" s="114" t="e">
        <f>VLOOKUP(C1021,'B2B（ol)'!A:K,11,0)</f>
        <v>#N/A</v>
      </c>
      <c r="O1021" s="114" t="e">
        <f>VLOOKUP(B1021,fulfillment!L:AN,29,0)</f>
        <v>#N/A</v>
      </c>
      <c r="P1021" s="113"/>
      <c r="Q1021" s="61" t="e">
        <f>VLOOKUP(R1021,映射表!A:G,7,0)</f>
        <v>#N/A</v>
      </c>
      <c r="R1021" s="131"/>
      <c r="S1021" s="131"/>
      <c r="T1021" s="131"/>
      <c r="U1021" s="131"/>
      <c r="V1021" s="131"/>
      <c r="W1021" s="131"/>
      <c r="X1021" s="131"/>
      <c r="Y1021" s="131"/>
      <c r="Z1021" s="131"/>
      <c r="AA1021" s="131"/>
      <c r="AB1021" s="61">
        <f t="shared" si="180"/>
        <v>0</v>
      </c>
      <c r="AE1021" s="132"/>
    </row>
    <row r="1022" spans="1:31" s="61" customFormat="1">
      <c r="A1022" s="61" t="e">
        <f t="shared" si="170"/>
        <v>#N/A</v>
      </c>
      <c r="B1022" s="121">
        <f t="shared" si="171"/>
        <v>0</v>
      </c>
      <c r="C1022" s="117" t="e">
        <f>VLOOKUP(B1022,映射表!A:C,3,0)</f>
        <v>#N/A</v>
      </c>
      <c r="D1022" s="121">
        <f t="shared" si="172"/>
        <v>0</v>
      </c>
      <c r="E1022" s="100">
        <f t="shared" si="173"/>
        <v>0</v>
      </c>
      <c r="F1022" s="121">
        <f t="shared" si="174"/>
        <v>0</v>
      </c>
      <c r="G1022" s="121">
        <f t="shared" si="175"/>
        <v>0</v>
      </c>
      <c r="H1022" s="99" t="e">
        <f>VLOOKUP(C1022,'B2B（ol)'!A:J,10,0)*D1022</f>
        <v>#N/A</v>
      </c>
      <c r="I1022" s="101" t="e">
        <f t="shared" si="176"/>
        <v>#DIV/0!</v>
      </c>
      <c r="J1022" s="101">
        <f t="shared" si="177"/>
        <v>0</v>
      </c>
      <c r="K1022" s="121">
        <f t="shared" si="178"/>
        <v>0</v>
      </c>
      <c r="L1022" s="121" t="e">
        <f>VLOOKUP(C1022,'B2B（ol)'!A:P,16,0)</f>
        <v>#N/A</v>
      </c>
      <c r="M1022" s="117">
        <f t="shared" si="179"/>
        <v>0</v>
      </c>
      <c r="N1022" s="114" t="e">
        <f>VLOOKUP(C1022,'B2B（ol)'!A:K,11,0)</f>
        <v>#N/A</v>
      </c>
      <c r="O1022" s="114" t="e">
        <f>VLOOKUP(B1022,fulfillment!L:AN,29,0)</f>
        <v>#N/A</v>
      </c>
      <c r="P1022" s="113"/>
      <c r="Q1022" s="61" t="e">
        <f>VLOOKUP(R1022,映射表!A:G,7,0)</f>
        <v>#N/A</v>
      </c>
      <c r="R1022" s="131"/>
      <c r="S1022" s="131"/>
      <c r="T1022" s="131"/>
      <c r="U1022" s="131"/>
      <c r="V1022" s="131"/>
      <c r="W1022" s="131"/>
      <c r="X1022" s="131"/>
      <c r="Y1022" s="131"/>
      <c r="Z1022" s="131"/>
      <c r="AA1022" s="131"/>
      <c r="AB1022" s="61">
        <f t="shared" si="180"/>
        <v>0</v>
      </c>
      <c r="AE1022" s="132"/>
    </row>
    <row r="1023" spans="1:31" s="61" customFormat="1">
      <c r="A1023" s="61" t="e">
        <f t="shared" si="170"/>
        <v>#N/A</v>
      </c>
      <c r="B1023" s="121">
        <f t="shared" si="171"/>
        <v>0</v>
      </c>
      <c r="C1023" s="117" t="e">
        <f>VLOOKUP(B1023,映射表!A:C,3,0)</f>
        <v>#N/A</v>
      </c>
      <c r="D1023" s="121">
        <f t="shared" si="172"/>
        <v>0</v>
      </c>
      <c r="E1023" s="100">
        <f t="shared" si="173"/>
        <v>0</v>
      </c>
      <c r="F1023" s="121">
        <f t="shared" si="174"/>
        <v>0</v>
      </c>
      <c r="G1023" s="121">
        <f t="shared" si="175"/>
        <v>0</v>
      </c>
      <c r="H1023" s="99" t="e">
        <f>VLOOKUP(C1023,'B2B（ol)'!A:J,10,0)*D1023</f>
        <v>#N/A</v>
      </c>
      <c r="I1023" s="101" t="e">
        <f t="shared" si="176"/>
        <v>#DIV/0!</v>
      </c>
      <c r="J1023" s="101">
        <f t="shared" si="177"/>
        <v>0</v>
      </c>
      <c r="K1023" s="121">
        <f t="shared" si="178"/>
        <v>0</v>
      </c>
      <c r="L1023" s="121" t="e">
        <f>VLOOKUP(C1023,'B2B（ol)'!A:P,16,0)</f>
        <v>#N/A</v>
      </c>
      <c r="M1023" s="117">
        <f t="shared" si="179"/>
        <v>0</v>
      </c>
      <c r="N1023" s="114" t="e">
        <f>VLOOKUP(C1023,'B2B（ol)'!A:K,11,0)</f>
        <v>#N/A</v>
      </c>
      <c r="O1023" s="114" t="e">
        <f>VLOOKUP(B1023,fulfillment!L:AN,29,0)</f>
        <v>#N/A</v>
      </c>
      <c r="P1023" s="113"/>
      <c r="Q1023" s="61" t="e">
        <f>VLOOKUP(R1023,映射表!A:G,7,0)</f>
        <v>#N/A</v>
      </c>
      <c r="R1023" s="131"/>
      <c r="S1023" s="131"/>
      <c r="T1023" s="131"/>
      <c r="U1023" s="131"/>
      <c r="V1023" s="131"/>
      <c r="W1023" s="131"/>
      <c r="X1023" s="131"/>
      <c r="Y1023" s="131"/>
      <c r="Z1023" s="131"/>
      <c r="AA1023" s="131"/>
      <c r="AB1023" s="61">
        <f t="shared" si="180"/>
        <v>0</v>
      </c>
      <c r="AE1023" s="132"/>
    </row>
    <row r="1024" spans="1:31" s="61" customFormat="1">
      <c r="A1024" s="61" t="e">
        <f t="shared" si="170"/>
        <v>#N/A</v>
      </c>
      <c r="B1024" s="121">
        <f t="shared" si="171"/>
        <v>0</v>
      </c>
      <c r="C1024" s="117" t="e">
        <f>VLOOKUP(B1024,映射表!A:C,3,0)</f>
        <v>#N/A</v>
      </c>
      <c r="D1024" s="121">
        <f t="shared" si="172"/>
        <v>0</v>
      </c>
      <c r="E1024" s="100">
        <f t="shared" si="173"/>
        <v>0</v>
      </c>
      <c r="F1024" s="121">
        <f t="shared" si="174"/>
        <v>0</v>
      </c>
      <c r="G1024" s="121">
        <f t="shared" si="175"/>
        <v>0</v>
      </c>
      <c r="H1024" s="99" t="e">
        <f>VLOOKUP(C1024,'B2B（ol)'!A:J,10,0)*D1024</f>
        <v>#N/A</v>
      </c>
      <c r="I1024" s="101" t="e">
        <f t="shared" si="176"/>
        <v>#DIV/0!</v>
      </c>
      <c r="J1024" s="101">
        <f t="shared" si="177"/>
        <v>0</v>
      </c>
      <c r="K1024" s="121">
        <f t="shared" si="178"/>
        <v>0</v>
      </c>
      <c r="L1024" s="121" t="e">
        <f>VLOOKUP(C1024,'B2B（ol)'!A:P,16,0)</f>
        <v>#N/A</v>
      </c>
      <c r="M1024" s="117">
        <f t="shared" si="179"/>
        <v>0</v>
      </c>
      <c r="N1024" s="114" t="e">
        <f>VLOOKUP(C1024,'B2B（ol)'!A:K,11,0)</f>
        <v>#N/A</v>
      </c>
      <c r="O1024" s="114" t="e">
        <f>VLOOKUP(B1024,fulfillment!L:AN,29,0)</f>
        <v>#N/A</v>
      </c>
      <c r="P1024" s="113"/>
      <c r="Q1024" s="61" t="e">
        <f>VLOOKUP(R1024,映射表!A:G,7,0)</f>
        <v>#N/A</v>
      </c>
      <c r="R1024" s="131"/>
      <c r="S1024" s="131"/>
      <c r="T1024" s="131"/>
      <c r="U1024" s="131"/>
      <c r="V1024" s="131"/>
      <c r="W1024" s="131"/>
      <c r="X1024" s="131"/>
      <c r="Y1024" s="131"/>
      <c r="Z1024" s="131"/>
      <c r="AA1024" s="131"/>
      <c r="AB1024" s="61">
        <f t="shared" si="180"/>
        <v>0</v>
      </c>
      <c r="AE1024" s="132"/>
    </row>
    <row r="1025" spans="1:31" s="61" customFormat="1">
      <c r="A1025" s="61" t="e">
        <f t="shared" si="170"/>
        <v>#N/A</v>
      </c>
      <c r="B1025" s="121">
        <f t="shared" si="171"/>
        <v>0</v>
      </c>
      <c r="C1025" s="117" t="e">
        <f>VLOOKUP(B1025,映射表!A:C,3,0)</f>
        <v>#N/A</v>
      </c>
      <c r="D1025" s="121">
        <f t="shared" si="172"/>
        <v>0</v>
      </c>
      <c r="E1025" s="100">
        <f t="shared" si="173"/>
        <v>0</v>
      </c>
      <c r="F1025" s="121">
        <f t="shared" si="174"/>
        <v>0</v>
      </c>
      <c r="G1025" s="121">
        <f t="shared" si="175"/>
        <v>0</v>
      </c>
      <c r="H1025" s="99" t="e">
        <f>VLOOKUP(C1025,'B2B（ol)'!A:J,10,0)*D1025</f>
        <v>#N/A</v>
      </c>
      <c r="I1025" s="101" t="e">
        <f t="shared" si="176"/>
        <v>#DIV/0!</v>
      </c>
      <c r="J1025" s="101">
        <f t="shared" si="177"/>
        <v>0</v>
      </c>
      <c r="K1025" s="121">
        <f t="shared" si="178"/>
        <v>0</v>
      </c>
      <c r="L1025" s="121" t="e">
        <f>VLOOKUP(C1025,'B2B（ol)'!A:P,16,0)</f>
        <v>#N/A</v>
      </c>
      <c r="M1025" s="117">
        <f t="shared" si="179"/>
        <v>0</v>
      </c>
      <c r="N1025" s="114" t="e">
        <f>VLOOKUP(C1025,'B2B（ol)'!A:K,11,0)</f>
        <v>#N/A</v>
      </c>
      <c r="O1025" s="114" t="e">
        <f>VLOOKUP(B1025,fulfillment!L:AN,29,0)</f>
        <v>#N/A</v>
      </c>
      <c r="P1025" s="113"/>
      <c r="Q1025" s="61" t="e">
        <f>VLOOKUP(R1025,映射表!A:G,7,0)</f>
        <v>#N/A</v>
      </c>
      <c r="R1025" s="131"/>
      <c r="S1025" s="131"/>
      <c r="T1025" s="131"/>
      <c r="U1025" s="131"/>
      <c r="V1025" s="131"/>
      <c r="W1025" s="131"/>
      <c r="X1025" s="131"/>
      <c r="Y1025" s="131"/>
      <c r="Z1025" s="131"/>
      <c r="AA1025" s="131"/>
      <c r="AB1025" s="61">
        <f t="shared" si="180"/>
        <v>0</v>
      </c>
      <c r="AE1025" s="132"/>
    </row>
    <row r="1026" spans="1:31" s="61" customFormat="1">
      <c r="A1026" s="61" t="e">
        <f t="shared" ref="A1026:A1089" si="181">Q1026</f>
        <v>#N/A</v>
      </c>
      <c r="B1026" s="121">
        <f t="shared" ref="B1026:B1089" si="182">R1026</f>
        <v>0</v>
      </c>
      <c r="C1026" s="117" t="e">
        <f>VLOOKUP(B1026,映射表!A:C,3,0)</f>
        <v>#N/A</v>
      </c>
      <c r="D1026" s="121">
        <f t="shared" si="172"/>
        <v>0</v>
      </c>
      <c r="E1026" s="100">
        <f t="shared" si="173"/>
        <v>0</v>
      </c>
      <c r="F1026" s="121">
        <f t="shared" si="174"/>
        <v>0</v>
      </c>
      <c r="G1026" s="121">
        <f t="shared" si="175"/>
        <v>0</v>
      </c>
      <c r="H1026" s="99" t="e">
        <f>VLOOKUP(C1026,'B2B（ol)'!A:J,10,0)*D1026</f>
        <v>#N/A</v>
      </c>
      <c r="I1026" s="101" t="e">
        <f t="shared" si="176"/>
        <v>#DIV/0!</v>
      </c>
      <c r="J1026" s="101">
        <f t="shared" si="177"/>
        <v>0</v>
      </c>
      <c r="K1026" s="121">
        <f t="shared" si="178"/>
        <v>0</v>
      </c>
      <c r="L1026" s="121" t="e">
        <f>VLOOKUP(C1026,'B2B（ol)'!A:P,16,0)</f>
        <v>#N/A</v>
      </c>
      <c r="M1026" s="117">
        <f t="shared" si="179"/>
        <v>0</v>
      </c>
      <c r="N1026" s="114" t="e">
        <f>VLOOKUP(C1026,'B2B（ol)'!A:K,11,0)</f>
        <v>#N/A</v>
      </c>
      <c r="O1026" s="114" t="e">
        <f>VLOOKUP(B1026,fulfillment!L:AN,29,0)</f>
        <v>#N/A</v>
      </c>
      <c r="P1026" s="113"/>
      <c r="Q1026" s="61" t="e">
        <f>VLOOKUP(R1026,映射表!A:G,7,0)</f>
        <v>#N/A</v>
      </c>
      <c r="R1026" s="131"/>
      <c r="S1026" s="131"/>
      <c r="T1026" s="131"/>
      <c r="U1026" s="131"/>
      <c r="V1026" s="131"/>
      <c r="W1026" s="131"/>
      <c r="X1026" s="131"/>
      <c r="Y1026" s="131"/>
      <c r="Z1026" s="131"/>
      <c r="AA1026" s="131"/>
      <c r="AB1026" s="61">
        <f t="shared" si="180"/>
        <v>0</v>
      </c>
      <c r="AE1026" s="132"/>
    </row>
    <row r="1027" spans="1:31" s="61" customFormat="1">
      <c r="A1027" s="61" t="e">
        <f t="shared" si="181"/>
        <v>#N/A</v>
      </c>
      <c r="B1027" s="121">
        <f t="shared" si="182"/>
        <v>0</v>
      </c>
      <c r="C1027" s="117" t="e">
        <f>VLOOKUP(B1027,映射表!A:C,3,0)</f>
        <v>#N/A</v>
      </c>
      <c r="D1027" s="121">
        <f t="shared" si="172"/>
        <v>0</v>
      </c>
      <c r="E1027" s="100">
        <f t="shared" si="173"/>
        <v>0</v>
      </c>
      <c r="F1027" s="121">
        <f t="shared" si="174"/>
        <v>0</v>
      </c>
      <c r="G1027" s="121">
        <f t="shared" si="175"/>
        <v>0</v>
      </c>
      <c r="H1027" s="99" t="e">
        <f>VLOOKUP(C1027,'B2B（ol)'!A:J,10,0)*D1027</f>
        <v>#N/A</v>
      </c>
      <c r="I1027" s="101" t="e">
        <f t="shared" si="176"/>
        <v>#DIV/0!</v>
      </c>
      <c r="J1027" s="101">
        <f t="shared" si="177"/>
        <v>0</v>
      </c>
      <c r="K1027" s="121">
        <f t="shared" si="178"/>
        <v>0</v>
      </c>
      <c r="L1027" s="121" t="e">
        <f>VLOOKUP(C1027,'B2B（ol)'!A:P,16,0)</f>
        <v>#N/A</v>
      </c>
      <c r="M1027" s="117">
        <f t="shared" si="179"/>
        <v>0</v>
      </c>
      <c r="N1027" s="114" t="e">
        <f>VLOOKUP(C1027,'B2B（ol)'!A:K,11,0)</f>
        <v>#N/A</v>
      </c>
      <c r="O1027" s="114" t="e">
        <f>VLOOKUP(B1027,fulfillment!L:AN,29,0)</f>
        <v>#N/A</v>
      </c>
      <c r="P1027" s="113"/>
      <c r="Q1027" s="61" t="e">
        <f>VLOOKUP(R1027,映射表!A:G,7,0)</f>
        <v>#N/A</v>
      </c>
      <c r="R1027" s="131"/>
      <c r="S1027" s="131"/>
      <c r="T1027" s="131"/>
      <c r="U1027" s="131"/>
      <c r="V1027" s="131"/>
      <c r="W1027" s="131"/>
      <c r="X1027" s="131"/>
      <c r="Y1027" s="131"/>
      <c r="Z1027" s="131"/>
      <c r="AA1027" s="131"/>
      <c r="AB1027" s="61">
        <f t="shared" si="180"/>
        <v>0</v>
      </c>
      <c r="AE1027" s="132"/>
    </row>
    <row r="1028" spans="1:31" s="61" customFormat="1">
      <c r="A1028" s="61" t="e">
        <f t="shared" si="181"/>
        <v>#N/A</v>
      </c>
      <c r="B1028" s="121">
        <f t="shared" si="182"/>
        <v>0</v>
      </c>
      <c r="C1028" s="117" t="e">
        <f>VLOOKUP(B1028,映射表!A:C,3,0)</f>
        <v>#N/A</v>
      </c>
      <c r="D1028" s="121">
        <f t="shared" ref="D1028:D1091" si="183">U1028</f>
        <v>0</v>
      </c>
      <c r="E1028" s="100">
        <f t="shared" ref="E1028:E1091" si="184">IFERROR(W1028/D1028,0)*D1028</f>
        <v>0</v>
      </c>
      <c r="F1028" s="121">
        <f t="shared" ref="F1028:F1091" si="185">IFERROR(Y1028/D1028,0)*D1028</f>
        <v>0</v>
      </c>
      <c r="G1028" s="121">
        <f t="shared" ref="G1028:G1091" si="186">IFERROR(IF((E1028+F1028)&gt;200,(E1028+F1028-200)*0.9+200*0.85,(E1028+F1028)*0.85),0)</f>
        <v>0</v>
      </c>
      <c r="H1028" s="99" t="e">
        <f>VLOOKUP(C1028,'B2B（ol)'!A:J,10,0)*D1028</f>
        <v>#N/A</v>
      </c>
      <c r="I1028" s="101" t="e">
        <f t="shared" ref="I1028:I1091" si="187">(M1028*0.05/D1028)*D1028</f>
        <v>#DIV/0!</v>
      </c>
      <c r="J1028" s="101">
        <f t="shared" ref="J1028:J1091" si="188">IFERROR((G1028-H1028-(I1028/D1028))/(E1028+F1028),0)</f>
        <v>0</v>
      </c>
      <c r="K1028" s="121">
        <f t="shared" ref="K1028:K1091" si="189">IFERROR((G1028-H1028-I1028),0)</f>
        <v>0</v>
      </c>
      <c r="L1028" s="121" t="e">
        <f>VLOOKUP(C1028,'B2B（ol)'!A:P,16,0)</f>
        <v>#N/A</v>
      </c>
      <c r="M1028" s="117">
        <f t="shared" ref="M1028:M1091" si="190">(E1028+F1028)</f>
        <v>0</v>
      </c>
      <c r="N1028" s="114" t="e">
        <f>VLOOKUP(C1028,'B2B（ol)'!A:K,11,0)</f>
        <v>#N/A</v>
      </c>
      <c r="O1028" s="114" t="e">
        <f>VLOOKUP(B1028,fulfillment!L:AN,29,0)</f>
        <v>#N/A</v>
      </c>
      <c r="P1028" s="113"/>
      <c r="Q1028" s="61" t="e">
        <f>VLOOKUP(R1028,映射表!A:G,7,0)</f>
        <v>#N/A</v>
      </c>
      <c r="R1028" s="131"/>
      <c r="S1028" s="131"/>
      <c r="T1028" s="131"/>
      <c r="U1028" s="131"/>
      <c r="V1028" s="131"/>
      <c r="W1028" s="131"/>
      <c r="X1028" s="131"/>
      <c r="Y1028" s="131"/>
      <c r="Z1028" s="131"/>
      <c r="AA1028" s="131"/>
      <c r="AB1028" s="61">
        <f t="shared" si="180"/>
        <v>0</v>
      </c>
      <c r="AE1028" s="132"/>
    </row>
    <row r="1029" spans="1:31" s="61" customFormat="1">
      <c r="A1029" s="61" t="e">
        <f t="shared" si="181"/>
        <v>#N/A</v>
      </c>
      <c r="B1029" s="121">
        <f t="shared" si="182"/>
        <v>0</v>
      </c>
      <c r="C1029" s="117" t="e">
        <f>VLOOKUP(B1029,映射表!A:C,3,0)</f>
        <v>#N/A</v>
      </c>
      <c r="D1029" s="121">
        <f t="shared" si="183"/>
        <v>0</v>
      </c>
      <c r="E1029" s="100">
        <f t="shared" si="184"/>
        <v>0</v>
      </c>
      <c r="F1029" s="121">
        <f t="shared" si="185"/>
        <v>0</v>
      </c>
      <c r="G1029" s="121">
        <f t="shared" si="186"/>
        <v>0</v>
      </c>
      <c r="H1029" s="99" t="e">
        <f>VLOOKUP(C1029,'B2B（ol)'!A:J,10,0)*D1029</f>
        <v>#N/A</v>
      </c>
      <c r="I1029" s="101" t="e">
        <f t="shared" si="187"/>
        <v>#DIV/0!</v>
      </c>
      <c r="J1029" s="101">
        <f t="shared" si="188"/>
        <v>0</v>
      </c>
      <c r="K1029" s="121">
        <f t="shared" si="189"/>
        <v>0</v>
      </c>
      <c r="L1029" s="121" t="e">
        <f>VLOOKUP(C1029,'B2B（ol)'!A:P,16,0)</f>
        <v>#N/A</v>
      </c>
      <c r="M1029" s="117">
        <f t="shared" si="190"/>
        <v>0</v>
      </c>
      <c r="N1029" s="114" t="e">
        <f>VLOOKUP(C1029,'B2B（ol)'!A:K,11,0)</f>
        <v>#N/A</v>
      </c>
      <c r="O1029" s="114" t="e">
        <f>VLOOKUP(B1029,fulfillment!L:AN,29,0)</f>
        <v>#N/A</v>
      </c>
      <c r="P1029" s="113"/>
      <c r="Q1029" s="61" t="e">
        <f>VLOOKUP(R1029,映射表!A:G,7,0)</f>
        <v>#N/A</v>
      </c>
      <c r="R1029" s="131"/>
      <c r="S1029" s="131"/>
      <c r="T1029" s="131"/>
      <c r="U1029" s="131"/>
      <c r="V1029" s="131"/>
      <c r="W1029" s="131"/>
      <c r="X1029" s="131"/>
      <c r="Y1029" s="131"/>
      <c r="Z1029" s="131"/>
      <c r="AA1029" s="131"/>
      <c r="AB1029" s="61">
        <f t="shared" si="180"/>
        <v>0</v>
      </c>
      <c r="AE1029" s="132"/>
    </row>
    <row r="1030" spans="1:31" s="61" customFormat="1">
      <c r="A1030" s="61" t="e">
        <f t="shared" si="181"/>
        <v>#N/A</v>
      </c>
      <c r="B1030" s="121">
        <f t="shared" si="182"/>
        <v>0</v>
      </c>
      <c r="C1030" s="117" t="e">
        <f>VLOOKUP(B1030,映射表!A:C,3,0)</f>
        <v>#N/A</v>
      </c>
      <c r="D1030" s="121">
        <f t="shared" si="183"/>
        <v>0</v>
      </c>
      <c r="E1030" s="100">
        <f t="shared" si="184"/>
        <v>0</v>
      </c>
      <c r="F1030" s="121">
        <f t="shared" si="185"/>
        <v>0</v>
      </c>
      <c r="G1030" s="121">
        <f t="shared" si="186"/>
        <v>0</v>
      </c>
      <c r="H1030" s="99" t="e">
        <f>VLOOKUP(C1030,'B2B（ol)'!A:J,10,0)*D1030</f>
        <v>#N/A</v>
      </c>
      <c r="I1030" s="101" t="e">
        <f t="shared" si="187"/>
        <v>#DIV/0!</v>
      </c>
      <c r="J1030" s="101">
        <f t="shared" si="188"/>
        <v>0</v>
      </c>
      <c r="K1030" s="121">
        <f t="shared" si="189"/>
        <v>0</v>
      </c>
      <c r="L1030" s="121" t="e">
        <f>VLOOKUP(C1030,'B2B（ol)'!A:P,16,0)</f>
        <v>#N/A</v>
      </c>
      <c r="M1030" s="117">
        <f t="shared" si="190"/>
        <v>0</v>
      </c>
      <c r="N1030" s="114" t="e">
        <f>VLOOKUP(C1030,'B2B（ol)'!A:K,11,0)</f>
        <v>#N/A</v>
      </c>
      <c r="O1030" s="114" t="e">
        <f>VLOOKUP(B1030,fulfillment!L:AN,29,0)</f>
        <v>#N/A</v>
      </c>
      <c r="P1030" s="113"/>
      <c r="Q1030" s="61" t="e">
        <f>VLOOKUP(R1030,映射表!A:G,7,0)</f>
        <v>#N/A</v>
      </c>
      <c r="R1030" s="131"/>
      <c r="S1030" s="131"/>
      <c r="T1030" s="131"/>
      <c r="U1030" s="131"/>
      <c r="V1030" s="131"/>
      <c r="W1030" s="131"/>
      <c r="X1030" s="131"/>
      <c r="Y1030" s="131"/>
      <c r="Z1030" s="131"/>
      <c r="AA1030" s="131"/>
      <c r="AB1030" s="61">
        <f t="shared" si="180"/>
        <v>0</v>
      </c>
      <c r="AE1030" s="132"/>
    </row>
    <row r="1031" spans="1:31" s="61" customFormat="1">
      <c r="A1031" s="61" t="e">
        <f t="shared" si="181"/>
        <v>#N/A</v>
      </c>
      <c r="B1031" s="121">
        <f t="shared" si="182"/>
        <v>0</v>
      </c>
      <c r="C1031" s="117" t="e">
        <f>VLOOKUP(B1031,映射表!A:C,3,0)</f>
        <v>#N/A</v>
      </c>
      <c r="D1031" s="121">
        <f t="shared" si="183"/>
        <v>0</v>
      </c>
      <c r="E1031" s="100">
        <f t="shared" si="184"/>
        <v>0</v>
      </c>
      <c r="F1031" s="121">
        <f t="shared" si="185"/>
        <v>0</v>
      </c>
      <c r="G1031" s="121">
        <f t="shared" si="186"/>
        <v>0</v>
      </c>
      <c r="H1031" s="99" t="e">
        <f>VLOOKUP(C1031,'B2B（ol)'!A:J,10,0)*D1031</f>
        <v>#N/A</v>
      </c>
      <c r="I1031" s="101" t="e">
        <f t="shared" si="187"/>
        <v>#DIV/0!</v>
      </c>
      <c r="J1031" s="101">
        <f t="shared" si="188"/>
        <v>0</v>
      </c>
      <c r="K1031" s="121">
        <f t="shared" si="189"/>
        <v>0</v>
      </c>
      <c r="L1031" s="121" t="e">
        <f>VLOOKUP(C1031,'B2B（ol)'!A:P,16,0)</f>
        <v>#N/A</v>
      </c>
      <c r="M1031" s="117">
        <f t="shared" si="190"/>
        <v>0</v>
      </c>
      <c r="N1031" s="114" t="e">
        <f>VLOOKUP(C1031,'B2B（ol)'!A:K,11,0)</f>
        <v>#N/A</v>
      </c>
      <c r="O1031" s="114" t="e">
        <f>VLOOKUP(B1031,fulfillment!L:AN,29,0)</f>
        <v>#N/A</v>
      </c>
      <c r="P1031" s="113"/>
      <c r="Q1031" s="61" t="e">
        <f>VLOOKUP(R1031,映射表!A:G,7,0)</f>
        <v>#N/A</v>
      </c>
      <c r="R1031" s="131"/>
      <c r="S1031" s="131"/>
      <c r="T1031" s="131"/>
      <c r="U1031" s="131"/>
      <c r="V1031" s="131"/>
      <c r="W1031" s="131"/>
      <c r="X1031" s="131"/>
      <c r="Y1031" s="131"/>
      <c r="Z1031" s="131"/>
      <c r="AA1031" s="131"/>
      <c r="AB1031" s="61">
        <f t="shared" si="180"/>
        <v>0</v>
      </c>
      <c r="AE1031" s="132"/>
    </row>
    <row r="1032" spans="1:31" s="61" customFormat="1">
      <c r="A1032" s="61" t="e">
        <f t="shared" si="181"/>
        <v>#N/A</v>
      </c>
      <c r="B1032" s="121">
        <f t="shared" si="182"/>
        <v>0</v>
      </c>
      <c r="C1032" s="117" t="e">
        <f>VLOOKUP(B1032,映射表!A:C,3,0)</f>
        <v>#N/A</v>
      </c>
      <c r="D1032" s="121">
        <f t="shared" si="183"/>
        <v>0</v>
      </c>
      <c r="E1032" s="100">
        <f t="shared" si="184"/>
        <v>0</v>
      </c>
      <c r="F1032" s="121">
        <f t="shared" si="185"/>
        <v>0</v>
      </c>
      <c r="G1032" s="121">
        <f t="shared" si="186"/>
        <v>0</v>
      </c>
      <c r="H1032" s="99" t="e">
        <f>VLOOKUP(C1032,'B2B（ol)'!A:J,10,0)*D1032</f>
        <v>#N/A</v>
      </c>
      <c r="I1032" s="101" t="e">
        <f t="shared" si="187"/>
        <v>#DIV/0!</v>
      </c>
      <c r="J1032" s="101">
        <f t="shared" si="188"/>
        <v>0</v>
      </c>
      <c r="K1032" s="121">
        <f t="shared" si="189"/>
        <v>0</v>
      </c>
      <c r="L1032" s="121" t="e">
        <f>VLOOKUP(C1032,'B2B（ol)'!A:P,16,0)</f>
        <v>#N/A</v>
      </c>
      <c r="M1032" s="117">
        <f t="shared" si="190"/>
        <v>0</v>
      </c>
      <c r="N1032" s="114" t="e">
        <f>VLOOKUP(C1032,'B2B（ol)'!A:K,11,0)</f>
        <v>#N/A</v>
      </c>
      <c r="O1032" s="114" t="e">
        <f>VLOOKUP(B1032,fulfillment!L:AN,29,0)</f>
        <v>#N/A</v>
      </c>
      <c r="P1032" s="113"/>
      <c r="Q1032" s="61" t="e">
        <f>VLOOKUP(R1032,映射表!A:G,7,0)</f>
        <v>#N/A</v>
      </c>
      <c r="R1032" s="131"/>
      <c r="S1032" s="131"/>
      <c r="T1032" s="131"/>
      <c r="U1032" s="131"/>
      <c r="V1032" s="131"/>
      <c r="W1032" s="131"/>
      <c r="X1032" s="131"/>
      <c r="Y1032" s="131"/>
      <c r="Z1032" s="131"/>
      <c r="AA1032" s="131"/>
      <c r="AB1032" s="61">
        <f t="shared" si="180"/>
        <v>0</v>
      </c>
      <c r="AE1032" s="132"/>
    </row>
    <row r="1033" spans="1:31" s="61" customFormat="1">
      <c r="A1033" s="61" t="e">
        <f t="shared" si="181"/>
        <v>#N/A</v>
      </c>
      <c r="B1033" s="121">
        <f t="shared" si="182"/>
        <v>0</v>
      </c>
      <c r="C1033" s="117" t="e">
        <f>VLOOKUP(B1033,映射表!A:C,3,0)</f>
        <v>#N/A</v>
      </c>
      <c r="D1033" s="121">
        <f t="shared" si="183"/>
        <v>0</v>
      </c>
      <c r="E1033" s="100">
        <f t="shared" si="184"/>
        <v>0</v>
      </c>
      <c r="F1033" s="121">
        <f t="shared" si="185"/>
        <v>0</v>
      </c>
      <c r="G1033" s="121">
        <f t="shared" si="186"/>
        <v>0</v>
      </c>
      <c r="H1033" s="99" t="e">
        <f>VLOOKUP(C1033,'B2B（ol)'!A:J,10,0)*D1033</f>
        <v>#N/A</v>
      </c>
      <c r="I1033" s="101" t="e">
        <f t="shared" si="187"/>
        <v>#DIV/0!</v>
      </c>
      <c r="J1033" s="101">
        <f t="shared" si="188"/>
        <v>0</v>
      </c>
      <c r="K1033" s="121">
        <f t="shared" si="189"/>
        <v>0</v>
      </c>
      <c r="L1033" s="121" t="e">
        <f>VLOOKUP(C1033,'B2B（ol)'!A:P,16,0)</f>
        <v>#N/A</v>
      </c>
      <c r="M1033" s="117">
        <f t="shared" si="190"/>
        <v>0</v>
      </c>
      <c r="N1033" s="114" t="e">
        <f>VLOOKUP(C1033,'B2B（ol)'!A:K,11,0)</f>
        <v>#N/A</v>
      </c>
      <c r="O1033" s="114" t="e">
        <f>VLOOKUP(B1033,fulfillment!L:AN,29,0)</f>
        <v>#N/A</v>
      </c>
      <c r="P1033" s="113"/>
      <c r="Q1033" s="61" t="e">
        <f>VLOOKUP(R1033,映射表!A:G,7,0)</f>
        <v>#N/A</v>
      </c>
      <c r="R1033" s="131"/>
      <c r="S1033" s="131"/>
      <c r="T1033" s="131"/>
      <c r="U1033" s="131"/>
      <c r="V1033" s="131"/>
      <c r="W1033" s="131"/>
      <c r="X1033" s="131"/>
      <c r="Y1033" s="131"/>
      <c r="Z1033" s="131"/>
      <c r="AA1033" s="131"/>
      <c r="AB1033" s="61">
        <f t="shared" si="180"/>
        <v>0</v>
      </c>
      <c r="AE1033" s="132"/>
    </row>
    <row r="1034" spans="1:31" s="61" customFormat="1">
      <c r="A1034" s="61" t="e">
        <f t="shared" si="181"/>
        <v>#N/A</v>
      </c>
      <c r="B1034" s="121">
        <f t="shared" si="182"/>
        <v>0</v>
      </c>
      <c r="C1034" s="117" t="e">
        <f>VLOOKUP(B1034,映射表!A:C,3,0)</f>
        <v>#N/A</v>
      </c>
      <c r="D1034" s="121">
        <f t="shared" si="183"/>
        <v>0</v>
      </c>
      <c r="E1034" s="100">
        <f t="shared" si="184"/>
        <v>0</v>
      </c>
      <c r="F1034" s="121">
        <f t="shared" si="185"/>
        <v>0</v>
      </c>
      <c r="G1034" s="121">
        <f t="shared" si="186"/>
        <v>0</v>
      </c>
      <c r="H1034" s="99" t="e">
        <f>VLOOKUP(C1034,'B2B（ol)'!A:J,10,0)*D1034</f>
        <v>#N/A</v>
      </c>
      <c r="I1034" s="101" t="e">
        <f t="shared" si="187"/>
        <v>#DIV/0!</v>
      </c>
      <c r="J1034" s="101">
        <f t="shared" si="188"/>
        <v>0</v>
      </c>
      <c r="K1034" s="121">
        <f t="shared" si="189"/>
        <v>0</v>
      </c>
      <c r="L1034" s="121" t="e">
        <f>VLOOKUP(C1034,'B2B（ol)'!A:P,16,0)</f>
        <v>#N/A</v>
      </c>
      <c r="M1034" s="117">
        <f t="shared" si="190"/>
        <v>0</v>
      </c>
      <c r="N1034" s="114" t="e">
        <f>VLOOKUP(C1034,'B2B（ol)'!A:K,11,0)</f>
        <v>#N/A</v>
      </c>
      <c r="O1034" s="114" t="e">
        <f>VLOOKUP(B1034,fulfillment!L:AN,29,0)</f>
        <v>#N/A</v>
      </c>
      <c r="P1034" s="113"/>
      <c r="Q1034" s="61" t="e">
        <f>VLOOKUP(R1034,映射表!A:G,7,0)</f>
        <v>#N/A</v>
      </c>
      <c r="R1034" s="131"/>
      <c r="S1034" s="131"/>
      <c r="T1034" s="131"/>
      <c r="U1034" s="131"/>
      <c r="V1034" s="131"/>
      <c r="W1034" s="131"/>
      <c r="X1034" s="131"/>
      <c r="Y1034" s="131"/>
      <c r="Z1034" s="131"/>
      <c r="AA1034" s="131"/>
      <c r="AB1034" s="61">
        <f t="shared" si="180"/>
        <v>0</v>
      </c>
      <c r="AE1034" s="132"/>
    </row>
    <row r="1035" spans="1:31" s="61" customFormat="1">
      <c r="A1035" s="61" t="e">
        <f t="shared" si="181"/>
        <v>#N/A</v>
      </c>
      <c r="B1035" s="121">
        <f t="shared" si="182"/>
        <v>0</v>
      </c>
      <c r="C1035" s="117" t="e">
        <f>VLOOKUP(B1035,映射表!A:C,3,0)</f>
        <v>#N/A</v>
      </c>
      <c r="D1035" s="121">
        <f t="shared" si="183"/>
        <v>0</v>
      </c>
      <c r="E1035" s="100">
        <f t="shared" si="184"/>
        <v>0</v>
      </c>
      <c r="F1035" s="121">
        <f t="shared" si="185"/>
        <v>0</v>
      </c>
      <c r="G1035" s="121">
        <f t="shared" si="186"/>
        <v>0</v>
      </c>
      <c r="H1035" s="99" t="e">
        <f>VLOOKUP(C1035,'B2B（ol)'!A:J,10,0)*D1035</f>
        <v>#N/A</v>
      </c>
      <c r="I1035" s="101" t="e">
        <f t="shared" si="187"/>
        <v>#DIV/0!</v>
      </c>
      <c r="J1035" s="101">
        <f t="shared" si="188"/>
        <v>0</v>
      </c>
      <c r="K1035" s="121">
        <f t="shared" si="189"/>
        <v>0</v>
      </c>
      <c r="L1035" s="121" t="e">
        <f>VLOOKUP(C1035,'B2B（ol)'!A:P,16,0)</f>
        <v>#N/A</v>
      </c>
      <c r="M1035" s="117">
        <f t="shared" si="190"/>
        <v>0</v>
      </c>
      <c r="N1035" s="114" t="e">
        <f>VLOOKUP(C1035,'B2B（ol)'!A:K,11,0)</f>
        <v>#N/A</v>
      </c>
      <c r="O1035" s="114" t="e">
        <f>VLOOKUP(B1035,fulfillment!L:AN,29,0)</f>
        <v>#N/A</v>
      </c>
      <c r="P1035" s="113"/>
      <c r="Q1035" s="61" t="e">
        <f>VLOOKUP(R1035,映射表!A:G,7,0)</f>
        <v>#N/A</v>
      </c>
      <c r="R1035" s="131"/>
      <c r="S1035" s="131"/>
      <c r="T1035" s="131"/>
      <c r="U1035" s="131"/>
      <c r="V1035" s="131"/>
      <c r="W1035" s="131"/>
      <c r="X1035" s="131"/>
      <c r="Y1035" s="131"/>
      <c r="Z1035" s="131"/>
      <c r="AA1035" s="131"/>
      <c r="AB1035" s="61">
        <f t="shared" si="180"/>
        <v>0</v>
      </c>
      <c r="AE1035" s="132"/>
    </row>
    <row r="1036" spans="1:31" s="61" customFormat="1">
      <c r="A1036" s="61" t="e">
        <f t="shared" si="181"/>
        <v>#N/A</v>
      </c>
      <c r="B1036" s="121">
        <f t="shared" si="182"/>
        <v>0</v>
      </c>
      <c r="C1036" s="117" t="e">
        <f>VLOOKUP(B1036,映射表!A:C,3,0)</f>
        <v>#N/A</v>
      </c>
      <c r="D1036" s="121">
        <f t="shared" si="183"/>
        <v>0</v>
      </c>
      <c r="E1036" s="100">
        <f t="shared" si="184"/>
        <v>0</v>
      </c>
      <c r="F1036" s="121">
        <f t="shared" si="185"/>
        <v>0</v>
      </c>
      <c r="G1036" s="121">
        <f t="shared" si="186"/>
        <v>0</v>
      </c>
      <c r="H1036" s="99" t="e">
        <f>VLOOKUP(C1036,'B2B（ol)'!A:J,10,0)*D1036</f>
        <v>#N/A</v>
      </c>
      <c r="I1036" s="101" t="e">
        <f t="shared" si="187"/>
        <v>#DIV/0!</v>
      </c>
      <c r="J1036" s="101">
        <f t="shared" si="188"/>
        <v>0</v>
      </c>
      <c r="K1036" s="121">
        <f t="shared" si="189"/>
        <v>0</v>
      </c>
      <c r="L1036" s="121" t="e">
        <f>VLOOKUP(C1036,'B2B（ol)'!A:P,16,0)</f>
        <v>#N/A</v>
      </c>
      <c r="M1036" s="117">
        <f t="shared" si="190"/>
        <v>0</v>
      </c>
      <c r="N1036" s="114" t="e">
        <f>VLOOKUP(C1036,'B2B（ol)'!A:K,11,0)</f>
        <v>#N/A</v>
      </c>
      <c r="O1036" s="114" t="e">
        <f>VLOOKUP(B1036,fulfillment!L:AN,29,0)</f>
        <v>#N/A</v>
      </c>
      <c r="P1036" s="113"/>
      <c r="Q1036" s="61" t="e">
        <f>VLOOKUP(R1036,映射表!A:G,7,0)</f>
        <v>#N/A</v>
      </c>
      <c r="R1036" s="131"/>
      <c r="S1036" s="131"/>
      <c r="T1036" s="131"/>
      <c r="U1036" s="131"/>
      <c r="V1036" s="131"/>
      <c r="W1036" s="131"/>
      <c r="X1036" s="131"/>
      <c r="Y1036" s="131"/>
      <c r="Z1036" s="131"/>
      <c r="AA1036" s="131"/>
      <c r="AB1036" s="61">
        <f t="shared" si="180"/>
        <v>0</v>
      </c>
      <c r="AE1036" s="132"/>
    </row>
    <row r="1037" spans="1:31" s="61" customFormat="1">
      <c r="A1037" s="61" t="e">
        <f t="shared" si="181"/>
        <v>#N/A</v>
      </c>
      <c r="B1037" s="121">
        <f t="shared" si="182"/>
        <v>0</v>
      </c>
      <c r="C1037" s="117" t="e">
        <f>VLOOKUP(B1037,映射表!A:C,3,0)</f>
        <v>#N/A</v>
      </c>
      <c r="D1037" s="121">
        <f t="shared" si="183"/>
        <v>0</v>
      </c>
      <c r="E1037" s="100">
        <f t="shared" si="184"/>
        <v>0</v>
      </c>
      <c r="F1037" s="121">
        <f t="shared" si="185"/>
        <v>0</v>
      </c>
      <c r="G1037" s="121">
        <f t="shared" si="186"/>
        <v>0</v>
      </c>
      <c r="H1037" s="99" t="e">
        <f>VLOOKUP(C1037,'B2B（ol)'!A:J,10,0)*D1037</f>
        <v>#N/A</v>
      </c>
      <c r="I1037" s="101" t="e">
        <f t="shared" si="187"/>
        <v>#DIV/0!</v>
      </c>
      <c r="J1037" s="101">
        <f t="shared" si="188"/>
        <v>0</v>
      </c>
      <c r="K1037" s="121">
        <f t="shared" si="189"/>
        <v>0</v>
      </c>
      <c r="L1037" s="121" t="e">
        <f>VLOOKUP(C1037,'B2B（ol)'!A:P,16,0)</f>
        <v>#N/A</v>
      </c>
      <c r="M1037" s="117">
        <f t="shared" si="190"/>
        <v>0</v>
      </c>
      <c r="N1037" s="114" t="e">
        <f>VLOOKUP(C1037,'B2B（ol)'!A:K,11,0)</f>
        <v>#N/A</v>
      </c>
      <c r="O1037" s="114" t="e">
        <f>VLOOKUP(B1037,fulfillment!L:AN,29,0)</f>
        <v>#N/A</v>
      </c>
      <c r="P1037" s="113"/>
      <c r="Q1037" s="61" t="e">
        <f>VLOOKUP(R1037,映射表!A:G,7,0)</f>
        <v>#N/A</v>
      </c>
      <c r="R1037" s="131"/>
      <c r="S1037" s="131"/>
      <c r="T1037" s="131"/>
      <c r="U1037" s="131"/>
      <c r="V1037" s="131"/>
      <c r="W1037" s="131"/>
      <c r="X1037" s="131"/>
      <c r="Y1037" s="131"/>
      <c r="Z1037" s="131"/>
      <c r="AA1037" s="131"/>
      <c r="AB1037" s="61">
        <f t="shared" si="180"/>
        <v>0</v>
      </c>
      <c r="AE1037" s="132"/>
    </row>
    <row r="1038" spans="1:31" s="61" customFormat="1">
      <c r="A1038" s="61" t="e">
        <f t="shared" si="181"/>
        <v>#N/A</v>
      </c>
      <c r="B1038" s="121">
        <f t="shared" si="182"/>
        <v>0</v>
      </c>
      <c r="C1038" s="117" t="e">
        <f>VLOOKUP(B1038,映射表!A:C,3,0)</f>
        <v>#N/A</v>
      </c>
      <c r="D1038" s="121">
        <f t="shared" si="183"/>
        <v>0</v>
      </c>
      <c r="E1038" s="100">
        <f t="shared" si="184"/>
        <v>0</v>
      </c>
      <c r="F1038" s="121">
        <f t="shared" si="185"/>
        <v>0</v>
      </c>
      <c r="G1038" s="121">
        <f t="shared" si="186"/>
        <v>0</v>
      </c>
      <c r="H1038" s="99" t="e">
        <f>VLOOKUP(C1038,'B2B（ol)'!A:J,10,0)*D1038</f>
        <v>#N/A</v>
      </c>
      <c r="I1038" s="101" t="e">
        <f t="shared" si="187"/>
        <v>#DIV/0!</v>
      </c>
      <c r="J1038" s="101">
        <f t="shared" si="188"/>
        <v>0</v>
      </c>
      <c r="K1038" s="121">
        <f t="shared" si="189"/>
        <v>0</v>
      </c>
      <c r="L1038" s="121" t="e">
        <f>VLOOKUP(C1038,'B2B（ol)'!A:P,16,0)</f>
        <v>#N/A</v>
      </c>
      <c r="M1038" s="117">
        <f t="shared" si="190"/>
        <v>0</v>
      </c>
      <c r="N1038" s="114" t="e">
        <f>VLOOKUP(C1038,'B2B（ol)'!A:K,11,0)</f>
        <v>#N/A</v>
      </c>
      <c r="O1038" s="114" t="e">
        <f>VLOOKUP(B1038,fulfillment!L:AN,29,0)</f>
        <v>#N/A</v>
      </c>
      <c r="P1038" s="113"/>
      <c r="Q1038" s="61" t="e">
        <f>VLOOKUP(R1038,映射表!A:G,7,0)</f>
        <v>#N/A</v>
      </c>
      <c r="R1038" s="131"/>
      <c r="S1038" s="131"/>
      <c r="T1038" s="131"/>
      <c r="U1038" s="131"/>
      <c r="V1038" s="131"/>
      <c r="W1038" s="131"/>
      <c r="X1038" s="131"/>
      <c r="Y1038" s="131"/>
      <c r="Z1038" s="131"/>
      <c r="AA1038" s="131"/>
      <c r="AB1038" s="61">
        <f t="shared" si="180"/>
        <v>0</v>
      </c>
      <c r="AE1038" s="132"/>
    </row>
    <row r="1039" spans="1:31" s="61" customFormat="1">
      <c r="A1039" s="61" t="e">
        <f t="shared" si="181"/>
        <v>#N/A</v>
      </c>
      <c r="B1039" s="121">
        <f t="shared" si="182"/>
        <v>0</v>
      </c>
      <c r="C1039" s="117" t="e">
        <f>VLOOKUP(B1039,映射表!A:C,3,0)</f>
        <v>#N/A</v>
      </c>
      <c r="D1039" s="121">
        <f t="shared" si="183"/>
        <v>0</v>
      </c>
      <c r="E1039" s="100">
        <f t="shared" si="184"/>
        <v>0</v>
      </c>
      <c r="F1039" s="121">
        <f t="shared" si="185"/>
        <v>0</v>
      </c>
      <c r="G1039" s="121">
        <f t="shared" si="186"/>
        <v>0</v>
      </c>
      <c r="H1039" s="99" t="e">
        <f>VLOOKUP(C1039,'B2B（ol)'!A:J,10,0)*D1039</f>
        <v>#N/A</v>
      </c>
      <c r="I1039" s="101" t="e">
        <f t="shared" si="187"/>
        <v>#DIV/0!</v>
      </c>
      <c r="J1039" s="101">
        <f t="shared" si="188"/>
        <v>0</v>
      </c>
      <c r="K1039" s="121">
        <f t="shared" si="189"/>
        <v>0</v>
      </c>
      <c r="L1039" s="121" t="e">
        <f>VLOOKUP(C1039,'B2B（ol)'!A:P,16,0)</f>
        <v>#N/A</v>
      </c>
      <c r="M1039" s="117">
        <f t="shared" si="190"/>
        <v>0</v>
      </c>
      <c r="N1039" s="114" t="e">
        <f>VLOOKUP(C1039,'B2B（ol)'!A:K,11,0)</f>
        <v>#N/A</v>
      </c>
      <c r="O1039" s="114" t="e">
        <f>VLOOKUP(B1039,fulfillment!L:AN,29,0)</f>
        <v>#N/A</v>
      </c>
      <c r="P1039" s="113"/>
      <c r="Q1039" s="61" t="e">
        <f>VLOOKUP(R1039,映射表!A:G,7,0)</f>
        <v>#N/A</v>
      </c>
      <c r="R1039" s="131"/>
      <c r="S1039" s="131"/>
      <c r="T1039" s="131"/>
      <c r="U1039" s="131"/>
      <c r="V1039" s="131"/>
      <c r="W1039" s="131"/>
      <c r="X1039" s="131"/>
      <c r="Y1039" s="131"/>
      <c r="Z1039" s="131"/>
      <c r="AA1039" s="131"/>
      <c r="AB1039" s="61">
        <f t="shared" si="180"/>
        <v>0</v>
      </c>
      <c r="AE1039" s="132"/>
    </row>
    <row r="1040" spans="1:31" s="61" customFormat="1">
      <c r="A1040" s="61" t="e">
        <f t="shared" si="181"/>
        <v>#N/A</v>
      </c>
      <c r="B1040" s="121">
        <f t="shared" si="182"/>
        <v>0</v>
      </c>
      <c r="C1040" s="117" t="e">
        <f>VLOOKUP(B1040,映射表!A:C,3,0)</f>
        <v>#N/A</v>
      </c>
      <c r="D1040" s="121">
        <f t="shared" si="183"/>
        <v>0</v>
      </c>
      <c r="E1040" s="100">
        <f t="shared" si="184"/>
        <v>0</v>
      </c>
      <c r="F1040" s="121">
        <f t="shared" si="185"/>
        <v>0</v>
      </c>
      <c r="G1040" s="121">
        <f t="shared" si="186"/>
        <v>0</v>
      </c>
      <c r="H1040" s="99" t="e">
        <f>VLOOKUP(C1040,'B2B（ol)'!A:J,10,0)*D1040</f>
        <v>#N/A</v>
      </c>
      <c r="I1040" s="101" t="e">
        <f t="shared" si="187"/>
        <v>#DIV/0!</v>
      </c>
      <c r="J1040" s="101">
        <f t="shared" si="188"/>
        <v>0</v>
      </c>
      <c r="K1040" s="121">
        <f t="shared" si="189"/>
        <v>0</v>
      </c>
      <c r="L1040" s="121" t="e">
        <f>VLOOKUP(C1040,'B2B（ol)'!A:P,16,0)</f>
        <v>#N/A</v>
      </c>
      <c r="M1040" s="117">
        <f t="shared" si="190"/>
        <v>0</v>
      </c>
      <c r="N1040" s="114" t="e">
        <f>VLOOKUP(C1040,'B2B（ol)'!A:K,11,0)</f>
        <v>#N/A</v>
      </c>
      <c r="O1040" s="114" t="e">
        <f>VLOOKUP(B1040,fulfillment!L:AN,29,0)</f>
        <v>#N/A</v>
      </c>
      <c r="P1040" s="113"/>
      <c r="Q1040" s="61" t="e">
        <f>VLOOKUP(R1040,映射表!A:G,7,0)</f>
        <v>#N/A</v>
      </c>
      <c r="R1040" s="131"/>
      <c r="S1040" s="131"/>
      <c r="T1040" s="131"/>
      <c r="U1040" s="131"/>
      <c r="V1040" s="131"/>
      <c r="W1040" s="131"/>
      <c r="X1040" s="131"/>
      <c r="Y1040" s="131"/>
      <c r="Z1040" s="131"/>
      <c r="AA1040" s="131"/>
      <c r="AB1040" s="61">
        <f t="shared" si="180"/>
        <v>0</v>
      </c>
      <c r="AE1040" s="132"/>
    </row>
    <row r="1041" spans="1:31" s="61" customFormat="1">
      <c r="A1041" s="61" t="e">
        <f t="shared" si="181"/>
        <v>#N/A</v>
      </c>
      <c r="B1041" s="121">
        <f t="shared" si="182"/>
        <v>0</v>
      </c>
      <c r="C1041" s="117" t="e">
        <f>VLOOKUP(B1041,映射表!A:C,3,0)</f>
        <v>#N/A</v>
      </c>
      <c r="D1041" s="121">
        <f t="shared" si="183"/>
        <v>0</v>
      </c>
      <c r="E1041" s="100">
        <f t="shared" si="184"/>
        <v>0</v>
      </c>
      <c r="F1041" s="121">
        <f t="shared" si="185"/>
        <v>0</v>
      </c>
      <c r="G1041" s="121">
        <f t="shared" si="186"/>
        <v>0</v>
      </c>
      <c r="H1041" s="99" t="e">
        <f>VLOOKUP(C1041,'B2B（ol)'!A:J,10,0)*D1041</f>
        <v>#N/A</v>
      </c>
      <c r="I1041" s="101" t="e">
        <f t="shared" si="187"/>
        <v>#DIV/0!</v>
      </c>
      <c r="J1041" s="101">
        <f t="shared" si="188"/>
        <v>0</v>
      </c>
      <c r="K1041" s="121">
        <f t="shared" si="189"/>
        <v>0</v>
      </c>
      <c r="L1041" s="121" t="e">
        <f>VLOOKUP(C1041,'B2B（ol)'!A:P,16,0)</f>
        <v>#N/A</v>
      </c>
      <c r="M1041" s="117">
        <f t="shared" si="190"/>
        <v>0</v>
      </c>
      <c r="N1041" s="114" t="e">
        <f>VLOOKUP(C1041,'B2B（ol)'!A:K,11,0)</f>
        <v>#N/A</v>
      </c>
      <c r="O1041" s="114" t="e">
        <f>VLOOKUP(B1041,fulfillment!L:AN,29,0)</f>
        <v>#N/A</v>
      </c>
      <c r="P1041" s="113"/>
      <c r="Q1041" s="61" t="e">
        <f>VLOOKUP(R1041,映射表!A:G,7,0)</f>
        <v>#N/A</v>
      </c>
      <c r="R1041" s="131"/>
      <c r="S1041" s="131"/>
      <c r="T1041" s="131"/>
      <c r="U1041" s="131"/>
      <c r="V1041" s="131"/>
      <c r="W1041" s="131"/>
      <c r="X1041" s="131"/>
      <c r="Y1041" s="131"/>
      <c r="Z1041" s="131"/>
      <c r="AA1041" s="131"/>
      <c r="AB1041" s="61">
        <f t="shared" si="180"/>
        <v>0</v>
      </c>
      <c r="AE1041" s="132"/>
    </row>
    <row r="1042" spans="1:31" s="61" customFormat="1">
      <c r="A1042" s="61" t="e">
        <f t="shared" si="181"/>
        <v>#N/A</v>
      </c>
      <c r="B1042" s="121">
        <f t="shared" si="182"/>
        <v>0</v>
      </c>
      <c r="C1042" s="117" t="e">
        <f>VLOOKUP(B1042,映射表!A:C,3,0)</f>
        <v>#N/A</v>
      </c>
      <c r="D1042" s="121">
        <f t="shared" si="183"/>
        <v>0</v>
      </c>
      <c r="E1042" s="100">
        <f t="shared" si="184"/>
        <v>0</v>
      </c>
      <c r="F1042" s="121">
        <f t="shared" si="185"/>
        <v>0</v>
      </c>
      <c r="G1042" s="121">
        <f t="shared" si="186"/>
        <v>0</v>
      </c>
      <c r="H1042" s="99" t="e">
        <f>VLOOKUP(C1042,'B2B（ol)'!A:J,10,0)*D1042</f>
        <v>#N/A</v>
      </c>
      <c r="I1042" s="101" t="e">
        <f t="shared" si="187"/>
        <v>#DIV/0!</v>
      </c>
      <c r="J1042" s="101">
        <f t="shared" si="188"/>
        <v>0</v>
      </c>
      <c r="K1042" s="121">
        <f t="shared" si="189"/>
        <v>0</v>
      </c>
      <c r="L1042" s="121" t="e">
        <f>VLOOKUP(C1042,'B2B（ol)'!A:P,16,0)</f>
        <v>#N/A</v>
      </c>
      <c r="M1042" s="117">
        <f t="shared" si="190"/>
        <v>0</v>
      </c>
      <c r="N1042" s="114" t="e">
        <f>VLOOKUP(C1042,'B2B（ol)'!A:K,11,0)</f>
        <v>#N/A</v>
      </c>
      <c r="O1042" s="114" t="e">
        <f>VLOOKUP(B1042,fulfillment!L:AN,29,0)</f>
        <v>#N/A</v>
      </c>
      <c r="P1042" s="113"/>
      <c r="Q1042" s="61" t="e">
        <f>VLOOKUP(R1042,映射表!A:G,7,0)</f>
        <v>#N/A</v>
      </c>
      <c r="R1042" s="131"/>
      <c r="S1042" s="131"/>
      <c r="T1042" s="131"/>
      <c r="U1042" s="131"/>
      <c r="V1042" s="131"/>
      <c r="W1042" s="131"/>
      <c r="X1042" s="131"/>
      <c r="Y1042" s="131"/>
      <c r="Z1042" s="131"/>
      <c r="AA1042" s="131"/>
      <c r="AB1042" s="61">
        <f t="shared" si="180"/>
        <v>0</v>
      </c>
      <c r="AE1042" s="132"/>
    </row>
    <row r="1043" spans="1:31" s="61" customFormat="1">
      <c r="A1043" s="61" t="e">
        <f t="shared" si="181"/>
        <v>#N/A</v>
      </c>
      <c r="B1043" s="121">
        <f t="shared" si="182"/>
        <v>0</v>
      </c>
      <c r="C1043" s="117" t="e">
        <f>VLOOKUP(B1043,映射表!A:C,3,0)</f>
        <v>#N/A</v>
      </c>
      <c r="D1043" s="121">
        <f t="shared" si="183"/>
        <v>0</v>
      </c>
      <c r="E1043" s="100">
        <f t="shared" si="184"/>
        <v>0</v>
      </c>
      <c r="F1043" s="121">
        <f t="shared" si="185"/>
        <v>0</v>
      </c>
      <c r="G1043" s="121">
        <f t="shared" si="186"/>
        <v>0</v>
      </c>
      <c r="H1043" s="99" t="e">
        <f>VLOOKUP(C1043,'B2B（ol)'!A:J,10,0)*D1043</f>
        <v>#N/A</v>
      </c>
      <c r="I1043" s="101" t="e">
        <f t="shared" si="187"/>
        <v>#DIV/0!</v>
      </c>
      <c r="J1043" s="101">
        <f t="shared" si="188"/>
        <v>0</v>
      </c>
      <c r="K1043" s="121">
        <f t="shared" si="189"/>
        <v>0</v>
      </c>
      <c r="L1043" s="121" t="e">
        <f>VLOOKUP(C1043,'B2B（ol)'!A:P,16,0)</f>
        <v>#N/A</v>
      </c>
      <c r="M1043" s="117">
        <f t="shared" si="190"/>
        <v>0</v>
      </c>
      <c r="N1043" s="114" t="e">
        <f>VLOOKUP(C1043,'B2B（ol)'!A:K,11,0)</f>
        <v>#N/A</v>
      </c>
      <c r="O1043" s="114" t="e">
        <f>VLOOKUP(B1043,fulfillment!L:AN,29,0)</f>
        <v>#N/A</v>
      </c>
      <c r="P1043" s="113"/>
      <c r="Q1043" s="61" t="e">
        <f>VLOOKUP(R1043,映射表!A:G,7,0)</f>
        <v>#N/A</v>
      </c>
      <c r="R1043" s="131"/>
      <c r="S1043" s="131"/>
      <c r="T1043" s="131"/>
      <c r="U1043" s="131"/>
      <c r="V1043" s="131"/>
      <c r="W1043" s="131"/>
      <c r="X1043" s="131"/>
      <c r="Y1043" s="131"/>
      <c r="Z1043" s="131"/>
      <c r="AA1043" s="131"/>
      <c r="AB1043" s="61">
        <f t="shared" si="180"/>
        <v>0</v>
      </c>
      <c r="AE1043" s="132"/>
    </row>
    <row r="1044" spans="1:31" s="61" customFormat="1">
      <c r="A1044" s="61" t="e">
        <f t="shared" si="181"/>
        <v>#N/A</v>
      </c>
      <c r="B1044" s="121">
        <f t="shared" si="182"/>
        <v>0</v>
      </c>
      <c r="C1044" s="117" t="e">
        <f>VLOOKUP(B1044,映射表!A:C,3,0)</f>
        <v>#N/A</v>
      </c>
      <c r="D1044" s="121">
        <f t="shared" si="183"/>
        <v>0</v>
      </c>
      <c r="E1044" s="100">
        <f t="shared" si="184"/>
        <v>0</v>
      </c>
      <c r="F1044" s="121">
        <f t="shared" si="185"/>
        <v>0</v>
      </c>
      <c r="G1044" s="121">
        <f t="shared" si="186"/>
        <v>0</v>
      </c>
      <c r="H1044" s="99" t="e">
        <f>VLOOKUP(C1044,'B2B（ol)'!A:J,10,0)*D1044</f>
        <v>#N/A</v>
      </c>
      <c r="I1044" s="101" t="e">
        <f t="shared" si="187"/>
        <v>#DIV/0!</v>
      </c>
      <c r="J1044" s="101">
        <f t="shared" si="188"/>
        <v>0</v>
      </c>
      <c r="K1044" s="121">
        <f t="shared" si="189"/>
        <v>0</v>
      </c>
      <c r="L1044" s="121" t="e">
        <f>VLOOKUP(C1044,'B2B（ol)'!A:P,16,0)</f>
        <v>#N/A</v>
      </c>
      <c r="M1044" s="117">
        <f t="shared" si="190"/>
        <v>0</v>
      </c>
      <c r="N1044" s="114" t="e">
        <f>VLOOKUP(C1044,'B2B（ol)'!A:K,11,0)</f>
        <v>#N/A</v>
      </c>
      <c r="O1044" s="114" t="e">
        <f>VLOOKUP(B1044,fulfillment!L:AN,29,0)</f>
        <v>#N/A</v>
      </c>
      <c r="P1044" s="113"/>
      <c r="Q1044" s="61" t="e">
        <f>VLOOKUP(R1044,映射表!A:G,7,0)</f>
        <v>#N/A</v>
      </c>
      <c r="R1044" s="131"/>
      <c r="S1044" s="131"/>
      <c r="T1044" s="131"/>
      <c r="U1044" s="131"/>
      <c r="V1044" s="131"/>
      <c r="W1044" s="131"/>
      <c r="X1044" s="131"/>
      <c r="Y1044" s="131"/>
      <c r="Z1044" s="131"/>
      <c r="AA1044" s="131"/>
      <c r="AB1044" s="61">
        <f t="shared" si="180"/>
        <v>0</v>
      </c>
      <c r="AE1044" s="132"/>
    </row>
    <row r="1045" spans="1:31" s="61" customFormat="1">
      <c r="A1045" s="61" t="e">
        <f t="shared" si="181"/>
        <v>#N/A</v>
      </c>
      <c r="B1045" s="121">
        <f t="shared" si="182"/>
        <v>0</v>
      </c>
      <c r="C1045" s="117" t="e">
        <f>VLOOKUP(B1045,映射表!A:C,3,0)</f>
        <v>#N/A</v>
      </c>
      <c r="D1045" s="121">
        <f t="shared" si="183"/>
        <v>0</v>
      </c>
      <c r="E1045" s="100">
        <f t="shared" si="184"/>
        <v>0</v>
      </c>
      <c r="F1045" s="121">
        <f t="shared" si="185"/>
        <v>0</v>
      </c>
      <c r="G1045" s="121">
        <f t="shared" si="186"/>
        <v>0</v>
      </c>
      <c r="H1045" s="99" t="e">
        <f>VLOOKUP(C1045,'B2B（ol)'!A:J,10,0)*D1045</f>
        <v>#N/A</v>
      </c>
      <c r="I1045" s="101" t="e">
        <f t="shared" si="187"/>
        <v>#DIV/0!</v>
      </c>
      <c r="J1045" s="101">
        <f t="shared" si="188"/>
        <v>0</v>
      </c>
      <c r="K1045" s="121">
        <f t="shared" si="189"/>
        <v>0</v>
      </c>
      <c r="L1045" s="121" t="e">
        <f>VLOOKUP(C1045,'B2B（ol)'!A:P,16,0)</f>
        <v>#N/A</v>
      </c>
      <c r="M1045" s="117">
        <f t="shared" si="190"/>
        <v>0</v>
      </c>
      <c r="N1045" s="114" t="e">
        <f>VLOOKUP(C1045,'B2B（ol)'!A:K,11,0)</f>
        <v>#N/A</v>
      </c>
      <c r="O1045" s="114" t="e">
        <f>VLOOKUP(B1045,fulfillment!L:AN,29,0)</f>
        <v>#N/A</v>
      </c>
      <c r="P1045" s="113"/>
      <c r="Q1045" s="61" t="e">
        <f>VLOOKUP(R1045,映射表!A:G,7,0)</f>
        <v>#N/A</v>
      </c>
      <c r="R1045" s="131"/>
      <c r="S1045" s="131"/>
      <c r="T1045" s="131"/>
      <c r="U1045" s="131"/>
      <c r="V1045" s="131"/>
      <c r="W1045" s="131"/>
      <c r="X1045" s="131"/>
      <c r="Y1045" s="131"/>
      <c r="Z1045" s="131"/>
      <c r="AA1045" s="131"/>
      <c r="AB1045" s="61">
        <f t="shared" si="180"/>
        <v>0</v>
      </c>
      <c r="AE1045" s="132"/>
    </row>
    <row r="1046" spans="1:31" s="61" customFormat="1">
      <c r="A1046" s="61" t="e">
        <f t="shared" si="181"/>
        <v>#N/A</v>
      </c>
      <c r="B1046" s="121">
        <f t="shared" si="182"/>
        <v>0</v>
      </c>
      <c r="C1046" s="117" t="e">
        <f>VLOOKUP(B1046,映射表!A:C,3,0)</f>
        <v>#N/A</v>
      </c>
      <c r="D1046" s="121">
        <f t="shared" si="183"/>
        <v>0</v>
      </c>
      <c r="E1046" s="100">
        <f t="shared" si="184"/>
        <v>0</v>
      </c>
      <c r="F1046" s="121">
        <f t="shared" si="185"/>
        <v>0</v>
      </c>
      <c r="G1046" s="121">
        <f t="shared" si="186"/>
        <v>0</v>
      </c>
      <c r="H1046" s="99" t="e">
        <f>VLOOKUP(C1046,'B2B（ol)'!A:J,10,0)*D1046</f>
        <v>#N/A</v>
      </c>
      <c r="I1046" s="101" t="e">
        <f t="shared" si="187"/>
        <v>#DIV/0!</v>
      </c>
      <c r="J1046" s="101">
        <f t="shared" si="188"/>
        <v>0</v>
      </c>
      <c r="K1046" s="121">
        <f t="shared" si="189"/>
        <v>0</v>
      </c>
      <c r="L1046" s="121" t="e">
        <f>VLOOKUP(C1046,'B2B（ol)'!A:P,16,0)</f>
        <v>#N/A</v>
      </c>
      <c r="M1046" s="117">
        <f t="shared" si="190"/>
        <v>0</v>
      </c>
      <c r="N1046" s="114" t="e">
        <f>VLOOKUP(C1046,'B2B（ol)'!A:K,11,0)</f>
        <v>#N/A</v>
      </c>
      <c r="O1046" s="114" t="e">
        <f>VLOOKUP(B1046,fulfillment!L:AN,29,0)</f>
        <v>#N/A</v>
      </c>
      <c r="P1046" s="113"/>
      <c r="Q1046" s="61" t="e">
        <f>VLOOKUP(R1046,映射表!A:G,7,0)</f>
        <v>#N/A</v>
      </c>
      <c r="R1046" s="131"/>
      <c r="S1046" s="131"/>
      <c r="T1046" s="131"/>
      <c r="U1046" s="131"/>
      <c r="V1046" s="131"/>
      <c r="W1046" s="131"/>
      <c r="X1046" s="131"/>
      <c r="Y1046" s="131"/>
      <c r="Z1046" s="131"/>
      <c r="AA1046" s="131"/>
      <c r="AB1046" s="61">
        <f t="shared" si="180"/>
        <v>0</v>
      </c>
      <c r="AE1046" s="132"/>
    </row>
    <row r="1047" spans="1:31" s="61" customFormat="1">
      <c r="A1047" s="61" t="e">
        <f t="shared" si="181"/>
        <v>#N/A</v>
      </c>
      <c r="B1047" s="121">
        <f t="shared" si="182"/>
        <v>0</v>
      </c>
      <c r="C1047" s="117" t="e">
        <f>VLOOKUP(B1047,映射表!A:C,3,0)</f>
        <v>#N/A</v>
      </c>
      <c r="D1047" s="121">
        <f t="shared" si="183"/>
        <v>0</v>
      </c>
      <c r="E1047" s="100">
        <f t="shared" si="184"/>
        <v>0</v>
      </c>
      <c r="F1047" s="121">
        <f t="shared" si="185"/>
        <v>0</v>
      </c>
      <c r="G1047" s="121">
        <f t="shared" si="186"/>
        <v>0</v>
      </c>
      <c r="H1047" s="99" t="e">
        <f>VLOOKUP(C1047,'B2B（ol)'!A:J,10,0)*D1047</f>
        <v>#N/A</v>
      </c>
      <c r="I1047" s="101" t="e">
        <f t="shared" si="187"/>
        <v>#DIV/0!</v>
      </c>
      <c r="J1047" s="101">
        <f t="shared" si="188"/>
        <v>0</v>
      </c>
      <c r="K1047" s="121">
        <f t="shared" si="189"/>
        <v>0</v>
      </c>
      <c r="L1047" s="121" t="e">
        <f>VLOOKUP(C1047,'B2B（ol)'!A:P,16,0)</f>
        <v>#N/A</v>
      </c>
      <c r="M1047" s="117">
        <f t="shared" si="190"/>
        <v>0</v>
      </c>
      <c r="N1047" s="114" t="e">
        <f>VLOOKUP(C1047,'B2B（ol)'!A:K,11,0)</f>
        <v>#N/A</v>
      </c>
      <c r="O1047" s="114" t="e">
        <f>VLOOKUP(B1047,fulfillment!L:AN,29,0)</f>
        <v>#N/A</v>
      </c>
      <c r="P1047" s="113"/>
      <c r="Q1047" s="61" t="e">
        <f>VLOOKUP(R1047,映射表!A:G,7,0)</f>
        <v>#N/A</v>
      </c>
      <c r="R1047" s="131"/>
      <c r="S1047" s="131"/>
      <c r="T1047" s="131"/>
      <c r="U1047" s="131"/>
      <c r="V1047" s="131"/>
      <c r="W1047" s="131"/>
      <c r="X1047" s="131"/>
      <c r="Y1047" s="131"/>
      <c r="Z1047" s="131"/>
      <c r="AA1047" s="131"/>
      <c r="AB1047" s="61">
        <f t="shared" si="180"/>
        <v>0</v>
      </c>
      <c r="AE1047" s="132"/>
    </row>
    <row r="1048" spans="1:31" s="61" customFormat="1">
      <c r="A1048" s="61" t="e">
        <f t="shared" si="181"/>
        <v>#N/A</v>
      </c>
      <c r="B1048" s="121">
        <f t="shared" si="182"/>
        <v>0</v>
      </c>
      <c r="C1048" s="117" t="e">
        <f>VLOOKUP(B1048,映射表!A:C,3,0)</f>
        <v>#N/A</v>
      </c>
      <c r="D1048" s="121">
        <f t="shared" si="183"/>
        <v>0</v>
      </c>
      <c r="E1048" s="100">
        <f t="shared" si="184"/>
        <v>0</v>
      </c>
      <c r="F1048" s="121">
        <f t="shared" si="185"/>
        <v>0</v>
      </c>
      <c r="G1048" s="121">
        <f t="shared" si="186"/>
        <v>0</v>
      </c>
      <c r="H1048" s="99" t="e">
        <f>VLOOKUP(C1048,'B2B（ol)'!A:J,10,0)*D1048</f>
        <v>#N/A</v>
      </c>
      <c r="I1048" s="101" t="e">
        <f t="shared" si="187"/>
        <v>#DIV/0!</v>
      </c>
      <c r="J1048" s="101">
        <f t="shared" si="188"/>
        <v>0</v>
      </c>
      <c r="K1048" s="121">
        <f t="shared" si="189"/>
        <v>0</v>
      </c>
      <c r="L1048" s="121" t="e">
        <f>VLOOKUP(C1048,'B2B（ol)'!A:P,16,0)</f>
        <v>#N/A</v>
      </c>
      <c r="M1048" s="117">
        <f t="shared" si="190"/>
        <v>0</v>
      </c>
      <c r="N1048" s="114" t="e">
        <f>VLOOKUP(C1048,'B2B（ol)'!A:K,11,0)</f>
        <v>#N/A</v>
      </c>
      <c r="O1048" s="114" t="e">
        <f>VLOOKUP(B1048,fulfillment!L:AN,29,0)</f>
        <v>#N/A</v>
      </c>
      <c r="P1048" s="113"/>
      <c r="Q1048" s="61" t="e">
        <f>VLOOKUP(R1048,映射表!A:G,7,0)</f>
        <v>#N/A</v>
      </c>
      <c r="R1048" s="131"/>
      <c r="S1048" s="131"/>
      <c r="T1048" s="131"/>
      <c r="U1048" s="131"/>
      <c r="V1048" s="131"/>
      <c r="W1048" s="131"/>
      <c r="X1048" s="131"/>
      <c r="Y1048" s="131"/>
      <c r="Z1048" s="131"/>
      <c r="AA1048" s="131"/>
      <c r="AB1048" s="61">
        <f t="shared" si="180"/>
        <v>0</v>
      </c>
      <c r="AE1048" s="132"/>
    </row>
    <row r="1049" spans="1:31" s="61" customFormat="1">
      <c r="A1049" s="61" t="e">
        <f t="shared" si="181"/>
        <v>#N/A</v>
      </c>
      <c r="B1049" s="121">
        <f t="shared" si="182"/>
        <v>0</v>
      </c>
      <c r="C1049" s="117" t="e">
        <f>VLOOKUP(B1049,映射表!A:C,3,0)</f>
        <v>#N/A</v>
      </c>
      <c r="D1049" s="121">
        <f t="shared" si="183"/>
        <v>0</v>
      </c>
      <c r="E1049" s="100">
        <f t="shared" si="184"/>
        <v>0</v>
      </c>
      <c r="F1049" s="121">
        <f t="shared" si="185"/>
        <v>0</v>
      </c>
      <c r="G1049" s="121">
        <f t="shared" si="186"/>
        <v>0</v>
      </c>
      <c r="H1049" s="99" t="e">
        <f>VLOOKUP(C1049,'B2B（ol)'!A:J,10,0)*D1049</f>
        <v>#N/A</v>
      </c>
      <c r="I1049" s="101" t="e">
        <f t="shared" si="187"/>
        <v>#DIV/0!</v>
      </c>
      <c r="J1049" s="101">
        <f t="shared" si="188"/>
        <v>0</v>
      </c>
      <c r="K1049" s="121">
        <f t="shared" si="189"/>
        <v>0</v>
      </c>
      <c r="L1049" s="121" t="e">
        <f>VLOOKUP(C1049,'B2B（ol)'!A:P,16,0)</f>
        <v>#N/A</v>
      </c>
      <c r="M1049" s="117">
        <f t="shared" si="190"/>
        <v>0</v>
      </c>
      <c r="N1049" s="114" t="e">
        <f>VLOOKUP(C1049,'B2B（ol)'!A:K,11,0)</f>
        <v>#N/A</v>
      </c>
      <c r="O1049" s="114" t="e">
        <f>VLOOKUP(B1049,fulfillment!L:AN,29,0)</f>
        <v>#N/A</v>
      </c>
      <c r="P1049" s="113"/>
      <c r="Q1049" s="61" t="e">
        <f>VLOOKUP(R1049,映射表!A:G,7,0)</f>
        <v>#N/A</v>
      </c>
      <c r="R1049" s="131"/>
      <c r="S1049" s="131"/>
      <c r="T1049" s="131"/>
      <c r="U1049" s="131"/>
      <c r="V1049" s="131"/>
      <c r="W1049" s="131"/>
      <c r="X1049" s="131"/>
      <c r="Y1049" s="131"/>
      <c r="Z1049" s="131"/>
      <c r="AA1049" s="131"/>
      <c r="AB1049" s="61">
        <f t="shared" si="180"/>
        <v>0</v>
      </c>
      <c r="AE1049" s="132"/>
    </row>
    <row r="1050" spans="1:31" s="61" customFormat="1">
      <c r="A1050" s="61" t="e">
        <f t="shared" si="181"/>
        <v>#N/A</v>
      </c>
      <c r="B1050" s="121">
        <f t="shared" si="182"/>
        <v>0</v>
      </c>
      <c r="C1050" s="117" t="e">
        <f>VLOOKUP(B1050,映射表!A:C,3,0)</f>
        <v>#N/A</v>
      </c>
      <c r="D1050" s="121">
        <f t="shared" si="183"/>
        <v>0</v>
      </c>
      <c r="E1050" s="100">
        <f t="shared" si="184"/>
        <v>0</v>
      </c>
      <c r="F1050" s="121">
        <f t="shared" si="185"/>
        <v>0</v>
      </c>
      <c r="G1050" s="121">
        <f t="shared" si="186"/>
        <v>0</v>
      </c>
      <c r="H1050" s="99" t="e">
        <f>VLOOKUP(C1050,'B2B（ol)'!A:J,10,0)*D1050</f>
        <v>#N/A</v>
      </c>
      <c r="I1050" s="101" t="e">
        <f t="shared" si="187"/>
        <v>#DIV/0!</v>
      </c>
      <c r="J1050" s="101">
        <f t="shared" si="188"/>
        <v>0</v>
      </c>
      <c r="K1050" s="121">
        <f t="shared" si="189"/>
        <v>0</v>
      </c>
      <c r="L1050" s="121" t="e">
        <f>VLOOKUP(C1050,'B2B（ol)'!A:P,16,0)</f>
        <v>#N/A</v>
      </c>
      <c r="M1050" s="117">
        <f t="shared" si="190"/>
        <v>0</v>
      </c>
      <c r="N1050" s="114" t="e">
        <f>VLOOKUP(C1050,'B2B（ol)'!A:K,11,0)</f>
        <v>#N/A</v>
      </c>
      <c r="O1050" s="114" t="e">
        <f>VLOOKUP(B1050,fulfillment!L:AN,29,0)</f>
        <v>#N/A</v>
      </c>
      <c r="P1050" s="113"/>
      <c r="Q1050" s="61" t="e">
        <f>VLOOKUP(R1050,映射表!A:G,7,0)</f>
        <v>#N/A</v>
      </c>
      <c r="R1050" s="131"/>
      <c r="S1050" s="131"/>
      <c r="T1050" s="131"/>
      <c r="U1050" s="131"/>
      <c r="V1050" s="131"/>
      <c r="W1050" s="131"/>
      <c r="X1050" s="131"/>
      <c r="Y1050" s="131"/>
      <c r="Z1050" s="131"/>
      <c r="AA1050" s="131"/>
      <c r="AB1050" s="61">
        <f t="shared" si="180"/>
        <v>0</v>
      </c>
      <c r="AE1050" s="132"/>
    </row>
    <row r="1051" spans="1:31" s="61" customFormat="1">
      <c r="A1051" s="61" t="e">
        <f t="shared" si="181"/>
        <v>#N/A</v>
      </c>
      <c r="B1051" s="121">
        <f t="shared" si="182"/>
        <v>0</v>
      </c>
      <c r="C1051" s="117" t="e">
        <f>VLOOKUP(B1051,映射表!A:C,3,0)</f>
        <v>#N/A</v>
      </c>
      <c r="D1051" s="121">
        <f t="shared" si="183"/>
        <v>0</v>
      </c>
      <c r="E1051" s="100">
        <f t="shared" si="184"/>
        <v>0</v>
      </c>
      <c r="F1051" s="121">
        <f t="shared" si="185"/>
        <v>0</v>
      </c>
      <c r="G1051" s="121">
        <f t="shared" si="186"/>
        <v>0</v>
      </c>
      <c r="H1051" s="99" t="e">
        <f>VLOOKUP(C1051,'B2B（ol)'!A:J,10,0)*D1051</f>
        <v>#N/A</v>
      </c>
      <c r="I1051" s="101" t="e">
        <f t="shared" si="187"/>
        <v>#DIV/0!</v>
      </c>
      <c r="J1051" s="101">
        <f t="shared" si="188"/>
        <v>0</v>
      </c>
      <c r="K1051" s="121">
        <f t="shared" si="189"/>
        <v>0</v>
      </c>
      <c r="L1051" s="121" t="e">
        <f>VLOOKUP(C1051,'B2B（ol)'!A:P,16,0)</f>
        <v>#N/A</v>
      </c>
      <c r="M1051" s="117">
        <f t="shared" si="190"/>
        <v>0</v>
      </c>
      <c r="N1051" s="114" t="e">
        <f>VLOOKUP(C1051,'B2B（ol)'!A:K,11,0)</f>
        <v>#N/A</v>
      </c>
      <c r="O1051" s="114" t="e">
        <f>VLOOKUP(B1051,fulfillment!L:AN,29,0)</f>
        <v>#N/A</v>
      </c>
      <c r="P1051" s="113"/>
      <c r="Q1051" s="61" t="e">
        <f>VLOOKUP(R1051,映射表!A:G,7,0)</f>
        <v>#N/A</v>
      </c>
      <c r="R1051" s="131"/>
      <c r="S1051" s="131"/>
      <c r="T1051" s="131"/>
      <c r="U1051" s="131"/>
      <c r="V1051" s="131"/>
      <c r="W1051" s="131"/>
      <c r="X1051" s="131"/>
      <c r="Y1051" s="131"/>
      <c r="Z1051" s="131"/>
      <c r="AA1051" s="131"/>
      <c r="AB1051" s="61">
        <f t="shared" ref="AB1051:AB1114" si="191">M1051</f>
        <v>0</v>
      </c>
      <c r="AE1051" s="132"/>
    </row>
    <row r="1052" spans="1:31" s="61" customFormat="1">
      <c r="A1052" s="61" t="e">
        <f t="shared" si="181"/>
        <v>#N/A</v>
      </c>
      <c r="B1052" s="121">
        <f t="shared" si="182"/>
        <v>0</v>
      </c>
      <c r="C1052" s="117" t="e">
        <f>VLOOKUP(B1052,映射表!A:C,3,0)</f>
        <v>#N/A</v>
      </c>
      <c r="D1052" s="121">
        <f t="shared" si="183"/>
        <v>0</v>
      </c>
      <c r="E1052" s="100">
        <f t="shared" si="184"/>
        <v>0</v>
      </c>
      <c r="F1052" s="121">
        <f t="shared" si="185"/>
        <v>0</v>
      </c>
      <c r="G1052" s="121">
        <f t="shared" si="186"/>
        <v>0</v>
      </c>
      <c r="H1052" s="99" t="e">
        <f>VLOOKUP(C1052,'B2B（ol)'!A:J,10,0)*D1052</f>
        <v>#N/A</v>
      </c>
      <c r="I1052" s="101" t="e">
        <f t="shared" si="187"/>
        <v>#DIV/0!</v>
      </c>
      <c r="J1052" s="101">
        <f t="shared" si="188"/>
        <v>0</v>
      </c>
      <c r="K1052" s="121">
        <f t="shared" si="189"/>
        <v>0</v>
      </c>
      <c r="L1052" s="121" t="e">
        <f>VLOOKUP(C1052,'B2B（ol)'!A:P,16,0)</f>
        <v>#N/A</v>
      </c>
      <c r="M1052" s="117">
        <f t="shared" si="190"/>
        <v>0</v>
      </c>
      <c r="N1052" s="114" t="e">
        <f>VLOOKUP(C1052,'B2B（ol)'!A:K,11,0)</f>
        <v>#N/A</v>
      </c>
      <c r="O1052" s="114" t="e">
        <f>VLOOKUP(B1052,fulfillment!L:AN,29,0)</f>
        <v>#N/A</v>
      </c>
      <c r="P1052" s="113"/>
      <c r="Q1052" s="61" t="e">
        <f>VLOOKUP(R1052,映射表!A:G,7,0)</f>
        <v>#N/A</v>
      </c>
      <c r="R1052" s="131"/>
      <c r="S1052" s="131"/>
      <c r="T1052" s="131"/>
      <c r="U1052" s="131"/>
      <c r="V1052" s="131"/>
      <c r="W1052" s="131"/>
      <c r="X1052" s="131"/>
      <c r="Y1052" s="131"/>
      <c r="Z1052" s="131"/>
      <c r="AA1052" s="131"/>
      <c r="AB1052" s="61">
        <f t="shared" si="191"/>
        <v>0</v>
      </c>
      <c r="AE1052" s="132"/>
    </row>
    <row r="1053" spans="1:31" s="61" customFormat="1">
      <c r="A1053" s="61" t="e">
        <f t="shared" si="181"/>
        <v>#N/A</v>
      </c>
      <c r="B1053" s="121">
        <f t="shared" si="182"/>
        <v>0</v>
      </c>
      <c r="C1053" s="117" t="e">
        <f>VLOOKUP(B1053,映射表!A:C,3,0)</f>
        <v>#N/A</v>
      </c>
      <c r="D1053" s="121">
        <f t="shared" si="183"/>
        <v>0</v>
      </c>
      <c r="E1053" s="100">
        <f t="shared" si="184"/>
        <v>0</v>
      </c>
      <c r="F1053" s="121">
        <f t="shared" si="185"/>
        <v>0</v>
      </c>
      <c r="G1053" s="121">
        <f t="shared" si="186"/>
        <v>0</v>
      </c>
      <c r="H1053" s="99" t="e">
        <f>VLOOKUP(C1053,'B2B（ol)'!A:J,10,0)*D1053</f>
        <v>#N/A</v>
      </c>
      <c r="I1053" s="101" t="e">
        <f t="shared" si="187"/>
        <v>#DIV/0!</v>
      </c>
      <c r="J1053" s="101">
        <f t="shared" si="188"/>
        <v>0</v>
      </c>
      <c r="K1053" s="121">
        <f t="shared" si="189"/>
        <v>0</v>
      </c>
      <c r="L1053" s="121" t="e">
        <f>VLOOKUP(C1053,'B2B（ol)'!A:P,16,0)</f>
        <v>#N/A</v>
      </c>
      <c r="M1053" s="117">
        <f t="shared" si="190"/>
        <v>0</v>
      </c>
      <c r="N1053" s="114" t="e">
        <f>VLOOKUP(C1053,'B2B（ol)'!A:K,11,0)</f>
        <v>#N/A</v>
      </c>
      <c r="O1053" s="114" t="e">
        <f>VLOOKUP(B1053,fulfillment!L:AN,29,0)</f>
        <v>#N/A</v>
      </c>
      <c r="P1053" s="113"/>
      <c r="Q1053" s="61" t="e">
        <f>VLOOKUP(R1053,映射表!A:G,7,0)</f>
        <v>#N/A</v>
      </c>
      <c r="R1053" s="131"/>
      <c r="S1053" s="131"/>
      <c r="T1053" s="131"/>
      <c r="U1053" s="131"/>
      <c r="V1053" s="131"/>
      <c r="W1053" s="131"/>
      <c r="X1053" s="131"/>
      <c r="Y1053" s="131"/>
      <c r="Z1053" s="131"/>
      <c r="AA1053" s="131"/>
      <c r="AB1053" s="61">
        <f t="shared" si="191"/>
        <v>0</v>
      </c>
      <c r="AE1053" s="132"/>
    </row>
    <row r="1054" spans="1:31" s="61" customFormat="1">
      <c r="A1054" s="61" t="e">
        <f t="shared" si="181"/>
        <v>#N/A</v>
      </c>
      <c r="B1054" s="121">
        <f t="shared" si="182"/>
        <v>0</v>
      </c>
      <c r="C1054" s="117" t="e">
        <f>VLOOKUP(B1054,映射表!A:C,3,0)</f>
        <v>#N/A</v>
      </c>
      <c r="D1054" s="121">
        <f t="shared" si="183"/>
        <v>0</v>
      </c>
      <c r="E1054" s="100">
        <f t="shared" si="184"/>
        <v>0</v>
      </c>
      <c r="F1054" s="121">
        <f t="shared" si="185"/>
        <v>0</v>
      </c>
      <c r="G1054" s="121">
        <f t="shared" si="186"/>
        <v>0</v>
      </c>
      <c r="H1054" s="99" t="e">
        <f>VLOOKUP(C1054,'B2B（ol)'!A:J,10,0)*D1054</f>
        <v>#N/A</v>
      </c>
      <c r="I1054" s="101" t="e">
        <f t="shared" si="187"/>
        <v>#DIV/0!</v>
      </c>
      <c r="J1054" s="101">
        <f t="shared" si="188"/>
        <v>0</v>
      </c>
      <c r="K1054" s="121">
        <f t="shared" si="189"/>
        <v>0</v>
      </c>
      <c r="L1054" s="121" t="e">
        <f>VLOOKUP(C1054,'B2B（ol)'!A:P,16,0)</f>
        <v>#N/A</v>
      </c>
      <c r="M1054" s="117">
        <f t="shared" si="190"/>
        <v>0</v>
      </c>
      <c r="N1054" s="114" t="e">
        <f>VLOOKUP(C1054,'B2B（ol)'!A:K,11,0)</f>
        <v>#N/A</v>
      </c>
      <c r="O1054" s="114" t="e">
        <f>VLOOKUP(B1054,fulfillment!L:AN,29,0)</f>
        <v>#N/A</v>
      </c>
      <c r="P1054" s="113"/>
      <c r="Q1054" s="61" t="e">
        <f>VLOOKUP(R1054,映射表!A:G,7,0)</f>
        <v>#N/A</v>
      </c>
      <c r="R1054" s="131"/>
      <c r="S1054" s="131"/>
      <c r="T1054" s="131"/>
      <c r="U1054" s="131"/>
      <c r="V1054" s="131"/>
      <c r="W1054" s="131"/>
      <c r="X1054" s="131"/>
      <c r="Y1054" s="131"/>
      <c r="Z1054" s="131"/>
      <c r="AA1054" s="131"/>
      <c r="AB1054" s="61">
        <f t="shared" si="191"/>
        <v>0</v>
      </c>
      <c r="AE1054" s="132"/>
    </row>
    <row r="1055" spans="1:31" s="61" customFormat="1">
      <c r="A1055" s="61" t="e">
        <f t="shared" si="181"/>
        <v>#N/A</v>
      </c>
      <c r="B1055" s="121">
        <f t="shared" si="182"/>
        <v>0</v>
      </c>
      <c r="C1055" s="117" t="e">
        <f>VLOOKUP(B1055,映射表!A:C,3,0)</f>
        <v>#N/A</v>
      </c>
      <c r="D1055" s="121">
        <f t="shared" si="183"/>
        <v>0</v>
      </c>
      <c r="E1055" s="100">
        <f t="shared" si="184"/>
        <v>0</v>
      </c>
      <c r="F1055" s="121">
        <f t="shared" si="185"/>
        <v>0</v>
      </c>
      <c r="G1055" s="121">
        <f t="shared" si="186"/>
        <v>0</v>
      </c>
      <c r="H1055" s="99" t="e">
        <f>VLOOKUP(C1055,'B2B（ol)'!A:J,10,0)*D1055</f>
        <v>#N/A</v>
      </c>
      <c r="I1055" s="101" t="e">
        <f t="shared" si="187"/>
        <v>#DIV/0!</v>
      </c>
      <c r="J1055" s="101">
        <f t="shared" si="188"/>
        <v>0</v>
      </c>
      <c r="K1055" s="121">
        <f t="shared" si="189"/>
        <v>0</v>
      </c>
      <c r="L1055" s="121" t="e">
        <f>VLOOKUP(C1055,'B2B（ol)'!A:P,16,0)</f>
        <v>#N/A</v>
      </c>
      <c r="M1055" s="117">
        <f t="shared" si="190"/>
        <v>0</v>
      </c>
      <c r="N1055" s="114" t="e">
        <f>VLOOKUP(C1055,'B2B（ol)'!A:K,11,0)</f>
        <v>#N/A</v>
      </c>
      <c r="O1055" s="114" t="e">
        <f>VLOOKUP(B1055,fulfillment!L:AN,29,0)</f>
        <v>#N/A</v>
      </c>
      <c r="P1055" s="113"/>
      <c r="Q1055" s="61" t="e">
        <f>VLOOKUP(R1055,映射表!A:G,7,0)</f>
        <v>#N/A</v>
      </c>
      <c r="R1055" s="131"/>
      <c r="S1055" s="131"/>
      <c r="T1055" s="131"/>
      <c r="U1055" s="131"/>
      <c r="V1055" s="131"/>
      <c r="W1055" s="131"/>
      <c r="X1055" s="131"/>
      <c r="Y1055" s="131"/>
      <c r="Z1055" s="131"/>
      <c r="AA1055" s="131"/>
      <c r="AB1055" s="61">
        <f t="shared" si="191"/>
        <v>0</v>
      </c>
      <c r="AE1055" s="132"/>
    </row>
    <row r="1056" spans="1:31" s="61" customFormat="1">
      <c r="A1056" s="61" t="e">
        <f t="shared" si="181"/>
        <v>#N/A</v>
      </c>
      <c r="B1056" s="121">
        <f t="shared" si="182"/>
        <v>0</v>
      </c>
      <c r="C1056" s="117" t="e">
        <f>VLOOKUP(B1056,映射表!A:C,3,0)</f>
        <v>#N/A</v>
      </c>
      <c r="D1056" s="121">
        <f t="shared" si="183"/>
        <v>0</v>
      </c>
      <c r="E1056" s="100">
        <f t="shared" si="184"/>
        <v>0</v>
      </c>
      <c r="F1056" s="121">
        <f t="shared" si="185"/>
        <v>0</v>
      </c>
      <c r="G1056" s="121">
        <f t="shared" si="186"/>
        <v>0</v>
      </c>
      <c r="H1056" s="99" t="e">
        <f>VLOOKUP(C1056,'B2B（ol)'!A:J,10,0)*D1056</f>
        <v>#N/A</v>
      </c>
      <c r="I1056" s="101" t="e">
        <f t="shared" si="187"/>
        <v>#DIV/0!</v>
      </c>
      <c r="J1056" s="101">
        <f t="shared" si="188"/>
        <v>0</v>
      </c>
      <c r="K1056" s="121">
        <f t="shared" si="189"/>
        <v>0</v>
      </c>
      <c r="L1056" s="121" t="e">
        <f>VLOOKUP(C1056,'B2B（ol)'!A:P,16,0)</f>
        <v>#N/A</v>
      </c>
      <c r="M1056" s="117">
        <f t="shared" si="190"/>
        <v>0</v>
      </c>
      <c r="N1056" s="114" t="e">
        <f>VLOOKUP(C1056,'B2B（ol)'!A:K,11,0)</f>
        <v>#N/A</v>
      </c>
      <c r="O1056" s="114" t="e">
        <f>VLOOKUP(B1056,fulfillment!L:AN,29,0)</f>
        <v>#N/A</v>
      </c>
      <c r="P1056" s="113"/>
      <c r="Q1056" s="61" t="e">
        <f>VLOOKUP(R1056,映射表!A:G,7,0)</f>
        <v>#N/A</v>
      </c>
      <c r="R1056" s="131"/>
      <c r="S1056" s="131"/>
      <c r="T1056" s="131"/>
      <c r="U1056" s="131"/>
      <c r="V1056" s="131"/>
      <c r="W1056" s="131"/>
      <c r="X1056" s="131"/>
      <c r="Y1056" s="131"/>
      <c r="Z1056" s="131"/>
      <c r="AA1056" s="131"/>
      <c r="AB1056" s="61">
        <f t="shared" si="191"/>
        <v>0</v>
      </c>
      <c r="AE1056" s="132"/>
    </row>
    <row r="1057" spans="1:31" s="61" customFormat="1">
      <c r="A1057" s="61" t="e">
        <f t="shared" si="181"/>
        <v>#N/A</v>
      </c>
      <c r="B1057" s="121">
        <f t="shared" si="182"/>
        <v>0</v>
      </c>
      <c r="C1057" s="117" t="e">
        <f>VLOOKUP(B1057,映射表!A:C,3,0)</f>
        <v>#N/A</v>
      </c>
      <c r="D1057" s="121">
        <f t="shared" si="183"/>
        <v>0</v>
      </c>
      <c r="E1057" s="100">
        <f t="shared" si="184"/>
        <v>0</v>
      </c>
      <c r="F1057" s="121">
        <f t="shared" si="185"/>
        <v>0</v>
      </c>
      <c r="G1057" s="121">
        <f t="shared" si="186"/>
        <v>0</v>
      </c>
      <c r="H1057" s="99" t="e">
        <f>VLOOKUP(C1057,'B2B（ol)'!A:J,10,0)*D1057</f>
        <v>#N/A</v>
      </c>
      <c r="I1057" s="101" t="e">
        <f t="shared" si="187"/>
        <v>#DIV/0!</v>
      </c>
      <c r="J1057" s="101">
        <f t="shared" si="188"/>
        <v>0</v>
      </c>
      <c r="K1057" s="121">
        <f t="shared" si="189"/>
        <v>0</v>
      </c>
      <c r="L1057" s="121" t="e">
        <f>VLOOKUP(C1057,'B2B（ol)'!A:P,16,0)</f>
        <v>#N/A</v>
      </c>
      <c r="M1057" s="117">
        <f t="shared" si="190"/>
        <v>0</v>
      </c>
      <c r="N1057" s="114" t="e">
        <f>VLOOKUP(C1057,'B2B（ol)'!A:K,11,0)</f>
        <v>#N/A</v>
      </c>
      <c r="O1057" s="114" t="e">
        <f>VLOOKUP(B1057,fulfillment!L:AN,29,0)</f>
        <v>#N/A</v>
      </c>
      <c r="P1057" s="113"/>
      <c r="Q1057" s="61" t="e">
        <f>VLOOKUP(R1057,映射表!A:G,7,0)</f>
        <v>#N/A</v>
      </c>
      <c r="R1057" s="131"/>
      <c r="S1057" s="131"/>
      <c r="T1057" s="131"/>
      <c r="U1057" s="131"/>
      <c r="V1057" s="131"/>
      <c r="W1057" s="131"/>
      <c r="X1057" s="131"/>
      <c r="Y1057" s="131"/>
      <c r="Z1057" s="131"/>
      <c r="AA1057" s="131"/>
      <c r="AB1057" s="61">
        <f t="shared" si="191"/>
        <v>0</v>
      </c>
      <c r="AE1057" s="132"/>
    </row>
    <row r="1058" spans="1:31" s="61" customFormat="1">
      <c r="A1058" s="61" t="e">
        <f t="shared" si="181"/>
        <v>#N/A</v>
      </c>
      <c r="B1058" s="121">
        <f t="shared" si="182"/>
        <v>0</v>
      </c>
      <c r="C1058" s="117" t="e">
        <f>VLOOKUP(B1058,映射表!A:C,3,0)</f>
        <v>#N/A</v>
      </c>
      <c r="D1058" s="121">
        <f t="shared" si="183"/>
        <v>0</v>
      </c>
      <c r="E1058" s="100">
        <f t="shared" si="184"/>
        <v>0</v>
      </c>
      <c r="F1058" s="121">
        <f t="shared" si="185"/>
        <v>0</v>
      </c>
      <c r="G1058" s="121">
        <f t="shared" si="186"/>
        <v>0</v>
      </c>
      <c r="H1058" s="99" t="e">
        <f>VLOOKUP(C1058,'B2B（ol)'!A:J,10,0)*D1058</f>
        <v>#N/A</v>
      </c>
      <c r="I1058" s="101" t="e">
        <f t="shared" si="187"/>
        <v>#DIV/0!</v>
      </c>
      <c r="J1058" s="101">
        <f t="shared" si="188"/>
        <v>0</v>
      </c>
      <c r="K1058" s="121">
        <f t="shared" si="189"/>
        <v>0</v>
      </c>
      <c r="L1058" s="121" t="e">
        <f>VLOOKUP(C1058,'B2B（ol)'!A:P,16,0)</f>
        <v>#N/A</v>
      </c>
      <c r="M1058" s="117">
        <f t="shared" si="190"/>
        <v>0</v>
      </c>
      <c r="N1058" s="114" t="e">
        <f>VLOOKUP(C1058,'B2B（ol)'!A:K,11,0)</f>
        <v>#N/A</v>
      </c>
      <c r="O1058" s="114" t="e">
        <f>VLOOKUP(B1058,fulfillment!L:AN,29,0)</f>
        <v>#N/A</v>
      </c>
      <c r="P1058" s="113"/>
      <c r="Q1058" s="61" t="e">
        <f>VLOOKUP(R1058,映射表!A:G,7,0)</f>
        <v>#N/A</v>
      </c>
      <c r="R1058" s="131"/>
      <c r="S1058" s="131"/>
      <c r="T1058" s="131"/>
      <c r="U1058" s="131"/>
      <c r="V1058" s="131"/>
      <c r="W1058" s="131"/>
      <c r="X1058" s="131"/>
      <c r="Y1058" s="131"/>
      <c r="Z1058" s="131"/>
      <c r="AA1058" s="131"/>
      <c r="AB1058" s="61">
        <f t="shared" si="191"/>
        <v>0</v>
      </c>
      <c r="AE1058" s="132"/>
    </row>
    <row r="1059" spans="1:31" s="61" customFormat="1">
      <c r="A1059" s="61" t="e">
        <f t="shared" si="181"/>
        <v>#N/A</v>
      </c>
      <c r="B1059" s="121">
        <f t="shared" si="182"/>
        <v>0</v>
      </c>
      <c r="C1059" s="117" t="e">
        <f>VLOOKUP(B1059,映射表!A:C,3,0)</f>
        <v>#N/A</v>
      </c>
      <c r="D1059" s="121">
        <f t="shared" si="183"/>
        <v>0</v>
      </c>
      <c r="E1059" s="100">
        <f t="shared" si="184"/>
        <v>0</v>
      </c>
      <c r="F1059" s="121">
        <f t="shared" si="185"/>
        <v>0</v>
      </c>
      <c r="G1059" s="121">
        <f t="shared" si="186"/>
        <v>0</v>
      </c>
      <c r="H1059" s="99" t="e">
        <f>VLOOKUP(C1059,'B2B（ol)'!A:J,10,0)*D1059</f>
        <v>#N/A</v>
      </c>
      <c r="I1059" s="101" t="e">
        <f t="shared" si="187"/>
        <v>#DIV/0!</v>
      </c>
      <c r="J1059" s="101">
        <f t="shared" si="188"/>
        <v>0</v>
      </c>
      <c r="K1059" s="121">
        <f t="shared" si="189"/>
        <v>0</v>
      </c>
      <c r="L1059" s="121" t="e">
        <f>VLOOKUP(C1059,'B2B（ol)'!A:P,16,0)</f>
        <v>#N/A</v>
      </c>
      <c r="M1059" s="117">
        <f t="shared" si="190"/>
        <v>0</v>
      </c>
      <c r="N1059" s="114" t="e">
        <f>VLOOKUP(C1059,'B2B（ol)'!A:K,11,0)</f>
        <v>#N/A</v>
      </c>
      <c r="O1059" s="114" t="e">
        <f>VLOOKUP(B1059,fulfillment!L:AN,29,0)</f>
        <v>#N/A</v>
      </c>
      <c r="P1059" s="113"/>
      <c r="Q1059" s="61" t="e">
        <f>VLOOKUP(R1059,映射表!A:G,7,0)</f>
        <v>#N/A</v>
      </c>
      <c r="R1059" s="131"/>
      <c r="S1059" s="131"/>
      <c r="T1059" s="131"/>
      <c r="U1059" s="131"/>
      <c r="V1059" s="131"/>
      <c r="W1059" s="131"/>
      <c r="X1059" s="131"/>
      <c r="Y1059" s="131"/>
      <c r="Z1059" s="131"/>
      <c r="AA1059" s="131"/>
      <c r="AB1059" s="61">
        <f t="shared" si="191"/>
        <v>0</v>
      </c>
      <c r="AE1059" s="132"/>
    </row>
    <row r="1060" spans="1:31" s="61" customFormat="1">
      <c r="A1060" s="61" t="e">
        <f t="shared" si="181"/>
        <v>#N/A</v>
      </c>
      <c r="B1060" s="121">
        <f t="shared" si="182"/>
        <v>0</v>
      </c>
      <c r="C1060" s="117" t="e">
        <f>VLOOKUP(B1060,映射表!A:C,3,0)</f>
        <v>#N/A</v>
      </c>
      <c r="D1060" s="121">
        <f t="shared" si="183"/>
        <v>0</v>
      </c>
      <c r="E1060" s="100">
        <f t="shared" si="184"/>
        <v>0</v>
      </c>
      <c r="F1060" s="121">
        <f t="shared" si="185"/>
        <v>0</v>
      </c>
      <c r="G1060" s="121">
        <f t="shared" si="186"/>
        <v>0</v>
      </c>
      <c r="H1060" s="99" t="e">
        <f>VLOOKUP(C1060,'B2B（ol)'!A:J,10,0)*D1060</f>
        <v>#N/A</v>
      </c>
      <c r="I1060" s="101" t="e">
        <f t="shared" si="187"/>
        <v>#DIV/0!</v>
      </c>
      <c r="J1060" s="101">
        <f t="shared" si="188"/>
        <v>0</v>
      </c>
      <c r="K1060" s="121">
        <f t="shared" si="189"/>
        <v>0</v>
      </c>
      <c r="L1060" s="121" t="e">
        <f>VLOOKUP(C1060,'B2B（ol)'!A:P,16,0)</f>
        <v>#N/A</v>
      </c>
      <c r="M1060" s="117">
        <f t="shared" si="190"/>
        <v>0</v>
      </c>
      <c r="N1060" s="114" t="e">
        <f>VLOOKUP(C1060,'B2B（ol)'!A:K,11,0)</f>
        <v>#N/A</v>
      </c>
      <c r="O1060" s="114" t="e">
        <f>VLOOKUP(B1060,fulfillment!L:AN,29,0)</f>
        <v>#N/A</v>
      </c>
      <c r="P1060" s="113"/>
      <c r="Q1060" s="61" t="e">
        <f>VLOOKUP(R1060,映射表!A:G,7,0)</f>
        <v>#N/A</v>
      </c>
      <c r="R1060" s="131"/>
      <c r="S1060" s="131"/>
      <c r="T1060" s="131"/>
      <c r="U1060" s="131"/>
      <c r="V1060" s="131"/>
      <c r="W1060" s="131"/>
      <c r="X1060" s="131"/>
      <c r="Y1060" s="131"/>
      <c r="Z1060" s="131"/>
      <c r="AA1060" s="131"/>
      <c r="AB1060" s="61">
        <f t="shared" si="191"/>
        <v>0</v>
      </c>
      <c r="AE1060" s="132"/>
    </row>
    <row r="1061" spans="1:31" s="61" customFormat="1">
      <c r="A1061" s="61" t="e">
        <f t="shared" si="181"/>
        <v>#N/A</v>
      </c>
      <c r="B1061" s="121">
        <f t="shared" si="182"/>
        <v>0</v>
      </c>
      <c r="C1061" s="117" t="e">
        <f>VLOOKUP(B1061,映射表!A:C,3,0)</f>
        <v>#N/A</v>
      </c>
      <c r="D1061" s="121">
        <f t="shared" si="183"/>
        <v>0</v>
      </c>
      <c r="E1061" s="100">
        <f t="shared" si="184"/>
        <v>0</v>
      </c>
      <c r="F1061" s="121">
        <f t="shared" si="185"/>
        <v>0</v>
      </c>
      <c r="G1061" s="121">
        <f t="shared" si="186"/>
        <v>0</v>
      </c>
      <c r="H1061" s="99" t="e">
        <f>VLOOKUP(C1061,'B2B（ol)'!A:J,10,0)*D1061</f>
        <v>#N/A</v>
      </c>
      <c r="I1061" s="101" t="e">
        <f t="shared" si="187"/>
        <v>#DIV/0!</v>
      </c>
      <c r="J1061" s="101">
        <f t="shared" si="188"/>
        <v>0</v>
      </c>
      <c r="K1061" s="121">
        <f t="shared" si="189"/>
        <v>0</v>
      </c>
      <c r="L1061" s="121" t="e">
        <f>VLOOKUP(C1061,'B2B（ol)'!A:P,16,0)</f>
        <v>#N/A</v>
      </c>
      <c r="M1061" s="117">
        <f t="shared" si="190"/>
        <v>0</v>
      </c>
      <c r="N1061" s="114" t="e">
        <f>VLOOKUP(C1061,'B2B（ol)'!A:K,11,0)</f>
        <v>#N/A</v>
      </c>
      <c r="O1061" s="114" t="e">
        <f>VLOOKUP(B1061,fulfillment!L:AN,29,0)</f>
        <v>#N/A</v>
      </c>
      <c r="P1061" s="113"/>
      <c r="Q1061" s="61" t="e">
        <f>VLOOKUP(R1061,映射表!A:G,7,0)</f>
        <v>#N/A</v>
      </c>
      <c r="R1061" s="131"/>
      <c r="S1061" s="131"/>
      <c r="T1061" s="131"/>
      <c r="U1061" s="131"/>
      <c r="V1061" s="131"/>
      <c r="W1061" s="131"/>
      <c r="X1061" s="131"/>
      <c r="Y1061" s="131"/>
      <c r="Z1061" s="131"/>
      <c r="AA1061" s="131"/>
      <c r="AB1061" s="61">
        <f t="shared" si="191"/>
        <v>0</v>
      </c>
      <c r="AE1061" s="132"/>
    </row>
    <row r="1062" spans="1:31" s="61" customFormat="1">
      <c r="A1062" s="61" t="e">
        <f t="shared" si="181"/>
        <v>#N/A</v>
      </c>
      <c r="B1062" s="121">
        <f t="shared" si="182"/>
        <v>0</v>
      </c>
      <c r="C1062" s="117" t="e">
        <f>VLOOKUP(B1062,映射表!A:C,3,0)</f>
        <v>#N/A</v>
      </c>
      <c r="D1062" s="121">
        <f t="shared" si="183"/>
        <v>0</v>
      </c>
      <c r="E1062" s="100">
        <f t="shared" si="184"/>
        <v>0</v>
      </c>
      <c r="F1062" s="121">
        <f t="shared" si="185"/>
        <v>0</v>
      </c>
      <c r="G1062" s="121">
        <f t="shared" si="186"/>
        <v>0</v>
      </c>
      <c r="H1062" s="99" t="e">
        <f>VLOOKUP(C1062,'B2B（ol)'!A:J,10,0)*D1062</f>
        <v>#N/A</v>
      </c>
      <c r="I1062" s="101" t="e">
        <f t="shared" si="187"/>
        <v>#DIV/0!</v>
      </c>
      <c r="J1062" s="101">
        <f t="shared" si="188"/>
        <v>0</v>
      </c>
      <c r="K1062" s="121">
        <f t="shared" si="189"/>
        <v>0</v>
      </c>
      <c r="L1062" s="121" t="e">
        <f>VLOOKUP(C1062,'B2B（ol)'!A:P,16,0)</f>
        <v>#N/A</v>
      </c>
      <c r="M1062" s="117">
        <f t="shared" si="190"/>
        <v>0</v>
      </c>
      <c r="N1062" s="114" t="e">
        <f>VLOOKUP(C1062,'B2B（ol)'!A:K,11,0)</f>
        <v>#N/A</v>
      </c>
      <c r="O1062" s="114" t="e">
        <f>VLOOKUP(B1062,fulfillment!L:AN,29,0)</f>
        <v>#N/A</v>
      </c>
      <c r="P1062" s="113"/>
      <c r="Q1062" s="61" t="e">
        <f>VLOOKUP(R1062,映射表!A:G,7,0)</f>
        <v>#N/A</v>
      </c>
      <c r="R1062" s="131"/>
      <c r="S1062" s="131"/>
      <c r="T1062" s="131"/>
      <c r="U1062" s="131"/>
      <c r="V1062" s="131"/>
      <c r="W1062" s="131"/>
      <c r="X1062" s="131"/>
      <c r="Y1062" s="131"/>
      <c r="Z1062" s="131"/>
      <c r="AA1062" s="131"/>
      <c r="AB1062" s="61">
        <f t="shared" si="191"/>
        <v>0</v>
      </c>
      <c r="AE1062" s="132"/>
    </row>
    <row r="1063" spans="1:31" s="61" customFormat="1">
      <c r="A1063" s="61" t="e">
        <f t="shared" si="181"/>
        <v>#N/A</v>
      </c>
      <c r="B1063" s="121">
        <f t="shared" si="182"/>
        <v>0</v>
      </c>
      <c r="C1063" s="117" t="e">
        <f>VLOOKUP(B1063,映射表!A:C,3,0)</f>
        <v>#N/A</v>
      </c>
      <c r="D1063" s="121">
        <f t="shared" si="183"/>
        <v>0</v>
      </c>
      <c r="E1063" s="100">
        <f t="shared" si="184"/>
        <v>0</v>
      </c>
      <c r="F1063" s="121">
        <f t="shared" si="185"/>
        <v>0</v>
      </c>
      <c r="G1063" s="121">
        <f t="shared" si="186"/>
        <v>0</v>
      </c>
      <c r="H1063" s="99" t="e">
        <f>VLOOKUP(C1063,'B2B（ol)'!A:J,10,0)*D1063</f>
        <v>#N/A</v>
      </c>
      <c r="I1063" s="101" t="e">
        <f t="shared" si="187"/>
        <v>#DIV/0!</v>
      </c>
      <c r="J1063" s="101">
        <f t="shared" si="188"/>
        <v>0</v>
      </c>
      <c r="K1063" s="121">
        <f t="shared" si="189"/>
        <v>0</v>
      </c>
      <c r="L1063" s="121" t="e">
        <f>VLOOKUP(C1063,'B2B（ol)'!A:P,16,0)</f>
        <v>#N/A</v>
      </c>
      <c r="M1063" s="117">
        <f t="shared" si="190"/>
        <v>0</v>
      </c>
      <c r="N1063" s="114" t="e">
        <f>VLOOKUP(C1063,'B2B（ol)'!A:K,11,0)</f>
        <v>#N/A</v>
      </c>
      <c r="O1063" s="114" t="e">
        <f>VLOOKUP(B1063,fulfillment!L:AN,29,0)</f>
        <v>#N/A</v>
      </c>
      <c r="P1063" s="113"/>
      <c r="Q1063" s="61" t="e">
        <f>VLOOKUP(R1063,映射表!A:G,7,0)</f>
        <v>#N/A</v>
      </c>
      <c r="R1063" s="131"/>
      <c r="S1063" s="131"/>
      <c r="T1063" s="131"/>
      <c r="U1063" s="131"/>
      <c r="V1063" s="131"/>
      <c r="W1063" s="131"/>
      <c r="X1063" s="131"/>
      <c r="Y1063" s="131"/>
      <c r="Z1063" s="131"/>
      <c r="AA1063" s="131"/>
      <c r="AB1063" s="61">
        <f t="shared" si="191"/>
        <v>0</v>
      </c>
      <c r="AE1063" s="132"/>
    </row>
    <row r="1064" spans="1:31" s="61" customFormat="1">
      <c r="A1064" s="61" t="e">
        <f t="shared" si="181"/>
        <v>#N/A</v>
      </c>
      <c r="B1064" s="121">
        <f t="shared" si="182"/>
        <v>0</v>
      </c>
      <c r="C1064" s="117" t="e">
        <f>VLOOKUP(B1064,映射表!A:C,3,0)</f>
        <v>#N/A</v>
      </c>
      <c r="D1064" s="121">
        <f t="shared" si="183"/>
        <v>0</v>
      </c>
      <c r="E1064" s="100">
        <f t="shared" si="184"/>
        <v>0</v>
      </c>
      <c r="F1064" s="121">
        <f t="shared" si="185"/>
        <v>0</v>
      </c>
      <c r="G1064" s="121">
        <f t="shared" si="186"/>
        <v>0</v>
      </c>
      <c r="H1064" s="99" t="e">
        <f>VLOOKUP(C1064,'B2B（ol)'!A:J,10,0)*D1064</f>
        <v>#N/A</v>
      </c>
      <c r="I1064" s="101" t="e">
        <f t="shared" si="187"/>
        <v>#DIV/0!</v>
      </c>
      <c r="J1064" s="101">
        <f t="shared" si="188"/>
        <v>0</v>
      </c>
      <c r="K1064" s="121">
        <f t="shared" si="189"/>
        <v>0</v>
      </c>
      <c r="L1064" s="121" t="e">
        <f>VLOOKUP(C1064,'B2B（ol)'!A:P,16,0)</f>
        <v>#N/A</v>
      </c>
      <c r="M1064" s="117">
        <f t="shared" si="190"/>
        <v>0</v>
      </c>
      <c r="N1064" s="114" t="e">
        <f>VLOOKUP(C1064,'B2B（ol)'!A:K,11,0)</f>
        <v>#N/A</v>
      </c>
      <c r="O1064" s="114" t="e">
        <f>VLOOKUP(B1064,fulfillment!L:AN,29,0)</f>
        <v>#N/A</v>
      </c>
      <c r="P1064" s="113"/>
      <c r="Q1064" s="61" t="e">
        <f>VLOOKUP(R1064,映射表!A:G,7,0)</f>
        <v>#N/A</v>
      </c>
      <c r="R1064" s="131"/>
      <c r="S1064" s="131"/>
      <c r="T1064" s="131"/>
      <c r="U1064" s="131"/>
      <c r="V1064" s="131"/>
      <c r="W1064" s="131"/>
      <c r="X1064" s="131"/>
      <c r="Y1064" s="131"/>
      <c r="Z1064" s="131"/>
      <c r="AA1064" s="131"/>
      <c r="AB1064" s="61">
        <f t="shared" si="191"/>
        <v>0</v>
      </c>
      <c r="AE1064" s="132"/>
    </row>
    <row r="1065" spans="1:31" s="61" customFormat="1">
      <c r="A1065" s="61" t="e">
        <f t="shared" si="181"/>
        <v>#N/A</v>
      </c>
      <c r="B1065" s="121">
        <f t="shared" si="182"/>
        <v>0</v>
      </c>
      <c r="C1065" s="117" t="e">
        <f>VLOOKUP(B1065,映射表!A:C,3,0)</f>
        <v>#N/A</v>
      </c>
      <c r="D1065" s="121">
        <f t="shared" si="183"/>
        <v>0</v>
      </c>
      <c r="E1065" s="100">
        <f t="shared" si="184"/>
        <v>0</v>
      </c>
      <c r="F1065" s="121">
        <f t="shared" si="185"/>
        <v>0</v>
      </c>
      <c r="G1065" s="121">
        <f t="shared" si="186"/>
        <v>0</v>
      </c>
      <c r="H1065" s="99" t="e">
        <f>VLOOKUP(C1065,'B2B（ol)'!A:J,10,0)*D1065</f>
        <v>#N/A</v>
      </c>
      <c r="I1065" s="101" t="e">
        <f t="shared" si="187"/>
        <v>#DIV/0!</v>
      </c>
      <c r="J1065" s="101">
        <f t="shared" si="188"/>
        <v>0</v>
      </c>
      <c r="K1065" s="121">
        <f t="shared" si="189"/>
        <v>0</v>
      </c>
      <c r="L1065" s="121" t="e">
        <f>VLOOKUP(C1065,'B2B（ol)'!A:P,16,0)</f>
        <v>#N/A</v>
      </c>
      <c r="M1065" s="117">
        <f t="shared" si="190"/>
        <v>0</v>
      </c>
      <c r="N1065" s="114" t="e">
        <f>VLOOKUP(C1065,'B2B（ol)'!A:K,11,0)</f>
        <v>#N/A</v>
      </c>
      <c r="O1065" s="114" t="e">
        <f>VLOOKUP(B1065,fulfillment!L:AN,29,0)</f>
        <v>#N/A</v>
      </c>
      <c r="P1065" s="113"/>
      <c r="Q1065" s="61" t="e">
        <f>VLOOKUP(R1065,映射表!A:G,7,0)</f>
        <v>#N/A</v>
      </c>
      <c r="R1065" s="131"/>
      <c r="S1065" s="131"/>
      <c r="T1065" s="131"/>
      <c r="U1065" s="131"/>
      <c r="V1065" s="131"/>
      <c r="W1065" s="131"/>
      <c r="X1065" s="131"/>
      <c r="Y1065" s="131"/>
      <c r="Z1065" s="131"/>
      <c r="AA1065" s="131"/>
      <c r="AB1065" s="61">
        <f t="shared" si="191"/>
        <v>0</v>
      </c>
      <c r="AE1065" s="132"/>
    </row>
    <row r="1066" spans="1:31" s="61" customFormat="1">
      <c r="A1066" s="61" t="e">
        <f t="shared" si="181"/>
        <v>#N/A</v>
      </c>
      <c r="B1066" s="121">
        <f t="shared" si="182"/>
        <v>0</v>
      </c>
      <c r="C1066" s="117" t="e">
        <f>VLOOKUP(B1066,映射表!A:C,3,0)</f>
        <v>#N/A</v>
      </c>
      <c r="D1066" s="121">
        <f t="shared" si="183"/>
        <v>0</v>
      </c>
      <c r="E1066" s="100">
        <f t="shared" si="184"/>
        <v>0</v>
      </c>
      <c r="F1066" s="121">
        <f t="shared" si="185"/>
        <v>0</v>
      </c>
      <c r="G1066" s="121">
        <f t="shared" si="186"/>
        <v>0</v>
      </c>
      <c r="H1066" s="99" t="e">
        <f>VLOOKUP(C1066,'B2B（ol)'!A:J,10,0)*D1066</f>
        <v>#N/A</v>
      </c>
      <c r="I1066" s="101" t="e">
        <f t="shared" si="187"/>
        <v>#DIV/0!</v>
      </c>
      <c r="J1066" s="101">
        <f t="shared" si="188"/>
        <v>0</v>
      </c>
      <c r="K1066" s="121">
        <f t="shared" si="189"/>
        <v>0</v>
      </c>
      <c r="L1066" s="121" t="e">
        <f>VLOOKUP(C1066,'B2B（ol)'!A:P,16,0)</f>
        <v>#N/A</v>
      </c>
      <c r="M1066" s="117">
        <f t="shared" si="190"/>
        <v>0</v>
      </c>
      <c r="N1066" s="114" t="e">
        <f>VLOOKUP(C1066,'B2B（ol)'!A:K,11,0)</f>
        <v>#N/A</v>
      </c>
      <c r="O1066" s="114" t="e">
        <f>VLOOKUP(B1066,fulfillment!L:AN,29,0)</f>
        <v>#N/A</v>
      </c>
      <c r="P1066" s="113"/>
      <c r="Q1066" s="61" t="e">
        <f>VLOOKUP(R1066,映射表!A:G,7,0)</f>
        <v>#N/A</v>
      </c>
      <c r="R1066" s="131"/>
      <c r="S1066" s="131"/>
      <c r="T1066" s="131"/>
      <c r="U1066" s="131"/>
      <c r="V1066" s="131"/>
      <c r="W1066" s="131"/>
      <c r="X1066" s="131"/>
      <c r="Y1066" s="131"/>
      <c r="Z1066" s="131"/>
      <c r="AA1066" s="131"/>
      <c r="AB1066" s="61">
        <f t="shared" si="191"/>
        <v>0</v>
      </c>
      <c r="AE1066" s="132"/>
    </row>
    <row r="1067" spans="1:31" s="61" customFormat="1">
      <c r="A1067" s="61" t="e">
        <f t="shared" si="181"/>
        <v>#N/A</v>
      </c>
      <c r="B1067" s="121">
        <f t="shared" si="182"/>
        <v>0</v>
      </c>
      <c r="C1067" s="117" t="e">
        <f>VLOOKUP(B1067,映射表!A:C,3,0)</f>
        <v>#N/A</v>
      </c>
      <c r="D1067" s="121">
        <f t="shared" si="183"/>
        <v>0</v>
      </c>
      <c r="E1067" s="100">
        <f t="shared" si="184"/>
        <v>0</v>
      </c>
      <c r="F1067" s="121">
        <f t="shared" si="185"/>
        <v>0</v>
      </c>
      <c r="G1067" s="121">
        <f t="shared" si="186"/>
        <v>0</v>
      </c>
      <c r="H1067" s="99" t="e">
        <f>VLOOKUP(C1067,'B2B（ol)'!A:J,10,0)*D1067</f>
        <v>#N/A</v>
      </c>
      <c r="I1067" s="101" t="e">
        <f t="shared" si="187"/>
        <v>#DIV/0!</v>
      </c>
      <c r="J1067" s="101">
        <f t="shared" si="188"/>
        <v>0</v>
      </c>
      <c r="K1067" s="121">
        <f t="shared" si="189"/>
        <v>0</v>
      </c>
      <c r="L1067" s="121" t="e">
        <f>VLOOKUP(C1067,'B2B（ol)'!A:P,16,0)</f>
        <v>#N/A</v>
      </c>
      <c r="M1067" s="117">
        <f t="shared" si="190"/>
        <v>0</v>
      </c>
      <c r="N1067" s="114" t="e">
        <f>VLOOKUP(C1067,'B2B（ol)'!A:K,11,0)</f>
        <v>#N/A</v>
      </c>
      <c r="O1067" s="114" t="e">
        <f>VLOOKUP(B1067,fulfillment!L:AN,29,0)</f>
        <v>#N/A</v>
      </c>
      <c r="P1067" s="113"/>
      <c r="Q1067" s="61" t="e">
        <f>VLOOKUP(R1067,映射表!A:G,7,0)</f>
        <v>#N/A</v>
      </c>
      <c r="R1067" s="131"/>
      <c r="S1067" s="131"/>
      <c r="T1067" s="131"/>
      <c r="U1067" s="131"/>
      <c r="V1067" s="131"/>
      <c r="W1067" s="131"/>
      <c r="X1067" s="131"/>
      <c r="Y1067" s="131"/>
      <c r="Z1067" s="131"/>
      <c r="AA1067" s="131"/>
      <c r="AB1067" s="61">
        <f t="shared" si="191"/>
        <v>0</v>
      </c>
      <c r="AE1067" s="132"/>
    </row>
    <row r="1068" spans="1:31" s="61" customFormat="1">
      <c r="A1068" s="61" t="e">
        <f t="shared" si="181"/>
        <v>#N/A</v>
      </c>
      <c r="B1068" s="121">
        <f t="shared" si="182"/>
        <v>0</v>
      </c>
      <c r="C1068" s="117" t="e">
        <f>VLOOKUP(B1068,映射表!A:C,3,0)</f>
        <v>#N/A</v>
      </c>
      <c r="D1068" s="121">
        <f t="shared" si="183"/>
        <v>0</v>
      </c>
      <c r="E1068" s="100">
        <f t="shared" si="184"/>
        <v>0</v>
      </c>
      <c r="F1068" s="121">
        <f t="shared" si="185"/>
        <v>0</v>
      </c>
      <c r="G1068" s="121">
        <f t="shared" si="186"/>
        <v>0</v>
      </c>
      <c r="H1068" s="99" t="e">
        <f>VLOOKUP(C1068,'B2B（ol)'!A:J,10,0)*D1068</f>
        <v>#N/A</v>
      </c>
      <c r="I1068" s="101" t="e">
        <f t="shared" si="187"/>
        <v>#DIV/0!</v>
      </c>
      <c r="J1068" s="101">
        <f t="shared" si="188"/>
        <v>0</v>
      </c>
      <c r="K1068" s="121">
        <f t="shared" si="189"/>
        <v>0</v>
      </c>
      <c r="L1068" s="121" t="e">
        <f>VLOOKUP(C1068,'B2B（ol)'!A:P,16,0)</f>
        <v>#N/A</v>
      </c>
      <c r="M1068" s="117">
        <f t="shared" si="190"/>
        <v>0</v>
      </c>
      <c r="N1068" s="114" t="e">
        <f>VLOOKUP(C1068,'B2B（ol)'!A:K,11,0)</f>
        <v>#N/A</v>
      </c>
      <c r="O1068" s="114" t="e">
        <f>VLOOKUP(B1068,fulfillment!L:AN,29,0)</f>
        <v>#N/A</v>
      </c>
      <c r="P1068" s="113"/>
      <c r="Q1068" s="61" t="e">
        <f>VLOOKUP(R1068,映射表!A:G,7,0)</f>
        <v>#N/A</v>
      </c>
      <c r="R1068" s="131"/>
      <c r="S1068" s="131"/>
      <c r="T1068" s="131"/>
      <c r="U1068" s="131"/>
      <c r="V1068" s="131"/>
      <c r="W1068" s="131"/>
      <c r="X1068" s="131"/>
      <c r="Y1068" s="131"/>
      <c r="Z1068" s="131"/>
      <c r="AA1068" s="131"/>
      <c r="AB1068" s="61">
        <f t="shared" si="191"/>
        <v>0</v>
      </c>
      <c r="AE1068" s="132"/>
    </row>
    <row r="1069" spans="1:31" s="61" customFormat="1">
      <c r="A1069" s="61" t="e">
        <f t="shared" si="181"/>
        <v>#N/A</v>
      </c>
      <c r="B1069" s="121">
        <f t="shared" si="182"/>
        <v>0</v>
      </c>
      <c r="C1069" s="117" t="e">
        <f>VLOOKUP(B1069,映射表!A:C,3,0)</f>
        <v>#N/A</v>
      </c>
      <c r="D1069" s="121">
        <f t="shared" si="183"/>
        <v>0</v>
      </c>
      <c r="E1069" s="100">
        <f t="shared" si="184"/>
        <v>0</v>
      </c>
      <c r="F1069" s="121">
        <f t="shared" si="185"/>
        <v>0</v>
      </c>
      <c r="G1069" s="121">
        <f t="shared" si="186"/>
        <v>0</v>
      </c>
      <c r="H1069" s="99" t="e">
        <f>VLOOKUP(C1069,'B2B（ol)'!A:J,10,0)*D1069</f>
        <v>#N/A</v>
      </c>
      <c r="I1069" s="101" t="e">
        <f t="shared" si="187"/>
        <v>#DIV/0!</v>
      </c>
      <c r="J1069" s="101">
        <f t="shared" si="188"/>
        <v>0</v>
      </c>
      <c r="K1069" s="121">
        <f t="shared" si="189"/>
        <v>0</v>
      </c>
      <c r="L1069" s="121" t="e">
        <f>VLOOKUP(C1069,'B2B（ol)'!A:P,16,0)</f>
        <v>#N/A</v>
      </c>
      <c r="M1069" s="117">
        <f t="shared" si="190"/>
        <v>0</v>
      </c>
      <c r="N1069" s="114" t="e">
        <f>VLOOKUP(C1069,'B2B（ol)'!A:K,11,0)</f>
        <v>#N/A</v>
      </c>
      <c r="O1069" s="114" t="e">
        <f>VLOOKUP(B1069,fulfillment!L:AN,29,0)</f>
        <v>#N/A</v>
      </c>
      <c r="P1069" s="113"/>
      <c r="Q1069" s="61" t="e">
        <f>VLOOKUP(R1069,映射表!A:G,7,0)</f>
        <v>#N/A</v>
      </c>
      <c r="R1069" s="131"/>
      <c r="S1069" s="131"/>
      <c r="T1069" s="131"/>
      <c r="U1069" s="131"/>
      <c r="V1069" s="131"/>
      <c r="W1069" s="131"/>
      <c r="X1069" s="131"/>
      <c r="Y1069" s="131"/>
      <c r="Z1069" s="131"/>
      <c r="AA1069" s="131"/>
      <c r="AB1069" s="61">
        <f t="shared" si="191"/>
        <v>0</v>
      </c>
      <c r="AE1069" s="132"/>
    </row>
    <row r="1070" spans="1:31" s="61" customFormat="1">
      <c r="A1070" s="61" t="e">
        <f t="shared" si="181"/>
        <v>#N/A</v>
      </c>
      <c r="B1070" s="121">
        <f t="shared" si="182"/>
        <v>0</v>
      </c>
      <c r="C1070" s="117" t="e">
        <f>VLOOKUP(B1070,映射表!A:C,3,0)</f>
        <v>#N/A</v>
      </c>
      <c r="D1070" s="121">
        <f t="shared" si="183"/>
        <v>0</v>
      </c>
      <c r="E1070" s="100">
        <f t="shared" si="184"/>
        <v>0</v>
      </c>
      <c r="F1070" s="121">
        <f t="shared" si="185"/>
        <v>0</v>
      </c>
      <c r="G1070" s="121">
        <f t="shared" si="186"/>
        <v>0</v>
      </c>
      <c r="H1070" s="99" t="e">
        <f>VLOOKUP(C1070,'B2B（ol)'!A:J,10,0)*D1070</f>
        <v>#N/A</v>
      </c>
      <c r="I1070" s="101" t="e">
        <f t="shared" si="187"/>
        <v>#DIV/0!</v>
      </c>
      <c r="J1070" s="101">
        <f t="shared" si="188"/>
        <v>0</v>
      </c>
      <c r="K1070" s="121">
        <f t="shared" si="189"/>
        <v>0</v>
      </c>
      <c r="L1070" s="121" t="e">
        <f>VLOOKUP(C1070,'B2B（ol)'!A:P,16,0)</f>
        <v>#N/A</v>
      </c>
      <c r="M1070" s="117">
        <f t="shared" si="190"/>
        <v>0</v>
      </c>
      <c r="N1070" s="114" t="e">
        <f>VLOOKUP(C1070,'B2B（ol)'!A:K,11,0)</f>
        <v>#N/A</v>
      </c>
      <c r="O1070" s="114" t="e">
        <f>VLOOKUP(B1070,fulfillment!L:AN,29,0)</f>
        <v>#N/A</v>
      </c>
      <c r="P1070" s="113"/>
      <c r="Q1070" s="61" t="e">
        <f>VLOOKUP(R1070,映射表!A:G,7,0)</f>
        <v>#N/A</v>
      </c>
      <c r="R1070" s="131"/>
      <c r="S1070" s="131"/>
      <c r="T1070" s="131"/>
      <c r="U1070" s="131"/>
      <c r="V1070" s="131"/>
      <c r="W1070" s="131"/>
      <c r="X1070" s="131"/>
      <c r="Y1070" s="131"/>
      <c r="Z1070" s="131"/>
      <c r="AA1070" s="131"/>
      <c r="AB1070" s="61">
        <f t="shared" si="191"/>
        <v>0</v>
      </c>
      <c r="AE1070" s="132"/>
    </row>
    <row r="1071" spans="1:31" s="61" customFormat="1">
      <c r="A1071" s="61" t="e">
        <f t="shared" si="181"/>
        <v>#N/A</v>
      </c>
      <c r="B1071" s="121">
        <f t="shared" si="182"/>
        <v>0</v>
      </c>
      <c r="C1071" s="117" t="e">
        <f>VLOOKUP(B1071,映射表!A:C,3,0)</f>
        <v>#N/A</v>
      </c>
      <c r="D1071" s="121">
        <f t="shared" si="183"/>
        <v>0</v>
      </c>
      <c r="E1071" s="100">
        <f t="shared" si="184"/>
        <v>0</v>
      </c>
      <c r="F1071" s="121">
        <f t="shared" si="185"/>
        <v>0</v>
      </c>
      <c r="G1071" s="121">
        <f t="shared" si="186"/>
        <v>0</v>
      </c>
      <c r="H1071" s="99" t="e">
        <f>VLOOKUP(C1071,'B2B（ol)'!A:J,10,0)*D1071</f>
        <v>#N/A</v>
      </c>
      <c r="I1071" s="101" t="e">
        <f t="shared" si="187"/>
        <v>#DIV/0!</v>
      </c>
      <c r="J1071" s="101">
        <f t="shared" si="188"/>
        <v>0</v>
      </c>
      <c r="K1071" s="121">
        <f t="shared" si="189"/>
        <v>0</v>
      </c>
      <c r="L1071" s="121" t="e">
        <f>VLOOKUP(C1071,'B2B（ol)'!A:P,16,0)</f>
        <v>#N/A</v>
      </c>
      <c r="M1071" s="117">
        <f t="shared" si="190"/>
        <v>0</v>
      </c>
      <c r="N1071" s="114" t="e">
        <f>VLOOKUP(C1071,'B2B（ol)'!A:K,11,0)</f>
        <v>#N/A</v>
      </c>
      <c r="O1071" s="114" t="e">
        <f>VLOOKUP(B1071,fulfillment!L:AN,29,0)</f>
        <v>#N/A</v>
      </c>
      <c r="P1071" s="113"/>
      <c r="Q1071" s="61" t="e">
        <f>VLOOKUP(R1071,映射表!A:G,7,0)</f>
        <v>#N/A</v>
      </c>
      <c r="R1071" s="131"/>
      <c r="S1071" s="131"/>
      <c r="T1071" s="131"/>
      <c r="U1071" s="131"/>
      <c r="V1071" s="131"/>
      <c r="W1071" s="131"/>
      <c r="X1071" s="131"/>
      <c r="Y1071" s="131"/>
      <c r="Z1071" s="131"/>
      <c r="AA1071" s="131"/>
      <c r="AB1071" s="61">
        <f t="shared" si="191"/>
        <v>0</v>
      </c>
      <c r="AE1071" s="132"/>
    </row>
    <row r="1072" spans="1:31" s="61" customFormat="1">
      <c r="A1072" s="61" t="e">
        <f t="shared" si="181"/>
        <v>#N/A</v>
      </c>
      <c r="B1072" s="121">
        <f t="shared" si="182"/>
        <v>0</v>
      </c>
      <c r="C1072" s="117" t="e">
        <f>VLOOKUP(B1072,映射表!A:C,3,0)</f>
        <v>#N/A</v>
      </c>
      <c r="D1072" s="121">
        <f t="shared" si="183"/>
        <v>0</v>
      </c>
      <c r="E1072" s="100">
        <f t="shared" si="184"/>
        <v>0</v>
      </c>
      <c r="F1072" s="121">
        <f t="shared" si="185"/>
        <v>0</v>
      </c>
      <c r="G1072" s="121">
        <f t="shared" si="186"/>
        <v>0</v>
      </c>
      <c r="H1072" s="99" t="e">
        <f>VLOOKUP(C1072,'B2B（ol)'!A:J,10,0)*D1072</f>
        <v>#N/A</v>
      </c>
      <c r="I1072" s="101" t="e">
        <f t="shared" si="187"/>
        <v>#DIV/0!</v>
      </c>
      <c r="J1072" s="101">
        <f t="shared" si="188"/>
        <v>0</v>
      </c>
      <c r="K1072" s="121">
        <f t="shared" si="189"/>
        <v>0</v>
      </c>
      <c r="L1072" s="121" t="e">
        <f>VLOOKUP(C1072,'B2B（ol)'!A:P,16,0)</f>
        <v>#N/A</v>
      </c>
      <c r="M1072" s="117">
        <f t="shared" si="190"/>
        <v>0</v>
      </c>
      <c r="N1072" s="114" t="e">
        <f>VLOOKUP(C1072,'B2B（ol)'!A:K,11,0)</f>
        <v>#N/A</v>
      </c>
      <c r="O1072" s="114" t="e">
        <f>VLOOKUP(B1072,fulfillment!L:AN,29,0)</f>
        <v>#N/A</v>
      </c>
      <c r="P1072" s="113"/>
      <c r="Q1072" s="61" t="e">
        <f>VLOOKUP(R1072,映射表!A:G,7,0)</f>
        <v>#N/A</v>
      </c>
      <c r="R1072" s="131"/>
      <c r="S1072" s="131"/>
      <c r="T1072" s="131"/>
      <c r="U1072" s="131"/>
      <c r="V1072" s="131"/>
      <c r="W1072" s="131"/>
      <c r="X1072" s="131"/>
      <c r="Y1072" s="131"/>
      <c r="Z1072" s="131"/>
      <c r="AA1072" s="131"/>
      <c r="AB1072" s="61">
        <f t="shared" si="191"/>
        <v>0</v>
      </c>
      <c r="AE1072" s="132"/>
    </row>
    <row r="1073" spans="1:31" s="61" customFormat="1">
      <c r="A1073" s="61" t="e">
        <f t="shared" si="181"/>
        <v>#N/A</v>
      </c>
      <c r="B1073" s="121">
        <f t="shared" si="182"/>
        <v>0</v>
      </c>
      <c r="C1073" s="117" t="e">
        <f>VLOOKUP(B1073,映射表!A:C,3,0)</f>
        <v>#N/A</v>
      </c>
      <c r="D1073" s="121">
        <f t="shared" si="183"/>
        <v>0</v>
      </c>
      <c r="E1073" s="100">
        <f t="shared" si="184"/>
        <v>0</v>
      </c>
      <c r="F1073" s="121">
        <f t="shared" si="185"/>
        <v>0</v>
      </c>
      <c r="G1073" s="121">
        <f t="shared" si="186"/>
        <v>0</v>
      </c>
      <c r="H1073" s="99" t="e">
        <f>VLOOKUP(C1073,'B2B（ol)'!A:J,10,0)*D1073</f>
        <v>#N/A</v>
      </c>
      <c r="I1073" s="101" t="e">
        <f t="shared" si="187"/>
        <v>#DIV/0!</v>
      </c>
      <c r="J1073" s="101">
        <f t="shared" si="188"/>
        <v>0</v>
      </c>
      <c r="K1073" s="121">
        <f t="shared" si="189"/>
        <v>0</v>
      </c>
      <c r="L1073" s="121" t="e">
        <f>VLOOKUP(C1073,'B2B（ol)'!A:P,16,0)</f>
        <v>#N/A</v>
      </c>
      <c r="M1073" s="117">
        <f t="shared" si="190"/>
        <v>0</v>
      </c>
      <c r="N1073" s="114" t="e">
        <f>VLOOKUP(C1073,'B2B（ol)'!A:K,11,0)</f>
        <v>#N/A</v>
      </c>
      <c r="O1073" s="114" t="e">
        <f>VLOOKUP(B1073,fulfillment!L:AN,29,0)</f>
        <v>#N/A</v>
      </c>
      <c r="P1073" s="113"/>
      <c r="Q1073" s="61" t="e">
        <f>VLOOKUP(R1073,映射表!A:G,7,0)</f>
        <v>#N/A</v>
      </c>
      <c r="R1073" s="131"/>
      <c r="S1073" s="131"/>
      <c r="T1073" s="131"/>
      <c r="U1073" s="131"/>
      <c r="V1073" s="131"/>
      <c r="W1073" s="131"/>
      <c r="X1073" s="131"/>
      <c r="Y1073" s="131"/>
      <c r="Z1073" s="131"/>
      <c r="AA1073" s="131"/>
      <c r="AB1073" s="61">
        <f t="shared" si="191"/>
        <v>0</v>
      </c>
      <c r="AE1073" s="132"/>
    </row>
    <row r="1074" spans="1:31" s="61" customFormat="1">
      <c r="A1074" s="61" t="e">
        <f t="shared" si="181"/>
        <v>#N/A</v>
      </c>
      <c r="B1074" s="121">
        <f t="shared" si="182"/>
        <v>0</v>
      </c>
      <c r="C1074" s="117" t="e">
        <f>VLOOKUP(B1074,映射表!A:C,3,0)</f>
        <v>#N/A</v>
      </c>
      <c r="D1074" s="121">
        <f t="shared" si="183"/>
        <v>0</v>
      </c>
      <c r="E1074" s="100">
        <f t="shared" si="184"/>
        <v>0</v>
      </c>
      <c r="F1074" s="121">
        <f t="shared" si="185"/>
        <v>0</v>
      </c>
      <c r="G1074" s="121">
        <f t="shared" si="186"/>
        <v>0</v>
      </c>
      <c r="H1074" s="99" t="e">
        <f>VLOOKUP(C1074,'B2B（ol)'!A:J,10,0)*D1074</f>
        <v>#N/A</v>
      </c>
      <c r="I1074" s="101" t="e">
        <f t="shared" si="187"/>
        <v>#DIV/0!</v>
      </c>
      <c r="J1074" s="101">
        <f t="shared" si="188"/>
        <v>0</v>
      </c>
      <c r="K1074" s="121">
        <f t="shared" si="189"/>
        <v>0</v>
      </c>
      <c r="L1074" s="121" t="e">
        <f>VLOOKUP(C1074,'B2B（ol)'!A:P,16,0)</f>
        <v>#N/A</v>
      </c>
      <c r="M1074" s="117">
        <f t="shared" si="190"/>
        <v>0</v>
      </c>
      <c r="N1074" s="114" t="e">
        <f>VLOOKUP(C1074,'B2B（ol)'!A:K,11,0)</f>
        <v>#N/A</v>
      </c>
      <c r="O1074" s="114" t="e">
        <f>VLOOKUP(B1074,fulfillment!L:AN,29,0)</f>
        <v>#N/A</v>
      </c>
      <c r="P1074" s="113"/>
      <c r="Q1074" s="61" t="e">
        <f>VLOOKUP(R1074,映射表!A:G,7,0)</f>
        <v>#N/A</v>
      </c>
      <c r="R1074" s="131"/>
      <c r="S1074" s="131"/>
      <c r="T1074" s="131"/>
      <c r="U1074" s="131"/>
      <c r="V1074" s="131"/>
      <c r="W1074" s="131"/>
      <c r="X1074" s="131"/>
      <c r="Y1074" s="131"/>
      <c r="Z1074" s="131"/>
      <c r="AA1074" s="131"/>
      <c r="AB1074" s="61">
        <f t="shared" si="191"/>
        <v>0</v>
      </c>
      <c r="AE1074" s="132"/>
    </row>
    <row r="1075" spans="1:31" s="61" customFormat="1">
      <c r="A1075" s="61" t="e">
        <f t="shared" si="181"/>
        <v>#N/A</v>
      </c>
      <c r="B1075" s="121">
        <f t="shared" si="182"/>
        <v>0</v>
      </c>
      <c r="C1075" s="117" t="e">
        <f>VLOOKUP(B1075,映射表!A:C,3,0)</f>
        <v>#N/A</v>
      </c>
      <c r="D1075" s="121">
        <f t="shared" si="183"/>
        <v>0</v>
      </c>
      <c r="E1075" s="100">
        <f t="shared" si="184"/>
        <v>0</v>
      </c>
      <c r="F1075" s="121">
        <f t="shared" si="185"/>
        <v>0</v>
      </c>
      <c r="G1075" s="121">
        <f t="shared" si="186"/>
        <v>0</v>
      </c>
      <c r="H1075" s="99" t="e">
        <f>VLOOKUP(C1075,'B2B（ol)'!A:J,10,0)*D1075</f>
        <v>#N/A</v>
      </c>
      <c r="I1075" s="101" t="e">
        <f t="shared" si="187"/>
        <v>#DIV/0!</v>
      </c>
      <c r="J1075" s="101">
        <f t="shared" si="188"/>
        <v>0</v>
      </c>
      <c r="K1075" s="121">
        <f t="shared" si="189"/>
        <v>0</v>
      </c>
      <c r="L1075" s="121" t="e">
        <f>VLOOKUP(C1075,'B2B（ol)'!A:P,16,0)</f>
        <v>#N/A</v>
      </c>
      <c r="M1075" s="117">
        <f t="shared" si="190"/>
        <v>0</v>
      </c>
      <c r="N1075" s="114" t="e">
        <f>VLOOKUP(C1075,'B2B（ol)'!A:K,11,0)</f>
        <v>#N/A</v>
      </c>
      <c r="O1075" s="114" t="e">
        <f>VLOOKUP(B1075,fulfillment!L:AN,29,0)</f>
        <v>#N/A</v>
      </c>
      <c r="P1075" s="113"/>
      <c r="Q1075" s="61" t="e">
        <f>VLOOKUP(R1075,映射表!A:G,7,0)</f>
        <v>#N/A</v>
      </c>
      <c r="R1075" s="131"/>
      <c r="S1075" s="131"/>
      <c r="T1075" s="131"/>
      <c r="U1075" s="131"/>
      <c r="V1075" s="131"/>
      <c r="W1075" s="131"/>
      <c r="X1075" s="131"/>
      <c r="Y1075" s="131"/>
      <c r="Z1075" s="131"/>
      <c r="AA1075" s="131"/>
      <c r="AB1075" s="61">
        <f t="shared" si="191"/>
        <v>0</v>
      </c>
      <c r="AE1075" s="132"/>
    </row>
    <row r="1076" spans="1:31" s="61" customFormat="1">
      <c r="A1076" s="61" t="e">
        <f t="shared" si="181"/>
        <v>#N/A</v>
      </c>
      <c r="B1076" s="121">
        <f t="shared" si="182"/>
        <v>0</v>
      </c>
      <c r="C1076" s="117" t="e">
        <f>VLOOKUP(B1076,映射表!A:C,3,0)</f>
        <v>#N/A</v>
      </c>
      <c r="D1076" s="121">
        <f t="shared" si="183"/>
        <v>0</v>
      </c>
      <c r="E1076" s="100">
        <f t="shared" si="184"/>
        <v>0</v>
      </c>
      <c r="F1076" s="121">
        <f t="shared" si="185"/>
        <v>0</v>
      </c>
      <c r="G1076" s="121">
        <f t="shared" si="186"/>
        <v>0</v>
      </c>
      <c r="H1076" s="99" t="e">
        <f>VLOOKUP(C1076,'B2B（ol)'!A:J,10,0)*D1076</f>
        <v>#N/A</v>
      </c>
      <c r="I1076" s="101" t="e">
        <f t="shared" si="187"/>
        <v>#DIV/0!</v>
      </c>
      <c r="J1076" s="101">
        <f t="shared" si="188"/>
        <v>0</v>
      </c>
      <c r="K1076" s="121">
        <f t="shared" si="189"/>
        <v>0</v>
      </c>
      <c r="L1076" s="121" t="e">
        <f>VLOOKUP(C1076,'B2B（ol)'!A:P,16,0)</f>
        <v>#N/A</v>
      </c>
      <c r="M1076" s="117">
        <f t="shared" si="190"/>
        <v>0</v>
      </c>
      <c r="N1076" s="114" t="e">
        <f>VLOOKUP(C1076,'B2B（ol)'!A:K,11,0)</f>
        <v>#N/A</v>
      </c>
      <c r="O1076" s="114" t="e">
        <f>VLOOKUP(B1076,fulfillment!L:AN,29,0)</f>
        <v>#N/A</v>
      </c>
      <c r="P1076" s="113"/>
      <c r="Q1076" s="61" t="e">
        <f>VLOOKUP(R1076,映射表!A:G,7,0)</f>
        <v>#N/A</v>
      </c>
      <c r="R1076" s="131"/>
      <c r="S1076" s="131"/>
      <c r="T1076" s="131"/>
      <c r="U1076" s="131"/>
      <c r="V1076" s="131"/>
      <c r="W1076" s="131"/>
      <c r="X1076" s="131"/>
      <c r="Y1076" s="131"/>
      <c r="Z1076" s="131"/>
      <c r="AA1076" s="131"/>
      <c r="AB1076" s="61">
        <f t="shared" si="191"/>
        <v>0</v>
      </c>
      <c r="AE1076" s="132"/>
    </row>
    <row r="1077" spans="1:31" s="61" customFormat="1">
      <c r="A1077" s="61" t="e">
        <f t="shared" si="181"/>
        <v>#N/A</v>
      </c>
      <c r="B1077" s="121">
        <f t="shared" si="182"/>
        <v>0</v>
      </c>
      <c r="C1077" s="117" t="e">
        <f>VLOOKUP(B1077,映射表!A:C,3,0)</f>
        <v>#N/A</v>
      </c>
      <c r="D1077" s="121">
        <f t="shared" si="183"/>
        <v>0</v>
      </c>
      <c r="E1077" s="100">
        <f t="shared" si="184"/>
        <v>0</v>
      </c>
      <c r="F1077" s="121">
        <f t="shared" si="185"/>
        <v>0</v>
      </c>
      <c r="G1077" s="121">
        <f t="shared" si="186"/>
        <v>0</v>
      </c>
      <c r="H1077" s="99" t="e">
        <f>VLOOKUP(C1077,'B2B（ol)'!A:J,10,0)*D1077</f>
        <v>#N/A</v>
      </c>
      <c r="I1077" s="101" t="e">
        <f t="shared" si="187"/>
        <v>#DIV/0!</v>
      </c>
      <c r="J1077" s="101">
        <f t="shared" si="188"/>
        <v>0</v>
      </c>
      <c r="K1077" s="121">
        <f t="shared" si="189"/>
        <v>0</v>
      </c>
      <c r="L1077" s="121" t="e">
        <f>VLOOKUP(C1077,'B2B（ol)'!A:P,16,0)</f>
        <v>#N/A</v>
      </c>
      <c r="M1077" s="117">
        <f t="shared" si="190"/>
        <v>0</v>
      </c>
      <c r="N1077" s="114" t="e">
        <f>VLOOKUP(C1077,'B2B（ol)'!A:K,11,0)</f>
        <v>#N/A</v>
      </c>
      <c r="O1077" s="114" t="e">
        <f>VLOOKUP(B1077,fulfillment!L:AN,29,0)</f>
        <v>#N/A</v>
      </c>
      <c r="P1077" s="113"/>
      <c r="Q1077" s="61" t="e">
        <f>VLOOKUP(R1077,映射表!A:G,7,0)</f>
        <v>#N/A</v>
      </c>
      <c r="R1077" s="131"/>
      <c r="S1077" s="131"/>
      <c r="T1077" s="131"/>
      <c r="U1077" s="131"/>
      <c r="V1077" s="131"/>
      <c r="W1077" s="131"/>
      <c r="X1077" s="131"/>
      <c r="Y1077" s="131"/>
      <c r="Z1077" s="131"/>
      <c r="AA1077" s="131"/>
      <c r="AB1077" s="61">
        <f t="shared" si="191"/>
        <v>0</v>
      </c>
      <c r="AE1077" s="132"/>
    </row>
    <row r="1078" spans="1:31" s="61" customFormat="1">
      <c r="A1078" s="61" t="e">
        <f t="shared" si="181"/>
        <v>#N/A</v>
      </c>
      <c r="B1078" s="121">
        <f t="shared" si="182"/>
        <v>0</v>
      </c>
      <c r="C1078" s="117" t="e">
        <f>VLOOKUP(B1078,映射表!A:C,3,0)</f>
        <v>#N/A</v>
      </c>
      <c r="D1078" s="121">
        <f t="shared" si="183"/>
        <v>0</v>
      </c>
      <c r="E1078" s="100">
        <f t="shared" si="184"/>
        <v>0</v>
      </c>
      <c r="F1078" s="121">
        <f t="shared" si="185"/>
        <v>0</v>
      </c>
      <c r="G1078" s="121">
        <f t="shared" si="186"/>
        <v>0</v>
      </c>
      <c r="H1078" s="99" t="e">
        <f>VLOOKUP(C1078,'B2B（ol)'!A:J,10,0)*D1078</f>
        <v>#N/A</v>
      </c>
      <c r="I1078" s="101" t="e">
        <f t="shared" si="187"/>
        <v>#DIV/0!</v>
      </c>
      <c r="J1078" s="101">
        <f t="shared" si="188"/>
        <v>0</v>
      </c>
      <c r="K1078" s="121">
        <f t="shared" si="189"/>
        <v>0</v>
      </c>
      <c r="L1078" s="121" t="e">
        <f>VLOOKUP(C1078,'B2B（ol)'!A:P,16,0)</f>
        <v>#N/A</v>
      </c>
      <c r="M1078" s="117">
        <f t="shared" si="190"/>
        <v>0</v>
      </c>
      <c r="N1078" s="114" t="e">
        <f>VLOOKUP(C1078,'B2B（ol)'!A:K,11,0)</f>
        <v>#N/A</v>
      </c>
      <c r="O1078" s="114" t="e">
        <f>VLOOKUP(B1078,fulfillment!L:AN,29,0)</f>
        <v>#N/A</v>
      </c>
      <c r="P1078" s="113"/>
      <c r="Q1078" s="61" t="e">
        <f>VLOOKUP(R1078,映射表!A:G,7,0)</f>
        <v>#N/A</v>
      </c>
      <c r="R1078" s="131"/>
      <c r="S1078" s="131"/>
      <c r="T1078" s="131"/>
      <c r="U1078" s="131"/>
      <c r="V1078" s="131"/>
      <c r="W1078" s="131"/>
      <c r="X1078" s="131"/>
      <c r="Y1078" s="131"/>
      <c r="Z1078" s="131"/>
      <c r="AA1078" s="131"/>
      <c r="AB1078" s="61">
        <f t="shared" si="191"/>
        <v>0</v>
      </c>
      <c r="AE1078" s="132"/>
    </row>
    <row r="1079" spans="1:31" s="61" customFormat="1">
      <c r="A1079" s="61" t="e">
        <f t="shared" si="181"/>
        <v>#N/A</v>
      </c>
      <c r="B1079" s="121">
        <f t="shared" si="182"/>
        <v>0</v>
      </c>
      <c r="C1079" s="117" t="e">
        <f>VLOOKUP(B1079,映射表!A:C,3,0)</f>
        <v>#N/A</v>
      </c>
      <c r="D1079" s="121">
        <f t="shared" si="183"/>
        <v>0</v>
      </c>
      <c r="E1079" s="100">
        <f t="shared" si="184"/>
        <v>0</v>
      </c>
      <c r="F1079" s="121">
        <f t="shared" si="185"/>
        <v>0</v>
      </c>
      <c r="G1079" s="121">
        <f t="shared" si="186"/>
        <v>0</v>
      </c>
      <c r="H1079" s="99" t="e">
        <f>VLOOKUP(C1079,'B2B（ol)'!A:J,10,0)*D1079</f>
        <v>#N/A</v>
      </c>
      <c r="I1079" s="101" t="e">
        <f t="shared" si="187"/>
        <v>#DIV/0!</v>
      </c>
      <c r="J1079" s="101">
        <f t="shared" si="188"/>
        <v>0</v>
      </c>
      <c r="K1079" s="121">
        <f t="shared" si="189"/>
        <v>0</v>
      </c>
      <c r="L1079" s="121" t="e">
        <f>VLOOKUP(C1079,'B2B（ol)'!A:P,16,0)</f>
        <v>#N/A</v>
      </c>
      <c r="M1079" s="117">
        <f t="shared" si="190"/>
        <v>0</v>
      </c>
      <c r="N1079" s="114" t="e">
        <f>VLOOKUP(C1079,'B2B（ol)'!A:K,11,0)</f>
        <v>#N/A</v>
      </c>
      <c r="O1079" s="114" t="e">
        <f>VLOOKUP(B1079,fulfillment!L:AN,29,0)</f>
        <v>#N/A</v>
      </c>
      <c r="P1079" s="113"/>
      <c r="Q1079" s="61" t="e">
        <f>VLOOKUP(R1079,映射表!A:G,7,0)</f>
        <v>#N/A</v>
      </c>
      <c r="R1079" s="131"/>
      <c r="S1079" s="131"/>
      <c r="T1079" s="131"/>
      <c r="U1079" s="131"/>
      <c r="V1079" s="131"/>
      <c r="W1079" s="131"/>
      <c r="X1079" s="131"/>
      <c r="Y1079" s="131"/>
      <c r="Z1079" s="131"/>
      <c r="AA1079" s="131"/>
      <c r="AB1079" s="61">
        <f t="shared" si="191"/>
        <v>0</v>
      </c>
      <c r="AE1079" s="132"/>
    </row>
    <row r="1080" spans="1:31" s="61" customFormat="1">
      <c r="A1080" s="61" t="e">
        <f t="shared" si="181"/>
        <v>#N/A</v>
      </c>
      <c r="B1080" s="121">
        <f t="shared" si="182"/>
        <v>0</v>
      </c>
      <c r="C1080" s="117" t="e">
        <f>VLOOKUP(B1080,映射表!A:C,3,0)</f>
        <v>#N/A</v>
      </c>
      <c r="D1080" s="121">
        <f t="shared" si="183"/>
        <v>0</v>
      </c>
      <c r="E1080" s="100">
        <f t="shared" si="184"/>
        <v>0</v>
      </c>
      <c r="F1080" s="121">
        <f t="shared" si="185"/>
        <v>0</v>
      </c>
      <c r="G1080" s="121">
        <f t="shared" si="186"/>
        <v>0</v>
      </c>
      <c r="H1080" s="99" t="e">
        <f>VLOOKUP(C1080,'B2B（ol)'!A:J,10,0)*D1080</f>
        <v>#N/A</v>
      </c>
      <c r="I1080" s="101" t="e">
        <f t="shared" si="187"/>
        <v>#DIV/0!</v>
      </c>
      <c r="J1080" s="101">
        <f t="shared" si="188"/>
        <v>0</v>
      </c>
      <c r="K1080" s="121">
        <f t="shared" si="189"/>
        <v>0</v>
      </c>
      <c r="L1080" s="121" t="e">
        <f>VLOOKUP(C1080,'B2B（ol)'!A:P,16,0)</f>
        <v>#N/A</v>
      </c>
      <c r="M1080" s="117">
        <f t="shared" si="190"/>
        <v>0</v>
      </c>
      <c r="N1080" s="114" t="e">
        <f>VLOOKUP(C1080,'B2B（ol)'!A:K,11,0)</f>
        <v>#N/A</v>
      </c>
      <c r="O1080" s="114" t="e">
        <f>VLOOKUP(B1080,fulfillment!L:AN,29,0)</f>
        <v>#N/A</v>
      </c>
      <c r="P1080" s="113"/>
      <c r="Q1080" s="61" t="e">
        <f>VLOOKUP(R1080,映射表!A:G,7,0)</f>
        <v>#N/A</v>
      </c>
      <c r="R1080" s="131"/>
      <c r="S1080" s="131"/>
      <c r="T1080" s="131"/>
      <c r="U1080" s="131"/>
      <c r="V1080" s="131"/>
      <c r="W1080" s="131"/>
      <c r="X1080" s="131"/>
      <c r="Y1080" s="131"/>
      <c r="Z1080" s="131"/>
      <c r="AA1080" s="131"/>
      <c r="AB1080" s="61">
        <f t="shared" si="191"/>
        <v>0</v>
      </c>
      <c r="AE1080" s="132"/>
    </row>
    <row r="1081" spans="1:31" s="61" customFormat="1">
      <c r="A1081" s="61" t="e">
        <f t="shared" si="181"/>
        <v>#N/A</v>
      </c>
      <c r="B1081" s="121">
        <f t="shared" si="182"/>
        <v>0</v>
      </c>
      <c r="C1081" s="117" t="e">
        <f>VLOOKUP(B1081,映射表!A:C,3,0)</f>
        <v>#N/A</v>
      </c>
      <c r="D1081" s="121">
        <f t="shared" si="183"/>
        <v>0</v>
      </c>
      <c r="E1081" s="100">
        <f t="shared" si="184"/>
        <v>0</v>
      </c>
      <c r="F1081" s="121">
        <f t="shared" si="185"/>
        <v>0</v>
      </c>
      <c r="G1081" s="121">
        <f t="shared" si="186"/>
        <v>0</v>
      </c>
      <c r="H1081" s="99" t="e">
        <f>VLOOKUP(C1081,'B2B（ol)'!A:J,10,0)*D1081</f>
        <v>#N/A</v>
      </c>
      <c r="I1081" s="101" t="e">
        <f t="shared" si="187"/>
        <v>#DIV/0!</v>
      </c>
      <c r="J1081" s="101">
        <f t="shared" si="188"/>
        <v>0</v>
      </c>
      <c r="K1081" s="121">
        <f t="shared" si="189"/>
        <v>0</v>
      </c>
      <c r="L1081" s="121" t="e">
        <f>VLOOKUP(C1081,'B2B（ol)'!A:P,16,0)</f>
        <v>#N/A</v>
      </c>
      <c r="M1081" s="117">
        <f t="shared" si="190"/>
        <v>0</v>
      </c>
      <c r="N1081" s="114" t="e">
        <f>VLOOKUP(C1081,'B2B（ol)'!A:K,11,0)</f>
        <v>#N/A</v>
      </c>
      <c r="O1081" s="114" t="e">
        <f>VLOOKUP(B1081,fulfillment!L:AN,29,0)</f>
        <v>#N/A</v>
      </c>
      <c r="P1081" s="113"/>
      <c r="Q1081" s="61" t="e">
        <f>VLOOKUP(R1081,映射表!A:G,7,0)</f>
        <v>#N/A</v>
      </c>
      <c r="R1081" s="131"/>
      <c r="S1081" s="131"/>
      <c r="T1081" s="131"/>
      <c r="U1081" s="131"/>
      <c r="V1081" s="131"/>
      <c r="W1081" s="131"/>
      <c r="X1081" s="131"/>
      <c r="Y1081" s="131"/>
      <c r="Z1081" s="131"/>
      <c r="AA1081" s="131"/>
      <c r="AB1081" s="61">
        <f t="shared" si="191"/>
        <v>0</v>
      </c>
      <c r="AE1081" s="132"/>
    </row>
    <row r="1082" spans="1:31" s="61" customFormat="1">
      <c r="A1082" s="61" t="e">
        <f t="shared" si="181"/>
        <v>#N/A</v>
      </c>
      <c r="B1082" s="121">
        <f t="shared" si="182"/>
        <v>0</v>
      </c>
      <c r="C1082" s="117" t="e">
        <f>VLOOKUP(B1082,映射表!A:C,3,0)</f>
        <v>#N/A</v>
      </c>
      <c r="D1082" s="121">
        <f t="shared" si="183"/>
        <v>0</v>
      </c>
      <c r="E1082" s="100">
        <f t="shared" si="184"/>
        <v>0</v>
      </c>
      <c r="F1082" s="121">
        <f t="shared" si="185"/>
        <v>0</v>
      </c>
      <c r="G1082" s="121">
        <f t="shared" si="186"/>
        <v>0</v>
      </c>
      <c r="H1082" s="99" t="e">
        <f>VLOOKUP(C1082,'B2B（ol)'!A:J,10,0)*D1082</f>
        <v>#N/A</v>
      </c>
      <c r="I1082" s="101" t="e">
        <f t="shared" si="187"/>
        <v>#DIV/0!</v>
      </c>
      <c r="J1082" s="101">
        <f t="shared" si="188"/>
        <v>0</v>
      </c>
      <c r="K1082" s="121">
        <f t="shared" si="189"/>
        <v>0</v>
      </c>
      <c r="L1082" s="121" t="e">
        <f>VLOOKUP(C1082,'B2B（ol)'!A:P,16,0)</f>
        <v>#N/A</v>
      </c>
      <c r="M1082" s="117">
        <f t="shared" si="190"/>
        <v>0</v>
      </c>
      <c r="N1082" s="114" t="e">
        <f>VLOOKUP(C1082,'B2B（ol)'!A:K,11,0)</f>
        <v>#N/A</v>
      </c>
      <c r="O1082" s="114" t="e">
        <f>VLOOKUP(B1082,fulfillment!L:AN,29,0)</f>
        <v>#N/A</v>
      </c>
      <c r="P1082" s="113"/>
      <c r="Q1082" s="61" t="e">
        <f>VLOOKUP(R1082,映射表!A:G,7,0)</f>
        <v>#N/A</v>
      </c>
      <c r="R1082" s="131"/>
      <c r="S1082" s="131"/>
      <c r="T1082" s="131"/>
      <c r="U1082" s="131"/>
      <c r="V1082" s="131"/>
      <c r="W1082" s="131"/>
      <c r="X1082" s="131"/>
      <c r="Y1082" s="131"/>
      <c r="Z1082" s="131"/>
      <c r="AA1082" s="131"/>
      <c r="AB1082" s="61">
        <f t="shared" si="191"/>
        <v>0</v>
      </c>
      <c r="AE1082" s="132"/>
    </row>
    <row r="1083" spans="1:31" s="61" customFormat="1">
      <c r="A1083" s="61" t="e">
        <f t="shared" si="181"/>
        <v>#N/A</v>
      </c>
      <c r="B1083" s="121">
        <f t="shared" si="182"/>
        <v>0</v>
      </c>
      <c r="C1083" s="117" t="e">
        <f>VLOOKUP(B1083,映射表!A:C,3,0)</f>
        <v>#N/A</v>
      </c>
      <c r="D1083" s="121">
        <f t="shared" si="183"/>
        <v>0</v>
      </c>
      <c r="E1083" s="100">
        <f t="shared" si="184"/>
        <v>0</v>
      </c>
      <c r="F1083" s="121">
        <f t="shared" si="185"/>
        <v>0</v>
      </c>
      <c r="G1083" s="121">
        <f t="shared" si="186"/>
        <v>0</v>
      </c>
      <c r="H1083" s="99" t="e">
        <f>VLOOKUP(C1083,'B2B（ol)'!A:J,10,0)*D1083</f>
        <v>#N/A</v>
      </c>
      <c r="I1083" s="101" t="e">
        <f t="shared" si="187"/>
        <v>#DIV/0!</v>
      </c>
      <c r="J1083" s="101">
        <f t="shared" si="188"/>
        <v>0</v>
      </c>
      <c r="K1083" s="121">
        <f t="shared" si="189"/>
        <v>0</v>
      </c>
      <c r="L1083" s="121" t="e">
        <f>VLOOKUP(C1083,'B2B（ol)'!A:P,16,0)</f>
        <v>#N/A</v>
      </c>
      <c r="M1083" s="117">
        <f t="shared" si="190"/>
        <v>0</v>
      </c>
      <c r="N1083" s="114" t="e">
        <f>VLOOKUP(C1083,'B2B（ol)'!A:K,11,0)</f>
        <v>#N/A</v>
      </c>
      <c r="O1083" s="114" t="e">
        <f>VLOOKUP(B1083,fulfillment!L:AN,29,0)</f>
        <v>#N/A</v>
      </c>
      <c r="P1083" s="113"/>
      <c r="Q1083" s="61" t="e">
        <f>VLOOKUP(R1083,映射表!A:G,7,0)</f>
        <v>#N/A</v>
      </c>
      <c r="R1083" s="131"/>
      <c r="S1083" s="131"/>
      <c r="T1083" s="131"/>
      <c r="U1083" s="131"/>
      <c r="V1083" s="131"/>
      <c r="W1083" s="131"/>
      <c r="X1083" s="131"/>
      <c r="Y1083" s="131"/>
      <c r="Z1083" s="131"/>
      <c r="AA1083" s="131"/>
      <c r="AB1083" s="61">
        <f t="shared" si="191"/>
        <v>0</v>
      </c>
      <c r="AE1083" s="132"/>
    </row>
    <row r="1084" spans="1:31" s="61" customFormat="1">
      <c r="A1084" s="61" t="e">
        <f t="shared" si="181"/>
        <v>#N/A</v>
      </c>
      <c r="B1084" s="121">
        <f t="shared" si="182"/>
        <v>0</v>
      </c>
      <c r="C1084" s="117" t="e">
        <f>VLOOKUP(B1084,映射表!A:C,3,0)</f>
        <v>#N/A</v>
      </c>
      <c r="D1084" s="121">
        <f t="shared" si="183"/>
        <v>0</v>
      </c>
      <c r="E1084" s="100">
        <f t="shared" si="184"/>
        <v>0</v>
      </c>
      <c r="F1084" s="121">
        <f t="shared" si="185"/>
        <v>0</v>
      </c>
      <c r="G1084" s="121">
        <f t="shared" si="186"/>
        <v>0</v>
      </c>
      <c r="H1084" s="99" t="e">
        <f>VLOOKUP(C1084,'B2B（ol)'!A:J,10,0)*D1084</f>
        <v>#N/A</v>
      </c>
      <c r="I1084" s="101" t="e">
        <f t="shared" si="187"/>
        <v>#DIV/0!</v>
      </c>
      <c r="J1084" s="101">
        <f t="shared" si="188"/>
        <v>0</v>
      </c>
      <c r="K1084" s="121">
        <f t="shared" si="189"/>
        <v>0</v>
      </c>
      <c r="L1084" s="121" t="e">
        <f>VLOOKUP(C1084,'B2B（ol)'!A:P,16,0)</f>
        <v>#N/A</v>
      </c>
      <c r="M1084" s="117">
        <f t="shared" si="190"/>
        <v>0</v>
      </c>
      <c r="N1084" s="114" t="e">
        <f>VLOOKUP(C1084,'B2B（ol)'!A:K,11,0)</f>
        <v>#N/A</v>
      </c>
      <c r="O1084" s="114" t="e">
        <f>VLOOKUP(B1084,fulfillment!L:AN,29,0)</f>
        <v>#N/A</v>
      </c>
      <c r="P1084" s="113"/>
      <c r="Q1084" s="61" t="e">
        <f>VLOOKUP(R1084,映射表!A:G,7,0)</f>
        <v>#N/A</v>
      </c>
      <c r="R1084" s="131"/>
      <c r="S1084" s="131"/>
      <c r="T1084" s="131"/>
      <c r="U1084" s="131"/>
      <c r="V1084" s="131"/>
      <c r="W1084" s="131"/>
      <c r="X1084" s="131"/>
      <c r="Y1084" s="131"/>
      <c r="Z1084" s="131"/>
      <c r="AA1084" s="131"/>
      <c r="AB1084" s="61">
        <f t="shared" si="191"/>
        <v>0</v>
      </c>
      <c r="AE1084" s="132"/>
    </row>
    <row r="1085" spans="1:31" s="61" customFormat="1">
      <c r="A1085" s="61" t="e">
        <f t="shared" si="181"/>
        <v>#N/A</v>
      </c>
      <c r="B1085" s="121">
        <f t="shared" si="182"/>
        <v>0</v>
      </c>
      <c r="C1085" s="117" t="e">
        <f>VLOOKUP(B1085,映射表!A:C,3,0)</f>
        <v>#N/A</v>
      </c>
      <c r="D1085" s="121">
        <f t="shared" si="183"/>
        <v>0</v>
      </c>
      <c r="E1085" s="100">
        <f t="shared" si="184"/>
        <v>0</v>
      </c>
      <c r="F1085" s="121">
        <f t="shared" si="185"/>
        <v>0</v>
      </c>
      <c r="G1085" s="121">
        <f t="shared" si="186"/>
        <v>0</v>
      </c>
      <c r="H1085" s="99" t="e">
        <f>VLOOKUP(C1085,'B2B（ol)'!A:J,10,0)*D1085</f>
        <v>#N/A</v>
      </c>
      <c r="I1085" s="101" t="e">
        <f t="shared" si="187"/>
        <v>#DIV/0!</v>
      </c>
      <c r="J1085" s="101">
        <f t="shared" si="188"/>
        <v>0</v>
      </c>
      <c r="K1085" s="121">
        <f t="shared" si="189"/>
        <v>0</v>
      </c>
      <c r="L1085" s="121" t="e">
        <f>VLOOKUP(C1085,'B2B（ol)'!A:P,16,0)</f>
        <v>#N/A</v>
      </c>
      <c r="M1085" s="117">
        <f t="shared" si="190"/>
        <v>0</v>
      </c>
      <c r="N1085" s="114" t="e">
        <f>VLOOKUP(C1085,'B2B（ol)'!A:K,11,0)</f>
        <v>#N/A</v>
      </c>
      <c r="O1085" s="114" t="e">
        <f>VLOOKUP(B1085,fulfillment!L:AN,29,0)</f>
        <v>#N/A</v>
      </c>
      <c r="P1085" s="113"/>
      <c r="Q1085" s="61" t="e">
        <f>VLOOKUP(R1085,映射表!A:G,7,0)</f>
        <v>#N/A</v>
      </c>
      <c r="R1085" s="131"/>
      <c r="S1085" s="131"/>
      <c r="T1085" s="131"/>
      <c r="U1085" s="131"/>
      <c r="V1085" s="131"/>
      <c r="W1085" s="131"/>
      <c r="X1085" s="131"/>
      <c r="Y1085" s="131"/>
      <c r="Z1085" s="131"/>
      <c r="AA1085" s="131"/>
      <c r="AB1085" s="61">
        <f t="shared" si="191"/>
        <v>0</v>
      </c>
      <c r="AE1085" s="132"/>
    </row>
    <row r="1086" spans="1:31" s="61" customFormat="1">
      <c r="A1086" s="61" t="e">
        <f t="shared" si="181"/>
        <v>#N/A</v>
      </c>
      <c r="B1086" s="121">
        <f t="shared" si="182"/>
        <v>0</v>
      </c>
      <c r="C1086" s="117" t="e">
        <f>VLOOKUP(B1086,映射表!A:C,3,0)</f>
        <v>#N/A</v>
      </c>
      <c r="D1086" s="121">
        <f t="shared" si="183"/>
        <v>0</v>
      </c>
      <c r="E1086" s="100">
        <f t="shared" si="184"/>
        <v>0</v>
      </c>
      <c r="F1086" s="121">
        <f t="shared" si="185"/>
        <v>0</v>
      </c>
      <c r="G1086" s="121">
        <f t="shared" si="186"/>
        <v>0</v>
      </c>
      <c r="H1086" s="99" t="e">
        <f>VLOOKUP(C1086,'B2B（ol)'!A:J,10,0)*D1086</f>
        <v>#N/A</v>
      </c>
      <c r="I1086" s="101" t="e">
        <f t="shared" si="187"/>
        <v>#DIV/0!</v>
      </c>
      <c r="J1086" s="101">
        <f t="shared" si="188"/>
        <v>0</v>
      </c>
      <c r="K1086" s="121">
        <f t="shared" si="189"/>
        <v>0</v>
      </c>
      <c r="L1086" s="121" t="e">
        <f>VLOOKUP(C1086,'B2B（ol)'!A:P,16,0)</f>
        <v>#N/A</v>
      </c>
      <c r="M1086" s="117">
        <f t="shared" si="190"/>
        <v>0</v>
      </c>
      <c r="N1086" s="114" t="e">
        <f>VLOOKUP(C1086,'B2B（ol)'!A:K,11,0)</f>
        <v>#N/A</v>
      </c>
      <c r="O1086" s="114" t="e">
        <f>VLOOKUP(B1086,fulfillment!L:AN,29,0)</f>
        <v>#N/A</v>
      </c>
      <c r="P1086" s="113"/>
      <c r="Q1086" s="61" t="e">
        <f>VLOOKUP(R1086,映射表!A:G,7,0)</f>
        <v>#N/A</v>
      </c>
      <c r="R1086" s="131"/>
      <c r="S1086" s="131"/>
      <c r="T1086" s="131"/>
      <c r="U1086" s="131"/>
      <c r="V1086" s="131"/>
      <c r="W1086" s="131"/>
      <c r="X1086" s="131"/>
      <c r="Y1086" s="131"/>
      <c r="Z1086" s="131"/>
      <c r="AA1086" s="131"/>
      <c r="AB1086" s="61">
        <f t="shared" si="191"/>
        <v>0</v>
      </c>
      <c r="AE1086" s="132"/>
    </row>
    <row r="1087" spans="1:31" s="61" customFormat="1">
      <c r="A1087" s="61" t="e">
        <f t="shared" si="181"/>
        <v>#N/A</v>
      </c>
      <c r="B1087" s="121">
        <f t="shared" si="182"/>
        <v>0</v>
      </c>
      <c r="C1087" s="117" t="e">
        <f>VLOOKUP(B1087,映射表!A:C,3,0)</f>
        <v>#N/A</v>
      </c>
      <c r="D1087" s="121">
        <f t="shared" si="183"/>
        <v>0</v>
      </c>
      <c r="E1087" s="100">
        <f t="shared" si="184"/>
        <v>0</v>
      </c>
      <c r="F1087" s="121">
        <f t="shared" si="185"/>
        <v>0</v>
      </c>
      <c r="G1087" s="121">
        <f t="shared" si="186"/>
        <v>0</v>
      </c>
      <c r="H1087" s="99" t="e">
        <f>VLOOKUP(C1087,'B2B（ol)'!A:J,10,0)*D1087</f>
        <v>#N/A</v>
      </c>
      <c r="I1087" s="101" t="e">
        <f t="shared" si="187"/>
        <v>#DIV/0!</v>
      </c>
      <c r="J1087" s="101">
        <f t="shared" si="188"/>
        <v>0</v>
      </c>
      <c r="K1087" s="121">
        <f t="shared" si="189"/>
        <v>0</v>
      </c>
      <c r="L1087" s="121" t="e">
        <f>VLOOKUP(C1087,'B2B（ol)'!A:P,16,0)</f>
        <v>#N/A</v>
      </c>
      <c r="M1087" s="117">
        <f t="shared" si="190"/>
        <v>0</v>
      </c>
      <c r="N1087" s="114" t="e">
        <f>VLOOKUP(C1087,'B2B（ol)'!A:K,11,0)</f>
        <v>#N/A</v>
      </c>
      <c r="O1087" s="114" t="e">
        <f>VLOOKUP(B1087,fulfillment!L:AN,29,0)</f>
        <v>#N/A</v>
      </c>
      <c r="P1087" s="113"/>
      <c r="Q1087" s="61" t="e">
        <f>VLOOKUP(R1087,映射表!A:G,7,0)</f>
        <v>#N/A</v>
      </c>
      <c r="R1087" s="131"/>
      <c r="S1087" s="131"/>
      <c r="T1087" s="131"/>
      <c r="U1087" s="131"/>
      <c r="V1087" s="131"/>
      <c r="W1087" s="131"/>
      <c r="X1087" s="131"/>
      <c r="Y1087" s="131"/>
      <c r="Z1087" s="131"/>
      <c r="AA1087" s="131"/>
      <c r="AB1087" s="61">
        <f t="shared" si="191"/>
        <v>0</v>
      </c>
      <c r="AE1087" s="132"/>
    </row>
    <row r="1088" spans="1:31" s="61" customFormat="1">
      <c r="A1088" s="61" t="e">
        <f t="shared" si="181"/>
        <v>#N/A</v>
      </c>
      <c r="B1088" s="121">
        <f t="shared" si="182"/>
        <v>0</v>
      </c>
      <c r="C1088" s="117" t="e">
        <f>VLOOKUP(B1088,映射表!A:C,3,0)</f>
        <v>#N/A</v>
      </c>
      <c r="D1088" s="121">
        <f t="shared" si="183"/>
        <v>0</v>
      </c>
      <c r="E1088" s="100">
        <f t="shared" si="184"/>
        <v>0</v>
      </c>
      <c r="F1088" s="121">
        <f t="shared" si="185"/>
        <v>0</v>
      </c>
      <c r="G1088" s="121">
        <f t="shared" si="186"/>
        <v>0</v>
      </c>
      <c r="H1088" s="99" t="e">
        <f>VLOOKUP(C1088,'B2B（ol)'!A:J,10,0)*D1088</f>
        <v>#N/A</v>
      </c>
      <c r="I1088" s="101" t="e">
        <f t="shared" si="187"/>
        <v>#DIV/0!</v>
      </c>
      <c r="J1088" s="101">
        <f t="shared" si="188"/>
        <v>0</v>
      </c>
      <c r="K1088" s="121">
        <f t="shared" si="189"/>
        <v>0</v>
      </c>
      <c r="L1088" s="121" t="e">
        <f>VLOOKUP(C1088,'B2B（ol)'!A:P,16,0)</f>
        <v>#N/A</v>
      </c>
      <c r="M1088" s="117">
        <f t="shared" si="190"/>
        <v>0</v>
      </c>
      <c r="N1088" s="114" t="e">
        <f>VLOOKUP(C1088,'B2B（ol)'!A:K,11,0)</f>
        <v>#N/A</v>
      </c>
      <c r="O1088" s="114" t="e">
        <f>VLOOKUP(B1088,fulfillment!L:AN,29,0)</f>
        <v>#N/A</v>
      </c>
      <c r="P1088" s="113"/>
      <c r="Q1088" s="61" t="e">
        <f>VLOOKUP(R1088,映射表!A:G,7,0)</f>
        <v>#N/A</v>
      </c>
      <c r="R1088" s="131"/>
      <c r="S1088" s="131"/>
      <c r="T1088" s="131"/>
      <c r="U1088" s="131"/>
      <c r="V1088" s="131"/>
      <c r="W1088" s="131"/>
      <c r="X1088" s="131"/>
      <c r="Y1088" s="131"/>
      <c r="Z1088" s="131"/>
      <c r="AA1088" s="131"/>
      <c r="AB1088" s="61">
        <f t="shared" si="191"/>
        <v>0</v>
      </c>
      <c r="AE1088" s="132"/>
    </row>
    <row r="1089" spans="1:31" s="61" customFormat="1">
      <c r="A1089" s="61" t="e">
        <f t="shared" si="181"/>
        <v>#N/A</v>
      </c>
      <c r="B1089" s="121">
        <f t="shared" si="182"/>
        <v>0</v>
      </c>
      <c r="C1089" s="117" t="e">
        <f>VLOOKUP(B1089,映射表!A:C,3,0)</f>
        <v>#N/A</v>
      </c>
      <c r="D1089" s="121">
        <f t="shared" si="183"/>
        <v>0</v>
      </c>
      <c r="E1089" s="100">
        <f t="shared" si="184"/>
        <v>0</v>
      </c>
      <c r="F1089" s="121">
        <f t="shared" si="185"/>
        <v>0</v>
      </c>
      <c r="G1089" s="121">
        <f t="shared" si="186"/>
        <v>0</v>
      </c>
      <c r="H1089" s="99" t="e">
        <f>VLOOKUP(C1089,'B2B（ol)'!A:J,10,0)*D1089</f>
        <v>#N/A</v>
      </c>
      <c r="I1089" s="101" t="e">
        <f t="shared" si="187"/>
        <v>#DIV/0!</v>
      </c>
      <c r="J1089" s="101">
        <f t="shared" si="188"/>
        <v>0</v>
      </c>
      <c r="K1089" s="121">
        <f t="shared" si="189"/>
        <v>0</v>
      </c>
      <c r="L1089" s="121" t="e">
        <f>VLOOKUP(C1089,'B2B（ol)'!A:P,16,0)</f>
        <v>#N/A</v>
      </c>
      <c r="M1089" s="117">
        <f t="shared" si="190"/>
        <v>0</v>
      </c>
      <c r="N1089" s="114" t="e">
        <f>VLOOKUP(C1089,'B2B（ol)'!A:K,11,0)</f>
        <v>#N/A</v>
      </c>
      <c r="O1089" s="114" t="e">
        <f>VLOOKUP(B1089,fulfillment!L:AN,29,0)</f>
        <v>#N/A</v>
      </c>
      <c r="P1089" s="113"/>
      <c r="Q1089" s="61" t="e">
        <f>VLOOKUP(R1089,映射表!A:G,7,0)</f>
        <v>#N/A</v>
      </c>
      <c r="R1089" s="131"/>
      <c r="S1089" s="131"/>
      <c r="T1089" s="131"/>
      <c r="U1089" s="131"/>
      <c r="V1089" s="131"/>
      <c r="W1089" s="131"/>
      <c r="X1089" s="131"/>
      <c r="Y1089" s="131"/>
      <c r="Z1089" s="131"/>
      <c r="AA1089" s="131"/>
      <c r="AB1089" s="61">
        <f t="shared" si="191"/>
        <v>0</v>
      </c>
      <c r="AE1089" s="132"/>
    </row>
    <row r="1090" spans="1:31" s="61" customFormat="1">
      <c r="A1090" s="61" t="e">
        <f t="shared" ref="A1090:A1153" si="192">Q1090</f>
        <v>#N/A</v>
      </c>
      <c r="B1090" s="121">
        <f t="shared" ref="B1090:B1153" si="193">R1090</f>
        <v>0</v>
      </c>
      <c r="C1090" s="117" t="e">
        <f>VLOOKUP(B1090,映射表!A:C,3,0)</f>
        <v>#N/A</v>
      </c>
      <c r="D1090" s="121">
        <f t="shared" si="183"/>
        <v>0</v>
      </c>
      <c r="E1090" s="100">
        <f t="shared" si="184"/>
        <v>0</v>
      </c>
      <c r="F1090" s="121">
        <f t="shared" si="185"/>
        <v>0</v>
      </c>
      <c r="G1090" s="121">
        <f t="shared" si="186"/>
        <v>0</v>
      </c>
      <c r="H1090" s="99" t="e">
        <f>VLOOKUP(C1090,'B2B（ol)'!A:J,10,0)*D1090</f>
        <v>#N/A</v>
      </c>
      <c r="I1090" s="101" t="e">
        <f t="shared" si="187"/>
        <v>#DIV/0!</v>
      </c>
      <c r="J1090" s="101">
        <f t="shared" si="188"/>
        <v>0</v>
      </c>
      <c r="K1090" s="121">
        <f t="shared" si="189"/>
        <v>0</v>
      </c>
      <c r="L1090" s="121" t="e">
        <f>VLOOKUP(C1090,'B2B（ol)'!A:P,16,0)</f>
        <v>#N/A</v>
      </c>
      <c r="M1090" s="117">
        <f t="shared" si="190"/>
        <v>0</v>
      </c>
      <c r="N1090" s="114" t="e">
        <f>VLOOKUP(C1090,'B2B（ol)'!A:K,11,0)</f>
        <v>#N/A</v>
      </c>
      <c r="O1090" s="114" t="e">
        <f>VLOOKUP(B1090,fulfillment!L:AN,29,0)</f>
        <v>#N/A</v>
      </c>
      <c r="P1090" s="113"/>
      <c r="Q1090" s="61" t="e">
        <f>VLOOKUP(R1090,映射表!A:G,7,0)</f>
        <v>#N/A</v>
      </c>
      <c r="R1090" s="131"/>
      <c r="S1090" s="131"/>
      <c r="T1090" s="131"/>
      <c r="U1090" s="131"/>
      <c r="V1090" s="131"/>
      <c r="W1090" s="131"/>
      <c r="X1090" s="131"/>
      <c r="Y1090" s="131"/>
      <c r="Z1090" s="131"/>
      <c r="AA1090" s="131"/>
      <c r="AB1090" s="61">
        <f t="shared" si="191"/>
        <v>0</v>
      </c>
      <c r="AE1090" s="132"/>
    </row>
    <row r="1091" spans="1:31" s="61" customFormat="1">
      <c r="A1091" s="61" t="e">
        <f t="shared" si="192"/>
        <v>#N/A</v>
      </c>
      <c r="B1091" s="121">
        <f t="shared" si="193"/>
        <v>0</v>
      </c>
      <c r="C1091" s="117" t="e">
        <f>VLOOKUP(B1091,映射表!A:C,3,0)</f>
        <v>#N/A</v>
      </c>
      <c r="D1091" s="121">
        <f t="shared" si="183"/>
        <v>0</v>
      </c>
      <c r="E1091" s="100">
        <f t="shared" si="184"/>
        <v>0</v>
      </c>
      <c r="F1091" s="121">
        <f t="shared" si="185"/>
        <v>0</v>
      </c>
      <c r="G1091" s="121">
        <f t="shared" si="186"/>
        <v>0</v>
      </c>
      <c r="H1091" s="99" t="e">
        <f>VLOOKUP(C1091,'B2B（ol)'!A:J,10,0)*D1091</f>
        <v>#N/A</v>
      </c>
      <c r="I1091" s="101" t="e">
        <f t="shared" si="187"/>
        <v>#DIV/0!</v>
      </c>
      <c r="J1091" s="101">
        <f t="shared" si="188"/>
        <v>0</v>
      </c>
      <c r="K1091" s="121">
        <f t="shared" si="189"/>
        <v>0</v>
      </c>
      <c r="L1091" s="121" t="e">
        <f>VLOOKUP(C1091,'B2B（ol)'!A:P,16,0)</f>
        <v>#N/A</v>
      </c>
      <c r="M1091" s="117">
        <f t="shared" si="190"/>
        <v>0</v>
      </c>
      <c r="N1091" s="114" t="e">
        <f>VLOOKUP(C1091,'B2B（ol)'!A:K,11,0)</f>
        <v>#N/A</v>
      </c>
      <c r="O1091" s="114" t="e">
        <f>VLOOKUP(B1091,fulfillment!L:AN,29,0)</f>
        <v>#N/A</v>
      </c>
      <c r="P1091" s="113"/>
      <c r="Q1091" s="61" t="e">
        <f>VLOOKUP(R1091,映射表!A:G,7,0)</f>
        <v>#N/A</v>
      </c>
      <c r="R1091" s="131"/>
      <c r="S1091" s="131"/>
      <c r="T1091" s="131"/>
      <c r="U1091" s="131"/>
      <c r="V1091" s="131"/>
      <c r="W1091" s="131"/>
      <c r="X1091" s="131"/>
      <c r="Y1091" s="131"/>
      <c r="Z1091" s="131"/>
      <c r="AA1091" s="131"/>
      <c r="AB1091" s="61">
        <f t="shared" si="191"/>
        <v>0</v>
      </c>
      <c r="AE1091" s="132"/>
    </row>
    <row r="1092" spans="1:31" s="61" customFormat="1">
      <c r="A1092" s="61" t="e">
        <f t="shared" si="192"/>
        <v>#N/A</v>
      </c>
      <c r="B1092" s="121">
        <f t="shared" si="193"/>
        <v>0</v>
      </c>
      <c r="C1092" s="117" t="e">
        <f>VLOOKUP(B1092,映射表!A:C,3,0)</f>
        <v>#N/A</v>
      </c>
      <c r="D1092" s="121">
        <f t="shared" ref="D1092:D1155" si="194">U1092</f>
        <v>0</v>
      </c>
      <c r="E1092" s="100">
        <f t="shared" ref="E1092:E1155" si="195">IFERROR(W1092/D1092,0)*D1092</f>
        <v>0</v>
      </c>
      <c r="F1092" s="121">
        <f t="shared" ref="F1092:F1155" si="196">IFERROR(Y1092/D1092,0)*D1092</f>
        <v>0</v>
      </c>
      <c r="G1092" s="121">
        <f t="shared" ref="G1092:G1155" si="197">IFERROR(IF((E1092+F1092)&gt;200,(E1092+F1092-200)*0.9+200*0.85,(E1092+F1092)*0.85),0)</f>
        <v>0</v>
      </c>
      <c r="H1092" s="99" t="e">
        <f>VLOOKUP(C1092,'B2B（ol)'!A:J,10,0)*D1092</f>
        <v>#N/A</v>
      </c>
      <c r="I1092" s="101" t="e">
        <f t="shared" ref="I1092:I1155" si="198">(M1092*0.05/D1092)*D1092</f>
        <v>#DIV/0!</v>
      </c>
      <c r="J1092" s="101">
        <f t="shared" ref="J1092:J1155" si="199">IFERROR((G1092-H1092-(I1092/D1092))/(E1092+F1092),0)</f>
        <v>0</v>
      </c>
      <c r="K1092" s="121">
        <f t="shared" ref="K1092:K1155" si="200">IFERROR((G1092-H1092-I1092),0)</f>
        <v>0</v>
      </c>
      <c r="L1092" s="121" t="e">
        <f>VLOOKUP(C1092,'B2B（ol)'!A:P,16,0)</f>
        <v>#N/A</v>
      </c>
      <c r="M1092" s="117">
        <f t="shared" ref="M1092:M1155" si="201">(E1092+F1092)</f>
        <v>0</v>
      </c>
      <c r="N1092" s="114" t="e">
        <f>VLOOKUP(C1092,'B2B（ol)'!A:K,11,0)</f>
        <v>#N/A</v>
      </c>
      <c r="O1092" s="114" t="e">
        <f>VLOOKUP(B1092,fulfillment!L:AN,29,0)</f>
        <v>#N/A</v>
      </c>
      <c r="P1092" s="113"/>
      <c r="Q1092" s="61" t="e">
        <f>VLOOKUP(R1092,映射表!A:G,7,0)</f>
        <v>#N/A</v>
      </c>
      <c r="R1092" s="131"/>
      <c r="S1092" s="131"/>
      <c r="T1092" s="131"/>
      <c r="U1092" s="131"/>
      <c r="V1092" s="131"/>
      <c r="W1092" s="131"/>
      <c r="X1092" s="131"/>
      <c r="Y1092" s="131"/>
      <c r="Z1092" s="131"/>
      <c r="AA1092" s="131"/>
      <c r="AB1092" s="61">
        <f t="shared" si="191"/>
        <v>0</v>
      </c>
      <c r="AE1092" s="132"/>
    </row>
    <row r="1093" spans="1:31" s="61" customFormat="1">
      <c r="A1093" s="61" t="e">
        <f t="shared" si="192"/>
        <v>#N/A</v>
      </c>
      <c r="B1093" s="121">
        <f t="shared" si="193"/>
        <v>0</v>
      </c>
      <c r="C1093" s="117" t="e">
        <f>VLOOKUP(B1093,映射表!A:C,3,0)</f>
        <v>#N/A</v>
      </c>
      <c r="D1093" s="121">
        <f t="shared" si="194"/>
        <v>0</v>
      </c>
      <c r="E1093" s="100">
        <f t="shared" si="195"/>
        <v>0</v>
      </c>
      <c r="F1093" s="121">
        <f t="shared" si="196"/>
        <v>0</v>
      </c>
      <c r="G1093" s="121">
        <f t="shared" si="197"/>
        <v>0</v>
      </c>
      <c r="H1093" s="99" t="e">
        <f>VLOOKUP(C1093,'B2B（ol)'!A:J,10,0)*D1093</f>
        <v>#N/A</v>
      </c>
      <c r="I1093" s="101" t="e">
        <f t="shared" si="198"/>
        <v>#DIV/0!</v>
      </c>
      <c r="J1093" s="101">
        <f t="shared" si="199"/>
        <v>0</v>
      </c>
      <c r="K1093" s="121">
        <f t="shared" si="200"/>
        <v>0</v>
      </c>
      <c r="L1093" s="121" t="e">
        <f>VLOOKUP(C1093,'B2B（ol)'!A:P,16,0)</f>
        <v>#N/A</v>
      </c>
      <c r="M1093" s="117">
        <f t="shared" si="201"/>
        <v>0</v>
      </c>
      <c r="N1093" s="114" t="e">
        <f>VLOOKUP(C1093,'B2B（ol)'!A:K,11,0)</f>
        <v>#N/A</v>
      </c>
      <c r="O1093" s="114" t="e">
        <f>VLOOKUP(B1093,fulfillment!L:AN,29,0)</f>
        <v>#N/A</v>
      </c>
      <c r="P1093" s="113"/>
      <c r="Q1093" s="61" t="e">
        <f>VLOOKUP(R1093,映射表!A:G,7,0)</f>
        <v>#N/A</v>
      </c>
      <c r="R1093" s="131"/>
      <c r="S1093" s="131"/>
      <c r="T1093" s="131"/>
      <c r="U1093" s="131"/>
      <c r="V1093" s="131"/>
      <c r="W1093" s="131"/>
      <c r="X1093" s="131"/>
      <c r="Y1093" s="131"/>
      <c r="Z1093" s="131"/>
      <c r="AA1093" s="131"/>
      <c r="AB1093" s="61">
        <f t="shared" si="191"/>
        <v>0</v>
      </c>
      <c r="AE1093" s="132"/>
    </row>
    <row r="1094" spans="1:31" s="61" customFormat="1">
      <c r="A1094" s="61" t="e">
        <f t="shared" si="192"/>
        <v>#N/A</v>
      </c>
      <c r="B1094" s="121">
        <f t="shared" si="193"/>
        <v>0</v>
      </c>
      <c r="C1094" s="117" t="e">
        <f>VLOOKUP(B1094,映射表!A:C,3,0)</f>
        <v>#N/A</v>
      </c>
      <c r="D1094" s="121">
        <f t="shared" si="194"/>
        <v>0</v>
      </c>
      <c r="E1094" s="100">
        <f t="shared" si="195"/>
        <v>0</v>
      </c>
      <c r="F1094" s="121">
        <f t="shared" si="196"/>
        <v>0</v>
      </c>
      <c r="G1094" s="121">
        <f t="shared" si="197"/>
        <v>0</v>
      </c>
      <c r="H1094" s="99" t="e">
        <f>VLOOKUP(C1094,'B2B（ol)'!A:J,10,0)*D1094</f>
        <v>#N/A</v>
      </c>
      <c r="I1094" s="101" t="e">
        <f t="shared" si="198"/>
        <v>#DIV/0!</v>
      </c>
      <c r="J1094" s="101">
        <f t="shared" si="199"/>
        <v>0</v>
      </c>
      <c r="K1094" s="121">
        <f t="shared" si="200"/>
        <v>0</v>
      </c>
      <c r="L1094" s="121" t="e">
        <f>VLOOKUP(C1094,'B2B（ol)'!A:P,16,0)</f>
        <v>#N/A</v>
      </c>
      <c r="M1094" s="117">
        <f t="shared" si="201"/>
        <v>0</v>
      </c>
      <c r="N1094" s="114" t="e">
        <f>VLOOKUP(C1094,'B2B（ol)'!A:K,11,0)</f>
        <v>#N/A</v>
      </c>
      <c r="O1094" s="114" t="e">
        <f>VLOOKUP(B1094,fulfillment!L:AN,29,0)</f>
        <v>#N/A</v>
      </c>
      <c r="P1094" s="113"/>
      <c r="Q1094" s="61" t="e">
        <f>VLOOKUP(R1094,映射表!A:G,7,0)</f>
        <v>#N/A</v>
      </c>
      <c r="R1094" s="131"/>
      <c r="S1094" s="131"/>
      <c r="T1094" s="131"/>
      <c r="U1094" s="131"/>
      <c r="V1094" s="131"/>
      <c r="W1094" s="131"/>
      <c r="X1094" s="131"/>
      <c r="Y1094" s="131"/>
      <c r="Z1094" s="131"/>
      <c r="AA1094" s="131"/>
      <c r="AB1094" s="61">
        <f t="shared" si="191"/>
        <v>0</v>
      </c>
      <c r="AE1094" s="132"/>
    </row>
    <row r="1095" spans="1:31" s="61" customFormat="1">
      <c r="A1095" s="61" t="e">
        <f t="shared" si="192"/>
        <v>#N/A</v>
      </c>
      <c r="B1095" s="121">
        <f t="shared" si="193"/>
        <v>0</v>
      </c>
      <c r="C1095" s="117" t="e">
        <f>VLOOKUP(B1095,映射表!A:C,3,0)</f>
        <v>#N/A</v>
      </c>
      <c r="D1095" s="121">
        <f t="shared" si="194"/>
        <v>0</v>
      </c>
      <c r="E1095" s="100">
        <f t="shared" si="195"/>
        <v>0</v>
      </c>
      <c r="F1095" s="121">
        <f t="shared" si="196"/>
        <v>0</v>
      </c>
      <c r="G1095" s="121">
        <f t="shared" si="197"/>
        <v>0</v>
      </c>
      <c r="H1095" s="99" t="e">
        <f>VLOOKUP(C1095,'B2B（ol)'!A:J,10,0)*D1095</f>
        <v>#N/A</v>
      </c>
      <c r="I1095" s="101" t="e">
        <f t="shared" si="198"/>
        <v>#DIV/0!</v>
      </c>
      <c r="J1095" s="101">
        <f t="shared" si="199"/>
        <v>0</v>
      </c>
      <c r="K1095" s="121">
        <f t="shared" si="200"/>
        <v>0</v>
      </c>
      <c r="L1095" s="121" t="e">
        <f>VLOOKUP(C1095,'B2B（ol)'!A:P,16,0)</f>
        <v>#N/A</v>
      </c>
      <c r="M1095" s="117">
        <f t="shared" si="201"/>
        <v>0</v>
      </c>
      <c r="N1095" s="114" t="e">
        <f>VLOOKUP(C1095,'B2B（ol)'!A:K,11,0)</f>
        <v>#N/A</v>
      </c>
      <c r="O1095" s="114" t="e">
        <f>VLOOKUP(B1095,fulfillment!L:AN,29,0)</f>
        <v>#N/A</v>
      </c>
      <c r="P1095" s="113"/>
      <c r="Q1095" s="61" t="e">
        <f>VLOOKUP(R1095,映射表!A:G,7,0)</f>
        <v>#N/A</v>
      </c>
      <c r="R1095" s="131"/>
      <c r="S1095" s="131"/>
      <c r="T1095" s="131"/>
      <c r="U1095" s="131"/>
      <c r="V1095" s="131"/>
      <c r="W1095" s="131"/>
      <c r="X1095" s="131"/>
      <c r="Y1095" s="131"/>
      <c r="Z1095" s="131"/>
      <c r="AA1095" s="131"/>
      <c r="AB1095" s="61">
        <f t="shared" si="191"/>
        <v>0</v>
      </c>
      <c r="AE1095" s="132"/>
    </row>
    <row r="1096" spans="1:31" s="61" customFormat="1">
      <c r="A1096" s="61" t="e">
        <f t="shared" si="192"/>
        <v>#N/A</v>
      </c>
      <c r="B1096" s="121">
        <f t="shared" si="193"/>
        <v>0</v>
      </c>
      <c r="C1096" s="117" t="e">
        <f>VLOOKUP(B1096,映射表!A:C,3,0)</f>
        <v>#N/A</v>
      </c>
      <c r="D1096" s="121">
        <f t="shared" si="194"/>
        <v>0</v>
      </c>
      <c r="E1096" s="100">
        <f t="shared" si="195"/>
        <v>0</v>
      </c>
      <c r="F1096" s="121">
        <f t="shared" si="196"/>
        <v>0</v>
      </c>
      <c r="G1096" s="121">
        <f t="shared" si="197"/>
        <v>0</v>
      </c>
      <c r="H1096" s="99" t="e">
        <f>VLOOKUP(C1096,'B2B（ol)'!A:J,10,0)*D1096</f>
        <v>#N/A</v>
      </c>
      <c r="I1096" s="101" t="e">
        <f t="shared" si="198"/>
        <v>#DIV/0!</v>
      </c>
      <c r="J1096" s="101">
        <f t="shared" si="199"/>
        <v>0</v>
      </c>
      <c r="K1096" s="121">
        <f t="shared" si="200"/>
        <v>0</v>
      </c>
      <c r="L1096" s="121" t="e">
        <f>VLOOKUP(C1096,'B2B（ol)'!A:P,16,0)</f>
        <v>#N/A</v>
      </c>
      <c r="M1096" s="117">
        <f t="shared" si="201"/>
        <v>0</v>
      </c>
      <c r="N1096" s="114" t="e">
        <f>VLOOKUP(C1096,'B2B（ol)'!A:K,11,0)</f>
        <v>#N/A</v>
      </c>
      <c r="O1096" s="114" t="e">
        <f>VLOOKUP(B1096,fulfillment!L:AN,29,0)</f>
        <v>#N/A</v>
      </c>
      <c r="P1096" s="113"/>
      <c r="Q1096" s="61" t="e">
        <f>VLOOKUP(R1096,映射表!A:G,7,0)</f>
        <v>#N/A</v>
      </c>
      <c r="R1096" s="131"/>
      <c r="S1096" s="131"/>
      <c r="T1096" s="131"/>
      <c r="U1096" s="131"/>
      <c r="V1096" s="131"/>
      <c r="W1096" s="131"/>
      <c r="X1096" s="131"/>
      <c r="Y1096" s="131"/>
      <c r="Z1096" s="131"/>
      <c r="AA1096" s="131"/>
      <c r="AB1096" s="61">
        <f t="shared" si="191"/>
        <v>0</v>
      </c>
      <c r="AE1096" s="132"/>
    </row>
    <row r="1097" spans="1:31" s="61" customFormat="1">
      <c r="A1097" s="61" t="e">
        <f t="shared" si="192"/>
        <v>#N/A</v>
      </c>
      <c r="B1097" s="121">
        <f t="shared" si="193"/>
        <v>0</v>
      </c>
      <c r="C1097" s="117" t="e">
        <f>VLOOKUP(B1097,映射表!A:C,3,0)</f>
        <v>#N/A</v>
      </c>
      <c r="D1097" s="121">
        <f t="shared" si="194"/>
        <v>0</v>
      </c>
      <c r="E1097" s="100">
        <f t="shared" si="195"/>
        <v>0</v>
      </c>
      <c r="F1097" s="121">
        <f t="shared" si="196"/>
        <v>0</v>
      </c>
      <c r="G1097" s="121">
        <f t="shared" si="197"/>
        <v>0</v>
      </c>
      <c r="H1097" s="99" t="e">
        <f>VLOOKUP(C1097,'B2B（ol)'!A:J,10,0)*D1097</f>
        <v>#N/A</v>
      </c>
      <c r="I1097" s="101" t="e">
        <f t="shared" si="198"/>
        <v>#DIV/0!</v>
      </c>
      <c r="J1097" s="101">
        <f t="shared" si="199"/>
        <v>0</v>
      </c>
      <c r="K1097" s="121">
        <f t="shared" si="200"/>
        <v>0</v>
      </c>
      <c r="L1097" s="121" t="e">
        <f>VLOOKUP(C1097,'B2B（ol)'!A:P,16,0)</f>
        <v>#N/A</v>
      </c>
      <c r="M1097" s="117">
        <f t="shared" si="201"/>
        <v>0</v>
      </c>
      <c r="N1097" s="114" t="e">
        <f>VLOOKUP(C1097,'B2B（ol)'!A:K,11,0)</f>
        <v>#N/A</v>
      </c>
      <c r="O1097" s="114" t="e">
        <f>VLOOKUP(B1097,fulfillment!L:AN,29,0)</f>
        <v>#N/A</v>
      </c>
      <c r="P1097" s="113"/>
      <c r="Q1097" s="61" t="e">
        <f>VLOOKUP(R1097,映射表!A:G,7,0)</f>
        <v>#N/A</v>
      </c>
      <c r="R1097" s="131"/>
      <c r="S1097" s="131"/>
      <c r="T1097" s="131"/>
      <c r="U1097" s="131"/>
      <c r="V1097" s="131"/>
      <c r="W1097" s="131"/>
      <c r="X1097" s="131"/>
      <c r="Y1097" s="131"/>
      <c r="Z1097" s="131"/>
      <c r="AA1097" s="131"/>
      <c r="AB1097" s="61">
        <f t="shared" si="191"/>
        <v>0</v>
      </c>
      <c r="AE1097" s="132"/>
    </row>
    <row r="1098" spans="1:31" s="61" customFormat="1">
      <c r="A1098" s="61" t="e">
        <f t="shared" si="192"/>
        <v>#N/A</v>
      </c>
      <c r="B1098" s="121">
        <f t="shared" si="193"/>
        <v>0</v>
      </c>
      <c r="C1098" s="117" t="e">
        <f>VLOOKUP(B1098,映射表!A:C,3,0)</f>
        <v>#N/A</v>
      </c>
      <c r="D1098" s="121">
        <f t="shared" si="194"/>
        <v>0</v>
      </c>
      <c r="E1098" s="100">
        <f t="shared" si="195"/>
        <v>0</v>
      </c>
      <c r="F1098" s="121">
        <f t="shared" si="196"/>
        <v>0</v>
      </c>
      <c r="G1098" s="121">
        <f t="shared" si="197"/>
        <v>0</v>
      </c>
      <c r="H1098" s="99" t="e">
        <f>VLOOKUP(C1098,'B2B（ol)'!A:J,10,0)*D1098</f>
        <v>#N/A</v>
      </c>
      <c r="I1098" s="101" t="e">
        <f t="shared" si="198"/>
        <v>#DIV/0!</v>
      </c>
      <c r="J1098" s="101">
        <f t="shared" si="199"/>
        <v>0</v>
      </c>
      <c r="K1098" s="121">
        <f t="shared" si="200"/>
        <v>0</v>
      </c>
      <c r="L1098" s="121" t="e">
        <f>VLOOKUP(C1098,'B2B（ol)'!A:P,16,0)</f>
        <v>#N/A</v>
      </c>
      <c r="M1098" s="117">
        <f t="shared" si="201"/>
        <v>0</v>
      </c>
      <c r="N1098" s="114" t="e">
        <f>VLOOKUP(C1098,'B2B（ol)'!A:K,11,0)</f>
        <v>#N/A</v>
      </c>
      <c r="O1098" s="114" t="e">
        <f>VLOOKUP(B1098,fulfillment!L:AN,29,0)</f>
        <v>#N/A</v>
      </c>
      <c r="P1098" s="113"/>
      <c r="Q1098" s="61" t="e">
        <f>VLOOKUP(R1098,映射表!A:G,7,0)</f>
        <v>#N/A</v>
      </c>
      <c r="R1098" s="131"/>
      <c r="S1098" s="131"/>
      <c r="T1098" s="131"/>
      <c r="U1098" s="131"/>
      <c r="V1098" s="131"/>
      <c r="W1098" s="131"/>
      <c r="X1098" s="131"/>
      <c r="Y1098" s="131"/>
      <c r="Z1098" s="131"/>
      <c r="AA1098" s="131"/>
      <c r="AB1098" s="61">
        <f t="shared" si="191"/>
        <v>0</v>
      </c>
      <c r="AE1098" s="132"/>
    </row>
    <row r="1099" spans="1:31" s="61" customFormat="1">
      <c r="A1099" s="61" t="e">
        <f t="shared" si="192"/>
        <v>#N/A</v>
      </c>
      <c r="B1099" s="121">
        <f t="shared" si="193"/>
        <v>0</v>
      </c>
      <c r="C1099" s="117" t="e">
        <f>VLOOKUP(B1099,映射表!A:C,3,0)</f>
        <v>#N/A</v>
      </c>
      <c r="D1099" s="121">
        <f t="shared" si="194"/>
        <v>0</v>
      </c>
      <c r="E1099" s="100">
        <f t="shared" si="195"/>
        <v>0</v>
      </c>
      <c r="F1099" s="121">
        <f t="shared" si="196"/>
        <v>0</v>
      </c>
      <c r="G1099" s="121">
        <f t="shared" si="197"/>
        <v>0</v>
      </c>
      <c r="H1099" s="99" t="e">
        <f>VLOOKUP(C1099,'B2B（ol)'!A:J,10,0)*D1099</f>
        <v>#N/A</v>
      </c>
      <c r="I1099" s="101" t="e">
        <f t="shared" si="198"/>
        <v>#DIV/0!</v>
      </c>
      <c r="J1099" s="101">
        <f t="shared" si="199"/>
        <v>0</v>
      </c>
      <c r="K1099" s="121">
        <f t="shared" si="200"/>
        <v>0</v>
      </c>
      <c r="L1099" s="121" t="e">
        <f>VLOOKUP(C1099,'B2B（ol)'!A:P,16,0)</f>
        <v>#N/A</v>
      </c>
      <c r="M1099" s="117">
        <f t="shared" si="201"/>
        <v>0</v>
      </c>
      <c r="N1099" s="114" t="e">
        <f>VLOOKUP(C1099,'B2B（ol)'!A:K,11,0)</f>
        <v>#N/A</v>
      </c>
      <c r="O1099" s="114" t="e">
        <f>VLOOKUP(B1099,fulfillment!L:AN,29,0)</f>
        <v>#N/A</v>
      </c>
      <c r="P1099" s="113"/>
      <c r="Q1099" s="61" t="e">
        <f>VLOOKUP(R1099,映射表!A:G,7,0)</f>
        <v>#N/A</v>
      </c>
      <c r="R1099" s="131"/>
      <c r="S1099" s="131"/>
      <c r="T1099" s="131"/>
      <c r="U1099" s="131"/>
      <c r="V1099" s="131"/>
      <c r="W1099" s="131"/>
      <c r="X1099" s="131"/>
      <c r="Y1099" s="131"/>
      <c r="Z1099" s="131"/>
      <c r="AA1099" s="131"/>
      <c r="AB1099" s="61">
        <f t="shared" si="191"/>
        <v>0</v>
      </c>
      <c r="AE1099" s="132"/>
    </row>
    <row r="1100" spans="1:31" s="61" customFormat="1">
      <c r="A1100" s="61" t="e">
        <f t="shared" si="192"/>
        <v>#N/A</v>
      </c>
      <c r="B1100" s="121">
        <f t="shared" si="193"/>
        <v>0</v>
      </c>
      <c r="C1100" s="117" t="e">
        <f>VLOOKUP(B1100,映射表!A:C,3,0)</f>
        <v>#N/A</v>
      </c>
      <c r="D1100" s="121">
        <f t="shared" si="194"/>
        <v>0</v>
      </c>
      <c r="E1100" s="100">
        <f t="shared" si="195"/>
        <v>0</v>
      </c>
      <c r="F1100" s="121">
        <f t="shared" si="196"/>
        <v>0</v>
      </c>
      <c r="G1100" s="121">
        <f t="shared" si="197"/>
        <v>0</v>
      </c>
      <c r="H1100" s="99" t="e">
        <f>VLOOKUP(C1100,'B2B（ol)'!A:J,10,0)*D1100</f>
        <v>#N/A</v>
      </c>
      <c r="I1100" s="101" t="e">
        <f t="shared" si="198"/>
        <v>#DIV/0!</v>
      </c>
      <c r="J1100" s="101">
        <f t="shared" si="199"/>
        <v>0</v>
      </c>
      <c r="K1100" s="121">
        <f t="shared" si="200"/>
        <v>0</v>
      </c>
      <c r="L1100" s="121" t="e">
        <f>VLOOKUP(C1100,'B2B（ol)'!A:P,16,0)</f>
        <v>#N/A</v>
      </c>
      <c r="M1100" s="117">
        <f t="shared" si="201"/>
        <v>0</v>
      </c>
      <c r="N1100" s="114" t="e">
        <f>VLOOKUP(C1100,'B2B（ol)'!A:K,11,0)</f>
        <v>#N/A</v>
      </c>
      <c r="O1100" s="114" t="e">
        <f>VLOOKUP(B1100,fulfillment!L:AN,29,0)</f>
        <v>#N/A</v>
      </c>
      <c r="P1100" s="113"/>
      <c r="Q1100" s="61" t="e">
        <f>VLOOKUP(R1100,映射表!A:G,7,0)</f>
        <v>#N/A</v>
      </c>
      <c r="R1100" s="131"/>
      <c r="S1100" s="131"/>
      <c r="T1100" s="131"/>
      <c r="U1100" s="131"/>
      <c r="V1100" s="131"/>
      <c r="W1100" s="131"/>
      <c r="X1100" s="131"/>
      <c r="Y1100" s="131"/>
      <c r="Z1100" s="131"/>
      <c r="AA1100" s="131"/>
      <c r="AB1100" s="61">
        <f t="shared" si="191"/>
        <v>0</v>
      </c>
      <c r="AE1100" s="132"/>
    </row>
    <row r="1101" spans="1:31" s="61" customFormat="1">
      <c r="A1101" s="61" t="e">
        <f t="shared" si="192"/>
        <v>#N/A</v>
      </c>
      <c r="B1101" s="121">
        <f t="shared" si="193"/>
        <v>0</v>
      </c>
      <c r="C1101" s="117" t="e">
        <f>VLOOKUP(B1101,映射表!A:C,3,0)</f>
        <v>#N/A</v>
      </c>
      <c r="D1101" s="121">
        <f t="shared" si="194"/>
        <v>0</v>
      </c>
      <c r="E1101" s="100">
        <f t="shared" si="195"/>
        <v>0</v>
      </c>
      <c r="F1101" s="121">
        <f t="shared" si="196"/>
        <v>0</v>
      </c>
      <c r="G1101" s="121">
        <f t="shared" si="197"/>
        <v>0</v>
      </c>
      <c r="H1101" s="99" t="e">
        <f>VLOOKUP(C1101,'B2B（ol)'!A:J,10,0)*D1101</f>
        <v>#N/A</v>
      </c>
      <c r="I1101" s="101" t="e">
        <f t="shared" si="198"/>
        <v>#DIV/0!</v>
      </c>
      <c r="J1101" s="101">
        <f t="shared" si="199"/>
        <v>0</v>
      </c>
      <c r="K1101" s="121">
        <f t="shared" si="200"/>
        <v>0</v>
      </c>
      <c r="L1101" s="121" t="e">
        <f>VLOOKUP(C1101,'B2B（ol)'!A:P,16,0)</f>
        <v>#N/A</v>
      </c>
      <c r="M1101" s="117">
        <f t="shared" si="201"/>
        <v>0</v>
      </c>
      <c r="N1101" s="114" t="e">
        <f>VLOOKUP(C1101,'B2B（ol)'!A:K,11,0)</f>
        <v>#N/A</v>
      </c>
      <c r="O1101" s="114" t="e">
        <f>VLOOKUP(B1101,fulfillment!L:AN,29,0)</f>
        <v>#N/A</v>
      </c>
      <c r="P1101" s="113"/>
      <c r="Q1101" s="61" t="e">
        <f>VLOOKUP(R1101,映射表!A:G,7,0)</f>
        <v>#N/A</v>
      </c>
      <c r="R1101" s="131"/>
      <c r="S1101" s="131"/>
      <c r="T1101" s="131"/>
      <c r="U1101" s="131"/>
      <c r="V1101" s="131"/>
      <c r="W1101" s="131"/>
      <c r="X1101" s="131"/>
      <c r="Y1101" s="131"/>
      <c r="Z1101" s="131"/>
      <c r="AA1101" s="131"/>
      <c r="AB1101" s="61">
        <f t="shared" si="191"/>
        <v>0</v>
      </c>
      <c r="AE1101" s="132"/>
    </row>
    <row r="1102" spans="1:31" s="61" customFormat="1">
      <c r="A1102" s="61" t="e">
        <f t="shared" si="192"/>
        <v>#N/A</v>
      </c>
      <c r="B1102" s="121">
        <f t="shared" si="193"/>
        <v>0</v>
      </c>
      <c r="C1102" s="117" t="e">
        <f>VLOOKUP(B1102,映射表!A:C,3,0)</f>
        <v>#N/A</v>
      </c>
      <c r="D1102" s="121">
        <f t="shared" si="194"/>
        <v>0</v>
      </c>
      <c r="E1102" s="100">
        <f t="shared" si="195"/>
        <v>0</v>
      </c>
      <c r="F1102" s="121">
        <f t="shared" si="196"/>
        <v>0</v>
      </c>
      <c r="G1102" s="121">
        <f t="shared" si="197"/>
        <v>0</v>
      </c>
      <c r="H1102" s="99" t="e">
        <f>VLOOKUP(C1102,'B2B（ol)'!A:J,10,0)*D1102</f>
        <v>#N/A</v>
      </c>
      <c r="I1102" s="101" t="e">
        <f t="shared" si="198"/>
        <v>#DIV/0!</v>
      </c>
      <c r="J1102" s="101">
        <f t="shared" si="199"/>
        <v>0</v>
      </c>
      <c r="K1102" s="121">
        <f t="shared" si="200"/>
        <v>0</v>
      </c>
      <c r="L1102" s="121" t="e">
        <f>VLOOKUP(C1102,'B2B（ol)'!A:P,16,0)</f>
        <v>#N/A</v>
      </c>
      <c r="M1102" s="117">
        <f t="shared" si="201"/>
        <v>0</v>
      </c>
      <c r="N1102" s="114" t="e">
        <f>VLOOKUP(C1102,'B2B（ol)'!A:K,11,0)</f>
        <v>#N/A</v>
      </c>
      <c r="O1102" s="114" t="e">
        <f>VLOOKUP(B1102,fulfillment!L:AN,29,0)</f>
        <v>#N/A</v>
      </c>
      <c r="P1102" s="113"/>
      <c r="Q1102" s="61" t="e">
        <f>VLOOKUP(R1102,映射表!A:G,7,0)</f>
        <v>#N/A</v>
      </c>
      <c r="R1102" s="131"/>
      <c r="S1102" s="131"/>
      <c r="T1102" s="131"/>
      <c r="U1102" s="131"/>
      <c r="V1102" s="131"/>
      <c r="W1102" s="131"/>
      <c r="X1102" s="131"/>
      <c r="Y1102" s="131"/>
      <c r="Z1102" s="131"/>
      <c r="AA1102" s="131"/>
      <c r="AB1102" s="61">
        <f t="shared" si="191"/>
        <v>0</v>
      </c>
      <c r="AE1102" s="132"/>
    </row>
    <row r="1103" spans="1:31" s="61" customFormat="1">
      <c r="A1103" s="61" t="e">
        <f t="shared" si="192"/>
        <v>#N/A</v>
      </c>
      <c r="B1103" s="121">
        <f t="shared" si="193"/>
        <v>0</v>
      </c>
      <c r="C1103" s="117" t="e">
        <f>VLOOKUP(B1103,映射表!A:C,3,0)</f>
        <v>#N/A</v>
      </c>
      <c r="D1103" s="121">
        <f t="shared" si="194"/>
        <v>0</v>
      </c>
      <c r="E1103" s="100">
        <f t="shared" si="195"/>
        <v>0</v>
      </c>
      <c r="F1103" s="121">
        <f t="shared" si="196"/>
        <v>0</v>
      </c>
      <c r="G1103" s="121">
        <f t="shared" si="197"/>
        <v>0</v>
      </c>
      <c r="H1103" s="99" t="e">
        <f>VLOOKUP(C1103,'B2B（ol)'!A:J,10,0)*D1103</f>
        <v>#N/A</v>
      </c>
      <c r="I1103" s="101" t="e">
        <f t="shared" si="198"/>
        <v>#DIV/0!</v>
      </c>
      <c r="J1103" s="101">
        <f t="shared" si="199"/>
        <v>0</v>
      </c>
      <c r="K1103" s="121">
        <f t="shared" si="200"/>
        <v>0</v>
      </c>
      <c r="L1103" s="121" t="e">
        <f>VLOOKUP(C1103,'B2B（ol)'!A:P,16,0)</f>
        <v>#N/A</v>
      </c>
      <c r="M1103" s="117">
        <f t="shared" si="201"/>
        <v>0</v>
      </c>
      <c r="N1103" s="114" t="e">
        <f>VLOOKUP(C1103,'B2B（ol)'!A:K,11,0)</f>
        <v>#N/A</v>
      </c>
      <c r="O1103" s="114" t="e">
        <f>VLOOKUP(B1103,fulfillment!L:AN,29,0)</f>
        <v>#N/A</v>
      </c>
      <c r="P1103" s="113"/>
      <c r="Q1103" s="61" t="e">
        <f>VLOOKUP(R1103,映射表!A:G,7,0)</f>
        <v>#N/A</v>
      </c>
      <c r="R1103" s="131"/>
      <c r="S1103" s="131"/>
      <c r="T1103" s="131"/>
      <c r="U1103" s="131"/>
      <c r="V1103" s="131"/>
      <c r="W1103" s="131"/>
      <c r="X1103" s="131"/>
      <c r="Y1103" s="131"/>
      <c r="Z1103" s="131"/>
      <c r="AA1103" s="131"/>
      <c r="AB1103" s="61">
        <f t="shared" si="191"/>
        <v>0</v>
      </c>
      <c r="AE1103" s="132"/>
    </row>
    <row r="1104" spans="1:31" s="61" customFormat="1">
      <c r="A1104" s="61" t="e">
        <f t="shared" si="192"/>
        <v>#N/A</v>
      </c>
      <c r="B1104" s="121">
        <f t="shared" si="193"/>
        <v>0</v>
      </c>
      <c r="C1104" s="117" t="e">
        <f>VLOOKUP(B1104,映射表!A:C,3,0)</f>
        <v>#N/A</v>
      </c>
      <c r="D1104" s="121">
        <f t="shared" si="194"/>
        <v>0</v>
      </c>
      <c r="E1104" s="100">
        <f t="shared" si="195"/>
        <v>0</v>
      </c>
      <c r="F1104" s="121">
        <f t="shared" si="196"/>
        <v>0</v>
      </c>
      <c r="G1104" s="121">
        <f t="shared" si="197"/>
        <v>0</v>
      </c>
      <c r="H1104" s="99" t="e">
        <f>VLOOKUP(C1104,'B2B（ol)'!A:J,10,0)*D1104</f>
        <v>#N/A</v>
      </c>
      <c r="I1104" s="101" t="e">
        <f t="shared" si="198"/>
        <v>#DIV/0!</v>
      </c>
      <c r="J1104" s="101">
        <f t="shared" si="199"/>
        <v>0</v>
      </c>
      <c r="K1104" s="121">
        <f t="shared" si="200"/>
        <v>0</v>
      </c>
      <c r="L1104" s="121" t="e">
        <f>VLOOKUP(C1104,'B2B（ol)'!A:P,16,0)</f>
        <v>#N/A</v>
      </c>
      <c r="M1104" s="117">
        <f t="shared" si="201"/>
        <v>0</v>
      </c>
      <c r="N1104" s="114" t="e">
        <f>VLOOKUP(C1104,'B2B（ol)'!A:K,11,0)</f>
        <v>#N/A</v>
      </c>
      <c r="O1104" s="114" t="e">
        <f>VLOOKUP(B1104,fulfillment!L:AN,29,0)</f>
        <v>#N/A</v>
      </c>
      <c r="P1104" s="113"/>
      <c r="Q1104" s="61" t="e">
        <f>VLOOKUP(R1104,映射表!A:G,7,0)</f>
        <v>#N/A</v>
      </c>
      <c r="R1104" s="131"/>
      <c r="S1104" s="131"/>
      <c r="T1104" s="131"/>
      <c r="U1104" s="131"/>
      <c r="V1104" s="131"/>
      <c r="W1104" s="131"/>
      <c r="X1104" s="131"/>
      <c r="Y1104" s="131"/>
      <c r="Z1104" s="131"/>
      <c r="AA1104" s="131"/>
      <c r="AB1104" s="61">
        <f t="shared" si="191"/>
        <v>0</v>
      </c>
      <c r="AE1104" s="132"/>
    </row>
    <row r="1105" spans="1:31" s="61" customFormat="1">
      <c r="A1105" s="61" t="e">
        <f t="shared" si="192"/>
        <v>#N/A</v>
      </c>
      <c r="B1105" s="121">
        <f t="shared" si="193"/>
        <v>0</v>
      </c>
      <c r="C1105" s="117" t="e">
        <f>VLOOKUP(B1105,映射表!A:C,3,0)</f>
        <v>#N/A</v>
      </c>
      <c r="D1105" s="121">
        <f t="shared" si="194"/>
        <v>0</v>
      </c>
      <c r="E1105" s="100">
        <f t="shared" si="195"/>
        <v>0</v>
      </c>
      <c r="F1105" s="121">
        <f t="shared" si="196"/>
        <v>0</v>
      </c>
      <c r="G1105" s="121">
        <f t="shared" si="197"/>
        <v>0</v>
      </c>
      <c r="H1105" s="99" t="e">
        <f>VLOOKUP(C1105,'B2B（ol)'!A:J,10,0)*D1105</f>
        <v>#N/A</v>
      </c>
      <c r="I1105" s="101" t="e">
        <f t="shared" si="198"/>
        <v>#DIV/0!</v>
      </c>
      <c r="J1105" s="101">
        <f t="shared" si="199"/>
        <v>0</v>
      </c>
      <c r="K1105" s="121">
        <f t="shared" si="200"/>
        <v>0</v>
      </c>
      <c r="L1105" s="121" t="e">
        <f>VLOOKUP(C1105,'B2B（ol)'!A:P,16,0)</f>
        <v>#N/A</v>
      </c>
      <c r="M1105" s="117">
        <f t="shared" si="201"/>
        <v>0</v>
      </c>
      <c r="N1105" s="114" t="e">
        <f>VLOOKUP(C1105,'B2B（ol)'!A:K,11,0)</f>
        <v>#N/A</v>
      </c>
      <c r="O1105" s="114" t="e">
        <f>VLOOKUP(B1105,fulfillment!L:AN,29,0)</f>
        <v>#N/A</v>
      </c>
      <c r="P1105" s="113"/>
      <c r="Q1105" s="61" t="e">
        <f>VLOOKUP(R1105,映射表!A:G,7,0)</f>
        <v>#N/A</v>
      </c>
      <c r="R1105" s="131"/>
      <c r="S1105" s="131"/>
      <c r="T1105" s="131"/>
      <c r="U1105" s="131"/>
      <c r="V1105" s="131"/>
      <c r="W1105" s="131"/>
      <c r="X1105" s="131"/>
      <c r="Y1105" s="131"/>
      <c r="Z1105" s="131"/>
      <c r="AA1105" s="131"/>
      <c r="AB1105" s="61">
        <f t="shared" si="191"/>
        <v>0</v>
      </c>
      <c r="AE1105" s="132"/>
    </row>
    <row r="1106" spans="1:31" s="61" customFormat="1">
      <c r="A1106" s="61" t="e">
        <f t="shared" si="192"/>
        <v>#N/A</v>
      </c>
      <c r="B1106" s="121">
        <f t="shared" si="193"/>
        <v>0</v>
      </c>
      <c r="C1106" s="117" t="e">
        <f>VLOOKUP(B1106,映射表!A:C,3,0)</f>
        <v>#N/A</v>
      </c>
      <c r="D1106" s="121">
        <f t="shared" si="194"/>
        <v>0</v>
      </c>
      <c r="E1106" s="100">
        <f t="shared" si="195"/>
        <v>0</v>
      </c>
      <c r="F1106" s="121">
        <f t="shared" si="196"/>
        <v>0</v>
      </c>
      <c r="G1106" s="121">
        <f t="shared" si="197"/>
        <v>0</v>
      </c>
      <c r="H1106" s="99" t="e">
        <f>VLOOKUP(C1106,'B2B（ol)'!A:J,10,0)*D1106</f>
        <v>#N/A</v>
      </c>
      <c r="I1106" s="101" t="e">
        <f t="shared" si="198"/>
        <v>#DIV/0!</v>
      </c>
      <c r="J1106" s="101">
        <f t="shared" si="199"/>
        <v>0</v>
      </c>
      <c r="K1106" s="121">
        <f t="shared" si="200"/>
        <v>0</v>
      </c>
      <c r="L1106" s="121" t="e">
        <f>VLOOKUP(C1106,'B2B（ol)'!A:P,16,0)</f>
        <v>#N/A</v>
      </c>
      <c r="M1106" s="117">
        <f t="shared" si="201"/>
        <v>0</v>
      </c>
      <c r="N1106" s="114" t="e">
        <f>VLOOKUP(C1106,'B2B（ol)'!A:K,11,0)</f>
        <v>#N/A</v>
      </c>
      <c r="O1106" s="114" t="e">
        <f>VLOOKUP(B1106,fulfillment!L:AN,29,0)</f>
        <v>#N/A</v>
      </c>
      <c r="P1106" s="113"/>
      <c r="Q1106" s="61" t="e">
        <f>VLOOKUP(R1106,映射表!A:G,7,0)</f>
        <v>#N/A</v>
      </c>
      <c r="R1106" s="131"/>
      <c r="S1106" s="131"/>
      <c r="T1106" s="131"/>
      <c r="U1106" s="131"/>
      <c r="V1106" s="131"/>
      <c r="W1106" s="131"/>
      <c r="X1106" s="131"/>
      <c r="Y1106" s="131"/>
      <c r="Z1106" s="131"/>
      <c r="AA1106" s="131"/>
      <c r="AB1106" s="61">
        <f t="shared" si="191"/>
        <v>0</v>
      </c>
      <c r="AE1106" s="132"/>
    </row>
    <row r="1107" spans="1:31" s="61" customFormat="1">
      <c r="A1107" s="61" t="e">
        <f t="shared" si="192"/>
        <v>#N/A</v>
      </c>
      <c r="B1107" s="121">
        <f t="shared" si="193"/>
        <v>0</v>
      </c>
      <c r="C1107" s="117" t="e">
        <f>VLOOKUP(B1107,映射表!A:C,3,0)</f>
        <v>#N/A</v>
      </c>
      <c r="D1107" s="121">
        <f t="shared" si="194"/>
        <v>0</v>
      </c>
      <c r="E1107" s="100">
        <f t="shared" si="195"/>
        <v>0</v>
      </c>
      <c r="F1107" s="121">
        <f t="shared" si="196"/>
        <v>0</v>
      </c>
      <c r="G1107" s="121">
        <f t="shared" si="197"/>
        <v>0</v>
      </c>
      <c r="H1107" s="99" t="e">
        <f>VLOOKUP(C1107,'B2B（ol)'!A:J,10,0)*D1107</f>
        <v>#N/A</v>
      </c>
      <c r="I1107" s="101" t="e">
        <f t="shared" si="198"/>
        <v>#DIV/0!</v>
      </c>
      <c r="J1107" s="101">
        <f t="shared" si="199"/>
        <v>0</v>
      </c>
      <c r="K1107" s="121">
        <f t="shared" si="200"/>
        <v>0</v>
      </c>
      <c r="L1107" s="121" t="e">
        <f>VLOOKUP(C1107,'B2B（ol)'!A:P,16,0)</f>
        <v>#N/A</v>
      </c>
      <c r="M1107" s="117">
        <f t="shared" si="201"/>
        <v>0</v>
      </c>
      <c r="N1107" s="114" t="e">
        <f>VLOOKUP(C1107,'B2B（ol)'!A:K,11,0)</f>
        <v>#N/A</v>
      </c>
      <c r="O1107" s="114" t="e">
        <f>VLOOKUP(B1107,fulfillment!L:AN,29,0)</f>
        <v>#N/A</v>
      </c>
      <c r="P1107" s="113"/>
      <c r="Q1107" s="61" t="e">
        <f>VLOOKUP(R1107,映射表!A:G,7,0)</f>
        <v>#N/A</v>
      </c>
      <c r="R1107" s="131"/>
      <c r="S1107" s="131"/>
      <c r="T1107" s="131"/>
      <c r="U1107" s="131"/>
      <c r="V1107" s="131"/>
      <c r="W1107" s="131"/>
      <c r="X1107" s="131"/>
      <c r="Y1107" s="131"/>
      <c r="Z1107" s="131"/>
      <c r="AA1107" s="131"/>
      <c r="AB1107" s="61">
        <f t="shared" si="191"/>
        <v>0</v>
      </c>
      <c r="AE1107" s="132"/>
    </row>
    <row r="1108" spans="1:31" s="61" customFormat="1">
      <c r="A1108" s="61" t="e">
        <f t="shared" si="192"/>
        <v>#N/A</v>
      </c>
      <c r="B1108" s="121">
        <f t="shared" si="193"/>
        <v>0</v>
      </c>
      <c r="C1108" s="117" t="e">
        <f>VLOOKUP(B1108,映射表!A:C,3,0)</f>
        <v>#N/A</v>
      </c>
      <c r="D1108" s="121">
        <f t="shared" si="194"/>
        <v>0</v>
      </c>
      <c r="E1108" s="100">
        <f t="shared" si="195"/>
        <v>0</v>
      </c>
      <c r="F1108" s="121">
        <f t="shared" si="196"/>
        <v>0</v>
      </c>
      <c r="G1108" s="121">
        <f t="shared" si="197"/>
        <v>0</v>
      </c>
      <c r="H1108" s="99" t="e">
        <f>VLOOKUP(C1108,'B2B（ol)'!A:J,10,0)*D1108</f>
        <v>#N/A</v>
      </c>
      <c r="I1108" s="101" t="e">
        <f t="shared" si="198"/>
        <v>#DIV/0!</v>
      </c>
      <c r="J1108" s="101">
        <f t="shared" si="199"/>
        <v>0</v>
      </c>
      <c r="K1108" s="121">
        <f t="shared" si="200"/>
        <v>0</v>
      </c>
      <c r="L1108" s="121" t="e">
        <f>VLOOKUP(C1108,'B2B（ol)'!A:P,16,0)</f>
        <v>#N/A</v>
      </c>
      <c r="M1108" s="117">
        <f t="shared" si="201"/>
        <v>0</v>
      </c>
      <c r="N1108" s="114" t="e">
        <f>VLOOKUP(C1108,'B2B（ol)'!A:K,11,0)</f>
        <v>#N/A</v>
      </c>
      <c r="O1108" s="114" t="e">
        <f>VLOOKUP(B1108,fulfillment!L:AN,29,0)</f>
        <v>#N/A</v>
      </c>
      <c r="P1108" s="113"/>
      <c r="Q1108" s="61" t="e">
        <f>VLOOKUP(R1108,映射表!A:G,7,0)</f>
        <v>#N/A</v>
      </c>
      <c r="R1108" s="131"/>
      <c r="S1108" s="131"/>
      <c r="T1108" s="131"/>
      <c r="U1108" s="131"/>
      <c r="V1108" s="131"/>
      <c r="W1108" s="131"/>
      <c r="X1108" s="131"/>
      <c r="Y1108" s="131"/>
      <c r="Z1108" s="131"/>
      <c r="AA1108" s="131"/>
      <c r="AB1108" s="61">
        <f t="shared" si="191"/>
        <v>0</v>
      </c>
      <c r="AE1108" s="132"/>
    </row>
    <row r="1109" spans="1:31" s="61" customFormat="1">
      <c r="A1109" s="61" t="e">
        <f t="shared" si="192"/>
        <v>#N/A</v>
      </c>
      <c r="B1109" s="121">
        <f t="shared" si="193"/>
        <v>0</v>
      </c>
      <c r="C1109" s="117" t="e">
        <f>VLOOKUP(B1109,映射表!A:C,3,0)</f>
        <v>#N/A</v>
      </c>
      <c r="D1109" s="121">
        <f t="shared" si="194"/>
        <v>0</v>
      </c>
      <c r="E1109" s="100">
        <f t="shared" si="195"/>
        <v>0</v>
      </c>
      <c r="F1109" s="121">
        <f t="shared" si="196"/>
        <v>0</v>
      </c>
      <c r="G1109" s="121">
        <f t="shared" si="197"/>
        <v>0</v>
      </c>
      <c r="H1109" s="99" t="e">
        <f>VLOOKUP(C1109,'B2B（ol)'!A:J,10,0)*D1109</f>
        <v>#N/A</v>
      </c>
      <c r="I1109" s="101" t="e">
        <f t="shared" si="198"/>
        <v>#DIV/0!</v>
      </c>
      <c r="J1109" s="101">
        <f t="shared" si="199"/>
        <v>0</v>
      </c>
      <c r="K1109" s="121">
        <f t="shared" si="200"/>
        <v>0</v>
      </c>
      <c r="L1109" s="121" t="e">
        <f>VLOOKUP(C1109,'B2B（ol)'!A:P,16,0)</f>
        <v>#N/A</v>
      </c>
      <c r="M1109" s="117">
        <f t="shared" si="201"/>
        <v>0</v>
      </c>
      <c r="N1109" s="114" t="e">
        <f>VLOOKUP(C1109,'B2B（ol)'!A:K,11,0)</f>
        <v>#N/A</v>
      </c>
      <c r="O1109" s="114" t="e">
        <f>VLOOKUP(B1109,fulfillment!L:AN,29,0)</f>
        <v>#N/A</v>
      </c>
      <c r="P1109" s="113"/>
      <c r="Q1109" s="61" t="e">
        <f>VLOOKUP(R1109,映射表!A:G,7,0)</f>
        <v>#N/A</v>
      </c>
      <c r="R1109" s="131"/>
      <c r="S1109" s="131"/>
      <c r="T1109" s="131"/>
      <c r="U1109" s="131"/>
      <c r="V1109" s="131"/>
      <c r="W1109" s="131"/>
      <c r="X1109" s="131"/>
      <c r="Y1109" s="131"/>
      <c r="Z1109" s="131"/>
      <c r="AA1109" s="131"/>
      <c r="AB1109" s="61">
        <f t="shared" si="191"/>
        <v>0</v>
      </c>
      <c r="AE1109" s="132"/>
    </row>
    <row r="1110" spans="1:31" s="61" customFormat="1">
      <c r="A1110" s="61" t="e">
        <f t="shared" si="192"/>
        <v>#N/A</v>
      </c>
      <c r="B1110" s="121">
        <f t="shared" si="193"/>
        <v>0</v>
      </c>
      <c r="C1110" s="117" t="e">
        <f>VLOOKUP(B1110,映射表!A:C,3,0)</f>
        <v>#N/A</v>
      </c>
      <c r="D1110" s="121">
        <f t="shared" si="194"/>
        <v>0</v>
      </c>
      <c r="E1110" s="100">
        <f t="shared" si="195"/>
        <v>0</v>
      </c>
      <c r="F1110" s="121">
        <f t="shared" si="196"/>
        <v>0</v>
      </c>
      <c r="G1110" s="121">
        <f t="shared" si="197"/>
        <v>0</v>
      </c>
      <c r="H1110" s="99" t="e">
        <f>VLOOKUP(C1110,'B2B（ol)'!A:J,10,0)*D1110</f>
        <v>#N/A</v>
      </c>
      <c r="I1110" s="101" t="e">
        <f t="shared" si="198"/>
        <v>#DIV/0!</v>
      </c>
      <c r="J1110" s="101">
        <f t="shared" si="199"/>
        <v>0</v>
      </c>
      <c r="K1110" s="121">
        <f t="shared" si="200"/>
        <v>0</v>
      </c>
      <c r="L1110" s="121" t="e">
        <f>VLOOKUP(C1110,'B2B（ol)'!A:P,16,0)</f>
        <v>#N/A</v>
      </c>
      <c r="M1110" s="117">
        <f t="shared" si="201"/>
        <v>0</v>
      </c>
      <c r="N1110" s="114" t="e">
        <f>VLOOKUP(C1110,'B2B（ol)'!A:K,11,0)</f>
        <v>#N/A</v>
      </c>
      <c r="O1110" s="114" t="e">
        <f>VLOOKUP(B1110,fulfillment!L:AN,29,0)</f>
        <v>#N/A</v>
      </c>
      <c r="P1110" s="113"/>
      <c r="Q1110" s="61" t="e">
        <f>VLOOKUP(R1110,映射表!A:G,7,0)</f>
        <v>#N/A</v>
      </c>
      <c r="R1110" s="131"/>
      <c r="S1110" s="131"/>
      <c r="T1110" s="131"/>
      <c r="U1110" s="131"/>
      <c r="V1110" s="131"/>
      <c r="W1110" s="131"/>
      <c r="X1110" s="131"/>
      <c r="Y1110" s="131"/>
      <c r="Z1110" s="131"/>
      <c r="AA1110" s="131"/>
      <c r="AB1110" s="61">
        <f t="shared" si="191"/>
        <v>0</v>
      </c>
      <c r="AE1110" s="132"/>
    </row>
    <row r="1111" spans="1:31" s="61" customFormat="1">
      <c r="A1111" s="61" t="e">
        <f t="shared" si="192"/>
        <v>#N/A</v>
      </c>
      <c r="B1111" s="121">
        <f t="shared" si="193"/>
        <v>0</v>
      </c>
      <c r="C1111" s="117" t="e">
        <f>VLOOKUP(B1111,映射表!A:C,3,0)</f>
        <v>#N/A</v>
      </c>
      <c r="D1111" s="121">
        <f t="shared" si="194"/>
        <v>0</v>
      </c>
      <c r="E1111" s="100">
        <f t="shared" si="195"/>
        <v>0</v>
      </c>
      <c r="F1111" s="121">
        <f t="shared" si="196"/>
        <v>0</v>
      </c>
      <c r="G1111" s="121">
        <f t="shared" si="197"/>
        <v>0</v>
      </c>
      <c r="H1111" s="99" t="e">
        <f>VLOOKUP(C1111,'B2B（ol)'!A:J,10,0)*D1111</f>
        <v>#N/A</v>
      </c>
      <c r="I1111" s="101" t="e">
        <f t="shared" si="198"/>
        <v>#DIV/0!</v>
      </c>
      <c r="J1111" s="101">
        <f t="shared" si="199"/>
        <v>0</v>
      </c>
      <c r="K1111" s="121">
        <f t="shared" si="200"/>
        <v>0</v>
      </c>
      <c r="L1111" s="121" t="e">
        <f>VLOOKUP(C1111,'B2B（ol)'!A:P,16,0)</f>
        <v>#N/A</v>
      </c>
      <c r="M1111" s="117">
        <f t="shared" si="201"/>
        <v>0</v>
      </c>
      <c r="N1111" s="114" t="e">
        <f>VLOOKUP(C1111,'B2B（ol)'!A:K,11,0)</f>
        <v>#N/A</v>
      </c>
      <c r="O1111" s="114" t="e">
        <f>VLOOKUP(B1111,fulfillment!L:AN,29,0)</f>
        <v>#N/A</v>
      </c>
      <c r="P1111" s="113"/>
      <c r="Q1111" s="61" t="e">
        <f>VLOOKUP(R1111,映射表!A:G,7,0)</f>
        <v>#N/A</v>
      </c>
      <c r="R1111" s="131"/>
      <c r="S1111" s="131"/>
      <c r="T1111" s="131"/>
      <c r="U1111" s="131"/>
      <c r="V1111" s="131"/>
      <c r="W1111" s="131"/>
      <c r="X1111" s="131"/>
      <c r="Y1111" s="131"/>
      <c r="Z1111" s="131"/>
      <c r="AA1111" s="131"/>
      <c r="AB1111" s="61">
        <f t="shared" si="191"/>
        <v>0</v>
      </c>
      <c r="AE1111" s="132"/>
    </row>
    <row r="1112" spans="1:31" s="61" customFormat="1">
      <c r="A1112" s="61" t="e">
        <f t="shared" si="192"/>
        <v>#N/A</v>
      </c>
      <c r="B1112" s="121">
        <f t="shared" si="193"/>
        <v>0</v>
      </c>
      <c r="C1112" s="117" t="e">
        <f>VLOOKUP(B1112,映射表!A:C,3,0)</f>
        <v>#N/A</v>
      </c>
      <c r="D1112" s="121">
        <f t="shared" si="194"/>
        <v>0</v>
      </c>
      <c r="E1112" s="100">
        <f t="shared" si="195"/>
        <v>0</v>
      </c>
      <c r="F1112" s="121">
        <f t="shared" si="196"/>
        <v>0</v>
      </c>
      <c r="G1112" s="121">
        <f t="shared" si="197"/>
        <v>0</v>
      </c>
      <c r="H1112" s="99" t="e">
        <f>VLOOKUP(C1112,'B2B（ol)'!A:J,10,0)*D1112</f>
        <v>#N/A</v>
      </c>
      <c r="I1112" s="101" t="e">
        <f t="shared" si="198"/>
        <v>#DIV/0!</v>
      </c>
      <c r="J1112" s="101">
        <f t="shared" si="199"/>
        <v>0</v>
      </c>
      <c r="K1112" s="121">
        <f t="shared" si="200"/>
        <v>0</v>
      </c>
      <c r="L1112" s="121" t="e">
        <f>VLOOKUP(C1112,'B2B（ol)'!A:P,16,0)</f>
        <v>#N/A</v>
      </c>
      <c r="M1112" s="117">
        <f t="shared" si="201"/>
        <v>0</v>
      </c>
      <c r="N1112" s="114" t="e">
        <f>VLOOKUP(C1112,'B2B（ol)'!A:K,11,0)</f>
        <v>#N/A</v>
      </c>
      <c r="O1112" s="114" t="e">
        <f>VLOOKUP(B1112,fulfillment!L:AN,29,0)</f>
        <v>#N/A</v>
      </c>
      <c r="P1112" s="113"/>
      <c r="Q1112" s="61" t="e">
        <f>VLOOKUP(R1112,映射表!A:G,7,0)</f>
        <v>#N/A</v>
      </c>
      <c r="R1112" s="131"/>
      <c r="S1112" s="131"/>
      <c r="T1112" s="131"/>
      <c r="U1112" s="131"/>
      <c r="V1112" s="131"/>
      <c r="W1112" s="131"/>
      <c r="X1112" s="131"/>
      <c r="Y1112" s="131"/>
      <c r="Z1112" s="131"/>
      <c r="AA1112" s="131"/>
      <c r="AB1112" s="61">
        <f t="shared" si="191"/>
        <v>0</v>
      </c>
      <c r="AE1112" s="132"/>
    </row>
    <row r="1113" spans="1:31" s="61" customFormat="1">
      <c r="A1113" s="61" t="e">
        <f t="shared" si="192"/>
        <v>#N/A</v>
      </c>
      <c r="B1113" s="121">
        <f t="shared" si="193"/>
        <v>0</v>
      </c>
      <c r="C1113" s="117" t="e">
        <f>VLOOKUP(B1113,映射表!A:C,3,0)</f>
        <v>#N/A</v>
      </c>
      <c r="D1113" s="121">
        <f t="shared" si="194"/>
        <v>0</v>
      </c>
      <c r="E1113" s="100">
        <f t="shared" si="195"/>
        <v>0</v>
      </c>
      <c r="F1113" s="121">
        <f t="shared" si="196"/>
        <v>0</v>
      </c>
      <c r="G1113" s="121">
        <f t="shared" si="197"/>
        <v>0</v>
      </c>
      <c r="H1113" s="99" t="e">
        <f>VLOOKUP(C1113,'B2B（ol)'!A:J,10,0)*D1113</f>
        <v>#N/A</v>
      </c>
      <c r="I1113" s="101" t="e">
        <f t="shared" si="198"/>
        <v>#DIV/0!</v>
      </c>
      <c r="J1113" s="101">
        <f t="shared" si="199"/>
        <v>0</v>
      </c>
      <c r="K1113" s="121">
        <f t="shared" si="200"/>
        <v>0</v>
      </c>
      <c r="L1113" s="121" t="e">
        <f>VLOOKUP(C1113,'B2B（ol)'!A:P,16,0)</f>
        <v>#N/A</v>
      </c>
      <c r="M1113" s="117">
        <f t="shared" si="201"/>
        <v>0</v>
      </c>
      <c r="N1113" s="114" t="e">
        <f>VLOOKUP(C1113,'B2B（ol)'!A:K,11,0)</f>
        <v>#N/A</v>
      </c>
      <c r="O1113" s="114" t="e">
        <f>VLOOKUP(B1113,fulfillment!L:AN,29,0)</f>
        <v>#N/A</v>
      </c>
      <c r="P1113" s="113"/>
      <c r="Q1113" s="61" t="e">
        <f>VLOOKUP(R1113,映射表!A:G,7,0)</f>
        <v>#N/A</v>
      </c>
      <c r="R1113" s="131"/>
      <c r="S1113" s="131"/>
      <c r="T1113" s="131"/>
      <c r="U1113" s="131"/>
      <c r="V1113" s="131"/>
      <c r="W1113" s="131"/>
      <c r="X1113" s="131"/>
      <c r="Y1113" s="131"/>
      <c r="Z1113" s="131"/>
      <c r="AA1113" s="131"/>
      <c r="AB1113" s="61">
        <f t="shared" si="191"/>
        <v>0</v>
      </c>
      <c r="AE1113" s="132"/>
    </row>
    <row r="1114" spans="1:31" s="61" customFormat="1">
      <c r="A1114" s="61" t="e">
        <f t="shared" si="192"/>
        <v>#N/A</v>
      </c>
      <c r="B1114" s="121">
        <f t="shared" si="193"/>
        <v>0</v>
      </c>
      <c r="C1114" s="117" t="e">
        <f>VLOOKUP(B1114,映射表!A:C,3,0)</f>
        <v>#N/A</v>
      </c>
      <c r="D1114" s="121">
        <f t="shared" si="194"/>
        <v>0</v>
      </c>
      <c r="E1114" s="100">
        <f t="shared" si="195"/>
        <v>0</v>
      </c>
      <c r="F1114" s="121">
        <f t="shared" si="196"/>
        <v>0</v>
      </c>
      <c r="G1114" s="121">
        <f t="shared" si="197"/>
        <v>0</v>
      </c>
      <c r="H1114" s="99" t="e">
        <f>VLOOKUP(C1114,'B2B（ol)'!A:J,10,0)*D1114</f>
        <v>#N/A</v>
      </c>
      <c r="I1114" s="101" t="e">
        <f t="shared" si="198"/>
        <v>#DIV/0!</v>
      </c>
      <c r="J1114" s="101">
        <f t="shared" si="199"/>
        <v>0</v>
      </c>
      <c r="K1114" s="121">
        <f t="shared" si="200"/>
        <v>0</v>
      </c>
      <c r="L1114" s="121" t="e">
        <f>VLOOKUP(C1114,'B2B（ol)'!A:P,16,0)</f>
        <v>#N/A</v>
      </c>
      <c r="M1114" s="117">
        <f t="shared" si="201"/>
        <v>0</v>
      </c>
      <c r="N1114" s="114" t="e">
        <f>VLOOKUP(C1114,'B2B（ol)'!A:K,11,0)</f>
        <v>#N/A</v>
      </c>
      <c r="O1114" s="114" t="e">
        <f>VLOOKUP(B1114,fulfillment!L:AN,29,0)</f>
        <v>#N/A</v>
      </c>
      <c r="P1114" s="113"/>
      <c r="Q1114" s="61" t="e">
        <f>VLOOKUP(R1114,映射表!A:G,7,0)</f>
        <v>#N/A</v>
      </c>
      <c r="R1114" s="131"/>
      <c r="S1114" s="131"/>
      <c r="T1114" s="131"/>
      <c r="U1114" s="131"/>
      <c r="V1114" s="131"/>
      <c r="W1114" s="131"/>
      <c r="X1114" s="131"/>
      <c r="Y1114" s="131"/>
      <c r="Z1114" s="131"/>
      <c r="AA1114" s="131"/>
      <c r="AB1114" s="61">
        <f t="shared" si="191"/>
        <v>0</v>
      </c>
      <c r="AE1114" s="132"/>
    </row>
    <row r="1115" spans="1:31" s="61" customFormat="1">
      <c r="A1115" s="61" t="e">
        <f t="shared" si="192"/>
        <v>#N/A</v>
      </c>
      <c r="B1115" s="121">
        <f t="shared" si="193"/>
        <v>0</v>
      </c>
      <c r="C1115" s="117" t="e">
        <f>VLOOKUP(B1115,映射表!A:C,3,0)</f>
        <v>#N/A</v>
      </c>
      <c r="D1115" s="121">
        <f t="shared" si="194"/>
        <v>0</v>
      </c>
      <c r="E1115" s="100">
        <f t="shared" si="195"/>
        <v>0</v>
      </c>
      <c r="F1115" s="121">
        <f t="shared" si="196"/>
        <v>0</v>
      </c>
      <c r="G1115" s="121">
        <f t="shared" si="197"/>
        <v>0</v>
      </c>
      <c r="H1115" s="99" t="e">
        <f>VLOOKUP(C1115,'B2B（ol)'!A:J,10,0)*D1115</f>
        <v>#N/A</v>
      </c>
      <c r="I1115" s="101" t="e">
        <f t="shared" si="198"/>
        <v>#DIV/0!</v>
      </c>
      <c r="J1115" s="101">
        <f t="shared" si="199"/>
        <v>0</v>
      </c>
      <c r="K1115" s="121">
        <f t="shared" si="200"/>
        <v>0</v>
      </c>
      <c r="L1115" s="121" t="e">
        <f>VLOOKUP(C1115,'B2B（ol)'!A:P,16,0)</f>
        <v>#N/A</v>
      </c>
      <c r="M1115" s="117">
        <f t="shared" si="201"/>
        <v>0</v>
      </c>
      <c r="N1115" s="114" t="e">
        <f>VLOOKUP(C1115,'B2B（ol)'!A:K,11,0)</f>
        <v>#N/A</v>
      </c>
      <c r="O1115" s="114" t="e">
        <f>VLOOKUP(B1115,fulfillment!L:AN,29,0)</f>
        <v>#N/A</v>
      </c>
      <c r="P1115" s="113"/>
      <c r="Q1115" s="61" t="e">
        <f>VLOOKUP(R1115,映射表!A:G,7,0)</f>
        <v>#N/A</v>
      </c>
      <c r="R1115" s="131"/>
      <c r="S1115" s="131"/>
      <c r="T1115" s="131"/>
      <c r="U1115" s="131"/>
      <c r="V1115" s="131"/>
      <c r="W1115" s="131"/>
      <c r="X1115" s="131"/>
      <c r="Y1115" s="131"/>
      <c r="Z1115" s="131"/>
      <c r="AA1115" s="131"/>
      <c r="AB1115" s="61">
        <f t="shared" ref="AB1115:AB1178" si="202">M1115</f>
        <v>0</v>
      </c>
      <c r="AE1115" s="132"/>
    </row>
    <row r="1116" spans="1:31" s="61" customFormat="1">
      <c r="A1116" s="61" t="e">
        <f t="shared" si="192"/>
        <v>#N/A</v>
      </c>
      <c r="B1116" s="121">
        <f t="shared" si="193"/>
        <v>0</v>
      </c>
      <c r="C1116" s="117" t="e">
        <f>VLOOKUP(B1116,映射表!A:C,3,0)</f>
        <v>#N/A</v>
      </c>
      <c r="D1116" s="121">
        <f t="shared" si="194"/>
        <v>0</v>
      </c>
      <c r="E1116" s="100">
        <f t="shared" si="195"/>
        <v>0</v>
      </c>
      <c r="F1116" s="121">
        <f t="shared" si="196"/>
        <v>0</v>
      </c>
      <c r="G1116" s="121">
        <f t="shared" si="197"/>
        <v>0</v>
      </c>
      <c r="H1116" s="99" t="e">
        <f>VLOOKUP(C1116,'B2B（ol)'!A:J,10,0)*D1116</f>
        <v>#N/A</v>
      </c>
      <c r="I1116" s="101" t="e">
        <f t="shared" si="198"/>
        <v>#DIV/0!</v>
      </c>
      <c r="J1116" s="101">
        <f t="shared" si="199"/>
        <v>0</v>
      </c>
      <c r="K1116" s="121">
        <f t="shared" si="200"/>
        <v>0</v>
      </c>
      <c r="L1116" s="121" t="e">
        <f>VLOOKUP(C1116,'B2B（ol)'!A:P,16,0)</f>
        <v>#N/A</v>
      </c>
      <c r="M1116" s="117">
        <f t="shared" si="201"/>
        <v>0</v>
      </c>
      <c r="N1116" s="114" t="e">
        <f>VLOOKUP(C1116,'B2B（ol)'!A:K,11,0)</f>
        <v>#N/A</v>
      </c>
      <c r="O1116" s="114" t="e">
        <f>VLOOKUP(B1116,fulfillment!L:AN,29,0)</f>
        <v>#N/A</v>
      </c>
      <c r="P1116" s="113"/>
      <c r="Q1116" s="61" t="e">
        <f>VLOOKUP(R1116,映射表!A:G,7,0)</f>
        <v>#N/A</v>
      </c>
      <c r="R1116" s="131"/>
      <c r="S1116" s="131"/>
      <c r="T1116" s="131"/>
      <c r="U1116" s="131"/>
      <c r="V1116" s="131"/>
      <c r="W1116" s="131"/>
      <c r="X1116" s="131"/>
      <c r="Y1116" s="131"/>
      <c r="Z1116" s="131"/>
      <c r="AA1116" s="131"/>
      <c r="AB1116" s="61">
        <f t="shared" si="202"/>
        <v>0</v>
      </c>
      <c r="AE1116" s="132"/>
    </row>
    <row r="1117" spans="1:31" s="61" customFormat="1">
      <c r="A1117" s="61" t="e">
        <f t="shared" si="192"/>
        <v>#N/A</v>
      </c>
      <c r="B1117" s="121">
        <f t="shared" si="193"/>
        <v>0</v>
      </c>
      <c r="C1117" s="117" t="e">
        <f>VLOOKUP(B1117,映射表!A:C,3,0)</f>
        <v>#N/A</v>
      </c>
      <c r="D1117" s="121">
        <f t="shared" si="194"/>
        <v>0</v>
      </c>
      <c r="E1117" s="100">
        <f t="shared" si="195"/>
        <v>0</v>
      </c>
      <c r="F1117" s="121">
        <f t="shared" si="196"/>
        <v>0</v>
      </c>
      <c r="G1117" s="121">
        <f t="shared" si="197"/>
        <v>0</v>
      </c>
      <c r="H1117" s="99" t="e">
        <f>VLOOKUP(C1117,'B2B（ol)'!A:J,10,0)*D1117</f>
        <v>#N/A</v>
      </c>
      <c r="I1117" s="101" t="e">
        <f t="shared" si="198"/>
        <v>#DIV/0!</v>
      </c>
      <c r="J1117" s="101">
        <f t="shared" si="199"/>
        <v>0</v>
      </c>
      <c r="K1117" s="121">
        <f t="shared" si="200"/>
        <v>0</v>
      </c>
      <c r="L1117" s="121" t="e">
        <f>VLOOKUP(C1117,'B2B（ol)'!A:P,16,0)</f>
        <v>#N/A</v>
      </c>
      <c r="M1117" s="117">
        <f t="shared" si="201"/>
        <v>0</v>
      </c>
      <c r="N1117" s="114" t="e">
        <f>VLOOKUP(C1117,'B2B（ol)'!A:K,11,0)</f>
        <v>#N/A</v>
      </c>
      <c r="O1117" s="114" t="e">
        <f>VLOOKUP(B1117,fulfillment!L:AN,29,0)</f>
        <v>#N/A</v>
      </c>
      <c r="P1117" s="113"/>
      <c r="Q1117" s="61" t="e">
        <f>VLOOKUP(R1117,映射表!A:G,7,0)</f>
        <v>#N/A</v>
      </c>
      <c r="R1117" s="131"/>
      <c r="S1117" s="131"/>
      <c r="T1117" s="131"/>
      <c r="U1117" s="131"/>
      <c r="V1117" s="131"/>
      <c r="W1117" s="131"/>
      <c r="X1117" s="131"/>
      <c r="Y1117" s="131"/>
      <c r="Z1117" s="131"/>
      <c r="AA1117" s="131"/>
      <c r="AB1117" s="61">
        <f t="shared" si="202"/>
        <v>0</v>
      </c>
      <c r="AE1117" s="132"/>
    </row>
    <row r="1118" spans="1:31" s="61" customFormat="1">
      <c r="A1118" s="61" t="e">
        <f t="shared" si="192"/>
        <v>#N/A</v>
      </c>
      <c r="B1118" s="121">
        <f t="shared" si="193"/>
        <v>0</v>
      </c>
      <c r="C1118" s="117" t="e">
        <f>VLOOKUP(B1118,映射表!A:C,3,0)</f>
        <v>#N/A</v>
      </c>
      <c r="D1118" s="121">
        <f t="shared" si="194"/>
        <v>0</v>
      </c>
      <c r="E1118" s="100">
        <f t="shared" si="195"/>
        <v>0</v>
      </c>
      <c r="F1118" s="121">
        <f t="shared" si="196"/>
        <v>0</v>
      </c>
      <c r="G1118" s="121">
        <f t="shared" si="197"/>
        <v>0</v>
      </c>
      <c r="H1118" s="99" t="e">
        <f>VLOOKUP(C1118,'B2B（ol)'!A:J,10,0)*D1118</f>
        <v>#N/A</v>
      </c>
      <c r="I1118" s="101" t="e">
        <f t="shared" si="198"/>
        <v>#DIV/0!</v>
      </c>
      <c r="J1118" s="101">
        <f t="shared" si="199"/>
        <v>0</v>
      </c>
      <c r="K1118" s="121">
        <f t="shared" si="200"/>
        <v>0</v>
      </c>
      <c r="L1118" s="121" t="e">
        <f>VLOOKUP(C1118,'B2B（ol)'!A:P,16,0)</f>
        <v>#N/A</v>
      </c>
      <c r="M1118" s="117">
        <f t="shared" si="201"/>
        <v>0</v>
      </c>
      <c r="N1118" s="114" t="e">
        <f>VLOOKUP(C1118,'B2B（ol)'!A:K,11,0)</f>
        <v>#N/A</v>
      </c>
      <c r="O1118" s="114" t="e">
        <f>VLOOKUP(B1118,fulfillment!L:AN,29,0)</f>
        <v>#N/A</v>
      </c>
      <c r="P1118" s="113"/>
      <c r="Q1118" s="61" t="e">
        <f>VLOOKUP(R1118,映射表!A:G,7,0)</f>
        <v>#N/A</v>
      </c>
      <c r="R1118" s="131"/>
      <c r="S1118" s="131"/>
      <c r="T1118" s="131"/>
      <c r="U1118" s="131"/>
      <c r="V1118" s="131"/>
      <c r="W1118" s="131"/>
      <c r="X1118" s="131"/>
      <c r="Y1118" s="131"/>
      <c r="Z1118" s="131"/>
      <c r="AA1118" s="131"/>
      <c r="AB1118" s="61">
        <f t="shared" si="202"/>
        <v>0</v>
      </c>
      <c r="AE1118" s="132"/>
    </row>
    <row r="1119" spans="1:31" s="61" customFormat="1">
      <c r="A1119" s="61" t="e">
        <f t="shared" si="192"/>
        <v>#N/A</v>
      </c>
      <c r="B1119" s="121">
        <f t="shared" si="193"/>
        <v>0</v>
      </c>
      <c r="C1119" s="117" t="e">
        <f>VLOOKUP(B1119,映射表!A:C,3,0)</f>
        <v>#N/A</v>
      </c>
      <c r="D1119" s="121">
        <f t="shared" si="194"/>
        <v>0</v>
      </c>
      <c r="E1119" s="100">
        <f t="shared" si="195"/>
        <v>0</v>
      </c>
      <c r="F1119" s="121">
        <f t="shared" si="196"/>
        <v>0</v>
      </c>
      <c r="G1119" s="121">
        <f t="shared" si="197"/>
        <v>0</v>
      </c>
      <c r="H1119" s="99" t="e">
        <f>VLOOKUP(C1119,'B2B（ol)'!A:J,10,0)*D1119</f>
        <v>#N/A</v>
      </c>
      <c r="I1119" s="101" t="e">
        <f t="shared" si="198"/>
        <v>#DIV/0!</v>
      </c>
      <c r="J1119" s="101">
        <f t="shared" si="199"/>
        <v>0</v>
      </c>
      <c r="K1119" s="121">
        <f t="shared" si="200"/>
        <v>0</v>
      </c>
      <c r="L1119" s="121" t="e">
        <f>VLOOKUP(C1119,'B2B（ol)'!A:P,16,0)</f>
        <v>#N/A</v>
      </c>
      <c r="M1119" s="117">
        <f t="shared" si="201"/>
        <v>0</v>
      </c>
      <c r="N1119" s="114" t="e">
        <f>VLOOKUP(C1119,'B2B（ol)'!A:K,11,0)</f>
        <v>#N/A</v>
      </c>
      <c r="O1119" s="114" t="e">
        <f>VLOOKUP(B1119,fulfillment!L:AN,29,0)</f>
        <v>#N/A</v>
      </c>
      <c r="P1119" s="113"/>
      <c r="Q1119" s="61" t="e">
        <f>VLOOKUP(R1119,映射表!A:G,7,0)</f>
        <v>#N/A</v>
      </c>
      <c r="R1119" s="131"/>
      <c r="S1119" s="131"/>
      <c r="T1119" s="131"/>
      <c r="U1119" s="131"/>
      <c r="V1119" s="131"/>
      <c r="W1119" s="131"/>
      <c r="X1119" s="131"/>
      <c r="Y1119" s="131"/>
      <c r="Z1119" s="131"/>
      <c r="AA1119" s="131"/>
      <c r="AB1119" s="61">
        <f t="shared" si="202"/>
        <v>0</v>
      </c>
      <c r="AE1119" s="132"/>
    </row>
    <row r="1120" spans="1:31" s="61" customFormat="1">
      <c r="A1120" s="61" t="e">
        <f t="shared" si="192"/>
        <v>#N/A</v>
      </c>
      <c r="B1120" s="121">
        <f t="shared" si="193"/>
        <v>0</v>
      </c>
      <c r="C1120" s="117" t="e">
        <f>VLOOKUP(B1120,映射表!A:C,3,0)</f>
        <v>#N/A</v>
      </c>
      <c r="D1120" s="121">
        <f t="shared" si="194"/>
        <v>0</v>
      </c>
      <c r="E1120" s="100">
        <f t="shared" si="195"/>
        <v>0</v>
      </c>
      <c r="F1120" s="121">
        <f t="shared" si="196"/>
        <v>0</v>
      </c>
      <c r="G1120" s="121">
        <f t="shared" si="197"/>
        <v>0</v>
      </c>
      <c r="H1120" s="99" t="e">
        <f>VLOOKUP(C1120,'B2B（ol)'!A:J,10,0)*D1120</f>
        <v>#N/A</v>
      </c>
      <c r="I1120" s="101" t="e">
        <f t="shared" si="198"/>
        <v>#DIV/0!</v>
      </c>
      <c r="J1120" s="101">
        <f t="shared" si="199"/>
        <v>0</v>
      </c>
      <c r="K1120" s="121">
        <f t="shared" si="200"/>
        <v>0</v>
      </c>
      <c r="L1120" s="121" t="e">
        <f>VLOOKUP(C1120,'B2B（ol)'!A:P,16,0)</f>
        <v>#N/A</v>
      </c>
      <c r="M1120" s="117">
        <f t="shared" si="201"/>
        <v>0</v>
      </c>
      <c r="N1120" s="114" t="e">
        <f>VLOOKUP(C1120,'B2B（ol)'!A:K,11,0)</f>
        <v>#N/A</v>
      </c>
      <c r="O1120" s="114" t="e">
        <f>VLOOKUP(B1120,fulfillment!L:AN,29,0)</f>
        <v>#N/A</v>
      </c>
      <c r="P1120" s="113"/>
      <c r="Q1120" s="61" t="e">
        <f>VLOOKUP(R1120,映射表!A:G,7,0)</f>
        <v>#N/A</v>
      </c>
      <c r="R1120" s="131"/>
      <c r="S1120" s="131"/>
      <c r="T1120" s="131"/>
      <c r="U1120" s="131"/>
      <c r="V1120" s="131"/>
      <c r="W1120" s="131"/>
      <c r="X1120" s="131"/>
      <c r="Y1120" s="131"/>
      <c r="Z1120" s="131"/>
      <c r="AA1120" s="131"/>
      <c r="AB1120" s="61">
        <f t="shared" si="202"/>
        <v>0</v>
      </c>
      <c r="AE1120" s="132"/>
    </row>
    <row r="1121" spans="1:31" s="61" customFormat="1">
      <c r="A1121" s="61" t="e">
        <f t="shared" si="192"/>
        <v>#N/A</v>
      </c>
      <c r="B1121" s="121">
        <f t="shared" si="193"/>
        <v>0</v>
      </c>
      <c r="C1121" s="117" t="e">
        <f>VLOOKUP(B1121,映射表!A:C,3,0)</f>
        <v>#N/A</v>
      </c>
      <c r="D1121" s="121">
        <f t="shared" si="194"/>
        <v>0</v>
      </c>
      <c r="E1121" s="100">
        <f t="shared" si="195"/>
        <v>0</v>
      </c>
      <c r="F1121" s="121">
        <f t="shared" si="196"/>
        <v>0</v>
      </c>
      <c r="G1121" s="121">
        <f t="shared" si="197"/>
        <v>0</v>
      </c>
      <c r="H1121" s="99" t="e">
        <f>VLOOKUP(C1121,'B2B（ol)'!A:J,10,0)*D1121</f>
        <v>#N/A</v>
      </c>
      <c r="I1121" s="101" t="e">
        <f t="shared" si="198"/>
        <v>#DIV/0!</v>
      </c>
      <c r="J1121" s="101">
        <f t="shared" si="199"/>
        <v>0</v>
      </c>
      <c r="K1121" s="121">
        <f t="shared" si="200"/>
        <v>0</v>
      </c>
      <c r="L1121" s="121" t="e">
        <f>VLOOKUP(C1121,'B2B（ol)'!A:P,16,0)</f>
        <v>#N/A</v>
      </c>
      <c r="M1121" s="117">
        <f t="shared" si="201"/>
        <v>0</v>
      </c>
      <c r="N1121" s="114" t="e">
        <f>VLOOKUP(C1121,'B2B（ol)'!A:K,11,0)</f>
        <v>#N/A</v>
      </c>
      <c r="O1121" s="114" t="e">
        <f>VLOOKUP(B1121,fulfillment!L:AN,29,0)</f>
        <v>#N/A</v>
      </c>
      <c r="P1121" s="113"/>
      <c r="Q1121" s="61" t="e">
        <f>VLOOKUP(R1121,映射表!A:G,7,0)</f>
        <v>#N/A</v>
      </c>
      <c r="R1121" s="131"/>
      <c r="S1121" s="131"/>
      <c r="T1121" s="131"/>
      <c r="U1121" s="131"/>
      <c r="V1121" s="131"/>
      <c r="W1121" s="131"/>
      <c r="X1121" s="131"/>
      <c r="Y1121" s="131"/>
      <c r="Z1121" s="131"/>
      <c r="AA1121" s="131"/>
      <c r="AB1121" s="61">
        <f t="shared" si="202"/>
        <v>0</v>
      </c>
      <c r="AE1121" s="132"/>
    </row>
    <row r="1122" spans="1:31" s="61" customFormat="1">
      <c r="A1122" s="61" t="e">
        <f t="shared" si="192"/>
        <v>#N/A</v>
      </c>
      <c r="B1122" s="121">
        <f t="shared" si="193"/>
        <v>0</v>
      </c>
      <c r="C1122" s="117" t="e">
        <f>VLOOKUP(B1122,映射表!A:C,3,0)</f>
        <v>#N/A</v>
      </c>
      <c r="D1122" s="121">
        <f t="shared" si="194"/>
        <v>0</v>
      </c>
      <c r="E1122" s="100">
        <f t="shared" si="195"/>
        <v>0</v>
      </c>
      <c r="F1122" s="121">
        <f t="shared" si="196"/>
        <v>0</v>
      </c>
      <c r="G1122" s="121">
        <f t="shared" si="197"/>
        <v>0</v>
      </c>
      <c r="H1122" s="99" t="e">
        <f>VLOOKUP(C1122,'B2B（ol)'!A:J,10,0)*D1122</f>
        <v>#N/A</v>
      </c>
      <c r="I1122" s="101" t="e">
        <f t="shared" si="198"/>
        <v>#DIV/0!</v>
      </c>
      <c r="J1122" s="101">
        <f t="shared" si="199"/>
        <v>0</v>
      </c>
      <c r="K1122" s="121">
        <f t="shared" si="200"/>
        <v>0</v>
      </c>
      <c r="L1122" s="121" t="e">
        <f>VLOOKUP(C1122,'B2B（ol)'!A:P,16,0)</f>
        <v>#N/A</v>
      </c>
      <c r="M1122" s="117">
        <f t="shared" si="201"/>
        <v>0</v>
      </c>
      <c r="N1122" s="114" t="e">
        <f>VLOOKUP(C1122,'B2B（ol)'!A:K,11,0)</f>
        <v>#N/A</v>
      </c>
      <c r="O1122" s="114" t="e">
        <f>VLOOKUP(B1122,fulfillment!L:AN,29,0)</f>
        <v>#N/A</v>
      </c>
      <c r="P1122" s="113"/>
      <c r="Q1122" s="61" t="e">
        <f>VLOOKUP(R1122,映射表!A:G,7,0)</f>
        <v>#N/A</v>
      </c>
      <c r="R1122" s="131"/>
      <c r="S1122" s="131"/>
      <c r="T1122" s="131"/>
      <c r="U1122" s="131"/>
      <c r="V1122" s="131"/>
      <c r="W1122" s="131"/>
      <c r="X1122" s="131"/>
      <c r="Y1122" s="131"/>
      <c r="Z1122" s="131"/>
      <c r="AA1122" s="131"/>
      <c r="AB1122" s="61">
        <f t="shared" si="202"/>
        <v>0</v>
      </c>
      <c r="AE1122" s="132"/>
    </row>
    <row r="1123" spans="1:31" s="61" customFormat="1">
      <c r="A1123" s="61" t="e">
        <f t="shared" si="192"/>
        <v>#N/A</v>
      </c>
      <c r="B1123" s="121">
        <f t="shared" si="193"/>
        <v>0</v>
      </c>
      <c r="C1123" s="117" t="e">
        <f>VLOOKUP(B1123,映射表!A:C,3,0)</f>
        <v>#N/A</v>
      </c>
      <c r="D1123" s="121">
        <f t="shared" si="194"/>
        <v>0</v>
      </c>
      <c r="E1123" s="100">
        <f t="shared" si="195"/>
        <v>0</v>
      </c>
      <c r="F1123" s="121">
        <f t="shared" si="196"/>
        <v>0</v>
      </c>
      <c r="G1123" s="121">
        <f t="shared" si="197"/>
        <v>0</v>
      </c>
      <c r="H1123" s="99" t="e">
        <f>VLOOKUP(C1123,'B2B（ol)'!A:J,10,0)*D1123</f>
        <v>#N/A</v>
      </c>
      <c r="I1123" s="101" t="e">
        <f t="shared" si="198"/>
        <v>#DIV/0!</v>
      </c>
      <c r="J1123" s="101">
        <f t="shared" si="199"/>
        <v>0</v>
      </c>
      <c r="K1123" s="121">
        <f t="shared" si="200"/>
        <v>0</v>
      </c>
      <c r="L1123" s="121" t="e">
        <f>VLOOKUP(C1123,'B2B（ol)'!A:P,16,0)</f>
        <v>#N/A</v>
      </c>
      <c r="M1123" s="117">
        <f t="shared" si="201"/>
        <v>0</v>
      </c>
      <c r="N1123" s="114" t="e">
        <f>VLOOKUP(C1123,'B2B（ol)'!A:K,11,0)</f>
        <v>#N/A</v>
      </c>
      <c r="O1123" s="114" t="e">
        <f>VLOOKUP(B1123,fulfillment!L:AN,29,0)</f>
        <v>#N/A</v>
      </c>
      <c r="P1123" s="113"/>
      <c r="Q1123" s="61" t="e">
        <f>VLOOKUP(R1123,映射表!A:G,7,0)</f>
        <v>#N/A</v>
      </c>
      <c r="R1123" s="131"/>
      <c r="S1123" s="131"/>
      <c r="T1123" s="131"/>
      <c r="U1123" s="131"/>
      <c r="V1123" s="131"/>
      <c r="W1123" s="131"/>
      <c r="X1123" s="131"/>
      <c r="Y1123" s="131"/>
      <c r="Z1123" s="131"/>
      <c r="AA1123" s="131"/>
      <c r="AB1123" s="61">
        <f t="shared" si="202"/>
        <v>0</v>
      </c>
      <c r="AE1123" s="132"/>
    </row>
    <row r="1124" spans="1:31" s="61" customFormat="1">
      <c r="A1124" s="61" t="e">
        <f t="shared" si="192"/>
        <v>#N/A</v>
      </c>
      <c r="B1124" s="121">
        <f t="shared" si="193"/>
        <v>0</v>
      </c>
      <c r="C1124" s="117" t="e">
        <f>VLOOKUP(B1124,映射表!A:C,3,0)</f>
        <v>#N/A</v>
      </c>
      <c r="D1124" s="121">
        <f t="shared" si="194"/>
        <v>0</v>
      </c>
      <c r="E1124" s="100">
        <f t="shared" si="195"/>
        <v>0</v>
      </c>
      <c r="F1124" s="121">
        <f t="shared" si="196"/>
        <v>0</v>
      </c>
      <c r="G1124" s="121">
        <f t="shared" si="197"/>
        <v>0</v>
      </c>
      <c r="H1124" s="99" t="e">
        <f>VLOOKUP(C1124,'B2B（ol)'!A:J,10,0)*D1124</f>
        <v>#N/A</v>
      </c>
      <c r="I1124" s="101" t="e">
        <f t="shared" si="198"/>
        <v>#DIV/0!</v>
      </c>
      <c r="J1124" s="101">
        <f t="shared" si="199"/>
        <v>0</v>
      </c>
      <c r="K1124" s="121">
        <f t="shared" si="200"/>
        <v>0</v>
      </c>
      <c r="L1124" s="121" t="e">
        <f>VLOOKUP(C1124,'B2B（ol)'!A:P,16,0)</f>
        <v>#N/A</v>
      </c>
      <c r="M1124" s="117">
        <f t="shared" si="201"/>
        <v>0</v>
      </c>
      <c r="N1124" s="114" t="e">
        <f>VLOOKUP(C1124,'B2B（ol)'!A:K,11,0)</f>
        <v>#N/A</v>
      </c>
      <c r="O1124" s="114" t="e">
        <f>VLOOKUP(B1124,fulfillment!L:AN,29,0)</f>
        <v>#N/A</v>
      </c>
      <c r="P1124" s="113"/>
      <c r="Q1124" s="61" t="e">
        <f>VLOOKUP(R1124,映射表!A:G,7,0)</f>
        <v>#N/A</v>
      </c>
      <c r="R1124" s="131"/>
      <c r="S1124" s="131"/>
      <c r="T1124" s="131"/>
      <c r="U1124" s="131"/>
      <c r="V1124" s="131"/>
      <c r="W1124" s="131"/>
      <c r="X1124" s="131"/>
      <c r="Y1124" s="131"/>
      <c r="Z1124" s="131"/>
      <c r="AA1124" s="131"/>
      <c r="AB1124" s="61">
        <f t="shared" si="202"/>
        <v>0</v>
      </c>
      <c r="AE1124" s="132"/>
    </row>
    <row r="1125" spans="1:31" s="61" customFormat="1">
      <c r="A1125" s="61" t="e">
        <f t="shared" si="192"/>
        <v>#N/A</v>
      </c>
      <c r="B1125" s="121">
        <f t="shared" si="193"/>
        <v>0</v>
      </c>
      <c r="C1125" s="117" t="e">
        <f>VLOOKUP(B1125,映射表!A:C,3,0)</f>
        <v>#N/A</v>
      </c>
      <c r="D1125" s="121">
        <f t="shared" si="194"/>
        <v>0</v>
      </c>
      <c r="E1125" s="100">
        <f t="shared" si="195"/>
        <v>0</v>
      </c>
      <c r="F1125" s="121">
        <f t="shared" si="196"/>
        <v>0</v>
      </c>
      <c r="G1125" s="121">
        <f t="shared" si="197"/>
        <v>0</v>
      </c>
      <c r="H1125" s="99" t="e">
        <f>VLOOKUP(C1125,'B2B（ol)'!A:J,10,0)*D1125</f>
        <v>#N/A</v>
      </c>
      <c r="I1125" s="101" t="e">
        <f t="shared" si="198"/>
        <v>#DIV/0!</v>
      </c>
      <c r="J1125" s="101">
        <f t="shared" si="199"/>
        <v>0</v>
      </c>
      <c r="K1125" s="121">
        <f t="shared" si="200"/>
        <v>0</v>
      </c>
      <c r="L1125" s="121" t="e">
        <f>VLOOKUP(C1125,'B2B（ol)'!A:P,16,0)</f>
        <v>#N/A</v>
      </c>
      <c r="M1125" s="117">
        <f t="shared" si="201"/>
        <v>0</v>
      </c>
      <c r="N1125" s="114" t="e">
        <f>VLOOKUP(C1125,'B2B（ol)'!A:K,11,0)</f>
        <v>#N/A</v>
      </c>
      <c r="O1125" s="114" t="e">
        <f>VLOOKUP(B1125,fulfillment!L:AN,29,0)</f>
        <v>#N/A</v>
      </c>
      <c r="P1125" s="113"/>
      <c r="Q1125" s="61" t="e">
        <f>VLOOKUP(R1125,映射表!A:G,7,0)</f>
        <v>#N/A</v>
      </c>
      <c r="R1125" s="131"/>
      <c r="S1125" s="131"/>
      <c r="T1125" s="131"/>
      <c r="U1125" s="131"/>
      <c r="V1125" s="131"/>
      <c r="W1125" s="131"/>
      <c r="X1125" s="131"/>
      <c r="Y1125" s="131"/>
      <c r="Z1125" s="131"/>
      <c r="AA1125" s="131"/>
      <c r="AB1125" s="61">
        <f t="shared" si="202"/>
        <v>0</v>
      </c>
      <c r="AE1125" s="132"/>
    </row>
    <row r="1126" spans="1:31" s="61" customFormat="1">
      <c r="A1126" s="61" t="e">
        <f t="shared" si="192"/>
        <v>#N/A</v>
      </c>
      <c r="B1126" s="121">
        <f t="shared" si="193"/>
        <v>0</v>
      </c>
      <c r="C1126" s="117" t="e">
        <f>VLOOKUP(B1126,映射表!A:C,3,0)</f>
        <v>#N/A</v>
      </c>
      <c r="D1126" s="121">
        <f t="shared" si="194"/>
        <v>0</v>
      </c>
      <c r="E1126" s="100">
        <f t="shared" si="195"/>
        <v>0</v>
      </c>
      <c r="F1126" s="121">
        <f t="shared" si="196"/>
        <v>0</v>
      </c>
      <c r="G1126" s="121">
        <f t="shared" si="197"/>
        <v>0</v>
      </c>
      <c r="H1126" s="99" t="e">
        <f>VLOOKUP(C1126,'B2B（ol)'!A:J,10,0)*D1126</f>
        <v>#N/A</v>
      </c>
      <c r="I1126" s="101" t="e">
        <f t="shared" si="198"/>
        <v>#DIV/0!</v>
      </c>
      <c r="J1126" s="101">
        <f t="shared" si="199"/>
        <v>0</v>
      </c>
      <c r="K1126" s="121">
        <f t="shared" si="200"/>
        <v>0</v>
      </c>
      <c r="L1126" s="121" t="e">
        <f>VLOOKUP(C1126,'B2B（ol)'!A:P,16,0)</f>
        <v>#N/A</v>
      </c>
      <c r="M1126" s="117">
        <f t="shared" si="201"/>
        <v>0</v>
      </c>
      <c r="N1126" s="114" t="e">
        <f>VLOOKUP(C1126,'B2B（ol)'!A:K,11,0)</f>
        <v>#N/A</v>
      </c>
      <c r="O1126" s="114" t="e">
        <f>VLOOKUP(B1126,fulfillment!L:AN,29,0)</f>
        <v>#N/A</v>
      </c>
      <c r="P1126" s="113"/>
      <c r="Q1126" s="61" t="e">
        <f>VLOOKUP(R1126,映射表!A:G,7,0)</f>
        <v>#N/A</v>
      </c>
      <c r="R1126" s="131"/>
      <c r="S1126" s="131"/>
      <c r="T1126" s="131"/>
      <c r="U1126" s="131"/>
      <c r="V1126" s="131"/>
      <c r="W1126" s="131"/>
      <c r="X1126" s="131"/>
      <c r="Y1126" s="131"/>
      <c r="Z1126" s="131"/>
      <c r="AA1126" s="131"/>
      <c r="AB1126" s="61">
        <f t="shared" si="202"/>
        <v>0</v>
      </c>
      <c r="AE1126" s="132"/>
    </row>
    <row r="1127" spans="1:31" s="61" customFormat="1">
      <c r="A1127" s="61" t="e">
        <f t="shared" si="192"/>
        <v>#N/A</v>
      </c>
      <c r="B1127" s="121">
        <f t="shared" si="193"/>
        <v>0</v>
      </c>
      <c r="C1127" s="117" t="e">
        <f>VLOOKUP(B1127,映射表!A:C,3,0)</f>
        <v>#N/A</v>
      </c>
      <c r="D1127" s="121">
        <f t="shared" si="194"/>
        <v>0</v>
      </c>
      <c r="E1127" s="100">
        <f t="shared" si="195"/>
        <v>0</v>
      </c>
      <c r="F1127" s="121">
        <f t="shared" si="196"/>
        <v>0</v>
      </c>
      <c r="G1127" s="121">
        <f t="shared" si="197"/>
        <v>0</v>
      </c>
      <c r="H1127" s="99" t="e">
        <f>VLOOKUP(C1127,'B2B（ol)'!A:J,10,0)*D1127</f>
        <v>#N/A</v>
      </c>
      <c r="I1127" s="101" t="e">
        <f t="shared" si="198"/>
        <v>#DIV/0!</v>
      </c>
      <c r="J1127" s="101">
        <f t="shared" si="199"/>
        <v>0</v>
      </c>
      <c r="K1127" s="121">
        <f t="shared" si="200"/>
        <v>0</v>
      </c>
      <c r="L1127" s="121" t="e">
        <f>VLOOKUP(C1127,'B2B（ol)'!A:P,16,0)</f>
        <v>#N/A</v>
      </c>
      <c r="M1127" s="117">
        <f t="shared" si="201"/>
        <v>0</v>
      </c>
      <c r="N1127" s="114" t="e">
        <f>VLOOKUP(C1127,'B2B（ol)'!A:K,11,0)</f>
        <v>#N/A</v>
      </c>
      <c r="O1127" s="114" t="e">
        <f>VLOOKUP(B1127,fulfillment!L:AN,29,0)</f>
        <v>#N/A</v>
      </c>
      <c r="P1127" s="113"/>
      <c r="Q1127" s="61" t="e">
        <f>VLOOKUP(R1127,映射表!A:G,7,0)</f>
        <v>#N/A</v>
      </c>
      <c r="R1127" s="131"/>
      <c r="S1127" s="131"/>
      <c r="T1127" s="131"/>
      <c r="U1127" s="131"/>
      <c r="V1127" s="131"/>
      <c r="W1127" s="131"/>
      <c r="X1127" s="131"/>
      <c r="Y1127" s="131"/>
      <c r="Z1127" s="131"/>
      <c r="AA1127" s="131"/>
      <c r="AB1127" s="61">
        <f t="shared" si="202"/>
        <v>0</v>
      </c>
      <c r="AE1127" s="132"/>
    </row>
    <row r="1128" spans="1:31" s="61" customFormat="1">
      <c r="A1128" s="61" t="e">
        <f t="shared" si="192"/>
        <v>#N/A</v>
      </c>
      <c r="B1128" s="121">
        <f t="shared" si="193"/>
        <v>0</v>
      </c>
      <c r="C1128" s="117" t="e">
        <f>VLOOKUP(B1128,映射表!A:C,3,0)</f>
        <v>#N/A</v>
      </c>
      <c r="D1128" s="121">
        <f t="shared" si="194"/>
        <v>0</v>
      </c>
      <c r="E1128" s="100">
        <f t="shared" si="195"/>
        <v>0</v>
      </c>
      <c r="F1128" s="121">
        <f t="shared" si="196"/>
        <v>0</v>
      </c>
      <c r="G1128" s="121">
        <f t="shared" si="197"/>
        <v>0</v>
      </c>
      <c r="H1128" s="99" t="e">
        <f>VLOOKUP(C1128,'B2B（ol)'!A:J,10,0)*D1128</f>
        <v>#N/A</v>
      </c>
      <c r="I1128" s="101" t="e">
        <f t="shared" si="198"/>
        <v>#DIV/0!</v>
      </c>
      <c r="J1128" s="101">
        <f t="shared" si="199"/>
        <v>0</v>
      </c>
      <c r="K1128" s="121">
        <f t="shared" si="200"/>
        <v>0</v>
      </c>
      <c r="L1128" s="121" t="e">
        <f>VLOOKUP(C1128,'B2B（ol)'!A:P,16,0)</f>
        <v>#N/A</v>
      </c>
      <c r="M1128" s="117">
        <f t="shared" si="201"/>
        <v>0</v>
      </c>
      <c r="N1128" s="114" t="e">
        <f>VLOOKUP(C1128,'B2B（ol)'!A:K,11,0)</f>
        <v>#N/A</v>
      </c>
      <c r="O1128" s="114" t="e">
        <f>VLOOKUP(B1128,fulfillment!L:AN,29,0)</f>
        <v>#N/A</v>
      </c>
      <c r="P1128" s="113"/>
      <c r="Q1128" s="61" t="e">
        <f>VLOOKUP(R1128,映射表!A:G,7,0)</f>
        <v>#N/A</v>
      </c>
      <c r="R1128" s="131"/>
      <c r="S1128" s="131"/>
      <c r="T1128" s="131"/>
      <c r="U1128" s="131"/>
      <c r="V1128" s="131"/>
      <c r="W1128" s="131"/>
      <c r="X1128" s="131"/>
      <c r="Y1128" s="131"/>
      <c r="Z1128" s="131"/>
      <c r="AA1128" s="131"/>
      <c r="AB1128" s="61">
        <f t="shared" si="202"/>
        <v>0</v>
      </c>
      <c r="AE1128" s="132"/>
    </row>
    <row r="1129" spans="1:31" s="61" customFormat="1">
      <c r="A1129" s="61" t="e">
        <f t="shared" si="192"/>
        <v>#N/A</v>
      </c>
      <c r="B1129" s="121">
        <f t="shared" si="193"/>
        <v>0</v>
      </c>
      <c r="C1129" s="117" t="e">
        <f>VLOOKUP(B1129,映射表!A:C,3,0)</f>
        <v>#N/A</v>
      </c>
      <c r="D1129" s="121">
        <f t="shared" si="194"/>
        <v>0</v>
      </c>
      <c r="E1129" s="100">
        <f t="shared" si="195"/>
        <v>0</v>
      </c>
      <c r="F1129" s="121">
        <f t="shared" si="196"/>
        <v>0</v>
      </c>
      <c r="G1129" s="121">
        <f t="shared" si="197"/>
        <v>0</v>
      </c>
      <c r="H1129" s="99" t="e">
        <f>VLOOKUP(C1129,'B2B（ol)'!A:J,10,0)*D1129</f>
        <v>#N/A</v>
      </c>
      <c r="I1129" s="101" t="e">
        <f t="shared" si="198"/>
        <v>#DIV/0!</v>
      </c>
      <c r="J1129" s="101">
        <f t="shared" si="199"/>
        <v>0</v>
      </c>
      <c r="K1129" s="121">
        <f t="shared" si="200"/>
        <v>0</v>
      </c>
      <c r="L1129" s="121" t="e">
        <f>VLOOKUP(C1129,'B2B（ol)'!A:P,16,0)</f>
        <v>#N/A</v>
      </c>
      <c r="M1129" s="117">
        <f t="shared" si="201"/>
        <v>0</v>
      </c>
      <c r="N1129" s="114" t="e">
        <f>VLOOKUP(C1129,'B2B（ol)'!A:K,11,0)</f>
        <v>#N/A</v>
      </c>
      <c r="O1129" s="114" t="e">
        <f>VLOOKUP(B1129,fulfillment!L:AN,29,0)</f>
        <v>#N/A</v>
      </c>
      <c r="P1129" s="113"/>
      <c r="Q1129" s="61" t="e">
        <f>VLOOKUP(R1129,映射表!A:G,7,0)</f>
        <v>#N/A</v>
      </c>
      <c r="R1129" s="131"/>
      <c r="S1129" s="131"/>
      <c r="T1129" s="131"/>
      <c r="U1129" s="131"/>
      <c r="V1129" s="131"/>
      <c r="W1129" s="131"/>
      <c r="X1129" s="131"/>
      <c r="Y1129" s="131"/>
      <c r="Z1129" s="131"/>
      <c r="AA1129" s="131"/>
      <c r="AB1129" s="61">
        <f t="shared" si="202"/>
        <v>0</v>
      </c>
      <c r="AE1129" s="132"/>
    </row>
    <row r="1130" spans="1:31" s="61" customFormat="1">
      <c r="A1130" s="61" t="e">
        <f t="shared" si="192"/>
        <v>#N/A</v>
      </c>
      <c r="B1130" s="121">
        <f t="shared" si="193"/>
        <v>0</v>
      </c>
      <c r="C1130" s="117" t="e">
        <f>VLOOKUP(B1130,映射表!A:C,3,0)</f>
        <v>#N/A</v>
      </c>
      <c r="D1130" s="121">
        <f t="shared" si="194"/>
        <v>0</v>
      </c>
      <c r="E1130" s="100">
        <f t="shared" si="195"/>
        <v>0</v>
      </c>
      <c r="F1130" s="121">
        <f t="shared" si="196"/>
        <v>0</v>
      </c>
      <c r="G1130" s="121">
        <f t="shared" si="197"/>
        <v>0</v>
      </c>
      <c r="H1130" s="99" t="e">
        <f>VLOOKUP(C1130,'B2B（ol)'!A:J,10,0)*D1130</f>
        <v>#N/A</v>
      </c>
      <c r="I1130" s="101" t="e">
        <f t="shared" si="198"/>
        <v>#DIV/0!</v>
      </c>
      <c r="J1130" s="101">
        <f t="shared" si="199"/>
        <v>0</v>
      </c>
      <c r="K1130" s="121">
        <f t="shared" si="200"/>
        <v>0</v>
      </c>
      <c r="L1130" s="121" t="e">
        <f>VLOOKUP(C1130,'B2B（ol)'!A:P,16,0)</f>
        <v>#N/A</v>
      </c>
      <c r="M1130" s="117">
        <f t="shared" si="201"/>
        <v>0</v>
      </c>
      <c r="N1130" s="114" t="e">
        <f>VLOOKUP(C1130,'B2B（ol)'!A:K,11,0)</f>
        <v>#N/A</v>
      </c>
      <c r="O1130" s="114" t="e">
        <f>VLOOKUP(B1130,fulfillment!L:AN,29,0)</f>
        <v>#N/A</v>
      </c>
      <c r="P1130" s="113"/>
      <c r="Q1130" s="61" t="e">
        <f>VLOOKUP(R1130,映射表!A:G,7,0)</f>
        <v>#N/A</v>
      </c>
      <c r="R1130" s="131"/>
      <c r="S1130" s="131"/>
      <c r="T1130" s="131"/>
      <c r="U1130" s="131"/>
      <c r="V1130" s="131"/>
      <c r="W1130" s="131"/>
      <c r="X1130" s="131"/>
      <c r="Y1130" s="131"/>
      <c r="Z1130" s="131"/>
      <c r="AA1130" s="131"/>
      <c r="AB1130" s="61">
        <f t="shared" si="202"/>
        <v>0</v>
      </c>
      <c r="AE1130" s="132"/>
    </row>
    <row r="1131" spans="1:31" s="61" customFormat="1">
      <c r="A1131" s="61" t="e">
        <f t="shared" si="192"/>
        <v>#N/A</v>
      </c>
      <c r="B1131" s="121">
        <f t="shared" si="193"/>
        <v>0</v>
      </c>
      <c r="C1131" s="117" t="e">
        <f>VLOOKUP(B1131,映射表!A:C,3,0)</f>
        <v>#N/A</v>
      </c>
      <c r="D1131" s="121">
        <f t="shared" si="194"/>
        <v>0</v>
      </c>
      <c r="E1131" s="100">
        <f t="shared" si="195"/>
        <v>0</v>
      </c>
      <c r="F1131" s="121">
        <f t="shared" si="196"/>
        <v>0</v>
      </c>
      <c r="G1131" s="121">
        <f t="shared" si="197"/>
        <v>0</v>
      </c>
      <c r="H1131" s="99" t="e">
        <f>VLOOKUP(C1131,'B2B（ol)'!A:J,10,0)*D1131</f>
        <v>#N/A</v>
      </c>
      <c r="I1131" s="101" t="e">
        <f t="shared" si="198"/>
        <v>#DIV/0!</v>
      </c>
      <c r="J1131" s="101">
        <f t="shared" si="199"/>
        <v>0</v>
      </c>
      <c r="K1131" s="121">
        <f t="shared" si="200"/>
        <v>0</v>
      </c>
      <c r="L1131" s="121" t="e">
        <f>VLOOKUP(C1131,'B2B（ol)'!A:P,16,0)</f>
        <v>#N/A</v>
      </c>
      <c r="M1131" s="117">
        <f t="shared" si="201"/>
        <v>0</v>
      </c>
      <c r="N1131" s="114" t="e">
        <f>VLOOKUP(C1131,'B2B（ol)'!A:K,11,0)</f>
        <v>#N/A</v>
      </c>
      <c r="O1131" s="114" t="e">
        <f>VLOOKUP(B1131,fulfillment!L:AN,29,0)</f>
        <v>#N/A</v>
      </c>
      <c r="P1131" s="113"/>
      <c r="Q1131" s="61" t="e">
        <f>VLOOKUP(R1131,映射表!A:G,7,0)</f>
        <v>#N/A</v>
      </c>
      <c r="R1131" s="131"/>
      <c r="S1131" s="131"/>
      <c r="T1131" s="131"/>
      <c r="U1131" s="131"/>
      <c r="V1131" s="131"/>
      <c r="W1131" s="131"/>
      <c r="X1131" s="131"/>
      <c r="Y1131" s="131"/>
      <c r="Z1131" s="131"/>
      <c r="AA1131" s="131"/>
      <c r="AB1131" s="61">
        <f t="shared" si="202"/>
        <v>0</v>
      </c>
      <c r="AE1131" s="132"/>
    </row>
    <row r="1132" spans="1:31" s="61" customFormat="1">
      <c r="A1132" s="61" t="e">
        <f t="shared" si="192"/>
        <v>#N/A</v>
      </c>
      <c r="B1132" s="121">
        <f t="shared" si="193"/>
        <v>0</v>
      </c>
      <c r="C1132" s="117" t="e">
        <f>VLOOKUP(B1132,映射表!A:C,3,0)</f>
        <v>#N/A</v>
      </c>
      <c r="D1132" s="121">
        <f t="shared" si="194"/>
        <v>0</v>
      </c>
      <c r="E1132" s="100">
        <f t="shared" si="195"/>
        <v>0</v>
      </c>
      <c r="F1132" s="121">
        <f t="shared" si="196"/>
        <v>0</v>
      </c>
      <c r="G1132" s="121">
        <f t="shared" si="197"/>
        <v>0</v>
      </c>
      <c r="H1132" s="99" t="e">
        <f>VLOOKUP(C1132,'B2B（ol)'!A:J,10,0)*D1132</f>
        <v>#N/A</v>
      </c>
      <c r="I1132" s="101" t="e">
        <f t="shared" si="198"/>
        <v>#DIV/0!</v>
      </c>
      <c r="J1132" s="101">
        <f t="shared" si="199"/>
        <v>0</v>
      </c>
      <c r="K1132" s="121">
        <f t="shared" si="200"/>
        <v>0</v>
      </c>
      <c r="L1132" s="121" t="e">
        <f>VLOOKUP(C1132,'B2B（ol)'!A:P,16,0)</f>
        <v>#N/A</v>
      </c>
      <c r="M1132" s="117">
        <f t="shared" si="201"/>
        <v>0</v>
      </c>
      <c r="N1132" s="114" t="e">
        <f>VLOOKUP(C1132,'B2B（ol)'!A:K,11,0)</f>
        <v>#N/A</v>
      </c>
      <c r="O1132" s="114" t="e">
        <f>VLOOKUP(B1132,fulfillment!L:AN,29,0)</f>
        <v>#N/A</v>
      </c>
      <c r="P1132" s="113"/>
      <c r="Q1132" s="61" t="e">
        <f>VLOOKUP(R1132,映射表!A:G,7,0)</f>
        <v>#N/A</v>
      </c>
      <c r="R1132" s="131"/>
      <c r="S1132" s="131"/>
      <c r="T1132" s="131"/>
      <c r="U1132" s="131"/>
      <c r="V1132" s="131"/>
      <c r="W1132" s="131"/>
      <c r="X1132" s="131"/>
      <c r="Y1132" s="131"/>
      <c r="Z1132" s="131"/>
      <c r="AA1132" s="131"/>
      <c r="AB1132" s="61">
        <f t="shared" si="202"/>
        <v>0</v>
      </c>
      <c r="AE1132" s="132"/>
    </row>
    <row r="1133" spans="1:31" s="61" customFormat="1">
      <c r="A1133" s="61" t="e">
        <f t="shared" si="192"/>
        <v>#N/A</v>
      </c>
      <c r="B1133" s="121">
        <f t="shared" si="193"/>
        <v>0</v>
      </c>
      <c r="C1133" s="117" t="e">
        <f>VLOOKUP(B1133,映射表!A:C,3,0)</f>
        <v>#N/A</v>
      </c>
      <c r="D1133" s="121">
        <f t="shared" si="194"/>
        <v>0</v>
      </c>
      <c r="E1133" s="100">
        <f t="shared" si="195"/>
        <v>0</v>
      </c>
      <c r="F1133" s="121">
        <f t="shared" si="196"/>
        <v>0</v>
      </c>
      <c r="G1133" s="121">
        <f t="shared" si="197"/>
        <v>0</v>
      </c>
      <c r="H1133" s="99" t="e">
        <f>VLOOKUP(C1133,'B2B（ol)'!A:J,10,0)*D1133</f>
        <v>#N/A</v>
      </c>
      <c r="I1133" s="101" t="e">
        <f t="shared" si="198"/>
        <v>#DIV/0!</v>
      </c>
      <c r="J1133" s="101">
        <f t="shared" si="199"/>
        <v>0</v>
      </c>
      <c r="K1133" s="121">
        <f t="shared" si="200"/>
        <v>0</v>
      </c>
      <c r="L1133" s="121" t="e">
        <f>VLOOKUP(C1133,'B2B（ol)'!A:P,16,0)</f>
        <v>#N/A</v>
      </c>
      <c r="M1133" s="117">
        <f t="shared" si="201"/>
        <v>0</v>
      </c>
      <c r="N1133" s="114" t="e">
        <f>VLOOKUP(C1133,'B2B（ol)'!A:K,11,0)</f>
        <v>#N/A</v>
      </c>
      <c r="O1133" s="114" t="e">
        <f>VLOOKUP(B1133,fulfillment!L:AN,29,0)</f>
        <v>#N/A</v>
      </c>
      <c r="P1133" s="113"/>
      <c r="Q1133" s="61" t="e">
        <f>VLOOKUP(R1133,映射表!A:G,7,0)</f>
        <v>#N/A</v>
      </c>
      <c r="R1133" s="131"/>
      <c r="S1133" s="131"/>
      <c r="T1133" s="131"/>
      <c r="U1133" s="131"/>
      <c r="V1133" s="131"/>
      <c r="W1133" s="131"/>
      <c r="X1133" s="131"/>
      <c r="Y1133" s="131"/>
      <c r="Z1133" s="131"/>
      <c r="AA1133" s="131"/>
      <c r="AB1133" s="61">
        <f t="shared" si="202"/>
        <v>0</v>
      </c>
      <c r="AE1133" s="132"/>
    </row>
    <row r="1134" spans="1:31" s="61" customFormat="1">
      <c r="A1134" s="61" t="e">
        <f t="shared" si="192"/>
        <v>#N/A</v>
      </c>
      <c r="B1134" s="121">
        <f t="shared" si="193"/>
        <v>0</v>
      </c>
      <c r="C1134" s="117" t="e">
        <f>VLOOKUP(B1134,映射表!A:C,3,0)</f>
        <v>#N/A</v>
      </c>
      <c r="D1134" s="121">
        <f t="shared" si="194"/>
        <v>0</v>
      </c>
      <c r="E1134" s="100">
        <f t="shared" si="195"/>
        <v>0</v>
      </c>
      <c r="F1134" s="121">
        <f t="shared" si="196"/>
        <v>0</v>
      </c>
      <c r="G1134" s="121">
        <f t="shared" si="197"/>
        <v>0</v>
      </c>
      <c r="H1134" s="99" t="e">
        <f>VLOOKUP(C1134,'B2B（ol)'!A:J,10,0)*D1134</f>
        <v>#N/A</v>
      </c>
      <c r="I1134" s="101" t="e">
        <f t="shared" si="198"/>
        <v>#DIV/0!</v>
      </c>
      <c r="J1134" s="101">
        <f t="shared" si="199"/>
        <v>0</v>
      </c>
      <c r="K1134" s="121">
        <f t="shared" si="200"/>
        <v>0</v>
      </c>
      <c r="L1134" s="121" t="e">
        <f>VLOOKUP(C1134,'B2B（ol)'!A:P,16,0)</f>
        <v>#N/A</v>
      </c>
      <c r="M1134" s="117">
        <f t="shared" si="201"/>
        <v>0</v>
      </c>
      <c r="N1134" s="114" t="e">
        <f>VLOOKUP(C1134,'B2B（ol)'!A:K,11,0)</f>
        <v>#N/A</v>
      </c>
      <c r="O1134" s="114" t="e">
        <f>VLOOKUP(B1134,fulfillment!L:AN,29,0)</f>
        <v>#N/A</v>
      </c>
      <c r="P1134" s="113"/>
      <c r="Q1134" s="61" t="e">
        <f>VLOOKUP(R1134,映射表!A:G,7,0)</f>
        <v>#N/A</v>
      </c>
      <c r="R1134" s="131"/>
      <c r="S1134" s="131"/>
      <c r="T1134" s="131"/>
      <c r="U1134" s="131"/>
      <c r="V1134" s="131"/>
      <c r="W1134" s="131"/>
      <c r="X1134" s="131"/>
      <c r="Y1134" s="131"/>
      <c r="Z1134" s="131"/>
      <c r="AA1134" s="131"/>
      <c r="AB1134" s="61">
        <f t="shared" si="202"/>
        <v>0</v>
      </c>
      <c r="AE1134" s="132"/>
    </row>
    <row r="1135" spans="1:31" s="61" customFormat="1">
      <c r="A1135" s="61" t="e">
        <f t="shared" si="192"/>
        <v>#N/A</v>
      </c>
      <c r="B1135" s="121">
        <f t="shared" si="193"/>
        <v>0</v>
      </c>
      <c r="C1135" s="117" t="e">
        <f>VLOOKUP(B1135,映射表!A:C,3,0)</f>
        <v>#N/A</v>
      </c>
      <c r="D1135" s="121">
        <f t="shared" si="194"/>
        <v>0</v>
      </c>
      <c r="E1135" s="100">
        <f t="shared" si="195"/>
        <v>0</v>
      </c>
      <c r="F1135" s="121">
        <f t="shared" si="196"/>
        <v>0</v>
      </c>
      <c r="G1135" s="121">
        <f t="shared" si="197"/>
        <v>0</v>
      </c>
      <c r="H1135" s="99" t="e">
        <f>VLOOKUP(C1135,'B2B（ol)'!A:J,10,0)*D1135</f>
        <v>#N/A</v>
      </c>
      <c r="I1135" s="101" t="e">
        <f t="shared" si="198"/>
        <v>#DIV/0!</v>
      </c>
      <c r="J1135" s="101">
        <f t="shared" si="199"/>
        <v>0</v>
      </c>
      <c r="K1135" s="121">
        <f t="shared" si="200"/>
        <v>0</v>
      </c>
      <c r="L1135" s="121" t="e">
        <f>VLOOKUP(C1135,'B2B（ol)'!A:P,16,0)</f>
        <v>#N/A</v>
      </c>
      <c r="M1135" s="117">
        <f t="shared" si="201"/>
        <v>0</v>
      </c>
      <c r="N1135" s="114" t="e">
        <f>VLOOKUP(C1135,'B2B（ol)'!A:K,11,0)</f>
        <v>#N/A</v>
      </c>
      <c r="O1135" s="114" t="e">
        <f>VLOOKUP(B1135,fulfillment!L:AN,29,0)</f>
        <v>#N/A</v>
      </c>
      <c r="P1135" s="113"/>
      <c r="Q1135" s="61" t="e">
        <f>VLOOKUP(R1135,映射表!A:G,7,0)</f>
        <v>#N/A</v>
      </c>
      <c r="R1135" s="131"/>
      <c r="S1135" s="131"/>
      <c r="T1135" s="131"/>
      <c r="U1135" s="131"/>
      <c r="V1135" s="131"/>
      <c r="W1135" s="131"/>
      <c r="X1135" s="131"/>
      <c r="Y1135" s="131"/>
      <c r="Z1135" s="131"/>
      <c r="AA1135" s="131"/>
      <c r="AB1135" s="61">
        <f t="shared" si="202"/>
        <v>0</v>
      </c>
      <c r="AE1135" s="132"/>
    </row>
    <row r="1136" spans="1:31" s="61" customFormat="1">
      <c r="A1136" s="61" t="e">
        <f t="shared" si="192"/>
        <v>#N/A</v>
      </c>
      <c r="B1136" s="121">
        <f t="shared" si="193"/>
        <v>0</v>
      </c>
      <c r="C1136" s="117" t="e">
        <f>VLOOKUP(B1136,映射表!A:C,3,0)</f>
        <v>#N/A</v>
      </c>
      <c r="D1136" s="121">
        <f t="shared" si="194"/>
        <v>0</v>
      </c>
      <c r="E1136" s="100">
        <f t="shared" si="195"/>
        <v>0</v>
      </c>
      <c r="F1136" s="121">
        <f t="shared" si="196"/>
        <v>0</v>
      </c>
      <c r="G1136" s="121">
        <f t="shared" si="197"/>
        <v>0</v>
      </c>
      <c r="H1136" s="99" t="e">
        <f>VLOOKUP(C1136,'B2B（ol)'!A:J,10,0)*D1136</f>
        <v>#N/A</v>
      </c>
      <c r="I1136" s="101" t="e">
        <f t="shared" si="198"/>
        <v>#DIV/0!</v>
      </c>
      <c r="J1136" s="101">
        <f t="shared" si="199"/>
        <v>0</v>
      </c>
      <c r="K1136" s="121">
        <f t="shared" si="200"/>
        <v>0</v>
      </c>
      <c r="L1136" s="121" t="e">
        <f>VLOOKUP(C1136,'B2B（ol)'!A:P,16,0)</f>
        <v>#N/A</v>
      </c>
      <c r="M1136" s="117">
        <f t="shared" si="201"/>
        <v>0</v>
      </c>
      <c r="N1136" s="114" t="e">
        <f>VLOOKUP(C1136,'B2B（ol)'!A:K,11,0)</f>
        <v>#N/A</v>
      </c>
      <c r="O1136" s="114" t="e">
        <f>VLOOKUP(B1136,fulfillment!L:AN,29,0)</f>
        <v>#N/A</v>
      </c>
      <c r="P1136" s="113"/>
      <c r="Q1136" s="61" t="e">
        <f>VLOOKUP(R1136,映射表!A:G,7,0)</f>
        <v>#N/A</v>
      </c>
      <c r="R1136" s="131"/>
      <c r="S1136" s="131"/>
      <c r="T1136" s="131"/>
      <c r="U1136" s="131"/>
      <c r="V1136" s="131"/>
      <c r="W1136" s="131"/>
      <c r="X1136" s="131"/>
      <c r="Y1136" s="131"/>
      <c r="Z1136" s="131"/>
      <c r="AA1136" s="131"/>
      <c r="AB1136" s="61">
        <f t="shared" si="202"/>
        <v>0</v>
      </c>
      <c r="AE1136" s="132"/>
    </row>
    <row r="1137" spans="1:31" s="61" customFormat="1">
      <c r="A1137" s="61" t="e">
        <f t="shared" si="192"/>
        <v>#N/A</v>
      </c>
      <c r="B1137" s="121">
        <f t="shared" si="193"/>
        <v>0</v>
      </c>
      <c r="C1137" s="117" t="e">
        <f>VLOOKUP(B1137,映射表!A:C,3,0)</f>
        <v>#N/A</v>
      </c>
      <c r="D1137" s="121">
        <f t="shared" si="194"/>
        <v>0</v>
      </c>
      <c r="E1137" s="100">
        <f t="shared" si="195"/>
        <v>0</v>
      </c>
      <c r="F1137" s="121">
        <f t="shared" si="196"/>
        <v>0</v>
      </c>
      <c r="G1137" s="121">
        <f t="shared" si="197"/>
        <v>0</v>
      </c>
      <c r="H1137" s="99" t="e">
        <f>VLOOKUP(C1137,'B2B（ol)'!A:J,10,0)*D1137</f>
        <v>#N/A</v>
      </c>
      <c r="I1137" s="101" t="e">
        <f t="shared" si="198"/>
        <v>#DIV/0!</v>
      </c>
      <c r="J1137" s="101">
        <f t="shared" si="199"/>
        <v>0</v>
      </c>
      <c r="K1137" s="121">
        <f t="shared" si="200"/>
        <v>0</v>
      </c>
      <c r="L1137" s="121" t="e">
        <f>VLOOKUP(C1137,'B2B（ol)'!A:P,16,0)</f>
        <v>#N/A</v>
      </c>
      <c r="M1137" s="117">
        <f t="shared" si="201"/>
        <v>0</v>
      </c>
      <c r="N1137" s="114" t="e">
        <f>VLOOKUP(C1137,'B2B（ol)'!A:K,11,0)</f>
        <v>#N/A</v>
      </c>
      <c r="O1137" s="114" t="e">
        <f>VLOOKUP(B1137,fulfillment!L:AN,29,0)</f>
        <v>#N/A</v>
      </c>
      <c r="P1137" s="113"/>
      <c r="Q1137" s="61" t="e">
        <f>VLOOKUP(R1137,映射表!A:G,7,0)</f>
        <v>#N/A</v>
      </c>
      <c r="R1137" s="131"/>
      <c r="S1137" s="131"/>
      <c r="T1137" s="131"/>
      <c r="U1137" s="131"/>
      <c r="V1137" s="131"/>
      <c r="W1137" s="131"/>
      <c r="X1137" s="131"/>
      <c r="Y1137" s="131"/>
      <c r="Z1137" s="131"/>
      <c r="AA1137" s="131"/>
      <c r="AB1137" s="61">
        <f t="shared" si="202"/>
        <v>0</v>
      </c>
      <c r="AE1137" s="132"/>
    </row>
    <row r="1138" spans="1:31" s="61" customFormat="1">
      <c r="A1138" s="61" t="e">
        <f t="shared" si="192"/>
        <v>#N/A</v>
      </c>
      <c r="B1138" s="121">
        <f t="shared" si="193"/>
        <v>0</v>
      </c>
      <c r="C1138" s="117" t="e">
        <f>VLOOKUP(B1138,映射表!A:C,3,0)</f>
        <v>#N/A</v>
      </c>
      <c r="D1138" s="121">
        <f t="shared" si="194"/>
        <v>0</v>
      </c>
      <c r="E1138" s="100">
        <f t="shared" si="195"/>
        <v>0</v>
      </c>
      <c r="F1138" s="121">
        <f t="shared" si="196"/>
        <v>0</v>
      </c>
      <c r="G1138" s="121">
        <f t="shared" si="197"/>
        <v>0</v>
      </c>
      <c r="H1138" s="99" t="e">
        <f>VLOOKUP(C1138,'B2B（ol)'!A:J,10,0)*D1138</f>
        <v>#N/A</v>
      </c>
      <c r="I1138" s="101" t="e">
        <f t="shared" si="198"/>
        <v>#DIV/0!</v>
      </c>
      <c r="J1138" s="101">
        <f t="shared" si="199"/>
        <v>0</v>
      </c>
      <c r="K1138" s="121">
        <f t="shared" si="200"/>
        <v>0</v>
      </c>
      <c r="L1138" s="121" t="e">
        <f>VLOOKUP(C1138,'B2B（ol)'!A:P,16,0)</f>
        <v>#N/A</v>
      </c>
      <c r="M1138" s="117">
        <f t="shared" si="201"/>
        <v>0</v>
      </c>
      <c r="N1138" s="114" t="e">
        <f>VLOOKUP(C1138,'B2B（ol)'!A:K,11,0)</f>
        <v>#N/A</v>
      </c>
      <c r="O1138" s="114" t="e">
        <f>VLOOKUP(B1138,fulfillment!L:AN,29,0)</f>
        <v>#N/A</v>
      </c>
      <c r="P1138" s="113"/>
      <c r="Q1138" s="61" t="e">
        <f>VLOOKUP(R1138,映射表!A:G,7,0)</f>
        <v>#N/A</v>
      </c>
      <c r="R1138" s="131"/>
      <c r="S1138" s="131"/>
      <c r="T1138" s="131"/>
      <c r="U1138" s="131"/>
      <c r="V1138" s="131"/>
      <c r="W1138" s="131"/>
      <c r="X1138" s="131"/>
      <c r="Y1138" s="131"/>
      <c r="Z1138" s="131"/>
      <c r="AA1138" s="131"/>
      <c r="AB1138" s="61">
        <f t="shared" si="202"/>
        <v>0</v>
      </c>
      <c r="AE1138" s="132"/>
    </row>
    <row r="1139" spans="1:31" s="61" customFormat="1">
      <c r="A1139" s="61" t="e">
        <f t="shared" si="192"/>
        <v>#N/A</v>
      </c>
      <c r="B1139" s="121">
        <f t="shared" si="193"/>
        <v>0</v>
      </c>
      <c r="C1139" s="117" t="e">
        <f>VLOOKUP(B1139,映射表!A:C,3,0)</f>
        <v>#N/A</v>
      </c>
      <c r="D1139" s="121">
        <f t="shared" si="194"/>
        <v>0</v>
      </c>
      <c r="E1139" s="100">
        <f t="shared" si="195"/>
        <v>0</v>
      </c>
      <c r="F1139" s="121">
        <f t="shared" si="196"/>
        <v>0</v>
      </c>
      <c r="G1139" s="121">
        <f t="shared" si="197"/>
        <v>0</v>
      </c>
      <c r="H1139" s="99" t="e">
        <f>VLOOKUP(C1139,'B2B（ol)'!A:J,10,0)*D1139</f>
        <v>#N/A</v>
      </c>
      <c r="I1139" s="101" t="e">
        <f t="shared" si="198"/>
        <v>#DIV/0!</v>
      </c>
      <c r="J1139" s="101">
        <f t="shared" si="199"/>
        <v>0</v>
      </c>
      <c r="K1139" s="121">
        <f t="shared" si="200"/>
        <v>0</v>
      </c>
      <c r="L1139" s="121" t="e">
        <f>VLOOKUP(C1139,'B2B（ol)'!A:P,16,0)</f>
        <v>#N/A</v>
      </c>
      <c r="M1139" s="117">
        <f t="shared" si="201"/>
        <v>0</v>
      </c>
      <c r="N1139" s="114" t="e">
        <f>VLOOKUP(C1139,'B2B（ol)'!A:K,11,0)</f>
        <v>#N/A</v>
      </c>
      <c r="O1139" s="114" t="e">
        <f>VLOOKUP(B1139,fulfillment!L:AN,29,0)</f>
        <v>#N/A</v>
      </c>
      <c r="P1139" s="113"/>
      <c r="Q1139" s="61" t="e">
        <f>VLOOKUP(R1139,映射表!A:G,7,0)</f>
        <v>#N/A</v>
      </c>
      <c r="R1139" s="131"/>
      <c r="S1139" s="131"/>
      <c r="T1139" s="131"/>
      <c r="U1139" s="131"/>
      <c r="V1139" s="131"/>
      <c r="W1139" s="131"/>
      <c r="X1139" s="131"/>
      <c r="Y1139" s="131"/>
      <c r="Z1139" s="131"/>
      <c r="AA1139" s="131"/>
      <c r="AB1139" s="61">
        <f t="shared" si="202"/>
        <v>0</v>
      </c>
      <c r="AE1139" s="132"/>
    </row>
    <row r="1140" spans="1:31" s="61" customFormat="1">
      <c r="A1140" s="61" t="e">
        <f t="shared" si="192"/>
        <v>#N/A</v>
      </c>
      <c r="B1140" s="121">
        <f t="shared" si="193"/>
        <v>0</v>
      </c>
      <c r="C1140" s="117" t="e">
        <f>VLOOKUP(B1140,映射表!A:C,3,0)</f>
        <v>#N/A</v>
      </c>
      <c r="D1140" s="121">
        <f t="shared" si="194"/>
        <v>0</v>
      </c>
      <c r="E1140" s="100">
        <f t="shared" si="195"/>
        <v>0</v>
      </c>
      <c r="F1140" s="121">
        <f t="shared" si="196"/>
        <v>0</v>
      </c>
      <c r="G1140" s="121">
        <f t="shared" si="197"/>
        <v>0</v>
      </c>
      <c r="H1140" s="99" t="e">
        <f>VLOOKUP(C1140,'B2B（ol)'!A:J,10,0)*D1140</f>
        <v>#N/A</v>
      </c>
      <c r="I1140" s="101" t="e">
        <f t="shared" si="198"/>
        <v>#DIV/0!</v>
      </c>
      <c r="J1140" s="101">
        <f t="shared" si="199"/>
        <v>0</v>
      </c>
      <c r="K1140" s="121">
        <f t="shared" si="200"/>
        <v>0</v>
      </c>
      <c r="L1140" s="121" t="e">
        <f>VLOOKUP(C1140,'B2B（ol)'!A:P,16,0)</f>
        <v>#N/A</v>
      </c>
      <c r="M1140" s="117">
        <f t="shared" si="201"/>
        <v>0</v>
      </c>
      <c r="N1140" s="114" t="e">
        <f>VLOOKUP(C1140,'B2B（ol)'!A:K,11,0)</f>
        <v>#N/A</v>
      </c>
      <c r="O1140" s="114" t="e">
        <f>VLOOKUP(B1140,fulfillment!L:AN,29,0)</f>
        <v>#N/A</v>
      </c>
      <c r="P1140" s="113"/>
      <c r="Q1140" s="61" t="e">
        <f>VLOOKUP(R1140,映射表!A:G,7,0)</f>
        <v>#N/A</v>
      </c>
      <c r="R1140" s="131"/>
      <c r="S1140" s="131"/>
      <c r="T1140" s="131"/>
      <c r="U1140" s="131"/>
      <c r="V1140" s="131"/>
      <c r="W1140" s="131"/>
      <c r="X1140" s="131"/>
      <c r="Y1140" s="131"/>
      <c r="Z1140" s="131"/>
      <c r="AA1140" s="131"/>
      <c r="AB1140" s="61">
        <f t="shared" si="202"/>
        <v>0</v>
      </c>
      <c r="AE1140" s="132"/>
    </row>
    <row r="1141" spans="1:31" s="61" customFormat="1">
      <c r="A1141" s="61" t="e">
        <f t="shared" si="192"/>
        <v>#N/A</v>
      </c>
      <c r="B1141" s="121">
        <f t="shared" si="193"/>
        <v>0</v>
      </c>
      <c r="C1141" s="117" t="e">
        <f>VLOOKUP(B1141,映射表!A:C,3,0)</f>
        <v>#N/A</v>
      </c>
      <c r="D1141" s="121">
        <f t="shared" si="194"/>
        <v>0</v>
      </c>
      <c r="E1141" s="100">
        <f t="shared" si="195"/>
        <v>0</v>
      </c>
      <c r="F1141" s="121">
        <f t="shared" si="196"/>
        <v>0</v>
      </c>
      <c r="G1141" s="121">
        <f t="shared" si="197"/>
        <v>0</v>
      </c>
      <c r="H1141" s="99" t="e">
        <f>VLOOKUP(C1141,'B2B（ol)'!A:J,10,0)*D1141</f>
        <v>#N/A</v>
      </c>
      <c r="I1141" s="101" t="e">
        <f t="shared" si="198"/>
        <v>#DIV/0!</v>
      </c>
      <c r="J1141" s="101">
        <f t="shared" si="199"/>
        <v>0</v>
      </c>
      <c r="K1141" s="121">
        <f t="shared" si="200"/>
        <v>0</v>
      </c>
      <c r="L1141" s="121" t="e">
        <f>VLOOKUP(C1141,'B2B（ol)'!A:P,16,0)</f>
        <v>#N/A</v>
      </c>
      <c r="M1141" s="117">
        <f t="shared" si="201"/>
        <v>0</v>
      </c>
      <c r="N1141" s="114" t="e">
        <f>VLOOKUP(C1141,'B2B（ol)'!A:K,11,0)</f>
        <v>#N/A</v>
      </c>
      <c r="O1141" s="114" t="e">
        <f>VLOOKUP(B1141,fulfillment!L:AN,29,0)</f>
        <v>#N/A</v>
      </c>
      <c r="P1141" s="113"/>
      <c r="Q1141" s="61" t="e">
        <f>VLOOKUP(R1141,映射表!A:G,7,0)</f>
        <v>#N/A</v>
      </c>
      <c r="R1141" s="131"/>
      <c r="S1141" s="131"/>
      <c r="T1141" s="131"/>
      <c r="U1141" s="131"/>
      <c r="V1141" s="131"/>
      <c r="W1141" s="131"/>
      <c r="X1141" s="131"/>
      <c r="Y1141" s="131"/>
      <c r="Z1141" s="131"/>
      <c r="AA1141" s="131"/>
      <c r="AB1141" s="61">
        <f t="shared" si="202"/>
        <v>0</v>
      </c>
      <c r="AE1141" s="132"/>
    </row>
    <row r="1142" spans="1:31" s="61" customFormat="1">
      <c r="A1142" s="61" t="e">
        <f t="shared" si="192"/>
        <v>#N/A</v>
      </c>
      <c r="B1142" s="121">
        <f t="shared" si="193"/>
        <v>0</v>
      </c>
      <c r="C1142" s="117" t="e">
        <f>VLOOKUP(B1142,映射表!A:C,3,0)</f>
        <v>#N/A</v>
      </c>
      <c r="D1142" s="121">
        <f t="shared" si="194"/>
        <v>0</v>
      </c>
      <c r="E1142" s="100">
        <f t="shared" si="195"/>
        <v>0</v>
      </c>
      <c r="F1142" s="121">
        <f t="shared" si="196"/>
        <v>0</v>
      </c>
      <c r="G1142" s="121">
        <f t="shared" si="197"/>
        <v>0</v>
      </c>
      <c r="H1142" s="99" t="e">
        <f>VLOOKUP(C1142,'B2B（ol)'!A:J,10,0)*D1142</f>
        <v>#N/A</v>
      </c>
      <c r="I1142" s="101" t="e">
        <f t="shared" si="198"/>
        <v>#DIV/0!</v>
      </c>
      <c r="J1142" s="101">
        <f t="shared" si="199"/>
        <v>0</v>
      </c>
      <c r="K1142" s="121">
        <f t="shared" si="200"/>
        <v>0</v>
      </c>
      <c r="L1142" s="121" t="e">
        <f>VLOOKUP(C1142,'B2B（ol)'!A:P,16,0)</f>
        <v>#N/A</v>
      </c>
      <c r="M1142" s="117">
        <f t="shared" si="201"/>
        <v>0</v>
      </c>
      <c r="N1142" s="114" t="e">
        <f>VLOOKUP(C1142,'B2B（ol)'!A:K,11,0)</f>
        <v>#N/A</v>
      </c>
      <c r="O1142" s="114" t="e">
        <f>VLOOKUP(B1142,fulfillment!L:AN,29,0)</f>
        <v>#N/A</v>
      </c>
      <c r="P1142" s="113"/>
      <c r="Q1142" s="61" t="e">
        <f>VLOOKUP(R1142,映射表!A:G,7,0)</f>
        <v>#N/A</v>
      </c>
      <c r="R1142" s="131"/>
      <c r="S1142" s="131"/>
      <c r="T1142" s="131"/>
      <c r="U1142" s="131"/>
      <c r="V1142" s="131"/>
      <c r="W1142" s="131"/>
      <c r="X1142" s="131"/>
      <c r="Y1142" s="131"/>
      <c r="Z1142" s="131"/>
      <c r="AA1142" s="131"/>
      <c r="AB1142" s="61">
        <f t="shared" si="202"/>
        <v>0</v>
      </c>
      <c r="AE1142" s="132"/>
    </row>
    <row r="1143" spans="1:31" s="61" customFormat="1">
      <c r="A1143" s="61" t="e">
        <f t="shared" si="192"/>
        <v>#N/A</v>
      </c>
      <c r="B1143" s="121">
        <f t="shared" si="193"/>
        <v>0</v>
      </c>
      <c r="C1143" s="117" t="e">
        <f>VLOOKUP(B1143,映射表!A:C,3,0)</f>
        <v>#N/A</v>
      </c>
      <c r="D1143" s="121">
        <f t="shared" si="194"/>
        <v>0</v>
      </c>
      <c r="E1143" s="100">
        <f t="shared" si="195"/>
        <v>0</v>
      </c>
      <c r="F1143" s="121">
        <f t="shared" si="196"/>
        <v>0</v>
      </c>
      <c r="G1143" s="121">
        <f t="shared" si="197"/>
        <v>0</v>
      </c>
      <c r="H1143" s="99" t="e">
        <f>VLOOKUP(C1143,'B2B（ol)'!A:J,10,0)*D1143</f>
        <v>#N/A</v>
      </c>
      <c r="I1143" s="101" t="e">
        <f t="shared" si="198"/>
        <v>#DIV/0!</v>
      </c>
      <c r="J1143" s="101">
        <f t="shared" si="199"/>
        <v>0</v>
      </c>
      <c r="K1143" s="121">
        <f t="shared" si="200"/>
        <v>0</v>
      </c>
      <c r="L1143" s="121" t="e">
        <f>VLOOKUP(C1143,'B2B（ol)'!A:P,16,0)</f>
        <v>#N/A</v>
      </c>
      <c r="M1143" s="117">
        <f t="shared" si="201"/>
        <v>0</v>
      </c>
      <c r="N1143" s="114" t="e">
        <f>VLOOKUP(C1143,'B2B（ol)'!A:K,11,0)</f>
        <v>#N/A</v>
      </c>
      <c r="O1143" s="114" t="e">
        <f>VLOOKUP(B1143,fulfillment!L:AN,29,0)</f>
        <v>#N/A</v>
      </c>
      <c r="P1143" s="113"/>
      <c r="Q1143" s="61" t="e">
        <f>VLOOKUP(R1143,映射表!A:G,7,0)</f>
        <v>#N/A</v>
      </c>
      <c r="R1143" s="131"/>
      <c r="S1143" s="131"/>
      <c r="T1143" s="131"/>
      <c r="U1143" s="131"/>
      <c r="V1143" s="131"/>
      <c r="W1143" s="131"/>
      <c r="X1143" s="131"/>
      <c r="Y1143" s="131"/>
      <c r="Z1143" s="131"/>
      <c r="AA1143" s="131"/>
      <c r="AB1143" s="61">
        <f t="shared" si="202"/>
        <v>0</v>
      </c>
      <c r="AE1143" s="132"/>
    </row>
    <row r="1144" spans="1:31" s="61" customFormat="1">
      <c r="A1144" s="61" t="e">
        <f t="shared" si="192"/>
        <v>#N/A</v>
      </c>
      <c r="B1144" s="121">
        <f t="shared" si="193"/>
        <v>0</v>
      </c>
      <c r="C1144" s="117" t="e">
        <f>VLOOKUP(B1144,映射表!A:C,3,0)</f>
        <v>#N/A</v>
      </c>
      <c r="D1144" s="121">
        <f t="shared" si="194"/>
        <v>0</v>
      </c>
      <c r="E1144" s="100">
        <f t="shared" si="195"/>
        <v>0</v>
      </c>
      <c r="F1144" s="121">
        <f t="shared" si="196"/>
        <v>0</v>
      </c>
      <c r="G1144" s="121">
        <f t="shared" si="197"/>
        <v>0</v>
      </c>
      <c r="H1144" s="99" t="e">
        <f>VLOOKUP(C1144,'B2B（ol)'!A:J,10,0)*D1144</f>
        <v>#N/A</v>
      </c>
      <c r="I1144" s="101" t="e">
        <f t="shared" si="198"/>
        <v>#DIV/0!</v>
      </c>
      <c r="J1144" s="101">
        <f t="shared" si="199"/>
        <v>0</v>
      </c>
      <c r="K1144" s="121">
        <f t="shared" si="200"/>
        <v>0</v>
      </c>
      <c r="L1144" s="121" t="e">
        <f>VLOOKUP(C1144,'B2B（ol)'!A:P,16,0)</f>
        <v>#N/A</v>
      </c>
      <c r="M1144" s="117">
        <f t="shared" si="201"/>
        <v>0</v>
      </c>
      <c r="N1144" s="114" t="e">
        <f>VLOOKUP(C1144,'B2B（ol)'!A:K,11,0)</f>
        <v>#N/A</v>
      </c>
      <c r="O1144" s="114" t="e">
        <f>VLOOKUP(B1144,fulfillment!L:AN,29,0)</f>
        <v>#N/A</v>
      </c>
      <c r="P1144" s="113"/>
      <c r="Q1144" s="61" t="e">
        <f>VLOOKUP(R1144,映射表!A:G,7,0)</f>
        <v>#N/A</v>
      </c>
      <c r="R1144" s="131"/>
      <c r="S1144" s="131"/>
      <c r="T1144" s="131"/>
      <c r="U1144" s="131"/>
      <c r="V1144" s="131"/>
      <c r="W1144" s="131"/>
      <c r="X1144" s="131"/>
      <c r="Y1144" s="131"/>
      <c r="Z1144" s="131"/>
      <c r="AA1144" s="131"/>
      <c r="AB1144" s="61">
        <f t="shared" si="202"/>
        <v>0</v>
      </c>
      <c r="AE1144" s="132"/>
    </row>
    <row r="1145" spans="1:31" s="61" customFormat="1">
      <c r="A1145" s="61" t="e">
        <f t="shared" si="192"/>
        <v>#N/A</v>
      </c>
      <c r="B1145" s="121">
        <f t="shared" si="193"/>
        <v>0</v>
      </c>
      <c r="C1145" s="117" t="e">
        <f>VLOOKUP(B1145,映射表!A:C,3,0)</f>
        <v>#N/A</v>
      </c>
      <c r="D1145" s="121">
        <f t="shared" si="194"/>
        <v>0</v>
      </c>
      <c r="E1145" s="100">
        <f t="shared" si="195"/>
        <v>0</v>
      </c>
      <c r="F1145" s="121">
        <f t="shared" si="196"/>
        <v>0</v>
      </c>
      <c r="G1145" s="121">
        <f t="shared" si="197"/>
        <v>0</v>
      </c>
      <c r="H1145" s="99" t="e">
        <f>VLOOKUP(C1145,'B2B（ol)'!A:J,10,0)*D1145</f>
        <v>#N/A</v>
      </c>
      <c r="I1145" s="101" t="e">
        <f t="shared" si="198"/>
        <v>#DIV/0!</v>
      </c>
      <c r="J1145" s="101">
        <f t="shared" si="199"/>
        <v>0</v>
      </c>
      <c r="K1145" s="121">
        <f t="shared" si="200"/>
        <v>0</v>
      </c>
      <c r="L1145" s="121" t="e">
        <f>VLOOKUP(C1145,'B2B（ol)'!A:P,16,0)</f>
        <v>#N/A</v>
      </c>
      <c r="M1145" s="117">
        <f t="shared" si="201"/>
        <v>0</v>
      </c>
      <c r="N1145" s="114" t="e">
        <f>VLOOKUP(C1145,'B2B（ol)'!A:K,11,0)</f>
        <v>#N/A</v>
      </c>
      <c r="O1145" s="114" t="e">
        <f>VLOOKUP(B1145,fulfillment!L:AN,29,0)</f>
        <v>#N/A</v>
      </c>
      <c r="P1145" s="113"/>
      <c r="Q1145" s="61" t="e">
        <f>VLOOKUP(R1145,映射表!A:G,7,0)</f>
        <v>#N/A</v>
      </c>
      <c r="R1145" s="131"/>
      <c r="S1145" s="131"/>
      <c r="T1145" s="131"/>
      <c r="U1145" s="131"/>
      <c r="V1145" s="131"/>
      <c r="W1145" s="131"/>
      <c r="X1145" s="131"/>
      <c r="Y1145" s="131"/>
      <c r="Z1145" s="131"/>
      <c r="AA1145" s="131"/>
      <c r="AB1145" s="61">
        <f t="shared" si="202"/>
        <v>0</v>
      </c>
      <c r="AE1145" s="132"/>
    </row>
    <row r="1146" spans="1:31" s="61" customFormat="1">
      <c r="A1146" s="61" t="e">
        <f t="shared" si="192"/>
        <v>#N/A</v>
      </c>
      <c r="B1146" s="121">
        <f t="shared" si="193"/>
        <v>0</v>
      </c>
      <c r="C1146" s="117" t="e">
        <f>VLOOKUP(B1146,映射表!A:C,3,0)</f>
        <v>#N/A</v>
      </c>
      <c r="D1146" s="121">
        <f t="shared" si="194"/>
        <v>0</v>
      </c>
      <c r="E1146" s="100">
        <f t="shared" si="195"/>
        <v>0</v>
      </c>
      <c r="F1146" s="121">
        <f t="shared" si="196"/>
        <v>0</v>
      </c>
      <c r="G1146" s="121">
        <f t="shared" si="197"/>
        <v>0</v>
      </c>
      <c r="H1146" s="99" t="e">
        <f>VLOOKUP(C1146,'B2B（ol)'!A:J,10,0)*D1146</f>
        <v>#N/A</v>
      </c>
      <c r="I1146" s="101" t="e">
        <f t="shared" si="198"/>
        <v>#DIV/0!</v>
      </c>
      <c r="J1146" s="101">
        <f t="shared" si="199"/>
        <v>0</v>
      </c>
      <c r="K1146" s="121">
        <f t="shared" si="200"/>
        <v>0</v>
      </c>
      <c r="L1146" s="121" t="e">
        <f>VLOOKUP(C1146,'B2B（ol)'!A:P,16,0)</f>
        <v>#N/A</v>
      </c>
      <c r="M1146" s="117">
        <f t="shared" si="201"/>
        <v>0</v>
      </c>
      <c r="N1146" s="114" t="e">
        <f>VLOOKUP(C1146,'B2B（ol)'!A:K,11,0)</f>
        <v>#N/A</v>
      </c>
      <c r="O1146" s="114" t="e">
        <f>VLOOKUP(B1146,fulfillment!L:AN,29,0)</f>
        <v>#N/A</v>
      </c>
      <c r="P1146" s="113"/>
      <c r="Q1146" s="61" t="e">
        <f>VLOOKUP(R1146,映射表!A:G,7,0)</f>
        <v>#N/A</v>
      </c>
      <c r="R1146" s="131"/>
      <c r="S1146" s="131"/>
      <c r="T1146" s="131"/>
      <c r="U1146" s="131"/>
      <c r="V1146" s="131"/>
      <c r="W1146" s="131"/>
      <c r="X1146" s="131"/>
      <c r="Y1146" s="131"/>
      <c r="Z1146" s="131"/>
      <c r="AA1146" s="131"/>
      <c r="AB1146" s="61">
        <f t="shared" si="202"/>
        <v>0</v>
      </c>
      <c r="AE1146" s="132"/>
    </row>
    <row r="1147" spans="1:31" s="61" customFormat="1">
      <c r="A1147" s="61" t="e">
        <f t="shared" si="192"/>
        <v>#N/A</v>
      </c>
      <c r="B1147" s="121">
        <f t="shared" si="193"/>
        <v>0</v>
      </c>
      <c r="C1147" s="117" t="e">
        <f>VLOOKUP(B1147,映射表!A:C,3,0)</f>
        <v>#N/A</v>
      </c>
      <c r="D1147" s="121">
        <f t="shared" si="194"/>
        <v>0</v>
      </c>
      <c r="E1147" s="100">
        <f t="shared" si="195"/>
        <v>0</v>
      </c>
      <c r="F1147" s="121">
        <f t="shared" si="196"/>
        <v>0</v>
      </c>
      <c r="G1147" s="121">
        <f t="shared" si="197"/>
        <v>0</v>
      </c>
      <c r="H1147" s="99" t="e">
        <f>VLOOKUP(C1147,'B2B（ol)'!A:J,10,0)*D1147</f>
        <v>#N/A</v>
      </c>
      <c r="I1147" s="101" t="e">
        <f t="shared" si="198"/>
        <v>#DIV/0!</v>
      </c>
      <c r="J1147" s="101">
        <f t="shared" si="199"/>
        <v>0</v>
      </c>
      <c r="K1147" s="121">
        <f t="shared" si="200"/>
        <v>0</v>
      </c>
      <c r="L1147" s="121" t="e">
        <f>VLOOKUP(C1147,'B2B（ol)'!A:P,16,0)</f>
        <v>#N/A</v>
      </c>
      <c r="M1147" s="117">
        <f t="shared" si="201"/>
        <v>0</v>
      </c>
      <c r="N1147" s="114" t="e">
        <f>VLOOKUP(C1147,'B2B（ol)'!A:K,11,0)</f>
        <v>#N/A</v>
      </c>
      <c r="O1147" s="114" t="e">
        <f>VLOOKUP(B1147,fulfillment!L:AN,29,0)</f>
        <v>#N/A</v>
      </c>
      <c r="P1147" s="113"/>
      <c r="Q1147" s="61" t="e">
        <f>VLOOKUP(R1147,映射表!A:G,7,0)</f>
        <v>#N/A</v>
      </c>
      <c r="R1147" s="131"/>
      <c r="S1147" s="131"/>
      <c r="T1147" s="131"/>
      <c r="U1147" s="131"/>
      <c r="V1147" s="131"/>
      <c r="W1147" s="131"/>
      <c r="X1147" s="131"/>
      <c r="Y1147" s="131"/>
      <c r="Z1147" s="131"/>
      <c r="AA1147" s="131"/>
      <c r="AB1147" s="61">
        <f t="shared" si="202"/>
        <v>0</v>
      </c>
      <c r="AE1147" s="132"/>
    </row>
    <row r="1148" spans="1:31" s="61" customFormat="1">
      <c r="A1148" s="61" t="e">
        <f t="shared" si="192"/>
        <v>#N/A</v>
      </c>
      <c r="B1148" s="121">
        <f t="shared" si="193"/>
        <v>0</v>
      </c>
      <c r="C1148" s="117" t="e">
        <f>VLOOKUP(B1148,映射表!A:C,3,0)</f>
        <v>#N/A</v>
      </c>
      <c r="D1148" s="121">
        <f t="shared" si="194"/>
        <v>0</v>
      </c>
      <c r="E1148" s="100">
        <f t="shared" si="195"/>
        <v>0</v>
      </c>
      <c r="F1148" s="121">
        <f t="shared" si="196"/>
        <v>0</v>
      </c>
      <c r="G1148" s="121">
        <f t="shared" si="197"/>
        <v>0</v>
      </c>
      <c r="H1148" s="99" t="e">
        <f>VLOOKUP(C1148,'B2B（ol)'!A:J,10,0)*D1148</f>
        <v>#N/A</v>
      </c>
      <c r="I1148" s="101" t="e">
        <f t="shared" si="198"/>
        <v>#DIV/0!</v>
      </c>
      <c r="J1148" s="101">
        <f t="shared" si="199"/>
        <v>0</v>
      </c>
      <c r="K1148" s="121">
        <f t="shared" si="200"/>
        <v>0</v>
      </c>
      <c r="L1148" s="121" t="e">
        <f>VLOOKUP(C1148,'B2B（ol)'!A:P,16,0)</f>
        <v>#N/A</v>
      </c>
      <c r="M1148" s="117">
        <f t="shared" si="201"/>
        <v>0</v>
      </c>
      <c r="N1148" s="114" t="e">
        <f>VLOOKUP(C1148,'B2B（ol)'!A:K,11,0)</f>
        <v>#N/A</v>
      </c>
      <c r="O1148" s="114" t="e">
        <f>VLOOKUP(B1148,fulfillment!L:AN,29,0)</f>
        <v>#N/A</v>
      </c>
      <c r="P1148" s="113"/>
      <c r="Q1148" s="61" t="e">
        <f>VLOOKUP(R1148,映射表!A:G,7,0)</f>
        <v>#N/A</v>
      </c>
      <c r="R1148" s="131"/>
      <c r="S1148" s="131"/>
      <c r="T1148" s="131"/>
      <c r="U1148" s="131"/>
      <c r="V1148" s="131"/>
      <c r="W1148" s="131"/>
      <c r="X1148" s="131"/>
      <c r="Y1148" s="131"/>
      <c r="Z1148" s="131"/>
      <c r="AA1148" s="131"/>
      <c r="AB1148" s="61">
        <f t="shared" si="202"/>
        <v>0</v>
      </c>
      <c r="AE1148" s="132"/>
    </row>
    <row r="1149" spans="1:31" s="61" customFormat="1">
      <c r="A1149" s="61" t="e">
        <f t="shared" si="192"/>
        <v>#N/A</v>
      </c>
      <c r="B1149" s="121">
        <f t="shared" si="193"/>
        <v>0</v>
      </c>
      <c r="C1149" s="117" t="e">
        <f>VLOOKUP(B1149,映射表!A:C,3,0)</f>
        <v>#N/A</v>
      </c>
      <c r="D1149" s="121">
        <f t="shared" si="194"/>
        <v>0</v>
      </c>
      <c r="E1149" s="100">
        <f t="shared" si="195"/>
        <v>0</v>
      </c>
      <c r="F1149" s="121">
        <f t="shared" si="196"/>
        <v>0</v>
      </c>
      <c r="G1149" s="121">
        <f t="shared" si="197"/>
        <v>0</v>
      </c>
      <c r="H1149" s="99" t="e">
        <f>VLOOKUP(C1149,'B2B（ol)'!A:J,10,0)*D1149</f>
        <v>#N/A</v>
      </c>
      <c r="I1149" s="101" t="e">
        <f t="shared" si="198"/>
        <v>#DIV/0!</v>
      </c>
      <c r="J1149" s="101">
        <f t="shared" si="199"/>
        <v>0</v>
      </c>
      <c r="K1149" s="121">
        <f t="shared" si="200"/>
        <v>0</v>
      </c>
      <c r="L1149" s="121" t="e">
        <f>VLOOKUP(C1149,'B2B（ol)'!A:P,16,0)</f>
        <v>#N/A</v>
      </c>
      <c r="M1149" s="117">
        <f t="shared" si="201"/>
        <v>0</v>
      </c>
      <c r="N1149" s="114" t="e">
        <f>VLOOKUP(C1149,'B2B（ol)'!A:K,11,0)</f>
        <v>#N/A</v>
      </c>
      <c r="O1149" s="114" t="e">
        <f>VLOOKUP(B1149,fulfillment!L:AN,29,0)</f>
        <v>#N/A</v>
      </c>
      <c r="P1149" s="113"/>
      <c r="Q1149" s="61" t="e">
        <f>VLOOKUP(R1149,映射表!A:G,7,0)</f>
        <v>#N/A</v>
      </c>
      <c r="R1149" s="131"/>
      <c r="S1149" s="131"/>
      <c r="T1149" s="131"/>
      <c r="U1149" s="131"/>
      <c r="V1149" s="131"/>
      <c r="W1149" s="131"/>
      <c r="X1149" s="131"/>
      <c r="Y1149" s="131"/>
      <c r="Z1149" s="131"/>
      <c r="AA1149" s="131"/>
      <c r="AB1149" s="61">
        <f t="shared" si="202"/>
        <v>0</v>
      </c>
      <c r="AE1149" s="132"/>
    </row>
    <row r="1150" spans="1:31" s="61" customFormat="1">
      <c r="A1150" s="61" t="e">
        <f t="shared" si="192"/>
        <v>#N/A</v>
      </c>
      <c r="B1150" s="121">
        <f t="shared" si="193"/>
        <v>0</v>
      </c>
      <c r="C1150" s="117" t="e">
        <f>VLOOKUP(B1150,映射表!A:C,3,0)</f>
        <v>#N/A</v>
      </c>
      <c r="D1150" s="121">
        <f t="shared" si="194"/>
        <v>0</v>
      </c>
      <c r="E1150" s="100">
        <f t="shared" si="195"/>
        <v>0</v>
      </c>
      <c r="F1150" s="121">
        <f t="shared" si="196"/>
        <v>0</v>
      </c>
      <c r="G1150" s="121">
        <f t="shared" si="197"/>
        <v>0</v>
      </c>
      <c r="H1150" s="99" t="e">
        <f>VLOOKUP(C1150,'B2B（ol)'!A:J,10,0)*D1150</f>
        <v>#N/A</v>
      </c>
      <c r="I1150" s="101" t="e">
        <f t="shared" si="198"/>
        <v>#DIV/0!</v>
      </c>
      <c r="J1150" s="101">
        <f t="shared" si="199"/>
        <v>0</v>
      </c>
      <c r="K1150" s="121">
        <f t="shared" si="200"/>
        <v>0</v>
      </c>
      <c r="L1150" s="121" t="e">
        <f>VLOOKUP(C1150,'B2B（ol)'!A:P,16,0)</f>
        <v>#N/A</v>
      </c>
      <c r="M1150" s="117">
        <f t="shared" si="201"/>
        <v>0</v>
      </c>
      <c r="N1150" s="114" t="e">
        <f>VLOOKUP(C1150,'B2B（ol)'!A:K,11,0)</f>
        <v>#N/A</v>
      </c>
      <c r="O1150" s="114" t="e">
        <f>VLOOKUP(B1150,fulfillment!L:AN,29,0)</f>
        <v>#N/A</v>
      </c>
      <c r="P1150" s="113"/>
      <c r="Q1150" s="61" t="e">
        <f>VLOOKUP(R1150,映射表!A:G,7,0)</f>
        <v>#N/A</v>
      </c>
      <c r="R1150" s="131"/>
      <c r="S1150" s="131"/>
      <c r="T1150" s="131"/>
      <c r="U1150" s="131"/>
      <c r="V1150" s="131"/>
      <c r="W1150" s="131"/>
      <c r="X1150" s="131"/>
      <c r="Y1150" s="131"/>
      <c r="Z1150" s="131"/>
      <c r="AA1150" s="131"/>
      <c r="AB1150" s="61">
        <f t="shared" si="202"/>
        <v>0</v>
      </c>
      <c r="AE1150" s="132"/>
    </row>
    <row r="1151" spans="1:31" s="61" customFormat="1">
      <c r="A1151" s="61" t="e">
        <f t="shared" si="192"/>
        <v>#N/A</v>
      </c>
      <c r="B1151" s="121">
        <f t="shared" si="193"/>
        <v>0</v>
      </c>
      <c r="C1151" s="117" t="e">
        <f>VLOOKUP(B1151,映射表!A:C,3,0)</f>
        <v>#N/A</v>
      </c>
      <c r="D1151" s="121">
        <f t="shared" si="194"/>
        <v>0</v>
      </c>
      <c r="E1151" s="100">
        <f t="shared" si="195"/>
        <v>0</v>
      </c>
      <c r="F1151" s="121">
        <f t="shared" si="196"/>
        <v>0</v>
      </c>
      <c r="G1151" s="121">
        <f t="shared" si="197"/>
        <v>0</v>
      </c>
      <c r="H1151" s="99" t="e">
        <f>VLOOKUP(C1151,'B2B（ol)'!A:J,10,0)*D1151</f>
        <v>#N/A</v>
      </c>
      <c r="I1151" s="101" t="e">
        <f t="shared" si="198"/>
        <v>#DIV/0!</v>
      </c>
      <c r="J1151" s="101">
        <f t="shared" si="199"/>
        <v>0</v>
      </c>
      <c r="K1151" s="121">
        <f t="shared" si="200"/>
        <v>0</v>
      </c>
      <c r="L1151" s="121" t="e">
        <f>VLOOKUP(C1151,'B2B（ol)'!A:P,16,0)</f>
        <v>#N/A</v>
      </c>
      <c r="M1151" s="117">
        <f t="shared" si="201"/>
        <v>0</v>
      </c>
      <c r="N1151" s="114" t="e">
        <f>VLOOKUP(C1151,'B2B（ol)'!A:K,11,0)</f>
        <v>#N/A</v>
      </c>
      <c r="O1151" s="114" t="e">
        <f>VLOOKUP(B1151,fulfillment!L:AN,29,0)</f>
        <v>#N/A</v>
      </c>
      <c r="P1151" s="113"/>
      <c r="Q1151" s="61" t="e">
        <f>VLOOKUP(R1151,映射表!A:G,7,0)</f>
        <v>#N/A</v>
      </c>
      <c r="R1151" s="131"/>
      <c r="S1151" s="131"/>
      <c r="T1151" s="131"/>
      <c r="U1151" s="131"/>
      <c r="V1151" s="131"/>
      <c r="W1151" s="131"/>
      <c r="X1151" s="131"/>
      <c r="Y1151" s="131"/>
      <c r="Z1151" s="131"/>
      <c r="AA1151" s="131"/>
      <c r="AB1151" s="61">
        <f t="shared" si="202"/>
        <v>0</v>
      </c>
      <c r="AE1151" s="132"/>
    </row>
    <row r="1152" spans="1:31" s="61" customFormat="1">
      <c r="A1152" s="61" t="e">
        <f t="shared" si="192"/>
        <v>#N/A</v>
      </c>
      <c r="B1152" s="121">
        <f t="shared" si="193"/>
        <v>0</v>
      </c>
      <c r="C1152" s="117" t="e">
        <f>VLOOKUP(B1152,映射表!A:C,3,0)</f>
        <v>#N/A</v>
      </c>
      <c r="D1152" s="121">
        <f t="shared" si="194"/>
        <v>0</v>
      </c>
      <c r="E1152" s="100">
        <f t="shared" si="195"/>
        <v>0</v>
      </c>
      <c r="F1152" s="121">
        <f t="shared" si="196"/>
        <v>0</v>
      </c>
      <c r="G1152" s="121">
        <f t="shared" si="197"/>
        <v>0</v>
      </c>
      <c r="H1152" s="99" t="e">
        <f>VLOOKUP(C1152,'B2B（ol)'!A:J,10,0)*D1152</f>
        <v>#N/A</v>
      </c>
      <c r="I1152" s="101" t="e">
        <f t="shared" si="198"/>
        <v>#DIV/0!</v>
      </c>
      <c r="J1152" s="101">
        <f t="shared" si="199"/>
        <v>0</v>
      </c>
      <c r="K1152" s="121">
        <f t="shared" si="200"/>
        <v>0</v>
      </c>
      <c r="L1152" s="121" t="e">
        <f>VLOOKUP(C1152,'B2B（ol)'!A:P,16,0)</f>
        <v>#N/A</v>
      </c>
      <c r="M1152" s="117">
        <f t="shared" si="201"/>
        <v>0</v>
      </c>
      <c r="N1152" s="114" t="e">
        <f>VLOOKUP(C1152,'B2B（ol)'!A:K,11,0)</f>
        <v>#N/A</v>
      </c>
      <c r="O1152" s="114" t="e">
        <f>VLOOKUP(B1152,fulfillment!L:AN,29,0)</f>
        <v>#N/A</v>
      </c>
      <c r="P1152" s="113"/>
      <c r="Q1152" s="61" t="e">
        <f>VLOOKUP(R1152,映射表!A:G,7,0)</f>
        <v>#N/A</v>
      </c>
      <c r="R1152" s="131"/>
      <c r="S1152" s="131"/>
      <c r="T1152" s="131"/>
      <c r="U1152" s="131"/>
      <c r="V1152" s="131"/>
      <c r="W1152" s="131"/>
      <c r="X1152" s="131"/>
      <c r="Y1152" s="131"/>
      <c r="Z1152" s="131"/>
      <c r="AA1152" s="131"/>
      <c r="AB1152" s="61">
        <f t="shared" si="202"/>
        <v>0</v>
      </c>
      <c r="AE1152" s="132"/>
    </row>
    <row r="1153" spans="1:31" s="61" customFormat="1">
      <c r="A1153" s="61" t="e">
        <f t="shared" si="192"/>
        <v>#N/A</v>
      </c>
      <c r="B1153" s="121">
        <f t="shared" si="193"/>
        <v>0</v>
      </c>
      <c r="C1153" s="117" t="e">
        <f>VLOOKUP(B1153,映射表!A:C,3,0)</f>
        <v>#N/A</v>
      </c>
      <c r="D1153" s="121">
        <f t="shared" si="194"/>
        <v>0</v>
      </c>
      <c r="E1153" s="100">
        <f t="shared" si="195"/>
        <v>0</v>
      </c>
      <c r="F1153" s="121">
        <f t="shared" si="196"/>
        <v>0</v>
      </c>
      <c r="G1153" s="121">
        <f t="shared" si="197"/>
        <v>0</v>
      </c>
      <c r="H1153" s="99" t="e">
        <f>VLOOKUP(C1153,'B2B（ol)'!A:J,10,0)*D1153</f>
        <v>#N/A</v>
      </c>
      <c r="I1153" s="101" t="e">
        <f t="shared" si="198"/>
        <v>#DIV/0!</v>
      </c>
      <c r="J1153" s="101">
        <f t="shared" si="199"/>
        <v>0</v>
      </c>
      <c r="K1153" s="121">
        <f t="shared" si="200"/>
        <v>0</v>
      </c>
      <c r="L1153" s="121" t="e">
        <f>VLOOKUP(C1153,'B2B（ol)'!A:P,16,0)</f>
        <v>#N/A</v>
      </c>
      <c r="M1153" s="117">
        <f t="shared" si="201"/>
        <v>0</v>
      </c>
      <c r="N1153" s="114" t="e">
        <f>VLOOKUP(C1153,'B2B（ol)'!A:K,11,0)</f>
        <v>#N/A</v>
      </c>
      <c r="O1153" s="114" t="e">
        <f>VLOOKUP(B1153,fulfillment!L:AN,29,0)</f>
        <v>#N/A</v>
      </c>
      <c r="P1153" s="113"/>
      <c r="Q1153" s="61" t="e">
        <f>VLOOKUP(R1153,映射表!A:G,7,0)</f>
        <v>#N/A</v>
      </c>
      <c r="R1153" s="131"/>
      <c r="S1153" s="131"/>
      <c r="T1153" s="131"/>
      <c r="U1153" s="131"/>
      <c r="V1153" s="131"/>
      <c r="W1153" s="131"/>
      <c r="X1153" s="131"/>
      <c r="Y1153" s="131"/>
      <c r="Z1153" s="131"/>
      <c r="AA1153" s="131"/>
      <c r="AB1153" s="61">
        <f t="shared" si="202"/>
        <v>0</v>
      </c>
      <c r="AE1153" s="132"/>
    </row>
    <row r="1154" spans="1:31" s="61" customFormat="1">
      <c r="A1154" s="61" t="e">
        <f t="shared" ref="A1154:A1217" si="203">Q1154</f>
        <v>#N/A</v>
      </c>
      <c r="B1154" s="121">
        <f t="shared" ref="B1154:B1217" si="204">R1154</f>
        <v>0</v>
      </c>
      <c r="C1154" s="117" t="e">
        <f>VLOOKUP(B1154,映射表!A:C,3,0)</f>
        <v>#N/A</v>
      </c>
      <c r="D1154" s="121">
        <f t="shared" si="194"/>
        <v>0</v>
      </c>
      <c r="E1154" s="100">
        <f t="shared" si="195"/>
        <v>0</v>
      </c>
      <c r="F1154" s="121">
        <f t="shared" si="196"/>
        <v>0</v>
      </c>
      <c r="G1154" s="121">
        <f t="shared" si="197"/>
        <v>0</v>
      </c>
      <c r="H1154" s="99" t="e">
        <f>VLOOKUP(C1154,'B2B（ol)'!A:J,10,0)*D1154</f>
        <v>#N/A</v>
      </c>
      <c r="I1154" s="101" t="e">
        <f t="shared" si="198"/>
        <v>#DIV/0!</v>
      </c>
      <c r="J1154" s="101">
        <f t="shared" si="199"/>
        <v>0</v>
      </c>
      <c r="K1154" s="121">
        <f t="shared" si="200"/>
        <v>0</v>
      </c>
      <c r="L1154" s="121" t="e">
        <f>VLOOKUP(C1154,'B2B（ol)'!A:P,16,0)</f>
        <v>#N/A</v>
      </c>
      <c r="M1154" s="117">
        <f t="shared" si="201"/>
        <v>0</v>
      </c>
      <c r="N1154" s="114" t="e">
        <f>VLOOKUP(C1154,'B2B（ol)'!A:K,11,0)</f>
        <v>#N/A</v>
      </c>
      <c r="O1154" s="114" t="e">
        <f>VLOOKUP(B1154,fulfillment!L:AN,29,0)</f>
        <v>#N/A</v>
      </c>
      <c r="P1154" s="113"/>
      <c r="Q1154" s="61" t="e">
        <f>VLOOKUP(R1154,映射表!A:G,7,0)</f>
        <v>#N/A</v>
      </c>
      <c r="R1154" s="131"/>
      <c r="S1154" s="131"/>
      <c r="T1154" s="131"/>
      <c r="U1154" s="131"/>
      <c r="V1154" s="131"/>
      <c r="W1154" s="131"/>
      <c r="X1154" s="131"/>
      <c r="Y1154" s="131"/>
      <c r="Z1154" s="131"/>
      <c r="AA1154" s="131"/>
      <c r="AB1154" s="61">
        <f t="shared" si="202"/>
        <v>0</v>
      </c>
      <c r="AE1154" s="132"/>
    </row>
    <row r="1155" spans="1:31" s="61" customFormat="1">
      <c r="A1155" s="61" t="e">
        <f t="shared" si="203"/>
        <v>#N/A</v>
      </c>
      <c r="B1155" s="121">
        <f t="shared" si="204"/>
        <v>0</v>
      </c>
      <c r="C1155" s="117" t="e">
        <f>VLOOKUP(B1155,映射表!A:C,3,0)</f>
        <v>#N/A</v>
      </c>
      <c r="D1155" s="121">
        <f t="shared" si="194"/>
        <v>0</v>
      </c>
      <c r="E1155" s="100">
        <f t="shared" si="195"/>
        <v>0</v>
      </c>
      <c r="F1155" s="121">
        <f t="shared" si="196"/>
        <v>0</v>
      </c>
      <c r="G1155" s="121">
        <f t="shared" si="197"/>
        <v>0</v>
      </c>
      <c r="H1155" s="99" t="e">
        <f>VLOOKUP(C1155,'B2B（ol)'!A:J,10,0)*D1155</f>
        <v>#N/A</v>
      </c>
      <c r="I1155" s="101" t="e">
        <f t="shared" si="198"/>
        <v>#DIV/0!</v>
      </c>
      <c r="J1155" s="101">
        <f t="shared" si="199"/>
        <v>0</v>
      </c>
      <c r="K1155" s="121">
        <f t="shared" si="200"/>
        <v>0</v>
      </c>
      <c r="L1155" s="121" t="e">
        <f>VLOOKUP(C1155,'B2B（ol)'!A:P,16,0)</f>
        <v>#N/A</v>
      </c>
      <c r="M1155" s="117">
        <f t="shared" si="201"/>
        <v>0</v>
      </c>
      <c r="N1155" s="114" t="e">
        <f>VLOOKUP(C1155,'B2B（ol)'!A:K,11,0)</f>
        <v>#N/A</v>
      </c>
      <c r="O1155" s="114" t="e">
        <f>VLOOKUP(B1155,fulfillment!L:AN,29,0)</f>
        <v>#N/A</v>
      </c>
      <c r="P1155" s="113"/>
      <c r="Q1155" s="61" t="e">
        <f>VLOOKUP(R1155,映射表!A:G,7,0)</f>
        <v>#N/A</v>
      </c>
      <c r="R1155" s="131"/>
      <c r="S1155" s="131"/>
      <c r="T1155" s="131"/>
      <c r="U1155" s="131"/>
      <c r="V1155" s="131"/>
      <c r="W1155" s="131"/>
      <c r="X1155" s="131"/>
      <c r="Y1155" s="131"/>
      <c r="Z1155" s="131"/>
      <c r="AA1155" s="131"/>
      <c r="AB1155" s="61">
        <f t="shared" si="202"/>
        <v>0</v>
      </c>
      <c r="AE1155" s="132"/>
    </row>
    <row r="1156" spans="1:31" s="61" customFormat="1">
      <c r="A1156" s="61" t="e">
        <f t="shared" si="203"/>
        <v>#N/A</v>
      </c>
      <c r="B1156" s="121">
        <f t="shared" si="204"/>
        <v>0</v>
      </c>
      <c r="C1156" s="117" t="e">
        <f>VLOOKUP(B1156,映射表!A:C,3,0)</f>
        <v>#N/A</v>
      </c>
      <c r="D1156" s="121">
        <f t="shared" ref="D1156:D1219" si="205">U1156</f>
        <v>0</v>
      </c>
      <c r="E1156" s="100">
        <f t="shared" ref="E1156:E1219" si="206">IFERROR(W1156/D1156,0)*D1156</f>
        <v>0</v>
      </c>
      <c r="F1156" s="121">
        <f t="shared" ref="F1156:F1219" si="207">IFERROR(Y1156/D1156,0)*D1156</f>
        <v>0</v>
      </c>
      <c r="G1156" s="121">
        <f t="shared" ref="G1156:G1219" si="208">IFERROR(IF((E1156+F1156)&gt;200,(E1156+F1156-200)*0.9+200*0.85,(E1156+F1156)*0.85),0)</f>
        <v>0</v>
      </c>
      <c r="H1156" s="99" t="e">
        <f>VLOOKUP(C1156,'B2B（ol)'!A:J,10,0)*D1156</f>
        <v>#N/A</v>
      </c>
      <c r="I1156" s="101" t="e">
        <f t="shared" ref="I1156:I1219" si="209">(M1156*0.05/D1156)*D1156</f>
        <v>#DIV/0!</v>
      </c>
      <c r="J1156" s="101">
        <f t="shared" ref="J1156:J1219" si="210">IFERROR((G1156-H1156-(I1156/D1156))/(E1156+F1156),0)</f>
        <v>0</v>
      </c>
      <c r="K1156" s="121">
        <f t="shared" ref="K1156:K1219" si="211">IFERROR((G1156-H1156-I1156),0)</f>
        <v>0</v>
      </c>
      <c r="L1156" s="121" t="e">
        <f>VLOOKUP(C1156,'B2B（ol)'!A:P,16,0)</f>
        <v>#N/A</v>
      </c>
      <c r="M1156" s="117">
        <f t="shared" ref="M1156:M1219" si="212">(E1156+F1156)</f>
        <v>0</v>
      </c>
      <c r="N1156" s="114" t="e">
        <f>VLOOKUP(C1156,'B2B（ol)'!A:K,11,0)</f>
        <v>#N/A</v>
      </c>
      <c r="O1156" s="114" t="e">
        <f>VLOOKUP(B1156,fulfillment!L:AN,29,0)</f>
        <v>#N/A</v>
      </c>
      <c r="P1156" s="113"/>
      <c r="Q1156" s="61" t="e">
        <f>VLOOKUP(R1156,映射表!A:G,7,0)</f>
        <v>#N/A</v>
      </c>
      <c r="R1156" s="131"/>
      <c r="S1156" s="131"/>
      <c r="T1156" s="131"/>
      <c r="U1156" s="131"/>
      <c r="V1156" s="131"/>
      <c r="W1156" s="131"/>
      <c r="X1156" s="131"/>
      <c r="Y1156" s="131"/>
      <c r="Z1156" s="131"/>
      <c r="AA1156" s="131"/>
      <c r="AB1156" s="61">
        <f t="shared" si="202"/>
        <v>0</v>
      </c>
      <c r="AE1156" s="132"/>
    </row>
    <row r="1157" spans="1:31" s="61" customFormat="1">
      <c r="A1157" s="61" t="e">
        <f t="shared" si="203"/>
        <v>#N/A</v>
      </c>
      <c r="B1157" s="121">
        <f t="shared" si="204"/>
        <v>0</v>
      </c>
      <c r="C1157" s="117" t="e">
        <f>VLOOKUP(B1157,映射表!A:C,3,0)</f>
        <v>#N/A</v>
      </c>
      <c r="D1157" s="121">
        <f t="shared" si="205"/>
        <v>0</v>
      </c>
      <c r="E1157" s="100">
        <f t="shared" si="206"/>
        <v>0</v>
      </c>
      <c r="F1157" s="121">
        <f t="shared" si="207"/>
        <v>0</v>
      </c>
      <c r="G1157" s="121">
        <f t="shared" si="208"/>
        <v>0</v>
      </c>
      <c r="H1157" s="99" t="e">
        <f>VLOOKUP(C1157,'B2B（ol)'!A:J,10,0)*D1157</f>
        <v>#N/A</v>
      </c>
      <c r="I1157" s="101" t="e">
        <f t="shared" si="209"/>
        <v>#DIV/0!</v>
      </c>
      <c r="J1157" s="101">
        <f t="shared" si="210"/>
        <v>0</v>
      </c>
      <c r="K1157" s="121">
        <f t="shared" si="211"/>
        <v>0</v>
      </c>
      <c r="L1157" s="121" t="e">
        <f>VLOOKUP(C1157,'B2B（ol)'!A:P,16,0)</f>
        <v>#N/A</v>
      </c>
      <c r="M1157" s="117">
        <f t="shared" si="212"/>
        <v>0</v>
      </c>
      <c r="N1157" s="114" t="e">
        <f>VLOOKUP(C1157,'B2B（ol)'!A:K,11,0)</f>
        <v>#N/A</v>
      </c>
      <c r="O1157" s="114" t="e">
        <f>VLOOKUP(B1157,fulfillment!L:AN,29,0)</f>
        <v>#N/A</v>
      </c>
      <c r="P1157" s="113"/>
      <c r="Q1157" s="61" t="e">
        <f>VLOOKUP(R1157,映射表!A:G,7,0)</f>
        <v>#N/A</v>
      </c>
      <c r="R1157" s="131"/>
      <c r="S1157" s="131"/>
      <c r="T1157" s="131"/>
      <c r="U1157" s="131"/>
      <c r="V1157" s="131"/>
      <c r="W1157" s="131"/>
      <c r="X1157" s="131"/>
      <c r="Y1157" s="131"/>
      <c r="Z1157" s="131"/>
      <c r="AA1157" s="131"/>
      <c r="AB1157" s="61">
        <f t="shared" si="202"/>
        <v>0</v>
      </c>
      <c r="AE1157" s="132"/>
    </row>
    <row r="1158" spans="1:31" s="61" customFormat="1">
      <c r="A1158" s="61" t="e">
        <f t="shared" si="203"/>
        <v>#N/A</v>
      </c>
      <c r="B1158" s="121">
        <f t="shared" si="204"/>
        <v>0</v>
      </c>
      <c r="C1158" s="117" t="e">
        <f>VLOOKUP(B1158,映射表!A:C,3,0)</f>
        <v>#N/A</v>
      </c>
      <c r="D1158" s="121">
        <f t="shared" si="205"/>
        <v>0</v>
      </c>
      <c r="E1158" s="100">
        <f t="shared" si="206"/>
        <v>0</v>
      </c>
      <c r="F1158" s="121">
        <f t="shared" si="207"/>
        <v>0</v>
      </c>
      <c r="G1158" s="121">
        <f t="shared" si="208"/>
        <v>0</v>
      </c>
      <c r="H1158" s="99" t="e">
        <f>VLOOKUP(C1158,'B2B（ol)'!A:J,10,0)*D1158</f>
        <v>#N/A</v>
      </c>
      <c r="I1158" s="101" t="e">
        <f t="shared" si="209"/>
        <v>#DIV/0!</v>
      </c>
      <c r="J1158" s="101">
        <f t="shared" si="210"/>
        <v>0</v>
      </c>
      <c r="K1158" s="121">
        <f t="shared" si="211"/>
        <v>0</v>
      </c>
      <c r="L1158" s="121" t="e">
        <f>VLOOKUP(C1158,'B2B（ol)'!A:P,16,0)</f>
        <v>#N/A</v>
      </c>
      <c r="M1158" s="117">
        <f t="shared" si="212"/>
        <v>0</v>
      </c>
      <c r="N1158" s="114" t="e">
        <f>VLOOKUP(C1158,'B2B（ol)'!A:K,11,0)</f>
        <v>#N/A</v>
      </c>
      <c r="O1158" s="114" t="e">
        <f>VLOOKUP(B1158,fulfillment!L:AN,29,0)</f>
        <v>#N/A</v>
      </c>
      <c r="P1158" s="113"/>
      <c r="Q1158" s="61" t="e">
        <f>VLOOKUP(R1158,映射表!A:G,7,0)</f>
        <v>#N/A</v>
      </c>
      <c r="R1158" s="131"/>
      <c r="S1158" s="131"/>
      <c r="T1158" s="131"/>
      <c r="U1158" s="131"/>
      <c r="V1158" s="131"/>
      <c r="W1158" s="131"/>
      <c r="X1158" s="131"/>
      <c r="Y1158" s="131"/>
      <c r="Z1158" s="131"/>
      <c r="AA1158" s="131"/>
      <c r="AB1158" s="61">
        <f t="shared" si="202"/>
        <v>0</v>
      </c>
      <c r="AE1158" s="132"/>
    </row>
    <row r="1159" spans="1:31" s="61" customFormat="1">
      <c r="A1159" s="61" t="e">
        <f t="shared" si="203"/>
        <v>#N/A</v>
      </c>
      <c r="B1159" s="121">
        <f t="shared" si="204"/>
        <v>0</v>
      </c>
      <c r="C1159" s="117" t="e">
        <f>VLOOKUP(B1159,映射表!A:C,3,0)</f>
        <v>#N/A</v>
      </c>
      <c r="D1159" s="121">
        <f t="shared" si="205"/>
        <v>0</v>
      </c>
      <c r="E1159" s="100">
        <f t="shared" si="206"/>
        <v>0</v>
      </c>
      <c r="F1159" s="121">
        <f t="shared" si="207"/>
        <v>0</v>
      </c>
      <c r="G1159" s="121">
        <f t="shared" si="208"/>
        <v>0</v>
      </c>
      <c r="H1159" s="99" t="e">
        <f>VLOOKUP(C1159,'B2B（ol)'!A:J,10,0)*D1159</f>
        <v>#N/A</v>
      </c>
      <c r="I1159" s="101" t="e">
        <f t="shared" si="209"/>
        <v>#DIV/0!</v>
      </c>
      <c r="J1159" s="101">
        <f t="shared" si="210"/>
        <v>0</v>
      </c>
      <c r="K1159" s="121">
        <f t="shared" si="211"/>
        <v>0</v>
      </c>
      <c r="L1159" s="121" t="e">
        <f>VLOOKUP(C1159,'B2B（ol)'!A:P,16,0)</f>
        <v>#N/A</v>
      </c>
      <c r="M1159" s="117">
        <f t="shared" si="212"/>
        <v>0</v>
      </c>
      <c r="N1159" s="114" t="e">
        <f>VLOOKUP(C1159,'B2B（ol)'!A:K,11,0)</f>
        <v>#N/A</v>
      </c>
      <c r="O1159" s="114" t="e">
        <f>VLOOKUP(B1159,fulfillment!L:AN,29,0)</f>
        <v>#N/A</v>
      </c>
      <c r="P1159" s="113"/>
      <c r="Q1159" s="61" t="e">
        <f>VLOOKUP(R1159,映射表!A:G,7,0)</f>
        <v>#N/A</v>
      </c>
      <c r="R1159" s="131"/>
      <c r="S1159" s="131"/>
      <c r="T1159" s="131"/>
      <c r="U1159" s="131"/>
      <c r="V1159" s="131"/>
      <c r="W1159" s="131"/>
      <c r="X1159" s="131"/>
      <c r="Y1159" s="131"/>
      <c r="Z1159" s="131"/>
      <c r="AA1159" s="131"/>
      <c r="AB1159" s="61">
        <f t="shared" si="202"/>
        <v>0</v>
      </c>
      <c r="AE1159" s="132"/>
    </row>
    <row r="1160" spans="1:31" s="61" customFormat="1">
      <c r="A1160" s="61" t="e">
        <f t="shared" si="203"/>
        <v>#N/A</v>
      </c>
      <c r="B1160" s="121">
        <f t="shared" si="204"/>
        <v>0</v>
      </c>
      <c r="C1160" s="117" t="e">
        <f>VLOOKUP(B1160,映射表!A:C,3,0)</f>
        <v>#N/A</v>
      </c>
      <c r="D1160" s="121">
        <f t="shared" si="205"/>
        <v>0</v>
      </c>
      <c r="E1160" s="100">
        <f t="shared" si="206"/>
        <v>0</v>
      </c>
      <c r="F1160" s="121">
        <f t="shared" si="207"/>
        <v>0</v>
      </c>
      <c r="G1160" s="121">
        <f t="shared" si="208"/>
        <v>0</v>
      </c>
      <c r="H1160" s="99" t="e">
        <f>VLOOKUP(C1160,'B2B（ol)'!A:J,10,0)*D1160</f>
        <v>#N/A</v>
      </c>
      <c r="I1160" s="101" t="e">
        <f t="shared" si="209"/>
        <v>#DIV/0!</v>
      </c>
      <c r="J1160" s="101">
        <f t="shared" si="210"/>
        <v>0</v>
      </c>
      <c r="K1160" s="121">
        <f t="shared" si="211"/>
        <v>0</v>
      </c>
      <c r="L1160" s="121" t="e">
        <f>VLOOKUP(C1160,'B2B（ol)'!A:P,16,0)</f>
        <v>#N/A</v>
      </c>
      <c r="M1160" s="117">
        <f t="shared" si="212"/>
        <v>0</v>
      </c>
      <c r="N1160" s="114" t="e">
        <f>VLOOKUP(C1160,'B2B（ol)'!A:K,11,0)</f>
        <v>#N/A</v>
      </c>
      <c r="O1160" s="114" t="e">
        <f>VLOOKUP(B1160,fulfillment!L:AN,29,0)</f>
        <v>#N/A</v>
      </c>
      <c r="P1160" s="113"/>
      <c r="Q1160" s="61" t="e">
        <f>VLOOKUP(R1160,映射表!A:G,7,0)</f>
        <v>#N/A</v>
      </c>
      <c r="R1160" s="131"/>
      <c r="S1160" s="131"/>
      <c r="T1160" s="131"/>
      <c r="U1160" s="131"/>
      <c r="V1160" s="131"/>
      <c r="W1160" s="131"/>
      <c r="X1160" s="131"/>
      <c r="Y1160" s="131"/>
      <c r="Z1160" s="131"/>
      <c r="AA1160" s="131"/>
      <c r="AB1160" s="61">
        <f t="shared" si="202"/>
        <v>0</v>
      </c>
      <c r="AE1160" s="132"/>
    </row>
    <row r="1161" spans="1:31" s="61" customFormat="1">
      <c r="A1161" s="61" t="e">
        <f t="shared" si="203"/>
        <v>#N/A</v>
      </c>
      <c r="B1161" s="121">
        <f t="shared" si="204"/>
        <v>0</v>
      </c>
      <c r="C1161" s="117" t="e">
        <f>VLOOKUP(B1161,映射表!A:C,3,0)</f>
        <v>#N/A</v>
      </c>
      <c r="D1161" s="121">
        <f t="shared" si="205"/>
        <v>0</v>
      </c>
      <c r="E1161" s="100">
        <f t="shared" si="206"/>
        <v>0</v>
      </c>
      <c r="F1161" s="121">
        <f t="shared" si="207"/>
        <v>0</v>
      </c>
      <c r="G1161" s="121">
        <f t="shared" si="208"/>
        <v>0</v>
      </c>
      <c r="H1161" s="99" t="e">
        <f>VLOOKUP(C1161,'B2B（ol)'!A:J,10,0)*D1161</f>
        <v>#N/A</v>
      </c>
      <c r="I1161" s="101" t="e">
        <f t="shared" si="209"/>
        <v>#DIV/0!</v>
      </c>
      <c r="J1161" s="101">
        <f t="shared" si="210"/>
        <v>0</v>
      </c>
      <c r="K1161" s="121">
        <f t="shared" si="211"/>
        <v>0</v>
      </c>
      <c r="L1161" s="121" t="e">
        <f>VLOOKUP(C1161,'B2B（ol)'!A:P,16,0)</f>
        <v>#N/A</v>
      </c>
      <c r="M1161" s="117">
        <f t="shared" si="212"/>
        <v>0</v>
      </c>
      <c r="N1161" s="114" t="e">
        <f>VLOOKUP(C1161,'B2B（ol)'!A:K,11,0)</f>
        <v>#N/A</v>
      </c>
      <c r="O1161" s="114" t="e">
        <f>VLOOKUP(B1161,fulfillment!L:AN,29,0)</f>
        <v>#N/A</v>
      </c>
      <c r="P1161" s="113"/>
      <c r="Q1161" s="61" t="e">
        <f>VLOOKUP(R1161,映射表!A:G,7,0)</f>
        <v>#N/A</v>
      </c>
      <c r="R1161" s="131"/>
      <c r="S1161" s="131"/>
      <c r="T1161" s="131"/>
      <c r="U1161" s="131"/>
      <c r="V1161" s="131"/>
      <c r="W1161" s="131"/>
      <c r="X1161" s="131"/>
      <c r="Y1161" s="131"/>
      <c r="Z1161" s="131"/>
      <c r="AA1161" s="131"/>
      <c r="AB1161" s="61">
        <f t="shared" si="202"/>
        <v>0</v>
      </c>
      <c r="AE1161" s="132"/>
    </row>
    <row r="1162" spans="1:31" s="61" customFormat="1">
      <c r="A1162" s="61" t="e">
        <f t="shared" si="203"/>
        <v>#N/A</v>
      </c>
      <c r="B1162" s="121">
        <f t="shared" si="204"/>
        <v>0</v>
      </c>
      <c r="C1162" s="117" t="e">
        <f>VLOOKUP(B1162,映射表!A:C,3,0)</f>
        <v>#N/A</v>
      </c>
      <c r="D1162" s="121">
        <f t="shared" si="205"/>
        <v>0</v>
      </c>
      <c r="E1162" s="100">
        <f t="shared" si="206"/>
        <v>0</v>
      </c>
      <c r="F1162" s="121">
        <f t="shared" si="207"/>
        <v>0</v>
      </c>
      <c r="G1162" s="121">
        <f t="shared" si="208"/>
        <v>0</v>
      </c>
      <c r="H1162" s="99" t="e">
        <f>VLOOKUP(C1162,'B2B（ol)'!A:J,10,0)*D1162</f>
        <v>#N/A</v>
      </c>
      <c r="I1162" s="101" t="e">
        <f t="shared" si="209"/>
        <v>#DIV/0!</v>
      </c>
      <c r="J1162" s="101">
        <f t="shared" si="210"/>
        <v>0</v>
      </c>
      <c r="K1162" s="121">
        <f t="shared" si="211"/>
        <v>0</v>
      </c>
      <c r="L1162" s="121" t="e">
        <f>VLOOKUP(C1162,'B2B（ol)'!A:P,16,0)</f>
        <v>#N/A</v>
      </c>
      <c r="M1162" s="117">
        <f t="shared" si="212"/>
        <v>0</v>
      </c>
      <c r="N1162" s="114" t="e">
        <f>VLOOKUP(C1162,'B2B（ol)'!A:K,11,0)</f>
        <v>#N/A</v>
      </c>
      <c r="O1162" s="114" t="e">
        <f>VLOOKUP(B1162,fulfillment!L:AN,29,0)</f>
        <v>#N/A</v>
      </c>
      <c r="P1162" s="113"/>
      <c r="Q1162" s="61" t="e">
        <f>VLOOKUP(R1162,映射表!A:G,7,0)</f>
        <v>#N/A</v>
      </c>
      <c r="R1162" s="131"/>
      <c r="S1162" s="131"/>
      <c r="T1162" s="131"/>
      <c r="U1162" s="131"/>
      <c r="V1162" s="131"/>
      <c r="W1162" s="131"/>
      <c r="X1162" s="131"/>
      <c r="Y1162" s="131"/>
      <c r="Z1162" s="131"/>
      <c r="AA1162" s="131"/>
      <c r="AB1162" s="61">
        <f t="shared" si="202"/>
        <v>0</v>
      </c>
      <c r="AE1162" s="132"/>
    </row>
    <row r="1163" spans="1:31" s="61" customFormat="1">
      <c r="A1163" s="61" t="e">
        <f t="shared" si="203"/>
        <v>#N/A</v>
      </c>
      <c r="B1163" s="121">
        <f t="shared" si="204"/>
        <v>0</v>
      </c>
      <c r="C1163" s="117" t="e">
        <f>VLOOKUP(B1163,映射表!A:C,3,0)</f>
        <v>#N/A</v>
      </c>
      <c r="D1163" s="121">
        <f t="shared" si="205"/>
        <v>0</v>
      </c>
      <c r="E1163" s="100">
        <f t="shared" si="206"/>
        <v>0</v>
      </c>
      <c r="F1163" s="121">
        <f t="shared" si="207"/>
        <v>0</v>
      </c>
      <c r="G1163" s="121">
        <f t="shared" si="208"/>
        <v>0</v>
      </c>
      <c r="H1163" s="99" t="e">
        <f>VLOOKUP(C1163,'B2B（ol)'!A:J,10,0)*D1163</f>
        <v>#N/A</v>
      </c>
      <c r="I1163" s="101" t="e">
        <f t="shared" si="209"/>
        <v>#DIV/0!</v>
      </c>
      <c r="J1163" s="101">
        <f t="shared" si="210"/>
        <v>0</v>
      </c>
      <c r="K1163" s="121">
        <f t="shared" si="211"/>
        <v>0</v>
      </c>
      <c r="L1163" s="121" t="e">
        <f>VLOOKUP(C1163,'B2B（ol)'!A:P,16,0)</f>
        <v>#N/A</v>
      </c>
      <c r="M1163" s="117">
        <f t="shared" si="212"/>
        <v>0</v>
      </c>
      <c r="N1163" s="114" t="e">
        <f>VLOOKUP(C1163,'B2B（ol)'!A:K,11,0)</f>
        <v>#N/A</v>
      </c>
      <c r="O1163" s="114" t="e">
        <f>VLOOKUP(B1163,fulfillment!L:AN,29,0)</f>
        <v>#N/A</v>
      </c>
      <c r="P1163" s="113"/>
      <c r="Q1163" s="61" t="e">
        <f>VLOOKUP(R1163,映射表!A:G,7,0)</f>
        <v>#N/A</v>
      </c>
      <c r="R1163" s="131"/>
      <c r="S1163" s="131"/>
      <c r="T1163" s="131"/>
      <c r="U1163" s="131"/>
      <c r="V1163" s="131"/>
      <c r="W1163" s="131"/>
      <c r="X1163" s="131"/>
      <c r="Y1163" s="131"/>
      <c r="Z1163" s="131"/>
      <c r="AA1163" s="131"/>
      <c r="AB1163" s="61">
        <f t="shared" si="202"/>
        <v>0</v>
      </c>
      <c r="AE1163" s="132"/>
    </row>
    <row r="1164" spans="1:31" s="61" customFormat="1">
      <c r="A1164" s="61" t="e">
        <f t="shared" si="203"/>
        <v>#N/A</v>
      </c>
      <c r="B1164" s="121">
        <f t="shared" si="204"/>
        <v>0</v>
      </c>
      <c r="C1164" s="117" t="e">
        <f>VLOOKUP(B1164,映射表!A:C,3,0)</f>
        <v>#N/A</v>
      </c>
      <c r="D1164" s="121">
        <f t="shared" si="205"/>
        <v>0</v>
      </c>
      <c r="E1164" s="100">
        <f t="shared" si="206"/>
        <v>0</v>
      </c>
      <c r="F1164" s="121">
        <f t="shared" si="207"/>
        <v>0</v>
      </c>
      <c r="G1164" s="121">
        <f t="shared" si="208"/>
        <v>0</v>
      </c>
      <c r="H1164" s="99" t="e">
        <f>VLOOKUP(C1164,'B2B（ol)'!A:J,10,0)*D1164</f>
        <v>#N/A</v>
      </c>
      <c r="I1164" s="101" t="e">
        <f t="shared" si="209"/>
        <v>#DIV/0!</v>
      </c>
      <c r="J1164" s="101">
        <f t="shared" si="210"/>
        <v>0</v>
      </c>
      <c r="K1164" s="121">
        <f t="shared" si="211"/>
        <v>0</v>
      </c>
      <c r="L1164" s="121" t="e">
        <f>VLOOKUP(C1164,'B2B（ol)'!A:P,16,0)</f>
        <v>#N/A</v>
      </c>
      <c r="M1164" s="117">
        <f t="shared" si="212"/>
        <v>0</v>
      </c>
      <c r="N1164" s="114" t="e">
        <f>VLOOKUP(C1164,'B2B（ol)'!A:K,11,0)</f>
        <v>#N/A</v>
      </c>
      <c r="O1164" s="114" t="e">
        <f>VLOOKUP(B1164,fulfillment!L:AN,29,0)</f>
        <v>#N/A</v>
      </c>
      <c r="P1164" s="113"/>
      <c r="Q1164" s="61" t="e">
        <f>VLOOKUP(R1164,映射表!A:G,7,0)</f>
        <v>#N/A</v>
      </c>
      <c r="R1164" s="131"/>
      <c r="S1164" s="131"/>
      <c r="T1164" s="131"/>
      <c r="U1164" s="131"/>
      <c r="V1164" s="131"/>
      <c r="W1164" s="131"/>
      <c r="X1164" s="131"/>
      <c r="Y1164" s="131"/>
      <c r="Z1164" s="131"/>
      <c r="AA1164" s="131"/>
      <c r="AB1164" s="61">
        <f t="shared" si="202"/>
        <v>0</v>
      </c>
      <c r="AE1164" s="132"/>
    </row>
    <row r="1165" spans="1:31" s="61" customFormat="1">
      <c r="A1165" s="61" t="e">
        <f t="shared" si="203"/>
        <v>#N/A</v>
      </c>
      <c r="B1165" s="121">
        <f t="shared" si="204"/>
        <v>0</v>
      </c>
      <c r="C1165" s="117" t="e">
        <f>VLOOKUP(B1165,映射表!A:C,3,0)</f>
        <v>#N/A</v>
      </c>
      <c r="D1165" s="121">
        <f t="shared" si="205"/>
        <v>0</v>
      </c>
      <c r="E1165" s="100">
        <f t="shared" si="206"/>
        <v>0</v>
      </c>
      <c r="F1165" s="121">
        <f t="shared" si="207"/>
        <v>0</v>
      </c>
      <c r="G1165" s="121">
        <f t="shared" si="208"/>
        <v>0</v>
      </c>
      <c r="H1165" s="99" t="e">
        <f>VLOOKUP(C1165,'B2B（ol)'!A:J,10,0)*D1165</f>
        <v>#N/A</v>
      </c>
      <c r="I1165" s="101" t="e">
        <f t="shared" si="209"/>
        <v>#DIV/0!</v>
      </c>
      <c r="J1165" s="101">
        <f t="shared" si="210"/>
        <v>0</v>
      </c>
      <c r="K1165" s="121">
        <f t="shared" si="211"/>
        <v>0</v>
      </c>
      <c r="L1165" s="121" t="e">
        <f>VLOOKUP(C1165,'B2B（ol)'!A:P,16,0)</f>
        <v>#N/A</v>
      </c>
      <c r="M1165" s="117">
        <f t="shared" si="212"/>
        <v>0</v>
      </c>
      <c r="N1165" s="114" t="e">
        <f>VLOOKUP(C1165,'B2B（ol)'!A:K,11,0)</f>
        <v>#N/A</v>
      </c>
      <c r="O1165" s="114" t="e">
        <f>VLOOKUP(B1165,fulfillment!L:AN,29,0)</f>
        <v>#N/A</v>
      </c>
      <c r="P1165" s="113"/>
      <c r="Q1165" s="61" t="e">
        <f>VLOOKUP(R1165,映射表!A:G,7,0)</f>
        <v>#N/A</v>
      </c>
      <c r="R1165" s="131"/>
      <c r="S1165" s="131"/>
      <c r="T1165" s="131"/>
      <c r="U1165" s="131"/>
      <c r="V1165" s="131"/>
      <c r="W1165" s="131"/>
      <c r="X1165" s="131"/>
      <c r="Y1165" s="131"/>
      <c r="Z1165" s="131"/>
      <c r="AA1165" s="131"/>
      <c r="AB1165" s="61">
        <f t="shared" si="202"/>
        <v>0</v>
      </c>
      <c r="AE1165" s="132"/>
    </row>
    <row r="1166" spans="1:31" s="61" customFormat="1">
      <c r="A1166" s="61" t="e">
        <f t="shared" si="203"/>
        <v>#N/A</v>
      </c>
      <c r="B1166" s="121">
        <f t="shared" si="204"/>
        <v>0</v>
      </c>
      <c r="C1166" s="117" t="e">
        <f>VLOOKUP(B1166,映射表!A:C,3,0)</f>
        <v>#N/A</v>
      </c>
      <c r="D1166" s="121">
        <f t="shared" si="205"/>
        <v>0</v>
      </c>
      <c r="E1166" s="100">
        <f t="shared" si="206"/>
        <v>0</v>
      </c>
      <c r="F1166" s="121">
        <f t="shared" si="207"/>
        <v>0</v>
      </c>
      <c r="G1166" s="121">
        <f t="shared" si="208"/>
        <v>0</v>
      </c>
      <c r="H1166" s="99" t="e">
        <f>VLOOKUP(C1166,'B2B（ol)'!A:J,10,0)*D1166</f>
        <v>#N/A</v>
      </c>
      <c r="I1166" s="101" t="e">
        <f t="shared" si="209"/>
        <v>#DIV/0!</v>
      </c>
      <c r="J1166" s="101">
        <f t="shared" si="210"/>
        <v>0</v>
      </c>
      <c r="K1166" s="121">
        <f t="shared" si="211"/>
        <v>0</v>
      </c>
      <c r="L1166" s="121" t="e">
        <f>VLOOKUP(C1166,'B2B（ol)'!A:P,16,0)</f>
        <v>#N/A</v>
      </c>
      <c r="M1166" s="117">
        <f t="shared" si="212"/>
        <v>0</v>
      </c>
      <c r="N1166" s="114" t="e">
        <f>VLOOKUP(C1166,'B2B（ol)'!A:K,11,0)</f>
        <v>#N/A</v>
      </c>
      <c r="O1166" s="114" t="e">
        <f>VLOOKUP(B1166,fulfillment!L:AN,29,0)</f>
        <v>#N/A</v>
      </c>
      <c r="P1166" s="113"/>
      <c r="Q1166" s="61" t="e">
        <f>VLOOKUP(R1166,映射表!A:G,7,0)</f>
        <v>#N/A</v>
      </c>
      <c r="R1166" s="131"/>
      <c r="S1166" s="131"/>
      <c r="T1166" s="131"/>
      <c r="U1166" s="131"/>
      <c r="V1166" s="131"/>
      <c r="W1166" s="131"/>
      <c r="X1166" s="131"/>
      <c r="Y1166" s="131"/>
      <c r="Z1166" s="131"/>
      <c r="AA1166" s="131"/>
      <c r="AB1166" s="61">
        <f t="shared" si="202"/>
        <v>0</v>
      </c>
      <c r="AE1166" s="132"/>
    </row>
    <row r="1167" spans="1:31" s="61" customFormat="1">
      <c r="A1167" s="61" t="e">
        <f t="shared" si="203"/>
        <v>#N/A</v>
      </c>
      <c r="B1167" s="121">
        <f t="shared" si="204"/>
        <v>0</v>
      </c>
      <c r="C1167" s="117" t="e">
        <f>VLOOKUP(B1167,映射表!A:C,3,0)</f>
        <v>#N/A</v>
      </c>
      <c r="D1167" s="121">
        <f t="shared" si="205"/>
        <v>0</v>
      </c>
      <c r="E1167" s="100">
        <f t="shared" si="206"/>
        <v>0</v>
      </c>
      <c r="F1167" s="121">
        <f t="shared" si="207"/>
        <v>0</v>
      </c>
      <c r="G1167" s="121">
        <f t="shared" si="208"/>
        <v>0</v>
      </c>
      <c r="H1167" s="99" t="e">
        <f>VLOOKUP(C1167,'B2B（ol)'!A:J,10,0)*D1167</f>
        <v>#N/A</v>
      </c>
      <c r="I1167" s="101" t="e">
        <f t="shared" si="209"/>
        <v>#DIV/0!</v>
      </c>
      <c r="J1167" s="101">
        <f t="shared" si="210"/>
        <v>0</v>
      </c>
      <c r="K1167" s="121">
        <f t="shared" si="211"/>
        <v>0</v>
      </c>
      <c r="L1167" s="121" t="e">
        <f>VLOOKUP(C1167,'B2B（ol)'!A:P,16,0)</f>
        <v>#N/A</v>
      </c>
      <c r="M1167" s="117">
        <f t="shared" si="212"/>
        <v>0</v>
      </c>
      <c r="N1167" s="114" t="e">
        <f>VLOOKUP(C1167,'B2B（ol)'!A:K,11,0)</f>
        <v>#N/A</v>
      </c>
      <c r="O1167" s="114" t="e">
        <f>VLOOKUP(B1167,fulfillment!L:AN,29,0)</f>
        <v>#N/A</v>
      </c>
      <c r="P1167" s="113"/>
      <c r="Q1167" s="61" t="e">
        <f>VLOOKUP(R1167,映射表!A:G,7,0)</f>
        <v>#N/A</v>
      </c>
      <c r="R1167" s="131"/>
      <c r="S1167" s="131"/>
      <c r="T1167" s="131"/>
      <c r="U1167" s="131"/>
      <c r="V1167" s="131"/>
      <c r="W1167" s="131"/>
      <c r="X1167" s="131"/>
      <c r="Y1167" s="131"/>
      <c r="Z1167" s="131"/>
      <c r="AA1167" s="131"/>
      <c r="AB1167" s="61">
        <f t="shared" si="202"/>
        <v>0</v>
      </c>
      <c r="AE1167" s="132"/>
    </row>
    <row r="1168" spans="1:31" s="61" customFormat="1">
      <c r="A1168" s="61" t="e">
        <f t="shared" si="203"/>
        <v>#N/A</v>
      </c>
      <c r="B1168" s="121">
        <f t="shared" si="204"/>
        <v>0</v>
      </c>
      <c r="C1168" s="117" t="e">
        <f>VLOOKUP(B1168,映射表!A:C,3,0)</f>
        <v>#N/A</v>
      </c>
      <c r="D1168" s="121">
        <f t="shared" si="205"/>
        <v>0</v>
      </c>
      <c r="E1168" s="100">
        <f t="shared" si="206"/>
        <v>0</v>
      </c>
      <c r="F1168" s="121">
        <f t="shared" si="207"/>
        <v>0</v>
      </c>
      <c r="G1168" s="121">
        <f t="shared" si="208"/>
        <v>0</v>
      </c>
      <c r="H1168" s="99" t="e">
        <f>VLOOKUP(C1168,'B2B（ol)'!A:J,10,0)*D1168</f>
        <v>#N/A</v>
      </c>
      <c r="I1168" s="101" t="e">
        <f t="shared" si="209"/>
        <v>#DIV/0!</v>
      </c>
      <c r="J1168" s="101">
        <f t="shared" si="210"/>
        <v>0</v>
      </c>
      <c r="K1168" s="121">
        <f t="shared" si="211"/>
        <v>0</v>
      </c>
      <c r="L1168" s="121" t="e">
        <f>VLOOKUP(C1168,'B2B（ol)'!A:P,16,0)</f>
        <v>#N/A</v>
      </c>
      <c r="M1168" s="117">
        <f t="shared" si="212"/>
        <v>0</v>
      </c>
      <c r="N1168" s="114" t="e">
        <f>VLOOKUP(C1168,'B2B（ol)'!A:K,11,0)</f>
        <v>#N/A</v>
      </c>
      <c r="O1168" s="114" t="e">
        <f>VLOOKUP(B1168,fulfillment!L:AN,29,0)</f>
        <v>#N/A</v>
      </c>
      <c r="P1168" s="113"/>
      <c r="Q1168" s="61" t="e">
        <f>VLOOKUP(R1168,映射表!A:G,7,0)</f>
        <v>#N/A</v>
      </c>
      <c r="R1168" s="131"/>
      <c r="S1168" s="131"/>
      <c r="T1168" s="131"/>
      <c r="U1168" s="131"/>
      <c r="V1168" s="131"/>
      <c r="W1168" s="131"/>
      <c r="X1168" s="131"/>
      <c r="Y1168" s="131"/>
      <c r="Z1168" s="131"/>
      <c r="AA1168" s="131"/>
      <c r="AB1168" s="61">
        <f t="shared" si="202"/>
        <v>0</v>
      </c>
      <c r="AE1168" s="132"/>
    </row>
    <row r="1169" spans="1:31" s="61" customFormat="1">
      <c r="A1169" s="61" t="e">
        <f t="shared" si="203"/>
        <v>#N/A</v>
      </c>
      <c r="B1169" s="121">
        <f t="shared" si="204"/>
        <v>0</v>
      </c>
      <c r="C1169" s="117" t="e">
        <f>VLOOKUP(B1169,映射表!A:C,3,0)</f>
        <v>#N/A</v>
      </c>
      <c r="D1169" s="121">
        <f t="shared" si="205"/>
        <v>0</v>
      </c>
      <c r="E1169" s="100">
        <f t="shared" si="206"/>
        <v>0</v>
      </c>
      <c r="F1169" s="121">
        <f t="shared" si="207"/>
        <v>0</v>
      </c>
      <c r="G1169" s="121">
        <f t="shared" si="208"/>
        <v>0</v>
      </c>
      <c r="H1169" s="99" t="e">
        <f>VLOOKUP(C1169,'B2B（ol)'!A:J,10,0)*D1169</f>
        <v>#N/A</v>
      </c>
      <c r="I1169" s="101" t="e">
        <f t="shared" si="209"/>
        <v>#DIV/0!</v>
      </c>
      <c r="J1169" s="101">
        <f t="shared" si="210"/>
        <v>0</v>
      </c>
      <c r="K1169" s="121">
        <f t="shared" si="211"/>
        <v>0</v>
      </c>
      <c r="L1169" s="121" t="e">
        <f>VLOOKUP(C1169,'B2B（ol)'!A:P,16,0)</f>
        <v>#N/A</v>
      </c>
      <c r="M1169" s="117">
        <f t="shared" si="212"/>
        <v>0</v>
      </c>
      <c r="N1169" s="114" t="e">
        <f>VLOOKUP(C1169,'B2B（ol)'!A:K,11,0)</f>
        <v>#N/A</v>
      </c>
      <c r="O1169" s="114" t="e">
        <f>VLOOKUP(B1169,fulfillment!L:AN,29,0)</f>
        <v>#N/A</v>
      </c>
      <c r="P1169" s="113"/>
      <c r="Q1169" s="61" t="e">
        <f>VLOOKUP(R1169,映射表!A:G,7,0)</f>
        <v>#N/A</v>
      </c>
      <c r="R1169" s="131"/>
      <c r="S1169" s="131"/>
      <c r="T1169" s="131"/>
      <c r="U1169" s="131"/>
      <c r="V1169" s="131"/>
      <c r="W1169" s="131"/>
      <c r="X1169" s="131"/>
      <c r="Y1169" s="131"/>
      <c r="Z1169" s="131"/>
      <c r="AA1169" s="131"/>
      <c r="AB1169" s="61">
        <f t="shared" si="202"/>
        <v>0</v>
      </c>
      <c r="AE1169" s="132"/>
    </row>
    <row r="1170" spans="1:31" s="61" customFormat="1">
      <c r="A1170" s="61" t="e">
        <f t="shared" si="203"/>
        <v>#N/A</v>
      </c>
      <c r="B1170" s="121">
        <f t="shared" si="204"/>
        <v>0</v>
      </c>
      <c r="C1170" s="117" t="e">
        <f>VLOOKUP(B1170,映射表!A:C,3,0)</f>
        <v>#N/A</v>
      </c>
      <c r="D1170" s="121">
        <f t="shared" si="205"/>
        <v>0</v>
      </c>
      <c r="E1170" s="100">
        <f t="shared" si="206"/>
        <v>0</v>
      </c>
      <c r="F1170" s="121">
        <f t="shared" si="207"/>
        <v>0</v>
      </c>
      <c r="G1170" s="121">
        <f t="shared" si="208"/>
        <v>0</v>
      </c>
      <c r="H1170" s="99" t="e">
        <f>VLOOKUP(C1170,'B2B（ol)'!A:J,10,0)*D1170</f>
        <v>#N/A</v>
      </c>
      <c r="I1170" s="101" t="e">
        <f t="shared" si="209"/>
        <v>#DIV/0!</v>
      </c>
      <c r="J1170" s="101">
        <f t="shared" si="210"/>
        <v>0</v>
      </c>
      <c r="K1170" s="121">
        <f t="shared" si="211"/>
        <v>0</v>
      </c>
      <c r="L1170" s="121" t="e">
        <f>VLOOKUP(C1170,'B2B（ol)'!A:P,16,0)</f>
        <v>#N/A</v>
      </c>
      <c r="M1170" s="117">
        <f t="shared" si="212"/>
        <v>0</v>
      </c>
      <c r="N1170" s="114" t="e">
        <f>VLOOKUP(C1170,'B2B（ol)'!A:K,11,0)</f>
        <v>#N/A</v>
      </c>
      <c r="O1170" s="114" t="e">
        <f>VLOOKUP(B1170,fulfillment!L:AN,29,0)</f>
        <v>#N/A</v>
      </c>
      <c r="P1170" s="113"/>
      <c r="Q1170" s="61" t="e">
        <f>VLOOKUP(R1170,映射表!A:G,7,0)</f>
        <v>#N/A</v>
      </c>
      <c r="R1170" s="131"/>
      <c r="S1170" s="131"/>
      <c r="T1170" s="131"/>
      <c r="U1170" s="131"/>
      <c r="V1170" s="131"/>
      <c r="W1170" s="131"/>
      <c r="X1170" s="131"/>
      <c r="Y1170" s="131"/>
      <c r="Z1170" s="131"/>
      <c r="AA1170" s="131"/>
      <c r="AB1170" s="61">
        <f t="shared" si="202"/>
        <v>0</v>
      </c>
      <c r="AE1170" s="132"/>
    </row>
    <row r="1171" spans="1:31" s="61" customFormat="1">
      <c r="A1171" s="61" t="e">
        <f t="shared" si="203"/>
        <v>#N/A</v>
      </c>
      <c r="B1171" s="121">
        <f t="shared" si="204"/>
        <v>0</v>
      </c>
      <c r="C1171" s="117" t="e">
        <f>VLOOKUP(B1171,映射表!A:C,3,0)</f>
        <v>#N/A</v>
      </c>
      <c r="D1171" s="121">
        <f t="shared" si="205"/>
        <v>0</v>
      </c>
      <c r="E1171" s="100">
        <f t="shared" si="206"/>
        <v>0</v>
      </c>
      <c r="F1171" s="121">
        <f t="shared" si="207"/>
        <v>0</v>
      </c>
      <c r="G1171" s="121">
        <f t="shared" si="208"/>
        <v>0</v>
      </c>
      <c r="H1171" s="99" t="e">
        <f>VLOOKUP(C1171,'B2B（ol)'!A:J,10,0)*D1171</f>
        <v>#N/A</v>
      </c>
      <c r="I1171" s="101" t="e">
        <f t="shared" si="209"/>
        <v>#DIV/0!</v>
      </c>
      <c r="J1171" s="101">
        <f t="shared" si="210"/>
        <v>0</v>
      </c>
      <c r="K1171" s="121">
        <f t="shared" si="211"/>
        <v>0</v>
      </c>
      <c r="L1171" s="121" t="e">
        <f>VLOOKUP(C1171,'B2B（ol)'!A:P,16,0)</f>
        <v>#N/A</v>
      </c>
      <c r="M1171" s="117">
        <f t="shared" si="212"/>
        <v>0</v>
      </c>
      <c r="N1171" s="114" t="e">
        <f>VLOOKUP(C1171,'B2B（ol)'!A:K,11,0)</f>
        <v>#N/A</v>
      </c>
      <c r="O1171" s="114" t="e">
        <f>VLOOKUP(B1171,fulfillment!L:AN,29,0)</f>
        <v>#N/A</v>
      </c>
      <c r="P1171" s="113"/>
      <c r="Q1171" s="61" t="e">
        <f>VLOOKUP(R1171,映射表!A:G,7,0)</f>
        <v>#N/A</v>
      </c>
      <c r="R1171" s="131"/>
      <c r="S1171" s="131"/>
      <c r="T1171" s="131"/>
      <c r="U1171" s="131"/>
      <c r="V1171" s="131"/>
      <c r="W1171" s="131"/>
      <c r="X1171" s="131"/>
      <c r="Y1171" s="131"/>
      <c r="Z1171" s="131"/>
      <c r="AA1171" s="131"/>
      <c r="AB1171" s="61">
        <f t="shared" si="202"/>
        <v>0</v>
      </c>
      <c r="AE1171" s="132"/>
    </row>
    <row r="1172" spans="1:31" s="61" customFormat="1">
      <c r="A1172" s="61" t="e">
        <f t="shared" si="203"/>
        <v>#N/A</v>
      </c>
      <c r="B1172" s="121">
        <f t="shared" si="204"/>
        <v>0</v>
      </c>
      <c r="C1172" s="117" t="e">
        <f>VLOOKUP(B1172,映射表!A:C,3,0)</f>
        <v>#N/A</v>
      </c>
      <c r="D1172" s="121">
        <f t="shared" si="205"/>
        <v>0</v>
      </c>
      <c r="E1172" s="100">
        <f t="shared" si="206"/>
        <v>0</v>
      </c>
      <c r="F1172" s="121">
        <f t="shared" si="207"/>
        <v>0</v>
      </c>
      <c r="G1172" s="121">
        <f t="shared" si="208"/>
        <v>0</v>
      </c>
      <c r="H1172" s="99" t="e">
        <f>VLOOKUP(C1172,'B2B（ol)'!A:J,10,0)*D1172</f>
        <v>#N/A</v>
      </c>
      <c r="I1172" s="101" t="e">
        <f t="shared" si="209"/>
        <v>#DIV/0!</v>
      </c>
      <c r="J1172" s="101">
        <f t="shared" si="210"/>
        <v>0</v>
      </c>
      <c r="K1172" s="121">
        <f t="shared" si="211"/>
        <v>0</v>
      </c>
      <c r="L1172" s="121" t="e">
        <f>VLOOKUP(C1172,'B2B（ol)'!A:P,16,0)</f>
        <v>#N/A</v>
      </c>
      <c r="M1172" s="117">
        <f t="shared" si="212"/>
        <v>0</v>
      </c>
      <c r="N1172" s="114" t="e">
        <f>VLOOKUP(C1172,'B2B（ol)'!A:K,11,0)</f>
        <v>#N/A</v>
      </c>
      <c r="O1172" s="114" t="e">
        <f>VLOOKUP(B1172,fulfillment!L:AN,29,0)</f>
        <v>#N/A</v>
      </c>
      <c r="P1172" s="113"/>
      <c r="Q1172" s="61" t="e">
        <f>VLOOKUP(R1172,映射表!A:G,7,0)</f>
        <v>#N/A</v>
      </c>
      <c r="R1172" s="131"/>
      <c r="S1172" s="131"/>
      <c r="T1172" s="131"/>
      <c r="U1172" s="131"/>
      <c r="V1172" s="131"/>
      <c r="W1172" s="131"/>
      <c r="X1172" s="131"/>
      <c r="Y1172" s="131"/>
      <c r="Z1172" s="131"/>
      <c r="AA1172" s="131"/>
      <c r="AB1172" s="61">
        <f t="shared" si="202"/>
        <v>0</v>
      </c>
      <c r="AE1172" s="132"/>
    </row>
    <row r="1173" spans="1:31" s="61" customFormat="1">
      <c r="A1173" s="61" t="e">
        <f t="shared" si="203"/>
        <v>#N/A</v>
      </c>
      <c r="B1173" s="121">
        <f t="shared" si="204"/>
        <v>0</v>
      </c>
      <c r="C1173" s="117" t="e">
        <f>VLOOKUP(B1173,映射表!A:C,3,0)</f>
        <v>#N/A</v>
      </c>
      <c r="D1173" s="121">
        <f t="shared" si="205"/>
        <v>0</v>
      </c>
      <c r="E1173" s="100">
        <f t="shared" si="206"/>
        <v>0</v>
      </c>
      <c r="F1173" s="121">
        <f t="shared" si="207"/>
        <v>0</v>
      </c>
      <c r="G1173" s="121">
        <f t="shared" si="208"/>
        <v>0</v>
      </c>
      <c r="H1173" s="99" t="e">
        <f>VLOOKUP(C1173,'B2B（ol)'!A:J,10,0)*D1173</f>
        <v>#N/A</v>
      </c>
      <c r="I1173" s="101" t="e">
        <f t="shared" si="209"/>
        <v>#DIV/0!</v>
      </c>
      <c r="J1173" s="101">
        <f t="shared" si="210"/>
        <v>0</v>
      </c>
      <c r="K1173" s="121">
        <f t="shared" si="211"/>
        <v>0</v>
      </c>
      <c r="L1173" s="121" t="e">
        <f>VLOOKUP(C1173,'B2B（ol)'!A:P,16,0)</f>
        <v>#N/A</v>
      </c>
      <c r="M1173" s="117">
        <f t="shared" si="212"/>
        <v>0</v>
      </c>
      <c r="N1173" s="114" t="e">
        <f>VLOOKUP(C1173,'B2B（ol)'!A:K,11,0)</f>
        <v>#N/A</v>
      </c>
      <c r="O1173" s="114" t="e">
        <f>VLOOKUP(B1173,fulfillment!L:AN,29,0)</f>
        <v>#N/A</v>
      </c>
      <c r="P1173" s="113"/>
      <c r="Q1173" s="61" t="e">
        <f>VLOOKUP(R1173,映射表!A:G,7,0)</f>
        <v>#N/A</v>
      </c>
      <c r="R1173" s="131"/>
      <c r="S1173" s="131"/>
      <c r="T1173" s="131"/>
      <c r="U1173" s="131"/>
      <c r="V1173" s="131"/>
      <c r="W1173" s="131"/>
      <c r="X1173" s="131"/>
      <c r="Y1173" s="131"/>
      <c r="Z1173" s="131"/>
      <c r="AA1173" s="131"/>
      <c r="AB1173" s="61">
        <f t="shared" si="202"/>
        <v>0</v>
      </c>
      <c r="AE1173" s="132"/>
    </row>
    <row r="1174" spans="1:31" s="61" customFormat="1">
      <c r="A1174" s="61" t="e">
        <f t="shared" si="203"/>
        <v>#N/A</v>
      </c>
      <c r="B1174" s="121">
        <f t="shared" si="204"/>
        <v>0</v>
      </c>
      <c r="C1174" s="117" t="e">
        <f>VLOOKUP(B1174,映射表!A:C,3,0)</f>
        <v>#N/A</v>
      </c>
      <c r="D1174" s="121">
        <f t="shared" si="205"/>
        <v>0</v>
      </c>
      <c r="E1174" s="100">
        <f t="shared" si="206"/>
        <v>0</v>
      </c>
      <c r="F1174" s="121">
        <f t="shared" si="207"/>
        <v>0</v>
      </c>
      <c r="G1174" s="121">
        <f t="shared" si="208"/>
        <v>0</v>
      </c>
      <c r="H1174" s="99" t="e">
        <f>VLOOKUP(C1174,'B2B（ol)'!A:J,10,0)*D1174</f>
        <v>#N/A</v>
      </c>
      <c r="I1174" s="101" t="e">
        <f t="shared" si="209"/>
        <v>#DIV/0!</v>
      </c>
      <c r="J1174" s="101">
        <f t="shared" si="210"/>
        <v>0</v>
      </c>
      <c r="K1174" s="121">
        <f t="shared" si="211"/>
        <v>0</v>
      </c>
      <c r="L1174" s="121" t="e">
        <f>VLOOKUP(C1174,'B2B（ol)'!A:P,16,0)</f>
        <v>#N/A</v>
      </c>
      <c r="M1174" s="117">
        <f t="shared" si="212"/>
        <v>0</v>
      </c>
      <c r="N1174" s="114" t="e">
        <f>VLOOKUP(C1174,'B2B（ol)'!A:K,11,0)</f>
        <v>#N/A</v>
      </c>
      <c r="O1174" s="114" t="e">
        <f>VLOOKUP(B1174,fulfillment!L:AN,29,0)</f>
        <v>#N/A</v>
      </c>
      <c r="P1174" s="113"/>
      <c r="Q1174" s="61" t="e">
        <f>VLOOKUP(R1174,映射表!A:G,7,0)</f>
        <v>#N/A</v>
      </c>
      <c r="R1174" s="131"/>
      <c r="S1174" s="131"/>
      <c r="T1174" s="131"/>
      <c r="U1174" s="131"/>
      <c r="V1174" s="131"/>
      <c r="W1174" s="131"/>
      <c r="X1174" s="131"/>
      <c r="Y1174" s="131"/>
      <c r="Z1174" s="131"/>
      <c r="AA1174" s="131"/>
      <c r="AB1174" s="61">
        <f t="shared" si="202"/>
        <v>0</v>
      </c>
      <c r="AE1174" s="132"/>
    </row>
    <row r="1175" spans="1:31" s="61" customFormat="1">
      <c r="A1175" s="61" t="e">
        <f t="shared" si="203"/>
        <v>#N/A</v>
      </c>
      <c r="B1175" s="121">
        <f t="shared" si="204"/>
        <v>0</v>
      </c>
      <c r="C1175" s="117" t="e">
        <f>VLOOKUP(B1175,映射表!A:C,3,0)</f>
        <v>#N/A</v>
      </c>
      <c r="D1175" s="121">
        <f t="shared" si="205"/>
        <v>0</v>
      </c>
      <c r="E1175" s="100">
        <f t="shared" si="206"/>
        <v>0</v>
      </c>
      <c r="F1175" s="121">
        <f t="shared" si="207"/>
        <v>0</v>
      </c>
      <c r="G1175" s="121">
        <f t="shared" si="208"/>
        <v>0</v>
      </c>
      <c r="H1175" s="99" t="e">
        <f>VLOOKUP(C1175,'B2B（ol)'!A:J,10,0)*D1175</f>
        <v>#N/A</v>
      </c>
      <c r="I1175" s="101" t="e">
        <f t="shared" si="209"/>
        <v>#DIV/0!</v>
      </c>
      <c r="J1175" s="101">
        <f t="shared" si="210"/>
        <v>0</v>
      </c>
      <c r="K1175" s="121">
        <f t="shared" si="211"/>
        <v>0</v>
      </c>
      <c r="L1175" s="121" t="e">
        <f>VLOOKUP(C1175,'B2B（ol)'!A:P,16,0)</f>
        <v>#N/A</v>
      </c>
      <c r="M1175" s="117">
        <f t="shared" si="212"/>
        <v>0</v>
      </c>
      <c r="N1175" s="114" t="e">
        <f>VLOOKUP(C1175,'B2B（ol)'!A:K,11,0)</f>
        <v>#N/A</v>
      </c>
      <c r="O1175" s="114" t="e">
        <f>VLOOKUP(B1175,fulfillment!L:AN,29,0)</f>
        <v>#N/A</v>
      </c>
      <c r="P1175" s="113"/>
      <c r="Q1175" s="61" t="e">
        <f>VLOOKUP(R1175,映射表!A:G,7,0)</f>
        <v>#N/A</v>
      </c>
      <c r="R1175" s="131"/>
      <c r="S1175" s="131"/>
      <c r="T1175" s="131"/>
      <c r="U1175" s="131"/>
      <c r="V1175" s="131"/>
      <c r="W1175" s="131"/>
      <c r="X1175" s="131"/>
      <c r="Y1175" s="131"/>
      <c r="Z1175" s="131"/>
      <c r="AA1175" s="131"/>
      <c r="AB1175" s="61">
        <f t="shared" si="202"/>
        <v>0</v>
      </c>
      <c r="AE1175" s="132"/>
    </row>
    <row r="1176" spans="1:31" s="61" customFormat="1">
      <c r="A1176" s="61" t="e">
        <f t="shared" si="203"/>
        <v>#N/A</v>
      </c>
      <c r="B1176" s="121">
        <f t="shared" si="204"/>
        <v>0</v>
      </c>
      <c r="C1176" s="117" t="e">
        <f>VLOOKUP(B1176,映射表!A:C,3,0)</f>
        <v>#N/A</v>
      </c>
      <c r="D1176" s="121">
        <f t="shared" si="205"/>
        <v>0</v>
      </c>
      <c r="E1176" s="100">
        <f t="shared" si="206"/>
        <v>0</v>
      </c>
      <c r="F1176" s="121">
        <f t="shared" si="207"/>
        <v>0</v>
      </c>
      <c r="G1176" s="121">
        <f t="shared" si="208"/>
        <v>0</v>
      </c>
      <c r="H1176" s="99" t="e">
        <f>VLOOKUP(C1176,'B2B（ol)'!A:J,10,0)*D1176</f>
        <v>#N/A</v>
      </c>
      <c r="I1176" s="101" t="e">
        <f t="shared" si="209"/>
        <v>#DIV/0!</v>
      </c>
      <c r="J1176" s="101">
        <f t="shared" si="210"/>
        <v>0</v>
      </c>
      <c r="K1176" s="121">
        <f t="shared" si="211"/>
        <v>0</v>
      </c>
      <c r="L1176" s="121" t="e">
        <f>VLOOKUP(C1176,'B2B（ol)'!A:P,16,0)</f>
        <v>#N/A</v>
      </c>
      <c r="M1176" s="117">
        <f t="shared" si="212"/>
        <v>0</v>
      </c>
      <c r="N1176" s="114" t="e">
        <f>VLOOKUP(C1176,'B2B（ol)'!A:K,11,0)</f>
        <v>#N/A</v>
      </c>
      <c r="O1176" s="114" t="e">
        <f>VLOOKUP(B1176,fulfillment!L:AN,29,0)</f>
        <v>#N/A</v>
      </c>
      <c r="P1176" s="113"/>
      <c r="Q1176" s="61" t="e">
        <f>VLOOKUP(R1176,映射表!A:G,7,0)</f>
        <v>#N/A</v>
      </c>
      <c r="R1176" s="131"/>
      <c r="S1176" s="131"/>
      <c r="T1176" s="131"/>
      <c r="U1176" s="131"/>
      <c r="V1176" s="131"/>
      <c r="W1176" s="131"/>
      <c r="X1176" s="131"/>
      <c r="Y1176" s="131"/>
      <c r="Z1176" s="131"/>
      <c r="AA1176" s="131"/>
      <c r="AB1176" s="61">
        <f t="shared" si="202"/>
        <v>0</v>
      </c>
      <c r="AE1176" s="132"/>
    </row>
    <row r="1177" spans="1:31" s="61" customFormat="1">
      <c r="A1177" s="61" t="e">
        <f t="shared" si="203"/>
        <v>#N/A</v>
      </c>
      <c r="B1177" s="121">
        <f t="shared" si="204"/>
        <v>0</v>
      </c>
      <c r="C1177" s="117" t="e">
        <f>VLOOKUP(B1177,映射表!A:C,3,0)</f>
        <v>#N/A</v>
      </c>
      <c r="D1177" s="121">
        <f t="shared" si="205"/>
        <v>0</v>
      </c>
      <c r="E1177" s="100">
        <f t="shared" si="206"/>
        <v>0</v>
      </c>
      <c r="F1177" s="121">
        <f t="shared" si="207"/>
        <v>0</v>
      </c>
      <c r="G1177" s="121">
        <f t="shared" si="208"/>
        <v>0</v>
      </c>
      <c r="H1177" s="99" t="e">
        <f>VLOOKUP(C1177,'B2B（ol)'!A:J,10,0)*D1177</f>
        <v>#N/A</v>
      </c>
      <c r="I1177" s="101" t="e">
        <f t="shared" si="209"/>
        <v>#DIV/0!</v>
      </c>
      <c r="J1177" s="101">
        <f t="shared" si="210"/>
        <v>0</v>
      </c>
      <c r="K1177" s="121">
        <f t="shared" si="211"/>
        <v>0</v>
      </c>
      <c r="L1177" s="121" t="e">
        <f>VLOOKUP(C1177,'B2B（ol)'!A:P,16,0)</f>
        <v>#N/A</v>
      </c>
      <c r="M1177" s="117">
        <f t="shared" si="212"/>
        <v>0</v>
      </c>
      <c r="N1177" s="114" t="e">
        <f>VLOOKUP(C1177,'B2B（ol)'!A:K,11,0)</f>
        <v>#N/A</v>
      </c>
      <c r="O1177" s="114" t="e">
        <f>VLOOKUP(B1177,fulfillment!L:AN,29,0)</f>
        <v>#N/A</v>
      </c>
      <c r="P1177" s="113"/>
      <c r="Q1177" s="61" t="e">
        <f>VLOOKUP(R1177,映射表!A:G,7,0)</f>
        <v>#N/A</v>
      </c>
      <c r="R1177" s="131"/>
      <c r="S1177" s="131"/>
      <c r="T1177" s="131"/>
      <c r="U1177" s="131"/>
      <c r="V1177" s="131"/>
      <c r="W1177" s="131"/>
      <c r="X1177" s="131"/>
      <c r="Y1177" s="131"/>
      <c r="Z1177" s="131"/>
      <c r="AA1177" s="131"/>
      <c r="AB1177" s="61">
        <f t="shared" si="202"/>
        <v>0</v>
      </c>
      <c r="AE1177" s="132"/>
    </row>
    <row r="1178" spans="1:31" s="61" customFormat="1">
      <c r="A1178" s="61" t="e">
        <f t="shared" si="203"/>
        <v>#N/A</v>
      </c>
      <c r="B1178" s="121">
        <f t="shared" si="204"/>
        <v>0</v>
      </c>
      <c r="C1178" s="117" t="e">
        <f>VLOOKUP(B1178,映射表!A:C,3,0)</f>
        <v>#N/A</v>
      </c>
      <c r="D1178" s="121">
        <f t="shared" si="205"/>
        <v>0</v>
      </c>
      <c r="E1178" s="100">
        <f t="shared" si="206"/>
        <v>0</v>
      </c>
      <c r="F1178" s="121">
        <f t="shared" si="207"/>
        <v>0</v>
      </c>
      <c r="G1178" s="121">
        <f t="shared" si="208"/>
        <v>0</v>
      </c>
      <c r="H1178" s="99" t="e">
        <f>VLOOKUP(C1178,'B2B（ol)'!A:J,10,0)*D1178</f>
        <v>#N/A</v>
      </c>
      <c r="I1178" s="101" t="e">
        <f t="shared" si="209"/>
        <v>#DIV/0!</v>
      </c>
      <c r="J1178" s="101">
        <f t="shared" si="210"/>
        <v>0</v>
      </c>
      <c r="K1178" s="121">
        <f t="shared" si="211"/>
        <v>0</v>
      </c>
      <c r="L1178" s="121" t="e">
        <f>VLOOKUP(C1178,'B2B（ol)'!A:P,16,0)</f>
        <v>#N/A</v>
      </c>
      <c r="M1178" s="117">
        <f t="shared" si="212"/>
        <v>0</v>
      </c>
      <c r="N1178" s="114" t="e">
        <f>VLOOKUP(C1178,'B2B（ol)'!A:K,11,0)</f>
        <v>#N/A</v>
      </c>
      <c r="O1178" s="114" t="e">
        <f>VLOOKUP(B1178,fulfillment!L:AN,29,0)</f>
        <v>#N/A</v>
      </c>
      <c r="P1178" s="113"/>
      <c r="Q1178" s="61" t="e">
        <f>VLOOKUP(R1178,映射表!A:G,7,0)</f>
        <v>#N/A</v>
      </c>
      <c r="R1178" s="131"/>
      <c r="S1178" s="131"/>
      <c r="T1178" s="131"/>
      <c r="U1178" s="131"/>
      <c r="V1178" s="131"/>
      <c r="W1178" s="131"/>
      <c r="X1178" s="131"/>
      <c r="Y1178" s="131"/>
      <c r="Z1178" s="131"/>
      <c r="AA1178" s="131"/>
      <c r="AB1178" s="61">
        <f t="shared" si="202"/>
        <v>0</v>
      </c>
      <c r="AE1178" s="132"/>
    </row>
    <row r="1179" spans="1:31" s="61" customFormat="1">
      <c r="A1179" s="61" t="e">
        <f t="shared" si="203"/>
        <v>#N/A</v>
      </c>
      <c r="B1179" s="121">
        <f t="shared" si="204"/>
        <v>0</v>
      </c>
      <c r="C1179" s="117" t="e">
        <f>VLOOKUP(B1179,映射表!A:C,3,0)</f>
        <v>#N/A</v>
      </c>
      <c r="D1179" s="121">
        <f t="shared" si="205"/>
        <v>0</v>
      </c>
      <c r="E1179" s="100">
        <f t="shared" si="206"/>
        <v>0</v>
      </c>
      <c r="F1179" s="121">
        <f t="shared" si="207"/>
        <v>0</v>
      </c>
      <c r="G1179" s="121">
        <f t="shared" si="208"/>
        <v>0</v>
      </c>
      <c r="H1179" s="99" t="e">
        <f>VLOOKUP(C1179,'B2B（ol)'!A:J,10,0)*D1179</f>
        <v>#N/A</v>
      </c>
      <c r="I1179" s="101" t="e">
        <f t="shared" si="209"/>
        <v>#DIV/0!</v>
      </c>
      <c r="J1179" s="101">
        <f t="shared" si="210"/>
        <v>0</v>
      </c>
      <c r="K1179" s="121">
        <f t="shared" si="211"/>
        <v>0</v>
      </c>
      <c r="L1179" s="121" t="e">
        <f>VLOOKUP(C1179,'B2B（ol)'!A:P,16,0)</f>
        <v>#N/A</v>
      </c>
      <c r="M1179" s="117">
        <f t="shared" si="212"/>
        <v>0</v>
      </c>
      <c r="N1179" s="114" t="e">
        <f>VLOOKUP(C1179,'B2B（ol)'!A:K,11,0)</f>
        <v>#N/A</v>
      </c>
      <c r="O1179" s="114" t="e">
        <f>VLOOKUP(B1179,fulfillment!L:AN,29,0)</f>
        <v>#N/A</v>
      </c>
      <c r="P1179" s="113"/>
      <c r="Q1179" s="61" t="e">
        <f>VLOOKUP(R1179,映射表!A:G,7,0)</f>
        <v>#N/A</v>
      </c>
      <c r="R1179" s="131"/>
      <c r="S1179" s="131"/>
      <c r="T1179" s="131"/>
      <c r="U1179" s="131"/>
      <c r="V1179" s="131"/>
      <c r="W1179" s="131"/>
      <c r="X1179" s="131"/>
      <c r="Y1179" s="131"/>
      <c r="Z1179" s="131"/>
      <c r="AA1179" s="131"/>
      <c r="AB1179" s="61">
        <f t="shared" ref="AB1179:AB1242" si="213">M1179</f>
        <v>0</v>
      </c>
      <c r="AE1179" s="132"/>
    </row>
    <row r="1180" spans="1:31" s="61" customFormat="1">
      <c r="A1180" s="61" t="e">
        <f t="shared" si="203"/>
        <v>#N/A</v>
      </c>
      <c r="B1180" s="121">
        <f t="shared" si="204"/>
        <v>0</v>
      </c>
      <c r="C1180" s="117" t="e">
        <f>VLOOKUP(B1180,映射表!A:C,3,0)</f>
        <v>#N/A</v>
      </c>
      <c r="D1180" s="121">
        <f t="shared" si="205"/>
        <v>0</v>
      </c>
      <c r="E1180" s="100">
        <f t="shared" si="206"/>
        <v>0</v>
      </c>
      <c r="F1180" s="121">
        <f t="shared" si="207"/>
        <v>0</v>
      </c>
      <c r="G1180" s="121">
        <f t="shared" si="208"/>
        <v>0</v>
      </c>
      <c r="H1180" s="99" t="e">
        <f>VLOOKUP(C1180,'B2B（ol)'!A:J,10,0)*D1180</f>
        <v>#N/A</v>
      </c>
      <c r="I1180" s="101" t="e">
        <f t="shared" si="209"/>
        <v>#DIV/0!</v>
      </c>
      <c r="J1180" s="101">
        <f t="shared" si="210"/>
        <v>0</v>
      </c>
      <c r="K1180" s="121">
        <f t="shared" si="211"/>
        <v>0</v>
      </c>
      <c r="L1180" s="121" t="e">
        <f>VLOOKUP(C1180,'B2B（ol)'!A:P,16,0)</f>
        <v>#N/A</v>
      </c>
      <c r="M1180" s="117">
        <f t="shared" si="212"/>
        <v>0</v>
      </c>
      <c r="N1180" s="114" t="e">
        <f>VLOOKUP(C1180,'B2B（ol)'!A:K,11,0)</f>
        <v>#N/A</v>
      </c>
      <c r="O1180" s="114" t="e">
        <f>VLOOKUP(B1180,fulfillment!L:AN,29,0)</f>
        <v>#N/A</v>
      </c>
      <c r="P1180" s="113"/>
      <c r="Q1180" s="61" t="e">
        <f>VLOOKUP(R1180,映射表!A:G,7,0)</f>
        <v>#N/A</v>
      </c>
      <c r="R1180" s="131"/>
      <c r="S1180" s="131"/>
      <c r="T1180" s="131"/>
      <c r="U1180" s="131"/>
      <c r="V1180" s="131"/>
      <c r="W1180" s="131"/>
      <c r="X1180" s="131"/>
      <c r="Y1180" s="131"/>
      <c r="Z1180" s="131"/>
      <c r="AA1180" s="131"/>
      <c r="AB1180" s="61">
        <f t="shared" si="213"/>
        <v>0</v>
      </c>
      <c r="AE1180" s="132"/>
    </row>
    <row r="1181" spans="1:31" s="61" customFormat="1">
      <c r="A1181" s="61" t="e">
        <f t="shared" si="203"/>
        <v>#N/A</v>
      </c>
      <c r="B1181" s="121">
        <f t="shared" si="204"/>
        <v>0</v>
      </c>
      <c r="C1181" s="117" t="e">
        <f>VLOOKUP(B1181,映射表!A:C,3,0)</f>
        <v>#N/A</v>
      </c>
      <c r="D1181" s="121">
        <f t="shared" si="205"/>
        <v>0</v>
      </c>
      <c r="E1181" s="100">
        <f t="shared" si="206"/>
        <v>0</v>
      </c>
      <c r="F1181" s="121">
        <f t="shared" si="207"/>
        <v>0</v>
      </c>
      <c r="G1181" s="121">
        <f t="shared" si="208"/>
        <v>0</v>
      </c>
      <c r="H1181" s="99" t="e">
        <f>VLOOKUP(C1181,'B2B（ol)'!A:J,10,0)*D1181</f>
        <v>#N/A</v>
      </c>
      <c r="I1181" s="101" t="e">
        <f t="shared" si="209"/>
        <v>#DIV/0!</v>
      </c>
      <c r="J1181" s="101">
        <f t="shared" si="210"/>
        <v>0</v>
      </c>
      <c r="K1181" s="121">
        <f t="shared" si="211"/>
        <v>0</v>
      </c>
      <c r="L1181" s="121" t="e">
        <f>VLOOKUP(C1181,'B2B（ol)'!A:P,16,0)</f>
        <v>#N/A</v>
      </c>
      <c r="M1181" s="117">
        <f t="shared" si="212"/>
        <v>0</v>
      </c>
      <c r="N1181" s="114" t="e">
        <f>VLOOKUP(C1181,'B2B（ol)'!A:K,11,0)</f>
        <v>#N/A</v>
      </c>
      <c r="O1181" s="114" t="e">
        <f>VLOOKUP(B1181,fulfillment!L:AN,29,0)</f>
        <v>#N/A</v>
      </c>
      <c r="P1181" s="113"/>
      <c r="Q1181" s="61" t="e">
        <f>VLOOKUP(R1181,映射表!A:G,7,0)</f>
        <v>#N/A</v>
      </c>
      <c r="R1181" s="131"/>
      <c r="S1181" s="131"/>
      <c r="T1181" s="131"/>
      <c r="U1181" s="131"/>
      <c r="V1181" s="131"/>
      <c r="W1181" s="131"/>
      <c r="X1181" s="131"/>
      <c r="Y1181" s="131"/>
      <c r="Z1181" s="131"/>
      <c r="AA1181" s="131"/>
      <c r="AB1181" s="61">
        <f t="shared" si="213"/>
        <v>0</v>
      </c>
      <c r="AE1181" s="132"/>
    </row>
    <row r="1182" spans="1:31" s="61" customFormat="1">
      <c r="A1182" s="61" t="e">
        <f t="shared" si="203"/>
        <v>#N/A</v>
      </c>
      <c r="B1182" s="121">
        <f t="shared" si="204"/>
        <v>0</v>
      </c>
      <c r="C1182" s="117" t="e">
        <f>VLOOKUP(B1182,映射表!A:C,3,0)</f>
        <v>#N/A</v>
      </c>
      <c r="D1182" s="121">
        <f t="shared" si="205"/>
        <v>0</v>
      </c>
      <c r="E1182" s="100">
        <f t="shared" si="206"/>
        <v>0</v>
      </c>
      <c r="F1182" s="121">
        <f t="shared" si="207"/>
        <v>0</v>
      </c>
      <c r="G1182" s="121">
        <f t="shared" si="208"/>
        <v>0</v>
      </c>
      <c r="H1182" s="99" t="e">
        <f>VLOOKUP(C1182,'B2B（ol)'!A:J,10,0)*D1182</f>
        <v>#N/A</v>
      </c>
      <c r="I1182" s="101" t="e">
        <f t="shared" si="209"/>
        <v>#DIV/0!</v>
      </c>
      <c r="J1182" s="101">
        <f t="shared" si="210"/>
        <v>0</v>
      </c>
      <c r="K1182" s="121">
        <f t="shared" si="211"/>
        <v>0</v>
      </c>
      <c r="L1182" s="121" t="e">
        <f>VLOOKUP(C1182,'B2B（ol)'!A:P,16,0)</f>
        <v>#N/A</v>
      </c>
      <c r="M1182" s="117">
        <f t="shared" si="212"/>
        <v>0</v>
      </c>
      <c r="N1182" s="114" t="e">
        <f>VLOOKUP(C1182,'B2B（ol)'!A:K,11,0)</f>
        <v>#N/A</v>
      </c>
      <c r="O1182" s="114" t="e">
        <f>VLOOKUP(B1182,fulfillment!L:AN,29,0)</f>
        <v>#N/A</v>
      </c>
      <c r="P1182" s="113"/>
      <c r="Q1182" s="61" t="e">
        <f>VLOOKUP(R1182,映射表!A:G,7,0)</f>
        <v>#N/A</v>
      </c>
      <c r="R1182" s="131"/>
      <c r="S1182" s="131"/>
      <c r="T1182" s="131"/>
      <c r="U1182" s="131"/>
      <c r="V1182" s="131"/>
      <c r="W1182" s="131"/>
      <c r="X1182" s="131"/>
      <c r="Y1182" s="131"/>
      <c r="Z1182" s="131"/>
      <c r="AA1182" s="131"/>
      <c r="AB1182" s="61">
        <f t="shared" si="213"/>
        <v>0</v>
      </c>
      <c r="AE1182" s="132"/>
    </row>
    <row r="1183" spans="1:31" s="61" customFormat="1">
      <c r="A1183" s="61" t="e">
        <f t="shared" si="203"/>
        <v>#N/A</v>
      </c>
      <c r="B1183" s="121">
        <f t="shared" si="204"/>
        <v>0</v>
      </c>
      <c r="C1183" s="117" t="e">
        <f>VLOOKUP(B1183,映射表!A:C,3,0)</f>
        <v>#N/A</v>
      </c>
      <c r="D1183" s="121">
        <f t="shared" si="205"/>
        <v>0</v>
      </c>
      <c r="E1183" s="100">
        <f t="shared" si="206"/>
        <v>0</v>
      </c>
      <c r="F1183" s="121">
        <f t="shared" si="207"/>
        <v>0</v>
      </c>
      <c r="G1183" s="121">
        <f t="shared" si="208"/>
        <v>0</v>
      </c>
      <c r="H1183" s="99" t="e">
        <f>VLOOKUP(C1183,'B2B（ol)'!A:J,10,0)*D1183</f>
        <v>#N/A</v>
      </c>
      <c r="I1183" s="101" t="e">
        <f t="shared" si="209"/>
        <v>#DIV/0!</v>
      </c>
      <c r="J1183" s="101">
        <f t="shared" si="210"/>
        <v>0</v>
      </c>
      <c r="K1183" s="121">
        <f t="shared" si="211"/>
        <v>0</v>
      </c>
      <c r="L1183" s="121" t="e">
        <f>VLOOKUP(C1183,'B2B（ol)'!A:P,16,0)</f>
        <v>#N/A</v>
      </c>
      <c r="M1183" s="117">
        <f t="shared" si="212"/>
        <v>0</v>
      </c>
      <c r="N1183" s="114" t="e">
        <f>VLOOKUP(C1183,'B2B（ol)'!A:K,11,0)</f>
        <v>#N/A</v>
      </c>
      <c r="O1183" s="114" t="e">
        <f>VLOOKUP(B1183,fulfillment!L:AN,29,0)</f>
        <v>#N/A</v>
      </c>
      <c r="P1183" s="113"/>
      <c r="Q1183" s="61" t="e">
        <f>VLOOKUP(R1183,映射表!A:G,7,0)</f>
        <v>#N/A</v>
      </c>
      <c r="R1183" s="131"/>
      <c r="S1183" s="131"/>
      <c r="T1183" s="131"/>
      <c r="U1183" s="131"/>
      <c r="V1183" s="131"/>
      <c r="W1183" s="131"/>
      <c r="X1183" s="131"/>
      <c r="Y1183" s="131"/>
      <c r="Z1183" s="131"/>
      <c r="AA1183" s="131"/>
      <c r="AB1183" s="61">
        <f t="shared" si="213"/>
        <v>0</v>
      </c>
      <c r="AE1183" s="132"/>
    </row>
    <row r="1184" spans="1:31" s="61" customFormat="1">
      <c r="A1184" s="61" t="e">
        <f t="shared" si="203"/>
        <v>#N/A</v>
      </c>
      <c r="B1184" s="121">
        <f t="shared" si="204"/>
        <v>0</v>
      </c>
      <c r="C1184" s="117" t="e">
        <f>VLOOKUP(B1184,映射表!A:C,3,0)</f>
        <v>#N/A</v>
      </c>
      <c r="D1184" s="121">
        <f t="shared" si="205"/>
        <v>0</v>
      </c>
      <c r="E1184" s="100">
        <f t="shared" si="206"/>
        <v>0</v>
      </c>
      <c r="F1184" s="121">
        <f t="shared" si="207"/>
        <v>0</v>
      </c>
      <c r="G1184" s="121">
        <f t="shared" si="208"/>
        <v>0</v>
      </c>
      <c r="H1184" s="99" t="e">
        <f>VLOOKUP(C1184,'B2B（ol)'!A:J,10,0)*D1184</f>
        <v>#N/A</v>
      </c>
      <c r="I1184" s="101" t="e">
        <f t="shared" si="209"/>
        <v>#DIV/0!</v>
      </c>
      <c r="J1184" s="101">
        <f t="shared" si="210"/>
        <v>0</v>
      </c>
      <c r="K1184" s="121">
        <f t="shared" si="211"/>
        <v>0</v>
      </c>
      <c r="L1184" s="121" t="e">
        <f>VLOOKUP(C1184,'B2B（ol)'!A:P,16,0)</f>
        <v>#N/A</v>
      </c>
      <c r="M1184" s="117">
        <f t="shared" si="212"/>
        <v>0</v>
      </c>
      <c r="N1184" s="114" t="e">
        <f>VLOOKUP(C1184,'B2B（ol)'!A:K,11,0)</f>
        <v>#N/A</v>
      </c>
      <c r="O1184" s="114" t="e">
        <f>VLOOKUP(B1184,fulfillment!L:AN,29,0)</f>
        <v>#N/A</v>
      </c>
      <c r="P1184" s="113"/>
      <c r="Q1184" s="61" t="e">
        <f>VLOOKUP(R1184,映射表!A:G,7,0)</f>
        <v>#N/A</v>
      </c>
      <c r="R1184" s="131"/>
      <c r="S1184" s="131"/>
      <c r="T1184" s="131"/>
      <c r="U1184" s="131"/>
      <c r="V1184" s="131"/>
      <c r="W1184" s="131"/>
      <c r="X1184" s="131"/>
      <c r="Y1184" s="131"/>
      <c r="Z1184" s="131"/>
      <c r="AA1184" s="131"/>
      <c r="AB1184" s="61">
        <f t="shared" si="213"/>
        <v>0</v>
      </c>
      <c r="AE1184" s="132"/>
    </row>
    <row r="1185" spans="1:31" s="61" customFormat="1">
      <c r="A1185" s="61" t="e">
        <f t="shared" si="203"/>
        <v>#N/A</v>
      </c>
      <c r="B1185" s="121">
        <f t="shared" si="204"/>
        <v>0</v>
      </c>
      <c r="C1185" s="117" t="e">
        <f>VLOOKUP(B1185,映射表!A:C,3,0)</f>
        <v>#N/A</v>
      </c>
      <c r="D1185" s="121">
        <f t="shared" si="205"/>
        <v>0</v>
      </c>
      <c r="E1185" s="100">
        <f t="shared" si="206"/>
        <v>0</v>
      </c>
      <c r="F1185" s="121">
        <f t="shared" si="207"/>
        <v>0</v>
      </c>
      <c r="G1185" s="121">
        <f t="shared" si="208"/>
        <v>0</v>
      </c>
      <c r="H1185" s="99" t="e">
        <f>VLOOKUP(C1185,'B2B（ol)'!A:J,10,0)*D1185</f>
        <v>#N/A</v>
      </c>
      <c r="I1185" s="101" t="e">
        <f t="shared" si="209"/>
        <v>#DIV/0!</v>
      </c>
      <c r="J1185" s="101">
        <f t="shared" si="210"/>
        <v>0</v>
      </c>
      <c r="K1185" s="121">
        <f t="shared" si="211"/>
        <v>0</v>
      </c>
      <c r="L1185" s="121" t="e">
        <f>VLOOKUP(C1185,'B2B（ol)'!A:P,16,0)</f>
        <v>#N/A</v>
      </c>
      <c r="M1185" s="117">
        <f t="shared" si="212"/>
        <v>0</v>
      </c>
      <c r="N1185" s="114" t="e">
        <f>VLOOKUP(C1185,'B2B（ol)'!A:K,11,0)</f>
        <v>#N/A</v>
      </c>
      <c r="O1185" s="114" t="e">
        <f>VLOOKUP(B1185,fulfillment!L:AN,29,0)</f>
        <v>#N/A</v>
      </c>
      <c r="P1185" s="113"/>
      <c r="Q1185" s="61" t="e">
        <f>VLOOKUP(R1185,映射表!A:G,7,0)</f>
        <v>#N/A</v>
      </c>
      <c r="R1185" s="131"/>
      <c r="S1185" s="131"/>
      <c r="T1185" s="131"/>
      <c r="U1185" s="131"/>
      <c r="V1185" s="131"/>
      <c r="W1185" s="131"/>
      <c r="X1185" s="131"/>
      <c r="Y1185" s="131"/>
      <c r="Z1185" s="131"/>
      <c r="AA1185" s="131"/>
      <c r="AB1185" s="61">
        <f t="shared" si="213"/>
        <v>0</v>
      </c>
      <c r="AE1185" s="132"/>
    </row>
    <row r="1186" spans="1:31" s="61" customFormat="1">
      <c r="A1186" s="61" t="e">
        <f t="shared" si="203"/>
        <v>#N/A</v>
      </c>
      <c r="B1186" s="121">
        <f t="shared" si="204"/>
        <v>0</v>
      </c>
      <c r="C1186" s="117" t="e">
        <f>VLOOKUP(B1186,映射表!A:C,3,0)</f>
        <v>#N/A</v>
      </c>
      <c r="D1186" s="121">
        <f t="shared" si="205"/>
        <v>0</v>
      </c>
      <c r="E1186" s="100">
        <f t="shared" si="206"/>
        <v>0</v>
      </c>
      <c r="F1186" s="121">
        <f t="shared" si="207"/>
        <v>0</v>
      </c>
      <c r="G1186" s="121">
        <f t="shared" si="208"/>
        <v>0</v>
      </c>
      <c r="H1186" s="99" t="e">
        <f>VLOOKUP(C1186,'B2B（ol)'!A:J,10,0)*D1186</f>
        <v>#N/A</v>
      </c>
      <c r="I1186" s="101" t="e">
        <f t="shared" si="209"/>
        <v>#DIV/0!</v>
      </c>
      <c r="J1186" s="101">
        <f t="shared" si="210"/>
        <v>0</v>
      </c>
      <c r="K1186" s="121">
        <f t="shared" si="211"/>
        <v>0</v>
      </c>
      <c r="L1186" s="121" t="e">
        <f>VLOOKUP(C1186,'B2B（ol)'!A:P,16,0)</f>
        <v>#N/A</v>
      </c>
      <c r="M1186" s="117">
        <f t="shared" si="212"/>
        <v>0</v>
      </c>
      <c r="N1186" s="114" t="e">
        <f>VLOOKUP(C1186,'B2B（ol)'!A:K,11,0)</f>
        <v>#N/A</v>
      </c>
      <c r="O1186" s="114" t="e">
        <f>VLOOKUP(B1186,fulfillment!L:AN,29,0)</f>
        <v>#N/A</v>
      </c>
      <c r="P1186" s="113"/>
      <c r="Q1186" s="61" t="e">
        <f>VLOOKUP(R1186,映射表!A:G,7,0)</f>
        <v>#N/A</v>
      </c>
      <c r="R1186" s="131"/>
      <c r="S1186" s="131"/>
      <c r="T1186" s="131"/>
      <c r="U1186" s="131"/>
      <c r="V1186" s="131"/>
      <c r="W1186" s="131"/>
      <c r="X1186" s="131"/>
      <c r="Y1186" s="131"/>
      <c r="Z1186" s="131"/>
      <c r="AA1186" s="131"/>
      <c r="AB1186" s="61">
        <f t="shared" si="213"/>
        <v>0</v>
      </c>
      <c r="AE1186" s="132"/>
    </row>
    <row r="1187" spans="1:31" s="61" customFormat="1">
      <c r="A1187" s="61" t="e">
        <f t="shared" si="203"/>
        <v>#N/A</v>
      </c>
      <c r="B1187" s="121">
        <f t="shared" si="204"/>
        <v>0</v>
      </c>
      <c r="C1187" s="117" t="e">
        <f>VLOOKUP(B1187,映射表!A:C,3,0)</f>
        <v>#N/A</v>
      </c>
      <c r="D1187" s="121">
        <f t="shared" si="205"/>
        <v>0</v>
      </c>
      <c r="E1187" s="100">
        <f t="shared" si="206"/>
        <v>0</v>
      </c>
      <c r="F1187" s="121">
        <f t="shared" si="207"/>
        <v>0</v>
      </c>
      <c r="G1187" s="121">
        <f t="shared" si="208"/>
        <v>0</v>
      </c>
      <c r="H1187" s="99" t="e">
        <f>VLOOKUP(C1187,'B2B（ol)'!A:J,10,0)*D1187</f>
        <v>#N/A</v>
      </c>
      <c r="I1187" s="101" t="e">
        <f t="shared" si="209"/>
        <v>#DIV/0!</v>
      </c>
      <c r="J1187" s="101">
        <f t="shared" si="210"/>
        <v>0</v>
      </c>
      <c r="K1187" s="121">
        <f t="shared" si="211"/>
        <v>0</v>
      </c>
      <c r="L1187" s="121" t="e">
        <f>VLOOKUP(C1187,'B2B（ol)'!A:P,16,0)</f>
        <v>#N/A</v>
      </c>
      <c r="M1187" s="117">
        <f t="shared" si="212"/>
        <v>0</v>
      </c>
      <c r="N1187" s="114" t="e">
        <f>VLOOKUP(C1187,'B2B（ol)'!A:K,11,0)</f>
        <v>#N/A</v>
      </c>
      <c r="O1187" s="114" t="e">
        <f>VLOOKUP(B1187,fulfillment!L:AN,29,0)</f>
        <v>#N/A</v>
      </c>
      <c r="P1187" s="113"/>
      <c r="Q1187" s="61" t="e">
        <f>VLOOKUP(R1187,映射表!A:G,7,0)</f>
        <v>#N/A</v>
      </c>
      <c r="R1187" s="131"/>
      <c r="S1187" s="131"/>
      <c r="T1187" s="131"/>
      <c r="U1187" s="131"/>
      <c r="V1187" s="131"/>
      <c r="W1187" s="131"/>
      <c r="X1187" s="131"/>
      <c r="Y1187" s="131"/>
      <c r="Z1187" s="131"/>
      <c r="AA1187" s="131"/>
      <c r="AB1187" s="61">
        <f t="shared" si="213"/>
        <v>0</v>
      </c>
      <c r="AE1187" s="132"/>
    </row>
    <row r="1188" spans="1:31" s="61" customFormat="1">
      <c r="A1188" s="61" t="e">
        <f t="shared" si="203"/>
        <v>#N/A</v>
      </c>
      <c r="B1188" s="121">
        <f t="shared" si="204"/>
        <v>0</v>
      </c>
      <c r="C1188" s="117" t="e">
        <f>VLOOKUP(B1188,映射表!A:C,3,0)</f>
        <v>#N/A</v>
      </c>
      <c r="D1188" s="121">
        <f t="shared" si="205"/>
        <v>0</v>
      </c>
      <c r="E1188" s="100">
        <f t="shared" si="206"/>
        <v>0</v>
      </c>
      <c r="F1188" s="121">
        <f t="shared" si="207"/>
        <v>0</v>
      </c>
      <c r="G1188" s="121">
        <f t="shared" si="208"/>
        <v>0</v>
      </c>
      <c r="H1188" s="99" t="e">
        <f>VLOOKUP(C1188,'B2B（ol)'!A:J,10,0)*D1188</f>
        <v>#N/A</v>
      </c>
      <c r="I1188" s="101" t="e">
        <f t="shared" si="209"/>
        <v>#DIV/0!</v>
      </c>
      <c r="J1188" s="101">
        <f t="shared" si="210"/>
        <v>0</v>
      </c>
      <c r="K1188" s="121">
        <f t="shared" si="211"/>
        <v>0</v>
      </c>
      <c r="L1188" s="121" t="e">
        <f>VLOOKUP(C1188,'B2B（ol)'!A:P,16,0)</f>
        <v>#N/A</v>
      </c>
      <c r="M1188" s="117">
        <f t="shared" si="212"/>
        <v>0</v>
      </c>
      <c r="N1188" s="114" t="e">
        <f>VLOOKUP(C1188,'B2B（ol)'!A:K,11,0)</f>
        <v>#N/A</v>
      </c>
      <c r="O1188" s="114" t="e">
        <f>VLOOKUP(B1188,fulfillment!L:AN,29,0)</f>
        <v>#N/A</v>
      </c>
      <c r="P1188" s="113"/>
      <c r="Q1188" s="61" t="e">
        <f>VLOOKUP(R1188,映射表!A:G,7,0)</f>
        <v>#N/A</v>
      </c>
      <c r="R1188" s="131"/>
      <c r="S1188" s="131"/>
      <c r="T1188" s="131"/>
      <c r="U1188" s="131"/>
      <c r="V1188" s="131"/>
      <c r="W1188" s="131"/>
      <c r="X1188" s="131"/>
      <c r="Y1188" s="131"/>
      <c r="Z1188" s="131"/>
      <c r="AA1188" s="131"/>
      <c r="AB1188" s="61">
        <f t="shared" si="213"/>
        <v>0</v>
      </c>
      <c r="AE1188" s="132"/>
    </row>
    <row r="1189" spans="1:31" s="61" customFormat="1">
      <c r="A1189" s="61" t="e">
        <f t="shared" si="203"/>
        <v>#N/A</v>
      </c>
      <c r="B1189" s="121">
        <f t="shared" si="204"/>
        <v>0</v>
      </c>
      <c r="C1189" s="117" t="e">
        <f>VLOOKUP(B1189,映射表!A:C,3,0)</f>
        <v>#N/A</v>
      </c>
      <c r="D1189" s="121">
        <f t="shared" si="205"/>
        <v>0</v>
      </c>
      <c r="E1189" s="100">
        <f t="shared" si="206"/>
        <v>0</v>
      </c>
      <c r="F1189" s="121">
        <f t="shared" si="207"/>
        <v>0</v>
      </c>
      <c r="G1189" s="121">
        <f t="shared" si="208"/>
        <v>0</v>
      </c>
      <c r="H1189" s="99" t="e">
        <f>VLOOKUP(C1189,'B2B（ol)'!A:J,10,0)*D1189</f>
        <v>#N/A</v>
      </c>
      <c r="I1189" s="101" t="e">
        <f t="shared" si="209"/>
        <v>#DIV/0!</v>
      </c>
      <c r="J1189" s="101">
        <f t="shared" si="210"/>
        <v>0</v>
      </c>
      <c r="K1189" s="121">
        <f t="shared" si="211"/>
        <v>0</v>
      </c>
      <c r="L1189" s="121" t="e">
        <f>VLOOKUP(C1189,'B2B（ol)'!A:P,16,0)</f>
        <v>#N/A</v>
      </c>
      <c r="M1189" s="117">
        <f t="shared" si="212"/>
        <v>0</v>
      </c>
      <c r="N1189" s="114" t="e">
        <f>VLOOKUP(C1189,'B2B（ol)'!A:K,11,0)</f>
        <v>#N/A</v>
      </c>
      <c r="O1189" s="114" t="e">
        <f>VLOOKUP(B1189,fulfillment!L:AN,29,0)</f>
        <v>#N/A</v>
      </c>
      <c r="P1189" s="113"/>
      <c r="Q1189" s="61" t="e">
        <f>VLOOKUP(R1189,映射表!A:G,7,0)</f>
        <v>#N/A</v>
      </c>
      <c r="R1189" s="131"/>
      <c r="S1189" s="131"/>
      <c r="T1189" s="131"/>
      <c r="U1189" s="131"/>
      <c r="V1189" s="131"/>
      <c r="W1189" s="131"/>
      <c r="X1189" s="131"/>
      <c r="Y1189" s="131"/>
      <c r="Z1189" s="131"/>
      <c r="AA1189" s="131"/>
      <c r="AB1189" s="61">
        <f t="shared" si="213"/>
        <v>0</v>
      </c>
      <c r="AE1189" s="132"/>
    </row>
    <row r="1190" spans="1:31" s="61" customFormat="1">
      <c r="A1190" s="61" t="e">
        <f t="shared" si="203"/>
        <v>#N/A</v>
      </c>
      <c r="B1190" s="121">
        <f t="shared" si="204"/>
        <v>0</v>
      </c>
      <c r="C1190" s="117" t="e">
        <f>VLOOKUP(B1190,映射表!A:C,3,0)</f>
        <v>#N/A</v>
      </c>
      <c r="D1190" s="121">
        <f t="shared" si="205"/>
        <v>0</v>
      </c>
      <c r="E1190" s="100">
        <f t="shared" si="206"/>
        <v>0</v>
      </c>
      <c r="F1190" s="121">
        <f t="shared" si="207"/>
        <v>0</v>
      </c>
      <c r="G1190" s="121">
        <f t="shared" si="208"/>
        <v>0</v>
      </c>
      <c r="H1190" s="99" t="e">
        <f>VLOOKUP(C1190,'B2B（ol)'!A:J,10,0)*D1190</f>
        <v>#N/A</v>
      </c>
      <c r="I1190" s="101" t="e">
        <f t="shared" si="209"/>
        <v>#DIV/0!</v>
      </c>
      <c r="J1190" s="101">
        <f t="shared" si="210"/>
        <v>0</v>
      </c>
      <c r="K1190" s="121">
        <f t="shared" si="211"/>
        <v>0</v>
      </c>
      <c r="L1190" s="121" t="e">
        <f>VLOOKUP(C1190,'B2B（ol)'!A:P,16,0)</f>
        <v>#N/A</v>
      </c>
      <c r="M1190" s="117">
        <f t="shared" si="212"/>
        <v>0</v>
      </c>
      <c r="N1190" s="114" t="e">
        <f>VLOOKUP(C1190,'B2B（ol)'!A:K,11,0)</f>
        <v>#N/A</v>
      </c>
      <c r="O1190" s="114" t="e">
        <f>VLOOKUP(B1190,fulfillment!L:AN,29,0)</f>
        <v>#N/A</v>
      </c>
      <c r="P1190" s="113"/>
      <c r="Q1190" s="61" t="e">
        <f>VLOOKUP(R1190,映射表!A:G,7,0)</f>
        <v>#N/A</v>
      </c>
      <c r="R1190" s="131"/>
      <c r="S1190" s="131"/>
      <c r="T1190" s="131"/>
      <c r="U1190" s="131"/>
      <c r="V1190" s="131"/>
      <c r="W1190" s="131"/>
      <c r="X1190" s="131"/>
      <c r="Y1190" s="131"/>
      <c r="Z1190" s="131"/>
      <c r="AA1190" s="131"/>
      <c r="AB1190" s="61">
        <f t="shared" si="213"/>
        <v>0</v>
      </c>
      <c r="AE1190" s="132"/>
    </row>
    <row r="1191" spans="1:31" s="61" customFormat="1">
      <c r="A1191" s="61" t="e">
        <f t="shared" si="203"/>
        <v>#N/A</v>
      </c>
      <c r="B1191" s="121">
        <f t="shared" si="204"/>
        <v>0</v>
      </c>
      <c r="C1191" s="117" t="e">
        <f>VLOOKUP(B1191,映射表!A:C,3,0)</f>
        <v>#N/A</v>
      </c>
      <c r="D1191" s="121">
        <f t="shared" si="205"/>
        <v>0</v>
      </c>
      <c r="E1191" s="100">
        <f t="shared" si="206"/>
        <v>0</v>
      </c>
      <c r="F1191" s="121">
        <f t="shared" si="207"/>
        <v>0</v>
      </c>
      <c r="G1191" s="121">
        <f t="shared" si="208"/>
        <v>0</v>
      </c>
      <c r="H1191" s="99" t="e">
        <f>VLOOKUP(C1191,'B2B（ol)'!A:J,10,0)*D1191</f>
        <v>#N/A</v>
      </c>
      <c r="I1191" s="101" t="e">
        <f t="shared" si="209"/>
        <v>#DIV/0!</v>
      </c>
      <c r="J1191" s="101">
        <f t="shared" si="210"/>
        <v>0</v>
      </c>
      <c r="K1191" s="121">
        <f t="shared" si="211"/>
        <v>0</v>
      </c>
      <c r="L1191" s="121" t="e">
        <f>VLOOKUP(C1191,'B2B（ol)'!A:P,16,0)</f>
        <v>#N/A</v>
      </c>
      <c r="M1191" s="117">
        <f t="shared" si="212"/>
        <v>0</v>
      </c>
      <c r="N1191" s="114" t="e">
        <f>VLOOKUP(C1191,'B2B（ol)'!A:K,11,0)</f>
        <v>#N/A</v>
      </c>
      <c r="O1191" s="114" t="e">
        <f>VLOOKUP(B1191,fulfillment!L:AN,29,0)</f>
        <v>#N/A</v>
      </c>
      <c r="P1191" s="113"/>
      <c r="Q1191" s="61" t="e">
        <f>VLOOKUP(R1191,映射表!A:G,7,0)</f>
        <v>#N/A</v>
      </c>
      <c r="R1191" s="131"/>
      <c r="S1191" s="131"/>
      <c r="T1191" s="131"/>
      <c r="U1191" s="131"/>
      <c r="V1191" s="131"/>
      <c r="W1191" s="131"/>
      <c r="X1191" s="131"/>
      <c r="Y1191" s="131"/>
      <c r="Z1191" s="131"/>
      <c r="AA1191" s="131"/>
      <c r="AB1191" s="61">
        <f t="shared" si="213"/>
        <v>0</v>
      </c>
      <c r="AE1191" s="132"/>
    </row>
    <row r="1192" spans="1:31" s="61" customFormat="1">
      <c r="A1192" s="61" t="e">
        <f t="shared" si="203"/>
        <v>#N/A</v>
      </c>
      <c r="B1192" s="121">
        <f t="shared" si="204"/>
        <v>0</v>
      </c>
      <c r="C1192" s="117" t="e">
        <f>VLOOKUP(B1192,映射表!A:C,3,0)</f>
        <v>#N/A</v>
      </c>
      <c r="D1192" s="121">
        <f t="shared" si="205"/>
        <v>0</v>
      </c>
      <c r="E1192" s="100">
        <f t="shared" si="206"/>
        <v>0</v>
      </c>
      <c r="F1192" s="121">
        <f t="shared" si="207"/>
        <v>0</v>
      </c>
      <c r="G1192" s="121">
        <f t="shared" si="208"/>
        <v>0</v>
      </c>
      <c r="H1192" s="99" t="e">
        <f>VLOOKUP(C1192,'B2B（ol)'!A:J,10,0)*D1192</f>
        <v>#N/A</v>
      </c>
      <c r="I1192" s="101" t="e">
        <f t="shared" si="209"/>
        <v>#DIV/0!</v>
      </c>
      <c r="J1192" s="101">
        <f t="shared" si="210"/>
        <v>0</v>
      </c>
      <c r="K1192" s="121">
        <f t="shared" si="211"/>
        <v>0</v>
      </c>
      <c r="L1192" s="121" t="e">
        <f>VLOOKUP(C1192,'B2B（ol)'!A:P,16,0)</f>
        <v>#N/A</v>
      </c>
      <c r="M1192" s="117">
        <f t="shared" si="212"/>
        <v>0</v>
      </c>
      <c r="N1192" s="114" t="e">
        <f>VLOOKUP(C1192,'B2B（ol)'!A:K,11,0)</f>
        <v>#N/A</v>
      </c>
      <c r="O1192" s="114" t="e">
        <f>VLOOKUP(B1192,fulfillment!L:AN,29,0)</f>
        <v>#N/A</v>
      </c>
      <c r="P1192" s="113"/>
      <c r="Q1192" s="61" t="e">
        <f>VLOOKUP(R1192,映射表!A:G,7,0)</f>
        <v>#N/A</v>
      </c>
      <c r="R1192" s="131"/>
      <c r="S1192" s="131"/>
      <c r="T1192" s="131"/>
      <c r="U1192" s="131"/>
      <c r="V1192" s="131"/>
      <c r="W1192" s="131"/>
      <c r="X1192" s="131"/>
      <c r="Y1192" s="131"/>
      <c r="Z1192" s="131"/>
      <c r="AA1192" s="131"/>
      <c r="AB1192" s="61">
        <f t="shared" si="213"/>
        <v>0</v>
      </c>
      <c r="AE1192" s="132"/>
    </row>
    <row r="1193" spans="1:31" s="61" customFormat="1">
      <c r="A1193" s="61" t="e">
        <f t="shared" si="203"/>
        <v>#N/A</v>
      </c>
      <c r="B1193" s="121">
        <f t="shared" si="204"/>
        <v>0</v>
      </c>
      <c r="C1193" s="117" t="e">
        <f>VLOOKUP(B1193,映射表!A:C,3,0)</f>
        <v>#N/A</v>
      </c>
      <c r="D1193" s="121">
        <f t="shared" si="205"/>
        <v>0</v>
      </c>
      <c r="E1193" s="100">
        <f t="shared" si="206"/>
        <v>0</v>
      </c>
      <c r="F1193" s="121">
        <f t="shared" si="207"/>
        <v>0</v>
      </c>
      <c r="G1193" s="121">
        <f t="shared" si="208"/>
        <v>0</v>
      </c>
      <c r="H1193" s="99" t="e">
        <f>VLOOKUP(C1193,'B2B（ol)'!A:J,10,0)*D1193</f>
        <v>#N/A</v>
      </c>
      <c r="I1193" s="101" t="e">
        <f t="shared" si="209"/>
        <v>#DIV/0!</v>
      </c>
      <c r="J1193" s="101">
        <f t="shared" si="210"/>
        <v>0</v>
      </c>
      <c r="K1193" s="121">
        <f t="shared" si="211"/>
        <v>0</v>
      </c>
      <c r="L1193" s="121" t="e">
        <f>VLOOKUP(C1193,'B2B（ol)'!A:P,16,0)</f>
        <v>#N/A</v>
      </c>
      <c r="M1193" s="117">
        <f t="shared" si="212"/>
        <v>0</v>
      </c>
      <c r="N1193" s="114" t="e">
        <f>VLOOKUP(C1193,'B2B（ol)'!A:K,11,0)</f>
        <v>#N/A</v>
      </c>
      <c r="O1193" s="114" t="e">
        <f>VLOOKUP(B1193,fulfillment!L:AN,29,0)</f>
        <v>#N/A</v>
      </c>
      <c r="P1193" s="113"/>
      <c r="Q1193" s="61" t="e">
        <f>VLOOKUP(R1193,映射表!A:G,7,0)</f>
        <v>#N/A</v>
      </c>
      <c r="R1193" s="131"/>
      <c r="S1193" s="131"/>
      <c r="T1193" s="131"/>
      <c r="U1193" s="131"/>
      <c r="V1193" s="131"/>
      <c r="W1193" s="131"/>
      <c r="X1193" s="131"/>
      <c r="Y1193" s="131"/>
      <c r="Z1193" s="131"/>
      <c r="AA1193" s="131"/>
      <c r="AB1193" s="61">
        <f t="shared" si="213"/>
        <v>0</v>
      </c>
      <c r="AE1193" s="132"/>
    </row>
    <row r="1194" spans="1:31" s="61" customFormat="1">
      <c r="A1194" s="61" t="e">
        <f t="shared" si="203"/>
        <v>#N/A</v>
      </c>
      <c r="B1194" s="121">
        <f t="shared" si="204"/>
        <v>0</v>
      </c>
      <c r="C1194" s="117" t="e">
        <f>VLOOKUP(B1194,映射表!A:C,3,0)</f>
        <v>#N/A</v>
      </c>
      <c r="D1194" s="121">
        <f t="shared" si="205"/>
        <v>0</v>
      </c>
      <c r="E1194" s="100">
        <f t="shared" si="206"/>
        <v>0</v>
      </c>
      <c r="F1194" s="121">
        <f t="shared" si="207"/>
        <v>0</v>
      </c>
      <c r="G1194" s="121">
        <f t="shared" si="208"/>
        <v>0</v>
      </c>
      <c r="H1194" s="99" t="e">
        <f>VLOOKUP(C1194,'B2B（ol)'!A:J,10,0)*D1194</f>
        <v>#N/A</v>
      </c>
      <c r="I1194" s="101" t="e">
        <f t="shared" si="209"/>
        <v>#DIV/0!</v>
      </c>
      <c r="J1194" s="101">
        <f t="shared" si="210"/>
        <v>0</v>
      </c>
      <c r="K1194" s="121">
        <f t="shared" si="211"/>
        <v>0</v>
      </c>
      <c r="L1194" s="121" t="e">
        <f>VLOOKUP(C1194,'B2B（ol)'!A:P,16,0)</f>
        <v>#N/A</v>
      </c>
      <c r="M1194" s="117">
        <f t="shared" si="212"/>
        <v>0</v>
      </c>
      <c r="N1194" s="114" t="e">
        <f>VLOOKUP(C1194,'B2B（ol)'!A:K,11,0)</f>
        <v>#N/A</v>
      </c>
      <c r="O1194" s="114" t="e">
        <f>VLOOKUP(B1194,fulfillment!L:AN,29,0)</f>
        <v>#N/A</v>
      </c>
      <c r="P1194" s="113"/>
      <c r="Q1194" s="61" t="e">
        <f>VLOOKUP(R1194,映射表!A:G,7,0)</f>
        <v>#N/A</v>
      </c>
      <c r="R1194" s="131"/>
      <c r="S1194" s="131"/>
      <c r="T1194" s="131"/>
      <c r="U1194" s="131"/>
      <c r="V1194" s="131"/>
      <c r="W1194" s="131"/>
      <c r="X1194" s="131"/>
      <c r="Y1194" s="131"/>
      <c r="Z1194" s="131"/>
      <c r="AA1194" s="131"/>
      <c r="AB1194" s="61">
        <f t="shared" si="213"/>
        <v>0</v>
      </c>
      <c r="AE1194" s="132"/>
    </row>
    <row r="1195" spans="1:31" s="61" customFormat="1">
      <c r="A1195" s="61" t="e">
        <f t="shared" si="203"/>
        <v>#N/A</v>
      </c>
      <c r="B1195" s="121">
        <f t="shared" si="204"/>
        <v>0</v>
      </c>
      <c r="C1195" s="117" t="e">
        <f>VLOOKUP(B1195,映射表!A:C,3,0)</f>
        <v>#N/A</v>
      </c>
      <c r="D1195" s="121">
        <f t="shared" si="205"/>
        <v>0</v>
      </c>
      <c r="E1195" s="100">
        <f t="shared" si="206"/>
        <v>0</v>
      </c>
      <c r="F1195" s="121">
        <f t="shared" si="207"/>
        <v>0</v>
      </c>
      <c r="G1195" s="121">
        <f t="shared" si="208"/>
        <v>0</v>
      </c>
      <c r="H1195" s="99" t="e">
        <f>VLOOKUP(C1195,'B2B（ol)'!A:J,10,0)*D1195</f>
        <v>#N/A</v>
      </c>
      <c r="I1195" s="101" t="e">
        <f t="shared" si="209"/>
        <v>#DIV/0!</v>
      </c>
      <c r="J1195" s="101">
        <f t="shared" si="210"/>
        <v>0</v>
      </c>
      <c r="K1195" s="121">
        <f t="shared" si="211"/>
        <v>0</v>
      </c>
      <c r="L1195" s="121" t="e">
        <f>VLOOKUP(C1195,'B2B（ol)'!A:P,16,0)</f>
        <v>#N/A</v>
      </c>
      <c r="M1195" s="117">
        <f t="shared" si="212"/>
        <v>0</v>
      </c>
      <c r="N1195" s="114" t="e">
        <f>VLOOKUP(C1195,'B2B（ol)'!A:K,11,0)</f>
        <v>#N/A</v>
      </c>
      <c r="O1195" s="114" t="e">
        <f>VLOOKUP(B1195,fulfillment!L:AN,29,0)</f>
        <v>#N/A</v>
      </c>
      <c r="P1195" s="113"/>
      <c r="Q1195" s="61" t="e">
        <f>VLOOKUP(R1195,映射表!A:G,7,0)</f>
        <v>#N/A</v>
      </c>
      <c r="R1195" s="131"/>
      <c r="S1195" s="131"/>
      <c r="T1195" s="131"/>
      <c r="U1195" s="131"/>
      <c r="V1195" s="131"/>
      <c r="W1195" s="131"/>
      <c r="X1195" s="131"/>
      <c r="Y1195" s="131"/>
      <c r="Z1195" s="131"/>
      <c r="AA1195" s="131"/>
      <c r="AB1195" s="61">
        <f t="shared" si="213"/>
        <v>0</v>
      </c>
      <c r="AE1195" s="132"/>
    </row>
    <row r="1196" spans="1:31" s="61" customFormat="1">
      <c r="A1196" s="61" t="e">
        <f t="shared" si="203"/>
        <v>#N/A</v>
      </c>
      <c r="B1196" s="121">
        <f t="shared" si="204"/>
        <v>0</v>
      </c>
      <c r="C1196" s="117" t="e">
        <f>VLOOKUP(B1196,映射表!A:C,3,0)</f>
        <v>#N/A</v>
      </c>
      <c r="D1196" s="121">
        <f t="shared" si="205"/>
        <v>0</v>
      </c>
      <c r="E1196" s="100">
        <f t="shared" si="206"/>
        <v>0</v>
      </c>
      <c r="F1196" s="121">
        <f t="shared" si="207"/>
        <v>0</v>
      </c>
      <c r="G1196" s="121">
        <f t="shared" si="208"/>
        <v>0</v>
      </c>
      <c r="H1196" s="99" t="e">
        <f>VLOOKUP(C1196,'B2B（ol)'!A:J,10,0)*D1196</f>
        <v>#N/A</v>
      </c>
      <c r="I1196" s="101" t="e">
        <f t="shared" si="209"/>
        <v>#DIV/0!</v>
      </c>
      <c r="J1196" s="101">
        <f t="shared" si="210"/>
        <v>0</v>
      </c>
      <c r="K1196" s="121">
        <f t="shared" si="211"/>
        <v>0</v>
      </c>
      <c r="L1196" s="121" t="e">
        <f>VLOOKUP(C1196,'B2B（ol)'!A:P,16,0)</f>
        <v>#N/A</v>
      </c>
      <c r="M1196" s="117">
        <f t="shared" si="212"/>
        <v>0</v>
      </c>
      <c r="N1196" s="114" t="e">
        <f>VLOOKUP(C1196,'B2B（ol)'!A:K,11,0)</f>
        <v>#N/A</v>
      </c>
      <c r="O1196" s="114" t="e">
        <f>VLOOKUP(B1196,fulfillment!L:AN,29,0)</f>
        <v>#N/A</v>
      </c>
      <c r="P1196" s="113"/>
      <c r="Q1196" s="61" t="e">
        <f>VLOOKUP(R1196,映射表!A:G,7,0)</f>
        <v>#N/A</v>
      </c>
      <c r="R1196" s="131"/>
      <c r="S1196" s="131"/>
      <c r="T1196" s="131"/>
      <c r="U1196" s="131"/>
      <c r="V1196" s="131"/>
      <c r="W1196" s="131"/>
      <c r="X1196" s="131"/>
      <c r="Y1196" s="131"/>
      <c r="Z1196" s="131"/>
      <c r="AA1196" s="131"/>
      <c r="AB1196" s="61">
        <f t="shared" si="213"/>
        <v>0</v>
      </c>
      <c r="AE1196" s="132"/>
    </row>
    <row r="1197" spans="1:31" s="61" customFormat="1">
      <c r="A1197" s="61" t="e">
        <f t="shared" si="203"/>
        <v>#N/A</v>
      </c>
      <c r="B1197" s="121">
        <f t="shared" si="204"/>
        <v>0</v>
      </c>
      <c r="C1197" s="117" t="e">
        <f>VLOOKUP(B1197,映射表!A:C,3,0)</f>
        <v>#N/A</v>
      </c>
      <c r="D1197" s="121">
        <f t="shared" si="205"/>
        <v>0</v>
      </c>
      <c r="E1197" s="100">
        <f t="shared" si="206"/>
        <v>0</v>
      </c>
      <c r="F1197" s="121">
        <f t="shared" si="207"/>
        <v>0</v>
      </c>
      <c r="G1197" s="121">
        <f t="shared" si="208"/>
        <v>0</v>
      </c>
      <c r="H1197" s="99" t="e">
        <f>VLOOKUP(C1197,'B2B（ol)'!A:J,10,0)*D1197</f>
        <v>#N/A</v>
      </c>
      <c r="I1197" s="101" t="e">
        <f t="shared" si="209"/>
        <v>#DIV/0!</v>
      </c>
      <c r="J1197" s="101">
        <f t="shared" si="210"/>
        <v>0</v>
      </c>
      <c r="K1197" s="121">
        <f t="shared" si="211"/>
        <v>0</v>
      </c>
      <c r="L1197" s="121" t="e">
        <f>VLOOKUP(C1197,'B2B（ol)'!A:P,16,0)</f>
        <v>#N/A</v>
      </c>
      <c r="M1197" s="117">
        <f t="shared" si="212"/>
        <v>0</v>
      </c>
      <c r="N1197" s="114" t="e">
        <f>VLOOKUP(C1197,'B2B（ol)'!A:K,11,0)</f>
        <v>#N/A</v>
      </c>
      <c r="O1197" s="114" t="e">
        <f>VLOOKUP(B1197,fulfillment!L:AN,29,0)</f>
        <v>#N/A</v>
      </c>
      <c r="P1197" s="113"/>
      <c r="Q1197" s="61" t="e">
        <f>VLOOKUP(R1197,映射表!A:G,7,0)</f>
        <v>#N/A</v>
      </c>
      <c r="R1197" s="131"/>
      <c r="S1197" s="131"/>
      <c r="T1197" s="131"/>
      <c r="U1197" s="131"/>
      <c r="V1197" s="131"/>
      <c r="W1197" s="131"/>
      <c r="X1197" s="131"/>
      <c r="Y1197" s="131"/>
      <c r="Z1197" s="131"/>
      <c r="AA1197" s="131"/>
      <c r="AB1197" s="61">
        <f t="shared" si="213"/>
        <v>0</v>
      </c>
      <c r="AE1197" s="132"/>
    </row>
    <row r="1198" spans="1:31" s="61" customFormat="1">
      <c r="A1198" s="61" t="e">
        <f t="shared" si="203"/>
        <v>#N/A</v>
      </c>
      <c r="B1198" s="121">
        <f t="shared" si="204"/>
        <v>0</v>
      </c>
      <c r="C1198" s="117" t="e">
        <f>VLOOKUP(B1198,映射表!A:C,3,0)</f>
        <v>#N/A</v>
      </c>
      <c r="D1198" s="121">
        <f t="shared" si="205"/>
        <v>0</v>
      </c>
      <c r="E1198" s="100">
        <f t="shared" si="206"/>
        <v>0</v>
      </c>
      <c r="F1198" s="121">
        <f t="shared" si="207"/>
        <v>0</v>
      </c>
      <c r="G1198" s="121">
        <f t="shared" si="208"/>
        <v>0</v>
      </c>
      <c r="H1198" s="99" t="e">
        <f>VLOOKUP(C1198,'B2B（ol)'!A:J,10,0)*D1198</f>
        <v>#N/A</v>
      </c>
      <c r="I1198" s="101" t="e">
        <f t="shared" si="209"/>
        <v>#DIV/0!</v>
      </c>
      <c r="J1198" s="101">
        <f t="shared" si="210"/>
        <v>0</v>
      </c>
      <c r="K1198" s="121">
        <f t="shared" si="211"/>
        <v>0</v>
      </c>
      <c r="L1198" s="121" t="e">
        <f>VLOOKUP(C1198,'B2B（ol)'!A:P,16,0)</f>
        <v>#N/A</v>
      </c>
      <c r="M1198" s="117">
        <f t="shared" si="212"/>
        <v>0</v>
      </c>
      <c r="N1198" s="114" t="e">
        <f>VLOOKUP(C1198,'B2B（ol)'!A:K,11,0)</f>
        <v>#N/A</v>
      </c>
      <c r="O1198" s="114" t="e">
        <f>VLOOKUP(B1198,fulfillment!L:AN,29,0)</f>
        <v>#N/A</v>
      </c>
      <c r="P1198" s="113"/>
      <c r="Q1198" s="61" t="e">
        <f>VLOOKUP(R1198,映射表!A:G,7,0)</f>
        <v>#N/A</v>
      </c>
      <c r="R1198" s="131"/>
      <c r="S1198" s="131"/>
      <c r="T1198" s="131"/>
      <c r="U1198" s="131"/>
      <c r="V1198" s="131"/>
      <c r="W1198" s="131"/>
      <c r="X1198" s="131"/>
      <c r="Y1198" s="131"/>
      <c r="Z1198" s="131"/>
      <c r="AA1198" s="131"/>
      <c r="AB1198" s="61">
        <f t="shared" si="213"/>
        <v>0</v>
      </c>
      <c r="AE1198" s="132"/>
    </row>
    <row r="1199" spans="1:31" s="61" customFormat="1">
      <c r="A1199" s="61" t="e">
        <f t="shared" si="203"/>
        <v>#N/A</v>
      </c>
      <c r="B1199" s="121">
        <f t="shared" si="204"/>
        <v>0</v>
      </c>
      <c r="C1199" s="117" t="e">
        <f>VLOOKUP(B1199,映射表!A:C,3,0)</f>
        <v>#N/A</v>
      </c>
      <c r="D1199" s="121">
        <f t="shared" si="205"/>
        <v>0</v>
      </c>
      <c r="E1199" s="100">
        <f t="shared" si="206"/>
        <v>0</v>
      </c>
      <c r="F1199" s="121">
        <f t="shared" si="207"/>
        <v>0</v>
      </c>
      <c r="G1199" s="121">
        <f t="shared" si="208"/>
        <v>0</v>
      </c>
      <c r="H1199" s="99" t="e">
        <f>VLOOKUP(C1199,'B2B（ol)'!A:J,10,0)*D1199</f>
        <v>#N/A</v>
      </c>
      <c r="I1199" s="101" t="e">
        <f t="shared" si="209"/>
        <v>#DIV/0!</v>
      </c>
      <c r="J1199" s="101">
        <f t="shared" si="210"/>
        <v>0</v>
      </c>
      <c r="K1199" s="121">
        <f t="shared" si="211"/>
        <v>0</v>
      </c>
      <c r="L1199" s="121" t="e">
        <f>VLOOKUP(C1199,'B2B（ol)'!A:P,16,0)</f>
        <v>#N/A</v>
      </c>
      <c r="M1199" s="117">
        <f t="shared" si="212"/>
        <v>0</v>
      </c>
      <c r="N1199" s="114" t="e">
        <f>VLOOKUP(C1199,'B2B（ol)'!A:K,11,0)</f>
        <v>#N/A</v>
      </c>
      <c r="O1199" s="114" t="e">
        <f>VLOOKUP(B1199,fulfillment!L:AN,29,0)</f>
        <v>#N/A</v>
      </c>
      <c r="P1199" s="113"/>
      <c r="Q1199" s="61" t="e">
        <f>VLOOKUP(R1199,映射表!A:G,7,0)</f>
        <v>#N/A</v>
      </c>
      <c r="R1199" s="131"/>
      <c r="S1199" s="131"/>
      <c r="T1199" s="131"/>
      <c r="U1199" s="131"/>
      <c r="V1199" s="131"/>
      <c r="W1199" s="131"/>
      <c r="X1199" s="131"/>
      <c r="Y1199" s="131"/>
      <c r="Z1199" s="131"/>
      <c r="AA1199" s="131"/>
      <c r="AB1199" s="61">
        <f t="shared" si="213"/>
        <v>0</v>
      </c>
      <c r="AE1199" s="132"/>
    </row>
    <row r="1200" spans="1:31" s="61" customFormat="1">
      <c r="A1200" s="61" t="e">
        <f t="shared" si="203"/>
        <v>#N/A</v>
      </c>
      <c r="B1200" s="121">
        <f t="shared" si="204"/>
        <v>0</v>
      </c>
      <c r="C1200" s="117" t="e">
        <f>VLOOKUP(B1200,映射表!A:C,3,0)</f>
        <v>#N/A</v>
      </c>
      <c r="D1200" s="121">
        <f t="shared" si="205"/>
        <v>0</v>
      </c>
      <c r="E1200" s="100">
        <f t="shared" si="206"/>
        <v>0</v>
      </c>
      <c r="F1200" s="121">
        <f t="shared" si="207"/>
        <v>0</v>
      </c>
      <c r="G1200" s="121">
        <f t="shared" si="208"/>
        <v>0</v>
      </c>
      <c r="H1200" s="99" t="e">
        <f>VLOOKUP(C1200,'B2B（ol)'!A:J,10,0)*D1200</f>
        <v>#N/A</v>
      </c>
      <c r="I1200" s="101" t="e">
        <f t="shared" si="209"/>
        <v>#DIV/0!</v>
      </c>
      <c r="J1200" s="101">
        <f t="shared" si="210"/>
        <v>0</v>
      </c>
      <c r="K1200" s="121">
        <f t="shared" si="211"/>
        <v>0</v>
      </c>
      <c r="L1200" s="121" t="e">
        <f>VLOOKUP(C1200,'B2B（ol)'!A:P,16,0)</f>
        <v>#N/A</v>
      </c>
      <c r="M1200" s="117">
        <f t="shared" si="212"/>
        <v>0</v>
      </c>
      <c r="N1200" s="114" t="e">
        <f>VLOOKUP(C1200,'B2B（ol)'!A:K,11,0)</f>
        <v>#N/A</v>
      </c>
      <c r="O1200" s="114" t="e">
        <f>VLOOKUP(B1200,fulfillment!L:AN,29,0)</f>
        <v>#N/A</v>
      </c>
      <c r="P1200" s="113"/>
      <c r="Q1200" s="61" t="e">
        <f>VLOOKUP(R1200,映射表!A:G,7,0)</f>
        <v>#N/A</v>
      </c>
      <c r="R1200" s="131"/>
      <c r="S1200" s="131"/>
      <c r="T1200" s="131"/>
      <c r="U1200" s="131"/>
      <c r="V1200" s="131"/>
      <c r="W1200" s="131"/>
      <c r="X1200" s="131"/>
      <c r="Y1200" s="131"/>
      <c r="Z1200" s="131"/>
      <c r="AA1200" s="131"/>
      <c r="AB1200" s="61">
        <f t="shared" si="213"/>
        <v>0</v>
      </c>
      <c r="AE1200" s="132"/>
    </row>
    <row r="1201" spans="1:31" s="61" customFormat="1">
      <c r="A1201" s="61" t="e">
        <f t="shared" si="203"/>
        <v>#N/A</v>
      </c>
      <c r="B1201" s="121">
        <f t="shared" si="204"/>
        <v>0</v>
      </c>
      <c r="C1201" s="117" t="e">
        <f>VLOOKUP(B1201,映射表!A:C,3,0)</f>
        <v>#N/A</v>
      </c>
      <c r="D1201" s="121">
        <f t="shared" si="205"/>
        <v>0</v>
      </c>
      <c r="E1201" s="100">
        <f t="shared" si="206"/>
        <v>0</v>
      </c>
      <c r="F1201" s="121">
        <f t="shared" si="207"/>
        <v>0</v>
      </c>
      <c r="G1201" s="121">
        <f t="shared" si="208"/>
        <v>0</v>
      </c>
      <c r="H1201" s="99" t="e">
        <f>VLOOKUP(C1201,'B2B（ol)'!A:J,10,0)*D1201</f>
        <v>#N/A</v>
      </c>
      <c r="I1201" s="101" t="e">
        <f t="shared" si="209"/>
        <v>#DIV/0!</v>
      </c>
      <c r="J1201" s="101">
        <f t="shared" si="210"/>
        <v>0</v>
      </c>
      <c r="K1201" s="121">
        <f t="shared" si="211"/>
        <v>0</v>
      </c>
      <c r="L1201" s="121" t="e">
        <f>VLOOKUP(C1201,'B2B（ol)'!A:P,16,0)</f>
        <v>#N/A</v>
      </c>
      <c r="M1201" s="117">
        <f t="shared" si="212"/>
        <v>0</v>
      </c>
      <c r="N1201" s="114" t="e">
        <f>VLOOKUP(C1201,'B2B（ol)'!A:K,11,0)</f>
        <v>#N/A</v>
      </c>
      <c r="O1201" s="114" t="e">
        <f>VLOOKUP(B1201,fulfillment!L:AN,29,0)</f>
        <v>#N/A</v>
      </c>
      <c r="P1201" s="113"/>
      <c r="Q1201" s="61" t="e">
        <f>VLOOKUP(R1201,映射表!A:G,7,0)</f>
        <v>#N/A</v>
      </c>
      <c r="R1201" s="131"/>
      <c r="S1201" s="131"/>
      <c r="T1201" s="131"/>
      <c r="U1201" s="131"/>
      <c r="V1201" s="131"/>
      <c r="W1201" s="131"/>
      <c r="X1201" s="131"/>
      <c r="Y1201" s="131"/>
      <c r="Z1201" s="131"/>
      <c r="AA1201" s="131"/>
      <c r="AB1201" s="61">
        <f t="shared" si="213"/>
        <v>0</v>
      </c>
      <c r="AE1201" s="132"/>
    </row>
    <row r="1202" spans="1:31" s="61" customFormat="1">
      <c r="A1202" s="61" t="e">
        <f t="shared" si="203"/>
        <v>#N/A</v>
      </c>
      <c r="B1202" s="121">
        <f t="shared" si="204"/>
        <v>0</v>
      </c>
      <c r="C1202" s="117" t="e">
        <f>VLOOKUP(B1202,映射表!A:C,3,0)</f>
        <v>#N/A</v>
      </c>
      <c r="D1202" s="121">
        <f t="shared" si="205"/>
        <v>0</v>
      </c>
      <c r="E1202" s="100">
        <f t="shared" si="206"/>
        <v>0</v>
      </c>
      <c r="F1202" s="121">
        <f t="shared" si="207"/>
        <v>0</v>
      </c>
      <c r="G1202" s="121">
        <f t="shared" si="208"/>
        <v>0</v>
      </c>
      <c r="H1202" s="99" t="e">
        <f>VLOOKUP(C1202,'B2B（ol)'!A:J,10,0)*D1202</f>
        <v>#N/A</v>
      </c>
      <c r="I1202" s="101" t="e">
        <f t="shared" si="209"/>
        <v>#DIV/0!</v>
      </c>
      <c r="J1202" s="101">
        <f t="shared" si="210"/>
        <v>0</v>
      </c>
      <c r="K1202" s="121">
        <f t="shared" si="211"/>
        <v>0</v>
      </c>
      <c r="L1202" s="121" t="e">
        <f>VLOOKUP(C1202,'B2B（ol)'!A:P,16,0)</f>
        <v>#N/A</v>
      </c>
      <c r="M1202" s="117">
        <f t="shared" si="212"/>
        <v>0</v>
      </c>
      <c r="N1202" s="114" t="e">
        <f>VLOOKUP(C1202,'B2B（ol)'!A:K,11,0)</f>
        <v>#N/A</v>
      </c>
      <c r="O1202" s="114" t="e">
        <f>VLOOKUP(B1202,fulfillment!L:AN,29,0)</f>
        <v>#N/A</v>
      </c>
      <c r="P1202" s="113"/>
      <c r="Q1202" s="61" t="e">
        <f>VLOOKUP(R1202,映射表!A:G,7,0)</f>
        <v>#N/A</v>
      </c>
      <c r="R1202" s="131"/>
      <c r="S1202" s="131"/>
      <c r="T1202" s="131"/>
      <c r="U1202" s="131"/>
      <c r="V1202" s="131"/>
      <c r="W1202" s="131"/>
      <c r="X1202" s="131"/>
      <c r="Y1202" s="131"/>
      <c r="Z1202" s="131"/>
      <c r="AA1202" s="131"/>
      <c r="AB1202" s="61">
        <f t="shared" si="213"/>
        <v>0</v>
      </c>
      <c r="AE1202" s="132"/>
    </row>
    <row r="1203" spans="1:31" s="61" customFormat="1">
      <c r="A1203" s="61" t="e">
        <f t="shared" si="203"/>
        <v>#N/A</v>
      </c>
      <c r="B1203" s="121">
        <f t="shared" si="204"/>
        <v>0</v>
      </c>
      <c r="C1203" s="117" t="e">
        <f>VLOOKUP(B1203,映射表!A:C,3,0)</f>
        <v>#N/A</v>
      </c>
      <c r="D1203" s="121">
        <f t="shared" si="205"/>
        <v>0</v>
      </c>
      <c r="E1203" s="100">
        <f t="shared" si="206"/>
        <v>0</v>
      </c>
      <c r="F1203" s="121">
        <f t="shared" si="207"/>
        <v>0</v>
      </c>
      <c r="G1203" s="121">
        <f t="shared" si="208"/>
        <v>0</v>
      </c>
      <c r="H1203" s="99" t="e">
        <f>VLOOKUP(C1203,'B2B（ol)'!A:J,10,0)*D1203</f>
        <v>#N/A</v>
      </c>
      <c r="I1203" s="101" t="e">
        <f t="shared" si="209"/>
        <v>#DIV/0!</v>
      </c>
      <c r="J1203" s="101">
        <f t="shared" si="210"/>
        <v>0</v>
      </c>
      <c r="K1203" s="121">
        <f t="shared" si="211"/>
        <v>0</v>
      </c>
      <c r="L1203" s="121" t="e">
        <f>VLOOKUP(C1203,'B2B（ol)'!A:P,16,0)</f>
        <v>#N/A</v>
      </c>
      <c r="M1203" s="117">
        <f t="shared" si="212"/>
        <v>0</v>
      </c>
      <c r="N1203" s="114" t="e">
        <f>VLOOKUP(C1203,'B2B（ol)'!A:K,11,0)</f>
        <v>#N/A</v>
      </c>
      <c r="O1203" s="114" t="e">
        <f>VLOOKUP(B1203,fulfillment!L:AN,29,0)</f>
        <v>#N/A</v>
      </c>
      <c r="P1203" s="113"/>
      <c r="Q1203" s="61" t="e">
        <f>VLOOKUP(R1203,映射表!A:G,7,0)</f>
        <v>#N/A</v>
      </c>
      <c r="R1203" s="131"/>
      <c r="S1203" s="131"/>
      <c r="T1203" s="131"/>
      <c r="U1203" s="131"/>
      <c r="V1203" s="131"/>
      <c r="W1203" s="131"/>
      <c r="X1203" s="131"/>
      <c r="Y1203" s="131"/>
      <c r="Z1203" s="131"/>
      <c r="AA1203" s="131"/>
      <c r="AB1203" s="61">
        <f t="shared" si="213"/>
        <v>0</v>
      </c>
      <c r="AE1203" s="132"/>
    </row>
    <row r="1204" spans="1:31" s="61" customFormat="1">
      <c r="A1204" s="61" t="e">
        <f t="shared" si="203"/>
        <v>#N/A</v>
      </c>
      <c r="B1204" s="121">
        <f t="shared" si="204"/>
        <v>0</v>
      </c>
      <c r="C1204" s="117" t="e">
        <f>VLOOKUP(B1204,映射表!A:C,3,0)</f>
        <v>#N/A</v>
      </c>
      <c r="D1204" s="121">
        <f t="shared" si="205"/>
        <v>0</v>
      </c>
      <c r="E1204" s="100">
        <f t="shared" si="206"/>
        <v>0</v>
      </c>
      <c r="F1204" s="121">
        <f t="shared" si="207"/>
        <v>0</v>
      </c>
      <c r="G1204" s="121">
        <f t="shared" si="208"/>
        <v>0</v>
      </c>
      <c r="H1204" s="99" t="e">
        <f>VLOOKUP(C1204,'B2B（ol)'!A:J,10,0)*D1204</f>
        <v>#N/A</v>
      </c>
      <c r="I1204" s="101" t="e">
        <f t="shared" si="209"/>
        <v>#DIV/0!</v>
      </c>
      <c r="J1204" s="101">
        <f t="shared" si="210"/>
        <v>0</v>
      </c>
      <c r="K1204" s="121">
        <f t="shared" si="211"/>
        <v>0</v>
      </c>
      <c r="L1204" s="121" t="e">
        <f>VLOOKUP(C1204,'B2B（ol)'!A:P,16,0)</f>
        <v>#N/A</v>
      </c>
      <c r="M1204" s="117">
        <f t="shared" si="212"/>
        <v>0</v>
      </c>
      <c r="N1204" s="114" t="e">
        <f>VLOOKUP(C1204,'B2B（ol)'!A:K,11,0)</f>
        <v>#N/A</v>
      </c>
      <c r="O1204" s="114" t="e">
        <f>VLOOKUP(B1204,fulfillment!L:AN,29,0)</f>
        <v>#N/A</v>
      </c>
      <c r="P1204" s="113"/>
      <c r="Q1204" s="61" t="e">
        <f>VLOOKUP(R1204,映射表!A:G,7,0)</f>
        <v>#N/A</v>
      </c>
      <c r="R1204" s="131"/>
      <c r="S1204" s="131"/>
      <c r="T1204" s="131"/>
      <c r="U1204" s="131"/>
      <c r="V1204" s="131"/>
      <c r="W1204" s="131"/>
      <c r="X1204" s="131"/>
      <c r="Y1204" s="131"/>
      <c r="Z1204" s="131"/>
      <c r="AA1204" s="131"/>
      <c r="AB1204" s="61">
        <f t="shared" si="213"/>
        <v>0</v>
      </c>
      <c r="AE1204" s="132"/>
    </row>
    <row r="1205" spans="1:31" s="61" customFormat="1">
      <c r="A1205" s="61" t="e">
        <f t="shared" si="203"/>
        <v>#N/A</v>
      </c>
      <c r="B1205" s="121">
        <f t="shared" si="204"/>
        <v>0</v>
      </c>
      <c r="C1205" s="117" t="e">
        <f>VLOOKUP(B1205,映射表!A:C,3,0)</f>
        <v>#N/A</v>
      </c>
      <c r="D1205" s="121">
        <f t="shared" si="205"/>
        <v>0</v>
      </c>
      <c r="E1205" s="100">
        <f t="shared" si="206"/>
        <v>0</v>
      </c>
      <c r="F1205" s="121">
        <f t="shared" si="207"/>
        <v>0</v>
      </c>
      <c r="G1205" s="121">
        <f t="shared" si="208"/>
        <v>0</v>
      </c>
      <c r="H1205" s="99" t="e">
        <f>VLOOKUP(C1205,'B2B（ol)'!A:J,10,0)*D1205</f>
        <v>#N/A</v>
      </c>
      <c r="I1205" s="101" t="e">
        <f t="shared" si="209"/>
        <v>#DIV/0!</v>
      </c>
      <c r="J1205" s="101">
        <f t="shared" si="210"/>
        <v>0</v>
      </c>
      <c r="K1205" s="121">
        <f t="shared" si="211"/>
        <v>0</v>
      </c>
      <c r="L1205" s="121" t="e">
        <f>VLOOKUP(C1205,'B2B（ol)'!A:P,16,0)</f>
        <v>#N/A</v>
      </c>
      <c r="M1205" s="117">
        <f t="shared" si="212"/>
        <v>0</v>
      </c>
      <c r="N1205" s="114" t="e">
        <f>VLOOKUP(C1205,'B2B（ol)'!A:K,11,0)</f>
        <v>#N/A</v>
      </c>
      <c r="O1205" s="114" t="e">
        <f>VLOOKUP(B1205,fulfillment!L:AN,29,0)</f>
        <v>#N/A</v>
      </c>
      <c r="P1205" s="113"/>
      <c r="Q1205" s="61" t="e">
        <f>VLOOKUP(R1205,映射表!A:G,7,0)</f>
        <v>#N/A</v>
      </c>
      <c r="R1205" s="131"/>
      <c r="S1205" s="131"/>
      <c r="T1205" s="131"/>
      <c r="U1205" s="131"/>
      <c r="V1205" s="131"/>
      <c r="W1205" s="131"/>
      <c r="X1205" s="131"/>
      <c r="Y1205" s="131"/>
      <c r="Z1205" s="131"/>
      <c r="AA1205" s="131"/>
      <c r="AB1205" s="61">
        <f t="shared" si="213"/>
        <v>0</v>
      </c>
      <c r="AE1205" s="132"/>
    </row>
    <row r="1206" spans="1:31" s="61" customFormat="1">
      <c r="A1206" s="61" t="e">
        <f t="shared" si="203"/>
        <v>#N/A</v>
      </c>
      <c r="B1206" s="121">
        <f t="shared" si="204"/>
        <v>0</v>
      </c>
      <c r="C1206" s="117" t="e">
        <f>VLOOKUP(B1206,映射表!A:C,3,0)</f>
        <v>#N/A</v>
      </c>
      <c r="D1206" s="121">
        <f t="shared" si="205"/>
        <v>0</v>
      </c>
      <c r="E1206" s="100">
        <f t="shared" si="206"/>
        <v>0</v>
      </c>
      <c r="F1206" s="121">
        <f t="shared" si="207"/>
        <v>0</v>
      </c>
      <c r="G1206" s="121">
        <f t="shared" si="208"/>
        <v>0</v>
      </c>
      <c r="H1206" s="99" t="e">
        <f>VLOOKUP(C1206,'B2B（ol)'!A:J,10,0)*D1206</f>
        <v>#N/A</v>
      </c>
      <c r="I1206" s="101" t="e">
        <f t="shared" si="209"/>
        <v>#DIV/0!</v>
      </c>
      <c r="J1206" s="101">
        <f t="shared" si="210"/>
        <v>0</v>
      </c>
      <c r="K1206" s="121">
        <f t="shared" si="211"/>
        <v>0</v>
      </c>
      <c r="L1206" s="121" t="e">
        <f>VLOOKUP(C1206,'B2B（ol)'!A:P,16,0)</f>
        <v>#N/A</v>
      </c>
      <c r="M1206" s="117">
        <f t="shared" si="212"/>
        <v>0</v>
      </c>
      <c r="N1206" s="114" t="e">
        <f>VLOOKUP(C1206,'B2B（ol)'!A:K,11,0)</f>
        <v>#N/A</v>
      </c>
      <c r="O1206" s="114" t="e">
        <f>VLOOKUP(B1206,fulfillment!L:AN,29,0)</f>
        <v>#N/A</v>
      </c>
      <c r="P1206" s="113"/>
      <c r="Q1206" s="61" t="e">
        <f>VLOOKUP(R1206,映射表!A:G,7,0)</f>
        <v>#N/A</v>
      </c>
      <c r="R1206" s="131"/>
      <c r="S1206" s="131"/>
      <c r="T1206" s="131"/>
      <c r="U1206" s="131"/>
      <c r="V1206" s="131"/>
      <c r="W1206" s="131"/>
      <c r="X1206" s="131"/>
      <c r="Y1206" s="131"/>
      <c r="Z1206" s="131"/>
      <c r="AA1206" s="131"/>
      <c r="AB1206" s="61">
        <f t="shared" si="213"/>
        <v>0</v>
      </c>
      <c r="AE1206" s="132"/>
    </row>
    <row r="1207" spans="1:31" s="61" customFormat="1">
      <c r="A1207" s="61" t="e">
        <f t="shared" si="203"/>
        <v>#N/A</v>
      </c>
      <c r="B1207" s="121">
        <f t="shared" si="204"/>
        <v>0</v>
      </c>
      <c r="C1207" s="117" t="e">
        <f>VLOOKUP(B1207,映射表!A:C,3,0)</f>
        <v>#N/A</v>
      </c>
      <c r="D1207" s="121">
        <f t="shared" si="205"/>
        <v>0</v>
      </c>
      <c r="E1207" s="100">
        <f t="shared" si="206"/>
        <v>0</v>
      </c>
      <c r="F1207" s="121">
        <f t="shared" si="207"/>
        <v>0</v>
      </c>
      <c r="G1207" s="121">
        <f t="shared" si="208"/>
        <v>0</v>
      </c>
      <c r="H1207" s="99" t="e">
        <f>VLOOKUP(C1207,'B2B（ol)'!A:J,10,0)*D1207</f>
        <v>#N/A</v>
      </c>
      <c r="I1207" s="101" t="e">
        <f t="shared" si="209"/>
        <v>#DIV/0!</v>
      </c>
      <c r="J1207" s="101">
        <f t="shared" si="210"/>
        <v>0</v>
      </c>
      <c r="K1207" s="121">
        <f t="shared" si="211"/>
        <v>0</v>
      </c>
      <c r="L1207" s="121" t="e">
        <f>VLOOKUP(C1207,'B2B（ol)'!A:P,16,0)</f>
        <v>#N/A</v>
      </c>
      <c r="M1207" s="117">
        <f t="shared" si="212"/>
        <v>0</v>
      </c>
      <c r="N1207" s="114" t="e">
        <f>VLOOKUP(C1207,'B2B（ol)'!A:K,11,0)</f>
        <v>#N/A</v>
      </c>
      <c r="O1207" s="114" t="e">
        <f>VLOOKUP(B1207,fulfillment!L:AN,29,0)</f>
        <v>#N/A</v>
      </c>
      <c r="P1207" s="113"/>
      <c r="Q1207" s="61" t="e">
        <f>VLOOKUP(R1207,映射表!A:G,7,0)</f>
        <v>#N/A</v>
      </c>
      <c r="R1207" s="131"/>
      <c r="S1207" s="131"/>
      <c r="T1207" s="131"/>
      <c r="U1207" s="131"/>
      <c r="V1207" s="131"/>
      <c r="W1207" s="131"/>
      <c r="X1207" s="131"/>
      <c r="Y1207" s="131"/>
      <c r="Z1207" s="131"/>
      <c r="AA1207" s="131"/>
      <c r="AB1207" s="61">
        <f t="shared" si="213"/>
        <v>0</v>
      </c>
      <c r="AE1207" s="132"/>
    </row>
    <row r="1208" spans="1:31" s="61" customFormat="1">
      <c r="A1208" s="61" t="e">
        <f t="shared" si="203"/>
        <v>#N/A</v>
      </c>
      <c r="B1208" s="121">
        <f t="shared" si="204"/>
        <v>0</v>
      </c>
      <c r="C1208" s="117" t="e">
        <f>VLOOKUP(B1208,映射表!A:C,3,0)</f>
        <v>#N/A</v>
      </c>
      <c r="D1208" s="121">
        <f t="shared" si="205"/>
        <v>0</v>
      </c>
      <c r="E1208" s="100">
        <f t="shared" si="206"/>
        <v>0</v>
      </c>
      <c r="F1208" s="121">
        <f t="shared" si="207"/>
        <v>0</v>
      </c>
      <c r="G1208" s="121">
        <f t="shared" si="208"/>
        <v>0</v>
      </c>
      <c r="H1208" s="99" t="e">
        <f>VLOOKUP(C1208,'B2B（ol)'!A:J,10,0)*D1208</f>
        <v>#N/A</v>
      </c>
      <c r="I1208" s="101" t="e">
        <f t="shared" si="209"/>
        <v>#DIV/0!</v>
      </c>
      <c r="J1208" s="101">
        <f t="shared" si="210"/>
        <v>0</v>
      </c>
      <c r="K1208" s="121">
        <f t="shared" si="211"/>
        <v>0</v>
      </c>
      <c r="L1208" s="121" t="e">
        <f>VLOOKUP(C1208,'B2B（ol)'!A:P,16,0)</f>
        <v>#N/A</v>
      </c>
      <c r="M1208" s="117">
        <f t="shared" si="212"/>
        <v>0</v>
      </c>
      <c r="N1208" s="114" t="e">
        <f>VLOOKUP(C1208,'B2B（ol)'!A:K,11,0)</f>
        <v>#N/A</v>
      </c>
      <c r="O1208" s="114" t="e">
        <f>VLOOKUP(B1208,fulfillment!L:AN,29,0)</f>
        <v>#N/A</v>
      </c>
      <c r="P1208" s="113"/>
      <c r="Q1208" s="61" t="e">
        <f>VLOOKUP(R1208,映射表!A:G,7,0)</f>
        <v>#N/A</v>
      </c>
      <c r="R1208" s="131"/>
      <c r="S1208" s="131"/>
      <c r="T1208" s="131"/>
      <c r="U1208" s="131"/>
      <c r="V1208" s="131"/>
      <c r="W1208" s="131"/>
      <c r="X1208" s="131"/>
      <c r="Y1208" s="131"/>
      <c r="Z1208" s="131"/>
      <c r="AA1208" s="131"/>
      <c r="AB1208" s="61">
        <f t="shared" si="213"/>
        <v>0</v>
      </c>
      <c r="AE1208" s="132"/>
    </row>
    <row r="1209" spans="1:31" s="61" customFormat="1">
      <c r="A1209" s="61" t="e">
        <f t="shared" si="203"/>
        <v>#N/A</v>
      </c>
      <c r="B1209" s="121">
        <f t="shared" si="204"/>
        <v>0</v>
      </c>
      <c r="C1209" s="117" t="e">
        <f>VLOOKUP(B1209,映射表!A:C,3,0)</f>
        <v>#N/A</v>
      </c>
      <c r="D1209" s="121">
        <f t="shared" si="205"/>
        <v>0</v>
      </c>
      <c r="E1209" s="100">
        <f t="shared" si="206"/>
        <v>0</v>
      </c>
      <c r="F1209" s="121">
        <f t="shared" si="207"/>
        <v>0</v>
      </c>
      <c r="G1209" s="121">
        <f t="shared" si="208"/>
        <v>0</v>
      </c>
      <c r="H1209" s="99" t="e">
        <f>VLOOKUP(C1209,'B2B（ol)'!A:J,10,0)*D1209</f>
        <v>#N/A</v>
      </c>
      <c r="I1209" s="101" t="e">
        <f t="shared" si="209"/>
        <v>#DIV/0!</v>
      </c>
      <c r="J1209" s="101">
        <f t="shared" si="210"/>
        <v>0</v>
      </c>
      <c r="K1209" s="121">
        <f t="shared" si="211"/>
        <v>0</v>
      </c>
      <c r="L1209" s="121" t="e">
        <f>VLOOKUP(C1209,'B2B（ol)'!A:P,16,0)</f>
        <v>#N/A</v>
      </c>
      <c r="M1209" s="117">
        <f t="shared" si="212"/>
        <v>0</v>
      </c>
      <c r="N1209" s="114" t="e">
        <f>VLOOKUP(C1209,'B2B（ol)'!A:K,11,0)</f>
        <v>#N/A</v>
      </c>
      <c r="O1209" s="114" t="e">
        <f>VLOOKUP(B1209,fulfillment!L:AN,29,0)</f>
        <v>#N/A</v>
      </c>
      <c r="P1209" s="113"/>
      <c r="Q1209" s="61" t="e">
        <f>VLOOKUP(R1209,映射表!A:G,7,0)</f>
        <v>#N/A</v>
      </c>
      <c r="R1209" s="131"/>
      <c r="S1209" s="131"/>
      <c r="T1209" s="131"/>
      <c r="U1209" s="131"/>
      <c r="V1209" s="131"/>
      <c r="W1209" s="131"/>
      <c r="X1209" s="131"/>
      <c r="Y1209" s="131"/>
      <c r="Z1209" s="131"/>
      <c r="AA1209" s="131"/>
      <c r="AB1209" s="61">
        <f t="shared" si="213"/>
        <v>0</v>
      </c>
      <c r="AE1209" s="132"/>
    </row>
    <row r="1210" spans="1:31" s="61" customFormat="1">
      <c r="A1210" s="61" t="e">
        <f t="shared" si="203"/>
        <v>#N/A</v>
      </c>
      <c r="B1210" s="121">
        <f t="shared" si="204"/>
        <v>0</v>
      </c>
      <c r="C1210" s="117" t="e">
        <f>VLOOKUP(B1210,映射表!A:C,3,0)</f>
        <v>#N/A</v>
      </c>
      <c r="D1210" s="121">
        <f t="shared" si="205"/>
        <v>0</v>
      </c>
      <c r="E1210" s="100">
        <f t="shared" si="206"/>
        <v>0</v>
      </c>
      <c r="F1210" s="121">
        <f t="shared" si="207"/>
        <v>0</v>
      </c>
      <c r="G1210" s="121">
        <f t="shared" si="208"/>
        <v>0</v>
      </c>
      <c r="H1210" s="99" t="e">
        <f>VLOOKUP(C1210,'B2B（ol)'!A:J,10,0)*D1210</f>
        <v>#N/A</v>
      </c>
      <c r="I1210" s="101" t="e">
        <f t="shared" si="209"/>
        <v>#DIV/0!</v>
      </c>
      <c r="J1210" s="101">
        <f t="shared" si="210"/>
        <v>0</v>
      </c>
      <c r="K1210" s="121">
        <f t="shared" si="211"/>
        <v>0</v>
      </c>
      <c r="L1210" s="121" t="e">
        <f>VLOOKUP(C1210,'B2B（ol)'!A:P,16,0)</f>
        <v>#N/A</v>
      </c>
      <c r="M1210" s="117">
        <f t="shared" si="212"/>
        <v>0</v>
      </c>
      <c r="N1210" s="114" t="e">
        <f>VLOOKUP(C1210,'B2B（ol)'!A:K,11,0)</f>
        <v>#N/A</v>
      </c>
      <c r="O1210" s="114" t="e">
        <f>VLOOKUP(B1210,fulfillment!L:AN,29,0)</f>
        <v>#N/A</v>
      </c>
      <c r="P1210" s="113"/>
      <c r="Q1210" s="61" t="e">
        <f>VLOOKUP(R1210,映射表!A:G,7,0)</f>
        <v>#N/A</v>
      </c>
      <c r="R1210" s="131"/>
      <c r="S1210" s="131"/>
      <c r="T1210" s="131"/>
      <c r="U1210" s="131"/>
      <c r="V1210" s="131"/>
      <c r="W1210" s="131"/>
      <c r="X1210" s="131"/>
      <c r="Y1210" s="131"/>
      <c r="Z1210" s="131"/>
      <c r="AA1210" s="131"/>
      <c r="AB1210" s="61">
        <f t="shared" si="213"/>
        <v>0</v>
      </c>
      <c r="AE1210" s="132"/>
    </row>
    <row r="1211" spans="1:31" s="61" customFormat="1">
      <c r="A1211" s="61" t="e">
        <f t="shared" si="203"/>
        <v>#N/A</v>
      </c>
      <c r="B1211" s="121">
        <f t="shared" si="204"/>
        <v>0</v>
      </c>
      <c r="C1211" s="117" t="e">
        <f>VLOOKUP(B1211,映射表!A:C,3,0)</f>
        <v>#N/A</v>
      </c>
      <c r="D1211" s="121">
        <f t="shared" si="205"/>
        <v>0</v>
      </c>
      <c r="E1211" s="100">
        <f t="shared" si="206"/>
        <v>0</v>
      </c>
      <c r="F1211" s="121">
        <f t="shared" si="207"/>
        <v>0</v>
      </c>
      <c r="G1211" s="121">
        <f t="shared" si="208"/>
        <v>0</v>
      </c>
      <c r="H1211" s="99" t="e">
        <f>VLOOKUP(C1211,'B2B（ol)'!A:J,10,0)*D1211</f>
        <v>#N/A</v>
      </c>
      <c r="I1211" s="101" t="e">
        <f t="shared" si="209"/>
        <v>#DIV/0!</v>
      </c>
      <c r="J1211" s="101">
        <f t="shared" si="210"/>
        <v>0</v>
      </c>
      <c r="K1211" s="121">
        <f t="shared" si="211"/>
        <v>0</v>
      </c>
      <c r="L1211" s="121" t="e">
        <f>VLOOKUP(C1211,'B2B（ol)'!A:P,16,0)</f>
        <v>#N/A</v>
      </c>
      <c r="M1211" s="117">
        <f t="shared" si="212"/>
        <v>0</v>
      </c>
      <c r="N1211" s="114" t="e">
        <f>VLOOKUP(C1211,'B2B（ol)'!A:K,11,0)</f>
        <v>#N/A</v>
      </c>
      <c r="O1211" s="114" t="e">
        <f>VLOOKUP(B1211,fulfillment!L:AN,29,0)</f>
        <v>#N/A</v>
      </c>
      <c r="P1211" s="113"/>
      <c r="Q1211" s="61" t="e">
        <f>VLOOKUP(R1211,映射表!A:G,7,0)</f>
        <v>#N/A</v>
      </c>
      <c r="R1211" s="131"/>
      <c r="S1211" s="131"/>
      <c r="T1211" s="131"/>
      <c r="U1211" s="131"/>
      <c r="V1211" s="131"/>
      <c r="W1211" s="131"/>
      <c r="X1211" s="131"/>
      <c r="Y1211" s="131"/>
      <c r="Z1211" s="131"/>
      <c r="AA1211" s="131"/>
      <c r="AB1211" s="61">
        <f t="shared" si="213"/>
        <v>0</v>
      </c>
      <c r="AE1211" s="132"/>
    </row>
    <row r="1212" spans="1:31" s="61" customFormat="1">
      <c r="A1212" s="61" t="e">
        <f t="shared" si="203"/>
        <v>#N/A</v>
      </c>
      <c r="B1212" s="121">
        <f t="shared" si="204"/>
        <v>0</v>
      </c>
      <c r="C1212" s="117" t="e">
        <f>VLOOKUP(B1212,映射表!A:C,3,0)</f>
        <v>#N/A</v>
      </c>
      <c r="D1212" s="121">
        <f t="shared" si="205"/>
        <v>0</v>
      </c>
      <c r="E1212" s="100">
        <f t="shared" si="206"/>
        <v>0</v>
      </c>
      <c r="F1212" s="121">
        <f t="shared" si="207"/>
        <v>0</v>
      </c>
      <c r="G1212" s="121">
        <f t="shared" si="208"/>
        <v>0</v>
      </c>
      <c r="H1212" s="99" t="e">
        <f>VLOOKUP(C1212,'B2B（ol)'!A:J,10,0)*D1212</f>
        <v>#N/A</v>
      </c>
      <c r="I1212" s="101" t="e">
        <f t="shared" si="209"/>
        <v>#DIV/0!</v>
      </c>
      <c r="J1212" s="101">
        <f t="shared" si="210"/>
        <v>0</v>
      </c>
      <c r="K1212" s="121">
        <f t="shared" si="211"/>
        <v>0</v>
      </c>
      <c r="L1212" s="121" t="e">
        <f>VLOOKUP(C1212,'B2B（ol)'!A:P,16,0)</f>
        <v>#N/A</v>
      </c>
      <c r="M1212" s="117">
        <f t="shared" si="212"/>
        <v>0</v>
      </c>
      <c r="N1212" s="114" t="e">
        <f>VLOOKUP(C1212,'B2B（ol)'!A:K,11,0)</f>
        <v>#N/A</v>
      </c>
      <c r="O1212" s="114" t="e">
        <f>VLOOKUP(B1212,fulfillment!L:AN,29,0)</f>
        <v>#N/A</v>
      </c>
      <c r="P1212" s="113"/>
      <c r="Q1212" s="61" t="e">
        <f>VLOOKUP(R1212,映射表!A:G,7,0)</f>
        <v>#N/A</v>
      </c>
      <c r="R1212" s="131"/>
      <c r="S1212" s="131"/>
      <c r="T1212" s="131"/>
      <c r="U1212" s="131"/>
      <c r="V1212" s="131"/>
      <c r="W1212" s="131"/>
      <c r="X1212" s="131"/>
      <c r="Y1212" s="131"/>
      <c r="Z1212" s="131"/>
      <c r="AA1212" s="131"/>
      <c r="AB1212" s="61">
        <f t="shared" si="213"/>
        <v>0</v>
      </c>
      <c r="AE1212" s="132"/>
    </row>
    <row r="1213" spans="1:31" s="61" customFormat="1">
      <c r="A1213" s="61" t="e">
        <f t="shared" si="203"/>
        <v>#N/A</v>
      </c>
      <c r="B1213" s="121">
        <f t="shared" si="204"/>
        <v>0</v>
      </c>
      <c r="C1213" s="117" t="e">
        <f>VLOOKUP(B1213,映射表!A:C,3,0)</f>
        <v>#N/A</v>
      </c>
      <c r="D1213" s="121">
        <f t="shared" si="205"/>
        <v>0</v>
      </c>
      <c r="E1213" s="100">
        <f t="shared" si="206"/>
        <v>0</v>
      </c>
      <c r="F1213" s="121">
        <f t="shared" si="207"/>
        <v>0</v>
      </c>
      <c r="G1213" s="121">
        <f t="shared" si="208"/>
        <v>0</v>
      </c>
      <c r="H1213" s="99" t="e">
        <f>VLOOKUP(C1213,'B2B（ol)'!A:J,10,0)*D1213</f>
        <v>#N/A</v>
      </c>
      <c r="I1213" s="101" t="e">
        <f t="shared" si="209"/>
        <v>#DIV/0!</v>
      </c>
      <c r="J1213" s="101">
        <f t="shared" si="210"/>
        <v>0</v>
      </c>
      <c r="K1213" s="121">
        <f t="shared" si="211"/>
        <v>0</v>
      </c>
      <c r="L1213" s="121" t="e">
        <f>VLOOKUP(C1213,'B2B（ol)'!A:P,16,0)</f>
        <v>#N/A</v>
      </c>
      <c r="M1213" s="117">
        <f t="shared" si="212"/>
        <v>0</v>
      </c>
      <c r="N1213" s="114" t="e">
        <f>VLOOKUP(C1213,'B2B（ol)'!A:K,11,0)</f>
        <v>#N/A</v>
      </c>
      <c r="O1213" s="114" t="e">
        <f>VLOOKUP(B1213,fulfillment!L:AN,29,0)</f>
        <v>#N/A</v>
      </c>
      <c r="P1213" s="113"/>
      <c r="Q1213" s="61" t="e">
        <f>VLOOKUP(R1213,映射表!A:G,7,0)</f>
        <v>#N/A</v>
      </c>
      <c r="R1213" s="131"/>
      <c r="S1213" s="131"/>
      <c r="T1213" s="131"/>
      <c r="U1213" s="131"/>
      <c r="V1213" s="131"/>
      <c r="W1213" s="131"/>
      <c r="X1213" s="131"/>
      <c r="Y1213" s="131"/>
      <c r="Z1213" s="131"/>
      <c r="AA1213" s="131"/>
      <c r="AB1213" s="61">
        <f t="shared" si="213"/>
        <v>0</v>
      </c>
      <c r="AE1213" s="132"/>
    </row>
    <row r="1214" spans="1:31" s="61" customFormat="1">
      <c r="A1214" s="61" t="e">
        <f t="shared" si="203"/>
        <v>#N/A</v>
      </c>
      <c r="B1214" s="121">
        <f t="shared" si="204"/>
        <v>0</v>
      </c>
      <c r="C1214" s="117" t="e">
        <f>VLOOKUP(B1214,映射表!A:C,3,0)</f>
        <v>#N/A</v>
      </c>
      <c r="D1214" s="121">
        <f t="shared" si="205"/>
        <v>0</v>
      </c>
      <c r="E1214" s="100">
        <f t="shared" si="206"/>
        <v>0</v>
      </c>
      <c r="F1214" s="121">
        <f t="shared" si="207"/>
        <v>0</v>
      </c>
      <c r="G1214" s="121">
        <f t="shared" si="208"/>
        <v>0</v>
      </c>
      <c r="H1214" s="99" t="e">
        <f>VLOOKUP(C1214,'B2B（ol)'!A:J,10,0)*D1214</f>
        <v>#N/A</v>
      </c>
      <c r="I1214" s="101" t="e">
        <f t="shared" si="209"/>
        <v>#DIV/0!</v>
      </c>
      <c r="J1214" s="101">
        <f t="shared" si="210"/>
        <v>0</v>
      </c>
      <c r="K1214" s="121">
        <f t="shared" si="211"/>
        <v>0</v>
      </c>
      <c r="L1214" s="121" t="e">
        <f>VLOOKUP(C1214,'B2B（ol)'!A:P,16,0)</f>
        <v>#N/A</v>
      </c>
      <c r="M1214" s="117">
        <f t="shared" si="212"/>
        <v>0</v>
      </c>
      <c r="N1214" s="114" t="e">
        <f>VLOOKUP(C1214,'B2B（ol)'!A:K,11,0)</f>
        <v>#N/A</v>
      </c>
      <c r="O1214" s="114" t="e">
        <f>VLOOKUP(B1214,fulfillment!L:AN,29,0)</f>
        <v>#N/A</v>
      </c>
      <c r="P1214" s="113"/>
      <c r="Q1214" s="61" t="e">
        <f>VLOOKUP(R1214,映射表!A:G,7,0)</f>
        <v>#N/A</v>
      </c>
      <c r="R1214" s="131"/>
      <c r="S1214" s="131"/>
      <c r="T1214" s="131"/>
      <c r="U1214" s="131"/>
      <c r="V1214" s="131"/>
      <c r="W1214" s="131"/>
      <c r="X1214" s="131"/>
      <c r="Y1214" s="131"/>
      <c r="Z1214" s="131"/>
      <c r="AA1214" s="131"/>
      <c r="AB1214" s="61">
        <f t="shared" si="213"/>
        <v>0</v>
      </c>
      <c r="AE1214" s="132"/>
    </row>
    <row r="1215" spans="1:31" s="61" customFormat="1">
      <c r="A1215" s="61" t="e">
        <f t="shared" si="203"/>
        <v>#N/A</v>
      </c>
      <c r="B1215" s="121">
        <f t="shared" si="204"/>
        <v>0</v>
      </c>
      <c r="C1215" s="117" t="e">
        <f>VLOOKUP(B1215,映射表!A:C,3,0)</f>
        <v>#N/A</v>
      </c>
      <c r="D1215" s="121">
        <f t="shared" si="205"/>
        <v>0</v>
      </c>
      <c r="E1215" s="100">
        <f t="shared" si="206"/>
        <v>0</v>
      </c>
      <c r="F1215" s="121">
        <f t="shared" si="207"/>
        <v>0</v>
      </c>
      <c r="G1215" s="121">
        <f t="shared" si="208"/>
        <v>0</v>
      </c>
      <c r="H1215" s="99" t="e">
        <f>VLOOKUP(C1215,'B2B（ol)'!A:J,10,0)*D1215</f>
        <v>#N/A</v>
      </c>
      <c r="I1215" s="101" t="e">
        <f t="shared" si="209"/>
        <v>#DIV/0!</v>
      </c>
      <c r="J1215" s="101">
        <f t="shared" si="210"/>
        <v>0</v>
      </c>
      <c r="K1215" s="121">
        <f t="shared" si="211"/>
        <v>0</v>
      </c>
      <c r="L1215" s="121" t="e">
        <f>VLOOKUP(C1215,'B2B（ol)'!A:P,16,0)</f>
        <v>#N/A</v>
      </c>
      <c r="M1215" s="117">
        <f t="shared" si="212"/>
        <v>0</v>
      </c>
      <c r="N1215" s="114" t="e">
        <f>VLOOKUP(C1215,'B2B（ol)'!A:K,11,0)</f>
        <v>#N/A</v>
      </c>
      <c r="O1215" s="114" t="e">
        <f>VLOOKUP(B1215,fulfillment!L:AN,29,0)</f>
        <v>#N/A</v>
      </c>
      <c r="P1215" s="113"/>
      <c r="Q1215" s="61" t="e">
        <f>VLOOKUP(R1215,映射表!A:G,7,0)</f>
        <v>#N/A</v>
      </c>
      <c r="R1215" s="131"/>
      <c r="S1215" s="131"/>
      <c r="T1215" s="131"/>
      <c r="U1215" s="131"/>
      <c r="V1215" s="131"/>
      <c r="W1215" s="131"/>
      <c r="X1215" s="131"/>
      <c r="Y1215" s="131"/>
      <c r="Z1215" s="131"/>
      <c r="AA1215" s="131"/>
      <c r="AB1215" s="61">
        <f t="shared" si="213"/>
        <v>0</v>
      </c>
      <c r="AE1215" s="132"/>
    </row>
    <row r="1216" spans="1:31" s="61" customFormat="1">
      <c r="A1216" s="61" t="e">
        <f t="shared" si="203"/>
        <v>#N/A</v>
      </c>
      <c r="B1216" s="121">
        <f t="shared" si="204"/>
        <v>0</v>
      </c>
      <c r="C1216" s="117" t="e">
        <f>VLOOKUP(B1216,映射表!A:C,3,0)</f>
        <v>#N/A</v>
      </c>
      <c r="D1216" s="121">
        <f t="shared" si="205"/>
        <v>0</v>
      </c>
      <c r="E1216" s="100">
        <f t="shared" si="206"/>
        <v>0</v>
      </c>
      <c r="F1216" s="121">
        <f t="shared" si="207"/>
        <v>0</v>
      </c>
      <c r="G1216" s="121">
        <f t="shared" si="208"/>
        <v>0</v>
      </c>
      <c r="H1216" s="99" t="e">
        <f>VLOOKUP(C1216,'B2B（ol)'!A:J,10,0)*D1216</f>
        <v>#N/A</v>
      </c>
      <c r="I1216" s="101" t="e">
        <f t="shared" si="209"/>
        <v>#DIV/0!</v>
      </c>
      <c r="J1216" s="101">
        <f t="shared" si="210"/>
        <v>0</v>
      </c>
      <c r="K1216" s="121">
        <f t="shared" si="211"/>
        <v>0</v>
      </c>
      <c r="L1216" s="121" t="e">
        <f>VLOOKUP(C1216,'B2B（ol)'!A:P,16,0)</f>
        <v>#N/A</v>
      </c>
      <c r="M1216" s="117">
        <f t="shared" si="212"/>
        <v>0</v>
      </c>
      <c r="N1216" s="114" t="e">
        <f>VLOOKUP(C1216,'B2B（ol)'!A:K,11,0)</f>
        <v>#N/A</v>
      </c>
      <c r="O1216" s="114" t="e">
        <f>VLOOKUP(B1216,fulfillment!L:AN,29,0)</f>
        <v>#N/A</v>
      </c>
      <c r="P1216" s="113"/>
      <c r="Q1216" s="61" t="e">
        <f>VLOOKUP(R1216,映射表!A:G,7,0)</f>
        <v>#N/A</v>
      </c>
      <c r="R1216" s="131"/>
      <c r="S1216" s="131"/>
      <c r="T1216" s="131"/>
      <c r="U1216" s="131"/>
      <c r="V1216" s="131"/>
      <c r="W1216" s="131"/>
      <c r="X1216" s="131"/>
      <c r="Y1216" s="131"/>
      <c r="Z1216" s="131"/>
      <c r="AA1216" s="131"/>
      <c r="AB1216" s="61">
        <f t="shared" si="213"/>
        <v>0</v>
      </c>
      <c r="AE1216" s="132"/>
    </row>
    <row r="1217" spans="1:31" s="61" customFormat="1">
      <c r="A1217" s="61" t="e">
        <f t="shared" si="203"/>
        <v>#N/A</v>
      </c>
      <c r="B1217" s="121">
        <f t="shared" si="204"/>
        <v>0</v>
      </c>
      <c r="C1217" s="117" t="e">
        <f>VLOOKUP(B1217,映射表!A:C,3,0)</f>
        <v>#N/A</v>
      </c>
      <c r="D1217" s="121">
        <f t="shared" si="205"/>
        <v>0</v>
      </c>
      <c r="E1217" s="100">
        <f t="shared" si="206"/>
        <v>0</v>
      </c>
      <c r="F1217" s="121">
        <f t="shared" si="207"/>
        <v>0</v>
      </c>
      <c r="G1217" s="121">
        <f t="shared" si="208"/>
        <v>0</v>
      </c>
      <c r="H1217" s="99" t="e">
        <f>VLOOKUP(C1217,'B2B（ol)'!A:J,10,0)*D1217</f>
        <v>#N/A</v>
      </c>
      <c r="I1217" s="101" t="e">
        <f t="shared" si="209"/>
        <v>#DIV/0!</v>
      </c>
      <c r="J1217" s="101">
        <f t="shared" si="210"/>
        <v>0</v>
      </c>
      <c r="K1217" s="121">
        <f t="shared" si="211"/>
        <v>0</v>
      </c>
      <c r="L1217" s="121" t="e">
        <f>VLOOKUP(C1217,'B2B（ol)'!A:P,16,0)</f>
        <v>#N/A</v>
      </c>
      <c r="M1217" s="117">
        <f t="shared" si="212"/>
        <v>0</v>
      </c>
      <c r="N1217" s="114" t="e">
        <f>VLOOKUP(C1217,'B2B（ol)'!A:K,11,0)</f>
        <v>#N/A</v>
      </c>
      <c r="O1217" s="114" t="e">
        <f>VLOOKUP(B1217,fulfillment!L:AN,29,0)</f>
        <v>#N/A</v>
      </c>
      <c r="P1217" s="113"/>
      <c r="Q1217" s="61" t="e">
        <f>VLOOKUP(R1217,映射表!A:G,7,0)</f>
        <v>#N/A</v>
      </c>
      <c r="R1217" s="131"/>
      <c r="S1217" s="131"/>
      <c r="T1217" s="131"/>
      <c r="U1217" s="131"/>
      <c r="V1217" s="131"/>
      <c r="W1217" s="131"/>
      <c r="X1217" s="131"/>
      <c r="Y1217" s="131"/>
      <c r="Z1217" s="131"/>
      <c r="AA1217" s="131"/>
      <c r="AB1217" s="61">
        <f t="shared" si="213"/>
        <v>0</v>
      </c>
      <c r="AE1217" s="132"/>
    </row>
    <row r="1218" spans="1:31" s="61" customFormat="1">
      <c r="A1218" s="61" t="e">
        <f t="shared" ref="A1218:A1281" si="214">Q1218</f>
        <v>#N/A</v>
      </c>
      <c r="B1218" s="121">
        <f t="shared" ref="B1218:B1281" si="215">R1218</f>
        <v>0</v>
      </c>
      <c r="C1218" s="117" t="e">
        <f>VLOOKUP(B1218,映射表!A:C,3,0)</f>
        <v>#N/A</v>
      </c>
      <c r="D1218" s="121">
        <f t="shared" si="205"/>
        <v>0</v>
      </c>
      <c r="E1218" s="100">
        <f t="shared" si="206"/>
        <v>0</v>
      </c>
      <c r="F1218" s="121">
        <f t="shared" si="207"/>
        <v>0</v>
      </c>
      <c r="G1218" s="121">
        <f t="shared" si="208"/>
        <v>0</v>
      </c>
      <c r="H1218" s="99" t="e">
        <f>VLOOKUP(C1218,'B2B（ol)'!A:J,10,0)*D1218</f>
        <v>#N/A</v>
      </c>
      <c r="I1218" s="101" t="e">
        <f t="shared" si="209"/>
        <v>#DIV/0!</v>
      </c>
      <c r="J1218" s="101">
        <f t="shared" si="210"/>
        <v>0</v>
      </c>
      <c r="K1218" s="121">
        <f t="shared" si="211"/>
        <v>0</v>
      </c>
      <c r="L1218" s="121" t="e">
        <f>VLOOKUP(C1218,'B2B（ol)'!A:P,16,0)</f>
        <v>#N/A</v>
      </c>
      <c r="M1218" s="117">
        <f t="shared" si="212"/>
        <v>0</v>
      </c>
      <c r="N1218" s="114" t="e">
        <f>VLOOKUP(C1218,'B2B（ol)'!A:K,11,0)</f>
        <v>#N/A</v>
      </c>
      <c r="O1218" s="114" t="e">
        <f>VLOOKUP(B1218,fulfillment!L:AN,29,0)</f>
        <v>#N/A</v>
      </c>
      <c r="P1218" s="113"/>
      <c r="Q1218" s="61" t="e">
        <f>VLOOKUP(R1218,映射表!A:G,7,0)</f>
        <v>#N/A</v>
      </c>
      <c r="R1218" s="131"/>
      <c r="S1218" s="131"/>
      <c r="T1218" s="131"/>
      <c r="U1218" s="131"/>
      <c r="V1218" s="131"/>
      <c r="W1218" s="131"/>
      <c r="X1218" s="131"/>
      <c r="Y1218" s="131"/>
      <c r="Z1218" s="131"/>
      <c r="AA1218" s="131"/>
      <c r="AB1218" s="61">
        <f t="shared" si="213"/>
        <v>0</v>
      </c>
      <c r="AE1218" s="132"/>
    </row>
    <row r="1219" spans="1:31" s="61" customFormat="1">
      <c r="A1219" s="61" t="e">
        <f t="shared" si="214"/>
        <v>#N/A</v>
      </c>
      <c r="B1219" s="121">
        <f t="shared" si="215"/>
        <v>0</v>
      </c>
      <c r="C1219" s="117" t="e">
        <f>VLOOKUP(B1219,映射表!A:C,3,0)</f>
        <v>#N/A</v>
      </c>
      <c r="D1219" s="121">
        <f t="shared" si="205"/>
        <v>0</v>
      </c>
      <c r="E1219" s="100">
        <f t="shared" si="206"/>
        <v>0</v>
      </c>
      <c r="F1219" s="121">
        <f t="shared" si="207"/>
        <v>0</v>
      </c>
      <c r="G1219" s="121">
        <f t="shared" si="208"/>
        <v>0</v>
      </c>
      <c r="H1219" s="99" t="e">
        <f>VLOOKUP(C1219,'B2B（ol)'!A:J,10,0)*D1219</f>
        <v>#N/A</v>
      </c>
      <c r="I1219" s="101" t="e">
        <f t="shared" si="209"/>
        <v>#DIV/0!</v>
      </c>
      <c r="J1219" s="101">
        <f t="shared" si="210"/>
        <v>0</v>
      </c>
      <c r="K1219" s="121">
        <f t="shared" si="211"/>
        <v>0</v>
      </c>
      <c r="L1219" s="121" t="e">
        <f>VLOOKUP(C1219,'B2B（ol)'!A:P,16,0)</f>
        <v>#N/A</v>
      </c>
      <c r="M1219" s="117">
        <f t="shared" si="212"/>
        <v>0</v>
      </c>
      <c r="N1219" s="114" t="e">
        <f>VLOOKUP(C1219,'B2B（ol)'!A:K,11,0)</f>
        <v>#N/A</v>
      </c>
      <c r="O1219" s="114" t="e">
        <f>VLOOKUP(B1219,fulfillment!L:AN,29,0)</f>
        <v>#N/A</v>
      </c>
      <c r="P1219" s="113"/>
      <c r="Q1219" s="61" t="e">
        <f>VLOOKUP(R1219,映射表!A:G,7,0)</f>
        <v>#N/A</v>
      </c>
      <c r="R1219" s="131"/>
      <c r="S1219" s="131"/>
      <c r="T1219" s="131"/>
      <c r="U1219" s="131"/>
      <c r="V1219" s="131"/>
      <c r="W1219" s="131"/>
      <c r="X1219" s="131"/>
      <c r="Y1219" s="131"/>
      <c r="Z1219" s="131"/>
      <c r="AA1219" s="131"/>
      <c r="AB1219" s="61">
        <f t="shared" si="213"/>
        <v>0</v>
      </c>
      <c r="AE1219" s="132"/>
    </row>
    <row r="1220" spans="1:31" s="61" customFormat="1">
      <c r="A1220" s="61" t="e">
        <f t="shared" si="214"/>
        <v>#N/A</v>
      </c>
      <c r="B1220" s="121">
        <f t="shared" si="215"/>
        <v>0</v>
      </c>
      <c r="C1220" s="117" t="e">
        <f>VLOOKUP(B1220,映射表!A:C,3,0)</f>
        <v>#N/A</v>
      </c>
      <c r="D1220" s="121">
        <f t="shared" ref="D1220:D1283" si="216">U1220</f>
        <v>0</v>
      </c>
      <c r="E1220" s="100">
        <f t="shared" ref="E1220:E1283" si="217">IFERROR(W1220/D1220,0)*D1220</f>
        <v>0</v>
      </c>
      <c r="F1220" s="121">
        <f t="shared" ref="F1220:F1283" si="218">IFERROR(Y1220/D1220,0)*D1220</f>
        <v>0</v>
      </c>
      <c r="G1220" s="121">
        <f t="shared" ref="G1220:G1283" si="219">IFERROR(IF((E1220+F1220)&gt;200,(E1220+F1220-200)*0.9+200*0.85,(E1220+F1220)*0.85),0)</f>
        <v>0</v>
      </c>
      <c r="H1220" s="99" t="e">
        <f>VLOOKUP(C1220,'B2B（ol)'!A:J,10,0)*D1220</f>
        <v>#N/A</v>
      </c>
      <c r="I1220" s="101" t="e">
        <f t="shared" ref="I1220:I1283" si="220">(M1220*0.05/D1220)*D1220</f>
        <v>#DIV/0!</v>
      </c>
      <c r="J1220" s="101">
        <f t="shared" ref="J1220:J1283" si="221">IFERROR((G1220-H1220-(I1220/D1220))/(E1220+F1220),0)</f>
        <v>0</v>
      </c>
      <c r="K1220" s="121">
        <f t="shared" ref="K1220:K1283" si="222">IFERROR((G1220-H1220-I1220),0)</f>
        <v>0</v>
      </c>
      <c r="L1220" s="121" t="e">
        <f>VLOOKUP(C1220,'B2B（ol)'!A:P,16,0)</f>
        <v>#N/A</v>
      </c>
      <c r="M1220" s="117">
        <f t="shared" ref="M1220:M1283" si="223">(E1220+F1220)</f>
        <v>0</v>
      </c>
      <c r="N1220" s="114" t="e">
        <f>VLOOKUP(C1220,'B2B（ol)'!A:K,11,0)</f>
        <v>#N/A</v>
      </c>
      <c r="O1220" s="114" t="e">
        <f>VLOOKUP(B1220,fulfillment!L:AN,29,0)</f>
        <v>#N/A</v>
      </c>
      <c r="P1220" s="113"/>
      <c r="Q1220" s="61" t="e">
        <f>VLOOKUP(R1220,映射表!A:G,7,0)</f>
        <v>#N/A</v>
      </c>
      <c r="R1220" s="131"/>
      <c r="S1220" s="131"/>
      <c r="T1220" s="131"/>
      <c r="U1220" s="131"/>
      <c r="V1220" s="131"/>
      <c r="W1220" s="131"/>
      <c r="X1220" s="131"/>
      <c r="Y1220" s="131"/>
      <c r="Z1220" s="131"/>
      <c r="AA1220" s="131"/>
      <c r="AB1220" s="61">
        <f t="shared" si="213"/>
        <v>0</v>
      </c>
      <c r="AE1220" s="132"/>
    </row>
    <row r="1221" spans="1:31" s="61" customFormat="1">
      <c r="A1221" s="61" t="e">
        <f t="shared" si="214"/>
        <v>#N/A</v>
      </c>
      <c r="B1221" s="121">
        <f t="shared" si="215"/>
        <v>0</v>
      </c>
      <c r="C1221" s="117" t="e">
        <f>VLOOKUP(B1221,映射表!A:C,3,0)</f>
        <v>#N/A</v>
      </c>
      <c r="D1221" s="121">
        <f t="shared" si="216"/>
        <v>0</v>
      </c>
      <c r="E1221" s="100">
        <f t="shared" si="217"/>
        <v>0</v>
      </c>
      <c r="F1221" s="121">
        <f t="shared" si="218"/>
        <v>0</v>
      </c>
      <c r="G1221" s="121">
        <f t="shared" si="219"/>
        <v>0</v>
      </c>
      <c r="H1221" s="99" t="e">
        <f>VLOOKUP(C1221,'B2B（ol)'!A:J,10,0)*D1221</f>
        <v>#N/A</v>
      </c>
      <c r="I1221" s="101" t="e">
        <f t="shared" si="220"/>
        <v>#DIV/0!</v>
      </c>
      <c r="J1221" s="101">
        <f t="shared" si="221"/>
        <v>0</v>
      </c>
      <c r="K1221" s="121">
        <f t="shared" si="222"/>
        <v>0</v>
      </c>
      <c r="L1221" s="121" t="e">
        <f>VLOOKUP(C1221,'B2B（ol)'!A:P,16,0)</f>
        <v>#N/A</v>
      </c>
      <c r="M1221" s="117">
        <f t="shared" si="223"/>
        <v>0</v>
      </c>
      <c r="N1221" s="114" t="e">
        <f>VLOOKUP(C1221,'B2B（ol)'!A:K,11,0)</f>
        <v>#N/A</v>
      </c>
      <c r="O1221" s="114" t="e">
        <f>VLOOKUP(B1221,fulfillment!L:AN,29,0)</f>
        <v>#N/A</v>
      </c>
      <c r="P1221" s="113"/>
      <c r="Q1221" s="61" t="e">
        <f>VLOOKUP(R1221,映射表!A:G,7,0)</f>
        <v>#N/A</v>
      </c>
      <c r="R1221" s="131"/>
      <c r="S1221" s="131"/>
      <c r="T1221" s="131"/>
      <c r="U1221" s="131"/>
      <c r="V1221" s="131"/>
      <c r="W1221" s="131"/>
      <c r="X1221" s="131"/>
      <c r="Y1221" s="131"/>
      <c r="Z1221" s="131"/>
      <c r="AA1221" s="131"/>
      <c r="AB1221" s="61">
        <f t="shared" si="213"/>
        <v>0</v>
      </c>
      <c r="AE1221" s="132"/>
    </row>
    <row r="1222" spans="1:31" s="61" customFormat="1">
      <c r="A1222" s="61" t="e">
        <f t="shared" si="214"/>
        <v>#N/A</v>
      </c>
      <c r="B1222" s="121">
        <f t="shared" si="215"/>
        <v>0</v>
      </c>
      <c r="C1222" s="117" t="e">
        <f>VLOOKUP(B1222,映射表!A:C,3,0)</f>
        <v>#N/A</v>
      </c>
      <c r="D1222" s="121">
        <f t="shared" si="216"/>
        <v>0</v>
      </c>
      <c r="E1222" s="100">
        <f t="shared" si="217"/>
        <v>0</v>
      </c>
      <c r="F1222" s="121">
        <f t="shared" si="218"/>
        <v>0</v>
      </c>
      <c r="G1222" s="121">
        <f t="shared" si="219"/>
        <v>0</v>
      </c>
      <c r="H1222" s="99" t="e">
        <f>VLOOKUP(C1222,'B2B（ol)'!A:J,10,0)*D1222</f>
        <v>#N/A</v>
      </c>
      <c r="I1222" s="101" t="e">
        <f t="shared" si="220"/>
        <v>#DIV/0!</v>
      </c>
      <c r="J1222" s="101">
        <f t="shared" si="221"/>
        <v>0</v>
      </c>
      <c r="K1222" s="121">
        <f t="shared" si="222"/>
        <v>0</v>
      </c>
      <c r="L1222" s="121" t="e">
        <f>VLOOKUP(C1222,'B2B（ol)'!A:P,16,0)</f>
        <v>#N/A</v>
      </c>
      <c r="M1222" s="117">
        <f t="shared" si="223"/>
        <v>0</v>
      </c>
      <c r="N1222" s="114" t="e">
        <f>VLOOKUP(C1222,'B2B（ol)'!A:K,11,0)</f>
        <v>#N/A</v>
      </c>
      <c r="O1222" s="114" t="e">
        <f>VLOOKUP(B1222,fulfillment!L:AN,29,0)</f>
        <v>#N/A</v>
      </c>
      <c r="P1222" s="113"/>
      <c r="Q1222" s="61" t="e">
        <f>VLOOKUP(R1222,映射表!A:G,7,0)</f>
        <v>#N/A</v>
      </c>
      <c r="R1222" s="131"/>
      <c r="S1222" s="131"/>
      <c r="T1222" s="131"/>
      <c r="U1222" s="131"/>
      <c r="V1222" s="131"/>
      <c r="W1222" s="131"/>
      <c r="X1222" s="131"/>
      <c r="Y1222" s="131"/>
      <c r="Z1222" s="131"/>
      <c r="AA1222" s="131"/>
      <c r="AB1222" s="61">
        <f t="shared" si="213"/>
        <v>0</v>
      </c>
      <c r="AE1222" s="132"/>
    </row>
    <row r="1223" spans="1:31" s="61" customFormat="1">
      <c r="A1223" s="61" t="e">
        <f t="shared" si="214"/>
        <v>#N/A</v>
      </c>
      <c r="B1223" s="121">
        <f t="shared" si="215"/>
        <v>0</v>
      </c>
      <c r="C1223" s="117" t="e">
        <f>VLOOKUP(B1223,映射表!A:C,3,0)</f>
        <v>#N/A</v>
      </c>
      <c r="D1223" s="121">
        <f t="shared" si="216"/>
        <v>0</v>
      </c>
      <c r="E1223" s="100">
        <f t="shared" si="217"/>
        <v>0</v>
      </c>
      <c r="F1223" s="121">
        <f t="shared" si="218"/>
        <v>0</v>
      </c>
      <c r="G1223" s="121">
        <f t="shared" si="219"/>
        <v>0</v>
      </c>
      <c r="H1223" s="99" t="e">
        <f>VLOOKUP(C1223,'B2B（ol)'!A:J,10,0)*D1223</f>
        <v>#N/A</v>
      </c>
      <c r="I1223" s="101" t="e">
        <f t="shared" si="220"/>
        <v>#DIV/0!</v>
      </c>
      <c r="J1223" s="101">
        <f t="shared" si="221"/>
        <v>0</v>
      </c>
      <c r="K1223" s="121">
        <f t="shared" si="222"/>
        <v>0</v>
      </c>
      <c r="L1223" s="121" t="e">
        <f>VLOOKUP(C1223,'B2B（ol)'!A:P,16,0)</f>
        <v>#N/A</v>
      </c>
      <c r="M1223" s="117">
        <f t="shared" si="223"/>
        <v>0</v>
      </c>
      <c r="N1223" s="114" t="e">
        <f>VLOOKUP(C1223,'B2B（ol)'!A:K,11,0)</f>
        <v>#N/A</v>
      </c>
      <c r="O1223" s="114" t="e">
        <f>VLOOKUP(B1223,fulfillment!L:AN,29,0)</f>
        <v>#N/A</v>
      </c>
      <c r="P1223" s="113"/>
      <c r="Q1223" s="61" t="e">
        <f>VLOOKUP(R1223,映射表!A:G,7,0)</f>
        <v>#N/A</v>
      </c>
      <c r="R1223" s="131"/>
      <c r="S1223" s="131"/>
      <c r="T1223" s="131"/>
      <c r="U1223" s="131"/>
      <c r="V1223" s="131"/>
      <c r="W1223" s="131"/>
      <c r="X1223" s="131"/>
      <c r="Y1223" s="131"/>
      <c r="Z1223" s="131"/>
      <c r="AA1223" s="131"/>
      <c r="AB1223" s="61">
        <f t="shared" si="213"/>
        <v>0</v>
      </c>
      <c r="AE1223" s="132"/>
    </row>
    <row r="1224" spans="1:31" s="61" customFormat="1">
      <c r="A1224" s="61" t="e">
        <f t="shared" si="214"/>
        <v>#N/A</v>
      </c>
      <c r="B1224" s="121">
        <f t="shared" si="215"/>
        <v>0</v>
      </c>
      <c r="C1224" s="117" t="e">
        <f>VLOOKUP(B1224,映射表!A:C,3,0)</f>
        <v>#N/A</v>
      </c>
      <c r="D1224" s="121">
        <f t="shared" si="216"/>
        <v>0</v>
      </c>
      <c r="E1224" s="100">
        <f t="shared" si="217"/>
        <v>0</v>
      </c>
      <c r="F1224" s="121">
        <f t="shared" si="218"/>
        <v>0</v>
      </c>
      <c r="G1224" s="121">
        <f t="shared" si="219"/>
        <v>0</v>
      </c>
      <c r="H1224" s="99" t="e">
        <f>VLOOKUP(C1224,'B2B（ol)'!A:J,10,0)*D1224</f>
        <v>#N/A</v>
      </c>
      <c r="I1224" s="101" t="e">
        <f t="shared" si="220"/>
        <v>#DIV/0!</v>
      </c>
      <c r="J1224" s="101">
        <f t="shared" si="221"/>
        <v>0</v>
      </c>
      <c r="K1224" s="121">
        <f t="shared" si="222"/>
        <v>0</v>
      </c>
      <c r="L1224" s="121" t="e">
        <f>VLOOKUP(C1224,'B2B（ol)'!A:P,16,0)</f>
        <v>#N/A</v>
      </c>
      <c r="M1224" s="117">
        <f t="shared" si="223"/>
        <v>0</v>
      </c>
      <c r="N1224" s="114" t="e">
        <f>VLOOKUP(C1224,'B2B（ol)'!A:K,11,0)</f>
        <v>#N/A</v>
      </c>
      <c r="O1224" s="114" t="e">
        <f>VLOOKUP(B1224,fulfillment!L:AN,29,0)</f>
        <v>#N/A</v>
      </c>
      <c r="P1224" s="113"/>
      <c r="Q1224" s="61" t="e">
        <f>VLOOKUP(R1224,映射表!A:G,7,0)</f>
        <v>#N/A</v>
      </c>
      <c r="R1224" s="131"/>
      <c r="S1224" s="131"/>
      <c r="T1224" s="131"/>
      <c r="U1224" s="131"/>
      <c r="V1224" s="131"/>
      <c r="W1224" s="131"/>
      <c r="X1224" s="131"/>
      <c r="Y1224" s="131"/>
      <c r="Z1224" s="131"/>
      <c r="AA1224" s="131"/>
      <c r="AB1224" s="61">
        <f t="shared" si="213"/>
        <v>0</v>
      </c>
      <c r="AE1224" s="132"/>
    </row>
    <row r="1225" spans="1:31" s="61" customFormat="1">
      <c r="A1225" s="61" t="e">
        <f t="shared" si="214"/>
        <v>#N/A</v>
      </c>
      <c r="B1225" s="121">
        <f t="shared" si="215"/>
        <v>0</v>
      </c>
      <c r="C1225" s="117" t="e">
        <f>VLOOKUP(B1225,映射表!A:C,3,0)</f>
        <v>#N/A</v>
      </c>
      <c r="D1225" s="121">
        <f t="shared" si="216"/>
        <v>0</v>
      </c>
      <c r="E1225" s="100">
        <f t="shared" si="217"/>
        <v>0</v>
      </c>
      <c r="F1225" s="121">
        <f t="shared" si="218"/>
        <v>0</v>
      </c>
      <c r="G1225" s="121">
        <f t="shared" si="219"/>
        <v>0</v>
      </c>
      <c r="H1225" s="99" t="e">
        <f>VLOOKUP(C1225,'B2B（ol)'!A:J,10,0)*D1225</f>
        <v>#N/A</v>
      </c>
      <c r="I1225" s="101" t="e">
        <f t="shared" si="220"/>
        <v>#DIV/0!</v>
      </c>
      <c r="J1225" s="101">
        <f t="shared" si="221"/>
        <v>0</v>
      </c>
      <c r="K1225" s="121">
        <f t="shared" si="222"/>
        <v>0</v>
      </c>
      <c r="L1225" s="121" t="e">
        <f>VLOOKUP(C1225,'B2B（ol)'!A:P,16,0)</f>
        <v>#N/A</v>
      </c>
      <c r="M1225" s="117">
        <f t="shared" si="223"/>
        <v>0</v>
      </c>
      <c r="N1225" s="114" t="e">
        <f>VLOOKUP(C1225,'B2B（ol)'!A:K,11,0)</f>
        <v>#N/A</v>
      </c>
      <c r="O1225" s="114" t="e">
        <f>VLOOKUP(B1225,fulfillment!L:AN,29,0)</f>
        <v>#N/A</v>
      </c>
      <c r="P1225" s="113"/>
      <c r="Q1225" s="61" t="e">
        <f>VLOOKUP(R1225,映射表!A:G,7,0)</f>
        <v>#N/A</v>
      </c>
      <c r="R1225" s="131"/>
      <c r="S1225" s="131"/>
      <c r="T1225" s="131"/>
      <c r="U1225" s="131"/>
      <c r="V1225" s="131"/>
      <c r="W1225" s="131"/>
      <c r="X1225" s="131"/>
      <c r="Y1225" s="131"/>
      <c r="Z1225" s="131"/>
      <c r="AA1225" s="131"/>
      <c r="AB1225" s="61">
        <f t="shared" si="213"/>
        <v>0</v>
      </c>
      <c r="AE1225" s="132"/>
    </row>
    <row r="1226" spans="1:31" s="61" customFormat="1">
      <c r="A1226" s="61" t="e">
        <f t="shared" si="214"/>
        <v>#N/A</v>
      </c>
      <c r="B1226" s="121">
        <f t="shared" si="215"/>
        <v>0</v>
      </c>
      <c r="C1226" s="117" t="e">
        <f>VLOOKUP(B1226,映射表!A:C,3,0)</f>
        <v>#N/A</v>
      </c>
      <c r="D1226" s="121">
        <f t="shared" si="216"/>
        <v>0</v>
      </c>
      <c r="E1226" s="100">
        <f t="shared" si="217"/>
        <v>0</v>
      </c>
      <c r="F1226" s="121">
        <f t="shared" si="218"/>
        <v>0</v>
      </c>
      <c r="G1226" s="121">
        <f t="shared" si="219"/>
        <v>0</v>
      </c>
      <c r="H1226" s="99" t="e">
        <f>VLOOKUP(C1226,'B2B（ol)'!A:J,10,0)*D1226</f>
        <v>#N/A</v>
      </c>
      <c r="I1226" s="101" t="e">
        <f t="shared" si="220"/>
        <v>#DIV/0!</v>
      </c>
      <c r="J1226" s="101">
        <f t="shared" si="221"/>
        <v>0</v>
      </c>
      <c r="K1226" s="121">
        <f t="shared" si="222"/>
        <v>0</v>
      </c>
      <c r="L1226" s="121" t="e">
        <f>VLOOKUP(C1226,'B2B（ol)'!A:P,16,0)</f>
        <v>#N/A</v>
      </c>
      <c r="M1226" s="117">
        <f t="shared" si="223"/>
        <v>0</v>
      </c>
      <c r="N1226" s="114" t="e">
        <f>VLOOKUP(C1226,'B2B（ol)'!A:K,11,0)</f>
        <v>#N/A</v>
      </c>
      <c r="O1226" s="114" t="e">
        <f>VLOOKUP(B1226,fulfillment!L:AN,29,0)</f>
        <v>#N/A</v>
      </c>
      <c r="P1226" s="113"/>
      <c r="Q1226" s="61" t="e">
        <f>VLOOKUP(R1226,映射表!A:G,7,0)</f>
        <v>#N/A</v>
      </c>
      <c r="R1226" s="131"/>
      <c r="S1226" s="131"/>
      <c r="T1226" s="131"/>
      <c r="U1226" s="131"/>
      <c r="V1226" s="131"/>
      <c r="W1226" s="131"/>
      <c r="X1226" s="131"/>
      <c r="Y1226" s="131"/>
      <c r="Z1226" s="131"/>
      <c r="AA1226" s="131"/>
      <c r="AB1226" s="61">
        <f t="shared" si="213"/>
        <v>0</v>
      </c>
      <c r="AE1226" s="132"/>
    </row>
    <row r="1227" spans="1:31" s="61" customFormat="1">
      <c r="A1227" s="61" t="e">
        <f t="shared" si="214"/>
        <v>#N/A</v>
      </c>
      <c r="B1227" s="121">
        <f t="shared" si="215"/>
        <v>0</v>
      </c>
      <c r="C1227" s="117" t="e">
        <f>VLOOKUP(B1227,映射表!A:C,3,0)</f>
        <v>#N/A</v>
      </c>
      <c r="D1227" s="121">
        <f t="shared" si="216"/>
        <v>0</v>
      </c>
      <c r="E1227" s="100">
        <f t="shared" si="217"/>
        <v>0</v>
      </c>
      <c r="F1227" s="121">
        <f t="shared" si="218"/>
        <v>0</v>
      </c>
      <c r="G1227" s="121">
        <f t="shared" si="219"/>
        <v>0</v>
      </c>
      <c r="H1227" s="99" t="e">
        <f>VLOOKUP(C1227,'B2B（ol)'!A:J,10,0)*D1227</f>
        <v>#N/A</v>
      </c>
      <c r="I1227" s="101" t="e">
        <f t="shared" si="220"/>
        <v>#DIV/0!</v>
      </c>
      <c r="J1227" s="101">
        <f t="shared" si="221"/>
        <v>0</v>
      </c>
      <c r="K1227" s="121">
        <f t="shared" si="222"/>
        <v>0</v>
      </c>
      <c r="L1227" s="121" t="e">
        <f>VLOOKUP(C1227,'B2B（ol)'!A:P,16,0)</f>
        <v>#N/A</v>
      </c>
      <c r="M1227" s="117">
        <f t="shared" si="223"/>
        <v>0</v>
      </c>
      <c r="N1227" s="114" t="e">
        <f>VLOOKUP(C1227,'B2B（ol)'!A:K,11,0)</f>
        <v>#N/A</v>
      </c>
      <c r="O1227" s="114" t="e">
        <f>VLOOKUP(B1227,fulfillment!L:AN,29,0)</f>
        <v>#N/A</v>
      </c>
      <c r="P1227" s="113"/>
      <c r="Q1227" s="61" t="e">
        <f>VLOOKUP(R1227,映射表!A:G,7,0)</f>
        <v>#N/A</v>
      </c>
      <c r="R1227" s="131"/>
      <c r="S1227" s="131"/>
      <c r="T1227" s="131"/>
      <c r="U1227" s="131"/>
      <c r="V1227" s="131"/>
      <c r="W1227" s="131"/>
      <c r="X1227" s="131"/>
      <c r="Y1227" s="131"/>
      <c r="Z1227" s="131"/>
      <c r="AA1227" s="131"/>
      <c r="AB1227" s="61">
        <f t="shared" si="213"/>
        <v>0</v>
      </c>
      <c r="AE1227" s="132"/>
    </row>
    <row r="1228" spans="1:31" s="61" customFormat="1">
      <c r="A1228" s="61" t="e">
        <f t="shared" si="214"/>
        <v>#N/A</v>
      </c>
      <c r="B1228" s="121">
        <f t="shared" si="215"/>
        <v>0</v>
      </c>
      <c r="C1228" s="117" t="e">
        <f>VLOOKUP(B1228,映射表!A:C,3,0)</f>
        <v>#N/A</v>
      </c>
      <c r="D1228" s="121">
        <f t="shared" si="216"/>
        <v>0</v>
      </c>
      <c r="E1228" s="100">
        <f t="shared" si="217"/>
        <v>0</v>
      </c>
      <c r="F1228" s="121">
        <f t="shared" si="218"/>
        <v>0</v>
      </c>
      <c r="G1228" s="121">
        <f t="shared" si="219"/>
        <v>0</v>
      </c>
      <c r="H1228" s="99" t="e">
        <f>VLOOKUP(C1228,'B2B（ol)'!A:J,10,0)*D1228</f>
        <v>#N/A</v>
      </c>
      <c r="I1228" s="101" t="e">
        <f t="shared" si="220"/>
        <v>#DIV/0!</v>
      </c>
      <c r="J1228" s="101">
        <f t="shared" si="221"/>
        <v>0</v>
      </c>
      <c r="K1228" s="121">
        <f t="shared" si="222"/>
        <v>0</v>
      </c>
      <c r="L1228" s="121" t="e">
        <f>VLOOKUP(C1228,'B2B（ol)'!A:P,16,0)</f>
        <v>#N/A</v>
      </c>
      <c r="M1228" s="117">
        <f t="shared" si="223"/>
        <v>0</v>
      </c>
      <c r="N1228" s="114" t="e">
        <f>VLOOKUP(C1228,'B2B（ol)'!A:K,11,0)</f>
        <v>#N/A</v>
      </c>
      <c r="O1228" s="114" t="e">
        <f>VLOOKUP(B1228,fulfillment!L:AN,29,0)</f>
        <v>#N/A</v>
      </c>
      <c r="P1228" s="113"/>
      <c r="Q1228" s="61" t="e">
        <f>VLOOKUP(R1228,映射表!A:G,7,0)</f>
        <v>#N/A</v>
      </c>
      <c r="R1228" s="131"/>
      <c r="S1228" s="131"/>
      <c r="T1228" s="131"/>
      <c r="U1228" s="131"/>
      <c r="V1228" s="131"/>
      <c r="W1228" s="131"/>
      <c r="X1228" s="131"/>
      <c r="Y1228" s="131"/>
      <c r="Z1228" s="131"/>
      <c r="AA1228" s="131"/>
      <c r="AB1228" s="61">
        <f t="shared" si="213"/>
        <v>0</v>
      </c>
      <c r="AE1228" s="132"/>
    </row>
    <row r="1229" spans="1:31" s="61" customFormat="1">
      <c r="A1229" s="61" t="e">
        <f t="shared" si="214"/>
        <v>#N/A</v>
      </c>
      <c r="B1229" s="121">
        <f t="shared" si="215"/>
        <v>0</v>
      </c>
      <c r="C1229" s="117" t="e">
        <f>VLOOKUP(B1229,映射表!A:C,3,0)</f>
        <v>#N/A</v>
      </c>
      <c r="D1229" s="121">
        <f t="shared" si="216"/>
        <v>0</v>
      </c>
      <c r="E1229" s="100">
        <f t="shared" si="217"/>
        <v>0</v>
      </c>
      <c r="F1229" s="121">
        <f t="shared" si="218"/>
        <v>0</v>
      </c>
      <c r="G1229" s="121">
        <f t="shared" si="219"/>
        <v>0</v>
      </c>
      <c r="H1229" s="99" t="e">
        <f>VLOOKUP(C1229,'B2B（ol)'!A:J,10,0)*D1229</f>
        <v>#N/A</v>
      </c>
      <c r="I1229" s="101" t="e">
        <f t="shared" si="220"/>
        <v>#DIV/0!</v>
      </c>
      <c r="J1229" s="101">
        <f t="shared" si="221"/>
        <v>0</v>
      </c>
      <c r="K1229" s="121">
        <f t="shared" si="222"/>
        <v>0</v>
      </c>
      <c r="L1229" s="121" t="e">
        <f>VLOOKUP(C1229,'B2B（ol)'!A:P,16,0)</f>
        <v>#N/A</v>
      </c>
      <c r="M1229" s="117">
        <f t="shared" si="223"/>
        <v>0</v>
      </c>
      <c r="N1229" s="114" t="e">
        <f>VLOOKUP(C1229,'B2B（ol)'!A:K,11,0)</f>
        <v>#N/A</v>
      </c>
      <c r="O1229" s="114" t="e">
        <f>VLOOKUP(B1229,fulfillment!L:AN,29,0)</f>
        <v>#N/A</v>
      </c>
      <c r="P1229" s="113"/>
      <c r="Q1229" s="61" t="e">
        <f>VLOOKUP(R1229,映射表!A:G,7,0)</f>
        <v>#N/A</v>
      </c>
      <c r="R1229" s="131"/>
      <c r="S1229" s="131"/>
      <c r="T1229" s="131"/>
      <c r="U1229" s="131"/>
      <c r="V1229" s="131"/>
      <c r="W1229" s="131"/>
      <c r="X1229" s="131"/>
      <c r="Y1229" s="131"/>
      <c r="Z1229" s="131"/>
      <c r="AA1229" s="131"/>
      <c r="AB1229" s="61">
        <f t="shared" si="213"/>
        <v>0</v>
      </c>
      <c r="AE1229" s="132"/>
    </row>
    <row r="1230" spans="1:31" s="61" customFormat="1">
      <c r="A1230" s="61" t="e">
        <f t="shared" si="214"/>
        <v>#N/A</v>
      </c>
      <c r="B1230" s="121">
        <f t="shared" si="215"/>
        <v>0</v>
      </c>
      <c r="C1230" s="117" t="e">
        <f>VLOOKUP(B1230,映射表!A:C,3,0)</f>
        <v>#N/A</v>
      </c>
      <c r="D1230" s="121">
        <f t="shared" si="216"/>
        <v>0</v>
      </c>
      <c r="E1230" s="100">
        <f t="shared" si="217"/>
        <v>0</v>
      </c>
      <c r="F1230" s="121">
        <f t="shared" si="218"/>
        <v>0</v>
      </c>
      <c r="G1230" s="121">
        <f t="shared" si="219"/>
        <v>0</v>
      </c>
      <c r="H1230" s="99" t="e">
        <f>VLOOKUP(C1230,'B2B（ol)'!A:J,10,0)*D1230</f>
        <v>#N/A</v>
      </c>
      <c r="I1230" s="101" t="e">
        <f t="shared" si="220"/>
        <v>#DIV/0!</v>
      </c>
      <c r="J1230" s="101">
        <f t="shared" si="221"/>
        <v>0</v>
      </c>
      <c r="K1230" s="121">
        <f t="shared" si="222"/>
        <v>0</v>
      </c>
      <c r="L1230" s="121" t="e">
        <f>VLOOKUP(C1230,'B2B（ol)'!A:P,16,0)</f>
        <v>#N/A</v>
      </c>
      <c r="M1230" s="117">
        <f t="shared" si="223"/>
        <v>0</v>
      </c>
      <c r="N1230" s="114" t="e">
        <f>VLOOKUP(C1230,'B2B（ol)'!A:K,11,0)</f>
        <v>#N/A</v>
      </c>
      <c r="O1230" s="114" t="e">
        <f>VLOOKUP(B1230,fulfillment!L:AN,29,0)</f>
        <v>#N/A</v>
      </c>
      <c r="P1230" s="113"/>
      <c r="Q1230" s="61" t="e">
        <f>VLOOKUP(R1230,映射表!A:G,7,0)</f>
        <v>#N/A</v>
      </c>
      <c r="R1230" s="131"/>
      <c r="S1230" s="131"/>
      <c r="T1230" s="131"/>
      <c r="U1230" s="131"/>
      <c r="V1230" s="131"/>
      <c r="W1230" s="131"/>
      <c r="X1230" s="131"/>
      <c r="Y1230" s="131"/>
      <c r="Z1230" s="131"/>
      <c r="AA1230" s="131"/>
      <c r="AB1230" s="61">
        <f t="shared" si="213"/>
        <v>0</v>
      </c>
      <c r="AE1230" s="132"/>
    </row>
    <row r="1231" spans="1:31" s="61" customFormat="1">
      <c r="A1231" s="61" t="e">
        <f t="shared" si="214"/>
        <v>#N/A</v>
      </c>
      <c r="B1231" s="121">
        <f t="shared" si="215"/>
        <v>0</v>
      </c>
      <c r="C1231" s="117" t="e">
        <f>VLOOKUP(B1231,映射表!A:C,3,0)</f>
        <v>#N/A</v>
      </c>
      <c r="D1231" s="121">
        <f t="shared" si="216"/>
        <v>0</v>
      </c>
      <c r="E1231" s="100">
        <f t="shared" si="217"/>
        <v>0</v>
      </c>
      <c r="F1231" s="121">
        <f t="shared" si="218"/>
        <v>0</v>
      </c>
      <c r="G1231" s="121">
        <f t="shared" si="219"/>
        <v>0</v>
      </c>
      <c r="H1231" s="99" t="e">
        <f>VLOOKUP(C1231,'B2B（ol)'!A:J,10,0)*D1231</f>
        <v>#N/A</v>
      </c>
      <c r="I1231" s="101" t="e">
        <f t="shared" si="220"/>
        <v>#DIV/0!</v>
      </c>
      <c r="J1231" s="101">
        <f t="shared" si="221"/>
        <v>0</v>
      </c>
      <c r="K1231" s="121">
        <f t="shared" si="222"/>
        <v>0</v>
      </c>
      <c r="L1231" s="121" t="e">
        <f>VLOOKUP(C1231,'B2B（ol)'!A:P,16,0)</f>
        <v>#N/A</v>
      </c>
      <c r="M1231" s="117">
        <f t="shared" si="223"/>
        <v>0</v>
      </c>
      <c r="N1231" s="114" t="e">
        <f>VLOOKUP(C1231,'B2B（ol)'!A:K,11,0)</f>
        <v>#N/A</v>
      </c>
      <c r="O1231" s="114" t="e">
        <f>VLOOKUP(B1231,fulfillment!L:AN,29,0)</f>
        <v>#N/A</v>
      </c>
      <c r="P1231" s="113"/>
      <c r="Q1231" s="61" t="e">
        <f>VLOOKUP(R1231,映射表!A:G,7,0)</f>
        <v>#N/A</v>
      </c>
      <c r="R1231" s="131"/>
      <c r="S1231" s="131"/>
      <c r="T1231" s="131"/>
      <c r="U1231" s="131"/>
      <c r="V1231" s="131"/>
      <c r="W1231" s="131"/>
      <c r="X1231" s="131"/>
      <c r="Y1231" s="131"/>
      <c r="Z1231" s="131"/>
      <c r="AA1231" s="131"/>
      <c r="AB1231" s="61">
        <f t="shared" si="213"/>
        <v>0</v>
      </c>
      <c r="AE1231" s="132"/>
    </row>
    <row r="1232" spans="1:31" s="61" customFormat="1">
      <c r="A1232" s="61" t="e">
        <f t="shared" si="214"/>
        <v>#N/A</v>
      </c>
      <c r="B1232" s="121">
        <f t="shared" si="215"/>
        <v>0</v>
      </c>
      <c r="C1232" s="117" t="e">
        <f>VLOOKUP(B1232,映射表!A:C,3,0)</f>
        <v>#N/A</v>
      </c>
      <c r="D1232" s="121">
        <f t="shared" si="216"/>
        <v>0</v>
      </c>
      <c r="E1232" s="100">
        <f t="shared" si="217"/>
        <v>0</v>
      </c>
      <c r="F1232" s="121">
        <f t="shared" si="218"/>
        <v>0</v>
      </c>
      <c r="G1232" s="121">
        <f t="shared" si="219"/>
        <v>0</v>
      </c>
      <c r="H1232" s="99" t="e">
        <f>VLOOKUP(C1232,'B2B（ol)'!A:J,10,0)*D1232</f>
        <v>#N/A</v>
      </c>
      <c r="I1232" s="101" t="e">
        <f t="shared" si="220"/>
        <v>#DIV/0!</v>
      </c>
      <c r="J1232" s="101">
        <f t="shared" si="221"/>
        <v>0</v>
      </c>
      <c r="K1232" s="121">
        <f t="shared" si="222"/>
        <v>0</v>
      </c>
      <c r="L1232" s="121" t="e">
        <f>VLOOKUP(C1232,'B2B（ol)'!A:P,16,0)</f>
        <v>#N/A</v>
      </c>
      <c r="M1232" s="117">
        <f t="shared" si="223"/>
        <v>0</v>
      </c>
      <c r="N1232" s="114" t="e">
        <f>VLOOKUP(C1232,'B2B（ol)'!A:K,11,0)</f>
        <v>#N/A</v>
      </c>
      <c r="O1232" s="114" t="e">
        <f>VLOOKUP(B1232,fulfillment!L:AN,29,0)</f>
        <v>#N/A</v>
      </c>
      <c r="P1232" s="113"/>
      <c r="Q1232" s="61" t="e">
        <f>VLOOKUP(R1232,映射表!A:G,7,0)</f>
        <v>#N/A</v>
      </c>
      <c r="R1232" s="131"/>
      <c r="S1232" s="131"/>
      <c r="T1232" s="131"/>
      <c r="U1232" s="131"/>
      <c r="V1232" s="131"/>
      <c r="W1232" s="131"/>
      <c r="X1232" s="131"/>
      <c r="Y1232" s="131"/>
      <c r="Z1232" s="131"/>
      <c r="AA1232" s="131"/>
      <c r="AB1232" s="61">
        <f t="shared" si="213"/>
        <v>0</v>
      </c>
      <c r="AE1232" s="132"/>
    </row>
    <row r="1233" spans="1:31" s="61" customFormat="1">
      <c r="A1233" s="61" t="e">
        <f t="shared" si="214"/>
        <v>#N/A</v>
      </c>
      <c r="B1233" s="121">
        <f t="shared" si="215"/>
        <v>0</v>
      </c>
      <c r="C1233" s="117" t="e">
        <f>VLOOKUP(B1233,映射表!A:C,3,0)</f>
        <v>#N/A</v>
      </c>
      <c r="D1233" s="121">
        <f t="shared" si="216"/>
        <v>0</v>
      </c>
      <c r="E1233" s="100">
        <f t="shared" si="217"/>
        <v>0</v>
      </c>
      <c r="F1233" s="121">
        <f t="shared" si="218"/>
        <v>0</v>
      </c>
      <c r="G1233" s="121">
        <f t="shared" si="219"/>
        <v>0</v>
      </c>
      <c r="H1233" s="99" t="e">
        <f>VLOOKUP(C1233,'B2B（ol)'!A:J,10,0)*D1233</f>
        <v>#N/A</v>
      </c>
      <c r="I1233" s="101" t="e">
        <f t="shared" si="220"/>
        <v>#DIV/0!</v>
      </c>
      <c r="J1233" s="101">
        <f t="shared" si="221"/>
        <v>0</v>
      </c>
      <c r="K1233" s="121">
        <f t="shared" si="222"/>
        <v>0</v>
      </c>
      <c r="L1233" s="121" t="e">
        <f>VLOOKUP(C1233,'B2B（ol)'!A:P,16,0)</f>
        <v>#N/A</v>
      </c>
      <c r="M1233" s="117">
        <f t="shared" si="223"/>
        <v>0</v>
      </c>
      <c r="N1233" s="114" t="e">
        <f>VLOOKUP(C1233,'B2B（ol)'!A:K,11,0)</f>
        <v>#N/A</v>
      </c>
      <c r="O1233" s="114" t="e">
        <f>VLOOKUP(B1233,fulfillment!L:AN,29,0)</f>
        <v>#N/A</v>
      </c>
      <c r="P1233" s="113"/>
      <c r="Q1233" s="61" t="e">
        <f>VLOOKUP(R1233,映射表!A:G,7,0)</f>
        <v>#N/A</v>
      </c>
      <c r="R1233" s="131"/>
      <c r="S1233" s="131"/>
      <c r="T1233" s="131"/>
      <c r="U1233" s="131"/>
      <c r="V1233" s="131"/>
      <c r="W1233" s="131"/>
      <c r="X1233" s="131"/>
      <c r="Y1233" s="131"/>
      <c r="Z1233" s="131"/>
      <c r="AA1233" s="131"/>
      <c r="AB1233" s="61">
        <f t="shared" si="213"/>
        <v>0</v>
      </c>
      <c r="AE1233" s="132"/>
    </row>
    <row r="1234" spans="1:31" s="61" customFormat="1">
      <c r="A1234" s="61" t="e">
        <f t="shared" si="214"/>
        <v>#N/A</v>
      </c>
      <c r="B1234" s="121">
        <f t="shared" si="215"/>
        <v>0</v>
      </c>
      <c r="C1234" s="117" t="e">
        <f>VLOOKUP(B1234,映射表!A:C,3,0)</f>
        <v>#N/A</v>
      </c>
      <c r="D1234" s="121">
        <f t="shared" si="216"/>
        <v>0</v>
      </c>
      <c r="E1234" s="100">
        <f t="shared" si="217"/>
        <v>0</v>
      </c>
      <c r="F1234" s="121">
        <f t="shared" si="218"/>
        <v>0</v>
      </c>
      <c r="G1234" s="121">
        <f t="shared" si="219"/>
        <v>0</v>
      </c>
      <c r="H1234" s="99" t="e">
        <f>VLOOKUP(C1234,'B2B（ol)'!A:J,10,0)*D1234</f>
        <v>#N/A</v>
      </c>
      <c r="I1234" s="101" t="e">
        <f t="shared" si="220"/>
        <v>#DIV/0!</v>
      </c>
      <c r="J1234" s="101">
        <f t="shared" si="221"/>
        <v>0</v>
      </c>
      <c r="K1234" s="121">
        <f t="shared" si="222"/>
        <v>0</v>
      </c>
      <c r="L1234" s="121" t="e">
        <f>VLOOKUP(C1234,'B2B（ol)'!A:P,16,0)</f>
        <v>#N/A</v>
      </c>
      <c r="M1234" s="117">
        <f t="shared" si="223"/>
        <v>0</v>
      </c>
      <c r="N1234" s="114" t="e">
        <f>VLOOKUP(C1234,'B2B（ol)'!A:K,11,0)</f>
        <v>#N/A</v>
      </c>
      <c r="O1234" s="114" t="e">
        <f>VLOOKUP(B1234,fulfillment!L:AN,29,0)</f>
        <v>#N/A</v>
      </c>
      <c r="P1234" s="113"/>
      <c r="Q1234" s="61" t="e">
        <f>VLOOKUP(R1234,映射表!A:G,7,0)</f>
        <v>#N/A</v>
      </c>
      <c r="R1234" s="131"/>
      <c r="S1234" s="131"/>
      <c r="T1234" s="131"/>
      <c r="U1234" s="131"/>
      <c r="V1234" s="131"/>
      <c r="W1234" s="131"/>
      <c r="X1234" s="131"/>
      <c r="Y1234" s="131"/>
      <c r="Z1234" s="131"/>
      <c r="AA1234" s="131"/>
      <c r="AB1234" s="61">
        <f t="shared" si="213"/>
        <v>0</v>
      </c>
      <c r="AE1234" s="132"/>
    </row>
    <row r="1235" spans="1:31" s="61" customFormat="1">
      <c r="A1235" s="61" t="e">
        <f t="shared" si="214"/>
        <v>#N/A</v>
      </c>
      <c r="B1235" s="121">
        <f t="shared" si="215"/>
        <v>0</v>
      </c>
      <c r="C1235" s="117" t="e">
        <f>VLOOKUP(B1235,映射表!A:C,3,0)</f>
        <v>#N/A</v>
      </c>
      <c r="D1235" s="121">
        <f t="shared" si="216"/>
        <v>0</v>
      </c>
      <c r="E1235" s="100">
        <f t="shared" si="217"/>
        <v>0</v>
      </c>
      <c r="F1235" s="121">
        <f t="shared" si="218"/>
        <v>0</v>
      </c>
      <c r="G1235" s="121">
        <f t="shared" si="219"/>
        <v>0</v>
      </c>
      <c r="H1235" s="99" t="e">
        <f>VLOOKUP(C1235,'B2B（ol)'!A:J,10,0)*D1235</f>
        <v>#N/A</v>
      </c>
      <c r="I1235" s="101" t="e">
        <f t="shared" si="220"/>
        <v>#DIV/0!</v>
      </c>
      <c r="J1235" s="101">
        <f t="shared" si="221"/>
        <v>0</v>
      </c>
      <c r="K1235" s="121">
        <f t="shared" si="222"/>
        <v>0</v>
      </c>
      <c r="L1235" s="121" t="e">
        <f>VLOOKUP(C1235,'B2B（ol)'!A:P,16,0)</f>
        <v>#N/A</v>
      </c>
      <c r="M1235" s="117">
        <f t="shared" si="223"/>
        <v>0</v>
      </c>
      <c r="N1235" s="114" t="e">
        <f>VLOOKUP(C1235,'B2B（ol)'!A:K,11,0)</f>
        <v>#N/A</v>
      </c>
      <c r="O1235" s="114" t="e">
        <f>VLOOKUP(B1235,fulfillment!L:AN,29,0)</f>
        <v>#N/A</v>
      </c>
      <c r="P1235" s="113"/>
      <c r="Q1235" s="61" t="e">
        <f>VLOOKUP(R1235,映射表!A:G,7,0)</f>
        <v>#N/A</v>
      </c>
      <c r="R1235" s="131"/>
      <c r="S1235" s="131"/>
      <c r="T1235" s="131"/>
      <c r="U1235" s="131"/>
      <c r="V1235" s="131"/>
      <c r="W1235" s="131"/>
      <c r="X1235" s="131"/>
      <c r="Y1235" s="131"/>
      <c r="Z1235" s="131"/>
      <c r="AA1235" s="131"/>
      <c r="AB1235" s="61">
        <f t="shared" si="213"/>
        <v>0</v>
      </c>
      <c r="AE1235" s="132"/>
    </row>
    <row r="1236" spans="1:31" s="61" customFormat="1">
      <c r="A1236" s="61" t="e">
        <f t="shared" si="214"/>
        <v>#N/A</v>
      </c>
      <c r="B1236" s="121">
        <f t="shared" si="215"/>
        <v>0</v>
      </c>
      <c r="C1236" s="117" t="e">
        <f>VLOOKUP(B1236,映射表!A:C,3,0)</f>
        <v>#N/A</v>
      </c>
      <c r="D1236" s="121">
        <f t="shared" si="216"/>
        <v>0</v>
      </c>
      <c r="E1236" s="100">
        <f t="shared" si="217"/>
        <v>0</v>
      </c>
      <c r="F1236" s="121">
        <f t="shared" si="218"/>
        <v>0</v>
      </c>
      <c r="G1236" s="121">
        <f t="shared" si="219"/>
        <v>0</v>
      </c>
      <c r="H1236" s="99" t="e">
        <f>VLOOKUP(C1236,'B2B（ol)'!A:J,10,0)*D1236</f>
        <v>#N/A</v>
      </c>
      <c r="I1236" s="101" t="e">
        <f t="shared" si="220"/>
        <v>#DIV/0!</v>
      </c>
      <c r="J1236" s="101">
        <f t="shared" si="221"/>
        <v>0</v>
      </c>
      <c r="K1236" s="121">
        <f t="shared" si="222"/>
        <v>0</v>
      </c>
      <c r="L1236" s="121" t="e">
        <f>VLOOKUP(C1236,'B2B（ol)'!A:P,16,0)</f>
        <v>#N/A</v>
      </c>
      <c r="M1236" s="117">
        <f t="shared" si="223"/>
        <v>0</v>
      </c>
      <c r="N1236" s="114" t="e">
        <f>VLOOKUP(C1236,'B2B（ol)'!A:K,11,0)</f>
        <v>#N/A</v>
      </c>
      <c r="O1236" s="114" t="e">
        <f>VLOOKUP(B1236,fulfillment!L:AN,29,0)</f>
        <v>#N/A</v>
      </c>
      <c r="P1236" s="113"/>
      <c r="Q1236" s="61" t="e">
        <f>VLOOKUP(R1236,映射表!A:G,7,0)</f>
        <v>#N/A</v>
      </c>
      <c r="R1236" s="131"/>
      <c r="S1236" s="131"/>
      <c r="T1236" s="131"/>
      <c r="U1236" s="131"/>
      <c r="V1236" s="131"/>
      <c r="W1236" s="131"/>
      <c r="X1236" s="131"/>
      <c r="Y1236" s="131"/>
      <c r="Z1236" s="131"/>
      <c r="AA1236" s="131"/>
      <c r="AB1236" s="61">
        <f t="shared" si="213"/>
        <v>0</v>
      </c>
      <c r="AE1236" s="132"/>
    </row>
    <row r="1237" spans="1:31" s="61" customFormat="1">
      <c r="A1237" s="61" t="e">
        <f t="shared" si="214"/>
        <v>#N/A</v>
      </c>
      <c r="B1237" s="121">
        <f t="shared" si="215"/>
        <v>0</v>
      </c>
      <c r="C1237" s="117" t="e">
        <f>VLOOKUP(B1237,映射表!A:C,3,0)</f>
        <v>#N/A</v>
      </c>
      <c r="D1237" s="121">
        <f t="shared" si="216"/>
        <v>0</v>
      </c>
      <c r="E1237" s="100">
        <f t="shared" si="217"/>
        <v>0</v>
      </c>
      <c r="F1237" s="121">
        <f t="shared" si="218"/>
        <v>0</v>
      </c>
      <c r="G1237" s="121">
        <f t="shared" si="219"/>
        <v>0</v>
      </c>
      <c r="H1237" s="99" t="e">
        <f>VLOOKUP(C1237,'B2B（ol)'!A:J,10,0)*D1237</f>
        <v>#N/A</v>
      </c>
      <c r="I1237" s="101" t="e">
        <f t="shared" si="220"/>
        <v>#DIV/0!</v>
      </c>
      <c r="J1237" s="101">
        <f t="shared" si="221"/>
        <v>0</v>
      </c>
      <c r="K1237" s="121">
        <f t="shared" si="222"/>
        <v>0</v>
      </c>
      <c r="L1237" s="121" t="e">
        <f>VLOOKUP(C1237,'B2B（ol)'!A:P,16,0)</f>
        <v>#N/A</v>
      </c>
      <c r="M1237" s="117">
        <f t="shared" si="223"/>
        <v>0</v>
      </c>
      <c r="N1237" s="114" t="e">
        <f>VLOOKUP(C1237,'B2B（ol)'!A:K,11,0)</f>
        <v>#N/A</v>
      </c>
      <c r="O1237" s="114" t="e">
        <f>VLOOKUP(B1237,fulfillment!L:AN,29,0)</f>
        <v>#N/A</v>
      </c>
      <c r="P1237" s="113"/>
      <c r="Q1237" s="61" t="e">
        <f>VLOOKUP(R1237,映射表!A:G,7,0)</f>
        <v>#N/A</v>
      </c>
      <c r="R1237" s="131"/>
      <c r="S1237" s="131"/>
      <c r="T1237" s="131"/>
      <c r="U1237" s="131"/>
      <c r="V1237" s="131"/>
      <c r="W1237" s="131"/>
      <c r="X1237" s="131"/>
      <c r="Y1237" s="131"/>
      <c r="Z1237" s="131"/>
      <c r="AA1237" s="131"/>
      <c r="AB1237" s="61">
        <f t="shared" si="213"/>
        <v>0</v>
      </c>
      <c r="AE1237" s="132"/>
    </row>
    <row r="1238" spans="1:31" s="61" customFormat="1">
      <c r="A1238" s="61" t="e">
        <f t="shared" si="214"/>
        <v>#N/A</v>
      </c>
      <c r="B1238" s="121">
        <f t="shared" si="215"/>
        <v>0</v>
      </c>
      <c r="C1238" s="117" t="e">
        <f>VLOOKUP(B1238,映射表!A:C,3,0)</f>
        <v>#N/A</v>
      </c>
      <c r="D1238" s="121">
        <f t="shared" si="216"/>
        <v>0</v>
      </c>
      <c r="E1238" s="100">
        <f t="shared" si="217"/>
        <v>0</v>
      </c>
      <c r="F1238" s="121">
        <f t="shared" si="218"/>
        <v>0</v>
      </c>
      <c r="G1238" s="121">
        <f t="shared" si="219"/>
        <v>0</v>
      </c>
      <c r="H1238" s="99" t="e">
        <f>VLOOKUP(C1238,'B2B（ol)'!A:J,10,0)*D1238</f>
        <v>#N/A</v>
      </c>
      <c r="I1238" s="101" t="e">
        <f t="shared" si="220"/>
        <v>#DIV/0!</v>
      </c>
      <c r="J1238" s="101">
        <f t="shared" si="221"/>
        <v>0</v>
      </c>
      <c r="K1238" s="121">
        <f t="shared" si="222"/>
        <v>0</v>
      </c>
      <c r="L1238" s="121" t="e">
        <f>VLOOKUP(C1238,'B2B（ol)'!A:P,16,0)</f>
        <v>#N/A</v>
      </c>
      <c r="M1238" s="117">
        <f t="shared" si="223"/>
        <v>0</v>
      </c>
      <c r="N1238" s="114" t="e">
        <f>VLOOKUP(C1238,'B2B（ol)'!A:K,11,0)</f>
        <v>#N/A</v>
      </c>
      <c r="O1238" s="114" t="e">
        <f>VLOOKUP(B1238,fulfillment!L:AN,29,0)</f>
        <v>#N/A</v>
      </c>
      <c r="P1238" s="113"/>
      <c r="Q1238" s="61" t="e">
        <f>VLOOKUP(R1238,映射表!A:G,7,0)</f>
        <v>#N/A</v>
      </c>
      <c r="R1238" s="131"/>
      <c r="S1238" s="131"/>
      <c r="T1238" s="131"/>
      <c r="U1238" s="131"/>
      <c r="V1238" s="131"/>
      <c r="W1238" s="131"/>
      <c r="X1238" s="131"/>
      <c r="Y1238" s="131"/>
      <c r="Z1238" s="131"/>
      <c r="AA1238" s="131"/>
      <c r="AB1238" s="61">
        <f t="shared" si="213"/>
        <v>0</v>
      </c>
      <c r="AE1238" s="132"/>
    </row>
    <row r="1239" spans="1:31" s="61" customFormat="1">
      <c r="A1239" s="61" t="e">
        <f t="shared" si="214"/>
        <v>#N/A</v>
      </c>
      <c r="B1239" s="121">
        <f t="shared" si="215"/>
        <v>0</v>
      </c>
      <c r="C1239" s="117" t="e">
        <f>VLOOKUP(B1239,映射表!A:C,3,0)</f>
        <v>#N/A</v>
      </c>
      <c r="D1239" s="121">
        <f t="shared" si="216"/>
        <v>0</v>
      </c>
      <c r="E1239" s="100">
        <f t="shared" si="217"/>
        <v>0</v>
      </c>
      <c r="F1239" s="121">
        <f t="shared" si="218"/>
        <v>0</v>
      </c>
      <c r="G1239" s="121">
        <f t="shared" si="219"/>
        <v>0</v>
      </c>
      <c r="H1239" s="99" t="e">
        <f>VLOOKUP(C1239,'B2B（ol)'!A:J,10,0)*D1239</f>
        <v>#N/A</v>
      </c>
      <c r="I1239" s="101" t="e">
        <f t="shared" si="220"/>
        <v>#DIV/0!</v>
      </c>
      <c r="J1239" s="101">
        <f t="shared" si="221"/>
        <v>0</v>
      </c>
      <c r="K1239" s="121">
        <f t="shared" si="222"/>
        <v>0</v>
      </c>
      <c r="L1239" s="121" t="e">
        <f>VLOOKUP(C1239,'B2B（ol)'!A:P,16,0)</f>
        <v>#N/A</v>
      </c>
      <c r="M1239" s="117">
        <f t="shared" si="223"/>
        <v>0</v>
      </c>
      <c r="N1239" s="114" t="e">
        <f>VLOOKUP(C1239,'B2B（ol)'!A:K,11,0)</f>
        <v>#N/A</v>
      </c>
      <c r="O1239" s="114" t="e">
        <f>VLOOKUP(B1239,fulfillment!L:AN,29,0)</f>
        <v>#N/A</v>
      </c>
      <c r="P1239" s="113"/>
      <c r="Q1239" s="61" t="e">
        <f>VLOOKUP(R1239,映射表!A:G,7,0)</f>
        <v>#N/A</v>
      </c>
      <c r="R1239" s="131"/>
      <c r="S1239" s="131"/>
      <c r="T1239" s="131"/>
      <c r="U1239" s="131"/>
      <c r="V1239" s="131"/>
      <c r="W1239" s="131"/>
      <c r="X1239" s="131"/>
      <c r="Y1239" s="131"/>
      <c r="Z1239" s="131"/>
      <c r="AA1239" s="131"/>
      <c r="AB1239" s="61">
        <f t="shared" si="213"/>
        <v>0</v>
      </c>
      <c r="AE1239" s="132"/>
    </row>
    <row r="1240" spans="1:31" s="61" customFormat="1">
      <c r="A1240" s="61" t="e">
        <f t="shared" si="214"/>
        <v>#N/A</v>
      </c>
      <c r="B1240" s="121">
        <f t="shared" si="215"/>
        <v>0</v>
      </c>
      <c r="C1240" s="117" t="e">
        <f>VLOOKUP(B1240,映射表!A:C,3,0)</f>
        <v>#N/A</v>
      </c>
      <c r="D1240" s="121">
        <f t="shared" si="216"/>
        <v>0</v>
      </c>
      <c r="E1240" s="100">
        <f t="shared" si="217"/>
        <v>0</v>
      </c>
      <c r="F1240" s="121">
        <f t="shared" si="218"/>
        <v>0</v>
      </c>
      <c r="G1240" s="121">
        <f t="shared" si="219"/>
        <v>0</v>
      </c>
      <c r="H1240" s="99" t="e">
        <f>VLOOKUP(C1240,'B2B（ol)'!A:J,10,0)*D1240</f>
        <v>#N/A</v>
      </c>
      <c r="I1240" s="101" t="e">
        <f t="shared" si="220"/>
        <v>#DIV/0!</v>
      </c>
      <c r="J1240" s="101">
        <f t="shared" si="221"/>
        <v>0</v>
      </c>
      <c r="K1240" s="121">
        <f t="shared" si="222"/>
        <v>0</v>
      </c>
      <c r="L1240" s="121" t="e">
        <f>VLOOKUP(C1240,'B2B（ol)'!A:P,16,0)</f>
        <v>#N/A</v>
      </c>
      <c r="M1240" s="117">
        <f t="shared" si="223"/>
        <v>0</v>
      </c>
      <c r="N1240" s="114" t="e">
        <f>VLOOKUP(C1240,'B2B（ol)'!A:K,11,0)</f>
        <v>#N/A</v>
      </c>
      <c r="O1240" s="114" t="e">
        <f>VLOOKUP(B1240,fulfillment!L:AN,29,0)</f>
        <v>#N/A</v>
      </c>
      <c r="P1240" s="113"/>
      <c r="Q1240" s="61" t="e">
        <f>VLOOKUP(R1240,映射表!A:G,7,0)</f>
        <v>#N/A</v>
      </c>
      <c r="R1240" s="131"/>
      <c r="S1240" s="131"/>
      <c r="T1240" s="131"/>
      <c r="U1240" s="131"/>
      <c r="V1240" s="131"/>
      <c r="W1240" s="131"/>
      <c r="X1240" s="131"/>
      <c r="Y1240" s="131"/>
      <c r="Z1240" s="131"/>
      <c r="AA1240" s="131"/>
      <c r="AB1240" s="61">
        <f t="shared" si="213"/>
        <v>0</v>
      </c>
      <c r="AE1240" s="132"/>
    </row>
    <row r="1241" spans="1:31" s="61" customFormat="1">
      <c r="A1241" s="61" t="e">
        <f t="shared" si="214"/>
        <v>#N/A</v>
      </c>
      <c r="B1241" s="121">
        <f t="shared" si="215"/>
        <v>0</v>
      </c>
      <c r="C1241" s="117" t="e">
        <f>VLOOKUP(B1241,映射表!A:C,3,0)</f>
        <v>#N/A</v>
      </c>
      <c r="D1241" s="121">
        <f t="shared" si="216"/>
        <v>0</v>
      </c>
      <c r="E1241" s="100">
        <f t="shared" si="217"/>
        <v>0</v>
      </c>
      <c r="F1241" s="121">
        <f t="shared" si="218"/>
        <v>0</v>
      </c>
      <c r="G1241" s="121">
        <f t="shared" si="219"/>
        <v>0</v>
      </c>
      <c r="H1241" s="99" t="e">
        <f>VLOOKUP(C1241,'B2B（ol)'!A:J,10,0)*D1241</f>
        <v>#N/A</v>
      </c>
      <c r="I1241" s="101" t="e">
        <f t="shared" si="220"/>
        <v>#DIV/0!</v>
      </c>
      <c r="J1241" s="101">
        <f t="shared" si="221"/>
        <v>0</v>
      </c>
      <c r="K1241" s="121">
        <f t="shared" si="222"/>
        <v>0</v>
      </c>
      <c r="L1241" s="121" t="e">
        <f>VLOOKUP(C1241,'B2B（ol)'!A:P,16,0)</f>
        <v>#N/A</v>
      </c>
      <c r="M1241" s="117">
        <f t="shared" si="223"/>
        <v>0</v>
      </c>
      <c r="N1241" s="114" t="e">
        <f>VLOOKUP(C1241,'B2B（ol)'!A:K,11,0)</f>
        <v>#N/A</v>
      </c>
      <c r="O1241" s="114" t="e">
        <f>VLOOKUP(B1241,fulfillment!L:AN,29,0)</f>
        <v>#N/A</v>
      </c>
      <c r="P1241" s="113"/>
      <c r="Q1241" s="61" t="e">
        <f>VLOOKUP(R1241,映射表!A:G,7,0)</f>
        <v>#N/A</v>
      </c>
      <c r="R1241" s="131"/>
      <c r="S1241" s="131"/>
      <c r="T1241" s="131"/>
      <c r="U1241" s="131"/>
      <c r="V1241" s="131"/>
      <c r="W1241" s="131"/>
      <c r="X1241" s="131"/>
      <c r="Y1241" s="131"/>
      <c r="Z1241" s="131"/>
      <c r="AA1241" s="131"/>
      <c r="AB1241" s="61">
        <f t="shared" si="213"/>
        <v>0</v>
      </c>
      <c r="AE1241" s="132"/>
    </row>
    <row r="1242" spans="1:31" s="61" customFormat="1">
      <c r="A1242" s="61" t="e">
        <f t="shared" si="214"/>
        <v>#N/A</v>
      </c>
      <c r="B1242" s="121">
        <f t="shared" si="215"/>
        <v>0</v>
      </c>
      <c r="C1242" s="117" t="e">
        <f>VLOOKUP(B1242,映射表!A:C,3,0)</f>
        <v>#N/A</v>
      </c>
      <c r="D1242" s="121">
        <f t="shared" si="216"/>
        <v>0</v>
      </c>
      <c r="E1242" s="100">
        <f t="shared" si="217"/>
        <v>0</v>
      </c>
      <c r="F1242" s="121">
        <f t="shared" si="218"/>
        <v>0</v>
      </c>
      <c r="G1242" s="121">
        <f t="shared" si="219"/>
        <v>0</v>
      </c>
      <c r="H1242" s="99" t="e">
        <f>VLOOKUP(C1242,'B2B（ol)'!A:J,10,0)*D1242</f>
        <v>#N/A</v>
      </c>
      <c r="I1242" s="101" t="e">
        <f t="shared" si="220"/>
        <v>#DIV/0!</v>
      </c>
      <c r="J1242" s="101">
        <f t="shared" si="221"/>
        <v>0</v>
      </c>
      <c r="K1242" s="121">
        <f t="shared" si="222"/>
        <v>0</v>
      </c>
      <c r="L1242" s="121" t="e">
        <f>VLOOKUP(C1242,'B2B（ol)'!A:P,16,0)</f>
        <v>#N/A</v>
      </c>
      <c r="M1242" s="117">
        <f t="shared" si="223"/>
        <v>0</v>
      </c>
      <c r="N1242" s="114" t="e">
        <f>VLOOKUP(C1242,'B2B（ol)'!A:K,11,0)</f>
        <v>#N/A</v>
      </c>
      <c r="O1242" s="114" t="e">
        <f>VLOOKUP(B1242,fulfillment!L:AN,29,0)</f>
        <v>#N/A</v>
      </c>
      <c r="P1242" s="113"/>
      <c r="Q1242" s="61" t="e">
        <f>VLOOKUP(R1242,映射表!A:G,7,0)</f>
        <v>#N/A</v>
      </c>
      <c r="R1242" s="131"/>
      <c r="S1242" s="131"/>
      <c r="T1242" s="131"/>
      <c r="U1242" s="131"/>
      <c r="V1242" s="131"/>
      <c r="W1242" s="131"/>
      <c r="X1242" s="131"/>
      <c r="Y1242" s="131"/>
      <c r="Z1242" s="131"/>
      <c r="AA1242" s="131"/>
      <c r="AB1242" s="61">
        <f t="shared" si="213"/>
        <v>0</v>
      </c>
      <c r="AE1242" s="132"/>
    </row>
    <row r="1243" spans="1:31" s="61" customFormat="1">
      <c r="A1243" s="61" t="e">
        <f t="shared" si="214"/>
        <v>#N/A</v>
      </c>
      <c r="B1243" s="121">
        <f t="shared" si="215"/>
        <v>0</v>
      </c>
      <c r="C1243" s="117" t="e">
        <f>VLOOKUP(B1243,映射表!A:C,3,0)</f>
        <v>#N/A</v>
      </c>
      <c r="D1243" s="121">
        <f t="shared" si="216"/>
        <v>0</v>
      </c>
      <c r="E1243" s="100">
        <f t="shared" si="217"/>
        <v>0</v>
      </c>
      <c r="F1243" s="121">
        <f t="shared" si="218"/>
        <v>0</v>
      </c>
      <c r="G1243" s="121">
        <f t="shared" si="219"/>
        <v>0</v>
      </c>
      <c r="H1243" s="99" t="e">
        <f>VLOOKUP(C1243,'B2B（ol)'!A:J,10,0)*D1243</f>
        <v>#N/A</v>
      </c>
      <c r="I1243" s="101" t="e">
        <f t="shared" si="220"/>
        <v>#DIV/0!</v>
      </c>
      <c r="J1243" s="101">
        <f t="shared" si="221"/>
        <v>0</v>
      </c>
      <c r="K1243" s="121">
        <f t="shared" si="222"/>
        <v>0</v>
      </c>
      <c r="L1243" s="121" t="e">
        <f>VLOOKUP(C1243,'B2B（ol)'!A:P,16,0)</f>
        <v>#N/A</v>
      </c>
      <c r="M1243" s="117">
        <f t="shared" si="223"/>
        <v>0</v>
      </c>
      <c r="N1243" s="114" t="e">
        <f>VLOOKUP(C1243,'B2B（ol)'!A:K,11,0)</f>
        <v>#N/A</v>
      </c>
      <c r="O1243" s="114" t="e">
        <f>VLOOKUP(B1243,fulfillment!L:AN,29,0)</f>
        <v>#N/A</v>
      </c>
      <c r="P1243" s="113"/>
      <c r="Q1243" s="61" t="e">
        <f>VLOOKUP(R1243,映射表!A:G,7,0)</f>
        <v>#N/A</v>
      </c>
      <c r="R1243" s="131"/>
      <c r="S1243" s="131"/>
      <c r="T1243" s="131"/>
      <c r="U1243" s="131"/>
      <c r="V1243" s="131"/>
      <c r="W1243" s="131"/>
      <c r="X1243" s="131"/>
      <c r="Y1243" s="131"/>
      <c r="Z1243" s="131"/>
      <c r="AA1243" s="131"/>
      <c r="AB1243" s="61">
        <f t="shared" ref="AB1243:AB1284" si="224">M1243</f>
        <v>0</v>
      </c>
      <c r="AE1243" s="132"/>
    </row>
    <row r="1244" spans="1:31" s="61" customFormat="1">
      <c r="A1244" s="61" t="e">
        <f t="shared" si="214"/>
        <v>#N/A</v>
      </c>
      <c r="B1244" s="121">
        <f t="shared" si="215"/>
        <v>0</v>
      </c>
      <c r="C1244" s="117" t="e">
        <f>VLOOKUP(B1244,映射表!A:C,3,0)</f>
        <v>#N/A</v>
      </c>
      <c r="D1244" s="121">
        <f t="shared" si="216"/>
        <v>0</v>
      </c>
      <c r="E1244" s="100">
        <f t="shared" si="217"/>
        <v>0</v>
      </c>
      <c r="F1244" s="121">
        <f t="shared" si="218"/>
        <v>0</v>
      </c>
      <c r="G1244" s="121">
        <f t="shared" si="219"/>
        <v>0</v>
      </c>
      <c r="H1244" s="99" t="e">
        <f>VLOOKUP(C1244,'B2B（ol)'!A:J,10,0)*D1244</f>
        <v>#N/A</v>
      </c>
      <c r="I1244" s="101" t="e">
        <f t="shared" si="220"/>
        <v>#DIV/0!</v>
      </c>
      <c r="J1244" s="101">
        <f t="shared" si="221"/>
        <v>0</v>
      </c>
      <c r="K1244" s="121">
        <f t="shared" si="222"/>
        <v>0</v>
      </c>
      <c r="L1244" s="121" t="e">
        <f>VLOOKUP(C1244,'B2B（ol)'!A:P,16,0)</f>
        <v>#N/A</v>
      </c>
      <c r="M1244" s="117">
        <f t="shared" si="223"/>
        <v>0</v>
      </c>
      <c r="N1244" s="114" t="e">
        <f>VLOOKUP(C1244,'B2B（ol)'!A:K,11,0)</f>
        <v>#N/A</v>
      </c>
      <c r="O1244" s="114" t="e">
        <f>VLOOKUP(B1244,fulfillment!L:AN,29,0)</f>
        <v>#N/A</v>
      </c>
      <c r="P1244" s="113"/>
      <c r="Q1244" s="61" t="e">
        <f>VLOOKUP(R1244,映射表!A:G,7,0)</f>
        <v>#N/A</v>
      </c>
      <c r="R1244" s="131"/>
      <c r="S1244" s="131"/>
      <c r="T1244" s="131"/>
      <c r="U1244" s="131"/>
      <c r="V1244" s="131"/>
      <c r="W1244" s="131"/>
      <c r="X1244" s="131"/>
      <c r="Y1244" s="131"/>
      <c r="Z1244" s="131"/>
      <c r="AA1244" s="131"/>
      <c r="AB1244" s="61">
        <f t="shared" si="224"/>
        <v>0</v>
      </c>
      <c r="AE1244" s="132"/>
    </row>
    <row r="1245" spans="1:31" s="61" customFormat="1">
      <c r="A1245" s="61" t="e">
        <f t="shared" si="214"/>
        <v>#N/A</v>
      </c>
      <c r="B1245" s="121">
        <f t="shared" si="215"/>
        <v>0</v>
      </c>
      <c r="C1245" s="117" t="e">
        <f>VLOOKUP(B1245,映射表!A:C,3,0)</f>
        <v>#N/A</v>
      </c>
      <c r="D1245" s="121">
        <f t="shared" si="216"/>
        <v>0</v>
      </c>
      <c r="E1245" s="100">
        <f t="shared" si="217"/>
        <v>0</v>
      </c>
      <c r="F1245" s="121">
        <f t="shared" si="218"/>
        <v>0</v>
      </c>
      <c r="G1245" s="121">
        <f t="shared" si="219"/>
        <v>0</v>
      </c>
      <c r="H1245" s="99" t="e">
        <f>VLOOKUP(C1245,'B2B（ol)'!A:J,10,0)*D1245</f>
        <v>#N/A</v>
      </c>
      <c r="I1245" s="101" t="e">
        <f t="shared" si="220"/>
        <v>#DIV/0!</v>
      </c>
      <c r="J1245" s="101">
        <f t="shared" si="221"/>
        <v>0</v>
      </c>
      <c r="K1245" s="121">
        <f t="shared" si="222"/>
        <v>0</v>
      </c>
      <c r="L1245" s="121" t="e">
        <f>VLOOKUP(C1245,'B2B（ol)'!A:P,16,0)</f>
        <v>#N/A</v>
      </c>
      <c r="M1245" s="117">
        <f t="shared" si="223"/>
        <v>0</v>
      </c>
      <c r="N1245" s="114" t="e">
        <f>VLOOKUP(C1245,'B2B（ol)'!A:K,11,0)</f>
        <v>#N/A</v>
      </c>
      <c r="O1245" s="114" t="e">
        <f>VLOOKUP(B1245,fulfillment!L:AN,29,0)</f>
        <v>#N/A</v>
      </c>
      <c r="P1245" s="113"/>
      <c r="Q1245" s="61" t="e">
        <f>VLOOKUP(R1245,映射表!A:G,7,0)</f>
        <v>#N/A</v>
      </c>
      <c r="R1245" s="131"/>
      <c r="S1245" s="131"/>
      <c r="T1245" s="131"/>
      <c r="U1245" s="131"/>
      <c r="V1245" s="131"/>
      <c r="W1245" s="131"/>
      <c r="X1245" s="131"/>
      <c r="Y1245" s="131"/>
      <c r="Z1245" s="131"/>
      <c r="AA1245" s="131"/>
      <c r="AB1245" s="61">
        <f t="shared" si="224"/>
        <v>0</v>
      </c>
      <c r="AE1245" s="132"/>
    </row>
    <row r="1246" spans="1:31" s="61" customFormat="1">
      <c r="A1246" s="61" t="e">
        <f t="shared" si="214"/>
        <v>#N/A</v>
      </c>
      <c r="B1246" s="121">
        <f t="shared" si="215"/>
        <v>0</v>
      </c>
      <c r="C1246" s="117" t="e">
        <f>VLOOKUP(B1246,映射表!A:C,3,0)</f>
        <v>#N/A</v>
      </c>
      <c r="D1246" s="121">
        <f t="shared" si="216"/>
        <v>0</v>
      </c>
      <c r="E1246" s="100">
        <f t="shared" si="217"/>
        <v>0</v>
      </c>
      <c r="F1246" s="121">
        <f t="shared" si="218"/>
        <v>0</v>
      </c>
      <c r="G1246" s="121">
        <f t="shared" si="219"/>
        <v>0</v>
      </c>
      <c r="H1246" s="99" t="e">
        <f>VLOOKUP(C1246,'B2B（ol)'!A:J,10,0)*D1246</f>
        <v>#N/A</v>
      </c>
      <c r="I1246" s="101" t="e">
        <f t="shared" si="220"/>
        <v>#DIV/0!</v>
      </c>
      <c r="J1246" s="101">
        <f t="shared" si="221"/>
        <v>0</v>
      </c>
      <c r="K1246" s="121">
        <f t="shared" si="222"/>
        <v>0</v>
      </c>
      <c r="L1246" s="121" t="e">
        <f>VLOOKUP(C1246,'B2B（ol)'!A:P,16,0)</f>
        <v>#N/A</v>
      </c>
      <c r="M1246" s="117">
        <f t="shared" si="223"/>
        <v>0</v>
      </c>
      <c r="N1246" s="114" t="e">
        <f>VLOOKUP(C1246,'B2B（ol)'!A:K,11,0)</f>
        <v>#N/A</v>
      </c>
      <c r="O1246" s="114" t="e">
        <f>VLOOKUP(B1246,fulfillment!L:AN,29,0)</f>
        <v>#N/A</v>
      </c>
      <c r="P1246" s="113"/>
      <c r="Q1246" s="61" t="e">
        <f>VLOOKUP(R1246,映射表!A:G,7,0)</f>
        <v>#N/A</v>
      </c>
      <c r="R1246" s="131"/>
      <c r="S1246" s="131"/>
      <c r="T1246" s="131"/>
      <c r="U1246" s="131"/>
      <c r="V1246" s="131"/>
      <c r="W1246" s="131"/>
      <c r="X1246" s="131"/>
      <c r="Y1246" s="131"/>
      <c r="Z1246" s="131"/>
      <c r="AA1246" s="131"/>
      <c r="AB1246" s="61">
        <f t="shared" si="224"/>
        <v>0</v>
      </c>
      <c r="AE1246" s="132"/>
    </row>
    <row r="1247" spans="1:31" s="61" customFormat="1">
      <c r="A1247" s="61" t="e">
        <f t="shared" si="214"/>
        <v>#N/A</v>
      </c>
      <c r="B1247" s="121">
        <f t="shared" si="215"/>
        <v>0</v>
      </c>
      <c r="C1247" s="117" t="e">
        <f>VLOOKUP(B1247,映射表!A:C,3,0)</f>
        <v>#N/A</v>
      </c>
      <c r="D1247" s="121">
        <f t="shared" si="216"/>
        <v>0</v>
      </c>
      <c r="E1247" s="100">
        <f t="shared" si="217"/>
        <v>0</v>
      </c>
      <c r="F1247" s="121">
        <f t="shared" si="218"/>
        <v>0</v>
      </c>
      <c r="G1247" s="121">
        <f t="shared" si="219"/>
        <v>0</v>
      </c>
      <c r="H1247" s="99" t="e">
        <f>VLOOKUP(C1247,'B2B（ol)'!A:J,10,0)*D1247</f>
        <v>#N/A</v>
      </c>
      <c r="I1247" s="101" t="e">
        <f t="shared" si="220"/>
        <v>#DIV/0!</v>
      </c>
      <c r="J1247" s="101">
        <f t="shared" si="221"/>
        <v>0</v>
      </c>
      <c r="K1247" s="121">
        <f t="shared" si="222"/>
        <v>0</v>
      </c>
      <c r="L1247" s="121" t="e">
        <f>VLOOKUP(C1247,'B2B（ol)'!A:P,16,0)</f>
        <v>#N/A</v>
      </c>
      <c r="M1247" s="117">
        <f t="shared" si="223"/>
        <v>0</v>
      </c>
      <c r="N1247" s="114" t="e">
        <f>VLOOKUP(C1247,'B2B（ol)'!A:K,11,0)</f>
        <v>#N/A</v>
      </c>
      <c r="O1247" s="114" t="e">
        <f>VLOOKUP(B1247,fulfillment!L:AN,29,0)</f>
        <v>#N/A</v>
      </c>
      <c r="P1247" s="113"/>
      <c r="Q1247" s="61" t="e">
        <f>VLOOKUP(R1247,映射表!A:G,7,0)</f>
        <v>#N/A</v>
      </c>
      <c r="R1247" s="131"/>
      <c r="S1247" s="131"/>
      <c r="T1247" s="131"/>
      <c r="U1247" s="131"/>
      <c r="V1247" s="131"/>
      <c r="W1247" s="131"/>
      <c r="X1247" s="131"/>
      <c r="Y1247" s="131"/>
      <c r="Z1247" s="131"/>
      <c r="AA1247" s="131"/>
      <c r="AB1247" s="61">
        <f t="shared" si="224"/>
        <v>0</v>
      </c>
      <c r="AE1247" s="132"/>
    </row>
    <row r="1248" spans="1:31" s="61" customFormat="1">
      <c r="A1248" s="61" t="e">
        <f t="shared" si="214"/>
        <v>#N/A</v>
      </c>
      <c r="B1248" s="121">
        <f t="shared" si="215"/>
        <v>0</v>
      </c>
      <c r="C1248" s="117" t="e">
        <f>VLOOKUP(B1248,映射表!A:C,3,0)</f>
        <v>#N/A</v>
      </c>
      <c r="D1248" s="121">
        <f t="shared" si="216"/>
        <v>0</v>
      </c>
      <c r="E1248" s="100">
        <f t="shared" si="217"/>
        <v>0</v>
      </c>
      <c r="F1248" s="121">
        <f t="shared" si="218"/>
        <v>0</v>
      </c>
      <c r="G1248" s="121">
        <f t="shared" si="219"/>
        <v>0</v>
      </c>
      <c r="H1248" s="99" t="e">
        <f>VLOOKUP(C1248,'B2B（ol)'!A:J,10,0)*D1248</f>
        <v>#N/A</v>
      </c>
      <c r="I1248" s="101" t="e">
        <f t="shared" si="220"/>
        <v>#DIV/0!</v>
      </c>
      <c r="J1248" s="101">
        <f t="shared" si="221"/>
        <v>0</v>
      </c>
      <c r="K1248" s="121">
        <f t="shared" si="222"/>
        <v>0</v>
      </c>
      <c r="L1248" s="121" t="e">
        <f>VLOOKUP(C1248,'B2B（ol)'!A:P,16,0)</f>
        <v>#N/A</v>
      </c>
      <c r="M1248" s="117">
        <f t="shared" si="223"/>
        <v>0</v>
      </c>
      <c r="N1248" s="114" t="e">
        <f>VLOOKUP(C1248,'B2B（ol)'!A:K,11,0)</f>
        <v>#N/A</v>
      </c>
      <c r="O1248" s="114" t="e">
        <f>VLOOKUP(B1248,fulfillment!L:AN,29,0)</f>
        <v>#N/A</v>
      </c>
      <c r="P1248" s="113"/>
      <c r="Q1248" s="61" t="e">
        <f>VLOOKUP(R1248,映射表!A:G,7,0)</f>
        <v>#N/A</v>
      </c>
      <c r="R1248" s="131"/>
      <c r="S1248" s="131"/>
      <c r="T1248" s="131"/>
      <c r="U1248" s="131"/>
      <c r="V1248" s="131"/>
      <c r="W1248" s="131"/>
      <c r="X1248" s="131"/>
      <c r="Y1248" s="131"/>
      <c r="Z1248" s="131"/>
      <c r="AA1248" s="131"/>
      <c r="AB1248" s="61">
        <f t="shared" si="224"/>
        <v>0</v>
      </c>
      <c r="AE1248" s="132"/>
    </row>
    <row r="1249" spans="1:31" s="61" customFormat="1">
      <c r="A1249" s="61" t="e">
        <f t="shared" si="214"/>
        <v>#N/A</v>
      </c>
      <c r="B1249" s="121">
        <f t="shared" si="215"/>
        <v>0</v>
      </c>
      <c r="C1249" s="117" t="e">
        <f>VLOOKUP(B1249,映射表!A:C,3,0)</f>
        <v>#N/A</v>
      </c>
      <c r="D1249" s="121">
        <f t="shared" si="216"/>
        <v>0</v>
      </c>
      <c r="E1249" s="100">
        <f t="shared" si="217"/>
        <v>0</v>
      </c>
      <c r="F1249" s="121">
        <f t="shared" si="218"/>
        <v>0</v>
      </c>
      <c r="G1249" s="121">
        <f t="shared" si="219"/>
        <v>0</v>
      </c>
      <c r="H1249" s="99" t="e">
        <f>VLOOKUP(C1249,'B2B（ol)'!A:J,10,0)*D1249</f>
        <v>#N/A</v>
      </c>
      <c r="I1249" s="101" t="e">
        <f t="shared" si="220"/>
        <v>#DIV/0!</v>
      </c>
      <c r="J1249" s="101">
        <f t="shared" si="221"/>
        <v>0</v>
      </c>
      <c r="K1249" s="121">
        <f t="shared" si="222"/>
        <v>0</v>
      </c>
      <c r="L1249" s="121" t="e">
        <f>VLOOKUP(C1249,'B2B（ol)'!A:P,16,0)</f>
        <v>#N/A</v>
      </c>
      <c r="M1249" s="117">
        <f t="shared" si="223"/>
        <v>0</v>
      </c>
      <c r="N1249" s="114" t="e">
        <f>VLOOKUP(C1249,'B2B（ol)'!A:K,11,0)</f>
        <v>#N/A</v>
      </c>
      <c r="O1249" s="114" t="e">
        <f>VLOOKUP(B1249,fulfillment!L:AN,29,0)</f>
        <v>#N/A</v>
      </c>
      <c r="P1249" s="113"/>
      <c r="Q1249" s="61" t="e">
        <f>VLOOKUP(R1249,映射表!A:G,7,0)</f>
        <v>#N/A</v>
      </c>
      <c r="R1249" s="131"/>
      <c r="S1249" s="131"/>
      <c r="T1249" s="131"/>
      <c r="U1249" s="131"/>
      <c r="V1249" s="131"/>
      <c r="W1249" s="131"/>
      <c r="X1249" s="131"/>
      <c r="Y1249" s="131"/>
      <c r="Z1249" s="131"/>
      <c r="AA1249" s="131"/>
      <c r="AB1249" s="61">
        <f t="shared" si="224"/>
        <v>0</v>
      </c>
      <c r="AE1249" s="132"/>
    </row>
    <row r="1250" spans="1:31" s="61" customFormat="1">
      <c r="A1250" s="61" t="e">
        <f t="shared" si="214"/>
        <v>#N/A</v>
      </c>
      <c r="B1250" s="121">
        <f t="shared" si="215"/>
        <v>0</v>
      </c>
      <c r="C1250" s="117" t="e">
        <f>VLOOKUP(B1250,映射表!A:C,3,0)</f>
        <v>#N/A</v>
      </c>
      <c r="D1250" s="121">
        <f t="shared" si="216"/>
        <v>0</v>
      </c>
      <c r="E1250" s="100">
        <f t="shared" si="217"/>
        <v>0</v>
      </c>
      <c r="F1250" s="121">
        <f t="shared" si="218"/>
        <v>0</v>
      </c>
      <c r="G1250" s="121">
        <f t="shared" si="219"/>
        <v>0</v>
      </c>
      <c r="H1250" s="99" t="e">
        <f>VLOOKUP(C1250,'B2B（ol)'!A:J,10,0)*D1250</f>
        <v>#N/A</v>
      </c>
      <c r="I1250" s="101" t="e">
        <f t="shared" si="220"/>
        <v>#DIV/0!</v>
      </c>
      <c r="J1250" s="101">
        <f t="shared" si="221"/>
        <v>0</v>
      </c>
      <c r="K1250" s="121">
        <f t="shared" si="222"/>
        <v>0</v>
      </c>
      <c r="L1250" s="121" t="e">
        <f>VLOOKUP(C1250,'B2B（ol)'!A:P,16,0)</f>
        <v>#N/A</v>
      </c>
      <c r="M1250" s="117">
        <f t="shared" si="223"/>
        <v>0</v>
      </c>
      <c r="N1250" s="114" t="e">
        <f>VLOOKUP(C1250,'B2B（ol)'!A:K,11,0)</f>
        <v>#N/A</v>
      </c>
      <c r="O1250" s="114" t="e">
        <f>VLOOKUP(B1250,fulfillment!L:AN,29,0)</f>
        <v>#N/A</v>
      </c>
      <c r="P1250" s="113"/>
      <c r="Q1250" s="61" t="e">
        <f>VLOOKUP(R1250,映射表!A:G,7,0)</f>
        <v>#N/A</v>
      </c>
      <c r="R1250" s="131"/>
      <c r="S1250" s="131"/>
      <c r="T1250" s="131"/>
      <c r="U1250" s="131"/>
      <c r="V1250" s="131"/>
      <c r="W1250" s="131"/>
      <c r="X1250" s="131"/>
      <c r="Y1250" s="131"/>
      <c r="Z1250" s="131"/>
      <c r="AA1250" s="131"/>
      <c r="AB1250" s="61">
        <f t="shared" si="224"/>
        <v>0</v>
      </c>
      <c r="AE1250" s="132"/>
    </row>
    <row r="1251" spans="1:31" s="61" customFormat="1">
      <c r="A1251" s="61" t="e">
        <f t="shared" si="214"/>
        <v>#N/A</v>
      </c>
      <c r="B1251" s="121">
        <f t="shared" si="215"/>
        <v>0</v>
      </c>
      <c r="C1251" s="117" t="e">
        <f>VLOOKUP(B1251,映射表!A:C,3,0)</f>
        <v>#N/A</v>
      </c>
      <c r="D1251" s="121">
        <f t="shared" si="216"/>
        <v>0</v>
      </c>
      <c r="E1251" s="100">
        <f t="shared" si="217"/>
        <v>0</v>
      </c>
      <c r="F1251" s="121">
        <f t="shared" si="218"/>
        <v>0</v>
      </c>
      <c r="G1251" s="121">
        <f t="shared" si="219"/>
        <v>0</v>
      </c>
      <c r="H1251" s="99" t="e">
        <f>VLOOKUP(C1251,'B2B（ol)'!A:J,10,0)*D1251</f>
        <v>#N/A</v>
      </c>
      <c r="I1251" s="101" t="e">
        <f t="shared" si="220"/>
        <v>#DIV/0!</v>
      </c>
      <c r="J1251" s="101">
        <f t="shared" si="221"/>
        <v>0</v>
      </c>
      <c r="K1251" s="121">
        <f t="shared" si="222"/>
        <v>0</v>
      </c>
      <c r="L1251" s="121" t="e">
        <f>VLOOKUP(C1251,'B2B（ol)'!A:P,16,0)</f>
        <v>#N/A</v>
      </c>
      <c r="M1251" s="117">
        <f t="shared" si="223"/>
        <v>0</v>
      </c>
      <c r="N1251" s="114" t="e">
        <f>VLOOKUP(C1251,'B2B（ol)'!A:K,11,0)</f>
        <v>#N/A</v>
      </c>
      <c r="O1251" s="114" t="e">
        <f>VLOOKUP(B1251,fulfillment!L:AN,29,0)</f>
        <v>#N/A</v>
      </c>
      <c r="P1251" s="113"/>
      <c r="Q1251" s="61" t="e">
        <f>VLOOKUP(R1251,映射表!A:G,7,0)</f>
        <v>#N/A</v>
      </c>
      <c r="R1251" s="131"/>
      <c r="S1251" s="131"/>
      <c r="T1251" s="131"/>
      <c r="U1251" s="131"/>
      <c r="V1251" s="131"/>
      <c r="W1251" s="131"/>
      <c r="X1251" s="131"/>
      <c r="Y1251" s="131"/>
      <c r="Z1251" s="131"/>
      <c r="AA1251" s="131"/>
      <c r="AB1251" s="61">
        <f t="shared" si="224"/>
        <v>0</v>
      </c>
      <c r="AE1251" s="132"/>
    </row>
    <row r="1252" spans="1:31" s="61" customFormat="1">
      <c r="A1252" s="61" t="e">
        <f t="shared" si="214"/>
        <v>#N/A</v>
      </c>
      <c r="B1252" s="121">
        <f t="shared" si="215"/>
        <v>0</v>
      </c>
      <c r="C1252" s="117" t="e">
        <f>VLOOKUP(B1252,映射表!A:C,3,0)</f>
        <v>#N/A</v>
      </c>
      <c r="D1252" s="121">
        <f t="shared" si="216"/>
        <v>0</v>
      </c>
      <c r="E1252" s="100">
        <f t="shared" si="217"/>
        <v>0</v>
      </c>
      <c r="F1252" s="121">
        <f t="shared" si="218"/>
        <v>0</v>
      </c>
      <c r="G1252" s="121">
        <f t="shared" si="219"/>
        <v>0</v>
      </c>
      <c r="H1252" s="99" t="e">
        <f>VLOOKUP(C1252,'B2B（ol)'!A:J,10,0)*D1252</f>
        <v>#N/A</v>
      </c>
      <c r="I1252" s="101" t="e">
        <f t="shared" si="220"/>
        <v>#DIV/0!</v>
      </c>
      <c r="J1252" s="101">
        <f t="shared" si="221"/>
        <v>0</v>
      </c>
      <c r="K1252" s="121">
        <f t="shared" si="222"/>
        <v>0</v>
      </c>
      <c r="L1252" s="121" t="e">
        <f>VLOOKUP(C1252,'B2B（ol)'!A:P,16,0)</f>
        <v>#N/A</v>
      </c>
      <c r="M1252" s="117">
        <f t="shared" si="223"/>
        <v>0</v>
      </c>
      <c r="N1252" s="114" t="e">
        <f>VLOOKUP(C1252,'B2B（ol)'!A:K,11,0)</f>
        <v>#N/A</v>
      </c>
      <c r="O1252" s="114" t="e">
        <f>VLOOKUP(B1252,fulfillment!L:AN,29,0)</f>
        <v>#N/A</v>
      </c>
      <c r="P1252" s="113"/>
      <c r="Q1252" s="61" t="e">
        <f>VLOOKUP(R1252,映射表!A:G,7,0)</f>
        <v>#N/A</v>
      </c>
      <c r="R1252" s="131"/>
      <c r="S1252" s="131"/>
      <c r="T1252" s="131"/>
      <c r="U1252" s="131"/>
      <c r="V1252" s="131"/>
      <c r="W1252" s="131"/>
      <c r="X1252" s="131"/>
      <c r="Y1252" s="131"/>
      <c r="Z1252" s="131"/>
      <c r="AA1252" s="131"/>
      <c r="AB1252" s="61">
        <f t="shared" si="224"/>
        <v>0</v>
      </c>
      <c r="AE1252" s="132"/>
    </row>
    <row r="1253" spans="1:31" s="61" customFormat="1">
      <c r="A1253" s="61" t="e">
        <f t="shared" si="214"/>
        <v>#N/A</v>
      </c>
      <c r="B1253" s="121">
        <f t="shared" si="215"/>
        <v>0</v>
      </c>
      <c r="C1253" s="117" t="e">
        <f>VLOOKUP(B1253,映射表!A:C,3,0)</f>
        <v>#N/A</v>
      </c>
      <c r="D1253" s="121">
        <f t="shared" si="216"/>
        <v>0</v>
      </c>
      <c r="E1253" s="100">
        <f t="shared" si="217"/>
        <v>0</v>
      </c>
      <c r="F1253" s="121">
        <f t="shared" si="218"/>
        <v>0</v>
      </c>
      <c r="G1253" s="121">
        <f t="shared" si="219"/>
        <v>0</v>
      </c>
      <c r="H1253" s="99" t="e">
        <f>VLOOKUP(C1253,'B2B（ol)'!A:J,10,0)*D1253</f>
        <v>#N/A</v>
      </c>
      <c r="I1253" s="101" t="e">
        <f t="shared" si="220"/>
        <v>#DIV/0!</v>
      </c>
      <c r="J1253" s="101">
        <f t="shared" si="221"/>
        <v>0</v>
      </c>
      <c r="K1253" s="121">
        <f t="shared" si="222"/>
        <v>0</v>
      </c>
      <c r="L1253" s="121" t="e">
        <f>VLOOKUP(C1253,'B2B（ol)'!A:P,16,0)</f>
        <v>#N/A</v>
      </c>
      <c r="M1253" s="117">
        <f t="shared" si="223"/>
        <v>0</v>
      </c>
      <c r="N1253" s="114" t="e">
        <f>VLOOKUP(C1253,'B2B（ol)'!A:K,11,0)</f>
        <v>#N/A</v>
      </c>
      <c r="O1253" s="114" t="e">
        <f>VLOOKUP(B1253,fulfillment!L:AN,29,0)</f>
        <v>#N/A</v>
      </c>
      <c r="P1253" s="113"/>
      <c r="Q1253" s="61" t="e">
        <f>VLOOKUP(R1253,映射表!A:G,7,0)</f>
        <v>#N/A</v>
      </c>
      <c r="R1253" s="131"/>
      <c r="S1253" s="131"/>
      <c r="T1253" s="131"/>
      <c r="U1253" s="131"/>
      <c r="V1253" s="131"/>
      <c r="W1253" s="131"/>
      <c r="X1253" s="131"/>
      <c r="Y1253" s="131"/>
      <c r="Z1253" s="131"/>
      <c r="AA1253" s="131"/>
      <c r="AB1253" s="61">
        <f t="shared" si="224"/>
        <v>0</v>
      </c>
      <c r="AE1253" s="132"/>
    </row>
    <row r="1254" spans="1:31" s="61" customFormat="1">
      <c r="A1254" s="61" t="e">
        <f t="shared" si="214"/>
        <v>#N/A</v>
      </c>
      <c r="B1254" s="121">
        <f t="shared" si="215"/>
        <v>0</v>
      </c>
      <c r="C1254" s="117" t="e">
        <f>VLOOKUP(B1254,映射表!A:C,3,0)</f>
        <v>#N/A</v>
      </c>
      <c r="D1254" s="121">
        <f t="shared" si="216"/>
        <v>0</v>
      </c>
      <c r="E1254" s="100">
        <f t="shared" si="217"/>
        <v>0</v>
      </c>
      <c r="F1254" s="121">
        <f t="shared" si="218"/>
        <v>0</v>
      </c>
      <c r="G1254" s="121">
        <f t="shared" si="219"/>
        <v>0</v>
      </c>
      <c r="H1254" s="99" t="e">
        <f>VLOOKUP(C1254,'B2B（ol)'!A:J,10,0)*D1254</f>
        <v>#N/A</v>
      </c>
      <c r="I1254" s="101" t="e">
        <f t="shared" si="220"/>
        <v>#DIV/0!</v>
      </c>
      <c r="J1254" s="101">
        <f t="shared" si="221"/>
        <v>0</v>
      </c>
      <c r="K1254" s="121">
        <f t="shared" si="222"/>
        <v>0</v>
      </c>
      <c r="L1254" s="121" t="e">
        <f>VLOOKUP(C1254,'B2B（ol)'!A:P,16,0)</f>
        <v>#N/A</v>
      </c>
      <c r="M1254" s="117">
        <f t="shared" si="223"/>
        <v>0</v>
      </c>
      <c r="N1254" s="114" t="e">
        <f>VLOOKUP(C1254,'B2B（ol)'!A:K,11,0)</f>
        <v>#N/A</v>
      </c>
      <c r="O1254" s="114" t="e">
        <f>VLOOKUP(B1254,fulfillment!L:AN,29,0)</f>
        <v>#N/A</v>
      </c>
      <c r="P1254" s="113"/>
      <c r="Q1254" s="61" t="e">
        <f>VLOOKUP(R1254,映射表!A:G,7,0)</f>
        <v>#N/A</v>
      </c>
      <c r="R1254" s="131"/>
      <c r="S1254" s="131"/>
      <c r="T1254" s="131"/>
      <c r="U1254" s="131"/>
      <c r="V1254" s="131"/>
      <c r="W1254" s="131"/>
      <c r="X1254" s="131"/>
      <c r="Y1254" s="131"/>
      <c r="Z1254" s="131"/>
      <c r="AA1254" s="131"/>
      <c r="AB1254" s="61">
        <f t="shared" si="224"/>
        <v>0</v>
      </c>
      <c r="AE1254" s="132"/>
    </row>
    <row r="1255" spans="1:31" s="61" customFormat="1">
      <c r="A1255" s="61" t="e">
        <f t="shared" si="214"/>
        <v>#N/A</v>
      </c>
      <c r="B1255" s="121">
        <f t="shared" si="215"/>
        <v>0</v>
      </c>
      <c r="C1255" s="117" t="e">
        <f>VLOOKUP(B1255,映射表!A:C,3,0)</f>
        <v>#N/A</v>
      </c>
      <c r="D1255" s="121">
        <f t="shared" si="216"/>
        <v>0</v>
      </c>
      <c r="E1255" s="100">
        <f t="shared" si="217"/>
        <v>0</v>
      </c>
      <c r="F1255" s="121">
        <f t="shared" si="218"/>
        <v>0</v>
      </c>
      <c r="G1255" s="121">
        <f t="shared" si="219"/>
        <v>0</v>
      </c>
      <c r="H1255" s="99" t="e">
        <f>VLOOKUP(C1255,'B2B（ol)'!A:J,10,0)*D1255</f>
        <v>#N/A</v>
      </c>
      <c r="I1255" s="101" t="e">
        <f t="shared" si="220"/>
        <v>#DIV/0!</v>
      </c>
      <c r="J1255" s="101">
        <f t="shared" si="221"/>
        <v>0</v>
      </c>
      <c r="K1255" s="121">
        <f t="shared" si="222"/>
        <v>0</v>
      </c>
      <c r="L1255" s="121" t="e">
        <f>VLOOKUP(C1255,'B2B（ol)'!A:P,16,0)</f>
        <v>#N/A</v>
      </c>
      <c r="M1255" s="117">
        <f t="shared" si="223"/>
        <v>0</v>
      </c>
      <c r="N1255" s="114" t="e">
        <f>VLOOKUP(C1255,'B2B（ol)'!A:K,11,0)</f>
        <v>#N/A</v>
      </c>
      <c r="O1255" s="114" t="e">
        <f>VLOOKUP(B1255,fulfillment!L:AN,29,0)</f>
        <v>#N/A</v>
      </c>
      <c r="P1255" s="113"/>
      <c r="Q1255" s="61" t="e">
        <f>VLOOKUP(R1255,映射表!A:G,7,0)</f>
        <v>#N/A</v>
      </c>
      <c r="R1255" s="131"/>
      <c r="S1255" s="131"/>
      <c r="T1255" s="131"/>
      <c r="U1255" s="131"/>
      <c r="V1255" s="131"/>
      <c r="W1255" s="131"/>
      <c r="X1255" s="131"/>
      <c r="Y1255" s="131"/>
      <c r="Z1255" s="131"/>
      <c r="AA1255" s="131"/>
      <c r="AB1255" s="61">
        <f t="shared" si="224"/>
        <v>0</v>
      </c>
      <c r="AE1255" s="132"/>
    </row>
    <row r="1256" spans="1:31" s="61" customFormat="1">
      <c r="A1256" s="61" t="e">
        <f t="shared" si="214"/>
        <v>#N/A</v>
      </c>
      <c r="B1256" s="121">
        <f t="shared" si="215"/>
        <v>0</v>
      </c>
      <c r="C1256" s="117" t="e">
        <f>VLOOKUP(B1256,映射表!A:C,3,0)</f>
        <v>#N/A</v>
      </c>
      <c r="D1256" s="121">
        <f t="shared" si="216"/>
        <v>0</v>
      </c>
      <c r="E1256" s="100">
        <f t="shared" si="217"/>
        <v>0</v>
      </c>
      <c r="F1256" s="121">
        <f t="shared" si="218"/>
        <v>0</v>
      </c>
      <c r="G1256" s="121">
        <f t="shared" si="219"/>
        <v>0</v>
      </c>
      <c r="H1256" s="99" t="e">
        <f>VLOOKUP(C1256,'B2B（ol)'!A:J,10,0)*D1256</f>
        <v>#N/A</v>
      </c>
      <c r="I1256" s="101" t="e">
        <f t="shared" si="220"/>
        <v>#DIV/0!</v>
      </c>
      <c r="J1256" s="101">
        <f t="shared" si="221"/>
        <v>0</v>
      </c>
      <c r="K1256" s="121">
        <f t="shared" si="222"/>
        <v>0</v>
      </c>
      <c r="L1256" s="121" t="e">
        <f>VLOOKUP(C1256,'B2B（ol)'!A:P,16,0)</f>
        <v>#N/A</v>
      </c>
      <c r="M1256" s="117">
        <f t="shared" si="223"/>
        <v>0</v>
      </c>
      <c r="N1256" s="114" t="e">
        <f>VLOOKUP(C1256,'B2B（ol)'!A:K,11,0)</f>
        <v>#N/A</v>
      </c>
      <c r="O1256" s="114" t="e">
        <f>VLOOKUP(B1256,fulfillment!L:AN,29,0)</f>
        <v>#N/A</v>
      </c>
      <c r="P1256" s="113"/>
      <c r="Q1256" s="61" t="e">
        <f>VLOOKUP(R1256,映射表!A:G,7,0)</f>
        <v>#N/A</v>
      </c>
      <c r="R1256" s="131"/>
      <c r="S1256" s="131"/>
      <c r="T1256" s="131"/>
      <c r="U1256" s="131"/>
      <c r="V1256" s="131"/>
      <c r="W1256" s="131"/>
      <c r="X1256" s="131"/>
      <c r="Y1256" s="131"/>
      <c r="Z1256" s="131"/>
      <c r="AA1256" s="131"/>
      <c r="AB1256" s="61">
        <f t="shared" si="224"/>
        <v>0</v>
      </c>
      <c r="AE1256" s="132"/>
    </row>
    <row r="1257" spans="1:31" s="61" customFormat="1">
      <c r="A1257" s="61" t="e">
        <f t="shared" si="214"/>
        <v>#N/A</v>
      </c>
      <c r="B1257" s="121">
        <f t="shared" si="215"/>
        <v>0</v>
      </c>
      <c r="C1257" s="117" t="e">
        <f>VLOOKUP(B1257,映射表!A:C,3,0)</f>
        <v>#N/A</v>
      </c>
      <c r="D1257" s="121">
        <f t="shared" si="216"/>
        <v>0</v>
      </c>
      <c r="E1257" s="100">
        <f t="shared" si="217"/>
        <v>0</v>
      </c>
      <c r="F1257" s="121">
        <f t="shared" si="218"/>
        <v>0</v>
      </c>
      <c r="G1257" s="121">
        <f t="shared" si="219"/>
        <v>0</v>
      </c>
      <c r="H1257" s="99" t="e">
        <f>VLOOKUP(C1257,'B2B（ol)'!A:J,10,0)*D1257</f>
        <v>#N/A</v>
      </c>
      <c r="I1257" s="101" t="e">
        <f t="shared" si="220"/>
        <v>#DIV/0!</v>
      </c>
      <c r="J1257" s="101">
        <f t="shared" si="221"/>
        <v>0</v>
      </c>
      <c r="K1257" s="121">
        <f t="shared" si="222"/>
        <v>0</v>
      </c>
      <c r="L1257" s="121" t="e">
        <f>VLOOKUP(C1257,'B2B（ol)'!A:P,16,0)</f>
        <v>#N/A</v>
      </c>
      <c r="M1257" s="117">
        <f t="shared" si="223"/>
        <v>0</v>
      </c>
      <c r="N1257" s="114" t="e">
        <f>VLOOKUP(C1257,'B2B（ol)'!A:K,11,0)</f>
        <v>#N/A</v>
      </c>
      <c r="O1257" s="114" t="e">
        <f>VLOOKUP(B1257,fulfillment!L:AN,29,0)</f>
        <v>#N/A</v>
      </c>
      <c r="P1257" s="113"/>
      <c r="Q1257" s="61" t="e">
        <f>VLOOKUP(R1257,映射表!A:G,7,0)</f>
        <v>#N/A</v>
      </c>
      <c r="R1257" s="131"/>
      <c r="S1257" s="131"/>
      <c r="T1257" s="131"/>
      <c r="U1257" s="131"/>
      <c r="V1257" s="131"/>
      <c r="W1257" s="131"/>
      <c r="X1257" s="131"/>
      <c r="Y1257" s="131"/>
      <c r="Z1257" s="131"/>
      <c r="AA1257" s="131"/>
      <c r="AB1257" s="61">
        <f t="shared" si="224"/>
        <v>0</v>
      </c>
      <c r="AE1257" s="132"/>
    </row>
    <row r="1258" spans="1:31" s="61" customFormat="1">
      <c r="A1258" s="61" t="e">
        <f t="shared" si="214"/>
        <v>#N/A</v>
      </c>
      <c r="B1258" s="121">
        <f t="shared" si="215"/>
        <v>0</v>
      </c>
      <c r="C1258" s="117" t="e">
        <f>VLOOKUP(B1258,映射表!A:C,3,0)</f>
        <v>#N/A</v>
      </c>
      <c r="D1258" s="121">
        <f t="shared" si="216"/>
        <v>0</v>
      </c>
      <c r="E1258" s="100">
        <f t="shared" si="217"/>
        <v>0</v>
      </c>
      <c r="F1258" s="121">
        <f t="shared" si="218"/>
        <v>0</v>
      </c>
      <c r="G1258" s="121">
        <f t="shared" si="219"/>
        <v>0</v>
      </c>
      <c r="H1258" s="99" t="e">
        <f>VLOOKUP(C1258,'B2B（ol)'!A:J,10,0)*D1258</f>
        <v>#N/A</v>
      </c>
      <c r="I1258" s="101" t="e">
        <f t="shared" si="220"/>
        <v>#DIV/0!</v>
      </c>
      <c r="J1258" s="101">
        <f t="shared" si="221"/>
        <v>0</v>
      </c>
      <c r="K1258" s="121">
        <f t="shared" si="222"/>
        <v>0</v>
      </c>
      <c r="L1258" s="121" t="e">
        <f>VLOOKUP(C1258,'B2B（ol)'!A:P,16,0)</f>
        <v>#N/A</v>
      </c>
      <c r="M1258" s="117">
        <f t="shared" si="223"/>
        <v>0</v>
      </c>
      <c r="N1258" s="114" t="e">
        <f>VLOOKUP(C1258,'B2B（ol)'!A:K,11,0)</f>
        <v>#N/A</v>
      </c>
      <c r="O1258" s="114" t="e">
        <f>VLOOKUP(B1258,fulfillment!L:AN,29,0)</f>
        <v>#N/A</v>
      </c>
      <c r="P1258" s="113"/>
      <c r="Q1258" s="61" t="e">
        <f>VLOOKUP(R1258,映射表!A:G,7,0)</f>
        <v>#N/A</v>
      </c>
      <c r="R1258" s="131"/>
      <c r="S1258" s="131"/>
      <c r="T1258" s="131"/>
      <c r="U1258" s="131"/>
      <c r="V1258" s="131"/>
      <c r="W1258" s="131"/>
      <c r="X1258" s="131"/>
      <c r="Y1258" s="131"/>
      <c r="Z1258" s="131"/>
      <c r="AA1258" s="131"/>
      <c r="AB1258" s="61">
        <f t="shared" si="224"/>
        <v>0</v>
      </c>
      <c r="AE1258" s="132"/>
    </row>
    <row r="1259" spans="1:31" s="61" customFormat="1">
      <c r="A1259" s="61" t="e">
        <f t="shared" si="214"/>
        <v>#N/A</v>
      </c>
      <c r="B1259" s="121">
        <f t="shared" si="215"/>
        <v>0</v>
      </c>
      <c r="C1259" s="117" t="e">
        <f>VLOOKUP(B1259,映射表!A:C,3,0)</f>
        <v>#N/A</v>
      </c>
      <c r="D1259" s="121">
        <f t="shared" si="216"/>
        <v>0</v>
      </c>
      <c r="E1259" s="100">
        <f t="shared" si="217"/>
        <v>0</v>
      </c>
      <c r="F1259" s="121">
        <f t="shared" si="218"/>
        <v>0</v>
      </c>
      <c r="G1259" s="121">
        <f t="shared" si="219"/>
        <v>0</v>
      </c>
      <c r="H1259" s="99" t="e">
        <f>VLOOKUP(C1259,'B2B（ol)'!A:J,10,0)*D1259</f>
        <v>#N/A</v>
      </c>
      <c r="I1259" s="101" t="e">
        <f t="shared" si="220"/>
        <v>#DIV/0!</v>
      </c>
      <c r="J1259" s="101">
        <f t="shared" si="221"/>
        <v>0</v>
      </c>
      <c r="K1259" s="121">
        <f t="shared" si="222"/>
        <v>0</v>
      </c>
      <c r="L1259" s="121" t="e">
        <f>VLOOKUP(C1259,'B2B（ol)'!A:P,16,0)</f>
        <v>#N/A</v>
      </c>
      <c r="M1259" s="117">
        <f t="shared" si="223"/>
        <v>0</v>
      </c>
      <c r="N1259" s="114" t="e">
        <f>VLOOKUP(C1259,'B2B（ol)'!A:K,11,0)</f>
        <v>#N/A</v>
      </c>
      <c r="O1259" s="114" t="e">
        <f>VLOOKUP(B1259,fulfillment!L:AN,29,0)</f>
        <v>#N/A</v>
      </c>
      <c r="P1259" s="113"/>
      <c r="Q1259" s="61" t="e">
        <f>VLOOKUP(R1259,映射表!A:G,7,0)</f>
        <v>#N/A</v>
      </c>
      <c r="R1259" s="131"/>
      <c r="S1259" s="131"/>
      <c r="T1259" s="131"/>
      <c r="U1259" s="131"/>
      <c r="V1259" s="131"/>
      <c r="W1259" s="131"/>
      <c r="X1259" s="131"/>
      <c r="Y1259" s="131"/>
      <c r="Z1259" s="131"/>
      <c r="AA1259" s="131"/>
      <c r="AB1259" s="61">
        <f t="shared" si="224"/>
        <v>0</v>
      </c>
      <c r="AE1259" s="132"/>
    </row>
    <row r="1260" spans="1:31" s="61" customFormat="1">
      <c r="A1260" s="61" t="e">
        <f t="shared" si="214"/>
        <v>#N/A</v>
      </c>
      <c r="B1260" s="121">
        <f t="shared" si="215"/>
        <v>0</v>
      </c>
      <c r="C1260" s="117" t="e">
        <f>VLOOKUP(B1260,映射表!A:C,3,0)</f>
        <v>#N/A</v>
      </c>
      <c r="D1260" s="121">
        <f t="shared" si="216"/>
        <v>0</v>
      </c>
      <c r="E1260" s="100">
        <f t="shared" si="217"/>
        <v>0</v>
      </c>
      <c r="F1260" s="121">
        <f t="shared" si="218"/>
        <v>0</v>
      </c>
      <c r="G1260" s="121">
        <f t="shared" si="219"/>
        <v>0</v>
      </c>
      <c r="H1260" s="99" t="e">
        <f>VLOOKUP(C1260,'B2B（ol)'!A:J,10,0)*D1260</f>
        <v>#N/A</v>
      </c>
      <c r="I1260" s="101" t="e">
        <f t="shared" si="220"/>
        <v>#DIV/0!</v>
      </c>
      <c r="J1260" s="101">
        <f t="shared" si="221"/>
        <v>0</v>
      </c>
      <c r="K1260" s="121">
        <f t="shared" si="222"/>
        <v>0</v>
      </c>
      <c r="L1260" s="121" t="e">
        <f>VLOOKUP(C1260,'B2B（ol)'!A:P,16,0)</f>
        <v>#N/A</v>
      </c>
      <c r="M1260" s="117">
        <f t="shared" si="223"/>
        <v>0</v>
      </c>
      <c r="N1260" s="114" t="e">
        <f>VLOOKUP(C1260,'B2B（ol)'!A:K,11,0)</f>
        <v>#N/A</v>
      </c>
      <c r="O1260" s="114" t="e">
        <f>VLOOKUP(B1260,fulfillment!L:AN,29,0)</f>
        <v>#N/A</v>
      </c>
      <c r="P1260" s="113"/>
      <c r="Q1260" s="61" t="e">
        <f>VLOOKUP(R1260,映射表!A:G,7,0)</f>
        <v>#N/A</v>
      </c>
      <c r="R1260" s="131"/>
      <c r="S1260" s="131"/>
      <c r="T1260" s="131"/>
      <c r="U1260" s="131"/>
      <c r="V1260" s="131"/>
      <c r="W1260" s="131"/>
      <c r="X1260" s="131"/>
      <c r="Y1260" s="131"/>
      <c r="Z1260" s="131"/>
      <c r="AA1260" s="131"/>
      <c r="AB1260" s="61">
        <f t="shared" si="224"/>
        <v>0</v>
      </c>
      <c r="AE1260" s="132"/>
    </row>
    <row r="1261" spans="1:31" s="61" customFormat="1">
      <c r="A1261" s="61" t="e">
        <f t="shared" si="214"/>
        <v>#N/A</v>
      </c>
      <c r="B1261" s="121">
        <f t="shared" si="215"/>
        <v>0</v>
      </c>
      <c r="C1261" s="117" t="e">
        <f>VLOOKUP(B1261,映射表!A:C,3,0)</f>
        <v>#N/A</v>
      </c>
      <c r="D1261" s="121">
        <f t="shared" si="216"/>
        <v>0</v>
      </c>
      <c r="E1261" s="100">
        <f t="shared" si="217"/>
        <v>0</v>
      </c>
      <c r="F1261" s="121">
        <f t="shared" si="218"/>
        <v>0</v>
      </c>
      <c r="G1261" s="121">
        <f t="shared" si="219"/>
        <v>0</v>
      </c>
      <c r="H1261" s="99" t="e">
        <f>VLOOKUP(C1261,'B2B（ol)'!A:J,10,0)*D1261</f>
        <v>#N/A</v>
      </c>
      <c r="I1261" s="101" t="e">
        <f t="shared" si="220"/>
        <v>#DIV/0!</v>
      </c>
      <c r="J1261" s="101">
        <f t="shared" si="221"/>
        <v>0</v>
      </c>
      <c r="K1261" s="121">
        <f t="shared" si="222"/>
        <v>0</v>
      </c>
      <c r="L1261" s="121" t="e">
        <f>VLOOKUP(C1261,'B2B（ol)'!A:P,16,0)</f>
        <v>#N/A</v>
      </c>
      <c r="M1261" s="117">
        <f t="shared" si="223"/>
        <v>0</v>
      </c>
      <c r="N1261" s="114" t="e">
        <f>VLOOKUP(C1261,'B2B（ol)'!A:K,11,0)</f>
        <v>#N/A</v>
      </c>
      <c r="O1261" s="114" t="e">
        <f>VLOOKUP(B1261,fulfillment!L:AN,29,0)</f>
        <v>#N/A</v>
      </c>
      <c r="P1261" s="113"/>
      <c r="Q1261" s="61" t="e">
        <f>VLOOKUP(R1261,映射表!A:G,7,0)</f>
        <v>#N/A</v>
      </c>
      <c r="R1261" s="131"/>
      <c r="S1261" s="131"/>
      <c r="T1261" s="131"/>
      <c r="U1261" s="131"/>
      <c r="V1261" s="131"/>
      <c r="W1261" s="131"/>
      <c r="X1261" s="131"/>
      <c r="Y1261" s="131"/>
      <c r="Z1261" s="131"/>
      <c r="AA1261" s="131"/>
      <c r="AB1261" s="61">
        <f t="shared" si="224"/>
        <v>0</v>
      </c>
      <c r="AE1261" s="132"/>
    </row>
    <row r="1262" spans="1:31" s="61" customFormat="1">
      <c r="A1262" s="61" t="e">
        <f t="shared" si="214"/>
        <v>#N/A</v>
      </c>
      <c r="B1262" s="121">
        <f t="shared" si="215"/>
        <v>0</v>
      </c>
      <c r="C1262" s="117" t="e">
        <f>VLOOKUP(B1262,映射表!A:C,3,0)</f>
        <v>#N/A</v>
      </c>
      <c r="D1262" s="121">
        <f t="shared" si="216"/>
        <v>0</v>
      </c>
      <c r="E1262" s="100">
        <f t="shared" si="217"/>
        <v>0</v>
      </c>
      <c r="F1262" s="121">
        <f t="shared" si="218"/>
        <v>0</v>
      </c>
      <c r="G1262" s="121">
        <f t="shared" si="219"/>
        <v>0</v>
      </c>
      <c r="H1262" s="99" t="e">
        <f>VLOOKUP(C1262,'B2B（ol)'!A:J,10,0)*D1262</f>
        <v>#N/A</v>
      </c>
      <c r="I1262" s="101" t="e">
        <f t="shared" si="220"/>
        <v>#DIV/0!</v>
      </c>
      <c r="J1262" s="101">
        <f t="shared" si="221"/>
        <v>0</v>
      </c>
      <c r="K1262" s="121">
        <f t="shared" si="222"/>
        <v>0</v>
      </c>
      <c r="L1262" s="121" t="e">
        <f>VLOOKUP(C1262,'B2B（ol)'!A:P,16,0)</f>
        <v>#N/A</v>
      </c>
      <c r="M1262" s="117">
        <f t="shared" si="223"/>
        <v>0</v>
      </c>
      <c r="N1262" s="114" t="e">
        <f>VLOOKUP(C1262,'B2B（ol)'!A:K,11,0)</f>
        <v>#N/A</v>
      </c>
      <c r="O1262" s="114" t="e">
        <f>VLOOKUP(B1262,fulfillment!L:AN,29,0)</f>
        <v>#N/A</v>
      </c>
      <c r="P1262" s="113"/>
      <c r="Q1262" s="61" t="e">
        <f>VLOOKUP(R1262,映射表!A:G,7,0)</f>
        <v>#N/A</v>
      </c>
      <c r="R1262" s="131"/>
      <c r="S1262" s="131"/>
      <c r="T1262" s="131"/>
      <c r="U1262" s="131"/>
      <c r="V1262" s="131"/>
      <c r="W1262" s="131"/>
      <c r="X1262" s="131"/>
      <c r="Y1262" s="131"/>
      <c r="Z1262" s="131"/>
      <c r="AA1262" s="131"/>
      <c r="AB1262" s="61">
        <f t="shared" si="224"/>
        <v>0</v>
      </c>
      <c r="AE1262" s="132"/>
    </row>
    <row r="1263" spans="1:31" s="61" customFormat="1">
      <c r="A1263" s="61" t="e">
        <f t="shared" si="214"/>
        <v>#N/A</v>
      </c>
      <c r="B1263" s="121">
        <f t="shared" si="215"/>
        <v>0</v>
      </c>
      <c r="C1263" s="117" t="e">
        <f>VLOOKUP(B1263,映射表!A:C,3,0)</f>
        <v>#N/A</v>
      </c>
      <c r="D1263" s="121">
        <f t="shared" si="216"/>
        <v>0</v>
      </c>
      <c r="E1263" s="100">
        <f t="shared" si="217"/>
        <v>0</v>
      </c>
      <c r="F1263" s="121">
        <f t="shared" si="218"/>
        <v>0</v>
      </c>
      <c r="G1263" s="121">
        <f t="shared" si="219"/>
        <v>0</v>
      </c>
      <c r="H1263" s="99" t="e">
        <f>VLOOKUP(C1263,'B2B（ol)'!A:J,10,0)*D1263</f>
        <v>#N/A</v>
      </c>
      <c r="I1263" s="101" t="e">
        <f t="shared" si="220"/>
        <v>#DIV/0!</v>
      </c>
      <c r="J1263" s="101">
        <f t="shared" si="221"/>
        <v>0</v>
      </c>
      <c r="K1263" s="121">
        <f t="shared" si="222"/>
        <v>0</v>
      </c>
      <c r="L1263" s="121" t="e">
        <f>VLOOKUP(C1263,'B2B（ol)'!A:P,16,0)</f>
        <v>#N/A</v>
      </c>
      <c r="M1263" s="117">
        <f t="shared" si="223"/>
        <v>0</v>
      </c>
      <c r="N1263" s="114" t="e">
        <f>VLOOKUP(C1263,'B2B（ol)'!A:K,11,0)</f>
        <v>#N/A</v>
      </c>
      <c r="O1263" s="114" t="e">
        <f>VLOOKUP(B1263,fulfillment!L:AN,29,0)</f>
        <v>#N/A</v>
      </c>
      <c r="P1263" s="113"/>
      <c r="Q1263" s="61" t="e">
        <f>VLOOKUP(R1263,映射表!A:G,7,0)</f>
        <v>#N/A</v>
      </c>
      <c r="R1263" s="131"/>
      <c r="S1263" s="131"/>
      <c r="T1263" s="131"/>
      <c r="U1263" s="131"/>
      <c r="V1263" s="131"/>
      <c r="W1263" s="131"/>
      <c r="X1263" s="131"/>
      <c r="Y1263" s="131"/>
      <c r="Z1263" s="131"/>
      <c r="AA1263" s="131"/>
      <c r="AB1263" s="61">
        <f t="shared" si="224"/>
        <v>0</v>
      </c>
      <c r="AE1263" s="132"/>
    </row>
    <row r="1264" spans="1:31" s="61" customFormat="1">
      <c r="A1264" s="61" t="e">
        <f t="shared" si="214"/>
        <v>#N/A</v>
      </c>
      <c r="B1264" s="121">
        <f t="shared" si="215"/>
        <v>0</v>
      </c>
      <c r="C1264" s="117" t="e">
        <f>VLOOKUP(B1264,映射表!A:C,3,0)</f>
        <v>#N/A</v>
      </c>
      <c r="D1264" s="121">
        <f t="shared" si="216"/>
        <v>0</v>
      </c>
      <c r="E1264" s="100">
        <f t="shared" si="217"/>
        <v>0</v>
      </c>
      <c r="F1264" s="121">
        <f t="shared" si="218"/>
        <v>0</v>
      </c>
      <c r="G1264" s="121">
        <f t="shared" si="219"/>
        <v>0</v>
      </c>
      <c r="H1264" s="99" t="e">
        <f>VLOOKUP(C1264,'B2B（ol)'!A:J,10,0)*D1264</f>
        <v>#N/A</v>
      </c>
      <c r="I1264" s="101" t="e">
        <f t="shared" si="220"/>
        <v>#DIV/0!</v>
      </c>
      <c r="J1264" s="101">
        <f t="shared" si="221"/>
        <v>0</v>
      </c>
      <c r="K1264" s="121">
        <f t="shared" si="222"/>
        <v>0</v>
      </c>
      <c r="L1264" s="121" t="e">
        <f>VLOOKUP(C1264,'B2B（ol)'!A:P,16,0)</f>
        <v>#N/A</v>
      </c>
      <c r="M1264" s="117">
        <f t="shared" si="223"/>
        <v>0</v>
      </c>
      <c r="N1264" s="114" t="e">
        <f>VLOOKUP(C1264,'B2B（ol)'!A:K,11,0)</f>
        <v>#N/A</v>
      </c>
      <c r="O1264" s="114" t="e">
        <f>VLOOKUP(B1264,fulfillment!L:AN,29,0)</f>
        <v>#N/A</v>
      </c>
      <c r="P1264" s="113"/>
      <c r="Q1264" s="61" t="e">
        <f>VLOOKUP(R1264,映射表!A:G,7,0)</f>
        <v>#N/A</v>
      </c>
      <c r="R1264" s="131"/>
      <c r="S1264" s="131"/>
      <c r="T1264" s="131"/>
      <c r="U1264" s="131"/>
      <c r="V1264" s="131"/>
      <c r="W1264" s="131"/>
      <c r="X1264" s="131"/>
      <c r="Y1264" s="131"/>
      <c r="Z1264" s="131"/>
      <c r="AA1264" s="131"/>
      <c r="AB1264" s="61">
        <f t="shared" si="224"/>
        <v>0</v>
      </c>
      <c r="AE1264" s="132"/>
    </row>
    <row r="1265" spans="1:31" s="61" customFormat="1">
      <c r="A1265" s="61" t="e">
        <f t="shared" si="214"/>
        <v>#N/A</v>
      </c>
      <c r="B1265" s="121">
        <f t="shared" si="215"/>
        <v>0</v>
      </c>
      <c r="C1265" s="117" t="e">
        <f>VLOOKUP(B1265,映射表!A:C,3,0)</f>
        <v>#N/A</v>
      </c>
      <c r="D1265" s="121">
        <f t="shared" si="216"/>
        <v>0</v>
      </c>
      <c r="E1265" s="100">
        <f t="shared" si="217"/>
        <v>0</v>
      </c>
      <c r="F1265" s="121">
        <f t="shared" si="218"/>
        <v>0</v>
      </c>
      <c r="G1265" s="121">
        <f t="shared" si="219"/>
        <v>0</v>
      </c>
      <c r="H1265" s="99" t="e">
        <f>VLOOKUP(C1265,'B2B（ol)'!A:J,10,0)*D1265</f>
        <v>#N/A</v>
      </c>
      <c r="I1265" s="101" t="e">
        <f t="shared" si="220"/>
        <v>#DIV/0!</v>
      </c>
      <c r="J1265" s="101">
        <f t="shared" si="221"/>
        <v>0</v>
      </c>
      <c r="K1265" s="121">
        <f t="shared" si="222"/>
        <v>0</v>
      </c>
      <c r="L1265" s="121" t="e">
        <f>VLOOKUP(C1265,'B2B（ol)'!A:P,16,0)</f>
        <v>#N/A</v>
      </c>
      <c r="M1265" s="117">
        <f t="shared" si="223"/>
        <v>0</v>
      </c>
      <c r="N1265" s="114" t="e">
        <f>VLOOKUP(C1265,'B2B（ol)'!A:K,11,0)</f>
        <v>#N/A</v>
      </c>
      <c r="O1265" s="114" t="e">
        <f>VLOOKUP(B1265,fulfillment!L:AN,29,0)</f>
        <v>#N/A</v>
      </c>
      <c r="P1265" s="113"/>
      <c r="Q1265" s="61" t="e">
        <f>VLOOKUP(R1265,映射表!A:G,7,0)</f>
        <v>#N/A</v>
      </c>
      <c r="R1265" s="131"/>
      <c r="S1265" s="131"/>
      <c r="T1265" s="131"/>
      <c r="U1265" s="131"/>
      <c r="V1265" s="131"/>
      <c r="W1265" s="131"/>
      <c r="X1265" s="131"/>
      <c r="Y1265" s="131"/>
      <c r="Z1265" s="131"/>
      <c r="AA1265" s="131"/>
      <c r="AB1265" s="61">
        <f t="shared" si="224"/>
        <v>0</v>
      </c>
      <c r="AE1265" s="132"/>
    </row>
    <row r="1266" spans="1:31" s="61" customFormat="1">
      <c r="A1266" s="61" t="e">
        <f t="shared" si="214"/>
        <v>#N/A</v>
      </c>
      <c r="B1266" s="121">
        <f t="shared" si="215"/>
        <v>0</v>
      </c>
      <c r="C1266" s="117" t="e">
        <f>VLOOKUP(B1266,映射表!A:C,3,0)</f>
        <v>#N/A</v>
      </c>
      <c r="D1266" s="121">
        <f t="shared" si="216"/>
        <v>0</v>
      </c>
      <c r="E1266" s="100">
        <f t="shared" si="217"/>
        <v>0</v>
      </c>
      <c r="F1266" s="121">
        <f t="shared" si="218"/>
        <v>0</v>
      </c>
      <c r="G1266" s="121">
        <f t="shared" si="219"/>
        <v>0</v>
      </c>
      <c r="H1266" s="99" t="e">
        <f>VLOOKUP(C1266,'B2B（ol)'!A:J,10,0)*D1266</f>
        <v>#N/A</v>
      </c>
      <c r="I1266" s="101" t="e">
        <f t="shared" si="220"/>
        <v>#DIV/0!</v>
      </c>
      <c r="J1266" s="101">
        <f t="shared" si="221"/>
        <v>0</v>
      </c>
      <c r="K1266" s="121">
        <f t="shared" si="222"/>
        <v>0</v>
      </c>
      <c r="L1266" s="121" t="e">
        <f>VLOOKUP(C1266,'B2B（ol)'!A:P,16,0)</f>
        <v>#N/A</v>
      </c>
      <c r="M1266" s="117">
        <f t="shared" si="223"/>
        <v>0</v>
      </c>
      <c r="N1266" s="114" t="e">
        <f>VLOOKUP(C1266,'B2B（ol)'!A:K,11,0)</f>
        <v>#N/A</v>
      </c>
      <c r="O1266" s="114" t="e">
        <f>VLOOKUP(B1266,fulfillment!L:AN,29,0)</f>
        <v>#N/A</v>
      </c>
      <c r="P1266" s="113"/>
      <c r="Q1266" s="61" t="e">
        <f>VLOOKUP(R1266,映射表!A:G,7,0)</f>
        <v>#N/A</v>
      </c>
      <c r="R1266" s="131"/>
      <c r="S1266" s="131"/>
      <c r="T1266" s="131"/>
      <c r="U1266" s="131"/>
      <c r="V1266" s="131"/>
      <c r="W1266" s="131"/>
      <c r="X1266" s="131"/>
      <c r="Y1266" s="131"/>
      <c r="Z1266" s="131"/>
      <c r="AA1266" s="131"/>
      <c r="AB1266" s="61">
        <f t="shared" si="224"/>
        <v>0</v>
      </c>
      <c r="AE1266" s="132"/>
    </row>
    <row r="1267" spans="1:31" s="61" customFormat="1">
      <c r="A1267" s="61" t="e">
        <f t="shared" si="214"/>
        <v>#N/A</v>
      </c>
      <c r="B1267" s="121">
        <f t="shared" si="215"/>
        <v>0</v>
      </c>
      <c r="C1267" s="117" t="e">
        <f>VLOOKUP(B1267,映射表!A:C,3,0)</f>
        <v>#N/A</v>
      </c>
      <c r="D1267" s="121">
        <f t="shared" si="216"/>
        <v>0</v>
      </c>
      <c r="E1267" s="100">
        <f t="shared" si="217"/>
        <v>0</v>
      </c>
      <c r="F1267" s="121">
        <f t="shared" si="218"/>
        <v>0</v>
      </c>
      <c r="G1267" s="121">
        <f t="shared" si="219"/>
        <v>0</v>
      </c>
      <c r="H1267" s="99" t="e">
        <f>VLOOKUP(C1267,'B2B（ol)'!A:J,10,0)*D1267</f>
        <v>#N/A</v>
      </c>
      <c r="I1267" s="101" t="e">
        <f t="shared" si="220"/>
        <v>#DIV/0!</v>
      </c>
      <c r="J1267" s="101">
        <f t="shared" si="221"/>
        <v>0</v>
      </c>
      <c r="K1267" s="121">
        <f t="shared" si="222"/>
        <v>0</v>
      </c>
      <c r="L1267" s="121" t="e">
        <f>VLOOKUP(C1267,'B2B（ol)'!A:P,16,0)</f>
        <v>#N/A</v>
      </c>
      <c r="M1267" s="117">
        <f t="shared" si="223"/>
        <v>0</v>
      </c>
      <c r="N1267" s="114" t="e">
        <f>VLOOKUP(C1267,'B2B（ol)'!A:K,11,0)</f>
        <v>#N/A</v>
      </c>
      <c r="O1267" s="114" t="e">
        <f>VLOOKUP(B1267,fulfillment!L:AN,29,0)</f>
        <v>#N/A</v>
      </c>
      <c r="P1267" s="113"/>
      <c r="Q1267" s="61" t="e">
        <f>VLOOKUP(R1267,映射表!A:G,7,0)</f>
        <v>#N/A</v>
      </c>
      <c r="R1267" s="131"/>
      <c r="S1267" s="131"/>
      <c r="T1267" s="131"/>
      <c r="U1267" s="131"/>
      <c r="V1267" s="131"/>
      <c r="W1267" s="131"/>
      <c r="X1267" s="131"/>
      <c r="Y1267" s="131"/>
      <c r="Z1267" s="131"/>
      <c r="AA1267" s="131"/>
      <c r="AB1267" s="61">
        <f t="shared" si="224"/>
        <v>0</v>
      </c>
      <c r="AE1267" s="132"/>
    </row>
    <row r="1268" spans="1:31" s="61" customFormat="1">
      <c r="A1268" s="61" t="e">
        <f t="shared" si="214"/>
        <v>#N/A</v>
      </c>
      <c r="B1268" s="121">
        <f t="shared" si="215"/>
        <v>0</v>
      </c>
      <c r="C1268" s="117" t="e">
        <f>VLOOKUP(B1268,映射表!A:C,3,0)</f>
        <v>#N/A</v>
      </c>
      <c r="D1268" s="121">
        <f t="shared" si="216"/>
        <v>0</v>
      </c>
      <c r="E1268" s="100">
        <f t="shared" si="217"/>
        <v>0</v>
      </c>
      <c r="F1268" s="121">
        <f t="shared" si="218"/>
        <v>0</v>
      </c>
      <c r="G1268" s="121">
        <f t="shared" si="219"/>
        <v>0</v>
      </c>
      <c r="H1268" s="99" t="e">
        <f>VLOOKUP(C1268,'B2B（ol)'!A:J,10,0)*D1268</f>
        <v>#N/A</v>
      </c>
      <c r="I1268" s="101" t="e">
        <f t="shared" si="220"/>
        <v>#DIV/0!</v>
      </c>
      <c r="J1268" s="101">
        <f t="shared" si="221"/>
        <v>0</v>
      </c>
      <c r="K1268" s="121">
        <f t="shared" si="222"/>
        <v>0</v>
      </c>
      <c r="L1268" s="121" t="e">
        <f>VLOOKUP(C1268,'B2B（ol)'!A:P,16,0)</f>
        <v>#N/A</v>
      </c>
      <c r="M1268" s="117">
        <f t="shared" si="223"/>
        <v>0</v>
      </c>
      <c r="N1268" s="114" t="e">
        <f>VLOOKUP(C1268,'B2B（ol)'!A:K,11,0)</f>
        <v>#N/A</v>
      </c>
      <c r="O1268" s="114" t="e">
        <f>VLOOKUP(B1268,fulfillment!L:AN,29,0)</f>
        <v>#N/A</v>
      </c>
      <c r="P1268" s="113"/>
      <c r="Q1268" s="61" t="e">
        <f>VLOOKUP(R1268,映射表!A:G,7,0)</f>
        <v>#N/A</v>
      </c>
      <c r="R1268" s="131"/>
      <c r="S1268" s="131"/>
      <c r="T1268" s="131"/>
      <c r="U1268" s="131"/>
      <c r="V1268" s="131"/>
      <c r="W1268" s="131"/>
      <c r="X1268" s="131"/>
      <c r="Y1268" s="131"/>
      <c r="Z1268" s="131"/>
      <c r="AA1268" s="131"/>
      <c r="AB1268" s="61">
        <f t="shared" si="224"/>
        <v>0</v>
      </c>
      <c r="AE1268" s="132"/>
    </row>
    <row r="1269" spans="1:31" s="61" customFormat="1">
      <c r="A1269" s="61" t="e">
        <f t="shared" si="214"/>
        <v>#N/A</v>
      </c>
      <c r="B1269" s="121">
        <f t="shared" si="215"/>
        <v>0</v>
      </c>
      <c r="C1269" s="117" t="e">
        <f>VLOOKUP(B1269,映射表!A:C,3,0)</f>
        <v>#N/A</v>
      </c>
      <c r="D1269" s="121">
        <f t="shared" si="216"/>
        <v>0</v>
      </c>
      <c r="E1269" s="100">
        <f t="shared" si="217"/>
        <v>0</v>
      </c>
      <c r="F1269" s="121">
        <f t="shared" si="218"/>
        <v>0</v>
      </c>
      <c r="G1269" s="121">
        <f t="shared" si="219"/>
        <v>0</v>
      </c>
      <c r="H1269" s="99" t="e">
        <f>VLOOKUP(C1269,'B2B（ol)'!A:J,10,0)*D1269</f>
        <v>#N/A</v>
      </c>
      <c r="I1269" s="101" t="e">
        <f t="shared" si="220"/>
        <v>#DIV/0!</v>
      </c>
      <c r="J1269" s="101">
        <f t="shared" si="221"/>
        <v>0</v>
      </c>
      <c r="K1269" s="121">
        <f t="shared" si="222"/>
        <v>0</v>
      </c>
      <c r="L1269" s="121" t="e">
        <f>VLOOKUP(C1269,'B2B（ol)'!A:P,16,0)</f>
        <v>#N/A</v>
      </c>
      <c r="M1269" s="117">
        <f t="shared" si="223"/>
        <v>0</v>
      </c>
      <c r="N1269" s="114" t="e">
        <f>VLOOKUP(C1269,'B2B（ol)'!A:K,11,0)</f>
        <v>#N/A</v>
      </c>
      <c r="O1269" s="114" t="e">
        <f>VLOOKUP(B1269,fulfillment!L:AN,29,0)</f>
        <v>#N/A</v>
      </c>
      <c r="P1269" s="113"/>
      <c r="Q1269" s="61" t="e">
        <f>VLOOKUP(R1269,映射表!A:G,7,0)</f>
        <v>#N/A</v>
      </c>
      <c r="R1269" s="131"/>
      <c r="S1269" s="131"/>
      <c r="T1269" s="131"/>
      <c r="U1269" s="131"/>
      <c r="V1269" s="131"/>
      <c r="W1269" s="131"/>
      <c r="X1269" s="131"/>
      <c r="Y1269" s="131"/>
      <c r="Z1269" s="131"/>
      <c r="AA1269" s="131"/>
      <c r="AB1269" s="61">
        <f t="shared" si="224"/>
        <v>0</v>
      </c>
      <c r="AE1269" s="132"/>
    </row>
    <row r="1270" spans="1:31" s="61" customFormat="1">
      <c r="A1270" s="61" t="e">
        <f t="shared" si="214"/>
        <v>#N/A</v>
      </c>
      <c r="B1270" s="121">
        <f t="shared" si="215"/>
        <v>0</v>
      </c>
      <c r="C1270" s="117" t="e">
        <f>VLOOKUP(B1270,映射表!A:C,3,0)</f>
        <v>#N/A</v>
      </c>
      <c r="D1270" s="121">
        <f t="shared" si="216"/>
        <v>0</v>
      </c>
      <c r="E1270" s="100">
        <f t="shared" si="217"/>
        <v>0</v>
      </c>
      <c r="F1270" s="121">
        <f t="shared" si="218"/>
        <v>0</v>
      </c>
      <c r="G1270" s="121">
        <f t="shared" si="219"/>
        <v>0</v>
      </c>
      <c r="H1270" s="99" t="e">
        <f>VLOOKUP(C1270,'B2B（ol)'!A:J,10,0)*D1270</f>
        <v>#N/A</v>
      </c>
      <c r="I1270" s="101" t="e">
        <f t="shared" si="220"/>
        <v>#DIV/0!</v>
      </c>
      <c r="J1270" s="101">
        <f t="shared" si="221"/>
        <v>0</v>
      </c>
      <c r="K1270" s="121">
        <f t="shared" si="222"/>
        <v>0</v>
      </c>
      <c r="L1270" s="121" t="e">
        <f>VLOOKUP(C1270,'B2B（ol)'!A:P,16,0)</f>
        <v>#N/A</v>
      </c>
      <c r="M1270" s="117">
        <f t="shared" si="223"/>
        <v>0</v>
      </c>
      <c r="N1270" s="114" t="e">
        <f>VLOOKUP(C1270,'B2B（ol)'!A:K,11,0)</f>
        <v>#N/A</v>
      </c>
      <c r="O1270" s="114" t="e">
        <f>VLOOKUP(B1270,fulfillment!L:AN,29,0)</f>
        <v>#N/A</v>
      </c>
      <c r="P1270" s="113"/>
      <c r="Q1270" s="61" t="e">
        <f>VLOOKUP(R1270,映射表!A:G,7,0)</f>
        <v>#N/A</v>
      </c>
      <c r="R1270" s="131"/>
      <c r="S1270" s="131"/>
      <c r="T1270" s="131"/>
      <c r="U1270" s="131"/>
      <c r="V1270" s="131"/>
      <c r="W1270" s="131"/>
      <c r="X1270" s="131"/>
      <c r="Y1270" s="131"/>
      <c r="Z1270" s="131"/>
      <c r="AA1270" s="131"/>
      <c r="AB1270" s="61">
        <f t="shared" si="224"/>
        <v>0</v>
      </c>
      <c r="AE1270" s="132"/>
    </row>
    <row r="1271" spans="1:31" s="61" customFormat="1">
      <c r="A1271" s="61" t="e">
        <f t="shared" si="214"/>
        <v>#N/A</v>
      </c>
      <c r="B1271" s="121">
        <f t="shared" si="215"/>
        <v>0</v>
      </c>
      <c r="C1271" s="117" t="e">
        <f>VLOOKUP(B1271,映射表!A:C,3,0)</f>
        <v>#N/A</v>
      </c>
      <c r="D1271" s="121">
        <f t="shared" si="216"/>
        <v>0</v>
      </c>
      <c r="E1271" s="100">
        <f t="shared" si="217"/>
        <v>0</v>
      </c>
      <c r="F1271" s="121">
        <f t="shared" si="218"/>
        <v>0</v>
      </c>
      <c r="G1271" s="121">
        <f t="shared" si="219"/>
        <v>0</v>
      </c>
      <c r="H1271" s="99" t="e">
        <f>VLOOKUP(C1271,'B2B（ol)'!A:J,10,0)*D1271</f>
        <v>#N/A</v>
      </c>
      <c r="I1271" s="101" t="e">
        <f t="shared" si="220"/>
        <v>#DIV/0!</v>
      </c>
      <c r="J1271" s="101">
        <f t="shared" si="221"/>
        <v>0</v>
      </c>
      <c r="K1271" s="121">
        <f t="shared" si="222"/>
        <v>0</v>
      </c>
      <c r="L1271" s="121" t="e">
        <f>VLOOKUP(C1271,'B2B（ol)'!A:P,16,0)</f>
        <v>#N/A</v>
      </c>
      <c r="M1271" s="117">
        <f t="shared" si="223"/>
        <v>0</v>
      </c>
      <c r="N1271" s="114" t="e">
        <f>VLOOKUP(C1271,'B2B（ol)'!A:K,11,0)</f>
        <v>#N/A</v>
      </c>
      <c r="O1271" s="114" t="e">
        <f>VLOOKUP(B1271,fulfillment!L:AN,29,0)</f>
        <v>#N/A</v>
      </c>
      <c r="P1271" s="113"/>
      <c r="Q1271" s="61" t="e">
        <f>VLOOKUP(R1271,映射表!A:G,7,0)</f>
        <v>#N/A</v>
      </c>
      <c r="R1271" s="131"/>
      <c r="S1271" s="131"/>
      <c r="T1271" s="131"/>
      <c r="U1271" s="131"/>
      <c r="V1271" s="131"/>
      <c r="W1271" s="131"/>
      <c r="X1271" s="131"/>
      <c r="Y1271" s="131"/>
      <c r="Z1271" s="131"/>
      <c r="AA1271" s="131"/>
      <c r="AB1271" s="61">
        <f t="shared" si="224"/>
        <v>0</v>
      </c>
      <c r="AE1271" s="132"/>
    </row>
    <row r="1272" spans="1:31" s="61" customFormat="1">
      <c r="A1272" s="61" t="e">
        <f t="shared" si="214"/>
        <v>#N/A</v>
      </c>
      <c r="B1272" s="121">
        <f t="shared" si="215"/>
        <v>0</v>
      </c>
      <c r="C1272" s="117" t="e">
        <f>VLOOKUP(B1272,映射表!A:C,3,0)</f>
        <v>#N/A</v>
      </c>
      <c r="D1272" s="121">
        <f t="shared" si="216"/>
        <v>0</v>
      </c>
      <c r="E1272" s="100">
        <f t="shared" si="217"/>
        <v>0</v>
      </c>
      <c r="F1272" s="121">
        <f t="shared" si="218"/>
        <v>0</v>
      </c>
      <c r="G1272" s="121">
        <f t="shared" si="219"/>
        <v>0</v>
      </c>
      <c r="H1272" s="99" t="e">
        <f>VLOOKUP(C1272,'B2B（ol)'!A:J,10,0)*D1272</f>
        <v>#N/A</v>
      </c>
      <c r="I1272" s="101" t="e">
        <f t="shared" si="220"/>
        <v>#DIV/0!</v>
      </c>
      <c r="J1272" s="101">
        <f t="shared" si="221"/>
        <v>0</v>
      </c>
      <c r="K1272" s="121">
        <f t="shared" si="222"/>
        <v>0</v>
      </c>
      <c r="L1272" s="121" t="e">
        <f>VLOOKUP(C1272,'B2B（ol)'!A:P,16,0)</f>
        <v>#N/A</v>
      </c>
      <c r="M1272" s="117">
        <f t="shared" si="223"/>
        <v>0</v>
      </c>
      <c r="N1272" s="114" t="e">
        <f>VLOOKUP(C1272,'B2B（ol)'!A:K,11,0)</f>
        <v>#N/A</v>
      </c>
      <c r="O1272" s="114" t="e">
        <f>VLOOKUP(B1272,fulfillment!L:AN,29,0)</f>
        <v>#N/A</v>
      </c>
      <c r="P1272" s="113"/>
      <c r="Q1272" s="61" t="e">
        <f>VLOOKUP(R1272,映射表!A:G,7,0)</f>
        <v>#N/A</v>
      </c>
      <c r="R1272" s="131"/>
      <c r="S1272" s="131"/>
      <c r="T1272" s="131"/>
      <c r="U1272" s="131"/>
      <c r="V1272" s="131"/>
      <c r="W1272" s="131"/>
      <c r="X1272" s="131"/>
      <c r="Y1272" s="131"/>
      <c r="Z1272" s="131"/>
      <c r="AA1272" s="131"/>
      <c r="AB1272" s="61">
        <f t="shared" si="224"/>
        <v>0</v>
      </c>
      <c r="AE1272" s="132"/>
    </row>
    <row r="1273" spans="1:31" s="61" customFormat="1">
      <c r="A1273" s="61" t="e">
        <f t="shared" si="214"/>
        <v>#N/A</v>
      </c>
      <c r="B1273" s="121">
        <f t="shared" si="215"/>
        <v>0</v>
      </c>
      <c r="C1273" s="117" t="e">
        <f>VLOOKUP(B1273,映射表!A:C,3,0)</f>
        <v>#N/A</v>
      </c>
      <c r="D1273" s="121">
        <f t="shared" si="216"/>
        <v>0</v>
      </c>
      <c r="E1273" s="100">
        <f t="shared" si="217"/>
        <v>0</v>
      </c>
      <c r="F1273" s="121">
        <f t="shared" si="218"/>
        <v>0</v>
      </c>
      <c r="G1273" s="121">
        <f t="shared" si="219"/>
        <v>0</v>
      </c>
      <c r="H1273" s="99" t="e">
        <f>VLOOKUP(C1273,'B2B（ol)'!A:J,10,0)*D1273</f>
        <v>#N/A</v>
      </c>
      <c r="I1273" s="101" t="e">
        <f t="shared" si="220"/>
        <v>#DIV/0!</v>
      </c>
      <c r="J1273" s="101">
        <f t="shared" si="221"/>
        <v>0</v>
      </c>
      <c r="K1273" s="121">
        <f t="shared" si="222"/>
        <v>0</v>
      </c>
      <c r="L1273" s="121" t="e">
        <f>VLOOKUP(C1273,'B2B（ol)'!A:P,16,0)</f>
        <v>#N/A</v>
      </c>
      <c r="M1273" s="117">
        <f t="shared" si="223"/>
        <v>0</v>
      </c>
      <c r="N1273" s="114" t="e">
        <f>VLOOKUP(C1273,'B2B（ol)'!A:K,11,0)</f>
        <v>#N/A</v>
      </c>
      <c r="O1273" s="114" t="e">
        <f>VLOOKUP(B1273,fulfillment!L:AN,29,0)</f>
        <v>#N/A</v>
      </c>
      <c r="P1273" s="113"/>
      <c r="Q1273" s="61" t="e">
        <f>VLOOKUP(R1273,映射表!A:G,7,0)</f>
        <v>#N/A</v>
      </c>
      <c r="R1273" s="131"/>
      <c r="S1273" s="131"/>
      <c r="T1273" s="131"/>
      <c r="U1273" s="131"/>
      <c r="V1273" s="131"/>
      <c r="W1273" s="131"/>
      <c r="X1273" s="131"/>
      <c r="Y1273" s="131"/>
      <c r="Z1273" s="131"/>
      <c r="AA1273" s="131"/>
      <c r="AB1273" s="61">
        <f t="shared" si="224"/>
        <v>0</v>
      </c>
      <c r="AE1273" s="132"/>
    </row>
    <row r="1274" spans="1:31" s="61" customFormat="1">
      <c r="A1274" s="61" t="e">
        <f t="shared" si="214"/>
        <v>#N/A</v>
      </c>
      <c r="B1274" s="121">
        <f t="shared" si="215"/>
        <v>0</v>
      </c>
      <c r="C1274" s="117" t="e">
        <f>VLOOKUP(B1274,映射表!A:C,3,0)</f>
        <v>#N/A</v>
      </c>
      <c r="D1274" s="121">
        <f t="shared" si="216"/>
        <v>0</v>
      </c>
      <c r="E1274" s="100">
        <f t="shared" si="217"/>
        <v>0</v>
      </c>
      <c r="F1274" s="121">
        <f t="shared" si="218"/>
        <v>0</v>
      </c>
      <c r="G1274" s="121">
        <f t="shared" si="219"/>
        <v>0</v>
      </c>
      <c r="H1274" s="99" t="e">
        <f>VLOOKUP(C1274,'B2B（ol)'!A:J,10,0)*D1274</f>
        <v>#N/A</v>
      </c>
      <c r="I1274" s="101" t="e">
        <f t="shared" si="220"/>
        <v>#DIV/0!</v>
      </c>
      <c r="J1274" s="101">
        <f t="shared" si="221"/>
        <v>0</v>
      </c>
      <c r="K1274" s="121">
        <f t="shared" si="222"/>
        <v>0</v>
      </c>
      <c r="L1274" s="121" t="e">
        <f>VLOOKUP(C1274,'B2B（ol)'!A:P,16,0)</f>
        <v>#N/A</v>
      </c>
      <c r="M1274" s="117">
        <f t="shared" si="223"/>
        <v>0</v>
      </c>
      <c r="N1274" s="114" t="e">
        <f>VLOOKUP(C1274,'B2B（ol)'!A:K,11,0)</f>
        <v>#N/A</v>
      </c>
      <c r="O1274" s="114" t="e">
        <f>VLOOKUP(B1274,fulfillment!L:AN,29,0)</f>
        <v>#N/A</v>
      </c>
      <c r="P1274" s="113"/>
      <c r="Q1274" s="61" t="e">
        <f>VLOOKUP(R1274,映射表!A:G,7,0)</f>
        <v>#N/A</v>
      </c>
      <c r="R1274" s="131"/>
      <c r="S1274" s="131"/>
      <c r="T1274" s="131"/>
      <c r="U1274" s="131"/>
      <c r="V1274" s="131"/>
      <c r="W1274" s="131"/>
      <c r="X1274" s="131"/>
      <c r="Y1274" s="131"/>
      <c r="Z1274" s="131"/>
      <c r="AA1274" s="131"/>
      <c r="AB1274" s="61">
        <f t="shared" si="224"/>
        <v>0</v>
      </c>
      <c r="AE1274" s="132"/>
    </row>
    <row r="1275" spans="1:31" s="61" customFormat="1">
      <c r="A1275" s="61" t="e">
        <f t="shared" si="214"/>
        <v>#N/A</v>
      </c>
      <c r="B1275" s="121">
        <f t="shared" si="215"/>
        <v>0</v>
      </c>
      <c r="C1275" s="117" t="e">
        <f>VLOOKUP(B1275,映射表!A:C,3,0)</f>
        <v>#N/A</v>
      </c>
      <c r="D1275" s="121">
        <f t="shared" si="216"/>
        <v>0</v>
      </c>
      <c r="E1275" s="100">
        <f t="shared" si="217"/>
        <v>0</v>
      </c>
      <c r="F1275" s="121">
        <f t="shared" si="218"/>
        <v>0</v>
      </c>
      <c r="G1275" s="121">
        <f t="shared" si="219"/>
        <v>0</v>
      </c>
      <c r="H1275" s="99" t="e">
        <f>VLOOKUP(C1275,'B2B（ol)'!A:J,10,0)*D1275</f>
        <v>#N/A</v>
      </c>
      <c r="I1275" s="101" t="e">
        <f t="shared" si="220"/>
        <v>#DIV/0!</v>
      </c>
      <c r="J1275" s="101">
        <f t="shared" si="221"/>
        <v>0</v>
      </c>
      <c r="K1275" s="121">
        <f t="shared" si="222"/>
        <v>0</v>
      </c>
      <c r="L1275" s="121" t="e">
        <f>VLOOKUP(C1275,'B2B（ol)'!A:P,16,0)</f>
        <v>#N/A</v>
      </c>
      <c r="M1275" s="117">
        <f t="shared" si="223"/>
        <v>0</v>
      </c>
      <c r="N1275" s="114" t="e">
        <f>VLOOKUP(C1275,'B2B（ol)'!A:K,11,0)</f>
        <v>#N/A</v>
      </c>
      <c r="O1275" s="114" t="e">
        <f>VLOOKUP(B1275,fulfillment!L:AN,29,0)</f>
        <v>#N/A</v>
      </c>
      <c r="P1275" s="113"/>
      <c r="Q1275" s="61" t="e">
        <f>VLOOKUP(R1275,映射表!A:G,7,0)</f>
        <v>#N/A</v>
      </c>
      <c r="R1275" s="131"/>
      <c r="S1275" s="131"/>
      <c r="T1275" s="131"/>
      <c r="U1275" s="131"/>
      <c r="V1275" s="131"/>
      <c r="W1275" s="131"/>
      <c r="X1275" s="131"/>
      <c r="Y1275" s="131"/>
      <c r="Z1275" s="131"/>
      <c r="AA1275" s="131"/>
      <c r="AB1275" s="61">
        <f t="shared" si="224"/>
        <v>0</v>
      </c>
      <c r="AE1275" s="132"/>
    </row>
    <row r="1276" spans="1:31" s="61" customFormat="1">
      <c r="A1276" s="61" t="e">
        <f t="shared" si="214"/>
        <v>#N/A</v>
      </c>
      <c r="B1276" s="121">
        <f t="shared" si="215"/>
        <v>0</v>
      </c>
      <c r="C1276" s="117" t="e">
        <f>VLOOKUP(B1276,映射表!A:C,3,0)</f>
        <v>#N/A</v>
      </c>
      <c r="D1276" s="121">
        <f t="shared" si="216"/>
        <v>0</v>
      </c>
      <c r="E1276" s="100">
        <f t="shared" si="217"/>
        <v>0</v>
      </c>
      <c r="F1276" s="121">
        <f t="shared" si="218"/>
        <v>0</v>
      </c>
      <c r="G1276" s="121">
        <f t="shared" si="219"/>
        <v>0</v>
      </c>
      <c r="H1276" s="99" t="e">
        <f>VLOOKUP(C1276,'B2B（ol)'!A:J,10,0)*D1276</f>
        <v>#N/A</v>
      </c>
      <c r="I1276" s="101" t="e">
        <f t="shared" si="220"/>
        <v>#DIV/0!</v>
      </c>
      <c r="J1276" s="101">
        <f t="shared" si="221"/>
        <v>0</v>
      </c>
      <c r="K1276" s="121">
        <f t="shared" si="222"/>
        <v>0</v>
      </c>
      <c r="L1276" s="121" t="e">
        <f>VLOOKUP(C1276,'B2B（ol)'!A:P,16,0)</f>
        <v>#N/A</v>
      </c>
      <c r="M1276" s="117">
        <f t="shared" si="223"/>
        <v>0</v>
      </c>
      <c r="N1276" s="114" t="e">
        <f>VLOOKUP(C1276,'B2B（ol)'!A:K,11,0)</f>
        <v>#N/A</v>
      </c>
      <c r="O1276" s="114" t="e">
        <f>VLOOKUP(B1276,fulfillment!L:AN,29,0)</f>
        <v>#N/A</v>
      </c>
      <c r="P1276" s="113"/>
      <c r="Q1276" s="61" t="e">
        <f>VLOOKUP(R1276,映射表!A:G,7,0)</f>
        <v>#N/A</v>
      </c>
      <c r="R1276" s="131"/>
      <c r="S1276" s="131"/>
      <c r="T1276" s="131"/>
      <c r="U1276" s="131"/>
      <c r="V1276" s="131"/>
      <c r="W1276" s="131"/>
      <c r="X1276" s="131"/>
      <c r="Y1276" s="131"/>
      <c r="Z1276" s="131"/>
      <c r="AA1276" s="131"/>
      <c r="AB1276" s="61">
        <f t="shared" si="224"/>
        <v>0</v>
      </c>
      <c r="AE1276" s="132"/>
    </row>
    <row r="1277" spans="1:31" s="61" customFormat="1">
      <c r="A1277" s="61" t="e">
        <f t="shared" si="214"/>
        <v>#N/A</v>
      </c>
      <c r="B1277" s="121">
        <f t="shared" si="215"/>
        <v>0</v>
      </c>
      <c r="C1277" s="117" t="e">
        <f>VLOOKUP(B1277,映射表!A:C,3,0)</f>
        <v>#N/A</v>
      </c>
      <c r="D1277" s="121">
        <f t="shared" si="216"/>
        <v>0</v>
      </c>
      <c r="E1277" s="100">
        <f t="shared" si="217"/>
        <v>0</v>
      </c>
      <c r="F1277" s="121">
        <f t="shared" si="218"/>
        <v>0</v>
      </c>
      <c r="G1277" s="121">
        <f t="shared" si="219"/>
        <v>0</v>
      </c>
      <c r="H1277" s="99" t="e">
        <f>VLOOKUP(C1277,'B2B（ol)'!A:J,10,0)*D1277</f>
        <v>#N/A</v>
      </c>
      <c r="I1277" s="101" t="e">
        <f t="shared" si="220"/>
        <v>#DIV/0!</v>
      </c>
      <c r="J1277" s="101">
        <f t="shared" si="221"/>
        <v>0</v>
      </c>
      <c r="K1277" s="121">
        <f t="shared" si="222"/>
        <v>0</v>
      </c>
      <c r="L1277" s="121" t="e">
        <f>VLOOKUP(C1277,'B2B（ol)'!A:P,16,0)</f>
        <v>#N/A</v>
      </c>
      <c r="M1277" s="117">
        <f t="shared" si="223"/>
        <v>0</v>
      </c>
      <c r="N1277" s="114" t="e">
        <f>VLOOKUP(C1277,'B2B（ol)'!A:K,11,0)</f>
        <v>#N/A</v>
      </c>
      <c r="O1277" s="114" t="e">
        <f>VLOOKUP(B1277,fulfillment!L:AN,29,0)</f>
        <v>#N/A</v>
      </c>
      <c r="P1277" s="113"/>
      <c r="Q1277" s="61" t="e">
        <f>VLOOKUP(R1277,映射表!A:G,7,0)</f>
        <v>#N/A</v>
      </c>
      <c r="R1277" s="131"/>
      <c r="S1277" s="131"/>
      <c r="T1277" s="131"/>
      <c r="U1277" s="131"/>
      <c r="V1277" s="131"/>
      <c r="W1277" s="131"/>
      <c r="X1277" s="131"/>
      <c r="Y1277" s="131"/>
      <c r="Z1277" s="131"/>
      <c r="AA1277" s="131"/>
      <c r="AB1277" s="61">
        <f t="shared" si="224"/>
        <v>0</v>
      </c>
      <c r="AE1277" s="132"/>
    </row>
    <row r="1278" spans="1:31" s="61" customFormat="1">
      <c r="A1278" s="61" t="e">
        <f t="shared" si="214"/>
        <v>#N/A</v>
      </c>
      <c r="B1278" s="121">
        <f t="shared" si="215"/>
        <v>0</v>
      </c>
      <c r="C1278" s="117" t="e">
        <f>VLOOKUP(B1278,映射表!A:C,3,0)</f>
        <v>#N/A</v>
      </c>
      <c r="D1278" s="121">
        <f t="shared" si="216"/>
        <v>0</v>
      </c>
      <c r="E1278" s="100">
        <f t="shared" si="217"/>
        <v>0</v>
      </c>
      <c r="F1278" s="121">
        <f t="shared" si="218"/>
        <v>0</v>
      </c>
      <c r="G1278" s="121">
        <f t="shared" si="219"/>
        <v>0</v>
      </c>
      <c r="H1278" s="99" t="e">
        <f>VLOOKUP(C1278,'B2B（ol)'!A:J,10,0)*D1278</f>
        <v>#N/A</v>
      </c>
      <c r="I1278" s="101" t="e">
        <f t="shared" si="220"/>
        <v>#DIV/0!</v>
      </c>
      <c r="J1278" s="101">
        <f t="shared" si="221"/>
        <v>0</v>
      </c>
      <c r="K1278" s="121">
        <f t="shared" si="222"/>
        <v>0</v>
      </c>
      <c r="L1278" s="121" t="e">
        <f>VLOOKUP(C1278,'B2B（ol)'!A:P,16,0)</f>
        <v>#N/A</v>
      </c>
      <c r="M1278" s="117">
        <f t="shared" si="223"/>
        <v>0</v>
      </c>
      <c r="N1278" s="114" t="e">
        <f>VLOOKUP(C1278,'B2B（ol)'!A:K,11,0)</f>
        <v>#N/A</v>
      </c>
      <c r="O1278" s="114" t="e">
        <f>VLOOKUP(B1278,fulfillment!L:AN,29,0)</f>
        <v>#N/A</v>
      </c>
      <c r="P1278" s="113"/>
      <c r="Q1278" s="61" t="e">
        <f>VLOOKUP(R1278,映射表!A:G,7,0)</f>
        <v>#N/A</v>
      </c>
      <c r="R1278" s="131"/>
      <c r="S1278" s="131"/>
      <c r="T1278" s="131"/>
      <c r="U1278" s="131"/>
      <c r="V1278" s="131"/>
      <c r="W1278" s="131"/>
      <c r="X1278" s="131"/>
      <c r="Y1278" s="131"/>
      <c r="Z1278" s="131"/>
      <c r="AA1278" s="131"/>
      <c r="AB1278" s="61">
        <f t="shared" si="224"/>
        <v>0</v>
      </c>
      <c r="AE1278" s="132"/>
    </row>
    <row r="1279" spans="1:31" s="61" customFormat="1">
      <c r="A1279" s="61" t="e">
        <f t="shared" si="214"/>
        <v>#N/A</v>
      </c>
      <c r="B1279" s="121">
        <f t="shared" si="215"/>
        <v>0</v>
      </c>
      <c r="C1279" s="117" t="e">
        <f>VLOOKUP(B1279,映射表!A:C,3,0)</f>
        <v>#N/A</v>
      </c>
      <c r="D1279" s="121">
        <f t="shared" si="216"/>
        <v>0</v>
      </c>
      <c r="E1279" s="100">
        <f t="shared" si="217"/>
        <v>0</v>
      </c>
      <c r="F1279" s="121">
        <f t="shared" si="218"/>
        <v>0</v>
      </c>
      <c r="G1279" s="121">
        <f t="shared" si="219"/>
        <v>0</v>
      </c>
      <c r="H1279" s="99" t="e">
        <f>VLOOKUP(C1279,'B2B（ol)'!A:J,10,0)*D1279</f>
        <v>#N/A</v>
      </c>
      <c r="I1279" s="101" t="e">
        <f t="shared" si="220"/>
        <v>#DIV/0!</v>
      </c>
      <c r="J1279" s="101">
        <f t="shared" si="221"/>
        <v>0</v>
      </c>
      <c r="K1279" s="121">
        <f t="shared" si="222"/>
        <v>0</v>
      </c>
      <c r="L1279" s="121" t="e">
        <f>VLOOKUP(C1279,'B2B（ol)'!A:P,16,0)</f>
        <v>#N/A</v>
      </c>
      <c r="M1279" s="117">
        <f t="shared" si="223"/>
        <v>0</v>
      </c>
      <c r="N1279" s="114" t="e">
        <f>VLOOKUP(C1279,'B2B（ol)'!A:K,11,0)</f>
        <v>#N/A</v>
      </c>
      <c r="O1279" s="114" t="e">
        <f>VLOOKUP(B1279,fulfillment!L:AN,29,0)</f>
        <v>#N/A</v>
      </c>
      <c r="P1279" s="113"/>
      <c r="Q1279" s="61" t="e">
        <f>VLOOKUP(R1279,映射表!A:G,7,0)</f>
        <v>#N/A</v>
      </c>
      <c r="R1279" s="131"/>
      <c r="S1279" s="131"/>
      <c r="T1279" s="131"/>
      <c r="U1279" s="131"/>
      <c r="V1279" s="131"/>
      <c r="W1279" s="131"/>
      <c r="X1279" s="131"/>
      <c r="Y1279" s="131"/>
      <c r="Z1279" s="131"/>
      <c r="AA1279" s="131"/>
      <c r="AB1279" s="61">
        <f t="shared" si="224"/>
        <v>0</v>
      </c>
      <c r="AE1279" s="132"/>
    </row>
    <row r="1280" spans="1:31" s="61" customFormat="1">
      <c r="A1280" s="61" t="e">
        <f t="shared" si="214"/>
        <v>#N/A</v>
      </c>
      <c r="B1280" s="121">
        <f t="shared" si="215"/>
        <v>0</v>
      </c>
      <c r="C1280" s="117" t="e">
        <f>VLOOKUP(B1280,映射表!A:C,3,0)</f>
        <v>#N/A</v>
      </c>
      <c r="D1280" s="121">
        <f t="shared" si="216"/>
        <v>0</v>
      </c>
      <c r="E1280" s="100">
        <f t="shared" si="217"/>
        <v>0</v>
      </c>
      <c r="F1280" s="121">
        <f t="shared" si="218"/>
        <v>0</v>
      </c>
      <c r="G1280" s="121">
        <f t="shared" si="219"/>
        <v>0</v>
      </c>
      <c r="H1280" s="99" t="e">
        <f>VLOOKUP(C1280,'B2B（ol)'!A:J,10,0)*D1280</f>
        <v>#N/A</v>
      </c>
      <c r="I1280" s="101" t="e">
        <f t="shared" si="220"/>
        <v>#DIV/0!</v>
      </c>
      <c r="J1280" s="101">
        <f t="shared" si="221"/>
        <v>0</v>
      </c>
      <c r="K1280" s="121">
        <f t="shared" si="222"/>
        <v>0</v>
      </c>
      <c r="L1280" s="121" t="e">
        <f>VLOOKUP(C1280,'B2B（ol)'!A:P,16,0)</f>
        <v>#N/A</v>
      </c>
      <c r="M1280" s="117">
        <f t="shared" si="223"/>
        <v>0</v>
      </c>
      <c r="N1280" s="114" t="e">
        <f>VLOOKUP(C1280,'B2B（ol)'!A:K,11,0)</f>
        <v>#N/A</v>
      </c>
      <c r="O1280" s="114" t="e">
        <f>VLOOKUP(B1280,fulfillment!L:AN,29,0)</f>
        <v>#N/A</v>
      </c>
      <c r="P1280" s="113"/>
      <c r="Q1280" s="61" t="e">
        <f>VLOOKUP(R1280,映射表!A:G,7,0)</f>
        <v>#N/A</v>
      </c>
      <c r="R1280" s="131"/>
      <c r="S1280" s="131"/>
      <c r="T1280" s="131"/>
      <c r="U1280" s="131"/>
      <c r="V1280" s="131"/>
      <c r="W1280" s="131"/>
      <c r="X1280" s="131"/>
      <c r="Y1280" s="131"/>
      <c r="Z1280" s="131"/>
      <c r="AA1280" s="131"/>
      <c r="AB1280" s="61">
        <f t="shared" si="224"/>
        <v>0</v>
      </c>
      <c r="AE1280" s="132"/>
    </row>
    <row r="1281" spans="1:31" s="61" customFormat="1">
      <c r="A1281" s="61" t="e">
        <f t="shared" si="214"/>
        <v>#N/A</v>
      </c>
      <c r="B1281" s="121">
        <f t="shared" si="215"/>
        <v>0</v>
      </c>
      <c r="C1281" s="117" t="e">
        <f>VLOOKUP(B1281,映射表!A:C,3,0)</f>
        <v>#N/A</v>
      </c>
      <c r="D1281" s="121">
        <f t="shared" si="216"/>
        <v>0</v>
      </c>
      <c r="E1281" s="100">
        <f t="shared" si="217"/>
        <v>0</v>
      </c>
      <c r="F1281" s="121">
        <f t="shared" si="218"/>
        <v>0</v>
      </c>
      <c r="G1281" s="121">
        <f t="shared" si="219"/>
        <v>0</v>
      </c>
      <c r="H1281" s="99" t="e">
        <f>VLOOKUP(C1281,'B2B（ol)'!A:J,10,0)*D1281</f>
        <v>#N/A</v>
      </c>
      <c r="I1281" s="101" t="e">
        <f t="shared" si="220"/>
        <v>#DIV/0!</v>
      </c>
      <c r="J1281" s="101">
        <f t="shared" si="221"/>
        <v>0</v>
      </c>
      <c r="K1281" s="121">
        <f t="shared" si="222"/>
        <v>0</v>
      </c>
      <c r="L1281" s="121" t="e">
        <f>VLOOKUP(C1281,'B2B（ol)'!A:P,16,0)</f>
        <v>#N/A</v>
      </c>
      <c r="M1281" s="117">
        <f t="shared" si="223"/>
        <v>0</v>
      </c>
      <c r="N1281" s="114" t="e">
        <f>VLOOKUP(C1281,'B2B（ol)'!A:K,11,0)</f>
        <v>#N/A</v>
      </c>
      <c r="O1281" s="114" t="e">
        <f>VLOOKUP(B1281,fulfillment!L:AN,29,0)</f>
        <v>#N/A</v>
      </c>
      <c r="P1281" s="113"/>
      <c r="Q1281" s="61" t="e">
        <f>VLOOKUP(R1281,映射表!A:G,7,0)</f>
        <v>#N/A</v>
      </c>
      <c r="R1281" s="131"/>
      <c r="S1281" s="131"/>
      <c r="T1281" s="131"/>
      <c r="U1281" s="131"/>
      <c r="V1281" s="131"/>
      <c r="W1281" s="131"/>
      <c r="X1281" s="131"/>
      <c r="Y1281" s="131"/>
      <c r="Z1281" s="131"/>
      <c r="AA1281" s="131"/>
      <c r="AB1281" s="61">
        <f t="shared" si="224"/>
        <v>0</v>
      </c>
      <c r="AE1281" s="132"/>
    </row>
    <row r="1282" spans="1:31" s="61" customFormat="1">
      <c r="A1282" s="61" t="e">
        <f t="shared" ref="A1282:A1284" si="225">Q1282</f>
        <v>#N/A</v>
      </c>
      <c r="B1282" s="121">
        <f t="shared" ref="B1282:B1284" si="226">R1282</f>
        <v>0</v>
      </c>
      <c r="C1282" s="117" t="e">
        <f>VLOOKUP(B1282,映射表!A:C,3,0)</f>
        <v>#N/A</v>
      </c>
      <c r="D1282" s="121">
        <f t="shared" si="216"/>
        <v>0</v>
      </c>
      <c r="E1282" s="100">
        <f t="shared" si="217"/>
        <v>0</v>
      </c>
      <c r="F1282" s="121">
        <f t="shared" si="218"/>
        <v>0</v>
      </c>
      <c r="G1282" s="121">
        <f t="shared" si="219"/>
        <v>0</v>
      </c>
      <c r="H1282" s="99" t="e">
        <f>VLOOKUP(C1282,'B2B（ol)'!A:J,10,0)*D1282</f>
        <v>#N/A</v>
      </c>
      <c r="I1282" s="101" t="e">
        <f t="shared" si="220"/>
        <v>#DIV/0!</v>
      </c>
      <c r="J1282" s="101">
        <f t="shared" si="221"/>
        <v>0</v>
      </c>
      <c r="K1282" s="121">
        <f t="shared" si="222"/>
        <v>0</v>
      </c>
      <c r="L1282" s="121" t="e">
        <f>VLOOKUP(C1282,'B2B（ol)'!A:P,16,0)</f>
        <v>#N/A</v>
      </c>
      <c r="M1282" s="117">
        <f t="shared" si="223"/>
        <v>0</v>
      </c>
      <c r="N1282" s="114" t="e">
        <f>VLOOKUP(C1282,'B2B（ol)'!A:K,11,0)</f>
        <v>#N/A</v>
      </c>
      <c r="O1282" s="114" t="e">
        <f>VLOOKUP(B1282,fulfillment!L:AN,29,0)</f>
        <v>#N/A</v>
      </c>
      <c r="P1282" s="113"/>
      <c r="Q1282" s="61" t="e">
        <f>VLOOKUP(R1282,映射表!A:G,7,0)</f>
        <v>#N/A</v>
      </c>
      <c r="R1282" s="131"/>
      <c r="S1282" s="131"/>
      <c r="T1282" s="131"/>
      <c r="U1282" s="131"/>
      <c r="V1282" s="131"/>
      <c r="W1282" s="131"/>
      <c r="X1282" s="131"/>
      <c r="Y1282" s="131"/>
      <c r="Z1282" s="131"/>
      <c r="AA1282" s="131"/>
      <c r="AB1282" s="61">
        <f t="shared" si="224"/>
        <v>0</v>
      </c>
      <c r="AE1282" s="132"/>
    </row>
    <row r="1283" spans="1:31" s="61" customFormat="1">
      <c r="A1283" s="61" t="e">
        <f t="shared" si="225"/>
        <v>#N/A</v>
      </c>
      <c r="B1283" s="121">
        <f t="shared" si="226"/>
        <v>0</v>
      </c>
      <c r="C1283" s="117" t="e">
        <f>VLOOKUP(B1283,映射表!A:C,3,0)</f>
        <v>#N/A</v>
      </c>
      <c r="D1283" s="121">
        <f t="shared" si="216"/>
        <v>0</v>
      </c>
      <c r="E1283" s="100">
        <f t="shared" si="217"/>
        <v>0</v>
      </c>
      <c r="F1283" s="121">
        <f t="shared" si="218"/>
        <v>0</v>
      </c>
      <c r="G1283" s="121">
        <f t="shared" si="219"/>
        <v>0</v>
      </c>
      <c r="H1283" s="99" t="e">
        <f>VLOOKUP(C1283,'B2B（ol)'!A:J,10,0)*D1283</f>
        <v>#N/A</v>
      </c>
      <c r="I1283" s="101" t="e">
        <f t="shared" si="220"/>
        <v>#DIV/0!</v>
      </c>
      <c r="J1283" s="101">
        <f t="shared" si="221"/>
        <v>0</v>
      </c>
      <c r="K1283" s="121">
        <f t="shared" si="222"/>
        <v>0</v>
      </c>
      <c r="L1283" s="121" t="e">
        <f>VLOOKUP(C1283,'B2B（ol)'!A:P,16,0)</f>
        <v>#N/A</v>
      </c>
      <c r="M1283" s="117">
        <f t="shared" si="223"/>
        <v>0</v>
      </c>
      <c r="N1283" s="114" t="e">
        <f>VLOOKUP(C1283,'B2B（ol)'!A:K,11,0)</f>
        <v>#N/A</v>
      </c>
      <c r="O1283" s="114" t="e">
        <f>VLOOKUP(B1283,fulfillment!L:AN,29,0)</f>
        <v>#N/A</v>
      </c>
      <c r="P1283" s="113"/>
      <c r="Q1283" s="61" t="e">
        <f>VLOOKUP(R1283,映射表!A:G,7,0)</f>
        <v>#N/A</v>
      </c>
      <c r="R1283" s="131"/>
      <c r="S1283" s="131"/>
      <c r="T1283" s="131"/>
      <c r="U1283" s="131"/>
      <c r="V1283" s="131"/>
      <c r="W1283" s="131"/>
      <c r="X1283" s="131"/>
      <c r="Y1283" s="131"/>
      <c r="Z1283" s="131"/>
      <c r="AA1283" s="131"/>
      <c r="AB1283" s="61">
        <f t="shared" si="224"/>
        <v>0</v>
      </c>
      <c r="AE1283" s="132"/>
    </row>
    <row r="1284" spans="1:31" s="61" customFormat="1">
      <c r="A1284" s="61" t="e">
        <f t="shared" si="225"/>
        <v>#N/A</v>
      </c>
      <c r="B1284" s="121">
        <f t="shared" si="226"/>
        <v>0</v>
      </c>
      <c r="C1284" s="117" t="e">
        <f>VLOOKUP(B1284,映射表!A:C,3,0)</f>
        <v>#N/A</v>
      </c>
      <c r="D1284" s="121">
        <f>U1284</f>
        <v>0</v>
      </c>
      <c r="E1284" s="100">
        <f>IFERROR(W1284/D1284,0)*D1284</f>
        <v>0</v>
      </c>
      <c r="F1284" s="121">
        <f>IFERROR(Y1284/D1284,0)*D1284</f>
        <v>0</v>
      </c>
      <c r="G1284" s="121">
        <f>IFERROR(IF((E1284+F1284)&gt;200,(E1284+F1284-200)*0.9+200*0.85,(E1284+F1284)*0.85),0)</f>
        <v>0</v>
      </c>
      <c r="H1284" s="99" t="e">
        <f>VLOOKUP(C1284,'B2B（ol)'!A:J,10,0)*D1284</f>
        <v>#N/A</v>
      </c>
      <c r="I1284" s="101" t="e">
        <f>(M1284*0.05/D1284)*D1284</f>
        <v>#DIV/0!</v>
      </c>
      <c r="J1284" s="101">
        <f>IFERROR((G1284-H1284-(I1284/D1284))/(E1284+F1284),0)</f>
        <v>0</v>
      </c>
      <c r="K1284" s="121">
        <f>IFERROR((G1284-H1284-I1284),0)</f>
        <v>0</v>
      </c>
      <c r="L1284" s="121" t="e">
        <f>VLOOKUP(C1284,'B2B（ol)'!A:P,16,0)</f>
        <v>#N/A</v>
      </c>
      <c r="M1284" s="117">
        <f>(E1284+F1284)</f>
        <v>0</v>
      </c>
      <c r="N1284" s="114" t="e">
        <f>VLOOKUP(C1284,'B2B（ol)'!A:K,11,0)</f>
        <v>#N/A</v>
      </c>
      <c r="O1284" s="114" t="e">
        <f>VLOOKUP(B1284,fulfillment!L:AN,29,0)</f>
        <v>#N/A</v>
      </c>
      <c r="P1284" s="113"/>
      <c r="Q1284" s="61" t="e">
        <f>VLOOKUP(R1284,映射表!A:G,7,0)</f>
        <v>#N/A</v>
      </c>
      <c r="R1284" s="131"/>
      <c r="S1284" s="131"/>
      <c r="T1284" s="131"/>
      <c r="U1284" s="131"/>
      <c r="V1284" s="131"/>
      <c r="W1284" s="131"/>
      <c r="X1284" s="131"/>
      <c r="Y1284" s="131"/>
      <c r="Z1284" s="131"/>
      <c r="AA1284" s="131"/>
      <c r="AB1284" s="61">
        <f t="shared" si="224"/>
        <v>0</v>
      </c>
      <c r="AE1284" s="132"/>
    </row>
    <row r="1285" spans="1:31" s="61" customFormat="1">
      <c r="B1285" s="124"/>
      <c r="C1285" s="114"/>
      <c r="D1285" s="124"/>
      <c r="E1285" s="60"/>
      <c r="F1285" s="124"/>
      <c r="G1285" s="124"/>
      <c r="H1285" s="113"/>
      <c r="I1285" s="125"/>
      <c r="J1285" s="125"/>
      <c r="K1285" s="124"/>
      <c r="L1285" s="124"/>
      <c r="M1285" s="114"/>
      <c r="N1285" s="114"/>
      <c r="O1285" s="114"/>
      <c r="P1285" s="113"/>
      <c r="R1285" s="131"/>
      <c r="S1285" s="131"/>
      <c r="T1285" s="131"/>
      <c r="U1285" s="131"/>
      <c r="V1285" s="131"/>
      <c r="W1285" s="131"/>
      <c r="X1285" s="131"/>
      <c r="Y1285" s="131"/>
      <c r="Z1285" s="131"/>
      <c r="AA1285" s="131"/>
      <c r="AE1285" s="132"/>
    </row>
    <row r="1286" spans="1:31" s="61" customFormat="1" ht="14" customHeight="1">
      <c r="B1286" s="124"/>
      <c r="C1286" s="114"/>
      <c r="D1286" s="124"/>
      <c r="E1286" s="60"/>
      <c r="F1286" s="124"/>
      <c r="G1286" s="124"/>
      <c r="H1286" s="113"/>
      <c r="I1286" s="125"/>
      <c r="J1286" s="125"/>
      <c r="K1286" s="124"/>
      <c r="L1286" s="124"/>
      <c r="M1286" s="114"/>
      <c r="N1286" s="114"/>
      <c r="O1286" s="114"/>
      <c r="P1286" s="113"/>
      <c r="R1286" s="131"/>
      <c r="S1286" s="131"/>
      <c r="T1286" s="131"/>
      <c r="U1286" s="131"/>
      <c r="V1286" s="131"/>
      <c r="W1286" s="131"/>
      <c r="X1286" s="131"/>
      <c r="Y1286" s="131"/>
      <c r="Z1286" s="131"/>
      <c r="AA1286" s="131"/>
      <c r="AE1286" s="132"/>
    </row>
    <row r="1287" spans="1:31" s="61" customFormat="1" ht="15" customHeight="1">
      <c r="A1287" s="60"/>
      <c r="B1287" s="113"/>
      <c r="C1287" s="114"/>
      <c r="D1287" s="114"/>
      <c r="E1287" s="114"/>
      <c r="F1287" s="114"/>
      <c r="G1287" s="114"/>
      <c r="H1287" s="114"/>
      <c r="I1287" s="114"/>
      <c r="J1287" s="114"/>
      <c r="K1287" s="114"/>
      <c r="L1287" s="114"/>
      <c r="M1287" s="113"/>
      <c r="O1287" s="114"/>
      <c r="P1287" s="114"/>
      <c r="Q1287" s="114"/>
      <c r="R1287" s="113"/>
      <c r="S1287" s="114"/>
      <c r="T1287" s="114"/>
    </row>
    <row r="1288" spans="1:31" s="61" customFormat="1" ht="16" customHeight="1">
      <c r="A1288" s="60"/>
      <c r="B1288" s="114"/>
      <c r="C1288" s="134" t="s">
        <v>5</v>
      </c>
      <c r="D1288" s="135" t="s">
        <v>26164</v>
      </c>
      <c r="E1288" s="135" t="s">
        <v>26162</v>
      </c>
      <c r="F1288" s="135" t="s">
        <v>26165</v>
      </c>
      <c r="G1288" s="135" t="s">
        <v>26166</v>
      </c>
      <c r="H1288" s="135" t="s">
        <v>26167</v>
      </c>
      <c r="I1288" s="135" t="s">
        <v>26168</v>
      </c>
      <c r="J1288" s="135" t="s">
        <v>26169</v>
      </c>
      <c r="K1288" s="136" t="s">
        <v>26170</v>
      </c>
      <c r="L1288" s="114"/>
      <c r="M1288" s="134" t="s">
        <v>8</v>
      </c>
      <c r="N1288" s="135" t="s">
        <v>26164</v>
      </c>
      <c r="O1288" s="135" t="s">
        <v>26162</v>
      </c>
      <c r="P1288" s="135" t="s">
        <v>26165</v>
      </c>
      <c r="Q1288" s="135" t="s">
        <v>26166</v>
      </c>
      <c r="R1288" s="135" t="s">
        <v>26167</v>
      </c>
      <c r="S1288" s="135" t="s">
        <v>26168</v>
      </c>
      <c r="T1288" s="135" t="s">
        <v>26169</v>
      </c>
      <c r="U1288" s="136" t="s">
        <v>26170</v>
      </c>
      <c r="W1288" s="134" t="s">
        <v>10</v>
      </c>
      <c r="X1288" s="135" t="s">
        <v>26164</v>
      </c>
      <c r="Y1288" s="135" t="s">
        <v>26162</v>
      </c>
      <c r="Z1288" s="135" t="s">
        <v>26165</v>
      </c>
      <c r="AA1288" s="135" t="s">
        <v>26166</v>
      </c>
      <c r="AB1288" s="135" t="s">
        <v>26167</v>
      </c>
      <c r="AC1288" s="135" t="s">
        <v>26168</v>
      </c>
      <c r="AD1288" s="135" t="s">
        <v>26169</v>
      </c>
      <c r="AE1288" s="136" t="s">
        <v>26170</v>
      </c>
    </row>
    <row r="1289" spans="1:31" s="61" customFormat="1" ht="15" customHeight="1">
      <c r="A1289" s="60"/>
      <c r="B1289" s="114"/>
      <c r="C1289" s="101" t="s">
        <v>7</v>
      </c>
      <c r="D1289" s="101">
        <f>SUMIFS(D:D,A:A,C1289,O:O,"无忧无虑")</f>
        <v>0</v>
      </c>
      <c r="E1289" s="101">
        <f>SUMIFS(M:M,A:A,C1289,O:O,"无忧无虑")</f>
        <v>0</v>
      </c>
      <c r="F1289" s="101">
        <f>SUMIFS(K:K,A:A,C1289,O:O,"无忧无虑")</f>
        <v>0</v>
      </c>
      <c r="G1289" s="101">
        <f>SUMIFS(广告!M:M,广告!N:N,C1289,广告!P:P,"无忧无虑")</f>
        <v>0</v>
      </c>
      <c r="H1289" s="101">
        <f>F1289-G1289</f>
        <v>0</v>
      </c>
      <c r="I1289" s="101">
        <f>模板P!E1474</f>
        <v>0</v>
      </c>
      <c r="J1289" s="101">
        <f>SUMIFS(payments!AC:AC,payments!C:C,J1288,payments!AE:AE,C1289,payments!AG:AG,"无忧无虑")</f>
        <v>0</v>
      </c>
      <c r="K1289" s="101">
        <f>模板P!G1474</f>
        <v>0</v>
      </c>
      <c r="L1289" s="137"/>
      <c r="M1289" s="101" t="s">
        <v>7</v>
      </c>
      <c r="N1289" s="101">
        <f>SUMIFS(D:D,A:A,M1289,O:O,"AN")</f>
        <v>0</v>
      </c>
      <c r="O1289" s="101">
        <f>SUMIFS(M:M,A:A,M1289,O:O,"AN")</f>
        <v>0</v>
      </c>
      <c r="P1289" s="101">
        <f>SUMIFS(K:K,A:A,M1289,O:O,"AN")</f>
        <v>0</v>
      </c>
      <c r="Q1289" s="101">
        <f>SUMIFS(广告!M:M,广告!N:N,M1289,广告!P:P,"AN")</f>
        <v>0</v>
      </c>
      <c r="R1289" s="101">
        <f>P1289-Q1289</f>
        <v>0</v>
      </c>
      <c r="S1289" s="101">
        <f>模板P!K1474</f>
        <v>0</v>
      </c>
      <c r="T1289" s="101">
        <f>SUMIFS(payments!AC:AC,payments!C:C,T1288,payments!AE:AE,M1289,payments!AG:AG,"AN")</f>
        <v>0</v>
      </c>
      <c r="U1289" s="101">
        <f>模板P!M1474</f>
        <v>0</v>
      </c>
      <c r="W1289" s="101" t="s">
        <v>7</v>
      </c>
      <c r="X1289" s="101">
        <f>SUMIFS(D:D,A:A,W1289,O:O,"OYU")</f>
        <v>0</v>
      </c>
      <c r="Y1289" s="101">
        <f>SUMIFS(M:M,A:A,W1289,O:O,"OYU")</f>
        <v>0</v>
      </c>
      <c r="Z1289" s="101">
        <f>SUMIFS(K:K,A:A,W1289,O:O,"OYU")</f>
        <v>0</v>
      </c>
      <c r="AA1289" s="101">
        <f>SUMIFS(广告!M:M,广告!N:N,W1289,广告!P:P,"OYU")</f>
        <v>0</v>
      </c>
      <c r="AB1289" s="101">
        <f>Z1289-AA1289</f>
        <v>0</v>
      </c>
      <c r="AC1289" s="101">
        <f>模板P!Q1474</f>
        <v>0</v>
      </c>
      <c r="AD1289" s="101">
        <f>SUMIFS(payments!AB:AB,payments!C:C,AD1288,payments!AE:AE,W1289,payments!AG:AG,"OYU")</f>
        <v>0</v>
      </c>
      <c r="AE1289" s="101">
        <f>模板P!S1474</f>
        <v>0</v>
      </c>
    </row>
    <row r="1290" spans="1:31" s="61" customFormat="1" ht="15" customHeight="1">
      <c r="A1290" s="60"/>
      <c r="B1290" s="114"/>
      <c r="C1290" s="101" t="s">
        <v>9</v>
      </c>
      <c r="D1290" s="101">
        <f t="shared" ref="D1290:D1299" si="227">SUMIFS(D:D,A:A,C1290,O:O,"无忧无虑")</f>
        <v>0</v>
      </c>
      <c r="E1290" s="101">
        <f t="shared" ref="E1290:E1299" si="228">SUMIFS(M:M,A:A,C1290,O:O,"无忧无虑")</f>
        <v>0</v>
      </c>
      <c r="F1290" s="101">
        <f t="shared" ref="F1290:F1299" si="229">SUMIFS(K:K,A:A,C1290,O:O,"无忧无虑")</f>
        <v>0</v>
      </c>
      <c r="G1290" s="101">
        <f>SUMIFS(广告!M:M,广告!N:N,C1290,广告!P:P,"无忧无虑")</f>
        <v>0</v>
      </c>
      <c r="H1290" s="101">
        <f t="shared" ref="H1290:H1299" si="230">F1290-G1290</f>
        <v>0</v>
      </c>
      <c r="I1290" s="101">
        <f>模板P!E1475</f>
        <v>0</v>
      </c>
      <c r="J1290" s="101">
        <f>SUMIFS(payments!AC:AC,payments!C:C,J1288,payments!AE:AE,C1290,payments!AG:AG,"无忧无虑")</f>
        <v>0</v>
      </c>
      <c r="K1290" s="101">
        <f>模板P!G1475</f>
        <v>0</v>
      </c>
      <c r="L1290" s="137"/>
      <c r="M1290" s="101" t="s">
        <v>9</v>
      </c>
      <c r="N1290" s="101">
        <f>SUMIFS(D:D,A:A,M1290,O:O,"AN")</f>
        <v>0</v>
      </c>
      <c r="O1290" s="101">
        <f t="shared" ref="O1290:O1299" si="231">SUMIFS(M:M,A:A,M1290,O:O,"AN")</f>
        <v>0</v>
      </c>
      <c r="P1290" s="101">
        <f t="shared" ref="P1290:P1299" si="232">SUMIFS(K:K,A:A,M1290,O:O,"AN")</f>
        <v>0</v>
      </c>
      <c r="Q1290" s="101">
        <f>SUMIFS(广告!M:M,广告!N:N,M1290,广告!P:P,"AN")</f>
        <v>0</v>
      </c>
      <c r="R1290" s="101">
        <f t="shared" ref="R1289:R1299" si="233">P1290-Q1290</f>
        <v>0</v>
      </c>
      <c r="S1290" s="101">
        <f>模板P!K1475</f>
        <v>0</v>
      </c>
      <c r="T1290" s="101">
        <f>SUMIFS(payments!AC:AC,payments!C:C,T1288,payments!AE:AE,M1290,payments!AG:AG,"AN")</f>
        <v>0</v>
      </c>
      <c r="U1290" s="101">
        <f>模板P!M1475</f>
        <v>0</v>
      </c>
      <c r="W1290" s="101" t="s">
        <v>9</v>
      </c>
      <c r="X1290" s="101">
        <f t="shared" ref="X1290:X1299" si="234">SUMIFS(D:D,A:A,W1290,O:O,"OYU")</f>
        <v>0</v>
      </c>
      <c r="Y1290" s="101">
        <f t="shared" ref="Y1290:Y1299" si="235">SUMIFS(M:M,A:A,W1290,O:O,"OYU")</f>
        <v>0</v>
      </c>
      <c r="Z1290" s="101">
        <f t="shared" ref="Z1290:Z1299" si="236">SUMIFS(K:K,A:A,W1290,O:O,"OYU")</f>
        <v>0</v>
      </c>
      <c r="AA1290" s="101">
        <f>SUMIFS(广告!M:M,广告!N:N,W1290,广告!P:P,"OYU")</f>
        <v>0</v>
      </c>
      <c r="AB1290" s="101">
        <f t="shared" ref="AB1289:AB1299" si="237">Z1290-AA1290</f>
        <v>0</v>
      </c>
      <c r="AC1290" s="101">
        <f>模板P!Q1475</f>
        <v>0</v>
      </c>
      <c r="AD1290" s="101">
        <f>SUMIFS(payments!AB:AB,payments!C:C,AD1288,payments!AE:AE,W1290,payments!AG:AG,"OYU")</f>
        <v>0</v>
      </c>
      <c r="AE1290" s="101">
        <f>模板P!S1475</f>
        <v>0</v>
      </c>
    </row>
    <row r="1291" spans="1:31" s="61" customFormat="1" ht="15" customHeight="1">
      <c r="A1291" s="60"/>
      <c r="B1291" s="114"/>
      <c r="C1291" s="101" t="s">
        <v>11</v>
      </c>
      <c r="D1291" s="101">
        <f t="shared" si="227"/>
        <v>0</v>
      </c>
      <c r="E1291" s="101">
        <f t="shared" si="228"/>
        <v>0</v>
      </c>
      <c r="F1291" s="101">
        <f t="shared" si="229"/>
        <v>0</v>
      </c>
      <c r="G1291" s="101">
        <f>SUMIFS(广告!M:M,广告!N:N,C1291,广告!P:P,"无忧无虑")</f>
        <v>0</v>
      </c>
      <c r="H1291" s="101">
        <f t="shared" si="230"/>
        <v>0</v>
      </c>
      <c r="I1291" s="101">
        <f>模板P!E1476</f>
        <v>0</v>
      </c>
      <c r="J1291" s="101">
        <f>SUMIFS(payments!AC:AC,payments!C:C,J1288,payments!AE:AE,C1291,payments!AG:AG,"无忧无虑")</f>
        <v>0</v>
      </c>
      <c r="K1291" s="101">
        <f>模板P!G1476</f>
        <v>0</v>
      </c>
      <c r="L1291" s="137"/>
      <c r="M1291" s="101" t="s">
        <v>11</v>
      </c>
      <c r="N1291" s="101">
        <f t="shared" ref="N1290:N1299" si="238">SUMIFS(D:D,A:A,M1291,O:O,"AN")</f>
        <v>0</v>
      </c>
      <c r="O1291" s="101">
        <f t="shared" si="231"/>
        <v>0</v>
      </c>
      <c r="P1291" s="101">
        <f t="shared" si="232"/>
        <v>0</v>
      </c>
      <c r="Q1291" s="101">
        <f>SUMIFS(广告!M:M,广告!N:N,M1291,广告!P:P,"AN")</f>
        <v>0</v>
      </c>
      <c r="R1291" s="101">
        <f t="shared" si="233"/>
        <v>0</v>
      </c>
      <c r="S1291" s="101">
        <f>模板P!K1476</f>
        <v>0</v>
      </c>
      <c r="T1291" s="101">
        <f>SUMIFS(payments!AC:AC,payments!C:C,T1288,payments!AE:AE,M1291,payments!AG:AG,"AN")</f>
        <v>0</v>
      </c>
      <c r="U1291" s="101">
        <f>模板P!M1476</f>
        <v>0</v>
      </c>
      <c r="W1291" s="101" t="s">
        <v>11</v>
      </c>
      <c r="X1291" s="101">
        <f t="shared" si="234"/>
        <v>0</v>
      </c>
      <c r="Y1291" s="101">
        <f t="shared" si="235"/>
        <v>0</v>
      </c>
      <c r="Z1291" s="101">
        <f t="shared" si="236"/>
        <v>0</v>
      </c>
      <c r="AA1291" s="101">
        <f>SUMIFS(广告!M:M,广告!N:N,W1291,广告!P:P,"OYU")</f>
        <v>0</v>
      </c>
      <c r="AB1291" s="101">
        <f t="shared" si="237"/>
        <v>0</v>
      </c>
      <c r="AC1291" s="101">
        <f>模板P!Q1476</f>
        <v>0</v>
      </c>
      <c r="AD1291" s="101">
        <f>SUMIFS(payments!AB:AB,payments!C:C,AD1288,payments!AE:AE,W1291,payments!AG:AG,"OYU")</f>
        <v>0</v>
      </c>
      <c r="AE1291" s="101">
        <f>模板P!S1476</f>
        <v>0</v>
      </c>
    </row>
    <row r="1292" spans="1:31" s="61" customFormat="1" ht="15" customHeight="1">
      <c r="A1292" s="60"/>
      <c r="B1292" s="114"/>
      <c r="C1292" s="101" t="s">
        <v>4</v>
      </c>
      <c r="D1292" s="101">
        <f t="shared" si="227"/>
        <v>0</v>
      </c>
      <c r="E1292" s="101">
        <f t="shared" si="228"/>
        <v>0</v>
      </c>
      <c r="F1292" s="101">
        <f t="shared" si="229"/>
        <v>0</v>
      </c>
      <c r="G1292" s="101">
        <f>SUMIFS(广告!M:M,广告!N:N,C1292,广告!P:P,"无忧无虑")</f>
        <v>0</v>
      </c>
      <c r="H1292" s="101">
        <f t="shared" si="230"/>
        <v>0</v>
      </c>
      <c r="I1292" s="101">
        <f>模板P!E1477</f>
        <v>0</v>
      </c>
      <c r="J1292" s="101">
        <f>SUMIFS(payments!AC:AC,payments!C:C,J1288,payments!AE:AE,C1292,payments!AG:AG,"无忧无虑")</f>
        <v>0</v>
      </c>
      <c r="K1292" s="101">
        <f>模板P!G1477</f>
        <v>0</v>
      </c>
      <c r="L1292" s="137"/>
      <c r="M1292" s="101" t="s">
        <v>4</v>
      </c>
      <c r="N1292" s="101">
        <f t="shared" si="238"/>
        <v>0</v>
      </c>
      <c r="O1292" s="101">
        <f t="shared" si="231"/>
        <v>0</v>
      </c>
      <c r="P1292" s="101">
        <f t="shared" si="232"/>
        <v>0</v>
      </c>
      <c r="Q1292" s="101">
        <f>SUMIFS(广告!M:M,广告!N:N,M1292,广告!P:P,"AN")</f>
        <v>0</v>
      </c>
      <c r="R1292" s="101">
        <f t="shared" si="233"/>
        <v>0</v>
      </c>
      <c r="S1292" s="101">
        <f>模板P!K1477</f>
        <v>0</v>
      </c>
      <c r="T1292" s="101">
        <f>SUMIFS(payments!AC:AC,payments!C:C,T1288,payments!AE:AE,M1292,payments!AG:AG,"AN")</f>
        <v>0</v>
      </c>
      <c r="U1292" s="101">
        <f>模板P!M1477</f>
        <v>0</v>
      </c>
      <c r="W1292" s="101" t="s">
        <v>4</v>
      </c>
      <c r="X1292" s="101">
        <f t="shared" si="234"/>
        <v>0</v>
      </c>
      <c r="Y1292" s="101">
        <f t="shared" si="235"/>
        <v>0</v>
      </c>
      <c r="Z1292" s="101">
        <f t="shared" si="236"/>
        <v>0</v>
      </c>
      <c r="AA1292" s="101">
        <f>SUMIFS(广告!M:M,广告!N:N,W1292,广告!P:P,"OYU")</f>
        <v>0</v>
      </c>
      <c r="AB1292" s="101">
        <f t="shared" si="237"/>
        <v>0</v>
      </c>
      <c r="AC1292" s="101">
        <f>模板P!Q1477</f>
        <v>0</v>
      </c>
      <c r="AD1292" s="101">
        <f>SUMIFS(payments!AB:AB,payments!C:C,AD1288,payments!AE:AE,W1292,payments!AG:AG,"OYU")</f>
        <v>0</v>
      </c>
      <c r="AE1292" s="101">
        <f>模板P!S1477</f>
        <v>0</v>
      </c>
    </row>
    <row r="1293" spans="1:31" s="61" customFormat="1" ht="15" customHeight="1">
      <c r="A1293" s="60"/>
      <c r="B1293" s="114"/>
      <c r="C1293" s="101" t="s">
        <v>19</v>
      </c>
      <c r="D1293" s="101">
        <f t="shared" si="227"/>
        <v>0</v>
      </c>
      <c r="E1293" s="101">
        <f t="shared" si="228"/>
        <v>0</v>
      </c>
      <c r="F1293" s="101">
        <f t="shared" si="229"/>
        <v>0</v>
      </c>
      <c r="G1293" s="101">
        <f>SUMIFS(广告!M:M,广告!N:N,C1293,广告!P:P,"无忧无虑")</f>
        <v>0</v>
      </c>
      <c r="H1293" s="101">
        <f t="shared" si="230"/>
        <v>0</v>
      </c>
      <c r="I1293" s="101">
        <f>模板P!E1478</f>
        <v>0</v>
      </c>
      <c r="J1293" s="101">
        <f>SUMIFS(payments!AC:AC,payments!C:C,J1288,payments!AE:AE,C1293,payments!AG:AG,"无忧无虑")</f>
        <v>0</v>
      </c>
      <c r="K1293" s="101">
        <f>模板P!G1478</f>
        <v>0</v>
      </c>
      <c r="L1293" s="137"/>
      <c r="M1293" s="101" t="s">
        <v>19</v>
      </c>
      <c r="N1293" s="101">
        <f t="shared" si="238"/>
        <v>0</v>
      </c>
      <c r="O1293" s="101">
        <f t="shared" si="231"/>
        <v>0</v>
      </c>
      <c r="P1293" s="101">
        <f t="shared" si="232"/>
        <v>0</v>
      </c>
      <c r="Q1293" s="101">
        <f>SUMIFS(广告!M:M,广告!N:N,M1293,广告!P:P,"AN")</f>
        <v>0</v>
      </c>
      <c r="R1293" s="101">
        <f t="shared" si="233"/>
        <v>0</v>
      </c>
      <c r="S1293" s="101">
        <f>模板P!K1478</f>
        <v>0</v>
      </c>
      <c r="T1293" s="101">
        <f>SUMIFS(payments!AC:AC,payments!C:C,T1288,payments!AE:AE,M1293,payments!AG:AG,"AN")</f>
        <v>0</v>
      </c>
      <c r="U1293" s="101">
        <f>模板P!M1478</f>
        <v>0</v>
      </c>
      <c r="W1293" s="101" t="s">
        <v>19</v>
      </c>
      <c r="X1293" s="101">
        <f t="shared" si="234"/>
        <v>0</v>
      </c>
      <c r="Y1293" s="101">
        <f t="shared" si="235"/>
        <v>0</v>
      </c>
      <c r="Z1293" s="101">
        <f t="shared" si="236"/>
        <v>0</v>
      </c>
      <c r="AA1293" s="101">
        <f>SUMIFS(广告!M:M,广告!N:N,W1293,广告!P:P,"OYU")</f>
        <v>0</v>
      </c>
      <c r="AB1293" s="101">
        <f t="shared" si="237"/>
        <v>0</v>
      </c>
      <c r="AC1293" s="101">
        <f>模板P!Q1478</f>
        <v>0</v>
      </c>
      <c r="AD1293" s="101">
        <f>SUMIFS(payments!AB:AB,payments!C:C,AD1288,payments!AE:AE,W1293,payments!AG:AG,"OYU")</f>
        <v>0</v>
      </c>
      <c r="AE1293" s="101">
        <f>模板P!S1478</f>
        <v>0</v>
      </c>
    </row>
    <row r="1294" spans="1:31" s="61" customFormat="1" ht="15" customHeight="1">
      <c r="A1294" s="60"/>
      <c r="B1294" s="114"/>
      <c r="C1294" s="101" t="s">
        <v>18</v>
      </c>
      <c r="D1294" s="101">
        <f t="shared" si="227"/>
        <v>0</v>
      </c>
      <c r="E1294" s="101">
        <f t="shared" si="228"/>
        <v>0</v>
      </c>
      <c r="F1294" s="101">
        <f t="shared" si="229"/>
        <v>0</v>
      </c>
      <c r="G1294" s="101">
        <f>SUMIFS(广告!M:M,广告!N:N,C1294,广告!P:P,"无忧无虑")</f>
        <v>0</v>
      </c>
      <c r="H1294" s="101">
        <f t="shared" si="230"/>
        <v>0</v>
      </c>
      <c r="I1294" s="101">
        <f>模板P!E1479</f>
        <v>0</v>
      </c>
      <c r="J1294" s="101">
        <f>SUMIFS(payments!AC:AC,payments!C:C,J1288,payments!AE:AE,C1294,payments!AG:AG,"无忧无虑")</f>
        <v>0</v>
      </c>
      <c r="K1294" s="101">
        <f>模板P!G1479</f>
        <v>0</v>
      </c>
      <c r="L1294" s="137"/>
      <c r="M1294" s="101" t="s">
        <v>18</v>
      </c>
      <c r="N1294" s="101">
        <f t="shared" si="238"/>
        <v>0</v>
      </c>
      <c r="O1294" s="101">
        <f t="shared" si="231"/>
        <v>0</v>
      </c>
      <c r="P1294" s="101">
        <f t="shared" si="232"/>
        <v>0</v>
      </c>
      <c r="Q1294" s="101">
        <f>SUMIFS(广告!M:M,广告!N:N,M1294,广告!P:P,"AN")</f>
        <v>0</v>
      </c>
      <c r="R1294" s="101">
        <f t="shared" si="233"/>
        <v>0</v>
      </c>
      <c r="S1294" s="101">
        <f>模板P!K1479</f>
        <v>0</v>
      </c>
      <c r="T1294" s="101">
        <f>SUMIFS(payments!AC:AC,payments!C:C,T1288,payments!AE:AE,M1294,payments!AG:AG,"AN")</f>
        <v>0</v>
      </c>
      <c r="U1294" s="101">
        <f>模板P!M1479</f>
        <v>0</v>
      </c>
      <c r="W1294" s="101" t="s">
        <v>18</v>
      </c>
      <c r="X1294" s="101">
        <f t="shared" si="234"/>
        <v>0</v>
      </c>
      <c r="Y1294" s="101">
        <f t="shared" si="235"/>
        <v>0</v>
      </c>
      <c r="Z1294" s="101">
        <f t="shared" si="236"/>
        <v>0</v>
      </c>
      <c r="AA1294" s="101">
        <f>SUMIFS(广告!M:M,广告!N:N,W1294,广告!P:P,"OYU")</f>
        <v>0</v>
      </c>
      <c r="AB1294" s="101">
        <f t="shared" si="237"/>
        <v>0</v>
      </c>
      <c r="AC1294" s="101">
        <f>模板P!Q1479</f>
        <v>0</v>
      </c>
      <c r="AD1294" s="101">
        <f>SUMIFS(payments!AB:AB,payments!C:C,AD1288,payments!AE:AE,W1294,payments!AG:AG,"OYU")</f>
        <v>0</v>
      </c>
      <c r="AE1294" s="101">
        <f>模板P!S1479</f>
        <v>0</v>
      </c>
    </row>
    <row r="1295" spans="1:31" s="61" customFormat="1" ht="15" customHeight="1">
      <c r="A1295" s="60"/>
      <c r="B1295" s="114"/>
      <c r="C1295" s="101" t="s">
        <v>22</v>
      </c>
      <c r="D1295" s="101">
        <f t="shared" si="227"/>
        <v>0</v>
      </c>
      <c r="E1295" s="101">
        <f t="shared" si="228"/>
        <v>0</v>
      </c>
      <c r="F1295" s="101">
        <f t="shared" si="229"/>
        <v>0</v>
      </c>
      <c r="G1295" s="101">
        <f>SUMIFS(广告!M:M,广告!N:N,C1295,广告!P:P,"无忧无虑")</f>
        <v>0</v>
      </c>
      <c r="H1295" s="101">
        <f t="shared" si="230"/>
        <v>0</v>
      </c>
      <c r="I1295" s="101">
        <f>模板P!E1480</f>
        <v>0</v>
      </c>
      <c r="J1295" s="101">
        <f>SUMIFS(payments!AC:AC,payments!C:C,J1288,payments!AE:AE,C1295,payments!AG:AG,"无忧无虑")</f>
        <v>0</v>
      </c>
      <c r="K1295" s="101">
        <f>模板P!G1480</f>
        <v>0</v>
      </c>
      <c r="L1295" s="137"/>
      <c r="M1295" s="101" t="s">
        <v>22</v>
      </c>
      <c r="N1295" s="101">
        <f t="shared" si="238"/>
        <v>0</v>
      </c>
      <c r="O1295" s="101">
        <f t="shared" si="231"/>
        <v>0</v>
      </c>
      <c r="P1295" s="101">
        <f t="shared" si="232"/>
        <v>0</v>
      </c>
      <c r="Q1295" s="101">
        <f>SUMIFS(广告!M:M,广告!N:N,M1295,广告!P:P,"AN")</f>
        <v>0</v>
      </c>
      <c r="R1295" s="101">
        <f t="shared" si="233"/>
        <v>0</v>
      </c>
      <c r="S1295" s="101">
        <f>模板P!K1480</f>
        <v>0</v>
      </c>
      <c r="T1295" s="101">
        <f>SUMIFS(payments!AC:AC,payments!C:C,T1288,payments!AE:AE,M1295,payments!AG:AG,"AN")</f>
        <v>0</v>
      </c>
      <c r="U1295" s="101">
        <f>模板P!M1480</f>
        <v>0</v>
      </c>
      <c r="W1295" s="101" t="s">
        <v>22</v>
      </c>
      <c r="X1295" s="101">
        <f t="shared" si="234"/>
        <v>0</v>
      </c>
      <c r="Y1295" s="101">
        <f t="shared" si="235"/>
        <v>0</v>
      </c>
      <c r="Z1295" s="101">
        <f t="shared" si="236"/>
        <v>0</v>
      </c>
      <c r="AA1295" s="101">
        <f>SUMIFS(广告!M:M,广告!N:N,W1295,广告!P:P,"OYU")</f>
        <v>0</v>
      </c>
      <c r="AB1295" s="101">
        <f t="shared" si="237"/>
        <v>0</v>
      </c>
      <c r="AC1295" s="101">
        <f>模板P!Q1480</f>
        <v>0</v>
      </c>
      <c r="AD1295" s="101">
        <f>SUMIFS(payments!AB:AB,payments!C:C,AD1288,payments!AE:AE,W1295,payments!AG:AG,"OYU")</f>
        <v>0</v>
      </c>
      <c r="AE1295" s="101">
        <f>模板P!S1480</f>
        <v>0</v>
      </c>
    </row>
    <row r="1296" spans="1:31" s="61" customFormat="1" ht="15" customHeight="1">
      <c r="A1296" s="60"/>
      <c r="B1296" s="114"/>
      <c r="C1296" s="101" t="s">
        <v>26171</v>
      </c>
      <c r="D1296" s="101">
        <f t="shared" si="227"/>
        <v>0</v>
      </c>
      <c r="E1296" s="101">
        <f t="shared" si="228"/>
        <v>0</v>
      </c>
      <c r="F1296" s="101">
        <f t="shared" si="229"/>
        <v>0</v>
      </c>
      <c r="G1296" s="101">
        <f>SUMIFS(广告!M:M,广告!N:N,C1296,广告!P:P,"无忧无虑")</f>
        <v>0</v>
      </c>
      <c r="H1296" s="101">
        <f t="shared" si="230"/>
        <v>0</v>
      </c>
      <c r="I1296" s="101">
        <f>模板P!E1481</f>
        <v>0</v>
      </c>
      <c r="J1296" s="101">
        <f>SUMIFS(payments!AC:AC,payments!C:C,J1288,payments!AE:AE,C1296,payments!AG:AG,"无忧无虑")</f>
        <v>0</v>
      </c>
      <c r="K1296" s="101">
        <f>模板P!G1481</f>
        <v>0</v>
      </c>
      <c r="L1296" s="137"/>
      <c r="M1296" s="101" t="s">
        <v>26171</v>
      </c>
      <c r="N1296" s="101">
        <f t="shared" si="238"/>
        <v>0</v>
      </c>
      <c r="O1296" s="101">
        <f t="shared" si="231"/>
        <v>0</v>
      </c>
      <c r="P1296" s="101">
        <f t="shared" si="232"/>
        <v>0</v>
      </c>
      <c r="Q1296" s="101">
        <f>SUMIFS(广告!M:M,广告!N:N,M1296,广告!P:P,"AN")</f>
        <v>0</v>
      </c>
      <c r="R1296" s="101">
        <f t="shared" si="233"/>
        <v>0</v>
      </c>
      <c r="S1296" s="101">
        <f>模板P!K1481</f>
        <v>0</v>
      </c>
      <c r="T1296" s="101">
        <f>SUMIFS(payments!AC:AC,payments!C:C,T1288,payments!AE:AE,M1296,payments!AG:AG,"AN")</f>
        <v>0</v>
      </c>
      <c r="U1296" s="101">
        <f>模板P!M1481</f>
        <v>0</v>
      </c>
      <c r="W1296" s="101" t="s">
        <v>26171</v>
      </c>
      <c r="X1296" s="101">
        <f t="shared" si="234"/>
        <v>0</v>
      </c>
      <c r="Y1296" s="101">
        <f t="shared" si="235"/>
        <v>0</v>
      </c>
      <c r="Z1296" s="101">
        <f t="shared" si="236"/>
        <v>0</v>
      </c>
      <c r="AA1296" s="101">
        <f>SUMIFS(广告!M:M,广告!N:N,W1296,广告!P:P,"OYU")</f>
        <v>0</v>
      </c>
      <c r="AB1296" s="101">
        <f t="shared" si="237"/>
        <v>0</v>
      </c>
      <c r="AC1296" s="101">
        <f>模板P!Q1481</f>
        <v>0</v>
      </c>
      <c r="AD1296" s="101">
        <f>SUMIFS(payments!AB:AB,payments!C:C,AD1288,payments!AE:AE,W1296,payments!AG:AG,"OYU")</f>
        <v>0</v>
      </c>
      <c r="AE1296" s="101">
        <f>模板P!S1481</f>
        <v>0</v>
      </c>
    </row>
    <row r="1297" spans="1:35" s="61" customFormat="1" ht="15" customHeight="1">
      <c r="A1297" s="60"/>
      <c r="B1297" s="114"/>
      <c r="C1297" s="101"/>
      <c r="D1297" s="101">
        <f t="shared" si="227"/>
        <v>0</v>
      </c>
      <c r="E1297" s="101">
        <f t="shared" si="228"/>
        <v>0</v>
      </c>
      <c r="F1297" s="101">
        <f t="shared" si="229"/>
        <v>0</v>
      </c>
      <c r="G1297" s="101">
        <f>SUMIFS(广告!M:M,广告!N:N,C1297,广告!P:P,"无忧无虑")</f>
        <v>0</v>
      </c>
      <c r="H1297" s="101">
        <f t="shared" si="230"/>
        <v>0</v>
      </c>
      <c r="I1297" s="101">
        <f>模板P!E1482</f>
        <v>0</v>
      </c>
      <c r="J1297" s="101">
        <f>SUMIFS(payments!AC:AC,payments!C:C,J1288,payments!AE:AE,C1297,payments!AG:AG,"无忧无虑")</f>
        <v>0</v>
      </c>
      <c r="K1297" s="101">
        <f>模板P!G1482</f>
        <v>0</v>
      </c>
      <c r="L1297" s="137"/>
      <c r="M1297" s="101"/>
      <c r="N1297" s="101">
        <f t="shared" si="238"/>
        <v>0</v>
      </c>
      <c r="O1297" s="101">
        <f t="shared" si="231"/>
        <v>0</v>
      </c>
      <c r="P1297" s="101">
        <f t="shared" si="232"/>
        <v>0</v>
      </c>
      <c r="Q1297" s="101">
        <f>SUMIFS(广告!M:M,广告!N:N,M1297,广告!P:P,"AN")</f>
        <v>0</v>
      </c>
      <c r="R1297" s="101">
        <f t="shared" si="233"/>
        <v>0</v>
      </c>
      <c r="S1297" s="101">
        <f>模板P!K1482</f>
        <v>0</v>
      </c>
      <c r="T1297" s="101">
        <f>SUMIFS(payments!AC:AC,payments!C:C,T1288,payments!AE:AE,M1297,payments!AG:AG,"AN")</f>
        <v>0</v>
      </c>
      <c r="U1297" s="101">
        <f>模板P!M1482</f>
        <v>0</v>
      </c>
      <c r="W1297" s="101"/>
      <c r="X1297" s="101">
        <f t="shared" si="234"/>
        <v>0</v>
      </c>
      <c r="Y1297" s="101">
        <f t="shared" si="235"/>
        <v>0</v>
      </c>
      <c r="Z1297" s="101">
        <f t="shared" si="236"/>
        <v>0</v>
      </c>
      <c r="AA1297" s="101">
        <f>SUMIFS(广告!M:M,广告!N:N,W1297,广告!P:P,"OYU")</f>
        <v>0</v>
      </c>
      <c r="AB1297" s="101">
        <f t="shared" si="237"/>
        <v>0</v>
      </c>
      <c r="AC1297" s="101">
        <f>模板P!Q1482</f>
        <v>0</v>
      </c>
      <c r="AD1297" s="101">
        <f>SUMIFS(payments!AB:AB,payments!C:C,AD1288,payments!AE:AE,W1297,payments!AG:AG,"OYU")</f>
        <v>0</v>
      </c>
      <c r="AE1297" s="101">
        <f>模板P!S1482</f>
        <v>0</v>
      </c>
    </row>
    <row r="1298" spans="1:35" s="61" customFormat="1" ht="15" customHeight="1">
      <c r="A1298" s="60"/>
      <c r="B1298" s="114"/>
      <c r="C1298" s="101"/>
      <c r="D1298" s="101">
        <f t="shared" si="227"/>
        <v>0</v>
      </c>
      <c r="E1298" s="101">
        <f t="shared" si="228"/>
        <v>0</v>
      </c>
      <c r="F1298" s="101">
        <f t="shared" si="229"/>
        <v>0</v>
      </c>
      <c r="G1298" s="101">
        <f>SUMIFS(广告!M:M,广告!N:N,C1298,广告!P:P,"无忧无虑")</f>
        <v>0</v>
      </c>
      <c r="H1298" s="101">
        <f t="shared" si="230"/>
        <v>0</v>
      </c>
      <c r="I1298" s="101">
        <f>模板P!E1483</f>
        <v>0</v>
      </c>
      <c r="J1298" s="101">
        <f>SUMIFS(payments!AC:AC,payments!C:C,J1288,payments!AE:AE,C1298,payments!AG:AG,"无忧无虑")</f>
        <v>0</v>
      </c>
      <c r="K1298" s="101">
        <f>模板P!G1483</f>
        <v>0</v>
      </c>
      <c r="L1298" s="86"/>
      <c r="M1298" s="101"/>
      <c r="N1298" s="101">
        <f t="shared" si="238"/>
        <v>0</v>
      </c>
      <c r="O1298" s="101">
        <f t="shared" si="231"/>
        <v>0</v>
      </c>
      <c r="P1298" s="101">
        <f t="shared" si="232"/>
        <v>0</v>
      </c>
      <c r="Q1298" s="101">
        <f>SUMIFS(广告!M:M,广告!N:N,M1298,广告!P:P,"AN")</f>
        <v>0</v>
      </c>
      <c r="R1298" s="101">
        <f t="shared" si="233"/>
        <v>0</v>
      </c>
      <c r="S1298" s="101">
        <f>模板P!K1483</f>
        <v>0</v>
      </c>
      <c r="T1298" s="101">
        <f>SUMIFS(payments!AC:AC,payments!C:C,T1288,payments!AE:AE,M1298,payments!AG:AG,"AN")</f>
        <v>0</v>
      </c>
      <c r="U1298" s="101">
        <f>模板P!M1483</f>
        <v>0</v>
      </c>
      <c r="W1298" s="101"/>
      <c r="X1298" s="101">
        <f t="shared" si="234"/>
        <v>0</v>
      </c>
      <c r="Y1298" s="101">
        <f t="shared" si="235"/>
        <v>0</v>
      </c>
      <c r="Z1298" s="101">
        <f t="shared" si="236"/>
        <v>0</v>
      </c>
      <c r="AA1298" s="101">
        <f>SUMIFS(广告!M:M,广告!N:N,W1298,广告!P:P,"OYU")</f>
        <v>0</v>
      </c>
      <c r="AB1298" s="101">
        <f t="shared" si="237"/>
        <v>0</v>
      </c>
      <c r="AC1298" s="101">
        <f>模板P!Q1483</f>
        <v>0</v>
      </c>
      <c r="AD1298" s="101">
        <f>SUMIFS(payments!AB:AB,payments!C:C,AD1288,payments!AE:AE,W1298,payments!AG:AG,"OYU")</f>
        <v>0</v>
      </c>
      <c r="AE1298" s="101">
        <f>模板P!S1483</f>
        <v>0</v>
      </c>
    </row>
    <row r="1299" spans="1:35" s="61" customFormat="1" ht="15" customHeight="1">
      <c r="A1299" s="60"/>
      <c r="B1299" s="114"/>
      <c r="C1299" s="101"/>
      <c r="D1299" s="101">
        <f t="shared" si="227"/>
        <v>0</v>
      </c>
      <c r="E1299" s="101">
        <f t="shared" si="228"/>
        <v>0</v>
      </c>
      <c r="F1299" s="101">
        <f t="shared" si="229"/>
        <v>0</v>
      </c>
      <c r="G1299" s="101">
        <f>SUMIFS(广告!M:M,广告!N:N,C1299,广告!P:P,"无忧无虑")</f>
        <v>0</v>
      </c>
      <c r="H1299" s="101">
        <f t="shared" si="230"/>
        <v>0</v>
      </c>
      <c r="I1299" s="101">
        <f>模板P!E1484</f>
        <v>0</v>
      </c>
      <c r="J1299" s="101">
        <f>SUMIFS(payments!AC:AC,payments!C:C,J1288,payments!AE:AE,C1299,payments!AG:AG,"无忧无虑")</f>
        <v>0</v>
      </c>
      <c r="K1299" s="101">
        <f>模板P!G1484</f>
        <v>0</v>
      </c>
      <c r="L1299" s="86"/>
      <c r="M1299" s="101"/>
      <c r="N1299" s="101">
        <f t="shared" si="238"/>
        <v>0</v>
      </c>
      <c r="O1299" s="101">
        <f t="shared" si="231"/>
        <v>0</v>
      </c>
      <c r="P1299" s="101">
        <f t="shared" si="232"/>
        <v>0</v>
      </c>
      <c r="Q1299" s="101">
        <f>SUMIFS(广告!M:M,广告!N:N,M1299,广告!P:P,"AN")</f>
        <v>0</v>
      </c>
      <c r="R1299" s="101">
        <f t="shared" si="233"/>
        <v>0</v>
      </c>
      <c r="S1299" s="101">
        <f>模板P!K1484</f>
        <v>0</v>
      </c>
      <c r="T1299" s="101">
        <f>SUMIFS(payments!AC:AC,payments!C:C,T1288,payments!AE:AE,M1299,payments!AG:AG,"AN")</f>
        <v>0</v>
      </c>
      <c r="U1299" s="101">
        <f>模板P!M1484</f>
        <v>0</v>
      </c>
      <c r="W1299" s="101"/>
      <c r="X1299" s="101">
        <f t="shared" si="234"/>
        <v>0</v>
      </c>
      <c r="Y1299" s="101">
        <f t="shared" si="235"/>
        <v>0</v>
      </c>
      <c r="Z1299" s="101">
        <f t="shared" si="236"/>
        <v>0</v>
      </c>
      <c r="AA1299" s="101">
        <f>SUMIFS(广告!M:M,广告!N:N,W1299,广告!P:P,"OYU")</f>
        <v>0</v>
      </c>
      <c r="AB1299" s="101">
        <f t="shared" si="237"/>
        <v>0</v>
      </c>
      <c r="AC1299" s="101">
        <f>模板P!Q1484</f>
        <v>0</v>
      </c>
      <c r="AD1299" s="101">
        <f>SUMIFS(payments!AB:AB,payments!C:C,AD1288,payments!AE:AE,W1299,payments!AG:AG,"OYU")</f>
        <v>0</v>
      </c>
      <c r="AE1299" s="101">
        <f>模板P!S1484</f>
        <v>0</v>
      </c>
    </row>
    <row r="1300" spans="1:35" s="61" customFormat="1" ht="15" customHeight="1">
      <c r="A1300" s="60"/>
      <c r="B1300" s="114"/>
      <c r="C1300" s="138" t="s">
        <v>26172</v>
      </c>
      <c r="D1300" s="138">
        <f t="shared" ref="D1300:K1300" si="239">SUM(D1289:D1299)</f>
        <v>0</v>
      </c>
      <c r="E1300" s="138">
        <f t="shared" si="239"/>
        <v>0</v>
      </c>
      <c r="F1300" s="138">
        <f t="shared" si="239"/>
        <v>0</v>
      </c>
      <c r="G1300" s="138">
        <f t="shared" si="239"/>
        <v>0</v>
      </c>
      <c r="H1300" s="138">
        <f t="shared" si="239"/>
        <v>0</v>
      </c>
      <c r="I1300" s="138">
        <f t="shared" si="239"/>
        <v>0</v>
      </c>
      <c r="J1300" s="138">
        <f t="shared" si="239"/>
        <v>0</v>
      </c>
      <c r="K1300" s="138">
        <f t="shared" si="239"/>
        <v>0</v>
      </c>
      <c r="L1300" s="86"/>
      <c r="M1300" s="138" t="s">
        <v>26172</v>
      </c>
      <c r="N1300" s="138">
        <f t="shared" ref="N1300:U1300" si="240">SUM(N1289:N1299)</f>
        <v>0</v>
      </c>
      <c r="O1300" s="138">
        <f t="shared" si="240"/>
        <v>0</v>
      </c>
      <c r="P1300" s="138">
        <f t="shared" si="240"/>
        <v>0</v>
      </c>
      <c r="Q1300" s="138">
        <f t="shared" si="240"/>
        <v>0</v>
      </c>
      <c r="R1300" s="138">
        <f t="shared" si="240"/>
        <v>0</v>
      </c>
      <c r="S1300" s="138">
        <f t="shared" si="240"/>
        <v>0</v>
      </c>
      <c r="T1300" s="138">
        <f t="shared" si="240"/>
        <v>0</v>
      </c>
      <c r="U1300" s="138">
        <f t="shared" si="240"/>
        <v>0</v>
      </c>
      <c r="W1300" s="138" t="s">
        <v>26172</v>
      </c>
      <c r="X1300" s="138">
        <f t="shared" ref="X1300:AE1300" si="241">SUM(X1289:X1299)</f>
        <v>0</v>
      </c>
      <c r="Y1300" s="138">
        <f t="shared" si="241"/>
        <v>0</v>
      </c>
      <c r="Z1300" s="138">
        <f t="shared" si="241"/>
        <v>0</v>
      </c>
      <c r="AA1300" s="138">
        <f t="shared" si="241"/>
        <v>0</v>
      </c>
      <c r="AB1300" s="138">
        <f t="shared" si="241"/>
        <v>0</v>
      </c>
      <c r="AC1300" s="138">
        <f t="shared" si="241"/>
        <v>0</v>
      </c>
      <c r="AD1300" s="138">
        <f t="shared" si="241"/>
        <v>0</v>
      </c>
      <c r="AE1300" s="138">
        <f t="shared" si="241"/>
        <v>0</v>
      </c>
    </row>
    <row r="1301" spans="1:35" s="61" customFormat="1" ht="15" customHeight="1">
      <c r="A1301" s="60"/>
      <c r="B1301" s="114"/>
      <c r="C1301" s="114"/>
      <c r="D1301" s="114"/>
      <c r="E1301" s="114"/>
      <c r="F1301" s="114"/>
      <c r="G1301" s="114"/>
      <c r="H1301" s="114"/>
      <c r="I1301" s="114"/>
      <c r="J1301" s="114"/>
      <c r="K1301" s="114"/>
      <c r="L1301" s="114"/>
      <c r="M1301" s="113"/>
      <c r="O1301" s="114"/>
      <c r="P1301" s="114"/>
      <c r="Q1301" s="114"/>
      <c r="R1301" s="113"/>
      <c r="S1301" s="114"/>
      <c r="T1301" s="114"/>
    </row>
    <row r="1302" spans="1:35" s="130" customFormat="1" ht="15" customHeight="1">
      <c r="A1302" s="60"/>
      <c r="B1302" s="113"/>
      <c r="C1302" s="114"/>
      <c r="D1302" s="114"/>
      <c r="E1302" s="114"/>
      <c r="F1302" s="114"/>
      <c r="G1302" s="114"/>
      <c r="H1302" s="114"/>
      <c r="I1302" s="114"/>
      <c r="J1302" s="114"/>
      <c r="K1302" s="114"/>
      <c r="L1302" s="114"/>
      <c r="M1302" s="114"/>
      <c r="N1302" s="114"/>
      <c r="O1302" s="114"/>
      <c r="P1302" s="114"/>
      <c r="Q1302" s="114"/>
      <c r="R1302" s="113"/>
      <c r="S1302" s="113"/>
      <c r="T1302" s="61"/>
      <c r="U1302" s="114"/>
      <c r="V1302" s="114"/>
      <c r="W1302" s="114"/>
      <c r="X1302" s="114"/>
      <c r="Y1302" s="114"/>
      <c r="Z1302" s="114"/>
      <c r="AA1302" s="114"/>
      <c r="AB1302" s="61"/>
      <c r="AC1302" s="61"/>
      <c r="AD1302" s="61"/>
      <c r="AE1302" s="61"/>
      <c r="AF1302" s="61"/>
      <c r="AG1302" s="61"/>
      <c r="AH1302" s="61"/>
      <c r="AI1302" s="61"/>
    </row>
    <row r="1303" spans="1:35" s="61" customFormat="1" ht="15" customHeight="1">
      <c r="A1303" s="60"/>
      <c r="B1303" s="114"/>
      <c r="C1303" s="134" t="s">
        <v>12</v>
      </c>
      <c r="D1303" s="135" t="s">
        <v>26164</v>
      </c>
      <c r="E1303" s="135" t="s">
        <v>26162</v>
      </c>
      <c r="F1303" s="135" t="s">
        <v>26165</v>
      </c>
      <c r="G1303" s="135" t="s">
        <v>26166</v>
      </c>
      <c r="H1303" s="135" t="s">
        <v>26167</v>
      </c>
      <c r="I1303" s="135" t="s">
        <v>26168</v>
      </c>
      <c r="J1303" s="135" t="s">
        <v>26169</v>
      </c>
      <c r="K1303" s="136" t="s">
        <v>26170</v>
      </c>
      <c r="L1303" s="114"/>
      <c r="M1303" s="114"/>
      <c r="N1303" s="114"/>
      <c r="O1303" s="114"/>
      <c r="P1303" s="114"/>
      <c r="Q1303" s="114"/>
      <c r="R1303" s="113"/>
      <c r="S1303" s="113"/>
      <c r="U1303" s="114"/>
      <c r="AE1303" s="114"/>
      <c r="AF1303" s="114"/>
    </row>
    <row r="1304" spans="1:35" s="61" customFormat="1" ht="15" customHeight="1">
      <c r="A1304" s="60"/>
      <c r="B1304" s="114"/>
      <c r="C1304" s="101" t="s">
        <v>7</v>
      </c>
      <c r="D1304" s="101">
        <f>SUMIFS(D:D,A:A,C1304,O:O,"DUX")</f>
        <v>0</v>
      </c>
      <c r="E1304" s="101">
        <f>SUMIFS(M:M,A:A,C1304,O:O,"DUX")</f>
        <v>0</v>
      </c>
      <c r="F1304" s="101">
        <f>SUMIFS(K:K,A:A,C1304,O:O,"DUX")</f>
        <v>0</v>
      </c>
      <c r="G1304" s="101">
        <f>SUMIFS(广告!M:M,广告!N:N,C1304,广告!P:P,"DUX")</f>
        <v>0</v>
      </c>
      <c r="H1304" s="101">
        <f>F1304-G1304</f>
        <v>0</v>
      </c>
      <c r="I1304" s="101">
        <f>模板P!E1488</f>
        <v>0</v>
      </c>
      <c r="J1304" s="101">
        <f>SUMIFS(payments!AC:AC,payments!C:C,J1303,payments!AE:AE,C1304,payments!AG:AG,"DUX")</f>
        <v>0</v>
      </c>
      <c r="K1304" s="101">
        <f>模板P!G1488</f>
        <v>0</v>
      </c>
      <c r="L1304" s="114"/>
      <c r="M1304" s="114"/>
      <c r="N1304" s="114"/>
      <c r="O1304" s="114"/>
      <c r="P1304" s="114"/>
      <c r="Q1304" s="114"/>
      <c r="R1304" s="113"/>
      <c r="S1304" s="113"/>
      <c r="U1304" s="114"/>
      <c r="AE1304" s="114"/>
      <c r="AF1304" s="114"/>
    </row>
    <row r="1305" spans="1:35" s="61" customFormat="1" ht="17" customHeight="1">
      <c r="A1305" s="60"/>
      <c r="B1305" s="113"/>
      <c r="C1305" s="101" t="s">
        <v>9</v>
      </c>
      <c r="D1305" s="101">
        <f t="shared" ref="D1305:D1314" si="242">SUMIFS(D:D,A:A,C1305,O:O,"DUX")</f>
        <v>0</v>
      </c>
      <c r="E1305" s="101">
        <f t="shared" ref="E1305:E1314" si="243">SUMIFS(M:M,A:A,C1305,O:O,"DUX")</f>
        <v>0</v>
      </c>
      <c r="F1305" s="101">
        <f t="shared" ref="F1305:F1314" si="244">SUMIFS(K:K,A:A,C1305,O:O,"DUX")</f>
        <v>0</v>
      </c>
      <c r="G1305" s="101">
        <f>SUMIFS(广告!M:M,广告!N:N,C1305,广告!P:P,"DUX")</f>
        <v>0</v>
      </c>
      <c r="H1305" s="101">
        <f t="shared" ref="H1304:H1314" si="245">F1305-G1305</f>
        <v>0</v>
      </c>
      <c r="I1305" s="101">
        <f>模板P!E1489</f>
        <v>0</v>
      </c>
      <c r="J1305" s="101">
        <f>SUMIFS(payments!AC:AC,payments!C:C,J1303,payments!AE:AE,C1305,payments!AG:AG,"DUX")</f>
        <v>0</v>
      </c>
      <c r="K1305" s="101">
        <f>模板P!G1489</f>
        <v>0</v>
      </c>
      <c r="M1305" s="114"/>
      <c r="N1305" s="114"/>
      <c r="O1305" s="114"/>
      <c r="P1305" s="114"/>
      <c r="Q1305" s="114"/>
      <c r="R1305" s="113"/>
      <c r="S1305" s="113"/>
      <c r="U1305" s="114"/>
      <c r="AC1305" s="114"/>
      <c r="AD1305" s="114"/>
    </row>
    <row r="1306" spans="1:35" s="61" customFormat="1" ht="17" customHeight="1">
      <c r="A1306" s="60"/>
      <c r="B1306" s="113"/>
      <c r="C1306" s="101" t="s">
        <v>11</v>
      </c>
      <c r="D1306" s="101">
        <f t="shared" si="242"/>
        <v>0</v>
      </c>
      <c r="E1306" s="101">
        <f t="shared" si="243"/>
        <v>0</v>
      </c>
      <c r="F1306" s="101">
        <f t="shared" si="244"/>
        <v>0</v>
      </c>
      <c r="G1306" s="101">
        <f>SUMIFS(广告!M:M,广告!N:N,C1306,广告!P:P,"DUX")</f>
        <v>0</v>
      </c>
      <c r="H1306" s="101">
        <f t="shared" si="245"/>
        <v>0</v>
      </c>
      <c r="I1306" s="101">
        <f>模板P!E1490</f>
        <v>0</v>
      </c>
      <c r="J1306" s="101">
        <f>SUMIFS(payments!AC:AC,payments!C:C,J1303,payments!AE:AE,C1306,payments!AG:AG,"DUX")</f>
        <v>0</v>
      </c>
      <c r="K1306" s="101">
        <f>模板P!G1490</f>
        <v>0</v>
      </c>
      <c r="L1306" s="114"/>
      <c r="M1306" s="114"/>
      <c r="N1306" s="114"/>
      <c r="O1306" s="114"/>
      <c r="P1306" s="114"/>
      <c r="Q1306" s="114"/>
      <c r="R1306" s="113"/>
      <c r="S1306" s="113"/>
      <c r="U1306" s="114"/>
      <c r="AB1306" s="114"/>
      <c r="AC1306" s="114"/>
    </row>
    <row r="1307" spans="1:35" s="61" customFormat="1" ht="17" customHeight="1">
      <c r="A1307" s="60"/>
      <c r="B1307" s="113"/>
      <c r="C1307" s="101" t="s">
        <v>4</v>
      </c>
      <c r="D1307" s="101">
        <f t="shared" si="242"/>
        <v>0</v>
      </c>
      <c r="E1307" s="101">
        <f t="shared" si="243"/>
        <v>0</v>
      </c>
      <c r="F1307" s="101">
        <f t="shared" si="244"/>
        <v>0</v>
      </c>
      <c r="G1307" s="101">
        <f>SUMIFS(广告!M:M,广告!N:N,C1307,广告!P:P,"DUX")</f>
        <v>0</v>
      </c>
      <c r="H1307" s="101">
        <f t="shared" si="245"/>
        <v>0</v>
      </c>
      <c r="I1307" s="101">
        <f>模板P!E1491</f>
        <v>0</v>
      </c>
      <c r="J1307" s="101">
        <f>SUMIFS(payments!AC:AC,payments!C:C,J1303,payments!AE:AE,C1307,payments!AG:AG,"DUX")</f>
        <v>0</v>
      </c>
      <c r="K1307" s="101">
        <f>模板P!G1491</f>
        <v>0</v>
      </c>
      <c r="L1307" s="114"/>
      <c r="M1307" s="114"/>
      <c r="N1307" s="114"/>
      <c r="O1307" s="114"/>
      <c r="P1307" s="114"/>
      <c r="Q1307" s="114"/>
      <c r="R1307" s="113"/>
      <c r="S1307" s="113"/>
      <c r="U1307" s="114"/>
      <c r="AB1307" s="114"/>
      <c r="AC1307" s="114"/>
    </row>
    <row r="1308" spans="1:35" s="61" customFormat="1" ht="17" customHeight="1">
      <c r="A1308" s="60"/>
      <c r="B1308" s="113"/>
      <c r="C1308" s="101" t="s">
        <v>19</v>
      </c>
      <c r="D1308" s="101">
        <f t="shared" si="242"/>
        <v>0</v>
      </c>
      <c r="E1308" s="101">
        <f t="shared" si="243"/>
        <v>0</v>
      </c>
      <c r="F1308" s="101">
        <f t="shared" si="244"/>
        <v>0</v>
      </c>
      <c r="G1308" s="101">
        <f>SUMIFS(广告!M:M,广告!N:N,C1308,广告!P:P,"DUX")</f>
        <v>0</v>
      </c>
      <c r="H1308" s="101">
        <f t="shared" si="245"/>
        <v>0</v>
      </c>
      <c r="I1308" s="101">
        <f>模板P!E1492</f>
        <v>0</v>
      </c>
      <c r="J1308" s="101">
        <f>SUMIFS(payments!AC:AC,payments!C:C,J1303,payments!AE:AE,C1308,payments!AG:AG,"DUX")</f>
        <v>0</v>
      </c>
      <c r="K1308" s="101">
        <f>模板P!G1492</f>
        <v>0</v>
      </c>
      <c r="L1308" s="114"/>
      <c r="M1308" s="114"/>
      <c r="N1308" s="114"/>
      <c r="O1308" s="114"/>
      <c r="P1308" s="114"/>
      <c r="Q1308" s="114"/>
      <c r="R1308" s="113"/>
      <c r="S1308" s="113"/>
      <c r="U1308" s="114"/>
      <c r="AB1308" s="114"/>
      <c r="AC1308" s="114"/>
    </row>
    <row r="1309" spans="1:35" s="61" customFormat="1" ht="17" customHeight="1">
      <c r="A1309" s="60"/>
      <c r="B1309" s="113"/>
      <c r="C1309" s="101" t="s">
        <v>18</v>
      </c>
      <c r="D1309" s="101">
        <f t="shared" si="242"/>
        <v>0</v>
      </c>
      <c r="E1309" s="101">
        <f t="shared" si="243"/>
        <v>0</v>
      </c>
      <c r="F1309" s="101">
        <f t="shared" si="244"/>
        <v>0</v>
      </c>
      <c r="G1309" s="101">
        <f>SUMIFS(广告!M:M,广告!N:N,C1309,广告!P:P,"DUX")</f>
        <v>0</v>
      </c>
      <c r="H1309" s="101">
        <f t="shared" si="245"/>
        <v>0</v>
      </c>
      <c r="I1309" s="101">
        <f>模板P!E1493</f>
        <v>0</v>
      </c>
      <c r="J1309" s="101">
        <f>SUMIFS(payments!AC:AC,payments!C:C,J1303,payments!AE:AE,C1309,payments!AG:AG,"DUX")</f>
        <v>0</v>
      </c>
      <c r="K1309" s="101">
        <f>模板P!G1493</f>
        <v>0</v>
      </c>
      <c r="L1309" s="114"/>
      <c r="M1309" s="114"/>
      <c r="N1309" s="114"/>
      <c r="O1309" s="114"/>
      <c r="P1309" s="114"/>
      <c r="Q1309" s="114"/>
      <c r="R1309" s="113"/>
      <c r="S1309" s="113"/>
      <c r="U1309" s="114"/>
      <c r="AB1309" s="114"/>
      <c r="AC1309" s="114"/>
    </row>
    <row r="1310" spans="1:35" s="61" customFormat="1" ht="17" customHeight="1">
      <c r="A1310" s="60"/>
      <c r="B1310" s="113"/>
      <c r="C1310" s="101" t="s">
        <v>22</v>
      </c>
      <c r="D1310" s="101">
        <f t="shared" si="242"/>
        <v>0</v>
      </c>
      <c r="E1310" s="101">
        <f t="shared" si="243"/>
        <v>0</v>
      </c>
      <c r="F1310" s="101">
        <f t="shared" si="244"/>
        <v>0</v>
      </c>
      <c r="G1310" s="101">
        <f>SUMIFS(广告!M:M,广告!N:N,C1310,广告!P:P,"DUX")</f>
        <v>0</v>
      </c>
      <c r="H1310" s="101">
        <f t="shared" si="245"/>
        <v>0</v>
      </c>
      <c r="I1310" s="101">
        <f>模板P!E1494</f>
        <v>0</v>
      </c>
      <c r="J1310" s="101">
        <f>SUMIFS(payments!AC:AC,payments!C:C,J1303,payments!AE:AE,C1310,payments!AG:AG,"DUX")</f>
        <v>0</v>
      </c>
      <c r="K1310" s="101">
        <f>模板P!G1494</f>
        <v>0</v>
      </c>
      <c r="L1310" s="114"/>
      <c r="M1310" s="114"/>
      <c r="N1310" s="114"/>
      <c r="O1310" s="114"/>
      <c r="P1310" s="114"/>
      <c r="Q1310" s="114"/>
      <c r="R1310" s="113"/>
      <c r="S1310" s="113"/>
      <c r="U1310" s="114"/>
      <c r="AB1310" s="114"/>
      <c r="AC1310" s="114"/>
    </row>
    <row r="1311" spans="1:35" s="61" customFormat="1" ht="17" customHeight="1">
      <c r="A1311" s="60"/>
      <c r="B1311" s="113"/>
      <c r="C1311" s="101" t="s">
        <v>26171</v>
      </c>
      <c r="D1311" s="101">
        <f t="shared" si="242"/>
        <v>0</v>
      </c>
      <c r="E1311" s="101">
        <f t="shared" si="243"/>
        <v>0</v>
      </c>
      <c r="F1311" s="101">
        <f t="shared" si="244"/>
        <v>0</v>
      </c>
      <c r="G1311" s="101">
        <f>SUMIFS(广告!M:M,广告!N:N,C1311,广告!P:P,"DUX")</f>
        <v>0</v>
      </c>
      <c r="H1311" s="101">
        <f t="shared" si="245"/>
        <v>0</v>
      </c>
      <c r="I1311" s="101">
        <f>模板P!E1495</f>
        <v>0</v>
      </c>
      <c r="J1311" s="101">
        <f>SUMIFS(payments!AC:AC,payments!C:C,J1303,payments!AE:AE,C1311,payments!AG:AG,"DUX")</f>
        <v>0</v>
      </c>
      <c r="K1311" s="101">
        <f>模板P!G1495</f>
        <v>0</v>
      </c>
      <c r="L1311" s="114"/>
      <c r="M1311" s="114"/>
      <c r="N1311" s="114"/>
      <c r="O1311" s="114"/>
      <c r="P1311" s="114"/>
      <c r="Q1311" s="114"/>
      <c r="R1311" s="113"/>
      <c r="S1311" s="113"/>
      <c r="U1311" s="114"/>
      <c r="AB1311" s="114"/>
      <c r="AC1311" s="114"/>
    </row>
    <row r="1312" spans="1:35" s="61" customFormat="1" ht="17" customHeight="1">
      <c r="A1312" s="60"/>
      <c r="B1312" s="113"/>
      <c r="C1312" s="101"/>
      <c r="D1312" s="101">
        <f t="shared" si="242"/>
        <v>0</v>
      </c>
      <c r="E1312" s="101">
        <f t="shared" si="243"/>
        <v>0</v>
      </c>
      <c r="F1312" s="101">
        <f t="shared" si="244"/>
        <v>0</v>
      </c>
      <c r="G1312" s="101">
        <f>SUMIFS(广告!M:M,广告!N:N,C1312,广告!P:P,"DUX")</f>
        <v>0</v>
      </c>
      <c r="H1312" s="101">
        <f t="shared" si="245"/>
        <v>0</v>
      </c>
      <c r="I1312" s="101">
        <f>模板P!E1496</f>
        <v>0</v>
      </c>
      <c r="J1312" s="101">
        <f>SUMIFS(payments!AC:AC,payments!C:C,J1303,payments!AE:AE,C1312,payments!AG:AG,"DUX")</f>
        <v>0</v>
      </c>
      <c r="K1312" s="101">
        <f>模板P!G1496</f>
        <v>0</v>
      </c>
      <c r="L1312" s="114"/>
      <c r="M1312" s="114"/>
      <c r="N1312" s="114"/>
      <c r="O1312" s="114"/>
      <c r="P1312" s="114"/>
      <c r="Q1312" s="114"/>
      <c r="R1312" s="113"/>
      <c r="S1312" s="113"/>
      <c r="U1312" s="114"/>
      <c r="AB1312" s="114"/>
      <c r="AC1312" s="114"/>
    </row>
    <row r="1313" spans="1:35" s="61" customFormat="1" ht="17" customHeight="1">
      <c r="A1313" s="60"/>
      <c r="B1313" s="113"/>
      <c r="C1313" s="101"/>
      <c r="D1313" s="101">
        <f t="shared" si="242"/>
        <v>0</v>
      </c>
      <c r="E1313" s="101">
        <f t="shared" si="243"/>
        <v>0</v>
      </c>
      <c r="F1313" s="101">
        <f t="shared" si="244"/>
        <v>0</v>
      </c>
      <c r="G1313" s="101">
        <f>SUMIFS(广告!M:M,广告!N:N,C1313,广告!P:P,"DUX")</f>
        <v>0</v>
      </c>
      <c r="H1313" s="101">
        <f t="shared" si="245"/>
        <v>0</v>
      </c>
      <c r="I1313" s="101">
        <f>模板P!E1497</f>
        <v>0</v>
      </c>
      <c r="J1313" s="101">
        <f>SUMIFS(payments!AC:AC,payments!C:C,J1303,payments!AE:AE,C1313,payments!AG:AG,"DUX")</f>
        <v>0</v>
      </c>
      <c r="K1313" s="101">
        <f>模板P!G1497</f>
        <v>0</v>
      </c>
      <c r="L1313" s="114"/>
      <c r="M1313" s="114"/>
      <c r="N1313" s="114"/>
      <c r="O1313" s="114"/>
      <c r="P1313" s="114"/>
      <c r="Q1313" s="114"/>
      <c r="R1313" s="113"/>
      <c r="S1313" s="113"/>
      <c r="U1313" s="114"/>
      <c r="AB1313" s="114"/>
      <c r="AC1313" s="114"/>
    </row>
    <row r="1314" spans="1:35" s="61" customFormat="1" ht="17" customHeight="1">
      <c r="A1314" s="60"/>
      <c r="B1314" s="113"/>
      <c r="C1314" s="101"/>
      <c r="D1314" s="101">
        <f t="shared" si="242"/>
        <v>0</v>
      </c>
      <c r="E1314" s="101">
        <f t="shared" si="243"/>
        <v>0</v>
      </c>
      <c r="F1314" s="101">
        <f t="shared" si="244"/>
        <v>0</v>
      </c>
      <c r="G1314" s="101">
        <f>SUMIFS(广告!M:M,广告!N:N,C1314,广告!P:P,"DUX")</f>
        <v>0</v>
      </c>
      <c r="H1314" s="101">
        <f t="shared" si="245"/>
        <v>0</v>
      </c>
      <c r="I1314" s="101">
        <f>模板P!E1498</f>
        <v>0</v>
      </c>
      <c r="J1314" s="101">
        <f>SUMIFS(payments!AC:AC,payments!C:C,J1303,payments!AE:AE,C1314,payments!AG:AG,"DUX")</f>
        <v>0</v>
      </c>
      <c r="K1314" s="101">
        <f>模板P!G1498</f>
        <v>0</v>
      </c>
      <c r="L1314" s="114"/>
      <c r="M1314" s="114"/>
      <c r="N1314" s="114"/>
      <c r="O1314" s="114"/>
      <c r="P1314" s="114"/>
      <c r="Q1314" s="114"/>
      <c r="R1314" s="113"/>
      <c r="S1314" s="113"/>
      <c r="U1314" s="114"/>
      <c r="AB1314" s="114"/>
      <c r="AC1314" s="114"/>
    </row>
    <row r="1315" spans="1:35" s="61" customFormat="1" ht="17" customHeight="1">
      <c r="A1315" s="60"/>
      <c r="B1315" s="113"/>
      <c r="C1315" s="138" t="s">
        <v>26172</v>
      </c>
      <c r="D1315" s="138">
        <f t="shared" ref="D1315:K1315" si="246">SUM(D1304:D1314)</f>
        <v>0</v>
      </c>
      <c r="E1315" s="138">
        <f t="shared" si="246"/>
        <v>0</v>
      </c>
      <c r="F1315" s="138">
        <f t="shared" si="246"/>
        <v>0</v>
      </c>
      <c r="G1315" s="138">
        <f t="shared" si="246"/>
        <v>0</v>
      </c>
      <c r="H1315" s="138">
        <f t="shared" si="246"/>
        <v>0</v>
      </c>
      <c r="I1315" s="138">
        <f t="shared" si="246"/>
        <v>0</v>
      </c>
      <c r="J1315" s="138">
        <f t="shared" si="246"/>
        <v>0</v>
      </c>
      <c r="K1315" s="138">
        <f t="shared" si="246"/>
        <v>0</v>
      </c>
      <c r="L1315" s="114"/>
      <c r="M1315" s="114"/>
      <c r="N1315" s="114"/>
      <c r="O1315" s="114"/>
      <c r="P1315" s="114"/>
      <c r="Q1315" s="114"/>
      <c r="R1315" s="113"/>
      <c r="S1315" s="113"/>
      <c r="U1315" s="114"/>
      <c r="AB1315" s="114"/>
      <c r="AC1315" s="114"/>
    </row>
    <row r="1316" spans="1:35" s="61" customFormat="1" ht="17" customHeight="1">
      <c r="A1316" s="60"/>
      <c r="B1316" s="113"/>
      <c r="L1316" s="114"/>
      <c r="M1316" s="114"/>
      <c r="N1316" s="114"/>
      <c r="O1316" s="114"/>
      <c r="P1316" s="114"/>
      <c r="Q1316" s="114"/>
      <c r="R1316" s="113"/>
      <c r="S1316" s="113"/>
      <c r="U1316" s="114"/>
      <c r="AB1316" s="114"/>
      <c r="AC1316" s="114"/>
    </row>
    <row r="1317" spans="1:35" s="61" customFormat="1" ht="17" customHeight="1">
      <c r="A1317" s="60"/>
      <c r="B1317" s="113"/>
      <c r="L1317" s="114"/>
      <c r="M1317" s="114"/>
      <c r="N1317" s="114"/>
      <c r="O1317" s="114"/>
      <c r="P1317" s="114"/>
      <c r="Q1317" s="114"/>
      <c r="R1317" s="113"/>
      <c r="S1317" s="113"/>
      <c r="U1317" s="114"/>
      <c r="AB1317" s="114"/>
      <c r="AC1317" s="114"/>
    </row>
    <row r="1318" spans="1:35" s="61" customFormat="1" ht="17" customHeight="1">
      <c r="A1318" s="60"/>
      <c r="B1318" s="113"/>
      <c r="C1318" s="113"/>
      <c r="E1318" s="114"/>
      <c r="F1318" s="114"/>
      <c r="G1318" s="114"/>
      <c r="H1318" s="114"/>
      <c r="I1318" s="114"/>
      <c r="J1318" s="114"/>
      <c r="M1318" s="114"/>
      <c r="N1318" s="114"/>
      <c r="O1318" s="114"/>
      <c r="P1318" s="114"/>
      <c r="Q1318" s="114"/>
      <c r="R1318" s="113"/>
      <c r="S1318" s="113"/>
      <c r="U1318" s="114"/>
      <c r="V1318" s="114"/>
      <c r="W1318" s="114"/>
      <c r="X1318" s="114"/>
      <c r="Y1318" s="114"/>
      <c r="Z1318" s="114"/>
    </row>
    <row r="1319" spans="1:35" s="61" customFormat="1" ht="14" customHeight="1">
      <c r="A1319" s="60"/>
      <c r="B1319" s="113"/>
      <c r="C1319" s="113"/>
      <c r="E1319" s="114"/>
      <c r="F1319" s="114"/>
      <c r="G1319" s="114"/>
      <c r="H1319" s="114"/>
      <c r="I1319" s="114"/>
      <c r="J1319" s="114"/>
      <c r="M1319" s="114"/>
      <c r="N1319" s="114"/>
      <c r="O1319" s="114"/>
      <c r="P1319" s="114"/>
      <c r="Q1319" s="114"/>
      <c r="R1319" s="113"/>
      <c r="S1319" s="113"/>
      <c r="U1319" s="114"/>
      <c r="V1319" s="114"/>
      <c r="W1319" s="114"/>
    </row>
    <row r="1320" spans="1:35" s="61" customFormat="1" ht="20" customHeight="1">
      <c r="A1320" s="60"/>
      <c r="B1320" s="113"/>
      <c r="C1320" s="114"/>
      <c r="D1320" s="114"/>
      <c r="E1320" s="114"/>
      <c r="F1320" s="114"/>
      <c r="G1320" s="114"/>
      <c r="H1320" s="114"/>
      <c r="I1320" s="114"/>
      <c r="J1320" s="114"/>
      <c r="K1320" s="114"/>
      <c r="L1320" s="114"/>
      <c r="M1320" s="114"/>
      <c r="N1320" s="114"/>
      <c r="O1320" s="114"/>
      <c r="P1320" s="114"/>
      <c r="Q1320" s="114"/>
      <c r="R1320" s="113"/>
      <c r="S1320" s="113"/>
      <c r="U1320" s="114"/>
    </row>
    <row r="1321" spans="1:35" s="130" customFormat="1" ht="21" customHeight="1">
      <c r="A1321" s="60"/>
      <c r="B1321" s="139"/>
      <c r="C1321" s="140"/>
      <c r="D1321" s="140"/>
      <c r="E1321" s="140"/>
      <c r="F1321" s="140"/>
      <c r="G1321" s="140"/>
      <c r="H1321" s="140"/>
      <c r="I1321" s="140"/>
      <c r="J1321" s="140"/>
      <c r="K1321" s="140"/>
      <c r="L1321" s="141"/>
      <c r="M1321" s="114"/>
      <c r="N1321" s="114"/>
      <c r="O1321" s="114"/>
      <c r="P1321" s="114"/>
      <c r="Q1321" s="114"/>
      <c r="R1321" s="113"/>
      <c r="S1321" s="113"/>
      <c r="T1321" s="61"/>
      <c r="U1321" s="114"/>
      <c r="V1321" s="114"/>
      <c r="W1321" s="114"/>
      <c r="X1321" s="61"/>
      <c r="Y1321" s="114"/>
      <c r="Z1321" s="61"/>
      <c r="AA1321" s="61"/>
      <c r="AB1321" s="61"/>
      <c r="AC1321" s="61"/>
      <c r="AD1321" s="61"/>
      <c r="AE1321" s="61"/>
      <c r="AF1321" s="61"/>
      <c r="AG1321" s="61"/>
      <c r="AH1321" s="61"/>
      <c r="AI1321" s="61"/>
    </row>
    <row r="1322" spans="1:35" s="130" customFormat="1" ht="21" customHeight="1">
      <c r="A1322" s="60"/>
      <c r="B1322" s="113"/>
      <c r="C1322" s="114"/>
      <c r="D1322" s="114"/>
      <c r="E1322" s="114"/>
      <c r="F1322" s="114"/>
      <c r="G1322" s="114"/>
      <c r="H1322" s="114"/>
      <c r="I1322" s="114"/>
      <c r="J1322" s="114"/>
      <c r="K1322" s="114"/>
      <c r="L1322" s="114"/>
      <c r="M1322" s="114"/>
      <c r="N1322" s="114"/>
      <c r="O1322" s="114"/>
      <c r="P1322" s="114"/>
      <c r="Q1322" s="114"/>
      <c r="R1322" s="113"/>
      <c r="S1322" s="113"/>
      <c r="T1322" s="61"/>
      <c r="U1322" s="114"/>
      <c r="V1322" s="114"/>
      <c r="W1322" s="114"/>
      <c r="X1322" s="61"/>
      <c r="Y1322" s="114"/>
      <c r="Z1322" s="61"/>
      <c r="AA1322" s="142" t="s">
        <v>26173</v>
      </c>
      <c r="AB1322" s="143"/>
      <c r="AC1322" s="143"/>
      <c r="AD1322" s="143"/>
      <c r="AE1322" s="143"/>
      <c r="AF1322" s="143"/>
      <c r="AG1322" s="143"/>
      <c r="AH1322" s="143"/>
      <c r="AI1322" s="144"/>
    </row>
    <row r="1323" spans="1:35" s="130" customFormat="1" ht="21" customHeight="1">
      <c r="A1323" s="60"/>
      <c r="B1323" s="113"/>
      <c r="C1323" s="114"/>
      <c r="D1323" s="114"/>
      <c r="E1323" s="114"/>
      <c r="F1323" s="114"/>
      <c r="G1323" s="114"/>
      <c r="H1323" s="114"/>
      <c r="I1323" s="114"/>
      <c r="J1323" s="114"/>
      <c r="K1323" s="114"/>
      <c r="L1323" s="114"/>
      <c r="M1323" s="114"/>
      <c r="N1323" s="114"/>
      <c r="O1323" s="114"/>
      <c r="P1323" s="114"/>
      <c r="Q1323" s="114"/>
      <c r="R1323" s="113"/>
      <c r="S1323" s="113"/>
      <c r="T1323" s="61"/>
      <c r="U1323" s="114"/>
      <c r="V1323" s="114"/>
      <c r="W1323" s="114"/>
      <c r="X1323" s="61"/>
      <c r="Y1323" s="114"/>
      <c r="Z1323" s="61"/>
      <c r="AA1323" s="145" t="s">
        <v>26174</v>
      </c>
      <c r="AB1323" s="146" t="s">
        <v>26164</v>
      </c>
      <c r="AC1323" s="146" t="s">
        <v>26162</v>
      </c>
      <c r="AD1323" s="146" t="s">
        <v>26165</v>
      </c>
      <c r="AE1323" s="146" t="s">
        <v>26166</v>
      </c>
      <c r="AF1323" s="146" t="s">
        <v>26167</v>
      </c>
      <c r="AG1323" s="146" t="s">
        <v>26168</v>
      </c>
      <c r="AH1323" s="146" t="s">
        <v>26169</v>
      </c>
      <c r="AI1323" s="147" t="s">
        <v>26170</v>
      </c>
    </row>
    <row r="1324" spans="1:35" s="130" customFormat="1" ht="21" customHeight="1">
      <c r="A1324" s="60"/>
      <c r="B1324" s="113"/>
      <c r="C1324" s="114"/>
      <c r="D1324" s="114"/>
      <c r="E1324" s="114"/>
      <c r="F1324" s="114"/>
      <c r="G1324" s="114"/>
      <c r="H1324" s="114"/>
      <c r="I1324" s="114"/>
      <c r="J1324" s="114"/>
      <c r="K1324" s="114"/>
      <c r="L1324" s="114"/>
      <c r="M1324" s="114"/>
      <c r="N1324" s="114"/>
      <c r="O1324" s="114"/>
      <c r="P1324" s="114"/>
      <c r="Q1324" s="114"/>
      <c r="R1324" s="113"/>
      <c r="S1324" s="113"/>
      <c r="T1324" s="61"/>
      <c r="U1324" s="114"/>
      <c r="V1324" s="114"/>
      <c r="W1324" s="114"/>
      <c r="X1324" s="61"/>
      <c r="Y1324" s="114"/>
      <c r="Z1324" s="61"/>
      <c r="AA1324" s="148" t="s">
        <v>7</v>
      </c>
      <c r="AB1324" s="149">
        <f>SUMIFS(D:D,A:A,AA1324)</f>
        <v>0</v>
      </c>
      <c r="AC1324" s="149">
        <f>SUMIFS(M:M,A:A,AA1324)</f>
        <v>0</v>
      </c>
      <c r="AD1324" s="150">
        <f>SUMIFS(K:K,A:A,AA1324)</f>
        <v>0</v>
      </c>
      <c r="AE1324" s="149">
        <f>SUMIFS(广告!M:M,广告!N:N,AA1324)</f>
        <v>0</v>
      </c>
      <c r="AF1324" s="150">
        <f>AD1324-AE1324</f>
        <v>0</v>
      </c>
      <c r="AG1324" s="149">
        <f>SUMIFS(模板P!L:L,模板P!A:A,AA1324)</f>
        <v>0</v>
      </c>
      <c r="AH1324" s="149">
        <f>SUMIFS(payments!AC:AC,payments!C:C,AH1323,payments!AE:AE,AA1324)</f>
        <v>0</v>
      </c>
      <c r="AI1324" s="151">
        <f>SUMIFS(模板P!J:J,模板P!A:A,AA1324)</f>
        <v>0</v>
      </c>
    </row>
    <row r="1325" spans="1:35" s="130" customFormat="1" ht="21" customHeight="1">
      <c r="A1325" s="60"/>
      <c r="B1325" s="113"/>
      <c r="C1325" s="114"/>
      <c r="D1325" s="114"/>
      <c r="E1325" s="114"/>
      <c r="F1325" s="114"/>
      <c r="G1325" s="114"/>
      <c r="H1325" s="114"/>
      <c r="I1325" s="114"/>
      <c r="J1325" s="114"/>
      <c r="K1325" s="114"/>
      <c r="L1325" s="114"/>
      <c r="M1325" s="114"/>
      <c r="N1325" s="114"/>
      <c r="O1325" s="114"/>
      <c r="P1325" s="114"/>
      <c r="Q1325" s="114"/>
      <c r="R1325" s="113"/>
      <c r="S1325" s="113"/>
      <c r="T1325" s="61"/>
      <c r="U1325" s="114"/>
      <c r="V1325" s="114"/>
      <c r="W1325" s="114"/>
      <c r="X1325" s="61"/>
      <c r="Y1325" s="114"/>
      <c r="Z1325" s="61"/>
      <c r="AA1325" s="148" t="s">
        <v>9</v>
      </c>
      <c r="AB1325" s="149">
        <f>SUMIFS(D:D,A:A,AA1325)</f>
        <v>0</v>
      </c>
      <c r="AC1325" s="149">
        <f>SUMIFS(M:M,A:A,AA1325)</f>
        <v>0</v>
      </c>
      <c r="AD1325" s="150">
        <f t="shared" ref="AD1325:AD1333" si="247">SUMIFS(K:K,A:A,AA1325)</f>
        <v>0</v>
      </c>
      <c r="AE1325" s="149">
        <f>SUMIFS(广告!M:M,广告!N:N,AA1325)</f>
        <v>0</v>
      </c>
      <c r="AF1325" s="150">
        <f t="shared" ref="AF1324:AF1333" si="248">AD1325-AE1325</f>
        <v>0</v>
      </c>
      <c r="AG1325" s="149">
        <f>SUMIFS(模板P!L:L,模板P!A:A,AA1325)</f>
        <v>0</v>
      </c>
      <c r="AH1325" s="149">
        <f>SUMIFS(payments!AC:AC,payments!C:C,AH1323,payments!AE:AE,AA1325)</f>
        <v>0</v>
      </c>
      <c r="AI1325" s="151">
        <f>SUMIFS(模板P!J:J,模板P!A:A,AA1325)</f>
        <v>0</v>
      </c>
    </row>
    <row r="1326" spans="1:35" s="130" customFormat="1" ht="21" customHeight="1">
      <c r="A1326" s="60"/>
      <c r="B1326" s="113"/>
      <c r="C1326" s="114"/>
      <c r="D1326" s="114"/>
      <c r="E1326" s="114"/>
      <c r="F1326" s="114"/>
      <c r="G1326" s="114"/>
      <c r="H1326" s="114"/>
      <c r="I1326" s="114"/>
      <c r="J1326" s="114"/>
      <c r="K1326" s="114"/>
      <c r="L1326" s="114"/>
      <c r="M1326" s="114"/>
      <c r="N1326" s="114"/>
      <c r="O1326" s="114"/>
      <c r="P1326" s="114"/>
      <c r="Q1326" s="114"/>
      <c r="R1326" s="113"/>
      <c r="S1326" s="113"/>
      <c r="T1326" s="61"/>
      <c r="U1326" s="114"/>
      <c r="V1326" s="114"/>
      <c r="W1326" s="114"/>
      <c r="X1326" s="61"/>
      <c r="Y1326" s="114"/>
      <c r="Z1326" s="61"/>
      <c r="AA1326" s="148" t="s">
        <v>11</v>
      </c>
      <c r="AB1326" s="149">
        <f>SUMIFS(D:D,A:A,AA1326)</f>
        <v>0</v>
      </c>
      <c r="AC1326" s="149">
        <f t="shared" ref="AC1325:AC1333" si="249">SUMIFS(M:M,A:A,AA1326)</f>
        <v>0</v>
      </c>
      <c r="AD1326" s="150">
        <f t="shared" si="247"/>
        <v>0</v>
      </c>
      <c r="AE1326" s="149">
        <f>SUMIFS(广告!M:M,广告!N:N,AA1326)</f>
        <v>0</v>
      </c>
      <c r="AF1326" s="150">
        <f t="shared" si="248"/>
        <v>0</v>
      </c>
      <c r="AG1326" s="149">
        <f>SUMIFS(模板P!L:L,模板P!A:A,AA1326)</f>
        <v>0</v>
      </c>
      <c r="AH1326" s="149">
        <f>SUMIFS(payments!AC:AC,payments!C:C,AH1323,payments!AE:AE,AA1326)</f>
        <v>0</v>
      </c>
      <c r="AI1326" s="151">
        <f>SUMIFS(模板P!J:J,模板P!A:A,AA1326)</f>
        <v>0</v>
      </c>
    </row>
    <row r="1327" spans="1:35" s="130" customFormat="1" ht="21" customHeight="1">
      <c r="A1327" s="60"/>
      <c r="B1327" s="113"/>
      <c r="C1327" s="114"/>
      <c r="D1327" s="114"/>
      <c r="E1327" s="114"/>
      <c r="F1327" s="114"/>
      <c r="G1327" s="114"/>
      <c r="H1327" s="114"/>
      <c r="I1327" s="114"/>
      <c r="J1327" s="114"/>
      <c r="K1327" s="114"/>
      <c r="L1327" s="114"/>
      <c r="M1327" s="114"/>
      <c r="N1327" s="114"/>
      <c r="O1327" s="114"/>
      <c r="P1327" s="114"/>
      <c r="Q1327" s="114"/>
      <c r="R1327" s="113"/>
      <c r="S1327" s="113"/>
      <c r="T1327" s="61"/>
      <c r="U1327" s="114"/>
      <c r="V1327" s="114"/>
      <c r="W1327" s="114"/>
      <c r="X1327" s="61"/>
      <c r="Y1327" s="114"/>
      <c r="Z1327" s="61"/>
      <c r="AA1327" s="148" t="s">
        <v>4</v>
      </c>
      <c r="AB1327" s="149">
        <f t="shared" ref="AB1325:AB1333" si="250">SUMIFS(D:D,A:A,AA1327)</f>
        <v>0</v>
      </c>
      <c r="AC1327" s="149">
        <f t="shared" si="249"/>
        <v>0</v>
      </c>
      <c r="AD1327" s="150">
        <f t="shared" si="247"/>
        <v>0</v>
      </c>
      <c r="AE1327" s="149">
        <f>SUMIFS(广告!M:M,广告!N:N,AA1327)</f>
        <v>0</v>
      </c>
      <c r="AF1327" s="150">
        <f t="shared" si="248"/>
        <v>0</v>
      </c>
      <c r="AG1327" s="149">
        <f>SUMIFS(模板P!L:L,模板P!A:A,AA1327)</f>
        <v>0</v>
      </c>
      <c r="AH1327" s="149">
        <f>SUMIFS(payments!AC:AC,payments!C:C,AH1323,payments!AE:AE,AA1327)</f>
        <v>0</v>
      </c>
      <c r="AI1327" s="151">
        <f>SUMIFS(模板P!J:J,模板P!A:A,AA1327)</f>
        <v>0</v>
      </c>
    </row>
    <row r="1328" spans="1:35" s="130" customFormat="1" ht="21" customHeight="1">
      <c r="A1328" s="60"/>
      <c r="B1328" s="113"/>
      <c r="C1328" s="114"/>
      <c r="D1328" s="114"/>
      <c r="E1328" s="114"/>
      <c r="F1328" s="114"/>
      <c r="G1328" s="114"/>
      <c r="H1328" s="114"/>
      <c r="I1328" s="114"/>
      <c r="J1328" s="114"/>
      <c r="K1328" s="114"/>
      <c r="L1328" s="114"/>
      <c r="M1328" s="114"/>
      <c r="N1328" s="114"/>
      <c r="O1328" s="114"/>
      <c r="P1328" s="114"/>
      <c r="Q1328" s="114"/>
      <c r="R1328" s="113"/>
      <c r="S1328" s="113"/>
      <c r="T1328" s="61"/>
      <c r="U1328" s="114"/>
      <c r="V1328" s="114"/>
      <c r="W1328" s="114"/>
      <c r="X1328" s="61"/>
      <c r="Y1328" s="114"/>
      <c r="Z1328" s="61"/>
      <c r="AA1328" s="148" t="s">
        <v>19</v>
      </c>
      <c r="AB1328" s="149">
        <f t="shared" si="250"/>
        <v>0</v>
      </c>
      <c r="AC1328" s="149">
        <f t="shared" si="249"/>
        <v>0</v>
      </c>
      <c r="AD1328" s="150">
        <f t="shared" si="247"/>
        <v>0</v>
      </c>
      <c r="AE1328" s="149">
        <f>SUMIFS(广告!M:M,广告!N:N,AA1328)</f>
        <v>0</v>
      </c>
      <c r="AF1328" s="150">
        <f t="shared" si="248"/>
        <v>0</v>
      </c>
      <c r="AG1328" s="149">
        <f>SUMIFS(模板P!L:L,模板P!A:A,AA1328)</f>
        <v>0</v>
      </c>
      <c r="AH1328" s="149">
        <f>SUMIFS(payments!AC:AC,payments!C:C,AH1323,payments!AE:AE,AA1328)</f>
        <v>0</v>
      </c>
      <c r="AI1328" s="151">
        <f>SUMIFS(模板P!J:J,模板P!A:A,AA1328)</f>
        <v>0</v>
      </c>
    </row>
    <row r="1329" spans="1:35" s="130" customFormat="1" ht="21" customHeight="1">
      <c r="A1329" s="60"/>
      <c r="B1329" s="113"/>
      <c r="C1329" s="114"/>
      <c r="D1329" s="114"/>
      <c r="E1329" s="114"/>
      <c r="F1329" s="114"/>
      <c r="G1329" s="114"/>
      <c r="H1329" s="114"/>
      <c r="I1329" s="114"/>
      <c r="J1329" s="114"/>
      <c r="K1329" s="114"/>
      <c r="L1329" s="114"/>
      <c r="M1329" s="114"/>
      <c r="N1329" s="114"/>
      <c r="O1329" s="114"/>
      <c r="P1329" s="114"/>
      <c r="Q1329" s="114"/>
      <c r="R1329" s="113"/>
      <c r="S1329" s="113"/>
      <c r="T1329" s="61"/>
      <c r="U1329" s="114"/>
      <c r="V1329" s="114"/>
      <c r="W1329" s="114"/>
      <c r="X1329" s="114"/>
      <c r="Y1329" s="114"/>
      <c r="Z1329" s="61"/>
      <c r="AA1329" s="148" t="s">
        <v>18</v>
      </c>
      <c r="AB1329" s="149">
        <f t="shared" si="250"/>
        <v>0</v>
      </c>
      <c r="AC1329" s="149">
        <f t="shared" si="249"/>
        <v>0</v>
      </c>
      <c r="AD1329" s="150">
        <f t="shared" si="247"/>
        <v>0</v>
      </c>
      <c r="AE1329" s="149">
        <f>SUMIFS(广告!M:M,广告!N:N,AA1329)</f>
        <v>0</v>
      </c>
      <c r="AF1329" s="150">
        <f t="shared" si="248"/>
        <v>0</v>
      </c>
      <c r="AG1329" s="149">
        <f>SUMIFS(模板P!L:L,模板P!A:A,AA1329)</f>
        <v>0</v>
      </c>
      <c r="AH1329" s="149">
        <f>SUMIFS(payments!AC:AC,payments!C:C,AH1323,payments!AE:AE,AA1329)</f>
        <v>0</v>
      </c>
      <c r="AI1329" s="151">
        <f>SUMIFS(模板P!J:J,模板P!A:A,AA1329)</f>
        <v>0</v>
      </c>
    </row>
    <row r="1330" spans="1:35" s="130" customFormat="1" ht="25" customHeight="1">
      <c r="A1330" s="60"/>
      <c r="B1330" s="113"/>
      <c r="C1330" s="114"/>
      <c r="D1330" s="114"/>
      <c r="E1330" s="114"/>
      <c r="F1330" s="114"/>
      <c r="G1330" s="114"/>
      <c r="H1330" s="114"/>
      <c r="I1330" s="114"/>
      <c r="J1330" s="114"/>
      <c r="K1330" s="114"/>
      <c r="L1330" s="114"/>
      <c r="M1330" s="114"/>
      <c r="N1330" s="114"/>
      <c r="O1330" s="114"/>
      <c r="P1330" s="114"/>
      <c r="Q1330" s="114"/>
      <c r="R1330" s="113"/>
      <c r="S1330" s="113"/>
      <c r="T1330" s="61"/>
      <c r="U1330" s="114"/>
      <c r="V1330" s="114"/>
      <c r="W1330" s="114"/>
      <c r="X1330" s="114"/>
      <c r="Y1330" s="114"/>
      <c r="Z1330" s="61"/>
      <c r="AA1330" s="148" t="s">
        <v>22</v>
      </c>
      <c r="AB1330" s="149">
        <f t="shared" si="250"/>
        <v>0</v>
      </c>
      <c r="AC1330" s="149">
        <f t="shared" si="249"/>
        <v>0</v>
      </c>
      <c r="AD1330" s="150">
        <f t="shared" si="247"/>
        <v>0</v>
      </c>
      <c r="AE1330" s="149">
        <f>SUMIFS(广告!M:M,广告!N:N,AA1330)</f>
        <v>0</v>
      </c>
      <c r="AF1330" s="150">
        <f t="shared" si="248"/>
        <v>0</v>
      </c>
      <c r="AG1330" s="149">
        <f>SUMIFS(模板P!L:L,模板P!A:A,AA1330)</f>
        <v>0</v>
      </c>
      <c r="AH1330" s="149">
        <f>SUMIFS(payments!AC:AC,payments!C:C,AH1323,payments!AE:AE,AA1330)</f>
        <v>0</v>
      </c>
      <c r="AI1330" s="151">
        <f>SUMIFS(模板P!J:J,模板P!A:A,AA1330)</f>
        <v>0</v>
      </c>
    </row>
    <row r="1331" spans="1:35" s="130" customFormat="1" ht="25" customHeight="1">
      <c r="A1331" s="60"/>
      <c r="B1331" s="113"/>
      <c r="C1331" s="114"/>
      <c r="D1331" s="114"/>
      <c r="E1331" s="114"/>
      <c r="F1331" s="114"/>
      <c r="G1331" s="114"/>
      <c r="H1331" s="114"/>
      <c r="I1331" s="114"/>
      <c r="J1331" s="114"/>
      <c r="K1331" s="114"/>
      <c r="L1331" s="114"/>
      <c r="M1331" s="114"/>
      <c r="N1331" s="114"/>
      <c r="O1331" s="114"/>
      <c r="P1331" s="114"/>
      <c r="Q1331" s="114"/>
      <c r="R1331" s="113"/>
      <c r="S1331" s="113"/>
      <c r="T1331" s="61"/>
      <c r="U1331" s="114"/>
      <c r="V1331" s="141"/>
      <c r="W1331" s="141"/>
      <c r="X1331" s="141"/>
      <c r="Y1331" s="114"/>
      <c r="Z1331" s="61"/>
      <c r="AA1331" s="148" t="s">
        <v>26</v>
      </c>
      <c r="AB1331" s="149">
        <f t="shared" si="250"/>
        <v>0</v>
      </c>
      <c r="AC1331" s="149">
        <f t="shared" si="249"/>
        <v>0</v>
      </c>
      <c r="AD1331" s="150">
        <f t="shared" si="247"/>
        <v>0</v>
      </c>
      <c r="AE1331" s="149">
        <f>SUMIFS(广告!M:M,广告!N:N,AA1331)</f>
        <v>0</v>
      </c>
      <c r="AF1331" s="150">
        <f t="shared" si="248"/>
        <v>0</v>
      </c>
      <c r="AG1331" s="149">
        <f>SUMIFS(模板P!L:L,模板P!A:A,AA1331)</f>
        <v>0</v>
      </c>
      <c r="AH1331" s="149">
        <f>SUMIFS(payments!AC:AC,payments!C:C,AH1323,payments!AE:AE,AA1331)</f>
        <v>0</v>
      </c>
      <c r="AI1331" s="151">
        <f>SUMIFS(模板P!J:J,模板P!A:A,AA1331)</f>
        <v>0</v>
      </c>
    </row>
    <row r="1332" spans="1:35" s="61" customFormat="1" ht="25" customHeight="1">
      <c r="A1332" s="60"/>
      <c r="B1332" s="113"/>
      <c r="K1332" s="114"/>
      <c r="L1332" s="114"/>
      <c r="M1332" s="114"/>
      <c r="N1332" s="114"/>
      <c r="O1332" s="114"/>
      <c r="P1332" s="114"/>
      <c r="Q1332" s="114"/>
      <c r="R1332" s="113"/>
      <c r="S1332" s="113"/>
      <c r="U1332" s="114"/>
      <c r="V1332" s="114"/>
      <c r="W1332" s="114"/>
      <c r="X1332" s="114"/>
      <c r="AA1332" s="148" t="s">
        <v>27</v>
      </c>
      <c r="AB1332" s="149">
        <f t="shared" si="250"/>
        <v>0</v>
      </c>
      <c r="AC1332" s="149">
        <f t="shared" si="249"/>
        <v>0</v>
      </c>
      <c r="AD1332" s="150">
        <f t="shared" si="247"/>
        <v>0</v>
      </c>
      <c r="AE1332" s="149">
        <f>SUMIFS(广告!M:M,广告!N:N,AA1332)</f>
        <v>0</v>
      </c>
      <c r="AF1332" s="150">
        <f t="shared" si="248"/>
        <v>0</v>
      </c>
      <c r="AG1332" s="149">
        <f>SUMIFS(模板P!L:L,模板P!A:A,AA1332)</f>
        <v>0</v>
      </c>
      <c r="AH1332" s="149">
        <f>SUMIFS(payments!AC:AC,payments!C:C,AH1323,payments!AE:AE,AA1332)</f>
        <v>0</v>
      </c>
      <c r="AI1332" s="151">
        <f>SUMIFS(模板P!J:J,模板P!A:A,AA1332)</f>
        <v>0</v>
      </c>
    </row>
    <row r="1333" spans="1:35" s="130" customFormat="1" ht="25" customHeight="1">
      <c r="A1333" s="60"/>
      <c r="B1333" s="114"/>
      <c r="C1333" s="114"/>
      <c r="D1333" s="114"/>
      <c r="E1333" s="114"/>
      <c r="F1333" s="114"/>
      <c r="G1333" s="114"/>
      <c r="H1333" s="114"/>
      <c r="I1333" s="114"/>
      <c r="J1333" s="114"/>
      <c r="K1333" s="114"/>
      <c r="L1333" s="114"/>
      <c r="M1333" s="114"/>
      <c r="N1333" s="114"/>
      <c r="O1333" s="114"/>
      <c r="P1333" s="114"/>
      <c r="Q1333" s="114"/>
      <c r="R1333" s="113"/>
      <c r="S1333" s="113"/>
      <c r="T1333" s="61"/>
      <c r="U1333" s="114"/>
      <c r="V1333" s="114"/>
      <c r="W1333" s="114"/>
      <c r="X1333" s="114"/>
      <c r="Y1333" s="114"/>
      <c r="Z1333" s="61"/>
      <c r="AA1333" s="148"/>
      <c r="AB1333" s="149">
        <f t="shared" si="250"/>
        <v>0</v>
      </c>
      <c r="AC1333" s="149">
        <f t="shared" si="249"/>
        <v>0</v>
      </c>
      <c r="AD1333" s="150">
        <f t="shared" si="247"/>
        <v>0</v>
      </c>
      <c r="AE1333" s="149">
        <f>SUMIFS(广告!M:M,广告!N:N,AA1333)</f>
        <v>0</v>
      </c>
      <c r="AF1333" s="150">
        <f t="shared" si="248"/>
        <v>0</v>
      </c>
      <c r="AG1333" s="149">
        <f>SUMIFS(模板P!L:L,模板P!A:A,AA1333)</f>
        <v>0</v>
      </c>
      <c r="AH1333" s="149">
        <f>SUMIFS(payments!AC:AC,payments!C:C,AH1323,payments!AE:AE,AA1333)</f>
        <v>0</v>
      </c>
      <c r="AI1333" s="151">
        <f>SUMIFS(模板P!J:J,模板P!A:A,AA1333)</f>
        <v>0</v>
      </c>
    </row>
    <row r="1334" spans="1:35" s="130" customFormat="1" ht="25" customHeight="1">
      <c r="A1334" s="60"/>
      <c r="B1334" s="113"/>
      <c r="C1334" s="114"/>
      <c r="D1334" s="114"/>
      <c r="E1334" s="114"/>
      <c r="F1334" s="114"/>
      <c r="G1334" s="114"/>
      <c r="H1334" s="114"/>
      <c r="I1334" s="114"/>
      <c r="J1334" s="114"/>
      <c r="K1334" s="114"/>
      <c r="L1334" s="114"/>
      <c r="M1334" s="114"/>
      <c r="N1334" s="114"/>
      <c r="O1334" s="114"/>
      <c r="P1334" s="114"/>
      <c r="Q1334" s="114"/>
      <c r="R1334" s="113"/>
      <c r="S1334" s="113"/>
      <c r="T1334" s="61"/>
      <c r="U1334" s="114"/>
      <c r="V1334" s="114"/>
      <c r="W1334" s="114"/>
      <c r="X1334" s="114"/>
      <c r="Y1334" s="114"/>
      <c r="Z1334" s="61"/>
      <c r="AA1334" s="152" t="s">
        <v>26172</v>
      </c>
      <c r="AB1334" s="153">
        <f t="shared" ref="AB1334:AI1334" si="251">SUM(AB1324:AB1333)</f>
        <v>0</v>
      </c>
      <c r="AC1334" s="153">
        <f t="shared" si="251"/>
        <v>0</v>
      </c>
      <c r="AD1334" s="154">
        <f t="shared" si="251"/>
        <v>0</v>
      </c>
      <c r="AE1334" s="153">
        <f t="shared" si="251"/>
        <v>0</v>
      </c>
      <c r="AF1334" s="154">
        <f t="shared" si="251"/>
        <v>0</v>
      </c>
      <c r="AG1334" s="153">
        <f t="shared" si="251"/>
        <v>0</v>
      </c>
      <c r="AH1334" s="153">
        <f t="shared" si="251"/>
        <v>0</v>
      </c>
      <c r="AI1334" s="155">
        <f t="shared" si="251"/>
        <v>0</v>
      </c>
    </row>
    <row r="1335" spans="1:35" s="130" customFormat="1">
      <c r="A1335" s="60"/>
      <c r="B1335" s="113"/>
      <c r="C1335" s="114"/>
      <c r="D1335" s="114"/>
      <c r="E1335" s="114"/>
      <c r="F1335" s="114"/>
      <c r="G1335" s="114"/>
      <c r="H1335" s="114"/>
      <c r="I1335" s="114"/>
      <c r="J1335" s="114"/>
      <c r="K1335" s="114"/>
      <c r="L1335" s="114"/>
      <c r="M1335" s="114"/>
      <c r="N1335" s="114"/>
      <c r="O1335" s="114"/>
      <c r="P1335" s="114"/>
      <c r="Q1335" s="114"/>
      <c r="R1335" s="113"/>
      <c r="S1335" s="113"/>
      <c r="T1335" s="61"/>
      <c r="U1335" s="114"/>
      <c r="V1335" s="114"/>
      <c r="W1335" s="114"/>
      <c r="X1335" s="114"/>
      <c r="Y1335" s="114"/>
      <c r="Z1335" s="61"/>
      <c r="AA1335" s="61"/>
      <c r="AB1335" s="61"/>
      <c r="AC1335" s="61"/>
      <c r="AD1335" s="61"/>
      <c r="AE1335" s="61"/>
      <c r="AF1335" s="61"/>
      <c r="AG1335" s="61"/>
      <c r="AH1335" s="61"/>
      <c r="AI1335" s="61"/>
    </row>
    <row r="1336" spans="1:35" s="130" customFormat="1">
      <c r="A1336" s="60"/>
      <c r="B1336" s="113"/>
      <c r="C1336" s="114"/>
      <c r="D1336" s="114"/>
      <c r="E1336" s="114"/>
      <c r="F1336" s="114"/>
      <c r="G1336" s="114"/>
      <c r="H1336" s="114"/>
      <c r="I1336" s="114"/>
      <c r="J1336" s="114"/>
      <c r="K1336" s="114"/>
      <c r="L1336" s="114"/>
      <c r="M1336" s="114"/>
      <c r="N1336" s="114"/>
      <c r="O1336" s="114"/>
      <c r="P1336" s="114"/>
      <c r="Q1336" s="114"/>
      <c r="R1336" s="113"/>
      <c r="S1336" s="113"/>
      <c r="T1336" s="61"/>
      <c r="U1336" s="114"/>
      <c r="V1336" s="114"/>
      <c r="W1336" s="114"/>
      <c r="X1336" s="114"/>
      <c r="Y1336" s="114"/>
      <c r="Z1336" s="61"/>
      <c r="AA1336" s="61"/>
      <c r="AB1336" s="61"/>
      <c r="AC1336" s="61"/>
      <c r="AD1336" s="61"/>
      <c r="AE1336" s="61"/>
      <c r="AF1336" s="61"/>
      <c r="AG1336" s="61"/>
      <c r="AH1336" s="61"/>
      <c r="AI1336" s="61"/>
    </row>
    <row r="1337" spans="1:35" s="130" customFormat="1">
      <c r="A1337" s="60"/>
      <c r="B1337" s="113"/>
      <c r="C1337" s="114"/>
      <c r="D1337" s="114"/>
      <c r="E1337" s="114"/>
      <c r="F1337" s="114"/>
      <c r="G1337" s="114"/>
      <c r="H1337" s="114"/>
      <c r="I1337" s="114"/>
      <c r="J1337" s="114"/>
      <c r="K1337" s="114"/>
      <c r="L1337" s="114"/>
      <c r="M1337" s="114"/>
      <c r="N1337" s="114"/>
      <c r="O1337" s="114"/>
      <c r="P1337" s="114"/>
      <c r="Q1337" s="114"/>
      <c r="R1337" s="113"/>
      <c r="S1337" s="113"/>
      <c r="T1337" s="61"/>
      <c r="U1337" s="114"/>
      <c r="V1337" s="114"/>
      <c r="W1337" s="114"/>
      <c r="X1337" s="114"/>
      <c r="Y1337" s="114"/>
      <c r="Z1337" s="61"/>
      <c r="AA1337" s="61"/>
      <c r="AB1337" s="61"/>
      <c r="AC1337" s="61"/>
      <c r="AD1337" s="61"/>
      <c r="AE1337" s="61"/>
      <c r="AF1337" s="61"/>
      <c r="AG1337" s="61"/>
      <c r="AH1337" s="61"/>
      <c r="AI1337" s="61"/>
    </row>
    <row r="1338" spans="1:35" s="130" customFormat="1">
      <c r="A1338" s="60"/>
      <c r="B1338" s="113"/>
      <c r="C1338" s="114"/>
      <c r="D1338" s="114"/>
      <c r="E1338" s="114"/>
      <c r="F1338" s="114"/>
      <c r="G1338" s="114"/>
      <c r="H1338" s="114"/>
      <c r="I1338" s="114"/>
      <c r="J1338" s="114"/>
      <c r="K1338" s="114"/>
      <c r="L1338" s="114"/>
      <c r="M1338" s="114"/>
      <c r="N1338" s="114"/>
      <c r="O1338" s="114"/>
      <c r="P1338" s="114"/>
      <c r="Q1338" s="114"/>
      <c r="R1338" s="113"/>
      <c r="S1338" s="113"/>
      <c r="T1338" s="61"/>
      <c r="U1338" s="114"/>
      <c r="V1338" s="114"/>
      <c r="W1338" s="114"/>
      <c r="X1338" s="114"/>
      <c r="Y1338" s="114"/>
      <c r="Z1338" s="61"/>
      <c r="AA1338" s="61"/>
      <c r="AB1338" s="61"/>
      <c r="AC1338" s="61"/>
      <c r="AD1338" s="61"/>
      <c r="AE1338" s="61"/>
      <c r="AF1338" s="61"/>
      <c r="AG1338" s="61"/>
      <c r="AH1338" s="61"/>
      <c r="AI1338" s="61"/>
    </row>
  </sheetData>
  <autoFilter ref="A2:AI1284">
    <extLst/>
  </autoFilter>
  <mergeCells count="2">
    <mergeCell ref="B1:I1"/>
    <mergeCell ref="AA1322:AI1322"/>
  </mergeCells>
  <conditionalFormatting sqref="C1289">
    <cfRule type="cellIs" dxfId="2" priority="15" aboveAverage="1" operator="lessThan">
      <formula>0</formula>
    </cfRule>
  </conditionalFormatting>
  <conditionalFormatting sqref="M1289">
    <cfRule type="cellIs" dxfId="2" priority="8" aboveAverage="1" operator="lessThan">
      <formula>0</formula>
    </cfRule>
  </conditionalFormatting>
  <conditionalFormatting sqref="W1289">
    <cfRule type="cellIs" dxfId="2" priority="2" aboveAverage="1" operator="lessThan">
      <formula>0</formula>
    </cfRule>
  </conditionalFormatting>
  <conditionalFormatting sqref="C1290">
    <cfRule type="cellIs" dxfId="2" priority="14" aboveAverage="1" operator="lessThan">
      <formula>0</formula>
    </cfRule>
  </conditionalFormatting>
  <conditionalFormatting sqref="M1290">
    <cfRule type="cellIs" dxfId="2" priority="7" aboveAverage="1" operator="lessThan">
      <formula>0</formula>
    </cfRule>
  </conditionalFormatting>
  <conditionalFormatting sqref="W1290">
    <cfRule type="cellIs" dxfId="2" priority="1" aboveAverage="1" operator="lessThan">
      <formula>0</formula>
    </cfRule>
  </conditionalFormatting>
  <conditionalFormatting sqref="C1291">
    <cfRule type="cellIs" dxfId="2" priority="16" aboveAverage="1" operator="lessThan">
      <formula>0</formula>
    </cfRule>
  </conditionalFormatting>
  <conditionalFormatting sqref="M1291">
    <cfRule type="cellIs" dxfId="2" priority="9" aboveAverage="1" operator="lessThan">
      <formula>0</formula>
    </cfRule>
  </conditionalFormatting>
  <conditionalFormatting sqref="W1291">
    <cfRule type="cellIs" dxfId="2" priority="3" aboveAverage="1" operator="lessThan">
      <formula>0</formula>
    </cfRule>
  </conditionalFormatting>
  <conditionalFormatting sqref="C1304">
    <cfRule type="cellIs" dxfId="2" priority="11" aboveAverage="1" operator="lessThan">
      <formula>0</formula>
    </cfRule>
  </conditionalFormatting>
  <conditionalFormatting sqref="C1305">
    <cfRule type="cellIs" dxfId="2" priority="10" aboveAverage="1" operator="lessThan">
      <formula>0</formula>
    </cfRule>
  </conditionalFormatting>
  <conditionalFormatting sqref="C1306">
    <cfRule type="cellIs" dxfId="2" priority="12" aboveAverage="1" operator="lessThan">
      <formula>0</formula>
    </cfRule>
  </conditionalFormatting>
  <conditionalFormatting sqref="K1:K1284">
    <cfRule type="cellIs" dxfId="2" priority="25" aboveAverage="1" operator="lessThan">
      <formula>0</formula>
    </cfRule>
  </conditionalFormatting>
  <conditionalFormatting sqref="K3:K1284">
    <cfRule type="cellIs" dxfId="2" priority="26" aboveAverage="1" operator="lessThan">
      <formula>0</formula>
    </cfRule>
  </conditionalFormatting>
  <conditionalFormatting sqref="AA1324:AA1333">
    <cfRule type="cellIs" dxfId="2" priority="13" aboveAverage="1" operator="lessThan">
      <formula>0</formula>
    </cfRule>
  </conditionalFormatting>
  <conditionalFormatting sqref="N2:O1284">
    <cfRule type="cellIs" dxfId="2" priority="27" aboveAverage="1" operator="lessThan">
      <formula>6</formula>
    </cfRule>
  </conditionalFormatting>
  <conditionalFormatting sqref="E1301 I1320 L1302">
    <cfRule type="cellIs" dxfId="2" priority="17" aboveAverage="1" operator="lessThan">
      <formula>0</formula>
    </cfRule>
  </conditionalFormatting>
  <pageMargins left="0.75" right="0.75" top="1" bottom="1" header="0.5" footer="0.5"/>
  <pageSetup paperSize="9" orientation="portrait"/>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Y1499"/>
  <sheetViews>
    <sheetView zoomScale="70" zoomScaleNormal="70" workbookViewId="0">
      <pane xSplit="1" ySplit="2" topLeftCell="B3" activePane="bottomRight" state="frozen"/>
      <selection/>
      <selection pane="topRight"/>
      <selection pane="bottomLeft"/>
      <selection pane="bottomRight" activeCell="R3" sqref="R3:X196"/>
    </sheetView>
  </sheetViews>
  <sheetFormatPr baseColWidth="8" defaultColWidth="9" defaultRowHeight="14.25"/>
  <cols>
    <col min="1" max="1" width="9" style="61"/>
    <col min="2" max="2" width="28.6333333333333" style="113" customWidth="1"/>
    <col min="3" max="3" width="12.8833333333333" style="114" customWidth="1"/>
    <col min="4" max="4" width="10.5" style="114" customWidth="1"/>
    <col min="5" max="5" width="10.0916666666667" style="114" customWidth="1"/>
    <col min="6" max="6" width="11.6333333333333" style="114" customWidth="1"/>
    <col min="7" max="7" width="9.75833333333333" style="114" customWidth="1"/>
    <col min="8" max="8" width="12.6333333333333" style="114" customWidth="1"/>
    <col min="9" max="9" width="13.8833333333333" style="114" customWidth="1"/>
    <col min="10" max="10" width="10.5" style="114" customWidth="1"/>
    <col min="11" max="11" width="13.1333333333333" style="114" customWidth="1"/>
    <col min="12" max="12" width="12.5" style="114" customWidth="1"/>
    <col min="13" max="13" width="10.5" style="61" customWidth="1"/>
    <col min="14" max="14" width="8.38333333333333" style="114" customWidth="1"/>
    <col min="15" max="15" width="7.53333333333333" style="114" customWidth="1"/>
    <col min="16" max="16" width="11.5916666666667" style="114" customWidth="1"/>
    <col min="17" max="17" width="9.99166666666667" style="114" customWidth="1"/>
    <col min="18" max="18" width="11.075" style="114" customWidth="1"/>
    <col min="19" max="19" width="9" style="61"/>
    <col min="20" max="20" width="18.8833333333333" style="114" customWidth="1"/>
    <col min="21" max="21" width="8.13333333333333" style="114" customWidth="1"/>
    <col min="22" max="22" width="12.3833333333333" style="114" customWidth="1"/>
    <col min="23" max="23" width="12.6333333333333" style="61" customWidth="1"/>
    <col min="24" max="25" width="9" style="61" customWidth="1"/>
    <col min="26" max="16384" width="9" style="61"/>
  </cols>
  <sheetData>
    <row r="1" spans="1:25" s="61" customFormat="1" ht="31" customHeight="1">
      <c r="B1" s="115" t="s">
        <v>26175</v>
      </c>
      <c r="C1" s="115"/>
      <c r="D1" s="115"/>
      <c r="E1" s="115"/>
      <c r="F1" s="115"/>
      <c r="G1" s="115"/>
      <c r="H1" s="115"/>
      <c r="I1" s="115"/>
      <c r="J1" s="114"/>
      <c r="K1" s="114"/>
      <c r="L1" s="114"/>
      <c r="M1" s="114"/>
      <c r="N1" s="114"/>
      <c r="O1" s="114"/>
      <c r="P1" s="114"/>
      <c r="Q1" s="114"/>
      <c r="R1" s="114"/>
      <c r="T1" s="114"/>
      <c r="U1" s="114"/>
      <c r="V1" s="114"/>
    </row>
    <row r="2" spans="1:25" s="61" customFormat="1" ht="18.75">
      <c r="A2" s="61" t="s">
        <v>26109</v>
      </c>
      <c r="B2" s="116" t="s">
        <v>26153</v>
      </c>
      <c r="C2" s="117" t="s">
        <v>26154</v>
      </c>
      <c r="D2" s="116" t="s">
        <v>26155</v>
      </c>
      <c r="E2" s="116" t="s">
        <v>36</v>
      </c>
      <c r="F2" s="116" t="s">
        <v>26156</v>
      </c>
      <c r="G2" s="116" t="s">
        <v>26157</v>
      </c>
      <c r="H2" s="116" t="s">
        <v>26158</v>
      </c>
      <c r="I2" s="116" t="s">
        <v>26160</v>
      </c>
      <c r="J2" s="116" t="s">
        <v>26161</v>
      </c>
      <c r="K2" s="116" t="s">
        <v>46</v>
      </c>
      <c r="L2" s="116" t="s">
        <v>26162</v>
      </c>
      <c r="M2" s="114" t="s">
        <v>26163</v>
      </c>
      <c r="N2" s="114" t="s">
        <v>31</v>
      </c>
      <c r="O2" s="114"/>
      <c r="P2" s="118"/>
      <c r="Q2" s="61" t="s">
        <v>26109</v>
      </c>
      <c r="R2" s="119" t="s">
        <v>26084</v>
      </c>
      <c r="S2" s="114" t="s">
        <v>26087</v>
      </c>
      <c r="T2" s="114" t="s">
        <v>26089</v>
      </c>
      <c r="U2" s="114" t="s">
        <v>26090</v>
      </c>
      <c r="V2" s="114" t="s">
        <v>26091</v>
      </c>
      <c r="W2" s="120"/>
      <c r="X2" s="114" t="s">
        <v>26137</v>
      </c>
      <c r="Y2" s="118" t="s">
        <v>26162</v>
      </c>
    </row>
    <row r="3" spans="1:25" s="61" customFormat="1">
      <c r="A3" s="61" t="e">
        <f t="shared" ref="A3:A66" si="0">Q3</f>
        <v>#N/A</v>
      </c>
      <c r="B3" s="121">
        <f t="shared" ref="B3:B66" si="1">R3</f>
        <v>0</v>
      </c>
      <c r="C3" s="117" t="e">
        <f>VLOOKUP(B3,映射表!A:C,3,0)</f>
        <v>#N/A</v>
      </c>
      <c r="D3" s="121">
        <f t="shared" ref="D3:D66" si="2">S3</f>
        <v>0</v>
      </c>
      <c r="E3" s="100">
        <f>IFERROR(T3/D3,0)*D3</f>
        <v>0</v>
      </c>
      <c r="F3" s="121">
        <f t="shared" ref="F3:F66" si="3">IFERROR(V3/D3,0)*D3</f>
        <v>0</v>
      </c>
      <c r="G3" s="121">
        <f t="shared" ref="G3:G66" si="4">IFERROR(IF((E3+F3)&gt;200,(E3+F3-200)*0.9+200*0.85,(E3+F3)*0.85),0)</f>
        <v>0</v>
      </c>
      <c r="H3" s="99" t="e">
        <f>VLOOKUP(C3,'B2B（ol)'!A:J,10,0)*D3</f>
        <v>#N/A</v>
      </c>
      <c r="I3" s="101">
        <f t="shared" ref="I3:I66" si="5">IFERROR((G3-H3)/(E3+F3),0)</f>
        <v>0</v>
      </c>
      <c r="J3" s="121">
        <f t="shared" ref="J3:J66" si="6">IFERROR((G3-H3),0)</f>
        <v>0</v>
      </c>
      <c r="K3" s="121" t="e">
        <f>VLOOKUP(C3,'B2B（ol)'!A:P,16,0)</f>
        <v>#N/A</v>
      </c>
      <c r="L3" s="117">
        <f>(E3+F3)</f>
        <v>0</v>
      </c>
      <c r="M3" s="114" t="e">
        <f>VLOOKUP(C3,'B2B（ol)'!A:K,11,0)</f>
        <v>#N/A</v>
      </c>
      <c r="N3" s="114" t="e">
        <f>VLOOKUP(B3,payments!E:AG,29,0)</f>
        <v>#N/A</v>
      </c>
      <c r="O3" s="114"/>
      <c r="P3" s="114"/>
      <c r="Q3" s="61" t="e">
        <f>VLOOKUP(R3,映射表!A:G,7,0)</f>
        <v>#N/A</v>
      </c>
      <c r="R3" s="122"/>
      <c r="S3" s="122"/>
      <c r="T3" s="122"/>
      <c r="U3" s="122"/>
      <c r="V3" s="122"/>
      <c r="W3" s="122"/>
      <c r="X3" s="122"/>
      <c r="Y3" s="61">
        <f>L3</f>
        <v>0</v>
      </c>
    </row>
    <row r="4" spans="1:25" s="61" customFormat="1">
      <c r="A4" s="61" t="e">
        <f t="shared" si="0"/>
        <v>#N/A</v>
      </c>
      <c r="B4" s="121">
        <f t="shared" si="1"/>
        <v>0</v>
      </c>
      <c r="C4" s="117" t="e">
        <f>VLOOKUP(B4,映射表!A:C,3,0)</f>
        <v>#N/A</v>
      </c>
      <c r="D4" s="121">
        <f t="shared" si="2"/>
        <v>0</v>
      </c>
      <c r="E4" s="100">
        <f t="shared" ref="E3:E67" si="7">IFERROR(T4/D4,0)*D4</f>
        <v>0</v>
      </c>
      <c r="F4" s="121">
        <f t="shared" si="3"/>
        <v>0</v>
      </c>
      <c r="G4" s="121">
        <f t="shared" si="4"/>
        <v>0</v>
      </c>
      <c r="H4" s="99" t="e">
        <f>VLOOKUP(C4,'B2B（ol)'!A:J,10,0)*D4</f>
        <v>#N/A</v>
      </c>
      <c r="I4" s="101">
        <f t="shared" si="5"/>
        <v>0</v>
      </c>
      <c r="J4" s="121">
        <f t="shared" si="6"/>
        <v>0</v>
      </c>
      <c r="K4" s="121" t="e">
        <f>VLOOKUP(C4,'B2B（ol)'!A:P,16,0)</f>
        <v>#N/A</v>
      </c>
      <c r="L4" s="117">
        <f t="shared" ref="L3:L67" si="8">(E4+F4)</f>
        <v>0</v>
      </c>
      <c r="M4" s="114" t="e">
        <f>VLOOKUP(C4,'B2B（ol)'!A:K,11,0)</f>
        <v>#N/A</v>
      </c>
      <c r="N4" s="114" t="e">
        <f>VLOOKUP(B4,payments!E:AG,29,0)</f>
        <v>#N/A</v>
      </c>
      <c r="O4" s="114"/>
      <c r="P4" s="114"/>
      <c r="Q4" s="61" t="e">
        <f>VLOOKUP(R4,映射表!A:G,7,0)</f>
        <v>#N/A</v>
      </c>
      <c r="R4" s="122"/>
      <c r="S4" s="122"/>
      <c r="T4" s="122"/>
      <c r="U4" s="122"/>
      <c r="V4" s="122"/>
      <c r="W4" s="122"/>
      <c r="X4" s="122"/>
      <c r="Y4" s="61">
        <f t="shared" ref="Y4:Y67" si="9">L4</f>
        <v>0</v>
      </c>
    </row>
    <row r="5" spans="1:25" s="61" customFormat="1">
      <c r="A5" s="61" t="e">
        <f t="shared" si="0"/>
        <v>#N/A</v>
      </c>
      <c r="B5" s="121">
        <f t="shared" si="1"/>
        <v>0</v>
      </c>
      <c r="C5" s="117" t="e">
        <f>VLOOKUP(B5,映射表!A:C,3,0)</f>
        <v>#N/A</v>
      </c>
      <c r="D5" s="121">
        <f t="shared" si="2"/>
        <v>0</v>
      </c>
      <c r="E5" s="100">
        <f t="shared" si="7"/>
        <v>0</v>
      </c>
      <c r="F5" s="121">
        <f t="shared" si="3"/>
        <v>0</v>
      </c>
      <c r="G5" s="121">
        <f t="shared" si="4"/>
        <v>0</v>
      </c>
      <c r="H5" s="99" t="e">
        <f>VLOOKUP(C5,'B2B（ol)'!A:J,10,0)*D5</f>
        <v>#N/A</v>
      </c>
      <c r="I5" s="101">
        <f t="shared" si="5"/>
        <v>0</v>
      </c>
      <c r="J5" s="121">
        <f t="shared" si="6"/>
        <v>0</v>
      </c>
      <c r="K5" s="121" t="e">
        <f>VLOOKUP(C5,'B2B（ol)'!A:P,16,0)</f>
        <v>#N/A</v>
      </c>
      <c r="L5" s="117">
        <f t="shared" si="8"/>
        <v>0</v>
      </c>
      <c r="M5" s="114" t="e">
        <f>VLOOKUP(C5,'B2B（ol)'!A:K,11,0)</f>
        <v>#N/A</v>
      </c>
      <c r="N5" s="114" t="e">
        <f>VLOOKUP(B5,payments!E:AG,29,0)</f>
        <v>#N/A</v>
      </c>
      <c r="O5" s="114"/>
      <c r="P5" s="114"/>
      <c r="Q5" s="61" t="e">
        <f>VLOOKUP(R5,映射表!A:G,7,0)</f>
        <v>#N/A</v>
      </c>
      <c r="R5" s="122"/>
      <c r="S5" s="122"/>
      <c r="T5" s="122"/>
      <c r="U5" s="122"/>
      <c r="V5" s="122"/>
      <c r="W5" s="122"/>
      <c r="X5" s="122"/>
      <c r="Y5" s="61">
        <f t="shared" si="9"/>
        <v>0</v>
      </c>
    </row>
    <row r="6" spans="1:25" s="61" customFormat="1">
      <c r="A6" s="61" t="e">
        <f t="shared" si="0"/>
        <v>#N/A</v>
      </c>
      <c r="B6" s="121">
        <f t="shared" si="1"/>
        <v>0</v>
      </c>
      <c r="C6" s="117" t="e">
        <f>VLOOKUP(B6,映射表!A:C,3,0)</f>
        <v>#N/A</v>
      </c>
      <c r="D6" s="121">
        <f t="shared" si="2"/>
        <v>0</v>
      </c>
      <c r="E6" s="100">
        <f t="shared" si="7"/>
        <v>0</v>
      </c>
      <c r="F6" s="121">
        <f t="shared" si="3"/>
        <v>0</v>
      </c>
      <c r="G6" s="121">
        <f t="shared" si="4"/>
        <v>0</v>
      </c>
      <c r="H6" s="99" t="e">
        <f>VLOOKUP(C6,'B2B（ol)'!A:J,10,0)*D6</f>
        <v>#N/A</v>
      </c>
      <c r="I6" s="101">
        <f t="shared" si="5"/>
        <v>0</v>
      </c>
      <c r="J6" s="121">
        <f t="shared" si="6"/>
        <v>0</v>
      </c>
      <c r="K6" s="121" t="e">
        <f>VLOOKUP(C6,'B2B（ol)'!A:P,16,0)</f>
        <v>#N/A</v>
      </c>
      <c r="L6" s="117">
        <f t="shared" si="8"/>
        <v>0</v>
      </c>
      <c r="M6" s="114" t="e">
        <f>VLOOKUP(C6,'B2B（ol)'!A:K,11,0)</f>
        <v>#N/A</v>
      </c>
      <c r="N6" s="114" t="e">
        <f>VLOOKUP(B6,payments!E:AG,29,0)</f>
        <v>#N/A</v>
      </c>
      <c r="O6" s="114"/>
      <c r="P6" s="114"/>
      <c r="Q6" s="61" t="e">
        <f>VLOOKUP(R6,映射表!A:G,7,0)</f>
        <v>#N/A</v>
      </c>
      <c r="R6" s="122"/>
      <c r="S6" s="122"/>
      <c r="T6" s="122"/>
      <c r="U6" s="122"/>
      <c r="V6" s="122"/>
      <c r="W6" s="122"/>
      <c r="X6" s="122"/>
      <c r="Y6" s="61">
        <f t="shared" si="9"/>
        <v>0</v>
      </c>
    </row>
    <row r="7" spans="1:25" s="61" customFormat="1">
      <c r="A7" s="61" t="e">
        <f t="shared" si="0"/>
        <v>#N/A</v>
      </c>
      <c r="B7" s="121">
        <f t="shared" si="1"/>
        <v>0</v>
      </c>
      <c r="C7" s="117" t="e">
        <f>VLOOKUP(B7,映射表!A:C,3,0)</f>
        <v>#N/A</v>
      </c>
      <c r="D7" s="121">
        <f t="shared" si="2"/>
        <v>0</v>
      </c>
      <c r="E7" s="100">
        <f t="shared" si="7"/>
        <v>0</v>
      </c>
      <c r="F7" s="121">
        <f t="shared" si="3"/>
        <v>0</v>
      </c>
      <c r="G7" s="121">
        <f t="shared" si="4"/>
        <v>0</v>
      </c>
      <c r="H7" s="99" t="e">
        <f>VLOOKUP(C7,'B2B（ol)'!A:J,10,0)*D7</f>
        <v>#N/A</v>
      </c>
      <c r="I7" s="101">
        <f t="shared" si="5"/>
        <v>0</v>
      </c>
      <c r="J7" s="121">
        <f t="shared" si="6"/>
        <v>0</v>
      </c>
      <c r="K7" s="121" t="e">
        <f>VLOOKUP(C7,'B2B（ol)'!A:P,16,0)</f>
        <v>#N/A</v>
      </c>
      <c r="L7" s="117">
        <f t="shared" si="8"/>
        <v>0</v>
      </c>
      <c r="M7" s="114" t="e">
        <f>VLOOKUP(C7,'B2B（ol)'!A:K,11,0)</f>
        <v>#N/A</v>
      </c>
      <c r="N7" s="114" t="e">
        <f>VLOOKUP(B7,payments!E:AG,29,0)</f>
        <v>#N/A</v>
      </c>
      <c r="O7" s="114"/>
      <c r="P7" s="114"/>
      <c r="Q7" s="61" t="e">
        <f>VLOOKUP(R7,映射表!A:G,7,0)</f>
        <v>#N/A</v>
      </c>
      <c r="R7" s="122"/>
      <c r="S7" s="122"/>
      <c r="T7" s="122"/>
      <c r="U7" s="122"/>
      <c r="V7" s="122"/>
      <c r="W7" s="122"/>
      <c r="X7" s="122"/>
      <c r="Y7" s="61">
        <f t="shared" si="9"/>
        <v>0</v>
      </c>
    </row>
    <row r="8" spans="1:25" s="61" customFormat="1">
      <c r="A8" s="61" t="e">
        <f t="shared" si="0"/>
        <v>#N/A</v>
      </c>
      <c r="B8" s="121">
        <f t="shared" si="1"/>
        <v>0</v>
      </c>
      <c r="C8" s="117" t="e">
        <f>VLOOKUP(B8,映射表!A:C,3,0)</f>
        <v>#N/A</v>
      </c>
      <c r="D8" s="121">
        <f t="shared" si="2"/>
        <v>0</v>
      </c>
      <c r="E8" s="100">
        <f t="shared" si="7"/>
        <v>0</v>
      </c>
      <c r="F8" s="121">
        <f t="shared" si="3"/>
        <v>0</v>
      </c>
      <c r="G8" s="121">
        <f t="shared" si="4"/>
        <v>0</v>
      </c>
      <c r="H8" s="99" t="e">
        <f>VLOOKUP(C8,'B2B（ol)'!A:J,10,0)*D8</f>
        <v>#N/A</v>
      </c>
      <c r="I8" s="101">
        <f t="shared" si="5"/>
        <v>0</v>
      </c>
      <c r="J8" s="121">
        <f t="shared" si="6"/>
        <v>0</v>
      </c>
      <c r="K8" s="121" t="e">
        <f>VLOOKUP(C8,'B2B（ol)'!A:P,16,0)</f>
        <v>#N/A</v>
      </c>
      <c r="L8" s="117">
        <f t="shared" si="8"/>
        <v>0</v>
      </c>
      <c r="M8" s="114" t="e">
        <f>VLOOKUP(C8,'B2B（ol)'!A:K,11,0)</f>
        <v>#N/A</v>
      </c>
      <c r="N8" s="114" t="e">
        <f>VLOOKUP(B8,payments!E:AG,29,0)</f>
        <v>#N/A</v>
      </c>
      <c r="O8" s="114"/>
      <c r="P8" s="114"/>
      <c r="Q8" s="61" t="e">
        <f>VLOOKUP(R8,映射表!A:G,7,0)</f>
        <v>#N/A</v>
      </c>
      <c r="R8" s="122"/>
      <c r="S8" s="122"/>
      <c r="T8" s="122"/>
      <c r="U8" s="122"/>
      <c r="V8" s="122"/>
      <c r="W8" s="122"/>
      <c r="X8" s="122"/>
      <c r="Y8" s="61">
        <f t="shared" si="9"/>
        <v>0</v>
      </c>
    </row>
    <row r="9" spans="1:25" s="61" customFormat="1">
      <c r="A9" s="61" t="e">
        <f t="shared" si="0"/>
        <v>#N/A</v>
      </c>
      <c r="B9" s="121">
        <f t="shared" si="1"/>
        <v>0</v>
      </c>
      <c r="C9" s="117" t="e">
        <f>VLOOKUP(B9,映射表!A:C,3,0)</f>
        <v>#N/A</v>
      </c>
      <c r="D9" s="121">
        <f t="shared" si="2"/>
        <v>0</v>
      </c>
      <c r="E9" s="100">
        <f t="shared" si="7"/>
        <v>0</v>
      </c>
      <c r="F9" s="121">
        <f t="shared" si="3"/>
        <v>0</v>
      </c>
      <c r="G9" s="121">
        <f t="shared" si="4"/>
        <v>0</v>
      </c>
      <c r="H9" s="99" t="e">
        <f>VLOOKUP(C9,'B2B（ol)'!A:J,10,0)*D9</f>
        <v>#N/A</v>
      </c>
      <c r="I9" s="101">
        <f t="shared" si="5"/>
        <v>0</v>
      </c>
      <c r="J9" s="121">
        <f t="shared" si="6"/>
        <v>0</v>
      </c>
      <c r="K9" s="121" t="e">
        <f>VLOOKUP(C9,'B2B（ol)'!A:P,16,0)</f>
        <v>#N/A</v>
      </c>
      <c r="L9" s="117">
        <f t="shared" si="8"/>
        <v>0</v>
      </c>
      <c r="M9" s="114" t="e">
        <f>VLOOKUP(C9,'B2B（ol)'!A:K,11,0)</f>
        <v>#N/A</v>
      </c>
      <c r="N9" s="114" t="e">
        <f>VLOOKUP(B9,payments!E:AG,29,0)</f>
        <v>#N/A</v>
      </c>
      <c r="O9" s="114"/>
      <c r="P9" s="114"/>
      <c r="Q9" s="61" t="e">
        <f>VLOOKUP(R9,映射表!A:G,7,0)</f>
        <v>#N/A</v>
      </c>
      <c r="R9" s="122"/>
      <c r="S9" s="122"/>
      <c r="T9" s="122"/>
      <c r="U9" s="122"/>
      <c r="V9" s="122"/>
      <c r="W9" s="122"/>
      <c r="X9" s="122"/>
      <c r="Y9" s="61">
        <f t="shared" si="9"/>
        <v>0</v>
      </c>
    </row>
    <row r="10" spans="1:25" s="61" customFormat="1">
      <c r="A10" s="61" t="e">
        <f t="shared" si="0"/>
        <v>#N/A</v>
      </c>
      <c r="B10" s="121">
        <f t="shared" si="1"/>
        <v>0</v>
      </c>
      <c r="C10" s="117" t="e">
        <f>VLOOKUP(B10,映射表!A:C,3,0)</f>
        <v>#N/A</v>
      </c>
      <c r="D10" s="121">
        <f t="shared" si="2"/>
        <v>0</v>
      </c>
      <c r="E10" s="100">
        <f t="shared" si="7"/>
        <v>0</v>
      </c>
      <c r="F10" s="121">
        <f t="shared" si="3"/>
        <v>0</v>
      </c>
      <c r="G10" s="121">
        <f t="shared" si="4"/>
        <v>0</v>
      </c>
      <c r="H10" s="99" t="e">
        <f>VLOOKUP(C10,'B2B（ol)'!A:J,10,0)*D10</f>
        <v>#N/A</v>
      </c>
      <c r="I10" s="101">
        <f t="shared" si="5"/>
        <v>0</v>
      </c>
      <c r="J10" s="121">
        <f t="shared" si="6"/>
        <v>0</v>
      </c>
      <c r="K10" s="121" t="e">
        <f>VLOOKUP(C10,'B2B（ol)'!A:P,16,0)</f>
        <v>#N/A</v>
      </c>
      <c r="L10" s="117">
        <f t="shared" si="8"/>
        <v>0</v>
      </c>
      <c r="M10" s="114" t="e">
        <f>VLOOKUP(C10,'B2B（ol)'!A:K,11,0)</f>
        <v>#N/A</v>
      </c>
      <c r="N10" s="114" t="e">
        <f>VLOOKUP(B10,payments!E:AG,29,0)</f>
        <v>#N/A</v>
      </c>
      <c r="O10" s="114"/>
      <c r="P10" s="114"/>
      <c r="Q10" s="61" t="e">
        <f>VLOOKUP(R10,映射表!A:G,7,0)</f>
        <v>#N/A</v>
      </c>
      <c r="R10" s="122"/>
      <c r="S10" s="122"/>
      <c r="T10" s="122"/>
      <c r="U10" s="122"/>
      <c r="V10" s="122"/>
      <c r="W10" s="122"/>
      <c r="X10" s="122"/>
      <c r="Y10" s="61">
        <f t="shared" si="9"/>
        <v>0</v>
      </c>
    </row>
    <row r="11" spans="1:25" s="61" customFormat="1">
      <c r="A11" s="61" t="e">
        <f t="shared" si="0"/>
        <v>#N/A</v>
      </c>
      <c r="B11" s="121">
        <f t="shared" si="1"/>
        <v>0</v>
      </c>
      <c r="C11" s="117" t="e">
        <f>VLOOKUP(B11,映射表!A:C,3,0)</f>
        <v>#N/A</v>
      </c>
      <c r="D11" s="121">
        <f t="shared" si="2"/>
        <v>0</v>
      </c>
      <c r="E11" s="100">
        <f t="shared" si="7"/>
        <v>0</v>
      </c>
      <c r="F11" s="121">
        <f t="shared" si="3"/>
        <v>0</v>
      </c>
      <c r="G11" s="121">
        <f t="shared" si="4"/>
        <v>0</v>
      </c>
      <c r="H11" s="99" t="e">
        <f>VLOOKUP(C11,'B2B（ol)'!A:J,10,0)*D11</f>
        <v>#N/A</v>
      </c>
      <c r="I11" s="101">
        <f t="shared" si="5"/>
        <v>0</v>
      </c>
      <c r="J11" s="121">
        <f t="shared" si="6"/>
        <v>0</v>
      </c>
      <c r="K11" s="121" t="e">
        <f>VLOOKUP(C11,'B2B（ol)'!A:P,16,0)</f>
        <v>#N/A</v>
      </c>
      <c r="L11" s="117">
        <f t="shared" si="8"/>
        <v>0</v>
      </c>
      <c r="M11" s="114" t="e">
        <f>VLOOKUP(C11,'B2B（ol)'!A:K,11,0)</f>
        <v>#N/A</v>
      </c>
      <c r="N11" s="114" t="e">
        <f>VLOOKUP(B11,payments!E:AG,29,0)</f>
        <v>#N/A</v>
      </c>
      <c r="O11" s="114"/>
      <c r="P11" s="114"/>
      <c r="Q11" s="61" t="e">
        <f>VLOOKUP(R11,映射表!A:G,7,0)</f>
        <v>#N/A</v>
      </c>
      <c r="R11" s="122"/>
      <c r="S11" s="122"/>
      <c r="T11" s="122"/>
      <c r="U11" s="122"/>
      <c r="V11" s="122"/>
      <c r="W11" s="122"/>
      <c r="X11" s="122"/>
      <c r="Y11" s="61">
        <f t="shared" si="9"/>
        <v>0</v>
      </c>
    </row>
    <row r="12" spans="1:25" s="61" customFormat="1">
      <c r="A12" s="61" t="e">
        <f t="shared" si="0"/>
        <v>#N/A</v>
      </c>
      <c r="B12" s="121">
        <f t="shared" si="1"/>
        <v>0</v>
      </c>
      <c r="C12" s="117" t="e">
        <f>VLOOKUP(B12,映射表!A:C,3,0)</f>
        <v>#N/A</v>
      </c>
      <c r="D12" s="121">
        <f t="shared" si="2"/>
        <v>0</v>
      </c>
      <c r="E12" s="100">
        <f t="shared" si="7"/>
        <v>0</v>
      </c>
      <c r="F12" s="121">
        <f t="shared" si="3"/>
        <v>0</v>
      </c>
      <c r="G12" s="121">
        <f t="shared" si="4"/>
        <v>0</v>
      </c>
      <c r="H12" s="99" t="e">
        <f>VLOOKUP(C12,'B2B（ol)'!A:J,10,0)*D12</f>
        <v>#N/A</v>
      </c>
      <c r="I12" s="101">
        <f t="shared" si="5"/>
        <v>0</v>
      </c>
      <c r="J12" s="121">
        <f t="shared" si="6"/>
        <v>0</v>
      </c>
      <c r="K12" s="121" t="e">
        <f>VLOOKUP(C12,'B2B（ol)'!A:P,16,0)</f>
        <v>#N/A</v>
      </c>
      <c r="L12" s="117">
        <f t="shared" si="8"/>
        <v>0</v>
      </c>
      <c r="M12" s="114" t="e">
        <f>VLOOKUP(C12,'B2B（ol)'!A:K,11,0)</f>
        <v>#N/A</v>
      </c>
      <c r="N12" s="114" t="e">
        <f>VLOOKUP(B12,payments!E:AG,29,0)</f>
        <v>#N/A</v>
      </c>
      <c r="O12" s="114"/>
      <c r="P12" s="114"/>
      <c r="Q12" s="61" t="e">
        <f>VLOOKUP(R12,映射表!A:G,7,0)</f>
        <v>#N/A</v>
      </c>
      <c r="R12" s="122"/>
      <c r="S12" s="122"/>
      <c r="T12" s="122"/>
      <c r="U12" s="122"/>
      <c r="V12" s="122"/>
      <c r="W12" s="122"/>
      <c r="X12" s="122"/>
      <c r="Y12" s="61">
        <f t="shared" si="9"/>
        <v>0</v>
      </c>
    </row>
    <row r="13" spans="1:25" s="61" customFormat="1">
      <c r="A13" s="61" t="e">
        <f t="shared" si="0"/>
        <v>#N/A</v>
      </c>
      <c r="B13" s="121">
        <f t="shared" si="1"/>
        <v>0</v>
      </c>
      <c r="C13" s="117" t="e">
        <f>VLOOKUP(B13,映射表!A:C,3,0)</f>
        <v>#N/A</v>
      </c>
      <c r="D13" s="121">
        <f t="shared" si="2"/>
        <v>0</v>
      </c>
      <c r="E13" s="100">
        <f t="shared" si="7"/>
        <v>0</v>
      </c>
      <c r="F13" s="121">
        <f t="shared" si="3"/>
        <v>0</v>
      </c>
      <c r="G13" s="121">
        <f t="shared" si="4"/>
        <v>0</v>
      </c>
      <c r="H13" s="99" t="e">
        <f>VLOOKUP(C13,'B2B（ol)'!A:J,10,0)*D13</f>
        <v>#N/A</v>
      </c>
      <c r="I13" s="101">
        <f t="shared" si="5"/>
        <v>0</v>
      </c>
      <c r="J13" s="121">
        <f t="shared" si="6"/>
        <v>0</v>
      </c>
      <c r="K13" s="121" t="e">
        <f>VLOOKUP(C13,'B2B（ol)'!A:P,16,0)</f>
        <v>#N/A</v>
      </c>
      <c r="L13" s="117">
        <f t="shared" si="8"/>
        <v>0</v>
      </c>
      <c r="M13" s="114" t="e">
        <f>VLOOKUP(C13,'B2B（ol)'!A:K,11,0)</f>
        <v>#N/A</v>
      </c>
      <c r="N13" s="114" t="e">
        <f>VLOOKUP(B13,payments!E:AG,29,0)</f>
        <v>#N/A</v>
      </c>
      <c r="O13" s="114"/>
      <c r="P13" s="114"/>
      <c r="Q13" s="61" t="e">
        <f>VLOOKUP(R13,映射表!A:G,7,0)</f>
        <v>#N/A</v>
      </c>
      <c r="R13" s="122"/>
      <c r="S13" s="122"/>
      <c r="T13" s="122"/>
      <c r="U13" s="122"/>
      <c r="V13" s="122"/>
      <c r="W13" s="122"/>
      <c r="X13" s="122"/>
      <c r="Y13" s="61">
        <f t="shared" si="9"/>
        <v>0</v>
      </c>
    </row>
    <row r="14" spans="1:25" s="61" customFormat="1">
      <c r="A14" s="61" t="e">
        <f t="shared" si="0"/>
        <v>#N/A</v>
      </c>
      <c r="B14" s="121">
        <f t="shared" si="1"/>
        <v>0</v>
      </c>
      <c r="C14" s="117" t="e">
        <f>VLOOKUP(B14,映射表!A:C,3,0)</f>
        <v>#N/A</v>
      </c>
      <c r="D14" s="121">
        <f t="shared" si="2"/>
        <v>0</v>
      </c>
      <c r="E14" s="100">
        <f t="shared" si="7"/>
        <v>0</v>
      </c>
      <c r="F14" s="121">
        <f t="shared" si="3"/>
        <v>0</v>
      </c>
      <c r="G14" s="121">
        <f t="shared" si="4"/>
        <v>0</v>
      </c>
      <c r="H14" s="99" t="e">
        <f>VLOOKUP(C14,'B2B（ol)'!A:J,10,0)*D14</f>
        <v>#N/A</v>
      </c>
      <c r="I14" s="101">
        <f t="shared" si="5"/>
        <v>0</v>
      </c>
      <c r="J14" s="121">
        <f t="shared" si="6"/>
        <v>0</v>
      </c>
      <c r="K14" s="121" t="e">
        <f>VLOOKUP(C14,'B2B（ol)'!A:P,16,0)</f>
        <v>#N/A</v>
      </c>
      <c r="L14" s="117">
        <f t="shared" si="8"/>
        <v>0</v>
      </c>
      <c r="M14" s="114" t="e">
        <f>VLOOKUP(C14,'B2B（ol)'!A:K,11,0)</f>
        <v>#N/A</v>
      </c>
      <c r="N14" s="114" t="e">
        <f>VLOOKUP(B14,payments!E:AG,29,0)</f>
        <v>#N/A</v>
      </c>
      <c r="O14" s="114"/>
      <c r="P14" s="114"/>
      <c r="Q14" s="61" t="e">
        <f>VLOOKUP(R14,映射表!A:G,7,0)</f>
        <v>#N/A</v>
      </c>
      <c r="R14" s="122"/>
      <c r="S14" s="122"/>
      <c r="T14" s="122"/>
      <c r="U14" s="122"/>
      <c r="V14" s="122"/>
      <c r="W14" s="122"/>
      <c r="X14" s="122"/>
      <c r="Y14" s="61">
        <f t="shared" si="9"/>
        <v>0</v>
      </c>
    </row>
    <row r="15" spans="1:25" s="61" customFormat="1">
      <c r="A15" s="61" t="e">
        <f t="shared" si="0"/>
        <v>#N/A</v>
      </c>
      <c r="B15" s="121">
        <f t="shared" si="1"/>
        <v>0</v>
      </c>
      <c r="C15" s="117" t="e">
        <f>VLOOKUP(B15,映射表!A:C,3,0)</f>
        <v>#N/A</v>
      </c>
      <c r="D15" s="121">
        <f t="shared" si="2"/>
        <v>0</v>
      </c>
      <c r="E15" s="100">
        <f t="shared" si="7"/>
        <v>0</v>
      </c>
      <c r="F15" s="121">
        <f t="shared" si="3"/>
        <v>0</v>
      </c>
      <c r="G15" s="121">
        <f t="shared" si="4"/>
        <v>0</v>
      </c>
      <c r="H15" s="99" t="e">
        <f>VLOOKUP(C15,'B2B（ol)'!A:J,10,0)*D15</f>
        <v>#N/A</v>
      </c>
      <c r="I15" s="101">
        <f t="shared" si="5"/>
        <v>0</v>
      </c>
      <c r="J15" s="121">
        <f t="shared" si="6"/>
        <v>0</v>
      </c>
      <c r="K15" s="121" t="e">
        <f>VLOOKUP(C15,'B2B（ol)'!A:P,16,0)</f>
        <v>#N/A</v>
      </c>
      <c r="L15" s="117">
        <f t="shared" si="8"/>
        <v>0</v>
      </c>
      <c r="M15" s="114" t="e">
        <f>VLOOKUP(C15,'B2B（ol)'!A:K,11,0)</f>
        <v>#N/A</v>
      </c>
      <c r="N15" s="114" t="e">
        <f>VLOOKUP(B15,payments!E:AG,29,0)</f>
        <v>#N/A</v>
      </c>
      <c r="O15" s="114"/>
      <c r="P15" s="114"/>
      <c r="Q15" s="61" t="e">
        <f>VLOOKUP(R15,映射表!A:G,7,0)</f>
        <v>#N/A</v>
      </c>
      <c r="R15" s="122"/>
      <c r="S15" s="122"/>
      <c r="T15" s="122"/>
      <c r="U15" s="122"/>
      <c r="V15" s="122"/>
      <c r="W15" s="122"/>
      <c r="X15" s="122"/>
      <c r="Y15" s="61">
        <f t="shared" si="9"/>
        <v>0</v>
      </c>
    </row>
    <row r="16" spans="1:25" s="61" customFormat="1">
      <c r="A16" s="61" t="e">
        <f t="shared" si="0"/>
        <v>#N/A</v>
      </c>
      <c r="B16" s="121">
        <f t="shared" si="1"/>
        <v>0</v>
      </c>
      <c r="C16" s="117" t="e">
        <f>VLOOKUP(B16,映射表!A:C,3,0)</f>
        <v>#N/A</v>
      </c>
      <c r="D16" s="121">
        <f t="shared" si="2"/>
        <v>0</v>
      </c>
      <c r="E16" s="100">
        <f t="shared" si="7"/>
        <v>0</v>
      </c>
      <c r="F16" s="121">
        <f t="shared" si="3"/>
        <v>0</v>
      </c>
      <c r="G16" s="121">
        <f t="shared" si="4"/>
        <v>0</v>
      </c>
      <c r="H16" s="99" t="e">
        <f>VLOOKUP(C16,'B2B（ol)'!A:J,10,0)*D16</f>
        <v>#N/A</v>
      </c>
      <c r="I16" s="101">
        <f t="shared" si="5"/>
        <v>0</v>
      </c>
      <c r="J16" s="121">
        <f t="shared" si="6"/>
        <v>0</v>
      </c>
      <c r="K16" s="121" t="e">
        <f>VLOOKUP(C16,'B2B（ol)'!A:P,16,0)</f>
        <v>#N/A</v>
      </c>
      <c r="L16" s="117">
        <f t="shared" si="8"/>
        <v>0</v>
      </c>
      <c r="M16" s="114" t="e">
        <f>VLOOKUP(C16,'B2B（ol)'!A:K,11,0)</f>
        <v>#N/A</v>
      </c>
      <c r="N16" s="114" t="e">
        <f>VLOOKUP(B16,payments!E:AG,29,0)</f>
        <v>#N/A</v>
      </c>
      <c r="O16" s="114"/>
      <c r="P16" s="114"/>
      <c r="Q16" s="61" t="e">
        <f>VLOOKUP(R16,映射表!A:G,7,0)</f>
        <v>#N/A</v>
      </c>
      <c r="R16" s="122"/>
      <c r="S16" s="122"/>
      <c r="T16" s="122"/>
      <c r="U16" s="122"/>
      <c r="V16" s="122"/>
      <c r="W16" s="122"/>
      <c r="X16" s="122"/>
      <c r="Y16" s="61">
        <f t="shared" si="9"/>
        <v>0</v>
      </c>
    </row>
    <row r="17" spans="1:25" s="61" customFormat="1">
      <c r="A17" s="61" t="e">
        <f t="shared" si="0"/>
        <v>#N/A</v>
      </c>
      <c r="B17" s="121">
        <f t="shared" si="1"/>
        <v>0</v>
      </c>
      <c r="C17" s="117" t="e">
        <f>VLOOKUP(B17,映射表!A:C,3,0)</f>
        <v>#N/A</v>
      </c>
      <c r="D17" s="121">
        <f t="shared" si="2"/>
        <v>0</v>
      </c>
      <c r="E17" s="100">
        <f t="shared" si="7"/>
        <v>0</v>
      </c>
      <c r="F17" s="121">
        <f t="shared" si="3"/>
        <v>0</v>
      </c>
      <c r="G17" s="121">
        <f t="shared" si="4"/>
        <v>0</v>
      </c>
      <c r="H17" s="99" t="e">
        <f>VLOOKUP(C17,'B2B（ol)'!A:J,10,0)*D17</f>
        <v>#N/A</v>
      </c>
      <c r="I17" s="101">
        <f t="shared" si="5"/>
        <v>0</v>
      </c>
      <c r="J17" s="121">
        <f t="shared" si="6"/>
        <v>0</v>
      </c>
      <c r="K17" s="121" t="e">
        <f>VLOOKUP(C17,'B2B（ol)'!A:P,16,0)</f>
        <v>#N/A</v>
      </c>
      <c r="L17" s="117">
        <f t="shared" si="8"/>
        <v>0</v>
      </c>
      <c r="M17" s="114" t="e">
        <f>VLOOKUP(C17,'B2B（ol)'!A:K,11,0)</f>
        <v>#N/A</v>
      </c>
      <c r="N17" s="114" t="e">
        <f>VLOOKUP(B17,payments!E:AG,29,0)</f>
        <v>#N/A</v>
      </c>
      <c r="O17" s="114"/>
      <c r="P17" s="114"/>
      <c r="Q17" s="61" t="e">
        <f>VLOOKUP(R17,映射表!A:G,7,0)</f>
        <v>#N/A</v>
      </c>
      <c r="R17" s="122"/>
      <c r="S17" s="122"/>
      <c r="T17" s="122"/>
      <c r="U17" s="122"/>
      <c r="V17" s="122"/>
      <c r="W17" s="122"/>
      <c r="X17" s="122"/>
      <c r="Y17" s="61">
        <f t="shared" si="9"/>
        <v>0</v>
      </c>
    </row>
    <row r="18" spans="1:25" s="61" customFormat="1">
      <c r="A18" s="61" t="e">
        <f t="shared" si="0"/>
        <v>#N/A</v>
      </c>
      <c r="B18" s="121">
        <f t="shared" si="1"/>
        <v>0</v>
      </c>
      <c r="C18" s="117" t="e">
        <f>VLOOKUP(B18,映射表!A:C,3,0)</f>
        <v>#N/A</v>
      </c>
      <c r="D18" s="121">
        <f t="shared" si="2"/>
        <v>0</v>
      </c>
      <c r="E18" s="100">
        <f t="shared" si="7"/>
        <v>0</v>
      </c>
      <c r="F18" s="121">
        <f t="shared" si="3"/>
        <v>0</v>
      </c>
      <c r="G18" s="121">
        <f t="shared" si="4"/>
        <v>0</v>
      </c>
      <c r="H18" s="99" t="e">
        <f>VLOOKUP(C18,'B2B（ol)'!A:J,10,0)*D18</f>
        <v>#N/A</v>
      </c>
      <c r="I18" s="101">
        <f t="shared" si="5"/>
        <v>0</v>
      </c>
      <c r="J18" s="121">
        <f t="shared" si="6"/>
        <v>0</v>
      </c>
      <c r="K18" s="121" t="e">
        <f>VLOOKUP(C18,'B2B（ol)'!A:P,16,0)</f>
        <v>#N/A</v>
      </c>
      <c r="L18" s="117">
        <f t="shared" si="8"/>
        <v>0</v>
      </c>
      <c r="M18" s="114" t="e">
        <f>VLOOKUP(C18,'B2B（ol)'!A:K,11,0)</f>
        <v>#N/A</v>
      </c>
      <c r="N18" s="114" t="e">
        <f>VLOOKUP(B18,payments!E:AG,29,0)</f>
        <v>#N/A</v>
      </c>
      <c r="O18" s="114"/>
      <c r="P18" s="114"/>
      <c r="Q18" s="61" t="e">
        <f>VLOOKUP(R18,映射表!A:G,7,0)</f>
        <v>#N/A</v>
      </c>
      <c r="R18" s="122"/>
      <c r="S18" s="122"/>
      <c r="T18" s="122"/>
      <c r="U18" s="122"/>
      <c r="V18" s="122"/>
      <c r="W18" s="122"/>
      <c r="X18" s="122"/>
      <c r="Y18" s="61">
        <f t="shared" si="9"/>
        <v>0</v>
      </c>
    </row>
    <row r="19" spans="1:25" s="61" customFormat="1">
      <c r="A19" s="61" t="e">
        <f t="shared" si="0"/>
        <v>#N/A</v>
      </c>
      <c r="B19" s="121">
        <f t="shared" si="1"/>
        <v>0</v>
      </c>
      <c r="C19" s="117" t="e">
        <f>VLOOKUP(B19,映射表!A:C,3,0)</f>
        <v>#N/A</v>
      </c>
      <c r="D19" s="121">
        <f t="shared" si="2"/>
        <v>0</v>
      </c>
      <c r="E19" s="100">
        <f t="shared" si="7"/>
        <v>0</v>
      </c>
      <c r="F19" s="121">
        <f t="shared" si="3"/>
        <v>0</v>
      </c>
      <c r="G19" s="121">
        <f t="shared" si="4"/>
        <v>0</v>
      </c>
      <c r="H19" s="99" t="e">
        <f>VLOOKUP(C19,'B2B（ol)'!A:J,10,0)*D19</f>
        <v>#N/A</v>
      </c>
      <c r="I19" s="101">
        <f t="shared" si="5"/>
        <v>0</v>
      </c>
      <c r="J19" s="121">
        <f t="shared" si="6"/>
        <v>0</v>
      </c>
      <c r="K19" s="121" t="e">
        <f>VLOOKUP(C19,'B2B（ol)'!A:P,16,0)</f>
        <v>#N/A</v>
      </c>
      <c r="L19" s="117">
        <f t="shared" si="8"/>
        <v>0</v>
      </c>
      <c r="M19" s="114" t="e">
        <f>VLOOKUP(C19,'B2B（ol)'!A:K,11,0)</f>
        <v>#N/A</v>
      </c>
      <c r="N19" s="114" t="e">
        <f>VLOOKUP(B19,payments!E:AG,29,0)</f>
        <v>#N/A</v>
      </c>
      <c r="O19" s="114"/>
      <c r="P19" s="114"/>
      <c r="Q19" s="61" t="e">
        <f>VLOOKUP(R19,映射表!A:G,7,0)</f>
        <v>#N/A</v>
      </c>
      <c r="R19" s="122"/>
      <c r="S19" s="122"/>
      <c r="T19" s="122"/>
      <c r="U19" s="122"/>
      <c r="V19" s="122"/>
      <c r="W19" s="122"/>
      <c r="X19" s="122"/>
      <c r="Y19" s="61">
        <f t="shared" si="9"/>
        <v>0</v>
      </c>
    </row>
    <row r="20" spans="1:25" s="61" customFormat="1">
      <c r="A20" s="61" t="e">
        <f t="shared" si="0"/>
        <v>#N/A</v>
      </c>
      <c r="B20" s="121">
        <f t="shared" si="1"/>
        <v>0</v>
      </c>
      <c r="C20" s="117" t="e">
        <f>VLOOKUP(B20,映射表!A:C,3,0)</f>
        <v>#N/A</v>
      </c>
      <c r="D20" s="121">
        <f t="shared" si="2"/>
        <v>0</v>
      </c>
      <c r="E20" s="100">
        <f t="shared" si="7"/>
        <v>0</v>
      </c>
      <c r="F20" s="121">
        <f t="shared" si="3"/>
        <v>0</v>
      </c>
      <c r="G20" s="121">
        <f t="shared" si="4"/>
        <v>0</v>
      </c>
      <c r="H20" s="99" t="e">
        <f>VLOOKUP(C20,'B2B（ol)'!A:J,10,0)*D20</f>
        <v>#N/A</v>
      </c>
      <c r="I20" s="101">
        <f t="shared" si="5"/>
        <v>0</v>
      </c>
      <c r="J20" s="121">
        <f t="shared" si="6"/>
        <v>0</v>
      </c>
      <c r="K20" s="121" t="e">
        <f>VLOOKUP(C20,'B2B（ol)'!A:P,16,0)</f>
        <v>#N/A</v>
      </c>
      <c r="L20" s="117">
        <f t="shared" si="8"/>
        <v>0</v>
      </c>
      <c r="M20" s="114" t="e">
        <f>VLOOKUP(C20,'B2B（ol)'!A:K,11,0)</f>
        <v>#N/A</v>
      </c>
      <c r="N20" s="114" t="e">
        <f>VLOOKUP(B20,payments!E:AG,29,0)</f>
        <v>#N/A</v>
      </c>
      <c r="O20" s="114"/>
      <c r="P20" s="114"/>
      <c r="Q20" s="61" t="e">
        <f>VLOOKUP(R20,映射表!A:G,7,0)</f>
        <v>#N/A</v>
      </c>
      <c r="R20" s="122"/>
      <c r="S20" s="122"/>
      <c r="T20" s="122"/>
      <c r="U20" s="122"/>
      <c r="V20" s="122"/>
      <c r="W20" s="122"/>
      <c r="X20" s="122"/>
      <c r="Y20" s="61">
        <f t="shared" si="9"/>
        <v>0</v>
      </c>
    </row>
    <row r="21" spans="1:25" s="61" customFormat="1">
      <c r="A21" s="61" t="e">
        <f t="shared" si="0"/>
        <v>#N/A</v>
      </c>
      <c r="B21" s="121">
        <f t="shared" si="1"/>
        <v>0</v>
      </c>
      <c r="C21" s="117" t="e">
        <f>VLOOKUP(B21,映射表!A:C,3,0)</f>
        <v>#N/A</v>
      </c>
      <c r="D21" s="121">
        <f t="shared" si="2"/>
        <v>0</v>
      </c>
      <c r="E21" s="100">
        <f t="shared" si="7"/>
        <v>0</v>
      </c>
      <c r="F21" s="121">
        <f t="shared" si="3"/>
        <v>0</v>
      </c>
      <c r="G21" s="121">
        <f t="shared" si="4"/>
        <v>0</v>
      </c>
      <c r="H21" s="99" t="e">
        <f>VLOOKUP(C21,'B2B（ol)'!A:J,10,0)*D21</f>
        <v>#N/A</v>
      </c>
      <c r="I21" s="101">
        <f t="shared" ref="I21:I28" si="10">IFERROR((G21-H21)/(E21+F21),0)</f>
        <v>0</v>
      </c>
      <c r="J21" s="121">
        <f t="shared" si="6"/>
        <v>0</v>
      </c>
      <c r="K21" s="121" t="e">
        <f>VLOOKUP(C21,'B2B（ol)'!A:P,16,0)</f>
        <v>#N/A</v>
      </c>
      <c r="L21" s="117">
        <f t="shared" si="8"/>
        <v>0</v>
      </c>
      <c r="M21" s="114" t="e">
        <f>VLOOKUP(C21,'B2B（ol)'!A:K,11,0)</f>
        <v>#N/A</v>
      </c>
      <c r="N21" s="114" t="e">
        <f>VLOOKUP(B21,payments!E:AG,29,0)</f>
        <v>#N/A</v>
      </c>
      <c r="O21" s="114"/>
      <c r="P21" s="114"/>
      <c r="Q21" s="61" t="e">
        <f>VLOOKUP(R21,映射表!A:G,7,0)</f>
        <v>#N/A</v>
      </c>
      <c r="R21" s="122"/>
      <c r="S21" s="122"/>
      <c r="T21" s="122"/>
      <c r="U21" s="122"/>
      <c r="V21" s="122"/>
      <c r="W21" s="122"/>
      <c r="X21" s="122"/>
      <c r="Y21" s="61">
        <f t="shared" si="9"/>
        <v>0</v>
      </c>
    </row>
    <row r="22" spans="1:25" s="61" customFormat="1">
      <c r="A22" s="61" t="e">
        <f t="shared" si="0"/>
        <v>#N/A</v>
      </c>
      <c r="B22" s="121">
        <f t="shared" si="1"/>
        <v>0</v>
      </c>
      <c r="C22" s="117" t="e">
        <f>VLOOKUP(B22,映射表!A:C,3,0)</f>
        <v>#N/A</v>
      </c>
      <c r="D22" s="121">
        <f t="shared" si="2"/>
        <v>0</v>
      </c>
      <c r="E22" s="100">
        <f t="shared" si="7"/>
        <v>0</v>
      </c>
      <c r="F22" s="121">
        <f t="shared" si="3"/>
        <v>0</v>
      </c>
      <c r="G22" s="121">
        <f t="shared" si="4"/>
        <v>0</v>
      </c>
      <c r="H22" s="99" t="e">
        <f>VLOOKUP(C22,'B2B（ol)'!A:J,10,0)*D22</f>
        <v>#N/A</v>
      </c>
      <c r="I22" s="101">
        <f t="shared" si="10"/>
        <v>0</v>
      </c>
      <c r="J22" s="121">
        <f t="shared" si="6"/>
        <v>0</v>
      </c>
      <c r="K22" s="121" t="e">
        <f>VLOOKUP(C22,'B2B（ol)'!A:P,16,0)</f>
        <v>#N/A</v>
      </c>
      <c r="L22" s="117">
        <f t="shared" si="8"/>
        <v>0</v>
      </c>
      <c r="M22" s="114" t="e">
        <f>VLOOKUP(C22,'B2B（ol)'!A:K,11,0)</f>
        <v>#N/A</v>
      </c>
      <c r="N22" s="114" t="e">
        <f>VLOOKUP(B22,payments!E:AG,29,0)</f>
        <v>#N/A</v>
      </c>
      <c r="O22" s="114"/>
      <c r="P22" s="114"/>
      <c r="Q22" s="61" t="e">
        <f>VLOOKUP(R22,映射表!A:G,7,0)</f>
        <v>#N/A</v>
      </c>
      <c r="R22" s="122"/>
      <c r="S22" s="122"/>
      <c r="T22" s="122"/>
      <c r="U22" s="122"/>
      <c r="V22" s="122"/>
      <c r="W22" s="122"/>
      <c r="X22" s="122"/>
      <c r="Y22" s="61">
        <f t="shared" si="9"/>
        <v>0</v>
      </c>
    </row>
    <row r="23" spans="1:25" s="61" customFormat="1">
      <c r="A23" s="61" t="e">
        <f t="shared" si="0"/>
        <v>#N/A</v>
      </c>
      <c r="B23" s="121">
        <f t="shared" si="1"/>
        <v>0</v>
      </c>
      <c r="C23" s="117" t="e">
        <f>VLOOKUP(B23,映射表!A:C,3,0)</f>
        <v>#N/A</v>
      </c>
      <c r="D23" s="121">
        <f t="shared" si="2"/>
        <v>0</v>
      </c>
      <c r="E23" s="100">
        <f t="shared" si="7"/>
        <v>0</v>
      </c>
      <c r="F23" s="121">
        <f t="shared" si="3"/>
        <v>0</v>
      </c>
      <c r="G23" s="121">
        <f t="shared" si="4"/>
        <v>0</v>
      </c>
      <c r="H23" s="99" t="e">
        <f>VLOOKUP(C23,'B2B（ol)'!A:J,10,0)*D23</f>
        <v>#N/A</v>
      </c>
      <c r="I23" s="101">
        <f t="shared" si="10"/>
        <v>0</v>
      </c>
      <c r="J23" s="121">
        <f t="shared" si="6"/>
        <v>0</v>
      </c>
      <c r="K23" s="121" t="e">
        <f>VLOOKUP(C23,'B2B（ol)'!A:P,16,0)</f>
        <v>#N/A</v>
      </c>
      <c r="L23" s="117">
        <f t="shared" si="8"/>
        <v>0</v>
      </c>
      <c r="M23" s="114" t="e">
        <f>VLOOKUP(C23,'B2B（ol)'!A:K,11,0)</f>
        <v>#N/A</v>
      </c>
      <c r="N23" s="114" t="e">
        <f>VLOOKUP(B23,payments!E:AG,29,0)</f>
        <v>#N/A</v>
      </c>
      <c r="O23" s="114"/>
      <c r="P23" s="114"/>
      <c r="Q23" s="61" t="e">
        <f>VLOOKUP(R23,映射表!A:G,7,0)</f>
        <v>#N/A</v>
      </c>
      <c r="R23" s="122"/>
      <c r="S23" s="122"/>
      <c r="T23" s="122"/>
      <c r="U23" s="122"/>
      <c r="V23" s="122"/>
      <c r="W23" s="122"/>
      <c r="X23" s="122"/>
      <c r="Y23" s="61">
        <f t="shared" si="9"/>
        <v>0</v>
      </c>
    </row>
    <row r="24" spans="1:25" s="61" customFormat="1">
      <c r="A24" s="61" t="e">
        <f t="shared" si="0"/>
        <v>#N/A</v>
      </c>
      <c r="B24" s="121">
        <f t="shared" si="1"/>
        <v>0</v>
      </c>
      <c r="C24" s="117" t="e">
        <f>VLOOKUP(B24,映射表!A:C,3,0)</f>
        <v>#N/A</v>
      </c>
      <c r="D24" s="121">
        <f t="shared" si="2"/>
        <v>0</v>
      </c>
      <c r="E24" s="100">
        <f t="shared" si="7"/>
        <v>0</v>
      </c>
      <c r="F24" s="121">
        <f t="shared" si="3"/>
        <v>0</v>
      </c>
      <c r="G24" s="121">
        <f t="shared" si="4"/>
        <v>0</v>
      </c>
      <c r="H24" s="99" t="e">
        <f>VLOOKUP(C24,'B2B（ol)'!A:J,10,0)*D24</f>
        <v>#N/A</v>
      </c>
      <c r="I24" s="101">
        <f t="shared" si="10"/>
        <v>0</v>
      </c>
      <c r="J24" s="121">
        <f t="shared" si="6"/>
        <v>0</v>
      </c>
      <c r="K24" s="121" t="e">
        <f>VLOOKUP(C24,'B2B（ol)'!A:P,16,0)</f>
        <v>#N/A</v>
      </c>
      <c r="L24" s="117">
        <f t="shared" si="8"/>
        <v>0</v>
      </c>
      <c r="M24" s="114" t="e">
        <f>VLOOKUP(C24,'B2B（ol)'!A:K,11,0)</f>
        <v>#N/A</v>
      </c>
      <c r="N24" s="114" t="e">
        <f>VLOOKUP(B24,payments!E:AG,29,0)</f>
        <v>#N/A</v>
      </c>
      <c r="O24" s="114"/>
      <c r="P24" s="114"/>
      <c r="Q24" s="61" t="e">
        <f>VLOOKUP(R24,映射表!A:G,7,0)</f>
        <v>#N/A</v>
      </c>
      <c r="R24" s="122"/>
      <c r="S24" s="122"/>
      <c r="T24" s="122"/>
      <c r="U24" s="122"/>
      <c r="V24" s="122"/>
      <c r="W24" s="122"/>
      <c r="X24" s="122"/>
      <c r="Y24" s="61">
        <f t="shared" si="9"/>
        <v>0</v>
      </c>
    </row>
    <row r="25" spans="1:25" s="61" customFormat="1">
      <c r="A25" s="61" t="e">
        <f t="shared" si="0"/>
        <v>#N/A</v>
      </c>
      <c r="B25" s="121">
        <f t="shared" si="1"/>
        <v>0</v>
      </c>
      <c r="C25" s="117" t="e">
        <f>VLOOKUP(B25,映射表!A:C,3,0)</f>
        <v>#N/A</v>
      </c>
      <c r="D25" s="121">
        <f t="shared" si="2"/>
        <v>0</v>
      </c>
      <c r="E25" s="100">
        <f t="shared" si="7"/>
        <v>0</v>
      </c>
      <c r="F25" s="121">
        <f t="shared" si="3"/>
        <v>0</v>
      </c>
      <c r="G25" s="121">
        <f t="shared" si="4"/>
        <v>0</v>
      </c>
      <c r="H25" s="99" t="e">
        <f>VLOOKUP(C25,'B2B（ol)'!A:J,10,0)*D25</f>
        <v>#N/A</v>
      </c>
      <c r="I25" s="101">
        <f t="shared" si="10"/>
        <v>0</v>
      </c>
      <c r="J25" s="121">
        <f t="shared" si="6"/>
        <v>0</v>
      </c>
      <c r="K25" s="121" t="e">
        <f>VLOOKUP(C25,'B2B（ol)'!A:P,16,0)</f>
        <v>#N/A</v>
      </c>
      <c r="L25" s="117">
        <f t="shared" si="8"/>
        <v>0</v>
      </c>
      <c r="M25" s="114" t="e">
        <f>VLOOKUP(C25,'B2B（ol)'!A:K,11,0)</f>
        <v>#N/A</v>
      </c>
      <c r="N25" s="114" t="e">
        <f>VLOOKUP(B25,payments!E:AG,29,0)</f>
        <v>#N/A</v>
      </c>
      <c r="O25" s="114"/>
      <c r="P25" s="114"/>
      <c r="Q25" s="61" t="e">
        <f>VLOOKUP(R25,映射表!A:G,7,0)</f>
        <v>#N/A</v>
      </c>
      <c r="R25" s="122"/>
      <c r="S25" s="122"/>
      <c r="T25" s="122"/>
      <c r="U25" s="122"/>
      <c r="V25" s="122"/>
      <c r="W25" s="122"/>
      <c r="X25" s="122"/>
      <c r="Y25" s="61">
        <f t="shared" si="9"/>
        <v>0</v>
      </c>
    </row>
    <row r="26" spans="1:25" s="61" customFormat="1">
      <c r="A26" s="61" t="e">
        <f t="shared" si="0"/>
        <v>#N/A</v>
      </c>
      <c r="B26" s="121">
        <f t="shared" si="1"/>
        <v>0</v>
      </c>
      <c r="C26" s="117" t="e">
        <f>VLOOKUP(B26,映射表!A:C,3,0)</f>
        <v>#N/A</v>
      </c>
      <c r="D26" s="121">
        <f t="shared" si="2"/>
        <v>0</v>
      </c>
      <c r="E26" s="100">
        <f t="shared" si="7"/>
        <v>0</v>
      </c>
      <c r="F26" s="121">
        <f t="shared" si="3"/>
        <v>0</v>
      </c>
      <c r="G26" s="121">
        <f t="shared" si="4"/>
        <v>0</v>
      </c>
      <c r="H26" s="99" t="e">
        <f>VLOOKUP(C26,'B2B（ol)'!A:J,10,0)*D26</f>
        <v>#N/A</v>
      </c>
      <c r="I26" s="101">
        <f t="shared" si="10"/>
        <v>0</v>
      </c>
      <c r="J26" s="121">
        <f t="shared" si="6"/>
        <v>0</v>
      </c>
      <c r="K26" s="121" t="e">
        <f>VLOOKUP(C26,'B2B（ol)'!A:P,16,0)</f>
        <v>#N/A</v>
      </c>
      <c r="L26" s="117">
        <f t="shared" si="8"/>
        <v>0</v>
      </c>
      <c r="M26" s="114" t="e">
        <f>VLOOKUP(C26,'B2B（ol)'!A:K,11,0)</f>
        <v>#N/A</v>
      </c>
      <c r="N26" s="114" t="e">
        <f>VLOOKUP(B26,payments!E:AG,29,0)</f>
        <v>#N/A</v>
      </c>
      <c r="O26" s="114"/>
      <c r="P26" s="114"/>
      <c r="Q26" s="61" t="e">
        <f>VLOOKUP(R26,映射表!A:G,7,0)</f>
        <v>#N/A</v>
      </c>
      <c r="R26" s="122"/>
      <c r="S26" s="122"/>
      <c r="T26" s="122"/>
      <c r="U26" s="122"/>
      <c r="V26" s="122"/>
      <c r="W26" s="122"/>
      <c r="X26" s="122"/>
      <c r="Y26" s="61">
        <f t="shared" si="9"/>
        <v>0</v>
      </c>
    </row>
    <row r="27" spans="1:25" s="61" customFormat="1">
      <c r="A27" s="61" t="e">
        <f t="shared" si="0"/>
        <v>#N/A</v>
      </c>
      <c r="B27" s="121">
        <f t="shared" si="1"/>
        <v>0</v>
      </c>
      <c r="C27" s="117" t="e">
        <f>VLOOKUP(B27,映射表!A:C,3,0)</f>
        <v>#N/A</v>
      </c>
      <c r="D27" s="121">
        <f t="shared" si="2"/>
        <v>0</v>
      </c>
      <c r="E27" s="100">
        <f t="shared" si="7"/>
        <v>0</v>
      </c>
      <c r="F27" s="121">
        <f t="shared" si="3"/>
        <v>0</v>
      </c>
      <c r="G27" s="121">
        <f t="shared" si="4"/>
        <v>0</v>
      </c>
      <c r="H27" s="99" t="e">
        <f>VLOOKUP(C27,'B2B（ol)'!A:J,10,0)*D27</f>
        <v>#N/A</v>
      </c>
      <c r="I27" s="101">
        <f t="shared" si="10"/>
        <v>0</v>
      </c>
      <c r="J27" s="121">
        <f t="shared" si="6"/>
        <v>0</v>
      </c>
      <c r="K27" s="121" t="e">
        <f>VLOOKUP(C27,'B2B（ol)'!A:P,16,0)</f>
        <v>#N/A</v>
      </c>
      <c r="L27" s="117">
        <f t="shared" si="8"/>
        <v>0</v>
      </c>
      <c r="M27" s="114" t="e">
        <f>VLOOKUP(C27,'B2B（ol)'!A:K,11,0)</f>
        <v>#N/A</v>
      </c>
      <c r="N27" s="114" t="e">
        <f>VLOOKUP(B27,payments!E:AG,29,0)</f>
        <v>#N/A</v>
      </c>
      <c r="O27" s="114"/>
      <c r="P27" s="114"/>
      <c r="Q27" s="61" t="e">
        <f>VLOOKUP(R27,映射表!A:G,7,0)</f>
        <v>#N/A</v>
      </c>
      <c r="R27" s="122"/>
      <c r="S27" s="122"/>
      <c r="T27" s="122"/>
      <c r="U27" s="122"/>
      <c r="V27" s="122"/>
      <c r="W27" s="122"/>
      <c r="X27" s="122"/>
      <c r="Y27" s="61">
        <f t="shared" si="9"/>
        <v>0</v>
      </c>
    </row>
    <row r="28" spans="1:25" s="61" customFormat="1">
      <c r="A28" s="61" t="e">
        <f t="shared" si="0"/>
        <v>#N/A</v>
      </c>
      <c r="B28" s="121">
        <f t="shared" si="1"/>
        <v>0</v>
      </c>
      <c r="C28" s="117" t="e">
        <f>VLOOKUP(B28,映射表!A:C,3,0)</f>
        <v>#N/A</v>
      </c>
      <c r="D28" s="121">
        <f t="shared" si="2"/>
        <v>0</v>
      </c>
      <c r="E28" s="100">
        <f t="shared" si="7"/>
        <v>0</v>
      </c>
      <c r="F28" s="121">
        <f t="shared" si="3"/>
        <v>0</v>
      </c>
      <c r="G28" s="121">
        <f t="shared" si="4"/>
        <v>0</v>
      </c>
      <c r="H28" s="99" t="e">
        <f>VLOOKUP(C28,'B2B（ol)'!A:J,10,0)*D28</f>
        <v>#N/A</v>
      </c>
      <c r="I28" s="101">
        <f t="shared" si="10"/>
        <v>0</v>
      </c>
      <c r="J28" s="121">
        <f t="shared" si="6"/>
        <v>0</v>
      </c>
      <c r="K28" s="121" t="e">
        <f>VLOOKUP(C28,'B2B（ol)'!A:P,16,0)</f>
        <v>#N/A</v>
      </c>
      <c r="L28" s="117">
        <f t="shared" si="8"/>
        <v>0</v>
      </c>
      <c r="M28" s="114" t="e">
        <f>VLOOKUP(C28,'B2B（ol)'!A:K,11,0)</f>
        <v>#N/A</v>
      </c>
      <c r="N28" s="114" t="e">
        <f>VLOOKUP(B28,payments!E:AG,29,0)</f>
        <v>#N/A</v>
      </c>
      <c r="O28" s="114"/>
      <c r="P28" s="114"/>
      <c r="Q28" s="61" t="e">
        <f>VLOOKUP(R28,映射表!A:G,7,0)</f>
        <v>#N/A</v>
      </c>
      <c r="R28" s="122"/>
      <c r="S28" s="122"/>
      <c r="T28" s="122"/>
      <c r="U28" s="122"/>
      <c r="V28" s="122"/>
      <c r="W28" s="122"/>
      <c r="X28" s="122"/>
      <c r="Y28" s="61">
        <f t="shared" si="9"/>
        <v>0</v>
      </c>
    </row>
    <row r="29" spans="1:25" s="61" customFormat="1">
      <c r="A29" s="61" t="e">
        <f t="shared" si="0"/>
        <v>#N/A</v>
      </c>
      <c r="B29" s="121">
        <f t="shared" si="1"/>
        <v>0</v>
      </c>
      <c r="C29" s="117" t="e">
        <f>VLOOKUP(B29,映射表!A:C,3,0)</f>
        <v>#N/A</v>
      </c>
      <c r="D29" s="121">
        <f t="shared" si="2"/>
        <v>0</v>
      </c>
      <c r="E29" s="100">
        <f t="shared" si="7"/>
        <v>0</v>
      </c>
      <c r="F29" s="121">
        <f t="shared" si="3"/>
        <v>0</v>
      </c>
      <c r="G29" s="121">
        <f t="shared" si="4"/>
        <v>0</v>
      </c>
      <c r="H29" s="99" t="e">
        <f>VLOOKUP(C29,'B2B（ol)'!A:J,10,0)*D29</f>
        <v>#N/A</v>
      </c>
      <c r="I29" s="101">
        <f t="shared" si="5"/>
        <v>0</v>
      </c>
      <c r="J29" s="121">
        <f t="shared" si="6"/>
        <v>0</v>
      </c>
      <c r="K29" s="121" t="e">
        <f>VLOOKUP(C29,'B2B（ol)'!A:P,16,0)</f>
        <v>#N/A</v>
      </c>
      <c r="L29" s="117">
        <f t="shared" si="8"/>
        <v>0</v>
      </c>
      <c r="M29" s="114" t="e">
        <f>VLOOKUP(C29,'B2B（ol)'!A:K,11,0)</f>
        <v>#N/A</v>
      </c>
      <c r="N29" s="114" t="e">
        <f>VLOOKUP(B29,payments!E:AG,29,0)</f>
        <v>#N/A</v>
      </c>
      <c r="O29" s="114"/>
      <c r="P29" s="114"/>
      <c r="Q29" s="61" t="e">
        <f>VLOOKUP(R29,映射表!A:G,7,0)</f>
        <v>#N/A</v>
      </c>
      <c r="R29" s="122"/>
      <c r="S29" s="122"/>
      <c r="T29" s="122"/>
      <c r="U29" s="122"/>
      <c r="V29" s="122"/>
      <c r="W29" s="122"/>
      <c r="X29" s="122"/>
      <c r="Y29" s="61">
        <f t="shared" si="9"/>
        <v>0</v>
      </c>
    </row>
    <row r="30" spans="1:25" s="61" customFormat="1">
      <c r="A30" s="61" t="e">
        <f t="shared" si="0"/>
        <v>#N/A</v>
      </c>
      <c r="B30" s="121">
        <f t="shared" si="1"/>
        <v>0</v>
      </c>
      <c r="C30" s="117" t="e">
        <f>VLOOKUP(B30,映射表!A:C,3,0)</f>
        <v>#N/A</v>
      </c>
      <c r="D30" s="121">
        <f t="shared" si="2"/>
        <v>0</v>
      </c>
      <c r="E30" s="100">
        <f t="shared" si="7"/>
        <v>0</v>
      </c>
      <c r="F30" s="121">
        <f t="shared" si="3"/>
        <v>0</v>
      </c>
      <c r="G30" s="121">
        <f t="shared" si="4"/>
        <v>0</v>
      </c>
      <c r="H30" s="99" t="e">
        <f>VLOOKUP(C30,'B2B（ol)'!A:J,10,0)*D30</f>
        <v>#N/A</v>
      </c>
      <c r="I30" s="101">
        <f t="shared" si="5"/>
        <v>0</v>
      </c>
      <c r="J30" s="121">
        <f t="shared" si="6"/>
        <v>0</v>
      </c>
      <c r="K30" s="121" t="e">
        <f>VLOOKUP(C30,'B2B（ol)'!A:P,16,0)</f>
        <v>#N/A</v>
      </c>
      <c r="L30" s="117">
        <f t="shared" si="8"/>
        <v>0</v>
      </c>
      <c r="M30" s="114" t="e">
        <f>VLOOKUP(C30,'B2B（ol)'!A:K,11,0)</f>
        <v>#N/A</v>
      </c>
      <c r="N30" s="114" t="e">
        <f>VLOOKUP(B30,payments!E:AG,29,0)</f>
        <v>#N/A</v>
      </c>
      <c r="O30" s="114"/>
      <c r="P30" s="114"/>
      <c r="Q30" s="61" t="e">
        <f>VLOOKUP(R30,映射表!A:G,7,0)</f>
        <v>#N/A</v>
      </c>
      <c r="R30" s="122"/>
      <c r="S30" s="122"/>
      <c r="T30" s="122"/>
      <c r="U30" s="122"/>
      <c r="V30" s="122"/>
      <c r="W30" s="122"/>
      <c r="X30" s="122"/>
      <c r="Y30" s="61">
        <f t="shared" si="9"/>
        <v>0</v>
      </c>
    </row>
    <row r="31" spans="1:25" s="61" customFormat="1">
      <c r="A31" s="61" t="e">
        <f t="shared" si="0"/>
        <v>#N/A</v>
      </c>
      <c r="B31" s="121">
        <f t="shared" si="1"/>
        <v>0</v>
      </c>
      <c r="C31" s="117" t="e">
        <f>VLOOKUP(B31,映射表!A:C,3,0)</f>
        <v>#N/A</v>
      </c>
      <c r="D31" s="121">
        <f t="shared" si="2"/>
        <v>0</v>
      </c>
      <c r="E31" s="100">
        <f t="shared" si="7"/>
        <v>0</v>
      </c>
      <c r="F31" s="121">
        <f t="shared" si="3"/>
        <v>0</v>
      </c>
      <c r="G31" s="121">
        <f t="shared" si="4"/>
        <v>0</v>
      </c>
      <c r="H31" s="99" t="e">
        <f>VLOOKUP(C31,'B2B（ol)'!A:J,10,0)*D31</f>
        <v>#N/A</v>
      </c>
      <c r="I31" s="101">
        <f t="shared" si="5"/>
        <v>0</v>
      </c>
      <c r="J31" s="121">
        <f t="shared" si="6"/>
        <v>0</v>
      </c>
      <c r="K31" s="121" t="e">
        <f>VLOOKUP(C31,'B2B（ol)'!A:P,16,0)</f>
        <v>#N/A</v>
      </c>
      <c r="L31" s="117">
        <f t="shared" si="8"/>
        <v>0</v>
      </c>
      <c r="M31" s="114" t="e">
        <f>VLOOKUP(C31,'B2B（ol)'!A:K,11,0)</f>
        <v>#N/A</v>
      </c>
      <c r="N31" s="114" t="e">
        <f>VLOOKUP(B31,payments!E:AG,29,0)</f>
        <v>#N/A</v>
      </c>
      <c r="O31" s="114"/>
      <c r="P31" s="114"/>
      <c r="Q31" s="61" t="e">
        <f>VLOOKUP(R31,映射表!A:G,7,0)</f>
        <v>#N/A</v>
      </c>
      <c r="R31" s="122"/>
      <c r="S31" s="122"/>
      <c r="T31" s="122"/>
      <c r="U31" s="122"/>
      <c r="V31" s="122"/>
      <c r="W31" s="122"/>
      <c r="X31" s="122"/>
      <c r="Y31" s="61">
        <f t="shared" si="9"/>
        <v>0</v>
      </c>
    </row>
    <row r="32" spans="1:25" s="61" customFormat="1">
      <c r="A32" s="61" t="e">
        <f t="shared" si="0"/>
        <v>#N/A</v>
      </c>
      <c r="B32" s="121">
        <f t="shared" si="1"/>
        <v>0</v>
      </c>
      <c r="C32" s="117" t="e">
        <f>VLOOKUP(B32,映射表!A:C,3,0)</f>
        <v>#N/A</v>
      </c>
      <c r="D32" s="121">
        <f t="shared" si="2"/>
        <v>0</v>
      </c>
      <c r="E32" s="100">
        <f t="shared" si="7"/>
        <v>0</v>
      </c>
      <c r="F32" s="121">
        <f t="shared" si="3"/>
        <v>0</v>
      </c>
      <c r="G32" s="121">
        <f t="shared" si="4"/>
        <v>0</v>
      </c>
      <c r="H32" s="99" t="e">
        <f>VLOOKUP(C32,'B2B（ol)'!A:J,10,0)*D32</f>
        <v>#N/A</v>
      </c>
      <c r="I32" s="101">
        <f t="shared" si="5"/>
        <v>0</v>
      </c>
      <c r="J32" s="121">
        <f t="shared" si="6"/>
        <v>0</v>
      </c>
      <c r="K32" s="121" t="e">
        <f>VLOOKUP(C32,'B2B（ol)'!A:P,16,0)</f>
        <v>#N/A</v>
      </c>
      <c r="L32" s="117">
        <f t="shared" si="8"/>
        <v>0</v>
      </c>
      <c r="M32" s="114" t="e">
        <f>VLOOKUP(C32,'B2B（ol)'!A:K,11,0)</f>
        <v>#N/A</v>
      </c>
      <c r="N32" s="114" t="e">
        <f>VLOOKUP(B32,payments!E:AG,29,0)</f>
        <v>#N/A</v>
      </c>
      <c r="O32" s="114"/>
      <c r="P32" s="114"/>
      <c r="Q32" s="61" t="e">
        <f>VLOOKUP(R32,映射表!A:G,7,0)</f>
        <v>#N/A</v>
      </c>
      <c r="R32" s="122"/>
      <c r="S32" s="122"/>
      <c r="T32" s="122"/>
      <c r="U32" s="122"/>
      <c r="V32" s="122"/>
      <c r="W32" s="122"/>
      <c r="X32" s="122"/>
      <c r="Y32" s="61">
        <f t="shared" si="9"/>
        <v>0</v>
      </c>
    </row>
    <row r="33" spans="1:25" s="61" customFormat="1">
      <c r="A33" s="61" t="e">
        <f t="shared" si="0"/>
        <v>#N/A</v>
      </c>
      <c r="B33" s="121">
        <f t="shared" si="1"/>
        <v>0</v>
      </c>
      <c r="C33" s="117" t="e">
        <f>VLOOKUP(B33,映射表!A:C,3,0)</f>
        <v>#N/A</v>
      </c>
      <c r="D33" s="121">
        <f t="shared" si="2"/>
        <v>0</v>
      </c>
      <c r="E33" s="100">
        <f t="shared" si="7"/>
        <v>0</v>
      </c>
      <c r="F33" s="121">
        <f t="shared" si="3"/>
        <v>0</v>
      </c>
      <c r="G33" s="121">
        <f t="shared" si="4"/>
        <v>0</v>
      </c>
      <c r="H33" s="99" t="e">
        <f>VLOOKUP(C33,'B2B（ol)'!A:J,10,0)*D33</f>
        <v>#N/A</v>
      </c>
      <c r="I33" s="101">
        <f t="shared" si="5"/>
        <v>0</v>
      </c>
      <c r="J33" s="121">
        <f t="shared" si="6"/>
        <v>0</v>
      </c>
      <c r="K33" s="121" t="e">
        <f>VLOOKUP(C33,'B2B（ol)'!A:P,16,0)</f>
        <v>#N/A</v>
      </c>
      <c r="L33" s="117">
        <f t="shared" si="8"/>
        <v>0</v>
      </c>
      <c r="M33" s="114" t="e">
        <f>VLOOKUP(C33,'B2B（ol)'!A:K,11,0)</f>
        <v>#N/A</v>
      </c>
      <c r="N33" s="114" t="e">
        <f>VLOOKUP(B33,payments!E:AG,29,0)</f>
        <v>#N/A</v>
      </c>
      <c r="O33" s="114"/>
      <c r="P33" s="114"/>
      <c r="Q33" s="61" t="e">
        <f>VLOOKUP(R33,映射表!A:G,7,0)</f>
        <v>#N/A</v>
      </c>
      <c r="R33" s="122"/>
      <c r="S33" s="122"/>
      <c r="T33" s="122"/>
      <c r="U33" s="122"/>
      <c r="V33" s="122"/>
      <c r="W33" s="122"/>
      <c r="X33" s="122"/>
      <c r="Y33" s="61">
        <f t="shared" si="9"/>
        <v>0</v>
      </c>
    </row>
    <row r="34" spans="1:25" s="61" customFormat="1">
      <c r="A34" s="61" t="e">
        <f t="shared" si="0"/>
        <v>#N/A</v>
      </c>
      <c r="B34" s="121">
        <f t="shared" si="1"/>
        <v>0</v>
      </c>
      <c r="C34" s="117" t="e">
        <f>VLOOKUP(B34,映射表!A:C,3,0)</f>
        <v>#N/A</v>
      </c>
      <c r="D34" s="121">
        <f t="shared" si="2"/>
        <v>0</v>
      </c>
      <c r="E34" s="100">
        <f t="shared" si="7"/>
        <v>0</v>
      </c>
      <c r="F34" s="121">
        <f t="shared" si="3"/>
        <v>0</v>
      </c>
      <c r="G34" s="121">
        <f t="shared" si="4"/>
        <v>0</v>
      </c>
      <c r="H34" s="99" t="e">
        <f>VLOOKUP(C34,'B2B（ol)'!A:J,10,0)*D34</f>
        <v>#N/A</v>
      </c>
      <c r="I34" s="101">
        <f t="shared" si="5"/>
        <v>0</v>
      </c>
      <c r="J34" s="121">
        <f t="shared" si="6"/>
        <v>0</v>
      </c>
      <c r="K34" s="121" t="e">
        <f>VLOOKUP(C34,'B2B（ol)'!A:P,16,0)</f>
        <v>#N/A</v>
      </c>
      <c r="L34" s="117">
        <f t="shared" si="8"/>
        <v>0</v>
      </c>
      <c r="M34" s="114" t="e">
        <f>VLOOKUP(C34,'B2B（ol)'!A:K,11,0)</f>
        <v>#N/A</v>
      </c>
      <c r="N34" s="114" t="e">
        <f>VLOOKUP(B34,payments!E:AG,29,0)</f>
        <v>#N/A</v>
      </c>
      <c r="O34" s="114"/>
      <c r="P34" s="114"/>
      <c r="Q34" s="61" t="e">
        <f>VLOOKUP(R34,映射表!A:G,7,0)</f>
        <v>#N/A</v>
      </c>
      <c r="R34" s="122"/>
      <c r="S34" s="122"/>
      <c r="T34" s="122"/>
      <c r="U34" s="122"/>
      <c r="V34" s="122"/>
      <c r="W34" s="122"/>
      <c r="X34" s="122"/>
      <c r="Y34" s="61">
        <f t="shared" si="9"/>
        <v>0</v>
      </c>
    </row>
    <row r="35" spans="1:25" s="61" customFormat="1">
      <c r="A35" s="61" t="e">
        <f t="shared" si="0"/>
        <v>#N/A</v>
      </c>
      <c r="B35" s="121">
        <f t="shared" si="1"/>
        <v>0</v>
      </c>
      <c r="C35" s="117" t="e">
        <f>VLOOKUP(B35,映射表!A:C,3,0)</f>
        <v>#N/A</v>
      </c>
      <c r="D35" s="121">
        <f t="shared" si="2"/>
        <v>0</v>
      </c>
      <c r="E35" s="100">
        <f t="shared" si="7"/>
        <v>0</v>
      </c>
      <c r="F35" s="121">
        <f t="shared" si="3"/>
        <v>0</v>
      </c>
      <c r="G35" s="121">
        <f t="shared" si="4"/>
        <v>0</v>
      </c>
      <c r="H35" s="99" t="e">
        <f>VLOOKUP(C35,'B2B（ol)'!A:J,10,0)*D35</f>
        <v>#N/A</v>
      </c>
      <c r="I35" s="101">
        <f t="shared" si="5"/>
        <v>0</v>
      </c>
      <c r="J35" s="121">
        <f t="shared" si="6"/>
        <v>0</v>
      </c>
      <c r="K35" s="121" t="e">
        <f>VLOOKUP(C35,'B2B（ol)'!A:P,16,0)</f>
        <v>#N/A</v>
      </c>
      <c r="L35" s="117">
        <f t="shared" si="8"/>
        <v>0</v>
      </c>
      <c r="M35" s="114" t="e">
        <f>VLOOKUP(C35,'B2B（ol)'!A:K,11,0)</f>
        <v>#N/A</v>
      </c>
      <c r="N35" s="114" t="e">
        <f>VLOOKUP(B35,payments!E:AG,29,0)</f>
        <v>#N/A</v>
      </c>
      <c r="O35" s="114"/>
      <c r="P35" s="114"/>
      <c r="Q35" s="61" t="e">
        <f>VLOOKUP(R35,映射表!A:G,7,0)</f>
        <v>#N/A</v>
      </c>
      <c r="R35" s="122"/>
      <c r="S35" s="122"/>
      <c r="T35" s="122"/>
      <c r="U35" s="122"/>
      <c r="V35" s="122"/>
      <c r="W35" s="122"/>
      <c r="X35" s="122"/>
      <c r="Y35" s="61">
        <f t="shared" si="9"/>
        <v>0</v>
      </c>
    </row>
    <row r="36" spans="1:25" s="61" customFormat="1">
      <c r="A36" s="61" t="e">
        <f t="shared" si="0"/>
        <v>#N/A</v>
      </c>
      <c r="B36" s="121">
        <f t="shared" si="1"/>
        <v>0</v>
      </c>
      <c r="C36" s="117" t="e">
        <f>VLOOKUP(B36,映射表!A:C,3,0)</f>
        <v>#N/A</v>
      </c>
      <c r="D36" s="121">
        <f t="shared" si="2"/>
        <v>0</v>
      </c>
      <c r="E36" s="100">
        <f t="shared" si="7"/>
        <v>0</v>
      </c>
      <c r="F36" s="121">
        <f t="shared" si="3"/>
        <v>0</v>
      </c>
      <c r="G36" s="121">
        <f t="shared" si="4"/>
        <v>0</v>
      </c>
      <c r="H36" s="99" t="e">
        <f>VLOOKUP(C36,'B2B（ol)'!A:J,10,0)*D36</f>
        <v>#N/A</v>
      </c>
      <c r="I36" s="101">
        <f t="shared" si="5"/>
        <v>0</v>
      </c>
      <c r="J36" s="121">
        <f t="shared" si="6"/>
        <v>0</v>
      </c>
      <c r="K36" s="121" t="e">
        <f>VLOOKUP(C36,'B2B（ol)'!A:P,16,0)</f>
        <v>#N/A</v>
      </c>
      <c r="L36" s="117">
        <f t="shared" si="8"/>
        <v>0</v>
      </c>
      <c r="M36" s="114" t="e">
        <f>VLOOKUP(C36,'B2B（ol)'!A:K,11,0)</f>
        <v>#N/A</v>
      </c>
      <c r="N36" s="114" t="e">
        <f>VLOOKUP(B36,payments!E:AG,29,0)</f>
        <v>#N/A</v>
      </c>
      <c r="O36" s="114"/>
      <c r="P36" s="114"/>
      <c r="Q36" s="61" t="e">
        <f>VLOOKUP(R36,映射表!A:G,7,0)</f>
        <v>#N/A</v>
      </c>
      <c r="R36" s="122"/>
      <c r="S36" s="122"/>
      <c r="T36" s="122"/>
      <c r="U36" s="122"/>
      <c r="V36" s="122"/>
      <c r="W36" s="122"/>
      <c r="X36" s="122"/>
      <c r="Y36" s="61">
        <f t="shared" si="9"/>
        <v>0</v>
      </c>
    </row>
    <row r="37" spans="1:25" s="61" customFormat="1">
      <c r="A37" s="61" t="e">
        <f t="shared" si="0"/>
        <v>#N/A</v>
      </c>
      <c r="B37" s="121">
        <f t="shared" si="1"/>
        <v>0</v>
      </c>
      <c r="C37" s="117" t="e">
        <f>VLOOKUP(B37,映射表!A:C,3,0)</f>
        <v>#N/A</v>
      </c>
      <c r="D37" s="121">
        <f t="shared" si="2"/>
        <v>0</v>
      </c>
      <c r="E37" s="100">
        <f t="shared" si="7"/>
        <v>0</v>
      </c>
      <c r="F37" s="121">
        <f t="shared" si="3"/>
        <v>0</v>
      </c>
      <c r="G37" s="121">
        <f t="shared" si="4"/>
        <v>0</v>
      </c>
      <c r="H37" s="99" t="e">
        <f>VLOOKUP(C37,'B2B（ol)'!A:J,10,0)*D37</f>
        <v>#N/A</v>
      </c>
      <c r="I37" s="101">
        <f t="shared" si="5"/>
        <v>0</v>
      </c>
      <c r="J37" s="121">
        <f t="shared" si="6"/>
        <v>0</v>
      </c>
      <c r="K37" s="121" t="e">
        <f>VLOOKUP(C37,'B2B（ol)'!A:P,16,0)</f>
        <v>#N/A</v>
      </c>
      <c r="L37" s="117">
        <f t="shared" si="8"/>
        <v>0</v>
      </c>
      <c r="M37" s="114" t="e">
        <f>VLOOKUP(C37,'B2B（ol)'!A:K,11,0)</f>
        <v>#N/A</v>
      </c>
      <c r="N37" s="114" t="e">
        <f>VLOOKUP(B37,payments!E:AG,29,0)</f>
        <v>#N/A</v>
      </c>
      <c r="O37" s="114"/>
      <c r="P37" s="114"/>
      <c r="Q37" s="61" t="e">
        <f>VLOOKUP(R37,映射表!A:G,7,0)</f>
        <v>#N/A</v>
      </c>
      <c r="R37" s="122"/>
      <c r="S37" s="122"/>
      <c r="T37" s="122"/>
      <c r="U37" s="122"/>
      <c r="V37" s="122"/>
      <c r="W37" s="122"/>
      <c r="X37" s="122"/>
      <c r="Y37" s="61">
        <f t="shared" si="9"/>
        <v>0</v>
      </c>
    </row>
    <row r="38" spans="1:25" s="61" customFormat="1">
      <c r="A38" s="61" t="e">
        <f t="shared" si="0"/>
        <v>#N/A</v>
      </c>
      <c r="B38" s="121">
        <f t="shared" si="1"/>
        <v>0</v>
      </c>
      <c r="C38" s="117" t="e">
        <f>VLOOKUP(B38,映射表!A:C,3,0)</f>
        <v>#N/A</v>
      </c>
      <c r="D38" s="121">
        <f t="shared" si="2"/>
        <v>0</v>
      </c>
      <c r="E38" s="100">
        <f t="shared" si="7"/>
        <v>0</v>
      </c>
      <c r="F38" s="121">
        <f t="shared" si="3"/>
        <v>0</v>
      </c>
      <c r="G38" s="121">
        <f t="shared" si="4"/>
        <v>0</v>
      </c>
      <c r="H38" s="99" t="e">
        <f>VLOOKUP(C38,'B2B（ol)'!A:J,10,0)*D38</f>
        <v>#N/A</v>
      </c>
      <c r="I38" s="101">
        <f t="shared" si="5"/>
        <v>0</v>
      </c>
      <c r="J38" s="121">
        <f t="shared" si="6"/>
        <v>0</v>
      </c>
      <c r="K38" s="121" t="e">
        <f>VLOOKUP(C38,'B2B（ol)'!A:P,16,0)</f>
        <v>#N/A</v>
      </c>
      <c r="L38" s="117">
        <f t="shared" si="8"/>
        <v>0</v>
      </c>
      <c r="M38" s="114" t="e">
        <f>VLOOKUP(C38,'B2B（ol)'!A:K,11,0)</f>
        <v>#N/A</v>
      </c>
      <c r="N38" s="114" t="e">
        <f>VLOOKUP(B38,payments!E:AG,29,0)</f>
        <v>#N/A</v>
      </c>
      <c r="O38" s="114"/>
      <c r="P38" s="114"/>
      <c r="Q38" s="61" t="e">
        <f>VLOOKUP(R38,映射表!A:G,7,0)</f>
        <v>#N/A</v>
      </c>
      <c r="R38" s="122"/>
      <c r="S38" s="122"/>
      <c r="T38" s="122"/>
      <c r="U38" s="122"/>
      <c r="V38" s="122"/>
      <c r="W38" s="122"/>
      <c r="X38" s="122"/>
      <c r="Y38" s="61">
        <f t="shared" si="9"/>
        <v>0</v>
      </c>
    </row>
    <row r="39" spans="1:25" s="61" customFormat="1">
      <c r="A39" s="61" t="e">
        <f t="shared" si="0"/>
        <v>#N/A</v>
      </c>
      <c r="B39" s="121">
        <f t="shared" si="1"/>
        <v>0</v>
      </c>
      <c r="C39" s="117" t="e">
        <f>VLOOKUP(B39,映射表!A:C,3,0)</f>
        <v>#N/A</v>
      </c>
      <c r="D39" s="121">
        <f t="shared" si="2"/>
        <v>0</v>
      </c>
      <c r="E39" s="100">
        <f t="shared" si="7"/>
        <v>0</v>
      </c>
      <c r="F39" s="121">
        <f t="shared" si="3"/>
        <v>0</v>
      </c>
      <c r="G39" s="121">
        <f t="shared" si="4"/>
        <v>0</v>
      </c>
      <c r="H39" s="99" t="e">
        <f>VLOOKUP(C39,'B2B（ol)'!A:J,10,0)*D39</f>
        <v>#N/A</v>
      </c>
      <c r="I39" s="101">
        <f t="shared" si="5"/>
        <v>0</v>
      </c>
      <c r="J39" s="121">
        <f t="shared" si="6"/>
        <v>0</v>
      </c>
      <c r="K39" s="121" t="e">
        <f>VLOOKUP(C39,'B2B（ol)'!A:P,16,0)</f>
        <v>#N/A</v>
      </c>
      <c r="L39" s="117">
        <f t="shared" si="8"/>
        <v>0</v>
      </c>
      <c r="M39" s="114" t="e">
        <f>VLOOKUP(C39,'B2B（ol)'!A:K,11,0)</f>
        <v>#N/A</v>
      </c>
      <c r="N39" s="114" t="e">
        <f>VLOOKUP(B39,payments!E:AG,29,0)</f>
        <v>#N/A</v>
      </c>
      <c r="O39" s="114"/>
      <c r="P39" s="114"/>
      <c r="Q39" s="61" t="e">
        <f>VLOOKUP(R39,映射表!A:G,7,0)</f>
        <v>#N/A</v>
      </c>
      <c r="R39" s="122"/>
      <c r="S39" s="122"/>
      <c r="T39" s="122"/>
      <c r="U39" s="122"/>
      <c r="V39" s="122"/>
      <c r="W39" s="122"/>
      <c r="X39" s="122"/>
      <c r="Y39" s="61">
        <f t="shared" si="9"/>
        <v>0</v>
      </c>
    </row>
    <row r="40" spans="1:25" s="61" customFormat="1">
      <c r="A40" s="61" t="e">
        <f t="shared" si="0"/>
        <v>#N/A</v>
      </c>
      <c r="B40" s="121">
        <f t="shared" si="1"/>
        <v>0</v>
      </c>
      <c r="C40" s="117" t="e">
        <f>VLOOKUP(B40,映射表!A:C,3,0)</f>
        <v>#N/A</v>
      </c>
      <c r="D40" s="121">
        <f t="shared" si="2"/>
        <v>0</v>
      </c>
      <c r="E40" s="100">
        <f t="shared" si="7"/>
        <v>0</v>
      </c>
      <c r="F40" s="121">
        <f t="shared" si="3"/>
        <v>0</v>
      </c>
      <c r="G40" s="121">
        <f t="shared" si="4"/>
        <v>0</v>
      </c>
      <c r="H40" s="99" t="e">
        <f>VLOOKUP(C40,'B2B（ol)'!A:J,10,0)*D40</f>
        <v>#N/A</v>
      </c>
      <c r="I40" s="101">
        <f t="shared" si="5"/>
        <v>0</v>
      </c>
      <c r="J40" s="121">
        <f t="shared" si="6"/>
        <v>0</v>
      </c>
      <c r="K40" s="121" t="e">
        <f>VLOOKUP(C40,'B2B（ol)'!A:P,16,0)</f>
        <v>#N/A</v>
      </c>
      <c r="L40" s="117">
        <f t="shared" si="8"/>
        <v>0</v>
      </c>
      <c r="M40" s="114" t="e">
        <f>VLOOKUP(C40,'B2B（ol)'!A:K,11,0)</f>
        <v>#N/A</v>
      </c>
      <c r="N40" s="114" t="e">
        <f>VLOOKUP(B40,payments!E:AG,29,0)</f>
        <v>#N/A</v>
      </c>
      <c r="O40" s="114"/>
      <c r="P40" s="114"/>
      <c r="Q40" s="61" t="e">
        <f>VLOOKUP(R40,映射表!A:G,7,0)</f>
        <v>#N/A</v>
      </c>
      <c r="R40" s="122"/>
      <c r="S40" s="122"/>
      <c r="T40" s="122"/>
      <c r="U40" s="122"/>
      <c r="V40" s="122"/>
      <c r="W40" s="122"/>
      <c r="X40" s="122"/>
      <c r="Y40" s="61">
        <f t="shared" si="9"/>
        <v>0</v>
      </c>
    </row>
    <row r="41" spans="1:25" s="61" customFormat="1">
      <c r="A41" s="61" t="e">
        <f t="shared" si="0"/>
        <v>#N/A</v>
      </c>
      <c r="B41" s="121">
        <f t="shared" si="1"/>
        <v>0</v>
      </c>
      <c r="C41" s="117" t="e">
        <f>VLOOKUP(B41,映射表!A:C,3,0)</f>
        <v>#N/A</v>
      </c>
      <c r="D41" s="121">
        <f t="shared" si="2"/>
        <v>0</v>
      </c>
      <c r="E41" s="100">
        <f t="shared" si="7"/>
        <v>0</v>
      </c>
      <c r="F41" s="121">
        <f t="shared" si="3"/>
        <v>0</v>
      </c>
      <c r="G41" s="121">
        <f t="shared" si="4"/>
        <v>0</v>
      </c>
      <c r="H41" s="99" t="e">
        <f>VLOOKUP(C41,'B2B（ol)'!A:J,10,0)*D41</f>
        <v>#N/A</v>
      </c>
      <c r="I41" s="101">
        <f t="shared" si="5"/>
        <v>0</v>
      </c>
      <c r="J41" s="121">
        <f t="shared" si="6"/>
        <v>0</v>
      </c>
      <c r="K41" s="121" t="e">
        <f>VLOOKUP(C41,'B2B（ol)'!A:P,16,0)</f>
        <v>#N/A</v>
      </c>
      <c r="L41" s="117">
        <f t="shared" si="8"/>
        <v>0</v>
      </c>
      <c r="M41" s="114" t="e">
        <f>VLOOKUP(C41,'B2B（ol)'!A:K,11,0)</f>
        <v>#N/A</v>
      </c>
      <c r="N41" s="114" t="e">
        <f>VLOOKUP(B41,payments!E:AG,29,0)</f>
        <v>#N/A</v>
      </c>
      <c r="O41" s="114"/>
      <c r="P41" s="114"/>
      <c r="Q41" s="61" t="e">
        <f>VLOOKUP(R41,映射表!A:G,7,0)</f>
        <v>#N/A</v>
      </c>
      <c r="R41" s="122"/>
      <c r="S41" s="122"/>
      <c r="T41" s="122"/>
      <c r="U41" s="122"/>
      <c r="V41" s="122"/>
      <c r="W41" s="122"/>
      <c r="X41" s="122"/>
      <c r="Y41" s="61">
        <f t="shared" si="9"/>
        <v>0</v>
      </c>
    </row>
    <row r="42" spans="1:25" s="61" customFormat="1">
      <c r="A42" s="61" t="e">
        <f t="shared" si="0"/>
        <v>#N/A</v>
      </c>
      <c r="B42" s="121">
        <f t="shared" si="1"/>
        <v>0</v>
      </c>
      <c r="C42" s="117" t="e">
        <f>VLOOKUP(B42,映射表!A:C,3,0)</f>
        <v>#N/A</v>
      </c>
      <c r="D42" s="121">
        <f t="shared" si="2"/>
        <v>0</v>
      </c>
      <c r="E42" s="100">
        <f t="shared" si="7"/>
        <v>0</v>
      </c>
      <c r="F42" s="121">
        <f t="shared" si="3"/>
        <v>0</v>
      </c>
      <c r="G42" s="121">
        <f t="shared" si="4"/>
        <v>0</v>
      </c>
      <c r="H42" s="99" t="e">
        <f>VLOOKUP(C42,'B2B（ol)'!A:J,10,0)*D42</f>
        <v>#N/A</v>
      </c>
      <c r="I42" s="101">
        <f t="shared" si="5"/>
        <v>0</v>
      </c>
      <c r="J42" s="121">
        <f t="shared" si="6"/>
        <v>0</v>
      </c>
      <c r="K42" s="121" t="e">
        <f>VLOOKUP(C42,'B2B（ol)'!A:P,16,0)</f>
        <v>#N/A</v>
      </c>
      <c r="L42" s="117">
        <f t="shared" si="8"/>
        <v>0</v>
      </c>
      <c r="M42" s="114" t="e">
        <f>VLOOKUP(C42,'B2B（ol)'!A:K,11,0)</f>
        <v>#N/A</v>
      </c>
      <c r="N42" s="114" t="e">
        <f>VLOOKUP(B42,payments!E:AG,29,0)</f>
        <v>#N/A</v>
      </c>
      <c r="O42" s="114"/>
      <c r="P42" s="114"/>
      <c r="Q42" s="61" t="e">
        <f>VLOOKUP(R42,映射表!A:G,7,0)</f>
        <v>#N/A</v>
      </c>
      <c r="R42" s="122"/>
      <c r="S42" s="122"/>
      <c r="T42" s="122"/>
      <c r="U42" s="122"/>
      <c r="V42" s="122"/>
      <c r="W42" s="122"/>
      <c r="X42" s="122"/>
      <c r="Y42" s="61">
        <f t="shared" si="9"/>
        <v>0</v>
      </c>
    </row>
    <row r="43" spans="1:25" s="61" customFormat="1">
      <c r="A43" s="61" t="e">
        <f t="shared" si="0"/>
        <v>#N/A</v>
      </c>
      <c r="B43" s="121">
        <f t="shared" si="1"/>
        <v>0</v>
      </c>
      <c r="C43" s="117" t="e">
        <f>VLOOKUP(B43,映射表!A:C,3,0)</f>
        <v>#N/A</v>
      </c>
      <c r="D43" s="121">
        <f t="shared" si="2"/>
        <v>0</v>
      </c>
      <c r="E43" s="100">
        <f t="shared" si="7"/>
        <v>0</v>
      </c>
      <c r="F43" s="121">
        <f t="shared" si="3"/>
        <v>0</v>
      </c>
      <c r="G43" s="121">
        <f t="shared" si="4"/>
        <v>0</v>
      </c>
      <c r="H43" s="99" t="e">
        <f>VLOOKUP(C43,'B2B（ol)'!A:J,10,0)*D43</f>
        <v>#N/A</v>
      </c>
      <c r="I43" s="101">
        <f t="shared" si="5"/>
        <v>0</v>
      </c>
      <c r="J43" s="121">
        <f t="shared" si="6"/>
        <v>0</v>
      </c>
      <c r="K43" s="121" t="e">
        <f>VLOOKUP(C43,'B2B（ol)'!A:P,16,0)</f>
        <v>#N/A</v>
      </c>
      <c r="L43" s="117">
        <f t="shared" si="8"/>
        <v>0</v>
      </c>
      <c r="M43" s="114" t="e">
        <f>VLOOKUP(C43,'B2B（ol)'!A:K,11,0)</f>
        <v>#N/A</v>
      </c>
      <c r="N43" s="114" t="e">
        <f>VLOOKUP(B43,payments!E:AG,29,0)</f>
        <v>#N/A</v>
      </c>
      <c r="O43" s="114"/>
      <c r="P43" s="114"/>
      <c r="Q43" s="61" t="e">
        <f>VLOOKUP(R43,映射表!A:G,7,0)</f>
        <v>#N/A</v>
      </c>
      <c r="R43" s="122"/>
      <c r="S43" s="122"/>
      <c r="T43" s="122"/>
      <c r="U43" s="122"/>
      <c r="V43" s="122"/>
      <c r="W43" s="122"/>
      <c r="X43" s="122"/>
      <c r="Y43" s="61">
        <f t="shared" si="9"/>
        <v>0</v>
      </c>
    </row>
    <row r="44" spans="1:25" s="61" customFormat="1">
      <c r="A44" s="61" t="e">
        <f t="shared" si="0"/>
        <v>#N/A</v>
      </c>
      <c r="B44" s="121">
        <f t="shared" si="1"/>
        <v>0</v>
      </c>
      <c r="C44" s="117" t="e">
        <f>VLOOKUP(B44,映射表!A:C,3,0)</f>
        <v>#N/A</v>
      </c>
      <c r="D44" s="121">
        <f t="shared" si="2"/>
        <v>0</v>
      </c>
      <c r="E44" s="100">
        <f t="shared" si="7"/>
        <v>0</v>
      </c>
      <c r="F44" s="121">
        <f t="shared" si="3"/>
        <v>0</v>
      </c>
      <c r="G44" s="121">
        <f t="shared" si="4"/>
        <v>0</v>
      </c>
      <c r="H44" s="99" t="e">
        <f>VLOOKUP(C44,'B2B（ol)'!A:J,10,0)*D44</f>
        <v>#N/A</v>
      </c>
      <c r="I44" s="101">
        <f t="shared" si="5"/>
        <v>0</v>
      </c>
      <c r="J44" s="121">
        <f t="shared" si="6"/>
        <v>0</v>
      </c>
      <c r="K44" s="121" t="e">
        <f>VLOOKUP(C44,'B2B（ol)'!A:P,16,0)</f>
        <v>#N/A</v>
      </c>
      <c r="L44" s="117">
        <f t="shared" si="8"/>
        <v>0</v>
      </c>
      <c r="M44" s="114" t="e">
        <f>VLOOKUP(C44,'B2B（ol)'!A:K,11,0)</f>
        <v>#N/A</v>
      </c>
      <c r="N44" s="114" t="e">
        <f>VLOOKUP(B44,payments!E:AG,29,0)</f>
        <v>#N/A</v>
      </c>
      <c r="O44" s="114"/>
      <c r="P44" s="114"/>
      <c r="Q44" s="61" t="e">
        <f>VLOOKUP(R44,映射表!A:G,7,0)</f>
        <v>#N/A</v>
      </c>
      <c r="R44" s="122"/>
      <c r="S44" s="122"/>
      <c r="T44" s="122"/>
      <c r="U44" s="122"/>
      <c r="V44" s="122"/>
      <c r="W44" s="122"/>
      <c r="X44" s="122"/>
      <c r="Y44" s="61">
        <f t="shared" si="9"/>
        <v>0</v>
      </c>
    </row>
    <row r="45" spans="1:25" s="61" customFormat="1">
      <c r="A45" s="61" t="e">
        <f t="shared" si="0"/>
        <v>#N/A</v>
      </c>
      <c r="B45" s="121">
        <f t="shared" si="1"/>
        <v>0</v>
      </c>
      <c r="C45" s="117" t="e">
        <f>VLOOKUP(B45,映射表!A:C,3,0)</f>
        <v>#N/A</v>
      </c>
      <c r="D45" s="121">
        <f t="shared" si="2"/>
        <v>0</v>
      </c>
      <c r="E45" s="100">
        <f t="shared" si="7"/>
        <v>0</v>
      </c>
      <c r="F45" s="121">
        <f t="shared" si="3"/>
        <v>0</v>
      </c>
      <c r="G45" s="121">
        <f t="shared" si="4"/>
        <v>0</v>
      </c>
      <c r="H45" s="99" t="e">
        <f>VLOOKUP(C45,'B2B（ol)'!A:J,10,0)*D45</f>
        <v>#N/A</v>
      </c>
      <c r="I45" s="101">
        <f t="shared" si="5"/>
        <v>0</v>
      </c>
      <c r="J45" s="121">
        <f t="shared" si="6"/>
        <v>0</v>
      </c>
      <c r="K45" s="121" t="e">
        <f>VLOOKUP(C45,'B2B（ol)'!A:P,16,0)</f>
        <v>#N/A</v>
      </c>
      <c r="L45" s="117">
        <f t="shared" si="8"/>
        <v>0</v>
      </c>
      <c r="M45" s="114" t="e">
        <f>VLOOKUP(C45,'B2B（ol)'!A:K,11,0)</f>
        <v>#N/A</v>
      </c>
      <c r="N45" s="114" t="e">
        <f>VLOOKUP(B45,payments!E:AG,29,0)</f>
        <v>#N/A</v>
      </c>
      <c r="O45" s="114"/>
      <c r="P45" s="114"/>
      <c r="Q45" s="61" t="e">
        <f>VLOOKUP(R45,映射表!A:G,7,0)</f>
        <v>#N/A</v>
      </c>
      <c r="R45" s="122"/>
      <c r="S45" s="122"/>
      <c r="T45" s="122"/>
      <c r="U45" s="122"/>
      <c r="V45" s="122"/>
      <c r="W45" s="122"/>
      <c r="X45" s="122"/>
      <c r="Y45" s="61">
        <f t="shared" si="9"/>
        <v>0</v>
      </c>
    </row>
    <row r="46" spans="1:25" s="61" customFormat="1">
      <c r="A46" s="61" t="e">
        <f t="shared" si="0"/>
        <v>#N/A</v>
      </c>
      <c r="B46" s="121">
        <f t="shared" si="1"/>
        <v>0</v>
      </c>
      <c r="C46" s="117" t="e">
        <f>VLOOKUP(B46,映射表!A:C,3,0)</f>
        <v>#N/A</v>
      </c>
      <c r="D46" s="121">
        <f t="shared" si="2"/>
        <v>0</v>
      </c>
      <c r="E46" s="100">
        <f t="shared" si="7"/>
        <v>0</v>
      </c>
      <c r="F46" s="121">
        <f t="shared" si="3"/>
        <v>0</v>
      </c>
      <c r="G46" s="121">
        <f t="shared" si="4"/>
        <v>0</v>
      </c>
      <c r="H46" s="99" t="e">
        <f>VLOOKUP(C46,'B2B（ol)'!A:J,10,0)*D46</f>
        <v>#N/A</v>
      </c>
      <c r="I46" s="101">
        <f t="shared" si="5"/>
        <v>0</v>
      </c>
      <c r="J46" s="121">
        <f t="shared" si="6"/>
        <v>0</v>
      </c>
      <c r="K46" s="121" t="e">
        <f>VLOOKUP(C46,'B2B（ol)'!A:P,16,0)</f>
        <v>#N/A</v>
      </c>
      <c r="L46" s="117">
        <f t="shared" si="8"/>
        <v>0</v>
      </c>
      <c r="M46" s="114" t="e">
        <f>VLOOKUP(C46,'B2B（ol)'!A:K,11,0)</f>
        <v>#N/A</v>
      </c>
      <c r="N46" s="114" t="e">
        <f>VLOOKUP(B46,payments!E:AG,29,0)</f>
        <v>#N/A</v>
      </c>
      <c r="O46" s="114"/>
      <c r="P46" s="114"/>
      <c r="Q46" s="61" t="e">
        <f>VLOOKUP(R46,映射表!A:G,7,0)</f>
        <v>#N/A</v>
      </c>
      <c r="R46" s="122"/>
      <c r="S46" s="122"/>
      <c r="T46" s="122"/>
      <c r="U46" s="122"/>
      <c r="V46" s="122"/>
      <c r="W46" s="122"/>
      <c r="X46" s="122"/>
      <c r="Y46" s="61">
        <f t="shared" si="9"/>
        <v>0</v>
      </c>
    </row>
    <row r="47" spans="1:25" s="61" customFormat="1">
      <c r="A47" s="61" t="e">
        <f t="shared" si="0"/>
        <v>#N/A</v>
      </c>
      <c r="B47" s="121">
        <f t="shared" si="1"/>
        <v>0</v>
      </c>
      <c r="C47" s="117" t="e">
        <f>VLOOKUP(B47,映射表!A:C,3,0)</f>
        <v>#N/A</v>
      </c>
      <c r="D47" s="121">
        <f t="shared" si="2"/>
        <v>0</v>
      </c>
      <c r="E47" s="100">
        <f t="shared" si="7"/>
        <v>0</v>
      </c>
      <c r="F47" s="121">
        <f t="shared" si="3"/>
        <v>0</v>
      </c>
      <c r="G47" s="121">
        <f t="shared" si="4"/>
        <v>0</v>
      </c>
      <c r="H47" s="99" t="e">
        <f>VLOOKUP(C47,'B2B（ol)'!A:J,10,0)*D47</f>
        <v>#N/A</v>
      </c>
      <c r="I47" s="101">
        <f t="shared" si="5"/>
        <v>0</v>
      </c>
      <c r="J47" s="121">
        <f t="shared" si="6"/>
        <v>0</v>
      </c>
      <c r="K47" s="121" t="e">
        <f>VLOOKUP(C47,'B2B（ol)'!A:P,16,0)</f>
        <v>#N/A</v>
      </c>
      <c r="L47" s="117">
        <f t="shared" si="8"/>
        <v>0</v>
      </c>
      <c r="M47" s="114" t="e">
        <f>VLOOKUP(C47,'B2B（ol)'!A:K,11,0)</f>
        <v>#N/A</v>
      </c>
      <c r="N47" s="114" t="e">
        <f>VLOOKUP(B47,payments!E:AG,29,0)</f>
        <v>#N/A</v>
      </c>
      <c r="O47" s="114"/>
      <c r="P47" s="114"/>
      <c r="Q47" s="61" t="e">
        <f>VLOOKUP(R47,映射表!A:G,7,0)</f>
        <v>#N/A</v>
      </c>
      <c r="R47" s="122"/>
      <c r="S47" s="122"/>
      <c r="T47" s="122"/>
      <c r="U47" s="122"/>
      <c r="V47" s="122"/>
      <c r="W47" s="122"/>
      <c r="X47" s="122"/>
      <c r="Y47" s="61">
        <f t="shared" si="9"/>
        <v>0</v>
      </c>
    </row>
    <row r="48" spans="1:25" s="61" customFormat="1">
      <c r="A48" s="61" t="e">
        <f t="shared" si="0"/>
        <v>#N/A</v>
      </c>
      <c r="B48" s="121">
        <f t="shared" si="1"/>
        <v>0</v>
      </c>
      <c r="C48" s="117" t="e">
        <f>VLOOKUP(B48,映射表!A:C,3,0)</f>
        <v>#N/A</v>
      </c>
      <c r="D48" s="121">
        <f t="shared" si="2"/>
        <v>0</v>
      </c>
      <c r="E48" s="100">
        <f t="shared" si="7"/>
        <v>0</v>
      </c>
      <c r="F48" s="121">
        <f t="shared" si="3"/>
        <v>0</v>
      </c>
      <c r="G48" s="121">
        <f t="shared" si="4"/>
        <v>0</v>
      </c>
      <c r="H48" s="99" t="e">
        <f>VLOOKUP(C48,'B2B（ol)'!A:J,10,0)*D48</f>
        <v>#N/A</v>
      </c>
      <c r="I48" s="101">
        <f t="shared" si="5"/>
        <v>0</v>
      </c>
      <c r="J48" s="121">
        <f t="shared" si="6"/>
        <v>0</v>
      </c>
      <c r="K48" s="121" t="e">
        <f>VLOOKUP(C48,'B2B（ol)'!A:P,16,0)</f>
        <v>#N/A</v>
      </c>
      <c r="L48" s="117">
        <f t="shared" si="8"/>
        <v>0</v>
      </c>
      <c r="M48" s="114" t="e">
        <f>VLOOKUP(C48,'B2B（ol)'!A:K,11,0)</f>
        <v>#N/A</v>
      </c>
      <c r="N48" s="114" t="e">
        <f>VLOOKUP(B48,payments!E:AG,29,0)</f>
        <v>#N/A</v>
      </c>
      <c r="O48" s="114"/>
      <c r="P48" s="114"/>
      <c r="Q48" s="61" t="e">
        <f>VLOOKUP(R48,映射表!A:G,7,0)</f>
        <v>#N/A</v>
      </c>
      <c r="R48" s="122"/>
      <c r="S48" s="122"/>
      <c r="T48" s="122"/>
      <c r="U48" s="122"/>
      <c r="V48" s="122"/>
      <c r="W48" s="122"/>
      <c r="X48" s="122"/>
      <c r="Y48" s="61">
        <f t="shared" si="9"/>
        <v>0</v>
      </c>
    </row>
    <row r="49" spans="1:25" s="61" customFormat="1">
      <c r="A49" s="61" t="e">
        <f t="shared" si="0"/>
        <v>#N/A</v>
      </c>
      <c r="B49" s="121">
        <f t="shared" si="1"/>
        <v>0</v>
      </c>
      <c r="C49" s="117" t="e">
        <f>VLOOKUP(B49,映射表!A:C,3,0)</f>
        <v>#N/A</v>
      </c>
      <c r="D49" s="121">
        <f t="shared" si="2"/>
        <v>0</v>
      </c>
      <c r="E49" s="100">
        <f t="shared" si="7"/>
        <v>0</v>
      </c>
      <c r="F49" s="121">
        <f t="shared" si="3"/>
        <v>0</v>
      </c>
      <c r="G49" s="121">
        <f t="shared" si="4"/>
        <v>0</v>
      </c>
      <c r="H49" s="99" t="e">
        <f>VLOOKUP(C49,'B2B（ol)'!A:J,10,0)*D49</f>
        <v>#N/A</v>
      </c>
      <c r="I49" s="101">
        <f t="shared" si="5"/>
        <v>0</v>
      </c>
      <c r="J49" s="121">
        <f t="shared" si="6"/>
        <v>0</v>
      </c>
      <c r="K49" s="121" t="e">
        <f>VLOOKUP(C49,'B2B（ol)'!A:P,16,0)</f>
        <v>#N/A</v>
      </c>
      <c r="L49" s="117">
        <f t="shared" si="8"/>
        <v>0</v>
      </c>
      <c r="M49" s="114" t="e">
        <f>VLOOKUP(C49,'B2B（ol)'!A:K,11,0)</f>
        <v>#N/A</v>
      </c>
      <c r="N49" s="114" t="e">
        <f>VLOOKUP(B49,payments!E:AG,29,0)</f>
        <v>#N/A</v>
      </c>
      <c r="O49" s="114"/>
      <c r="P49" s="114"/>
      <c r="Q49" s="61" t="e">
        <f>VLOOKUP(R49,映射表!A:G,7,0)</f>
        <v>#N/A</v>
      </c>
      <c r="R49" s="122"/>
      <c r="S49" s="122"/>
      <c r="T49" s="122"/>
      <c r="U49" s="122"/>
      <c r="V49" s="122"/>
      <c r="W49" s="122"/>
      <c r="X49" s="122"/>
      <c r="Y49" s="61">
        <f t="shared" si="9"/>
        <v>0</v>
      </c>
    </row>
    <row r="50" spans="1:25" s="61" customFormat="1">
      <c r="A50" s="61" t="e">
        <f t="shared" si="0"/>
        <v>#N/A</v>
      </c>
      <c r="B50" s="121">
        <f t="shared" si="1"/>
        <v>0</v>
      </c>
      <c r="C50" s="117" t="e">
        <f>VLOOKUP(B50,映射表!A:C,3,0)</f>
        <v>#N/A</v>
      </c>
      <c r="D50" s="121">
        <f t="shared" si="2"/>
        <v>0</v>
      </c>
      <c r="E50" s="100">
        <f t="shared" si="7"/>
        <v>0</v>
      </c>
      <c r="F50" s="121">
        <f t="shared" si="3"/>
        <v>0</v>
      </c>
      <c r="G50" s="121">
        <f t="shared" si="4"/>
        <v>0</v>
      </c>
      <c r="H50" s="99" t="e">
        <f>VLOOKUP(C50,'B2B（ol)'!A:J,10,0)*D50</f>
        <v>#N/A</v>
      </c>
      <c r="I50" s="101">
        <f t="shared" si="5"/>
        <v>0</v>
      </c>
      <c r="J50" s="121">
        <f t="shared" si="6"/>
        <v>0</v>
      </c>
      <c r="K50" s="121" t="e">
        <f>VLOOKUP(C50,'B2B（ol)'!A:P,16,0)</f>
        <v>#N/A</v>
      </c>
      <c r="L50" s="117">
        <f t="shared" si="8"/>
        <v>0</v>
      </c>
      <c r="M50" s="114" t="e">
        <f>VLOOKUP(C50,'B2B（ol)'!A:K,11,0)</f>
        <v>#N/A</v>
      </c>
      <c r="N50" s="114" t="e">
        <f>VLOOKUP(B50,payments!E:AG,29,0)</f>
        <v>#N/A</v>
      </c>
      <c r="O50" s="114"/>
      <c r="P50" s="114"/>
      <c r="Q50" s="61" t="e">
        <f>VLOOKUP(R50,映射表!A:G,7,0)</f>
        <v>#N/A</v>
      </c>
      <c r="R50" s="122"/>
      <c r="S50" s="122"/>
      <c r="T50" s="122"/>
      <c r="U50" s="122"/>
      <c r="V50" s="122"/>
      <c r="W50" s="122"/>
      <c r="X50" s="122"/>
      <c r="Y50" s="61">
        <f t="shared" si="9"/>
        <v>0</v>
      </c>
    </row>
    <row r="51" spans="1:25" s="61" customFormat="1">
      <c r="A51" s="61" t="e">
        <f t="shared" si="0"/>
        <v>#N/A</v>
      </c>
      <c r="B51" s="121">
        <f t="shared" si="1"/>
        <v>0</v>
      </c>
      <c r="C51" s="117" t="e">
        <f>VLOOKUP(B51,映射表!A:C,3,0)</f>
        <v>#N/A</v>
      </c>
      <c r="D51" s="121">
        <f t="shared" si="2"/>
        <v>0</v>
      </c>
      <c r="E51" s="100">
        <f t="shared" si="7"/>
        <v>0</v>
      </c>
      <c r="F51" s="121">
        <f t="shared" si="3"/>
        <v>0</v>
      </c>
      <c r="G51" s="121">
        <f t="shared" si="4"/>
        <v>0</v>
      </c>
      <c r="H51" s="99" t="e">
        <f>VLOOKUP(C51,'B2B（ol)'!A:J,10,0)*D51</f>
        <v>#N/A</v>
      </c>
      <c r="I51" s="101">
        <f t="shared" si="5"/>
        <v>0</v>
      </c>
      <c r="J51" s="121">
        <f t="shared" si="6"/>
        <v>0</v>
      </c>
      <c r="K51" s="121" t="e">
        <f>VLOOKUP(C51,'B2B（ol)'!A:P,16,0)</f>
        <v>#N/A</v>
      </c>
      <c r="L51" s="117">
        <f t="shared" si="8"/>
        <v>0</v>
      </c>
      <c r="M51" s="114" t="e">
        <f>VLOOKUP(C51,'B2B（ol)'!A:K,11,0)</f>
        <v>#N/A</v>
      </c>
      <c r="N51" s="114" t="e">
        <f>VLOOKUP(B51,payments!E:AG,29,0)</f>
        <v>#N/A</v>
      </c>
      <c r="O51" s="114"/>
      <c r="P51" s="114"/>
      <c r="Q51" s="61" t="e">
        <f>VLOOKUP(R51,映射表!A:G,7,0)</f>
        <v>#N/A</v>
      </c>
      <c r="R51" s="122"/>
      <c r="S51" s="122"/>
      <c r="T51" s="122"/>
      <c r="U51" s="122"/>
      <c r="V51" s="122"/>
      <c r="W51" s="122"/>
      <c r="X51" s="122"/>
      <c r="Y51" s="61">
        <f t="shared" si="9"/>
        <v>0</v>
      </c>
    </row>
    <row r="52" spans="1:25" s="61" customFormat="1">
      <c r="A52" s="61" t="e">
        <f t="shared" si="0"/>
        <v>#N/A</v>
      </c>
      <c r="B52" s="121">
        <f t="shared" si="1"/>
        <v>0</v>
      </c>
      <c r="C52" s="117" t="e">
        <f>VLOOKUP(B52,映射表!A:C,3,0)</f>
        <v>#N/A</v>
      </c>
      <c r="D52" s="121">
        <f t="shared" si="2"/>
        <v>0</v>
      </c>
      <c r="E52" s="100">
        <f t="shared" si="7"/>
        <v>0</v>
      </c>
      <c r="F52" s="121">
        <f t="shared" si="3"/>
        <v>0</v>
      </c>
      <c r="G52" s="121">
        <f t="shared" si="4"/>
        <v>0</v>
      </c>
      <c r="H52" s="99" t="e">
        <f>VLOOKUP(C52,'B2B（ol)'!A:J,10,0)*D52</f>
        <v>#N/A</v>
      </c>
      <c r="I52" s="101">
        <f t="shared" si="5"/>
        <v>0</v>
      </c>
      <c r="J52" s="121">
        <f t="shared" si="6"/>
        <v>0</v>
      </c>
      <c r="K52" s="121" t="e">
        <f>VLOOKUP(C52,'B2B（ol)'!A:P,16,0)</f>
        <v>#N/A</v>
      </c>
      <c r="L52" s="117">
        <f t="shared" si="8"/>
        <v>0</v>
      </c>
      <c r="M52" s="114" t="e">
        <f>VLOOKUP(C52,'B2B（ol)'!A:K,11,0)</f>
        <v>#N/A</v>
      </c>
      <c r="N52" s="114" t="e">
        <f>VLOOKUP(B52,payments!E:AG,29,0)</f>
        <v>#N/A</v>
      </c>
      <c r="O52" s="114"/>
      <c r="P52" s="114"/>
      <c r="Q52" s="61" t="e">
        <f>VLOOKUP(R52,映射表!A:G,7,0)</f>
        <v>#N/A</v>
      </c>
      <c r="R52" s="122"/>
      <c r="S52" s="122"/>
      <c r="T52" s="122"/>
      <c r="U52" s="122"/>
      <c r="V52" s="122"/>
      <c r="W52" s="122"/>
      <c r="X52" s="122"/>
      <c r="Y52" s="61">
        <f t="shared" si="9"/>
        <v>0</v>
      </c>
    </row>
    <row r="53" spans="1:25" s="61" customFormat="1">
      <c r="A53" s="61" t="e">
        <f t="shared" si="0"/>
        <v>#N/A</v>
      </c>
      <c r="B53" s="121">
        <f t="shared" si="1"/>
        <v>0</v>
      </c>
      <c r="C53" s="117" t="e">
        <f>VLOOKUP(B53,映射表!A:C,3,0)</f>
        <v>#N/A</v>
      </c>
      <c r="D53" s="121">
        <f t="shared" si="2"/>
        <v>0</v>
      </c>
      <c r="E53" s="100">
        <f t="shared" si="7"/>
        <v>0</v>
      </c>
      <c r="F53" s="121">
        <f t="shared" si="3"/>
        <v>0</v>
      </c>
      <c r="G53" s="121">
        <f t="shared" si="4"/>
        <v>0</v>
      </c>
      <c r="H53" s="99" t="e">
        <f>VLOOKUP(C53,'B2B（ol)'!A:J,10,0)*D53</f>
        <v>#N/A</v>
      </c>
      <c r="I53" s="101">
        <f t="shared" si="5"/>
        <v>0</v>
      </c>
      <c r="J53" s="121">
        <f t="shared" si="6"/>
        <v>0</v>
      </c>
      <c r="K53" s="121" t="e">
        <f>VLOOKUP(C53,'B2B（ol)'!A:P,16,0)</f>
        <v>#N/A</v>
      </c>
      <c r="L53" s="117">
        <f t="shared" si="8"/>
        <v>0</v>
      </c>
      <c r="M53" s="114" t="e">
        <f>VLOOKUP(C53,'B2B（ol)'!A:K,11,0)</f>
        <v>#N/A</v>
      </c>
      <c r="N53" s="114" t="e">
        <f>VLOOKUP(B53,payments!E:AG,29,0)</f>
        <v>#N/A</v>
      </c>
      <c r="O53" s="114"/>
      <c r="P53" s="114"/>
      <c r="Q53" s="61" t="e">
        <f>VLOOKUP(R53,映射表!A:G,7,0)</f>
        <v>#N/A</v>
      </c>
      <c r="R53" s="122"/>
      <c r="S53" s="122"/>
      <c r="T53" s="122"/>
      <c r="U53" s="122"/>
      <c r="V53" s="122"/>
      <c r="W53" s="122"/>
      <c r="X53" s="122"/>
      <c r="Y53" s="61">
        <f t="shared" si="9"/>
        <v>0</v>
      </c>
    </row>
    <row r="54" spans="1:25" s="61" customFormat="1">
      <c r="A54" s="61" t="e">
        <f t="shared" si="0"/>
        <v>#N/A</v>
      </c>
      <c r="B54" s="121">
        <f t="shared" si="1"/>
        <v>0</v>
      </c>
      <c r="C54" s="117" t="e">
        <f>VLOOKUP(B54,映射表!A:C,3,0)</f>
        <v>#N/A</v>
      </c>
      <c r="D54" s="121">
        <f t="shared" si="2"/>
        <v>0</v>
      </c>
      <c r="E54" s="100">
        <f t="shared" si="7"/>
        <v>0</v>
      </c>
      <c r="F54" s="121">
        <f t="shared" si="3"/>
        <v>0</v>
      </c>
      <c r="G54" s="121">
        <f t="shared" si="4"/>
        <v>0</v>
      </c>
      <c r="H54" s="99" t="e">
        <f>VLOOKUP(C54,'B2B（ol)'!A:J,10,0)*D54</f>
        <v>#N/A</v>
      </c>
      <c r="I54" s="101">
        <f t="shared" si="5"/>
        <v>0</v>
      </c>
      <c r="J54" s="121">
        <f t="shared" si="6"/>
        <v>0</v>
      </c>
      <c r="K54" s="121" t="e">
        <f>VLOOKUP(C54,'B2B（ol)'!A:P,16,0)</f>
        <v>#N/A</v>
      </c>
      <c r="L54" s="117">
        <f t="shared" si="8"/>
        <v>0</v>
      </c>
      <c r="M54" s="114" t="e">
        <f>VLOOKUP(C54,'B2B（ol)'!A:K,11,0)</f>
        <v>#N/A</v>
      </c>
      <c r="N54" s="114" t="e">
        <f>VLOOKUP(B54,payments!E:AG,29,0)</f>
        <v>#N/A</v>
      </c>
      <c r="O54" s="114"/>
      <c r="P54" s="114"/>
      <c r="Q54" s="61" t="e">
        <f>VLOOKUP(R54,映射表!A:G,7,0)</f>
        <v>#N/A</v>
      </c>
      <c r="R54" s="122"/>
      <c r="S54" s="122"/>
      <c r="T54" s="122"/>
      <c r="U54" s="122"/>
      <c r="V54" s="122"/>
      <c r="W54" s="122"/>
      <c r="X54" s="122"/>
      <c r="Y54" s="61">
        <f t="shared" si="9"/>
        <v>0</v>
      </c>
    </row>
    <row r="55" spans="1:25" s="61" customFormat="1">
      <c r="A55" s="61" t="e">
        <f t="shared" si="0"/>
        <v>#N/A</v>
      </c>
      <c r="B55" s="121">
        <f t="shared" si="1"/>
        <v>0</v>
      </c>
      <c r="C55" s="117" t="e">
        <f>VLOOKUP(B55,映射表!A:C,3,0)</f>
        <v>#N/A</v>
      </c>
      <c r="D55" s="121">
        <f t="shared" si="2"/>
        <v>0</v>
      </c>
      <c r="E55" s="100">
        <f t="shared" si="7"/>
        <v>0</v>
      </c>
      <c r="F55" s="121">
        <f t="shared" si="3"/>
        <v>0</v>
      </c>
      <c r="G55" s="121">
        <f t="shared" si="4"/>
        <v>0</v>
      </c>
      <c r="H55" s="99" t="e">
        <f>VLOOKUP(C55,'B2B（ol)'!A:J,10,0)*D55</f>
        <v>#N/A</v>
      </c>
      <c r="I55" s="101">
        <f t="shared" si="5"/>
        <v>0</v>
      </c>
      <c r="J55" s="121">
        <f t="shared" si="6"/>
        <v>0</v>
      </c>
      <c r="K55" s="121" t="e">
        <f>VLOOKUP(C55,'B2B（ol)'!A:P,16,0)</f>
        <v>#N/A</v>
      </c>
      <c r="L55" s="117">
        <f t="shared" si="8"/>
        <v>0</v>
      </c>
      <c r="M55" s="114" t="e">
        <f>VLOOKUP(C55,'B2B（ol)'!A:K,11,0)</f>
        <v>#N/A</v>
      </c>
      <c r="N55" s="114" t="e">
        <f>VLOOKUP(B55,payments!E:AG,29,0)</f>
        <v>#N/A</v>
      </c>
      <c r="O55" s="114"/>
      <c r="P55" s="114"/>
      <c r="Q55" s="61" t="e">
        <f>VLOOKUP(R55,映射表!A:G,7,0)</f>
        <v>#N/A</v>
      </c>
      <c r="R55" s="122"/>
      <c r="S55" s="122"/>
      <c r="T55" s="122"/>
      <c r="U55" s="122"/>
      <c r="V55" s="122"/>
      <c r="W55" s="122"/>
      <c r="X55" s="122"/>
      <c r="Y55" s="61">
        <f t="shared" si="9"/>
        <v>0</v>
      </c>
    </row>
    <row r="56" spans="1:25" s="61" customFormat="1">
      <c r="A56" s="61" t="e">
        <f t="shared" si="0"/>
        <v>#N/A</v>
      </c>
      <c r="B56" s="121">
        <f t="shared" si="1"/>
        <v>0</v>
      </c>
      <c r="C56" s="117" t="e">
        <f>VLOOKUP(B56,映射表!A:C,3,0)</f>
        <v>#N/A</v>
      </c>
      <c r="D56" s="121">
        <f t="shared" si="2"/>
        <v>0</v>
      </c>
      <c r="E56" s="100">
        <f t="shared" si="7"/>
        <v>0</v>
      </c>
      <c r="F56" s="121">
        <f t="shared" si="3"/>
        <v>0</v>
      </c>
      <c r="G56" s="121">
        <f t="shared" si="4"/>
        <v>0</v>
      </c>
      <c r="H56" s="99" t="e">
        <f>VLOOKUP(C56,'B2B（ol)'!A:J,10,0)*D56</f>
        <v>#N/A</v>
      </c>
      <c r="I56" s="101">
        <f t="shared" si="5"/>
        <v>0</v>
      </c>
      <c r="J56" s="121">
        <f t="shared" si="6"/>
        <v>0</v>
      </c>
      <c r="K56" s="121" t="e">
        <f>VLOOKUP(C56,'B2B（ol)'!A:P,16,0)</f>
        <v>#N/A</v>
      </c>
      <c r="L56" s="117">
        <f t="shared" si="8"/>
        <v>0</v>
      </c>
      <c r="M56" s="114" t="e">
        <f>VLOOKUP(C56,'B2B（ol)'!A:K,11,0)</f>
        <v>#N/A</v>
      </c>
      <c r="N56" s="114" t="e">
        <f>VLOOKUP(B56,payments!E:AG,29,0)</f>
        <v>#N/A</v>
      </c>
      <c r="O56" s="114"/>
      <c r="P56" s="114"/>
      <c r="Q56" s="61" t="e">
        <f>VLOOKUP(R56,映射表!A:G,7,0)</f>
        <v>#N/A</v>
      </c>
      <c r="R56" s="122"/>
      <c r="S56" s="122"/>
      <c r="T56" s="122"/>
      <c r="U56" s="122"/>
      <c r="V56" s="122"/>
      <c r="W56" s="122"/>
      <c r="X56" s="122"/>
      <c r="Y56" s="61">
        <f t="shared" si="9"/>
        <v>0</v>
      </c>
    </row>
    <row r="57" spans="1:25" s="61" customFormat="1">
      <c r="A57" s="61" t="e">
        <f t="shared" si="0"/>
        <v>#N/A</v>
      </c>
      <c r="B57" s="121">
        <f t="shared" si="1"/>
        <v>0</v>
      </c>
      <c r="C57" s="117" t="e">
        <f>VLOOKUP(B57,映射表!A:C,3,0)</f>
        <v>#N/A</v>
      </c>
      <c r="D57" s="121">
        <f t="shared" si="2"/>
        <v>0</v>
      </c>
      <c r="E57" s="100">
        <f t="shared" si="7"/>
        <v>0</v>
      </c>
      <c r="F57" s="121">
        <f t="shared" si="3"/>
        <v>0</v>
      </c>
      <c r="G57" s="121">
        <f t="shared" si="4"/>
        <v>0</v>
      </c>
      <c r="H57" s="99" t="e">
        <f>VLOOKUP(C57,'B2B（ol)'!A:J,10,0)*D57</f>
        <v>#N/A</v>
      </c>
      <c r="I57" s="101">
        <f t="shared" si="5"/>
        <v>0</v>
      </c>
      <c r="J57" s="121">
        <f t="shared" si="6"/>
        <v>0</v>
      </c>
      <c r="K57" s="121" t="e">
        <f>VLOOKUP(C57,'B2B（ol)'!A:P,16,0)</f>
        <v>#N/A</v>
      </c>
      <c r="L57" s="117">
        <f t="shared" si="8"/>
        <v>0</v>
      </c>
      <c r="M57" s="114" t="e">
        <f>VLOOKUP(C57,'B2B（ol)'!A:K,11,0)</f>
        <v>#N/A</v>
      </c>
      <c r="N57" s="114" t="e">
        <f>VLOOKUP(B57,payments!E:AG,29,0)</f>
        <v>#N/A</v>
      </c>
      <c r="O57" s="114"/>
      <c r="P57" s="114"/>
      <c r="Q57" s="61" t="e">
        <f>VLOOKUP(R57,映射表!A:G,7,0)</f>
        <v>#N/A</v>
      </c>
      <c r="R57" s="122"/>
      <c r="S57" s="122"/>
      <c r="T57" s="122"/>
      <c r="U57" s="122"/>
      <c r="V57" s="122"/>
      <c r="W57" s="122"/>
      <c r="X57" s="122"/>
      <c r="Y57" s="61">
        <f t="shared" si="9"/>
        <v>0</v>
      </c>
    </row>
    <row r="58" spans="1:25" s="61" customFormat="1">
      <c r="A58" s="61" t="e">
        <f t="shared" si="0"/>
        <v>#N/A</v>
      </c>
      <c r="B58" s="121">
        <f t="shared" si="1"/>
        <v>0</v>
      </c>
      <c r="C58" s="117" t="e">
        <f>VLOOKUP(B58,映射表!A:C,3,0)</f>
        <v>#N/A</v>
      </c>
      <c r="D58" s="121">
        <f t="shared" si="2"/>
        <v>0</v>
      </c>
      <c r="E58" s="100">
        <f t="shared" si="7"/>
        <v>0</v>
      </c>
      <c r="F58" s="121">
        <f t="shared" si="3"/>
        <v>0</v>
      </c>
      <c r="G58" s="121">
        <f t="shared" si="4"/>
        <v>0</v>
      </c>
      <c r="H58" s="99" t="e">
        <f>VLOOKUP(C58,'B2B（ol)'!A:J,10,0)*D58</f>
        <v>#N/A</v>
      </c>
      <c r="I58" s="101">
        <f t="shared" si="5"/>
        <v>0</v>
      </c>
      <c r="J58" s="121">
        <f t="shared" si="6"/>
        <v>0</v>
      </c>
      <c r="K58" s="121" t="e">
        <f>VLOOKUP(C58,'B2B（ol)'!A:P,16,0)</f>
        <v>#N/A</v>
      </c>
      <c r="L58" s="117">
        <f t="shared" si="8"/>
        <v>0</v>
      </c>
      <c r="M58" s="114" t="e">
        <f>VLOOKUP(C58,'B2B（ol)'!A:K,11,0)</f>
        <v>#N/A</v>
      </c>
      <c r="N58" s="114" t="e">
        <f>VLOOKUP(B58,payments!E:AG,29,0)</f>
        <v>#N/A</v>
      </c>
      <c r="O58" s="114"/>
      <c r="P58" s="114"/>
      <c r="Q58" s="61" t="e">
        <f>VLOOKUP(R58,映射表!A:G,7,0)</f>
        <v>#N/A</v>
      </c>
      <c r="R58" s="122"/>
      <c r="S58" s="122"/>
      <c r="T58" s="122"/>
      <c r="U58" s="122"/>
      <c r="V58" s="122"/>
      <c r="W58" s="122"/>
      <c r="X58" s="122"/>
      <c r="Y58" s="61">
        <f t="shared" si="9"/>
        <v>0</v>
      </c>
    </row>
    <row r="59" spans="1:25" s="61" customFormat="1">
      <c r="A59" s="61" t="e">
        <f t="shared" si="0"/>
        <v>#N/A</v>
      </c>
      <c r="B59" s="121">
        <f t="shared" si="1"/>
        <v>0</v>
      </c>
      <c r="C59" s="117" t="e">
        <f>VLOOKUP(B59,映射表!A:C,3,0)</f>
        <v>#N/A</v>
      </c>
      <c r="D59" s="121">
        <f t="shared" si="2"/>
        <v>0</v>
      </c>
      <c r="E59" s="100">
        <f t="shared" si="7"/>
        <v>0</v>
      </c>
      <c r="F59" s="121">
        <f t="shared" si="3"/>
        <v>0</v>
      </c>
      <c r="G59" s="121">
        <f t="shared" si="4"/>
        <v>0</v>
      </c>
      <c r="H59" s="99" t="e">
        <f>VLOOKUP(C59,'B2B（ol)'!A:J,10,0)*D59</f>
        <v>#N/A</v>
      </c>
      <c r="I59" s="101">
        <f t="shared" si="5"/>
        <v>0</v>
      </c>
      <c r="J59" s="121">
        <f t="shared" si="6"/>
        <v>0</v>
      </c>
      <c r="K59" s="121" t="e">
        <f>VLOOKUP(C59,'B2B（ol)'!A:P,16,0)</f>
        <v>#N/A</v>
      </c>
      <c r="L59" s="117">
        <f t="shared" si="8"/>
        <v>0</v>
      </c>
      <c r="M59" s="114" t="e">
        <f>VLOOKUP(C59,'B2B（ol)'!A:K,11,0)</f>
        <v>#N/A</v>
      </c>
      <c r="N59" s="114" t="e">
        <f>VLOOKUP(B59,payments!E:AG,29,0)</f>
        <v>#N/A</v>
      </c>
      <c r="O59" s="114"/>
      <c r="P59" s="114"/>
      <c r="Q59" s="61" t="e">
        <f>VLOOKUP(R59,映射表!A:G,7,0)</f>
        <v>#N/A</v>
      </c>
      <c r="R59" s="122"/>
      <c r="S59" s="122"/>
      <c r="T59" s="122"/>
      <c r="U59" s="122"/>
      <c r="V59" s="122"/>
      <c r="W59" s="122"/>
      <c r="X59" s="122"/>
      <c r="Y59" s="61">
        <f t="shared" si="9"/>
        <v>0</v>
      </c>
    </row>
    <row r="60" spans="1:25" s="61" customFormat="1">
      <c r="A60" s="61" t="e">
        <f t="shared" si="0"/>
        <v>#N/A</v>
      </c>
      <c r="B60" s="121">
        <f t="shared" si="1"/>
        <v>0</v>
      </c>
      <c r="C60" s="117" t="e">
        <f>VLOOKUP(B60,映射表!A:C,3,0)</f>
        <v>#N/A</v>
      </c>
      <c r="D60" s="121">
        <f t="shared" si="2"/>
        <v>0</v>
      </c>
      <c r="E60" s="100">
        <f t="shared" si="7"/>
        <v>0</v>
      </c>
      <c r="F60" s="121">
        <f t="shared" si="3"/>
        <v>0</v>
      </c>
      <c r="G60" s="121">
        <f t="shared" si="4"/>
        <v>0</v>
      </c>
      <c r="H60" s="99" t="e">
        <f>VLOOKUP(C60,'B2B（ol)'!A:J,10,0)*D60</f>
        <v>#N/A</v>
      </c>
      <c r="I60" s="101">
        <f t="shared" si="5"/>
        <v>0</v>
      </c>
      <c r="J60" s="121">
        <f t="shared" si="6"/>
        <v>0</v>
      </c>
      <c r="K60" s="121" t="e">
        <f>VLOOKUP(C60,'B2B（ol)'!A:P,16,0)</f>
        <v>#N/A</v>
      </c>
      <c r="L60" s="117">
        <f t="shared" si="8"/>
        <v>0</v>
      </c>
      <c r="M60" s="114" t="e">
        <f>VLOOKUP(C60,'B2B（ol)'!A:K,11,0)</f>
        <v>#N/A</v>
      </c>
      <c r="N60" s="114" t="e">
        <f>VLOOKUP(B60,payments!E:AG,29,0)</f>
        <v>#N/A</v>
      </c>
      <c r="O60" s="114"/>
      <c r="P60" s="114"/>
      <c r="Q60" s="61" t="e">
        <f>VLOOKUP(R60,映射表!A:G,7,0)</f>
        <v>#N/A</v>
      </c>
      <c r="R60" s="122"/>
      <c r="S60" s="122"/>
      <c r="T60" s="122"/>
      <c r="U60" s="122"/>
      <c r="V60" s="122"/>
      <c r="W60" s="122"/>
      <c r="X60" s="122"/>
      <c r="Y60" s="61">
        <f t="shared" si="9"/>
        <v>0</v>
      </c>
    </row>
    <row r="61" spans="1:25" s="61" customFormat="1">
      <c r="A61" s="61" t="e">
        <f t="shared" si="0"/>
        <v>#N/A</v>
      </c>
      <c r="B61" s="121">
        <f t="shared" si="1"/>
        <v>0</v>
      </c>
      <c r="C61" s="117" t="e">
        <f>VLOOKUP(B61,映射表!A:C,3,0)</f>
        <v>#N/A</v>
      </c>
      <c r="D61" s="121">
        <f t="shared" si="2"/>
        <v>0</v>
      </c>
      <c r="E61" s="100">
        <f t="shared" si="7"/>
        <v>0</v>
      </c>
      <c r="F61" s="121">
        <f t="shared" si="3"/>
        <v>0</v>
      </c>
      <c r="G61" s="121">
        <f t="shared" si="4"/>
        <v>0</v>
      </c>
      <c r="H61" s="99" t="e">
        <f>VLOOKUP(C61,'B2B（ol)'!A:J,10,0)*D61</f>
        <v>#N/A</v>
      </c>
      <c r="I61" s="101">
        <f t="shared" si="5"/>
        <v>0</v>
      </c>
      <c r="J61" s="121">
        <f t="shared" si="6"/>
        <v>0</v>
      </c>
      <c r="K61" s="121" t="e">
        <f>VLOOKUP(C61,'B2B（ol)'!A:P,16,0)</f>
        <v>#N/A</v>
      </c>
      <c r="L61" s="117">
        <f t="shared" si="8"/>
        <v>0</v>
      </c>
      <c r="M61" s="114" t="e">
        <f>VLOOKUP(C61,'B2B（ol)'!A:K,11,0)</f>
        <v>#N/A</v>
      </c>
      <c r="N61" s="114" t="e">
        <f>VLOOKUP(B61,payments!E:AG,29,0)</f>
        <v>#N/A</v>
      </c>
      <c r="O61" s="114"/>
      <c r="P61" s="114"/>
      <c r="Q61" s="61" t="e">
        <f>VLOOKUP(R61,映射表!A:G,7,0)</f>
        <v>#N/A</v>
      </c>
      <c r="R61" s="122"/>
      <c r="S61" s="122"/>
      <c r="T61" s="122"/>
      <c r="U61" s="122"/>
      <c r="V61" s="122"/>
      <c r="W61" s="122"/>
      <c r="X61" s="122"/>
      <c r="Y61" s="61">
        <f t="shared" si="9"/>
        <v>0</v>
      </c>
    </row>
    <row r="62" spans="1:25" s="61" customFormat="1">
      <c r="A62" s="61" t="e">
        <f t="shared" si="0"/>
        <v>#N/A</v>
      </c>
      <c r="B62" s="121">
        <f t="shared" si="1"/>
        <v>0</v>
      </c>
      <c r="C62" s="117" t="e">
        <f>VLOOKUP(B62,映射表!A:C,3,0)</f>
        <v>#N/A</v>
      </c>
      <c r="D62" s="121">
        <f t="shared" si="2"/>
        <v>0</v>
      </c>
      <c r="E62" s="100">
        <f t="shared" si="7"/>
        <v>0</v>
      </c>
      <c r="F62" s="121">
        <f t="shared" si="3"/>
        <v>0</v>
      </c>
      <c r="G62" s="121">
        <f t="shared" si="4"/>
        <v>0</v>
      </c>
      <c r="H62" s="99" t="e">
        <f>VLOOKUP(C62,'B2B（ol)'!A:J,10,0)*D62</f>
        <v>#N/A</v>
      </c>
      <c r="I62" s="101">
        <f t="shared" si="5"/>
        <v>0</v>
      </c>
      <c r="J62" s="121">
        <f t="shared" si="6"/>
        <v>0</v>
      </c>
      <c r="K62" s="121" t="e">
        <f>VLOOKUP(C62,'B2B（ol)'!A:P,16,0)</f>
        <v>#N/A</v>
      </c>
      <c r="L62" s="117">
        <f t="shared" si="8"/>
        <v>0</v>
      </c>
      <c r="M62" s="114" t="e">
        <f>VLOOKUP(C62,'B2B（ol)'!A:K,11,0)</f>
        <v>#N/A</v>
      </c>
      <c r="N62" s="114" t="e">
        <f>VLOOKUP(B62,payments!E:AG,29,0)</f>
        <v>#N/A</v>
      </c>
      <c r="O62" s="114"/>
      <c r="P62" s="114"/>
      <c r="Q62" s="61" t="e">
        <f>VLOOKUP(R62,映射表!A:G,7,0)</f>
        <v>#N/A</v>
      </c>
      <c r="R62" s="122"/>
      <c r="S62" s="122"/>
      <c r="T62" s="122"/>
      <c r="U62" s="122"/>
      <c r="V62" s="122"/>
      <c r="W62" s="122"/>
      <c r="X62" s="122"/>
      <c r="Y62" s="61">
        <f t="shared" si="9"/>
        <v>0</v>
      </c>
    </row>
    <row r="63" spans="1:25" s="61" customFormat="1">
      <c r="A63" s="61" t="e">
        <f t="shared" si="0"/>
        <v>#N/A</v>
      </c>
      <c r="B63" s="121">
        <f t="shared" si="1"/>
        <v>0</v>
      </c>
      <c r="C63" s="117" t="e">
        <f>VLOOKUP(B63,映射表!A:C,3,0)</f>
        <v>#N/A</v>
      </c>
      <c r="D63" s="121">
        <f t="shared" si="2"/>
        <v>0</v>
      </c>
      <c r="E63" s="100">
        <f t="shared" si="7"/>
        <v>0</v>
      </c>
      <c r="F63" s="121">
        <f t="shared" si="3"/>
        <v>0</v>
      </c>
      <c r="G63" s="121">
        <f t="shared" si="4"/>
        <v>0</v>
      </c>
      <c r="H63" s="99" t="e">
        <f>VLOOKUP(C63,'B2B（ol)'!A:J,10,0)*D63</f>
        <v>#N/A</v>
      </c>
      <c r="I63" s="101">
        <f t="shared" si="5"/>
        <v>0</v>
      </c>
      <c r="J63" s="121">
        <f t="shared" si="6"/>
        <v>0</v>
      </c>
      <c r="K63" s="121" t="e">
        <f>VLOOKUP(C63,'B2B（ol)'!A:P,16,0)</f>
        <v>#N/A</v>
      </c>
      <c r="L63" s="117">
        <f t="shared" si="8"/>
        <v>0</v>
      </c>
      <c r="M63" s="114" t="e">
        <f>VLOOKUP(C63,'B2B（ol)'!A:K,11,0)</f>
        <v>#N/A</v>
      </c>
      <c r="N63" s="114" t="e">
        <f>VLOOKUP(B63,payments!E:AG,29,0)</f>
        <v>#N/A</v>
      </c>
      <c r="O63" s="114"/>
      <c r="P63" s="114"/>
      <c r="Q63" s="61" t="e">
        <f>VLOOKUP(R63,映射表!A:G,7,0)</f>
        <v>#N/A</v>
      </c>
      <c r="R63" s="122"/>
      <c r="S63" s="122"/>
      <c r="T63" s="122"/>
      <c r="U63" s="122"/>
      <c r="V63" s="122"/>
      <c r="W63" s="122"/>
      <c r="X63" s="122"/>
      <c r="Y63" s="61">
        <f t="shared" si="9"/>
        <v>0</v>
      </c>
    </row>
    <row r="64" spans="1:25" s="61" customFormat="1">
      <c r="A64" s="61" t="e">
        <f t="shared" si="0"/>
        <v>#N/A</v>
      </c>
      <c r="B64" s="121">
        <f t="shared" si="1"/>
        <v>0</v>
      </c>
      <c r="C64" s="117" t="e">
        <f>VLOOKUP(B64,映射表!A:C,3,0)</f>
        <v>#N/A</v>
      </c>
      <c r="D64" s="121">
        <f t="shared" si="2"/>
        <v>0</v>
      </c>
      <c r="E64" s="100">
        <f t="shared" si="7"/>
        <v>0</v>
      </c>
      <c r="F64" s="121">
        <f t="shared" si="3"/>
        <v>0</v>
      </c>
      <c r="G64" s="121">
        <f t="shared" si="4"/>
        <v>0</v>
      </c>
      <c r="H64" s="99" t="e">
        <f>VLOOKUP(C64,'B2B（ol)'!A:J,10,0)*D64</f>
        <v>#N/A</v>
      </c>
      <c r="I64" s="101">
        <f t="shared" si="5"/>
        <v>0</v>
      </c>
      <c r="J64" s="121">
        <f t="shared" si="6"/>
        <v>0</v>
      </c>
      <c r="K64" s="121" t="e">
        <f>VLOOKUP(C64,'B2B（ol)'!A:P,16,0)</f>
        <v>#N/A</v>
      </c>
      <c r="L64" s="117">
        <f t="shared" si="8"/>
        <v>0</v>
      </c>
      <c r="M64" s="114" t="e">
        <f>VLOOKUP(C64,'B2B（ol)'!A:K,11,0)</f>
        <v>#N/A</v>
      </c>
      <c r="N64" s="114" t="e">
        <f>VLOOKUP(B64,payments!E:AG,29,0)</f>
        <v>#N/A</v>
      </c>
      <c r="O64" s="114"/>
      <c r="P64" s="114"/>
      <c r="Q64" s="61" t="e">
        <f>VLOOKUP(R64,映射表!A:G,7,0)</f>
        <v>#N/A</v>
      </c>
      <c r="R64" s="122"/>
      <c r="S64" s="122"/>
      <c r="T64" s="122"/>
      <c r="U64" s="122"/>
      <c r="V64" s="122"/>
      <c r="W64" s="122"/>
      <c r="X64" s="122"/>
      <c r="Y64" s="61">
        <f t="shared" si="9"/>
        <v>0</v>
      </c>
    </row>
    <row r="65" spans="1:25" s="61" customFormat="1">
      <c r="A65" s="61" t="e">
        <f t="shared" si="0"/>
        <v>#N/A</v>
      </c>
      <c r="B65" s="121">
        <f t="shared" si="1"/>
        <v>0</v>
      </c>
      <c r="C65" s="117" t="e">
        <f>VLOOKUP(B65,映射表!A:C,3,0)</f>
        <v>#N/A</v>
      </c>
      <c r="D65" s="121">
        <f t="shared" si="2"/>
        <v>0</v>
      </c>
      <c r="E65" s="100">
        <f t="shared" si="7"/>
        <v>0</v>
      </c>
      <c r="F65" s="121">
        <f t="shared" si="3"/>
        <v>0</v>
      </c>
      <c r="G65" s="121">
        <f t="shared" si="4"/>
        <v>0</v>
      </c>
      <c r="H65" s="99" t="e">
        <f>VLOOKUP(C65,'B2B（ol)'!A:J,10,0)*D65</f>
        <v>#N/A</v>
      </c>
      <c r="I65" s="101">
        <f t="shared" si="5"/>
        <v>0</v>
      </c>
      <c r="J65" s="121">
        <f t="shared" si="6"/>
        <v>0</v>
      </c>
      <c r="K65" s="121" t="e">
        <f>VLOOKUP(C65,'B2B（ol)'!A:P,16,0)</f>
        <v>#N/A</v>
      </c>
      <c r="L65" s="117">
        <f t="shared" si="8"/>
        <v>0</v>
      </c>
      <c r="M65" s="114" t="e">
        <f>VLOOKUP(C65,'B2B（ol)'!A:K,11,0)</f>
        <v>#N/A</v>
      </c>
      <c r="N65" s="114" t="e">
        <f>VLOOKUP(B65,payments!E:AG,29,0)</f>
        <v>#N/A</v>
      </c>
      <c r="O65" s="114"/>
      <c r="P65" s="114"/>
      <c r="Q65" s="61" t="e">
        <f>VLOOKUP(R65,映射表!A:G,7,0)</f>
        <v>#N/A</v>
      </c>
      <c r="R65" s="122"/>
      <c r="S65" s="122"/>
      <c r="T65" s="122"/>
      <c r="U65" s="122"/>
      <c r="V65" s="122"/>
      <c r="W65" s="122"/>
      <c r="X65" s="122"/>
      <c r="Y65" s="61">
        <f t="shared" si="9"/>
        <v>0</v>
      </c>
    </row>
    <row r="66" spans="1:25" s="61" customFormat="1">
      <c r="A66" s="61" t="e">
        <f t="shared" si="0"/>
        <v>#N/A</v>
      </c>
      <c r="B66" s="121">
        <f t="shared" si="1"/>
        <v>0</v>
      </c>
      <c r="C66" s="117" t="e">
        <f>VLOOKUP(B66,映射表!A:C,3,0)</f>
        <v>#N/A</v>
      </c>
      <c r="D66" s="121">
        <f t="shared" si="2"/>
        <v>0</v>
      </c>
      <c r="E66" s="100">
        <f t="shared" si="7"/>
        <v>0</v>
      </c>
      <c r="F66" s="121">
        <f t="shared" si="3"/>
        <v>0</v>
      </c>
      <c r="G66" s="121">
        <f t="shared" si="4"/>
        <v>0</v>
      </c>
      <c r="H66" s="99" t="e">
        <f>VLOOKUP(C66,'B2B（ol)'!A:J,10,0)*D66</f>
        <v>#N/A</v>
      </c>
      <c r="I66" s="101">
        <f t="shared" si="5"/>
        <v>0</v>
      </c>
      <c r="J66" s="121">
        <f t="shared" si="6"/>
        <v>0</v>
      </c>
      <c r="K66" s="121" t="e">
        <f>VLOOKUP(C66,'B2B（ol)'!A:P,16,0)</f>
        <v>#N/A</v>
      </c>
      <c r="L66" s="117">
        <f t="shared" si="8"/>
        <v>0</v>
      </c>
      <c r="M66" s="114" t="e">
        <f>VLOOKUP(C66,'B2B（ol)'!A:K,11,0)</f>
        <v>#N/A</v>
      </c>
      <c r="N66" s="114" t="e">
        <f>VLOOKUP(B66,payments!E:AG,29,0)</f>
        <v>#N/A</v>
      </c>
      <c r="O66" s="114"/>
      <c r="P66" s="114"/>
      <c r="Q66" s="61" t="e">
        <f>VLOOKUP(R66,映射表!A:G,7,0)</f>
        <v>#N/A</v>
      </c>
      <c r="R66" s="122"/>
      <c r="S66" s="122"/>
      <c r="T66" s="122"/>
      <c r="U66" s="122"/>
      <c r="V66" s="122"/>
      <c r="W66" s="122"/>
      <c r="X66" s="122"/>
      <c r="Y66" s="61">
        <f t="shared" si="9"/>
        <v>0</v>
      </c>
    </row>
    <row r="67" spans="1:25" s="61" customFormat="1">
      <c r="A67" s="61" t="e">
        <f t="shared" ref="A67:A78" si="11">Q67</f>
        <v>#N/A</v>
      </c>
      <c r="B67" s="121">
        <f t="shared" ref="B67:B78" si="12">R67</f>
        <v>0</v>
      </c>
      <c r="C67" s="117" t="e">
        <f>VLOOKUP(B67,映射表!A:C,3,0)</f>
        <v>#N/A</v>
      </c>
      <c r="D67" s="121">
        <f t="shared" ref="D67:D78" si="13">S67</f>
        <v>0</v>
      </c>
      <c r="E67" s="100">
        <f t="shared" si="7"/>
        <v>0</v>
      </c>
      <c r="F67" s="121">
        <f t="shared" ref="F67:F78" si="14">IFERROR(V67/D67,0)*D67</f>
        <v>0</v>
      </c>
      <c r="G67" s="121">
        <f t="shared" ref="G67:G78" si="15">IFERROR(IF((E67+F67)&gt;200,(E67+F67-200)*0.9+200*0.85,(E67+F67)*0.85),0)</f>
        <v>0</v>
      </c>
      <c r="H67" s="99" t="e">
        <f>VLOOKUP(C67,'B2B（ol)'!A:J,10,0)*D67</f>
        <v>#N/A</v>
      </c>
      <c r="I67" s="101">
        <f t="shared" ref="I67:I78" si="16">IFERROR((G67-H67)/(E67+F67),0)</f>
        <v>0</v>
      </c>
      <c r="J67" s="121">
        <f t="shared" ref="J67:J78" si="17">IFERROR((G67-H67),0)</f>
        <v>0</v>
      </c>
      <c r="K67" s="121" t="e">
        <f>VLOOKUP(C67,'B2B（ol)'!A:P,16,0)</f>
        <v>#N/A</v>
      </c>
      <c r="L67" s="117">
        <f t="shared" si="8"/>
        <v>0</v>
      </c>
      <c r="M67" s="114" t="e">
        <f>VLOOKUP(C67,'B2B（ol)'!A:K,11,0)</f>
        <v>#N/A</v>
      </c>
      <c r="N67" s="114" t="e">
        <f>VLOOKUP(B67,payments!E:AG,29,0)</f>
        <v>#N/A</v>
      </c>
      <c r="O67" s="114"/>
      <c r="P67" s="114"/>
      <c r="Q67" s="61" t="e">
        <f>VLOOKUP(R67,映射表!A:G,7,0)</f>
        <v>#N/A</v>
      </c>
      <c r="R67" s="122"/>
      <c r="S67" s="122"/>
      <c r="T67" s="122"/>
      <c r="U67" s="122"/>
      <c r="V67" s="122"/>
      <c r="W67" s="122"/>
      <c r="X67" s="122"/>
      <c r="Y67" s="61">
        <f t="shared" si="9"/>
        <v>0</v>
      </c>
    </row>
    <row r="68" spans="1:25" s="61" customFormat="1">
      <c r="A68" s="61" t="e">
        <f t="shared" si="11"/>
        <v>#N/A</v>
      </c>
      <c r="B68" s="121">
        <f t="shared" si="12"/>
        <v>0</v>
      </c>
      <c r="C68" s="117" t="e">
        <f>VLOOKUP(B68,映射表!A:C,3,0)</f>
        <v>#N/A</v>
      </c>
      <c r="D68" s="121">
        <f t="shared" si="13"/>
        <v>0</v>
      </c>
      <c r="E68" s="100">
        <f t="shared" ref="E68:E78" si="18">IFERROR(T68/D68,0)*D68</f>
        <v>0</v>
      </c>
      <c r="F68" s="121">
        <f t="shared" si="14"/>
        <v>0</v>
      </c>
      <c r="G68" s="121">
        <f t="shared" si="15"/>
        <v>0</v>
      </c>
      <c r="H68" s="99" t="e">
        <f>VLOOKUP(C68,'B2B（ol)'!A:J,10,0)*D68</f>
        <v>#N/A</v>
      </c>
      <c r="I68" s="101">
        <f t="shared" si="16"/>
        <v>0</v>
      </c>
      <c r="J68" s="121">
        <f t="shared" si="17"/>
        <v>0</v>
      </c>
      <c r="K68" s="121" t="e">
        <f>VLOOKUP(C68,'B2B（ol)'!A:P,16,0)</f>
        <v>#N/A</v>
      </c>
      <c r="L68" s="117">
        <f t="shared" ref="L68:L78" si="19">(E68+F68)</f>
        <v>0</v>
      </c>
      <c r="M68" s="114" t="e">
        <f>VLOOKUP(C68,'B2B（ol)'!A:K,11,0)</f>
        <v>#N/A</v>
      </c>
      <c r="N68" s="114" t="e">
        <f>VLOOKUP(B68,payments!E:AG,29,0)</f>
        <v>#N/A</v>
      </c>
      <c r="O68" s="114"/>
      <c r="P68" s="114"/>
      <c r="Q68" s="61" t="e">
        <f>VLOOKUP(R68,映射表!A:G,7,0)</f>
        <v>#N/A</v>
      </c>
      <c r="R68" s="122"/>
      <c r="S68" s="122"/>
      <c r="T68" s="122"/>
      <c r="U68" s="122"/>
      <c r="V68" s="122"/>
      <c r="W68" s="122"/>
      <c r="X68" s="122"/>
      <c r="Y68" s="61">
        <f t="shared" ref="Y68:Y131" si="20">L68</f>
        <v>0</v>
      </c>
    </row>
    <row r="69" spans="1:25" s="61" customFormat="1">
      <c r="A69" s="61" t="e">
        <f t="shared" si="11"/>
        <v>#N/A</v>
      </c>
      <c r="B69" s="121">
        <f t="shared" si="12"/>
        <v>0</v>
      </c>
      <c r="C69" s="117" t="e">
        <f>VLOOKUP(B69,映射表!A:C,3,0)</f>
        <v>#N/A</v>
      </c>
      <c r="D69" s="121">
        <f t="shared" si="13"/>
        <v>0</v>
      </c>
      <c r="E69" s="100">
        <f t="shared" si="18"/>
        <v>0</v>
      </c>
      <c r="F69" s="121">
        <f t="shared" si="14"/>
        <v>0</v>
      </c>
      <c r="G69" s="121">
        <f t="shared" si="15"/>
        <v>0</v>
      </c>
      <c r="H69" s="99" t="e">
        <f>VLOOKUP(C69,'B2B（ol)'!A:J,10,0)*D69</f>
        <v>#N/A</v>
      </c>
      <c r="I69" s="101">
        <f t="shared" si="16"/>
        <v>0</v>
      </c>
      <c r="J69" s="121">
        <f t="shared" si="17"/>
        <v>0</v>
      </c>
      <c r="K69" s="121" t="e">
        <f>VLOOKUP(C69,'B2B（ol)'!A:P,16,0)</f>
        <v>#N/A</v>
      </c>
      <c r="L69" s="117">
        <f t="shared" si="19"/>
        <v>0</v>
      </c>
      <c r="M69" s="114" t="e">
        <f>VLOOKUP(C69,'B2B（ol)'!A:K,11,0)</f>
        <v>#N/A</v>
      </c>
      <c r="N69" s="114" t="e">
        <f>VLOOKUP(B69,payments!E:AG,29,0)</f>
        <v>#N/A</v>
      </c>
      <c r="O69" s="114"/>
      <c r="P69" s="114"/>
      <c r="Q69" s="61" t="e">
        <f>VLOOKUP(R69,映射表!A:G,7,0)</f>
        <v>#N/A</v>
      </c>
      <c r="R69" s="122"/>
      <c r="S69" s="122"/>
      <c r="T69" s="122"/>
      <c r="U69" s="122"/>
      <c r="V69" s="122"/>
      <c r="W69" s="122"/>
      <c r="X69" s="122"/>
      <c r="Y69" s="61">
        <f t="shared" si="20"/>
        <v>0</v>
      </c>
    </row>
    <row r="70" spans="1:25" s="61" customFormat="1">
      <c r="A70" s="61" t="e">
        <f t="shared" si="11"/>
        <v>#N/A</v>
      </c>
      <c r="B70" s="121">
        <f t="shared" si="12"/>
        <v>0</v>
      </c>
      <c r="C70" s="117" t="e">
        <f>VLOOKUP(B70,映射表!A:C,3,0)</f>
        <v>#N/A</v>
      </c>
      <c r="D70" s="121">
        <f t="shared" si="13"/>
        <v>0</v>
      </c>
      <c r="E70" s="100">
        <f t="shared" si="18"/>
        <v>0</v>
      </c>
      <c r="F70" s="121">
        <f t="shared" si="14"/>
        <v>0</v>
      </c>
      <c r="G70" s="121">
        <f t="shared" si="15"/>
        <v>0</v>
      </c>
      <c r="H70" s="99" t="e">
        <f>VLOOKUP(C70,'B2B（ol)'!A:J,10,0)*D70</f>
        <v>#N/A</v>
      </c>
      <c r="I70" s="101">
        <f t="shared" si="16"/>
        <v>0</v>
      </c>
      <c r="J70" s="121">
        <f t="shared" si="17"/>
        <v>0</v>
      </c>
      <c r="K70" s="121" t="e">
        <f>VLOOKUP(C70,'B2B（ol)'!A:P,16,0)</f>
        <v>#N/A</v>
      </c>
      <c r="L70" s="117">
        <f t="shared" si="19"/>
        <v>0</v>
      </c>
      <c r="M70" s="114" t="e">
        <f>VLOOKUP(C70,'B2B（ol)'!A:K,11,0)</f>
        <v>#N/A</v>
      </c>
      <c r="N70" s="114" t="e">
        <f>VLOOKUP(B70,payments!E:AG,29,0)</f>
        <v>#N/A</v>
      </c>
      <c r="O70" s="114"/>
      <c r="P70" s="114"/>
      <c r="Q70" s="61" t="e">
        <f>VLOOKUP(R70,映射表!A:G,7,0)</f>
        <v>#N/A</v>
      </c>
      <c r="R70" s="122"/>
      <c r="S70" s="122"/>
      <c r="T70" s="122"/>
      <c r="U70" s="122"/>
      <c r="V70" s="122"/>
      <c r="W70" s="122"/>
      <c r="X70" s="122"/>
      <c r="Y70" s="61">
        <f t="shared" si="20"/>
        <v>0</v>
      </c>
    </row>
    <row r="71" spans="1:25" s="61" customFormat="1">
      <c r="A71" s="61" t="e">
        <f t="shared" si="11"/>
        <v>#N/A</v>
      </c>
      <c r="B71" s="121">
        <f t="shared" si="12"/>
        <v>0</v>
      </c>
      <c r="C71" s="117" t="e">
        <f>VLOOKUP(B71,映射表!A:C,3,0)</f>
        <v>#N/A</v>
      </c>
      <c r="D71" s="121">
        <f t="shared" si="13"/>
        <v>0</v>
      </c>
      <c r="E71" s="100">
        <f t="shared" si="18"/>
        <v>0</v>
      </c>
      <c r="F71" s="121">
        <f t="shared" si="14"/>
        <v>0</v>
      </c>
      <c r="G71" s="121">
        <f t="shared" si="15"/>
        <v>0</v>
      </c>
      <c r="H71" s="99" t="e">
        <f>VLOOKUP(C71,'B2B（ol)'!A:J,10,0)*D71</f>
        <v>#N/A</v>
      </c>
      <c r="I71" s="101">
        <f t="shared" si="16"/>
        <v>0</v>
      </c>
      <c r="J71" s="121">
        <f t="shared" si="17"/>
        <v>0</v>
      </c>
      <c r="K71" s="121" t="e">
        <f>VLOOKUP(C71,'B2B（ol)'!A:P,16,0)</f>
        <v>#N/A</v>
      </c>
      <c r="L71" s="117">
        <f t="shared" si="19"/>
        <v>0</v>
      </c>
      <c r="M71" s="114" t="e">
        <f>VLOOKUP(C71,'B2B（ol)'!A:K,11,0)</f>
        <v>#N/A</v>
      </c>
      <c r="N71" s="114" t="e">
        <f>VLOOKUP(B71,payments!E:AG,29,0)</f>
        <v>#N/A</v>
      </c>
      <c r="O71" s="114"/>
      <c r="P71" s="114"/>
      <c r="Q71" s="61" t="e">
        <f>VLOOKUP(R71,映射表!A:G,7,0)</f>
        <v>#N/A</v>
      </c>
      <c r="R71" s="122"/>
      <c r="S71" s="122"/>
      <c r="T71" s="122"/>
      <c r="U71" s="122"/>
      <c r="V71" s="122"/>
      <c r="W71" s="122"/>
      <c r="X71" s="122"/>
      <c r="Y71" s="61">
        <f t="shared" si="20"/>
        <v>0</v>
      </c>
    </row>
    <row r="72" spans="1:25" s="61" customFormat="1">
      <c r="A72" s="61" t="e">
        <f t="shared" si="11"/>
        <v>#N/A</v>
      </c>
      <c r="B72" s="121">
        <f t="shared" si="12"/>
        <v>0</v>
      </c>
      <c r="C72" s="117" t="e">
        <f>VLOOKUP(B72,映射表!A:C,3,0)</f>
        <v>#N/A</v>
      </c>
      <c r="D72" s="121">
        <f t="shared" si="13"/>
        <v>0</v>
      </c>
      <c r="E72" s="100">
        <f t="shared" si="18"/>
        <v>0</v>
      </c>
      <c r="F72" s="121">
        <f t="shared" si="14"/>
        <v>0</v>
      </c>
      <c r="G72" s="121">
        <f t="shared" si="15"/>
        <v>0</v>
      </c>
      <c r="H72" s="99" t="e">
        <f>VLOOKUP(C72,'B2B（ol)'!A:J,10,0)*D72</f>
        <v>#N/A</v>
      </c>
      <c r="I72" s="101">
        <f t="shared" si="16"/>
        <v>0</v>
      </c>
      <c r="J72" s="121">
        <f t="shared" si="17"/>
        <v>0</v>
      </c>
      <c r="K72" s="121" t="e">
        <f>VLOOKUP(C72,'B2B（ol)'!A:P,16,0)</f>
        <v>#N/A</v>
      </c>
      <c r="L72" s="117">
        <f t="shared" si="19"/>
        <v>0</v>
      </c>
      <c r="M72" s="114" t="e">
        <f>VLOOKUP(C72,'B2B（ol)'!A:K,11,0)</f>
        <v>#N/A</v>
      </c>
      <c r="N72" s="114" t="e">
        <f>VLOOKUP(B72,payments!E:AG,29,0)</f>
        <v>#N/A</v>
      </c>
      <c r="O72" s="114"/>
      <c r="P72" s="114"/>
      <c r="Q72" s="61" t="e">
        <f>VLOOKUP(R72,映射表!A:G,7,0)</f>
        <v>#N/A</v>
      </c>
      <c r="R72" s="122"/>
      <c r="S72" s="122"/>
      <c r="T72" s="122"/>
      <c r="U72" s="122"/>
      <c r="V72" s="122"/>
      <c r="W72" s="122"/>
      <c r="X72" s="122"/>
      <c r="Y72" s="61">
        <f t="shared" si="20"/>
        <v>0</v>
      </c>
    </row>
    <row r="73" spans="1:25" s="61" customFormat="1">
      <c r="A73" s="61" t="e">
        <f t="shared" si="11"/>
        <v>#N/A</v>
      </c>
      <c r="B73" s="121">
        <f t="shared" si="12"/>
        <v>0</v>
      </c>
      <c r="C73" s="117" t="e">
        <f>VLOOKUP(B73,映射表!A:C,3,0)</f>
        <v>#N/A</v>
      </c>
      <c r="D73" s="121">
        <f t="shared" si="13"/>
        <v>0</v>
      </c>
      <c r="E73" s="100">
        <f t="shared" si="18"/>
        <v>0</v>
      </c>
      <c r="F73" s="121">
        <f t="shared" si="14"/>
        <v>0</v>
      </c>
      <c r="G73" s="121">
        <f t="shared" si="15"/>
        <v>0</v>
      </c>
      <c r="H73" s="99" t="e">
        <f>VLOOKUP(C73,'B2B（ol)'!A:J,10,0)*D73</f>
        <v>#N/A</v>
      </c>
      <c r="I73" s="101">
        <f t="shared" si="16"/>
        <v>0</v>
      </c>
      <c r="J73" s="121">
        <f t="shared" si="17"/>
        <v>0</v>
      </c>
      <c r="K73" s="121" t="e">
        <f>VLOOKUP(C73,'B2B（ol)'!A:P,16,0)</f>
        <v>#N/A</v>
      </c>
      <c r="L73" s="117">
        <f t="shared" si="19"/>
        <v>0</v>
      </c>
      <c r="M73" s="114" t="e">
        <f>VLOOKUP(C73,'B2B（ol)'!A:K,11,0)</f>
        <v>#N/A</v>
      </c>
      <c r="N73" s="114" t="e">
        <f>VLOOKUP(B73,payments!E:AG,29,0)</f>
        <v>#N/A</v>
      </c>
      <c r="O73" s="114"/>
      <c r="P73" s="114"/>
      <c r="Q73" s="61" t="e">
        <f>VLOOKUP(R73,映射表!A:G,7,0)</f>
        <v>#N/A</v>
      </c>
      <c r="R73" s="122"/>
      <c r="S73" s="122"/>
      <c r="T73" s="122"/>
      <c r="U73" s="122"/>
      <c r="V73" s="122"/>
      <c r="W73" s="122"/>
      <c r="X73" s="122"/>
      <c r="Y73" s="61">
        <f t="shared" si="20"/>
        <v>0</v>
      </c>
    </row>
    <row r="74" spans="1:25" s="61" customFormat="1">
      <c r="A74" s="61" t="e">
        <f t="shared" si="11"/>
        <v>#N/A</v>
      </c>
      <c r="B74" s="121">
        <f t="shared" si="12"/>
        <v>0</v>
      </c>
      <c r="C74" s="117" t="e">
        <f>VLOOKUP(B74,映射表!A:C,3,0)</f>
        <v>#N/A</v>
      </c>
      <c r="D74" s="121">
        <f t="shared" si="13"/>
        <v>0</v>
      </c>
      <c r="E74" s="100">
        <f t="shared" si="18"/>
        <v>0</v>
      </c>
      <c r="F74" s="121">
        <f t="shared" si="14"/>
        <v>0</v>
      </c>
      <c r="G74" s="121">
        <f t="shared" si="15"/>
        <v>0</v>
      </c>
      <c r="H74" s="99" t="e">
        <f>VLOOKUP(C74,'B2B（ol)'!A:J,10,0)*D74</f>
        <v>#N/A</v>
      </c>
      <c r="I74" s="101">
        <f t="shared" si="16"/>
        <v>0</v>
      </c>
      <c r="J74" s="121">
        <f t="shared" si="17"/>
        <v>0</v>
      </c>
      <c r="K74" s="121" t="e">
        <f>VLOOKUP(C74,'B2B（ol)'!A:P,16,0)</f>
        <v>#N/A</v>
      </c>
      <c r="L74" s="117">
        <f t="shared" si="19"/>
        <v>0</v>
      </c>
      <c r="M74" s="114" t="e">
        <f>VLOOKUP(C74,'B2B（ol)'!A:K,11,0)</f>
        <v>#N/A</v>
      </c>
      <c r="N74" s="114" t="e">
        <f>VLOOKUP(B74,payments!E:AG,29,0)</f>
        <v>#N/A</v>
      </c>
      <c r="O74" s="114"/>
      <c r="P74" s="114"/>
      <c r="Q74" s="61" t="e">
        <f>VLOOKUP(R74,映射表!A:G,7,0)</f>
        <v>#N/A</v>
      </c>
      <c r="R74" s="122"/>
      <c r="S74" s="122"/>
      <c r="T74" s="122"/>
      <c r="U74" s="122"/>
      <c r="V74" s="122"/>
      <c r="W74" s="122"/>
      <c r="X74" s="122"/>
      <c r="Y74" s="61">
        <f t="shared" si="20"/>
        <v>0</v>
      </c>
    </row>
    <row r="75" spans="1:25" s="61" customFormat="1">
      <c r="A75" s="61" t="e">
        <f t="shared" si="11"/>
        <v>#N/A</v>
      </c>
      <c r="B75" s="121">
        <f t="shared" si="12"/>
        <v>0</v>
      </c>
      <c r="C75" s="117" t="e">
        <f>VLOOKUP(B75,映射表!A:C,3,0)</f>
        <v>#N/A</v>
      </c>
      <c r="D75" s="121">
        <f t="shared" si="13"/>
        <v>0</v>
      </c>
      <c r="E75" s="100">
        <f t="shared" si="18"/>
        <v>0</v>
      </c>
      <c r="F75" s="121">
        <f t="shared" si="14"/>
        <v>0</v>
      </c>
      <c r="G75" s="121">
        <f t="shared" si="15"/>
        <v>0</v>
      </c>
      <c r="H75" s="99" t="e">
        <f>VLOOKUP(C75,'B2B（ol)'!A:J,10,0)*D75</f>
        <v>#N/A</v>
      </c>
      <c r="I75" s="101">
        <f t="shared" si="16"/>
        <v>0</v>
      </c>
      <c r="J75" s="121">
        <f t="shared" si="17"/>
        <v>0</v>
      </c>
      <c r="K75" s="121" t="e">
        <f>VLOOKUP(C75,'B2B（ol)'!A:P,16,0)</f>
        <v>#N/A</v>
      </c>
      <c r="L75" s="117">
        <f t="shared" si="19"/>
        <v>0</v>
      </c>
      <c r="M75" s="114" t="e">
        <f>VLOOKUP(C75,'B2B（ol)'!A:K,11,0)</f>
        <v>#N/A</v>
      </c>
      <c r="N75" s="114" t="e">
        <f>VLOOKUP(B75,payments!E:AG,29,0)</f>
        <v>#N/A</v>
      </c>
      <c r="O75" s="114"/>
      <c r="P75" s="114"/>
      <c r="Q75" s="61" t="e">
        <f>VLOOKUP(R75,映射表!A:G,7,0)</f>
        <v>#N/A</v>
      </c>
      <c r="R75" s="122"/>
      <c r="S75" s="122"/>
      <c r="T75" s="122"/>
      <c r="U75" s="122"/>
      <c r="V75" s="122"/>
      <c r="W75" s="122"/>
      <c r="X75" s="122"/>
      <c r="Y75" s="61">
        <f t="shared" si="20"/>
        <v>0</v>
      </c>
    </row>
    <row r="76" spans="1:25" s="61" customFormat="1">
      <c r="A76" s="61" t="e">
        <f t="shared" si="11"/>
        <v>#N/A</v>
      </c>
      <c r="B76" s="121">
        <f t="shared" si="12"/>
        <v>0</v>
      </c>
      <c r="C76" s="117" t="e">
        <f>VLOOKUP(B76,映射表!A:C,3,0)</f>
        <v>#N/A</v>
      </c>
      <c r="D76" s="121">
        <f t="shared" si="13"/>
        <v>0</v>
      </c>
      <c r="E76" s="100">
        <f t="shared" si="18"/>
        <v>0</v>
      </c>
      <c r="F76" s="121">
        <f t="shared" si="14"/>
        <v>0</v>
      </c>
      <c r="G76" s="121">
        <f t="shared" si="15"/>
        <v>0</v>
      </c>
      <c r="H76" s="99" t="e">
        <f>VLOOKUP(C76,'B2B（ol)'!A:J,10,0)*D76</f>
        <v>#N/A</v>
      </c>
      <c r="I76" s="101">
        <f t="shared" si="16"/>
        <v>0</v>
      </c>
      <c r="J76" s="121">
        <f t="shared" si="17"/>
        <v>0</v>
      </c>
      <c r="K76" s="121" t="e">
        <f>VLOOKUP(C76,'B2B（ol)'!A:P,16,0)</f>
        <v>#N/A</v>
      </c>
      <c r="L76" s="117">
        <f t="shared" si="19"/>
        <v>0</v>
      </c>
      <c r="M76" s="114" t="e">
        <f>VLOOKUP(C76,'B2B（ol)'!A:K,11,0)</f>
        <v>#N/A</v>
      </c>
      <c r="N76" s="114" t="e">
        <f>VLOOKUP(B76,payments!E:AG,29,0)</f>
        <v>#N/A</v>
      </c>
      <c r="O76" s="114"/>
      <c r="P76" s="114"/>
      <c r="Q76" s="61" t="e">
        <f>VLOOKUP(R76,映射表!A:G,7,0)</f>
        <v>#N/A</v>
      </c>
      <c r="R76" s="122"/>
      <c r="S76" s="122"/>
      <c r="T76" s="122"/>
      <c r="U76" s="122"/>
      <c r="V76" s="122"/>
      <c r="W76" s="122"/>
      <c r="X76" s="122"/>
      <c r="Y76" s="61">
        <f t="shared" si="20"/>
        <v>0</v>
      </c>
    </row>
    <row r="77" spans="1:25" s="61" customFormat="1">
      <c r="A77" s="61" t="e">
        <f t="shared" si="11"/>
        <v>#N/A</v>
      </c>
      <c r="B77" s="121">
        <f t="shared" si="12"/>
        <v>0</v>
      </c>
      <c r="C77" s="117" t="e">
        <f>VLOOKUP(B77,映射表!A:C,3,0)</f>
        <v>#N/A</v>
      </c>
      <c r="D77" s="121">
        <f t="shared" si="13"/>
        <v>0</v>
      </c>
      <c r="E77" s="100">
        <f t="shared" si="18"/>
        <v>0</v>
      </c>
      <c r="F77" s="121">
        <f t="shared" si="14"/>
        <v>0</v>
      </c>
      <c r="G77" s="121">
        <f t="shared" si="15"/>
        <v>0</v>
      </c>
      <c r="H77" s="99" t="e">
        <f>VLOOKUP(C77,'B2B（ol)'!A:J,10,0)*D77</f>
        <v>#N/A</v>
      </c>
      <c r="I77" s="101">
        <f t="shared" si="16"/>
        <v>0</v>
      </c>
      <c r="J77" s="121">
        <f t="shared" si="17"/>
        <v>0</v>
      </c>
      <c r="K77" s="121" t="e">
        <f>VLOOKUP(C77,'B2B（ol)'!A:P,16,0)</f>
        <v>#N/A</v>
      </c>
      <c r="L77" s="117">
        <f t="shared" si="19"/>
        <v>0</v>
      </c>
      <c r="M77" s="114" t="e">
        <f>VLOOKUP(C77,'B2B（ol)'!A:K,11,0)</f>
        <v>#N/A</v>
      </c>
      <c r="N77" s="114" t="e">
        <f>VLOOKUP(B77,payments!E:AG,29,0)</f>
        <v>#N/A</v>
      </c>
      <c r="O77" s="114"/>
      <c r="P77" s="114"/>
      <c r="Q77" s="61" t="e">
        <f>VLOOKUP(R77,映射表!A:G,7,0)</f>
        <v>#N/A</v>
      </c>
      <c r="R77" s="122"/>
      <c r="S77" s="122"/>
      <c r="T77" s="122"/>
      <c r="U77" s="122"/>
      <c r="V77" s="122"/>
      <c r="W77" s="122"/>
      <c r="X77" s="122"/>
      <c r="Y77" s="61">
        <f t="shared" si="20"/>
        <v>0</v>
      </c>
    </row>
    <row r="78" spans="1:25" s="61" customFormat="1">
      <c r="A78" s="61" t="e">
        <f t="shared" si="11"/>
        <v>#N/A</v>
      </c>
      <c r="B78" s="121">
        <f t="shared" si="12"/>
        <v>0</v>
      </c>
      <c r="C78" s="117" t="e">
        <f>VLOOKUP(B78,映射表!A:C,3,0)</f>
        <v>#N/A</v>
      </c>
      <c r="D78" s="121">
        <f t="shared" si="13"/>
        <v>0</v>
      </c>
      <c r="E78" s="100">
        <f t="shared" si="18"/>
        <v>0</v>
      </c>
      <c r="F78" s="121">
        <f t="shared" si="14"/>
        <v>0</v>
      </c>
      <c r="G78" s="121">
        <f t="shared" si="15"/>
        <v>0</v>
      </c>
      <c r="H78" s="99" t="e">
        <f>VLOOKUP(C78,'B2B（ol)'!A:J,10,0)*D78</f>
        <v>#N/A</v>
      </c>
      <c r="I78" s="101">
        <f t="shared" si="16"/>
        <v>0</v>
      </c>
      <c r="J78" s="121">
        <f t="shared" si="17"/>
        <v>0</v>
      </c>
      <c r="K78" s="121" t="e">
        <f>VLOOKUP(C78,'B2B（ol)'!A:P,16,0)</f>
        <v>#N/A</v>
      </c>
      <c r="L78" s="117">
        <f t="shared" si="19"/>
        <v>0</v>
      </c>
      <c r="M78" s="114" t="e">
        <f>VLOOKUP(C78,'B2B（ol)'!A:K,11,0)</f>
        <v>#N/A</v>
      </c>
      <c r="N78" s="114" t="e">
        <f>VLOOKUP(B78,payments!E:AG,29,0)</f>
        <v>#N/A</v>
      </c>
      <c r="O78" s="114"/>
      <c r="P78" s="114"/>
      <c r="Q78" s="61" t="e">
        <f>VLOOKUP(R78,映射表!A:G,7,0)</f>
        <v>#N/A</v>
      </c>
      <c r="R78" s="122"/>
      <c r="S78" s="122"/>
      <c r="T78" s="122"/>
      <c r="U78" s="122"/>
      <c r="V78" s="122"/>
      <c r="W78" s="122"/>
      <c r="X78" s="122"/>
      <c r="Y78" s="61">
        <f t="shared" si="20"/>
        <v>0</v>
      </c>
    </row>
    <row r="79" spans="1:25" s="61" customFormat="1">
      <c r="A79" s="61" t="e">
        <f t="shared" ref="A79:A129" si="21">Q79</f>
        <v>#N/A</v>
      </c>
      <c r="B79" s="121">
        <f t="shared" ref="B79:B129" si="22">R79</f>
        <v>0</v>
      </c>
      <c r="C79" s="117" t="e">
        <f>VLOOKUP(B79,映射表!A:C,3,0)</f>
        <v>#N/A</v>
      </c>
      <c r="D79" s="121">
        <f t="shared" ref="D79:D129" si="23">S79</f>
        <v>0</v>
      </c>
      <c r="E79" s="100">
        <f t="shared" ref="E79:E129" si="24">IFERROR(T79/D79,0)*D79</f>
        <v>0</v>
      </c>
      <c r="F79" s="121">
        <f t="shared" ref="F79:F129" si="25">IFERROR(V79/D79,0)*D79</f>
        <v>0</v>
      </c>
      <c r="G79" s="121">
        <f t="shared" ref="G79:G129" si="26">IFERROR(IF((E79+F79)&gt;200,(E79+F79-200)*0.9+200*0.85,(E79+F79)*0.85),0)</f>
        <v>0</v>
      </c>
      <c r="H79" s="99" t="e">
        <f>VLOOKUP(C79,'B2B（ol)'!A:J,10,0)*D79</f>
        <v>#N/A</v>
      </c>
      <c r="I79" s="101">
        <f t="shared" ref="I79:I129" si="27">IFERROR((G79-H79)/(E79+F79),0)</f>
        <v>0</v>
      </c>
      <c r="J79" s="121">
        <f t="shared" ref="J79:J129" si="28">IFERROR((G79-H79),0)</f>
        <v>0</v>
      </c>
      <c r="K79" s="121" t="e">
        <f>VLOOKUP(C79,'B2B（ol)'!A:P,16,0)</f>
        <v>#N/A</v>
      </c>
      <c r="L79" s="117">
        <f t="shared" ref="L79:L129" si="29">(E79+F79)</f>
        <v>0</v>
      </c>
      <c r="M79" s="114" t="e">
        <f>VLOOKUP(C79,'B2B（ol)'!A:K,11,0)</f>
        <v>#N/A</v>
      </c>
      <c r="N79" s="114" t="e">
        <f>VLOOKUP(B79,payments!E:AG,29,0)</f>
        <v>#N/A</v>
      </c>
      <c r="O79" s="114"/>
      <c r="P79" s="114"/>
      <c r="Q79" s="61" t="e">
        <f>VLOOKUP(R79,映射表!A:G,7,0)</f>
        <v>#N/A</v>
      </c>
      <c r="R79" s="122"/>
      <c r="S79" s="122"/>
      <c r="T79" s="122"/>
      <c r="U79" s="122"/>
      <c r="V79" s="122"/>
      <c r="W79" s="122"/>
      <c r="X79" s="122"/>
      <c r="Y79" s="61">
        <f t="shared" si="20"/>
        <v>0</v>
      </c>
    </row>
    <row r="80" spans="1:25" s="61" customFormat="1">
      <c r="A80" s="61" t="e">
        <f t="shared" si="21"/>
        <v>#N/A</v>
      </c>
      <c r="B80" s="121">
        <f t="shared" si="22"/>
        <v>0</v>
      </c>
      <c r="C80" s="117" t="e">
        <f>VLOOKUP(B80,映射表!A:C,3,0)</f>
        <v>#N/A</v>
      </c>
      <c r="D80" s="121">
        <f t="shared" si="23"/>
        <v>0</v>
      </c>
      <c r="E80" s="100">
        <f t="shared" si="24"/>
        <v>0</v>
      </c>
      <c r="F80" s="121">
        <f t="shared" si="25"/>
        <v>0</v>
      </c>
      <c r="G80" s="121">
        <f t="shared" si="26"/>
        <v>0</v>
      </c>
      <c r="H80" s="99" t="e">
        <f>VLOOKUP(C80,'B2B（ol)'!A:J,10,0)*D80</f>
        <v>#N/A</v>
      </c>
      <c r="I80" s="101">
        <f t="shared" si="27"/>
        <v>0</v>
      </c>
      <c r="J80" s="121">
        <f t="shared" si="28"/>
        <v>0</v>
      </c>
      <c r="K80" s="121" t="e">
        <f>VLOOKUP(C80,'B2B（ol)'!A:P,16,0)</f>
        <v>#N/A</v>
      </c>
      <c r="L80" s="117">
        <f t="shared" si="29"/>
        <v>0</v>
      </c>
      <c r="M80" s="114" t="e">
        <f>VLOOKUP(C80,'B2B（ol)'!A:K,11,0)</f>
        <v>#N/A</v>
      </c>
      <c r="N80" s="114" t="e">
        <f>VLOOKUP(B80,payments!E:AG,29,0)</f>
        <v>#N/A</v>
      </c>
      <c r="O80" s="114"/>
      <c r="P80" s="114"/>
      <c r="Q80" s="61" t="e">
        <f>VLOOKUP(R80,映射表!A:G,7,0)</f>
        <v>#N/A</v>
      </c>
      <c r="R80" s="122"/>
      <c r="S80" s="122"/>
      <c r="T80" s="122"/>
      <c r="U80" s="122"/>
      <c r="V80" s="122"/>
      <c r="W80" s="122"/>
      <c r="X80" s="122"/>
      <c r="Y80" s="61">
        <f t="shared" si="20"/>
        <v>0</v>
      </c>
    </row>
    <row r="81" spans="1:25" s="61" customFormat="1">
      <c r="A81" s="61" t="e">
        <f t="shared" si="21"/>
        <v>#N/A</v>
      </c>
      <c r="B81" s="121">
        <f t="shared" si="22"/>
        <v>0</v>
      </c>
      <c r="C81" s="117" t="e">
        <f>VLOOKUP(B81,映射表!A:C,3,0)</f>
        <v>#N/A</v>
      </c>
      <c r="D81" s="121">
        <f t="shared" si="23"/>
        <v>0</v>
      </c>
      <c r="E81" s="100">
        <f t="shared" si="24"/>
        <v>0</v>
      </c>
      <c r="F81" s="121">
        <f t="shared" si="25"/>
        <v>0</v>
      </c>
      <c r="G81" s="121">
        <f t="shared" si="26"/>
        <v>0</v>
      </c>
      <c r="H81" s="99" t="e">
        <f>VLOOKUP(C81,'B2B（ol)'!A:J,10,0)*D81</f>
        <v>#N/A</v>
      </c>
      <c r="I81" s="101">
        <f t="shared" si="27"/>
        <v>0</v>
      </c>
      <c r="J81" s="121">
        <f t="shared" si="28"/>
        <v>0</v>
      </c>
      <c r="K81" s="121" t="e">
        <f>VLOOKUP(C81,'B2B（ol)'!A:P,16,0)</f>
        <v>#N/A</v>
      </c>
      <c r="L81" s="117">
        <f t="shared" si="29"/>
        <v>0</v>
      </c>
      <c r="M81" s="114" t="e">
        <f>VLOOKUP(C81,'B2B（ol)'!A:K,11,0)</f>
        <v>#N/A</v>
      </c>
      <c r="N81" s="114" t="e">
        <f>VLOOKUP(B81,payments!E:AG,29,0)</f>
        <v>#N/A</v>
      </c>
      <c r="O81" s="114"/>
      <c r="P81" s="114"/>
      <c r="Q81" s="61" t="e">
        <f>VLOOKUP(R81,映射表!A:G,7,0)</f>
        <v>#N/A</v>
      </c>
      <c r="R81" s="122"/>
      <c r="S81" s="122"/>
      <c r="T81" s="122"/>
      <c r="U81" s="122"/>
      <c r="V81" s="122"/>
      <c r="W81" s="122"/>
      <c r="X81" s="122"/>
      <c r="Y81" s="61">
        <f t="shared" si="20"/>
        <v>0</v>
      </c>
    </row>
    <row r="82" spans="1:25" s="61" customFormat="1">
      <c r="A82" s="61" t="e">
        <f t="shared" si="21"/>
        <v>#N/A</v>
      </c>
      <c r="B82" s="121">
        <f t="shared" si="22"/>
        <v>0</v>
      </c>
      <c r="C82" s="117" t="e">
        <f>VLOOKUP(B82,映射表!A:C,3,0)</f>
        <v>#N/A</v>
      </c>
      <c r="D82" s="121">
        <f t="shared" si="23"/>
        <v>0</v>
      </c>
      <c r="E82" s="100">
        <f t="shared" si="24"/>
        <v>0</v>
      </c>
      <c r="F82" s="121">
        <f t="shared" si="25"/>
        <v>0</v>
      </c>
      <c r="G82" s="121">
        <f t="shared" si="26"/>
        <v>0</v>
      </c>
      <c r="H82" s="99" t="e">
        <f>VLOOKUP(C82,'B2B（ol)'!A:J,10,0)*D82</f>
        <v>#N/A</v>
      </c>
      <c r="I82" s="101">
        <f t="shared" si="27"/>
        <v>0</v>
      </c>
      <c r="J82" s="121">
        <f t="shared" si="28"/>
        <v>0</v>
      </c>
      <c r="K82" s="121" t="e">
        <f>VLOOKUP(C82,'B2B（ol)'!A:P,16,0)</f>
        <v>#N/A</v>
      </c>
      <c r="L82" s="117">
        <f t="shared" si="29"/>
        <v>0</v>
      </c>
      <c r="M82" s="114" t="e">
        <f>VLOOKUP(C82,'B2B（ol)'!A:K,11,0)</f>
        <v>#N/A</v>
      </c>
      <c r="N82" s="114" t="e">
        <f>VLOOKUP(B82,payments!E:AG,29,0)</f>
        <v>#N/A</v>
      </c>
      <c r="O82" s="114"/>
      <c r="P82" s="114"/>
      <c r="Q82" s="61" t="e">
        <f>VLOOKUP(R82,映射表!A:G,7,0)</f>
        <v>#N/A</v>
      </c>
      <c r="R82" s="122"/>
      <c r="S82" s="122"/>
      <c r="T82" s="122"/>
      <c r="U82" s="122"/>
      <c r="V82" s="122"/>
      <c r="W82" s="122"/>
      <c r="X82" s="122"/>
      <c r="Y82" s="61">
        <f t="shared" si="20"/>
        <v>0</v>
      </c>
    </row>
    <row r="83" spans="1:25" s="61" customFormat="1">
      <c r="A83" s="61" t="e">
        <f t="shared" si="21"/>
        <v>#N/A</v>
      </c>
      <c r="B83" s="121">
        <f t="shared" si="22"/>
        <v>0</v>
      </c>
      <c r="C83" s="117" t="e">
        <f>VLOOKUP(B83,映射表!A:C,3,0)</f>
        <v>#N/A</v>
      </c>
      <c r="D83" s="121">
        <f t="shared" si="23"/>
        <v>0</v>
      </c>
      <c r="E83" s="100">
        <f t="shared" si="24"/>
        <v>0</v>
      </c>
      <c r="F83" s="121">
        <f t="shared" si="25"/>
        <v>0</v>
      </c>
      <c r="G83" s="121">
        <f t="shared" si="26"/>
        <v>0</v>
      </c>
      <c r="H83" s="99" t="e">
        <f>VLOOKUP(C83,'B2B（ol)'!A:J,10,0)*D83</f>
        <v>#N/A</v>
      </c>
      <c r="I83" s="101">
        <f t="shared" si="27"/>
        <v>0</v>
      </c>
      <c r="J83" s="121">
        <f t="shared" si="28"/>
        <v>0</v>
      </c>
      <c r="K83" s="121" t="e">
        <f>VLOOKUP(C83,'B2B（ol)'!A:P,16,0)</f>
        <v>#N/A</v>
      </c>
      <c r="L83" s="117">
        <f t="shared" si="29"/>
        <v>0</v>
      </c>
      <c r="M83" s="114" t="e">
        <f>VLOOKUP(C83,'B2B（ol)'!A:K,11,0)</f>
        <v>#N/A</v>
      </c>
      <c r="N83" s="114" t="e">
        <f>VLOOKUP(B83,payments!E:AG,29,0)</f>
        <v>#N/A</v>
      </c>
      <c r="O83" s="114"/>
      <c r="P83" s="114"/>
      <c r="Q83" s="61" t="e">
        <f>VLOOKUP(R83,映射表!A:G,7,0)</f>
        <v>#N/A</v>
      </c>
      <c r="R83" s="122"/>
      <c r="S83" s="122"/>
      <c r="T83" s="122"/>
      <c r="U83" s="122"/>
      <c r="V83" s="122"/>
      <c r="W83" s="122"/>
      <c r="X83" s="122"/>
      <c r="Y83" s="61">
        <f t="shared" si="20"/>
        <v>0</v>
      </c>
    </row>
    <row r="84" spans="1:25" s="61" customFormat="1">
      <c r="A84" s="61" t="e">
        <f t="shared" si="21"/>
        <v>#N/A</v>
      </c>
      <c r="B84" s="121">
        <f t="shared" si="22"/>
        <v>0</v>
      </c>
      <c r="C84" s="117" t="e">
        <f>VLOOKUP(B84,映射表!A:C,3,0)</f>
        <v>#N/A</v>
      </c>
      <c r="D84" s="121">
        <f t="shared" si="23"/>
        <v>0</v>
      </c>
      <c r="E84" s="100">
        <f t="shared" si="24"/>
        <v>0</v>
      </c>
      <c r="F84" s="121">
        <f t="shared" si="25"/>
        <v>0</v>
      </c>
      <c r="G84" s="121">
        <f t="shared" si="26"/>
        <v>0</v>
      </c>
      <c r="H84" s="99" t="e">
        <f>VLOOKUP(C84,'B2B（ol)'!A:J,10,0)*D84</f>
        <v>#N/A</v>
      </c>
      <c r="I84" s="101">
        <f t="shared" si="27"/>
        <v>0</v>
      </c>
      <c r="J84" s="121">
        <f t="shared" si="28"/>
        <v>0</v>
      </c>
      <c r="K84" s="121" t="e">
        <f>VLOOKUP(C84,'B2B（ol)'!A:P,16,0)</f>
        <v>#N/A</v>
      </c>
      <c r="L84" s="117">
        <f t="shared" si="29"/>
        <v>0</v>
      </c>
      <c r="M84" s="114" t="e">
        <f>VLOOKUP(C84,'B2B（ol)'!A:K,11,0)</f>
        <v>#N/A</v>
      </c>
      <c r="N84" s="114" t="e">
        <f>VLOOKUP(B84,payments!E:AG,29,0)</f>
        <v>#N/A</v>
      </c>
      <c r="O84" s="114"/>
      <c r="P84" s="114"/>
      <c r="Q84" s="61" t="e">
        <f>VLOOKUP(R84,映射表!A:G,7,0)</f>
        <v>#N/A</v>
      </c>
      <c r="R84" s="122"/>
      <c r="S84" s="122"/>
      <c r="T84" s="122"/>
      <c r="U84" s="122"/>
      <c r="V84" s="122"/>
      <c r="W84" s="122"/>
      <c r="X84" s="122"/>
      <c r="Y84" s="61">
        <f t="shared" si="20"/>
        <v>0</v>
      </c>
    </row>
    <row r="85" spans="1:25" s="61" customFormat="1">
      <c r="A85" s="61" t="e">
        <f t="shared" si="21"/>
        <v>#N/A</v>
      </c>
      <c r="B85" s="121">
        <f t="shared" si="22"/>
        <v>0</v>
      </c>
      <c r="C85" s="117" t="e">
        <f>VLOOKUP(B85,映射表!A:C,3,0)</f>
        <v>#N/A</v>
      </c>
      <c r="D85" s="121">
        <f t="shared" si="23"/>
        <v>0</v>
      </c>
      <c r="E85" s="100">
        <f t="shared" si="24"/>
        <v>0</v>
      </c>
      <c r="F85" s="121">
        <f t="shared" si="25"/>
        <v>0</v>
      </c>
      <c r="G85" s="121">
        <f t="shared" si="26"/>
        <v>0</v>
      </c>
      <c r="H85" s="99" t="e">
        <f>VLOOKUP(C85,'B2B（ol)'!A:J,10,0)*D85</f>
        <v>#N/A</v>
      </c>
      <c r="I85" s="101">
        <f t="shared" si="27"/>
        <v>0</v>
      </c>
      <c r="J85" s="121">
        <f t="shared" si="28"/>
        <v>0</v>
      </c>
      <c r="K85" s="121" t="e">
        <f>VLOOKUP(C85,'B2B（ol)'!A:P,16,0)</f>
        <v>#N/A</v>
      </c>
      <c r="L85" s="117">
        <f t="shared" si="29"/>
        <v>0</v>
      </c>
      <c r="M85" s="114" t="e">
        <f>VLOOKUP(C85,'B2B（ol)'!A:K,11,0)</f>
        <v>#N/A</v>
      </c>
      <c r="N85" s="114" t="e">
        <f>VLOOKUP(B85,payments!E:AG,29,0)</f>
        <v>#N/A</v>
      </c>
      <c r="O85" s="114"/>
      <c r="P85" s="114"/>
      <c r="Q85" s="61" t="e">
        <f>VLOOKUP(R85,映射表!A:G,7,0)</f>
        <v>#N/A</v>
      </c>
      <c r="R85" s="122"/>
      <c r="S85" s="122"/>
      <c r="T85" s="122"/>
      <c r="U85" s="122"/>
      <c r="V85" s="122"/>
      <c r="W85" s="122"/>
      <c r="X85" s="122"/>
      <c r="Y85" s="61">
        <f t="shared" si="20"/>
        <v>0</v>
      </c>
    </row>
    <row r="86" spans="1:25" s="61" customFormat="1">
      <c r="A86" s="61" t="e">
        <f t="shared" si="21"/>
        <v>#N/A</v>
      </c>
      <c r="B86" s="121">
        <f t="shared" si="22"/>
        <v>0</v>
      </c>
      <c r="C86" s="117" t="e">
        <f>VLOOKUP(B86,映射表!A:C,3,0)</f>
        <v>#N/A</v>
      </c>
      <c r="D86" s="121">
        <f t="shared" si="23"/>
        <v>0</v>
      </c>
      <c r="E86" s="100">
        <f t="shared" si="24"/>
        <v>0</v>
      </c>
      <c r="F86" s="121">
        <f t="shared" si="25"/>
        <v>0</v>
      </c>
      <c r="G86" s="121">
        <f t="shared" si="26"/>
        <v>0</v>
      </c>
      <c r="H86" s="99" t="e">
        <f>VLOOKUP(C86,'B2B（ol)'!A:J,10,0)*D86</f>
        <v>#N/A</v>
      </c>
      <c r="I86" s="101">
        <f t="shared" si="27"/>
        <v>0</v>
      </c>
      <c r="J86" s="121">
        <f t="shared" si="28"/>
        <v>0</v>
      </c>
      <c r="K86" s="121" t="e">
        <f>VLOOKUP(C86,'B2B（ol)'!A:P,16,0)</f>
        <v>#N/A</v>
      </c>
      <c r="L86" s="117">
        <f t="shared" si="29"/>
        <v>0</v>
      </c>
      <c r="M86" s="114" t="e">
        <f>VLOOKUP(C86,'B2B（ol)'!A:K,11,0)</f>
        <v>#N/A</v>
      </c>
      <c r="N86" s="114" t="e">
        <f>VLOOKUP(B86,payments!E:AG,29,0)</f>
        <v>#N/A</v>
      </c>
      <c r="O86" s="114"/>
      <c r="P86" s="114"/>
      <c r="Q86" s="61" t="e">
        <f>VLOOKUP(R86,映射表!A:G,7,0)</f>
        <v>#N/A</v>
      </c>
      <c r="R86" s="122"/>
      <c r="S86" s="122"/>
      <c r="T86" s="122"/>
      <c r="U86" s="122"/>
      <c r="V86" s="122"/>
      <c r="W86" s="122"/>
      <c r="X86" s="122"/>
      <c r="Y86" s="61">
        <f t="shared" si="20"/>
        <v>0</v>
      </c>
    </row>
    <row r="87" spans="1:25" s="61" customFormat="1">
      <c r="A87" s="61" t="e">
        <f t="shared" si="21"/>
        <v>#N/A</v>
      </c>
      <c r="B87" s="121">
        <f t="shared" si="22"/>
        <v>0</v>
      </c>
      <c r="C87" s="117" t="e">
        <f>VLOOKUP(B87,映射表!A:C,3,0)</f>
        <v>#N/A</v>
      </c>
      <c r="D87" s="121">
        <f t="shared" si="23"/>
        <v>0</v>
      </c>
      <c r="E87" s="100">
        <f t="shared" si="24"/>
        <v>0</v>
      </c>
      <c r="F87" s="121">
        <f t="shared" si="25"/>
        <v>0</v>
      </c>
      <c r="G87" s="121">
        <f t="shared" si="26"/>
        <v>0</v>
      </c>
      <c r="H87" s="99" t="e">
        <f>VLOOKUP(C87,'B2B（ol)'!A:J,10,0)*D87</f>
        <v>#N/A</v>
      </c>
      <c r="I87" s="101">
        <f t="shared" si="27"/>
        <v>0</v>
      </c>
      <c r="J87" s="121">
        <f t="shared" si="28"/>
        <v>0</v>
      </c>
      <c r="K87" s="121" t="e">
        <f>VLOOKUP(C87,'B2B（ol)'!A:P,16,0)</f>
        <v>#N/A</v>
      </c>
      <c r="L87" s="117">
        <f t="shared" si="29"/>
        <v>0</v>
      </c>
      <c r="M87" s="114" t="e">
        <f>VLOOKUP(C87,'B2B（ol)'!A:K,11,0)</f>
        <v>#N/A</v>
      </c>
      <c r="N87" s="114" t="e">
        <f>VLOOKUP(B87,payments!E:AG,29,0)</f>
        <v>#N/A</v>
      </c>
      <c r="O87" s="114"/>
      <c r="P87" s="114"/>
      <c r="Q87" s="61" t="e">
        <f>VLOOKUP(R87,映射表!A:G,7,0)</f>
        <v>#N/A</v>
      </c>
      <c r="R87" s="122"/>
      <c r="S87" s="122"/>
      <c r="T87" s="122"/>
      <c r="U87" s="122"/>
      <c r="V87" s="122"/>
      <c r="W87" s="122"/>
      <c r="X87" s="122"/>
      <c r="Y87" s="61">
        <f t="shared" si="20"/>
        <v>0</v>
      </c>
    </row>
    <row r="88" spans="1:25" s="61" customFormat="1">
      <c r="A88" s="61" t="e">
        <f t="shared" si="21"/>
        <v>#N/A</v>
      </c>
      <c r="B88" s="121">
        <f t="shared" si="22"/>
        <v>0</v>
      </c>
      <c r="C88" s="117" t="e">
        <f>VLOOKUP(B88,映射表!A:C,3,0)</f>
        <v>#N/A</v>
      </c>
      <c r="D88" s="121">
        <f t="shared" si="23"/>
        <v>0</v>
      </c>
      <c r="E88" s="100">
        <f t="shared" si="24"/>
        <v>0</v>
      </c>
      <c r="F88" s="121">
        <f t="shared" si="25"/>
        <v>0</v>
      </c>
      <c r="G88" s="121">
        <f t="shared" si="26"/>
        <v>0</v>
      </c>
      <c r="H88" s="99" t="e">
        <f>VLOOKUP(C88,'B2B（ol)'!A:J,10,0)*D88</f>
        <v>#N/A</v>
      </c>
      <c r="I88" s="101">
        <f t="shared" si="27"/>
        <v>0</v>
      </c>
      <c r="J88" s="121">
        <f t="shared" si="28"/>
        <v>0</v>
      </c>
      <c r="K88" s="121" t="e">
        <f>VLOOKUP(C88,'B2B（ol)'!A:P,16,0)</f>
        <v>#N/A</v>
      </c>
      <c r="L88" s="117">
        <f t="shared" si="29"/>
        <v>0</v>
      </c>
      <c r="M88" s="114" t="e">
        <f>VLOOKUP(C88,'B2B（ol)'!A:K,11,0)</f>
        <v>#N/A</v>
      </c>
      <c r="N88" s="114" t="e">
        <f>VLOOKUP(B88,payments!E:AG,29,0)</f>
        <v>#N/A</v>
      </c>
      <c r="O88" s="114"/>
      <c r="P88" s="114"/>
      <c r="Q88" s="61" t="e">
        <f>VLOOKUP(R88,映射表!A:G,7,0)</f>
        <v>#N/A</v>
      </c>
      <c r="R88" s="122"/>
      <c r="S88" s="122"/>
      <c r="T88" s="122"/>
      <c r="U88" s="122"/>
      <c r="V88" s="122"/>
      <c r="W88" s="122"/>
      <c r="X88" s="122"/>
      <c r="Y88" s="61">
        <f t="shared" si="20"/>
        <v>0</v>
      </c>
    </row>
    <row r="89" spans="1:25" s="61" customFormat="1">
      <c r="A89" s="61" t="e">
        <f t="shared" si="21"/>
        <v>#N/A</v>
      </c>
      <c r="B89" s="121">
        <f t="shared" si="22"/>
        <v>0</v>
      </c>
      <c r="C89" s="117" t="e">
        <f>VLOOKUP(B89,映射表!A:C,3,0)</f>
        <v>#N/A</v>
      </c>
      <c r="D89" s="121">
        <f t="shared" si="23"/>
        <v>0</v>
      </c>
      <c r="E89" s="100">
        <f t="shared" si="24"/>
        <v>0</v>
      </c>
      <c r="F89" s="121">
        <f t="shared" si="25"/>
        <v>0</v>
      </c>
      <c r="G89" s="121">
        <f t="shared" si="26"/>
        <v>0</v>
      </c>
      <c r="H89" s="99" t="e">
        <f>VLOOKUP(C89,'B2B（ol)'!A:J,10,0)*D89</f>
        <v>#N/A</v>
      </c>
      <c r="I89" s="101">
        <f t="shared" si="27"/>
        <v>0</v>
      </c>
      <c r="J89" s="121">
        <f t="shared" si="28"/>
        <v>0</v>
      </c>
      <c r="K89" s="121" t="e">
        <f>VLOOKUP(C89,'B2B（ol)'!A:P,16,0)</f>
        <v>#N/A</v>
      </c>
      <c r="L89" s="117">
        <f t="shared" si="29"/>
        <v>0</v>
      </c>
      <c r="M89" s="114" t="e">
        <f>VLOOKUP(C89,'B2B（ol)'!A:K,11,0)</f>
        <v>#N/A</v>
      </c>
      <c r="N89" s="114" t="e">
        <f>VLOOKUP(B89,payments!E:AG,29,0)</f>
        <v>#N/A</v>
      </c>
      <c r="O89" s="114"/>
      <c r="P89" s="114"/>
      <c r="Q89" s="61" t="e">
        <f>VLOOKUP(R89,映射表!A:G,7,0)</f>
        <v>#N/A</v>
      </c>
      <c r="R89" s="122"/>
      <c r="S89" s="122"/>
      <c r="T89" s="122"/>
      <c r="U89" s="122"/>
      <c r="V89" s="122"/>
      <c r="W89" s="122"/>
      <c r="X89" s="122"/>
      <c r="Y89" s="61">
        <f t="shared" si="20"/>
        <v>0</v>
      </c>
    </row>
    <row r="90" spans="1:25" s="61" customFormat="1">
      <c r="A90" s="61" t="e">
        <f t="shared" si="21"/>
        <v>#N/A</v>
      </c>
      <c r="B90" s="121">
        <f t="shared" si="22"/>
        <v>0</v>
      </c>
      <c r="C90" s="117" t="e">
        <f>VLOOKUP(B90,映射表!A:C,3,0)</f>
        <v>#N/A</v>
      </c>
      <c r="D90" s="121">
        <f t="shared" si="23"/>
        <v>0</v>
      </c>
      <c r="E90" s="100">
        <f t="shared" si="24"/>
        <v>0</v>
      </c>
      <c r="F90" s="121">
        <f t="shared" si="25"/>
        <v>0</v>
      </c>
      <c r="G90" s="121">
        <f t="shared" si="26"/>
        <v>0</v>
      </c>
      <c r="H90" s="99" t="e">
        <f>VLOOKUP(C90,'B2B（ol)'!A:J,10,0)*D90</f>
        <v>#N/A</v>
      </c>
      <c r="I90" s="101">
        <f t="shared" si="27"/>
        <v>0</v>
      </c>
      <c r="J90" s="121">
        <f t="shared" si="28"/>
        <v>0</v>
      </c>
      <c r="K90" s="121" t="e">
        <f>VLOOKUP(C90,'B2B（ol)'!A:P,16,0)</f>
        <v>#N/A</v>
      </c>
      <c r="L90" s="117">
        <f t="shared" si="29"/>
        <v>0</v>
      </c>
      <c r="M90" s="114" t="e">
        <f>VLOOKUP(C90,'B2B（ol)'!A:K,11,0)</f>
        <v>#N/A</v>
      </c>
      <c r="N90" s="114" t="e">
        <f>VLOOKUP(B90,payments!E:AG,29,0)</f>
        <v>#N/A</v>
      </c>
      <c r="O90" s="114"/>
      <c r="P90" s="114"/>
      <c r="Q90" s="61" t="e">
        <f>VLOOKUP(R90,映射表!A:G,7,0)</f>
        <v>#N/A</v>
      </c>
      <c r="R90" s="122"/>
      <c r="S90" s="122"/>
      <c r="T90" s="122"/>
      <c r="U90" s="122"/>
      <c r="V90" s="122"/>
      <c r="W90" s="122"/>
      <c r="X90" s="122"/>
      <c r="Y90" s="61">
        <f t="shared" si="20"/>
        <v>0</v>
      </c>
    </row>
    <row r="91" spans="1:25" s="61" customFormat="1">
      <c r="A91" s="61" t="e">
        <f t="shared" si="21"/>
        <v>#N/A</v>
      </c>
      <c r="B91" s="121">
        <f t="shared" si="22"/>
        <v>0</v>
      </c>
      <c r="C91" s="117" t="e">
        <f>VLOOKUP(B91,映射表!A:C,3,0)</f>
        <v>#N/A</v>
      </c>
      <c r="D91" s="121">
        <f t="shared" si="23"/>
        <v>0</v>
      </c>
      <c r="E91" s="100">
        <f t="shared" si="24"/>
        <v>0</v>
      </c>
      <c r="F91" s="121">
        <f t="shared" si="25"/>
        <v>0</v>
      </c>
      <c r="G91" s="121">
        <f t="shared" si="26"/>
        <v>0</v>
      </c>
      <c r="H91" s="99" t="e">
        <f>VLOOKUP(C91,'B2B（ol)'!A:J,10,0)*D91</f>
        <v>#N/A</v>
      </c>
      <c r="I91" s="101">
        <f t="shared" si="27"/>
        <v>0</v>
      </c>
      <c r="J91" s="121">
        <f t="shared" si="28"/>
        <v>0</v>
      </c>
      <c r="K91" s="121" t="e">
        <f>VLOOKUP(C91,'B2B（ol)'!A:P,16,0)</f>
        <v>#N/A</v>
      </c>
      <c r="L91" s="117">
        <f t="shared" si="29"/>
        <v>0</v>
      </c>
      <c r="M91" s="114" t="e">
        <f>VLOOKUP(C91,'B2B（ol)'!A:K,11,0)</f>
        <v>#N/A</v>
      </c>
      <c r="N91" s="114" t="e">
        <f>VLOOKUP(B91,payments!E:AG,29,0)</f>
        <v>#N/A</v>
      </c>
      <c r="O91" s="114"/>
      <c r="P91" s="114"/>
      <c r="Q91" s="61" t="e">
        <f>VLOOKUP(R91,映射表!A:G,7,0)</f>
        <v>#N/A</v>
      </c>
      <c r="R91" s="122"/>
      <c r="S91" s="122"/>
      <c r="T91" s="122"/>
      <c r="U91" s="122"/>
      <c r="V91" s="122"/>
      <c r="W91" s="122"/>
      <c r="X91" s="122"/>
      <c r="Y91" s="61">
        <f t="shared" si="20"/>
        <v>0</v>
      </c>
    </row>
    <row r="92" spans="1:25" s="61" customFormat="1">
      <c r="A92" s="61" t="e">
        <f t="shared" si="21"/>
        <v>#N/A</v>
      </c>
      <c r="B92" s="121">
        <f t="shared" si="22"/>
        <v>0</v>
      </c>
      <c r="C92" s="117" t="e">
        <f>VLOOKUP(B92,映射表!A:C,3,0)</f>
        <v>#N/A</v>
      </c>
      <c r="D92" s="121">
        <f t="shared" si="23"/>
        <v>0</v>
      </c>
      <c r="E92" s="100">
        <f t="shared" si="24"/>
        <v>0</v>
      </c>
      <c r="F92" s="121">
        <f t="shared" si="25"/>
        <v>0</v>
      </c>
      <c r="G92" s="121">
        <f t="shared" si="26"/>
        <v>0</v>
      </c>
      <c r="H92" s="99" t="e">
        <f>VLOOKUP(C92,'B2B（ol)'!A:J,10,0)*D92</f>
        <v>#N/A</v>
      </c>
      <c r="I92" s="101">
        <f t="shared" si="27"/>
        <v>0</v>
      </c>
      <c r="J92" s="121">
        <f t="shared" si="28"/>
        <v>0</v>
      </c>
      <c r="K92" s="121" t="e">
        <f>VLOOKUP(C92,'B2B（ol)'!A:P,16,0)</f>
        <v>#N/A</v>
      </c>
      <c r="L92" s="117">
        <f t="shared" si="29"/>
        <v>0</v>
      </c>
      <c r="M92" s="114" t="e">
        <f>VLOOKUP(C92,'B2B（ol)'!A:K,11,0)</f>
        <v>#N/A</v>
      </c>
      <c r="N92" s="114" t="e">
        <f>VLOOKUP(B92,payments!E:AG,29,0)</f>
        <v>#N/A</v>
      </c>
      <c r="O92" s="114"/>
      <c r="P92" s="114"/>
      <c r="Q92" s="61" t="e">
        <f>VLOOKUP(R92,映射表!A:G,7,0)</f>
        <v>#N/A</v>
      </c>
      <c r="R92" s="122"/>
      <c r="S92" s="122"/>
      <c r="T92" s="122"/>
      <c r="U92" s="122"/>
      <c r="V92" s="122"/>
      <c r="W92" s="122"/>
      <c r="X92" s="122"/>
      <c r="Y92" s="61">
        <f t="shared" si="20"/>
        <v>0</v>
      </c>
    </row>
    <row r="93" spans="1:25" s="61" customFormat="1">
      <c r="A93" s="61" t="e">
        <f t="shared" si="21"/>
        <v>#N/A</v>
      </c>
      <c r="B93" s="121">
        <f t="shared" si="22"/>
        <v>0</v>
      </c>
      <c r="C93" s="117" t="e">
        <f>VLOOKUP(B93,映射表!A:C,3,0)</f>
        <v>#N/A</v>
      </c>
      <c r="D93" s="121">
        <f t="shared" si="23"/>
        <v>0</v>
      </c>
      <c r="E93" s="100">
        <f t="shared" si="24"/>
        <v>0</v>
      </c>
      <c r="F93" s="121">
        <f t="shared" si="25"/>
        <v>0</v>
      </c>
      <c r="G93" s="121">
        <f t="shared" si="26"/>
        <v>0</v>
      </c>
      <c r="H93" s="99" t="e">
        <f>VLOOKUP(C93,'B2B（ol)'!A:J,10,0)*D93</f>
        <v>#N/A</v>
      </c>
      <c r="I93" s="101">
        <f t="shared" si="27"/>
        <v>0</v>
      </c>
      <c r="J93" s="121">
        <f t="shared" si="28"/>
        <v>0</v>
      </c>
      <c r="K93" s="121" t="e">
        <f>VLOOKUP(C93,'B2B（ol)'!A:P,16,0)</f>
        <v>#N/A</v>
      </c>
      <c r="L93" s="117">
        <f t="shared" si="29"/>
        <v>0</v>
      </c>
      <c r="M93" s="114" t="e">
        <f>VLOOKUP(C93,'B2B（ol)'!A:K,11,0)</f>
        <v>#N/A</v>
      </c>
      <c r="N93" s="114" t="e">
        <f>VLOOKUP(B93,payments!E:AG,29,0)</f>
        <v>#N/A</v>
      </c>
      <c r="O93" s="114"/>
      <c r="P93" s="114"/>
      <c r="Q93" s="61" t="e">
        <f>VLOOKUP(R93,映射表!A:G,7,0)</f>
        <v>#N/A</v>
      </c>
      <c r="R93" s="122"/>
      <c r="S93" s="122"/>
      <c r="T93" s="122"/>
      <c r="U93" s="122"/>
      <c r="V93" s="122"/>
      <c r="W93" s="122"/>
      <c r="X93" s="122"/>
      <c r="Y93" s="61">
        <f t="shared" si="20"/>
        <v>0</v>
      </c>
    </row>
    <row r="94" spans="1:25" s="61" customFormat="1">
      <c r="A94" s="61" t="e">
        <f t="shared" si="21"/>
        <v>#N/A</v>
      </c>
      <c r="B94" s="121">
        <f t="shared" si="22"/>
        <v>0</v>
      </c>
      <c r="C94" s="117" t="e">
        <f>VLOOKUP(B94,映射表!A:C,3,0)</f>
        <v>#N/A</v>
      </c>
      <c r="D94" s="121">
        <f t="shared" si="23"/>
        <v>0</v>
      </c>
      <c r="E94" s="100">
        <f t="shared" si="24"/>
        <v>0</v>
      </c>
      <c r="F94" s="121">
        <f t="shared" si="25"/>
        <v>0</v>
      </c>
      <c r="G94" s="121">
        <f t="shared" si="26"/>
        <v>0</v>
      </c>
      <c r="H94" s="99" t="e">
        <f>VLOOKUP(C94,'B2B（ol)'!A:J,10,0)*D94</f>
        <v>#N/A</v>
      </c>
      <c r="I94" s="101">
        <f t="shared" si="27"/>
        <v>0</v>
      </c>
      <c r="J94" s="121">
        <f t="shared" si="28"/>
        <v>0</v>
      </c>
      <c r="K94" s="121" t="e">
        <f>VLOOKUP(C94,'B2B（ol)'!A:P,16,0)</f>
        <v>#N/A</v>
      </c>
      <c r="L94" s="117">
        <f t="shared" si="29"/>
        <v>0</v>
      </c>
      <c r="M94" s="114" t="e">
        <f>VLOOKUP(C94,'B2B（ol)'!A:K,11,0)</f>
        <v>#N/A</v>
      </c>
      <c r="N94" s="114" t="e">
        <f>VLOOKUP(B94,payments!E:AG,29,0)</f>
        <v>#N/A</v>
      </c>
      <c r="O94" s="114"/>
      <c r="P94" s="114"/>
      <c r="Q94" s="61" t="e">
        <f>VLOOKUP(R94,映射表!A:G,7,0)</f>
        <v>#N/A</v>
      </c>
      <c r="R94" s="122"/>
      <c r="S94" s="122"/>
      <c r="T94" s="122"/>
      <c r="U94" s="122"/>
      <c r="V94" s="122"/>
      <c r="W94" s="122"/>
      <c r="X94" s="122"/>
      <c r="Y94" s="61">
        <f t="shared" si="20"/>
        <v>0</v>
      </c>
    </row>
    <row r="95" spans="1:25" s="61" customFormat="1">
      <c r="A95" s="61" t="e">
        <f t="shared" si="21"/>
        <v>#N/A</v>
      </c>
      <c r="B95" s="121">
        <f t="shared" si="22"/>
        <v>0</v>
      </c>
      <c r="C95" s="117" t="e">
        <f>VLOOKUP(B95,映射表!A:C,3,0)</f>
        <v>#N/A</v>
      </c>
      <c r="D95" s="121">
        <f t="shared" si="23"/>
        <v>0</v>
      </c>
      <c r="E95" s="100">
        <f t="shared" si="24"/>
        <v>0</v>
      </c>
      <c r="F95" s="121">
        <f t="shared" si="25"/>
        <v>0</v>
      </c>
      <c r="G95" s="121">
        <f t="shared" si="26"/>
        <v>0</v>
      </c>
      <c r="H95" s="99" t="e">
        <f>VLOOKUP(C95,'B2B（ol)'!A:J,10,0)*D95</f>
        <v>#N/A</v>
      </c>
      <c r="I95" s="101">
        <f t="shared" si="27"/>
        <v>0</v>
      </c>
      <c r="J95" s="121">
        <f t="shared" si="28"/>
        <v>0</v>
      </c>
      <c r="K95" s="121" t="e">
        <f>VLOOKUP(C95,'B2B（ol)'!A:P,16,0)</f>
        <v>#N/A</v>
      </c>
      <c r="L95" s="117">
        <f t="shared" si="29"/>
        <v>0</v>
      </c>
      <c r="M95" s="114" t="e">
        <f>VLOOKUP(C95,'B2B（ol)'!A:K,11,0)</f>
        <v>#N/A</v>
      </c>
      <c r="N95" s="114" t="e">
        <f>VLOOKUP(B95,payments!E:AG,29,0)</f>
        <v>#N/A</v>
      </c>
      <c r="O95" s="114"/>
      <c r="P95" s="114"/>
      <c r="Q95" s="61" t="e">
        <f>VLOOKUP(R95,映射表!A:G,7,0)</f>
        <v>#N/A</v>
      </c>
      <c r="R95" s="122"/>
      <c r="S95" s="122"/>
      <c r="T95" s="122"/>
      <c r="U95" s="122"/>
      <c r="V95" s="122"/>
      <c r="W95" s="122"/>
      <c r="X95" s="122"/>
      <c r="Y95" s="61">
        <f t="shared" si="20"/>
        <v>0</v>
      </c>
    </row>
    <row r="96" spans="1:25" s="61" customFormat="1">
      <c r="A96" s="61" t="e">
        <f t="shared" si="21"/>
        <v>#N/A</v>
      </c>
      <c r="B96" s="121">
        <f t="shared" si="22"/>
        <v>0</v>
      </c>
      <c r="C96" s="117" t="e">
        <f>VLOOKUP(B96,映射表!A:C,3,0)</f>
        <v>#N/A</v>
      </c>
      <c r="D96" s="121">
        <f t="shared" si="23"/>
        <v>0</v>
      </c>
      <c r="E96" s="100">
        <f t="shared" si="24"/>
        <v>0</v>
      </c>
      <c r="F96" s="121">
        <f t="shared" si="25"/>
        <v>0</v>
      </c>
      <c r="G96" s="121">
        <f t="shared" si="26"/>
        <v>0</v>
      </c>
      <c r="H96" s="99" t="e">
        <f>VLOOKUP(C96,'B2B（ol)'!A:J,10,0)*D96</f>
        <v>#N/A</v>
      </c>
      <c r="I96" s="101">
        <f t="shared" si="27"/>
        <v>0</v>
      </c>
      <c r="J96" s="121">
        <f t="shared" si="28"/>
        <v>0</v>
      </c>
      <c r="K96" s="121" t="e">
        <f>VLOOKUP(C96,'B2B（ol)'!A:P,16,0)</f>
        <v>#N/A</v>
      </c>
      <c r="L96" s="117">
        <f t="shared" si="29"/>
        <v>0</v>
      </c>
      <c r="M96" s="114" t="e">
        <f>VLOOKUP(C96,'B2B（ol)'!A:K,11,0)</f>
        <v>#N/A</v>
      </c>
      <c r="N96" s="114" t="e">
        <f>VLOOKUP(B96,payments!E:AG,29,0)</f>
        <v>#N/A</v>
      </c>
      <c r="O96" s="114"/>
      <c r="P96" s="114"/>
      <c r="Q96" s="61" t="e">
        <f>VLOOKUP(R96,映射表!A:G,7,0)</f>
        <v>#N/A</v>
      </c>
      <c r="R96" s="122"/>
      <c r="S96" s="122"/>
      <c r="T96" s="122"/>
      <c r="U96" s="122"/>
      <c r="V96" s="122"/>
      <c r="W96" s="122"/>
      <c r="X96" s="122"/>
      <c r="Y96" s="61">
        <f t="shared" si="20"/>
        <v>0</v>
      </c>
    </row>
    <row r="97" spans="1:25" s="61" customFormat="1">
      <c r="A97" s="61" t="e">
        <f t="shared" si="21"/>
        <v>#N/A</v>
      </c>
      <c r="B97" s="121">
        <f t="shared" si="22"/>
        <v>0</v>
      </c>
      <c r="C97" s="117" t="e">
        <f>VLOOKUP(B97,映射表!A:C,3,0)</f>
        <v>#N/A</v>
      </c>
      <c r="D97" s="121">
        <f t="shared" si="23"/>
        <v>0</v>
      </c>
      <c r="E97" s="100">
        <f t="shared" si="24"/>
        <v>0</v>
      </c>
      <c r="F97" s="121">
        <f t="shared" si="25"/>
        <v>0</v>
      </c>
      <c r="G97" s="121">
        <f t="shared" si="26"/>
        <v>0</v>
      </c>
      <c r="H97" s="99" t="e">
        <f>VLOOKUP(C97,'B2B（ol)'!A:J,10,0)*D97</f>
        <v>#N/A</v>
      </c>
      <c r="I97" s="101">
        <f t="shared" si="27"/>
        <v>0</v>
      </c>
      <c r="J97" s="121">
        <f t="shared" si="28"/>
        <v>0</v>
      </c>
      <c r="K97" s="121" t="e">
        <f>VLOOKUP(C97,'B2B（ol)'!A:P,16,0)</f>
        <v>#N/A</v>
      </c>
      <c r="L97" s="117">
        <f t="shared" si="29"/>
        <v>0</v>
      </c>
      <c r="M97" s="114" t="e">
        <f>VLOOKUP(C97,'B2B（ol)'!A:K,11,0)</f>
        <v>#N/A</v>
      </c>
      <c r="N97" s="114" t="e">
        <f>VLOOKUP(B97,payments!E:AG,29,0)</f>
        <v>#N/A</v>
      </c>
      <c r="O97" s="114"/>
      <c r="P97" s="114"/>
      <c r="Q97" s="61" t="e">
        <f>VLOOKUP(R97,映射表!A:G,7,0)</f>
        <v>#N/A</v>
      </c>
      <c r="R97" s="122"/>
      <c r="S97" s="122"/>
      <c r="T97" s="122"/>
      <c r="U97" s="122"/>
      <c r="V97" s="122"/>
      <c r="W97" s="122"/>
      <c r="X97" s="122"/>
      <c r="Y97" s="61">
        <f t="shared" si="20"/>
        <v>0</v>
      </c>
    </row>
    <row r="98" spans="1:25" s="61" customFormat="1">
      <c r="A98" s="61" t="e">
        <f t="shared" si="21"/>
        <v>#N/A</v>
      </c>
      <c r="B98" s="121">
        <f t="shared" si="22"/>
        <v>0</v>
      </c>
      <c r="C98" s="117" t="e">
        <f>VLOOKUP(B98,映射表!A:C,3,0)</f>
        <v>#N/A</v>
      </c>
      <c r="D98" s="121">
        <f t="shared" si="23"/>
        <v>0</v>
      </c>
      <c r="E98" s="100">
        <f t="shared" si="24"/>
        <v>0</v>
      </c>
      <c r="F98" s="121">
        <f t="shared" si="25"/>
        <v>0</v>
      </c>
      <c r="G98" s="121">
        <f t="shared" si="26"/>
        <v>0</v>
      </c>
      <c r="H98" s="99" t="e">
        <f>VLOOKUP(C98,'B2B（ol)'!A:J,10,0)*D98</f>
        <v>#N/A</v>
      </c>
      <c r="I98" s="101">
        <f t="shared" si="27"/>
        <v>0</v>
      </c>
      <c r="J98" s="121">
        <f t="shared" si="28"/>
        <v>0</v>
      </c>
      <c r="K98" s="121" t="e">
        <f>VLOOKUP(C98,'B2B（ol)'!A:P,16,0)</f>
        <v>#N/A</v>
      </c>
      <c r="L98" s="117">
        <f t="shared" si="29"/>
        <v>0</v>
      </c>
      <c r="M98" s="114" t="e">
        <f>VLOOKUP(C98,'B2B（ol)'!A:K,11,0)</f>
        <v>#N/A</v>
      </c>
      <c r="N98" s="114" t="e">
        <f>VLOOKUP(B98,payments!E:AG,29,0)</f>
        <v>#N/A</v>
      </c>
      <c r="O98" s="114"/>
      <c r="P98" s="114"/>
      <c r="Q98" s="61" t="e">
        <f>VLOOKUP(R98,映射表!A:G,7,0)</f>
        <v>#N/A</v>
      </c>
      <c r="R98" s="122"/>
      <c r="S98" s="122"/>
      <c r="T98" s="122"/>
      <c r="U98" s="122"/>
      <c r="V98" s="122"/>
      <c r="W98" s="122"/>
      <c r="X98" s="122"/>
      <c r="Y98" s="61">
        <f t="shared" si="20"/>
        <v>0</v>
      </c>
    </row>
    <row r="99" spans="1:25" s="61" customFormat="1">
      <c r="A99" s="61" t="e">
        <f t="shared" si="21"/>
        <v>#N/A</v>
      </c>
      <c r="B99" s="121">
        <f t="shared" si="22"/>
        <v>0</v>
      </c>
      <c r="C99" s="117" t="e">
        <f>VLOOKUP(B99,映射表!A:C,3,0)</f>
        <v>#N/A</v>
      </c>
      <c r="D99" s="121">
        <f t="shared" si="23"/>
        <v>0</v>
      </c>
      <c r="E99" s="100">
        <f t="shared" si="24"/>
        <v>0</v>
      </c>
      <c r="F99" s="121">
        <f t="shared" si="25"/>
        <v>0</v>
      </c>
      <c r="G99" s="121">
        <f t="shared" si="26"/>
        <v>0</v>
      </c>
      <c r="H99" s="99" t="e">
        <f>VLOOKUP(C99,'B2B（ol)'!A:J,10,0)*D99</f>
        <v>#N/A</v>
      </c>
      <c r="I99" s="101">
        <f t="shared" si="27"/>
        <v>0</v>
      </c>
      <c r="J99" s="121">
        <f t="shared" si="28"/>
        <v>0</v>
      </c>
      <c r="K99" s="121" t="e">
        <f>VLOOKUP(C99,'B2B（ol)'!A:P,16,0)</f>
        <v>#N/A</v>
      </c>
      <c r="L99" s="117">
        <f t="shared" si="29"/>
        <v>0</v>
      </c>
      <c r="M99" s="114" t="e">
        <f>VLOOKUP(C99,'B2B（ol)'!A:K,11,0)</f>
        <v>#N/A</v>
      </c>
      <c r="N99" s="114" t="e">
        <f>VLOOKUP(B99,payments!E:AG,29,0)</f>
        <v>#N/A</v>
      </c>
      <c r="O99" s="114"/>
      <c r="P99" s="114"/>
      <c r="Q99" s="61" t="e">
        <f>VLOOKUP(R99,映射表!A:G,7,0)</f>
        <v>#N/A</v>
      </c>
      <c r="R99" s="122"/>
      <c r="S99" s="122"/>
      <c r="T99" s="122"/>
      <c r="U99" s="122"/>
      <c r="V99" s="122"/>
      <c r="W99" s="122"/>
      <c r="X99" s="122"/>
      <c r="Y99" s="61">
        <f t="shared" si="20"/>
        <v>0</v>
      </c>
    </row>
    <row r="100" spans="1:25" s="61" customFormat="1">
      <c r="A100" s="61" t="e">
        <f t="shared" si="21"/>
        <v>#N/A</v>
      </c>
      <c r="B100" s="121">
        <f t="shared" si="22"/>
        <v>0</v>
      </c>
      <c r="C100" s="117" t="e">
        <f>VLOOKUP(B100,映射表!A:C,3,0)</f>
        <v>#N/A</v>
      </c>
      <c r="D100" s="121">
        <f t="shared" si="23"/>
        <v>0</v>
      </c>
      <c r="E100" s="100">
        <f t="shared" si="24"/>
        <v>0</v>
      </c>
      <c r="F100" s="121">
        <f t="shared" si="25"/>
        <v>0</v>
      </c>
      <c r="G100" s="121">
        <f t="shared" si="26"/>
        <v>0</v>
      </c>
      <c r="H100" s="99" t="e">
        <f>VLOOKUP(C100,'B2B（ol)'!A:J,10,0)*D100</f>
        <v>#N/A</v>
      </c>
      <c r="I100" s="101">
        <f t="shared" si="27"/>
        <v>0</v>
      </c>
      <c r="J100" s="121">
        <f t="shared" si="28"/>
        <v>0</v>
      </c>
      <c r="K100" s="121" t="e">
        <f>VLOOKUP(C100,'B2B（ol)'!A:P,16,0)</f>
        <v>#N/A</v>
      </c>
      <c r="L100" s="117">
        <f t="shared" si="29"/>
        <v>0</v>
      </c>
      <c r="M100" s="114" t="e">
        <f>VLOOKUP(C100,'B2B（ol)'!A:K,11,0)</f>
        <v>#N/A</v>
      </c>
      <c r="N100" s="114" t="e">
        <f>VLOOKUP(B100,payments!E:AG,29,0)</f>
        <v>#N/A</v>
      </c>
      <c r="O100" s="114"/>
      <c r="P100" s="114"/>
      <c r="Q100" s="61" t="e">
        <f>VLOOKUP(R100,映射表!A:G,7,0)</f>
        <v>#N/A</v>
      </c>
      <c r="R100" s="122"/>
      <c r="S100" s="122"/>
      <c r="T100" s="122"/>
      <c r="U100" s="122"/>
      <c r="V100" s="122"/>
      <c r="W100" s="122"/>
      <c r="X100" s="122"/>
      <c r="Y100" s="61">
        <f t="shared" si="20"/>
        <v>0</v>
      </c>
    </row>
    <row r="101" spans="1:25" s="61" customFormat="1">
      <c r="A101" s="61" t="e">
        <f t="shared" si="21"/>
        <v>#N/A</v>
      </c>
      <c r="B101" s="121">
        <f t="shared" si="22"/>
        <v>0</v>
      </c>
      <c r="C101" s="117" t="e">
        <f>VLOOKUP(B101,映射表!A:C,3,0)</f>
        <v>#N/A</v>
      </c>
      <c r="D101" s="121">
        <f t="shared" si="23"/>
        <v>0</v>
      </c>
      <c r="E101" s="100">
        <f t="shared" si="24"/>
        <v>0</v>
      </c>
      <c r="F101" s="121">
        <f t="shared" si="25"/>
        <v>0</v>
      </c>
      <c r="G101" s="121">
        <f t="shared" si="26"/>
        <v>0</v>
      </c>
      <c r="H101" s="99" t="e">
        <f>VLOOKUP(C101,'B2B（ol)'!A:J,10,0)*D101</f>
        <v>#N/A</v>
      </c>
      <c r="I101" s="101">
        <f t="shared" si="27"/>
        <v>0</v>
      </c>
      <c r="J101" s="121">
        <f t="shared" si="28"/>
        <v>0</v>
      </c>
      <c r="K101" s="121" t="e">
        <f>VLOOKUP(C101,'B2B（ol)'!A:P,16,0)</f>
        <v>#N/A</v>
      </c>
      <c r="L101" s="117">
        <f t="shared" si="29"/>
        <v>0</v>
      </c>
      <c r="M101" s="114" t="e">
        <f>VLOOKUP(C101,'B2B（ol)'!A:K,11,0)</f>
        <v>#N/A</v>
      </c>
      <c r="N101" s="114" t="e">
        <f>VLOOKUP(B101,payments!E:AG,29,0)</f>
        <v>#N/A</v>
      </c>
      <c r="O101" s="114"/>
      <c r="P101" s="114"/>
      <c r="Q101" s="61" t="e">
        <f>VLOOKUP(R101,映射表!A:G,7,0)</f>
        <v>#N/A</v>
      </c>
      <c r="R101" s="122"/>
      <c r="S101" s="122"/>
      <c r="T101" s="122"/>
      <c r="U101" s="122"/>
      <c r="V101" s="122"/>
      <c r="W101" s="122"/>
      <c r="X101" s="122"/>
      <c r="Y101" s="61">
        <f t="shared" si="20"/>
        <v>0</v>
      </c>
    </row>
    <row r="102" spans="1:25" s="61" customFormat="1">
      <c r="A102" s="61" t="e">
        <f t="shared" si="21"/>
        <v>#N/A</v>
      </c>
      <c r="B102" s="121">
        <f t="shared" si="22"/>
        <v>0</v>
      </c>
      <c r="C102" s="117" t="e">
        <f>VLOOKUP(B102,映射表!A:C,3,0)</f>
        <v>#N/A</v>
      </c>
      <c r="D102" s="121">
        <f t="shared" si="23"/>
        <v>0</v>
      </c>
      <c r="E102" s="100">
        <f t="shared" si="24"/>
        <v>0</v>
      </c>
      <c r="F102" s="121">
        <f t="shared" si="25"/>
        <v>0</v>
      </c>
      <c r="G102" s="121">
        <f t="shared" si="26"/>
        <v>0</v>
      </c>
      <c r="H102" s="99" t="e">
        <f>VLOOKUP(C102,'B2B（ol)'!A:J,10,0)*D102</f>
        <v>#N/A</v>
      </c>
      <c r="I102" s="101">
        <f t="shared" si="27"/>
        <v>0</v>
      </c>
      <c r="J102" s="121">
        <f t="shared" si="28"/>
        <v>0</v>
      </c>
      <c r="K102" s="121" t="e">
        <f>VLOOKUP(C102,'B2B（ol)'!A:P,16,0)</f>
        <v>#N/A</v>
      </c>
      <c r="L102" s="117">
        <f t="shared" si="29"/>
        <v>0</v>
      </c>
      <c r="M102" s="114" t="e">
        <f>VLOOKUP(C102,'B2B（ol)'!A:K,11,0)</f>
        <v>#N/A</v>
      </c>
      <c r="N102" s="114" t="e">
        <f>VLOOKUP(B102,payments!E:AG,29,0)</f>
        <v>#N/A</v>
      </c>
      <c r="O102" s="114"/>
      <c r="P102" s="114"/>
      <c r="Q102" s="61" t="e">
        <f>VLOOKUP(R102,映射表!A:G,7,0)</f>
        <v>#N/A</v>
      </c>
      <c r="R102" s="122"/>
      <c r="S102" s="122"/>
      <c r="T102" s="122"/>
      <c r="U102" s="122"/>
      <c r="V102" s="122"/>
      <c r="W102" s="122"/>
      <c r="X102" s="122"/>
      <c r="Y102" s="61">
        <f t="shared" si="20"/>
        <v>0</v>
      </c>
    </row>
    <row r="103" spans="1:25" s="61" customFormat="1">
      <c r="A103" s="61" t="e">
        <f t="shared" si="21"/>
        <v>#N/A</v>
      </c>
      <c r="B103" s="121">
        <f t="shared" si="22"/>
        <v>0</v>
      </c>
      <c r="C103" s="117" t="e">
        <f>VLOOKUP(B103,映射表!A:C,3,0)</f>
        <v>#N/A</v>
      </c>
      <c r="D103" s="121">
        <f t="shared" si="23"/>
        <v>0</v>
      </c>
      <c r="E103" s="100">
        <f t="shared" si="24"/>
        <v>0</v>
      </c>
      <c r="F103" s="121">
        <f t="shared" si="25"/>
        <v>0</v>
      </c>
      <c r="G103" s="121">
        <f t="shared" si="26"/>
        <v>0</v>
      </c>
      <c r="H103" s="99" t="e">
        <f>VLOOKUP(C103,'B2B（ol)'!A:J,10,0)*D103</f>
        <v>#N/A</v>
      </c>
      <c r="I103" s="101">
        <f t="shared" si="27"/>
        <v>0</v>
      </c>
      <c r="J103" s="121">
        <f t="shared" si="28"/>
        <v>0</v>
      </c>
      <c r="K103" s="121" t="e">
        <f>VLOOKUP(C103,'B2B（ol)'!A:P,16,0)</f>
        <v>#N/A</v>
      </c>
      <c r="L103" s="117">
        <f t="shared" si="29"/>
        <v>0</v>
      </c>
      <c r="M103" s="114" t="e">
        <f>VLOOKUP(C103,'B2B（ol)'!A:K,11,0)</f>
        <v>#N/A</v>
      </c>
      <c r="N103" s="114" t="e">
        <f>VLOOKUP(B103,payments!E:AG,29,0)</f>
        <v>#N/A</v>
      </c>
      <c r="O103" s="114"/>
      <c r="P103" s="114"/>
      <c r="Q103" s="61" t="e">
        <f>VLOOKUP(R103,映射表!A:G,7,0)</f>
        <v>#N/A</v>
      </c>
      <c r="R103" s="122"/>
      <c r="S103" s="122"/>
      <c r="T103" s="122"/>
      <c r="U103" s="122"/>
      <c r="V103" s="122"/>
      <c r="W103" s="122"/>
      <c r="X103" s="122"/>
      <c r="Y103" s="61">
        <f t="shared" si="20"/>
        <v>0</v>
      </c>
    </row>
    <row r="104" spans="1:25" s="61" customFormat="1" ht="15" customHeight="1">
      <c r="A104" s="61" t="e">
        <f t="shared" si="21"/>
        <v>#N/A</v>
      </c>
      <c r="B104" s="121">
        <f t="shared" si="22"/>
        <v>0</v>
      </c>
      <c r="C104" s="117" t="e">
        <f>VLOOKUP(B104,映射表!A:C,3,0)</f>
        <v>#N/A</v>
      </c>
      <c r="D104" s="121">
        <f t="shared" si="23"/>
        <v>0</v>
      </c>
      <c r="E104" s="100">
        <f t="shared" si="24"/>
        <v>0</v>
      </c>
      <c r="F104" s="121">
        <f t="shared" si="25"/>
        <v>0</v>
      </c>
      <c r="G104" s="121">
        <f t="shared" si="26"/>
        <v>0</v>
      </c>
      <c r="H104" s="99" t="e">
        <f>VLOOKUP(C104,'B2B（ol)'!A:J,10,0)*D104</f>
        <v>#N/A</v>
      </c>
      <c r="I104" s="101">
        <f t="shared" si="27"/>
        <v>0</v>
      </c>
      <c r="J104" s="121">
        <f t="shared" si="28"/>
        <v>0</v>
      </c>
      <c r="K104" s="121" t="e">
        <f>VLOOKUP(C104,'B2B（ol)'!A:P,16,0)</f>
        <v>#N/A</v>
      </c>
      <c r="L104" s="117">
        <f t="shared" si="29"/>
        <v>0</v>
      </c>
      <c r="M104" s="114" t="e">
        <f>VLOOKUP(C104,'B2B（ol)'!A:K,11,0)</f>
        <v>#N/A</v>
      </c>
      <c r="N104" s="114" t="e">
        <f>VLOOKUP(B104,payments!E:AG,29,0)</f>
        <v>#N/A</v>
      </c>
      <c r="O104" s="114"/>
      <c r="P104" s="114"/>
      <c r="Q104" s="61" t="e">
        <f>VLOOKUP(R104,映射表!A:G,7,0)</f>
        <v>#N/A</v>
      </c>
      <c r="R104" s="122"/>
      <c r="S104" s="122"/>
      <c r="T104" s="122"/>
      <c r="U104" s="122"/>
      <c r="V104" s="122"/>
      <c r="W104" s="122"/>
      <c r="X104" s="122"/>
      <c r="Y104" s="61">
        <f t="shared" si="20"/>
        <v>0</v>
      </c>
    </row>
    <row r="105" spans="1:25" s="61" customFormat="1">
      <c r="A105" s="61" t="e">
        <f t="shared" si="21"/>
        <v>#N/A</v>
      </c>
      <c r="B105" s="121">
        <f t="shared" si="22"/>
        <v>0</v>
      </c>
      <c r="C105" s="117" t="e">
        <f>VLOOKUP(B105,映射表!A:C,3,0)</f>
        <v>#N/A</v>
      </c>
      <c r="D105" s="121">
        <f t="shared" si="23"/>
        <v>0</v>
      </c>
      <c r="E105" s="100">
        <f t="shared" si="24"/>
        <v>0</v>
      </c>
      <c r="F105" s="121">
        <f t="shared" si="25"/>
        <v>0</v>
      </c>
      <c r="G105" s="121">
        <f t="shared" si="26"/>
        <v>0</v>
      </c>
      <c r="H105" s="99" t="e">
        <f>VLOOKUP(C105,'B2B（ol)'!A:J,10,0)*D105</f>
        <v>#N/A</v>
      </c>
      <c r="I105" s="101">
        <f t="shared" si="27"/>
        <v>0</v>
      </c>
      <c r="J105" s="121">
        <f t="shared" si="28"/>
        <v>0</v>
      </c>
      <c r="K105" s="121" t="e">
        <f>VLOOKUP(C105,'B2B（ol)'!A:P,16,0)</f>
        <v>#N/A</v>
      </c>
      <c r="L105" s="117">
        <f t="shared" si="29"/>
        <v>0</v>
      </c>
      <c r="M105" s="114" t="e">
        <f>VLOOKUP(C105,'B2B（ol)'!A:K,11,0)</f>
        <v>#N/A</v>
      </c>
      <c r="N105" s="114" t="e">
        <f>VLOOKUP(B105,payments!E:AG,29,0)</f>
        <v>#N/A</v>
      </c>
      <c r="O105" s="114"/>
      <c r="P105" s="114"/>
      <c r="Q105" s="61" t="e">
        <f>VLOOKUP(R105,映射表!A:G,7,0)</f>
        <v>#N/A</v>
      </c>
      <c r="R105" s="122"/>
      <c r="S105" s="122"/>
      <c r="T105" s="122"/>
      <c r="U105" s="122"/>
      <c r="V105" s="122"/>
      <c r="W105" s="122"/>
      <c r="X105" s="122"/>
      <c r="Y105" s="61">
        <f t="shared" si="20"/>
        <v>0</v>
      </c>
    </row>
    <row r="106" spans="1:25" s="61" customFormat="1">
      <c r="A106" s="61" t="e">
        <f t="shared" si="21"/>
        <v>#N/A</v>
      </c>
      <c r="B106" s="121">
        <f t="shared" si="22"/>
        <v>0</v>
      </c>
      <c r="C106" s="117" t="e">
        <f>VLOOKUP(B106,映射表!A:C,3,0)</f>
        <v>#N/A</v>
      </c>
      <c r="D106" s="121">
        <f t="shared" si="23"/>
        <v>0</v>
      </c>
      <c r="E106" s="100">
        <f t="shared" si="24"/>
        <v>0</v>
      </c>
      <c r="F106" s="121">
        <f t="shared" si="25"/>
        <v>0</v>
      </c>
      <c r="G106" s="121">
        <f t="shared" si="26"/>
        <v>0</v>
      </c>
      <c r="H106" s="99" t="e">
        <f>VLOOKUP(C106,'B2B（ol)'!A:J,10,0)*D106</f>
        <v>#N/A</v>
      </c>
      <c r="I106" s="101">
        <f t="shared" si="27"/>
        <v>0</v>
      </c>
      <c r="J106" s="121">
        <f t="shared" si="28"/>
        <v>0</v>
      </c>
      <c r="K106" s="121" t="e">
        <f>VLOOKUP(C106,'B2B（ol)'!A:P,16,0)</f>
        <v>#N/A</v>
      </c>
      <c r="L106" s="117">
        <f t="shared" si="29"/>
        <v>0</v>
      </c>
      <c r="M106" s="114" t="e">
        <f>VLOOKUP(C106,'B2B（ol)'!A:K,11,0)</f>
        <v>#N/A</v>
      </c>
      <c r="N106" s="114" t="e">
        <f>VLOOKUP(B106,payments!E:AG,29,0)</f>
        <v>#N/A</v>
      </c>
      <c r="O106" s="114"/>
      <c r="P106" s="114"/>
      <c r="Q106" s="61" t="e">
        <f>VLOOKUP(R106,映射表!A:G,7,0)</f>
        <v>#N/A</v>
      </c>
      <c r="R106" s="122"/>
      <c r="S106" s="122"/>
      <c r="T106" s="122"/>
      <c r="U106" s="122"/>
      <c r="V106" s="122"/>
      <c r="W106" s="122"/>
      <c r="X106" s="122"/>
      <c r="Y106" s="61">
        <f t="shared" si="20"/>
        <v>0</v>
      </c>
    </row>
    <row r="107" spans="1:25" s="61" customFormat="1">
      <c r="A107" s="61" t="e">
        <f t="shared" si="21"/>
        <v>#N/A</v>
      </c>
      <c r="B107" s="121">
        <f t="shared" si="22"/>
        <v>0</v>
      </c>
      <c r="C107" s="117" t="e">
        <f>VLOOKUP(B107,映射表!A:C,3,0)</f>
        <v>#N/A</v>
      </c>
      <c r="D107" s="121">
        <f t="shared" si="23"/>
        <v>0</v>
      </c>
      <c r="E107" s="100">
        <f t="shared" si="24"/>
        <v>0</v>
      </c>
      <c r="F107" s="121">
        <f t="shared" si="25"/>
        <v>0</v>
      </c>
      <c r="G107" s="121">
        <f t="shared" si="26"/>
        <v>0</v>
      </c>
      <c r="H107" s="99" t="e">
        <f>VLOOKUP(C107,'B2B（ol)'!A:J,10,0)*D107</f>
        <v>#N/A</v>
      </c>
      <c r="I107" s="101">
        <f t="shared" si="27"/>
        <v>0</v>
      </c>
      <c r="J107" s="121">
        <f t="shared" si="28"/>
        <v>0</v>
      </c>
      <c r="K107" s="121" t="e">
        <f>VLOOKUP(C107,'B2B（ol)'!A:P,16,0)</f>
        <v>#N/A</v>
      </c>
      <c r="L107" s="117">
        <f t="shared" si="29"/>
        <v>0</v>
      </c>
      <c r="M107" s="114" t="e">
        <f>VLOOKUP(C107,'B2B（ol)'!A:K,11,0)</f>
        <v>#N/A</v>
      </c>
      <c r="N107" s="114" t="e">
        <f>VLOOKUP(B107,payments!E:AG,29,0)</f>
        <v>#N/A</v>
      </c>
      <c r="O107" s="114"/>
      <c r="P107" s="114"/>
      <c r="Q107" s="61" t="e">
        <f>VLOOKUP(R107,映射表!A:G,7,0)</f>
        <v>#N/A</v>
      </c>
      <c r="R107" s="122"/>
      <c r="S107" s="122"/>
      <c r="T107" s="122"/>
      <c r="U107" s="122"/>
      <c r="V107" s="122"/>
      <c r="W107" s="122"/>
      <c r="X107" s="122"/>
      <c r="Y107" s="61">
        <f t="shared" si="20"/>
        <v>0</v>
      </c>
    </row>
    <row r="108" spans="1:25" s="61" customFormat="1">
      <c r="A108" s="61" t="e">
        <f t="shared" si="21"/>
        <v>#N/A</v>
      </c>
      <c r="B108" s="121">
        <f t="shared" si="22"/>
        <v>0</v>
      </c>
      <c r="C108" s="117" t="e">
        <f>VLOOKUP(B108,映射表!A:C,3,0)</f>
        <v>#N/A</v>
      </c>
      <c r="D108" s="121">
        <f t="shared" si="23"/>
        <v>0</v>
      </c>
      <c r="E108" s="100">
        <f t="shared" si="24"/>
        <v>0</v>
      </c>
      <c r="F108" s="121">
        <f t="shared" si="25"/>
        <v>0</v>
      </c>
      <c r="G108" s="121">
        <f t="shared" si="26"/>
        <v>0</v>
      </c>
      <c r="H108" s="99" t="e">
        <f>VLOOKUP(C108,'B2B（ol)'!A:J,10,0)*D108</f>
        <v>#N/A</v>
      </c>
      <c r="I108" s="101">
        <f t="shared" si="27"/>
        <v>0</v>
      </c>
      <c r="J108" s="121">
        <f t="shared" si="28"/>
        <v>0</v>
      </c>
      <c r="K108" s="121" t="e">
        <f>VLOOKUP(C108,'B2B（ol)'!A:P,16,0)</f>
        <v>#N/A</v>
      </c>
      <c r="L108" s="117">
        <f t="shared" si="29"/>
        <v>0</v>
      </c>
      <c r="M108" s="114" t="e">
        <f>VLOOKUP(C108,'B2B（ol)'!A:K,11,0)</f>
        <v>#N/A</v>
      </c>
      <c r="N108" s="114" t="e">
        <f>VLOOKUP(B108,payments!E:AG,29,0)</f>
        <v>#N/A</v>
      </c>
      <c r="O108" s="114"/>
      <c r="P108" s="114"/>
      <c r="Q108" s="61" t="e">
        <f>VLOOKUP(R108,映射表!A:G,7,0)</f>
        <v>#N/A</v>
      </c>
      <c r="R108" s="122"/>
      <c r="S108" s="122"/>
      <c r="T108" s="122"/>
      <c r="U108" s="122"/>
      <c r="V108" s="122"/>
      <c r="W108" s="122"/>
      <c r="X108" s="122"/>
      <c r="Y108" s="61">
        <f t="shared" si="20"/>
        <v>0</v>
      </c>
    </row>
    <row r="109" spans="1:25" s="61" customFormat="1">
      <c r="A109" s="61" t="e">
        <f t="shared" si="21"/>
        <v>#N/A</v>
      </c>
      <c r="B109" s="121">
        <f t="shared" si="22"/>
        <v>0</v>
      </c>
      <c r="C109" s="117" t="e">
        <f>VLOOKUP(B109,映射表!A:C,3,0)</f>
        <v>#N/A</v>
      </c>
      <c r="D109" s="121">
        <f t="shared" si="23"/>
        <v>0</v>
      </c>
      <c r="E109" s="100">
        <f t="shared" si="24"/>
        <v>0</v>
      </c>
      <c r="F109" s="121">
        <f t="shared" si="25"/>
        <v>0</v>
      </c>
      <c r="G109" s="121">
        <f t="shared" si="26"/>
        <v>0</v>
      </c>
      <c r="H109" s="99" t="e">
        <f>VLOOKUP(C109,'B2B（ol)'!A:J,10,0)*D109</f>
        <v>#N/A</v>
      </c>
      <c r="I109" s="101">
        <f t="shared" si="27"/>
        <v>0</v>
      </c>
      <c r="J109" s="121">
        <f t="shared" si="28"/>
        <v>0</v>
      </c>
      <c r="K109" s="121" t="e">
        <f>VLOOKUP(C109,'B2B（ol)'!A:P,16,0)</f>
        <v>#N/A</v>
      </c>
      <c r="L109" s="117">
        <f t="shared" si="29"/>
        <v>0</v>
      </c>
      <c r="M109" s="114" t="e">
        <f>VLOOKUP(C109,'B2B（ol)'!A:K,11,0)</f>
        <v>#N/A</v>
      </c>
      <c r="N109" s="114" t="e">
        <f>VLOOKUP(B109,payments!E:AG,29,0)</f>
        <v>#N/A</v>
      </c>
      <c r="O109" s="114"/>
      <c r="P109" s="114"/>
      <c r="Q109" s="61" t="e">
        <f>VLOOKUP(R109,映射表!A:G,7,0)</f>
        <v>#N/A</v>
      </c>
      <c r="R109" s="122"/>
      <c r="S109" s="122"/>
      <c r="T109" s="122"/>
      <c r="U109" s="122"/>
      <c r="V109" s="122"/>
      <c r="W109" s="122"/>
      <c r="X109" s="122"/>
      <c r="Y109" s="61">
        <f t="shared" si="20"/>
        <v>0</v>
      </c>
    </row>
    <row r="110" spans="1:25" s="61" customFormat="1">
      <c r="A110" s="61" t="e">
        <f t="shared" si="21"/>
        <v>#N/A</v>
      </c>
      <c r="B110" s="121">
        <f t="shared" si="22"/>
        <v>0</v>
      </c>
      <c r="C110" s="117" t="e">
        <f>VLOOKUP(B110,映射表!A:C,3,0)</f>
        <v>#N/A</v>
      </c>
      <c r="D110" s="121">
        <f t="shared" si="23"/>
        <v>0</v>
      </c>
      <c r="E110" s="100">
        <f t="shared" si="24"/>
        <v>0</v>
      </c>
      <c r="F110" s="121">
        <f t="shared" si="25"/>
        <v>0</v>
      </c>
      <c r="G110" s="121">
        <f t="shared" si="26"/>
        <v>0</v>
      </c>
      <c r="H110" s="99" t="e">
        <f>VLOOKUP(C110,'B2B（ol)'!A:J,10,0)*D110</f>
        <v>#N/A</v>
      </c>
      <c r="I110" s="101">
        <f t="shared" si="27"/>
        <v>0</v>
      </c>
      <c r="J110" s="121">
        <f t="shared" si="28"/>
        <v>0</v>
      </c>
      <c r="K110" s="121" t="e">
        <f>VLOOKUP(C110,'B2B（ol)'!A:P,16,0)</f>
        <v>#N/A</v>
      </c>
      <c r="L110" s="117">
        <f t="shared" si="29"/>
        <v>0</v>
      </c>
      <c r="M110" s="114" t="e">
        <f>VLOOKUP(C110,'B2B（ol)'!A:K,11,0)</f>
        <v>#N/A</v>
      </c>
      <c r="N110" s="114" t="e">
        <f>VLOOKUP(B110,payments!E:AG,29,0)</f>
        <v>#N/A</v>
      </c>
      <c r="O110" s="114"/>
      <c r="P110" s="114"/>
      <c r="Q110" s="61" t="e">
        <f>VLOOKUP(R110,映射表!A:G,7,0)</f>
        <v>#N/A</v>
      </c>
      <c r="R110" s="122"/>
      <c r="S110" s="122"/>
      <c r="T110" s="122"/>
      <c r="U110" s="122"/>
      <c r="V110" s="122"/>
      <c r="W110" s="122"/>
      <c r="X110" s="122"/>
      <c r="Y110" s="61">
        <f t="shared" si="20"/>
        <v>0</v>
      </c>
    </row>
    <row r="111" spans="1:25" s="61" customFormat="1">
      <c r="A111" s="61" t="e">
        <f t="shared" si="21"/>
        <v>#N/A</v>
      </c>
      <c r="B111" s="121">
        <f t="shared" si="22"/>
        <v>0</v>
      </c>
      <c r="C111" s="117" t="e">
        <f>VLOOKUP(B111,映射表!A:C,3,0)</f>
        <v>#N/A</v>
      </c>
      <c r="D111" s="121">
        <f t="shared" si="23"/>
        <v>0</v>
      </c>
      <c r="E111" s="100">
        <f t="shared" si="24"/>
        <v>0</v>
      </c>
      <c r="F111" s="121">
        <f t="shared" si="25"/>
        <v>0</v>
      </c>
      <c r="G111" s="121">
        <f t="shared" si="26"/>
        <v>0</v>
      </c>
      <c r="H111" s="99" t="e">
        <f>VLOOKUP(C111,'B2B（ol)'!A:J,10,0)*D111</f>
        <v>#N/A</v>
      </c>
      <c r="I111" s="101">
        <f t="shared" si="27"/>
        <v>0</v>
      </c>
      <c r="J111" s="121">
        <f t="shared" si="28"/>
        <v>0</v>
      </c>
      <c r="K111" s="121" t="e">
        <f>VLOOKUP(C111,'B2B（ol)'!A:P,16,0)</f>
        <v>#N/A</v>
      </c>
      <c r="L111" s="117">
        <f t="shared" si="29"/>
        <v>0</v>
      </c>
      <c r="M111" s="114" t="e">
        <f>VLOOKUP(C111,'B2B（ol)'!A:K,11,0)</f>
        <v>#N/A</v>
      </c>
      <c r="N111" s="114" t="e">
        <f>VLOOKUP(B111,payments!E:AG,29,0)</f>
        <v>#N/A</v>
      </c>
      <c r="O111" s="114"/>
      <c r="P111" s="114"/>
      <c r="Q111" s="61" t="e">
        <f>VLOOKUP(R111,映射表!A:G,7,0)</f>
        <v>#N/A</v>
      </c>
      <c r="R111" s="122"/>
      <c r="S111" s="122"/>
      <c r="T111" s="122"/>
      <c r="U111" s="122"/>
      <c r="V111" s="122"/>
      <c r="W111" s="122"/>
      <c r="X111" s="122"/>
      <c r="Y111" s="61">
        <f t="shared" si="20"/>
        <v>0</v>
      </c>
    </row>
    <row r="112" spans="1:25" s="61" customFormat="1">
      <c r="A112" s="61" t="e">
        <f t="shared" si="21"/>
        <v>#N/A</v>
      </c>
      <c r="B112" s="121">
        <f t="shared" si="22"/>
        <v>0</v>
      </c>
      <c r="C112" s="117" t="e">
        <f>VLOOKUP(B112,映射表!A:C,3,0)</f>
        <v>#N/A</v>
      </c>
      <c r="D112" s="121">
        <f t="shared" si="23"/>
        <v>0</v>
      </c>
      <c r="E112" s="100">
        <f t="shared" si="24"/>
        <v>0</v>
      </c>
      <c r="F112" s="121">
        <f t="shared" si="25"/>
        <v>0</v>
      </c>
      <c r="G112" s="121">
        <f t="shared" si="26"/>
        <v>0</v>
      </c>
      <c r="H112" s="99" t="e">
        <f>VLOOKUP(C112,'B2B（ol)'!A:J,10,0)*D112</f>
        <v>#N/A</v>
      </c>
      <c r="I112" s="101">
        <f t="shared" si="27"/>
        <v>0</v>
      </c>
      <c r="J112" s="121">
        <f t="shared" si="28"/>
        <v>0</v>
      </c>
      <c r="K112" s="121" t="e">
        <f>VLOOKUP(C112,'B2B（ol)'!A:P,16,0)</f>
        <v>#N/A</v>
      </c>
      <c r="L112" s="117">
        <f t="shared" si="29"/>
        <v>0</v>
      </c>
      <c r="M112" s="114" t="e">
        <f>VLOOKUP(C112,'B2B（ol)'!A:K,11,0)</f>
        <v>#N/A</v>
      </c>
      <c r="N112" s="114" t="e">
        <f>VLOOKUP(B112,payments!E:AG,29,0)</f>
        <v>#N/A</v>
      </c>
      <c r="O112" s="114"/>
      <c r="P112" s="114"/>
      <c r="Q112" s="61" t="e">
        <f>VLOOKUP(R112,映射表!A:G,7,0)</f>
        <v>#N/A</v>
      </c>
      <c r="R112" s="122"/>
      <c r="S112" s="122"/>
      <c r="T112" s="122"/>
      <c r="U112" s="122"/>
      <c r="V112" s="122"/>
      <c r="W112" s="122"/>
      <c r="X112" s="122"/>
      <c r="Y112" s="61">
        <f t="shared" si="20"/>
        <v>0</v>
      </c>
    </row>
    <row r="113" spans="1:25" s="61" customFormat="1">
      <c r="A113" s="61" t="e">
        <f t="shared" si="21"/>
        <v>#N/A</v>
      </c>
      <c r="B113" s="121">
        <f t="shared" si="22"/>
        <v>0</v>
      </c>
      <c r="C113" s="117" t="e">
        <f>VLOOKUP(B113,映射表!A:C,3,0)</f>
        <v>#N/A</v>
      </c>
      <c r="D113" s="121">
        <f t="shared" si="23"/>
        <v>0</v>
      </c>
      <c r="E113" s="100">
        <f t="shared" si="24"/>
        <v>0</v>
      </c>
      <c r="F113" s="121">
        <f t="shared" si="25"/>
        <v>0</v>
      </c>
      <c r="G113" s="121">
        <f t="shared" si="26"/>
        <v>0</v>
      </c>
      <c r="H113" s="99" t="e">
        <f>VLOOKUP(C113,'B2B（ol)'!A:J,10,0)*D113</f>
        <v>#N/A</v>
      </c>
      <c r="I113" s="101">
        <f t="shared" si="27"/>
        <v>0</v>
      </c>
      <c r="J113" s="121">
        <f t="shared" si="28"/>
        <v>0</v>
      </c>
      <c r="K113" s="121" t="e">
        <f>VLOOKUP(C113,'B2B（ol)'!A:P,16,0)</f>
        <v>#N/A</v>
      </c>
      <c r="L113" s="117">
        <f t="shared" si="29"/>
        <v>0</v>
      </c>
      <c r="M113" s="114" t="e">
        <f>VLOOKUP(C113,'B2B（ol)'!A:K,11,0)</f>
        <v>#N/A</v>
      </c>
      <c r="N113" s="114" t="e">
        <f>VLOOKUP(B113,payments!E:AG,29,0)</f>
        <v>#N/A</v>
      </c>
      <c r="O113" s="114"/>
      <c r="P113" s="114"/>
      <c r="Q113" s="61" t="e">
        <f>VLOOKUP(R113,映射表!A:G,7,0)</f>
        <v>#N/A</v>
      </c>
      <c r="R113" s="122"/>
      <c r="S113" s="122"/>
      <c r="T113" s="122"/>
      <c r="U113" s="122"/>
      <c r="V113" s="122"/>
      <c r="W113" s="122"/>
      <c r="X113" s="122"/>
      <c r="Y113" s="61">
        <f t="shared" si="20"/>
        <v>0</v>
      </c>
    </row>
    <row r="114" spans="1:25" s="61" customFormat="1">
      <c r="A114" s="61" t="e">
        <f t="shared" si="21"/>
        <v>#N/A</v>
      </c>
      <c r="B114" s="121">
        <f t="shared" si="22"/>
        <v>0</v>
      </c>
      <c r="C114" s="117" t="e">
        <f>VLOOKUP(B114,映射表!A:C,3,0)</f>
        <v>#N/A</v>
      </c>
      <c r="D114" s="121">
        <f t="shared" si="23"/>
        <v>0</v>
      </c>
      <c r="E114" s="100">
        <f t="shared" si="24"/>
        <v>0</v>
      </c>
      <c r="F114" s="121">
        <f t="shared" si="25"/>
        <v>0</v>
      </c>
      <c r="G114" s="121">
        <f t="shared" si="26"/>
        <v>0</v>
      </c>
      <c r="H114" s="99" t="e">
        <f>VLOOKUP(C114,'B2B（ol)'!A:J,10,0)*D114</f>
        <v>#N/A</v>
      </c>
      <c r="I114" s="101">
        <f t="shared" si="27"/>
        <v>0</v>
      </c>
      <c r="J114" s="121">
        <f t="shared" si="28"/>
        <v>0</v>
      </c>
      <c r="K114" s="121" t="e">
        <f>VLOOKUP(C114,'B2B（ol)'!A:P,16,0)</f>
        <v>#N/A</v>
      </c>
      <c r="L114" s="117">
        <f t="shared" si="29"/>
        <v>0</v>
      </c>
      <c r="M114" s="114" t="e">
        <f>VLOOKUP(C114,'B2B（ol)'!A:K,11,0)</f>
        <v>#N/A</v>
      </c>
      <c r="N114" s="114" t="e">
        <f>VLOOKUP(B114,payments!E:AG,29,0)</f>
        <v>#N/A</v>
      </c>
      <c r="O114" s="114"/>
      <c r="P114" s="114"/>
      <c r="Q114" s="61" t="e">
        <f>VLOOKUP(R114,映射表!A:G,7,0)</f>
        <v>#N/A</v>
      </c>
      <c r="R114" s="122"/>
      <c r="S114" s="122"/>
      <c r="T114" s="122"/>
      <c r="U114" s="122"/>
      <c r="V114" s="122"/>
      <c r="W114" s="122"/>
      <c r="X114" s="122"/>
      <c r="Y114" s="61">
        <f t="shared" si="20"/>
        <v>0</v>
      </c>
    </row>
    <row r="115" spans="1:25" s="61" customFormat="1">
      <c r="A115" s="61" t="e">
        <f t="shared" si="21"/>
        <v>#N/A</v>
      </c>
      <c r="B115" s="121">
        <f t="shared" si="22"/>
        <v>0</v>
      </c>
      <c r="C115" s="117" t="e">
        <f>VLOOKUP(B115,映射表!A:C,3,0)</f>
        <v>#N/A</v>
      </c>
      <c r="D115" s="121">
        <f t="shared" si="23"/>
        <v>0</v>
      </c>
      <c r="E115" s="100">
        <f t="shared" si="24"/>
        <v>0</v>
      </c>
      <c r="F115" s="121">
        <f t="shared" si="25"/>
        <v>0</v>
      </c>
      <c r="G115" s="121">
        <f t="shared" si="26"/>
        <v>0</v>
      </c>
      <c r="H115" s="99" t="e">
        <f>VLOOKUP(C115,'B2B（ol)'!A:J,10,0)*D115</f>
        <v>#N/A</v>
      </c>
      <c r="I115" s="101">
        <f t="shared" si="27"/>
        <v>0</v>
      </c>
      <c r="J115" s="121">
        <f t="shared" si="28"/>
        <v>0</v>
      </c>
      <c r="K115" s="121" t="e">
        <f>VLOOKUP(C115,'B2B（ol)'!A:P,16,0)</f>
        <v>#N/A</v>
      </c>
      <c r="L115" s="117">
        <f t="shared" si="29"/>
        <v>0</v>
      </c>
      <c r="M115" s="114" t="e">
        <f>VLOOKUP(C115,'B2B（ol)'!A:K,11,0)</f>
        <v>#N/A</v>
      </c>
      <c r="N115" s="114" t="e">
        <f>VLOOKUP(B115,payments!E:AG,29,0)</f>
        <v>#N/A</v>
      </c>
      <c r="O115" s="114"/>
      <c r="P115" s="114"/>
      <c r="Q115" s="61" t="e">
        <f>VLOOKUP(R115,映射表!A:G,7,0)</f>
        <v>#N/A</v>
      </c>
      <c r="R115" s="122"/>
      <c r="S115" s="122"/>
      <c r="T115" s="122"/>
      <c r="U115" s="122"/>
      <c r="V115" s="122"/>
      <c r="W115" s="122"/>
      <c r="X115" s="122"/>
      <c r="Y115" s="61">
        <f t="shared" si="20"/>
        <v>0</v>
      </c>
    </row>
    <row r="116" spans="1:25" s="61" customFormat="1">
      <c r="A116" s="61" t="e">
        <f t="shared" si="21"/>
        <v>#N/A</v>
      </c>
      <c r="B116" s="121">
        <f t="shared" si="22"/>
        <v>0</v>
      </c>
      <c r="C116" s="117" t="e">
        <f>VLOOKUP(B116,映射表!A:C,3,0)</f>
        <v>#N/A</v>
      </c>
      <c r="D116" s="121">
        <f t="shared" si="23"/>
        <v>0</v>
      </c>
      <c r="E116" s="100">
        <f t="shared" si="24"/>
        <v>0</v>
      </c>
      <c r="F116" s="121">
        <f t="shared" si="25"/>
        <v>0</v>
      </c>
      <c r="G116" s="121">
        <f t="shared" si="26"/>
        <v>0</v>
      </c>
      <c r="H116" s="99" t="e">
        <f>VLOOKUP(C116,'B2B（ol)'!A:J,10,0)*D116</f>
        <v>#N/A</v>
      </c>
      <c r="I116" s="101">
        <f t="shared" si="27"/>
        <v>0</v>
      </c>
      <c r="J116" s="121">
        <f t="shared" si="28"/>
        <v>0</v>
      </c>
      <c r="K116" s="121" t="e">
        <f>VLOOKUP(C116,'B2B（ol)'!A:P,16,0)</f>
        <v>#N/A</v>
      </c>
      <c r="L116" s="117">
        <f t="shared" si="29"/>
        <v>0</v>
      </c>
      <c r="M116" s="114" t="e">
        <f>VLOOKUP(C116,'B2B（ol)'!A:K,11,0)</f>
        <v>#N/A</v>
      </c>
      <c r="N116" s="114" t="e">
        <f>VLOOKUP(B116,payments!E:AG,29,0)</f>
        <v>#N/A</v>
      </c>
      <c r="O116" s="114"/>
      <c r="P116" s="114"/>
      <c r="Q116" s="61" t="e">
        <f>VLOOKUP(R116,映射表!A:G,7,0)</f>
        <v>#N/A</v>
      </c>
      <c r="R116" s="122"/>
      <c r="S116" s="122"/>
      <c r="T116" s="122"/>
      <c r="U116" s="122"/>
      <c r="V116" s="122"/>
      <c r="W116" s="122"/>
      <c r="X116" s="122"/>
      <c r="Y116" s="61">
        <f t="shared" si="20"/>
        <v>0</v>
      </c>
    </row>
    <row r="117" spans="1:25" s="61" customFormat="1">
      <c r="A117" s="61" t="e">
        <f t="shared" si="21"/>
        <v>#N/A</v>
      </c>
      <c r="B117" s="121">
        <f t="shared" si="22"/>
        <v>0</v>
      </c>
      <c r="C117" s="117" t="e">
        <f>VLOOKUP(B117,映射表!A:C,3,0)</f>
        <v>#N/A</v>
      </c>
      <c r="D117" s="121">
        <f t="shared" si="23"/>
        <v>0</v>
      </c>
      <c r="E117" s="100">
        <f t="shared" si="24"/>
        <v>0</v>
      </c>
      <c r="F117" s="121">
        <f t="shared" si="25"/>
        <v>0</v>
      </c>
      <c r="G117" s="121">
        <f t="shared" si="26"/>
        <v>0</v>
      </c>
      <c r="H117" s="99" t="e">
        <f>VLOOKUP(C117,'B2B（ol)'!A:J,10,0)*D117</f>
        <v>#N/A</v>
      </c>
      <c r="I117" s="101">
        <f t="shared" si="27"/>
        <v>0</v>
      </c>
      <c r="J117" s="121">
        <f t="shared" si="28"/>
        <v>0</v>
      </c>
      <c r="K117" s="121" t="e">
        <f>VLOOKUP(C117,'B2B（ol)'!A:P,16,0)</f>
        <v>#N/A</v>
      </c>
      <c r="L117" s="117">
        <f t="shared" si="29"/>
        <v>0</v>
      </c>
      <c r="M117" s="114" t="e">
        <f>VLOOKUP(C117,'B2B（ol)'!A:K,11,0)</f>
        <v>#N/A</v>
      </c>
      <c r="N117" s="114" t="e">
        <f>VLOOKUP(B117,payments!E:AG,29,0)</f>
        <v>#N/A</v>
      </c>
      <c r="O117" s="114"/>
      <c r="P117" s="114"/>
      <c r="Q117" s="61" t="e">
        <f>VLOOKUP(R117,映射表!A:G,7,0)</f>
        <v>#N/A</v>
      </c>
      <c r="R117" s="122"/>
      <c r="S117" s="122"/>
      <c r="T117" s="122"/>
      <c r="U117" s="122"/>
      <c r="V117" s="122"/>
      <c r="W117" s="122"/>
      <c r="X117" s="122"/>
      <c r="Y117" s="61">
        <f t="shared" si="20"/>
        <v>0</v>
      </c>
    </row>
    <row r="118" spans="1:25" s="61" customFormat="1">
      <c r="A118" s="61" t="e">
        <f t="shared" si="21"/>
        <v>#N/A</v>
      </c>
      <c r="B118" s="121">
        <f t="shared" si="22"/>
        <v>0</v>
      </c>
      <c r="C118" s="117" t="e">
        <f>VLOOKUP(B118,映射表!A:C,3,0)</f>
        <v>#N/A</v>
      </c>
      <c r="D118" s="121">
        <f t="shared" si="23"/>
        <v>0</v>
      </c>
      <c r="E118" s="100">
        <f t="shared" si="24"/>
        <v>0</v>
      </c>
      <c r="F118" s="121">
        <f t="shared" si="25"/>
        <v>0</v>
      </c>
      <c r="G118" s="121">
        <f t="shared" si="26"/>
        <v>0</v>
      </c>
      <c r="H118" s="99" t="e">
        <f>VLOOKUP(C118,'B2B（ol)'!A:J,10,0)*D118</f>
        <v>#N/A</v>
      </c>
      <c r="I118" s="101">
        <f t="shared" si="27"/>
        <v>0</v>
      </c>
      <c r="J118" s="121">
        <f t="shared" si="28"/>
        <v>0</v>
      </c>
      <c r="K118" s="121" t="e">
        <f>VLOOKUP(C118,'B2B（ol)'!A:P,16,0)</f>
        <v>#N/A</v>
      </c>
      <c r="L118" s="117">
        <f t="shared" si="29"/>
        <v>0</v>
      </c>
      <c r="M118" s="114" t="e">
        <f>VLOOKUP(C118,'B2B（ol)'!A:K,11,0)</f>
        <v>#N/A</v>
      </c>
      <c r="N118" s="114" t="e">
        <f>VLOOKUP(B118,payments!E:AG,29,0)</f>
        <v>#N/A</v>
      </c>
      <c r="O118" s="114"/>
      <c r="P118" s="114"/>
      <c r="Q118" s="61" t="e">
        <f>VLOOKUP(R118,映射表!A:G,7,0)</f>
        <v>#N/A</v>
      </c>
      <c r="R118" s="122"/>
      <c r="S118" s="122"/>
      <c r="T118" s="122"/>
      <c r="U118" s="122"/>
      <c r="V118" s="122"/>
      <c r="W118" s="122"/>
      <c r="X118" s="122"/>
      <c r="Y118" s="61">
        <f t="shared" si="20"/>
        <v>0</v>
      </c>
    </row>
    <row r="119" spans="1:25" s="61" customFormat="1">
      <c r="A119" s="61" t="e">
        <f t="shared" si="21"/>
        <v>#N/A</v>
      </c>
      <c r="B119" s="121">
        <f t="shared" si="22"/>
        <v>0</v>
      </c>
      <c r="C119" s="117" t="e">
        <f>VLOOKUP(B119,映射表!A:C,3,0)</f>
        <v>#N/A</v>
      </c>
      <c r="D119" s="121">
        <f t="shared" si="23"/>
        <v>0</v>
      </c>
      <c r="E119" s="100">
        <f t="shared" si="24"/>
        <v>0</v>
      </c>
      <c r="F119" s="121">
        <f t="shared" si="25"/>
        <v>0</v>
      </c>
      <c r="G119" s="121">
        <f t="shared" si="26"/>
        <v>0</v>
      </c>
      <c r="H119" s="99" t="e">
        <f>VLOOKUP(C119,'B2B（ol)'!A:J,10,0)*D119</f>
        <v>#N/A</v>
      </c>
      <c r="I119" s="101">
        <f t="shared" si="27"/>
        <v>0</v>
      </c>
      <c r="J119" s="121">
        <f t="shared" si="28"/>
        <v>0</v>
      </c>
      <c r="K119" s="121" t="e">
        <f>VLOOKUP(C119,'B2B（ol)'!A:P,16,0)</f>
        <v>#N/A</v>
      </c>
      <c r="L119" s="117">
        <f t="shared" si="29"/>
        <v>0</v>
      </c>
      <c r="M119" s="114" t="e">
        <f>VLOOKUP(C119,'B2B（ol)'!A:K,11,0)</f>
        <v>#N/A</v>
      </c>
      <c r="N119" s="114" t="e">
        <f>VLOOKUP(B119,payments!E:AG,29,0)</f>
        <v>#N/A</v>
      </c>
      <c r="O119" s="114"/>
      <c r="P119" s="114"/>
      <c r="Q119" s="61" t="e">
        <f>VLOOKUP(R119,映射表!A:G,7,0)</f>
        <v>#N/A</v>
      </c>
      <c r="R119" s="122"/>
      <c r="S119" s="122"/>
      <c r="T119" s="122"/>
      <c r="U119" s="122"/>
      <c r="V119" s="122"/>
      <c r="W119" s="122"/>
      <c r="X119" s="122"/>
      <c r="Y119" s="61">
        <f t="shared" si="20"/>
        <v>0</v>
      </c>
    </row>
    <row r="120" spans="1:25" s="61" customFormat="1">
      <c r="A120" s="61" t="e">
        <f t="shared" si="21"/>
        <v>#N/A</v>
      </c>
      <c r="B120" s="121">
        <f t="shared" si="22"/>
        <v>0</v>
      </c>
      <c r="C120" s="117" t="e">
        <f>VLOOKUP(B120,映射表!A:C,3,0)</f>
        <v>#N/A</v>
      </c>
      <c r="D120" s="121">
        <f t="shared" si="23"/>
        <v>0</v>
      </c>
      <c r="E120" s="100">
        <f t="shared" si="24"/>
        <v>0</v>
      </c>
      <c r="F120" s="121">
        <f t="shared" si="25"/>
        <v>0</v>
      </c>
      <c r="G120" s="121">
        <f t="shared" si="26"/>
        <v>0</v>
      </c>
      <c r="H120" s="99" t="e">
        <f>VLOOKUP(C120,'B2B（ol)'!A:J,10,0)*D120</f>
        <v>#N/A</v>
      </c>
      <c r="I120" s="101">
        <f t="shared" si="27"/>
        <v>0</v>
      </c>
      <c r="J120" s="121">
        <f t="shared" si="28"/>
        <v>0</v>
      </c>
      <c r="K120" s="121" t="e">
        <f>VLOOKUP(C120,'B2B（ol)'!A:P,16,0)</f>
        <v>#N/A</v>
      </c>
      <c r="L120" s="117">
        <f t="shared" si="29"/>
        <v>0</v>
      </c>
      <c r="M120" s="114" t="e">
        <f>VLOOKUP(C120,'B2B（ol)'!A:K,11,0)</f>
        <v>#N/A</v>
      </c>
      <c r="N120" s="114" t="e">
        <f>VLOOKUP(B120,payments!E:AG,29,0)</f>
        <v>#N/A</v>
      </c>
      <c r="O120" s="114"/>
      <c r="P120" s="114"/>
      <c r="Q120" s="61" t="e">
        <f>VLOOKUP(R120,映射表!A:G,7,0)</f>
        <v>#N/A</v>
      </c>
      <c r="R120" s="122"/>
      <c r="S120" s="122"/>
      <c r="T120" s="122"/>
      <c r="U120" s="122"/>
      <c r="V120" s="122"/>
      <c r="W120" s="122"/>
      <c r="X120" s="122"/>
      <c r="Y120" s="61">
        <f t="shared" si="20"/>
        <v>0</v>
      </c>
    </row>
    <row r="121" spans="1:25" s="61" customFormat="1">
      <c r="A121" s="61" t="e">
        <f t="shared" si="21"/>
        <v>#N/A</v>
      </c>
      <c r="B121" s="121">
        <f t="shared" si="22"/>
        <v>0</v>
      </c>
      <c r="C121" s="117" t="e">
        <f>VLOOKUP(B121,映射表!A:C,3,0)</f>
        <v>#N/A</v>
      </c>
      <c r="D121" s="121">
        <f t="shared" si="23"/>
        <v>0</v>
      </c>
      <c r="E121" s="100">
        <f t="shared" si="24"/>
        <v>0</v>
      </c>
      <c r="F121" s="121">
        <f t="shared" si="25"/>
        <v>0</v>
      </c>
      <c r="G121" s="121">
        <f t="shared" si="26"/>
        <v>0</v>
      </c>
      <c r="H121" s="99" t="e">
        <f>VLOOKUP(C121,'B2B（ol)'!A:J,10,0)*D121</f>
        <v>#N/A</v>
      </c>
      <c r="I121" s="101">
        <f t="shared" si="27"/>
        <v>0</v>
      </c>
      <c r="J121" s="121">
        <f t="shared" si="28"/>
        <v>0</v>
      </c>
      <c r="K121" s="121" t="e">
        <f>VLOOKUP(C121,'B2B（ol)'!A:P,16,0)</f>
        <v>#N/A</v>
      </c>
      <c r="L121" s="117">
        <f t="shared" si="29"/>
        <v>0</v>
      </c>
      <c r="M121" s="114" t="e">
        <f>VLOOKUP(C121,'B2B（ol)'!A:K,11,0)</f>
        <v>#N/A</v>
      </c>
      <c r="N121" s="114" t="e">
        <f>VLOOKUP(B121,payments!E:AG,29,0)</f>
        <v>#N/A</v>
      </c>
      <c r="O121" s="114"/>
      <c r="P121" s="114"/>
      <c r="Q121" s="61" t="e">
        <f>VLOOKUP(R121,映射表!A:G,7,0)</f>
        <v>#N/A</v>
      </c>
      <c r="R121" s="122"/>
      <c r="S121" s="122"/>
      <c r="T121" s="122"/>
      <c r="U121" s="122"/>
      <c r="V121" s="122"/>
      <c r="W121" s="122"/>
      <c r="X121" s="122"/>
      <c r="Y121" s="61">
        <f t="shared" si="20"/>
        <v>0</v>
      </c>
    </row>
    <row r="122" spans="1:25" s="61" customFormat="1">
      <c r="A122" s="61" t="e">
        <f t="shared" si="21"/>
        <v>#N/A</v>
      </c>
      <c r="B122" s="121">
        <f t="shared" si="22"/>
        <v>0</v>
      </c>
      <c r="C122" s="117" t="e">
        <f>VLOOKUP(B122,映射表!A:C,3,0)</f>
        <v>#N/A</v>
      </c>
      <c r="D122" s="121">
        <f t="shared" si="23"/>
        <v>0</v>
      </c>
      <c r="E122" s="100">
        <f t="shared" si="24"/>
        <v>0</v>
      </c>
      <c r="F122" s="121">
        <f t="shared" si="25"/>
        <v>0</v>
      </c>
      <c r="G122" s="121">
        <f t="shared" si="26"/>
        <v>0</v>
      </c>
      <c r="H122" s="99" t="e">
        <f>VLOOKUP(C122,'B2B（ol)'!A:J,10,0)*D122</f>
        <v>#N/A</v>
      </c>
      <c r="I122" s="101">
        <f t="shared" si="27"/>
        <v>0</v>
      </c>
      <c r="J122" s="121">
        <f t="shared" si="28"/>
        <v>0</v>
      </c>
      <c r="K122" s="121" t="e">
        <f>VLOOKUP(C122,'B2B（ol)'!A:P,16,0)</f>
        <v>#N/A</v>
      </c>
      <c r="L122" s="117">
        <f t="shared" si="29"/>
        <v>0</v>
      </c>
      <c r="M122" s="114" t="e">
        <f>VLOOKUP(C122,'B2B（ol)'!A:K,11,0)</f>
        <v>#N/A</v>
      </c>
      <c r="N122" s="114" t="e">
        <f>VLOOKUP(B122,payments!E:AG,29,0)</f>
        <v>#N/A</v>
      </c>
      <c r="O122" s="114"/>
      <c r="P122" s="114"/>
      <c r="Q122" s="61" t="e">
        <f>VLOOKUP(R122,映射表!A:G,7,0)</f>
        <v>#N/A</v>
      </c>
      <c r="R122" s="122"/>
      <c r="S122" s="122"/>
      <c r="T122" s="122"/>
      <c r="U122" s="122"/>
      <c r="V122" s="122"/>
      <c r="W122" s="122"/>
      <c r="X122" s="122"/>
      <c r="Y122" s="61">
        <f t="shared" si="20"/>
        <v>0</v>
      </c>
    </row>
    <row r="123" spans="1:25" s="61" customFormat="1">
      <c r="A123" s="61" t="e">
        <f t="shared" si="21"/>
        <v>#N/A</v>
      </c>
      <c r="B123" s="121">
        <f t="shared" si="22"/>
        <v>0</v>
      </c>
      <c r="C123" s="117" t="e">
        <f>VLOOKUP(B123,映射表!A:C,3,0)</f>
        <v>#N/A</v>
      </c>
      <c r="D123" s="121">
        <f t="shared" si="23"/>
        <v>0</v>
      </c>
      <c r="E123" s="100">
        <f t="shared" si="24"/>
        <v>0</v>
      </c>
      <c r="F123" s="121">
        <f t="shared" si="25"/>
        <v>0</v>
      </c>
      <c r="G123" s="121">
        <f t="shared" si="26"/>
        <v>0</v>
      </c>
      <c r="H123" s="99" t="e">
        <f>VLOOKUP(C123,'B2B（ol)'!A:J,10,0)*D123</f>
        <v>#N/A</v>
      </c>
      <c r="I123" s="101">
        <f t="shared" si="27"/>
        <v>0</v>
      </c>
      <c r="J123" s="121">
        <f t="shared" si="28"/>
        <v>0</v>
      </c>
      <c r="K123" s="121" t="e">
        <f>VLOOKUP(C123,'B2B（ol)'!A:P,16,0)</f>
        <v>#N/A</v>
      </c>
      <c r="L123" s="117">
        <f t="shared" si="29"/>
        <v>0</v>
      </c>
      <c r="M123" s="114" t="e">
        <f>VLOOKUP(C123,'B2B（ol)'!A:K,11,0)</f>
        <v>#N/A</v>
      </c>
      <c r="N123" s="114" t="e">
        <f>VLOOKUP(B123,payments!E:AG,29,0)</f>
        <v>#N/A</v>
      </c>
      <c r="O123" s="114"/>
      <c r="P123" s="114"/>
      <c r="Q123" s="61" t="e">
        <f>VLOOKUP(R123,映射表!A:G,7,0)</f>
        <v>#N/A</v>
      </c>
      <c r="R123" s="122"/>
      <c r="S123" s="122"/>
      <c r="T123" s="122"/>
      <c r="U123" s="122"/>
      <c r="V123" s="122"/>
      <c r="W123" s="122"/>
      <c r="X123" s="122"/>
      <c r="Y123" s="61">
        <f t="shared" si="20"/>
        <v>0</v>
      </c>
    </row>
    <row r="124" spans="1:25" s="61" customFormat="1">
      <c r="A124" s="61" t="e">
        <f t="shared" si="21"/>
        <v>#N/A</v>
      </c>
      <c r="B124" s="121">
        <f t="shared" si="22"/>
        <v>0</v>
      </c>
      <c r="C124" s="117" t="e">
        <f>VLOOKUP(B124,映射表!A:C,3,0)</f>
        <v>#N/A</v>
      </c>
      <c r="D124" s="121">
        <f t="shared" si="23"/>
        <v>0</v>
      </c>
      <c r="E124" s="100">
        <f t="shared" si="24"/>
        <v>0</v>
      </c>
      <c r="F124" s="121">
        <f t="shared" si="25"/>
        <v>0</v>
      </c>
      <c r="G124" s="121">
        <f t="shared" si="26"/>
        <v>0</v>
      </c>
      <c r="H124" s="99" t="e">
        <f>VLOOKUP(C124,'B2B（ol)'!A:J,10,0)*D124</f>
        <v>#N/A</v>
      </c>
      <c r="I124" s="101">
        <f t="shared" si="27"/>
        <v>0</v>
      </c>
      <c r="J124" s="121">
        <f t="shared" si="28"/>
        <v>0</v>
      </c>
      <c r="K124" s="121" t="e">
        <f>VLOOKUP(C124,'B2B（ol)'!A:P,16,0)</f>
        <v>#N/A</v>
      </c>
      <c r="L124" s="117">
        <f t="shared" si="29"/>
        <v>0</v>
      </c>
      <c r="M124" s="114" t="e">
        <f>VLOOKUP(C124,'B2B（ol)'!A:K,11,0)</f>
        <v>#N/A</v>
      </c>
      <c r="N124" s="114" t="e">
        <f>VLOOKUP(B124,payments!E:AG,29,0)</f>
        <v>#N/A</v>
      </c>
      <c r="O124" s="114"/>
      <c r="P124" s="114"/>
      <c r="Q124" s="61" t="e">
        <f>VLOOKUP(R124,映射表!A:G,7,0)</f>
        <v>#N/A</v>
      </c>
      <c r="R124" s="122"/>
      <c r="S124" s="122"/>
      <c r="T124" s="122"/>
      <c r="U124" s="122"/>
      <c r="V124" s="122"/>
      <c r="W124" s="122"/>
      <c r="X124" s="122"/>
      <c r="Y124" s="61">
        <f t="shared" si="20"/>
        <v>0</v>
      </c>
    </row>
    <row r="125" spans="1:25" s="61" customFormat="1">
      <c r="A125" s="61" t="e">
        <f t="shared" si="21"/>
        <v>#N/A</v>
      </c>
      <c r="B125" s="121">
        <f t="shared" si="22"/>
        <v>0</v>
      </c>
      <c r="C125" s="117" t="e">
        <f>VLOOKUP(B125,映射表!A:C,3,0)</f>
        <v>#N/A</v>
      </c>
      <c r="D125" s="121">
        <f t="shared" si="23"/>
        <v>0</v>
      </c>
      <c r="E125" s="100">
        <f t="shared" si="24"/>
        <v>0</v>
      </c>
      <c r="F125" s="121">
        <f t="shared" si="25"/>
        <v>0</v>
      </c>
      <c r="G125" s="121">
        <f t="shared" si="26"/>
        <v>0</v>
      </c>
      <c r="H125" s="99" t="e">
        <f>VLOOKUP(C125,'B2B（ol)'!A:J,10,0)*D125</f>
        <v>#N/A</v>
      </c>
      <c r="I125" s="101">
        <f t="shared" si="27"/>
        <v>0</v>
      </c>
      <c r="J125" s="121">
        <f t="shared" si="28"/>
        <v>0</v>
      </c>
      <c r="K125" s="121" t="e">
        <f>VLOOKUP(C125,'B2B（ol)'!A:P,16,0)</f>
        <v>#N/A</v>
      </c>
      <c r="L125" s="117">
        <f t="shared" si="29"/>
        <v>0</v>
      </c>
      <c r="M125" s="114" t="e">
        <f>VLOOKUP(C125,'B2B（ol)'!A:K,11,0)</f>
        <v>#N/A</v>
      </c>
      <c r="N125" s="114" t="e">
        <f>VLOOKUP(B125,payments!E:AG,29,0)</f>
        <v>#N/A</v>
      </c>
      <c r="O125" s="114"/>
      <c r="P125" s="114"/>
      <c r="Q125" s="61" t="e">
        <f>VLOOKUP(R125,映射表!A:G,7,0)</f>
        <v>#N/A</v>
      </c>
      <c r="R125" s="122"/>
      <c r="S125" s="122"/>
      <c r="T125" s="122"/>
      <c r="U125" s="122"/>
      <c r="V125" s="122"/>
      <c r="W125" s="122"/>
      <c r="X125" s="122"/>
      <c r="Y125" s="61">
        <f t="shared" si="20"/>
        <v>0</v>
      </c>
    </row>
    <row r="126" spans="1:25" s="61" customFormat="1">
      <c r="A126" s="61" t="e">
        <f t="shared" si="21"/>
        <v>#N/A</v>
      </c>
      <c r="B126" s="121">
        <f t="shared" si="22"/>
        <v>0</v>
      </c>
      <c r="C126" s="117" t="e">
        <f>VLOOKUP(B126,映射表!A:C,3,0)</f>
        <v>#N/A</v>
      </c>
      <c r="D126" s="121">
        <f t="shared" si="23"/>
        <v>0</v>
      </c>
      <c r="E126" s="100">
        <f t="shared" si="24"/>
        <v>0</v>
      </c>
      <c r="F126" s="121">
        <f t="shared" si="25"/>
        <v>0</v>
      </c>
      <c r="G126" s="121">
        <f t="shared" si="26"/>
        <v>0</v>
      </c>
      <c r="H126" s="99" t="e">
        <f>VLOOKUP(C126,'B2B（ol)'!A:J,10,0)*D126</f>
        <v>#N/A</v>
      </c>
      <c r="I126" s="101">
        <f t="shared" si="27"/>
        <v>0</v>
      </c>
      <c r="J126" s="121">
        <f t="shared" si="28"/>
        <v>0</v>
      </c>
      <c r="K126" s="121" t="e">
        <f>VLOOKUP(C126,'B2B（ol)'!A:P,16,0)</f>
        <v>#N/A</v>
      </c>
      <c r="L126" s="117">
        <f t="shared" si="29"/>
        <v>0</v>
      </c>
      <c r="M126" s="114" t="e">
        <f>VLOOKUP(C126,'B2B（ol)'!A:K,11,0)</f>
        <v>#N/A</v>
      </c>
      <c r="N126" s="114" t="e">
        <f>VLOOKUP(B126,payments!E:AG,29,0)</f>
        <v>#N/A</v>
      </c>
      <c r="O126" s="114"/>
      <c r="P126" s="114"/>
      <c r="Q126" s="61" t="e">
        <f>VLOOKUP(R126,映射表!A:G,7,0)</f>
        <v>#N/A</v>
      </c>
      <c r="R126" s="122"/>
      <c r="S126" s="122"/>
      <c r="T126" s="122"/>
      <c r="U126" s="122"/>
      <c r="V126" s="122"/>
      <c r="W126" s="122"/>
      <c r="X126" s="122"/>
      <c r="Y126" s="61">
        <f t="shared" si="20"/>
        <v>0</v>
      </c>
    </row>
    <row r="127" spans="1:25" s="61" customFormat="1">
      <c r="A127" s="61" t="e">
        <f t="shared" si="21"/>
        <v>#N/A</v>
      </c>
      <c r="B127" s="121">
        <f t="shared" si="22"/>
        <v>0</v>
      </c>
      <c r="C127" s="117" t="e">
        <f>VLOOKUP(B127,映射表!A:C,3,0)</f>
        <v>#N/A</v>
      </c>
      <c r="D127" s="121">
        <f t="shared" si="23"/>
        <v>0</v>
      </c>
      <c r="E127" s="100">
        <f t="shared" si="24"/>
        <v>0</v>
      </c>
      <c r="F127" s="121">
        <f t="shared" si="25"/>
        <v>0</v>
      </c>
      <c r="G127" s="121">
        <f t="shared" si="26"/>
        <v>0</v>
      </c>
      <c r="H127" s="99" t="e">
        <f>VLOOKUP(C127,'B2B（ol)'!A:J,10,0)*D127</f>
        <v>#N/A</v>
      </c>
      <c r="I127" s="101">
        <f t="shared" si="27"/>
        <v>0</v>
      </c>
      <c r="J127" s="121">
        <f t="shared" si="28"/>
        <v>0</v>
      </c>
      <c r="K127" s="121" t="e">
        <f>VLOOKUP(C127,'B2B（ol)'!A:P,16,0)</f>
        <v>#N/A</v>
      </c>
      <c r="L127" s="117">
        <f t="shared" si="29"/>
        <v>0</v>
      </c>
      <c r="M127" s="114" t="e">
        <f>VLOOKUP(C127,'B2B（ol)'!A:K,11,0)</f>
        <v>#N/A</v>
      </c>
      <c r="N127" s="114" t="e">
        <f>VLOOKUP(B127,payments!E:AG,29,0)</f>
        <v>#N/A</v>
      </c>
      <c r="O127" s="114"/>
      <c r="P127" s="114"/>
      <c r="Q127" s="61" t="e">
        <f>VLOOKUP(R127,映射表!A:G,7,0)</f>
        <v>#N/A</v>
      </c>
      <c r="R127" s="122"/>
      <c r="S127" s="122"/>
      <c r="T127" s="122"/>
      <c r="U127" s="122"/>
      <c r="V127" s="122"/>
      <c r="W127" s="122"/>
      <c r="X127" s="122"/>
      <c r="Y127" s="61">
        <f t="shared" si="20"/>
        <v>0</v>
      </c>
    </row>
    <row r="128" spans="1:25" s="61" customFormat="1">
      <c r="A128" s="61" t="e">
        <f t="shared" si="21"/>
        <v>#N/A</v>
      </c>
      <c r="B128" s="121">
        <f t="shared" si="22"/>
        <v>0</v>
      </c>
      <c r="C128" s="117" t="e">
        <f>VLOOKUP(B128,映射表!A:C,3,0)</f>
        <v>#N/A</v>
      </c>
      <c r="D128" s="121">
        <f t="shared" si="23"/>
        <v>0</v>
      </c>
      <c r="E128" s="100">
        <f t="shared" si="24"/>
        <v>0</v>
      </c>
      <c r="F128" s="121">
        <f t="shared" si="25"/>
        <v>0</v>
      </c>
      <c r="G128" s="121">
        <f t="shared" si="26"/>
        <v>0</v>
      </c>
      <c r="H128" s="99" t="e">
        <f>VLOOKUP(C128,'B2B（ol)'!A:J,10,0)*D128</f>
        <v>#N/A</v>
      </c>
      <c r="I128" s="101">
        <f t="shared" si="27"/>
        <v>0</v>
      </c>
      <c r="J128" s="121">
        <f t="shared" si="28"/>
        <v>0</v>
      </c>
      <c r="K128" s="121" t="e">
        <f>VLOOKUP(C128,'B2B（ol)'!A:P,16,0)</f>
        <v>#N/A</v>
      </c>
      <c r="L128" s="117">
        <f t="shared" si="29"/>
        <v>0</v>
      </c>
      <c r="M128" s="114" t="e">
        <f>VLOOKUP(C128,'B2B（ol)'!A:K,11,0)</f>
        <v>#N/A</v>
      </c>
      <c r="N128" s="114" t="e">
        <f>VLOOKUP(B128,payments!E:AG,29,0)</f>
        <v>#N/A</v>
      </c>
      <c r="O128" s="114"/>
      <c r="P128" s="114"/>
      <c r="Q128" s="61" t="e">
        <f>VLOOKUP(R128,映射表!A:G,7,0)</f>
        <v>#N/A</v>
      </c>
      <c r="R128" s="122"/>
      <c r="S128" s="122"/>
      <c r="T128" s="122"/>
      <c r="U128" s="122"/>
      <c r="V128" s="122"/>
      <c r="W128" s="122"/>
      <c r="X128" s="122"/>
      <c r="Y128" s="61">
        <f t="shared" si="20"/>
        <v>0</v>
      </c>
    </row>
    <row r="129" spans="1:25" s="61" customFormat="1">
      <c r="A129" s="61" t="e">
        <f t="shared" si="21"/>
        <v>#N/A</v>
      </c>
      <c r="B129" s="121">
        <f t="shared" si="22"/>
        <v>0</v>
      </c>
      <c r="C129" s="117" t="e">
        <f>VLOOKUP(B129,映射表!A:C,3,0)</f>
        <v>#N/A</v>
      </c>
      <c r="D129" s="121">
        <f t="shared" si="23"/>
        <v>0</v>
      </c>
      <c r="E129" s="100">
        <f t="shared" si="24"/>
        <v>0</v>
      </c>
      <c r="F129" s="121">
        <f t="shared" si="25"/>
        <v>0</v>
      </c>
      <c r="G129" s="121">
        <f t="shared" si="26"/>
        <v>0</v>
      </c>
      <c r="H129" s="99" t="e">
        <f>VLOOKUP(C129,'B2B（ol)'!A:J,10,0)*D129</f>
        <v>#N/A</v>
      </c>
      <c r="I129" s="101">
        <f t="shared" si="27"/>
        <v>0</v>
      </c>
      <c r="J129" s="121">
        <f t="shared" si="28"/>
        <v>0</v>
      </c>
      <c r="K129" s="121" t="e">
        <f>VLOOKUP(C129,'B2B（ol)'!A:P,16,0)</f>
        <v>#N/A</v>
      </c>
      <c r="L129" s="117">
        <f t="shared" si="29"/>
        <v>0</v>
      </c>
      <c r="M129" s="114" t="e">
        <f>VLOOKUP(C129,'B2B（ol)'!A:K,11,0)</f>
        <v>#N/A</v>
      </c>
      <c r="N129" s="114" t="e">
        <f>VLOOKUP(B129,payments!E:AG,29,0)</f>
        <v>#N/A</v>
      </c>
      <c r="O129" s="114"/>
      <c r="P129" s="114"/>
      <c r="Q129" s="61" t="e">
        <f>VLOOKUP(R129,映射表!A:G,7,0)</f>
        <v>#N/A</v>
      </c>
      <c r="R129" s="122"/>
      <c r="S129" s="122"/>
      <c r="T129" s="122"/>
      <c r="U129" s="122"/>
      <c r="V129" s="122"/>
      <c r="W129" s="122"/>
      <c r="X129" s="122"/>
      <c r="Y129" s="61">
        <f t="shared" si="20"/>
        <v>0</v>
      </c>
    </row>
    <row r="130" spans="1:25" s="61" customFormat="1">
      <c r="A130" s="61" t="e">
        <f t="shared" ref="A130:A193" si="30">Q130</f>
        <v>#N/A</v>
      </c>
      <c r="B130" s="121">
        <f t="shared" ref="B130:B193" si="31">R130</f>
        <v>0</v>
      </c>
      <c r="C130" s="117" t="e">
        <f>VLOOKUP(B130,映射表!A:C,3,0)</f>
        <v>#N/A</v>
      </c>
      <c r="D130" s="121">
        <f t="shared" ref="D130:D193" si="32">S130</f>
        <v>0</v>
      </c>
      <c r="E130" s="100">
        <f t="shared" ref="E130:E193" si="33">IFERROR(T130/D130,0)*D130</f>
        <v>0</v>
      </c>
      <c r="F130" s="121">
        <f t="shared" ref="F130:F193" si="34">IFERROR(V130/D130,0)*D130</f>
        <v>0</v>
      </c>
      <c r="G130" s="121">
        <f t="shared" ref="G130:G193" si="35">IFERROR(IF((E130+F130)&gt;200,(E130+F130-200)*0.9+200*0.85,(E130+F130)*0.85),0)</f>
        <v>0</v>
      </c>
      <c r="H130" s="99" t="e">
        <f>VLOOKUP(C130,'B2B（ol)'!A:J,10,0)*D130</f>
        <v>#N/A</v>
      </c>
      <c r="I130" s="101">
        <f t="shared" ref="I130:I193" si="36">IFERROR((G130-H130)/(E130+F130),0)</f>
        <v>0</v>
      </c>
      <c r="J130" s="121">
        <f t="shared" ref="J130:J193" si="37">IFERROR((G130-H130),0)</f>
        <v>0</v>
      </c>
      <c r="K130" s="121" t="e">
        <f>VLOOKUP(C130,'B2B（ol)'!A:P,16,0)</f>
        <v>#N/A</v>
      </c>
      <c r="L130" s="117">
        <f t="shared" ref="L130:L193" si="38">(E130+F130)</f>
        <v>0</v>
      </c>
      <c r="M130" s="114" t="e">
        <f>VLOOKUP(C130,'B2B（ol)'!A:K,11,0)</f>
        <v>#N/A</v>
      </c>
      <c r="N130" s="114" t="e">
        <f>VLOOKUP(B130,payments!E:AG,29,0)</f>
        <v>#N/A</v>
      </c>
      <c r="O130" s="114"/>
      <c r="P130" s="114"/>
      <c r="Q130" s="61" t="e">
        <f>VLOOKUP(R130,映射表!A:G,7,0)</f>
        <v>#N/A</v>
      </c>
      <c r="R130" s="122"/>
      <c r="S130" s="122"/>
      <c r="T130" s="122"/>
      <c r="U130" s="122"/>
      <c r="V130" s="122"/>
      <c r="W130" s="122"/>
      <c r="X130" s="122"/>
      <c r="Y130" s="61">
        <f t="shared" si="20"/>
        <v>0</v>
      </c>
    </row>
    <row r="131" spans="1:25" s="61" customFormat="1">
      <c r="A131" s="61" t="e">
        <f t="shared" si="30"/>
        <v>#N/A</v>
      </c>
      <c r="B131" s="121">
        <f t="shared" si="31"/>
        <v>0</v>
      </c>
      <c r="C131" s="117" t="e">
        <f>VLOOKUP(B131,映射表!A:C,3,0)</f>
        <v>#N/A</v>
      </c>
      <c r="D131" s="121">
        <f t="shared" si="32"/>
        <v>0</v>
      </c>
      <c r="E131" s="100">
        <f t="shared" si="33"/>
        <v>0</v>
      </c>
      <c r="F131" s="121">
        <f t="shared" si="34"/>
        <v>0</v>
      </c>
      <c r="G131" s="121">
        <f t="shared" si="35"/>
        <v>0</v>
      </c>
      <c r="H131" s="99" t="e">
        <f>VLOOKUP(C131,'B2B（ol)'!A:J,10,0)*D131</f>
        <v>#N/A</v>
      </c>
      <c r="I131" s="101">
        <f t="shared" si="36"/>
        <v>0</v>
      </c>
      <c r="J131" s="121">
        <f t="shared" si="37"/>
        <v>0</v>
      </c>
      <c r="K131" s="121" t="e">
        <f>VLOOKUP(C131,'B2B（ol)'!A:P,16,0)</f>
        <v>#N/A</v>
      </c>
      <c r="L131" s="117">
        <f t="shared" si="38"/>
        <v>0</v>
      </c>
      <c r="M131" s="114" t="e">
        <f>VLOOKUP(C131,'B2B（ol)'!A:K,11,0)</f>
        <v>#N/A</v>
      </c>
      <c r="N131" s="114" t="e">
        <f>VLOOKUP(B131,payments!E:AG,29,0)</f>
        <v>#N/A</v>
      </c>
      <c r="O131" s="114"/>
      <c r="P131" s="114"/>
      <c r="Q131" s="61" t="e">
        <f>VLOOKUP(R131,映射表!A:G,7,0)</f>
        <v>#N/A</v>
      </c>
      <c r="R131" s="122"/>
      <c r="S131" s="122"/>
      <c r="T131" s="122"/>
      <c r="U131" s="122"/>
      <c r="V131" s="122"/>
      <c r="W131" s="122"/>
      <c r="X131" s="122"/>
      <c r="Y131" s="61">
        <f t="shared" si="20"/>
        <v>0</v>
      </c>
    </row>
    <row r="132" spans="1:25" s="61" customFormat="1">
      <c r="A132" s="61" t="e">
        <f t="shared" si="30"/>
        <v>#N/A</v>
      </c>
      <c r="B132" s="121">
        <f t="shared" si="31"/>
        <v>0</v>
      </c>
      <c r="C132" s="117" t="e">
        <f>VLOOKUP(B132,映射表!A:C,3,0)</f>
        <v>#N/A</v>
      </c>
      <c r="D132" s="121">
        <f t="shared" si="32"/>
        <v>0</v>
      </c>
      <c r="E132" s="100">
        <f t="shared" si="33"/>
        <v>0</v>
      </c>
      <c r="F132" s="121">
        <f t="shared" si="34"/>
        <v>0</v>
      </c>
      <c r="G132" s="121">
        <f t="shared" si="35"/>
        <v>0</v>
      </c>
      <c r="H132" s="99" t="e">
        <f>VLOOKUP(C132,'B2B（ol)'!A:J,10,0)*D132</f>
        <v>#N/A</v>
      </c>
      <c r="I132" s="101">
        <f t="shared" si="36"/>
        <v>0</v>
      </c>
      <c r="J132" s="121">
        <f t="shared" si="37"/>
        <v>0</v>
      </c>
      <c r="K132" s="121" t="e">
        <f>VLOOKUP(C132,'B2B（ol)'!A:P,16,0)</f>
        <v>#N/A</v>
      </c>
      <c r="L132" s="117">
        <f t="shared" si="38"/>
        <v>0</v>
      </c>
      <c r="M132" s="114" t="e">
        <f>VLOOKUP(C132,'B2B（ol)'!A:K,11,0)</f>
        <v>#N/A</v>
      </c>
      <c r="N132" s="114" t="e">
        <f>VLOOKUP(B132,payments!E:AG,29,0)</f>
        <v>#N/A</v>
      </c>
      <c r="O132" s="114"/>
      <c r="P132" s="114"/>
      <c r="Q132" s="61" t="e">
        <f>VLOOKUP(R132,映射表!A:G,7,0)</f>
        <v>#N/A</v>
      </c>
      <c r="R132" s="122"/>
      <c r="S132" s="122"/>
      <c r="T132" s="122"/>
      <c r="U132" s="122"/>
      <c r="V132" s="122"/>
      <c r="W132" s="122"/>
      <c r="X132" s="122"/>
      <c r="Y132" s="61">
        <f t="shared" ref="Y132:Y195" si="39">L132</f>
        <v>0</v>
      </c>
    </row>
    <row r="133" spans="1:25" s="61" customFormat="1">
      <c r="A133" s="61" t="e">
        <f t="shared" si="30"/>
        <v>#N/A</v>
      </c>
      <c r="B133" s="121">
        <f t="shared" si="31"/>
        <v>0</v>
      </c>
      <c r="C133" s="117" t="e">
        <f>VLOOKUP(B133,映射表!A:C,3,0)</f>
        <v>#N/A</v>
      </c>
      <c r="D133" s="121">
        <f t="shared" si="32"/>
        <v>0</v>
      </c>
      <c r="E133" s="100">
        <f t="shared" si="33"/>
        <v>0</v>
      </c>
      <c r="F133" s="121">
        <f t="shared" si="34"/>
        <v>0</v>
      </c>
      <c r="G133" s="121">
        <f t="shared" si="35"/>
        <v>0</v>
      </c>
      <c r="H133" s="99" t="e">
        <f>VLOOKUP(C133,'B2B（ol)'!A:J,10,0)*D133</f>
        <v>#N/A</v>
      </c>
      <c r="I133" s="101">
        <f t="shared" si="36"/>
        <v>0</v>
      </c>
      <c r="J133" s="121">
        <f t="shared" si="37"/>
        <v>0</v>
      </c>
      <c r="K133" s="121" t="e">
        <f>VLOOKUP(C133,'B2B（ol)'!A:P,16,0)</f>
        <v>#N/A</v>
      </c>
      <c r="L133" s="117">
        <f t="shared" si="38"/>
        <v>0</v>
      </c>
      <c r="M133" s="114" t="e">
        <f>VLOOKUP(C133,'B2B（ol)'!A:K,11,0)</f>
        <v>#N/A</v>
      </c>
      <c r="N133" s="114" t="e">
        <f>VLOOKUP(B133,payments!E:AG,29,0)</f>
        <v>#N/A</v>
      </c>
      <c r="O133" s="114"/>
      <c r="P133" s="114"/>
      <c r="Q133" s="61" t="e">
        <f>VLOOKUP(R133,映射表!A:G,7,0)</f>
        <v>#N/A</v>
      </c>
      <c r="R133" s="122"/>
      <c r="S133" s="122"/>
      <c r="T133" s="122"/>
      <c r="U133" s="122"/>
      <c r="V133" s="122"/>
      <c r="W133" s="122"/>
      <c r="X133" s="122"/>
      <c r="Y133" s="61">
        <f t="shared" si="39"/>
        <v>0</v>
      </c>
    </row>
    <row r="134" spans="1:25" s="61" customFormat="1">
      <c r="A134" s="61" t="e">
        <f t="shared" si="30"/>
        <v>#N/A</v>
      </c>
      <c r="B134" s="121">
        <f t="shared" si="31"/>
        <v>0</v>
      </c>
      <c r="C134" s="117" t="e">
        <f>VLOOKUP(B134,映射表!A:C,3,0)</f>
        <v>#N/A</v>
      </c>
      <c r="D134" s="121">
        <f t="shared" si="32"/>
        <v>0</v>
      </c>
      <c r="E134" s="100">
        <f t="shared" si="33"/>
        <v>0</v>
      </c>
      <c r="F134" s="121">
        <f t="shared" si="34"/>
        <v>0</v>
      </c>
      <c r="G134" s="121">
        <f t="shared" si="35"/>
        <v>0</v>
      </c>
      <c r="H134" s="99" t="e">
        <f>VLOOKUP(C134,'B2B（ol)'!A:J,10,0)*D134</f>
        <v>#N/A</v>
      </c>
      <c r="I134" s="101">
        <f t="shared" si="36"/>
        <v>0</v>
      </c>
      <c r="J134" s="121">
        <f t="shared" si="37"/>
        <v>0</v>
      </c>
      <c r="K134" s="121" t="e">
        <f>VLOOKUP(C134,'B2B（ol)'!A:P,16,0)</f>
        <v>#N/A</v>
      </c>
      <c r="L134" s="117">
        <f t="shared" si="38"/>
        <v>0</v>
      </c>
      <c r="M134" s="114" t="e">
        <f>VLOOKUP(C134,'B2B（ol)'!A:K,11,0)</f>
        <v>#N/A</v>
      </c>
      <c r="N134" s="114" t="e">
        <f>VLOOKUP(B134,payments!E:AG,29,0)</f>
        <v>#N/A</v>
      </c>
      <c r="O134" s="114"/>
      <c r="P134" s="114"/>
      <c r="Q134" s="61" t="e">
        <f>VLOOKUP(R134,映射表!A:G,7,0)</f>
        <v>#N/A</v>
      </c>
      <c r="R134" s="122"/>
      <c r="S134" s="122"/>
      <c r="T134" s="122"/>
      <c r="U134" s="122"/>
      <c r="V134" s="122"/>
      <c r="W134" s="122"/>
      <c r="X134" s="122"/>
      <c r="Y134" s="61">
        <f t="shared" si="39"/>
        <v>0</v>
      </c>
    </row>
    <row r="135" spans="1:25" s="61" customFormat="1">
      <c r="A135" s="61" t="e">
        <f t="shared" si="30"/>
        <v>#N/A</v>
      </c>
      <c r="B135" s="121">
        <f t="shared" si="31"/>
        <v>0</v>
      </c>
      <c r="C135" s="117" t="e">
        <f>VLOOKUP(B135,映射表!A:C,3,0)</f>
        <v>#N/A</v>
      </c>
      <c r="D135" s="121">
        <f t="shared" si="32"/>
        <v>0</v>
      </c>
      <c r="E135" s="100">
        <f t="shared" si="33"/>
        <v>0</v>
      </c>
      <c r="F135" s="121">
        <f t="shared" si="34"/>
        <v>0</v>
      </c>
      <c r="G135" s="121">
        <f t="shared" si="35"/>
        <v>0</v>
      </c>
      <c r="H135" s="99" t="e">
        <f>VLOOKUP(C135,'B2B（ol)'!A:J,10,0)*D135</f>
        <v>#N/A</v>
      </c>
      <c r="I135" s="101">
        <f t="shared" si="36"/>
        <v>0</v>
      </c>
      <c r="J135" s="121">
        <f t="shared" si="37"/>
        <v>0</v>
      </c>
      <c r="K135" s="121" t="e">
        <f>VLOOKUP(C135,'B2B（ol)'!A:P,16,0)</f>
        <v>#N/A</v>
      </c>
      <c r="L135" s="117">
        <f t="shared" si="38"/>
        <v>0</v>
      </c>
      <c r="M135" s="114" t="e">
        <f>VLOOKUP(C135,'B2B（ol)'!A:K,11,0)</f>
        <v>#N/A</v>
      </c>
      <c r="N135" s="114" t="e">
        <f>VLOOKUP(B135,payments!E:AG,29,0)</f>
        <v>#N/A</v>
      </c>
      <c r="O135" s="114"/>
      <c r="P135" s="114"/>
      <c r="Q135" s="61" t="e">
        <f>VLOOKUP(R135,映射表!A:G,7,0)</f>
        <v>#N/A</v>
      </c>
      <c r="R135" s="122"/>
      <c r="S135" s="122"/>
      <c r="T135" s="122"/>
      <c r="U135" s="122"/>
      <c r="V135" s="122"/>
      <c r="W135" s="122"/>
      <c r="X135" s="122"/>
      <c r="Y135" s="61">
        <f t="shared" si="39"/>
        <v>0</v>
      </c>
    </row>
    <row r="136" spans="1:25" s="61" customFormat="1">
      <c r="A136" s="61" t="e">
        <f t="shared" si="30"/>
        <v>#N/A</v>
      </c>
      <c r="B136" s="121">
        <f t="shared" si="31"/>
        <v>0</v>
      </c>
      <c r="C136" s="117" t="e">
        <f>VLOOKUP(B136,映射表!A:C,3,0)</f>
        <v>#N/A</v>
      </c>
      <c r="D136" s="121">
        <f t="shared" si="32"/>
        <v>0</v>
      </c>
      <c r="E136" s="100">
        <f t="shared" si="33"/>
        <v>0</v>
      </c>
      <c r="F136" s="121">
        <f t="shared" si="34"/>
        <v>0</v>
      </c>
      <c r="G136" s="121">
        <f t="shared" si="35"/>
        <v>0</v>
      </c>
      <c r="H136" s="99" t="e">
        <f>VLOOKUP(C136,'B2B（ol)'!A:J,10,0)*D136</f>
        <v>#N/A</v>
      </c>
      <c r="I136" s="101">
        <f t="shared" si="36"/>
        <v>0</v>
      </c>
      <c r="J136" s="121">
        <f t="shared" si="37"/>
        <v>0</v>
      </c>
      <c r="K136" s="121" t="e">
        <f>VLOOKUP(C136,'B2B（ol)'!A:P,16,0)</f>
        <v>#N/A</v>
      </c>
      <c r="L136" s="117">
        <f t="shared" si="38"/>
        <v>0</v>
      </c>
      <c r="M136" s="114" t="e">
        <f>VLOOKUP(C136,'B2B（ol)'!A:K,11,0)</f>
        <v>#N/A</v>
      </c>
      <c r="N136" s="114" t="e">
        <f>VLOOKUP(B136,payments!E:AG,29,0)</f>
        <v>#N/A</v>
      </c>
      <c r="O136" s="114"/>
      <c r="P136" s="114"/>
      <c r="Q136" s="61" t="e">
        <f>VLOOKUP(R136,映射表!A:G,7,0)</f>
        <v>#N/A</v>
      </c>
      <c r="R136" s="122"/>
      <c r="S136" s="122"/>
      <c r="T136" s="122"/>
      <c r="U136" s="122"/>
      <c r="V136" s="122"/>
      <c r="W136" s="122"/>
      <c r="X136" s="122"/>
      <c r="Y136" s="61">
        <f t="shared" si="39"/>
        <v>0</v>
      </c>
    </row>
    <row r="137" spans="1:25" s="61" customFormat="1">
      <c r="A137" s="61" t="e">
        <f t="shared" si="30"/>
        <v>#N/A</v>
      </c>
      <c r="B137" s="121">
        <f t="shared" si="31"/>
        <v>0</v>
      </c>
      <c r="C137" s="117" t="e">
        <f>VLOOKUP(B137,映射表!A:C,3,0)</f>
        <v>#N/A</v>
      </c>
      <c r="D137" s="121">
        <f t="shared" si="32"/>
        <v>0</v>
      </c>
      <c r="E137" s="100">
        <f t="shared" si="33"/>
        <v>0</v>
      </c>
      <c r="F137" s="121">
        <f t="shared" si="34"/>
        <v>0</v>
      </c>
      <c r="G137" s="121">
        <f t="shared" si="35"/>
        <v>0</v>
      </c>
      <c r="H137" s="99" t="e">
        <f>VLOOKUP(C137,'B2B（ol)'!A:J,10,0)*D137</f>
        <v>#N/A</v>
      </c>
      <c r="I137" s="101">
        <f t="shared" si="36"/>
        <v>0</v>
      </c>
      <c r="J137" s="121">
        <f t="shared" si="37"/>
        <v>0</v>
      </c>
      <c r="K137" s="121" t="e">
        <f>VLOOKUP(C137,'B2B（ol)'!A:P,16,0)</f>
        <v>#N/A</v>
      </c>
      <c r="L137" s="117">
        <f t="shared" si="38"/>
        <v>0</v>
      </c>
      <c r="M137" s="114" t="e">
        <f>VLOOKUP(C137,'B2B（ol)'!A:K,11,0)</f>
        <v>#N/A</v>
      </c>
      <c r="N137" s="114" t="e">
        <f>VLOOKUP(B137,payments!E:AG,29,0)</f>
        <v>#N/A</v>
      </c>
      <c r="O137" s="114"/>
      <c r="P137" s="114"/>
      <c r="Q137" s="61" t="e">
        <f>VLOOKUP(R137,映射表!A:G,7,0)</f>
        <v>#N/A</v>
      </c>
      <c r="R137" s="122"/>
      <c r="S137" s="122"/>
      <c r="T137" s="122"/>
      <c r="U137" s="122"/>
      <c r="V137" s="122"/>
      <c r="W137" s="122"/>
      <c r="X137" s="122"/>
      <c r="Y137" s="61">
        <f t="shared" si="39"/>
        <v>0</v>
      </c>
    </row>
    <row r="138" spans="1:25" s="61" customFormat="1">
      <c r="A138" s="61" t="e">
        <f t="shared" si="30"/>
        <v>#N/A</v>
      </c>
      <c r="B138" s="121">
        <f t="shared" si="31"/>
        <v>0</v>
      </c>
      <c r="C138" s="117" t="e">
        <f>VLOOKUP(B138,映射表!A:C,3,0)</f>
        <v>#N/A</v>
      </c>
      <c r="D138" s="121">
        <f t="shared" si="32"/>
        <v>0</v>
      </c>
      <c r="E138" s="100">
        <f t="shared" si="33"/>
        <v>0</v>
      </c>
      <c r="F138" s="121">
        <f t="shared" si="34"/>
        <v>0</v>
      </c>
      <c r="G138" s="121">
        <f t="shared" si="35"/>
        <v>0</v>
      </c>
      <c r="H138" s="99" t="e">
        <f>VLOOKUP(C138,'B2B（ol)'!A:J,10,0)*D138</f>
        <v>#N/A</v>
      </c>
      <c r="I138" s="101">
        <f t="shared" si="36"/>
        <v>0</v>
      </c>
      <c r="J138" s="121">
        <f t="shared" si="37"/>
        <v>0</v>
      </c>
      <c r="K138" s="121" t="e">
        <f>VLOOKUP(C138,'B2B（ol)'!A:P,16,0)</f>
        <v>#N/A</v>
      </c>
      <c r="L138" s="117">
        <f t="shared" si="38"/>
        <v>0</v>
      </c>
      <c r="M138" s="114" t="e">
        <f>VLOOKUP(C138,'B2B（ol)'!A:K,11,0)</f>
        <v>#N/A</v>
      </c>
      <c r="N138" s="114" t="e">
        <f>VLOOKUP(B138,payments!E:AG,29,0)</f>
        <v>#N/A</v>
      </c>
      <c r="O138" s="114"/>
      <c r="P138" s="114"/>
      <c r="Q138" s="61" t="e">
        <f>VLOOKUP(R138,映射表!A:G,7,0)</f>
        <v>#N/A</v>
      </c>
      <c r="R138" s="122"/>
      <c r="S138" s="122"/>
      <c r="T138" s="122"/>
      <c r="U138" s="122"/>
      <c r="V138" s="122"/>
      <c r="W138" s="122"/>
      <c r="X138" s="122"/>
      <c r="Y138" s="61">
        <f t="shared" si="39"/>
        <v>0</v>
      </c>
    </row>
    <row r="139" spans="1:25" s="61" customFormat="1">
      <c r="A139" s="61" t="e">
        <f t="shared" si="30"/>
        <v>#N/A</v>
      </c>
      <c r="B139" s="121">
        <f t="shared" si="31"/>
        <v>0</v>
      </c>
      <c r="C139" s="117" t="e">
        <f>VLOOKUP(B139,映射表!A:C,3,0)</f>
        <v>#N/A</v>
      </c>
      <c r="D139" s="121">
        <f t="shared" si="32"/>
        <v>0</v>
      </c>
      <c r="E139" s="100">
        <f t="shared" si="33"/>
        <v>0</v>
      </c>
      <c r="F139" s="121">
        <f t="shared" si="34"/>
        <v>0</v>
      </c>
      <c r="G139" s="121">
        <f t="shared" si="35"/>
        <v>0</v>
      </c>
      <c r="H139" s="99" t="e">
        <f>VLOOKUP(C139,'B2B（ol)'!A:J,10,0)*D139</f>
        <v>#N/A</v>
      </c>
      <c r="I139" s="101">
        <f t="shared" si="36"/>
        <v>0</v>
      </c>
      <c r="J139" s="121">
        <f t="shared" si="37"/>
        <v>0</v>
      </c>
      <c r="K139" s="121" t="e">
        <f>VLOOKUP(C139,'B2B（ol)'!A:P,16,0)</f>
        <v>#N/A</v>
      </c>
      <c r="L139" s="117">
        <f t="shared" si="38"/>
        <v>0</v>
      </c>
      <c r="M139" s="114" t="e">
        <f>VLOOKUP(C139,'B2B（ol)'!A:K,11,0)</f>
        <v>#N/A</v>
      </c>
      <c r="N139" s="114" t="e">
        <f>VLOOKUP(B139,payments!E:AG,29,0)</f>
        <v>#N/A</v>
      </c>
      <c r="O139" s="114"/>
      <c r="P139" s="114"/>
      <c r="Q139" s="61" t="e">
        <f>VLOOKUP(R139,映射表!A:G,7,0)</f>
        <v>#N/A</v>
      </c>
      <c r="R139" s="122"/>
      <c r="S139" s="122"/>
      <c r="T139" s="122"/>
      <c r="U139" s="122"/>
      <c r="V139" s="122"/>
      <c r="W139" s="122"/>
      <c r="X139" s="122"/>
      <c r="Y139" s="61">
        <f t="shared" si="39"/>
        <v>0</v>
      </c>
    </row>
    <row r="140" spans="1:25" s="61" customFormat="1">
      <c r="A140" s="61" t="e">
        <f t="shared" si="30"/>
        <v>#N/A</v>
      </c>
      <c r="B140" s="121">
        <f t="shared" si="31"/>
        <v>0</v>
      </c>
      <c r="C140" s="117" t="e">
        <f>VLOOKUP(B140,映射表!A:C,3,0)</f>
        <v>#N/A</v>
      </c>
      <c r="D140" s="121">
        <f t="shared" si="32"/>
        <v>0</v>
      </c>
      <c r="E140" s="100">
        <f t="shared" si="33"/>
        <v>0</v>
      </c>
      <c r="F140" s="121">
        <f t="shared" si="34"/>
        <v>0</v>
      </c>
      <c r="G140" s="121">
        <f t="shared" si="35"/>
        <v>0</v>
      </c>
      <c r="H140" s="99" t="e">
        <f>VLOOKUP(C140,'B2B（ol)'!A:J,10,0)*D140</f>
        <v>#N/A</v>
      </c>
      <c r="I140" s="101">
        <f t="shared" si="36"/>
        <v>0</v>
      </c>
      <c r="J140" s="121">
        <f t="shared" si="37"/>
        <v>0</v>
      </c>
      <c r="K140" s="121" t="e">
        <f>VLOOKUP(C140,'B2B（ol)'!A:P,16,0)</f>
        <v>#N/A</v>
      </c>
      <c r="L140" s="117">
        <f t="shared" si="38"/>
        <v>0</v>
      </c>
      <c r="M140" s="114" t="e">
        <f>VLOOKUP(C140,'B2B（ol)'!A:K,11,0)</f>
        <v>#N/A</v>
      </c>
      <c r="N140" s="114" t="e">
        <f>VLOOKUP(B140,payments!E:AG,29,0)</f>
        <v>#N/A</v>
      </c>
      <c r="O140" s="114"/>
      <c r="P140" s="114"/>
      <c r="Q140" s="61" t="e">
        <f>VLOOKUP(R140,映射表!A:G,7,0)</f>
        <v>#N/A</v>
      </c>
      <c r="R140" s="122"/>
      <c r="S140" s="122"/>
      <c r="T140" s="122"/>
      <c r="U140" s="122"/>
      <c r="V140" s="122"/>
      <c r="W140" s="122"/>
      <c r="X140" s="122"/>
      <c r="Y140" s="61">
        <f t="shared" si="39"/>
        <v>0</v>
      </c>
    </row>
    <row r="141" spans="1:25" s="61" customFormat="1">
      <c r="A141" s="61" t="e">
        <f t="shared" si="30"/>
        <v>#N/A</v>
      </c>
      <c r="B141" s="121">
        <f t="shared" si="31"/>
        <v>0</v>
      </c>
      <c r="C141" s="117" t="e">
        <f>VLOOKUP(B141,映射表!A:C,3,0)</f>
        <v>#N/A</v>
      </c>
      <c r="D141" s="121">
        <f t="shared" si="32"/>
        <v>0</v>
      </c>
      <c r="E141" s="100">
        <f t="shared" si="33"/>
        <v>0</v>
      </c>
      <c r="F141" s="121">
        <f t="shared" si="34"/>
        <v>0</v>
      </c>
      <c r="G141" s="121">
        <f t="shared" si="35"/>
        <v>0</v>
      </c>
      <c r="H141" s="99" t="e">
        <f>VLOOKUP(C141,'B2B（ol)'!A:J,10,0)*D141</f>
        <v>#N/A</v>
      </c>
      <c r="I141" s="101">
        <f t="shared" si="36"/>
        <v>0</v>
      </c>
      <c r="J141" s="121">
        <f t="shared" si="37"/>
        <v>0</v>
      </c>
      <c r="K141" s="121" t="e">
        <f>VLOOKUP(C141,'B2B（ol)'!A:P,16,0)</f>
        <v>#N/A</v>
      </c>
      <c r="L141" s="117">
        <f t="shared" si="38"/>
        <v>0</v>
      </c>
      <c r="M141" s="114" t="e">
        <f>VLOOKUP(C141,'B2B（ol)'!A:K,11,0)</f>
        <v>#N/A</v>
      </c>
      <c r="N141" s="114" t="e">
        <f>VLOOKUP(B141,payments!E:AG,29,0)</f>
        <v>#N/A</v>
      </c>
      <c r="O141" s="114"/>
      <c r="P141" s="114"/>
      <c r="Q141" s="61" t="e">
        <f>VLOOKUP(R141,映射表!A:G,7,0)</f>
        <v>#N/A</v>
      </c>
      <c r="R141" s="122"/>
      <c r="S141" s="122"/>
      <c r="T141" s="122"/>
      <c r="U141" s="122"/>
      <c r="V141" s="122"/>
      <c r="W141" s="122"/>
      <c r="X141" s="122"/>
      <c r="Y141" s="61">
        <f t="shared" si="39"/>
        <v>0</v>
      </c>
    </row>
    <row r="142" spans="1:25" s="61" customFormat="1">
      <c r="A142" s="61" t="e">
        <f t="shared" si="30"/>
        <v>#N/A</v>
      </c>
      <c r="B142" s="121">
        <f t="shared" si="31"/>
        <v>0</v>
      </c>
      <c r="C142" s="117" t="e">
        <f>VLOOKUP(B142,映射表!A:C,3,0)</f>
        <v>#N/A</v>
      </c>
      <c r="D142" s="121">
        <f t="shared" si="32"/>
        <v>0</v>
      </c>
      <c r="E142" s="100">
        <f t="shared" si="33"/>
        <v>0</v>
      </c>
      <c r="F142" s="121">
        <f t="shared" si="34"/>
        <v>0</v>
      </c>
      <c r="G142" s="121">
        <f t="shared" si="35"/>
        <v>0</v>
      </c>
      <c r="H142" s="99" t="e">
        <f>VLOOKUP(C142,'B2B（ol)'!A:J,10,0)*D142</f>
        <v>#N/A</v>
      </c>
      <c r="I142" s="101">
        <f t="shared" si="36"/>
        <v>0</v>
      </c>
      <c r="J142" s="121">
        <f t="shared" si="37"/>
        <v>0</v>
      </c>
      <c r="K142" s="121" t="e">
        <f>VLOOKUP(C142,'B2B（ol)'!A:P,16,0)</f>
        <v>#N/A</v>
      </c>
      <c r="L142" s="117">
        <f t="shared" si="38"/>
        <v>0</v>
      </c>
      <c r="M142" s="114" t="e">
        <f>VLOOKUP(C142,'B2B（ol)'!A:K,11,0)</f>
        <v>#N/A</v>
      </c>
      <c r="N142" s="114" t="e">
        <f>VLOOKUP(B142,payments!E:AG,29,0)</f>
        <v>#N/A</v>
      </c>
      <c r="O142" s="114"/>
      <c r="P142" s="114"/>
      <c r="Q142" s="61" t="e">
        <f>VLOOKUP(R142,映射表!A:G,7,0)</f>
        <v>#N/A</v>
      </c>
      <c r="R142" s="122"/>
      <c r="S142" s="122"/>
      <c r="T142" s="122"/>
      <c r="U142" s="122"/>
      <c r="V142" s="122"/>
      <c r="W142" s="122"/>
      <c r="X142" s="122"/>
      <c r="Y142" s="61">
        <f t="shared" si="39"/>
        <v>0</v>
      </c>
    </row>
    <row r="143" spans="1:25" s="61" customFormat="1">
      <c r="A143" s="61" t="e">
        <f t="shared" si="30"/>
        <v>#N/A</v>
      </c>
      <c r="B143" s="121">
        <f t="shared" si="31"/>
        <v>0</v>
      </c>
      <c r="C143" s="117" t="e">
        <f>VLOOKUP(B143,映射表!A:C,3,0)</f>
        <v>#N/A</v>
      </c>
      <c r="D143" s="121">
        <f t="shared" si="32"/>
        <v>0</v>
      </c>
      <c r="E143" s="100">
        <f t="shared" si="33"/>
        <v>0</v>
      </c>
      <c r="F143" s="121">
        <f t="shared" si="34"/>
        <v>0</v>
      </c>
      <c r="G143" s="121">
        <f t="shared" si="35"/>
        <v>0</v>
      </c>
      <c r="H143" s="99" t="e">
        <f>VLOOKUP(C143,'B2B（ol)'!A:J,10,0)*D143</f>
        <v>#N/A</v>
      </c>
      <c r="I143" s="101">
        <f t="shared" si="36"/>
        <v>0</v>
      </c>
      <c r="J143" s="121">
        <f t="shared" si="37"/>
        <v>0</v>
      </c>
      <c r="K143" s="121" t="e">
        <f>VLOOKUP(C143,'B2B（ol)'!A:P,16,0)</f>
        <v>#N/A</v>
      </c>
      <c r="L143" s="117">
        <f t="shared" si="38"/>
        <v>0</v>
      </c>
      <c r="M143" s="114" t="e">
        <f>VLOOKUP(C143,'B2B（ol)'!A:K,11,0)</f>
        <v>#N/A</v>
      </c>
      <c r="N143" s="114" t="e">
        <f>VLOOKUP(B143,payments!E:AG,29,0)</f>
        <v>#N/A</v>
      </c>
      <c r="O143" s="114"/>
      <c r="P143" s="114"/>
      <c r="Q143" s="61" t="e">
        <f>VLOOKUP(R143,映射表!A:G,7,0)</f>
        <v>#N/A</v>
      </c>
      <c r="R143" s="122"/>
      <c r="S143" s="122"/>
      <c r="T143" s="122"/>
      <c r="U143" s="122"/>
      <c r="V143" s="122"/>
      <c r="W143" s="122"/>
      <c r="X143" s="122"/>
      <c r="Y143" s="61">
        <f t="shared" si="39"/>
        <v>0</v>
      </c>
    </row>
    <row r="144" spans="1:25" s="61" customFormat="1">
      <c r="A144" s="61" t="e">
        <f t="shared" si="30"/>
        <v>#N/A</v>
      </c>
      <c r="B144" s="121">
        <f t="shared" si="31"/>
        <v>0</v>
      </c>
      <c r="C144" s="117" t="e">
        <f>VLOOKUP(B144,映射表!A:C,3,0)</f>
        <v>#N/A</v>
      </c>
      <c r="D144" s="121">
        <f t="shared" si="32"/>
        <v>0</v>
      </c>
      <c r="E144" s="100">
        <f t="shared" si="33"/>
        <v>0</v>
      </c>
      <c r="F144" s="121">
        <f t="shared" si="34"/>
        <v>0</v>
      </c>
      <c r="G144" s="121">
        <f t="shared" si="35"/>
        <v>0</v>
      </c>
      <c r="H144" s="99" t="e">
        <f>VLOOKUP(C144,'B2B（ol)'!A:J,10,0)*D144</f>
        <v>#N/A</v>
      </c>
      <c r="I144" s="101">
        <f t="shared" si="36"/>
        <v>0</v>
      </c>
      <c r="J144" s="121">
        <f t="shared" si="37"/>
        <v>0</v>
      </c>
      <c r="K144" s="121" t="e">
        <f>VLOOKUP(C144,'B2B（ol)'!A:P,16,0)</f>
        <v>#N/A</v>
      </c>
      <c r="L144" s="117">
        <f t="shared" si="38"/>
        <v>0</v>
      </c>
      <c r="M144" s="114" t="e">
        <f>VLOOKUP(C144,'B2B（ol)'!A:K,11,0)</f>
        <v>#N/A</v>
      </c>
      <c r="N144" s="114" t="e">
        <f>VLOOKUP(B144,payments!E:AG,29,0)</f>
        <v>#N/A</v>
      </c>
      <c r="O144" s="114"/>
      <c r="P144" s="114"/>
      <c r="Q144" s="61" t="e">
        <f>VLOOKUP(R144,映射表!A:G,7,0)</f>
        <v>#N/A</v>
      </c>
      <c r="R144" s="122"/>
      <c r="S144" s="122"/>
      <c r="T144" s="122"/>
      <c r="U144" s="122"/>
      <c r="V144" s="122"/>
      <c r="W144" s="122"/>
      <c r="X144" s="122"/>
      <c r="Y144" s="61">
        <f t="shared" si="39"/>
        <v>0</v>
      </c>
    </row>
    <row r="145" spans="1:25" s="61" customFormat="1">
      <c r="A145" s="61" t="e">
        <f t="shared" si="30"/>
        <v>#N/A</v>
      </c>
      <c r="B145" s="121">
        <f t="shared" si="31"/>
        <v>0</v>
      </c>
      <c r="C145" s="117" t="e">
        <f>VLOOKUP(B145,映射表!A:C,3,0)</f>
        <v>#N/A</v>
      </c>
      <c r="D145" s="121">
        <f t="shared" si="32"/>
        <v>0</v>
      </c>
      <c r="E145" s="100">
        <f t="shared" si="33"/>
        <v>0</v>
      </c>
      <c r="F145" s="121">
        <f t="shared" si="34"/>
        <v>0</v>
      </c>
      <c r="G145" s="121">
        <f t="shared" si="35"/>
        <v>0</v>
      </c>
      <c r="H145" s="99" t="e">
        <f>VLOOKUP(C145,'B2B（ol)'!A:J,10,0)*D145</f>
        <v>#N/A</v>
      </c>
      <c r="I145" s="101">
        <f t="shared" si="36"/>
        <v>0</v>
      </c>
      <c r="J145" s="121">
        <f t="shared" si="37"/>
        <v>0</v>
      </c>
      <c r="K145" s="121" t="e">
        <f>VLOOKUP(C145,'B2B（ol)'!A:P,16,0)</f>
        <v>#N/A</v>
      </c>
      <c r="L145" s="117">
        <f t="shared" si="38"/>
        <v>0</v>
      </c>
      <c r="M145" s="114" t="e">
        <f>VLOOKUP(C145,'B2B（ol)'!A:K,11,0)</f>
        <v>#N/A</v>
      </c>
      <c r="N145" s="114" t="e">
        <f>VLOOKUP(B145,payments!E:AG,29,0)</f>
        <v>#N/A</v>
      </c>
      <c r="O145" s="114"/>
      <c r="P145" s="114"/>
      <c r="Q145" s="61" t="e">
        <f>VLOOKUP(R145,映射表!A:G,7,0)</f>
        <v>#N/A</v>
      </c>
      <c r="R145" s="122"/>
      <c r="S145" s="122"/>
      <c r="T145" s="122"/>
      <c r="U145" s="122"/>
      <c r="V145" s="122"/>
      <c r="W145" s="122"/>
      <c r="X145" s="122"/>
      <c r="Y145" s="61">
        <f t="shared" si="39"/>
        <v>0</v>
      </c>
    </row>
    <row r="146" spans="1:25" s="61" customFormat="1">
      <c r="A146" s="61" t="e">
        <f t="shared" si="30"/>
        <v>#N/A</v>
      </c>
      <c r="B146" s="121">
        <f t="shared" si="31"/>
        <v>0</v>
      </c>
      <c r="C146" s="117" t="e">
        <f>VLOOKUP(B146,映射表!A:C,3,0)</f>
        <v>#N/A</v>
      </c>
      <c r="D146" s="121">
        <f t="shared" si="32"/>
        <v>0</v>
      </c>
      <c r="E146" s="100">
        <f t="shared" si="33"/>
        <v>0</v>
      </c>
      <c r="F146" s="121">
        <f t="shared" si="34"/>
        <v>0</v>
      </c>
      <c r="G146" s="121">
        <f t="shared" si="35"/>
        <v>0</v>
      </c>
      <c r="H146" s="99" t="e">
        <f>VLOOKUP(C146,'B2B（ol)'!A:J,10,0)*D146</f>
        <v>#N/A</v>
      </c>
      <c r="I146" s="101">
        <f t="shared" si="36"/>
        <v>0</v>
      </c>
      <c r="J146" s="121">
        <f t="shared" si="37"/>
        <v>0</v>
      </c>
      <c r="K146" s="121" t="e">
        <f>VLOOKUP(C146,'B2B（ol)'!A:P,16,0)</f>
        <v>#N/A</v>
      </c>
      <c r="L146" s="117">
        <f t="shared" si="38"/>
        <v>0</v>
      </c>
      <c r="M146" s="114" t="e">
        <f>VLOOKUP(C146,'B2B（ol)'!A:K,11,0)</f>
        <v>#N/A</v>
      </c>
      <c r="N146" s="114" t="e">
        <f>VLOOKUP(B146,payments!E:AG,29,0)</f>
        <v>#N/A</v>
      </c>
      <c r="O146" s="114"/>
      <c r="P146" s="114"/>
      <c r="Q146" s="61" t="e">
        <f>VLOOKUP(R146,映射表!A:G,7,0)</f>
        <v>#N/A</v>
      </c>
      <c r="R146" s="122"/>
      <c r="S146" s="122"/>
      <c r="T146" s="122"/>
      <c r="U146" s="122"/>
      <c r="V146" s="122"/>
      <c r="W146" s="122"/>
      <c r="X146" s="122"/>
      <c r="Y146" s="61">
        <f t="shared" si="39"/>
        <v>0</v>
      </c>
    </row>
    <row r="147" spans="1:25" s="61" customFormat="1">
      <c r="A147" s="61" t="e">
        <f t="shared" si="30"/>
        <v>#N/A</v>
      </c>
      <c r="B147" s="121">
        <f t="shared" si="31"/>
        <v>0</v>
      </c>
      <c r="C147" s="117" t="e">
        <f>VLOOKUP(B147,映射表!A:C,3,0)</f>
        <v>#N/A</v>
      </c>
      <c r="D147" s="121">
        <f t="shared" si="32"/>
        <v>0</v>
      </c>
      <c r="E147" s="100">
        <f t="shared" si="33"/>
        <v>0</v>
      </c>
      <c r="F147" s="121">
        <f t="shared" si="34"/>
        <v>0</v>
      </c>
      <c r="G147" s="121">
        <f t="shared" si="35"/>
        <v>0</v>
      </c>
      <c r="H147" s="99" t="e">
        <f>VLOOKUP(C147,'B2B（ol)'!A:J,10,0)*D147</f>
        <v>#N/A</v>
      </c>
      <c r="I147" s="101">
        <f t="shared" si="36"/>
        <v>0</v>
      </c>
      <c r="J147" s="121">
        <f t="shared" si="37"/>
        <v>0</v>
      </c>
      <c r="K147" s="121" t="e">
        <f>VLOOKUP(C147,'B2B（ol)'!A:P,16,0)</f>
        <v>#N/A</v>
      </c>
      <c r="L147" s="117">
        <f t="shared" si="38"/>
        <v>0</v>
      </c>
      <c r="M147" s="114" t="e">
        <f>VLOOKUP(C147,'B2B（ol)'!A:K,11,0)</f>
        <v>#N/A</v>
      </c>
      <c r="N147" s="114" t="e">
        <f>VLOOKUP(B147,payments!E:AG,29,0)</f>
        <v>#N/A</v>
      </c>
      <c r="O147" s="114"/>
      <c r="P147" s="114"/>
      <c r="Q147" s="61" t="e">
        <f>VLOOKUP(R147,映射表!A:G,7,0)</f>
        <v>#N/A</v>
      </c>
      <c r="R147" s="122"/>
      <c r="S147" s="122"/>
      <c r="T147" s="122"/>
      <c r="U147" s="122"/>
      <c r="V147" s="122"/>
      <c r="W147" s="122"/>
      <c r="X147" s="122"/>
      <c r="Y147" s="61">
        <f t="shared" si="39"/>
        <v>0</v>
      </c>
    </row>
    <row r="148" spans="1:25" s="61" customFormat="1">
      <c r="A148" s="61" t="e">
        <f t="shared" si="30"/>
        <v>#N/A</v>
      </c>
      <c r="B148" s="121">
        <f t="shared" si="31"/>
        <v>0</v>
      </c>
      <c r="C148" s="117" t="e">
        <f>VLOOKUP(B148,映射表!A:C,3,0)</f>
        <v>#N/A</v>
      </c>
      <c r="D148" s="121">
        <f t="shared" si="32"/>
        <v>0</v>
      </c>
      <c r="E148" s="100">
        <f t="shared" si="33"/>
        <v>0</v>
      </c>
      <c r="F148" s="121">
        <f t="shared" si="34"/>
        <v>0</v>
      </c>
      <c r="G148" s="121">
        <f t="shared" si="35"/>
        <v>0</v>
      </c>
      <c r="H148" s="99" t="e">
        <f>VLOOKUP(C148,'B2B（ol)'!A:J,10,0)*D148</f>
        <v>#N/A</v>
      </c>
      <c r="I148" s="101">
        <f t="shared" si="36"/>
        <v>0</v>
      </c>
      <c r="J148" s="121">
        <f t="shared" si="37"/>
        <v>0</v>
      </c>
      <c r="K148" s="121" t="e">
        <f>VLOOKUP(C148,'B2B（ol)'!A:P,16,0)</f>
        <v>#N/A</v>
      </c>
      <c r="L148" s="117">
        <f t="shared" si="38"/>
        <v>0</v>
      </c>
      <c r="M148" s="114" t="e">
        <f>VLOOKUP(C148,'B2B（ol)'!A:K,11,0)</f>
        <v>#N/A</v>
      </c>
      <c r="N148" s="114" t="e">
        <f>VLOOKUP(B148,payments!E:AG,29,0)</f>
        <v>#N/A</v>
      </c>
      <c r="O148" s="114"/>
      <c r="P148" s="114"/>
      <c r="Q148" s="61" t="e">
        <f>VLOOKUP(R148,映射表!A:G,7,0)</f>
        <v>#N/A</v>
      </c>
      <c r="R148" s="122"/>
      <c r="S148" s="122"/>
      <c r="T148" s="122"/>
      <c r="U148" s="122"/>
      <c r="V148" s="122"/>
      <c r="W148" s="122"/>
      <c r="X148" s="122"/>
      <c r="Y148" s="61">
        <f t="shared" si="39"/>
        <v>0</v>
      </c>
    </row>
    <row r="149" spans="1:25" s="61" customFormat="1">
      <c r="A149" s="61" t="e">
        <f t="shared" si="30"/>
        <v>#N/A</v>
      </c>
      <c r="B149" s="121">
        <f t="shared" si="31"/>
        <v>0</v>
      </c>
      <c r="C149" s="117" t="e">
        <f>VLOOKUP(B149,映射表!A:C,3,0)</f>
        <v>#N/A</v>
      </c>
      <c r="D149" s="121">
        <f t="shared" si="32"/>
        <v>0</v>
      </c>
      <c r="E149" s="100">
        <f t="shared" si="33"/>
        <v>0</v>
      </c>
      <c r="F149" s="121">
        <f t="shared" si="34"/>
        <v>0</v>
      </c>
      <c r="G149" s="121">
        <f t="shared" si="35"/>
        <v>0</v>
      </c>
      <c r="H149" s="99" t="e">
        <f>VLOOKUP(C149,'B2B（ol)'!A:J,10,0)*D149</f>
        <v>#N/A</v>
      </c>
      <c r="I149" s="101">
        <f t="shared" si="36"/>
        <v>0</v>
      </c>
      <c r="J149" s="121">
        <f t="shared" si="37"/>
        <v>0</v>
      </c>
      <c r="K149" s="121" t="e">
        <f>VLOOKUP(C149,'B2B（ol)'!A:P,16,0)</f>
        <v>#N/A</v>
      </c>
      <c r="L149" s="117">
        <f t="shared" si="38"/>
        <v>0</v>
      </c>
      <c r="M149" s="114" t="e">
        <f>VLOOKUP(C149,'B2B（ol)'!A:K,11,0)</f>
        <v>#N/A</v>
      </c>
      <c r="N149" s="114" t="e">
        <f>VLOOKUP(B149,payments!E:AG,29,0)</f>
        <v>#N/A</v>
      </c>
      <c r="O149" s="114"/>
      <c r="P149" s="114"/>
      <c r="Q149" s="61" t="e">
        <f>VLOOKUP(R149,映射表!A:G,7,0)</f>
        <v>#N/A</v>
      </c>
      <c r="R149" s="122"/>
      <c r="S149" s="122"/>
      <c r="T149" s="122"/>
      <c r="U149" s="122"/>
      <c r="V149" s="122"/>
      <c r="W149" s="122"/>
      <c r="X149" s="122"/>
      <c r="Y149" s="61">
        <f t="shared" si="39"/>
        <v>0</v>
      </c>
    </row>
    <row r="150" spans="1:25" s="61" customFormat="1">
      <c r="A150" s="61" t="e">
        <f t="shared" si="30"/>
        <v>#N/A</v>
      </c>
      <c r="B150" s="121">
        <f t="shared" si="31"/>
        <v>0</v>
      </c>
      <c r="C150" s="117" t="e">
        <f>VLOOKUP(B150,映射表!A:C,3,0)</f>
        <v>#N/A</v>
      </c>
      <c r="D150" s="121">
        <f t="shared" si="32"/>
        <v>0</v>
      </c>
      <c r="E150" s="100">
        <f t="shared" si="33"/>
        <v>0</v>
      </c>
      <c r="F150" s="121">
        <f t="shared" si="34"/>
        <v>0</v>
      </c>
      <c r="G150" s="121">
        <f t="shared" si="35"/>
        <v>0</v>
      </c>
      <c r="H150" s="99" t="e">
        <f>VLOOKUP(C150,'B2B（ol)'!A:J,10,0)*D150</f>
        <v>#N/A</v>
      </c>
      <c r="I150" s="101">
        <f t="shared" si="36"/>
        <v>0</v>
      </c>
      <c r="J150" s="121">
        <f t="shared" si="37"/>
        <v>0</v>
      </c>
      <c r="K150" s="121" t="e">
        <f>VLOOKUP(C150,'B2B（ol)'!A:P,16,0)</f>
        <v>#N/A</v>
      </c>
      <c r="L150" s="117">
        <f t="shared" si="38"/>
        <v>0</v>
      </c>
      <c r="M150" s="114" t="e">
        <f>VLOOKUP(C150,'B2B（ol)'!A:K,11,0)</f>
        <v>#N/A</v>
      </c>
      <c r="N150" s="114" t="e">
        <f>VLOOKUP(B150,payments!E:AG,29,0)</f>
        <v>#N/A</v>
      </c>
      <c r="O150" s="114"/>
      <c r="P150" s="114"/>
      <c r="Q150" s="61" t="e">
        <f>VLOOKUP(R150,映射表!A:G,7,0)</f>
        <v>#N/A</v>
      </c>
      <c r="R150" s="122"/>
      <c r="S150" s="122"/>
      <c r="T150" s="122"/>
      <c r="U150" s="122"/>
      <c r="V150" s="122"/>
      <c r="W150" s="122"/>
      <c r="X150" s="122"/>
      <c r="Y150" s="61">
        <f t="shared" si="39"/>
        <v>0</v>
      </c>
    </row>
    <row r="151" spans="1:25" s="61" customFormat="1">
      <c r="A151" s="61" t="e">
        <f t="shared" si="30"/>
        <v>#N/A</v>
      </c>
      <c r="B151" s="121">
        <f t="shared" si="31"/>
        <v>0</v>
      </c>
      <c r="C151" s="117" t="e">
        <f>VLOOKUP(B151,映射表!A:C,3,0)</f>
        <v>#N/A</v>
      </c>
      <c r="D151" s="121">
        <f t="shared" si="32"/>
        <v>0</v>
      </c>
      <c r="E151" s="100">
        <f t="shared" si="33"/>
        <v>0</v>
      </c>
      <c r="F151" s="121">
        <f t="shared" si="34"/>
        <v>0</v>
      </c>
      <c r="G151" s="121">
        <f t="shared" si="35"/>
        <v>0</v>
      </c>
      <c r="H151" s="99" t="e">
        <f>VLOOKUP(C151,'B2B（ol)'!A:J,10,0)*D151</f>
        <v>#N/A</v>
      </c>
      <c r="I151" s="101">
        <f t="shared" si="36"/>
        <v>0</v>
      </c>
      <c r="J151" s="121">
        <f t="shared" si="37"/>
        <v>0</v>
      </c>
      <c r="K151" s="121" t="e">
        <f>VLOOKUP(C151,'B2B（ol)'!A:P,16,0)</f>
        <v>#N/A</v>
      </c>
      <c r="L151" s="117">
        <f t="shared" si="38"/>
        <v>0</v>
      </c>
      <c r="M151" s="114" t="e">
        <f>VLOOKUP(C151,'B2B（ol)'!A:K,11,0)</f>
        <v>#N/A</v>
      </c>
      <c r="N151" s="114" t="e">
        <f>VLOOKUP(B151,payments!E:AG,29,0)</f>
        <v>#N/A</v>
      </c>
      <c r="O151" s="114"/>
      <c r="P151" s="114"/>
      <c r="Q151" s="61" t="e">
        <f>VLOOKUP(R151,映射表!A:G,7,0)</f>
        <v>#N/A</v>
      </c>
      <c r="R151" s="122"/>
      <c r="S151" s="122"/>
      <c r="T151" s="122"/>
      <c r="U151" s="122"/>
      <c r="V151" s="122"/>
      <c r="W151" s="122"/>
      <c r="X151" s="122"/>
      <c r="Y151" s="61">
        <f t="shared" si="39"/>
        <v>0</v>
      </c>
    </row>
    <row r="152" spans="1:25" s="61" customFormat="1">
      <c r="A152" s="61" t="e">
        <f t="shared" si="30"/>
        <v>#N/A</v>
      </c>
      <c r="B152" s="121">
        <f t="shared" si="31"/>
        <v>0</v>
      </c>
      <c r="C152" s="117" t="e">
        <f>VLOOKUP(B152,映射表!A:C,3,0)</f>
        <v>#N/A</v>
      </c>
      <c r="D152" s="121">
        <f t="shared" si="32"/>
        <v>0</v>
      </c>
      <c r="E152" s="100">
        <f t="shared" si="33"/>
        <v>0</v>
      </c>
      <c r="F152" s="121">
        <f t="shared" si="34"/>
        <v>0</v>
      </c>
      <c r="G152" s="121">
        <f t="shared" si="35"/>
        <v>0</v>
      </c>
      <c r="H152" s="99" t="e">
        <f>VLOOKUP(C152,'B2B（ol)'!A:J,10,0)*D152</f>
        <v>#N/A</v>
      </c>
      <c r="I152" s="101">
        <f t="shared" si="36"/>
        <v>0</v>
      </c>
      <c r="J152" s="121">
        <f t="shared" si="37"/>
        <v>0</v>
      </c>
      <c r="K152" s="121" t="e">
        <f>VLOOKUP(C152,'B2B（ol)'!A:P,16,0)</f>
        <v>#N/A</v>
      </c>
      <c r="L152" s="117">
        <f t="shared" si="38"/>
        <v>0</v>
      </c>
      <c r="M152" s="114" t="e">
        <f>VLOOKUP(C152,'B2B（ol)'!A:K,11,0)</f>
        <v>#N/A</v>
      </c>
      <c r="N152" s="114" t="e">
        <f>VLOOKUP(B152,payments!E:AG,29,0)</f>
        <v>#N/A</v>
      </c>
      <c r="O152" s="114"/>
      <c r="P152" s="114"/>
      <c r="Q152" s="61" t="e">
        <f>VLOOKUP(R152,映射表!A:G,7,0)</f>
        <v>#N/A</v>
      </c>
      <c r="R152" s="122"/>
      <c r="S152" s="122"/>
      <c r="T152" s="122"/>
      <c r="U152" s="122"/>
      <c r="V152" s="122"/>
      <c r="W152" s="122"/>
      <c r="X152" s="122"/>
      <c r="Y152" s="61">
        <f t="shared" si="39"/>
        <v>0</v>
      </c>
    </row>
    <row r="153" spans="1:25" s="61" customFormat="1">
      <c r="A153" s="61" t="e">
        <f t="shared" si="30"/>
        <v>#N/A</v>
      </c>
      <c r="B153" s="121">
        <f t="shared" si="31"/>
        <v>0</v>
      </c>
      <c r="C153" s="117" t="e">
        <f>VLOOKUP(B153,映射表!A:C,3,0)</f>
        <v>#N/A</v>
      </c>
      <c r="D153" s="121">
        <f t="shared" si="32"/>
        <v>0</v>
      </c>
      <c r="E153" s="100">
        <f t="shared" si="33"/>
        <v>0</v>
      </c>
      <c r="F153" s="121">
        <f t="shared" si="34"/>
        <v>0</v>
      </c>
      <c r="G153" s="121">
        <f t="shared" si="35"/>
        <v>0</v>
      </c>
      <c r="H153" s="99" t="e">
        <f>VLOOKUP(C153,'B2B（ol)'!A:J,10,0)*D153</f>
        <v>#N/A</v>
      </c>
      <c r="I153" s="101">
        <f t="shared" si="36"/>
        <v>0</v>
      </c>
      <c r="J153" s="121">
        <f t="shared" si="37"/>
        <v>0</v>
      </c>
      <c r="K153" s="121" t="e">
        <f>VLOOKUP(C153,'B2B（ol)'!A:P,16,0)</f>
        <v>#N/A</v>
      </c>
      <c r="L153" s="117">
        <f t="shared" si="38"/>
        <v>0</v>
      </c>
      <c r="M153" s="114" t="e">
        <f>VLOOKUP(C153,'B2B（ol)'!A:K,11,0)</f>
        <v>#N/A</v>
      </c>
      <c r="N153" s="114" t="e">
        <f>VLOOKUP(B153,payments!E:AG,29,0)</f>
        <v>#N/A</v>
      </c>
      <c r="O153" s="114"/>
      <c r="P153" s="114"/>
      <c r="Q153" s="61" t="e">
        <f>VLOOKUP(R153,映射表!A:G,7,0)</f>
        <v>#N/A</v>
      </c>
      <c r="R153" s="122"/>
      <c r="S153" s="122"/>
      <c r="T153" s="122"/>
      <c r="U153" s="122"/>
      <c r="V153" s="122"/>
      <c r="W153" s="122"/>
      <c r="X153" s="122"/>
      <c r="Y153" s="61">
        <f t="shared" si="39"/>
        <v>0</v>
      </c>
    </row>
    <row r="154" spans="1:25" s="61" customFormat="1">
      <c r="A154" s="61" t="e">
        <f t="shared" si="30"/>
        <v>#N/A</v>
      </c>
      <c r="B154" s="121">
        <f t="shared" si="31"/>
        <v>0</v>
      </c>
      <c r="C154" s="117" t="e">
        <f>VLOOKUP(B154,映射表!A:C,3,0)</f>
        <v>#N/A</v>
      </c>
      <c r="D154" s="121">
        <f t="shared" si="32"/>
        <v>0</v>
      </c>
      <c r="E154" s="100">
        <f t="shared" si="33"/>
        <v>0</v>
      </c>
      <c r="F154" s="121">
        <f t="shared" si="34"/>
        <v>0</v>
      </c>
      <c r="G154" s="121">
        <f t="shared" si="35"/>
        <v>0</v>
      </c>
      <c r="H154" s="99" t="e">
        <f>VLOOKUP(C154,'B2B（ol)'!A:J,10,0)*D154</f>
        <v>#N/A</v>
      </c>
      <c r="I154" s="101">
        <f t="shared" si="36"/>
        <v>0</v>
      </c>
      <c r="J154" s="121">
        <f t="shared" si="37"/>
        <v>0</v>
      </c>
      <c r="K154" s="121" t="e">
        <f>VLOOKUP(C154,'B2B（ol)'!A:P,16,0)</f>
        <v>#N/A</v>
      </c>
      <c r="L154" s="117">
        <f t="shared" si="38"/>
        <v>0</v>
      </c>
      <c r="M154" s="114" t="e">
        <f>VLOOKUP(C154,'B2B（ol)'!A:K,11,0)</f>
        <v>#N/A</v>
      </c>
      <c r="N154" s="114" t="e">
        <f>VLOOKUP(B154,payments!E:AG,29,0)</f>
        <v>#N/A</v>
      </c>
      <c r="O154" s="114"/>
      <c r="P154" s="114"/>
      <c r="Q154" s="61" t="e">
        <f>VLOOKUP(R154,映射表!A:G,7,0)</f>
        <v>#N/A</v>
      </c>
      <c r="R154" s="122"/>
      <c r="S154" s="122"/>
      <c r="T154" s="122"/>
      <c r="U154" s="122"/>
      <c r="V154" s="122"/>
      <c r="W154" s="122"/>
      <c r="X154" s="122"/>
      <c r="Y154" s="61">
        <f t="shared" si="39"/>
        <v>0</v>
      </c>
    </row>
    <row r="155" spans="1:25" s="61" customFormat="1">
      <c r="A155" s="61" t="e">
        <f t="shared" si="30"/>
        <v>#N/A</v>
      </c>
      <c r="B155" s="121">
        <f t="shared" si="31"/>
        <v>0</v>
      </c>
      <c r="C155" s="117" t="e">
        <f>VLOOKUP(B155,映射表!A:C,3,0)</f>
        <v>#N/A</v>
      </c>
      <c r="D155" s="121">
        <f t="shared" si="32"/>
        <v>0</v>
      </c>
      <c r="E155" s="100">
        <f t="shared" si="33"/>
        <v>0</v>
      </c>
      <c r="F155" s="121">
        <f t="shared" si="34"/>
        <v>0</v>
      </c>
      <c r="G155" s="121">
        <f t="shared" si="35"/>
        <v>0</v>
      </c>
      <c r="H155" s="99" t="e">
        <f>VLOOKUP(C155,'B2B（ol)'!A:J,10,0)*D155</f>
        <v>#N/A</v>
      </c>
      <c r="I155" s="101">
        <f t="shared" si="36"/>
        <v>0</v>
      </c>
      <c r="J155" s="121">
        <f t="shared" si="37"/>
        <v>0</v>
      </c>
      <c r="K155" s="121" t="e">
        <f>VLOOKUP(C155,'B2B（ol)'!A:P,16,0)</f>
        <v>#N/A</v>
      </c>
      <c r="L155" s="117">
        <f t="shared" si="38"/>
        <v>0</v>
      </c>
      <c r="M155" s="114" t="e">
        <f>VLOOKUP(C155,'B2B（ol)'!A:K,11,0)</f>
        <v>#N/A</v>
      </c>
      <c r="N155" s="114" t="e">
        <f>VLOOKUP(B155,payments!E:AG,29,0)</f>
        <v>#N/A</v>
      </c>
      <c r="O155" s="114"/>
      <c r="P155" s="114"/>
      <c r="Q155" s="61" t="e">
        <f>VLOOKUP(R155,映射表!A:G,7,0)</f>
        <v>#N/A</v>
      </c>
      <c r="R155" s="122"/>
      <c r="S155" s="122"/>
      <c r="T155" s="122"/>
      <c r="U155" s="122"/>
      <c r="V155" s="122"/>
      <c r="W155" s="122"/>
      <c r="X155" s="122"/>
      <c r="Y155" s="61">
        <f t="shared" si="39"/>
        <v>0</v>
      </c>
    </row>
    <row r="156" spans="1:25" s="61" customFormat="1">
      <c r="A156" s="61" t="e">
        <f t="shared" si="30"/>
        <v>#N/A</v>
      </c>
      <c r="B156" s="121">
        <f t="shared" si="31"/>
        <v>0</v>
      </c>
      <c r="C156" s="117" t="e">
        <f>VLOOKUP(B156,映射表!A:C,3,0)</f>
        <v>#N/A</v>
      </c>
      <c r="D156" s="121">
        <f t="shared" si="32"/>
        <v>0</v>
      </c>
      <c r="E156" s="100">
        <f t="shared" si="33"/>
        <v>0</v>
      </c>
      <c r="F156" s="121">
        <f t="shared" si="34"/>
        <v>0</v>
      </c>
      <c r="G156" s="121">
        <f t="shared" si="35"/>
        <v>0</v>
      </c>
      <c r="H156" s="99" t="e">
        <f>VLOOKUP(C156,'B2B（ol)'!A:J,10,0)*D156</f>
        <v>#N/A</v>
      </c>
      <c r="I156" s="101">
        <f t="shared" si="36"/>
        <v>0</v>
      </c>
      <c r="J156" s="121">
        <f t="shared" si="37"/>
        <v>0</v>
      </c>
      <c r="K156" s="121" t="e">
        <f>VLOOKUP(C156,'B2B（ol)'!A:P,16,0)</f>
        <v>#N/A</v>
      </c>
      <c r="L156" s="117">
        <f t="shared" si="38"/>
        <v>0</v>
      </c>
      <c r="M156" s="114" t="e">
        <f>VLOOKUP(C156,'B2B（ol)'!A:K,11,0)</f>
        <v>#N/A</v>
      </c>
      <c r="N156" s="114" t="e">
        <f>VLOOKUP(B156,payments!E:AG,29,0)</f>
        <v>#N/A</v>
      </c>
      <c r="O156" s="114"/>
      <c r="P156" s="114"/>
      <c r="Q156" s="61" t="e">
        <f>VLOOKUP(R156,映射表!A:G,7,0)</f>
        <v>#N/A</v>
      </c>
      <c r="R156" s="122"/>
      <c r="S156" s="122"/>
      <c r="T156" s="122"/>
      <c r="U156" s="122"/>
      <c r="V156" s="122"/>
      <c r="W156" s="122"/>
      <c r="X156" s="122"/>
      <c r="Y156" s="61">
        <f t="shared" si="39"/>
        <v>0</v>
      </c>
    </row>
    <row r="157" spans="1:25" s="61" customFormat="1">
      <c r="A157" s="61" t="e">
        <f t="shared" si="30"/>
        <v>#N/A</v>
      </c>
      <c r="B157" s="121">
        <f t="shared" si="31"/>
        <v>0</v>
      </c>
      <c r="C157" s="117" t="e">
        <f>VLOOKUP(B157,映射表!A:C,3,0)</f>
        <v>#N/A</v>
      </c>
      <c r="D157" s="121">
        <f t="shared" si="32"/>
        <v>0</v>
      </c>
      <c r="E157" s="100">
        <f t="shared" si="33"/>
        <v>0</v>
      </c>
      <c r="F157" s="121">
        <f t="shared" si="34"/>
        <v>0</v>
      </c>
      <c r="G157" s="121">
        <f t="shared" si="35"/>
        <v>0</v>
      </c>
      <c r="H157" s="99" t="e">
        <f>VLOOKUP(C157,'B2B（ol)'!A:J,10,0)*D157</f>
        <v>#N/A</v>
      </c>
      <c r="I157" s="101">
        <f t="shared" si="36"/>
        <v>0</v>
      </c>
      <c r="J157" s="121">
        <f t="shared" si="37"/>
        <v>0</v>
      </c>
      <c r="K157" s="121" t="e">
        <f>VLOOKUP(C157,'B2B（ol)'!A:P,16,0)</f>
        <v>#N/A</v>
      </c>
      <c r="L157" s="117">
        <f t="shared" si="38"/>
        <v>0</v>
      </c>
      <c r="M157" s="114" t="e">
        <f>VLOOKUP(C157,'B2B（ol)'!A:K,11,0)</f>
        <v>#N/A</v>
      </c>
      <c r="N157" s="114" t="e">
        <f>VLOOKUP(B157,payments!E:AG,29,0)</f>
        <v>#N/A</v>
      </c>
      <c r="O157" s="114"/>
      <c r="P157" s="114"/>
      <c r="Q157" s="61" t="e">
        <f>VLOOKUP(R157,映射表!A:G,7,0)</f>
        <v>#N/A</v>
      </c>
      <c r="R157" s="122"/>
      <c r="S157" s="122"/>
      <c r="T157" s="122"/>
      <c r="U157" s="122"/>
      <c r="V157" s="122"/>
      <c r="W157" s="122"/>
      <c r="X157" s="122"/>
      <c r="Y157" s="61">
        <f t="shared" si="39"/>
        <v>0</v>
      </c>
    </row>
    <row r="158" spans="1:25" s="61" customFormat="1">
      <c r="A158" s="61" t="e">
        <f t="shared" si="30"/>
        <v>#N/A</v>
      </c>
      <c r="B158" s="121">
        <f t="shared" si="31"/>
        <v>0</v>
      </c>
      <c r="C158" s="117" t="e">
        <f>VLOOKUP(B158,映射表!A:C,3,0)</f>
        <v>#N/A</v>
      </c>
      <c r="D158" s="121">
        <f t="shared" si="32"/>
        <v>0</v>
      </c>
      <c r="E158" s="100">
        <f t="shared" si="33"/>
        <v>0</v>
      </c>
      <c r="F158" s="121">
        <f t="shared" si="34"/>
        <v>0</v>
      </c>
      <c r="G158" s="121">
        <f t="shared" si="35"/>
        <v>0</v>
      </c>
      <c r="H158" s="99" t="e">
        <f>VLOOKUP(C158,'B2B（ol)'!A:J,10,0)*D158</f>
        <v>#N/A</v>
      </c>
      <c r="I158" s="101">
        <f t="shared" si="36"/>
        <v>0</v>
      </c>
      <c r="J158" s="121">
        <f t="shared" si="37"/>
        <v>0</v>
      </c>
      <c r="K158" s="121" t="e">
        <f>VLOOKUP(C158,'B2B（ol)'!A:P,16,0)</f>
        <v>#N/A</v>
      </c>
      <c r="L158" s="117">
        <f t="shared" si="38"/>
        <v>0</v>
      </c>
      <c r="M158" s="114" t="e">
        <f>VLOOKUP(C158,'B2B（ol)'!A:K,11,0)</f>
        <v>#N/A</v>
      </c>
      <c r="N158" s="114" t="e">
        <f>VLOOKUP(B158,payments!E:AG,29,0)</f>
        <v>#N/A</v>
      </c>
      <c r="O158" s="114"/>
      <c r="P158" s="114"/>
      <c r="Q158" s="61" t="e">
        <f>VLOOKUP(R158,映射表!A:G,7,0)</f>
        <v>#N/A</v>
      </c>
      <c r="R158" s="122"/>
      <c r="S158" s="122"/>
      <c r="T158" s="122"/>
      <c r="U158" s="122"/>
      <c r="V158" s="122"/>
      <c r="W158" s="122"/>
      <c r="X158" s="122"/>
      <c r="Y158" s="61">
        <f t="shared" si="39"/>
        <v>0</v>
      </c>
    </row>
    <row r="159" spans="1:25" s="61" customFormat="1">
      <c r="A159" s="61" t="e">
        <f t="shared" si="30"/>
        <v>#N/A</v>
      </c>
      <c r="B159" s="121">
        <f t="shared" si="31"/>
        <v>0</v>
      </c>
      <c r="C159" s="117" t="e">
        <f>VLOOKUP(B159,映射表!A:C,3,0)</f>
        <v>#N/A</v>
      </c>
      <c r="D159" s="121">
        <f t="shared" si="32"/>
        <v>0</v>
      </c>
      <c r="E159" s="100">
        <f t="shared" si="33"/>
        <v>0</v>
      </c>
      <c r="F159" s="121">
        <f t="shared" si="34"/>
        <v>0</v>
      </c>
      <c r="G159" s="121">
        <f t="shared" si="35"/>
        <v>0</v>
      </c>
      <c r="H159" s="99" t="e">
        <f>VLOOKUP(C159,'B2B（ol)'!A:J,10,0)*D159</f>
        <v>#N/A</v>
      </c>
      <c r="I159" s="101">
        <f t="shared" si="36"/>
        <v>0</v>
      </c>
      <c r="J159" s="121">
        <f t="shared" si="37"/>
        <v>0</v>
      </c>
      <c r="K159" s="121" t="e">
        <f>VLOOKUP(C159,'B2B（ol)'!A:P,16,0)</f>
        <v>#N/A</v>
      </c>
      <c r="L159" s="117">
        <f t="shared" si="38"/>
        <v>0</v>
      </c>
      <c r="M159" s="114" t="e">
        <f>VLOOKUP(C159,'B2B（ol)'!A:K,11,0)</f>
        <v>#N/A</v>
      </c>
      <c r="N159" s="114" t="e">
        <f>VLOOKUP(B159,payments!E:AG,29,0)</f>
        <v>#N/A</v>
      </c>
      <c r="O159" s="114"/>
      <c r="P159" s="114"/>
      <c r="Q159" s="61" t="e">
        <f>VLOOKUP(R159,映射表!A:G,7,0)</f>
        <v>#N/A</v>
      </c>
      <c r="R159" s="122"/>
      <c r="S159" s="122"/>
      <c r="T159" s="122"/>
      <c r="U159" s="122"/>
      <c r="V159" s="122"/>
      <c r="W159" s="122"/>
      <c r="X159" s="122"/>
      <c r="Y159" s="61">
        <f t="shared" si="39"/>
        <v>0</v>
      </c>
    </row>
    <row r="160" spans="1:25" s="61" customFormat="1">
      <c r="A160" s="61" t="e">
        <f t="shared" si="30"/>
        <v>#N/A</v>
      </c>
      <c r="B160" s="121">
        <f t="shared" si="31"/>
        <v>0</v>
      </c>
      <c r="C160" s="117" t="e">
        <f>VLOOKUP(B160,映射表!A:C,3,0)</f>
        <v>#N/A</v>
      </c>
      <c r="D160" s="121">
        <f t="shared" si="32"/>
        <v>0</v>
      </c>
      <c r="E160" s="100">
        <f t="shared" si="33"/>
        <v>0</v>
      </c>
      <c r="F160" s="121">
        <f t="shared" si="34"/>
        <v>0</v>
      </c>
      <c r="G160" s="121">
        <f t="shared" si="35"/>
        <v>0</v>
      </c>
      <c r="H160" s="99" t="e">
        <f>VLOOKUP(C160,'B2B（ol)'!A:J,10,0)*D160</f>
        <v>#N/A</v>
      </c>
      <c r="I160" s="101">
        <f t="shared" si="36"/>
        <v>0</v>
      </c>
      <c r="J160" s="121">
        <f t="shared" si="37"/>
        <v>0</v>
      </c>
      <c r="K160" s="121" t="e">
        <f>VLOOKUP(C160,'B2B（ol)'!A:P,16,0)</f>
        <v>#N/A</v>
      </c>
      <c r="L160" s="117">
        <f t="shared" si="38"/>
        <v>0</v>
      </c>
      <c r="M160" s="114" t="e">
        <f>VLOOKUP(C160,'B2B（ol)'!A:K,11,0)</f>
        <v>#N/A</v>
      </c>
      <c r="N160" s="114" t="e">
        <f>VLOOKUP(B160,payments!E:AG,29,0)</f>
        <v>#N/A</v>
      </c>
      <c r="O160" s="114"/>
      <c r="P160" s="114"/>
      <c r="Q160" s="61" t="e">
        <f>VLOOKUP(R160,映射表!A:G,7,0)</f>
        <v>#N/A</v>
      </c>
      <c r="R160" s="122"/>
      <c r="S160" s="122"/>
      <c r="T160" s="122"/>
      <c r="U160" s="122"/>
      <c r="V160" s="122"/>
      <c r="W160" s="122"/>
      <c r="X160" s="122"/>
      <c r="Y160" s="61">
        <f t="shared" si="39"/>
        <v>0</v>
      </c>
    </row>
    <row r="161" spans="1:25" s="61" customFormat="1">
      <c r="A161" s="61" t="e">
        <f t="shared" si="30"/>
        <v>#N/A</v>
      </c>
      <c r="B161" s="121">
        <f t="shared" si="31"/>
        <v>0</v>
      </c>
      <c r="C161" s="117" t="e">
        <f>VLOOKUP(B161,映射表!A:C,3,0)</f>
        <v>#N/A</v>
      </c>
      <c r="D161" s="121">
        <f t="shared" si="32"/>
        <v>0</v>
      </c>
      <c r="E161" s="100">
        <f t="shared" si="33"/>
        <v>0</v>
      </c>
      <c r="F161" s="121">
        <f t="shared" si="34"/>
        <v>0</v>
      </c>
      <c r="G161" s="121">
        <f t="shared" si="35"/>
        <v>0</v>
      </c>
      <c r="H161" s="99" t="e">
        <f>VLOOKUP(C161,'B2B（ol)'!A:J,10,0)*D161</f>
        <v>#N/A</v>
      </c>
      <c r="I161" s="101">
        <f t="shared" si="36"/>
        <v>0</v>
      </c>
      <c r="J161" s="121">
        <f t="shared" si="37"/>
        <v>0</v>
      </c>
      <c r="K161" s="121" t="e">
        <f>VLOOKUP(C161,'B2B（ol)'!A:P,16,0)</f>
        <v>#N/A</v>
      </c>
      <c r="L161" s="117">
        <f t="shared" si="38"/>
        <v>0</v>
      </c>
      <c r="M161" s="114" t="e">
        <f>VLOOKUP(C161,'B2B（ol)'!A:K,11,0)</f>
        <v>#N/A</v>
      </c>
      <c r="N161" s="114" t="e">
        <f>VLOOKUP(B161,payments!E:AG,29,0)</f>
        <v>#N/A</v>
      </c>
      <c r="O161" s="114"/>
      <c r="P161" s="114"/>
      <c r="Q161" s="61" t="e">
        <f>VLOOKUP(R161,映射表!A:G,7,0)</f>
        <v>#N/A</v>
      </c>
      <c r="R161" s="122"/>
      <c r="S161" s="122"/>
      <c r="T161" s="122"/>
      <c r="U161" s="122"/>
      <c r="V161" s="122"/>
      <c r="W161" s="122"/>
      <c r="X161" s="122"/>
      <c r="Y161" s="61">
        <f t="shared" si="39"/>
        <v>0</v>
      </c>
    </row>
    <row r="162" spans="1:25" s="61" customFormat="1">
      <c r="A162" s="61" t="e">
        <f t="shared" si="30"/>
        <v>#N/A</v>
      </c>
      <c r="B162" s="121">
        <f t="shared" si="31"/>
        <v>0</v>
      </c>
      <c r="C162" s="117" t="e">
        <f>VLOOKUP(B162,映射表!A:C,3,0)</f>
        <v>#N/A</v>
      </c>
      <c r="D162" s="121">
        <f t="shared" si="32"/>
        <v>0</v>
      </c>
      <c r="E162" s="100">
        <f t="shared" si="33"/>
        <v>0</v>
      </c>
      <c r="F162" s="121">
        <f t="shared" si="34"/>
        <v>0</v>
      </c>
      <c r="G162" s="121">
        <f t="shared" si="35"/>
        <v>0</v>
      </c>
      <c r="H162" s="99" t="e">
        <f>VLOOKUP(C162,'B2B（ol)'!A:J,10,0)*D162</f>
        <v>#N/A</v>
      </c>
      <c r="I162" s="101">
        <f t="shared" si="36"/>
        <v>0</v>
      </c>
      <c r="J162" s="121">
        <f t="shared" si="37"/>
        <v>0</v>
      </c>
      <c r="K162" s="121" t="e">
        <f>VLOOKUP(C162,'B2B（ol)'!A:P,16,0)</f>
        <v>#N/A</v>
      </c>
      <c r="L162" s="117">
        <f t="shared" si="38"/>
        <v>0</v>
      </c>
      <c r="M162" s="114" t="e">
        <f>VLOOKUP(C162,'B2B（ol)'!A:K,11,0)</f>
        <v>#N/A</v>
      </c>
      <c r="N162" s="114" t="e">
        <f>VLOOKUP(B162,payments!E:AG,29,0)</f>
        <v>#N/A</v>
      </c>
      <c r="O162" s="114"/>
      <c r="P162" s="114"/>
      <c r="Q162" s="61" t="e">
        <f>VLOOKUP(R162,映射表!A:G,7,0)</f>
        <v>#N/A</v>
      </c>
      <c r="R162" s="122"/>
      <c r="S162" s="122"/>
      <c r="T162" s="122"/>
      <c r="U162" s="122"/>
      <c r="V162" s="122"/>
      <c r="W162" s="122"/>
      <c r="X162" s="122"/>
      <c r="Y162" s="61">
        <f t="shared" si="39"/>
        <v>0</v>
      </c>
    </row>
    <row r="163" spans="1:25" s="61" customFormat="1">
      <c r="A163" s="61" t="e">
        <f t="shared" si="30"/>
        <v>#N/A</v>
      </c>
      <c r="B163" s="121">
        <f t="shared" si="31"/>
        <v>0</v>
      </c>
      <c r="C163" s="117" t="e">
        <f>VLOOKUP(B163,映射表!A:C,3,0)</f>
        <v>#N/A</v>
      </c>
      <c r="D163" s="121">
        <f t="shared" si="32"/>
        <v>0</v>
      </c>
      <c r="E163" s="100">
        <f t="shared" si="33"/>
        <v>0</v>
      </c>
      <c r="F163" s="121">
        <f t="shared" si="34"/>
        <v>0</v>
      </c>
      <c r="G163" s="121">
        <f t="shared" si="35"/>
        <v>0</v>
      </c>
      <c r="H163" s="99" t="e">
        <f>VLOOKUP(C163,'B2B（ol)'!A:J,10,0)*D163</f>
        <v>#N/A</v>
      </c>
      <c r="I163" s="101">
        <f t="shared" si="36"/>
        <v>0</v>
      </c>
      <c r="J163" s="121">
        <f t="shared" si="37"/>
        <v>0</v>
      </c>
      <c r="K163" s="121" t="e">
        <f>VLOOKUP(C163,'B2B（ol)'!A:P,16,0)</f>
        <v>#N/A</v>
      </c>
      <c r="L163" s="117">
        <f t="shared" si="38"/>
        <v>0</v>
      </c>
      <c r="M163" s="114" t="e">
        <f>VLOOKUP(C163,'B2B（ol)'!A:K,11,0)</f>
        <v>#N/A</v>
      </c>
      <c r="N163" s="114" t="e">
        <f>VLOOKUP(B163,payments!E:AG,29,0)</f>
        <v>#N/A</v>
      </c>
      <c r="O163" s="114"/>
      <c r="P163" s="114"/>
      <c r="Q163" s="61" t="e">
        <f>VLOOKUP(R163,映射表!A:G,7,0)</f>
        <v>#N/A</v>
      </c>
      <c r="R163" s="122"/>
      <c r="S163" s="122"/>
      <c r="T163" s="122"/>
      <c r="U163" s="122"/>
      <c r="V163" s="122"/>
      <c r="W163" s="122"/>
      <c r="X163" s="122"/>
      <c r="Y163" s="61">
        <f t="shared" si="39"/>
        <v>0</v>
      </c>
    </row>
    <row r="164" spans="1:25" s="61" customFormat="1">
      <c r="A164" s="61" t="e">
        <f t="shared" si="30"/>
        <v>#N/A</v>
      </c>
      <c r="B164" s="121">
        <f t="shared" si="31"/>
        <v>0</v>
      </c>
      <c r="C164" s="117" t="e">
        <f>VLOOKUP(B164,映射表!A:C,3,0)</f>
        <v>#N/A</v>
      </c>
      <c r="D164" s="121">
        <f t="shared" si="32"/>
        <v>0</v>
      </c>
      <c r="E164" s="100">
        <f t="shared" si="33"/>
        <v>0</v>
      </c>
      <c r="F164" s="121">
        <f t="shared" si="34"/>
        <v>0</v>
      </c>
      <c r="G164" s="121">
        <f t="shared" si="35"/>
        <v>0</v>
      </c>
      <c r="H164" s="99" t="e">
        <f>VLOOKUP(C164,'B2B（ol)'!A:J,10,0)*D164</f>
        <v>#N/A</v>
      </c>
      <c r="I164" s="101">
        <f t="shared" si="36"/>
        <v>0</v>
      </c>
      <c r="J164" s="121">
        <f t="shared" si="37"/>
        <v>0</v>
      </c>
      <c r="K164" s="121" t="e">
        <f>VLOOKUP(C164,'B2B（ol)'!A:P,16,0)</f>
        <v>#N/A</v>
      </c>
      <c r="L164" s="117">
        <f t="shared" si="38"/>
        <v>0</v>
      </c>
      <c r="M164" s="114" t="e">
        <f>VLOOKUP(C164,'B2B（ol)'!A:K,11,0)</f>
        <v>#N/A</v>
      </c>
      <c r="N164" s="114" t="e">
        <f>VLOOKUP(B164,payments!E:AG,29,0)</f>
        <v>#N/A</v>
      </c>
      <c r="O164" s="114"/>
      <c r="P164" s="114"/>
      <c r="Q164" s="61" t="e">
        <f>VLOOKUP(R164,映射表!A:G,7,0)</f>
        <v>#N/A</v>
      </c>
      <c r="R164" s="122"/>
      <c r="S164" s="122"/>
      <c r="T164" s="122"/>
      <c r="U164" s="122"/>
      <c r="V164" s="122"/>
      <c r="W164" s="122"/>
      <c r="X164" s="122"/>
      <c r="Y164" s="61">
        <f t="shared" si="39"/>
        <v>0</v>
      </c>
    </row>
    <row r="165" spans="1:25" s="61" customFormat="1">
      <c r="A165" s="61" t="e">
        <f t="shared" si="30"/>
        <v>#N/A</v>
      </c>
      <c r="B165" s="121">
        <f t="shared" si="31"/>
        <v>0</v>
      </c>
      <c r="C165" s="117" t="e">
        <f>VLOOKUP(B165,映射表!A:C,3,0)</f>
        <v>#N/A</v>
      </c>
      <c r="D165" s="121">
        <f t="shared" si="32"/>
        <v>0</v>
      </c>
      <c r="E165" s="100">
        <f t="shared" si="33"/>
        <v>0</v>
      </c>
      <c r="F165" s="121">
        <f t="shared" si="34"/>
        <v>0</v>
      </c>
      <c r="G165" s="121">
        <f t="shared" si="35"/>
        <v>0</v>
      </c>
      <c r="H165" s="99" t="e">
        <f>VLOOKUP(C165,'B2B（ol)'!A:J,10,0)*D165</f>
        <v>#N/A</v>
      </c>
      <c r="I165" s="101">
        <f t="shared" si="36"/>
        <v>0</v>
      </c>
      <c r="J165" s="121">
        <f t="shared" si="37"/>
        <v>0</v>
      </c>
      <c r="K165" s="121" t="e">
        <f>VLOOKUP(C165,'B2B（ol)'!A:P,16,0)</f>
        <v>#N/A</v>
      </c>
      <c r="L165" s="117">
        <f t="shared" si="38"/>
        <v>0</v>
      </c>
      <c r="M165" s="114" t="e">
        <f>VLOOKUP(C165,'B2B（ol)'!A:K,11,0)</f>
        <v>#N/A</v>
      </c>
      <c r="N165" s="114" t="e">
        <f>VLOOKUP(B165,payments!E:AG,29,0)</f>
        <v>#N/A</v>
      </c>
      <c r="O165" s="114"/>
      <c r="P165" s="114"/>
      <c r="Q165" s="61" t="e">
        <f>VLOOKUP(R165,映射表!A:G,7,0)</f>
        <v>#N/A</v>
      </c>
      <c r="R165" s="122"/>
      <c r="S165" s="122"/>
      <c r="T165" s="122"/>
      <c r="U165" s="122"/>
      <c r="V165" s="122"/>
      <c r="W165" s="122"/>
      <c r="X165" s="122"/>
      <c r="Y165" s="61">
        <f t="shared" si="39"/>
        <v>0</v>
      </c>
    </row>
    <row r="166" spans="1:25" s="61" customFormat="1">
      <c r="A166" s="61" t="e">
        <f t="shared" si="30"/>
        <v>#N/A</v>
      </c>
      <c r="B166" s="121">
        <f t="shared" si="31"/>
        <v>0</v>
      </c>
      <c r="C166" s="117" t="e">
        <f>VLOOKUP(B166,映射表!A:C,3,0)</f>
        <v>#N/A</v>
      </c>
      <c r="D166" s="121">
        <f t="shared" si="32"/>
        <v>0</v>
      </c>
      <c r="E166" s="100">
        <f t="shared" si="33"/>
        <v>0</v>
      </c>
      <c r="F166" s="121">
        <f t="shared" si="34"/>
        <v>0</v>
      </c>
      <c r="G166" s="121">
        <f t="shared" si="35"/>
        <v>0</v>
      </c>
      <c r="H166" s="99" t="e">
        <f>VLOOKUP(C166,'B2B（ol)'!A:J,10,0)*D166</f>
        <v>#N/A</v>
      </c>
      <c r="I166" s="101">
        <f t="shared" si="36"/>
        <v>0</v>
      </c>
      <c r="J166" s="121">
        <f t="shared" si="37"/>
        <v>0</v>
      </c>
      <c r="K166" s="121" t="e">
        <f>VLOOKUP(C166,'B2B（ol)'!A:P,16,0)</f>
        <v>#N/A</v>
      </c>
      <c r="L166" s="117">
        <f t="shared" si="38"/>
        <v>0</v>
      </c>
      <c r="M166" s="114" t="e">
        <f>VLOOKUP(C166,'B2B（ol)'!A:K,11,0)</f>
        <v>#N/A</v>
      </c>
      <c r="N166" s="114" t="e">
        <f>VLOOKUP(B166,payments!E:AG,29,0)</f>
        <v>#N/A</v>
      </c>
      <c r="O166" s="114"/>
      <c r="P166" s="114"/>
      <c r="Q166" s="61" t="e">
        <f>VLOOKUP(R166,映射表!A:G,7,0)</f>
        <v>#N/A</v>
      </c>
      <c r="R166" s="122"/>
      <c r="S166" s="122"/>
      <c r="T166" s="122"/>
      <c r="U166" s="122"/>
      <c r="V166" s="122"/>
      <c r="W166" s="122"/>
      <c r="X166" s="122"/>
      <c r="Y166" s="61">
        <f t="shared" si="39"/>
        <v>0</v>
      </c>
    </row>
    <row r="167" spans="1:25" s="61" customFormat="1">
      <c r="A167" s="61" t="e">
        <f t="shared" si="30"/>
        <v>#N/A</v>
      </c>
      <c r="B167" s="121">
        <f t="shared" si="31"/>
        <v>0</v>
      </c>
      <c r="C167" s="117" t="e">
        <f>VLOOKUP(B167,映射表!A:C,3,0)</f>
        <v>#N/A</v>
      </c>
      <c r="D167" s="121">
        <f t="shared" si="32"/>
        <v>0</v>
      </c>
      <c r="E167" s="100">
        <f t="shared" si="33"/>
        <v>0</v>
      </c>
      <c r="F167" s="121">
        <f t="shared" si="34"/>
        <v>0</v>
      </c>
      <c r="G167" s="121">
        <f t="shared" si="35"/>
        <v>0</v>
      </c>
      <c r="H167" s="99" t="e">
        <f>VLOOKUP(C167,'B2B（ol)'!A:J,10,0)*D167</f>
        <v>#N/A</v>
      </c>
      <c r="I167" s="101">
        <f t="shared" si="36"/>
        <v>0</v>
      </c>
      <c r="J167" s="121">
        <f t="shared" si="37"/>
        <v>0</v>
      </c>
      <c r="K167" s="121" t="e">
        <f>VLOOKUP(C167,'B2B（ol)'!A:P,16,0)</f>
        <v>#N/A</v>
      </c>
      <c r="L167" s="117">
        <f t="shared" si="38"/>
        <v>0</v>
      </c>
      <c r="M167" s="114" t="e">
        <f>VLOOKUP(C167,'B2B（ol)'!A:K,11,0)</f>
        <v>#N/A</v>
      </c>
      <c r="N167" s="114" t="e">
        <f>VLOOKUP(B167,payments!E:AG,29,0)</f>
        <v>#N/A</v>
      </c>
      <c r="O167" s="114"/>
      <c r="P167" s="114"/>
      <c r="Q167" s="61" t="e">
        <f>VLOOKUP(R167,映射表!A:G,7,0)</f>
        <v>#N/A</v>
      </c>
      <c r="R167" s="122"/>
      <c r="S167" s="122"/>
      <c r="T167" s="122"/>
      <c r="U167" s="122"/>
      <c r="V167" s="122"/>
      <c r="W167" s="122"/>
      <c r="X167" s="122"/>
      <c r="Y167" s="61">
        <f t="shared" si="39"/>
        <v>0</v>
      </c>
    </row>
    <row r="168" spans="1:25" s="61" customFormat="1">
      <c r="A168" s="61" t="e">
        <f t="shared" si="30"/>
        <v>#N/A</v>
      </c>
      <c r="B168" s="121">
        <f t="shared" si="31"/>
        <v>0</v>
      </c>
      <c r="C168" s="117" t="e">
        <f>VLOOKUP(B168,映射表!A:C,3,0)</f>
        <v>#N/A</v>
      </c>
      <c r="D168" s="121">
        <f t="shared" si="32"/>
        <v>0</v>
      </c>
      <c r="E168" s="100">
        <f t="shared" si="33"/>
        <v>0</v>
      </c>
      <c r="F168" s="121">
        <f t="shared" si="34"/>
        <v>0</v>
      </c>
      <c r="G168" s="121">
        <f t="shared" si="35"/>
        <v>0</v>
      </c>
      <c r="H168" s="99" t="e">
        <f>VLOOKUP(C168,'B2B（ol)'!A:J,10,0)*D168</f>
        <v>#N/A</v>
      </c>
      <c r="I168" s="101">
        <f t="shared" si="36"/>
        <v>0</v>
      </c>
      <c r="J168" s="121">
        <f t="shared" si="37"/>
        <v>0</v>
      </c>
      <c r="K168" s="121" t="e">
        <f>VLOOKUP(C168,'B2B（ol)'!A:P,16,0)</f>
        <v>#N/A</v>
      </c>
      <c r="L168" s="117">
        <f t="shared" si="38"/>
        <v>0</v>
      </c>
      <c r="M168" s="114" t="e">
        <f>VLOOKUP(C168,'B2B（ol)'!A:K,11,0)</f>
        <v>#N/A</v>
      </c>
      <c r="N168" s="114" t="e">
        <f>VLOOKUP(B168,payments!E:AG,29,0)</f>
        <v>#N/A</v>
      </c>
      <c r="O168" s="114"/>
      <c r="P168" s="114"/>
      <c r="Q168" s="61" t="e">
        <f>VLOOKUP(R168,映射表!A:G,7,0)</f>
        <v>#N/A</v>
      </c>
      <c r="R168" s="122"/>
      <c r="S168" s="122"/>
      <c r="T168" s="122"/>
      <c r="U168" s="122"/>
      <c r="V168" s="122"/>
      <c r="W168" s="122"/>
      <c r="X168" s="122"/>
      <c r="Y168" s="61">
        <f t="shared" si="39"/>
        <v>0</v>
      </c>
    </row>
    <row r="169" spans="1:25" s="61" customFormat="1">
      <c r="A169" s="61" t="e">
        <f t="shared" si="30"/>
        <v>#N/A</v>
      </c>
      <c r="B169" s="121">
        <f t="shared" si="31"/>
        <v>0</v>
      </c>
      <c r="C169" s="117" t="e">
        <f>VLOOKUP(B169,映射表!A:C,3,0)</f>
        <v>#N/A</v>
      </c>
      <c r="D169" s="121">
        <f t="shared" si="32"/>
        <v>0</v>
      </c>
      <c r="E169" s="100">
        <f t="shared" si="33"/>
        <v>0</v>
      </c>
      <c r="F169" s="121">
        <f t="shared" si="34"/>
        <v>0</v>
      </c>
      <c r="G169" s="121">
        <f t="shared" si="35"/>
        <v>0</v>
      </c>
      <c r="H169" s="99" t="e">
        <f>VLOOKUP(C169,'B2B（ol)'!A:J,10,0)*D169</f>
        <v>#N/A</v>
      </c>
      <c r="I169" s="101">
        <f t="shared" si="36"/>
        <v>0</v>
      </c>
      <c r="J169" s="121">
        <f t="shared" si="37"/>
        <v>0</v>
      </c>
      <c r="K169" s="121" t="e">
        <f>VLOOKUP(C169,'B2B（ol)'!A:P,16,0)</f>
        <v>#N/A</v>
      </c>
      <c r="L169" s="117">
        <f t="shared" si="38"/>
        <v>0</v>
      </c>
      <c r="M169" s="114" t="e">
        <f>VLOOKUP(C169,'B2B（ol)'!A:K,11,0)</f>
        <v>#N/A</v>
      </c>
      <c r="N169" s="114" t="e">
        <f>VLOOKUP(B169,payments!E:AG,29,0)</f>
        <v>#N/A</v>
      </c>
      <c r="O169" s="114"/>
      <c r="P169" s="114"/>
      <c r="Q169" s="61" t="e">
        <f>VLOOKUP(R169,映射表!A:G,7,0)</f>
        <v>#N/A</v>
      </c>
      <c r="R169" s="122"/>
      <c r="S169" s="122"/>
      <c r="T169" s="122"/>
      <c r="U169" s="122"/>
      <c r="V169" s="122"/>
      <c r="W169" s="122"/>
      <c r="X169" s="122"/>
      <c r="Y169" s="61">
        <f t="shared" si="39"/>
        <v>0</v>
      </c>
    </row>
    <row r="170" spans="1:25" s="61" customFormat="1">
      <c r="A170" s="61" t="e">
        <f t="shared" si="30"/>
        <v>#N/A</v>
      </c>
      <c r="B170" s="121">
        <f t="shared" si="31"/>
        <v>0</v>
      </c>
      <c r="C170" s="117" t="e">
        <f>VLOOKUP(B170,映射表!A:C,3,0)</f>
        <v>#N/A</v>
      </c>
      <c r="D170" s="121">
        <f t="shared" si="32"/>
        <v>0</v>
      </c>
      <c r="E170" s="100">
        <f t="shared" si="33"/>
        <v>0</v>
      </c>
      <c r="F170" s="121">
        <f t="shared" si="34"/>
        <v>0</v>
      </c>
      <c r="G170" s="121">
        <f t="shared" si="35"/>
        <v>0</v>
      </c>
      <c r="H170" s="99" t="e">
        <f>VLOOKUP(C170,'B2B（ol)'!A:J,10,0)*D170</f>
        <v>#N/A</v>
      </c>
      <c r="I170" s="101">
        <f t="shared" si="36"/>
        <v>0</v>
      </c>
      <c r="J170" s="121">
        <f t="shared" si="37"/>
        <v>0</v>
      </c>
      <c r="K170" s="121" t="e">
        <f>VLOOKUP(C170,'B2B（ol)'!A:P,16,0)</f>
        <v>#N/A</v>
      </c>
      <c r="L170" s="117">
        <f t="shared" si="38"/>
        <v>0</v>
      </c>
      <c r="M170" s="114" t="e">
        <f>VLOOKUP(C170,'B2B（ol)'!A:K,11,0)</f>
        <v>#N/A</v>
      </c>
      <c r="N170" s="114" t="e">
        <f>VLOOKUP(B170,payments!E:AG,29,0)</f>
        <v>#N/A</v>
      </c>
      <c r="O170" s="114"/>
      <c r="P170" s="114"/>
      <c r="Q170" s="61" t="e">
        <f>VLOOKUP(R170,映射表!A:G,7,0)</f>
        <v>#N/A</v>
      </c>
      <c r="R170" s="122"/>
      <c r="S170" s="122"/>
      <c r="T170" s="122"/>
      <c r="U170" s="122"/>
      <c r="V170" s="122"/>
      <c r="W170" s="122"/>
      <c r="X170" s="122"/>
      <c r="Y170" s="61">
        <f t="shared" si="39"/>
        <v>0</v>
      </c>
    </row>
    <row r="171" spans="1:25" s="61" customFormat="1">
      <c r="A171" s="61" t="e">
        <f t="shared" si="30"/>
        <v>#N/A</v>
      </c>
      <c r="B171" s="121">
        <f t="shared" si="31"/>
        <v>0</v>
      </c>
      <c r="C171" s="117" t="e">
        <f>VLOOKUP(B171,映射表!A:C,3,0)</f>
        <v>#N/A</v>
      </c>
      <c r="D171" s="121">
        <f t="shared" si="32"/>
        <v>0</v>
      </c>
      <c r="E171" s="100">
        <f t="shared" si="33"/>
        <v>0</v>
      </c>
      <c r="F171" s="121">
        <f t="shared" si="34"/>
        <v>0</v>
      </c>
      <c r="G171" s="121">
        <f t="shared" si="35"/>
        <v>0</v>
      </c>
      <c r="H171" s="99" t="e">
        <f>VLOOKUP(C171,'B2B（ol)'!A:J,10,0)*D171</f>
        <v>#N/A</v>
      </c>
      <c r="I171" s="101">
        <f t="shared" si="36"/>
        <v>0</v>
      </c>
      <c r="J171" s="121">
        <f t="shared" si="37"/>
        <v>0</v>
      </c>
      <c r="K171" s="121" t="e">
        <f>VLOOKUP(C171,'B2B（ol)'!A:P,16,0)</f>
        <v>#N/A</v>
      </c>
      <c r="L171" s="117">
        <f t="shared" si="38"/>
        <v>0</v>
      </c>
      <c r="M171" s="114" t="e">
        <f>VLOOKUP(C171,'B2B（ol)'!A:K,11,0)</f>
        <v>#N/A</v>
      </c>
      <c r="N171" s="114" t="e">
        <f>VLOOKUP(B171,payments!E:AG,29,0)</f>
        <v>#N/A</v>
      </c>
      <c r="O171" s="114"/>
      <c r="P171" s="114"/>
      <c r="Q171" s="61" t="e">
        <f>VLOOKUP(R171,映射表!A:G,7,0)</f>
        <v>#N/A</v>
      </c>
      <c r="R171" s="122"/>
      <c r="S171" s="122"/>
      <c r="T171" s="122"/>
      <c r="U171" s="122"/>
      <c r="V171" s="122"/>
      <c r="W171" s="122"/>
      <c r="X171" s="122"/>
      <c r="Y171" s="61">
        <f t="shared" si="39"/>
        <v>0</v>
      </c>
    </row>
    <row r="172" spans="1:25" s="61" customFormat="1">
      <c r="A172" s="61" t="e">
        <f t="shared" si="30"/>
        <v>#N/A</v>
      </c>
      <c r="B172" s="121">
        <f t="shared" si="31"/>
        <v>0</v>
      </c>
      <c r="C172" s="117" t="e">
        <f>VLOOKUP(B172,映射表!A:C,3,0)</f>
        <v>#N/A</v>
      </c>
      <c r="D172" s="121">
        <f t="shared" si="32"/>
        <v>0</v>
      </c>
      <c r="E172" s="100">
        <f t="shared" si="33"/>
        <v>0</v>
      </c>
      <c r="F172" s="121">
        <f t="shared" si="34"/>
        <v>0</v>
      </c>
      <c r="G172" s="121">
        <f t="shared" si="35"/>
        <v>0</v>
      </c>
      <c r="H172" s="99" t="e">
        <f>VLOOKUP(C172,'B2B（ol)'!A:J,10,0)*D172</f>
        <v>#N/A</v>
      </c>
      <c r="I172" s="101">
        <f t="shared" si="36"/>
        <v>0</v>
      </c>
      <c r="J172" s="121">
        <f t="shared" si="37"/>
        <v>0</v>
      </c>
      <c r="K172" s="121" t="e">
        <f>VLOOKUP(C172,'B2B（ol)'!A:P,16,0)</f>
        <v>#N/A</v>
      </c>
      <c r="L172" s="117">
        <f t="shared" si="38"/>
        <v>0</v>
      </c>
      <c r="M172" s="114" t="e">
        <f>VLOOKUP(C172,'B2B（ol)'!A:K,11,0)</f>
        <v>#N/A</v>
      </c>
      <c r="N172" s="114" t="e">
        <f>VLOOKUP(B172,payments!E:AG,29,0)</f>
        <v>#N/A</v>
      </c>
      <c r="O172" s="114"/>
      <c r="P172" s="114"/>
      <c r="Q172" s="61" t="e">
        <f>VLOOKUP(R172,映射表!A:G,7,0)</f>
        <v>#N/A</v>
      </c>
      <c r="R172" s="122"/>
      <c r="S172" s="122"/>
      <c r="T172" s="122"/>
      <c r="U172" s="122"/>
      <c r="V172" s="122"/>
      <c r="W172" s="122"/>
      <c r="X172" s="122"/>
      <c r="Y172" s="61">
        <f t="shared" si="39"/>
        <v>0</v>
      </c>
    </row>
    <row r="173" spans="1:25" s="61" customFormat="1">
      <c r="A173" s="61" t="e">
        <f t="shared" si="30"/>
        <v>#N/A</v>
      </c>
      <c r="B173" s="121">
        <f t="shared" si="31"/>
        <v>0</v>
      </c>
      <c r="C173" s="117" t="e">
        <f>VLOOKUP(B173,映射表!A:C,3,0)</f>
        <v>#N/A</v>
      </c>
      <c r="D173" s="121">
        <f t="shared" si="32"/>
        <v>0</v>
      </c>
      <c r="E173" s="100">
        <f t="shared" si="33"/>
        <v>0</v>
      </c>
      <c r="F173" s="121">
        <f t="shared" si="34"/>
        <v>0</v>
      </c>
      <c r="G173" s="121">
        <f t="shared" si="35"/>
        <v>0</v>
      </c>
      <c r="H173" s="99" t="e">
        <f>VLOOKUP(C173,'B2B（ol)'!A:J,10,0)*D173</f>
        <v>#N/A</v>
      </c>
      <c r="I173" s="101">
        <f t="shared" si="36"/>
        <v>0</v>
      </c>
      <c r="J173" s="121">
        <f t="shared" si="37"/>
        <v>0</v>
      </c>
      <c r="K173" s="121" t="e">
        <f>VLOOKUP(C173,'B2B（ol)'!A:P,16,0)</f>
        <v>#N/A</v>
      </c>
      <c r="L173" s="117">
        <f t="shared" si="38"/>
        <v>0</v>
      </c>
      <c r="M173" s="114" t="e">
        <f>VLOOKUP(C173,'B2B（ol)'!A:K,11,0)</f>
        <v>#N/A</v>
      </c>
      <c r="N173" s="114" t="e">
        <f>VLOOKUP(B173,payments!E:AG,29,0)</f>
        <v>#N/A</v>
      </c>
      <c r="O173" s="114"/>
      <c r="P173" s="114"/>
      <c r="Q173" s="61" t="e">
        <f>VLOOKUP(R173,映射表!A:G,7,0)</f>
        <v>#N/A</v>
      </c>
      <c r="R173" s="122"/>
      <c r="S173" s="122"/>
      <c r="T173" s="122"/>
      <c r="U173" s="122"/>
      <c r="V173" s="122"/>
      <c r="W173" s="122"/>
      <c r="X173" s="122"/>
      <c r="Y173" s="61">
        <f t="shared" si="39"/>
        <v>0</v>
      </c>
    </row>
    <row r="174" spans="1:25" s="61" customFormat="1">
      <c r="A174" s="61" t="e">
        <f t="shared" si="30"/>
        <v>#N/A</v>
      </c>
      <c r="B174" s="121">
        <f t="shared" si="31"/>
        <v>0</v>
      </c>
      <c r="C174" s="117" t="e">
        <f>VLOOKUP(B174,映射表!A:C,3,0)</f>
        <v>#N/A</v>
      </c>
      <c r="D174" s="121">
        <f t="shared" si="32"/>
        <v>0</v>
      </c>
      <c r="E174" s="100">
        <f t="shared" si="33"/>
        <v>0</v>
      </c>
      <c r="F174" s="121">
        <f t="shared" si="34"/>
        <v>0</v>
      </c>
      <c r="G174" s="121">
        <f t="shared" si="35"/>
        <v>0</v>
      </c>
      <c r="H174" s="99" t="e">
        <f>VLOOKUP(C174,'B2B（ol)'!A:J,10,0)*D174</f>
        <v>#N/A</v>
      </c>
      <c r="I174" s="101">
        <f t="shared" si="36"/>
        <v>0</v>
      </c>
      <c r="J174" s="121">
        <f t="shared" si="37"/>
        <v>0</v>
      </c>
      <c r="K174" s="121" t="e">
        <f>VLOOKUP(C174,'B2B（ol)'!A:P,16,0)</f>
        <v>#N/A</v>
      </c>
      <c r="L174" s="117">
        <f t="shared" si="38"/>
        <v>0</v>
      </c>
      <c r="M174" s="114" t="e">
        <f>VLOOKUP(C174,'B2B（ol)'!A:K,11,0)</f>
        <v>#N/A</v>
      </c>
      <c r="N174" s="114" t="e">
        <f>VLOOKUP(B174,payments!E:AG,29,0)</f>
        <v>#N/A</v>
      </c>
      <c r="O174" s="114"/>
      <c r="P174" s="114"/>
      <c r="Q174" s="61" t="e">
        <f>VLOOKUP(R174,映射表!A:G,7,0)</f>
        <v>#N/A</v>
      </c>
      <c r="R174" s="122"/>
      <c r="S174" s="122"/>
      <c r="T174" s="122"/>
      <c r="U174" s="122"/>
      <c r="V174" s="122"/>
      <c r="W174" s="122"/>
      <c r="X174" s="122"/>
      <c r="Y174" s="61">
        <f t="shared" si="39"/>
        <v>0</v>
      </c>
    </row>
    <row r="175" spans="1:25" s="61" customFormat="1">
      <c r="A175" s="61" t="e">
        <f t="shared" si="30"/>
        <v>#N/A</v>
      </c>
      <c r="B175" s="121">
        <f t="shared" si="31"/>
        <v>0</v>
      </c>
      <c r="C175" s="117" t="e">
        <f>VLOOKUP(B175,映射表!A:C,3,0)</f>
        <v>#N/A</v>
      </c>
      <c r="D175" s="121">
        <f t="shared" si="32"/>
        <v>0</v>
      </c>
      <c r="E175" s="100">
        <f t="shared" si="33"/>
        <v>0</v>
      </c>
      <c r="F175" s="121">
        <f t="shared" si="34"/>
        <v>0</v>
      </c>
      <c r="G175" s="121">
        <f t="shared" si="35"/>
        <v>0</v>
      </c>
      <c r="H175" s="99" t="e">
        <f>VLOOKUP(C175,'B2B（ol)'!A:J,10,0)*D175</f>
        <v>#N/A</v>
      </c>
      <c r="I175" s="101">
        <f t="shared" si="36"/>
        <v>0</v>
      </c>
      <c r="J175" s="121">
        <f t="shared" si="37"/>
        <v>0</v>
      </c>
      <c r="K175" s="121" t="e">
        <f>VLOOKUP(C175,'B2B（ol)'!A:P,16,0)</f>
        <v>#N/A</v>
      </c>
      <c r="L175" s="117">
        <f t="shared" si="38"/>
        <v>0</v>
      </c>
      <c r="M175" s="114" t="e">
        <f>VLOOKUP(C175,'B2B（ol)'!A:K,11,0)</f>
        <v>#N/A</v>
      </c>
      <c r="N175" s="114" t="e">
        <f>VLOOKUP(B175,payments!E:AG,29,0)</f>
        <v>#N/A</v>
      </c>
      <c r="O175" s="114"/>
      <c r="P175" s="114"/>
      <c r="Q175" s="61" t="e">
        <f>VLOOKUP(R175,映射表!A:G,7,0)</f>
        <v>#N/A</v>
      </c>
      <c r="R175" s="122"/>
      <c r="S175" s="122"/>
      <c r="T175" s="122"/>
      <c r="U175" s="122"/>
      <c r="V175" s="122"/>
      <c r="W175" s="122"/>
      <c r="X175" s="122"/>
      <c r="Y175" s="61">
        <f t="shared" si="39"/>
        <v>0</v>
      </c>
    </row>
    <row r="176" spans="1:25" s="61" customFormat="1">
      <c r="A176" s="61" t="e">
        <f t="shared" si="30"/>
        <v>#N/A</v>
      </c>
      <c r="B176" s="121">
        <f t="shared" si="31"/>
        <v>0</v>
      </c>
      <c r="C176" s="117" t="e">
        <f>VLOOKUP(B176,映射表!A:C,3,0)</f>
        <v>#N/A</v>
      </c>
      <c r="D176" s="121">
        <f t="shared" si="32"/>
        <v>0</v>
      </c>
      <c r="E176" s="100">
        <f t="shared" si="33"/>
        <v>0</v>
      </c>
      <c r="F176" s="121">
        <f t="shared" si="34"/>
        <v>0</v>
      </c>
      <c r="G176" s="121">
        <f t="shared" si="35"/>
        <v>0</v>
      </c>
      <c r="H176" s="99" t="e">
        <f>VLOOKUP(C176,'B2B（ol)'!A:J,10,0)*D176</f>
        <v>#N/A</v>
      </c>
      <c r="I176" s="101">
        <f t="shared" si="36"/>
        <v>0</v>
      </c>
      <c r="J176" s="121">
        <f t="shared" si="37"/>
        <v>0</v>
      </c>
      <c r="K176" s="121" t="e">
        <f>VLOOKUP(C176,'B2B（ol)'!A:P,16,0)</f>
        <v>#N/A</v>
      </c>
      <c r="L176" s="117">
        <f t="shared" si="38"/>
        <v>0</v>
      </c>
      <c r="M176" s="114" t="e">
        <f>VLOOKUP(C176,'B2B（ol)'!A:K,11,0)</f>
        <v>#N/A</v>
      </c>
      <c r="N176" s="114" t="e">
        <f>VLOOKUP(B176,payments!E:AG,29,0)</f>
        <v>#N/A</v>
      </c>
      <c r="O176" s="114"/>
      <c r="P176" s="114"/>
      <c r="Q176" s="61" t="e">
        <f>VLOOKUP(R176,映射表!A:G,7,0)</f>
        <v>#N/A</v>
      </c>
      <c r="R176" s="122"/>
      <c r="S176" s="122"/>
      <c r="T176" s="122"/>
      <c r="U176" s="122"/>
      <c r="V176" s="122"/>
      <c r="W176" s="122"/>
      <c r="X176" s="122"/>
      <c r="Y176" s="61">
        <f t="shared" si="39"/>
        <v>0</v>
      </c>
    </row>
    <row r="177" spans="1:25" s="61" customFormat="1">
      <c r="A177" s="61" t="e">
        <f t="shared" si="30"/>
        <v>#N/A</v>
      </c>
      <c r="B177" s="121">
        <f t="shared" si="31"/>
        <v>0</v>
      </c>
      <c r="C177" s="117" t="e">
        <f>VLOOKUP(B177,映射表!A:C,3,0)</f>
        <v>#N/A</v>
      </c>
      <c r="D177" s="121">
        <f t="shared" si="32"/>
        <v>0</v>
      </c>
      <c r="E177" s="100">
        <f t="shared" si="33"/>
        <v>0</v>
      </c>
      <c r="F177" s="121">
        <f t="shared" si="34"/>
        <v>0</v>
      </c>
      <c r="G177" s="121">
        <f t="shared" si="35"/>
        <v>0</v>
      </c>
      <c r="H177" s="99" t="e">
        <f>VLOOKUP(C177,'B2B（ol)'!A:J,10,0)*D177</f>
        <v>#N/A</v>
      </c>
      <c r="I177" s="101">
        <f t="shared" si="36"/>
        <v>0</v>
      </c>
      <c r="J177" s="121">
        <f t="shared" si="37"/>
        <v>0</v>
      </c>
      <c r="K177" s="121" t="e">
        <f>VLOOKUP(C177,'B2B（ol)'!A:P,16,0)</f>
        <v>#N/A</v>
      </c>
      <c r="L177" s="117">
        <f t="shared" si="38"/>
        <v>0</v>
      </c>
      <c r="M177" s="114" t="e">
        <f>VLOOKUP(C177,'B2B（ol)'!A:K,11,0)</f>
        <v>#N/A</v>
      </c>
      <c r="N177" s="114" t="e">
        <f>VLOOKUP(B177,payments!E:AG,29,0)</f>
        <v>#N/A</v>
      </c>
      <c r="O177" s="114"/>
      <c r="P177" s="114"/>
      <c r="Q177" s="61" t="e">
        <f>VLOOKUP(R177,映射表!A:G,7,0)</f>
        <v>#N/A</v>
      </c>
      <c r="R177" s="122"/>
      <c r="S177" s="122"/>
      <c r="T177" s="122"/>
      <c r="U177" s="122"/>
      <c r="V177" s="122"/>
      <c r="W177" s="122"/>
      <c r="X177" s="122"/>
      <c r="Y177" s="61">
        <f t="shared" si="39"/>
        <v>0</v>
      </c>
    </row>
    <row r="178" spans="1:25" s="61" customFormat="1">
      <c r="A178" s="61" t="e">
        <f t="shared" si="30"/>
        <v>#N/A</v>
      </c>
      <c r="B178" s="121">
        <f t="shared" si="31"/>
        <v>0</v>
      </c>
      <c r="C178" s="117" t="e">
        <f>VLOOKUP(B178,映射表!A:C,3,0)</f>
        <v>#N/A</v>
      </c>
      <c r="D178" s="121">
        <f t="shared" si="32"/>
        <v>0</v>
      </c>
      <c r="E178" s="100">
        <f t="shared" si="33"/>
        <v>0</v>
      </c>
      <c r="F178" s="121">
        <f t="shared" si="34"/>
        <v>0</v>
      </c>
      <c r="G178" s="121">
        <f t="shared" si="35"/>
        <v>0</v>
      </c>
      <c r="H178" s="99" t="e">
        <f>VLOOKUP(C178,'B2B（ol)'!A:J,10,0)*D178</f>
        <v>#N/A</v>
      </c>
      <c r="I178" s="101">
        <f t="shared" si="36"/>
        <v>0</v>
      </c>
      <c r="J178" s="121">
        <f t="shared" si="37"/>
        <v>0</v>
      </c>
      <c r="K178" s="121" t="e">
        <f>VLOOKUP(C178,'B2B（ol)'!A:P,16,0)</f>
        <v>#N/A</v>
      </c>
      <c r="L178" s="117">
        <f t="shared" si="38"/>
        <v>0</v>
      </c>
      <c r="M178" s="114" t="e">
        <f>VLOOKUP(C178,'B2B（ol)'!A:K,11,0)</f>
        <v>#N/A</v>
      </c>
      <c r="N178" s="114" t="e">
        <f>VLOOKUP(B178,payments!E:AG,29,0)</f>
        <v>#N/A</v>
      </c>
      <c r="O178" s="114"/>
      <c r="P178" s="114"/>
      <c r="Q178" s="61" t="e">
        <f>VLOOKUP(R178,映射表!A:G,7,0)</f>
        <v>#N/A</v>
      </c>
      <c r="R178" s="122"/>
      <c r="S178" s="122"/>
      <c r="T178" s="122"/>
      <c r="U178" s="122"/>
      <c r="V178" s="122"/>
      <c r="W178" s="122"/>
      <c r="X178" s="122"/>
      <c r="Y178" s="61">
        <f t="shared" si="39"/>
        <v>0</v>
      </c>
    </row>
    <row r="179" spans="1:25" s="61" customFormat="1">
      <c r="A179" s="61" t="e">
        <f t="shared" si="30"/>
        <v>#N/A</v>
      </c>
      <c r="B179" s="121">
        <f t="shared" si="31"/>
        <v>0</v>
      </c>
      <c r="C179" s="117" t="e">
        <f>VLOOKUP(B179,映射表!A:C,3,0)</f>
        <v>#N/A</v>
      </c>
      <c r="D179" s="121">
        <f t="shared" si="32"/>
        <v>0</v>
      </c>
      <c r="E179" s="100">
        <f t="shared" si="33"/>
        <v>0</v>
      </c>
      <c r="F179" s="121">
        <f t="shared" si="34"/>
        <v>0</v>
      </c>
      <c r="G179" s="121">
        <f t="shared" si="35"/>
        <v>0</v>
      </c>
      <c r="H179" s="99" t="e">
        <f>VLOOKUP(C179,'B2B（ol)'!A:J,10,0)*D179</f>
        <v>#N/A</v>
      </c>
      <c r="I179" s="101">
        <f t="shared" si="36"/>
        <v>0</v>
      </c>
      <c r="J179" s="121">
        <f t="shared" si="37"/>
        <v>0</v>
      </c>
      <c r="K179" s="121" t="e">
        <f>VLOOKUP(C179,'B2B（ol)'!A:P,16,0)</f>
        <v>#N/A</v>
      </c>
      <c r="L179" s="117">
        <f t="shared" si="38"/>
        <v>0</v>
      </c>
      <c r="M179" s="114" t="e">
        <f>VLOOKUP(C179,'B2B（ol)'!A:K,11,0)</f>
        <v>#N/A</v>
      </c>
      <c r="N179" s="114" t="e">
        <f>VLOOKUP(B179,payments!E:AG,29,0)</f>
        <v>#N/A</v>
      </c>
      <c r="O179" s="114"/>
      <c r="P179" s="114"/>
      <c r="Q179" s="61" t="e">
        <f>VLOOKUP(R179,映射表!A:G,7,0)</f>
        <v>#N/A</v>
      </c>
      <c r="R179" s="122"/>
      <c r="S179" s="122"/>
      <c r="T179" s="122"/>
      <c r="U179" s="122"/>
      <c r="V179" s="122"/>
      <c r="W179" s="122"/>
      <c r="X179" s="122"/>
      <c r="Y179" s="61">
        <f t="shared" si="39"/>
        <v>0</v>
      </c>
    </row>
    <row r="180" spans="1:25" s="61" customFormat="1">
      <c r="A180" s="61" t="e">
        <f t="shared" si="30"/>
        <v>#N/A</v>
      </c>
      <c r="B180" s="121">
        <f t="shared" si="31"/>
        <v>0</v>
      </c>
      <c r="C180" s="117" t="e">
        <f>VLOOKUP(B180,映射表!A:C,3,0)</f>
        <v>#N/A</v>
      </c>
      <c r="D180" s="121">
        <f t="shared" si="32"/>
        <v>0</v>
      </c>
      <c r="E180" s="100">
        <f t="shared" si="33"/>
        <v>0</v>
      </c>
      <c r="F180" s="121">
        <f t="shared" si="34"/>
        <v>0</v>
      </c>
      <c r="G180" s="121">
        <f t="shared" si="35"/>
        <v>0</v>
      </c>
      <c r="H180" s="99" t="e">
        <f>VLOOKUP(C180,'B2B（ol)'!A:J,10,0)*D180</f>
        <v>#N/A</v>
      </c>
      <c r="I180" s="101">
        <f t="shared" si="36"/>
        <v>0</v>
      </c>
      <c r="J180" s="121">
        <f t="shared" si="37"/>
        <v>0</v>
      </c>
      <c r="K180" s="121" t="e">
        <f>VLOOKUP(C180,'B2B（ol)'!A:P,16,0)</f>
        <v>#N/A</v>
      </c>
      <c r="L180" s="117">
        <f t="shared" si="38"/>
        <v>0</v>
      </c>
      <c r="M180" s="114" t="e">
        <f>VLOOKUP(C180,'B2B（ol)'!A:K,11,0)</f>
        <v>#N/A</v>
      </c>
      <c r="N180" s="114" t="e">
        <f>VLOOKUP(B180,payments!E:AG,29,0)</f>
        <v>#N/A</v>
      </c>
      <c r="O180" s="114"/>
      <c r="P180" s="114"/>
      <c r="Q180" s="61" t="e">
        <f>VLOOKUP(R180,映射表!A:G,7,0)</f>
        <v>#N/A</v>
      </c>
      <c r="R180" s="122"/>
      <c r="S180" s="122"/>
      <c r="T180" s="122"/>
      <c r="U180" s="122"/>
      <c r="V180" s="122"/>
      <c r="W180" s="122"/>
      <c r="X180" s="122"/>
      <c r="Y180" s="61">
        <f t="shared" si="39"/>
        <v>0</v>
      </c>
    </row>
    <row r="181" spans="1:25" s="61" customFormat="1">
      <c r="A181" s="61" t="e">
        <f t="shared" si="30"/>
        <v>#N/A</v>
      </c>
      <c r="B181" s="121">
        <f t="shared" si="31"/>
        <v>0</v>
      </c>
      <c r="C181" s="117" t="e">
        <f>VLOOKUP(B181,映射表!A:C,3,0)</f>
        <v>#N/A</v>
      </c>
      <c r="D181" s="121">
        <f t="shared" si="32"/>
        <v>0</v>
      </c>
      <c r="E181" s="100">
        <f t="shared" si="33"/>
        <v>0</v>
      </c>
      <c r="F181" s="121">
        <f t="shared" si="34"/>
        <v>0</v>
      </c>
      <c r="G181" s="121">
        <f t="shared" si="35"/>
        <v>0</v>
      </c>
      <c r="H181" s="99" t="e">
        <f>VLOOKUP(C181,'B2B（ol)'!A:J,10,0)*D181</f>
        <v>#N/A</v>
      </c>
      <c r="I181" s="101">
        <f t="shared" si="36"/>
        <v>0</v>
      </c>
      <c r="J181" s="121">
        <f t="shared" si="37"/>
        <v>0</v>
      </c>
      <c r="K181" s="121" t="e">
        <f>VLOOKUP(C181,'B2B（ol)'!A:P,16,0)</f>
        <v>#N/A</v>
      </c>
      <c r="L181" s="117">
        <f t="shared" si="38"/>
        <v>0</v>
      </c>
      <c r="M181" s="114" t="e">
        <f>VLOOKUP(C181,'B2B（ol)'!A:K,11,0)</f>
        <v>#N/A</v>
      </c>
      <c r="N181" s="114" t="e">
        <f>VLOOKUP(B181,payments!E:AG,29,0)</f>
        <v>#N/A</v>
      </c>
      <c r="O181" s="114"/>
      <c r="P181" s="114"/>
      <c r="Q181" s="61" t="e">
        <f>VLOOKUP(R181,映射表!A:G,7,0)</f>
        <v>#N/A</v>
      </c>
      <c r="R181" s="122"/>
      <c r="S181" s="122"/>
      <c r="T181" s="122"/>
      <c r="U181" s="122"/>
      <c r="V181" s="122"/>
      <c r="W181" s="122"/>
      <c r="X181" s="122"/>
      <c r="Y181" s="61">
        <f t="shared" si="39"/>
        <v>0</v>
      </c>
    </row>
    <row r="182" spans="1:25" s="61" customFormat="1">
      <c r="A182" s="61" t="e">
        <f t="shared" si="30"/>
        <v>#N/A</v>
      </c>
      <c r="B182" s="121">
        <f t="shared" si="31"/>
        <v>0</v>
      </c>
      <c r="C182" s="117" t="e">
        <f>VLOOKUP(B182,映射表!A:C,3,0)</f>
        <v>#N/A</v>
      </c>
      <c r="D182" s="121">
        <f t="shared" si="32"/>
        <v>0</v>
      </c>
      <c r="E182" s="100">
        <f t="shared" si="33"/>
        <v>0</v>
      </c>
      <c r="F182" s="121">
        <f t="shared" si="34"/>
        <v>0</v>
      </c>
      <c r="G182" s="121">
        <f t="shared" si="35"/>
        <v>0</v>
      </c>
      <c r="H182" s="99" t="e">
        <f>VLOOKUP(C182,'B2B（ol)'!A:J,10,0)*D182</f>
        <v>#N/A</v>
      </c>
      <c r="I182" s="101">
        <f t="shared" si="36"/>
        <v>0</v>
      </c>
      <c r="J182" s="121">
        <f t="shared" si="37"/>
        <v>0</v>
      </c>
      <c r="K182" s="121" t="e">
        <f>VLOOKUP(C182,'B2B（ol)'!A:P,16,0)</f>
        <v>#N/A</v>
      </c>
      <c r="L182" s="117">
        <f t="shared" si="38"/>
        <v>0</v>
      </c>
      <c r="M182" s="114" t="e">
        <f>VLOOKUP(C182,'B2B（ol)'!A:K,11,0)</f>
        <v>#N/A</v>
      </c>
      <c r="N182" s="114" t="e">
        <f>VLOOKUP(B182,payments!E:AG,29,0)</f>
        <v>#N/A</v>
      </c>
      <c r="O182" s="114"/>
      <c r="P182" s="114"/>
      <c r="Q182" s="61" t="e">
        <f>VLOOKUP(R182,映射表!A:G,7,0)</f>
        <v>#N/A</v>
      </c>
      <c r="R182" s="122"/>
      <c r="S182" s="122"/>
      <c r="T182" s="122"/>
      <c r="U182" s="122"/>
      <c r="V182" s="122"/>
      <c r="W182" s="122"/>
      <c r="X182" s="122"/>
      <c r="Y182" s="61">
        <f t="shared" si="39"/>
        <v>0</v>
      </c>
    </row>
    <row r="183" spans="1:25" s="61" customFormat="1">
      <c r="A183" s="61" t="e">
        <f t="shared" si="30"/>
        <v>#N/A</v>
      </c>
      <c r="B183" s="121">
        <f t="shared" si="31"/>
        <v>0</v>
      </c>
      <c r="C183" s="117" t="e">
        <f>VLOOKUP(B183,映射表!A:C,3,0)</f>
        <v>#N/A</v>
      </c>
      <c r="D183" s="121">
        <f t="shared" si="32"/>
        <v>0</v>
      </c>
      <c r="E183" s="100">
        <f t="shared" si="33"/>
        <v>0</v>
      </c>
      <c r="F183" s="121">
        <f t="shared" si="34"/>
        <v>0</v>
      </c>
      <c r="G183" s="121">
        <f t="shared" si="35"/>
        <v>0</v>
      </c>
      <c r="H183" s="99" t="e">
        <f>VLOOKUP(C183,'B2B（ol)'!A:J,10,0)*D183</f>
        <v>#N/A</v>
      </c>
      <c r="I183" s="101">
        <f t="shared" si="36"/>
        <v>0</v>
      </c>
      <c r="J183" s="121">
        <f t="shared" si="37"/>
        <v>0</v>
      </c>
      <c r="K183" s="121" t="e">
        <f>VLOOKUP(C183,'B2B（ol)'!A:P,16,0)</f>
        <v>#N/A</v>
      </c>
      <c r="L183" s="117">
        <f t="shared" si="38"/>
        <v>0</v>
      </c>
      <c r="M183" s="114" t="e">
        <f>VLOOKUP(C183,'B2B（ol)'!A:K,11,0)</f>
        <v>#N/A</v>
      </c>
      <c r="N183" s="114" t="e">
        <f>VLOOKUP(B183,payments!E:AG,29,0)</f>
        <v>#N/A</v>
      </c>
      <c r="O183" s="114"/>
      <c r="P183" s="114"/>
      <c r="Q183" s="61" t="e">
        <f>VLOOKUP(R183,映射表!A:G,7,0)</f>
        <v>#N/A</v>
      </c>
      <c r="R183" s="122"/>
      <c r="S183" s="122"/>
      <c r="T183" s="122"/>
      <c r="U183" s="122"/>
      <c r="V183" s="122"/>
      <c r="W183" s="122"/>
      <c r="X183" s="122"/>
      <c r="Y183" s="61">
        <f t="shared" si="39"/>
        <v>0</v>
      </c>
    </row>
    <row r="184" spans="1:25" s="61" customFormat="1">
      <c r="A184" s="61" t="e">
        <f t="shared" si="30"/>
        <v>#N/A</v>
      </c>
      <c r="B184" s="121">
        <f t="shared" si="31"/>
        <v>0</v>
      </c>
      <c r="C184" s="117" t="e">
        <f>VLOOKUP(B184,映射表!A:C,3,0)</f>
        <v>#N/A</v>
      </c>
      <c r="D184" s="121">
        <f t="shared" si="32"/>
        <v>0</v>
      </c>
      <c r="E184" s="100">
        <f t="shared" si="33"/>
        <v>0</v>
      </c>
      <c r="F184" s="121">
        <f t="shared" si="34"/>
        <v>0</v>
      </c>
      <c r="G184" s="121">
        <f t="shared" si="35"/>
        <v>0</v>
      </c>
      <c r="H184" s="99" t="e">
        <f>VLOOKUP(C184,'B2B（ol)'!A:J,10,0)*D184</f>
        <v>#N/A</v>
      </c>
      <c r="I184" s="101">
        <f t="shared" si="36"/>
        <v>0</v>
      </c>
      <c r="J184" s="121">
        <f t="shared" si="37"/>
        <v>0</v>
      </c>
      <c r="K184" s="121" t="e">
        <f>VLOOKUP(C184,'B2B（ol)'!A:P,16,0)</f>
        <v>#N/A</v>
      </c>
      <c r="L184" s="117">
        <f t="shared" si="38"/>
        <v>0</v>
      </c>
      <c r="M184" s="114" t="e">
        <f>VLOOKUP(C184,'B2B（ol)'!A:K,11,0)</f>
        <v>#N/A</v>
      </c>
      <c r="N184" s="114" t="e">
        <f>VLOOKUP(B184,payments!E:AG,29,0)</f>
        <v>#N/A</v>
      </c>
      <c r="O184" s="114"/>
      <c r="P184" s="114"/>
      <c r="Q184" s="61" t="e">
        <f>VLOOKUP(R184,映射表!A:G,7,0)</f>
        <v>#N/A</v>
      </c>
      <c r="R184" s="122"/>
      <c r="S184" s="122"/>
      <c r="T184" s="122"/>
      <c r="U184" s="122"/>
      <c r="V184" s="122"/>
      <c r="W184" s="122"/>
      <c r="X184" s="122"/>
      <c r="Y184" s="61">
        <f t="shared" si="39"/>
        <v>0</v>
      </c>
    </row>
    <row r="185" spans="1:25" s="61" customFormat="1">
      <c r="A185" s="61" t="e">
        <f t="shared" si="30"/>
        <v>#N/A</v>
      </c>
      <c r="B185" s="121">
        <f t="shared" si="31"/>
        <v>0</v>
      </c>
      <c r="C185" s="117" t="e">
        <f>VLOOKUP(B185,映射表!A:C,3,0)</f>
        <v>#N/A</v>
      </c>
      <c r="D185" s="121">
        <f t="shared" si="32"/>
        <v>0</v>
      </c>
      <c r="E185" s="100">
        <f t="shared" si="33"/>
        <v>0</v>
      </c>
      <c r="F185" s="121">
        <f t="shared" si="34"/>
        <v>0</v>
      </c>
      <c r="G185" s="121">
        <f t="shared" si="35"/>
        <v>0</v>
      </c>
      <c r="H185" s="99" t="e">
        <f>VLOOKUP(C185,'B2B（ol)'!A:J,10,0)*D185</f>
        <v>#N/A</v>
      </c>
      <c r="I185" s="101">
        <f t="shared" si="36"/>
        <v>0</v>
      </c>
      <c r="J185" s="121">
        <f t="shared" si="37"/>
        <v>0</v>
      </c>
      <c r="K185" s="121" t="e">
        <f>VLOOKUP(C185,'B2B（ol)'!A:P,16,0)</f>
        <v>#N/A</v>
      </c>
      <c r="L185" s="117">
        <f t="shared" si="38"/>
        <v>0</v>
      </c>
      <c r="M185" s="114" t="e">
        <f>VLOOKUP(C185,'B2B（ol)'!A:K,11,0)</f>
        <v>#N/A</v>
      </c>
      <c r="N185" s="114" t="e">
        <f>VLOOKUP(B185,payments!E:AG,29,0)</f>
        <v>#N/A</v>
      </c>
      <c r="O185" s="114"/>
      <c r="P185" s="114"/>
      <c r="Q185" s="61" t="e">
        <f>VLOOKUP(R185,映射表!A:G,7,0)</f>
        <v>#N/A</v>
      </c>
      <c r="R185" s="122"/>
      <c r="S185" s="122"/>
      <c r="T185" s="122"/>
      <c r="U185" s="122"/>
      <c r="V185" s="122"/>
      <c r="W185" s="122"/>
      <c r="X185" s="122"/>
      <c r="Y185" s="61">
        <f t="shared" si="39"/>
        <v>0</v>
      </c>
    </row>
    <row r="186" spans="1:25" s="61" customFormat="1">
      <c r="A186" s="61" t="e">
        <f t="shared" si="30"/>
        <v>#N/A</v>
      </c>
      <c r="B186" s="121">
        <f t="shared" si="31"/>
        <v>0</v>
      </c>
      <c r="C186" s="117" t="e">
        <f>VLOOKUP(B186,映射表!A:C,3,0)</f>
        <v>#N/A</v>
      </c>
      <c r="D186" s="121">
        <f t="shared" si="32"/>
        <v>0</v>
      </c>
      <c r="E186" s="100">
        <f t="shared" si="33"/>
        <v>0</v>
      </c>
      <c r="F186" s="121">
        <f t="shared" si="34"/>
        <v>0</v>
      </c>
      <c r="G186" s="121">
        <f t="shared" si="35"/>
        <v>0</v>
      </c>
      <c r="H186" s="99" t="e">
        <f>VLOOKUP(C186,'B2B（ol)'!A:J,10,0)*D186</f>
        <v>#N/A</v>
      </c>
      <c r="I186" s="101">
        <f t="shared" si="36"/>
        <v>0</v>
      </c>
      <c r="J186" s="121">
        <f t="shared" si="37"/>
        <v>0</v>
      </c>
      <c r="K186" s="121" t="e">
        <f>VLOOKUP(C186,'B2B（ol)'!A:P,16,0)</f>
        <v>#N/A</v>
      </c>
      <c r="L186" s="117">
        <f t="shared" si="38"/>
        <v>0</v>
      </c>
      <c r="M186" s="114" t="e">
        <f>VLOOKUP(C186,'B2B（ol)'!A:K,11,0)</f>
        <v>#N/A</v>
      </c>
      <c r="N186" s="114" t="e">
        <f>VLOOKUP(B186,payments!E:AG,29,0)</f>
        <v>#N/A</v>
      </c>
      <c r="O186" s="114"/>
      <c r="P186" s="114"/>
      <c r="Q186" s="61" t="e">
        <f>VLOOKUP(R186,映射表!A:G,7,0)</f>
        <v>#N/A</v>
      </c>
      <c r="R186" s="122"/>
      <c r="S186" s="122"/>
      <c r="T186" s="122"/>
      <c r="U186" s="122"/>
      <c r="V186" s="122"/>
      <c r="W186" s="122"/>
      <c r="X186" s="122"/>
      <c r="Y186" s="61">
        <f t="shared" si="39"/>
        <v>0</v>
      </c>
    </row>
    <row r="187" spans="1:25" s="61" customFormat="1">
      <c r="A187" s="61" t="e">
        <f t="shared" si="30"/>
        <v>#N/A</v>
      </c>
      <c r="B187" s="121">
        <f t="shared" si="31"/>
        <v>0</v>
      </c>
      <c r="C187" s="117" t="e">
        <f>VLOOKUP(B187,映射表!A:C,3,0)</f>
        <v>#N/A</v>
      </c>
      <c r="D187" s="121">
        <f t="shared" si="32"/>
        <v>0</v>
      </c>
      <c r="E187" s="100">
        <f t="shared" si="33"/>
        <v>0</v>
      </c>
      <c r="F187" s="121">
        <f t="shared" si="34"/>
        <v>0</v>
      </c>
      <c r="G187" s="121">
        <f t="shared" si="35"/>
        <v>0</v>
      </c>
      <c r="H187" s="99" t="e">
        <f>VLOOKUP(C187,'B2B（ol)'!A:J,10,0)*D187</f>
        <v>#N/A</v>
      </c>
      <c r="I187" s="101">
        <f t="shared" si="36"/>
        <v>0</v>
      </c>
      <c r="J187" s="121">
        <f t="shared" si="37"/>
        <v>0</v>
      </c>
      <c r="K187" s="121" t="e">
        <f>VLOOKUP(C187,'B2B（ol)'!A:P,16,0)</f>
        <v>#N/A</v>
      </c>
      <c r="L187" s="117">
        <f t="shared" si="38"/>
        <v>0</v>
      </c>
      <c r="M187" s="114" t="e">
        <f>VLOOKUP(C187,'B2B（ol)'!A:K,11,0)</f>
        <v>#N/A</v>
      </c>
      <c r="N187" s="114" t="e">
        <f>VLOOKUP(B187,payments!E:AG,29,0)</f>
        <v>#N/A</v>
      </c>
      <c r="O187" s="114"/>
      <c r="P187" s="114"/>
      <c r="Q187" s="61" t="e">
        <f>VLOOKUP(R187,映射表!A:G,7,0)</f>
        <v>#N/A</v>
      </c>
      <c r="R187" s="122"/>
      <c r="S187" s="122"/>
      <c r="T187" s="122"/>
      <c r="U187" s="122"/>
      <c r="V187" s="122"/>
      <c r="W187" s="122"/>
      <c r="X187" s="122"/>
      <c r="Y187" s="61">
        <f t="shared" si="39"/>
        <v>0</v>
      </c>
    </row>
    <row r="188" spans="1:25" s="61" customFormat="1">
      <c r="A188" s="61" t="e">
        <f t="shared" si="30"/>
        <v>#N/A</v>
      </c>
      <c r="B188" s="121">
        <f t="shared" si="31"/>
        <v>0</v>
      </c>
      <c r="C188" s="117" t="e">
        <f>VLOOKUP(B188,映射表!A:C,3,0)</f>
        <v>#N/A</v>
      </c>
      <c r="D188" s="121">
        <f t="shared" si="32"/>
        <v>0</v>
      </c>
      <c r="E188" s="100">
        <f t="shared" si="33"/>
        <v>0</v>
      </c>
      <c r="F188" s="121">
        <f t="shared" si="34"/>
        <v>0</v>
      </c>
      <c r="G188" s="121">
        <f t="shared" si="35"/>
        <v>0</v>
      </c>
      <c r="H188" s="99" t="e">
        <f>VLOOKUP(C188,'B2B（ol)'!A:J,10,0)*D188</f>
        <v>#N/A</v>
      </c>
      <c r="I188" s="101">
        <f t="shared" si="36"/>
        <v>0</v>
      </c>
      <c r="J188" s="121">
        <f t="shared" si="37"/>
        <v>0</v>
      </c>
      <c r="K188" s="121" t="e">
        <f>VLOOKUP(C188,'B2B（ol)'!A:P,16,0)</f>
        <v>#N/A</v>
      </c>
      <c r="L188" s="117">
        <f t="shared" si="38"/>
        <v>0</v>
      </c>
      <c r="M188" s="114" t="e">
        <f>VLOOKUP(C188,'B2B（ol)'!A:K,11,0)</f>
        <v>#N/A</v>
      </c>
      <c r="N188" s="114" t="e">
        <f>VLOOKUP(B188,payments!E:AG,29,0)</f>
        <v>#N/A</v>
      </c>
      <c r="O188" s="114"/>
      <c r="P188" s="114"/>
      <c r="Q188" s="61" t="e">
        <f>VLOOKUP(R188,映射表!A:G,7,0)</f>
        <v>#N/A</v>
      </c>
      <c r="R188" s="122"/>
      <c r="S188" s="122"/>
      <c r="T188" s="122"/>
      <c r="U188" s="122"/>
      <c r="V188" s="122"/>
      <c r="W188" s="122"/>
      <c r="X188" s="122"/>
      <c r="Y188" s="61">
        <f t="shared" si="39"/>
        <v>0</v>
      </c>
    </row>
    <row r="189" spans="1:25" s="61" customFormat="1">
      <c r="A189" s="61" t="e">
        <f t="shared" si="30"/>
        <v>#N/A</v>
      </c>
      <c r="B189" s="121">
        <f t="shared" si="31"/>
        <v>0</v>
      </c>
      <c r="C189" s="117" t="e">
        <f>VLOOKUP(B189,映射表!A:C,3,0)</f>
        <v>#N/A</v>
      </c>
      <c r="D189" s="121">
        <f t="shared" si="32"/>
        <v>0</v>
      </c>
      <c r="E189" s="100">
        <f t="shared" si="33"/>
        <v>0</v>
      </c>
      <c r="F189" s="121">
        <f t="shared" si="34"/>
        <v>0</v>
      </c>
      <c r="G189" s="121">
        <f t="shared" si="35"/>
        <v>0</v>
      </c>
      <c r="H189" s="99" t="e">
        <f>VLOOKUP(C189,'B2B（ol)'!A:J,10,0)*D189</f>
        <v>#N/A</v>
      </c>
      <c r="I189" s="101">
        <f t="shared" si="36"/>
        <v>0</v>
      </c>
      <c r="J189" s="121">
        <f t="shared" si="37"/>
        <v>0</v>
      </c>
      <c r="K189" s="121" t="e">
        <f>VLOOKUP(C189,'B2B（ol)'!A:P,16,0)</f>
        <v>#N/A</v>
      </c>
      <c r="L189" s="117">
        <f t="shared" si="38"/>
        <v>0</v>
      </c>
      <c r="M189" s="114" t="e">
        <f>VLOOKUP(C189,'B2B（ol)'!A:K,11,0)</f>
        <v>#N/A</v>
      </c>
      <c r="N189" s="114" t="e">
        <f>VLOOKUP(B189,payments!E:AG,29,0)</f>
        <v>#N/A</v>
      </c>
      <c r="O189" s="114"/>
      <c r="P189" s="114"/>
      <c r="Q189" s="61" t="e">
        <f>VLOOKUP(R189,映射表!A:G,7,0)</f>
        <v>#N/A</v>
      </c>
      <c r="R189" s="122"/>
      <c r="S189" s="122"/>
      <c r="T189" s="122"/>
      <c r="U189" s="122"/>
      <c r="V189" s="122"/>
      <c r="W189" s="122"/>
      <c r="X189" s="122"/>
      <c r="Y189" s="61">
        <f t="shared" si="39"/>
        <v>0</v>
      </c>
    </row>
    <row r="190" spans="1:25" s="61" customFormat="1">
      <c r="A190" s="61" t="e">
        <f t="shared" si="30"/>
        <v>#N/A</v>
      </c>
      <c r="B190" s="121">
        <f t="shared" si="31"/>
        <v>0</v>
      </c>
      <c r="C190" s="117" t="e">
        <f>VLOOKUP(B190,映射表!A:C,3,0)</f>
        <v>#N/A</v>
      </c>
      <c r="D190" s="121">
        <f t="shared" si="32"/>
        <v>0</v>
      </c>
      <c r="E190" s="100">
        <f t="shared" si="33"/>
        <v>0</v>
      </c>
      <c r="F190" s="121">
        <f t="shared" si="34"/>
        <v>0</v>
      </c>
      <c r="G190" s="121">
        <f t="shared" si="35"/>
        <v>0</v>
      </c>
      <c r="H190" s="99" t="e">
        <f>VLOOKUP(C190,'B2B（ol)'!A:J,10,0)*D190</f>
        <v>#N/A</v>
      </c>
      <c r="I190" s="101">
        <f t="shared" si="36"/>
        <v>0</v>
      </c>
      <c r="J190" s="121">
        <f t="shared" si="37"/>
        <v>0</v>
      </c>
      <c r="K190" s="121" t="e">
        <f>VLOOKUP(C190,'B2B（ol)'!A:P,16,0)</f>
        <v>#N/A</v>
      </c>
      <c r="L190" s="117">
        <f t="shared" si="38"/>
        <v>0</v>
      </c>
      <c r="M190" s="114" t="e">
        <f>VLOOKUP(C190,'B2B（ol)'!A:K,11,0)</f>
        <v>#N/A</v>
      </c>
      <c r="N190" s="114" t="e">
        <f>VLOOKUP(B190,payments!E:AG,29,0)</f>
        <v>#N/A</v>
      </c>
      <c r="O190" s="114"/>
      <c r="P190" s="114"/>
      <c r="Q190" s="61" t="e">
        <f>VLOOKUP(R190,映射表!A:G,7,0)</f>
        <v>#N/A</v>
      </c>
      <c r="R190" s="122"/>
      <c r="S190" s="122"/>
      <c r="T190" s="122"/>
      <c r="U190" s="122"/>
      <c r="V190" s="122"/>
      <c r="W190" s="122"/>
      <c r="X190" s="122"/>
      <c r="Y190" s="61">
        <f t="shared" si="39"/>
        <v>0</v>
      </c>
    </row>
    <row r="191" spans="1:25" s="61" customFormat="1">
      <c r="A191" s="61" t="e">
        <f t="shared" si="30"/>
        <v>#N/A</v>
      </c>
      <c r="B191" s="121">
        <f t="shared" si="31"/>
        <v>0</v>
      </c>
      <c r="C191" s="117" t="e">
        <f>VLOOKUP(B191,映射表!A:C,3,0)</f>
        <v>#N/A</v>
      </c>
      <c r="D191" s="121">
        <f t="shared" si="32"/>
        <v>0</v>
      </c>
      <c r="E191" s="100">
        <f t="shared" si="33"/>
        <v>0</v>
      </c>
      <c r="F191" s="121">
        <f t="shared" si="34"/>
        <v>0</v>
      </c>
      <c r="G191" s="121">
        <f t="shared" si="35"/>
        <v>0</v>
      </c>
      <c r="H191" s="99" t="e">
        <f>VLOOKUP(C191,'B2B（ol)'!A:J,10,0)*D191</f>
        <v>#N/A</v>
      </c>
      <c r="I191" s="101">
        <f t="shared" si="36"/>
        <v>0</v>
      </c>
      <c r="J191" s="121">
        <f t="shared" si="37"/>
        <v>0</v>
      </c>
      <c r="K191" s="121" t="e">
        <f>VLOOKUP(C191,'B2B（ol)'!A:P,16,0)</f>
        <v>#N/A</v>
      </c>
      <c r="L191" s="117">
        <f t="shared" si="38"/>
        <v>0</v>
      </c>
      <c r="M191" s="114" t="e">
        <f>VLOOKUP(C191,'B2B（ol)'!A:K,11,0)</f>
        <v>#N/A</v>
      </c>
      <c r="N191" s="114" t="e">
        <f>VLOOKUP(B191,payments!E:AG,29,0)</f>
        <v>#N/A</v>
      </c>
      <c r="O191" s="114"/>
      <c r="P191" s="114"/>
      <c r="Q191" s="61" t="e">
        <f>VLOOKUP(R191,映射表!A:G,7,0)</f>
        <v>#N/A</v>
      </c>
      <c r="R191" s="122"/>
      <c r="S191" s="122"/>
      <c r="T191" s="122"/>
      <c r="U191" s="122"/>
      <c r="V191" s="122"/>
      <c r="W191" s="122"/>
      <c r="X191" s="122"/>
      <c r="Y191" s="61">
        <f t="shared" si="39"/>
        <v>0</v>
      </c>
    </row>
    <row r="192" spans="1:25" s="61" customFormat="1">
      <c r="A192" s="61" t="e">
        <f t="shared" si="30"/>
        <v>#N/A</v>
      </c>
      <c r="B192" s="121">
        <f t="shared" si="31"/>
        <v>0</v>
      </c>
      <c r="C192" s="117" t="e">
        <f>VLOOKUP(B192,映射表!A:C,3,0)</f>
        <v>#N/A</v>
      </c>
      <c r="D192" s="121">
        <f t="shared" si="32"/>
        <v>0</v>
      </c>
      <c r="E192" s="100">
        <f t="shared" si="33"/>
        <v>0</v>
      </c>
      <c r="F192" s="121">
        <f t="shared" si="34"/>
        <v>0</v>
      </c>
      <c r="G192" s="121">
        <f t="shared" si="35"/>
        <v>0</v>
      </c>
      <c r="H192" s="99" t="e">
        <f>VLOOKUP(C192,'B2B（ol)'!A:J,10,0)*D192</f>
        <v>#N/A</v>
      </c>
      <c r="I192" s="101">
        <f t="shared" si="36"/>
        <v>0</v>
      </c>
      <c r="J192" s="121">
        <f t="shared" si="37"/>
        <v>0</v>
      </c>
      <c r="K192" s="121" t="e">
        <f>VLOOKUP(C192,'B2B（ol)'!A:P,16,0)</f>
        <v>#N/A</v>
      </c>
      <c r="L192" s="117">
        <f t="shared" si="38"/>
        <v>0</v>
      </c>
      <c r="M192" s="114" t="e">
        <f>VLOOKUP(C192,'B2B（ol)'!A:K,11,0)</f>
        <v>#N/A</v>
      </c>
      <c r="N192" s="114" t="e">
        <f>VLOOKUP(B192,payments!E:AG,29,0)</f>
        <v>#N/A</v>
      </c>
      <c r="O192" s="114"/>
      <c r="P192" s="114"/>
      <c r="Q192" s="61" t="e">
        <f>VLOOKUP(R192,映射表!A:G,7,0)</f>
        <v>#N/A</v>
      </c>
      <c r="R192" s="122"/>
      <c r="S192" s="122"/>
      <c r="T192" s="122"/>
      <c r="U192" s="122"/>
      <c r="V192" s="122"/>
      <c r="W192" s="122"/>
      <c r="X192" s="122"/>
      <c r="Y192" s="61">
        <f t="shared" si="39"/>
        <v>0</v>
      </c>
    </row>
    <row r="193" spans="1:25" s="61" customFormat="1">
      <c r="A193" s="61" t="e">
        <f t="shared" si="30"/>
        <v>#N/A</v>
      </c>
      <c r="B193" s="121">
        <f t="shared" si="31"/>
        <v>0</v>
      </c>
      <c r="C193" s="117" t="e">
        <f>VLOOKUP(B193,映射表!A:C,3,0)</f>
        <v>#N/A</v>
      </c>
      <c r="D193" s="121">
        <f t="shared" si="32"/>
        <v>0</v>
      </c>
      <c r="E193" s="100">
        <f t="shared" si="33"/>
        <v>0</v>
      </c>
      <c r="F193" s="121">
        <f t="shared" si="34"/>
        <v>0</v>
      </c>
      <c r="G193" s="121">
        <f t="shared" si="35"/>
        <v>0</v>
      </c>
      <c r="H193" s="99" t="e">
        <f>VLOOKUP(C193,'B2B（ol)'!A:J,10,0)*D193</f>
        <v>#N/A</v>
      </c>
      <c r="I193" s="101">
        <f t="shared" si="36"/>
        <v>0</v>
      </c>
      <c r="J193" s="121">
        <f t="shared" si="37"/>
        <v>0</v>
      </c>
      <c r="K193" s="121" t="e">
        <f>VLOOKUP(C193,'B2B（ol)'!A:P,16,0)</f>
        <v>#N/A</v>
      </c>
      <c r="L193" s="117">
        <f t="shared" si="38"/>
        <v>0</v>
      </c>
      <c r="M193" s="114" t="e">
        <f>VLOOKUP(C193,'B2B（ol)'!A:K,11,0)</f>
        <v>#N/A</v>
      </c>
      <c r="N193" s="114" t="e">
        <f>VLOOKUP(B193,payments!E:AG,29,0)</f>
        <v>#N/A</v>
      </c>
      <c r="O193" s="114"/>
      <c r="P193" s="114"/>
      <c r="Q193" s="61" t="e">
        <f>VLOOKUP(R193,映射表!A:G,7,0)</f>
        <v>#N/A</v>
      </c>
      <c r="R193" s="122"/>
      <c r="S193" s="122"/>
      <c r="T193" s="122"/>
      <c r="U193" s="122"/>
      <c r="V193" s="122"/>
      <c r="W193" s="122"/>
      <c r="X193" s="122"/>
      <c r="Y193" s="61">
        <f t="shared" si="39"/>
        <v>0</v>
      </c>
    </row>
    <row r="194" spans="1:25" s="61" customFormat="1">
      <c r="A194" s="61" t="e">
        <f t="shared" ref="A194:A257" si="40">Q194</f>
        <v>#N/A</v>
      </c>
      <c r="B194" s="121">
        <f t="shared" ref="B194:B257" si="41">R194</f>
        <v>0</v>
      </c>
      <c r="C194" s="117" t="e">
        <f>VLOOKUP(B194,映射表!A:C,3,0)</f>
        <v>#N/A</v>
      </c>
      <c r="D194" s="121">
        <f t="shared" ref="D194:D257" si="42">S194</f>
        <v>0</v>
      </c>
      <c r="E194" s="100">
        <f t="shared" ref="E194:E257" si="43">IFERROR(T194/D194,0)*D194</f>
        <v>0</v>
      </c>
      <c r="F194" s="121">
        <f t="shared" ref="F194:F257" si="44">IFERROR(V194/D194,0)*D194</f>
        <v>0</v>
      </c>
      <c r="G194" s="121">
        <f t="shared" ref="G194:G257" si="45">IFERROR(IF((E194+F194)&gt;200,(E194+F194-200)*0.9+200*0.85,(E194+F194)*0.85),0)</f>
        <v>0</v>
      </c>
      <c r="H194" s="99" t="e">
        <f>VLOOKUP(C194,'B2B（ol)'!A:J,10,0)*D194</f>
        <v>#N/A</v>
      </c>
      <c r="I194" s="101">
        <f t="shared" ref="I194:I257" si="46">IFERROR((G194-H194)/(E194+F194),0)</f>
        <v>0</v>
      </c>
      <c r="J194" s="121">
        <f t="shared" ref="J194:J257" si="47">IFERROR((G194-H194),0)</f>
        <v>0</v>
      </c>
      <c r="K194" s="121" t="e">
        <f>VLOOKUP(C194,'B2B（ol)'!A:P,16,0)</f>
        <v>#N/A</v>
      </c>
      <c r="L194" s="117">
        <f t="shared" ref="L194:L257" si="48">(E194+F194)</f>
        <v>0</v>
      </c>
      <c r="M194" s="114" t="e">
        <f>VLOOKUP(C194,'B2B（ol)'!A:K,11,0)</f>
        <v>#N/A</v>
      </c>
      <c r="N194" s="114" t="e">
        <f>VLOOKUP(B194,payments!E:AG,29,0)</f>
        <v>#N/A</v>
      </c>
      <c r="O194" s="114"/>
      <c r="P194" s="114"/>
      <c r="Q194" s="61" t="e">
        <f>VLOOKUP(R194,映射表!A:G,7,0)</f>
        <v>#N/A</v>
      </c>
      <c r="R194" s="122"/>
      <c r="S194" s="122"/>
      <c r="T194" s="122"/>
      <c r="U194" s="122"/>
      <c r="V194" s="122"/>
      <c r="W194" s="122"/>
      <c r="X194" s="122"/>
      <c r="Y194" s="61">
        <f t="shared" si="39"/>
        <v>0</v>
      </c>
    </row>
    <row r="195" spans="1:25" s="61" customFormat="1">
      <c r="A195" s="61" t="e">
        <f t="shared" si="40"/>
        <v>#N/A</v>
      </c>
      <c r="B195" s="121">
        <f t="shared" si="41"/>
        <v>0</v>
      </c>
      <c r="C195" s="117" t="e">
        <f>VLOOKUP(B195,映射表!A:C,3,0)</f>
        <v>#N/A</v>
      </c>
      <c r="D195" s="121">
        <f t="shared" si="42"/>
        <v>0</v>
      </c>
      <c r="E195" s="100">
        <f t="shared" si="43"/>
        <v>0</v>
      </c>
      <c r="F195" s="121">
        <f t="shared" si="44"/>
        <v>0</v>
      </c>
      <c r="G195" s="121">
        <f t="shared" si="45"/>
        <v>0</v>
      </c>
      <c r="H195" s="99" t="e">
        <f>VLOOKUP(C195,'B2B（ol)'!A:J,10,0)*D195</f>
        <v>#N/A</v>
      </c>
      <c r="I195" s="101">
        <f t="shared" si="46"/>
        <v>0</v>
      </c>
      <c r="J195" s="121">
        <f t="shared" si="47"/>
        <v>0</v>
      </c>
      <c r="K195" s="121" t="e">
        <f>VLOOKUP(C195,'B2B（ol)'!A:P,16,0)</f>
        <v>#N/A</v>
      </c>
      <c r="L195" s="117">
        <f t="shared" si="48"/>
        <v>0</v>
      </c>
      <c r="M195" s="114" t="e">
        <f>VLOOKUP(C195,'B2B（ol)'!A:K,11,0)</f>
        <v>#N/A</v>
      </c>
      <c r="N195" s="114" t="e">
        <f>VLOOKUP(B195,payments!E:AG,29,0)</f>
        <v>#N/A</v>
      </c>
      <c r="O195" s="114"/>
      <c r="P195" s="114"/>
      <c r="Q195" s="61" t="e">
        <f>VLOOKUP(R195,映射表!A:G,7,0)</f>
        <v>#N/A</v>
      </c>
      <c r="R195" s="122"/>
      <c r="S195" s="122"/>
      <c r="T195" s="122"/>
      <c r="U195" s="122"/>
      <c r="V195" s="122"/>
      <c r="W195" s="122"/>
      <c r="X195" s="122"/>
      <c r="Y195" s="61">
        <f t="shared" si="39"/>
        <v>0</v>
      </c>
    </row>
    <row r="196" spans="1:25" s="61" customFormat="1">
      <c r="A196" s="61" t="e">
        <f t="shared" si="40"/>
        <v>#N/A</v>
      </c>
      <c r="B196" s="121">
        <f t="shared" si="41"/>
        <v>0</v>
      </c>
      <c r="C196" s="117" t="e">
        <f>VLOOKUP(B196,映射表!A:C,3,0)</f>
        <v>#N/A</v>
      </c>
      <c r="D196" s="121">
        <f t="shared" si="42"/>
        <v>0</v>
      </c>
      <c r="E196" s="100">
        <f t="shared" si="43"/>
        <v>0</v>
      </c>
      <c r="F196" s="121">
        <f t="shared" si="44"/>
        <v>0</v>
      </c>
      <c r="G196" s="121">
        <f t="shared" si="45"/>
        <v>0</v>
      </c>
      <c r="H196" s="99" t="e">
        <f>VLOOKUP(C196,'B2B（ol)'!A:J,10,0)*D196</f>
        <v>#N/A</v>
      </c>
      <c r="I196" s="101">
        <f t="shared" si="46"/>
        <v>0</v>
      </c>
      <c r="J196" s="121">
        <f t="shared" si="47"/>
        <v>0</v>
      </c>
      <c r="K196" s="121" t="e">
        <f>VLOOKUP(C196,'B2B（ol)'!A:P,16,0)</f>
        <v>#N/A</v>
      </c>
      <c r="L196" s="117">
        <f t="shared" si="48"/>
        <v>0</v>
      </c>
      <c r="M196" s="114" t="e">
        <f>VLOOKUP(C196,'B2B（ol)'!A:K,11,0)</f>
        <v>#N/A</v>
      </c>
      <c r="N196" s="114" t="e">
        <f>VLOOKUP(B196,payments!E:AG,29,0)</f>
        <v>#N/A</v>
      </c>
      <c r="O196" s="114"/>
      <c r="P196" s="114"/>
      <c r="Q196" s="61" t="e">
        <f>VLOOKUP(R196,映射表!A:G,7,0)</f>
        <v>#N/A</v>
      </c>
      <c r="R196" s="122"/>
      <c r="S196" s="122"/>
      <c r="T196" s="122"/>
      <c r="U196" s="122"/>
      <c r="V196" s="122"/>
      <c r="W196" s="122"/>
      <c r="X196" s="122"/>
      <c r="Y196" s="61">
        <f t="shared" ref="Y196:Y259" si="49">L196</f>
        <v>0</v>
      </c>
    </row>
    <row r="197" spans="1:25" s="61" customFormat="1">
      <c r="A197" s="61" t="e">
        <f t="shared" si="40"/>
        <v>#N/A</v>
      </c>
      <c r="B197" s="121">
        <f t="shared" si="41"/>
        <v>0</v>
      </c>
      <c r="C197" s="117" t="e">
        <f>VLOOKUP(B197,映射表!A:C,3,0)</f>
        <v>#N/A</v>
      </c>
      <c r="D197" s="121">
        <f t="shared" si="42"/>
        <v>0</v>
      </c>
      <c r="E197" s="100">
        <f t="shared" si="43"/>
        <v>0</v>
      </c>
      <c r="F197" s="121">
        <f t="shared" si="44"/>
        <v>0</v>
      </c>
      <c r="G197" s="121">
        <f t="shared" si="45"/>
        <v>0</v>
      </c>
      <c r="H197" s="99" t="e">
        <f>VLOOKUP(C197,'B2B（ol)'!A:J,10,0)*D197</f>
        <v>#N/A</v>
      </c>
      <c r="I197" s="101">
        <f t="shared" si="46"/>
        <v>0</v>
      </c>
      <c r="J197" s="121">
        <f t="shared" si="47"/>
        <v>0</v>
      </c>
      <c r="K197" s="121" t="e">
        <f>VLOOKUP(C197,'B2B（ol)'!A:P,16,0)</f>
        <v>#N/A</v>
      </c>
      <c r="L197" s="117">
        <f t="shared" si="48"/>
        <v>0</v>
      </c>
      <c r="M197" s="114" t="e">
        <f>VLOOKUP(C197,'B2B（ol)'!A:K,11,0)</f>
        <v>#N/A</v>
      </c>
      <c r="N197" s="114" t="e">
        <f>VLOOKUP(B197,payments!E:AG,29,0)</f>
        <v>#N/A</v>
      </c>
      <c r="O197" s="114"/>
      <c r="P197" s="114"/>
      <c r="Q197" s="61" t="e">
        <f>VLOOKUP(R197,映射表!A:G,7,0)</f>
        <v>#N/A</v>
      </c>
      <c r="R197" s="122"/>
      <c r="S197" s="122"/>
      <c r="T197" s="122"/>
      <c r="U197" s="122"/>
      <c r="V197" s="122"/>
      <c r="W197" s="122"/>
      <c r="X197" s="122"/>
      <c r="Y197" s="61">
        <f t="shared" si="49"/>
        <v>0</v>
      </c>
    </row>
    <row r="198" spans="1:25" s="61" customFormat="1">
      <c r="A198" s="61" t="e">
        <f t="shared" si="40"/>
        <v>#N/A</v>
      </c>
      <c r="B198" s="121">
        <f t="shared" si="41"/>
        <v>0</v>
      </c>
      <c r="C198" s="117" t="e">
        <f>VLOOKUP(B198,映射表!A:C,3,0)</f>
        <v>#N/A</v>
      </c>
      <c r="D198" s="121">
        <f t="shared" si="42"/>
        <v>0</v>
      </c>
      <c r="E198" s="100">
        <f t="shared" si="43"/>
        <v>0</v>
      </c>
      <c r="F198" s="121">
        <f t="shared" si="44"/>
        <v>0</v>
      </c>
      <c r="G198" s="121">
        <f t="shared" si="45"/>
        <v>0</v>
      </c>
      <c r="H198" s="99" t="e">
        <f>VLOOKUP(C198,'B2B（ol)'!A:J,10,0)*D198</f>
        <v>#N/A</v>
      </c>
      <c r="I198" s="101">
        <f t="shared" si="46"/>
        <v>0</v>
      </c>
      <c r="J198" s="121">
        <f t="shared" si="47"/>
        <v>0</v>
      </c>
      <c r="K198" s="121" t="e">
        <f>VLOOKUP(C198,'B2B（ol)'!A:P,16,0)</f>
        <v>#N/A</v>
      </c>
      <c r="L198" s="117">
        <f t="shared" si="48"/>
        <v>0</v>
      </c>
      <c r="M198" s="114" t="e">
        <f>VLOOKUP(C198,'B2B（ol)'!A:K,11,0)</f>
        <v>#N/A</v>
      </c>
      <c r="N198" s="114" t="e">
        <f>VLOOKUP(B198,payments!E:AG,29,0)</f>
        <v>#N/A</v>
      </c>
      <c r="O198" s="114"/>
      <c r="P198" s="114"/>
      <c r="Q198" s="61" t="e">
        <f>VLOOKUP(R198,映射表!A:G,7,0)</f>
        <v>#N/A</v>
      </c>
      <c r="R198" s="122"/>
      <c r="S198" s="122"/>
      <c r="T198" s="122"/>
      <c r="U198" s="122"/>
      <c r="V198" s="122"/>
      <c r="W198" s="122"/>
      <c r="X198" s="122"/>
      <c r="Y198" s="61">
        <f t="shared" si="49"/>
        <v>0</v>
      </c>
    </row>
    <row r="199" spans="1:25" s="61" customFormat="1">
      <c r="A199" s="61" t="e">
        <f t="shared" si="40"/>
        <v>#N/A</v>
      </c>
      <c r="B199" s="121">
        <f t="shared" si="41"/>
        <v>0</v>
      </c>
      <c r="C199" s="117" t="e">
        <f>VLOOKUP(B199,映射表!A:C,3,0)</f>
        <v>#N/A</v>
      </c>
      <c r="D199" s="121">
        <f t="shared" si="42"/>
        <v>0</v>
      </c>
      <c r="E199" s="100">
        <f t="shared" si="43"/>
        <v>0</v>
      </c>
      <c r="F199" s="121">
        <f t="shared" si="44"/>
        <v>0</v>
      </c>
      <c r="G199" s="121">
        <f t="shared" si="45"/>
        <v>0</v>
      </c>
      <c r="H199" s="99" t="e">
        <f>VLOOKUP(C199,'B2B（ol)'!A:J,10,0)*D199</f>
        <v>#N/A</v>
      </c>
      <c r="I199" s="101">
        <f t="shared" si="46"/>
        <v>0</v>
      </c>
      <c r="J199" s="121">
        <f t="shared" si="47"/>
        <v>0</v>
      </c>
      <c r="K199" s="121" t="e">
        <f>VLOOKUP(C199,'B2B（ol)'!A:P,16,0)</f>
        <v>#N/A</v>
      </c>
      <c r="L199" s="117">
        <f t="shared" si="48"/>
        <v>0</v>
      </c>
      <c r="M199" s="114" t="e">
        <f>VLOOKUP(C199,'B2B（ol)'!A:K,11,0)</f>
        <v>#N/A</v>
      </c>
      <c r="N199" s="114" t="e">
        <f>VLOOKUP(B199,payments!E:AG,29,0)</f>
        <v>#N/A</v>
      </c>
      <c r="O199" s="114"/>
      <c r="P199" s="114"/>
      <c r="Q199" s="61" t="e">
        <f>VLOOKUP(R199,映射表!A:G,7,0)</f>
        <v>#N/A</v>
      </c>
      <c r="R199" s="122"/>
      <c r="S199" s="122"/>
      <c r="T199" s="122"/>
      <c r="U199" s="122"/>
      <c r="V199" s="122"/>
      <c r="W199" s="122"/>
      <c r="X199" s="122"/>
      <c r="Y199" s="61">
        <f t="shared" si="49"/>
        <v>0</v>
      </c>
    </row>
    <row r="200" spans="1:25" s="61" customFormat="1">
      <c r="A200" s="61" t="e">
        <f t="shared" si="40"/>
        <v>#N/A</v>
      </c>
      <c r="B200" s="121">
        <f t="shared" si="41"/>
        <v>0</v>
      </c>
      <c r="C200" s="117" t="e">
        <f>VLOOKUP(B200,映射表!A:C,3,0)</f>
        <v>#N/A</v>
      </c>
      <c r="D200" s="121">
        <f t="shared" si="42"/>
        <v>0</v>
      </c>
      <c r="E200" s="100">
        <f t="shared" si="43"/>
        <v>0</v>
      </c>
      <c r="F200" s="121">
        <f t="shared" si="44"/>
        <v>0</v>
      </c>
      <c r="G200" s="121">
        <f t="shared" si="45"/>
        <v>0</v>
      </c>
      <c r="H200" s="99" t="e">
        <f>VLOOKUP(C200,'B2B（ol)'!A:J,10,0)*D200</f>
        <v>#N/A</v>
      </c>
      <c r="I200" s="101">
        <f t="shared" si="46"/>
        <v>0</v>
      </c>
      <c r="J200" s="121">
        <f t="shared" si="47"/>
        <v>0</v>
      </c>
      <c r="K200" s="121" t="e">
        <f>VLOOKUP(C200,'B2B（ol)'!A:P,16,0)</f>
        <v>#N/A</v>
      </c>
      <c r="L200" s="117">
        <f t="shared" si="48"/>
        <v>0</v>
      </c>
      <c r="M200" s="114" t="e">
        <f>VLOOKUP(C200,'B2B（ol)'!A:K,11,0)</f>
        <v>#N/A</v>
      </c>
      <c r="N200" s="114" t="e">
        <f>VLOOKUP(B200,payments!E:AG,29,0)</f>
        <v>#N/A</v>
      </c>
      <c r="O200" s="114"/>
      <c r="P200" s="114"/>
      <c r="Q200" s="61" t="e">
        <f>VLOOKUP(R200,映射表!A:G,7,0)</f>
        <v>#N/A</v>
      </c>
      <c r="R200" s="122"/>
      <c r="S200" s="122"/>
      <c r="T200" s="122"/>
      <c r="U200" s="122"/>
      <c r="V200" s="122"/>
      <c r="W200" s="122"/>
      <c r="X200" s="122"/>
      <c r="Y200" s="61">
        <f t="shared" si="49"/>
        <v>0</v>
      </c>
    </row>
    <row r="201" spans="1:25" s="61" customFormat="1">
      <c r="A201" s="61" t="e">
        <f t="shared" si="40"/>
        <v>#N/A</v>
      </c>
      <c r="B201" s="121">
        <f t="shared" si="41"/>
        <v>0</v>
      </c>
      <c r="C201" s="117" t="e">
        <f>VLOOKUP(B201,映射表!A:C,3,0)</f>
        <v>#N/A</v>
      </c>
      <c r="D201" s="121">
        <f t="shared" si="42"/>
        <v>0</v>
      </c>
      <c r="E201" s="100">
        <f t="shared" si="43"/>
        <v>0</v>
      </c>
      <c r="F201" s="121">
        <f t="shared" si="44"/>
        <v>0</v>
      </c>
      <c r="G201" s="121">
        <f t="shared" si="45"/>
        <v>0</v>
      </c>
      <c r="H201" s="99" t="e">
        <f>VLOOKUP(C201,'B2B（ol)'!A:J,10,0)*D201</f>
        <v>#N/A</v>
      </c>
      <c r="I201" s="101">
        <f t="shared" si="46"/>
        <v>0</v>
      </c>
      <c r="J201" s="121">
        <f t="shared" si="47"/>
        <v>0</v>
      </c>
      <c r="K201" s="121" t="e">
        <f>VLOOKUP(C201,'B2B（ol)'!A:P,16,0)</f>
        <v>#N/A</v>
      </c>
      <c r="L201" s="117">
        <f t="shared" si="48"/>
        <v>0</v>
      </c>
      <c r="M201" s="114" t="e">
        <f>VLOOKUP(C201,'B2B（ol)'!A:K,11,0)</f>
        <v>#N/A</v>
      </c>
      <c r="N201" s="114" t="e">
        <f>VLOOKUP(B201,payments!E:AG,29,0)</f>
        <v>#N/A</v>
      </c>
      <c r="O201" s="114"/>
      <c r="P201" s="114"/>
      <c r="Q201" s="61" t="e">
        <f>VLOOKUP(R201,映射表!A:G,7,0)</f>
        <v>#N/A</v>
      </c>
      <c r="R201" s="122"/>
      <c r="S201" s="122"/>
      <c r="T201" s="122"/>
      <c r="U201" s="122"/>
      <c r="V201" s="122"/>
      <c r="W201" s="122"/>
      <c r="X201" s="122"/>
      <c r="Y201" s="61">
        <f t="shared" si="49"/>
        <v>0</v>
      </c>
    </row>
    <row r="202" spans="1:25" s="61" customFormat="1">
      <c r="A202" s="61" t="e">
        <f t="shared" si="40"/>
        <v>#N/A</v>
      </c>
      <c r="B202" s="121">
        <f t="shared" si="41"/>
        <v>0</v>
      </c>
      <c r="C202" s="117" t="e">
        <f>VLOOKUP(B202,映射表!A:C,3,0)</f>
        <v>#N/A</v>
      </c>
      <c r="D202" s="121">
        <f t="shared" si="42"/>
        <v>0</v>
      </c>
      <c r="E202" s="100">
        <f t="shared" si="43"/>
        <v>0</v>
      </c>
      <c r="F202" s="121">
        <f t="shared" si="44"/>
        <v>0</v>
      </c>
      <c r="G202" s="121">
        <f t="shared" si="45"/>
        <v>0</v>
      </c>
      <c r="H202" s="99" t="e">
        <f>VLOOKUP(C202,'B2B（ol)'!A:J,10,0)*D202</f>
        <v>#N/A</v>
      </c>
      <c r="I202" s="101">
        <f t="shared" si="46"/>
        <v>0</v>
      </c>
      <c r="J202" s="121">
        <f t="shared" si="47"/>
        <v>0</v>
      </c>
      <c r="K202" s="121" t="e">
        <f>VLOOKUP(C202,'B2B（ol)'!A:P,16,0)</f>
        <v>#N/A</v>
      </c>
      <c r="L202" s="117">
        <f t="shared" si="48"/>
        <v>0</v>
      </c>
      <c r="M202" s="114" t="e">
        <f>VLOOKUP(C202,'B2B（ol)'!A:K,11,0)</f>
        <v>#N/A</v>
      </c>
      <c r="N202" s="114" t="e">
        <f>VLOOKUP(B202,payments!E:AG,29,0)</f>
        <v>#N/A</v>
      </c>
      <c r="O202" s="114"/>
      <c r="P202" s="114"/>
      <c r="Q202" s="61" t="e">
        <f>VLOOKUP(R202,映射表!A:G,7,0)</f>
        <v>#N/A</v>
      </c>
      <c r="R202" s="122"/>
      <c r="S202" s="122"/>
      <c r="T202" s="122"/>
      <c r="U202" s="122"/>
      <c r="V202" s="122"/>
      <c r="W202" s="122"/>
      <c r="X202" s="122"/>
      <c r="Y202" s="61">
        <f t="shared" si="49"/>
        <v>0</v>
      </c>
    </row>
    <row r="203" spans="1:25" s="61" customFormat="1">
      <c r="A203" s="61" t="e">
        <f t="shared" si="40"/>
        <v>#N/A</v>
      </c>
      <c r="B203" s="121">
        <f t="shared" si="41"/>
        <v>0</v>
      </c>
      <c r="C203" s="117" t="e">
        <f>VLOOKUP(B203,映射表!A:C,3,0)</f>
        <v>#N/A</v>
      </c>
      <c r="D203" s="121">
        <f t="shared" si="42"/>
        <v>0</v>
      </c>
      <c r="E203" s="100">
        <f t="shared" si="43"/>
        <v>0</v>
      </c>
      <c r="F203" s="121">
        <f t="shared" si="44"/>
        <v>0</v>
      </c>
      <c r="G203" s="121">
        <f t="shared" si="45"/>
        <v>0</v>
      </c>
      <c r="H203" s="99" t="e">
        <f>VLOOKUP(C203,'B2B（ol)'!A:J,10,0)*D203</f>
        <v>#N/A</v>
      </c>
      <c r="I203" s="101">
        <f t="shared" si="46"/>
        <v>0</v>
      </c>
      <c r="J203" s="121">
        <f t="shared" si="47"/>
        <v>0</v>
      </c>
      <c r="K203" s="121" t="e">
        <f>VLOOKUP(C203,'B2B（ol)'!A:P,16,0)</f>
        <v>#N/A</v>
      </c>
      <c r="L203" s="117">
        <f t="shared" si="48"/>
        <v>0</v>
      </c>
      <c r="M203" s="114" t="e">
        <f>VLOOKUP(C203,'B2B（ol)'!A:K,11,0)</f>
        <v>#N/A</v>
      </c>
      <c r="N203" s="114" t="e">
        <f>VLOOKUP(B203,payments!E:AG,29,0)</f>
        <v>#N/A</v>
      </c>
      <c r="O203" s="114"/>
      <c r="P203" s="114"/>
      <c r="Q203" s="61" t="e">
        <f>VLOOKUP(R203,映射表!A:G,7,0)</f>
        <v>#N/A</v>
      </c>
      <c r="R203" s="122"/>
      <c r="S203" s="122"/>
      <c r="T203" s="122"/>
      <c r="U203" s="122"/>
      <c r="V203" s="122"/>
      <c r="W203" s="122"/>
      <c r="X203" s="122"/>
      <c r="Y203" s="61">
        <f t="shared" si="49"/>
        <v>0</v>
      </c>
    </row>
    <row r="204" spans="1:25" s="61" customFormat="1">
      <c r="A204" s="61" t="e">
        <f t="shared" si="40"/>
        <v>#N/A</v>
      </c>
      <c r="B204" s="121">
        <f t="shared" si="41"/>
        <v>0</v>
      </c>
      <c r="C204" s="117" t="e">
        <f>VLOOKUP(B204,映射表!A:C,3,0)</f>
        <v>#N/A</v>
      </c>
      <c r="D204" s="121">
        <f t="shared" si="42"/>
        <v>0</v>
      </c>
      <c r="E204" s="100">
        <f t="shared" si="43"/>
        <v>0</v>
      </c>
      <c r="F204" s="121">
        <f t="shared" si="44"/>
        <v>0</v>
      </c>
      <c r="G204" s="121">
        <f t="shared" si="45"/>
        <v>0</v>
      </c>
      <c r="H204" s="99" t="e">
        <f>VLOOKUP(C204,'B2B（ol)'!A:J,10,0)*D204</f>
        <v>#N/A</v>
      </c>
      <c r="I204" s="101">
        <f t="shared" si="46"/>
        <v>0</v>
      </c>
      <c r="J204" s="121">
        <f t="shared" si="47"/>
        <v>0</v>
      </c>
      <c r="K204" s="121" t="e">
        <f>VLOOKUP(C204,'B2B（ol)'!A:P,16,0)</f>
        <v>#N/A</v>
      </c>
      <c r="L204" s="117">
        <f t="shared" si="48"/>
        <v>0</v>
      </c>
      <c r="M204" s="114" t="e">
        <f>VLOOKUP(C204,'B2B（ol)'!A:K,11,0)</f>
        <v>#N/A</v>
      </c>
      <c r="N204" s="114" t="e">
        <f>VLOOKUP(B204,payments!E:AG,29,0)</f>
        <v>#N/A</v>
      </c>
      <c r="O204" s="114"/>
      <c r="P204" s="114"/>
      <c r="Q204" s="61" t="e">
        <f>VLOOKUP(R204,映射表!A:G,7,0)</f>
        <v>#N/A</v>
      </c>
      <c r="R204" s="122"/>
      <c r="S204" s="122"/>
      <c r="T204" s="122"/>
      <c r="U204" s="122"/>
      <c r="V204" s="122"/>
      <c r="W204" s="122"/>
      <c r="X204" s="122"/>
      <c r="Y204" s="61">
        <f t="shared" si="49"/>
        <v>0</v>
      </c>
    </row>
    <row r="205" spans="1:25" s="61" customFormat="1">
      <c r="A205" s="61" t="e">
        <f t="shared" si="40"/>
        <v>#N/A</v>
      </c>
      <c r="B205" s="121">
        <f t="shared" si="41"/>
        <v>0</v>
      </c>
      <c r="C205" s="117" t="e">
        <f>VLOOKUP(B205,映射表!A:C,3,0)</f>
        <v>#N/A</v>
      </c>
      <c r="D205" s="121">
        <f t="shared" si="42"/>
        <v>0</v>
      </c>
      <c r="E205" s="100">
        <f t="shared" si="43"/>
        <v>0</v>
      </c>
      <c r="F205" s="121">
        <f t="shared" si="44"/>
        <v>0</v>
      </c>
      <c r="G205" s="121">
        <f t="shared" si="45"/>
        <v>0</v>
      </c>
      <c r="H205" s="99" t="e">
        <f>VLOOKUP(C205,'B2B（ol)'!A:J,10,0)*D205</f>
        <v>#N/A</v>
      </c>
      <c r="I205" s="101">
        <f t="shared" si="46"/>
        <v>0</v>
      </c>
      <c r="J205" s="121">
        <f t="shared" si="47"/>
        <v>0</v>
      </c>
      <c r="K205" s="121" t="e">
        <f>VLOOKUP(C205,'B2B（ol)'!A:P,16,0)</f>
        <v>#N/A</v>
      </c>
      <c r="L205" s="117">
        <f t="shared" si="48"/>
        <v>0</v>
      </c>
      <c r="M205" s="114" t="e">
        <f>VLOOKUP(C205,'B2B（ol)'!A:K,11,0)</f>
        <v>#N/A</v>
      </c>
      <c r="N205" s="114" t="e">
        <f>VLOOKUP(B205,payments!E:AG,29,0)</f>
        <v>#N/A</v>
      </c>
      <c r="O205" s="114"/>
      <c r="P205" s="114"/>
      <c r="Q205" s="61" t="e">
        <f>VLOOKUP(R205,映射表!A:G,7,0)</f>
        <v>#N/A</v>
      </c>
      <c r="R205" s="122"/>
      <c r="S205" s="122"/>
      <c r="T205" s="122"/>
      <c r="U205" s="122"/>
      <c r="V205" s="122"/>
      <c r="W205" s="122"/>
      <c r="X205" s="122"/>
      <c r="Y205" s="61">
        <f t="shared" si="49"/>
        <v>0</v>
      </c>
    </row>
    <row r="206" spans="1:25" s="61" customFormat="1">
      <c r="A206" s="61" t="e">
        <f t="shared" si="40"/>
        <v>#N/A</v>
      </c>
      <c r="B206" s="121">
        <f t="shared" si="41"/>
        <v>0</v>
      </c>
      <c r="C206" s="117" t="e">
        <f>VLOOKUP(B206,映射表!A:C,3,0)</f>
        <v>#N/A</v>
      </c>
      <c r="D206" s="121">
        <f t="shared" si="42"/>
        <v>0</v>
      </c>
      <c r="E206" s="100">
        <f t="shared" si="43"/>
        <v>0</v>
      </c>
      <c r="F206" s="121">
        <f t="shared" si="44"/>
        <v>0</v>
      </c>
      <c r="G206" s="121">
        <f t="shared" si="45"/>
        <v>0</v>
      </c>
      <c r="H206" s="99" t="e">
        <f>VLOOKUP(C206,'B2B（ol)'!A:J,10,0)*D206</f>
        <v>#N/A</v>
      </c>
      <c r="I206" s="101">
        <f t="shared" si="46"/>
        <v>0</v>
      </c>
      <c r="J206" s="121">
        <f t="shared" si="47"/>
        <v>0</v>
      </c>
      <c r="K206" s="121" t="e">
        <f>VLOOKUP(C206,'B2B（ol)'!A:P,16,0)</f>
        <v>#N/A</v>
      </c>
      <c r="L206" s="117">
        <f t="shared" si="48"/>
        <v>0</v>
      </c>
      <c r="M206" s="114" t="e">
        <f>VLOOKUP(C206,'B2B（ol)'!A:K,11,0)</f>
        <v>#N/A</v>
      </c>
      <c r="N206" s="114" t="e">
        <f>VLOOKUP(B206,payments!E:AG,29,0)</f>
        <v>#N/A</v>
      </c>
      <c r="O206" s="114"/>
      <c r="P206" s="114"/>
      <c r="Q206" s="61" t="e">
        <f>VLOOKUP(R206,映射表!A:G,7,0)</f>
        <v>#N/A</v>
      </c>
      <c r="R206" s="122"/>
      <c r="S206" s="122"/>
      <c r="T206" s="122"/>
      <c r="U206" s="122"/>
      <c r="V206" s="122"/>
      <c r="W206" s="122"/>
      <c r="X206" s="122"/>
      <c r="Y206" s="61">
        <f t="shared" si="49"/>
        <v>0</v>
      </c>
    </row>
    <row r="207" spans="1:25" s="61" customFormat="1">
      <c r="A207" s="61" t="e">
        <f t="shared" si="40"/>
        <v>#N/A</v>
      </c>
      <c r="B207" s="121">
        <f t="shared" si="41"/>
        <v>0</v>
      </c>
      <c r="C207" s="117" t="e">
        <f>VLOOKUP(B207,映射表!A:C,3,0)</f>
        <v>#N/A</v>
      </c>
      <c r="D207" s="121">
        <f t="shared" si="42"/>
        <v>0</v>
      </c>
      <c r="E207" s="100">
        <f t="shared" si="43"/>
        <v>0</v>
      </c>
      <c r="F207" s="121">
        <f t="shared" si="44"/>
        <v>0</v>
      </c>
      <c r="G207" s="121">
        <f t="shared" si="45"/>
        <v>0</v>
      </c>
      <c r="H207" s="99" t="e">
        <f>VLOOKUP(C207,'B2B（ol)'!A:J,10,0)*D207</f>
        <v>#N/A</v>
      </c>
      <c r="I207" s="101">
        <f t="shared" si="46"/>
        <v>0</v>
      </c>
      <c r="J207" s="121">
        <f t="shared" si="47"/>
        <v>0</v>
      </c>
      <c r="K207" s="121" t="e">
        <f>VLOOKUP(C207,'B2B（ol)'!A:P,16,0)</f>
        <v>#N/A</v>
      </c>
      <c r="L207" s="117">
        <f t="shared" si="48"/>
        <v>0</v>
      </c>
      <c r="M207" s="114" t="e">
        <f>VLOOKUP(C207,'B2B（ol)'!A:K,11,0)</f>
        <v>#N/A</v>
      </c>
      <c r="N207" s="114" t="e">
        <f>VLOOKUP(B207,payments!E:AG,29,0)</f>
        <v>#N/A</v>
      </c>
      <c r="O207" s="114"/>
      <c r="P207" s="114"/>
      <c r="Q207" s="61" t="e">
        <f>VLOOKUP(R207,映射表!A:G,7,0)</f>
        <v>#N/A</v>
      </c>
      <c r="R207" s="122"/>
      <c r="S207" s="122"/>
      <c r="T207" s="122"/>
      <c r="U207" s="122"/>
      <c r="V207" s="122"/>
      <c r="W207" s="122"/>
      <c r="X207" s="122"/>
      <c r="Y207" s="61">
        <f t="shared" si="49"/>
        <v>0</v>
      </c>
    </row>
    <row r="208" spans="1:25" s="61" customFormat="1">
      <c r="A208" s="61" t="e">
        <f t="shared" si="40"/>
        <v>#N/A</v>
      </c>
      <c r="B208" s="121">
        <f t="shared" si="41"/>
        <v>0</v>
      </c>
      <c r="C208" s="117" t="e">
        <f>VLOOKUP(B208,映射表!A:C,3,0)</f>
        <v>#N/A</v>
      </c>
      <c r="D208" s="121">
        <f t="shared" si="42"/>
        <v>0</v>
      </c>
      <c r="E208" s="100">
        <f t="shared" si="43"/>
        <v>0</v>
      </c>
      <c r="F208" s="121">
        <f t="shared" si="44"/>
        <v>0</v>
      </c>
      <c r="G208" s="121">
        <f t="shared" si="45"/>
        <v>0</v>
      </c>
      <c r="H208" s="99" t="e">
        <f>VLOOKUP(C208,'B2B（ol)'!A:J,10,0)*D208</f>
        <v>#N/A</v>
      </c>
      <c r="I208" s="101">
        <f t="shared" si="46"/>
        <v>0</v>
      </c>
      <c r="J208" s="121">
        <f t="shared" si="47"/>
        <v>0</v>
      </c>
      <c r="K208" s="121" t="e">
        <f>VLOOKUP(C208,'B2B（ol)'!A:P,16,0)</f>
        <v>#N/A</v>
      </c>
      <c r="L208" s="117">
        <f t="shared" si="48"/>
        <v>0</v>
      </c>
      <c r="M208" s="114" t="e">
        <f>VLOOKUP(C208,'B2B（ol)'!A:K,11,0)</f>
        <v>#N/A</v>
      </c>
      <c r="N208" s="114" t="e">
        <f>VLOOKUP(B208,payments!E:AG,29,0)</f>
        <v>#N/A</v>
      </c>
      <c r="O208" s="114"/>
      <c r="P208" s="114"/>
      <c r="Q208" s="61" t="e">
        <f>VLOOKUP(R208,映射表!A:G,7,0)</f>
        <v>#N/A</v>
      </c>
      <c r="R208" s="122"/>
      <c r="S208" s="122"/>
      <c r="T208" s="122"/>
      <c r="U208" s="122"/>
      <c r="V208" s="122"/>
      <c r="W208" s="122"/>
      <c r="X208" s="122"/>
      <c r="Y208" s="61">
        <f t="shared" si="49"/>
        <v>0</v>
      </c>
    </row>
    <row r="209" spans="1:25" s="61" customFormat="1">
      <c r="A209" s="61" t="e">
        <f t="shared" si="40"/>
        <v>#N/A</v>
      </c>
      <c r="B209" s="121">
        <f t="shared" si="41"/>
        <v>0</v>
      </c>
      <c r="C209" s="117" t="e">
        <f>VLOOKUP(B209,映射表!A:C,3,0)</f>
        <v>#N/A</v>
      </c>
      <c r="D209" s="121">
        <f t="shared" si="42"/>
        <v>0</v>
      </c>
      <c r="E209" s="100">
        <f t="shared" si="43"/>
        <v>0</v>
      </c>
      <c r="F209" s="121">
        <f t="shared" si="44"/>
        <v>0</v>
      </c>
      <c r="G209" s="121">
        <f t="shared" si="45"/>
        <v>0</v>
      </c>
      <c r="H209" s="99" t="e">
        <f>VLOOKUP(C209,'B2B（ol)'!A:J,10,0)*D209</f>
        <v>#N/A</v>
      </c>
      <c r="I209" s="101">
        <f t="shared" si="46"/>
        <v>0</v>
      </c>
      <c r="J209" s="121">
        <f t="shared" si="47"/>
        <v>0</v>
      </c>
      <c r="K209" s="121" t="e">
        <f>VLOOKUP(C209,'B2B（ol)'!A:P,16,0)</f>
        <v>#N/A</v>
      </c>
      <c r="L209" s="117">
        <f t="shared" si="48"/>
        <v>0</v>
      </c>
      <c r="M209" s="114" t="e">
        <f>VLOOKUP(C209,'B2B（ol)'!A:K,11,0)</f>
        <v>#N/A</v>
      </c>
      <c r="N209" s="114" t="e">
        <f>VLOOKUP(B209,payments!E:AG,29,0)</f>
        <v>#N/A</v>
      </c>
      <c r="O209" s="114"/>
      <c r="P209" s="114"/>
      <c r="Q209" s="61" t="e">
        <f>VLOOKUP(R209,映射表!A:G,7,0)</f>
        <v>#N/A</v>
      </c>
      <c r="R209" s="122"/>
      <c r="S209" s="122"/>
      <c r="T209" s="122"/>
      <c r="U209" s="122"/>
      <c r="V209" s="122"/>
      <c r="W209" s="122"/>
      <c r="X209" s="122"/>
      <c r="Y209" s="61">
        <f t="shared" si="49"/>
        <v>0</v>
      </c>
    </row>
    <row r="210" spans="1:25" s="61" customFormat="1">
      <c r="A210" s="61" t="e">
        <f t="shared" si="40"/>
        <v>#N/A</v>
      </c>
      <c r="B210" s="121">
        <f t="shared" si="41"/>
        <v>0</v>
      </c>
      <c r="C210" s="117" t="e">
        <f>VLOOKUP(B210,映射表!A:C,3,0)</f>
        <v>#N/A</v>
      </c>
      <c r="D210" s="121">
        <f t="shared" si="42"/>
        <v>0</v>
      </c>
      <c r="E210" s="100">
        <f t="shared" si="43"/>
        <v>0</v>
      </c>
      <c r="F210" s="121">
        <f t="shared" si="44"/>
        <v>0</v>
      </c>
      <c r="G210" s="121">
        <f t="shared" si="45"/>
        <v>0</v>
      </c>
      <c r="H210" s="99" t="e">
        <f>VLOOKUP(C210,'B2B（ol)'!A:J,10,0)*D210</f>
        <v>#N/A</v>
      </c>
      <c r="I210" s="101">
        <f t="shared" si="46"/>
        <v>0</v>
      </c>
      <c r="J210" s="121">
        <f t="shared" si="47"/>
        <v>0</v>
      </c>
      <c r="K210" s="121" t="e">
        <f>VLOOKUP(C210,'B2B（ol)'!A:P,16,0)</f>
        <v>#N/A</v>
      </c>
      <c r="L210" s="117">
        <f t="shared" si="48"/>
        <v>0</v>
      </c>
      <c r="M210" s="114" t="e">
        <f>VLOOKUP(C210,'B2B（ol)'!A:K,11,0)</f>
        <v>#N/A</v>
      </c>
      <c r="N210" s="114" t="e">
        <f>VLOOKUP(B210,payments!E:AG,29,0)</f>
        <v>#N/A</v>
      </c>
      <c r="O210" s="114"/>
      <c r="P210" s="114"/>
      <c r="Q210" s="61" t="e">
        <f>VLOOKUP(R210,映射表!A:G,7,0)</f>
        <v>#N/A</v>
      </c>
      <c r="R210" s="122"/>
      <c r="S210" s="122"/>
      <c r="T210" s="122"/>
      <c r="U210" s="122"/>
      <c r="V210" s="122"/>
      <c r="W210" s="122"/>
      <c r="X210" s="122"/>
      <c r="Y210" s="61">
        <f t="shared" si="49"/>
        <v>0</v>
      </c>
    </row>
    <row r="211" spans="1:25" s="61" customFormat="1">
      <c r="A211" s="61" t="e">
        <f t="shared" si="40"/>
        <v>#N/A</v>
      </c>
      <c r="B211" s="121">
        <f t="shared" si="41"/>
        <v>0</v>
      </c>
      <c r="C211" s="117" t="e">
        <f>VLOOKUP(B211,映射表!A:C,3,0)</f>
        <v>#N/A</v>
      </c>
      <c r="D211" s="121">
        <f t="shared" si="42"/>
        <v>0</v>
      </c>
      <c r="E211" s="100">
        <f t="shared" si="43"/>
        <v>0</v>
      </c>
      <c r="F211" s="121">
        <f t="shared" si="44"/>
        <v>0</v>
      </c>
      <c r="G211" s="121">
        <f t="shared" si="45"/>
        <v>0</v>
      </c>
      <c r="H211" s="99" t="e">
        <f>VLOOKUP(C211,'B2B（ol)'!A:J,10,0)*D211</f>
        <v>#N/A</v>
      </c>
      <c r="I211" s="101">
        <f t="shared" si="46"/>
        <v>0</v>
      </c>
      <c r="J211" s="121">
        <f t="shared" si="47"/>
        <v>0</v>
      </c>
      <c r="K211" s="121" t="e">
        <f>VLOOKUP(C211,'B2B（ol)'!A:P,16,0)</f>
        <v>#N/A</v>
      </c>
      <c r="L211" s="117">
        <f t="shared" si="48"/>
        <v>0</v>
      </c>
      <c r="M211" s="114" t="e">
        <f>VLOOKUP(C211,'B2B（ol)'!A:K,11,0)</f>
        <v>#N/A</v>
      </c>
      <c r="N211" s="114" t="e">
        <f>VLOOKUP(B211,payments!E:AG,29,0)</f>
        <v>#N/A</v>
      </c>
      <c r="O211" s="114"/>
      <c r="P211" s="114"/>
      <c r="Q211" s="61" t="e">
        <f>VLOOKUP(R211,映射表!A:G,7,0)</f>
        <v>#N/A</v>
      </c>
      <c r="R211" s="122"/>
      <c r="S211" s="122"/>
      <c r="T211" s="122"/>
      <c r="U211" s="122"/>
      <c r="V211" s="122"/>
      <c r="W211" s="122"/>
      <c r="X211" s="122"/>
      <c r="Y211" s="61">
        <f t="shared" si="49"/>
        <v>0</v>
      </c>
    </row>
    <row r="212" spans="1:25" s="61" customFormat="1">
      <c r="A212" s="61" t="e">
        <f t="shared" si="40"/>
        <v>#N/A</v>
      </c>
      <c r="B212" s="121">
        <f t="shared" si="41"/>
        <v>0</v>
      </c>
      <c r="C212" s="117" t="e">
        <f>VLOOKUP(B212,映射表!A:C,3,0)</f>
        <v>#N/A</v>
      </c>
      <c r="D212" s="121">
        <f t="shared" si="42"/>
        <v>0</v>
      </c>
      <c r="E212" s="100">
        <f t="shared" si="43"/>
        <v>0</v>
      </c>
      <c r="F212" s="121">
        <f t="shared" si="44"/>
        <v>0</v>
      </c>
      <c r="G212" s="121">
        <f t="shared" si="45"/>
        <v>0</v>
      </c>
      <c r="H212" s="99" t="e">
        <f>VLOOKUP(C212,'B2B（ol)'!A:J,10,0)*D212</f>
        <v>#N/A</v>
      </c>
      <c r="I212" s="101">
        <f t="shared" si="46"/>
        <v>0</v>
      </c>
      <c r="J212" s="121">
        <f t="shared" si="47"/>
        <v>0</v>
      </c>
      <c r="K212" s="121" t="e">
        <f>VLOOKUP(C212,'B2B（ol)'!A:P,16,0)</f>
        <v>#N/A</v>
      </c>
      <c r="L212" s="117">
        <f t="shared" si="48"/>
        <v>0</v>
      </c>
      <c r="M212" s="114" t="e">
        <f>VLOOKUP(C212,'B2B（ol)'!A:K,11,0)</f>
        <v>#N/A</v>
      </c>
      <c r="N212" s="114" t="e">
        <f>VLOOKUP(B212,payments!E:AG,29,0)</f>
        <v>#N/A</v>
      </c>
      <c r="O212" s="114"/>
      <c r="P212" s="114"/>
      <c r="Q212" s="61" t="e">
        <f>VLOOKUP(R212,映射表!A:G,7,0)</f>
        <v>#N/A</v>
      </c>
      <c r="R212" s="122"/>
      <c r="S212" s="122"/>
      <c r="T212" s="122"/>
      <c r="U212" s="122"/>
      <c r="V212" s="122"/>
      <c r="W212" s="122"/>
      <c r="X212" s="122"/>
      <c r="Y212" s="61">
        <f t="shared" si="49"/>
        <v>0</v>
      </c>
    </row>
    <row r="213" spans="1:25" s="61" customFormat="1">
      <c r="A213" s="61" t="e">
        <f t="shared" si="40"/>
        <v>#N/A</v>
      </c>
      <c r="B213" s="121">
        <f t="shared" si="41"/>
        <v>0</v>
      </c>
      <c r="C213" s="117" t="e">
        <f>VLOOKUP(B213,映射表!A:C,3,0)</f>
        <v>#N/A</v>
      </c>
      <c r="D213" s="121">
        <f t="shared" si="42"/>
        <v>0</v>
      </c>
      <c r="E213" s="100">
        <f t="shared" si="43"/>
        <v>0</v>
      </c>
      <c r="F213" s="121">
        <f t="shared" si="44"/>
        <v>0</v>
      </c>
      <c r="G213" s="121">
        <f t="shared" si="45"/>
        <v>0</v>
      </c>
      <c r="H213" s="99" t="e">
        <f>VLOOKUP(C213,'B2B（ol)'!A:J,10,0)*D213</f>
        <v>#N/A</v>
      </c>
      <c r="I213" s="101">
        <f t="shared" si="46"/>
        <v>0</v>
      </c>
      <c r="J213" s="121">
        <f t="shared" si="47"/>
        <v>0</v>
      </c>
      <c r="K213" s="121" t="e">
        <f>VLOOKUP(C213,'B2B（ol)'!A:P,16,0)</f>
        <v>#N/A</v>
      </c>
      <c r="L213" s="117">
        <f t="shared" si="48"/>
        <v>0</v>
      </c>
      <c r="M213" s="114" t="e">
        <f>VLOOKUP(C213,'B2B（ol)'!A:K,11,0)</f>
        <v>#N/A</v>
      </c>
      <c r="N213" s="114" t="e">
        <f>VLOOKUP(B213,payments!E:AG,29,0)</f>
        <v>#N/A</v>
      </c>
      <c r="O213" s="114"/>
      <c r="P213" s="114"/>
      <c r="Q213" s="61" t="e">
        <f>VLOOKUP(R213,映射表!A:G,7,0)</f>
        <v>#N/A</v>
      </c>
      <c r="R213" s="122"/>
      <c r="S213" s="122"/>
      <c r="T213" s="122"/>
      <c r="U213" s="122"/>
      <c r="V213" s="122"/>
      <c r="W213" s="122"/>
      <c r="X213" s="122"/>
      <c r="Y213" s="61">
        <f t="shared" si="49"/>
        <v>0</v>
      </c>
    </row>
    <row r="214" spans="1:25" s="61" customFormat="1">
      <c r="A214" s="61" t="e">
        <f t="shared" si="40"/>
        <v>#N/A</v>
      </c>
      <c r="B214" s="121">
        <f t="shared" si="41"/>
        <v>0</v>
      </c>
      <c r="C214" s="117" t="e">
        <f>VLOOKUP(B214,映射表!A:C,3,0)</f>
        <v>#N/A</v>
      </c>
      <c r="D214" s="121">
        <f t="shared" si="42"/>
        <v>0</v>
      </c>
      <c r="E214" s="100">
        <f t="shared" si="43"/>
        <v>0</v>
      </c>
      <c r="F214" s="121">
        <f t="shared" si="44"/>
        <v>0</v>
      </c>
      <c r="G214" s="121">
        <f t="shared" si="45"/>
        <v>0</v>
      </c>
      <c r="H214" s="99" t="e">
        <f>VLOOKUP(C214,'B2B（ol)'!A:J,10,0)*D214</f>
        <v>#N/A</v>
      </c>
      <c r="I214" s="101">
        <f t="shared" si="46"/>
        <v>0</v>
      </c>
      <c r="J214" s="121">
        <f t="shared" si="47"/>
        <v>0</v>
      </c>
      <c r="K214" s="121" t="e">
        <f>VLOOKUP(C214,'B2B（ol)'!A:P,16,0)</f>
        <v>#N/A</v>
      </c>
      <c r="L214" s="117">
        <f t="shared" si="48"/>
        <v>0</v>
      </c>
      <c r="M214" s="114" t="e">
        <f>VLOOKUP(C214,'B2B（ol)'!A:K,11,0)</f>
        <v>#N/A</v>
      </c>
      <c r="N214" s="114" t="e">
        <f>VLOOKUP(B214,payments!E:AG,29,0)</f>
        <v>#N/A</v>
      </c>
      <c r="O214" s="114"/>
      <c r="P214" s="114"/>
      <c r="Q214" s="61" t="e">
        <f>VLOOKUP(R214,映射表!A:G,7,0)</f>
        <v>#N/A</v>
      </c>
      <c r="R214" s="122"/>
      <c r="S214" s="122"/>
      <c r="T214" s="122"/>
      <c r="U214" s="122"/>
      <c r="V214" s="122"/>
      <c r="W214" s="122"/>
      <c r="X214" s="122"/>
      <c r="Y214" s="61">
        <f t="shared" si="49"/>
        <v>0</v>
      </c>
    </row>
    <row r="215" spans="1:25" s="61" customFormat="1">
      <c r="A215" s="61" t="e">
        <f t="shared" si="40"/>
        <v>#N/A</v>
      </c>
      <c r="B215" s="121">
        <f t="shared" si="41"/>
        <v>0</v>
      </c>
      <c r="C215" s="117" t="e">
        <f>VLOOKUP(B215,映射表!A:C,3,0)</f>
        <v>#N/A</v>
      </c>
      <c r="D215" s="121">
        <f t="shared" si="42"/>
        <v>0</v>
      </c>
      <c r="E215" s="100">
        <f t="shared" si="43"/>
        <v>0</v>
      </c>
      <c r="F215" s="121">
        <f t="shared" si="44"/>
        <v>0</v>
      </c>
      <c r="G215" s="121">
        <f t="shared" si="45"/>
        <v>0</v>
      </c>
      <c r="H215" s="99" t="e">
        <f>VLOOKUP(C215,'B2B（ol)'!A:J,10,0)*D215</f>
        <v>#N/A</v>
      </c>
      <c r="I215" s="101">
        <f t="shared" si="46"/>
        <v>0</v>
      </c>
      <c r="J215" s="121">
        <f t="shared" si="47"/>
        <v>0</v>
      </c>
      <c r="K215" s="121" t="e">
        <f>VLOOKUP(C215,'B2B（ol)'!A:P,16,0)</f>
        <v>#N/A</v>
      </c>
      <c r="L215" s="117">
        <f t="shared" si="48"/>
        <v>0</v>
      </c>
      <c r="M215" s="114" t="e">
        <f>VLOOKUP(C215,'B2B（ol)'!A:K,11,0)</f>
        <v>#N/A</v>
      </c>
      <c r="N215" s="114" t="e">
        <f>VLOOKUP(B215,payments!E:AG,29,0)</f>
        <v>#N/A</v>
      </c>
      <c r="O215" s="114"/>
      <c r="P215" s="114"/>
      <c r="Q215" s="61" t="e">
        <f>VLOOKUP(R215,映射表!A:G,7,0)</f>
        <v>#N/A</v>
      </c>
      <c r="R215" s="122"/>
      <c r="S215" s="122"/>
      <c r="T215" s="122"/>
      <c r="U215" s="122"/>
      <c r="V215" s="122"/>
      <c r="W215" s="122"/>
      <c r="X215" s="122"/>
      <c r="Y215" s="61">
        <f t="shared" si="49"/>
        <v>0</v>
      </c>
    </row>
    <row r="216" spans="1:25" s="61" customFormat="1">
      <c r="A216" s="61" t="e">
        <f t="shared" si="40"/>
        <v>#N/A</v>
      </c>
      <c r="B216" s="121">
        <f t="shared" si="41"/>
        <v>0</v>
      </c>
      <c r="C216" s="117" t="e">
        <f>VLOOKUP(B216,映射表!A:C,3,0)</f>
        <v>#N/A</v>
      </c>
      <c r="D216" s="121">
        <f t="shared" si="42"/>
        <v>0</v>
      </c>
      <c r="E216" s="100">
        <f t="shared" si="43"/>
        <v>0</v>
      </c>
      <c r="F216" s="121">
        <f t="shared" si="44"/>
        <v>0</v>
      </c>
      <c r="G216" s="121">
        <f t="shared" si="45"/>
        <v>0</v>
      </c>
      <c r="H216" s="99" t="e">
        <f>VLOOKUP(C216,'B2B（ol)'!A:J,10,0)*D216</f>
        <v>#N/A</v>
      </c>
      <c r="I216" s="101">
        <f t="shared" si="46"/>
        <v>0</v>
      </c>
      <c r="J216" s="121">
        <f t="shared" si="47"/>
        <v>0</v>
      </c>
      <c r="K216" s="121" t="e">
        <f>VLOOKUP(C216,'B2B（ol)'!A:P,16,0)</f>
        <v>#N/A</v>
      </c>
      <c r="L216" s="117">
        <f t="shared" si="48"/>
        <v>0</v>
      </c>
      <c r="M216" s="114" t="e">
        <f>VLOOKUP(C216,'B2B（ol)'!A:K,11,0)</f>
        <v>#N/A</v>
      </c>
      <c r="N216" s="114" t="e">
        <f>VLOOKUP(B216,payments!E:AG,29,0)</f>
        <v>#N/A</v>
      </c>
      <c r="O216" s="114"/>
      <c r="P216" s="114"/>
      <c r="Q216" s="61" t="e">
        <f>VLOOKUP(R216,映射表!A:G,7,0)</f>
        <v>#N/A</v>
      </c>
      <c r="R216" s="122"/>
      <c r="S216" s="122"/>
      <c r="T216" s="122"/>
      <c r="U216" s="122"/>
      <c r="V216" s="122"/>
      <c r="W216" s="122"/>
      <c r="X216" s="122"/>
      <c r="Y216" s="61">
        <f t="shared" si="49"/>
        <v>0</v>
      </c>
    </row>
    <row r="217" spans="1:25" s="61" customFormat="1">
      <c r="A217" s="61" t="e">
        <f t="shared" si="40"/>
        <v>#N/A</v>
      </c>
      <c r="B217" s="121">
        <f t="shared" si="41"/>
        <v>0</v>
      </c>
      <c r="C217" s="117" t="e">
        <f>VLOOKUP(B217,映射表!A:C,3,0)</f>
        <v>#N/A</v>
      </c>
      <c r="D217" s="121">
        <f t="shared" si="42"/>
        <v>0</v>
      </c>
      <c r="E217" s="100">
        <f t="shared" si="43"/>
        <v>0</v>
      </c>
      <c r="F217" s="121">
        <f t="shared" si="44"/>
        <v>0</v>
      </c>
      <c r="G217" s="121">
        <f t="shared" si="45"/>
        <v>0</v>
      </c>
      <c r="H217" s="99" t="e">
        <f>VLOOKUP(C217,'B2B（ol)'!A:J,10,0)*D217</f>
        <v>#N/A</v>
      </c>
      <c r="I217" s="101">
        <f t="shared" si="46"/>
        <v>0</v>
      </c>
      <c r="J217" s="121">
        <f t="shared" si="47"/>
        <v>0</v>
      </c>
      <c r="K217" s="121" t="e">
        <f>VLOOKUP(C217,'B2B（ol)'!A:P,16,0)</f>
        <v>#N/A</v>
      </c>
      <c r="L217" s="117">
        <f t="shared" si="48"/>
        <v>0</v>
      </c>
      <c r="M217" s="114" t="e">
        <f>VLOOKUP(C217,'B2B（ol)'!A:K,11,0)</f>
        <v>#N/A</v>
      </c>
      <c r="N217" s="114" t="e">
        <f>VLOOKUP(B217,payments!E:AG,29,0)</f>
        <v>#N/A</v>
      </c>
      <c r="O217" s="114"/>
      <c r="P217" s="114"/>
      <c r="Q217" s="61" t="e">
        <f>VLOOKUP(R217,映射表!A:G,7,0)</f>
        <v>#N/A</v>
      </c>
      <c r="R217" s="122"/>
      <c r="S217" s="122"/>
      <c r="T217" s="122"/>
      <c r="U217" s="122"/>
      <c r="V217" s="122"/>
      <c r="W217" s="122"/>
      <c r="X217" s="122"/>
      <c r="Y217" s="61">
        <f t="shared" si="49"/>
        <v>0</v>
      </c>
    </row>
    <row r="218" spans="1:25" s="61" customFormat="1">
      <c r="A218" s="61" t="e">
        <f t="shared" si="40"/>
        <v>#N/A</v>
      </c>
      <c r="B218" s="121">
        <f t="shared" si="41"/>
        <v>0</v>
      </c>
      <c r="C218" s="117" t="e">
        <f>VLOOKUP(B218,映射表!A:C,3,0)</f>
        <v>#N/A</v>
      </c>
      <c r="D218" s="121">
        <f t="shared" si="42"/>
        <v>0</v>
      </c>
      <c r="E218" s="100">
        <f t="shared" si="43"/>
        <v>0</v>
      </c>
      <c r="F218" s="121">
        <f t="shared" si="44"/>
        <v>0</v>
      </c>
      <c r="G218" s="121">
        <f t="shared" si="45"/>
        <v>0</v>
      </c>
      <c r="H218" s="99" t="e">
        <f>VLOOKUP(C218,'B2B（ol)'!A:J,10,0)*D218</f>
        <v>#N/A</v>
      </c>
      <c r="I218" s="101">
        <f t="shared" si="46"/>
        <v>0</v>
      </c>
      <c r="J218" s="121">
        <f t="shared" si="47"/>
        <v>0</v>
      </c>
      <c r="K218" s="121" t="e">
        <f>VLOOKUP(C218,'B2B（ol)'!A:P,16,0)</f>
        <v>#N/A</v>
      </c>
      <c r="L218" s="117">
        <f t="shared" si="48"/>
        <v>0</v>
      </c>
      <c r="M218" s="114" t="e">
        <f>VLOOKUP(C218,'B2B（ol)'!A:K,11,0)</f>
        <v>#N/A</v>
      </c>
      <c r="N218" s="114" t="e">
        <f>VLOOKUP(B218,payments!E:AG,29,0)</f>
        <v>#N/A</v>
      </c>
      <c r="O218" s="114"/>
      <c r="P218" s="114"/>
      <c r="Q218" s="61" t="e">
        <f>VLOOKUP(R218,映射表!A:G,7,0)</f>
        <v>#N/A</v>
      </c>
      <c r="R218" s="122"/>
      <c r="S218" s="122"/>
      <c r="T218" s="122"/>
      <c r="U218" s="122"/>
      <c r="V218" s="122"/>
      <c r="W218" s="122"/>
      <c r="X218" s="122"/>
      <c r="Y218" s="61">
        <f t="shared" si="49"/>
        <v>0</v>
      </c>
    </row>
    <row r="219" spans="1:25" s="61" customFormat="1">
      <c r="A219" s="61" t="e">
        <f t="shared" si="40"/>
        <v>#N/A</v>
      </c>
      <c r="B219" s="121">
        <f t="shared" si="41"/>
        <v>0</v>
      </c>
      <c r="C219" s="117" t="e">
        <f>VLOOKUP(B219,映射表!A:C,3,0)</f>
        <v>#N/A</v>
      </c>
      <c r="D219" s="121">
        <f t="shared" si="42"/>
        <v>0</v>
      </c>
      <c r="E219" s="100">
        <f t="shared" si="43"/>
        <v>0</v>
      </c>
      <c r="F219" s="121">
        <f t="shared" si="44"/>
        <v>0</v>
      </c>
      <c r="G219" s="121">
        <f t="shared" si="45"/>
        <v>0</v>
      </c>
      <c r="H219" s="99" t="e">
        <f>VLOOKUP(C219,'B2B（ol)'!A:J,10,0)*D219</f>
        <v>#N/A</v>
      </c>
      <c r="I219" s="101">
        <f t="shared" si="46"/>
        <v>0</v>
      </c>
      <c r="J219" s="121">
        <f t="shared" si="47"/>
        <v>0</v>
      </c>
      <c r="K219" s="121" t="e">
        <f>VLOOKUP(C219,'B2B（ol)'!A:P,16,0)</f>
        <v>#N/A</v>
      </c>
      <c r="L219" s="117">
        <f t="shared" si="48"/>
        <v>0</v>
      </c>
      <c r="M219" s="114" t="e">
        <f>VLOOKUP(C219,'B2B（ol)'!A:K,11,0)</f>
        <v>#N/A</v>
      </c>
      <c r="N219" s="114" t="e">
        <f>VLOOKUP(B219,payments!E:AG,29,0)</f>
        <v>#N/A</v>
      </c>
      <c r="O219" s="114"/>
      <c r="P219" s="114"/>
      <c r="Q219" s="61" t="e">
        <f>VLOOKUP(R219,映射表!A:G,7,0)</f>
        <v>#N/A</v>
      </c>
      <c r="R219" s="122"/>
      <c r="S219" s="122"/>
      <c r="T219" s="122"/>
      <c r="U219" s="122"/>
      <c r="V219" s="122"/>
      <c r="W219" s="122"/>
      <c r="X219" s="122"/>
      <c r="Y219" s="61">
        <f t="shared" si="49"/>
        <v>0</v>
      </c>
    </row>
    <row r="220" spans="1:25" s="61" customFormat="1">
      <c r="A220" s="61" t="e">
        <f t="shared" si="40"/>
        <v>#N/A</v>
      </c>
      <c r="B220" s="121">
        <f t="shared" si="41"/>
        <v>0</v>
      </c>
      <c r="C220" s="117" t="e">
        <f>VLOOKUP(B220,映射表!A:C,3,0)</f>
        <v>#N/A</v>
      </c>
      <c r="D220" s="121">
        <f t="shared" si="42"/>
        <v>0</v>
      </c>
      <c r="E220" s="100">
        <f t="shared" si="43"/>
        <v>0</v>
      </c>
      <c r="F220" s="121">
        <f t="shared" si="44"/>
        <v>0</v>
      </c>
      <c r="G220" s="121">
        <f t="shared" si="45"/>
        <v>0</v>
      </c>
      <c r="H220" s="99" t="e">
        <f>VLOOKUP(C220,'B2B（ol)'!A:J,10,0)*D220</f>
        <v>#N/A</v>
      </c>
      <c r="I220" s="101">
        <f t="shared" si="46"/>
        <v>0</v>
      </c>
      <c r="J220" s="121">
        <f t="shared" si="47"/>
        <v>0</v>
      </c>
      <c r="K220" s="121" t="e">
        <f>VLOOKUP(C220,'B2B（ol)'!A:P,16,0)</f>
        <v>#N/A</v>
      </c>
      <c r="L220" s="117">
        <f t="shared" si="48"/>
        <v>0</v>
      </c>
      <c r="M220" s="114" t="e">
        <f>VLOOKUP(C220,'B2B（ol)'!A:K,11,0)</f>
        <v>#N/A</v>
      </c>
      <c r="N220" s="114" t="e">
        <f>VLOOKUP(B220,payments!E:AG,29,0)</f>
        <v>#N/A</v>
      </c>
      <c r="O220" s="114"/>
      <c r="P220" s="114"/>
      <c r="Q220" s="61" t="e">
        <f>VLOOKUP(R220,映射表!A:G,7,0)</f>
        <v>#N/A</v>
      </c>
      <c r="R220" s="122"/>
      <c r="S220" s="122"/>
      <c r="T220" s="122"/>
      <c r="U220" s="122"/>
      <c r="V220" s="122"/>
      <c r="W220" s="122"/>
      <c r="X220" s="122"/>
      <c r="Y220" s="61">
        <f t="shared" si="49"/>
        <v>0</v>
      </c>
    </row>
    <row r="221" spans="1:25" s="61" customFormat="1">
      <c r="A221" s="61" t="e">
        <f t="shared" si="40"/>
        <v>#N/A</v>
      </c>
      <c r="B221" s="121">
        <f t="shared" si="41"/>
        <v>0</v>
      </c>
      <c r="C221" s="117" t="e">
        <f>VLOOKUP(B221,映射表!A:C,3,0)</f>
        <v>#N/A</v>
      </c>
      <c r="D221" s="121">
        <f t="shared" si="42"/>
        <v>0</v>
      </c>
      <c r="E221" s="100">
        <f t="shared" si="43"/>
        <v>0</v>
      </c>
      <c r="F221" s="121">
        <f t="shared" si="44"/>
        <v>0</v>
      </c>
      <c r="G221" s="121">
        <f t="shared" si="45"/>
        <v>0</v>
      </c>
      <c r="H221" s="99" t="e">
        <f>VLOOKUP(C221,'B2B（ol)'!A:J,10,0)*D221</f>
        <v>#N/A</v>
      </c>
      <c r="I221" s="101">
        <f t="shared" si="46"/>
        <v>0</v>
      </c>
      <c r="J221" s="121">
        <f t="shared" si="47"/>
        <v>0</v>
      </c>
      <c r="K221" s="121" t="e">
        <f>VLOOKUP(C221,'B2B（ol)'!A:P,16,0)</f>
        <v>#N/A</v>
      </c>
      <c r="L221" s="117">
        <f t="shared" si="48"/>
        <v>0</v>
      </c>
      <c r="M221" s="114" t="e">
        <f>VLOOKUP(C221,'B2B（ol)'!A:K,11,0)</f>
        <v>#N/A</v>
      </c>
      <c r="N221" s="114" t="e">
        <f>VLOOKUP(B221,payments!E:AG,29,0)</f>
        <v>#N/A</v>
      </c>
      <c r="O221" s="114"/>
      <c r="P221" s="114"/>
      <c r="Q221" s="61" t="e">
        <f>VLOOKUP(R221,映射表!A:G,7,0)</f>
        <v>#N/A</v>
      </c>
      <c r="R221" s="122"/>
      <c r="S221" s="122"/>
      <c r="T221" s="122"/>
      <c r="U221" s="122"/>
      <c r="V221" s="122"/>
      <c r="W221" s="122"/>
      <c r="X221" s="122"/>
      <c r="Y221" s="61">
        <f t="shared" si="49"/>
        <v>0</v>
      </c>
    </row>
    <row r="222" spans="1:25" s="61" customFormat="1">
      <c r="A222" s="61" t="e">
        <f t="shared" si="40"/>
        <v>#N/A</v>
      </c>
      <c r="B222" s="121">
        <f t="shared" si="41"/>
        <v>0</v>
      </c>
      <c r="C222" s="117" t="e">
        <f>VLOOKUP(B222,映射表!A:C,3,0)</f>
        <v>#N/A</v>
      </c>
      <c r="D222" s="121">
        <f t="shared" si="42"/>
        <v>0</v>
      </c>
      <c r="E222" s="100">
        <f t="shared" si="43"/>
        <v>0</v>
      </c>
      <c r="F222" s="121">
        <f t="shared" si="44"/>
        <v>0</v>
      </c>
      <c r="G222" s="121">
        <f t="shared" si="45"/>
        <v>0</v>
      </c>
      <c r="H222" s="99" t="e">
        <f>VLOOKUP(C222,'B2B（ol)'!A:J,10,0)*D222</f>
        <v>#N/A</v>
      </c>
      <c r="I222" s="101">
        <f t="shared" si="46"/>
        <v>0</v>
      </c>
      <c r="J222" s="121">
        <f t="shared" si="47"/>
        <v>0</v>
      </c>
      <c r="K222" s="121" t="e">
        <f>VLOOKUP(C222,'B2B（ol)'!A:P,16,0)</f>
        <v>#N/A</v>
      </c>
      <c r="L222" s="117">
        <f t="shared" si="48"/>
        <v>0</v>
      </c>
      <c r="M222" s="114" t="e">
        <f>VLOOKUP(C222,'B2B（ol)'!A:K,11,0)</f>
        <v>#N/A</v>
      </c>
      <c r="N222" s="114" t="e">
        <f>VLOOKUP(B222,payments!E:AG,29,0)</f>
        <v>#N/A</v>
      </c>
      <c r="O222" s="114"/>
      <c r="P222" s="114"/>
      <c r="Q222" s="61" t="e">
        <f>VLOOKUP(R222,映射表!A:G,7,0)</f>
        <v>#N/A</v>
      </c>
      <c r="R222" s="122"/>
      <c r="S222" s="122"/>
      <c r="T222" s="122"/>
      <c r="U222" s="122"/>
      <c r="V222" s="122"/>
      <c r="W222" s="122"/>
      <c r="X222" s="122"/>
      <c r="Y222" s="61">
        <f t="shared" si="49"/>
        <v>0</v>
      </c>
    </row>
    <row r="223" spans="1:25" s="61" customFormat="1">
      <c r="A223" s="61" t="e">
        <f t="shared" si="40"/>
        <v>#N/A</v>
      </c>
      <c r="B223" s="121">
        <f t="shared" si="41"/>
        <v>0</v>
      </c>
      <c r="C223" s="117" t="e">
        <f>VLOOKUP(B223,映射表!A:C,3,0)</f>
        <v>#N/A</v>
      </c>
      <c r="D223" s="121">
        <f t="shared" si="42"/>
        <v>0</v>
      </c>
      <c r="E223" s="100">
        <f t="shared" si="43"/>
        <v>0</v>
      </c>
      <c r="F223" s="121">
        <f t="shared" si="44"/>
        <v>0</v>
      </c>
      <c r="G223" s="121">
        <f t="shared" si="45"/>
        <v>0</v>
      </c>
      <c r="H223" s="99" t="e">
        <f>VLOOKUP(C223,'B2B（ol)'!A:J,10,0)*D223</f>
        <v>#N/A</v>
      </c>
      <c r="I223" s="101">
        <f t="shared" si="46"/>
        <v>0</v>
      </c>
      <c r="J223" s="121">
        <f t="shared" si="47"/>
        <v>0</v>
      </c>
      <c r="K223" s="121" t="e">
        <f>VLOOKUP(C223,'B2B（ol)'!A:P,16,0)</f>
        <v>#N/A</v>
      </c>
      <c r="L223" s="117">
        <f t="shared" si="48"/>
        <v>0</v>
      </c>
      <c r="M223" s="114" t="e">
        <f>VLOOKUP(C223,'B2B（ol)'!A:K,11,0)</f>
        <v>#N/A</v>
      </c>
      <c r="N223" s="114" t="e">
        <f>VLOOKUP(B223,payments!E:AG,29,0)</f>
        <v>#N/A</v>
      </c>
      <c r="O223" s="114"/>
      <c r="P223" s="114"/>
      <c r="Q223" s="61" t="e">
        <f>VLOOKUP(R223,映射表!A:G,7,0)</f>
        <v>#N/A</v>
      </c>
      <c r="R223" s="122"/>
      <c r="S223" s="122"/>
      <c r="T223" s="122"/>
      <c r="U223" s="122"/>
      <c r="V223" s="122"/>
      <c r="W223" s="122"/>
      <c r="X223" s="122"/>
      <c r="Y223" s="61">
        <f t="shared" si="49"/>
        <v>0</v>
      </c>
    </row>
    <row r="224" spans="1:25" s="61" customFormat="1">
      <c r="A224" s="61" t="e">
        <f t="shared" si="40"/>
        <v>#N/A</v>
      </c>
      <c r="B224" s="121">
        <f t="shared" si="41"/>
        <v>0</v>
      </c>
      <c r="C224" s="117" t="e">
        <f>VLOOKUP(B224,映射表!A:C,3,0)</f>
        <v>#N/A</v>
      </c>
      <c r="D224" s="121">
        <f t="shared" si="42"/>
        <v>0</v>
      </c>
      <c r="E224" s="100">
        <f t="shared" si="43"/>
        <v>0</v>
      </c>
      <c r="F224" s="121">
        <f t="shared" si="44"/>
        <v>0</v>
      </c>
      <c r="G224" s="121">
        <f t="shared" si="45"/>
        <v>0</v>
      </c>
      <c r="H224" s="99" t="e">
        <f>VLOOKUP(C224,'B2B（ol)'!A:J,10,0)*D224</f>
        <v>#N/A</v>
      </c>
      <c r="I224" s="101">
        <f t="shared" si="46"/>
        <v>0</v>
      </c>
      <c r="J224" s="121">
        <f t="shared" si="47"/>
        <v>0</v>
      </c>
      <c r="K224" s="121" t="e">
        <f>VLOOKUP(C224,'B2B（ol)'!A:P,16,0)</f>
        <v>#N/A</v>
      </c>
      <c r="L224" s="117">
        <f t="shared" si="48"/>
        <v>0</v>
      </c>
      <c r="M224" s="114" t="e">
        <f>VLOOKUP(C224,'B2B（ol)'!A:K,11,0)</f>
        <v>#N/A</v>
      </c>
      <c r="N224" s="114" t="e">
        <f>VLOOKUP(B224,payments!E:AG,29,0)</f>
        <v>#N/A</v>
      </c>
      <c r="O224" s="114"/>
      <c r="P224" s="114"/>
      <c r="Q224" s="61" t="e">
        <f>VLOOKUP(R224,映射表!A:G,7,0)</f>
        <v>#N/A</v>
      </c>
      <c r="R224" s="122"/>
      <c r="S224" s="122"/>
      <c r="T224" s="122"/>
      <c r="U224" s="122"/>
      <c r="V224" s="122"/>
      <c r="W224" s="122"/>
      <c r="X224" s="122"/>
      <c r="Y224" s="61">
        <f t="shared" si="49"/>
        <v>0</v>
      </c>
    </row>
    <row r="225" spans="1:25" s="61" customFormat="1">
      <c r="A225" s="61" t="e">
        <f t="shared" si="40"/>
        <v>#N/A</v>
      </c>
      <c r="B225" s="121">
        <f t="shared" si="41"/>
        <v>0</v>
      </c>
      <c r="C225" s="117" t="e">
        <f>VLOOKUP(B225,映射表!A:C,3,0)</f>
        <v>#N/A</v>
      </c>
      <c r="D225" s="121">
        <f t="shared" si="42"/>
        <v>0</v>
      </c>
      <c r="E225" s="100">
        <f t="shared" si="43"/>
        <v>0</v>
      </c>
      <c r="F225" s="121">
        <f t="shared" si="44"/>
        <v>0</v>
      </c>
      <c r="G225" s="121">
        <f t="shared" si="45"/>
        <v>0</v>
      </c>
      <c r="H225" s="99" t="e">
        <f>VLOOKUP(C225,'B2B（ol)'!A:J,10,0)*D225</f>
        <v>#N/A</v>
      </c>
      <c r="I225" s="101">
        <f t="shared" si="46"/>
        <v>0</v>
      </c>
      <c r="J225" s="121">
        <f t="shared" si="47"/>
        <v>0</v>
      </c>
      <c r="K225" s="121" t="e">
        <f>VLOOKUP(C225,'B2B（ol)'!A:P,16,0)</f>
        <v>#N/A</v>
      </c>
      <c r="L225" s="117">
        <f t="shared" si="48"/>
        <v>0</v>
      </c>
      <c r="M225" s="114" t="e">
        <f>VLOOKUP(C225,'B2B（ol)'!A:K,11,0)</f>
        <v>#N/A</v>
      </c>
      <c r="N225" s="114" t="e">
        <f>VLOOKUP(B225,payments!E:AG,29,0)</f>
        <v>#N/A</v>
      </c>
      <c r="O225" s="114"/>
      <c r="P225" s="114"/>
      <c r="Q225" s="61" t="e">
        <f>VLOOKUP(R225,映射表!A:G,7,0)</f>
        <v>#N/A</v>
      </c>
      <c r="R225" s="122"/>
      <c r="S225" s="122"/>
      <c r="T225" s="122"/>
      <c r="U225" s="122"/>
      <c r="V225" s="122"/>
      <c r="W225" s="122"/>
      <c r="X225" s="122"/>
      <c r="Y225" s="61">
        <f t="shared" si="49"/>
        <v>0</v>
      </c>
    </row>
    <row r="226" spans="1:25" s="61" customFormat="1">
      <c r="A226" s="61" t="e">
        <f t="shared" si="40"/>
        <v>#N/A</v>
      </c>
      <c r="B226" s="121">
        <f t="shared" si="41"/>
        <v>0</v>
      </c>
      <c r="C226" s="117" t="e">
        <f>VLOOKUP(B226,映射表!A:C,3,0)</f>
        <v>#N/A</v>
      </c>
      <c r="D226" s="121">
        <f t="shared" si="42"/>
        <v>0</v>
      </c>
      <c r="E226" s="100">
        <f t="shared" si="43"/>
        <v>0</v>
      </c>
      <c r="F226" s="121">
        <f t="shared" si="44"/>
        <v>0</v>
      </c>
      <c r="G226" s="121">
        <f t="shared" si="45"/>
        <v>0</v>
      </c>
      <c r="H226" s="99" t="e">
        <f>VLOOKUP(C226,'B2B（ol)'!A:J,10,0)*D226</f>
        <v>#N/A</v>
      </c>
      <c r="I226" s="101">
        <f t="shared" si="46"/>
        <v>0</v>
      </c>
      <c r="J226" s="121">
        <f t="shared" si="47"/>
        <v>0</v>
      </c>
      <c r="K226" s="121" t="e">
        <f>VLOOKUP(C226,'B2B（ol)'!A:P,16,0)</f>
        <v>#N/A</v>
      </c>
      <c r="L226" s="117">
        <f t="shared" si="48"/>
        <v>0</v>
      </c>
      <c r="M226" s="114" t="e">
        <f>VLOOKUP(C226,'B2B（ol)'!A:K,11,0)</f>
        <v>#N/A</v>
      </c>
      <c r="N226" s="114" t="e">
        <f>VLOOKUP(B226,payments!E:AG,29,0)</f>
        <v>#N/A</v>
      </c>
      <c r="O226" s="114"/>
      <c r="P226" s="114"/>
      <c r="Q226" s="61" t="e">
        <f>VLOOKUP(R226,映射表!A:G,7,0)</f>
        <v>#N/A</v>
      </c>
      <c r="R226" s="122"/>
      <c r="S226" s="122"/>
      <c r="T226" s="122"/>
      <c r="U226" s="122"/>
      <c r="V226" s="122"/>
      <c r="W226" s="122"/>
      <c r="X226" s="122"/>
      <c r="Y226" s="61">
        <f t="shared" si="49"/>
        <v>0</v>
      </c>
    </row>
    <row r="227" spans="1:25" s="61" customFormat="1">
      <c r="A227" s="61" t="e">
        <f t="shared" si="40"/>
        <v>#N/A</v>
      </c>
      <c r="B227" s="121">
        <f t="shared" si="41"/>
        <v>0</v>
      </c>
      <c r="C227" s="117" t="e">
        <f>VLOOKUP(B227,映射表!A:C,3,0)</f>
        <v>#N/A</v>
      </c>
      <c r="D227" s="121">
        <f t="shared" si="42"/>
        <v>0</v>
      </c>
      <c r="E227" s="100">
        <f t="shared" si="43"/>
        <v>0</v>
      </c>
      <c r="F227" s="121">
        <f t="shared" si="44"/>
        <v>0</v>
      </c>
      <c r="G227" s="121">
        <f t="shared" si="45"/>
        <v>0</v>
      </c>
      <c r="H227" s="99" t="e">
        <f>VLOOKUP(C227,'B2B（ol)'!A:J,10,0)*D227</f>
        <v>#N/A</v>
      </c>
      <c r="I227" s="101">
        <f t="shared" si="46"/>
        <v>0</v>
      </c>
      <c r="J227" s="121">
        <f t="shared" si="47"/>
        <v>0</v>
      </c>
      <c r="K227" s="121" t="e">
        <f>VLOOKUP(C227,'B2B（ol)'!A:P,16,0)</f>
        <v>#N/A</v>
      </c>
      <c r="L227" s="117">
        <f t="shared" si="48"/>
        <v>0</v>
      </c>
      <c r="M227" s="114" t="e">
        <f>VLOOKUP(C227,'B2B（ol)'!A:K,11,0)</f>
        <v>#N/A</v>
      </c>
      <c r="N227" s="114" t="e">
        <f>VLOOKUP(B227,payments!E:AG,29,0)</f>
        <v>#N/A</v>
      </c>
      <c r="O227" s="114"/>
      <c r="P227" s="114"/>
      <c r="Q227" s="61" t="e">
        <f>VLOOKUP(R227,映射表!A:G,7,0)</f>
        <v>#N/A</v>
      </c>
      <c r="R227" s="122"/>
      <c r="S227" s="122"/>
      <c r="T227" s="122"/>
      <c r="U227" s="122"/>
      <c r="V227" s="122"/>
      <c r="W227" s="122"/>
      <c r="X227" s="122"/>
      <c r="Y227" s="61">
        <f t="shared" si="49"/>
        <v>0</v>
      </c>
    </row>
    <row r="228" spans="1:25" s="61" customFormat="1">
      <c r="A228" s="61" t="e">
        <f t="shared" si="40"/>
        <v>#N/A</v>
      </c>
      <c r="B228" s="121">
        <f t="shared" si="41"/>
        <v>0</v>
      </c>
      <c r="C228" s="117" t="e">
        <f>VLOOKUP(B228,映射表!A:C,3,0)</f>
        <v>#N/A</v>
      </c>
      <c r="D228" s="121">
        <f t="shared" si="42"/>
        <v>0</v>
      </c>
      <c r="E228" s="100">
        <f t="shared" si="43"/>
        <v>0</v>
      </c>
      <c r="F228" s="121">
        <f t="shared" si="44"/>
        <v>0</v>
      </c>
      <c r="G228" s="121">
        <f t="shared" si="45"/>
        <v>0</v>
      </c>
      <c r="H228" s="99" t="e">
        <f>VLOOKUP(C228,'B2B（ol)'!A:J,10,0)*D228</f>
        <v>#N/A</v>
      </c>
      <c r="I228" s="101">
        <f t="shared" si="46"/>
        <v>0</v>
      </c>
      <c r="J228" s="121">
        <f t="shared" si="47"/>
        <v>0</v>
      </c>
      <c r="K228" s="121" t="e">
        <f>VLOOKUP(C228,'B2B（ol)'!A:P,16,0)</f>
        <v>#N/A</v>
      </c>
      <c r="L228" s="117">
        <f t="shared" si="48"/>
        <v>0</v>
      </c>
      <c r="M228" s="114" t="e">
        <f>VLOOKUP(C228,'B2B（ol)'!A:K,11,0)</f>
        <v>#N/A</v>
      </c>
      <c r="N228" s="114" t="e">
        <f>VLOOKUP(B228,payments!E:AG,29,0)</f>
        <v>#N/A</v>
      </c>
      <c r="O228" s="114"/>
      <c r="P228" s="114"/>
      <c r="Q228" s="61" t="e">
        <f>VLOOKUP(R228,映射表!A:G,7,0)</f>
        <v>#N/A</v>
      </c>
      <c r="R228" s="122"/>
      <c r="S228" s="122"/>
      <c r="T228" s="122"/>
      <c r="U228" s="122"/>
      <c r="V228" s="122"/>
      <c r="W228" s="122"/>
      <c r="X228" s="122"/>
      <c r="Y228" s="61">
        <f t="shared" si="49"/>
        <v>0</v>
      </c>
    </row>
    <row r="229" spans="1:25" s="61" customFormat="1">
      <c r="A229" s="61" t="e">
        <f t="shared" si="40"/>
        <v>#N/A</v>
      </c>
      <c r="B229" s="121">
        <f t="shared" si="41"/>
        <v>0</v>
      </c>
      <c r="C229" s="117" t="e">
        <f>VLOOKUP(B229,映射表!A:C,3,0)</f>
        <v>#N/A</v>
      </c>
      <c r="D229" s="121">
        <f t="shared" si="42"/>
        <v>0</v>
      </c>
      <c r="E229" s="100">
        <f t="shared" si="43"/>
        <v>0</v>
      </c>
      <c r="F229" s="121">
        <f t="shared" si="44"/>
        <v>0</v>
      </c>
      <c r="G229" s="121">
        <f t="shared" si="45"/>
        <v>0</v>
      </c>
      <c r="H229" s="99" t="e">
        <f>VLOOKUP(C229,'B2B（ol)'!A:J,10,0)*D229</f>
        <v>#N/A</v>
      </c>
      <c r="I229" s="101">
        <f t="shared" si="46"/>
        <v>0</v>
      </c>
      <c r="J229" s="121">
        <f t="shared" si="47"/>
        <v>0</v>
      </c>
      <c r="K229" s="121" t="e">
        <f>VLOOKUP(C229,'B2B（ol)'!A:P,16,0)</f>
        <v>#N/A</v>
      </c>
      <c r="L229" s="117">
        <f t="shared" si="48"/>
        <v>0</v>
      </c>
      <c r="M229" s="114" t="e">
        <f>VLOOKUP(C229,'B2B（ol)'!A:K,11,0)</f>
        <v>#N/A</v>
      </c>
      <c r="N229" s="114" t="e">
        <f>VLOOKUP(B229,payments!E:AG,29,0)</f>
        <v>#N/A</v>
      </c>
      <c r="O229" s="114"/>
      <c r="P229" s="114"/>
      <c r="Q229" s="61" t="e">
        <f>VLOOKUP(R229,映射表!A:G,7,0)</f>
        <v>#N/A</v>
      </c>
      <c r="R229" s="122"/>
      <c r="S229" s="122"/>
      <c r="T229" s="122"/>
      <c r="U229" s="122"/>
      <c r="V229" s="122"/>
      <c r="W229" s="122"/>
      <c r="X229" s="122"/>
      <c r="Y229" s="61">
        <f t="shared" si="49"/>
        <v>0</v>
      </c>
    </row>
    <row r="230" spans="1:25" s="61" customFormat="1">
      <c r="A230" s="61" t="e">
        <f t="shared" si="40"/>
        <v>#N/A</v>
      </c>
      <c r="B230" s="121">
        <f t="shared" si="41"/>
        <v>0</v>
      </c>
      <c r="C230" s="117" t="e">
        <f>VLOOKUP(B230,映射表!A:C,3,0)</f>
        <v>#N/A</v>
      </c>
      <c r="D230" s="121">
        <f t="shared" si="42"/>
        <v>0</v>
      </c>
      <c r="E230" s="100">
        <f t="shared" si="43"/>
        <v>0</v>
      </c>
      <c r="F230" s="121">
        <f t="shared" si="44"/>
        <v>0</v>
      </c>
      <c r="G230" s="121">
        <f t="shared" si="45"/>
        <v>0</v>
      </c>
      <c r="H230" s="99" t="e">
        <f>VLOOKUP(C230,'B2B（ol)'!A:J,10,0)*D230</f>
        <v>#N/A</v>
      </c>
      <c r="I230" s="101">
        <f t="shared" si="46"/>
        <v>0</v>
      </c>
      <c r="J230" s="121">
        <f t="shared" si="47"/>
        <v>0</v>
      </c>
      <c r="K230" s="121" t="e">
        <f>VLOOKUP(C230,'B2B（ol)'!A:P,16,0)</f>
        <v>#N/A</v>
      </c>
      <c r="L230" s="117">
        <f t="shared" si="48"/>
        <v>0</v>
      </c>
      <c r="M230" s="114" t="e">
        <f>VLOOKUP(C230,'B2B（ol)'!A:K,11,0)</f>
        <v>#N/A</v>
      </c>
      <c r="N230" s="114" t="e">
        <f>VLOOKUP(B230,payments!E:AG,29,0)</f>
        <v>#N/A</v>
      </c>
      <c r="O230" s="114"/>
      <c r="P230" s="114"/>
      <c r="Q230" s="61" t="e">
        <f>VLOOKUP(R230,映射表!A:G,7,0)</f>
        <v>#N/A</v>
      </c>
      <c r="R230" s="122"/>
      <c r="S230" s="122"/>
      <c r="T230" s="122"/>
      <c r="U230" s="122"/>
      <c r="V230" s="122"/>
      <c r="W230" s="122"/>
      <c r="X230" s="122"/>
      <c r="Y230" s="61">
        <f t="shared" si="49"/>
        <v>0</v>
      </c>
    </row>
    <row r="231" spans="1:25" s="61" customFormat="1">
      <c r="A231" s="61" t="e">
        <f t="shared" si="40"/>
        <v>#N/A</v>
      </c>
      <c r="B231" s="121">
        <f t="shared" si="41"/>
        <v>0</v>
      </c>
      <c r="C231" s="117" t="e">
        <f>VLOOKUP(B231,映射表!A:C,3,0)</f>
        <v>#N/A</v>
      </c>
      <c r="D231" s="121">
        <f t="shared" si="42"/>
        <v>0</v>
      </c>
      <c r="E231" s="100">
        <f t="shared" si="43"/>
        <v>0</v>
      </c>
      <c r="F231" s="121">
        <f t="shared" si="44"/>
        <v>0</v>
      </c>
      <c r="G231" s="121">
        <f t="shared" si="45"/>
        <v>0</v>
      </c>
      <c r="H231" s="99" t="e">
        <f>VLOOKUP(C231,'B2B（ol)'!A:J,10,0)*D231</f>
        <v>#N/A</v>
      </c>
      <c r="I231" s="101">
        <f t="shared" si="46"/>
        <v>0</v>
      </c>
      <c r="J231" s="121">
        <f t="shared" si="47"/>
        <v>0</v>
      </c>
      <c r="K231" s="121" t="e">
        <f>VLOOKUP(C231,'B2B（ol)'!A:P,16,0)</f>
        <v>#N/A</v>
      </c>
      <c r="L231" s="117">
        <f t="shared" si="48"/>
        <v>0</v>
      </c>
      <c r="M231" s="114" t="e">
        <f>VLOOKUP(C231,'B2B（ol)'!A:K,11,0)</f>
        <v>#N/A</v>
      </c>
      <c r="N231" s="114" t="e">
        <f>VLOOKUP(B231,payments!E:AG,29,0)</f>
        <v>#N/A</v>
      </c>
      <c r="O231" s="114"/>
      <c r="P231" s="114"/>
      <c r="Q231" s="61" t="e">
        <f>VLOOKUP(R231,映射表!A:G,7,0)</f>
        <v>#N/A</v>
      </c>
      <c r="R231" s="122"/>
      <c r="S231" s="122"/>
      <c r="T231" s="122"/>
      <c r="U231" s="122"/>
      <c r="V231" s="122"/>
      <c r="W231" s="122"/>
      <c r="X231" s="122"/>
      <c r="Y231" s="61">
        <f t="shared" si="49"/>
        <v>0</v>
      </c>
    </row>
    <row r="232" spans="1:25" s="61" customFormat="1">
      <c r="A232" s="61" t="e">
        <f t="shared" si="40"/>
        <v>#N/A</v>
      </c>
      <c r="B232" s="121">
        <f t="shared" si="41"/>
        <v>0</v>
      </c>
      <c r="C232" s="117" t="e">
        <f>VLOOKUP(B232,映射表!A:C,3,0)</f>
        <v>#N/A</v>
      </c>
      <c r="D232" s="121">
        <f t="shared" si="42"/>
        <v>0</v>
      </c>
      <c r="E232" s="100">
        <f t="shared" si="43"/>
        <v>0</v>
      </c>
      <c r="F232" s="121">
        <f t="shared" si="44"/>
        <v>0</v>
      </c>
      <c r="G232" s="121">
        <f t="shared" si="45"/>
        <v>0</v>
      </c>
      <c r="H232" s="99" t="e">
        <f>VLOOKUP(C232,'B2B（ol)'!A:J,10,0)*D232</f>
        <v>#N/A</v>
      </c>
      <c r="I232" s="101">
        <f t="shared" si="46"/>
        <v>0</v>
      </c>
      <c r="J232" s="121">
        <f t="shared" si="47"/>
        <v>0</v>
      </c>
      <c r="K232" s="121" t="e">
        <f>VLOOKUP(C232,'B2B（ol)'!A:P,16,0)</f>
        <v>#N/A</v>
      </c>
      <c r="L232" s="117">
        <f t="shared" si="48"/>
        <v>0</v>
      </c>
      <c r="M232" s="114" t="e">
        <f>VLOOKUP(C232,'B2B（ol)'!A:K,11,0)</f>
        <v>#N/A</v>
      </c>
      <c r="N232" s="114" t="e">
        <f>VLOOKUP(B232,payments!E:AG,29,0)</f>
        <v>#N/A</v>
      </c>
      <c r="O232" s="114"/>
      <c r="P232" s="114"/>
      <c r="Q232" s="61" t="e">
        <f>VLOOKUP(R232,映射表!A:G,7,0)</f>
        <v>#N/A</v>
      </c>
      <c r="R232" s="122"/>
      <c r="S232" s="122"/>
      <c r="T232" s="122"/>
      <c r="U232" s="122"/>
      <c r="V232" s="122"/>
      <c r="W232" s="122"/>
      <c r="X232" s="122"/>
      <c r="Y232" s="61">
        <f t="shared" si="49"/>
        <v>0</v>
      </c>
    </row>
    <row r="233" spans="1:25" s="61" customFormat="1">
      <c r="A233" s="61" t="e">
        <f t="shared" si="40"/>
        <v>#N/A</v>
      </c>
      <c r="B233" s="121">
        <f t="shared" si="41"/>
        <v>0</v>
      </c>
      <c r="C233" s="117" t="e">
        <f>VLOOKUP(B233,映射表!A:C,3,0)</f>
        <v>#N/A</v>
      </c>
      <c r="D233" s="121">
        <f t="shared" si="42"/>
        <v>0</v>
      </c>
      <c r="E233" s="100">
        <f t="shared" si="43"/>
        <v>0</v>
      </c>
      <c r="F233" s="121">
        <f t="shared" si="44"/>
        <v>0</v>
      </c>
      <c r="G233" s="121">
        <f t="shared" si="45"/>
        <v>0</v>
      </c>
      <c r="H233" s="99" t="e">
        <f>VLOOKUP(C233,'B2B（ol)'!A:J,10,0)*D233</f>
        <v>#N/A</v>
      </c>
      <c r="I233" s="101">
        <f t="shared" si="46"/>
        <v>0</v>
      </c>
      <c r="J233" s="121">
        <f t="shared" si="47"/>
        <v>0</v>
      </c>
      <c r="K233" s="121" t="e">
        <f>VLOOKUP(C233,'B2B（ol)'!A:P,16,0)</f>
        <v>#N/A</v>
      </c>
      <c r="L233" s="117">
        <f t="shared" si="48"/>
        <v>0</v>
      </c>
      <c r="M233" s="114" t="e">
        <f>VLOOKUP(C233,'B2B（ol)'!A:K,11,0)</f>
        <v>#N/A</v>
      </c>
      <c r="N233" s="114" t="e">
        <f>VLOOKUP(B233,payments!E:AG,29,0)</f>
        <v>#N/A</v>
      </c>
      <c r="O233" s="114"/>
      <c r="P233" s="114"/>
      <c r="Q233" s="61" t="e">
        <f>VLOOKUP(R233,映射表!A:G,7,0)</f>
        <v>#N/A</v>
      </c>
      <c r="R233" s="122"/>
      <c r="S233" s="122"/>
      <c r="T233" s="122"/>
      <c r="U233" s="122"/>
      <c r="V233" s="122"/>
      <c r="W233" s="122"/>
      <c r="X233" s="122"/>
      <c r="Y233" s="61">
        <f t="shared" si="49"/>
        <v>0</v>
      </c>
    </row>
    <row r="234" spans="1:25" s="61" customFormat="1">
      <c r="A234" s="61" t="e">
        <f t="shared" si="40"/>
        <v>#N/A</v>
      </c>
      <c r="B234" s="121">
        <f t="shared" si="41"/>
        <v>0</v>
      </c>
      <c r="C234" s="117" t="e">
        <f>VLOOKUP(B234,映射表!A:C,3,0)</f>
        <v>#N/A</v>
      </c>
      <c r="D234" s="121">
        <f t="shared" si="42"/>
        <v>0</v>
      </c>
      <c r="E234" s="100">
        <f t="shared" si="43"/>
        <v>0</v>
      </c>
      <c r="F234" s="121">
        <f t="shared" si="44"/>
        <v>0</v>
      </c>
      <c r="G234" s="121">
        <f t="shared" si="45"/>
        <v>0</v>
      </c>
      <c r="H234" s="99" t="e">
        <f>VLOOKUP(C234,'B2B（ol)'!A:J,10,0)*D234</f>
        <v>#N/A</v>
      </c>
      <c r="I234" s="101">
        <f t="shared" si="46"/>
        <v>0</v>
      </c>
      <c r="J234" s="121">
        <f t="shared" si="47"/>
        <v>0</v>
      </c>
      <c r="K234" s="121" t="e">
        <f>VLOOKUP(C234,'B2B（ol)'!A:P,16,0)</f>
        <v>#N/A</v>
      </c>
      <c r="L234" s="117">
        <f t="shared" si="48"/>
        <v>0</v>
      </c>
      <c r="M234" s="114" t="e">
        <f>VLOOKUP(C234,'B2B（ol)'!A:K,11,0)</f>
        <v>#N/A</v>
      </c>
      <c r="N234" s="114" t="e">
        <f>VLOOKUP(B234,payments!E:AG,29,0)</f>
        <v>#N/A</v>
      </c>
      <c r="O234" s="114"/>
      <c r="P234" s="114"/>
      <c r="Q234" s="61" t="e">
        <f>VLOOKUP(R234,映射表!A:G,7,0)</f>
        <v>#N/A</v>
      </c>
      <c r="R234" s="122"/>
      <c r="S234" s="122"/>
      <c r="T234" s="122"/>
      <c r="U234" s="122"/>
      <c r="V234" s="122"/>
      <c r="W234" s="122"/>
      <c r="X234" s="122"/>
      <c r="Y234" s="61">
        <f t="shared" si="49"/>
        <v>0</v>
      </c>
    </row>
    <row r="235" spans="1:25" s="61" customFormat="1">
      <c r="A235" s="61" t="e">
        <f t="shared" si="40"/>
        <v>#N/A</v>
      </c>
      <c r="B235" s="121">
        <f t="shared" si="41"/>
        <v>0</v>
      </c>
      <c r="C235" s="117" t="e">
        <f>VLOOKUP(B235,映射表!A:C,3,0)</f>
        <v>#N/A</v>
      </c>
      <c r="D235" s="121">
        <f t="shared" si="42"/>
        <v>0</v>
      </c>
      <c r="E235" s="100">
        <f t="shared" si="43"/>
        <v>0</v>
      </c>
      <c r="F235" s="121">
        <f t="shared" si="44"/>
        <v>0</v>
      </c>
      <c r="G235" s="121">
        <f t="shared" si="45"/>
        <v>0</v>
      </c>
      <c r="H235" s="99" t="e">
        <f>VLOOKUP(C235,'B2B（ol)'!A:J,10,0)*D235</f>
        <v>#N/A</v>
      </c>
      <c r="I235" s="101">
        <f t="shared" si="46"/>
        <v>0</v>
      </c>
      <c r="J235" s="121">
        <f t="shared" si="47"/>
        <v>0</v>
      </c>
      <c r="K235" s="121" t="e">
        <f>VLOOKUP(C235,'B2B（ol)'!A:P,16,0)</f>
        <v>#N/A</v>
      </c>
      <c r="L235" s="117">
        <f t="shared" si="48"/>
        <v>0</v>
      </c>
      <c r="M235" s="114" t="e">
        <f>VLOOKUP(C235,'B2B（ol)'!A:K,11,0)</f>
        <v>#N/A</v>
      </c>
      <c r="N235" s="114" t="e">
        <f>VLOOKUP(B235,payments!E:AG,29,0)</f>
        <v>#N/A</v>
      </c>
      <c r="O235" s="114"/>
      <c r="P235" s="114"/>
      <c r="Q235" s="61" t="e">
        <f>VLOOKUP(R235,映射表!A:G,7,0)</f>
        <v>#N/A</v>
      </c>
      <c r="R235" s="122"/>
      <c r="S235" s="122"/>
      <c r="T235" s="122"/>
      <c r="U235" s="122"/>
      <c r="V235" s="122"/>
      <c r="W235" s="122"/>
      <c r="X235" s="122"/>
      <c r="Y235" s="61">
        <f t="shared" si="49"/>
        <v>0</v>
      </c>
    </row>
    <row r="236" spans="1:25" s="61" customFormat="1">
      <c r="A236" s="61" t="e">
        <f t="shared" si="40"/>
        <v>#N/A</v>
      </c>
      <c r="B236" s="121">
        <f t="shared" si="41"/>
        <v>0</v>
      </c>
      <c r="C236" s="117" t="e">
        <f>VLOOKUP(B236,映射表!A:C,3,0)</f>
        <v>#N/A</v>
      </c>
      <c r="D236" s="121">
        <f t="shared" si="42"/>
        <v>0</v>
      </c>
      <c r="E236" s="100">
        <f t="shared" si="43"/>
        <v>0</v>
      </c>
      <c r="F236" s="121">
        <f t="shared" si="44"/>
        <v>0</v>
      </c>
      <c r="G236" s="121">
        <f t="shared" si="45"/>
        <v>0</v>
      </c>
      <c r="H236" s="99" t="e">
        <f>VLOOKUP(C236,'B2B（ol)'!A:J,10,0)*D236</f>
        <v>#N/A</v>
      </c>
      <c r="I236" s="101">
        <f t="shared" si="46"/>
        <v>0</v>
      </c>
      <c r="J236" s="121">
        <f t="shared" si="47"/>
        <v>0</v>
      </c>
      <c r="K236" s="121" t="e">
        <f>VLOOKUP(C236,'B2B（ol)'!A:P,16,0)</f>
        <v>#N/A</v>
      </c>
      <c r="L236" s="117">
        <f t="shared" si="48"/>
        <v>0</v>
      </c>
      <c r="M236" s="114" t="e">
        <f>VLOOKUP(C236,'B2B（ol)'!A:K,11,0)</f>
        <v>#N/A</v>
      </c>
      <c r="N236" s="114" t="e">
        <f>VLOOKUP(B236,payments!E:AG,29,0)</f>
        <v>#N/A</v>
      </c>
      <c r="O236" s="114"/>
      <c r="P236" s="114"/>
      <c r="Q236" s="61" t="e">
        <f>VLOOKUP(R236,映射表!A:G,7,0)</f>
        <v>#N/A</v>
      </c>
      <c r="R236" s="122"/>
      <c r="S236" s="122"/>
      <c r="T236" s="122"/>
      <c r="U236" s="122"/>
      <c r="V236" s="122"/>
      <c r="W236" s="122"/>
      <c r="X236" s="122"/>
      <c r="Y236" s="61">
        <f t="shared" si="49"/>
        <v>0</v>
      </c>
    </row>
    <row r="237" spans="1:25" s="61" customFormat="1">
      <c r="A237" s="61" t="e">
        <f t="shared" si="40"/>
        <v>#N/A</v>
      </c>
      <c r="B237" s="121">
        <f t="shared" si="41"/>
        <v>0</v>
      </c>
      <c r="C237" s="117" t="e">
        <f>VLOOKUP(B237,映射表!A:C,3,0)</f>
        <v>#N/A</v>
      </c>
      <c r="D237" s="121">
        <f t="shared" si="42"/>
        <v>0</v>
      </c>
      <c r="E237" s="100">
        <f t="shared" si="43"/>
        <v>0</v>
      </c>
      <c r="F237" s="121">
        <f t="shared" si="44"/>
        <v>0</v>
      </c>
      <c r="G237" s="121">
        <f t="shared" si="45"/>
        <v>0</v>
      </c>
      <c r="H237" s="99" t="e">
        <f>VLOOKUP(C237,'B2B（ol)'!A:J,10,0)*D237</f>
        <v>#N/A</v>
      </c>
      <c r="I237" s="101">
        <f t="shared" si="46"/>
        <v>0</v>
      </c>
      <c r="J237" s="121">
        <f t="shared" si="47"/>
        <v>0</v>
      </c>
      <c r="K237" s="121" t="e">
        <f>VLOOKUP(C237,'B2B（ol)'!A:P,16,0)</f>
        <v>#N/A</v>
      </c>
      <c r="L237" s="117">
        <f t="shared" si="48"/>
        <v>0</v>
      </c>
      <c r="M237" s="114" t="e">
        <f>VLOOKUP(C237,'B2B（ol)'!A:K,11,0)</f>
        <v>#N/A</v>
      </c>
      <c r="N237" s="114" t="e">
        <f>VLOOKUP(B237,payments!E:AG,29,0)</f>
        <v>#N/A</v>
      </c>
      <c r="O237" s="114"/>
      <c r="P237" s="114"/>
      <c r="Q237" s="61" t="e">
        <f>VLOOKUP(R237,映射表!A:G,7,0)</f>
        <v>#N/A</v>
      </c>
      <c r="R237" s="122"/>
      <c r="S237" s="122"/>
      <c r="T237" s="122"/>
      <c r="U237" s="122"/>
      <c r="V237" s="122"/>
      <c r="W237" s="122"/>
      <c r="X237" s="122"/>
      <c r="Y237" s="61">
        <f t="shared" si="49"/>
        <v>0</v>
      </c>
    </row>
    <row r="238" spans="1:25" s="61" customFormat="1">
      <c r="A238" s="61" t="e">
        <f t="shared" si="40"/>
        <v>#N/A</v>
      </c>
      <c r="B238" s="121">
        <f t="shared" si="41"/>
        <v>0</v>
      </c>
      <c r="C238" s="117" t="e">
        <f>VLOOKUP(B238,映射表!A:C,3,0)</f>
        <v>#N/A</v>
      </c>
      <c r="D238" s="121">
        <f t="shared" si="42"/>
        <v>0</v>
      </c>
      <c r="E238" s="100">
        <f t="shared" si="43"/>
        <v>0</v>
      </c>
      <c r="F238" s="121">
        <f t="shared" si="44"/>
        <v>0</v>
      </c>
      <c r="G238" s="121">
        <f t="shared" si="45"/>
        <v>0</v>
      </c>
      <c r="H238" s="99" t="e">
        <f>VLOOKUP(C238,'B2B（ol)'!A:J,10,0)*D238</f>
        <v>#N/A</v>
      </c>
      <c r="I238" s="101">
        <f t="shared" si="46"/>
        <v>0</v>
      </c>
      <c r="J238" s="121">
        <f t="shared" si="47"/>
        <v>0</v>
      </c>
      <c r="K238" s="121" t="e">
        <f>VLOOKUP(C238,'B2B（ol)'!A:P,16,0)</f>
        <v>#N/A</v>
      </c>
      <c r="L238" s="117">
        <f t="shared" si="48"/>
        <v>0</v>
      </c>
      <c r="M238" s="114" t="e">
        <f>VLOOKUP(C238,'B2B（ol)'!A:K,11,0)</f>
        <v>#N/A</v>
      </c>
      <c r="N238" s="114" t="e">
        <f>VLOOKUP(B238,payments!E:AG,29,0)</f>
        <v>#N/A</v>
      </c>
      <c r="O238" s="114"/>
      <c r="P238" s="114"/>
      <c r="Q238" s="61" t="e">
        <f>VLOOKUP(R238,映射表!A:G,7,0)</f>
        <v>#N/A</v>
      </c>
      <c r="R238" s="122"/>
      <c r="S238" s="122"/>
      <c r="T238" s="122"/>
      <c r="U238" s="122"/>
      <c r="V238" s="122"/>
      <c r="W238" s="122"/>
      <c r="X238" s="122"/>
      <c r="Y238" s="61">
        <f t="shared" si="49"/>
        <v>0</v>
      </c>
    </row>
    <row r="239" spans="1:25" s="61" customFormat="1">
      <c r="A239" s="61" t="e">
        <f t="shared" si="40"/>
        <v>#N/A</v>
      </c>
      <c r="B239" s="121">
        <f t="shared" si="41"/>
        <v>0</v>
      </c>
      <c r="C239" s="117" t="e">
        <f>VLOOKUP(B239,映射表!A:C,3,0)</f>
        <v>#N/A</v>
      </c>
      <c r="D239" s="121">
        <f t="shared" si="42"/>
        <v>0</v>
      </c>
      <c r="E239" s="100">
        <f t="shared" si="43"/>
        <v>0</v>
      </c>
      <c r="F239" s="121">
        <f t="shared" si="44"/>
        <v>0</v>
      </c>
      <c r="G239" s="121">
        <f t="shared" si="45"/>
        <v>0</v>
      </c>
      <c r="H239" s="99" t="e">
        <f>VLOOKUP(C239,'B2B（ol)'!A:J,10,0)*D239</f>
        <v>#N/A</v>
      </c>
      <c r="I239" s="101">
        <f t="shared" si="46"/>
        <v>0</v>
      </c>
      <c r="J239" s="121">
        <f t="shared" si="47"/>
        <v>0</v>
      </c>
      <c r="K239" s="121" t="e">
        <f>VLOOKUP(C239,'B2B（ol)'!A:P,16,0)</f>
        <v>#N/A</v>
      </c>
      <c r="L239" s="117">
        <f t="shared" si="48"/>
        <v>0</v>
      </c>
      <c r="M239" s="114" t="e">
        <f>VLOOKUP(C239,'B2B（ol)'!A:K,11,0)</f>
        <v>#N/A</v>
      </c>
      <c r="N239" s="114" t="e">
        <f>VLOOKUP(B239,payments!E:AG,29,0)</f>
        <v>#N/A</v>
      </c>
      <c r="O239" s="114"/>
      <c r="P239" s="114"/>
      <c r="Q239" s="61" t="e">
        <f>VLOOKUP(R239,映射表!A:G,7,0)</f>
        <v>#N/A</v>
      </c>
      <c r="R239" s="122"/>
      <c r="S239" s="122"/>
      <c r="T239" s="122"/>
      <c r="U239" s="122"/>
      <c r="V239" s="122"/>
      <c r="W239" s="122"/>
      <c r="X239" s="122"/>
      <c r="Y239" s="61">
        <f t="shared" si="49"/>
        <v>0</v>
      </c>
    </row>
    <row r="240" spans="1:25" s="61" customFormat="1">
      <c r="A240" s="61" t="e">
        <f t="shared" si="40"/>
        <v>#N/A</v>
      </c>
      <c r="B240" s="121">
        <f t="shared" si="41"/>
        <v>0</v>
      </c>
      <c r="C240" s="117" t="e">
        <f>VLOOKUP(B240,映射表!A:C,3,0)</f>
        <v>#N/A</v>
      </c>
      <c r="D240" s="121">
        <f t="shared" si="42"/>
        <v>0</v>
      </c>
      <c r="E240" s="100">
        <f t="shared" si="43"/>
        <v>0</v>
      </c>
      <c r="F240" s="121">
        <f t="shared" si="44"/>
        <v>0</v>
      </c>
      <c r="G240" s="121">
        <f t="shared" si="45"/>
        <v>0</v>
      </c>
      <c r="H240" s="99" t="e">
        <f>VLOOKUP(C240,'B2B（ol)'!A:J,10,0)*D240</f>
        <v>#N/A</v>
      </c>
      <c r="I240" s="101">
        <f t="shared" si="46"/>
        <v>0</v>
      </c>
      <c r="J240" s="121">
        <f t="shared" si="47"/>
        <v>0</v>
      </c>
      <c r="K240" s="121" t="e">
        <f>VLOOKUP(C240,'B2B（ol)'!A:P,16,0)</f>
        <v>#N/A</v>
      </c>
      <c r="L240" s="117">
        <f t="shared" si="48"/>
        <v>0</v>
      </c>
      <c r="M240" s="114" t="e">
        <f>VLOOKUP(C240,'B2B（ol)'!A:K,11,0)</f>
        <v>#N/A</v>
      </c>
      <c r="N240" s="114" t="e">
        <f>VLOOKUP(B240,payments!E:AG,29,0)</f>
        <v>#N/A</v>
      </c>
      <c r="O240" s="114"/>
      <c r="P240" s="114"/>
      <c r="Q240" s="61" t="e">
        <f>VLOOKUP(R240,映射表!A:G,7,0)</f>
        <v>#N/A</v>
      </c>
      <c r="R240" s="122"/>
      <c r="S240" s="122"/>
      <c r="T240" s="122"/>
      <c r="U240" s="122"/>
      <c r="V240" s="122"/>
      <c r="W240" s="122"/>
      <c r="X240" s="122"/>
      <c r="Y240" s="61">
        <f t="shared" si="49"/>
        <v>0</v>
      </c>
    </row>
    <row r="241" spans="1:25" s="61" customFormat="1">
      <c r="A241" s="61" t="e">
        <f t="shared" si="40"/>
        <v>#N/A</v>
      </c>
      <c r="B241" s="121">
        <f t="shared" si="41"/>
        <v>0</v>
      </c>
      <c r="C241" s="117" t="e">
        <f>VLOOKUP(B241,映射表!A:C,3,0)</f>
        <v>#N/A</v>
      </c>
      <c r="D241" s="121">
        <f t="shared" si="42"/>
        <v>0</v>
      </c>
      <c r="E241" s="100">
        <f t="shared" si="43"/>
        <v>0</v>
      </c>
      <c r="F241" s="121">
        <f t="shared" si="44"/>
        <v>0</v>
      </c>
      <c r="G241" s="121">
        <f t="shared" si="45"/>
        <v>0</v>
      </c>
      <c r="H241" s="99" t="e">
        <f>VLOOKUP(C241,'B2B（ol)'!A:J,10,0)*D241</f>
        <v>#N/A</v>
      </c>
      <c r="I241" s="101">
        <f t="shared" si="46"/>
        <v>0</v>
      </c>
      <c r="J241" s="121">
        <f t="shared" si="47"/>
        <v>0</v>
      </c>
      <c r="K241" s="121" t="e">
        <f>VLOOKUP(C241,'B2B（ol)'!A:P,16,0)</f>
        <v>#N/A</v>
      </c>
      <c r="L241" s="117">
        <f t="shared" si="48"/>
        <v>0</v>
      </c>
      <c r="M241" s="114" t="e">
        <f>VLOOKUP(C241,'B2B（ol)'!A:K,11,0)</f>
        <v>#N/A</v>
      </c>
      <c r="N241" s="114" t="e">
        <f>VLOOKUP(B241,payments!E:AG,29,0)</f>
        <v>#N/A</v>
      </c>
      <c r="O241" s="114"/>
      <c r="P241" s="114"/>
      <c r="Q241" s="61" t="e">
        <f>VLOOKUP(R241,映射表!A:G,7,0)</f>
        <v>#N/A</v>
      </c>
      <c r="R241" s="122"/>
      <c r="S241" s="122"/>
      <c r="T241" s="122"/>
      <c r="U241" s="122"/>
      <c r="V241" s="122"/>
      <c r="W241" s="122"/>
      <c r="X241" s="122"/>
      <c r="Y241" s="61">
        <f t="shared" si="49"/>
        <v>0</v>
      </c>
    </row>
    <row r="242" spans="1:25" s="61" customFormat="1">
      <c r="A242" s="61" t="e">
        <f t="shared" si="40"/>
        <v>#N/A</v>
      </c>
      <c r="B242" s="121">
        <f t="shared" si="41"/>
        <v>0</v>
      </c>
      <c r="C242" s="117" t="e">
        <f>VLOOKUP(B242,映射表!A:C,3,0)</f>
        <v>#N/A</v>
      </c>
      <c r="D242" s="121">
        <f t="shared" si="42"/>
        <v>0</v>
      </c>
      <c r="E242" s="100">
        <f t="shared" si="43"/>
        <v>0</v>
      </c>
      <c r="F242" s="121">
        <f t="shared" si="44"/>
        <v>0</v>
      </c>
      <c r="G242" s="121">
        <f t="shared" si="45"/>
        <v>0</v>
      </c>
      <c r="H242" s="99" t="e">
        <f>VLOOKUP(C242,'B2B（ol)'!A:J,10,0)*D242</f>
        <v>#N/A</v>
      </c>
      <c r="I242" s="101">
        <f t="shared" si="46"/>
        <v>0</v>
      </c>
      <c r="J242" s="121">
        <f t="shared" si="47"/>
        <v>0</v>
      </c>
      <c r="K242" s="121" t="e">
        <f>VLOOKUP(C242,'B2B（ol)'!A:P,16,0)</f>
        <v>#N/A</v>
      </c>
      <c r="L242" s="117">
        <f t="shared" si="48"/>
        <v>0</v>
      </c>
      <c r="M242" s="114" t="e">
        <f>VLOOKUP(C242,'B2B（ol)'!A:K,11,0)</f>
        <v>#N/A</v>
      </c>
      <c r="N242" s="114" t="e">
        <f>VLOOKUP(B242,payments!E:AG,29,0)</f>
        <v>#N/A</v>
      </c>
      <c r="O242" s="114"/>
      <c r="P242" s="114"/>
      <c r="Q242" s="61" t="e">
        <f>VLOOKUP(R242,映射表!A:G,7,0)</f>
        <v>#N/A</v>
      </c>
      <c r="R242" s="122"/>
      <c r="S242" s="122"/>
      <c r="T242" s="122"/>
      <c r="U242" s="122"/>
      <c r="V242" s="122"/>
      <c r="W242" s="122"/>
      <c r="X242" s="122"/>
      <c r="Y242" s="61">
        <f t="shared" si="49"/>
        <v>0</v>
      </c>
    </row>
    <row r="243" spans="1:25" s="61" customFormat="1">
      <c r="A243" s="61" t="e">
        <f t="shared" si="40"/>
        <v>#N/A</v>
      </c>
      <c r="B243" s="121">
        <f t="shared" si="41"/>
        <v>0</v>
      </c>
      <c r="C243" s="117" t="e">
        <f>VLOOKUP(B243,映射表!A:C,3,0)</f>
        <v>#N/A</v>
      </c>
      <c r="D243" s="121">
        <f t="shared" si="42"/>
        <v>0</v>
      </c>
      <c r="E243" s="100">
        <f t="shared" si="43"/>
        <v>0</v>
      </c>
      <c r="F243" s="121">
        <f t="shared" si="44"/>
        <v>0</v>
      </c>
      <c r="G243" s="121">
        <f t="shared" si="45"/>
        <v>0</v>
      </c>
      <c r="H243" s="99" t="e">
        <f>VLOOKUP(C243,'B2B（ol)'!A:J,10,0)*D243</f>
        <v>#N/A</v>
      </c>
      <c r="I243" s="101">
        <f t="shared" si="46"/>
        <v>0</v>
      </c>
      <c r="J243" s="121">
        <f t="shared" si="47"/>
        <v>0</v>
      </c>
      <c r="K243" s="121" t="e">
        <f>VLOOKUP(C243,'B2B（ol)'!A:P,16,0)</f>
        <v>#N/A</v>
      </c>
      <c r="L243" s="117">
        <f t="shared" si="48"/>
        <v>0</v>
      </c>
      <c r="M243" s="114" t="e">
        <f>VLOOKUP(C243,'B2B（ol)'!A:K,11,0)</f>
        <v>#N/A</v>
      </c>
      <c r="N243" s="114" t="e">
        <f>VLOOKUP(B243,payments!E:AG,29,0)</f>
        <v>#N/A</v>
      </c>
      <c r="O243" s="114"/>
      <c r="P243" s="114"/>
      <c r="Q243" s="61" t="e">
        <f>VLOOKUP(R243,映射表!A:G,7,0)</f>
        <v>#N/A</v>
      </c>
      <c r="R243" s="122"/>
      <c r="S243" s="122"/>
      <c r="T243" s="122"/>
      <c r="U243" s="122"/>
      <c r="V243" s="122"/>
      <c r="W243" s="122"/>
      <c r="X243" s="122"/>
      <c r="Y243" s="61">
        <f t="shared" si="49"/>
        <v>0</v>
      </c>
    </row>
    <row r="244" spans="1:25" s="61" customFormat="1">
      <c r="A244" s="61" t="e">
        <f t="shared" si="40"/>
        <v>#N/A</v>
      </c>
      <c r="B244" s="121">
        <f t="shared" si="41"/>
        <v>0</v>
      </c>
      <c r="C244" s="117" t="e">
        <f>VLOOKUP(B244,映射表!A:C,3,0)</f>
        <v>#N/A</v>
      </c>
      <c r="D244" s="121">
        <f t="shared" si="42"/>
        <v>0</v>
      </c>
      <c r="E244" s="100">
        <f t="shared" si="43"/>
        <v>0</v>
      </c>
      <c r="F244" s="121">
        <f t="shared" si="44"/>
        <v>0</v>
      </c>
      <c r="G244" s="121">
        <f t="shared" si="45"/>
        <v>0</v>
      </c>
      <c r="H244" s="99" t="e">
        <f>VLOOKUP(C244,'B2B（ol)'!A:J,10,0)*D244</f>
        <v>#N/A</v>
      </c>
      <c r="I244" s="101">
        <f t="shared" si="46"/>
        <v>0</v>
      </c>
      <c r="J244" s="121">
        <f t="shared" si="47"/>
        <v>0</v>
      </c>
      <c r="K244" s="121" t="e">
        <f>VLOOKUP(C244,'B2B（ol)'!A:P,16,0)</f>
        <v>#N/A</v>
      </c>
      <c r="L244" s="117">
        <f t="shared" si="48"/>
        <v>0</v>
      </c>
      <c r="M244" s="114" t="e">
        <f>VLOOKUP(C244,'B2B（ol)'!A:K,11,0)</f>
        <v>#N/A</v>
      </c>
      <c r="N244" s="114" t="e">
        <f>VLOOKUP(B244,payments!E:AG,29,0)</f>
        <v>#N/A</v>
      </c>
      <c r="O244" s="114"/>
      <c r="P244" s="114"/>
      <c r="Q244" s="61" t="e">
        <f>VLOOKUP(R244,映射表!A:G,7,0)</f>
        <v>#N/A</v>
      </c>
      <c r="R244" s="122"/>
      <c r="S244" s="122"/>
      <c r="T244" s="122"/>
      <c r="U244" s="122"/>
      <c r="V244" s="122"/>
      <c r="W244" s="122"/>
      <c r="X244" s="122"/>
      <c r="Y244" s="61">
        <f t="shared" si="49"/>
        <v>0</v>
      </c>
    </row>
    <row r="245" spans="1:25" s="61" customFormat="1">
      <c r="A245" s="61" t="e">
        <f t="shared" si="40"/>
        <v>#N/A</v>
      </c>
      <c r="B245" s="121">
        <f t="shared" si="41"/>
        <v>0</v>
      </c>
      <c r="C245" s="117" t="e">
        <f>VLOOKUP(B245,映射表!A:C,3,0)</f>
        <v>#N/A</v>
      </c>
      <c r="D245" s="121">
        <f t="shared" si="42"/>
        <v>0</v>
      </c>
      <c r="E245" s="100">
        <f t="shared" si="43"/>
        <v>0</v>
      </c>
      <c r="F245" s="121">
        <f t="shared" si="44"/>
        <v>0</v>
      </c>
      <c r="G245" s="121">
        <f t="shared" si="45"/>
        <v>0</v>
      </c>
      <c r="H245" s="99" t="e">
        <f>VLOOKUP(C245,'B2B（ol)'!A:J,10,0)*D245</f>
        <v>#N/A</v>
      </c>
      <c r="I245" s="101">
        <f t="shared" si="46"/>
        <v>0</v>
      </c>
      <c r="J245" s="121">
        <f t="shared" si="47"/>
        <v>0</v>
      </c>
      <c r="K245" s="121" t="e">
        <f>VLOOKUP(C245,'B2B（ol)'!A:P,16,0)</f>
        <v>#N/A</v>
      </c>
      <c r="L245" s="117">
        <f t="shared" si="48"/>
        <v>0</v>
      </c>
      <c r="M245" s="114" t="e">
        <f>VLOOKUP(C245,'B2B（ol)'!A:K,11,0)</f>
        <v>#N/A</v>
      </c>
      <c r="N245" s="114" t="e">
        <f>VLOOKUP(B245,payments!E:AG,29,0)</f>
        <v>#N/A</v>
      </c>
      <c r="O245" s="114"/>
      <c r="P245" s="114"/>
      <c r="Q245" s="61" t="e">
        <f>VLOOKUP(R245,映射表!A:G,7,0)</f>
        <v>#N/A</v>
      </c>
      <c r="R245" s="122"/>
      <c r="S245" s="122"/>
      <c r="T245" s="122"/>
      <c r="U245" s="122"/>
      <c r="V245" s="122"/>
      <c r="W245" s="122"/>
      <c r="X245" s="122"/>
      <c r="Y245" s="61">
        <f t="shared" si="49"/>
        <v>0</v>
      </c>
    </row>
    <row r="246" spans="1:25" s="61" customFormat="1">
      <c r="A246" s="61" t="e">
        <f t="shared" si="40"/>
        <v>#N/A</v>
      </c>
      <c r="B246" s="121">
        <f t="shared" si="41"/>
        <v>0</v>
      </c>
      <c r="C246" s="117" t="e">
        <f>VLOOKUP(B246,映射表!A:C,3,0)</f>
        <v>#N/A</v>
      </c>
      <c r="D246" s="121">
        <f t="shared" si="42"/>
        <v>0</v>
      </c>
      <c r="E246" s="100">
        <f t="shared" si="43"/>
        <v>0</v>
      </c>
      <c r="F246" s="121">
        <f t="shared" si="44"/>
        <v>0</v>
      </c>
      <c r="G246" s="121">
        <f t="shared" si="45"/>
        <v>0</v>
      </c>
      <c r="H246" s="99" t="e">
        <f>VLOOKUP(C246,'B2B（ol)'!A:J,10,0)*D246</f>
        <v>#N/A</v>
      </c>
      <c r="I246" s="101">
        <f t="shared" si="46"/>
        <v>0</v>
      </c>
      <c r="J246" s="121">
        <f t="shared" si="47"/>
        <v>0</v>
      </c>
      <c r="K246" s="121" t="e">
        <f>VLOOKUP(C246,'B2B（ol)'!A:P,16,0)</f>
        <v>#N/A</v>
      </c>
      <c r="L246" s="117">
        <f t="shared" si="48"/>
        <v>0</v>
      </c>
      <c r="M246" s="114" t="e">
        <f>VLOOKUP(C246,'B2B（ol)'!A:K,11,0)</f>
        <v>#N/A</v>
      </c>
      <c r="N246" s="114" t="e">
        <f>VLOOKUP(B246,payments!E:AG,29,0)</f>
        <v>#N/A</v>
      </c>
      <c r="O246" s="114"/>
      <c r="P246" s="114"/>
      <c r="Q246" s="61" t="e">
        <f>VLOOKUP(R246,映射表!A:G,7,0)</f>
        <v>#N/A</v>
      </c>
      <c r="R246" s="122"/>
      <c r="S246" s="122"/>
      <c r="T246" s="122"/>
      <c r="U246" s="122"/>
      <c r="V246" s="122"/>
      <c r="W246" s="122"/>
      <c r="X246" s="122"/>
      <c r="Y246" s="61">
        <f t="shared" si="49"/>
        <v>0</v>
      </c>
    </row>
    <row r="247" spans="1:25" s="61" customFormat="1">
      <c r="A247" s="61" t="e">
        <f t="shared" si="40"/>
        <v>#N/A</v>
      </c>
      <c r="B247" s="121">
        <f t="shared" si="41"/>
        <v>0</v>
      </c>
      <c r="C247" s="117" t="e">
        <f>VLOOKUP(B247,映射表!A:C,3,0)</f>
        <v>#N/A</v>
      </c>
      <c r="D247" s="121">
        <f t="shared" si="42"/>
        <v>0</v>
      </c>
      <c r="E247" s="100">
        <f t="shared" si="43"/>
        <v>0</v>
      </c>
      <c r="F247" s="121">
        <f t="shared" si="44"/>
        <v>0</v>
      </c>
      <c r="G247" s="121">
        <f t="shared" si="45"/>
        <v>0</v>
      </c>
      <c r="H247" s="99" t="e">
        <f>VLOOKUP(C247,'B2B（ol)'!A:J,10,0)*D247</f>
        <v>#N/A</v>
      </c>
      <c r="I247" s="101">
        <f t="shared" si="46"/>
        <v>0</v>
      </c>
      <c r="J247" s="121">
        <f t="shared" si="47"/>
        <v>0</v>
      </c>
      <c r="K247" s="121" t="e">
        <f>VLOOKUP(C247,'B2B（ol)'!A:P,16,0)</f>
        <v>#N/A</v>
      </c>
      <c r="L247" s="117">
        <f t="shared" si="48"/>
        <v>0</v>
      </c>
      <c r="M247" s="114" t="e">
        <f>VLOOKUP(C247,'B2B（ol)'!A:K,11,0)</f>
        <v>#N/A</v>
      </c>
      <c r="N247" s="114" t="e">
        <f>VLOOKUP(B247,payments!E:AG,29,0)</f>
        <v>#N/A</v>
      </c>
      <c r="O247" s="114"/>
      <c r="P247" s="114"/>
      <c r="Q247" s="61" t="e">
        <f>VLOOKUP(R247,映射表!A:G,7,0)</f>
        <v>#N/A</v>
      </c>
      <c r="R247" s="122"/>
      <c r="S247" s="122"/>
      <c r="T247" s="122"/>
      <c r="U247" s="122"/>
      <c r="V247" s="122"/>
      <c r="W247" s="122"/>
      <c r="X247" s="122"/>
      <c r="Y247" s="61">
        <f t="shared" si="49"/>
        <v>0</v>
      </c>
    </row>
    <row r="248" spans="1:25" s="61" customFormat="1">
      <c r="A248" s="61" t="e">
        <f t="shared" si="40"/>
        <v>#N/A</v>
      </c>
      <c r="B248" s="121">
        <f t="shared" si="41"/>
        <v>0</v>
      </c>
      <c r="C248" s="117" t="e">
        <f>VLOOKUP(B248,映射表!A:C,3,0)</f>
        <v>#N/A</v>
      </c>
      <c r="D248" s="121">
        <f t="shared" si="42"/>
        <v>0</v>
      </c>
      <c r="E248" s="100">
        <f t="shared" si="43"/>
        <v>0</v>
      </c>
      <c r="F248" s="121">
        <f t="shared" si="44"/>
        <v>0</v>
      </c>
      <c r="G248" s="121">
        <f t="shared" si="45"/>
        <v>0</v>
      </c>
      <c r="H248" s="99" t="e">
        <f>VLOOKUP(C248,'B2B（ol)'!A:J,10,0)*D248</f>
        <v>#N/A</v>
      </c>
      <c r="I248" s="101">
        <f t="shared" si="46"/>
        <v>0</v>
      </c>
      <c r="J248" s="121">
        <f t="shared" si="47"/>
        <v>0</v>
      </c>
      <c r="K248" s="121" t="e">
        <f>VLOOKUP(C248,'B2B（ol)'!A:P,16,0)</f>
        <v>#N/A</v>
      </c>
      <c r="L248" s="117">
        <f t="shared" si="48"/>
        <v>0</v>
      </c>
      <c r="M248" s="114" t="e">
        <f>VLOOKUP(C248,'B2B（ol)'!A:K,11,0)</f>
        <v>#N/A</v>
      </c>
      <c r="N248" s="114" t="e">
        <f>VLOOKUP(B248,payments!E:AG,29,0)</f>
        <v>#N/A</v>
      </c>
      <c r="O248" s="114"/>
      <c r="P248" s="114"/>
      <c r="Q248" s="61" t="e">
        <f>VLOOKUP(R248,映射表!A:G,7,0)</f>
        <v>#N/A</v>
      </c>
      <c r="R248" s="122"/>
      <c r="S248" s="122"/>
      <c r="T248" s="122"/>
      <c r="U248" s="122"/>
      <c r="V248" s="122"/>
      <c r="W248" s="122"/>
      <c r="X248" s="122"/>
      <c r="Y248" s="61">
        <f t="shared" si="49"/>
        <v>0</v>
      </c>
    </row>
    <row r="249" spans="1:25" s="61" customFormat="1">
      <c r="A249" s="61" t="e">
        <f t="shared" si="40"/>
        <v>#N/A</v>
      </c>
      <c r="B249" s="121">
        <f t="shared" si="41"/>
        <v>0</v>
      </c>
      <c r="C249" s="117" t="e">
        <f>VLOOKUP(B249,映射表!A:C,3,0)</f>
        <v>#N/A</v>
      </c>
      <c r="D249" s="121">
        <f t="shared" si="42"/>
        <v>0</v>
      </c>
      <c r="E249" s="100">
        <f t="shared" si="43"/>
        <v>0</v>
      </c>
      <c r="F249" s="121">
        <f t="shared" si="44"/>
        <v>0</v>
      </c>
      <c r="G249" s="121">
        <f t="shared" si="45"/>
        <v>0</v>
      </c>
      <c r="H249" s="99" t="e">
        <f>VLOOKUP(C249,'B2B（ol)'!A:J,10,0)*D249</f>
        <v>#N/A</v>
      </c>
      <c r="I249" s="101">
        <f t="shared" si="46"/>
        <v>0</v>
      </c>
      <c r="J249" s="121">
        <f t="shared" si="47"/>
        <v>0</v>
      </c>
      <c r="K249" s="121" t="e">
        <f>VLOOKUP(C249,'B2B（ol)'!A:P,16,0)</f>
        <v>#N/A</v>
      </c>
      <c r="L249" s="117">
        <f t="shared" si="48"/>
        <v>0</v>
      </c>
      <c r="M249" s="114" t="e">
        <f>VLOOKUP(C249,'B2B（ol)'!A:K,11,0)</f>
        <v>#N/A</v>
      </c>
      <c r="N249" s="114" t="e">
        <f>VLOOKUP(B249,payments!E:AG,29,0)</f>
        <v>#N/A</v>
      </c>
      <c r="O249" s="114"/>
      <c r="P249" s="114"/>
      <c r="Q249" s="61" t="e">
        <f>VLOOKUP(R249,映射表!A:G,7,0)</f>
        <v>#N/A</v>
      </c>
      <c r="R249" s="122"/>
      <c r="S249" s="122"/>
      <c r="T249" s="122"/>
      <c r="U249" s="122"/>
      <c r="V249" s="122"/>
      <c r="W249" s="122"/>
      <c r="X249" s="122"/>
      <c r="Y249" s="61">
        <f t="shared" si="49"/>
        <v>0</v>
      </c>
    </row>
    <row r="250" spans="1:25" s="61" customFormat="1">
      <c r="A250" s="61" t="e">
        <f t="shared" si="40"/>
        <v>#N/A</v>
      </c>
      <c r="B250" s="121">
        <f t="shared" si="41"/>
        <v>0</v>
      </c>
      <c r="C250" s="117" t="e">
        <f>VLOOKUP(B250,映射表!A:C,3,0)</f>
        <v>#N/A</v>
      </c>
      <c r="D250" s="121">
        <f t="shared" si="42"/>
        <v>0</v>
      </c>
      <c r="E250" s="100">
        <f t="shared" si="43"/>
        <v>0</v>
      </c>
      <c r="F250" s="121">
        <f t="shared" si="44"/>
        <v>0</v>
      </c>
      <c r="G250" s="121">
        <f t="shared" si="45"/>
        <v>0</v>
      </c>
      <c r="H250" s="99" t="e">
        <f>VLOOKUP(C250,'B2B（ol)'!A:J,10,0)*D250</f>
        <v>#N/A</v>
      </c>
      <c r="I250" s="101">
        <f t="shared" si="46"/>
        <v>0</v>
      </c>
      <c r="J250" s="121">
        <f t="shared" si="47"/>
        <v>0</v>
      </c>
      <c r="K250" s="121" t="e">
        <f>VLOOKUP(C250,'B2B（ol)'!A:P,16,0)</f>
        <v>#N/A</v>
      </c>
      <c r="L250" s="117">
        <f t="shared" si="48"/>
        <v>0</v>
      </c>
      <c r="M250" s="114" t="e">
        <f>VLOOKUP(C250,'B2B（ol)'!A:K,11,0)</f>
        <v>#N/A</v>
      </c>
      <c r="N250" s="114" t="e">
        <f>VLOOKUP(B250,payments!E:AG,29,0)</f>
        <v>#N/A</v>
      </c>
      <c r="O250" s="114"/>
      <c r="P250" s="114"/>
      <c r="Q250" s="61" t="e">
        <f>VLOOKUP(R250,映射表!A:G,7,0)</f>
        <v>#N/A</v>
      </c>
      <c r="R250" s="122"/>
      <c r="S250" s="122"/>
      <c r="T250" s="122"/>
      <c r="U250" s="122"/>
      <c r="V250" s="122"/>
      <c r="W250" s="122"/>
      <c r="X250" s="122"/>
      <c r="Y250" s="61">
        <f t="shared" si="49"/>
        <v>0</v>
      </c>
    </row>
    <row r="251" spans="1:25" s="61" customFormat="1">
      <c r="A251" s="61" t="e">
        <f t="shared" si="40"/>
        <v>#N/A</v>
      </c>
      <c r="B251" s="121">
        <f t="shared" si="41"/>
        <v>0</v>
      </c>
      <c r="C251" s="117" t="e">
        <f>VLOOKUP(B251,映射表!A:C,3,0)</f>
        <v>#N/A</v>
      </c>
      <c r="D251" s="121">
        <f t="shared" si="42"/>
        <v>0</v>
      </c>
      <c r="E251" s="100">
        <f t="shared" si="43"/>
        <v>0</v>
      </c>
      <c r="F251" s="121">
        <f t="shared" si="44"/>
        <v>0</v>
      </c>
      <c r="G251" s="121">
        <f t="shared" si="45"/>
        <v>0</v>
      </c>
      <c r="H251" s="99" t="e">
        <f>VLOOKUP(C251,'B2B（ol)'!A:J,10,0)*D251</f>
        <v>#N/A</v>
      </c>
      <c r="I251" s="101">
        <f t="shared" si="46"/>
        <v>0</v>
      </c>
      <c r="J251" s="121">
        <f t="shared" si="47"/>
        <v>0</v>
      </c>
      <c r="K251" s="121" t="e">
        <f>VLOOKUP(C251,'B2B（ol)'!A:P,16,0)</f>
        <v>#N/A</v>
      </c>
      <c r="L251" s="117">
        <f t="shared" si="48"/>
        <v>0</v>
      </c>
      <c r="M251" s="114" t="e">
        <f>VLOOKUP(C251,'B2B（ol)'!A:K,11,0)</f>
        <v>#N/A</v>
      </c>
      <c r="N251" s="114" t="e">
        <f>VLOOKUP(B251,payments!E:AG,29,0)</f>
        <v>#N/A</v>
      </c>
      <c r="O251" s="114"/>
      <c r="P251" s="114"/>
      <c r="Q251" s="61" t="e">
        <f>VLOOKUP(R251,映射表!A:G,7,0)</f>
        <v>#N/A</v>
      </c>
      <c r="R251" s="122"/>
      <c r="S251" s="122"/>
      <c r="T251" s="122"/>
      <c r="U251" s="122"/>
      <c r="V251" s="122"/>
      <c r="W251" s="122"/>
      <c r="X251" s="122"/>
      <c r="Y251" s="61">
        <f t="shared" si="49"/>
        <v>0</v>
      </c>
    </row>
    <row r="252" spans="1:25" s="61" customFormat="1">
      <c r="A252" s="61" t="e">
        <f t="shared" si="40"/>
        <v>#N/A</v>
      </c>
      <c r="B252" s="121">
        <f t="shared" si="41"/>
        <v>0</v>
      </c>
      <c r="C252" s="117" t="e">
        <f>VLOOKUP(B252,映射表!A:C,3,0)</f>
        <v>#N/A</v>
      </c>
      <c r="D252" s="121">
        <f t="shared" si="42"/>
        <v>0</v>
      </c>
      <c r="E252" s="100">
        <f t="shared" si="43"/>
        <v>0</v>
      </c>
      <c r="F252" s="121">
        <f t="shared" si="44"/>
        <v>0</v>
      </c>
      <c r="G252" s="121">
        <f t="shared" si="45"/>
        <v>0</v>
      </c>
      <c r="H252" s="99" t="e">
        <f>VLOOKUP(C252,'B2B（ol)'!A:J,10,0)*D252</f>
        <v>#N/A</v>
      </c>
      <c r="I252" s="101">
        <f t="shared" si="46"/>
        <v>0</v>
      </c>
      <c r="J252" s="121">
        <f t="shared" si="47"/>
        <v>0</v>
      </c>
      <c r="K252" s="121" t="e">
        <f>VLOOKUP(C252,'B2B（ol)'!A:P,16,0)</f>
        <v>#N/A</v>
      </c>
      <c r="L252" s="117">
        <f t="shared" si="48"/>
        <v>0</v>
      </c>
      <c r="M252" s="114" t="e">
        <f>VLOOKUP(C252,'B2B（ol)'!A:K,11,0)</f>
        <v>#N/A</v>
      </c>
      <c r="N252" s="114" t="e">
        <f>VLOOKUP(B252,payments!E:AG,29,0)</f>
        <v>#N/A</v>
      </c>
      <c r="O252" s="114"/>
      <c r="P252" s="114"/>
      <c r="Q252" s="61" t="e">
        <f>VLOOKUP(R252,映射表!A:G,7,0)</f>
        <v>#N/A</v>
      </c>
      <c r="R252" s="122"/>
      <c r="S252" s="122"/>
      <c r="T252" s="122"/>
      <c r="U252" s="122"/>
      <c r="V252" s="122"/>
      <c r="W252" s="122"/>
      <c r="X252" s="122"/>
      <c r="Y252" s="61">
        <f t="shared" si="49"/>
        <v>0</v>
      </c>
    </row>
    <row r="253" spans="1:25" s="61" customFormat="1">
      <c r="A253" s="61" t="e">
        <f t="shared" si="40"/>
        <v>#N/A</v>
      </c>
      <c r="B253" s="121">
        <f t="shared" si="41"/>
        <v>0</v>
      </c>
      <c r="C253" s="117" t="e">
        <f>VLOOKUP(B253,映射表!A:C,3,0)</f>
        <v>#N/A</v>
      </c>
      <c r="D253" s="121">
        <f t="shared" si="42"/>
        <v>0</v>
      </c>
      <c r="E253" s="100">
        <f t="shared" si="43"/>
        <v>0</v>
      </c>
      <c r="F253" s="121">
        <f t="shared" si="44"/>
        <v>0</v>
      </c>
      <c r="G253" s="121">
        <f t="shared" si="45"/>
        <v>0</v>
      </c>
      <c r="H253" s="99" t="e">
        <f>VLOOKUP(C253,'B2B（ol)'!A:J,10,0)*D253</f>
        <v>#N/A</v>
      </c>
      <c r="I253" s="101">
        <f t="shared" si="46"/>
        <v>0</v>
      </c>
      <c r="J253" s="121">
        <f t="shared" si="47"/>
        <v>0</v>
      </c>
      <c r="K253" s="121" t="e">
        <f>VLOOKUP(C253,'B2B（ol)'!A:P,16,0)</f>
        <v>#N/A</v>
      </c>
      <c r="L253" s="117">
        <f t="shared" si="48"/>
        <v>0</v>
      </c>
      <c r="M253" s="114" t="e">
        <f>VLOOKUP(C253,'B2B（ol)'!A:K,11,0)</f>
        <v>#N/A</v>
      </c>
      <c r="N253" s="114" t="e">
        <f>VLOOKUP(B253,payments!E:AG,29,0)</f>
        <v>#N/A</v>
      </c>
      <c r="O253" s="114"/>
      <c r="P253" s="114"/>
      <c r="Q253" s="61" t="e">
        <f>VLOOKUP(R253,映射表!A:G,7,0)</f>
        <v>#N/A</v>
      </c>
      <c r="R253" s="122"/>
      <c r="S253" s="122"/>
      <c r="T253" s="122"/>
      <c r="U253" s="122"/>
      <c r="V253" s="122"/>
      <c r="W253" s="122"/>
      <c r="X253" s="122"/>
      <c r="Y253" s="61">
        <f t="shared" si="49"/>
        <v>0</v>
      </c>
    </row>
    <row r="254" spans="1:25" s="61" customFormat="1">
      <c r="A254" s="61" t="e">
        <f t="shared" si="40"/>
        <v>#N/A</v>
      </c>
      <c r="B254" s="121">
        <f t="shared" si="41"/>
        <v>0</v>
      </c>
      <c r="C254" s="117" t="e">
        <f>VLOOKUP(B254,映射表!A:C,3,0)</f>
        <v>#N/A</v>
      </c>
      <c r="D254" s="121">
        <f t="shared" si="42"/>
        <v>0</v>
      </c>
      <c r="E254" s="100">
        <f t="shared" si="43"/>
        <v>0</v>
      </c>
      <c r="F254" s="121">
        <f t="shared" si="44"/>
        <v>0</v>
      </c>
      <c r="G254" s="121">
        <f t="shared" si="45"/>
        <v>0</v>
      </c>
      <c r="H254" s="99" t="e">
        <f>VLOOKUP(C254,'B2B（ol)'!A:J,10,0)*D254</f>
        <v>#N/A</v>
      </c>
      <c r="I254" s="101">
        <f t="shared" si="46"/>
        <v>0</v>
      </c>
      <c r="J254" s="121">
        <f t="shared" si="47"/>
        <v>0</v>
      </c>
      <c r="K254" s="121" t="e">
        <f>VLOOKUP(C254,'B2B（ol)'!A:P,16,0)</f>
        <v>#N/A</v>
      </c>
      <c r="L254" s="117">
        <f t="shared" si="48"/>
        <v>0</v>
      </c>
      <c r="M254" s="114" t="e">
        <f>VLOOKUP(C254,'B2B（ol)'!A:K,11,0)</f>
        <v>#N/A</v>
      </c>
      <c r="N254" s="114" t="e">
        <f>VLOOKUP(B254,payments!E:AG,29,0)</f>
        <v>#N/A</v>
      </c>
      <c r="O254" s="114"/>
      <c r="P254" s="114"/>
      <c r="Q254" s="61" t="e">
        <f>VLOOKUP(R254,映射表!A:G,7,0)</f>
        <v>#N/A</v>
      </c>
      <c r="R254" s="122"/>
      <c r="S254" s="122"/>
      <c r="T254" s="122"/>
      <c r="U254" s="122"/>
      <c r="V254" s="122"/>
      <c r="W254" s="122"/>
      <c r="X254" s="122"/>
      <c r="Y254" s="61">
        <f t="shared" si="49"/>
        <v>0</v>
      </c>
    </row>
    <row r="255" spans="1:25" s="61" customFormat="1">
      <c r="A255" s="61" t="e">
        <f t="shared" si="40"/>
        <v>#N/A</v>
      </c>
      <c r="B255" s="121">
        <f t="shared" si="41"/>
        <v>0</v>
      </c>
      <c r="C255" s="117" t="e">
        <f>VLOOKUP(B255,映射表!A:C,3,0)</f>
        <v>#N/A</v>
      </c>
      <c r="D255" s="121">
        <f t="shared" si="42"/>
        <v>0</v>
      </c>
      <c r="E255" s="100">
        <f t="shared" si="43"/>
        <v>0</v>
      </c>
      <c r="F255" s="121">
        <f t="shared" si="44"/>
        <v>0</v>
      </c>
      <c r="G255" s="121">
        <f t="shared" si="45"/>
        <v>0</v>
      </c>
      <c r="H255" s="99" t="e">
        <f>VLOOKUP(C255,'B2B（ol)'!A:J,10,0)*D255</f>
        <v>#N/A</v>
      </c>
      <c r="I255" s="101">
        <f t="shared" si="46"/>
        <v>0</v>
      </c>
      <c r="J255" s="121">
        <f t="shared" si="47"/>
        <v>0</v>
      </c>
      <c r="K255" s="121" t="e">
        <f>VLOOKUP(C255,'B2B（ol)'!A:P,16,0)</f>
        <v>#N/A</v>
      </c>
      <c r="L255" s="117">
        <f t="shared" si="48"/>
        <v>0</v>
      </c>
      <c r="M255" s="114" t="e">
        <f>VLOOKUP(C255,'B2B（ol)'!A:K,11,0)</f>
        <v>#N/A</v>
      </c>
      <c r="N255" s="114" t="e">
        <f>VLOOKUP(B255,payments!E:AG,29,0)</f>
        <v>#N/A</v>
      </c>
      <c r="O255" s="114"/>
      <c r="P255" s="114"/>
      <c r="Q255" s="61" t="e">
        <f>VLOOKUP(R255,映射表!A:G,7,0)</f>
        <v>#N/A</v>
      </c>
      <c r="R255" s="122"/>
      <c r="S255" s="122"/>
      <c r="T255" s="122"/>
      <c r="U255" s="122"/>
      <c r="V255" s="122"/>
      <c r="W255" s="122"/>
      <c r="X255" s="122"/>
      <c r="Y255" s="61">
        <f t="shared" si="49"/>
        <v>0</v>
      </c>
    </row>
    <row r="256" spans="1:25" s="61" customFormat="1">
      <c r="A256" s="61" t="e">
        <f t="shared" si="40"/>
        <v>#N/A</v>
      </c>
      <c r="B256" s="121">
        <f t="shared" si="41"/>
        <v>0</v>
      </c>
      <c r="C256" s="117" t="e">
        <f>VLOOKUP(B256,映射表!A:C,3,0)</f>
        <v>#N/A</v>
      </c>
      <c r="D256" s="121">
        <f t="shared" si="42"/>
        <v>0</v>
      </c>
      <c r="E256" s="100">
        <f t="shared" si="43"/>
        <v>0</v>
      </c>
      <c r="F256" s="121">
        <f t="shared" si="44"/>
        <v>0</v>
      </c>
      <c r="G256" s="121">
        <f t="shared" si="45"/>
        <v>0</v>
      </c>
      <c r="H256" s="99" t="e">
        <f>VLOOKUP(C256,'B2B（ol)'!A:J,10,0)*D256</f>
        <v>#N/A</v>
      </c>
      <c r="I256" s="101">
        <f t="shared" si="46"/>
        <v>0</v>
      </c>
      <c r="J256" s="121">
        <f t="shared" si="47"/>
        <v>0</v>
      </c>
      <c r="K256" s="121" t="e">
        <f>VLOOKUP(C256,'B2B（ol)'!A:P,16,0)</f>
        <v>#N/A</v>
      </c>
      <c r="L256" s="117">
        <f t="shared" si="48"/>
        <v>0</v>
      </c>
      <c r="M256" s="114" t="e">
        <f>VLOOKUP(C256,'B2B（ol)'!A:K,11,0)</f>
        <v>#N/A</v>
      </c>
      <c r="N256" s="114" t="e">
        <f>VLOOKUP(B256,payments!E:AG,29,0)</f>
        <v>#N/A</v>
      </c>
      <c r="O256" s="114"/>
      <c r="P256" s="114"/>
      <c r="Q256" s="61" t="e">
        <f>VLOOKUP(R256,映射表!A:G,7,0)</f>
        <v>#N/A</v>
      </c>
      <c r="R256" s="122"/>
      <c r="S256" s="122"/>
      <c r="T256" s="122"/>
      <c r="U256" s="122"/>
      <c r="V256" s="122"/>
      <c r="W256" s="122"/>
      <c r="X256" s="122"/>
      <c r="Y256" s="61">
        <f t="shared" si="49"/>
        <v>0</v>
      </c>
    </row>
    <row r="257" spans="1:25" s="61" customFormat="1">
      <c r="A257" s="61" t="e">
        <f t="shared" si="40"/>
        <v>#N/A</v>
      </c>
      <c r="B257" s="121">
        <f t="shared" si="41"/>
        <v>0</v>
      </c>
      <c r="C257" s="117" t="e">
        <f>VLOOKUP(B257,映射表!A:C,3,0)</f>
        <v>#N/A</v>
      </c>
      <c r="D257" s="121">
        <f t="shared" si="42"/>
        <v>0</v>
      </c>
      <c r="E257" s="100">
        <f t="shared" si="43"/>
        <v>0</v>
      </c>
      <c r="F257" s="121">
        <f t="shared" si="44"/>
        <v>0</v>
      </c>
      <c r="G257" s="121">
        <f t="shared" si="45"/>
        <v>0</v>
      </c>
      <c r="H257" s="99" t="e">
        <f>VLOOKUP(C257,'B2B（ol)'!A:J,10,0)*D257</f>
        <v>#N/A</v>
      </c>
      <c r="I257" s="101">
        <f t="shared" si="46"/>
        <v>0</v>
      </c>
      <c r="J257" s="121">
        <f t="shared" si="47"/>
        <v>0</v>
      </c>
      <c r="K257" s="121" t="e">
        <f>VLOOKUP(C257,'B2B（ol)'!A:P,16,0)</f>
        <v>#N/A</v>
      </c>
      <c r="L257" s="117">
        <f t="shared" si="48"/>
        <v>0</v>
      </c>
      <c r="M257" s="114" t="e">
        <f>VLOOKUP(C257,'B2B（ol)'!A:K,11,0)</f>
        <v>#N/A</v>
      </c>
      <c r="N257" s="114" t="e">
        <f>VLOOKUP(B257,payments!E:AG,29,0)</f>
        <v>#N/A</v>
      </c>
      <c r="O257" s="114"/>
      <c r="P257" s="114"/>
      <c r="Q257" s="61" t="e">
        <f>VLOOKUP(R257,映射表!A:G,7,0)</f>
        <v>#N/A</v>
      </c>
      <c r="R257" s="122"/>
      <c r="S257" s="122"/>
      <c r="T257" s="122"/>
      <c r="U257" s="122"/>
      <c r="V257" s="122"/>
      <c r="W257" s="122"/>
      <c r="X257" s="122"/>
      <c r="Y257" s="61">
        <f t="shared" si="49"/>
        <v>0</v>
      </c>
    </row>
    <row r="258" spans="1:25" s="61" customFormat="1">
      <c r="A258" s="61" t="e">
        <f t="shared" ref="A258:A321" si="50">Q258</f>
        <v>#N/A</v>
      </c>
      <c r="B258" s="121">
        <f t="shared" ref="B258:B321" si="51">R258</f>
        <v>0</v>
      </c>
      <c r="C258" s="117" t="e">
        <f>VLOOKUP(B258,映射表!A:C,3,0)</f>
        <v>#N/A</v>
      </c>
      <c r="D258" s="121">
        <f t="shared" ref="D258:D321" si="52">S258</f>
        <v>0</v>
      </c>
      <c r="E258" s="100">
        <f t="shared" ref="E258:E321" si="53">IFERROR(T258/D258,0)*D258</f>
        <v>0</v>
      </c>
      <c r="F258" s="121">
        <f t="shared" ref="F258:F321" si="54">IFERROR(V258/D258,0)*D258</f>
        <v>0</v>
      </c>
      <c r="G258" s="121">
        <f t="shared" ref="G258:G321" si="55">IFERROR(IF((E258+F258)&gt;200,(E258+F258-200)*0.9+200*0.85,(E258+F258)*0.85),0)</f>
        <v>0</v>
      </c>
      <c r="H258" s="99" t="e">
        <f>VLOOKUP(C258,'B2B（ol)'!A:J,10,0)*D258</f>
        <v>#N/A</v>
      </c>
      <c r="I258" s="101">
        <f t="shared" ref="I258:I321" si="56">IFERROR((G258-H258)/(E258+F258),0)</f>
        <v>0</v>
      </c>
      <c r="J258" s="121">
        <f t="shared" ref="J258:J321" si="57">IFERROR((G258-H258),0)</f>
        <v>0</v>
      </c>
      <c r="K258" s="121" t="e">
        <f>VLOOKUP(C258,'B2B（ol)'!A:P,16,0)</f>
        <v>#N/A</v>
      </c>
      <c r="L258" s="117">
        <f t="shared" ref="L258:L321" si="58">(E258+F258)</f>
        <v>0</v>
      </c>
      <c r="M258" s="114" t="e">
        <f>VLOOKUP(C258,'B2B（ol)'!A:K,11,0)</f>
        <v>#N/A</v>
      </c>
      <c r="N258" s="114" t="e">
        <f>VLOOKUP(B258,payments!E:AG,29,0)</f>
        <v>#N/A</v>
      </c>
      <c r="O258" s="114"/>
      <c r="P258" s="114"/>
      <c r="Q258" s="61" t="e">
        <f>VLOOKUP(R258,映射表!A:G,7,0)</f>
        <v>#N/A</v>
      </c>
      <c r="R258" s="122"/>
      <c r="S258" s="122"/>
      <c r="T258" s="122"/>
      <c r="U258" s="122"/>
      <c r="V258" s="122"/>
      <c r="W258" s="122"/>
      <c r="X258" s="122"/>
      <c r="Y258" s="61">
        <f t="shared" si="49"/>
        <v>0</v>
      </c>
    </row>
    <row r="259" spans="1:25" s="61" customFormat="1">
      <c r="A259" s="61" t="e">
        <f t="shared" si="50"/>
        <v>#N/A</v>
      </c>
      <c r="B259" s="121">
        <f t="shared" si="51"/>
        <v>0</v>
      </c>
      <c r="C259" s="117" t="e">
        <f>VLOOKUP(B259,映射表!A:C,3,0)</f>
        <v>#N/A</v>
      </c>
      <c r="D259" s="121">
        <f t="shared" si="52"/>
        <v>0</v>
      </c>
      <c r="E259" s="100">
        <f t="shared" si="53"/>
        <v>0</v>
      </c>
      <c r="F259" s="121">
        <f t="shared" si="54"/>
        <v>0</v>
      </c>
      <c r="G259" s="121">
        <f t="shared" si="55"/>
        <v>0</v>
      </c>
      <c r="H259" s="99" t="e">
        <f>VLOOKUP(C259,'B2B（ol)'!A:J,10,0)*D259</f>
        <v>#N/A</v>
      </c>
      <c r="I259" s="101">
        <f t="shared" si="56"/>
        <v>0</v>
      </c>
      <c r="J259" s="121">
        <f t="shared" si="57"/>
        <v>0</v>
      </c>
      <c r="K259" s="121" t="e">
        <f>VLOOKUP(C259,'B2B（ol)'!A:P,16,0)</f>
        <v>#N/A</v>
      </c>
      <c r="L259" s="117">
        <f t="shared" si="58"/>
        <v>0</v>
      </c>
      <c r="M259" s="114" t="e">
        <f>VLOOKUP(C259,'B2B（ol)'!A:K,11,0)</f>
        <v>#N/A</v>
      </c>
      <c r="N259" s="114" t="e">
        <f>VLOOKUP(B259,payments!E:AG,29,0)</f>
        <v>#N/A</v>
      </c>
      <c r="O259" s="114"/>
      <c r="P259" s="114"/>
      <c r="Q259" s="61" t="e">
        <f>VLOOKUP(R259,映射表!A:G,7,0)</f>
        <v>#N/A</v>
      </c>
      <c r="R259" s="122"/>
      <c r="S259" s="122"/>
      <c r="T259" s="122"/>
      <c r="U259" s="122"/>
      <c r="V259" s="122"/>
      <c r="W259" s="122"/>
      <c r="X259" s="122"/>
      <c r="Y259" s="61">
        <f t="shared" si="49"/>
        <v>0</v>
      </c>
    </row>
    <row r="260" spans="1:25" s="61" customFormat="1">
      <c r="A260" s="61" t="e">
        <f t="shared" si="50"/>
        <v>#N/A</v>
      </c>
      <c r="B260" s="121">
        <f t="shared" si="51"/>
        <v>0</v>
      </c>
      <c r="C260" s="117" t="e">
        <f>VLOOKUP(B260,映射表!A:C,3,0)</f>
        <v>#N/A</v>
      </c>
      <c r="D260" s="121">
        <f t="shared" si="52"/>
        <v>0</v>
      </c>
      <c r="E260" s="100">
        <f t="shared" si="53"/>
        <v>0</v>
      </c>
      <c r="F260" s="121">
        <f t="shared" si="54"/>
        <v>0</v>
      </c>
      <c r="G260" s="121">
        <f t="shared" si="55"/>
        <v>0</v>
      </c>
      <c r="H260" s="99" t="e">
        <f>VLOOKUP(C260,'B2B（ol)'!A:J,10,0)*D260</f>
        <v>#N/A</v>
      </c>
      <c r="I260" s="101">
        <f t="shared" si="56"/>
        <v>0</v>
      </c>
      <c r="J260" s="121">
        <f t="shared" si="57"/>
        <v>0</v>
      </c>
      <c r="K260" s="121" t="e">
        <f>VLOOKUP(C260,'B2B（ol)'!A:P,16,0)</f>
        <v>#N/A</v>
      </c>
      <c r="L260" s="117">
        <f t="shared" si="58"/>
        <v>0</v>
      </c>
      <c r="M260" s="114" t="e">
        <f>VLOOKUP(C260,'B2B（ol)'!A:K,11,0)</f>
        <v>#N/A</v>
      </c>
      <c r="N260" s="114" t="e">
        <f>VLOOKUP(B260,payments!E:AG,29,0)</f>
        <v>#N/A</v>
      </c>
      <c r="O260" s="114"/>
      <c r="P260" s="114"/>
      <c r="Q260" s="61" t="e">
        <f>VLOOKUP(R260,映射表!A:G,7,0)</f>
        <v>#N/A</v>
      </c>
      <c r="R260" s="122"/>
      <c r="S260" s="122"/>
      <c r="T260" s="122"/>
      <c r="U260" s="122"/>
      <c r="V260" s="122"/>
      <c r="W260" s="122"/>
      <c r="X260" s="122"/>
      <c r="Y260" s="61">
        <f t="shared" ref="Y260:Y323" si="59">L260</f>
        <v>0</v>
      </c>
    </row>
    <row r="261" spans="1:25" s="61" customFormat="1">
      <c r="A261" s="61" t="e">
        <f t="shared" si="50"/>
        <v>#N/A</v>
      </c>
      <c r="B261" s="121">
        <f t="shared" si="51"/>
        <v>0</v>
      </c>
      <c r="C261" s="117" t="e">
        <f>VLOOKUP(B261,映射表!A:C,3,0)</f>
        <v>#N/A</v>
      </c>
      <c r="D261" s="121">
        <f t="shared" si="52"/>
        <v>0</v>
      </c>
      <c r="E261" s="100">
        <f t="shared" si="53"/>
        <v>0</v>
      </c>
      <c r="F261" s="121">
        <f t="shared" si="54"/>
        <v>0</v>
      </c>
      <c r="G261" s="121">
        <f t="shared" si="55"/>
        <v>0</v>
      </c>
      <c r="H261" s="99" t="e">
        <f>VLOOKUP(C261,'B2B（ol)'!A:J,10,0)*D261</f>
        <v>#N/A</v>
      </c>
      <c r="I261" s="101">
        <f t="shared" si="56"/>
        <v>0</v>
      </c>
      <c r="J261" s="121">
        <f t="shared" si="57"/>
        <v>0</v>
      </c>
      <c r="K261" s="121" t="e">
        <f>VLOOKUP(C261,'B2B（ol)'!A:P,16,0)</f>
        <v>#N/A</v>
      </c>
      <c r="L261" s="117">
        <f t="shared" si="58"/>
        <v>0</v>
      </c>
      <c r="M261" s="114" t="e">
        <f>VLOOKUP(C261,'B2B（ol)'!A:K,11,0)</f>
        <v>#N/A</v>
      </c>
      <c r="N261" s="114" t="e">
        <f>VLOOKUP(B261,payments!E:AG,29,0)</f>
        <v>#N/A</v>
      </c>
      <c r="O261" s="114"/>
      <c r="P261" s="114"/>
      <c r="Q261" s="61" t="e">
        <f>VLOOKUP(R261,映射表!A:G,7,0)</f>
        <v>#N/A</v>
      </c>
      <c r="R261" s="122"/>
      <c r="S261" s="122"/>
      <c r="T261" s="122"/>
      <c r="U261" s="122"/>
      <c r="V261" s="122"/>
      <c r="W261" s="122"/>
      <c r="X261" s="122"/>
      <c r="Y261" s="61">
        <f t="shared" si="59"/>
        <v>0</v>
      </c>
    </row>
    <row r="262" spans="1:25" s="61" customFormat="1">
      <c r="A262" s="61" t="e">
        <f t="shared" si="50"/>
        <v>#N/A</v>
      </c>
      <c r="B262" s="121">
        <f t="shared" si="51"/>
        <v>0</v>
      </c>
      <c r="C262" s="117" t="e">
        <f>VLOOKUP(B262,映射表!A:C,3,0)</f>
        <v>#N/A</v>
      </c>
      <c r="D262" s="121">
        <f t="shared" si="52"/>
        <v>0</v>
      </c>
      <c r="E262" s="100">
        <f t="shared" si="53"/>
        <v>0</v>
      </c>
      <c r="F262" s="121">
        <f t="shared" si="54"/>
        <v>0</v>
      </c>
      <c r="G262" s="121">
        <f t="shared" si="55"/>
        <v>0</v>
      </c>
      <c r="H262" s="99" t="e">
        <f>VLOOKUP(C262,'B2B（ol)'!A:J,10,0)*D262</f>
        <v>#N/A</v>
      </c>
      <c r="I262" s="101">
        <f t="shared" si="56"/>
        <v>0</v>
      </c>
      <c r="J262" s="121">
        <f t="shared" si="57"/>
        <v>0</v>
      </c>
      <c r="K262" s="121" t="e">
        <f>VLOOKUP(C262,'B2B（ol)'!A:P,16,0)</f>
        <v>#N/A</v>
      </c>
      <c r="L262" s="117">
        <f t="shared" si="58"/>
        <v>0</v>
      </c>
      <c r="M262" s="114" t="e">
        <f>VLOOKUP(C262,'B2B（ol)'!A:K,11,0)</f>
        <v>#N/A</v>
      </c>
      <c r="N262" s="114" t="e">
        <f>VLOOKUP(B262,payments!E:AG,29,0)</f>
        <v>#N/A</v>
      </c>
      <c r="O262" s="114"/>
      <c r="P262" s="114"/>
      <c r="Q262" s="61" t="e">
        <f>VLOOKUP(R262,映射表!A:G,7,0)</f>
        <v>#N/A</v>
      </c>
      <c r="R262" s="122"/>
      <c r="S262" s="122"/>
      <c r="T262" s="122"/>
      <c r="U262" s="122"/>
      <c r="V262" s="122"/>
      <c r="W262" s="122"/>
      <c r="X262" s="122"/>
      <c r="Y262" s="61">
        <f t="shared" si="59"/>
        <v>0</v>
      </c>
    </row>
    <row r="263" spans="1:25" s="61" customFormat="1">
      <c r="A263" s="61" t="e">
        <f t="shared" si="50"/>
        <v>#N/A</v>
      </c>
      <c r="B263" s="121">
        <f t="shared" si="51"/>
        <v>0</v>
      </c>
      <c r="C263" s="117" t="e">
        <f>VLOOKUP(B263,映射表!A:C,3,0)</f>
        <v>#N/A</v>
      </c>
      <c r="D263" s="121">
        <f t="shared" si="52"/>
        <v>0</v>
      </c>
      <c r="E263" s="100">
        <f t="shared" si="53"/>
        <v>0</v>
      </c>
      <c r="F263" s="121">
        <f t="shared" si="54"/>
        <v>0</v>
      </c>
      <c r="G263" s="121">
        <f t="shared" si="55"/>
        <v>0</v>
      </c>
      <c r="H263" s="99" t="e">
        <f>VLOOKUP(C263,'B2B（ol)'!A:J,10,0)*D263</f>
        <v>#N/A</v>
      </c>
      <c r="I263" s="101">
        <f t="shared" si="56"/>
        <v>0</v>
      </c>
      <c r="J263" s="121">
        <f t="shared" si="57"/>
        <v>0</v>
      </c>
      <c r="K263" s="121" t="e">
        <f>VLOOKUP(C263,'B2B（ol)'!A:P,16,0)</f>
        <v>#N/A</v>
      </c>
      <c r="L263" s="117">
        <f t="shared" si="58"/>
        <v>0</v>
      </c>
      <c r="M263" s="114" t="e">
        <f>VLOOKUP(C263,'B2B（ol)'!A:K,11,0)</f>
        <v>#N/A</v>
      </c>
      <c r="N263" s="114" t="e">
        <f>VLOOKUP(B263,payments!E:AG,29,0)</f>
        <v>#N/A</v>
      </c>
      <c r="O263" s="114"/>
      <c r="P263" s="114"/>
      <c r="Q263" s="61" t="e">
        <f>VLOOKUP(R263,映射表!A:G,7,0)</f>
        <v>#N/A</v>
      </c>
      <c r="R263" s="122"/>
      <c r="S263" s="122"/>
      <c r="T263" s="122"/>
      <c r="U263" s="122"/>
      <c r="V263" s="122"/>
      <c r="W263" s="122"/>
      <c r="X263" s="122"/>
      <c r="Y263" s="61">
        <f t="shared" si="59"/>
        <v>0</v>
      </c>
    </row>
    <row r="264" spans="1:25" s="61" customFormat="1">
      <c r="A264" s="61" t="e">
        <f t="shared" si="50"/>
        <v>#N/A</v>
      </c>
      <c r="B264" s="121">
        <f t="shared" si="51"/>
        <v>0</v>
      </c>
      <c r="C264" s="117" t="e">
        <f>VLOOKUP(B264,映射表!A:C,3,0)</f>
        <v>#N/A</v>
      </c>
      <c r="D264" s="121">
        <f t="shared" si="52"/>
        <v>0</v>
      </c>
      <c r="E264" s="100">
        <f t="shared" si="53"/>
        <v>0</v>
      </c>
      <c r="F264" s="121">
        <f t="shared" si="54"/>
        <v>0</v>
      </c>
      <c r="G264" s="121">
        <f t="shared" si="55"/>
        <v>0</v>
      </c>
      <c r="H264" s="99" t="e">
        <f>VLOOKUP(C264,'B2B（ol)'!A:J,10,0)*D264</f>
        <v>#N/A</v>
      </c>
      <c r="I264" s="101">
        <f t="shared" si="56"/>
        <v>0</v>
      </c>
      <c r="J264" s="121">
        <f t="shared" si="57"/>
        <v>0</v>
      </c>
      <c r="K264" s="121" t="e">
        <f>VLOOKUP(C264,'B2B（ol)'!A:P,16,0)</f>
        <v>#N/A</v>
      </c>
      <c r="L264" s="117">
        <f t="shared" si="58"/>
        <v>0</v>
      </c>
      <c r="M264" s="114" t="e">
        <f>VLOOKUP(C264,'B2B（ol)'!A:K,11,0)</f>
        <v>#N/A</v>
      </c>
      <c r="N264" s="114" t="e">
        <f>VLOOKUP(B264,payments!E:AG,29,0)</f>
        <v>#N/A</v>
      </c>
      <c r="O264" s="114"/>
      <c r="P264" s="114"/>
      <c r="Q264" s="61" t="e">
        <f>VLOOKUP(R264,映射表!A:G,7,0)</f>
        <v>#N/A</v>
      </c>
      <c r="R264" s="122"/>
      <c r="S264" s="122"/>
      <c r="T264" s="122"/>
      <c r="U264" s="122"/>
      <c r="V264" s="122"/>
      <c r="W264" s="122"/>
      <c r="X264" s="122"/>
      <c r="Y264" s="61">
        <f t="shared" si="59"/>
        <v>0</v>
      </c>
    </row>
    <row r="265" spans="1:25" s="61" customFormat="1">
      <c r="A265" s="61" t="e">
        <f t="shared" si="50"/>
        <v>#N/A</v>
      </c>
      <c r="B265" s="121">
        <f t="shared" si="51"/>
        <v>0</v>
      </c>
      <c r="C265" s="117" t="e">
        <f>VLOOKUP(B265,映射表!A:C,3,0)</f>
        <v>#N/A</v>
      </c>
      <c r="D265" s="121">
        <f t="shared" si="52"/>
        <v>0</v>
      </c>
      <c r="E265" s="100">
        <f t="shared" si="53"/>
        <v>0</v>
      </c>
      <c r="F265" s="121">
        <f t="shared" si="54"/>
        <v>0</v>
      </c>
      <c r="G265" s="121">
        <f t="shared" si="55"/>
        <v>0</v>
      </c>
      <c r="H265" s="99" t="e">
        <f>VLOOKUP(C265,'B2B（ol)'!A:J,10,0)*D265</f>
        <v>#N/A</v>
      </c>
      <c r="I265" s="101">
        <f t="shared" si="56"/>
        <v>0</v>
      </c>
      <c r="J265" s="121">
        <f t="shared" si="57"/>
        <v>0</v>
      </c>
      <c r="K265" s="121" t="e">
        <f>VLOOKUP(C265,'B2B（ol)'!A:P,16,0)</f>
        <v>#N/A</v>
      </c>
      <c r="L265" s="117">
        <f t="shared" si="58"/>
        <v>0</v>
      </c>
      <c r="M265" s="114" t="e">
        <f>VLOOKUP(C265,'B2B（ol)'!A:K,11,0)</f>
        <v>#N/A</v>
      </c>
      <c r="N265" s="114" t="e">
        <f>VLOOKUP(B265,payments!E:AG,29,0)</f>
        <v>#N/A</v>
      </c>
      <c r="O265" s="114"/>
      <c r="P265" s="114"/>
      <c r="Q265" s="61" t="e">
        <f>VLOOKUP(R265,映射表!A:G,7,0)</f>
        <v>#N/A</v>
      </c>
      <c r="R265" s="122"/>
      <c r="S265" s="122"/>
      <c r="T265" s="122"/>
      <c r="U265" s="122"/>
      <c r="V265" s="122"/>
      <c r="W265" s="122"/>
      <c r="X265" s="122"/>
      <c r="Y265" s="61">
        <f t="shared" si="59"/>
        <v>0</v>
      </c>
    </row>
    <row r="266" spans="1:25" s="61" customFormat="1">
      <c r="A266" s="61" t="e">
        <f t="shared" si="50"/>
        <v>#N/A</v>
      </c>
      <c r="B266" s="121">
        <f t="shared" si="51"/>
        <v>0</v>
      </c>
      <c r="C266" s="117" t="e">
        <f>VLOOKUP(B266,映射表!A:C,3,0)</f>
        <v>#N/A</v>
      </c>
      <c r="D266" s="121">
        <f t="shared" si="52"/>
        <v>0</v>
      </c>
      <c r="E266" s="100">
        <f t="shared" si="53"/>
        <v>0</v>
      </c>
      <c r="F266" s="121">
        <f t="shared" si="54"/>
        <v>0</v>
      </c>
      <c r="G266" s="121">
        <f t="shared" si="55"/>
        <v>0</v>
      </c>
      <c r="H266" s="99" t="e">
        <f>VLOOKUP(C266,'B2B（ol)'!A:J,10,0)*D266</f>
        <v>#N/A</v>
      </c>
      <c r="I266" s="101">
        <f t="shared" si="56"/>
        <v>0</v>
      </c>
      <c r="J266" s="121">
        <f t="shared" si="57"/>
        <v>0</v>
      </c>
      <c r="K266" s="121" t="e">
        <f>VLOOKUP(C266,'B2B（ol)'!A:P,16,0)</f>
        <v>#N/A</v>
      </c>
      <c r="L266" s="117">
        <f t="shared" si="58"/>
        <v>0</v>
      </c>
      <c r="M266" s="114" t="e">
        <f>VLOOKUP(C266,'B2B（ol)'!A:K,11,0)</f>
        <v>#N/A</v>
      </c>
      <c r="N266" s="114" t="e">
        <f>VLOOKUP(B266,payments!E:AG,29,0)</f>
        <v>#N/A</v>
      </c>
      <c r="O266" s="114"/>
      <c r="P266" s="114"/>
      <c r="Q266" s="61" t="e">
        <f>VLOOKUP(R266,映射表!A:G,7,0)</f>
        <v>#N/A</v>
      </c>
      <c r="R266" s="122"/>
      <c r="S266" s="122"/>
      <c r="T266" s="122"/>
      <c r="U266" s="122"/>
      <c r="V266" s="122"/>
      <c r="W266" s="122"/>
      <c r="X266" s="122"/>
      <c r="Y266" s="61">
        <f t="shared" si="59"/>
        <v>0</v>
      </c>
    </row>
    <row r="267" spans="1:25" s="61" customFormat="1">
      <c r="A267" s="61" t="e">
        <f t="shared" si="50"/>
        <v>#N/A</v>
      </c>
      <c r="B267" s="121">
        <f t="shared" si="51"/>
        <v>0</v>
      </c>
      <c r="C267" s="117" t="e">
        <f>VLOOKUP(B267,映射表!A:C,3,0)</f>
        <v>#N/A</v>
      </c>
      <c r="D267" s="121">
        <f t="shared" si="52"/>
        <v>0</v>
      </c>
      <c r="E267" s="100">
        <f t="shared" si="53"/>
        <v>0</v>
      </c>
      <c r="F267" s="121">
        <f t="shared" si="54"/>
        <v>0</v>
      </c>
      <c r="G267" s="121">
        <f t="shared" si="55"/>
        <v>0</v>
      </c>
      <c r="H267" s="99" t="e">
        <f>VLOOKUP(C267,'B2B（ol)'!A:J,10,0)*D267</f>
        <v>#N/A</v>
      </c>
      <c r="I267" s="101">
        <f t="shared" si="56"/>
        <v>0</v>
      </c>
      <c r="J267" s="121">
        <f t="shared" si="57"/>
        <v>0</v>
      </c>
      <c r="K267" s="121" t="e">
        <f>VLOOKUP(C267,'B2B（ol)'!A:P,16,0)</f>
        <v>#N/A</v>
      </c>
      <c r="L267" s="117">
        <f t="shared" si="58"/>
        <v>0</v>
      </c>
      <c r="M267" s="114" t="e">
        <f>VLOOKUP(C267,'B2B（ol)'!A:K,11,0)</f>
        <v>#N/A</v>
      </c>
      <c r="N267" s="114" t="e">
        <f>VLOOKUP(B267,payments!E:AG,29,0)</f>
        <v>#N/A</v>
      </c>
      <c r="O267" s="114"/>
      <c r="P267" s="114"/>
      <c r="Q267" s="61" t="e">
        <f>VLOOKUP(R267,映射表!A:G,7,0)</f>
        <v>#N/A</v>
      </c>
      <c r="R267" s="122"/>
      <c r="S267" s="122"/>
      <c r="T267" s="122"/>
      <c r="U267" s="122"/>
      <c r="V267" s="122"/>
      <c r="W267" s="122"/>
      <c r="X267" s="122"/>
      <c r="Y267" s="61">
        <f t="shared" si="59"/>
        <v>0</v>
      </c>
    </row>
    <row r="268" spans="1:25" s="61" customFormat="1">
      <c r="A268" s="61" t="e">
        <f t="shared" si="50"/>
        <v>#N/A</v>
      </c>
      <c r="B268" s="121">
        <f t="shared" si="51"/>
        <v>0</v>
      </c>
      <c r="C268" s="117" t="e">
        <f>VLOOKUP(B268,映射表!A:C,3,0)</f>
        <v>#N/A</v>
      </c>
      <c r="D268" s="121">
        <f t="shared" si="52"/>
        <v>0</v>
      </c>
      <c r="E268" s="100">
        <f t="shared" si="53"/>
        <v>0</v>
      </c>
      <c r="F268" s="121">
        <f t="shared" si="54"/>
        <v>0</v>
      </c>
      <c r="G268" s="121">
        <f t="shared" si="55"/>
        <v>0</v>
      </c>
      <c r="H268" s="99" t="e">
        <f>VLOOKUP(C268,'B2B（ol)'!A:J,10,0)*D268</f>
        <v>#N/A</v>
      </c>
      <c r="I268" s="101">
        <f t="shared" si="56"/>
        <v>0</v>
      </c>
      <c r="J268" s="121">
        <f t="shared" si="57"/>
        <v>0</v>
      </c>
      <c r="K268" s="121" t="e">
        <f>VLOOKUP(C268,'B2B（ol)'!A:P,16,0)</f>
        <v>#N/A</v>
      </c>
      <c r="L268" s="117">
        <f t="shared" si="58"/>
        <v>0</v>
      </c>
      <c r="M268" s="114" t="e">
        <f>VLOOKUP(C268,'B2B（ol)'!A:K,11,0)</f>
        <v>#N/A</v>
      </c>
      <c r="N268" s="114" t="e">
        <f>VLOOKUP(B268,payments!E:AG,29,0)</f>
        <v>#N/A</v>
      </c>
      <c r="O268" s="114"/>
      <c r="P268" s="114"/>
      <c r="Q268" s="61" t="e">
        <f>VLOOKUP(R268,映射表!A:G,7,0)</f>
        <v>#N/A</v>
      </c>
      <c r="R268" s="122"/>
      <c r="S268" s="122"/>
      <c r="T268" s="122"/>
      <c r="U268" s="122"/>
      <c r="V268" s="122"/>
      <c r="W268" s="122"/>
      <c r="X268" s="122"/>
      <c r="Y268" s="61">
        <f t="shared" si="59"/>
        <v>0</v>
      </c>
    </row>
    <row r="269" spans="1:25" s="61" customFormat="1">
      <c r="A269" s="61" t="e">
        <f t="shared" si="50"/>
        <v>#N/A</v>
      </c>
      <c r="B269" s="121">
        <f t="shared" si="51"/>
        <v>0</v>
      </c>
      <c r="C269" s="117" t="e">
        <f>VLOOKUP(B269,映射表!A:C,3,0)</f>
        <v>#N/A</v>
      </c>
      <c r="D269" s="121">
        <f t="shared" si="52"/>
        <v>0</v>
      </c>
      <c r="E269" s="100">
        <f t="shared" si="53"/>
        <v>0</v>
      </c>
      <c r="F269" s="121">
        <f t="shared" si="54"/>
        <v>0</v>
      </c>
      <c r="G269" s="121">
        <f t="shared" si="55"/>
        <v>0</v>
      </c>
      <c r="H269" s="99" t="e">
        <f>VLOOKUP(C269,'B2B（ol)'!A:J,10,0)*D269</f>
        <v>#N/A</v>
      </c>
      <c r="I269" s="101">
        <f t="shared" si="56"/>
        <v>0</v>
      </c>
      <c r="J269" s="121">
        <f t="shared" si="57"/>
        <v>0</v>
      </c>
      <c r="K269" s="121" t="e">
        <f>VLOOKUP(C269,'B2B（ol)'!A:P,16,0)</f>
        <v>#N/A</v>
      </c>
      <c r="L269" s="117">
        <f t="shared" si="58"/>
        <v>0</v>
      </c>
      <c r="M269" s="114" t="e">
        <f>VLOOKUP(C269,'B2B（ol)'!A:K,11,0)</f>
        <v>#N/A</v>
      </c>
      <c r="N269" s="114" t="e">
        <f>VLOOKUP(B269,payments!E:AG,29,0)</f>
        <v>#N/A</v>
      </c>
      <c r="O269" s="114"/>
      <c r="P269" s="114"/>
      <c r="Q269" s="61" t="e">
        <f>VLOOKUP(R269,映射表!A:G,7,0)</f>
        <v>#N/A</v>
      </c>
      <c r="R269" s="122"/>
      <c r="S269" s="122"/>
      <c r="T269" s="122"/>
      <c r="U269" s="122"/>
      <c r="V269" s="122"/>
      <c r="W269" s="122"/>
      <c r="X269" s="122"/>
      <c r="Y269" s="61">
        <f t="shared" si="59"/>
        <v>0</v>
      </c>
    </row>
    <row r="270" spans="1:25" s="61" customFormat="1">
      <c r="A270" s="61" t="e">
        <f t="shared" si="50"/>
        <v>#N/A</v>
      </c>
      <c r="B270" s="121">
        <f t="shared" si="51"/>
        <v>0</v>
      </c>
      <c r="C270" s="117" t="e">
        <f>VLOOKUP(B270,映射表!A:C,3,0)</f>
        <v>#N/A</v>
      </c>
      <c r="D270" s="121">
        <f t="shared" si="52"/>
        <v>0</v>
      </c>
      <c r="E270" s="100">
        <f t="shared" si="53"/>
        <v>0</v>
      </c>
      <c r="F270" s="121">
        <f t="shared" si="54"/>
        <v>0</v>
      </c>
      <c r="G270" s="121">
        <f t="shared" si="55"/>
        <v>0</v>
      </c>
      <c r="H270" s="99" t="e">
        <f>VLOOKUP(C270,'B2B（ol)'!A:J,10,0)*D270</f>
        <v>#N/A</v>
      </c>
      <c r="I270" s="101">
        <f t="shared" si="56"/>
        <v>0</v>
      </c>
      <c r="J270" s="121">
        <f t="shared" si="57"/>
        <v>0</v>
      </c>
      <c r="K270" s="121" t="e">
        <f>VLOOKUP(C270,'B2B（ol)'!A:P,16,0)</f>
        <v>#N/A</v>
      </c>
      <c r="L270" s="117">
        <f t="shared" si="58"/>
        <v>0</v>
      </c>
      <c r="M270" s="114" t="e">
        <f>VLOOKUP(C270,'B2B（ol)'!A:K,11,0)</f>
        <v>#N/A</v>
      </c>
      <c r="N270" s="114" t="e">
        <f>VLOOKUP(B270,payments!E:AG,29,0)</f>
        <v>#N/A</v>
      </c>
      <c r="O270" s="114"/>
      <c r="P270" s="114"/>
      <c r="Q270" s="61" t="e">
        <f>VLOOKUP(R270,映射表!A:G,7,0)</f>
        <v>#N/A</v>
      </c>
      <c r="R270" s="122"/>
      <c r="S270" s="122"/>
      <c r="T270" s="122"/>
      <c r="U270" s="122"/>
      <c r="V270" s="122"/>
      <c r="W270" s="122"/>
      <c r="X270" s="122"/>
      <c r="Y270" s="61">
        <f t="shared" si="59"/>
        <v>0</v>
      </c>
    </row>
    <row r="271" spans="1:25" s="61" customFormat="1">
      <c r="A271" s="61" t="e">
        <f t="shared" si="50"/>
        <v>#N/A</v>
      </c>
      <c r="B271" s="121">
        <f t="shared" si="51"/>
        <v>0</v>
      </c>
      <c r="C271" s="117" t="e">
        <f>VLOOKUP(B271,映射表!A:C,3,0)</f>
        <v>#N/A</v>
      </c>
      <c r="D271" s="121">
        <f t="shared" si="52"/>
        <v>0</v>
      </c>
      <c r="E271" s="100">
        <f t="shared" si="53"/>
        <v>0</v>
      </c>
      <c r="F271" s="121">
        <f t="shared" si="54"/>
        <v>0</v>
      </c>
      <c r="G271" s="121">
        <f t="shared" si="55"/>
        <v>0</v>
      </c>
      <c r="H271" s="99" t="e">
        <f>VLOOKUP(C271,'B2B（ol)'!A:J,10,0)*D271</f>
        <v>#N/A</v>
      </c>
      <c r="I271" s="101">
        <f t="shared" si="56"/>
        <v>0</v>
      </c>
      <c r="J271" s="121">
        <f t="shared" si="57"/>
        <v>0</v>
      </c>
      <c r="K271" s="121" t="e">
        <f>VLOOKUP(C271,'B2B（ol)'!A:P,16,0)</f>
        <v>#N/A</v>
      </c>
      <c r="L271" s="117">
        <f t="shared" si="58"/>
        <v>0</v>
      </c>
      <c r="M271" s="114" t="e">
        <f>VLOOKUP(C271,'B2B（ol)'!A:K,11,0)</f>
        <v>#N/A</v>
      </c>
      <c r="N271" s="114" t="e">
        <f>VLOOKUP(B271,payments!E:AG,29,0)</f>
        <v>#N/A</v>
      </c>
      <c r="O271" s="114"/>
      <c r="P271" s="114"/>
      <c r="Q271" s="61" t="e">
        <f>VLOOKUP(R271,映射表!A:G,7,0)</f>
        <v>#N/A</v>
      </c>
      <c r="R271" s="122"/>
      <c r="S271" s="122"/>
      <c r="T271" s="122"/>
      <c r="U271" s="122"/>
      <c r="V271" s="122"/>
      <c r="W271" s="122"/>
      <c r="X271" s="122"/>
      <c r="Y271" s="61">
        <f t="shared" si="59"/>
        <v>0</v>
      </c>
    </row>
    <row r="272" spans="1:25" s="61" customFormat="1">
      <c r="A272" s="61" t="e">
        <f t="shared" si="50"/>
        <v>#N/A</v>
      </c>
      <c r="B272" s="121">
        <f t="shared" si="51"/>
        <v>0</v>
      </c>
      <c r="C272" s="117" t="e">
        <f>VLOOKUP(B272,映射表!A:C,3,0)</f>
        <v>#N/A</v>
      </c>
      <c r="D272" s="121">
        <f t="shared" si="52"/>
        <v>0</v>
      </c>
      <c r="E272" s="100">
        <f t="shared" si="53"/>
        <v>0</v>
      </c>
      <c r="F272" s="121">
        <f t="shared" si="54"/>
        <v>0</v>
      </c>
      <c r="G272" s="121">
        <f t="shared" si="55"/>
        <v>0</v>
      </c>
      <c r="H272" s="99" t="e">
        <f>VLOOKUP(C272,'B2B（ol)'!A:J,10,0)*D272</f>
        <v>#N/A</v>
      </c>
      <c r="I272" s="101">
        <f t="shared" si="56"/>
        <v>0</v>
      </c>
      <c r="J272" s="121">
        <f t="shared" si="57"/>
        <v>0</v>
      </c>
      <c r="K272" s="121" t="e">
        <f>VLOOKUP(C272,'B2B（ol)'!A:P,16,0)</f>
        <v>#N/A</v>
      </c>
      <c r="L272" s="117">
        <f t="shared" si="58"/>
        <v>0</v>
      </c>
      <c r="M272" s="114" t="e">
        <f>VLOOKUP(C272,'B2B（ol)'!A:K,11,0)</f>
        <v>#N/A</v>
      </c>
      <c r="N272" s="114" t="e">
        <f>VLOOKUP(B272,payments!E:AG,29,0)</f>
        <v>#N/A</v>
      </c>
      <c r="O272" s="114"/>
      <c r="P272" s="114"/>
      <c r="Q272" s="61" t="e">
        <f>VLOOKUP(R272,映射表!A:G,7,0)</f>
        <v>#N/A</v>
      </c>
      <c r="R272" s="122"/>
      <c r="S272" s="122"/>
      <c r="T272" s="122"/>
      <c r="U272" s="122"/>
      <c r="V272" s="122"/>
      <c r="W272" s="122"/>
      <c r="X272" s="122"/>
      <c r="Y272" s="61">
        <f t="shared" si="59"/>
        <v>0</v>
      </c>
    </row>
    <row r="273" spans="1:25" s="61" customFormat="1">
      <c r="A273" s="61" t="e">
        <f t="shared" si="50"/>
        <v>#N/A</v>
      </c>
      <c r="B273" s="121">
        <f t="shared" si="51"/>
        <v>0</v>
      </c>
      <c r="C273" s="117" t="e">
        <f>VLOOKUP(B273,映射表!A:C,3,0)</f>
        <v>#N/A</v>
      </c>
      <c r="D273" s="121">
        <f t="shared" si="52"/>
        <v>0</v>
      </c>
      <c r="E273" s="100">
        <f t="shared" si="53"/>
        <v>0</v>
      </c>
      <c r="F273" s="121">
        <f t="shared" si="54"/>
        <v>0</v>
      </c>
      <c r="G273" s="121">
        <f t="shared" si="55"/>
        <v>0</v>
      </c>
      <c r="H273" s="99" t="e">
        <f>VLOOKUP(C273,'B2B（ol)'!A:J,10,0)*D273</f>
        <v>#N/A</v>
      </c>
      <c r="I273" s="101">
        <f t="shared" si="56"/>
        <v>0</v>
      </c>
      <c r="J273" s="121">
        <f t="shared" si="57"/>
        <v>0</v>
      </c>
      <c r="K273" s="121" t="e">
        <f>VLOOKUP(C273,'B2B（ol)'!A:P,16,0)</f>
        <v>#N/A</v>
      </c>
      <c r="L273" s="117">
        <f t="shared" si="58"/>
        <v>0</v>
      </c>
      <c r="M273" s="114" t="e">
        <f>VLOOKUP(C273,'B2B（ol)'!A:K,11,0)</f>
        <v>#N/A</v>
      </c>
      <c r="N273" s="114" t="e">
        <f>VLOOKUP(B273,payments!E:AG,29,0)</f>
        <v>#N/A</v>
      </c>
      <c r="O273" s="114"/>
      <c r="P273" s="114"/>
      <c r="Q273" s="61" t="e">
        <f>VLOOKUP(R273,映射表!A:G,7,0)</f>
        <v>#N/A</v>
      </c>
      <c r="R273" s="122"/>
      <c r="S273" s="122"/>
      <c r="T273" s="122"/>
      <c r="U273" s="122"/>
      <c r="V273" s="122"/>
      <c r="W273" s="122"/>
      <c r="X273" s="122"/>
      <c r="Y273" s="61">
        <f t="shared" si="59"/>
        <v>0</v>
      </c>
    </row>
    <row r="274" spans="1:25" s="61" customFormat="1">
      <c r="A274" s="61" t="e">
        <f t="shared" si="50"/>
        <v>#N/A</v>
      </c>
      <c r="B274" s="121">
        <f t="shared" si="51"/>
        <v>0</v>
      </c>
      <c r="C274" s="117" t="e">
        <f>VLOOKUP(B274,映射表!A:C,3,0)</f>
        <v>#N/A</v>
      </c>
      <c r="D274" s="121">
        <f t="shared" si="52"/>
        <v>0</v>
      </c>
      <c r="E274" s="100">
        <f t="shared" si="53"/>
        <v>0</v>
      </c>
      <c r="F274" s="121">
        <f t="shared" si="54"/>
        <v>0</v>
      </c>
      <c r="G274" s="121">
        <f t="shared" si="55"/>
        <v>0</v>
      </c>
      <c r="H274" s="99" t="e">
        <f>VLOOKUP(C274,'B2B（ol)'!A:J,10,0)*D274</f>
        <v>#N/A</v>
      </c>
      <c r="I274" s="101">
        <f t="shared" si="56"/>
        <v>0</v>
      </c>
      <c r="J274" s="121">
        <f t="shared" si="57"/>
        <v>0</v>
      </c>
      <c r="K274" s="121" t="e">
        <f>VLOOKUP(C274,'B2B（ol)'!A:P,16,0)</f>
        <v>#N/A</v>
      </c>
      <c r="L274" s="117">
        <f t="shared" si="58"/>
        <v>0</v>
      </c>
      <c r="M274" s="114" t="e">
        <f>VLOOKUP(C274,'B2B（ol)'!A:K,11,0)</f>
        <v>#N/A</v>
      </c>
      <c r="N274" s="114" t="e">
        <f>VLOOKUP(B274,payments!E:AG,29,0)</f>
        <v>#N/A</v>
      </c>
      <c r="O274" s="114"/>
      <c r="P274" s="114"/>
      <c r="Q274" s="61" t="e">
        <f>VLOOKUP(R274,映射表!A:G,7,0)</f>
        <v>#N/A</v>
      </c>
      <c r="R274" s="122"/>
      <c r="S274" s="122"/>
      <c r="T274" s="122"/>
      <c r="U274" s="122"/>
      <c r="V274" s="122"/>
      <c r="W274" s="122"/>
      <c r="X274" s="122"/>
      <c r="Y274" s="61">
        <f t="shared" si="59"/>
        <v>0</v>
      </c>
    </row>
    <row r="275" spans="1:25" s="61" customFormat="1">
      <c r="A275" s="61" t="e">
        <f t="shared" si="50"/>
        <v>#N/A</v>
      </c>
      <c r="B275" s="121">
        <f t="shared" si="51"/>
        <v>0</v>
      </c>
      <c r="C275" s="117" t="e">
        <f>VLOOKUP(B275,映射表!A:C,3,0)</f>
        <v>#N/A</v>
      </c>
      <c r="D275" s="121">
        <f t="shared" si="52"/>
        <v>0</v>
      </c>
      <c r="E275" s="100">
        <f t="shared" si="53"/>
        <v>0</v>
      </c>
      <c r="F275" s="121">
        <f t="shared" si="54"/>
        <v>0</v>
      </c>
      <c r="G275" s="121">
        <f t="shared" si="55"/>
        <v>0</v>
      </c>
      <c r="H275" s="99" t="e">
        <f>VLOOKUP(C275,'B2B（ol)'!A:J,10,0)*D275</f>
        <v>#N/A</v>
      </c>
      <c r="I275" s="101">
        <f t="shared" si="56"/>
        <v>0</v>
      </c>
      <c r="J275" s="121">
        <f t="shared" si="57"/>
        <v>0</v>
      </c>
      <c r="K275" s="121" t="e">
        <f>VLOOKUP(C275,'B2B（ol)'!A:P,16,0)</f>
        <v>#N/A</v>
      </c>
      <c r="L275" s="117">
        <f t="shared" si="58"/>
        <v>0</v>
      </c>
      <c r="M275" s="114" t="e">
        <f>VLOOKUP(C275,'B2B（ol)'!A:K,11,0)</f>
        <v>#N/A</v>
      </c>
      <c r="N275" s="114" t="e">
        <f>VLOOKUP(B275,payments!E:AG,29,0)</f>
        <v>#N/A</v>
      </c>
      <c r="O275" s="114"/>
      <c r="P275" s="114"/>
      <c r="Q275" s="61" t="e">
        <f>VLOOKUP(R275,映射表!A:G,7,0)</f>
        <v>#N/A</v>
      </c>
      <c r="R275" s="122"/>
      <c r="S275" s="122"/>
      <c r="T275" s="122"/>
      <c r="U275" s="122"/>
      <c r="V275" s="122"/>
      <c r="W275" s="122"/>
      <c r="X275" s="122"/>
      <c r="Y275" s="61">
        <f t="shared" si="59"/>
        <v>0</v>
      </c>
    </row>
    <row r="276" spans="1:25" s="61" customFormat="1">
      <c r="A276" s="61" t="e">
        <f t="shared" si="50"/>
        <v>#N/A</v>
      </c>
      <c r="B276" s="121">
        <f t="shared" si="51"/>
        <v>0</v>
      </c>
      <c r="C276" s="117" t="e">
        <f>VLOOKUP(B276,映射表!A:C,3,0)</f>
        <v>#N/A</v>
      </c>
      <c r="D276" s="121">
        <f t="shared" si="52"/>
        <v>0</v>
      </c>
      <c r="E276" s="100">
        <f t="shared" si="53"/>
        <v>0</v>
      </c>
      <c r="F276" s="121">
        <f t="shared" si="54"/>
        <v>0</v>
      </c>
      <c r="G276" s="121">
        <f t="shared" si="55"/>
        <v>0</v>
      </c>
      <c r="H276" s="99" t="e">
        <f>VLOOKUP(C276,'B2B（ol)'!A:J,10,0)*D276</f>
        <v>#N/A</v>
      </c>
      <c r="I276" s="101">
        <f t="shared" si="56"/>
        <v>0</v>
      </c>
      <c r="J276" s="121">
        <f t="shared" si="57"/>
        <v>0</v>
      </c>
      <c r="K276" s="121" t="e">
        <f>VLOOKUP(C276,'B2B（ol)'!A:P,16,0)</f>
        <v>#N/A</v>
      </c>
      <c r="L276" s="117">
        <f t="shared" si="58"/>
        <v>0</v>
      </c>
      <c r="M276" s="114" t="e">
        <f>VLOOKUP(C276,'B2B（ol)'!A:K,11,0)</f>
        <v>#N/A</v>
      </c>
      <c r="N276" s="114" t="e">
        <f>VLOOKUP(B276,payments!E:AG,29,0)</f>
        <v>#N/A</v>
      </c>
      <c r="O276" s="114"/>
      <c r="P276" s="114"/>
      <c r="Q276" s="61" t="e">
        <f>VLOOKUP(R276,映射表!A:G,7,0)</f>
        <v>#N/A</v>
      </c>
      <c r="R276" s="122"/>
      <c r="S276" s="122"/>
      <c r="T276" s="122"/>
      <c r="U276" s="122"/>
      <c r="V276" s="122"/>
      <c r="W276" s="122"/>
      <c r="X276" s="122"/>
      <c r="Y276" s="61">
        <f t="shared" si="59"/>
        <v>0</v>
      </c>
    </row>
    <row r="277" spans="1:25" s="61" customFormat="1">
      <c r="A277" s="61" t="e">
        <f t="shared" si="50"/>
        <v>#N/A</v>
      </c>
      <c r="B277" s="121">
        <f t="shared" si="51"/>
        <v>0</v>
      </c>
      <c r="C277" s="117" t="e">
        <f>VLOOKUP(B277,映射表!A:C,3,0)</f>
        <v>#N/A</v>
      </c>
      <c r="D277" s="121">
        <f t="shared" si="52"/>
        <v>0</v>
      </c>
      <c r="E277" s="100">
        <f t="shared" si="53"/>
        <v>0</v>
      </c>
      <c r="F277" s="121">
        <f t="shared" si="54"/>
        <v>0</v>
      </c>
      <c r="G277" s="121">
        <f t="shared" si="55"/>
        <v>0</v>
      </c>
      <c r="H277" s="99" t="e">
        <f>VLOOKUP(C277,'B2B（ol)'!A:J,10,0)*D277</f>
        <v>#N/A</v>
      </c>
      <c r="I277" s="101">
        <f t="shared" si="56"/>
        <v>0</v>
      </c>
      <c r="J277" s="121">
        <f t="shared" si="57"/>
        <v>0</v>
      </c>
      <c r="K277" s="121" t="e">
        <f>VLOOKUP(C277,'B2B（ol)'!A:P,16,0)</f>
        <v>#N/A</v>
      </c>
      <c r="L277" s="117">
        <f t="shared" si="58"/>
        <v>0</v>
      </c>
      <c r="M277" s="114" t="e">
        <f>VLOOKUP(C277,'B2B（ol)'!A:K,11,0)</f>
        <v>#N/A</v>
      </c>
      <c r="N277" s="114" t="e">
        <f>VLOOKUP(B277,payments!E:AG,29,0)</f>
        <v>#N/A</v>
      </c>
      <c r="O277" s="114"/>
      <c r="P277" s="114"/>
      <c r="Q277" s="61" t="e">
        <f>VLOOKUP(R277,映射表!A:G,7,0)</f>
        <v>#N/A</v>
      </c>
      <c r="R277" s="122"/>
      <c r="S277" s="122"/>
      <c r="T277" s="122"/>
      <c r="U277" s="122"/>
      <c r="V277" s="122"/>
      <c r="W277" s="122"/>
      <c r="X277" s="122"/>
      <c r="Y277" s="61">
        <f t="shared" si="59"/>
        <v>0</v>
      </c>
    </row>
    <row r="278" spans="1:25" s="61" customFormat="1">
      <c r="A278" s="61" t="e">
        <f t="shared" si="50"/>
        <v>#N/A</v>
      </c>
      <c r="B278" s="121">
        <f t="shared" si="51"/>
        <v>0</v>
      </c>
      <c r="C278" s="117" t="e">
        <f>VLOOKUP(B278,映射表!A:C,3,0)</f>
        <v>#N/A</v>
      </c>
      <c r="D278" s="121">
        <f t="shared" si="52"/>
        <v>0</v>
      </c>
      <c r="E278" s="100">
        <f t="shared" si="53"/>
        <v>0</v>
      </c>
      <c r="F278" s="121">
        <f t="shared" si="54"/>
        <v>0</v>
      </c>
      <c r="G278" s="121">
        <f t="shared" si="55"/>
        <v>0</v>
      </c>
      <c r="H278" s="99" t="e">
        <f>VLOOKUP(C278,'B2B（ol)'!A:J,10,0)*D278</f>
        <v>#N/A</v>
      </c>
      <c r="I278" s="101">
        <f t="shared" si="56"/>
        <v>0</v>
      </c>
      <c r="J278" s="121">
        <f t="shared" si="57"/>
        <v>0</v>
      </c>
      <c r="K278" s="121" t="e">
        <f>VLOOKUP(C278,'B2B（ol)'!A:P,16,0)</f>
        <v>#N/A</v>
      </c>
      <c r="L278" s="117">
        <f t="shared" si="58"/>
        <v>0</v>
      </c>
      <c r="M278" s="114" t="e">
        <f>VLOOKUP(C278,'B2B（ol)'!A:K,11,0)</f>
        <v>#N/A</v>
      </c>
      <c r="N278" s="114" t="e">
        <f>VLOOKUP(B278,payments!E:AG,29,0)</f>
        <v>#N/A</v>
      </c>
      <c r="O278" s="114"/>
      <c r="P278" s="114"/>
      <c r="Q278" s="61" t="e">
        <f>VLOOKUP(R278,映射表!A:G,7,0)</f>
        <v>#N/A</v>
      </c>
      <c r="R278" s="122"/>
      <c r="S278" s="122"/>
      <c r="T278" s="122"/>
      <c r="U278" s="122"/>
      <c r="V278" s="122"/>
      <c r="W278" s="122"/>
      <c r="X278" s="122"/>
      <c r="Y278" s="61">
        <f t="shared" si="59"/>
        <v>0</v>
      </c>
    </row>
    <row r="279" spans="1:25" s="61" customFormat="1">
      <c r="A279" s="61" t="e">
        <f t="shared" si="50"/>
        <v>#N/A</v>
      </c>
      <c r="B279" s="121">
        <f t="shared" si="51"/>
        <v>0</v>
      </c>
      <c r="C279" s="117" t="e">
        <f>VLOOKUP(B279,映射表!A:C,3,0)</f>
        <v>#N/A</v>
      </c>
      <c r="D279" s="121">
        <f t="shared" si="52"/>
        <v>0</v>
      </c>
      <c r="E279" s="100">
        <f t="shared" si="53"/>
        <v>0</v>
      </c>
      <c r="F279" s="121">
        <f t="shared" si="54"/>
        <v>0</v>
      </c>
      <c r="G279" s="121">
        <f t="shared" si="55"/>
        <v>0</v>
      </c>
      <c r="H279" s="99" t="e">
        <f>VLOOKUP(C279,'B2B（ol)'!A:J,10,0)*D279</f>
        <v>#N/A</v>
      </c>
      <c r="I279" s="101">
        <f t="shared" si="56"/>
        <v>0</v>
      </c>
      <c r="J279" s="121">
        <f t="shared" si="57"/>
        <v>0</v>
      </c>
      <c r="K279" s="121" t="e">
        <f>VLOOKUP(C279,'B2B（ol)'!A:P,16,0)</f>
        <v>#N/A</v>
      </c>
      <c r="L279" s="117">
        <f t="shared" si="58"/>
        <v>0</v>
      </c>
      <c r="M279" s="114" t="e">
        <f>VLOOKUP(C279,'B2B（ol)'!A:K,11,0)</f>
        <v>#N/A</v>
      </c>
      <c r="N279" s="114" t="e">
        <f>VLOOKUP(B279,payments!E:AG,29,0)</f>
        <v>#N/A</v>
      </c>
      <c r="O279" s="114"/>
      <c r="P279" s="114"/>
      <c r="Q279" s="61" t="e">
        <f>VLOOKUP(R279,映射表!A:G,7,0)</f>
        <v>#N/A</v>
      </c>
      <c r="R279" s="122"/>
      <c r="S279" s="122"/>
      <c r="T279" s="122"/>
      <c r="U279" s="122"/>
      <c r="V279" s="122"/>
      <c r="W279" s="122"/>
      <c r="X279" s="122"/>
      <c r="Y279" s="61">
        <f t="shared" si="59"/>
        <v>0</v>
      </c>
    </row>
    <row r="280" spans="1:25" s="61" customFormat="1">
      <c r="A280" s="61" t="e">
        <f t="shared" si="50"/>
        <v>#N/A</v>
      </c>
      <c r="B280" s="121">
        <f t="shared" si="51"/>
        <v>0</v>
      </c>
      <c r="C280" s="117" t="e">
        <f>VLOOKUP(B280,映射表!A:C,3,0)</f>
        <v>#N/A</v>
      </c>
      <c r="D280" s="121">
        <f t="shared" si="52"/>
        <v>0</v>
      </c>
      <c r="E280" s="100">
        <f t="shared" si="53"/>
        <v>0</v>
      </c>
      <c r="F280" s="121">
        <f t="shared" si="54"/>
        <v>0</v>
      </c>
      <c r="G280" s="121">
        <f t="shared" si="55"/>
        <v>0</v>
      </c>
      <c r="H280" s="99" t="e">
        <f>VLOOKUP(C280,'B2B（ol)'!A:J,10,0)*D280</f>
        <v>#N/A</v>
      </c>
      <c r="I280" s="101">
        <f t="shared" si="56"/>
        <v>0</v>
      </c>
      <c r="J280" s="121">
        <f t="shared" si="57"/>
        <v>0</v>
      </c>
      <c r="K280" s="121" t="e">
        <f>VLOOKUP(C280,'B2B（ol)'!A:P,16,0)</f>
        <v>#N/A</v>
      </c>
      <c r="L280" s="117">
        <f t="shared" si="58"/>
        <v>0</v>
      </c>
      <c r="M280" s="114" t="e">
        <f>VLOOKUP(C280,'B2B（ol)'!A:K,11,0)</f>
        <v>#N/A</v>
      </c>
      <c r="N280" s="114" t="e">
        <f>VLOOKUP(B280,payments!E:AG,29,0)</f>
        <v>#N/A</v>
      </c>
      <c r="O280" s="114"/>
      <c r="P280" s="114"/>
      <c r="Q280" s="61" t="e">
        <f>VLOOKUP(R280,映射表!A:G,7,0)</f>
        <v>#N/A</v>
      </c>
      <c r="R280" s="122"/>
      <c r="S280" s="122"/>
      <c r="T280" s="122"/>
      <c r="U280" s="122"/>
      <c r="V280" s="122"/>
      <c r="W280" s="122"/>
      <c r="X280" s="122"/>
      <c r="Y280" s="61">
        <f t="shared" si="59"/>
        <v>0</v>
      </c>
    </row>
    <row r="281" spans="1:25" s="61" customFormat="1">
      <c r="A281" s="61" t="e">
        <f t="shared" si="50"/>
        <v>#N/A</v>
      </c>
      <c r="B281" s="121">
        <f t="shared" si="51"/>
        <v>0</v>
      </c>
      <c r="C281" s="117" t="e">
        <f>VLOOKUP(B281,映射表!A:C,3,0)</f>
        <v>#N/A</v>
      </c>
      <c r="D281" s="121">
        <f t="shared" si="52"/>
        <v>0</v>
      </c>
      <c r="E281" s="100">
        <f t="shared" si="53"/>
        <v>0</v>
      </c>
      <c r="F281" s="121">
        <f t="shared" si="54"/>
        <v>0</v>
      </c>
      <c r="G281" s="121">
        <f t="shared" si="55"/>
        <v>0</v>
      </c>
      <c r="H281" s="99" t="e">
        <f>VLOOKUP(C281,'B2B（ol)'!A:J,10,0)*D281</f>
        <v>#N/A</v>
      </c>
      <c r="I281" s="101">
        <f t="shared" si="56"/>
        <v>0</v>
      </c>
      <c r="J281" s="121">
        <f t="shared" si="57"/>
        <v>0</v>
      </c>
      <c r="K281" s="121" t="e">
        <f>VLOOKUP(C281,'B2B（ol)'!A:P,16,0)</f>
        <v>#N/A</v>
      </c>
      <c r="L281" s="117">
        <f t="shared" si="58"/>
        <v>0</v>
      </c>
      <c r="M281" s="114" t="e">
        <f>VLOOKUP(C281,'B2B（ol)'!A:K,11,0)</f>
        <v>#N/A</v>
      </c>
      <c r="N281" s="114" t="e">
        <f>VLOOKUP(B281,payments!E:AG,29,0)</f>
        <v>#N/A</v>
      </c>
      <c r="O281" s="114"/>
      <c r="P281" s="114"/>
      <c r="Q281" s="61" t="e">
        <f>VLOOKUP(R281,映射表!A:G,7,0)</f>
        <v>#N/A</v>
      </c>
      <c r="R281" s="122"/>
      <c r="S281" s="122"/>
      <c r="T281" s="122"/>
      <c r="U281" s="122"/>
      <c r="V281" s="122"/>
      <c r="W281" s="122"/>
      <c r="X281" s="122"/>
      <c r="Y281" s="61">
        <f t="shared" si="59"/>
        <v>0</v>
      </c>
    </row>
    <row r="282" spans="1:25" s="61" customFormat="1">
      <c r="A282" s="61" t="e">
        <f t="shared" si="50"/>
        <v>#N/A</v>
      </c>
      <c r="B282" s="121">
        <f t="shared" si="51"/>
        <v>0</v>
      </c>
      <c r="C282" s="117" t="e">
        <f>VLOOKUP(B282,映射表!A:C,3,0)</f>
        <v>#N/A</v>
      </c>
      <c r="D282" s="121">
        <f t="shared" si="52"/>
        <v>0</v>
      </c>
      <c r="E282" s="100">
        <f t="shared" si="53"/>
        <v>0</v>
      </c>
      <c r="F282" s="121">
        <f t="shared" si="54"/>
        <v>0</v>
      </c>
      <c r="G282" s="121">
        <f t="shared" si="55"/>
        <v>0</v>
      </c>
      <c r="H282" s="99" t="e">
        <f>VLOOKUP(C282,'B2B（ol)'!A:J,10,0)*D282</f>
        <v>#N/A</v>
      </c>
      <c r="I282" s="101">
        <f t="shared" si="56"/>
        <v>0</v>
      </c>
      <c r="J282" s="121">
        <f t="shared" si="57"/>
        <v>0</v>
      </c>
      <c r="K282" s="121" t="e">
        <f>VLOOKUP(C282,'B2B（ol)'!A:P,16,0)</f>
        <v>#N/A</v>
      </c>
      <c r="L282" s="117">
        <f t="shared" si="58"/>
        <v>0</v>
      </c>
      <c r="M282" s="114" t="e">
        <f>VLOOKUP(C282,'B2B（ol)'!A:K,11,0)</f>
        <v>#N/A</v>
      </c>
      <c r="N282" s="114" t="e">
        <f>VLOOKUP(B282,payments!E:AG,29,0)</f>
        <v>#N/A</v>
      </c>
      <c r="O282" s="114"/>
      <c r="P282" s="114"/>
      <c r="Q282" s="61" t="e">
        <f>VLOOKUP(R282,映射表!A:G,7,0)</f>
        <v>#N/A</v>
      </c>
      <c r="R282" s="122"/>
      <c r="S282" s="122"/>
      <c r="T282" s="122"/>
      <c r="U282" s="122"/>
      <c r="V282" s="122"/>
      <c r="W282" s="122"/>
      <c r="X282" s="122"/>
      <c r="Y282" s="61">
        <f t="shared" si="59"/>
        <v>0</v>
      </c>
    </row>
    <row r="283" spans="1:25" s="61" customFormat="1">
      <c r="A283" s="61" t="e">
        <f t="shared" si="50"/>
        <v>#N/A</v>
      </c>
      <c r="B283" s="121">
        <f t="shared" si="51"/>
        <v>0</v>
      </c>
      <c r="C283" s="117" t="e">
        <f>VLOOKUP(B283,映射表!A:C,3,0)</f>
        <v>#N/A</v>
      </c>
      <c r="D283" s="121">
        <f t="shared" si="52"/>
        <v>0</v>
      </c>
      <c r="E283" s="100">
        <f t="shared" si="53"/>
        <v>0</v>
      </c>
      <c r="F283" s="121">
        <f t="shared" si="54"/>
        <v>0</v>
      </c>
      <c r="G283" s="121">
        <f t="shared" si="55"/>
        <v>0</v>
      </c>
      <c r="H283" s="99" t="e">
        <f>VLOOKUP(C283,'B2B（ol)'!A:J,10,0)*D283</f>
        <v>#N/A</v>
      </c>
      <c r="I283" s="101">
        <f t="shared" si="56"/>
        <v>0</v>
      </c>
      <c r="J283" s="121">
        <f t="shared" si="57"/>
        <v>0</v>
      </c>
      <c r="K283" s="121" t="e">
        <f>VLOOKUP(C283,'B2B（ol)'!A:P,16,0)</f>
        <v>#N/A</v>
      </c>
      <c r="L283" s="117">
        <f t="shared" si="58"/>
        <v>0</v>
      </c>
      <c r="M283" s="114" t="e">
        <f>VLOOKUP(C283,'B2B（ol)'!A:K,11,0)</f>
        <v>#N/A</v>
      </c>
      <c r="N283" s="114" t="e">
        <f>VLOOKUP(B283,payments!E:AG,29,0)</f>
        <v>#N/A</v>
      </c>
      <c r="O283" s="114"/>
      <c r="P283" s="114"/>
      <c r="Q283" s="61" t="e">
        <f>VLOOKUP(R283,映射表!A:G,7,0)</f>
        <v>#N/A</v>
      </c>
      <c r="R283" s="122"/>
      <c r="S283" s="122"/>
      <c r="T283" s="122"/>
      <c r="U283" s="122"/>
      <c r="V283" s="122"/>
      <c r="W283" s="122"/>
      <c r="X283" s="122"/>
      <c r="Y283" s="61">
        <f t="shared" si="59"/>
        <v>0</v>
      </c>
    </row>
    <row r="284" spans="1:25" s="61" customFormat="1">
      <c r="A284" s="61" t="e">
        <f t="shared" si="50"/>
        <v>#N/A</v>
      </c>
      <c r="B284" s="121">
        <f t="shared" si="51"/>
        <v>0</v>
      </c>
      <c r="C284" s="117" t="e">
        <f>VLOOKUP(B284,映射表!A:C,3,0)</f>
        <v>#N/A</v>
      </c>
      <c r="D284" s="121">
        <f t="shared" si="52"/>
        <v>0</v>
      </c>
      <c r="E284" s="100">
        <f t="shared" si="53"/>
        <v>0</v>
      </c>
      <c r="F284" s="121">
        <f t="shared" si="54"/>
        <v>0</v>
      </c>
      <c r="G284" s="121">
        <f t="shared" si="55"/>
        <v>0</v>
      </c>
      <c r="H284" s="99" t="e">
        <f>VLOOKUP(C284,'B2B（ol)'!A:J,10,0)*D284</f>
        <v>#N/A</v>
      </c>
      <c r="I284" s="101">
        <f t="shared" si="56"/>
        <v>0</v>
      </c>
      <c r="J284" s="121">
        <f t="shared" si="57"/>
        <v>0</v>
      </c>
      <c r="K284" s="121" t="e">
        <f>VLOOKUP(C284,'B2B（ol)'!A:P,16,0)</f>
        <v>#N/A</v>
      </c>
      <c r="L284" s="117">
        <f t="shared" si="58"/>
        <v>0</v>
      </c>
      <c r="M284" s="114" t="e">
        <f>VLOOKUP(C284,'B2B（ol)'!A:K,11,0)</f>
        <v>#N/A</v>
      </c>
      <c r="N284" s="114" t="e">
        <f>VLOOKUP(B284,payments!E:AG,29,0)</f>
        <v>#N/A</v>
      </c>
      <c r="O284" s="114"/>
      <c r="P284" s="114"/>
      <c r="Q284" s="61" t="e">
        <f>VLOOKUP(R284,映射表!A:G,7,0)</f>
        <v>#N/A</v>
      </c>
      <c r="R284" s="122"/>
      <c r="S284" s="122"/>
      <c r="T284" s="122"/>
      <c r="U284" s="122"/>
      <c r="V284" s="122"/>
      <c r="W284" s="122"/>
      <c r="X284" s="122"/>
      <c r="Y284" s="61">
        <f t="shared" si="59"/>
        <v>0</v>
      </c>
    </row>
    <row r="285" spans="1:25" s="61" customFormat="1">
      <c r="A285" s="61" t="e">
        <f t="shared" si="50"/>
        <v>#N/A</v>
      </c>
      <c r="B285" s="121">
        <f t="shared" si="51"/>
        <v>0</v>
      </c>
      <c r="C285" s="117" t="e">
        <f>VLOOKUP(B285,映射表!A:C,3,0)</f>
        <v>#N/A</v>
      </c>
      <c r="D285" s="121">
        <f t="shared" si="52"/>
        <v>0</v>
      </c>
      <c r="E285" s="100">
        <f t="shared" si="53"/>
        <v>0</v>
      </c>
      <c r="F285" s="121">
        <f t="shared" si="54"/>
        <v>0</v>
      </c>
      <c r="G285" s="121">
        <f t="shared" si="55"/>
        <v>0</v>
      </c>
      <c r="H285" s="99" t="e">
        <f>VLOOKUP(C285,'B2B（ol)'!A:J,10,0)*D285</f>
        <v>#N/A</v>
      </c>
      <c r="I285" s="101">
        <f t="shared" si="56"/>
        <v>0</v>
      </c>
      <c r="J285" s="121">
        <f t="shared" si="57"/>
        <v>0</v>
      </c>
      <c r="K285" s="121" t="e">
        <f>VLOOKUP(C285,'B2B（ol)'!A:P,16,0)</f>
        <v>#N/A</v>
      </c>
      <c r="L285" s="117">
        <f t="shared" si="58"/>
        <v>0</v>
      </c>
      <c r="M285" s="114" t="e">
        <f>VLOOKUP(C285,'B2B（ol)'!A:K,11,0)</f>
        <v>#N/A</v>
      </c>
      <c r="N285" s="114" t="e">
        <f>VLOOKUP(B285,payments!E:AG,29,0)</f>
        <v>#N/A</v>
      </c>
      <c r="O285" s="114"/>
      <c r="P285" s="114"/>
      <c r="Q285" s="61" t="e">
        <f>VLOOKUP(R285,映射表!A:G,7,0)</f>
        <v>#N/A</v>
      </c>
      <c r="R285" s="122"/>
      <c r="S285" s="122"/>
      <c r="T285" s="122"/>
      <c r="U285" s="122"/>
      <c r="V285" s="122"/>
      <c r="W285" s="122"/>
      <c r="X285" s="122"/>
      <c r="Y285" s="61">
        <f t="shared" si="59"/>
        <v>0</v>
      </c>
    </row>
    <row r="286" spans="1:25" s="61" customFormat="1">
      <c r="A286" s="61" t="e">
        <f t="shared" si="50"/>
        <v>#N/A</v>
      </c>
      <c r="B286" s="121">
        <f t="shared" si="51"/>
        <v>0</v>
      </c>
      <c r="C286" s="117" t="e">
        <f>VLOOKUP(B286,映射表!A:C,3,0)</f>
        <v>#N/A</v>
      </c>
      <c r="D286" s="121">
        <f t="shared" si="52"/>
        <v>0</v>
      </c>
      <c r="E286" s="100">
        <f t="shared" si="53"/>
        <v>0</v>
      </c>
      <c r="F286" s="121">
        <f t="shared" si="54"/>
        <v>0</v>
      </c>
      <c r="G286" s="121">
        <f t="shared" si="55"/>
        <v>0</v>
      </c>
      <c r="H286" s="99" t="e">
        <f>VLOOKUP(C286,'B2B（ol)'!A:J,10,0)*D286</f>
        <v>#N/A</v>
      </c>
      <c r="I286" s="101">
        <f t="shared" si="56"/>
        <v>0</v>
      </c>
      <c r="J286" s="121">
        <f t="shared" si="57"/>
        <v>0</v>
      </c>
      <c r="K286" s="121" t="e">
        <f>VLOOKUP(C286,'B2B（ol)'!A:P,16,0)</f>
        <v>#N/A</v>
      </c>
      <c r="L286" s="117">
        <f t="shared" si="58"/>
        <v>0</v>
      </c>
      <c r="M286" s="114" t="e">
        <f>VLOOKUP(C286,'B2B（ol)'!A:K,11,0)</f>
        <v>#N/A</v>
      </c>
      <c r="N286" s="114" t="e">
        <f>VLOOKUP(B286,payments!E:AG,29,0)</f>
        <v>#N/A</v>
      </c>
      <c r="O286" s="114"/>
      <c r="P286" s="114"/>
      <c r="Q286" s="61" t="e">
        <f>VLOOKUP(R286,映射表!A:G,7,0)</f>
        <v>#N/A</v>
      </c>
      <c r="R286" s="122"/>
      <c r="S286" s="122"/>
      <c r="T286" s="122"/>
      <c r="U286" s="122"/>
      <c r="V286" s="122"/>
      <c r="W286" s="122"/>
      <c r="X286" s="122"/>
      <c r="Y286" s="61">
        <f t="shared" si="59"/>
        <v>0</v>
      </c>
    </row>
    <row r="287" spans="1:25" s="61" customFormat="1">
      <c r="A287" s="61" t="e">
        <f t="shared" si="50"/>
        <v>#N/A</v>
      </c>
      <c r="B287" s="121">
        <f t="shared" si="51"/>
        <v>0</v>
      </c>
      <c r="C287" s="117" t="e">
        <f>VLOOKUP(B287,映射表!A:C,3,0)</f>
        <v>#N/A</v>
      </c>
      <c r="D287" s="121">
        <f t="shared" si="52"/>
        <v>0</v>
      </c>
      <c r="E287" s="100">
        <f t="shared" si="53"/>
        <v>0</v>
      </c>
      <c r="F287" s="121">
        <f t="shared" si="54"/>
        <v>0</v>
      </c>
      <c r="G287" s="121">
        <f t="shared" si="55"/>
        <v>0</v>
      </c>
      <c r="H287" s="99" t="e">
        <f>VLOOKUP(C287,'B2B（ol)'!A:J,10,0)*D287</f>
        <v>#N/A</v>
      </c>
      <c r="I287" s="101">
        <f t="shared" si="56"/>
        <v>0</v>
      </c>
      <c r="J287" s="121">
        <f t="shared" si="57"/>
        <v>0</v>
      </c>
      <c r="K287" s="121" t="e">
        <f>VLOOKUP(C287,'B2B（ol)'!A:P,16,0)</f>
        <v>#N/A</v>
      </c>
      <c r="L287" s="117">
        <f t="shared" si="58"/>
        <v>0</v>
      </c>
      <c r="M287" s="114" t="e">
        <f>VLOOKUP(C287,'B2B（ol)'!A:K,11,0)</f>
        <v>#N/A</v>
      </c>
      <c r="N287" s="114" t="e">
        <f>VLOOKUP(B287,payments!E:AG,29,0)</f>
        <v>#N/A</v>
      </c>
      <c r="O287" s="114"/>
      <c r="P287" s="114"/>
      <c r="Q287" s="61" t="e">
        <f>VLOOKUP(R287,映射表!A:G,7,0)</f>
        <v>#N/A</v>
      </c>
      <c r="R287" s="122"/>
      <c r="S287" s="122"/>
      <c r="T287" s="122"/>
      <c r="U287" s="122"/>
      <c r="V287" s="122"/>
      <c r="W287" s="122"/>
      <c r="X287" s="122"/>
      <c r="Y287" s="61">
        <f t="shared" si="59"/>
        <v>0</v>
      </c>
    </row>
    <row r="288" spans="1:25" s="61" customFormat="1">
      <c r="A288" s="61" t="e">
        <f t="shared" si="50"/>
        <v>#N/A</v>
      </c>
      <c r="B288" s="121">
        <f t="shared" si="51"/>
        <v>0</v>
      </c>
      <c r="C288" s="117" t="e">
        <f>VLOOKUP(B288,映射表!A:C,3,0)</f>
        <v>#N/A</v>
      </c>
      <c r="D288" s="121">
        <f t="shared" si="52"/>
        <v>0</v>
      </c>
      <c r="E288" s="100">
        <f t="shared" si="53"/>
        <v>0</v>
      </c>
      <c r="F288" s="121">
        <f t="shared" si="54"/>
        <v>0</v>
      </c>
      <c r="G288" s="121">
        <f t="shared" si="55"/>
        <v>0</v>
      </c>
      <c r="H288" s="99" t="e">
        <f>VLOOKUP(C288,'B2B（ol)'!A:J,10,0)*D288</f>
        <v>#N/A</v>
      </c>
      <c r="I288" s="101">
        <f t="shared" si="56"/>
        <v>0</v>
      </c>
      <c r="J288" s="121">
        <f t="shared" si="57"/>
        <v>0</v>
      </c>
      <c r="K288" s="121" t="e">
        <f>VLOOKUP(C288,'B2B（ol)'!A:P,16,0)</f>
        <v>#N/A</v>
      </c>
      <c r="L288" s="117">
        <f t="shared" si="58"/>
        <v>0</v>
      </c>
      <c r="M288" s="114" t="e">
        <f>VLOOKUP(C288,'B2B（ol)'!A:K,11,0)</f>
        <v>#N/A</v>
      </c>
      <c r="N288" s="114" t="e">
        <f>VLOOKUP(B288,payments!E:AG,29,0)</f>
        <v>#N/A</v>
      </c>
      <c r="O288" s="114"/>
      <c r="P288" s="114"/>
      <c r="Q288" s="61" t="e">
        <f>VLOOKUP(R288,映射表!A:G,7,0)</f>
        <v>#N/A</v>
      </c>
      <c r="R288" s="122"/>
      <c r="S288" s="122"/>
      <c r="T288" s="122"/>
      <c r="U288" s="122"/>
      <c r="V288" s="122"/>
      <c r="W288" s="122"/>
      <c r="X288" s="122"/>
      <c r="Y288" s="61">
        <f t="shared" si="59"/>
        <v>0</v>
      </c>
    </row>
    <row r="289" spans="1:25" s="61" customFormat="1">
      <c r="A289" s="61" t="e">
        <f t="shared" si="50"/>
        <v>#N/A</v>
      </c>
      <c r="B289" s="121">
        <f t="shared" si="51"/>
        <v>0</v>
      </c>
      <c r="C289" s="117" t="e">
        <f>VLOOKUP(B289,映射表!A:C,3,0)</f>
        <v>#N/A</v>
      </c>
      <c r="D289" s="121">
        <f t="shared" si="52"/>
        <v>0</v>
      </c>
      <c r="E289" s="100">
        <f t="shared" si="53"/>
        <v>0</v>
      </c>
      <c r="F289" s="121">
        <f t="shared" si="54"/>
        <v>0</v>
      </c>
      <c r="G289" s="121">
        <f t="shared" si="55"/>
        <v>0</v>
      </c>
      <c r="H289" s="99" t="e">
        <f>VLOOKUP(C289,'B2B（ol)'!A:J,10,0)*D289</f>
        <v>#N/A</v>
      </c>
      <c r="I289" s="101">
        <f t="shared" si="56"/>
        <v>0</v>
      </c>
      <c r="J289" s="121">
        <f t="shared" si="57"/>
        <v>0</v>
      </c>
      <c r="K289" s="121" t="e">
        <f>VLOOKUP(C289,'B2B（ol)'!A:P,16,0)</f>
        <v>#N/A</v>
      </c>
      <c r="L289" s="117">
        <f t="shared" si="58"/>
        <v>0</v>
      </c>
      <c r="M289" s="114" t="e">
        <f>VLOOKUP(C289,'B2B（ol)'!A:K,11,0)</f>
        <v>#N/A</v>
      </c>
      <c r="N289" s="114" t="e">
        <f>VLOOKUP(B289,payments!E:AG,29,0)</f>
        <v>#N/A</v>
      </c>
      <c r="O289" s="114"/>
      <c r="P289" s="114"/>
      <c r="Q289" s="61" t="e">
        <f>VLOOKUP(R289,映射表!A:G,7,0)</f>
        <v>#N/A</v>
      </c>
      <c r="R289" s="122"/>
      <c r="S289" s="122"/>
      <c r="T289" s="122"/>
      <c r="U289" s="122"/>
      <c r="V289" s="122"/>
      <c r="W289" s="122"/>
      <c r="X289" s="122"/>
      <c r="Y289" s="61">
        <f t="shared" si="59"/>
        <v>0</v>
      </c>
    </row>
    <row r="290" spans="1:25" s="61" customFormat="1">
      <c r="A290" s="61" t="e">
        <f t="shared" si="50"/>
        <v>#N/A</v>
      </c>
      <c r="B290" s="121">
        <f t="shared" si="51"/>
        <v>0</v>
      </c>
      <c r="C290" s="117" t="e">
        <f>VLOOKUP(B290,映射表!A:C,3,0)</f>
        <v>#N/A</v>
      </c>
      <c r="D290" s="121">
        <f t="shared" si="52"/>
        <v>0</v>
      </c>
      <c r="E290" s="100">
        <f t="shared" si="53"/>
        <v>0</v>
      </c>
      <c r="F290" s="121">
        <f t="shared" si="54"/>
        <v>0</v>
      </c>
      <c r="G290" s="121">
        <f t="shared" si="55"/>
        <v>0</v>
      </c>
      <c r="H290" s="99" t="e">
        <f>VLOOKUP(C290,'B2B（ol)'!A:J,10,0)*D290</f>
        <v>#N/A</v>
      </c>
      <c r="I290" s="101">
        <f t="shared" si="56"/>
        <v>0</v>
      </c>
      <c r="J290" s="121">
        <f t="shared" si="57"/>
        <v>0</v>
      </c>
      <c r="K290" s="121" t="e">
        <f>VLOOKUP(C290,'B2B（ol)'!A:P,16,0)</f>
        <v>#N/A</v>
      </c>
      <c r="L290" s="117">
        <f t="shared" si="58"/>
        <v>0</v>
      </c>
      <c r="M290" s="114" t="e">
        <f>VLOOKUP(C290,'B2B（ol)'!A:K,11,0)</f>
        <v>#N/A</v>
      </c>
      <c r="N290" s="114" t="e">
        <f>VLOOKUP(B290,payments!E:AG,29,0)</f>
        <v>#N/A</v>
      </c>
      <c r="O290" s="114"/>
      <c r="P290" s="114"/>
      <c r="Q290" s="61" t="e">
        <f>VLOOKUP(R290,映射表!A:G,7,0)</f>
        <v>#N/A</v>
      </c>
      <c r="R290" s="122"/>
      <c r="S290" s="122"/>
      <c r="T290" s="122"/>
      <c r="U290" s="122"/>
      <c r="V290" s="122"/>
      <c r="W290" s="122"/>
      <c r="X290" s="122"/>
      <c r="Y290" s="61">
        <f t="shared" si="59"/>
        <v>0</v>
      </c>
    </row>
    <row r="291" spans="1:25" s="61" customFormat="1">
      <c r="A291" s="61" t="e">
        <f t="shared" si="50"/>
        <v>#N/A</v>
      </c>
      <c r="B291" s="121">
        <f t="shared" si="51"/>
        <v>0</v>
      </c>
      <c r="C291" s="117" t="e">
        <f>VLOOKUP(B291,映射表!A:C,3,0)</f>
        <v>#N/A</v>
      </c>
      <c r="D291" s="121">
        <f t="shared" si="52"/>
        <v>0</v>
      </c>
      <c r="E291" s="100">
        <f t="shared" si="53"/>
        <v>0</v>
      </c>
      <c r="F291" s="121">
        <f t="shared" si="54"/>
        <v>0</v>
      </c>
      <c r="G291" s="121">
        <f t="shared" si="55"/>
        <v>0</v>
      </c>
      <c r="H291" s="99" t="e">
        <f>VLOOKUP(C291,'B2B（ol)'!A:J,10,0)*D291</f>
        <v>#N/A</v>
      </c>
      <c r="I291" s="101">
        <f t="shared" si="56"/>
        <v>0</v>
      </c>
      <c r="J291" s="121">
        <f t="shared" si="57"/>
        <v>0</v>
      </c>
      <c r="K291" s="121" t="e">
        <f>VLOOKUP(C291,'B2B（ol)'!A:P,16,0)</f>
        <v>#N/A</v>
      </c>
      <c r="L291" s="117">
        <f t="shared" si="58"/>
        <v>0</v>
      </c>
      <c r="M291" s="114" t="e">
        <f>VLOOKUP(C291,'B2B（ol)'!A:K,11,0)</f>
        <v>#N/A</v>
      </c>
      <c r="N291" s="114" t="e">
        <f>VLOOKUP(B291,payments!E:AG,29,0)</f>
        <v>#N/A</v>
      </c>
      <c r="O291" s="114"/>
      <c r="P291" s="114"/>
      <c r="Q291" s="61" t="e">
        <f>VLOOKUP(R291,映射表!A:G,7,0)</f>
        <v>#N/A</v>
      </c>
      <c r="R291" s="122"/>
      <c r="S291" s="122"/>
      <c r="T291" s="122"/>
      <c r="U291" s="122"/>
      <c r="V291" s="122"/>
      <c r="W291" s="122"/>
      <c r="X291" s="122"/>
      <c r="Y291" s="61">
        <f t="shared" si="59"/>
        <v>0</v>
      </c>
    </row>
    <row r="292" spans="1:25" s="61" customFormat="1">
      <c r="A292" s="61" t="e">
        <f t="shared" si="50"/>
        <v>#N/A</v>
      </c>
      <c r="B292" s="121">
        <f t="shared" si="51"/>
        <v>0</v>
      </c>
      <c r="C292" s="117" t="e">
        <f>VLOOKUP(B292,映射表!A:C,3,0)</f>
        <v>#N/A</v>
      </c>
      <c r="D292" s="121">
        <f t="shared" si="52"/>
        <v>0</v>
      </c>
      <c r="E292" s="100">
        <f t="shared" si="53"/>
        <v>0</v>
      </c>
      <c r="F292" s="121">
        <f t="shared" si="54"/>
        <v>0</v>
      </c>
      <c r="G292" s="121">
        <f t="shared" si="55"/>
        <v>0</v>
      </c>
      <c r="H292" s="99" t="e">
        <f>VLOOKUP(C292,'B2B（ol)'!A:J,10,0)*D292</f>
        <v>#N/A</v>
      </c>
      <c r="I292" s="101">
        <f t="shared" si="56"/>
        <v>0</v>
      </c>
      <c r="J292" s="121">
        <f t="shared" si="57"/>
        <v>0</v>
      </c>
      <c r="K292" s="121" t="e">
        <f>VLOOKUP(C292,'B2B（ol)'!A:P,16,0)</f>
        <v>#N/A</v>
      </c>
      <c r="L292" s="117">
        <f t="shared" si="58"/>
        <v>0</v>
      </c>
      <c r="M292" s="114" t="e">
        <f>VLOOKUP(C292,'B2B（ol)'!A:K,11,0)</f>
        <v>#N/A</v>
      </c>
      <c r="N292" s="114" t="e">
        <f>VLOOKUP(B292,payments!E:AG,29,0)</f>
        <v>#N/A</v>
      </c>
      <c r="O292" s="114"/>
      <c r="P292" s="114"/>
      <c r="Q292" s="61" t="e">
        <f>VLOOKUP(R292,映射表!A:G,7,0)</f>
        <v>#N/A</v>
      </c>
      <c r="R292" s="122"/>
      <c r="S292" s="122"/>
      <c r="T292" s="122"/>
      <c r="U292" s="122"/>
      <c r="V292" s="122"/>
      <c r="W292" s="122"/>
      <c r="X292" s="122"/>
      <c r="Y292" s="61">
        <f t="shared" si="59"/>
        <v>0</v>
      </c>
    </row>
    <row r="293" spans="1:25" s="61" customFormat="1">
      <c r="A293" s="61" t="e">
        <f t="shared" si="50"/>
        <v>#N/A</v>
      </c>
      <c r="B293" s="121">
        <f t="shared" si="51"/>
        <v>0</v>
      </c>
      <c r="C293" s="117" t="e">
        <f>VLOOKUP(B293,映射表!A:C,3,0)</f>
        <v>#N/A</v>
      </c>
      <c r="D293" s="121">
        <f t="shared" si="52"/>
        <v>0</v>
      </c>
      <c r="E293" s="100">
        <f t="shared" si="53"/>
        <v>0</v>
      </c>
      <c r="F293" s="121">
        <f t="shared" si="54"/>
        <v>0</v>
      </c>
      <c r="G293" s="121">
        <f t="shared" si="55"/>
        <v>0</v>
      </c>
      <c r="H293" s="99" t="e">
        <f>VLOOKUP(C293,'B2B（ol)'!A:J,10,0)*D293</f>
        <v>#N/A</v>
      </c>
      <c r="I293" s="101">
        <f t="shared" si="56"/>
        <v>0</v>
      </c>
      <c r="J293" s="121">
        <f t="shared" si="57"/>
        <v>0</v>
      </c>
      <c r="K293" s="121" t="e">
        <f>VLOOKUP(C293,'B2B（ol)'!A:P,16,0)</f>
        <v>#N/A</v>
      </c>
      <c r="L293" s="117">
        <f t="shared" si="58"/>
        <v>0</v>
      </c>
      <c r="M293" s="114" t="e">
        <f>VLOOKUP(C293,'B2B（ol)'!A:K,11,0)</f>
        <v>#N/A</v>
      </c>
      <c r="N293" s="114" t="e">
        <f>VLOOKUP(B293,payments!E:AG,29,0)</f>
        <v>#N/A</v>
      </c>
      <c r="O293" s="114"/>
      <c r="P293" s="114"/>
      <c r="Q293" s="61" t="e">
        <f>VLOOKUP(R293,映射表!A:G,7,0)</f>
        <v>#N/A</v>
      </c>
      <c r="R293" s="122"/>
      <c r="S293" s="122"/>
      <c r="T293" s="122"/>
      <c r="U293" s="122"/>
      <c r="V293" s="122"/>
      <c r="W293" s="122"/>
      <c r="X293" s="122"/>
      <c r="Y293" s="61">
        <f t="shared" si="59"/>
        <v>0</v>
      </c>
    </row>
    <row r="294" spans="1:25" s="61" customFormat="1">
      <c r="A294" s="61" t="e">
        <f t="shared" si="50"/>
        <v>#N/A</v>
      </c>
      <c r="B294" s="121">
        <f t="shared" si="51"/>
        <v>0</v>
      </c>
      <c r="C294" s="117" t="e">
        <f>VLOOKUP(B294,映射表!A:C,3,0)</f>
        <v>#N/A</v>
      </c>
      <c r="D294" s="121">
        <f t="shared" si="52"/>
        <v>0</v>
      </c>
      <c r="E294" s="100">
        <f t="shared" si="53"/>
        <v>0</v>
      </c>
      <c r="F294" s="121">
        <f t="shared" si="54"/>
        <v>0</v>
      </c>
      <c r="G294" s="121">
        <f t="shared" si="55"/>
        <v>0</v>
      </c>
      <c r="H294" s="99" t="e">
        <f>VLOOKUP(C294,'B2B（ol)'!A:J,10,0)*D294</f>
        <v>#N/A</v>
      </c>
      <c r="I294" s="101">
        <f t="shared" si="56"/>
        <v>0</v>
      </c>
      <c r="J294" s="121">
        <f t="shared" si="57"/>
        <v>0</v>
      </c>
      <c r="K294" s="121" t="e">
        <f>VLOOKUP(C294,'B2B（ol)'!A:P,16,0)</f>
        <v>#N/A</v>
      </c>
      <c r="L294" s="117">
        <f t="shared" si="58"/>
        <v>0</v>
      </c>
      <c r="M294" s="114" t="e">
        <f>VLOOKUP(C294,'B2B（ol)'!A:K,11,0)</f>
        <v>#N/A</v>
      </c>
      <c r="N294" s="114" t="e">
        <f>VLOOKUP(B294,payments!E:AG,29,0)</f>
        <v>#N/A</v>
      </c>
      <c r="O294" s="114"/>
      <c r="P294" s="114"/>
      <c r="Q294" s="61" t="e">
        <f>VLOOKUP(R294,映射表!A:G,7,0)</f>
        <v>#N/A</v>
      </c>
      <c r="R294" s="122"/>
      <c r="S294" s="122"/>
      <c r="T294" s="122"/>
      <c r="U294" s="122"/>
      <c r="V294" s="122"/>
      <c r="W294" s="122"/>
      <c r="X294" s="122"/>
      <c r="Y294" s="61">
        <f t="shared" si="59"/>
        <v>0</v>
      </c>
    </row>
    <row r="295" spans="1:25" s="61" customFormat="1">
      <c r="A295" s="61" t="e">
        <f t="shared" si="50"/>
        <v>#N/A</v>
      </c>
      <c r="B295" s="121">
        <f t="shared" si="51"/>
        <v>0</v>
      </c>
      <c r="C295" s="117" t="e">
        <f>VLOOKUP(B295,映射表!A:C,3,0)</f>
        <v>#N/A</v>
      </c>
      <c r="D295" s="121">
        <f t="shared" si="52"/>
        <v>0</v>
      </c>
      <c r="E295" s="100">
        <f t="shared" si="53"/>
        <v>0</v>
      </c>
      <c r="F295" s="121">
        <f t="shared" si="54"/>
        <v>0</v>
      </c>
      <c r="G295" s="121">
        <f t="shared" si="55"/>
        <v>0</v>
      </c>
      <c r="H295" s="99" t="e">
        <f>VLOOKUP(C295,'B2B（ol)'!A:J,10,0)*D295</f>
        <v>#N/A</v>
      </c>
      <c r="I295" s="101">
        <f t="shared" si="56"/>
        <v>0</v>
      </c>
      <c r="J295" s="121">
        <f t="shared" si="57"/>
        <v>0</v>
      </c>
      <c r="K295" s="121" t="e">
        <f>VLOOKUP(C295,'B2B（ol)'!A:P,16,0)</f>
        <v>#N/A</v>
      </c>
      <c r="L295" s="117">
        <f t="shared" si="58"/>
        <v>0</v>
      </c>
      <c r="M295" s="114" t="e">
        <f>VLOOKUP(C295,'B2B（ol)'!A:K,11,0)</f>
        <v>#N/A</v>
      </c>
      <c r="N295" s="114" t="e">
        <f>VLOOKUP(B295,payments!E:AG,29,0)</f>
        <v>#N/A</v>
      </c>
      <c r="O295" s="114"/>
      <c r="P295" s="114"/>
      <c r="Q295" s="61" t="e">
        <f>VLOOKUP(R295,映射表!A:G,7,0)</f>
        <v>#N/A</v>
      </c>
      <c r="R295" s="122"/>
      <c r="S295" s="122"/>
      <c r="T295" s="122"/>
      <c r="U295" s="122"/>
      <c r="V295" s="122"/>
      <c r="W295" s="122"/>
      <c r="X295" s="122"/>
      <c r="Y295" s="61">
        <f t="shared" si="59"/>
        <v>0</v>
      </c>
    </row>
    <row r="296" spans="1:25" s="61" customFormat="1">
      <c r="A296" s="61" t="e">
        <f t="shared" si="50"/>
        <v>#N/A</v>
      </c>
      <c r="B296" s="121">
        <f t="shared" si="51"/>
        <v>0</v>
      </c>
      <c r="C296" s="117" t="e">
        <f>VLOOKUP(B296,映射表!A:C,3,0)</f>
        <v>#N/A</v>
      </c>
      <c r="D296" s="121">
        <f t="shared" si="52"/>
        <v>0</v>
      </c>
      <c r="E296" s="100">
        <f t="shared" si="53"/>
        <v>0</v>
      </c>
      <c r="F296" s="121">
        <f t="shared" si="54"/>
        <v>0</v>
      </c>
      <c r="G296" s="121">
        <f t="shared" si="55"/>
        <v>0</v>
      </c>
      <c r="H296" s="99" t="e">
        <f>VLOOKUP(C296,'B2B（ol)'!A:J,10,0)*D296</f>
        <v>#N/A</v>
      </c>
      <c r="I296" s="101">
        <f t="shared" si="56"/>
        <v>0</v>
      </c>
      <c r="J296" s="121">
        <f t="shared" si="57"/>
        <v>0</v>
      </c>
      <c r="K296" s="121" t="e">
        <f>VLOOKUP(C296,'B2B（ol)'!A:P,16,0)</f>
        <v>#N/A</v>
      </c>
      <c r="L296" s="117">
        <f t="shared" si="58"/>
        <v>0</v>
      </c>
      <c r="M296" s="114" t="e">
        <f>VLOOKUP(C296,'B2B（ol)'!A:K,11,0)</f>
        <v>#N/A</v>
      </c>
      <c r="N296" s="114" t="e">
        <f>VLOOKUP(B296,payments!E:AG,29,0)</f>
        <v>#N/A</v>
      </c>
      <c r="O296" s="114"/>
      <c r="P296" s="114"/>
      <c r="Q296" s="61" t="e">
        <f>VLOOKUP(R296,映射表!A:G,7,0)</f>
        <v>#N/A</v>
      </c>
      <c r="R296" s="122"/>
      <c r="S296" s="122"/>
      <c r="T296" s="122"/>
      <c r="U296" s="122"/>
      <c r="V296" s="122"/>
      <c r="W296" s="122"/>
      <c r="X296" s="122"/>
      <c r="Y296" s="61">
        <f t="shared" si="59"/>
        <v>0</v>
      </c>
    </row>
    <row r="297" spans="1:25" s="61" customFormat="1">
      <c r="A297" s="61" t="e">
        <f t="shared" si="50"/>
        <v>#N/A</v>
      </c>
      <c r="B297" s="121">
        <f t="shared" si="51"/>
        <v>0</v>
      </c>
      <c r="C297" s="117" t="e">
        <f>VLOOKUP(B297,映射表!A:C,3,0)</f>
        <v>#N/A</v>
      </c>
      <c r="D297" s="121">
        <f t="shared" si="52"/>
        <v>0</v>
      </c>
      <c r="E297" s="100">
        <f t="shared" si="53"/>
        <v>0</v>
      </c>
      <c r="F297" s="121">
        <f t="shared" si="54"/>
        <v>0</v>
      </c>
      <c r="G297" s="121">
        <f t="shared" si="55"/>
        <v>0</v>
      </c>
      <c r="H297" s="99" t="e">
        <f>VLOOKUP(C297,'B2B（ol)'!A:J,10,0)*D297</f>
        <v>#N/A</v>
      </c>
      <c r="I297" s="101">
        <f t="shared" si="56"/>
        <v>0</v>
      </c>
      <c r="J297" s="121">
        <f t="shared" si="57"/>
        <v>0</v>
      </c>
      <c r="K297" s="121" t="e">
        <f>VLOOKUP(C297,'B2B（ol)'!A:P,16,0)</f>
        <v>#N/A</v>
      </c>
      <c r="L297" s="117">
        <f t="shared" si="58"/>
        <v>0</v>
      </c>
      <c r="M297" s="114" t="e">
        <f>VLOOKUP(C297,'B2B（ol)'!A:K,11,0)</f>
        <v>#N/A</v>
      </c>
      <c r="N297" s="114" t="e">
        <f>VLOOKUP(B297,payments!E:AG,29,0)</f>
        <v>#N/A</v>
      </c>
      <c r="O297" s="114"/>
      <c r="P297" s="114"/>
      <c r="Q297" s="61" t="e">
        <f>VLOOKUP(R297,映射表!A:G,7,0)</f>
        <v>#N/A</v>
      </c>
      <c r="R297" s="122"/>
      <c r="S297" s="122"/>
      <c r="T297" s="122"/>
      <c r="U297" s="122"/>
      <c r="V297" s="122"/>
      <c r="W297" s="122"/>
      <c r="X297" s="122"/>
      <c r="Y297" s="61">
        <f t="shared" si="59"/>
        <v>0</v>
      </c>
    </row>
    <row r="298" spans="1:25" s="61" customFormat="1">
      <c r="A298" s="61" t="e">
        <f t="shared" si="50"/>
        <v>#N/A</v>
      </c>
      <c r="B298" s="121">
        <f t="shared" si="51"/>
        <v>0</v>
      </c>
      <c r="C298" s="117" t="e">
        <f>VLOOKUP(B298,映射表!A:C,3,0)</f>
        <v>#N/A</v>
      </c>
      <c r="D298" s="121">
        <f t="shared" si="52"/>
        <v>0</v>
      </c>
      <c r="E298" s="100">
        <f t="shared" si="53"/>
        <v>0</v>
      </c>
      <c r="F298" s="121">
        <f t="shared" si="54"/>
        <v>0</v>
      </c>
      <c r="G298" s="121">
        <f t="shared" si="55"/>
        <v>0</v>
      </c>
      <c r="H298" s="99" t="e">
        <f>VLOOKUP(C298,'B2B（ol)'!A:J,10,0)*D298</f>
        <v>#N/A</v>
      </c>
      <c r="I298" s="101">
        <f t="shared" si="56"/>
        <v>0</v>
      </c>
      <c r="J298" s="121">
        <f t="shared" si="57"/>
        <v>0</v>
      </c>
      <c r="K298" s="121" t="e">
        <f>VLOOKUP(C298,'B2B（ol)'!A:P,16,0)</f>
        <v>#N/A</v>
      </c>
      <c r="L298" s="117">
        <f t="shared" si="58"/>
        <v>0</v>
      </c>
      <c r="M298" s="114" t="e">
        <f>VLOOKUP(C298,'B2B（ol)'!A:K,11,0)</f>
        <v>#N/A</v>
      </c>
      <c r="N298" s="114" t="e">
        <f>VLOOKUP(B298,payments!E:AG,29,0)</f>
        <v>#N/A</v>
      </c>
      <c r="O298" s="114"/>
      <c r="P298" s="114"/>
      <c r="Q298" s="61" t="e">
        <f>VLOOKUP(R298,映射表!A:G,7,0)</f>
        <v>#N/A</v>
      </c>
      <c r="R298" s="122"/>
      <c r="S298" s="122"/>
      <c r="T298" s="122"/>
      <c r="U298" s="122"/>
      <c r="V298" s="122"/>
      <c r="W298" s="122"/>
      <c r="X298" s="122"/>
      <c r="Y298" s="61">
        <f t="shared" si="59"/>
        <v>0</v>
      </c>
    </row>
    <row r="299" spans="1:25" s="61" customFormat="1">
      <c r="A299" s="61" t="e">
        <f t="shared" si="50"/>
        <v>#N/A</v>
      </c>
      <c r="B299" s="121">
        <f t="shared" si="51"/>
        <v>0</v>
      </c>
      <c r="C299" s="117" t="e">
        <f>VLOOKUP(B299,映射表!A:C,3,0)</f>
        <v>#N/A</v>
      </c>
      <c r="D299" s="121">
        <f t="shared" si="52"/>
        <v>0</v>
      </c>
      <c r="E299" s="100">
        <f t="shared" si="53"/>
        <v>0</v>
      </c>
      <c r="F299" s="121">
        <f t="shared" si="54"/>
        <v>0</v>
      </c>
      <c r="G299" s="121">
        <f t="shared" si="55"/>
        <v>0</v>
      </c>
      <c r="H299" s="99" t="e">
        <f>VLOOKUP(C299,'B2B（ol)'!A:J,10,0)*D299</f>
        <v>#N/A</v>
      </c>
      <c r="I299" s="101">
        <f t="shared" si="56"/>
        <v>0</v>
      </c>
      <c r="J299" s="121">
        <f t="shared" si="57"/>
        <v>0</v>
      </c>
      <c r="K299" s="121" t="e">
        <f>VLOOKUP(C299,'B2B（ol)'!A:P,16,0)</f>
        <v>#N/A</v>
      </c>
      <c r="L299" s="117">
        <f t="shared" si="58"/>
        <v>0</v>
      </c>
      <c r="M299" s="114" t="e">
        <f>VLOOKUP(C299,'B2B（ol)'!A:K,11,0)</f>
        <v>#N/A</v>
      </c>
      <c r="N299" s="114" t="e">
        <f>VLOOKUP(B299,payments!E:AG,29,0)</f>
        <v>#N/A</v>
      </c>
      <c r="O299" s="114"/>
      <c r="P299" s="114"/>
      <c r="Q299" s="61" t="e">
        <f>VLOOKUP(R299,映射表!A:G,7,0)</f>
        <v>#N/A</v>
      </c>
      <c r="R299" s="122"/>
      <c r="S299" s="122"/>
      <c r="T299" s="122"/>
      <c r="U299" s="122"/>
      <c r="V299" s="122"/>
      <c r="W299" s="122"/>
      <c r="X299" s="122"/>
      <c r="Y299" s="61">
        <f t="shared" si="59"/>
        <v>0</v>
      </c>
    </row>
    <row r="300" spans="1:25" s="61" customFormat="1">
      <c r="A300" s="61" t="e">
        <f t="shared" si="50"/>
        <v>#N/A</v>
      </c>
      <c r="B300" s="121">
        <f t="shared" si="51"/>
        <v>0</v>
      </c>
      <c r="C300" s="117" t="e">
        <f>VLOOKUP(B300,映射表!A:C,3,0)</f>
        <v>#N/A</v>
      </c>
      <c r="D300" s="121">
        <f t="shared" si="52"/>
        <v>0</v>
      </c>
      <c r="E300" s="100">
        <f t="shared" si="53"/>
        <v>0</v>
      </c>
      <c r="F300" s="121">
        <f t="shared" si="54"/>
        <v>0</v>
      </c>
      <c r="G300" s="121">
        <f t="shared" si="55"/>
        <v>0</v>
      </c>
      <c r="H300" s="99" t="e">
        <f>VLOOKUP(C300,'B2B（ol)'!A:J,10,0)*D300</f>
        <v>#N/A</v>
      </c>
      <c r="I300" s="101">
        <f t="shared" si="56"/>
        <v>0</v>
      </c>
      <c r="J300" s="121">
        <f t="shared" si="57"/>
        <v>0</v>
      </c>
      <c r="K300" s="121" t="e">
        <f>VLOOKUP(C300,'B2B（ol)'!A:P,16,0)</f>
        <v>#N/A</v>
      </c>
      <c r="L300" s="117">
        <f t="shared" si="58"/>
        <v>0</v>
      </c>
      <c r="M300" s="114" t="e">
        <f>VLOOKUP(C300,'B2B（ol)'!A:K,11,0)</f>
        <v>#N/A</v>
      </c>
      <c r="N300" s="114" t="e">
        <f>VLOOKUP(B300,payments!E:AG,29,0)</f>
        <v>#N/A</v>
      </c>
      <c r="O300" s="114"/>
      <c r="P300" s="114"/>
      <c r="Q300" s="61" t="e">
        <f>VLOOKUP(R300,映射表!A:G,7,0)</f>
        <v>#N/A</v>
      </c>
      <c r="R300" s="122"/>
      <c r="S300" s="122"/>
      <c r="T300" s="122"/>
      <c r="U300" s="122"/>
      <c r="V300" s="122"/>
      <c r="W300" s="122"/>
      <c r="X300" s="122"/>
      <c r="Y300" s="61">
        <f t="shared" si="59"/>
        <v>0</v>
      </c>
    </row>
    <row r="301" spans="1:25" s="61" customFormat="1">
      <c r="A301" s="61" t="e">
        <f t="shared" si="50"/>
        <v>#N/A</v>
      </c>
      <c r="B301" s="121">
        <f t="shared" si="51"/>
        <v>0</v>
      </c>
      <c r="C301" s="117" t="e">
        <f>VLOOKUP(B301,映射表!A:C,3,0)</f>
        <v>#N/A</v>
      </c>
      <c r="D301" s="121">
        <f t="shared" si="52"/>
        <v>0</v>
      </c>
      <c r="E301" s="100">
        <f t="shared" si="53"/>
        <v>0</v>
      </c>
      <c r="F301" s="121">
        <f t="shared" si="54"/>
        <v>0</v>
      </c>
      <c r="G301" s="121">
        <f t="shared" si="55"/>
        <v>0</v>
      </c>
      <c r="H301" s="99" t="e">
        <f>VLOOKUP(C301,'B2B（ol)'!A:J,10,0)*D301</f>
        <v>#N/A</v>
      </c>
      <c r="I301" s="101">
        <f t="shared" si="56"/>
        <v>0</v>
      </c>
      <c r="J301" s="121">
        <f t="shared" si="57"/>
        <v>0</v>
      </c>
      <c r="K301" s="121" t="e">
        <f>VLOOKUP(C301,'B2B（ol)'!A:P,16,0)</f>
        <v>#N/A</v>
      </c>
      <c r="L301" s="117">
        <f t="shared" si="58"/>
        <v>0</v>
      </c>
      <c r="M301" s="114" t="e">
        <f>VLOOKUP(C301,'B2B（ol)'!A:K,11,0)</f>
        <v>#N/A</v>
      </c>
      <c r="N301" s="114" t="e">
        <f>VLOOKUP(B301,payments!E:AG,29,0)</f>
        <v>#N/A</v>
      </c>
      <c r="O301" s="114"/>
      <c r="P301" s="114"/>
      <c r="Q301" s="61" t="e">
        <f>VLOOKUP(R301,映射表!A:G,7,0)</f>
        <v>#N/A</v>
      </c>
      <c r="R301" s="122"/>
      <c r="S301" s="122"/>
      <c r="T301" s="122"/>
      <c r="U301" s="122"/>
      <c r="V301" s="122"/>
      <c r="W301" s="122"/>
      <c r="X301" s="122"/>
      <c r="Y301" s="61">
        <f t="shared" si="59"/>
        <v>0</v>
      </c>
    </row>
    <row r="302" spans="1:25" s="61" customFormat="1">
      <c r="A302" s="61" t="e">
        <f t="shared" si="50"/>
        <v>#N/A</v>
      </c>
      <c r="B302" s="121">
        <f t="shared" si="51"/>
        <v>0</v>
      </c>
      <c r="C302" s="117" t="e">
        <f>VLOOKUP(B302,映射表!A:C,3,0)</f>
        <v>#N/A</v>
      </c>
      <c r="D302" s="121">
        <f t="shared" si="52"/>
        <v>0</v>
      </c>
      <c r="E302" s="100">
        <f t="shared" si="53"/>
        <v>0</v>
      </c>
      <c r="F302" s="121">
        <f t="shared" si="54"/>
        <v>0</v>
      </c>
      <c r="G302" s="121">
        <f t="shared" si="55"/>
        <v>0</v>
      </c>
      <c r="H302" s="99" t="e">
        <f>VLOOKUP(C302,'B2B（ol)'!A:J,10,0)*D302</f>
        <v>#N/A</v>
      </c>
      <c r="I302" s="101">
        <f t="shared" si="56"/>
        <v>0</v>
      </c>
      <c r="J302" s="121">
        <f t="shared" si="57"/>
        <v>0</v>
      </c>
      <c r="K302" s="121" t="e">
        <f>VLOOKUP(C302,'B2B（ol)'!A:P,16,0)</f>
        <v>#N/A</v>
      </c>
      <c r="L302" s="117">
        <f t="shared" si="58"/>
        <v>0</v>
      </c>
      <c r="M302" s="114" t="e">
        <f>VLOOKUP(C302,'B2B（ol)'!A:K,11,0)</f>
        <v>#N/A</v>
      </c>
      <c r="N302" s="114" t="e">
        <f>VLOOKUP(B302,payments!E:AG,29,0)</f>
        <v>#N/A</v>
      </c>
      <c r="O302" s="114"/>
      <c r="P302" s="114"/>
      <c r="Q302" s="61" t="e">
        <f>VLOOKUP(R302,映射表!A:G,7,0)</f>
        <v>#N/A</v>
      </c>
      <c r="R302" s="122"/>
      <c r="S302" s="122"/>
      <c r="T302" s="122"/>
      <c r="U302" s="122"/>
      <c r="V302" s="122"/>
      <c r="W302" s="122"/>
      <c r="X302" s="122"/>
      <c r="Y302" s="61">
        <f t="shared" si="59"/>
        <v>0</v>
      </c>
    </row>
    <row r="303" spans="1:25" s="61" customFormat="1">
      <c r="A303" s="61" t="e">
        <f t="shared" si="50"/>
        <v>#N/A</v>
      </c>
      <c r="B303" s="121">
        <f t="shared" si="51"/>
        <v>0</v>
      </c>
      <c r="C303" s="117" t="e">
        <f>VLOOKUP(B303,映射表!A:C,3,0)</f>
        <v>#N/A</v>
      </c>
      <c r="D303" s="121">
        <f t="shared" si="52"/>
        <v>0</v>
      </c>
      <c r="E303" s="100">
        <f t="shared" si="53"/>
        <v>0</v>
      </c>
      <c r="F303" s="121">
        <f t="shared" si="54"/>
        <v>0</v>
      </c>
      <c r="G303" s="121">
        <f t="shared" si="55"/>
        <v>0</v>
      </c>
      <c r="H303" s="99" t="e">
        <f>VLOOKUP(C303,'B2B（ol)'!A:J,10,0)*D303</f>
        <v>#N/A</v>
      </c>
      <c r="I303" s="101">
        <f t="shared" si="56"/>
        <v>0</v>
      </c>
      <c r="J303" s="121">
        <f t="shared" si="57"/>
        <v>0</v>
      </c>
      <c r="K303" s="121" t="e">
        <f>VLOOKUP(C303,'B2B（ol)'!A:P,16,0)</f>
        <v>#N/A</v>
      </c>
      <c r="L303" s="117">
        <f t="shared" si="58"/>
        <v>0</v>
      </c>
      <c r="M303" s="114" t="e">
        <f>VLOOKUP(C303,'B2B（ol)'!A:K,11,0)</f>
        <v>#N/A</v>
      </c>
      <c r="N303" s="114" t="e">
        <f>VLOOKUP(B303,payments!E:AG,29,0)</f>
        <v>#N/A</v>
      </c>
      <c r="O303" s="114"/>
      <c r="P303" s="114"/>
      <c r="Q303" s="61" t="e">
        <f>VLOOKUP(R303,映射表!A:G,7,0)</f>
        <v>#N/A</v>
      </c>
      <c r="R303" s="122"/>
      <c r="S303" s="122"/>
      <c r="T303" s="122"/>
      <c r="U303" s="122"/>
      <c r="V303" s="122"/>
      <c r="W303" s="122"/>
      <c r="X303" s="122"/>
      <c r="Y303" s="61">
        <f t="shared" si="59"/>
        <v>0</v>
      </c>
    </row>
    <row r="304" spans="1:25" s="61" customFormat="1">
      <c r="A304" s="61" t="e">
        <f t="shared" si="50"/>
        <v>#N/A</v>
      </c>
      <c r="B304" s="121">
        <f t="shared" si="51"/>
        <v>0</v>
      </c>
      <c r="C304" s="117" t="e">
        <f>VLOOKUP(B304,映射表!A:C,3,0)</f>
        <v>#N/A</v>
      </c>
      <c r="D304" s="121">
        <f t="shared" si="52"/>
        <v>0</v>
      </c>
      <c r="E304" s="100">
        <f t="shared" si="53"/>
        <v>0</v>
      </c>
      <c r="F304" s="121">
        <f t="shared" si="54"/>
        <v>0</v>
      </c>
      <c r="G304" s="121">
        <f t="shared" si="55"/>
        <v>0</v>
      </c>
      <c r="H304" s="99" t="e">
        <f>VLOOKUP(C304,'B2B（ol)'!A:J,10,0)*D304</f>
        <v>#N/A</v>
      </c>
      <c r="I304" s="101">
        <f t="shared" si="56"/>
        <v>0</v>
      </c>
      <c r="J304" s="121">
        <f t="shared" si="57"/>
        <v>0</v>
      </c>
      <c r="K304" s="121" t="e">
        <f>VLOOKUP(C304,'B2B（ol)'!A:P,16,0)</f>
        <v>#N/A</v>
      </c>
      <c r="L304" s="117">
        <f t="shared" si="58"/>
        <v>0</v>
      </c>
      <c r="M304" s="114" t="e">
        <f>VLOOKUP(C304,'B2B（ol)'!A:K,11,0)</f>
        <v>#N/A</v>
      </c>
      <c r="N304" s="114" t="e">
        <f>VLOOKUP(B304,payments!E:AG,29,0)</f>
        <v>#N/A</v>
      </c>
      <c r="O304" s="114"/>
      <c r="P304" s="114"/>
      <c r="Q304" s="61" t="e">
        <f>VLOOKUP(R304,映射表!A:G,7,0)</f>
        <v>#N/A</v>
      </c>
      <c r="R304" s="122"/>
      <c r="S304" s="122"/>
      <c r="T304" s="122"/>
      <c r="U304" s="122"/>
      <c r="V304" s="122"/>
      <c r="W304" s="122"/>
      <c r="X304" s="122"/>
      <c r="Y304" s="61">
        <f t="shared" si="59"/>
        <v>0</v>
      </c>
    </row>
    <row r="305" spans="1:25" s="61" customFormat="1">
      <c r="A305" s="61" t="e">
        <f t="shared" si="50"/>
        <v>#N/A</v>
      </c>
      <c r="B305" s="121">
        <f t="shared" si="51"/>
        <v>0</v>
      </c>
      <c r="C305" s="117" t="e">
        <f>VLOOKUP(B305,映射表!A:C,3,0)</f>
        <v>#N/A</v>
      </c>
      <c r="D305" s="121">
        <f t="shared" si="52"/>
        <v>0</v>
      </c>
      <c r="E305" s="100">
        <f t="shared" si="53"/>
        <v>0</v>
      </c>
      <c r="F305" s="121">
        <f t="shared" si="54"/>
        <v>0</v>
      </c>
      <c r="G305" s="121">
        <f t="shared" si="55"/>
        <v>0</v>
      </c>
      <c r="H305" s="99" t="e">
        <f>VLOOKUP(C305,'B2B（ol)'!A:J,10,0)*D305</f>
        <v>#N/A</v>
      </c>
      <c r="I305" s="101">
        <f t="shared" si="56"/>
        <v>0</v>
      </c>
      <c r="J305" s="121">
        <f t="shared" si="57"/>
        <v>0</v>
      </c>
      <c r="K305" s="121" t="e">
        <f>VLOOKUP(C305,'B2B（ol)'!A:P,16,0)</f>
        <v>#N/A</v>
      </c>
      <c r="L305" s="117">
        <f t="shared" si="58"/>
        <v>0</v>
      </c>
      <c r="M305" s="114" t="e">
        <f>VLOOKUP(C305,'B2B（ol)'!A:K,11,0)</f>
        <v>#N/A</v>
      </c>
      <c r="N305" s="114" t="e">
        <f>VLOOKUP(B305,payments!E:AG,29,0)</f>
        <v>#N/A</v>
      </c>
      <c r="O305" s="114"/>
      <c r="P305" s="114"/>
      <c r="Q305" s="61" t="e">
        <f>VLOOKUP(R305,映射表!A:G,7,0)</f>
        <v>#N/A</v>
      </c>
      <c r="R305" s="122"/>
      <c r="S305" s="122"/>
      <c r="T305" s="122"/>
      <c r="U305" s="122"/>
      <c r="V305" s="122"/>
      <c r="W305" s="122"/>
      <c r="X305" s="122"/>
      <c r="Y305" s="61">
        <f t="shared" si="59"/>
        <v>0</v>
      </c>
    </row>
    <row r="306" spans="1:25" s="61" customFormat="1">
      <c r="A306" s="61" t="e">
        <f t="shared" si="50"/>
        <v>#N/A</v>
      </c>
      <c r="B306" s="121">
        <f t="shared" si="51"/>
        <v>0</v>
      </c>
      <c r="C306" s="117" t="e">
        <f>VLOOKUP(B306,映射表!A:C,3,0)</f>
        <v>#N/A</v>
      </c>
      <c r="D306" s="121">
        <f t="shared" si="52"/>
        <v>0</v>
      </c>
      <c r="E306" s="100">
        <f t="shared" si="53"/>
        <v>0</v>
      </c>
      <c r="F306" s="121">
        <f t="shared" si="54"/>
        <v>0</v>
      </c>
      <c r="G306" s="121">
        <f t="shared" si="55"/>
        <v>0</v>
      </c>
      <c r="H306" s="99" t="e">
        <f>VLOOKUP(C306,'B2B（ol)'!A:J,10,0)*D306</f>
        <v>#N/A</v>
      </c>
      <c r="I306" s="101">
        <f t="shared" si="56"/>
        <v>0</v>
      </c>
      <c r="J306" s="121">
        <f t="shared" si="57"/>
        <v>0</v>
      </c>
      <c r="K306" s="121" t="e">
        <f>VLOOKUP(C306,'B2B（ol)'!A:P,16,0)</f>
        <v>#N/A</v>
      </c>
      <c r="L306" s="117">
        <f t="shared" si="58"/>
        <v>0</v>
      </c>
      <c r="M306" s="114" t="e">
        <f>VLOOKUP(C306,'B2B（ol)'!A:K,11,0)</f>
        <v>#N/A</v>
      </c>
      <c r="N306" s="114" t="e">
        <f>VLOOKUP(B306,payments!E:AG,29,0)</f>
        <v>#N/A</v>
      </c>
      <c r="O306" s="114"/>
      <c r="P306" s="114"/>
      <c r="Q306" s="61" t="e">
        <f>VLOOKUP(R306,映射表!A:G,7,0)</f>
        <v>#N/A</v>
      </c>
      <c r="R306" s="122"/>
      <c r="S306" s="122"/>
      <c r="T306" s="122"/>
      <c r="U306" s="122"/>
      <c r="V306" s="122"/>
      <c r="W306" s="122"/>
      <c r="X306" s="122"/>
      <c r="Y306" s="61">
        <f t="shared" si="59"/>
        <v>0</v>
      </c>
    </row>
    <row r="307" spans="1:25" s="61" customFormat="1">
      <c r="A307" s="61" t="e">
        <f t="shared" si="50"/>
        <v>#N/A</v>
      </c>
      <c r="B307" s="121">
        <f t="shared" si="51"/>
        <v>0</v>
      </c>
      <c r="C307" s="117" t="e">
        <f>VLOOKUP(B307,映射表!A:C,3,0)</f>
        <v>#N/A</v>
      </c>
      <c r="D307" s="121">
        <f t="shared" si="52"/>
        <v>0</v>
      </c>
      <c r="E307" s="100">
        <f t="shared" si="53"/>
        <v>0</v>
      </c>
      <c r="F307" s="121">
        <f t="shared" si="54"/>
        <v>0</v>
      </c>
      <c r="G307" s="121">
        <f t="shared" si="55"/>
        <v>0</v>
      </c>
      <c r="H307" s="99" t="e">
        <f>VLOOKUP(C307,'B2B（ol)'!A:J,10,0)*D307</f>
        <v>#N/A</v>
      </c>
      <c r="I307" s="101">
        <f t="shared" si="56"/>
        <v>0</v>
      </c>
      <c r="J307" s="121">
        <f t="shared" si="57"/>
        <v>0</v>
      </c>
      <c r="K307" s="121" t="e">
        <f>VLOOKUP(C307,'B2B（ol)'!A:P,16,0)</f>
        <v>#N/A</v>
      </c>
      <c r="L307" s="117">
        <f t="shared" si="58"/>
        <v>0</v>
      </c>
      <c r="M307" s="114" t="e">
        <f>VLOOKUP(C307,'B2B（ol)'!A:K,11,0)</f>
        <v>#N/A</v>
      </c>
      <c r="N307" s="114" t="e">
        <f>VLOOKUP(B307,payments!E:AG,29,0)</f>
        <v>#N/A</v>
      </c>
      <c r="O307" s="114"/>
      <c r="P307" s="114"/>
      <c r="Q307" s="61" t="e">
        <f>VLOOKUP(R307,映射表!A:G,7,0)</f>
        <v>#N/A</v>
      </c>
      <c r="R307" s="122"/>
      <c r="S307" s="122"/>
      <c r="T307" s="122"/>
      <c r="U307" s="122"/>
      <c r="V307" s="122"/>
      <c r="W307" s="122"/>
      <c r="X307" s="122"/>
      <c r="Y307" s="61">
        <f t="shared" si="59"/>
        <v>0</v>
      </c>
    </row>
    <row r="308" spans="1:25" s="61" customFormat="1">
      <c r="A308" s="61" t="e">
        <f t="shared" si="50"/>
        <v>#N/A</v>
      </c>
      <c r="B308" s="121">
        <f t="shared" si="51"/>
        <v>0</v>
      </c>
      <c r="C308" s="117" t="e">
        <f>VLOOKUP(B308,映射表!A:C,3,0)</f>
        <v>#N/A</v>
      </c>
      <c r="D308" s="121">
        <f t="shared" si="52"/>
        <v>0</v>
      </c>
      <c r="E308" s="100">
        <f t="shared" si="53"/>
        <v>0</v>
      </c>
      <c r="F308" s="121">
        <f t="shared" si="54"/>
        <v>0</v>
      </c>
      <c r="G308" s="121">
        <f t="shared" si="55"/>
        <v>0</v>
      </c>
      <c r="H308" s="99" t="e">
        <f>VLOOKUP(C308,'B2B（ol)'!A:J,10,0)*D308</f>
        <v>#N/A</v>
      </c>
      <c r="I308" s="101">
        <f t="shared" si="56"/>
        <v>0</v>
      </c>
      <c r="J308" s="121">
        <f t="shared" si="57"/>
        <v>0</v>
      </c>
      <c r="K308" s="121" t="e">
        <f>VLOOKUP(C308,'B2B（ol)'!A:P,16,0)</f>
        <v>#N/A</v>
      </c>
      <c r="L308" s="117">
        <f t="shared" si="58"/>
        <v>0</v>
      </c>
      <c r="M308" s="114" t="e">
        <f>VLOOKUP(C308,'B2B（ol)'!A:K,11,0)</f>
        <v>#N/A</v>
      </c>
      <c r="N308" s="114" t="e">
        <f>VLOOKUP(B308,payments!E:AG,29,0)</f>
        <v>#N/A</v>
      </c>
      <c r="O308" s="114"/>
      <c r="P308" s="114"/>
      <c r="Q308" s="61" t="e">
        <f>VLOOKUP(R308,映射表!A:G,7,0)</f>
        <v>#N/A</v>
      </c>
      <c r="R308" s="122"/>
      <c r="S308" s="122"/>
      <c r="T308" s="122"/>
      <c r="U308" s="122"/>
      <c r="V308" s="122"/>
      <c r="W308" s="122"/>
      <c r="X308" s="122"/>
      <c r="Y308" s="61">
        <f t="shared" si="59"/>
        <v>0</v>
      </c>
    </row>
    <row r="309" spans="1:25" s="61" customFormat="1">
      <c r="A309" s="61" t="e">
        <f t="shared" si="50"/>
        <v>#N/A</v>
      </c>
      <c r="B309" s="121">
        <f t="shared" si="51"/>
        <v>0</v>
      </c>
      <c r="C309" s="117" t="e">
        <f>VLOOKUP(B309,映射表!A:C,3,0)</f>
        <v>#N/A</v>
      </c>
      <c r="D309" s="121">
        <f t="shared" si="52"/>
        <v>0</v>
      </c>
      <c r="E309" s="100">
        <f t="shared" si="53"/>
        <v>0</v>
      </c>
      <c r="F309" s="121">
        <f t="shared" si="54"/>
        <v>0</v>
      </c>
      <c r="G309" s="121">
        <f t="shared" si="55"/>
        <v>0</v>
      </c>
      <c r="H309" s="99" t="e">
        <f>VLOOKUP(C309,'B2B（ol)'!A:J,10,0)*D309</f>
        <v>#N/A</v>
      </c>
      <c r="I309" s="101">
        <f t="shared" si="56"/>
        <v>0</v>
      </c>
      <c r="J309" s="121">
        <f t="shared" si="57"/>
        <v>0</v>
      </c>
      <c r="K309" s="121" t="e">
        <f>VLOOKUP(C309,'B2B（ol)'!A:P,16,0)</f>
        <v>#N/A</v>
      </c>
      <c r="L309" s="117">
        <f t="shared" si="58"/>
        <v>0</v>
      </c>
      <c r="M309" s="114" t="e">
        <f>VLOOKUP(C309,'B2B（ol)'!A:K,11,0)</f>
        <v>#N/A</v>
      </c>
      <c r="N309" s="114" t="e">
        <f>VLOOKUP(B309,payments!E:AG,29,0)</f>
        <v>#N/A</v>
      </c>
      <c r="O309" s="114"/>
      <c r="P309" s="114"/>
      <c r="Q309" s="61" t="e">
        <f>VLOOKUP(R309,映射表!A:G,7,0)</f>
        <v>#N/A</v>
      </c>
      <c r="R309" s="122"/>
      <c r="S309" s="122"/>
      <c r="T309" s="122"/>
      <c r="U309" s="122"/>
      <c r="V309" s="122"/>
      <c r="W309" s="122"/>
      <c r="X309" s="122"/>
      <c r="Y309" s="61">
        <f t="shared" si="59"/>
        <v>0</v>
      </c>
    </row>
    <row r="310" spans="1:25" s="61" customFormat="1">
      <c r="A310" s="61" t="e">
        <f t="shared" si="50"/>
        <v>#N/A</v>
      </c>
      <c r="B310" s="121">
        <f t="shared" si="51"/>
        <v>0</v>
      </c>
      <c r="C310" s="117" t="e">
        <f>VLOOKUP(B310,映射表!A:C,3,0)</f>
        <v>#N/A</v>
      </c>
      <c r="D310" s="121">
        <f t="shared" si="52"/>
        <v>0</v>
      </c>
      <c r="E310" s="100">
        <f t="shared" si="53"/>
        <v>0</v>
      </c>
      <c r="F310" s="121">
        <f t="shared" si="54"/>
        <v>0</v>
      </c>
      <c r="G310" s="121">
        <f t="shared" si="55"/>
        <v>0</v>
      </c>
      <c r="H310" s="99" t="e">
        <f>VLOOKUP(C310,'B2B（ol)'!A:J,10,0)*D310</f>
        <v>#N/A</v>
      </c>
      <c r="I310" s="101">
        <f t="shared" si="56"/>
        <v>0</v>
      </c>
      <c r="J310" s="121">
        <f t="shared" si="57"/>
        <v>0</v>
      </c>
      <c r="K310" s="121" t="e">
        <f>VLOOKUP(C310,'B2B（ol)'!A:P,16,0)</f>
        <v>#N/A</v>
      </c>
      <c r="L310" s="117">
        <f t="shared" si="58"/>
        <v>0</v>
      </c>
      <c r="M310" s="114" t="e">
        <f>VLOOKUP(C310,'B2B（ol)'!A:K,11,0)</f>
        <v>#N/A</v>
      </c>
      <c r="N310" s="114" t="e">
        <f>VLOOKUP(B310,payments!E:AG,29,0)</f>
        <v>#N/A</v>
      </c>
      <c r="O310" s="114"/>
      <c r="P310" s="114"/>
      <c r="Q310" s="61" t="e">
        <f>VLOOKUP(R310,映射表!A:G,7,0)</f>
        <v>#N/A</v>
      </c>
      <c r="R310" s="122"/>
      <c r="S310" s="122"/>
      <c r="T310" s="122"/>
      <c r="U310" s="122"/>
      <c r="V310" s="122"/>
      <c r="W310" s="122"/>
      <c r="X310" s="122"/>
      <c r="Y310" s="61">
        <f t="shared" si="59"/>
        <v>0</v>
      </c>
    </row>
    <row r="311" spans="1:25" s="61" customFormat="1">
      <c r="A311" s="61" t="e">
        <f t="shared" si="50"/>
        <v>#N/A</v>
      </c>
      <c r="B311" s="121">
        <f t="shared" si="51"/>
        <v>0</v>
      </c>
      <c r="C311" s="117" t="e">
        <f>VLOOKUP(B311,映射表!A:C,3,0)</f>
        <v>#N/A</v>
      </c>
      <c r="D311" s="121">
        <f t="shared" si="52"/>
        <v>0</v>
      </c>
      <c r="E311" s="100">
        <f t="shared" si="53"/>
        <v>0</v>
      </c>
      <c r="F311" s="121">
        <f t="shared" si="54"/>
        <v>0</v>
      </c>
      <c r="G311" s="121">
        <f t="shared" si="55"/>
        <v>0</v>
      </c>
      <c r="H311" s="99" t="e">
        <f>VLOOKUP(C311,'B2B（ol)'!A:J,10,0)*D311</f>
        <v>#N/A</v>
      </c>
      <c r="I311" s="101">
        <f t="shared" si="56"/>
        <v>0</v>
      </c>
      <c r="J311" s="121">
        <f t="shared" si="57"/>
        <v>0</v>
      </c>
      <c r="K311" s="121" t="e">
        <f>VLOOKUP(C311,'B2B（ol)'!A:P,16,0)</f>
        <v>#N/A</v>
      </c>
      <c r="L311" s="117">
        <f t="shared" si="58"/>
        <v>0</v>
      </c>
      <c r="M311" s="114" t="e">
        <f>VLOOKUP(C311,'B2B（ol)'!A:K,11,0)</f>
        <v>#N/A</v>
      </c>
      <c r="N311" s="114" t="e">
        <f>VLOOKUP(B311,payments!E:AG,29,0)</f>
        <v>#N/A</v>
      </c>
      <c r="O311" s="114"/>
      <c r="P311" s="114"/>
      <c r="Q311" s="61" t="e">
        <f>VLOOKUP(R311,映射表!A:G,7,0)</f>
        <v>#N/A</v>
      </c>
      <c r="R311" s="122"/>
      <c r="S311" s="122"/>
      <c r="T311" s="122"/>
      <c r="U311" s="122"/>
      <c r="V311" s="122"/>
      <c r="W311" s="122"/>
      <c r="X311" s="122"/>
      <c r="Y311" s="61">
        <f t="shared" si="59"/>
        <v>0</v>
      </c>
    </row>
    <row r="312" spans="1:25" s="61" customFormat="1">
      <c r="A312" s="61" t="e">
        <f t="shared" si="50"/>
        <v>#N/A</v>
      </c>
      <c r="B312" s="121">
        <f t="shared" si="51"/>
        <v>0</v>
      </c>
      <c r="C312" s="117" t="e">
        <f>VLOOKUP(B312,映射表!A:C,3,0)</f>
        <v>#N/A</v>
      </c>
      <c r="D312" s="121">
        <f t="shared" si="52"/>
        <v>0</v>
      </c>
      <c r="E312" s="100">
        <f t="shared" si="53"/>
        <v>0</v>
      </c>
      <c r="F312" s="121">
        <f t="shared" si="54"/>
        <v>0</v>
      </c>
      <c r="G312" s="121">
        <f t="shared" si="55"/>
        <v>0</v>
      </c>
      <c r="H312" s="99" t="e">
        <f>VLOOKUP(C312,'B2B（ol)'!A:J,10,0)*D312</f>
        <v>#N/A</v>
      </c>
      <c r="I312" s="101">
        <f t="shared" si="56"/>
        <v>0</v>
      </c>
      <c r="J312" s="121">
        <f t="shared" si="57"/>
        <v>0</v>
      </c>
      <c r="K312" s="121" t="e">
        <f>VLOOKUP(C312,'B2B（ol)'!A:P,16,0)</f>
        <v>#N/A</v>
      </c>
      <c r="L312" s="117">
        <f t="shared" si="58"/>
        <v>0</v>
      </c>
      <c r="M312" s="114" t="e">
        <f>VLOOKUP(C312,'B2B（ol)'!A:K,11,0)</f>
        <v>#N/A</v>
      </c>
      <c r="N312" s="114" t="e">
        <f>VLOOKUP(B312,payments!E:AG,29,0)</f>
        <v>#N/A</v>
      </c>
      <c r="O312" s="114"/>
      <c r="P312" s="114"/>
      <c r="Q312" s="61" t="e">
        <f>VLOOKUP(R312,映射表!A:G,7,0)</f>
        <v>#N/A</v>
      </c>
      <c r="R312" s="122"/>
      <c r="S312" s="122"/>
      <c r="T312" s="122"/>
      <c r="U312" s="122"/>
      <c r="V312" s="122"/>
      <c r="W312" s="122"/>
      <c r="X312" s="122"/>
      <c r="Y312" s="61">
        <f t="shared" si="59"/>
        <v>0</v>
      </c>
    </row>
    <row r="313" spans="1:25" s="61" customFormat="1">
      <c r="A313" s="61" t="e">
        <f t="shared" si="50"/>
        <v>#N/A</v>
      </c>
      <c r="B313" s="121">
        <f t="shared" si="51"/>
        <v>0</v>
      </c>
      <c r="C313" s="117" t="e">
        <f>VLOOKUP(B313,映射表!A:C,3,0)</f>
        <v>#N/A</v>
      </c>
      <c r="D313" s="121">
        <f t="shared" si="52"/>
        <v>0</v>
      </c>
      <c r="E313" s="100">
        <f t="shared" si="53"/>
        <v>0</v>
      </c>
      <c r="F313" s="121">
        <f t="shared" si="54"/>
        <v>0</v>
      </c>
      <c r="G313" s="121">
        <f t="shared" si="55"/>
        <v>0</v>
      </c>
      <c r="H313" s="99" t="e">
        <f>VLOOKUP(C313,'B2B（ol)'!A:J,10,0)*D313</f>
        <v>#N/A</v>
      </c>
      <c r="I313" s="101">
        <f t="shared" si="56"/>
        <v>0</v>
      </c>
      <c r="J313" s="121">
        <f t="shared" si="57"/>
        <v>0</v>
      </c>
      <c r="K313" s="121" t="e">
        <f>VLOOKUP(C313,'B2B（ol)'!A:P,16,0)</f>
        <v>#N/A</v>
      </c>
      <c r="L313" s="117">
        <f t="shared" si="58"/>
        <v>0</v>
      </c>
      <c r="M313" s="114" t="e">
        <f>VLOOKUP(C313,'B2B（ol)'!A:K,11,0)</f>
        <v>#N/A</v>
      </c>
      <c r="N313" s="114" t="e">
        <f>VLOOKUP(B313,payments!E:AG,29,0)</f>
        <v>#N/A</v>
      </c>
      <c r="O313" s="114"/>
      <c r="P313" s="114"/>
      <c r="Q313" s="61" t="e">
        <f>VLOOKUP(R313,映射表!A:G,7,0)</f>
        <v>#N/A</v>
      </c>
      <c r="R313" s="122"/>
      <c r="S313" s="122"/>
      <c r="T313" s="122"/>
      <c r="U313" s="122"/>
      <c r="V313" s="122"/>
      <c r="W313" s="122"/>
      <c r="X313" s="122"/>
      <c r="Y313" s="61">
        <f t="shared" si="59"/>
        <v>0</v>
      </c>
    </row>
    <row r="314" spans="1:25" s="61" customFormat="1">
      <c r="A314" s="61" t="e">
        <f t="shared" si="50"/>
        <v>#N/A</v>
      </c>
      <c r="B314" s="121">
        <f t="shared" si="51"/>
        <v>0</v>
      </c>
      <c r="C314" s="117" t="e">
        <f>VLOOKUP(B314,映射表!A:C,3,0)</f>
        <v>#N/A</v>
      </c>
      <c r="D314" s="121">
        <f t="shared" si="52"/>
        <v>0</v>
      </c>
      <c r="E314" s="100">
        <f t="shared" si="53"/>
        <v>0</v>
      </c>
      <c r="F314" s="121">
        <f t="shared" si="54"/>
        <v>0</v>
      </c>
      <c r="G314" s="121">
        <f t="shared" si="55"/>
        <v>0</v>
      </c>
      <c r="H314" s="99" t="e">
        <f>VLOOKUP(C314,'B2B（ol)'!A:J,10,0)*D314</f>
        <v>#N/A</v>
      </c>
      <c r="I314" s="101">
        <f t="shared" si="56"/>
        <v>0</v>
      </c>
      <c r="J314" s="121">
        <f t="shared" si="57"/>
        <v>0</v>
      </c>
      <c r="K314" s="121" t="e">
        <f>VLOOKUP(C314,'B2B（ol)'!A:P,16,0)</f>
        <v>#N/A</v>
      </c>
      <c r="L314" s="117">
        <f t="shared" si="58"/>
        <v>0</v>
      </c>
      <c r="M314" s="114" t="e">
        <f>VLOOKUP(C314,'B2B（ol)'!A:K,11,0)</f>
        <v>#N/A</v>
      </c>
      <c r="N314" s="114" t="e">
        <f>VLOOKUP(B314,payments!E:AG,29,0)</f>
        <v>#N/A</v>
      </c>
      <c r="O314" s="114"/>
      <c r="P314" s="114"/>
      <c r="Q314" s="61" t="e">
        <f>VLOOKUP(R314,映射表!A:G,7,0)</f>
        <v>#N/A</v>
      </c>
      <c r="R314" s="122"/>
      <c r="S314" s="122"/>
      <c r="T314" s="122"/>
      <c r="U314" s="122"/>
      <c r="V314" s="122"/>
      <c r="W314" s="122"/>
      <c r="X314" s="122"/>
      <c r="Y314" s="61">
        <f t="shared" si="59"/>
        <v>0</v>
      </c>
    </row>
    <row r="315" spans="1:25" s="61" customFormat="1">
      <c r="A315" s="61" t="e">
        <f t="shared" si="50"/>
        <v>#N/A</v>
      </c>
      <c r="B315" s="121">
        <f t="shared" si="51"/>
        <v>0</v>
      </c>
      <c r="C315" s="117" t="e">
        <f>VLOOKUP(B315,映射表!A:C,3,0)</f>
        <v>#N/A</v>
      </c>
      <c r="D315" s="121">
        <f t="shared" si="52"/>
        <v>0</v>
      </c>
      <c r="E315" s="100">
        <f t="shared" si="53"/>
        <v>0</v>
      </c>
      <c r="F315" s="121">
        <f t="shared" si="54"/>
        <v>0</v>
      </c>
      <c r="G315" s="121">
        <f t="shared" si="55"/>
        <v>0</v>
      </c>
      <c r="H315" s="99" t="e">
        <f>VLOOKUP(C315,'B2B（ol)'!A:J,10,0)*D315</f>
        <v>#N/A</v>
      </c>
      <c r="I315" s="101">
        <f t="shared" si="56"/>
        <v>0</v>
      </c>
      <c r="J315" s="121">
        <f t="shared" si="57"/>
        <v>0</v>
      </c>
      <c r="K315" s="121" t="e">
        <f>VLOOKUP(C315,'B2B（ol)'!A:P,16,0)</f>
        <v>#N/A</v>
      </c>
      <c r="L315" s="117">
        <f t="shared" si="58"/>
        <v>0</v>
      </c>
      <c r="M315" s="114" t="e">
        <f>VLOOKUP(C315,'B2B（ol)'!A:K,11,0)</f>
        <v>#N/A</v>
      </c>
      <c r="N315" s="114" t="e">
        <f>VLOOKUP(B315,payments!E:AG,29,0)</f>
        <v>#N/A</v>
      </c>
      <c r="O315" s="114"/>
      <c r="P315" s="114"/>
      <c r="Q315" s="61" t="e">
        <f>VLOOKUP(R315,映射表!A:G,7,0)</f>
        <v>#N/A</v>
      </c>
      <c r="R315" s="122"/>
      <c r="S315" s="122"/>
      <c r="T315" s="122"/>
      <c r="U315" s="122"/>
      <c r="V315" s="122"/>
      <c r="W315" s="122"/>
      <c r="X315" s="122"/>
      <c r="Y315" s="61">
        <f t="shared" si="59"/>
        <v>0</v>
      </c>
    </row>
    <row r="316" spans="1:25" s="61" customFormat="1">
      <c r="A316" s="61" t="e">
        <f t="shared" si="50"/>
        <v>#N/A</v>
      </c>
      <c r="B316" s="121">
        <f t="shared" si="51"/>
        <v>0</v>
      </c>
      <c r="C316" s="117" t="e">
        <f>VLOOKUP(B316,映射表!A:C,3,0)</f>
        <v>#N/A</v>
      </c>
      <c r="D316" s="121">
        <f t="shared" si="52"/>
        <v>0</v>
      </c>
      <c r="E316" s="100">
        <f t="shared" si="53"/>
        <v>0</v>
      </c>
      <c r="F316" s="121">
        <f t="shared" si="54"/>
        <v>0</v>
      </c>
      <c r="G316" s="121">
        <f t="shared" si="55"/>
        <v>0</v>
      </c>
      <c r="H316" s="99" t="e">
        <f>VLOOKUP(C316,'B2B（ol)'!A:J,10,0)*D316</f>
        <v>#N/A</v>
      </c>
      <c r="I316" s="101">
        <f t="shared" si="56"/>
        <v>0</v>
      </c>
      <c r="J316" s="121">
        <f t="shared" si="57"/>
        <v>0</v>
      </c>
      <c r="K316" s="121" t="e">
        <f>VLOOKUP(C316,'B2B（ol)'!A:P,16,0)</f>
        <v>#N/A</v>
      </c>
      <c r="L316" s="117">
        <f t="shared" si="58"/>
        <v>0</v>
      </c>
      <c r="M316" s="114" t="e">
        <f>VLOOKUP(C316,'B2B（ol)'!A:K,11,0)</f>
        <v>#N/A</v>
      </c>
      <c r="N316" s="114" t="e">
        <f>VLOOKUP(B316,payments!E:AG,29,0)</f>
        <v>#N/A</v>
      </c>
      <c r="O316" s="114"/>
      <c r="P316" s="114"/>
      <c r="Q316" s="61" t="e">
        <f>VLOOKUP(R316,映射表!A:G,7,0)</f>
        <v>#N/A</v>
      </c>
      <c r="R316" s="122"/>
      <c r="S316" s="122"/>
      <c r="T316" s="122"/>
      <c r="U316" s="122"/>
      <c r="V316" s="122"/>
      <c r="W316" s="122"/>
      <c r="X316" s="122"/>
      <c r="Y316" s="61">
        <f t="shared" si="59"/>
        <v>0</v>
      </c>
    </row>
    <row r="317" spans="1:25" s="61" customFormat="1">
      <c r="A317" s="61" t="e">
        <f t="shared" si="50"/>
        <v>#N/A</v>
      </c>
      <c r="B317" s="121">
        <f t="shared" si="51"/>
        <v>0</v>
      </c>
      <c r="C317" s="117" t="e">
        <f>VLOOKUP(B317,映射表!A:C,3,0)</f>
        <v>#N/A</v>
      </c>
      <c r="D317" s="121">
        <f t="shared" si="52"/>
        <v>0</v>
      </c>
      <c r="E317" s="100">
        <f t="shared" si="53"/>
        <v>0</v>
      </c>
      <c r="F317" s="121">
        <f t="shared" si="54"/>
        <v>0</v>
      </c>
      <c r="G317" s="121">
        <f t="shared" si="55"/>
        <v>0</v>
      </c>
      <c r="H317" s="99" t="e">
        <f>VLOOKUP(C317,'B2B（ol)'!A:J,10,0)*D317</f>
        <v>#N/A</v>
      </c>
      <c r="I317" s="101">
        <f t="shared" si="56"/>
        <v>0</v>
      </c>
      <c r="J317" s="121">
        <f t="shared" si="57"/>
        <v>0</v>
      </c>
      <c r="K317" s="121" t="e">
        <f>VLOOKUP(C317,'B2B（ol)'!A:P,16,0)</f>
        <v>#N/A</v>
      </c>
      <c r="L317" s="117">
        <f t="shared" si="58"/>
        <v>0</v>
      </c>
      <c r="M317" s="114" t="e">
        <f>VLOOKUP(C317,'B2B（ol)'!A:K,11,0)</f>
        <v>#N/A</v>
      </c>
      <c r="N317" s="114" t="e">
        <f>VLOOKUP(B317,payments!E:AG,29,0)</f>
        <v>#N/A</v>
      </c>
      <c r="O317" s="114"/>
      <c r="P317" s="114"/>
      <c r="Q317" s="61" t="e">
        <f>VLOOKUP(R317,映射表!A:G,7,0)</f>
        <v>#N/A</v>
      </c>
      <c r="R317" s="122"/>
      <c r="S317" s="122"/>
      <c r="T317" s="122"/>
      <c r="U317" s="122"/>
      <c r="V317" s="122"/>
      <c r="W317" s="122"/>
      <c r="X317" s="122"/>
      <c r="Y317" s="61">
        <f t="shared" si="59"/>
        <v>0</v>
      </c>
    </row>
    <row r="318" spans="1:25" s="61" customFormat="1">
      <c r="A318" s="61" t="e">
        <f t="shared" si="50"/>
        <v>#N/A</v>
      </c>
      <c r="B318" s="121">
        <f t="shared" si="51"/>
        <v>0</v>
      </c>
      <c r="C318" s="117" t="e">
        <f>VLOOKUP(B318,映射表!A:C,3,0)</f>
        <v>#N/A</v>
      </c>
      <c r="D318" s="121">
        <f t="shared" si="52"/>
        <v>0</v>
      </c>
      <c r="E318" s="100">
        <f t="shared" si="53"/>
        <v>0</v>
      </c>
      <c r="F318" s="121">
        <f t="shared" si="54"/>
        <v>0</v>
      </c>
      <c r="G318" s="121">
        <f t="shared" si="55"/>
        <v>0</v>
      </c>
      <c r="H318" s="99" t="e">
        <f>VLOOKUP(C318,'B2B（ol)'!A:J,10,0)*D318</f>
        <v>#N/A</v>
      </c>
      <c r="I318" s="101">
        <f t="shared" si="56"/>
        <v>0</v>
      </c>
      <c r="J318" s="121">
        <f t="shared" si="57"/>
        <v>0</v>
      </c>
      <c r="K318" s="121" t="e">
        <f>VLOOKUP(C318,'B2B（ol)'!A:P,16,0)</f>
        <v>#N/A</v>
      </c>
      <c r="L318" s="117">
        <f t="shared" si="58"/>
        <v>0</v>
      </c>
      <c r="M318" s="114" t="e">
        <f>VLOOKUP(C318,'B2B（ol)'!A:K,11,0)</f>
        <v>#N/A</v>
      </c>
      <c r="N318" s="114" t="e">
        <f>VLOOKUP(B318,payments!E:AG,29,0)</f>
        <v>#N/A</v>
      </c>
      <c r="O318" s="114"/>
      <c r="P318" s="114"/>
      <c r="Q318" s="61" t="e">
        <f>VLOOKUP(R318,映射表!A:G,7,0)</f>
        <v>#N/A</v>
      </c>
      <c r="R318" s="122"/>
      <c r="S318" s="122"/>
      <c r="T318" s="122"/>
      <c r="U318" s="122"/>
      <c r="V318" s="122"/>
      <c r="W318" s="122"/>
      <c r="X318" s="122"/>
      <c r="Y318" s="61">
        <f t="shared" si="59"/>
        <v>0</v>
      </c>
    </row>
    <row r="319" spans="1:25" s="61" customFormat="1">
      <c r="A319" s="61" t="e">
        <f t="shared" si="50"/>
        <v>#N/A</v>
      </c>
      <c r="B319" s="121">
        <f t="shared" si="51"/>
        <v>0</v>
      </c>
      <c r="C319" s="117" t="e">
        <f>VLOOKUP(B319,映射表!A:C,3,0)</f>
        <v>#N/A</v>
      </c>
      <c r="D319" s="121">
        <f t="shared" si="52"/>
        <v>0</v>
      </c>
      <c r="E319" s="100">
        <f t="shared" si="53"/>
        <v>0</v>
      </c>
      <c r="F319" s="121">
        <f t="shared" si="54"/>
        <v>0</v>
      </c>
      <c r="G319" s="121">
        <f t="shared" si="55"/>
        <v>0</v>
      </c>
      <c r="H319" s="99" t="e">
        <f>VLOOKUP(C319,'B2B（ol)'!A:J,10,0)*D319</f>
        <v>#N/A</v>
      </c>
      <c r="I319" s="101">
        <f t="shared" si="56"/>
        <v>0</v>
      </c>
      <c r="J319" s="121">
        <f t="shared" si="57"/>
        <v>0</v>
      </c>
      <c r="K319" s="121" t="e">
        <f>VLOOKUP(C319,'B2B（ol)'!A:P,16,0)</f>
        <v>#N/A</v>
      </c>
      <c r="L319" s="117">
        <f t="shared" si="58"/>
        <v>0</v>
      </c>
      <c r="M319" s="114" t="e">
        <f>VLOOKUP(C319,'B2B（ol)'!A:K,11,0)</f>
        <v>#N/A</v>
      </c>
      <c r="N319" s="114" t="e">
        <f>VLOOKUP(B319,payments!E:AG,29,0)</f>
        <v>#N/A</v>
      </c>
      <c r="O319" s="114"/>
      <c r="P319" s="114"/>
      <c r="Q319" s="61" t="e">
        <f>VLOOKUP(R319,映射表!A:G,7,0)</f>
        <v>#N/A</v>
      </c>
      <c r="R319" s="122"/>
      <c r="S319" s="122"/>
      <c r="T319" s="122"/>
      <c r="U319" s="122"/>
      <c r="V319" s="122"/>
      <c r="W319" s="122"/>
      <c r="X319" s="122"/>
      <c r="Y319" s="61">
        <f t="shared" si="59"/>
        <v>0</v>
      </c>
    </row>
    <row r="320" spans="1:25" s="61" customFormat="1">
      <c r="A320" s="61" t="e">
        <f t="shared" si="50"/>
        <v>#N/A</v>
      </c>
      <c r="B320" s="121">
        <f t="shared" si="51"/>
        <v>0</v>
      </c>
      <c r="C320" s="117" t="e">
        <f>VLOOKUP(B320,映射表!A:C,3,0)</f>
        <v>#N/A</v>
      </c>
      <c r="D320" s="121">
        <f t="shared" si="52"/>
        <v>0</v>
      </c>
      <c r="E320" s="100">
        <f t="shared" si="53"/>
        <v>0</v>
      </c>
      <c r="F320" s="121">
        <f t="shared" si="54"/>
        <v>0</v>
      </c>
      <c r="G320" s="121">
        <f t="shared" si="55"/>
        <v>0</v>
      </c>
      <c r="H320" s="99" t="e">
        <f>VLOOKUP(C320,'B2B（ol)'!A:J,10,0)*D320</f>
        <v>#N/A</v>
      </c>
      <c r="I320" s="101">
        <f t="shared" si="56"/>
        <v>0</v>
      </c>
      <c r="J320" s="121">
        <f t="shared" si="57"/>
        <v>0</v>
      </c>
      <c r="K320" s="121" t="e">
        <f>VLOOKUP(C320,'B2B（ol)'!A:P,16,0)</f>
        <v>#N/A</v>
      </c>
      <c r="L320" s="117">
        <f t="shared" si="58"/>
        <v>0</v>
      </c>
      <c r="M320" s="114" t="e">
        <f>VLOOKUP(C320,'B2B（ol)'!A:K,11,0)</f>
        <v>#N/A</v>
      </c>
      <c r="N320" s="114" t="e">
        <f>VLOOKUP(B320,payments!E:AG,29,0)</f>
        <v>#N/A</v>
      </c>
      <c r="O320" s="114"/>
      <c r="P320" s="114"/>
      <c r="Q320" s="61" t="e">
        <f>VLOOKUP(R320,映射表!A:G,7,0)</f>
        <v>#N/A</v>
      </c>
      <c r="R320" s="122"/>
      <c r="S320" s="122"/>
      <c r="T320" s="122"/>
      <c r="U320" s="122"/>
      <c r="V320" s="122"/>
      <c r="W320" s="122"/>
      <c r="X320" s="122"/>
      <c r="Y320" s="61">
        <f t="shared" si="59"/>
        <v>0</v>
      </c>
    </row>
    <row r="321" spans="1:25" s="61" customFormat="1">
      <c r="A321" s="61" t="e">
        <f t="shared" si="50"/>
        <v>#N/A</v>
      </c>
      <c r="B321" s="121">
        <f t="shared" si="51"/>
        <v>0</v>
      </c>
      <c r="C321" s="117" t="e">
        <f>VLOOKUP(B321,映射表!A:C,3,0)</f>
        <v>#N/A</v>
      </c>
      <c r="D321" s="121">
        <f t="shared" si="52"/>
        <v>0</v>
      </c>
      <c r="E321" s="100">
        <f t="shared" si="53"/>
        <v>0</v>
      </c>
      <c r="F321" s="121">
        <f t="shared" si="54"/>
        <v>0</v>
      </c>
      <c r="G321" s="121">
        <f t="shared" si="55"/>
        <v>0</v>
      </c>
      <c r="H321" s="99" t="e">
        <f>VLOOKUP(C321,'B2B（ol)'!A:J,10,0)*D321</f>
        <v>#N/A</v>
      </c>
      <c r="I321" s="101">
        <f t="shared" si="56"/>
        <v>0</v>
      </c>
      <c r="J321" s="121">
        <f t="shared" si="57"/>
        <v>0</v>
      </c>
      <c r="K321" s="121" t="e">
        <f>VLOOKUP(C321,'B2B（ol)'!A:P,16,0)</f>
        <v>#N/A</v>
      </c>
      <c r="L321" s="117">
        <f t="shared" si="58"/>
        <v>0</v>
      </c>
      <c r="M321" s="114" t="e">
        <f>VLOOKUP(C321,'B2B（ol)'!A:K,11,0)</f>
        <v>#N/A</v>
      </c>
      <c r="N321" s="114" t="e">
        <f>VLOOKUP(B321,payments!E:AG,29,0)</f>
        <v>#N/A</v>
      </c>
      <c r="O321" s="114"/>
      <c r="P321" s="114"/>
      <c r="Q321" s="61" t="e">
        <f>VLOOKUP(R321,映射表!A:G,7,0)</f>
        <v>#N/A</v>
      </c>
      <c r="R321" s="122"/>
      <c r="S321" s="122"/>
      <c r="T321" s="122"/>
      <c r="U321" s="122"/>
      <c r="V321" s="122"/>
      <c r="W321" s="122"/>
      <c r="X321" s="122"/>
      <c r="Y321" s="61">
        <f t="shared" si="59"/>
        <v>0</v>
      </c>
    </row>
    <row r="322" spans="1:25" s="61" customFormat="1">
      <c r="A322" s="61" t="e">
        <f t="shared" ref="A322:A385" si="60">Q322</f>
        <v>#N/A</v>
      </c>
      <c r="B322" s="121">
        <f t="shared" ref="B322:B385" si="61">R322</f>
        <v>0</v>
      </c>
      <c r="C322" s="117" t="e">
        <f>VLOOKUP(B322,映射表!A:C,3,0)</f>
        <v>#N/A</v>
      </c>
      <c r="D322" s="121">
        <f t="shared" ref="D322:D385" si="62">S322</f>
        <v>0</v>
      </c>
      <c r="E322" s="100">
        <f t="shared" ref="E322:E385" si="63">IFERROR(T322/D322,0)*D322</f>
        <v>0</v>
      </c>
      <c r="F322" s="121">
        <f t="shared" ref="F322:F385" si="64">IFERROR(V322/D322,0)*D322</f>
        <v>0</v>
      </c>
      <c r="G322" s="121">
        <f t="shared" ref="G322:G385" si="65">IFERROR(IF((E322+F322)&gt;200,(E322+F322-200)*0.9+200*0.85,(E322+F322)*0.85),0)</f>
        <v>0</v>
      </c>
      <c r="H322" s="99" t="e">
        <f>VLOOKUP(C322,'B2B（ol)'!A:J,10,0)*D322</f>
        <v>#N/A</v>
      </c>
      <c r="I322" s="101">
        <f t="shared" ref="I322:I385" si="66">IFERROR((G322-H322)/(E322+F322),0)</f>
        <v>0</v>
      </c>
      <c r="J322" s="121">
        <f t="shared" ref="J322:J385" si="67">IFERROR((G322-H322),0)</f>
        <v>0</v>
      </c>
      <c r="K322" s="121" t="e">
        <f>VLOOKUP(C322,'B2B（ol)'!A:P,16,0)</f>
        <v>#N/A</v>
      </c>
      <c r="L322" s="117">
        <f t="shared" ref="L322:L385" si="68">(E322+F322)</f>
        <v>0</v>
      </c>
      <c r="M322" s="114" t="e">
        <f>VLOOKUP(C322,'B2B（ol)'!A:K,11,0)</f>
        <v>#N/A</v>
      </c>
      <c r="N322" s="114" t="e">
        <f>VLOOKUP(B322,payments!E:AG,29,0)</f>
        <v>#N/A</v>
      </c>
      <c r="O322" s="114"/>
      <c r="P322" s="114"/>
      <c r="Q322" s="61" t="e">
        <f>VLOOKUP(R322,映射表!A:G,7,0)</f>
        <v>#N/A</v>
      </c>
      <c r="R322" s="122"/>
      <c r="S322" s="122"/>
      <c r="T322" s="122"/>
      <c r="U322" s="122"/>
      <c r="V322" s="122"/>
      <c r="W322" s="122"/>
      <c r="X322" s="122"/>
      <c r="Y322" s="61">
        <f t="shared" si="59"/>
        <v>0</v>
      </c>
    </row>
    <row r="323" spans="1:25" s="61" customFormat="1">
      <c r="A323" s="61" t="e">
        <f t="shared" si="60"/>
        <v>#N/A</v>
      </c>
      <c r="B323" s="121">
        <f t="shared" si="61"/>
        <v>0</v>
      </c>
      <c r="C323" s="117" t="e">
        <f>VLOOKUP(B323,映射表!A:C,3,0)</f>
        <v>#N/A</v>
      </c>
      <c r="D323" s="121">
        <f t="shared" si="62"/>
        <v>0</v>
      </c>
      <c r="E323" s="100">
        <f t="shared" si="63"/>
        <v>0</v>
      </c>
      <c r="F323" s="121">
        <f t="shared" si="64"/>
        <v>0</v>
      </c>
      <c r="G323" s="121">
        <f t="shared" si="65"/>
        <v>0</v>
      </c>
      <c r="H323" s="99" t="e">
        <f>VLOOKUP(C323,'B2B（ol)'!A:J,10,0)*D323</f>
        <v>#N/A</v>
      </c>
      <c r="I323" s="101">
        <f t="shared" si="66"/>
        <v>0</v>
      </c>
      <c r="J323" s="121">
        <f t="shared" si="67"/>
        <v>0</v>
      </c>
      <c r="K323" s="121" t="e">
        <f>VLOOKUP(C323,'B2B（ol)'!A:P,16,0)</f>
        <v>#N/A</v>
      </c>
      <c r="L323" s="117">
        <f t="shared" si="68"/>
        <v>0</v>
      </c>
      <c r="M323" s="114" t="e">
        <f>VLOOKUP(C323,'B2B（ol)'!A:K,11,0)</f>
        <v>#N/A</v>
      </c>
      <c r="N323" s="114" t="e">
        <f>VLOOKUP(B323,payments!E:AG,29,0)</f>
        <v>#N/A</v>
      </c>
      <c r="O323" s="114"/>
      <c r="P323" s="114"/>
      <c r="Q323" s="61" t="e">
        <f>VLOOKUP(R323,映射表!A:G,7,0)</f>
        <v>#N/A</v>
      </c>
      <c r="R323" s="122"/>
      <c r="S323" s="122"/>
      <c r="T323" s="122"/>
      <c r="U323" s="122"/>
      <c r="V323" s="122"/>
      <c r="W323" s="122"/>
      <c r="X323" s="122"/>
      <c r="Y323" s="61">
        <f t="shared" si="59"/>
        <v>0</v>
      </c>
    </row>
    <row r="324" spans="1:25" s="61" customFormat="1">
      <c r="A324" s="61" t="e">
        <f t="shared" si="60"/>
        <v>#N/A</v>
      </c>
      <c r="B324" s="121">
        <f t="shared" si="61"/>
        <v>0</v>
      </c>
      <c r="C324" s="117" t="e">
        <f>VLOOKUP(B324,映射表!A:C,3,0)</f>
        <v>#N/A</v>
      </c>
      <c r="D324" s="121">
        <f t="shared" si="62"/>
        <v>0</v>
      </c>
      <c r="E324" s="100">
        <f t="shared" si="63"/>
        <v>0</v>
      </c>
      <c r="F324" s="121">
        <f t="shared" si="64"/>
        <v>0</v>
      </c>
      <c r="G324" s="121">
        <f t="shared" si="65"/>
        <v>0</v>
      </c>
      <c r="H324" s="99" t="e">
        <f>VLOOKUP(C324,'B2B（ol)'!A:J,10,0)*D324</f>
        <v>#N/A</v>
      </c>
      <c r="I324" s="101">
        <f t="shared" si="66"/>
        <v>0</v>
      </c>
      <c r="J324" s="121">
        <f t="shared" si="67"/>
        <v>0</v>
      </c>
      <c r="K324" s="121" t="e">
        <f>VLOOKUP(C324,'B2B（ol)'!A:P,16,0)</f>
        <v>#N/A</v>
      </c>
      <c r="L324" s="117">
        <f t="shared" si="68"/>
        <v>0</v>
      </c>
      <c r="M324" s="114" t="e">
        <f>VLOOKUP(C324,'B2B（ol)'!A:K,11,0)</f>
        <v>#N/A</v>
      </c>
      <c r="N324" s="114" t="e">
        <f>VLOOKUP(B324,payments!E:AG,29,0)</f>
        <v>#N/A</v>
      </c>
      <c r="O324" s="114"/>
      <c r="P324" s="114"/>
      <c r="Q324" s="61" t="e">
        <f>VLOOKUP(R324,映射表!A:G,7,0)</f>
        <v>#N/A</v>
      </c>
      <c r="R324" s="122"/>
      <c r="S324" s="122"/>
      <c r="T324" s="122"/>
      <c r="U324" s="122"/>
      <c r="V324" s="122"/>
      <c r="W324" s="122"/>
      <c r="X324" s="122"/>
      <c r="Y324" s="61">
        <f t="shared" ref="Y324:Y387" si="69">L324</f>
        <v>0</v>
      </c>
    </row>
    <row r="325" spans="1:25" s="61" customFormat="1">
      <c r="A325" s="61" t="e">
        <f t="shared" si="60"/>
        <v>#N/A</v>
      </c>
      <c r="B325" s="121">
        <f t="shared" si="61"/>
        <v>0</v>
      </c>
      <c r="C325" s="117" t="e">
        <f>VLOOKUP(B325,映射表!A:C,3,0)</f>
        <v>#N/A</v>
      </c>
      <c r="D325" s="121">
        <f t="shared" si="62"/>
        <v>0</v>
      </c>
      <c r="E325" s="100">
        <f t="shared" si="63"/>
        <v>0</v>
      </c>
      <c r="F325" s="121">
        <f t="shared" si="64"/>
        <v>0</v>
      </c>
      <c r="G325" s="121">
        <f t="shared" si="65"/>
        <v>0</v>
      </c>
      <c r="H325" s="99" t="e">
        <f>VLOOKUP(C325,'B2B（ol)'!A:J,10,0)*D325</f>
        <v>#N/A</v>
      </c>
      <c r="I325" s="101">
        <f t="shared" si="66"/>
        <v>0</v>
      </c>
      <c r="J325" s="121">
        <f t="shared" si="67"/>
        <v>0</v>
      </c>
      <c r="K325" s="121" t="e">
        <f>VLOOKUP(C325,'B2B（ol)'!A:P,16,0)</f>
        <v>#N/A</v>
      </c>
      <c r="L325" s="117">
        <f t="shared" si="68"/>
        <v>0</v>
      </c>
      <c r="M325" s="114" t="e">
        <f>VLOOKUP(C325,'B2B（ol)'!A:K,11,0)</f>
        <v>#N/A</v>
      </c>
      <c r="N325" s="114" t="e">
        <f>VLOOKUP(B325,payments!E:AG,29,0)</f>
        <v>#N/A</v>
      </c>
      <c r="O325" s="114"/>
      <c r="P325" s="114"/>
      <c r="Q325" s="61" t="e">
        <f>VLOOKUP(R325,映射表!A:G,7,0)</f>
        <v>#N/A</v>
      </c>
      <c r="R325" s="122"/>
      <c r="S325" s="122"/>
      <c r="T325" s="122"/>
      <c r="U325" s="122"/>
      <c r="V325" s="122"/>
      <c r="W325" s="122"/>
      <c r="X325" s="122"/>
      <c r="Y325" s="61">
        <f t="shared" si="69"/>
        <v>0</v>
      </c>
    </row>
    <row r="326" spans="1:25" s="61" customFormat="1">
      <c r="A326" s="61" t="e">
        <f t="shared" si="60"/>
        <v>#N/A</v>
      </c>
      <c r="B326" s="121">
        <f t="shared" si="61"/>
        <v>0</v>
      </c>
      <c r="C326" s="117" t="e">
        <f>VLOOKUP(B326,映射表!A:C,3,0)</f>
        <v>#N/A</v>
      </c>
      <c r="D326" s="121">
        <f t="shared" si="62"/>
        <v>0</v>
      </c>
      <c r="E326" s="100">
        <f t="shared" si="63"/>
        <v>0</v>
      </c>
      <c r="F326" s="121">
        <f t="shared" si="64"/>
        <v>0</v>
      </c>
      <c r="G326" s="121">
        <f t="shared" si="65"/>
        <v>0</v>
      </c>
      <c r="H326" s="99" t="e">
        <f>VLOOKUP(C326,'B2B（ol)'!A:J,10,0)*D326</f>
        <v>#N/A</v>
      </c>
      <c r="I326" s="101">
        <f t="shared" si="66"/>
        <v>0</v>
      </c>
      <c r="J326" s="121">
        <f t="shared" si="67"/>
        <v>0</v>
      </c>
      <c r="K326" s="121" t="e">
        <f>VLOOKUP(C326,'B2B（ol)'!A:P,16,0)</f>
        <v>#N/A</v>
      </c>
      <c r="L326" s="117">
        <f t="shared" si="68"/>
        <v>0</v>
      </c>
      <c r="M326" s="114" t="e">
        <f>VLOOKUP(C326,'B2B（ol)'!A:K,11,0)</f>
        <v>#N/A</v>
      </c>
      <c r="N326" s="114" t="e">
        <f>VLOOKUP(B326,payments!E:AG,29,0)</f>
        <v>#N/A</v>
      </c>
      <c r="O326" s="114"/>
      <c r="P326" s="114"/>
      <c r="Q326" s="61" t="e">
        <f>VLOOKUP(R326,映射表!A:G,7,0)</f>
        <v>#N/A</v>
      </c>
      <c r="R326" s="122"/>
      <c r="S326" s="122"/>
      <c r="T326" s="122"/>
      <c r="U326" s="122"/>
      <c r="V326" s="122"/>
      <c r="W326" s="122"/>
      <c r="X326" s="122"/>
      <c r="Y326" s="61">
        <f t="shared" si="69"/>
        <v>0</v>
      </c>
    </row>
    <row r="327" spans="1:25" s="61" customFormat="1">
      <c r="A327" s="61" t="e">
        <f t="shared" si="60"/>
        <v>#N/A</v>
      </c>
      <c r="B327" s="121">
        <f t="shared" si="61"/>
        <v>0</v>
      </c>
      <c r="C327" s="117" t="e">
        <f>VLOOKUP(B327,映射表!A:C,3,0)</f>
        <v>#N/A</v>
      </c>
      <c r="D327" s="121">
        <f t="shared" si="62"/>
        <v>0</v>
      </c>
      <c r="E327" s="100">
        <f t="shared" si="63"/>
        <v>0</v>
      </c>
      <c r="F327" s="121">
        <f t="shared" si="64"/>
        <v>0</v>
      </c>
      <c r="G327" s="121">
        <f t="shared" si="65"/>
        <v>0</v>
      </c>
      <c r="H327" s="99" t="e">
        <f>VLOOKUP(C327,'B2B（ol)'!A:J,10,0)*D327</f>
        <v>#N/A</v>
      </c>
      <c r="I327" s="101">
        <f t="shared" si="66"/>
        <v>0</v>
      </c>
      <c r="J327" s="121">
        <f t="shared" si="67"/>
        <v>0</v>
      </c>
      <c r="K327" s="121" t="e">
        <f>VLOOKUP(C327,'B2B（ol)'!A:P,16,0)</f>
        <v>#N/A</v>
      </c>
      <c r="L327" s="117">
        <f t="shared" si="68"/>
        <v>0</v>
      </c>
      <c r="M327" s="114" t="e">
        <f>VLOOKUP(C327,'B2B（ol)'!A:K,11,0)</f>
        <v>#N/A</v>
      </c>
      <c r="N327" s="114" t="e">
        <f>VLOOKUP(B327,payments!E:AG,29,0)</f>
        <v>#N/A</v>
      </c>
      <c r="O327" s="114"/>
      <c r="P327" s="114"/>
      <c r="Q327" s="61" t="e">
        <f>VLOOKUP(R327,映射表!A:G,7,0)</f>
        <v>#N/A</v>
      </c>
      <c r="R327" s="122"/>
      <c r="S327" s="122"/>
      <c r="T327" s="122"/>
      <c r="U327" s="122"/>
      <c r="V327" s="122"/>
      <c r="W327" s="122"/>
      <c r="X327" s="122"/>
      <c r="Y327" s="61">
        <f t="shared" si="69"/>
        <v>0</v>
      </c>
    </row>
    <row r="328" spans="1:25" s="61" customFormat="1">
      <c r="A328" s="61" t="e">
        <f t="shared" si="60"/>
        <v>#N/A</v>
      </c>
      <c r="B328" s="121">
        <f t="shared" si="61"/>
        <v>0</v>
      </c>
      <c r="C328" s="117" t="e">
        <f>VLOOKUP(B328,映射表!A:C,3,0)</f>
        <v>#N/A</v>
      </c>
      <c r="D328" s="121">
        <f t="shared" si="62"/>
        <v>0</v>
      </c>
      <c r="E328" s="100">
        <f t="shared" si="63"/>
        <v>0</v>
      </c>
      <c r="F328" s="121">
        <f t="shared" si="64"/>
        <v>0</v>
      </c>
      <c r="G328" s="121">
        <f t="shared" si="65"/>
        <v>0</v>
      </c>
      <c r="H328" s="99" t="e">
        <f>VLOOKUP(C328,'B2B（ol)'!A:J,10,0)*D328</f>
        <v>#N/A</v>
      </c>
      <c r="I328" s="101">
        <f t="shared" si="66"/>
        <v>0</v>
      </c>
      <c r="J328" s="121">
        <f t="shared" si="67"/>
        <v>0</v>
      </c>
      <c r="K328" s="121" t="e">
        <f>VLOOKUP(C328,'B2B（ol)'!A:P,16,0)</f>
        <v>#N/A</v>
      </c>
      <c r="L328" s="117">
        <f t="shared" si="68"/>
        <v>0</v>
      </c>
      <c r="M328" s="114" t="e">
        <f>VLOOKUP(C328,'B2B（ol)'!A:K,11,0)</f>
        <v>#N/A</v>
      </c>
      <c r="N328" s="114" t="e">
        <f>VLOOKUP(B328,payments!E:AG,29,0)</f>
        <v>#N/A</v>
      </c>
      <c r="O328" s="114"/>
      <c r="P328" s="114"/>
      <c r="Q328" s="61" t="e">
        <f>VLOOKUP(R328,映射表!A:G,7,0)</f>
        <v>#N/A</v>
      </c>
      <c r="R328" s="122"/>
      <c r="S328" s="122"/>
      <c r="T328" s="122"/>
      <c r="U328" s="122"/>
      <c r="V328" s="122"/>
      <c r="W328" s="122"/>
      <c r="X328" s="122"/>
      <c r="Y328" s="61">
        <f t="shared" si="69"/>
        <v>0</v>
      </c>
    </row>
    <row r="329" spans="1:25" s="61" customFormat="1">
      <c r="A329" s="61" t="e">
        <f t="shared" si="60"/>
        <v>#N/A</v>
      </c>
      <c r="B329" s="121">
        <f t="shared" si="61"/>
        <v>0</v>
      </c>
      <c r="C329" s="117" t="e">
        <f>VLOOKUP(B329,映射表!A:C,3,0)</f>
        <v>#N/A</v>
      </c>
      <c r="D329" s="121">
        <f t="shared" si="62"/>
        <v>0</v>
      </c>
      <c r="E329" s="100">
        <f t="shared" si="63"/>
        <v>0</v>
      </c>
      <c r="F329" s="121">
        <f t="shared" si="64"/>
        <v>0</v>
      </c>
      <c r="G329" s="121">
        <f t="shared" si="65"/>
        <v>0</v>
      </c>
      <c r="H329" s="99" t="e">
        <f>VLOOKUP(C329,'B2B（ol)'!A:J,10,0)*D329</f>
        <v>#N/A</v>
      </c>
      <c r="I329" s="101">
        <f t="shared" si="66"/>
        <v>0</v>
      </c>
      <c r="J329" s="121">
        <f t="shared" si="67"/>
        <v>0</v>
      </c>
      <c r="K329" s="121" t="e">
        <f>VLOOKUP(C329,'B2B（ol)'!A:P,16,0)</f>
        <v>#N/A</v>
      </c>
      <c r="L329" s="117">
        <f t="shared" si="68"/>
        <v>0</v>
      </c>
      <c r="M329" s="114" t="e">
        <f>VLOOKUP(C329,'B2B（ol)'!A:K,11,0)</f>
        <v>#N/A</v>
      </c>
      <c r="N329" s="114" t="e">
        <f>VLOOKUP(B329,payments!E:AG,29,0)</f>
        <v>#N/A</v>
      </c>
      <c r="O329" s="114"/>
      <c r="P329" s="114"/>
      <c r="Q329" s="61" t="e">
        <f>VLOOKUP(R329,映射表!A:G,7,0)</f>
        <v>#N/A</v>
      </c>
      <c r="R329" s="122"/>
      <c r="S329" s="122"/>
      <c r="T329" s="122"/>
      <c r="U329" s="122"/>
      <c r="V329" s="122"/>
      <c r="W329" s="122"/>
      <c r="X329" s="122"/>
      <c r="Y329" s="61">
        <f t="shared" si="69"/>
        <v>0</v>
      </c>
    </row>
    <row r="330" spans="1:25" s="61" customFormat="1">
      <c r="A330" s="61" t="e">
        <f t="shared" si="60"/>
        <v>#N/A</v>
      </c>
      <c r="B330" s="121">
        <f t="shared" si="61"/>
        <v>0</v>
      </c>
      <c r="C330" s="117" t="e">
        <f>VLOOKUP(B330,映射表!A:C,3,0)</f>
        <v>#N/A</v>
      </c>
      <c r="D330" s="121">
        <f t="shared" si="62"/>
        <v>0</v>
      </c>
      <c r="E330" s="100">
        <f t="shared" si="63"/>
        <v>0</v>
      </c>
      <c r="F330" s="121">
        <f t="shared" si="64"/>
        <v>0</v>
      </c>
      <c r="G330" s="121">
        <f t="shared" si="65"/>
        <v>0</v>
      </c>
      <c r="H330" s="99" t="e">
        <f>VLOOKUP(C330,'B2B（ol)'!A:J,10,0)*D330</f>
        <v>#N/A</v>
      </c>
      <c r="I330" s="101">
        <f t="shared" si="66"/>
        <v>0</v>
      </c>
      <c r="J330" s="121">
        <f t="shared" si="67"/>
        <v>0</v>
      </c>
      <c r="K330" s="121" t="e">
        <f>VLOOKUP(C330,'B2B（ol)'!A:P,16,0)</f>
        <v>#N/A</v>
      </c>
      <c r="L330" s="117">
        <f t="shared" si="68"/>
        <v>0</v>
      </c>
      <c r="M330" s="114" t="e">
        <f>VLOOKUP(C330,'B2B（ol)'!A:K,11,0)</f>
        <v>#N/A</v>
      </c>
      <c r="N330" s="114" t="e">
        <f>VLOOKUP(B330,payments!E:AG,29,0)</f>
        <v>#N/A</v>
      </c>
      <c r="O330" s="114"/>
      <c r="P330" s="114"/>
      <c r="Q330" s="61" t="e">
        <f>VLOOKUP(R330,映射表!A:G,7,0)</f>
        <v>#N/A</v>
      </c>
      <c r="R330" s="122"/>
      <c r="S330" s="122"/>
      <c r="T330" s="122"/>
      <c r="U330" s="122"/>
      <c r="V330" s="122"/>
      <c r="W330" s="122"/>
      <c r="X330" s="122"/>
      <c r="Y330" s="61">
        <f t="shared" si="69"/>
        <v>0</v>
      </c>
    </row>
    <row r="331" spans="1:25" s="61" customFormat="1">
      <c r="A331" s="61" t="e">
        <f t="shared" si="60"/>
        <v>#N/A</v>
      </c>
      <c r="B331" s="121">
        <f t="shared" si="61"/>
        <v>0</v>
      </c>
      <c r="C331" s="117" t="e">
        <f>VLOOKUP(B331,映射表!A:C,3,0)</f>
        <v>#N/A</v>
      </c>
      <c r="D331" s="121">
        <f t="shared" si="62"/>
        <v>0</v>
      </c>
      <c r="E331" s="100">
        <f t="shared" si="63"/>
        <v>0</v>
      </c>
      <c r="F331" s="121">
        <f t="shared" si="64"/>
        <v>0</v>
      </c>
      <c r="G331" s="121">
        <f t="shared" si="65"/>
        <v>0</v>
      </c>
      <c r="H331" s="99" t="e">
        <f>VLOOKUP(C331,'B2B（ol)'!A:J,10,0)*D331</f>
        <v>#N/A</v>
      </c>
      <c r="I331" s="101">
        <f t="shared" si="66"/>
        <v>0</v>
      </c>
      <c r="J331" s="121">
        <f t="shared" si="67"/>
        <v>0</v>
      </c>
      <c r="K331" s="121" t="e">
        <f>VLOOKUP(C331,'B2B（ol)'!A:P,16,0)</f>
        <v>#N/A</v>
      </c>
      <c r="L331" s="117">
        <f t="shared" si="68"/>
        <v>0</v>
      </c>
      <c r="M331" s="114" t="e">
        <f>VLOOKUP(C331,'B2B（ol)'!A:K,11,0)</f>
        <v>#N/A</v>
      </c>
      <c r="N331" s="114" t="e">
        <f>VLOOKUP(B331,payments!E:AG,29,0)</f>
        <v>#N/A</v>
      </c>
      <c r="O331" s="114"/>
      <c r="P331" s="114"/>
      <c r="Q331" s="61" t="e">
        <f>VLOOKUP(R331,映射表!A:G,7,0)</f>
        <v>#N/A</v>
      </c>
      <c r="R331" s="122"/>
      <c r="S331" s="122"/>
      <c r="T331" s="122"/>
      <c r="U331" s="122"/>
      <c r="V331" s="122"/>
      <c r="W331" s="122"/>
      <c r="X331" s="122"/>
      <c r="Y331" s="61">
        <f t="shared" si="69"/>
        <v>0</v>
      </c>
    </row>
    <row r="332" spans="1:25" s="61" customFormat="1">
      <c r="A332" s="61" t="e">
        <f t="shared" si="60"/>
        <v>#N/A</v>
      </c>
      <c r="B332" s="121">
        <f t="shared" si="61"/>
        <v>0</v>
      </c>
      <c r="C332" s="117" t="e">
        <f>VLOOKUP(B332,映射表!A:C,3,0)</f>
        <v>#N/A</v>
      </c>
      <c r="D332" s="121">
        <f t="shared" si="62"/>
        <v>0</v>
      </c>
      <c r="E332" s="100">
        <f t="shared" si="63"/>
        <v>0</v>
      </c>
      <c r="F332" s="121">
        <f t="shared" si="64"/>
        <v>0</v>
      </c>
      <c r="G332" s="121">
        <f t="shared" si="65"/>
        <v>0</v>
      </c>
      <c r="H332" s="99" t="e">
        <f>VLOOKUP(C332,'B2B（ol)'!A:J,10,0)*D332</f>
        <v>#N/A</v>
      </c>
      <c r="I332" s="101">
        <f t="shared" si="66"/>
        <v>0</v>
      </c>
      <c r="J332" s="121">
        <f t="shared" si="67"/>
        <v>0</v>
      </c>
      <c r="K332" s="121" t="e">
        <f>VLOOKUP(C332,'B2B（ol)'!A:P,16,0)</f>
        <v>#N/A</v>
      </c>
      <c r="L332" s="117">
        <f t="shared" si="68"/>
        <v>0</v>
      </c>
      <c r="M332" s="114" t="e">
        <f>VLOOKUP(C332,'B2B（ol)'!A:K,11,0)</f>
        <v>#N/A</v>
      </c>
      <c r="N332" s="114" t="e">
        <f>VLOOKUP(B332,payments!E:AG,29,0)</f>
        <v>#N/A</v>
      </c>
      <c r="O332" s="114"/>
      <c r="P332" s="114"/>
      <c r="Q332" s="61" t="e">
        <f>VLOOKUP(R332,映射表!A:G,7,0)</f>
        <v>#N/A</v>
      </c>
      <c r="R332" s="122"/>
      <c r="S332" s="122"/>
      <c r="T332" s="122"/>
      <c r="U332" s="122"/>
      <c r="V332" s="122"/>
      <c r="W332" s="122"/>
      <c r="X332" s="122"/>
      <c r="Y332" s="61">
        <f t="shared" si="69"/>
        <v>0</v>
      </c>
    </row>
    <row r="333" spans="1:25" s="61" customFormat="1">
      <c r="A333" s="61" t="e">
        <f t="shared" si="60"/>
        <v>#N/A</v>
      </c>
      <c r="B333" s="121">
        <f t="shared" si="61"/>
        <v>0</v>
      </c>
      <c r="C333" s="117" t="e">
        <f>VLOOKUP(B333,映射表!A:C,3,0)</f>
        <v>#N/A</v>
      </c>
      <c r="D333" s="121">
        <f t="shared" si="62"/>
        <v>0</v>
      </c>
      <c r="E333" s="100">
        <f t="shared" si="63"/>
        <v>0</v>
      </c>
      <c r="F333" s="121">
        <f t="shared" si="64"/>
        <v>0</v>
      </c>
      <c r="G333" s="121">
        <f t="shared" si="65"/>
        <v>0</v>
      </c>
      <c r="H333" s="99" t="e">
        <f>VLOOKUP(C333,'B2B（ol)'!A:J,10,0)*D333</f>
        <v>#N/A</v>
      </c>
      <c r="I333" s="101">
        <f t="shared" si="66"/>
        <v>0</v>
      </c>
      <c r="J333" s="121">
        <f t="shared" si="67"/>
        <v>0</v>
      </c>
      <c r="K333" s="121" t="e">
        <f>VLOOKUP(C333,'B2B（ol)'!A:P,16,0)</f>
        <v>#N/A</v>
      </c>
      <c r="L333" s="117">
        <f t="shared" si="68"/>
        <v>0</v>
      </c>
      <c r="M333" s="114" t="e">
        <f>VLOOKUP(C333,'B2B（ol)'!A:K,11,0)</f>
        <v>#N/A</v>
      </c>
      <c r="N333" s="114" t="e">
        <f>VLOOKUP(B333,payments!E:AG,29,0)</f>
        <v>#N/A</v>
      </c>
      <c r="O333" s="114"/>
      <c r="P333" s="114"/>
      <c r="Q333" s="61" t="e">
        <f>VLOOKUP(R333,映射表!A:G,7,0)</f>
        <v>#N/A</v>
      </c>
      <c r="R333" s="122"/>
      <c r="S333" s="122"/>
      <c r="T333" s="122"/>
      <c r="U333" s="122"/>
      <c r="V333" s="122"/>
      <c r="W333" s="122"/>
      <c r="X333" s="122"/>
      <c r="Y333" s="61">
        <f t="shared" si="69"/>
        <v>0</v>
      </c>
    </row>
    <row r="334" spans="1:25" s="61" customFormat="1">
      <c r="A334" s="61" t="e">
        <f t="shared" si="60"/>
        <v>#N/A</v>
      </c>
      <c r="B334" s="121">
        <f t="shared" si="61"/>
        <v>0</v>
      </c>
      <c r="C334" s="117" t="e">
        <f>VLOOKUP(B334,映射表!A:C,3,0)</f>
        <v>#N/A</v>
      </c>
      <c r="D334" s="121">
        <f t="shared" si="62"/>
        <v>0</v>
      </c>
      <c r="E334" s="100">
        <f t="shared" si="63"/>
        <v>0</v>
      </c>
      <c r="F334" s="121">
        <f t="shared" si="64"/>
        <v>0</v>
      </c>
      <c r="G334" s="121">
        <f t="shared" si="65"/>
        <v>0</v>
      </c>
      <c r="H334" s="99" t="e">
        <f>VLOOKUP(C334,'B2B（ol)'!A:J,10,0)*D334</f>
        <v>#N/A</v>
      </c>
      <c r="I334" s="101">
        <f t="shared" si="66"/>
        <v>0</v>
      </c>
      <c r="J334" s="121">
        <f t="shared" si="67"/>
        <v>0</v>
      </c>
      <c r="K334" s="121" t="e">
        <f>VLOOKUP(C334,'B2B（ol)'!A:P,16,0)</f>
        <v>#N/A</v>
      </c>
      <c r="L334" s="117">
        <f t="shared" si="68"/>
        <v>0</v>
      </c>
      <c r="M334" s="114" t="e">
        <f>VLOOKUP(C334,'B2B（ol)'!A:K,11,0)</f>
        <v>#N/A</v>
      </c>
      <c r="N334" s="114" t="e">
        <f>VLOOKUP(B334,payments!E:AG,29,0)</f>
        <v>#N/A</v>
      </c>
      <c r="O334" s="114"/>
      <c r="P334" s="114"/>
      <c r="Q334" s="61" t="e">
        <f>VLOOKUP(R334,映射表!A:G,7,0)</f>
        <v>#N/A</v>
      </c>
      <c r="R334" s="122"/>
      <c r="S334" s="122"/>
      <c r="T334" s="122"/>
      <c r="U334" s="122"/>
      <c r="V334" s="122"/>
      <c r="W334" s="122"/>
      <c r="X334" s="122"/>
      <c r="Y334" s="61">
        <f t="shared" si="69"/>
        <v>0</v>
      </c>
    </row>
    <row r="335" spans="1:25" s="61" customFormat="1">
      <c r="A335" s="61" t="e">
        <f t="shared" si="60"/>
        <v>#N/A</v>
      </c>
      <c r="B335" s="121">
        <f t="shared" si="61"/>
        <v>0</v>
      </c>
      <c r="C335" s="117" t="e">
        <f>VLOOKUP(B335,映射表!A:C,3,0)</f>
        <v>#N/A</v>
      </c>
      <c r="D335" s="121">
        <f t="shared" si="62"/>
        <v>0</v>
      </c>
      <c r="E335" s="100">
        <f t="shared" si="63"/>
        <v>0</v>
      </c>
      <c r="F335" s="121">
        <f t="shared" si="64"/>
        <v>0</v>
      </c>
      <c r="G335" s="121">
        <f t="shared" si="65"/>
        <v>0</v>
      </c>
      <c r="H335" s="99" t="e">
        <f>VLOOKUP(C335,'B2B（ol)'!A:J,10,0)*D335</f>
        <v>#N/A</v>
      </c>
      <c r="I335" s="101">
        <f t="shared" si="66"/>
        <v>0</v>
      </c>
      <c r="J335" s="121">
        <f t="shared" si="67"/>
        <v>0</v>
      </c>
      <c r="K335" s="121" t="e">
        <f>VLOOKUP(C335,'B2B（ol)'!A:P,16,0)</f>
        <v>#N/A</v>
      </c>
      <c r="L335" s="117">
        <f t="shared" si="68"/>
        <v>0</v>
      </c>
      <c r="M335" s="114" t="e">
        <f>VLOOKUP(C335,'B2B（ol)'!A:K,11,0)</f>
        <v>#N/A</v>
      </c>
      <c r="N335" s="114" t="e">
        <f>VLOOKUP(B335,payments!E:AG,29,0)</f>
        <v>#N/A</v>
      </c>
      <c r="O335" s="114"/>
      <c r="P335" s="114"/>
      <c r="Q335" s="61" t="e">
        <f>VLOOKUP(R335,映射表!A:G,7,0)</f>
        <v>#N/A</v>
      </c>
      <c r="R335" s="122"/>
      <c r="S335" s="122"/>
      <c r="T335" s="122"/>
      <c r="U335" s="122"/>
      <c r="V335" s="122"/>
      <c r="W335" s="122"/>
      <c r="X335" s="122"/>
      <c r="Y335" s="61">
        <f t="shared" si="69"/>
        <v>0</v>
      </c>
    </row>
    <row r="336" spans="1:25" s="61" customFormat="1">
      <c r="A336" s="61" t="e">
        <f t="shared" si="60"/>
        <v>#N/A</v>
      </c>
      <c r="B336" s="121">
        <f t="shared" si="61"/>
        <v>0</v>
      </c>
      <c r="C336" s="117" t="e">
        <f>VLOOKUP(B336,映射表!A:C,3,0)</f>
        <v>#N/A</v>
      </c>
      <c r="D336" s="121">
        <f t="shared" si="62"/>
        <v>0</v>
      </c>
      <c r="E336" s="100">
        <f t="shared" si="63"/>
        <v>0</v>
      </c>
      <c r="F336" s="121">
        <f t="shared" si="64"/>
        <v>0</v>
      </c>
      <c r="G336" s="121">
        <f t="shared" si="65"/>
        <v>0</v>
      </c>
      <c r="H336" s="99" t="e">
        <f>VLOOKUP(C336,'B2B（ol)'!A:J,10,0)*D336</f>
        <v>#N/A</v>
      </c>
      <c r="I336" s="101">
        <f t="shared" si="66"/>
        <v>0</v>
      </c>
      <c r="J336" s="121">
        <f t="shared" si="67"/>
        <v>0</v>
      </c>
      <c r="K336" s="121" t="e">
        <f>VLOOKUP(C336,'B2B（ol)'!A:P,16,0)</f>
        <v>#N/A</v>
      </c>
      <c r="L336" s="117">
        <f t="shared" si="68"/>
        <v>0</v>
      </c>
      <c r="M336" s="114" t="e">
        <f>VLOOKUP(C336,'B2B（ol)'!A:K,11,0)</f>
        <v>#N/A</v>
      </c>
      <c r="N336" s="114" t="e">
        <f>VLOOKUP(B336,payments!E:AG,29,0)</f>
        <v>#N/A</v>
      </c>
      <c r="O336" s="114"/>
      <c r="P336" s="114"/>
      <c r="Q336" s="61" t="e">
        <f>VLOOKUP(R336,映射表!A:G,7,0)</f>
        <v>#N/A</v>
      </c>
      <c r="R336" s="122"/>
      <c r="S336" s="122"/>
      <c r="T336" s="122"/>
      <c r="U336" s="122"/>
      <c r="V336" s="122"/>
      <c r="W336" s="122"/>
      <c r="X336" s="122"/>
      <c r="Y336" s="61">
        <f t="shared" si="69"/>
        <v>0</v>
      </c>
    </row>
    <row r="337" spans="1:25" s="61" customFormat="1">
      <c r="A337" s="61" t="e">
        <f t="shared" si="60"/>
        <v>#N/A</v>
      </c>
      <c r="B337" s="121">
        <f t="shared" si="61"/>
        <v>0</v>
      </c>
      <c r="C337" s="117" t="e">
        <f>VLOOKUP(B337,映射表!A:C,3,0)</f>
        <v>#N/A</v>
      </c>
      <c r="D337" s="121">
        <f t="shared" si="62"/>
        <v>0</v>
      </c>
      <c r="E337" s="100">
        <f t="shared" si="63"/>
        <v>0</v>
      </c>
      <c r="F337" s="121">
        <f t="shared" si="64"/>
        <v>0</v>
      </c>
      <c r="G337" s="121">
        <f t="shared" si="65"/>
        <v>0</v>
      </c>
      <c r="H337" s="99" t="e">
        <f>VLOOKUP(C337,'B2B（ol)'!A:J,10,0)*D337</f>
        <v>#N/A</v>
      </c>
      <c r="I337" s="101">
        <f t="shared" si="66"/>
        <v>0</v>
      </c>
      <c r="J337" s="121">
        <f t="shared" si="67"/>
        <v>0</v>
      </c>
      <c r="K337" s="121" t="e">
        <f>VLOOKUP(C337,'B2B（ol)'!A:P,16,0)</f>
        <v>#N/A</v>
      </c>
      <c r="L337" s="117">
        <f t="shared" si="68"/>
        <v>0</v>
      </c>
      <c r="M337" s="114" t="e">
        <f>VLOOKUP(C337,'B2B（ol)'!A:K,11,0)</f>
        <v>#N/A</v>
      </c>
      <c r="N337" s="114" t="e">
        <f>VLOOKUP(B337,payments!E:AG,29,0)</f>
        <v>#N/A</v>
      </c>
      <c r="O337" s="114"/>
      <c r="P337" s="114"/>
      <c r="Q337" s="61" t="e">
        <f>VLOOKUP(R337,映射表!A:G,7,0)</f>
        <v>#N/A</v>
      </c>
      <c r="R337" s="122"/>
      <c r="S337" s="122"/>
      <c r="T337" s="122"/>
      <c r="U337" s="122"/>
      <c r="V337" s="122"/>
      <c r="W337" s="122"/>
      <c r="X337" s="122"/>
      <c r="Y337" s="61">
        <f t="shared" si="69"/>
        <v>0</v>
      </c>
    </row>
    <row r="338" spans="1:25" s="61" customFormat="1">
      <c r="A338" s="61" t="e">
        <f t="shared" si="60"/>
        <v>#N/A</v>
      </c>
      <c r="B338" s="121">
        <f t="shared" si="61"/>
        <v>0</v>
      </c>
      <c r="C338" s="117" t="e">
        <f>VLOOKUP(B338,映射表!A:C,3,0)</f>
        <v>#N/A</v>
      </c>
      <c r="D338" s="121">
        <f t="shared" si="62"/>
        <v>0</v>
      </c>
      <c r="E338" s="100">
        <f t="shared" si="63"/>
        <v>0</v>
      </c>
      <c r="F338" s="121">
        <f t="shared" si="64"/>
        <v>0</v>
      </c>
      <c r="G338" s="121">
        <f t="shared" si="65"/>
        <v>0</v>
      </c>
      <c r="H338" s="99" t="e">
        <f>VLOOKUP(C338,'B2B（ol)'!A:J,10,0)*D338</f>
        <v>#N/A</v>
      </c>
      <c r="I338" s="101">
        <f t="shared" si="66"/>
        <v>0</v>
      </c>
      <c r="J338" s="121">
        <f t="shared" si="67"/>
        <v>0</v>
      </c>
      <c r="K338" s="121" t="e">
        <f>VLOOKUP(C338,'B2B（ol)'!A:P,16,0)</f>
        <v>#N/A</v>
      </c>
      <c r="L338" s="117">
        <f t="shared" si="68"/>
        <v>0</v>
      </c>
      <c r="M338" s="114" t="e">
        <f>VLOOKUP(C338,'B2B（ol)'!A:K,11,0)</f>
        <v>#N/A</v>
      </c>
      <c r="N338" s="114" t="e">
        <f>VLOOKUP(B338,payments!E:AG,29,0)</f>
        <v>#N/A</v>
      </c>
      <c r="O338" s="114"/>
      <c r="P338" s="114"/>
      <c r="Q338" s="61" t="e">
        <f>VLOOKUP(R338,映射表!A:G,7,0)</f>
        <v>#N/A</v>
      </c>
      <c r="R338" s="122"/>
      <c r="S338" s="122"/>
      <c r="T338" s="122"/>
      <c r="U338" s="122"/>
      <c r="V338" s="122"/>
      <c r="W338" s="122"/>
      <c r="X338" s="122"/>
      <c r="Y338" s="61">
        <f t="shared" si="69"/>
        <v>0</v>
      </c>
    </row>
    <row r="339" spans="1:25" s="61" customFormat="1">
      <c r="A339" s="61" t="e">
        <f t="shared" si="60"/>
        <v>#N/A</v>
      </c>
      <c r="B339" s="121">
        <f t="shared" si="61"/>
        <v>0</v>
      </c>
      <c r="C339" s="117" t="e">
        <f>VLOOKUP(B339,映射表!A:C,3,0)</f>
        <v>#N/A</v>
      </c>
      <c r="D339" s="121">
        <f t="shared" si="62"/>
        <v>0</v>
      </c>
      <c r="E339" s="100">
        <f t="shared" si="63"/>
        <v>0</v>
      </c>
      <c r="F339" s="121">
        <f t="shared" si="64"/>
        <v>0</v>
      </c>
      <c r="G339" s="121">
        <f t="shared" si="65"/>
        <v>0</v>
      </c>
      <c r="H339" s="99" t="e">
        <f>VLOOKUP(C339,'B2B（ol)'!A:J,10,0)*D339</f>
        <v>#N/A</v>
      </c>
      <c r="I339" s="101">
        <f t="shared" si="66"/>
        <v>0</v>
      </c>
      <c r="J339" s="121">
        <f t="shared" si="67"/>
        <v>0</v>
      </c>
      <c r="K339" s="121" t="e">
        <f>VLOOKUP(C339,'B2B（ol)'!A:P,16,0)</f>
        <v>#N/A</v>
      </c>
      <c r="L339" s="117">
        <f t="shared" si="68"/>
        <v>0</v>
      </c>
      <c r="M339" s="114" t="e">
        <f>VLOOKUP(C339,'B2B（ol)'!A:K,11,0)</f>
        <v>#N/A</v>
      </c>
      <c r="N339" s="114" t="e">
        <f>VLOOKUP(B339,payments!E:AG,29,0)</f>
        <v>#N/A</v>
      </c>
      <c r="O339" s="114"/>
      <c r="P339" s="114"/>
      <c r="Q339" s="61" t="e">
        <f>VLOOKUP(R339,映射表!A:G,7,0)</f>
        <v>#N/A</v>
      </c>
      <c r="R339" s="122"/>
      <c r="S339" s="122"/>
      <c r="T339" s="122"/>
      <c r="U339" s="122"/>
      <c r="V339" s="122"/>
      <c r="W339" s="122"/>
      <c r="X339" s="122"/>
      <c r="Y339" s="61">
        <f t="shared" si="69"/>
        <v>0</v>
      </c>
    </row>
    <row r="340" spans="1:25" s="61" customFormat="1">
      <c r="A340" s="61" t="e">
        <f t="shared" si="60"/>
        <v>#N/A</v>
      </c>
      <c r="B340" s="121">
        <f t="shared" si="61"/>
        <v>0</v>
      </c>
      <c r="C340" s="117" t="e">
        <f>VLOOKUP(B340,映射表!A:C,3,0)</f>
        <v>#N/A</v>
      </c>
      <c r="D340" s="121">
        <f t="shared" si="62"/>
        <v>0</v>
      </c>
      <c r="E340" s="100">
        <f t="shared" si="63"/>
        <v>0</v>
      </c>
      <c r="F340" s="121">
        <f t="shared" si="64"/>
        <v>0</v>
      </c>
      <c r="G340" s="121">
        <f t="shared" si="65"/>
        <v>0</v>
      </c>
      <c r="H340" s="99" t="e">
        <f>VLOOKUP(C340,'B2B（ol)'!A:J,10,0)*D340</f>
        <v>#N/A</v>
      </c>
      <c r="I340" s="101">
        <f t="shared" si="66"/>
        <v>0</v>
      </c>
      <c r="J340" s="121">
        <f t="shared" si="67"/>
        <v>0</v>
      </c>
      <c r="K340" s="121" t="e">
        <f>VLOOKUP(C340,'B2B（ol)'!A:P,16,0)</f>
        <v>#N/A</v>
      </c>
      <c r="L340" s="117">
        <f t="shared" si="68"/>
        <v>0</v>
      </c>
      <c r="M340" s="114" t="e">
        <f>VLOOKUP(C340,'B2B（ol)'!A:K,11,0)</f>
        <v>#N/A</v>
      </c>
      <c r="N340" s="114" t="e">
        <f>VLOOKUP(B340,payments!E:AG,29,0)</f>
        <v>#N/A</v>
      </c>
      <c r="O340" s="114"/>
      <c r="P340" s="114"/>
      <c r="Q340" s="61" t="e">
        <f>VLOOKUP(R340,映射表!A:G,7,0)</f>
        <v>#N/A</v>
      </c>
      <c r="R340" s="122"/>
      <c r="S340" s="122"/>
      <c r="T340" s="122"/>
      <c r="U340" s="122"/>
      <c r="V340" s="122"/>
      <c r="W340" s="122"/>
      <c r="X340" s="122"/>
      <c r="Y340" s="61">
        <f t="shared" si="69"/>
        <v>0</v>
      </c>
    </row>
    <row r="341" spans="1:25" s="61" customFormat="1">
      <c r="A341" s="61" t="e">
        <f t="shared" si="60"/>
        <v>#N/A</v>
      </c>
      <c r="B341" s="121">
        <f t="shared" si="61"/>
        <v>0</v>
      </c>
      <c r="C341" s="117" t="e">
        <f>VLOOKUP(B341,映射表!A:C,3,0)</f>
        <v>#N/A</v>
      </c>
      <c r="D341" s="121">
        <f t="shared" si="62"/>
        <v>0</v>
      </c>
      <c r="E341" s="100">
        <f t="shared" si="63"/>
        <v>0</v>
      </c>
      <c r="F341" s="121">
        <f t="shared" si="64"/>
        <v>0</v>
      </c>
      <c r="G341" s="121">
        <f t="shared" si="65"/>
        <v>0</v>
      </c>
      <c r="H341" s="99" t="e">
        <f>VLOOKUP(C341,'B2B（ol)'!A:J,10,0)*D341</f>
        <v>#N/A</v>
      </c>
      <c r="I341" s="101">
        <f t="shared" si="66"/>
        <v>0</v>
      </c>
      <c r="J341" s="121">
        <f t="shared" si="67"/>
        <v>0</v>
      </c>
      <c r="K341" s="121" t="e">
        <f>VLOOKUP(C341,'B2B（ol)'!A:P,16,0)</f>
        <v>#N/A</v>
      </c>
      <c r="L341" s="117">
        <f t="shared" si="68"/>
        <v>0</v>
      </c>
      <c r="M341" s="114" t="e">
        <f>VLOOKUP(C341,'B2B（ol)'!A:K,11,0)</f>
        <v>#N/A</v>
      </c>
      <c r="N341" s="114" t="e">
        <f>VLOOKUP(B341,payments!E:AG,29,0)</f>
        <v>#N/A</v>
      </c>
      <c r="O341" s="114"/>
      <c r="P341" s="114"/>
      <c r="Q341" s="61" t="e">
        <f>VLOOKUP(R341,映射表!A:G,7,0)</f>
        <v>#N/A</v>
      </c>
      <c r="R341" s="122"/>
      <c r="S341" s="122"/>
      <c r="T341" s="122"/>
      <c r="U341" s="122"/>
      <c r="V341" s="122"/>
      <c r="W341" s="122"/>
      <c r="X341" s="122"/>
      <c r="Y341" s="61">
        <f t="shared" si="69"/>
        <v>0</v>
      </c>
    </row>
    <row r="342" spans="1:25" s="61" customFormat="1">
      <c r="A342" s="61" t="e">
        <f t="shared" si="60"/>
        <v>#N/A</v>
      </c>
      <c r="B342" s="121">
        <f t="shared" si="61"/>
        <v>0</v>
      </c>
      <c r="C342" s="117" t="e">
        <f>VLOOKUP(B342,映射表!A:C,3,0)</f>
        <v>#N/A</v>
      </c>
      <c r="D342" s="121">
        <f t="shared" si="62"/>
        <v>0</v>
      </c>
      <c r="E342" s="100">
        <f t="shared" si="63"/>
        <v>0</v>
      </c>
      <c r="F342" s="121">
        <f t="shared" si="64"/>
        <v>0</v>
      </c>
      <c r="G342" s="121">
        <f t="shared" si="65"/>
        <v>0</v>
      </c>
      <c r="H342" s="99" t="e">
        <f>VLOOKUP(C342,'B2B（ol)'!A:J,10,0)*D342</f>
        <v>#N/A</v>
      </c>
      <c r="I342" s="101">
        <f t="shared" si="66"/>
        <v>0</v>
      </c>
      <c r="J342" s="121">
        <f t="shared" si="67"/>
        <v>0</v>
      </c>
      <c r="K342" s="121" t="e">
        <f>VLOOKUP(C342,'B2B（ol)'!A:P,16,0)</f>
        <v>#N/A</v>
      </c>
      <c r="L342" s="117">
        <f t="shared" si="68"/>
        <v>0</v>
      </c>
      <c r="M342" s="114" t="e">
        <f>VLOOKUP(C342,'B2B（ol)'!A:K,11,0)</f>
        <v>#N/A</v>
      </c>
      <c r="N342" s="114" t="e">
        <f>VLOOKUP(B342,payments!E:AG,29,0)</f>
        <v>#N/A</v>
      </c>
      <c r="O342" s="114"/>
      <c r="P342" s="114"/>
      <c r="Q342" s="61" t="e">
        <f>VLOOKUP(R342,映射表!A:G,7,0)</f>
        <v>#N/A</v>
      </c>
      <c r="R342" s="122"/>
      <c r="S342" s="122"/>
      <c r="T342" s="122"/>
      <c r="U342" s="122"/>
      <c r="V342" s="122"/>
      <c r="W342" s="122"/>
      <c r="X342" s="122"/>
      <c r="Y342" s="61">
        <f t="shared" si="69"/>
        <v>0</v>
      </c>
    </row>
    <row r="343" spans="1:25" s="61" customFormat="1">
      <c r="A343" s="61" t="e">
        <f t="shared" si="60"/>
        <v>#N/A</v>
      </c>
      <c r="B343" s="121">
        <f t="shared" si="61"/>
        <v>0</v>
      </c>
      <c r="C343" s="117" t="e">
        <f>VLOOKUP(B343,映射表!A:C,3,0)</f>
        <v>#N/A</v>
      </c>
      <c r="D343" s="121">
        <f t="shared" si="62"/>
        <v>0</v>
      </c>
      <c r="E343" s="100">
        <f t="shared" si="63"/>
        <v>0</v>
      </c>
      <c r="F343" s="121">
        <f t="shared" si="64"/>
        <v>0</v>
      </c>
      <c r="G343" s="121">
        <f t="shared" si="65"/>
        <v>0</v>
      </c>
      <c r="H343" s="99" t="e">
        <f>VLOOKUP(C343,'B2B（ol)'!A:J,10,0)*D343</f>
        <v>#N/A</v>
      </c>
      <c r="I343" s="101">
        <f t="shared" si="66"/>
        <v>0</v>
      </c>
      <c r="J343" s="121">
        <f t="shared" si="67"/>
        <v>0</v>
      </c>
      <c r="K343" s="121" t="e">
        <f>VLOOKUP(C343,'B2B（ol)'!A:P,16,0)</f>
        <v>#N/A</v>
      </c>
      <c r="L343" s="117">
        <f t="shared" si="68"/>
        <v>0</v>
      </c>
      <c r="M343" s="114" t="e">
        <f>VLOOKUP(C343,'B2B（ol)'!A:K,11,0)</f>
        <v>#N/A</v>
      </c>
      <c r="N343" s="114" t="e">
        <f>VLOOKUP(B343,payments!E:AG,29,0)</f>
        <v>#N/A</v>
      </c>
      <c r="O343" s="114"/>
      <c r="P343" s="114"/>
      <c r="Q343" s="61" t="e">
        <f>VLOOKUP(R343,映射表!A:G,7,0)</f>
        <v>#N/A</v>
      </c>
      <c r="R343" s="122"/>
      <c r="S343" s="122"/>
      <c r="T343" s="122"/>
      <c r="U343" s="122"/>
      <c r="V343" s="122"/>
      <c r="W343" s="122"/>
      <c r="X343" s="122"/>
      <c r="Y343" s="61">
        <f t="shared" si="69"/>
        <v>0</v>
      </c>
    </row>
    <row r="344" spans="1:25" s="61" customFormat="1">
      <c r="A344" s="61" t="e">
        <f t="shared" si="60"/>
        <v>#N/A</v>
      </c>
      <c r="B344" s="121">
        <f t="shared" si="61"/>
        <v>0</v>
      </c>
      <c r="C344" s="117" t="e">
        <f>VLOOKUP(B344,映射表!A:C,3,0)</f>
        <v>#N/A</v>
      </c>
      <c r="D344" s="121">
        <f t="shared" si="62"/>
        <v>0</v>
      </c>
      <c r="E344" s="100">
        <f t="shared" si="63"/>
        <v>0</v>
      </c>
      <c r="F344" s="121">
        <f t="shared" si="64"/>
        <v>0</v>
      </c>
      <c r="G344" s="121">
        <f t="shared" si="65"/>
        <v>0</v>
      </c>
      <c r="H344" s="99" t="e">
        <f>VLOOKUP(C344,'B2B（ol)'!A:J,10,0)*D344</f>
        <v>#N/A</v>
      </c>
      <c r="I344" s="101">
        <f t="shared" si="66"/>
        <v>0</v>
      </c>
      <c r="J344" s="121">
        <f t="shared" si="67"/>
        <v>0</v>
      </c>
      <c r="K344" s="121" t="e">
        <f>VLOOKUP(C344,'B2B（ol)'!A:P,16,0)</f>
        <v>#N/A</v>
      </c>
      <c r="L344" s="117">
        <f t="shared" si="68"/>
        <v>0</v>
      </c>
      <c r="M344" s="114" t="e">
        <f>VLOOKUP(C344,'B2B（ol)'!A:K,11,0)</f>
        <v>#N/A</v>
      </c>
      <c r="N344" s="114" t="e">
        <f>VLOOKUP(B344,payments!E:AG,29,0)</f>
        <v>#N/A</v>
      </c>
      <c r="O344" s="114"/>
      <c r="P344" s="114"/>
      <c r="Q344" s="61" t="e">
        <f>VLOOKUP(R344,映射表!A:G,7,0)</f>
        <v>#N/A</v>
      </c>
      <c r="R344" s="122"/>
      <c r="S344" s="122"/>
      <c r="T344" s="122"/>
      <c r="U344" s="122"/>
      <c r="V344" s="122"/>
      <c r="W344" s="122"/>
      <c r="X344" s="122"/>
      <c r="Y344" s="61">
        <f t="shared" si="69"/>
        <v>0</v>
      </c>
    </row>
    <row r="345" spans="1:25" s="61" customFormat="1">
      <c r="A345" s="61" t="e">
        <f t="shared" si="60"/>
        <v>#N/A</v>
      </c>
      <c r="B345" s="121">
        <f t="shared" si="61"/>
        <v>0</v>
      </c>
      <c r="C345" s="117" t="e">
        <f>VLOOKUP(B345,映射表!A:C,3,0)</f>
        <v>#N/A</v>
      </c>
      <c r="D345" s="121">
        <f t="shared" si="62"/>
        <v>0</v>
      </c>
      <c r="E345" s="100">
        <f t="shared" si="63"/>
        <v>0</v>
      </c>
      <c r="F345" s="121">
        <f t="shared" si="64"/>
        <v>0</v>
      </c>
      <c r="G345" s="121">
        <f t="shared" si="65"/>
        <v>0</v>
      </c>
      <c r="H345" s="99" t="e">
        <f>VLOOKUP(C345,'B2B（ol)'!A:J,10,0)*D345</f>
        <v>#N/A</v>
      </c>
      <c r="I345" s="101">
        <f t="shared" si="66"/>
        <v>0</v>
      </c>
      <c r="J345" s="121">
        <f t="shared" si="67"/>
        <v>0</v>
      </c>
      <c r="K345" s="121" t="e">
        <f>VLOOKUP(C345,'B2B（ol)'!A:P,16,0)</f>
        <v>#N/A</v>
      </c>
      <c r="L345" s="117">
        <f t="shared" si="68"/>
        <v>0</v>
      </c>
      <c r="M345" s="114" t="e">
        <f>VLOOKUP(C345,'B2B（ol)'!A:K,11,0)</f>
        <v>#N/A</v>
      </c>
      <c r="N345" s="114" t="e">
        <f>VLOOKUP(B345,payments!E:AG,29,0)</f>
        <v>#N/A</v>
      </c>
      <c r="O345" s="114"/>
      <c r="P345" s="114"/>
      <c r="Q345" s="61" t="e">
        <f>VLOOKUP(R345,映射表!A:G,7,0)</f>
        <v>#N/A</v>
      </c>
      <c r="R345" s="122"/>
      <c r="S345" s="122"/>
      <c r="T345" s="122"/>
      <c r="U345" s="122"/>
      <c r="V345" s="122"/>
      <c r="W345" s="122"/>
      <c r="X345" s="122"/>
      <c r="Y345" s="61">
        <f t="shared" si="69"/>
        <v>0</v>
      </c>
    </row>
    <row r="346" spans="1:25" s="61" customFormat="1">
      <c r="A346" s="61" t="e">
        <f t="shared" si="60"/>
        <v>#N/A</v>
      </c>
      <c r="B346" s="121">
        <f t="shared" si="61"/>
        <v>0</v>
      </c>
      <c r="C346" s="117" t="e">
        <f>VLOOKUP(B346,映射表!A:C,3,0)</f>
        <v>#N/A</v>
      </c>
      <c r="D346" s="121">
        <f t="shared" si="62"/>
        <v>0</v>
      </c>
      <c r="E346" s="100">
        <f t="shared" si="63"/>
        <v>0</v>
      </c>
      <c r="F346" s="121">
        <f t="shared" si="64"/>
        <v>0</v>
      </c>
      <c r="G346" s="121">
        <f t="shared" si="65"/>
        <v>0</v>
      </c>
      <c r="H346" s="99" t="e">
        <f>VLOOKUP(C346,'B2B（ol)'!A:J,10,0)*D346</f>
        <v>#N/A</v>
      </c>
      <c r="I346" s="101">
        <f t="shared" si="66"/>
        <v>0</v>
      </c>
      <c r="J346" s="121">
        <f t="shared" si="67"/>
        <v>0</v>
      </c>
      <c r="K346" s="121" t="e">
        <f>VLOOKUP(C346,'B2B（ol)'!A:P,16,0)</f>
        <v>#N/A</v>
      </c>
      <c r="L346" s="117">
        <f t="shared" si="68"/>
        <v>0</v>
      </c>
      <c r="M346" s="114" t="e">
        <f>VLOOKUP(C346,'B2B（ol)'!A:K,11,0)</f>
        <v>#N/A</v>
      </c>
      <c r="N346" s="114" t="e">
        <f>VLOOKUP(B346,payments!E:AG,29,0)</f>
        <v>#N/A</v>
      </c>
      <c r="O346" s="114"/>
      <c r="P346" s="114"/>
      <c r="Q346" s="61" t="e">
        <f>VLOOKUP(R346,映射表!A:G,7,0)</f>
        <v>#N/A</v>
      </c>
      <c r="R346" s="122"/>
      <c r="S346" s="122"/>
      <c r="T346" s="122"/>
      <c r="U346" s="122"/>
      <c r="V346" s="122"/>
      <c r="W346" s="122"/>
      <c r="X346" s="122"/>
      <c r="Y346" s="61">
        <f t="shared" si="69"/>
        <v>0</v>
      </c>
    </row>
    <row r="347" spans="1:25" s="61" customFormat="1">
      <c r="A347" s="61" t="e">
        <f t="shared" si="60"/>
        <v>#N/A</v>
      </c>
      <c r="B347" s="121">
        <f t="shared" si="61"/>
        <v>0</v>
      </c>
      <c r="C347" s="117" t="e">
        <f>VLOOKUP(B347,映射表!A:C,3,0)</f>
        <v>#N/A</v>
      </c>
      <c r="D347" s="121">
        <f t="shared" si="62"/>
        <v>0</v>
      </c>
      <c r="E347" s="100">
        <f t="shared" si="63"/>
        <v>0</v>
      </c>
      <c r="F347" s="121">
        <f t="shared" si="64"/>
        <v>0</v>
      </c>
      <c r="G347" s="121">
        <f t="shared" si="65"/>
        <v>0</v>
      </c>
      <c r="H347" s="99" t="e">
        <f>VLOOKUP(C347,'B2B（ol)'!A:J,10,0)*D347</f>
        <v>#N/A</v>
      </c>
      <c r="I347" s="101">
        <f t="shared" si="66"/>
        <v>0</v>
      </c>
      <c r="J347" s="121">
        <f t="shared" si="67"/>
        <v>0</v>
      </c>
      <c r="K347" s="121" t="e">
        <f>VLOOKUP(C347,'B2B（ol)'!A:P,16,0)</f>
        <v>#N/A</v>
      </c>
      <c r="L347" s="117">
        <f t="shared" si="68"/>
        <v>0</v>
      </c>
      <c r="M347" s="114" t="e">
        <f>VLOOKUP(C347,'B2B（ol)'!A:K,11,0)</f>
        <v>#N/A</v>
      </c>
      <c r="N347" s="114" t="e">
        <f>VLOOKUP(B347,payments!E:AG,29,0)</f>
        <v>#N/A</v>
      </c>
      <c r="O347" s="114"/>
      <c r="P347" s="114"/>
      <c r="Q347" s="61" t="e">
        <f>VLOOKUP(R347,映射表!A:G,7,0)</f>
        <v>#N/A</v>
      </c>
      <c r="R347" s="122"/>
      <c r="S347" s="122"/>
      <c r="T347" s="122"/>
      <c r="U347" s="122"/>
      <c r="V347" s="122"/>
      <c r="W347" s="122"/>
      <c r="X347" s="122"/>
      <c r="Y347" s="61">
        <f t="shared" si="69"/>
        <v>0</v>
      </c>
    </row>
    <row r="348" spans="1:25" s="61" customFormat="1">
      <c r="A348" s="61" t="e">
        <f t="shared" si="60"/>
        <v>#N/A</v>
      </c>
      <c r="B348" s="121">
        <f t="shared" si="61"/>
        <v>0</v>
      </c>
      <c r="C348" s="117" t="e">
        <f>VLOOKUP(B348,映射表!A:C,3,0)</f>
        <v>#N/A</v>
      </c>
      <c r="D348" s="121">
        <f t="shared" si="62"/>
        <v>0</v>
      </c>
      <c r="E348" s="100">
        <f t="shared" si="63"/>
        <v>0</v>
      </c>
      <c r="F348" s="121">
        <f t="shared" si="64"/>
        <v>0</v>
      </c>
      <c r="G348" s="121">
        <f t="shared" si="65"/>
        <v>0</v>
      </c>
      <c r="H348" s="99" t="e">
        <f>VLOOKUP(C348,'B2B（ol)'!A:J,10,0)*D348</f>
        <v>#N/A</v>
      </c>
      <c r="I348" s="101">
        <f t="shared" si="66"/>
        <v>0</v>
      </c>
      <c r="J348" s="121">
        <f t="shared" si="67"/>
        <v>0</v>
      </c>
      <c r="K348" s="121" t="e">
        <f>VLOOKUP(C348,'B2B（ol)'!A:P,16,0)</f>
        <v>#N/A</v>
      </c>
      <c r="L348" s="117">
        <f t="shared" si="68"/>
        <v>0</v>
      </c>
      <c r="M348" s="114" t="e">
        <f>VLOOKUP(C348,'B2B（ol)'!A:K,11,0)</f>
        <v>#N/A</v>
      </c>
      <c r="N348" s="114" t="e">
        <f>VLOOKUP(B348,payments!E:AG,29,0)</f>
        <v>#N/A</v>
      </c>
      <c r="O348" s="114"/>
      <c r="P348" s="114"/>
      <c r="Q348" s="61" t="e">
        <f>VLOOKUP(R348,映射表!A:G,7,0)</f>
        <v>#N/A</v>
      </c>
      <c r="R348" s="122"/>
      <c r="S348" s="122"/>
      <c r="T348" s="122"/>
      <c r="U348" s="122"/>
      <c r="V348" s="122"/>
      <c r="W348" s="122"/>
      <c r="X348" s="122"/>
      <c r="Y348" s="61">
        <f t="shared" si="69"/>
        <v>0</v>
      </c>
    </row>
    <row r="349" spans="1:25" s="61" customFormat="1">
      <c r="A349" s="61" t="e">
        <f t="shared" si="60"/>
        <v>#N/A</v>
      </c>
      <c r="B349" s="121">
        <f t="shared" si="61"/>
        <v>0</v>
      </c>
      <c r="C349" s="117" t="e">
        <f>VLOOKUP(B349,映射表!A:C,3,0)</f>
        <v>#N/A</v>
      </c>
      <c r="D349" s="121">
        <f t="shared" si="62"/>
        <v>0</v>
      </c>
      <c r="E349" s="100">
        <f t="shared" si="63"/>
        <v>0</v>
      </c>
      <c r="F349" s="121">
        <f t="shared" si="64"/>
        <v>0</v>
      </c>
      <c r="G349" s="121">
        <f t="shared" si="65"/>
        <v>0</v>
      </c>
      <c r="H349" s="99" t="e">
        <f>VLOOKUP(C349,'B2B（ol)'!A:J,10,0)*D349</f>
        <v>#N/A</v>
      </c>
      <c r="I349" s="101">
        <f t="shared" si="66"/>
        <v>0</v>
      </c>
      <c r="J349" s="121">
        <f t="shared" si="67"/>
        <v>0</v>
      </c>
      <c r="K349" s="121" t="e">
        <f>VLOOKUP(C349,'B2B（ol)'!A:P,16,0)</f>
        <v>#N/A</v>
      </c>
      <c r="L349" s="117">
        <f t="shared" si="68"/>
        <v>0</v>
      </c>
      <c r="M349" s="114" t="e">
        <f>VLOOKUP(C349,'B2B（ol)'!A:K,11,0)</f>
        <v>#N/A</v>
      </c>
      <c r="N349" s="114" t="e">
        <f>VLOOKUP(B349,payments!E:AG,29,0)</f>
        <v>#N/A</v>
      </c>
      <c r="O349" s="114"/>
      <c r="P349" s="114"/>
      <c r="Q349" s="61" t="e">
        <f>VLOOKUP(R349,映射表!A:G,7,0)</f>
        <v>#N/A</v>
      </c>
      <c r="R349" s="122"/>
      <c r="S349" s="122"/>
      <c r="T349" s="122"/>
      <c r="U349" s="122"/>
      <c r="V349" s="122"/>
      <c r="W349" s="122"/>
      <c r="X349" s="122"/>
      <c r="Y349" s="61">
        <f t="shared" si="69"/>
        <v>0</v>
      </c>
    </row>
    <row r="350" spans="1:25" s="61" customFormat="1">
      <c r="A350" s="61" t="e">
        <f t="shared" si="60"/>
        <v>#N/A</v>
      </c>
      <c r="B350" s="121">
        <f t="shared" si="61"/>
        <v>0</v>
      </c>
      <c r="C350" s="117" t="e">
        <f>VLOOKUP(B350,映射表!A:C,3,0)</f>
        <v>#N/A</v>
      </c>
      <c r="D350" s="121">
        <f t="shared" si="62"/>
        <v>0</v>
      </c>
      <c r="E350" s="100">
        <f t="shared" si="63"/>
        <v>0</v>
      </c>
      <c r="F350" s="121">
        <f t="shared" si="64"/>
        <v>0</v>
      </c>
      <c r="G350" s="121">
        <f t="shared" si="65"/>
        <v>0</v>
      </c>
      <c r="H350" s="99" t="e">
        <f>VLOOKUP(C350,'B2B（ol)'!A:J,10,0)*D350</f>
        <v>#N/A</v>
      </c>
      <c r="I350" s="101">
        <f t="shared" si="66"/>
        <v>0</v>
      </c>
      <c r="J350" s="121">
        <f t="shared" si="67"/>
        <v>0</v>
      </c>
      <c r="K350" s="121" t="e">
        <f>VLOOKUP(C350,'B2B（ol)'!A:P,16,0)</f>
        <v>#N/A</v>
      </c>
      <c r="L350" s="117">
        <f t="shared" si="68"/>
        <v>0</v>
      </c>
      <c r="M350" s="114" t="e">
        <f>VLOOKUP(C350,'B2B（ol)'!A:K,11,0)</f>
        <v>#N/A</v>
      </c>
      <c r="N350" s="114" t="e">
        <f>VLOOKUP(B350,payments!E:AG,29,0)</f>
        <v>#N/A</v>
      </c>
      <c r="O350" s="114"/>
      <c r="P350" s="114"/>
      <c r="Q350" s="61" t="e">
        <f>VLOOKUP(R350,映射表!A:G,7,0)</f>
        <v>#N/A</v>
      </c>
      <c r="R350" s="122"/>
      <c r="S350" s="122"/>
      <c r="T350" s="122"/>
      <c r="U350" s="122"/>
      <c r="V350" s="122"/>
      <c r="W350" s="122"/>
      <c r="X350" s="122"/>
      <c r="Y350" s="61">
        <f t="shared" si="69"/>
        <v>0</v>
      </c>
    </row>
    <row r="351" spans="1:25" s="61" customFormat="1">
      <c r="A351" s="61" t="e">
        <f t="shared" si="60"/>
        <v>#N/A</v>
      </c>
      <c r="B351" s="121">
        <f t="shared" si="61"/>
        <v>0</v>
      </c>
      <c r="C351" s="117" t="e">
        <f>VLOOKUP(B351,映射表!A:C,3,0)</f>
        <v>#N/A</v>
      </c>
      <c r="D351" s="121">
        <f t="shared" si="62"/>
        <v>0</v>
      </c>
      <c r="E351" s="100">
        <f t="shared" si="63"/>
        <v>0</v>
      </c>
      <c r="F351" s="121">
        <f t="shared" si="64"/>
        <v>0</v>
      </c>
      <c r="G351" s="121">
        <f t="shared" si="65"/>
        <v>0</v>
      </c>
      <c r="H351" s="99" t="e">
        <f>VLOOKUP(C351,'B2B（ol)'!A:J,10,0)*D351</f>
        <v>#N/A</v>
      </c>
      <c r="I351" s="101">
        <f t="shared" si="66"/>
        <v>0</v>
      </c>
      <c r="J351" s="121">
        <f t="shared" si="67"/>
        <v>0</v>
      </c>
      <c r="K351" s="121" t="e">
        <f>VLOOKUP(C351,'B2B（ol)'!A:P,16,0)</f>
        <v>#N/A</v>
      </c>
      <c r="L351" s="117">
        <f t="shared" si="68"/>
        <v>0</v>
      </c>
      <c r="M351" s="114" t="e">
        <f>VLOOKUP(C351,'B2B（ol)'!A:K,11,0)</f>
        <v>#N/A</v>
      </c>
      <c r="N351" s="114" t="e">
        <f>VLOOKUP(B351,payments!E:AG,29,0)</f>
        <v>#N/A</v>
      </c>
      <c r="O351" s="114"/>
      <c r="P351" s="114"/>
      <c r="Q351" s="61" t="e">
        <f>VLOOKUP(R351,映射表!A:G,7,0)</f>
        <v>#N/A</v>
      </c>
      <c r="R351" s="122"/>
      <c r="S351" s="122"/>
      <c r="T351" s="122"/>
      <c r="U351" s="122"/>
      <c r="V351" s="122"/>
      <c r="W351" s="122"/>
      <c r="X351" s="122"/>
      <c r="Y351" s="61">
        <f t="shared" si="69"/>
        <v>0</v>
      </c>
    </row>
    <row r="352" spans="1:25" s="61" customFormat="1">
      <c r="A352" s="61" t="e">
        <f t="shared" si="60"/>
        <v>#N/A</v>
      </c>
      <c r="B352" s="121">
        <f t="shared" si="61"/>
        <v>0</v>
      </c>
      <c r="C352" s="117" t="e">
        <f>VLOOKUP(B352,映射表!A:C,3,0)</f>
        <v>#N/A</v>
      </c>
      <c r="D352" s="121">
        <f t="shared" si="62"/>
        <v>0</v>
      </c>
      <c r="E352" s="100">
        <f t="shared" si="63"/>
        <v>0</v>
      </c>
      <c r="F352" s="121">
        <f t="shared" si="64"/>
        <v>0</v>
      </c>
      <c r="G352" s="121">
        <f t="shared" si="65"/>
        <v>0</v>
      </c>
      <c r="H352" s="99" t="e">
        <f>VLOOKUP(C352,'B2B（ol)'!A:J,10,0)*D352</f>
        <v>#N/A</v>
      </c>
      <c r="I352" s="101">
        <f t="shared" si="66"/>
        <v>0</v>
      </c>
      <c r="J352" s="121">
        <f t="shared" si="67"/>
        <v>0</v>
      </c>
      <c r="K352" s="121" t="e">
        <f>VLOOKUP(C352,'B2B（ol)'!A:P,16,0)</f>
        <v>#N/A</v>
      </c>
      <c r="L352" s="117">
        <f t="shared" si="68"/>
        <v>0</v>
      </c>
      <c r="M352" s="114" t="e">
        <f>VLOOKUP(C352,'B2B（ol)'!A:K,11,0)</f>
        <v>#N/A</v>
      </c>
      <c r="N352" s="114" t="e">
        <f>VLOOKUP(B352,payments!E:AG,29,0)</f>
        <v>#N/A</v>
      </c>
      <c r="O352" s="114"/>
      <c r="P352" s="114"/>
      <c r="Q352" s="61" t="e">
        <f>VLOOKUP(R352,映射表!A:G,7,0)</f>
        <v>#N/A</v>
      </c>
      <c r="R352" s="122"/>
      <c r="S352" s="122"/>
      <c r="T352" s="122"/>
      <c r="U352" s="122"/>
      <c r="V352" s="122"/>
      <c r="W352" s="122"/>
      <c r="X352" s="122"/>
      <c r="Y352" s="61">
        <f t="shared" si="69"/>
        <v>0</v>
      </c>
    </row>
    <row r="353" spans="1:25" s="61" customFormat="1">
      <c r="A353" s="61" t="e">
        <f t="shared" si="60"/>
        <v>#N/A</v>
      </c>
      <c r="B353" s="121">
        <f t="shared" si="61"/>
        <v>0</v>
      </c>
      <c r="C353" s="117" t="e">
        <f>VLOOKUP(B353,映射表!A:C,3,0)</f>
        <v>#N/A</v>
      </c>
      <c r="D353" s="121">
        <f t="shared" si="62"/>
        <v>0</v>
      </c>
      <c r="E353" s="100">
        <f t="shared" si="63"/>
        <v>0</v>
      </c>
      <c r="F353" s="121">
        <f t="shared" si="64"/>
        <v>0</v>
      </c>
      <c r="G353" s="121">
        <f t="shared" si="65"/>
        <v>0</v>
      </c>
      <c r="H353" s="99" t="e">
        <f>VLOOKUP(C353,'B2B（ol)'!A:J,10,0)*D353</f>
        <v>#N/A</v>
      </c>
      <c r="I353" s="101">
        <f t="shared" si="66"/>
        <v>0</v>
      </c>
      <c r="J353" s="121">
        <f t="shared" si="67"/>
        <v>0</v>
      </c>
      <c r="K353" s="121" t="e">
        <f>VLOOKUP(C353,'B2B（ol)'!A:P,16,0)</f>
        <v>#N/A</v>
      </c>
      <c r="L353" s="117">
        <f t="shared" si="68"/>
        <v>0</v>
      </c>
      <c r="M353" s="114" t="e">
        <f>VLOOKUP(C353,'B2B（ol)'!A:K,11,0)</f>
        <v>#N/A</v>
      </c>
      <c r="N353" s="114" t="e">
        <f>VLOOKUP(B353,payments!E:AG,29,0)</f>
        <v>#N/A</v>
      </c>
      <c r="O353" s="114"/>
      <c r="P353" s="114"/>
      <c r="Q353" s="61" t="e">
        <f>VLOOKUP(R353,映射表!A:G,7,0)</f>
        <v>#N/A</v>
      </c>
      <c r="R353" s="122"/>
      <c r="S353" s="122"/>
      <c r="T353" s="122"/>
      <c r="U353" s="122"/>
      <c r="V353" s="122"/>
      <c r="W353" s="122"/>
      <c r="X353" s="122"/>
      <c r="Y353" s="61">
        <f t="shared" si="69"/>
        <v>0</v>
      </c>
    </row>
    <row r="354" spans="1:25" s="61" customFormat="1">
      <c r="A354" s="61" t="e">
        <f t="shared" si="60"/>
        <v>#N/A</v>
      </c>
      <c r="B354" s="121">
        <f t="shared" si="61"/>
        <v>0</v>
      </c>
      <c r="C354" s="117" t="e">
        <f>VLOOKUP(B354,映射表!A:C,3,0)</f>
        <v>#N/A</v>
      </c>
      <c r="D354" s="121">
        <f t="shared" si="62"/>
        <v>0</v>
      </c>
      <c r="E354" s="100">
        <f t="shared" si="63"/>
        <v>0</v>
      </c>
      <c r="F354" s="121">
        <f t="shared" si="64"/>
        <v>0</v>
      </c>
      <c r="G354" s="121">
        <f t="shared" si="65"/>
        <v>0</v>
      </c>
      <c r="H354" s="99" t="e">
        <f>VLOOKUP(C354,'B2B（ol)'!A:J,10,0)*D354</f>
        <v>#N/A</v>
      </c>
      <c r="I354" s="101">
        <f t="shared" si="66"/>
        <v>0</v>
      </c>
      <c r="J354" s="121">
        <f t="shared" si="67"/>
        <v>0</v>
      </c>
      <c r="K354" s="121" t="e">
        <f>VLOOKUP(C354,'B2B（ol)'!A:P,16,0)</f>
        <v>#N/A</v>
      </c>
      <c r="L354" s="117">
        <f t="shared" si="68"/>
        <v>0</v>
      </c>
      <c r="M354" s="114" t="e">
        <f>VLOOKUP(C354,'B2B（ol)'!A:K,11,0)</f>
        <v>#N/A</v>
      </c>
      <c r="N354" s="114" t="e">
        <f>VLOOKUP(B354,payments!E:AG,29,0)</f>
        <v>#N/A</v>
      </c>
      <c r="O354" s="114"/>
      <c r="P354" s="114"/>
      <c r="Q354" s="61" t="e">
        <f>VLOOKUP(R354,映射表!A:G,7,0)</f>
        <v>#N/A</v>
      </c>
      <c r="R354" s="122"/>
      <c r="S354" s="122"/>
      <c r="T354" s="122"/>
      <c r="U354" s="122"/>
      <c r="V354" s="122"/>
      <c r="W354" s="122"/>
      <c r="X354" s="122"/>
      <c r="Y354" s="61">
        <f t="shared" si="69"/>
        <v>0</v>
      </c>
    </row>
    <row r="355" spans="1:25" s="61" customFormat="1">
      <c r="A355" s="61" t="e">
        <f t="shared" si="60"/>
        <v>#N/A</v>
      </c>
      <c r="B355" s="121">
        <f t="shared" si="61"/>
        <v>0</v>
      </c>
      <c r="C355" s="117" t="e">
        <f>VLOOKUP(B355,映射表!A:C,3,0)</f>
        <v>#N/A</v>
      </c>
      <c r="D355" s="121">
        <f t="shared" si="62"/>
        <v>0</v>
      </c>
      <c r="E355" s="100">
        <f t="shared" si="63"/>
        <v>0</v>
      </c>
      <c r="F355" s="121">
        <f t="shared" si="64"/>
        <v>0</v>
      </c>
      <c r="G355" s="121">
        <f t="shared" si="65"/>
        <v>0</v>
      </c>
      <c r="H355" s="99" t="e">
        <f>VLOOKUP(C355,'B2B（ol)'!A:J,10,0)*D355</f>
        <v>#N/A</v>
      </c>
      <c r="I355" s="101">
        <f t="shared" si="66"/>
        <v>0</v>
      </c>
      <c r="J355" s="121">
        <f t="shared" si="67"/>
        <v>0</v>
      </c>
      <c r="K355" s="121" t="e">
        <f>VLOOKUP(C355,'B2B（ol)'!A:P,16,0)</f>
        <v>#N/A</v>
      </c>
      <c r="L355" s="117">
        <f t="shared" si="68"/>
        <v>0</v>
      </c>
      <c r="M355" s="114" t="e">
        <f>VLOOKUP(C355,'B2B（ol)'!A:K,11,0)</f>
        <v>#N/A</v>
      </c>
      <c r="N355" s="114" t="e">
        <f>VLOOKUP(B355,payments!E:AG,29,0)</f>
        <v>#N/A</v>
      </c>
      <c r="O355" s="114"/>
      <c r="P355" s="114"/>
      <c r="Q355" s="61" t="e">
        <f>VLOOKUP(R355,映射表!A:G,7,0)</f>
        <v>#N/A</v>
      </c>
      <c r="R355" s="122"/>
      <c r="S355" s="122"/>
      <c r="T355" s="122"/>
      <c r="U355" s="122"/>
      <c r="V355" s="122"/>
      <c r="W355" s="122"/>
      <c r="X355" s="122"/>
      <c r="Y355" s="61">
        <f t="shared" si="69"/>
        <v>0</v>
      </c>
    </row>
    <row r="356" spans="1:25" s="61" customFormat="1">
      <c r="A356" s="61" t="e">
        <f t="shared" si="60"/>
        <v>#N/A</v>
      </c>
      <c r="B356" s="121">
        <f t="shared" si="61"/>
        <v>0</v>
      </c>
      <c r="C356" s="117" t="e">
        <f>VLOOKUP(B356,映射表!A:C,3,0)</f>
        <v>#N/A</v>
      </c>
      <c r="D356" s="121">
        <f t="shared" si="62"/>
        <v>0</v>
      </c>
      <c r="E356" s="100">
        <f t="shared" si="63"/>
        <v>0</v>
      </c>
      <c r="F356" s="121">
        <f t="shared" si="64"/>
        <v>0</v>
      </c>
      <c r="G356" s="121">
        <f t="shared" si="65"/>
        <v>0</v>
      </c>
      <c r="H356" s="99" t="e">
        <f>VLOOKUP(C356,'B2B（ol)'!A:J,10,0)*D356</f>
        <v>#N/A</v>
      </c>
      <c r="I356" s="101">
        <f t="shared" si="66"/>
        <v>0</v>
      </c>
      <c r="J356" s="121">
        <f t="shared" si="67"/>
        <v>0</v>
      </c>
      <c r="K356" s="121" t="e">
        <f>VLOOKUP(C356,'B2B（ol)'!A:P,16,0)</f>
        <v>#N/A</v>
      </c>
      <c r="L356" s="117">
        <f t="shared" si="68"/>
        <v>0</v>
      </c>
      <c r="M356" s="114" t="e">
        <f>VLOOKUP(C356,'B2B（ol)'!A:K,11,0)</f>
        <v>#N/A</v>
      </c>
      <c r="N356" s="114" t="e">
        <f>VLOOKUP(B356,payments!E:AG,29,0)</f>
        <v>#N/A</v>
      </c>
      <c r="O356" s="114"/>
      <c r="P356" s="114"/>
      <c r="Q356" s="61" t="e">
        <f>VLOOKUP(R356,映射表!A:G,7,0)</f>
        <v>#N/A</v>
      </c>
      <c r="R356" s="122"/>
      <c r="S356" s="122"/>
      <c r="T356" s="122"/>
      <c r="U356" s="122"/>
      <c r="V356" s="122"/>
      <c r="W356" s="122"/>
      <c r="X356" s="122"/>
      <c r="Y356" s="61">
        <f t="shared" si="69"/>
        <v>0</v>
      </c>
    </row>
    <row r="357" spans="1:25" s="61" customFormat="1">
      <c r="A357" s="61" t="e">
        <f t="shared" si="60"/>
        <v>#N/A</v>
      </c>
      <c r="B357" s="121">
        <f t="shared" si="61"/>
        <v>0</v>
      </c>
      <c r="C357" s="117" t="e">
        <f>VLOOKUP(B357,映射表!A:C,3,0)</f>
        <v>#N/A</v>
      </c>
      <c r="D357" s="121">
        <f t="shared" si="62"/>
        <v>0</v>
      </c>
      <c r="E357" s="100">
        <f t="shared" si="63"/>
        <v>0</v>
      </c>
      <c r="F357" s="121">
        <f t="shared" si="64"/>
        <v>0</v>
      </c>
      <c r="G357" s="121">
        <f t="shared" si="65"/>
        <v>0</v>
      </c>
      <c r="H357" s="99" t="e">
        <f>VLOOKUP(C357,'B2B（ol)'!A:J,10,0)*D357</f>
        <v>#N/A</v>
      </c>
      <c r="I357" s="101">
        <f t="shared" si="66"/>
        <v>0</v>
      </c>
      <c r="J357" s="121">
        <f t="shared" si="67"/>
        <v>0</v>
      </c>
      <c r="K357" s="121" t="e">
        <f>VLOOKUP(C357,'B2B（ol)'!A:P,16,0)</f>
        <v>#N/A</v>
      </c>
      <c r="L357" s="117">
        <f t="shared" si="68"/>
        <v>0</v>
      </c>
      <c r="M357" s="114" t="e">
        <f>VLOOKUP(C357,'B2B（ol)'!A:K,11,0)</f>
        <v>#N/A</v>
      </c>
      <c r="N357" s="114" t="e">
        <f>VLOOKUP(B357,payments!E:AG,29,0)</f>
        <v>#N/A</v>
      </c>
      <c r="O357" s="114"/>
      <c r="P357" s="114"/>
      <c r="Q357" s="61" t="e">
        <f>VLOOKUP(R357,映射表!A:G,7,0)</f>
        <v>#N/A</v>
      </c>
      <c r="R357" s="122"/>
      <c r="S357" s="122"/>
      <c r="T357" s="122"/>
      <c r="U357" s="122"/>
      <c r="V357" s="122"/>
      <c r="W357" s="122"/>
      <c r="X357" s="122"/>
      <c r="Y357" s="61">
        <f t="shared" si="69"/>
        <v>0</v>
      </c>
    </row>
    <row r="358" spans="1:25" s="61" customFormat="1">
      <c r="A358" s="61" t="e">
        <f t="shared" si="60"/>
        <v>#N/A</v>
      </c>
      <c r="B358" s="121">
        <f t="shared" si="61"/>
        <v>0</v>
      </c>
      <c r="C358" s="117" t="e">
        <f>VLOOKUP(B358,映射表!A:C,3,0)</f>
        <v>#N/A</v>
      </c>
      <c r="D358" s="121">
        <f t="shared" si="62"/>
        <v>0</v>
      </c>
      <c r="E358" s="100">
        <f t="shared" si="63"/>
        <v>0</v>
      </c>
      <c r="F358" s="121">
        <f t="shared" si="64"/>
        <v>0</v>
      </c>
      <c r="G358" s="121">
        <f t="shared" si="65"/>
        <v>0</v>
      </c>
      <c r="H358" s="99" t="e">
        <f>VLOOKUP(C358,'B2B（ol)'!A:J,10,0)*D358</f>
        <v>#N/A</v>
      </c>
      <c r="I358" s="101">
        <f t="shared" si="66"/>
        <v>0</v>
      </c>
      <c r="J358" s="121">
        <f t="shared" si="67"/>
        <v>0</v>
      </c>
      <c r="K358" s="121" t="e">
        <f>VLOOKUP(C358,'B2B（ol)'!A:P,16,0)</f>
        <v>#N/A</v>
      </c>
      <c r="L358" s="117">
        <f t="shared" si="68"/>
        <v>0</v>
      </c>
      <c r="M358" s="114" t="e">
        <f>VLOOKUP(C358,'B2B（ol)'!A:K,11,0)</f>
        <v>#N/A</v>
      </c>
      <c r="N358" s="114" t="e">
        <f>VLOOKUP(B358,payments!E:AG,29,0)</f>
        <v>#N/A</v>
      </c>
      <c r="O358" s="114"/>
      <c r="P358" s="114"/>
      <c r="Q358" s="61" t="e">
        <f>VLOOKUP(R358,映射表!A:G,7,0)</f>
        <v>#N/A</v>
      </c>
      <c r="R358" s="122"/>
      <c r="S358" s="122"/>
      <c r="T358" s="122"/>
      <c r="U358" s="122"/>
      <c r="V358" s="122"/>
      <c r="W358" s="122"/>
      <c r="X358" s="122"/>
      <c r="Y358" s="61">
        <f t="shared" si="69"/>
        <v>0</v>
      </c>
    </row>
    <row r="359" spans="1:25" s="61" customFormat="1">
      <c r="A359" s="61" t="e">
        <f t="shared" si="60"/>
        <v>#N/A</v>
      </c>
      <c r="B359" s="121">
        <f t="shared" si="61"/>
        <v>0</v>
      </c>
      <c r="C359" s="117" t="e">
        <f>VLOOKUP(B359,映射表!A:C,3,0)</f>
        <v>#N/A</v>
      </c>
      <c r="D359" s="121">
        <f t="shared" si="62"/>
        <v>0</v>
      </c>
      <c r="E359" s="100">
        <f t="shared" si="63"/>
        <v>0</v>
      </c>
      <c r="F359" s="121">
        <f t="shared" si="64"/>
        <v>0</v>
      </c>
      <c r="G359" s="121">
        <f t="shared" si="65"/>
        <v>0</v>
      </c>
      <c r="H359" s="99" t="e">
        <f>VLOOKUP(C359,'B2B（ol)'!A:J,10,0)*D359</f>
        <v>#N/A</v>
      </c>
      <c r="I359" s="101">
        <f t="shared" si="66"/>
        <v>0</v>
      </c>
      <c r="J359" s="121">
        <f t="shared" si="67"/>
        <v>0</v>
      </c>
      <c r="K359" s="121" t="e">
        <f>VLOOKUP(C359,'B2B（ol)'!A:P,16,0)</f>
        <v>#N/A</v>
      </c>
      <c r="L359" s="117">
        <f t="shared" si="68"/>
        <v>0</v>
      </c>
      <c r="M359" s="114" t="e">
        <f>VLOOKUP(C359,'B2B（ol)'!A:K,11,0)</f>
        <v>#N/A</v>
      </c>
      <c r="N359" s="114" t="e">
        <f>VLOOKUP(B359,payments!E:AG,29,0)</f>
        <v>#N/A</v>
      </c>
      <c r="O359" s="114"/>
      <c r="P359" s="114"/>
      <c r="Q359" s="61" t="e">
        <f>VLOOKUP(R359,映射表!A:G,7,0)</f>
        <v>#N/A</v>
      </c>
      <c r="R359" s="122"/>
      <c r="S359" s="122"/>
      <c r="T359" s="122"/>
      <c r="U359" s="122"/>
      <c r="V359" s="122"/>
      <c r="W359" s="122"/>
      <c r="X359" s="122"/>
      <c r="Y359" s="61">
        <f t="shared" si="69"/>
        <v>0</v>
      </c>
    </row>
    <row r="360" spans="1:25" s="61" customFormat="1">
      <c r="A360" s="61" t="e">
        <f t="shared" si="60"/>
        <v>#N/A</v>
      </c>
      <c r="B360" s="121">
        <f t="shared" si="61"/>
        <v>0</v>
      </c>
      <c r="C360" s="117" t="e">
        <f>VLOOKUP(B360,映射表!A:C,3,0)</f>
        <v>#N/A</v>
      </c>
      <c r="D360" s="121">
        <f t="shared" si="62"/>
        <v>0</v>
      </c>
      <c r="E360" s="100">
        <f t="shared" si="63"/>
        <v>0</v>
      </c>
      <c r="F360" s="121">
        <f t="shared" si="64"/>
        <v>0</v>
      </c>
      <c r="G360" s="121">
        <f t="shared" si="65"/>
        <v>0</v>
      </c>
      <c r="H360" s="99" t="e">
        <f>VLOOKUP(C360,'B2B（ol)'!A:J,10,0)*D360</f>
        <v>#N/A</v>
      </c>
      <c r="I360" s="101">
        <f t="shared" si="66"/>
        <v>0</v>
      </c>
      <c r="J360" s="121">
        <f t="shared" si="67"/>
        <v>0</v>
      </c>
      <c r="K360" s="121" t="e">
        <f>VLOOKUP(C360,'B2B（ol)'!A:P,16,0)</f>
        <v>#N/A</v>
      </c>
      <c r="L360" s="117">
        <f t="shared" si="68"/>
        <v>0</v>
      </c>
      <c r="M360" s="114" t="e">
        <f>VLOOKUP(C360,'B2B（ol)'!A:K,11,0)</f>
        <v>#N/A</v>
      </c>
      <c r="N360" s="114" t="e">
        <f>VLOOKUP(B360,payments!E:AG,29,0)</f>
        <v>#N/A</v>
      </c>
      <c r="O360" s="114"/>
      <c r="P360" s="114"/>
      <c r="Q360" s="61" t="e">
        <f>VLOOKUP(R360,映射表!A:G,7,0)</f>
        <v>#N/A</v>
      </c>
      <c r="R360" s="122"/>
      <c r="S360" s="122"/>
      <c r="T360" s="122"/>
      <c r="U360" s="122"/>
      <c r="V360" s="122"/>
      <c r="W360" s="122"/>
      <c r="X360" s="122"/>
      <c r="Y360" s="61">
        <f t="shared" si="69"/>
        <v>0</v>
      </c>
    </row>
    <row r="361" spans="1:25" s="61" customFormat="1">
      <c r="A361" s="61" t="e">
        <f t="shared" si="60"/>
        <v>#N/A</v>
      </c>
      <c r="B361" s="121">
        <f t="shared" si="61"/>
        <v>0</v>
      </c>
      <c r="C361" s="117" t="e">
        <f>VLOOKUP(B361,映射表!A:C,3,0)</f>
        <v>#N/A</v>
      </c>
      <c r="D361" s="121">
        <f t="shared" si="62"/>
        <v>0</v>
      </c>
      <c r="E361" s="100">
        <f t="shared" si="63"/>
        <v>0</v>
      </c>
      <c r="F361" s="121">
        <f t="shared" si="64"/>
        <v>0</v>
      </c>
      <c r="G361" s="121">
        <f t="shared" si="65"/>
        <v>0</v>
      </c>
      <c r="H361" s="99" t="e">
        <f>VLOOKUP(C361,'B2B（ol)'!A:J,10,0)*D361</f>
        <v>#N/A</v>
      </c>
      <c r="I361" s="101">
        <f t="shared" si="66"/>
        <v>0</v>
      </c>
      <c r="J361" s="121">
        <f t="shared" si="67"/>
        <v>0</v>
      </c>
      <c r="K361" s="121" t="e">
        <f>VLOOKUP(C361,'B2B（ol)'!A:P,16,0)</f>
        <v>#N/A</v>
      </c>
      <c r="L361" s="117">
        <f t="shared" si="68"/>
        <v>0</v>
      </c>
      <c r="M361" s="114" t="e">
        <f>VLOOKUP(C361,'B2B（ol)'!A:K,11,0)</f>
        <v>#N/A</v>
      </c>
      <c r="N361" s="114" t="e">
        <f>VLOOKUP(B361,payments!E:AG,29,0)</f>
        <v>#N/A</v>
      </c>
      <c r="O361" s="114"/>
      <c r="P361" s="114"/>
      <c r="Q361" s="61" t="e">
        <f>VLOOKUP(R361,映射表!A:G,7,0)</f>
        <v>#N/A</v>
      </c>
      <c r="R361" s="122"/>
      <c r="S361" s="122"/>
      <c r="T361" s="122"/>
      <c r="U361" s="122"/>
      <c r="V361" s="122"/>
      <c r="W361" s="122"/>
      <c r="X361" s="122"/>
      <c r="Y361" s="61">
        <f t="shared" si="69"/>
        <v>0</v>
      </c>
    </row>
    <row r="362" spans="1:25" s="61" customFormat="1">
      <c r="A362" s="61" t="e">
        <f t="shared" si="60"/>
        <v>#N/A</v>
      </c>
      <c r="B362" s="121">
        <f t="shared" si="61"/>
        <v>0</v>
      </c>
      <c r="C362" s="117" t="e">
        <f>VLOOKUP(B362,映射表!A:C,3,0)</f>
        <v>#N/A</v>
      </c>
      <c r="D362" s="121">
        <f t="shared" si="62"/>
        <v>0</v>
      </c>
      <c r="E362" s="100">
        <f t="shared" si="63"/>
        <v>0</v>
      </c>
      <c r="F362" s="121">
        <f t="shared" si="64"/>
        <v>0</v>
      </c>
      <c r="G362" s="121">
        <f t="shared" si="65"/>
        <v>0</v>
      </c>
      <c r="H362" s="99" t="e">
        <f>VLOOKUP(C362,'B2B（ol)'!A:J,10,0)*D362</f>
        <v>#N/A</v>
      </c>
      <c r="I362" s="101">
        <f t="shared" si="66"/>
        <v>0</v>
      </c>
      <c r="J362" s="121">
        <f t="shared" si="67"/>
        <v>0</v>
      </c>
      <c r="K362" s="121" t="e">
        <f>VLOOKUP(C362,'B2B（ol)'!A:P,16,0)</f>
        <v>#N/A</v>
      </c>
      <c r="L362" s="117">
        <f t="shared" si="68"/>
        <v>0</v>
      </c>
      <c r="M362" s="114" t="e">
        <f>VLOOKUP(C362,'B2B（ol)'!A:K,11,0)</f>
        <v>#N/A</v>
      </c>
      <c r="N362" s="114" t="e">
        <f>VLOOKUP(B362,payments!E:AG,29,0)</f>
        <v>#N/A</v>
      </c>
      <c r="O362" s="114"/>
      <c r="P362" s="114"/>
      <c r="Q362" s="61" t="e">
        <f>VLOOKUP(R362,映射表!A:G,7,0)</f>
        <v>#N/A</v>
      </c>
      <c r="R362" s="122"/>
      <c r="S362" s="122"/>
      <c r="T362" s="122"/>
      <c r="U362" s="122"/>
      <c r="V362" s="122"/>
      <c r="W362" s="122"/>
      <c r="X362" s="122"/>
      <c r="Y362" s="61">
        <f t="shared" si="69"/>
        <v>0</v>
      </c>
    </row>
    <row r="363" spans="1:25" s="61" customFormat="1">
      <c r="A363" s="61" t="e">
        <f t="shared" si="60"/>
        <v>#N/A</v>
      </c>
      <c r="B363" s="121">
        <f t="shared" si="61"/>
        <v>0</v>
      </c>
      <c r="C363" s="117" t="e">
        <f>VLOOKUP(B363,映射表!A:C,3,0)</f>
        <v>#N/A</v>
      </c>
      <c r="D363" s="121">
        <f t="shared" si="62"/>
        <v>0</v>
      </c>
      <c r="E363" s="100">
        <f t="shared" si="63"/>
        <v>0</v>
      </c>
      <c r="F363" s="121">
        <f t="shared" si="64"/>
        <v>0</v>
      </c>
      <c r="G363" s="121">
        <f t="shared" si="65"/>
        <v>0</v>
      </c>
      <c r="H363" s="99" t="e">
        <f>VLOOKUP(C363,'B2B（ol)'!A:J,10,0)*D363</f>
        <v>#N/A</v>
      </c>
      <c r="I363" s="101">
        <f t="shared" si="66"/>
        <v>0</v>
      </c>
      <c r="J363" s="121">
        <f t="shared" si="67"/>
        <v>0</v>
      </c>
      <c r="K363" s="121" t="e">
        <f>VLOOKUP(C363,'B2B（ol)'!A:P,16,0)</f>
        <v>#N/A</v>
      </c>
      <c r="L363" s="117">
        <f t="shared" si="68"/>
        <v>0</v>
      </c>
      <c r="M363" s="114" t="e">
        <f>VLOOKUP(C363,'B2B（ol)'!A:K,11,0)</f>
        <v>#N/A</v>
      </c>
      <c r="N363" s="114" t="e">
        <f>VLOOKUP(B363,payments!E:AG,29,0)</f>
        <v>#N/A</v>
      </c>
      <c r="O363" s="114"/>
      <c r="P363" s="114"/>
      <c r="Q363" s="61" t="e">
        <f>VLOOKUP(R363,映射表!A:G,7,0)</f>
        <v>#N/A</v>
      </c>
      <c r="R363" s="122"/>
      <c r="S363" s="122"/>
      <c r="T363" s="122"/>
      <c r="U363" s="122"/>
      <c r="V363" s="122"/>
      <c r="W363" s="122"/>
      <c r="X363" s="122"/>
      <c r="Y363" s="61">
        <f t="shared" si="69"/>
        <v>0</v>
      </c>
    </row>
    <row r="364" spans="1:25" s="61" customFormat="1">
      <c r="A364" s="61" t="e">
        <f t="shared" si="60"/>
        <v>#N/A</v>
      </c>
      <c r="B364" s="121">
        <f t="shared" si="61"/>
        <v>0</v>
      </c>
      <c r="C364" s="117" t="e">
        <f>VLOOKUP(B364,映射表!A:C,3,0)</f>
        <v>#N/A</v>
      </c>
      <c r="D364" s="121">
        <f t="shared" si="62"/>
        <v>0</v>
      </c>
      <c r="E364" s="100">
        <f t="shared" si="63"/>
        <v>0</v>
      </c>
      <c r="F364" s="121">
        <f t="shared" si="64"/>
        <v>0</v>
      </c>
      <c r="G364" s="121">
        <f t="shared" si="65"/>
        <v>0</v>
      </c>
      <c r="H364" s="99" t="e">
        <f>VLOOKUP(C364,'B2B（ol)'!A:J,10,0)*D364</f>
        <v>#N/A</v>
      </c>
      <c r="I364" s="101">
        <f t="shared" si="66"/>
        <v>0</v>
      </c>
      <c r="J364" s="121">
        <f t="shared" si="67"/>
        <v>0</v>
      </c>
      <c r="K364" s="121" t="e">
        <f>VLOOKUP(C364,'B2B（ol)'!A:P,16,0)</f>
        <v>#N/A</v>
      </c>
      <c r="L364" s="117">
        <f t="shared" si="68"/>
        <v>0</v>
      </c>
      <c r="M364" s="114" t="e">
        <f>VLOOKUP(C364,'B2B（ol)'!A:K,11,0)</f>
        <v>#N/A</v>
      </c>
      <c r="N364" s="114" t="e">
        <f>VLOOKUP(B364,payments!E:AG,29,0)</f>
        <v>#N/A</v>
      </c>
      <c r="O364" s="114"/>
      <c r="P364" s="114"/>
      <c r="Q364" s="61" t="e">
        <f>VLOOKUP(R364,映射表!A:G,7,0)</f>
        <v>#N/A</v>
      </c>
      <c r="R364" s="122"/>
      <c r="S364" s="122"/>
      <c r="T364" s="122"/>
      <c r="U364" s="122"/>
      <c r="V364" s="122"/>
      <c r="W364" s="122"/>
      <c r="X364" s="122"/>
      <c r="Y364" s="61">
        <f t="shared" si="69"/>
        <v>0</v>
      </c>
    </row>
    <row r="365" spans="1:25" s="61" customFormat="1">
      <c r="A365" s="61" t="e">
        <f t="shared" si="60"/>
        <v>#N/A</v>
      </c>
      <c r="B365" s="121">
        <f t="shared" si="61"/>
        <v>0</v>
      </c>
      <c r="C365" s="117" t="e">
        <f>VLOOKUP(B365,映射表!A:C,3,0)</f>
        <v>#N/A</v>
      </c>
      <c r="D365" s="121">
        <f t="shared" si="62"/>
        <v>0</v>
      </c>
      <c r="E365" s="100">
        <f t="shared" si="63"/>
        <v>0</v>
      </c>
      <c r="F365" s="121">
        <f t="shared" si="64"/>
        <v>0</v>
      </c>
      <c r="G365" s="121">
        <f t="shared" si="65"/>
        <v>0</v>
      </c>
      <c r="H365" s="99" t="e">
        <f>VLOOKUP(C365,'B2B（ol)'!A:J,10,0)*D365</f>
        <v>#N/A</v>
      </c>
      <c r="I365" s="101">
        <f t="shared" si="66"/>
        <v>0</v>
      </c>
      <c r="J365" s="121">
        <f t="shared" si="67"/>
        <v>0</v>
      </c>
      <c r="K365" s="121" t="e">
        <f>VLOOKUP(C365,'B2B（ol)'!A:P,16,0)</f>
        <v>#N/A</v>
      </c>
      <c r="L365" s="117">
        <f t="shared" si="68"/>
        <v>0</v>
      </c>
      <c r="M365" s="114" t="e">
        <f>VLOOKUP(C365,'B2B（ol)'!A:K,11,0)</f>
        <v>#N/A</v>
      </c>
      <c r="N365" s="114" t="e">
        <f>VLOOKUP(B365,payments!E:AG,29,0)</f>
        <v>#N/A</v>
      </c>
      <c r="O365" s="114"/>
      <c r="P365" s="114"/>
      <c r="Q365" s="61" t="e">
        <f>VLOOKUP(R365,映射表!A:G,7,0)</f>
        <v>#N/A</v>
      </c>
      <c r="R365" s="122"/>
      <c r="S365" s="122"/>
      <c r="T365" s="122"/>
      <c r="U365" s="122"/>
      <c r="V365" s="122"/>
      <c r="W365" s="122"/>
      <c r="X365" s="122"/>
      <c r="Y365" s="61">
        <f t="shared" si="69"/>
        <v>0</v>
      </c>
    </row>
    <row r="366" spans="1:25" s="61" customFormat="1">
      <c r="A366" s="61" t="e">
        <f t="shared" si="60"/>
        <v>#N/A</v>
      </c>
      <c r="B366" s="121">
        <f t="shared" si="61"/>
        <v>0</v>
      </c>
      <c r="C366" s="117" t="e">
        <f>VLOOKUP(B366,映射表!A:C,3,0)</f>
        <v>#N/A</v>
      </c>
      <c r="D366" s="121">
        <f t="shared" si="62"/>
        <v>0</v>
      </c>
      <c r="E366" s="100">
        <f t="shared" si="63"/>
        <v>0</v>
      </c>
      <c r="F366" s="121">
        <f t="shared" si="64"/>
        <v>0</v>
      </c>
      <c r="G366" s="121">
        <f t="shared" si="65"/>
        <v>0</v>
      </c>
      <c r="H366" s="99" t="e">
        <f>VLOOKUP(C366,'B2B（ol)'!A:J,10,0)*D366</f>
        <v>#N/A</v>
      </c>
      <c r="I366" s="101">
        <f t="shared" si="66"/>
        <v>0</v>
      </c>
      <c r="J366" s="121">
        <f t="shared" si="67"/>
        <v>0</v>
      </c>
      <c r="K366" s="121" t="e">
        <f>VLOOKUP(C366,'B2B（ol)'!A:P,16,0)</f>
        <v>#N/A</v>
      </c>
      <c r="L366" s="117">
        <f t="shared" si="68"/>
        <v>0</v>
      </c>
      <c r="M366" s="114" t="e">
        <f>VLOOKUP(C366,'B2B（ol)'!A:K,11,0)</f>
        <v>#N/A</v>
      </c>
      <c r="N366" s="114" t="e">
        <f>VLOOKUP(B366,payments!E:AG,29,0)</f>
        <v>#N/A</v>
      </c>
      <c r="O366" s="114"/>
      <c r="P366" s="114"/>
      <c r="Q366" s="61" t="e">
        <f>VLOOKUP(R366,映射表!A:G,7,0)</f>
        <v>#N/A</v>
      </c>
      <c r="R366" s="122"/>
      <c r="S366" s="122"/>
      <c r="T366" s="122"/>
      <c r="U366" s="122"/>
      <c r="V366" s="122"/>
      <c r="W366" s="122"/>
      <c r="X366" s="122"/>
      <c r="Y366" s="61">
        <f t="shared" si="69"/>
        <v>0</v>
      </c>
    </row>
    <row r="367" spans="1:25" s="61" customFormat="1">
      <c r="A367" s="61" t="e">
        <f t="shared" si="60"/>
        <v>#N/A</v>
      </c>
      <c r="B367" s="121">
        <f t="shared" si="61"/>
        <v>0</v>
      </c>
      <c r="C367" s="117" t="e">
        <f>VLOOKUP(B367,映射表!A:C,3,0)</f>
        <v>#N/A</v>
      </c>
      <c r="D367" s="121">
        <f t="shared" si="62"/>
        <v>0</v>
      </c>
      <c r="E367" s="100">
        <f t="shared" si="63"/>
        <v>0</v>
      </c>
      <c r="F367" s="121">
        <f t="shared" si="64"/>
        <v>0</v>
      </c>
      <c r="G367" s="121">
        <f t="shared" si="65"/>
        <v>0</v>
      </c>
      <c r="H367" s="99" t="e">
        <f>VLOOKUP(C367,'B2B（ol)'!A:J,10,0)*D367</f>
        <v>#N/A</v>
      </c>
      <c r="I367" s="101">
        <f t="shared" si="66"/>
        <v>0</v>
      </c>
      <c r="J367" s="121">
        <f t="shared" si="67"/>
        <v>0</v>
      </c>
      <c r="K367" s="121" t="e">
        <f>VLOOKUP(C367,'B2B（ol)'!A:P,16,0)</f>
        <v>#N/A</v>
      </c>
      <c r="L367" s="117">
        <f t="shared" si="68"/>
        <v>0</v>
      </c>
      <c r="M367" s="114" t="e">
        <f>VLOOKUP(C367,'B2B（ol)'!A:K,11,0)</f>
        <v>#N/A</v>
      </c>
      <c r="N367" s="114" t="e">
        <f>VLOOKUP(B367,payments!E:AG,29,0)</f>
        <v>#N/A</v>
      </c>
      <c r="O367" s="114"/>
      <c r="P367" s="114"/>
      <c r="Q367" s="61" t="e">
        <f>VLOOKUP(R367,映射表!A:G,7,0)</f>
        <v>#N/A</v>
      </c>
      <c r="R367" s="122"/>
      <c r="S367" s="122"/>
      <c r="T367" s="122"/>
      <c r="U367" s="122"/>
      <c r="V367" s="122"/>
      <c r="W367" s="122"/>
      <c r="X367" s="122"/>
      <c r="Y367" s="61">
        <f t="shared" si="69"/>
        <v>0</v>
      </c>
    </row>
    <row r="368" spans="1:25" s="61" customFormat="1">
      <c r="A368" s="61" t="e">
        <f t="shared" si="60"/>
        <v>#N/A</v>
      </c>
      <c r="B368" s="121">
        <f t="shared" si="61"/>
        <v>0</v>
      </c>
      <c r="C368" s="117" t="e">
        <f>VLOOKUP(B368,映射表!A:C,3,0)</f>
        <v>#N/A</v>
      </c>
      <c r="D368" s="121">
        <f t="shared" si="62"/>
        <v>0</v>
      </c>
      <c r="E368" s="100">
        <f t="shared" si="63"/>
        <v>0</v>
      </c>
      <c r="F368" s="121">
        <f t="shared" si="64"/>
        <v>0</v>
      </c>
      <c r="G368" s="121">
        <f t="shared" si="65"/>
        <v>0</v>
      </c>
      <c r="H368" s="99" t="e">
        <f>VLOOKUP(C368,'B2B（ol)'!A:J,10,0)*D368</f>
        <v>#N/A</v>
      </c>
      <c r="I368" s="101">
        <f t="shared" si="66"/>
        <v>0</v>
      </c>
      <c r="J368" s="121">
        <f t="shared" si="67"/>
        <v>0</v>
      </c>
      <c r="K368" s="121" t="e">
        <f>VLOOKUP(C368,'B2B（ol)'!A:P,16,0)</f>
        <v>#N/A</v>
      </c>
      <c r="L368" s="117">
        <f t="shared" si="68"/>
        <v>0</v>
      </c>
      <c r="M368" s="114" t="e">
        <f>VLOOKUP(C368,'B2B（ol)'!A:K,11,0)</f>
        <v>#N/A</v>
      </c>
      <c r="N368" s="114" t="e">
        <f>VLOOKUP(B368,payments!E:AG,29,0)</f>
        <v>#N/A</v>
      </c>
      <c r="O368" s="114"/>
      <c r="P368" s="114"/>
      <c r="Q368" s="61" t="e">
        <f>VLOOKUP(R368,映射表!A:G,7,0)</f>
        <v>#N/A</v>
      </c>
      <c r="R368" s="122"/>
      <c r="S368" s="122"/>
      <c r="T368" s="122"/>
      <c r="U368" s="122"/>
      <c r="V368" s="122"/>
      <c r="W368" s="122"/>
      <c r="X368" s="122"/>
      <c r="Y368" s="61">
        <f t="shared" si="69"/>
        <v>0</v>
      </c>
    </row>
    <row r="369" spans="1:25" s="61" customFormat="1">
      <c r="A369" s="61" t="e">
        <f t="shared" si="60"/>
        <v>#N/A</v>
      </c>
      <c r="B369" s="121">
        <f t="shared" si="61"/>
        <v>0</v>
      </c>
      <c r="C369" s="117" t="e">
        <f>VLOOKUP(B369,映射表!A:C,3,0)</f>
        <v>#N/A</v>
      </c>
      <c r="D369" s="121">
        <f t="shared" si="62"/>
        <v>0</v>
      </c>
      <c r="E369" s="100">
        <f t="shared" si="63"/>
        <v>0</v>
      </c>
      <c r="F369" s="121">
        <f t="shared" si="64"/>
        <v>0</v>
      </c>
      <c r="G369" s="121">
        <f t="shared" si="65"/>
        <v>0</v>
      </c>
      <c r="H369" s="99" t="e">
        <f>VLOOKUP(C369,'B2B（ol)'!A:J,10,0)*D369</f>
        <v>#N/A</v>
      </c>
      <c r="I369" s="101">
        <f t="shared" si="66"/>
        <v>0</v>
      </c>
      <c r="J369" s="121">
        <f t="shared" si="67"/>
        <v>0</v>
      </c>
      <c r="K369" s="121" t="e">
        <f>VLOOKUP(C369,'B2B（ol)'!A:P,16,0)</f>
        <v>#N/A</v>
      </c>
      <c r="L369" s="117">
        <f t="shared" si="68"/>
        <v>0</v>
      </c>
      <c r="M369" s="114" t="e">
        <f>VLOOKUP(C369,'B2B（ol)'!A:K,11,0)</f>
        <v>#N/A</v>
      </c>
      <c r="N369" s="114" t="e">
        <f>VLOOKUP(B369,payments!E:AG,29,0)</f>
        <v>#N/A</v>
      </c>
      <c r="O369" s="114"/>
      <c r="P369" s="114"/>
      <c r="Q369" s="61" t="e">
        <f>VLOOKUP(R369,映射表!A:G,7,0)</f>
        <v>#N/A</v>
      </c>
      <c r="R369" s="122"/>
      <c r="S369" s="122"/>
      <c r="T369" s="122"/>
      <c r="U369" s="122"/>
      <c r="V369" s="122"/>
      <c r="W369" s="122"/>
      <c r="X369" s="122"/>
      <c r="Y369" s="61">
        <f t="shared" si="69"/>
        <v>0</v>
      </c>
    </row>
    <row r="370" spans="1:25" s="61" customFormat="1">
      <c r="A370" s="61" t="e">
        <f t="shared" si="60"/>
        <v>#N/A</v>
      </c>
      <c r="B370" s="121">
        <f t="shared" si="61"/>
        <v>0</v>
      </c>
      <c r="C370" s="117" t="e">
        <f>VLOOKUP(B370,映射表!A:C,3,0)</f>
        <v>#N/A</v>
      </c>
      <c r="D370" s="121">
        <f t="shared" si="62"/>
        <v>0</v>
      </c>
      <c r="E370" s="100">
        <f t="shared" si="63"/>
        <v>0</v>
      </c>
      <c r="F370" s="121">
        <f t="shared" si="64"/>
        <v>0</v>
      </c>
      <c r="G370" s="121">
        <f t="shared" si="65"/>
        <v>0</v>
      </c>
      <c r="H370" s="99" t="e">
        <f>VLOOKUP(C370,'B2B（ol)'!A:J,10,0)*D370</f>
        <v>#N/A</v>
      </c>
      <c r="I370" s="101">
        <f t="shared" si="66"/>
        <v>0</v>
      </c>
      <c r="J370" s="121">
        <f t="shared" si="67"/>
        <v>0</v>
      </c>
      <c r="K370" s="121" t="e">
        <f>VLOOKUP(C370,'B2B（ol)'!A:P,16,0)</f>
        <v>#N/A</v>
      </c>
      <c r="L370" s="117">
        <f t="shared" si="68"/>
        <v>0</v>
      </c>
      <c r="M370" s="114" t="e">
        <f>VLOOKUP(C370,'B2B（ol)'!A:K,11,0)</f>
        <v>#N/A</v>
      </c>
      <c r="N370" s="114" t="e">
        <f>VLOOKUP(B370,payments!E:AG,29,0)</f>
        <v>#N/A</v>
      </c>
      <c r="O370" s="114"/>
      <c r="P370" s="114"/>
      <c r="Q370" s="61" t="e">
        <f>VLOOKUP(R370,映射表!A:G,7,0)</f>
        <v>#N/A</v>
      </c>
      <c r="R370" s="122"/>
      <c r="S370" s="122"/>
      <c r="T370" s="122"/>
      <c r="U370" s="122"/>
      <c r="V370" s="122"/>
      <c r="W370" s="122"/>
      <c r="X370" s="122"/>
      <c r="Y370" s="61">
        <f t="shared" si="69"/>
        <v>0</v>
      </c>
    </row>
    <row r="371" spans="1:25" s="61" customFormat="1">
      <c r="A371" s="61" t="e">
        <f t="shared" si="60"/>
        <v>#N/A</v>
      </c>
      <c r="B371" s="121">
        <f t="shared" si="61"/>
        <v>0</v>
      </c>
      <c r="C371" s="117" t="e">
        <f>VLOOKUP(B371,映射表!A:C,3,0)</f>
        <v>#N/A</v>
      </c>
      <c r="D371" s="121">
        <f t="shared" si="62"/>
        <v>0</v>
      </c>
      <c r="E371" s="100">
        <f t="shared" si="63"/>
        <v>0</v>
      </c>
      <c r="F371" s="121">
        <f t="shared" si="64"/>
        <v>0</v>
      </c>
      <c r="G371" s="121">
        <f t="shared" si="65"/>
        <v>0</v>
      </c>
      <c r="H371" s="99" t="e">
        <f>VLOOKUP(C371,'B2B（ol)'!A:J,10,0)*D371</f>
        <v>#N/A</v>
      </c>
      <c r="I371" s="101">
        <f t="shared" si="66"/>
        <v>0</v>
      </c>
      <c r="J371" s="121">
        <f t="shared" si="67"/>
        <v>0</v>
      </c>
      <c r="K371" s="121" t="e">
        <f>VLOOKUP(C371,'B2B（ol)'!A:P,16,0)</f>
        <v>#N/A</v>
      </c>
      <c r="L371" s="117">
        <f t="shared" si="68"/>
        <v>0</v>
      </c>
      <c r="M371" s="114" t="e">
        <f>VLOOKUP(C371,'B2B（ol)'!A:K,11,0)</f>
        <v>#N/A</v>
      </c>
      <c r="N371" s="114" t="e">
        <f>VLOOKUP(B371,payments!E:AG,29,0)</f>
        <v>#N/A</v>
      </c>
      <c r="O371" s="114"/>
      <c r="P371" s="114"/>
      <c r="Q371" s="61" t="e">
        <f>VLOOKUP(R371,映射表!A:G,7,0)</f>
        <v>#N/A</v>
      </c>
      <c r="R371" s="122"/>
      <c r="S371" s="122"/>
      <c r="T371" s="122"/>
      <c r="U371" s="122"/>
      <c r="V371" s="122"/>
      <c r="W371" s="122"/>
      <c r="X371" s="122"/>
      <c r="Y371" s="61">
        <f t="shared" si="69"/>
        <v>0</v>
      </c>
    </row>
    <row r="372" spans="1:25" s="61" customFormat="1">
      <c r="A372" s="61" t="e">
        <f t="shared" si="60"/>
        <v>#N/A</v>
      </c>
      <c r="B372" s="121">
        <f t="shared" si="61"/>
        <v>0</v>
      </c>
      <c r="C372" s="117" t="e">
        <f>VLOOKUP(B372,映射表!A:C,3,0)</f>
        <v>#N/A</v>
      </c>
      <c r="D372" s="121">
        <f t="shared" si="62"/>
        <v>0</v>
      </c>
      <c r="E372" s="100">
        <f t="shared" si="63"/>
        <v>0</v>
      </c>
      <c r="F372" s="121">
        <f t="shared" si="64"/>
        <v>0</v>
      </c>
      <c r="G372" s="121">
        <f t="shared" si="65"/>
        <v>0</v>
      </c>
      <c r="H372" s="99" t="e">
        <f>VLOOKUP(C372,'B2B（ol)'!A:J,10,0)*D372</f>
        <v>#N/A</v>
      </c>
      <c r="I372" s="101">
        <f t="shared" si="66"/>
        <v>0</v>
      </c>
      <c r="J372" s="121">
        <f t="shared" si="67"/>
        <v>0</v>
      </c>
      <c r="K372" s="121" t="e">
        <f>VLOOKUP(C372,'B2B（ol)'!A:P,16,0)</f>
        <v>#N/A</v>
      </c>
      <c r="L372" s="117">
        <f t="shared" si="68"/>
        <v>0</v>
      </c>
      <c r="M372" s="114" t="e">
        <f>VLOOKUP(C372,'B2B（ol)'!A:K,11,0)</f>
        <v>#N/A</v>
      </c>
      <c r="N372" s="114" t="e">
        <f>VLOOKUP(B372,payments!E:AG,29,0)</f>
        <v>#N/A</v>
      </c>
      <c r="O372" s="114"/>
      <c r="P372" s="114"/>
      <c r="Q372" s="61" t="e">
        <f>VLOOKUP(R372,映射表!A:G,7,0)</f>
        <v>#N/A</v>
      </c>
      <c r="R372" s="122"/>
      <c r="S372" s="122"/>
      <c r="T372" s="122"/>
      <c r="U372" s="122"/>
      <c r="V372" s="122"/>
      <c r="W372" s="122"/>
      <c r="X372" s="122"/>
      <c r="Y372" s="61">
        <f t="shared" si="69"/>
        <v>0</v>
      </c>
    </row>
    <row r="373" spans="1:25" s="61" customFormat="1">
      <c r="A373" s="61" t="e">
        <f t="shared" si="60"/>
        <v>#N/A</v>
      </c>
      <c r="B373" s="121">
        <f t="shared" si="61"/>
        <v>0</v>
      </c>
      <c r="C373" s="117" t="e">
        <f>VLOOKUP(B373,映射表!A:C,3,0)</f>
        <v>#N/A</v>
      </c>
      <c r="D373" s="121">
        <f t="shared" si="62"/>
        <v>0</v>
      </c>
      <c r="E373" s="100">
        <f t="shared" si="63"/>
        <v>0</v>
      </c>
      <c r="F373" s="121">
        <f t="shared" si="64"/>
        <v>0</v>
      </c>
      <c r="G373" s="121">
        <f t="shared" si="65"/>
        <v>0</v>
      </c>
      <c r="H373" s="99" t="e">
        <f>VLOOKUP(C373,'B2B（ol)'!A:J,10,0)*D373</f>
        <v>#N/A</v>
      </c>
      <c r="I373" s="101">
        <f t="shared" si="66"/>
        <v>0</v>
      </c>
      <c r="J373" s="121">
        <f t="shared" si="67"/>
        <v>0</v>
      </c>
      <c r="K373" s="121" t="e">
        <f>VLOOKUP(C373,'B2B（ol)'!A:P,16,0)</f>
        <v>#N/A</v>
      </c>
      <c r="L373" s="117">
        <f t="shared" si="68"/>
        <v>0</v>
      </c>
      <c r="M373" s="114" t="e">
        <f>VLOOKUP(C373,'B2B（ol)'!A:K,11,0)</f>
        <v>#N/A</v>
      </c>
      <c r="N373" s="114" t="e">
        <f>VLOOKUP(B373,payments!E:AG,29,0)</f>
        <v>#N/A</v>
      </c>
      <c r="O373" s="114"/>
      <c r="P373" s="114"/>
      <c r="Q373" s="61" t="e">
        <f>VLOOKUP(R373,映射表!A:G,7,0)</f>
        <v>#N/A</v>
      </c>
      <c r="R373" s="122"/>
      <c r="S373" s="122"/>
      <c r="T373" s="122"/>
      <c r="U373" s="122"/>
      <c r="V373" s="122"/>
      <c r="W373" s="122"/>
      <c r="X373" s="122"/>
      <c r="Y373" s="61">
        <f t="shared" si="69"/>
        <v>0</v>
      </c>
    </row>
    <row r="374" spans="1:25" s="61" customFormat="1">
      <c r="A374" s="61" t="e">
        <f t="shared" si="60"/>
        <v>#N/A</v>
      </c>
      <c r="B374" s="121">
        <f t="shared" si="61"/>
        <v>0</v>
      </c>
      <c r="C374" s="117" t="e">
        <f>VLOOKUP(B374,映射表!A:C,3,0)</f>
        <v>#N/A</v>
      </c>
      <c r="D374" s="121">
        <f t="shared" si="62"/>
        <v>0</v>
      </c>
      <c r="E374" s="100">
        <f t="shared" si="63"/>
        <v>0</v>
      </c>
      <c r="F374" s="121">
        <f t="shared" si="64"/>
        <v>0</v>
      </c>
      <c r="G374" s="121">
        <f t="shared" si="65"/>
        <v>0</v>
      </c>
      <c r="H374" s="99" t="e">
        <f>VLOOKUP(C374,'B2B（ol)'!A:J,10,0)*D374</f>
        <v>#N/A</v>
      </c>
      <c r="I374" s="101">
        <f t="shared" si="66"/>
        <v>0</v>
      </c>
      <c r="J374" s="121">
        <f t="shared" si="67"/>
        <v>0</v>
      </c>
      <c r="K374" s="121" t="e">
        <f>VLOOKUP(C374,'B2B（ol)'!A:P,16,0)</f>
        <v>#N/A</v>
      </c>
      <c r="L374" s="117">
        <f t="shared" si="68"/>
        <v>0</v>
      </c>
      <c r="M374" s="114" t="e">
        <f>VLOOKUP(C374,'B2B（ol)'!A:K,11,0)</f>
        <v>#N/A</v>
      </c>
      <c r="N374" s="114" t="e">
        <f>VLOOKUP(B374,payments!E:AG,29,0)</f>
        <v>#N/A</v>
      </c>
      <c r="O374" s="114"/>
      <c r="P374" s="114"/>
      <c r="Q374" s="61" t="e">
        <f>VLOOKUP(R374,映射表!A:G,7,0)</f>
        <v>#N/A</v>
      </c>
      <c r="R374" s="122"/>
      <c r="S374" s="122"/>
      <c r="T374" s="122"/>
      <c r="U374" s="122"/>
      <c r="V374" s="122"/>
      <c r="W374" s="122"/>
      <c r="X374" s="122"/>
      <c r="Y374" s="61">
        <f t="shared" si="69"/>
        <v>0</v>
      </c>
    </row>
    <row r="375" spans="1:25" s="61" customFormat="1">
      <c r="A375" s="61" t="e">
        <f t="shared" si="60"/>
        <v>#N/A</v>
      </c>
      <c r="B375" s="121">
        <f t="shared" si="61"/>
        <v>0</v>
      </c>
      <c r="C375" s="117" t="e">
        <f>VLOOKUP(B375,映射表!A:C,3,0)</f>
        <v>#N/A</v>
      </c>
      <c r="D375" s="121">
        <f t="shared" si="62"/>
        <v>0</v>
      </c>
      <c r="E375" s="100">
        <f t="shared" si="63"/>
        <v>0</v>
      </c>
      <c r="F375" s="121">
        <f t="shared" si="64"/>
        <v>0</v>
      </c>
      <c r="G375" s="121">
        <f t="shared" si="65"/>
        <v>0</v>
      </c>
      <c r="H375" s="99" t="e">
        <f>VLOOKUP(C375,'B2B（ol)'!A:J,10,0)*D375</f>
        <v>#N/A</v>
      </c>
      <c r="I375" s="101">
        <f t="shared" si="66"/>
        <v>0</v>
      </c>
      <c r="J375" s="121">
        <f t="shared" si="67"/>
        <v>0</v>
      </c>
      <c r="K375" s="121" t="e">
        <f>VLOOKUP(C375,'B2B（ol)'!A:P,16,0)</f>
        <v>#N/A</v>
      </c>
      <c r="L375" s="117">
        <f t="shared" si="68"/>
        <v>0</v>
      </c>
      <c r="M375" s="114" t="e">
        <f>VLOOKUP(C375,'B2B（ol)'!A:K,11,0)</f>
        <v>#N/A</v>
      </c>
      <c r="N375" s="114" t="e">
        <f>VLOOKUP(B375,payments!E:AG,29,0)</f>
        <v>#N/A</v>
      </c>
      <c r="O375" s="114"/>
      <c r="P375" s="114"/>
      <c r="Q375" s="61" t="e">
        <f>VLOOKUP(R375,映射表!A:G,7,0)</f>
        <v>#N/A</v>
      </c>
      <c r="R375" s="122"/>
      <c r="S375" s="122"/>
      <c r="T375" s="122"/>
      <c r="U375" s="122"/>
      <c r="V375" s="122"/>
      <c r="W375" s="122"/>
      <c r="X375" s="122"/>
      <c r="Y375" s="61">
        <f t="shared" si="69"/>
        <v>0</v>
      </c>
    </row>
    <row r="376" spans="1:25" s="61" customFormat="1">
      <c r="A376" s="61" t="e">
        <f t="shared" si="60"/>
        <v>#N/A</v>
      </c>
      <c r="B376" s="121">
        <f t="shared" si="61"/>
        <v>0</v>
      </c>
      <c r="C376" s="117" t="e">
        <f>VLOOKUP(B376,映射表!A:C,3,0)</f>
        <v>#N/A</v>
      </c>
      <c r="D376" s="121">
        <f t="shared" si="62"/>
        <v>0</v>
      </c>
      <c r="E376" s="100">
        <f t="shared" si="63"/>
        <v>0</v>
      </c>
      <c r="F376" s="121">
        <f t="shared" si="64"/>
        <v>0</v>
      </c>
      <c r="G376" s="121">
        <f t="shared" si="65"/>
        <v>0</v>
      </c>
      <c r="H376" s="99" t="e">
        <f>VLOOKUP(C376,'B2B（ol)'!A:J,10,0)*D376</f>
        <v>#N/A</v>
      </c>
      <c r="I376" s="101">
        <f t="shared" si="66"/>
        <v>0</v>
      </c>
      <c r="J376" s="121">
        <f t="shared" si="67"/>
        <v>0</v>
      </c>
      <c r="K376" s="121" t="e">
        <f>VLOOKUP(C376,'B2B（ol)'!A:P,16,0)</f>
        <v>#N/A</v>
      </c>
      <c r="L376" s="117">
        <f t="shared" si="68"/>
        <v>0</v>
      </c>
      <c r="M376" s="114" t="e">
        <f>VLOOKUP(C376,'B2B（ol)'!A:K,11,0)</f>
        <v>#N/A</v>
      </c>
      <c r="N376" s="114" t="e">
        <f>VLOOKUP(B376,payments!E:AG,29,0)</f>
        <v>#N/A</v>
      </c>
      <c r="O376" s="114"/>
      <c r="P376" s="114"/>
      <c r="Q376" s="61" t="e">
        <f>VLOOKUP(R376,映射表!A:G,7,0)</f>
        <v>#N/A</v>
      </c>
      <c r="R376" s="122"/>
      <c r="S376" s="122"/>
      <c r="T376" s="122"/>
      <c r="U376" s="122"/>
      <c r="V376" s="122"/>
      <c r="W376" s="122"/>
      <c r="X376" s="122"/>
      <c r="Y376" s="61">
        <f t="shared" si="69"/>
        <v>0</v>
      </c>
    </row>
    <row r="377" spans="1:25" s="61" customFormat="1">
      <c r="A377" s="61" t="e">
        <f t="shared" si="60"/>
        <v>#N/A</v>
      </c>
      <c r="B377" s="121">
        <f t="shared" si="61"/>
        <v>0</v>
      </c>
      <c r="C377" s="117" t="e">
        <f>VLOOKUP(B377,映射表!A:C,3,0)</f>
        <v>#N/A</v>
      </c>
      <c r="D377" s="121">
        <f t="shared" si="62"/>
        <v>0</v>
      </c>
      <c r="E377" s="100">
        <f t="shared" si="63"/>
        <v>0</v>
      </c>
      <c r="F377" s="121">
        <f t="shared" si="64"/>
        <v>0</v>
      </c>
      <c r="G377" s="121">
        <f t="shared" si="65"/>
        <v>0</v>
      </c>
      <c r="H377" s="99" t="e">
        <f>VLOOKUP(C377,'B2B（ol)'!A:J,10,0)*D377</f>
        <v>#N/A</v>
      </c>
      <c r="I377" s="101">
        <f t="shared" si="66"/>
        <v>0</v>
      </c>
      <c r="J377" s="121">
        <f t="shared" si="67"/>
        <v>0</v>
      </c>
      <c r="K377" s="121" t="e">
        <f>VLOOKUP(C377,'B2B（ol)'!A:P,16,0)</f>
        <v>#N/A</v>
      </c>
      <c r="L377" s="117">
        <f t="shared" si="68"/>
        <v>0</v>
      </c>
      <c r="M377" s="114" t="e">
        <f>VLOOKUP(C377,'B2B（ol)'!A:K,11,0)</f>
        <v>#N/A</v>
      </c>
      <c r="N377" s="114" t="e">
        <f>VLOOKUP(B377,payments!E:AG,29,0)</f>
        <v>#N/A</v>
      </c>
      <c r="O377" s="114"/>
      <c r="P377" s="114"/>
      <c r="Q377" s="61" t="e">
        <f>VLOOKUP(R377,映射表!A:G,7,0)</f>
        <v>#N/A</v>
      </c>
      <c r="R377" s="122"/>
      <c r="S377" s="122"/>
      <c r="T377" s="122"/>
      <c r="U377" s="122"/>
      <c r="V377" s="122"/>
      <c r="W377" s="122"/>
      <c r="X377" s="122"/>
      <c r="Y377" s="61">
        <f t="shared" si="69"/>
        <v>0</v>
      </c>
    </row>
    <row r="378" spans="1:25" s="61" customFormat="1">
      <c r="A378" s="61" t="e">
        <f t="shared" si="60"/>
        <v>#N/A</v>
      </c>
      <c r="B378" s="121">
        <f t="shared" si="61"/>
        <v>0</v>
      </c>
      <c r="C378" s="117" t="e">
        <f>VLOOKUP(B378,映射表!A:C,3,0)</f>
        <v>#N/A</v>
      </c>
      <c r="D378" s="121">
        <f t="shared" si="62"/>
        <v>0</v>
      </c>
      <c r="E378" s="100">
        <f t="shared" si="63"/>
        <v>0</v>
      </c>
      <c r="F378" s="121">
        <f t="shared" si="64"/>
        <v>0</v>
      </c>
      <c r="G378" s="121">
        <f t="shared" si="65"/>
        <v>0</v>
      </c>
      <c r="H378" s="99" t="e">
        <f>VLOOKUP(C378,'B2B（ol)'!A:J,10,0)*D378</f>
        <v>#N/A</v>
      </c>
      <c r="I378" s="101">
        <f t="shared" si="66"/>
        <v>0</v>
      </c>
      <c r="J378" s="121">
        <f t="shared" si="67"/>
        <v>0</v>
      </c>
      <c r="K378" s="121" t="e">
        <f>VLOOKUP(C378,'B2B（ol)'!A:P,16,0)</f>
        <v>#N/A</v>
      </c>
      <c r="L378" s="117">
        <f t="shared" si="68"/>
        <v>0</v>
      </c>
      <c r="M378" s="114" t="e">
        <f>VLOOKUP(C378,'B2B（ol)'!A:K,11,0)</f>
        <v>#N/A</v>
      </c>
      <c r="N378" s="114" t="e">
        <f>VLOOKUP(B378,payments!E:AG,29,0)</f>
        <v>#N/A</v>
      </c>
      <c r="O378" s="114"/>
      <c r="P378" s="114"/>
      <c r="Q378" s="61" t="e">
        <f>VLOOKUP(R378,映射表!A:G,7,0)</f>
        <v>#N/A</v>
      </c>
      <c r="R378" s="122"/>
      <c r="S378" s="122"/>
      <c r="T378" s="122"/>
      <c r="U378" s="122"/>
      <c r="V378" s="122"/>
      <c r="W378" s="122"/>
      <c r="X378" s="122"/>
      <c r="Y378" s="61">
        <f t="shared" si="69"/>
        <v>0</v>
      </c>
    </row>
    <row r="379" spans="1:25" s="61" customFormat="1">
      <c r="A379" s="61" t="e">
        <f t="shared" si="60"/>
        <v>#N/A</v>
      </c>
      <c r="B379" s="121">
        <f t="shared" si="61"/>
        <v>0</v>
      </c>
      <c r="C379" s="117" t="e">
        <f>VLOOKUP(B379,映射表!A:C,3,0)</f>
        <v>#N/A</v>
      </c>
      <c r="D379" s="121">
        <f t="shared" si="62"/>
        <v>0</v>
      </c>
      <c r="E379" s="100">
        <f t="shared" si="63"/>
        <v>0</v>
      </c>
      <c r="F379" s="121">
        <f t="shared" si="64"/>
        <v>0</v>
      </c>
      <c r="G379" s="121">
        <f t="shared" si="65"/>
        <v>0</v>
      </c>
      <c r="H379" s="99" t="e">
        <f>VLOOKUP(C379,'B2B（ol)'!A:J,10,0)*D379</f>
        <v>#N/A</v>
      </c>
      <c r="I379" s="101">
        <f t="shared" si="66"/>
        <v>0</v>
      </c>
      <c r="J379" s="121">
        <f t="shared" si="67"/>
        <v>0</v>
      </c>
      <c r="K379" s="121" t="e">
        <f>VLOOKUP(C379,'B2B（ol)'!A:P,16,0)</f>
        <v>#N/A</v>
      </c>
      <c r="L379" s="117">
        <f t="shared" si="68"/>
        <v>0</v>
      </c>
      <c r="M379" s="114" t="e">
        <f>VLOOKUP(C379,'B2B（ol)'!A:K,11,0)</f>
        <v>#N/A</v>
      </c>
      <c r="N379" s="114" t="e">
        <f>VLOOKUP(B379,payments!E:AG,29,0)</f>
        <v>#N/A</v>
      </c>
      <c r="O379" s="114"/>
      <c r="P379" s="114"/>
      <c r="Q379" s="61" t="e">
        <f>VLOOKUP(R379,映射表!A:G,7,0)</f>
        <v>#N/A</v>
      </c>
      <c r="R379" s="122"/>
      <c r="S379" s="122"/>
      <c r="T379" s="122"/>
      <c r="U379" s="122"/>
      <c r="V379" s="122"/>
      <c r="W379" s="122"/>
      <c r="X379" s="122"/>
      <c r="Y379" s="61">
        <f t="shared" si="69"/>
        <v>0</v>
      </c>
    </row>
    <row r="380" spans="1:25" s="61" customFormat="1">
      <c r="A380" s="61" t="e">
        <f t="shared" si="60"/>
        <v>#N/A</v>
      </c>
      <c r="B380" s="121">
        <f t="shared" si="61"/>
        <v>0</v>
      </c>
      <c r="C380" s="117" t="e">
        <f>VLOOKUP(B380,映射表!A:C,3,0)</f>
        <v>#N/A</v>
      </c>
      <c r="D380" s="121">
        <f t="shared" si="62"/>
        <v>0</v>
      </c>
      <c r="E380" s="100">
        <f t="shared" si="63"/>
        <v>0</v>
      </c>
      <c r="F380" s="121">
        <f t="shared" si="64"/>
        <v>0</v>
      </c>
      <c r="G380" s="121">
        <f t="shared" si="65"/>
        <v>0</v>
      </c>
      <c r="H380" s="99" t="e">
        <f>VLOOKUP(C380,'B2B（ol)'!A:J,10,0)*D380</f>
        <v>#N/A</v>
      </c>
      <c r="I380" s="101">
        <f t="shared" si="66"/>
        <v>0</v>
      </c>
      <c r="J380" s="121">
        <f t="shared" si="67"/>
        <v>0</v>
      </c>
      <c r="K380" s="121" t="e">
        <f>VLOOKUP(C380,'B2B（ol)'!A:P,16,0)</f>
        <v>#N/A</v>
      </c>
      <c r="L380" s="117">
        <f t="shared" si="68"/>
        <v>0</v>
      </c>
      <c r="M380" s="114" t="e">
        <f>VLOOKUP(C380,'B2B（ol)'!A:K,11,0)</f>
        <v>#N/A</v>
      </c>
      <c r="N380" s="114" t="e">
        <f>VLOOKUP(B380,payments!E:AG,29,0)</f>
        <v>#N/A</v>
      </c>
      <c r="O380" s="114"/>
      <c r="P380" s="114"/>
      <c r="Q380" s="61" t="e">
        <f>VLOOKUP(R380,映射表!A:G,7,0)</f>
        <v>#N/A</v>
      </c>
      <c r="R380" s="122"/>
      <c r="S380" s="122"/>
      <c r="T380" s="122"/>
      <c r="U380" s="122"/>
      <c r="V380" s="122"/>
      <c r="W380" s="122"/>
      <c r="X380" s="122"/>
      <c r="Y380" s="61">
        <f t="shared" si="69"/>
        <v>0</v>
      </c>
    </row>
    <row r="381" spans="1:25" s="61" customFormat="1">
      <c r="A381" s="61" t="e">
        <f t="shared" si="60"/>
        <v>#N/A</v>
      </c>
      <c r="B381" s="121">
        <f t="shared" si="61"/>
        <v>0</v>
      </c>
      <c r="C381" s="117" t="e">
        <f>VLOOKUP(B381,映射表!A:C,3,0)</f>
        <v>#N/A</v>
      </c>
      <c r="D381" s="121">
        <f t="shared" si="62"/>
        <v>0</v>
      </c>
      <c r="E381" s="100">
        <f t="shared" si="63"/>
        <v>0</v>
      </c>
      <c r="F381" s="121">
        <f t="shared" si="64"/>
        <v>0</v>
      </c>
      <c r="G381" s="121">
        <f t="shared" si="65"/>
        <v>0</v>
      </c>
      <c r="H381" s="99" t="e">
        <f>VLOOKUP(C381,'B2B（ol)'!A:J,10,0)*D381</f>
        <v>#N/A</v>
      </c>
      <c r="I381" s="101">
        <f t="shared" si="66"/>
        <v>0</v>
      </c>
      <c r="J381" s="121">
        <f t="shared" si="67"/>
        <v>0</v>
      </c>
      <c r="K381" s="121" t="e">
        <f>VLOOKUP(C381,'B2B（ol)'!A:P,16,0)</f>
        <v>#N/A</v>
      </c>
      <c r="L381" s="117">
        <f t="shared" si="68"/>
        <v>0</v>
      </c>
      <c r="M381" s="114" t="e">
        <f>VLOOKUP(C381,'B2B（ol)'!A:K,11,0)</f>
        <v>#N/A</v>
      </c>
      <c r="N381" s="114" t="e">
        <f>VLOOKUP(B381,payments!E:AG,29,0)</f>
        <v>#N/A</v>
      </c>
      <c r="O381" s="114"/>
      <c r="P381" s="114"/>
      <c r="Q381" s="61" t="e">
        <f>VLOOKUP(R381,映射表!A:G,7,0)</f>
        <v>#N/A</v>
      </c>
      <c r="R381" s="122"/>
      <c r="S381" s="122"/>
      <c r="T381" s="122"/>
      <c r="U381" s="122"/>
      <c r="V381" s="122"/>
      <c r="W381" s="122"/>
      <c r="X381" s="122"/>
      <c r="Y381" s="61">
        <f t="shared" si="69"/>
        <v>0</v>
      </c>
    </row>
    <row r="382" spans="1:25" s="61" customFormat="1">
      <c r="A382" s="61" t="e">
        <f t="shared" si="60"/>
        <v>#N/A</v>
      </c>
      <c r="B382" s="121">
        <f t="shared" si="61"/>
        <v>0</v>
      </c>
      <c r="C382" s="117" t="e">
        <f>VLOOKUP(B382,映射表!A:C,3,0)</f>
        <v>#N/A</v>
      </c>
      <c r="D382" s="121">
        <f t="shared" si="62"/>
        <v>0</v>
      </c>
      <c r="E382" s="100">
        <f t="shared" si="63"/>
        <v>0</v>
      </c>
      <c r="F382" s="121">
        <f t="shared" si="64"/>
        <v>0</v>
      </c>
      <c r="G382" s="121">
        <f t="shared" si="65"/>
        <v>0</v>
      </c>
      <c r="H382" s="99" t="e">
        <f>VLOOKUP(C382,'B2B（ol)'!A:J,10,0)*D382</f>
        <v>#N/A</v>
      </c>
      <c r="I382" s="101">
        <f t="shared" si="66"/>
        <v>0</v>
      </c>
      <c r="J382" s="121">
        <f t="shared" si="67"/>
        <v>0</v>
      </c>
      <c r="K382" s="121" t="e">
        <f>VLOOKUP(C382,'B2B（ol)'!A:P,16,0)</f>
        <v>#N/A</v>
      </c>
      <c r="L382" s="117">
        <f t="shared" si="68"/>
        <v>0</v>
      </c>
      <c r="M382" s="114" t="e">
        <f>VLOOKUP(C382,'B2B（ol)'!A:K,11,0)</f>
        <v>#N/A</v>
      </c>
      <c r="N382" s="114" t="e">
        <f>VLOOKUP(B382,payments!E:AG,29,0)</f>
        <v>#N/A</v>
      </c>
      <c r="O382" s="114"/>
      <c r="P382" s="114"/>
      <c r="Q382" s="61" t="e">
        <f>VLOOKUP(R382,映射表!A:G,7,0)</f>
        <v>#N/A</v>
      </c>
      <c r="R382" s="122"/>
      <c r="S382" s="122"/>
      <c r="T382" s="122"/>
      <c r="U382" s="122"/>
      <c r="V382" s="122"/>
      <c r="W382" s="122"/>
      <c r="X382" s="122"/>
      <c r="Y382" s="61">
        <f t="shared" si="69"/>
        <v>0</v>
      </c>
    </row>
    <row r="383" spans="1:25" s="61" customFormat="1">
      <c r="A383" s="61" t="e">
        <f t="shared" si="60"/>
        <v>#N/A</v>
      </c>
      <c r="B383" s="121">
        <f t="shared" si="61"/>
        <v>0</v>
      </c>
      <c r="C383" s="117" t="e">
        <f>VLOOKUP(B383,映射表!A:C,3,0)</f>
        <v>#N/A</v>
      </c>
      <c r="D383" s="121">
        <f t="shared" si="62"/>
        <v>0</v>
      </c>
      <c r="E383" s="100">
        <f t="shared" si="63"/>
        <v>0</v>
      </c>
      <c r="F383" s="121">
        <f t="shared" si="64"/>
        <v>0</v>
      </c>
      <c r="G383" s="121">
        <f t="shared" si="65"/>
        <v>0</v>
      </c>
      <c r="H383" s="99" t="e">
        <f>VLOOKUP(C383,'B2B（ol)'!A:J,10,0)*D383</f>
        <v>#N/A</v>
      </c>
      <c r="I383" s="101">
        <f t="shared" si="66"/>
        <v>0</v>
      </c>
      <c r="J383" s="121">
        <f t="shared" si="67"/>
        <v>0</v>
      </c>
      <c r="K383" s="121" t="e">
        <f>VLOOKUP(C383,'B2B（ol)'!A:P,16,0)</f>
        <v>#N/A</v>
      </c>
      <c r="L383" s="117">
        <f t="shared" si="68"/>
        <v>0</v>
      </c>
      <c r="M383" s="114" t="e">
        <f>VLOOKUP(C383,'B2B（ol)'!A:K,11,0)</f>
        <v>#N/A</v>
      </c>
      <c r="N383" s="114" t="e">
        <f>VLOOKUP(B383,payments!E:AG,29,0)</f>
        <v>#N/A</v>
      </c>
      <c r="O383" s="114"/>
      <c r="P383" s="114"/>
      <c r="Q383" s="61" t="e">
        <f>VLOOKUP(R383,映射表!A:G,7,0)</f>
        <v>#N/A</v>
      </c>
      <c r="R383" s="122"/>
      <c r="S383" s="122"/>
      <c r="T383" s="122"/>
      <c r="U383" s="122"/>
      <c r="V383" s="122"/>
      <c r="W383" s="122"/>
      <c r="X383" s="122"/>
      <c r="Y383" s="61">
        <f t="shared" si="69"/>
        <v>0</v>
      </c>
    </row>
    <row r="384" spans="1:25" s="61" customFormat="1">
      <c r="A384" s="61" t="e">
        <f t="shared" si="60"/>
        <v>#N/A</v>
      </c>
      <c r="B384" s="121">
        <f t="shared" si="61"/>
        <v>0</v>
      </c>
      <c r="C384" s="117" t="e">
        <f>VLOOKUP(B384,映射表!A:C,3,0)</f>
        <v>#N/A</v>
      </c>
      <c r="D384" s="121">
        <f t="shared" si="62"/>
        <v>0</v>
      </c>
      <c r="E384" s="100">
        <f t="shared" si="63"/>
        <v>0</v>
      </c>
      <c r="F384" s="121">
        <f t="shared" si="64"/>
        <v>0</v>
      </c>
      <c r="G384" s="121">
        <f t="shared" si="65"/>
        <v>0</v>
      </c>
      <c r="H384" s="99" t="e">
        <f>VLOOKUP(C384,'B2B（ol)'!A:J,10,0)*D384</f>
        <v>#N/A</v>
      </c>
      <c r="I384" s="101">
        <f t="shared" si="66"/>
        <v>0</v>
      </c>
      <c r="J384" s="121">
        <f t="shared" si="67"/>
        <v>0</v>
      </c>
      <c r="K384" s="121" t="e">
        <f>VLOOKUP(C384,'B2B（ol)'!A:P,16,0)</f>
        <v>#N/A</v>
      </c>
      <c r="L384" s="117">
        <f t="shared" si="68"/>
        <v>0</v>
      </c>
      <c r="M384" s="114" t="e">
        <f>VLOOKUP(C384,'B2B（ol)'!A:K,11,0)</f>
        <v>#N/A</v>
      </c>
      <c r="N384" s="114" t="e">
        <f>VLOOKUP(B384,payments!E:AG,29,0)</f>
        <v>#N/A</v>
      </c>
      <c r="O384" s="114"/>
      <c r="P384" s="114"/>
      <c r="Q384" s="61" t="e">
        <f>VLOOKUP(R384,映射表!A:G,7,0)</f>
        <v>#N/A</v>
      </c>
      <c r="R384" s="122"/>
      <c r="S384" s="122"/>
      <c r="T384" s="122"/>
      <c r="U384" s="122"/>
      <c r="V384" s="122"/>
      <c r="W384" s="122"/>
      <c r="X384" s="122"/>
      <c r="Y384" s="61">
        <f t="shared" si="69"/>
        <v>0</v>
      </c>
    </row>
    <row r="385" spans="1:25" s="61" customFormat="1">
      <c r="A385" s="61" t="e">
        <f t="shared" si="60"/>
        <v>#N/A</v>
      </c>
      <c r="B385" s="121">
        <f t="shared" si="61"/>
        <v>0</v>
      </c>
      <c r="C385" s="117" t="e">
        <f>VLOOKUP(B385,映射表!A:C,3,0)</f>
        <v>#N/A</v>
      </c>
      <c r="D385" s="121">
        <f t="shared" si="62"/>
        <v>0</v>
      </c>
      <c r="E385" s="100">
        <f t="shared" si="63"/>
        <v>0</v>
      </c>
      <c r="F385" s="121">
        <f t="shared" si="64"/>
        <v>0</v>
      </c>
      <c r="G385" s="121">
        <f t="shared" si="65"/>
        <v>0</v>
      </c>
      <c r="H385" s="99" t="e">
        <f>VLOOKUP(C385,'B2B（ol)'!A:J,10,0)*D385</f>
        <v>#N/A</v>
      </c>
      <c r="I385" s="101">
        <f t="shared" si="66"/>
        <v>0</v>
      </c>
      <c r="J385" s="121">
        <f t="shared" si="67"/>
        <v>0</v>
      </c>
      <c r="K385" s="121" t="e">
        <f>VLOOKUP(C385,'B2B（ol)'!A:P,16,0)</f>
        <v>#N/A</v>
      </c>
      <c r="L385" s="117">
        <f t="shared" si="68"/>
        <v>0</v>
      </c>
      <c r="M385" s="114" t="e">
        <f>VLOOKUP(C385,'B2B（ol)'!A:K,11,0)</f>
        <v>#N/A</v>
      </c>
      <c r="N385" s="114" t="e">
        <f>VLOOKUP(B385,payments!E:AG,29,0)</f>
        <v>#N/A</v>
      </c>
      <c r="O385" s="114"/>
      <c r="P385" s="114"/>
      <c r="Q385" s="61" t="e">
        <f>VLOOKUP(R385,映射表!A:G,7,0)</f>
        <v>#N/A</v>
      </c>
      <c r="R385" s="122"/>
      <c r="S385" s="122"/>
      <c r="T385" s="122"/>
      <c r="U385" s="122"/>
      <c r="V385" s="122"/>
      <c r="W385" s="122"/>
      <c r="X385" s="122"/>
      <c r="Y385" s="61">
        <f t="shared" si="69"/>
        <v>0</v>
      </c>
    </row>
    <row r="386" spans="1:25" s="61" customFormat="1">
      <c r="A386" s="61" t="e">
        <f t="shared" ref="A386:A449" si="70">Q386</f>
        <v>#N/A</v>
      </c>
      <c r="B386" s="121">
        <f t="shared" ref="B386:B449" si="71">R386</f>
        <v>0</v>
      </c>
      <c r="C386" s="117" t="e">
        <f>VLOOKUP(B386,映射表!A:C,3,0)</f>
        <v>#N/A</v>
      </c>
      <c r="D386" s="121">
        <f t="shared" ref="D386:D449" si="72">S386</f>
        <v>0</v>
      </c>
      <c r="E386" s="100">
        <f t="shared" ref="E386:E449" si="73">IFERROR(T386/D386,0)*D386</f>
        <v>0</v>
      </c>
      <c r="F386" s="121">
        <f t="shared" ref="F386:F449" si="74">IFERROR(V386/D386,0)*D386</f>
        <v>0</v>
      </c>
      <c r="G386" s="121">
        <f t="shared" ref="G386:G449" si="75">IFERROR(IF((E386+F386)&gt;200,(E386+F386-200)*0.9+200*0.85,(E386+F386)*0.85),0)</f>
        <v>0</v>
      </c>
      <c r="H386" s="99" t="e">
        <f>VLOOKUP(C386,'B2B（ol)'!A:J,10,0)*D386</f>
        <v>#N/A</v>
      </c>
      <c r="I386" s="101">
        <f t="shared" ref="I386:I449" si="76">IFERROR((G386-H386)/(E386+F386),0)</f>
        <v>0</v>
      </c>
      <c r="J386" s="121">
        <f t="shared" ref="J386:J449" si="77">IFERROR((G386-H386),0)</f>
        <v>0</v>
      </c>
      <c r="K386" s="121" t="e">
        <f>VLOOKUP(C386,'B2B（ol)'!A:P,16,0)</f>
        <v>#N/A</v>
      </c>
      <c r="L386" s="117">
        <f t="shared" ref="L386:L449" si="78">(E386+F386)</f>
        <v>0</v>
      </c>
      <c r="M386" s="114" t="e">
        <f>VLOOKUP(C386,'B2B（ol)'!A:K,11,0)</f>
        <v>#N/A</v>
      </c>
      <c r="N386" s="114" t="e">
        <f>VLOOKUP(B386,payments!E:AG,29,0)</f>
        <v>#N/A</v>
      </c>
      <c r="O386" s="114"/>
      <c r="P386" s="114"/>
      <c r="Q386" s="61" t="e">
        <f>VLOOKUP(R386,映射表!A:G,7,0)</f>
        <v>#N/A</v>
      </c>
      <c r="R386" s="122"/>
      <c r="S386" s="122"/>
      <c r="T386" s="122"/>
      <c r="U386" s="122"/>
      <c r="V386" s="122"/>
      <c r="W386" s="122"/>
      <c r="X386" s="122"/>
      <c r="Y386" s="61">
        <f t="shared" si="69"/>
        <v>0</v>
      </c>
    </row>
    <row r="387" spans="1:25" s="61" customFormat="1">
      <c r="A387" s="61" t="e">
        <f t="shared" si="70"/>
        <v>#N/A</v>
      </c>
      <c r="B387" s="121">
        <f t="shared" si="71"/>
        <v>0</v>
      </c>
      <c r="C387" s="117" t="e">
        <f>VLOOKUP(B387,映射表!A:C,3,0)</f>
        <v>#N/A</v>
      </c>
      <c r="D387" s="121">
        <f t="shared" si="72"/>
        <v>0</v>
      </c>
      <c r="E387" s="100">
        <f t="shared" si="73"/>
        <v>0</v>
      </c>
      <c r="F387" s="121">
        <f t="shared" si="74"/>
        <v>0</v>
      </c>
      <c r="G387" s="121">
        <f t="shared" si="75"/>
        <v>0</v>
      </c>
      <c r="H387" s="99" t="e">
        <f>VLOOKUP(C387,'B2B（ol)'!A:J,10,0)*D387</f>
        <v>#N/A</v>
      </c>
      <c r="I387" s="101">
        <f t="shared" si="76"/>
        <v>0</v>
      </c>
      <c r="J387" s="121">
        <f t="shared" si="77"/>
        <v>0</v>
      </c>
      <c r="K387" s="121" t="e">
        <f>VLOOKUP(C387,'B2B（ol)'!A:P,16,0)</f>
        <v>#N/A</v>
      </c>
      <c r="L387" s="117">
        <f t="shared" si="78"/>
        <v>0</v>
      </c>
      <c r="M387" s="114" t="e">
        <f>VLOOKUP(C387,'B2B（ol)'!A:K,11,0)</f>
        <v>#N/A</v>
      </c>
      <c r="N387" s="114" t="e">
        <f>VLOOKUP(B387,payments!E:AG,29,0)</f>
        <v>#N/A</v>
      </c>
      <c r="O387" s="114"/>
      <c r="P387" s="114"/>
      <c r="Q387" s="61" t="e">
        <f>VLOOKUP(R387,映射表!A:G,7,0)</f>
        <v>#N/A</v>
      </c>
      <c r="R387" s="122"/>
      <c r="S387" s="122"/>
      <c r="T387" s="122"/>
      <c r="U387" s="122"/>
      <c r="V387" s="122"/>
      <c r="W387" s="122"/>
      <c r="X387" s="122"/>
      <c r="Y387" s="61">
        <f t="shared" si="69"/>
        <v>0</v>
      </c>
    </row>
    <row r="388" spans="1:25" s="61" customFormat="1">
      <c r="A388" s="61" t="e">
        <f t="shared" si="70"/>
        <v>#N/A</v>
      </c>
      <c r="B388" s="121">
        <f t="shared" si="71"/>
        <v>0</v>
      </c>
      <c r="C388" s="117" t="e">
        <f>VLOOKUP(B388,映射表!A:C,3,0)</f>
        <v>#N/A</v>
      </c>
      <c r="D388" s="121">
        <f t="shared" si="72"/>
        <v>0</v>
      </c>
      <c r="E388" s="100">
        <f t="shared" si="73"/>
        <v>0</v>
      </c>
      <c r="F388" s="121">
        <f t="shared" si="74"/>
        <v>0</v>
      </c>
      <c r="G388" s="121">
        <f t="shared" si="75"/>
        <v>0</v>
      </c>
      <c r="H388" s="99" t="e">
        <f>VLOOKUP(C388,'B2B（ol)'!A:J,10,0)*D388</f>
        <v>#N/A</v>
      </c>
      <c r="I388" s="101">
        <f t="shared" si="76"/>
        <v>0</v>
      </c>
      <c r="J388" s="121">
        <f t="shared" si="77"/>
        <v>0</v>
      </c>
      <c r="K388" s="121" t="e">
        <f>VLOOKUP(C388,'B2B（ol)'!A:P,16,0)</f>
        <v>#N/A</v>
      </c>
      <c r="L388" s="117">
        <f t="shared" si="78"/>
        <v>0</v>
      </c>
      <c r="M388" s="114" t="e">
        <f>VLOOKUP(C388,'B2B（ol)'!A:K,11,0)</f>
        <v>#N/A</v>
      </c>
      <c r="N388" s="114" t="e">
        <f>VLOOKUP(B388,payments!E:AG,29,0)</f>
        <v>#N/A</v>
      </c>
      <c r="O388" s="114"/>
      <c r="P388" s="114"/>
      <c r="Q388" s="61" t="e">
        <f>VLOOKUP(R388,映射表!A:G,7,0)</f>
        <v>#N/A</v>
      </c>
      <c r="R388" s="122"/>
      <c r="S388" s="122"/>
      <c r="T388" s="122"/>
      <c r="U388" s="122"/>
      <c r="V388" s="122"/>
      <c r="W388" s="122"/>
      <c r="X388" s="122"/>
      <c r="Y388" s="61">
        <f t="shared" ref="Y388:Y451" si="79">L388</f>
        <v>0</v>
      </c>
    </row>
    <row r="389" spans="1:25" s="61" customFormat="1">
      <c r="A389" s="61" t="e">
        <f t="shared" si="70"/>
        <v>#N/A</v>
      </c>
      <c r="B389" s="121">
        <f t="shared" si="71"/>
        <v>0</v>
      </c>
      <c r="C389" s="117" t="e">
        <f>VLOOKUP(B389,映射表!A:C,3,0)</f>
        <v>#N/A</v>
      </c>
      <c r="D389" s="121">
        <f t="shared" si="72"/>
        <v>0</v>
      </c>
      <c r="E389" s="100">
        <f t="shared" si="73"/>
        <v>0</v>
      </c>
      <c r="F389" s="121">
        <f t="shared" si="74"/>
        <v>0</v>
      </c>
      <c r="G389" s="121">
        <f t="shared" si="75"/>
        <v>0</v>
      </c>
      <c r="H389" s="99" t="e">
        <f>VLOOKUP(C389,'B2B（ol)'!A:J,10,0)*D389</f>
        <v>#N/A</v>
      </c>
      <c r="I389" s="101">
        <f t="shared" si="76"/>
        <v>0</v>
      </c>
      <c r="J389" s="121">
        <f t="shared" si="77"/>
        <v>0</v>
      </c>
      <c r="K389" s="121" t="e">
        <f>VLOOKUP(C389,'B2B（ol)'!A:P,16,0)</f>
        <v>#N/A</v>
      </c>
      <c r="L389" s="117">
        <f t="shared" si="78"/>
        <v>0</v>
      </c>
      <c r="M389" s="114" t="e">
        <f>VLOOKUP(C389,'B2B（ol)'!A:K,11,0)</f>
        <v>#N/A</v>
      </c>
      <c r="N389" s="114" t="e">
        <f>VLOOKUP(B389,payments!E:AG,29,0)</f>
        <v>#N/A</v>
      </c>
      <c r="O389" s="114"/>
      <c r="P389" s="114"/>
      <c r="Q389" s="61" t="e">
        <f>VLOOKUP(R389,映射表!A:G,7,0)</f>
        <v>#N/A</v>
      </c>
      <c r="R389" s="122"/>
      <c r="S389" s="122"/>
      <c r="T389" s="122"/>
      <c r="U389" s="122"/>
      <c r="V389" s="122"/>
      <c r="W389" s="122"/>
      <c r="X389" s="122"/>
      <c r="Y389" s="61">
        <f t="shared" si="79"/>
        <v>0</v>
      </c>
    </row>
    <row r="390" spans="1:25" s="61" customFormat="1">
      <c r="A390" s="61" t="e">
        <f t="shared" si="70"/>
        <v>#N/A</v>
      </c>
      <c r="B390" s="121">
        <f t="shared" si="71"/>
        <v>0</v>
      </c>
      <c r="C390" s="117" t="e">
        <f>VLOOKUP(B390,映射表!A:C,3,0)</f>
        <v>#N/A</v>
      </c>
      <c r="D390" s="121">
        <f t="shared" si="72"/>
        <v>0</v>
      </c>
      <c r="E390" s="100">
        <f t="shared" si="73"/>
        <v>0</v>
      </c>
      <c r="F390" s="121">
        <f t="shared" si="74"/>
        <v>0</v>
      </c>
      <c r="G390" s="121">
        <f t="shared" si="75"/>
        <v>0</v>
      </c>
      <c r="H390" s="99" t="e">
        <f>VLOOKUP(C390,'B2B（ol)'!A:J,10,0)*D390</f>
        <v>#N/A</v>
      </c>
      <c r="I390" s="101">
        <f t="shared" si="76"/>
        <v>0</v>
      </c>
      <c r="J390" s="121">
        <f t="shared" si="77"/>
        <v>0</v>
      </c>
      <c r="K390" s="121" t="e">
        <f>VLOOKUP(C390,'B2B（ol)'!A:P,16,0)</f>
        <v>#N/A</v>
      </c>
      <c r="L390" s="117">
        <f t="shared" si="78"/>
        <v>0</v>
      </c>
      <c r="M390" s="114" t="e">
        <f>VLOOKUP(C390,'B2B（ol)'!A:K,11,0)</f>
        <v>#N/A</v>
      </c>
      <c r="N390" s="114" t="e">
        <f>VLOOKUP(B390,payments!E:AG,29,0)</f>
        <v>#N/A</v>
      </c>
      <c r="O390" s="114"/>
      <c r="P390" s="114"/>
      <c r="Q390" s="61" t="e">
        <f>VLOOKUP(R390,映射表!A:G,7,0)</f>
        <v>#N/A</v>
      </c>
      <c r="R390" s="122"/>
      <c r="S390" s="122"/>
      <c r="T390" s="122"/>
      <c r="U390" s="122"/>
      <c r="V390" s="122"/>
      <c r="W390" s="122"/>
      <c r="X390" s="122"/>
      <c r="Y390" s="61">
        <f t="shared" si="79"/>
        <v>0</v>
      </c>
    </row>
    <row r="391" spans="1:25" s="61" customFormat="1">
      <c r="A391" s="61" t="e">
        <f t="shared" si="70"/>
        <v>#N/A</v>
      </c>
      <c r="B391" s="121">
        <f t="shared" si="71"/>
        <v>0</v>
      </c>
      <c r="C391" s="117" t="e">
        <f>VLOOKUP(B391,映射表!A:C,3,0)</f>
        <v>#N/A</v>
      </c>
      <c r="D391" s="121">
        <f t="shared" si="72"/>
        <v>0</v>
      </c>
      <c r="E391" s="100">
        <f t="shared" si="73"/>
        <v>0</v>
      </c>
      <c r="F391" s="121">
        <f t="shared" si="74"/>
        <v>0</v>
      </c>
      <c r="G391" s="121">
        <f t="shared" si="75"/>
        <v>0</v>
      </c>
      <c r="H391" s="99" t="e">
        <f>VLOOKUP(C391,'B2B（ol)'!A:J,10,0)*D391</f>
        <v>#N/A</v>
      </c>
      <c r="I391" s="101">
        <f t="shared" si="76"/>
        <v>0</v>
      </c>
      <c r="J391" s="121">
        <f t="shared" si="77"/>
        <v>0</v>
      </c>
      <c r="K391" s="121" t="e">
        <f>VLOOKUP(C391,'B2B（ol)'!A:P,16,0)</f>
        <v>#N/A</v>
      </c>
      <c r="L391" s="117">
        <f t="shared" si="78"/>
        <v>0</v>
      </c>
      <c r="M391" s="114" t="e">
        <f>VLOOKUP(C391,'B2B（ol)'!A:K,11,0)</f>
        <v>#N/A</v>
      </c>
      <c r="N391" s="114" t="e">
        <f>VLOOKUP(B391,payments!E:AG,29,0)</f>
        <v>#N/A</v>
      </c>
      <c r="O391" s="114"/>
      <c r="P391" s="114"/>
      <c r="Q391" s="61" t="e">
        <f>VLOOKUP(R391,映射表!A:G,7,0)</f>
        <v>#N/A</v>
      </c>
      <c r="R391" s="122"/>
      <c r="S391" s="122"/>
      <c r="T391" s="122"/>
      <c r="U391" s="122"/>
      <c r="V391" s="122"/>
      <c r="W391" s="122"/>
      <c r="X391" s="122"/>
      <c r="Y391" s="61">
        <f t="shared" si="79"/>
        <v>0</v>
      </c>
    </row>
    <row r="392" spans="1:25" s="61" customFormat="1">
      <c r="A392" s="61" t="e">
        <f t="shared" si="70"/>
        <v>#N/A</v>
      </c>
      <c r="B392" s="121">
        <f t="shared" si="71"/>
        <v>0</v>
      </c>
      <c r="C392" s="117" t="e">
        <f>VLOOKUP(B392,映射表!A:C,3,0)</f>
        <v>#N/A</v>
      </c>
      <c r="D392" s="121">
        <f t="shared" si="72"/>
        <v>0</v>
      </c>
      <c r="E392" s="100">
        <f t="shared" si="73"/>
        <v>0</v>
      </c>
      <c r="F392" s="121">
        <f t="shared" si="74"/>
        <v>0</v>
      </c>
      <c r="G392" s="121">
        <f t="shared" si="75"/>
        <v>0</v>
      </c>
      <c r="H392" s="99" t="e">
        <f>VLOOKUP(C392,'B2B（ol)'!A:J,10,0)*D392</f>
        <v>#N/A</v>
      </c>
      <c r="I392" s="101">
        <f t="shared" si="76"/>
        <v>0</v>
      </c>
      <c r="J392" s="121">
        <f t="shared" si="77"/>
        <v>0</v>
      </c>
      <c r="K392" s="121" t="e">
        <f>VLOOKUP(C392,'B2B（ol)'!A:P,16,0)</f>
        <v>#N/A</v>
      </c>
      <c r="L392" s="117">
        <f t="shared" si="78"/>
        <v>0</v>
      </c>
      <c r="M392" s="114" t="e">
        <f>VLOOKUP(C392,'B2B（ol)'!A:K,11,0)</f>
        <v>#N/A</v>
      </c>
      <c r="N392" s="114" t="e">
        <f>VLOOKUP(B392,payments!E:AG,29,0)</f>
        <v>#N/A</v>
      </c>
      <c r="O392" s="114"/>
      <c r="P392" s="114"/>
      <c r="Q392" s="61" t="e">
        <f>VLOOKUP(R392,映射表!A:G,7,0)</f>
        <v>#N/A</v>
      </c>
      <c r="R392" s="122"/>
      <c r="S392" s="122"/>
      <c r="T392" s="122"/>
      <c r="U392" s="122"/>
      <c r="V392" s="122"/>
      <c r="W392" s="122"/>
      <c r="X392" s="122"/>
      <c r="Y392" s="61">
        <f t="shared" si="79"/>
        <v>0</v>
      </c>
    </row>
    <row r="393" spans="1:25" s="61" customFormat="1">
      <c r="A393" s="61" t="e">
        <f t="shared" si="70"/>
        <v>#N/A</v>
      </c>
      <c r="B393" s="121">
        <f t="shared" si="71"/>
        <v>0</v>
      </c>
      <c r="C393" s="117" t="e">
        <f>VLOOKUP(B393,映射表!A:C,3,0)</f>
        <v>#N/A</v>
      </c>
      <c r="D393" s="121">
        <f t="shared" si="72"/>
        <v>0</v>
      </c>
      <c r="E393" s="100">
        <f t="shared" si="73"/>
        <v>0</v>
      </c>
      <c r="F393" s="121">
        <f t="shared" si="74"/>
        <v>0</v>
      </c>
      <c r="G393" s="121">
        <f t="shared" si="75"/>
        <v>0</v>
      </c>
      <c r="H393" s="99" t="e">
        <f>VLOOKUP(C393,'B2B（ol)'!A:J,10,0)*D393</f>
        <v>#N/A</v>
      </c>
      <c r="I393" s="101">
        <f t="shared" si="76"/>
        <v>0</v>
      </c>
      <c r="J393" s="121">
        <f t="shared" si="77"/>
        <v>0</v>
      </c>
      <c r="K393" s="121" t="e">
        <f>VLOOKUP(C393,'B2B（ol)'!A:P,16,0)</f>
        <v>#N/A</v>
      </c>
      <c r="L393" s="117">
        <f t="shared" si="78"/>
        <v>0</v>
      </c>
      <c r="M393" s="114" t="e">
        <f>VLOOKUP(C393,'B2B（ol)'!A:K,11,0)</f>
        <v>#N/A</v>
      </c>
      <c r="N393" s="114" t="e">
        <f>VLOOKUP(B393,payments!E:AG,29,0)</f>
        <v>#N/A</v>
      </c>
      <c r="O393" s="114"/>
      <c r="P393" s="114"/>
      <c r="Q393" s="61" t="e">
        <f>VLOOKUP(R393,映射表!A:G,7,0)</f>
        <v>#N/A</v>
      </c>
      <c r="R393" s="122"/>
      <c r="S393" s="122"/>
      <c r="T393" s="122"/>
      <c r="U393" s="122"/>
      <c r="V393" s="122"/>
      <c r="W393" s="122"/>
      <c r="X393" s="122"/>
      <c r="Y393" s="61">
        <f t="shared" si="79"/>
        <v>0</v>
      </c>
    </row>
    <row r="394" spans="1:25" s="61" customFormat="1">
      <c r="A394" s="61" t="e">
        <f t="shared" si="70"/>
        <v>#N/A</v>
      </c>
      <c r="B394" s="121">
        <f t="shared" si="71"/>
        <v>0</v>
      </c>
      <c r="C394" s="117" t="e">
        <f>VLOOKUP(B394,映射表!A:C,3,0)</f>
        <v>#N/A</v>
      </c>
      <c r="D394" s="121">
        <f t="shared" si="72"/>
        <v>0</v>
      </c>
      <c r="E394" s="100">
        <f t="shared" si="73"/>
        <v>0</v>
      </c>
      <c r="F394" s="121">
        <f t="shared" si="74"/>
        <v>0</v>
      </c>
      <c r="G394" s="121">
        <f t="shared" si="75"/>
        <v>0</v>
      </c>
      <c r="H394" s="99" t="e">
        <f>VLOOKUP(C394,'B2B（ol)'!A:J,10,0)*D394</f>
        <v>#N/A</v>
      </c>
      <c r="I394" s="101">
        <f t="shared" si="76"/>
        <v>0</v>
      </c>
      <c r="J394" s="121">
        <f t="shared" si="77"/>
        <v>0</v>
      </c>
      <c r="K394" s="121" t="e">
        <f>VLOOKUP(C394,'B2B（ol)'!A:P,16,0)</f>
        <v>#N/A</v>
      </c>
      <c r="L394" s="117">
        <f t="shared" si="78"/>
        <v>0</v>
      </c>
      <c r="M394" s="114" t="e">
        <f>VLOOKUP(C394,'B2B（ol)'!A:K,11,0)</f>
        <v>#N/A</v>
      </c>
      <c r="N394" s="114" t="e">
        <f>VLOOKUP(B394,payments!E:AG,29,0)</f>
        <v>#N/A</v>
      </c>
      <c r="O394" s="114"/>
      <c r="P394" s="114"/>
      <c r="Q394" s="61" t="e">
        <f>VLOOKUP(R394,映射表!A:G,7,0)</f>
        <v>#N/A</v>
      </c>
      <c r="R394" s="122"/>
      <c r="S394" s="122"/>
      <c r="T394" s="122"/>
      <c r="U394" s="122"/>
      <c r="V394" s="122"/>
      <c r="W394" s="122"/>
      <c r="X394" s="122"/>
      <c r="Y394" s="61">
        <f t="shared" si="79"/>
        <v>0</v>
      </c>
    </row>
    <row r="395" spans="1:25" s="61" customFormat="1">
      <c r="A395" s="61" t="e">
        <f t="shared" si="70"/>
        <v>#N/A</v>
      </c>
      <c r="B395" s="121">
        <f t="shared" si="71"/>
        <v>0</v>
      </c>
      <c r="C395" s="117" t="e">
        <f>VLOOKUP(B395,映射表!A:C,3,0)</f>
        <v>#N/A</v>
      </c>
      <c r="D395" s="121">
        <f t="shared" si="72"/>
        <v>0</v>
      </c>
      <c r="E395" s="100">
        <f t="shared" si="73"/>
        <v>0</v>
      </c>
      <c r="F395" s="121">
        <f t="shared" si="74"/>
        <v>0</v>
      </c>
      <c r="G395" s="121">
        <f t="shared" si="75"/>
        <v>0</v>
      </c>
      <c r="H395" s="99" t="e">
        <f>VLOOKUP(C395,'B2B（ol)'!A:J,10,0)*D395</f>
        <v>#N/A</v>
      </c>
      <c r="I395" s="101">
        <f t="shared" si="76"/>
        <v>0</v>
      </c>
      <c r="J395" s="121">
        <f t="shared" si="77"/>
        <v>0</v>
      </c>
      <c r="K395" s="121" t="e">
        <f>VLOOKUP(C395,'B2B（ol)'!A:P,16,0)</f>
        <v>#N/A</v>
      </c>
      <c r="L395" s="117">
        <f t="shared" si="78"/>
        <v>0</v>
      </c>
      <c r="M395" s="114" t="e">
        <f>VLOOKUP(C395,'B2B（ol)'!A:K,11,0)</f>
        <v>#N/A</v>
      </c>
      <c r="N395" s="114" t="e">
        <f>VLOOKUP(B395,payments!E:AG,29,0)</f>
        <v>#N/A</v>
      </c>
      <c r="O395" s="114"/>
      <c r="P395" s="114"/>
      <c r="Q395" s="61" t="e">
        <f>VLOOKUP(R395,映射表!A:G,7,0)</f>
        <v>#N/A</v>
      </c>
      <c r="R395" s="122"/>
      <c r="S395" s="122"/>
      <c r="T395" s="122"/>
      <c r="U395" s="122"/>
      <c r="V395" s="122"/>
      <c r="W395" s="122"/>
      <c r="X395" s="122"/>
      <c r="Y395" s="61">
        <f t="shared" si="79"/>
        <v>0</v>
      </c>
    </row>
    <row r="396" spans="1:25" s="61" customFormat="1">
      <c r="A396" s="61" t="e">
        <f t="shared" si="70"/>
        <v>#N/A</v>
      </c>
      <c r="B396" s="121">
        <f t="shared" si="71"/>
        <v>0</v>
      </c>
      <c r="C396" s="117" t="e">
        <f>VLOOKUP(B396,映射表!A:C,3,0)</f>
        <v>#N/A</v>
      </c>
      <c r="D396" s="121">
        <f t="shared" si="72"/>
        <v>0</v>
      </c>
      <c r="E396" s="100">
        <f t="shared" si="73"/>
        <v>0</v>
      </c>
      <c r="F396" s="121">
        <f t="shared" si="74"/>
        <v>0</v>
      </c>
      <c r="G396" s="121">
        <f t="shared" si="75"/>
        <v>0</v>
      </c>
      <c r="H396" s="99" t="e">
        <f>VLOOKUP(C396,'B2B（ol)'!A:J,10,0)*D396</f>
        <v>#N/A</v>
      </c>
      <c r="I396" s="101">
        <f t="shared" si="76"/>
        <v>0</v>
      </c>
      <c r="J396" s="121">
        <f t="shared" si="77"/>
        <v>0</v>
      </c>
      <c r="K396" s="121" t="e">
        <f>VLOOKUP(C396,'B2B（ol)'!A:P,16,0)</f>
        <v>#N/A</v>
      </c>
      <c r="L396" s="117">
        <f t="shared" si="78"/>
        <v>0</v>
      </c>
      <c r="M396" s="114" t="e">
        <f>VLOOKUP(C396,'B2B（ol)'!A:K,11,0)</f>
        <v>#N/A</v>
      </c>
      <c r="N396" s="114" t="e">
        <f>VLOOKUP(B396,payments!E:AG,29,0)</f>
        <v>#N/A</v>
      </c>
      <c r="O396" s="114"/>
      <c r="P396" s="114"/>
      <c r="Q396" s="61" t="e">
        <f>VLOOKUP(R396,映射表!A:G,7,0)</f>
        <v>#N/A</v>
      </c>
      <c r="R396" s="122"/>
      <c r="S396" s="122"/>
      <c r="T396" s="122"/>
      <c r="U396" s="122"/>
      <c r="V396" s="122"/>
      <c r="W396" s="122"/>
      <c r="X396" s="122"/>
      <c r="Y396" s="61">
        <f t="shared" si="79"/>
        <v>0</v>
      </c>
    </row>
    <row r="397" spans="1:25" s="61" customFormat="1">
      <c r="A397" s="61" t="e">
        <f t="shared" si="70"/>
        <v>#N/A</v>
      </c>
      <c r="B397" s="121">
        <f t="shared" si="71"/>
        <v>0</v>
      </c>
      <c r="C397" s="117" t="e">
        <f>VLOOKUP(B397,映射表!A:C,3,0)</f>
        <v>#N/A</v>
      </c>
      <c r="D397" s="121">
        <f t="shared" si="72"/>
        <v>0</v>
      </c>
      <c r="E397" s="100">
        <f t="shared" si="73"/>
        <v>0</v>
      </c>
      <c r="F397" s="121">
        <f t="shared" si="74"/>
        <v>0</v>
      </c>
      <c r="G397" s="121">
        <f t="shared" si="75"/>
        <v>0</v>
      </c>
      <c r="H397" s="99" t="e">
        <f>VLOOKUP(C397,'B2B（ol)'!A:J,10,0)*D397</f>
        <v>#N/A</v>
      </c>
      <c r="I397" s="101">
        <f t="shared" si="76"/>
        <v>0</v>
      </c>
      <c r="J397" s="121">
        <f t="shared" si="77"/>
        <v>0</v>
      </c>
      <c r="K397" s="121" t="e">
        <f>VLOOKUP(C397,'B2B（ol)'!A:P,16,0)</f>
        <v>#N/A</v>
      </c>
      <c r="L397" s="117">
        <f t="shared" si="78"/>
        <v>0</v>
      </c>
      <c r="M397" s="114" t="e">
        <f>VLOOKUP(C397,'B2B（ol)'!A:K,11,0)</f>
        <v>#N/A</v>
      </c>
      <c r="N397" s="114" t="e">
        <f>VLOOKUP(B397,payments!E:AG,29,0)</f>
        <v>#N/A</v>
      </c>
      <c r="O397" s="114"/>
      <c r="P397" s="114"/>
      <c r="Q397" s="61" t="e">
        <f>VLOOKUP(R397,映射表!A:G,7,0)</f>
        <v>#N/A</v>
      </c>
      <c r="R397" s="122"/>
      <c r="S397" s="122"/>
      <c r="T397" s="122"/>
      <c r="U397" s="122"/>
      <c r="V397" s="122"/>
      <c r="W397" s="122"/>
      <c r="X397" s="122"/>
      <c r="Y397" s="61">
        <f t="shared" si="79"/>
        <v>0</v>
      </c>
    </row>
    <row r="398" spans="1:25" s="61" customFormat="1">
      <c r="A398" s="61" t="e">
        <f t="shared" si="70"/>
        <v>#N/A</v>
      </c>
      <c r="B398" s="121">
        <f t="shared" si="71"/>
        <v>0</v>
      </c>
      <c r="C398" s="117" t="e">
        <f>VLOOKUP(B398,映射表!A:C,3,0)</f>
        <v>#N/A</v>
      </c>
      <c r="D398" s="121">
        <f t="shared" si="72"/>
        <v>0</v>
      </c>
      <c r="E398" s="100">
        <f t="shared" si="73"/>
        <v>0</v>
      </c>
      <c r="F398" s="121">
        <f t="shared" si="74"/>
        <v>0</v>
      </c>
      <c r="G398" s="121">
        <f t="shared" si="75"/>
        <v>0</v>
      </c>
      <c r="H398" s="99" t="e">
        <f>VLOOKUP(C398,'B2B（ol)'!A:J,10,0)*D398</f>
        <v>#N/A</v>
      </c>
      <c r="I398" s="101">
        <f t="shared" si="76"/>
        <v>0</v>
      </c>
      <c r="J398" s="121">
        <f t="shared" si="77"/>
        <v>0</v>
      </c>
      <c r="K398" s="121" t="e">
        <f>VLOOKUP(C398,'B2B（ol)'!A:P,16,0)</f>
        <v>#N/A</v>
      </c>
      <c r="L398" s="117">
        <f t="shared" si="78"/>
        <v>0</v>
      </c>
      <c r="M398" s="114" t="e">
        <f>VLOOKUP(C398,'B2B（ol)'!A:K,11,0)</f>
        <v>#N/A</v>
      </c>
      <c r="N398" s="114" t="e">
        <f>VLOOKUP(B398,payments!E:AG,29,0)</f>
        <v>#N/A</v>
      </c>
      <c r="O398" s="114"/>
      <c r="P398" s="114"/>
      <c r="Q398" s="61" t="e">
        <f>VLOOKUP(R398,映射表!A:G,7,0)</f>
        <v>#N/A</v>
      </c>
      <c r="R398" s="122"/>
      <c r="S398" s="122"/>
      <c r="T398" s="122"/>
      <c r="U398" s="122"/>
      <c r="V398" s="122"/>
      <c r="W398" s="122"/>
      <c r="X398" s="122"/>
      <c r="Y398" s="61">
        <f t="shared" si="79"/>
        <v>0</v>
      </c>
    </row>
    <row r="399" spans="1:25" s="61" customFormat="1">
      <c r="A399" s="61" t="e">
        <f t="shared" si="70"/>
        <v>#N/A</v>
      </c>
      <c r="B399" s="121">
        <f t="shared" si="71"/>
        <v>0</v>
      </c>
      <c r="C399" s="117" t="e">
        <f>VLOOKUP(B399,映射表!A:C,3,0)</f>
        <v>#N/A</v>
      </c>
      <c r="D399" s="121">
        <f t="shared" si="72"/>
        <v>0</v>
      </c>
      <c r="E399" s="100">
        <f t="shared" si="73"/>
        <v>0</v>
      </c>
      <c r="F399" s="121">
        <f t="shared" si="74"/>
        <v>0</v>
      </c>
      <c r="G399" s="121">
        <f t="shared" si="75"/>
        <v>0</v>
      </c>
      <c r="H399" s="99" t="e">
        <f>VLOOKUP(C399,'B2B（ol)'!A:J,10,0)*D399</f>
        <v>#N/A</v>
      </c>
      <c r="I399" s="101">
        <f t="shared" si="76"/>
        <v>0</v>
      </c>
      <c r="J399" s="121">
        <f t="shared" si="77"/>
        <v>0</v>
      </c>
      <c r="K399" s="121" t="e">
        <f>VLOOKUP(C399,'B2B（ol)'!A:P,16,0)</f>
        <v>#N/A</v>
      </c>
      <c r="L399" s="117">
        <f t="shared" si="78"/>
        <v>0</v>
      </c>
      <c r="M399" s="114" t="e">
        <f>VLOOKUP(C399,'B2B（ol)'!A:K,11,0)</f>
        <v>#N/A</v>
      </c>
      <c r="N399" s="114" t="e">
        <f>VLOOKUP(B399,payments!E:AG,29,0)</f>
        <v>#N/A</v>
      </c>
      <c r="O399" s="114"/>
      <c r="P399" s="114"/>
      <c r="Q399" s="61" t="e">
        <f>VLOOKUP(R399,映射表!A:G,7,0)</f>
        <v>#N/A</v>
      </c>
      <c r="R399" s="122"/>
      <c r="S399" s="122"/>
      <c r="T399" s="122"/>
      <c r="U399" s="122"/>
      <c r="V399" s="122"/>
      <c r="W399" s="122"/>
      <c r="X399" s="122"/>
      <c r="Y399" s="61">
        <f t="shared" si="79"/>
        <v>0</v>
      </c>
    </row>
    <row r="400" spans="1:25" s="61" customFormat="1">
      <c r="A400" s="61" t="e">
        <f t="shared" si="70"/>
        <v>#N/A</v>
      </c>
      <c r="B400" s="121">
        <f t="shared" si="71"/>
        <v>0</v>
      </c>
      <c r="C400" s="117" t="e">
        <f>VLOOKUP(B400,映射表!A:C,3,0)</f>
        <v>#N/A</v>
      </c>
      <c r="D400" s="121">
        <f t="shared" si="72"/>
        <v>0</v>
      </c>
      <c r="E400" s="100">
        <f t="shared" si="73"/>
        <v>0</v>
      </c>
      <c r="F400" s="121">
        <f t="shared" si="74"/>
        <v>0</v>
      </c>
      <c r="G400" s="121">
        <f t="shared" si="75"/>
        <v>0</v>
      </c>
      <c r="H400" s="99" t="e">
        <f>VLOOKUP(C400,'B2B（ol)'!A:J,10,0)*D400</f>
        <v>#N/A</v>
      </c>
      <c r="I400" s="101">
        <f t="shared" si="76"/>
        <v>0</v>
      </c>
      <c r="J400" s="121">
        <f t="shared" si="77"/>
        <v>0</v>
      </c>
      <c r="K400" s="121" t="e">
        <f>VLOOKUP(C400,'B2B（ol)'!A:P,16,0)</f>
        <v>#N/A</v>
      </c>
      <c r="L400" s="117">
        <f t="shared" si="78"/>
        <v>0</v>
      </c>
      <c r="M400" s="114" t="e">
        <f>VLOOKUP(C400,'B2B（ol)'!A:K,11,0)</f>
        <v>#N/A</v>
      </c>
      <c r="N400" s="114" t="e">
        <f>VLOOKUP(B400,payments!E:AG,29,0)</f>
        <v>#N/A</v>
      </c>
      <c r="O400" s="114"/>
      <c r="P400" s="114"/>
      <c r="Q400" s="61" t="e">
        <f>VLOOKUP(R400,映射表!A:G,7,0)</f>
        <v>#N/A</v>
      </c>
      <c r="R400" s="122"/>
      <c r="S400" s="122"/>
      <c r="T400" s="122"/>
      <c r="U400" s="122"/>
      <c r="V400" s="122"/>
      <c r="W400" s="122"/>
      <c r="X400" s="122"/>
      <c r="Y400" s="61">
        <f t="shared" si="79"/>
        <v>0</v>
      </c>
    </row>
    <row r="401" spans="1:25" s="61" customFormat="1">
      <c r="A401" s="61" t="e">
        <f t="shared" si="70"/>
        <v>#N/A</v>
      </c>
      <c r="B401" s="121">
        <f t="shared" si="71"/>
        <v>0</v>
      </c>
      <c r="C401" s="117" t="e">
        <f>VLOOKUP(B401,映射表!A:C,3,0)</f>
        <v>#N/A</v>
      </c>
      <c r="D401" s="121">
        <f t="shared" si="72"/>
        <v>0</v>
      </c>
      <c r="E401" s="100">
        <f t="shared" si="73"/>
        <v>0</v>
      </c>
      <c r="F401" s="121">
        <f t="shared" si="74"/>
        <v>0</v>
      </c>
      <c r="G401" s="121">
        <f t="shared" si="75"/>
        <v>0</v>
      </c>
      <c r="H401" s="99" t="e">
        <f>VLOOKUP(C401,'B2B（ol)'!A:J,10,0)*D401</f>
        <v>#N/A</v>
      </c>
      <c r="I401" s="101">
        <f t="shared" si="76"/>
        <v>0</v>
      </c>
      <c r="J401" s="121">
        <f t="shared" si="77"/>
        <v>0</v>
      </c>
      <c r="K401" s="121" t="e">
        <f>VLOOKUP(C401,'B2B（ol)'!A:P,16,0)</f>
        <v>#N/A</v>
      </c>
      <c r="L401" s="117">
        <f t="shared" si="78"/>
        <v>0</v>
      </c>
      <c r="M401" s="114" t="e">
        <f>VLOOKUP(C401,'B2B（ol)'!A:K,11,0)</f>
        <v>#N/A</v>
      </c>
      <c r="N401" s="114" t="e">
        <f>VLOOKUP(B401,payments!E:AG,29,0)</f>
        <v>#N/A</v>
      </c>
      <c r="O401" s="114"/>
      <c r="P401" s="114"/>
      <c r="Q401" s="61" t="e">
        <f>VLOOKUP(R401,映射表!A:G,7,0)</f>
        <v>#N/A</v>
      </c>
      <c r="R401" s="122"/>
      <c r="S401" s="122"/>
      <c r="T401" s="122"/>
      <c r="U401" s="122"/>
      <c r="V401" s="122"/>
      <c r="W401" s="122"/>
      <c r="X401" s="122"/>
      <c r="Y401" s="61">
        <f t="shared" si="79"/>
        <v>0</v>
      </c>
    </row>
    <row r="402" spans="1:25" s="61" customFormat="1">
      <c r="A402" s="61" t="e">
        <f t="shared" si="70"/>
        <v>#N/A</v>
      </c>
      <c r="B402" s="121">
        <f t="shared" si="71"/>
        <v>0</v>
      </c>
      <c r="C402" s="117" t="e">
        <f>VLOOKUP(B402,映射表!A:C,3,0)</f>
        <v>#N/A</v>
      </c>
      <c r="D402" s="121">
        <f t="shared" si="72"/>
        <v>0</v>
      </c>
      <c r="E402" s="100">
        <f t="shared" si="73"/>
        <v>0</v>
      </c>
      <c r="F402" s="121">
        <f t="shared" si="74"/>
        <v>0</v>
      </c>
      <c r="G402" s="121">
        <f t="shared" si="75"/>
        <v>0</v>
      </c>
      <c r="H402" s="99" t="e">
        <f>VLOOKUP(C402,'B2B（ol)'!A:J,10,0)*D402</f>
        <v>#N/A</v>
      </c>
      <c r="I402" s="101">
        <f t="shared" si="76"/>
        <v>0</v>
      </c>
      <c r="J402" s="121">
        <f t="shared" si="77"/>
        <v>0</v>
      </c>
      <c r="K402" s="121" t="e">
        <f>VLOOKUP(C402,'B2B（ol)'!A:P,16,0)</f>
        <v>#N/A</v>
      </c>
      <c r="L402" s="117">
        <f t="shared" si="78"/>
        <v>0</v>
      </c>
      <c r="M402" s="114" t="e">
        <f>VLOOKUP(C402,'B2B（ol)'!A:K,11,0)</f>
        <v>#N/A</v>
      </c>
      <c r="N402" s="114" t="e">
        <f>VLOOKUP(B402,payments!E:AG,29,0)</f>
        <v>#N/A</v>
      </c>
      <c r="O402" s="114"/>
      <c r="P402" s="114"/>
      <c r="Q402" s="61" t="e">
        <f>VLOOKUP(R402,映射表!A:G,7,0)</f>
        <v>#N/A</v>
      </c>
      <c r="R402" s="122"/>
      <c r="S402" s="122"/>
      <c r="T402" s="122"/>
      <c r="U402" s="122"/>
      <c r="V402" s="122"/>
      <c r="W402" s="122"/>
      <c r="X402" s="122"/>
      <c r="Y402" s="61">
        <f t="shared" si="79"/>
        <v>0</v>
      </c>
    </row>
    <row r="403" spans="1:25" s="61" customFormat="1">
      <c r="A403" s="61" t="e">
        <f t="shared" si="70"/>
        <v>#N/A</v>
      </c>
      <c r="B403" s="121">
        <f t="shared" si="71"/>
        <v>0</v>
      </c>
      <c r="C403" s="117" t="e">
        <f>VLOOKUP(B403,映射表!A:C,3,0)</f>
        <v>#N/A</v>
      </c>
      <c r="D403" s="121">
        <f t="shared" si="72"/>
        <v>0</v>
      </c>
      <c r="E403" s="100">
        <f t="shared" si="73"/>
        <v>0</v>
      </c>
      <c r="F403" s="121">
        <f t="shared" si="74"/>
        <v>0</v>
      </c>
      <c r="G403" s="121">
        <f t="shared" si="75"/>
        <v>0</v>
      </c>
      <c r="H403" s="99" t="e">
        <f>VLOOKUP(C403,'B2B（ol)'!A:J,10,0)*D403</f>
        <v>#N/A</v>
      </c>
      <c r="I403" s="101">
        <f t="shared" si="76"/>
        <v>0</v>
      </c>
      <c r="J403" s="121">
        <f t="shared" si="77"/>
        <v>0</v>
      </c>
      <c r="K403" s="121" t="e">
        <f>VLOOKUP(C403,'B2B（ol)'!A:P,16,0)</f>
        <v>#N/A</v>
      </c>
      <c r="L403" s="117">
        <f t="shared" si="78"/>
        <v>0</v>
      </c>
      <c r="M403" s="114" t="e">
        <f>VLOOKUP(C403,'B2B（ol)'!A:K,11,0)</f>
        <v>#N/A</v>
      </c>
      <c r="N403" s="114" t="e">
        <f>VLOOKUP(B403,payments!E:AG,29,0)</f>
        <v>#N/A</v>
      </c>
      <c r="O403" s="114"/>
      <c r="P403" s="114"/>
      <c r="Q403" s="61" t="e">
        <f>VLOOKUP(R403,映射表!A:G,7,0)</f>
        <v>#N/A</v>
      </c>
      <c r="R403" s="122"/>
      <c r="S403" s="122"/>
      <c r="T403" s="122"/>
      <c r="U403" s="122"/>
      <c r="V403" s="122"/>
      <c r="W403" s="122"/>
      <c r="X403" s="122"/>
      <c r="Y403" s="61">
        <f t="shared" si="79"/>
        <v>0</v>
      </c>
    </row>
    <row r="404" spans="1:25" s="61" customFormat="1">
      <c r="A404" s="61" t="e">
        <f t="shared" si="70"/>
        <v>#N/A</v>
      </c>
      <c r="B404" s="121">
        <f t="shared" si="71"/>
        <v>0</v>
      </c>
      <c r="C404" s="117" t="e">
        <f>VLOOKUP(B404,映射表!A:C,3,0)</f>
        <v>#N/A</v>
      </c>
      <c r="D404" s="121">
        <f t="shared" si="72"/>
        <v>0</v>
      </c>
      <c r="E404" s="100">
        <f t="shared" si="73"/>
        <v>0</v>
      </c>
      <c r="F404" s="121">
        <f t="shared" si="74"/>
        <v>0</v>
      </c>
      <c r="G404" s="121">
        <f t="shared" si="75"/>
        <v>0</v>
      </c>
      <c r="H404" s="99" t="e">
        <f>VLOOKUP(C404,'B2B（ol)'!A:J,10,0)*D404</f>
        <v>#N/A</v>
      </c>
      <c r="I404" s="101">
        <f t="shared" si="76"/>
        <v>0</v>
      </c>
      <c r="J404" s="121">
        <f t="shared" si="77"/>
        <v>0</v>
      </c>
      <c r="K404" s="121" t="e">
        <f>VLOOKUP(C404,'B2B（ol)'!A:P,16,0)</f>
        <v>#N/A</v>
      </c>
      <c r="L404" s="117">
        <f t="shared" si="78"/>
        <v>0</v>
      </c>
      <c r="M404" s="114" t="e">
        <f>VLOOKUP(C404,'B2B（ol)'!A:K,11,0)</f>
        <v>#N/A</v>
      </c>
      <c r="N404" s="114" t="e">
        <f>VLOOKUP(B404,payments!E:AG,29,0)</f>
        <v>#N/A</v>
      </c>
      <c r="O404" s="114"/>
      <c r="P404" s="114"/>
      <c r="Q404" s="61" t="e">
        <f>VLOOKUP(R404,映射表!A:G,7,0)</f>
        <v>#N/A</v>
      </c>
      <c r="R404" s="122"/>
      <c r="S404" s="122"/>
      <c r="T404" s="122"/>
      <c r="U404" s="122"/>
      <c r="V404" s="122"/>
      <c r="W404" s="122"/>
      <c r="X404" s="122"/>
      <c r="Y404" s="61">
        <f t="shared" si="79"/>
        <v>0</v>
      </c>
    </row>
    <row r="405" spans="1:25" s="61" customFormat="1">
      <c r="A405" s="61" t="e">
        <f t="shared" si="70"/>
        <v>#N/A</v>
      </c>
      <c r="B405" s="121">
        <f t="shared" si="71"/>
        <v>0</v>
      </c>
      <c r="C405" s="117" t="e">
        <f>VLOOKUP(B405,映射表!A:C,3,0)</f>
        <v>#N/A</v>
      </c>
      <c r="D405" s="121">
        <f t="shared" si="72"/>
        <v>0</v>
      </c>
      <c r="E405" s="100">
        <f t="shared" si="73"/>
        <v>0</v>
      </c>
      <c r="F405" s="121">
        <f t="shared" si="74"/>
        <v>0</v>
      </c>
      <c r="G405" s="121">
        <f t="shared" si="75"/>
        <v>0</v>
      </c>
      <c r="H405" s="99" t="e">
        <f>VLOOKUP(C405,'B2B（ol)'!A:J,10,0)*D405</f>
        <v>#N/A</v>
      </c>
      <c r="I405" s="101">
        <f t="shared" si="76"/>
        <v>0</v>
      </c>
      <c r="J405" s="121">
        <f t="shared" si="77"/>
        <v>0</v>
      </c>
      <c r="K405" s="121" t="e">
        <f>VLOOKUP(C405,'B2B（ol)'!A:P,16,0)</f>
        <v>#N/A</v>
      </c>
      <c r="L405" s="117">
        <f t="shared" si="78"/>
        <v>0</v>
      </c>
      <c r="M405" s="114" t="e">
        <f>VLOOKUP(C405,'B2B（ol)'!A:K,11,0)</f>
        <v>#N/A</v>
      </c>
      <c r="N405" s="114" t="e">
        <f>VLOOKUP(B405,payments!E:AG,29,0)</f>
        <v>#N/A</v>
      </c>
      <c r="O405" s="114"/>
      <c r="P405" s="114"/>
      <c r="Q405" s="61" t="e">
        <f>VLOOKUP(R405,映射表!A:G,7,0)</f>
        <v>#N/A</v>
      </c>
      <c r="R405" s="122"/>
      <c r="S405" s="122"/>
      <c r="T405" s="122"/>
      <c r="U405" s="122"/>
      <c r="V405" s="122"/>
      <c r="W405" s="122"/>
      <c r="X405" s="122"/>
      <c r="Y405" s="61">
        <f t="shared" si="79"/>
        <v>0</v>
      </c>
    </row>
    <row r="406" spans="1:25" s="61" customFormat="1">
      <c r="A406" s="61" t="e">
        <f t="shared" si="70"/>
        <v>#N/A</v>
      </c>
      <c r="B406" s="121">
        <f t="shared" si="71"/>
        <v>0</v>
      </c>
      <c r="C406" s="117" t="e">
        <f>VLOOKUP(B406,映射表!A:C,3,0)</f>
        <v>#N/A</v>
      </c>
      <c r="D406" s="121">
        <f t="shared" si="72"/>
        <v>0</v>
      </c>
      <c r="E406" s="100">
        <f t="shared" si="73"/>
        <v>0</v>
      </c>
      <c r="F406" s="121">
        <f t="shared" si="74"/>
        <v>0</v>
      </c>
      <c r="G406" s="121">
        <f t="shared" si="75"/>
        <v>0</v>
      </c>
      <c r="H406" s="99" t="e">
        <f>VLOOKUP(C406,'B2B（ol)'!A:J,10,0)*D406</f>
        <v>#N/A</v>
      </c>
      <c r="I406" s="101">
        <f t="shared" si="76"/>
        <v>0</v>
      </c>
      <c r="J406" s="121">
        <f t="shared" si="77"/>
        <v>0</v>
      </c>
      <c r="K406" s="121" t="e">
        <f>VLOOKUP(C406,'B2B（ol)'!A:P,16,0)</f>
        <v>#N/A</v>
      </c>
      <c r="L406" s="117">
        <f t="shared" si="78"/>
        <v>0</v>
      </c>
      <c r="M406" s="114" t="e">
        <f>VLOOKUP(C406,'B2B（ol)'!A:K,11,0)</f>
        <v>#N/A</v>
      </c>
      <c r="N406" s="114" t="e">
        <f>VLOOKUP(B406,payments!E:AG,29,0)</f>
        <v>#N/A</v>
      </c>
      <c r="O406" s="114"/>
      <c r="P406" s="114"/>
      <c r="Q406" s="61" t="e">
        <f>VLOOKUP(R406,映射表!A:G,7,0)</f>
        <v>#N/A</v>
      </c>
      <c r="R406" s="122"/>
      <c r="S406" s="122"/>
      <c r="T406" s="122"/>
      <c r="U406" s="122"/>
      <c r="V406" s="122"/>
      <c r="W406" s="122"/>
      <c r="X406" s="122"/>
      <c r="Y406" s="61">
        <f t="shared" si="79"/>
        <v>0</v>
      </c>
    </row>
    <row r="407" spans="1:25" s="61" customFormat="1">
      <c r="A407" s="61" t="e">
        <f t="shared" si="70"/>
        <v>#N/A</v>
      </c>
      <c r="B407" s="121">
        <f t="shared" si="71"/>
        <v>0</v>
      </c>
      <c r="C407" s="117" t="e">
        <f>VLOOKUP(B407,映射表!A:C,3,0)</f>
        <v>#N/A</v>
      </c>
      <c r="D407" s="121">
        <f t="shared" si="72"/>
        <v>0</v>
      </c>
      <c r="E407" s="100">
        <f t="shared" si="73"/>
        <v>0</v>
      </c>
      <c r="F407" s="121">
        <f t="shared" si="74"/>
        <v>0</v>
      </c>
      <c r="G407" s="121">
        <f t="shared" si="75"/>
        <v>0</v>
      </c>
      <c r="H407" s="99" t="e">
        <f>VLOOKUP(C407,'B2B（ol)'!A:J,10,0)*D407</f>
        <v>#N/A</v>
      </c>
      <c r="I407" s="101">
        <f t="shared" si="76"/>
        <v>0</v>
      </c>
      <c r="J407" s="121">
        <f t="shared" si="77"/>
        <v>0</v>
      </c>
      <c r="K407" s="121" t="e">
        <f>VLOOKUP(C407,'B2B（ol)'!A:P,16,0)</f>
        <v>#N/A</v>
      </c>
      <c r="L407" s="117">
        <f t="shared" si="78"/>
        <v>0</v>
      </c>
      <c r="M407" s="114" t="e">
        <f>VLOOKUP(C407,'B2B（ol)'!A:K,11,0)</f>
        <v>#N/A</v>
      </c>
      <c r="N407" s="114" t="e">
        <f>VLOOKUP(B407,payments!E:AG,29,0)</f>
        <v>#N/A</v>
      </c>
      <c r="O407" s="114"/>
      <c r="P407" s="114"/>
      <c r="Q407" s="61" t="e">
        <f>VLOOKUP(R407,映射表!A:G,7,0)</f>
        <v>#N/A</v>
      </c>
      <c r="R407" s="122"/>
      <c r="S407" s="122"/>
      <c r="T407" s="122"/>
      <c r="U407" s="122"/>
      <c r="V407" s="122"/>
      <c r="W407" s="122"/>
      <c r="X407" s="122"/>
      <c r="Y407" s="61">
        <f t="shared" si="79"/>
        <v>0</v>
      </c>
    </row>
    <row r="408" spans="1:25" s="61" customFormat="1">
      <c r="A408" s="61" t="e">
        <f t="shared" si="70"/>
        <v>#N/A</v>
      </c>
      <c r="B408" s="121">
        <f t="shared" si="71"/>
        <v>0</v>
      </c>
      <c r="C408" s="117" t="e">
        <f>VLOOKUP(B408,映射表!A:C,3,0)</f>
        <v>#N/A</v>
      </c>
      <c r="D408" s="121">
        <f t="shared" si="72"/>
        <v>0</v>
      </c>
      <c r="E408" s="100">
        <f t="shared" si="73"/>
        <v>0</v>
      </c>
      <c r="F408" s="121">
        <f t="shared" si="74"/>
        <v>0</v>
      </c>
      <c r="G408" s="121">
        <f t="shared" si="75"/>
        <v>0</v>
      </c>
      <c r="H408" s="99" t="e">
        <f>VLOOKUP(C408,'B2B（ol)'!A:J,10,0)*D408</f>
        <v>#N/A</v>
      </c>
      <c r="I408" s="101">
        <f t="shared" si="76"/>
        <v>0</v>
      </c>
      <c r="J408" s="121">
        <f t="shared" si="77"/>
        <v>0</v>
      </c>
      <c r="K408" s="121" t="e">
        <f>VLOOKUP(C408,'B2B（ol)'!A:P,16,0)</f>
        <v>#N/A</v>
      </c>
      <c r="L408" s="117">
        <f t="shared" si="78"/>
        <v>0</v>
      </c>
      <c r="M408" s="114" t="e">
        <f>VLOOKUP(C408,'B2B（ol)'!A:K,11,0)</f>
        <v>#N/A</v>
      </c>
      <c r="N408" s="114" t="e">
        <f>VLOOKUP(B408,payments!E:AG,29,0)</f>
        <v>#N/A</v>
      </c>
      <c r="O408" s="114"/>
      <c r="P408" s="114"/>
      <c r="Q408" s="61" t="e">
        <f>VLOOKUP(R408,映射表!A:G,7,0)</f>
        <v>#N/A</v>
      </c>
      <c r="R408" s="122"/>
      <c r="S408" s="122"/>
      <c r="T408" s="122"/>
      <c r="U408" s="122"/>
      <c r="V408" s="122"/>
      <c r="W408" s="122"/>
      <c r="X408" s="122"/>
      <c r="Y408" s="61">
        <f t="shared" si="79"/>
        <v>0</v>
      </c>
    </row>
    <row r="409" spans="1:25" s="61" customFormat="1">
      <c r="A409" s="61" t="e">
        <f t="shared" si="70"/>
        <v>#N/A</v>
      </c>
      <c r="B409" s="121">
        <f t="shared" si="71"/>
        <v>0</v>
      </c>
      <c r="C409" s="117" t="e">
        <f>VLOOKUP(B409,映射表!A:C,3,0)</f>
        <v>#N/A</v>
      </c>
      <c r="D409" s="121">
        <f t="shared" si="72"/>
        <v>0</v>
      </c>
      <c r="E409" s="100">
        <f t="shared" si="73"/>
        <v>0</v>
      </c>
      <c r="F409" s="121">
        <f t="shared" si="74"/>
        <v>0</v>
      </c>
      <c r="G409" s="121">
        <f t="shared" si="75"/>
        <v>0</v>
      </c>
      <c r="H409" s="99" t="e">
        <f>VLOOKUP(C409,'B2B（ol)'!A:J,10,0)*D409</f>
        <v>#N/A</v>
      </c>
      <c r="I409" s="101">
        <f t="shared" si="76"/>
        <v>0</v>
      </c>
      <c r="J409" s="121">
        <f t="shared" si="77"/>
        <v>0</v>
      </c>
      <c r="K409" s="121" t="e">
        <f>VLOOKUP(C409,'B2B（ol)'!A:P,16,0)</f>
        <v>#N/A</v>
      </c>
      <c r="L409" s="117">
        <f t="shared" si="78"/>
        <v>0</v>
      </c>
      <c r="M409" s="114" t="e">
        <f>VLOOKUP(C409,'B2B（ol)'!A:K,11,0)</f>
        <v>#N/A</v>
      </c>
      <c r="N409" s="114" t="e">
        <f>VLOOKUP(B409,payments!E:AG,29,0)</f>
        <v>#N/A</v>
      </c>
      <c r="O409" s="114"/>
      <c r="P409" s="114"/>
      <c r="Q409" s="61" t="e">
        <f>VLOOKUP(R409,映射表!A:G,7,0)</f>
        <v>#N/A</v>
      </c>
      <c r="R409" s="122"/>
      <c r="S409" s="122"/>
      <c r="T409" s="122"/>
      <c r="U409" s="122"/>
      <c r="V409" s="122"/>
      <c r="W409" s="122"/>
      <c r="X409" s="122"/>
      <c r="Y409" s="61">
        <f t="shared" si="79"/>
        <v>0</v>
      </c>
    </row>
    <row r="410" spans="1:25" s="61" customFormat="1">
      <c r="A410" s="61" t="e">
        <f t="shared" si="70"/>
        <v>#N/A</v>
      </c>
      <c r="B410" s="121">
        <f t="shared" si="71"/>
        <v>0</v>
      </c>
      <c r="C410" s="117" t="e">
        <f>VLOOKUP(B410,映射表!A:C,3,0)</f>
        <v>#N/A</v>
      </c>
      <c r="D410" s="121">
        <f t="shared" si="72"/>
        <v>0</v>
      </c>
      <c r="E410" s="100">
        <f t="shared" si="73"/>
        <v>0</v>
      </c>
      <c r="F410" s="121">
        <f t="shared" si="74"/>
        <v>0</v>
      </c>
      <c r="G410" s="121">
        <f t="shared" si="75"/>
        <v>0</v>
      </c>
      <c r="H410" s="99" t="e">
        <f>VLOOKUP(C410,'B2B（ol)'!A:J,10,0)*D410</f>
        <v>#N/A</v>
      </c>
      <c r="I410" s="101">
        <f t="shared" si="76"/>
        <v>0</v>
      </c>
      <c r="J410" s="121">
        <f t="shared" si="77"/>
        <v>0</v>
      </c>
      <c r="K410" s="121" t="e">
        <f>VLOOKUP(C410,'B2B（ol)'!A:P,16,0)</f>
        <v>#N/A</v>
      </c>
      <c r="L410" s="117">
        <f t="shared" si="78"/>
        <v>0</v>
      </c>
      <c r="M410" s="114" t="e">
        <f>VLOOKUP(C410,'B2B（ol)'!A:K,11,0)</f>
        <v>#N/A</v>
      </c>
      <c r="N410" s="114" t="e">
        <f>VLOOKUP(B410,payments!E:AG,29,0)</f>
        <v>#N/A</v>
      </c>
      <c r="O410" s="114"/>
      <c r="P410" s="114"/>
      <c r="Q410" s="61" t="e">
        <f>VLOOKUP(R410,映射表!A:G,7,0)</f>
        <v>#N/A</v>
      </c>
      <c r="R410" s="122"/>
      <c r="S410" s="122"/>
      <c r="T410" s="122"/>
      <c r="U410" s="122"/>
      <c r="V410" s="122"/>
      <c r="W410" s="122"/>
      <c r="X410" s="122"/>
      <c r="Y410" s="61">
        <f t="shared" si="79"/>
        <v>0</v>
      </c>
    </row>
    <row r="411" spans="1:25" s="61" customFormat="1">
      <c r="A411" s="61" t="e">
        <f t="shared" si="70"/>
        <v>#N/A</v>
      </c>
      <c r="B411" s="121">
        <f t="shared" si="71"/>
        <v>0</v>
      </c>
      <c r="C411" s="117" t="e">
        <f>VLOOKUP(B411,映射表!A:C,3,0)</f>
        <v>#N/A</v>
      </c>
      <c r="D411" s="121">
        <f t="shared" si="72"/>
        <v>0</v>
      </c>
      <c r="E411" s="100">
        <f t="shared" si="73"/>
        <v>0</v>
      </c>
      <c r="F411" s="121">
        <f t="shared" si="74"/>
        <v>0</v>
      </c>
      <c r="G411" s="121">
        <f t="shared" si="75"/>
        <v>0</v>
      </c>
      <c r="H411" s="99" t="e">
        <f>VLOOKUP(C411,'B2B（ol)'!A:J,10,0)*D411</f>
        <v>#N/A</v>
      </c>
      <c r="I411" s="101">
        <f t="shared" si="76"/>
        <v>0</v>
      </c>
      <c r="J411" s="121">
        <f t="shared" si="77"/>
        <v>0</v>
      </c>
      <c r="K411" s="121" t="e">
        <f>VLOOKUP(C411,'B2B（ol)'!A:P,16,0)</f>
        <v>#N/A</v>
      </c>
      <c r="L411" s="117">
        <f t="shared" si="78"/>
        <v>0</v>
      </c>
      <c r="M411" s="114" t="e">
        <f>VLOOKUP(C411,'B2B（ol)'!A:K,11,0)</f>
        <v>#N/A</v>
      </c>
      <c r="N411" s="114" t="e">
        <f>VLOOKUP(B411,payments!E:AG,29,0)</f>
        <v>#N/A</v>
      </c>
      <c r="O411" s="114"/>
      <c r="P411" s="114"/>
      <c r="Q411" s="61" t="e">
        <f>VLOOKUP(R411,映射表!A:G,7,0)</f>
        <v>#N/A</v>
      </c>
      <c r="R411" s="122"/>
      <c r="S411" s="122"/>
      <c r="T411" s="122"/>
      <c r="U411" s="122"/>
      <c r="V411" s="122"/>
      <c r="W411" s="122"/>
      <c r="X411" s="122"/>
      <c r="Y411" s="61">
        <f t="shared" si="79"/>
        <v>0</v>
      </c>
    </row>
    <row r="412" spans="1:25" s="61" customFormat="1">
      <c r="A412" s="61" t="e">
        <f t="shared" si="70"/>
        <v>#N/A</v>
      </c>
      <c r="B412" s="121">
        <f t="shared" si="71"/>
        <v>0</v>
      </c>
      <c r="C412" s="117" t="e">
        <f>VLOOKUP(B412,映射表!A:C,3,0)</f>
        <v>#N/A</v>
      </c>
      <c r="D412" s="121">
        <f t="shared" si="72"/>
        <v>0</v>
      </c>
      <c r="E412" s="100">
        <f t="shared" si="73"/>
        <v>0</v>
      </c>
      <c r="F412" s="121">
        <f t="shared" si="74"/>
        <v>0</v>
      </c>
      <c r="G412" s="121">
        <f t="shared" si="75"/>
        <v>0</v>
      </c>
      <c r="H412" s="99" t="e">
        <f>VLOOKUP(C412,'B2B（ol)'!A:J,10,0)*D412</f>
        <v>#N/A</v>
      </c>
      <c r="I412" s="101">
        <f t="shared" si="76"/>
        <v>0</v>
      </c>
      <c r="J412" s="121">
        <f t="shared" si="77"/>
        <v>0</v>
      </c>
      <c r="K412" s="121" t="e">
        <f>VLOOKUP(C412,'B2B（ol)'!A:P,16,0)</f>
        <v>#N/A</v>
      </c>
      <c r="L412" s="117">
        <f t="shared" si="78"/>
        <v>0</v>
      </c>
      <c r="M412" s="114" t="e">
        <f>VLOOKUP(C412,'B2B（ol)'!A:K,11,0)</f>
        <v>#N/A</v>
      </c>
      <c r="N412" s="114" t="e">
        <f>VLOOKUP(B412,payments!E:AG,29,0)</f>
        <v>#N/A</v>
      </c>
      <c r="O412" s="114"/>
      <c r="P412" s="114"/>
      <c r="Q412" s="61" t="e">
        <f>VLOOKUP(R412,映射表!A:G,7,0)</f>
        <v>#N/A</v>
      </c>
      <c r="R412" s="122"/>
      <c r="S412" s="122"/>
      <c r="T412" s="122"/>
      <c r="U412" s="122"/>
      <c r="V412" s="122"/>
      <c r="W412" s="122"/>
      <c r="X412" s="122"/>
      <c r="Y412" s="61">
        <f t="shared" si="79"/>
        <v>0</v>
      </c>
    </row>
    <row r="413" spans="1:25" s="61" customFormat="1">
      <c r="A413" s="61" t="e">
        <f t="shared" si="70"/>
        <v>#N/A</v>
      </c>
      <c r="B413" s="121">
        <f t="shared" si="71"/>
        <v>0</v>
      </c>
      <c r="C413" s="117" t="e">
        <f>VLOOKUP(B413,映射表!A:C,3,0)</f>
        <v>#N/A</v>
      </c>
      <c r="D413" s="121">
        <f t="shared" si="72"/>
        <v>0</v>
      </c>
      <c r="E413" s="100">
        <f t="shared" si="73"/>
        <v>0</v>
      </c>
      <c r="F413" s="121">
        <f t="shared" si="74"/>
        <v>0</v>
      </c>
      <c r="G413" s="121">
        <f t="shared" si="75"/>
        <v>0</v>
      </c>
      <c r="H413" s="99" t="e">
        <f>VLOOKUP(C413,'B2B（ol)'!A:J,10,0)*D413</f>
        <v>#N/A</v>
      </c>
      <c r="I413" s="101">
        <f t="shared" si="76"/>
        <v>0</v>
      </c>
      <c r="J413" s="121">
        <f t="shared" si="77"/>
        <v>0</v>
      </c>
      <c r="K413" s="121" t="e">
        <f>VLOOKUP(C413,'B2B（ol)'!A:P,16,0)</f>
        <v>#N/A</v>
      </c>
      <c r="L413" s="117">
        <f t="shared" si="78"/>
        <v>0</v>
      </c>
      <c r="M413" s="114" t="e">
        <f>VLOOKUP(C413,'B2B（ol)'!A:K,11,0)</f>
        <v>#N/A</v>
      </c>
      <c r="N413" s="114" t="e">
        <f>VLOOKUP(B413,payments!E:AG,29,0)</f>
        <v>#N/A</v>
      </c>
      <c r="O413" s="114"/>
      <c r="P413" s="114"/>
      <c r="Q413" s="61" t="e">
        <f>VLOOKUP(R413,映射表!A:G,7,0)</f>
        <v>#N/A</v>
      </c>
      <c r="R413" s="122"/>
      <c r="S413" s="122"/>
      <c r="T413" s="122"/>
      <c r="U413" s="122"/>
      <c r="V413" s="122"/>
      <c r="W413" s="122"/>
      <c r="X413" s="122"/>
      <c r="Y413" s="61">
        <f t="shared" si="79"/>
        <v>0</v>
      </c>
    </row>
    <row r="414" spans="1:25" s="61" customFormat="1">
      <c r="A414" s="61" t="e">
        <f t="shared" si="70"/>
        <v>#N/A</v>
      </c>
      <c r="B414" s="121">
        <f t="shared" si="71"/>
        <v>0</v>
      </c>
      <c r="C414" s="117" t="e">
        <f>VLOOKUP(B414,映射表!A:C,3,0)</f>
        <v>#N/A</v>
      </c>
      <c r="D414" s="121">
        <f t="shared" si="72"/>
        <v>0</v>
      </c>
      <c r="E414" s="100">
        <f t="shared" si="73"/>
        <v>0</v>
      </c>
      <c r="F414" s="121">
        <f t="shared" si="74"/>
        <v>0</v>
      </c>
      <c r="G414" s="121">
        <f t="shared" si="75"/>
        <v>0</v>
      </c>
      <c r="H414" s="99" t="e">
        <f>VLOOKUP(C414,'B2B（ol)'!A:J,10,0)*D414</f>
        <v>#N/A</v>
      </c>
      <c r="I414" s="101">
        <f t="shared" si="76"/>
        <v>0</v>
      </c>
      <c r="J414" s="121">
        <f t="shared" si="77"/>
        <v>0</v>
      </c>
      <c r="K414" s="121" t="e">
        <f>VLOOKUP(C414,'B2B（ol)'!A:P,16,0)</f>
        <v>#N/A</v>
      </c>
      <c r="L414" s="117">
        <f t="shared" si="78"/>
        <v>0</v>
      </c>
      <c r="M414" s="114" t="e">
        <f>VLOOKUP(C414,'B2B（ol)'!A:K,11,0)</f>
        <v>#N/A</v>
      </c>
      <c r="N414" s="114" t="e">
        <f>VLOOKUP(B414,payments!E:AG,29,0)</f>
        <v>#N/A</v>
      </c>
      <c r="O414" s="114"/>
      <c r="P414" s="114"/>
      <c r="Q414" s="61" t="e">
        <f>VLOOKUP(R414,映射表!A:G,7,0)</f>
        <v>#N/A</v>
      </c>
      <c r="R414" s="122"/>
      <c r="S414" s="122"/>
      <c r="T414" s="122"/>
      <c r="U414" s="122"/>
      <c r="V414" s="122"/>
      <c r="W414" s="122"/>
      <c r="X414" s="122"/>
      <c r="Y414" s="61">
        <f t="shared" si="79"/>
        <v>0</v>
      </c>
    </row>
    <row r="415" spans="1:25" s="61" customFormat="1">
      <c r="A415" s="61" t="e">
        <f t="shared" si="70"/>
        <v>#N/A</v>
      </c>
      <c r="B415" s="121">
        <f t="shared" si="71"/>
        <v>0</v>
      </c>
      <c r="C415" s="117" t="e">
        <f>VLOOKUP(B415,映射表!A:C,3,0)</f>
        <v>#N/A</v>
      </c>
      <c r="D415" s="121">
        <f t="shared" si="72"/>
        <v>0</v>
      </c>
      <c r="E415" s="100">
        <f t="shared" si="73"/>
        <v>0</v>
      </c>
      <c r="F415" s="121">
        <f t="shared" si="74"/>
        <v>0</v>
      </c>
      <c r="G415" s="121">
        <f t="shared" si="75"/>
        <v>0</v>
      </c>
      <c r="H415" s="99" t="e">
        <f>VLOOKUP(C415,'B2B（ol)'!A:J,10,0)*D415</f>
        <v>#N/A</v>
      </c>
      <c r="I415" s="101">
        <f t="shared" si="76"/>
        <v>0</v>
      </c>
      <c r="J415" s="121">
        <f t="shared" si="77"/>
        <v>0</v>
      </c>
      <c r="K415" s="121" t="e">
        <f>VLOOKUP(C415,'B2B（ol)'!A:P,16,0)</f>
        <v>#N/A</v>
      </c>
      <c r="L415" s="117">
        <f t="shared" si="78"/>
        <v>0</v>
      </c>
      <c r="M415" s="114" t="e">
        <f>VLOOKUP(C415,'B2B（ol)'!A:K,11,0)</f>
        <v>#N/A</v>
      </c>
      <c r="N415" s="114" t="e">
        <f>VLOOKUP(B415,payments!E:AG,29,0)</f>
        <v>#N/A</v>
      </c>
      <c r="O415" s="114"/>
      <c r="P415" s="114"/>
      <c r="Q415" s="61" t="e">
        <f>VLOOKUP(R415,映射表!A:G,7,0)</f>
        <v>#N/A</v>
      </c>
      <c r="R415" s="122"/>
      <c r="S415" s="122"/>
      <c r="T415" s="122"/>
      <c r="U415" s="122"/>
      <c r="V415" s="122"/>
      <c r="W415" s="122"/>
      <c r="X415" s="122"/>
      <c r="Y415" s="61">
        <f t="shared" si="79"/>
        <v>0</v>
      </c>
    </row>
    <row r="416" spans="1:25" s="61" customFormat="1">
      <c r="A416" s="61" t="e">
        <f t="shared" si="70"/>
        <v>#N/A</v>
      </c>
      <c r="B416" s="121">
        <f t="shared" si="71"/>
        <v>0</v>
      </c>
      <c r="C416" s="117" t="e">
        <f>VLOOKUP(B416,映射表!A:C,3,0)</f>
        <v>#N/A</v>
      </c>
      <c r="D416" s="121">
        <f t="shared" si="72"/>
        <v>0</v>
      </c>
      <c r="E416" s="100">
        <f t="shared" si="73"/>
        <v>0</v>
      </c>
      <c r="F416" s="121">
        <f t="shared" si="74"/>
        <v>0</v>
      </c>
      <c r="G416" s="121">
        <f t="shared" si="75"/>
        <v>0</v>
      </c>
      <c r="H416" s="99" t="e">
        <f>VLOOKUP(C416,'B2B（ol)'!A:J,10,0)*D416</f>
        <v>#N/A</v>
      </c>
      <c r="I416" s="101">
        <f t="shared" si="76"/>
        <v>0</v>
      </c>
      <c r="J416" s="121">
        <f t="shared" si="77"/>
        <v>0</v>
      </c>
      <c r="K416" s="121" t="e">
        <f>VLOOKUP(C416,'B2B（ol)'!A:P,16,0)</f>
        <v>#N/A</v>
      </c>
      <c r="L416" s="117">
        <f t="shared" si="78"/>
        <v>0</v>
      </c>
      <c r="M416" s="114" t="e">
        <f>VLOOKUP(C416,'B2B（ol)'!A:K,11,0)</f>
        <v>#N/A</v>
      </c>
      <c r="N416" s="114" t="e">
        <f>VLOOKUP(B416,payments!E:AG,29,0)</f>
        <v>#N/A</v>
      </c>
      <c r="O416" s="114"/>
      <c r="P416" s="114"/>
      <c r="Q416" s="61" t="e">
        <f>VLOOKUP(R416,映射表!A:G,7,0)</f>
        <v>#N/A</v>
      </c>
      <c r="R416" s="122"/>
      <c r="S416" s="122"/>
      <c r="T416" s="122"/>
      <c r="U416" s="122"/>
      <c r="V416" s="122"/>
      <c r="W416" s="122"/>
      <c r="X416" s="122"/>
      <c r="Y416" s="61">
        <f t="shared" si="79"/>
        <v>0</v>
      </c>
    </row>
    <row r="417" spans="1:25" s="61" customFormat="1">
      <c r="A417" s="61" t="e">
        <f t="shared" si="70"/>
        <v>#N/A</v>
      </c>
      <c r="B417" s="121">
        <f t="shared" si="71"/>
        <v>0</v>
      </c>
      <c r="C417" s="117" t="e">
        <f>VLOOKUP(B417,映射表!A:C,3,0)</f>
        <v>#N/A</v>
      </c>
      <c r="D417" s="121">
        <f t="shared" si="72"/>
        <v>0</v>
      </c>
      <c r="E417" s="100">
        <f t="shared" si="73"/>
        <v>0</v>
      </c>
      <c r="F417" s="121">
        <f t="shared" si="74"/>
        <v>0</v>
      </c>
      <c r="G417" s="121">
        <f t="shared" si="75"/>
        <v>0</v>
      </c>
      <c r="H417" s="99" t="e">
        <f>VLOOKUP(C417,'B2B（ol)'!A:J,10,0)*D417</f>
        <v>#N/A</v>
      </c>
      <c r="I417" s="101">
        <f t="shared" si="76"/>
        <v>0</v>
      </c>
      <c r="J417" s="121">
        <f t="shared" si="77"/>
        <v>0</v>
      </c>
      <c r="K417" s="121" t="e">
        <f>VLOOKUP(C417,'B2B（ol)'!A:P,16,0)</f>
        <v>#N/A</v>
      </c>
      <c r="L417" s="117">
        <f t="shared" si="78"/>
        <v>0</v>
      </c>
      <c r="M417" s="114" t="e">
        <f>VLOOKUP(C417,'B2B（ol)'!A:K,11,0)</f>
        <v>#N/A</v>
      </c>
      <c r="N417" s="114" t="e">
        <f>VLOOKUP(B417,payments!E:AG,29,0)</f>
        <v>#N/A</v>
      </c>
      <c r="O417" s="114"/>
      <c r="P417" s="114"/>
      <c r="Q417" s="61" t="e">
        <f>VLOOKUP(R417,映射表!A:G,7,0)</f>
        <v>#N/A</v>
      </c>
      <c r="R417" s="122"/>
      <c r="S417" s="122"/>
      <c r="T417" s="122"/>
      <c r="U417" s="122"/>
      <c r="V417" s="122"/>
      <c r="W417" s="122"/>
      <c r="X417" s="122"/>
      <c r="Y417" s="61">
        <f t="shared" si="79"/>
        <v>0</v>
      </c>
    </row>
    <row r="418" spans="1:25" s="61" customFormat="1">
      <c r="A418" s="61" t="e">
        <f t="shared" si="70"/>
        <v>#N/A</v>
      </c>
      <c r="B418" s="121">
        <f t="shared" si="71"/>
        <v>0</v>
      </c>
      <c r="C418" s="117" t="e">
        <f>VLOOKUP(B418,映射表!A:C,3,0)</f>
        <v>#N/A</v>
      </c>
      <c r="D418" s="121">
        <f t="shared" si="72"/>
        <v>0</v>
      </c>
      <c r="E418" s="100">
        <f t="shared" si="73"/>
        <v>0</v>
      </c>
      <c r="F418" s="121">
        <f t="shared" si="74"/>
        <v>0</v>
      </c>
      <c r="G418" s="121">
        <f t="shared" si="75"/>
        <v>0</v>
      </c>
      <c r="H418" s="99" t="e">
        <f>VLOOKUP(C418,'B2B（ol)'!A:J,10,0)*D418</f>
        <v>#N/A</v>
      </c>
      <c r="I418" s="101">
        <f t="shared" si="76"/>
        <v>0</v>
      </c>
      <c r="J418" s="121">
        <f t="shared" si="77"/>
        <v>0</v>
      </c>
      <c r="K418" s="121" t="e">
        <f>VLOOKUP(C418,'B2B（ol)'!A:P,16,0)</f>
        <v>#N/A</v>
      </c>
      <c r="L418" s="117">
        <f t="shared" si="78"/>
        <v>0</v>
      </c>
      <c r="M418" s="114" t="e">
        <f>VLOOKUP(C418,'B2B（ol)'!A:K,11,0)</f>
        <v>#N/A</v>
      </c>
      <c r="N418" s="114" t="e">
        <f>VLOOKUP(B418,payments!E:AG,29,0)</f>
        <v>#N/A</v>
      </c>
      <c r="O418" s="114"/>
      <c r="P418" s="114"/>
      <c r="Q418" s="61" t="e">
        <f>VLOOKUP(R418,映射表!A:G,7,0)</f>
        <v>#N/A</v>
      </c>
      <c r="R418" s="122"/>
      <c r="S418" s="122"/>
      <c r="T418" s="122"/>
      <c r="U418" s="122"/>
      <c r="V418" s="122"/>
      <c r="W418" s="122"/>
      <c r="X418" s="122"/>
      <c r="Y418" s="61">
        <f t="shared" si="79"/>
        <v>0</v>
      </c>
    </row>
    <row r="419" spans="1:25" s="61" customFormat="1">
      <c r="A419" s="61" t="e">
        <f t="shared" si="70"/>
        <v>#N/A</v>
      </c>
      <c r="B419" s="121">
        <f t="shared" si="71"/>
        <v>0</v>
      </c>
      <c r="C419" s="117" t="e">
        <f>VLOOKUP(B419,映射表!A:C,3,0)</f>
        <v>#N/A</v>
      </c>
      <c r="D419" s="121">
        <f t="shared" si="72"/>
        <v>0</v>
      </c>
      <c r="E419" s="100">
        <f t="shared" si="73"/>
        <v>0</v>
      </c>
      <c r="F419" s="121">
        <f t="shared" si="74"/>
        <v>0</v>
      </c>
      <c r="G419" s="121">
        <f t="shared" si="75"/>
        <v>0</v>
      </c>
      <c r="H419" s="99" t="e">
        <f>VLOOKUP(C419,'B2B（ol)'!A:J,10,0)*D419</f>
        <v>#N/A</v>
      </c>
      <c r="I419" s="101">
        <f t="shared" si="76"/>
        <v>0</v>
      </c>
      <c r="J419" s="121">
        <f t="shared" si="77"/>
        <v>0</v>
      </c>
      <c r="K419" s="121" t="e">
        <f>VLOOKUP(C419,'B2B（ol)'!A:P,16,0)</f>
        <v>#N/A</v>
      </c>
      <c r="L419" s="117">
        <f t="shared" si="78"/>
        <v>0</v>
      </c>
      <c r="M419" s="114" t="e">
        <f>VLOOKUP(C419,'B2B（ol)'!A:K,11,0)</f>
        <v>#N/A</v>
      </c>
      <c r="N419" s="114" t="e">
        <f>VLOOKUP(B419,payments!E:AG,29,0)</f>
        <v>#N/A</v>
      </c>
      <c r="O419" s="114"/>
      <c r="P419" s="114"/>
      <c r="Q419" s="61" t="e">
        <f>VLOOKUP(R419,映射表!A:G,7,0)</f>
        <v>#N/A</v>
      </c>
      <c r="R419" s="122"/>
      <c r="S419" s="122"/>
      <c r="T419" s="122"/>
      <c r="U419" s="122"/>
      <c r="V419" s="122"/>
      <c r="W419" s="122"/>
      <c r="X419" s="122"/>
      <c r="Y419" s="61">
        <f t="shared" si="79"/>
        <v>0</v>
      </c>
    </row>
    <row r="420" spans="1:25" s="61" customFormat="1">
      <c r="A420" s="61" t="e">
        <f t="shared" si="70"/>
        <v>#N/A</v>
      </c>
      <c r="B420" s="121">
        <f t="shared" si="71"/>
        <v>0</v>
      </c>
      <c r="C420" s="117" t="e">
        <f>VLOOKUP(B420,映射表!A:C,3,0)</f>
        <v>#N/A</v>
      </c>
      <c r="D420" s="121">
        <f t="shared" si="72"/>
        <v>0</v>
      </c>
      <c r="E420" s="100">
        <f t="shared" si="73"/>
        <v>0</v>
      </c>
      <c r="F420" s="121">
        <f t="shared" si="74"/>
        <v>0</v>
      </c>
      <c r="G420" s="121">
        <f t="shared" si="75"/>
        <v>0</v>
      </c>
      <c r="H420" s="99" t="e">
        <f>VLOOKUP(C420,'B2B（ol)'!A:J,10,0)*D420</f>
        <v>#N/A</v>
      </c>
      <c r="I420" s="101">
        <f t="shared" si="76"/>
        <v>0</v>
      </c>
      <c r="J420" s="121">
        <f t="shared" si="77"/>
        <v>0</v>
      </c>
      <c r="K420" s="121" t="e">
        <f>VLOOKUP(C420,'B2B（ol)'!A:P,16,0)</f>
        <v>#N/A</v>
      </c>
      <c r="L420" s="117">
        <f t="shared" si="78"/>
        <v>0</v>
      </c>
      <c r="M420" s="114" t="e">
        <f>VLOOKUP(C420,'B2B（ol)'!A:K,11,0)</f>
        <v>#N/A</v>
      </c>
      <c r="N420" s="114" t="e">
        <f>VLOOKUP(B420,payments!E:AG,29,0)</f>
        <v>#N/A</v>
      </c>
      <c r="O420" s="114"/>
      <c r="P420" s="114"/>
      <c r="Q420" s="61" t="e">
        <f>VLOOKUP(R420,映射表!A:G,7,0)</f>
        <v>#N/A</v>
      </c>
      <c r="R420" s="122"/>
      <c r="S420" s="122"/>
      <c r="T420" s="122"/>
      <c r="U420" s="122"/>
      <c r="V420" s="122"/>
      <c r="W420" s="122"/>
      <c r="X420" s="122"/>
      <c r="Y420" s="61">
        <f t="shared" si="79"/>
        <v>0</v>
      </c>
    </row>
    <row r="421" spans="1:25" s="61" customFormat="1">
      <c r="A421" s="61" t="e">
        <f t="shared" si="70"/>
        <v>#N/A</v>
      </c>
      <c r="B421" s="121">
        <f t="shared" si="71"/>
        <v>0</v>
      </c>
      <c r="C421" s="117" t="e">
        <f>VLOOKUP(B421,映射表!A:C,3,0)</f>
        <v>#N/A</v>
      </c>
      <c r="D421" s="121">
        <f t="shared" si="72"/>
        <v>0</v>
      </c>
      <c r="E421" s="100">
        <f t="shared" si="73"/>
        <v>0</v>
      </c>
      <c r="F421" s="121">
        <f t="shared" si="74"/>
        <v>0</v>
      </c>
      <c r="G421" s="121">
        <f t="shared" si="75"/>
        <v>0</v>
      </c>
      <c r="H421" s="99" t="e">
        <f>VLOOKUP(C421,'B2B（ol)'!A:J,10,0)*D421</f>
        <v>#N/A</v>
      </c>
      <c r="I421" s="101">
        <f t="shared" si="76"/>
        <v>0</v>
      </c>
      <c r="J421" s="121">
        <f t="shared" si="77"/>
        <v>0</v>
      </c>
      <c r="K421" s="121" t="e">
        <f>VLOOKUP(C421,'B2B（ol)'!A:P,16,0)</f>
        <v>#N/A</v>
      </c>
      <c r="L421" s="117">
        <f t="shared" si="78"/>
        <v>0</v>
      </c>
      <c r="M421" s="114" t="e">
        <f>VLOOKUP(C421,'B2B（ol)'!A:K,11,0)</f>
        <v>#N/A</v>
      </c>
      <c r="N421" s="114" t="e">
        <f>VLOOKUP(B421,payments!E:AG,29,0)</f>
        <v>#N/A</v>
      </c>
      <c r="O421" s="114"/>
      <c r="P421" s="114"/>
      <c r="Q421" s="61" t="e">
        <f>VLOOKUP(R421,映射表!A:G,7,0)</f>
        <v>#N/A</v>
      </c>
      <c r="R421" s="122"/>
      <c r="S421" s="122"/>
      <c r="T421" s="122"/>
      <c r="U421" s="122"/>
      <c r="V421" s="122"/>
      <c r="W421" s="122"/>
      <c r="X421" s="122"/>
      <c r="Y421" s="61">
        <f t="shared" si="79"/>
        <v>0</v>
      </c>
    </row>
    <row r="422" spans="1:25" s="61" customFormat="1">
      <c r="A422" s="61" t="e">
        <f t="shared" si="70"/>
        <v>#N/A</v>
      </c>
      <c r="B422" s="121">
        <f t="shared" si="71"/>
        <v>0</v>
      </c>
      <c r="C422" s="117" t="e">
        <f>VLOOKUP(B422,映射表!A:C,3,0)</f>
        <v>#N/A</v>
      </c>
      <c r="D422" s="121">
        <f t="shared" si="72"/>
        <v>0</v>
      </c>
      <c r="E422" s="100">
        <f t="shared" si="73"/>
        <v>0</v>
      </c>
      <c r="F422" s="121">
        <f t="shared" si="74"/>
        <v>0</v>
      </c>
      <c r="G422" s="121">
        <f t="shared" si="75"/>
        <v>0</v>
      </c>
      <c r="H422" s="99" t="e">
        <f>VLOOKUP(C422,'B2B（ol)'!A:J,10,0)*D422</f>
        <v>#N/A</v>
      </c>
      <c r="I422" s="101">
        <f t="shared" si="76"/>
        <v>0</v>
      </c>
      <c r="J422" s="121">
        <f t="shared" si="77"/>
        <v>0</v>
      </c>
      <c r="K422" s="121" t="e">
        <f>VLOOKUP(C422,'B2B（ol)'!A:P,16,0)</f>
        <v>#N/A</v>
      </c>
      <c r="L422" s="117">
        <f t="shared" si="78"/>
        <v>0</v>
      </c>
      <c r="M422" s="114" t="e">
        <f>VLOOKUP(C422,'B2B（ol)'!A:K,11,0)</f>
        <v>#N/A</v>
      </c>
      <c r="N422" s="114" t="e">
        <f>VLOOKUP(B422,payments!E:AG,29,0)</f>
        <v>#N/A</v>
      </c>
      <c r="O422" s="114"/>
      <c r="P422" s="114"/>
      <c r="Q422" s="61" t="e">
        <f>VLOOKUP(R422,映射表!A:G,7,0)</f>
        <v>#N/A</v>
      </c>
      <c r="R422" s="122"/>
      <c r="S422" s="122"/>
      <c r="T422" s="122"/>
      <c r="U422" s="122"/>
      <c r="V422" s="122"/>
      <c r="W422" s="122"/>
      <c r="X422" s="122"/>
      <c r="Y422" s="61">
        <f t="shared" si="79"/>
        <v>0</v>
      </c>
    </row>
    <row r="423" spans="1:25" s="61" customFormat="1">
      <c r="A423" s="61" t="e">
        <f t="shared" si="70"/>
        <v>#N/A</v>
      </c>
      <c r="B423" s="121">
        <f t="shared" si="71"/>
        <v>0</v>
      </c>
      <c r="C423" s="117" t="e">
        <f>VLOOKUP(B423,映射表!A:C,3,0)</f>
        <v>#N/A</v>
      </c>
      <c r="D423" s="121">
        <f t="shared" si="72"/>
        <v>0</v>
      </c>
      <c r="E423" s="100">
        <f t="shared" si="73"/>
        <v>0</v>
      </c>
      <c r="F423" s="121">
        <f t="shared" si="74"/>
        <v>0</v>
      </c>
      <c r="G423" s="121">
        <f t="shared" si="75"/>
        <v>0</v>
      </c>
      <c r="H423" s="99" t="e">
        <f>VLOOKUP(C423,'B2B（ol)'!A:J,10,0)*D423</f>
        <v>#N/A</v>
      </c>
      <c r="I423" s="101">
        <f t="shared" si="76"/>
        <v>0</v>
      </c>
      <c r="J423" s="121">
        <f t="shared" si="77"/>
        <v>0</v>
      </c>
      <c r="K423" s="121" t="e">
        <f>VLOOKUP(C423,'B2B（ol)'!A:P,16,0)</f>
        <v>#N/A</v>
      </c>
      <c r="L423" s="117">
        <f t="shared" si="78"/>
        <v>0</v>
      </c>
      <c r="M423" s="114" t="e">
        <f>VLOOKUP(C423,'B2B（ol)'!A:K,11,0)</f>
        <v>#N/A</v>
      </c>
      <c r="N423" s="114" t="e">
        <f>VLOOKUP(B423,payments!E:AG,29,0)</f>
        <v>#N/A</v>
      </c>
      <c r="O423" s="114"/>
      <c r="P423" s="114"/>
      <c r="Q423" s="61" t="e">
        <f>VLOOKUP(R423,映射表!A:G,7,0)</f>
        <v>#N/A</v>
      </c>
      <c r="R423" s="122"/>
      <c r="S423" s="122"/>
      <c r="T423" s="122"/>
      <c r="U423" s="122"/>
      <c r="V423" s="122"/>
      <c r="W423" s="122"/>
      <c r="X423" s="122"/>
      <c r="Y423" s="61">
        <f t="shared" si="79"/>
        <v>0</v>
      </c>
    </row>
    <row r="424" spans="1:25" s="61" customFormat="1">
      <c r="A424" s="61" t="e">
        <f t="shared" si="70"/>
        <v>#N/A</v>
      </c>
      <c r="B424" s="121">
        <f t="shared" si="71"/>
        <v>0</v>
      </c>
      <c r="C424" s="117" t="e">
        <f>VLOOKUP(B424,映射表!A:C,3,0)</f>
        <v>#N/A</v>
      </c>
      <c r="D424" s="121">
        <f t="shared" si="72"/>
        <v>0</v>
      </c>
      <c r="E424" s="100">
        <f t="shared" si="73"/>
        <v>0</v>
      </c>
      <c r="F424" s="121">
        <f t="shared" si="74"/>
        <v>0</v>
      </c>
      <c r="G424" s="121">
        <f t="shared" si="75"/>
        <v>0</v>
      </c>
      <c r="H424" s="99" t="e">
        <f>VLOOKUP(C424,'B2B（ol)'!A:J,10,0)*D424</f>
        <v>#N/A</v>
      </c>
      <c r="I424" s="101">
        <f t="shared" si="76"/>
        <v>0</v>
      </c>
      <c r="J424" s="121">
        <f t="shared" si="77"/>
        <v>0</v>
      </c>
      <c r="K424" s="121" t="e">
        <f>VLOOKUP(C424,'B2B（ol)'!A:P,16,0)</f>
        <v>#N/A</v>
      </c>
      <c r="L424" s="117">
        <f t="shared" si="78"/>
        <v>0</v>
      </c>
      <c r="M424" s="114" t="e">
        <f>VLOOKUP(C424,'B2B（ol)'!A:K,11,0)</f>
        <v>#N/A</v>
      </c>
      <c r="N424" s="114" t="e">
        <f>VLOOKUP(B424,payments!E:AG,29,0)</f>
        <v>#N/A</v>
      </c>
      <c r="O424" s="114"/>
      <c r="P424" s="114"/>
      <c r="Q424" s="61" t="e">
        <f>VLOOKUP(R424,映射表!A:G,7,0)</f>
        <v>#N/A</v>
      </c>
      <c r="R424" s="122"/>
      <c r="S424" s="122"/>
      <c r="T424" s="122"/>
      <c r="U424" s="122"/>
      <c r="V424" s="122"/>
      <c r="W424" s="122"/>
      <c r="X424" s="122"/>
      <c r="Y424" s="61">
        <f t="shared" si="79"/>
        <v>0</v>
      </c>
    </row>
    <row r="425" spans="1:25" s="61" customFormat="1">
      <c r="A425" s="61" t="e">
        <f t="shared" si="70"/>
        <v>#N/A</v>
      </c>
      <c r="B425" s="121">
        <f t="shared" si="71"/>
        <v>0</v>
      </c>
      <c r="C425" s="117" t="e">
        <f>VLOOKUP(B425,映射表!A:C,3,0)</f>
        <v>#N/A</v>
      </c>
      <c r="D425" s="121">
        <f t="shared" si="72"/>
        <v>0</v>
      </c>
      <c r="E425" s="100">
        <f t="shared" si="73"/>
        <v>0</v>
      </c>
      <c r="F425" s="121">
        <f t="shared" si="74"/>
        <v>0</v>
      </c>
      <c r="G425" s="121">
        <f t="shared" si="75"/>
        <v>0</v>
      </c>
      <c r="H425" s="99" t="e">
        <f>VLOOKUP(C425,'B2B（ol)'!A:J,10,0)*D425</f>
        <v>#N/A</v>
      </c>
      <c r="I425" s="101">
        <f t="shared" si="76"/>
        <v>0</v>
      </c>
      <c r="J425" s="121">
        <f t="shared" si="77"/>
        <v>0</v>
      </c>
      <c r="K425" s="121" t="e">
        <f>VLOOKUP(C425,'B2B（ol)'!A:P,16,0)</f>
        <v>#N/A</v>
      </c>
      <c r="L425" s="117">
        <f t="shared" si="78"/>
        <v>0</v>
      </c>
      <c r="M425" s="114" t="e">
        <f>VLOOKUP(C425,'B2B（ol)'!A:K,11,0)</f>
        <v>#N/A</v>
      </c>
      <c r="N425" s="114" t="e">
        <f>VLOOKUP(B425,payments!E:AG,29,0)</f>
        <v>#N/A</v>
      </c>
      <c r="O425" s="114"/>
      <c r="P425" s="114"/>
      <c r="Q425" s="61" t="e">
        <f>VLOOKUP(R425,映射表!A:G,7,0)</f>
        <v>#N/A</v>
      </c>
      <c r="R425" s="122"/>
      <c r="S425" s="122"/>
      <c r="T425" s="122"/>
      <c r="U425" s="122"/>
      <c r="V425" s="122"/>
      <c r="W425" s="122"/>
      <c r="X425" s="122"/>
      <c r="Y425" s="61">
        <f t="shared" si="79"/>
        <v>0</v>
      </c>
    </row>
    <row r="426" spans="1:25" s="61" customFormat="1">
      <c r="A426" s="61" t="e">
        <f t="shared" si="70"/>
        <v>#N/A</v>
      </c>
      <c r="B426" s="121">
        <f t="shared" si="71"/>
        <v>0</v>
      </c>
      <c r="C426" s="117" t="e">
        <f>VLOOKUP(B426,映射表!A:C,3,0)</f>
        <v>#N/A</v>
      </c>
      <c r="D426" s="121">
        <f t="shared" si="72"/>
        <v>0</v>
      </c>
      <c r="E426" s="100">
        <f t="shared" si="73"/>
        <v>0</v>
      </c>
      <c r="F426" s="121">
        <f t="shared" si="74"/>
        <v>0</v>
      </c>
      <c r="G426" s="121">
        <f t="shared" si="75"/>
        <v>0</v>
      </c>
      <c r="H426" s="99" t="e">
        <f>VLOOKUP(C426,'B2B（ol)'!A:J,10,0)*D426</f>
        <v>#N/A</v>
      </c>
      <c r="I426" s="101">
        <f t="shared" si="76"/>
        <v>0</v>
      </c>
      <c r="J426" s="121">
        <f t="shared" si="77"/>
        <v>0</v>
      </c>
      <c r="K426" s="121" t="e">
        <f>VLOOKUP(C426,'B2B（ol)'!A:P,16,0)</f>
        <v>#N/A</v>
      </c>
      <c r="L426" s="117">
        <f t="shared" si="78"/>
        <v>0</v>
      </c>
      <c r="M426" s="114" t="e">
        <f>VLOOKUP(C426,'B2B（ol)'!A:K,11,0)</f>
        <v>#N/A</v>
      </c>
      <c r="N426" s="114" t="e">
        <f>VLOOKUP(B426,payments!E:AG,29,0)</f>
        <v>#N/A</v>
      </c>
      <c r="O426" s="114"/>
      <c r="P426" s="114"/>
      <c r="Q426" s="61" t="e">
        <f>VLOOKUP(R426,映射表!A:G,7,0)</f>
        <v>#N/A</v>
      </c>
      <c r="R426" s="122"/>
      <c r="S426" s="122"/>
      <c r="T426" s="122"/>
      <c r="U426" s="122"/>
      <c r="V426" s="122"/>
      <c r="W426" s="122"/>
      <c r="X426" s="122"/>
      <c r="Y426" s="61">
        <f t="shared" si="79"/>
        <v>0</v>
      </c>
    </row>
    <row r="427" spans="1:25" s="61" customFormat="1">
      <c r="A427" s="61" t="e">
        <f t="shared" si="70"/>
        <v>#N/A</v>
      </c>
      <c r="B427" s="121">
        <f t="shared" si="71"/>
        <v>0</v>
      </c>
      <c r="C427" s="117" t="e">
        <f>VLOOKUP(B427,映射表!A:C,3,0)</f>
        <v>#N/A</v>
      </c>
      <c r="D427" s="121">
        <f t="shared" si="72"/>
        <v>0</v>
      </c>
      <c r="E427" s="100">
        <f t="shared" si="73"/>
        <v>0</v>
      </c>
      <c r="F427" s="121">
        <f t="shared" si="74"/>
        <v>0</v>
      </c>
      <c r="G427" s="121">
        <f t="shared" si="75"/>
        <v>0</v>
      </c>
      <c r="H427" s="99" t="e">
        <f>VLOOKUP(C427,'B2B（ol)'!A:J,10,0)*D427</f>
        <v>#N/A</v>
      </c>
      <c r="I427" s="101">
        <f t="shared" si="76"/>
        <v>0</v>
      </c>
      <c r="J427" s="121">
        <f t="shared" si="77"/>
        <v>0</v>
      </c>
      <c r="K427" s="121" t="e">
        <f>VLOOKUP(C427,'B2B（ol)'!A:P,16,0)</f>
        <v>#N/A</v>
      </c>
      <c r="L427" s="117">
        <f t="shared" si="78"/>
        <v>0</v>
      </c>
      <c r="M427" s="114" t="e">
        <f>VLOOKUP(C427,'B2B（ol)'!A:K,11,0)</f>
        <v>#N/A</v>
      </c>
      <c r="N427" s="114" t="e">
        <f>VLOOKUP(B427,payments!E:AG,29,0)</f>
        <v>#N/A</v>
      </c>
      <c r="O427" s="114"/>
      <c r="P427" s="114"/>
      <c r="Q427" s="61" t="e">
        <f>VLOOKUP(R427,映射表!A:G,7,0)</f>
        <v>#N/A</v>
      </c>
      <c r="R427" s="122"/>
      <c r="S427" s="122"/>
      <c r="T427" s="122"/>
      <c r="U427" s="122"/>
      <c r="V427" s="122"/>
      <c r="W427" s="122"/>
      <c r="X427" s="122"/>
      <c r="Y427" s="61">
        <f t="shared" si="79"/>
        <v>0</v>
      </c>
    </row>
    <row r="428" spans="1:25" s="61" customFormat="1">
      <c r="A428" s="61" t="e">
        <f t="shared" si="70"/>
        <v>#N/A</v>
      </c>
      <c r="B428" s="121">
        <f t="shared" si="71"/>
        <v>0</v>
      </c>
      <c r="C428" s="117" t="e">
        <f>VLOOKUP(B428,映射表!A:C,3,0)</f>
        <v>#N/A</v>
      </c>
      <c r="D428" s="121">
        <f t="shared" si="72"/>
        <v>0</v>
      </c>
      <c r="E428" s="100">
        <f t="shared" si="73"/>
        <v>0</v>
      </c>
      <c r="F428" s="121">
        <f t="shared" si="74"/>
        <v>0</v>
      </c>
      <c r="G428" s="121">
        <f t="shared" si="75"/>
        <v>0</v>
      </c>
      <c r="H428" s="99" t="e">
        <f>VLOOKUP(C428,'B2B（ol)'!A:J,10,0)*D428</f>
        <v>#N/A</v>
      </c>
      <c r="I428" s="101">
        <f t="shared" si="76"/>
        <v>0</v>
      </c>
      <c r="J428" s="121">
        <f t="shared" si="77"/>
        <v>0</v>
      </c>
      <c r="K428" s="121" t="e">
        <f>VLOOKUP(C428,'B2B（ol)'!A:P,16,0)</f>
        <v>#N/A</v>
      </c>
      <c r="L428" s="117">
        <f t="shared" si="78"/>
        <v>0</v>
      </c>
      <c r="M428" s="114" t="e">
        <f>VLOOKUP(C428,'B2B（ol)'!A:K,11,0)</f>
        <v>#N/A</v>
      </c>
      <c r="N428" s="114" t="e">
        <f>VLOOKUP(B428,payments!E:AG,29,0)</f>
        <v>#N/A</v>
      </c>
      <c r="O428" s="114"/>
      <c r="P428" s="114"/>
      <c r="Q428" s="61" t="e">
        <f>VLOOKUP(R428,映射表!A:G,7,0)</f>
        <v>#N/A</v>
      </c>
      <c r="R428" s="122"/>
      <c r="S428" s="122"/>
      <c r="T428" s="122"/>
      <c r="U428" s="122"/>
      <c r="V428" s="122"/>
      <c r="W428" s="122"/>
      <c r="X428" s="122"/>
      <c r="Y428" s="61">
        <f t="shared" si="79"/>
        <v>0</v>
      </c>
    </row>
    <row r="429" spans="1:25" s="61" customFormat="1">
      <c r="A429" s="61" t="e">
        <f t="shared" si="70"/>
        <v>#N/A</v>
      </c>
      <c r="B429" s="121">
        <f t="shared" si="71"/>
        <v>0</v>
      </c>
      <c r="C429" s="117" t="e">
        <f>VLOOKUP(B429,映射表!A:C,3,0)</f>
        <v>#N/A</v>
      </c>
      <c r="D429" s="121">
        <f t="shared" si="72"/>
        <v>0</v>
      </c>
      <c r="E429" s="100">
        <f t="shared" si="73"/>
        <v>0</v>
      </c>
      <c r="F429" s="121">
        <f t="shared" si="74"/>
        <v>0</v>
      </c>
      <c r="G429" s="121">
        <f t="shared" si="75"/>
        <v>0</v>
      </c>
      <c r="H429" s="99" t="e">
        <f>VLOOKUP(C429,'B2B（ol)'!A:J,10,0)*D429</f>
        <v>#N/A</v>
      </c>
      <c r="I429" s="101">
        <f t="shared" si="76"/>
        <v>0</v>
      </c>
      <c r="J429" s="121">
        <f t="shared" si="77"/>
        <v>0</v>
      </c>
      <c r="K429" s="121" t="e">
        <f>VLOOKUP(C429,'B2B（ol)'!A:P,16,0)</f>
        <v>#N/A</v>
      </c>
      <c r="L429" s="117">
        <f t="shared" si="78"/>
        <v>0</v>
      </c>
      <c r="M429" s="114" t="e">
        <f>VLOOKUP(C429,'B2B（ol)'!A:K,11,0)</f>
        <v>#N/A</v>
      </c>
      <c r="N429" s="114" t="e">
        <f>VLOOKUP(B429,payments!E:AG,29,0)</f>
        <v>#N/A</v>
      </c>
      <c r="O429" s="114"/>
      <c r="P429" s="114"/>
      <c r="Q429" s="61" t="e">
        <f>VLOOKUP(R429,映射表!A:G,7,0)</f>
        <v>#N/A</v>
      </c>
      <c r="R429" s="122"/>
      <c r="S429" s="122"/>
      <c r="T429" s="122"/>
      <c r="U429" s="122"/>
      <c r="V429" s="122"/>
      <c r="W429" s="122"/>
      <c r="X429" s="122"/>
      <c r="Y429" s="61">
        <f t="shared" si="79"/>
        <v>0</v>
      </c>
    </row>
    <row r="430" spans="1:25" s="61" customFormat="1">
      <c r="A430" s="61" t="e">
        <f t="shared" si="70"/>
        <v>#N/A</v>
      </c>
      <c r="B430" s="121">
        <f t="shared" si="71"/>
        <v>0</v>
      </c>
      <c r="C430" s="117" t="e">
        <f>VLOOKUP(B430,映射表!A:C,3,0)</f>
        <v>#N/A</v>
      </c>
      <c r="D430" s="121">
        <f t="shared" si="72"/>
        <v>0</v>
      </c>
      <c r="E430" s="100">
        <f t="shared" si="73"/>
        <v>0</v>
      </c>
      <c r="F430" s="121">
        <f t="shared" si="74"/>
        <v>0</v>
      </c>
      <c r="G430" s="121">
        <f t="shared" si="75"/>
        <v>0</v>
      </c>
      <c r="H430" s="99" t="e">
        <f>VLOOKUP(C430,'B2B（ol)'!A:J,10,0)*D430</f>
        <v>#N/A</v>
      </c>
      <c r="I430" s="101">
        <f t="shared" si="76"/>
        <v>0</v>
      </c>
      <c r="J430" s="121">
        <f t="shared" si="77"/>
        <v>0</v>
      </c>
      <c r="K430" s="121" t="e">
        <f>VLOOKUP(C430,'B2B（ol)'!A:P,16,0)</f>
        <v>#N/A</v>
      </c>
      <c r="L430" s="117">
        <f t="shared" si="78"/>
        <v>0</v>
      </c>
      <c r="M430" s="114" t="e">
        <f>VLOOKUP(C430,'B2B（ol)'!A:K,11,0)</f>
        <v>#N/A</v>
      </c>
      <c r="N430" s="114" t="e">
        <f>VLOOKUP(B430,payments!E:AG,29,0)</f>
        <v>#N/A</v>
      </c>
      <c r="O430" s="114"/>
      <c r="P430" s="114"/>
      <c r="Q430" s="61" t="e">
        <f>VLOOKUP(R430,映射表!A:G,7,0)</f>
        <v>#N/A</v>
      </c>
      <c r="R430" s="122"/>
      <c r="S430" s="122"/>
      <c r="T430" s="122"/>
      <c r="U430" s="122"/>
      <c r="V430" s="122"/>
      <c r="W430" s="122"/>
      <c r="X430" s="122"/>
      <c r="Y430" s="61">
        <f t="shared" si="79"/>
        <v>0</v>
      </c>
    </row>
    <row r="431" spans="1:25" s="61" customFormat="1">
      <c r="A431" s="61" t="e">
        <f t="shared" si="70"/>
        <v>#N/A</v>
      </c>
      <c r="B431" s="121">
        <f t="shared" si="71"/>
        <v>0</v>
      </c>
      <c r="C431" s="117" t="e">
        <f>VLOOKUP(B431,映射表!A:C,3,0)</f>
        <v>#N/A</v>
      </c>
      <c r="D431" s="121">
        <f t="shared" si="72"/>
        <v>0</v>
      </c>
      <c r="E431" s="100">
        <f t="shared" si="73"/>
        <v>0</v>
      </c>
      <c r="F431" s="121">
        <f t="shared" si="74"/>
        <v>0</v>
      </c>
      <c r="G431" s="121">
        <f t="shared" si="75"/>
        <v>0</v>
      </c>
      <c r="H431" s="99" t="e">
        <f>VLOOKUP(C431,'B2B（ol)'!A:J,10,0)*D431</f>
        <v>#N/A</v>
      </c>
      <c r="I431" s="101">
        <f t="shared" si="76"/>
        <v>0</v>
      </c>
      <c r="J431" s="121">
        <f t="shared" si="77"/>
        <v>0</v>
      </c>
      <c r="K431" s="121" t="e">
        <f>VLOOKUP(C431,'B2B（ol)'!A:P,16,0)</f>
        <v>#N/A</v>
      </c>
      <c r="L431" s="117">
        <f t="shared" si="78"/>
        <v>0</v>
      </c>
      <c r="M431" s="114" t="e">
        <f>VLOOKUP(C431,'B2B（ol)'!A:K,11,0)</f>
        <v>#N/A</v>
      </c>
      <c r="N431" s="114" t="e">
        <f>VLOOKUP(B431,payments!E:AG,29,0)</f>
        <v>#N/A</v>
      </c>
      <c r="O431" s="114"/>
      <c r="P431" s="114"/>
      <c r="Q431" s="61" t="e">
        <f>VLOOKUP(R431,映射表!A:G,7,0)</f>
        <v>#N/A</v>
      </c>
      <c r="R431" s="122"/>
      <c r="S431" s="122"/>
      <c r="T431" s="122"/>
      <c r="U431" s="122"/>
      <c r="V431" s="122"/>
      <c r="W431" s="122"/>
      <c r="X431" s="122"/>
      <c r="Y431" s="61">
        <f t="shared" si="79"/>
        <v>0</v>
      </c>
    </row>
    <row r="432" spans="1:25" s="61" customFormat="1">
      <c r="A432" s="61" t="e">
        <f t="shared" si="70"/>
        <v>#N/A</v>
      </c>
      <c r="B432" s="121">
        <f t="shared" si="71"/>
        <v>0</v>
      </c>
      <c r="C432" s="117" t="e">
        <f>VLOOKUP(B432,映射表!A:C,3,0)</f>
        <v>#N/A</v>
      </c>
      <c r="D432" s="121">
        <f t="shared" si="72"/>
        <v>0</v>
      </c>
      <c r="E432" s="100">
        <f t="shared" si="73"/>
        <v>0</v>
      </c>
      <c r="F432" s="121">
        <f t="shared" si="74"/>
        <v>0</v>
      </c>
      <c r="G432" s="121">
        <f t="shared" si="75"/>
        <v>0</v>
      </c>
      <c r="H432" s="99" t="e">
        <f>VLOOKUP(C432,'B2B（ol)'!A:J,10,0)*D432</f>
        <v>#N/A</v>
      </c>
      <c r="I432" s="101">
        <f t="shared" si="76"/>
        <v>0</v>
      </c>
      <c r="J432" s="121">
        <f t="shared" si="77"/>
        <v>0</v>
      </c>
      <c r="K432" s="121" t="e">
        <f>VLOOKUP(C432,'B2B（ol)'!A:P,16,0)</f>
        <v>#N/A</v>
      </c>
      <c r="L432" s="117">
        <f t="shared" si="78"/>
        <v>0</v>
      </c>
      <c r="M432" s="114" t="e">
        <f>VLOOKUP(C432,'B2B（ol)'!A:K,11,0)</f>
        <v>#N/A</v>
      </c>
      <c r="N432" s="114" t="e">
        <f>VLOOKUP(B432,payments!E:AG,29,0)</f>
        <v>#N/A</v>
      </c>
      <c r="O432" s="114"/>
      <c r="P432" s="114"/>
      <c r="Q432" s="61" t="e">
        <f>VLOOKUP(R432,映射表!A:G,7,0)</f>
        <v>#N/A</v>
      </c>
      <c r="R432" s="122"/>
      <c r="S432" s="122"/>
      <c r="T432" s="122"/>
      <c r="U432" s="122"/>
      <c r="V432" s="122"/>
      <c r="W432" s="122"/>
      <c r="X432" s="122"/>
      <c r="Y432" s="61">
        <f t="shared" si="79"/>
        <v>0</v>
      </c>
    </row>
    <row r="433" spans="1:25" s="61" customFormat="1">
      <c r="A433" s="61" t="e">
        <f t="shared" si="70"/>
        <v>#N/A</v>
      </c>
      <c r="B433" s="121">
        <f t="shared" si="71"/>
        <v>0</v>
      </c>
      <c r="C433" s="117" t="e">
        <f>VLOOKUP(B433,映射表!A:C,3,0)</f>
        <v>#N/A</v>
      </c>
      <c r="D433" s="121">
        <f t="shared" si="72"/>
        <v>0</v>
      </c>
      <c r="E433" s="100">
        <f t="shared" si="73"/>
        <v>0</v>
      </c>
      <c r="F433" s="121">
        <f t="shared" si="74"/>
        <v>0</v>
      </c>
      <c r="G433" s="121">
        <f t="shared" si="75"/>
        <v>0</v>
      </c>
      <c r="H433" s="99" t="e">
        <f>VLOOKUP(C433,'B2B（ol)'!A:J,10,0)*D433</f>
        <v>#N/A</v>
      </c>
      <c r="I433" s="101">
        <f t="shared" si="76"/>
        <v>0</v>
      </c>
      <c r="J433" s="121">
        <f t="shared" si="77"/>
        <v>0</v>
      </c>
      <c r="K433" s="121" t="e">
        <f>VLOOKUP(C433,'B2B（ol)'!A:P,16,0)</f>
        <v>#N/A</v>
      </c>
      <c r="L433" s="117">
        <f t="shared" si="78"/>
        <v>0</v>
      </c>
      <c r="M433" s="114" t="e">
        <f>VLOOKUP(C433,'B2B（ol)'!A:K,11,0)</f>
        <v>#N/A</v>
      </c>
      <c r="N433" s="114" t="e">
        <f>VLOOKUP(B433,payments!E:AG,29,0)</f>
        <v>#N/A</v>
      </c>
      <c r="O433" s="114"/>
      <c r="P433" s="114"/>
      <c r="Q433" s="61" t="e">
        <f>VLOOKUP(R433,映射表!A:G,7,0)</f>
        <v>#N/A</v>
      </c>
      <c r="R433" s="122"/>
      <c r="S433" s="122"/>
      <c r="T433" s="122"/>
      <c r="U433" s="122"/>
      <c r="V433" s="122"/>
      <c r="W433" s="122"/>
      <c r="X433" s="122"/>
      <c r="Y433" s="61">
        <f t="shared" si="79"/>
        <v>0</v>
      </c>
    </row>
    <row r="434" spans="1:25" s="61" customFormat="1">
      <c r="A434" s="61" t="e">
        <f t="shared" si="70"/>
        <v>#N/A</v>
      </c>
      <c r="B434" s="121">
        <f t="shared" si="71"/>
        <v>0</v>
      </c>
      <c r="C434" s="117" t="e">
        <f>VLOOKUP(B434,映射表!A:C,3,0)</f>
        <v>#N/A</v>
      </c>
      <c r="D434" s="121">
        <f t="shared" si="72"/>
        <v>0</v>
      </c>
      <c r="E434" s="100">
        <f t="shared" si="73"/>
        <v>0</v>
      </c>
      <c r="F434" s="121">
        <f t="shared" si="74"/>
        <v>0</v>
      </c>
      <c r="G434" s="121">
        <f t="shared" si="75"/>
        <v>0</v>
      </c>
      <c r="H434" s="99" t="e">
        <f>VLOOKUP(C434,'B2B（ol)'!A:J,10,0)*D434</f>
        <v>#N/A</v>
      </c>
      <c r="I434" s="101">
        <f t="shared" si="76"/>
        <v>0</v>
      </c>
      <c r="J434" s="121">
        <f t="shared" si="77"/>
        <v>0</v>
      </c>
      <c r="K434" s="121" t="e">
        <f>VLOOKUP(C434,'B2B（ol)'!A:P,16,0)</f>
        <v>#N/A</v>
      </c>
      <c r="L434" s="117">
        <f t="shared" si="78"/>
        <v>0</v>
      </c>
      <c r="M434" s="114" t="e">
        <f>VLOOKUP(C434,'B2B（ol)'!A:K,11,0)</f>
        <v>#N/A</v>
      </c>
      <c r="N434" s="114" t="e">
        <f>VLOOKUP(B434,payments!E:AG,29,0)</f>
        <v>#N/A</v>
      </c>
      <c r="O434" s="114"/>
      <c r="P434" s="114"/>
      <c r="Q434" s="61" t="e">
        <f>VLOOKUP(R434,映射表!A:G,7,0)</f>
        <v>#N/A</v>
      </c>
      <c r="R434" s="122"/>
      <c r="S434" s="122"/>
      <c r="T434" s="122"/>
      <c r="U434" s="122"/>
      <c r="V434" s="122"/>
      <c r="W434" s="122"/>
      <c r="X434" s="122"/>
      <c r="Y434" s="61">
        <f t="shared" si="79"/>
        <v>0</v>
      </c>
    </row>
    <row r="435" spans="1:25" s="61" customFormat="1">
      <c r="A435" s="61" t="e">
        <f t="shared" si="70"/>
        <v>#N/A</v>
      </c>
      <c r="B435" s="121">
        <f t="shared" si="71"/>
        <v>0</v>
      </c>
      <c r="C435" s="117" t="e">
        <f>VLOOKUP(B435,映射表!A:C,3,0)</f>
        <v>#N/A</v>
      </c>
      <c r="D435" s="121">
        <f t="shared" si="72"/>
        <v>0</v>
      </c>
      <c r="E435" s="100">
        <f t="shared" si="73"/>
        <v>0</v>
      </c>
      <c r="F435" s="121">
        <f t="shared" si="74"/>
        <v>0</v>
      </c>
      <c r="G435" s="121">
        <f t="shared" si="75"/>
        <v>0</v>
      </c>
      <c r="H435" s="99" t="e">
        <f>VLOOKUP(C435,'B2B（ol)'!A:J,10,0)*D435</f>
        <v>#N/A</v>
      </c>
      <c r="I435" s="101">
        <f t="shared" si="76"/>
        <v>0</v>
      </c>
      <c r="J435" s="121">
        <f t="shared" si="77"/>
        <v>0</v>
      </c>
      <c r="K435" s="121" t="e">
        <f>VLOOKUP(C435,'B2B（ol)'!A:P,16,0)</f>
        <v>#N/A</v>
      </c>
      <c r="L435" s="117">
        <f t="shared" si="78"/>
        <v>0</v>
      </c>
      <c r="M435" s="114" t="e">
        <f>VLOOKUP(C435,'B2B（ol)'!A:K,11,0)</f>
        <v>#N/A</v>
      </c>
      <c r="N435" s="114" t="e">
        <f>VLOOKUP(B435,payments!E:AG,29,0)</f>
        <v>#N/A</v>
      </c>
      <c r="O435" s="114"/>
      <c r="P435" s="114"/>
      <c r="Q435" s="61" t="e">
        <f>VLOOKUP(R435,映射表!A:G,7,0)</f>
        <v>#N/A</v>
      </c>
      <c r="R435" s="122"/>
      <c r="S435" s="122"/>
      <c r="T435" s="122"/>
      <c r="U435" s="122"/>
      <c r="V435" s="122"/>
      <c r="W435" s="122"/>
      <c r="X435" s="122"/>
      <c r="Y435" s="61">
        <f t="shared" si="79"/>
        <v>0</v>
      </c>
    </row>
    <row r="436" spans="1:25" s="61" customFormat="1">
      <c r="A436" s="61" t="e">
        <f t="shared" si="70"/>
        <v>#N/A</v>
      </c>
      <c r="B436" s="121">
        <f t="shared" si="71"/>
        <v>0</v>
      </c>
      <c r="C436" s="117" t="e">
        <f>VLOOKUP(B436,映射表!A:C,3,0)</f>
        <v>#N/A</v>
      </c>
      <c r="D436" s="121">
        <f t="shared" si="72"/>
        <v>0</v>
      </c>
      <c r="E436" s="100">
        <f t="shared" si="73"/>
        <v>0</v>
      </c>
      <c r="F436" s="121">
        <f t="shared" si="74"/>
        <v>0</v>
      </c>
      <c r="G436" s="121">
        <f t="shared" si="75"/>
        <v>0</v>
      </c>
      <c r="H436" s="99" t="e">
        <f>VLOOKUP(C436,'B2B（ol)'!A:J,10,0)*D436</f>
        <v>#N/A</v>
      </c>
      <c r="I436" s="101">
        <f t="shared" si="76"/>
        <v>0</v>
      </c>
      <c r="J436" s="121">
        <f t="shared" si="77"/>
        <v>0</v>
      </c>
      <c r="K436" s="121" t="e">
        <f>VLOOKUP(C436,'B2B（ol)'!A:P,16,0)</f>
        <v>#N/A</v>
      </c>
      <c r="L436" s="117">
        <f t="shared" si="78"/>
        <v>0</v>
      </c>
      <c r="M436" s="114" t="e">
        <f>VLOOKUP(C436,'B2B（ol)'!A:K,11,0)</f>
        <v>#N/A</v>
      </c>
      <c r="N436" s="114" t="e">
        <f>VLOOKUP(B436,payments!E:AG,29,0)</f>
        <v>#N/A</v>
      </c>
      <c r="O436" s="114"/>
      <c r="P436" s="114"/>
      <c r="Q436" s="61" t="e">
        <f>VLOOKUP(R436,映射表!A:G,7,0)</f>
        <v>#N/A</v>
      </c>
      <c r="R436" s="122"/>
      <c r="S436" s="122"/>
      <c r="T436" s="122"/>
      <c r="U436" s="122"/>
      <c r="V436" s="122"/>
      <c r="W436" s="122"/>
      <c r="X436" s="122"/>
      <c r="Y436" s="61">
        <f t="shared" si="79"/>
        <v>0</v>
      </c>
    </row>
    <row r="437" spans="1:25" s="61" customFormat="1">
      <c r="A437" s="61" t="e">
        <f t="shared" si="70"/>
        <v>#N/A</v>
      </c>
      <c r="B437" s="121">
        <f t="shared" si="71"/>
        <v>0</v>
      </c>
      <c r="C437" s="117" t="e">
        <f>VLOOKUP(B437,映射表!A:C,3,0)</f>
        <v>#N/A</v>
      </c>
      <c r="D437" s="121">
        <f t="shared" si="72"/>
        <v>0</v>
      </c>
      <c r="E437" s="100">
        <f t="shared" si="73"/>
        <v>0</v>
      </c>
      <c r="F437" s="121">
        <f t="shared" si="74"/>
        <v>0</v>
      </c>
      <c r="G437" s="121">
        <f t="shared" si="75"/>
        <v>0</v>
      </c>
      <c r="H437" s="99" t="e">
        <f>VLOOKUP(C437,'B2B（ol)'!A:J,10,0)*D437</f>
        <v>#N/A</v>
      </c>
      <c r="I437" s="101">
        <f t="shared" si="76"/>
        <v>0</v>
      </c>
      <c r="J437" s="121">
        <f t="shared" si="77"/>
        <v>0</v>
      </c>
      <c r="K437" s="121" t="e">
        <f>VLOOKUP(C437,'B2B（ol)'!A:P,16,0)</f>
        <v>#N/A</v>
      </c>
      <c r="L437" s="117">
        <f t="shared" si="78"/>
        <v>0</v>
      </c>
      <c r="M437" s="114" t="e">
        <f>VLOOKUP(C437,'B2B（ol)'!A:K,11,0)</f>
        <v>#N/A</v>
      </c>
      <c r="N437" s="114" t="e">
        <f>VLOOKUP(B437,payments!E:AG,29,0)</f>
        <v>#N/A</v>
      </c>
      <c r="O437" s="114"/>
      <c r="P437" s="114"/>
      <c r="Q437" s="61" t="e">
        <f>VLOOKUP(R437,映射表!A:G,7,0)</f>
        <v>#N/A</v>
      </c>
      <c r="R437" s="122"/>
      <c r="S437" s="122"/>
      <c r="T437" s="122"/>
      <c r="U437" s="122"/>
      <c r="V437" s="122"/>
      <c r="W437" s="122"/>
      <c r="X437" s="122"/>
      <c r="Y437" s="61">
        <f t="shared" si="79"/>
        <v>0</v>
      </c>
    </row>
    <row r="438" spans="1:25" s="61" customFormat="1">
      <c r="A438" s="61" t="e">
        <f t="shared" si="70"/>
        <v>#N/A</v>
      </c>
      <c r="B438" s="121">
        <f t="shared" si="71"/>
        <v>0</v>
      </c>
      <c r="C438" s="117" t="e">
        <f>VLOOKUP(B438,映射表!A:C,3,0)</f>
        <v>#N/A</v>
      </c>
      <c r="D438" s="121">
        <f t="shared" si="72"/>
        <v>0</v>
      </c>
      <c r="E438" s="100">
        <f t="shared" si="73"/>
        <v>0</v>
      </c>
      <c r="F438" s="121">
        <f t="shared" si="74"/>
        <v>0</v>
      </c>
      <c r="G438" s="121">
        <f t="shared" si="75"/>
        <v>0</v>
      </c>
      <c r="H438" s="99" t="e">
        <f>VLOOKUP(C438,'B2B（ol)'!A:J,10,0)*D438</f>
        <v>#N/A</v>
      </c>
      <c r="I438" s="101">
        <f t="shared" si="76"/>
        <v>0</v>
      </c>
      <c r="J438" s="121">
        <f t="shared" si="77"/>
        <v>0</v>
      </c>
      <c r="K438" s="121" t="e">
        <f>VLOOKUP(C438,'B2B（ol)'!A:P,16,0)</f>
        <v>#N/A</v>
      </c>
      <c r="L438" s="117">
        <f t="shared" si="78"/>
        <v>0</v>
      </c>
      <c r="M438" s="114" t="e">
        <f>VLOOKUP(C438,'B2B（ol)'!A:K,11,0)</f>
        <v>#N/A</v>
      </c>
      <c r="N438" s="114" t="e">
        <f>VLOOKUP(B438,payments!E:AG,29,0)</f>
        <v>#N/A</v>
      </c>
      <c r="O438" s="114"/>
      <c r="P438" s="114"/>
      <c r="Q438" s="61" t="e">
        <f>VLOOKUP(R438,映射表!A:G,7,0)</f>
        <v>#N/A</v>
      </c>
      <c r="R438" s="122"/>
      <c r="S438" s="122"/>
      <c r="T438" s="122"/>
      <c r="U438" s="122"/>
      <c r="V438" s="122"/>
      <c r="W438" s="122"/>
      <c r="X438" s="122"/>
      <c r="Y438" s="61">
        <f t="shared" si="79"/>
        <v>0</v>
      </c>
    </row>
    <row r="439" spans="1:25" s="61" customFormat="1">
      <c r="A439" s="61" t="e">
        <f t="shared" si="70"/>
        <v>#N/A</v>
      </c>
      <c r="B439" s="121">
        <f t="shared" si="71"/>
        <v>0</v>
      </c>
      <c r="C439" s="117" t="e">
        <f>VLOOKUP(B439,映射表!A:C,3,0)</f>
        <v>#N/A</v>
      </c>
      <c r="D439" s="121">
        <f t="shared" si="72"/>
        <v>0</v>
      </c>
      <c r="E439" s="100">
        <f t="shared" si="73"/>
        <v>0</v>
      </c>
      <c r="F439" s="121">
        <f t="shared" si="74"/>
        <v>0</v>
      </c>
      <c r="G439" s="121">
        <f t="shared" si="75"/>
        <v>0</v>
      </c>
      <c r="H439" s="99" t="e">
        <f>VLOOKUP(C439,'B2B（ol)'!A:J,10,0)*D439</f>
        <v>#N/A</v>
      </c>
      <c r="I439" s="101">
        <f t="shared" si="76"/>
        <v>0</v>
      </c>
      <c r="J439" s="121">
        <f t="shared" si="77"/>
        <v>0</v>
      </c>
      <c r="K439" s="121" t="e">
        <f>VLOOKUP(C439,'B2B（ol)'!A:P,16,0)</f>
        <v>#N/A</v>
      </c>
      <c r="L439" s="117">
        <f t="shared" si="78"/>
        <v>0</v>
      </c>
      <c r="M439" s="114" t="e">
        <f>VLOOKUP(C439,'B2B（ol)'!A:K,11,0)</f>
        <v>#N/A</v>
      </c>
      <c r="N439" s="114" t="e">
        <f>VLOOKUP(B439,payments!E:AG,29,0)</f>
        <v>#N/A</v>
      </c>
      <c r="O439" s="114"/>
      <c r="P439" s="114"/>
      <c r="Q439" s="61" t="e">
        <f>VLOOKUP(R439,映射表!A:G,7,0)</f>
        <v>#N/A</v>
      </c>
      <c r="R439" s="122"/>
      <c r="S439" s="122"/>
      <c r="T439" s="122"/>
      <c r="U439" s="122"/>
      <c r="V439" s="122"/>
      <c r="W439" s="122"/>
      <c r="X439" s="122"/>
      <c r="Y439" s="61">
        <f t="shared" si="79"/>
        <v>0</v>
      </c>
    </row>
    <row r="440" spans="1:25" s="61" customFormat="1">
      <c r="A440" s="61" t="e">
        <f t="shared" si="70"/>
        <v>#N/A</v>
      </c>
      <c r="B440" s="121">
        <f t="shared" si="71"/>
        <v>0</v>
      </c>
      <c r="C440" s="117" t="e">
        <f>VLOOKUP(B440,映射表!A:C,3,0)</f>
        <v>#N/A</v>
      </c>
      <c r="D440" s="121">
        <f t="shared" si="72"/>
        <v>0</v>
      </c>
      <c r="E440" s="100">
        <f t="shared" si="73"/>
        <v>0</v>
      </c>
      <c r="F440" s="121">
        <f t="shared" si="74"/>
        <v>0</v>
      </c>
      <c r="G440" s="121">
        <f t="shared" si="75"/>
        <v>0</v>
      </c>
      <c r="H440" s="99" t="e">
        <f>VLOOKUP(C440,'B2B（ol)'!A:J,10,0)*D440</f>
        <v>#N/A</v>
      </c>
      <c r="I440" s="101">
        <f t="shared" si="76"/>
        <v>0</v>
      </c>
      <c r="J440" s="121">
        <f t="shared" si="77"/>
        <v>0</v>
      </c>
      <c r="K440" s="121" t="e">
        <f>VLOOKUP(C440,'B2B（ol)'!A:P,16,0)</f>
        <v>#N/A</v>
      </c>
      <c r="L440" s="117">
        <f t="shared" si="78"/>
        <v>0</v>
      </c>
      <c r="M440" s="114" t="e">
        <f>VLOOKUP(C440,'B2B（ol)'!A:K,11,0)</f>
        <v>#N/A</v>
      </c>
      <c r="N440" s="114" t="e">
        <f>VLOOKUP(B440,payments!E:AG,29,0)</f>
        <v>#N/A</v>
      </c>
      <c r="O440" s="114"/>
      <c r="P440" s="114"/>
      <c r="Q440" s="61" t="e">
        <f>VLOOKUP(R440,映射表!A:G,7,0)</f>
        <v>#N/A</v>
      </c>
      <c r="R440" s="122"/>
      <c r="S440" s="122"/>
      <c r="T440" s="122"/>
      <c r="U440" s="122"/>
      <c r="V440" s="122"/>
      <c r="W440" s="122"/>
      <c r="X440" s="122"/>
      <c r="Y440" s="61">
        <f t="shared" si="79"/>
        <v>0</v>
      </c>
    </row>
    <row r="441" spans="1:25" s="61" customFormat="1">
      <c r="A441" s="61" t="e">
        <f t="shared" si="70"/>
        <v>#N/A</v>
      </c>
      <c r="B441" s="121">
        <f t="shared" si="71"/>
        <v>0</v>
      </c>
      <c r="C441" s="117" t="e">
        <f>VLOOKUP(B441,映射表!A:C,3,0)</f>
        <v>#N/A</v>
      </c>
      <c r="D441" s="121">
        <f t="shared" si="72"/>
        <v>0</v>
      </c>
      <c r="E441" s="100">
        <f t="shared" si="73"/>
        <v>0</v>
      </c>
      <c r="F441" s="121">
        <f t="shared" si="74"/>
        <v>0</v>
      </c>
      <c r="G441" s="121">
        <f t="shared" si="75"/>
        <v>0</v>
      </c>
      <c r="H441" s="99" t="e">
        <f>VLOOKUP(C441,'B2B（ol)'!A:J,10,0)*D441</f>
        <v>#N/A</v>
      </c>
      <c r="I441" s="101">
        <f t="shared" si="76"/>
        <v>0</v>
      </c>
      <c r="J441" s="121">
        <f t="shared" si="77"/>
        <v>0</v>
      </c>
      <c r="K441" s="121" t="e">
        <f>VLOOKUP(C441,'B2B（ol)'!A:P,16,0)</f>
        <v>#N/A</v>
      </c>
      <c r="L441" s="117">
        <f t="shared" si="78"/>
        <v>0</v>
      </c>
      <c r="M441" s="114" t="e">
        <f>VLOOKUP(C441,'B2B（ol)'!A:K,11,0)</f>
        <v>#N/A</v>
      </c>
      <c r="N441" s="114" t="e">
        <f>VLOOKUP(B441,payments!E:AG,29,0)</f>
        <v>#N/A</v>
      </c>
      <c r="O441" s="114"/>
      <c r="P441" s="114"/>
      <c r="Q441" s="61" t="e">
        <f>VLOOKUP(R441,映射表!A:G,7,0)</f>
        <v>#N/A</v>
      </c>
      <c r="R441" s="122"/>
      <c r="S441" s="122"/>
      <c r="T441" s="122"/>
      <c r="U441" s="122"/>
      <c r="V441" s="122"/>
      <c r="W441" s="122"/>
      <c r="X441" s="122"/>
      <c r="Y441" s="61">
        <f t="shared" si="79"/>
        <v>0</v>
      </c>
    </row>
    <row r="442" spans="1:25" s="61" customFormat="1">
      <c r="A442" s="61" t="e">
        <f t="shared" si="70"/>
        <v>#N/A</v>
      </c>
      <c r="B442" s="121">
        <f t="shared" si="71"/>
        <v>0</v>
      </c>
      <c r="C442" s="117" t="e">
        <f>VLOOKUP(B442,映射表!A:C,3,0)</f>
        <v>#N/A</v>
      </c>
      <c r="D442" s="121">
        <f t="shared" si="72"/>
        <v>0</v>
      </c>
      <c r="E442" s="100">
        <f t="shared" si="73"/>
        <v>0</v>
      </c>
      <c r="F442" s="121">
        <f t="shared" si="74"/>
        <v>0</v>
      </c>
      <c r="G442" s="121">
        <f t="shared" si="75"/>
        <v>0</v>
      </c>
      <c r="H442" s="99" t="e">
        <f>VLOOKUP(C442,'B2B（ol)'!A:J,10,0)*D442</f>
        <v>#N/A</v>
      </c>
      <c r="I442" s="101">
        <f t="shared" si="76"/>
        <v>0</v>
      </c>
      <c r="J442" s="121">
        <f t="shared" si="77"/>
        <v>0</v>
      </c>
      <c r="K442" s="121" t="e">
        <f>VLOOKUP(C442,'B2B（ol)'!A:P,16,0)</f>
        <v>#N/A</v>
      </c>
      <c r="L442" s="117">
        <f t="shared" si="78"/>
        <v>0</v>
      </c>
      <c r="M442" s="114" t="e">
        <f>VLOOKUP(C442,'B2B（ol)'!A:K,11,0)</f>
        <v>#N/A</v>
      </c>
      <c r="N442" s="114" t="e">
        <f>VLOOKUP(B442,payments!E:AG,29,0)</f>
        <v>#N/A</v>
      </c>
      <c r="O442" s="114"/>
      <c r="P442" s="114"/>
      <c r="Q442" s="61" t="e">
        <f>VLOOKUP(R442,映射表!A:G,7,0)</f>
        <v>#N/A</v>
      </c>
      <c r="R442" s="122"/>
      <c r="S442" s="122"/>
      <c r="T442" s="122"/>
      <c r="U442" s="122"/>
      <c r="V442" s="122"/>
      <c r="W442" s="122"/>
      <c r="X442" s="122"/>
      <c r="Y442" s="61">
        <f t="shared" si="79"/>
        <v>0</v>
      </c>
    </row>
    <row r="443" spans="1:25" s="61" customFormat="1">
      <c r="A443" s="61" t="e">
        <f t="shared" si="70"/>
        <v>#N/A</v>
      </c>
      <c r="B443" s="121">
        <f t="shared" si="71"/>
        <v>0</v>
      </c>
      <c r="C443" s="117" t="e">
        <f>VLOOKUP(B443,映射表!A:C,3,0)</f>
        <v>#N/A</v>
      </c>
      <c r="D443" s="121">
        <f t="shared" si="72"/>
        <v>0</v>
      </c>
      <c r="E443" s="100">
        <f t="shared" si="73"/>
        <v>0</v>
      </c>
      <c r="F443" s="121">
        <f t="shared" si="74"/>
        <v>0</v>
      </c>
      <c r="G443" s="121">
        <f t="shared" si="75"/>
        <v>0</v>
      </c>
      <c r="H443" s="99" t="e">
        <f>VLOOKUP(C443,'B2B（ol)'!A:J,10,0)*D443</f>
        <v>#N/A</v>
      </c>
      <c r="I443" s="101">
        <f t="shared" si="76"/>
        <v>0</v>
      </c>
      <c r="J443" s="121">
        <f t="shared" si="77"/>
        <v>0</v>
      </c>
      <c r="K443" s="121" t="e">
        <f>VLOOKUP(C443,'B2B（ol)'!A:P,16,0)</f>
        <v>#N/A</v>
      </c>
      <c r="L443" s="117">
        <f t="shared" si="78"/>
        <v>0</v>
      </c>
      <c r="M443" s="114" t="e">
        <f>VLOOKUP(C443,'B2B（ol)'!A:K,11,0)</f>
        <v>#N/A</v>
      </c>
      <c r="N443" s="114" t="e">
        <f>VLOOKUP(B443,payments!E:AG,29,0)</f>
        <v>#N/A</v>
      </c>
      <c r="O443" s="114"/>
      <c r="P443" s="114"/>
      <c r="Q443" s="61" t="e">
        <f>VLOOKUP(R443,映射表!A:G,7,0)</f>
        <v>#N/A</v>
      </c>
      <c r="R443" s="122"/>
      <c r="S443" s="122"/>
      <c r="T443" s="122"/>
      <c r="U443" s="122"/>
      <c r="V443" s="122"/>
      <c r="W443" s="122"/>
      <c r="X443" s="122"/>
      <c r="Y443" s="61">
        <f t="shared" si="79"/>
        <v>0</v>
      </c>
    </row>
    <row r="444" spans="1:25" s="61" customFormat="1">
      <c r="A444" s="61" t="e">
        <f t="shared" si="70"/>
        <v>#N/A</v>
      </c>
      <c r="B444" s="121">
        <f t="shared" si="71"/>
        <v>0</v>
      </c>
      <c r="C444" s="117" t="e">
        <f>VLOOKUP(B444,映射表!A:C,3,0)</f>
        <v>#N/A</v>
      </c>
      <c r="D444" s="121">
        <f t="shared" si="72"/>
        <v>0</v>
      </c>
      <c r="E444" s="100">
        <f t="shared" si="73"/>
        <v>0</v>
      </c>
      <c r="F444" s="121">
        <f t="shared" si="74"/>
        <v>0</v>
      </c>
      <c r="G444" s="121">
        <f t="shared" si="75"/>
        <v>0</v>
      </c>
      <c r="H444" s="99" t="e">
        <f>VLOOKUP(C444,'B2B（ol)'!A:J,10,0)*D444</f>
        <v>#N/A</v>
      </c>
      <c r="I444" s="101">
        <f t="shared" si="76"/>
        <v>0</v>
      </c>
      <c r="J444" s="121">
        <f t="shared" si="77"/>
        <v>0</v>
      </c>
      <c r="K444" s="121" t="e">
        <f>VLOOKUP(C444,'B2B（ol)'!A:P,16,0)</f>
        <v>#N/A</v>
      </c>
      <c r="L444" s="117">
        <f t="shared" si="78"/>
        <v>0</v>
      </c>
      <c r="M444" s="114" t="e">
        <f>VLOOKUP(C444,'B2B（ol)'!A:K,11,0)</f>
        <v>#N/A</v>
      </c>
      <c r="N444" s="114" t="e">
        <f>VLOOKUP(B444,payments!E:AG,29,0)</f>
        <v>#N/A</v>
      </c>
      <c r="O444" s="114"/>
      <c r="P444" s="114"/>
      <c r="Q444" s="61" t="e">
        <f>VLOOKUP(R444,映射表!A:G,7,0)</f>
        <v>#N/A</v>
      </c>
      <c r="R444" s="122"/>
      <c r="S444" s="122"/>
      <c r="T444" s="122"/>
      <c r="U444" s="122"/>
      <c r="V444" s="122"/>
      <c r="W444" s="122"/>
      <c r="X444" s="122"/>
      <c r="Y444" s="61">
        <f t="shared" si="79"/>
        <v>0</v>
      </c>
    </row>
    <row r="445" spans="1:25" s="61" customFormat="1">
      <c r="A445" s="61" t="e">
        <f t="shared" si="70"/>
        <v>#N/A</v>
      </c>
      <c r="B445" s="121">
        <f t="shared" si="71"/>
        <v>0</v>
      </c>
      <c r="C445" s="117" t="e">
        <f>VLOOKUP(B445,映射表!A:C,3,0)</f>
        <v>#N/A</v>
      </c>
      <c r="D445" s="121">
        <f t="shared" si="72"/>
        <v>0</v>
      </c>
      <c r="E445" s="100">
        <f t="shared" si="73"/>
        <v>0</v>
      </c>
      <c r="F445" s="121">
        <f t="shared" si="74"/>
        <v>0</v>
      </c>
      <c r="G445" s="121">
        <f t="shared" si="75"/>
        <v>0</v>
      </c>
      <c r="H445" s="99" t="e">
        <f>VLOOKUP(C445,'B2B（ol)'!A:J,10,0)*D445</f>
        <v>#N/A</v>
      </c>
      <c r="I445" s="101">
        <f t="shared" si="76"/>
        <v>0</v>
      </c>
      <c r="J445" s="121">
        <f t="shared" si="77"/>
        <v>0</v>
      </c>
      <c r="K445" s="121" t="e">
        <f>VLOOKUP(C445,'B2B（ol)'!A:P,16,0)</f>
        <v>#N/A</v>
      </c>
      <c r="L445" s="117">
        <f t="shared" si="78"/>
        <v>0</v>
      </c>
      <c r="M445" s="114" t="e">
        <f>VLOOKUP(C445,'B2B（ol)'!A:K,11,0)</f>
        <v>#N/A</v>
      </c>
      <c r="N445" s="114" t="e">
        <f>VLOOKUP(B445,payments!E:AG,29,0)</f>
        <v>#N/A</v>
      </c>
      <c r="O445" s="114"/>
      <c r="P445" s="114"/>
      <c r="Q445" s="61" t="e">
        <f>VLOOKUP(R445,映射表!A:G,7,0)</f>
        <v>#N/A</v>
      </c>
      <c r="R445" s="122"/>
      <c r="S445" s="122"/>
      <c r="T445" s="122"/>
      <c r="U445" s="122"/>
      <c r="V445" s="122"/>
      <c r="W445" s="122"/>
      <c r="X445" s="122"/>
      <c r="Y445" s="61">
        <f t="shared" si="79"/>
        <v>0</v>
      </c>
    </row>
    <row r="446" spans="1:25" s="61" customFormat="1">
      <c r="A446" s="61" t="e">
        <f t="shared" si="70"/>
        <v>#N/A</v>
      </c>
      <c r="B446" s="121">
        <f t="shared" si="71"/>
        <v>0</v>
      </c>
      <c r="C446" s="117" t="e">
        <f>VLOOKUP(B446,映射表!A:C,3,0)</f>
        <v>#N/A</v>
      </c>
      <c r="D446" s="121">
        <f t="shared" si="72"/>
        <v>0</v>
      </c>
      <c r="E446" s="100">
        <f t="shared" si="73"/>
        <v>0</v>
      </c>
      <c r="F446" s="121">
        <f t="shared" si="74"/>
        <v>0</v>
      </c>
      <c r="G446" s="121">
        <f t="shared" si="75"/>
        <v>0</v>
      </c>
      <c r="H446" s="99" t="e">
        <f>VLOOKUP(C446,'B2B（ol)'!A:J,10,0)*D446</f>
        <v>#N/A</v>
      </c>
      <c r="I446" s="101">
        <f t="shared" si="76"/>
        <v>0</v>
      </c>
      <c r="J446" s="121">
        <f t="shared" si="77"/>
        <v>0</v>
      </c>
      <c r="K446" s="121" t="e">
        <f>VLOOKUP(C446,'B2B（ol)'!A:P,16,0)</f>
        <v>#N/A</v>
      </c>
      <c r="L446" s="117">
        <f t="shared" si="78"/>
        <v>0</v>
      </c>
      <c r="M446" s="114" t="e">
        <f>VLOOKUP(C446,'B2B（ol)'!A:K,11,0)</f>
        <v>#N/A</v>
      </c>
      <c r="N446" s="114" t="e">
        <f>VLOOKUP(B446,payments!E:AG,29,0)</f>
        <v>#N/A</v>
      </c>
      <c r="O446" s="114"/>
      <c r="P446" s="114"/>
      <c r="Q446" s="61" t="e">
        <f>VLOOKUP(R446,映射表!A:G,7,0)</f>
        <v>#N/A</v>
      </c>
      <c r="R446" s="122"/>
      <c r="S446" s="122"/>
      <c r="T446" s="122"/>
      <c r="U446" s="122"/>
      <c r="V446" s="122"/>
      <c r="W446" s="122"/>
      <c r="X446" s="122"/>
      <c r="Y446" s="61">
        <f t="shared" si="79"/>
        <v>0</v>
      </c>
    </row>
    <row r="447" spans="1:25" s="61" customFormat="1">
      <c r="A447" s="61" t="e">
        <f t="shared" si="70"/>
        <v>#N/A</v>
      </c>
      <c r="B447" s="121">
        <f t="shared" si="71"/>
        <v>0</v>
      </c>
      <c r="C447" s="117" t="e">
        <f>VLOOKUP(B447,映射表!A:C,3,0)</f>
        <v>#N/A</v>
      </c>
      <c r="D447" s="121">
        <f t="shared" si="72"/>
        <v>0</v>
      </c>
      <c r="E447" s="100">
        <f t="shared" si="73"/>
        <v>0</v>
      </c>
      <c r="F447" s="121">
        <f t="shared" si="74"/>
        <v>0</v>
      </c>
      <c r="G447" s="121">
        <f t="shared" si="75"/>
        <v>0</v>
      </c>
      <c r="H447" s="99" t="e">
        <f>VLOOKUP(C447,'B2B（ol)'!A:J,10,0)*D447</f>
        <v>#N/A</v>
      </c>
      <c r="I447" s="101">
        <f t="shared" si="76"/>
        <v>0</v>
      </c>
      <c r="J447" s="121">
        <f t="shared" si="77"/>
        <v>0</v>
      </c>
      <c r="K447" s="121" t="e">
        <f>VLOOKUP(C447,'B2B（ol)'!A:P,16,0)</f>
        <v>#N/A</v>
      </c>
      <c r="L447" s="117">
        <f t="shared" si="78"/>
        <v>0</v>
      </c>
      <c r="M447" s="114" t="e">
        <f>VLOOKUP(C447,'B2B（ol)'!A:K,11,0)</f>
        <v>#N/A</v>
      </c>
      <c r="N447" s="114" t="e">
        <f>VLOOKUP(B447,payments!E:AG,29,0)</f>
        <v>#N/A</v>
      </c>
      <c r="O447" s="114"/>
      <c r="P447" s="114"/>
      <c r="Q447" s="61" t="e">
        <f>VLOOKUP(R447,映射表!A:G,7,0)</f>
        <v>#N/A</v>
      </c>
      <c r="R447" s="122"/>
      <c r="S447" s="122"/>
      <c r="T447" s="122"/>
      <c r="U447" s="122"/>
      <c r="V447" s="122"/>
      <c r="W447" s="122"/>
      <c r="X447" s="122"/>
      <c r="Y447" s="61">
        <f t="shared" si="79"/>
        <v>0</v>
      </c>
    </row>
    <row r="448" spans="1:25" s="61" customFormat="1">
      <c r="A448" s="61" t="e">
        <f t="shared" si="70"/>
        <v>#N/A</v>
      </c>
      <c r="B448" s="121">
        <f t="shared" si="71"/>
        <v>0</v>
      </c>
      <c r="C448" s="117" t="e">
        <f>VLOOKUP(B448,映射表!A:C,3,0)</f>
        <v>#N/A</v>
      </c>
      <c r="D448" s="121">
        <f t="shared" si="72"/>
        <v>0</v>
      </c>
      <c r="E448" s="100">
        <f t="shared" si="73"/>
        <v>0</v>
      </c>
      <c r="F448" s="121">
        <f t="shared" si="74"/>
        <v>0</v>
      </c>
      <c r="G448" s="121">
        <f t="shared" si="75"/>
        <v>0</v>
      </c>
      <c r="H448" s="99" t="e">
        <f>VLOOKUP(C448,'B2B（ol)'!A:J,10,0)*D448</f>
        <v>#N/A</v>
      </c>
      <c r="I448" s="101">
        <f t="shared" si="76"/>
        <v>0</v>
      </c>
      <c r="J448" s="121">
        <f t="shared" si="77"/>
        <v>0</v>
      </c>
      <c r="K448" s="121" t="e">
        <f>VLOOKUP(C448,'B2B（ol)'!A:P,16,0)</f>
        <v>#N/A</v>
      </c>
      <c r="L448" s="117">
        <f t="shared" si="78"/>
        <v>0</v>
      </c>
      <c r="M448" s="114" t="e">
        <f>VLOOKUP(C448,'B2B（ol)'!A:K,11,0)</f>
        <v>#N/A</v>
      </c>
      <c r="N448" s="114" t="e">
        <f>VLOOKUP(B448,payments!E:AG,29,0)</f>
        <v>#N/A</v>
      </c>
      <c r="O448" s="114"/>
      <c r="P448" s="114"/>
      <c r="Q448" s="61" t="e">
        <f>VLOOKUP(R448,映射表!A:G,7,0)</f>
        <v>#N/A</v>
      </c>
      <c r="R448" s="122"/>
      <c r="S448" s="122"/>
      <c r="T448" s="122"/>
      <c r="U448" s="122"/>
      <c r="V448" s="122"/>
      <c r="W448" s="122"/>
      <c r="X448" s="122"/>
      <c r="Y448" s="61">
        <f t="shared" si="79"/>
        <v>0</v>
      </c>
    </row>
    <row r="449" spans="1:25" s="61" customFormat="1">
      <c r="A449" s="61" t="e">
        <f t="shared" si="70"/>
        <v>#N/A</v>
      </c>
      <c r="B449" s="121">
        <f t="shared" si="71"/>
        <v>0</v>
      </c>
      <c r="C449" s="117" t="e">
        <f>VLOOKUP(B449,映射表!A:C,3,0)</f>
        <v>#N/A</v>
      </c>
      <c r="D449" s="121">
        <f t="shared" si="72"/>
        <v>0</v>
      </c>
      <c r="E449" s="100">
        <f t="shared" si="73"/>
        <v>0</v>
      </c>
      <c r="F449" s="121">
        <f t="shared" si="74"/>
        <v>0</v>
      </c>
      <c r="G449" s="121">
        <f t="shared" si="75"/>
        <v>0</v>
      </c>
      <c r="H449" s="99" t="e">
        <f>VLOOKUP(C449,'B2B（ol)'!A:J,10,0)*D449</f>
        <v>#N/A</v>
      </c>
      <c r="I449" s="101">
        <f t="shared" si="76"/>
        <v>0</v>
      </c>
      <c r="J449" s="121">
        <f t="shared" si="77"/>
        <v>0</v>
      </c>
      <c r="K449" s="121" t="e">
        <f>VLOOKUP(C449,'B2B（ol)'!A:P,16,0)</f>
        <v>#N/A</v>
      </c>
      <c r="L449" s="117">
        <f t="shared" si="78"/>
        <v>0</v>
      </c>
      <c r="M449" s="114" t="e">
        <f>VLOOKUP(C449,'B2B（ol)'!A:K,11,0)</f>
        <v>#N/A</v>
      </c>
      <c r="N449" s="114" t="e">
        <f>VLOOKUP(B449,payments!E:AG,29,0)</f>
        <v>#N/A</v>
      </c>
      <c r="O449" s="114"/>
      <c r="P449" s="114"/>
      <c r="Q449" s="61" t="e">
        <f>VLOOKUP(R449,映射表!A:G,7,0)</f>
        <v>#N/A</v>
      </c>
      <c r="R449" s="122"/>
      <c r="S449" s="122"/>
      <c r="T449" s="122"/>
      <c r="U449" s="122"/>
      <c r="V449" s="122"/>
      <c r="W449" s="122"/>
      <c r="X449" s="122"/>
      <c r="Y449" s="61">
        <f t="shared" si="79"/>
        <v>0</v>
      </c>
    </row>
    <row r="450" spans="1:25" s="61" customFormat="1">
      <c r="A450" s="61" t="e">
        <f t="shared" ref="A450:A513" si="80">Q450</f>
        <v>#N/A</v>
      </c>
      <c r="B450" s="121">
        <f t="shared" ref="B450:B513" si="81">R450</f>
        <v>0</v>
      </c>
      <c r="C450" s="117" t="e">
        <f>VLOOKUP(B450,映射表!A:C,3,0)</f>
        <v>#N/A</v>
      </c>
      <c r="D450" s="121">
        <f t="shared" ref="D450:D513" si="82">S450</f>
        <v>0</v>
      </c>
      <c r="E450" s="100">
        <f t="shared" ref="E450:E513" si="83">IFERROR(T450/D450,0)*D450</f>
        <v>0</v>
      </c>
      <c r="F450" s="121">
        <f t="shared" ref="F450:F513" si="84">IFERROR(V450/D450,0)*D450</f>
        <v>0</v>
      </c>
      <c r="G450" s="121">
        <f t="shared" ref="G450:G513" si="85">IFERROR(IF((E450+F450)&gt;200,(E450+F450-200)*0.9+200*0.85,(E450+F450)*0.85),0)</f>
        <v>0</v>
      </c>
      <c r="H450" s="99" t="e">
        <f>VLOOKUP(C450,'B2B（ol)'!A:J,10,0)*D450</f>
        <v>#N/A</v>
      </c>
      <c r="I450" s="101">
        <f t="shared" ref="I450:I513" si="86">IFERROR((G450-H450)/(E450+F450),0)</f>
        <v>0</v>
      </c>
      <c r="J450" s="121">
        <f t="shared" ref="J450:J513" si="87">IFERROR((G450-H450),0)</f>
        <v>0</v>
      </c>
      <c r="K450" s="121" t="e">
        <f>VLOOKUP(C450,'B2B（ol)'!A:P,16,0)</f>
        <v>#N/A</v>
      </c>
      <c r="L450" s="117">
        <f t="shared" ref="L450:L513" si="88">(E450+F450)</f>
        <v>0</v>
      </c>
      <c r="M450" s="114" t="e">
        <f>VLOOKUP(C450,'B2B（ol)'!A:K,11,0)</f>
        <v>#N/A</v>
      </c>
      <c r="N450" s="114" t="e">
        <f>VLOOKUP(B450,payments!E:AG,29,0)</f>
        <v>#N/A</v>
      </c>
      <c r="O450" s="114"/>
      <c r="P450" s="114"/>
      <c r="Q450" s="61" t="e">
        <f>VLOOKUP(R450,映射表!A:G,7,0)</f>
        <v>#N/A</v>
      </c>
      <c r="R450" s="122"/>
      <c r="S450" s="122"/>
      <c r="T450" s="122"/>
      <c r="U450" s="122"/>
      <c r="V450" s="122"/>
      <c r="W450" s="122"/>
      <c r="X450" s="122"/>
      <c r="Y450" s="61">
        <f t="shared" si="79"/>
        <v>0</v>
      </c>
    </row>
    <row r="451" spans="1:25" s="61" customFormat="1">
      <c r="A451" s="61" t="e">
        <f t="shared" si="80"/>
        <v>#N/A</v>
      </c>
      <c r="B451" s="121">
        <f t="shared" si="81"/>
        <v>0</v>
      </c>
      <c r="C451" s="117" t="e">
        <f>VLOOKUP(B451,映射表!A:C,3,0)</f>
        <v>#N/A</v>
      </c>
      <c r="D451" s="121">
        <f t="shared" si="82"/>
        <v>0</v>
      </c>
      <c r="E451" s="100">
        <f t="shared" si="83"/>
        <v>0</v>
      </c>
      <c r="F451" s="121">
        <f t="shared" si="84"/>
        <v>0</v>
      </c>
      <c r="G451" s="121">
        <f t="shared" si="85"/>
        <v>0</v>
      </c>
      <c r="H451" s="99" t="e">
        <f>VLOOKUP(C451,'B2B（ol)'!A:J,10,0)*D451</f>
        <v>#N/A</v>
      </c>
      <c r="I451" s="101">
        <f t="shared" si="86"/>
        <v>0</v>
      </c>
      <c r="J451" s="121">
        <f t="shared" si="87"/>
        <v>0</v>
      </c>
      <c r="K451" s="121" t="e">
        <f>VLOOKUP(C451,'B2B（ol)'!A:P,16,0)</f>
        <v>#N/A</v>
      </c>
      <c r="L451" s="117">
        <f t="shared" si="88"/>
        <v>0</v>
      </c>
      <c r="M451" s="114" t="e">
        <f>VLOOKUP(C451,'B2B（ol)'!A:K,11,0)</f>
        <v>#N/A</v>
      </c>
      <c r="N451" s="114" t="e">
        <f>VLOOKUP(B451,payments!E:AG,29,0)</f>
        <v>#N/A</v>
      </c>
      <c r="O451" s="114"/>
      <c r="P451" s="114"/>
      <c r="Q451" s="61" t="e">
        <f>VLOOKUP(R451,映射表!A:G,7,0)</f>
        <v>#N/A</v>
      </c>
      <c r="R451" s="122"/>
      <c r="S451" s="122"/>
      <c r="T451" s="122"/>
      <c r="U451" s="122"/>
      <c r="V451" s="122"/>
      <c r="W451" s="122"/>
      <c r="X451" s="122"/>
      <c r="Y451" s="61">
        <f t="shared" si="79"/>
        <v>0</v>
      </c>
    </row>
    <row r="452" spans="1:25" s="61" customFormat="1">
      <c r="A452" s="61" t="e">
        <f t="shared" si="80"/>
        <v>#N/A</v>
      </c>
      <c r="B452" s="121">
        <f t="shared" si="81"/>
        <v>0</v>
      </c>
      <c r="C452" s="117" t="e">
        <f>VLOOKUP(B452,映射表!A:C,3,0)</f>
        <v>#N/A</v>
      </c>
      <c r="D452" s="121">
        <f t="shared" si="82"/>
        <v>0</v>
      </c>
      <c r="E452" s="100">
        <f t="shared" si="83"/>
        <v>0</v>
      </c>
      <c r="F452" s="121">
        <f t="shared" si="84"/>
        <v>0</v>
      </c>
      <c r="G452" s="121">
        <f t="shared" si="85"/>
        <v>0</v>
      </c>
      <c r="H452" s="99" t="e">
        <f>VLOOKUP(C452,'B2B（ol)'!A:J,10,0)*D452</f>
        <v>#N/A</v>
      </c>
      <c r="I452" s="101">
        <f t="shared" si="86"/>
        <v>0</v>
      </c>
      <c r="J452" s="121">
        <f t="shared" si="87"/>
        <v>0</v>
      </c>
      <c r="K452" s="121" t="e">
        <f>VLOOKUP(C452,'B2B（ol)'!A:P,16,0)</f>
        <v>#N/A</v>
      </c>
      <c r="L452" s="117">
        <f t="shared" si="88"/>
        <v>0</v>
      </c>
      <c r="M452" s="114" t="e">
        <f>VLOOKUP(C452,'B2B（ol)'!A:K,11,0)</f>
        <v>#N/A</v>
      </c>
      <c r="N452" s="114" t="e">
        <f>VLOOKUP(B452,payments!E:AG,29,0)</f>
        <v>#N/A</v>
      </c>
      <c r="O452" s="114"/>
      <c r="P452" s="114"/>
      <c r="Q452" s="61" t="e">
        <f>VLOOKUP(R452,映射表!A:G,7,0)</f>
        <v>#N/A</v>
      </c>
      <c r="R452" s="122"/>
      <c r="S452" s="122"/>
      <c r="T452" s="122"/>
      <c r="U452" s="122"/>
      <c r="V452" s="122"/>
      <c r="W452" s="122"/>
      <c r="X452" s="122"/>
      <c r="Y452" s="61">
        <f t="shared" ref="Y452:Y472" si="89">L452</f>
        <v>0</v>
      </c>
    </row>
    <row r="453" spans="1:25" s="61" customFormat="1">
      <c r="A453" s="61" t="e">
        <f t="shared" si="80"/>
        <v>#N/A</v>
      </c>
      <c r="B453" s="121">
        <f t="shared" si="81"/>
        <v>0</v>
      </c>
      <c r="C453" s="117" t="e">
        <f>VLOOKUP(B453,映射表!A:C,3,0)</f>
        <v>#N/A</v>
      </c>
      <c r="D453" s="121">
        <f t="shared" si="82"/>
        <v>0</v>
      </c>
      <c r="E453" s="100">
        <f t="shared" si="83"/>
        <v>0</v>
      </c>
      <c r="F453" s="121">
        <f t="shared" si="84"/>
        <v>0</v>
      </c>
      <c r="G453" s="121">
        <f t="shared" si="85"/>
        <v>0</v>
      </c>
      <c r="H453" s="99" t="e">
        <f>VLOOKUP(C453,'B2B（ol)'!A:J,10,0)*D453</f>
        <v>#N/A</v>
      </c>
      <c r="I453" s="101">
        <f t="shared" si="86"/>
        <v>0</v>
      </c>
      <c r="J453" s="121">
        <f t="shared" si="87"/>
        <v>0</v>
      </c>
      <c r="K453" s="121" t="e">
        <f>VLOOKUP(C453,'B2B（ol)'!A:P,16,0)</f>
        <v>#N/A</v>
      </c>
      <c r="L453" s="117">
        <f t="shared" si="88"/>
        <v>0</v>
      </c>
      <c r="M453" s="114" t="e">
        <f>VLOOKUP(C453,'B2B（ol)'!A:K,11,0)</f>
        <v>#N/A</v>
      </c>
      <c r="N453" s="114" t="e">
        <f>VLOOKUP(B453,payments!E:AG,29,0)</f>
        <v>#N/A</v>
      </c>
      <c r="O453" s="114"/>
      <c r="P453" s="114"/>
      <c r="Q453" s="61" t="e">
        <f>VLOOKUP(R453,映射表!A:G,7,0)</f>
        <v>#N/A</v>
      </c>
      <c r="R453" s="122"/>
      <c r="S453" s="122"/>
      <c r="T453" s="122"/>
      <c r="U453" s="122"/>
      <c r="V453" s="122"/>
      <c r="W453" s="122"/>
      <c r="X453" s="122"/>
      <c r="Y453" s="61">
        <f t="shared" si="89"/>
        <v>0</v>
      </c>
    </row>
    <row r="454" spans="1:25" s="61" customFormat="1">
      <c r="A454" s="61" t="e">
        <f t="shared" si="80"/>
        <v>#N/A</v>
      </c>
      <c r="B454" s="121">
        <f t="shared" si="81"/>
        <v>0</v>
      </c>
      <c r="C454" s="117" t="e">
        <f>VLOOKUP(B454,映射表!A:C,3,0)</f>
        <v>#N/A</v>
      </c>
      <c r="D454" s="121">
        <f t="shared" si="82"/>
        <v>0</v>
      </c>
      <c r="E454" s="100">
        <f t="shared" si="83"/>
        <v>0</v>
      </c>
      <c r="F454" s="121">
        <f t="shared" si="84"/>
        <v>0</v>
      </c>
      <c r="G454" s="121">
        <f t="shared" si="85"/>
        <v>0</v>
      </c>
      <c r="H454" s="99" t="e">
        <f>VLOOKUP(C454,'B2B（ol)'!A:J,10,0)*D454</f>
        <v>#N/A</v>
      </c>
      <c r="I454" s="101">
        <f t="shared" si="86"/>
        <v>0</v>
      </c>
      <c r="J454" s="121">
        <f t="shared" si="87"/>
        <v>0</v>
      </c>
      <c r="K454" s="121" t="e">
        <f>VLOOKUP(C454,'B2B（ol)'!A:P,16,0)</f>
        <v>#N/A</v>
      </c>
      <c r="L454" s="117">
        <f t="shared" si="88"/>
        <v>0</v>
      </c>
      <c r="M454" s="114" t="e">
        <f>VLOOKUP(C454,'B2B（ol)'!A:K,11,0)</f>
        <v>#N/A</v>
      </c>
      <c r="N454" s="114" t="e">
        <f>VLOOKUP(B454,payments!E:AG,29,0)</f>
        <v>#N/A</v>
      </c>
      <c r="O454" s="114"/>
      <c r="P454" s="114"/>
      <c r="Q454" s="61" t="e">
        <f>VLOOKUP(R454,映射表!A:G,7,0)</f>
        <v>#N/A</v>
      </c>
      <c r="R454" s="122"/>
      <c r="S454" s="122"/>
      <c r="T454" s="122"/>
      <c r="U454" s="122"/>
      <c r="V454" s="122"/>
      <c r="W454" s="122"/>
      <c r="X454" s="122"/>
      <c r="Y454" s="61">
        <f t="shared" si="89"/>
        <v>0</v>
      </c>
    </row>
    <row r="455" spans="1:25" s="61" customFormat="1">
      <c r="A455" s="61" t="e">
        <f t="shared" si="80"/>
        <v>#N/A</v>
      </c>
      <c r="B455" s="121">
        <f t="shared" si="81"/>
        <v>0</v>
      </c>
      <c r="C455" s="117" t="e">
        <f>VLOOKUP(B455,映射表!A:C,3,0)</f>
        <v>#N/A</v>
      </c>
      <c r="D455" s="121">
        <f t="shared" si="82"/>
        <v>0</v>
      </c>
      <c r="E455" s="100">
        <f t="shared" si="83"/>
        <v>0</v>
      </c>
      <c r="F455" s="121">
        <f t="shared" si="84"/>
        <v>0</v>
      </c>
      <c r="G455" s="121">
        <f t="shared" si="85"/>
        <v>0</v>
      </c>
      <c r="H455" s="99" t="e">
        <f>VLOOKUP(C455,'B2B（ol)'!A:J,10,0)*D455</f>
        <v>#N/A</v>
      </c>
      <c r="I455" s="101">
        <f t="shared" si="86"/>
        <v>0</v>
      </c>
      <c r="J455" s="121">
        <f t="shared" si="87"/>
        <v>0</v>
      </c>
      <c r="K455" s="121" t="e">
        <f>VLOOKUP(C455,'B2B（ol)'!A:P,16,0)</f>
        <v>#N/A</v>
      </c>
      <c r="L455" s="117">
        <f t="shared" si="88"/>
        <v>0</v>
      </c>
      <c r="M455" s="114" t="e">
        <f>VLOOKUP(C455,'B2B（ol)'!A:K,11,0)</f>
        <v>#N/A</v>
      </c>
      <c r="N455" s="114" t="e">
        <f>VLOOKUP(B455,payments!E:AG,29,0)</f>
        <v>#N/A</v>
      </c>
      <c r="O455" s="114"/>
      <c r="P455" s="114"/>
      <c r="Q455" s="61" t="e">
        <f>VLOOKUP(R455,映射表!A:G,7,0)</f>
        <v>#N/A</v>
      </c>
      <c r="R455" s="122"/>
      <c r="S455" s="122"/>
      <c r="T455" s="122"/>
      <c r="U455" s="122"/>
      <c r="V455" s="122"/>
      <c r="W455" s="122"/>
      <c r="X455" s="122"/>
      <c r="Y455" s="61">
        <f t="shared" si="89"/>
        <v>0</v>
      </c>
    </row>
    <row r="456" spans="1:25" s="61" customFormat="1">
      <c r="A456" s="61" t="e">
        <f t="shared" si="80"/>
        <v>#N/A</v>
      </c>
      <c r="B456" s="121">
        <f t="shared" si="81"/>
        <v>0</v>
      </c>
      <c r="C456" s="117" t="e">
        <f>VLOOKUP(B456,映射表!A:C,3,0)</f>
        <v>#N/A</v>
      </c>
      <c r="D456" s="121">
        <f t="shared" si="82"/>
        <v>0</v>
      </c>
      <c r="E456" s="100">
        <f t="shared" si="83"/>
        <v>0</v>
      </c>
      <c r="F456" s="121">
        <f t="shared" si="84"/>
        <v>0</v>
      </c>
      <c r="G456" s="121">
        <f t="shared" si="85"/>
        <v>0</v>
      </c>
      <c r="H456" s="99" t="e">
        <f>VLOOKUP(C456,'B2B（ol)'!A:J,10,0)*D456</f>
        <v>#N/A</v>
      </c>
      <c r="I456" s="101">
        <f t="shared" si="86"/>
        <v>0</v>
      </c>
      <c r="J456" s="121">
        <f t="shared" si="87"/>
        <v>0</v>
      </c>
      <c r="K456" s="121" t="e">
        <f>VLOOKUP(C456,'B2B（ol)'!A:P,16,0)</f>
        <v>#N/A</v>
      </c>
      <c r="L456" s="117">
        <f t="shared" si="88"/>
        <v>0</v>
      </c>
      <c r="M456" s="114" t="e">
        <f>VLOOKUP(C456,'B2B（ol)'!A:K,11,0)</f>
        <v>#N/A</v>
      </c>
      <c r="N456" s="114" t="e">
        <f>VLOOKUP(B456,payments!E:AG,29,0)</f>
        <v>#N/A</v>
      </c>
      <c r="O456" s="114"/>
      <c r="P456" s="114"/>
      <c r="Q456" s="61" t="e">
        <f>VLOOKUP(R456,映射表!A:G,7,0)</f>
        <v>#N/A</v>
      </c>
      <c r="R456" s="122"/>
      <c r="S456" s="122"/>
      <c r="T456" s="122"/>
      <c r="U456" s="122"/>
      <c r="V456" s="122"/>
      <c r="W456" s="122"/>
      <c r="X456" s="122"/>
      <c r="Y456" s="61">
        <f t="shared" si="89"/>
        <v>0</v>
      </c>
    </row>
    <row r="457" spans="1:25" s="61" customFormat="1">
      <c r="A457" s="61" t="e">
        <f t="shared" si="80"/>
        <v>#N/A</v>
      </c>
      <c r="B457" s="121">
        <f t="shared" si="81"/>
        <v>0</v>
      </c>
      <c r="C457" s="117" t="e">
        <f>VLOOKUP(B457,映射表!A:C,3,0)</f>
        <v>#N/A</v>
      </c>
      <c r="D457" s="121">
        <f t="shared" si="82"/>
        <v>0</v>
      </c>
      <c r="E457" s="100">
        <f t="shared" si="83"/>
        <v>0</v>
      </c>
      <c r="F457" s="121">
        <f t="shared" si="84"/>
        <v>0</v>
      </c>
      <c r="G457" s="121">
        <f t="shared" si="85"/>
        <v>0</v>
      </c>
      <c r="H457" s="99" t="e">
        <f>VLOOKUP(C457,'B2B（ol)'!A:J,10,0)*D457</f>
        <v>#N/A</v>
      </c>
      <c r="I457" s="101">
        <f t="shared" si="86"/>
        <v>0</v>
      </c>
      <c r="J457" s="121">
        <f t="shared" si="87"/>
        <v>0</v>
      </c>
      <c r="K457" s="121" t="e">
        <f>VLOOKUP(C457,'B2B（ol)'!A:P,16,0)</f>
        <v>#N/A</v>
      </c>
      <c r="L457" s="117">
        <f t="shared" si="88"/>
        <v>0</v>
      </c>
      <c r="M457" s="114" t="e">
        <f>VLOOKUP(C457,'B2B（ol)'!A:K,11,0)</f>
        <v>#N/A</v>
      </c>
      <c r="N457" s="114" t="e">
        <f>VLOOKUP(B457,payments!E:AG,29,0)</f>
        <v>#N/A</v>
      </c>
      <c r="O457" s="114"/>
      <c r="P457" s="114"/>
      <c r="Q457" s="61" t="e">
        <f>VLOOKUP(R457,映射表!A:G,7,0)</f>
        <v>#N/A</v>
      </c>
      <c r="R457" s="122"/>
      <c r="S457" s="122"/>
      <c r="T457" s="122"/>
      <c r="U457" s="122"/>
      <c r="V457" s="122"/>
      <c r="W457" s="122"/>
      <c r="X457" s="122"/>
      <c r="Y457" s="61">
        <f t="shared" si="89"/>
        <v>0</v>
      </c>
    </row>
    <row r="458" spans="1:25" s="61" customFormat="1">
      <c r="A458" s="61" t="e">
        <f t="shared" si="80"/>
        <v>#N/A</v>
      </c>
      <c r="B458" s="121">
        <f t="shared" si="81"/>
        <v>0</v>
      </c>
      <c r="C458" s="117" t="e">
        <f>VLOOKUP(B458,映射表!A:C,3,0)</f>
        <v>#N/A</v>
      </c>
      <c r="D458" s="121">
        <f t="shared" si="82"/>
        <v>0</v>
      </c>
      <c r="E458" s="100">
        <f t="shared" si="83"/>
        <v>0</v>
      </c>
      <c r="F458" s="121">
        <f t="shared" si="84"/>
        <v>0</v>
      </c>
      <c r="G458" s="121">
        <f t="shared" si="85"/>
        <v>0</v>
      </c>
      <c r="H458" s="99" t="e">
        <f>VLOOKUP(C458,'B2B（ol)'!A:J,10,0)*D458</f>
        <v>#N/A</v>
      </c>
      <c r="I458" s="101">
        <f t="shared" si="86"/>
        <v>0</v>
      </c>
      <c r="J458" s="121">
        <f t="shared" si="87"/>
        <v>0</v>
      </c>
      <c r="K458" s="121" t="e">
        <f>VLOOKUP(C458,'B2B（ol)'!A:P,16,0)</f>
        <v>#N/A</v>
      </c>
      <c r="L458" s="117">
        <f t="shared" si="88"/>
        <v>0</v>
      </c>
      <c r="M458" s="114" t="e">
        <f>VLOOKUP(C458,'B2B（ol)'!A:K,11,0)</f>
        <v>#N/A</v>
      </c>
      <c r="N458" s="114" t="e">
        <f>VLOOKUP(B458,payments!E:AG,29,0)</f>
        <v>#N/A</v>
      </c>
      <c r="O458" s="114"/>
      <c r="P458" s="114"/>
      <c r="Q458" s="61" t="e">
        <f>VLOOKUP(R458,映射表!A:G,7,0)</f>
        <v>#N/A</v>
      </c>
      <c r="R458" s="122"/>
      <c r="S458" s="122"/>
      <c r="T458" s="122"/>
      <c r="U458" s="122"/>
      <c r="V458" s="122"/>
      <c r="W458" s="122"/>
      <c r="X458" s="122"/>
      <c r="Y458" s="61">
        <f t="shared" si="89"/>
        <v>0</v>
      </c>
    </row>
    <row r="459" spans="1:25" s="61" customFormat="1">
      <c r="A459" s="61" t="e">
        <f t="shared" si="80"/>
        <v>#N/A</v>
      </c>
      <c r="B459" s="121">
        <f t="shared" si="81"/>
        <v>0</v>
      </c>
      <c r="C459" s="117" t="e">
        <f>VLOOKUP(B459,映射表!A:C,3,0)</f>
        <v>#N/A</v>
      </c>
      <c r="D459" s="121">
        <f t="shared" si="82"/>
        <v>0</v>
      </c>
      <c r="E459" s="100">
        <f t="shared" si="83"/>
        <v>0</v>
      </c>
      <c r="F459" s="121">
        <f t="shared" si="84"/>
        <v>0</v>
      </c>
      <c r="G459" s="121">
        <f t="shared" si="85"/>
        <v>0</v>
      </c>
      <c r="H459" s="99" t="e">
        <f>VLOOKUP(C459,'B2B（ol)'!A:J,10,0)*D459</f>
        <v>#N/A</v>
      </c>
      <c r="I459" s="101">
        <f t="shared" si="86"/>
        <v>0</v>
      </c>
      <c r="J459" s="121">
        <f t="shared" si="87"/>
        <v>0</v>
      </c>
      <c r="K459" s="121" t="e">
        <f>VLOOKUP(C459,'B2B（ol)'!A:P,16,0)</f>
        <v>#N/A</v>
      </c>
      <c r="L459" s="117">
        <f t="shared" si="88"/>
        <v>0</v>
      </c>
      <c r="M459" s="114" t="e">
        <f>VLOOKUP(C459,'B2B（ol)'!A:K,11,0)</f>
        <v>#N/A</v>
      </c>
      <c r="N459" s="114" t="e">
        <f>VLOOKUP(B459,payments!E:AG,29,0)</f>
        <v>#N/A</v>
      </c>
      <c r="O459" s="114"/>
      <c r="P459" s="114"/>
      <c r="Q459" s="61" t="e">
        <f>VLOOKUP(R459,映射表!A:G,7,0)</f>
        <v>#N/A</v>
      </c>
      <c r="R459" s="122"/>
      <c r="S459" s="122"/>
      <c r="T459" s="122"/>
      <c r="U459" s="122"/>
      <c r="V459" s="122"/>
      <c r="W459" s="122"/>
      <c r="X459" s="122"/>
      <c r="Y459" s="61">
        <f t="shared" si="89"/>
        <v>0</v>
      </c>
    </row>
    <row r="460" spans="1:25" s="61" customFormat="1">
      <c r="A460" s="61" t="e">
        <f t="shared" si="80"/>
        <v>#N/A</v>
      </c>
      <c r="B460" s="121">
        <f t="shared" si="81"/>
        <v>0</v>
      </c>
      <c r="C460" s="117" t="e">
        <f>VLOOKUP(B460,映射表!A:C,3,0)</f>
        <v>#N/A</v>
      </c>
      <c r="D460" s="121">
        <f t="shared" si="82"/>
        <v>0</v>
      </c>
      <c r="E460" s="100">
        <f t="shared" si="83"/>
        <v>0</v>
      </c>
      <c r="F460" s="121">
        <f t="shared" si="84"/>
        <v>0</v>
      </c>
      <c r="G460" s="121">
        <f t="shared" si="85"/>
        <v>0</v>
      </c>
      <c r="H460" s="99" t="e">
        <f>VLOOKUP(C460,'B2B（ol)'!A:J,10,0)*D460</f>
        <v>#N/A</v>
      </c>
      <c r="I460" s="101">
        <f t="shared" si="86"/>
        <v>0</v>
      </c>
      <c r="J460" s="121">
        <f t="shared" si="87"/>
        <v>0</v>
      </c>
      <c r="K460" s="121" t="e">
        <f>VLOOKUP(C460,'B2B（ol)'!A:P,16,0)</f>
        <v>#N/A</v>
      </c>
      <c r="L460" s="117">
        <f t="shared" si="88"/>
        <v>0</v>
      </c>
      <c r="M460" s="114" t="e">
        <f>VLOOKUP(C460,'B2B（ol)'!A:K,11,0)</f>
        <v>#N/A</v>
      </c>
      <c r="N460" s="114" t="e">
        <f>VLOOKUP(B460,payments!E:AG,29,0)</f>
        <v>#N/A</v>
      </c>
      <c r="O460" s="114"/>
      <c r="P460" s="114"/>
      <c r="Q460" s="61" t="e">
        <f>VLOOKUP(R460,映射表!A:G,7,0)</f>
        <v>#N/A</v>
      </c>
      <c r="R460" s="122"/>
      <c r="S460" s="122"/>
      <c r="T460" s="122"/>
      <c r="U460" s="122"/>
      <c r="V460" s="122"/>
      <c r="W460" s="122"/>
      <c r="X460" s="122"/>
      <c r="Y460" s="61">
        <f t="shared" si="89"/>
        <v>0</v>
      </c>
    </row>
    <row r="461" spans="1:25" s="61" customFormat="1">
      <c r="A461" s="61" t="e">
        <f t="shared" si="80"/>
        <v>#N/A</v>
      </c>
      <c r="B461" s="121">
        <f t="shared" si="81"/>
        <v>0</v>
      </c>
      <c r="C461" s="117" t="e">
        <f>VLOOKUP(B461,映射表!A:C,3,0)</f>
        <v>#N/A</v>
      </c>
      <c r="D461" s="121">
        <f t="shared" si="82"/>
        <v>0</v>
      </c>
      <c r="E461" s="100">
        <f t="shared" si="83"/>
        <v>0</v>
      </c>
      <c r="F461" s="121">
        <f t="shared" si="84"/>
        <v>0</v>
      </c>
      <c r="G461" s="121">
        <f t="shared" si="85"/>
        <v>0</v>
      </c>
      <c r="H461" s="99" t="e">
        <f>VLOOKUP(C461,'B2B（ol)'!A:J,10,0)*D461</f>
        <v>#N/A</v>
      </c>
      <c r="I461" s="101">
        <f t="shared" si="86"/>
        <v>0</v>
      </c>
      <c r="J461" s="121">
        <f t="shared" si="87"/>
        <v>0</v>
      </c>
      <c r="K461" s="121" t="e">
        <f>VLOOKUP(C461,'B2B（ol)'!A:P,16,0)</f>
        <v>#N/A</v>
      </c>
      <c r="L461" s="117">
        <f t="shared" si="88"/>
        <v>0</v>
      </c>
      <c r="M461" s="114" t="e">
        <f>VLOOKUP(C461,'B2B（ol)'!A:K,11,0)</f>
        <v>#N/A</v>
      </c>
      <c r="N461" s="114" t="e">
        <f>VLOOKUP(B461,payments!E:AG,29,0)</f>
        <v>#N/A</v>
      </c>
      <c r="O461" s="114"/>
      <c r="P461" s="114"/>
      <c r="Q461" s="61" t="e">
        <f>VLOOKUP(R461,映射表!A:G,7,0)</f>
        <v>#N/A</v>
      </c>
      <c r="R461" s="122"/>
      <c r="S461" s="122"/>
      <c r="T461" s="122"/>
      <c r="U461" s="122"/>
      <c r="V461" s="122"/>
      <c r="W461" s="122"/>
      <c r="X461" s="122"/>
      <c r="Y461" s="61">
        <f t="shared" si="89"/>
        <v>0</v>
      </c>
    </row>
    <row r="462" spans="1:25" s="61" customFormat="1">
      <c r="A462" s="61" t="e">
        <f t="shared" si="80"/>
        <v>#N/A</v>
      </c>
      <c r="B462" s="121">
        <f t="shared" si="81"/>
        <v>0</v>
      </c>
      <c r="C462" s="117" t="e">
        <f>VLOOKUP(B462,映射表!A:C,3,0)</f>
        <v>#N/A</v>
      </c>
      <c r="D462" s="121">
        <f t="shared" si="82"/>
        <v>0</v>
      </c>
      <c r="E462" s="100">
        <f t="shared" si="83"/>
        <v>0</v>
      </c>
      <c r="F462" s="121">
        <f t="shared" si="84"/>
        <v>0</v>
      </c>
      <c r="G462" s="121">
        <f t="shared" si="85"/>
        <v>0</v>
      </c>
      <c r="H462" s="99" t="e">
        <f>VLOOKUP(C462,'B2B（ol)'!A:J,10,0)*D462</f>
        <v>#N/A</v>
      </c>
      <c r="I462" s="101">
        <f t="shared" si="86"/>
        <v>0</v>
      </c>
      <c r="J462" s="121">
        <f t="shared" si="87"/>
        <v>0</v>
      </c>
      <c r="K462" s="121" t="e">
        <f>VLOOKUP(C462,'B2B（ol)'!A:P,16,0)</f>
        <v>#N/A</v>
      </c>
      <c r="L462" s="117">
        <f t="shared" si="88"/>
        <v>0</v>
      </c>
      <c r="M462" s="114" t="e">
        <f>VLOOKUP(C462,'B2B（ol)'!A:K,11,0)</f>
        <v>#N/A</v>
      </c>
      <c r="N462" s="114" t="e">
        <f>VLOOKUP(B462,payments!E:AG,29,0)</f>
        <v>#N/A</v>
      </c>
      <c r="O462" s="114"/>
      <c r="P462" s="114"/>
      <c r="Q462" s="61" t="e">
        <f>VLOOKUP(R462,映射表!A:G,7,0)</f>
        <v>#N/A</v>
      </c>
      <c r="R462" s="122"/>
      <c r="S462" s="122"/>
      <c r="T462" s="122"/>
      <c r="U462" s="122"/>
      <c r="V462" s="122"/>
      <c r="W462" s="122"/>
      <c r="X462" s="122"/>
      <c r="Y462" s="61">
        <f t="shared" si="89"/>
        <v>0</v>
      </c>
    </row>
    <row r="463" spans="1:25" s="61" customFormat="1">
      <c r="A463" s="61" t="e">
        <f t="shared" si="80"/>
        <v>#N/A</v>
      </c>
      <c r="B463" s="121">
        <f t="shared" si="81"/>
        <v>0</v>
      </c>
      <c r="C463" s="117" t="e">
        <f>VLOOKUP(B463,映射表!A:C,3,0)</f>
        <v>#N/A</v>
      </c>
      <c r="D463" s="121">
        <f t="shared" si="82"/>
        <v>0</v>
      </c>
      <c r="E463" s="100">
        <f t="shared" si="83"/>
        <v>0</v>
      </c>
      <c r="F463" s="121">
        <f t="shared" si="84"/>
        <v>0</v>
      </c>
      <c r="G463" s="121">
        <f t="shared" si="85"/>
        <v>0</v>
      </c>
      <c r="H463" s="99" t="e">
        <f>VLOOKUP(C463,'B2B（ol)'!A:J,10,0)*D463</f>
        <v>#N/A</v>
      </c>
      <c r="I463" s="101">
        <f t="shared" si="86"/>
        <v>0</v>
      </c>
      <c r="J463" s="121">
        <f t="shared" si="87"/>
        <v>0</v>
      </c>
      <c r="K463" s="121" t="e">
        <f>VLOOKUP(C463,'B2B（ol)'!A:P,16,0)</f>
        <v>#N/A</v>
      </c>
      <c r="L463" s="117">
        <f t="shared" si="88"/>
        <v>0</v>
      </c>
      <c r="M463" s="114" t="e">
        <f>VLOOKUP(C463,'B2B（ol)'!A:K,11,0)</f>
        <v>#N/A</v>
      </c>
      <c r="N463" s="114" t="e">
        <f>VLOOKUP(B463,payments!E:AG,29,0)</f>
        <v>#N/A</v>
      </c>
      <c r="O463" s="114"/>
      <c r="P463" s="114"/>
      <c r="Q463" s="61" t="e">
        <f>VLOOKUP(R463,映射表!A:G,7,0)</f>
        <v>#N/A</v>
      </c>
      <c r="R463" s="122"/>
      <c r="S463" s="122"/>
      <c r="T463" s="122"/>
      <c r="U463" s="122"/>
      <c r="V463" s="122"/>
      <c r="W463" s="122"/>
      <c r="X463" s="122"/>
      <c r="Y463" s="61">
        <f t="shared" si="89"/>
        <v>0</v>
      </c>
    </row>
    <row r="464" spans="1:25" s="61" customFormat="1">
      <c r="A464" s="61" t="e">
        <f t="shared" si="80"/>
        <v>#N/A</v>
      </c>
      <c r="B464" s="121">
        <f t="shared" si="81"/>
        <v>0</v>
      </c>
      <c r="C464" s="117" t="e">
        <f>VLOOKUP(B464,映射表!A:C,3,0)</f>
        <v>#N/A</v>
      </c>
      <c r="D464" s="121">
        <f t="shared" si="82"/>
        <v>0</v>
      </c>
      <c r="E464" s="100">
        <f t="shared" si="83"/>
        <v>0</v>
      </c>
      <c r="F464" s="121">
        <f t="shared" si="84"/>
        <v>0</v>
      </c>
      <c r="G464" s="121">
        <f t="shared" si="85"/>
        <v>0</v>
      </c>
      <c r="H464" s="99" t="e">
        <f>VLOOKUP(C464,'B2B（ol)'!A:J,10,0)*D464</f>
        <v>#N/A</v>
      </c>
      <c r="I464" s="101">
        <f t="shared" si="86"/>
        <v>0</v>
      </c>
      <c r="J464" s="121">
        <f t="shared" si="87"/>
        <v>0</v>
      </c>
      <c r="K464" s="121" t="e">
        <f>VLOOKUP(C464,'B2B（ol)'!A:P,16,0)</f>
        <v>#N/A</v>
      </c>
      <c r="L464" s="117">
        <f t="shared" si="88"/>
        <v>0</v>
      </c>
      <c r="M464" s="114" t="e">
        <f>VLOOKUP(C464,'B2B（ol)'!A:K,11,0)</f>
        <v>#N/A</v>
      </c>
      <c r="N464" s="114" t="e">
        <f>VLOOKUP(B464,payments!E:AG,29,0)</f>
        <v>#N/A</v>
      </c>
      <c r="O464" s="114"/>
      <c r="P464" s="114"/>
      <c r="Q464" s="61" t="e">
        <f>VLOOKUP(R464,映射表!A:G,7,0)</f>
        <v>#N/A</v>
      </c>
      <c r="R464" s="122"/>
      <c r="S464" s="122"/>
      <c r="T464" s="122"/>
      <c r="U464" s="122"/>
      <c r="V464" s="122"/>
      <c r="W464" s="122"/>
      <c r="X464" s="122"/>
      <c r="Y464" s="61">
        <f t="shared" si="89"/>
        <v>0</v>
      </c>
    </row>
    <row r="465" spans="1:25" s="61" customFormat="1">
      <c r="A465" s="61" t="e">
        <f t="shared" si="80"/>
        <v>#N/A</v>
      </c>
      <c r="B465" s="121">
        <f t="shared" si="81"/>
        <v>0</v>
      </c>
      <c r="C465" s="117" t="e">
        <f>VLOOKUP(B465,映射表!A:C,3,0)</f>
        <v>#N/A</v>
      </c>
      <c r="D465" s="121">
        <f t="shared" si="82"/>
        <v>0</v>
      </c>
      <c r="E465" s="100">
        <f t="shared" si="83"/>
        <v>0</v>
      </c>
      <c r="F465" s="121">
        <f t="shared" si="84"/>
        <v>0</v>
      </c>
      <c r="G465" s="121">
        <f t="shared" si="85"/>
        <v>0</v>
      </c>
      <c r="H465" s="99" t="e">
        <f>VLOOKUP(C465,'B2B（ol)'!A:J,10,0)*D465</f>
        <v>#N/A</v>
      </c>
      <c r="I465" s="101">
        <f t="shared" si="86"/>
        <v>0</v>
      </c>
      <c r="J465" s="121">
        <f t="shared" si="87"/>
        <v>0</v>
      </c>
      <c r="K465" s="121" t="e">
        <f>VLOOKUP(C465,'B2B（ol)'!A:P,16,0)</f>
        <v>#N/A</v>
      </c>
      <c r="L465" s="117">
        <f t="shared" si="88"/>
        <v>0</v>
      </c>
      <c r="M465" s="114" t="e">
        <f>VLOOKUP(C465,'B2B（ol)'!A:K,11,0)</f>
        <v>#N/A</v>
      </c>
      <c r="N465" s="114" t="e">
        <f>VLOOKUP(B465,payments!E:AG,29,0)</f>
        <v>#N/A</v>
      </c>
      <c r="O465" s="114"/>
      <c r="P465" s="114"/>
      <c r="Q465" s="61" t="e">
        <f>VLOOKUP(R465,映射表!A:G,7,0)</f>
        <v>#N/A</v>
      </c>
      <c r="R465" s="122"/>
      <c r="S465" s="122"/>
      <c r="T465" s="122"/>
      <c r="U465" s="122"/>
      <c r="V465" s="122"/>
      <c r="W465" s="122"/>
      <c r="X465" s="122"/>
      <c r="Y465" s="61">
        <f t="shared" si="89"/>
        <v>0</v>
      </c>
    </row>
    <row r="466" spans="1:25" s="61" customFormat="1">
      <c r="A466" s="61" t="e">
        <f t="shared" si="80"/>
        <v>#N/A</v>
      </c>
      <c r="B466" s="121">
        <f t="shared" si="81"/>
        <v>0</v>
      </c>
      <c r="C466" s="117" t="e">
        <f>VLOOKUP(B466,映射表!A:C,3,0)</f>
        <v>#N/A</v>
      </c>
      <c r="D466" s="121">
        <f t="shared" si="82"/>
        <v>0</v>
      </c>
      <c r="E466" s="100">
        <f t="shared" si="83"/>
        <v>0</v>
      </c>
      <c r="F466" s="121">
        <f t="shared" si="84"/>
        <v>0</v>
      </c>
      <c r="G466" s="121">
        <f t="shared" si="85"/>
        <v>0</v>
      </c>
      <c r="H466" s="99" t="e">
        <f>VLOOKUP(C466,'B2B（ol)'!A:J,10,0)*D466</f>
        <v>#N/A</v>
      </c>
      <c r="I466" s="101">
        <f t="shared" si="86"/>
        <v>0</v>
      </c>
      <c r="J466" s="121">
        <f t="shared" si="87"/>
        <v>0</v>
      </c>
      <c r="K466" s="121" t="e">
        <f>VLOOKUP(C466,'B2B（ol)'!A:P,16,0)</f>
        <v>#N/A</v>
      </c>
      <c r="L466" s="117">
        <f t="shared" si="88"/>
        <v>0</v>
      </c>
      <c r="M466" s="114" t="e">
        <f>VLOOKUP(C466,'B2B（ol)'!A:K,11,0)</f>
        <v>#N/A</v>
      </c>
      <c r="N466" s="114" t="e">
        <f>VLOOKUP(B466,payments!E:AG,29,0)</f>
        <v>#N/A</v>
      </c>
      <c r="O466" s="114"/>
      <c r="P466" s="114"/>
      <c r="Q466" s="61" t="e">
        <f>VLOOKUP(R466,映射表!A:G,7,0)</f>
        <v>#N/A</v>
      </c>
      <c r="R466" s="122"/>
      <c r="S466" s="122"/>
      <c r="T466" s="122"/>
      <c r="U466" s="122"/>
      <c r="V466" s="122"/>
      <c r="W466" s="122"/>
      <c r="X466" s="122"/>
      <c r="Y466" s="61">
        <f t="shared" si="89"/>
        <v>0</v>
      </c>
    </row>
    <row r="467" spans="1:25" s="61" customFormat="1">
      <c r="A467" s="61" t="e">
        <f t="shared" si="80"/>
        <v>#N/A</v>
      </c>
      <c r="B467" s="121">
        <f t="shared" si="81"/>
        <v>0</v>
      </c>
      <c r="C467" s="117" t="e">
        <f>VLOOKUP(B467,映射表!A:C,3,0)</f>
        <v>#N/A</v>
      </c>
      <c r="D467" s="121">
        <f t="shared" si="82"/>
        <v>0</v>
      </c>
      <c r="E467" s="100">
        <f t="shared" si="83"/>
        <v>0</v>
      </c>
      <c r="F467" s="121">
        <f t="shared" si="84"/>
        <v>0</v>
      </c>
      <c r="G467" s="121">
        <f t="shared" si="85"/>
        <v>0</v>
      </c>
      <c r="H467" s="99" t="e">
        <f>VLOOKUP(C467,'B2B（ol)'!A:J,10,0)*D467</f>
        <v>#N/A</v>
      </c>
      <c r="I467" s="101">
        <f t="shared" si="86"/>
        <v>0</v>
      </c>
      <c r="J467" s="121">
        <f t="shared" si="87"/>
        <v>0</v>
      </c>
      <c r="K467" s="121" t="e">
        <f>VLOOKUP(C467,'B2B（ol)'!A:P,16,0)</f>
        <v>#N/A</v>
      </c>
      <c r="L467" s="117">
        <f t="shared" si="88"/>
        <v>0</v>
      </c>
      <c r="M467" s="114" t="e">
        <f>VLOOKUP(C467,'B2B（ol)'!A:K,11,0)</f>
        <v>#N/A</v>
      </c>
      <c r="N467" s="114" t="e">
        <f>VLOOKUP(B467,payments!E:AG,29,0)</f>
        <v>#N/A</v>
      </c>
      <c r="O467" s="114"/>
      <c r="P467" s="114"/>
      <c r="Q467" s="61" t="e">
        <f>VLOOKUP(R467,映射表!A:G,7,0)</f>
        <v>#N/A</v>
      </c>
      <c r="R467" s="122"/>
      <c r="S467" s="122"/>
      <c r="T467" s="122"/>
      <c r="U467" s="122"/>
      <c r="V467" s="122"/>
      <c r="W467" s="122"/>
      <c r="X467" s="122"/>
      <c r="Y467" s="61">
        <f t="shared" si="89"/>
        <v>0</v>
      </c>
    </row>
    <row r="468" spans="1:25" s="61" customFormat="1">
      <c r="A468" s="61" t="e">
        <f t="shared" si="80"/>
        <v>#N/A</v>
      </c>
      <c r="B468" s="121">
        <f t="shared" si="81"/>
        <v>0</v>
      </c>
      <c r="C468" s="117" t="e">
        <f>VLOOKUP(B468,映射表!A:C,3,0)</f>
        <v>#N/A</v>
      </c>
      <c r="D468" s="121">
        <f t="shared" si="82"/>
        <v>0</v>
      </c>
      <c r="E468" s="100">
        <f t="shared" si="83"/>
        <v>0</v>
      </c>
      <c r="F468" s="121">
        <f t="shared" si="84"/>
        <v>0</v>
      </c>
      <c r="G468" s="121">
        <f t="shared" si="85"/>
        <v>0</v>
      </c>
      <c r="H468" s="99" t="e">
        <f>VLOOKUP(C468,'B2B（ol)'!A:J,10,0)*D468</f>
        <v>#N/A</v>
      </c>
      <c r="I468" s="101">
        <f t="shared" si="86"/>
        <v>0</v>
      </c>
      <c r="J468" s="121">
        <f t="shared" si="87"/>
        <v>0</v>
      </c>
      <c r="K468" s="121" t="e">
        <f>VLOOKUP(C468,'B2B（ol)'!A:P,16,0)</f>
        <v>#N/A</v>
      </c>
      <c r="L468" s="117">
        <f t="shared" si="88"/>
        <v>0</v>
      </c>
      <c r="M468" s="114" t="e">
        <f>VLOOKUP(C468,'B2B（ol)'!A:K,11,0)</f>
        <v>#N/A</v>
      </c>
      <c r="N468" s="114" t="e">
        <f>VLOOKUP(B468,payments!E:AG,29,0)</f>
        <v>#N/A</v>
      </c>
      <c r="O468" s="114"/>
      <c r="P468" s="114"/>
      <c r="Q468" s="61" t="e">
        <f>VLOOKUP(R468,映射表!A:G,7,0)</f>
        <v>#N/A</v>
      </c>
      <c r="R468" s="122"/>
      <c r="S468" s="122"/>
      <c r="T468" s="122"/>
      <c r="U468" s="122"/>
      <c r="V468" s="122"/>
      <c r="W468" s="122"/>
      <c r="X468" s="122"/>
      <c r="Y468" s="61">
        <f t="shared" si="89"/>
        <v>0</v>
      </c>
    </row>
    <row r="469" spans="1:25" s="61" customFormat="1">
      <c r="A469" s="61" t="e">
        <f t="shared" si="80"/>
        <v>#N/A</v>
      </c>
      <c r="B469" s="121">
        <f t="shared" si="81"/>
        <v>0</v>
      </c>
      <c r="C469" s="117" t="e">
        <f>VLOOKUP(B469,映射表!A:C,3,0)</f>
        <v>#N/A</v>
      </c>
      <c r="D469" s="121">
        <f t="shared" si="82"/>
        <v>0</v>
      </c>
      <c r="E469" s="100">
        <f t="shared" si="83"/>
        <v>0</v>
      </c>
      <c r="F469" s="121">
        <f t="shared" si="84"/>
        <v>0</v>
      </c>
      <c r="G469" s="121">
        <f t="shared" si="85"/>
        <v>0</v>
      </c>
      <c r="H469" s="99" t="e">
        <f>VLOOKUP(C469,'B2B（ol)'!A:J,10,0)*D469</f>
        <v>#N/A</v>
      </c>
      <c r="I469" s="101">
        <f t="shared" si="86"/>
        <v>0</v>
      </c>
      <c r="J469" s="121">
        <f t="shared" si="87"/>
        <v>0</v>
      </c>
      <c r="K469" s="121" t="e">
        <f>VLOOKUP(C469,'B2B（ol)'!A:P,16,0)</f>
        <v>#N/A</v>
      </c>
      <c r="L469" s="117">
        <f t="shared" si="88"/>
        <v>0</v>
      </c>
      <c r="M469" s="114" t="e">
        <f>VLOOKUP(C469,'B2B（ol)'!A:K,11,0)</f>
        <v>#N/A</v>
      </c>
      <c r="N469" s="114" t="e">
        <f>VLOOKUP(B469,payments!E:AG,29,0)</f>
        <v>#N/A</v>
      </c>
      <c r="O469" s="114"/>
      <c r="P469" s="114"/>
      <c r="Q469" s="61" t="e">
        <f>VLOOKUP(R469,映射表!A:G,7,0)</f>
        <v>#N/A</v>
      </c>
      <c r="R469" s="122"/>
      <c r="S469" s="122"/>
      <c r="T469" s="122"/>
      <c r="U469" s="122"/>
      <c r="V469" s="122"/>
      <c r="W469" s="122"/>
      <c r="X469" s="122"/>
      <c r="Y469" s="61">
        <f t="shared" si="89"/>
        <v>0</v>
      </c>
    </row>
    <row r="470" spans="1:25" s="61" customFormat="1">
      <c r="A470" s="61" t="e">
        <f t="shared" si="80"/>
        <v>#N/A</v>
      </c>
      <c r="B470" s="121">
        <f t="shared" si="81"/>
        <v>0</v>
      </c>
      <c r="C470" s="117" t="e">
        <f>VLOOKUP(B470,映射表!A:C,3,0)</f>
        <v>#N/A</v>
      </c>
      <c r="D470" s="121">
        <f t="shared" si="82"/>
        <v>0</v>
      </c>
      <c r="E470" s="100">
        <f t="shared" si="83"/>
        <v>0</v>
      </c>
      <c r="F470" s="121">
        <f t="shared" si="84"/>
        <v>0</v>
      </c>
      <c r="G470" s="121">
        <f t="shared" si="85"/>
        <v>0</v>
      </c>
      <c r="H470" s="99" t="e">
        <f>VLOOKUP(C470,'B2B（ol)'!A:J,10,0)*D470</f>
        <v>#N/A</v>
      </c>
      <c r="I470" s="101">
        <f t="shared" si="86"/>
        <v>0</v>
      </c>
      <c r="J470" s="121">
        <f t="shared" si="87"/>
        <v>0</v>
      </c>
      <c r="K470" s="121" t="e">
        <f>VLOOKUP(C470,'B2B（ol)'!A:P,16,0)</f>
        <v>#N/A</v>
      </c>
      <c r="L470" s="117">
        <f t="shared" si="88"/>
        <v>0</v>
      </c>
      <c r="M470" s="114" t="e">
        <f>VLOOKUP(C470,'B2B（ol)'!A:K,11,0)</f>
        <v>#N/A</v>
      </c>
      <c r="N470" s="114" t="e">
        <f>VLOOKUP(B470,payments!E:AG,29,0)</f>
        <v>#N/A</v>
      </c>
      <c r="O470" s="114"/>
      <c r="P470" s="114"/>
      <c r="Q470" s="61" t="e">
        <f>VLOOKUP(R470,映射表!A:G,7,0)</f>
        <v>#N/A</v>
      </c>
      <c r="R470" s="122"/>
      <c r="S470" s="122"/>
      <c r="T470" s="122"/>
      <c r="U470" s="122"/>
      <c r="V470" s="122"/>
      <c r="W470" s="122"/>
      <c r="X470" s="122"/>
      <c r="Y470" s="61">
        <f t="shared" si="89"/>
        <v>0</v>
      </c>
    </row>
    <row r="471" spans="1:25" s="61" customFormat="1">
      <c r="A471" s="61" t="e">
        <f t="shared" si="80"/>
        <v>#N/A</v>
      </c>
      <c r="B471" s="121">
        <f t="shared" si="81"/>
        <v>0</v>
      </c>
      <c r="C471" s="117" t="e">
        <f>VLOOKUP(B471,映射表!A:C,3,0)</f>
        <v>#N/A</v>
      </c>
      <c r="D471" s="121">
        <f t="shared" si="82"/>
        <v>0</v>
      </c>
      <c r="E471" s="100">
        <f t="shared" si="83"/>
        <v>0</v>
      </c>
      <c r="F471" s="121">
        <f t="shared" si="84"/>
        <v>0</v>
      </c>
      <c r="G471" s="121">
        <f t="shared" si="85"/>
        <v>0</v>
      </c>
      <c r="H471" s="99" t="e">
        <f>VLOOKUP(C471,'B2B（ol)'!A:J,10,0)*D471</f>
        <v>#N/A</v>
      </c>
      <c r="I471" s="101">
        <f t="shared" si="86"/>
        <v>0</v>
      </c>
      <c r="J471" s="121">
        <f t="shared" si="87"/>
        <v>0</v>
      </c>
      <c r="K471" s="121" t="e">
        <f>VLOOKUP(C471,'B2B（ol)'!A:P,16,0)</f>
        <v>#N/A</v>
      </c>
      <c r="L471" s="117">
        <f t="shared" si="88"/>
        <v>0</v>
      </c>
      <c r="M471" s="114" t="e">
        <f>VLOOKUP(C471,'B2B（ol)'!A:K,11,0)</f>
        <v>#N/A</v>
      </c>
      <c r="N471" s="114" t="e">
        <f>VLOOKUP(B471,payments!E:AG,29,0)</f>
        <v>#N/A</v>
      </c>
      <c r="O471" s="114"/>
      <c r="P471" s="114"/>
      <c r="Q471" s="61" t="e">
        <f>VLOOKUP(R471,映射表!A:G,7,0)</f>
        <v>#N/A</v>
      </c>
      <c r="R471" s="122"/>
      <c r="S471" s="122"/>
      <c r="T471" s="122"/>
      <c r="U471" s="122"/>
      <c r="V471" s="122"/>
      <c r="W471" s="122"/>
      <c r="X471" s="122"/>
      <c r="Y471" s="61">
        <f t="shared" si="89"/>
        <v>0</v>
      </c>
    </row>
    <row r="472" spans="1:25" s="61" customFormat="1">
      <c r="A472" s="61" t="e">
        <f t="shared" si="80"/>
        <v>#N/A</v>
      </c>
      <c r="B472" s="121">
        <f t="shared" si="81"/>
        <v>0</v>
      </c>
      <c r="C472" s="117" t="e">
        <f>VLOOKUP(B472,映射表!A:C,3,0)</f>
        <v>#N/A</v>
      </c>
      <c r="D472" s="121">
        <f t="shared" si="82"/>
        <v>0</v>
      </c>
      <c r="E472" s="100">
        <f t="shared" si="83"/>
        <v>0</v>
      </c>
      <c r="F472" s="121">
        <f t="shared" si="84"/>
        <v>0</v>
      </c>
      <c r="G472" s="121">
        <f t="shared" si="85"/>
        <v>0</v>
      </c>
      <c r="H472" s="99" t="e">
        <f>VLOOKUP(C472,'B2B（ol)'!A:J,10,0)*D472</f>
        <v>#N/A</v>
      </c>
      <c r="I472" s="101">
        <f t="shared" si="86"/>
        <v>0</v>
      </c>
      <c r="J472" s="121">
        <f t="shared" si="87"/>
        <v>0</v>
      </c>
      <c r="K472" s="121" t="e">
        <f>VLOOKUP(C472,'B2B（ol)'!A:P,16,0)</f>
        <v>#N/A</v>
      </c>
      <c r="L472" s="117">
        <f t="shared" si="88"/>
        <v>0</v>
      </c>
      <c r="M472" s="114" t="e">
        <f>VLOOKUP(C472,'B2B（ol)'!A:K,11,0)</f>
        <v>#N/A</v>
      </c>
      <c r="N472" s="114" t="e">
        <f>VLOOKUP(B472,payments!E:AG,29,0)</f>
        <v>#N/A</v>
      </c>
      <c r="O472" s="114"/>
      <c r="P472" s="114"/>
      <c r="Q472" s="61" t="e">
        <f>VLOOKUP(R472,映射表!A:G,7,0)</f>
        <v>#N/A</v>
      </c>
      <c r="R472" s="122"/>
      <c r="S472" s="122"/>
      <c r="T472" s="122"/>
      <c r="U472" s="122"/>
      <c r="V472" s="122"/>
      <c r="W472" s="122"/>
      <c r="X472" s="122"/>
      <c r="Y472" s="61">
        <f t="shared" si="89"/>
        <v>0</v>
      </c>
    </row>
    <row r="473" spans="1:25" s="61" customFormat="1">
      <c r="A473" s="61" t="e">
        <f t="shared" si="80"/>
        <v>#N/A</v>
      </c>
      <c r="B473" s="121">
        <f t="shared" si="81"/>
        <v>0</v>
      </c>
      <c r="C473" s="117" t="e">
        <f>VLOOKUP(B473,映射表!A:C,3,0)</f>
        <v>#N/A</v>
      </c>
      <c r="D473" s="121">
        <f t="shared" si="82"/>
        <v>0</v>
      </c>
      <c r="E473" s="100">
        <f t="shared" si="83"/>
        <v>0</v>
      </c>
      <c r="F473" s="121">
        <f t="shared" si="84"/>
        <v>0</v>
      </c>
      <c r="G473" s="121">
        <f t="shared" si="85"/>
        <v>0</v>
      </c>
      <c r="H473" s="99" t="e">
        <f>VLOOKUP(C473,'B2B（ol)'!A:J,10,0)*D473</f>
        <v>#N/A</v>
      </c>
      <c r="I473" s="101">
        <f t="shared" si="86"/>
        <v>0</v>
      </c>
      <c r="J473" s="121">
        <f t="shared" si="87"/>
        <v>0</v>
      </c>
      <c r="K473" s="121" t="e">
        <f>VLOOKUP(C473,'B2B（ol)'!A:P,16,0)</f>
        <v>#N/A</v>
      </c>
      <c r="L473" s="117">
        <f t="shared" si="88"/>
        <v>0</v>
      </c>
      <c r="M473" s="114" t="e">
        <f>VLOOKUP(C473,'B2B（ol)'!A:K,11,0)</f>
        <v>#N/A</v>
      </c>
      <c r="N473" s="114" t="e">
        <f>VLOOKUP(B473,payments!E:AG,29,0)</f>
        <v>#N/A</v>
      </c>
      <c r="O473" s="114"/>
      <c r="P473" s="114"/>
      <c r="Q473" s="61" t="e">
        <f>VLOOKUP(R473,映射表!A:G,7,0)</f>
        <v>#N/A</v>
      </c>
      <c r="R473" s="122"/>
      <c r="S473" s="122"/>
      <c r="T473" s="122"/>
      <c r="U473" s="122"/>
      <c r="V473" s="122"/>
      <c r="W473" s="122"/>
      <c r="X473" s="122"/>
      <c r="Y473" s="61">
        <f t="shared" ref="Y450:Y513" si="90">L473</f>
        <v>0</v>
      </c>
    </row>
    <row r="474" spans="1:25" s="61" customFormat="1">
      <c r="A474" s="61" t="e">
        <f t="shared" si="80"/>
        <v>#N/A</v>
      </c>
      <c r="B474" s="121">
        <f t="shared" si="81"/>
        <v>0</v>
      </c>
      <c r="C474" s="117" t="e">
        <f>VLOOKUP(B474,映射表!A:C,3,0)</f>
        <v>#N/A</v>
      </c>
      <c r="D474" s="121">
        <f t="shared" si="82"/>
        <v>0</v>
      </c>
      <c r="E474" s="100">
        <f t="shared" si="83"/>
        <v>0</v>
      </c>
      <c r="F474" s="121">
        <f t="shared" si="84"/>
        <v>0</v>
      </c>
      <c r="G474" s="121">
        <f t="shared" si="85"/>
        <v>0</v>
      </c>
      <c r="H474" s="99" t="e">
        <f>VLOOKUP(C474,'B2B（ol)'!A:J,10,0)*D474</f>
        <v>#N/A</v>
      </c>
      <c r="I474" s="101">
        <f t="shared" si="86"/>
        <v>0</v>
      </c>
      <c r="J474" s="121">
        <f t="shared" si="87"/>
        <v>0</v>
      </c>
      <c r="K474" s="121" t="e">
        <f>VLOOKUP(C474,'B2B（ol)'!A:P,16,0)</f>
        <v>#N/A</v>
      </c>
      <c r="L474" s="117">
        <f t="shared" si="88"/>
        <v>0</v>
      </c>
      <c r="M474" s="114" t="e">
        <f>VLOOKUP(C474,'B2B（ol)'!A:K,11,0)</f>
        <v>#N/A</v>
      </c>
      <c r="N474" s="114" t="e">
        <f>VLOOKUP(B474,payments!E:AG,29,0)</f>
        <v>#N/A</v>
      </c>
      <c r="O474" s="114"/>
      <c r="P474" s="114"/>
      <c r="Q474" s="61" t="e">
        <f>VLOOKUP(R474,映射表!A:G,7,0)</f>
        <v>#N/A</v>
      </c>
      <c r="R474" s="122"/>
      <c r="S474" s="122"/>
      <c r="T474" s="122"/>
      <c r="U474" s="122"/>
      <c r="V474" s="122"/>
      <c r="W474" s="122"/>
      <c r="X474" s="122"/>
      <c r="Y474" s="61">
        <f t="shared" si="90"/>
        <v>0</v>
      </c>
    </row>
    <row r="475" spans="1:25" s="61" customFormat="1">
      <c r="A475" s="61" t="e">
        <f t="shared" si="80"/>
        <v>#N/A</v>
      </c>
      <c r="B475" s="121">
        <f t="shared" si="81"/>
        <v>0</v>
      </c>
      <c r="C475" s="117" t="e">
        <f>VLOOKUP(B475,映射表!A:C,3,0)</f>
        <v>#N/A</v>
      </c>
      <c r="D475" s="121">
        <f t="shared" si="82"/>
        <v>0</v>
      </c>
      <c r="E475" s="100">
        <f t="shared" si="83"/>
        <v>0</v>
      </c>
      <c r="F475" s="121">
        <f t="shared" si="84"/>
        <v>0</v>
      </c>
      <c r="G475" s="121">
        <f t="shared" si="85"/>
        <v>0</v>
      </c>
      <c r="H475" s="99" t="e">
        <f>VLOOKUP(C475,'B2B（ol)'!A:J,10,0)*D475</f>
        <v>#N/A</v>
      </c>
      <c r="I475" s="101">
        <f t="shared" si="86"/>
        <v>0</v>
      </c>
      <c r="J475" s="121">
        <f t="shared" si="87"/>
        <v>0</v>
      </c>
      <c r="K475" s="121" t="e">
        <f>VLOOKUP(C475,'B2B（ol)'!A:P,16,0)</f>
        <v>#N/A</v>
      </c>
      <c r="L475" s="117">
        <f t="shared" si="88"/>
        <v>0</v>
      </c>
      <c r="M475" s="114" t="e">
        <f>VLOOKUP(C475,'B2B（ol)'!A:K,11,0)</f>
        <v>#N/A</v>
      </c>
      <c r="N475" s="114" t="e">
        <f>VLOOKUP(B475,payments!E:AG,29,0)</f>
        <v>#N/A</v>
      </c>
      <c r="O475" s="114"/>
      <c r="P475" s="114"/>
      <c r="Q475" s="61" t="e">
        <f>VLOOKUP(R475,映射表!A:G,7,0)</f>
        <v>#N/A</v>
      </c>
      <c r="R475" s="122"/>
      <c r="S475" s="122"/>
      <c r="T475" s="122"/>
      <c r="U475" s="122"/>
      <c r="V475" s="122"/>
      <c r="W475" s="122"/>
      <c r="X475" s="122"/>
      <c r="Y475" s="61">
        <f t="shared" si="90"/>
        <v>0</v>
      </c>
    </row>
    <row r="476" spans="1:25" s="61" customFormat="1">
      <c r="A476" s="61" t="e">
        <f t="shared" si="80"/>
        <v>#N/A</v>
      </c>
      <c r="B476" s="121">
        <f t="shared" si="81"/>
        <v>0</v>
      </c>
      <c r="C476" s="117" t="e">
        <f>VLOOKUP(B476,映射表!A:C,3,0)</f>
        <v>#N/A</v>
      </c>
      <c r="D476" s="121">
        <f t="shared" si="82"/>
        <v>0</v>
      </c>
      <c r="E476" s="100">
        <f t="shared" si="83"/>
        <v>0</v>
      </c>
      <c r="F476" s="121">
        <f t="shared" si="84"/>
        <v>0</v>
      </c>
      <c r="G476" s="121">
        <f t="shared" si="85"/>
        <v>0</v>
      </c>
      <c r="H476" s="99" t="e">
        <f>VLOOKUP(C476,'B2B（ol)'!A:J,10,0)*D476</f>
        <v>#N/A</v>
      </c>
      <c r="I476" s="101">
        <f t="shared" si="86"/>
        <v>0</v>
      </c>
      <c r="J476" s="121">
        <f t="shared" si="87"/>
        <v>0</v>
      </c>
      <c r="K476" s="121" t="e">
        <f>VLOOKUP(C476,'B2B（ol)'!A:P,16,0)</f>
        <v>#N/A</v>
      </c>
      <c r="L476" s="117">
        <f t="shared" si="88"/>
        <v>0</v>
      </c>
      <c r="M476" s="114" t="e">
        <f>VLOOKUP(C476,'B2B（ol)'!A:K,11,0)</f>
        <v>#N/A</v>
      </c>
      <c r="N476" s="114" t="e">
        <f>VLOOKUP(B476,payments!E:AG,29,0)</f>
        <v>#N/A</v>
      </c>
      <c r="O476" s="114"/>
      <c r="P476" s="114"/>
      <c r="Q476" s="61" t="e">
        <f>VLOOKUP(R476,映射表!A:G,7,0)</f>
        <v>#N/A</v>
      </c>
      <c r="R476" s="122"/>
      <c r="S476" s="122"/>
      <c r="T476" s="122"/>
      <c r="U476" s="122"/>
      <c r="V476" s="122"/>
      <c r="W476" s="122"/>
      <c r="X476" s="122"/>
      <c r="Y476" s="61">
        <f t="shared" si="90"/>
        <v>0</v>
      </c>
    </row>
    <row r="477" spans="1:25" s="61" customFormat="1">
      <c r="A477" s="61" t="e">
        <f t="shared" si="80"/>
        <v>#N/A</v>
      </c>
      <c r="B477" s="121">
        <f t="shared" si="81"/>
        <v>0</v>
      </c>
      <c r="C477" s="117" t="e">
        <f>VLOOKUP(B477,映射表!A:C,3,0)</f>
        <v>#N/A</v>
      </c>
      <c r="D477" s="121">
        <f t="shared" si="82"/>
        <v>0</v>
      </c>
      <c r="E477" s="100">
        <f t="shared" si="83"/>
        <v>0</v>
      </c>
      <c r="F477" s="121">
        <f t="shared" si="84"/>
        <v>0</v>
      </c>
      <c r="G477" s="121">
        <f t="shared" si="85"/>
        <v>0</v>
      </c>
      <c r="H477" s="99" t="e">
        <f>VLOOKUP(C477,'B2B（ol)'!A:J,10,0)*D477</f>
        <v>#N/A</v>
      </c>
      <c r="I477" s="101">
        <f t="shared" si="86"/>
        <v>0</v>
      </c>
      <c r="J477" s="121">
        <f t="shared" si="87"/>
        <v>0</v>
      </c>
      <c r="K477" s="121" t="e">
        <f>VLOOKUP(C477,'B2B（ol)'!A:P,16,0)</f>
        <v>#N/A</v>
      </c>
      <c r="L477" s="117">
        <f t="shared" si="88"/>
        <v>0</v>
      </c>
      <c r="M477" s="114" t="e">
        <f>VLOOKUP(C477,'B2B（ol)'!A:K,11,0)</f>
        <v>#N/A</v>
      </c>
      <c r="N477" s="114" t="e">
        <f>VLOOKUP(B477,payments!E:AG,29,0)</f>
        <v>#N/A</v>
      </c>
      <c r="O477" s="114"/>
      <c r="P477" s="114"/>
      <c r="Q477" s="61" t="e">
        <f>VLOOKUP(R477,映射表!A:G,7,0)</f>
        <v>#N/A</v>
      </c>
      <c r="R477" s="122"/>
      <c r="S477" s="122"/>
      <c r="T477" s="122"/>
      <c r="U477" s="122"/>
      <c r="V477" s="122"/>
      <c r="W477" s="122"/>
      <c r="X477" s="122"/>
      <c r="Y477" s="61">
        <f t="shared" si="90"/>
        <v>0</v>
      </c>
    </row>
    <row r="478" spans="1:25" s="61" customFormat="1">
      <c r="A478" s="61" t="e">
        <f t="shared" si="80"/>
        <v>#N/A</v>
      </c>
      <c r="B478" s="121">
        <f t="shared" si="81"/>
        <v>0</v>
      </c>
      <c r="C478" s="117" t="e">
        <f>VLOOKUP(B478,映射表!A:C,3,0)</f>
        <v>#N/A</v>
      </c>
      <c r="D478" s="121">
        <f t="shared" si="82"/>
        <v>0</v>
      </c>
      <c r="E478" s="100">
        <f t="shared" si="83"/>
        <v>0</v>
      </c>
      <c r="F478" s="121">
        <f t="shared" si="84"/>
        <v>0</v>
      </c>
      <c r="G478" s="121">
        <f t="shared" si="85"/>
        <v>0</v>
      </c>
      <c r="H478" s="99" t="e">
        <f>VLOOKUP(C478,'B2B（ol)'!A:J,10,0)*D478</f>
        <v>#N/A</v>
      </c>
      <c r="I478" s="101">
        <f t="shared" si="86"/>
        <v>0</v>
      </c>
      <c r="J478" s="121">
        <f t="shared" si="87"/>
        <v>0</v>
      </c>
      <c r="K478" s="121" t="e">
        <f>VLOOKUP(C478,'B2B（ol)'!A:P,16,0)</f>
        <v>#N/A</v>
      </c>
      <c r="L478" s="117">
        <f t="shared" si="88"/>
        <v>0</v>
      </c>
      <c r="M478" s="114" t="e">
        <f>VLOOKUP(C478,'B2B（ol)'!A:K,11,0)</f>
        <v>#N/A</v>
      </c>
      <c r="N478" s="114" t="e">
        <f>VLOOKUP(B478,payments!E:AG,29,0)</f>
        <v>#N/A</v>
      </c>
      <c r="O478" s="114"/>
      <c r="P478" s="114"/>
      <c r="Q478" s="61" t="e">
        <f>VLOOKUP(R478,映射表!A:G,7,0)</f>
        <v>#N/A</v>
      </c>
      <c r="R478" s="122"/>
      <c r="S478" s="122"/>
      <c r="T478" s="122"/>
      <c r="U478" s="122"/>
      <c r="V478" s="122"/>
      <c r="W478" s="122"/>
      <c r="X478" s="122"/>
      <c r="Y478" s="61">
        <f t="shared" si="90"/>
        <v>0</v>
      </c>
    </row>
    <row r="479" spans="1:25" s="61" customFormat="1">
      <c r="A479" s="61" t="e">
        <f t="shared" si="80"/>
        <v>#N/A</v>
      </c>
      <c r="B479" s="121">
        <f t="shared" si="81"/>
        <v>0</v>
      </c>
      <c r="C479" s="117" t="e">
        <f>VLOOKUP(B479,映射表!A:C,3,0)</f>
        <v>#N/A</v>
      </c>
      <c r="D479" s="121">
        <f t="shared" si="82"/>
        <v>0</v>
      </c>
      <c r="E479" s="100">
        <f t="shared" si="83"/>
        <v>0</v>
      </c>
      <c r="F479" s="121">
        <f t="shared" si="84"/>
        <v>0</v>
      </c>
      <c r="G479" s="121">
        <f t="shared" si="85"/>
        <v>0</v>
      </c>
      <c r="H479" s="99" t="e">
        <f>VLOOKUP(C479,'B2B（ol)'!A:J,10,0)*D479</f>
        <v>#N/A</v>
      </c>
      <c r="I479" s="101">
        <f t="shared" si="86"/>
        <v>0</v>
      </c>
      <c r="J479" s="121">
        <f t="shared" si="87"/>
        <v>0</v>
      </c>
      <c r="K479" s="121" t="e">
        <f>VLOOKUP(C479,'B2B（ol)'!A:P,16,0)</f>
        <v>#N/A</v>
      </c>
      <c r="L479" s="117">
        <f t="shared" si="88"/>
        <v>0</v>
      </c>
      <c r="M479" s="114" t="e">
        <f>VLOOKUP(C479,'B2B（ol)'!A:K,11,0)</f>
        <v>#N/A</v>
      </c>
      <c r="N479" s="114" t="e">
        <f>VLOOKUP(B479,payments!E:AG,29,0)</f>
        <v>#N/A</v>
      </c>
      <c r="O479" s="114"/>
      <c r="P479" s="114"/>
      <c r="Q479" s="61" t="e">
        <f>VLOOKUP(R479,映射表!A:G,7,0)</f>
        <v>#N/A</v>
      </c>
      <c r="R479" s="122"/>
      <c r="S479" s="122"/>
      <c r="T479" s="122"/>
      <c r="U479" s="122"/>
      <c r="V479" s="122"/>
      <c r="W479" s="122"/>
      <c r="X479" s="122"/>
      <c r="Y479" s="61">
        <f t="shared" si="90"/>
        <v>0</v>
      </c>
    </row>
    <row r="480" spans="1:25" s="61" customFormat="1">
      <c r="A480" s="61" t="e">
        <f t="shared" si="80"/>
        <v>#N/A</v>
      </c>
      <c r="B480" s="121">
        <f t="shared" si="81"/>
        <v>0</v>
      </c>
      <c r="C480" s="117" t="e">
        <f>VLOOKUP(B480,映射表!A:C,3,0)</f>
        <v>#N/A</v>
      </c>
      <c r="D480" s="121">
        <f t="shared" si="82"/>
        <v>0</v>
      </c>
      <c r="E480" s="100">
        <f t="shared" si="83"/>
        <v>0</v>
      </c>
      <c r="F480" s="121">
        <f t="shared" si="84"/>
        <v>0</v>
      </c>
      <c r="G480" s="121">
        <f t="shared" si="85"/>
        <v>0</v>
      </c>
      <c r="H480" s="99" t="e">
        <f>VLOOKUP(C480,'B2B（ol)'!A:J,10,0)*D480</f>
        <v>#N/A</v>
      </c>
      <c r="I480" s="101">
        <f t="shared" si="86"/>
        <v>0</v>
      </c>
      <c r="J480" s="121">
        <f t="shared" si="87"/>
        <v>0</v>
      </c>
      <c r="K480" s="121" t="e">
        <f>VLOOKUP(C480,'B2B（ol)'!A:P,16,0)</f>
        <v>#N/A</v>
      </c>
      <c r="L480" s="117">
        <f t="shared" si="88"/>
        <v>0</v>
      </c>
      <c r="M480" s="114" t="e">
        <f>VLOOKUP(C480,'B2B（ol)'!A:K,11,0)</f>
        <v>#N/A</v>
      </c>
      <c r="N480" s="114" t="e">
        <f>VLOOKUP(B480,payments!E:AG,29,0)</f>
        <v>#N/A</v>
      </c>
      <c r="O480" s="114"/>
      <c r="P480" s="114"/>
      <c r="Q480" s="61" t="e">
        <f>VLOOKUP(R480,映射表!A:G,7,0)</f>
        <v>#N/A</v>
      </c>
      <c r="R480" s="122"/>
      <c r="S480" s="122"/>
      <c r="T480" s="122"/>
      <c r="U480" s="122"/>
      <c r="V480" s="122"/>
      <c r="W480" s="122"/>
      <c r="X480" s="122"/>
      <c r="Y480" s="61">
        <f t="shared" si="90"/>
        <v>0</v>
      </c>
    </row>
    <row r="481" spans="1:25" s="61" customFormat="1">
      <c r="A481" s="61" t="e">
        <f t="shared" si="80"/>
        <v>#N/A</v>
      </c>
      <c r="B481" s="121">
        <f t="shared" si="81"/>
        <v>0</v>
      </c>
      <c r="C481" s="117" t="e">
        <f>VLOOKUP(B481,映射表!A:C,3,0)</f>
        <v>#N/A</v>
      </c>
      <c r="D481" s="121">
        <f t="shared" si="82"/>
        <v>0</v>
      </c>
      <c r="E481" s="100">
        <f t="shared" si="83"/>
        <v>0</v>
      </c>
      <c r="F481" s="121">
        <f t="shared" si="84"/>
        <v>0</v>
      </c>
      <c r="G481" s="121">
        <f t="shared" si="85"/>
        <v>0</v>
      </c>
      <c r="H481" s="99" t="e">
        <f>VLOOKUP(C481,'B2B（ol)'!A:J,10,0)*D481</f>
        <v>#N/A</v>
      </c>
      <c r="I481" s="101">
        <f t="shared" si="86"/>
        <v>0</v>
      </c>
      <c r="J481" s="121">
        <f t="shared" si="87"/>
        <v>0</v>
      </c>
      <c r="K481" s="121" t="e">
        <f>VLOOKUP(C481,'B2B（ol)'!A:P,16,0)</f>
        <v>#N/A</v>
      </c>
      <c r="L481" s="117">
        <f t="shared" si="88"/>
        <v>0</v>
      </c>
      <c r="M481" s="114" t="e">
        <f>VLOOKUP(C481,'B2B（ol)'!A:K,11,0)</f>
        <v>#N/A</v>
      </c>
      <c r="N481" s="114" t="e">
        <f>VLOOKUP(B481,payments!E:AG,29,0)</f>
        <v>#N/A</v>
      </c>
      <c r="O481" s="114"/>
      <c r="P481" s="114"/>
      <c r="Q481" s="61" t="e">
        <f>VLOOKUP(R481,映射表!A:G,7,0)</f>
        <v>#N/A</v>
      </c>
      <c r="R481" s="122"/>
      <c r="S481" s="122"/>
      <c r="T481" s="122"/>
      <c r="U481" s="122"/>
      <c r="V481" s="122"/>
      <c r="W481" s="122"/>
      <c r="X481" s="122"/>
      <c r="Y481" s="61">
        <f t="shared" si="90"/>
        <v>0</v>
      </c>
    </row>
    <row r="482" spans="1:25" s="61" customFormat="1">
      <c r="A482" s="61" t="e">
        <f t="shared" si="80"/>
        <v>#N/A</v>
      </c>
      <c r="B482" s="121">
        <f t="shared" si="81"/>
        <v>0</v>
      </c>
      <c r="C482" s="117" t="e">
        <f>VLOOKUP(B482,映射表!A:C,3,0)</f>
        <v>#N/A</v>
      </c>
      <c r="D482" s="121">
        <f t="shared" si="82"/>
        <v>0</v>
      </c>
      <c r="E482" s="100">
        <f t="shared" si="83"/>
        <v>0</v>
      </c>
      <c r="F482" s="121">
        <f t="shared" si="84"/>
        <v>0</v>
      </c>
      <c r="G482" s="121">
        <f t="shared" si="85"/>
        <v>0</v>
      </c>
      <c r="H482" s="99" t="e">
        <f>VLOOKUP(C482,'B2B（ol)'!A:J,10,0)*D482</f>
        <v>#N/A</v>
      </c>
      <c r="I482" s="101">
        <f t="shared" si="86"/>
        <v>0</v>
      </c>
      <c r="J482" s="121">
        <f t="shared" si="87"/>
        <v>0</v>
      </c>
      <c r="K482" s="121" t="e">
        <f>VLOOKUP(C482,'B2B（ol)'!A:P,16,0)</f>
        <v>#N/A</v>
      </c>
      <c r="L482" s="117">
        <f t="shared" si="88"/>
        <v>0</v>
      </c>
      <c r="M482" s="114" t="e">
        <f>VLOOKUP(C482,'B2B（ol)'!A:K,11,0)</f>
        <v>#N/A</v>
      </c>
      <c r="N482" s="114" t="e">
        <f>VLOOKUP(B482,payments!E:AG,29,0)</f>
        <v>#N/A</v>
      </c>
      <c r="O482" s="114"/>
      <c r="P482" s="114"/>
      <c r="Q482" s="61" t="e">
        <f>VLOOKUP(R482,映射表!A:G,7,0)</f>
        <v>#N/A</v>
      </c>
      <c r="R482" s="122"/>
      <c r="S482" s="122"/>
      <c r="T482" s="122"/>
      <c r="U482" s="122"/>
      <c r="V482" s="122"/>
      <c r="W482" s="122"/>
      <c r="X482" s="122"/>
      <c r="Y482" s="61">
        <f t="shared" si="90"/>
        <v>0</v>
      </c>
    </row>
    <row r="483" spans="1:25" s="61" customFormat="1">
      <c r="A483" s="61" t="e">
        <f t="shared" si="80"/>
        <v>#N/A</v>
      </c>
      <c r="B483" s="121">
        <f t="shared" si="81"/>
        <v>0</v>
      </c>
      <c r="C483" s="117" t="e">
        <f>VLOOKUP(B483,映射表!A:C,3,0)</f>
        <v>#N/A</v>
      </c>
      <c r="D483" s="121">
        <f t="shared" si="82"/>
        <v>0</v>
      </c>
      <c r="E483" s="100">
        <f t="shared" si="83"/>
        <v>0</v>
      </c>
      <c r="F483" s="121">
        <f t="shared" si="84"/>
        <v>0</v>
      </c>
      <c r="G483" s="121">
        <f t="shared" si="85"/>
        <v>0</v>
      </c>
      <c r="H483" s="99" t="e">
        <f>VLOOKUP(C483,'B2B（ol)'!A:J,10,0)*D483</f>
        <v>#N/A</v>
      </c>
      <c r="I483" s="101">
        <f t="shared" si="86"/>
        <v>0</v>
      </c>
      <c r="J483" s="121">
        <f t="shared" si="87"/>
        <v>0</v>
      </c>
      <c r="K483" s="121" t="e">
        <f>VLOOKUP(C483,'B2B（ol)'!A:P,16,0)</f>
        <v>#N/A</v>
      </c>
      <c r="L483" s="117">
        <f t="shared" si="88"/>
        <v>0</v>
      </c>
      <c r="M483" s="114" t="e">
        <f>VLOOKUP(C483,'B2B（ol)'!A:K,11,0)</f>
        <v>#N/A</v>
      </c>
      <c r="N483" s="114" t="e">
        <f>VLOOKUP(B483,payments!E:AG,29,0)</f>
        <v>#N/A</v>
      </c>
      <c r="O483" s="114"/>
      <c r="P483" s="114"/>
      <c r="Q483" s="61" t="e">
        <f>VLOOKUP(R483,映射表!A:G,7,0)</f>
        <v>#N/A</v>
      </c>
      <c r="R483" s="122"/>
      <c r="S483" s="122"/>
      <c r="T483" s="122"/>
      <c r="U483" s="122"/>
      <c r="V483" s="122"/>
      <c r="W483" s="122"/>
      <c r="X483" s="122"/>
      <c r="Y483" s="61">
        <f t="shared" si="90"/>
        <v>0</v>
      </c>
    </row>
    <row r="484" spans="1:25" s="61" customFormat="1">
      <c r="A484" s="61" t="e">
        <f t="shared" si="80"/>
        <v>#N/A</v>
      </c>
      <c r="B484" s="121">
        <f t="shared" si="81"/>
        <v>0</v>
      </c>
      <c r="C484" s="117" t="e">
        <f>VLOOKUP(B484,映射表!A:C,3,0)</f>
        <v>#N/A</v>
      </c>
      <c r="D484" s="121">
        <f t="shared" si="82"/>
        <v>0</v>
      </c>
      <c r="E484" s="100">
        <f t="shared" si="83"/>
        <v>0</v>
      </c>
      <c r="F484" s="121">
        <f t="shared" si="84"/>
        <v>0</v>
      </c>
      <c r="G484" s="121">
        <f t="shared" si="85"/>
        <v>0</v>
      </c>
      <c r="H484" s="99" t="e">
        <f>VLOOKUP(C484,'B2B（ol)'!A:J,10,0)*D484</f>
        <v>#N/A</v>
      </c>
      <c r="I484" s="101">
        <f t="shared" si="86"/>
        <v>0</v>
      </c>
      <c r="J484" s="121">
        <f t="shared" si="87"/>
        <v>0</v>
      </c>
      <c r="K484" s="121" t="e">
        <f>VLOOKUP(C484,'B2B（ol)'!A:P,16,0)</f>
        <v>#N/A</v>
      </c>
      <c r="L484" s="117">
        <f t="shared" si="88"/>
        <v>0</v>
      </c>
      <c r="M484" s="114" t="e">
        <f>VLOOKUP(C484,'B2B（ol)'!A:K,11,0)</f>
        <v>#N/A</v>
      </c>
      <c r="N484" s="114" t="e">
        <f>VLOOKUP(B484,payments!E:AG,29,0)</f>
        <v>#N/A</v>
      </c>
      <c r="O484" s="114"/>
      <c r="P484" s="114"/>
      <c r="Q484" s="61" t="e">
        <f>VLOOKUP(R484,映射表!A:G,7,0)</f>
        <v>#N/A</v>
      </c>
      <c r="R484" s="122"/>
      <c r="S484" s="122"/>
      <c r="T484" s="122"/>
      <c r="U484" s="122"/>
      <c r="V484" s="122"/>
      <c r="W484" s="122"/>
      <c r="X484" s="122"/>
      <c r="Y484" s="61">
        <f t="shared" si="90"/>
        <v>0</v>
      </c>
    </row>
    <row r="485" spans="1:25" s="61" customFormat="1">
      <c r="A485" s="61" t="e">
        <f t="shared" si="80"/>
        <v>#N/A</v>
      </c>
      <c r="B485" s="121">
        <f t="shared" si="81"/>
        <v>0</v>
      </c>
      <c r="C485" s="117" t="e">
        <f>VLOOKUP(B485,映射表!A:C,3,0)</f>
        <v>#N/A</v>
      </c>
      <c r="D485" s="121">
        <f t="shared" si="82"/>
        <v>0</v>
      </c>
      <c r="E485" s="100">
        <f t="shared" si="83"/>
        <v>0</v>
      </c>
      <c r="F485" s="121">
        <f t="shared" si="84"/>
        <v>0</v>
      </c>
      <c r="G485" s="121">
        <f t="shared" si="85"/>
        <v>0</v>
      </c>
      <c r="H485" s="99" t="e">
        <f>VLOOKUP(C485,'B2B（ol)'!A:J,10,0)*D485</f>
        <v>#N/A</v>
      </c>
      <c r="I485" s="101">
        <f t="shared" si="86"/>
        <v>0</v>
      </c>
      <c r="J485" s="121">
        <f t="shared" si="87"/>
        <v>0</v>
      </c>
      <c r="K485" s="121" t="e">
        <f>VLOOKUP(C485,'B2B（ol)'!A:P,16,0)</f>
        <v>#N/A</v>
      </c>
      <c r="L485" s="117">
        <f t="shared" si="88"/>
        <v>0</v>
      </c>
      <c r="M485" s="114" t="e">
        <f>VLOOKUP(C485,'B2B（ol)'!A:K,11,0)</f>
        <v>#N/A</v>
      </c>
      <c r="N485" s="114" t="e">
        <f>VLOOKUP(B485,payments!E:AG,29,0)</f>
        <v>#N/A</v>
      </c>
      <c r="O485" s="114"/>
      <c r="P485" s="114"/>
      <c r="Q485" s="61" t="e">
        <f>VLOOKUP(R485,映射表!A:G,7,0)</f>
        <v>#N/A</v>
      </c>
      <c r="R485" s="122"/>
      <c r="S485" s="122"/>
      <c r="T485" s="122"/>
      <c r="U485" s="122"/>
      <c r="V485" s="122"/>
      <c r="W485" s="122"/>
      <c r="X485" s="122"/>
      <c r="Y485" s="61">
        <f t="shared" si="90"/>
        <v>0</v>
      </c>
    </row>
    <row r="486" spans="1:25" s="61" customFormat="1">
      <c r="A486" s="61" t="e">
        <f t="shared" si="80"/>
        <v>#N/A</v>
      </c>
      <c r="B486" s="121">
        <f t="shared" si="81"/>
        <v>0</v>
      </c>
      <c r="C486" s="117" t="e">
        <f>VLOOKUP(B486,映射表!A:C,3,0)</f>
        <v>#N/A</v>
      </c>
      <c r="D486" s="121">
        <f t="shared" si="82"/>
        <v>0</v>
      </c>
      <c r="E486" s="100">
        <f t="shared" si="83"/>
        <v>0</v>
      </c>
      <c r="F486" s="121">
        <f t="shared" si="84"/>
        <v>0</v>
      </c>
      <c r="G486" s="121">
        <f t="shared" si="85"/>
        <v>0</v>
      </c>
      <c r="H486" s="99" t="e">
        <f>VLOOKUP(C486,'B2B（ol)'!A:J,10,0)*D486</f>
        <v>#N/A</v>
      </c>
      <c r="I486" s="101">
        <f t="shared" si="86"/>
        <v>0</v>
      </c>
      <c r="J486" s="121">
        <f t="shared" si="87"/>
        <v>0</v>
      </c>
      <c r="K486" s="121" t="e">
        <f>VLOOKUP(C486,'B2B（ol)'!A:P,16,0)</f>
        <v>#N/A</v>
      </c>
      <c r="L486" s="117">
        <f t="shared" si="88"/>
        <v>0</v>
      </c>
      <c r="M486" s="114" t="e">
        <f>VLOOKUP(C486,'B2B（ol)'!A:K,11,0)</f>
        <v>#N/A</v>
      </c>
      <c r="N486" s="114" t="e">
        <f>VLOOKUP(B486,payments!E:AG,29,0)</f>
        <v>#N/A</v>
      </c>
      <c r="O486" s="114"/>
      <c r="P486" s="114"/>
      <c r="Q486" s="61" t="e">
        <f>VLOOKUP(R486,映射表!A:G,7,0)</f>
        <v>#N/A</v>
      </c>
      <c r="R486" s="122"/>
      <c r="S486" s="122"/>
      <c r="T486" s="122"/>
      <c r="U486" s="122"/>
      <c r="V486" s="122"/>
      <c r="W486" s="122"/>
      <c r="X486" s="122"/>
      <c r="Y486" s="61">
        <f t="shared" si="90"/>
        <v>0</v>
      </c>
    </row>
    <row r="487" spans="1:25" s="61" customFormat="1">
      <c r="A487" s="61" t="e">
        <f t="shared" si="80"/>
        <v>#N/A</v>
      </c>
      <c r="B487" s="121">
        <f t="shared" si="81"/>
        <v>0</v>
      </c>
      <c r="C487" s="117" t="e">
        <f>VLOOKUP(B487,映射表!A:C,3,0)</f>
        <v>#N/A</v>
      </c>
      <c r="D487" s="121">
        <f t="shared" si="82"/>
        <v>0</v>
      </c>
      <c r="E487" s="100">
        <f t="shared" si="83"/>
        <v>0</v>
      </c>
      <c r="F487" s="121">
        <f t="shared" si="84"/>
        <v>0</v>
      </c>
      <c r="G487" s="121">
        <f t="shared" si="85"/>
        <v>0</v>
      </c>
      <c r="H487" s="99" t="e">
        <f>VLOOKUP(C487,'B2B（ol)'!A:J,10,0)*D487</f>
        <v>#N/A</v>
      </c>
      <c r="I487" s="101">
        <f t="shared" si="86"/>
        <v>0</v>
      </c>
      <c r="J487" s="121">
        <f t="shared" si="87"/>
        <v>0</v>
      </c>
      <c r="K487" s="121" t="e">
        <f>VLOOKUP(C487,'B2B（ol)'!A:P,16,0)</f>
        <v>#N/A</v>
      </c>
      <c r="L487" s="117">
        <f t="shared" si="88"/>
        <v>0</v>
      </c>
      <c r="M487" s="114" t="e">
        <f>VLOOKUP(C487,'B2B（ol)'!A:K,11,0)</f>
        <v>#N/A</v>
      </c>
      <c r="N487" s="114" t="e">
        <f>VLOOKUP(B487,payments!E:AG,29,0)</f>
        <v>#N/A</v>
      </c>
      <c r="O487" s="114"/>
      <c r="P487" s="114"/>
      <c r="Q487" s="61" t="e">
        <f>VLOOKUP(R487,映射表!A:G,7,0)</f>
        <v>#N/A</v>
      </c>
      <c r="R487" s="122"/>
      <c r="S487" s="122"/>
      <c r="T487" s="122"/>
      <c r="U487" s="122"/>
      <c r="V487" s="122"/>
      <c r="W487" s="122"/>
      <c r="X487" s="122"/>
      <c r="Y487" s="61">
        <f t="shared" si="90"/>
        <v>0</v>
      </c>
    </row>
    <row r="488" spans="1:25" s="61" customFormat="1">
      <c r="A488" s="61" t="e">
        <f t="shared" si="80"/>
        <v>#N/A</v>
      </c>
      <c r="B488" s="121">
        <f t="shared" si="81"/>
        <v>0</v>
      </c>
      <c r="C488" s="117" t="e">
        <f>VLOOKUP(B488,映射表!A:C,3,0)</f>
        <v>#N/A</v>
      </c>
      <c r="D488" s="121">
        <f t="shared" si="82"/>
        <v>0</v>
      </c>
      <c r="E488" s="100">
        <f t="shared" si="83"/>
        <v>0</v>
      </c>
      <c r="F488" s="121">
        <f t="shared" si="84"/>
        <v>0</v>
      </c>
      <c r="G488" s="121">
        <f t="shared" si="85"/>
        <v>0</v>
      </c>
      <c r="H488" s="99" t="e">
        <f>VLOOKUP(C488,'B2B（ol)'!A:J,10,0)*D488</f>
        <v>#N/A</v>
      </c>
      <c r="I488" s="101">
        <f t="shared" si="86"/>
        <v>0</v>
      </c>
      <c r="J488" s="121">
        <f t="shared" si="87"/>
        <v>0</v>
      </c>
      <c r="K488" s="121" t="e">
        <f>VLOOKUP(C488,'B2B（ol)'!A:P,16,0)</f>
        <v>#N/A</v>
      </c>
      <c r="L488" s="117">
        <f t="shared" si="88"/>
        <v>0</v>
      </c>
      <c r="M488" s="114" t="e">
        <f>VLOOKUP(C488,'B2B（ol)'!A:K,11,0)</f>
        <v>#N/A</v>
      </c>
      <c r="N488" s="114" t="e">
        <f>VLOOKUP(B488,payments!E:AG,29,0)</f>
        <v>#N/A</v>
      </c>
      <c r="O488" s="114"/>
      <c r="P488" s="114"/>
      <c r="Q488" s="61" t="e">
        <f>VLOOKUP(R488,映射表!A:G,7,0)</f>
        <v>#N/A</v>
      </c>
      <c r="R488" s="122"/>
      <c r="S488" s="122"/>
      <c r="T488" s="122"/>
      <c r="U488" s="122"/>
      <c r="V488" s="122"/>
      <c r="W488" s="122"/>
      <c r="X488" s="122"/>
      <c r="Y488" s="61">
        <f t="shared" si="90"/>
        <v>0</v>
      </c>
    </row>
    <row r="489" spans="1:25" s="61" customFormat="1">
      <c r="A489" s="61" t="e">
        <f t="shared" si="80"/>
        <v>#N/A</v>
      </c>
      <c r="B489" s="121">
        <f t="shared" si="81"/>
        <v>0</v>
      </c>
      <c r="C489" s="117" t="e">
        <f>VLOOKUP(B489,映射表!A:C,3,0)</f>
        <v>#N/A</v>
      </c>
      <c r="D489" s="121">
        <f t="shared" si="82"/>
        <v>0</v>
      </c>
      <c r="E489" s="100">
        <f t="shared" si="83"/>
        <v>0</v>
      </c>
      <c r="F489" s="121">
        <f t="shared" si="84"/>
        <v>0</v>
      </c>
      <c r="G489" s="121">
        <f t="shared" si="85"/>
        <v>0</v>
      </c>
      <c r="H489" s="99" t="e">
        <f>VLOOKUP(C489,'B2B（ol)'!A:J,10,0)*D489</f>
        <v>#N/A</v>
      </c>
      <c r="I489" s="101">
        <f t="shared" si="86"/>
        <v>0</v>
      </c>
      <c r="J489" s="121">
        <f t="shared" si="87"/>
        <v>0</v>
      </c>
      <c r="K489" s="121" t="e">
        <f>VLOOKUP(C489,'B2B（ol)'!A:P,16,0)</f>
        <v>#N/A</v>
      </c>
      <c r="L489" s="117">
        <f t="shared" si="88"/>
        <v>0</v>
      </c>
      <c r="M489" s="114" t="e">
        <f>VLOOKUP(C489,'B2B（ol)'!A:K,11,0)</f>
        <v>#N/A</v>
      </c>
      <c r="N489" s="114" t="e">
        <f>VLOOKUP(B489,payments!E:AG,29,0)</f>
        <v>#N/A</v>
      </c>
      <c r="O489" s="114"/>
      <c r="P489" s="114"/>
      <c r="Q489" s="61" t="e">
        <f>VLOOKUP(R489,映射表!A:G,7,0)</f>
        <v>#N/A</v>
      </c>
      <c r="R489" s="122"/>
      <c r="S489" s="122"/>
      <c r="T489" s="122"/>
      <c r="U489" s="122"/>
      <c r="V489" s="122"/>
      <c r="W489" s="122"/>
      <c r="X489" s="122"/>
      <c r="Y489" s="61">
        <f t="shared" si="90"/>
        <v>0</v>
      </c>
    </row>
    <row r="490" spans="1:25" s="61" customFormat="1">
      <c r="A490" s="61" t="e">
        <f t="shared" si="80"/>
        <v>#N/A</v>
      </c>
      <c r="B490" s="121">
        <f t="shared" si="81"/>
        <v>0</v>
      </c>
      <c r="C490" s="117" t="e">
        <f>VLOOKUP(B490,映射表!A:C,3,0)</f>
        <v>#N/A</v>
      </c>
      <c r="D490" s="121">
        <f t="shared" si="82"/>
        <v>0</v>
      </c>
      <c r="E490" s="100">
        <f t="shared" si="83"/>
        <v>0</v>
      </c>
      <c r="F490" s="121">
        <f t="shared" si="84"/>
        <v>0</v>
      </c>
      <c r="G490" s="121">
        <f t="shared" si="85"/>
        <v>0</v>
      </c>
      <c r="H490" s="99" t="e">
        <f>VLOOKUP(C490,'B2B（ol)'!A:J,10,0)*D490</f>
        <v>#N/A</v>
      </c>
      <c r="I490" s="101">
        <f t="shared" si="86"/>
        <v>0</v>
      </c>
      <c r="J490" s="121">
        <f t="shared" si="87"/>
        <v>0</v>
      </c>
      <c r="K490" s="121" t="e">
        <f>VLOOKUP(C490,'B2B（ol)'!A:P,16,0)</f>
        <v>#N/A</v>
      </c>
      <c r="L490" s="117">
        <f t="shared" si="88"/>
        <v>0</v>
      </c>
      <c r="M490" s="114" t="e">
        <f>VLOOKUP(C490,'B2B（ol)'!A:K,11,0)</f>
        <v>#N/A</v>
      </c>
      <c r="N490" s="114" t="e">
        <f>VLOOKUP(B490,payments!E:AG,29,0)</f>
        <v>#N/A</v>
      </c>
      <c r="O490" s="114"/>
      <c r="P490" s="114"/>
      <c r="Q490" s="61" t="e">
        <f>VLOOKUP(R490,映射表!A:G,7,0)</f>
        <v>#N/A</v>
      </c>
      <c r="R490" s="122"/>
      <c r="S490" s="122"/>
      <c r="T490" s="122"/>
      <c r="U490" s="122"/>
      <c r="V490" s="122"/>
      <c r="W490" s="122"/>
      <c r="X490" s="122"/>
      <c r="Y490" s="61">
        <f t="shared" si="90"/>
        <v>0</v>
      </c>
    </row>
    <row r="491" spans="1:25" s="61" customFormat="1">
      <c r="A491" s="61" t="e">
        <f t="shared" si="80"/>
        <v>#N/A</v>
      </c>
      <c r="B491" s="121">
        <f t="shared" si="81"/>
        <v>0</v>
      </c>
      <c r="C491" s="117" t="e">
        <f>VLOOKUP(B491,映射表!A:C,3,0)</f>
        <v>#N/A</v>
      </c>
      <c r="D491" s="121">
        <f t="shared" si="82"/>
        <v>0</v>
      </c>
      <c r="E491" s="100">
        <f t="shared" si="83"/>
        <v>0</v>
      </c>
      <c r="F491" s="121">
        <f t="shared" si="84"/>
        <v>0</v>
      </c>
      <c r="G491" s="121">
        <f t="shared" si="85"/>
        <v>0</v>
      </c>
      <c r="H491" s="99" t="e">
        <f>VLOOKUP(C491,'B2B（ol)'!A:J,10,0)*D491</f>
        <v>#N/A</v>
      </c>
      <c r="I491" s="101">
        <f t="shared" si="86"/>
        <v>0</v>
      </c>
      <c r="J491" s="121">
        <f t="shared" si="87"/>
        <v>0</v>
      </c>
      <c r="K491" s="121" t="e">
        <f>VLOOKUP(C491,'B2B（ol)'!A:P,16,0)</f>
        <v>#N/A</v>
      </c>
      <c r="L491" s="117">
        <f t="shared" si="88"/>
        <v>0</v>
      </c>
      <c r="M491" s="114" t="e">
        <f>VLOOKUP(C491,'B2B（ol)'!A:K,11,0)</f>
        <v>#N/A</v>
      </c>
      <c r="N491" s="114" t="e">
        <f>VLOOKUP(B491,payments!E:AG,29,0)</f>
        <v>#N/A</v>
      </c>
      <c r="O491" s="114"/>
      <c r="P491" s="114"/>
      <c r="Q491" s="61" t="e">
        <f>VLOOKUP(R491,映射表!A:G,7,0)</f>
        <v>#N/A</v>
      </c>
      <c r="R491" s="122"/>
      <c r="S491" s="122"/>
      <c r="T491" s="122"/>
      <c r="U491" s="122"/>
      <c r="V491" s="122"/>
      <c r="W491" s="122"/>
      <c r="X491" s="122"/>
      <c r="Y491" s="61">
        <f t="shared" si="90"/>
        <v>0</v>
      </c>
    </row>
    <row r="492" spans="1:25" s="61" customFormat="1">
      <c r="A492" s="61" t="e">
        <f t="shared" si="80"/>
        <v>#N/A</v>
      </c>
      <c r="B492" s="121">
        <f t="shared" si="81"/>
        <v>0</v>
      </c>
      <c r="C492" s="117" t="e">
        <f>VLOOKUP(B492,映射表!A:C,3,0)</f>
        <v>#N/A</v>
      </c>
      <c r="D492" s="121">
        <f t="shared" si="82"/>
        <v>0</v>
      </c>
      <c r="E492" s="100">
        <f t="shared" si="83"/>
        <v>0</v>
      </c>
      <c r="F492" s="121">
        <f t="shared" si="84"/>
        <v>0</v>
      </c>
      <c r="G492" s="121">
        <f t="shared" si="85"/>
        <v>0</v>
      </c>
      <c r="H492" s="99" t="e">
        <f>VLOOKUP(C492,'B2B（ol)'!A:J,10,0)*D492</f>
        <v>#N/A</v>
      </c>
      <c r="I492" s="101">
        <f t="shared" si="86"/>
        <v>0</v>
      </c>
      <c r="J492" s="121">
        <f t="shared" si="87"/>
        <v>0</v>
      </c>
      <c r="K492" s="121" t="e">
        <f>VLOOKUP(C492,'B2B（ol)'!A:P,16,0)</f>
        <v>#N/A</v>
      </c>
      <c r="L492" s="117">
        <f t="shared" si="88"/>
        <v>0</v>
      </c>
      <c r="M492" s="114" t="e">
        <f>VLOOKUP(C492,'B2B（ol)'!A:K,11,0)</f>
        <v>#N/A</v>
      </c>
      <c r="N492" s="114" t="e">
        <f>VLOOKUP(B492,payments!E:AG,29,0)</f>
        <v>#N/A</v>
      </c>
      <c r="O492" s="114"/>
      <c r="P492" s="114"/>
      <c r="Q492" s="61" t="e">
        <f>VLOOKUP(R492,映射表!A:G,7,0)</f>
        <v>#N/A</v>
      </c>
      <c r="R492" s="122"/>
      <c r="S492" s="122"/>
      <c r="T492" s="122"/>
      <c r="U492" s="122"/>
      <c r="V492" s="122"/>
      <c r="W492" s="122"/>
      <c r="X492" s="122"/>
      <c r="Y492" s="61">
        <f t="shared" si="90"/>
        <v>0</v>
      </c>
    </row>
    <row r="493" spans="1:25" s="61" customFormat="1">
      <c r="A493" s="61" t="e">
        <f t="shared" si="80"/>
        <v>#N/A</v>
      </c>
      <c r="B493" s="121">
        <f t="shared" si="81"/>
        <v>0</v>
      </c>
      <c r="C493" s="117" t="e">
        <f>VLOOKUP(B493,映射表!A:C,3,0)</f>
        <v>#N/A</v>
      </c>
      <c r="D493" s="121">
        <f t="shared" si="82"/>
        <v>0</v>
      </c>
      <c r="E493" s="100">
        <f t="shared" si="83"/>
        <v>0</v>
      </c>
      <c r="F493" s="121">
        <f t="shared" si="84"/>
        <v>0</v>
      </c>
      <c r="G493" s="121">
        <f t="shared" si="85"/>
        <v>0</v>
      </c>
      <c r="H493" s="99" t="e">
        <f>VLOOKUP(C493,'B2B（ol)'!A:J,10,0)*D493</f>
        <v>#N/A</v>
      </c>
      <c r="I493" s="101">
        <f t="shared" si="86"/>
        <v>0</v>
      </c>
      <c r="J493" s="121">
        <f t="shared" si="87"/>
        <v>0</v>
      </c>
      <c r="K493" s="121" t="e">
        <f>VLOOKUP(C493,'B2B（ol)'!A:P,16,0)</f>
        <v>#N/A</v>
      </c>
      <c r="L493" s="117">
        <f t="shared" si="88"/>
        <v>0</v>
      </c>
      <c r="M493" s="114" t="e">
        <f>VLOOKUP(C493,'B2B（ol)'!A:K,11,0)</f>
        <v>#N/A</v>
      </c>
      <c r="N493" s="114" t="e">
        <f>VLOOKUP(B493,payments!E:AG,29,0)</f>
        <v>#N/A</v>
      </c>
      <c r="O493" s="114"/>
      <c r="P493" s="114"/>
      <c r="Q493" s="61" t="e">
        <f>VLOOKUP(R493,映射表!A:G,7,0)</f>
        <v>#N/A</v>
      </c>
      <c r="R493" s="122"/>
      <c r="S493" s="122"/>
      <c r="T493" s="122"/>
      <c r="U493" s="122"/>
      <c r="V493" s="122"/>
      <c r="W493" s="122"/>
      <c r="X493" s="122"/>
      <c r="Y493" s="61">
        <f t="shared" si="90"/>
        <v>0</v>
      </c>
    </row>
    <row r="494" spans="1:25" s="61" customFormat="1">
      <c r="A494" s="61" t="e">
        <f t="shared" si="80"/>
        <v>#N/A</v>
      </c>
      <c r="B494" s="121">
        <f t="shared" si="81"/>
        <v>0</v>
      </c>
      <c r="C494" s="117" t="e">
        <f>VLOOKUP(B494,映射表!A:C,3,0)</f>
        <v>#N/A</v>
      </c>
      <c r="D494" s="121">
        <f t="shared" si="82"/>
        <v>0</v>
      </c>
      <c r="E494" s="100">
        <f t="shared" si="83"/>
        <v>0</v>
      </c>
      <c r="F494" s="121">
        <f t="shared" si="84"/>
        <v>0</v>
      </c>
      <c r="G494" s="121">
        <f t="shared" si="85"/>
        <v>0</v>
      </c>
      <c r="H494" s="99" t="e">
        <f>VLOOKUP(C494,'B2B（ol)'!A:J,10,0)*D494</f>
        <v>#N/A</v>
      </c>
      <c r="I494" s="101">
        <f t="shared" si="86"/>
        <v>0</v>
      </c>
      <c r="J494" s="121">
        <f t="shared" si="87"/>
        <v>0</v>
      </c>
      <c r="K494" s="121" t="e">
        <f>VLOOKUP(C494,'B2B（ol)'!A:P,16,0)</f>
        <v>#N/A</v>
      </c>
      <c r="L494" s="117">
        <f t="shared" si="88"/>
        <v>0</v>
      </c>
      <c r="M494" s="114" t="e">
        <f>VLOOKUP(C494,'B2B（ol)'!A:K,11,0)</f>
        <v>#N/A</v>
      </c>
      <c r="N494" s="114" t="e">
        <f>VLOOKUP(B494,payments!E:AG,29,0)</f>
        <v>#N/A</v>
      </c>
      <c r="O494" s="114"/>
      <c r="P494" s="114"/>
      <c r="Q494" s="61" t="e">
        <f>VLOOKUP(R494,映射表!A:G,7,0)</f>
        <v>#N/A</v>
      </c>
      <c r="R494" s="122"/>
      <c r="S494" s="122"/>
      <c r="T494" s="122"/>
      <c r="U494" s="122"/>
      <c r="V494" s="122"/>
      <c r="W494" s="122"/>
      <c r="X494" s="122"/>
      <c r="Y494" s="61">
        <f t="shared" si="90"/>
        <v>0</v>
      </c>
    </row>
    <row r="495" spans="1:25" s="61" customFormat="1">
      <c r="A495" s="61" t="e">
        <f t="shared" si="80"/>
        <v>#N/A</v>
      </c>
      <c r="B495" s="121">
        <f t="shared" si="81"/>
        <v>0</v>
      </c>
      <c r="C495" s="117" t="e">
        <f>VLOOKUP(B495,映射表!A:C,3,0)</f>
        <v>#N/A</v>
      </c>
      <c r="D495" s="121">
        <f t="shared" si="82"/>
        <v>0</v>
      </c>
      <c r="E495" s="100">
        <f t="shared" si="83"/>
        <v>0</v>
      </c>
      <c r="F495" s="121">
        <f t="shared" si="84"/>
        <v>0</v>
      </c>
      <c r="G495" s="121">
        <f t="shared" si="85"/>
        <v>0</v>
      </c>
      <c r="H495" s="99" t="e">
        <f>VLOOKUP(C495,'B2B（ol)'!A:J,10,0)*D495</f>
        <v>#N/A</v>
      </c>
      <c r="I495" s="101">
        <f t="shared" si="86"/>
        <v>0</v>
      </c>
      <c r="J495" s="121">
        <f t="shared" si="87"/>
        <v>0</v>
      </c>
      <c r="K495" s="121" t="e">
        <f>VLOOKUP(C495,'B2B（ol)'!A:P,16,0)</f>
        <v>#N/A</v>
      </c>
      <c r="L495" s="117">
        <f t="shared" si="88"/>
        <v>0</v>
      </c>
      <c r="M495" s="114" t="e">
        <f>VLOOKUP(C495,'B2B（ol)'!A:K,11,0)</f>
        <v>#N/A</v>
      </c>
      <c r="N495" s="114" t="e">
        <f>VLOOKUP(B495,payments!E:AG,29,0)</f>
        <v>#N/A</v>
      </c>
      <c r="O495" s="114"/>
      <c r="P495" s="114"/>
      <c r="Q495" s="61" t="e">
        <f>VLOOKUP(R495,映射表!A:G,7,0)</f>
        <v>#N/A</v>
      </c>
      <c r="R495" s="122"/>
      <c r="S495" s="122"/>
      <c r="T495" s="122"/>
      <c r="U495" s="122"/>
      <c r="V495" s="122"/>
      <c r="W495" s="122"/>
      <c r="X495" s="122"/>
      <c r="Y495" s="61">
        <f t="shared" si="90"/>
        <v>0</v>
      </c>
    </row>
    <row r="496" spans="1:25" s="61" customFormat="1">
      <c r="A496" s="61" t="e">
        <f t="shared" si="80"/>
        <v>#N/A</v>
      </c>
      <c r="B496" s="121">
        <f t="shared" si="81"/>
        <v>0</v>
      </c>
      <c r="C496" s="117" t="e">
        <f>VLOOKUP(B496,映射表!A:C,3,0)</f>
        <v>#N/A</v>
      </c>
      <c r="D496" s="121">
        <f t="shared" si="82"/>
        <v>0</v>
      </c>
      <c r="E496" s="100">
        <f t="shared" si="83"/>
        <v>0</v>
      </c>
      <c r="F496" s="121">
        <f t="shared" si="84"/>
        <v>0</v>
      </c>
      <c r="G496" s="121">
        <f t="shared" si="85"/>
        <v>0</v>
      </c>
      <c r="H496" s="99" t="e">
        <f>VLOOKUP(C496,'B2B（ol)'!A:J,10,0)*D496</f>
        <v>#N/A</v>
      </c>
      <c r="I496" s="101">
        <f t="shared" si="86"/>
        <v>0</v>
      </c>
      <c r="J496" s="121">
        <f t="shared" si="87"/>
        <v>0</v>
      </c>
      <c r="K496" s="121" t="e">
        <f>VLOOKUP(C496,'B2B（ol)'!A:P,16,0)</f>
        <v>#N/A</v>
      </c>
      <c r="L496" s="117">
        <f t="shared" si="88"/>
        <v>0</v>
      </c>
      <c r="M496" s="114" t="e">
        <f>VLOOKUP(C496,'B2B（ol)'!A:K,11,0)</f>
        <v>#N/A</v>
      </c>
      <c r="N496" s="114" t="e">
        <f>VLOOKUP(B496,payments!E:AG,29,0)</f>
        <v>#N/A</v>
      </c>
      <c r="O496" s="114"/>
      <c r="P496" s="114"/>
      <c r="Q496" s="61" t="e">
        <f>VLOOKUP(R496,映射表!A:G,7,0)</f>
        <v>#N/A</v>
      </c>
      <c r="R496" s="122"/>
      <c r="S496" s="122"/>
      <c r="T496" s="122"/>
      <c r="U496" s="122"/>
      <c r="V496" s="122"/>
      <c r="W496" s="122"/>
      <c r="X496" s="122"/>
      <c r="Y496" s="61">
        <f t="shared" si="90"/>
        <v>0</v>
      </c>
    </row>
    <row r="497" spans="1:25" s="61" customFormat="1">
      <c r="A497" s="61" t="e">
        <f t="shared" si="80"/>
        <v>#N/A</v>
      </c>
      <c r="B497" s="121">
        <f t="shared" si="81"/>
        <v>0</v>
      </c>
      <c r="C497" s="117" t="e">
        <f>VLOOKUP(B497,映射表!A:C,3,0)</f>
        <v>#N/A</v>
      </c>
      <c r="D497" s="121">
        <f t="shared" si="82"/>
        <v>0</v>
      </c>
      <c r="E497" s="100">
        <f t="shared" si="83"/>
        <v>0</v>
      </c>
      <c r="F497" s="121">
        <f t="shared" si="84"/>
        <v>0</v>
      </c>
      <c r="G497" s="121">
        <f t="shared" si="85"/>
        <v>0</v>
      </c>
      <c r="H497" s="99" t="e">
        <f>VLOOKUP(C497,'B2B（ol)'!A:J,10,0)*D497</f>
        <v>#N/A</v>
      </c>
      <c r="I497" s="101">
        <f t="shared" si="86"/>
        <v>0</v>
      </c>
      <c r="J497" s="121">
        <f t="shared" si="87"/>
        <v>0</v>
      </c>
      <c r="K497" s="121" t="e">
        <f>VLOOKUP(C497,'B2B（ol)'!A:P,16,0)</f>
        <v>#N/A</v>
      </c>
      <c r="L497" s="117">
        <f t="shared" si="88"/>
        <v>0</v>
      </c>
      <c r="M497" s="114" t="e">
        <f>VLOOKUP(C497,'B2B（ol)'!A:K,11,0)</f>
        <v>#N/A</v>
      </c>
      <c r="N497" s="114" t="e">
        <f>VLOOKUP(B497,payments!E:AG,29,0)</f>
        <v>#N/A</v>
      </c>
      <c r="O497" s="114"/>
      <c r="P497" s="114"/>
      <c r="Q497" s="61" t="e">
        <f>VLOOKUP(R497,映射表!A:G,7,0)</f>
        <v>#N/A</v>
      </c>
      <c r="R497" s="122"/>
      <c r="S497" s="122"/>
      <c r="T497" s="122"/>
      <c r="U497" s="122"/>
      <c r="V497" s="122"/>
      <c r="W497" s="122"/>
      <c r="X497" s="122"/>
      <c r="Y497" s="61">
        <f t="shared" si="90"/>
        <v>0</v>
      </c>
    </row>
    <row r="498" spans="1:25" s="61" customFormat="1">
      <c r="A498" s="61" t="e">
        <f t="shared" si="80"/>
        <v>#N/A</v>
      </c>
      <c r="B498" s="121">
        <f t="shared" si="81"/>
        <v>0</v>
      </c>
      <c r="C498" s="117" t="e">
        <f>VLOOKUP(B498,映射表!A:C,3,0)</f>
        <v>#N/A</v>
      </c>
      <c r="D498" s="121">
        <f t="shared" si="82"/>
        <v>0</v>
      </c>
      <c r="E498" s="100">
        <f t="shared" si="83"/>
        <v>0</v>
      </c>
      <c r="F498" s="121">
        <f t="shared" si="84"/>
        <v>0</v>
      </c>
      <c r="G498" s="121">
        <f t="shared" si="85"/>
        <v>0</v>
      </c>
      <c r="H498" s="99" t="e">
        <f>VLOOKUP(C498,'B2B（ol)'!A:J,10,0)*D498</f>
        <v>#N/A</v>
      </c>
      <c r="I498" s="101">
        <f t="shared" si="86"/>
        <v>0</v>
      </c>
      <c r="J498" s="121">
        <f t="shared" si="87"/>
        <v>0</v>
      </c>
      <c r="K498" s="121" t="e">
        <f>VLOOKUP(C498,'B2B（ol)'!A:P,16,0)</f>
        <v>#N/A</v>
      </c>
      <c r="L498" s="117">
        <f t="shared" si="88"/>
        <v>0</v>
      </c>
      <c r="M498" s="114" t="e">
        <f>VLOOKUP(C498,'B2B（ol)'!A:K,11,0)</f>
        <v>#N/A</v>
      </c>
      <c r="N498" s="114" t="e">
        <f>VLOOKUP(B498,payments!E:AG,29,0)</f>
        <v>#N/A</v>
      </c>
      <c r="O498" s="114"/>
      <c r="P498" s="114"/>
      <c r="Q498" s="61" t="e">
        <f>VLOOKUP(R498,映射表!A:G,7,0)</f>
        <v>#N/A</v>
      </c>
      <c r="R498" s="122"/>
      <c r="S498" s="122"/>
      <c r="T498" s="122"/>
      <c r="U498" s="122"/>
      <c r="V498" s="122"/>
      <c r="W498" s="122"/>
      <c r="X498" s="122"/>
      <c r="Y498" s="61">
        <f t="shared" si="90"/>
        <v>0</v>
      </c>
    </row>
    <row r="499" spans="1:25" s="61" customFormat="1">
      <c r="A499" s="61" t="e">
        <f t="shared" si="80"/>
        <v>#N/A</v>
      </c>
      <c r="B499" s="121">
        <f t="shared" si="81"/>
        <v>0</v>
      </c>
      <c r="C499" s="117" t="e">
        <f>VLOOKUP(B499,映射表!A:C,3,0)</f>
        <v>#N/A</v>
      </c>
      <c r="D499" s="121">
        <f t="shared" si="82"/>
        <v>0</v>
      </c>
      <c r="E499" s="100">
        <f t="shared" si="83"/>
        <v>0</v>
      </c>
      <c r="F499" s="121">
        <f t="shared" si="84"/>
        <v>0</v>
      </c>
      <c r="G499" s="121">
        <f t="shared" si="85"/>
        <v>0</v>
      </c>
      <c r="H499" s="99" t="e">
        <f>VLOOKUP(C499,'B2B（ol)'!A:J,10,0)*D499</f>
        <v>#N/A</v>
      </c>
      <c r="I499" s="101">
        <f t="shared" si="86"/>
        <v>0</v>
      </c>
      <c r="J499" s="121">
        <f t="shared" si="87"/>
        <v>0</v>
      </c>
      <c r="K499" s="121" t="e">
        <f>VLOOKUP(C499,'B2B（ol)'!A:P,16,0)</f>
        <v>#N/A</v>
      </c>
      <c r="L499" s="117">
        <f t="shared" si="88"/>
        <v>0</v>
      </c>
      <c r="M499" s="114" t="e">
        <f>VLOOKUP(C499,'B2B（ol)'!A:K,11,0)</f>
        <v>#N/A</v>
      </c>
      <c r="N499" s="114" t="e">
        <f>VLOOKUP(B499,payments!E:AG,29,0)</f>
        <v>#N/A</v>
      </c>
      <c r="O499" s="114"/>
      <c r="P499" s="114"/>
      <c r="Q499" s="61" t="e">
        <f>VLOOKUP(R499,映射表!A:G,7,0)</f>
        <v>#N/A</v>
      </c>
      <c r="R499" s="122"/>
      <c r="S499" s="122"/>
      <c r="T499" s="122"/>
      <c r="U499" s="122"/>
      <c r="V499" s="122"/>
      <c r="W499" s="122"/>
      <c r="X499" s="122"/>
      <c r="Y499" s="61">
        <f t="shared" si="90"/>
        <v>0</v>
      </c>
    </row>
    <row r="500" spans="1:25" s="61" customFormat="1">
      <c r="A500" s="61" t="e">
        <f t="shared" si="80"/>
        <v>#N/A</v>
      </c>
      <c r="B500" s="121">
        <f t="shared" si="81"/>
        <v>0</v>
      </c>
      <c r="C500" s="117" t="e">
        <f>VLOOKUP(B500,映射表!A:C,3,0)</f>
        <v>#N/A</v>
      </c>
      <c r="D500" s="121">
        <f t="shared" si="82"/>
        <v>0</v>
      </c>
      <c r="E500" s="100">
        <f t="shared" si="83"/>
        <v>0</v>
      </c>
      <c r="F500" s="121">
        <f t="shared" si="84"/>
        <v>0</v>
      </c>
      <c r="G500" s="121">
        <f t="shared" si="85"/>
        <v>0</v>
      </c>
      <c r="H500" s="99" t="e">
        <f>VLOOKUP(C500,'B2B（ol)'!A:J,10,0)*D500</f>
        <v>#N/A</v>
      </c>
      <c r="I500" s="101">
        <f t="shared" si="86"/>
        <v>0</v>
      </c>
      <c r="J500" s="121">
        <f t="shared" si="87"/>
        <v>0</v>
      </c>
      <c r="K500" s="121" t="e">
        <f>VLOOKUP(C500,'B2B（ol)'!A:P,16,0)</f>
        <v>#N/A</v>
      </c>
      <c r="L500" s="117">
        <f t="shared" si="88"/>
        <v>0</v>
      </c>
      <c r="M500" s="114" t="e">
        <f>VLOOKUP(C500,'B2B（ol)'!A:K,11,0)</f>
        <v>#N/A</v>
      </c>
      <c r="N500" s="114" t="e">
        <f>VLOOKUP(B500,payments!E:AG,29,0)</f>
        <v>#N/A</v>
      </c>
      <c r="O500" s="114"/>
      <c r="P500" s="114"/>
      <c r="Q500" s="61" t="e">
        <f>VLOOKUP(R500,映射表!A:G,7,0)</f>
        <v>#N/A</v>
      </c>
      <c r="R500" s="122"/>
      <c r="S500" s="122"/>
      <c r="T500" s="122"/>
      <c r="U500" s="122"/>
      <c r="V500" s="122"/>
      <c r="W500" s="122"/>
      <c r="X500" s="122"/>
      <c r="Y500" s="61">
        <f t="shared" si="90"/>
        <v>0</v>
      </c>
    </row>
    <row r="501" spans="1:25" s="61" customFormat="1">
      <c r="A501" s="61" t="e">
        <f t="shared" si="80"/>
        <v>#N/A</v>
      </c>
      <c r="B501" s="121">
        <f t="shared" si="81"/>
        <v>0</v>
      </c>
      <c r="C501" s="117" t="e">
        <f>VLOOKUP(B501,映射表!A:C,3,0)</f>
        <v>#N/A</v>
      </c>
      <c r="D501" s="121">
        <f t="shared" si="82"/>
        <v>0</v>
      </c>
      <c r="E501" s="100">
        <f t="shared" si="83"/>
        <v>0</v>
      </c>
      <c r="F501" s="121">
        <f t="shared" si="84"/>
        <v>0</v>
      </c>
      <c r="G501" s="121">
        <f t="shared" si="85"/>
        <v>0</v>
      </c>
      <c r="H501" s="99" t="e">
        <f>VLOOKUP(C501,'B2B（ol)'!A:J,10,0)*D501</f>
        <v>#N/A</v>
      </c>
      <c r="I501" s="101">
        <f t="shared" si="86"/>
        <v>0</v>
      </c>
      <c r="J501" s="121">
        <f t="shared" si="87"/>
        <v>0</v>
      </c>
      <c r="K501" s="121" t="e">
        <f>VLOOKUP(C501,'B2B（ol)'!A:P,16,0)</f>
        <v>#N/A</v>
      </c>
      <c r="L501" s="117">
        <f t="shared" si="88"/>
        <v>0</v>
      </c>
      <c r="M501" s="114" t="e">
        <f>VLOOKUP(C501,'B2B（ol)'!A:K,11,0)</f>
        <v>#N/A</v>
      </c>
      <c r="N501" s="114" t="e">
        <f>VLOOKUP(B501,payments!E:AG,29,0)</f>
        <v>#N/A</v>
      </c>
      <c r="O501" s="114"/>
      <c r="P501" s="114"/>
      <c r="Q501" s="61" t="e">
        <f>VLOOKUP(R501,映射表!A:G,7,0)</f>
        <v>#N/A</v>
      </c>
      <c r="R501" s="122"/>
      <c r="S501" s="122"/>
      <c r="T501" s="122"/>
      <c r="U501" s="122"/>
      <c r="V501" s="122"/>
      <c r="W501" s="122"/>
      <c r="X501" s="122"/>
      <c r="Y501" s="61">
        <f t="shared" si="90"/>
        <v>0</v>
      </c>
    </row>
    <row r="502" spans="1:25" s="61" customFormat="1">
      <c r="A502" s="61" t="e">
        <f t="shared" si="80"/>
        <v>#N/A</v>
      </c>
      <c r="B502" s="121">
        <f t="shared" si="81"/>
        <v>0</v>
      </c>
      <c r="C502" s="117" t="e">
        <f>VLOOKUP(B502,映射表!A:C,3,0)</f>
        <v>#N/A</v>
      </c>
      <c r="D502" s="121">
        <f t="shared" si="82"/>
        <v>0</v>
      </c>
      <c r="E502" s="100">
        <f t="shared" si="83"/>
        <v>0</v>
      </c>
      <c r="F502" s="121">
        <f t="shared" si="84"/>
        <v>0</v>
      </c>
      <c r="G502" s="121">
        <f t="shared" si="85"/>
        <v>0</v>
      </c>
      <c r="H502" s="99" t="e">
        <f>VLOOKUP(C502,'B2B（ol)'!A:J,10,0)*D502</f>
        <v>#N/A</v>
      </c>
      <c r="I502" s="101">
        <f t="shared" si="86"/>
        <v>0</v>
      </c>
      <c r="J502" s="121">
        <f t="shared" si="87"/>
        <v>0</v>
      </c>
      <c r="K502" s="121" t="e">
        <f>VLOOKUP(C502,'B2B（ol)'!A:P,16,0)</f>
        <v>#N/A</v>
      </c>
      <c r="L502" s="117">
        <f t="shared" si="88"/>
        <v>0</v>
      </c>
      <c r="M502" s="114" t="e">
        <f>VLOOKUP(C502,'B2B（ol)'!A:K,11,0)</f>
        <v>#N/A</v>
      </c>
      <c r="N502" s="114" t="e">
        <f>VLOOKUP(B502,payments!E:AG,29,0)</f>
        <v>#N/A</v>
      </c>
      <c r="O502" s="114"/>
      <c r="P502" s="114"/>
      <c r="Q502" s="61" t="e">
        <f>VLOOKUP(R502,映射表!A:G,7,0)</f>
        <v>#N/A</v>
      </c>
      <c r="R502" s="122"/>
      <c r="S502" s="122"/>
      <c r="T502" s="122"/>
      <c r="U502" s="122"/>
      <c r="V502" s="122"/>
      <c r="W502" s="122"/>
      <c r="X502" s="122"/>
      <c r="Y502" s="61">
        <f t="shared" si="90"/>
        <v>0</v>
      </c>
    </row>
    <row r="503" spans="1:25" s="61" customFormat="1">
      <c r="A503" s="61" t="e">
        <f t="shared" si="80"/>
        <v>#N/A</v>
      </c>
      <c r="B503" s="121">
        <f t="shared" si="81"/>
        <v>0</v>
      </c>
      <c r="C503" s="117" t="e">
        <f>VLOOKUP(B503,映射表!A:C,3,0)</f>
        <v>#N/A</v>
      </c>
      <c r="D503" s="121">
        <f t="shared" si="82"/>
        <v>0</v>
      </c>
      <c r="E503" s="100">
        <f t="shared" si="83"/>
        <v>0</v>
      </c>
      <c r="F503" s="121">
        <f t="shared" si="84"/>
        <v>0</v>
      </c>
      <c r="G503" s="121">
        <f t="shared" si="85"/>
        <v>0</v>
      </c>
      <c r="H503" s="99" t="e">
        <f>VLOOKUP(C503,'B2B（ol)'!A:J,10,0)*D503</f>
        <v>#N/A</v>
      </c>
      <c r="I503" s="101">
        <f t="shared" si="86"/>
        <v>0</v>
      </c>
      <c r="J503" s="121">
        <f t="shared" si="87"/>
        <v>0</v>
      </c>
      <c r="K503" s="121" t="e">
        <f>VLOOKUP(C503,'B2B（ol)'!A:P,16,0)</f>
        <v>#N/A</v>
      </c>
      <c r="L503" s="117">
        <f t="shared" si="88"/>
        <v>0</v>
      </c>
      <c r="M503" s="114" t="e">
        <f>VLOOKUP(C503,'B2B（ol)'!A:K,11,0)</f>
        <v>#N/A</v>
      </c>
      <c r="N503" s="114" t="e">
        <f>VLOOKUP(B503,payments!E:AG,29,0)</f>
        <v>#N/A</v>
      </c>
      <c r="O503" s="114"/>
      <c r="P503" s="114"/>
      <c r="Q503" s="61" t="e">
        <f>VLOOKUP(R503,映射表!A:G,7,0)</f>
        <v>#N/A</v>
      </c>
      <c r="R503" s="122"/>
      <c r="S503" s="122"/>
      <c r="T503" s="122"/>
      <c r="U503" s="122"/>
      <c r="V503" s="122"/>
      <c r="W503" s="122"/>
      <c r="X503" s="122"/>
      <c r="Y503" s="61">
        <f t="shared" si="90"/>
        <v>0</v>
      </c>
    </row>
    <row r="504" spans="1:25" s="61" customFormat="1">
      <c r="A504" s="61" t="e">
        <f t="shared" si="80"/>
        <v>#N/A</v>
      </c>
      <c r="B504" s="121">
        <f t="shared" si="81"/>
        <v>0</v>
      </c>
      <c r="C504" s="117" t="e">
        <f>VLOOKUP(B504,映射表!A:C,3,0)</f>
        <v>#N/A</v>
      </c>
      <c r="D504" s="121">
        <f t="shared" si="82"/>
        <v>0</v>
      </c>
      <c r="E504" s="100">
        <f t="shared" si="83"/>
        <v>0</v>
      </c>
      <c r="F504" s="121">
        <f t="shared" si="84"/>
        <v>0</v>
      </c>
      <c r="G504" s="121">
        <f t="shared" si="85"/>
        <v>0</v>
      </c>
      <c r="H504" s="99" t="e">
        <f>VLOOKUP(C504,'B2B（ol)'!A:J,10,0)*D504</f>
        <v>#N/A</v>
      </c>
      <c r="I504" s="101">
        <f t="shared" si="86"/>
        <v>0</v>
      </c>
      <c r="J504" s="121">
        <f t="shared" si="87"/>
        <v>0</v>
      </c>
      <c r="K504" s="121" t="e">
        <f>VLOOKUP(C504,'B2B（ol)'!A:P,16,0)</f>
        <v>#N/A</v>
      </c>
      <c r="L504" s="117">
        <f t="shared" si="88"/>
        <v>0</v>
      </c>
      <c r="M504" s="114" t="e">
        <f>VLOOKUP(C504,'B2B（ol)'!A:K,11,0)</f>
        <v>#N/A</v>
      </c>
      <c r="N504" s="114" t="e">
        <f>VLOOKUP(B504,payments!E:AG,29,0)</f>
        <v>#N/A</v>
      </c>
      <c r="O504" s="114"/>
      <c r="P504" s="114"/>
      <c r="Q504" s="61" t="e">
        <f>VLOOKUP(R504,映射表!A:G,7,0)</f>
        <v>#N/A</v>
      </c>
      <c r="R504" s="122"/>
      <c r="S504" s="122"/>
      <c r="T504" s="122"/>
      <c r="U504" s="122"/>
      <c r="V504" s="122"/>
      <c r="W504" s="122"/>
      <c r="X504" s="122"/>
      <c r="Y504" s="61">
        <f t="shared" si="90"/>
        <v>0</v>
      </c>
    </row>
    <row r="505" spans="1:25" s="61" customFormat="1">
      <c r="A505" s="61" t="e">
        <f t="shared" si="80"/>
        <v>#N/A</v>
      </c>
      <c r="B505" s="121">
        <f t="shared" si="81"/>
        <v>0</v>
      </c>
      <c r="C505" s="117" t="e">
        <f>VLOOKUP(B505,映射表!A:C,3,0)</f>
        <v>#N/A</v>
      </c>
      <c r="D505" s="121">
        <f t="shared" si="82"/>
        <v>0</v>
      </c>
      <c r="E505" s="100">
        <f t="shared" si="83"/>
        <v>0</v>
      </c>
      <c r="F505" s="121">
        <f t="shared" si="84"/>
        <v>0</v>
      </c>
      <c r="G505" s="121">
        <f t="shared" si="85"/>
        <v>0</v>
      </c>
      <c r="H505" s="99" t="e">
        <f>VLOOKUP(C505,'B2B（ol)'!A:J,10,0)*D505</f>
        <v>#N/A</v>
      </c>
      <c r="I505" s="101">
        <f t="shared" si="86"/>
        <v>0</v>
      </c>
      <c r="J505" s="121">
        <f t="shared" si="87"/>
        <v>0</v>
      </c>
      <c r="K505" s="121" t="e">
        <f>VLOOKUP(C505,'B2B（ol)'!A:P,16,0)</f>
        <v>#N/A</v>
      </c>
      <c r="L505" s="117">
        <f t="shared" si="88"/>
        <v>0</v>
      </c>
      <c r="M505" s="114" t="e">
        <f>VLOOKUP(C505,'B2B（ol)'!A:K,11,0)</f>
        <v>#N/A</v>
      </c>
      <c r="N505" s="114" t="e">
        <f>VLOOKUP(B505,payments!E:AG,29,0)</f>
        <v>#N/A</v>
      </c>
      <c r="O505" s="114"/>
      <c r="P505" s="114"/>
      <c r="Q505" s="61" t="e">
        <f>VLOOKUP(R505,映射表!A:G,7,0)</f>
        <v>#N/A</v>
      </c>
      <c r="R505" s="122"/>
      <c r="S505" s="122"/>
      <c r="T505" s="122"/>
      <c r="U505" s="122"/>
      <c r="V505" s="122"/>
      <c r="W505" s="122"/>
      <c r="X505" s="122"/>
      <c r="Y505" s="61">
        <f t="shared" si="90"/>
        <v>0</v>
      </c>
    </row>
    <row r="506" spans="1:25" s="61" customFormat="1">
      <c r="A506" s="61" t="e">
        <f t="shared" si="80"/>
        <v>#N/A</v>
      </c>
      <c r="B506" s="121">
        <f t="shared" si="81"/>
        <v>0</v>
      </c>
      <c r="C506" s="117" t="e">
        <f>VLOOKUP(B506,映射表!A:C,3,0)</f>
        <v>#N/A</v>
      </c>
      <c r="D506" s="121">
        <f t="shared" si="82"/>
        <v>0</v>
      </c>
      <c r="E506" s="100">
        <f t="shared" si="83"/>
        <v>0</v>
      </c>
      <c r="F506" s="121">
        <f t="shared" si="84"/>
        <v>0</v>
      </c>
      <c r="G506" s="121">
        <f t="shared" si="85"/>
        <v>0</v>
      </c>
      <c r="H506" s="99" t="e">
        <f>VLOOKUP(C506,'B2B（ol)'!A:J,10,0)*D506</f>
        <v>#N/A</v>
      </c>
      <c r="I506" s="101">
        <f t="shared" si="86"/>
        <v>0</v>
      </c>
      <c r="J506" s="121">
        <f t="shared" si="87"/>
        <v>0</v>
      </c>
      <c r="K506" s="121" t="e">
        <f>VLOOKUP(C506,'B2B（ol)'!A:P,16,0)</f>
        <v>#N/A</v>
      </c>
      <c r="L506" s="117">
        <f t="shared" si="88"/>
        <v>0</v>
      </c>
      <c r="M506" s="114" t="e">
        <f>VLOOKUP(C506,'B2B（ol)'!A:K,11,0)</f>
        <v>#N/A</v>
      </c>
      <c r="N506" s="114" t="e">
        <f>VLOOKUP(B506,payments!E:AG,29,0)</f>
        <v>#N/A</v>
      </c>
      <c r="O506" s="114"/>
      <c r="P506" s="114"/>
      <c r="Q506" s="61" t="e">
        <f>VLOOKUP(R506,映射表!A:G,7,0)</f>
        <v>#N/A</v>
      </c>
      <c r="R506" s="122"/>
      <c r="S506" s="122"/>
      <c r="T506" s="122"/>
      <c r="U506" s="122"/>
      <c r="V506" s="122"/>
      <c r="W506" s="122"/>
      <c r="X506" s="122"/>
      <c r="Y506" s="61">
        <f t="shared" si="90"/>
        <v>0</v>
      </c>
    </row>
    <row r="507" spans="1:25" s="61" customFormat="1">
      <c r="A507" s="61" t="e">
        <f t="shared" si="80"/>
        <v>#N/A</v>
      </c>
      <c r="B507" s="121">
        <f t="shared" si="81"/>
        <v>0</v>
      </c>
      <c r="C507" s="117" t="e">
        <f>VLOOKUP(B507,映射表!A:C,3,0)</f>
        <v>#N/A</v>
      </c>
      <c r="D507" s="121">
        <f t="shared" si="82"/>
        <v>0</v>
      </c>
      <c r="E507" s="100">
        <f t="shared" si="83"/>
        <v>0</v>
      </c>
      <c r="F507" s="121">
        <f t="shared" si="84"/>
        <v>0</v>
      </c>
      <c r="G507" s="121">
        <f t="shared" si="85"/>
        <v>0</v>
      </c>
      <c r="H507" s="99" t="e">
        <f>VLOOKUP(C507,'B2B（ol)'!A:J,10,0)*D507</f>
        <v>#N/A</v>
      </c>
      <c r="I507" s="101">
        <f t="shared" si="86"/>
        <v>0</v>
      </c>
      <c r="J507" s="121">
        <f t="shared" si="87"/>
        <v>0</v>
      </c>
      <c r="K507" s="121" t="e">
        <f>VLOOKUP(C507,'B2B（ol)'!A:P,16,0)</f>
        <v>#N/A</v>
      </c>
      <c r="L507" s="117">
        <f t="shared" si="88"/>
        <v>0</v>
      </c>
      <c r="M507" s="114" t="e">
        <f>VLOOKUP(C507,'B2B（ol)'!A:K,11,0)</f>
        <v>#N/A</v>
      </c>
      <c r="N507" s="114" t="e">
        <f>VLOOKUP(B507,payments!E:AG,29,0)</f>
        <v>#N/A</v>
      </c>
      <c r="O507" s="114"/>
      <c r="P507" s="114"/>
      <c r="Q507" s="61" t="e">
        <f>VLOOKUP(R507,映射表!A:G,7,0)</f>
        <v>#N/A</v>
      </c>
      <c r="R507" s="122"/>
      <c r="S507" s="122"/>
      <c r="T507" s="122"/>
      <c r="U507" s="122"/>
      <c r="V507" s="122"/>
      <c r="W507" s="122"/>
      <c r="X507" s="122"/>
      <c r="Y507" s="61">
        <f t="shared" si="90"/>
        <v>0</v>
      </c>
    </row>
    <row r="508" spans="1:25" s="61" customFormat="1">
      <c r="A508" s="61" t="e">
        <f t="shared" si="80"/>
        <v>#N/A</v>
      </c>
      <c r="B508" s="121">
        <f t="shared" si="81"/>
        <v>0</v>
      </c>
      <c r="C508" s="117" t="e">
        <f>VLOOKUP(B508,映射表!A:C,3,0)</f>
        <v>#N/A</v>
      </c>
      <c r="D508" s="121">
        <f t="shared" si="82"/>
        <v>0</v>
      </c>
      <c r="E508" s="100">
        <f t="shared" si="83"/>
        <v>0</v>
      </c>
      <c r="F508" s="121">
        <f t="shared" si="84"/>
        <v>0</v>
      </c>
      <c r="G508" s="121">
        <f t="shared" si="85"/>
        <v>0</v>
      </c>
      <c r="H508" s="99" t="e">
        <f>VLOOKUP(C508,'B2B（ol)'!A:J,10,0)*D508</f>
        <v>#N/A</v>
      </c>
      <c r="I508" s="101">
        <f t="shared" si="86"/>
        <v>0</v>
      </c>
      <c r="J508" s="121">
        <f t="shared" si="87"/>
        <v>0</v>
      </c>
      <c r="K508" s="121" t="e">
        <f>VLOOKUP(C508,'B2B（ol)'!A:P,16,0)</f>
        <v>#N/A</v>
      </c>
      <c r="L508" s="117">
        <f t="shared" si="88"/>
        <v>0</v>
      </c>
      <c r="M508" s="114" t="e">
        <f>VLOOKUP(C508,'B2B（ol)'!A:K,11,0)</f>
        <v>#N/A</v>
      </c>
      <c r="N508" s="114" t="e">
        <f>VLOOKUP(B508,payments!E:AG,29,0)</f>
        <v>#N/A</v>
      </c>
      <c r="O508" s="114"/>
      <c r="P508" s="114"/>
      <c r="Q508" s="61" t="e">
        <f>VLOOKUP(R508,映射表!A:G,7,0)</f>
        <v>#N/A</v>
      </c>
      <c r="R508" s="122"/>
      <c r="S508" s="122"/>
      <c r="T508" s="122"/>
      <c r="U508" s="122"/>
      <c r="V508" s="122"/>
      <c r="W508" s="122"/>
      <c r="X508" s="122"/>
      <c r="Y508" s="61">
        <f t="shared" si="90"/>
        <v>0</v>
      </c>
    </row>
    <row r="509" spans="1:25" s="61" customFormat="1">
      <c r="A509" s="61" t="e">
        <f t="shared" si="80"/>
        <v>#N/A</v>
      </c>
      <c r="B509" s="121">
        <f t="shared" si="81"/>
        <v>0</v>
      </c>
      <c r="C509" s="117" t="e">
        <f>VLOOKUP(B509,映射表!A:C,3,0)</f>
        <v>#N/A</v>
      </c>
      <c r="D509" s="121">
        <f t="shared" si="82"/>
        <v>0</v>
      </c>
      <c r="E509" s="100">
        <f t="shared" si="83"/>
        <v>0</v>
      </c>
      <c r="F509" s="121">
        <f t="shared" si="84"/>
        <v>0</v>
      </c>
      <c r="G509" s="121">
        <f t="shared" si="85"/>
        <v>0</v>
      </c>
      <c r="H509" s="99" t="e">
        <f>VLOOKUP(C509,'B2B（ol)'!A:J,10,0)*D509</f>
        <v>#N/A</v>
      </c>
      <c r="I509" s="101">
        <f t="shared" si="86"/>
        <v>0</v>
      </c>
      <c r="J509" s="121">
        <f t="shared" si="87"/>
        <v>0</v>
      </c>
      <c r="K509" s="121" t="e">
        <f>VLOOKUP(C509,'B2B（ol)'!A:P,16,0)</f>
        <v>#N/A</v>
      </c>
      <c r="L509" s="117">
        <f t="shared" si="88"/>
        <v>0</v>
      </c>
      <c r="M509" s="114" t="e">
        <f>VLOOKUP(C509,'B2B（ol)'!A:K,11,0)</f>
        <v>#N/A</v>
      </c>
      <c r="N509" s="114" t="e">
        <f>VLOOKUP(B509,payments!E:AG,29,0)</f>
        <v>#N/A</v>
      </c>
      <c r="O509" s="114"/>
      <c r="P509" s="114"/>
      <c r="Q509" s="61" t="e">
        <f>VLOOKUP(R509,映射表!A:G,7,0)</f>
        <v>#N/A</v>
      </c>
      <c r="R509" s="122"/>
      <c r="S509" s="122"/>
      <c r="T509" s="122"/>
      <c r="U509" s="122"/>
      <c r="V509" s="122"/>
      <c r="W509" s="122"/>
      <c r="X509" s="122"/>
      <c r="Y509" s="61">
        <f t="shared" si="90"/>
        <v>0</v>
      </c>
    </row>
    <row r="510" spans="1:25" s="61" customFormat="1">
      <c r="A510" s="61" t="e">
        <f t="shared" si="80"/>
        <v>#N/A</v>
      </c>
      <c r="B510" s="121">
        <f t="shared" si="81"/>
        <v>0</v>
      </c>
      <c r="C510" s="117" t="e">
        <f>VLOOKUP(B510,映射表!A:C,3,0)</f>
        <v>#N/A</v>
      </c>
      <c r="D510" s="121">
        <f t="shared" si="82"/>
        <v>0</v>
      </c>
      <c r="E510" s="100">
        <f t="shared" si="83"/>
        <v>0</v>
      </c>
      <c r="F510" s="121">
        <f t="shared" si="84"/>
        <v>0</v>
      </c>
      <c r="G510" s="121">
        <f t="shared" si="85"/>
        <v>0</v>
      </c>
      <c r="H510" s="99" t="e">
        <f>VLOOKUP(C510,'B2B（ol)'!A:J,10,0)*D510</f>
        <v>#N/A</v>
      </c>
      <c r="I510" s="101">
        <f t="shared" si="86"/>
        <v>0</v>
      </c>
      <c r="J510" s="121">
        <f t="shared" si="87"/>
        <v>0</v>
      </c>
      <c r="K510" s="121" t="e">
        <f>VLOOKUP(C510,'B2B（ol)'!A:P,16,0)</f>
        <v>#N/A</v>
      </c>
      <c r="L510" s="117">
        <f t="shared" si="88"/>
        <v>0</v>
      </c>
      <c r="M510" s="114" t="e">
        <f>VLOOKUP(C510,'B2B（ol)'!A:K,11,0)</f>
        <v>#N/A</v>
      </c>
      <c r="N510" s="114" t="e">
        <f>VLOOKUP(B510,payments!E:AG,29,0)</f>
        <v>#N/A</v>
      </c>
      <c r="O510" s="114"/>
      <c r="P510" s="114"/>
      <c r="Q510" s="61" t="e">
        <f>VLOOKUP(R510,映射表!A:G,7,0)</f>
        <v>#N/A</v>
      </c>
      <c r="R510" s="122"/>
      <c r="S510" s="122"/>
      <c r="T510" s="122"/>
      <c r="U510" s="122"/>
      <c r="V510" s="122"/>
      <c r="W510" s="122"/>
      <c r="X510" s="122"/>
      <c r="Y510" s="61">
        <f t="shared" si="90"/>
        <v>0</v>
      </c>
    </row>
    <row r="511" spans="1:25" s="61" customFormat="1">
      <c r="A511" s="61" t="e">
        <f t="shared" si="80"/>
        <v>#N/A</v>
      </c>
      <c r="B511" s="121">
        <f t="shared" si="81"/>
        <v>0</v>
      </c>
      <c r="C511" s="117" t="e">
        <f>VLOOKUP(B511,映射表!A:C,3,0)</f>
        <v>#N/A</v>
      </c>
      <c r="D511" s="121">
        <f t="shared" si="82"/>
        <v>0</v>
      </c>
      <c r="E511" s="100">
        <f t="shared" si="83"/>
        <v>0</v>
      </c>
      <c r="F511" s="121">
        <f t="shared" si="84"/>
        <v>0</v>
      </c>
      <c r="G511" s="121">
        <f t="shared" si="85"/>
        <v>0</v>
      </c>
      <c r="H511" s="99" t="e">
        <f>VLOOKUP(C511,'B2B（ol)'!A:J,10,0)*D511</f>
        <v>#N/A</v>
      </c>
      <c r="I511" s="101">
        <f t="shared" si="86"/>
        <v>0</v>
      </c>
      <c r="J511" s="121">
        <f t="shared" si="87"/>
        <v>0</v>
      </c>
      <c r="K511" s="121" t="e">
        <f>VLOOKUP(C511,'B2B（ol)'!A:P,16,0)</f>
        <v>#N/A</v>
      </c>
      <c r="L511" s="117">
        <f t="shared" si="88"/>
        <v>0</v>
      </c>
      <c r="M511" s="114" t="e">
        <f>VLOOKUP(C511,'B2B（ol)'!A:K,11,0)</f>
        <v>#N/A</v>
      </c>
      <c r="N511" s="114" t="e">
        <f>VLOOKUP(B511,payments!E:AG,29,0)</f>
        <v>#N/A</v>
      </c>
      <c r="O511" s="114"/>
      <c r="P511" s="114"/>
      <c r="Q511" s="61" t="e">
        <f>VLOOKUP(R511,映射表!A:G,7,0)</f>
        <v>#N/A</v>
      </c>
      <c r="R511" s="122"/>
      <c r="S511" s="122"/>
      <c r="T511" s="122"/>
      <c r="U511" s="122"/>
      <c r="V511" s="122"/>
      <c r="W511" s="122"/>
      <c r="X511" s="122"/>
      <c r="Y511" s="61">
        <f t="shared" si="90"/>
        <v>0</v>
      </c>
    </row>
    <row r="512" spans="1:25" s="61" customFormat="1">
      <c r="A512" s="61" t="e">
        <f t="shared" si="80"/>
        <v>#N/A</v>
      </c>
      <c r="B512" s="121">
        <f t="shared" si="81"/>
        <v>0</v>
      </c>
      <c r="C512" s="117" t="e">
        <f>VLOOKUP(B512,映射表!A:C,3,0)</f>
        <v>#N/A</v>
      </c>
      <c r="D512" s="121">
        <f t="shared" si="82"/>
        <v>0</v>
      </c>
      <c r="E512" s="100">
        <f t="shared" si="83"/>
        <v>0</v>
      </c>
      <c r="F512" s="121">
        <f t="shared" si="84"/>
        <v>0</v>
      </c>
      <c r="G512" s="121">
        <f t="shared" si="85"/>
        <v>0</v>
      </c>
      <c r="H512" s="99" t="e">
        <f>VLOOKUP(C512,'B2B（ol)'!A:J,10,0)*D512</f>
        <v>#N/A</v>
      </c>
      <c r="I512" s="101">
        <f t="shared" si="86"/>
        <v>0</v>
      </c>
      <c r="J512" s="121">
        <f t="shared" si="87"/>
        <v>0</v>
      </c>
      <c r="K512" s="121" t="e">
        <f>VLOOKUP(C512,'B2B（ol)'!A:P,16,0)</f>
        <v>#N/A</v>
      </c>
      <c r="L512" s="117">
        <f t="shared" si="88"/>
        <v>0</v>
      </c>
      <c r="M512" s="114" t="e">
        <f>VLOOKUP(C512,'B2B（ol)'!A:K,11,0)</f>
        <v>#N/A</v>
      </c>
      <c r="N512" s="114" t="e">
        <f>VLOOKUP(B512,payments!E:AG,29,0)</f>
        <v>#N/A</v>
      </c>
      <c r="O512" s="114"/>
      <c r="P512" s="114"/>
      <c r="Q512" s="61" t="e">
        <f>VLOOKUP(R512,映射表!A:G,7,0)</f>
        <v>#N/A</v>
      </c>
      <c r="R512" s="122"/>
      <c r="S512" s="122"/>
      <c r="T512" s="122"/>
      <c r="U512" s="122"/>
      <c r="V512" s="122"/>
      <c r="W512" s="122"/>
      <c r="X512" s="122"/>
      <c r="Y512" s="61">
        <f t="shared" si="90"/>
        <v>0</v>
      </c>
    </row>
    <row r="513" spans="1:25" s="61" customFormat="1">
      <c r="A513" s="61" t="e">
        <f t="shared" si="80"/>
        <v>#N/A</v>
      </c>
      <c r="B513" s="121">
        <f t="shared" si="81"/>
        <v>0</v>
      </c>
      <c r="C513" s="117" t="e">
        <f>VLOOKUP(B513,映射表!A:C,3,0)</f>
        <v>#N/A</v>
      </c>
      <c r="D513" s="121">
        <f t="shared" si="82"/>
        <v>0</v>
      </c>
      <c r="E513" s="100">
        <f t="shared" si="83"/>
        <v>0</v>
      </c>
      <c r="F513" s="121">
        <f t="shared" si="84"/>
        <v>0</v>
      </c>
      <c r="G513" s="121">
        <f t="shared" si="85"/>
        <v>0</v>
      </c>
      <c r="H513" s="99" t="e">
        <f>VLOOKUP(C513,'B2B（ol)'!A:J,10,0)*D513</f>
        <v>#N/A</v>
      </c>
      <c r="I513" s="101">
        <f t="shared" si="86"/>
        <v>0</v>
      </c>
      <c r="J513" s="121">
        <f t="shared" si="87"/>
        <v>0</v>
      </c>
      <c r="K513" s="121" t="e">
        <f>VLOOKUP(C513,'B2B（ol)'!A:P,16,0)</f>
        <v>#N/A</v>
      </c>
      <c r="L513" s="117">
        <f t="shared" si="88"/>
        <v>0</v>
      </c>
      <c r="M513" s="114" t="e">
        <f>VLOOKUP(C513,'B2B（ol)'!A:K,11,0)</f>
        <v>#N/A</v>
      </c>
      <c r="N513" s="114" t="e">
        <f>VLOOKUP(B513,payments!E:AG,29,0)</f>
        <v>#N/A</v>
      </c>
      <c r="O513" s="114"/>
      <c r="P513" s="114"/>
      <c r="Q513" s="61" t="e">
        <f>VLOOKUP(R513,映射表!A:G,7,0)</f>
        <v>#N/A</v>
      </c>
      <c r="R513" s="122"/>
      <c r="S513" s="122"/>
      <c r="T513" s="122"/>
      <c r="U513" s="122"/>
      <c r="V513" s="122"/>
      <c r="W513" s="122"/>
      <c r="X513" s="122"/>
      <c r="Y513" s="61">
        <f t="shared" si="90"/>
        <v>0</v>
      </c>
    </row>
    <row r="514" spans="1:25" s="61" customFormat="1">
      <c r="A514" s="61" t="e">
        <f t="shared" ref="A514:A577" si="91">Q514</f>
        <v>#N/A</v>
      </c>
      <c r="B514" s="121">
        <f t="shared" ref="B514:B577" si="92">R514</f>
        <v>0</v>
      </c>
      <c r="C514" s="117" t="e">
        <f>VLOOKUP(B514,映射表!A:C,3,0)</f>
        <v>#N/A</v>
      </c>
      <c r="D514" s="121">
        <f t="shared" ref="D514:D577" si="93">S514</f>
        <v>0</v>
      </c>
      <c r="E514" s="100">
        <f t="shared" ref="E514:E577" si="94">IFERROR(T514/D514,0)*D514</f>
        <v>0</v>
      </c>
      <c r="F514" s="121">
        <f t="shared" ref="F514:F577" si="95">IFERROR(V514/D514,0)*D514</f>
        <v>0</v>
      </c>
      <c r="G514" s="121">
        <f t="shared" ref="G514:G577" si="96">IFERROR(IF((E514+F514)&gt;200,(E514+F514-200)*0.9+200*0.85,(E514+F514)*0.85),0)</f>
        <v>0</v>
      </c>
      <c r="H514" s="99" t="e">
        <f>VLOOKUP(C514,'B2B（ol)'!A:J,10,0)*D514</f>
        <v>#N/A</v>
      </c>
      <c r="I514" s="101">
        <f t="shared" ref="I514:I577" si="97">IFERROR((G514-H514)/(E514+F514),0)</f>
        <v>0</v>
      </c>
      <c r="J514" s="121">
        <f t="shared" ref="J514:J577" si="98">IFERROR((G514-H514),0)</f>
        <v>0</v>
      </c>
      <c r="K514" s="121" t="e">
        <f>VLOOKUP(C514,'B2B（ol)'!A:P,16,0)</f>
        <v>#N/A</v>
      </c>
      <c r="L514" s="117">
        <f t="shared" ref="L514:L577" si="99">(E514+F514)</f>
        <v>0</v>
      </c>
      <c r="M514" s="114" t="e">
        <f>VLOOKUP(C514,'B2B（ol)'!A:K,11,0)</f>
        <v>#N/A</v>
      </c>
      <c r="N514" s="114" t="e">
        <f>VLOOKUP(B514,payments!E:AG,29,0)</f>
        <v>#N/A</v>
      </c>
      <c r="O514" s="114"/>
      <c r="P514" s="114"/>
      <c r="Q514" s="61" t="e">
        <f>VLOOKUP(R514,映射表!A:G,7,0)</f>
        <v>#N/A</v>
      </c>
      <c r="R514" s="122"/>
      <c r="S514" s="122"/>
      <c r="T514" s="122"/>
      <c r="U514" s="122"/>
      <c r="V514" s="122"/>
      <c r="W514" s="122"/>
      <c r="X514" s="122"/>
      <c r="Y514" s="61">
        <f t="shared" ref="Y514:Y577" si="100">L514</f>
        <v>0</v>
      </c>
    </row>
    <row r="515" spans="1:25" s="61" customFormat="1">
      <c r="A515" s="61" t="e">
        <f t="shared" si="91"/>
        <v>#N/A</v>
      </c>
      <c r="B515" s="121">
        <f t="shared" si="92"/>
        <v>0</v>
      </c>
      <c r="C515" s="117" t="e">
        <f>VLOOKUP(B515,映射表!A:C,3,0)</f>
        <v>#N/A</v>
      </c>
      <c r="D515" s="121">
        <f t="shared" si="93"/>
        <v>0</v>
      </c>
      <c r="E515" s="100">
        <f t="shared" si="94"/>
        <v>0</v>
      </c>
      <c r="F515" s="121">
        <f t="shared" si="95"/>
        <v>0</v>
      </c>
      <c r="G515" s="121">
        <f t="shared" si="96"/>
        <v>0</v>
      </c>
      <c r="H515" s="99" t="e">
        <f>VLOOKUP(C515,'B2B（ol)'!A:J,10,0)*D515</f>
        <v>#N/A</v>
      </c>
      <c r="I515" s="101">
        <f t="shared" si="97"/>
        <v>0</v>
      </c>
      <c r="J515" s="121">
        <f t="shared" si="98"/>
        <v>0</v>
      </c>
      <c r="K515" s="121" t="e">
        <f>VLOOKUP(C515,'B2B（ol)'!A:P,16,0)</f>
        <v>#N/A</v>
      </c>
      <c r="L515" s="117">
        <f t="shared" si="99"/>
        <v>0</v>
      </c>
      <c r="M515" s="114" t="e">
        <f>VLOOKUP(C515,'B2B（ol)'!A:K,11,0)</f>
        <v>#N/A</v>
      </c>
      <c r="N515" s="114" t="e">
        <f>VLOOKUP(B515,payments!E:AG,29,0)</f>
        <v>#N/A</v>
      </c>
      <c r="O515" s="114"/>
      <c r="P515" s="114"/>
      <c r="Q515" s="61" t="e">
        <f>VLOOKUP(R515,映射表!A:G,7,0)</f>
        <v>#N/A</v>
      </c>
      <c r="R515" s="122"/>
      <c r="S515" s="122"/>
      <c r="T515" s="122"/>
      <c r="U515" s="122"/>
      <c r="V515" s="122"/>
      <c r="W515" s="122"/>
      <c r="X515" s="122"/>
      <c r="Y515" s="61">
        <f t="shared" si="100"/>
        <v>0</v>
      </c>
    </row>
    <row r="516" spans="1:25" s="61" customFormat="1">
      <c r="A516" s="61" t="e">
        <f t="shared" si="91"/>
        <v>#N/A</v>
      </c>
      <c r="B516" s="121">
        <f t="shared" si="92"/>
        <v>0</v>
      </c>
      <c r="C516" s="117" t="e">
        <f>VLOOKUP(B516,映射表!A:C,3,0)</f>
        <v>#N/A</v>
      </c>
      <c r="D516" s="121">
        <f t="shared" si="93"/>
        <v>0</v>
      </c>
      <c r="E516" s="100">
        <f t="shared" si="94"/>
        <v>0</v>
      </c>
      <c r="F516" s="121">
        <f t="shared" si="95"/>
        <v>0</v>
      </c>
      <c r="G516" s="121">
        <f t="shared" si="96"/>
        <v>0</v>
      </c>
      <c r="H516" s="99" t="e">
        <f>VLOOKUP(C516,'B2B（ol)'!A:J,10,0)*D516</f>
        <v>#N/A</v>
      </c>
      <c r="I516" s="101">
        <f t="shared" si="97"/>
        <v>0</v>
      </c>
      <c r="J516" s="121">
        <f t="shared" si="98"/>
        <v>0</v>
      </c>
      <c r="K516" s="121" t="e">
        <f>VLOOKUP(C516,'B2B（ol)'!A:P,16,0)</f>
        <v>#N/A</v>
      </c>
      <c r="L516" s="117">
        <f t="shared" si="99"/>
        <v>0</v>
      </c>
      <c r="M516" s="114" t="e">
        <f>VLOOKUP(C516,'B2B（ol)'!A:K,11,0)</f>
        <v>#N/A</v>
      </c>
      <c r="N516" s="114" t="e">
        <f>VLOOKUP(B516,payments!E:AG,29,0)</f>
        <v>#N/A</v>
      </c>
      <c r="O516" s="114"/>
      <c r="P516" s="114"/>
      <c r="Q516" s="61" t="e">
        <f>VLOOKUP(R516,映射表!A:G,7,0)</f>
        <v>#N/A</v>
      </c>
      <c r="R516" s="122"/>
      <c r="S516" s="122"/>
      <c r="T516" s="122"/>
      <c r="U516" s="122"/>
      <c r="V516" s="122"/>
      <c r="W516" s="122"/>
      <c r="X516" s="122"/>
      <c r="Y516" s="61">
        <f t="shared" si="100"/>
        <v>0</v>
      </c>
    </row>
    <row r="517" spans="1:25" s="61" customFormat="1">
      <c r="A517" s="61" t="e">
        <f t="shared" si="91"/>
        <v>#N/A</v>
      </c>
      <c r="B517" s="121">
        <f t="shared" si="92"/>
        <v>0</v>
      </c>
      <c r="C517" s="117" t="e">
        <f>VLOOKUP(B517,映射表!A:C,3,0)</f>
        <v>#N/A</v>
      </c>
      <c r="D517" s="121">
        <f t="shared" si="93"/>
        <v>0</v>
      </c>
      <c r="E517" s="100">
        <f t="shared" si="94"/>
        <v>0</v>
      </c>
      <c r="F517" s="121">
        <f t="shared" si="95"/>
        <v>0</v>
      </c>
      <c r="G517" s="121">
        <f t="shared" si="96"/>
        <v>0</v>
      </c>
      <c r="H517" s="99" t="e">
        <f>VLOOKUP(C517,'B2B（ol)'!A:J,10,0)*D517</f>
        <v>#N/A</v>
      </c>
      <c r="I517" s="101">
        <f t="shared" si="97"/>
        <v>0</v>
      </c>
      <c r="J517" s="121">
        <f t="shared" si="98"/>
        <v>0</v>
      </c>
      <c r="K517" s="121" t="e">
        <f>VLOOKUP(C517,'B2B（ol)'!A:P,16,0)</f>
        <v>#N/A</v>
      </c>
      <c r="L517" s="117">
        <f t="shared" si="99"/>
        <v>0</v>
      </c>
      <c r="M517" s="114" t="e">
        <f>VLOOKUP(C517,'B2B（ol)'!A:K,11,0)</f>
        <v>#N/A</v>
      </c>
      <c r="N517" s="114" t="e">
        <f>VLOOKUP(B517,payments!E:AG,29,0)</f>
        <v>#N/A</v>
      </c>
      <c r="O517" s="114"/>
      <c r="P517" s="114"/>
      <c r="Q517" s="61" t="e">
        <f>VLOOKUP(R517,映射表!A:G,7,0)</f>
        <v>#N/A</v>
      </c>
      <c r="R517" s="122"/>
      <c r="S517" s="122"/>
      <c r="T517" s="122"/>
      <c r="U517" s="122"/>
      <c r="V517" s="122"/>
      <c r="W517" s="122"/>
      <c r="X517" s="122"/>
      <c r="Y517" s="61">
        <f t="shared" si="100"/>
        <v>0</v>
      </c>
    </row>
    <row r="518" spans="1:25" s="61" customFormat="1">
      <c r="A518" s="61" t="e">
        <f t="shared" si="91"/>
        <v>#N/A</v>
      </c>
      <c r="B518" s="121">
        <f t="shared" si="92"/>
        <v>0</v>
      </c>
      <c r="C518" s="117" t="e">
        <f>VLOOKUP(B518,映射表!A:C,3,0)</f>
        <v>#N/A</v>
      </c>
      <c r="D518" s="121">
        <f t="shared" si="93"/>
        <v>0</v>
      </c>
      <c r="E518" s="100">
        <f t="shared" si="94"/>
        <v>0</v>
      </c>
      <c r="F518" s="121">
        <f t="shared" si="95"/>
        <v>0</v>
      </c>
      <c r="G518" s="121">
        <f t="shared" si="96"/>
        <v>0</v>
      </c>
      <c r="H518" s="99" t="e">
        <f>VLOOKUP(C518,'B2B（ol)'!A:J,10,0)*D518</f>
        <v>#N/A</v>
      </c>
      <c r="I518" s="101">
        <f t="shared" si="97"/>
        <v>0</v>
      </c>
      <c r="J518" s="121">
        <f t="shared" si="98"/>
        <v>0</v>
      </c>
      <c r="K518" s="121" t="e">
        <f>VLOOKUP(C518,'B2B（ol)'!A:P,16,0)</f>
        <v>#N/A</v>
      </c>
      <c r="L518" s="117">
        <f t="shared" si="99"/>
        <v>0</v>
      </c>
      <c r="M518" s="114" t="e">
        <f>VLOOKUP(C518,'B2B（ol)'!A:K,11,0)</f>
        <v>#N/A</v>
      </c>
      <c r="N518" s="114" t="e">
        <f>VLOOKUP(B518,payments!E:AG,29,0)</f>
        <v>#N/A</v>
      </c>
      <c r="O518" s="114"/>
      <c r="P518" s="114"/>
      <c r="Q518" s="61" t="e">
        <f>VLOOKUP(R518,映射表!A:G,7,0)</f>
        <v>#N/A</v>
      </c>
      <c r="R518" s="122"/>
      <c r="S518" s="122"/>
      <c r="T518" s="122"/>
      <c r="U518" s="122"/>
      <c r="V518" s="122"/>
      <c r="W518" s="122"/>
      <c r="X518" s="122"/>
      <c r="Y518" s="61">
        <f t="shared" si="100"/>
        <v>0</v>
      </c>
    </row>
    <row r="519" spans="1:25" s="61" customFormat="1">
      <c r="A519" s="61" t="e">
        <f t="shared" si="91"/>
        <v>#N/A</v>
      </c>
      <c r="B519" s="121">
        <f t="shared" si="92"/>
        <v>0</v>
      </c>
      <c r="C519" s="117" t="e">
        <f>VLOOKUP(B519,映射表!A:C,3,0)</f>
        <v>#N/A</v>
      </c>
      <c r="D519" s="121">
        <f t="shared" si="93"/>
        <v>0</v>
      </c>
      <c r="E519" s="100">
        <f t="shared" si="94"/>
        <v>0</v>
      </c>
      <c r="F519" s="121">
        <f t="shared" si="95"/>
        <v>0</v>
      </c>
      <c r="G519" s="121">
        <f t="shared" si="96"/>
        <v>0</v>
      </c>
      <c r="H519" s="99" t="e">
        <f>VLOOKUP(C519,'B2B（ol)'!A:J,10,0)*D519</f>
        <v>#N/A</v>
      </c>
      <c r="I519" s="101">
        <f t="shared" si="97"/>
        <v>0</v>
      </c>
      <c r="J519" s="121">
        <f t="shared" si="98"/>
        <v>0</v>
      </c>
      <c r="K519" s="121" t="e">
        <f>VLOOKUP(C519,'B2B（ol)'!A:P,16,0)</f>
        <v>#N/A</v>
      </c>
      <c r="L519" s="117">
        <f t="shared" si="99"/>
        <v>0</v>
      </c>
      <c r="M519" s="114" t="e">
        <f>VLOOKUP(C519,'B2B（ol)'!A:K,11,0)</f>
        <v>#N/A</v>
      </c>
      <c r="N519" s="114" t="e">
        <f>VLOOKUP(B519,payments!E:AG,29,0)</f>
        <v>#N/A</v>
      </c>
      <c r="O519" s="114"/>
      <c r="P519" s="114"/>
      <c r="Q519" s="61" t="e">
        <f>VLOOKUP(R519,映射表!A:G,7,0)</f>
        <v>#N/A</v>
      </c>
      <c r="R519" s="122"/>
      <c r="S519" s="122"/>
      <c r="T519" s="122"/>
      <c r="U519" s="122"/>
      <c r="V519" s="122"/>
      <c r="W519" s="122"/>
      <c r="X519" s="122"/>
      <c r="Y519" s="61">
        <f t="shared" si="100"/>
        <v>0</v>
      </c>
    </row>
    <row r="520" spans="1:25" s="61" customFormat="1">
      <c r="A520" s="61" t="e">
        <f t="shared" si="91"/>
        <v>#N/A</v>
      </c>
      <c r="B520" s="121">
        <f t="shared" si="92"/>
        <v>0</v>
      </c>
      <c r="C520" s="117" t="e">
        <f>VLOOKUP(B520,映射表!A:C,3,0)</f>
        <v>#N/A</v>
      </c>
      <c r="D520" s="121">
        <f t="shared" si="93"/>
        <v>0</v>
      </c>
      <c r="E520" s="100">
        <f t="shared" si="94"/>
        <v>0</v>
      </c>
      <c r="F520" s="121">
        <f t="shared" si="95"/>
        <v>0</v>
      </c>
      <c r="G520" s="121">
        <f t="shared" si="96"/>
        <v>0</v>
      </c>
      <c r="H520" s="99" t="e">
        <f>VLOOKUP(C520,'B2B（ol)'!A:J,10,0)*D520</f>
        <v>#N/A</v>
      </c>
      <c r="I520" s="101">
        <f t="shared" si="97"/>
        <v>0</v>
      </c>
      <c r="J520" s="121">
        <f t="shared" si="98"/>
        <v>0</v>
      </c>
      <c r="K520" s="121" t="e">
        <f>VLOOKUP(C520,'B2B（ol)'!A:P,16,0)</f>
        <v>#N/A</v>
      </c>
      <c r="L520" s="117">
        <f t="shared" si="99"/>
        <v>0</v>
      </c>
      <c r="M520" s="114" t="e">
        <f>VLOOKUP(C520,'B2B（ol)'!A:K,11,0)</f>
        <v>#N/A</v>
      </c>
      <c r="N520" s="114" t="e">
        <f>VLOOKUP(B520,payments!E:AG,29,0)</f>
        <v>#N/A</v>
      </c>
      <c r="O520" s="114"/>
      <c r="P520" s="114"/>
      <c r="Q520" s="61" t="e">
        <f>VLOOKUP(R520,映射表!A:G,7,0)</f>
        <v>#N/A</v>
      </c>
      <c r="R520" s="122"/>
      <c r="S520" s="122"/>
      <c r="T520" s="122"/>
      <c r="U520" s="122"/>
      <c r="V520" s="122"/>
      <c r="W520" s="122"/>
      <c r="X520" s="122"/>
      <c r="Y520" s="61">
        <f t="shared" si="100"/>
        <v>0</v>
      </c>
    </row>
    <row r="521" spans="1:25" s="61" customFormat="1">
      <c r="A521" s="61" t="e">
        <f t="shared" si="91"/>
        <v>#N/A</v>
      </c>
      <c r="B521" s="121">
        <f t="shared" si="92"/>
        <v>0</v>
      </c>
      <c r="C521" s="117" t="e">
        <f>VLOOKUP(B521,映射表!A:C,3,0)</f>
        <v>#N/A</v>
      </c>
      <c r="D521" s="121">
        <f t="shared" si="93"/>
        <v>0</v>
      </c>
      <c r="E521" s="100">
        <f t="shared" si="94"/>
        <v>0</v>
      </c>
      <c r="F521" s="121">
        <f t="shared" si="95"/>
        <v>0</v>
      </c>
      <c r="G521" s="121">
        <f t="shared" si="96"/>
        <v>0</v>
      </c>
      <c r="H521" s="99" t="e">
        <f>VLOOKUP(C521,'B2B（ol)'!A:J,10,0)*D521</f>
        <v>#N/A</v>
      </c>
      <c r="I521" s="101">
        <f t="shared" si="97"/>
        <v>0</v>
      </c>
      <c r="J521" s="121">
        <f t="shared" si="98"/>
        <v>0</v>
      </c>
      <c r="K521" s="121" t="e">
        <f>VLOOKUP(C521,'B2B（ol)'!A:P,16,0)</f>
        <v>#N/A</v>
      </c>
      <c r="L521" s="117">
        <f t="shared" si="99"/>
        <v>0</v>
      </c>
      <c r="M521" s="114" t="e">
        <f>VLOOKUP(C521,'B2B（ol)'!A:K,11,0)</f>
        <v>#N/A</v>
      </c>
      <c r="N521" s="114" t="e">
        <f>VLOOKUP(B521,payments!E:AG,29,0)</f>
        <v>#N/A</v>
      </c>
      <c r="O521" s="114"/>
      <c r="P521" s="114"/>
      <c r="Q521" s="61" t="e">
        <f>VLOOKUP(R521,映射表!A:G,7,0)</f>
        <v>#N/A</v>
      </c>
      <c r="R521" s="122"/>
      <c r="S521" s="122"/>
      <c r="T521" s="122"/>
      <c r="U521" s="122"/>
      <c r="V521" s="122"/>
      <c r="W521" s="122"/>
      <c r="X521" s="122"/>
      <c r="Y521" s="61">
        <f t="shared" si="100"/>
        <v>0</v>
      </c>
    </row>
    <row r="522" spans="1:25" s="61" customFormat="1">
      <c r="A522" s="61" t="e">
        <f t="shared" si="91"/>
        <v>#N/A</v>
      </c>
      <c r="B522" s="121">
        <f t="shared" si="92"/>
        <v>0</v>
      </c>
      <c r="C522" s="117" t="e">
        <f>VLOOKUP(B522,映射表!A:C,3,0)</f>
        <v>#N/A</v>
      </c>
      <c r="D522" s="121">
        <f t="shared" si="93"/>
        <v>0</v>
      </c>
      <c r="E522" s="100">
        <f t="shared" si="94"/>
        <v>0</v>
      </c>
      <c r="F522" s="121">
        <f t="shared" si="95"/>
        <v>0</v>
      </c>
      <c r="G522" s="121">
        <f t="shared" si="96"/>
        <v>0</v>
      </c>
      <c r="H522" s="99" t="e">
        <f>VLOOKUP(C522,'B2B（ol)'!A:J,10,0)*D522</f>
        <v>#N/A</v>
      </c>
      <c r="I522" s="101">
        <f t="shared" si="97"/>
        <v>0</v>
      </c>
      <c r="J522" s="121">
        <f t="shared" si="98"/>
        <v>0</v>
      </c>
      <c r="K522" s="121" t="e">
        <f>VLOOKUP(C522,'B2B（ol)'!A:P,16,0)</f>
        <v>#N/A</v>
      </c>
      <c r="L522" s="117">
        <f t="shared" si="99"/>
        <v>0</v>
      </c>
      <c r="M522" s="114" t="e">
        <f>VLOOKUP(C522,'B2B（ol)'!A:K,11,0)</f>
        <v>#N/A</v>
      </c>
      <c r="N522" s="114" t="e">
        <f>VLOOKUP(B522,payments!E:AG,29,0)</f>
        <v>#N/A</v>
      </c>
      <c r="O522" s="114"/>
      <c r="P522" s="114"/>
      <c r="Q522" s="61" t="e">
        <f>VLOOKUP(R522,映射表!A:G,7,0)</f>
        <v>#N/A</v>
      </c>
      <c r="R522" s="122"/>
      <c r="S522" s="122"/>
      <c r="T522" s="122"/>
      <c r="U522" s="122"/>
      <c r="V522" s="122"/>
      <c r="W522" s="122"/>
      <c r="X522" s="122"/>
      <c r="Y522" s="61">
        <f t="shared" si="100"/>
        <v>0</v>
      </c>
    </row>
    <row r="523" spans="1:25" s="61" customFormat="1">
      <c r="A523" s="61" t="e">
        <f t="shared" si="91"/>
        <v>#N/A</v>
      </c>
      <c r="B523" s="121">
        <f t="shared" si="92"/>
        <v>0</v>
      </c>
      <c r="C523" s="117" t="e">
        <f>VLOOKUP(B523,映射表!A:C,3,0)</f>
        <v>#N/A</v>
      </c>
      <c r="D523" s="121">
        <f t="shared" si="93"/>
        <v>0</v>
      </c>
      <c r="E523" s="100">
        <f t="shared" si="94"/>
        <v>0</v>
      </c>
      <c r="F523" s="121">
        <f t="shared" si="95"/>
        <v>0</v>
      </c>
      <c r="G523" s="121">
        <f t="shared" si="96"/>
        <v>0</v>
      </c>
      <c r="H523" s="99" t="e">
        <f>VLOOKUP(C523,'B2B（ol)'!A:J,10,0)*D523</f>
        <v>#N/A</v>
      </c>
      <c r="I523" s="101">
        <f t="shared" si="97"/>
        <v>0</v>
      </c>
      <c r="J523" s="121">
        <f t="shared" si="98"/>
        <v>0</v>
      </c>
      <c r="K523" s="121" t="e">
        <f>VLOOKUP(C523,'B2B（ol)'!A:P,16,0)</f>
        <v>#N/A</v>
      </c>
      <c r="L523" s="117">
        <f t="shared" si="99"/>
        <v>0</v>
      </c>
      <c r="M523" s="114" t="e">
        <f>VLOOKUP(C523,'B2B（ol)'!A:K,11,0)</f>
        <v>#N/A</v>
      </c>
      <c r="N523" s="114" t="e">
        <f>VLOOKUP(B523,payments!E:AG,29,0)</f>
        <v>#N/A</v>
      </c>
      <c r="O523" s="114"/>
      <c r="P523" s="114"/>
      <c r="Q523" s="61" t="e">
        <f>VLOOKUP(R523,映射表!A:G,7,0)</f>
        <v>#N/A</v>
      </c>
      <c r="R523" s="122"/>
      <c r="S523" s="122"/>
      <c r="T523" s="122"/>
      <c r="U523" s="122"/>
      <c r="V523" s="122"/>
      <c r="W523" s="122"/>
      <c r="X523" s="122"/>
      <c r="Y523" s="61">
        <f t="shared" si="100"/>
        <v>0</v>
      </c>
    </row>
    <row r="524" spans="1:25" s="61" customFormat="1">
      <c r="A524" s="61" t="e">
        <f t="shared" si="91"/>
        <v>#N/A</v>
      </c>
      <c r="B524" s="121">
        <f t="shared" si="92"/>
        <v>0</v>
      </c>
      <c r="C524" s="117" t="e">
        <f>VLOOKUP(B524,映射表!A:C,3,0)</f>
        <v>#N/A</v>
      </c>
      <c r="D524" s="121">
        <f t="shared" si="93"/>
        <v>0</v>
      </c>
      <c r="E524" s="100">
        <f t="shared" si="94"/>
        <v>0</v>
      </c>
      <c r="F524" s="121">
        <f t="shared" si="95"/>
        <v>0</v>
      </c>
      <c r="G524" s="121">
        <f t="shared" si="96"/>
        <v>0</v>
      </c>
      <c r="H524" s="99" t="e">
        <f>VLOOKUP(C524,'B2B（ol)'!A:J,10,0)*D524</f>
        <v>#N/A</v>
      </c>
      <c r="I524" s="101">
        <f t="shared" si="97"/>
        <v>0</v>
      </c>
      <c r="J524" s="121">
        <f t="shared" si="98"/>
        <v>0</v>
      </c>
      <c r="K524" s="121" t="e">
        <f>VLOOKUP(C524,'B2B（ol)'!A:P,16,0)</f>
        <v>#N/A</v>
      </c>
      <c r="L524" s="117">
        <f t="shared" si="99"/>
        <v>0</v>
      </c>
      <c r="M524" s="114" t="e">
        <f>VLOOKUP(C524,'B2B（ol)'!A:K,11,0)</f>
        <v>#N/A</v>
      </c>
      <c r="N524" s="114" t="e">
        <f>VLOOKUP(B524,payments!E:AG,29,0)</f>
        <v>#N/A</v>
      </c>
      <c r="O524" s="114"/>
      <c r="P524" s="114"/>
      <c r="Q524" s="61" t="e">
        <f>VLOOKUP(R524,映射表!A:G,7,0)</f>
        <v>#N/A</v>
      </c>
      <c r="R524" s="122"/>
      <c r="S524" s="122"/>
      <c r="T524" s="122"/>
      <c r="U524" s="122"/>
      <c r="V524" s="122"/>
      <c r="W524" s="122"/>
      <c r="X524" s="122"/>
      <c r="Y524" s="61">
        <f t="shared" si="100"/>
        <v>0</v>
      </c>
    </row>
    <row r="525" spans="1:25" s="61" customFormat="1">
      <c r="A525" s="61" t="e">
        <f t="shared" si="91"/>
        <v>#N/A</v>
      </c>
      <c r="B525" s="121">
        <f t="shared" si="92"/>
        <v>0</v>
      </c>
      <c r="C525" s="117" t="e">
        <f>VLOOKUP(B525,映射表!A:C,3,0)</f>
        <v>#N/A</v>
      </c>
      <c r="D525" s="121">
        <f t="shared" si="93"/>
        <v>0</v>
      </c>
      <c r="E525" s="100">
        <f t="shared" si="94"/>
        <v>0</v>
      </c>
      <c r="F525" s="121">
        <f t="shared" si="95"/>
        <v>0</v>
      </c>
      <c r="G525" s="121">
        <f t="shared" si="96"/>
        <v>0</v>
      </c>
      <c r="H525" s="99" t="e">
        <f>VLOOKUP(C525,'B2B（ol)'!A:J,10,0)*D525</f>
        <v>#N/A</v>
      </c>
      <c r="I525" s="101">
        <f t="shared" si="97"/>
        <v>0</v>
      </c>
      <c r="J525" s="121">
        <f t="shared" si="98"/>
        <v>0</v>
      </c>
      <c r="K525" s="121" t="e">
        <f>VLOOKUP(C525,'B2B（ol)'!A:P,16,0)</f>
        <v>#N/A</v>
      </c>
      <c r="L525" s="117">
        <f t="shared" si="99"/>
        <v>0</v>
      </c>
      <c r="M525" s="114" t="e">
        <f>VLOOKUP(C525,'B2B（ol)'!A:K,11,0)</f>
        <v>#N/A</v>
      </c>
      <c r="N525" s="114" t="e">
        <f>VLOOKUP(B525,payments!E:AG,29,0)</f>
        <v>#N/A</v>
      </c>
      <c r="O525" s="114"/>
      <c r="P525" s="114"/>
      <c r="Q525" s="61" t="e">
        <f>VLOOKUP(R525,映射表!A:G,7,0)</f>
        <v>#N/A</v>
      </c>
      <c r="R525" s="122"/>
      <c r="S525" s="122"/>
      <c r="T525" s="122"/>
      <c r="U525" s="122"/>
      <c r="V525" s="122"/>
      <c r="W525" s="122"/>
      <c r="X525" s="122"/>
      <c r="Y525" s="61">
        <f t="shared" si="100"/>
        <v>0</v>
      </c>
    </row>
    <row r="526" spans="1:25" s="61" customFormat="1">
      <c r="A526" s="61" t="e">
        <f t="shared" si="91"/>
        <v>#N/A</v>
      </c>
      <c r="B526" s="121">
        <f t="shared" si="92"/>
        <v>0</v>
      </c>
      <c r="C526" s="117" t="e">
        <f>VLOOKUP(B526,映射表!A:C,3,0)</f>
        <v>#N/A</v>
      </c>
      <c r="D526" s="121">
        <f t="shared" si="93"/>
        <v>0</v>
      </c>
      <c r="E526" s="100">
        <f t="shared" si="94"/>
        <v>0</v>
      </c>
      <c r="F526" s="121">
        <f t="shared" si="95"/>
        <v>0</v>
      </c>
      <c r="G526" s="121">
        <f t="shared" si="96"/>
        <v>0</v>
      </c>
      <c r="H526" s="99" t="e">
        <f>VLOOKUP(C526,'B2B（ol)'!A:J,10,0)*D526</f>
        <v>#N/A</v>
      </c>
      <c r="I526" s="101">
        <f t="shared" si="97"/>
        <v>0</v>
      </c>
      <c r="J526" s="121">
        <f t="shared" si="98"/>
        <v>0</v>
      </c>
      <c r="K526" s="121" t="e">
        <f>VLOOKUP(C526,'B2B（ol)'!A:P,16,0)</f>
        <v>#N/A</v>
      </c>
      <c r="L526" s="117">
        <f t="shared" si="99"/>
        <v>0</v>
      </c>
      <c r="M526" s="114" t="e">
        <f>VLOOKUP(C526,'B2B（ol)'!A:K,11,0)</f>
        <v>#N/A</v>
      </c>
      <c r="N526" s="114" t="e">
        <f>VLOOKUP(B526,payments!E:AG,29,0)</f>
        <v>#N/A</v>
      </c>
      <c r="O526" s="114"/>
      <c r="P526" s="114"/>
      <c r="Q526" s="61" t="e">
        <f>VLOOKUP(R526,映射表!A:G,7,0)</f>
        <v>#N/A</v>
      </c>
      <c r="R526" s="122"/>
      <c r="S526" s="122"/>
      <c r="T526" s="122"/>
      <c r="U526" s="122"/>
      <c r="V526" s="122"/>
      <c r="W526" s="122"/>
      <c r="X526" s="122"/>
      <c r="Y526" s="61">
        <f t="shared" si="100"/>
        <v>0</v>
      </c>
    </row>
    <row r="527" spans="1:25" s="61" customFormat="1">
      <c r="A527" s="61" t="e">
        <f t="shared" si="91"/>
        <v>#N/A</v>
      </c>
      <c r="B527" s="121">
        <f t="shared" si="92"/>
        <v>0</v>
      </c>
      <c r="C527" s="117" t="e">
        <f>VLOOKUP(B527,映射表!A:C,3,0)</f>
        <v>#N/A</v>
      </c>
      <c r="D527" s="121">
        <f t="shared" si="93"/>
        <v>0</v>
      </c>
      <c r="E527" s="100">
        <f t="shared" si="94"/>
        <v>0</v>
      </c>
      <c r="F527" s="121">
        <f t="shared" si="95"/>
        <v>0</v>
      </c>
      <c r="G527" s="121">
        <f t="shared" si="96"/>
        <v>0</v>
      </c>
      <c r="H527" s="99" t="e">
        <f>VLOOKUP(C527,'B2B（ol)'!A:J,10,0)*D527</f>
        <v>#N/A</v>
      </c>
      <c r="I527" s="101">
        <f t="shared" si="97"/>
        <v>0</v>
      </c>
      <c r="J527" s="121">
        <f t="shared" si="98"/>
        <v>0</v>
      </c>
      <c r="K527" s="121" t="e">
        <f>VLOOKUP(C527,'B2B（ol)'!A:P,16,0)</f>
        <v>#N/A</v>
      </c>
      <c r="L527" s="117">
        <f t="shared" si="99"/>
        <v>0</v>
      </c>
      <c r="M527" s="114" t="e">
        <f>VLOOKUP(C527,'B2B（ol)'!A:K,11,0)</f>
        <v>#N/A</v>
      </c>
      <c r="N527" s="114" t="e">
        <f>VLOOKUP(B527,payments!E:AG,29,0)</f>
        <v>#N/A</v>
      </c>
      <c r="O527" s="114"/>
      <c r="P527" s="114"/>
      <c r="Q527" s="61" t="e">
        <f>VLOOKUP(R527,映射表!A:G,7,0)</f>
        <v>#N/A</v>
      </c>
      <c r="R527" s="122"/>
      <c r="S527" s="122"/>
      <c r="T527" s="122"/>
      <c r="U527" s="122"/>
      <c r="V527" s="122"/>
      <c r="W527" s="122"/>
      <c r="X527" s="122"/>
      <c r="Y527" s="61">
        <f t="shared" si="100"/>
        <v>0</v>
      </c>
    </row>
    <row r="528" spans="1:25" s="61" customFormat="1">
      <c r="A528" s="61" t="e">
        <f t="shared" si="91"/>
        <v>#N/A</v>
      </c>
      <c r="B528" s="121">
        <f t="shared" si="92"/>
        <v>0</v>
      </c>
      <c r="C528" s="117" t="e">
        <f>VLOOKUP(B528,映射表!A:C,3,0)</f>
        <v>#N/A</v>
      </c>
      <c r="D528" s="121">
        <f t="shared" si="93"/>
        <v>0</v>
      </c>
      <c r="E528" s="100">
        <f t="shared" si="94"/>
        <v>0</v>
      </c>
      <c r="F528" s="121">
        <f t="shared" si="95"/>
        <v>0</v>
      </c>
      <c r="G528" s="121">
        <f t="shared" si="96"/>
        <v>0</v>
      </c>
      <c r="H528" s="99" t="e">
        <f>VLOOKUP(C528,'B2B（ol)'!A:J,10,0)*D528</f>
        <v>#N/A</v>
      </c>
      <c r="I528" s="101">
        <f t="shared" si="97"/>
        <v>0</v>
      </c>
      <c r="J528" s="121">
        <f t="shared" si="98"/>
        <v>0</v>
      </c>
      <c r="K528" s="121" t="e">
        <f>VLOOKUP(C528,'B2B（ol)'!A:P,16,0)</f>
        <v>#N/A</v>
      </c>
      <c r="L528" s="117">
        <f t="shared" si="99"/>
        <v>0</v>
      </c>
      <c r="M528" s="114" t="e">
        <f>VLOOKUP(C528,'B2B（ol)'!A:K,11,0)</f>
        <v>#N/A</v>
      </c>
      <c r="N528" s="114" t="e">
        <f>VLOOKUP(B528,payments!E:AG,29,0)</f>
        <v>#N/A</v>
      </c>
      <c r="O528" s="114"/>
      <c r="P528" s="114"/>
      <c r="Q528" s="61" t="e">
        <f>VLOOKUP(R528,映射表!A:G,7,0)</f>
        <v>#N/A</v>
      </c>
      <c r="R528" s="122"/>
      <c r="S528" s="122"/>
      <c r="T528" s="122"/>
      <c r="U528" s="122"/>
      <c r="V528" s="122"/>
      <c r="W528" s="122"/>
      <c r="X528" s="122"/>
      <c r="Y528" s="61">
        <f t="shared" si="100"/>
        <v>0</v>
      </c>
    </row>
    <row r="529" spans="1:25" s="61" customFormat="1">
      <c r="A529" s="61" t="e">
        <f t="shared" si="91"/>
        <v>#N/A</v>
      </c>
      <c r="B529" s="121">
        <f t="shared" si="92"/>
        <v>0</v>
      </c>
      <c r="C529" s="117" t="e">
        <f>VLOOKUP(B529,映射表!A:C,3,0)</f>
        <v>#N/A</v>
      </c>
      <c r="D529" s="121">
        <f t="shared" si="93"/>
        <v>0</v>
      </c>
      <c r="E529" s="100">
        <f t="shared" si="94"/>
        <v>0</v>
      </c>
      <c r="F529" s="121">
        <f t="shared" si="95"/>
        <v>0</v>
      </c>
      <c r="G529" s="121">
        <f t="shared" si="96"/>
        <v>0</v>
      </c>
      <c r="H529" s="99" t="e">
        <f>VLOOKUP(C529,'B2B（ol)'!A:J,10,0)*D529</f>
        <v>#N/A</v>
      </c>
      <c r="I529" s="101">
        <f t="shared" si="97"/>
        <v>0</v>
      </c>
      <c r="J529" s="121">
        <f t="shared" si="98"/>
        <v>0</v>
      </c>
      <c r="K529" s="121" t="e">
        <f>VLOOKUP(C529,'B2B（ol)'!A:P,16,0)</f>
        <v>#N/A</v>
      </c>
      <c r="L529" s="117">
        <f t="shared" si="99"/>
        <v>0</v>
      </c>
      <c r="M529" s="114" t="e">
        <f>VLOOKUP(C529,'B2B（ol)'!A:K,11,0)</f>
        <v>#N/A</v>
      </c>
      <c r="N529" s="114" t="e">
        <f>VLOOKUP(B529,payments!E:AG,29,0)</f>
        <v>#N/A</v>
      </c>
      <c r="O529" s="114"/>
      <c r="P529" s="114"/>
      <c r="Q529" s="61" t="e">
        <f>VLOOKUP(R529,映射表!A:G,7,0)</f>
        <v>#N/A</v>
      </c>
      <c r="R529" s="122"/>
      <c r="S529" s="122"/>
      <c r="T529" s="122"/>
      <c r="U529" s="122"/>
      <c r="V529" s="122"/>
      <c r="W529" s="122"/>
      <c r="X529" s="122"/>
      <c r="Y529" s="61">
        <f t="shared" si="100"/>
        <v>0</v>
      </c>
    </row>
    <row r="530" spans="1:25" s="61" customFormat="1">
      <c r="A530" s="61" t="e">
        <f t="shared" si="91"/>
        <v>#N/A</v>
      </c>
      <c r="B530" s="121">
        <f t="shared" si="92"/>
        <v>0</v>
      </c>
      <c r="C530" s="117" t="e">
        <f>VLOOKUP(B530,映射表!A:C,3,0)</f>
        <v>#N/A</v>
      </c>
      <c r="D530" s="121">
        <f t="shared" si="93"/>
        <v>0</v>
      </c>
      <c r="E530" s="100">
        <f t="shared" si="94"/>
        <v>0</v>
      </c>
      <c r="F530" s="121">
        <f t="shared" si="95"/>
        <v>0</v>
      </c>
      <c r="G530" s="121">
        <f t="shared" si="96"/>
        <v>0</v>
      </c>
      <c r="H530" s="99" t="e">
        <f>VLOOKUP(C530,'B2B（ol)'!A:J,10,0)*D530</f>
        <v>#N/A</v>
      </c>
      <c r="I530" s="101">
        <f t="shared" si="97"/>
        <v>0</v>
      </c>
      <c r="J530" s="121">
        <f t="shared" si="98"/>
        <v>0</v>
      </c>
      <c r="K530" s="121" t="e">
        <f>VLOOKUP(C530,'B2B（ol)'!A:P,16,0)</f>
        <v>#N/A</v>
      </c>
      <c r="L530" s="117">
        <f t="shared" si="99"/>
        <v>0</v>
      </c>
      <c r="M530" s="114" t="e">
        <f>VLOOKUP(C530,'B2B（ol)'!A:K,11,0)</f>
        <v>#N/A</v>
      </c>
      <c r="N530" s="114" t="e">
        <f>VLOOKUP(B530,payments!E:AG,29,0)</f>
        <v>#N/A</v>
      </c>
      <c r="O530" s="114"/>
      <c r="P530" s="114"/>
      <c r="Q530" s="61" t="e">
        <f>VLOOKUP(R530,映射表!A:G,7,0)</f>
        <v>#N/A</v>
      </c>
      <c r="R530" s="122"/>
      <c r="S530" s="122"/>
      <c r="T530" s="122"/>
      <c r="U530" s="122"/>
      <c r="V530" s="122"/>
      <c r="W530" s="122"/>
      <c r="X530" s="122"/>
      <c r="Y530" s="61">
        <f t="shared" si="100"/>
        <v>0</v>
      </c>
    </row>
    <row r="531" spans="1:25" s="61" customFormat="1">
      <c r="A531" s="61" t="e">
        <f t="shared" si="91"/>
        <v>#N/A</v>
      </c>
      <c r="B531" s="121">
        <f t="shared" si="92"/>
        <v>0</v>
      </c>
      <c r="C531" s="117" t="e">
        <f>VLOOKUP(B531,映射表!A:C,3,0)</f>
        <v>#N/A</v>
      </c>
      <c r="D531" s="121">
        <f t="shared" si="93"/>
        <v>0</v>
      </c>
      <c r="E531" s="100">
        <f t="shared" si="94"/>
        <v>0</v>
      </c>
      <c r="F531" s="121">
        <f t="shared" si="95"/>
        <v>0</v>
      </c>
      <c r="G531" s="121">
        <f t="shared" si="96"/>
        <v>0</v>
      </c>
      <c r="H531" s="99" t="e">
        <f>VLOOKUP(C531,'B2B（ol)'!A:J,10,0)*D531</f>
        <v>#N/A</v>
      </c>
      <c r="I531" s="101">
        <f t="shared" si="97"/>
        <v>0</v>
      </c>
      <c r="J531" s="121">
        <f t="shared" si="98"/>
        <v>0</v>
      </c>
      <c r="K531" s="121" t="e">
        <f>VLOOKUP(C531,'B2B（ol)'!A:P,16,0)</f>
        <v>#N/A</v>
      </c>
      <c r="L531" s="117">
        <f t="shared" si="99"/>
        <v>0</v>
      </c>
      <c r="M531" s="114" t="e">
        <f>VLOOKUP(C531,'B2B（ol)'!A:K,11,0)</f>
        <v>#N/A</v>
      </c>
      <c r="N531" s="114" t="e">
        <f>VLOOKUP(B531,payments!E:AG,29,0)</f>
        <v>#N/A</v>
      </c>
      <c r="O531" s="114"/>
      <c r="P531" s="114"/>
      <c r="Q531" s="61" t="e">
        <f>VLOOKUP(R531,映射表!A:G,7,0)</f>
        <v>#N/A</v>
      </c>
      <c r="R531" s="122"/>
      <c r="S531" s="122"/>
      <c r="T531" s="122"/>
      <c r="U531" s="122"/>
      <c r="V531" s="122"/>
      <c r="W531" s="122"/>
      <c r="X531" s="122"/>
      <c r="Y531" s="61">
        <f t="shared" si="100"/>
        <v>0</v>
      </c>
    </row>
    <row r="532" spans="1:25" s="61" customFormat="1">
      <c r="A532" s="61" t="e">
        <f t="shared" si="91"/>
        <v>#N/A</v>
      </c>
      <c r="B532" s="121">
        <f t="shared" si="92"/>
        <v>0</v>
      </c>
      <c r="C532" s="117" t="e">
        <f>VLOOKUP(B532,映射表!A:C,3,0)</f>
        <v>#N/A</v>
      </c>
      <c r="D532" s="121">
        <f t="shared" si="93"/>
        <v>0</v>
      </c>
      <c r="E532" s="100">
        <f t="shared" si="94"/>
        <v>0</v>
      </c>
      <c r="F532" s="121">
        <f t="shared" si="95"/>
        <v>0</v>
      </c>
      <c r="G532" s="121">
        <f t="shared" si="96"/>
        <v>0</v>
      </c>
      <c r="H532" s="99" t="e">
        <f>VLOOKUP(C532,'B2B（ol)'!A:J,10,0)*D532</f>
        <v>#N/A</v>
      </c>
      <c r="I532" s="101">
        <f t="shared" si="97"/>
        <v>0</v>
      </c>
      <c r="J532" s="121">
        <f t="shared" si="98"/>
        <v>0</v>
      </c>
      <c r="K532" s="121" t="e">
        <f>VLOOKUP(C532,'B2B（ol)'!A:P,16,0)</f>
        <v>#N/A</v>
      </c>
      <c r="L532" s="117">
        <f t="shared" si="99"/>
        <v>0</v>
      </c>
      <c r="M532" s="114" t="e">
        <f>VLOOKUP(C532,'B2B（ol)'!A:K,11,0)</f>
        <v>#N/A</v>
      </c>
      <c r="N532" s="114" t="e">
        <f>VLOOKUP(B532,payments!E:AG,29,0)</f>
        <v>#N/A</v>
      </c>
      <c r="O532" s="114"/>
      <c r="P532" s="114"/>
      <c r="Q532" s="61" t="e">
        <f>VLOOKUP(R532,映射表!A:G,7,0)</f>
        <v>#N/A</v>
      </c>
      <c r="R532" s="122"/>
      <c r="S532" s="122"/>
      <c r="T532" s="122"/>
      <c r="U532" s="122"/>
      <c r="V532" s="122"/>
      <c r="W532" s="122"/>
      <c r="X532" s="122"/>
      <c r="Y532" s="61">
        <f t="shared" si="100"/>
        <v>0</v>
      </c>
    </row>
    <row r="533" spans="1:25" s="61" customFormat="1">
      <c r="A533" s="61" t="e">
        <f t="shared" si="91"/>
        <v>#N/A</v>
      </c>
      <c r="B533" s="121">
        <f t="shared" si="92"/>
        <v>0</v>
      </c>
      <c r="C533" s="117" t="e">
        <f>VLOOKUP(B533,映射表!A:C,3,0)</f>
        <v>#N/A</v>
      </c>
      <c r="D533" s="121">
        <f t="shared" si="93"/>
        <v>0</v>
      </c>
      <c r="E533" s="100">
        <f t="shared" si="94"/>
        <v>0</v>
      </c>
      <c r="F533" s="121">
        <f t="shared" si="95"/>
        <v>0</v>
      </c>
      <c r="G533" s="121">
        <f t="shared" si="96"/>
        <v>0</v>
      </c>
      <c r="H533" s="99" t="e">
        <f>VLOOKUP(C533,'B2B（ol)'!A:J,10,0)*D533</f>
        <v>#N/A</v>
      </c>
      <c r="I533" s="101">
        <f t="shared" si="97"/>
        <v>0</v>
      </c>
      <c r="J533" s="121">
        <f t="shared" si="98"/>
        <v>0</v>
      </c>
      <c r="K533" s="121" t="e">
        <f>VLOOKUP(C533,'B2B（ol)'!A:P,16,0)</f>
        <v>#N/A</v>
      </c>
      <c r="L533" s="117">
        <f t="shared" si="99"/>
        <v>0</v>
      </c>
      <c r="M533" s="114" t="e">
        <f>VLOOKUP(C533,'B2B（ol)'!A:K,11,0)</f>
        <v>#N/A</v>
      </c>
      <c r="N533" s="114" t="e">
        <f>VLOOKUP(B533,payments!E:AG,29,0)</f>
        <v>#N/A</v>
      </c>
      <c r="O533" s="114"/>
      <c r="P533" s="114"/>
      <c r="Q533" s="61" t="e">
        <f>VLOOKUP(R533,映射表!A:G,7,0)</f>
        <v>#N/A</v>
      </c>
      <c r="R533" s="122"/>
      <c r="S533" s="122"/>
      <c r="T533" s="122"/>
      <c r="U533" s="122"/>
      <c r="V533" s="122"/>
      <c r="W533" s="122"/>
      <c r="X533" s="122"/>
      <c r="Y533" s="61">
        <f t="shared" si="100"/>
        <v>0</v>
      </c>
    </row>
    <row r="534" spans="1:25" s="61" customFormat="1">
      <c r="A534" s="61" t="e">
        <f t="shared" si="91"/>
        <v>#N/A</v>
      </c>
      <c r="B534" s="121">
        <f t="shared" si="92"/>
        <v>0</v>
      </c>
      <c r="C534" s="117" t="e">
        <f>VLOOKUP(B534,映射表!A:C,3,0)</f>
        <v>#N/A</v>
      </c>
      <c r="D534" s="121">
        <f t="shared" si="93"/>
        <v>0</v>
      </c>
      <c r="E534" s="100">
        <f t="shared" si="94"/>
        <v>0</v>
      </c>
      <c r="F534" s="121">
        <f t="shared" si="95"/>
        <v>0</v>
      </c>
      <c r="G534" s="121">
        <f t="shared" si="96"/>
        <v>0</v>
      </c>
      <c r="H534" s="99" t="e">
        <f>VLOOKUP(C534,'B2B（ol)'!A:J,10,0)*D534</f>
        <v>#N/A</v>
      </c>
      <c r="I534" s="101">
        <f t="shared" si="97"/>
        <v>0</v>
      </c>
      <c r="J534" s="121">
        <f t="shared" si="98"/>
        <v>0</v>
      </c>
      <c r="K534" s="121" t="e">
        <f>VLOOKUP(C534,'B2B（ol)'!A:P,16,0)</f>
        <v>#N/A</v>
      </c>
      <c r="L534" s="117">
        <f t="shared" si="99"/>
        <v>0</v>
      </c>
      <c r="M534" s="114" t="e">
        <f>VLOOKUP(C534,'B2B（ol)'!A:K,11,0)</f>
        <v>#N/A</v>
      </c>
      <c r="N534" s="114" t="e">
        <f>VLOOKUP(B534,payments!E:AG,29,0)</f>
        <v>#N/A</v>
      </c>
      <c r="O534" s="114"/>
      <c r="P534" s="114"/>
      <c r="Q534" s="61" t="e">
        <f>VLOOKUP(R534,映射表!A:G,7,0)</f>
        <v>#N/A</v>
      </c>
      <c r="R534" s="122"/>
      <c r="S534" s="122"/>
      <c r="T534" s="122"/>
      <c r="U534" s="122"/>
      <c r="V534" s="122"/>
      <c r="W534" s="122"/>
      <c r="X534" s="122"/>
      <c r="Y534" s="61">
        <f t="shared" si="100"/>
        <v>0</v>
      </c>
    </row>
    <row r="535" spans="1:25" s="61" customFormat="1">
      <c r="A535" s="61" t="e">
        <f t="shared" si="91"/>
        <v>#N/A</v>
      </c>
      <c r="B535" s="121">
        <f t="shared" si="92"/>
        <v>0</v>
      </c>
      <c r="C535" s="117" t="e">
        <f>VLOOKUP(B535,映射表!A:C,3,0)</f>
        <v>#N/A</v>
      </c>
      <c r="D535" s="121">
        <f t="shared" si="93"/>
        <v>0</v>
      </c>
      <c r="E535" s="100">
        <f t="shared" si="94"/>
        <v>0</v>
      </c>
      <c r="F535" s="121">
        <f t="shared" si="95"/>
        <v>0</v>
      </c>
      <c r="G535" s="121">
        <f t="shared" si="96"/>
        <v>0</v>
      </c>
      <c r="H535" s="99" t="e">
        <f>VLOOKUP(C535,'B2B（ol)'!A:J,10,0)*D535</f>
        <v>#N/A</v>
      </c>
      <c r="I535" s="101">
        <f t="shared" si="97"/>
        <v>0</v>
      </c>
      <c r="J535" s="121">
        <f t="shared" si="98"/>
        <v>0</v>
      </c>
      <c r="K535" s="121" t="e">
        <f>VLOOKUP(C535,'B2B（ol)'!A:P,16,0)</f>
        <v>#N/A</v>
      </c>
      <c r="L535" s="117">
        <f t="shared" si="99"/>
        <v>0</v>
      </c>
      <c r="M535" s="114" t="e">
        <f>VLOOKUP(C535,'B2B（ol)'!A:K,11,0)</f>
        <v>#N/A</v>
      </c>
      <c r="N535" s="114" t="e">
        <f>VLOOKUP(B535,payments!E:AG,29,0)</f>
        <v>#N/A</v>
      </c>
      <c r="O535" s="114"/>
      <c r="P535" s="114"/>
      <c r="Q535" s="61" t="e">
        <f>VLOOKUP(R535,映射表!A:G,7,0)</f>
        <v>#N/A</v>
      </c>
      <c r="R535" s="122"/>
      <c r="S535" s="122"/>
      <c r="T535" s="122"/>
      <c r="U535" s="122"/>
      <c r="V535" s="122"/>
      <c r="W535" s="122"/>
      <c r="X535" s="122"/>
      <c r="Y535" s="61">
        <f t="shared" si="100"/>
        <v>0</v>
      </c>
    </row>
    <row r="536" spans="1:25" s="61" customFormat="1">
      <c r="A536" s="61" t="e">
        <f t="shared" si="91"/>
        <v>#N/A</v>
      </c>
      <c r="B536" s="121">
        <f t="shared" si="92"/>
        <v>0</v>
      </c>
      <c r="C536" s="117" t="e">
        <f>VLOOKUP(B536,映射表!A:C,3,0)</f>
        <v>#N/A</v>
      </c>
      <c r="D536" s="121">
        <f t="shared" si="93"/>
        <v>0</v>
      </c>
      <c r="E536" s="100">
        <f t="shared" si="94"/>
        <v>0</v>
      </c>
      <c r="F536" s="121">
        <f t="shared" si="95"/>
        <v>0</v>
      </c>
      <c r="G536" s="121">
        <f t="shared" si="96"/>
        <v>0</v>
      </c>
      <c r="H536" s="99" t="e">
        <f>VLOOKUP(C536,'B2B（ol)'!A:J,10,0)*D536</f>
        <v>#N/A</v>
      </c>
      <c r="I536" s="101">
        <f t="shared" si="97"/>
        <v>0</v>
      </c>
      <c r="J536" s="121">
        <f t="shared" si="98"/>
        <v>0</v>
      </c>
      <c r="K536" s="121" t="e">
        <f>VLOOKUP(C536,'B2B（ol)'!A:P,16,0)</f>
        <v>#N/A</v>
      </c>
      <c r="L536" s="117">
        <f t="shared" si="99"/>
        <v>0</v>
      </c>
      <c r="M536" s="114" t="e">
        <f>VLOOKUP(C536,'B2B（ol)'!A:K,11,0)</f>
        <v>#N/A</v>
      </c>
      <c r="N536" s="114" t="e">
        <f>VLOOKUP(B536,payments!E:AG,29,0)</f>
        <v>#N/A</v>
      </c>
      <c r="O536" s="114"/>
      <c r="P536" s="114"/>
      <c r="Q536" s="61" t="e">
        <f>VLOOKUP(R536,映射表!A:G,7,0)</f>
        <v>#N/A</v>
      </c>
      <c r="R536" s="122"/>
      <c r="S536" s="122"/>
      <c r="T536" s="122"/>
      <c r="U536" s="122"/>
      <c r="V536" s="122"/>
      <c r="W536" s="122"/>
      <c r="X536" s="122"/>
      <c r="Y536" s="61">
        <f t="shared" si="100"/>
        <v>0</v>
      </c>
    </row>
    <row r="537" spans="1:25" s="61" customFormat="1">
      <c r="A537" s="61" t="e">
        <f t="shared" si="91"/>
        <v>#N/A</v>
      </c>
      <c r="B537" s="121">
        <f t="shared" si="92"/>
        <v>0</v>
      </c>
      <c r="C537" s="117" t="e">
        <f>VLOOKUP(B537,映射表!A:C,3,0)</f>
        <v>#N/A</v>
      </c>
      <c r="D537" s="121">
        <f t="shared" si="93"/>
        <v>0</v>
      </c>
      <c r="E537" s="100">
        <f t="shared" si="94"/>
        <v>0</v>
      </c>
      <c r="F537" s="121">
        <f t="shared" si="95"/>
        <v>0</v>
      </c>
      <c r="G537" s="121">
        <f t="shared" si="96"/>
        <v>0</v>
      </c>
      <c r="H537" s="99" t="e">
        <f>VLOOKUP(C537,'B2B（ol)'!A:J,10,0)*D537</f>
        <v>#N/A</v>
      </c>
      <c r="I537" s="101">
        <f t="shared" si="97"/>
        <v>0</v>
      </c>
      <c r="J537" s="121">
        <f t="shared" si="98"/>
        <v>0</v>
      </c>
      <c r="K537" s="121" t="e">
        <f>VLOOKUP(C537,'B2B（ol)'!A:P,16,0)</f>
        <v>#N/A</v>
      </c>
      <c r="L537" s="117">
        <f t="shared" si="99"/>
        <v>0</v>
      </c>
      <c r="M537" s="114" t="e">
        <f>VLOOKUP(C537,'B2B（ol)'!A:K,11,0)</f>
        <v>#N/A</v>
      </c>
      <c r="N537" s="114" t="e">
        <f>VLOOKUP(B537,payments!E:AG,29,0)</f>
        <v>#N/A</v>
      </c>
      <c r="O537" s="114"/>
      <c r="P537" s="114"/>
      <c r="Q537" s="61" t="e">
        <f>VLOOKUP(R537,映射表!A:G,7,0)</f>
        <v>#N/A</v>
      </c>
      <c r="R537" s="122"/>
      <c r="S537" s="122"/>
      <c r="T537" s="122"/>
      <c r="U537" s="122"/>
      <c r="V537" s="122"/>
      <c r="W537" s="122"/>
      <c r="X537" s="122"/>
      <c r="Y537" s="61">
        <f t="shared" si="100"/>
        <v>0</v>
      </c>
    </row>
    <row r="538" spans="1:25" s="61" customFormat="1">
      <c r="A538" s="61" t="e">
        <f t="shared" si="91"/>
        <v>#N/A</v>
      </c>
      <c r="B538" s="121">
        <f t="shared" si="92"/>
        <v>0</v>
      </c>
      <c r="C538" s="117" t="e">
        <f>VLOOKUP(B538,映射表!A:C,3,0)</f>
        <v>#N/A</v>
      </c>
      <c r="D538" s="121">
        <f t="shared" si="93"/>
        <v>0</v>
      </c>
      <c r="E538" s="100">
        <f t="shared" si="94"/>
        <v>0</v>
      </c>
      <c r="F538" s="121">
        <f t="shared" si="95"/>
        <v>0</v>
      </c>
      <c r="G538" s="121">
        <f t="shared" si="96"/>
        <v>0</v>
      </c>
      <c r="H538" s="99" t="e">
        <f>VLOOKUP(C538,'B2B（ol)'!A:J,10,0)*D538</f>
        <v>#N/A</v>
      </c>
      <c r="I538" s="101">
        <f t="shared" si="97"/>
        <v>0</v>
      </c>
      <c r="J538" s="121">
        <f t="shared" si="98"/>
        <v>0</v>
      </c>
      <c r="K538" s="121" t="e">
        <f>VLOOKUP(C538,'B2B（ol)'!A:P,16,0)</f>
        <v>#N/A</v>
      </c>
      <c r="L538" s="117">
        <f t="shared" si="99"/>
        <v>0</v>
      </c>
      <c r="M538" s="114" t="e">
        <f>VLOOKUP(C538,'B2B（ol)'!A:K,11,0)</f>
        <v>#N/A</v>
      </c>
      <c r="N538" s="114" t="e">
        <f>VLOOKUP(B538,payments!E:AG,29,0)</f>
        <v>#N/A</v>
      </c>
      <c r="O538" s="114"/>
      <c r="P538" s="114"/>
      <c r="Q538" s="61" t="e">
        <f>VLOOKUP(R538,映射表!A:G,7,0)</f>
        <v>#N/A</v>
      </c>
      <c r="R538" s="122"/>
      <c r="S538" s="122"/>
      <c r="T538" s="122"/>
      <c r="U538" s="122"/>
      <c r="V538" s="122"/>
      <c r="W538" s="122"/>
      <c r="X538" s="122"/>
      <c r="Y538" s="61">
        <f t="shared" si="100"/>
        <v>0</v>
      </c>
    </row>
    <row r="539" spans="1:25" s="61" customFormat="1">
      <c r="A539" s="61" t="e">
        <f t="shared" si="91"/>
        <v>#N/A</v>
      </c>
      <c r="B539" s="121">
        <f t="shared" si="92"/>
        <v>0</v>
      </c>
      <c r="C539" s="117" t="e">
        <f>VLOOKUP(B539,映射表!A:C,3,0)</f>
        <v>#N/A</v>
      </c>
      <c r="D539" s="121">
        <f t="shared" si="93"/>
        <v>0</v>
      </c>
      <c r="E539" s="100">
        <f t="shared" si="94"/>
        <v>0</v>
      </c>
      <c r="F539" s="121">
        <f t="shared" si="95"/>
        <v>0</v>
      </c>
      <c r="G539" s="121">
        <f t="shared" si="96"/>
        <v>0</v>
      </c>
      <c r="H539" s="99" t="e">
        <f>VLOOKUP(C539,'B2B（ol)'!A:J,10,0)*D539</f>
        <v>#N/A</v>
      </c>
      <c r="I539" s="101">
        <f t="shared" si="97"/>
        <v>0</v>
      </c>
      <c r="J539" s="121">
        <f t="shared" si="98"/>
        <v>0</v>
      </c>
      <c r="K539" s="121" t="e">
        <f>VLOOKUP(C539,'B2B（ol)'!A:P,16,0)</f>
        <v>#N/A</v>
      </c>
      <c r="L539" s="117">
        <f t="shared" si="99"/>
        <v>0</v>
      </c>
      <c r="M539" s="114" t="e">
        <f>VLOOKUP(C539,'B2B（ol)'!A:K,11,0)</f>
        <v>#N/A</v>
      </c>
      <c r="N539" s="114" t="e">
        <f>VLOOKUP(B539,payments!E:AG,29,0)</f>
        <v>#N/A</v>
      </c>
      <c r="O539" s="114"/>
      <c r="P539" s="114"/>
      <c r="Q539" s="61" t="e">
        <f>VLOOKUP(R539,映射表!A:G,7,0)</f>
        <v>#N/A</v>
      </c>
      <c r="R539" s="122"/>
      <c r="S539" s="122"/>
      <c r="T539" s="122"/>
      <c r="U539" s="122"/>
      <c r="V539" s="122"/>
      <c r="W539" s="122"/>
      <c r="X539" s="122"/>
      <c r="Y539" s="61">
        <f t="shared" si="100"/>
        <v>0</v>
      </c>
    </row>
    <row r="540" spans="1:25" s="61" customFormat="1">
      <c r="A540" s="61" t="e">
        <f t="shared" si="91"/>
        <v>#N/A</v>
      </c>
      <c r="B540" s="121">
        <f t="shared" si="92"/>
        <v>0</v>
      </c>
      <c r="C540" s="117" t="e">
        <f>VLOOKUP(B540,映射表!A:C,3,0)</f>
        <v>#N/A</v>
      </c>
      <c r="D540" s="121">
        <f t="shared" si="93"/>
        <v>0</v>
      </c>
      <c r="E540" s="100">
        <f t="shared" si="94"/>
        <v>0</v>
      </c>
      <c r="F540" s="121">
        <f t="shared" si="95"/>
        <v>0</v>
      </c>
      <c r="G540" s="121">
        <f t="shared" si="96"/>
        <v>0</v>
      </c>
      <c r="H540" s="99" t="e">
        <f>VLOOKUP(C540,'B2B（ol)'!A:J,10,0)*D540</f>
        <v>#N/A</v>
      </c>
      <c r="I540" s="101">
        <f t="shared" si="97"/>
        <v>0</v>
      </c>
      <c r="J540" s="121">
        <f t="shared" si="98"/>
        <v>0</v>
      </c>
      <c r="K540" s="121" t="e">
        <f>VLOOKUP(C540,'B2B（ol)'!A:P,16,0)</f>
        <v>#N/A</v>
      </c>
      <c r="L540" s="117">
        <f t="shared" si="99"/>
        <v>0</v>
      </c>
      <c r="M540" s="114" t="e">
        <f>VLOOKUP(C540,'B2B（ol)'!A:K,11,0)</f>
        <v>#N/A</v>
      </c>
      <c r="N540" s="114" t="e">
        <f>VLOOKUP(B540,payments!E:AG,29,0)</f>
        <v>#N/A</v>
      </c>
      <c r="O540" s="114"/>
      <c r="P540" s="114"/>
      <c r="Q540" s="61" t="e">
        <f>VLOOKUP(R540,映射表!A:G,7,0)</f>
        <v>#N/A</v>
      </c>
      <c r="R540" s="122"/>
      <c r="S540" s="122"/>
      <c r="T540" s="122"/>
      <c r="U540" s="122"/>
      <c r="V540" s="122"/>
      <c r="W540" s="122"/>
      <c r="X540" s="122"/>
      <c r="Y540" s="61">
        <f t="shared" si="100"/>
        <v>0</v>
      </c>
    </row>
    <row r="541" spans="1:25" s="61" customFormat="1">
      <c r="A541" s="61" t="e">
        <f t="shared" si="91"/>
        <v>#N/A</v>
      </c>
      <c r="B541" s="121">
        <f t="shared" si="92"/>
        <v>0</v>
      </c>
      <c r="C541" s="117" t="e">
        <f>VLOOKUP(B541,映射表!A:C,3,0)</f>
        <v>#N/A</v>
      </c>
      <c r="D541" s="121">
        <f t="shared" si="93"/>
        <v>0</v>
      </c>
      <c r="E541" s="100">
        <f t="shared" si="94"/>
        <v>0</v>
      </c>
      <c r="F541" s="121">
        <f t="shared" si="95"/>
        <v>0</v>
      </c>
      <c r="G541" s="121">
        <f t="shared" si="96"/>
        <v>0</v>
      </c>
      <c r="H541" s="99" t="e">
        <f>VLOOKUP(C541,'B2B（ol)'!A:J,10,0)*D541</f>
        <v>#N/A</v>
      </c>
      <c r="I541" s="101">
        <f t="shared" si="97"/>
        <v>0</v>
      </c>
      <c r="J541" s="121">
        <f t="shared" si="98"/>
        <v>0</v>
      </c>
      <c r="K541" s="121" t="e">
        <f>VLOOKUP(C541,'B2B（ol)'!A:P,16,0)</f>
        <v>#N/A</v>
      </c>
      <c r="L541" s="117">
        <f t="shared" si="99"/>
        <v>0</v>
      </c>
      <c r="M541" s="114" t="e">
        <f>VLOOKUP(C541,'B2B（ol)'!A:K,11,0)</f>
        <v>#N/A</v>
      </c>
      <c r="N541" s="114" t="e">
        <f>VLOOKUP(B541,payments!E:AG,29,0)</f>
        <v>#N/A</v>
      </c>
      <c r="O541" s="114"/>
      <c r="P541" s="114"/>
      <c r="Q541" s="61" t="e">
        <f>VLOOKUP(R541,映射表!A:G,7,0)</f>
        <v>#N/A</v>
      </c>
      <c r="R541" s="122"/>
      <c r="S541" s="122"/>
      <c r="T541" s="122"/>
      <c r="U541" s="122"/>
      <c r="V541" s="122"/>
      <c r="W541" s="122"/>
      <c r="X541" s="122"/>
      <c r="Y541" s="61">
        <f t="shared" si="100"/>
        <v>0</v>
      </c>
    </row>
    <row r="542" spans="1:25" s="61" customFormat="1">
      <c r="A542" s="61" t="e">
        <f t="shared" si="91"/>
        <v>#N/A</v>
      </c>
      <c r="B542" s="121">
        <f t="shared" si="92"/>
        <v>0</v>
      </c>
      <c r="C542" s="117" t="e">
        <f>VLOOKUP(B542,映射表!A:C,3,0)</f>
        <v>#N/A</v>
      </c>
      <c r="D542" s="121">
        <f t="shared" si="93"/>
        <v>0</v>
      </c>
      <c r="E542" s="100">
        <f t="shared" si="94"/>
        <v>0</v>
      </c>
      <c r="F542" s="121">
        <f t="shared" si="95"/>
        <v>0</v>
      </c>
      <c r="G542" s="121">
        <f t="shared" si="96"/>
        <v>0</v>
      </c>
      <c r="H542" s="99" t="e">
        <f>VLOOKUP(C542,'B2B（ol)'!A:J,10,0)*D542</f>
        <v>#N/A</v>
      </c>
      <c r="I542" s="101">
        <f t="shared" si="97"/>
        <v>0</v>
      </c>
      <c r="J542" s="121">
        <f t="shared" si="98"/>
        <v>0</v>
      </c>
      <c r="K542" s="121" t="e">
        <f>VLOOKUP(C542,'B2B（ol)'!A:P,16,0)</f>
        <v>#N/A</v>
      </c>
      <c r="L542" s="117">
        <f t="shared" si="99"/>
        <v>0</v>
      </c>
      <c r="M542" s="114" t="e">
        <f>VLOOKUP(C542,'B2B（ol)'!A:K,11,0)</f>
        <v>#N/A</v>
      </c>
      <c r="N542" s="114" t="e">
        <f>VLOOKUP(B542,payments!E:AG,29,0)</f>
        <v>#N/A</v>
      </c>
      <c r="O542" s="114"/>
      <c r="P542" s="114"/>
      <c r="Q542" s="61" t="e">
        <f>VLOOKUP(R542,映射表!A:G,7,0)</f>
        <v>#N/A</v>
      </c>
      <c r="R542" s="122"/>
      <c r="S542" s="122"/>
      <c r="T542" s="122"/>
      <c r="U542" s="122"/>
      <c r="V542" s="122"/>
      <c r="W542" s="122"/>
      <c r="X542" s="122"/>
      <c r="Y542" s="61">
        <f t="shared" si="100"/>
        <v>0</v>
      </c>
    </row>
    <row r="543" spans="1:25" s="61" customFormat="1">
      <c r="A543" s="61" t="e">
        <f t="shared" si="91"/>
        <v>#N/A</v>
      </c>
      <c r="B543" s="121">
        <f t="shared" si="92"/>
        <v>0</v>
      </c>
      <c r="C543" s="117" t="e">
        <f>VLOOKUP(B543,映射表!A:C,3,0)</f>
        <v>#N/A</v>
      </c>
      <c r="D543" s="121">
        <f t="shared" si="93"/>
        <v>0</v>
      </c>
      <c r="E543" s="100">
        <f t="shared" si="94"/>
        <v>0</v>
      </c>
      <c r="F543" s="121">
        <f t="shared" si="95"/>
        <v>0</v>
      </c>
      <c r="G543" s="121">
        <f t="shared" si="96"/>
        <v>0</v>
      </c>
      <c r="H543" s="99" t="e">
        <f>VLOOKUP(C543,'B2B（ol)'!A:J,10,0)*D543</f>
        <v>#N/A</v>
      </c>
      <c r="I543" s="101">
        <f t="shared" si="97"/>
        <v>0</v>
      </c>
      <c r="J543" s="121">
        <f t="shared" si="98"/>
        <v>0</v>
      </c>
      <c r="K543" s="121" t="e">
        <f>VLOOKUP(C543,'B2B（ol)'!A:P,16,0)</f>
        <v>#N/A</v>
      </c>
      <c r="L543" s="117">
        <f t="shared" si="99"/>
        <v>0</v>
      </c>
      <c r="M543" s="114" t="e">
        <f>VLOOKUP(C543,'B2B（ol)'!A:K,11,0)</f>
        <v>#N/A</v>
      </c>
      <c r="N543" s="114" t="e">
        <f>VLOOKUP(B543,payments!E:AG,29,0)</f>
        <v>#N/A</v>
      </c>
      <c r="O543" s="114"/>
      <c r="P543" s="114"/>
      <c r="Q543" s="61" t="e">
        <f>VLOOKUP(R543,映射表!A:G,7,0)</f>
        <v>#N/A</v>
      </c>
      <c r="R543" s="122"/>
      <c r="S543" s="122"/>
      <c r="T543" s="122"/>
      <c r="U543" s="122"/>
      <c r="V543" s="122"/>
      <c r="W543" s="122"/>
      <c r="X543" s="122"/>
      <c r="Y543" s="61">
        <f t="shared" si="100"/>
        <v>0</v>
      </c>
    </row>
    <row r="544" spans="1:25" s="61" customFormat="1">
      <c r="A544" s="61" t="e">
        <f t="shared" si="91"/>
        <v>#N/A</v>
      </c>
      <c r="B544" s="121">
        <f t="shared" si="92"/>
        <v>0</v>
      </c>
      <c r="C544" s="117" t="e">
        <f>VLOOKUP(B544,映射表!A:C,3,0)</f>
        <v>#N/A</v>
      </c>
      <c r="D544" s="121">
        <f t="shared" si="93"/>
        <v>0</v>
      </c>
      <c r="E544" s="100">
        <f t="shared" si="94"/>
        <v>0</v>
      </c>
      <c r="F544" s="121">
        <f t="shared" si="95"/>
        <v>0</v>
      </c>
      <c r="G544" s="121">
        <f t="shared" si="96"/>
        <v>0</v>
      </c>
      <c r="H544" s="99" t="e">
        <f>VLOOKUP(C544,'B2B（ol)'!A:J,10,0)*D544</f>
        <v>#N/A</v>
      </c>
      <c r="I544" s="101">
        <f t="shared" si="97"/>
        <v>0</v>
      </c>
      <c r="J544" s="121">
        <f t="shared" si="98"/>
        <v>0</v>
      </c>
      <c r="K544" s="121" t="e">
        <f>VLOOKUP(C544,'B2B（ol)'!A:P,16,0)</f>
        <v>#N/A</v>
      </c>
      <c r="L544" s="117">
        <f t="shared" si="99"/>
        <v>0</v>
      </c>
      <c r="M544" s="114" t="e">
        <f>VLOOKUP(C544,'B2B（ol)'!A:K,11,0)</f>
        <v>#N/A</v>
      </c>
      <c r="N544" s="114" t="e">
        <f>VLOOKUP(B544,payments!E:AG,29,0)</f>
        <v>#N/A</v>
      </c>
      <c r="O544" s="114"/>
      <c r="P544" s="114"/>
      <c r="Q544" s="61" t="e">
        <f>VLOOKUP(R544,映射表!A:G,7,0)</f>
        <v>#N/A</v>
      </c>
      <c r="R544" s="122"/>
      <c r="S544" s="122"/>
      <c r="T544" s="122"/>
      <c r="U544" s="122"/>
      <c r="V544" s="122"/>
      <c r="W544" s="122"/>
      <c r="X544" s="122"/>
      <c r="Y544" s="61">
        <f t="shared" si="100"/>
        <v>0</v>
      </c>
    </row>
    <row r="545" spans="1:25" s="61" customFormat="1">
      <c r="A545" s="61" t="e">
        <f t="shared" si="91"/>
        <v>#N/A</v>
      </c>
      <c r="B545" s="121">
        <f t="shared" si="92"/>
        <v>0</v>
      </c>
      <c r="C545" s="117" t="e">
        <f>VLOOKUP(B545,映射表!A:C,3,0)</f>
        <v>#N/A</v>
      </c>
      <c r="D545" s="121">
        <f t="shared" si="93"/>
        <v>0</v>
      </c>
      <c r="E545" s="100">
        <f t="shared" si="94"/>
        <v>0</v>
      </c>
      <c r="F545" s="121">
        <f t="shared" si="95"/>
        <v>0</v>
      </c>
      <c r="G545" s="121">
        <f t="shared" si="96"/>
        <v>0</v>
      </c>
      <c r="H545" s="99" t="e">
        <f>VLOOKUP(C545,'B2B（ol)'!A:J,10,0)*D545</f>
        <v>#N/A</v>
      </c>
      <c r="I545" s="101">
        <f t="shared" si="97"/>
        <v>0</v>
      </c>
      <c r="J545" s="121">
        <f t="shared" si="98"/>
        <v>0</v>
      </c>
      <c r="K545" s="121" t="e">
        <f>VLOOKUP(C545,'B2B（ol)'!A:P,16,0)</f>
        <v>#N/A</v>
      </c>
      <c r="L545" s="117">
        <f t="shared" si="99"/>
        <v>0</v>
      </c>
      <c r="M545" s="114" t="e">
        <f>VLOOKUP(C545,'B2B（ol)'!A:K,11,0)</f>
        <v>#N/A</v>
      </c>
      <c r="N545" s="114" t="e">
        <f>VLOOKUP(B545,payments!E:AG,29,0)</f>
        <v>#N/A</v>
      </c>
      <c r="O545" s="114"/>
      <c r="P545" s="114"/>
      <c r="Q545" s="61" t="e">
        <f>VLOOKUP(R545,映射表!A:G,7,0)</f>
        <v>#N/A</v>
      </c>
      <c r="R545" s="122"/>
      <c r="S545" s="122"/>
      <c r="T545" s="122"/>
      <c r="U545" s="122"/>
      <c r="V545" s="122"/>
      <c r="W545" s="122"/>
      <c r="X545" s="122"/>
      <c r="Y545" s="61">
        <f t="shared" si="100"/>
        <v>0</v>
      </c>
    </row>
    <row r="546" spans="1:25" s="61" customFormat="1">
      <c r="A546" s="61" t="e">
        <f t="shared" si="91"/>
        <v>#N/A</v>
      </c>
      <c r="B546" s="121">
        <f t="shared" si="92"/>
        <v>0</v>
      </c>
      <c r="C546" s="117" t="e">
        <f>VLOOKUP(B546,映射表!A:C,3,0)</f>
        <v>#N/A</v>
      </c>
      <c r="D546" s="121">
        <f t="shared" si="93"/>
        <v>0</v>
      </c>
      <c r="E546" s="100">
        <f t="shared" si="94"/>
        <v>0</v>
      </c>
      <c r="F546" s="121">
        <f t="shared" si="95"/>
        <v>0</v>
      </c>
      <c r="G546" s="121">
        <f t="shared" si="96"/>
        <v>0</v>
      </c>
      <c r="H546" s="99" t="e">
        <f>VLOOKUP(C546,'B2B（ol)'!A:J,10,0)*D546</f>
        <v>#N/A</v>
      </c>
      <c r="I546" s="101">
        <f t="shared" si="97"/>
        <v>0</v>
      </c>
      <c r="J546" s="121">
        <f t="shared" si="98"/>
        <v>0</v>
      </c>
      <c r="K546" s="121" t="e">
        <f>VLOOKUP(C546,'B2B（ol)'!A:P,16,0)</f>
        <v>#N/A</v>
      </c>
      <c r="L546" s="117">
        <f t="shared" si="99"/>
        <v>0</v>
      </c>
      <c r="M546" s="114" t="e">
        <f>VLOOKUP(C546,'B2B（ol)'!A:K,11,0)</f>
        <v>#N/A</v>
      </c>
      <c r="N546" s="114" t="e">
        <f>VLOOKUP(B546,payments!E:AG,29,0)</f>
        <v>#N/A</v>
      </c>
      <c r="O546" s="114"/>
      <c r="P546" s="114"/>
      <c r="Q546" s="61" t="e">
        <f>VLOOKUP(R546,映射表!A:G,7,0)</f>
        <v>#N/A</v>
      </c>
      <c r="R546" s="122"/>
      <c r="S546" s="122"/>
      <c r="T546" s="122"/>
      <c r="U546" s="122"/>
      <c r="V546" s="122"/>
      <c r="W546" s="122"/>
      <c r="X546" s="122"/>
      <c r="Y546" s="61">
        <f t="shared" si="100"/>
        <v>0</v>
      </c>
    </row>
    <row r="547" spans="1:25" s="61" customFormat="1">
      <c r="A547" s="61" t="e">
        <f t="shared" si="91"/>
        <v>#N/A</v>
      </c>
      <c r="B547" s="121">
        <f t="shared" si="92"/>
        <v>0</v>
      </c>
      <c r="C547" s="117" t="e">
        <f>VLOOKUP(B547,映射表!A:C,3,0)</f>
        <v>#N/A</v>
      </c>
      <c r="D547" s="121">
        <f t="shared" si="93"/>
        <v>0</v>
      </c>
      <c r="E547" s="100">
        <f t="shared" si="94"/>
        <v>0</v>
      </c>
      <c r="F547" s="121">
        <f t="shared" si="95"/>
        <v>0</v>
      </c>
      <c r="G547" s="121">
        <f t="shared" si="96"/>
        <v>0</v>
      </c>
      <c r="H547" s="99" t="e">
        <f>VLOOKUP(C547,'B2B（ol)'!A:J,10,0)*D547</f>
        <v>#N/A</v>
      </c>
      <c r="I547" s="101">
        <f t="shared" si="97"/>
        <v>0</v>
      </c>
      <c r="J547" s="121">
        <f t="shared" si="98"/>
        <v>0</v>
      </c>
      <c r="K547" s="121" t="e">
        <f>VLOOKUP(C547,'B2B（ol)'!A:P,16,0)</f>
        <v>#N/A</v>
      </c>
      <c r="L547" s="117">
        <f t="shared" si="99"/>
        <v>0</v>
      </c>
      <c r="M547" s="114" t="e">
        <f>VLOOKUP(C547,'B2B（ol)'!A:K,11,0)</f>
        <v>#N/A</v>
      </c>
      <c r="N547" s="114" t="e">
        <f>VLOOKUP(B547,payments!E:AG,29,0)</f>
        <v>#N/A</v>
      </c>
      <c r="O547" s="114"/>
      <c r="P547" s="114"/>
      <c r="Q547" s="61" t="e">
        <f>VLOOKUP(R547,映射表!A:G,7,0)</f>
        <v>#N/A</v>
      </c>
      <c r="R547" s="122"/>
      <c r="S547" s="122"/>
      <c r="T547" s="122"/>
      <c r="U547" s="122"/>
      <c r="V547" s="122"/>
      <c r="W547" s="122"/>
      <c r="X547" s="122"/>
      <c r="Y547" s="61">
        <f t="shared" si="100"/>
        <v>0</v>
      </c>
    </row>
    <row r="548" spans="1:25" s="61" customFormat="1">
      <c r="A548" s="61" t="e">
        <f t="shared" si="91"/>
        <v>#N/A</v>
      </c>
      <c r="B548" s="121">
        <f t="shared" si="92"/>
        <v>0</v>
      </c>
      <c r="C548" s="117" t="e">
        <f>VLOOKUP(B548,映射表!A:C,3,0)</f>
        <v>#N/A</v>
      </c>
      <c r="D548" s="121">
        <f t="shared" si="93"/>
        <v>0</v>
      </c>
      <c r="E548" s="100">
        <f t="shared" si="94"/>
        <v>0</v>
      </c>
      <c r="F548" s="121">
        <f t="shared" si="95"/>
        <v>0</v>
      </c>
      <c r="G548" s="121">
        <f t="shared" si="96"/>
        <v>0</v>
      </c>
      <c r="H548" s="99" t="e">
        <f>VLOOKUP(C548,'B2B（ol)'!A:J,10,0)*D548</f>
        <v>#N/A</v>
      </c>
      <c r="I548" s="101">
        <f t="shared" si="97"/>
        <v>0</v>
      </c>
      <c r="J548" s="121">
        <f t="shared" si="98"/>
        <v>0</v>
      </c>
      <c r="K548" s="121" t="e">
        <f>VLOOKUP(C548,'B2B（ol)'!A:P,16,0)</f>
        <v>#N/A</v>
      </c>
      <c r="L548" s="117">
        <f t="shared" si="99"/>
        <v>0</v>
      </c>
      <c r="M548" s="114" t="e">
        <f>VLOOKUP(C548,'B2B（ol)'!A:K,11,0)</f>
        <v>#N/A</v>
      </c>
      <c r="N548" s="114" t="e">
        <f>VLOOKUP(B548,payments!E:AG,29,0)</f>
        <v>#N/A</v>
      </c>
      <c r="O548" s="114"/>
      <c r="P548" s="114"/>
      <c r="Q548" s="61" t="e">
        <f>VLOOKUP(R548,映射表!A:G,7,0)</f>
        <v>#N/A</v>
      </c>
      <c r="R548" s="122"/>
      <c r="S548" s="122"/>
      <c r="T548" s="122"/>
      <c r="U548" s="122"/>
      <c r="V548" s="122"/>
      <c r="W548" s="122"/>
      <c r="X548" s="122"/>
      <c r="Y548" s="61">
        <f t="shared" si="100"/>
        <v>0</v>
      </c>
    </row>
    <row r="549" spans="1:25" s="61" customFormat="1">
      <c r="A549" s="61" t="e">
        <f t="shared" si="91"/>
        <v>#N/A</v>
      </c>
      <c r="B549" s="121">
        <f t="shared" si="92"/>
        <v>0</v>
      </c>
      <c r="C549" s="117" t="e">
        <f>VLOOKUP(B549,映射表!A:C,3,0)</f>
        <v>#N/A</v>
      </c>
      <c r="D549" s="121">
        <f t="shared" si="93"/>
        <v>0</v>
      </c>
      <c r="E549" s="100">
        <f t="shared" si="94"/>
        <v>0</v>
      </c>
      <c r="F549" s="121">
        <f t="shared" si="95"/>
        <v>0</v>
      </c>
      <c r="G549" s="121">
        <f t="shared" si="96"/>
        <v>0</v>
      </c>
      <c r="H549" s="99" t="e">
        <f>VLOOKUP(C549,'B2B（ol)'!A:J,10,0)*D549</f>
        <v>#N/A</v>
      </c>
      <c r="I549" s="101">
        <f t="shared" si="97"/>
        <v>0</v>
      </c>
      <c r="J549" s="121">
        <f t="shared" si="98"/>
        <v>0</v>
      </c>
      <c r="K549" s="121" t="e">
        <f>VLOOKUP(C549,'B2B（ol)'!A:P,16,0)</f>
        <v>#N/A</v>
      </c>
      <c r="L549" s="117">
        <f t="shared" si="99"/>
        <v>0</v>
      </c>
      <c r="M549" s="114" t="e">
        <f>VLOOKUP(C549,'B2B（ol)'!A:K,11,0)</f>
        <v>#N/A</v>
      </c>
      <c r="N549" s="114" t="e">
        <f>VLOOKUP(B549,payments!E:AG,29,0)</f>
        <v>#N/A</v>
      </c>
      <c r="O549" s="114"/>
      <c r="P549" s="114"/>
      <c r="Q549" s="61" t="e">
        <f>VLOOKUP(R549,映射表!A:G,7,0)</f>
        <v>#N/A</v>
      </c>
      <c r="R549" s="122"/>
      <c r="S549" s="122"/>
      <c r="T549" s="122"/>
      <c r="U549" s="122"/>
      <c r="V549" s="122"/>
      <c r="W549" s="122"/>
      <c r="X549" s="122"/>
      <c r="Y549" s="61">
        <f t="shared" si="100"/>
        <v>0</v>
      </c>
    </row>
    <row r="550" spans="1:25" s="61" customFormat="1">
      <c r="A550" s="61" t="e">
        <f t="shared" si="91"/>
        <v>#N/A</v>
      </c>
      <c r="B550" s="121">
        <f t="shared" si="92"/>
        <v>0</v>
      </c>
      <c r="C550" s="117" t="e">
        <f>VLOOKUP(B550,映射表!A:C,3,0)</f>
        <v>#N/A</v>
      </c>
      <c r="D550" s="121">
        <f t="shared" si="93"/>
        <v>0</v>
      </c>
      <c r="E550" s="100">
        <f t="shared" si="94"/>
        <v>0</v>
      </c>
      <c r="F550" s="121">
        <f t="shared" si="95"/>
        <v>0</v>
      </c>
      <c r="G550" s="121">
        <f t="shared" si="96"/>
        <v>0</v>
      </c>
      <c r="H550" s="99" t="e">
        <f>VLOOKUP(C550,'B2B（ol)'!A:J,10,0)*D550</f>
        <v>#N/A</v>
      </c>
      <c r="I550" s="101">
        <f t="shared" si="97"/>
        <v>0</v>
      </c>
      <c r="J550" s="121">
        <f t="shared" si="98"/>
        <v>0</v>
      </c>
      <c r="K550" s="121" t="e">
        <f>VLOOKUP(C550,'B2B（ol)'!A:P,16,0)</f>
        <v>#N/A</v>
      </c>
      <c r="L550" s="117">
        <f t="shared" si="99"/>
        <v>0</v>
      </c>
      <c r="M550" s="114" t="e">
        <f>VLOOKUP(C550,'B2B（ol)'!A:K,11,0)</f>
        <v>#N/A</v>
      </c>
      <c r="N550" s="114" t="e">
        <f>VLOOKUP(B550,payments!E:AG,29,0)</f>
        <v>#N/A</v>
      </c>
      <c r="O550" s="114"/>
      <c r="P550" s="114"/>
      <c r="Q550" s="61" t="e">
        <f>VLOOKUP(R550,映射表!A:G,7,0)</f>
        <v>#N/A</v>
      </c>
      <c r="R550" s="122"/>
      <c r="S550" s="122"/>
      <c r="T550" s="122"/>
      <c r="U550" s="122"/>
      <c r="V550" s="122"/>
      <c r="W550" s="122"/>
      <c r="X550" s="122"/>
      <c r="Y550" s="61">
        <f t="shared" si="100"/>
        <v>0</v>
      </c>
    </row>
    <row r="551" spans="1:25" s="61" customFormat="1">
      <c r="A551" s="61" t="e">
        <f t="shared" si="91"/>
        <v>#N/A</v>
      </c>
      <c r="B551" s="121">
        <f t="shared" si="92"/>
        <v>0</v>
      </c>
      <c r="C551" s="117" t="e">
        <f>VLOOKUP(B551,映射表!A:C,3,0)</f>
        <v>#N/A</v>
      </c>
      <c r="D551" s="121">
        <f t="shared" si="93"/>
        <v>0</v>
      </c>
      <c r="E551" s="100">
        <f t="shared" si="94"/>
        <v>0</v>
      </c>
      <c r="F551" s="121">
        <f t="shared" si="95"/>
        <v>0</v>
      </c>
      <c r="G551" s="121">
        <f t="shared" si="96"/>
        <v>0</v>
      </c>
      <c r="H551" s="99" t="e">
        <f>VLOOKUP(C551,'B2B（ol)'!A:J,10,0)*D551</f>
        <v>#N/A</v>
      </c>
      <c r="I551" s="101">
        <f t="shared" si="97"/>
        <v>0</v>
      </c>
      <c r="J551" s="121">
        <f t="shared" si="98"/>
        <v>0</v>
      </c>
      <c r="K551" s="121" t="e">
        <f>VLOOKUP(C551,'B2B（ol)'!A:P,16,0)</f>
        <v>#N/A</v>
      </c>
      <c r="L551" s="117">
        <f t="shared" si="99"/>
        <v>0</v>
      </c>
      <c r="M551" s="114" t="e">
        <f>VLOOKUP(C551,'B2B（ol)'!A:K,11,0)</f>
        <v>#N/A</v>
      </c>
      <c r="N551" s="114" t="e">
        <f>VLOOKUP(B551,payments!E:AG,29,0)</f>
        <v>#N/A</v>
      </c>
      <c r="O551" s="114"/>
      <c r="P551" s="114"/>
      <c r="Q551" s="61" t="e">
        <f>VLOOKUP(R551,映射表!A:G,7,0)</f>
        <v>#N/A</v>
      </c>
      <c r="R551" s="122"/>
      <c r="S551" s="122"/>
      <c r="T551" s="122"/>
      <c r="U551" s="122"/>
      <c r="V551" s="122"/>
      <c r="W551" s="122"/>
      <c r="X551" s="122"/>
      <c r="Y551" s="61">
        <f t="shared" si="100"/>
        <v>0</v>
      </c>
    </row>
    <row r="552" spans="1:25" s="61" customFormat="1">
      <c r="A552" s="61" t="e">
        <f t="shared" si="91"/>
        <v>#N/A</v>
      </c>
      <c r="B552" s="121">
        <f t="shared" si="92"/>
        <v>0</v>
      </c>
      <c r="C552" s="117" t="e">
        <f>VLOOKUP(B552,映射表!A:C,3,0)</f>
        <v>#N/A</v>
      </c>
      <c r="D552" s="121">
        <f t="shared" si="93"/>
        <v>0</v>
      </c>
      <c r="E552" s="100">
        <f t="shared" si="94"/>
        <v>0</v>
      </c>
      <c r="F552" s="121">
        <f t="shared" si="95"/>
        <v>0</v>
      </c>
      <c r="G552" s="121">
        <f t="shared" si="96"/>
        <v>0</v>
      </c>
      <c r="H552" s="99" t="e">
        <f>VLOOKUP(C552,'B2B（ol)'!A:J,10,0)*D552</f>
        <v>#N/A</v>
      </c>
      <c r="I552" s="101">
        <f t="shared" si="97"/>
        <v>0</v>
      </c>
      <c r="J552" s="121">
        <f t="shared" si="98"/>
        <v>0</v>
      </c>
      <c r="K552" s="121" t="e">
        <f>VLOOKUP(C552,'B2B（ol)'!A:P,16,0)</f>
        <v>#N/A</v>
      </c>
      <c r="L552" s="117">
        <f t="shared" si="99"/>
        <v>0</v>
      </c>
      <c r="M552" s="114" t="e">
        <f>VLOOKUP(C552,'B2B（ol)'!A:K,11,0)</f>
        <v>#N/A</v>
      </c>
      <c r="N552" s="114" t="e">
        <f>VLOOKUP(B552,payments!E:AG,29,0)</f>
        <v>#N/A</v>
      </c>
      <c r="O552" s="114"/>
      <c r="P552" s="114"/>
      <c r="Q552" s="61" t="e">
        <f>VLOOKUP(R552,映射表!A:G,7,0)</f>
        <v>#N/A</v>
      </c>
      <c r="R552" s="122"/>
      <c r="S552" s="122"/>
      <c r="T552" s="122"/>
      <c r="U552" s="122"/>
      <c r="V552" s="122"/>
      <c r="W552" s="122"/>
      <c r="X552" s="122"/>
      <c r="Y552" s="61">
        <f t="shared" si="100"/>
        <v>0</v>
      </c>
    </row>
    <row r="553" spans="1:25" s="61" customFormat="1">
      <c r="A553" s="61" t="e">
        <f t="shared" si="91"/>
        <v>#N/A</v>
      </c>
      <c r="B553" s="121">
        <f t="shared" si="92"/>
        <v>0</v>
      </c>
      <c r="C553" s="117" t="e">
        <f>VLOOKUP(B553,映射表!A:C,3,0)</f>
        <v>#N/A</v>
      </c>
      <c r="D553" s="121">
        <f t="shared" si="93"/>
        <v>0</v>
      </c>
      <c r="E553" s="100">
        <f t="shared" si="94"/>
        <v>0</v>
      </c>
      <c r="F553" s="121">
        <f t="shared" si="95"/>
        <v>0</v>
      </c>
      <c r="G553" s="121">
        <f t="shared" si="96"/>
        <v>0</v>
      </c>
      <c r="H553" s="99" t="e">
        <f>VLOOKUP(C553,'B2B（ol)'!A:J,10,0)*D553</f>
        <v>#N/A</v>
      </c>
      <c r="I553" s="101">
        <f t="shared" si="97"/>
        <v>0</v>
      </c>
      <c r="J553" s="121">
        <f t="shared" si="98"/>
        <v>0</v>
      </c>
      <c r="K553" s="121" t="e">
        <f>VLOOKUP(C553,'B2B（ol)'!A:P,16,0)</f>
        <v>#N/A</v>
      </c>
      <c r="L553" s="117">
        <f t="shared" si="99"/>
        <v>0</v>
      </c>
      <c r="M553" s="114" t="e">
        <f>VLOOKUP(C553,'B2B（ol)'!A:K,11,0)</f>
        <v>#N/A</v>
      </c>
      <c r="N553" s="114" t="e">
        <f>VLOOKUP(B553,payments!E:AG,29,0)</f>
        <v>#N/A</v>
      </c>
      <c r="O553" s="114"/>
      <c r="P553" s="114"/>
      <c r="Q553" s="61" t="e">
        <f>VLOOKUP(R553,映射表!A:G,7,0)</f>
        <v>#N/A</v>
      </c>
      <c r="R553" s="122"/>
      <c r="S553" s="122"/>
      <c r="T553" s="122"/>
      <c r="U553" s="122"/>
      <c r="V553" s="122"/>
      <c r="W553" s="122"/>
      <c r="X553" s="122"/>
      <c r="Y553" s="61">
        <f t="shared" si="100"/>
        <v>0</v>
      </c>
    </row>
    <row r="554" spans="1:25" s="61" customFormat="1">
      <c r="A554" s="61" t="e">
        <f t="shared" si="91"/>
        <v>#N/A</v>
      </c>
      <c r="B554" s="121">
        <f t="shared" si="92"/>
        <v>0</v>
      </c>
      <c r="C554" s="117" t="e">
        <f>VLOOKUP(B554,映射表!A:C,3,0)</f>
        <v>#N/A</v>
      </c>
      <c r="D554" s="121">
        <f t="shared" si="93"/>
        <v>0</v>
      </c>
      <c r="E554" s="100">
        <f t="shared" si="94"/>
        <v>0</v>
      </c>
      <c r="F554" s="121">
        <f t="shared" si="95"/>
        <v>0</v>
      </c>
      <c r="G554" s="121">
        <f t="shared" si="96"/>
        <v>0</v>
      </c>
      <c r="H554" s="99" t="e">
        <f>VLOOKUP(C554,'B2B（ol)'!A:J,10,0)*D554</f>
        <v>#N/A</v>
      </c>
      <c r="I554" s="101">
        <f t="shared" si="97"/>
        <v>0</v>
      </c>
      <c r="J554" s="121">
        <f t="shared" si="98"/>
        <v>0</v>
      </c>
      <c r="K554" s="121" t="e">
        <f>VLOOKUP(C554,'B2B（ol)'!A:P,16,0)</f>
        <v>#N/A</v>
      </c>
      <c r="L554" s="117">
        <f t="shared" si="99"/>
        <v>0</v>
      </c>
      <c r="M554" s="114" t="e">
        <f>VLOOKUP(C554,'B2B（ol)'!A:K,11,0)</f>
        <v>#N/A</v>
      </c>
      <c r="N554" s="114" t="e">
        <f>VLOOKUP(B554,payments!E:AG,29,0)</f>
        <v>#N/A</v>
      </c>
      <c r="O554" s="114"/>
      <c r="P554" s="114"/>
      <c r="Q554" s="61" t="e">
        <f>VLOOKUP(R554,映射表!A:G,7,0)</f>
        <v>#N/A</v>
      </c>
      <c r="R554" s="122"/>
      <c r="S554" s="122"/>
      <c r="T554" s="122"/>
      <c r="U554" s="122"/>
      <c r="V554" s="122"/>
      <c r="W554" s="122"/>
      <c r="X554" s="122"/>
      <c r="Y554" s="61">
        <f t="shared" si="100"/>
        <v>0</v>
      </c>
    </row>
    <row r="555" spans="1:25" s="61" customFormat="1">
      <c r="A555" s="61" t="e">
        <f t="shared" si="91"/>
        <v>#N/A</v>
      </c>
      <c r="B555" s="121">
        <f t="shared" si="92"/>
        <v>0</v>
      </c>
      <c r="C555" s="117" t="e">
        <f>VLOOKUP(B555,映射表!A:C,3,0)</f>
        <v>#N/A</v>
      </c>
      <c r="D555" s="121">
        <f t="shared" si="93"/>
        <v>0</v>
      </c>
      <c r="E555" s="100">
        <f t="shared" si="94"/>
        <v>0</v>
      </c>
      <c r="F555" s="121">
        <f t="shared" si="95"/>
        <v>0</v>
      </c>
      <c r="G555" s="121">
        <f t="shared" si="96"/>
        <v>0</v>
      </c>
      <c r="H555" s="99" t="e">
        <f>VLOOKUP(C555,'B2B（ol)'!A:J,10,0)*D555</f>
        <v>#N/A</v>
      </c>
      <c r="I555" s="101">
        <f t="shared" si="97"/>
        <v>0</v>
      </c>
      <c r="J555" s="121">
        <f t="shared" si="98"/>
        <v>0</v>
      </c>
      <c r="K555" s="121" t="e">
        <f>VLOOKUP(C555,'B2B（ol)'!A:P,16,0)</f>
        <v>#N/A</v>
      </c>
      <c r="L555" s="117">
        <f t="shared" si="99"/>
        <v>0</v>
      </c>
      <c r="M555" s="114" t="e">
        <f>VLOOKUP(C555,'B2B（ol)'!A:K,11,0)</f>
        <v>#N/A</v>
      </c>
      <c r="N555" s="114" t="e">
        <f>VLOOKUP(B555,payments!E:AG,29,0)</f>
        <v>#N/A</v>
      </c>
      <c r="O555" s="114"/>
      <c r="P555" s="114"/>
      <c r="Q555" s="61" t="e">
        <f>VLOOKUP(R555,映射表!A:G,7,0)</f>
        <v>#N/A</v>
      </c>
      <c r="R555" s="122"/>
      <c r="S555" s="122"/>
      <c r="T555" s="122"/>
      <c r="U555" s="122"/>
      <c r="V555" s="122"/>
      <c r="W555" s="122"/>
      <c r="X555" s="122"/>
      <c r="Y555" s="61">
        <f t="shared" si="100"/>
        <v>0</v>
      </c>
    </row>
    <row r="556" spans="1:25" s="61" customFormat="1">
      <c r="A556" s="61" t="e">
        <f t="shared" si="91"/>
        <v>#N/A</v>
      </c>
      <c r="B556" s="121">
        <f t="shared" si="92"/>
        <v>0</v>
      </c>
      <c r="C556" s="117" t="e">
        <f>VLOOKUP(B556,映射表!A:C,3,0)</f>
        <v>#N/A</v>
      </c>
      <c r="D556" s="121">
        <f t="shared" si="93"/>
        <v>0</v>
      </c>
      <c r="E556" s="100">
        <f t="shared" si="94"/>
        <v>0</v>
      </c>
      <c r="F556" s="121">
        <f t="shared" si="95"/>
        <v>0</v>
      </c>
      <c r="G556" s="121">
        <f t="shared" si="96"/>
        <v>0</v>
      </c>
      <c r="H556" s="99" t="e">
        <f>VLOOKUP(C556,'B2B（ol)'!A:J,10,0)*D556</f>
        <v>#N/A</v>
      </c>
      <c r="I556" s="101">
        <f t="shared" si="97"/>
        <v>0</v>
      </c>
      <c r="J556" s="121">
        <f t="shared" si="98"/>
        <v>0</v>
      </c>
      <c r="K556" s="121" t="e">
        <f>VLOOKUP(C556,'B2B（ol)'!A:P,16,0)</f>
        <v>#N/A</v>
      </c>
      <c r="L556" s="117">
        <f t="shared" si="99"/>
        <v>0</v>
      </c>
      <c r="M556" s="114" t="e">
        <f>VLOOKUP(C556,'B2B（ol)'!A:K,11,0)</f>
        <v>#N/A</v>
      </c>
      <c r="N556" s="114" t="e">
        <f>VLOOKUP(B556,payments!E:AG,29,0)</f>
        <v>#N/A</v>
      </c>
      <c r="O556" s="114"/>
      <c r="P556" s="114"/>
      <c r="Q556" s="61" t="e">
        <f>VLOOKUP(R556,映射表!A:G,7,0)</f>
        <v>#N/A</v>
      </c>
      <c r="R556" s="122"/>
      <c r="S556" s="122"/>
      <c r="T556" s="122"/>
      <c r="U556" s="122"/>
      <c r="V556" s="122"/>
      <c r="W556" s="122"/>
      <c r="X556" s="122"/>
      <c r="Y556" s="61">
        <f t="shared" si="100"/>
        <v>0</v>
      </c>
    </row>
    <row r="557" spans="1:25" s="61" customFormat="1">
      <c r="A557" s="61" t="e">
        <f t="shared" si="91"/>
        <v>#N/A</v>
      </c>
      <c r="B557" s="121">
        <f t="shared" si="92"/>
        <v>0</v>
      </c>
      <c r="C557" s="117" t="e">
        <f>VLOOKUP(B557,映射表!A:C,3,0)</f>
        <v>#N/A</v>
      </c>
      <c r="D557" s="121">
        <f t="shared" si="93"/>
        <v>0</v>
      </c>
      <c r="E557" s="100">
        <f t="shared" si="94"/>
        <v>0</v>
      </c>
      <c r="F557" s="121">
        <f t="shared" si="95"/>
        <v>0</v>
      </c>
      <c r="G557" s="121">
        <f t="shared" si="96"/>
        <v>0</v>
      </c>
      <c r="H557" s="99" t="e">
        <f>VLOOKUP(C557,'B2B（ol)'!A:J,10,0)*D557</f>
        <v>#N/A</v>
      </c>
      <c r="I557" s="101">
        <f t="shared" si="97"/>
        <v>0</v>
      </c>
      <c r="J557" s="121">
        <f t="shared" si="98"/>
        <v>0</v>
      </c>
      <c r="K557" s="121" t="e">
        <f>VLOOKUP(C557,'B2B（ol)'!A:P,16,0)</f>
        <v>#N/A</v>
      </c>
      <c r="L557" s="117">
        <f t="shared" si="99"/>
        <v>0</v>
      </c>
      <c r="M557" s="114" t="e">
        <f>VLOOKUP(C557,'B2B（ol)'!A:K,11,0)</f>
        <v>#N/A</v>
      </c>
      <c r="N557" s="114" t="e">
        <f>VLOOKUP(B557,payments!E:AG,29,0)</f>
        <v>#N/A</v>
      </c>
      <c r="O557" s="114"/>
      <c r="P557" s="114"/>
      <c r="Q557" s="61" t="e">
        <f>VLOOKUP(R557,映射表!A:G,7,0)</f>
        <v>#N/A</v>
      </c>
      <c r="R557" s="122"/>
      <c r="S557" s="122"/>
      <c r="T557" s="122"/>
      <c r="U557" s="122"/>
      <c r="V557" s="122"/>
      <c r="W557" s="122"/>
      <c r="X557" s="122"/>
      <c r="Y557" s="61">
        <f t="shared" si="100"/>
        <v>0</v>
      </c>
    </row>
    <row r="558" spans="1:25" s="61" customFormat="1">
      <c r="A558" s="61" t="e">
        <f t="shared" si="91"/>
        <v>#N/A</v>
      </c>
      <c r="B558" s="121">
        <f t="shared" si="92"/>
        <v>0</v>
      </c>
      <c r="C558" s="117" t="e">
        <f>VLOOKUP(B558,映射表!A:C,3,0)</f>
        <v>#N/A</v>
      </c>
      <c r="D558" s="121">
        <f t="shared" si="93"/>
        <v>0</v>
      </c>
      <c r="E558" s="100">
        <f t="shared" si="94"/>
        <v>0</v>
      </c>
      <c r="F558" s="121">
        <f t="shared" si="95"/>
        <v>0</v>
      </c>
      <c r="G558" s="121">
        <f t="shared" si="96"/>
        <v>0</v>
      </c>
      <c r="H558" s="99" t="e">
        <f>VLOOKUP(C558,'B2B（ol)'!A:J,10,0)*D558</f>
        <v>#N/A</v>
      </c>
      <c r="I558" s="101">
        <f t="shared" si="97"/>
        <v>0</v>
      </c>
      <c r="J558" s="121">
        <f t="shared" si="98"/>
        <v>0</v>
      </c>
      <c r="K558" s="121" t="e">
        <f>VLOOKUP(C558,'B2B（ol)'!A:P,16,0)</f>
        <v>#N/A</v>
      </c>
      <c r="L558" s="117">
        <f t="shared" si="99"/>
        <v>0</v>
      </c>
      <c r="M558" s="114" t="e">
        <f>VLOOKUP(C558,'B2B（ol)'!A:K,11,0)</f>
        <v>#N/A</v>
      </c>
      <c r="N558" s="114" t="e">
        <f>VLOOKUP(B558,payments!E:AG,29,0)</f>
        <v>#N/A</v>
      </c>
      <c r="O558" s="114"/>
      <c r="P558" s="114"/>
      <c r="Q558" s="61" t="e">
        <f>VLOOKUP(R558,映射表!A:G,7,0)</f>
        <v>#N/A</v>
      </c>
      <c r="R558" s="122"/>
      <c r="S558" s="122"/>
      <c r="T558" s="122"/>
      <c r="U558" s="122"/>
      <c r="V558" s="122"/>
      <c r="W558" s="122"/>
      <c r="X558" s="122"/>
      <c r="Y558" s="61">
        <f t="shared" si="100"/>
        <v>0</v>
      </c>
    </row>
    <row r="559" spans="1:25" s="61" customFormat="1">
      <c r="A559" s="61" t="e">
        <f t="shared" si="91"/>
        <v>#N/A</v>
      </c>
      <c r="B559" s="121">
        <f t="shared" si="92"/>
        <v>0</v>
      </c>
      <c r="C559" s="117" t="e">
        <f>VLOOKUP(B559,映射表!A:C,3,0)</f>
        <v>#N/A</v>
      </c>
      <c r="D559" s="121">
        <f t="shared" si="93"/>
        <v>0</v>
      </c>
      <c r="E559" s="100">
        <f t="shared" si="94"/>
        <v>0</v>
      </c>
      <c r="F559" s="121">
        <f t="shared" si="95"/>
        <v>0</v>
      </c>
      <c r="G559" s="121">
        <f t="shared" si="96"/>
        <v>0</v>
      </c>
      <c r="H559" s="99" t="e">
        <f>VLOOKUP(C559,'B2B（ol)'!A:J,10,0)*D559</f>
        <v>#N/A</v>
      </c>
      <c r="I559" s="101">
        <f t="shared" si="97"/>
        <v>0</v>
      </c>
      <c r="J559" s="121">
        <f t="shared" si="98"/>
        <v>0</v>
      </c>
      <c r="K559" s="121" t="e">
        <f>VLOOKUP(C559,'B2B（ol)'!A:P,16,0)</f>
        <v>#N/A</v>
      </c>
      <c r="L559" s="117">
        <f t="shared" si="99"/>
        <v>0</v>
      </c>
      <c r="M559" s="114" t="e">
        <f>VLOOKUP(C559,'B2B（ol)'!A:K,11,0)</f>
        <v>#N/A</v>
      </c>
      <c r="N559" s="114" t="e">
        <f>VLOOKUP(B559,payments!E:AG,29,0)</f>
        <v>#N/A</v>
      </c>
      <c r="O559" s="114"/>
      <c r="P559" s="114"/>
      <c r="Q559" s="61" t="e">
        <f>VLOOKUP(R559,映射表!A:G,7,0)</f>
        <v>#N/A</v>
      </c>
      <c r="R559" s="122"/>
      <c r="S559" s="122"/>
      <c r="T559" s="122"/>
      <c r="U559" s="122"/>
      <c r="V559" s="122"/>
      <c r="W559" s="122"/>
      <c r="X559" s="122"/>
      <c r="Y559" s="61">
        <f t="shared" si="100"/>
        <v>0</v>
      </c>
    </row>
    <row r="560" spans="1:25" s="61" customFormat="1">
      <c r="A560" s="61" t="e">
        <f t="shared" si="91"/>
        <v>#N/A</v>
      </c>
      <c r="B560" s="121">
        <f t="shared" si="92"/>
        <v>0</v>
      </c>
      <c r="C560" s="117" t="e">
        <f>VLOOKUP(B560,映射表!A:C,3,0)</f>
        <v>#N/A</v>
      </c>
      <c r="D560" s="121">
        <f t="shared" si="93"/>
        <v>0</v>
      </c>
      <c r="E560" s="100">
        <f t="shared" si="94"/>
        <v>0</v>
      </c>
      <c r="F560" s="121">
        <f t="shared" si="95"/>
        <v>0</v>
      </c>
      <c r="G560" s="121">
        <f t="shared" si="96"/>
        <v>0</v>
      </c>
      <c r="H560" s="99" t="e">
        <f>VLOOKUP(C560,'B2B（ol)'!A:J,10,0)*D560</f>
        <v>#N/A</v>
      </c>
      <c r="I560" s="101">
        <f t="shared" si="97"/>
        <v>0</v>
      </c>
      <c r="J560" s="121">
        <f t="shared" si="98"/>
        <v>0</v>
      </c>
      <c r="K560" s="121" t="e">
        <f>VLOOKUP(C560,'B2B（ol)'!A:P,16,0)</f>
        <v>#N/A</v>
      </c>
      <c r="L560" s="117">
        <f t="shared" si="99"/>
        <v>0</v>
      </c>
      <c r="M560" s="114" t="e">
        <f>VLOOKUP(C560,'B2B（ol)'!A:K,11,0)</f>
        <v>#N/A</v>
      </c>
      <c r="N560" s="114" t="e">
        <f>VLOOKUP(B560,payments!E:AG,29,0)</f>
        <v>#N/A</v>
      </c>
      <c r="O560" s="114"/>
      <c r="P560" s="114"/>
      <c r="Q560" s="61" t="e">
        <f>VLOOKUP(R560,映射表!A:G,7,0)</f>
        <v>#N/A</v>
      </c>
      <c r="R560" s="122"/>
      <c r="S560" s="122"/>
      <c r="T560" s="122"/>
      <c r="U560" s="122"/>
      <c r="V560" s="122"/>
      <c r="W560" s="122"/>
      <c r="X560" s="122"/>
      <c r="Y560" s="61">
        <f t="shared" si="100"/>
        <v>0</v>
      </c>
    </row>
    <row r="561" spans="1:25" s="61" customFormat="1">
      <c r="A561" s="61" t="e">
        <f t="shared" si="91"/>
        <v>#N/A</v>
      </c>
      <c r="B561" s="121">
        <f t="shared" si="92"/>
        <v>0</v>
      </c>
      <c r="C561" s="117" t="e">
        <f>VLOOKUP(B561,映射表!A:C,3,0)</f>
        <v>#N/A</v>
      </c>
      <c r="D561" s="121">
        <f t="shared" si="93"/>
        <v>0</v>
      </c>
      <c r="E561" s="100">
        <f t="shared" si="94"/>
        <v>0</v>
      </c>
      <c r="F561" s="121">
        <f t="shared" si="95"/>
        <v>0</v>
      </c>
      <c r="G561" s="121">
        <f t="shared" si="96"/>
        <v>0</v>
      </c>
      <c r="H561" s="99" t="e">
        <f>VLOOKUP(C561,'B2B（ol)'!A:J,10,0)*D561</f>
        <v>#N/A</v>
      </c>
      <c r="I561" s="101">
        <f t="shared" si="97"/>
        <v>0</v>
      </c>
      <c r="J561" s="121">
        <f t="shared" si="98"/>
        <v>0</v>
      </c>
      <c r="K561" s="121" t="e">
        <f>VLOOKUP(C561,'B2B（ol)'!A:P,16,0)</f>
        <v>#N/A</v>
      </c>
      <c r="L561" s="117">
        <f t="shared" si="99"/>
        <v>0</v>
      </c>
      <c r="M561" s="114" t="e">
        <f>VLOOKUP(C561,'B2B（ol)'!A:K,11,0)</f>
        <v>#N/A</v>
      </c>
      <c r="N561" s="114" t="e">
        <f>VLOOKUP(B561,payments!E:AG,29,0)</f>
        <v>#N/A</v>
      </c>
      <c r="O561" s="114"/>
      <c r="P561" s="114"/>
      <c r="Q561" s="61" t="e">
        <f>VLOOKUP(R561,映射表!A:G,7,0)</f>
        <v>#N/A</v>
      </c>
      <c r="R561" s="122"/>
      <c r="S561" s="122"/>
      <c r="T561" s="122"/>
      <c r="U561" s="122"/>
      <c r="V561" s="122"/>
      <c r="W561" s="122"/>
      <c r="X561" s="122"/>
      <c r="Y561" s="61">
        <f t="shared" si="100"/>
        <v>0</v>
      </c>
    </row>
    <row r="562" spans="1:25" s="61" customFormat="1">
      <c r="A562" s="61" t="e">
        <f t="shared" si="91"/>
        <v>#N/A</v>
      </c>
      <c r="B562" s="121">
        <f t="shared" si="92"/>
        <v>0</v>
      </c>
      <c r="C562" s="117" t="e">
        <f>VLOOKUP(B562,映射表!A:C,3,0)</f>
        <v>#N/A</v>
      </c>
      <c r="D562" s="121">
        <f t="shared" si="93"/>
        <v>0</v>
      </c>
      <c r="E562" s="100">
        <f t="shared" si="94"/>
        <v>0</v>
      </c>
      <c r="F562" s="121">
        <f t="shared" si="95"/>
        <v>0</v>
      </c>
      <c r="G562" s="121">
        <f t="shared" si="96"/>
        <v>0</v>
      </c>
      <c r="H562" s="99" t="e">
        <f>VLOOKUP(C562,'B2B（ol)'!A:J,10,0)*D562</f>
        <v>#N/A</v>
      </c>
      <c r="I562" s="101">
        <f t="shared" si="97"/>
        <v>0</v>
      </c>
      <c r="J562" s="121">
        <f t="shared" si="98"/>
        <v>0</v>
      </c>
      <c r="K562" s="121" t="e">
        <f>VLOOKUP(C562,'B2B（ol)'!A:P,16,0)</f>
        <v>#N/A</v>
      </c>
      <c r="L562" s="117">
        <f t="shared" si="99"/>
        <v>0</v>
      </c>
      <c r="M562" s="114" t="e">
        <f>VLOOKUP(C562,'B2B（ol)'!A:K,11,0)</f>
        <v>#N/A</v>
      </c>
      <c r="N562" s="114" t="e">
        <f>VLOOKUP(B562,payments!E:AG,29,0)</f>
        <v>#N/A</v>
      </c>
      <c r="O562" s="114"/>
      <c r="P562" s="114"/>
      <c r="Q562" s="61" t="e">
        <f>VLOOKUP(R562,映射表!A:G,7,0)</f>
        <v>#N/A</v>
      </c>
      <c r="R562" s="122"/>
      <c r="S562" s="122"/>
      <c r="T562" s="122"/>
      <c r="U562" s="122"/>
      <c r="V562" s="122"/>
      <c r="W562" s="122"/>
      <c r="X562" s="122"/>
      <c r="Y562" s="61">
        <f t="shared" si="100"/>
        <v>0</v>
      </c>
    </row>
    <row r="563" spans="1:25" s="61" customFormat="1">
      <c r="A563" s="61" t="e">
        <f t="shared" si="91"/>
        <v>#N/A</v>
      </c>
      <c r="B563" s="121">
        <f t="shared" si="92"/>
        <v>0</v>
      </c>
      <c r="C563" s="117" t="e">
        <f>VLOOKUP(B563,映射表!A:C,3,0)</f>
        <v>#N/A</v>
      </c>
      <c r="D563" s="121">
        <f t="shared" si="93"/>
        <v>0</v>
      </c>
      <c r="E563" s="100">
        <f t="shared" si="94"/>
        <v>0</v>
      </c>
      <c r="F563" s="121">
        <f t="shared" si="95"/>
        <v>0</v>
      </c>
      <c r="G563" s="121">
        <f t="shared" si="96"/>
        <v>0</v>
      </c>
      <c r="H563" s="99" t="e">
        <f>VLOOKUP(C563,'B2B（ol)'!A:J,10,0)*D563</f>
        <v>#N/A</v>
      </c>
      <c r="I563" s="101">
        <f t="shared" si="97"/>
        <v>0</v>
      </c>
      <c r="J563" s="121">
        <f t="shared" si="98"/>
        <v>0</v>
      </c>
      <c r="K563" s="121" t="e">
        <f>VLOOKUP(C563,'B2B（ol)'!A:P,16,0)</f>
        <v>#N/A</v>
      </c>
      <c r="L563" s="117">
        <f t="shared" si="99"/>
        <v>0</v>
      </c>
      <c r="M563" s="114" t="e">
        <f>VLOOKUP(C563,'B2B（ol)'!A:K,11,0)</f>
        <v>#N/A</v>
      </c>
      <c r="N563" s="114" t="e">
        <f>VLOOKUP(B563,payments!E:AG,29,0)</f>
        <v>#N/A</v>
      </c>
      <c r="O563" s="114"/>
      <c r="P563" s="114"/>
      <c r="Q563" s="61" t="e">
        <f>VLOOKUP(R563,映射表!A:G,7,0)</f>
        <v>#N/A</v>
      </c>
      <c r="R563" s="122"/>
      <c r="S563" s="122"/>
      <c r="T563" s="122"/>
      <c r="U563" s="122"/>
      <c r="V563" s="122"/>
      <c r="W563" s="122"/>
      <c r="X563" s="122"/>
      <c r="Y563" s="61">
        <f t="shared" si="100"/>
        <v>0</v>
      </c>
    </row>
    <row r="564" spans="1:25" s="61" customFormat="1">
      <c r="A564" s="61" t="e">
        <f t="shared" si="91"/>
        <v>#N/A</v>
      </c>
      <c r="B564" s="121">
        <f t="shared" si="92"/>
        <v>0</v>
      </c>
      <c r="C564" s="117" t="e">
        <f>VLOOKUP(B564,映射表!A:C,3,0)</f>
        <v>#N/A</v>
      </c>
      <c r="D564" s="121">
        <f t="shared" si="93"/>
        <v>0</v>
      </c>
      <c r="E564" s="100">
        <f t="shared" si="94"/>
        <v>0</v>
      </c>
      <c r="F564" s="121">
        <f t="shared" si="95"/>
        <v>0</v>
      </c>
      <c r="G564" s="121">
        <f t="shared" si="96"/>
        <v>0</v>
      </c>
      <c r="H564" s="99" t="e">
        <f>VLOOKUP(C564,'B2B（ol)'!A:J,10,0)*D564</f>
        <v>#N/A</v>
      </c>
      <c r="I564" s="101">
        <f t="shared" si="97"/>
        <v>0</v>
      </c>
      <c r="J564" s="121">
        <f t="shared" si="98"/>
        <v>0</v>
      </c>
      <c r="K564" s="121" t="e">
        <f>VLOOKUP(C564,'B2B（ol)'!A:P,16,0)</f>
        <v>#N/A</v>
      </c>
      <c r="L564" s="117">
        <f t="shared" si="99"/>
        <v>0</v>
      </c>
      <c r="M564" s="114" t="e">
        <f>VLOOKUP(C564,'B2B（ol)'!A:K,11,0)</f>
        <v>#N/A</v>
      </c>
      <c r="N564" s="114" t="e">
        <f>VLOOKUP(B564,payments!E:AG,29,0)</f>
        <v>#N/A</v>
      </c>
      <c r="O564" s="114"/>
      <c r="P564" s="114"/>
      <c r="Q564" s="61" t="e">
        <f>VLOOKUP(R564,映射表!A:G,7,0)</f>
        <v>#N/A</v>
      </c>
      <c r="R564" s="122"/>
      <c r="S564" s="122"/>
      <c r="T564" s="122"/>
      <c r="U564" s="122"/>
      <c r="V564" s="122"/>
      <c r="W564" s="122"/>
      <c r="X564" s="122"/>
      <c r="Y564" s="61">
        <f t="shared" si="100"/>
        <v>0</v>
      </c>
    </row>
    <row r="565" spans="1:25" s="61" customFormat="1">
      <c r="A565" s="61" t="e">
        <f t="shared" si="91"/>
        <v>#N/A</v>
      </c>
      <c r="B565" s="121">
        <f t="shared" si="92"/>
        <v>0</v>
      </c>
      <c r="C565" s="117" t="e">
        <f>VLOOKUP(B565,映射表!A:C,3,0)</f>
        <v>#N/A</v>
      </c>
      <c r="D565" s="121">
        <f t="shared" si="93"/>
        <v>0</v>
      </c>
      <c r="E565" s="100">
        <f t="shared" si="94"/>
        <v>0</v>
      </c>
      <c r="F565" s="121">
        <f t="shared" si="95"/>
        <v>0</v>
      </c>
      <c r="G565" s="121">
        <f t="shared" si="96"/>
        <v>0</v>
      </c>
      <c r="H565" s="99" t="e">
        <f>VLOOKUP(C565,'B2B（ol)'!A:J,10,0)*D565</f>
        <v>#N/A</v>
      </c>
      <c r="I565" s="101">
        <f t="shared" si="97"/>
        <v>0</v>
      </c>
      <c r="J565" s="121">
        <f t="shared" si="98"/>
        <v>0</v>
      </c>
      <c r="K565" s="121" t="e">
        <f>VLOOKUP(C565,'B2B（ol)'!A:P,16,0)</f>
        <v>#N/A</v>
      </c>
      <c r="L565" s="117">
        <f t="shared" si="99"/>
        <v>0</v>
      </c>
      <c r="M565" s="114" t="e">
        <f>VLOOKUP(C565,'B2B（ol)'!A:K,11,0)</f>
        <v>#N/A</v>
      </c>
      <c r="N565" s="114" t="e">
        <f>VLOOKUP(B565,payments!E:AG,29,0)</f>
        <v>#N/A</v>
      </c>
      <c r="O565" s="114"/>
      <c r="P565" s="114"/>
      <c r="Q565" s="61" t="e">
        <f>VLOOKUP(R565,映射表!A:G,7,0)</f>
        <v>#N/A</v>
      </c>
      <c r="R565" s="122"/>
      <c r="S565" s="122"/>
      <c r="T565" s="122"/>
      <c r="U565" s="122"/>
      <c r="V565" s="122"/>
      <c r="W565" s="122"/>
      <c r="X565" s="122"/>
      <c r="Y565" s="61">
        <f t="shared" si="100"/>
        <v>0</v>
      </c>
    </row>
    <row r="566" spans="1:25" s="61" customFormat="1">
      <c r="A566" s="61" t="e">
        <f t="shared" si="91"/>
        <v>#N/A</v>
      </c>
      <c r="B566" s="121">
        <f t="shared" si="92"/>
        <v>0</v>
      </c>
      <c r="C566" s="117" t="e">
        <f>VLOOKUP(B566,映射表!A:C,3,0)</f>
        <v>#N/A</v>
      </c>
      <c r="D566" s="121">
        <f t="shared" si="93"/>
        <v>0</v>
      </c>
      <c r="E566" s="100">
        <f t="shared" si="94"/>
        <v>0</v>
      </c>
      <c r="F566" s="121">
        <f t="shared" si="95"/>
        <v>0</v>
      </c>
      <c r="G566" s="121">
        <f t="shared" si="96"/>
        <v>0</v>
      </c>
      <c r="H566" s="99" t="e">
        <f>VLOOKUP(C566,'B2B（ol)'!A:J,10,0)*D566</f>
        <v>#N/A</v>
      </c>
      <c r="I566" s="101">
        <f t="shared" si="97"/>
        <v>0</v>
      </c>
      <c r="J566" s="121">
        <f t="shared" si="98"/>
        <v>0</v>
      </c>
      <c r="K566" s="121" t="e">
        <f>VLOOKUP(C566,'B2B（ol)'!A:P,16,0)</f>
        <v>#N/A</v>
      </c>
      <c r="L566" s="117">
        <f t="shared" si="99"/>
        <v>0</v>
      </c>
      <c r="M566" s="114" t="e">
        <f>VLOOKUP(C566,'B2B（ol)'!A:K,11,0)</f>
        <v>#N/A</v>
      </c>
      <c r="N566" s="114" t="e">
        <f>VLOOKUP(B566,payments!E:AG,29,0)</f>
        <v>#N/A</v>
      </c>
      <c r="O566" s="114"/>
      <c r="P566" s="114"/>
      <c r="Q566" s="61" t="e">
        <f>VLOOKUP(R566,映射表!A:G,7,0)</f>
        <v>#N/A</v>
      </c>
      <c r="R566" s="122"/>
      <c r="S566" s="122"/>
      <c r="T566" s="122"/>
      <c r="U566" s="122"/>
      <c r="V566" s="122"/>
      <c r="W566" s="122"/>
      <c r="X566" s="122"/>
      <c r="Y566" s="61">
        <f t="shared" si="100"/>
        <v>0</v>
      </c>
    </row>
    <row r="567" spans="1:25" s="61" customFormat="1">
      <c r="A567" s="61" t="e">
        <f t="shared" si="91"/>
        <v>#N/A</v>
      </c>
      <c r="B567" s="121">
        <f t="shared" si="92"/>
        <v>0</v>
      </c>
      <c r="C567" s="117" t="e">
        <f>VLOOKUP(B567,映射表!A:C,3,0)</f>
        <v>#N/A</v>
      </c>
      <c r="D567" s="121">
        <f t="shared" si="93"/>
        <v>0</v>
      </c>
      <c r="E567" s="100">
        <f t="shared" si="94"/>
        <v>0</v>
      </c>
      <c r="F567" s="121">
        <f t="shared" si="95"/>
        <v>0</v>
      </c>
      <c r="G567" s="121">
        <f t="shared" si="96"/>
        <v>0</v>
      </c>
      <c r="H567" s="99" t="e">
        <f>VLOOKUP(C567,'B2B（ol)'!A:J,10,0)*D567</f>
        <v>#N/A</v>
      </c>
      <c r="I567" s="101">
        <f t="shared" si="97"/>
        <v>0</v>
      </c>
      <c r="J567" s="121">
        <f t="shared" si="98"/>
        <v>0</v>
      </c>
      <c r="K567" s="121" t="e">
        <f>VLOOKUP(C567,'B2B（ol)'!A:P,16,0)</f>
        <v>#N/A</v>
      </c>
      <c r="L567" s="117">
        <f t="shared" si="99"/>
        <v>0</v>
      </c>
      <c r="M567" s="114" t="e">
        <f>VLOOKUP(C567,'B2B（ol)'!A:K,11,0)</f>
        <v>#N/A</v>
      </c>
      <c r="N567" s="114" t="e">
        <f>VLOOKUP(B567,payments!E:AG,29,0)</f>
        <v>#N/A</v>
      </c>
      <c r="O567" s="114"/>
      <c r="P567" s="114"/>
      <c r="Q567" s="61" t="e">
        <f>VLOOKUP(R567,映射表!A:G,7,0)</f>
        <v>#N/A</v>
      </c>
      <c r="R567" s="122"/>
      <c r="S567" s="122"/>
      <c r="T567" s="122"/>
      <c r="U567" s="122"/>
      <c r="V567" s="122"/>
      <c r="W567" s="122"/>
      <c r="X567" s="122"/>
      <c r="Y567" s="61">
        <f t="shared" si="100"/>
        <v>0</v>
      </c>
    </row>
    <row r="568" spans="1:25" s="61" customFormat="1">
      <c r="A568" s="61" t="e">
        <f t="shared" si="91"/>
        <v>#N/A</v>
      </c>
      <c r="B568" s="121">
        <f t="shared" si="92"/>
        <v>0</v>
      </c>
      <c r="C568" s="117" t="e">
        <f>VLOOKUP(B568,映射表!A:C,3,0)</f>
        <v>#N/A</v>
      </c>
      <c r="D568" s="121">
        <f t="shared" si="93"/>
        <v>0</v>
      </c>
      <c r="E568" s="100">
        <f t="shared" si="94"/>
        <v>0</v>
      </c>
      <c r="F568" s="121">
        <f t="shared" si="95"/>
        <v>0</v>
      </c>
      <c r="G568" s="121">
        <f t="shared" si="96"/>
        <v>0</v>
      </c>
      <c r="H568" s="99" t="e">
        <f>VLOOKUP(C568,'B2B（ol)'!A:J,10,0)*D568</f>
        <v>#N/A</v>
      </c>
      <c r="I568" s="101">
        <f t="shared" si="97"/>
        <v>0</v>
      </c>
      <c r="J568" s="121">
        <f t="shared" si="98"/>
        <v>0</v>
      </c>
      <c r="K568" s="121" t="e">
        <f>VLOOKUP(C568,'B2B（ol)'!A:P,16,0)</f>
        <v>#N/A</v>
      </c>
      <c r="L568" s="117">
        <f t="shared" si="99"/>
        <v>0</v>
      </c>
      <c r="M568" s="114" t="e">
        <f>VLOOKUP(C568,'B2B（ol)'!A:K,11,0)</f>
        <v>#N/A</v>
      </c>
      <c r="N568" s="114" t="e">
        <f>VLOOKUP(B568,payments!E:AG,29,0)</f>
        <v>#N/A</v>
      </c>
      <c r="O568" s="114"/>
      <c r="P568" s="114"/>
      <c r="Q568" s="61" t="e">
        <f>VLOOKUP(R568,映射表!A:G,7,0)</f>
        <v>#N/A</v>
      </c>
      <c r="R568" s="122"/>
      <c r="S568" s="122"/>
      <c r="T568" s="122"/>
      <c r="U568" s="122"/>
      <c r="V568" s="122"/>
      <c r="W568" s="122"/>
      <c r="X568" s="122"/>
      <c r="Y568" s="61">
        <f t="shared" si="100"/>
        <v>0</v>
      </c>
    </row>
    <row r="569" spans="1:25" s="61" customFormat="1">
      <c r="A569" s="61" t="e">
        <f t="shared" si="91"/>
        <v>#N/A</v>
      </c>
      <c r="B569" s="121">
        <f t="shared" si="92"/>
        <v>0</v>
      </c>
      <c r="C569" s="117" t="e">
        <f>VLOOKUP(B569,映射表!A:C,3,0)</f>
        <v>#N/A</v>
      </c>
      <c r="D569" s="121">
        <f t="shared" si="93"/>
        <v>0</v>
      </c>
      <c r="E569" s="100">
        <f t="shared" si="94"/>
        <v>0</v>
      </c>
      <c r="F569" s="121">
        <f t="shared" si="95"/>
        <v>0</v>
      </c>
      <c r="G569" s="121">
        <f t="shared" si="96"/>
        <v>0</v>
      </c>
      <c r="H569" s="99" t="e">
        <f>VLOOKUP(C569,'B2B（ol)'!A:J,10,0)*D569</f>
        <v>#N/A</v>
      </c>
      <c r="I569" s="101">
        <f t="shared" si="97"/>
        <v>0</v>
      </c>
      <c r="J569" s="121">
        <f t="shared" si="98"/>
        <v>0</v>
      </c>
      <c r="K569" s="121" t="e">
        <f>VLOOKUP(C569,'B2B（ol)'!A:P,16,0)</f>
        <v>#N/A</v>
      </c>
      <c r="L569" s="117">
        <f t="shared" si="99"/>
        <v>0</v>
      </c>
      <c r="M569" s="114" t="e">
        <f>VLOOKUP(C569,'B2B（ol)'!A:K,11,0)</f>
        <v>#N/A</v>
      </c>
      <c r="N569" s="114" t="e">
        <f>VLOOKUP(B569,payments!E:AG,29,0)</f>
        <v>#N/A</v>
      </c>
      <c r="O569" s="114"/>
      <c r="P569" s="114"/>
      <c r="Q569" s="61" t="e">
        <f>VLOOKUP(R569,映射表!A:G,7,0)</f>
        <v>#N/A</v>
      </c>
      <c r="R569" s="122"/>
      <c r="S569" s="122"/>
      <c r="T569" s="122"/>
      <c r="U569" s="122"/>
      <c r="V569" s="122"/>
      <c r="W569" s="122"/>
      <c r="X569" s="123"/>
      <c r="Y569" s="61">
        <f t="shared" si="100"/>
        <v>0</v>
      </c>
    </row>
    <row r="570" spans="1:25" s="61" customFormat="1">
      <c r="A570" s="61" t="e">
        <f t="shared" si="91"/>
        <v>#N/A</v>
      </c>
      <c r="B570" s="121">
        <f t="shared" si="92"/>
        <v>0</v>
      </c>
      <c r="C570" s="117" t="e">
        <f>VLOOKUP(B570,映射表!A:C,3,0)</f>
        <v>#N/A</v>
      </c>
      <c r="D570" s="121">
        <f t="shared" si="93"/>
        <v>0</v>
      </c>
      <c r="E570" s="100">
        <f t="shared" si="94"/>
        <v>0</v>
      </c>
      <c r="F570" s="121">
        <f t="shared" si="95"/>
        <v>0</v>
      </c>
      <c r="G570" s="121">
        <f t="shared" si="96"/>
        <v>0</v>
      </c>
      <c r="H570" s="99" t="e">
        <f>VLOOKUP(C570,'B2B（ol)'!A:J,10,0)*D570</f>
        <v>#N/A</v>
      </c>
      <c r="I570" s="101">
        <f t="shared" si="97"/>
        <v>0</v>
      </c>
      <c r="J570" s="121">
        <f t="shared" si="98"/>
        <v>0</v>
      </c>
      <c r="K570" s="121" t="e">
        <f>VLOOKUP(C570,'B2B（ol)'!A:P,16,0)</f>
        <v>#N/A</v>
      </c>
      <c r="L570" s="117">
        <f t="shared" si="99"/>
        <v>0</v>
      </c>
      <c r="M570" s="114" t="e">
        <f>VLOOKUP(C570,'B2B（ol)'!A:K,11,0)</f>
        <v>#N/A</v>
      </c>
      <c r="N570" s="114" t="e">
        <f>VLOOKUP(B570,payments!E:AG,29,0)</f>
        <v>#N/A</v>
      </c>
      <c r="O570" s="114"/>
      <c r="P570" s="114"/>
      <c r="Q570" s="61" t="e">
        <f>VLOOKUP(R570,映射表!A:G,7,0)</f>
        <v>#N/A</v>
      </c>
      <c r="R570" s="122"/>
      <c r="S570" s="122"/>
      <c r="T570" s="122"/>
      <c r="U570" s="122"/>
      <c r="V570" s="122"/>
      <c r="W570" s="122"/>
      <c r="X570" s="122"/>
      <c r="Y570" s="61">
        <f t="shared" si="100"/>
        <v>0</v>
      </c>
    </row>
    <row r="571" spans="1:25" s="61" customFormat="1">
      <c r="A571" s="61" t="e">
        <f t="shared" si="91"/>
        <v>#N/A</v>
      </c>
      <c r="B571" s="121">
        <f t="shared" si="92"/>
        <v>0</v>
      </c>
      <c r="C571" s="117" t="e">
        <f>VLOOKUP(B571,映射表!A:C,3,0)</f>
        <v>#N/A</v>
      </c>
      <c r="D571" s="121">
        <f t="shared" si="93"/>
        <v>0</v>
      </c>
      <c r="E571" s="100">
        <f t="shared" si="94"/>
        <v>0</v>
      </c>
      <c r="F571" s="121">
        <f t="shared" si="95"/>
        <v>0</v>
      </c>
      <c r="G571" s="121">
        <f t="shared" si="96"/>
        <v>0</v>
      </c>
      <c r="H571" s="99" t="e">
        <f>VLOOKUP(C571,'B2B（ol)'!A:J,10,0)*D571</f>
        <v>#N/A</v>
      </c>
      <c r="I571" s="101">
        <f t="shared" si="97"/>
        <v>0</v>
      </c>
      <c r="J571" s="121">
        <f t="shared" si="98"/>
        <v>0</v>
      </c>
      <c r="K571" s="121" t="e">
        <f>VLOOKUP(C571,'B2B（ol)'!A:P,16,0)</f>
        <v>#N/A</v>
      </c>
      <c r="L571" s="117">
        <f t="shared" si="99"/>
        <v>0</v>
      </c>
      <c r="M571" s="114" t="e">
        <f>VLOOKUP(C571,'B2B（ol)'!A:K,11,0)</f>
        <v>#N/A</v>
      </c>
      <c r="N571" s="114" t="e">
        <f>VLOOKUP(B571,payments!E:AG,29,0)</f>
        <v>#N/A</v>
      </c>
      <c r="O571" s="114"/>
      <c r="P571" s="114"/>
      <c r="Q571" s="61" t="e">
        <f>VLOOKUP(R571,映射表!A:G,7,0)</f>
        <v>#N/A</v>
      </c>
      <c r="R571" s="122"/>
      <c r="S571" s="122"/>
      <c r="T571" s="122"/>
      <c r="U571" s="122"/>
      <c r="V571" s="122"/>
      <c r="W571" s="122"/>
      <c r="X571" s="122"/>
      <c r="Y571" s="61">
        <f t="shared" si="100"/>
        <v>0</v>
      </c>
    </row>
    <row r="572" spans="1:25" s="61" customFormat="1">
      <c r="A572" s="61" t="e">
        <f t="shared" si="91"/>
        <v>#N/A</v>
      </c>
      <c r="B572" s="121">
        <f t="shared" si="92"/>
        <v>0</v>
      </c>
      <c r="C572" s="117" t="e">
        <f>VLOOKUP(B572,映射表!A:C,3,0)</f>
        <v>#N/A</v>
      </c>
      <c r="D572" s="121">
        <f t="shared" si="93"/>
        <v>0</v>
      </c>
      <c r="E572" s="100">
        <f t="shared" si="94"/>
        <v>0</v>
      </c>
      <c r="F572" s="121">
        <f t="shared" si="95"/>
        <v>0</v>
      </c>
      <c r="G572" s="121">
        <f t="shared" si="96"/>
        <v>0</v>
      </c>
      <c r="H572" s="99" t="e">
        <f>VLOOKUP(C572,'B2B（ol)'!A:J,10,0)*D572</f>
        <v>#N/A</v>
      </c>
      <c r="I572" s="101">
        <f t="shared" si="97"/>
        <v>0</v>
      </c>
      <c r="J572" s="121">
        <f t="shared" si="98"/>
        <v>0</v>
      </c>
      <c r="K572" s="121" t="e">
        <f>VLOOKUP(C572,'B2B（ol)'!A:P,16,0)</f>
        <v>#N/A</v>
      </c>
      <c r="L572" s="117">
        <f t="shared" si="99"/>
        <v>0</v>
      </c>
      <c r="M572" s="114" t="e">
        <f>VLOOKUP(C572,'B2B（ol)'!A:K,11,0)</f>
        <v>#N/A</v>
      </c>
      <c r="N572" s="114" t="e">
        <f>VLOOKUP(B572,payments!E:AG,29,0)</f>
        <v>#N/A</v>
      </c>
      <c r="O572" s="114"/>
      <c r="P572" s="114"/>
      <c r="Q572" s="61" t="e">
        <f>VLOOKUP(R572,映射表!A:G,7,0)</f>
        <v>#N/A</v>
      </c>
      <c r="R572" s="122"/>
      <c r="S572" s="122"/>
      <c r="T572" s="122"/>
      <c r="U572" s="122"/>
      <c r="V572" s="122"/>
      <c r="W572" s="122"/>
      <c r="X572" s="122"/>
      <c r="Y572" s="61">
        <f t="shared" si="100"/>
        <v>0</v>
      </c>
    </row>
    <row r="573" spans="1:25" s="61" customFormat="1">
      <c r="A573" s="61" t="e">
        <f t="shared" si="91"/>
        <v>#N/A</v>
      </c>
      <c r="B573" s="121">
        <f t="shared" si="92"/>
        <v>0</v>
      </c>
      <c r="C573" s="117" t="e">
        <f>VLOOKUP(B573,映射表!A:C,3,0)</f>
        <v>#N/A</v>
      </c>
      <c r="D573" s="121">
        <f t="shared" si="93"/>
        <v>0</v>
      </c>
      <c r="E573" s="100">
        <f t="shared" si="94"/>
        <v>0</v>
      </c>
      <c r="F573" s="121">
        <f t="shared" si="95"/>
        <v>0</v>
      </c>
      <c r="G573" s="121">
        <f t="shared" si="96"/>
        <v>0</v>
      </c>
      <c r="H573" s="99" t="e">
        <f>VLOOKUP(C573,'B2B（ol)'!A:J,10,0)*D573</f>
        <v>#N/A</v>
      </c>
      <c r="I573" s="101">
        <f t="shared" si="97"/>
        <v>0</v>
      </c>
      <c r="J573" s="121">
        <f t="shared" si="98"/>
        <v>0</v>
      </c>
      <c r="K573" s="121" t="e">
        <f>VLOOKUP(C573,'B2B（ol)'!A:P,16,0)</f>
        <v>#N/A</v>
      </c>
      <c r="L573" s="117">
        <f t="shared" si="99"/>
        <v>0</v>
      </c>
      <c r="M573" s="114" t="e">
        <f>VLOOKUP(C573,'B2B（ol)'!A:K,11,0)</f>
        <v>#N/A</v>
      </c>
      <c r="N573" s="114" t="e">
        <f>VLOOKUP(B573,payments!E:AG,29,0)</f>
        <v>#N/A</v>
      </c>
      <c r="O573" s="114"/>
      <c r="P573" s="114"/>
      <c r="Q573" s="61" t="e">
        <f>VLOOKUP(R573,映射表!A:G,7,0)</f>
        <v>#N/A</v>
      </c>
      <c r="R573" s="122"/>
      <c r="S573" s="122"/>
      <c r="T573" s="122"/>
      <c r="U573" s="122"/>
      <c r="V573" s="122"/>
      <c r="W573" s="122"/>
      <c r="X573" s="122"/>
      <c r="Y573" s="61">
        <f t="shared" si="100"/>
        <v>0</v>
      </c>
    </row>
    <row r="574" spans="1:25" s="61" customFormat="1">
      <c r="A574" s="61" t="e">
        <f t="shared" si="91"/>
        <v>#N/A</v>
      </c>
      <c r="B574" s="121">
        <f t="shared" si="92"/>
        <v>0</v>
      </c>
      <c r="C574" s="117" t="e">
        <f>VLOOKUP(B574,映射表!A:C,3,0)</f>
        <v>#N/A</v>
      </c>
      <c r="D574" s="121">
        <f t="shared" si="93"/>
        <v>0</v>
      </c>
      <c r="E574" s="100">
        <f t="shared" si="94"/>
        <v>0</v>
      </c>
      <c r="F574" s="121">
        <f t="shared" si="95"/>
        <v>0</v>
      </c>
      <c r="G574" s="121">
        <f t="shared" si="96"/>
        <v>0</v>
      </c>
      <c r="H574" s="99" t="e">
        <f>VLOOKUP(C574,'B2B（ol)'!A:J,10,0)*D574</f>
        <v>#N/A</v>
      </c>
      <c r="I574" s="101">
        <f t="shared" si="97"/>
        <v>0</v>
      </c>
      <c r="J574" s="121">
        <f t="shared" si="98"/>
        <v>0</v>
      </c>
      <c r="K574" s="121" t="e">
        <f>VLOOKUP(C574,'B2B（ol)'!A:P,16,0)</f>
        <v>#N/A</v>
      </c>
      <c r="L574" s="117">
        <f t="shared" si="99"/>
        <v>0</v>
      </c>
      <c r="M574" s="114" t="e">
        <f>VLOOKUP(C574,'B2B（ol)'!A:K,11,0)</f>
        <v>#N/A</v>
      </c>
      <c r="N574" s="114" t="e">
        <f>VLOOKUP(B574,payments!E:AG,29,0)</f>
        <v>#N/A</v>
      </c>
      <c r="O574" s="114"/>
      <c r="P574" s="114"/>
      <c r="Q574" s="61" t="e">
        <f>VLOOKUP(R574,映射表!A:G,7,0)</f>
        <v>#N/A</v>
      </c>
      <c r="R574" s="122"/>
      <c r="S574" s="122"/>
      <c r="T574" s="122"/>
      <c r="U574" s="122"/>
      <c r="V574" s="122"/>
      <c r="W574" s="122"/>
      <c r="X574" s="122"/>
      <c r="Y574" s="61">
        <f t="shared" si="100"/>
        <v>0</v>
      </c>
    </row>
    <row r="575" spans="1:25" s="61" customFormat="1">
      <c r="A575" s="61" t="e">
        <f t="shared" si="91"/>
        <v>#N/A</v>
      </c>
      <c r="B575" s="121">
        <f t="shared" si="92"/>
        <v>0</v>
      </c>
      <c r="C575" s="117" t="e">
        <f>VLOOKUP(B575,映射表!A:C,3,0)</f>
        <v>#N/A</v>
      </c>
      <c r="D575" s="121">
        <f t="shared" si="93"/>
        <v>0</v>
      </c>
      <c r="E575" s="100">
        <f t="shared" si="94"/>
        <v>0</v>
      </c>
      <c r="F575" s="121">
        <f t="shared" si="95"/>
        <v>0</v>
      </c>
      <c r="G575" s="121">
        <f t="shared" si="96"/>
        <v>0</v>
      </c>
      <c r="H575" s="99" t="e">
        <f>VLOOKUP(C575,'B2B（ol)'!A:J,10,0)*D575</f>
        <v>#N/A</v>
      </c>
      <c r="I575" s="101">
        <f t="shared" si="97"/>
        <v>0</v>
      </c>
      <c r="J575" s="121">
        <f t="shared" si="98"/>
        <v>0</v>
      </c>
      <c r="K575" s="121" t="e">
        <f>VLOOKUP(C575,'B2B（ol)'!A:P,16,0)</f>
        <v>#N/A</v>
      </c>
      <c r="L575" s="117">
        <f t="shared" si="99"/>
        <v>0</v>
      </c>
      <c r="M575" s="114" t="e">
        <f>VLOOKUP(C575,'B2B（ol)'!A:K,11,0)</f>
        <v>#N/A</v>
      </c>
      <c r="N575" s="114" t="e">
        <f>VLOOKUP(B575,payments!E:AG,29,0)</f>
        <v>#N/A</v>
      </c>
      <c r="O575" s="114"/>
      <c r="P575" s="114"/>
      <c r="Q575" s="61" t="e">
        <f>VLOOKUP(R575,映射表!A:G,7,0)</f>
        <v>#N/A</v>
      </c>
      <c r="R575" s="122"/>
      <c r="S575" s="122"/>
      <c r="T575" s="122"/>
      <c r="U575" s="122"/>
      <c r="V575" s="122"/>
      <c r="W575" s="122"/>
      <c r="X575" s="122"/>
      <c r="Y575" s="61">
        <f t="shared" si="100"/>
        <v>0</v>
      </c>
    </row>
    <row r="576" spans="1:25" s="61" customFormat="1">
      <c r="A576" s="61" t="e">
        <f t="shared" si="91"/>
        <v>#N/A</v>
      </c>
      <c r="B576" s="121">
        <f t="shared" si="92"/>
        <v>0</v>
      </c>
      <c r="C576" s="117" t="e">
        <f>VLOOKUP(B576,映射表!A:C,3,0)</f>
        <v>#N/A</v>
      </c>
      <c r="D576" s="121">
        <f t="shared" si="93"/>
        <v>0</v>
      </c>
      <c r="E576" s="100">
        <f t="shared" si="94"/>
        <v>0</v>
      </c>
      <c r="F576" s="121">
        <f t="shared" si="95"/>
        <v>0</v>
      </c>
      <c r="G576" s="121">
        <f t="shared" si="96"/>
        <v>0</v>
      </c>
      <c r="H576" s="99" t="e">
        <f>VLOOKUP(C576,'B2B（ol)'!A:J,10,0)*D576</f>
        <v>#N/A</v>
      </c>
      <c r="I576" s="101">
        <f t="shared" si="97"/>
        <v>0</v>
      </c>
      <c r="J576" s="121">
        <f t="shared" si="98"/>
        <v>0</v>
      </c>
      <c r="K576" s="121" t="e">
        <f>VLOOKUP(C576,'B2B（ol)'!A:P,16,0)</f>
        <v>#N/A</v>
      </c>
      <c r="L576" s="117">
        <f t="shared" si="99"/>
        <v>0</v>
      </c>
      <c r="M576" s="114" t="e">
        <f>VLOOKUP(C576,'B2B（ol)'!A:K,11,0)</f>
        <v>#N/A</v>
      </c>
      <c r="N576" s="114" t="e">
        <f>VLOOKUP(B576,payments!E:AG,29,0)</f>
        <v>#N/A</v>
      </c>
      <c r="O576" s="114"/>
      <c r="P576" s="114"/>
      <c r="Q576" s="61" t="e">
        <f>VLOOKUP(R576,映射表!A:G,7,0)</f>
        <v>#N/A</v>
      </c>
      <c r="R576" s="122"/>
      <c r="S576" s="122"/>
      <c r="T576" s="122"/>
      <c r="U576" s="122"/>
      <c r="V576" s="122"/>
      <c r="W576" s="122"/>
      <c r="X576" s="122"/>
      <c r="Y576" s="61">
        <f t="shared" si="100"/>
        <v>0</v>
      </c>
    </row>
    <row r="577" spans="1:25" s="61" customFormat="1">
      <c r="A577" s="61" t="e">
        <f t="shared" si="91"/>
        <v>#N/A</v>
      </c>
      <c r="B577" s="121">
        <f t="shared" si="92"/>
        <v>0</v>
      </c>
      <c r="C577" s="117" t="e">
        <f>VLOOKUP(B577,映射表!A:C,3,0)</f>
        <v>#N/A</v>
      </c>
      <c r="D577" s="121">
        <f t="shared" si="93"/>
        <v>0</v>
      </c>
      <c r="E577" s="100">
        <f t="shared" si="94"/>
        <v>0</v>
      </c>
      <c r="F577" s="121">
        <f t="shared" si="95"/>
        <v>0</v>
      </c>
      <c r="G577" s="121">
        <f t="shared" si="96"/>
        <v>0</v>
      </c>
      <c r="H577" s="99" t="e">
        <f>VLOOKUP(C577,'B2B（ol)'!A:J,10,0)*D577</f>
        <v>#N/A</v>
      </c>
      <c r="I577" s="101">
        <f t="shared" si="97"/>
        <v>0</v>
      </c>
      <c r="J577" s="121">
        <f t="shared" si="98"/>
        <v>0</v>
      </c>
      <c r="K577" s="121" t="e">
        <f>VLOOKUP(C577,'B2B（ol)'!A:P,16,0)</f>
        <v>#N/A</v>
      </c>
      <c r="L577" s="117">
        <f t="shared" si="99"/>
        <v>0</v>
      </c>
      <c r="M577" s="114" t="e">
        <f>VLOOKUP(C577,'B2B（ol)'!A:K,11,0)</f>
        <v>#N/A</v>
      </c>
      <c r="N577" s="114" t="e">
        <f>VLOOKUP(B577,payments!E:AG,29,0)</f>
        <v>#N/A</v>
      </c>
      <c r="O577" s="114"/>
      <c r="P577" s="114"/>
      <c r="Q577" s="61" t="e">
        <f>VLOOKUP(R577,映射表!A:G,7,0)</f>
        <v>#N/A</v>
      </c>
      <c r="R577" s="122"/>
      <c r="S577" s="122"/>
      <c r="T577" s="122"/>
      <c r="U577" s="122"/>
      <c r="V577" s="122"/>
      <c r="W577" s="122"/>
      <c r="X577" s="122"/>
      <c r="Y577" s="61">
        <f t="shared" si="100"/>
        <v>0</v>
      </c>
    </row>
    <row r="578" spans="1:25" s="61" customFormat="1">
      <c r="A578" s="61" t="e">
        <f t="shared" ref="A578:A641" si="101">Q578</f>
        <v>#N/A</v>
      </c>
      <c r="B578" s="121">
        <f t="shared" ref="B578:B641" si="102">R578</f>
        <v>0</v>
      </c>
      <c r="C578" s="117" t="e">
        <f>VLOOKUP(B578,映射表!A:C,3,0)</f>
        <v>#N/A</v>
      </c>
      <c r="D578" s="121">
        <f t="shared" ref="D578:D641" si="103">S578</f>
        <v>0</v>
      </c>
      <c r="E578" s="100">
        <f t="shared" ref="E578:E641" si="104">IFERROR(T578/D578,0)*D578</f>
        <v>0</v>
      </c>
      <c r="F578" s="121">
        <f t="shared" ref="F578:F641" si="105">IFERROR(V578/D578,0)*D578</f>
        <v>0</v>
      </c>
      <c r="G578" s="121">
        <f t="shared" ref="G578:G641" si="106">IFERROR(IF((E578+F578)&gt;200,(E578+F578-200)*0.9+200*0.85,(E578+F578)*0.85),0)</f>
        <v>0</v>
      </c>
      <c r="H578" s="99" t="e">
        <f>VLOOKUP(C578,'B2B（ol)'!A:J,10,0)*D578</f>
        <v>#N/A</v>
      </c>
      <c r="I578" s="101">
        <f t="shared" ref="I578:I641" si="107">IFERROR((G578-H578)/(E578+F578),0)</f>
        <v>0</v>
      </c>
      <c r="J578" s="121">
        <f t="shared" ref="J578:J641" si="108">IFERROR((G578-H578),0)</f>
        <v>0</v>
      </c>
      <c r="K578" s="121" t="e">
        <f>VLOOKUP(C578,'B2B（ol)'!A:P,16,0)</f>
        <v>#N/A</v>
      </c>
      <c r="L578" s="117">
        <f t="shared" ref="L578:L641" si="109">(E578+F578)</f>
        <v>0</v>
      </c>
      <c r="M578" s="114" t="e">
        <f>VLOOKUP(C578,'B2B（ol)'!A:K,11,0)</f>
        <v>#N/A</v>
      </c>
      <c r="N578" s="114" t="e">
        <f>VLOOKUP(B578,payments!E:AG,29,0)</f>
        <v>#N/A</v>
      </c>
      <c r="O578" s="114"/>
      <c r="P578" s="114"/>
      <c r="Q578" s="61" t="e">
        <f>VLOOKUP(R578,映射表!A:G,7,0)</f>
        <v>#N/A</v>
      </c>
      <c r="R578" s="122"/>
      <c r="S578" s="122"/>
      <c r="T578" s="122"/>
      <c r="U578" s="122"/>
      <c r="V578" s="122"/>
      <c r="W578" s="122"/>
      <c r="X578" s="122"/>
      <c r="Y578" s="61">
        <f t="shared" ref="Y578:Y641" si="110">L578</f>
        <v>0</v>
      </c>
    </row>
    <row r="579" spans="1:25" s="61" customFormat="1">
      <c r="A579" s="61" t="e">
        <f t="shared" si="101"/>
        <v>#N/A</v>
      </c>
      <c r="B579" s="121">
        <f t="shared" si="102"/>
        <v>0</v>
      </c>
      <c r="C579" s="117" t="e">
        <f>VLOOKUP(B579,映射表!A:C,3,0)</f>
        <v>#N/A</v>
      </c>
      <c r="D579" s="121">
        <f t="shared" si="103"/>
        <v>0</v>
      </c>
      <c r="E579" s="100">
        <f t="shared" si="104"/>
        <v>0</v>
      </c>
      <c r="F579" s="121">
        <f t="shared" si="105"/>
        <v>0</v>
      </c>
      <c r="G579" s="121">
        <f t="shared" si="106"/>
        <v>0</v>
      </c>
      <c r="H579" s="99" t="e">
        <f>VLOOKUP(C579,'B2B（ol)'!A:J,10,0)*D579</f>
        <v>#N/A</v>
      </c>
      <c r="I579" s="101">
        <f t="shared" si="107"/>
        <v>0</v>
      </c>
      <c r="J579" s="121">
        <f t="shared" si="108"/>
        <v>0</v>
      </c>
      <c r="K579" s="121" t="e">
        <f>VLOOKUP(C579,'B2B（ol)'!A:P,16,0)</f>
        <v>#N/A</v>
      </c>
      <c r="L579" s="117">
        <f t="shared" si="109"/>
        <v>0</v>
      </c>
      <c r="M579" s="114" t="e">
        <f>VLOOKUP(C579,'B2B（ol)'!A:K,11,0)</f>
        <v>#N/A</v>
      </c>
      <c r="N579" s="114" t="e">
        <f>VLOOKUP(B579,payments!E:AG,29,0)</f>
        <v>#N/A</v>
      </c>
      <c r="O579" s="114"/>
      <c r="P579" s="114"/>
      <c r="Q579" s="61" t="e">
        <f>VLOOKUP(R579,映射表!A:G,7,0)</f>
        <v>#N/A</v>
      </c>
      <c r="R579" s="122"/>
      <c r="S579" s="122"/>
      <c r="T579" s="122"/>
      <c r="U579" s="122"/>
      <c r="V579" s="122"/>
      <c r="W579" s="122"/>
      <c r="X579" s="122"/>
      <c r="Y579" s="61">
        <f t="shared" si="110"/>
        <v>0</v>
      </c>
    </row>
    <row r="580" spans="1:25" s="61" customFormat="1">
      <c r="A580" s="61" t="e">
        <f t="shared" si="101"/>
        <v>#N/A</v>
      </c>
      <c r="B580" s="121">
        <f t="shared" si="102"/>
        <v>0</v>
      </c>
      <c r="C580" s="117" t="e">
        <f>VLOOKUP(B580,映射表!A:C,3,0)</f>
        <v>#N/A</v>
      </c>
      <c r="D580" s="121">
        <f t="shared" si="103"/>
        <v>0</v>
      </c>
      <c r="E580" s="100">
        <f t="shared" si="104"/>
        <v>0</v>
      </c>
      <c r="F580" s="121">
        <f t="shared" si="105"/>
        <v>0</v>
      </c>
      <c r="G580" s="121">
        <f t="shared" si="106"/>
        <v>0</v>
      </c>
      <c r="H580" s="99" t="e">
        <f>VLOOKUP(C580,'B2B（ol)'!A:J,10,0)*D580</f>
        <v>#N/A</v>
      </c>
      <c r="I580" s="101">
        <f t="shared" si="107"/>
        <v>0</v>
      </c>
      <c r="J580" s="121">
        <f t="shared" si="108"/>
        <v>0</v>
      </c>
      <c r="K580" s="121" t="e">
        <f>VLOOKUP(C580,'B2B（ol)'!A:P,16,0)</f>
        <v>#N/A</v>
      </c>
      <c r="L580" s="117">
        <f t="shared" si="109"/>
        <v>0</v>
      </c>
      <c r="M580" s="114" t="e">
        <f>VLOOKUP(C580,'B2B（ol)'!A:K,11,0)</f>
        <v>#N/A</v>
      </c>
      <c r="N580" s="114" t="e">
        <f>VLOOKUP(B580,payments!E:AG,29,0)</f>
        <v>#N/A</v>
      </c>
      <c r="O580" s="114"/>
      <c r="P580" s="114"/>
      <c r="Q580" s="61" t="e">
        <f>VLOOKUP(R580,映射表!A:G,7,0)</f>
        <v>#N/A</v>
      </c>
      <c r="R580" s="122"/>
      <c r="S580" s="122"/>
      <c r="T580" s="122"/>
      <c r="U580" s="122"/>
      <c r="V580" s="122"/>
      <c r="W580" s="122"/>
      <c r="X580" s="122"/>
      <c r="Y580" s="61">
        <f t="shared" si="110"/>
        <v>0</v>
      </c>
    </row>
    <row r="581" spans="1:25" s="61" customFormat="1">
      <c r="A581" s="61" t="e">
        <f t="shared" si="101"/>
        <v>#N/A</v>
      </c>
      <c r="B581" s="121">
        <f t="shared" si="102"/>
        <v>0</v>
      </c>
      <c r="C581" s="117" t="e">
        <f>VLOOKUP(B581,映射表!A:C,3,0)</f>
        <v>#N/A</v>
      </c>
      <c r="D581" s="121">
        <f t="shared" si="103"/>
        <v>0</v>
      </c>
      <c r="E581" s="100">
        <f t="shared" si="104"/>
        <v>0</v>
      </c>
      <c r="F581" s="121">
        <f t="shared" si="105"/>
        <v>0</v>
      </c>
      <c r="G581" s="121">
        <f t="shared" si="106"/>
        <v>0</v>
      </c>
      <c r="H581" s="99" t="e">
        <f>VLOOKUP(C581,'B2B（ol)'!A:J,10,0)*D581</f>
        <v>#N/A</v>
      </c>
      <c r="I581" s="101">
        <f t="shared" si="107"/>
        <v>0</v>
      </c>
      <c r="J581" s="121">
        <f t="shared" si="108"/>
        <v>0</v>
      </c>
      <c r="K581" s="121" t="e">
        <f>VLOOKUP(C581,'B2B（ol)'!A:P,16,0)</f>
        <v>#N/A</v>
      </c>
      <c r="L581" s="117">
        <f t="shared" si="109"/>
        <v>0</v>
      </c>
      <c r="M581" s="114" t="e">
        <f>VLOOKUP(C581,'B2B（ol)'!A:K,11,0)</f>
        <v>#N/A</v>
      </c>
      <c r="N581" s="114" t="e">
        <f>VLOOKUP(B581,payments!E:AG,29,0)</f>
        <v>#N/A</v>
      </c>
      <c r="O581" s="114"/>
      <c r="P581" s="114"/>
      <c r="Q581" s="61" t="e">
        <f>VLOOKUP(R581,映射表!A:G,7,0)</f>
        <v>#N/A</v>
      </c>
      <c r="R581" s="122"/>
      <c r="S581" s="122"/>
      <c r="T581" s="122"/>
      <c r="U581" s="122"/>
      <c r="V581" s="122"/>
      <c r="W581" s="122"/>
      <c r="X581" s="122"/>
      <c r="Y581" s="61">
        <f t="shared" si="110"/>
        <v>0</v>
      </c>
    </row>
    <row r="582" spans="1:25" s="61" customFormat="1">
      <c r="A582" s="61" t="e">
        <f t="shared" si="101"/>
        <v>#N/A</v>
      </c>
      <c r="B582" s="121">
        <f t="shared" si="102"/>
        <v>0</v>
      </c>
      <c r="C582" s="117" t="e">
        <f>VLOOKUP(B582,映射表!A:C,3,0)</f>
        <v>#N/A</v>
      </c>
      <c r="D582" s="121">
        <f t="shared" si="103"/>
        <v>0</v>
      </c>
      <c r="E582" s="100">
        <f t="shared" si="104"/>
        <v>0</v>
      </c>
      <c r="F582" s="121">
        <f t="shared" si="105"/>
        <v>0</v>
      </c>
      <c r="G582" s="121">
        <f t="shared" si="106"/>
        <v>0</v>
      </c>
      <c r="H582" s="99" t="e">
        <f>VLOOKUP(C582,'B2B（ol)'!A:J,10,0)*D582</f>
        <v>#N/A</v>
      </c>
      <c r="I582" s="101">
        <f t="shared" si="107"/>
        <v>0</v>
      </c>
      <c r="J582" s="121">
        <f t="shared" si="108"/>
        <v>0</v>
      </c>
      <c r="K582" s="121" t="e">
        <f>VLOOKUP(C582,'B2B（ol)'!A:P,16,0)</f>
        <v>#N/A</v>
      </c>
      <c r="L582" s="117">
        <f t="shared" si="109"/>
        <v>0</v>
      </c>
      <c r="M582" s="114" t="e">
        <f>VLOOKUP(C582,'B2B（ol)'!A:K,11,0)</f>
        <v>#N/A</v>
      </c>
      <c r="N582" s="114" t="e">
        <f>VLOOKUP(B582,payments!E:AG,29,0)</f>
        <v>#N/A</v>
      </c>
      <c r="O582" s="114"/>
      <c r="P582" s="114"/>
      <c r="Q582" s="61" t="e">
        <f>VLOOKUP(R582,映射表!A:G,7,0)</f>
        <v>#N/A</v>
      </c>
      <c r="R582" s="122"/>
      <c r="S582" s="122"/>
      <c r="T582" s="122"/>
      <c r="U582" s="122"/>
      <c r="V582" s="122"/>
      <c r="W582" s="122"/>
      <c r="X582" s="122"/>
      <c r="Y582" s="61">
        <f t="shared" si="110"/>
        <v>0</v>
      </c>
    </row>
    <row r="583" spans="1:25" s="61" customFormat="1">
      <c r="A583" s="61" t="e">
        <f t="shared" si="101"/>
        <v>#N/A</v>
      </c>
      <c r="B583" s="121">
        <f t="shared" si="102"/>
        <v>0</v>
      </c>
      <c r="C583" s="117" t="e">
        <f>VLOOKUP(B583,映射表!A:C,3,0)</f>
        <v>#N/A</v>
      </c>
      <c r="D583" s="121">
        <f t="shared" si="103"/>
        <v>0</v>
      </c>
      <c r="E583" s="100">
        <f t="shared" si="104"/>
        <v>0</v>
      </c>
      <c r="F583" s="121">
        <f t="shared" si="105"/>
        <v>0</v>
      </c>
      <c r="G583" s="121">
        <f t="shared" si="106"/>
        <v>0</v>
      </c>
      <c r="H583" s="99" t="e">
        <f>VLOOKUP(C583,'B2B（ol)'!A:J,10,0)*D583</f>
        <v>#N/A</v>
      </c>
      <c r="I583" s="101">
        <f t="shared" si="107"/>
        <v>0</v>
      </c>
      <c r="J583" s="121">
        <f t="shared" si="108"/>
        <v>0</v>
      </c>
      <c r="K583" s="121" t="e">
        <f>VLOOKUP(C583,'B2B（ol)'!A:P,16,0)</f>
        <v>#N/A</v>
      </c>
      <c r="L583" s="117">
        <f t="shared" si="109"/>
        <v>0</v>
      </c>
      <c r="M583" s="114" t="e">
        <f>VLOOKUP(C583,'B2B（ol)'!A:K,11,0)</f>
        <v>#N/A</v>
      </c>
      <c r="N583" s="114" t="e">
        <f>VLOOKUP(B583,payments!E:AG,29,0)</f>
        <v>#N/A</v>
      </c>
      <c r="O583" s="114"/>
      <c r="P583" s="114"/>
      <c r="Q583" s="61" t="e">
        <f>VLOOKUP(R583,映射表!A:G,7,0)</f>
        <v>#N/A</v>
      </c>
      <c r="R583" s="122"/>
      <c r="S583" s="122"/>
      <c r="T583" s="122"/>
      <c r="U583" s="122"/>
      <c r="V583" s="122"/>
      <c r="W583" s="122"/>
      <c r="X583" s="122"/>
      <c r="Y583" s="61">
        <f t="shared" si="110"/>
        <v>0</v>
      </c>
    </row>
    <row r="584" spans="1:25" s="61" customFormat="1">
      <c r="A584" s="61" t="e">
        <f t="shared" si="101"/>
        <v>#N/A</v>
      </c>
      <c r="B584" s="121">
        <f t="shared" si="102"/>
        <v>0</v>
      </c>
      <c r="C584" s="117" t="e">
        <f>VLOOKUP(B584,映射表!A:C,3,0)</f>
        <v>#N/A</v>
      </c>
      <c r="D584" s="121">
        <f t="shared" si="103"/>
        <v>0</v>
      </c>
      <c r="E584" s="100">
        <f t="shared" si="104"/>
        <v>0</v>
      </c>
      <c r="F584" s="121">
        <f t="shared" si="105"/>
        <v>0</v>
      </c>
      <c r="G584" s="121">
        <f t="shared" si="106"/>
        <v>0</v>
      </c>
      <c r="H584" s="99" t="e">
        <f>VLOOKUP(C584,'B2B（ol)'!A:J,10,0)*D584</f>
        <v>#N/A</v>
      </c>
      <c r="I584" s="101">
        <f t="shared" si="107"/>
        <v>0</v>
      </c>
      <c r="J584" s="121">
        <f t="shared" si="108"/>
        <v>0</v>
      </c>
      <c r="K584" s="121" t="e">
        <f>VLOOKUP(C584,'B2B（ol)'!A:P,16,0)</f>
        <v>#N/A</v>
      </c>
      <c r="L584" s="117">
        <f t="shared" si="109"/>
        <v>0</v>
      </c>
      <c r="M584" s="114" t="e">
        <f>VLOOKUP(C584,'B2B（ol)'!A:K,11,0)</f>
        <v>#N/A</v>
      </c>
      <c r="N584" s="114" t="e">
        <f>VLOOKUP(B584,payments!E:AG,29,0)</f>
        <v>#N/A</v>
      </c>
      <c r="O584" s="114"/>
      <c r="P584" s="114"/>
      <c r="Q584" s="61" t="e">
        <f>VLOOKUP(R584,映射表!A:G,7,0)</f>
        <v>#N/A</v>
      </c>
      <c r="R584" s="122"/>
      <c r="S584" s="122"/>
      <c r="T584" s="122"/>
      <c r="U584" s="122"/>
      <c r="V584" s="122"/>
      <c r="W584" s="122"/>
      <c r="X584" s="122"/>
      <c r="Y584" s="61">
        <f t="shared" si="110"/>
        <v>0</v>
      </c>
    </row>
    <row r="585" spans="1:25" s="61" customFormat="1">
      <c r="A585" s="61" t="e">
        <f t="shared" si="101"/>
        <v>#N/A</v>
      </c>
      <c r="B585" s="121">
        <f t="shared" si="102"/>
        <v>0</v>
      </c>
      <c r="C585" s="117" t="e">
        <f>VLOOKUP(B585,映射表!A:C,3,0)</f>
        <v>#N/A</v>
      </c>
      <c r="D585" s="121">
        <f t="shared" si="103"/>
        <v>0</v>
      </c>
      <c r="E585" s="100">
        <f t="shared" si="104"/>
        <v>0</v>
      </c>
      <c r="F585" s="121">
        <f t="shared" si="105"/>
        <v>0</v>
      </c>
      <c r="G585" s="121">
        <f t="shared" si="106"/>
        <v>0</v>
      </c>
      <c r="H585" s="99" t="e">
        <f>VLOOKUP(C585,'B2B（ol)'!A:J,10,0)*D585</f>
        <v>#N/A</v>
      </c>
      <c r="I585" s="101">
        <f t="shared" si="107"/>
        <v>0</v>
      </c>
      <c r="J585" s="121">
        <f t="shared" si="108"/>
        <v>0</v>
      </c>
      <c r="K585" s="121" t="e">
        <f>VLOOKUP(C585,'B2B（ol)'!A:P,16,0)</f>
        <v>#N/A</v>
      </c>
      <c r="L585" s="117">
        <f t="shared" si="109"/>
        <v>0</v>
      </c>
      <c r="M585" s="114" t="e">
        <f>VLOOKUP(C585,'B2B（ol)'!A:K,11,0)</f>
        <v>#N/A</v>
      </c>
      <c r="N585" s="114" t="e">
        <f>VLOOKUP(B585,payments!E:AG,29,0)</f>
        <v>#N/A</v>
      </c>
      <c r="O585" s="114"/>
      <c r="P585" s="114"/>
      <c r="Q585" s="61" t="e">
        <f>VLOOKUP(R585,映射表!A:G,7,0)</f>
        <v>#N/A</v>
      </c>
      <c r="R585" s="122"/>
      <c r="S585" s="122"/>
      <c r="T585" s="122"/>
      <c r="U585" s="122"/>
      <c r="V585" s="122"/>
      <c r="W585" s="122"/>
      <c r="X585" s="122"/>
      <c r="Y585" s="61">
        <f t="shared" si="110"/>
        <v>0</v>
      </c>
    </row>
    <row r="586" spans="1:25" s="61" customFormat="1">
      <c r="A586" s="61" t="e">
        <f t="shared" si="101"/>
        <v>#N/A</v>
      </c>
      <c r="B586" s="121">
        <f t="shared" si="102"/>
        <v>0</v>
      </c>
      <c r="C586" s="117" t="e">
        <f>VLOOKUP(B586,映射表!A:C,3,0)</f>
        <v>#N/A</v>
      </c>
      <c r="D586" s="121">
        <f t="shared" si="103"/>
        <v>0</v>
      </c>
      <c r="E586" s="100">
        <f t="shared" si="104"/>
        <v>0</v>
      </c>
      <c r="F586" s="121">
        <f t="shared" si="105"/>
        <v>0</v>
      </c>
      <c r="G586" s="121">
        <f t="shared" si="106"/>
        <v>0</v>
      </c>
      <c r="H586" s="99" t="e">
        <f>VLOOKUP(C586,'B2B（ol)'!A:J,10,0)*D586</f>
        <v>#N/A</v>
      </c>
      <c r="I586" s="101">
        <f t="shared" si="107"/>
        <v>0</v>
      </c>
      <c r="J586" s="121">
        <f t="shared" si="108"/>
        <v>0</v>
      </c>
      <c r="K586" s="121" t="e">
        <f>VLOOKUP(C586,'B2B（ol)'!A:P,16,0)</f>
        <v>#N/A</v>
      </c>
      <c r="L586" s="117">
        <f t="shared" si="109"/>
        <v>0</v>
      </c>
      <c r="M586" s="114" t="e">
        <f>VLOOKUP(C586,'B2B（ol)'!A:K,11,0)</f>
        <v>#N/A</v>
      </c>
      <c r="N586" s="114" t="e">
        <f>VLOOKUP(B586,payments!E:AG,29,0)</f>
        <v>#N/A</v>
      </c>
      <c r="O586" s="114"/>
      <c r="P586" s="114"/>
      <c r="Q586" s="61" t="e">
        <f>VLOOKUP(R586,映射表!A:G,7,0)</f>
        <v>#N/A</v>
      </c>
      <c r="R586" s="122"/>
      <c r="S586" s="122"/>
      <c r="T586" s="122"/>
      <c r="U586" s="122"/>
      <c r="V586" s="122"/>
      <c r="W586" s="122"/>
      <c r="X586" s="122"/>
      <c r="Y586" s="61">
        <f t="shared" si="110"/>
        <v>0</v>
      </c>
    </row>
    <row r="587" spans="1:25" s="61" customFormat="1">
      <c r="A587" s="61" t="e">
        <f t="shared" si="101"/>
        <v>#N/A</v>
      </c>
      <c r="B587" s="121">
        <f t="shared" si="102"/>
        <v>0</v>
      </c>
      <c r="C587" s="117" t="e">
        <f>VLOOKUP(B587,映射表!A:C,3,0)</f>
        <v>#N/A</v>
      </c>
      <c r="D587" s="121">
        <f t="shared" si="103"/>
        <v>0</v>
      </c>
      <c r="E587" s="100">
        <f t="shared" si="104"/>
        <v>0</v>
      </c>
      <c r="F587" s="121">
        <f t="shared" si="105"/>
        <v>0</v>
      </c>
      <c r="G587" s="121">
        <f t="shared" si="106"/>
        <v>0</v>
      </c>
      <c r="H587" s="99" t="e">
        <f>VLOOKUP(C587,'B2B（ol)'!A:J,10,0)*D587</f>
        <v>#N/A</v>
      </c>
      <c r="I587" s="101">
        <f t="shared" si="107"/>
        <v>0</v>
      </c>
      <c r="J587" s="121">
        <f t="shared" si="108"/>
        <v>0</v>
      </c>
      <c r="K587" s="121" t="e">
        <f>VLOOKUP(C587,'B2B（ol)'!A:P,16,0)</f>
        <v>#N/A</v>
      </c>
      <c r="L587" s="117">
        <f t="shared" si="109"/>
        <v>0</v>
      </c>
      <c r="M587" s="114" t="e">
        <f>VLOOKUP(C587,'B2B（ol)'!A:K,11,0)</f>
        <v>#N/A</v>
      </c>
      <c r="N587" s="114" t="e">
        <f>VLOOKUP(B587,payments!E:AG,29,0)</f>
        <v>#N/A</v>
      </c>
      <c r="O587" s="114"/>
      <c r="P587" s="114"/>
      <c r="Q587" s="61" t="e">
        <f>VLOOKUP(R587,映射表!A:G,7,0)</f>
        <v>#N/A</v>
      </c>
      <c r="R587" s="122"/>
      <c r="S587" s="122"/>
      <c r="T587" s="122"/>
      <c r="U587" s="122"/>
      <c r="V587" s="122"/>
      <c r="W587" s="122"/>
      <c r="X587" s="122"/>
      <c r="Y587" s="61">
        <f t="shared" si="110"/>
        <v>0</v>
      </c>
    </row>
    <row r="588" spans="1:25" s="61" customFormat="1">
      <c r="A588" s="61" t="e">
        <f t="shared" si="101"/>
        <v>#N/A</v>
      </c>
      <c r="B588" s="121">
        <f t="shared" si="102"/>
        <v>0</v>
      </c>
      <c r="C588" s="117" t="e">
        <f>VLOOKUP(B588,映射表!A:C,3,0)</f>
        <v>#N/A</v>
      </c>
      <c r="D588" s="121">
        <f t="shared" si="103"/>
        <v>0</v>
      </c>
      <c r="E588" s="100">
        <f t="shared" si="104"/>
        <v>0</v>
      </c>
      <c r="F588" s="121">
        <f t="shared" si="105"/>
        <v>0</v>
      </c>
      <c r="G588" s="121">
        <f t="shared" si="106"/>
        <v>0</v>
      </c>
      <c r="H588" s="99" t="e">
        <f>VLOOKUP(C588,'B2B（ol)'!A:J,10,0)*D588</f>
        <v>#N/A</v>
      </c>
      <c r="I588" s="101">
        <f t="shared" si="107"/>
        <v>0</v>
      </c>
      <c r="J588" s="121">
        <f t="shared" si="108"/>
        <v>0</v>
      </c>
      <c r="K588" s="121" t="e">
        <f>VLOOKUP(C588,'B2B（ol)'!A:P,16,0)</f>
        <v>#N/A</v>
      </c>
      <c r="L588" s="117">
        <f t="shared" si="109"/>
        <v>0</v>
      </c>
      <c r="M588" s="114" t="e">
        <f>VLOOKUP(C588,'B2B（ol)'!A:K,11,0)</f>
        <v>#N/A</v>
      </c>
      <c r="N588" s="114" t="e">
        <f>VLOOKUP(B588,payments!E:AG,29,0)</f>
        <v>#N/A</v>
      </c>
      <c r="O588" s="114"/>
      <c r="P588" s="114"/>
      <c r="Q588" s="61" t="e">
        <f>VLOOKUP(R588,映射表!A:G,7,0)</f>
        <v>#N/A</v>
      </c>
      <c r="R588" s="122"/>
      <c r="S588" s="122"/>
      <c r="T588" s="122"/>
      <c r="U588" s="122"/>
      <c r="V588" s="122"/>
      <c r="W588" s="122"/>
      <c r="X588" s="122"/>
      <c r="Y588" s="61">
        <f t="shared" si="110"/>
        <v>0</v>
      </c>
    </row>
    <row r="589" spans="1:25" s="61" customFormat="1">
      <c r="A589" s="61" t="e">
        <f t="shared" si="101"/>
        <v>#N/A</v>
      </c>
      <c r="B589" s="121">
        <f t="shared" si="102"/>
        <v>0</v>
      </c>
      <c r="C589" s="117" t="e">
        <f>VLOOKUP(B589,映射表!A:C,3,0)</f>
        <v>#N/A</v>
      </c>
      <c r="D589" s="121">
        <f t="shared" si="103"/>
        <v>0</v>
      </c>
      <c r="E589" s="100">
        <f t="shared" si="104"/>
        <v>0</v>
      </c>
      <c r="F589" s="121">
        <f t="shared" si="105"/>
        <v>0</v>
      </c>
      <c r="G589" s="121">
        <f t="shared" si="106"/>
        <v>0</v>
      </c>
      <c r="H589" s="99" t="e">
        <f>VLOOKUP(C589,'B2B（ol)'!A:J,10,0)*D589</f>
        <v>#N/A</v>
      </c>
      <c r="I589" s="101">
        <f t="shared" si="107"/>
        <v>0</v>
      </c>
      <c r="J589" s="121">
        <f t="shared" si="108"/>
        <v>0</v>
      </c>
      <c r="K589" s="121" t="e">
        <f>VLOOKUP(C589,'B2B（ol)'!A:P,16,0)</f>
        <v>#N/A</v>
      </c>
      <c r="L589" s="117">
        <f t="shared" si="109"/>
        <v>0</v>
      </c>
      <c r="M589" s="114" t="e">
        <f>VLOOKUP(C589,'B2B（ol)'!A:K,11,0)</f>
        <v>#N/A</v>
      </c>
      <c r="N589" s="114" t="e">
        <f>VLOOKUP(B589,payments!E:AG,29,0)</f>
        <v>#N/A</v>
      </c>
      <c r="O589" s="114"/>
      <c r="P589" s="114"/>
      <c r="Q589" s="61" t="e">
        <f>VLOOKUP(R589,映射表!A:G,7,0)</f>
        <v>#N/A</v>
      </c>
      <c r="R589" s="122"/>
      <c r="S589" s="122"/>
      <c r="T589" s="122"/>
      <c r="U589" s="122"/>
      <c r="V589" s="122"/>
      <c r="W589" s="122"/>
      <c r="X589" s="122"/>
      <c r="Y589" s="61">
        <f t="shared" si="110"/>
        <v>0</v>
      </c>
    </row>
    <row r="590" spans="1:25" s="61" customFormat="1">
      <c r="A590" s="61" t="e">
        <f t="shared" si="101"/>
        <v>#N/A</v>
      </c>
      <c r="B590" s="121">
        <f t="shared" si="102"/>
        <v>0</v>
      </c>
      <c r="C590" s="117" t="e">
        <f>VLOOKUP(B590,映射表!A:C,3,0)</f>
        <v>#N/A</v>
      </c>
      <c r="D590" s="121">
        <f t="shared" si="103"/>
        <v>0</v>
      </c>
      <c r="E590" s="100">
        <f t="shared" si="104"/>
        <v>0</v>
      </c>
      <c r="F590" s="121">
        <f t="shared" si="105"/>
        <v>0</v>
      </c>
      <c r="G590" s="121">
        <f t="shared" si="106"/>
        <v>0</v>
      </c>
      <c r="H590" s="99" t="e">
        <f>VLOOKUP(C590,'B2B（ol)'!A:J,10,0)*D590</f>
        <v>#N/A</v>
      </c>
      <c r="I590" s="101">
        <f t="shared" si="107"/>
        <v>0</v>
      </c>
      <c r="J590" s="121">
        <f t="shared" si="108"/>
        <v>0</v>
      </c>
      <c r="K590" s="121" t="e">
        <f>VLOOKUP(C590,'B2B（ol)'!A:P,16,0)</f>
        <v>#N/A</v>
      </c>
      <c r="L590" s="117">
        <f t="shared" si="109"/>
        <v>0</v>
      </c>
      <c r="M590" s="114" t="e">
        <f>VLOOKUP(C590,'B2B（ol)'!A:K,11,0)</f>
        <v>#N/A</v>
      </c>
      <c r="N590" s="114" t="e">
        <f>VLOOKUP(B590,payments!E:AG,29,0)</f>
        <v>#N/A</v>
      </c>
      <c r="O590" s="114"/>
      <c r="P590" s="114"/>
      <c r="Q590" s="61" t="e">
        <f>VLOOKUP(R590,映射表!A:G,7,0)</f>
        <v>#N/A</v>
      </c>
      <c r="R590" s="122"/>
      <c r="S590" s="122"/>
      <c r="T590" s="122"/>
      <c r="U590" s="122"/>
      <c r="V590" s="122"/>
      <c r="W590" s="122"/>
      <c r="X590" s="122"/>
      <c r="Y590" s="61">
        <f t="shared" si="110"/>
        <v>0</v>
      </c>
    </row>
    <row r="591" spans="1:25" s="61" customFormat="1">
      <c r="A591" s="61" t="e">
        <f t="shared" si="101"/>
        <v>#N/A</v>
      </c>
      <c r="B591" s="121">
        <f t="shared" si="102"/>
        <v>0</v>
      </c>
      <c r="C591" s="117" t="e">
        <f>VLOOKUP(B591,映射表!A:C,3,0)</f>
        <v>#N/A</v>
      </c>
      <c r="D591" s="121">
        <f t="shared" si="103"/>
        <v>0</v>
      </c>
      <c r="E591" s="100">
        <f t="shared" si="104"/>
        <v>0</v>
      </c>
      <c r="F591" s="121">
        <f t="shared" si="105"/>
        <v>0</v>
      </c>
      <c r="G591" s="121">
        <f t="shared" si="106"/>
        <v>0</v>
      </c>
      <c r="H591" s="99" t="e">
        <f>VLOOKUP(C591,'B2B（ol)'!A:J,10,0)*D591</f>
        <v>#N/A</v>
      </c>
      <c r="I591" s="101">
        <f t="shared" si="107"/>
        <v>0</v>
      </c>
      <c r="J591" s="121">
        <f t="shared" si="108"/>
        <v>0</v>
      </c>
      <c r="K591" s="121" t="e">
        <f>VLOOKUP(C591,'B2B（ol)'!A:P,16,0)</f>
        <v>#N/A</v>
      </c>
      <c r="L591" s="117">
        <f t="shared" si="109"/>
        <v>0</v>
      </c>
      <c r="M591" s="114" t="e">
        <f>VLOOKUP(C591,'B2B（ol)'!A:K,11,0)</f>
        <v>#N/A</v>
      </c>
      <c r="N591" s="114" t="e">
        <f>VLOOKUP(B591,payments!E:AG,29,0)</f>
        <v>#N/A</v>
      </c>
      <c r="O591" s="114"/>
      <c r="P591" s="114"/>
      <c r="Q591" s="61" t="e">
        <f>VLOOKUP(R591,映射表!A:G,7,0)</f>
        <v>#N/A</v>
      </c>
      <c r="R591" s="122"/>
      <c r="S591" s="122"/>
      <c r="T591" s="122"/>
      <c r="U591" s="122"/>
      <c r="V591" s="122"/>
      <c r="W591" s="122"/>
      <c r="X591" s="122"/>
      <c r="Y591" s="61">
        <f t="shared" si="110"/>
        <v>0</v>
      </c>
    </row>
    <row r="592" spans="1:25" s="61" customFormat="1">
      <c r="A592" s="61" t="e">
        <f t="shared" si="101"/>
        <v>#N/A</v>
      </c>
      <c r="B592" s="121">
        <f t="shared" si="102"/>
        <v>0</v>
      </c>
      <c r="C592" s="117" t="e">
        <f>VLOOKUP(B592,映射表!A:C,3,0)</f>
        <v>#N/A</v>
      </c>
      <c r="D592" s="121">
        <f t="shared" si="103"/>
        <v>0</v>
      </c>
      <c r="E592" s="100">
        <f t="shared" si="104"/>
        <v>0</v>
      </c>
      <c r="F592" s="121">
        <f t="shared" si="105"/>
        <v>0</v>
      </c>
      <c r="G592" s="121">
        <f t="shared" si="106"/>
        <v>0</v>
      </c>
      <c r="H592" s="99" t="e">
        <f>VLOOKUP(C592,'B2B（ol)'!A:J,10,0)*D592</f>
        <v>#N/A</v>
      </c>
      <c r="I592" s="101">
        <f t="shared" si="107"/>
        <v>0</v>
      </c>
      <c r="J592" s="121">
        <f t="shared" si="108"/>
        <v>0</v>
      </c>
      <c r="K592" s="121" t="e">
        <f>VLOOKUP(C592,'B2B（ol)'!A:P,16,0)</f>
        <v>#N/A</v>
      </c>
      <c r="L592" s="117">
        <f t="shared" si="109"/>
        <v>0</v>
      </c>
      <c r="M592" s="114" t="e">
        <f>VLOOKUP(C592,'B2B（ol)'!A:K,11,0)</f>
        <v>#N/A</v>
      </c>
      <c r="N592" s="114" t="e">
        <f>VLOOKUP(B592,payments!E:AG,29,0)</f>
        <v>#N/A</v>
      </c>
      <c r="O592" s="114"/>
      <c r="P592" s="114"/>
      <c r="Q592" s="61" t="e">
        <f>VLOOKUP(R592,映射表!A:G,7,0)</f>
        <v>#N/A</v>
      </c>
      <c r="R592" s="122"/>
      <c r="S592" s="122"/>
      <c r="T592" s="122"/>
      <c r="U592" s="122"/>
      <c r="V592" s="122"/>
      <c r="W592" s="122"/>
      <c r="X592" s="122"/>
      <c r="Y592" s="61">
        <f t="shared" si="110"/>
        <v>0</v>
      </c>
    </row>
    <row r="593" spans="1:25" s="61" customFormat="1">
      <c r="A593" s="61" t="e">
        <f t="shared" si="101"/>
        <v>#N/A</v>
      </c>
      <c r="B593" s="121">
        <f t="shared" si="102"/>
        <v>0</v>
      </c>
      <c r="C593" s="117" t="e">
        <f>VLOOKUP(B593,映射表!A:C,3,0)</f>
        <v>#N/A</v>
      </c>
      <c r="D593" s="121">
        <f t="shared" si="103"/>
        <v>0</v>
      </c>
      <c r="E593" s="100">
        <f t="shared" si="104"/>
        <v>0</v>
      </c>
      <c r="F593" s="121">
        <f t="shared" si="105"/>
        <v>0</v>
      </c>
      <c r="G593" s="121">
        <f t="shared" si="106"/>
        <v>0</v>
      </c>
      <c r="H593" s="99" t="e">
        <f>VLOOKUP(C593,'B2B（ol)'!A:J,10,0)*D593</f>
        <v>#N/A</v>
      </c>
      <c r="I593" s="101">
        <f t="shared" si="107"/>
        <v>0</v>
      </c>
      <c r="J593" s="121">
        <f t="shared" si="108"/>
        <v>0</v>
      </c>
      <c r="K593" s="121" t="e">
        <f>VLOOKUP(C593,'B2B（ol)'!A:P,16,0)</f>
        <v>#N/A</v>
      </c>
      <c r="L593" s="117">
        <f t="shared" si="109"/>
        <v>0</v>
      </c>
      <c r="M593" s="114" t="e">
        <f>VLOOKUP(C593,'B2B（ol)'!A:K,11,0)</f>
        <v>#N/A</v>
      </c>
      <c r="N593" s="114" t="e">
        <f>VLOOKUP(B593,payments!E:AG,29,0)</f>
        <v>#N/A</v>
      </c>
      <c r="O593" s="114"/>
      <c r="P593" s="114"/>
      <c r="Q593" s="61" t="e">
        <f>VLOOKUP(R593,映射表!A:G,7,0)</f>
        <v>#N/A</v>
      </c>
      <c r="R593" s="122"/>
      <c r="S593" s="122"/>
      <c r="T593" s="122"/>
      <c r="U593" s="122"/>
      <c r="V593" s="122"/>
      <c r="W593" s="122"/>
      <c r="X593" s="122"/>
      <c r="Y593" s="61">
        <f t="shared" si="110"/>
        <v>0</v>
      </c>
    </row>
    <row r="594" spans="1:25" s="61" customFormat="1">
      <c r="A594" s="61" t="e">
        <f t="shared" si="101"/>
        <v>#N/A</v>
      </c>
      <c r="B594" s="121">
        <f t="shared" si="102"/>
        <v>0</v>
      </c>
      <c r="C594" s="117" t="e">
        <f>VLOOKUP(B594,映射表!A:C,3,0)</f>
        <v>#N/A</v>
      </c>
      <c r="D594" s="121">
        <f t="shared" si="103"/>
        <v>0</v>
      </c>
      <c r="E594" s="100">
        <f t="shared" si="104"/>
        <v>0</v>
      </c>
      <c r="F594" s="121">
        <f t="shared" si="105"/>
        <v>0</v>
      </c>
      <c r="G594" s="121">
        <f t="shared" si="106"/>
        <v>0</v>
      </c>
      <c r="H594" s="99" t="e">
        <f>VLOOKUP(C594,'B2B（ol)'!A:J,10,0)*D594</f>
        <v>#N/A</v>
      </c>
      <c r="I594" s="101">
        <f t="shared" si="107"/>
        <v>0</v>
      </c>
      <c r="J594" s="121">
        <f t="shared" si="108"/>
        <v>0</v>
      </c>
      <c r="K594" s="121" t="e">
        <f>VLOOKUP(C594,'B2B（ol)'!A:P,16,0)</f>
        <v>#N/A</v>
      </c>
      <c r="L594" s="117">
        <f t="shared" si="109"/>
        <v>0</v>
      </c>
      <c r="M594" s="114" t="e">
        <f>VLOOKUP(C594,'B2B（ol)'!A:K,11,0)</f>
        <v>#N/A</v>
      </c>
      <c r="N594" s="114" t="e">
        <f>VLOOKUP(B594,payments!E:AG,29,0)</f>
        <v>#N/A</v>
      </c>
      <c r="O594" s="114"/>
      <c r="P594" s="114"/>
      <c r="Q594" s="61" t="e">
        <f>VLOOKUP(R594,映射表!A:G,7,0)</f>
        <v>#N/A</v>
      </c>
      <c r="R594" s="122"/>
      <c r="S594" s="122"/>
      <c r="T594" s="122"/>
      <c r="U594" s="122"/>
      <c r="V594" s="122"/>
      <c r="W594" s="122"/>
      <c r="X594" s="122"/>
      <c r="Y594" s="61">
        <f t="shared" si="110"/>
        <v>0</v>
      </c>
    </row>
    <row r="595" spans="1:25" s="61" customFormat="1">
      <c r="A595" s="61" t="e">
        <f t="shared" si="101"/>
        <v>#N/A</v>
      </c>
      <c r="B595" s="121">
        <f t="shared" si="102"/>
        <v>0</v>
      </c>
      <c r="C595" s="117" t="e">
        <f>VLOOKUP(B595,映射表!A:C,3,0)</f>
        <v>#N/A</v>
      </c>
      <c r="D595" s="121">
        <f t="shared" si="103"/>
        <v>0</v>
      </c>
      <c r="E595" s="100">
        <f t="shared" si="104"/>
        <v>0</v>
      </c>
      <c r="F595" s="121">
        <f t="shared" si="105"/>
        <v>0</v>
      </c>
      <c r="G595" s="121">
        <f t="shared" si="106"/>
        <v>0</v>
      </c>
      <c r="H595" s="99" t="e">
        <f>VLOOKUP(C595,'B2B（ol)'!A:J,10,0)*D595</f>
        <v>#N/A</v>
      </c>
      <c r="I595" s="101">
        <f t="shared" si="107"/>
        <v>0</v>
      </c>
      <c r="J595" s="121">
        <f t="shared" si="108"/>
        <v>0</v>
      </c>
      <c r="K595" s="121" t="e">
        <f>VLOOKUP(C595,'B2B（ol)'!A:P,16,0)</f>
        <v>#N/A</v>
      </c>
      <c r="L595" s="117">
        <f t="shared" si="109"/>
        <v>0</v>
      </c>
      <c r="M595" s="114" t="e">
        <f>VLOOKUP(C595,'B2B（ol)'!A:K,11,0)</f>
        <v>#N/A</v>
      </c>
      <c r="N595" s="114" t="e">
        <f>VLOOKUP(B595,payments!E:AG,29,0)</f>
        <v>#N/A</v>
      </c>
      <c r="O595" s="114"/>
      <c r="P595" s="114"/>
      <c r="Q595" s="61" t="e">
        <f>VLOOKUP(R595,映射表!A:G,7,0)</f>
        <v>#N/A</v>
      </c>
      <c r="R595" s="122"/>
      <c r="S595" s="122"/>
      <c r="T595" s="122"/>
      <c r="U595" s="122"/>
      <c r="V595" s="122"/>
      <c r="W595" s="122"/>
      <c r="X595" s="122"/>
      <c r="Y595" s="61">
        <f t="shared" si="110"/>
        <v>0</v>
      </c>
    </row>
    <row r="596" spans="1:25" s="61" customFormat="1">
      <c r="A596" s="61" t="e">
        <f t="shared" si="101"/>
        <v>#N/A</v>
      </c>
      <c r="B596" s="121">
        <f t="shared" si="102"/>
        <v>0</v>
      </c>
      <c r="C596" s="117" t="e">
        <f>VLOOKUP(B596,映射表!A:C,3,0)</f>
        <v>#N/A</v>
      </c>
      <c r="D596" s="121">
        <f t="shared" si="103"/>
        <v>0</v>
      </c>
      <c r="E596" s="100">
        <f t="shared" si="104"/>
        <v>0</v>
      </c>
      <c r="F596" s="121">
        <f t="shared" si="105"/>
        <v>0</v>
      </c>
      <c r="G596" s="121">
        <f t="shared" si="106"/>
        <v>0</v>
      </c>
      <c r="H596" s="99" t="e">
        <f>VLOOKUP(C596,'B2B（ol)'!A:J,10,0)*D596</f>
        <v>#N/A</v>
      </c>
      <c r="I596" s="101">
        <f t="shared" si="107"/>
        <v>0</v>
      </c>
      <c r="J596" s="121">
        <f t="shared" si="108"/>
        <v>0</v>
      </c>
      <c r="K596" s="121" t="e">
        <f>VLOOKUP(C596,'B2B（ol)'!A:P,16,0)</f>
        <v>#N/A</v>
      </c>
      <c r="L596" s="117">
        <f t="shared" si="109"/>
        <v>0</v>
      </c>
      <c r="M596" s="114" t="e">
        <f>VLOOKUP(C596,'B2B（ol)'!A:K,11,0)</f>
        <v>#N/A</v>
      </c>
      <c r="N596" s="114" t="e">
        <f>VLOOKUP(B596,payments!E:AG,29,0)</f>
        <v>#N/A</v>
      </c>
      <c r="O596" s="114"/>
      <c r="P596" s="114"/>
      <c r="Q596" s="61" t="e">
        <f>VLOOKUP(R596,映射表!A:G,7,0)</f>
        <v>#N/A</v>
      </c>
      <c r="R596" s="122"/>
      <c r="S596" s="122"/>
      <c r="T596" s="122"/>
      <c r="U596" s="122"/>
      <c r="V596" s="122"/>
      <c r="W596" s="122"/>
      <c r="X596" s="122"/>
      <c r="Y596" s="61">
        <f t="shared" si="110"/>
        <v>0</v>
      </c>
    </row>
    <row r="597" spans="1:25" s="61" customFormat="1">
      <c r="A597" s="61" t="e">
        <f t="shared" si="101"/>
        <v>#N/A</v>
      </c>
      <c r="B597" s="121">
        <f t="shared" si="102"/>
        <v>0</v>
      </c>
      <c r="C597" s="117" t="e">
        <f>VLOOKUP(B597,映射表!A:C,3,0)</f>
        <v>#N/A</v>
      </c>
      <c r="D597" s="121">
        <f t="shared" si="103"/>
        <v>0</v>
      </c>
      <c r="E597" s="100">
        <f t="shared" si="104"/>
        <v>0</v>
      </c>
      <c r="F597" s="121">
        <f t="shared" si="105"/>
        <v>0</v>
      </c>
      <c r="G597" s="121">
        <f t="shared" si="106"/>
        <v>0</v>
      </c>
      <c r="H597" s="99" t="e">
        <f>VLOOKUP(C597,'B2B（ol)'!A:J,10,0)*D597</f>
        <v>#N/A</v>
      </c>
      <c r="I597" s="101">
        <f t="shared" si="107"/>
        <v>0</v>
      </c>
      <c r="J597" s="121">
        <f t="shared" si="108"/>
        <v>0</v>
      </c>
      <c r="K597" s="121" t="e">
        <f>VLOOKUP(C597,'B2B（ol)'!A:P,16,0)</f>
        <v>#N/A</v>
      </c>
      <c r="L597" s="117">
        <f t="shared" si="109"/>
        <v>0</v>
      </c>
      <c r="M597" s="114" t="e">
        <f>VLOOKUP(C597,'B2B（ol)'!A:K,11,0)</f>
        <v>#N/A</v>
      </c>
      <c r="N597" s="114" t="e">
        <f>VLOOKUP(B597,payments!E:AG,29,0)</f>
        <v>#N/A</v>
      </c>
      <c r="O597" s="114"/>
      <c r="P597" s="114"/>
      <c r="Q597" s="61" t="e">
        <f>VLOOKUP(R597,映射表!A:G,7,0)</f>
        <v>#N/A</v>
      </c>
      <c r="R597" s="122"/>
      <c r="S597" s="122"/>
      <c r="T597" s="122"/>
      <c r="U597" s="122"/>
      <c r="V597" s="122"/>
      <c r="W597" s="122"/>
      <c r="X597" s="122"/>
      <c r="Y597" s="61">
        <f t="shared" si="110"/>
        <v>0</v>
      </c>
    </row>
    <row r="598" spans="1:25" s="61" customFormat="1">
      <c r="A598" s="61" t="e">
        <f t="shared" si="101"/>
        <v>#N/A</v>
      </c>
      <c r="B598" s="121">
        <f t="shared" si="102"/>
        <v>0</v>
      </c>
      <c r="C598" s="117" t="e">
        <f>VLOOKUP(B598,映射表!A:C,3,0)</f>
        <v>#N/A</v>
      </c>
      <c r="D598" s="121">
        <f t="shared" si="103"/>
        <v>0</v>
      </c>
      <c r="E598" s="100">
        <f t="shared" si="104"/>
        <v>0</v>
      </c>
      <c r="F598" s="121">
        <f t="shared" si="105"/>
        <v>0</v>
      </c>
      <c r="G598" s="121">
        <f t="shared" si="106"/>
        <v>0</v>
      </c>
      <c r="H598" s="99" t="e">
        <f>VLOOKUP(C598,'B2B（ol)'!A:J,10,0)*D598</f>
        <v>#N/A</v>
      </c>
      <c r="I598" s="101">
        <f t="shared" si="107"/>
        <v>0</v>
      </c>
      <c r="J598" s="121">
        <f t="shared" si="108"/>
        <v>0</v>
      </c>
      <c r="K598" s="121" t="e">
        <f>VLOOKUP(C598,'B2B（ol)'!A:P,16,0)</f>
        <v>#N/A</v>
      </c>
      <c r="L598" s="117">
        <f t="shared" si="109"/>
        <v>0</v>
      </c>
      <c r="M598" s="114" t="e">
        <f>VLOOKUP(C598,'B2B（ol)'!A:K,11,0)</f>
        <v>#N/A</v>
      </c>
      <c r="N598" s="114" t="e">
        <f>VLOOKUP(B598,payments!E:AG,29,0)</f>
        <v>#N/A</v>
      </c>
      <c r="O598" s="114"/>
      <c r="P598" s="114"/>
      <c r="Q598" s="61" t="e">
        <f>VLOOKUP(R598,映射表!A:G,7,0)</f>
        <v>#N/A</v>
      </c>
      <c r="R598" s="122"/>
      <c r="S598" s="122"/>
      <c r="T598" s="122"/>
      <c r="U598" s="122"/>
      <c r="V598" s="122"/>
      <c r="W598" s="122"/>
      <c r="X598" s="122"/>
      <c r="Y598" s="61">
        <f t="shared" si="110"/>
        <v>0</v>
      </c>
    </row>
    <row r="599" spans="1:25" s="61" customFormat="1">
      <c r="A599" s="61" t="e">
        <f t="shared" si="101"/>
        <v>#N/A</v>
      </c>
      <c r="B599" s="121">
        <f t="shared" si="102"/>
        <v>0</v>
      </c>
      <c r="C599" s="117" t="e">
        <f>VLOOKUP(B599,映射表!A:C,3,0)</f>
        <v>#N/A</v>
      </c>
      <c r="D599" s="121">
        <f t="shared" si="103"/>
        <v>0</v>
      </c>
      <c r="E599" s="100">
        <f t="shared" si="104"/>
        <v>0</v>
      </c>
      <c r="F599" s="121">
        <f t="shared" si="105"/>
        <v>0</v>
      </c>
      <c r="G599" s="121">
        <f t="shared" si="106"/>
        <v>0</v>
      </c>
      <c r="H599" s="99" t="e">
        <f>VLOOKUP(C599,'B2B（ol)'!A:J,10,0)*D599</f>
        <v>#N/A</v>
      </c>
      <c r="I599" s="101">
        <f t="shared" si="107"/>
        <v>0</v>
      </c>
      <c r="J599" s="121">
        <f t="shared" si="108"/>
        <v>0</v>
      </c>
      <c r="K599" s="121" t="e">
        <f>VLOOKUP(C599,'B2B（ol)'!A:P,16,0)</f>
        <v>#N/A</v>
      </c>
      <c r="L599" s="117">
        <f t="shared" si="109"/>
        <v>0</v>
      </c>
      <c r="M599" s="114" t="e">
        <f>VLOOKUP(C599,'B2B（ol)'!A:K,11,0)</f>
        <v>#N/A</v>
      </c>
      <c r="N599" s="114" t="e">
        <f>VLOOKUP(B599,payments!E:AG,29,0)</f>
        <v>#N/A</v>
      </c>
      <c r="O599" s="114"/>
      <c r="P599" s="114"/>
      <c r="Q599" s="61" t="e">
        <f>VLOOKUP(R599,映射表!A:G,7,0)</f>
        <v>#N/A</v>
      </c>
      <c r="R599" s="122"/>
      <c r="S599" s="122"/>
      <c r="T599" s="122"/>
      <c r="U599" s="122"/>
      <c r="V599" s="122"/>
      <c r="W599" s="122"/>
      <c r="X599" s="122"/>
      <c r="Y599" s="61">
        <f t="shared" si="110"/>
        <v>0</v>
      </c>
    </row>
    <row r="600" spans="1:25" s="61" customFormat="1">
      <c r="A600" s="61" t="e">
        <f t="shared" si="101"/>
        <v>#N/A</v>
      </c>
      <c r="B600" s="121">
        <f t="shared" si="102"/>
        <v>0</v>
      </c>
      <c r="C600" s="117" t="e">
        <f>VLOOKUP(B600,映射表!A:C,3,0)</f>
        <v>#N/A</v>
      </c>
      <c r="D600" s="121">
        <f t="shared" si="103"/>
        <v>0</v>
      </c>
      <c r="E600" s="100">
        <f t="shared" si="104"/>
        <v>0</v>
      </c>
      <c r="F600" s="121">
        <f t="shared" si="105"/>
        <v>0</v>
      </c>
      <c r="G600" s="121">
        <f t="shared" si="106"/>
        <v>0</v>
      </c>
      <c r="H600" s="99" t="e">
        <f>VLOOKUP(C600,'B2B（ol)'!A:J,10,0)*D600</f>
        <v>#N/A</v>
      </c>
      <c r="I600" s="101">
        <f t="shared" si="107"/>
        <v>0</v>
      </c>
      <c r="J600" s="121">
        <f t="shared" si="108"/>
        <v>0</v>
      </c>
      <c r="K600" s="121" t="e">
        <f>VLOOKUP(C600,'B2B（ol)'!A:P,16,0)</f>
        <v>#N/A</v>
      </c>
      <c r="L600" s="117">
        <f t="shared" si="109"/>
        <v>0</v>
      </c>
      <c r="M600" s="114" t="e">
        <f>VLOOKUP(C600,'B2B（ol)'!A:K,11,0)</f>
        <v>#N/A</v>
      </c>
      <c r="N600" s="114" t="e">
        <f>VLOOKUP(B600,payments!E:AG,29,0)</f>
        <v>#N/A</v>
      </c>
      <c r="O600" s="114"/>
      <c r="P600" s="114"/>
      <c r="Q600" s="61" t="e">
        <f>VLOOKUP(R600,映射表!A:G,7,0)</f>
        <v>#N/A</v>
      </c>
      <c r="R600" s="122"/>
      <c r="S600" s="122"/>
      <c r="T600" s="122"/>
      <c r="U600" s="122"/>
      <c r="V600" s="122"/>
      <c r="W600" s="122"/>
      <c r="X600" s="122"/>
      <c r="Y600" s="61">
        <f t="shared" si="110"/>
        <v>0</v>
      </c>
    </row>
    <row r="601" spans="1:25" s="61" customFormat="1">
      <c r="A601" s="61" t="e">
        <f t="shared" si="101"/>
        <v>#N/A</v>
      </c>
      <c r="B601" s="121">
        <f t="shared" si="102"/>
        <v>0</v>
      </c>
      <c r="C601" s="117" t="e">
        <f>VLOOKUP(B601,映射表!A:C,3,0)</f>
        <v>#N/A</v>
      </c>
      <c r="D601" s="121">
        <f t="shared" si="103"/>
        <v>0</v>
      </c>
      <c r="E601" s="100">
        <f t="shared" si="104"/>
        <v>0</v>
      </c>
      <c r="F601" s="121">
        <f t="shared" si="105"/>
        <v>0</v>
      </c>
      <c r="G601" s="121">
        <f t="shared" si="106"/>
        <v>0</v>
      </c>
      <c r="H601" s="99" t="e">
        <f>VLOOKUP(C601,'B2B（ol)'!A:J,10,0)*D601</f>
        <v>#N/A</v>
      </c>
      <c r="I601" s="101">
        <f t="shared" si="107"/>
        <v>0</v>
      </c>
      <c r="J601" s="121">
        <f t="shared" si="108"/>
        <v>0</v>
      </c>
      <c r="K601" s="121" t="e">
        <f>VLOOKUP(C601,'B2B（ol)'!A:P,16,0)</f>
        <v>#N/A</v>
      </c>
      <c r="L601" s="117">
        <f t="shared" si="109"/>
        <v>0</v>
      </c>
      <c r="M601" s="114" t="e">
        <f>VLOOKUP(C601,'B2B（ol)'!A:K,11,0)</f>
        <v>#N/A</v>
      </c>
      <c r="N601" s="114" t="e">
        <f>VLOOKUP(B601,payments!E:AG,29,0)</f>
        <v>#N/A</v>
      </c>
      <c r="O601" s="114"/>
      <c r="P601" s="114"/>
      <c r="Q601" s="61" t="e">
        <f>VLOOKUP(R601,映射表!A:G,7,0)</f>
        <v>#N/A</v>
      </c>
      <c r="R601" s="122"/>
      <c r="S601" s="122"/>
      <c r="T601" s="122"/>
      <c r="U601" s="122"/>
      <c r="V601" s="122"/>
      <c r="W601" s="122"/>
      <c r="X601" s="122"/>
      <c r="Y601" s="61">
        <f t="shared" si="110"/>
        <v>0</v>
      </c>
    </row>
    <row r="602" spans="1:25" s="61" customFormat="1">
      <c r="A602" s="61" t="e">
        <f t="shared" si="101"/>
        <v>#N/A</v>
      </c>
      <c r="B602" s="121">
        <f t="shared" si="102"/>
        <v>0</v>
      </c>
      <c r="C602" s="117" t="e">
        <f>VLOOKUP(B602,映射表!A:C,3,0)</f>
        <v>#N/A</v>
      </c>
      <c r="D602" s="121">
        <f t="shared" si="103"/>
        <v>0</v>
      </c>
      <c r="E602" s="100">
        <f t="shared" si="104"/>
        <v>0</v>
      </c>
      <c r="F602" s="121">
        <f t="shared" si="105"/>
        <v>0</v>
      </c>
      <c r="G602" s="121">
        <f t="shared" si="106"/>
        <v>0</v>
      </c>
      <c r="H602" s="99" t="e">
        <f>VLOOKUP(C602,'B2B（ol)'!A:J,10,0)*D602</f>
        <v>#N/A</v>
      </c>
      <c r="I602" s="101">
        <f t="shared" si="107"/>
        <v>0</v>
      </c>
      <c r="J602" s="121">
        <f t="shared" si="108"/>
        <v>0</v>
      </c>
      <c r="K602" s="121" t="e">
        <f>VLOOKUP(C602,'B2B（ol)'!A:P,16,0)</f>
        <v>#N/A</v>
      </c>
      <c r="L602" s="117">
        <f t="shared" si="109"/>
        <v>0</v>
      </c>
      <c r="M602" s="114" t="e">
        <f>VLOOKUP(C602,'B2B（ol)'!A:K,11,0)</f>
        <v>#N/A</v>
      </c>
      <c r="N602" s="114" t="e">
        <f>VLOOKUP(B602,payments!E:AG,29,0)</f>
        <v>#N/A</v>
      </c>
      <c r="O602" s="114"/>
      <c r="P602" s="114"/>
      <c r="Q602" s="61" t="e">
        <f>VLOOKUP(R602,映射表!A:G,7,0)</f>
        <v>#N/A</v>
      </c>
      <c r="R602" s="122"/>
      <c r="S602" s="122"/>
      <c r="T602" s="122"/>
      <c r="U602" s="122"/>
      <c r="V602" s="122"/>
      <c r="W602" s="122"/>
      <c r="X602" s="122"/>
      <c r="Y602" s="61">
        <f t="shared" si="110"/>
        <v>0</v>
      </c>
    </row>
    <row r="603" spans="1:25" s="61" customFormat="1">
      <c r="A603" s="61" t="e">
        <f t="shared" si="101"/>
        <v>#N/A</v>
      </c>
      <c r="B603" s="121">
        <f t="shared" si="102"/>
        <v>0</v>
      </c>
      <c r="C603" s="117" t="e">
        <f>VLOOKUP(B603,映射表!A:C,3,0)</f>
        <v>#N/A</v>
      </c>
      <c r="D603" s="121">
        <f t="shared" si="103"/>
        <v>0</v>
      </c>
      <c r="E603" s="100">
        <f t="shared" si="104"/>
        <v>0</v>
      </c>
      <c r="F603" s="121">
        <f t="shared" si="105"/>
        <v>0</v>
      </c>
      <c r="G603" s="121">
        <f t="shared" si="106"/>
        <v>0</v>
      </c>
      <c r="H603" s="99" t="e">
        <f>VLOOKUP(C603,'B2B（ol)'!A:J,10,0)*D603</f>
        <v>#N/A</v>
      </c>
      <c r="I603" s="101">
        <f t="shared" si="107"/>
        <v>0</v>
      </c>
      <c r="J603" s="121">
        <f t="shared" si="108"/>
        <v>0</v>
      </c>
      <c r="K603" s="121" t="e">
        <f>VLOOKUP(C603,'B2B（ol)'!A:P,16,0)</f>
        <v>#N/A</v>
      </c>
      <c r="L603" s="117">
        <f t="shared" si="109"/>
        <v>0</v>
      </c>
      <c r="M603" s="114" t="e">
        <f>VLOOKUP(C603,'B2B（ol)'!A:K,11,0)</f>
        <v>#N/A</v>
      </c>
      <c r="N603" s="114" t="e">
        <f>VLOOKUP(B603,payments!E:AG,29,0)</f>
        <v>#N/A</v>
      </c>
      <c r="O603" s="114"/>
      <c r="P603" s="114"/>
      <c r="Q603" s="61" t="e">
        <f>VLOOKUP(R603,映射表!A:G,7,0)</f>
        <v>#N/A</v>
      </c>
      <c r="R603" s="122"/>
      <c r="S603" s="122"/>
      <c r="T603" s="122"/>
      <c r="U603" s="122"/>
      <c r="V603" s="122"/>
      <c r="W603" s="122"/>
      <c r="X603" s="122"/>
      <c r="Y603" s="61">
        <f t="shared" si="110"/>
        <v>0</v>
      </c>
    </row>
    <row r="604" spans="1:25" s="61" customFormat="1">
      <c r="A604" s="61" t="e">
        <f t="shared" si="101"/>
        <v>#N/A</v>
      </c>
      <c r="B604" s="121">
        <f t="shared" si="102"/>
        <v>0</v>
      </c>
      <c r="C604" s="117" t="e">
        <f>VLOOKUP(B604,映射表!A:C,3,0)</f>
        <v>#N/A</v>
      </c>
      <c r="D604" s="121">
        <f t="shared" si="103"/>
        <v>0</v>
      </c>
      <c r="E604" s="100">
        <f t="shared" si="104"/>
        <v>0</v>
      </c>
      <c r="F604" s="121">
        <f t="shared" si="105"/>
        <v>0</v>
      </c>
      <c r="G604" s="121">
        <f t="shared" si="106"/>
        <v>0</v>
      </c>
      <c r="H604" s="99" t="e">
        <f>VLOOKUP(C604,'B2B（ol)'!A:J,10,0)*D604</f>
        <v>#N/A</v>
      </c>
      <c r="I604" s="101">
        <f t="shared" si="107"/>
        <v>0</v>
      </c>
      <c r="J604" s="121">
        <f t="shared" si="108"/>
        <v>0</v>
      </c>
      <c r="K604" s="121" t="e">
        <f>VLOOKUP(C604,'B2B（ol)'!A:P,16,0)</f>
        <v>#N/A</v>
      </c>
      <c r="L604" s="117">
        <f t="shared" si="109"/>
        <v>0</v>
      </c>
      <c r="M604" s="114" t="e">
        <f>VLOOKUP(C604,'B2B（ol)'!A:K,11,0)</f>
        <v>#N/A</v>
      </c>
      <c r="N604" s="114" t="e">
        <f>VLOOKUP(B604,payments!E:AG,29,0)</f>
        <v>#N/A</v>
      </c>
      <c r="O604" s="114"/>
      <c r="P604" s="114"/>
      <c r="Q604" s="61" t="e">
        <f>VLOOKUP(R604,映射表!A:G,7,0)</f>
        <v>#N/A</v>
      </c>
      <c r="R604" s="122"/>
      <c r="S604" s="122"/>
      <c r="T604" s="122"/>
      <c r="U604" s="122"/>
      <c r="V604" s="122"/>
      <c r="W604" s="122"/>
      <c r="X604" s="122"/>
      <c r="Y604" s="61">
        <f t="shared" si="110"/>
        <v>0</v>
      </c>
    </row>
    <row r="605" spans="1:25" s="61" customFormat="1">
      <c r="A605" s="61" t="e">
        <f t="shared" si="101"/>
        <v>#N/A</v>
      </c>
      <c r="B605" s="121">
        <f t="shared" si="102"/>
        <v>0</v>
      </c>
      <c r="C605" s="117" t="e">
        <f>VLOOKUP(B605,映射表!A:C,3,0)</f>
        <v>#N/A</v>
      </c>
      <c r="D605" s="121">
        <f t="shared" si="103"/>
        <v>0</v>
      </c>
      <c r="E605" s="100">
        <f t="shared" si="104"/>
        <v>0</v>
      </c>
      <c r="F605" s="121">
        <f t="shared" si="105"/>
        <v>0</v>
      </c>
      <c r="G605" s="121">
        <f t="shared" si="106"/>
        <v>0</v>
      </c>
      <c r="H605" s="99" t="e">
        <f>VLOOKUP(C605,'B2B（ol)'!A:J,10,0)*D605</f>
        <v>#N/A</v>
      </c>
      <c r="I605" s="101">
        <f t="shared" si="107"/>
        <v>0</v>
      </c>
      <c r="J605" s="121">
        <f t="shared" si="108"/>
        <v>0</v>
      </c>
      <c r="K605" s="121" t="e">
        <f>VLOOKUP(C605,'B2B（ol)'!A:P,16,0)</f>
        <v>#N/A</v>
      </c>
      <c r="L605" s="117">
        <f t="shared" si="109"/>
        <v>0</v>
      </c>
      <c r="M605" s="114" t="e">
        <f>VLOOKUP(C605,'B2B（ol)'!A:K,11,0)</f>
        <v>#N/A</v>
      </c>
      <c r="N605" s="114" t="e">
        <f>VLOOKUP(B605,payments!E:AG,29,0)</f>
        <v>#N/A</v>
      </c>
      <c r="O605" s="114"/>
      <c r="P605" s="114"/>
      <c r="Q605" s="61" t="e">
        <f>VLOOKUP(R605,映射表!A:G,7,0)</f>
        <v>#N/A</v>
      </c>
      <c r="R605" s="122"/>
      <c r="S605" s="122"/>
      <c r="T605" s="122"/>
      <c r="U605" s="122"/>
      <c r="V605" s="122"/>
      <c r="W605" s="122"/>
      <c r="X605" s="122"/>
      <c r="Y605" s="61">
        <f t="shared" si="110"/>
        <v>0</v>
      </c>
    </row>
    <row r="606" spans="1:25" s="61" customFormat="1">
      <c r="A606" s="61" t="e">
        <f t="shared" si="101"/>
        <v>#N/A</v>
      </c>
      <c r="B606" s="121">
        <f t="shared" si="102"/>
        <v>0</v>
      </c>
      <c r="C606" s="117" t="e">
        <f>VLOOKUP(B606,映射表!A:C,3,0)</f>
        <v>#N/A</v>
      </c>
      <c r="D606" s="121">
        <f t="shared" si="103"/>
        <v>0</v>
      </c>
      <c r="E606" s="100">
        <f t="shared" si="104"/>
        <v>0</v>
      </c>
      <c r="F606" s="121">
        <f t="shared" si="105"/>
        <v>0</v>
      </c>
      <c r="G606" s="121">
        <f t="shared" si="106"/>
        <v>0</v>
      </c>
      <c r="H606" s="99" t="e">
        <f>VLOOKUP(C606,'B2B（ol)'!A:J,10,0)*D606</f>
        <v>#N/A</v>
      </c>
      <c r="I606" s="101">
        <f t="shared" si="107"/>
        <v>0</v>
      </c>
      <c r="J606" s="121">
        <f t="shared" si="108"/>
        <v>0</v>
      </c>
      <c r="K606" s="121" t="e">
        <f>VLOOKUP(C606,'B2B（ol)'!A:P,16,0)</f>
        <v>#N/A</v>
      </c>
      <c r="L606" s="117">
        <f t="shared" si="109"/>
        <v>0</v>
      </c>
      <c r="M606" s="114" t="e">
        <f>VLOOKUP(C606,'B2B（ol)'!A:K,11,0)</f>
        <v>#N/A</v>
      </c>
      <c r="N606" s="114" t="e">
        <f>VLOOKUP(B606,payments!E:AG,29,0)</f>
        <v>#N/A</v>
      </c>
      <c r="O606" s="114"/>
      <c r="P606" s="114"/>
      <c r="Q606" s="61" t="e">
        <f>VLOOKUP(R606,映射表!A:G,7,0)</f>
        <v>#N/A</v>
      </c>
      <c r="R606" s="122"/>
      <c r="S606" s="122"/>
      <c r="T606" s="122"/>
      <c r="U606" s="122"/>
      <c r="V606" s="122"/>
      <c r="W606" s="122"/>
      <c r="X606" s="122"/>
      <c r="Y606" s="61">
        <f t="shared" si="110"/>
        <v>0</v>
      </c>
    </row>
    <row r="607" spans="1:25" s="61" customFormat="1">
      <c r="A607" s="61" t="e">
        <f t="shared" si="101"/>
        <v>#N/A</v>
      </c>
      <c r="B607" s="121">
        <f t="shared" si="102"/>
        <v>0</v>
      </c>
      <c r="C607" s="117" t="e">
        <f>VLOOKUP(B607,映射表!A:C,3,0)</f>
        <v>#N/A</v>
      </c>
      <c r="D607" s="121">
        <f t="shared" si="103"/>
        <v>0</v>
      </c>
      <c r="E607" s="100">
        <f t="shared" si="104"/>
        <v>0</v>
      </c>
      <c r="F607" s="121">
        <f t="shared" si="105"/>
        <v>0</v>
      </c>
      <c r="G607" s="121">
        <f t="shared" si="106"/>
        <v>0</v>
      </c>
      <c r="H607" s="99" t="e">
        <f>VLOOKUP(C607,'B2B（ol)'!A:J,10,0)*D607</f>
        <v>#N/A</v>
      </c>
      <c r="I607" s="101">
        <f t="shared" si="107"/>
        <v>0</v>
      </c>
      <c r="J607" s="121">
        <f t="shared" si="108"/>
        <v>0</v>
      </c>
      <c r="K607" s="121" t="e">
        <f>VLOOKUP(C607,'B2B（ol)'!A:P,16,0)</f>
        <v>#N/A</v>
      </c>
      <c r="L607" s="117">
        <f t="shared" si="109"/>
        <v>0</v>
      </c>
      <c r="M607" s="114" t="e">
        <f>VLOOKUP(C607,'B2B（ol)'!A:K,11,0)</f>
        <v>#N/A</v>
      </c>
      <c r="N607" s="114" t="e">
        <f>VLOOKUP(B607,payments!E:AG,29,0)</f>
        <v>#N/A</v>
      </c>
      <c r="O607" s="114"/>
      <c r="P607" s="114"/>
      <c r="Q607" s="61" t="e">
        <f>VLOOKUP(R607,映射表!A:G,7,0)</f>
        <v>#N/A</v>
      </c>
      <c r="R607" s="122"/>
      <c r="S607" s="122"/>
      <c r="T607" s="122"/>
      <c r="U607" s="122"/>
      <c r="V607" s="122"/>
      <c r="W607" s="122"/>
      <c r="X607" s="122"/>
      <c r="Y607" s="61">
        <f t="shared" si="110"/>
        <v>0</v>
      </c>
    </row>
    <row r="608" spans="1:25" s="61" customFormat="1">
      <c r="A608" s="61" t="e">
        <f t="shared" si="101"/>
        <v>#N/A</v>
      </c>
      <c r="B608" s="121">
        <f t="shared" si="102"/>
        <v>0</v>
      </c>
      <c r="C608" s="117" t="e">
        <f>VLOOKUP(B608,映射表!A:C,3,0)</f>
        <v>#N/A</v>
      </c>
      <c r="D608" s="121">
        <f t="shared" si="103"/>
        <v>0</v>
      </c>
      <c r="E608" s="100">
        <f t="shared" si="104"/>
        <v>0</v>
      </c>
      <c r="F608" s="121">
        <f t="shared" si="105"/>
        <v>0</v>
      </c>
      <c r="G608" s="121">
        <f t="shared" si="106"/>
        <v>0</v>
      </c>
      <c r="H608" s="99" t="e">
        <f>VLOOKUP(C608,'B2B（ol)'!A:J,10,0)*D608</f>
        <v>#N/A</v>
      </c>
      <c r="I608" s="101">
        <f t="shared" si="107"/>
        <v>0</v>
      </c>
      <c r="J608" s="121">
        <f t="shared" si="108"/>
        <v>0</v>
      </c>
      <c r="K608" s="121" t="e">
        <f>VLOOKUP(C608,'B2B（ol)'!A:P,16,0)</f>
        <v>#N/A</v>
      </c>
      <c r="L608" s="117">
        <f t="shared" si="109"/>
        <v>0</v>
      </c>
      <c r="M608" s="114" t="e">
        <f>VLOOKUP(C608,'B2B（ol)'!A:K,11,0)</f>
        <v>#N/A</v>
      </c>
      <c r="N608" s="114" t="e">
        <f>VLOOKUP(B608,payments!E:AG,29,0)</f>
        <v>#N/A</v>
      </c>
      <c r="O608" s="114"/>
      <c r="P608" s="114"/>
      <c r="Q608" s="61" t="e">
        <f>VLOOKUP(R608,映射表!A:G,7,0)</f>
        <v>#N/A</v>
      </c>
      <c r="R608" s="122"/>
      <c r="S608" s="122"/>
      <c r="T608" s="122"/>
      <c r="U608" s="122"/>
      <c r="V608" s="122"/>
      <c r="W608" s="122"/>
      <c r="X608" s="122"/>
      <c r="Y608" s="61">
        <f t="shared" si="110"/>
        <v>0</v>
      </c>
    </row>
    <row r="609" spans="1:25" s="61" customFormat="1">
      <c r="A609" s="61" t="e">
        <f t="shared" si="101"/>
        <v>#N/A</v>
      </c>
      <c r="B609" s="121">
        <f t="shared" si="102"/>
        <v>0</v>
      </c>
      <c r="C609" s="117" t="e">
        <f>VLOOKUP(B609,映射表!A:C,3,0)</f>
        <v>#N/A</v>
      </c>
      <c r="D609" s="121">
        <f t="shared" si="103"/>
        <v>0</v>
      </c>
      <c r="E609" s="100">
        <f t="shared" si="104"/>
        <v>0</v>
      </c>
      <c r="F609" s="121">
        <f t="shared" si="105"/>
        <v>0</v>
      </c>
      <c r="G609" s="121">
        <f t="shared" si="106"/>
        <v>0</v>
      </c>
      <c r="H609" s="99" t="e">
        <f>VLOOKUP(C609,'B2B（ol)'!A:J,10,0)*D609</f>
        <v>#N/A</v>
      </c>
      <c r="I609" s="101">
        <f t="shared" si="107"/>
        <v>0</v>
      </c>
      <c r="J609" s="121">
        <f t="shared" si="108"/>
        <v>0</v>
      </c>
      <c r="K609" s="121" t="e">
        <f>VLOOKUP(C609,'B2B（ol)'!A:P,16,0)</f>
        <v>#N/A</v>
      </c>
      <c r="L609" s="117">
        <f t="shared" si="109"/>
        <v>0</v>
      </c>
      <c r="M609" s="114" t="e">
        <f>VLOOKUP(C609,'B2B（ol)'!A:K,11,0)</f>
        <v>#N/A</v>
      </c>
      <c r="N609" s="114" t="e">
        <f>VLOOKUP(B609,payments!E:AG,29,0)</f>
        <v>#N/A</v>
      </c>
      <c r="O609" s="114"/>
      <c r="P609" s="114"/>
      <c r="Q609" s="61" t="e">
        <f>VLOOKUP(R609,映射表!A:G,7,0)</f>
        <v>#N/A</v>
      </c>
      <c r="R609" s="122"/>
      <c r="S609" s="122"/>
      <c r="T609" s="122"/>
      <c r="U609" s="122"/>
      <c r="V609" s="122"/>
      <c r="W609" s="122"/>
      <c r="X609" s="122"/>
      <c r="Y609" s="61">
        <f t="shared" si="110"/>
        <v>0</v>
      </c>
    </row>
    <row r="610" spans="1:25" s="61" customFormat="1">
      <c r="A610" s="61" t="e">
        <f t="shared" si="101"/>
        <v>#N/A</v>
      </c>
      <c r="B610" s="121">
        <f t="shared" si="102"/>
        <v>0</v>
      </c>
      <c r="C610" s="117" t="e">
        <f>VLOOKUP(B610,映射表!A:C,3,0)</f>
        <v>#N/A</v>
      </c>
      <c r="D610" s="121">
        <f t="shared" si="103"/>
        <v>0</v>
      </c>
      <c r="E610" s="100">
        <f t="shared" si="104"/>
        <v>0</v>
      </c>
      <c r="F610" s="121">
        <f t="shared" si="105"/>
        <v>0</v>
      </c>
      <c r="G610" s="121">
        <f t="shared" si="106"/>
        <v>0</v>
      </c>
      <c r="H610" s="99" t="e">
        <f>VLOOKUP(C610,'B2B（ol)'!A:J,10,0)*D610</f>
        <v>#N/A</v>
      </c>
      <c r="I610" s="101">
        <f t="shared" si="107"/>
        <v>0</v>
      </c>
      <c r="J610" s="121">
        <f t="shared" si="108"/>
        <v>0</v>
      </c>
      <c r="K610" s="121" t="e">
        <f>VLOOKUP(C610,'B2B（ol)'!A:P,16,0)</f>
        <v>#N/A</v>
      </c>
      <c r="L610" s="117">
        <f t="shared" si="109"/>
        <v>0</v>
      </c>
      <c r="M610" s="114" t="e">
        <f>VLOOKUP(C610,'B2B（ol)'!A:K,11,0)</f>
        <v>#N/A</v>
      </c>
      <c r="N610" s="114" t="e">
        <f>VLOOKUP(B610,payments!E:AG,29,0)</f>
        <v>#N/A</v>
      </c>
      <c r="O610" s="114"/>
      <c r="P610" s="114"/>
      <c r="Q610" s="61" t="e">
        <f>VLOOKUP(R610,映射表!A:G,7,0)</f>
        <v>#N/A</v>
      </c>
      <c r="R610" s="122"/>
      <c r="S610" s="122"/>
      <c r="T610" s="122"/>
      <c r="U610" s="122"/>
      <c r="V610" s="122"/>
      <c r="W610" s="122"/>
      <c r="X610" s="122"/>
      <c r="Y610" s="61">
        <f t="shared" si="110"/>
        <v>0</v>
      </c>
    </row>
    <row r="611" spans="1:25" s="61" customFormat="1">
      <c r="A611" s="61" t="e">
        <f t="shared" si="101"/>
        <v>#N/A</v>
      </c>
      <c r="B611" s="121">
        <f t="shared" si="102"/>
        <v>0</v>
      </c>
      <c r="C611" s="117" t="e">
        <f>VLOOKUP(B611,映射表!A:C,3,0)</f>
        <v>#N/A</v>
      </c>
      <c r="D611" s="121">
        <f t="shared" si="103"/>
        <v>0</v>
      </c>
      <c r="E611" s="100">
        <f t="shared" si="104"/>
        <v>0</v>
      </c>
      <c r="F611" s="121">
        <f t="shared" si="105"/>
        <v>0</v>
      </c>
      <c r="G611" s="121">
        <f t="shared" si="106"/>
        <v>0</v>
      </c>
      <c r="H611" s="99" t="e">
        <f>VLOOKUP(C611,'B2B（ol)'!A:J,10,0)*D611</f>
        <v>#N/A</v>
      </c>
      <c r="I611" s="101">
        <f t="shared" si="107"/>
        <v>0</v>
      </c>
      <c r="J611" s="121">
        <f t="shared" si="108"/>
        <v>0</v>
      </c>
      <c r="K611" s="121" t="e">
        <f>VLOOKUP(C611,'B2B（ol)'!A:P,16,0)</f>
        <v>#N/A</v>
      </c>
      <c r="L611" s="117">
        <f t="shared" si="109"/>
        <v>0</v>
      </c>
      <c r="M611" s="114" t="e">
        <f>VLOOKUP(C611,'B2B（ol)'!A:K,11,0)</f>
        <v>#N/A</v>
      </c>
      <c r="N611" s="114" t="e">
        <f>VLOOKUP(B611,payments!E:AG,29,0)</f>
        <v>#N/A</v>
      </c>
      <c r="O611" s="114"/>
      <c r="P611" s="114"/>
      <c r="Q611" s="61" t="e">
        <f>VLOOKUP(R611,映射表!A:G,7,0)</f>
        <v>#N/A</v>
      </c>
      <c r="R611" s="122"/>
      <c r="S611" s="122"/>
      <c r="T611" s="122"/>
      <c r="U611" s="122"/>
      <c r="V611" s="122"/>
      <c r="W611" s="122"/>
      <c r="X611" s="122"/>
      <c r="Y611" s="61">
        <f t="shared" si="110"/>
        <v>0</v>
      </c>
    </row>
    <row r="612" spans="1:25" s="61" customFormat="1">
      <c r="A612" s="61" t="e">
        <f t="shared" si="101"/>
        <v>#N/A</v>
      </c>
      <c r="B612" s="121">
        <f t="shared" si="102"/>
        <v>0</v>
      </c>
      <c r="C612" s="117" t="e">
        <f>VLOOKUP(B612,映射表!A:C,3,0)</f>
        <v>#N/A</v>
      </c>
      <c r="D612" s="121">
        <f t="shared" si="103"/>
        <v>0</v>
      </c>
      <c r="E612" s="100">
        <f t="shared" si="104"/>
        <v>0</v>
      </c>
      <c r="F612" s="121">
        <f t="shared" si="105"/>
        <v>0</v>
      </c>
      <c r="G612" s="121">
        <f t="shared" si="106"/>
        <v>0</v>
      </c>
      <c r="H612" s="99" t="e">
        <f>VLOOKUP(C612,'B2B（ol)'!A:J,10,0)*D612</f>
        <v>#N/A</v>
      </c>
      <c r="I612" s="101">
        <f t="shared" si="107"/>
        <v>0</v>
      </c>
      <c r="J612" s="121">
        <f t="shared" si="108"/>
        <v>0</v>
      </c>
      <c r="K612" s="121" t="e">
        <f>VLOOKUP(C612,'B2B（ol)'!A:P,16,0)</f>
        <v>#N/A</v>
      </c>
      <c r="L612" s="117">
        <f t="shared" si="109"/>
        <v>0</v>
      </c>
      <c r="M612" s="114" t="e">
        <f>VLOOKUP(C612,'B2B（ol)'!A:K,11,0)</f>
        <v>#N/A</v>
      </c>
      <c r="N612" s="114" t="e">
        <f>VLOOKUP(B612,payments!E:AG,29,0)</f>
        <v>#N/A</v>
      </c>
      <c r="O612" s="114"/>
      <c r="P612" s="114"/>
      <c r="Q612" s="61" t="e">
        <f>VLOOKUP(R612,映射表!A:G,7,0)</f>
        <v>#N/A</v>
      </c>
      <c r="R612" s="122"/>
      <c r="S612" s="122"/>
      <c r="T612" s="122"/>
      <c r="U612" s="122"/>
      <c r="V612" s="122"/>
      <c r="W612" s="122"/>
      <c r="X612" s="122"/>
      <c r="Y612" s="61">
        <f t="shared" si="110"/>
        <v>0</v>
      </c>
    </row>
    <row r="613" spans="1:25" s="61" customFormat="1">
      <c r="A613" s="61" t="e">
        <f t="shared" si="101"/>
        <v>#N/A</v>
      </c>
      <c r="B613" s="121">
        <f t="shared" si="102"/>
        <v>0</v>
      </c>
      <c r="C613" s="117" t="e">
        <f>VLOOKUP(B613,映射表!A:C,3,0)</f>
        <v>#N/A</v>
      </c>
      <c r="D613" s="121">
        <f t="shared" si="103"/>
        <v>0</v>
      </c>
      <c r="E613" s="100">
        <f t="shared" si="104"/>
        <v>0</v>
      </c>
      <c r="F613" s="121">
        <f t="shared" si="105"/>
        <v>0</v>
      </c>
      <c r="G613" s="121">
        <f t="shared" si="106"/>
        <v>0</v>
      </c>
      <c r="H613" s="99" t="e">
        <f>VLOOKUP(C613,'B2B（ol)'!A:J,10,0)*D613</f>
        <v>#N/A</v>
      </c>
      <c r="I613" s="101">
        <f t="shared" si="107"/>
        <v>0</v>
      </c>
      <c r="J613" s="121">
        <f t="shared" si="108"/>
        <v>0</v>
      </c>
      <c r="K613" s="121" t="e">
        <f>VLOOKUP(C613,'B2B（ol)'!A:P,16,0)</f>
        <v>#N/A</v>
      </c>
      <c r="L613" s="117">
        <f t="shared" si="109"/>
        <v>0</v>
      </c>
      <c r="M613" s="114" t="e">
        <f>VLOOKUP(C613,'B2B（ol)'!A:K,11,0)</f>
        <v>#N/A</v>
      </c>
      <c r="N613" s="114" t="e">
        <f>VLOOKUP(B613,payments!E:AG,29,0)</f>
        <v>#N/A</v>
      </c>
      <c r="O613" s="114"/>
      <c r="P613" s="114"/>
      <c r="Q613" s="61" t="e">
        <f>VLOOKUP(R613,映射表!A:G,7,0)</f>
        <v>#N/A</v>
      </c>
      <c r="R613" s="122"/>
      <c r="S613" s="122"/>
      <c r="T613" s="122"/>
      <c r="U613" s="122"/>
      <c r="V613" s="122"/>
      <c r="W613" s="122"/>
      <c r="X613" s="122"/>
      <c r="Y613" s="61">
        <f t="shared" si="110"/>
        <v>0</v>
      </c>
    </row>
    <row r="614" spans="1:25" s="61" customFormat="1">
      <c r="A614" s="61" t="e">
        <f t="shared" si="101"/>
        <v>#N/A</v>
      </c>
      <c r="B614" s="121">
        <f t="shared" si="102"/>
        <v>0</v>
      </c>
      <c r="C614" s="117" t="e">
        <f>VLOOKUP(B614,映射表!A:C,3,0)</f>
        <v>#N/A</v>
      </c>
      <c r="D614" s="121">
        <f t="shared" si="103"/>
        <v>0</v>
      </c>
      <c r="E614" s="100">
        <f t="shared" si="104"/>
        <v>0</v>
      </c>
      <c r="F614" s="121">
        <f t="shared" si="105"/>
        <v>0</v>
      </c>
      <c r="G614" s="121">
        <f t="shared" si="106"/>
        <v>0</v>
      </c>
      <c r="H614" s="99" t="e">
        <f>VLOOKUP(C614,'B2B（ol)'!A:J,10,0)*D614</f>
        <v>#N/A</v>
      </c>
      <c r="I614" s="101">
        <f t="shared" si="107"/>
        <v>0</v>
      </c>
      <c r="J614" s="121">
        <f t="shared" si="108"/>
        <v>0</v>
      </c>
      <c r="K614" s="121" t="e">
        <f>VLOOKUP(C614,'B2B（ol)'!A:P,16,0)</f>
        <v>#N/A</v>
      </c>
      <c r="L614" s="117">
        <f t="shared" si="109"/>
        <v>0</v>
      </c>
      <c r="M614" s="114" t="e">
        <f>VLOOKUP(C614,'B2B（ol)'!A:K,11,0)</f>
        <v>#N/A</v>
      </c>
      <c r="N614" s="114" t="e">
        <f>VLOOKUP(B614,payments!E:AG,29,0)</f>
        <v>#N/A</v>
      </c>
      <c r="O614" s="114"/>
      <c r="P614" s="114"/>
      <c r="Q614" s="61" t="e">
        <f>VLOOKUP(R614,映射表!A:G,7,0)</f>
        <v>#N/A</v>
      </c>
      <c r="R614" s="122"/>
      <c r="S614" s="122"/>
      <c r="T614" s="122"/>
      <c r="U614" s="122"/>
      <c r="V614" s="122"/>
      <c r="W614" s="122"/>
      <c r="X614" s="122"/>
      <c r="Y614" s="61">
        <f t="shared" si="110"/>
        <v>0</v>
      </c>
    </row>
    <row r="615" spans="1:25" s="61" customFormat="1">
      <c r="A615" s="61" t="e">
        <f t="shared" si="101"/>
        <v>#N/A</v>
      </c>
      <c r="B615" s="121">
        <f t="shared" si="102"/>
        <v>0</v>
      </c>
      <c r="C615" s="117" t="e">
        <f>VLOOKUP(B615,映射表!A:C,3,0)</f>
        <v>#N/A</v>
      </c>
      <c r="D615" s="121">
        <f t="shared" si="103"/>
        <v>0</v>
      </c>
      <c r="E615" s="100">
        <f t="shared" si="104"/>
        <v>0</v>
      </c>
      <c r="F615" s="121">
        <f t="shared" si="105"/>
        <v>0</v>
      </c>
      <c r="G615" s="121">
        <f t="shared" si="106"/>
        <v>0</v>
      </c>
      <c r="H615" s="99" t="e">
        <f>VLOOKUP(C615,'B2B（ol)'!A:J,10,0)*D615</f>
        <v>#N/A</v>
      </c>
      <c r="I615" s="101">
        <f t="shared" si="107"/>
        <v>0</v>
      </c>
      <c r="J615" s="121">
        <f t="shared" si="108"/>
        <v>0</v>
      </c>
      <c r="K615" s="121" t="e">
        <f>VLOOKUP(C615,'B2B（ol)'!A:P,16,0)</f>
        <v>#N/A</v>
      </c>
      <c r="L615" s="117">
        <f t="shared" si="109"/>
        <v>0</v>
      </c>
      <c r="M615" s="114" t="e">
        <f>VLOOKUP(C615,'B2B（ol)'!A:K,11,0)</f>
        <v>#N/A</v>
      </c>
      <c r="N615" s="114" t="e">
        <f>VLOOKUP(B615,payments!E:AG,29,0)</f>
        <v>#N/A</v>
      </c>
      <c r="O615" s="114"/>
      <c r="P615" s="114"/>
      <c r="Q615" s="61" t="e">
        <f>VLOOKUP(R615,映射表!A:G,7,0)</f>
        <v>#N/A</v>
      </c>
      <c r="R615" s="122"/>
      <c r="S615" s="122"/>
      <c r="T615" s="122"/>
      <c r="U615" s="122"/>
      <c r="V615" s="122"/>
      <c r="W615" s="122"/>
      <c r="X615" s="122"/>
      <c r="Y615" s="61">
        <f t="shared" si="110"/>
        <v>0</v>
      </c>
    </row>
    <row r="616" spans="1:25" s="61" customFormat="1">
      <c r="A616" s="61" t="e">
        <f t="shared" si="101"/>
        <v>#N/A</v>
      </c>
      <c r="B616" s="121">
        <f t="shared" si="102"/>
        <v>0</v>
      </c>
      <c r="C616" s="117" t="e">
        <f>VLOOKUP(B616,映射表!A:C,3,0)</f>
        <v>#N/A</v>
      </c>
      <c r="D616" s="121">
        <f t="shared" si="103"/>
        <v>0</v>
      </c>
      <c r="E616" s="100">
        <f t="shared" si="104"/>
        <v>0</v>
      </c>
      <c r="F616" s="121">
        <f t="shared" si="105"/>
        <v>0</v>
      </c>
      <c r="G616" s="121">
        <f t="shared" si="106"/>
        <v>0</v>
      </c>
      <c r="H616" s="99" t="e">
        <f>VLOOKUP(C616,'B2B（ol)'!A:J,10,0)*D616</f>
        <v>#N/A</v>
      </c>
      <c r="I616" s="101">
        <f t="shared" si="107"/>
        <v>0</v>
      </c>
      <c r="J616" s="121">
        <f t="shared" si="108"/>
        <v>0</v>
      </c>
      <c r="K616" s="121" t="e">
        <f>VLOOKUP(C616,'B2B（ol)'!A:P,16,0)</f>
        <v>#N/A</v>
      </c>
      <c r="L616" s="117">
        <f t="shared" si="109"/>
        <v>0</v>
      </c>
      <c r="M616" s="114" t="e">
        <f>VLOOKUP(C616,'B2B（ol)'!A:K,11,0)</f>
        <v>#N/A</v>
      </c>
      <c r="N616" s="114" t="e">
        <f>VLOOKUP(B616,payments!E:AG,29,0)</f>
        <v>#N/A</v>
      </c>
      <c r="O616" s="114"/>
      <c r="P616" s="114"/>
      <c r="Q616" s="61" t="e">
        <f>VLOOKUP(R616,映射表!A:G,7,0)</f>
        <v>#N/A</v>
      </c>
      <c r="R616" s="122"/>
      <c r="S616" s="122"/>
      <c r="T616" s="122"/>
      <c r="U616" s="122"/>
      <c r="V616" s="122"/>
      <c r="W616" s="122"/>
      <c r="X616" s="122"/>
      <c r="Y616" s="61">
        <f t="shared" si="110"/>
        <v>0</v>
      </c>
    </row>
    <row r="617" spans="1:25" s="61" customFormat="1">
      <c r="A617" s="61" t="e">
        <f t="shared" si="101"/>
        <v>#N/A</v>
      </c>
      <c r="B617" s="121">
        <f t="shared" si="102"/>
        <v>0</v>
      </c>
      <c r="C617" s="117" t="e">
        <f>VLOOKUP(B617,映射表!A:C,3,0)</f>
        <v>#N/A</v>
      </c>
      <c r="D617" s="121">
        <f t="shared" si="103"/>
        <v>0</v>
      </c>
      <c r="E617" s="100">
        <f t="shared" si="104"/>
        <v>0</v>
      </c>
      <c r="F617" s="121">
        <f t="shared" si="105"/>
        <v>0</v>
      </c>
      <c r="G617" s="121">
        <f t="shared" si="106"/>
        <v>0</v>
      </c>
      <c r="H617" s="99" t="e">
        <f>VLOOKUP(C617,'B2B（ol)'!A:J,10,0)*D617</f>
        <v>#N/A</v>
      </c>
      <c r="I617" s="101">
        <f t="shared" si="107"/>
        <v>0</v>
      </c>
      <c r="J617" s="121">
        <f t="shared" si="108"/>
        <v>0</v>
      </c>
      <c r="K617" s="121" t="e">
        <f>VLOOKUP(C617,'B2B（ol)'!A:P,16,0)</f>
        <v>#N/A</v>
      </c>
      <c r="L617" s="117">
        <f t="shared" si="109"/>
        <v>0</v>
      </c>
      <c r="M617" s="114" t="e">
        <f>VLOOKUP(C617,'B2B（ol)'!A:K,11,0)</f>
        <v>#N/A</v>
      </c>
      <c r="N617" s="114" t="e">
        <f>VLOOKUP(B617,payments!E:AG,29,0)</f>
        <v>#N/A</v>
      </c>
      <c r="O617" s="114"/>
      <c r="P617" s="114"/>
      <c r="Q617" s="61" t="e">
        <f>VLOOKUP(R617,映射表!A:G,7,0)</f>
        <v>#N/A</v>
      </c>
      <c r="R617" s="122"/>
      <c r="S617" s="122"/>
      <c r="T617" s="122"/>
      <c r="U617" s="122"/>
      <c r="V617" s="122"/>
      <c r="W617" s="122"/>
      <c r="X617" s="122"/>
      <c r="Y617" s="61">
        <f t="shared" si="110"/>
        <v>0</v>
      </c>
    </row>
    <row r="618" spans="1:25" s="61" customFormat="1">
      <c r="A618" s="61" t="e">
        <f t="shared" si="101"/>
        <v>#N/A</v>
      </c>
      <c r="B618" s="121">
        <f t="shared" si="102"/>
        <v>0</v>
      </c>
      <c r="C618" s="117" t="e">
        <f>VLOOKUP(B618,映射表!A:C,3,0)</f>
        <v>#N/A</v>
      </c>
      <c r="D618" s="121">
        <f t="shared" si="103"/>
        <v>0</v>
      </c>
      <c r="E618" s="100">
        <f t="shared" si="104"/>
        <v>0</v>
      </c>
      <c r="F618" s="121">
        <f t="shared" si="105"/>
        <v>0</v>
      </c>
      <c r="G618" s="121">
        <f t="shared" si="106"/>
        <v>0</v>
      </c>
      <c r="H618" s="99" t="e">
        <f>VLOOKUP(C618,'B2B（ol)'!A:J,10,0)*D618</f>
        <v>#N/A</v>
      </c>
      <c r="I618" s="101">
        <f t="shared" si="107"/>
        <v>0</v>
      </c>
      <c r="J618" s="121">
        <f t="shared" si="108"/>
        <v>0</v>
      </c>
      <c r="K618" s="121" t="e">
        <f>VLOOKUP(C618,'B2B（ol)'!A:P,16,0)</f>
        <v>#N/A</v>
      </c>
      <c r="L618" s="117">
        <f t="shared" si="109"/>
        <v>0</v>
      </c>
      <c r="M618" s="114" t="e">
        <f>VLOOKUP(C618,'B2B（ol)'!A:K,11,0)</f>
        <v>#N/A</v>
      </c>
      <c r="N618" s="114" t="e">
        <f>VLOOKUP(B618,payments!E:AG,29,0)</f>
        <v>#N/A</v>
      </c>
      <c r="O618" s="114"/>
      <c r="P618" s="114"/>
      <c r="Q618" s="61" t="e">
        <f>VLOOKUP(R618,映射表!A:G,7,0)</f>
        <v>#N/A</v>
      </c>
      <c r="R618" s="122"/>
      <c r="S618" s="122"/>
      <c r="T618" s="122"/>
      <c r="U618" s="122"/>
      <c r="V618" s="122"/>
      <c r="W618" s="122"/>
      <c r="X618" s="122"/>
      <c r="Y618" s="61">
        <f t="shared" si="110"/>
        <v>0</v>
      </c>
    </row>
    <row r="619" spans="1:25" s="61" customFormat="1">
      <c r="A619" s="61" t="e">
        <f t="shared" si="101"/>
        <v>#N/A</v>
      </c>
      <c r="B619" s="121">
        <f t="shared" si="102"/>
        <v>0</v>
      </c>
      <c r="C619" s="117" t="e">
        <f>VLOOKUP(B619,映射表!A:C,3,0)</f>
        <v>#N/A</v>
      </c>
      <c r="D619" s="121">
        <f t="shared" si="103"/>
        <v>0</v>
      </c>
      <c r="E619" s="100">
        <f t="shared" si="104"/>
        <v>0</v>
      </c>
      <c r="F619" s="121">
        <f t="shared" si="105"/>
        <v>0</v>
      </c>
      <c r="G619" s="121">
        <f t="shared" si="106"/>
        <v>0</v>
      </c>
      <c r="H619" s="99" t="e">
        <f>VLOOKUP(C619,'B2B（ol)'!A:J,10,0)*D619</f>
        <v>#N/A</v>
      </c>
      <c r="I619" s="101">
        <f t="shared" si="107"/>
        <v>0</v>
      </c>
      <c r="J619" s="121">
        <f t="shared" si="108"/>
        <v>0</v>
      </c>
      <c r="K619" s="121" t="e">
        <f>VLOOKUP(C619,'B2B（ol)'!A:P,16,0)</f>
        <v>#N/A</v>
      </c>
      <c r="L619" s="117">
        <f t="shared" si="109"/>
        <v>0</v>
      </c>
      <c r="M619" s="114" t="e">
        <f>VLOOKUP(C619,'B2B（ol)'!A:K,11,0)</f>
        <v>#N/A</v>
      </c>
      <c r="N619" s="114" t="e">
        <f>VLOOKUP(B619,payments!E:AG,29,0)</f>
        <v>#N/A</v>
      </c>
      <c r="O619" s="114"/>
      <c r="P619" s="114"/>
      <c r="Q619" s="61" t="e">
        <f>VLOOKUP(R619,映射表!A:G,7,0)</f>
        <v>#N/A</v>
      </c>
      <c r="R619" s="122"/>
      <c r="S619" s="122"/>
      <c r="T619" s="122"/>
      <c r="U619" s="122"/>
      <c r="V619" s="122"/>
      <c r="W619" s="122"/>
      <c r="X619" s="122"/>
      <c r="Y619" s="61">
        <f t="shared" si="110"/>
        <v>0</v>
      </c>
    </row>
    <row r="620" spans="1:25" s="61" customFormat="1">
      <c r="A620" s="61" t="e">
        <f t="shared" si="101"/>
        <v>#N/A</v>
      </c>
      <c r="B620" s="121">
        <f t="shared" si="102"/>
        <v>0</v>
      </c>
      <c r="C620" s="117" t="e">
        <f>VLOOKUP(B620,映射表!A:C,3,0)</f>
        <v>#N/A</v>
      </c>
      <c r="D620" s="121">
        <f t="shared" si="103"/>
        <v>0</v>
      </c>
      <c r="E620" s="100">
        <f t="shared" si="104"/>
        <v>0</v>
      </c>
      <c r="F620" s="121">
        <f t="shared" si="105"/>
        <v>0</v>
      </c>
      <c r="G620" s="121">
        <f t="shared" si="106"/>
        <v>0</v>
      </c>
      <c r="H620" s="99" t="e">
        <f>VLOOKUP(C620,'B2B（ol)'!A:J,10,0)*D620</f>
        <v>#N/A</v>
      </c>
      <c r="I620" s="101">
        <f t="shared" si="107"/>
        <v>0</v>
      </c>
      <c r="J620" s="121">
        <f t="shared" si="108"/>
        <v>0</v>
      </c>
      <c r="K620" s="121" t="e">
        <f>VLOOKUP(C620,'B2B（ol)'!A:P,16,0)</f>
        <v>#N/A</v>
      </c>
      <c r="L620" s="117">
        <f t="shared" si="109"/>
        <v>0</v>
      </c>
      <c r="M620" s="114" t="e">
        <f>VLOOKUP(C620,'B2B（ol)'!A:K,11,0)</f>
        <v>#N/A</v>
      </c>
      <c r="N620" s="114" t="e">
        <f>VLOOKUP(B620,payments!E:AG,29,0)</f>
        <v>#N/A</v>
      </c>
      <c r="O620" s="114"/>
      <c r="P620" s="114"/>
      <c r="Q620" s="61" t="e">
        <f>VLOOKUP(R620,映射表!A:G,7,0)</f>
        <v>#N/A</v>
      </c>
      <c r="R620" s="122"/>
      <c r="S620" s="122"/>
      <c r="T620" s="122"/>
      <c r="U620" s="122"/>
      <c r="V620" s="122"/>
      <c r="W620" s="122"/>
      <c r="X620" s="122"/>
      <c r="Y620" s="61">
        <f t="shared" si="110"/>
        <v>0</v>
      </c>
    </row>
    <row r="621" spans="1:25" s="61" customFormat="1">
      <c r="A621" s="61" t="e">
        <f t="shared" si="101"/>
        <v>#N/A</v>
      </c>
      <c r="B621" s="121">
        <f t="shared" si="102"/>
        <v>0</v>
      </c>
      <c r="C621" s="117" t="e">
        <f>VLOOKUP(B621,映射表!A:C,3,0)</f>
        <v>#N/A</v>
      </c>
      <c r="D621" s="121">
        <f t="shared" si="103"/>
        <v>0</v>
      </c>
      <c r="E621" s="100">
        <f t="shared" si="104"/>
        <v>0</v>
      </c>
      <c r="F621" s="121">
        <f t="shared" si="105"/>
        <v>0</v>
      </c>
      <c r="G621" s="121">
        <f t="shared" si="106"/>
        <v>0</v>
      </c>
      <c r="H621" s="99" t="e">
        <f>VLOOKUP(C621,'B2B（ol)'!A:J,10,0)*D621</f>
        <v>#N/A</v>
      </c>
      <c r="I621" s="101">
        <f t="shared" si="107"/>
        <v>0</v>
      </c>
      <c r="J621" s="121">
        <f t="shared" si="108"/>
        <v>0</v>
      </c>
      <c r="K621" s="121" t="e">
        <f>VLOOKUP(C621,'B2B（ol)'!A:P,16,0)</f>
        <v>#N/A</v>
      </c>
      <c r="L621" s="117">
        <f t="shared" si="109"/>
        <v>0</v>
      </c>
      <c r="M621" s="114" t="e">
        <f>VLOOKUP(C621,'B2B（ol)'!A:K,11,0)</f>
        <v>#N/A</v>
      </c>
      <c r="N621" s="114" t="e">
        <f>VLOOKUP(B621,payments!E:AG,29,0)</f>
        <v>#N/A</v>
      </c>
      <c r="O621" s="114"/>
      <c r="P621" s="114"/>
      <c r="Q621" s="61" t="e">
        <f>VLOOKUP(R621,映射表!A:G,7,0)</f>
        <v>#N/A</v>
      </c>
      <c r="R621" s="122"/>
      <c r="S621" s="122"/>
      <c r="T621" s="122"/>
      <c r="U621" s="122"/>
      <c r="V621" s="122"/>
      <c r="W621" s="122"/>
      <c r="X621" s="122"/>
      <c r="Y621" s="61">
        <f t="shared" si="110"/>
        <v>0</v>
      </c>
    </row>
    <row r="622" spans="1:25" s="61" customFormat="1">
      <c r="A622" s="61" t="e">
        <f t="shared" si="101"/>
        <v>#N/A</v>
      </c>
      <c r="B622" s="121">
        <f t="shared" si="102"/>
        <v>0</v>
      </c>
      <c r="C622" s="117" t="e">
        <f>VLOOKUP(B622,映射表!A:C,3,0)</f>
        <v>#N/A</v>
      </c>
      <c r="D622" s="121">
        <f t="shared" si="103"/>
        <v>0</v>
      </c>
      <c r="E622" s="100">
        <f t="shared" si="104"/>
        <v>0</v>
      </c>
      <c r="F622" s="121">
        <f t="shared" si="105"/>
        <v>0</v>
      </c>
      <c r="G622" s="121">
        <f t="shared" si="106"/>
        <v>0</v>
      </c>
      <c r="H622" s="99" t="e">
        <f>VLOOKUP(C622,'B2B（ol)'!A:J,10,0)*D622</f>
        <v>#N/A</v>
      </c>
      <c r="I622" s="101">
        <f t="shared" si="107"/>
        <v>0</v>
      </c>
      <c r="J622" s="121">
        <f t="shared" si="108"/>
        <v>0</v>
      </c>
      <c r="K622" s="121" t="e">
        <f>VLOOKUP(C622,'B2B（ol)'!A:P,16,0)</f>
        <v>#N/A</v>
      </c>
      <c r="L622" s="117">
        <f t="shared" si="109"/>
        <v>0</v>
      </c>
      <c r="M622" s="114" t="e">
        <f>VLOOKUP(C622,'B2B（ol)'!A:K,11,0)</f>
        <v>#N/A</v>
      </c>
      <c r="N622" s="114" t="e">
        <f>VLOOKUP(B622,payments!E:AG,29,0)</f>
        <v>#N/A</v>
      </c>
      <c r="O622" s="114"/>
      <c r="P622" s="114"/>
      <c r="Q622" s="61" t="e">
        <f>VLOOKUP(R622,映射表!A:G,7,0)</f>
        <v>#N/A</v>
      </c>
      <c r="R622" s="122"/>
      <c r="S622" s="122"/>
      <c r="T622" s="122"/>
      <c r="U622" s="122"/>
      <c r="V622" s="122"/>
      <c r="W622" s="122"/>
      <c r="X622" s="122"/>
      <c r="Y622" s="61">
        <f t="shared" si="110"/>
        <v>0</v>
      </c>
    </row>
    <row r="623" spans="1:25" s="61" customFormat="1">
      <c r="A623" s="61" t="e">
        <f t="shared" si="101"/>
        <v>#N/A</v>
      </c>
      <c r="B623" s="121">
        <f t="shared" si="102"/>
        <v>0</v>
      </c>
      <c r="C623" s="117" t="e">
        <f>VLOOKUP(B623,映射表!A:C,3,0)</f>
        <v>#N/A</v>
      </c>
      <c r="D623" s="121">
        <f t="shared" si="103"/>
        <v>0</v>
      </c>
      <c r="E623" s="100">
        <f t="shared" si="104"/>
        <v>0</v>
      </c>
      <c r="F623" s="121">
        <f t="shared" si="105"/>
        <v>0</v>
      </c>
      <c r="G623" s="121">
        <f t="shared" si="106"/>
        <v>0</v>
      </c>
      <c r="H623" s="99" t="e">
        <f>VLOOKUP(C623,'B2B（ol)'!A:J,10,0)*D623</f>
        <v>#N/A</v>
      </c>
      <c r="I623" s="101">
        <f t="shared" si="107"/>
        <v>0</v>
      </c>
      <c r="J623" s="121">
        <f t="shared" si="108"/>
        <v>0</v>
      </c>
      <c r="K623" s="121" t="e">
        <f>VLOOKUP(C623,'B2B（ol)'!A:P,16,0)</f>
        <v>#N/A</v>
      </c>
      <c r="L623" s="117">
        <f t="shared" si="109"/>
        <v>0</v>
      </c>
      <c r="M623" s="114" t="e">
        <f>VLOOKUP(C623,'B2B（ol)'!A:K,11,0)</f>
        <v>#N/A</v>
      </c>
      <c r="N623" s="114" t="e">
        <f>VLOOKUP(B623,payments!E:AG,29,0)</f>
        <v>#N/A</v>
      </c>
      <c r="O623" s="114"/>
      <c r="P623" s="114"/>
      <c r="Q623" s="61" t="e">
        <f>VLOOKUP(R623,映射表!A:G,7,0)</f>
        <v>#N/A</v>
      </c>
      <c r="R623" s="122"/>
      <c r="S623" s="122"/>
      <c r="T623" s="122"/>
      <c r="U623" s="122"/>
      <c r="V623" s="122"/>
      <c r="W623" s="122"/>
      <c r="X623" s="122"/>
      <c r="Y623" s="61">
        <f t="shared" si="110"/>
        <v>0</v>
      </c>
    </row>
    <row r="624" spans="1:25" s="61" customFormat="1">
      <c r="A624" s="61" t="e">
        <f t="shared" si="101"/>
        <v>#N/A</v>
      </c>
      <c r="B624" s="121">
        <f t="shared" si="102"/>
        <v>0</v>
      </c>
      <c r="C624" s="117" t="e">
        <f>VLOOKUP(B624,映射表!A:C,3,0)</f>
        <v>#N/A</v>
      </c>
      <c r="D624" s="121">
        <f t="shared" si="103"/>
        <v>0</v>
      </c>
      <c r="E624" s="100">
        <f t="shared" si="104"/>
        <v>0</v>
      </c>
      <c r="F624" s="121">
        <f t="shared" si="105"/>
        <v>0</v>
      </c>
      <c r="G624" s="121">
        <f t="shared" si="106"/>
        <v>0</v>
      </c>
      <c r="H624" s="99" t="e">
        <f>VLOOKUP(C624,'B2B（ol)'!A:J,10,0)*D624</f>
        <v>#N/A</v>
      </c>
      <c r="I624" s="101">
        <f t="shared" si="107"/>
        <v>0</v>
      </c>
      <c r="J624" s="121">
        <f t="shared" si="108"/>
        <v>0</v>
      </c>
      <c r="K624" s="121" t="e">
        <f>VLOOKUP(C624,'B2B（ol)'!A:P,16,0)</f>
        <v>#N/A</v>
      </c>
      <c r="L624" s="117">
        <f t="shared" si="109"/>
        <v>0</v>
      </c>
      <c r="M624" s="114" t="e">
        <f>VLOOKUP(C624,'B2B（ol)'!A:K,11,0)</f>
        <v>#N/A</v>
      </c>
      <c r="N624" s="114" t="e">
        <f>VLOOKUP(B624,payments!E:AG,29,0)</f>
        <v>#N/A</v>
      </c>
      <c r="O624" s="114"/>
      <c r="P624" s="114"/>
      <c r="Q624" s="61" t="e">
        <f>VLOOKUP(R624,映射表!A:G,7,0)</f>
        <v>#N/A</v>
      </c>
      <c r="R624" s="122"/>
      <c r="S624" s="122"/>
      <c r="T624" s="122"/>
      <c r="U624" s="122"/>
      <c r="V624" s="122"/>
      <c r="W624" s="122"/>
      <c r="X624" s="122"/>
      <c r="Y624" s="61">
        <f t="shared" si="110"/>
        <v>0</v>
      </c>
    </row>
    <row r="625" spans="1:25" s="61" customFormat="1">
      <c r="A625" s="61" t="e">
        <f t="shared" si="101"/>
        <v>#N/A</v>
      </c>
      <c r="B625" s="121">
        <f t="shared" si="102"/>
        <v>0</v>
      </c>
      <c r="C625" s="117" t="e">
        <f>VLOOKUP(B625,映射表!A:C,3,0)</f>
        <v>#N/A</v>
      </c>
      <c r="D625" s="121">
        <f t="shared" si="103"/>
        <v>0</v>
      </c>
      <c r="E625" s="100">
        <f t="shared" si="104"/>
        <v>0</v>
      </c>
      <c r="F625" s="121">
        <f t="shared" si="105"/>
        <v>0</v>
      </c>
      <c r="G625" s="121">
        <f t="shared" si="106"/>
        <v>0</v>
      </c>
      <c r="H625" s="99" t="e">
        <f>VLOOKUP(C625,'B2B（ol)'!A:J,10,0)*D625</f>
        <v>#N/A</v>
      </c>
      <c r="I625" s="101">
        <f t="shared" si="107"/>
        <v>0</v>
      </c>
      <c r="J625" s="121">
        <f t="shared" si="108"/>
        <v>0</v>
      </c>
      <c r="K625" s="121" t="e">
        <f>VLOOKUP(C625,'B2B（ol)'!A:P,16,0)</f>
        <v>#N/A</v>
      </c>
      <c r="L625" s="117">
        <f t="shared" si="109"/>
        <v>0</v>
      </c>
      <c r="M625" s="114" t="e">
        <f>VLOOKUP(C625,'B2B（ol)'!A:K,11,0)</f>
        <v>#N/A</v>
      </c>
      <c r="N625" s="114" t="e">
        <f>VLOOKUP(B625,payments!E:AG,29,0)</f>
        <v>#N/A</v>
      </c>
      <c r="O625" s="114"/>
      <c r="P625" s="114"/>
      <c r="Q625" s="61" t="e">
        <f>VLOOKUP(R625,映射表!A:G,7,0)</f>
        <v>#N/A</v>
      </c>
      <c r="R625" s="122"/>
      <c r="S625" s="122"/>
      <c r="T625" s="122"/>
      <c r="U625" s="122"/>
      <c r="V625" s="122"/>
      <c r="W625" s="122"/>
      <c r="X625" s="122"/>
      <c r="Y625" s="61">
        <f t="shared" si="110"/>
        <v>0</v>
      </c>
    </row>
    <row r="626" spans="1:25" s="61" customFormat="1">
      <c r="A626" s="61" t="e">
        <f t="shared" si="101"/>
        <v>#N/A</v>
      </c>
      <c r="B626" s="121">
        <f t="shared" si="102"/>
        <v>0</v>
      </c>
      <c r="C626" s="117" t="e">
        <f>VLOOKUP(B626,映射表!A:C,3,0)</f>
        <v>#N/A</v>
      </c>
      <c r="D626" s="121">
        <f t="shared" si="103"/>
        <v>0</v>
      </c>
      <c r="E626" s="100">
        <f t="shared" si="104"/>
        <v>0</v>
      </c>
      <c r="F626" s="121">
        <f t="shared" si="105"/>
        <v>0</v>
      </c>
      <c r="G626" s="121">
        <f t="shared" si="106"/>
        <v>0</v>
      </c>
      <c r="H626" s="99" t="e">
        <f>VLOOKUP(C626,'B2B（ol)'!A:J,10,0)*D626</f>
        <v>#N/A</v>
      </c>
      <c r="I626" s="101">
        <f t="shared" si="107"/>
        <v>0</v>
      </c>
      <c r="J626" s="121">
        <f t="shared" si="108"/>
        <v>0</v>
      </c>
      <c r="K626" s="121" t="e">
        <f>VLOOKUP(C626,'B2B（ol)'!A:P,16,0)</f>
        <v>#N/A</v>
      </c>
      <c r="L626" s="117">
        <f t="shared" si="109"/>
        <v>0</v>
      </c>
      <c r="M626" s="114" t="e">
        <f>VLOOKUP(C626,'B2B（ol)'!A:K,11,0)</f>
        <v>#N/A</v>
      </c>
      <c r="N626" s="114" t="e">
        <f>VLOOKUP(B626,payments!E:AG,29,0)</f>
        <v>#N/A</v>
      </c>
      <c r="O626" s="114"/>
      <c r="P626" s="114"/>
      <c r="Q626" s="61" t="e">
        <f>VLOOKUP(R626,映射表!A:G,7,0)</f>
        <v>#N/A</v>
      </c>
      <c r="R626" s="122"/>
      <c r="S626" s="122"/>
      <c r="T626" s="122"/>
      <c r="U626" s="122"/>
      <c r="V626" s="122"/>
      <c r="W626" s="122"/>
      <c r="X626" s="122"/>
      <c r="Y626" s="61">
        <f t="shared" si="110"/>
        <v>0</v>
      </c>
    </row>
    <row r="627" spans="1:25" s="61" customFormat="1">
      <c r="A627" s="61" t="e">
        <f t="shared" si="101"/>
        <v>#N/A</v>
      </c>
      <c r="B627" s="121">
        <f t="shared" si="102"/>
        <v>0</v>
      </c>
      <c r="C627" s="117" t="e">
        <f>VLOOKUP(B627,映射表!A:C,3,0)</f>
        <v>#N/A</v>
      </c>
      <c r="D627" s="121">
        <f t="shared" si="103"/>
        <v>0</v>
      </c>
      <c r="E627" s="100">
        <f t="shared" si="104"/>
        <v>0</v>
      </c>
      <c r="F627" s="121">
        <f t="shared" si="105"/>
        <v>0</v>
      </c>
      <c r="G627" s="121">
        <f t="shared" si="106"/>
        <v>0</v>
      </c>
      <c r="H627" s="99" t="e">
        <f>VLOOKUP(C627,'B2B（ol)'!A:J,10,0)*D627</f>
        <v>#N/A</v>
      </c>
      <c r="I627" s="101">
        <f t="shared" si="107"/>
        <v>0</v>
      </c>
      <c r="J627" s="121">
        <f t="shared" si="108"/>
        <v>0</v>
      </c>
      <c r="K627" s="121" t="e">
        <f>VLOOKUP(C627,'B2B（ol)'!A:P,16,0)</f>
        <v>#N/A</v>
      </c>
      <c r="L627" s="117">
        <f t="shared" si="109"/>
        <v>0</v>
      </c>
      <c r="M627" s="114" t="e">
        <f>VLOOKUP(C627,'B2B（ol)'!A:K,11,0)</f>
        <v>#N/A</v>
      </c>
      <c r="N627" s="114" t="e">
        <f>VLOOKUP(B627,payments!E:AG,29,0)</f>
        <v>#N/A</v>
      </c>
      <c r="O627" s="114"/>
      <c r="P627" s="114"/>
      <c r="Q627" s="61" t="e">
        <f>VLOOKUP(R627,映射表!A:G,7,0)</f>
        <v>#N/A</v>
      </c>
      <c r="R627" s="122"/>
      <c r="S627" s="122"/>
      <c r="T627" s="122"/>
      <c r="U627" s="122"/>
      <c r="V627" s="122"/>
      <c r="W627" s="122"/>
      <c r="X627" s="122"/>
      <c r="Y627" s="61">
        <f t="shared" si="110"/>
        <v>0</v>
      </c>
    </row>
    <row r="628" spans="1:25" s="61" customFormat="1">
      <c r="A628" s="61" t="e">
        <f t="shared" si="101"/>
        <v>#N/A</v>
      </c>
      <c r="B628" s="121">
        <f t="shared" si="102"/>
        <v>0</v>
      </c>
      <c r="C628" s="117" t="e">
        <f>VLOOKUP(B628,映射表!A:C,3,0)</f>
        <v>#N/A</v>
      </c>
      <c r="D628" s="121">
        <f t="shared" si="103"/>
        <v>0</v>
      </c>
      <c r="E628" s="100">
        <f t="shared" si="104"/>
        <v>0</v>
      </c>
      <c r="F628" s="121">
        <f t="shared" si="105"/>
        <v>0</v>
      </c>
      <c r="G628" s="121">
        <f t="shared" si="106"/>
        <v>0</v>
      </c>
      <c r="H628" s="99" t="e">
        <f>VLOOKUP(C628,'B2B（ol)'!A:J,10,0)*D628</f>
        <v>#N/A</v>
      </c>
      <c r="I628" s="101">
        <f t="shared" si="107"/>
        <v>0</v>
      </c>
      <c r="J628" s="121">
        <f t="shared" si="108"/>
        <v>0</v>
      </c>
      <c r="K628" s="121" t="e">
        <f>VLOOKUP(C628,'B2B（ol)'!A:P,16,0)</f>
        <v>#N/A</v>
      </c>
      <c r="L628" s="117">
        <f t="shared" si="109"/>
        <v>0</v>
      </c>
      <c r="M628" s="114" t="e">
        <f>VLOOKUP(C628,'B2B（ol)'!A:K,11,0)</f>
        <v>#N/A</v>
      </c>
      <c r="N628" s="114" t="e">
        <f>VLOOKUP(B628,payments!E:AG,29,0)</f>
        <v>#N/A</v>
      </c>
      <c r="O628" s="114"/>
      <c r="P628" s="114"/>
      <c r="Q628" s="61" t="e">
        <f>VLOOKUP(R628,映射表!A:G,7,0)</f>
        <v>#N/A</v>
      </c>
      <c r="R628" s="122"/>
      <c r="S628" s="122"/>
      <c r="T628" s="122"/>
      <c r="U628" s="122"/>
      <c r="V628" s="122"/>
      <c r="W628" s="122"/>
      <c r="X628" s="122"/>
      <c r="Y628" s="61">
        <f t="shared" si="110"/>
        <v>0</v>
      </c>
    </row>
    <row r="629" spans="1:25" s="61" customFormat="1">
      <c r="A629" s="61" t="e">
        <f t="shared" si="101"/>
        <v>#N/A</v>
      </c>
      <c r="B629" s="121">
        <f t="shared" si="102"/>
        <v>0</v>
      </c>
      <c r="C629" s="117" t="e">
        <f>VLOOKUP(B629,映射表!A:C,3,0)</f>
        <v>#N/A</v>
      </c>
      <c r="D629" s="121">
        <f t="shared" si="103"/>
        <v>0</v>
      </c>
      <c r="E629" s="100">
        <f t="shared" si="104"/>
        <v>0</v>
      </c>
      <c r="F629" s="121">
        <f t="shared" si="105"/>
        <v>0</v>
      </c>
      <c r="G629" s="121">
        <f t="shared" si="106"/>
        <v>0</v>
      </c>
      <c r="H629" s="99" t="e">
        <f>VLOOKUP(C629,'B2B（ol)'!A:J,10,0)*D629</f>
        <v>#N/A</v>
      </c>
      <c r="I629" s="101">
        <f t="shared" si="107"/>
        <v>0</v>
      </c>
      <c r="J629" s="121">
        <f t="shared" si="108"/>
        <v>0</v>
      </c>
      <c r="K629" s="121" t="e">
        <f>VLOOKUP(C629,'B2B（ol)'!A:P,16,0)</f>
        <v>#N/A</v>
      </c>
      <c r="L629" s="117">
        <f t="shared" si="109"/>
        <v>0</v>
      </c>
      <c r="M629" s="114" t="e">
        <f>VLOOKUP(C629,'B2B（ol)'!A:K,11,0)</f>
        <v>#N/A</v>
      </c>
      <c r="N629" s="114" t="e">
        <f>VLOOKUP(B629,payments!E:AG,29,0)</f>
        <v>#N/A</v>
      </c>
      <c r="O629" s="114"/>
      <c r="P629" s="114"/>
      <c r="Q629" s="61" t="e">
        <f>VLOOKUP(R629,映射表!A:G,7,0)</f>
        <v>#N/A</v>
      </c>
      <c r="R629" s="122"/>
      <c r="S629" s="122"/>
      <c r="T629" s="122"/>
      <c r="U629" s="122"/>
      <c r="V629" s="122"/>
      <c r="W629" s="122"/>
      <c r="X629" s="122"/>
      <c r="Y629" s="61">
        <f t="shared" si="110"/>
        <v>0</v>
      </c>
    </row>
    <row r="630" spans="1:25" s="61" customFormat="1">
      <c r="A630" s="61" t="e">
        <f t="shared" si="101"/>
        <v>#N/A</v>
      </c>
      <c r="B630" s="121">
        <f t="shared" si="102"/>
        <v>0</v>
      </c>
      <c r="C630" s="117" t="e">
        <f>VLOOKUP(B630,映射表!A:C,3,0)</f>
        <v>#N/A</v>
      </c>
      <c r="D630" s="121">
        <f t="shared" si="103"/>
        <v>0</v>
      </c>
      <c r="E630" s="100">
        <f t="shared" si="104"/>
        <v>0</v>
      </c>
      <c r="F630" s="121">
        <f t="shared" si="105"/>
        <v>0</v>
      </c>
      <c r="G630" s="121">
        <f t="shared" si="106"/>
        <v>0</v>
      </c>
      <c r="H630" s="99" t="e">
        <f>VLOOKUP(C630,'B2B（ol)'!A:J,10,0)*D630</f>
        <v>#N/A</v>
      </c>
      <c r="I630" s="101">
        <f t="shared" si="107"/>
        <v>0</v>
      </c>
      <c r="J630" s="121">
        <f t="shared" si="108"/>
        <v>0</v>
      </c>
      <c r="K630" s="121" t="e">
        <f>VLOOKUP(C630,'B2B（ol)'!A:P,16,0)</f>
        <v>#N/A</v>
      </c>
      <c r="L630" s="117">
        <f t="shared" si="109"/>
        <v>0</v>
      </c>
      <c r="M630" s="114" t="e">
        <f>VLOOKUP(C630,'B2B（ol)'!A:K,11,0)</f>
        <v>#N/A</v>
      </c>
      <c r="N630" s="114" t="e">
        <f>VLOOKUP(B630,payments!E:AG,29,0)</f>
        <v>#N/A</v>
      </c>
      <c r="O630" s="114"/>
      <c r="P630" s="114"/>
      <c r="Q630" s="61" t="e">
        <f>VLOOKUP(R630,映射表!A:G,7,0)</f>
        <v>#N/A</v>
      </c>
      <c r="R630" s="122"/>
      <c r="S630" s="122"/>
      <c r="T630" s="122"/>
      <c r="U630" s="122"/>
      <c r="V630" s="122"/>
      <c r="W630" s="122"/>
      <c r="X630" s="122"/>
      <c r="Y630" s="61">
        <f t="shared" si="110"/>
        <v>0</v>
      </c>
    </row>
    <row r="631" spans="1:25" s="61" customFormat="1">
      <c r="A631" s="61" t="e">
        <f t="shared" si="101"/>
        <v>#N/A</v>
      </c>
      <c r="B631" s="121">
        <f t="shared" si="102"/>
        <v>0</v>
      </c>
      <c r="C631" s="117" t="e">
        <f>VLOOKUP(B631,映射表!A:C,3,0)</f>
        <v>#N/A</v>
      </c>
      <c r="D631" s="121">
        <f t="shared" si="103"/>
        <v>0</v>
      </c>
      <c r="E631" s="100">
        <f t="shared" si="104"/>
        <v>0</v>
      </c>
      <c r="F631" s="121">
        <f t="shared" si="105"/>
        <v>0</v>
      </c>
      <c r="G631" s="121">
        <f t="shared" si="106"/>
        <v>0</v>
      </c>
      <c r="H631" s="99" t="e">
        <f>VLOOKUP(C631,'B2B（ol)'!A:J,10,0)*D631</f>
        <v>#N/A</v>
      </c>
      <c r="I631" s="101">
        <f t="shared" si="107"/>
        <v>0</v>
      </c>
      <c r="J631" s="121">
        <f t="shared" si="108"/>
        <v>0</v>
      </c>
      <c r="K631" s="121" t="e">
        <f>VLOOKUP(C631,'B2B（ol)'!A:P,16,0)</f>
        <v>#N/A</v>
      </c>
      <c r="L631" s="117">
        <f t="shared" si="109"/>
        <v>0</v>
      </c>
      <c r="M631" s="114" t="e">
        <f>VLOOKUP(C631,'B2B（ol)'!A:K,11,0)</f>
        <v>#N/A</v>
      </c>
      <c r="N631" s="114" t="e">
        <f>VLOOKUP(B631,payments!E:AG,29,0)</f>
        <v>#N/A</v>
      </c>
      <c r="O631" s="114"/>
      <c r="P631" s="114"/>
      <c r="Q631" s="61" t="e">
        <f>VLOOKUP(R631,映射表!A:G,7,0)</f>
        <v>#N/A</v>
      </c>
      <c r="R631" s="122"/>
      <c r="S631" s="122"/>
      <c r="T631" s="122"/>
      <c r="U631" s="122"/>
      <c r="V631" s="122"/>
      <c r="W631" s="122"/>
      <c r="X631" s="122"/>
      <c r="Y631" s="61">
        <f t="shared" si="110"/>
        <v>0</v>
      </c>
    </row>
    <row r="632" spans="1:25" s="61" customFormat="1">
      <c r="A632" s="61" t="e">
        <f t="shared" si="101"/>
        <v>#N/A</v>
      </c>
      <c r="B632" s="121">
        <f t="shared" si="102"/>
        <v>0</v>
      </c>
      <c r="C632" s="117" t="e">
        <f>VLOOKUP(B632,映射表!A:C,3,0)</f>
        <v>#N/A</v>
      </c>
      <c r="D632" s="121">
        <f t="shared" si="103"/>
        <v>0</v>
      </c>
      <c r="E632" s="100">
        <f t="shared" si="104"/>
        <v>0</v>
      </c>
      <c r="F632" s="121">
        <f t="shared" si="105"/>
        <v>0</v>
      </c>
      <c r="G632" s="121">
        <f t="shared" si="106"/>
        <v>0</v>
      </c>
      <c r="H632" s="99" t="e">
        <f>VLOOKUP(C632,'B2B（ol)'!A:J,10,0)*D632</f>
        <v>#N/A</v>
      </c>
      <c r="I632" s="101">
        <f t="shared" si="107"/>
        <v>0</v>
      </c>
      <c r="J632" s="121">
        <f t="shared" si="108"/>
        <v>0</v>
      </c>
      <c r="K632" s="121" t="e">
        <f>VLOOKUP(C632,'B2B（ol)'!A:P,16,0)</f>
        <v>#N/A</v>
      </c>
      <c r="L632" s="117">
        <f t="shared" si="109"/>
        <v>0</v>
      </c>
      <c r="M632" s="114" t="e">
        <f>VLOOKUP(C632,'B2B（ol)'!A:K,11,0)</f>
        <v>#N/A</v>
      </c>
      <c r="N632" s="114" t="e">
        <f>VLOOKUP(B632,payments!E:AG,29,0)</f>
        <v>#N/A</v>
      </c>
      <c r="O632" s="114"/>
      <c r="P632" s="114"/>
      <c r="Q632" s="61" t="e">
        <f>VLOOKUP(R632,映射表!A:G,7,0)</f>
        <v>#N/A</v>
      </c>
      <c r="R632" s="122"/>
      <c r="S632" s="122"/>
      <c r="T632" s="122"/>
      <c r="U632" s="122"/>
      <c r="V632" s="122"/>
      <c r="W632" s="122"/>
      <c r="X632" s="122"/>
      <c r="Y632" s="61">
        <f t="shared" si="110"/>
        <v>0</v>
      </c>
    </row>
    <row r="633" spans="1:25" s="61" customFormat="1">
      <c r="A633" s="61" t="e">
        <f t="shared" si="101"/>
        <v>#N/A</v>
      </c>
      <c r="B633" s="121">
        <f t="shared" si="102"/>
        <v>0</v>
      </c>
      <c r="C633" s="117" t="e">
        <f>VLOOKUP(B633,映射表!A:C,3,0)</f>
        <v>#N/A</v>
      </c>
      <c r="D633" s="121">
        <f t="shared" si="103"/>
        <v>0</v>
      </c>
      <c r="E633" s="100">
        <f t="shared" si="104"/>
        <v>0</v>
      </c>
      <c r="F633" s="121">
        <f t="shared" si="105"/>
        <v>0</v>
      </c>
      <c r="G633" s="121">
        <f t="shared" si="106"/>
        <v>0</v>
      </c>
      <c r="H633" s="99" t="e">
        <f>VLOOKUP(C633,'B2B（ol)'!A:J,10,0)*D633</f>
        <v>#N/A</v>
      </c>
      <c r="I633" s="101">
        <f t="shared" si="107"/>
        <v>0</v>
      </c>
      <c r="J633" s="121">
        <f t="shared" si="108"/>
        <v>0</v>
      </c>
      <c r="K633" s="121" t="e">
        <f>VLOOKUP(C633,'B2B（ol)'!A:P,16,0)</f>
        <v>#N/A</v>
      </c>
      <c r="L633" s="117">
        <f t="shared" si="109"/>
        <v>0</v>
      </c>
      <c r="M633" s="114" t="e">
        <f>VLOOKUP(C633,'B2B（ol)'!A:K,11,0)</f>
        <v>#N/A</v>
      </c>
      <c r="N633" s="114" t="e">
        <f>VLOOKUP(B633,payments!E:AG,29,0)</f>
        <v>#N/A</v>
      </c>
      <c r="O633" s="114"/>
      <c r="P633" s="114"/>
      <c r="Q633" s="61" t="e">
        <f>VLOOKUP(R633,映射表!A:G,7,0)</f>
        <v>#N/A</v>
      </c>
      <c r="R633" s="122"/>
      <c r="S633" s="122"/>
      <c r="T633" s="122"/>
      <c r="U633" s="122"/>
      <c r="V633" s="122"/>
      <c r="W633" s="122"/>
      <c r="X633" s="122"/>
      <c r="Y633" s="61">
        <f t="shared" si="110"/>
        <v>0</v>
      </c>
    </row>
    <row r="634" spans="1:25" s="61" customFormat="1">
      <c r="A634" s="61" t="e">
        <f t="shared" si="101"/>
        <v>#N/A</v>
      </c>
      <c r="B634" s="121">
        <f t="shared" si="102"/>
        <v>0</v>
      </c>
      <c r="C634" s="117" t="e">
        <f>VLOOKUP(B634,映射表!A:C,3,0)</f>
        <v>#N/A</v>
      </c>
      <c r="D634" s="121">
        <f t="shared" si="103"/>
        <v>0</v>
      </c>
      <c r="E634" s="100">
        <f t="shared" si="104"/>
        <v>0</v>
      </c>
      <c r="F634" s="121">
        <f t="shared" si="105"/>
        <v>0</v>
      </c>
      <c r="G634" s="121">
        <f t="shared" si="106"/>
        <v>0</v>
      </c>
      <c r="H634" s="99" t="e">
        <f>VLOOKUP(C634,'B2B（ol)'!A:J,10,0)*D634</f>
        <v>#N/A</v>
      </c>
      <c r="I634" s="101">
        <f t="shared" si="107"/>
        <v>0</v>
      </c>
      <c r="J634" s="121">
        <f t="shared" si="108"/>
        <v>0</v>
      </c>
      <c r="K634" s="121" t="e">
        <f>VLOOKUP(C634,'B2B（ol)'!A:P,16,0)</f>
        <v>#N/A</v>
      </c>
      <c r="L634" s="117">
        <f t="shared" si="109"/>
        <v>0</v>
      </c>
      <c r="M634" s="114" t="e">
        <f>VLOOKUP(C634,'B2B（ol)'!A:K,11,0)</f>
        <v>#N/A</v>
      </c>
      <c r="N634" s="114" t="e">
        <f>VLOOKUP(B634,payments!E:AG,29,0)</f>
        <v>#N/A</v>
      </c>
      <c r="O634" s="114"/>
      <c r="P634" s="114"/>
      <c r="Q634" s="61" t="e">
        <f>VLOOKUP(R634,映射表!A:G,7,0)</f>
        <v>#N/A</v>
      </c>
      <c r="R634" s="122"/>
      <c r="S634" s="122"/>
      <c r="T634" s="122"/>
      <c r="U634" s="122"/>
      <c r="V634" s="122"/>
      <c r="W634" s="122"/>
      <c r="X634" s="122"/>
      <c r="Y634" s="61">
        <f t="shared" si="110"/>
        <v>0</v>
      </c>
    </row>
    <row r="635" spans="1:25" s="61" customFormat="1">
      <c r="A635" s="61" t="e">
        <f t="shared" si="101"/>
        <v>#N/A</v>
      </c>
      <c r="B635" s="121">
        <f t="shared" si="102"/>
        <v>0</v>
      </c>
      <c r="C635" s="117" t="e">
        <f>VLOOKUP(B635,映射表!A:C,3,0)</f>
        <v>#N/A</v>
      </c>
      <c r="D635" s="121">
        <f t="shared" si="103"/>
        <v>0</v>
      </c>
      <c r="E635" s="100">
        <f t="shared" si="104"/>
        <v>0</v>
      </c>
      <c r="F635" s="121">
        <f t="shared" si="105"/>
        <v>0</v>
      </c>
      <c r="G635" s="121">
        <f t="shared" si="106"/>
        <v>0</v>
      </c>
      <c r="H635" s="99" t="e">
        <f>VLOOKUP(C635,'B2B（ol)'!A:J,10,0)*D635</f>
        <v>#N/A</v>
      </c>
      <c r="I635" s="101">
        <f t="shared" si="107"/>
        <v>0</v>
      </c>
      <c r="J635" s="121">
        <f t="shared" si="108"/>
        <v>0</v>
      </c>
      <c r="K635" s="121" t="e">
        <f>VLOOKUP(C635,'B2B（ol)'!A:P,16,0)</f>
        <v>#N/A</v>
      </c>
      <c r="L635" s="117">
        <f t="shared" si="109"/>
        <v>0</v>
      </c>
      <c r="M635" s="114" t="e">
        <f>VLOOKUP(C635,'B2B（ol)'!A:K,11,0)</f>
        <v>#N/A</v>
      </c>
      <c r="N635" s="114" t="e">
        <f>VLOOKUP(B635,payments!E:AG,29,0)</f>
        <v>#N/A</v>
      </c>
      <c r="O635" s="114"/>
      <c r="P635" s="114"/>
      <c r="Q635" s="61" t="e">
        <f>VLOOKUP(R635,映射表!A:G,7,0)</f>
        <v>#N/A</v>
      </c>
      <c r="R635" s="122"/>
      <c r="S635" s="122"/>
      <c r="T635" s="122"/>
      <c r="U635" s="122"/>
      <c r="V635" s="122"/>
      <c r="W635" s="122"/>
      <c r="X635" s="122"/>
      <c r="Y635" s="61">
        <f t="shared" si="110"/>
        <v>0</v>
      </c>
    </row>
    <row r="636" spans="1:25" s="61" customFormat="1">
      <c r="A636" s="61" t="e">
        <f t="shared" si="101"/>
        <v>#N/A</v>
      </c>
      <c r="B636" s="121">
        <f t="shared" si="102"/>
        <v>0</v>
      </c>
      <c r="C636" s="117" t="e">
        <f>VLOOKUP(B636,映射表!A:C,3,0)</f>
        <v>#N/A</v>
      </c>
      <c r="D636" s="121">
        <f t="shared" si="103"/>
        <v>0</v>
      </c>
      <c r="E636" s="100">
        <f t="shared" si="104"/>
        <v>0</v>
      </c>
      <c r="F636" s="121">
        <f t="shared" si="105"/>
        <v>0</v>
      </c>
      <c r="G636" s="121">
        <f t="shared" si="106"/>
        <v>0</v>
      </c>
      <c r="H636" s="99" t="e">
        <f>VLOOKUP(C636,'B2B（ol)'!A:J,10,0)*D636</f>
        <v>#N/A</v>
      </c>
      <c r="I636" s="101">
        <f t="shared" si="107"/>
        <v>0</v>
      </c>
      <c r="J636" s="121">
        <f t="shared" si="108"/>
        <v>0</v>
      </c>
      <c r="K636" s="121" t="e">
        <f>VLOOKUP(C636,'B2B（ol)'!A:P,16,0)</f>
        <v>#N/A</v>
      </c>
      <c r="L636" s="117">
        <f t="shared" si="109"/>
        <v>0</v>
      </c>
      <c r="M636" s="114" t="e">
        <f>VLOOKUP(C636,'B2B（ol)'!A:K,11,0)</f>
        <v>#N/A</v>
      </c>
      <c r="N636" s="114" t="e">
        <f>VLOOKUP(B636,payments!E:AG,29,0)</f>
        <v>#N/A</v>
      </c>
      <c r="O636" s="114"/>
      <c r="P636" s="114"/>
      <c r="Q636" s="61" t="e">
        <f>VLOOKUP(R636,映射表!A:G,7,0)</f>
        <v>#N/A</v>
      </c>
      <c r="R636" s="122"/>
      <c r="S636" s="122"/>
      <c r="T636" s="122"/>
      <c r="U636" s="122"/>
      <c r="V636" s="122"/>
      <c r="W636" s="122"/>
      <c r="X636" s="122"/>
      <c r="Y636" s="61">
        <f t="shared" si="110"/>
        <v>0</v>
      </c>
    </row>
    <row r="637" spans="1:25" s="61" customFormat="1">
      <c r="A637" s="61" t="e">
        <f t="shared" si="101"/>
        <v>#N/A</v>
      </c>
      <c r="B637" s="121">
        <f t="shared" si="102"/>
        <v>0</v>
      </c>
      <c r="C637" s="117" t="e">
        <f>VLOOKUP(B637,映射表!A:C,3,0)</f>
        <v>#N/A</v>
      </c>
      <c r="D637" s="121">
        <f t="shared" si="103"/>
        <v>0</v>
      </c>
      <c r="E637" s="100">
        <f t="shared" si="104"/>
        <v>0</v>
      </c>
      <c r="F637" s="121">
        <f t="shared" si="105"/>
        <v>0</v>
      </c>
      <c r="G637" s="121">
        <f t="shared" si="106"/>
        <v>0</v>
      </c>
      <c r="H637" s="99" t="e">
        <f>VLOOKUP(C637,'B2B（ol)'!A:J,10,0)*D637</f>
        <v>#N/A</v>
      </c>
      <c r="I637" s="101">
        <f t="shared" si="107"/>
        <v>0</v>
      </c>
      <c r="J637" s="121">
        <f t="shared" si="108"/>
        <v>0</v>
      </c>
      <c r="K637" s="121" t="e">
        <f>VLOOKUP(C637,'B2B（ol)'!A:P,16,0)</f>
        <v>#N/A</v>
      </c>
      <c r="L637" s="117">
        <f t="shared" si="109"/>
        <v>0</v>
      </c>
      <c r="M637" s="114" t="e">
        <f>VLOOKUP(C637,'B2B（ol)'!A:K,11,0)</f>
        <v>#N/A</v>
      </c>
      <c r="N637" s="114" t="e">
        <f>VLOOKUP(B637,payments!E:AG,29,0)</f>
        <v>#N/A</v>
      </c>
      <c r="O637" s="114"/>
      <c r="P637" s="114"/>
      <c r="Q637" s="61" t="e">
        <f>VLOOKUP(R637,映射表!A:G,7,0)</f>
        <v>#N/A</v>
      </c>
      <c r="R637" s="122"/>
      <c r="S637" s="122"/>
      <c r="T637" s="122"/>
      <c r="U637" s="122"/>
      <c r="V637" s="122"/>
      <c r="W637" s="122"/>
      <c r="X637" s="122"/>
      <c r="Y637" s="61">
        <f t="shared" si="110"/>
        <v>0</v>
      </c>
    </row>
    <row r="638" spans="1:25" s="61" customFormat="1">
      <c r="A638" s="61" t="e">
        <f t="shared" si="101"/>
        <v>#N/A</v>
      </c>
      <c r="B638" s="121">
        <f t="shared" si="102"/>
        <v>0</v>
      </c>
      <c r="C638" s="117" t="e">
        <f>VLOOKUP(B638,映射表!A:C,3,0)</f>
        <v>#N/A</v>
      </c>
      <c r="D638" s="121">
        <f t="shared" si="103"/>
        <v>0</v>
      </c>
      <c r="E638" s="100">
        <f t="shared" si="104"/>
        <v>0</v>
      </c>
      <c r="F638" s="121">
        <f t="shared" si="105"/>
        <v>0</v>
      </c>
      <c r="G638" s="121">
        <f t="shared" si="106"/>
        <v>0</v>
      </c>
      <c r="H638" s="99" t="e">
        <f>VLOOKUP(C638,'B2B（ol)'!A:J,10,0)*D638</f>
        <v>#N/A</v>
      </c>
      <c r="I638" s="101">
        <f t="shared" si="107"/>
        <v>0</v>
      </c>
      <c r="J638" s="121">
        <f t="shared" si="108"/>
        <v>0</v>
      </c>
      <c r="K638" s="121" t="e">
        <f>VLOOKUP(C638,'B2B（ol)'!A:P,16,0)</f>
        <v>#N/A</v>
      </c>
      <c r="L638" s="117">
        <f t="shared" si="109"/>
        <v>0</v>
      </c>
      <c r="M638" s="114" t="e">
        <f>VLOOKUP(C638,'B2B（ol)'!A:K,11,0)</f>
        <v>#N/A</v>
      </c>
      <c r="N638" s="114" t="e">
        <f>VLOOKUP(B638,payments!E:AG,29,0)</f>
        <v>#N/A</v>
      </c>
      <c r="O638" s="114"/>
      <c r="P638" s="114"/>
      <c r="Q638" s="61" t="e">
        <f>VLOOKUP(R638,映射表!A:G,7,0)</f>
        <v>#N/A</v>
      </c>
      <c r="R638" s="122"/>
      <c r="S638" s="122"/>
      <c r="T638" s="122"/>
      <c r="U638" s="122"/>
      <c r="V638" s="122"/>
      <c r="W638" s="122"/>
      <c r="X638" s="122"/>
      <c r="Y638" s="61">
        <f t="shared" si="110"/>
        <v>0</v>
      </c>
    </row>
    <row r="639" spans="1:25" s="61" customFormat="1">
      <c r="A639" s="61" t="e">
        <f t="shared" si="101"/>
        <v>#N/A</v>
      </c>
      <c r="B639" s="121">
        <f t="shared" si="102"/>
        <v>0</v>
      </c>
      <c r="C639" s="117" t="e">
        <f>VLOOKUP(B639,映射表!A:C,3,0)</f>
        <v>#N/A</v>
      </c>
      <c r="D639" s="121">
        <f t="shared" si="103"/>
        <v>0</v>
      </c>
      <c r="E639" s="100">
        <f t="shared" si="104"/>
        <v>0</v>
      </c>
      <c r="F639" s="121">
        <f t="shared" si="105"/>
        <v>0</v>
      </c>
      <c r="G639" s="121">
        <f t="shared" si="106"/>
        <v>0</v>
      </c>
      <c r="H639" s="99" t="e">
        <f>VLOOKUP(C639,'B2B（ol)'!A:J,10,0)*D639</f>
        <v>#N/A</v>
      </c>
      <c r="I639" s="101">
        <f t="shared" si="107"/>
        <v>0</v>
      </c>
      <c r="J639" s="121">
        <f t="shared" si="108"/>
        <v>0</v>
      </c>
      <c r="K639" s="121" t="e">
        <f>VLOOKUP(C639,'B2B（ol)'!A:P,16,0)</f>
        <v>#N/A</v>
      </c>
      <c r="L639" s="117">
        <f t="shared" si="109"/>
        <v>0</v>
      </c>
      <c r="M639" s="114" t="e">
        <f>VLOOKUP(C639,'B2B（ol)'!A:K,11,0)</f>
        <v>#N/A</v>
      </c>
      <c r="N639" s="114" t="e">
        <f>VLOOKUP(B639,payments!E:AG,29,0)</f>
        <v>#N/A</v>
      </c>
      <c r="O639" s="114"/>
      <c r="P639" s="114"/>
      <c r="Q639" s="61" t="e">
        <f>VLOOKUP(R639,映射表!A:G,7,0)</f>
        <v>#N/A</v>
      </c>
      <c r="R639" s="122"/>
      <c r="S639" s="122"/>
      <c r="T639" s="122"/>
      <c r="U639" s="122"/>
      <c r="V639" s="122"/>
      <c r="W639" s="122"/>
      <c r="X639" s="122"/>
      <c r="Y639" s="61">
        <f t="shared" si="110"/>
        <v>0</v>
      </c>
    </row>
    <row r="640" spans="1:25" s="61" customFormat="1">
      <c r="A640" s="61" t="e">
        <f t="shared" si="101"/>
        <v>#N/A</v>
      </c>
      <c r="B640" s="121">
        <f t="shared" si="102"/>
        <v>0</v>
      </c>
      <c r="C640" s="117" t="e">
        <f>VLOOKUP(B640,映射表!A:C,3,0)</f>
        <v>#N/A</v>
      </c>
      <c r="D640" s="121">
        <f t="shared" si="103"/>
        <v>0</v>
      </c>
      <c r="E640" s="100">
        <f t="shared" si="104"/>
        <v>0</v>
      </c>
      <c r="F640" s="121">
        <f t="shared" si="105"/>
        <v>0</v>
      </c>
      <c r="G640" s="121">
        <f t="shared" si="106"/>
        <v>0</v>
      </c>
      <c r="H640" s="99" t="e">
        <f>VLOOKUP(C640,'B2B（ol)'!A:J,10,0)*D640</f>
        <v>#N/A</v>
      </c>
      <c r="I640" s="101">
        <f t="shared" si="107"/>
        <v>0</v>
      </c>
      <c r="J640" s="121">
        <f t="shared" si="108"/>
        <v>0</v>
      </c>
      <c r="K640" s="121" t="e">
        <f>VLOOKUP(C640,'B2B（ol)'!A:P,16,0)</f>
        <v>#N/A</v>
      </c>
      <c r="L640" s="117">
        <f t="shared" si="109"/>
        <v>0</v>
      </c>
      <c r="M640" s="114" t="e">
        <f>VLOOKUP(C640,'B2B（ol)'!A:K,11,0)</f>
        <v>#N/A</v>
      </c>
      <c r="N640" s="114" t="e">
        <f>VLOOKUP(B640,payments!E:AG,29,0)</f>
        <v>#N/A</v>
      </c>
      <c r="O640" s="114"/>
      <c r="P640" s="114"/>
      <c r="Q640" s="61" t="e">
        <f>VLOOKUP(R640,映射表!A:G,7,0)</f>
        <v>#N/A</v>
      </c>
      <c r="R640" s="122"/>
      <c r="S640" s="122"/>
      <c r="T640" s="122"/>
      <c r="U640" s="122"/>
      <c r="V640" s="122"/>
      <c r="W640" s="122"/>
      <c r="X640" s="122"/>
      <c r="Y640" s="61">
        <f t="shared" si="110"/>
        <v>0</v>
      </c>
    </row>
    <row r="641" spans="1:25" s="61" customFormat="1">
      <c r="A641" s="61" t="e">
        <f t="shared" si="101"/>
        <v>#N/A</v>
      </c>
      <c r="B641" s="121">
        <f t="shared" si="102"/>
        <v>0</v>
      </c>
      <c r="C641" s="117" t="e">
        <f>VLOOKUP(B641,映射表!A:C,3,0)</f>
        <v>#N/A</v>
      </c>
      <c r="D641" s="121">
        <f t="shared" si="103"/>
        <v>0</v>
      </c>
      <c r="E641" s="100">
        <f t="shared" si="104"/>
        <v>0</v>
      </c>
      <c r="F641" s="121">
        <f t="shared" si="105"/>
        <v>0</v>
      </c>
      <c r="G641" s="121">
        <f t="shared" si="106"/>
        <v>0</v>
      </c>
      <c r="H641" s="99" t="e">
        <f>VLOOKUP(C641,'B2B（ol)'!A:J,10,0)*D641</f>
        <v>#N/A</v>
      </c>
      <c r="I641" s="101">
        <f t="shared" si="107"/>
        <v>0</v>
      </c>
      <c r="J641" s="121">
        <f t="shared" si="108"/>
        <v>0</v>
      </c>
      <c r="K641" s="121" t="e">
        <f>VLOOKUP(C641,'B2B（ol)'!A:P,16,0)</f>
        <v>#N/A</v>
      </c>
      <c r="L641" s="117">
        <f t="shared" si="109"/>
        <v>0</v>
      </c>
      <c r="M641" s="114" t="e">
        <f>VLOOKUP(C641,'B2B（ol)'!A:K,11,0)</f>
        <v>#N/A</v>
      </c>
      <c r="N641" s="114" t="e">
        <f>VLOOKUP(B641,payments!E:AG,29,0)</f>
        <v>#N/A</v>
      </c>
      <c r="O641" s="114"/>
      <c r="P641" s="114"/>
      <c r="Q641" s="61" t="e">
        <f>VLOOKUP(R641,映射表!A:G,7,0)</f>
        <v>#N/A</v>
      </c>
      <c r="R641" s="122"/>
      <c r="S641" s="122"/>
      <c r="T641" s="122"/>
      <c r="U641" s="122"/>
      <c r="V641" s="122"/>
      <c r="W641" s="122"/>
      <c r="X641" s="122"/>
      <c r="Y641" s="61">
        <f t="shared" si="110"/>
        <v>0</v>
      </c>
    </row>
    <row r="642" spans="1:25" s="61" customFormat="1">
      <c r="A642" s="61" t="e">
        <f t="shared" ref="A642:A705" si="111">Q642</f>
        <v>#N/A</v>
      </c>
      <c r="B642" s="121">
        <f t="shared" ref="B642:B705" si="112">R642</f>
        <v>0</v>
      </c>
      <c r="C642" s="117" t="e">
        <f>VLOOKUP(B642,映射表!A:C,3,0)</f>
        <v>#N/A</v>
      </c>
      <c r="D642" s="121">
        <f t="shared" ref="D642:D705" si="113">S642</f>
        <v>0</v>
      </c>
      <c r="E642" s="100">
        <f t="shared" ref="E642:E705" si="114">IFERROR(T642/D642,0)*D642</f>
        <v>0</v>
      </c>
      <c r="F642" s="121">
        <f t="shared" ref="F642:F705" si="115">IFERROR(V642/D642,0)*D642</f>
        <v>0</v>
      </c>
      <c r="G642" s="121">
        <f t="shared" ref="G642:G705" si="116">IFERROR(IF((E642+F642)&gt;200,(E642+F642-200)*0.9+200*0.85,(E642+F642)*0.85),0)</f>
        <v>0</v>
      </c>
      <c r="H642" s="99" t="e">
        <f>VLOOKUP(C642,'B2B（ol)'!A:J,10,0)*D642</f>
        <v>#N/A</v>
      </c>
      <c r="I642" s="101">
        <f t="shared" ref="I642:I705" si="117">IFERROR((G642-H642)/(E642+F642),0)</f>
        <v>0</v>
      </c>
      <c r="J642" s="121">
        <f t="shared" ref="J642:J705" si="118">IFERROR((G642-H642),0)</f>
        <v>0</v>
      </c>
      <c r="K642" s="121" t="e">
        <f>VLOOKUP(C642,'B2B（ol)'!A:P,16,0)</f>
        <v>#N/A</v>
      </c>
      <c r="L642" s="117">
        <f t="shared" ref="L642:L705" si="119">(E642+F642)</f>
        <v>0</v>
      </c>
      <c r="M642" s="114" t="e">
        <f>VLOOKUP(C642,'B2B（ol)'!A:K,11,0)</f>
        <v>#N/A</v>
      </c>
      <c r="N642" s="114" t="e">
        <f>VLOOKUP(B642,payments!E:AG,29,0)</f>
        <v>#N/A</v>
      </c>
      <c r="O642" s="114"/>
      <c r="P642" s="114"/>
      <c r="Q642" s="61" t="e">
        <f>VLOOKUP(R642,映射表!A:G,7,0)</f>
        <v>#N/A</v>
      </c>
      <c r="R642" s="122"/>
      <c r="S642" s="122"/>
      <c r="T642" s="122"/>
      <c r="U642" s="122"/>
      <c r="V642" s="122"/>
      <c r="W642" s="122"/>
      <c r="X642" s="122"/>
      <c r="Y642" s="61">
        <f t="shared" ref="Y642:Y705" si="120">L642</f>
        <v>0</v>
      </c>
    </row>
    <row r="643" spans="1:25" s="61" customFormat="1">
      <c r="A643" s="61" t="e">
        <f t="shared" si="111"/>
        <v>#N/A</v>
      </c>
      <c r="B643" s="121">
        <f t="shared" si="112"/>
        <v>0</v>
      </c>
      <c r="C643" s="117" t="e">
        <f>VLOOKUP(B643,映射表!A:C,3,0)</f>
        <v>#N/A</v>
      </c>
      <c r="D643" s="121">
        <f t="shared" si="113"/>
        <v>0</v>
      </c>
      <c r="E643" s="100">
        <f t="shared" si="114"/>
        <v>0</v>
      </c>
      <c r="F643" s="121">
        <f t="shared" si="115"/>
        <v>0</v>
      </c>
      <c r="G643" s="121">
        <f t="shared" si="116"/>
        <v>0</v>
      </c>
      <c r="H643" s="99" t="e">
        <f>VLOOKUP(C643,'B2B（ol)'!A:J,10,0)*D643</f>
        <v>#N/A</v>
      </c>
      <c r="I643" s="101">
        <f t="shared" si="117"/>
        <v>0</v>
      </c>
      <c r="J643" s="121">
        <f t="shared" si="118"/>
        <v>0</v>
      </c>
      <c r="K643" s="121" t="e">
        <f>VLOOKUP(C643,'B2B（ol)'!A:P,16,0)</f>
        <v>#N/A</v>
      </c>
      <c r="L643" s="117">
        <f t="shared" si="119"/>
        <v>0</v>
      </c>
      <c r="M643" s="114" t="e">
        <f>VLOOKUP(C643,'B2B（ol)'!A:K,11,0)</f>
        <v>#N/A</v>
      </c>
      <c r="N643" s="114" t="e">
        <f>VLOOKUP(B643,payments!E:AG,29,0)</f>
        <v>#N/A</v>
      </c>
      <c r="O643" s="114"/>
      <c r="P643" s="114"/>
      <c r="Q643" s="61" t="e">
        <f>VLOOKUP(R643,映射表!A:G,7,0)</f>
        <v>#N/A</v>
      </c>
      <c r="R643" s="122"/>
      <c r="S643" s="122"/>
      <c r="T643" s="122"/>
      <c r="U643" s="122"/>
      <c r="V643" s="122"/>
      <c r="W643" s="122"/>
      <c r="X643" s="122"/>
      <c r="Y643" s="61">
        <f t="shared" si="120"/>
        <v>0</v>
      </c>
    </row>
    <row r="644" spans="1:25" s="61" customFormat="1">
      <c r="A644" s="61" t="e">
        <f t="shared" si="111"/>
        <v>#N/A</v>
      </c>
      <c r="B644" s="121">
        <f t="shared" si="112"/>
        <v>0</v>
      </c>
      <c r="C644" s="117" t="e">
        <f>VLOOKUP(B644,映射表!A:C,3,0)</f>
        <v>#N/A</v>
      </c>
      <c r="D644" s="121">
        <f t="shared" si="113"/>
        <v>0</v>
      </c>
      <c r="E644" s="100">
        <f t="shared" si="114"/>
        <v>0</v>
      </c>
      <c r="F644" s="121">
        <f t="shared" si="115"/>
        <v>0</v>
      </c>
      <c r="G644" s="121">
        <f t="shared" si="116"/>
        <v>0</v>
      </c>
      <c r="H644" s="99" t="e">
        <f>VLOOKUP(C644,'B2B（ol)'!A:J,10,0)*D644</f>
        <v>#N/A</v>
      </c>
      <c r="I644" s="101">
        <f t="shared" si="117"/>
        <v>0</v>
      </c>
      <c r="J644" s="121">
        <f t="shared" si="118"/>
        <v>0</v>
      </c>
      <c r="K644" s="121" t="e">
        <f>VLOOKUP(C644,'B2B（ol)'!A:P,16,0)</f>
        <v>#N/A</v>
      </c>
      <c r="L644" s="117">
        <f t="shared" si="119"/>
        <v>0</v>
      </c>
      <c r="M644" s="114" t="e">
        <f>VLOOKUP(C644,'B2B（ol)'!A:K,11,0)</f>
        <v>#N/A</v>
      </c>
      <c r="N644" s="114" t="e">
        <f>VLOOKUP(B644,payments!E:AG,29,0)</f>
        <v>#N/A</v>
      </c>
      <c r="O644" s="114"/>
      <c r="P644" s="114"/>
      <c r="Q644" s="61" t="e">
        <f>VLOOKUP(R644,映射表!A:G,7,0)</f>
        <v>#N/A</v>
      </c>
      <c r="R644" s="122"/>
      <c r="S644" s="122"/>
      <c r="T644" s="122"/>
      <c r="U644" s="122"/>
      <c r="V644" s="122"/>
      <c r="W644" s="122"/>
      <c r="X644" s="122"/>
      <c r="Y644" s="61">
        <f t="shared" si="120"/>
        <v>0</v>
      </c>
    </row>
    <row r="645" spans="1:25" s="61" customFormat="1">
      <c r="A645" s="61" t="e">
        <f t="shared" si="111"/>
        <v>#N/A</v>
      </c>
      <c r="B645" s="121">
        <f t="shared" si="112"/>
        <v>0</v>
      </c>
      <c r="C645" s="117" t="e">
        <f>VLOOKUP(B645,映射表!A:C,3,0)</f>
        <v>#N/A</v>
      </c>
      <c r="D645" s="121">
        <f t="shared" si="113"/>
        <v>0</v>
      </c>
      <c r="E645" s="100">
        <f t="shared" si="114"/>
        <v>0</v>
      </c>
      <c r="F645" s="121">
        <f t="shared" si="115"/>
        <v>0</v>
      </c>
      <c r="G645" s="121">
        <f t="shared" si="116"/>
        <v>0</v>
      </c>
      <c r="H645" s="99" t="e">
        <f>VLOOKUP(C645,'B2B（ol)'!A:J,10,0)*D645</f>
        <v>#N/A</v>
      </c>
      <c r="I645" s="101">
        <f t="shared" si="117"/>
        <v>0</v>
      </c>
      <c r="J645" s="121">
        <f t="shared" si="118"/>
        <v>0</v>
      </c>
      <c r="K645" s="121" t="e">
        <f>VLOOKUP(C645,'B2B（ol)'!A:P,16,0)</f>
        <v>#N/A</v>
      </c>
      <c r="L645" s="117">
        <f t="shared" si="119"/>
        <v>0</v>
      </c>
      <c r="M645" s="114" t="e">
        <f>VLOOKUP(C645,'B2B（ol)'!A:K,11,0)</f>
        <v>#N/A</v>
      </c>
      <c r="N645" s="114" t="e">
        <f>VLOOKUP(B645,payments!E:AG,29,0)</f>
        <v>#N/A</v>
      </c>
      <c r="O645" s="114"/>
      <c r="P645" s="114"/>
      <c r="Q645" s="61" t="e">
        <f>VLOOKUP(R645,映射表!A:G,7,0)</f>
        <v>#N/A</v>
      </c>
      <c r="R645" s="122"/>
      <c r="S645" s="122"/>
      <c r="T645" s="122"/>
      <c r="U645" s="122"/>
      <c r="V645" s="122"/>
      <c r="W645" s="122"/>
      <c r="X645" s="122"/>
      <c r="Y645" s="61">
        <f t="shared" si="120"/>
        <v>0</v>
      </c>
    </row>
    <row r="646" spans="1:25" s="61" customFormat="1">
      <c r="A646" s="61" t="e">
        <f t="shared" si="111"/>
        <v>#N/A</v>
      </c>
      <c r="B646" s="121">
        <f t="shared" si="112"/>
        <v>0</v>
      </c>
      <c r="C646" s="117" t="e">
        <f>VLOOKUP(B646,映射表!A:C,3,0)</f>
        <v>#N/A</v>
      </c>
      <c r="D646" s="121">
        <f t="shared" si="113"/>
        <v>0</v>
      </c>
      <c r="E646" s="100">
        <f t="shared" si="114"/>
        <v>0</v>
      </c>
      <c r="F646" s="121">
        <f t="shared" si="115"/>
        <v>0</v>
      </c>
      <c r="G646" s="121">
        <f t="shared" si="116"/>
        <v>0</v>
      </c>
      <c r="H646" s="99" t="e">
        <f>VLOOKUP(C646,'B2B（ol)'!A:J,10,0)*D646</f>
        <v>#N/A</v>
      </c>
      <c r="I646" s="101">
        <f t="shared" si="117"/>
        <v>0</v>
      </c>
      <c r="J646" s="121">
        <f t="shared" si="118"/>
        <v>0</v>
      </c>
      <c r="K646" s="121" t="e">
        <f>VLOOKUP(C646,'B2B（ol)'!A:P,16,0)</f>
        <v>#N/A</v>
      </c>
      <c r="L646" s="117">
        <f t="shared" si="119"/>
        <v>0</v>
      </c>
      <c r="M646" s="114" t="e">
        <f>VLOOKUP(C646,'B2B（ol)'!A:K,11,0)</f>
        <v>#N/A</v>
      </c>
      <c r="N646" s="114" t="e">
        <f>VLOOKUP(B646,payments!E:AG,29,0)</f>
        <v>#N/A</v>
      </c>
      <c r="O646" s="114"/>
      <c r="P646" s="114"/>
      <c r="Q646" s="61" t="e">
        <f>VLOOKUP(R646,映射表!A:G,7,0)</f>
        <v>#N/A</v>
      </c>
      <c r="R646" s="122"/>
      <c r="S646" s="122"/>
      <c r="T646" s="122"/>
      <c r="U646" s="122"/>
      <c r="V646" s="122"/>
      <c r="W646" s="122"/>
      <c r="X646" s="122"/>
      <c r="Y646" s="61">
        <f t="shared" si="120"/>
        <v>0</v>
      </c>
    </row>
    <row r="647" spans="1:25" s="61" customFormat="1">
      <c r="A647" s="61" t="e">
        <f t="shared" si="111"/>
        <v>#N/A</v>
      </c>
      <c r="B647" s="121">
        <f t="shared" si="112"/>
        <v>0</v>
      </c>
      <c r="C647" s="117" t="e">
        <f>VLOOKUP(B647,映射表!A:C,3,0)</f>
        <v>#N/A</v>
      </c>
      <c r="D647" s="121">
        <f t="shared" si="113"/>
        <v>0</v>
      </c>
      <c r="E647" s="100">
        <f t="shared" si="114"/>
        <v>0</v>
      </c>
      <c r="F647" s="121">
        <f t="shared" si="115"/>
        <v>0</v>
      </c>
      <c r="G647" s="121">
        <f t="shared" si="116"/>
        <v>0</v>
      </c>
      <c r="H647" s="99" t="e">
        <f>VLOOKUP(C647,'B2B（ol)'!A:J,10,0)*D647</f>
        <v>#N/A</v>
      </c>
      <c r="I647" s="101">
        <f t="shared" si="117"/>
        <v>0</v>
      </c>
      <c r="J647" s="121">
        <f t="shared" si="118"/>
        <v>0</v>
      </c>
      <c r="K647" s="121" t="e">
        <f>VLOOKUP(C647,'B2B（ol)'!A:P,16,0)</f>
        <v>#N/A</v>
      </c>
      <c r="L647" s="117">
        <f t="shared" si="119"/>
        <v>0</v>
      </c>
      <c r="M647" s="114" t="e">
        <f>VLOOKUP(C647,'B2B（ol)'!A:K,11,0)</f>
        <v>#N/A</v>
      </c>
      <c r="N647" s="114" t="e">
        <f>VLOOKUP(B647,payments!E:AG,29,0)</f>
        <v>#N/A</v>
      </c>
      <c r="O647" s="114"/>
      <c r="P647" s="114"/>
      <c r="Q647" s="61" t="e">
        <f>VLOOKUP(R647,映射表!A:G,7,0)</f>
        <v>#N/A</v>
      </c>
      <c r="R647" s="122"/>
      <c r="S647" s="122"/>
      <c r="T647" s="122"/>
      <c r="U647" s="122"/>
      <c r="V647" s="122"/>
      <c r="W647" s="122"/>
      <c r="X647" s="122"/>
      <c r="Y647" s="61">
        <f t="shared" si="120"/>
        <v>0</v>
      </c>
    </row>
    <row r="648" spans="1:25" s="61" customFormat="1">
      <c r="A648" s="61" t="e">
        <f t="shared" si="111"/>
        <v>#N/A</v>
      </c>
      <c r="B648" s="121">
        <f t="shared" si="112"/>
        <v>0</v>
      </c>
      <c r="C648" s="117" t="e">
        <f>VLOOKUP(B648,映射表!A:C,3,0)</f>
        <v>#N/A</v>
      </c>
      <c r="D648" s="121">
        <f t="shared" si="113"/>
        <v>0</v>
      </c>
      <c r="E648" s="100">
        <f t="shared" si="114"/>
        <v>0</v>
      </c>
      <c r="F648" s="121">
        <f t="shared" si="115"/>
        <v>0</v>
      </c>
      <c r="G648" s="121">
        <f t="shared" si="116"/>
        <v>0</v>
      </c>
      <c r="H648" s="99" t="e">
        <f>VLOOKUP(C648,'B2B（ol)'!A:J,10,0)*D648</f>
        <v>#N/A</v>
      </c>
      <c r="I648" s="101">
        <f t="shared" si="117"/>
        <v>0</v>
      </c>
      <c r="J648" s="121">
        <f t="shared" si="118"/>
        <v>0</v>
      </c>
      <c r="K648" s="121" t="e">
        <f>VLOOKUP(C648,'B2B（ol)'!A:P,16,0)</f>
        <v>#N/A</v>
      </c>
      <c r="L648" s="117">
        <f t="shared" si="119"/>
        <v>0</v>
      </c>
      <c r="M648" s="114" t="e">
        <f>VLOOKUP(C648,'B2B（ol)'!A:K,11,0)</f>
        <v>#N/A</v>
      </c>
      <c r="N648" s="114" t="e">
        <f>VLOOKUP(B648,payments!E:AG,29,0)</f>
        <v>#N/A</v>
      </c>
      <c r="O648" s="114"/>
      <c r="P648" s="114"/>
      <c r="Q648" s="61" t="e">
        <f>VLOOKUP(R648,映射表!A:G,7,0)</f>
        <v>#N/A</v>
      </c>
      <c r="R648" s="122"/>
      <c r="S648" s="122"/>
      <c r="T648" s="122"/>
      <c r="U648" s="122"/>
      <c r="V648" s="122"/>
      <c r="W648" s="122"/>
      <c r="X648" s="122"/>
      <c r="Y648" s="61">
        <f t="shared" si="120"/>
        <v>0</v>
      </c>
    </row>
    <row r="649" spans="1:25" s="61" customFormat="1">
      <c r="A649" s="61" t="e">
        <f t="shared" si="111"/>
        <v>#N/A</v>
      </c>
      <c r="B649" s="121">
        <f t="shared" si="112"/>
        <v>0</v>
      </c>
      <c r="C649" s="117" t="e">
        <f>VLOOKUP(B649,映射表!A:C,3,0)</f>
        <v>#N/A</v>
      </c>
      <c r="D649" s="121">
        <f t="shared" si="113"/>
        <v>0</v>
      </c>
      <c r="E649" s="100">
        <f t="shared" si="114"/>
        <v>0</v>
      </c>
      <c r="F649" s="121">
        <f t="shared" si="115"/>
        <v>0</v>
      </c>
      <c r="G649" s="121">
        <f t="shared" si="116"/>
        <v>0</v>
      </c>
      <c r="H649" s="99" t="e">
        <f>VLOOKUP(C649,'B2B（ol)'!A:J,10,0)*D649</f>
        <v>#N/A</v>
      </c>
      <c r="I649" s="101">
        <f t="shared" si="117"/>
        <v>0</v>
      </c>
      <c r="J649" s="121">
        <f t="shared" si="118"/>
        <v>0</v>
      </c>
      <c r="K649" s="121" t="e">
        <f>VLOOKUP(C649,'B2B（ol)'!A:P,16,0)</f>
        <v>#N/A</v>
      </c>
      <c r="L649" s="117">
        <f t="shared" si="119"/>
        <v>0</v>
      </c>
      <c r="M649" s="114" t="e">
        <f>VLOOKUP(C649,'B2B（ol)'!A:K,11,0)</f>
        <v>#N/A</v>
      </c>
      <c r="N649" s="114" t="e">
        <f>VLOOKUP(B649,payments!E:AG,29,0)</f>
        <v>#N/A</v>
      </c>
      <c r="O649" s="114"/>
      <c r="P649" s="114"/>
      <c r="Q649" s="61" t="e">
        <f>VLOOKUP(R649,映射表!A:G,7,0)</f>
        <v>#N/A</v>
      </c>
      <c r="R649" s="122"/>
      <c r="S649" s="122"/>
      <c r="T649" s="122"/>
      <c r="U649" s="122"/>
      <c r="V649" s="122"/>
      <c r="W649" s="122"/>
      <c r="X649" s="122"/>
      <c r="Y649" s="61">
        <f t="shared" si="120"/>
        <v>0</v>
      </c>
    </row>
    <row r="650" spans="1:25" s="61" customFormat="1">
      <c r="A650" s="61" t="e">
        <f t="shared" si="111"/>
        <v>#N/A</v>
      </c>
      <c r="B650" s="121">
        <f t="shared" si="112"/>
        <v>0</v>
      </c>
      <c r="C650" s="117" t="e">
        <f>VLOOKUP(B650,映射表!A:C,3,0)</f>
        <v>#N/A</v>
      </c>
      <c r="D650" s="121">
        <f t="shared" si="113"/>
        <v>0</v>
      </c>
      <c r="E650" s="100">
        <f t="shared" si="114"/>
        <v>0</v>
      </c>
      <c r="F650" s="121">
        <f t="shared" si="115"/>
        <v>0</v>
      </c>
      <c r="G650" s="121">
        <f t="shared" si="116"/>
        <v>0</v>
      </c>
      <c r="H650" s="99" t="e">
        <f>VLOOKUP(C650,'B2B（ol)'!A:J,10,0)*D650</f>
        <v>#N/A</v>
      </c>
      <c r="I650" s="101">
        <f t="shared" si="117"/>
        <v>0</v>
      </c>
      <c r="J650" s="121">
        <f t="shared" si="118"/>
        <v>0</v>
      </c>
      <c r="K650" s="121" t="e">
        <f>VLOOKUP(C650,'B2B（ol)'!A:P,16,0)</f>
        <v>#N/A</v>
      </c>
      <c r="L650" s="117">
        <f t="shared" si="119"/>
        <v>0</v>
      </c>
      <c r="M650" s="114" t="e">
        <f>VLOOKUP(C650,'B2B（ol)'!A:K,11,0)</f>
        <v>#N/A</v>
      </c>
      <c r="N650" s="114" t="e">
        <f>VLOOKUP(B650,payments!E:AG,29,0)</f>
        <v>#N/A</v>
      </c>
      <c r="O650" s="114"/>
      <c r="P650" s="114"/>
      <c r="Q650" s="61" t="e">
        <f>VLOOKUP(R650,映射表!A:G,7,0)</f>
        <v>#N/A</v>
      </c>
      <c r="R650" s="122"/>
      <c r="S650" s="122"/>
      <c r="T650" s="122"/>
      <c r="U650" s="122"/>
      <c r="V650" s="122"/>
      <c r="W650" s="122"/>
      <c r="X650" s="122"/>
      <c r="Y650" s="61">
        <f t="shared" si="120"/>
        <v>0</v>
      </c>
    </row>
    <row r="651" spans="1:25" s="61" customFormat="1">
      <c r="A651" s="61" t="e">
        <f t="shared" si="111"/>
        <v>#N/A</v>
      </c>
      <c r="B651" s="121">
        <f t="shared" si="112"/>
        <v>0</v>
      </c>
      <c r="C651" s="117" t="e">
        <f>VLOOKUP(B651,映射表!A:C,3,0)</f>
        <v>#N/A</v>
      </c>
      <c r="D651" s="121">
        <f t="shared" si="113"/>
        <v>0</v>
      </c>
      <c r="E651" s="100">
        <f t="shared" si="114"/>
        <v>0</v>
      </c>
      <c r="F651" s="121">
        <f t="shared" si="115"/>
        <v>0</v>
      </c>
      <c r="G651" s="121">
        <f t="shared" si="116"/>
        <v>0</v>
      </c>
      <c r="H651" s="99" t="e">
        <f>VLOOKUP(C651,'B2B（ol)'!A:J,10,0)*D651</f>
        <v>#N/A</v>
      </c>
      <c r="I651" s="101">
        <f t="shared" si="117"/>
        <v>0</v>
      </c>
      <c r="J651" s="121">
        <f t="shared" si="118"/>
        <v>0</v>
      </c>
      <c r="K651" s="121" t="e">
        <f>VLOOKUP(C651,'B2B（ol)'!A:P,16,0)</f>
        <v>#N/A</v>
      </c>
      <c r="L651" s="117">
        <f t="shared" si="119"/>
        <v>0</v>
      </c>
      <c r="M651" s="114" t="e">
        <f>VLOOKUP(C651,'B2B（ol)'!A:K,11,0)</f>
        <v>#N/A</v>
      </c>
      <c r="N651" s="114" t="e">
        <f>VLOOKUP(B651,payments!E:AG,29,0)</f>
        <v>#N/A</v>
      </c>
      <c r="O651" s="114"/>
      <c r="P651" s="114"/>
      <c r="Q651" s="61" t="e">
        <f>VLOOKUP(R651,映射表!A:G,7,0)</f>
        <v>#N/A</v>
      </c>
      <c r="R651" s="122"/>
      <c r="S651" s="122"/>
      <c r="T651" s="122"/>
      <c r="U651" s="122"/>
      <c r="V651" s="122"/>
      <c r="W651" s="122"/>
      <c r="X651" s="122"/>
      <c r="Y651" s="61">
        <f t="shared" si="120"/>
        <v>0</v>
      </c>
    </row>
    <row r="652" spans="1:25" s="61" customFormat="1">
      <c r="A652" s="61" t="e">
        <f t="shared" si="111"/>
        <v>#N/A</v>
      </c>
      <c r="B652" s="121">
        <f t="shared" si="112"/>
        <v>0</v>
      </c>
      <c r="C652" s="117" t="e">
        <f>VLOOKUP(B652,映射表!A:C,3,0)</f>
        <v>#N/A</v>
      </c>
      <c r="D652" s="121">
        <f t="shared" si="113"/>
        <v>0</v>
      </c>
      <c r="E652" s="100">
        <f t="shared" si="114"/>
        <v>0</v>
      </c>
      <c r="F652" s="121">
        <f t="shared" si="115"/>
        <v>0</v>
      </c>
      <c r="G652" s="121">
        <f t="shared" si="116"/>
        <v>0</v>
      </c>
      <c r="H652" s="99" t="e">
        <f>VLOOKUP(C652,'B2B（ol)'!A:J,10,0)*D652</f>
        <v>#N/A</v>
      </c>
      <c r="I652" s="101">
        <f t="shared" si="117"/>
        <v>0</v>
      </c>
      <c r="J652" s="121">
        <f t="shared" si="118"/>
        <v>0</v>
      </c>
      <c r="K652" s="121" t="e">
        <f>VLOOKUP(C652,'B2B（ol)'!A:P,16,0)</f>
        <v>#N/A</v>
      </c>
      <c r="L652" s="117">
        <f t="shared" si="119"/>
        <v>0</v>
      </c>
      <c r="M652" s="114" t="e">
        <f>VLOOKUP(C652,'B2B（ol)'!A:K,11,0)</f>
        <v>#N/A</v>
      </c>
      <c r="N652" s="114" t="e">
        <f>VLOOKUP(B652,payments!E:AG,29,0)</f>
        <v>#N/A</v>
      </c>
      <c r="O652" s="114"/>
      <c r="P652" s="114"/>
      <c r="Q652" s="61" t="e">
        <f>VLOOKUP(R652,映射表!A:G,7,0)</f>
        <v>#N/A</v>
      </c>
      <c r="R652" s="122"/>
      <c r="S652" s="122"/>
      <c r="T652" s="122"/>
      <c r="U652" s="122"/>
      <c r="V652" s="122"/>
      <c r="W652" s="122"/>
      <c r="X652" s="122"/>
      <c r="Y652" s="61">
        <f t="shared" si="120"/>
        <v>0</v>
      </c>
    </row>
    <row r="653" spans="1:25" s="61" customFormat="1">
      <c r="A653" s="61" t="e">
        <f t="shared" si="111"/>
        <v>#N/A</v>
      </c>
      <c r="B653" s="121">
        <f t="shared" si="112"/>
        <v>0</v>
      </c>
      <c r="C653" s="117" t="e">
        <f>VLOOKUP(B653,映射表!A:C,3,0)</f>
        <v>#N/A</v>
      </c>
      <c r="D653" s="121">
        <f t="shared" si="113"/>
        <v>0</v>
      </c>
      <c r="E653" s="100">
        <f t="shared" si="114"/>
        <v>0</v>
      </c>
      <c r="F653" s="121">
        <f t="shared" si="115"/>
        <v>0</v>
      </c>
      <c r="G653" s="121">
        <f t="shared" si="116"/>
        <v>0</v>
      </c>
      <c r="H653" s="99" t="e">
        <f>VLOOKUP(C653,'B2B（ol)'!A:J,10,0)*D653</f>
        <v>#N/A</v>
      </c>
      <c r="I653" s="101">
        <f t="shared" si="117"/>
        <v>0</v>
      </c>
      <c r="J653" s="121">
        <f t="shared" si="118"/>
        <v>0</v>
      </c>
      <c r="K653" s="121" t="e">
        <f>VLOOKUP(C653,'B2B（ol)'!A:P,16,0)</f>
        <v>#N/A</v>
      </c>
      <c r="L653" s="117">
        <f t="shared" si="119"/>
        <v>0</v>
      </c>
      <c r="M653" s="114" t="e">
        <f>VLOOKUP(C653,'B2B（ol)'!A:K,11,0)</f>
        <v>#N/A</v>
      </c>
      <c r="N653" s="114" t="e">
        <f>VLOOKUP(B653,payments!E:AG,29,0)</f>
        <v>#N/A</v>
      </c>
      <c r="O653" s="114"/>
      <c r="P653" s="114"/>
      <c r="Q653" s="61" t="e">
        <f>VLOOKUP(R653,映射表!A:G,7,0)</f>
        <v>#N/A</v>
      </c>
      <c r="R653" s="122"/>
      <c r="S653" s="122"/>
      <c r="T653" s="122"/>
      <c r="U653" s="122"/>
      <c r="V653" s="122"/>
      <c r="W653" s="122"/>
      <c r="X653" s="122"/>
      <c r="Y653" s="61">
        <f t="shared" si="120"/>
        <v>0</v>
      </c>
    </row>
    <row r="654" spans="1:25" s="61" customFormat="1">
      <c r="A654" s="61" t="e">
        <f t="shared" si="111"/>
        <v>#N/A</v>
      </c>
      <c r="B654" s="121">
        <f t="shared" si="112"/>
        <v>0</v>
      </c>
      <c r="C654" s="117" t="e">
        <f>VLOOKUP(B654,映射表!A:C,3,0)</f>
        <v>#N/A</v>
      </c>
      <c r="D654" s="121">
        <f t="shared" si="113"/>
        <v>0</v>
      </c>
      <c r="E654" s="100">
        <f t="shared" si="114"/>
        <v>0</v>
      </c>
      <c r="F654" s="121">
        <f t="shared" si="115"/>
        <v>0</v>
      </c>
      <c r="G654" s="121">
        <f t="shared" si="116"/>
        <v>0</v>
      </c>
      <c r="H654" s="99" t="e">
        <f>VLOOKUP(C654,'B2B（ol)'!A:J,10,0)*D654</f>
        <v>#N/A</v>
      </c>
      <c r="I654" s="101">
        <f t="shared" si="117"/>
        <v>0</v>
      </c>
      <c r="J654" s="121">
        <f t="shared" si="118"/>
        <v>0</v>
      </c>
      <c r="K654" s="121" t="e">
        <f>VLOOKUP(C654,'B2B（ol)'!A:P,16,0)</f>
        <v>#N/A</v>
      </c>
      <c r="L654" s="117">
        <f t="shared" si="119"/>
        <v>0</v>
      </c>
      <c r="M654" s="114" t="e">
        <f>VLOOKUP(C654,'B2B（ol)'!A:K,11,0)</f>
        <v>#N/A</v>
      </c>
      <c r="N654" s="114" t="e">
        <f>VLOOKUP(B654,payments!E:AG,29,0)</f>
        <v>#N/A</v>
      </c>
      <c r="O654" s="114"/>
      <c r="P654" s="114"/>
      <c r="Q654" s="61" t="e">
        <f>VLOOKUP(R654,映射表!A:G,7,0)</f>
        <v>#N/A</v>
      </c>
      <c r="R654" s="122"/>
      <c r="S654" s="122"/>
      <c r="T654" s="122"/>
      <c r="U654" s="122"/>
      <c r="V654" s="122"/>
      <c r="W654" s="122"/>
      <c r="X654" s="122"/>
      <c r="Y654" s="61">
        <f t="shared" si="120"/>
        <v>0</v>
      </c>
    </row>
    <row r="655" spans="1:25" s="61" customFormat="1">
      <c r="A655" s="61" t="e">
        <f t="shared" si="111"/>
        <v>#N/A</v>
      </c>
      <c r="B655" s="121">
        <f t="shared" si="112"/>
        <v>0</v>
      </c>
      <c r="C655" s="117" t="e">
        <f>VLOOKUP(B655,映射表!A:C,3,0)</f>
        <v>#N/A</v>
      </c>
      <c r="D655" s="121">
        <f t="shared" si="113"/>
        <v>0</v>
      </c>
      <c r="E655" s="100">
        <f t="shared" si="114"/>
        <v>0</v>
      </c>
      <c r="F655" s="121">
        <f t="shared" si="115"/>
        <v>0</v>
      </c>
      <c r="G655" s="121">
        <f t="shared" si="116"/>
        <v>0</v>
      </c>
      <c r="H655" s="99" t="e">
        <f>VLOOKUP(C655,'B2B（ol)'!A:J,10,0)*D655</f>
        <v>#N/A</v>
      </c>
      <c r="I655" s="101">
        <f t="shared" si="117"/>
        <v>0</v>
      </c>
      <c r="J655" s="121">
        <f t="shared" si="118"/>
        <v>0</v>
      </c>
      <c r="K655" s="121" t="e">
        <f>VLOOKUP(C655,'B2B（ol)'!A:P,16,0)</f>
        <v>#N/A</v>
      </c>
      <c r="L655" s="117">
        <f t="shared" si="119"/>
        <v>0</v>
      </c>
      <c r="M655" s="114" t="e">
        <f>VLOOKUP(C655,'B2B（ol)'!A:K,11,0)</f>
        <v>#N/A</v>
      </c>
      <c r="N655" s="114" t="e">
        <f>VLOOKUP(B655,payments!E:AG,29,0)</f>
        <v>#N/A</v>
      </c>
      <c r="O655" s="114"/>
      <c r="P655" s="114"/>
      <c r="Q655" s="61" t="e">
        <f>VLOOKUP(R655,映射表!A:G,7,0)</f>
        <v>#N/A</v>
      </c>
      <c r="R655" s="122"/>
      <c r="S655" s="122"/>
      <c r="T655" s="122"/>
      <c r="U655" s="122"/>
      <c r="V655" s="122"/>
      <c r="W655" s="122"/>
      <c r="X655" s="122"/>
      <c r="Y655" s="61">
        <f t="shared" si="120"/>
        <v>0</v>
      </c>
    </row>
    <row r="656" spans="1:25" s="61" customFormat="1">
      <c r="A656" s="61" t="e">
        <f t="shared" si="111"/>
        <v>#N/A</v>
      </c>
      <c r="B656" s="121">
        <f t="shared" si="112"/>
        <v>0</v>
      </c>
      <c r="C656" s="117" t="e">
        <f>VLOOKUP(B656,映射表!A:C,3,0)</f>
        <v>#N/A</v>
      </c>
      <c r="D656" s="121">
        <f t="shared" si="113"/>
        <v>0</v>
      </c>
      <c r="E656" s="100">
        <f t="shared" si="114"/>
        <v>0</v>
      </c>
      <c r="F656" s="121">
        <f t="shared" si="115"/>
        <v>0</v>
      </c>
      <c r="G656" s="121">
        <f t="shared" si="116"/>
        <v>0</v>
      </c>
      <c r="H656" s="99" t="e">
        <f>VLOOKUP(C656,'B2B（ol)'!A:J,10,0)*D656</f>
        <v>#N/A</v>
      </c>
      <c r="I656" s="101">
        <f t="shared" si="117"/>
        <v>0</v>
      </c>
      <c r="J656" s="121">
        <f t="shared" si="118"/>
        <v>0</v>
      </c>
      <c r="K656" s="121" t="e">
        <f>VLOOKUP(C656,'B2B（ol)'!A:P,16,0)</f>
        <v>#N/A</v>
      </c>
      <c r="L656" s="117">
        <f t="shared" si="119"/>
        <v>0</v>
      </c>
      <c r="M656" s="114" t="e">
        <f>VLOOKUP(C656,'B2B（ol)'!A:K,11,0)</f>
        <v>#N/A</v>
      </c>
      <c r="N656" s="114" t="e">
        <f>VLOOKUP(B656,payments!E:AG,29,0)</f>
        <v>#N/A</v>
      </c>
      <c r="O656" s="114"/>
      <c r="P656" s="114"/>
      <c r="Q656" s="61" t="e">
        <f>VLOOKUP(R656,映射表!A:G,7,0)</f>
        <v>#N/A</v>
      </c>
      <c r="R656" s="122"/>
      <c r="S656" s="122"/>
      <c r="T656" s="122"/>
      <c r="U656" s="122"/>
      <c r="V656" s="122"/>
      <c r="W656" s="122"/>
      <c r="X656" s="122"/>
      <c r="Y656" s="61">
        <f t="shared" si="120"/>
        <v>0</v>
      </c>
    </row>
    <row r="657" spans="1:25" s="61" customFormat="1">
      <c r="A657" s="61" t="e">
        <f t="shared" si="111"/>
        <v>#N/A</v>
      </c>
      <c r="B657" s="121">
        <f t="shared" si="112"/>
        <v>0</v>
      </c>
      <c r="C657" s="117" t="e">
        <f>VLOOKUP(B657,映射表!A:C,3,0)</f>
        <v>#N/A</v>
      </c>
      <c r="D657" s="121">
        <f t="shared" si="113"/>
        <v>0</v>
      </c>
      <c r="E657" s="100">
        <f t="shared" si="114"/>
        <v>0</v>
      </c>
      <c r="F657" s="121">
        <f t="shared" si="115"/>
        <v>0</v>
      </c>
      <c r="G657" s="121">
        <f t="shared" si="116"/>
        <v>0</v>
      </c>
      <c r="H657" s="99" t="e">
        <f>VLOOKUP(C657,'B2B（ol)'!A:J,10,0)*D657</f>
        <v>#N/A</v>
      </c>
      <c r="I657" s="101">
        <f t="shared" si="117"/>
        <v>0</v>
      </c>
      <c r="J657" s="121">
        <f t="shared" si="118"/>
        <v>0</v>
      </c>
      <c r="K657" s="121" t="e">
        <f>VLOOKUP(C657,'B2B（ol)'!A:P,16,0)</f>
        <v>#N/A</v>
      </c>
      <c r="L657" s="117">
        <f t="shared" si="119"/>
        <v>0</v>
      </c>
      <c r="M657" s="114" t="e">
        <f>VLOOKUP(C657,'B2B（ol)'!A:K,11,0)</f>
        <v>#N/A</v>
      </c>
      <c r="N657" s="114" t="e">
        <f>VLOOKUP(B657,payments!E:AG,29,0)</f>
        <v>#N/A</v>
      </c>
      <c r="O657" s="114"/>
      <c r="P657" s="114"/>
      <c r="Q657" s="61" t="e">
        <f>VLOOKUP(R657,映射表!A:G,7,0)</f>
        <v>#N/A</v>
      </c>
      <c r="R657" s="122"/>
      <c r="S657" s="122"/>
      <c r="T657" s="122"/>
      <c r="U657" s="122"/>
      <c r="V657" s="122"/>
      <c r="W657" s="122"/>
      <c r="X657" s="122"/>
      <c r="Y657" s="61">
        <f t="shared" si="120"/>
        <v>0</v>
      </c>
    </row>
    <row r="658" spans="1:25" s="61" customFormat="1">
      <c r="A658" s="61" t="e">
        <f t="shared" si="111"/>
        <v>#N/A</v>
      </c>
      <c r="B658" s="121">
        <f t="shared" si="112"/>
        <v>0</v>
      </c>
      <c r="C658" s="117" t="e">
        <f>VLOOKUP(B658,映射表!A:C,3,0)</f>
        <v>#N/A</v>
      </c>
      <c r="D658" s="121">
        <f t="shared" si="113"/>
        <v>0</v>
      </c>
      <c r="E658" s="100">
        <f t="shared" si="114"/>
        <v>0</v>
      </c>
      <c r="F658" s="121">
        <f t="shared" si="115"/>
        <v>0</v>
      </c>
      <c r="G658" s="121">
        <f t="shared" si="116"/>
        <v>0</v>
      </c>
      <c r="H658" s="99" t="e">
        <f>VLOOKUP(C658,'B2B（ol)'!A:J,10,0)*D658</f>
        <v>#N/A</v>
      </c>
      <c r="I658" s="101">
        <f t="shared" si="117"/>
        <v>0</v>
      </c>
      <c r="J658" s="121">
        <f t="shared" si="118"/>
        <v>0</v>
      </c>
      <c r="K658" s="121" t="e">
        <f>VLOOKUP(C658,'B2B（ol)'!A:P,16,0)</f>
        <v>#N/A</v>
      </c>
      <c r="L658" s="117">
        <f t="shared" si="119"/>
        <v>0</v>
      </c>
      <c r="M658" s="114" t="e">
        <f>VLOOKUP(C658,'B2B（ol)'!A:K,11,0)</f>
        <v>#N/A</v>
      </c>
      <c r="N658" s="114" t="e">
        <f>VLOOKUP(B658,payments!E:AG,29,0)</f>
        <v>#N/A</v>
      </c>
      <c r="O658" s="114"/>
      <c r="P658" s="114"/>
      <c r="Q658" s="61" t="e">
        <f>VLOOKUP(R658,映射表!A:G,7,0)</f>
        <v>#N/A</v>
      </c>
      <c r="R658" s="122"/>
      <c r="S658" s="122"/>
      <c r="T658" s="122"/>
      <c r="U658" s="122"/>
      <c r="V658" s="122"/>
      <c r="W658" s="122"/>
      <c r="X658" s="122"/>
      <c r="Y658" s="61">
        <f t="shared" si="120"/>
        <v>0</v>
      </c>
    </row>
    <row r="659" spans="1:25" s="61" customFormat="1">
      <c r="A659" s="61" t="e">
        <f t="shared" si="111"/>
        <v>#N/A</v>
      </c>
      <c r="B659" s="121">
        <f t="shared" si="112"/>
        <v>0</v>
      </c>
      <c r="C659" s="117" t="e">
        <f>VLOOKUP(B659,映射表!A:C,3,0)</f>
        <v>#N/A</v>
      </c>
      <c r="D659" s="121">
        <f t="shared" si="113"/>
        <v>0</v>
      </c>
      <c r="E659" s="100">
        <f t="shared" si="114"/>
        <v>0</v>
      </c>
      <c r="F659" s="121">
        <f t="shared" si="115"/>
        <v>0</v>
      </c>
      <c r="G659" s="121">
        <f t="shared" si="116"/>
        <v>0</v>
      </c>
      <c r="H659" s="99" t="e">
        <f>VLOOKUP(C659,'B2B（ol)'!A:J,10,0)*D659</f>
        <v>#N/A</v>
      </c>
      <c r="I659" s="101">
        <f t="shared" si="117"/>
        <v>0</v>
      </c>
      <c r="J659" s="121">
        <f t="shared" si="118"/>
        <v>0</v>
      </c>
      <c r="K659" s="121" t="e">
        <f>VLOOKUP(C659,'B2B（ol)'!A:P,16,0)</f>
        <v>#N/A</v>
      </c>
      <c r="L659" s="117">
        <f t="shared" si="119"/>
        <v>0</v>
      </c>
      <c r="M659" s="114" t="e">
        <f>VLOOKUP(C659,'B2B（ol)'!A:K,11,0)</f>
        <v>#N/A</v>
      </c>
      <c r="N659" s="114" t="e">
        <f>VLOOKUP(B659,payments!E:AG,29,0)</f>
        <v>#N/A</v>
      </c>
      <c r="O659" s="114"/>
      <c r="P659" s="114"/>
      <c r="Q659" s="61" t="e">
        <f>VLOOKUP(R659,映射表!A:G,7,0)</f>
        <v>#N/A</v>
      </c>
      <c r="R659" s="122"/>
      <c r="S659" s="122"/>
      <c r="T659" s="122"/>
      <c r="U659" s="122"/>
      <c r="V659" s="122"/>
      <c r="W659" s="122"/>
      <c r="X659" s="122"/>
      <c r="Y659" s="61">
        <f t="shared" si="120"/>
        <v>0</v>
      </c>
    </row>
    <row r="660" spans="1:25" s="61" customFormat="1">
      <c r="A660" s="61" t="e">
        <f t="shared" si="111"/>
        <v>#N/A</v>
      </c>
      <c r="B660" s="121">
        <f t="shared" si="112"/>
        <v>0</v>
      </c>
      <c r="C660" s="117" t="e">
        <f>VLOOKUP(B660,映射表!A:C,3,0)</f>
        <v>#N/A</v>
      </c>
      <c r="D660" s="121">
        <f t="shared" si="113"/>
        <v>0</v>
      </c>
      <c r="E660" s="100">
        <f t="shared" si="114"/>
        <v>0</v>
      </c>
      <c r="F660" s="121">
        <f t="shared" si="115"/>
        <v>0</v>
      </c>
      <c r="G660" s="121">
        <f t="shared" si="116"/>
        <v>0</v>
      </c>
      <c r="H660" s="99" t="e">
        <f>VLOOKUP(C660,'B2B（ol)'!A:J,10,0)*D660</f>
        <v>#N/A</v>
      </c>
      <c r="I660" s="101">
        <f t="shared" si="117"/>
        <v>0</v>
      </c>
      <c r="J660" s="121">
        <f t="shared" si="118"/>
        <v>0</v>
      </c>
      <c r="K660" s="121" t="e">
        <f>VLOOKUP(C660,'B2B（ol)'!A:P,16,0)</f>
        <v>#N/A</v>
      </c>
      <c r="L660" s="117">
        <f t="shared" si="119"/>
        <v>0</v>
      </c>
      <c r="M660" s="114" t="e">
        <f>VLOOKUP(C660,'B2B（ol)'!A:K,11,0)</f>
        <v>#N/A</v>
      </c>
      <c r="N660" s="114" t="e">
        <f>VLOOKUP(B660,payments!E:AG,29,0)</f>
        <v>#N/A</v>
      </c>
      <c r="O660" s="114"/>
      <c r="P660" s="114"/>
      <c r="Q660" s="61" t="e">
        <f>VLOOKUP(R660,映射表!A:G,7,0)</f>
        <v>#N/A</v>
      </c>
      <c r="R660" s="122"/>
      <c r="S660" s="122"/>
      <c r="T660" s="122"/>
      <c r="U660" s="122"/>
      <c r="V660" s="122"/>
      <c r="W660" s="122"/>
      <c r="X660" s="122"/>
      <c r="Y660" s="61">
        <f t="shared" si="120"/>
        <v>0</v>
      </c>
    </row>
    <row r="661" spans="1:25" s="61" customFormat="1">
      <c r="A661" s="61" t="e">
        <f t="shared" si="111"/>
        <v>#N/A</v>
      </c>
      <c r="B661" s="121">
        <f t="shared" si="112"/>
        <v>0</v>
      </c>
      <c r="C661" s="117" t="e">
        <f>VLOOKUP(B661,映射表!A:C,3,0)</f>
        <v>#N/A</v>
      </c>
      <c r="D661" s="121">
        <f t="shared" si="113"/>
        <v>0</v>
      </c>
      <c r="E661" s="100">
        <f t="shared" si="114"/>
        <v>0</v>
      </c>
      <c r="F661" s="121">
        <f t="shared" si="115"/>
        <v>0</v>
      </c>
      <c r="G661" s="121">
        <f t="shared" si="116"/>
        <v>0</v>
      </c>
      <c r="H661" s="99" t="e">
        <f>VLOOKUP(C661,'B2B（ol)'!A:J,10,0)*D661</f>
        <v>#N/A</v>
      </c>
      <c r="I661" s="101">
        <f t="shared" si="117"/>
        <v>0</v>
      </c>
      <c r="J661" s="121">
        <f t="shared" si="118"/>
        <v>0</v>
      </c>
      <c r="K661" s="121" t="e">
        <f>VLOOKUP(C661,'B2B（ol)'!A:P,16,0)</f>
        <v>#N/A</v>
      </c>
      <c r="L661" s="117">
        <f t="shared" si="119"/>
        <v>0</v>
      </c>
      <c r="M661" s="114" t="e">
        <f>VLOOKUP(C661,'B2B（ol)'!A:K,11,0)</f>
        <v>#N/A</v>
      </c>
      <c r="N661" s="114" t="e">
        <f>VLOOKUP(B661,payments!E:AG,29,0)</f>
        <v>#N/A</v>
      </c>
      <c r="O661" s="114"/>
      <c r="P661" s="114"/>
      <c r="Q661" s="61" t="e">
        <f>VLOOKUP(R661,映射表!A:G,7,0)</f>
        <v>#N/A</v>
      </c>
      <c r="R661" s="122"/>
      <c r="S661" s="122"/>
      <c r="T661" s="122"/>
      <c r="U661" s="122"/>
      <c r="V661" s="122"/>
      <c r="W661" s="122"/>
      <c r="X661" s="122"/>
      <c r="Y661" s="61">
        <f t="shared" si="120"/>
        <v>0</v>
      </c>
    </row>
    <row r="662" spans="1:25" s="61" customFormat="1">
      <c r="A662" s="61" t="e">
        <f t="shared" si="111"/>
        <v>#N/A</v>
      </c>
      <c r="B662" s="121">
        <f t="shared" si="112"/>
        <v>0</v>
      </c>
      <c r="C662" s="117" t="e">
        <f>VLOOKUP(B662,映射表!A:C,3,0)</f>
        <v>#N/A</v>
      </c>
      <c r="D662" s="121">
        <f t="shared" si="113"/>
        <v>0</v>
      </c>
      <c r="E662" s="100">
        <f t="shared" si="114"/>
        <v>0</v>
      </c>
      <c r="F662" s="121">
        <f t="shared" si="115"/>
        <v>0</v>
      </c>
      <c r="G662" s="121">
        <f t="shared" si="116"/>
        <v>0</v>
      </c>
      <c r="H662" s="99" t="e">
        <f>VLOOKUP(C662,'B2B（ol)'!A:J,10,0)*D662</f>
        <v>#N/A</v>
      </c>
      <c r="I662" s="101">
        <f t="shared" si="117"/>
        <v>0</v>
      </c>
      <c r="J662" s="121">
        <f t="shared" si="118"/>
        <v>0</v>
      </c>
      <c r="K662" s="121" t="e">
        <f>VLOOKUP(C662,'B2B（ol)'!A:P,16,0)</f>
        <v>#N/A</v>
      </c>
      <c r="L662" s="117">
        <f t="shared" si="119"/>
        <v>0</v>
      </c>
      <c r="M662" s="114" t="e">
        <f>VLOOKUP(C662,'B2B（ol)'!A:K,11,0)</f>
        <v>#N/A</v>
      </c>
      <c r="N662" s="114" t="e">
        <f>VLOOKUP(B662,payments!E:AG,29,0)</f>
        <v>#N/A</v>
      </c>
      <c r="O662" s="114"/>
      <c r="P662" s="114"/>
      <c r="Q662" s="61" t="e">
        <f>VLOOKUP(R662,映射表!A:G,7,0)</f>
        <v>#N/A</v>
      </c>
      <c r="R662" s="122"/>
      <c r="S662" s="122"/>
      <c r="T662" s="122"/>
      <c r="U662" s="122"/>
      <c r="V662" s="122"/>
      <c r="W662" s="122"/>
      <c r="X662" s="122"/>
      <c r="Y662" s="61">
        <f t="shared" si="120"/>
        <v>0</v>
      </c>
    </row>
    <row r="663" spans="1:25" s="61" customFormat="1">
      <c r="A663" s="61" t="e">
        <f t="shared" si="111"/>
        <v>#N/A</v>
      </c>
      <c r="B663" s="121">
        <f t="shared" si="112"/>
        <v>0</v>
      </c>
      <c r="C663" s="117" t="e">
        <f>VLOOKUP(B663,映射表!A:C,3,0)</f>
        <v>#N/A</v>
      </c>
      <c r="D663" s="121">
        <f t="shared" si="113"/>
        <v>0</v>
      </c>
      <c r="E663" s="100">
        <f t="shared" si="114"/>
        <v>0</v>
      </c>
      <c r="F663" s="121">
        <f t="shared" si="115"/>
        <v>0</v>
      </c>
      <c r="G663" s="121">
        <f t="shared" si="116"/>
        <v>0</v>
      </c>
      <c r="H663" s="99" t="e">
        <f>VLOOKUP(C663,'B2B（ol)'!A:J,10,0)*D663</f>
        <v>#N/A</v>
      </c>
      <c r="I663" s="101">
        <f t="shared" si="117"/>
        <v>0</v>
      </c>
      <c r="J663" s="121">
        <f t="shared" si="118"/>
        <v>0</v>
      </c>
      <c r="K663" s="121" t="e">
        <f>VLOOKUP(C663,'B2B（ol)'!A:P,16,0)</f>
        <v>#N/A</v>
      </c>
      <c r="L663" s="117">
        <f t="shared" si="119"/>
        <v>0</v>
      </c>
      <c r="M663" s="114" t="e">
        <f>VLOOKUP(C663,'B2B（ol)'!A:K,11,0)</f>
        <v>#N/A</v>
      </c>
      <c r="N663" s="114" t="e">
        <f>VLOOKUP(B663,payments!E:AG,29,0)</f>
        <v>#N/A</v>
      </c>
      <c r="O663" s="114"/>
      <c r="P663" s="114"/>
      <c r="Q663" s="61" t="e">
        <f>VLOOKUP(R663,映射表!A:G,7,0)</f>
        <v>#N/A</v>
      </c>
      <c r="R663" s="122"/>
      <c r="S663" s="122"/>
      <c r="T663" s="122"/>
      <c r="U663" s="122"/>
      <c r="V663" s="122"/>
      <c r="W663" s="122"/>
      <c r="X663" s="122"/>
      <c r="Y663" s="61">
        <f t="shared" si="120"/>
        <v>0</v>
      </c>
    </row>
    <row r="664" spans="1:25" s="61" customFormat="1">
      <c r="A664" s="61" t="e">
        <f t="shared" si="111"/>
        <v>#N/A</v>
      </c>
      <c r="B664" s="121">
        <f t="shared" si="112"/>
        <v>0</v>
      </c>
      <c r="C664" s="117" t="e">
        <f>VLOOKUP(B664,映射表!A:C,3,0)</f>
        <v>#N/A</v>
      </c>
      <c r="D664" s="121">
        <f t="shared" si="113"/>
        <v>0</v>
      </c>
      <c r="E664" s="100">
        <f t="shared" si="114"/>
        <v>0</v>
      </c>
      <c r="F664" s="121">
        <f t="shared" si="115"/>
        <v>0</v>
      </c>
      <c r="G664" s="121">
        <f t="shared" si="116"/>
        <v>0</v>
      </c>
      <c r="H664" s="99" t="e">
        <f>VLOOKUP(C664,'B2B（ol)'!A:J,10,0)*D664</f>
        <v>#N/A</v>
      </c>
      <c r="I664" s="101">
        <f t="shared" si="117"/>
        <v>0</v>
      </c>
      <c r="J664" s="121">
        <f t="shared" si="118"/>
        <v>0</v>
      </c>
      <c r="K664" s="121" t="e">
        <f>VLOOKUP(C664,'B2B（ol)'!A:P,16,0)</f>
        <v>#N/A</v>
      </c>
      <c r="L664" s="117">
        <f t="shared" si="119"/>
        <v>0</v>
      </c>
      <c r="M664" s="114" t="e">
        <f>VLOOKUP(C664,'B2B（ol)'!A:K,11,0)</f>
        <v>#N/A</v>
      </c>
      <c r="N664" s="114" t="e">
        <f>VLOOKUP(B664,payments!E:AG,29,0)</f>
        <v>#N/A</v>
      </c>
      <c r="O664" s="114"/>
      <c r="P664" s="114"/>
      <c r="Q664" s="61" t="e">
        <f>VLOOKUP(R664,映射表!A:G,7,0)</f>
        <v>#N/A</v>
      </c>
      <c r="R664" s="122"/>
      <c r="S664" s="122"/>
      <c r="T664" s="122"/>
      <c r="U664" s="122"/>
      <c r="V664" s="122"/>
      <c r="W664" s="122"/>
      <c r="X664" s="122"/>
      <c r="Y664" s="61">
        <f t="shared" si="120"/>
        <v>0</v>
      </c>
    </row>
    <row r="665" spans="1:25" s="61" customFormat="1">
      <c r="A665" s="61" t="e">
        <f t="shared" si="111"/>
        <v>#N/A</v>
      </c>
      <c r="B665" s="121">
        <f t="shared" si="112"/>
        <v>0</v>
      </c>
      <c r="C665" s="117" t="e">
        <f>VLOOKUP(B665,映射表!A:C,3,0)</f>
        <v>#N/A</v>
      </c>
      <c r="D665" s="121">
        <f t="shared" si="113"/>
        <v>0</v>
      </c>
      <c r="E665" s="100">
        <f t="shared" si="114"/>
        <v>0</v>
      </c>
      <c r="F665" s="121">
        <f t="shared" si="115"/>
        <v>0</v>
      </c>
      <c r="G665" s="121">
        <f t="shared" si="116"/>
        <v>0</v>
      </c>
      <c r="H665" s="99" t="e">
        <f>VLOOKUP(C665,'B2B（ol)'!A:J,10,0)*D665</f>
        <v>#N/A</v>
      </c>
      <c r="I665" s="101">
        <f t="shared" si="117"/>
        <v>0</v>
      </c>
      <c r="J665" s="121">
        <f t="shared" si="118"/>
        <v>0</v>
      </c>
      <c r="K665" s="121" t="e">
        <f>VLOOKUP(C665,'B2B（ol)'!A:P,16,0)</f>
        <v>#N/A</v>
      </c>
      <c r="L665" s="117">
        <f t="shared" si="119"/>
        <v>0</v>
      </c>
      <c r="M665" s="114" t="e">
        <f>VLOOKUP(C665,'B2B（ol)'!A:K,11,0)</f>
        <v>#N/A</v>
      </c>
      <c r="N665" s="114" t="e">
        <f>VLOOKUP(B665,payments!E:AG,29,0)</f>
        <v>#N/A</v>
      </c>
      <c r="O665" s="114"/>
      <c r="P665" s="114"/>
      <c r="Q665" s="61" t="e">
        <f>VLOOKUP(R665,映射表!A:G,7,0)</f>
        <v>#N/A</v>
      </c>
      <c r="R665" s="122"/>
      <c r="S665" s="122"/>
      <c r="T665" s="122"/>
      <c r="U665" s="122"/>
      <c r="V665" s="122"/>
      <c r="W665" s="122"/>
      <c r="X665" s="122"/>
      <c r="Y665" s="61">
        <f t="shared" si="120"/>
        <v>0</v>
      </c>
    </row>
    <row r="666" spans="1:25" s="61" customFormat="1">
      <c r="A666" s="61" t="e">
        <f t="shared" si="111"/>
        <v>#N/A</v>
      </c>
      <c r="B666" s="121">
        <f t="shared" si="112"/>
        <v>0</v>
      </c>
      <c r="C666" s="117" t="e">
        <f>VLOOKUP(B666,映射表!A:C,3,0)</f>
        <v>#N/A</v>
      </c>
      <c r="D666" s="121">
        <f t="shared" si="113"/>
        <v>0</v>
      </c>
      <c r="E666" s="100">
        <f t="shared" si="114"/>
        <v>0</v>
      </c>
      <c r="F666" s="121">
        <f t="shared" si="115"/>
        <v>0</v>
      </c>
      <c r="G666" s="121">
        <f t="shared" si="116"/>
        <v>0</v>
      </c>
      <c r="H666" s="99" t="e">
        <f>VLOOKUP(C666,'B2B（ol)'!A:J,10,0)*D666</f>
        <v>#N/A</v>
      </c>
      <c r="I666" s="101">
        <f t="shared" si="117"/>
        <v>0</v>
      </c>
      <c r="J666" s="121">
        <f t="shared" si="118"/>
        <v>0</v>
      </c>
      <c r="K666" s="121" t="e">
        <f>VLOOKUP(C666,'B2B（ol)'!A:P,16,0)</f>
        <v>#N/A</v>
      </c>
      <c r="L666" s="117">
        <f t="shared" si="119"/>
        <v>0</v>
      </c>
      <c r="M666" s="114" t="e">
        <f>VLOOKUP(C666,'B2B（ol)'!A:K,11,0)</f>
        <v>#N/A</v>
      </c>
      <c r="N666" s="114" t="e">
        <f>VLOOKUP(B666,payments!E:AG,29,0)</f>
        <v>#N/A</v>
      </c>
      <c r="O666" s="114"/>
      <c r="P666" s="114"/>
      <c r="Q666" s="61" t="e">
        <f>VLOOKUP(R666,映射表!A:G,7,0)</f>
        <v>#N/A</v>
      </c>
      <c r="R666" s="122"/>
      <c r="S666" s="122"/>
      <c r="T666" s="122"/>
      <c r="U666" s="122"/>
      <c r="V666" s="122"/>
      <c r="W666" s="122"/>
      <c r="X666" s="122"/>
      <c r="Y666" s="61">
        <f t="shared" si="120"/>
        <v>0</v>
      </c>
    </row>
    <row r="667" spans="1:25" s="61" customFormat="1">
      <c r="A667" s="61" t="e">
        <f t="shared" si="111"/>
        <v>#N/A</v>
      </c>
      <c r="B667" s="121">
        <f t="shared" si="112"/>
        <v>0</v>
      </c>
      <c r="C667" s="117" t="e">
        <f>VLOOKUP(B667,映射表!A:C,3,0)</f>
        <v>#N/A</v>
      </c>
      <c r="D667" s="121">
        <f t="shared" si="113"/>
        <v>0</v>
      </c>
      <c r="E667" s="100">
        <f t="shared" si="114"/>
        <v>0</v>
      </c>
      <c r="F667" s="121">
        <f t="shared" si="115"/>
        <v>0</v>
      </c>
      <c r="G667" s="121">
        <f t="shared" si="116"/>
        <v>0</v>
      </c>
      <c r="H667" s="99" t="e">
        <f>VLOOKUP(C667,'B2B（ol)'!A:J,10,0)*D667</f>
        <v>#N/A</v>
      </c>
      <c r="I667" s="101">
        <f t="shared" si="117"/>
        <v>0</v>
      </c>
      <c r="J667" s="121">
        <f t="shared" si="118"/>
        <v>0</v>
      </c>
      <c r="K667" s="121" t="e">
        <f>VLOOKUP(C667,'B2B（ol)'!A:P,16,0)</f>
        <v>#N/A</v>
      </c>
      <c r="L667" s="117">
        <f t="shared" si="119"/>
        <v>0</v>
      </c>
      <c r="M667" s="114" t="e">
        <f>VLOOKUP(C667,'B2B（ol)'!A:K,11,0)</f>
        <v>#N/A</v>
      </c>
      <c r="N667" s="114" t="e">
        <f>VLOOKUP(B667,payments!E:AG,29,0)</f>
        <v>#N/A</v>
      </c>
      <c r="O667" s="114"/>
      <c r="P667" s="114"/>
      <c r="Q667" s="61" t="e">
        <f>VLOOKUP(R667,映射表!A:G,7,0)</f>
        <v>#N/A</v>
      </c>
      <c r="R667" s="122"/>
      <c r="S667" s="122"/>
      <c r="T667" s="122"/>
      <c r="U667" s="122"/>
      <c r="V667" s="122"/>
      <c r="W667" s="122"/>
      <c r="X667" s="122"/>
      <c r="Y667" s="61">
        <f t="shared" si="120"/>
        <v>0</v>
      </c>
    </row>
    <row r="668" spans="1:25" s="61" customFormat="1">
      <c r="A668" s="61" t="e">
        <f t="shared" si="111"/>
        <v>#N/A</v>
      </c>
      <c r="B668" s="121">
        <f t="shared" si="112"/>
        <v>0</v>
      </c>
      <c r="C668" s="117" t="e">
        <f>VLOOKUP(B668,映射表!A:C,3,0)</f>
        <v>#N/A</v>
      </c>
      <c r="D668" s="121">
        <f t="shared" si="113"/>
        <v>0</v>
      </c>
      <c r="E668" s="100">
        <f t="shared" si="114"/>
        <v>0</v>
      </c>
      <c r="F668" s="121">
        <f t="shared" si="115"/>
        <v>0</v>
      </c>
      <c r="G668" s="121">
        <f t="shared" si="116"/>
        <v>0</v>
      </c>
      <c r="H668" s="99" t="e">
        <f>VLOOKUP(C668,'B2B（ol)'!A:J,10,0)*D668</f>
        <v>#N/A</v>
      </c>
      <c r="I668" s="101">
        <f t="shared" si="117"/>
        <v>0</v>
      </c>
      <c r="J668" s="121">
        <f t="shared" si="118"/>
        <v>0</v>
      </c>
      <c r="K668" s="121" t="e">
        <f>VLOOKUP(C668,'B2B（ol)'!A:P,16,0)</f>
        <v>#N/A</v>
      </c>
      <c r="L668" s="117">
        <f t="shared" si="119"/>
        <v>0</v>
      </c>
      <c r="M668" s="114" t="e">
        <f>VLOOKUP(C668,'B2B（ol)'!A:K,11,0)</f>
        <v>#N/A</v>
      </c>
      <c r="N668" s="114" t="e">
        <f>VLOOKUP(B668,payments!E:AG,29,0)</f>
        <v>#N/A</v>
      </c>
      <c r="O668" s="114"/>
      <c r="P668" s="114"/>
      <c r="Q668" s="61" t="e">
        <f>VLOOKUP(R668,映射表!A:G,7,0)</f>
        <v>#N/A</v>
      </c>
      <c r="R668" s="122"/>
      <c r="S668" s="122"/>
      <c r="T668" s="122"/>
      <c r="U668" s="122"/>
      <c r="V668" s="122"/>
      <c r="W668" s="122"/>
      <c r="X668" s="122"/>
      <c r="Y668" s="61">
        <f t="shared" si="120"/>
        <v>0</v>
      </c>
    </row>
    <row r="669" spans="1:25" s="61" customFormat="1">
      <c r="A669" s="61" t="e">
        <f t="shared" si="111"/>
        <v>#N/A</v>
      </c>
      <c r="B669" s="121">
        <f t="shared" si="112"/>
        <v>0</v>
      </c>
      <c r="C669" s="117" t="e">
        <f>VLOOKUP(B669,映射表!A:C,3,0)</f>
        <v>#N/A</v>
      </c>
      <c r="D669" s="121">
        <f t="shared" si="113"/>
        <v>0</v>
      </c>
      <c r="E669" s="100">
        <f t="shared" si="114"/>
        <v>0</v>
      </c>
      <c r="F669" s="121">
        <f t="shared" si="115"/>
        <v>0</v>
      </c>
      <c r="G669" s="121">
        <f t="shared" si="116"/>
        <v>0</v>
      </c>
      <c r="H669" s="99" t="e">
        <f>VLOOKUP(C669,'B2B（ol)'!A:J,10,0)*D669</f>
        <v>#N/A</v>
      </c>
      <c r="I669" s="101">
        <f t="shared" si="117"/>
        <v>0</v>
      </c>
      <c r="J669" s="121">
        <f t="shared" si="118"/>
        <v>0</v>
      </c>
      <c r="K669" s="121" t="e">
        <f>VLOOKUP(C669,'B2B（ol)'!A:P,16,0)</f>
        <v>#N/A</v>
      </c>
      <c r="L669" s="117">
        <f t="shared" si="119"/>
        <v>0</v>
      </c>
      <c r="M669" s="114" t="e">
        <f>VLOOKUP(C669,'B2B（ol)'!A:K,11,0)</f>
        <v>#N/A</v>
      </c>
      <c r="N669" s="114" t="e">
        <f>VLOOKUP(B669,payments!E:AG,29,0)</f>
        <v>#N/A</v>
      </c>
      <c r="O669" s="114"/>
      <c r="P669" s="114"/>
      <c r="Q669" s="61" t="e">
        <f>VLOOKUP(R669,映射表!A:G,7,0)</f>
        <v>#N/A</v>
      </c>
      <c r="R669" s="122"/>
      <c r="S669" s="122"/>
      <c r="T669" s="122"/>
      <c r="U669" s="122"/>
      <c r="V669" s="122"/>
      <c r="W669" s="122"/>
      <c r="X669" s="122"/>
      <c r="Y669" s="61">
        <f t="shared" si="120"/>
        <v>0</v>
      </c>
    </row>
    <row r="670" spans="1:25" s="61" customFormat="1">
      <c r="A670" s="61" t="e">
        <f t="shared" si="111"/>
        <v>#N/A</v>
      </c>
      <c r="B670" s="121">
        <f t="shared" si="112"/>
        <v>0</v>
      </c>
      <c r="C670" s="117" t="e">
        <f>VLOOKUP(B670,映射表!A:C,3,0)</f>
        <v>#N/A</v>
      </c>
      <c r="D670" s="121">
        <f t="shared" si="113"/>
        <v>0</v>
      </c>
      <c r="E670" s="100">
        <f t="shared" si="114"/>
        <v>0</v>
      </c>
      <c r="F670" s="121">
        <f t="shared" si="115"/>
        <v>0</v>
      </c>
      <c r="G670" s="121">
        <f t="shared" si="116"/>
        <v>0</v>
      </c>
      <c r="H670" s="99" t="e">
        <f>VLOOKUP(C670,'B2B（ol)'!A:J,10,0)*D670</f>
        <v>#N/A</v>
      </c>
      <c r="I670" s="101">
        <f t="shared" si="117"/>
        <v>0</v>
      </c>
      <c r="J670" s="121">
        <f t="shared" si="118"/>
        <v>0</v>
      </c>
      <c r="K670" s="121" t="e">
        <f>VLOOKUP(C670,'B2B（ol)'!A:P,16,0)</f>
        <v>#N/A</v>
      </c>
      <c r="L670" s="117">
        <f t="shared" si="119"/>
        <v>0</v>
      </c>
      <c r="M670" s="114" t="e">
        <f>VLOOKUP(C670,'B2B（ol)'!A:K,11,0)</f>
        <v>#N/A</v>
      </c>
      <c r="N670" s="114" t="e">
        <f>VLOOKUP(B670,payments!E:AG,29,0)</f>
        <v>#N/A</v>
      </c>
      <c r="O670" s="114"/>
      <c r="P670" s="114"/>
      <c r="Q670" s="61" t="e">
        <f>VLOOKUP(R670,映射表!A:G,7,0)</f>
        <v>#N/A</v>
      </c>
      <c r="R670" s="122"/>
      <c r="S670" s="122"/>
      <c r="T670" s="122"/>
      <c r="U670" s="122"/>
      <c r="V670" s="122"/>
      <c r="W670" s="122"/>
      <c r="X670" s="122"/>
      <c r="Y670" s="61">
        <f t="shared" si="120"/>
        <v>0</v>
      </c>
    </row>
    <row r="671" spans="1:25" s="61" customFormat="1">
      <c r="A671" s="61" t="e">
        <f t="shared" si="111"/>
        <v>#N/A</v>
      </c>
      <c r="B671" s="121">
        <f t="shared" si="112"/>
        <v>0</v>
      </c>
      <c r="C671" s="117" t="e">
        <f>VLOOKUP(B671,映射表!A:C,3,0)</f>
        <v>#N/A</v>
      </c>
      <c r="D671" s="121">
        <f t="shared" si="113"/>
        <v>0</v>
      </c>
      <c r="E671" s="100">
        <f t="shared" si="114"/>
        <v>0</v>
      </c>
      <c r="F671" s="121">
        <f t="shared" si="115"/>
        <v>0</v>
      </c>
      <c r="G671" s="121">
        <f t="shared" si="116"/>
        <v>0</v>
      </c>
      <c r="H671" s="99" t="e">
        <f>VLOOKUP(C671,'B2B（ol)'!A:J,10,0)*D671</f>
        <v>#N/A</v>
      </c>
      <c r="I671" s="101">
        <f t="shared" si="117"/>
        <v>0</v>
      </c>
      <c r="J671" s="121">
        <f t="shared" si="118"/>
        <v>0</v>
      </c>
      <c r="K671" s="121" t="e">
        <f>VLOOKUP(C671,'B2B（ol)'!A:P,16,0)</f>
        <v>#N/A</v>
      </c>
      <c r="L671" s="117">
        <f t="shared" si="119"/>
        <v>0</v>
      </c>
      <c r="M671" s="114" t="e">
        <f>VLOOKUP(C671,'B2B（ol)'!A:K,11,0)</f>
        <v>#N/A</v>
      </c>
      <c r="N671" s="114" t="e">
        <f>VLOOKUP(B671,payments!E:AG,29,0)</f>
        <v>#N/A</v>
      </c>
      <c r="O671" s="114"/>
      <c r="P671" s="114"/>
      <c r="Q671" s="61" t="e">
        <f>VLOOKUP(R671,映射表!A:G,7,0)</f>
        <v>#N/A</v>
      </c>
      <c r="R671" s="122"/>
      <c r="S671" s="122"/>
      <c r="T671" s="122"/>
      <c r="U671" s="122"/>
      <c r="V671" s="122"/>
      <c r="W671" s="122"/>
      <c r="X671" s="122"/>
      <c r="Y671" s="61">
        <f t="shared" si="120"/>
        <v>0</v>
      </c>
    </row>
    <row r="672" spans="1:25" s="61" customFormat="1">
      <c r="A672" s="61" t="e">
        <f t="shared" si="111"/>
        <v>#N/A</v>
      </c>
      <c r="B672" s="121">
        <f t="shared" si="112"/>
        <v>0</v>
      </c>
      <c r="C672" s="117" t="e">
        <f>VLOOKUP(B672,映射表!A:C,3,0)</f>
        <v>#N/A</v>
      </c>
      <c r="D672" s="121">
        <f t="shared" si="113"/>
        <v>0</v>
      </c>
      <c r="E672" s="100">
        <f t="shared" si="114"/>
        <v>0</v>
      </c>
      <c r="F672" s="121">
        <f t="shared" si="115"/>
        <v>0</v>
      </c>
      <c r="G672" s="121">
        <f t="shared" si="116"/>
        <v>0</v>
      </c>
      <c r="H672" s="99" t="e">
        <f>VLOOKUP(C672,'B2B（ol)'!A:J,10,0)*D672</f>
        <v>#N/A</v>
      </c>
      <c r="I672" s="101">
        <f t="shared" si="117"/>
        <v>0</v>
      </c>
      <c r="J672" s="121">
        <f t="shared" si="118"/>
        <v>0</v>
      </c>
      <c r="K672" s="121" t="e">
        <f>VLOOKUP(C672,'B2B（ol)'!A:P,16,0)</f>
        <v>#N/A</v>
      </c>
      <c r="L672" s="117">
        <f t="shared" si="119"/>
        <v>0</v>
      </c>
      <c r="M672" s="114" t="e">
        <f>VLOOKUP(C672,'B2B（ol)'!A:K,11,0)</f>
        <v>#N/A</v>
      </c>
      <c r="N672" s="114" t="e">
        <f>VLOOKUP(B672,payments!E:AG,29,0)</f>
        <v>#N/A</v>
      </c>
      <c r="O672" s="114"/>
      <c r="P672" s="114"/>
      <c r="Q672" s="61" t="e">
        <f>VLOOKUP(R672,映射表!A:G,7,0)</f>
        <v>#N/A</v>
      </c>
      <c r="R672" s="122"/>
      <c r="S672" s="122"/>
      <c r="T672" s="122"/>
      <c r="U672" s="122"/>
      <c r="V672" s="122"/>
      <c r="W672" s="122"/>
      <c r="X672" s="122"/>
      <c r="Y672" s="61">
        <f t="shared" si="120"/>
        <v>0</v>
      </c>
    </row>
    <row r="673" spans="1:25" s="61" customFormat="1">
      <c r="A673" s="61" t="e">
        <f t="shared" si="111"/>
        <v>#N/A</v>
      </c>
      <c r="B673" s="121">
        <f t="shared" si="112"/>
        <v>0</v>
      </c>
      <c r="C673" s="117" t="e">
        <f>VLOOKUP(B673,映射表!A:C,3,0)</f>
        <v>#N/A</v>
      </c>
      <c r="D673" s="121">
        <f t="shared" si="113"/>
        <v>0</v>
      </c>
      <c r="E673" s="100">
        <f t="shared" si="114"/>
        <v>0</v>
      </c>
      <c r="F673" s="121">
        <f t="shared" si="115"/>
        <v>0</v>
      </c>
      <c r="G673" s="121">
        <f t="shared" si="116"/>
        <v>0</v>
      </c>
      <c r="H673" s="99" t="e">
        <f>VLOOKUP(C673,'B2B（ol)'!A:J,10,0)*D673</f>
        <v>#N/A</v>
      </c>
      <c r="I673" s="101">
        <f t="shared" si="117"/>
        <v>0</v>
      </c>
      <c r="J673" s="121">
        <f t="shared" si="118"/>
        <v>0</v>
      </c>
      <c r="K673" s="121" t="e">
        <f>VLOOKUP(C673,'B2B（ol)'!A:P,16,0)</f>
        <v>#N/A</v>
      </c>
      <c r="L673" s="117">
        <f t="shared" si="119"/>
        <v>0</v>
      </c>
      <c r="M673" s="114" t="e">
        <f>VLOOKUP(C673,'B2B（ol)'!A:K,11,0)</f>
        <v>#N/A</v>
      </c>
      <c r="N673" s="114" t="e">
        <f>VLOOKUP(B673,payments!E:AG,29,0)</f>
        <v>#N/A</v>
      </c>
      <c r="O673" s="114"/>
      <c r="P673" s="114"/>
      <c r="Q673" s="61" t="e">
        <f>VLOOKUP(R673,映射表!A:G,7,0)</f>
        <v>#N/A</v>
      </c>
      <c r="R673" s="122"/>
      <c r="S673" s="122"/>
      <c r="T673" s="122"/>
      <c r="U673" s="122"/>
      <c r="V673" s="122"/>
      <c r="W673" s="122"/>
      <c r="X673" s="122"/>
      <c r="Y673" s="61">
        <f t="shared" si="120"/>
        <v>0</v>
      </c>
    </row>
    <row r="674" spans="1:25" s="61" customFormat="1">
      <c r="A674" s="61" t="e">
        <f t="shared" si="111"/>
        <v>#N/A</v>
      </c>
      <c r="B674" s="121">
        <f t="shared" si="112"/>
        <v>0</v>
      </c>
      <c r="C674" s="117" t="e">
        <f>VLOOKUP(B674,映射表!A:C,3,0)</f>
        <v>#N/A</v>
      </c>
      <c r="D674" s="121">
        <f t="shared" si="113"/>
        <v>0</v>
      </c>
      <c r="E674" s="100">
        <f t="shared" si="114"/>
        <v>0</v>
      </c>
      <c r="F674" s="121">
        <f t="shared" si="115"/>
        <v>0</v>
      </c>
      <c r="G674" s="121">
        <f t="shared" si="116"/>
        <v>0</v>
      </c>
      <c r="H674" s="99" t="e">
        <f>VLOOKUP(C674,'B2B（ol)'!A:J,10,0)*D674</f>
        <v>#N/A</v>
      </c>
      <c r="I674" s="101">
        <f t="shared" si="117"/>
        <v>0</v>
      </c>
      <c r="J674" s="121">
        <f t="shared" si="118"/>
        <v>0</v>
      </c>
      <c r="K674" s="121" t="e">
        <f>VLOOKUP(C674,'B2B（ol)'!A:P,16,0)</f>
        <v>#N/A</v>
      </c>
      <c r="L674" s="117">
        <f t="shared" si="119"/>
        <v>0</v>
      </c>
      <c r="M674" s="114" t="e">
        <f>VLOOKUP(C674,'B2B（ol)'!A:K,11,0)</f>
        <v>#N/A</v>
      </c>
      <c r="N674" s="114" t="e">
        <f>VLOOKUP(B674,payments!E:AG,29,0)</f>
        <v>#N/A</v>
      </c>
      <c r="O674" s="114"/>
      <c r="P674" s="114"/>
      <c r="Q674" s="61" t="e">
        <f>VLOOKUP(R674,映射表!A:G,7,0)</f>
        <v>#N/A</v>
      </c>
      <c r="R674" s="122"/>
      <c r="S674" s="122"/>
      <c r="T674" s="122"/>
      <c r="U674" s="122"/>
      <c r="V674" s="122"/>
      <c r="W674" s="122"/>
      <c r="X674" s="122"/>
      <c r="Y674" s="61">
        <f t="shared" si="120"/>
        <v>0</v>
      </c>
    </row>
    <row r="675" spans="1:25" s="61" customFormat="1">
      <c r="A675" s="61" t="e">
        <f t="shared" si="111"/>
        <v>#N/A</v>
      </c>
      <c r="B675" s="121">
        <f t="shared" si="112"/>
        <v>0</v>
      </c>
      <c r="C675" s="117" t="e">
        <f>VLOOKUP(B675,映射表!A:C,3,0)</f>
        <v>#N/A</v>
      </c>
      <c r="D675" s="121">
        <f t="shared" si="113"/>
        <v>0</v>
      </c>
      <c r="E675" s="100">
        <f t="shared" si="114"/>
        <v>0</v>
      </c>
      <c r="F675" s="121">
        <f t="shared" si="115"/>
        <v>0</v>
      </c>
      <c r="G675" s="121">
        <f t="shared" si="116"/>
        <v>0</v>
      </c>
      <c r="H675" s="99" t="e">
        <f>VLOOKUP(C675,'B2B（ol)'!A:J,10,0)*D675</f>
        <v>#N/A</v>
      </c>
      <c r="I675" s="101">
        <f t="shared" si="117"/>
        <v>0</v>
      </c>
      <c r="J675" s="121">
        <f t="shared" si="118"/>
        <v>0</v>
      </c>
      <c r="K675" s="121" t="e">
        <f>VLOOKUP(C675,'B2B（ol)'!A:P,16,0)</f>
        <v>#N/A</v>
      </c>
      <c r="L675" s="117">
        <f t="shared" si="119"/>
        <v>0</v>
      </c>
      <c r="M675" s="114" t="e">
        <f>VLOOKUP(C675,'B2B（ol)'!A:K,11,0)</f>
        <v>#N/A</v>
      </c>
      <c r="N675" s="114" t="e">
        <f>VLOOKUP(B675,payments!E:AG,29,0)</f>
        <v>#N/A</v>
      </c>
      <c r="O675" s="114"/>
      <c r="P675" s="114"/>
      <c r="Q675" s="61" t="e">
        <f>VLOOKUP(R675,映射表!A:G,7,0)</f>
        <v>#N/A</v>
      </c>
      <c r="R675" s="122"/>
      <c r="S675" s="122"/>
      <c r="T675" s="122"/>
      <c r="U675" s="122"/>
      <c r="V675" s="122"/>
      <c r="W675" s="122"/>
      <c r="X675" s="122"/>
      <c r="Y675" s="61">
        <f t="shared" si="120"/>
        <v>0</v>
      </c>
    </row>
    <row r="676" spans="1:25" s="61" customFormat="1">
      <c r="A676" s="61" t="e">
        <f t="shared" si="111"/>
        <v>#N/A</v>
      </c>
      <c r="B676" s="121">
        <f t="shared" si="112"/>
        <v>0</v>
      </c>
      <c r="C676" s="117" t="e">
        <f>VLOOKUP(B676,映射表!A:C,3,0)</f>
        <v>#N/A</v>
      </c>
      <c r="D676" s="121">
        <f t="shared" si="113"/>
        <v>0</v>
      </c>
      <c r="E676" s="100">
        <f t="shared" si="114"/>
        <v>0</v>
      </c>
      <c r="F676" s="121">
        <f t="shared" si="115"/>
        <v>0</v>
      </c>
      <c r="G676" s="121">
        <f t="shared" si="116"/>
        <v>0</v>
      </c>
      <c r="H676" s="99" t="e">
        <f>VLOOKUP(C676,'B2B（ol)'!A:J,10,0)*D676</f>
        <v>#N/A</v>
      </c>
      <c r="I676" s="101">
        <f t="shared" si="117"/>
        <v>0</v>
      </c>
      <c r="J676" s="121">
        <f t="shared" si="118"/>
        <v>0</v>
      </c>
      <c r="K676" s="121" t="e">
        <f>VLOOKUP(C676,'B2B（ol)'!A:P,16,0)</f>
        <v>#N/A</v>
      </c>
      <c r="L676" s="117">
        <f t="shared" si="119"/>
        <v>0</v>
      </c>
      <c r="M676" s="114" t="e">
        <f>VLOOKUP(C676,'B2B（ol)'!A:K,11,0)</f>
        <v>#N/A</v>
      </c>
      <c r="N676" s="114" t="e">
        <f>VLOOKUP(B676,payments!E:AG,29,0)</f>
        <v>#N/A</v>
      </c>
      <c r="O676" s="114"/>
      <c r="P676" s="114"/>
      <c r="Q676" s="61" t="e">
        <f>VLOOKUP(R676,映射表!A:G,7,0)</f>
        <v>#N/A</v>
      </c>
      <c r="R676" s="122"/>
      <c r="S676" s="122"/>
      <c r="T676" s="122"/>
      <c r="U676" s="122"/>
      <c r="V676" s="122"/>
      <c r="W676" s="122"/>
      <c r="X676" s="122"/>
      <c r="Y676" s="61">
        <f t="shared" si="120"/>
        <v>0</v>
      </c>
    </row>
    <row r="677" spans="1:25" s="61" customFormat="1">
      <c r="A677" s="61" t="e">
        <f t="shared" si="111"/>
        <v>#N/A</v>
      </c>
      <c r="B677" s="121">
        <f t="shared" si="112"/>
        <v>0</v>
      </c>
      <c r="C677" s="117" t="e">
        <f>VLOOKUP(B677,映射表!A:C,3,0)</f>
        <v>#N/A</v>
      </c>
      <c r="D677" s="121">
        <f t="shared" si="113"/>
        <v>0</v>
      </c>
      <c r="E677" s="100">
        <f t="shared" si="114"/>
        <v>0</v>
      </c>
      <c r="F677" s="121">
        <f t="shared" si="115"/>
        <v>0</v>
      </c>
      <c r="G677" s="121">
        <f t="shared" si="116"/>
        <v>0</v>
      </c>
      <c r="H677" s="99" t="e">
        <f>VLOOKUP(C677,'B2B（ol)'!A:J,10,0)*D677</f>
        <v>#N/A</v>
      </c>
      <c r="I677" s="101">
        <f t="shared" si="117"/>
        <v>0</v>
      </c>
      <c r="J677" s="121">
        <f t="shared" si="118"/>
        <v>0</v>
      </c>
      <c r="K677" s="121" t="e">
        <f>VLOOKUP(C677,'B2B（ol)'!A:P,16,0)</f>
        <v>#N/A</v>
      </c>
      <c r="L677" s="117">
        <f t="shared" si="119"/>
        <v>0</v>
      </c>
      <c r="M677" s="114" t="e">
        <f>VLOOKUP(C677,'B2B（ol)'!A:K,11,0)</f>
        <v>#N/A</v>
      </c>
      <c r="N677" s="114" t="e">
        <f>VLOOKUP(B677,payments!E:AG,29,0)</f>
        <v>#N/A</v>
      </c>
      <c r="O677" s="114"/>
      <c r="P677" s="114"/>
      <c r="Q677" s="61" t="e">
        <f>VLOOKUP(R677,映射表!A:G,7,0)</f>
        <v>#N/A</v>
      </c>
      <c r="R677" s="122"/>
      <c r="S677" s="122"/>
      <c r="T677" s="122"/>
      <c r="U677" s="122"/>
      <c r="V677" s="122"/>
      <c r="W677" s="122"/>
      <c r="X677" s="122"/>
      <c r="Y677" s="61">
        <f t="shared" si="120"/>
        <v>0</v>
      </c>
    </row>
    <row r="678" spans="1:25" s="61" customFormat="1">
      <c r="A678" s="61" t="e">
        <f t="shared" si="111"/>
        <v>#N/A</v>
      </c>
      <c r="B678" s="121">
        <f t="shared" si="112"/>
        <v>0</v>
      </c>
      <c r="C678" s="117" t="e">
        <f>VLOOKUP(B678,映射表!A:C,3,0)</f>
        <v>#N/A</v>
      </c>
      <c r="D678" s="121">
        <f t="shared" si="113"/>
        <v>0</v>
      </c>
      <c r="E678" s="100">
        <f t="shared" si="114"/>
        <v>0</v>
      </c>
      <c r="F678" s="121">
        <f t="shared" si="115"/>
        <v>0</v>
      </c>
      <c r="G678" s="121">
        <f t="shared" si="116"/>
        <v>0</v>
      </c>
      <c r="H678" s="99" t="e">
        <f>VLOOKUP(C678,'B2B（ol)'!A:J,10,0)*D678</f>
        <v>#N/A</v>
      </c>
      <c r="I678" s="101">
        <f t="shared" si="117"/>
        <v>0</v>
      </c>
      <c r="J678" s="121">
        <f t="shared" si="118"/>
        <v>0</v>
      </c>
      <c r="K678" s="121" t="e">
        <f>VLOOKUP(C678,'B2B（ol)'!A:P,16,0)</f>
        <v>#N/A</v>
      </c>
      <c r="L678" s="117">
        <f t="shared" si="119"/>
        <v>0</v>
      </c>
      <c r="M678" s="114" t="e">
        <f>VLOOKUP(C678,'B2B（ol)'!A:K,11,0)</f>
        <v>#N/A</v>
      </c>
      <c r="N678" s="114" t="e">
        <f>VLOOKUP(B678,payments!E:AG,29,0)</f>
        <v>#N/A</v>
      </c>
      <c r="O678" s="114"/>
      <c r="P678" s="114"/>
      <c r="Q678" s="61" t="e">
        <f>VLOOKUP(R678,映射表!A:G,7,0)</f>
        <v>#N/A</v>
      </c>
      <c r="R678" s="122"/>
      <c r="S678" s="122"/>
      <c r="T678" s="122"/>
      <c r="U678" s="122"/>
      <c r="V678" s="122"/>
      <c r="W678" s="122"/>
      <c r="X678" s="122"/>
      <c r="Y678" s="61">
        <f t="shared" si="120"/>
        <v>0</v>
      </c>
    </row>
    <row r="679" spans="1:25" s="61" customFormat="1">
      <c r="A679" s="61" t="e">
        <f t="shared" si="111"/>
        <v>#N/A</v>
      </c>
      <c r="B679" s="121">
        <f t="shared" si="112"/>
        <v>0</v>
      </c>
      <c r="C679" s="117" t="e">
        <f>VLOOKUP(B679,映射表!A:C,3,0)</f>
        <v>#N/A</v>
      </c>
      <c r="D679" s="121">
        <f t="shared" si="113"/>
        <v>0</v>
      </c>
      <c r="E679" s="100">
        <f t="shared" si="114"/>
        <v>0</v>
      </c>
      <c r="F679" s="121">
        <f t="shared" si="115"/>
        <v>0</v>
      </c>
      <c r="G679" s="121">
        <f t="shared" si="116"/>
        <v>0</v>
      </c>
      <c r="H679" s="99" t="e">
        <f>VLOOKUP(C679,'B2B（ol)'!A:J,10,0)*D679</f>
        <v>#N/A</v>
      </c>
      <c r="I679" s="101">
        <f t="shared" si="117"/>
        <v>0</v>
      </c>
      <c r="J679" s="121">
        <f t="shared" si="118"/>
        <v>0</v>
      </c>
      <c r="K679" s="121" t="e">
        <f>VLOOKUP(C679,'B2B（ol)'!A:P,16,0)</f>
        <v>#N/A</v>
      </c>
      <c r="L679" s="117">
        <f t="shared" si="119"/>
        <v>0</v>
      </c>
      <c r="M679" s="114" t="e">
        <f>VLOOKUP(C679,'B2B（ol)'!A:K,11,0)</f>
        <v>#N/A</v>
      </c>
      <c r="N679" s="114" t="e">
        <f>VLOOKUP(B679,payments!E:AG,29,0)</f>
        <v>#N/A</v>
      </c>
      <c r="O679" s="114"/>
      <c r="P679" s="114"/>
      <c r="Q679" s="61" t="e">
        <f>VLOOKUP(R679,映射表!A:G,7,0)</f>
        <v>#N/A</v>
      </c>
      <c r="R679" s="122"/>
      <c r="S679" s="122"/>
      <c r="T679" s="122"/>
      <c r="U679" s="122"/>
      <c r="V679" s="122"/>
      <c r="W679" s="122"/>
      <c r="X679" s="122"/>
      <c r="Y679" s="61">
        <f t="shared" si="120"/>
        <v>0</v>
      </c>
    </row>
    <row r="680" spans="1:25" s="61" customFormat="1">
      <c r="A680" s="61" t="e">
        <f t="shared" si="111"/>
        <v>#N/A</v>
      </c>
      <c r="B680" s="121">
        <f t="shared" si="112"/>
        <v>0</v>
      </c>
      <c r="C680" s="117" t="e">
        <f>VLOOKUP(B680,映射表!A:C,3,0)</f>
        <v>#N/A</v>
      </c>
      <c r="D680" s="121">
        <f t="shared" si="113"/>
        <v>0</v>
      </c>
      <c r="E680" s="100">
        <f t="shared" si="114"/>
        <v>0</v>
      </c>
      <c r="F680" s="121">
        <f t="shared" si="115"/>
        <v>0</v>
      </c>
      <c r="G680" s="121">
        <f t="shared" si="116"/>
        <v>0</v>
      </c>
      <c r="H680" s="99" t="e">
        <f>VLOOKUP(C680,'B2B（ol)'!A:J,10,0)*D680</f>
        <v>#N/A</v>
      </c>
      <c r="I680" s="101">
        <f t="shared" si="117"/>
        <v>0</v>
      </c>
      <c r="J680" s="121">
        <f t="shared" si="118"/>
        <v>0</v>
      </c>
      <c r="K680" s="121" t="e">
        <f>VLOOKUP(C680,'B2B（ol)'!A:P,16,0)</f>
        <v>#N/A</v>
      </c>
      <c r="L680" s="117">
        <f t="shared" si="119"/>
        <v>0</v>
      </c>
      <c r="M680" s="114" t="e">
        <f>VLOOKUP(C680,'B2B（ol)'!A:K,11,0)</f>
        <v>#N/A</v>
      </c>
      <c r="N680" s="114" t="e">
        <f>VLOOKUP(B680,payments!E:AG,29,0)</f>
        <v>#N/A</v>
      </c>
      <c r="O680" s="114"/>
      <c r="P680" s="114"/>
      <c r="Q680" s="61" t="e">
        <f>VLOOKUP(R680,映射表!A:G,7,0)</f>
        <v>#N/A</v>
      </c>
      <c r="R680" s="122"/>
      <c r="S680" s="122"/>
      <c r="T680" s="122"/>
      <c r="U680" s="122"/>
      <c r="V680" s="122"/>
      <c r="W680" s="122"/>
      <c r="X680" s="122"/>
      <c r="Y680" s="61">
        <f t="shared" si="120"/>
        <v>0</v>
      </c>
    </row>
    <row r="681" spans="1:25" s="61" customFormat="1">
      <c r="A681" s="61" t="e">
        <f t="shared" si="111"/>
        <v>#N/A</v>
      </c>
      <c r="B681" s="121">
        <f t="shared" si="112"/>
        <v>0</v>
      </c>
      <c r="C681" s="117" t="e">
        <f>VLOOKUP(B681,映射表!A:C,3,0)</f>
        <v>#N/A</v>
      </c>
      <c r="D681" s="121">
        <f t="shared" si="113"/>
        <v>0</v>
      </c>
      <c r="E681" s="100">
        <f t="shared" si="114"/>
        <v>0</v>
      </c>
      <c r="F681" s="121">
        <f t="shared" si="115"/>
        <v>0</v>
      </c>
      <c r="G681" s="121">
        <f t="shared" si="116"/>
        <v>0</v>
      </c>
      <c r="H681" s="99" t="e">
        <f>VLOOKUP(C681,'B2B（ol)'!A:J,10,0)*D681</f>
        <v>#N/A</v>
      </c>
      <c r="I681" s="101">
        <f t="shared" si="117"/>
        <v>0</v>
      </c>
      <c r="J681" s="121">
        <f t="shared" si="118"/>
        <v>0</v>
      </c>
      <c r="K681" s="121" t="e">
        <f>VLOOKUP(C681,'B2B（ol)'!A:P,16,0)</f>
        <v>#N/A</v>
      </c>
      <c r="L681" s="117">
        <f t="shared" si="119"/>
        <v>0</v>
      </c>
      <c r="M681" s="114" t="e">
        <f>VLOOKUP(C681,'B2B（ol)'!A:K,11,0)</f>
        <v>#N/A</v>
      </c>
      <c r="N681" s="114" t="e">
        <f>VLOOKUP(B681,payments!E:AG,29,0)</f>
        <v>#N/A</v>
      </c>
      <c r="O681" s="114"/>
      <c r="P681" s="114"/>
      <c r="Q681" s="61" t="e">
        <f>VLOOKUP(R681,映射表!A:G,7,0)</f>
        <v>#N/A</v>
      </c>
      <c r="R681" s="122"/>
      <c r="S681" s="122"/>
      <c r="T681" s="122"/>
      <c r="U681" s="122"/>
      <c r="V681" s="122"/>
      <c r="W681" s="122"/>
      <c r="X681" s="122"/>
      <c r="Y681" s="61">
        <f t="shared" si="120"/>
        <v>0</v>
      </c>
    </row>
    <row r="682" spans="1:25" s="61" customFormat="1">
      <c r="A682" s="61" t="e">
        <f t="shared" si="111"/>
        <v>#N/A</v>
      </c>
      <c r="B682" s="121">
        <f t="shared" si="112"/>
        <v>0</v>
      </c>
      <c r="C682" s="117" t="e">
        <f>VLOOKUP(B682,映射表!A:C,3,0)</f>
        <v>#N/A</v>
      </c>
      <c r="D682" s="121">
        <f t="shared" si="113"/>
        <v>0</v>
      </c>
      <c r="E682" s="100">
        <f t="shared" si="114"/>
        <v>0</v>
      </c>
      <c r="F682" s="121">
        <f t="shared" si="115"/>
        <v>0</v>
      </c>
      <c r="G682" s="121">
        <f t="shared" si="116"/>
        <v>0</v>
      </c>
      <c r="H682" s="99" t="e">
        <f>VLOOKUP(C682,'B2B（ol)'!A:J,10,0)*D682</f>
        <v>#N/A</v>
      </c>
      <c r="I682" s="101">
        <f t="shared" si="117"/>
        <v>0</v>
      </c>
      <c r="J682" s="121">
        <f t="shared" si="118"/>
        <v>0</v>
      </c>
      <c r="K682" s="121" t="e">
        <f>VLOOKUP(C682,'B2B（ol)'!A:P,16,0)</f>
        <v>#N/A</v>
      </c>
      <c r="L682" s="117">
        <f t="shared" si="119"/>
        <v>0</v>
      </c>
      <c r="M682" s="114" t="e">
        <f>VLOOKUP(C682,'B2B（ol)'!A:K,11,0)</f>
        <v>#N/A</v>
      </c>
      <c r="N682" s="114" t="e">
        <f>VLOOKUP(B682,payments!E:AG,29,0)</f>
        <v>#N/A</v>
      </c>
      <c r="O682" s="114"/>
      <c r="P682" s="114"/>
      <c r="Q682" s="61" t="e">
        <f>VLOOKUP(R682,映射表!A:G,7,0)</f>
        <v>#N/A</v>
      </c>
      <c r="R682" s="122"/>
      <c r="S682" s="122"/>
      <c r="T682" s="122"/>
      <c r="U682" s="122"/>
      <c r="V682" s="122"/>
      <c r="W682" s="122"/>
      <c r="X682" s="122"/>
      <c r="Y682" s="61">
        <f t="shared" si="120"/>
        <v>0</v>
      </c>
    </row>
    <row r="683" spans="1:25" s="61" customFormat="1">
      <c r="A683" s="61" t="e">
        <f t="shared" si="111"/>
        <v>#N/A</v>
      </c>
      <c r="B683" s="121">
        <f t="shared" si="112"/>
        <v>0</v>
      </c>
      <c r="C683" s="117" t="e">
        <f>VLOOKUP(B683,映射表!A:C,3,0)</f>
        <v>#N/A</v>
      </c>
      <c r="D683" s="121">
        <f t="shared" si="113"/>
        <v>0</v>
      </c>
      <c r="E683" s="100">
        <f t="shared" si="114"/>
        <v>0</v>
      </c>
      <c r="F683" s="121">
        <f t="shared" si="115"/>
        <v>0</v>
      </c>
      <c r="G683" s="121">
        <f t="shared" si="116"/>
        <v>0</v>
      </c>
      <c r="H683" s="99" t="e">
        <f>VLOOKUP(C683,'B2B（ol)'!A:J,10,0)*D683</f>
        <v>#N/A</v>
      </c>
      <c r="I683" s="101">
        <f t="shared" si="117"/>
        <v>0</v>
      </c>
      <c r="J683" s="121">
        <f t="shared" si="118"/>
        <v>0</v>
      </c>
      <c r="K683" s="121" t="e">
        <f>VLOOKUP(C683,'B2B（ol)'!A:P,16,0)</f>
        <v>#N/A</v>
      </c>
      <c r="L683" s="117">
        <f t="shared" si="119"/>
        <v>0</v>
      </c>
      <c r="M683" s="114" t="e">
        <f>VLOOKUP(C683,'B2B（ol)'!A:K,11,0)</f>
        <v>#N/A</v>
      </c>
      <c r="N683" s="114" t="e">
        <f>VLOOKUP(B683,payments!E:AG,29,0)</f>
        <v>#N/A</v>
      </c>
      <c r="O683" s="114"/>
      <c r="P683" s="114"/>
      <c r="Q683" s="61" t="e">
        <f>VLOOKUP(R683,映射表!A:G,7,0)</f>
        <v>#N/A</v>
      </c>
      <c r="R683" s="122"/>
      <c r="S683" s="122"/>
      <c r="T683" s="122"/>
      <c r="U683" s="122"/>
      <c r="V683" s="122"/>
      <c r="W683" s="122"/>
      <c r="X683" s="122"/>
      <c r="Y683" s="61">
        <f t="shared" si="120"/>
        <v>0</v>
      </c>
    </row>
    <row r="684" spans="1:25" s="61" customFormat="1">
      <c r="A684" s="61" t="e">
        <f t="shared" si="111"/>
        <v>#N/A</v>
      </c>
      <c r="B684" s="121">
        <f t="shared" si="112"/>
        <v>0</v>
      </c>
      <c r="C684" s="117" t="e">
        <f>VLOOKUP(B684,映射表!A:C,3,0)</f>
        <v>#N/A</v>
      </c>
      <c r="D684" s="121">
        <f t="shared" si="113"/>
        <v>0</v>
      </c>
      <c r="E684" s="100">
        <f t="shared" si="114"/>
        <v>0</v>
      </c>
      <c r="F684" s="121">
        <f t="shared" si="115"/>
        <v>0</v>
      </c>
      <c r="G684" s="121">
        <f t="shared" si="116"/>
        <v>0</v>
      </c>
      <c r="H684" s="99" t="e">
        <f>VLOOKUP(C684,'B2B（ol)'!A:J,10,0)*D684</f>
        <v>#N/A</v>
      </c>
      <c r="I684" s="101">
        <f t="shared" si="117"/>
        <v>0</v>
      </c>
      <c r="J684" s="121">
        <f t="shared" si="118"/>
        <v>0</v>
      </c>
      <c r="K684" s="121" t="e">
        <f>VLOOKUP(C684,'B2B（ol)'!A:P,16,0)</f>
        <v>#N/A</v>
      </c>
      <c r="L684" s="117">
        <f t="shared" si="119"/>
        <v>0</v>
      </c>
      <c r="M684" s="114" t="e">
        <f>VLOOKUP(C684,'B2B（ol)'!A:K,11,0)</f>
        <v>#N/A</v>
      </c>
      <c r="N684" s="114" t="e">
        <f>VLOOKUP(B684,payments!E:AG,29,0)</f>
        <v>#N/A</v>
      </c>
      <c r="O684" s="114"/>
      <c r="P684" s="114"/>
      <c r="Q684" s="61" t="e">
        <f>VLOOKUP(R684,映射表!A:G,7,0)</f>
        <v>#N/A</v>
      </c>
      <c r="R684" s="122"/>
      <c r="S684" s="122"/>
      <c r="T684" s="122"/>
      <c r="U684" s="122"/>
      <c r="V684" s="122"/>
      <c r="W684" s="122"/>
      <c r="X684" s="122"/>
      <c r="Y684" s="61">
        <f t="shared" si="120"/>
        <v>0</v>
      </c>
    </row>
    <row r="685" spans="1:25" s="61" customFormat="1">
      <c r="A685" s="61" t="e">
        <f t="shared" si="111"/>
        <v>#N/A</v>
      </c>
      <c r="B685" s="121">
        <f t="shared" si="112"/>
        <v>0</v>
      </c>
      <c r="C685" s="117" t="e">
        <f>VLOOKUP(B685,映射表!A:C,3,0)</f>
        <v>#N/A</v>
      </c>
      <c r="D685" s="121">
        <f t="shared" si="113"/>
        <v>0</v>
      </c>
      <c r="E685" s="100">
        <f t="shared" si="114"/>
        <v>0</v>
      </c>
      <c r="F685" s="121">
        <f t="shared" si="115"/>
        <v>0</v>
      </c>
      <c r="G685" s="121">
        <f t="shared" si="116"/>
        <v>0</v>
      </c>
      <c r="H685" s="99" t="e">
        <f>VLOOKUP(C685,'B2B（ol)'!A:J,10,0)*D685</f>
        <v>#N/A</v>
      </c>
      <c r="I685" s="101">
        <f t="shared" si="117"/>
        <v>0</v>
      </c>
      <c r="J685" s="121">
        <f t="shared" si="118"/>
        <v>0</v>
      </c>
      <c r="K685" s="121" t="e">
        <f>VLOOKUP(C685,'B2B（ol)'!A:P,16,0)</f>
        <v>#N/A</v>
      </c>
      <c r="L685" s="117">
        <f t="shared" si="119"/>
        <v>0</v>
      </c>
      <c r="M685" s="114" t="e">
        <f>VLOOKUP(C685,'B2B（ol)'!A:K,11,0)</f>
        <v>#N/A</v>
      </c>
      <c r="N685" s="114" t="e">
        <f>VLOOKUP(B685,payments!E:AG,29,0)</f>
        <v>#N/A</v>
      </c>
      <c r="O685" s="114"/>
      <c r="P685" s="114"/>
      <c r="Q685" s="61" t="e">
        <f>VLOOKUP(R685,映射表!A:G,7,0)</f>
        <v>#N/A</v>
      </c>
      <c r="R685" s="122"/>
      <c r="S685" s="122"/>
      <c r="T685" s="122"/>
      <c r="U685" s="122"/>
      <c r="V685" s="122"/>
      <c r="W685" s="122"/>
      <c r="X685" s="122"/>
      <c r="Y685" s="61">
        <f t="shared" si="120"/>
        <v>0</v>
      </c>
    </row>
    <row r="686" spans="1:25" s="61" customFormat="1">
      <c r="A686" s="61" t="e">
        <f t="shared" si="111"/>
        <v>#N/A</v>
      </c>
      <c r="B686" s="121">
        <f t="shared" si="112"/>
        <v>0</v>
      </c>
      <c r="C686" s="117" t="e">
        <f>VLOOKUP(B686,映射表!A:C,3,0)</f>
        <v>#N/A</v>
      </c>
      <c r="D686" s="121">
        <f t="shared" si="113"/>
        <v>0</v>
      </c>
      <c r="E686" s="100">
        <f t="shared" si="114"/>
        <v>0</v>
      </c>
      <c r="F686" s="121">
        <f t="shared" si="115"/>
        <v>0</v>
      </c>
      <c r="G686" s="121">
        <f t="shared" si="116"/>
        <v>0</v>
      </c>
      <c r="H686" s="99" t="e">
        <f>VLOOKUP(C686,'B2B（ol)'!A:J,10,0)*D686</f>
        <v>#N/A</v>
      </c>
      <c r="I686" s="101">
        <f t="shared" si="117"/>
        <v>0</v>
      </c>
      <c r="J686" s="121">
        <f t="shared" si="118"/>
        <v>0</v>
      </c>
      <c r="K686" s="121" t="e">
        <f>VLOOKUP(C686,'B2B（ol)'!A:P,16,0)</f>
        <v>#N/A</v>
      </c>
      <c r="L686" s="117">
        <f t="shared" si="119"/>
        <v>0</v>
      </c>
      <c r="M686" s="114" t="e">
        <f>VLOOKUP(C686,'B2B（ol)'!A:K,11,0)</f>
        <v>#N/A</v>
      </c>
      <c r="N686" s="114" t="e">
        <f>VLOOKUP(B686,payments!E:AG,29,0)</f>
        <v>#N/A</v>
      </c>
      <c r="O686" s="114"/>
      <c r="P686" s="114"/>
      <c r="Q686" s="61" t="e">
        <f>VLOOKUP(R686,映射表!A:G,7,0)</f>
        <v>#N/A</v>
      </c>
      <c r="R686" s="122"/>
      <c r="S686" s="122"/>
      <c r="T686" s="122"/>
      <c r="U686" s="122"/>
      <c r="V686" s="122"/>
      <c r="W686" s="122"/>
      <c r="X686" s="122"/>
      <c r="Y686" s="61">
        <f t="shared" si="120"/>
        <v>0</v>
      </c>
    </row>
    <row r="687" spans="1:25" s="61" customFormat="1">
      <c r="A687" s="61" t="e">
        <f t="shared" si="111"/>
        <v>#N/A</v>
      </c>
      <c r="B687" s="121">
        <f t="shared" si="112"/>
        <v>0</v>
      </c>
      <c r="C687" s="117" t="e">
        <f>VLOOKUP(B687,映射表!A:C,3,0)</f>
        <v>#N/A</v>
      </c>
      <c r="D687" s="121">
        <f t="shared" si="113"/>
        <v>0</v>
      </c>
      <c r="E687" s="100">
        <f t="shared" si="114"/>
        <v>0</v>
      </c>
      <c r="F687" s="121">
        <f t="shared" si="115"/>
        <v>0</v>
      </c>
      <c r="G687" s="121">
        <f t="shared" si="116"/>
        <v>0</v>
      </c>
      <c r="H687" s="99" t="e">
        <f>VLOOKUP(C687,'B2B（ol)'!A:J,10,0)*D687</f>
        <v>#N/A</v>
      </c>
      <c r="I687" s="101">
        <f t="shared" si="117"/>
        <v>0</v>
      </c>
      <c r="J687" s="121">
        <f t="shared" si="118"/>
        <v>0</v>
      </c>
      <c r="K687" s="121" t="e">
        <f>VLOOKUP(C687,'B2B（ol)'!A:P,16,0)</f>
        <v>#N/A</v>
      </c>
      <c r="L687" s="117">
        <f t="shared" si="119"/>
        <v>0</v>
      </c>
      <c r="M687" s="114" t="e">
        <f>VLOOKUP(C687,'B2B（ol)'!A:K,11,0)</f>
        <v>#N/A</v>
      </c>
      <c r="N687" s="114" t="e">
        <f>VLOOKUP(B687,payments!E:AG,29,0)</f>
        <v>#N/A</v>
      </c>
      <c r="O687" s="114"/>
      <c r="P687" s="114"/>
      <c r="Q687" s="61" t="e">
        <f>VLOOKUP(R687,映射表!A:G,7,0)</f>
        <v>#N/A</v>
      </c>
      <c r="R687" s="122"/>
      <c r="S687" s="122"/>
      <c r="T687" s="122"/>
      <c r="U687" s="122"/>
      <c r="V687" s="122"/>
      <c r="W687" s="122"/>
      <c r="X687" s="122"/>
      <c r="Y687" s="61">
        <f t="shared" si="120"/>
        <v>0</v>
      </c>
    </row>
    <row r="688" spans="1:25" s="61" customFormat="1">
      <c r="A688" s="61" t="e">
        <f t="shared" si="111"/>
        <v>#N/A</v>
      </c>
      <c r="B688" s="121">
        <f t="shared" si="112"/>
        <v>0</v>
      </c>
      <c r="C688" s="117" t="e">
        <f>VLOOKUP(B688,映射表!A:C,3,0)</f>
        <v>#N/A</v>
      </c>
      <c r="D688" s="121">
        <f t="shared" si="113"/>
        <v>0</v>
      </c>
      <c r="E688" s="100">
        <f t="shared" si="114"/>
        <v>0</v>
      </c>
      <c r="F688" s="121">
        <f t="shared" si="115"/>
        <v>0</v>
      </c>
      <c r="G688" s="121">
        <f t="shared" si="116"/>
        <v>0</v>
      </c>
      <c r="H688" s="99" t="e">
        <f>VLOOKUP(C688,'B2B（ol)'!A:J,10,0)*D688</f>
        <v>#N/A</v>
      </c>
      <c r="I688" s="101">
        <f t="shared" si="117"/>
        <v>0</v>
      </c>
      <c r="J688" s="121">
        <f t="shared" si="118"/>
        <v>0</v>
      </c>
      <c r="K688" s="121" t="e">
        <f>VLOOKUP(C688,'B2B（ol)'!A:P,16,0)</f>
        <v>#N/A</v>
      </c>
      <c r="L688" s="117">
        <f t="shared" si="119"/>
        <v>0</v>
      </c>
      <c r="M688" s="114" t="e">
        <f>VLOOKUP(C688,'B2B（ol)'!A:K,11,0)</f>
        <v>#N/A</v>
      </c>
      <c r="N688" s="114" t="e">
        <f>VLOOKUP(B688,payments!E:AG,29,0)</f>
        <v>#N/A</v>
      </c>
      <c r="O688" s="114"/>
      <c r="P688" s="114"/>
      <c r="Q688" s="61" t="e">
        <f>VLOOKUP(R688,映射表!A:G,7,0)</f>
        <v>#N/A</v>
      </c>
      <c r="R688" s="122"/>
      <c r="S688" s="122"/>
      <c r="T688" s="122"/>
      <c r="U688" s="122"/>
      <c r="V688" s="122"/>
      <c r="W688" s="122"/>
      <c r="X688" s="122"/>
      <c r="Y688" s="61">
        <f t="shared" si="120"/>
        <v>0</v>
      </c>
    </row>
    <row r="689" spans="1:25" s="61" customFormat="1">
      <c r="A689" s="61" t="e">
        <f t="shared" si="111"/>
        <v>#N/A</v>
      </c>
      <c r="B689" s="121">
        <f t="shared" si="112"/>
        <v>0</v>
      </c>
      <c r="C689" s="117" t="e">
        <f>VLOOKUP(B689,映射表!A:C,3,0)</f>
        <v>#N/A</v>
      </c>
      <c r="D689" s="121">
        <f t="shared" si="113"/>
        <v>0</v>
      </c>
      <c r="E689" s="100">
        <f t="shared" si="114"/>
        <v>0</v>
      </c>
      <c r="F689" s="121">
        <f t="shared" si="115"/>
        <v>0</v>
      </c>
      <c r="G689" s="121">
        <f t="shared" si="116"/>
        <v>0</v>
      </c>
      <c r="H689" s="99" t="e">
        <f>VLOOKUP(C689,'B2B（ol)'!A:J,10,0)*D689</f>
        <v>#N/A</v>
      </c>
      <c r="I689" s="101">
        <f t="shared" si="117"/>
        <v>0</v>
      </c>
      <c r="J689" s="121">
        <f t="shared" si="118"/>
        <v>0</v>
      </c>
      <c r="K689" s="121" t="e">
        <f>VLOOKUP(C689,'B2B（ol)'!A:P,16,0)</f>
        <v>#N/A</v>
      </c>
      <c r="L689" s="117">
        <f t="shared" si="119"/>
        <v>0</v>
      </c>
      <c r="M689" s="114" t="e">
        <f>VLOOKUP(C689,'B2B（ol)'!A:K,11,0)</f>
        <v>#N/A</v>
      </c>
      <c r="N689" s="114" t="e">
        <f>VLOOKUP(B689,payments!E:AG,29,0)</f>
        <v>#N/A</v>
      </c>
      <c r="O689" s="114"/>
      <c r="P689" s="114"/>
      <c r="Q689" s="61" t="e">
        <f>VLOOKUP(R689,映射表!A:G,7,0)</f>
        <v>#N/A</v>
      </c>
      <c r="R689" s="122"/>
      <c r="S689" s="122"/>
      <c r="T689" s="122"/>
      <c r="U689" s="122"/>
      <c r="V689" s="122"/>
      <c r="W689" s="122"/>
      <c r="X689" s="122"/>
      <c r="Y689" s="61">
        <f t="shared" si="120"/>
        <v>0</v>
      </c>
    </row>
    <row r="690" spans="1:25" s="61" customFormat="1">
      <c r="A690" s="61" t="e">
        <f t="shared" si="111"/>
        <v>#N/A</v>
      </c>
      <c r="B690" s="121">
        <f t="shared" si="112"/>
        <v>0</v>
      </c>
      <c r="C690" s="117" t="e">
        <f>VLOOKUP(B690,映射表!A:C,3,0)</f>
        <v>#N/A</v>
      </c>
      <c r="D690" s="121">
        <f t="shared" si="113"/>
        <v>0</v>
      </c>
      <c r="E690" s="100">
        <f t="shared" si="114"/>
        <v>0</v>
      </c>
      <c r="F690" s="121">
        <f t="shared" si="115"/>
        <v>0</v>
      </c>
      <c r="G690" s="121">
        <f t="shared" si="116"/>
        <v>0</v>
      </c>
      <c r="H690" s="99" t="e">
        <f>VLOOKUP(C690,'B2B（ol)'!A:J,10,0)*D690</f>
        <v>#N/A</v>
      </c>
      <c r="I690" s="101">
        <f t="shared" si="117"/>
        <v>0</v>
      </c>
      <c r="J690" s="121">
        <f t="shared" si="118"/>
        <v>0</v>
      </c>
      <c r="K690" s="121" t="e">
        <f>VLOOKUP(C690,'B2B（ol)'!A:P,16,0)</f>
        <v>#N/A</v>
      </c>
      <c r="L690" s="117">
        <f t="shared" si="119"/>
        <v>0</v>
      </c>
      <c r="M690" s="114" t="e">
        <f>VLOOKUP(C690,'B2B（ol)'!A:K,11,0)</f>
        <v>#N/A</v>
      </c>
      <c r="N690" s="114" t="e">
        <f>VLOOKUP(B690,payments!E:AG,29,0)</f>
        <v>#N/A</v>
      </c>
      <c r="O690" s="114"/>
      <c r="P690" s="114"/>
      <c r="Q690" s="61" t="e">
        <f>VLOOKUP(R690,映射表!A:G,7,0)</f>
        <v>#N/A</v>
      </c>
      <c r="R690" s="122"/>
      <c r="S690" s="122"/>
      <c r="T690" s="122"/>
      <c r="U690" s="122"/>
      <c r="V690" s="122"/>
      <c r="W690" s="122"/>
      <c r="X690" s="122"/>
      <c r="Y690" s="61">
        <f t="shared" si="120"/>
        <v>0</v>
      </c>
    </row>
    <row r="691" spans="1:25" s="61" customFormat="1">
      <c r="A691" s="61" t="e">
        <f t="shared" si="111"/>
        <v>#N/A</v>
      </c>
      <c r="B691" s="121">
        <f t="shared" si="112"/>
        <v>0</v>
      </c>
      <c r="C691" s="117" t="e">
        <f>VLOOKUP(B691,映射表!A:C,3,0)</f>
        <v>#N/A</v>
      </c>
      <c r="D691" s="121">
        <f t="shared" si="113"/>
        <v>0</v>
      </c>
      <c r="E691" s="100">
        <f t="shared" si="114"/>
        <v>0</v>
      </c>
      <c r="F691" s="121">
        <f t="shared" si="115"/>
        <v>0</v>
      </c>
      <c r="G691" s="121">
        <f t="shared" si="116"/>
        <v>0</v>
      </c>
      <c r="H691" s="99" t="e">
        <f>VLOOKUP(C691,'B2B（ol)'!A:J,10,0)*D691</f>
        <v>#N/A</v>
      </c>
      <c r="I691" s="101">
        <f t="shared" si="117"/>
        <v>0</v>
      </c>
      <c r="J691" s="121">
        <f t="shared" si="118"/>
        <v>0</v>
      </c>
      <c r="K691" s="121" t="e">
        <f>VLOOKUP(C691,'B2B（ol)'!A:P,16,0)</f>
        <v>#N/A</v>
      </c>
      <c r="L691" s="117">
        <f t="shared" si="119"/>
        <v>0</v>
      </c>
      <c r="M691" s="114" t="e">
        <f>VLOOKUP(C691,'B2B（ol)'!A:K,11,0)</f>
        <v>#N/A</v>
      </c>
      <c r="N691" s="114" t="e">
        <f>VLOOKUP(B691,payments!E:AG,29,0)</f>
        <v>#N/A</v>
      </c>
      <c r="O691" s="114"/>
      <c r="P691" s="114"/>
      <c r="Q691" s="61" t="e">
        <f>VLOOKUP(R691,映射表!A:G,7,0)</f>
        <v>#N/A</v>
      </c>
      <c r="R691" s="122"/>
      <c r="S691" s="122"/>
      <c r="T691" s="122"/>
      <c r="U691" s="122"/>
      <c r="V691" s="122"/>
      <c r="W691" s="122"/>
      <c r="X691" s="122"/>
      <c r="Y691" s="61">
        <f t="shared" si="120"/>
        <v>0</v>
      </c>
    </row>
    <row r="692" spans="1:25" s="61" customFormat="1">
      <c r="A692" s="61" t="e">
        <f t="shared" si="111"/>
        <v>#N/A</v>
      </c>
      <c r="B692" s="121">
        <f t="shared" si="112"/>
        <v>0</v>
      </c>
      <c r="C692" s="117" t="e">
        <f>VLOOKUP(B692,映射表!A:C,3,0)</f>
        <v>#N/A</v>
      </c>
      <c r="D692" s="121">
        <f t="shared" si="113"/>
        <v>0</v>
      </c>
      <c r="E692" s="100">
        <f t="shared" si="114"/>
        <v>0</v>
      </c>
      <c r="F692" s="121">
        <f t="shared" si="115"/>
        <v>0</v>
      </c>
      <c r="G692" s="121">
        <f t="shared" si="116"/>
        <v>0</v>
      </c>
      <c r="H692" s="99" t="e">
        <f>VLOOKUP(C692,'B2B（ol)'!A:J,10,0)*D692</f>
        <v>#N/A</v>
      </c>
      <c r="I692" s="101">
        <f t="shared" si="117"/>
        <v>0</v>
      </c>
      <c r="J692" s="121">
        <f t="shared" si="118"/>
        <v>0</v>
      </c>
      <c r="K692" s="121" t="e">
        <f>VLOOKUP(C692,'B2B（ol)'!A:P,16,0)</f>
        <v>#N/A</v>
      </c>
      <c r="L692" s="117">
        <f t="shared" si="119"/>
        <v>0</v>
      </c>
      <c r="M692" s="114" t="e">
        <f>VLOOKUP(C692,'B2B（ol)'!A:K,11,0)</f>
        <v>#N/A</v>
      </c>
      <c r="N692" s="114" t="e">
        <f>VLOOKUP(B692,payments!E:AG,29,0)</f>
        <v>#N/A</v>
      </c>
      <c r="O692" s="114"/>
      <c r="P692" s="114"/>
      <c r="Q692" s="61" t="e">
        <f>VLOOKUP(R692,映射表!A:G,7,0)</f>
        <v>#N/A</v>
      </c>
      <c r="R692" s="122"/>
      <c r="S692" s="122"/>
      <c r="T692" s="122"/>
      <c r="U692" s="122"/>
      <c r="V692" s="122"/>
      <c r="W692" s="122"/>
      <c r="X692" s="122"/>
      <c r="Y692" s="61">
        <f t="shared" si="120"/>
        <v>0</v>
      </c>
    </row>
    <row r="693" spans="1:25" s="61" customFormat="1">
      <c r="A693" s="61" t="e">
        <f t="shared" si="111"/>
        <v>#N/A</v>
      </c>
      <c r="B693" s="121">
        <f t="shared" si="112"/>
        <v>0</v>
      </c>
      <c r="C693" s="117" t="e">
        <f>VLOOKUP(B693,映射表!A:C,3,0)</f>
        <v>#N/A</v>
      </c>
      <c r="D693" s="121">
        <f t="shared" si="113"/>
        <v>0</v>
      </c>
      <c r="E693" s="100">
        <f t="shared" si="114"/>
        <v>0</v>
      </c>
      <c r="F693" s="121">
        <f t="shared" si="115"/>
        <v>0</v>
      </c>
      <c r="G693" s="121">
        <f t="shared" si="116"/>
        <v>0</v>
      </c>
      <c r="H693" s="99" t="e">
        <f>VLOOKUP(C693,'B2B（ol)'!A:J,10,0)*D693</f>
        <v>#N/A</v>
      </c>
      <c r="I693" s="101">
        <f t="shared" si="117"/>
        <v>0</v>
      </c>
      <c r="J693" s="121">
        <f t="shared" si="118"/>
        <v>0</v>
      </c>
      <c r="K693" s="121" t="e">
        <f>VLOOKUP(C693,'B2B（ol)'!A:P,16,0)</f>
        <v>#N/A</v>
      </c>
      <c r="L693" s="117">
        <f t="shared" si="119"/>
        <v>0</v>
      </c>
      <c r="M693" s="114" t="e">
        <f>VLOOKUP(C693,'B2B（ol)'!A:K,11,0)</f>
        <v>#N/A</v>
      </c>
      <c r="N693" s="114" t="e">
        <f>VLOOKUP(B693,payments!E:AG,29,0)</f>
        <v>#N/A</v>
      </c>
      <c r="O693" s="114"/>
      <c r="P693" s="114"/>
      <c r="Q693" s="61" t="e">
        <f>VLOOKUP(R693,映射表!A:G,7,0)</f>
        <v>#N/A</v>
      </c>
      <c r="R693" s="122"/>
      <c r="S693" s="122"/>
      <c r="T693" s="122"/>
      <c r="U693" s="122"/>
      <c r="V693" s="122"/>
      <c r="W693" s="122"/>
      <c r="X693" s="122"/>
      <c r="Y693" s="61">
        <f t="shared" si="120"/>
        <v>0</v>
      </c>
    </row>
    <row r="694" spans="1:25" s="61" customFormat="1">
      <c r="A694" s="61" t="e">
        <f t="shared" si="111"/>
        <v>#N/A</v>
      </c>
      <c r="B694" s="121">
        <f t="shared" si="112"/>
        <v>0</v>
      </c>
      <c r="C694" s="117" t="e">
        <f>VLOOKUP(B694,映射表!A:C,3,0)</f>
        <v>#N/A</v>
      </c>
      <c r="D694" s="121">
        <f t="shared" si="113"/>
        <v>0</v>
      </c>
      <c r="E694" s="100">
        <f t="shared" si="114"/>
        <v>0</v>
      </c>
      <c r="F694" s="121">
        <f t="shared" si="115"/>
        <v>0</v>
      </c>
      <c r="G694" s="121">
        <f t="shared" si="116"/>
        <v>0</v>
      </c>
      <c r="H694" s="99" t="e">
        <f>VLOOKUP(C694,'B2B（ol)'!A:J,10,0)*D694</f>
        <v>#N/A</v>
      </c>
      <c r="I694" s="101">
        <f t="shared" si="117"/>
        <v>0</v>
      </c>
      <c r="J694" s="121">
        <f t="shared" si="118"/>
        <v>0</v>
      </c>
      <c r="K694" s="121" t="e">
        <f>VLOOKUP(C694,'B2B（ol)'!A:P,16,0)</f>
        <v>#N/A</v>
      </c>
      <c r="L694" s="117">
        <f t="shared" si="119"/>
        <v>0</v>
      </c>
      <c r="M694" s="114" t="e">
        <f>VLOOKUP(C694,'B2B（ol)'!A:K,11,0)</f>
        <v>#N/A</v>
      </c>
      <c r="N694" s="114" t="e">
        <f>VLOOKUP(B694,payments!E:AG,29,0)</f>
        <v>#N/A</v>
      </c>
      <c r="O694" s="114"/>
      <c r="P694" s="114"/>
      <c r="Q694" s="61" t="e">
        <f>VLOOKUP(R694,映射表!A:G,7,0)</f>
        <v>#N/A</v>
      </c>
      <c r="R694" s="122"/>
      <c r="S694" s="122"/>
      <c r="T694" s="122"/>
      <c r="U694" s="122"/>
      <c r="V694" s="122"/>
      <c r="W694" s="122"/>
      <c r="X694" s="122"/>
      <c r="Y694" s="61">
        <f t="shared" si="120"/>
        <v>0</v>
      </c>
    </row>
    <row r="695" spans="1:25" s="61" customFormat="1">
      <c r="A695" s="61" t="e">
        <f t="shared" si="111"/>
        <v>#N/A</v>
      </c>
      <c r="B695" s="121">
        <f t="shared" si="112"/>
        <v>0</v>
      </c>
      <c r="C695" s="117" t="e">
        <f>VLOOKUP(B695,映射表!A:C,3,0)</f>
        <v>#N/A</v>
      </c>
      <c r="D695" s="121">
        <f t="shared" si="113"/>
        <v>0</v>
      </c>
      <c r="E695" s="100">
        <f t="shared" si="114"/>
        <v>0</v>
      </c>
      <c r="F695" s="121">
        <f t="shared" si="115"/>
        <v>0</v>
      </c>
      <c r="G695" s="121">
        <f t="shared" si="116"/>
        <v>0</v>
      </c>
      <c r="H695" s="99" t="e">
        <f>VLOOKUP(C695,'B2B（ol)'!A:J,10,0)*D695</f>
        <v>#N/A</v>
      </c>
      <c r="I695" s="101">
        <f t="shared" si="117"/>
        <v>0</v>
      </c>
      <c r="J695" s="121">
        <f t="shared" si="118"/>
        <v>0</v>
      </c>
      <c r="K695" s="121" t="e">
        <f>VLOOKUP(C695,'B2B（ol)'!A:P,16,0)</f>
        <v>#N/A</v>
      </c>
      <c r="L695" s="117">
        <f t="shared" si="119"/>
        <v>0</v>
      </c>
      <c r="M695" s="114" t="e">
        <f>VLOOKUP(C695,'B2B（ol)'!A:K,11,0)</f>
        <v>#N/A</v>
      </c>
      <c r="N695" s="114" t="e">
        <f>VLOOKUP(B695,payments!E:AG,29,0)</f>
        <v>#N/A</v>
      </c>
      <c r="O695" s="114"/>
      <c r="P695" s="114"/>
      <c r="Q695" s="61" t="e">
        <f>VLOOKUP(R695,映射表!A:G,7,0)</f>
        <v>#N/A</v>
      </c>
      <c r="R695" s="122"/>
      <c r="S695" s="122"/>
      <c r="T695" s="122"/>
      <c r="U695" s="122"/>
      <c r="V695" s="122"/>
      <c r="W695" s="122"/>
      <c r="X695" s="122"/>
      <c r="Y695" s="61">
        <f t="shared" si="120"/>
        <v>0</v>
      </c>
    </row>
    <row r="696" spans="1:25" s="61" customFormat="1">
      <c r="A696" s="61" t="e">
        <f t="shared" si="111"/>
        <v>#N/A</v>
      </c>
      <c r="B696" s="121">
        <f t="shared" si="112"/>
        <v>0</v>
      </c>
      <c r="C696" s="117" t="e">
        <f>VLOOKUP(B696,映射表!A:C,3,0)</f>
        <v>#N/A</v>
      </c>
      <c r="D696" s="121">
        <f t="shared" si="113"/>
        <v>0</v>
      </c>
      <c r="E696" s="100">
        <f t="shared" si="114"/>
        <v>0</v>
      </c>
      <c r="F696" s="121">
        <f t="shared" si="115"/>
        <v>0</v>
      </c>
      <c r="G696" s="121">
        <f t="shared" si="116"/>
        <v>0</v>
      </c>
      <c r="H696" s="99" t="e">
        <f>VLOOKUP(C696,'B2B（ol)'!A:J,10,0)*D696</f>
        <v>#N/A</v>
      </c>
      <c r="I696" s="101">
        <f t="shared" si="117"/>
        <v>0</v>
      </c>
      <c r="J696" s="121">
        <f t="shared" si="118"/>
        <v>0</v>
      </c>
      <c r="K696" s="121" t="e">
        <f>VLOOKUP(C696,'B2B（ol)'!A:P,16,0)</f>
        <v>#N/A</v>
      </c>
      <c r="L696" s="117">
        <f t="shared" si="119"/>
        <v>0</v>
      </c>
      <c r="M696" s="114" t="e">
        <f>VLOOKUP(C696,'B2B（ol)'!A:K,11,0)</f>
        <v>#N/A</v>
      </c>
      <c r="N696" s="114" t="e">
        <f>VLOOKUP(B696,payments!E:AG,29,0)</f>
        <v>#N/A</v>
      </c>
      <c r="O696" s="114"/>
      <c r="P696" s="114"/>
      <c r="Q696" s="61" t="e">
        <f>VLOOKUP(R696,映射表!A:G,7,0)</f>
        <v>#N/A</v>
      </c>
      <c r="R696" s="122"/>
      <c r="S696" s="122"/>
      <c r="T696" s="122"/>
      <c r="U696" s="122"/>
      <c r="V696" s="122"/>
      <c r="W696" s="122"/>
      <c r="X696" s="122"/>
      <c r="Y696" s="61">
        <f t="shared" si="120"/>
        <v>0</v>
      </c>
    </row>
    <row r="697" spans="1:25" s="61" customFormat="1">
      <c r="A697" s="61" t="e">
        <f t="shared" si="111"/>
        <v>#N/A</v>
      </c>
      <c r="B697" s="121">
        <f t="shared" si="112"/>
        <v>0</v>
      </c>
      <c r="C697" s="117" t="e">
        <f>VLOOKUP(B697,映射表!A:C,3,0)</f>
        <v>#N/A</v>
      </c>
      <c r="D697" s="121">
        <f t="shared" si="113"/>
        <v>0</v>
      </c>
      <c r="E697" s="100">
        <f t="shared" si="114"/>
        <v>0</v>
      </c>
      <c r="F697" s="121">
        <f t="shared" si="115"/>
        <v>0</v>
      </c>
      <c r="G697" s="121">
        <f t="shared" si="116"/>
        <v>0</v>
      </c>
      <c r="H697" s="99" t="e">
        <f>VLOOKUP(C697,'B2B（ol)'!A:J,10,0)*D697</f>
        <v>#N/A</v>
      </c>
      <c r="I697" s="101">
        <f t="shared" si="117"/>
        <v>0</v>
      </c>
      <c r="J697" s="121">
        <f t="shared" si="118"/>
        <v>0</v>
      </c>
      <c r="K697" s="121" t="e">
        <f>VLOOKUP(C697,'B2B（ol)'!A:P,16,0)</f>
        <v>#N/A</v>
      </c>
      <c r="L697" s="117">
        <f t="shared" si="119"/>
        <v>0</v>
      </c>
      <c r="M697" s="114" t="e">
        <f>VLOOKUP(C697,'B2B（ol)'!A:K,11,0)</f>
        <v>#N/A</v>
      </c>
      <c r="N697" s="114" t="e">
        <f>VLOOKUP(B697,payments!E:AG,29,0)</f>
        <v>#N/A</v>
      </c>
      <c r="O697" s="114"/>
      <c r="P697" s="114"/>
      <c r="Q697" s="61" t="e">
        <f>VLOOKUP(R697,映射表!A:G,7,0)</f>
        <v>#N/A</v>
      </c>
      <c r="R697" s="122"/>
      <c r="S697" s="122"/>
      <c r="T697" s="122"/>
      <c r="U697" s="122"/>
      <c r="V697" s="122"/>
      <c r="W697" s="122"/>
      <c r="X697" s="122"/>
      <c r="Y697" s="61">
        <f t="shared" si="120"/>
        <v>0</v>
      </c>
    </row>
    <row r="698" spans="1:25" s="61" customFormat="1">
      <c r="A698" s="61" t="e">
        <f t="shared" si="111"/>
        <v>#N/A</v>
      </c>
      <c r="B698" s="121">
        <f t="shared" si="112"/>
        <v>0</v>
      </c>
      <c r="C698" s="117" t="e">
        <f>VLOOKUP(B698,映射表!A:C,3,0)</f>
        <v>#N/A</v>
      </c>
      <c r="D698" s="121">
        <f t="shared" si="113"/>
        <v>0</v>
      </c>
      <c r="E698" s="100">
        <f t="shared" si="114"/>
        <v>0</v>
      </c>
      <c r="F698" s="121">
        <f t="shared" si="115"/>
        <v>0</v>
      </c>
      <c r="G698" s="121">
        <f t="shared" si="116"/>
        <v>0</v>
      </c>
      <c r="H698" s="99" t="e">
        <f>VLOOKUP(C698,'B2B（ol)'!A:J,10,0)*D698</f>
        <v>#N/A</v>
      </c>
      <c r="I698" s="101">
        <f t="shared" si="117"/>
        <v>0</v>
      </c>
      <c r="J698" s="121">
        <f t="shared" si="118"/>
        <v>0</v>
      </c>
      <c r="K698" s="121" t="e">
        <f>VLOOKUP(C698,'B2B（ol)'!A:P,16,0)</f>
        <v>#N/A</v>
      </c>
      <c r="L698" s="117">
        <f t="shared" si="119"/>
        <v>0</v>
      </c>
      <c r="M698" s="114" t="e">
        <f>VLOOKUP(C698,'B2B（ol)'!A:K,11,0)</f>
        <v>#N/A</v>
      </c>
      <c r="N698" s="114" t="e">
        <f>VLOOKUP(B698,payments!E:AG,29,0)</f>
        <v>#N/A</v>
      </c>
      <c r="O698" s="114"/>
      <c r="P698" s="114"/>
      <c r="Q698" s="61" t="e">
        <f>VLOOKUP(R698,映射表!A:G,7,0)</f>
        <v>#N/A</v>
      </c>
      <c r="R698" s="122"/>
      <c r="S698" s="122"/>
      <c r="T698" s="122"/>
      <c r="U698" s="122"/>
      <c r="V698" s="122"/>
      <c r="W698" s="122"/>
      <c r="X698" s="122"/>
      <c r="Y698" s="61">
        <f t="shared" si="120"/>
        <v>0</v>
      </c>
    </row>
    <row r="699" spans="1:25" s="61" customFormat="1">
      <c r="A699" s="61" t="e">
        <f t="shared" si="111"/>
        <v>#N/A</v>
      </c>
      <c r="B699" s="121">
        <f t="shared" si="112"/>
        <v>0</v>
      </c>
      <c r="C699" s="117" t="e">
        <f>VLOOKUP(B699,映射表!A:C,3,0)</f>
        <v>#N/A</v>
      </c>
      <c r="D699" s="121">
        <f t="shared" si="113"/>
        <v>0</v>
      </c>
      <c r="E699" s="100">
        <f t="shared" si="114"/>
        <v>0</v>
      </c>
      <c r="F699" s="121">
        <f t="shared" si="115"/>
        <v>0</v>
      </c>
      <c r="G699" s="121">
        <f t="shared" si="116"/>
        <v>0</v>
      </c>
      <c r="H699" s="99" t="e">
        <f>VLOOKUP(C699,'B2B（ol)'!A:J,10,0)*D699</f>
        <v>#N/A</v>
      </c>
      <c r="I699" s="101">
        <f t="shared" si="117"/>
        <v>0</v>
      </c>
      <c r="J699" s="121">
        <f t="shared" si="118"/>
        <v>0</v>
      </c>
      <c r="K699" s="121" t="e">
        <f>VLOOKUP(C699,'B2B（ol)'!A:P,16,0)</f>
        <v>#N/A</v>
      </c>
      <c r="L699" s="117">
        <f t="shared" si="119"/>
        <v>0</v>
      </c>
      <c r="M699" s="114" t="e">
        <f>VLOOKUP(C699,'B2B（ol)'!A:K,11,0)</f>
        <v>#N/A</v>
      </c>
      <c r="N699" s="114" t="e">
        <f>VLOOKUP(B699,payments!E:AG,29,0)</f>
        <v>#N/A</v>
      </c>
      <c r="O699" s="114"/>
      <c r="P699" s="114"/>
      <c r="Q699" s="61" t="e">
        <f>VLOOKUP(R699,映射表!A:G,7,0)</f>
        <v>#N/A</v>
      </c>
      <c r="R699" s="122"/>
      <c r="S699" s="122"/>
      <c r="T699" s="122"/>
      <c r="U699" s="122"/>
      <c r="V699" s="122"/>
      <c r="W699" s="122"/>
      <c r="X699" s="122"/>
      <c r="Y699" s="61">
        <f t="shared" si="120"/>
        <v>0</v>
      </c>
    </row>
    <row r="700" spans="1:25" s="61" customFormat="1">
      <c r="A700" s="61" t="e">
        <f t="shared" si="111"/>
        <v>#N/A</v>
      </c>
      <c r="B700" s="121">
        <f t="shared" si="112"/>
        <v>0</v>
      </c>
      <c r="C700" s="117" t="e">
        <f>VLOOKUP(B700,映射表!A:C,3,0)</f>
        <v>#N/A</v>
      </c>
      <c r="D700" s="121">
        <f t="shared" si="113"/>
        <v>0</v>
      </c>
      <c r="E700" s="100">
        <f t="shared" si="114"/>
        <v>0</v>
      </c>
      <c r="F700" s="121">
        <f t="shared" si="115"/>
        <v>0</v>
      </c>
      <c r="G700" s="121">
        <f t="shared" si="116"/>
        <v>0</v>
      </c>
      <c r="H700" s="99" t="e">
        <f>VLOOKUP(C700,'B2B（ol)'!A:J,10,0)*D700</f>
        <v>#N/A</v>
      </c>
      <c r="I700" s="101">
        <f t="shared" si="117"/>
        <v>0</v>
      </c>
      <c r="J700" s="121">
        <f t="shared" si="118"/>
        <v>0</v>
      </c>
      <c r="K700" s="121" t="e">
        <f>VLOOKUP(C700,'B2B（ol)'!A:P,16,0)</f>
        <v>#N/A</v>
      </c>
      <c r="L700" s="117">
        <f t="shared" si="119"/>
        <v>0</v>
      </c>
      <c r="M700" s="114" t="e">
        <f>VLOOKUP(C700,'B2B（ol)'!A:K,11,0)</f>
        <v>#N/A</v>
      </c>
      <c r="N700" s="114" t="e">
        <f>VLOOKUP(B700,payments!E:AG,29,0)</f>
        <v>#N/A</v>
      </c>
      <c r="O700" s="114"/>
      <c r="P700" s="114"/>
      <c r="Q700" s="61" t="e">
        <f>VLOOKUP(R700,映射表!A:G,7,0)</f>
        <v>#N/A</v>
      </c>
      <c r="R700" s="122"/>
      <c r="S700" s="122"/>
      <c r="T700" s="122"/>
      <c r="U700" s="122"/>
      <c r="V700" s="122"/>
      <c r="W700" s="122"/>
      <c r="X700" s="122"/>
      <c r="Y700" s="61">
        <f t="shared" si="120"/>
        <v>0</v>
      </c>
    </row>
    <row r="701" spans="1:25" s="61" customFormat="1">
      <c r="A701" s="61" t="e">
        <f t="shared" si="111"/>
        <v>#N/A</v>
      </c>
      <c r="B701" s="121">
        <f t="shared" si="112"/>
        <v>0</v>
      </c>
      <c r="C701" s="117" t="e">
        <f>VLOOKUP(B701,映射表!A:C,3,0)</f>
        <v>#N/A</v>
      </c>
      <c r="D701" s="121">
        <f t="shared" si="113"/>
        <v>0</v>
      </c>
      <c r="E701" s="100">
        <f t="shared" si="114"/>
        <v>0</v>
      </c>
      <c r="F701" s="121">
        <f t="shared" si="115"/>
        <v>0</v>
      </c>
      <c r="G701" s="121">
        <f t="shared" si="116"/>
        <v>0</v>
      </c>
      <c r="H701" s="99" t="e">
        <f>VLOOKUP(C701,'B2B（ol)'!A:J,10,0)*D701</f>
        <v>#N/A</v>
      </c>
      <c r="I701" s="101">
        <f t="shared" si="117"/>
        <v>0</v>
      </c>
      <c r="J701" s="121">
        <f t="shared" si="118"/>
        <v>0</v>
      </c>
      <c r="K701" s="121" t="e">
        <f>VLOOKUP(C701,'B2B（ol)'!A:P,16,0)</f>
        <v>#N/A</v>
      </c>
      <c r="L701" s="117">
        <f t="shared" si="119"/>
        <v>0</v>
      </c>
      <c r="M701" s="114" t="e">
        <f>VLOOKUP(C701,'B2B（ol)'!A:K,11,0)</f>
        <v>#N/A</v>
      </c>
      <c r="N701" s="114" t="e">
        <f>VLOOKUP(B701,payments!E:AG,29,0)</f>
        <v>#N/A</v>
      </c>
      <c r="O701" s="114"/>
      <c r="P701" s="114"/>
      <c r="Q701" s="61" t="e">
        <f>VLOOKUP(R701,映射表!A:G,7,0)</f>
        <v>#N/A</v>
      </c>
      <c r="R701" s="122"/>
      <c r="S701" s="122"/>
      <c r="T701" s="122"/>
      <c r="U701" s="122"/>
      <c r="V701" s="122"/>
      <c r="W701" s="122"/>
      <c r="X701" s="122"/>
      <c r="Y701" s="61">
        <f t="shared" si="120"/>
        <v>0</v>
      </c>
    </row>
    <row r="702" spans="1:25" s="61" customFormat="1">
      <c r="A702" s="61" t="e">
        <f t="shared" si="111"/>
        <v>#N/A</v>
      </c>
      <c r="B702" s="121">
        <f t="shared" si="112"/>
        <v>0</v>
      </c>
      <c r="C702" s="117" t="e">
        <f>VLOOKUP(B702,映射表!A:C,3,0)</f>
        <v>#N/A</v>
      </c>
      <c r="D702" s="121">
        <f t="shared" si="113"/>
        <v>0</v>
      </c>
      <c r="E702" s="100">
        <f t="shared" si="114"/>
        <v>0</v>
      </c>
      <c r="F702" s="121">
        <f t="shared" si="115"/>
        <v>0</v>
      </c>
      <c r="G702" s="121">
        <f t="shared" si="116"/>
        <v>0</v>
      </c>
      <c r="H702" s="99" t="e">
        <f>VLOOKUP(C702,'B2B（ol)'!A:J,10,0)*D702</f>
        <v>#N/A</v>
      </c>
      <c r="I702" s="101">
        <f t="shared" si="117"/>
        <v>0</v>
      </c>
      <c r="J702" s="121">
        <f t="shared" si="118"/>
        <v>0</v>
      </c>
      <c r="K702" s="121" t="e">
        <f>VLOOKUP(C702,'B2B（ol)'!A:P,16,0)</f>
        <v>#N/A</v>
      </c>
      <c r="L702" s="117">
        <f t="shared" si="119"/>
        <v>0</v>
      </c>
      <c r="M702" s="114" t="e">
        <f>VLOOKUP(C702,'B2B（ol)'!A:K,11,0)</f>
        <v>#N/A</v>
      </c>
      <c r="N702" s="114" t="e">
        <f>VLOOKUP(B702,payments!E:AG,29,0)</f>
        <v>#N/A</v>
      </c>
      <c r="O702" s="114"/>
      <c r="P702" s="114"/>
      <c r="Q702" s="61" t="e">
        <f>VLOOKUP(R702,映射表!A:G,7,0)</f>
        <v>#N/A</v>
      </c>
      <c r="R702" s="122"/>
      <c r="S702" s="122"/>
      <c r="T702" s="122"/>
      <c r="U702" s="122"/>
      <c r="V702" s="122"/>
      <c r="W702" s="122"/>
      <c r="X702" s="122"/>
      <c r="Y702" s="61">
        <f t="shared" si="120"/>
        <v>0</v>
      </c>
    </row>
    <row r="703" spans="1:25" s="61" customFormat="1">
      <c r="A703" s="61" t="e">
        <f t="shared" si="111"/>
        <v>#N/A</v>
      </c>
      <c r="B703" s="121">
        <f t="shared" si="112"/>
        <v>0</v>
      </c>
      <c r="C703" s="117" t="e">
        <f>VLOOKUP(B703,映射表!A:C,3,0)</f>
        <v>#N/A</v>
      </c>
      <c r="D703" s="121">
        <f t="shared" si="113"/>
        <v>0</v>
      </c>
      <c r="E703" s="100">
        <f t="shared" si="114"/>
        <v>0</v>
      </c>
      <c r="F703" s="121">
        <f t="shared" si="115"/>
        <v>0</v>
      </c>
      <c r="G703" s="121">
        <f t="shared" si="116"/>
        <v>0</v>
      </c>
      <c r="H703" s="99" t="e">
        <f>VLOOKUP(C703,'B2B（ol)'!A:J,10,0)*D703</f>
        <v>#N/A</v>
      </c>
      <c r="I703" s="101">
        <f t="shared" si="117"/>
        <v>0</v>
      </c>
      <c r="J703" s="121">
        <f t="shared" si="118"/>
        <v>0</v>
      </c>
      <c r="K703" s="121" t="e">
        <f>VLOOKUP(C703,'B2B（ol)'!A:P,16,0)</f>
        <v>#N/A</v>
      </c>
      <c r="L703" s="117">
        <f t="shared" si="119"/>
        <v>0</v>
      </c>
      <c r="M703" s="114" t="e">
        <f>VLOOKUP(C703,'B2B（ol)'!A:K,11,0)</f>
        <v>#N/A</v>
      </c>
      <c r="N703" s="114" t="e">
        <f>VLOOKUP(B703,payments!E:AG,29,0)</f>
        <v>#N/A</v>
      </c>
      <c r="O703" s="114"/>
      <c r="P703" s="114"/>
      <c r="Q703" s="61" t="e">
        <f>VLOOKUP(R703,映射表!A:G,7,0)</f>
        <v>#N/A</v>
      </c>
      <c r="R703" s="122"/>
      <c r="S703" s="122"/>
      <c r="T703" s="122"/>
      <c r="U703" s="122"/>
      <c r="V703" s="122"/>
      <c r="W703" s="122"/>
      <c r="X703" s="122"/>
      <c r="Y703" s="61">
        <f t="shared" si="120"/>
        <v>0</v>
      </c>
    </row>
    <row r="704" spans="1:25" s="61" customFormat="1">
      <c r="A704" s="61" t="e">
        <f t="shared" si="111"/>
        <v>#N/A</v>
      </c>
      <c r="B704" s="121">
        <f t="shared" si="112"/>
        <v>0</v>
      </c>
      <c r="C704" s="117" t="e">
        <f>VLOOKUP(B704,映射表!A:C,3,0)</f>
        <v>#N/A</v>
      </c>
      <c r="D704" s="121">
        <f t="shared" si="113"/>
        <v>0</v>
      </c>
      <c r="E704" s="100">
        <f t="shared" si="114"/>
        <v>0</v>
      </c>
      <c r="F704" s="121">
        <f t="shared" si="115"/>
        <v>0</v>
      </c>
      <c r="G704" s="121">
        <f t="shared" si="116"/>
        <v>0</v>
      </c>
      <c r="H704" s="99" t="e">
        <f>VLOOKUP(C704,'B2B（ol)'!A:J,10,0)*D704</f>
        <v>#N/A</v>
      </c>
      <c r="I704" s="101">
        <f t="shared" si="117"/>
        <v>0</v>
      </c>
      <c r="J704" s="121">
        <f t="shared" si="118"/>
        <v>0</v>
      </c>
      <c r="K704" s="121" t="e">
        <f>VLOOKUP(C704,'B2B（ol)'!A:P,16,0)</f>
        <v>#N/A</v>
      </c>
      <c r="L704" s="117">
        <f t="shared" si="119"/>
        <v>0</v>
      </c>
      <c r="M704" s="114" t="e">
        <f>VLOOKUP(C704,'B2B（ol)'!A:K,11,0)</f>
        <v>#N/A</v>
      </c>
      <c r="N704" s="114" t="e">
        <f>VLOOKUP(B704,payments!E:AG,29,0)</f>
        <v>#N/A</v>
      </c>
      <c r="O704" s="114"/>
      <c r="P704" s="114"/>
      <c r="Q704" s="61" t="e">
        <f>VLOOKUP(R704,映射表!A:G,7,0)</f>
        <v>#N/A</v>
      </c>
      <c r="R704" s="122"/>
      <c r="S704" s="122"/>
      <c r="T704" s="122"/>
      <c r="U704" s="122"/>
      <c r="V704" s="122"/>
      <c r="W704" s="122"/>
      <c r="X704" s="122"/>
      <c r="Y704" s="61">
        <f t="shared" si="120"/>
        <v>0</v>
      </c>
    </row>
    <row r="705" spans="1:25" s="61" customFormat="1">
      <c r="A705" s="61" t="e">
        <f t="shared" si="111"/>
        <v>#N/A</v>
      </c>
      <c r="B705" s="121">
        <f t="shared" si="112"/>
        <v>0</v>
      </c>
      <c r="C705" s="117" t="e">
        <f>VLOOKUP(B705,映射表!A:C,3,0)</f>
        <v>#N/A</v>
      </c>
      <c r="D705" s="121">
        <f t="shared" si="113"/>
        <v>0</v>
      </c>
      <c r="E705" s="100">
        <f t="shared" si="114"/>
        <v>0</v>
      </c>
      <c r="F705" s="121">
        <f t="shared" si="115"/>
        <v>0</v>
      </c>
      <c r="G705" s="121">
        <f t="shared" si="116"/>
        <v>0</v>
      </c>
      <c r="H705" s="99" t="e">
        <f>VLOOKUP(C705,'B2B（ol)'!A:J,10,0)*D705</f>
        <v>#N/A</v>
      </c>
      <c r="I705" s="101">
        <f t="shared" si="117"/>
        <v>0</v>
      </c>
      <c r="J705" s="121">
        <f t="shared" si="118"/>
        <v>0</v>
      </c>
      <c r="K705" s="121" t="e">
        <f>VLOOKUP(C705,'B2B（ol)'!A:P,16,0)</f>
        <v>#N/A</v>
      </c>
      <c r="L705" s="117">
        <f t="shared" si="119"/>
        <v>0</v>
      </c>
      <c r="M705" s="114" t="e">
        <f>VLOOKUP(C705,'B2B（ol)'!A:K,11,0)</f>
        <v>#N/A</v>
      </c>
      <c r="N705" s="114" t="e">
        <f>VLOOKUP(B705,payments!E:AG,29,0)</f>
        <v>#N/A</v>
      </c>
      <c r="O705" s="114"/>
      <c r="P705" s="114"/>
      <c r="Q705" s="61" t="e">
        <f>VLOOKUP(R705,映射表!A:G,7,0)</f>
        <v>#N/A</v>
      </c>
      <c r="R705" s="122"/>
      <c r="S705" s="122"/>
      <c r="T705" s="122"/>
      <c r="U705" s="122"/>
      <c r="V705" s="122"/>
      <c r="W705" s="122"/>
      <c r="X705" s="122"/>
      <c r="Y705" s="61">
        <f t="shared" si="120"/>
        <v>0</v>
      </c>
    </row>
    <row r="706" spans="1:25" s="61" customFormat="1">
      <c r="A706" s="61" t="e">
        <f t="shared" ref="A706:A769" si="121">Q706</f>
        <v>#N/A</v>
      </c>
      <c r="B706" s="121">
        <f t="shared" ref="B706:B769" si="122">R706</f>
        <v>0</v>
      </c>
      <c r="C706" s="117" t="e">
        <f>VLOOKUP(B706,映射表!A:C,3,0)</f>
        <v>#N/A</v>
      </c>
      <c r="D706" s="121">
        <f t="shared" ref="D706:D769" si="123">S706</f>
        <v>0</v>
      </c>
      <c r="E706" s="100">
        <f t="shared" ref="E706:E769" si="124">IFERROR(T706/D706,0)*D706</f>
        <v>0</v>
      </c>
      <c r="F706" s="121">
        <f t="shared" ref="F706:F769" si="125">IFERROR(V706/D706,0)*D706</f>
        <v>0</v>
      </c>
      <c r="G706" s="121">
        <f t="shared" ref="G706:G769" si="126">IFERROR(IF((E706+F706)&gt;200,(E706+F706-200)*0.9+200*0.85,(E706+F706)*0.85),0)</f>
        <v>0</v>
      </c>
      <c r="H706" s="99" t="e">
        <f>VLOOKUP(C706,'B2B（ol)'!A:J,10,0)*D706</f>
        <v>#N/A</v>
      </c>
      <c r="I706" s="101">
        <f t="shared" ref="I706:I769" si="127">IFERROR((G706-H706)/(E706+F706),0)</f>
        <v>0</v>
      </c>
      <c r="J706" s="121">
        <f t="shared" ref="J706:J769" si="128">IFERROR((G706-H706),0)</f>
        <v>0</v>
      </c>
      <c r="K706" s="121" t="e">
        <f>VLOOKUP(C706,'B2B（ol)'!A:P,16,0)</f>
        <v>#N/A</v>
      </c>
      <c r="L706" s="117">
        <f t="shared" ref="L706:L769" si="129">(E706+F706)</f>
        <v>0</v>
      </c>
      <c r="M706" s="114" t="e">
        <f>VLOOKUP(C706,'B2B（ol)'!A:K,11,0)</f>
        <v>#N/A</v>
      </c>
      <c r="N706" s="114" t="e">
        <f>VLOOKUP(B706,payments!E:AG,29,0)</f>
        <v>#N/A</v>
      </c>
      <c r="O706" s="114"/>
      <c r="P706" s="114"/>
      <c r="Q706" s="61" t="e">
        <f>VLOOKUP(R706,映射表!A:G,7,0)</f>
        <v>#N/A</v>
      </c>
      <c r="R706" s="122"/>
      <c r="S706" s="122"/>
      <c r="T706" s="122"/>
      <c r="U706" s="122"/>
      <c r="V706" s="122"/>
      <c r="W706" s="122"/>
      <c r="X706" s="122"/>
      <c r="Y706" s="61">
        <f t="shared" ref="Y706:Y769" si="130">L706</f>
        <v>0</v>
      </c>
    </row>
    <row r="707" spans="1:25" s="61" customFormat="1">
      <c r="A707" s="61" t="e">
        <f t="shared" si="121"/>
        <v>#N/A</v>
      </c>
      <c r="B707" s="121">
        <f t="shared" si="122"/>
        <v>0</v>
      </c>
      <c r="C707" s="117" t="e">
        <f>VLOOKUP(B707,映射表!A:C,3,0)</f>
        <v>#N/A</v>
      </c>
      <c r="D707" s="121">
        <f t="shared" si="123"/>
        <v>0</v>
      </c>
      <c r="E707" s="100">
        <f t="shared" si="124"/>
        <v>0</v>
      </c>
      <c r="F707" s="121">
        <f t="shared" si="125"/>
        <v>0</v>
      </c>
      <c r="G707" s="121">
        <f t="shared" si="126"/>
        <v>0</v>
      </c>
      <c r="H707" s="99" t="e">
        <f>VLOOKUP(C707,'B2B（ol)'!A:J,10,0)*D707</f>
        <v>#N/A</v>
      </c>
      <c r="I707" s="101">
        <f t="shared" si="127"/>
        <v>0</v>
      </c>
      <c r="J707" s="121">
        <f t="shared" si="128"/>
        <v>0</v>
      </c>
      <c r="K707" s="121" t="e">
        <f>VLOOKUP(C707,'B2B（ol)'!A:P,16,0)</f>
        <v>#N/A</v>
      </c>
      <c r="L707" s="117">
        <f t="shared" si="129"/>
        <v>0</v>
      </c>
      <c r="M707" s="114" t="e">
        <f>VLOOKUP(C707,'B2B（ol)'!A:K,11,0)</f>
        <v>#N/A</v>
      </c>
      <c r="N707" s="114" t="e">
        <f>VLOOKUP(B707,payments!E:AG,29,0)</f>
        <v>#N/A</v>
      </c>
      <c r="O707" s="114"/>
      <c r="P707" s="114"/>
      <c r="Q707" s="61" t="e">
        <f>VLOOKUP(R707,映射表!A:G,7,0)</f>
        <v>#N/A</v>
      </c>
      <c r="R707" s="122"/>
      <c r="S707" s="122"/>
      <c r="T707" s="122"/>
      <c r="U707" s="122"/>
      <c r="V707" s="122"/>
      <c r="W707" s="122"/>
      <c r="X707" s="122"/>
      <c r="Y707" s="61">
        <f t="shared" si="130"/>
        <v>0</v>
      </c>
    </row>
    <row r="708" spans="1:25" s="61" customFormat="1">
      <c r="A708" s="61" t="e">
        <f t="shared" si="121"/>
        <v>#N/A</v>
      </c>
      <c r="B708" s="121">
        <f t="shared" si="122"/>
        <v>0</v>
      </c>
      <c r="C708" s="117" t="e">
        <f>VLOOKUP(B708,映射表!A:C,3,0)</f>
        <v>#N/A</v>
      </c>
      <c r="D708" s="121">
        <f t="shared" si="123"/>
        <v>0</v>
      </c>
      <c r="E708" s="100">
        <f t="shared" si="124"/>
        <v>0</v>
      </c>
      <c r="F708" s="121">
        <f t="shared" si="125"/>
        <v>0</v>
      </c>
      <c r="G708" s="121">
        <f t="shared" si="126"/>
        <v>0</v>
      </c>
      <c r="H708" s="99" t="e">
        <f>VLOOKUP(C708,'B2B（ol)'!A:J,10,0)*D708</f>
        <v>#N/A</v>
      </c>
      <c r="I708" s="101">
        <f t="shared" si="127"/>
        <v>0</v>
      </c>
      <c r="J708" s="121">
        <f t="shared" si="128"/>
        <v>0</v>
      </c>
      <c r="K708" s="121" t="e">
        <f>VLOOKUP(C708,'B2B（ol)'!A:P,16,0)</f>
        <v>#N/A</v>
      </c>
      <c r="L708" s="117">
        <f t="shared" si="129"/>
        <v>0</v>
      </c>
      <c r="M708" s="114" t="e">
        <f>VLOOKUP(C708,'B2B（ol)'!A:K,11,0)</f>
        <v>#N/A</v>
      </c>
      <c r="N708" s="114" t="e">
        <f>VLOOKUP(B708,payments!E:AG,29,0)</f>
        <v>#N/A</v>
      </c>
      <c r="O708" s="114"/>
      <c r="P708" s="114"/>
      <c r="Q708" s="61" t="e">
        <f>VLOOKUP(R708,映射表!A:G,7,0)</f>
        <v>#N/A</v>
      </c>
      <c r="R708" s="122"/>
      <c r="S708" s="122"/>
      <c r="T708" s="122"/>
      <c r="U708" s="122"/>
      <c r="V708" s="122"/>
      <c r="W708" s="122"/>
      <c r="X708" s="122"/>
      <c r="Y708" s="61">
        <f t="shared" si="130"/>
        <v>0</v>
      </c>
    </row>
    <row r="709" spans="1:25" s="61" customFormat="1">
      <c r="A709" s="61" t="e">
        <f t="shared" si="121"/>
        <v>#N/A</v>
      </c>
      <c r="B709" s="121">
        <f t="shared" si="122"/>
        <v>0</v>
      </c>
      <c r="C709" s="117" t="e">
        <f>VLOOKUP(B709,映射表!A:C,3,0)</f>
        <v>#N/A</v>
      </c>
      <c r="D709" s="121">
        <f t="shared" si="123"/>
        <v>0</v>
      </c>
      <c r="E709" s="100">
        <f t="shared" si="124"/>
        <v>0</v>
      </c>
      <c r="F709" s="121">
        <f t="shared" si="125"/>
        <v>0</v>
      </c>
      <c r="G709" s="121">
        <f t="shared" si="126"/>
        <v>0</v>
      </c>
      <c r="H709" s="99" t="e">
        <f>VLOOKUP(C709,'B2B（ol)'!A:J,10,0)*D709</f>
        <v>#N/A</v>
      </c>
      <c r="I709" s="101">
        <f t="shared" si="127"/>
        <v>0</v>
      </c>
      <c r="J709" s="121">
        <f t="shared" si="128"/>
        <v>0</v>
      </c>
      <c r="K709" s="121" t="e">
        <f>VLOOKUP(C709,'B2B（ol)'!A:P,16,0)</f>
        <v>#N/A</v>
      </c>
      <c r="L709" s="117">
        <f t="shared" si="129"/>
        <v>0</v>
      </c>
      <c r="M709" s="114" t="e">
        <f>VLOOKUP(C709,'B2B（ol)'!A:K,11,0)</f>
        <v>#N/A</v>
      </c>
      <c r="N709" s="114" t="e">
        <f>VLOOKUP(B709,payments!E:AG,29,0)</f>
        <v>#N/A</v>
      </c>
      <c r="O709" s="114"/>
      <c r="P709" s="114"/>
      <c r="Q709" s="61" t="e">
        <f>VLOOKUP(R709,映射表!A:G,7,0)</f>
        <v>#N/A</v>
      </c>
      <c r="R709" s="122"/>
      <c r="S709" s="122"/>
      <c r="T709" s="122"/>
      <c r="U709" s="122"/>
      <c r="V709" s="122"/>
      <c r="W709" s="122"/>
      <c r="X709" s="122"/>
      <c r="Y709" s="61">
        <f t="shared" si="130"/>
        <v>0</v>
      </c>
    </row>
    <row r="710" spans="1:25" s="61" customFormat="1">
      <c r="A710" s="61" t="e">
        <f t="shared" si="121"/>
        <v>#N/A</v>
      </c>
      <c r="B710" s="121">
        <f t="shared" si="122"/>
        <v>0</v>
      </c>
      <c r="C710" s="117" t="e">
        <f>VLOOKUP(B710,映射表!A:C,3,0)</f>
        <v>#N/A</v>
      </c>
      <c r="D710" s="121">
        <f t="shared" si="123"/>
        <v>0</v>
      </c>
      <c r="E710" s="100">
        <f t="shared" si="124"/>
        <v>0</v>
      </c>
      <c r="F710" s="121">
        <f t="shared" si="125"/>
        <v>0</v>
      </c>
      <c r="G710" s="121">
        <f t="shared" si="126"/>
        <v>0</v>
      </c>
      <c r="H710" s="99" t="e">
        <f>VLOOKUP(C710,'B2B（ol)'!A:J,10,0)*D710</f>
        <v>#N/A</v>
      </c>
      <c r="I710" s="101">
        <f t="shared" si="127"/>
        <v>0</v>
      </c>
      <c r="J710" s="121">
        <f t="shared" si="128"/>
        <v>0</v>
      </c>
      <c r="K710" s="121" t="e">
        <f>VLOOKUP(C710,'B2B（ol)'!A:P,16,0)</f>
        <v>#N/A</v>
      </c>
      <c r="L710" s="117">
        <f t="shared" si="129"/>
        <v>0</v>
      </c>
      <c r="M710" s="114" t="e">
        <f>VLOOKUP(C710,'B2B（ol)'!A:K,11,0)</f>
        <v>#N/A</v>
      </c>
      <c r="N710" s="114" t="e">
        <f>VLOOKUP(B710,payments!E:AG,29,0)</f>
        <v>#N/A</v>
      </c>
      <c r="O710" s="114"/>
      <c r="P710" s="114"/>
      <c r="Q710" s="61" t="e">
        <f>VLOOKUP(R710,映射表!A:G,7,0)</f>
        <v>#N/A</v>
      </c>
      <c r="R710" s="122"/>
      <c r="S710" s="122"/>
      <c r="T710" s="122"/>
      <c r="U710" s="122"/>
      <c r="V710" s="122"/>
      <c r="W710" s="122"/>
      <c r="X710" s="122"/>
      <c r="Y710" s="61">
        <f t="shared" si="130"/>
        <v>0</v>
      </c>
    </row>
    <row r="711" spans="1:25" s="61" customFormat="1">
      <c r="A711" s="61" t="e">
        <f t="shared" si="121"/>
        <v>#N/A</v>
      </c>
      <c r="B711" s="121">
        <f t="shared" si="122"/>
        <v>0</v>
      </c>
      <c r="C711" s="117" t="e">
        <f>VLOOKUP(B711,映射表!A:C,3,0)</f>
        <v>#N/A</v>
      </c>
      <c r="D711" s="121">
        <f t="shared" si="123"/>
        <v>0</v>
      </c>
      <c r="E711" s="100">
        <f t="shared" si="124"/>
        <v>0</v>
      </c>
      <c r="F711" s="121">
        <f t="shared" si="125"/>
        <v>0</v>
      </c>
      <c r="G711" s="121">
        <f t="shared" si="126"/>
        <v>0</v>
      </c>
      <c r="H711" s="99" t="e">
        <f>VLOOKUP(C711,'B2B（ol)'!A:J,10,0)*D711</f>
        <v>#N/A</v>
      </c>
      <c r="I711" s="101">
        <f t="shared" si="127"/>
        <v>0</v>
      </c>
      <c r="J711" s="121">
        <f t="shared" si="128"/>
        <v>0</v>
      </c>
      <c r="K711" s="121" t="e">
        <f>VLOOKUP(C711,'B2B（ol)'!A:P,16,0)</f>
        <v>#N/A</v>
      </c>
      <c r="L711" s="117">
        <f t="shared" si="129"/>
        <v>0</v>
      </c>
      <c r="M711" s="114" t="e">
        <f>VLOOKUP(C711,'B2B（ol)'!A:K,11,0)</f>
        <v>#N/A</v>
      </c>
      <c r="N711" s="114" t="e">
        <f>VLOOKUP(B711,payments!E:AG,29,0)</f>
        <v>#N/A</v>
      </c>
      <c r="O711" s="114"/>
      <c r="P711" s="114"/>
      <c r="Q711" s="61" t="e">
        <f>VLOOKUP(R711,映射表!A:G,7,0)</f>
        <v>#N/A</v>
      </c>
      <c r="R711" s="122"/>
      <c r="S711" s="122"/>
      <c r="T711" s="122"/>
      <c r="U711" s="122"/>
      <c r="V711" s="122"/>
      <c r="W711" s="122"/>
      <c r="X711" s="122"/>
      <c r="Y711" s="61">
        <f t="shared" si="130"/>
        <v>0</v>
      </c>
    </row>
    <row r="712" spans="1:25" s="61" customFormat="1">
      <c r="A712" s="61" t="e">
        <f t="shared" si="121"/>
        <v>#N/A</v>
      </c>
      <c r="B712" s="121">
        <f t="shared" si="122"/>
        <v>0</v>
      </c>
      <c r="C712" s="117" t="e">
        <f>VLOOKUP(B712,映射表!A:C,3,0)</f>
        <v>#N/A</v>
      </c>
      <c r="D712" s="121">
        <f t="shared" si="123"/>
        <v>0</v>
      </c>
      <c r="E712" s="100">
        <f t="shared" si="124"/>
        <v>0</v>
      </c>
      <c r="F712" s="121">
        <f t="shared" si="125"/>
        <v>0</v>
      </c>
      <c r="G712" s="121">
        <f t="shared" si="126"/>
        <v>0</v>
      </c>
      <c r="H712" s="99" t="e">
        <f>VLOOKUP(C712,'B2B（ol)'!A:J,10,0)*D712</f>
        <v>#N/A</v>
      </c>
      <c r="I712" s="101">
        <f t="shared" si="127"/>
        <v>0</v>
      </c>
      <c r="J712" s="121">
        <f t="shared" si="128"/>
        <v>0</v>
      </c>
      <c r="K712" s="121" t="e">
        <f>VLOOKUP(C712,'B2B（ol)'!A:P,16,0)</f>
        <v>#N/A</v>
      </c>
      <c r="L712" s="117">
        <f t="shared" si="129"/>
        <v>0</v>
      </c>
      <c r="M712" s="114" t="e">
        <f>VLOOKUP(C712,'B2B（ol)'!A:K,11,0)</f>
        <v>#N/A</v>
      </c>
      <c r="N712" s="114" t="e">
        <f>VLOOKUP(B712,payments!E:AG,29,0)</f>
        <v>#N/A</v>
      </c>
      <c r="O712" s="114"/>
      <c r="P712" s="114"/>
      <c r="Q712" s="61" t="e">
        <f>VLOOKUP(R712,映射表!A:G,7,0)</f>
        <v>#N/A</v>
      </c>
      <c r="R712" s="122"/>
      <c r="S712" s="122"/>
      <c r="T712" s="122"/>
      <c r="U712" s="122"/>
      <c r="V712" s="122"/>
      <c r="W712" s="122"/>
      <c r="X712" s="122"/>
      <c r="Y712" s="61">
        <f t="shared" si="130"/>
        <v>0</v>
      </c>
    </row>
    <row r="713" spans="1:25" s="61" customFormat="1">
      <c r="A713" s="61" t="e">
        <f t="shared" si="121"/>
        <v>#N/A</v>
      </c>
      <c r="B713" s="121">
        <f t="shared" si="122"/>
        <v>0</v>
      </c>
      <c r="C713" s="117" t="e">
        <f>VLOOKUP(B713,映射表!A:C,3,0)</f>
        <v>#N/A</v>
      </c>
      <c r="D713" s="121">
        <f t="shared" si="123"/>
        <v>0</v>
      </c>
      <c r="E713" s="100">
        <f t="shared" si="124"/>
        <v>0</v>
      </c>
      <c r="F713" s="121">
        <f t="shared" si="125"/>
        <v>0</v>
      </c>
      <c r="G713" s="121">
        <f t="shared" si="126"/>
        <v>0</v>
      </c>
      <c r="H713" s="99" t="e">
        <f>VLOOKUP(C713,'B2B（ol)'!A:J,10,0)*D713</f>
        <v>#N/A</v>
      </c>
      <c r="I713" s="101">
        <f t="shared" si="127"/>
        <v>0</v>
      </c>
      <c r="J713" s="121">
        <f t="shared" si="128"/>
        <v>0</v>
      </c>
      <c r="K713" s="121" t="e">
        <f>VLOOKUP(C713,'B2B（ol)'!A:P,16,0)</f>
        <v>#N/A</v>
      </c>
      <c r="L713" s="117">
        <f t="shared" si="129"/>
        <v>0</v>
      </c>
      <c r="M713" s="114" t="e">
        <f>VLOOKUP(C713,'B2B（ol)'!A:K,11,0)</f>
        <v>#N/A</v>
      </c>
      <c r="N713" s="114" t="e">
        <f>VLOOKUP(B713,payments!E:AG,29,0)</f>
        <v>#N/A</v>
      </c>
      <c r="O713" s="114"/>
      <c r="P713" s="114"/>
      <c r="Q713" s="61" t="e">
        <f>VLOOKUP(R713,映射表!A:G,7,0)</f>
        <v>#N/A</v>
      </c>
      <c r="R713" s="122"/>
      <c r="S713" s="122"/>
      <c r="T713" s="122"/>
      <c r="U713" s="122"/>
      <c r="V713" s="122"/>
      <c r="W713" s="122"/>
      <c r="X713" s="122"/>
      <c r="Y713" s="61">
        <f t="shared" si="130"/>
        <v>0</v>
      </c>
    </row>
    <row r="714" spans="1:25" s="61" customFormat="1">
      <c r="A714" s="61" t="e">
        <f t="shared" si="121"/>
        <v>#N/A</v>
      </c>
      <c r="B714" s="121">
        <f t="shared" si="122"/>
        <v>0</v>
      </c>
      <c r="C714" s="117" t="e">
        <f>VLOOKUP(B714,映射表!A:C,3,0)</f>
        <v>#N/A</v>
      </c>
      <c r="D714" s="121">
        <f t="shared" si="123"/>
        <v>0</v>
      </c>
      <c r="E714" s="100">
        <f t="shared" si="124"/>
        <v>0</v>
      </c>
      <c r="F714" s="121">
        <f t="shared" si="125"/>
        <v>0</v>
      </c>
      <c r="G714" s="121">
        <f t="shared" si="126"/>
        <v>0</v>
      </c>
      <c r="H714" s="99" t="e">
        <f>VLOOKUP(C714,'B2B（ol)'!A:J,10,0)*D714</f>
        <v>#N/A</v>
      </c>
      <c r="I714" s="101">
        <f t="shared" si="127"/>
        <v>0</v>
      </c>
      <c r="J714" s="121">
        <f t="shared" si="128"/>
        <v>0</v>
      </c>
      <c r="K714" s="121" t="e">
        <f>VLOOKUP(C714,'B2B（ol)'!A:P,16,0)</f>
        <v>#N/A</v>
      </c>
      <c r="L714" s="117">
        <f t="shared" si="129"/>
        <v>0</v>
      </c>
      <c r="M714" s="114" t="e">
        <f>VLOOKUP(C714,'B2B（ol)'!A:K,11,0)</f>
        <v>#N/A</v>
      </c>
      <c r="N714" s="114" t="e">
        <f>VLOOKUP(B714,payments!E:AG,29,0)</f>
        <v>#N/A</v>
      </c>
      <c r="O714" s="114"/>
      <c r="P714" s="114"/>
      <c r="Q714" s="61" t="e">
        <f>VLOOKUP(R714,映射表!A:G,7,0)</f>
        <v>#N/A</v>
      </c>
      <c r="R714" s="122"/>
      <c r="S714" s="122"/>
      <c r="T714" s="122"/>
      <c r="U714" s="122"/>
      <c r="V714" s="122"/>
      <c r="W714" s="122"/>
      <c r="X714" s="122"/>
      <c r="Y714" s="61">
        <f t="shared" si="130"/>
        <v>0</v>
      </c>
    </row>
    <row r="715" spans="1:25" s="61" customFormat="1">
      <c r="A715" s="61" t="e">
        <f t="shared" si="121"/>
        <v>#N/A</v>
      </c>
      <c r="B715" s="121">
        <f t="shared" si="122"/>
        <v>0</v>
      </c>
      <c r="C715" s="117" t="e">
        <f>VLOOKUP(B715,映射表!A:C,3,0)</f>
        <v>#N/A</v>
      </c>
      <c r="D715" s="121">
        <f t="shared" si="123"/>
        <v>0</v>
      </c>
      <c r="E715" s="100">
        <f t="shared" si="124"/>
        <v>0</v>
      </c>
      <c r="F715" s="121">
        <f t="shared" si="125"/>
        <v>0</v>
      </c>
      <c r="G715" s="121">
        <f t="shared" si="126"/>
        <v>0</v>
      </c>
      <c r="H715" s="99" t="e">
        <f>VLOOKUP(C715,'B2B（ol)'!A:J,10,0)*D715</f>
        <v>#N/A</v>
      </c>
      <c r="I715" s="101">
        <f t="shared" si="127"/>
        <v>0</v>
      </c>
      <c r="J715" s="121">
        <f t="shared" si="128"/>
        <v>0</v>
      </c>
      <c r="K715" s="121" t="e">
        <f>VLOOKUP(C715,'B2B（ol)'!A:P,16,0)</f>
        <v>#N/A</v>
      </c>
      <c r="L715" s="117">
        <f t="shared" si="129"/>
        <v>0</v>
      </c>
      <c r="M715" s="114" t="e">
        <f>VLOOKUP(C715,'B2B（ol)'!A:K,11,0)</f>
        <v>#N/A</v>
      </c>
      <c r="N715" s="114" t="e">
        <f>VLOOKUP(B715,payments!E:AG,29,0)</f>
        <v>#N/A</v>
      </c>
      <c r="O715" s="114"/>
      <c r="P715" s="114"/>
      <c r="Q715" s="61" t="e">
        <f>VLOOKUP(R715,映射表!A:G,7,0)</f>
        <v>#N/A</v>
      </c>
      <c r="R715" s="122"/>
      <c r="S715" s="122"/>
      <c r="T715" s="122"/>
      <c r="U715" s="122"/>
      <c r="V715" s="122"/>
      <c r="W715" s="122"/>
      <c r="X715" s="122"/>
      <c r="Y715" s="61">
        <f t="shared" si="130"/>
        <v>0</v>
      </c>
    </row>
    <row r="716" spans="1:25" s="61" customFormat="1">
      <c r="A716" s="61" t="e">
        <f t="shared" si="121"/>
        <v>#N/A</v>
      </c>
      <c r="B716" s="121">
        <f t="shared" si="122"/>
        <v>0</v>
      </c>
      <c r="C716" s="117" t="e">
        <f>VLOOKUP(B716,映射表!A:C,3,0)</f>
        <v>#N/A</v>
      </c>
      <c r="D716" s="121">
        <f t="shared" si="123"/>
        <v>0</v>
      </c>
      <c r="E716" s="100">
        <f t="shared" si="124"/>
        <v>0</v>
      </c>
      <c r="F716" s="121">
        <f t="shared" si="125"/>
        <v>0</v>
      </c>
      <c r="G716" s="121">
        <f t="shared" si="126"/>
        <v>0</v>
      </c>
      <c r="H716" s="99" t="e">
        <f>VLOOKUP(C716,'B2B（ol)'!A:J,10,0)*D716</f>
        <v>#N/A</v>
      </c>
      <c r="I716" s="101">
        <f t="shared" si="127"/>
        <v>0</v>
      </c>
      <c r="J716" s="121">
        <f t="shared" si="128"/>
        <v>0</v>
      </c>
      <c r="K716" s="121" t="e">
        <f>VLOOKUP(C716,'B2B（ol)'!A:P,16,0)</f>
        <v>#N/A</v>
      </c>
      <c r="L716" s="117">
        <f t="shared" si="129"/>
        <v>0</v>
      </c>
      <c r="M716" s="114" t="e">
        <f>VLOOKUP(C716,'B2B（ol)'!A:K,11,0)</f>
        <v>#N/A</v>
      </c>
      <c r="N716" s="114" t="e">
        <f>VLOOKUP(B716,payments!E:AG,29,0)</f>
        <v>#N/A</v>
      </c>
      <c r="O716" s="114"/>
      <c r="P716" s="114"/>
      <c r="Q716" s="61" t="e">
        <f>VLOOKUP(R716,映射表!A:G,7,0)</f>
        <v>#N/A</v>
      </c>
      <c r="R716" s="122"/>
      <c r="S716" s="122"/>
      <c r="T716" s="122"/>
      <c r="U716" s="122"/>
      <c r="V716" s="122"/>
      <c r="W716" s="122"/>
      <c r="X716" s="122"/>
      <c r="Y716" s="61">
        <f t="shared" si="130"/>
        <v>0</v>
      </c>
    </row>
    <row r="717" spans="1:25" s="61" customFormat="1">
      <c r="A717" s="61" t="e">
        <f t="shared" si="121"/>
        <v>#N/A</v>
      </c>
      <c r="B717" s="121">
        <f t="shared" si="122"/>
        <v>0</v>
      </c>
      <c r="C717" s="117" t="e">
        <f>VLOOKUP(B717,映射表!A:C,3,0)</f>
        <v>#N/A</v>
      </c>
      <c r="D717" s="121">
        <f t="shared" si="123"/>
        <v>0</v>
      </c>
      <c r="E717" s="100">
        <f t="shared" si="124"/>
        <v>0</v>
      </c>
      <c r="F717" s="121">
        <f t="shared" si="125"/>
        <v>0</v>
      </c>
      <c r="G717" s="121">
        <f t="shared" si="126"/>
        <v>0</v>
      </c>
      <c r="H717" s="99" t="e">
        <f>VLOOKUP(C717,'B2B（ol)'!A:J,10,0)*D717</f>
        <v>#N/A</v>
      </c>
      <c r="I717" s="101">
        <f t="shared" si="127"/>
        <v>0</v>
      </c>
      <c r="J717" s="121">
        <f t="shared" si="128"/>
        <v>0</v>
      </c>
      <c r="K717" s="121" t="e">
        <f>VLOOKUP(C717,'B2B（ol)'!A:P,16,0)</f>
        <v>#N/A</v>
      </c>
      <c r="L717" s="117">
        <f t="shared" si="129"/>
        <v>0</v>
      </c>
      <c r="M717" s="114" t="e">
        <f>VLOOKUP(C717,'B2B（ol)'!A:K,11,0)</f>
        <v>#N/A</v>
      </c>
      <c r="N717" s="114" t="e">
        <f>VLOOKUP(B717,payments!E:AG,29,0)</f>
        <v>#N/A</v>
      </c>
      <c r="O717" s="114"/>
      <c r="P717" s="114"/>
      <c r="Q717" s="61" t="e">
        <f>VLOOKUP(R717,映射表!A:G,7,0)</f>
        <v>#N/A</v>
      </c>
      <c r="R717" s="122"/>
      <c r="S717" s="122"/>
      <c r="T717" s="122"/>
      <c r="U717" s="122"/>
      <c r="V717" s="122"/>
      <c r="W717" s="122"/>
      <c r="X717" s="122"/>
      <c r="Y717" s="61">
        <f t="shared" si="130"/>
        <v>0</v>
      </c>
    </row>
    <row r="718" spans="1:25" s="61" customFormat="1">
      <c r="A718" s="61" t="e">
        <f t="shared" si="121"/>
        <v>#N/A</v>
      </c>
      <c r="B718" s="121">
        <f t="shared" si="122"/>
        <v>0</v>
      </c>
      <c r="C718" s="117" t="e">
        <f>VLOOKUP(B718,映射表!A:C,3,0)</f>
        <v>#N/A</v>
      </c>
      <c r="D718" s="121">
        <f t="shared" si="123"/>
        <v>0</v>
      </c>
      <c r="E718" s="100">
        <f t="shared" si="124"/>
        <v>0</v>
      </c>
      <c r="F718" s="121">
        <f t="shared" si="125"/>
        <v>0</v>
      </c>
      <c r="G718" s="121">
        <f t="shared" si="126"/>
        <v>0</v>
      </c>
      <c r="H718" s="99" t="e">
        <f>VLOOKUP(C718,'B2B（ol)'!A:J,10,0)*D718</f>
        <v>#N/A</v>
      </c>
      <c r="I718" s="101">
        <f t="shared" si="127"/>
        <v>0</v>
      </c>
      <c r="J718" s="121">
        <f t="shared" si="128"/>
        <v>0</v>
      </c>
      <c r="K718" s="121" t="e">
        <f>VLOOKUP(C718,'B2B（ol)'!A:P,16,0)</f>
        <v>#N/A</v>
      </c>
      <c r="L718" s="117">
        <f t="shared" si="129"/>
        <v>0</v>
      </c>
      <c r="M718" s="114" t="e">
        <f>VLOOKUP(C718,'B2B（ol)'!A:K,11,0)</f>
        <v>#N/A</v>
      </c>
      <c r="N718" s="114" t="e">
        <f>VLOOKUP(B718,payments!E:AG,29,0)</f>
        <v>#N/A</v>
      </c>
      <c r="O718" s="114"/>
      <c r="P718" s="114"/>
      <c r="Q718" s="61" t="e">
        <f>VLOOKUP(R718,映射表!A:G,7,0)</f>
        <v>#N/A</v>
      </c>
      <c r="R718" s="122"/>
      <c r="S718" s="122"/>
      <c r="T718" s="122"/>
      <c r="U718" s="122"/>
      <c r="V718" s="122"/>
      <c r="W718" s="122"/>
      <c r="X718" s="122"/>
      <c r="Y718" s="61">
        <f t="shared" si="130"/>
        <v>0</v>
      </c>
    </row>
    <row r="719" spans="1:25" s="61" customFormat="1">
      <c r="A719" s="61" t="e">
        <f t="shared" si="121"/>
        <v>#N/A</v>
      </c>
      <c r="B719" s="121">
        <f t="shared" si="122"/>
        <v>0</v>
      </c>
      <c r="C719" s="117" t="e">
        <f>VLOOKUP(B719,映射表!A:C,3,0)</f>
        <v>#N/A</v>
      </c>
      <c r="D719" s="121">
        <f t="shared" si="123"/>
        <v>0</v>
      </c>
      <c r="E719" s="100">
        <f t="shared" si="124"/>
        <v>0</v>
      </c>
      <c r="F719" s="121">
        <f t="shared" si="125"/>
        <v>0</v>
      </c>
      <c r="G719" s="121">
        <f t="shared" si="126"/>
        <v>0</v>
      </c>
      <c r="H719" s="99" t="e">
        <f>VLOOKUP(C719,'B2B（ol)'!A:J,10,0)*D719</f>
        <v>#N/A</v>
      </c>
      <c r="I719" s="101">
        <f t="shared" si="127"/>
        <v>0</v>
      </c>
      <c r="J719" s="121">
        <f t="shared" si="128"/>
        <v>0</v>
      </c>
      <c r="K719" s="121" t="e">
        <f>VLOOKUP(C719,'B2B（ol)'!A:P,16,0)</f>
        <v>#N/A</v>
      </c>
      <c r="L719" s="117">
        <f t="shared" si="129"/>
        <v>0</v>
      </c>
      <c r="M719" s="114" t="e">
        <f>VLOOKUP(C719,'B2B（ol)'!A:K,11,0)</f>
        <v>#N/A</v>
      </c>
      <c r="N719" s="114" t="e">
        <f>VLOOKUP(B719,payments!E:AG,29,0)</f>
        <v>#N/A</v>
      </c>
      <c r="O719" s="114"/>
      <c r="P719" s="114"/>
      <c r="Q719" s="61" t="e">
        <f>VLOOKUP(R719,映射表!A:G,7,0)</f>
        <v>#N/A</v>
      </c>
      <c r="R719" s="122"/>
      <c r="S719" s="122"/>
      <c r="T719" s="122"/>
      <c r="U719" s="122"/>
      <c r="V719" s="122"/>
      <c r="W719" s="122"/>
      <c r="X719" s="122"/>
      <c r="Y719" s="61">
        <f t="shared" si="130"/>
        <v>0</v>
      </c>
    </row>
    <row r="720" spans="1:25" s="61" customFormat="1">
      <c r="A720" s="61" t="e">
        <f t="shared" si="121"/>
        <v>#N/A</v>
      </c>
      <c r="B720" s="121">
        <f t="shared" si="122"/>
        <v>0</v>
      </c>
      <c r="C720" s="117" t="e">
        <f>VLOOKUP(B720,映射表!A:C,3,0)</f>
        <v>#N/A</v>
      </c>
      <c r="D720" s="121">
        <f t="shared" si="123"/>
        <v>0</v>
      </c>
      <c r="E720" s="100">
        <f t="shared" si="124"/>
        <v>0</v>
      </c>
      <c r="F720" s="121">
        <f t="shared" si="125"/>
        <v>0</v>
      </c>
      <c r="G720" s="121">
        <f t="shared" si="126"/>
        <v>0</v>
      </c>
      <c r="H720" s="99" t="e">
        <f>VLOOKUP(C720,'B2B（ol)'!A:J,10,0)*D720</f>
        <v>#N/A</v>
      </c>
      <c r="I720" s="101">
        <f t="shared" si="127"/>
        <v>0</v>
      </c>
      <c r="J720" s="121">
        <f t="shared" si="128"/>
        <v>0</v>
      </c>
      <c r="K720" s="121" t="e">
        <f>VLOOKUP(C720,'B2B（ol)'!A:P,16,0)</f>
        <v>#N/A</v>
      </c>
      <c r="L720" s="117">
        <f t="shared" si="129"/>
        <v>0</v>
      </c>
      <c r="M720" s="114" t="e">
        <f>VLOOKUP(C720,'B2B（ol)'!A:K,11,0)</f>
        <v>#N/A</v>
      </c>
      <c r="N720" s="114" t="e">
        <f>VLOOKUP(B720,payments!E:AG,29,0)</f>
        <v>#N/A</v>
      </c>
      <c r="O720" s="114"/>
      <c r="P720" s="114"/>
      <c r="Q720" s="61" t="e">
        <f>VLOOKUP(R720,映射表!A:G,7,0)</f>
        <v>#N/A</v>
      </c>
      <c r="R720" s="122"/>
      <c r="S720" s="122"/>
      <c r="T720" s="122"/>
      <c r="U720" s="122"/>
      <c r="V720" s="122"/>
      <c r="W720" s="122"/>
      <c r="X720" s="122"/>
      <c r="Y720" s="61">
        <f t="shared" si="130"/>
        <v>0</v>
      </c>
    </row>
    <row r="721" spans="1:25" s="61" customFormat="1">
      <c r="A721" s="61" t="e">
        <f t="shared" si="121"/>
        <v>#N/A</v>
      </c>
      <c r="B721" s="121">
        <f t="shared" si="122"/>
        <v>0</v>
      </c>
      <c r="C721" s="117" t="e">
        <f>VLOOKUP(B721,映射表!A:C,3,0)</f>
        <v>#N/A</v>
      </c>
      <c r="D721" s="121">
        <f t="shared" si="123"/>
        <v>0</v>
      </c>
      <c r="E721" s="100">
        <f t="shared" si="124"/>
        <v>0</v>
      </c>
      <c r="F721" s="121">
        <f t="shared" si="125"/>
        <v>0</v>
      </c>
      <c r="G721" s="121">
        <f t="shared" si="126"/>
        <v>0</v>
      </c>
      <c r="H721" s="99" t="e">
        <f>VLOOKUP(C721,'B2B（ol)'!A:J,10,0)*D721</f>
        <v>#N/A</v>
      </c>
      <c r="I721" s="101">
        <f t="shared" si="127"/>
        <v>0</v>
      </c>
      <c r="J721" s="121">
        <f t="shared" si="128"/>
        <v>0</v>
      </c>
      <c r="K721" s="121" t="e">
        <f>VLOOKUP(C721,'B2B（ol)'!A:P,16,0)</f>
        <v>#N/A</v>
      </c>
      <c r="L721" s="117">
        <f t="shared" si="129"/>
        <v>0</v>
      </c>
      <c r="M721" s="114" t="e">
        <f>VLOOKUP(C721,'B2B（ol)'!A:K,11,0)</f>
        <v>#N/A</v>
      </c>
      <c r="N721" s="114" t="e">
        <f>VLOOKUP(B721,payments!E:AG,29,0)</f>
        <v>#N/A</v>
      </c>
      <c r="O721" s="114"/>
      <c r="P721" s="114"/>
      <c r="Q721" s="61" t="e">
        <f>VLOOKUP(R721,映射表!A:G,7,0)</f>
        <v>#N/A</v>
      </c>
      <c r="R721" s="122"/>
      <c r="S721" s="122"/>
      <c r="T721" s="122"/>
      <c r="U721" s="122"/>
      <c r="V721" s="122"/>
      <c r="W721" s="122"/>
      <c r="X721" s="122"/>
      <c r="Y721" s="61">
        <f t="shared" si="130"/>
        <v>0</v>
      </c>
    </row>
    <row r="722" spans="1:25" s="61" customFormat="1">
      <c r="A722" s="61" t="e">
        <f t="shared" si="121"/>
        <v>#N/A</v>
      </c>
      <c r="B722" s="121">
        <f t="shared" si="122"/>
        <v>0</v>
      </c>
      <c r="C722" s="117" t="e">
        <f>VLOOKUP(B722,映射表!A:C,3,0)</f>
        <v>#N/A</v>
      </c>
      <c r="D722" s="121">
        <f t="shared" si="123"/>
        <v>0</v>
      </c>
      <c r="E722" s="100">
        <f t="shared" si="124"/>
        <v>0</v>
      </c>
      <c r="F722" s="121">
        <f t="shared" si="125"/>
        <v>0</v>
      </c>
      <c r="G722" s="121">
        <f t="shared" si="126"/>
        <v>0</v>
      </c>
      <c r="H722" s="99" t="e">
        <f>VLOOKUP(C722,'B2B（ol)'!A:J,10,0)*D722</f>
        <v>#N/A</v>
      </c>
      <c r="I722" s="101">
        <f t="shared" si="127"/>
        <v>0</v>
      </c>
      <c r="J722" s="121">
        <f t="shared" si="128"/>
        <v>0</v>
      </c>
      <c r="K722" s="121" t="e">
        <f>VLOOKUP(C722,'B2B（ol)'!A:P,16,0)</f>
        <v>#N/A</v>
      </c>
      <c r="L722" s="117">
        <f t="shared" si="129"/>
        <v>0</v>
      </c>
      <c r="M722" s="114" t="e">
        <f>VLOOKUP(C722,'B2B（ol)'!A:K,11,0)</f>
        <v>#N/A</v>
      </c>
      <c r="N722" s="114" t="e">
        <f>VLOOKUP(B722,payments!E:AG,29,0)</f>
        <v>#N/A</v>
      </c>
      <c r="O722" s="114"/>
      <c r="P722" s="114"/>
      <c r="Q722" s="61" t="e">
        <f>VLOOKUP(R722,映射表!A:G,7,0)</f>
        <v>#N/A</v>
      </c>
      <c r="R722" s="122"/>
      <c r="S722" s="122"/>
      <c r="T722" s="122"/>
      <c r="U722" s="122"/>
      <c r="V722" s="122"/>
      <c r="W722" s="122"/>
      <c r="X722" s="122"/>
      <c r="Y722" s="61">
        <f t="shared" si="130"/>
        <v>0</v>
      </c>
    </row>
    <row r="723" spans="1:25" s="61" customFormat="1">
      <c r="A723" s="61" t="e">
        <f t="shared" si="121"/>
        <v>#N/A</v>
      </c>
      <c r="B723" s="121">
        <f t="shared" si="122"/>
        <v>0</v>
      </c>
      <c r="C723" s="117" t="e">
        <f>VLOOKUP(B723,映射表!A:C,3,0)</f>
        <v>#N/A</v>
      </c>
      <c r="D723" s="121">
        <f t="shared" si="123"/>
        <v>0</v>
      </c>
      <c r="E723" s="100">
        <f t="shared" si="124"/>
        <v>0</v>
      </c>
      <c r="F723" s="121">
        <f t="shared" si="125"/>
        <v>0</v>
      </c>
      <c r="G723" s="121">
        <f t="shared" si="126"/>
        <v>0</v>
      </c>
      <c r="H723" s="99" t="e">
        <f>VLOOKUP(C723,'B2B（ol)'!A:J,10,0)*D723</f>
        <v>#N/A</v>
      </c>
      <c r="I723" s="101">
        <f t="shared" si="127"/>
        <v>0</v>
      </c>
      <c r="J723" s="121">
        <f t="shared" si="128"/>
        <v>0</v>
      </c>
      <c r="K723" s="121" t="e">
        <f>VLOOKUP(C723,'B2B（ol)'!A:P,16,0)</f>
        <v>#N/A</v>
      </c>
      <c r="L723" s="117">
        <f t="shared" si="129"/>
        <v>0</v>
      </c>
      <c r="M723" s="114" t="e">
        <f>VLOOKUP(C723,'B2B（ol)'!A:K,11,0)</f>
        <v>#N/A</v>
      </c>
      <c r="N723" s="114" t="e">
        <f>VLOOKUP(B723,payments!E:AG,29,0)</f>
        <v>#N/A</v>
      </c>
      <c r="O723" s="114"/>
      <c r="P723" s="114"/>
      <c r="Q723" s="61" t="e">
        <f>VLOOKUP(R723,映射表!A:G,7,0)</f>
        <v>#N/A</v>
      </c>
      <c r="R723" s="122"/>
      <c r="S723" s="122"/>
      <c r="T723" s="122"/>
      <c r="U723" s="122"/>
      <c r="V723" s="122"/>
      <c r="W723" s="122"/>
      <c r="X723" s="122"/>
      <c r="Y723" s="61">
        <f t="shared" si="130"/>
        <v>0</v>
      </c>
    </row>
    <row r="724" spans="1:25" s="61" customFormat="1">
      <c r="A724" s="61" t="e">
        <f t="shared" si="121"/>
        <v>#N/A</v>
      </c>
      <c r="B724" s="121">
        <f t="shared" si="122"/>
        <v>0</v>
      </c>
      <c r="C724" s="117" t="e">
        <f>VLOOKUP(B724,映射表!A:C,3,0)</f>
        <v>#N/A</v>
      </c>
      <c r="D724" s="121">
        <f t="shared" si="123"/>
        <v>0</v>
      </c>
      <c r="E724" s="100">
        <f t="shared" si="124"/>
        <v>0</v>
      </c>
      <c r="F724" s="121">
        <f t="shared" si="125"/>
        <v>0</v>
      </c>
      <c r="G724" s="121">
        <f t="shared" si="126"/>
        <v>0</v>
      </c>
      <c r="H724" s="99" t="e">
        <f>VLOOKUP(C724,'B2B（ol)'!A:J,10,0)*D724</f>
        <v>#N/A</v>
      </c>
      <c r="I724" s="101">
        <f t="shared" si="127"/>
        <v>0</v>
      </c>
      <c r="J724" s="121">
        <f t="shared" si="128"/>
        <v>0</v>
      </c>
      <c r="K724" s="121" t="e">
        <f>VLOOKUP(C724,'B2B（ol)'!A:P,16,0)</f>
        <v>#N/A</v>
      </c>
      <c r="L724" s="117">
        <f t="shared" si="129"/>
        <v>0</v>
      </c>
      <c r="M724" s="114" t="e">
        <f>VLOOKUP(C724,'B2B（ol)'!A:K,11,0)</f>
        <v>#N/A</v>
      </c>
      <c r="N724" s="114" t="e">
        <f>VLOOKUP(B724,payments!E:AG,29,0)</f>
        <v>#N/A</v>
      </c>
      <c r="O724" s="114"/>
      <c r="P724" s="114"/>
      <c r="Q724" s="61" t="e">
        <f>VLOOKUP(R724,映射表!A:G,7,0)</f>
        <v>#N/A</v>
      </c>
      <c r="R724" s="122"/>
      <c r="S724" s="122"/>
      <c r="T724" s="122"/>
      <c r="U724" s="122"/>
      <c r="V724" s="122"/>
      <c r="W724" s="122"/>
      <c r="X724" s="122"/>
      <c r="Y724" s="61">
        <f t="shared" si="130"/>
        <v>0</v>
      </c>
    </row>
    <row r="725" spans="1:25" s="61" customFormat="1">
      <c r="A725" s="61" t="e">
        <f t="shared" si="121"/>
        <v>#N/A</v>
      </c>
      <c r="B725" s="121">
        <f t="shared" si="122"/>
        <v>0</v>
      </c>
      <c r="C725" s="117" t="e">
        <f>VLOOKUP(B725,映射表!A:C,3,0)</f>
        <v>#N/A</v>
      </c>
      <c r="D725" s="121">
        <f t="shared" si="123"/>
        <v>0</v>
      </c>
      <c r="E725" s="100">
        <f t="shared" si="124"/>
        <v>0</v>
      </c>
      <c r="F725" s="121">
        <f t="shared" si="125"/>
        <v>0</v>
      </c>
      <c r="G725" s="121">
        <f t="shared" si="126"/>
        <v>0</v>
      </c>
      <c r="H725" s="99" t="e">
        <f>VLOOKUP(C725,'B2B（ol)'!A:J,10,0)*D725</f>
        <v>#N/A</v>
      </c>
      <c r="I725" s="101">
        <f t="shared" si="127"/>
        <v>0</v>
      </c>
      <c r="J725" s="121">
        <f t="shared" si="128"/>
        <v>0</v>
      </c>
      <c r="K725" s="121" t="e">
        <f>VLOOKUP(C725,'B2B（ol)'!A:P,16,0)</f>
        <v>#N/A</v>
      </c>
      <c r="L725" s="117">
        <f t="shared" si="129"/>
        <v>0</v>
      </c>
      <c r="M725" s="114" t="e">
        <f>VLOOKUP(C725,'B2B（ol)'!A:K,11,0)</f>
        <v>#N/A</v>
      </c>
      <c r="N725" s="114" t="e">
        <f>VLOOKUP(B725,payments!E:AG,29,0)</f>
        <v>#N/A</v>
      </c>
      <c r="O725" s="114"/>
      <c r="P725" s="114"/>
      <c r="Q725" s="61" t="e">
        <f>VLOOKUP(R725,映射表!A:G,7,0)</f>
        <v>#N/A</v>
      </c>
      <c r="R725" s="122"/>
      <c r="S725" s="122"/>
      <c r="T725" s="122"/>
      <c r="U725" s="122"/>
      <c r="V725" s="122"/>
      <c r="W725" s="122"/>
      <c r="X725" s="122"/>
      <c r="Y725" s="61">
        <f t="shared" si="130"/>
        <v>0</v>
      </c>
    </row>
    <row r="726" spans="1:25" s="61" customFormat="1">
      <c r="A726" s="61" t="e">
        <f t="shared" si="121"/>
        <v>#N/A</v>
      </c>
      <c r="B726" s="121">
        <f t="shared" si="122"/>
        <v>0</v>
      </c>
      <c r="C726" s="117" t="e">
        <f>VLOOKUP(B726,映射表!A:C,3,0)</f>
        <v>#N/A</v>
      </c>
      <c r="D726" s="121">
        <f t="shared" si="123"/>
        <v>0</v>
      </c>
      <c r="E726" s="100">
        <f t="shared" si="124"/>
        <v>0</v>
      </c>
      <c r="F726" s="121">
        <f t="shared" si="125"/>
        <v>0</v>
      </c>
      <c r="G726" s="121">
        <f t="shared" si="126"/>
        <v>0</v>
      </c>
      <c r="H726" s="99" t="e">
        <f>VLOOKUP(C726,'B2B（ol)'!A:J,10,0)*D726</f>
        <v>#N/A</v>
      </c>
      <c r="I726" s="101">
        <f t="shared" si="127"/>
        <v>0</v>
      </c>
      <c r="J726" s="121">
        <f t="shared" si="128"/>
        <v>0</v>
      </c>
      <c r="K726" s="121" t="e">
        <f>VLOOKUP(C726,'B2B（ol)'!A:P,16,0)</f>
        <v>#N/A</v>
      </c>
      <c r="L726" s="117">
        <f t="shared" si="129"/>
        <v>0</v>
      </c>
      <c r="M726" s="114" t="e">
        <f>VLOOKUP(C726,'B2B（ol)'!A:K,11,0)</f>
        <v>#N/A</v>
      </c>
      <c r="N726" s="114" t="e">
        <f>VLOOKUP(B726,payments!E:AG,29,0)</f>
        <v>#N/A</v>
      </c>
      <c r="O726" s="114"/>
      <c r="P726" s="114"/>
      <c r="Q726" s="61" t="e">
        <f>VLOOKUP(R726,映射表!A:G,7,0)</f>
        <v>#N/A</v>
      </c>
      <c r="R726" s="122"/>
      <c r="S726" s="122"/>
      <c r="T726" s="122"/>
      <c r="U726" s="122"/>
      <c r="V726" s="122"/>
      <c r="W726" s="122"/>
      <c r="X726" s="122"/>
      <c r="Y726" s="61">
        <f t="shared" si="130"/>
        <v>0</v>
      </c>
    </row>
    <row r="727" spans="1:25" s="61" customFormat="1">
      <c r="A727" s="61" t="e">
        <f t="shared" si="121"/>
        <v>#N/A</v>
      </c>
      <c r="B727" s="121">
        <f t="shared" si="122"/>
        <v>0</v>
      </c>
      <c r="C727" s="117" t="e">
        <f>VLOOKUP(B727,映射表!A:C,3,0)</f>
        <v>#N/A</v>
      </c>
      <c r="D727" s="121">
        <f t="shared" si="123"/>
        <v>0</v>
      </c>
      <c r="E727" s="100">
        <f t="shared" si="124"/>
        <v>0</v>
      </c>
      <c r="F727" s="121">
        <f t="shared" si="125"/>
        <v>0</v>
      </c>
      <c r="G727" s="121">
        <f t="shared" si="126"/>
        <v>0</v>
      </c>
      <c r="H727" s="99" t="e">
        <f>VLOOKUP(C727,'B2B（ol)'!A:J,10,0)*D727</f>
        <v>#N/A</v>
      </c>
      <c r="I727" s="101">
        <f t="shared" si="127"/>
        <v>0</v>
      </c>
      <c r="J727" s="121">
        <f t="shared" si="128"/>
        <v>0</v>
      </c>
      <c r="K727" s="121" t="e">
        <f>VLOOKUP(C727,'B2B（ol)'!A:P,16,0)</f>
        <v>#N/A</v>
      </c>
      <c r="L727" s="117">
        <f t="shared" si="129"/>
        <v>0</v>
      </c>
      <c r="M727" s="114" t="e">
        <f>VLOOKUP(C727,'B2B（ol)'!A:K,11,0)</f>
        <v>#N/A</v>
      </c>
      <c r="N727" s="114" t="e">
        <f>VLOOKUP(B727,payments!E:AG,29,0)</f>
        <v>#N/A</v>
      </c>
      <c r="O727" s="114"/>
      <c r="P727" s="114"/>
      <c r="Q727" s="61" t="e">
        <f>VLOOKUP(R727,映射表!A:G,7,0)</f>
        <v>#N/A</v>
      </c>
      <c r="R727" s="122"/>
      <c r="S727" s="122"/>
      <c r="T727" s="122"/>
      <c r="U727" s="122"/>
      <c r="V727" s="122"/>
      <c r="W727" s="122"/>
      <c r="X727" s="122"/>
      <c r="Y727" s="61">
        <f t="shared" si="130"/>
        <v>0</v>
      </c>
    </row>
    <row r="728" spans="1:25" s="61" customFormat="1">
      <c r="A728" s="61" t="e">
        <f t="shared" si="121"/>
        <v>#N/A</v>
      </c>
      <c r="B728" s="121">
        <f t="shared" si="122"/>
        <v>0</v>
      </c>
      <c r="C728" s="117" t="e">
        <f>VLOOKUP(B728,映射表!A:C,3,0)</f>
        <v>#N/A</v>
      </c>
      <c r="D728" s="121">
        <f t="shared" si="123"/>
        <v>0</v>
      </c>
      <c r="E728" s="100">
        <f t="shared" si="124"/>
        <v>0</v>
      </c>
      <c r="F728" s="121">
        <f t="shared" si="125"/>
        <v>0</v>
      </c>
      <c r="G728" s="121">
        <f t="shared" si="126"/>
        <v>0</v>
      </c>
      <c r="H728" s="99" t="e">
        <f>VLOOKUP(C728,'B2B（ol)'!A:J,10,0)*D728</f>
        <v>#N/A</v>
      </c>
      <c r="I728" s="101">
        <f t="shared" si="127"/>
        <v>0</v>
      </c>
      <c r="J728" s="121">
        <f t="shared" si="128"/>
        <v>0</v>
      </c>
      <c r="K728" s="121" t="e">
        <f>VLOOKUP(C728,'B2B（ol)'!A:P,16,0)</f>
        <v>#N/A</v>
      </c>
      <c r="L728" s="117">
        <f t="shared" si="129"/>
        <v>0</v>
      </c>
      <c r="M728" s="114" t="e">
        <f>VLOOKUP(C728,'B2B（ol)'!A:K,11,0)</f>
        <v>#N/A</v>
      </c>
      <c r="N728" s="114" t="e">
        <f>VLOOKUP(B728,payments!E:AG,29,0)</f>
        <v>#N/A</v>
      </c>
      <c r="O728" s="114"/>
      <c r="P728" s="114"/>
      <c r="Q728" s="61" t="e">
        <f>VLOOKUP(R728,映射表!A:G,7,0)</f>
        <v>#N/A</v>
      </c>
      <c r="R728" s="122"/>
      <c r="S728" s="122"/>
      <c r="T728" s="122"/>
      <c r="U728" s="122"/>
      <c r="V728" s="122"/>
      <c r="W728" s="122"/>
      <c r="X728" s="122"/>
      <c r="Y728" s="61">
        <f t="shared" si="130"/>
        <v>0</v>
      </c>
    </row>
    <row r="729" spans="1:25" s="61" customFormat="1">
      <c r="A729" s="61" t="e">
        <f t="shared" si="121"/>
        <v>#N/A</v>
      </c>
      <c r="B729" s="121">
        <f t="shared" si="122"/>
        <v>0</v>
      </c>
      <c r="C729" s="117" t="e">
        <f>VLOOKUP(B729,映射表!A:C,3,0)</f>
        <v>#N/A</v>
      </c>
      <c r="D729" s="121">
        <f t="shared" si="123"/>
        <v>0</v>
      </c>
      <c r="E729" s="100">
        <f t="shared" si="124"/>
        <v>0</v>
      </c>
      <c r="F729" s="121">
        <f t="shared" si="125"/>
        <v>0</v>
      </c>
      <c r="G729" s="121">
        <f t="shared" si="126"/>
        <v>0</v>
      </c>
      <c r="H729" s="99" t="e">
        <f>VLOOKUP(C729,'B2B（ol)'!A:J,10,0)*D729</f>
        <v>#N/A</v>
      </c>
      <c r="I729" s="101">
        <f t="shared" si="127"/>
        <v>0</v>
      </c>
      <c r="J729" s="121">
        <f t="shared" si="128"/>
        <v>0</v>
      </c>
      <c r="K729" s="121" t="e">
        <f>VLOOKUP(C729,'B2B（ol)'!A:P,16,0)</f>
        <v>#N/A</v>
      </c>
      <c r="L729" s="117">
        <f t="shared" si="129"/>
        <v>0</v>
      </c>
      <c r="M729" s="114" t="e">
        <f>VLOOKUP(C729,'B2B（ol)'!A:K,11,0)</f>
        <v>#N/A</v>
      </c>
      <c r="N729" s="114" t="e">
        <f>VLOOKUP(B729,payments!E:AG,29,0)</f>
        <v>#N/A</v>
      </c>
      <c r="O729" s="114"/>
      <c r="P729" s="114"/>
      <c r="Q729" s="61" t="e">
        <f>VLOOKUP(R729,映射表!A:G,7,0)</f>
        <v>#N/A</v>
      </c>
      <c r="R729" s="122"/>
      <c r="S729" s="122"/>
      <c r="T729" s="122"/>
      <c r="U729" s="122"/>
      <c r="V729" s="122"/>
      <c r="W729" s="122"/>
      <c r="X729" s="122"/>
      <c r="Y729" s="61">
        <f t="shared" si="130"/>
        <v>0</v>
      </c>
    </row>
    <row r="730" spans="1:25" s="61" customFormat="1">
      <c r="A730" s="61" t="e">
        <f t="shared" si="121"/>
        <v>#N/A</v>
      </c>
      <c r="B730" s="121">
        <f t="shared" si="122"/>
        <v>0</v>
      </c>
      <c r="C730" s="117" t="e">
        <f>VLOOKUP(B730,映射表!A:C,3,0)</f>
        <v>#N/A</v>
      </c>
      <c r="D730" s="121">
        <f t="shared" si="123"/>
        <v>0</v>
      </c>
      <c r="E730" s="100">
        <f t="shared" si="124"/>
        <v>0</v>
      </c>
      <c r="F730" s="121">
        <f t="shared" si="125"/>
        <v>0</v>
      </c>
      <c r="G730" s="121">
        <f t="shared" si="126"/>
        <v>0</v>
      </c>
      <c r="H730" s="99" t="e">
        <f>VLOOKUP(C730,'B2B（ol)'!A:J,10,0)*D730</f>
        <v>#N/A</v>
      </c>
      <c r="I730" s="101">
        <f t="shared" si="127"/>
        <v>0</v>
      </c>
      <c r="J730" s="121">
        <f t="shared" si="128"/>
        <v>0</v>
      </c>
      <c r="K730" s="121" t="e">
        <f>VLOOKUP(C730,'B2B（ol)'!A:P,16,0)</f>
        <v>#N/A</v>
      </c>
      <c r="L730" s="117">
        <f t="shared" si="129"/>
        <v>0</v>
      </c>
      <c r="M730" s="114" t="e">
        <f>VLOOKUP(C730,'B2B（ol)'!A:K,11,0)</f>
        <v>#N/A</v>
      </c>
      <c r="N730" s="114" t="e">
        <f>VLOOKUP(B730,payments!E:AG,29,0)</f>
        <v>#N/A</v>
      </c>
      <c r="O730" s="114"/>
      <c r="P730" s="114"/>
      <c r="Q730" s="61" t="e">
        <f>VLOOKUP(R730,映射表!A:G,7,0)</f>
        <v>#N/A</v>
      </c>
      <c r="R730" s="122"/>
      <c r="S730" s="122"/>
      <c r="T730" s="122"/>
      <c r="U730" s="122"/>
      <c r="V730" s="122"/>
      <c r="W730" s="122"/>
      <c r="X730" s="122"/>
      <c r="Y730" s="61">
        <f t="shared" si="130"/>
        <v>0</v>
      </c>
    </row>
    <row r="731" spans="1:25" s="61" customFormat="1">
      <c r="A731" s="61" t="e">
        <f t="shared" si="121"/>
        <v>#N/A</v>
      </c>
      <c r="B731" s="121">
        <f t="shared" si="122"/>
        <v>0</v>
      </c>
      <c r="C731" s="117" t="e">
        <f>VLOOKUP(B731,映射表!A:C,3,0)</f>
        <v>#N/A</v>
      </c>
      <c r="D731" s="121">
        <f t="shared" si="123"/>
        <v>0</v>
      </c>
      <c r="E731" s="100">
        <f t="shared" si="124"/>
        <v>0</v>
      </c>
      <c r="F731" s="121">
        <f t="shared" si="125"/>
        <v>0</v>
      </c>
      <c r="G731" s="121">
        <f t="shared" si="126"/>
        <v>0</v>
      </c>
      <c r="H731" s="99" t="e">
        <f>VLOOKUP(C731,'B2B（ol)'!A:J,10,0)*D731</f>
        <v>#N/A</v>
      </c>
      <c r="I731" s="101">
        <f t="shared" si="127"/>
        <v>0</v>
      </c>
      <c r="J731" s="121">
        <f t="shared" si="128"/>
        <v>0</v>
      </c>
      <c r="K731" s="121" t="e">
        <f>VLOOKUP(C731,'B2B（ol)'!A:P,16,0)</f>
        <v>#N/A</v>
      </c>
      <c r="L731" s="117">
        <f t="shared" si="129"/>
        <v>0</v>
      </c>
      <c r="M731" s="114" t="e">
        <f>VLOOKUP(C731,'B2B（ol)'!A:K,11,0)</f>
        <v>#N/A</v>
      </c>
      <c r="N731" s="114" t="e">
        <f>VLOOKUP(B731,payments!E:AG,29,0)</f>
        <v>#N/A</v>
      </c>
      <c r="O731" s="114"/>
      <c r="P731" s="114"/>
      <c r="Q731" s="61" t="e">
        <f>VLOOKUP(R731,映射表!A:G,7,0)</f>
        <v>#N/A</v>
      </c>
      <c r="R731" s="122"/>
      <c r="S731" s="122"/>
      <c r="T731" s="122"/>
      <c r="U731" s="122"/>
      <c r="V731" s="122"/>
      <c r="W731" s="122"/>
      <c r="X731" s="122"/>
      <c r="Y731" s="61">
        <f t="shared" si="130"/>
        <v>0</v>
      </c>
    </row>
    <row r="732" spans="1:25" s="61" customFormat="1">
      <c r="A732" s="61" t="e">
        <f t="shared" si="121"/>
        <v>#N/A</v>
      </c>
      <c r="B732" s="121">
        <f t="shared" si="122"/>
        <v>0</v>
      </c>
      <c r="C732" s="117" t="e">
        <f>VLOOKUP(B732,映射表!A:C,3,0)</f>
        <v>#N/A</v>
      </c>
      <c r="D732" s="121">
        <f t="shared" si="123"/>
        <v>0</v>
      </c>
      <c r="E732" s="100">
        <f t="shared" si="124"/>
        <v>0</v>
      </c>
      <c r="F732" s="121">
        <f t="shared" si="125"/>
        <v>0</v>
      </c>
      <c r="G732" s="121">
        <f t="shared" si="126"/>
        <v>0</v>
      </c>
      <c r="H732" s="99" t="e">
        <f>VLOOKUP(C732,'B2B（ol)'!A:J,10,0)*D732</f>
        <v>#N/A</v>
      </c>
      <c r="I732" s="101">
        <f t="shared" si="127"/>
        <v>0</v>
      </c>
      <c r="J732" s="121">
        <f t="shared" si="128"/>
        <v>0</v>
      </c>
      <c r="K732" s="121" t="e">
        <f>VLOOKUP(C732,'B2B（ol)'!A:P,16,0)</f>
        <v>#N/A</v>
      </c>
      <c r="L732" s="117">
        <f t="shared" si="129"/>
        <v>0</v>
      </c>
      <c r="M732" s="114" t="e">
        <f>VLOOKUP(C732,'B2B（ol)'!A:K,11,0)</f>
        <v>#N/A</v>
      </c>
      <c r="N732" s="114" t="e">
        <f>VLOOKUP(B732,payments!E:AG,29,0)</f>
        <v>#N/A</v>
      </c>
      <c r="O732" s="114"/>
      <c r="P732" s="114"/>
      <c r="Q732" s="61" t="e">
        <f>VLOOKUP(R732,映射表!A:G,7,0)</f>
        <v>#N/A</v>
      </c>
      <c r="R732" s="122"/>
      <c r="S732" s="122"/>
      <c r="T732" s="122"/>
      <c r="U732" s="122"/>
      <c r="V732" s="122"/>
      <c r="W732" s="122"/>
      <c r="X732" s="122"/>
      <c r="Y732" s="61">
        <f t="shared" si="130"/>
        <v>0</v>
      </c>
    </row>
    <row r="733" spans="1:25" s="61" customFormat="1">
      <c r="A733" s="61" t="e">
        <f t="shared" si="121"/>
        <v>#N/A</v>
      </c>
      <c r="B733" s="121">
        <f t="shared" si="122"/>
        <v>0</v>
      </c>
      <c r="C733" s="117" t="e">
        <f>VLOOKUP(B733,映射表!A:C,3,0)</f>
        <v>#N/A</v>
      </c>
      <c r="D733" s="121">
        <f t="shared" si="123"/>
        <v>0</v>
      </c>
      <c r="E733" s="100">
        <f t="shared" si="124"/>
        <v>0</v>
      </c>
      <c r="F733" s="121">
        <f t="shared" si="125"/>
        <v>0</v>
      </c>
      <c r="G733" s="121">
        <f t="shared" si="126"/>
        <v>0</v>
      </c>
      <c r="H733" s="99" t="e">
        <f>VLOOKUP(C733,'B2B（ol)'!A:J,10,0)*D733</f>
        <v>#N/A</v>
      </c>
      <c r="I733" s="101">
        <f t="shared" si="127"/>
        <v>0</v>
      </c>
      <c r="J733" s="121">
        <f t="shared" si="128"/>
        <v>0</v>
      </c>
      <c r="K733" s="121" t="e">
        <f>VLOOKUP(C733,'B2B（ol)'!A:P,16,0)</f>
        <v>#N/A</v>
      </c>
      <c r="L733" s="117">
        <f t="shared" si="129"/>
        <v>0</v>
      </c>
      <c r="M733" s="114" t="e">
        <f>VLOOKUP(C733,'B2B（ol)'!A:K,11,0)</f>
        <v>#N/A</v>
      </c>
      <c r="N733" s="114" t="e">
        <f>VLOOKUP(B733,payments!E:AG,29,0)</f>
        <v>#N/A</v>
      </c>
      <c r="O733" s="114"/>
      <c r="P733" s="114"/>
      <c r="Q733" s="61" t="e">
        <f>VLOOKUP(R733,映射表!A:G,7,0)</f>
        <v>#N/A</v>
      </c>
      <c r="R733" s="122"/>
      <c r="S733" s="122"/>
      <c r="T733" s="122"/>
      <c r="U733" s="122"/>
      <c r="V733" s="122"/>
      <c r="W733" s="122"/>
      <c r="X733" s="122"/>
      <c r="Y733" s="61">
        <f t="shared" si="130"/>
        <v>0</v>
      </c>
    </row>
    <row r="734" spans="1:25" s="61" customFormat="1">
      <c r="A734" s="61" t="e">
        <f t="shared" si="121"/>
        <v>#N/A</v>
      </c>
      <c r="B734" s="121">
        <f t="shared" si="122"/>
        <v>0</v>
      </c>
      <c r="C734" s="117" t="e">
        <f>VLOOKUP(B734,映射表!A:C,3,0)</f>
        <v>#N/A</v>
      </c>
      <c r="D734" s="121">
        <f t="shared" si="123"/>
        <v>0</v>
      </c>
      <c r="E734" s="100">
        <f t="shared" si="124"/>
        <v>0</v>
      </c>
      <c r="F734" s="121">
        <f t="shared" si="125"/>
        <v>0</v>
      </c>
      <c r="G734" s="121">
        <f t="shared" si="126"/>
        <v>0</v>
      </c>
      <c r="H734" s="99" t="e">
        <f>VLOOKUP(C734,'B2B（ol)'!A:J,10,0)*D734</f>
        <v>#N/A</v>
      </c>
      <c r="I734" s="101">
        <f t="shared" si="127"/>
        <v>0</v>
      </c>
      <c r="J734" s="121">
        <f t="shared" si="128"/>
        <v>0</v>
      </c>
      <c r="K734" s="121" t="e">
        <f>VLOOKUP(C734,'B2B（ol)'!A:P,16,0)</f>
        <v>#N/A</v>
      </c>
      <c r="L734" s="117">
        <f t="shared" si="129"/>
        <v>0</v>
      </c>
      <c r="M734" s="114" t="e">
        <f>VLOOKUP(C734,'B2B（ol)'!A:K,11,0)</f>
        <v>#N/A</v>
      </c>
      <c r="N734" s="114" t="e">
        <f>VLOOKUP(B734,payments!E:AG,29,0)</f>
        <v>#N/A</v>
      </c>
      <c r="O734" s="114"/>
      <c r="P734" s="114"/>
      <c r="Q734" s="61" t="e">
        <f>VLOOKUP(R734,映射表!A:G,7,0)</f>
        <v>#N/A</v>
      </c>
      <c r="R734" s="122"/>
      <c r="S734" s="122"/>
      <c r="T734" s="122"/>
      <c r="U734" s="122"/>
      <c r="V734" s="122"/>
      <c r="W734" s="122"/>
      <c r="X734" s="122"/>
      <c r="Y734" s="61">
        <f t="shared" si="130"/>
        <v>0</v>
      </c>
    </row>
    <row r="735" spans="1:25" s="61" customFormat="1">
      <c r="A735" s="61" t="e">
        <f t="shared" si="121"/>
        <v>#N/A</v>
      </c>
      <c r="B735" s="121">
        <f t="shared" si="122"/>
        <v>0</v>
      </c>
      <c r="C735" s="117" t="e">
        <f>VLOOKUP(B735,映射表!A:C,3,0)</f>
        <v>#N/A</v>
      </c>
      <c r="D735" s="121">
        <f t="shared" si="123"/>
        <v>0</v>
      </c>
      <c r="E735" s="100">
        <f t="shared" si="124"/>
        <v>0</v>
      </c>
      <c r="F735" s="121">
        <f t="shared" si="125"/>
        <v>0</v>
      </c>
      <c r="G735" s="121">
        <f t="shared" si="126"/>
        <v>0</v>
      </c>
      <c r="H735" s="99" t="e">
        <f>VLOOKUP(C735,'B2B（ol)'!A:J,10,0)*D735</f>
        <v>#N/A</v>
      </c>
      <c r="I735" s="101">
        <f t="shared" si="127"/>
        <v>0</v>
      </c>
      <c r="J735" s="121">
        <f t="shared" si="128"/>
        <v>0</v>
      </c>
      <c r="K735" s="121" t="e">
        <f>VLOOKUP(C735,'B2B（ol)'!A:P,16,0)</f>
        <v>#N/A</v>
      </c>
      <c r="L735" s="117">
        <f t="shared" si="129"/>
        <v>0</v>
      </c>
      <c r="M735" s="114" t="e">
        <f>VLOOKUP(C735,'B2B（ol)'!A:K,11,0)</f>
        <v>#N/A</v>
      </c>
      <c r="N735" s="114" t="e">
        <f>VLOOKUP(B735,payments!E:AG,29,0)</f>
        <v>#N/A</v>
      </c>
      <c r="O735" s="114"/>
      <c r="P735" s="114"/>
      <c r="Q735" s="61" t="e">
        <f>VLOOKUP(R735,映射表!A:G,7,0)</f>
        <v>#N/A</v>
      </c>
      <c r="R735" s="122"/>
      <c r="S735" s="122"/>
      <c r="T735" s="122"/>
      <c r="U735" s="122"/>
      <c r="V735" s="122"/>
      <c r="W735" s="122"/>
      <c r="X735" s="122"/>
      <c r="Y735" s="61">
        <f t="shared" si="130"/>
        <v>0</v>
      </c>
    </row>
    <row r="736" spans="1:25" s="61" customFormat="1">
      <c r="A736" s="61" t="e">
        <f t="shared" si="121"/>
        <v>#N/A</v>
      </c>
      <c r="B736" s="121">
        <f t="shared" si="122"/>
        <v>0</v>
      </c>
      <c r="C736" s="117" t="e">
        <f>VLOOKUP(B736,映射表!A:C,3,0)</f>
        <v>#N/A</v>
      </c>
      <c r="D736" s="121">
        <f t="shared" si="123"/>
        <v>0</v>
      </c>
      <c r="E736" s="100">
        <f t="shared" si="124"/>
        <v>0</v>
      </c>
      <c r="F736" s="121">
        <f t="shared" si="125"/>
        <v>0</v>
      </c>
      <c r="G736" s="121">
        <f t="shared" si="126"/>
        <v>0</v>
      </c>
      <c r="H736" s="99" t="e">
        <f>VLOOKUP(C736,'B2B（ol)'!A:J,10,0)*D736</f>
        <v>#N/A</v>
      </c>
      <c r="I736" s="101">
        <f t="shared" si="127"/>
        <v>0</v>
      </c>
      <c r="J736" s="121">
        <f t="shared" si="128"/>
        <v>0</v>
      </c>
      <c r="K736" s="121" t="e">
        <f>VLOOKUP(C736,'B2B（ol)'!A:P,16,0)</f>
        <v>#N/A</v>
      </c>
      <c r="L736" s="117">
        <f t="shared" si="129"/>
        <v>0</v>
      </c>
      <c r="M736" s="114" t="e">
        <f>VLOOKUP(C736,'B2B（ol)'!A:K,11,0)</f>
        <v>#N/A</v>
      </c>
      <c r="N736" s="114" t="e">
        <f>VLOOKUP(B736,payments!E:AG,29,0)</f>
        <v>#N/A</v>
      </c>
      <c r="O736" s="114"/>
      <c r="P736" s="114"/>
      <c r="Q736" s="61" t="e">
        <f>VLOOKUP(R736,映射表!A:G,7,0)</f>
        <v>#N/A</v>
      </c>
      <c r="R736" s="122"/>
      <c r="S736" s="122"/>
      <c r="T736" s="122"/>
      <c r="U736" s="122"/>
      <c r="V736" s="122"/>
      <c r="W736" s="122"/>
      <c r="X736" s="122"/>
      <c r="Y736" s="61">
        <f t="shared" si="130"/>
        <v>0</v>
      </c>
    </row>
    <row r="737" spans="1:25" s="61" customFormat="1">
      <c r="A737" s="61" t="e">
        <f t="shared" si="121"/>
        <v>#N/A</v>
      </c>
      <c r="B737" s="121">
        <f t="shared" si="122"/>
        <v>0</v>
      </c>
      <c r="C737" s="117" t="e">
        <f>VLOOKUP(B737,映射表!A:C,3,0)</f>
        <v>#N/A</v>
      </c>
      <c r="D737" s="121">
        <f t="shared" si="123"/>
        <v>0</v>
      </c>
      <c r="E737" s="100">
        <f t="shared" si="124"/>
        <v>0</v>
      </c>
      <c r="F737" s="121">
        <f t="shared" si="125"/>
        <v>0</v>
      </c>
      <c r="G737" s="121">
        <f t="shared" si="126"/>
        <v>0</v>
      </c>
      <c r="H737" s="99" t="e">
        <f>VLOOKUP(C737,'B2B（ol)'!A:J,10,0)*D737</f>
        <v>#N/A</v>
      </c>
      <c r="I737" s="101">
        <f t="shared" si="127"/>
        <v>0</v>
      </c>
      <c r="J737" s="121">
        <f t="shared" si="128"/>
        <v>0</v>
      </c>
      <c r="K737" s="121" t="e">
        <f>VLOOKUP(C737,'B2B（ol)'!A:P,16,0)</f>
        <v>#N/A</v>
      </c>
      <c r="L737" s="117">
        <f t="shared" si="129"/>
        <v>0</v>
      </c>
      <c r="M737" s="114" t="e">
        <f>VLOOKUP(C737,'B2B（ol)'!A:K,11,0)</f>
        <v>#N/A</v>
      </c>
      <c r="N737" s="114" t="e">
        <f>VLOOKUP(B737,payments!E:AG,29,0)</f>
        <v>#N/A</v>
      </c>
      <c r="O737" s="114"/>
      <c r="P737" s="114"/>
      <c r="Q737" s="61" t="e">
        <f>VLOOKUP(R737,映射表!A:G,7,0)</f>
        <v>#N/A</v>
      </c>
      <c r="R737" s="122"/>
      <c r="S737" s="122"/>
      <c r="T737" s="122"/>
      <c r="U737" s="122"/>
      <c r="V737" s="122"/>
      <c r="W737" s="122"/>
      <c r="X737" s="122"/>
      <c r="Y737" s="61">
        <f t="shared" si="130"/>
        <v>0</v>
      </c>
    </row>
    <row r="738" spans="1:25" s="61" customFormat="1">
      <c r="A738" s="61" t="e">
        <f t="shared" si="121"/>
        <v>#N/A</v>
      </c>
      <c r="B738" s="121">
        <f t="shared" si="122"/>
        <v>0</v>
      </c>
      <c r="C738" s="117" t="e">
        <f>VLOOKUP(B738,映射表!A:C,3,0)</f>
        <v>#N/A</v>
      </c>
      <c r="D738" s="121">
        <f t="shared" si="123"/>
        <v>0</v>
      </c>
      <c r="E738" s="100">
        <f t="shared" si="124"/>
        <v>0</v>
      </c>
      <c r="F738" s="121">
        <f t="shared" si="125"/>
        <v>0</v>
      </c>
      <c r="G738" s="121">
        <f t="shared" si="126"/>
        <v>0</v>
      </c>
      <c r="H738" s="99" t="e">
        <f>VLOOKUP(C738,'B2B（ol)'!A:J,10,0)*D738</f>
        <v>#N/A</v>
      </c>
      <c r="I738" s="101">
        <f t="shared" si="127"/>
        <v>0</v>
      </c>
      <c r="J738" s="121">
        <f t="shared" si="128"/>
        <v>0</v>
      </c>
      <c r="K738" s="121" t="e">
        <f>VLOOKUP(C738,'B2B（ol)'!A:P,16,0)</f>
        <v>#N/A</v>
      </c>
      <c r="L738" s="117">
        <f t="shared" si="129"/>
        <v>0</v>
      </c>
      <c r="M738" s="114" t="e">
        <f>VLOOKUP(C738,'B2B（ol)'!A:K,11,0)</f>
        <v>#N/A</v>
      </c>
      <c r="N738" s="114" t="e">
        <f>VLOOKUP(B738,payments!E:AG,29,0)</f>
        <v>#N/A</v>
      </c>
      <c r="O738" s="114"/>
      <c r="P738" s="114"/>
      <c r="Q738" s="61" t="e">
        <f>VLOOKUP(R738,映射表!A:G,7,0)</f>
        <v>#N/A</v>
      </c>
      <c r="R738" s="122"/>
      <c r="S738" s="122"/>
      <c r="T738" s="122"/>
      <c r="U738" s="122"/>
      <c r="V738" s="122"/>
      <c r="W738" s="122"/>
      <c r="X738" s="122"/>
      <c r="Y738" s="61">
        <f t="shared" si="130"/>
        <v>0</v>
      </c>
    </row>
    <row r="739" spans="1:25" s="61" customFormat="1">
      <c r="A739" s="61" t="e">
        <f t="shared" si="121"/>
        <v>#N/A</v>
      </c>
      <c r="B739" s="121">
        <f t="shared" si="122"/>
        <v>0</v>
      </c>
      <c r="C739" s="117" t="e">
        <f>VLOOKUP(B739,映射表!A:C,3,0)</f>
        <v>#N/A</v>
      </c>
      <c r="D739" s="121">
        <f t="shared" si="123"/>
        <v>0</v>
      </c>
      <c r="E739" s="100">
        <f t="shared" si="124"/>
        <v>0</v>
      </c>
      <c r="F739" s="121">
        <f t="shared" si="125"/>
        <v>0</v>
      </c>
      <c r="G739" s="121">
        <f t="shared" si="126"/>
        <v>0</v>
      </c>
      <c r="H739" s="99" t="e">
        <f>VLOOKUP(C739,'B2B（ol)'!A:J,10,0)*D739</f>
        <v>#N/A</v>
      </c>
      <c r="I739" s="101">
        <f t="shared" si="127"/>
        <v>0</v>
      </c>
      <c r="J739" s="121">
        <f t="shared" si="128"/>
        <v>0</v>
      </c>
      <c r="K739" s="121" t="e">
        <f>VLOOKUP(C739,'B2B（ol)'!A:P,16,0)</f>
        <v>#N/A</v>
      </c>
      <c r="L739" s="117">
        <f t="shared" si="129"/>
        <v>0</v>
      </c>
      <c r="M739" s="114" t="e">
        <f>VLOOKUP(C739,'B2B（ol)'!A:K,11,0)</f>
        <v>#N/A</v>
      </c>
      <c r="N739" s="114" t="e">
        <f>VLOOKUP(B739,payments!E:AG,29,0)</f>
        <v>#N/A</v>
      </c>
      <c r="O739" s="114"/>
      <c r="P739" s="114"/>
      <c r="Q739" s="61" t="e">
        <f>VLOOKUP(R739,映射表!A:G,7,0)</f>
        <v>#N/A</v>
      </c>
      <c r="R739" s="122"/>
      <c r="S739" s="122"/>
      <c r="T739" s="122"/>
      <c r="U739" s="122"/>
      <c r="V739" s="122"/>
      <c r="W739" s="122"/>
      <c r="X739" s="122"/>
      <c r="Y739" s="61">
        <f t="shared" si="130"/>
        <v>0</v>
      </c>
    </row>
    <row r="740" spans="1:25" s="61" customFormat="1">
      <c r="A740" s="61" t="e">
        <f t="shared" si="121"/>
        <v>#N/A</v>
      </c>
      <c r="B740" s="121">
        <f t="shared" si="122"/>
        <v>0</v>
      </c>
      <c r="C740" s="117" t="e">
        <f>VLOOKUP(B740,映射表!A:C,3,0)</f>
        <v>#N/A</v>
      </c>
      <c r="D740" s="121">
        <f t="shared" si="123"/>
        <v>0</v>
      </c>
      <c r="E740" s="100">
        <f t="shared" si="124"/>
        <v>0</v>
      </c>
      <c r="F740" s="121">
        <f t="shared" si="125"/>
        <v>0</v>
      </c>
      <c r="G740" s="121">
        <f t="shared" si="126"/>
        <v>0</v>
      </c>
      <c r="H740" s="99" t="e">
        <f>VLOOKUP(C740,'B2B（ol)'!A:J,10,0)*D740</f>
        <v>#N/A</v>
      </c>
      <c r="I740" s="101">
        <f t="shared" si="127"/>
        <v>0</v>
      </c>
      <c r="J740" s="121">
        <f t="shared" si="128"/>
        <v>0</v>
      </c>
      <c r="K740" s="121" t="e">
        <f>VLOOKUP(C740,'B2B（ol)'!A:P,16,0)</f>
        <v>#N/A</v>
      </c>
      <c r="L740" s="117">
        <f t="shared" si="129"/>
        <v>0</v>
      </c>
      <c r="M740" s="114" t="e">
        <f>VLOOKUP(C740,'B2B（ol)'!A:K,11,0)</f>
        <v>#N/A</v>
      </c>
      <c r="N740" s="114" t="e">
        <f>VLOOKUP(B740,payments!E:AG,29,0)</f>
        <v>#N/A</v>
      </c>
      <c r="O740" s="114"/>
      <c r="P740" s="114"/>
      <c r="Q740" s="61" t="e">
        <f>VLOOKUP(R740,映射表!A:G,7,0)</f>
        <v>#N/A</v>
      </c>
      <c r="R740" s="122"/>
      <c r="S740" s="122"/>
      <c r="T740" s="122"/>
      <c r="U740" s="122"/>
      <c r="V740" s="122"/>
      <c r="W740" s="122"/>
      <c r="X740" s="122"/>
      <c r="Y740" s="61">
        <f t="shared" si="130"/>
        <v>0</v>
      </c>
    </row>
    <row r="741" spans="1:25" s="61" customFormat="1">
      <c r="A741" s="61" t="e">
        <f t="shared" si="121"/>
        <v>#N/A</v>
      </c>
      <c r="B741" s="121">
        <f t="shared" si="122"/>
        <v>0</v>
      </c>
      <c r="C741" s="117" t="e">
        <f>VLOOKUP(B741,映射表!A:C,3,0)</f>
        <v>#N/A</v>
      </c>
      <c r="D741" s="121">
        <f t="shared" si="123"/>
        <v>0</v>
      </c>
      <c r="E741" s="100">
        <f t="shared" si="124"/>
        <v>0</v>
      </c>
      <c r="F741" s="121">
        <f t="shared" si="125"/>
        <v>0</v>
      </c>
      <c r="G741" s="121">
        <f t="shared" si="126"/>
        <v>0</v>
      </c>
      <c r="H741" s="99" t="e">
        <f>VLOOKUP(C741,'B2B（ol)'!A:J,10,0)*D741</f>
        <v>#N/A</v>
      </c>
      <c r="I741" s="101">
        <f t="shared" si="127"/>
        <v>0</v>
      </c>
      <c r="J741" s="121">
        <f t="shared" si="128"/>
        <v>0</v>
      </c>
      <c r="K741" s="121" t="e">
        <f>VLOOKUP(C741,'B2B（ol)'!A:P,16,0)</f>
        <v>#N/A</v>
      </c>
      <c r="L741" s="117">
        <f t="shared" si="129"/>
        <v>0</v>
      </c>
      <c r="M741" s="114" t="e">
        <f>VLOOKUP(C741,'B2B（ol)'!A:K,11,0)</f>
        <v>#N/A</v>
      </c>
      <c r="N741" s="114" t="e">
        <f>VLOOKUP(B741,payments!E:AG,29,0)</f>
        <v>#N/A</v>
      </c>
      <c r="O741" s="114"/>
      <c r="P741" s="114"/>
      <c r="Q741" s="61" t="e">
        <f>VLOOKUP(R741,映射表!A:G,7,0)</f>
        <v>#N/A</v>
      </c>
      <c r="R741" s="122"/>
      <c r="S741" s="122"/>
      <c r="T741" s="122"/>
      <c r="U741" s="122"/>
      <c r="V741" s="122"/>
      <c r="W741" s="122"/>
      <c r="X741" s="122"/>
      <c r="Y741" s="61">
        <f t="shared" si="130"/>
        <v>0</v>
      </c>
    </row>
    <row r="742" spans="1:25" s="61" customFormat="1">
      <c r="A742" s="61" t="e">
        <f t="shared" si="121"/>
        <v>#N/A</v>
      </c>
      <c r="B742" s="121">
        <f t="shared" si="122"/>
        <v>0</v>
      </c>
      <c r="C742" s="117" t="e">
        <f>VLOOKUP(B742,映射表!A:C,3,0)</f>
        <v>#N/A</v>
      </c>
      <c r="D742" s="121">
        <f t="shared" si="123"/>
        <v>0</v>
      </c>
      <c r="E742" s="100">
        <f t="shared" si="124"/>
        <v>0</v>
      </c>
      <c r="F742" s="121">
        <f t="shared" si="125"/>
        <v>0</v>
      </c>
      <c r="G742" s="121">
        <f t="shared" si="126"/>
        <v>0</v>
      </c>
      <c r="H742" s="99" t="e">
        <f>VLOOKUP(C742,'B2B（ol)'!A:J,10,0)*D742</f>
        <v>#N/A</v>
      </c>
      <c r="I742" s="101">
        <f t="shared" si="127"/>
        <v>0</v>
      </c>
      <c r="J742" s="121">
        <f t="shared" si="128"/>
        <v>0</v>
      </c>
      <c r="K742" s="121" t="e">
        <f>VLOOKUP(C742,'B2B（ol)'!A:P,16,0)</f>
        <v>#N/A</v>
      </c>
      <c r="L742" s="117">
        <f t="shared" si="129"/>
        <v>0</v>
      </c>
      <c r="M742" s="114" t="e">
        <f>VLOOKUP(C742,'B2B（ol)'!A:K,11,0)</f>
        <v>#N/A</v>
      </c>
      <c r="N742" s="114" t="e">
        <f>VLOOKUP(B742,payments!E:AG,29,0)</f>
        <v>#N/A</v>
      </c>
      <c r="O742" s="114"/>
      <c r="P742" s="114"/>
      <c r="Q742" s="61" t="e">
        <f>VLOOKUP(R742,映射表!A:G,7,0)</f>
        <v>#N/A</v>
      </c>
      <c r="R742" s="122"/>
      <c r="S742" s="122"/>
      <c r="T742" s="122"/>
      <c r="U742" s="122"/>
      <c r="V742" s="122"/>
      <c r="W742" s="122"/>
      <c r="X742" s="122"/>
      <c r="Y742" s="61">
        <f t="shared" si="130"/>
        <v>0</v>
      </c>
    </row>
    <row r="743" spans="1:25" s="61" customFormat="1">
      <c r="A743" s="61" t="e">
        <f t="shared" si="121"/>
        <v>#N/A</v>
      </c>
      <c r="B743" s="121">
        <f t="shared" si="122"/>
        <v>0</v>
      </c>
      <c r="C743" s="117" t="e">
        <f>VLOOKUP(B743,映射表!A:C,3,0)</f>
        <v>#N/A</v>
      </c>
      <c r="D743" s="121">
        <f t="shared" si="123"/>
        <v>0</v>
      </c>
      <c r="E743" s="100">
        <f t="shared" si="124"/>
        <v>0</v>
      </c>
      <c r="F743" s="121">
        <f t="shared" si="125"/>
        <v>0</v>
      </c>
      <c r="G743" s="121">
        <f t="shared" si="126"/>
        <v>0</v>
      </c>
      <c r="H743" s="99" t="e">
        <f>VLOOKUP(C743,'B2B（ol)'!A:J,10,0)*D743</f>
        <v>#N/A</v>
      </c>
      <c r="I743" s="101">
        <f t="shared" si="127"/>
        <v>0</v>
      </c>
      <c r="J743" s="121">
        <f t="shared" si="128"/>
        <v>0</v>
      </c>
      <c r="K743" s="121" t="e">
        <f>VLOOKUP(C743,'B2B（ol)'!A:P,16,0)</f>
        <v>#N/A</v>
      </c>
      <c r="L743" s="117">
        <f t="shared" si="129"/>
        <v>0</v>
      </c>
      <c r="M743" s="114" t="e">
        <f>VLOOKUP(C743,'B2B（ol)'!A:K,11,0)</f>
        <v>#N/A</v>
      </c>
      <c r="N743" s="114" t="e">
        <f>VLOOKUP(B743,payments!E:AG,29,0)</f>
        <v>#N/A</v>
      </c>
      <c r="O743" s="114"/>
      <c r="P743" s="114"/>
      <c r="Q743" s="61" t="e">
        <f>VLOOKUP(R743,映射表!A:G,7,0)</f>
        <v>#N/A</v>
      </c>
      <c r="R743" s="122"/>
      <c r="S743" s="122"/>
      <c r="T743" s="122"/>
      <c r="U743" s="122"/>
      <c r="V743" s="122"/>
      <c r="W743" s="122"/>
      <c r="X743" s="122"/>
      <c r="Y743" s="61">
        <f t="shared" si="130"/>
        <v>0</v>
      </c>
    </row>
    <row r="744" spans="1:25" s="61" customFormat="1">
      <c r="A744" s="61" t="e">
        <f t="shared" si="121"/>
        <v>#N/A</v>
      </c>
      <c r="B744" s="121">
        <f t="shared" si="122"/>
        <v>0</v>
      </c>
      <c r="C744" s="117" t="e">
        <f>VLOOKUP(B744,映射表!A:C,3,0)</f>
        <v>#N/A</v>
      </c>
      <c r="D744" s="121">
        <f t="shared" si="123"/>
        <v>0</v>
      </c>
      <c r="E744" s="100">
        <f t="shared" si="124"/>
        <v>0</v>
      </c>
      <c r="F744" s="121">
        <f t="shared" si="125"/>
        <v>0</v>
      </c>
      <c r="G744" s="121">
        <f t="shared" si="126"/>
        <v>0</v>
      </c>
      <c r="H744" s="99" t="e">
        <f>VLOOKUP(C744,'B2B（ol)'!A:J,10,0)*D744</f>
        <v>#N/A</v>
      </c>
      <c r="I744" s="101">
        <f t="shared" si="127"/>
        <v>0</v>
      </c>
      <c r="J744" s="121">
        <f t="shared" si="128"/>
        <v>0</v>
      </c>
      <c r="K744" s="121" t="e">
        <f>VLOOKUP(C744,'B2B（ol)'!A:P,16,0)</f>
        <v>#N/A</v>
      </c>
      <c r="L744" s="117">
        <f t="shared" si="129"/>
        <v>0</v>
      </c>
      <c r="M744" s="114" t="e">
        <f>VLOOKUP(C744,'B2B（ol)'!A:K,11,0)</f>
        <v>#N/A</v>
      </c>
      <c r="N744" s="114" t="e">
        <f>VLOOKUP(B744,payments!E:AG,29,0)</f>
        <v>#N/A</v>
      </c>
      <c r="O744" s="114"/>
      <c r="P744" s="114"/>
      <c r="Q744" s="61" t="e">
        <f>VLOOKUP(R744,映射表!A:G,7,0)</f>
        <v>#N/A</v>
      </c>
      <c r="R744" s="122"/>
      <c r="S744" s="122"/>
      <c r="T744" s="122"/>
      <c r="U744" s="122"/>
      <c r="V744" s="122"/>
      <c r="W744" s="122"/>
      <c r="X744" s="122"/>
      <c r="Y744" s="61">
        <f t="shared" si="130"/>
        <v>0</v>
      </c>
    </row>
    <row r="745" spans="1:25" s="61" customFormat="1">
      <c r="A745" s="61" t="e">
        <f t="shared" si="121"/>
        <v>#N/A</v>
      </c>
      <c r="B745" s="121">
        <f t="shared" si="122"/>
        <v>0</v>
      </c>
      <c r="C745" s="117" t="e">
        <f>VLOOKUP(B745,映射表!A:C,3,0)</f>
        <v>#N/A</v>
      </c>
      <c r="D745" s="121">
        <f t="shared" si="123"/>
        <v>0</v>
      </c>
      <c r="E745" s="100">
        <f t="shared" si="124"/>
        <v>0</v>
      </c>
      <c r="F745" s="121">
        <f t="shared" si="125"/>
        <v>0</v>
      </c>
      <c r="G745" s="121">
        <f t="shared" si="126"/>
        <v>0</v>
      </c>
      <c r="H745" s="99" t="e">
        <f>VLOOKUP(C745,'B2B（ol)'!A:J,10,0)*D745</f>
        <v>#N/A</v>
      </c>
      <c r="I745" s="101">
        <f t="shared" si="127"/>
        <v>0</v>
      </c>
      <c r="J745" s="121">
        <f t="shared" si="128"/>
        <v>0</v>
      </c>
      <c r="K745" s="121" t="e">
        <f>VLOOKUP(C745,'B2B（ol)'!A:P,16,0)</f>
        <v>#N/A</v>
      </c>
      <c r="L745" s="117">
        <f t="shared" si="129"/>
        <v>0</v>
      </c>
      <c r="M745" s="114" t="e">
        <f>VLOOKUP(C745,'B2B（ol)'!A:K,11,0)</f>
        <v>#N/A</v>
      </c>
      <c r="N745" s="114" t="e">
        <f>VLOOKUP(B745,payments!E:AG,29,0)</f>
        <v>#N/A</v>
      </c>
      <c r="O745" s="114"/>
      <c r="P745" s="114"/>
      <c r="Q745" s="61" t="e">
        <f>VLOOKUP(R745,映射表!A:G,7,0)</f>
        <v>#N/A</v>
      </c>
      <c r="R745" s="122"/>
      <c r="S745" s="122"/>
      <c r="T745" s="122"/>
      <c r="U745" s="122"/>
      <c r="V745" s="122"/>
      <c r="W745" s="122"/>
      <c r="X745" s="122"/>
      <c r="Y745" s="61">
        <f t="shared" si="130"/>
        <v>0</v>
      </c>
    </row>
    <row r="746" spans="1:25" s="61" customFormat="1">
      <c r="A746" s="61" t="e">
        <f t="shared" si="121"/>
        <v>#N/A</v>
      </c>
      <c r="B746" s="121">
        <f t="shared" si="122"/>
        <v>0</v>
      </c>
      <c r="C746" s="117" t="e">
        <f>VLOOKUP(B746,映射表!A:C,3,0)</f>
        <v>#N/A</v>
      </c>
      <c r="D746" s="121">
        <f t="shared" si="123"/>
        <v>0</v>
      </c>
      <c r="E746" s="100">
        <f t="shared" si="124"/>
        <v>0</v>
      </c>
      <c r="F746" s="121">
        <f t="shared" si="125"/>
        <v>0</v>
      </c>
      <c r="G746" s="121">
        <f t="shared" si="126"/>
        <v>0</v>
      </c>
      <c r="H746" s="99" t="e">
        <f>VLOOKUP(C746,'B2B（ol)'!A:J,10,0)*D746</f>
        <v>#N/A</v>
      </c>
      <c r="I746" s="101">
        <f t="shared" si="127"/>
        <v>0</v>
      </c>
      <c r="J746" s="121">
        <f t="shared" si="128"/>
        <v>0</v>
      </c>
      <c r="K746" s="121" t="e">
        <f>VLOOKUP(C746,'B2B（ol)'!A:P,16,0)</f>
        <v>#N/A</v>
      </c>
      <c r="L746" s="117">
        <f t="shared" si="129"/>
        <v>0</v>
      </c>
      <c r="M746" s="114" t="e">
        <f>VLOOKUP(C746,'B2B（ol)'!A:K,11,0)</f>
        <v>#N/A</v>
      </c>
      <c r="N746" s="114" t="e">
        <f>VLOOKUP(B746,payments!E:AG,29,0)</f>
        <v>#N/A</v>
      </c>
      <c r="O746" s="114"/>
      <c r="P746" s="114"/>
      <c r="Q746" s="61" t="e">
        <f>VLOOKUP(R746,映射表!A:G,7,0)</f>
        <v>#N/A</v>
      </c>
      <c r="R746" s="122"/>
      <c r="S746" s="122"/>
      <c r="T746" s="122"/>
      <c r="U746" s="122"/>
      <c r="V746" s="122"/>
      <c r="W746" s="122"/>
      <c r="X746" s="122"/>
      <c r="Y746" s="61">
        <f t="shared" si="130"/>
        <v>0</v>
      </c>
    </row>
    <row r="747" spans="1:25" s="61" customFormat="1">
      <c r="A747" s="61" t="e">
        <f t="shared" si="121"/>
        <v>#N/A</v>
      </c>
      <c r="B747" s="121">
        <f t="shared" si="122"/>
        <v>0</v>
      </c>
      <c r="C747" s="117" t="e">
        <f>VLOOKUP(B747,映射表!A:C,3,0)</f>
        <v>#N/A</v>
      </c>
      <c r="D747" s="121">
        <f t="shared" si="123"/>
        <v>0</v>
      </c>
      <c r="E747" s="100">
        <f t="shared" si="124"/>
        <v>0</v>
      </c>
      <c r="F747" s="121">
        <f t="shared" si="125"/>
        <v>0</v>
      </c>
      <c r="G747" s="121">
        <f t="shared" si="126"/>
        <v>0</v>
      </c>
      <c r="H747" s="99" t="e">
        <f>VLOOKUP(C747,'B2B（ol)'!A:J,10,0)*D747</f>
        <v>#N/A</v>
      </c>
      <c r="I747" s="101">
        <f t="shared" si="127"/>
        <v>0</v>
      </c>
      <c r="J747" s="121">
        <f t="shared" si="128"/>
        <v>0</v>
      </c>
      <c r="K747" s="121" t="e">
        <f>VLOOKUP(C747,'B2B（ol)'!A:P,16,0)</f>
        <v>#N/A</v>
      </c>
      <c r="L747" s="117">
        <f t="shared" si="129"/>
        <v>0</v>
      </c>
      <c r="M747" s="114" t="e">
        <f>VLOOKUP(C747,'B2B（ol)'!A:K,11,0)</f>
        <v>#N/A</v>
      </c>
      <c r="N747" s="114" t="e">
        <f>VLOOKUP(B747,payments!E:AG,29,0)</f>
        <v>#N/A</v>
      </c>
      <c r="O747" s="114"/>
      <c r="P747" s="114"/>
      <c r="Q747" s="61" t="e">
        <f>VLOOKUP(R747,映射表!A:G,7,0)</f>
        <v>#N/A</v>
      </c>
      <c r="R747" s="122"/>
      <c r="S747" s="122"/>
      <c r="T747" s="122"/>
      <c r="U747" s="122"/>
      <c r="V747" s="122"/>
      <c r="W747" s="122"/>
      <c r="X747" s="122"/>
      <c r="Y747" s="61">
        <f t="shared" si="130"/>
        <v>0</v>
      </c>
    </row>
    <row r="748" spans="1:25" s="61" customFormat="1">
      <c r="A748" s="61" t="e">
        <f t="shared" si="121"/>
        <v>#N/A</v>
      </c>
      <c r="B748" s="121">
        <f t="shared" si="122"/>
        <v>0</v>
      </c>
      <c r="C748" s="117" t="e">
        <f>VLOOKUP(B748,映射表!A:C,3,0)</f>
        <v>#N/A</v>
      </c>
      <c r="D748" s="121">
        <f t="shared" si="123"/>
        <v>0</v>
      </c>
      <c r="E748" s="100">
        <f t="shared" si="124"/>
        <v>0</v>
      </c>
      <c r="F748" s="121">
        <f t="shared" si="125"/>
        <v>0</v>
      </c>
      <c r="G748" s="121">
        <f t="shared" si="126"/>
        <v>0</v>
      </c>
      <c r="H748" s="99" t="e">
        <f>VLOOKUP(C748,'B2B（ol)'!A:J,10,0)*D748</f>
        <v>#N/A</v>
      </c>
      <c r="I748" s="101">
        <f t="shared" si="127"/>
        <v>0</v>
      </c>
      <c r="J748" s="121">
        <f t="shared" si="128"/>
        <v>0</v>
      </c>
      <c r="K748" s="121" t="e">
        <f>VLOOKUP(C748,'B2B（ol)'!A:P,16,0)</f>
        <v>#N/A</v>
      </c>
      <c r="L748" s="117">
        <f t="shared" si="129"/>
        <v>0</v>
      </c>
      <c r="M748" s="114" t="e">
        <f>VLOOKUP(C748,'B2B（ol)'!A:K,11,0)</f>
        <v>#N/A</v>
      </c>
      <c r="N748" s="114" t="e">
        <f>VLOOKUP(B748,payments!E:AG,29,0)</f>
        <v>#N/A</v>
      </c>
      <c r="O748" s="114"/>
      <c r="P748" s="114"/>
      <c r="Q748" s="61" t="e">
        <f>VLOOKUP(R748,映射表!A:G,7,0)</f>
        <v>#N/A</v>
      </c>
      <c r="R748" s="122"/>
      <c r="S748" s="122"/>
      <c r="T748" s="122"/>
      <c r="U748" s="122"/>
      <c r="V748" s="122"/>
      <c r="W748" s="122"/>
      <c r="X748" s="122"/>
      <c r="Y748" s="61">
        <f t="shared" si="130"/>
        <v>0</v>
      </c>
    </row>
    <row r="749" spans="1:25" s="61" customFormat="1">
      <c r="A749" s="61" t="e">
        <f t="shared" si="121"/>
        <v>#N/A</v>
      </c>
      <c r="B749" s="121">
        <f t="shared" si="122"/>
        <v>0</v>
      </c>
      <c r="C749" s="117" t="e">
        <f>VLOOKUP(B749,映射表!A:C,3,0)</f>
        <v>#N/A</v>
      </c>
      <c r="D749" s="121">
        <f t="shared" si="123"/>
        <v>0</v>
      </c>
      <c r="E749" s="100">
        <f t="shared" si="124"/>
        <v>0</v>
      </c>
      <c r="F749" s="121">
        <f t="shared" si="125"/>
        <v>0</v>
      </c>
      <c r="G749" s="121">
        <f t="shared" si="126"/>
        <v>0</v>
      </c>
      <c r="H749" s="99" t="e">
        <f>VLOOKUP(C749,'B2B（ol)'!A:J,10,0)*D749</f>
        <v>#N/A</v>
      </c>
      <c r="I749" s="101">
        <f t="shared" si="127"/>
        <v>0</v>
      </c>
      <c r="J749" s="121">
        <f t="shared" si="128"/>
        <v>0</v>
      </c>
      <c r="K749" s="121" t="e">
        <f>VLOOKUP(C749,'B2B（ol)'!A:P,16,0)</f>
        <v>#N/A</v>
      </c>
      <c r="L749" s="117">
        <f t="shared" si="129"/>
        <v>0</v>
      </c>
      <c r="M749" s="114" t="e">
        <f>VLOOKUP(C749,'B2B（ol)'!A:K,11,0)</f>
        <v>#N/A</v>
      </c>
      <c r="N749" s="114" t="e">
        <f>VLOOKUP(B749,payments!E:AG,29,0)</f>
        <v>#N/A</v>
      </c>
      <c r="O749" s="114"/>
      <c r="P749" s="114"/>
      <c r="Q749" s="61" t="e">
        <f>VLOOKUP(R749,映射表!A:G,7,0)</f>
        <v>#N/A</v>
      </c>
      <c r="R749" s="122"/>
      <c r="S749" s="122"/>
      <c r="T749" s="122"/>
      <c r="U749" s="122"/>
      <c r="V749" s="122"/>
      <c r="W749" s="122"/>
      <c r="X749" s="122"/>
      <c r="Y749" s="61">
        <f t="shared" si="130"/>
        <v>0</v>
      </c>
    </row>
    <row r="750" spans="1:25" s="61" customFormat="1">
      <c r="A750" s="61" t="e">
        <f t="shared" si="121"/>
        <v>#N/A</v>
      </c>
      <c r="B750" s="121">
        <f t="shared" si="122"/>
        <v>0</v>
      </c>
      <c r="C750" s="117" t="e">
        <f>VLOOKUP(B750,映射表!A:C,3,0)</f>
        <v>#N/A</v>
      </c>
      <c r="D750" s="121">
        <f t="shared" si="123"/>
        <v>0</v>
      </c>
      <c r="E750" s="100">
        <f t="shared" si="124"/>
        <v>0</v>
      </c>
      <c r="F750" s="121">
        <f t="shared" si="125"/>
        <v>0</v>
      </c>
      <c r="G750" s="121">
        <f t="shared" si="126"/>
        <v>0</v>
      </c>
      <c r="H750" s="99" t="e">
        <f>VLOOKUP(C750,'B2B（ol)'!A:J,10,0)*D750</f>
        <v>#N/A</v>
      </c>
      <c r="I750" s="101">
        <f t="shared" si="127"/>
        <v>0</v>
      </c>
      <c r="J750" s="121">
        <f t="shared" si="128"/>
        <v>0</v>
      </c>
      <c r="K750" s="121" t="e">
        <f>VLOOKUP(C750,'B2B（ol)'!A:P,16,0)</f>
        <v>#N/A</v>
      </c>
      <c r="L750" s="117">
        <f t="shared" si="129"/>
        <v>0</v>
      </c>
      <c r="M750" s="114" t="e">
        <f>VLOOKUP(C750,'B2B（ol)'!A:K,11,0)</f>
        <v>#N/A</v>
      </c>
      <c r="N750" s="114" t="e">
        <f>VLOOKUP(B750,payments!E:AG,29,0)</f>
        <v>#N/A</v>
      </c>
      <c r="O750" s="114"/>
      <c r="P750" s="114"/>
      <c r="Q750" s="61" t="e">
        <f>VLOOKUP(R750,映射表!A:G,7,0)</f>
        <v>#N/A</v>
      </c>
      <c r="R750" s="122"/>
      <c r="S750" s="122"/>
      <c r="T750" s="122"/>
      <c r="U750" s="122"/>
      <c r="V750" s="122"/>
      <c r="W750" s="122"/>
      <c r="X750" s="122"/>
      <c r="Y750" s="61">
        <f t="shared" si="130"/>
        <v>0</v>
      </c>
    </row>
    <row r="751" spans="1:25" s="61" customFormat="1">
      <c r="A751" s="61" t="e">
        <f t="shared" si="121"/>
        <v>#N/A</v>
      </c>
      <c r="B751" s="121">
        <f t="shared" si="122"/>
        <v>0</v>
      </c>
      <c r="C751" s="117" t="e">
        <f>VLOOKUP(B751,映射表!A:C,3,0)</f>
        <v>#N/A</v>
      </c>
      <c r="D751" s="121">
        <f t="shared" si="123"/>
        <v>0</v>
      </c>
      <c r="E751" s="100">
        <f t="shared" si="124"/>
        <v>0</v>
      </c>
      <c r="F751" s="121">
        <f t="shared" si="125"/>
        <v>0</v>
      </c>
      <c r="G751" s="121">
        <f t="shared" si="126"/>
        <v>0</v>
      </c>
      <c r="H751" s="99" t="e">
        <f>VLOOKUP(C751,'B2B（ol)'!A:J,10,0)*D751</f>
        <v>#N/A</v>
      </c>
      <c r="I751" s="101">
        <f t="shared" si="127"/>
        <v>0</v>
      </c>
      <c r="J751" s="121">
        <f t="shared" si="128"/>
        <v>0</v>
      </c>
      <c r="K751" s="121" t="e">
        <f>VLOOKUP(C751,'B2B（ol)'!A:P,16,0)</f>
        <v>#N/A</v>
      </c>
      <c r="L751" s="117">
        <f t="shared" si="129"/>
        <v>0</v>
      </c>
      <c r="M751" s="114" t="e">
        <f>VLOOKUP(C751,'B2B（ol)'!A:K,11,0)</f>
        <v>#N/A</v>
      </c>
      <c r="N751" s="114" t="e">
        <f>VLOOKUP(B751,payments!E:AG,29,0)</f>
        <v>#N/A</v>
      </c>
      <c r="O751" s="114"/>
      <c r="P751" s="114"/>
      <c r="Q751" s="61" t="e">
        <f>VLOOKUP(R751,映射表!A:G,7,0)</f>
        <v>#N/A</v>
      </c>
      <c r="R751" s="122"/>
      <c r="S751" s="122"/>
      <c r="T751" s="122"/>
      <c r="U751" s="122"/>
      <c r="V751" s="122"/>
      <c r="W751" s="122"/>
      <c r="X751" s="122"/>
      <c r="Y751" s="61">
        <f t="shared" si="130"/>
        <v>0</v>
      </c>
    </row>
    <row r="752" spans="1:25" s="61" customFormat="1">
      <c r="A752" s="61" t="e">
        <f t="shared" si="121"/>
        <v>#N/A</v>
      </c>
      <c r="B752" s="121">
        <f t="shared" si="122"/>
        <v>0</v>
      </c>
      <c r="C752" s="117" t="e">
        <f>VLOOKUP(B752,映射表!A:C,3,0)</f>
        <v>#N/A</v>
      </c>
      <c r="D752" s="121">
        <f t="shared" si="123"/>
        <v>0</v>
      </c>
      <c r="E752" s="100">
        <f t="shared" si="124"/>
        <v>0</v>
      </c>
      <c r="F752" s="121">
        <f t="shared" si="125"/>
        <v>0</v>
      </c>
      <c r="G752" s="121">
        <f t="shared" si="126"/>
        <v>0</v>
      </c>
      <c r="H752" s="99" t="e">
        <f>VLOOKUP(C752,'B2B（ol)'!A:J,10,0)*D752</f>
        <v>#N/A</v>
      </c>
      <c r="I752" s="101">
        <f t="shared" si="127"/>
        <v>0</v>
      </c>
      <c r="J752" s="121">
        <f t="shared" si="128"/>
        <v>0</v>
      </c>
      <c r="K752" s="121" t="e">
        <f>VLOOKUP(C752,'B2B（ol)'!A:P,16,0)</f>
        <v>#N/A</v>
      </c>
      <c r="L752" s="117">
        <f t="shared" si="129"/>
        <v>0</v>
      </c>
      <c r="M752" s="114" t="e">
        <f>VLOOKUP(C752,'B2B（ol)'!A:K,11,0)</f>
        <v>#N/A</v>
      </c>
      <c r="N752" s="114" t="e">
        <f>VLOOKUP(B752,payments!E:AG,29,0)</f>
        <v>#N/A</v>
      </c>
      <c r="O752" s="114"/>
      <c r="P752" s="114"/>
      <c r="Q752" s="61" t="e">
        <f>VLOOKUP(R752,映射表!A:G,7,0)</f>
        <v>#N/A</v>
      </c>
      <c r="R752" s="122"/>
      <c r="S752" s="122"/>
      <c r="T752" s="122"/>
      <c r="U752" s="122"/>
      <c r="V752" s="122"/>
      <c r="W752" s="122"/>
      <c r="X752" s="122"/>
      <c r="Y752" s="61">
        <f t="shared" si="130"/>
        <v>0</v>
      </c>
    </row>
    <row r="753" spans="1:25" s="61" customFormat="1">
      <c r="A753" s="61" t="e">
        <f t="shared" si="121"/>
        <v>#N/A</v>
      </c>
      <c r="B753" s="121">
        <f t="shared" si="122"/>
        <v>0</v>
      </c>
      <c r="C753" s="117" t="e">
        <f>VLOOKUP(B753,映射表!A:C,3,0)</f>
        <v>#N/A</v>
      </c>
      <c r="D753" s="121">
        <f t="shared" si="123"/>
        <v>0</v>
      </c>
      <c r="E753" s="100">
        <f t="shared" si="124"/>
        <v>0</v>
      </c>
      <c r="F753" s="121">
        <f t="shared" si="125"/>
        <v>0</v>
      </c>
      <c r="G753" s="121">
        <f t="shared" si="126"/>
        <v>0</v>
      </c>
      <c r="H753" s="99" t="e">
        <f>VLOOKUP(C753,'B2B（ol)'!A:J,10,0)*D753</f>
        <v>#N/A</v>
      </c>
      <c r="I753" s="101">
        <f t="shared" si="127"/>
        <v>0</v>
      </c>
      <c r="J753" s="121">
        <f t="shared" si="128"/>
        <v>0</v>
      </c>
      <c r="K753" s="121" t="e">
        <f>VLOOKUP(C753,'B2B（ol)'!A:P,16,0)</f>
        <v>#N/A</v>
      </c>
      <c r="L753" s="117">
        <f t="shared" si="129"/>
        <v>0</v>
      </c>
      <c r="M753" s="114" t="e">
        <f>VLOOKUP(C753,'B2B（ol)'!A:K,11,0)</f>
        <v>#N/A</v>
      </c>
      <c r="N753" s="114" t="e">
        <f>VLOOKUP(B753,payments!E:AG,29,0)</f>
        <v>#N/A</v>
      </c>
      <c r="O753" s="114"/>
      <c r="P753" s="114"/>
      <c r="Q753" s="61" t="e">
        <f>VLOOKUP(R753,映射表!A:G,7,0)</f>
        <v>#N/A</v>
      </c>
      <c r="R753" s="122"/>
      <c r="S753" s="122"/>
      <c r="T753" s="122"/>
      <c r="U753" s="122"/>
      <c r="V753" s="122"/>
      <c r="W753" s="122"/>
      <c r="X753" s="122"/>
      <c r="Y753" s="61">
        <f t="shared" si="130"/>
        <v>0</v>
      </c>
    </row>
    <row r="754" spans="1:25" s="61" customFormat="1">
      <c r="A754" s="61" t="e">
        <f t="shared" si="121"/>
        <v>#N/A</v>
      </c>
      <c r="B754" s="121">
        <f t="shared" si="122"/>
        <v>0</v>
      </c>
      <c r="C754" s="117" t="e">
        <f>VLOOKUP(B754,映射表!A:C,3,0)</f>
        <v>#N/A</v>
      </c>
      <c r="D754" s="121">
        <f t="shared" si="123"/>
        <v>0</v>
      </c>
      <c r="E754" s="100">
        <f t="shared" si="124"/>
        <v>0</v>
      </c>
      <c r="F754" s="121">
        <f t="shared" si="125"/>
        <v>0</v>
      </c>
      <c r="G754" s="121">
        <f t="shared" si="126"/>
        <v>0</v>
      </c>
      <c r="H754" s="99" t="e">
        <f>VLOOKUP(C754,'B2B（ol)'!A:J,10,0)*D754</f>
        <v>#N/A</v>
      </c>
      <c r="I754" s="101">
        <f t="shared" si="127"/>
        <v>0</v>
      </c>
      <c r="J754" s="121">
        <f t="shared" si="128"/>
        <v>0</v>
      </c>
      <c r="K754" s="121" t="e">
        <f>VLOOKUP(C754,'B2B（ol)'!A:P,16,0)</f>
        <v>#N/A</v>
      </c>
      <c r="L754" s="117">
        <f t="shared" si="129"/>
        <v>0</v>
      </c>
      <c r="M754" s="114" t="e">
        <f>VLOOKUP(C754,'B2B（ol)'!A:K,11,0)</f>
        <v>#N/A</v>
      </c>
      <c r="N754" s="114" t="e">
        <f>VLOOKUP(B754,payments!E:AG,29,0)</f>
        <v>#N/A</v>
      </c>
      <c r="O754" s="114"/>
      <c r="P754" s="114"/>
      <c r="Q754" s="61" t="e">
        <f>VLOOKUP(R754,映射表!A:G,7,0)</f>
        <v>#N/A</v>
      </c>
      <c r="R754" s="122"/>
      <c r="S754" s="122"/>
      <c r="T754" s="122"/>
      <c r="U754" s="122"/>
      <c r="V754" s="122"/>
      <c r="W754" s="122"/>
      <c r="X754" s="122"/>
      <c r="Y754" s="61">
        <f t="shared" si="130"/>
        <v>0</v>
      </c>
    </row>
    <row r="755" spans="1:25" s="61" customFormat="1">
      <c r="A755" s="61" t="e">
        <f t="shared" si="121"/>
        <v>#N/A</v>
      </c>
      <c r="B755" s="121">
        <f t="shared" si="122"/>
        <v>0</v>
      </c>
      <c r="C755" s="117" t="e">
        <f>VLOOKUP(B755,映射表!A:C,3,0)</f>
        <v>#N/A</v>
      </c>
      <c r="D755" s="121">
        <f t="shared" si="123"/>
        <v>0</v>
      </c>
      <c r="E755" s="100">
        <f t="shared" si="124"/>
        <v>0</v>
      </c>
      <c r="F755" s="121">
        <f t="shared" si="125"/>
        <v>0</v>
      </c>
      <c r="G755" s="121">
        <f t="shared" si="126"/>
        <v>0</v>
      </c>
      <c r="H755" s="99" t="e">
        <f>VLOOKUP(C755,'B2B（ol)'!A:J,10,0)*D755</f>
        <v>#N/A</v>
      </c>
      <c r="I755" s="101">
        <f t="shared" si="127"/>
        <v>0</v>
      </c>
      <c r="J755" s="121">
        <f t="shared" si="128"/>
        <v>0</v>
      </c>
      <c r="K755" s="121" t="e">
        <f>VLOOKUP(C755,'B2B（ol)'!A:P,16,0)</f>
        <v>#N/A</v>
      </c>
      <c r="L755" s="117">
        <f t="shared" si="129"/>
        <v>0</v>
      </c>
      <c r="M755" s="114" t="e">
        <f>VLOOKUP(C755,'B2B（ol)'!A:K,11,0)</f>
        <v>#N/A</v>
      </c>
      <c r="N755" s="114" t="e">
        <f>VLOOKUP(B755,payments!E:AG,29,0)</f>
        <v>#N/A</v>
      </c>
      <c r="O755" s="114"/>
      <c r="P755" s="114"/>
      <c r="Q755" s="61" t="e">
        <f>VLOOKUP(R755,映射表!A:G,7,0)</f>
        <v>#N/A</v>
      </c>
      <c r="R755" s="122"/>
      <c r="S755" s="122"/>
      <c r="T755" s="122"/>
      <c r="U755" s="122"/>
      <c r="V755" s="122"/>
      <c r="W755" s="122"/>
      <c r="X755" s="122"/>
      <c r="Y755" s="61">
        <f t="shared" si="130"/>
        <v>0</v>
      </c>
    </row>
    <row r="756" spans="1:25" s="61" customFormat="1">
      <c r="A756" s="61" t="e">
        <f t="shared" si="121"/>
        <v>#N/A</v>
      </c>
      <c r="B756" s="121">
        <f t="shared" si="122"/>
        <v>0</v>
      </c>
      <c r="C756" s="117" t="e">
        <f>VLOOKUP(B756,映射表!A:C,3,0)</f>
        <v>#N/A</v>
      </c>
      <c r="D756" s="121">
        <f t="shared" si="123"/>
        <v>0</v>
      </c>
      <c r="E756" s="100">
        <f t="shared" si="124"/>
        <v>0</v>
      </c>
      <c r="F756" s="121">
        <f t="shared" si="125"/>
        <v>0</v>
      </c>
      <c r="G756" s="121">
        <f t="shared" si="126"/>
        <v>0</v>
      </c>
      <c r="H756" s="99" t="e">
        <f>VLOOKUP(C756,'B2B（ol)'!A:J,10,0)*D756</f>
        <v>#N/A</v>
      </c>
      <c r="I756" s="101">
        <f t="shared" si="127"/>
        <v>0</v>
      </c>
      <c r="J756" s="121">
        <f t="shared" si="128"/>
        <v>0</v>
      </c>
      <c r="K756" s="121" t="e">
        <f>VLOOKUP(C756,'B2B（ol)'!A:P,16,0)</f>
        <v>#N/A</v>
      </c>
      <c r="L756" s="117">
        <f t="shared" si="129"/>
        <v>0</v>
      </c>
      <c r="M756" s="114" t="e">
        <f>VLOOKUP(C756,'B2B（ol)'!A:K,11,0)</f>
        <v>#N/A</v>
      </c>
      <c r="N756" s="114" t="e">
        <f>VLOOKUP(B756,payments!E:AG,29,0)</f>
        <v>#N/A</v>
      </c>
      <c r="O756" s="114"/>
      <c r="P756" s="114"/>
      <c r="Q756" s="61" t="e">
        <f>VLOOKUP(R756,映射表!A:G,7,0)</f>
        <v>#N/A</v>
      </c>
      <c r="R756" s="122"/>
      <c r="S756" s="122"/>
      <c r="T756" s="122"/>
      <c r="U756" s="122"/>
      <c r="V756" s="122"/>
      <c r="W756" s="122"/>
      <c r="X756" s="122"/>
      <c r="Y756" s="61">
        <f t="shared" si="130"/>
        <v>0</v>
      </c>
    </row>
    <row r="757" spans="1:25" s="61" customFormat="1">
      <c r="A757" s="61" t="e">
        <f t="shared" si="121"/>
        <v>#N/A</v>
      </c>
      <c r="B757" s="121">
        <f t="shared" si="122"/>
        <v>0</v>
      </c>
      <c r="C757" s="117" t="e">
        <f>VLOOKUP(B757,映射表!A:C,3,0)</f>
        <v>#N/A</v>
      </c>
      <c r="D757" s="121">
        <f t="shared" si="123"/>
        <v>0</v>
      </c>
      <c r="E757" s="100">
        <f t="shared" si="124"/>
        <v>0</v>
      </c>
      <c r="F757" s="121">
        <f t="shared" si="125"/>
        <v>0</v>
      </c>
      <c r="G757" s="121">
        <f t="shared" si="126"/>
        <v>0</v>
      </c>
      <c r="H757" s="99" t="e">
        <f>VLOOKUP(C757,'B2B（ol)'!A:J,10,0)*D757</f>
        <v>#N/A</v>
      </c>
      <c r="I757" s="101">
        <f t="shared" si="127"/>
        <v>0</v>
      </c>
      <c r="J757" s="121">
        <f t="shared" si="128"/>
        <v>0</v>
      </c>
      <c r="K757" s="121" t="e">
        <f>VLOOKUP(C757,'B2B（ol)'!A:P,16,0)</f>
        <v>#N/A</v>
      </c>
      <c r="L757" s="117">
        <f t="shared" si="129"/>
        <v>0</v>
      </c>
      <c r="M757" s="114" t="e">
        <f>VLOOKUP(C757,'B2B（ol)'!A:K,11,0)</f>
        <v>#N/A</v>
      </c>
      <c r="N757" s="114" t="e">
        <f>VLOOKUP(B757,payments!E:AG,29,0)</f>
        <v>#N/A</v>
      </c>
      <c r="O757" s="114"/>
      <c r="P757" s="114"/>
      <c r="Q757" s="61" t="e">
        <f>VLOOKUP(R757,映射表!A:G,7,0)</f>
        <v>#N/A</v>
      </c>
      <c r="R757" s="122"/>
      <c r="S757" s="122"/>
      <c r="T757" s="122"/>
      <c r="U757" s="122"/>
      <c r="V757" s="122"/>
      <c r="W757" s="122"/>
      <c r="X757" s="122"/>
      <c r="Y757" s="61">
        <f t="shared" si="130"/>
        <v>0</v>
      </c>
    </row>
    <row r="758" spans="1:25" s="61" customFormat="1">
      <c r="A758" s="61" t="e">
        <f t="shared" si="121"/>
        <v>#N/A</v>
      </c>
      <c r="B758" s="121">
        <f t="shared" si="122"/>
        <v>0</v>
      </c>
      <c r="C758" s="117" t="e">
        <f>VLOOKUP(B758,映射表!A:C,3,0)</f>
        <v>#N/A</v>
      </c>
      <c r="D758" s="121">
        <f t="shared" si="123"/>
        <v>0</v>
      </c>
      <c r="E758" s="100">
        <f t="shared" si="124"/>
        <v>0</v>
      </c>
      <c r="F758" s="121">
        <f t="shared" si="125"/>
        <v>0</v>
      </c>
      <c r="G758" s="121">
        <f t="shared" si="126"/>
        <v>0</v>
      </c>
      <c r="H758" s="99" t="e">
        <f>VLOOKUP(C758,'B2B（ol)'!A:J,10,0)*D758</f>
        <v>#N/A</v>
      </c>
      <c r="I758" s="101">
        <f t="shared" si="127"/>
        <v>0</v>
      </c>
      <c r="J758" s="121">
        <f t="shared" si="128"/>
        <v>0</v>
      </c>
      <c r="K758" s="121" t="e">
        <f>VLOOKUP(C758,'B2B（ol)'!A:P,16,0)</f>
        <v>#N/A</v>
      </c>
      <c r="L758" s="117">
        <f t="shared" si="129"/>
        <v>0</v>
      </c>
      <c r="M758" s="114" t="e">
        <f>VLOOKUP(C758,'B2B（ol)'!A:K,11,0)</f>
        <v>#N/A</v>
      </c>
      <c r="N758" s="114" t="e">
        <f>VLOOKUP(B758,payments!E:AG,29,0)</f>
        <v>#N/A</v>
      </c>
      <c r="O758" s="114"/>
      <c r="P758" s="114"/>
      <c r="Q758" s="61" t="e">
        <f>VLOOKUP(R758,映射表!A:G,7,0)</f>
        <v>#N/A</v>
      </c>
      <c r="R758" s="122"/>
      <c r="S758" s="122"/>
      <c r="T758" s="122"/>
      <c r="U758" s="122"/>
      <c r="V758" s="122"/>
      <c r="W758" s="122"/>
      <c r="X758" s="122"/>
      <c r="Y758" s="61">
        <f t="shared" si="130"/>
        <v>0</v>
      </c>
    </row>
    <row r="759" spans="1:25" s="61" customFormat="1">
      <c r="A759" s="61" t="e">
        <f t="shared" si="121"/>
        <v>#N/A</v>
      </c>
      <c r="B759" s="121">
        <f t="shared" si="122"/>
        <v>0</v>
      </c>
      <c r="C759" s="117" t="e">
        <f>VLOOKUP(B759,映射表!A:C,3,0)</f>
        <v>#N/A</v>
      </c>
      <c r="D759" s="121">
        <f t="shared" si="123"/>
        <v>0</v>
      </c>
      <c r="E759" s="100">
        <f t="shared" si="124"/>
        <v>0</v>
      </c>
      <c r="F759" s="121">
        <f t="shared" si="125"/>
        <v>0</v>
      </c>
      <c r="G759" s="121">
        <f t="shared" si="126"/>
        <v>0</v>
      </c>
      <c r="H759" s="99" t="e">
        <f>VLOOKUP(C759,'B2B（ol)'!A:J,10,0)*D759</f>
        <v>#N/A</v>
      </c>
      <c r="I759" s="101">
        <f t="shared" si="127"/>
        <v>0</v>
      </c>
      <c r="J759" s="121">
        <f t="shared" si="128"/>
        <v>0</v>
      </c>
      <c r="K759" s="121" t="e">
        <f>VLOOKUP(C759,'B2B（ol)'!A:P,16,0)</f>
        <v>#N/A</v>
      </c>
      <c r="L759" s="117">
        <f t="shared" si="129"/>
        <v>0</v>
      </c>
      <c r="M759" s="114" t="e">
        <f>VLOOKUP(C759,'B2B（ol)'!A:K,11,0)</f>
        <v>#N/A</v>
      </c>
      <c r="N759" s="114" t="e">
        <f>VLOOKUP(B759,payments!E:AG,29,0)</f>
        <v>#N/A</v>
      </c>
      <c r="O759" s="114"/>
      <c r="P759" s="114"/>
      <c r="Q759" s="61" t="e">
        <f>VLOOKUP(R759,映射表!A:G,7,0)</f>
        <v>#N/A</v>
      </c>
      <c r="R759" s="122"/>
      <c r="S759" s="122"/>
      <c r="T759" s="122"/>
      <c r="U759" s="122"/>
      <c r="V759" s="122"/>
      <c r="W759" s="122"/>
      <c r="X759" s="122"/>
      <c r="Y759" s="61">
        <f t="shared" si="130"/>
        <v>0</v>
      </c>
    </row>
    <row r="760" spans="1:25" s="61" customFormat="1">
      <c r="A760" s="61" t="e">
        <f t="shared" si="121"/>
        <v>#N/A</v>
      </c>
      <c r="B760" s="121">
        <f t="shared" si="122"/>
        <v>0</v>
      </c>
      <c r="C760" s="117" t="e">
        <f>VLOOKUP(B760,映射表!A:C,3,0)</f>
        <v>#N/A</v>
      </c>
      <c r="D760" s="121">
        <f t="shared" si="123"/>
        <v>0</v>
      </c>
      <c r="E760" s="100">
        <f t="shared" si="124"/>
        <v>0</v>
      </c>
      <c r="F760" s="121">
        <f t="shared" si="125"/>
        <v>0</v>
      </c>
      <c r="G760" s="121">
        <f t="shared" si="126"/>
        <v>0</v>
      </c>
      <c r="H760" s="99" t="e">
        <f>VLOOKUP(C760,'B2B（ol)'!A:J,10,0)*D760</f>
        <v>#N/A</v>
      </c>
      <c r="I760" s="101">
        <f t="shared" si="127"/>
        <v>0</v>
      </c>
      <c r="J760" s="121">
        <f t="shared" si="128"/>
        <v>0</v>
      </c>
      <c r="K760" s="121" t="e">
        <f>VLOOKUP(C760,'B2B（ol)'!A:P,16,0)</f>
        <v>#N/A</v>
      </c>
      <c r="L760" s="117">
        <f t="shared" si="129"/>
        <v>0</v>
      </c>
      <c r="M760" s="114" t="e">
        <f>VLOOKUP(C760,'B2B（ol)'!A:K,11,0)</f>
        <v>#N/A</v>
      </c>
      <c r="N760" s="114" t="e">
        <f>VLOOKUP(B760,payments!E:AG,29,0)</f>
        <v>#N/A</v>
      </c>
      <c r="O760" s="114"/>
      <c r="P760" s="114"/>
      <c r="Q760" s="61" t="e">
        <f>VLOOKUP(R760,映射表!A:G,7,0)</f>
        <v>#N/A</v>
      </c>
      <c r="R760" s="122"/>
      <c r="S760" s="122"/>
      <c r="T760" s="122"/>
      <c r="U760" s="122"/>
      <c r="V760" s="122"/>
      <c r="W760" s="122"/>
      <c r="X760" s="122"/>
      <c r="Y760" s="61">
        <f t="shared" si="130"/>
        <v>0</v>
      </c>
    </row>
    <row r="761" spans="1:25" s="61" customFormat="1">
      <c r="A761" s="61" t="e">
        <f t="shared" si="121"/>
        <v>#N/A</v>
      </c>
      <c r="B761" s="121">
        <f t="shared" si="122"/>
        <v>0</v>
      </c>
      <c r="C761" s="117" t="e">
        <f>VLOOKUP(B761,映射表!A:C,3,0)</f>
        <v>#N/A</v>
      </c>
      <c r="D761" s="121">
        <f t="shared" si="123"/>
        <v>0</v>
      </c>
      <c r="E761" s="100">
        <f t="shared" si="124"/>
        <v>0</v>
      </c>
      <c r="F761" s="121">
        <f t="shared" si="125"/>
        <v>0</v>
      </c>
      <c r="G761" s="121">
        <f t="shared" si="126"/>
        <v>0</v>
      </c>
      <c r="H761" s="99" t="e">
        <f>VLOOKUP(C761,'B2B（ol)'!A:J,10,0)*D761</f>
        <v>#N/A</v>
      </c>
      <c r="I761" s="101">
        <f t="shared" si="127"/>
        <v>0</v>
      </c>
      <c r="J761" s="121">
        <f t="shared" si="128"/>
        <v>0</v>
      </c>
      <c r="K761" s="121" t="e">
        <f>VLOOKUP(C761,'B2B（ol)'!A:P,16,0)</f>
        <v>#N/A</v>
      </c>
      <c r="L761" s="117">
        <f t="shared" si="129"/>
        <v>0</v>
      </c>
      <c r="M761" s="114" t="e">
        <f>VLOOKUP(C761,'B2B（ol)'!A:K,11,0)</f>
        <v>#N/A</v>
      </c>
      <c r="N761" s="114" t="e">
        <f>VLOOKUP(B761,payments!E:AG,29,0)</f>
        <v>#N/A</v>
      </c>
      <c r="O761" s="114"/>
      <c r="P761" s="114"/>
      <c r="Q761" s="61" t="e">
        <f>VLOOKUP(R761,映射表!A:G,7,0)</f>
        <v>#N/A</v>
      </c>
      <c r="R761" s="122"/>
      <c r="S761" s="122"/>
      <c r="T761" s="122"/>
      <c r="U761" s="122"/>
      <c r="V761" s="122"/>
      <c r="W761" s="122"/>
      <c r="X761" s="122"/>
      <c r="Y761" s="61">
        <f t="shared" si="130"/>
        <v>0</v>
      </c>
    </row>
    <row r="762" spans="1:25" s="61" customFormat="1">
      <c r="A762" s="61" t="e">
        <f t="shared" si="121"/>
        <v>#N/A</v>
      </c>
      <c r="B762" s="121">
        <f t="shared" si="122"/>
        <v>0</v>
      </c>
      <c r="C762" s="117" t="e">
        <f>VLOOKUP(B762,映射表!A:C,3,0)</f>
        <v>#N/A</v>
      </c>
      <c r="D762" s="121">
        <f t="shared" si="123"/>
        <v>0</v>
      </c>
      <c r="E762" s="100">
        <f t="shared" si="124"/>
        <v>0</v>
      </c>
      <c r="F762" s="121">
        <f t="shared" si="125"/>
        <v>0</v>
      </c>
      <c r="G762" s="121">
        <f t="shared" si="126"/>
        <v>0</v>
      </c>
      <c r="H762" s="99" t="e">
        <f>VLOOKUP(C762,'B2B（ol)'!A:J,10,0)*D762</f>
        <v>#N/A</v>
      </c>
      <c r="I762" s="101">
        <f t="shared" si="127"/>
        <v>0</v>
      </c>
      <c r="J762" s="121">
        <f t="shared" si="128"/>
        <v>0</v>
      </c>
      <c r="K762" s="121" t="e">
        <f>VLOOKUP(C762,'B2B（ol)'!A:P,16,0)</f>
        <v>#N/A</v>
      </c>
      <c r="L762" s="117">
        <f t="shared" si="129"/>
        <v>0</v>
      </c>
      <c r="M762" s="114" t="e">
        <f>VLOOKUP(C762,'B2B（ol)'!A:K,11,0)</f>
        <v>#N/A</v>
      </c>
      <c r="N762" s="114" t="e">
        <f>VLOOKUP(B762,payments!E:AG,29,0)</f>
        <v>#N/A</v>
      </c>
      <c r="O762" s="114"/>
      <c r="P762" s="114"/>
      <c r="Q762" s="61" t="e">
        <f>VLOOKUP(R762,映射表!A:G,7,0)</f>
        <v>#N/A</v>
      </c>
      <c r="R762" s="122"/>
      <c r="S762" s="122"/>
      <c r="T762" s="122"/>
      <c r="U762" s="122"/>
      <c r="V762" s="122"/>
      <c r="W762" s="122"/>
      <c r="X762" s="122"/>
      <c r="Y762" s="61">
        <f t="shared" si="130"/>
        <v>0</v>
      </c>
    </row>
    <row r="763" spans="1:25" s="61" customFormat="1">
      <c r="A763" s="61" t="e">
        <f t="shared" si="121"/>
        <v>#N/A</v>
      </c>
      <c r="B763" s="121">
        <f t="shared" si="122"/>
        <v>0</v>
      </c>
      <c r="C763" s="117" t="e">
        <f>VLOOKUP(B763,映射表!A:C,3,0)</f>
        <v>#N/A</v>
      </c>
      <c r="D763" s="121">
        <f t="shared" si="123"/>
        <v>0</v>
      </c>
      <c r="E763" s="100">
        <f t="shared" si="124"/>
        <v>0</v>
      </c>
      <c r="F763" s="121">
        <f t="shared" si="125"/>
        <v>0</v>
      </c>
      <c r="G763" s="121">
        <f t="shared" si="126"/>
        <v>0</v>
      </c>
      <c r="H763" s="99" t="e">
        <f>VLOOKUP(C763,'B2B（ol)'!A:J,10,0)*D763</f>
        <v>#N/A</v>
      </c>
      <c r="I763" s="101">
        <f t="shared" si="127"/>
        <v>0</v>
      </c>
      <c r="J763" s="121">
        <f t="shared" si="128"/>
        <v>0</v>
      </c>
      <c r="K763" s="121" t="e">
        <f>VLOOKUP(C763,'B2B（ol)'!A:P,16,0)</f>
        <v>#N/A</v>
      </c>
      <c r="L763" s="117">
        <f t="shared" si="129"/>
        <v>0</v>
      </c>
      <c r="M763" s="114" t="e">
        <f>VLOOKUP(C763,'B2B（ol)'!A:K,11,0)</f>
        <v>#N/A</v>
      </c>
      <c r="N763" s="114" t="e">
        <f>VLOOKUP(B763,payments!E:AG,29,0)</f>
        <v>#N/A</v>
      </c>
      <c r="O763" s="114"/>
      <c r="P763" s="114"/>
      <c r="Q763" s="61" t="e">
        <f>VLOOKUP(R763,映射表!A:G,7,0)</f>
        <v>#N/A</v>
      </c>
      <c r="R763" s="122"/>
      <c r="S763" s="122"/>
      <c r="T763" s="122"/>
      <c r="U763" s="122"/>
      <c r="V763" s="122"/>
      <c r="W763" s="122"/>
      <c r="X763" s="122"/>
      <c r="Y763" s="61">
        <f t="shared" si="130"/>
        <v>0</v>
      </c>
    </row>
    <row r="764" spans="1:25" s="61" customFormat="1">
      <c r="A764" s="61" t="e">
        <f t="shared" si="121"/>
        <v>#N/A</v>
      </c>
      <c r="B764" s="121">
        <f t="shared" si="122"/>
        <v>0</v>
      </c>
      <c r="C764" s="117" t="e">
        <f>VLOOKUP(B764,映射表!A:C,3,0)</f>
        <v>#N/A</v>
      </c>
      <c r="D764" s="121">
        <f t="shared" si="123"/>
        <v>0</v>
      </c>
      <c r="E764" s="100">
        <f t="shared" si="124"/>
        <v>0</v>
      </c>
      <c r="F764" s="121">
        <f t="shared" si="125"/>
        <v>0</v>
      </c>
      <c r="G764" s="121">
        <f t="shared" si="126"/>
        <v>0</v>
      </c>
      <c r="H764" s="99" t="e">
        <f>VLOOKUP(C764,'B2B（ol)'!A:J,10,0)*D764</f>
        <v>#N/A</v>
      </c>
      <c r="I764" s="101">
        <f t="shared" si="127"/>
        <v>0</v>
      </c>
      <c r="J764" s="121">
        <f t="shared" si="128"/>
        <v>0</v>
      </c>
      <c r="K764" s="121" t="e">
        <f>VLOOKUP(C764,'B2B（ol)'!A:P,16,0)</f>
        <v>#N/A</v>
      </c>
      <c r="L764" s="117">
        <f t="shared" si="129"/>
        <v>0</v>
      </c>
      <c r="M764" s="114" t="e">
        <f>VLOOKUP(C764,'B2B（ol)'!A:K,11,0)</f>
        <v>#N/A</v>
      </c>
      <c r="N764" s="114" t="e">
        <f>VLOOKUP(B764,payments!E:AG,29,0)</f>
        <v>#N/A</v>
      </c>
      <c r="O764" s="114"/>
      <c r="P764" s="114"/>
      <c r="Q764" s="61" t="e">
        <f>VLOOKUP(R764,映射表!A:G,7,0)</f>
        <v>#N/A</v>
      </c>
      <c r="R764" s="122"/>
      <c r="S764" s="122"/>
      <c r="T764" s="122"/>
      <c r="U764" s="122"/>
      <c r="V764" s="122"/>
      <c r="W764" s="122"/>
      <c r="X764" s="122"/>
      <c r="Y764" s="61">
        <f t="shared" si="130"/>
        <v>0</v>
      </c>
    </row>
    <row r="765" spans="1:25" s="61" customFormat="1">
      <c r="A765" s="61" t="e">
        <f t="shared" si="121"/>
        <v>#N/A</v>
      </c>
      <c r="B765" s="121">
        <f t="shared" si="122"/>
        <v>0</v>
      </c>
      <c r="C765" s="117" t="e">
        <f>VLOOKUP(B765,映射表!A:C,3,0)</f>
        <v>#N/A</v>
      </c>
      <c r="D765" s="121">
        <f t="shared" si="123"/>
        <v>0</v>
      </c>
      <c r="E765" s="100">
        <f t="shared" si="124"/>
        <v>0</v>
      </c>
      <c r="F765" s="121">
        <f t="shared" si="125"/>
        <v>0</v>
      </c>
      <c r="G765" s="121">
        <f t="shared" si="126"/>
        <v>0</v>
      </c>
      <c r="H765" s="99" t="e">
        <f>VLOOKUP(C765,'B2B（ol)'!A:J,10,0)*D765</f>
        <v>#N/A</v>
      </c>
      <c r="I765" s="101">
        <f t="shared" si="127"/>
        <v>0</v>
      </c>
      <c r="J765" s="121">
        <f t="shared" si="128"/>
        <v>0</v>
      </c>
      <c r="K765" s="121" t="e">
        <f>VLOOKUP(C765,'B2B（ol)'!A:P,16,0)</f>
        <v>#N/A</v>
      </c>
      <c r="L765" s="117">
        <f t="shared" si="129"/>
        <v>0</v>
      </c>
      <c r="M765" s="114" t="e">
        <f>VLOOKUP(C765,'B2B（ol)'!A:K,11,0)</f>
        <v>#N/A</v>
      </c>
      <c r="N765" s="114" t="e">
        <f>VLOOKUP(B765,payments!E:AG,29,0)</f>
        <v>#N/A</v>
      </c>
      <c r="O765" s="114"/>
      <c r="P765" s="114"/>
      <c r="Q765" s="61" t="e">
        <f>VLOOKUP(R765,映射表!A:G,7,0)</f>
        <v>#N/A</v>
      </c>
      <c r="R765" s="122"/>
      <c r="S765" s="122"/>
      <c r="T765" s="122"/>
      <c r="U765" s="122"/>
      <c r="V765" s="122"/>
      <c r="W765" s="122"/>
      <c r="X765" s="122"/>
      <c r="Y765" s="61">
        <f t="shared" si="130"/>
        <v>0</v>
      </c>
    </row>
    <row r="766" spans="1:25" s="61" customFormat="1">
      <c r="A766" s="61" t="e">
        <f t="shared" si="121"/>
        <v>#N/A</v>
      </c>
      <c r="B766" s="121">
        <f t="shared" si="122"/>
        <v>0</v>
      </c>
      <c r="C766" s="117" t="e">
        <f>VLOOKUP(B766,映射表!A:C,3,0)</f>
        <v>#N/A</v>
      </c>
      <c r="D766" s="121">
        <f t="shared" si="123"/>
        <v>0</v>
      </c>
      <c r="E766" s="100">
        <f t="shared" si="124"/>
        <v>0</v>
      </c>
      <c r="F766" s="121">
        <f t="shared" si="125"/>
        <v>0</v>
      </c>
      <c r="G766" s="121">
        <f t="shared" si="126"/>
        <v>0</v>
      </c>
      <c r="H766" s="99" t="e">
        <f>VLOOKUP(C766,'B2B（ol)'!A:J,10,0)*D766</f>
        <v>#N/A</v>
      </c>
      <c r="I766" s="101">
        <f t="shared" si="127"/>
        <v>0</v>
      </c>
      <c r="J766" s="121">
        <f t="shared" si="128"/>
        <v>0</v>
      </c>
      <c r="K766" s="121" t="e">
        <f>VLOOKUP(C766,'B2B（ol)'!A:P,16,0)</f>
        <v>#N/A</v>
      </c>
      <c r="L766" s="117">
        <f t="shared" si="129"/>
        <v>0</v>
      </c>
      <c r="M766" s="114" t="e">
        <f>VLOOKUP(C766,'B2B（ol)'!A:K,11,0)</f>
        <v>#N/A</v>
      </c>
      <c r="N766" s="114" t="e">
        <f>VLOOKUP(B766,payments!E:AG,29,0)</f>
        <v>#N/A</v>
      </c>
      <c r="O766" s="114"/>
      <c r="P766" s="114"/>
      <c r="Q766" s="61" t="e">
        <f>VLOOKUP(R766,映射表!A:G,7,0)</f>
        <v>#N/A</v>
      </c>
      <c r="R766" s="122"/>
      <c r="S766" s="122"/>
      <c r="T766" s="122"/>
      <c r="U766" s="122"/>
      <c r="V766" s="122"/>
      <c r="W766" s="122"/>
      <c r="X766" s="122"/>
      <c r="Y766" s="61">
        <f t="shared" si="130"/>
        <v>0</v>
      </c>
    </row>
    <row r="767" spans="1:25" s="61" customFormat="1">
      <c r="A767" s="61" t="e">
        <f t="shared" si="121"/>
        <v>#N/A</v>
      </c>
      <c r="B767" s="121">
        <f t="shared" si="122"/>
        <v>0</v>
      </c>
      <c r="C767" s="117" t="e">
        <f>VLOOKUP(B767,映射表!A:C,3,0)</f>
        <v>#N/A</v>
      </c>
      <c r="D767" s="121">
        <f t="shared" si="123"/>
        <v>0</v>
      </c>
      <c r="E767" s="100">
        <f t="shared" si="124"/>
        <v>0</v>
      </c>
      <c r="F767" s="121">
        <f t="shared" si="125"/>
        <v>0</v>
      </c>
      <c r="G767" s="121">
        <f t="shared" si="126"/>
        <v>0</v>
      </c>
      <c r="H767" s="99" t="e">
        <f>VLOOKUP(C767,'B2B（ol)'!A:J,10,0)*D767</f>
        <v>#N/A</v>
      </c>
      <c r="I767" s="101">
        <f t="shared" si="127"/>
        <v>0</v>
      </c>
      <c r="J767" s="121">
        <f t="shared" si="128"/>
        <v>0</v>
      </c>
      <c r="K767" s="121" t="e">
        <f>VLOOKUP(C767,'B2B（ol)'!A:P,16,0)</f>
        <v>#N/A</v>
      </c>
      <c r="L767" s="117">
        <f t="shared" si="129"/>
        <v>0</v>
      </c>
      <c r="M767" s="114" t="e">
        <f>VLOOKUP(C767,'B2B（ol)'!A:K,11,0)</f>
        <v>#N/A</v>
      </c>
      <c r="N767" s="114" t="e">
        <f>VLOOKUP(B767,payments!E:AG,29,0)</f>
        <v>#N/A</v>
      </c>
      <c r="O767" s="114"/>
      <c r="P767" s="114"/>
      <c r="Q767" s="61" t="e">
        <f>VLOOKUP(R767,映射表!A:G,7,0)</f>
        <v>#N/A</v>
      </c>
      <c r="R767" s="122"/>
      <c r="S767" s="122"/>
      <c r="T767" s="122"/>
      <c r="U767" s="122"/>
      <c r="V767" s="122"/>
      <c r="W767" s="122"/>
      <c r="X767" s="122"/>
      <c r="Y767" s="61">
        <f t="shared" si="130"/>
        <v>0</v>
      </c>
    </row>
    <row r="768" spans="1:25" s="61" customFormat="1">
      <c r="A768" s="61" t="e">
        <f t="shared" si="121"/>
        <v>#N/A</v>
      </c>
      <c r="B768" s="121">
        <f t="shared" si="122"/>
        <v>0</v>
      </c>
      <c r="C768" s="117" t="e">
        <f>VLOOKUP(B768,映射表!A:C,3,0)</f>
        <v>#N/A</v>
      </c>
      <c r="D768" s="121">
        <f t="shared" si="123"/>
        <v>0</v>
      </c>
      <c r="E768" s="100">
        <f t="shared" si="124"/>
        <v>0</v>
      </c>
      <c r="F768" s="121">
        <f t="shared" si="125"/>
        <v>0</v>
      </c>
      <c r="G768" s="121">
        <f t="shared" si="126"/>
        <v>0</v>
      </c>
      <c r="H768" s="99" t="e">
        <f>VLOOKUP(C768,'B2B（ol)'!A:J,10,0)*D768</f>
        <v>#N/A</v>
      </c>
      <c r="I768" s="101">
        <f t="shared" si="127"/>
        <v>0</v>
      </c>
      <c r="J768" s="121">
        <f t="shared" si="128"/>
        <v>0</v>
      </c>
      <c r="K768" s="121" t="e">
        <f>VLOOKUP(C768,'B2B（ol)'!A:P,16,0)</f>
        <v>#N/A</v>
      </c>
      <c r="L768" s="117">
        <f t="shared" si="129"/>
        <v>0</v>
      </c>
      <c r="M768" s="114" t="e">
        <f>VLOOKUP(C768,'B2B（ol)'!A:K,11,0)</f>
        <v>#N/A</v>
      </c>
      <c r="N768" s="114" t="e">
        <f>VLOOKUP(B768,payments!E:AG,29,0)</f>
        <v>#N/A</v>
      </c>
      <c r="O768" s="114"/>
      <c r="P768" s="114"/>
      <c r="Q768" s="61" t="e">
        <f>VLOOKUP(R768,映射表!A:G,7,0)</f>
        <v>#N/A</v>
      </c>
      <c r="R768" s="122"/>
      <c r="S768" s="122"/>
      <c r="T768" s="122"/>
      <c r="U768" s="122"/>
      <c r="V768" s="122"/>
      <c r="W768" s="122"/>
      <c r="X768" s="122"/>
      <c r="Y768" s="61">
        <f t="shared" si="130"/>
        <v>0</v>
      </c>
    </row>
    <row r="769" spans="1:25" s="61" customFormat="1">
      <c r="A769" s="61" t="e">
        <f t="shared" si="121"/>
        <v>#N/A</v>
      </c>
      <c r="B769" s="121">
        <f t="shared" si="122"/>
        <v>0</v>
      </c>
      <c r="C769" s="117" t="e">
        <f>VLOOKUP(B769,映射表!A:C,3,0)</f>
        <v>#N/A</v>
      </c>
      <c r="D769" s="121">
        <f t="shared" si="123"/>
        <v>0</v>
      </c>
      <c r="E769" s="100">
        <f t="shared" si="124"/>
        <v>0</v>
      </c>
      <c r="F769" s="121">
        <f t="shared" si="125"/>
        <v>0</v>
      </c>
      <c r="G769" s="121">
        <f t="shared" si="126"/>
        <v>0</v>
      </c>
      <c r="H769" s="99" t="e">
        <f>VLOOKUP(C769,'B2B（ol)'!A:J,10,0)*D769</f>
        <v>#N/A</v>
      </c>
      <c r="I769" s="101">
        <f t="shared" si="127"/>
        <v>0</v>
      </c>
      <c r="J769" s="121">
        <f t="shared" si="128"/>
        <v>0</v>
      </c>
      <c r="K769" s="121" t="e">
        <f>VLOOKUP(C769,'B2B（ol)'!A:P,16,0)</f>
        <v>#N/A</v>
      </c>
      <c r="L769" s="117">
        <f t="shared" si="129"/>
        <v>0</v>
      </c>
      <c r="M769" s="114" t="e">
        <f>VLOOKUP(C769,'B2B（ol)'!A:K,11,0)</f>
        <v>#N/A</v>
      </c>
      <c r="N769" s="114" t="e">
        <f>VLOOKUP(B769,payments!E:AG,29,0)</f>
        <v>#N/A</v>
      </c>
      <c r="O769" s="114"/>
      <c r="P769" s="114"/>
      <c r="Q769" s="61" t="e">
        <f>VLOOKUP(R769,映射表!A:G,7,0)</f>
        <v>#N/A</v>
      </c>
      <c r="R769" s="122"/>
      <c r="S769" s="122"/>
      <c r="T769" s="122"/>
      <c r="U769" s="122"/>
      <c r="V769" s="122"/>
      <c r="W769" s="122"/>
      <c r="X769" s="122"/>
      <c r="Y769" s="61">
        <f t="shared" si="130"/>
        <v>0</v>
      </c>
    </row>
    <row r="770" spans="1:25" s="61" customFormat="1">
      <c r="A770" s="61" t="e">
        <f t="shared" ref="A770:A833" si="131">Q770</f>
        <v>#N/A</v>
      </c>
      <c r="B770" s="121">
        <f t="shared" ref="B770:B833" si="132">R770</f>
        <v>0</v>
      </c>
      <c r="C770" s="117" t="e">
        <f>VLOOKUP(B770,映射表!A:C,3,0)</f>
        <v>#N/A</v>
      </c>
      <c r="D770" s="121">
        <f t="shared" ref="D770:D833" si="133">S770</f>
        <v>0</v>
      </c>
      <c r="E770" s="100">
        <f t="shared" ref="E770:E833" si="134">IFERROR(T770/D770,0)*D770</f>
        <v>0</v>
      </c>
      <c r="F770" s="121">
        <f t="shared" ref="F770:F833" si="135">IFERROR(V770/D770,0)*D770</f>
        <v>0</v>
      </c>
      <c r="G770" s="121">
        <f t="shared" ref="G770:G833" si="136">IFERROR(IF((E770+F770)&gt;200,(E770+F770-200)*0.9+200*0.85,(E770+F770)*0.85),0)</f>
        <v>0</v>
      </c>
      <c r="H770" s="99" t="e">
        <f>VLOOKUP(C770,'B2B（ol)'!A:J,10,0)*D770</f>
        <v>#N/A</v>
      </c>
      <c r="I770" s="101">
        <f t="shared" ref="I770:I833" si="137">IFERROR((G770-H770)/(E770+F770),0)</f>
        <v>0</v>
      </c>
      <c r="J770" s="121">
        <f t="shared" ref="J770:J833" si="138">IFERROR((G770-H770),0)</f>
        <v>0</v>
      </c>
      <c r="K770" s="121" t="e">
        <f>VLOOKUP(C770,'B2B（ol)'!A:P,16,0)</f>
        <v>#N/A</v>
      </c>
      <c r="L770" s="117">
        <f t="shared" ref="L770:L833" si="139">(E770+F770)</f>
        <v>0</v>
      </c>
      <c r="M770" s="114" t="e">
        <f>VLOOKUP(C770,'B2B（ol)'!A:K,11,0)</f>
        <v>#N/A</v>
      </c>
      <c r="N770" s="114" t="e">
        <f>VLOOKUP(B770,payments!E:AG,29,0)</f>
        <v>#N/A</v>
      </c>
      <c r="O770" s="114"/>
      <c r="P770" s="114"/>
      <c r="Q770" s="61" t="e">
        <f>VLOOKUP(R770,映射表!A:G,7,0)</f>
        <v>#N/A</v>
      </c>
      <c r="R770" s="122"/>
      <c r="S770" s="122"/>
      <c r="T770" s="122"/>
      <c r="U770" s="122"/>
      <c r="V770" s="122"/>
      <c r="W770" s="122"/>
      <c r="X770" s="122"/>
      <c r="Y770" s="61">
        <f t="shared" ref="Y770:Y833" si="140">L770</f>
        <v>0</v>
      </c>
    </row>
    <row r="771" spans="1:25" s="61" customFormat="1">
      <c r="A771" s="61" t="e">
        <f t="shared" si="131"/>
        <v>#N/A</v>
      </c>
      <c r="B771" s="121">
        <f t="shared" si="132"/>
        <v>0</v>
      </c>
      <c r="C771" s="117" t="e">
        <f>VLOOKUP(B771,映射表!A:C,3,0)</f>
        <v>#N/A</v>
      </c>
      <c r="D771" s="121">
        <f t="shared" si="133"/>
        <v>0</v>
      </c>
      <c r="E771" s="100">
        <f t="shared" si="134"/>
        <v>0</v>
      </c>
      <c r="F771" s="121">
        <f t="shared" si="135"/>
        <v>0</v>
      </c>
      <c r="G771" s="121">
        <f t="shared" si="136"/>
        <v>0</v>
      </c>
      <c r="H771" s="99" t="e">
        <f>VLOOKUP(C771,'B2B（ol)'!A:J,10,0)*D771</f>
        <v>#N/A</v>
      </c>
      <c r="I771" s="101">
        <f t="shared" si="137"/>
        <v>0</v>
      </c>
      <c r="J771" s="121">
        <f t="shared" si="138"/>
        <v>0</v>
      </c>
      <c r="K771" s="121" t="e">
        <f>VLOOKUP(C771,'B2B（ol)'!A:P,16,0)</f>
        <v>#N/A</v>
      </c>
      <c r="L771" s="117">
        <f t="shared" si="139"/>
        <v>0</v>
      </c>
      <c r="M771" s="114" t="e">
        <f>VLOOKUP(C771,'B2B（ol)'!A:K,11,0)</f>
        <v>#N/A</v>
      </c>
      <c r="N771" s="114" t="e">
        <f>VLOOKUP(B771,payments!E:AG,29,0)</f>
        <v>#N/A</v>
      </c>
      <c r="O771" s="114"/>
      <c r="P771" s="114"/>
      <c r="Q771" s="61" t="e">
        <f>VLOOKUP(R771,映射表!A:G,7,0)</f>
        <v>#N/A</v>
      </c>
      <c r="R771" s="122"/>
      <c r="S771" s="122"/>
      <c r="T771" s="122"/>
      <c r="U771" s="122"/>
      <c r="V771" s="122"/>
      <c r="W771" s="122"/>
      <c r="X771" s="122"/>
      <c r="Y771" s="61">
        <f t="shared" si="140"/>
        <v>0</v>
      </c>
    </row>
    <row r="772" spans="1:25" s="61" customFormat="1">
      <c r="A772" s="61" t="e">
        <f t="shared" si="131"/>
        <v>#N/A</v>
      </c>
      <c r="B772" s="121">
        <f t="shared" si="132"/>
        <v>0</v>
      </c>
      <c r="C772" s="117" t="e">
        <f>VLOOKUP(B772,映射表!A:C,3,0)</f>
        <v>#N/A</v>
      </c>
      <c r="D772" s="121">
        <f t="shared" si="133"/>
        <v>0</v>
      </c>
      <c r="E772" s="100">
        <f t="shared" si="134"/>
        <v>0</v>
      </c>
      <c r="F772" s="121">
        <f t="shared" si="135"/>
        <v>0</v>
      </c>
      <c r="G772" s="121">
        <f t="shared" si="136"/>
        <v>0</v>
      </c>
      <c r="H772" s="99" t="e">
        <f>VLOOKUP(C772,'B2B（ol)'!A:J,10,0)*D772</f>
        <v>#N/A</v>
      </c>
      <c r="I772" s="101">
        <f t="shared" si="137"/>
        <v>0</v>
      </c>
      <c r="J772" s="121">
        <f t="shared" si="138"/>
        <v>0</v>
      </c>
      <c r="K772" s="121" t="e">
        <f>VLOOKUP(C772,'B2B（ol)'!A:P,16,0)</f>
        <v>#N/A</v>
      </c>
      <c r="L772" s="117">
        <f t="shared" si="139"/>
        <v>0</v>
      </c>
      <c r="M772" s="114" t="e">
        <f>VLOOKUP(C772,'B2B（ol)'!A:K,11,0)</f>
        <v>#N/A</v>
      </c>
      <c r="N772" s="114" t="e">
        <f>VLOOKUP(B772,payments!E:AG,29,0)</f>
        <v>#N/A</v>
      </c>
      <c r="O772" s="114"/>
      <c r="P772" s="114"/>
      <c r="Q772" s="61" t="e">
        <f>VLOOKUP(R772,映射表!A:G,7,0)</f>
        <v>#N/A</v>
      </c>
      <c r="R772" s="122"/>
      <c r="S772" s="122"/>
      <c r="T772" s="122"/>
      <c r="U772" s="122"/>
      <c r="V772" s="122"/>
      <c r="W772" s="122"/>
      <c r="X772" s="122"/>
      <c r="Y772" s="61">
        <f t="shared" si="140"/>
        <v>0</v>
      </c>
    </row>
    <row r="773" spans="1:25" s="61" customFormat="1">
      <c r="A773" s="61" t="e">
        <f t="shared" si="131"/>
        <v>#N/A</v>
      </c>
      <c r="B773" s="121">
        <f t="shared" si="132"/>
        <v>0</v>
      </c>
      <c r="C773" s="117" t="e">
        <f>VLOOKUP(B773,映射表!A:C,3,0)</f>
        <v>#N/A</v>
      </c>
      <c r="D773" s="121">
        <f t="shared" si="133"/>
        <v>0</v>
      </c>
      <c r="E773" s="100">
        <f t="shared" si="134"/>
        <v>0</v>
      </c>
      <c r="F773" s="121">
        <f t="shared" si="135"/>
        <v>0</v>
      </c>
      <c r="G773" s="121">
        <f t="shared" si="136"/>
        <v>0</v>
      </c>
      <c r="H773" s="99" t="e">
        <f>VLOOKUP(C773,'B2B（ol)'!A:J,10,0)*D773</f>
        <v>#N/A</v>
      </c>
      <c r="I773" s="101">
        <f t="shared" si="137"/>
        <v>0</v>
      </c>
      <c r="J773" s="121">
        <f t="shared" si="138"/>
        <v>0</v>
      </c>
      <c r="K773" s="121" t="e">
        <f>VLOOKUP(C773,'B2B（ol)'!A:P,16,0)</f>
        <v>#N/A</v>
      </c>
      <c r="L773" s="117">
        <f t="shared" si="139"/>
        <v>0</v>
      </c>
      <c r="M773" s="114" t="e">
        <f>VLOOKUP(C773,'B2B（ol)'!A:K,11,0)</f>
        <v>#N/A</v>
      </c>
      <c r="N773" s="114" t="e">
        <f>VLOOKUP(B773,payments!E:AG,29,0)</f>
        <v>#N/A</v>
      </c>
      <c r="O773" s="114"/>
      <c r="P773" s="114"/>
      <c r="Q773" s="61" t="e">
        <f>VLOOKUP(R773,映射表!A:G,7,0)</f>
        <v>#N/A</v>
      </c>
      <c r="R773" s="122"/>
      <c r="S773" s="122"/>
      <c r="T773" s="122"/>
      <c r="U773" s="122"/>
      <c r="V773" s="122"/>
      <c r="W773" s="122"/>
      <c r="X773" s="122"/>
      <c r="Y773" s="61">
        <f t="shared" si="140"/>
        <v>0</v>
      </c>
    </row>
    <row r="774" spans="1:25" s="61" customFormat="1">
      <c r="A774" s="61" t="e">
        <f t="shared" si="131"/>
        <v>#N/A</v>
      </c>
      <c r="B774" s="121">
        <f t="shared" si="132"/>
        <v>0</v>
      </c>
      <c r="C774" s="117" t="e">
        <f>VLOOKUP(B774,映射表!A:C,3,0)</f>
        <v>#N/A</v>
      </c>
      <c r="D774" s="121">
        <f t="shared" si="133"/>
        <v>0</v>
      </c>
      <c r="E774" s="100">
        <f t="shared" si="134"/>
        <v>0</v>
      </c>
      <c r="F774" s="121">
        <f t="shared" si="135"/>
        <v>0</v>
      </c>
      <c r="G774" s="121">
        <f t="shared" si="136"/>
        <v>0</v>
      </c>
      <c r="H774" s="99" t="e">
        <f>VLOOKUP(C774,'B2B（ol)'!A:J,10,0)*D774</f>
        <v>#N/A</v>
      </c>
      <c r="I774" s="101">
        <f t="shared" si="137"/>
        <v>0</v>
      </c>
      <c r="J774" s="121">
        <f t="shared" si="138"/>
        <v>0</v>
      </c>
      <c r="K774" s="121" t="e">
        <f>VLOOKUP(C774,'B2B（ol)'!A:P,16,0)</f>
        <v>#N/A</v>
      </c>
      <c r="L774" s="117">
        <f t="shared" si="139"/>
        <v>0</v>
      </c>
      <c r="M774" s="114" t="e">
        <f>VLOOKUP(C774,'B2B（ol)'!A:K,11,0)</f>
        <v>#N/A</v>
      </c>
      <c r="N774" s="114" t="e">
        <f>VLOOKUP(B774,payments!E:AG,29,0)</f>
        <v>#N/A</v>
      </c>
      <c r="O774" s="114"/>
      <c r="P774" s="114"/>
      <c r="Q774" s="61" t="e">
        <f>VLOOKUP(R774,映射表!A:G,7,0)</f>
        <v>#N/A</v>
      </c>
      <c r="R774" s="122"/>
      <c r="S774" s="122"/>
      <c r="T774" s="122"/>
      <c r="U774" s="122"/>
      <c r="V774" s="122"/>
      <c r="W774" s="122"/>
      <c r="X774" s="122"/>
      <c r="Y774" s="61">
        <f t="shared" si="140"/>
        <v>0</v>
      </c>
    </row>
    <row r="775" spans="1:25" s="61" customFormat="1">
      <c r="A775" s="61" t="e">
        <f t="shared" si="131"/>
        <v>#N/A</v>
      </c>
      <c r="B775" s="121">
        <f t="shared" si="132"/>
        <v>0</v>
      </c>
      <c r="C775" s="117" t="e">
        <f>VLOOKUP(B775,映射表!A:C,3,0)</f>
        <v>#N/A</v>
      </c>
      <c r="D775" s="121">
        <f t="shared" si="133"/>
        <v>0</v>
      </c>
      <c r="E775" s="100">
        <f t="shared" si="134"/>
        <v>0</v>
      </c>
      <c r="F775" s="121">
        <f t="shared" si="135"/>
        <v>0</v>
      </c>
      <c r="G775" s="121">
        <f t="shared" si="136"/>
        <v>0</v>
      </c>
      <c r="H775" s="99" t="e">
        <f>VLOOKUP(C775,'B2B（ol)'!A:J,10,0)*D775</f>
        <v>#N/A</v>
      </c>
      <c r="I775" s="101">
        <f t="shared" si="137"/>
        <v>0</v>
      </c>
      <c r="J775" s="121">
        <f t="shared" si="138"/>
        <v>0</v>
      </c>
      <c r="K775" s="121" t="e">
        <f>VLOOKUP(C775,'B2B（ol)'!A:P,16,0)</f>
        <v>#N/A</v>
      </c>
      <c r="L775" s="117">
        <f t="shared" si="139"/>
        <v>0</v>
      </c>
      <c r="M775" s="114" t="e">
        <f>VLOOKUP(C775,'B2B（ol)'!A:K,11,0)</f>
        <v>#N/A</v>
      </c>
      <c r="N775" s="114" t="e">
        <f>VLOOKUP(B775,payments!E:AG,29,0)</f>
        <v>#N/A</v>
      </c>
      <c r="O775" s="114"/>
      <c r="P775" s="114"/>
      <c r="Q775" s="61" t="e">
        <f>VLOOKUP(R775,映射表!A:G,7,0)</f>
        <v>#N/A</v>
      </c>
      <c r="R775" s="122"/>
      <c r="S775" s="122"/>
      <c r="T775" s="122"/>
      <c r="U775" s="122"/>
      <c r="V775" s="122"/>
      <c r="W775" s="122"/>
      <c r="X775" s="122"/>
      <c r="Y775" s="61">
        <f t="shared" si="140"/>
        <v>0</v>
      </c>
    </row>
    <row r="776" spans="1:25" s="61" customFormat="1">
      <c r="A776" s="61" t="e">
        <f t="shared" si="131"/>
        <v>#N/A</v>
      </c>
      <c r="B776" s="121">
        <f t="shared" si="132"/>
        <v>0</v>
      </c>
      <c r="C776" s="117" t="e">
        <f>VLOOKUP(B776,映射表!A:C,3,0)</f>
        <v>#N/A</v>
      </c>
      <c r="D776" s="121">
        <f t="shared" si="133"/>
        <v>0</v>
      </c>
      <c r="E776" s="100">
        <f t="shared" si="134"/>
        <v>0</v>
      </c>
      <c r="F776" s="121">
        <f t="shared" si="135"/>
        <v>0</v>
      </c>
      <c r="G776" s="121">
        <f t="shared" si="136"/>
        <v>0</v>
      </c>
      <c r="H776" s="99" t="e">
        <f>VLOOKUP(C776,'B2B（ol)'!A:J,10,0)*D776</f>
        <v>#N/A</v>
      </c>
      <c r="I776" s="101">
        <f t="shared" si="137"/>
        <v>0</v>
      </c>
      <c r="J776" s="121">
        <f t="shared" si="138"/>
        <v>0</v>
      </c>
      <c r="K776" s="121" t="e">
        <f>VLOOKUP(C776,'B2B（ol)'!A:P,16,0)</f>
        <v>#N/A</v>
      </c>
      <c r="L776" s="117">
        <f t="shared" si="139"/>
        <v>0</v>
      </c>
      <c r="M776" s="114" t="e">
        <f>VLOOKUP(C776,'B2B（ol)'!A:K,11,0)</f>
        <v>#N/A</v>
      </c>
      <c r="N776" s="114" t="e">
        <f>VLOOKUP(B776,payments!E:AG,29,0)</f>
        <v>#N/A</v>
      </c>
      <c r="O776" s="114"/>
      <c r="P776" s="114"/>
      <c r="Q776" s="61" t="e">
        <f>VLOOKUP(R776,映射表!A:G,7,0)</f>
        <v>#N/A</v>
      </c>
      <c r="R776" s="122"/>
      <c r="S776" s="122"/>
      <c r="T776" s="122"/>
      <c r="U776" s="122"/>
      <c r="V776" s="122"/>
      <c r="W776" s="122"/>
      <c r="X776" s="122"/>
      <c r="Y776" s="61">
        <f t="shared" si="140"/>
        <v>0</v>
      </c>
    </row>
    <row r="777" spans="1:25" s="61" customFormat="1">
      <c r="A777" s="61" t="e">
        <f t="shared" si="131"/>
        <v>#N/A</v>
      </c>
      <c r="B777" s="121">
        <f t="shared" si="132"/>
        <v>0</v>
      </c>
      <c r="C777" s="117" t="e">
        <f>VLOOKUP(B777,映射表!A:C,3,0)</f>
        <v>#N/A</v>
      </c>
      <c r="D777" s="121">
        <f t="shared" si="133"/>
        <v>0</v>
      </c>
      <c r="E777" s="100">
        <f t="shared" si="134"/>
        <v>0</v>
      </c>
      <c r="F777" s="121">
        <f t="shared" si="135"/>
        <v>0</v>
      </c>
      <c r="G777" s="121">
        <f t="shared" si="136"/>
        <v>0</v>
      </c>
      <c r="H777" s="99" t="e">
        <f>VLOOKUP(C777,'B2B（ol)'!A:J,10,0)*D777</f>
        <v>#N/A</v>
      </c>
      <c r="I777" s="101">
        <f t="shared" si="137"/>
        <v>0</v>
      </c>
      <c r="J777" s="121">
        <f t="shared" si="138"/>
        <v>0</v>
      </c>
      <c r="K777" s="121" t="e">
        <f>VLOOKUP(C777,'B2B（ol)'!A:P,16,0)</f>
        <v>#N/A</v>
      </c>
      <c r="L777" s="117">
        <f t="shared" si="139"/>
        <v>0</v>
      </c>
      <c r="M777" s="114" t="e">
        <f>VLOOKUP(C777,'B2B（ol)'!A:K,11,0)</f>
        <v>#N/A</v>
      </c>
      <c r="N777" s="114" t="e">
        <f>VLOOKUP(B777,payments!E:AG,29,0)</f>
        <v>#N/A</v>
      </c>
      <c r="O777" s="114"/>
      <c r="P777" s="114"/>
      <c r="Q777" s="61" t="e">
        <f>VLOOKUP(R777,映射表!A:G,7,0)</f>
        <v>#N/A</v>
      </c>
      <c r="R777" s="122"/>
      <c r="S777" s="122"/>
      <c r="T777" s="122"/>
      <c r="U777" s="122"/>
      <c r="V777" s="122"/>
      <c r="W777" s="122"/>
      <c r="X777" s="122"/>
      <c r="Y777" s="61">
        <f t="shared" si="140"/>
        <v>0</v>
      </c>
    </row>
    <row r="778" spans="1:25" s="61" customFormat="1">
      <c r="A778" s="61" t="e">
        <f t="shared" si="131"/>
        <v>#N/A</v>
      </c>
      <c r="B778" s="121">
        <f t="shared" si="132"/>
        <v>0</v>
      </c>
      <c r="C778" s="117" t="e">
        <f>VLOOKUP(B778,映射表!A:C,3,0)</f>
        <v>#N/A</v>
      </c>
      <c r="D778" s="121">
        <f t="shared" si="133"/>
        <v>0</v>
      </c>
      <c r="E778" s="100">
        <f t="shared" si="134"/>
        <v>0</v>
      </c>
      <c r="F778" s="121">
        <f t="shared" si="135"/>
        <v>0</v>
      </c>
      <c r="G778" s="121">
        <f t="shared" si="136"/>
        <v>0</v>
      </c>
      <c r="H778" s="99" t="e">
        <f>VLOOKUP(C778,'B2B（ol)'!A:J,10,0)*D778</f>
        <v>#N/A</v>
      </c>
      <c r="I778" s="101">
        <f t="shared" si="137"/>
        <v>0</v>
      </c>
      <c r="J778" s="121">
        <f t="shared" si="138"/>
        <v>0</v>
      </c>
      <c r="K778" s="121" t="e">
        <f>VLOOKUP(C778,'B2B（ol)'!A:P,16,0)</f>
        <v>#N/A</v>
      </c>
      <c r="L778" s="117">
        <f t="shared" si="139"/>
        <v>0</v>
      </c>
      <c r="M778" s="114" t="e">
        <f>VLOOKUP(C778,'B2B（ol)'!A:K,11,0)</f>
        <v>#N/A</v>
      </c>
      <c r="N778" s="114" t="e">
        <f>VLOOKUP(B778,payments!E:AG,29,0)</f>
        <v>#N/A</v>
      </c>
      <c r="O778" s="114"/>
      <c r="P778" s="114"/>
      <c r="Q778" s="61" t="e">
        <f>VLOOKUP(R778,映射表!A:G,7,0)</f>
        <v>#N/A</v>
      </c>
      <c r="R778" s="122"/>
      <c r="S778" s="122"/>
      <c r="T778" s="122"/>
      <c r="U778" s="122"/>
      <c r="V778" s="122"/>
      <c r="W778" s="122"/>
      <c r="X778" s="122"/>
      <c r="Y778" s="61">
        <f t="shared" si="140"/>
        <v>0</v>
      </c>
    </row>
    <row r="779" spans="1:25" s="61" customFormat="1">
      <c r="A779" s="61" t="e">
        <f t="shared" si="131"/>
        <v>#N/A</v>
      </c>
      <c r="B779" s="121">
        <f t="shared" si="132"/>
        <v>0</v>
      </c>
      <c r="C779" s="117" t="e">
        <f>VLOOKUP(B779,映射表!A:C,3,0)</f>
        <v>#N/A</v>
      </c>
      <c r="D779" s="121">
        <f t="shared" si="133"/>
        <v>0</v>
      </c>
      <c r="E779" s="100">
        <f t="shared" si="134"/>
        <v>0</v>
      </c>
      <c r="F779" s="121">
        <f t="shared" si="135"/>
        <v>0</v>
      </c>
      <c r="G779" s="121">
        <f t="shared" si="136"/>
        <v>0</v>
      </c>
      <c r="H779" s="99" t="e">
        <f>VLOOKUP(C779,'B2B（ol)'!A:J,10,0)*D779</f>
        <v>#N/A</v>
      </c>
      <c r="I779" s="101">
        <f t="shared" si="137"/>
        <v>0</v>
      </c>
      <c r="J779" s="121">
        <f t="shared" si="138"/>
        <v>0</v>
      </c>
      <c r="K779" s="121" t="e">
        <f>VLOOKUP(C779,'B2B（ol)'!A:P,16,0)</f>
        <v>#N/A</v>
      </c>
      <c r="L779" s="117">
        <f t="shared" si="139"/>
        <v>0</v>
      </c>
      <c r="M779" s="114" t="e">
        <f>VLOOKUP(C779,'B2B（ol)'!A:K,11,0)</f>
        <v>#N/A</v>
      </c>
      <c r="N779" s="114" t="e">
        <f>VLOOKUP(B779,payments!E:AG,29,0)</f>
        <v>#N/A</v>
      </c>
      <c r="O779" s="114"/>
      <c r="P779" s="114"/>
      <c r="Q779" s="61" t="e">
        <f>VLOOKUP(R779,映射表!A:G,7,0)</f>
        <v>#N/A</v>
      </c>
      <c r="R779" s="122"/>
      <c r="S779" s="122"/>
      <c r="T779" s="122"/>
      <c r="U779" s="122"/>
      <c r="V779" s="122"/>
      <c r="W779" s="122"/>
      <c r="X779" s="122"/>
      <c r="Y779" s="61">
        <f t="shared" si="140"/>
        <v>0</v>
      </c>
    </row>
    <row r="780" spans="1:25" s="61" customFormat="1">
      <c r="A780" s="61" t="e">
        <f t="shared" si="131"/>
        <v>#N/A</v>
      </c>
      <c r="B780" s="121">
        <f t="shared" si="132"/>
        <v>0</v>
      </c>
      <c r="C780" s="117" t="e">
        <f>VLOOKUP(B780,映射表!A:C,3,0)</f>
        <v>#N/A</v>
      </c>
      <c r="D780" s="121">
        <f t="shared" si="133"/>
        <v>0</v>
      </c>
      <c r="E780" s="100">
        <f t="shared" si="134"/>
        <v>0</v>
      </c>
      <c r="F780" s="121">
        <f t="shared" si="135"/>
        <v>0</v>
      </c>
      <c r="G780" s="121">
        <f t="shared" si="136"/>
        <v>0</v>
      </c>
      <c r="H780" s="99" t="e">
        <f>VLOOKUP(C780,'B2B（ol)'!A:J,10,0)*D780</f>
        <v>#N/A</v>
      </c>
      <c r="I780" s="101">
        <f t="shared" si="137"/>
        <v>0</v>
      </c>
      <c r="J780" s="121">
        <f t="shared" si="138"/>
        <v>0</v>
      </c>
      <c r="K780" s="121" t="e">
        <f>VLOOKUP(C780,'B2B（ol)'!A:P,16,0)</f>
        <v>#N/A</v>
      </c>
      <c r="L780" s="117">
        <f t="shared" si="139"/>
        <v>0</v>
      </c>
      <c r="M780" s="114" t="e">
        <f>VLOOKUP(C780,'B2B（ol)'!A:K,11,0)</f>
        <v>#N/A</v>
      </c>
      <c r="N780" s="114" t="e">
        <f>VLOOKUP(B780,payments!E:AG,29,0)</f>
        <v>#N/A</v>
      </c>
      <c r="O780" s="114"/>
      <c r="P780" s="114"/>
      <c r="Q780" s="61" t="e">
        <f>VLOOKUP(R780,映射表!A:G,7,0)</f>
        <v>#N/A</v>
      </c>
      <c r="R780" s="122"/>
      <c r="S780" s="122"/>
      <c r="T780" s="122"/>
      <c r="U780" s="122"/>
      <c r="V780" s="122"/>
      <c r="W780" s="122"/>
      <c r="X780" s="122"/>
      <c r="Y780" s="61">
        <f t="shared" si="140"/>
        <v>0</v>
      </c>
    </row>
    <row r="781" spans="1:25" s="61" customFormat="1">
      <c r="A781" s="61" t="e">
        <f t="shared" si="131"/>
        <v>#N/A</v>
      </c>
      <c r="B781" s="121">
        <f t="shared" si="132"/>
        <v>0</v>
      </c>
      <c r="C781" s="117" t="e">
        <f>VLOOKUP(B781,映射表!A:C,3,0)</f>
        <v>#N/A</v>
      </c>
      <c r="D781" s="121">
        <f t="shared" si="133"/>
        <v>0</v>
      </c>
      <c r="E781" s="100">
        <f t="shared" si="134"/>
        <v>0</v>
      </c>
      <c r="F781" s="121">
        <f t="shared" si="135"/>
        <v>0</v>
      </c>
      <c r="G781" s="121">
        <f t="shared" si="136"/>
        <v>0</v>
      </c>
      <c r="H781" s="99" t="e">
        <f>VLOOKUP(C781,'B2B（ol)'!A:J,10,0)*D781</f>
        <v>#N/A</v>
      </c>
      <c r="I781" s="101">
        <f t="shared" si="137"/>
        <v>0</v>
      </c>
      <c r="J781" s="121">
        <f t="shared" si="138"/>
        <v>0</v>
      </c>
      <c r="K781" s="121" t="e">
        <f>VLOOKUP(C781,'B2B（ol)'!A:P,16,0)</f>
        <v>#N/A</v>
      </c>
      <c r="L781" s="117">
        <f t="shared" si="139"/>
        <v>0</v>
      </c>
      <c r="M781" s="114" t="e">
        <f>VLOOKUP(C781,'B2B（ol)'!A:K,11,0)</f>
        <v>#N/A</v>
      </c>
      <c r="N781" s="114" t="e">
        <f>VLOOKUP(B781,payments!E:AG,29,0)</f>
        <v>#N/A</v>
      </c>
      <c r="O781" s="114"/>
      <c r="P781" s="114"/>
      <c r="Q781" s="61" t="e">
        <f>VLOOKUP(R781,映射表!A:G,7,0)</f>
        <v>#N/A</v>
      </c>
      <c r="R781" s="122"/>
      <c r="S781" s="122"/>
      <c r="T781" s="122"/>
      <c r="U781" s="122"/>
      <c r="V781" s="122"/>
      <c r="W781" s="122"/>
      <c r="X781" s="122"/>
      <c r="Y781" s="61">
        <f t="shared" si="140"/>
        <v>0</v>
      </c>
    </row>
    <row r="782" spans="1:25" s="61" customFormat="1">
      <c r="A782" s="61" t="e">
        <f t="shared" si="131"/>
        <v>#N/A</v>
      </c>
      <c r="B782" s="121">
        <f t="shared" si="132"/>
        <v>0</v>
      </c>
      <c r="C782" s="117" t="e">
        <f>VLOOKUP(B782,映射表!A:C,3,0)</f>
        <v>#N/A</v>
      </c>
      <c r="D782" s="121">
        <f t="shared" si="133"/>
        <v>0</v>
      </c>
      <c r="E782" s="100">
        <f t="shared" si="134"/>
        <v>0</v>
      </c>
      <c r="F782" s="121">
        <f t="shared" si="135"/>
        <v>0</v>
      </c>
      <c r="G782" s="121">
        <f t="shared" si="136"/>
        <v>0</v>
      </c>
      <c r="H782" s="99" t="e">
        <f>VLOOKUP(C782,'B2B（ol)'!A:J,10,0)*D782</f>
        <v>#N/A</v>
      </c>
      <c r="I782" s="101">
        <f t="shared" si="137"/>
        <v>0</v>
      </c>
      <c r="J782" s="121">
        <f t="shared" si="138"/>
        <v>0</v>
      </c>
      <c r="K782" s="121" t="e">
        <f>VLOOKUP(C782,'B2B（ol)'!A:P,16,0)</f>
        <v>#N/A</v>
      </c>
      <c r="L782" s="117">
        <f t="shared" si="139"/>
        <v>0</v>
      </c>
      <c r="M782" s="114" t="e">
        <f>VLOOKUP(C782,'B2B（ol)'!A:K,11,0)</f>
        <v>#N/A</v>
      </c>
      <c r="N782" s="114" t="e">
        <f>VLOOKUP(B782,payments!E:AG,29,0)</f>
        <v>#N/A</v>
      </c>
      <c r="O782" s="114"/>
      <c r="P782" s="114"/>
      <c r="Q782" s="61" t="e">
        <f>VLOOKUP(R782,映射表!A:G,7,0)</f>
        <v>#N/A</v>
      </c>
      <c r="R782" s="122"/>
      <c r="S782" s="122"/>
      <c r="T782" s="122"/>
      <c r="U782" s="122"/>
      <c r="V782" s="122"/>
      <c r="W782" s="122"/>
      <c r="X782" s="122"/>
      <c r="Y782" s="61">
        <f t="shared" si="140"/>
        <v>0</v>
      </c>
    </row>
    <row r="783" spans="1:25" s="61" customFormat="1">
      <c r="A783" s="61" t="e">
        <f t="shared" si="131"/>
        <v>#N/A</v>
      </c>
      <c r="B783" s="121">
        <f t="shared" si="132"/>
        <v>0</v>
      </c>
      <c r="C783" s="117" t="e">
        <f>VLOOKUP(B783,映射表!A:C,3,0)</f>
        <v>#N/A</v>
      </c>
      <c r="D783" s="121">
        <f t="shared" si="133"/>
        <v>0</v>
      </c>
      <c r="E783" s="100">
        <f t="shared" si="134"/>
        <v>0</v>
      </c>
      <c r="F783" s="121">
        <f t="shared" si="135"/>
        <v>0</v>
      </c>
      <c r="G783" s="121">
        <f t="shared" si="136"/>
        <v>0</v>
      </c>
      <c r="H783" s="99" t="e">
        <f>VLOOKUP(C783,'B2B（ol)'!A:J,10,0)*D783</f>
        <v>#N/A</v>
      </c>
      <c r="I783" s="101">
        <f t="shared" si="137"/>
        <v>0</v>
      </c>
      <c r="J783" s="121">
        <f t="shared" si="138"/>
        <v>0</v>
      </c>
      <c r="K783" s="121" t="e">
        <f>VLOOKUP(C783,'B2B（ol)'!A:P,16,0)</f>
        <v>#N/A</v>
      </c>
      <c r="L783" s="117">
        <f t="shared" si="139"/>
        <v>0</v>
      </c>
      <c r="M783" s="114" t="e">
        <f>VLOOKUP(C783,'B2B（ol)'!A:K,11,0)</f>
        <v>#N/A</v>
      </c>
      <c r="N783" s="114" t="e">
        <f>VLOOKUP(B783,payments!E:AG,29,0)</f>
        <v>#N/A</v>
      </c>
      <c r="O783" s="114"/>
      <c r="P783" s="114"/>
      <c r="Q783" s="61" t="e">
        <f>VLOOKUP(R783,映射表!A:G,7,0)</f>
        <v>#N/A</v>
      </c>
      <c r="R783" s="122"/>
      <c r="S783" s="122"/>
      <c r="T783" s="122"/>
      <c r="U783" s="122"/>
      <c r="V783" s="122"/>
      <c r="W783" s="122"/>
      <c r="X783" s="122"/>
      <c r="Y783" s="61">
        <f t="shared" si="140"/>
        <v>0</v>
      </c>
    </row>
    <row r="784" spans="1:25" s="61" customFormat="1">
      <c r="A784" s="61" t="e">
        <f t="shared" si="131"/>
        <v>#N/A</v>
      </c>
      <c r="B784" s="121">
        <f t="shared" si="132"/>
        <v>0</v>
      </c>
      <c r="C784" s="117" t="e">
        <f>VLOOKUP(B784,映射表!A:C,3,0)</f>
        <v>#N/A</v>
      </c>
      <c r="D784" s="121">
        <f t="shared" si="133"/>
        <v>0</v>
      </c>
      <c r="E784" s="100">
        <f t="shared" si="134"/>
        <v>0</v>
      </c>
      <c r="F784" s="121">
        <f t="shared" si="135"/>
        <v>0</v>
      </c>
      <c r="G784" s="121">
        <f t="shared" si="136"/>
        <v>0</v>
      </c>
      <c r="H784" s="99" t="e">
        <f>VLOOKUP(C784,'B2B（ol)'!A:J,10,0)*D784</f>
        <v>#N/A</v>
      </c>
      <c r="I784" s="101">
        <f t="shared" si="137"/>
        <v>0</v>
      </c>
      <c r="J784" s="121">
        <f t="shared" si="138"/>
        <v>0</v>
      </c>
      <c r="K784" s="121" t="e">
        <f>VLOOKUP(C784,'B2B（ol)'!A:P,16,0)</f>
        <v>#N/A</v>
      </c>
      <c r="L784" s="117">
        <f t="shared" si="139"/>
        <v>0</v>
      </c>
      <c r="M784" s="114" t="e">
        <f>VLOOKUP(C784,'B2B（ol)'!A:K,11,0)</f>
        <v>#N/A</v>
      </c>
      <c r="N784" s="114" t="e">
        <f>VLOOKUP(B784,payments!E:AG,29,0)</f>
        <v>#N/A</v>
      </c>
      <c r="O784" s="114"/>
      <c r="P784" s="114"/>
      <c r="Q784" s="61" t="e">
        <f>VLOOKUP(R784,映射表!A:G,7,0)</f>
        <v>#N/A</v>
      </c>
      <c r="R784" s="122"/>
      <c r="S784" s="122"/>
      <c r="T784" s="122"/>
      <c r="U784" s="122"/>
      <c r="V784" s="122"/>
      <c r="W784" s="122"/>
      <c r="X784" s="122"/>
      <c r="Y784" s="61">
        <f t="shared" si="140"/>
        <v>0</v>
      </c>
    </row>
    <row r="785" spans="1:25" s="61" customFormat="1">
      <c r="A785" s="61" t="e">
        <f t="shared" si="131"/>
        <v>#N/A</v>
      </c>
      <c r="B785" s="121">
        <f t="shared" si="132"/>
        <v>0</v>
      </c>
      <c r="C785" s="117" t="e">
        <f>VLOOKUP(B785,映射表!A:C,3,0)</f>
        <v>#N/A</v>
      </c>
      <c r="D785" s="121">
        <f t="shared" si="133"/>
        <v>0</v>
      </c>
      <c r="E785" s="100">
        <f t="shared" si="134"/>
        <v>0</v>
      </c>
      <c r="F785" s="121">
        <f t="shared" si="135"/>
        <v>0</v>
      </c>
      <c r="G785" s="121">
        <f t="shared" si="136"/>
        <v>0</v>
      </c>
      <c r="H785" s="99" t="e">
        <f>VLOOKUP(C785,'B2B（ol)'!A:J,10,0)*D785</f>
        <v>#N/A</v>
      </c>
      <c r="I785" s="101">
        <f t="shared" si="137"/>
        <v>0</v>
      </c>
      <c r="J785" s="121">
        <f t="shared" si="138"/>
        <v>0</v>
      </c>
      <c r="K785" s="121" t="e">
        <f>VLOOKUP(C785,'B2B（ol)'!A:P,16,0)</f>
        <v>#N/A</v>
      </c>
      <c r="L785" s="117">
        <f t="shared" si="139"/>
        <v>0</v>
      </c>
      <c r="M785" s="114" t="e">
        <f>VLOOKUP(C785,'B2B（ol)'!A:K,11,0)</f>
        <v>#N/A</v>
      </c>
      <c r="N785" s="114" t="e">
        <f>VLOOKUP(B785,payments!E:AG,29,0)</f>
        <v>#N/A</v>
      </c>
      <c r="O785" s="114"/>
      <c r="P785" s="114"/>
      <c r="Q785" s="61" t="e">
        <f>VLOOKUP(R785,映射表!A:G,7,0)</f>
        <v>#N/A</v>
      </c>
      <c r="R785" s="122"/>
      <c r="S785" s="122"/>
      <c r="T785" s="122"/>
      <c r="U785" s="122"/>
      <c r="V785" s="122"/>
      <c r="W785" s="122"/>
      <c r="X785" s="122"/>
      <c r="Y785" s="61">
        <f t="shared" si="140"/>
        <v>0</v>
      </c>
    </row>
    <row r="786" spans="1:25" s="61" customFormat="1">
      <c r="A786" s="61" t="e">
        <f t="shared" si="131"/>
        <v>#N/A</v>
      </c>
      <c r="B786" s="121">
        <f t="shared" si="132"/>
        <v>0</v>
      </c>
      <c r="C786" s="117" t="e">
        <f>VLOOKUP(B786,映射表!A:C,3,0)</f>
        <v>#N/A</v>
      </c>
      <c r="D786" s="121">
        <f t="shared" si="133"/>
        <v>0</v>
      </c>
      <c r="E786" s="100">
        <f t="shared" si="134"/>
        <v>0</v>
      </c>
      <c r="F786" s="121">
        <f t="shared" si="135"/>
        <v>0</v>
      </c>
      <c r="G786" s="121">
        <f t="shared" si="136"/>
        <v>0</v>
      </c>
      <c r="H786" s="99" t="e">
        <f>VLOOKUP(C786,'B2B（ol)'!A:J,10,0)*D786</f>
        <v>#N/A</v>
      </c>
      <c r="I786" s="101">
        <f t="shared" si="137"/>
        <v>0</v>
      </c>
      <c r="J786" s="121">
        <f t="shared" si="138"/>
        <v>0</v>
      </c>
      <c r="K786" s="121" t="e">
        <f>VLOOKUP(C786,'B2B（ol)'!A:P,16,0)</f>
        <v>#N/A</v>
      </c>
      <c r="L786" s="117">
        <f t="shared" si="139"/>
        <v>0</v>
      </c>
      <c r="M786" s="114" t="e">
        <f>VLOOKUP(C786,'B2B（ol)'!A:K,11,0)</f>
        <v>#N/A</v>
      </c>
      <c r="N786" s="114" t="e">
        <f>VLOOKUP(B786,payments!E:AG,29,0)</f>
        <v>#N/A</v>
      </c>
      <c r="O786" s="114"/>
      <c r="P786" s="114"/>
      <c r="Q786" s="61" t="e">
        <f>VLOOKUP(R786,映射表!A:G,7,0)</f>
        <v>#N/A</v>
      </c>
      <c r="R786" s="122"/>
      <c r="S786" s="122"/>
      <c r="T786" s="122"/>
      <c r="U786" s="122"/>
      <c r="V786" s="122"/>
      <c r="W786" s="122"/>
      <c r="X786" s="122"/>
      <c r="Y786" s="61">
        <f t="shared" si="140"/>
        <v>0</v>
      </c>
    </row>
    <row r="787" spans="1:25" s="61" customFormat="1">
      <c r="A787" s="61" t="e">
        <f t="shared" si="131"/>
        <v>#N/A</v>
      </c>
      <c r="B787" s="121">
        <f t="shared" si="132"/>
        <v>0</v>
      </c>
      <c r="C787" s="117" t="e">
        <f>VLOOKUP(B787,映射表!A:C,3,0)</f>
        <v>#N/A</v>
      </c>
      <c r="D787" s="121">
        <f t="shared" si="133"/>
        <v>0</v>
      </c>
      <c r="E787" s="100">
        <f t="shared" si="134"/>
        <v>0</v>
      </c>
      <c r="F787" s="121">
        <f t="shared" si="135"/>
        <v>0</v>
      </c>
      <c r="G787" s="121">
        <f t="shared" si="136"/>
        <v>0</v>
      </c>
      <c r="H787" s="99" t="e">
        <f>VLOOKUP(C787,'B2B（ol)'!A:J,10,0)*D787</f>
        <v>#N/A</v>
      </c>
      <c r="I787" s="101">
        <f t="shared" si="137"/>
        <v>0</v>
      </c>
      <c r="J787" s="121">
        <f t="shared" si="138"/>
        <v>0</v>
      </c>
      <c r="K787" s="121" t="e">
        <f>VLOOKUP(C787,'B2B（ol)'!A:P,16,0)</f>
        <v>#N/A</v>
      </c>
      <c r="L787" s="117">
        <f t="shared" si="139"/>
        <v>0</v>
      </c>
      <c r="M787" s="114" t="e">
        <f>VLOOKUP(C787,'B2B（ol)'!A:K,11,0)</f>
        <v>#N/A</v>
      </c>
      <c r="N787" s="114" t="e">
        <f>VLOOKUP(B787,payments!E:AG,29,0)</f>
        <v>#N/A</v>
      </c>
      <c r="O787" s="114"/>
      <c r="P787" s="114"/>
      <c r="Q787" s="61" t="e">
        <f>VLOOKUP(R787,映射表!A:G,7,0)</f>
        <v>#N/A</v>
      </c>
      <c r="R787" s="122"/>
      <c r="S787" s="122"/>
      <c r="T787" s="122"/>
      <c r="U787" s="122"/>
      <c r="V787" s="122"/>
      <c r="W787" s="122"/>
      <c r="X787" s="122"/>
      <c r="Y787" s="61">
        <f t="shared" si="140"/>
        <v>0</v>
      </c>
    </row>
    <row r="788" spans="1:25" s="61" customFormat="1">
      <c r="A788" s="61" t="e">
        <f t="shared" si="131"/>
        <v>#N/A</v>
      </c>
      <c r="B788" s="121">
        <f t="shared" si="132"/>
        <v>0</v>
      </c>
      <c r="C788" s="117" t="e">
        <f>VLOOKUP(B788,映射表!A:C,3,0)</f>
        <v>#N/A</v>
      </c>
      <c r="D788" s="121">
        <f t="shared" si="133"/>
        <v>0</v>
      </c>
      <c r="E788" s="100">
        <f t="shared" si="134"/>
        <v>0</v>
      </c>
      <c r="F788" s="121">
        <f t="shared" si="135"/>
        <v>0</v>
      </c>
      <c r="G788" s="121">
        <f t="shared" si="136"/>
        <v>0</v>
      </c>
      <c r="H788" s="99" t="e">
        <f>VLOOKUP(C788,'B2B（ol)'!A:J,10,0)*D788</f>
        <v>#N/A</v>
      </c>
      <c r="I788" s="101">
        <f t="shared" si="137"/>
        <v>0</v>
      </c>
      <c r="J788" s="121">
        <f t="shared" si="138"/>
        <v>0</v>
      </c>
      <c r="K788" s="121" t="e">
        <f>VLOOKUP(C788,'B2B（ol)'!A:P,16,0)</f>
        <v>#N/A</v>
      </c>
      <c r="L788" s="117">
        <f t="shared" si="139"/>
        <v>0</v>
      </c>
      <c r="M788" s="114" t="e">
        <f>VLOOKUP(C788,'B2B（ol)'!A:K,11,0)</f>
        <v>#N/A</v>
      </c>
      <c r="N788" s="114" t="e">
        <f>VLOOKUP(B788,payments!E:AG,29,0)</f>
        <v>#N/A</v>
      </c>
      <c r="O788" s="114"/>
      <c r="P788" s="114"/>
      <c r="Q788" s="61" t="e">
        <f>VLOOKUP(R788,映射表!A:G,7,0)</f>
        <v>#N/A</v>
      </c>
      <c r="R788" s="122"/>
      <c r="S788" s="122"/>
      <c r="T788" s="122"/>
      <c r="U788" s="122"/>
      <c r="V788" s="122"/>
      <c r="W788" s="122"/>
      <c r="X788" s="122"/>
      <c r="Y788" s="61">
        <f t="shared" si="140"/>
        <v>0</v>
      </c>
    </row>
    <row r="789" spans="1:25" s="61" customFormat="1">
      <c r="A789" s="61" t="e">
        <f t="shared" si="131"/>
        <v>#N/A</v>
      </c>
      <c r="B789" s="121">
        <f t="shared" si="132"/>
        <v>0</v>
      </c>
      <c r="C789" s="117" t="e">
        <f>VLOOKUP(B789,映射表!A:C,3,0)</f>
        <v>#N/A</v>
      </c>
      <c r="D789" s="121">
        <f t="shared" si="133"/>
        <v>0</v>
      </c>
      <c r="E789" s="100">
        <f t="shared" si="134"/>
        <v>0</v>
      </c>
      <c r="F789" s="121">
        <f t="shared" si="135"/>
        <v>0</v>
      </c>
      <c r="G789" s="121">
        <f t="shared" si="136"/>
        <v>0</v>
      </c>
      <c r="H789" s="99" t="e">
        <f>VLOOKUP(C789,'B2B（ol)'!A:J,10,0)*D789</f>
        <v>#N/A</v>
      </c>
      <c r="I789" s="101">
        <f t="shared" si="137"/>
        <v>0</v>
      </c>
      <c r="J789" s="121">
        <f t="shared" si="138"/>
        <v>0</v>
      </c>
      <c r="K789" s="121" t="e">
        <f>VLOOKUP(C789,'B2B（ol)'!A:P,16,0)</f>
        <v>#N/A</v>
      </c>
      <c r="L789" s="117">
        <f t="shared" si="139"/>
        <v>0</v>
      </c>
      <c r="M789" s="114" t="e">
        <f>VLOOKUP(C789,'B2B（ol)'!A:K,11,0)</f>
        <v>#N/A</v>
      </c>
      <c r="N789" s="114" t="e">
        <f>VLOOKUP(B789,payments!E:AG,29,0)</f>
        <v>#N/A</v>
      </c>
      <c r="O789" s="114"/>
      <c r="P789" s="114"/>
      <c r="Q789" s="61" t="e">
        <f>VLOOKUP(R789,映射表!A:G,7,0)</f>
        <v>#N/A</v>
      </c>
      <c r="R789" s="122"/>
      <c r="S789" s="122"/>
      <c r="T789" s="122"/>
      <c r="U789" s="122"/>
      <c r="V789" s="122"/>
      <c r="W789" s="122"/>
      <c r="X789" s="122"/>
      <c r="Y789" s="61">
        <f t="shared" si="140"/>
        <v>0</v>
      </c>
    </row>
    <row r="790" spans="1:25" s="61" customFormat="1">
      <c r="A790" s="61" t="e">
        <f t="shared" si="131"/>
        <v>#N/A</v>
      </c>
      <c r="B790" s="121">
        <f t="shared" si="132"/>
        <v>0</v>
      </c>
      <c r="C790" s="117" t="e">
        <f>VLOOKUP(B790,映射表!A:C,3,0)</f>
        <v>#N/A</v>
      </c>
      <c r="D790" s="121">
        <f t="shared" si="133"/>
        <v>0</v>
      </c>
      <c r="E790" s="100">
        <f t="shared" si="134"/>
        <v>0</v>
      </c>
      <c r="F790" s="121">
        <f t="shared" si="135"/>
        <v>0</v>
      </c>
      <c r="G790" s="121">
        <f t="shared" si="136"/>
        <v>0</v>
      </c>
      <c r="H790" s="99" t="e">
        <f>VLOOKUP(C790,'B2B（ol)'!A:J,10,0)*D790</f>
        <v>#N/A</v>
      </c>
      <c r="I790" s="101">
        <f t="shared" si="137"/>
        <v>0</v>
      </c>
      <c r="J790" s="121">
        <f t="shared" si="138"/>
        <v>0</v>
      </c>
      <c r="K790" s="121" t="e">
        <f>VLOOKUP(C790,'B2B（ol)'!A:P,16,0)</f>
        <v>#N/A</v>
      </c>
      <c r="L790" s="117">
        <f t="shared" si="139"/>
        <v>0</v>
      </c>
      <c r="M790" s="114" t="e">
        <f>VLOOKUP(C790,'B2B（ol)'!A:K,11,0)</f>
        <v>#N/A</v>
      </c>
      <c r="N790" s="114" t="e">
        <f>VLOOKUP(B790,payments!E:AG,29,0)</f>
        <v>#N/A</v>
      </c>
      <c r="O790" s="114"/>
      <c r="P790" s="114"/>
      <c r="Q790" s="61" t="e">
        <f>VLOOKUP(R790,映射表!A:G,7,0)</f>
        <v>#N/A</v>
      </c>
      <c r="R790" s="122"/>
      <c r="S790" s="122"/>
      <c r="T790" s="122"/>
      <c r="U790" s="122"/>
      <c r="V790" s="122"/>
      <c r="W790" s="122"/>
      <c r="X790" s="122"/>
      <c r="Y790" s="61">
        <f t="shared" si="140"/>
        <v>0</v>
      </c>
    </row>
    <row r="791" spans="1:25" s="61" customFormat="1">
      <c r="A791" s="61" t="e">
        <f t="shared" si="131"/>
        <v>#N/A</v>
      </c>
      <c r="B791" s="121">
        <f t="shared" si="132"/>
        <v>0</v>
      </c>
      <c r="C791" s="117" t="e">
        <f>VLOOKUP(B791,映射表!A:C,3,0)</f>
        <v>#N/A</v>
      </c>
      <c r="D791" s="121">
        <f t="shared" si="133"/>
        <v>0</v>
      </c>
      <c r="E791" s="100">
        <f t="shared" si="134"/>
        <v>0</v>
      </c>
      <c r="F791" s="121">
        <f t="shared" si="135"/>
        <v>0</v>
      </c>
      <c r="G791" s="121">
        <f t="shared" si="136"/>
        <v>0</v>
      </c>
      <c r="H791" s="99" t="e">
        <f>VLOOKUP(C791,'B2B（ol)'!A:J,10,0)*D791</f>
        <v>#N/A</v>
      </c>
      <c r="I791" s="101">
        <f t="shared" si="137"/>
        <v>0</v>
      </c>
      <c r="J791" s="121">
        <f t="shared" si="138"/>
        <v>0</v>
      </c>
      <c r="K791" s="121" t="e">
        <f>VLOOKUP(C791,'B2B（ol)'!A:P,16,0)</f>
        <v>#N/A</v>
      </c>
      <c r="L791" s="117">
        <f t="shared" si="139"/>
        <v>0</v>
      </c>
      <c r="M791" s="114" t="e">
        <f>VLOOKUP(C791,'B2B（ol)'!A:K,11,0)</f>
        <v>#N/A</v>
      </c>
      <c r="N791" s="114" t="e">
        <f>VLOOKUP(B791,payments!E:AG,29,0)</f>
        <v>#N/A</v>
      </c>
      <c r="O791" s="114"/>
      <c r="P791" s="114"/>
      <c r="Q791" s="61" t="e">
        <f>VLOOKUP(R791,映射表!A:G,7,0)</f>
        <v>#N/A</v>
      </c>
      <c r="R791" s="122"/>
      <c r="S791" s="122"/>
      <c r="T791" s="122"/>
      <c r="U791" s="122"/>
      <c r="V791" s="122"/>
      <c r="W791" s="122"/>
      <c r="X791" s="122"/>
      <c r="Y791" s="61">
        <f t="shared" si="140"/>
        <v>0</v>
      </c>
    </row>
    <row r="792" spans="1:25" s="61" customFormat="1">
      <c r="A792" s="61" t="e">
        <f t="shared" si="131"/>
        <v>#N/A</v>
      </c>
      <c r="B792" s="121">
        <f t="shared" si="132"/>
        <v>0</v>
      </c>
      <c r="C792" s="117" t="e">
        <f>VLOOKUP(B792,映射表!A:C,3,0)</f>
        <v>#N/A</v>
      </c>
      <c r="D792" s="121">
        <f t="shared" si="133"/>
        <v>0</v>
      </c>
      <c r="E792" s="100">
        <f t="shared" si="134"/>
        <v>0</v>
      </c>
      <c r="F792" s="121">
        <f t="shared" si="135"/>
        <v>0</v>
      </c>
      <c r="G792" s="121">
        <f t="shared" si="136"/>
        <v>0</v>
      </c>
      <c r="H792" s="99" t="e">
        <f>VLOOKUP(C792,'B2B（ol)'!A:J,10,0)*D792</f>
        <v>#N/A</v>
      </c>
      <c r="I792" s="101">
        <f t="shared" si="137"/>
        <v>0</v>
      </c>
      <c r="J792" s="121">
        <f t="shared" si="138"/>
        <v>0</v>
      </c>
      <c r="K792" s="121" t="e">
        <f>VLOOKUP(C792,'B2B（ol)'!A:P,16,0)</f>
        <v>#N/A</v>
      </c>
      <c r="L792" s="117">
        <f t="shared" si="139"/>
        <v>0</v>
      </c>
      <c r="M792" s="114" t="e">
        <f>VLOOKUP(C792,'B2B（ol)'!A:K,11,0)</f>
        <v>#N/A</v>
      </c>
      <c r="N792" s="114" t="e">
        <f>VLOOKUP(B792,payments!E:AG,29,0)</f>
        <v>#N/A</v>
      </c>
      <c r="O792" s="114"/>
      <c r="P792" s="114"/>
      <c r="Q792" s="61" t="e">
        <f>VLOOKUP(R792,映射表!A:G,7,0)</f>
        <v>#N/A</v>
      </c>
      <c r="R792" s="122"/>
      <c r="S792" s="122"/>
      <c r="T792" s="122"/>
      <c r="U792" s="122"/>
      <c r="V792" s="122"/>
      <c r="W792" s="122"/>
      <c r="X792" s="122"/>
      <c r="Y792" s="61">
        <f t="shared" si="140"/>
        <v>0</v>
      </c>
    </row>
    <row r="793" spans="1:25" s="61" customFormat="1">
      <c r="A793" s="61" t="e">
        <f t="shared" si="131"/>
        <v>#N/A</v>
      </c>
      <c r="B793" s="121">
        <f t="shared" si="132"/>
        <v>0</v>
      </c>
      <c r="C793" s="117" t="e">
        <f>VLOOKUP(B793,映射表!A:C,3,0)</f>
        <v>#N/A</v>
      </c>
      <c r="D793" s="121">
        <f t="shared" si="133"/>
        <v>0</v>
      </c>
      <c r="E793" s="100">
        <f t="shared" si="134"/>
        <v>0</v>
      </c>
      <c r="F793" s="121">
        <f t="shared" si="135"/>
        <v>0</v>
      </c>
      <c r="G793" s="121">
        <f t="shared" si="136"/>
        <v>0</v>
      </c>
      <c r="H793" s="99" t="e">
        <f>VLOOKUP(C793,'B2B（ol)'!A:J,10,0)*D793</f>
        <v>#N/A</v>
      </c>
      <c r="I793" s="101">
        <f t="shared" si="137"/>
        <v>0</v>
      </c>
      <c r="J793" s="121">
        <f t="shared" si="138"/>
        <v>0</v>
      </c>
      <c r="K793" s="121" t="e">
        <f>VLOOKUP(C793,'B2B（ol)'!A:P,16,0)</f>
        <v>#N/A</v>
      </c>
      <c r="L793" s="117">
        <f t="shared" si="139"/>
        <v>0</v>
      </c>
      <c r="M793" s="114" t="e">
        <f>VLOOKUP(C793,'B2B（ol)'!A:K,11,0)</f>
        <v>#N/A</v>
      </c>
      <c r="N793" s="114" t="e">
        <f>VLOOKUP(B793,payments!E:AG,29,0)</f>
        <v>#N/A</v>
      </c>
      <c r="O793" s="114"/>
      <c r="P793" s="114"/>
      <c r="Q793" s="61" t="e">
        <f>VLOOKUP(R793,映射表!A:G,7,0)</f>
        <v>#N/A</v>
      </c>
      <c r="R793" s="122"/>
      <c r="S793" s="122"/>
      <c r="T793" s="122"/>
      <c r="U793" s="122"/>
      <c r="V793" s="122"/>
      <c r="W793" s="122"/>
      <c r="X793" s="122"/>
      <c r="Y793" s="61">
        <f t="shared" si="140"/>
        <v>0</v>
      </c>
    </row>
    <row r="794" spans="1:25" s="61" customFormat="1">
      <c r="A794" s="61" t="e">
        <f t="shared" si="131"/>
        <v>#N/A</v>
      </c>
      <c r="B794" s="121">
        <f t="shared" si="132"/>
        <v>0</v>
      </c>
      <c r="C794" s="117" t="e">
        <f>VLOOKUP(B794,映射表!A:C,3,0)</f>
        <v>#N/A</v>
      </c>
      <c r="D794" s="121">
        <f t="shared" si="133"/>
        <v>0</v>
      </c>
      <c r="E794" s="100">
        <f t="shared" si="134"/>
        <v>0</v>
      </c>
      <c r="F794" s="121">
        <f t="shared" si="135"/>
        <v>0</v>
      </c>
      <c r="G794" s="121">
        <f t="shared" si="136"/>
        <v>0</v>
      </c>
      <c r="H794" s="99" t="e">
        <f>VLOOKUP(C794,'B2B（ol)'!A:J,10,0)*D794</f>
        <v>#N/A</v>
      </c>
      <c r="I794" s="101">
        <f t="shared" si="137"/>
        <v>0</v>
      </c>
      <c r="J794" s="121">
        <f t="shared" si="138"/>
        <v>0</v>
      </c>
      <c r="K794" s="121" t="e">
        <f>VLOOKUP(C794,'B2B（ol)'!A:P,16,0)</f>
        <v>#N/A</v>
      </c>
      <c r="L794" s="117">
        <f t="shared" si="139"/>
        <v>0</v>
      </c>
      <c r="M794" s="114" t="e">
        <f>VLOOKUP(C794,'B2B（ol)'!A:K,11,0)</f>
        <v>#N/A</v>
      </c>
      <c r="N794" s="114" t="e">
        <f>VLOOKUP(B794,payments!E:AG,29,0)</f>
        <v>#N/A</v>
      </c>
      <c r="O794" s="114"/>
      <c r="P794" s="114"/>
      <c r="Q794" s="61" t="e">
        <f>VLOOKUP(R794,映射表!A:G,7,0)</f>
        <v>#N/A</v>
      </c>
      <c r="R794" s="122"/>
      <c r="S794" s="122"/>
      <c r="T794" s="122"/>
      <c r="U794" s="122"/>
      <c r="V794" s="122"/>
      <c r="W794" s="122"/>
      <c r="X794" s="122"/>
      <c r="Y794" s="61">
        <f t="shared" si="140"/>
        <v>0</v>
      </c>
    </row>
    <row r="795" spans="1:25" s="61" customFormat="1">
      <c r="A795" s="61" t="e">
        <f t="shared" si="131"/>
        <v>#N/A</v>
      </c>
      <c r="B795" s="121">
        <f t="shared" si="132"/>
        <v>0</v>
      </c>
      <c r="C795" s="117" t="e">
        <f>VLOOKUP(B795,映射表!A:C,3,0)</f>
        <v>#N/A</v>
      </c>
      <c r="D795" s="121">
        <f t="shared" si="133"/>
        <v>0</v>
      </c>
      <c r="E795" s="100">
        <f t="shared" si="134"/>
        <v>0</v>
      </c>
      <c r="F795" s="121">
        <f t="shared" si="135"/>
        <v>0</v>
      </c>
      <c r="G795" s="121">
        <f t="shared" si="136"/>
        <v>0</v>
      </c>
      <c r="H795" s="99" t="e">
        <f>VLOOKUP(C795,'B2B（ol)'!A:J,10,0)*D795</f>
        <v>#N/A</v>
      </c>
      <c r="I795" s="101">
        <f t="shared" si="137"/>
        <v>0</v>
      </c>
      <c r="J795" s="121">
        <f t="shared" si="138"/>
        <v>0</v>
      </c>
      <c r="K795" s="121" t="e">
        <f>VLOOKUP(C795,'B2B（ol)'!A:P,16,0)</f>
        <v>#N/A</v>
      </c>
      <c r="L795" s="117">
        <f t="shared" si="139"/>
        <v>0</v>
      </c>
      <c r="M795" s="114" t="e">
        <f>VLOOKUP(C795,'B2B（ol)'!A:K,11,0)</f>
        <v>#N/A</v>
      </c>
      <c r="N795" s="114" t="e">
        <f>VLOOKUP(B795,payments!E:AG,29,0)</f>
        <v>#N/A</v>
      </c>
      <c r="O795" s="114"/>
      <c r="P795" s="114"/>
      <c r="Q795" s="61" t="e">
        <f>VLOOKUP(R795,映射表!A:G,7,0)</f>
        <v>#N/A</v>
      </c>
      <c r="R795" s="122"/>
      <c r="S795" s="122"/>
      <c r="T795" s="122"/>
      <c r="U795" s="122"/>
      <c r="V795" s="122"/>
      <c r="W795" s="122"/>
      <c r="X795" s="122"/>
      <c r="Y795" s="61">
        <f t="shared" si="140"/>
        <v>0</v>
      </c>
    </row>
    <row r="796" spans="1:25" s="61" customFormat="1">
      <c r="A796" s="61" t="e">
        <f t="shared" si="131"/>
        <v>#N/A</v>
      </c>
      <c r="B796" s="121">
        <f t="shared" si="132"/>
        <v>0</v>
      </c>
      <c r="C796" s="117" t="e">
        <f>VLOOKUP(B796,映射表!A:C,3,0)</f>
        <v>#N/A</v>
      </c>
      <c r="D796" s="121">
        <f t="shared" si="133"/>
        <v>0</v>
      </c>
      <c r="E796" s="100">
        <f t="shared" si="134"/>
        <v>0</v>
      </c>
      <c r="F796" s="121">
        <f t="shared" si="135"/>
        <v>0</v>
      </c>
      <c r="G796" s="121">
        <f t="shared" si="136"/>
        <v>0</v>
      </c>
      <c r="H796" s="99" t="e">
        <f>VLOOKUP(C796,'B2B（ol)'!A:J,10,0)*D796</f>
        <v>#N/A</v>
      </c>
      <c r="I796" s="101">
        <f t="shared" si="137"/>
        <v>0</v>
      </c>
      <c r="J796" s="121">
        <f t="shared" si="138"/>
        <v>0</v>
      </c>
      <c r="K796" s="121" t="e">
        <f>VLOOKUP(C796,'B2B（ol)'!A:P,16,0)</f>
        <v>#N/A</v>
      </c>
      <c r="L796" s="117">
        <f t="shared" si="139"/>
        <v>0</v>
      </c>
      <c r="M796" s="114" t="e">
        <f>VLOOKUP(C796,'B2B（ol)'!A:K,11,0)</f>
        <v>#N/A</v>
      </c>
      <c r="N796" s="114" t="e">
        <f>VLOOKUP(B796,payments!E:AG,29,0)</f>
        <v>#N/A</v>
      </c>
      <c r="O796" s="114"/>
      <c r="P796" s="114"/>
      <c r="Q796" s="61" t="e">
        <f>VLOOKUP(R796,映射表!A:G,7,0)</f>
        <v>#N/A</v>
      </c>
      <c r="R796" s="122"/>
      <c r="S796" s="122"/>
      <c r="T796" s="122"/>
      <c r="U796" s="122"/>
      <c r="V796" s="122"/>
      <c r="W796" s="122"/>
      <c r="X796" s="122"/>
      <c r="Y796" s="61">
        <f t="shared" si="140"/>
        <v>0</v>
      </c>
    </row>
    <row r="797" spans="1:25" s="61" customFormat="1">
      <c r="A797" s="61" t="e">
        <f t="shared" si="131"/>
        <v>#N/A</v>
      </c>
      <c r="B797" s="121">
        <f t="shared" si="132"/>
        <v>0</v>
      </c>
      <c r="C797" s="117" t="e">
        <f>VLOOKUP(B797,映射表!A:C,3,0)</f>
        <v>#N/A</v>
      </c>
      <c r="D797" s="121">
        <f t="shared" si="133"/>
        <v>0</v>
      </c>
      <c r="E797" s="100">
        <f t="shared" si="134"/>
        <v>0</v>
      </c>
      <c r="F797" s="121">
        <f t="shared" si="135"/>
        <v>0</v>
      </c>
      <c r="G797" s="121">
        <f t="shared" si="136"/>
        <v>0</v>
      </c>
      <c r="H797" s="99" t="e">
        <f>VLOOKUP(C797,'B2B（ol)'!A:J,10,0)*D797</f>
        <v>#N/A</v>
      </c>
      <c r="I797" s="101">
        <f t="shared" si="137"/>
        <v>0</v>
      </c>
      <c r="J797" s="121">
        <f t="shared" si="138"/>
        <v>0</v>
      </c>
      <c r="K797" s="121" t="e">
        <f>VLOOKUP(C797,'B2B（ol)'!A:P,16,0)</f>
        <v>#N/A</v>
      </c>
      <c r="L797" s="117">
        <f t="shared" si="139"/>
        <v>0</v>
      </c>
      <c r="M797" s="114" t="e">
        <f>VLOOKUP(C797,'B2B（ol)'!A:K,11,0)</f>
        <v>#N/A</v>
      </c>
      <c r="N797" s="114" t="e">
        <f>VLOOKUP(B797,payments!E:AG,29,0)</f>
        <v>#N/A</v>
      </c>
      <c r="O797" s="114"/>
      <c r="P797" s="114"/>
      <c r="Q797" s="61" t="e">
        <f>VLOOKUP(R797,映射表!A:G,7,0)</f>
        <v>#N/A</v>
      </c>
      <c r="R797" s="122"/>
      <c r="S797" s="122"/>
      <c r="T797" s="122"/>
      <c r="U797" s="122"/>
      <c r="V797" s="122"/>
      <c r="W797" s="122"/>
      <c r="X797" s="122"/>
      <c r="Y797" s="61">
        <f t="shared" si="140"/>
        <v>0</v>
      </c>
    </row>
    <row r="798" spans="1:25" s="61" customFormat="1">
      <c r="A798" s="61" t="e">
        <f t="shared" si="131"/>
        <v>#N/A</v>
      </c>
      <c r="B798" s="121">
        <f t="shared" si="132"/>
        <v>0</v>
      </c>
      <c r="C798" s="117" t="e">
        <f>VLOOKUP(B798,映射表!A:C,3,0)</f>
        <v>#N/A</v>
      </c>
      <c r="D798" s="121">
        <f t="shared" si="133"/>
        <v>0</v>
      </c>
      <c r="E798" s="100">
        <f t="shared" si="134"/>
        <v>0</v>
      </c>
      <c r="F798" s="121">
        <f t="shared" si="135"/>
        <v>0</v>
      </c>
      <c r="G798" s="121">
        <f t="shared" si="136"/>
        <v>0</v>
      </c>
      <c r="H798" s="99" t="e">
        <f>VLOOKUP(C798,'B2B（ol)'!A:J,10,0)*D798</f>
        <v>#N/A</v>
      </c>
      <c r="I798" s="101">
        <f t="shared" si="137"/>
        <v>0</v>
      </c>
      <c r="J798" s="121">
        <f t="shared" si="138"/>
        <v>0</v>
      </c>
      <c r="K798" s="121" t="e">
        <f>VLOOKUP(C798,'B2B（ol)'!A:P,16,0)</f>
        <v>#N/A</v>
      </c>
      <c r="L798" s="117">
        <f t="shared" si="139"/>
        <v>0</v>
      </c>
      <c r="M798" s="114" t="e">
        <f>VLOOKUP(C798,'B2B（ol)'!A:K,11,0)</f>
        <v>#N/A</v>
      </c>
      <c r="N798" s="114" t="e">
        <f>VLOOKUP(B798,payments!E:AG,29,0)</f>
        <v>#N/A</v>
      </c>
      <c r="O798" s="114"/>
      <c r="P798" s="114"/>
      <c r="Q798" s="61" t="e">
        <f>VLOOKUP(R798,映射表!A:G,7,0)</f>
        <v>#N/A</v>
      </c>
      <c r="R798" s="122"/>
      <c r="S798" s="122"/>
      <c r="T798" s="122"/>
      <c r="U798" s="122"/>
      <c r="V798" s="122"/>
      <c r="W798" s="122"/>
      <c r="X798" s="122"/>
      <c r="Y798" s="61">
        <f t="shared" si="140"/>
        <v>0</v>
      </c>
    </row>
    <row r="799" spans="1:25" s="61" customFormat="1">
      <c r="A799" s="61" t="e">
        <f t="shared" si="131"/>
        <v>#N/A</v>
      </c>
      <c r="B799" s="121">
        <f t="shared" si="132"/>
        <v>0</v>
      </c>
      <c r="C799" s="117" t="e">
        <f>VLOOKUP(B799,映射表!A:C,3,0)</f>
        <v>#N/A</v>
      </c>
      <c r="D799" s="121">
        <f t="shared" si="133"/>
        <v>0</v>
      </c>
      <c r="E799" s="100">
        <f t="shared" si="134"/>
        <v>0</v>
      </c>
      <c r="F799" s="121">
        <f t="shared" si="135"/>
        <v>0</v>
      </c>
      <c r="G799" s="121">
        <f t="shared" si="136"/>
        <v>0</v>
      </c>
      <c r="H799" s="99" t="e">
        <f>VLOOKUP(C799,'B2B（ol)'!A:J,10,0)*D799</f>
        <v>#N/A</v>
      </c>
      <c r="I799" s="101">
        <f t="shared" si="137"/>
        <v>0</v>
      </c>
      <c r="J799" s="121">
        <f t="shared" si="138"/>
        <v>0</v>
      </c>
      <c r="K799" s="121" t="e">
        <f>VLOOKUP(C799,'B2B（ol)'!A:P,16,0)</f>
        <v>#N/A</v>
      </c>
      <c r="L799" s="117">
        <f t="shared" si="139"/>
        <v>0</v>
      </c>
      <c r="M799" s="114" t="e">
        <f>VLOOKUP(C799,'B2B（ol)'!A:K,11,0)</f>
        <v>#N/A</v>
      </c>
      <c r="N799" s="114" t="e">
        <f>VLOOKUP(B799,payments!E:AG,29,0)</f>
        <v>#N/A</v>
      </c>
      <c r="O799" s="114"/>
      <c r="P799" s="114"/>
      <c r="Q799" s="61" t="e">
        <f>VLOOKUP(R799,映射表!A:G,7,0)</f>
        <v>#N/A</v>
      </c>
      <c r="R799" s="122"/>
      <c r="S799" s="122"/>
      <c r="T799" s="122"/>
      <c r="U799" s="122"/>
      <c r="V799" s="122"/>
      <c r="W799" s="122"/>
      <c r="X799" s="122"/>
      <c r="Y799" s="61">
        <f t="shared" si="140"/>
        <v>0</v>
      </c>
    </row>
    <row r="800" spans="1:25" s="61" customFormat="1">
      <c r="A800" s="61" t="e">
        <f t="shared" si="131"/>
        <v>#N/A</v>
      </c>
      <c r="B800" s="121">
        <f t="shared" si="132"/>
        <v>0</v>
      </c>
      <c r="C800" s="117" t="e">
        <f>VLOOKUP(B800,映射表!A:C,3,0)</f>
        <v>#N/A</v>
      </c>
      <c r="D800" s="121">
        <f t="shared" si="133"/>
        <v>0</v>
      </c>
      <c r="E800" s="100">
        <f t="shared" si="134"/>
        <v>0</v>
      </c>
      <c r="F800" s="121">
        <f t="shared" si="135"/>
        <v>0</v>
      </c>
      <c r="G800" s="121">
        <f t="shared" si="136"/>
        <v>0</v>
      </c>
      <c r="H800" s="99" t="e">
        <f>VLOOKUP(C800,'B2B（ol)'!A:J,10,0)*D800</f>
        <v>#N/A</v>
      </c>
      <c r="I800" s="101">
        <f t="shared" si="137"/>
        <v>0</v>
      </c>
      <c r="J800" s="121">
        <f t="shared" si="138"/>
        <v>0</v>
      </c>
      <c r="K800" s="121" t="e">
        <f>VLOOKUP(C800,'B2B（ol)'!A:P,16,0)</f>
        <v>#N/A</v>
      </c>
      <c r="L800" s="117">
        <f t="shared" si="139"/>
        <v>0</v>
      </c>
      <c r="M800" s="114" t="e">
        <f>VLOOKUP(C800,'B2B（ol)'!A:K,11,0)</f>
        <v>#N/A</v>
      </c>
      <c r="N800" s="114" t="e">
        <f>VLOOKUP(B800,payments!E:AG,29,0)</f>
        <v>#N/A</v>
      </c>
      <c r="O800" s="114"/>
      <c r="P800" s="114"/>
      <c r="Q800" s="61" t="e">
        <f>VLOOKUP(R800,映射表!A:G,7,0)</f>
        <v>#N/A</v>
      </c>
      <c r="R800" s="122"/>
      <c r="S800" s="122"/>
      <c r="T800" s="122"/>
      <c r="U800" s="122"/>
      <c r="V800" s="122"/>
      <c r="W800" s="122"/>
      <c r="X800" s="122"/>
      <c r="Y800" s="61">
        <f t="shared" si="140"/>
        <v>0</v>
      </c>
    </row>
    <row r="801" spans="1:25" s="61" customFormat="1">
      <c r="A801" s="61" t="e">
        <f t="shared" si="131"/>
        <v>#N/A</v>
      </c>
      <c r="B801" s="121">
        <f t="shared" si="132"/>
        <v>0</v>
      </c>
      <c r="C801" s="117" t="e">
        <f>VLOOKUP(B801,映射表!A:C,3,0)</f>
        <v>#N/A</v>
      </c>
      <c r="D801" s="121">
        <f t="shared" si="133"/>
        <v>0</v>
      </c>
      <c r="E801" s="100">
        <f t="shared" si="134"/>
        <v>0</v>
      </c>
      <c r="F801" s="121">
        <f t="shared" si="135"/>
        <v>0</v>
      </c>
      <c r="G801" s="121">
        <f t="shared" si="136"/>
        <v>0</v>
      </c>
      <c r="H801" s="99" t="e">
        <f>VLOOKUP(C801,'B2B（ol)'!A:J,10,0)*D801</f>
        <v>#N/A</v>
      </c>
      <c r="I801" s="101">
        <f t="shared" si="137"/>
        <v>0</v>
      </c>
      <c r="J801" s="121">
        <f t="shared" si="138"/>
        <v>0</v>
      </c>
      <c r="K801" s="121" t="e">
        <f>VLOOKUP(C801,'B2B（ol)'!A:P,16,0)</f>
        <v>#N/A</v>
      </c>
      <c r="L801" s="117">
        <f t="shared" si="139"/>
        <v>0</v>
      </c>
      <c r="M801" s="114" t="e">
        <f>VLOOKUP(C801,'B2B（ol)'!A:K,11,0)</f>
        <v>#N/A</v>
      </c>
      <c r="N801" s="114" t="e">
        <f>VLOOKUP(B801,payments!E:AG,29,0)</f>
        <v>#N/A</v>
      </c>
      <c r="O801" s="114"/>
      <c r="P801" s="114"/>
      <c r="Q801" s="61" t="e">
        <f>VLOOKUP(R801,映射表!A:G,7,0)</f>
        <v>#N/A</v>
      </c>
      <c r="R801" s="122"/>
      <c r="S801" s="122"/>
      <c r="T801" s="122"/>
      <c r="U801" s="122"/>
      <c r="V801" s="122"/>
      <c r="W801" s="122"/>
      <c r="X801" s="122"/>
      <c r="Y801" s="61">
        <f t="shared" si="140"/>
        <v>0</v>
      </c>
    </row>
    <row r="802" spans="1:25" s="61" customFormat="1">
      <c r="A802" s="61" t="e">
        <f t="shared" si="131"/>
        <v>#N/A</v>
      </c>
      <c r="B802" s="121">
        <f t="shared" si="132"/>
        <v>0</v>
      </c>
      <c r="C802" s="117" t="e">
        <f>VLOOKUP(B802,映射表!A:C,3,0)</f>
        <v>#N/A</v>
      </c>
      <c r="D802" s="121">
        <f t="shared" si="133"/>
        <v>0</v>
      </c>
      <c r="E802" s="100">
        <f t="shared" si="134"/>
        <v>0</v>
      </c>
      <c r="F802" s="121">
        <f t="shared" si="135"/>
        <v>0</v>
      </c>
      <c r="G802" s="121">
        <f t="shared" si="136"/>
        <v>0</v>
      </c>
      <c r="H802" s="99" t="e">
        <f>VLOOKUP(C802,'B2B（ol)'!A:J,10,0)*D802</f>
        <v>#N/A</v>
      </c>
      <c r="I802" s="101">
        <f t="shared" si="137"/>
        <v>0</v>
      </c>
      <c r="J802" s="121">
        <f t="shared" si="138"/>
        <v>0</v>
      </c>
      <c r="K802" s="121" t="e">
        <f>VLOOKUP(C802,'B2B（ol)'!A:P,16,0)</f>
        <v>#N/A</v>
      </c>
      <c r="L802" s="117">
        <f t="shared" si="139"/>
        <v>0</v>
      </c>
      <c r="M802" s="114" t="e">
        <f>VLOOKUP(C802,'B2B（ol)'!A:K,11,0)</f>
        <v>#N/A</v>
      </c>
      <c r="N802" s="114" t="e">
        <f>VLOOKUP(B802,payments!E:AG,29,0)</f>
        <v>#N/A</v>
      </c>
      <c r="O802" s="114"/>
      <c r="P802" s="114"/>
      <c r="Q802" s="61" t="e">
        <f>VLOOKUP(R802,映射表!A:G,7,0)</f>
        <v>#N/A</v>
      </c>
      <c r="R802" s="122"/>
      <c r="S802" s="122"/>
      <c r="T802" s="122"/>
      <c r="U802" s="122"/>
      <c r="V802" s="122"/>
      <c r="W802" s="122"/>
      <c r="X802" s="122"/>
      <c r="Y802" s="61">
        <f t="shared" si="140"/>
        <v>0</v>
      </c>
    </row>
    <row r="803" spans="1:25" s="61" customFormat="1">
      <c r="A803" s="61" t="e">
        <f t="shared" si="131"/>
        <v>#N/A</v>
      </c>
      <c r="B803" s="121">
        <f t="shared" si="132"/>
        <v>0</v>
      </c>
      <c r="C803" s="117" t="e">
        <f>VLOOKUP(B803,映射表!A:C,3,0)</f>
        <v>#N/A</v>
      </c>
      <c r="D803" s="121">
        <f t="shared" si="133"/>
        <v>0</v>
      </c>
      <c r="E803" s="100">
        <f t="shared" si="134"/>
        <v>0</v>
      </c>
      <c r="F803" s="121">
        <f t="shared" si="135"/>
        <v>0</v>
      </c>
      <c r="G803" s="121">
        <f t="shared" si="136"/>
        <v>0</v>
      </c>
      <c r="H803" s="99" t="e">
        <f>VLOOKUP(C803,'B2B（ol)'!A:J,10,0)*D803</f>
        <v>#N/A</v>
      </c>
      <c r="I803" s="101">
        <f t="shared" si="137"/>
        <v>0</v>
      </c>
      <c r="J803" s="121">
        <f t="shared" si="138"/>
        <v>0</v>
      </c>
      <c r="K803" s="121" t="e">
        <f>VLOOKUP(C803,'B2B（ol)'!A:P,16,0)</f>
        <v>#N/A</v>
      </c>
      <c r="L803" s="117">
        <f t="shared" si="139"/>
        <v>0</v>
      </c>
      <c r="M803" s="114" t="e">
        <f>VLOOKUP(C803,'B2B（ol)'!A:K,11,0)</f>
        <v>#N/A</v>
      </c>
      <c r="N803" s="114" t="e">
        <f>VLOOKUP(B803,payments!E:AG,29,0)</f>
        <v>#N/A</v>
      </c>
      <c r="O803" s="114"/>
      <c r="P803" s="114"/>
      <c r="Q803" s="61" t="e">
        <f>VLOOKUP(R803,映射表!A:G,7,0)</f>
        <v>#N/A</v>
      </c>
      <c r="R803" s="122"/>
      <c r="S803" s="122"/>
      <c r="T803" s="122"/>
      <c r="U803" s="122"/>
      <c r="V803" s="122"/>
      <c r="W803" s="122"/>
      <c r="X803" s="122"/>
      <c r="Y803" s="61">
        <f t="shared" si="140"/>
        <v>0</v>
      </c>
    </row>
    <row r="804" spans="1:25" s="61" customFormat="1">
      <c r="A804" s="61" t="e">
        <f t="shared" si="131"/>
        <v>#N/A</v>
      </c>
      <c r="B804" s="121">
        <f t="shared" si="132"/>
        <v>0</v>
      </c>
      <c r="C804" s="117" t="e">
        <f>VLOOKUP(B804,映射表!A:C,3,0)</f>
        <v>#N/A</v>
      </c>
      <c r="D804" s="121">
        <f t="shared" si="133"/>
        <v>0</v>
      </c>
      <c r="E804" s="100">
        <f t="shared" si="134"/>
        <v>0</v>
      </c>
      <c r="F804" s="121">
        <f t="shared" si="135"/>
        <v>0</v>
      </c>
      <c r="G804" s="121">
        <f t="shared" si="136"/>
        <v>0</v>
      </c>
      <c r="H804" s="99" t="e">
        <f>VLOOKUP(C804,'B2B（ol)'!A:J,10,0)*D804</f>
        <v>#N/A</v>
      </c>
      <c r="I804" s="101">
        <f t="shared" si="137"/>
        <v>0</v>
      </c>
      <c r="J804" s="121">
        <f t="shared" si="138"/>
        <v>0</v>
      </c>
      <c r="K804" s="121" t="e">
        <f>VLOOKUP(C804,'B2B（ol)'!A:P,16,0)</f>
        <v>#N/A</v>
      </c>
      <c r="L804" s="117">
        <f t="shared" si="139"/>
        <v>0</v>
      </c>
      <c r="M804" s="114" t="e">
        <f>VLOOKUP(C804,'B2B（ol)'!A:K,11,0)</f>
        <v>#N/A</v>
      </c>
      <c r="N804" s="114" t="e">
        <f>VLOOKUP(B804,payments!E:AG,29,0)</f>
        <v>#N/A</v>
      </c>
      <c r="O804" s="114"/>
      <c r="P804" s="114"/>
      <c r="Q804" s="61" t="e">
        <f>VLOOKUP(R804,映射表!A:G,7,0)</f>
        <v>#N/A</v>
      </c>
      <c r="R804" s="122"/>
      <c r="S804" s="122"/>
      <c r="T804" s="122"/>
      <c r="U804" s="122"/>
      <c r="V804" s="122"/>
      <c r="W804" s="122"/>
      <c r="X804" s="122"/>
      <c r="Y804" s="61">
        <f t="shared" si="140"/>
        <v>0</v>
      </c>
    </row>
    <row r="805" spans="1:25" s="61" customFormat="1">
      <c r="A805" s="61" t="e">
        <f t="shared" si="131"/>
        <v>#N/A</v>
      </c>
      <c r="B805" s="121">
        <f t="shared" si="132"/>
        <v>0</v>
      </c>
      <c r="C805" s="117" t="e">
        <f>VLOOKUP(B805,映射表!A:C,3,0)</f>
        <v>#N/A</v>
      </c>
      <c r="D805" s="121">
        <f t="shared" si="133"/>
        <v>0</v>
      </c>
      <c r="E805" s="100">
        <f t="shared" si="134"/>
        <v>0</v>
      </c>
      <c r="F805" s="121">
        <f t="shared" si="135"/>
        <v>0</v>
      </c>
      <c r="G805" s="121">
        <f t="shared" si="136"/>
        <v>0</v>
      </c>
      <c r="H805" s="99" t="e">
        <f>VLOOKUP(C805,'B2B（ol)'!A:J,10,0)*D805</f>
        <v>#N/A</v>
      </c>
      <c r="I805" s="101">
        <f t="shared" si="137"/>
        <v>0</v>
      </c>
      <c r="J805" s="121">
        <f t="shared" si="138"/>
        <v>0</v>
      </c>
      <c r="K805" s="121" t="e">
        <f>VLOOKUP(C805,'B2B（ol)'!A:P,16,0)</f>
        <v>#N/A</v>
      </c>
      <c r="L805" s="117">
        <f t="shared" si="139"/>
        <v>0</v>
      </c>
      <c r="M805" s="114" t="e">
        <f>VLOOKUP(C805,'B2B（ol)'!A:K,11,0)</f>
        <v>#N/A</v>
      </c>
      <c r="N805" s="114" t="e">
        <f>VLOOKUP(B805,payments!E:AG,29,0)</f>
        <v>#N/A</v>
      </c>
      <c r="O805" s="114"/>
      <c r="P805" s="114"/>
      <c r="Q805" s="61" t="e">
        <f>VLOOKUP(R805,映射表!A:G,7,0)</f>
        <v>#N/A</v>
      </c>
      <c r="R805" s="122"/>
      <c r="S805" s="122"/>
      <c r="T805" s="122"/>
      <c r="U805" s="122"/>
      <c r="V805" s="122"/>
      <c r="W805" s="122"/>
      <c r="X805" s="122"/>
      <c r="Y805" s="61">
        <f t="shared" si="140"/>
        <v>0</v>
      </c>
    </row>
    <row r="806" spans="1:25" s="61" customFormat="1">
      <c r="A806" s="61" t="e">
        <f t="shared" si="131"/>
        <v>#N/A</v>
      </c>
      <c r="B806" s="121">
        <f t="shared" si="132"/>
        <v>0</v>
      </c>
      <c r="C806" s="117" t="e">
        <f>VLOOKUP(B806,映射表!A:C,3,0)</f>
        <v>#N/A</v>
      </c>
      <c r="D806" s="121">
        <f t="shared" si="133"/>
        <v>0</v>
      </c>
      <c r="E806" s="100">
        <f t="shared" si="134"/>
        <v>0</v>
      </c>
      <c r="F806" s="121">
        <f t="shared" si="135"/>
        <v>0</v>
      </c>
      <c r="G806" s="121">
        <f t="shared" si="136"/>
        <v>0</v>
      </c>
      <c r="H806" s="99" t="e">
        <f>VLOOKUP(C806,'B2B（ol)'!A:J,10,0)*D806</f>
        <v>#N/A</v>
      </c>
      <c r="I806" s="101">
        <f t="shared" si="137"/>
        <v>0</v>
      </c>
      <c r="J806" s="121">
        <f t="shared" si="138"/>
        <v>0</v>
      </c>
      <c r="K806" s="121" t="e">
        <f>VLOOKUP(C806,'B2B（ol)'!A:P,16,0)</f>
        <v>#N/A</v>
      </c>
      <c r="L806" s="117">
        <f t="shared" si="139"/>
        <v>0</v>
      </c>
      <c r="M806" s="114" t="e">
        <f>VLOOKUP(C806,'B2B（ol)'!A:K,11,0)</f>
        <v>#N/A</v>
      </c>
      <c r="N806" s="114" t="e">
        <f>VLOOKUP(B806,payments!E:AG,29,0)</f>
        <v>#N/A</v>
      </c>
      <c r="O806" s="114"/>
      <c r="P806" s="114"/>
      <c r="Q806" s="61" t="e">
        <f>VLOOKUP(R806,映射表!A:G,7,0)</f>
        <v>#N/A</v>
      </c>
      <c r="R806" s="122"/>
      <c r="S806" s="122"/>
      <c r="T806" s="122"/>
      <c r="U806" s="122"/>
      <c r="V806" s="122"/>
      <c r="W806" s="122"/>
      <c r="X806" s="122"/>
      <c r="Y806" s="61">
        <f t="shared" si="140"/>
        <v>0</v>
      </c>
    </row>
    <row r="807" spans="1:25" s="61" customFormat="1">
      <c r="A807" s="61" t="e">
        <f t="shared" si="131"/>
        <v>#N/A</v>
      </c>
      <c r="B807" s="121">
        <f t="shared" si="132"/>
        <v>0</v>
      </c>
      <c r="C807" s="117" t="e">
        <f>VLOOKUP(B807,映射表!A:C,3,0)</f>
        <v>#N/A</v>
      </c>
      <c r="D807" s="121">
        <f t="shared" si="133"/>
        <v>0</v>
      </c>
      <c r="E807" s="100">
        <f t="shared" si="134"/>
        <v>0</v>
      </c>
      <c r="F807" s="121">
        <f t="shared" si="135"/>
        <v>0</v>
      </c>
      <c r="G807" s="121">
        <f t="shared" si="136"/>
        <v>0</v>
      </c>
      <c r="H807" s="99" t="e">
        <f>VLOOKUP(C807,'B2B（ol)'!A:J,10,0)*D807</f>
        <v>#N/A</v>
      </c>
      <c r="I807" s="101">
        <f t="shared" si="137"/>
        <v>0</v>
      </c>
      <c r="J807" s="121">
        <f t="shared" si="138"/>
        <v>0</v>
      </c>
      <c r="K807" s="121" t="e">
        <f>VLOOKUP(C807,'B2B（ol)'!A:P,16,0)</f>
        <v>#N/A</v>
      </c>
      <c r="L807" s="117">
        <f t="shared" si="139"/>
        <v>0</v>
      </c>
      <c r="M807" s="114" t="e">
        <f>VLOOKUP(C807,'B2B（ol)'!A:K,11,0)</f>
        <v>#N/A</v>
      </c>
      <c r="N807" s="114" t="e">
        <f>VLOOKUP(B807,payments!E:AG,29,0)</f>
        <v>#N/A</v>
      </c>
      <c r="O807" s="114"/>
      <c r="P807" s="114"/>
      <c r="Q807" s="61" t="e">
        <f>VLOOKUP(R807,映射表!A:G,7,0)</f>
        <v>#N/A</v>
      </c>
      <c r="R807" s="122"/>
      <c r="S807" s="122"/>
      <c r="T807" s="122"/>
      <c r="U807" s="122"/>
      <c r="V807" s="122"/>
      <c r="W807" s="122"/>
      <c r="X807" s="122"/>
      <c r="Y807" s="61">
        <f t="shared" si="140"/>
        <v>0</v>
      </c>
    </row>
    <row r="808" spans="1:25" s="61" customFormat="1">
      <c r="A808" s="61" t="e">
        <f t="shared" si="131"/>
        <v>#N/A</v>
      </c>
      <c r="B808" s="121">
        <f t="shared" si="132"/>
        <v>0</v>
      </c>
      <c r="C808" s="117" t="e">
        <f>VLOOKUP(B808,映射表!A:C,3,0)</f>
        <v>#N/A</v>
      </c>
      <c r="D808" s="121">
        <f t="shared" si="133"/>
        <v>0</v>
      </c>
      <c r="E808" s="100">
        <f t="shared" si="134"/>
        <v>0</v>
      </c>
      <c r="F808" s="121">
        <f t="shared" si="135"/>
        <v>0</v>
      </c>
      <c r="G808" s="121">
        <f t="shared" si="136"/>
        <v>0</v>
      </c>
      <c r="H808" s="99" t="e">
        <f>VLOOKUP(C808,'B2B（ol)'!A:J,10,0)*D808</f>
        <v>#N/A</v>
      </c>
      <c r="I808" s="101">
        <f t="shared" si="137"/>
        <v>0</v>
      </c>
      <c r="J808" s="121">
        <f t="shared" si="138"/>
        <v>0</v>
      </c>
      <c r="K808" s="121" t="e">
        <f>VLOOKUP(C808,'B2B（ol)'!A:P,16,0)</f>
        <v>#N/A</v>
      </c>
      <c r="L808" s="117">
        <f t="shared" si="139"/>
        <v>0</v>
      </c>
      <c r="M808" s="114" t="e">
        <f>VLOOKUP(C808,'B2B（ol)'!A:K,11,0)</f>
        <v>#N/A</v>
      </c>
      <c r="N808" s="114" t="e">
        <f>VLOOKUP(B808,payments!E:AG,29,0)</f>
        <v>#N/A</v>
      </c>
      <c r="O808" s="114"/>
      <c r="P808" s="114"/>
      <c r="Q808" s="61" t="e">
        <f>VLOOKUP(R808,映射表!A:G,7,0)</f>
        <v>#N/A</v>
      </c>
      <c r="R808" s="122"/>
      <c r="S808" s="122"/>
      <c r="T808" s="122"/>
      <c r="U808" s="122"/>
      <c r="V808" s="122"/>
      <c r="W808" s="122"/>
      <c r="X808" s="122"/>
      <c r="Y808" s="61">
        <f t="shared" si="140"/>
        <v>0</v>
      </c>
    </row>
    <row r="809" spans="1:25" s="61" customFormat="1">
      <c r="A809" s="61" t="e">
        <f t="shared" si="131"/>
        <v>#N/A</v>
      </c>
      <c r="B809" s="121">
        <f t="shared" si="132"/>
        <v>0</v>
      </c>
      <c r="C809" s="117" t="e">
        <f>VLOOKUP(B809,映射表!A:C,3,0)</f>
        <v>#N/A</v>
      </c>
      <c r="D809" s="121">
        <f t="shared" si="133"/>
        <v>0</v>
      </c>
      <c r="E809" s="100">
        <f t="shared" si="134"/>
        <v>0</v>
      </c>
      <c r="F809" s="121">
        <f t="shared" si="135"/>
        <v>0</v>
      </c>
      <c r="G809" s="121">
        <f t="shared" si="136"/>
        <v>0</v>
      </c>
      <c r="H809" s="99" t="e">
        <f>VLOOKUP(C809,'B2B（ol)'!A:J,10,0)*D809</f>
        <v>#N/A</v>
      </c>
      <c r="I809" s="101">
        <f t="shared" si="137"/>
        <v>0</v>
      </c>
      <c r="J809" s="121">
        <f t="shared" si="138"/>
        <v>0</v>
      </c>
      <c r="K809" s="121" t="e">
        <f>VLOOKUP(C809,'B2B（ol)'!A:P,16,0)</f>
        <v>#N/A</v>
      </c>
      <c r="L809" s="117">
        <f t="shared" si="139"/>
        <v>0</v>
      </c>
      <c r="M809" s="114" t="e">
        <f>VLOOKUP(C809,'B2B（ol)'!A:K,11,0)</f>
        <v>#N/A</v>
      </c>
      <c r="N809" s="114" t="e">
        <f>VLOOKUP(B809,payments!E:AG,29,0)</f>
        <v>#N/A</v>
      </c>
      <c r="O809" s="114"/>
      <c r="P809" s="114"/>
      <c r="Q809" s="61" t="e">
        <f>VLOOKUP(R809,映射表!A:G,7,0)</f>
        <v>#N/A</v>
      </c>
      <c r="R809" s="122"/>
      <c r="S809" s="122"/>
      <c r="T809" s="122"/>
      <c r="U809" s="122"/>
      <c r="V809" s="122"/>
      <c r="W809" s="122"/>
      <c r="X809" s="122"/>
      <c r="Y809" s="61">
        <f t="shared" si="140"/>
        <v>0</v>
      </c>
    </row>
    <row r="810" spans="1:25" s="61" customFormat="1">
      <c r="A810" s="61" t="e">
        <f t="shared" si="131"/>
        <v>#N/A</v>
      </c>
      <c r="B810" s="121">
        <f t="shared" si="132"/>
        <v>0</v>
      </c>
      <c r="C810" s="117" t="e">
        <f>VLOOKUP(B810,映射表!A:C,3,0)</f>
        <v>#N/A</v>
      </c>
      <c r="D810" s="121">
        <f t="shared" si="133"/>
        <v>0</v>
      </c>
      <c r="E810" s="100">
        <f t="shared" si="134"/>
        <v>0</v>
      </c>
      <c r="F810" s="121">
        <f t="shared" si="135"/>
        <v>0</v>
      </c>
      <c r="G810" s="121">
        <f t="shared" si="136"/>
        <v>0</v>
      </c>
      <c r="H810" s="99" t="e">
        <f>VLOOKUP(C810,'B2B（ol)'!A:J,10,0)*D810</f>
        <v>#N/A</v>
      </c>
      <c r="I810" s="101">
        <f t="shared" si="137"/>
        <v>0</v>
      </c>
      <c r="J810" s="121">
        <f t="shared" si="138"/>
        <v>0</v>
      </c>
      <c r="K810" s="121" t="e">
        <f>VLOOKUP(C810,'B2B（ol)'!A:P,16,0)</f>
        <v>#N/A</v>
      </c>
      <c r="L810" s="117">
        <f t="shared" si="139"/>
        <v>0</v>
      </c>
      <c r="M810" s="114" t="e">
        <f>VLOOKUP(C810,'B2B（ol)'!A:K,11,0)</f>
        <v>#N/A</v>
      </c>
      <c r="N810" s="114" t="e">
        <f>VLOOKUP(B810,payments!E:AG,29,0)</f>
        <v>#N/A</v>
      </c>
      <c r="O810" s="114"/>
      <c r="P810" s="114"/>
      <c r="Q810" s="61" t="e">
        <f>VLOOKUP(R810,映射表!A:G,7,0)</f>
        <v>#N/A</v>
      </c>
      <c r="R810" s="122"/>
      <c r="S810" s="122"/>
      <c r="T810" s="122"/>
      <c r="U810" s="122"/>
      <c r="V810" s="122"/>
      <c r="W810" s="122"/>
      <c r="X810" s="122"/>
      <c r="Y810" s="61">
        <f t="shared" si="140"/>
        <v>0</v>
      </c>
    </row>
    <row r="811" spans="1:25" s="61" customFormat="1">
      <c r="A811" s="61" t="e">
        <f t="shared" si="131"/>
        <v>#N/A</v>
      </c>
      <c r="B811" s="121">
        <f t="shared" si="132"/>
        <v>0</v>
      </c>
      <c r="C811" s="117" t="e">
        <f>VLOOKUP(B811,映射表!A:C,3,0)</f>
        <v>#N/A</v>
      </c>
      <c r="D811" s="121">
        <f t="shared" si="133"/>
        <v>0</v>
      </c>
      <c r="E811" s="100">
        <f t="shared" si="134"/>
        <v>0</v>
      </c>
      <c r="F811" s="121">
        <f t="shared" si="135"/>
        <v>0</v>
      </c>
      <c r="G811" s="121">
        <f t="shared" si="136"/>
        <v>0</v>
      </c>
      <c r="H811" s="99" t="e">
        <f>VLOOKUP(C811,'B2B（ol)'!A:J,10,0)*D811</f>
        <v>#N/A</v>
      </c>
      <c r="I811" s="101">
        <f t="shared" si="137"/>
        <v>0</v>
      </c>
      <c r="J811" s="121">
        <f t="shared" si="138"/>
        <v>0</v>
      </c>
      <c r="K811" s="121" t="e">
        <f>VLOOKUP(C811,'B2B（ol)'!A:P,16,0)</f>
        <v>#N/A</v>
      </c>
      <c r="L811" s="117">
        <f t="shared" si="139"/>
        <v>0</v>
      </c>
      <c r="M811" s="114" t="e">
        <f>VLOOKUP(C811,'B2B（ol)'!A:K,11,0)</f>
        <v>#N/A</v>
      </c>
      <c r="N811" s="114" t="e">
        <f>VLOOKUP(B811,payments!E:AG,29,0)</f>
        <v>#N/A</v>
      </c>
      <c r="O811" s="114"/>
      <c r="P811" s="114"/>
      <c r="Q811" s="61" t="e">
        <f>VLOOKUP(R811,映射表!A:G,7,0)</f>
        <v>#N/A</v>
      </c>
      <c r="R811" s="122"/>
      <c r="S811" s="122"/>
      <c r="T811" s="122"/>
      <c r="U811" s="122"/>
      <c r="V811" s="122"/>
      <c r="W811" s="122"/>
      <c r="X811" s="122"/>
      <c r="Y811" s="61">
        <f t="shared" si="140"/>
        <v>0</v>
      </c>
    </row>
    <row r="812" spans="1:25" s="61" customFormat="1">
      <c r="A812" s="61" t="e">
        <f t="shared" si="131"/>
        <v>#N/A</v>
      </c>
      <c r="B812" s="121">
        <f t="shared" si="132"/>
        <v>0</v>
      </c>
      <c r="C812" s="117" t="e">
        <f>VLOOKUP(B812,映射表!A:C,3,0)</f>
        <v>#N/A</v>
      </c>
      <c r="D812" s="121">
        <f t="shared" si="133"/>
        <v>0</v>
      </c>
      <c r="E812" s="100">
        <f t="shared" si="134"/>
        <v>0</v>
      </c>
      <c r="F812" s="121">
        <f t="shared" si="135"/>
        <v>0</v>
      </c>
      <c r="G812" s="121">
        <f t="shared" si="136"/>
        <v>0</v>
      </c>
      <c r="H812" s="99" t="e">
        <f>VLOOKUP(C812,'B2B（ol)'!A:J,10,0)*D812</f>
        <v>#N/A</v>
      </c>
      <c r="I812" s="101">
        <f t="shared" si="137"/>
        <v>0</v>
      </c>
      <c r="J812" s="121">
        <f t="shared" si="138"/>
        <v>0</v>
      </c>
      <c r="K812" s="121" t="e">
        <f>VLOOKUP(C812,'B2B（ol)'!A:P,16,0)</f>
        <v>#N/A</v>
      </c>
      <c r="L812" s="117">
        <f t="shared" si="139"/>
        <v>0</v>
      </c>
      <c r="M812" s="114" t="e">
        <f>VLOOKUP(C812,'B2B（ol)'!A:K,11,0)</f>
        <v>#N/A</v>
      </c>
      <c r="N812" s="114" t="e">
        <f>VLOOKUP(B812,payments!E:AG,29,0)</f>
        <v>#N/A</v>
      </c>
      <c r="O812" s="114"/>
      <c r="P812" s="114"/>
      <c r="Q812" s="61" t="e">
        <f>VLOOKUP(R812,映射表!A:G,7,0)</f>
        <v>#N/A</v>
      </c>
      <c r="R812" s="122"/>
      <c r="S812" s="122"/>
      <c r="T812" s="122"/>
      <c r="U812" s="122"/>
      <c r="V812" s="122"/>
      <c r="W812" s="122"/>
      <c r="X812" s="122"/>
      <c r="Y812" s="61">
        <f t="shared" si="140"/>
        <v>0</v>
      </c>
    </row>
    <row r="813" spans="1:25" s="61" customFormat="1">
      <c r="A813" s="61" t="e">
        <f t="shared" si="131"/>
        <v>#N/A</v>
      </c>
      <c r="B813" s="121">
        <f t="shared" si="132"/>
        <v>0</v>
      </c>
      <c r="C813" s="117" t="e">
        <f>VLOOKUP(B813,映射表!A:C,3,0)</f>
        <v>#N/A</v>
      </c>
      <c r="D813" s="121">
        <f t="shared" si="133"/>
        <v>0</v>
      </c>
      <c r="E813" s="100">
        <f t="shared" si="134"/>
        <v>0</v>
      </c>
      <c r="F813" s="121">
        <f t="shared" si="135"/>
        <v>0</v>
      </c>
      <c r="G813" s="121">
        <f t="shared" si="136"/>
        <v>0</v>
      </c>
      <c r="H813" s="99" t="e">
        <f>VLOOKUP(C813,'B2B（ol)'!A:J,10,0)*D813</f>
        <v>#N/A</v>
      </c>
      <c r="I813" s="101">
        <f t="shared" si="137"/>
        <v>0</v>
      </c>
      <c r="J813" s="121">
        <f t="shared" si="138"/>
        <v>0</v>
      </c>
      <c r="K813" s="121" t="e">
        <f>VLOOKUP(C813,'B2B（ol)'!A:P,16,0)</f>
        <v>#N/A</v>
      </c>
      <c r="L813" s="117">
        <f t="shared" si="139"/>
        <v>0</v>
      </c>
      <c r="M813" s="114" t="e">
        <f>VLOOKUP(C813,'B2B（ol)'!A:K,11,0)</f>
        <v>#N/A</v>
      </c>
      <c r="N813" s="114" t="e">
        <f>VLOOKUP(B813,payments!E:AG,29,0)</f>
        <v>#N/A</v>
      </c>
      <c r="O813" s="114"/>
      <c r="P813" s="114"/>
      <c r="Q813" s="61" t="e">
        <f>VLOOKUP(R813,映射表!A:G,7,0)</f>
        <v>#N/A</v>
      </c>
      <c r="R813" s="122"/>
      <c r="S813" s="122"/>
      <c r="T813" s="122"/>
      <c r="U813" s="122"/>
      <c r="V813" s="122"/>
      <c r="W813" s="122"/>
      <c r="X813" s="122"/>
      <c r="Y813" s="61">
        <f t="shared" si="140"/>
        <v>0</v>
      </c>
    </row>
    <row r="814" spans="1:25" s="61" customFormat="1">
      <c r="A814" s="61" t="e">
        <f t="shared" si="131"/>
        <v>#N/A</v>
      </c>
      <c r="B814" s="121">
        <f t="shared" si="132"/>
        <v>0</v>
      </c>
      <c r="C814" s="117" t="e">
        <f>VLOOKUP(B814,映射表!A:C,3,0)</f>
        <v>#N/A</v>
      </c>
      <c r="D814" s="121">
        <f t="shared" si="133"/>
        <v>0</v>
      </c>
      <c r="E814" s="100">
        <f t="shared" si="134"/>
        <v>0</v>
      </c>
      <c r="F814" s="121">
        <f t="shared" si="135"/>
        <v>0</v>
      </c>
      <c r="G814" s="121">
        <f t="shared" si="136"/>
        <v>0</v>
      </c>
      <c r="H814" s="99" t="e">
        <f>VLOOKUP(C814,'B2B（ol)'!A:J,10,0)*D814</f>
        <v>#N/A</v>
      </c>
      <c r="I814" s="101">
        <f t="shared" si="137"/>
        <v>0</v>
      </c>
      <c r="J814" s="121">
        <f t="shared" si="138"/>
        <v>0</v>
      </c>
      <c r="K814" s="121" t="e">
        <f>VLOOKUP(C814,'B2B（ol)'!A:P,16,0)</f>
        <v>#N/A</v>
      </c>
      <c r="L814" s="117">
        <f t="shared" si="139"/>
        <v>0</v>
      </c>
      <c r="M814" s="114" t="e">
        <f>VLOOKUP(C814,'B2B（ol)'!A:K,11,0)</f>
        <v>#N/A</v>
      </c>
      <c r="N814" s="114" t="e">
        <f>VLOOKUP(B814,payments!E:AG,29,0)</f>
        <v>#N/A</v>
      </c>
      <c r="O814" s="114"/>
      <c r="P814" s="114"/>
      <c r="Q814" s="61" t="e">
        <f>VLOOKUP(R814,映射表!A:G,7,0)</f>
        <v>#N/A</v>
      </c>
      <c r="R814" s="122"/>
      <c r="S814" s="122"/>
      <c r="T814" s="122"/>
      <c r="U814" s="122"/>
      <c r="V814" s="122"/>
      <c r="W814" s="122"/>
      <c r="X814" s="122"/>
      <c r="Y814" s="61">
        <f t="shared" si="140"/>
        <v>0</v>
      </c>
    </row>
    <row r="815" spans="1:25" s="61" customFormat="1">
      <c r="A815" s="61" t="e">
        <f t="shared" si="131"/>
        <v>#N/A</v>
      </c>
      <c r="B815" s="121">
        <f t="shared" si="132"/>
        <v>0</v>
      </c>
      <c r="C815" s="117" t="e">
        <f>VLOOKUP(B815,映射表!A:C,3,0)</f>
        <v>#N/A</v>
      </c>
      <c r="D815" s="121">
        <f t="shared" si="133"/>
        <v>0</v>
      </c>
      <c r="E815" s="100">
        <f t="shared" si="134"/>
        <v>0</v>
      </c>
      <c r="F815" s="121">
        <f t="shared" si="135"/>
        <v>0</v>
      </c>
      <c r="G815" s="121">
        <f t="shared" si="136"/>
        <v>0</v>
      </c>
      <c r="H815" s="99" t="e">
        <f>VLOOKUP(C815,'B2B（ol)'!A:J,10,0)*D815</f>
        <v>#N/A</v>
      </c>
      <c r="I815" s="101">
        <f t="shared" si="137"/>
        <v>0</v>
      </c>
      <c r="J815" s="121">
        <f t="shared" si="138"/>
        <v>0</v>
      </c>
      <c r="K815" s="121" t="e">
        <f>VLOOKUP(C815,'B2B（ol)'!A:P,16,0)</f>
        <v>#N/A</v>
      </c>
      <c r="L815" s="117">
        <f t="shared" si="139"/>
        <v>0</v>
      </c>
      <c r="M815" s="114" t="e">
        <f>VLOOKUP(C815,'B2B（ol)'!A:K,11,0)</f>
        <v>#N/A</v>
      </c>
      <c r="N815" s="114" t="e">
        <f>VLOOKUP(B815,payments!E:AG,29,0)</f>
        <v>#N/A</v>
      </c>
      <c r="O815" s="114"/>
      <c r="P815" s="114"/>
      <c r="Q815" s="61" t="e">
        <f>VLOOKUP(R815,映射表!A:G,7,0)</f>
        <v>#N/A</v>
      </c>
      <c r="R815" s="122"/>
      <c r="S815" s="122"/>
      <c r="T815" s="122"/>
      <c r="U815" s="122"/>
      <c r="V815" s="122"/>
      <c r="W815" s="122"/>
      <c r="X815" s="122"/>
      <c r="Y815" s="61">
        <f t="shared" si="140"/>
        <v>0</v>
      </c>
    </row>
    <row r="816" spans="1:25" s="61" customFormat="1">
      <c r="A816" s="61" t="e">
        <f t="shared" si="131"/>
        <v>#N/A</v>
      </c>
      <c r="B816" s="121">
        <f t="shared" si="132"/>
        <v>0</v>
      </c>
      <c r="C816" s="117" t="e">
        <f>VLOOKUP(B816,映射表!A:C,3,0)</f>
        <v>#N/A</v>
      </c>
      <c r="D816" s="121">
        <f t="shared" si="133"/>
        <v>0</v>
      </c>
      <c r="E816" s="100">
        <f t="shared" si="134"/>
        <v>0</v>
      </c>
      <c r="F816" s="121">
        <f t="shared" si="135"/>
        <v>0</v>
      </c>
      <c r="G816" s="121">
        <f t="shared" si="136"/>
        <v>0</v>
      </c>
      <c r="H816" s="99" t="e">
        <f>VLOOKUP(C816,'B2B（ol)'!A:J,10,0)*D816</f>
        <v>#N/A</v>
      </c>
      <c r="I816" s="101">
        <f t="shared" si="137"/>
        <v>0</v>
      </c>
      <c r="J816" s="121">
        <f t="shared" si="138"/>
        <v>0</v>
      </c>
      <c r="K816" s="121" t="e">
        <f>VLOOKUP(C816,'B2B（ol)'!A:P,16,0)</f>
        <v>#N/A</v>
      </c>
      <c r="L816" s="117">
        <f t="shared" si="139"/>
        <v>0</v>
      </c>
      <c r="M816" s="114" t="e">
        <f>VLOOKUP(C816,'B2B（ol)'!A:K,11,0)</f>
        <v>#N/A</v>
      </c>
      <c r="N816" s="114" t="e">
        <f>VLOOKUP(B816,payments!E:AG,29,0)</f>
        <v>#N/A</v>
      </c>
      <c r="O816" s="114"/>
      <c r="P816" s="114"/>
      <c r="Q816" s="61" t="e">
        <f>VLOOKUP(R816,映射表!A:G,7,0)</f>
        <v>#N/A</v>
      </c>
      <c r="R816" s="122"/>
      <c r="S816" s="122"/>
      <c r="T816" s="122"/>
      <c r="U816" s="122"/>
      <c r="V816" s="122"/>
      <c r="W816" s="122"/>
      <c r="X816" s="122"/>
      <c r="Y816" s="61">
        <f t="shared" si="140"/>
        <v>0</v>
      </c>
    </row>
    <row r="817" spans="1:25" s="61" customFormat="1">
      <c r="A817" s="61" t="e">
        <f t="shared" si="131"/>
        <v>#N/A</v>
      </c>
      <c r="B817" s="121">
        <f t="shared" si="132"/>
        <v>0</v>
      </c>
      <c r="C817" s="117" t="e">
        <f>VLOOKUP(B817,映射表!A:C,3,0)</f>
        <v>#N/A</v>
      </c>
      <c r="D817" s="121">
        <f t="shared" si="133"/>
        <v>0</v>
      </c>
      <c r="E817" s="100">
        <f t="shared" si="134"/>
        <v>0</v>
      </c>
      <c r="F817" s="121">
        <f t="shared" si="135"/>
        <v>0</v>
      </c>
      <c r="G817" s="121">
        <f t="shared" si="136"/>
        <v>0</v>
      </c>
      <c r="H817" s="99" t="e">
        <f>VLOOKUP(C817,'B2B（ol)'!A:J,10,0)*D817</f>
        <v>#N/A</v>
      </c>
      <c r="I817" s="101">
        <f t="shared" si="137"/>
        <v>0</v>
      </c>
      <c r="J817" s="121">
        <f t="shared" si="138"/>
        <v>0</v>
      </c>
      <c r="K817" s="121" t="e">
        <f>VLOOKUP(C817,'B2B（ol)'!A:P,16,0)</f>
        <v>#N/A</v>
      </c>
      <c r="L817" s="117">
        <f t="shared" si="139"/>
        <v>0</v>
      </c>
      <c r="M817" s="114" t="e">
        <f>VLOOKUP(C817,'B2B（ol)'!A:K,11,0)</f>
        <v>#N/A</v>
      </c>
      <c r="N817" s="114" t="e">
        <f>VLOOKUP(B817,payments!E:AG,29,0)</f>
        <v>#N/A</v>
      </c>
      <c r="O817" s="114"/>
      <c r="P817" s="114"/>
      <c r="Q817" s="61" t="e">
        <f>VLOOKUP(R817,映射表!A:G,7,0)</f>
        <v>#N/A</v>
      </c>
      <c r="R817" s="122"/>
      <c r="S817" s="122"/>
      <c r="T817" s="122"/>
      <c r="U817" s="122"/>
      <c r="V817" s="122"/>
      <c r="W817" s="122"/>
      <c r="X817" s="122"/>
      <c r="Y817" s="61">
        <f t="shared" si="140"/>
        <v>0</v>
      </c>
    </row>
    <row r="818" spans="1:25" s="61" customFormat="1">
      <c r="A818" s="61" t="e">
        <f t="shared" si="131"/>
        <v>#N/A</v>
      </c>
      <c r="B818" s="121">
        <f t="shared" si="132"/>
        <v>0</v>
      </c>
      <c r="C818" s="117" t="e">
        <f>VLOOKUP(B818,映射表!A:C,3,0)</f>
        <v>#N/A</v>
      </c>
      <c r="D818" s="121">
        <f t="shared" si="133"/>
        <v>0</v>
      </c>
      <c r="E818" s="100">
        <f t="shared" si="134"/>
        <v>0</v>
      </c>
      <c r="F818" s="121">
        <f t="shared" si="135"/>
        <v>0</v>
      </c>
      <c r="G818" s="121">
        <f t="shared" si="136"/>
        <v>0</v>
      </c>
      <c r="H818" s="99" t="e">
        <f>VLOOKUP(C818,'B2B（ol)'!A:J,10,0)*D818</f>
        <v>#N/A</v>
      </c>
      <c r="I818" s="101">
        <f t="shared" si="137"/>
        <v>0</v>
      </c>
      <c r="J818" s="121">
        <f t="shared" si="138"/>
        <v>0</v>
      </c>
      <c r="K818" s="121" t="e">
        <f>VLOOKUP(C818,'B2B（ol)'!A:P,16,0)</f>
        <v>#N/A</v>
      </c>
      <c r="L818" s="117">
        <f t="shared" si="139"/>
        <v>0</v>
      </c>
      <c r="M818" s="114" t="e">
        <f>VLOOKUP(C818,'B2B（ol)'!A:K,11,0)</f>
        <v>#N/A</v>
      </c>
      <c r="N818" s="114" t="e">
        <f>VLOOKUP(B818,payments!E:AG,29,0)</f>
        <v>#N/A</v>
      </c>
      <c r="O818" s="114"/>
      <c r="P818" s="114"/>
      <c r="Q818" s="61" t="e">
        <f>VLOOKUP(R818,映射表!A:G,7,0)</f>
        <v>#N/A</v>
      </c>
      <c r="R818" s="122"/>
      <c r="S818" s="122"/>
      <c r="T818" s="122"/>
      <c r="U818" s="122"/>
      <c r="V818" s="122"/>
      <c r="W818" s="122"/>
      <c r="X818" s="122"/>
      <c r="Y818" s="61">
        <f t="shared" si="140"/>
        <v>0</v>
      </c>
    </row>
    <row r="819" spans="1:25" s="61" customFormat="1">
      <c r="A819" s="61" t="e">
        <f t="shared" si="131"/>
        <v>#N/A</v>
      </c>
      <c r="B819" s="121">
        <f t="shared" si="132"/>
        <v>0</v>
      </c>
      <c r="C819" s="117" t="e">
        <f>VLOOKUP(B819,映射表!A:C,3,0)</f>
        <v>#N/A</v>
      </c>
      <c r="D819" s="121">
        <f t="shared" si="133"/>
        <v>0</v>
      </c>
      <c r="E819" s="100">
        <f t="shared" si="134"/>
        <v>0</v>
      </c>
      <c r="F819" s="121">
        <f t="shared" si="135"/>
        <v>0</v>
      </c>
      <c r="G819" s="121">
        <f t="shared" si="136"/>
        <v>0</v>
      </c>
      <c r="H819" s="99" t="e">
        <f>VLOOKUP(C819,'B2B（ol)'!A:J,10,0)*D819</f>
        <v>#N/A</v>
      </c>
      <c r="I819" s="101">
        <f t="shared" si="137"/>
        <v>0</v>
      </c>
      <c r="J819" s="121">
        <f t="shared" si="138"/>
        <v>0</v>
      </c>
      <c r="K819" s="121" t="e">
        <f>VLOOKUP(C819,'B2B（ol)'!A:P,16,0)</f>
        <v>#N/A</v>
      </c>
      <c r="L819" s="117">
        <f t="shared" si="139"/>
        <v>0</v>
      </c>
      <c r="M819" s="114" t="e">
        <f>VLOOKUP(C819,'B2B（ol)'!A:K,11,0)</f>
        <v>#N/A</v>
      </c>
      <c r="N819" s="114" t="e">
        <f>VLOOKUP(B819,payments!E:AG,29,0)</f>
        <v>#N/A</v>
      </c>
      <c r="O819" s="114"/>
      <c r="P819" s="114"/>
      <c r="Q819" s="61" t="e">
        <f>VLOOKUP(R819,映射表!A:G,7,0)</f>
        <v>#N/A</v>
      </c>
      <c r="R819" s="122"/>
      <c r="S819" s="122"/>
      <c r="T819" s="122"/>
      <c r="U819" s="122"/>
      <c r="V819" s="122"/>
      <c r="W819" s="122"/>
      <c r="X819" s="122"/>
      <c r="Y819" s="61">
        <f t="shared" si="140"/>
        <v>0</v>
      </c>
    </row>
    <row r="820" spans="1:25" s="61" customFormat="1">
      <c r="A820" s="61" t="e">
        <f t="shared" si="131"/>
        <v>#N/A</v>
      </c>
      <c r="B820" s="121">
        <f t="shared" si="132"/>
        <v>0</v>
      </c>
      <c r="C820" s="117" t="e">
        <f>VLOOKUP(B820,映射表!A:C,3,0)</f>
        <v>#N/A</v>
      </c>
      <c r="D820" s="121">
        <f t="shared" si="133"/>
        <v>0</v>
      </c>
      <c r="E820" s="100">
        <f t="shared" si="134"/>
        <v>0</v>
      </c>
      <c r="F820" s="121">
        <f t="shared" si="135"/>
        <v>0</v>
      </c>
      <c r="G820" s="121">
        <f t="shared" si="136"/>
        <v>0</v>
      </c>
      <c r="H820" s="99" t="e">
        <f>VLOOKUP(C820,'B2B（ol)'!A:J,10,0)*D820</f>
        <v>#N/A</v>
      </c>
      <c r="I820" s="101">
        <f t="shared" si="137"/>
        <v>0</v>
      </c>
      <c r="J820" s="121">
        <f t="shared" si="138"/>
        <v>0</v>
      </c>
      <c r="K820" s="121" t="e">
        <f>VLOOKUP(C820,'B2B（ol)'!A:P,16,0)</f>
        <v>#N/A</v>
      </c>
      <c r="L820" s="117">
        <f t="shared" si="139"/>
        <v>0</v>
      </c>
      <c r="M820" s="114" t="e">
        <f>VLOOKUP(C820,'B2B（ol)'!A:K,11,0)</f>
        <v>#N/A</v>
      </c>
      <c r="N820" s="114" t="e">
        <f>VLOOKUP(B820,payments!E:AG,29,0)</f>
        <v>#N/A</v>
      </c>
      <c r="O820" s="114"/>
      <c r="P820" s="114"/>
      <c r="Q820" s="61" t="e">
        <f>VLOOKUP(R820,映射表!A:G,7,0)</f>
        <v>#N/A</v>
      </c>
      <c r="R820" s="122"/>
      <c r="S820" s="122"/>
      <c r="T820" s="122"/>
      <c r="U820" s="122"/>
      <c r="V820" s="122"/>
      <c r="W820" s="122"/>
      <c r="X820" s="122"/>
      <c r="Y820" s="61">
        <f t="shared" si="140"/>
        <v>0</v>
      </c>
    </row>
    <row r="821" spans="1:25" s="61" customFormat="1">
      <c r="A821" s="61" t="e">
        <f t="shared" si="131"/>
        <v>#N/A</v>
      </c>
      <c r="B821" s="121">
        <f t="shared" si="132"/>
        <v>0</v>
      </c>
      <c r="C821" s="117" t="e">
        <f>VLOOKUP(B821,映射表!A:C,3,0)</f>
        <v>#N/A</v>
      </c>
      <c r="D821" s="121">
        <f t="shared" si="133"/>
        <v>0</v>
      </c>
      <c r="E821" s="100">
        <f t="shared" si="134"/>
        <v>0</v>
      </c>
      <c r="F821" s="121">
        <f t="shared" si="135"/>
        <v>0</v>
      </c>
      <c r="G821" s="121">
        <f t="shared" si="136"/>
        <v>0</v>
      </c>
      <c r="H821" s="99" t="e">
        <f>VLOOKUP(C821,'B2B（ol)'!A:J,10,0)*D821</f>
        <v>#N/A</v>
      </c>
      <c r="I821" s="101">
        <f t="shared" si="137"/>
        <v>0</v>
      </c>
      <c r="J821" s="121">
        <f t="shared" si="138"/>
        <v>0</v>
      </c>
      <c r="K821" s="121" t="e">
        <f>VLOOKUP(C821,'B2B（ol)'!A:P,16,0)</f>
        <v>#N/A</v>
      </c>
      <c r="L821" s="117">
        <f t="shared" si="139"/>
        <v>0</v>
      </c>
      <c r="M821" s="114" t="e">
        <f>VLOOKUP(C821,'B2B（ol)'!A:K,11,0)</f>
        <v>#N/A</v>
      </c>
      <c r="N821" s="114" t="e">
        <f>VLOOKUP(B821,payments!E:AG,29,0)</f>
        <v>#N/A</v>
      </c>
      <c r="O821" s="114"/>
      <c r="P821" s="114"/>
      <c r="Q821" s="61" t="e">
        <f>VLOOKUP(R821,映射表!A:G,7,0)</f>
        <v>#N/A</v>
      </c>
      <c r="R821" s="122"/>
      <c r="S821" s="122"/>
      <c r="T821" s="122"/>
      <c r="U821" s="122"/>
      <c r="V821" s="122"/>
      <c r="W821" s="122"/>
      <c r="X821" s="122"/>
      <c r="Y821" s="61">
        <f t="shared" si="140"/>
        <v>0</v>
      </c>
    </row>
    <row r="822" spans="1:25" s="61" customFormat="1">
      <c r="A822" s="61" t="e">
        <f t="shared" si="131"/>
        <v>#N/A</v>
      </c>
      <c r="B822" s="121">
        <f t="shared" si="132"/>
        <v>0</v>
      </c>
      <c r="C822" s="117" t="e">
        <f>VLOOKUP(B822,映射表!A:C,3,0)</f>
        <v>#N/A</v>
      </c>
      <c r="D822" s="121">
        <f t="shared" si="133"/>
        <v>0</v>
      </c>
      <c r="E822" s="100">
        <f t="shared" si="134"/>
        <v>0</v>
      </c>
      <c r="F822" s="121">
        <f t="shared" si="135"/>
        <v>0</v>
      </c>
      <c r="G822" s="121">
        <f t="shared" si="136"/>
        <v>0</v>
      </c>
      <c r="H822" s="99" t="e">
        <f>VLOOKUP(C822,'B2B（ol)'!A:J,10,0)*D822</f>
        <v>#N/A</v>
      </c>
      <c r="I822" s="101">
        <f t="shared" si="137"/>
        <v>0</v>
      </c>
      <c r="J822" s="121">
        <f t="shared" si="138"/>
        <v>0</v>
      </c>
      <c r="K822" s="121" t="e">
        <f>VLOOKUP(C822,'B2B（ol)'!A:P,16,0)</f>
        <v>#N/A</v>
      </c>
      <c r="L822" s="117">
        <f t="shared" si="139"/>
        <v>0</v>
      </c>
      <c r="M822" s="114" t="e">
        <f>VLOOKUP(C822,'B2B（ol)'!A:K,11,0)</f>
        <v>#N/A</v>
      </c>
      <c r="N822" s="114" t="e">
        <f>VLOOKUP(B822,payments!E:AG,29,0)</f>
        <v>#N/A</v>
      </c>
      <c r="O822" s="114"/>
      <c r="P822" s="114"/>
      <c r="Q822" s="61" t="e">
        <f>VLOOKUP(R822,映射表!A:G,7,0)</f>
        <v>#N/A</v>
      </c>
      <c r="R822" s="122"/>
      <c r="S822" s="122"/>
      <c r="T822" s="122"/>
      <c r="U822" s="122"/>
      <c r="V822" s="122"/>
      <c r="W822" s="122"/>
      <c r="X822" s="122"/>
      <c r="Y822" s="61">
        <f t="shared" si="140"/>
        <v>0</v>
      </c>
    </row>
    <row r="823" spans="1:25" s="61" customFormat="1">
      <c r="A823" s="61" t="e">
        <f t="shared" si="131"/>
        <v>#N/A</v>
      </c>
      <c r="B823" s="121">
        <f t="shared" si="132"/>
        <v>0</v>
      </c>
      <c r="C823" s="117" t="e">
        <f>VLOOKUP(B823,映射表!A:C,3,0)</f>
        <v>#N/A</v>
      </c>
      <c r="D823" s="121">
        <f t="shared" si="133"/>
        <v>0</v>
      </c>
      <c r="E823" s="100">
        <f t="shared" si="134"/>
        <v>0</v>
      </c>
      <c r="F823" s="121">
        <f t="shared" si="135"/>
        <v>0</v>
      </c>
      <c r="G823" s="121">
        <f t="shared" si="136"/>
        <v>0</v>
      </c>
      <c r="H823" s="99" t="e">
        <f>VLOOKUP(C823,'B2B（ol)'!A:J,10,0)*D823</f>
        <v>#N/A</v>
      </c>
      <c r="I823" s="101">
        <f t="shared" si="137"/>
        <v>0</v>
      </c>
      <c r="J823" s="121">
        <f t="shared" si="138"/>
        <v>0</v>
      </c>
      <c r="K823" s="121" t="e">
        <f>VLOOKUP(C823,'B2B（ol)'!A:P,16,0)</f>
        <v>#N/A</v>
      </c>
      <c r="L823" s="117">
        <f t="shared" si="139"/>
        <v>0</v>
      </c>
      <c r="M823" s="114" t="e">
        <f>VLOOKUP(C823,'B2B（ol)'!A:K,11,0)</f>
        <v>#N/A</v>
      </c>
      <c r="N823" s="114" t="e">
        <f>VLOOKUP(B823,payments!E:AG,29,0)</f>
        <v>#N/A</v>
      </c>
      <c r="O823" s="114"/>
      <c r="P823" s="114"/>
      <c r="Q823" s="61" t="e">
        <f>VLOOKUP(R823,映射表!A:G,7,0)</f>
        <v>#N/A</v>
      </c>
      <c r="R823" s="122"/>
      <c r="S823" s="122"/>
      <c r="T823" s="122"/>
      <c r="U823" s="122"/>
      <c r="V823" s="122"/>
      <c r="W823" s="122"/>
      <c r="X823" s="122"/>
      <c r="Y823" s="61">
        <f t="shared" si="140"/>
        <v>0</v>
      </c>
    </row>
    <row r="824" spans="1:25" s="61" customFormat="1">
      <c r="A824" s="61" t="e">
        <f t="shared" si="131"/>
        <v>#N/A</v>
      </c>
      <c r="B824" s="121">
        <f t="shared" si="132"/>
        <v>0</v>
      </c>
      <c r="C824" s="117" t="e">
        <f>VLOOKUP(B824,映射表!A:C,3,0)</f>
        <v>#N/A</v>
      </c>
      <c r="D824" s="121">
        <f t="shared" si="133"/>
        <v>0</v>
      </c>
      <c r="E824" s="100">
        <f t="shared" si="134"/>
        <v>0</v>
      </c>
      <c r="F824" s="121">
        <f t="shared" si="135"/>
        <v>0</v>
      </c>
      <c r="G824" s="121">
        <f t="shared" si="136"/>
        <v>0</v>
      </c>
      <c r="H824" s="99" t="e">
        <f>VLOOKUP(C824,'B2B（ol)'!A:J,10,0)*D824</f>
        <v>#N/A</v>
      </c>
      <c r="I824" s="101">
        <f t="shared" si="137"/>
        <v>0</v>
      </c>
      <c r="J824" s="121">
        <f t="shared" si="138"/>
        <v>0</v>
      </c>
      <c r="K824" s="121" t="e">
        <f>VLOOKUP(C824,'B2B（ol)'!A:P,16,0)</f>
        <v>#N/A</v>
      </c>
      <c r="L824" s="117">
        <f t="shared" si="139"/>
        <v>0</v>
      </c>
      <c r="M824" s="114" t="e">
        <f>VLOOKUP(C824,'B2B（ol)'!A:K,11,0)</f>
        <v>#N/A</v>
      </c>
      <c r="N824" s="114" t="e">
        <f>VLOOKUP(B824,payments!E:AG,29,0)</f>
        <v>#N/A</v>
      </c>
      <c r="O824" s="114"/>
      <c r="P824" s="114"/>
      <c r="Q824" s="61" t="e">
        <f>VLOOKUP(R824,映射表!A:G,7,0)</f>
        <v>#N/A</v>
      </c>
      <c r="R824" s="122"/>
      <c r="S824" s="122"/>
      <c r="T824" s="122"/>
      <c r="U824" s="122"/>
      <c r="V824" s="122"/>
      <c r="W824" s="122"/>
      <c r="X824" s="122"/>
      <c r="Y824" s="61">
        <f t="shared" si="140"/>
        <v>0</v>
      </c>
    </row>
    <row r="825" spans="1:25" s="61" customFormat="1">
      <c r="A825" s="61" t="e">
        <f t="shared" si="131"/>
        <v>#N/A</v>
      </c>
      <c r="B825" s="121">
        <f t="shared" si="132"/>
        <v>0</v>
      </c>
      <c r="C825" s="117" t="e">
        <f>VLOOKUP(B825,映射表!A:C,3,0)</f>
        <v>#N/A</v>
      </c>
      <c r="D825" s="121">
        <f t="shared" si="133"/>
        <v>0</v>
      </c>
      <c r="E825" s="100">
        <f t="shared" si="134"/>
        <v>0</v>
      </c>
      <c r="F825" s="121">
        <f t="shared" si="135"/>
        <v>0</v>
      </c>
      <c r="G825" s="121">
        <f t="shared" si="136"/>
        <v>0</v>
      </c>
      <c r="H825" s="99" t="e">
        <f>VLOOKUP(C825,'B2B（ol)'!A:J,10,0)*D825</f>
        <v>#N/A</v>
      </c>
      <c r="I825" s="101">
        <f t="shared" si="137"/>
        <v>0</v>
      </c>
      <c r="J825" s="121">
        <f t="shared" si="138"/>
        <v>0</v>
      </c>
      <c r="K825" s="121" t="e">
        <f>VLOOKUP(C825,'B2B（ol)'!A:P,16,0)</f>
        <v>#N/A</v>
      </c>
      <c r="L825" s="117">
        <f t="shared" si="139"/>
        <v>0</v>
      </c>
      <c r="M825" s="114" t="e">
        <f>VLOOKUP(C825,'B2B（ol)'!A:K,11,0)</f>
        <v>#N/A</v>
      </c>
      <c r="N825" s="114" t="e">
        <f>VLOOKUP(B825,payments!E:AG,29,0)</f>
        <v>#N/A</v>
      </c>
      <c r="O825" s="114"/>
      <c r="P825" s="114"/>
      <c r="Q825" s="61" t="e">
        <f>VLOOKUP(R825,映射表!A:G,7,0)</f>
        <v>#N/A</v>
      </c>
      <c r="R825" s="122"/>
      <c r="S825" s="122"/>
      <c r="T825" s="122"/>
      <c r="U825" s="122"/>
      <c r="V825" s="122"/>
      <c r="W825" s="122"/>
      <c r="X825" s="122"/>
      <c r="Y825" s="61">
        <f t="shared" si="140"/>
        <v>0</v>
      </c>
    </row>
    <row r="826" spans="1:25" s="61" customFormat="1">
      <c r="A826" s="61" t="e">
        <f t="shared" si="131"/>
        <v>#N/A</v>
      </c>
      <c r="B826" s="121">
        <f t="shared" si="132"/>
        <v>0</v>
      </c>
      <c r="C826" s="117" t="e">
        <f>VLOOKUP(B826,映射表!A:C,3,0)</f>
        <v>#N/A</v>
      </c>
      <c r="D826" s="121">
        <f t="shared" si="133"/>
        <v>0</v>
      </c>
      <c r="E826" s="100">
        <f t="shared" si="134"/>
        <v>0</v>
      </c>
      <c r="F826" s="121">
        <f t="shared" si="135"/>
        <v>0</v>
      </c>
      <c r="G826" s="121">
        <f t="shared" si="136"/>
        <v>0</v>
      </c>
      <c r="H826" s="99" t="e">
        <f>VLOOKUP(C826,'B2B（ol)'!A:J,10,0)*D826</f>
        <v>#N/A</v>
      </c>
      <c r="I826" s="101">
        <f t="shared" si="137"/>
        <v>0</v>
      </c>
      <c r="J826" s="121">
        <f t="shared" si="138"/>
        <v>0</v>
      </c>
      <c r="K826" s="121" t="e">
        <f>VLOOKUP(C826,'B2B（ol)'!A:P,16,0)</f>
        <v>#N/A</v>
      </c>
      <c r="L826" s="117">
        <f t="shared" si="139"/>
        <v>0</v>
      </c>
      <c r="M826" s="114" t="e">
        <f>VLOOKUP(C826,'B2B（ol)'!A:K,11,0)</f>
        <v>#N/A</v>
      </c>
      <c r="N826" s="114" t="e">
        <f>VLOOKUP(B826,payments!E:AG,29,0)</f>
        <v>#N/A</v>
      </c>
      <c r="O826" s="114"/>
      <c r="P826" s="114"/>
      <c r="Q826" s="61" t="e">
        <f>VLOOKUP(R826,映射表!A:G,7,0)</f>
        <v>#N/A</v>
      </c>
      <c r="R826" s="122"/>
      <c r="S826" s="122"/>
      <c r="T826" s="122"/>
      <c r="U826" s="122"/>
      <c r="V826" s="122"/>
      <c r="W826" s="122"/>
      <c r="X826" s="122"/>
      <c r="Y826" s="61">
        <f t="shared" si="140"/>
        <v>0</v>
      </c>
    </row>
    <row r="827" spans="1:25" s="61" customFormat="1">
      <c r="A827" s="61" t="e">
        <f t="shared" si="131"/>
        <v>#N/A</v>
      </c>
      <c r="B827" s="121">
        <f t="shared" si="132"/>
        <v>0</v>
      </c>
      <c r="C827" s="117" t="e">
        <f>VLOOKUP(B827,映射表!A:C,3,0)</f>
        <v>#N/A</v>
      </c>
      <c r="D827" s="121">
        <f t="shared" si="133"/>
        <v>0</v>
      </c>
      <c r="E827" s="100">
        <f t="shared" si="134"/>
        <v>0</v>
      </c>
      <c r="F827" s="121">
        <f t="shared" si="135"/>
        <v>0</v>
      </c>
      <c r="G827" s="121">
        <f t="shared" si="136"/>
        <v>0</v>
      </c>
      <c r="H827" s="99" t="e">
        <f>VLOOKUP(C827,'B2B（ol)'!A:J,10,0)*D827</f>
        <v>#N/A</v>
      </c>
      <c r="I827" s="101">
        <f t="shared" si="137"/>
        <v>0</v>
      </c>
      <c r="J827" s="121">
        <f t="shared" si="138"/>
        <v>0</v>
      </c>
      <c r="K827" s="121" t="e">
        <f>VLOOKUP(C827,'B2B（ol)'!A:P,16,0)</f>
        <v>#N/A</v>
      </c>
      <c r="L827" s="117">
        <f t="shared" si="139"/>
        <v>0</v>
      </c>
      <c r="M827" s="114" t="e">
        <f>VLOOKUP(C827,'B2B（ol)'!A:K,11,0)</f>
        <v>#N/A</v>
      </c>
      <c r="N827" s="114" t="e">
        <f>VLOOKUP(B827,payments!E:AG,29,0)</f>
        <v>#N/A</v>
      </c>
      <c r="O827" s="114"/>
      <c r="P827" s="114"/>
      <c r="Q827" s="61" t="e">
        <f>VLOOKUP(R827,映射表!A:G,7,0)</f>
        <v>#N/A</v>
      </c>
      <c r="R827" s="122"/>
      <c r="S827" s="122"/>
      <c r="T827" s="122"/>
      <c r="U827" s="122"/>
      <c r="V827" s="122"/>
      <c r="W827" s="122"/>
      <c r="X827" s="122"/>
      <c r="Y827" s="61">
        <f t="shared" si="140"/>
        <v>0</v>
      </c>
    </row>
    <row r="828" spans="1:25" s="61" customFormat="1">
      <c r="A828" s="61" t="e">
        <f t="shared" si="131"/>
        <v>#N/A</v>
      </c>
      <c r="B828" s="121">
        <f t="shared" si="132"/>
        <v>0</v>
      </c>
      <c r="C828" s="117" t="e">
        <f>VLOOKUP(B828,映射表!A:C,3,0)</f>
        <v>#N/A</v>
      </c>
      <c r="D828" s="121">
        <f t="shared" si="133"/>
        <v>0</v>
      </c>
      <c r="E828" s="100">
        <f t="shared" si="134"/>
        <v>0</v>
      </c>
      <c r="F828" s="121">
        <f t="shared" si="135"/>
        <v>0</v>
      </c>
      <c r="G828" s="121">
        <f t="shared" si="136"/>
        <v>0</v>
      </c>
      <c r="H828" s="99" t="e">
        <f>VLOOKUP(C828,'B2B（ol)'!A:J,10,0)*D828</f>
        <v>#N/A</v>
      </c>
      <c r="I828" s="101">
        <f t="shared" si="137"/>
        <v>0</v>
      </c>
      <c r="J828" s="121">
        <f t="shared" si="138"/>
        <v>0</v>
      </c>
      <c r="K828" s="121" t="e">
        <f>VLOOKUP(C828,'B2B（ol)'!A:P,16,0)</f>
        <v>#N/A</v>
      </c>
      <c r="L828" s="117">
        <f t="shared" si="139"/>
        <v>0</v>
      </c>
      <c r="M828" s="114" t="e">
        <f>VLOOKUP(C828,'B2B（ol)'!A:K,11,0)</f>
        <v>#N/A</v>
      </c>
      <c r="N828" s="114" t="e">
        <f>VLOOKUP(B828,payments!E:AG,29,0)</f>
        <v>#N/A</v>
      </c>
      <c r="O828" s="114"/>
      <c r="P828" s="114"/>
      <c r="Q828" s="61" t="e">
        <f>VLOOKUP(R828,映射表!A:G,7,0)</f>
        <v>#N/A</v>
      </c>
      <c r="R828" s="122"/>
      <c r="S828" s="122"/>
      <c r="T828" s="122"/>
      <c r="U828" s="122"/>
      <c r="V828" s="122"/>
      <c r="W828" s="122"/>
      <c r="X828" s="122"/>
      <c r="Y828" s="61">
        <f t="shared" si="140"/>
        <v>0</v>
      </c>
    </row>
    <row r="829" spans="1:25" s="61" customFormat="1">
      <c r="A829" s="61" t="e">
        <f t="shared" si="131"/>
        <v>#N/A</v>
      </c>
      <c r="B829" s="121">
        <f t="shared" si="132"/>
        <v>0</v>
      </c>
      <c r="C829" s="117" t="e">
        <f>VLOOKUP(B829,映射表!A:C,3,0)</f>
        <v>#N/A</v>
      </c>
      <c r="D829" s="121">
        <f t="shared" si="133"/>
        <v>0</v>
      </c>
      <c r="E829" s="100">
        <f t="shared" si="134"/>
        <v>0</v>
      </c>
      <c r="F829" s="121">
        <f t="shared" si="135"/>
        <v>0</v>
      </c>
      <c r="G829" s="121">
        <f t="shared" si="136"/>
        <v>0</v>
      </c>
      <c r="H829" s="99" t="e">
        <f>VLOOKUP(C829,'B2B（ol)'!A:J,10,0)*D829</f>
        <v>#N/A</v>
      </c>
      <c r="I829" s="101">
        <f t="shared" si="137"/>
        <v>0</v>
      </c>
      <c r="J829" s="121">
        <f t="shared" si="138"/>
        <v>0</v>
      </c>
      <c r="K829" s="121" t="e">
        <f>VLOOKUP(C829,'B2B（ol)'!A:P,16,0)</f>
        <v>#N/A</v>
      </c>
      <c r="L829" s="117">
        <f t="shared" si="139"/>
        <v>0</v>
      </c>
      <c r="M829" s="114" t="e">
        <f>VLOOKUP(C829,'B2B（ol)'!A:K,11,0)</f>
        <v>#N/A</v>
      </c>
      <c r="N829" s="114" t="e">
        <f>VLOOKUP(B829,payments!E:AG,29,0)</f>
        <v>#N/A</v>
      </c>
      <c r="O829" s="114"/>
      <c r="P829" s="114"/>
      <c r="Q829" s="61" t="e">
        <f>VLOOKUP(R829,映射表!A:G,7,0)</f>
        <v>#N/A</v>
      </c>
      <c r="R829" s="122"/>
      <c r="S829" s="122"/>
      <c r="T829" s="122"/>
      <c r="U829" s="122"/>
      <c r="V829" s="122"/>
      <c r="W829" s="122"/>
      <c r="X829" s="122"/>
      <c r="Y829" s="61">
        <f t="shared" si="140"/>
        <v>0</v>
      </c>
    </row>
    <row r="830" spans="1:25" s="61" customFormat="1">
      <c r="A830" s="61" t="e">
        <f t="shared" si="131"/>
        <v>#N/A</v>
      </c>
      <c r="B830" s="121">
        <f t="shared" si="132"/>
        <v>0</v>
      </c>
      <c r="C830" s="117" t="e">
        <f>VLOOKUP(B830,映射表!A:C,3,0)</f>
        <v>#N/A</v>
      </c>
      <c r="D830" s="121">
        <f t="shared" si="133"/>
        <v>0</v>
      </c>
      <c r="E830" s="100">
        <f t="shared" si="134"/>
        <v>0</v>
      </c>
      <c r="F830" s="121">
        <f t="shared" si="135"/>
        <v>0</v>
      </c>
      <c r="G830" s="121">
        <f t="shared" si="136"/>
        <v>0</v>
      </c>
      <c r="H830" s="99" t="e">
        <f>VLOOKUP(C830,'B2B（ol)'!A:J,10,0)*D830</f>
        <v>#N/A</v>
      </c>
      <c r="I830" s="101">
        <f t="shared" si="137"/>
        <v>0</v>
      </c>
      <c r="J830" s="121">
        <f t="shared" si="138"/>
        <v>0</v>
      </c>
      <c r="K830" s="121" t="e">
        <f>VLOOKUP(C830,'B2B（ol)'!A:P,16,0)</f>
        <v>#N/A</v>
      </c>
      <c r="L830" s="117">
        <f t="shared" si="139"/>
        <v>0</v>
      </c>
      <c r="M830" s="114" t="e">
        <f>VLOOKUP(C830,'B2B（ol)'!A:K,11,0)</f>
        <v>#N/A</v>
      </c>
      <c r="N830" s="114" t="e">
        <f>VLOOKUP(B830,payments!E:AG,29,0)</f>
        <v>#N/A</v>
      </c>
      <c r="O830" s="114"/>
      <c r="P830" s="114"/>
      <c r="Q830" s="61" t="e">
        <f>VLOOKUP(R830,映射表!A:G,7,0)</f>
        <v>#N/A</v>
      </c>
      <c r="R830" s="122"/>
      <c r="S830" s="122"/>
      <c r="T830" s="122"/>
      <c r="U830" s="122"/>
      <c r="V830" s="122"/>
      <c r="W830" s="122"/>
      <c r="X830" s="122"/>
      <c r="Y830" s="61">
        <f t="shared" si="140"/>
        <v>0</v>
      </c>
    </row>
    <row r="831" spans="1:25" s="61" customFormat="1">
      <c r="A831" s="61" t="e">
        <f t="shared" si="131"/>
        <v>#N/A</v>
      </c>
      <c r="B831" s="121">
        <f t="shared" si="132"/>
        <v>0</v>
      </c>
      <c r="C831" s="117" t="e">
        <f>VLOOKUP(B831,映射表!A:C,3,0)</f>
        <v>#N/A</v>
      </c>
      <c r="D831" s="121">
        <f t="shared" si="133"/>
        <v>0</v>
      </c>
      <c r="E831" s="100">
        <f t="shared" si="134"/>
        <v>0</v>
      </c>
      <c r="F831" s="121">
        <f t="shared" si="135"/>
        <v>0</v>
      </c>
      <c r="G831" s="121">
        <f t="shared" si="136"/>
        <v>0</v>
      </c>
      <c r="H831" s="99" t="e">
        <f>VLOOKUP(C831,'B2B（ol)'!A:J,10,0)*D831</f>
        <v>#N/A</v>
      </c>
      <c r="I831" s="101">
        <f t="shared" si="137"/>
        <v>0</v>
      </c>
      <c r="J831" s="121">
        <f t="shared" si="138"/>
        <v>0</v>
      </c>
      <c r="K831" s="121" t="e">
        <f>VLOOKUP(C831,'B2B（ol)'!A:P,16,0)</f>
        <v>#N/A</v>
      </c>
      <c r="L831" s="117">
        <f t="shared" si="139"/>
        <v>0</v>
      </c>
      <c r="M831" s="114" t="e">
        <f>VLOOKUP(C831,'B2B（ol)'!A:K,11,0)</f>
        <v>#N/A</v>
      </c>
      <c r="N831" s="114" t="e">
        <f>VLOOKUP(B831,payments!E:AG,29,0)</f>
        <v>#N/A</v>
      </c>
      <c r="O831" s="114"/>
      <c r="P831" s="114"/>
      <c r="Q831" s="61" t="e">
        <f>VLOOKUP(R831,映射表!A:G,7,0)</f>
        <v>#N/A</v>
      </c>
      <c r="R831" s="122"/>
      <c r="S831" s="122"/>
      <c r="T831" s="122"/>
      <c r="U831" s="122"/>
      <c r="V831" s="122"/>
      <c r="W831" s="122"/>
      <c r="X831" s="122"/>
      <c r="Y831" s="61">
        <f t="shared" si="140"/>
        <v>0</v>
      </c>
    </row>
    <row r="832" spans="1:25" s="61" customFormat="1">
      <c r="A832" s="61" t="e">
        <f t="shared" si="131"/>
        <v>#N/A</v>
      </c>
      <c r="B832" s="121">
        <f t="shared" si="132"/>
        <v>0</v>
      </c>
      <c r="C832" s="117" t="e">
        <f>VLOOKUP(B832,映射表!A:C,3,0)</f>
        <v>#N/A</v>
      </c>
      <c r="D832" s="121">
        <f t="shared" si="133"/>
        <v>0</v>
      </c>
      <c r="E832" s="100">
        <f t="shared" si="134"/>
        <v>0</v>
      </c>
      <c r="F832" s="121">
        <f t="shared" si="135"/>
        <v>0</v>
      </c>
      <c r="G832" s="121">
        <f t="shared" si="136"/>
        <v>0</v>
      </c>
      <c r="H832" s="99" t="e">
        <f>VLOOKUP(C832,'B2B（ol)'!A:J,10,0)*D832</f>
        <v>#N/A</v>
      </c>
      <c r="I832" s="101">
        <f t="shared" si="137"/>
        <v>0</v>
      </c>
      <c r="J832" s="121">
        <f t="shared" si="138"/>
        <v>0</v>
      </c>
      <c r="K832" s="121" t="e">
        <f>VLOOKUP(C832,'B2B（ol)'!A:P,16,0)</f>
        <v>#N/A</v>
      </c>
      <c r="L832" s="117">
        <f t="shared" si="139"/>
        <v>0</v>
      </c>
      <c r="M832" s="114" t="e">
        <f>VLOOKUP(C832,'B2B（ol)'!A:K,11,0)</f>
        <v>#N/A</v>
      </c>
      <c r="N832" s="114" t="e">
        <f>VLOOKUP(B832,payments!E:AG,29,0)</f>
        <v>#N/A</v>
      </c>
      <c r="O832" s="114"/>
      <c r="P832" s="114"/>
      <c r="Q832" s="61" t="e">
        <f>VLOOKUP(R832,映射表!A:G,7,0)</f>
        <v>#N/A</v>
      </c>
      <c r="R832" s="122"/>
      <c r="S832" s="122"/>
      <c r="T832" s="122"/>
      <c r="U832" s="122"/>
      <c r="V832" s="122"/>
      <c r="W832" s="122"/>
      <c r="X832" s="122"/>
      <c r="Y832" s="61">
        <f t="shared" si="140"/>
        <v>0</v>
      </c>
    </row>
    <row r="833" spans="1:25" s="61" customFormat="1">
      <c r="A833" s="61" t="e">
        <f t="shared" si="131"/>
        <v>#N/A</v>
      </c>
      <c r="B833" s="121">
        <f t="shared" si="132"/>
        <v>0</v>
      </c>
      <c r="C833" s="117" t="e">
        <f>VLOOKUP(B833,映射表!A:C,3,0)</f>
        <v>#N/A</v>
      </c>
      <c r="D833" s="121">
        <f t="shared" si="133"/>
        <v>0</v>
      </c>
      <c r="E833" s="100">
        <f t="shared" si="134"/>
        <v>0</v>
      </c>
      <c r="F833" s="121">
        <f t="shared" si="135"/>
        <v>0</v>
      </c>
      <c r="G833" s="121">
        <f t="shared" si="136"/>
        <v>0</v>
      </c>
      <c r="H833" s="99" t="e">
        <f>VLOOKUP(C833,'B2B（ol)'!A:J,10,0)*D833</f>
        <v>#N/A</v>
      </c>
      <c r="I833" s="101">
        <f t="shared" si="137"/>
        <v>0</v>
      </c>
      <c r="J833" s="121">
        <f t="shared" si="138"/>
        <v>0</v>
      </c>
      <c r="K833" s="121" t="e">
        <f>VLOOKUP(C833,'B2B（ol)'!A:P,16,0)</f>
        <v>#N/A</v>
      </c>
      <c r="L833" s="117">
        <f t="shared" si="139"/>
        <v>0</v>
      </c>
      <c r="M833" s="114" t="e">
        <f>VLOOKUP(C833,'B2B（ol)'!A:K,11,0)</f>
        <v>#N/A</v>
      </c>
      <c r="N833" s="114" t="e">
        <f>VLOOKUP(B833,payments!E:AG,29,0)</f>
        <v>#N/A</v>
      </c>
      <c r="O833" s="114"/>
      <c r="P833" s="114"/>
      <c r="Q833" s="61" t="e">
        <f>VLOOKUP(R833,映射表!A:G,7,0)</f>
        <v>#N/A</v>
      </c>
      <c r="R833" s="122"/>
      <c r="S833" s="122"/>
      <c r="T833" s="122"/>
      <c r="U833" s="122"/>
      <c r="V833" s="122"/>
      <c r="W833" s="122"/>
      <c r="X833" s="122"/>
      <c r="Y833" s="61">
        <f t="shared" si="140"/>
        <v>0</v>
      </c>
    </row>
    <row r="834" spans="1:25" s="61" customFormat="1">
      <c r="A834" s="61" t="e">
        <f t="shared" ref="A834:A897" si="141">Q834</f>
        <v>#N/A</v>
      </c>
      <c r="B834" s="121">
        <f t="shared" ref="B834:B897" si="142">R834</f>
        <v>0</v>
      </c>
      <c r="C834" s="117" t="e">
        <f>VLOOKUP(B834,映射表!A:C,3,0)</f>
        <v>#N/A</v>
      </c>
      <c r="D834" s="121">
        <f t="shared" ref="D834:D897" si="143">S834</f>
        <v>0</v>
      </c>
      <c r="E834" s="100">
        <f t="shared" ref="E834:E897" si="144">IFERROR(T834/D834,0)*D834</f>
        <v>0</v>
      </c>
      <c r="F834" s="121">
        <f t="shared" ref="F834:F897" si="145">IFERROR(V834/D834,0)*D834</f>
        <v>0</v>
      </c>
      <c r="G834" s="121">
        <f t="shared" ref="G834:G897" si="146">IFERROR(IF((E834+F834)&gt;200,(E834+F834-200)*0.9+200*0.85,(E834+F834)*0.85),0)</f>
        <v>0</v>
      </c>
      <c r="H834" s="99" t="e">
        <f>VLOOKUP(C834,'B2B（ol)'!A:J,10,0)*D834</f>
        <v>#N/A</v>
      </c>
      <c r="I834" s="101">
        <f t="shared" ref="I834:I897" si="147">IFERROR((G834-H834)/(E834+F834),0)</f>
        <v>0</v>
      </c>
      <c r="J834" s="121">
        <f t="shared" ref="J834:J897" si="148">IFERROR((G834-H834),0)</f>
        <v>0</v>
      </c>
      <c r="K834" s="121" t="e">
        <f>VLOOKUP(C834,'B2B（ol)'!A:P,16,0)</f>
        <v>#N/A</v>
      </c>
      <c r="L834" s="117">
        <f t="shared" ref="L834:L897" si="149">(E834+F834)</f>
        <v>0</v>
      </c>
      <c r="M834" s="114" t="e">
        <f>VLOOKUP(C834,'B2B（ol)'!A:K,11,0)</f>
        <v>#N/A</v>
      </c>
      <c r="N834" s="114" t="e">
        <f>VLOOKUP(B834,payments!E:AG,29,0)</f>
        <v>#N/A</v>
      </c>
      <c r="O834" s="114"/>
      <c r="P834" s="114"/>
      <c r="Q834" s="61" t="e">
        <f>VLOOKUP(R834,映射表!A:G,7,0)</f>
        <v>#N/A</v>
      </c>
      <c r="R834" s="122"/>
      <c r="S834" s="122"/>
      <c r="T834" s="122"/>
      <c r="U834" s="122"/>
      <c r="V834" s="122"/>
      <c r="W834" s="122"/>
      <c r="X834" s="122"/>
      <c r="Y834" s="61">
        <f t="shared" ref="Y834:Y897" si="150">L834</f>
        <v>0</v>
      </c>
    </row>
    <row r="835" spans="1:25" s="61" customFormat="1">
      <c r="A835" s="61" t="e">
        <f t="shared" si="141"/>
        <v>#N/A</v>
      </c>
      <c r="B835" s="121">
        <f t="shared" si="142"/>
        <v>0</v>
      </c>
      <c r="C835" s="117" t="e">
        <f>VLOOKUP(B835,映射表!A:C,3,0)</f>
        <v>#N/A</v>
      </c>
      <c r="D835" s="121">
        <f t="shared" si="143"/>
        <v>0</v>
      </c>
      <c r="E835" s="100">
        <f t="shared" si="144"/>
        <v>0</v>
      </c>
      <c r="F835" s="121">
        <f t="shared" si="145"/>
        <v>0</v>
      </c>
      <c r="G835" s="121">
        <f t="shared" si="146"/>
        <v>0</v>
      </c>
      <c r="H835" s="99" t="e">
        <f>VLOOKUP(C835,'B2B（ol)'!A:J,10,0)*D835</f>
        <v>#N/A</v>
      </c>
      <c r="I835" s="101">
        <f t="shared" si="147"/>
        <v>0</v>
      </c>
      <c r="J835" s="121">
        <f t="shared" si="148"/>
        <v>0</v>
      </c>
      <c r="K835" s="121" t="e">
        <f>VLOOKUP(C835,'B2B（ol)'!A:P,16,0)</f>
        <v>#N/A</v>
      </c>
      <c r="L835" s="117">
        <f t="shared" si="149"/>
        <v>0</v>
      </c>
      <c r="M835" s="114" t="e">
        <f>VLOOKUP(C835,'B2B（ol)'!A:K,11,0)</f>
        <v>#N/A</v>
      </c>
      <c r="N835" s="114" t="e">
        <f>VLOOKUP(B835,payments!E:AG,29,0)</f>
        <v>#N/A</v>
      </c>
      <c r="O835" s="114"/>
      <c r="P835" s="114"/>
      <c r="Q835" s="61" t="e">
        <f>VLOOKUP(R835,映射表!A:G,7,0)</f>
        <v>#N/A</v>
      </c>
      <c r="R835" s="122"/>
      <c r="S835" s="122"/>
      <c r="T835" s="122"/>
      <c r="U835" s="122"/>
      <c r="V835" s="122"/>
      <c r="W835" s="122"/>
      <c r="X835" s="122"/>
      <c r="Y835" s="61">
        <f t="shared" si="150"/>
        <v>0</v>
      </c>
    </row>
    <row r="836" spans="1:25" s="61" customFormat="1">
      <c r="A836" s="61" t="e">
        <f t="shared" si="141"/>
        <v>#N/A</v>
      </c>
      <c r="B836" s="121">
        <f t="shared" si="142"/>
        <v>0</v>
      </c>
      <c r="C836" s="117" t="e">
        <f>VLOOKUP(B836,映射表!A:C,3,0)</f>
        <v>#N/A</v>
      </c>
      <c r="D836" s="121">
        <f t="shared" si="143"/>
        <v>0</v>
      </c>
      <c r="E836" s="100">
        <f t="shared" si="144"/>
        <v>0</v>
      </c>
      <c r="F836" s="121">
        <f t="shared" si="145"/>
        <v>0</v>
      </c>
      <c r="G836" s="121">
        <f t="shared" si="146"/>
        <v>0</v>
      </c>
      <c r="H836" s="99" t="e">
        <f>VLOOKUP(C836,'B2B（ol)'!A:J,10,0)*D836</f>
        <v>#N/A</v>
      </c>
      <c r="I836" s="101">
        <f t="shared" si="147"/>
        <v>0</v>
      </c>
      <c r="J836" s="121">
        <f t="shared" si="148"/>
        <v>0</v>
      </c>
      <c r="K836" s="121" t="e">
        <f>VLOOKUP(C836,'B2B（ol)'!A:P,16,0)</f>
        <v>#N/A</v>
      </c>
      <c r="L836" s="117">
        <f t="shared" si="149"/>
        <v>0</v>
      </c>
      <c r="M836" s="114" t="e">
        <f>VLOOKUP(C836,'B2B（ol)'!A:K,11,0)</f>
        <v>#N/A</v>
      </c>
      <c r="N836" s="114" t="e">
        <f>VLOOKUP(B836,payments!E:AG,29,0)</f>
        <v>#N/A</v>
      </c>
      <c r="O836" s="114"/>
      <c r="P836" s="114"/>
      <c r="Q836" s="61" t="e">
        <f>VLOOKUP(R836,映射表!A:G,7,0)</f>
        <v>#N/A</v>
      </c>
      <c r="R836" s="122"/>
      <c r="S836" s="122"/>
      <c r="T836" s="122"/>
      <c r="U836" s="122"/>
      <c r="V836" s="122"/>
      <c r="W836" s="122"/>
      <c r="X836" s="122"/>
      <c r="Y836" s="61">
        <f t="shared" si="150"/>
        <v>0</v>
      </c>
    </row>
    <row r="837" spans="1:25" s="61" customFormat="1">
      <c r="A837" s="61" t="e">
        <f t="shared" si="141"/>
        <v>#N/A</v>
      </c>
      <c r="B837" s="121">
        <f t="shared" si="142"/>
        <v>0</v>
      </c>
      <c r="C837" s="117" t="e">
        <f>VLOOKUP(B837,映射表!A:C,3,0)</f>
        <v>#N/A</v>
      </c>
      <c r="D837" s="121">
        <f t="shared" si="143"/>
        <v>0</v>
      </c>
      <c r="E837" s="100">
        <f t="shared" si="144"/>
        <v>0</v>
      </c>
      <c r="F837" s="121">
        <f t="shared" si="145"/>
        <v>0</v>
      </c>
      <c r="G837" s="121">
        <f t="shared" si="146"/>
        <v>0</v>
      </c>
      <c r="H837" s="99" t="e">
        <f>VLOOKUP(C837,'B2B（ol)'!A:J,10,0)*D837</f>
        <v>#N/A</v>
      </c>
      <c r="I837" s="101">
        <f t="shared" si="147"/>
        <v>0</v>
      </c>
      <c r="J837" s="121">
        <f t="shared" si="148"/>
        <v>0</v>
      </c>
      <c r="K837" s="121" t="e">
        <f>VLOOKUP(C837,'B2B（ol)'!A:P,16,0)</f>
        <v>#N/A</v>
      </c>
      <c r="L837" s="117">
        <f t="shared" si="149"/>
        <v>0</v>
      </c>
      <c r="M837" s="114" t="e">
        <f>VLOOKUP(C837,'B2B（ol)'!A:K,11,0)</f>
        <v>#N/A</v>
      </c>
      <c r="N837" s="114" t="e">
        <f>VLOOKUP(B837,payments!E:AG,29,0)</f>
        <v>#N/A</v>
      </c>
      <c r="O837" s="114"/>
      <c r="P837" s="114"/>
      <c r="Q837" s="61" t="e">
        <f>VLOOKUP(R837,映射表!A:G,7,0)</f>
        <v>#N/A</v>
      </c>
      <c r="R837" s="122"/>
      <c r="S837" s="122"/>
      <c r="T837" s="122"/>
      <c r="U837" s="122"/>
      <c r="V837" s="122"/>
      <c r="W837" s="122"/>
      <c r="X837" s="122"/>
      <c r="Y837" s="61">
        <f t="shared" si="150"/>
        <v>0</v>
      </c>
    </row>
    <row r="838" spans="1:25" s="61" customFormat="1">
      <c r="A838" s="61" t="e">
        <f t="shared" si="141"/>
        <v>#N/A</v>
      </c>
      <c r="B838" s="121">
        <f t="shared" si="142"/>
        <v>0</v>
      </c>
      <c r="C838" s="117" t="e">
        <f>VLOOKUP(B838,映射表!A:C,3,0)</f>
        <v>#N/A</v>
      </c>
      <c r="D838" s="121">
        <f t="shared" si="143"/>
        <v>0</v>
      </c>
      <c r="E838" s="100">
        <f t="shared" si="144"/>
        <v>0</v>
      </c>
      <c r="F838" s="121">
        <f t="shared" si="145"/>
        <v>0</v>
      </c>
      <c r="G838" s="121">
        <f t="shared" si="146"/>
        <v>0</v>
      </c>
      <c r="H838" s="99" t="e">
        <f>VLOOKUP(C838,'B2B（ol)'!A:J,10,0)*D838</f>
        <v>#N/A</v>
      </c>
      <c r="I838" s="101">
        <f t="shared" si="147"/>
        <v>0</v>
      </c>
      <c r="J838" s="121">
        <f t="shared" si="148"/>
        <v>0</v>
      </c>
      <c r="K838" s="121" t="e">
        <f>VLOOKUP(C838,'B2B（ol)'!A:P,16,0)</f>
        <v>#N/A</v>
      </c>
      <c r="L838" s="117">
        <f t="shared" si="149"/>
        <v>0</v>
      </c>
      <c r="M838" s="114" t="e">
        <f>VLOOKUP(C838,'B2B（ol)'!A:K,11,0)</f>
        <v>#N/A</v>
      </c>
      <c r="N838" s="114" t="e">
        <f>VLOOKUP(B838,payments!E:AG,29,0)</f>
        <v>#N/A</v>
      </c>
      <c r="O838" s="114"/>
      <c r="P838" s="114"/>
      <c r="Q838" s="61" t="e">
        <f>VLOOKUP(R838,映射表!A:G,7,0)</f>
        <v>#N/A</v>
      </c>
      <c r="R838" s="122"/>
      <c r="S838" s="122"/>
      <c r="T838" s="122"/>
      <c r="U838" s="122"/>
      <c r="V838" s="122"/>
      <c r="W838" s="122"/>
      <c r="X838" s="122"/>
      <c r="Y838" s="61">
        <f t="shared" si="150"/>
        <v>0</v>
      </c>
    </row>
    <row r="839" spans="1:25" s="61" customFormat="1">
      <c r="A839" s="61" t="e">
        <f t="shared" si="141"/>
        <v>#N/A</v>
      </c>
      <c r="B839" s="121">
        <f t="shared" si="142"/>
        <v>0</v>
      </c>
      <c r="C839" s="117" t="e">
        <f>VLOOKUP(B839,映射表!A:C,3,0)</f>
        <v>#N/A</v>
      </c>
      <c r="D839" s="121">
        <f t="shared" si="143"/>
        <v>0</v>
      </c>
      <c r="E839" s="100">
        <f t="shared" si="144"/>
        <v>0</v>
      </c>
      <c r="F839" s="121">
        <f t="shared" si="145"/>
        <v>0</v>
      </c>
      <c r="G839" s="121">
        <f t="shared" si="146"/>
        <v>0</v>
      </c>
      <c r="H839" s="99" t="e">
        <f>VLOOKUP(C839,'B2B（ol)'!A:J,10,0)*D839</f>
        <v>#N/A</v>
      </c>
      <c r="I839" s="101">
        <f t="shared" si="147"/>
        <v>0</v>
      </c>
      <c r="J839" s="121">
        <f t="shared" si="148"/>
        <v>0</v>
      </c>
      <c r="K839" s="121" t="e">
        <f>VLOOKUP(C839,'B2B（ol)'!A:P,16,0)</f>
        <v>#N/A</v>
      </c>
      <c r="L839" s="117">
        <f t="shared" si="149"/>
        <v>0</v>
      </c>
      <c r="M839" s="114" t="e">
        <f>VLOOKUP(C839,'B2B（ol)'!A:K,11,0)</f>
        <v>#N/A</v>
      </c>
      <c r="N839" s="114" t="e">
        <f>VLOOKUP(B839,payments!E:AG,29,0)</f>
        <v>#N/A</v>
      </c>
      <c r="O839" s="114"/>
      <c r="P839" s="114"/>
      <c r="Q839" s="61" t="e">
        <f>VLOOKUP(R839,映射表!A:G,7,0)</f>
        <v>#N/A</v>
      </c>
      <c r="R839" s="122"/>
      <c r="S839" s="122"/>
      <c r="T839" s="122"/>
      <c r="U839" s="122"/>
      <c r="V839" s="122"/>
      <c r="W839" s="122"/>
      <c r="X839" s="122"/>
      <c r="Y839" s="61">
        <f t="shared" si="150"/>
        <v>0</v>
      </c>
    </row>
    <row r="840" spans="1:25" s="61" customFormat="1">
      <c r="A840" s="61" t="e">
        <f t="shared" si="141"/>
        <v>#N/A</v>
      </c>
      <c r="B840" s="121">
        <f t="shared" si="142"/>
        <v>0</v>
      </c>
      <c r="C840" s="117" t="e">
        <f>VLOOKUP(B840,映射表!A:C,3,0)</f>
        <v>#N/A</v>
      </c>
      <c r="D840" s="121">
        <f t="shared" si="143"/>
        <v>0</v>
      </c>
      <c r="E840" s="100">
        <f t="shared" si="144"/>
        <v>0</v>
      </c>
      <c r="F840" s="121">
        <f t="shared" si="145"/>
        <v>0</v>
      </c>
      <c r="G840" s="121">
        <f t="shared" si="146"/>
        <v>0</v>
      </c>
      <c r="H840" s="99" t="e">
        <f>VLOOKUP(C840,'B2B（ol)'!A:J,10,0)*D840</f>
        <v>#N/A</v>
      </c>
      <c r="I840" s="101">
        <f t="shared" si="147"/>
        <v>0</v>
      </c>
      <c r="J840" s="121">
        <f t="shared" si="148"/>
        <v>0</v>
      </c>
      <c r="K840" s="121" t="e">
        <f>VLOOKUP(C840,'B2B（ol)'!A:P,16,0)</f>
        <v>#N/A</v>
      </c>
      <c r="L840" s="117">
        <f t="shared" si="149"/>
        <v>0</v>
      </c>
      <c r="M840" s="114" t="e">
        <f>VLOOKUP(C840,'B2B（ol)'!A:K,11,0)</f>
        <v>#N/A</v>
      </c>
      <c r="N840" s="114" t="e">
        <f>VLOOKUP(B840,payments!E:AG,29,0)</f>
        <v>#N/A</v>
      </c>
      <c r="O840" s="114"/>
      <c r="P840" s="114"/>
      <c r="Q840" s="61" t="e">
        <f>VLOOKUP(R840,映射表!A:G,7,0)</f>
        <v>#N/A</v>
      </c>
      <c r="R840" s="122"/>
      <c r="S840" s="122"/>
      <c r="T840" s="122"/>
      <c r="U840" s="122"/>
      <c r="V840" s="122"/>
      <c r="W840" s="122"/>
      <c r="X840" s="122"/>
      <c r="Y840" s="61">
        <f t="shared" si="150"/>
        <v>0</v>
      </c>
    </row>
    <row r="841" spans="1:25" s="61" customFormat="1">
      <c r="A841" s="61" t="e">
        <f t="shared" si="141"/>
        <v>#N/A</v>
      </c>
      <c r="B841" s="121">
        <f t="shared" si="142"/>
        <v>0</v>
      </c>
      <c r="C841" s="117" t="e">
        <f>VLOOKUP(B841,映射表!A:C,3,0)</f>
        <v>#N/A</v>
      </c>
      <c r="D841" s="121">
        <f t="shared" si="143"/>
        <v>0</v>
      </c>
      <c r="E841" s="100">
        <f t="shared" si="144"/>
        <v>0</v>
      </c>
      <c r="F841" s="121">
        <f t="shared" si="145"/>
        <v>0</v>
      </c>
      <c r="G841" s="121">
        <f t="shared" si="146"/>
        <v>0</v>
      </c>
      <c r="H841" s="99" t="e">
        <f>VLOOKUP(C841,'B2B（ol)'!A:J,10,0)*D841</f>
        <v>#N/A</v>
      </c>
      <c r="I841" s="101">
        <f t="shared" si="147"/>
        <v>0</v>
      </c>
      <c r="J841" s="121">
        <f t="shared" si="148"/>
        <v>0</v>
      </c>
      <c r="K841" s="121" t="e">
        <f>VLOOKUP(C841,'B2B（ol)'!A:P,16,0)</f>
        <v>#N/A</v>
      </c>
      <c r="L841" s="117">
        <f t="shared" si="149"/>
        <v>0</v>
      </c>
      <c r="M841" s="114" t="e">
        <f>VLOOKUP(C841,'B2B（ol)'!A:K,11,0)</f>
        <v>#N/A</v>
      </c>
      <c r="N841" s="114" t="e">
        <f>VLOOKUP(B841,payments!E:AG,29,0)</f>
        <v>#N/A</v>
      </c>
      <c r="O841" s="114"/>
      <c r="P841" s="114"/>
      <c r="Q841" s="61" t="e">
        <f>VLOOKUP(R841,映射表!A:G,7,0)</f>
        <v>#N/A</v>
      </c>
      <c r="R841" s="122"/>
      <c r="S841" s="122"/>
      <c r="T841" s="122"/>
      <c r="U841" s="122"/>
      <c r="V841" s="122"/>
      <c r="W841" s="122"/>
      <c r="X841" s="122"/>
      <c r="Y841" s="61">
        <f t="shared" si="150"/>
        <v>0</v>
      </c>
    </row>
    <row r="842" spans="1:25" s="61" customFormat="1">
      <c r="A842" s="61" t="e">
        <f t="shared" si="141"/>
        <v>#N/A</v>
      </c>
      <c r="B842" s="121">
        <f t="shared" si="142"/>
        <v>0</v>
      </c>
      <c r="C842" s="117" t="e">
        <f>VLOOKUP(B842,映射表!A:C,3,0)</f>
        <v>#N/A</v>
      </c>
      <c r="D842" s="121">
        <f t="shared" si="143"/>
        <v>0</v>
      </c>
      <c r="E842" s="100">
        <f t="shared" si="144"/>
        <v>0</v>
      </c>
      <c r="F842" s="121">
        <f t="shared" si="145"/>
        <v>0</v>
      </c>
      <c r="G842" s="121">
        <f t="shared" si="146"/>
        <v>0</v>
      </c>
      <c r="H842" s="99" t="e">
        <f>VLOOKUP(C842,'B2B（ol)'!A:J,10,0)*D842</f>
        <v>#N/A</v>
      </c>
      <c r="I842" s="101">
        <f t="shared" si="147"/>
        <v>0</v>
      </c>
      <c r="J842" s="121">
        <f t="shared" si="148"/>
        <v>0</v>
      </c>
      <c r="K842" s="121" t="e">
        <f>VLOOKUP(C842,'B2B（ol)'!A:P,16,0)</f>
        <v>#N/A</v>
      </c>
      <c r="L842" s="117">
        <f t="shared" si="149"/>
        <v>0</v>
      </c>
      <c r="M842" s="114" t="e">
        <f>VLOOKUP(C842,'B2B（ol)'!A:K,11,0)</f>
        <v>#N/A</v>
      </c>
      <c r="N842" s="114" t="e">
        <f>VLOOKUP(B842,payments!E:AG,29,0)</f>
        <v>#N/A</v>
      </c>
      <c r="O842" s="114"/>
      <c r="P842" s="114"/>
      <c r="Q842" s="61" t="e">
        <f>VLOOKUP(R842,映射表!A:G,7,0)</f>
        <v>#N/A</v>
      </c>
      <c r="R842" s="122"/>
      <c r="S842" s="122"/>
      <c r="T842" s="122"/>
      <c r="U842" s="122"/>
      <c r="V842" s="122"/>
      <c r="W842" s="122"/>
      <c r="X842" s="122"/>
      <c r="Y842" s="61">
        <f t="shared" si="150"/>
        <v>0</v>
      </c>
    </row>
    <row r="843" spans="1:25" s="61" customFormat="1">
      <c r="A843" s="61" t="e">
        <f t="shared" si="141"/>
        <v>#N/A</v>
      </c>
      <c r="B843" s="121">
        <f t="shared" si="142"/>
        <v>0</v>
      </c>
      <c r="C843" s="117" t="e">
        <f>VLOOKUP(B843,映射表!A:C,3,0)</f>
        <v>#N/A</v>
      </c>
      <c r="D843" s="121">
        <f t="shared" si="143"/>
        <v>0</v>
      </c>
      <c r="E843" s="100">
        <f t="shared" si="144"/>
        <v>0</v>
      </c>
      <c r="F843" s="121">
        <f t="shared" si="145"/>
        <v>0</v>
      </c>
      <c r="G843" s="121">
        <f t="shared" si="146"/>
        <v>0</v>
      </c>
      <c r="H843" s="99" t="e">
        <f>VLOOKUP(C843,'B2B（ol)'!A:J,10,0)*D843</f>
        <v>#N/A</v>
      </c>
      <c r="I843" s="101">
        <f t="shared" si="147"/>
        <v>0</v>
      </c>
      <c r="J843" s="121">
        <f t="shared" si="148"/>
        <v>0</v>
      </c>
      <c r="K843" s="121" t="e">
        <f>VLOOKUP(C843,'B2B（ol)'!A:P,16,0)</f>
        <v>#N/A</v>
      </c>
      <c r="L843" s="117">
        <f t="shared" si="149"/>
        <v>0</v>
      </c>
      <c r="M843" s="114" t="e">
        <f>VLOOKUP(C843,'B2B（ol)'!A:K,11,0)</f>
        <v>#N/A</v>
      </c>
      <c r="N843" s="114" t="e">
        <f>VLOOKUP(B843,payments!E:AG,29,0)</f>
        <v>#N/A</v>
      </c>
      <c r="O843" s="114"/>
      <c r="P843" s="114"/>
      <c r="Q843" s="61" t="e">
        <f>VLOOKUP(R843,映射表!A:G,7,0)</f>
        <v>#N/A</v>
      </c>
      <c r="R843" s="122"/>
      <c r="S843" s="122"/>
      <c r="T843" s="122"/>
      <c r="U843" s="122"/>
      <c r="V843" s="122"/>
      <c r="W843" s="122"/>
      <c r="X843" s="122"/>
      <c r="Y843" s="61">
        <f t="shared" si="150"/>
        <v>0</v>
      </c>
    </row>
    <row r="844" spans="1:25" s="61" customFormat="1">
      <c r="A844" s="61" t="e">
        <f t="shared" si="141"/>
        <v>#N/A</v>
      </c>
      <c r="B844" s="121">
        <f t="shared" si="142"/>
        <v>0</v>
      </c>
      <c r="C844" s="117" t="e">
        <f>VLOOKUP(B844,映射表!A:C,3,0)</f>
        <v>#N/A</v>
      </c>
      <c r="D844" s="121">
        <f t="shared" si="143"/>
        <v>0</v>
      </c>
      <c r="E844" s="100">
        <f t="shared" si="144"/>
        <v>0</v>
      </c>
      <c r="F844" s="121">
        <f t="shared" si="145"/>
        <v>0</v>
      </c>
      <c r="G844" s="121">
        <f t="shared" si="146"/>
        <v>0</v>
      </c>
      <c r="H844" s="99" t="e">
        <f>VLOOKUP(C844,'B2B（ol)'!A:J,10,0)*D844</f>
        <v>#N/A</v>
      </c>
      <c r="I844" s="101">
        <f t="shared" si="147"/>
        <v>0</v>
      </c>
      <c r="J844" s="121">
        <f t="shared" si="148"/>
        <v>0</v>
      </c>
      <c r="K844" s="121" t="e">
        <f>VLOOKUP(C844,'B2B（ol)'!A:P,16,0)</f>
        <v>#N/A</v>
      </c>
      <c r="L844" s="117">
        <f t="shared" si="149"/>
        <v>0</v>
      </c>
      <c r="M844" s="114" t="e">
        <f>VLOOKUP(C844,'B2B（ol)'!A:K,11,0)</f>
        <v>#N/A</v>
      </c>
      <c r="N844" s="114" t="e">
        <f>VLOOKUP(B844,payments!E:AG,29,0)</f>
        <v>#N/A</v>
      </c>
      <c r="O844" s="114"/>
      <c r="P844" s="114"/>
      <c r="Q844" s="61" t="e">
        <f>VLOOKUP(R844,映射表!A:G,7,0)</f>
        <v>#N/A</v>
      </c>
      <c r="R844" s="122"/>
      <c r="S844" s="122"/>
      <c r="T844" s="122"/>
      <c r="U844" s="122"/>
      <c r="V844" s="122"/>
      <c r="W844" s="122"/>
      <c r="X844" s="122"/>
      <c r="Y844" s="61">
        <f t="shared" si="150"/>
        <v>0</v>
      </c>
    </row>
    <row r="845" spans="1:25" s="61" customFormat="1">
      <c r="A845" s="61" t="e">
        <f t="shared" si="141"/>
        <v>#N/A</v>
      </c>
      <c r="B845" s="121">
        <f t="shared" si="142"/>
        <v>0</v>
      </c>
      <c r="C845" s="117" t="e">
        <f>VLOOKUP(B845,映射表!A:C,3,0)</f>
        <v>#N/A</v>
      </c>
      <c r="D845" s="121">
        <f t="shared" si="143"/>
        <v>0</v>
      </c>
      <c r="E845" s="100">
        <f t="shared" si="144"/>
        <v>0</v>
      </c>
      <c r="F845" s="121">
        <f t="shared" si="145"/>
        <v>0</v>
      </c>
      <c r="G845" s="121">
        <f t="shared" si="146"/>
        <v>0</v>
      </c>
      <c r="H845" s="99" t="e">
        <f>VLOOKUP(C845,'B2B（ol)'!A:J,10,0)*D845</f>
        <v>#N/A</v>
      </c>
      <c r="I845" s="101">
        <f t="shared" si="147"/>
        <v>0</v>
      </c>
      <c r="J845" s="121">
        <f t="shared" si="148"/>
        <v>0</v>
      </c>
      <c r="K845" s="121" t="e">
        <f>VLOOKUP(C845,'B2B（ol)'!A:P,16,0)</f>
        <v>#N/A</v>
      </c>
      <c r="L845" s="117">
        <f t="shared" si="149"/>
        <v>0</v>
      </c>
      <c r="M845" s="114" t="e">
        <f>VLOOKUP(C845,'B2B（ol)'!A:K,11,0)</f>
        <v>#N/A</v>
      </c>
      <c r="N845" s="114" t="e">
        <f>VLOOKUP(B845,payments!E:AG,29,0)</f>
        <v>#N/A</v>
      </c>
      <c r="O845" s="114"/>
      <c r="P845" s="114"/>
      <c r="Q845" s="61" t="e">
        <f>VLOOKUP(R845,映射表!A:G,7,0)</f>
        <v>#N/A</v>
      </c>
      <c r="R845" s="122"/>
      <c r="S845" s="122"/>
      <c r="T845" s="122"/>
      <c r="U845" s="122"/>
      <c r="V845" s="122"/>
      <c r="W845" s="122"/>
      <c r="X845" s="122"/>
      <c r="Y845" s="61">
        <f t="shared" si="150"/>
        <v>0</v>
      </c>
    </row>
    <row r="846" spans="1:25" s="61" customFormat="1">
      <c r="A846" s="61" t="e">
        <f t="shared" si="141"/>
        <v>#N/A</v>
      </c>
      <c r="B846" s="121">
        <f t="shared" si="142"/>
        <v>0</v>
      </c>
      <c r="C846" s="117" t="e">
        <f>VLOOKUP(B846,映射表!A:C,3,0)</f>
        <v>#N/A</v>
      </c>
      <c r="D846" s="121">
        <f t="shared" si="143"/>
        <v>0</v>
      </c>
      <c r="E846" s="100">
        <f t="shared" si="144"/>
        <v>0</v>
      </c>
      <c r="F846" s="121">
        <f t="shared" si="145"/>
        <v>0</v>
      </c>
      <c r="G846" s="121">
        <f t="shared" si="146"/>
        <v>0</v>
      </c>
      <c r="H846" s="99" t="e">
        <f>VLOOKUP(C846,'B2B（ol)'!A:J,10,0)*D846</f>
        <v>#N/A</v>
      </c>
      <c r="I846" s="101">
        <f t="shared" si="147"/>
        <v>0</v>
      </c>
      <c r="J846" s="121">
        <f t="shared" si="148"/>
        <v>0</v>
      </c>
      <c r="K846" s="121" t="e">
        <f>VLOOKUP(C846,'B2B（ol)'!A:P,16,0)</f>
        <v>#N/A</v>
      </c>
      <c r="L846" s="117">
        <f t="shared" si="149"/>
        <v>0</v>
      </c>
      <c r="M846" s="114" t="e">
        <f>VLOOKUP(C846,'B2B（ol)'!A:K,11,0)</f>
        <v>#N/A</v>
      </c>
      <c r="N846" s="114" t="e">
        <f>VLOOKUP(B846,payments!E:AG,29,0)</f>
        <v>#N/A</v>
      </c>
      <c r="O846" s="114"/>
      <c r="P846" s="114"/>
      <c r="Q846" s="61" t="e">
        <f>VLOOKUP(R846,映射表!A:G,7,0)</f>
        <v>#N/A</v>
      </c>
      <c r="R846" s="122"/>
      <c r="S846" s="122"/>
      <c r="T846" s="122"/>
      <c r="U846" s="122"/>
      <c r="V846" s="122"/>
      <c r="W846" s="122"/>
      <c r="X846" s="122"/>
      <c r="Y846" s="61">
        <f t="shared" si="150"/>
        <v>0</v>
      </c>
    </row>
    <row r="847" spans="1:25" s="61" customFormat="1">
      <c r="A847" s="61" t="e">
        <f t="shared" si="141"/>
        <v>#N/A</v>
      </c>
      <c r="B847" s="121">
        <f t="shared" si="142"/>
        <v>0</v>
      </c>
      <c r="C847" s="117" t="e">
        <f>VLOOKUP(B847,映射表!A:C,3,0)</f>
        <v>#N/A</v>
      </c>
      <c r="D847" s="121">
        <f t="shared" si="143"/>
        <v>0</v>
      </c>
      <c r="E847" s="100">
        <f t="shared" si="144"/>
        <v>0</v>
      </c>
      <c r="F847" s="121">
        <f t="shared" si="145"/>
        <v>0</v>
      </c>
      <c r="G847" s="121">
        <f t="shared" si="146"/>
        <v>0</v>
      </c>
      <c r="H847" s="99" t="e">
        <f>VLOOKUP(C847,'B2B（ol)'!A:J,10,0)*D847</f>
        <v>#N/A</v>
      </c>
      <c r="I847" s="101">
        <f t="shared" si="147"/>
        <v>0</v>
      </c>
      <c r="J847" s="121">
        <f t="shared" si="148"/>
        <v>0</v>
      </c>
      <c r="K847" s="121" t="e">
        <f>VLOOKUP(C847,'B2B（ol)'!A:P,16,0)</f>
        <v>#N/A</v>
      </c>
      <c r="L847" s="117">
        <f t="shared" si="149"/>
        <v>0</v>
      </c>
      <c r="M847" s="114" t="e">
        <f>VLOOKUP(C847,'B2B（ol)'!A:K,11,0)</f>
        <v>#N/A</v>
      </c>
      <c r="N847" s="114" t="e">
        <f>VLOOKUP(B847,payments!E:AG,29,0)</f>
        <v>#N/A</v>
      </c>
      <c r="O847" s="114"/>
      <c r="P847" s="114"/>
      <c r="Q847" s="61" t="e">
        <f>VLOOKUP(R847,映射表!A:G,7,0)</f>
        <v>#N/A</v>
      </c>
      <c r="R847" s="122"/>
      <c r="S847" s="122"/>
      <c r="T847" s="122"/>
      <c r="U847" s="122"/>
      <c r="V847" s="122"/>
      <c r="W847" s="122"/>
      <c r="X847" s="122"/>
      <c r="Y847" s="61">
        <f t="shared" si="150"/>
        <v>0</v>
      </c>
    </row>
    <row r="848" spans="1:25" s="61" customFormat="1">
      <c r="A848" s="61" t="e">
        <f t="shared" si="141"/>
        <v>#N/A</v>
      </c>
      <c r="B848" s="121">
        <f t="shared" si="142"/>
        <v>0</v>
      </c>
      <c r="C848" s="117" t="e">
        <f>VLOOKUP(B848,映射表!A:C,3,0)</f>
        <v>#N/A</v>
      </c>
      <c r="D848" s="121">
        <f t="shared" si="143"/>
        <v>0</v>
      </c>
      <c r="E848" s="100">
        <f t="shared" si="144"/>
        <v>0</v>
      </c>
      <c r="F848" s="121">
        <f t="shared" si="145"/>
        <v>0</v>
      </c>
      <c r="G848" s="121">
        <f t="shared" si="146"/>
        <v>0</v>
      </c>
      <c r="H848" s="99" t="e">
        <f>VLOOKUP(C848,'B2B（ol)'!A:J,10,0)*D848</f>
        <v>#N/A</v>
      </c>
      <c r="I848" s="101">
        <f t="shared" si="147"/>
        <v>0</v>
      </c>
      <c r="J848" s="121">
        <f t="shared" si="148"/>
        <v>0</v>
      </c>
      <c r="K848" s="121" t="e">
        <f>VLOOKUP(C848,'B2B（ol)'!A:P,16,0)</f>
        <v>#N/A</v>
      </c>
      <c r="L848" s="117">
        <f t="shared" si="149"/>
        <v>0</v>
      </c>
      <c r="M848" s="114" t="e">
        <f>VLOOKUP(C848,'B2B（ol)'!A:K,11,0)</f>
        <v>#N/A</v>
      </c>
      <c r="N848" s="114" t="e">
        <f>VLOOKUP(B848,payments!E:AG,29,0)</f>
        <v>#N/A</v>
      </c>
      <c r="O848" s="114"/>
      <c r="P848" s="114"/>
      <c r="Q848" s="61" t="e">
        <f>VLOOKUP(R848,映射表!A:G,7,0)</f>
        <v>#N/A</v>
      </c>
      <c r="R848" s="122"/>
      <c r="S848" s="122"/>
      <c r="T848" s="122"/>
      <c r="U848" s="122"/>
      <c r="V848" s="122"/>
      <c r="W848" s="122"/>
      <c r="X848" s="122"/>
      <c r="Y848" s="61">
        <f t="shared" si="150"/>
        <v>0</v>
      </c>
    </row>
    <row r="849" spans="1:25" s="61" customFormat="1">
      <c r="A849" s="61" t="e">
        <f t="shared" si="141"/>
        <v>#N/A</v>
      </c>
      <c r="B849" s="121">
        <f t="shared" si="142"/>
        <v>0</v>
      </c>
      <c r="C849" s="117" t="e">
        <f>VLOOKUP(B849,映射表!A:C,3,0)</f>
        <v>#N/A</v>
      </c>
      <c r="D849" s="121">
        <f t="shared" si="143"/>
        <v>0</v>
      </c>
      <c r="E849" s="100">
        <f t="shared" si="144"/>
        <v>0</v>
      </c>
      <c r="F849" s="121">
        <f t="shared" si="145"/>
        <v>0</v>
      </c>
      <c r="G849" s="121">
        <f t="shared" si="146"/>
        <v>0</v>
      </c>
      <c r="H849" s="99" t="e">
        <f>VLOOKUP(C849,'B2B（ol)'!A:J,10,0)*D849</f>
        <v>#N/A</v>
      </c>
      <c r="I849" s="101">
        <f t="shared" si="147"/>
        <v>0</v>
      </c>
      <c r="J849" s="121">
        <f t="shared" si="148"/>
        <v>0</v>
      </c>
      <c r="K849" s="121" t="e">
        <f>VLOOKUP(C849,'B2B（ol)'!A:P,16,0)</f>
        <v>#N/A</v>
      </c>
      <c r="L849" s="117">
        <f t="shared" si="149"/>
        <v>0</v>
      </c>
      <c r="M849" s="114" t="e">
        <f>VLOOKUP(C849,'B2B（ol)'!A:K,11,0)</f>
        <v>#N/A</v>
      </c>
      <c r="N849" s="114" t="e">
        <f>VLOOKUP(B849,payments!E:AG,29,0)</f>
        <v>#N/A</v>
      </c>
      <c r="O849" s="114"/>
      <c r="P849" s="114"/>
      <c r="Q849" s="61" t="e">
        <f>VLOOKUP(R849,映射表!A:G,7,0)</f>
        <v>#N/A</v>
      </c>
      <c r="R849" s="122"/>
      <c r="S849" s="122"/>
      <c r="T849" s="122"/>
      <c r="U849" s="122"/>
      <c r="V849" s="122"/>
      <c r="W849" s="122"/>
      <c r="X849" s="122"/>
      <c r="Y849" s="61">
        <f t="shared" si="150"/>
        <v>0</v>
      </c>
    </row>
    <row r="850" spans="1:25" s="61" customFormat="1">
      <c r="A850" s="61" t="e">
        <f t="shared" si="141"/>
        <v>#N/A</v>
      </c>
      <c r="B850" s="121">
        <f t="shared" si="142"/>
        <v>0</v>
      </c>
      <c r="C850" s="117" t="e">
        <f>VLOOKUP(B850,映射表!A:C,3,0)</f>
        <v>#N/A</v>
      </c>
      <c r="D850" s="121">
        <f t="shared" si="143"/>
        <v>0</v>
      </c>
      <c r="E850" s="100">
        <f t="shared" si="144"/>
        <v>0</v>
      </c>
      <c r="F850" s="121">
        <f t="shared" si="145"/>
        <v>0</v>
      </c>
      <c r="G850" s="121">
        <f t="shared" si="146"/>
        <v>0</v>
      </c>
      <c r="H850" s="99" t="e">
        <f>VLOOKUP(C850,'B2B（ol)'!A:J,10,0)*D850</f>
        <v>#N/A</v>
      </c>
      <c r="I850" s="101">
        <f t="shared" si="147"/>
        <v>0</v>
      </c>
      <c r="J850" s="121">
        <f t="shared" si="148"/>
        <v>0</v>
      </c>
      <c r="K850" s="121" t="e">
        <f>VLOOKUP(C850,'B2B（ol)'!A:P,16,0)</f>
        <v>#N/A</v>
      </c>
      <c r="L850" s="117">
        <f t="shared" si="149"/>
        <v>0</v>
      </c>
      <c r="M850" s="114" t="e">
        <f>VLOOKUP(C850,'B2B（ol)'!A:K,11,0)</f>
        <v>#N/A</v>
      </c>
      <c r="N850" s="114" t="e">
        <f>VLOOKUP(B850,payments!E:AG,29,0)</f>
        <v>#N/A</v>
      </c>
      <c r="O850" s="114"/>
      <c r="P850" s="114"/>
      <c r="Q850" s="61" t="e">
        <f>VLOOKUP(R850,映射表!A:G,7,0)</f>
        <v>#N/A</v>
      </c>
      <c r="R850" s="122"/>
      <c r="S850" s="122"/>
      <c r="T850" s="122"/>
      <c r="U850" s="122"/>
      <c r="V850" s="122"/>
      <c r="W850" s="122"/>
      <c r="X850" s="122"/>
      <c r="Y850" s="61">
        <f t="shared" si="150"/>
        <v>0</v>
      </c>
    </row>
    <row r="851" spans="1:25" s="61" customFormat="1">
      <c r="A851" s="61" t="e">
        <f t="shared" si="141"/>
        <v>#N/A</v>
      </c>
      <c r="B851" s="121">
        <f t="shared" si="142"/>
        <v>0</v>
      </c>
      <c r="C851" s="117" t="e">
        <f>VLOOKUP(B851,映射表!A:C,3,0)</f>
        <v>#N/A</v>
      </c>
      <c r="D851" s="121">
        <f t="shared" si="143"/>
        <v>0</v>
      </c>
      <c r="E851" s="100">
        <f t="shared" si="144"/>
        <v>0</v>
      </c>
      <c r="F851" s="121">
        <f t="shared" si="145"/>
        <v>0</v>
      </c>
      <c r="G851" s="121">
        <f t="shared" si="146"/>
        <v>0</v>
      </c>
      <c r="H851" s="99" t="e">
        <f>VLOOKUP(C851,'B2B（ol)'!A:J,10,0)*D851</f>
        <v>#N/A</v>
      </c>
      <c r="I851" s="101">
        <f t="shared" si="147"/>
        <v>0</v>
      </c>
      <c r="J851" s="121">
        <f t="shared" si="148"/>
        <v>0</v>
      </c>
      <c r="K851" s="121" t="e">
        <f>VLOOKUP(C851,'B2B（ol)'!A:P,16,0)</f>
        <v>#N/A</v>
      </c>
      <c r="L851" s="117">
        <f t="shared" si="149"/>
        <v>0</v>
      </c>
      <c r="M851" s="114" t="e">
        <f>VLOOKUP(C851,'B2B（ol)'!A:K,11,0)</f>
        <v>#N/A</v>
      </c>
      <c r="N851" s="114" t="e">
        <f>VLOOKUP(B851,payments!E:AG,29,0)</f>
        <v>#N/A</v>
      </c>
      <c r="O851" s="114"/>
      <c r="P851" s="114"/>
      <c r="Q851" s="61" t="e">
        <f>VLOOKUP(R851,映射表!A:G,7,0)</f>
        <v>#N/A</v>
      </c>
      <c r="R851" s="122"/>
      <c r="S851" s="122"/>
      <c r="T851" s="122"/>
      <c r="U851" s="122"/>
      <c r="V851" s="122"/>
      <c r="W851" s="122"/>
      <c r="X851" s="122"/>
      <c r="Y851" s="61">
        <f t="shared" si="150"/>
        <v>0</v>
      </c>
    </row>
    <row r="852" spans="1:25" s="61" customFormat="1">
      <c r="A852" s="61" t="e">
        <f t="shared" si="141"/>
        <v>#N/A</v>
      </c>
      <c r="B852" s="121">
        <f t="shared" si="142"/>
        <v>0</v>
      </c>
      <c r="C852" s="117" t="e">
        <f>VLOOKUP(B852,映射表!A:C,3,0)</f>
        <v>#N/A</v>
      </c>
      <c r="D852" s="121">
        <f t="shared" si="143"/>
        <v>0</v>
      </c>
      <c r="E852" s="100">
        <f t="shared" si="144"/>
        <v>0</v>
      </c>
      <c r="F852" s="121">
        <f t="shared" si="145"/>
        <v>0</v>
      </c>
      <c r="G852" s="121">
        <f t="shared" si="146"/>
        <v>0</v>
      </c>
      <c r="H852" s="99" t="e">
        <f>VLOOKUP(C852,'B2B（ol)'!A:J,10,0)*D852</f>
        <v>#N/A</v>
      </c>
      <c r="I852" s="101">
        <f t="shared" si="147"/>
        <v>0</v>
      </c>
      <c r="J852" s="121">
        <f t="shared" si="148"/>
        <v>0</v>
      </c>
      <c r="K852" s="121" t="e">
        <f>VLOOKUP(C852,'B2B（ol)'!A:P,16,0)</f>
        <v>#N/A</v>
      </c>
      <c r="L852" s="117">
        <f t="shared" si="149"/>
        <v>0</v>
      </c>
      <c r="M852" s="114" t="e">
        <f>VLOOKUP(C852,'B2B（ol)'!A:K,11,0)</f>
        <v>#N/A</v>
      </c>
      <c r="N852" s="114" t="e">
        <f>VLOOKUP(B852,payments!E:AG,29,0)</f>
        <v>#N/A</v>
      </c>
      <c r="O852" s="114"/>
      <c r="P852" s="114"/>
      <c r="Q852" s="61" t="e">
        <f>VLOOKUP(R852,映射表!A:G,7,0)</f>
        <v>#N/A</v>
      </c>
      <c r="R852" s="122"/>
      <c r="S852" s="122"/>
      <c r="T852" s="122"/>
      <c r="U852" s="122"/>
      <c r="V852" s="122"/>
      <c r="W852" s="122"/>
      <c r="X852" s="122"/>
      <c r="Y852" s="61">
        <f t="shared" si="150"/>
        <v>0</v>
      </c>
    </row>
    <row r="853" spans="1:25" s="61" customFormat="1">
      <c r="A853" s="61" t="e">
        <f t="shared" si="141"/>
        <v>#N/A</v>
      </c>
      <c r="B853" s="121">
        <f t="shared" si="142"/>
        <v>0</v>
      </c>
      <c r="C853" s="117" t="e">
        <f>VLOOKUP(B853,映射表!A:C,3,0)</f>
        <v>#N/A</v>
      </c>
      <c r="D853" s="121">
        <f t="shared" si="143"/>
        <v>0</v>
      </c>
      <c r="E853" s="100">
        <f t="shared" si="144"/>
        <v>0</v>
      </c>
      <c r="F853" s="121">
        <f t="shared" si="145"/>
        <v>0</v>
      </c>
      <c r="G853" s="121">
        <f t="shared" si="146"/>
        <v>0</v>
      </c>
      <c r="H853" s="99" t="e">
        <f>VLOOKUP(C853,'B2B（ol)'!A:J,10,0)*D853</f>
        <v>#N/A</v>
      </c>
      <c r="I853" s="101">
        <f t="shared" si="147"/>
        <v>0</v>
      </c>
      <c r="J853" s="121">
        <f t="shared" si="148"/>
        <v>0</v>
      </c>
      <c r="K853" s="121" t="e">
        <f>VLOOKUP(C853,'B2B（ol)'!A:P,16,0)</f>
        <v>#N/A</v>
      </c>
      <c r="L853" s="117">
        <f t="shared" si="149"/>
        <v>0</v>
      </c>
      <c r="M853" s="114" t="e">
        <f>VLOOKUP(C853,'B2B（ol)'!A:K,11,0)</f>
        <v>#N/A</v>
      </c>
      <c r="N853" s="114" t="e">
        <f>VLOOKUP(B853,payments!E:AG,29,0)</f>
        <v>#N/A</v>
      </c>
      <c r="O853" s="114"/>
      <c r="P853" s="114"/>
      <c r="Q853" s="61" t="e">
        <f>VLOOKUP(R853,映射表!A:G,7,0)</f>
        <v>#N/A</v>
      </c>
      <c r="R853" s="122"/>
      <c r="S853" s="122"/>
      <c r="T853" s="122"/>
      <c r="U853" s="122"/>
      <c r="V853" s="122"/>
      <c r="W853" s="122"/>
      <c r="X853" s="122"/>
      <c r="Y853" s="61">
        <f t="shared" si="150"/>
        <v>0</v>
      </c>
    </row>
    <row r="854" spans="1:25" s="61" customFormat="1">
      <c r="A854" s="61" t="e">
        <f t="shared" si="141"/>
        <v>#N/A</v>
      </c>
      <c r="B854" s="121">
        <f t="shared" si="142"/>
        <v>0</v>
      </c>
      <c r="C854" s="117" t="e">
        <f>VLOOKUP(B854,映射表!A:C,3,0)</f>
        <v>#N/A</v>
      </c>
      <c r="D854" s="121">
        <f t="shared" si="143"/>
        <v>0</v>
      </c>
      <c r="E854" s="100">
        <f t="shared" si="144"/>
        <v>0</v>
      </c>
      <c r="F854" s="121">
        <f t="shared" si="145"/>
        <v>0</v>
      </c>
      <c r="G854" s="121">
        <f t="shared" si="146"/>
        <v>0</v>
      </c>
      <c r="H854" s="99" t="e">
        <f>VLOOKUP(C854,'B2B（ol)'!A:J,10,0)*D854</f>
        <v>#N/A</v>
      </c>
      <c r="I854" s="101">
        <f t="shared" si="147"/>
        <v>0</v>
      </c>
      <c r="J854" s="121">
        <f t="shared" si="148"/>
        <v>0</v>
      </c>
      <c r="K854" s="121" t="e">
        <f>VLOOKUP(C854,'B2B（ol)'!A:P,16,0)</f>
        <v>#N/A</v>
      </c>
      <c r="L854" s="117">
        <f t="shared" si="149"/>
        <v>0</v>
      </c>
      <c r="M854" s="114" t="e">
        <f>VLOOKUP(C854,'B2B（ol)'!A:K,11,0)</f>
        <v>#N/A</v>
      </c>
      <c r="N854" s="114" t="e">
        <f>VLOOKUP(B854,payments!E:AG,29,0)</f>
        <v>#N/A</v>
      </c>
      <c r="O854" s="114"/>
      <c r="P854" s="114"/>
      <c r="Q854" s="61" t="e">
        <f>VLOOKUP(R854,映射表!A:G,7,0)</f>
        <v>#N/A</v>
      </c>
      <c r="R854" s="122"/>
      <c r="S854" s="122"/>
      <c r="T854" s="122"/>
      <c r="U854" s="122"/>
      <c r="V854" s="122"/>
      <c r="W854" s="122"/>
      <c r="X854" s="122"/>
      <c r="Y854" s="61">
        <f t="shared" si="150"/>
        <v>0</v>
      </c>
    </row>
    <row r="855" spans="1:25" s="61" customFormat="1">
      <c r="A855" s="61" t="e">
        <f t="shared" si="141"/>
        <v>#N/A</v>
      </c>
      <c r="B855" s="121">
        <f t="shared" si="142"/>
        <v>0</v>
      </c>
      <c r="C855" s="117" t="e">
        <f>VLOOKUP(B855,映射表!A:C,3,0)</f>
        <v>#N/A</v>
      </c>
      <c r="D855" s="121">
        <f t="shared" si="143"/>
        <v>0</v>
      </c>
      <c r="E855" s="100">
        <f t="shared" si="144"/>
        <v>0</v>
      </c>
      <c r="F855" s="121">
        <f t="shared" si="145"/>
        <v>0</v>
      </c>
      <c r="G855" s="121">
        <f t="shared" si="146"/>
        <v>0</v>
      </c>
      <c r="H855" s="99" t="e">
        <f>VLOOKUP(C855,'B2B（ol)'!A:J,10,0)*D855</f>
        <v>#N/A</v>
      </c>
      <c r="I855" s="101">
        <f t="shared" si="147"/>
        <v>0</v>
      </c>
      <c r="J855" s="121">
        <f t="shared" si="148"/>
        <v>0</v>
      </c>
      <c r="K855" s="121" t="e">
        <f>VLOOKUP(C855,'B2B（ol)'!A:P,16,0)</f>
        <v>#N/A</v>
      </c>
      <c r="L855" s="117">
        <f t="shared" si="149"/>
        <v>0</v>
      </c>
      <c r="M855" s="114" t="e">
        <f>VLOOKUP(C855,'B2B（ol)'!A:K,11,0)</f>
        <v>#N/A</v>
      </c>
      <c r="N855" s="114" t="e">
        <f>VLOOKUP(B855,payments!E:AG,29,0)</f>
        <v>#N/A</v>
      </c>
      <c r="O855" s="114"/>
      <c r="P855" s="114"/>
      <c r="Q855" s="61" t="e">
        <f>VLOOKUP(R855,映射表!A:G,7,0)</f>
        <v>#N/A</v>
      </c>
      <c r="R855" s="122"/>
      <c r="S855" s="122"/>
      <c r="T855" s="122"/>
      <c r="U855" s="122"/>
      <c r="V855" s="122"/>
      <c r="W855" s="122"/>
      <c r="X855" s="122"/>
      <c r="Y855" s="61">
        <f t="shared" si="150"/>
        <v>0</v>
      </c>
    </row>
    <row r="856" spans="1:25" s="61" customFormat="1">
      <c r="A856" s="61" t="e">
        <f t="shared" si="141"/>
        <v>#N/A</v>
      </c>
      <c r="B856" s="121">
        <f t="shared" si="142"/>
        <v>0</v>
      </c>
      <c r="C856" s="117" t="e">
        <f>VLOOKUP(B856,映射表!A:C,3,0)</f>
        <v>#N/A</v>
      </c>
      <c r="D856" s="121">
        <f t="shared" si="143"/>
        <v>0</v>
      </c>
      <c r="E856" s="100">
        <f t="shared" si="144"/>
        <v>0</v>
      </c>
      <c r="F856" s="121">
        <f t="shared" si="145"/>
        <v>0</v>
      </c>
      <c r="G856" s="121">
        <f t="shared" si="146"/>
        <v>0</v>
      </c>
      <c r="H856" s="99" t="e">
        <f>VLOOKUP(C856,'B2B（ol)'!A:J,10,0)*D856</f>
        <v>#N/A</v>
      </c>
      <c r="I856" s="101">
        <f t="shared" si="147"/>
        <v>0</v>
      </c>
      <c r="J856" s="121">
        <f t="shared" si="148"/>
        <v>0</v>
      </c>
      <c r="K856" s="121" t="e">
        <f>VLOOKUP(C856,'B2B（ol)'!A:P,16,0)</f>
        <v>#N/A</v>
      </c>
      <c r="L856" s="117">
        <f t="shared" si="149"/>
        <v>0</v>
      </c>
      <c r="M856" s="114" t="e">
        <f>VLOOKUP(C856,'B2B（ol)'!A:K,11,0)</f>
        <v>#N/A</v>
      </c>
      <c r="N856" s="114" t="e">
        <f>VLOOKUP(B856,payments!E:AG,29,0)</f>
        <v>#N/A</v>
      </c>
      <c r="O856" s="114"/>
      <c r="P856" s="114"/>
      <c r="Q856" s="61" t="e">
        <f>VLOOKUP(R856,映射表!A:G,7,0)</f>
        <v>#N/A</v>
      </c>
      <c r="R856" s="122"/>
      <c r="S856" s="122"/>
      <c r="T856" s="122"/>
      <c r="U856" s="122"/>
      <c r="V856" s="122"/>
      <c r="W856" s="122"/>
      <c r="X856" s="122"/>
      <c r="Y856" s="61">
        <f t="shared" si="150"/>
        <v>0</v>
      </c>
    </row>
    <row r="857" spans="1:25" s="61" customFormat="1">
      <c r="A857" s="61" t="e">
        <f t="shared" si="141"/>
        <v>#N/A</v>
      </c>
      <c r="B857" s="121">
        <f t="shared" si="142"/>
        <v>0</v>
      </c>
      <c r="C857" s="117" t="e">
        <f>VLOOKUP(B857,映射表!A:C,3,0)</f>
        <v>#N/A</v>
      </c>
      <c r="D857" s="121">
        <f t="shared" si="143"/>
        <v>0</v>
      </c>
      <c r="E857" s="100">
        <f t="shared" si="144"/>
        <v>0</v>
      </c>
      <c r="F857" s="121">
        <f t="shared" si="145"/>
        <v>0</v>
      </c>
      <c r="G857" s="121">
        <f t="shared" si="146"/>
        <v>0</v>
      </c>
      <c r="H857" s="99" t="e">
        <f>VLOOKUP(C857,'B2B（ol)'!A:J,10,0)*D857</f>
        <v>#N/A</v>
      </c>
      <c r="I857" s="101">
        <f t="shared" si="147"/>
        <v>0</v>
      </c>
      <c r="J857" s="121">
        <f t="shared" si="148"/>
        <v>0</v>
      </c>
      <c r="K857" s="121" t="e">
        <f>VLOOKUP(C857,'B2B（ol)'!A:P,16,0)</f>
        <v>#N/A</v>
      </c>
      <c r="L857" s="117">
        <f t="shared" si="149"/>
        <v>0</v>
      </c>
      <c r="M857" s="114" t="e">
        <f>VLOOKUP(C857,'B2B（ol)'!A:K,11,0)</f>
        <v>#N/A</v>
      </c>
      <c r="N857" s="114" t="e">
        <f>VLOOKUP(B857,payments!E:AG,29,0)</f>
        <v>#N/A</v>
      </c>
      <c r="O857" s="114"/>
      <c r="P857" s="114"/>
      <c r="Q857" s="61" t="e">
        <f>VLOOKUP(R857,映射表!A:G,7,0)</f>
        <v>#N/A</v>
      </c>
      <c r="R857" s="122"/>
      <c r="S857" s="122"/>
      <c r="T857" s="122"/>
      <c r="U857" s="122"/>
      <c r="V857" s="122"/>
      <c r="W857" s="122"/>
      <c r="X857" s="122"/>
      <c r="Y857" s="61">
        <f t="shared" si="150"/>
        <v>0</v>
      </c>
    </row>
    <row r="858" spans="1:25" s="61" customFormat="1">
      <c r="A858" s="61" t="e">
        <f t="shared" si="141"/>
        <v>#N/A</v>
      </c>
      <c r="B858" s="121">
        <f t="shared" si="142"/>
        <v>0</v>
      </c>
      <c r="C858" s="117" t="e">
        <f>VLOOKUP(B858,映射表!A:C,3,0)</f>
        <v>#N/A</v>
      </c>
      <c r="D858" s="121">
        <f t="shared" si="143"/>
        <v>0</v>
      </c>
      <c r="E858" s="100">
        <f t="shared" si="144"/>
        <v>0</v>
      </c>
      <c r="F858" s="121">
        <f t="shared" si="145"/>
        <v>0</v>
      </c>
      <c r="G858" s="121">
        <f t="shared" si="146"/>
        <v>0</v>
      </c>
      <c r="H858" s="99" t="e">
        <f>VLOOKUP(C858,'B2B（ol)'!A:J,10,0)*D858</f>
        <v>#N/A</v>
      </c>
      <c r="I858" s="101">
        <f t="shared" si="147"/>
        <v>0</v>
      </c>
      <c r="J858" s="121">
        <f t="shared" si="148"/>
        <v>0</v>
      </c>
      <c r="K858" s="121" t="e">
        <f>VLOOKUP(C858,'B2B（ol)'!A:P,16,0)</f>
        <v>#N/A</v>
      </c>
      <c r="L858" s="117">
        <f t="shared" si="149"/>
        <v>0</v>
      </c>
      <c r="M858" s="114" t="e">
        <f>VLOOKUP(C858,'B2B（ol)'!A:K,11,0)</f>
        <v>#N/A</v>
      </c>
      <c r="N858" s="114" t="e">
        <f>VLOOKUP(B858,payments!E:AG,29,0)</f>
        <v>#N/A</v>
      </c>
      <c r="O858" s="114"/>
      <c r="P858" s="114"/>
      <c r="Q858" s="61" t="e">
        <f>VLOOKUP(R858,映射表!A:G,7,0)</f>
        <v>#N/A</v>
      </c>
      <c r="R858" s="122"/>
      <c r="S858" s="122"/>
      <c r="T858" s="122"/>
      <c r="U858" s="122"/>
      <c r="V858" s="122"/>
      <c r="W858" s="122"/>
      <c r="X858" s="122"/>
      <c r="Y858" s="61">
        <f t="shared" si="150"/>
        <v>0</v>
      </c>
    </row>
    <row r="859" spans="1:25" s="61" customFormat="1">
      <c r="A859" s="61" t="e">
        <f t="shared" si="141"/>
        <v>#N/A</v>
      </c>
      <c r="B859" s="121">
        <f t="shared" si="142"/>
        <v>0</v>
      </c>
      <c r="C859" s="117" t="e">
        <f>VLOOKUP(B859,映射表!A:C,3,0)</f>
        <v>#N/A</v>
      </c>
      <c r="D859" s="121">
        <f t="shared" si="143"/>
        <v>0</v>
      </c>
      <c r="E859" s="100">
        <f t="shared" si="144"/>
        <v>0</v>
      </c>
      <c r="F859" s="121">
        <f t="shared" si="145"/>
        <v>0</v>
      </c>
      <c r="G859" s="121">
        <f t="shared" si="146"/>
        <v>0</v>
      </c>
      <c r="H859" s="99" t="e">
        <f>VLOOKUP(C859,'B2B（ol)'!A:J,10,0)*D859</f>
        <v>#N/A</v>
      </c>
      <c r="I859" s="101">
        <f t="shared" si="147"/>
        <v>0</v>
      </c>
      <c r="J859" s="121">
        <f t="shared" si="148"/>
        <v>0</v>
      </c>
      <c r="K859" s="121" t="e">
        <f>VLOOKUP(C859,'B2B（ol)'!A:P,16,0)</f>
        <v>#N/A</v>
      </c>
      <c r="L859" s="117">
        <f t="shared" si="149"/>
        <v>0</v>
      </c>
      <c r="M859" s="114" t="e">
        <f>VLOOKUP(C859,'B2B（ol)'!A:K,11,0)</f>
        <v>#N/A</v>
      </c>
      <c r="N859" s="114" t="e">
        <f>VLOOKUP(B859,payments!E:AG,29,0)</f>
        <v>#N/A</v>
      </c>
      <c r="O859" s="114"/>
      <c r="P859" s="114"/>
      <c r="Q859" s="61" t="e">
        <f>VLOOKUP(R859,映射表!A:G,7,0)</f>
        <v>#N/A</v>
      </c>
      <c r="R859" s="122"/>
      <c r="S859" s="122"/>
      <c r="T859" s="122"/>
      <c r="U859" s="122"/>
      <c r="V859" s="122"/>
      <c r="W859" s="122"/>
      <c r="X859" s="122"/>
      <c r="Y859" s="61">
        <f t="shared" si="150"/>
        <v>0</v>
      </c>
    </row>
    <row r="860" spans="1:25" s="61" customFormat="1">
      <c r="A860" s="61" t="e">
        <f t="shared" si="141"/>
        <v>#N/A</v>
      </c>
      <c r="B860" s="121">
        <f t="shared" si="142"/>
        <v>0</v>
      </c>
      <c r="C860" s="117" t="e">
        <f>VLOOKUP(B860,映射表!A:C,3,0)</f>
        <v>#N/A</v>
      </c>
      <c r="D860" s="121">
        <f t="shared" si="143"/>
        <v>0</v>
      </c>
      <c r="E860" s="100">
        <f t="shared" si="144"/>
        <v>0</v>
      </c>
      <c r="F860" s="121">
        <f t="shared" si="145"/>
        <v>0</v>
      </c>
      <c r="G860" s="121">
        <f t="shared" si="146"/>
        <v>0</v>
      </c>
      <c r="H860" s="99" t="e">
        <f>VLOOKUP(C860,'B2B（ol)'!A:J,10,0)*D860</f>
        <v>#N/A</v>
      </c>
      <c r="I860" s="101">
        <f t="shared" si="147"/>
        <v>0</v>
      </c>
      <c r="J860" s="121">
        <f t="shared" si="148"/>
        <v>0</v>
      </c>
      <c r="K860" s="121" t="e">
        <f>VLOOKUP(C860,'B2B（ol)'!A:P,16,0)</f>
        <v>#N/A</v>
      </c>
      <c r="L860" s="117">
        <f t="shared" si="149"/>
        <v>0</v>
      </c>
      <c r="M860" s="114" t="e">
        <f>VLOOKUP(C860,'B2B（ol)'!A:K,11,0)</f>
        <v>#N/A</v>
      </c>
      <c r="N860" s="114" t="e">
        <f>VLOOKUP(B860,payments!E:AG,29,0)</f>
        <v>#N/A</v>
      </c>
      <c r="O860" s="114"/>
      <c r="P860" s="114"/>
      <c r="Q860" s="61" t="e">
        <f>VLOOKUP(R860,映射表!A:G,7,0)</f>
        <v>#N/A</v>
      </c>
      <c r="R860" s="122"/>
      <c r="S860" s="122"/>
      <c r="T860" s="122"/>
      <c r="U860" s="122"/>
      <c r="V860" s="122"/>
      <c r="W860" s="122"/>
      <c r="X860" s="122"/>
      <c r="Y860" s="61">
        <f t="shared" si="150"/>
        <v>0</v>
      </c>
    </row>
    <row r="861" spans="1:25" s="61" customFormat="1">
      <c r="A861" s="61" t="e">
        <f t="shared" si="141"/>
        <v>#N/A</v>
      </c>
      <c r="B861" s="121">
        <f t="shared" si="142"/>
        <v>0</v>
      </c>
      <c r="C861" s="117" t="e">
        <f>VLOOKUP(B861,映射表!A:C,3,0)</f>
        <v>#N/A</v>
      </c>
      <c r="D861" s="121">
        <f t="shared" si="143"/>
        <v>0</v>
      </c>
      <c r="E861" s="100">
        <f t="shared" si="144"/>
        <v>0</v>
      </c>
      <c r="F861" s="121">
        <f t="shared" si="145"/>
        <v>0</v>
      </c>
      <c r="G861" s="121">
        <f t="shared" si="146"/>
        <v>0</v>
      </c>
      <c r="H861" s="99" t="e">
        <f>VLOOKUP(C861,'B2B（ol)'!A:J,10,0)*D861</f>
        <v>#N/A</v>
      </c>
      <c r="I861" s="101">
        <f t="shared" si="147"/>
        <v>0</v>
      </c>
      <c r="J861" s="121">
        <f t="shared" si="148"/>
        <v>0</v>
      </c>
      <c r="K861" s="121" t="e">
        <f>VLOOKUP(C861,'B2B（ol)'!A:P,16,0)</f>
        <v>#N/A</v>
      </c>
      <c r="L861" s="117">
        <f t="shared" si="149"/>
        <v>0</v>
      </c>
      <c r="M861" s="114" t="e">
        <f>VLOOKUP(C861,'B2B（ol)'!A:K,11,0)</f>
        <v>#N/A</v>
      </c>
      <c r="N861" s="114" t="e">
        <f>VLOOKUP(B861,payments!E:AG,29,0)</f>
        <v>#N/A</v>
      </c>
      <c r="O861" s="114"/>
      <c r="P861" s="114"/>
      <c r="Q861" s="61" t="e">
        <f>VLOOKUP(R861,映射表!A:G,7,0)</f>
        <v>#N/A</v>
      </c>
      <c r="R861" s="122"/>
      <c r="S861" s="122"/>
      <c r="T861" s="122"/>
      <c r="U861" s="122"/>
      <c r="V861" s="122"/>
      <c r="W861" s="122"/>
      <c r="X861" s="122"/>
      <c r="Y861" s="61">
        <f t="shared" si="150"/>
        <v>0</v>
      </c>
    </row>
    <row r="862" spans="1:25" s="61" customFormat="1">
      <c r="A862" s="61" t="e">
        <f t="shared" si="141"/>
        <v>#N/A</v>
      </c>
      <c r="B862" s="121">
        <f t="shared" si="142"/>
        <v>0</v>
      </c>
      <c r="C862" s="117" t="e">
        <f>VLOOKUP(B862,映射表!A:C,3,0)</f>
        <v>#N/A</v>
      </c>
      <c r="D862" s="121">
        <f t="shared" si="143"/>
        <v>0</v>
      </c>
      <c r="E862" s="100">
        <f t="shared" si="144"/>
        <v>0</v>
      </c>
      <c r="F862" s="121">
        <f t="shared" si="145"/>
        <v>0</v>
      </c>
      <c r="G862" s="121">
        <f t="shared" si="146"/>
        <v>0</v>
      </c>
      <c r="H862" s="99" t="e">
        <f>VLOOKUP(C862,'B2B（ol)'!A:J,10,0)*D862</f>
        <v>#N/A</v>
      </c>
      <c r="I862" s="101">
        <f t="shared" si="147"/>
        <v>0</v>
      </c>
      <c r="J862" s="121">
        <f t="shared" si="148"/>
        <v>0</v>
      </c>
      <c r="K862" s="121" t="e">
        <f>VLOOKUP(C862,'B2B（ol)'!A:P,16,0)</f>
        <v>#N/A</v>
      </c>
      <c r="L862" s="117">
        <f t="shared" si="149"/>
        <v>0</v>
      </c>
      <c r="M862" s="114" t="e">
        <f>VLOOKUP(C862,'B2B（ol)'!A:K,11,0)</f>
        <v>#N/A</v>
      </c>
      <c r="N862" s="114" t="e">
        <f>VLOOKUP(B862,payments!E:AG,29,0)</f>
        <v>#N/A</v>
      </c>
      <c r="O862" s="114"/>
      <c r="P862" s="114"/>
      <c r="Q862" s="61" t="e">
        <f>VLOOKUP(R862,映射表!A:G,7,0)</f>
        <v>#N/A</v>
      </c>
      <c r="R862" s="122"/>
      <c r="S862" s="122"/>
      <c r="T862" s="122"/>
      <c r="U862" s="122"/>
      <c r="V862" s="122"/>
      <c r="W862" s="122"/>
      <c r="X862" s="122"/>
      <c r="Y862" s="61">
        <f t="shared" si="150"/>
        <v>0</v>
      </c>
    </row>
    <row r="863" spans="1:25" s="61" customFormat="1">
      <c r="A863" s="61" t="e">
        <f t="shared" si="141"/>
        <v>#N/A</v>
      </c>
      <c r="B863" s="121">
        <f t="shared" si="142"/>
        <v>0</v>
      </c>
      <c r="C863" s="117" t="e">
        <f>VLOOKUP(B863,映射表!A:C,3,0)</f>
        <v>#N/A</v>
      </c>
      <c r="D863" s="121">
        <f t="shared" si="143"/>
        <v>0</v>
      </c>
      <c r="E863" s="100">
        <f t="shared" si="144"/>
        <v>0</v>
      </c>
      <c r="F863" s="121">
        <f t="shared" si="145"/>
        <v>0</v>
      </c>
      <c r="G863" s="121">
        <f t="shared" si="146"/>
        <v>0</v>
      </c>
      <c r="H863" s="99" t="e">
        <f>VLOOKUP(C863,'B2B（ol)'!A:J,10,0)*D863</f>
        <v>#N/A</v>
      </c>
      <c r="I863" s="101">
        <f t="shared" si="147"/>
        <v>0</v>
      </c>
      <c r="J863" s="121">
        <f t="shared" si="148"/>
        <v>0</v>
      </c>
      <c r="K863" s="121" t="e">
        <f>VLOOKUP(C863,'B2B（ol)'!A:P,16,0)</f>
        <v>#N/A</v>
      </c>
      <c r="L863" s="117">
        <f t="shared" si="149"/>
        <v>0</v>
      </c>
      <c r="M863" s="114" t="e">
        <f>VLOOKUP(C863,'B2B（ol)'!A:K,11,0)</f>
        <v>#N/A</v>
      </c>
      <c r="N863" s="114" t="e">
        <f>VLOOKUP(B863,payments!E:AG,29,0)</f>
        <v>#N/A</v>
      </c>
      <c r="O863" s="114"/>
      <c r="P863" s="114"/>
      <c r="Q863" s="61" t="e">
        <f>VLOOKUP(R863,映射表!A:G,7,0)</f>
        <v>#N/A</v>
      </c>
      <c r="R863" s="122"/>
      <c r="S863" s="122"/>
      <c r="T863" s="122"/>
      <c r="U863" s="122"/>
      <c r="V863" s="122"/>
      <c r="W863" s="122"/>
      <c r="X863" s="122"/>
      <c r="Y863" s="61">
        <f t="shared" si="150"/>
        <v>0</v>
      </c>
    </row>
    <row r="864" spans="1:25" s="61" customFormat="1">
      <c r="A864" s="61" t="e">
        <f t="shared" si="141"/>
        <v>#N/A</v>
      </c>
      <c r="B864" s="121">
        <f t="shared" si="142"/>
        <v>0</v>
      </c>
      <c r="C864" s="117" t="e">
        <f>VLOOKUP(B864,映射表!A:C,3,0)</f>
        <v>#N/A</v>
      </c>
      <c r="D864" s="121">
        <f t="shared" si="143"/>
        <v>0</v>
      </c>
      <c r="E864" s="100">
        <f t="shared" si="144"/>
        <v>0</v>
      </c>
      <c r="F864" s="121">
        <f t="shared" si="145"/>
        <v>0</v>
      </c>
      <c r="G864" s="121">
        <f t="shared" si="146"/>
        <v>0</v>
      </c>
      <c r="H864" s="99" t="e">
        <f>VLOOKUP(C864,'B2B（ol)'!A:J,10,0)*D864</f>
        <v>#N/A</v>
      </c>
      <c r="I864" s="101">
        <f t="shared" si="147"/>
        <v>0</v>
      </c>
      <c r="J864" s="121">
        <f t="shared" si="148"/>
        <v>0</v>
      </c>
      <c r="K864" s="121" t="e">
        <f>VLOOKUP(C864,'B2B（ol)'!A:P,16,0)</f>
        <v>#N/A</v>
      </c>
      <c r="L864" s="117">
        <f t="shared" si="149"/>
        <v>0</v>
      </c>
      <c r="M864" s="114" t="e">
        <f>VLOOKUP(C864,'B2B（ol)'!A:K,11,0)</f>
        <v>#N/A</v>
      </c>
      <c r="N864" s="114" t="e">
        <f>VLOOKUP(B864,payments!E:AG,29,0)</f>
        <v>#N/A</v>
      </c>
      <c r="O864" s="114"/>
      <c r="P864" s="114"/>
      <c r="Q864" s="61" t="e">
        <f>VLOOKUP(R864,映射表!A:G,7,0)</f>
        <v>#N/A</v>
      </c>
      <c r="R864" s="122"/>
      <c r="S864" s="122"/>
      <c r="T864" s="122"/>
      <c r="U864" s="122"/>
      <c r="V864" s="122"/>
      <c r="W864" s="122"/>
      <c r="X864" s="122"/>
      <c r="Y864" s="61">
        <f t="shared" si="150"/>
        <v>0</v>
      </c>
    </row>
    <row r="865" spans="1:25" s="61" customFormat="1">
      <c r="A865" s="61" t="e">
        <f t="shared" si="141"/>
        <v>#N/A</v>
      </c>
      <c r="B865" s="121">
        <f t="shared" si="142"/>
        <v>0</v>
      </c>
      <c r="C865" s="117" t="e">
        <f>VLOOKUP(B865,映射表!A:C,3,0)</f>
        <v>#N/A</v>
      </c>
      <c r="D865" s="121">
        <f t="shared" si="143"/>
        <v>0</v>
      </c>
      <c r="E865" s="100">
        <f t="shared" si="144"/>
        <v>0</v>
      </c>
      <c r="F865" s="121">
        <f t="shared" si="145"/>
        <v>0</v>
      </c>
      <c r="G865" s="121">
        <f t="shared" si="146"/>
        <v>0</v>
      </c>
      <c r="H865" s="99" t="e">
        <f>VLOOKUP(C865,'B2B（ol)'!A:J,10,0)*D865</f>
        <v>#N/A</v>
      </c>
      <c r="I865" s="101">
        <f t="shared" si="147"/>
        <v>0</v>
      </c>
      <c r="J865" s="121">
        <f t="shared" si="148"/>
        <v>0</v>
      </c>
      <c r="K865" s="121" t="e">
        <f>VLOOKUP(C865,'B2B（ol)'!A:P,16,0)</f>
        <v>#N/A</v>
      </c>
      <c r="L865" s="117">
        <f t="shared" si="149"/>
        <v>0</v>
      </c>
      <c r="M865" s="114" t="e">
        <f>VLOOKUP(C865,'B2B（ol)'!A:K,11,0)</f>
        <v>#N/A</v>
      </c>
      <c r="N865" s="114" t="e">
        <f>VLOOKUP(B865,payments!E:AG,29,0)</f>
        <v>#N/A</v>
      </c>
      <c r="O865" s="114"/>
      <c r="P865" s="114"/>
      <c r="Q865" s="61" t="e">
        <f>VLOOKUP(R865,映射表!A:G,7,0)</f>
        <v>#N/A</v>
      </c>
      <c r="R865" s="122"/>
      <c r="S865" s="122"/>
      <c r="T865" s="122"/>
      <c r="U865" s="122"/>
      <c r="V865" s="122"/>
      <c r="W865" s="122"/>
      <c r="X865" s="122"/>
      <c r="Y865" s="61">
        <f t="shared" si="150"/>
        <v>0</v>
      </c>
    </row>
    <row r="866" spans="1:25" s="61" customFormat="1">
      <c r="A866" s="61" t="e">
        <f t="shared" si="141"/>
        <v>#N/A</v>
      </c>
      <c r="B866" s="121">
        <f t="shared" si="142"/>
        <v>0</v>
      </c>
      <c r="C866" s="117" t="e">
        <f>VLOOKUP(B866,映射表!A:C,3,0)</f>
        <v>#N/A</v>
      </c>
      <c r="D866" s="121">
        <f t="shared" si="143"/>
        <v>0</v>
      </c>
      <c r="E866" s="100">
        <f t="shared" si="144"/>
        <v>0</v>
      </c>
      <c r="F866" s="121">
        <f t="shared" si="145"/>
        <v>0</v>
      </c>
      <c r="G866" s="121">
        <f t="shared" si="146"/>
        <v>0</v>
      </c>
      <c r="H866" s="99" t="e">
        <f>VLOOKUP(C866,'B2B（ol)'!A:J,10,0)*D866</f>
        <v>#N/A</v>
      </c>
      <c r="I866" s="101">
        <f t="shared" si="147"/>
        <v>0</v>
      </c>
      <c r="J866" s="121">
        <f t="shared" si="148"/>
        <v>0</v>
      </c>
      <c r="K866" s="121" t="e">
        <f>VLOOKUP(C866,'B2B（ol)'!A:P,16,0)</f>
        <v>#N/A</v>
      </c>
      <c r="L866" s="117">
        <f t="shared" si="149"/>
        <v>0</v>
      </c>
      <c r="M866" s="114" t="e">
        <f>VLOOKUP(C866,'B2B（ol)'!A:K,11,0)</f>
        <v>#N/A</v>
      </c>
      <c r="N866" s="114" t="e">
        <f>VLOOKUP(B866,payments!E:AG,29,0)</f>
        <v>#N/A</v>
      </c>
      <c r="O866" s="114"/>
      <c r="P866" s="114"/>
      <c r="Q866" s="61" t="e">
        <f>VLOOKUP(R866,映射表!A:G,7,0)</f>
        <v>#N/A</v>
      </c>
      <c r="R866" s="122"/>
      <c r="S866" s="122"/>
      <c r="T866" s="122"/>
      <c r="U866" s="122"/>
      <c r="V866" s="122"/>
      <c r="W866" s="122"/>
      <c r="X866" s="122"/>
      <c r="Y866" s="61">
        <f t="shared" si="150"/>
        <v>0</v>
      </c>
    </row>
    <row r="867" spans="1:25" s="61" customFormat="1">
      <c r="A867" s="61" t="e">
        <f t="shared" si="141"/>
        <v>#N/A</v>
      </c>
      <c r="B867" s="121">
        <f t="shared" si="142"/>
        <v>0</v>
      </c>
      <c r="C867" s="117" t="e">
        <f>VLOOKUP(B867,映射表!A:C,3,0)</f>
        <v>#N/A</v>
      </c>
      <c r="D867" s="121">
        <f t="shared" si="143"/>
        <v>0</v>
      </c>
      <c r="E867" s="100">
        <f t="shared" si="144"/>
        <v>0</v>
      </c>
      <c r="F867" s="121">
        <f t="shared" si="145"/>
        <v>0</v>
      </c>
      <c r="G867" s="121">
        <f t="shared" si="146"/>
        <v>0</v>
      </c>
      <c r="H867" s="99" t="e">
        <f>VLOOKUP(C867,'B2B（ol)'!A:J,10,0)*D867</f>
        <v>#N/A</v>
      </c>
      <c r="I867" s="101">
        <f t="shared" si="147"/>
        <v>0</v>
      </c>
      <c r="J867" s="121">
        <f t="shared" si="148"/>
        <v>0</v>
      </c>
      <c r="K867" s="121" t="e">
        <f>VLOOKUP(C867,'B2B（ol)'!A:P,16,0)</f>
        <v>#N/A</v>
      </c>
      <c r="L867" s="117">
        <f t="shared" si="149"/>
        <v>0</v>
      </c>
      <c r="M867" s="114" t="e">
        <f>VLOOKUP(C867,'B2B（ol)'!A:K,11,0)</f>
        <v>#N/A</v>
      </c>
      <c r="N867" s="114" t="e">
        <f>VLOOKUP(B867,payments!E:AG,29,0)</f>
        <v>#N/A</v>
      </c>
      <c r="O867" s="114"/>
      <c r="P867" s="114"/>
      <c r="Q867" s="61" t="e">
        <f>VLOOKUP(R867,映射表!A:G,7,0)</f>
        <v>#N/A</v>
      </c>
      <c r="R867" s="122"/>
      <c r="S867" s="122"/>
      <c r="T867" s="122"/>
      <c r="U867" s="122"/>
      <c r="V867" s="122"/>
      <c r="W867" s="122"/>
      <c r="X867" s="122"/>
      <c r="Y867" s="61">
        <f t="shared" si="150"/>
        <v>0</v>
      </c>
    </row>
    <row r="868" spans="1:25" s="61" customFormat="1">
      <c r="A868" s="61" t="e">
        <f t="shared" si="141"/>
        <v>#N/A</v>
      </c>
      <c r="B868" s="121">
        <f t="shared" si="142"/>
        <v>0</v>
      </c>
      <c r="C868" s="117" t="e">
        <f>VLOOKUP(B868,映射表!A:C,3,0)</f>
        <v>#N/A</v>
      </c>
      <c r="D868" s="121">
        <f t="shared" si="143"/>
        <v>0</v>
      </c>
      <c r="E868" s="100">
        <f t="shared" si="144"/>
        <v>0</v>
      </c>
      <c r="F868" s="121">
        <f t="shared" si="145"/>
        <v>0</v>
      </c>
      <c r="G868" s="121">
        <f t="shared" si="146"/>
        <v>0</v>
      </c>
      <c r="H868" s="99" t="e">
        <f>VLOOKUP(C868,'B2B（ol)'!A:J,10,0)*D868</f>
        <v>#N/A</v>
      </c>
      <c r="I868" s="101">
        <f t="shared" si="147"/>
        <v>0</v>
      </c>
      <c r="J868" s="121">
        <f t="shared" si="148"/>
        <v>0</v>
      </c>
      <c r="K868" s="121" t="e">
        <f>VLOOKUP(C868,'B2B（ol)'!A:P,16,0)</f>
        <v>#N/A</v>
      </c>
      <c r="L868" s="117">
        <f t="shared" si="149"/>
        <v>0</v>
      </c>
      <c r="M868" s="114" t="e">
        <f>VLOOKUP(C868,'B2B（ol)'!A:K,11,0)</f>
        <v>#N/A</v>
      </c>
      <c r="N868" s="114" t="e">
        <f>VLOOKUP(B868,payments!E:AG,29,0)</f>
        <v>#N/A</v>
      </c>
      <c r="O868" s="114"/>
      <c r="P868" s="114"/>
      <c r="Q868" s="61" t="e">
        <f>VLOOKUP(R868,映射表!A:G,7,0)</f>
        <v>#N/A</v>
      </c>
      <c r="R868" s="122"/>
      <c r="S868" s="122"/>
      <c r="T868" s="122"/>
      <c r="U868" s="122"/>
      <c r="V868" s="122"/>
      <c r="W868" s="122"/>
      <c r="X868" s="122"/>
      <c r="Y868" s="61">
        <f t="shared" si="150"/>
        <v>0</v>
      </c>
    </row>
    <row r="869" spans="1:25" s="61" customFormat="1">
      <c r="A869" s="61" t="e">
        <f t="shared" si="141"/>
        <v>#N/A</v>
      </c>
      <c r="B869" s="121">
        <f t="shared" si="142"/>
        <v>0</v>
      </c>
      <c r="C869" s="117" t="e">
        <f>VLOOKUP(B869,映射表!A:C,3,0)</f>
        <v>#N/A</v>
      </c>
      <c r="D869" s="121">
        <f t="shared" si="143"/>
        <v>0</v>
      </c>
      <c r="E869" s="100">
        <f t="shared" si="144"/>
        <v>0</v>
      </c>
      <c r="F869" s="121">
        <f t="shared" si="145"/>
        <v>0</v>
      </c>
      <c r="G869" s="121">
        <f t="shared" si="146"/>
        <v>0</v>
      </c>
      <c r="H869" s="99" t="e">
        <f>VLOOKUP(C869,'B2B（ol)'!A:J,10,0)*D869</f>
        <v>#N/A</v>
      </c>
      <c r="I869" s="101">
        <f t="shared" si="147"/>
        <v>0</v>
      </c>
      <c r="J869" s="121">
        <f t="shared" si="148"/>
        <v>0</v>
      </c>
      <c r="K869" s="121" t="e">
        <f>VLOOKUP(C869,'B2B（ol)'!A:P,16,0)</f>
        <v>#N/A</v>
      </c>
      <c r="L869" s="117">
        <f t="shared" si="149"/>
        <v>0</v>
      </c>
      <c r="M869" s="114" t="e">
        <f>VLOOKUP(C869,'B2B（ol)'!A:K,11,0)</f>
        <v>#N/A</v>
      </c>
      <c r="N869" s="114" t="e">
        <f>VLOOKUP(B869,payments!E:AG,29,0)</f>
        <v>#N/A</v>
      </c>
      <c r="O869" s="114"/>
      <c r="P869" s="114"/>
      <c r="Q869" s="61" t="e">
        <f>VLOOKUP(R869,映射表!A:G,7,0)</f>
        <v>#N/A</v>
      </c>
      <c r="R869" s="122"/>
      <c r="S869" s="122"/>
      <c r="T869" s="122"/>
      <c r="U869" s="122"/>
      <c r="V869" s="122"/>
      <c r="W869" s="122"/>
      <c r="X869" s="122"/>
      <c r="Y869" s="61">
        <f t="shared" si="150"/>
        <v>0</v>
      </c>
    </row>
    <row r="870" spans="1:25" s="61" customFormat="1">
      <c r="A870" s="61" t="e">
        <f t="shared" si="141"/>
        <v>#N/A</v>
      </c>
      <c r="B870" s="121">
        <f t="shared" si="142"/>
        <v>0</v>
      </c>
      <c r="C870" s="117" t="e">
        <f>VLOOKUP(B870,映射表!A:C,3,0)</f>
        <v>#N/A</v>
      </c>
      <c r="D870" s="121">
        <f t="shared" si="143"/>
        <v>0</v>
      </c>
      <c r="E870" s="100">
        <f t="shared" si="144"/>
        <v>0</v>
      </c>
      <c r="F870" s="121">
        <f t="shared" si="145"/>
        <v>0</v>
      </c>
      <c r="G870" s="121">
        <f t="shared" si="146"/>
        <v>0</v>
      </c>
      <c r="H870" s="99" t="e">
        <f>VLOOKUP(C870,'B2B（ol)'!A:J,10,0)*D870</f>
        <v>#N/A</v>
      </c>
      <c r="I870" s="101">
        <f t="shared" si="147"/>
        <v>0</v>
      </c>
      <c r="J870" s="121">
        <f t="shared" si="148"/>
        <v>0</v>
      </c>
      <c r="K870" s="121" t="e">
        <f>VLOOKUP(C870,'B2B（ol)'!A:P,16,0)</f>
        <v>#N/A</v>
      </c>
      <c r="L870" s="117">
        <f t="shared" si="149"/>
        <v>0</v>
      </c>
      <c r="M870" s="114" t="e">
        <f>VLOOKUP(C870,'B2B（ol)'!A:K,11,0)</f>
        <v>#N/A</v>
      </c>
      <c r="N870" s="114" t="e">
        <f>VLOOKUP(B870,payments!E:AG,29,0)</f>
        <v>#N/A</v>
      </c>
      <c r="O870" s="114"/>
      <c r="P870" s="114"/>
      <c r="Q870" s="61" t="e">
        <f>VLOOKUP(R870,映射表!A:G,7,0)</f>
        <v>#N/A</v>
      </c>
      <c r="R870" s="122"/>
      <c r="S870" s="122"/>
      <c r="T870" s="122"/>
      <c r="U870" s="122"/>
      <c r="V870" s="122"/>
      <c r="W870" s="122"/>
      <c r="X870" s="122"/>
      <c r="Y870" s="61">
        <f t="shared" si="150"/>
        <v>0</v>
      </c>
    </row>
    <row r="871" spans="1:25" s="61" customFormat="1">
      <c r="A871" s="61" t="e">
        <f t="shared" si="141"/>
        <v>#N/A</v>
      </c>
      <c r="B871" s="121">
        <f t="shared" si="142"/>
        <v>0</v>
      </c>
      <c r="C871" s="117" t="e">
        <f>VLOOKUP(B871,映射表!A:C,3,0)</f>
        <v>#N/A</v>
      </c>
      <c r="D871" s="121">
        <f t="shared" si="143"/>
        <v>0</v>
      </c>
      <c r="E871" s="100">
        <f t="shared" si="144"/>
        <v>0</v>
      </c>
      <c r="F871" s="121">
        <f t="shared" si="145"/>
        <v>0</v>
      </c>
      <c r="G871" s="121">
        <f t="shared" si="146"/>
        <v>0</v>
      </c>
      <c r="H871" s="99" t="e">
        <f>VLOOKUP(C871,'B2B（ol)'!A:J,10,0)*D871</f>
        <v>#N/A</v>
      </c>
      <c r="I871" s="101">
        <f t="shared" si="147"/>
        <v>0</v>
      </c>
      <c r="J871" s="121">
        <f t="shared" si="148"/>
        <v>0</v>
      </c>
      <c r="K871" s="121" t="e">
        <f>VLOOKUP(C871,'B2B（ol)'!A:P,16,0)</f>
        <v>#N/A</v>
      </c>
      <c r="L871" s="117">
        <f t="shared" si="149"/>
        <v>0</v>
      </c>
      <c r="M871" s="114" t="e">
        <f>VLOOKUP(C871,'B2B（ol)'!A:K,11,0)</f>
        <v>#N/A</v>
      </c>
      <c r="N871" s="114" t="e">
        <f>VLOOKUP(B871,payments!E:AG,29,0)</f>
        <v>#N/A</v>
      </c>
      <c r="O871" s="114"/>
      <c r="P871" s="114"/>
      <c r="Q871" s="61" t="e">
        <f>VLOOKUP(R871,映射表!A:G,7,0)</f>
        <v>#N/A</v>
      </c>
      <c r="R871" s="122"/>
      <c r="S871" s="122"/>
      <c r="T871" s="122"/>
      <c r="U871" s="122"/>
      <c r="V871" s="122"/>
      <c r="W871" s="122"/>
      <c r="X871" s="122"/>
      <c r="Y871" s="61">
        <f t="shared" si="150"/>
        <v>0</v>
      </c>
    </row>
    <row r="872" spans="1:25" s="61" customFormat="1">
      <c r="A872" s="61" t="e">
        <f t="shared" si="141"/>
        <v>#N/A</v>
      </c>
      <c r="B872" s="121">
        <f t="shared" si="142"/>
        <v>0</v>
      </c>
      <c r="C872" s="117" t="e">
        <f>VLOOKUP(B872,映射表!A:C,3,0)</f>
        <v>#N/A</v>
      </c>
      <c r="D872" s="121">
        <f t="shared" si="143"/>
        <v>0</v>
      </c>
      <c r="E872" s="100">
        <f t="shared" si="144"/>
        <v>0</v>
      </c>
      <c r="F872" s="121">
        <f t="shared" si="145"/>
        <v>0</v>
      </c>
      <c r="G872" s="121">
        <f t="shared" si="146"/>
        <v>0</v>
      </c>
      <c r="H872" s="99" t="e">
        <f>VLOOKUP(C872,'B2B（ol)'!A:J,10,0)*D872</f>
        <v>#N/A</v>
      </c>
      <c r="I872" s="101">
        <f t="shared" si="147"/>
        <v>0</v>
      </c>
      <c r="J872" s="121">
        <f t="shared" si="148"/>
        <v>0</v>
      </c>
      <c r="K872" s="121" t="e">
        <f>VLOOKUP(C872,'B2B（ol)'!A:P,16,0)</f>
        <v>#N/A</v>
      </c>
      <c r="L872" s="117">
        <f t="shared" si="149"/>
        <v>0</v>
      </c>
      <c r="M872" s="114" t="e">
        <f>VLOOKUP(C872,'B2B（ol)'!A:K,11,0)</f>
        <v>#N/A</v>
      </c>
      <c r="N872" s="114" t="e">
        <f>VLOOKUP(B872,payments!E:AG,29,0)</f>
        <v>#N/A</v>
      </c>
      <c r="O872" s="114"/>
      <c r="P872" s="114"/>
      <c r="Q872" s="61" t="e">
        <f>VLOOKUP(R872,映射表!A:G,7,0)</f>
        <v>#N/A</v>
      </c>
      <c r="R872" s="122"/>
      <c r="S872" s="122"/>
      <c r="T872" s="122"/>
      <c r="U872" s="122"/>
      <c r="V872" s="122"/>
      <c r="W872" s="122"/>
      <c r="X872" s="122"/>
      <c r="Y872" s="61">
        <f t="shared" si="150"/>
        <v>0</v>
      </c>
    </row>
    <row r="873" spans="1:25" s="61" customFormat="1">
      <c r="A873" s="61" t="e">
        <f t="shared" si="141"/>
        <v>#N/A</v>
      </c>
      <c r="B873" s="121">
        <f t="shared" si="142"/>
        <v>0</v>
      </c>
      <c r="C873" s="117" t="e">
        <f>VLOOKUP(B873,映射表!A:C,3,0)</f>
        <v>#N/A</v>
      </c>
      <c r="D873" s="121">
        <f t="shared" si="143"/>
        <v>0</v>
      </c>
      <c r="E873" s="100">
        <f t="shared" si="144"/>
        <v>0</v>
      </c>
      <c r="F873" s="121">
        <f t="shared" si="145"/>
        <v>0</v>
      </c>
      <c r="G873" s="121">
        <f t="shared" si="146"/>
        <v>0</v>
      </c>
      <c r="H873" s="99" t="e">
        <f>VLOOKUP(C873,'B2B（ol)'!A:J,10,0)*D873</f>
        <v>#N/A</v>
      </c>
      <c r="I873" s="101">
        <f t="shared" si="147"/>
        <v>0</v>
      </c>
      <c r="J873" s="121">
        <f t="shared" si="148"/>
        <v>0</v>
      </c>
      <c r="K873" s="121" t="e">
        <f>VLOOKUP(C873,'B2B（ol)'!A:P,16,0)</f>
        <v>#N/A</v>
      </c>
      <c r="L873" s="117">
        <f t="shared" si="149"/>
        <v>0</v>
      </c>
      <c r="M873" s="114" t="e">
        <f>VLOOKUP(C873,'B2B（ol)'!A:K,11,0)</f>
        <v>#N/A</v>
      </c>
      <c r="N873" s="114" t="e">
        <f>VLOOKUP(B873,payments!E:AG,29,0)</f>
        <v>#N/A</v>
      </c>
      <c r="O873" s="114"/>
      <c r="P873" s="114"/>
      <c r="Q873" s="61" t="e">
        <f>VLOOKUP(R873,映射表!A:G,7,0)</f>
        <v>#N/A</v>
      </c>
      <c r="R873" s="122"/>
      <c r="S873" s="122"/>
      <c r="T873" s="122"/>
      <c r="U873" s="122"/>
      <c r="V873" s="122"/>
      <c r="W873" s="122"/>
      <c r="X873" s="122"/>
      <c r="Y873" s="61">
        <f t="shared" si="150"/>
        <v>0</v>
      </c>
    </row>
    <row r="874" spans="1:25" s="61" customFormat="1">
      <c r="A874" s="61" t="e">
        <f t="shared" si="141"/>
        <v>#N/A</v>
      </c>
      <c r="B874" s="121">
        <f t="shared" si="142"/>
        <v>0</v>
      </c>
      <c r="C874" s="117" t="e">
        <f>VLOOKUP(B874,映射表!A:C,3,0)</f>
        <v>#N/A</v>
      </c>
      <c r="D874" s="121">
        <f t="shared" si="143"/>
        <v>0</v>
      </c>
      <c r="E874" s="100">
        <f t="shared" si="144"/>
        <v>0</v>
      </c>
      <c r="F874" s="121">
        <f t="shared" si="145"/>
        <v>0</v>
      </c>
      <c r="G874" s="121">
        <f t="shared" si="146"/>
        <v>0</v>
      </c>
      <c r="H874" s="99" t="e">
        <f>VLOOKUP(C874,'B2B（ol)'!A:J,10,0)*D874</f>
        <v>#N/A</v>
      </c>
      <c r="I874" s="101">
        <f t="shared" si="147"/>
        <v>0</v>
      </c>
      <c r="J874" s="121">
        <f t="shared" si="148"/>
        <v>0</v>
      </c>
      <c r="K874" s="121" t="e">
        <f>VLOOKUP(C874,'B2B（ol)'!A:P,16,0)</f>
        <v>#N/A</v>
      </c>
      <c r="L874" s="117">
        <f t="shared" si="149"/>
        <v>0</v>
      </c>
      <c r="M874" s="114" t="e">
        <f>VLOOKUP(C874,'B2B（ol)'!A:K,11,0)</f>
        <v>#N/A</v>
      </c>
      <c r="N874" s="114" t="e">
        <f>VLOOKUP(B874,payments!E:AG,29,0)</f>
        <v>#N/A</v>
      </c>
      <c r="O874" s="114"/>
      <c r="P874" s="114"/>
      <c r="Q874" s="61" t="e">
        <f>VLOOKUP(R874,映射表!A:G,7,0)</f>
        <v>#N/A</v>
      </c>
      <c r="R874" s="122"/>
      <c r="S874" s="122"/>
      <c r="T874" s="122"/>
      <c r="U874" s="122"/>
      <c r="V874" s="122"/>
      <c r="W874" s="122"/>
      <c r="X874" s="122"/>
      <c r="Y874" s="61">
        <f t="shared" si="150"/>
        <v>0</v>
      </c>
    </row>
    <row r="875" spans="1:25" s="61" customFormat="1">
      <c r="A875" s="61" t="e">
        <f t="shared" si="141"/>
        <v>#N/A</v>
      </c>
      <c r="B875" s="121">
        <f t="shared" si="142"/>
        <v>0</v>
      </c>
      <c r="C875" s="117" t="e">
        <f>VLOOKUP(B875,映射表!A:C,3,0)</f>
        <v>#N/A</v>
      </c>
      <c r="D875" s="121">
        <f t="shared" si="143"/>
        <v>0</v>
      </c>
      <c r="E875" s="100">
        <f t="shared" si="144"/>
        <v>0</v>
      </c>
      <c r="F875" s="121">
        <f t="shared" si="145"/>
        <v>0</v>
      </c>
      <c r="G875" s="121">
        <f t="shared" si="146"/>
        <v>0</v>
      </c>
      <c r="H875" s="99" t="e">
        <f>VLOOKUP(C875,'B2B（ol)'!A:J,10,0)*D875</f>
        <v>#N/A</v>
      </c>
      <c r="I875" s="101">
        <f t="shared" si="147"/>
        <v>0</v>
      </c>
      <c r="J875" s="121">
        <f t="shared" si="148"/>
        <v>0</v>
      </c>
      <c r="K875" s="121" t="e">
        <f>VLOOKUP(C875,'B2B（ol)'!A:P,16,0)</f>
        <v>#N/A</v>
      </c>
      <c r="L875" s="117">
        <f t="shared" si="149"/>
        <v>0</v>
      </c>
      <c r="M875" s="114" t="e">
        <f>VLOOKUP(C875,'B2B（ol)'!A:K,11,0)</f>
        <v>#N/A</v>
      </c>
      <c r="N875" s="114" t="e">
        <f>VLOOKUP(B875,payments!E:AG,29,0)</f>
        <v>#N/A</v>
      </c>
      <c r="O875" s="114"/>
      <c r="P875" s="114"/>
      <c r="Q875" s="61" t="e">
        <f>VLOOKUP(R875,映射表!A:G,7,0)</f>
        <v>#N/A</v>
      </c>
      <c r="R875" s="122"/>
      <c r="S875" s="122"/>
      <c r="T875" s="122"/>
      <c r="U875" s="122"/>
      <c r="V875" s="122"/>
      <c r="W875" s="122"/>
      <c r="X875" s="122"/>
      <c r="Y875" s="61">
        <f t="shared" si="150"/>
        <v>0</v>
      </c>
    </row>
    <row r="876" spans="1:25" s="61" customFormat="1">
      <c r="A876" s="61" t="e">
        <f t="shared" si="141"/>
        <v>#N/A</v>
      </c>
      <c r="B876" s="121">
        <f t="shared" si="142"/>
        <v>0</v>
      </c>
      <c r="C876" s="117" t="e">
        <f>VLOOKUP(B876,映射表!A:C,3,0)</f>
        <v>#N/A</v>
      </c>
      <c r="D876" s="121">
        <f t="shared" si="143"/>
        <v>0</v>
      </c>
      <c r="E876" s="100">
        <f t="shared" si="144"/>
        <v>0</v>
      </c>
      <c r="F876" s="121">
        <f t="shared" si="145"/>
        <v>0</v>
      </c>
      <c r="G876" s="121">
        <f t="shared" si="146"/>
        <v>0</v>
      </c>
      <c r="H876" s="99" t="e">
        <f>VLOOKUP(C876,'B2B（ol)'!A:J,10,0)*D876</f>
        <v>#N/A</v>
      </c>
      <c r="I876" s="101">
        <f t="shared" si="147"/>
        <v>0</v>
      </c>
      <c r="J876" s="121">
        <f t="shared" si="148"/>
        <v>0</v>
      </c>
      <c r="K876" s="121" t="e">
        <f>VLOOKUP(C876,'B2B（ol)'!A:P,16,0)</f>
        <v>#N/A</v>
      </c>
      <c r="L876" s="117">
        <f t="shared" si="149"/>
        <v>0</v>
      </c>
      <c r="M876" s="114" t="e">
        <f>VLOOKUP(C876,'B2B（ol)'!A:K,11,0)</f>
        <v>#N/A</v>
      </c>
      <c r="N876" s="114" t="e">
        <f>VLOOKUP(B876,payments!E:AG,29,0)</f>
        <v>#N/A</v>
      </c>
      <c r="O876" s="114"/>
      <c r="P876" s="114"/>
      <c r="Q876" s="61" t="e">
        <f>VLOOKUP(R876,映射表!A:G,7,0)</f>
        <v>#N/A</v>
      </c>
      <c r="R876" s="122"/>
      <c r="S876" s="122"/>
      <c r="T876" s="122"/>
      <c r="U876" s="122"/>
      <c r="V876" s="122"/>
      <c r="W876" s="122"/>
      <c r="X876" s="122"/>
      <c r="Y876" s="61">
        <f t="shared" si="150"/>
        <v>0</v>
      </c>
    </row>
    <row r="877" spans="1:25" s="61" customFormat="1">
      <c r="A877" s="61" t="e">
        <f t="shared" si="141"/>
        <v>#N/A</v>
      </c>
      <c r="B877" s="121">
        <f t="shared" si="142"/>
        <v>0</v>
      </c>
      <c r="C877" s="117" t="e">
        <f>VLOOKUP(B877,映射表!A:C,3,0)</f>
        <v>#N/A</v>
      </c>
      <c r="D877" s="121">
        <f t="shared" si="143"/>
        <v>0</v>
      </c>
      <c r="E877" s="100">
        <f t="shared" si="144"/>
        <v>0</v>
      </c>
      <c r="F877" s="121">
        <f t="shared" si="145"/>
        <v>0</v>
      </c>
      <c r="G877" s="121">
        <f t="shared" si="146"/>
        <v>0</v>
      </c>
      <c r="H877" s="99" t="e">
        <f>VLOOKUP(C877,'B2B（ol)'!A:J,10,0)*D877</f>
        <v>#N/A</v>
      </c>
      <c r="I877" s="101">
        <f t="shared" si="147"/>
        <v>0</v>
      </c>
      <c r="J877" s="121">
        <f t="shared" si="148"/>
        <v>0</v>
      </c>
      <c r="K877" s="121" t="e">
        <f>VLOOKUP(C877,'B2B（ol)'!A:P,16,0)</f>
        <v>#N/A</v>
      </c>
      <c r="L877" s="117">
        <f t="shared" si="149"/>
        <v>0</v>
      </c>
      <c r="M877" s="114" t="e">
        <f>VLOOKUP(C877,'B2B（ol)'!A:K,11,0)</f>
        <v>#N/A</v>
      </c>
      <c r="N877" s="114" t="e">
        <f>VLOOKUP(B877,payments!E:AG,29,0)</f>
        <v>#N/A</v>
      </c>
      <c r="O877" s="114"/>
      <c r="P877" s="114"/>
      <c r="Q877" s="61" t="e">
        <f>VLOOKUP(R877,映射表!A:G,7,0)</f>
        <v>#N/A</v>
      </c>
      <c r="R877" s="122"/>
      <c r="S877" s="122"/>
      <c r="T877" s="122"/>
      <c r="U877" s="122"/>
      <c r="V877" s="122"/>
      <c r="W877" s="122"/>
      <c r="X877" s="122"/>
      <c r="Y877" s="61">
        <f t="shared" si="150"/>
        <v>0</v>
      </c>
    </row>
    <row r="878" spans="1:25" s="61" customFormat="1">
      <c r="A878" s="61" t="e">
        <f t="shared" si="141"/>
        <v>#N/A</v>
      </c>
      <c r="B878" s="121">
        <f t="shared" si="142"/>
        <v>0</v>
      </c>
      <c r="C878" s="117" t="e">
        <f>VLOOKUP(B878,映射表!A:C,3,0)</f>
        <v>#N/A</v>
      </c>
      <c r="D878" s="121">
        <f t="shared" si="143"/>
        <v>0</v>
      </c>
      <c r="E878" s="100">
        <f t="shared" si="144"/>
        <v>0</v>
      </c>
      <c r="F878" s="121">
        <f t="shared" si="145"/>
        <v>0</v>
      </c>
      <c r="G878" s="121">
        <f t="shared" si="146"/>
        <v>0</v>
      </c>
      <c r="H878" s="99" t="e">
        <f>VLOOKUP(C878,'B2B（ol)'!A:J,10,0)*D878</f>
        <v>#N/A</v>
      </c>
      <c r="I878" s="101">
        <f t="shared" si="147"/>
        <v>0</v>
      </c>
      <c r="J878" s="121">
        <f t="shared" si="148"/>
        <v>0</v>
      </c>
      <c r="K878" s="121" t="e">
        <f>VLOOKUP(C878,'B2B（ol)'!A:P,16,0)</f>
        <v>#N/A</v>
      </c>
      <c r="L878" s="117">
        <f t="shared" si="149"/>
        <v>0</v>
      </c>
      <c r="M878" s="114" t="e">
        <f>VLOOKUP(C878,'B2B（ol)'!A:K,11,0)</f>
        <v>#N/A</v>
      </c>
      <c r="N878" s="114" t="e">
        <f>VLOOKUP(B878,payments!E:AG,29,0)</f>
        <v>#N/A</v>
      </c>
      <c r="O878" s="114"/>
      <c r="P878" s="114"/>
      <c r="Q878" s="61" t="e">
        <f>VLOOKUP(R878,映射表!A:G,7,0)</f>
        <v>#N/A</v>
      </c>
      <c r="R878" s="122"/>
      <c r="S878" s="122"/>
      <c r="T878" s="122"/>
      <c r="U878" s="122"/>
      <c r="V878" s="122"/>
      <c r="W878" s="122"/>
      <c r="X878" s="122"/>
      <c r="Y878" s="61">
        <f t="shared" si="150"/>
        <v>0</v>
      </c>
    </row>
    <row r="879" spans="1:25" s="61" customFormat="1">
      <c r="A879" s="61" t="e">
        <f t="shared" si="141"/>
        <v>#N/A</v>
      </c>
      <c r="B879" s="121">
        <f t="shared" si="142"/>
        <v>0</v>
      </c>
      <c r="C879" s="117" t="e">
        <f>VLOOKUP(B879,映射表!A:C,3,0)</f>
        <v>#N/A</v>
      </c>
      <c r="D879" s="121">
        <f t="shared" si="143"/>
        <v>0</v>
      </c>
      <c r="E879" s="100">
        <f t="shared" si="144"/>
        <v>0</v>
      </c>
      <c r="F879" s="121">
        <f t="shared" si="145"/>
        <v>0</v>
      </c>
      <c r="G879" s="121">
        <f t="shared" si="146"/>
        <v>0</v>
      </c>
      <c r="H879" s="99" t="e">
        <f>VLOOKUP(C879,'B2B（ol)'!A:J,10,0)*D879</f>
        <v>#N/A</v>
      </c>
      <c r="I879" s="101">
        <f t="shared" si="147"/>
        <v>0</v>
      </c>
      <c r="J879" s="121">
        <f t="shared" si="148"/>
        <v>0</v>
      </c>
      <c r="K879" s="121" t="e">
        <f>VLOOKUP(C879,'B2B（ol)'!A:P,16,0)</f>
        <v>#N/A</v>
      </c>
      <c r="L879" s="117">
        <f t="shared" si="149"/>
        <v>0</v>
      </c>
      <c r="M879" s="114" t="e">
        <f>VLOOKUP(C879,'B2B（ol)'!A:K,11,0)</f>
        <v>#N/A</v>
      </c>
      <c r="N879" s="114" t="e">
        <f>VLOOKUP(B879,payments!E:AG,29,0)</f>
        <v>#N/A</v>
      </c>
      <c r="O879" s="114"/>
      <c r="P879" s="114"/>
      <c r="Q879" s="61" t="e">
        <f>VLOOKUP(R879,映射表!A:G,7,0)</f>
        <v>#N/A</v>
      </c>
      <c r="R879" s="122"/>
      <c r="S879" s="122"/>
      <c r="T879" s="122"/>
      <c r="U879" s="122"/>
      <c r="V879" s="122"/>
      <c r="W879" s="122"/>
      <c r="X879" s="122"/>
      <c r="Y879" s="61">
        <f t="shared" si="150"/>
        <v>0</v>
      </c>
    </row>
    <row r="880" spans="1:25" s="61" customFormat="1">
      <c r="A880" s="61" t="e">
        <f t="shared" si="141"/>
        <v>#N/A</v>
      </c>
      <c r="B880" s="121">
        <f t="shared" si="142"/>
        <v>0</v>
      </c>
      <c r="C880" s="117" t="e">
        <f>VLOOKUP(B880,映射表!A:C,3,0)</f>
        <v>#N/A</v>
      </c>
      <c r="D880" s="121">
        <f t="shared" si="143"/>
        <v>0</v>
      </c>
      <c r="E880" s="100">
        <f t="shared" si="144"/>
        <v>0</v>
      </c>
      <c r="F880" s="121">
        <f t="shared" si="145"/>
        <v>0</v>
      </c>
      <c r="G880" s="121">
        <f t="shared" si="146"/>
        <v>0</v>
      </c>
      <c r="H880" s="99" t="e">
        <f>VLOOKUP(C880,'B2B（ol)'!A:J,10,0)*D880</f>
        <v>#N/A</v>
      </c>
      <c r="I880" s="101">
        <f t="shared" si="147"/>
        <v>0</v>
      </c>
      <c r="J880" s="121">
        <f t="shared" si="148"/>
        <v>0</v>
      </c>
      <c r="K880" s="121" t="e">
        <f>VLOOKUP(C880,'B2B（ol)'!A:P,16,0)</f>
        <v>#N/A</v>
      </c>
      <c r="L880" s="117">
        <f t="shared" si="149"/>
        <v>0</v>
      </c>
      <c r="M880" s="114" t="e">
        <f>VLOOKUP(C880,'B2B（ol)'!A:K,11,0)</f>
        <v>#N/A</v>
      </c>
      <c r="N880" s="114" t="e">
        <f>VLOOKUP(B880,payments!E:AG,29,0)</f>
        <v>#N/A</v>
      </c>
      <c r="O880" s="114"/>
      <c r="P880" s="114"/>
      <c r="Q880" s="61" t="e">
        <f>VLOOKUP(R880,映射表!A:G,7,0)</f>
        <v>#N/A</v>
      </c>
      <c r="R880" s="122"/>
      <c r="S880" s="122"/>
      <c r="T880" s="122"/>
      <c r="U880" s="122"/>
      <c r="V880" s="122"/>
      <c r="W880" s="122"/>
      <c r="X880" s="122"/>
      <c r="Y880" s="61">
        <f t="shared" si="150"/>
        <v>0</v>
      </c>
    </row>
    <row r="881" spans="1:25" s="61" customFormat="1">
      <c r="A881" s="61" t="e">
        <f t="shared" si="141"/>
        <v>#N/A</v>
      </c>
      <c r="B881" s="121">
        <f t="shared" si="142"/>
        <v>0</v>
      </c>
      <c r="C881" s="117" t="e">
        <f>VLOOKUP(B881,映射表!A:C,3,0)</f>
        <v>#N/A</v>
      </c>
      <c r="D881" s="121">
        <f t="shared" si="143"/>
        <v>0</v>
      </c>
      <c r="E881" s="100">
        <f t="shared" si="144"/>
        <v>0</v>
      </c>
      <c r="F881" s="121">
        <f t="shared" si="145"/>
        <v>0</v>
      </c>
      <c r="G881" s="121">
        <f t="shared" si="146"/>
        <v>0</v>
      </c>
      <c r="H881" s="99" t="e">
        <f>VLOOKUP(C881,'B2B（ol)'!A:J,10,0)*D881</f>
        <v>#N/A</v>
      </c>
      <c r="I881" s="101">
        <f t="shared" si="147"/>
        <v>0</v>
      </c>
      <c r="J881" s="121">
        <f t="shared" si="148"/>
        <v>0</v>
      </c>
      <c r="K881" s="121" t="e">
        <f>VLOOKUP(C881,'B2B（ol)'!A:P,16,0)</f>
        <v>#N/A</v>
      </c>
      <c r="L881" s="117">
        <f t="shared" si="149"/>
        <v>0</v>
      </c>
      <c r="M881" s="114" t="e">
        <f>VLOOKUP(C881,'B2B（ol)'!A:K,11,0)</f>
        <v>#N/A</v>
      </c>
      <c r="N881" s="114" t="e">
        <f>VLOOKUP(B881,payments!E:AG,29,0)</f>
        <v>#N/A</v>
      </c>
      <c r="O881" s="114"/>
      <c r="P881" s="114"/>
      <c r="Q881" s="61" t="e">
        <f>VLOOKUP(R881,映射表!A:G,7,0)</f>
        <v>#N/A</v>
      </c>
      <c r="R881" s="122"/>
      <c r="S881" s="122"/>
      <c r="T881" s="122"/>
      <c r="U881" s="122"/>
      <c r="V881" s="122"/>
      <c r="W881" s="122"/>
      <c r="X881" s="122"/>
      <c r="Y881" s="61">
        <f t="shared" si="150"/>
        <v>0</v>
      </c>
    </row>
    <row r="882" spans="1:25" s="61" customFormat="1">
      <c r="A882" s="61" t="e">
        <f t="shared" si="141"/>
        <v>#N/A</v>
      </c>
      <c r="B882" s="121">
        <f t="shared" si="142"/>
        <v>0</v>
      </c>
      <c r="C882" s="117" t="e">
        <f>VLOOKUP(B882,映射表!A:C,3,0)</f>
        <v>#N/A</v>
      </c>
      <c r="D882" s="121">
        <f t="shared" si="143"/>
        <v>0</v>
      </c>
      <c r="E882" s="100">
        <f t="shared" si="144"/>
        <v>0</v>
      </c>
      <c r="F882" s="121">
        <f t="shared" si="145"/>
        <v>0</v>
      </c>
      <c r="G882" s="121">
        <f t="shared" si="146"/>
        <v>0</v>
      </c>
      <c r="H882" s="99" t="e">
        <f>VLOOKUP(C882,'B2B（ol)'!A:J,10,0)*D882</f>
        <v>#N/A</v>
      </c>
      <c r="I882" s="101">
        <f t="shared" si="147"/>
        <v>0</v>
      </c>
      <c r="J882" s="121">
        <f t="shared" si="148"/>
        <v>0</v>
      </c>
      <c r="K882" s="121" t="e">
        <f>VLOOKUP(C882,'B2B（ol)'!A:P,16,0)</f>
        <v>#N/A</v>
      </c>
      <c r="L882" s="117">
        <f t="shared" si="149"/>
        <v>0</v>
      </c>
      <c r="M882" s="114" t="e">
        <f>VLOOKUP(C882,'B2B（ol)'!A:K,11,0)</f>
        <v>#N/A</v>
      </c>
      <c r="N882" s="114" t="e">
        <f>VLOOKUP(B882,payments!E:AG,29,0)</f>
        <v>#N/A</v>
      </c>
      <c r="O882" s="114"/>
      <c r="P882" s="114"/>
      <c r="Q882" s="61" t="e">
        <f>VLOOKUP(R882,映射表!A:G,7,0)</f>
        <v>#N/A</v>
      </c>
      <c r="R882" s="122"/>
      <c r="S882" s="122"/>
      <c r="T882" s="122"/>
      <c r="U882" s="122"/>
      <c r="V882" s="122"/>
      <c r="W882" s="122"/>
      <c r="X882" s="122"/>
      <c r="Y882" s="61">
        <f t="shared" si="150"/>
        <v>0</v>
      </c>
    </row>
    <row r="883" spans="1:25" s="61" customFormat="1">
      <c r="A883" s="61" t="e">
        <f t="shared" si="141"/>
        <v>#N/A</v>
      </c>
      <c r="B883" s="121">
        <f t="shared" si="142"/>
        <v>0</v>
      </c>
      <c r="C883" s="117" t="e">
        <f>VLOOKUP(B883,映射表!A:C,3,0)</f>
        <v>#N/A</v>
      </c>
      <c r="D883" s="121">
        <f t="shared" si="143"/>
        <v>0</v>
      </c>
      <c r="E883" s="100">
        <f t="shared" si="144"/>
        <v>0</v>
      </c>
      <c r="F883" s="121">
        <f t="shared" si="145"/>
        <v>0</v>
      </c>
      <c r="G883" s="121">
        <f t="shared" si="146"/>
        <v>0</v>
      </c>
      <c r="H883" s="99" t="e">
        <f>VLOOKUP(C883,'B2B（ol)'!A:J,10,0)*D883</f>
        <v>#N/A</v>
      </c>
      <c r="I883" s="101">
        <f t="shared" si="147"/>
        <v>0</v>
      </c>
      <c r="J883" s="121">
        <f t="shared" si="148"/>
        <v>0</v>
      </c>
      <c r="K883" s="121" t="e">
        <f>VLOOKUP(C883,'B2B（ol)'!A:P,16,0)</f>
        <v>#N/A</v>
      </c>
      <c r="L883" s="117">
        <f t="shared" si="149"/>
        <v>0</v>
      </c>
      <c r="M883" s="114" t="e">
        <f>VLOOKUP(C883,'B2B（ol)'!A:K,11,0)</f>
        <v>#N/A</v>
      </c>
      <c r="N883" s="114" t="e">
        <f>VLOOKUP(B883,payments!E:AG,29,0)</f>
        <v>#N/A</v>
      </c>
      <c r="O883" s="114"/>
      <c r="P883" s="114"/>
      <c r="Q883" s="61" t="e">
        <f>VLOOKUP(R883,映射表!A:G,7,0)</f>
        <v>#N/A</v>
      </c>
      <c r="R883" s="122"/>
      <c r="S883" s="122"/>
      <c r="T883" s="122"/>
      <c r="U883" s="122"/>
      <c r="V883" s="122"/>
      <c r="W883" s="122"/>
      <c r="X883" s="122"/>
      <c r="Y883" s="61">
        <f t="shared" si="150"/>
        <v>0</v>
      </c>
    </row>
    <row r="884" spans="1:25" s="61" customFormat="1">
      <c r="A884" s="61" t="e">
        <f t="shared" si="141"/>
        <v>#N/A</v>
      </c>
      <c r="B884" s="121">
        <f t="shared" si="142"/>
        <v>0</v>
      </c>
      <c r="C884" s="117" t="e">
        <f>VLOOKUP(B884,映射表!A:C,3,0)</f>
        <v>#N/A</v>
      </c>
      <c r="D884" s="121">
        <f t="shared" si="143"/>
        <v>0</v>
      </c>
      <c r="E884" s="100">
        <f t="shared" si="144"/>
        <v>0</v>
      </c>
      <c r="F884" s="121">
        <f t="shared" si="145"/>
        <v>0</v>
      </c>
      <c r="G884" s="121">
        <f t="shared" si="146"/>
        <v>0</v>
      </c>
      <c r="H884" s="99" t="e">
        <f>VLOOKUP(C884,'B2B（ol)'!A:J,10,0)*D884</f>
        <v>#N/A</v>
      </c>
      <c r="I884" s="101">
        <f t="shared" si="147"/>
        <v>0</v>
      </c>
      <c r="J884" s="121">
        <f t="shared" si="148"/>
        <v>0</v>
      </c>
      <c r="K884" s="121" t="e">
        <f>VLOOKUP(C884,'B2B（ol)'!A:P,16,0)</f>
        <v>#N/A</v>
      </c>
      <c r="L884" s="117">
        <f t="shared" si="149"/>
        <v>0</v>
      </c>
      <c r="M884" s="114" t="e">
        <f>VLOOKUP(C884,'B2B（ol)'!A:K,11,0)</f>
        <v>#N/A</v>
      </c>
      <c r="N884" s="114" t="e">
        <f>VLOOKUP(B884,payments!E:AG,29,0)</f>
        <v>#N/A</v>
      </c>
      <c r="O884" s="114"/>
      <c r="P884" s="114"/>
      <c r="Q884" s="61" t="e">
        <f>VLOOKUP(R884,映射表!A:G,7,0)</f>
        <v>#N/A</v>
      </c>
      <c r="R884" s="122"/>
      <c r="S884" s="122"/>
      <c r="T884" s="122"/>
      <c r="U884" s="122"/>
      <c r="V884" s="122"/>
      <c r="W884" s="122"/>
      <c r="X884" s="122"/>
      <c r="Y884" s="61">
        <f t="shared" si="150"/>
        <v>0</v>
      </c>
    </row>
    <row r="885" spans="1:25" s="61" customFormat="1">
      <c r="A885" s="61" t="e">
        <f t="shared" si="141"/>
        <v>#N/A</v>
      </c>
      <c r="B885" s="121">
        <f t="shared" si="142"/>
        <v>0</v>
      </c>
      <c r="C885" s="117" t="e">
        <f>VLOOKUP(B885,映射表!A:C,3,0)</f>
        <v>#N/A</v>
      </c>
      <c r="D885" s="121">
        <f t="shared" si="143"/>
        <v>0</v>
      </c>
      <c r="E885" s="100">
        <f t="shared" si="144"/>
        <v>0</v>
      </c>
      <c r="F885" s="121">
        <f t="shared" si="145"/>
        <v>0</v>
      </c>
      <c r="G885" s="121">
        <f t="shared" si="146"/>
        <v>0</v>
      </c>
      <c r="H885" s="99" t="e">
        <f>VLOOKUP(C885,'B2B（ol)'!A:J,10,0)*D885</f>
        <v>#N/A</v>
      </c>
      <c r="I885" s="101">
        <f t="shared" si="147"/>
        <v>0</v>
      </c>
      <c r="J885" s="121">
        <f t="shared" si="148"/>
        <v>0</v>
      </c>
      <c r="K885" s="121" t="e">
        <f>VLOOKUP(C885,'B2B（ol)'!A:P,16,0)</f>
        <v>#N/A</v>
      </c>
      <c r="L885" s="117">
        <f t="shared" si="149"/>
        <v>0</v>
      </c>
      <c r="M885" s="114" t="e">
        <f>VLOOKUP(C885,'B2B（ol)'!A:K,11,0)</f>
        <v>#N/A</v>
      </c>
      <c r="N885" s="114" t="e">
        <f>VLOOKUP(B885,payments!E:AG,29,0)</f>
        <v>#N/A</v>
      </c>
      <c r="O885" s="114"/>
      <c r="P885" s="114"/>
      <c r="Q885" s="61" t="e">
        <f>VLOOKUP(R885,映射表!A:G,7,0)</f>
        <v>#N/A</v>
      </c>
      <c r="R885" s="122"/>
      <c r="S885" s="122"/>
      <c r="T885" s="122"/>
      <c r="U885" s="122"/>
      <c r="V885" s="122"/>
      <c r="W885" s="122"/>
      <c r="X885" s="122"/>
      <c r="Y885" s="61">
        <f t="shared" si="150"/>
        <v>0</v>
      </c>
    </row>
    <row r="886" spans="1:25" s="61" customFormat="1">
      <c r="A886" s="61" t="e">
        <f t="shared" si="141"/>
        <v>#N/A</v>
      </c>
      <c r="B886" s="121">
        <f t="shared" si="142"/>
        <v>0</v>
      </c>
      <c r="C886" s="117" t="e">
        <f>VLOOKUP(B886,映射表!A:C,3,0)</f>
        <v>#N/A</v>
      </c>
      <c r="D886" s="121">
        <f t="shared" si="143"/>
        <v>0</v>
      </c>
      <c r="E886" s="100">
        <f t="shared" si="144"/>
        <v>0</v>
      </c>
      <c r="F886" s="121">
        <f t="shared" si="145"/>
        <v>0</v>
      </c>
      <c r="G886" s="121">
        <f t="shared" si="146"/>
        <v>0</v>
      </c>
      <c r="H886" s="99" t="e">
        <f>VLOOKUP(C886,'B2B（ol)'!A:J,10,0)*D886</f>
        <v>#N/A</v>
      </c>
      <c r="I886" s="101">
        <f t="shared" si="147"/>
        <v>0</v>
      </c>
      <c r="J886" s="121">
        <f t="shared" si="148"/>
        <v>0</v>
      </c>
      <c r="K886" s="121" t="e">
        <f>VLOOKUP(C886,'B2B（ol)'!A:P,16,0)</f>
        <v>#N/A</v>
      </c>
      <c r="L886" s="117">
        <f t="shared" si="149"/>
        <v>0</v>
      </c>
      <c r="M886" s="114" t="e">
        <f>VLOOKUP(C886,'B2B（ol)'!A:K,11,0)</f>
        <v>#N/A</v>
      </c>
      <c r="N886" s="114" t="e">
        <f>VLOOKUP(B886,payments!E:AG,29,0)</f>
        <v>#N/A</v>
      </c>
      <c r="O886" s="114"/>
      <c r="P886" s="114"/>
      <c r="Q886" s="61" t="e">
        <f>VLOOKUP(R886,映射表!A:G,7,0)</f>
        <v>#N/A</v>
      </c>
      <c r="R886" s="122"/>
      <c r="S886" s="122"/>
      <c r="T886" s="122"/>
      <c r="U886" s="122"/>
      <c r="V886" s="122"/>
      <c r="W886" s="122"/>
      <c r="X886" s="122"/>
      <c r="Y886" s="61">
        <f t="shared" si="150"/>
        <v>0</v>
      </c>
    </row>
    <row r="887" spans="1:25" s="61" customFormat="1">
      <c r="A887" s="61" t="e">
        <f t="shared" si="141"/>
        <v>#N/A</v>
      </c>
      <c r="B887" s="121">
        <f t="shared" si="142"/>
        <v>0</v>
      </c>
      <c r="C887" s="117" t="e">
        <f>VLOOKUP(B887,映射表!A:C,3,0)</f>
        <v>#N/A</v>
      </c>
      <c r="D887" s="121">
        <f t="shared" si="143"/>
        <v>0</v>
      </c>
      <c r="E887" s="100">
        <f t="shared" si="144"/>
        <v>0</v>
      </c>
      <c r="F887" s="121">
        <f t="shared" si="145"/>
        <v>0</v>
      </c>
      <c r="G887" s="121">
        <f t="shared" si="146"/>
        <v>0</v>
      </c>
      <c r="H887" s="99" t="e">
        <f>VLOOKUP(C887,'B2B（ol)'!A:J,10,0)*D887</f>
        <v>#N/A</v>
      </c>
      <c r="I887" s="101">
        <f t="shared" si="147"/>
        <v>0</v>
      </c>
      <c r="J887" s="121">
        <f t="shared" si="148"/>
        <v>0</v>
      </c>
      <c r="K887" s="121" t="e">
        <f>VLOOKUP(C887,'B2B（ol)'!A:P,16,0)</f>
        <v>#N/A</v>
      </c>
      <c r="L887" s="117">
        <f t="shared" si="149"/>
        <v>0</v>
      </c>
      <c r="M887" s="114" t="e">
        <f>VLOOKUP(C887,'B2B（ol)'!A:K,11,0)</f>
        <v>#N/A</v>
      </c>
      <c r="N887" s="114" t="e">
        <f>VLOOKUP(B887,payments!E:AG,29,0)</f>
        <v>#N/A</v>
      </c>
      <c r="O887" s="114"/>
      <c r="P887" s="114"/>
      <c r="Q887" s="61" t="e">
        <f>VLOOKUP(R887,映射表!A:G,7,0)</f>
        <v>#N/A</v>
      </c>
      <c r="R887" s="122"/>
      <c r="S887" s="122"/>
      <c r="T887" s="122"/>
      <c r="U887" s="122"/>
      <c r="V887" s="122"/>
      <c r="W887" s="122"/>
      <c r="X887" s="122"/>
      <c r="Y887" s="61">
        <f t="shared" si="150"/>
        <v>0</v>
      </c>
    </row>
    <row r="888" spans="1:25" s="61" customFormat="1">
      <c r="A888" s="61" t="e">
        <f t="shared" si="141"/>
        <v>#N/A</v>
      </c>
      <c r="B888" s="121">
        <f t="shared" si="142"/>
        <v>0</v>
      </c>
      <c r="C888" s="117" t="e">
        <f>VLOOKUP(B888,映射表!A:C,3,0)</f>
        <v>#N/A</v>
      </c>
      <c r="D888" s="121">
        <f t="shared" si="143"/>
        <v>0</v>
      </c>
      <c r="E888" s="100">
        <f t="shared" si="144"/>
        <v>0</v>
      </c>
      <c r="F888" s="121">
        <f t="shared" si="145"/>
        <v>0</v>
      </c>
      <c r="G888" s="121">
        <f t="shared" si="146"/>
        <v>0</v>
      </c>
      <c r="H888" s="99" t="e">
        <f>VLOOKUP(C888,'B2B（ol)'!A:J,10,0)*D888</f>
        <v>#N/A</v>
      </c>
      <c r="I888" s="101">
        <f t="shared" si="147"/>
        <v>0</v>
      </c>
      <c r="J888" s="121">
        <f t="shared" si="148"/>
        <v>0</v>
      </c>
      <c r="K888" s="121" t="e">
        <f>VLOOKUP(C888,'B2B（ol)'!A:P,16,0)</f>
        <v>#N/A</v>
      </c>
      <c r="L888" s="117">
        <f t="shared" si="149"/>
        <v>0</v>
      </c>
      <c r="M888" s="114" t="e">
        <f>VLOOKUP(C888,'B2B（ol)'!A:K,11,0)</f>
        <v>#N/A</v>
      </c>
      <c r="N888" s="114" t="e">
        <f>VLOOKUP(B888,payments!E:AG,29,0)</f>
        <v>#N/A</v>
      </c>
      <c r="O888" s="114"/>
      <c r="P888" s="114"/>
      <c r="Q888" s="61" t="e">
        <f>VLOOKUP(R888,映射表!A:G,7,0)</f>
        <v>#N/A</v>
      </c>
      <c r="R888" s="122"/>
      <c r="S888" s="122"/>
      <c r="T888" s="122"/>
      <c r="U888" s="122"/>
      <c r="V888" s="122"/>
      <c r="W888" s="122"/>
      <c r="X888" s="122"/>
      <c r="Y888" s="61">
        <f t="shared" si="150"/>
        <v>0</v>
      </c>
    </row>
    <row r="889" spans="1:25" s="61" customFormat="1">
      <c r="A889" s="61" t="e">
        <f t="shared" si="141"/>
        <v>#N/A</v>
      </c>
      <c r="B889" s="121">
        <f t="shared" si="142"/>
        <v>0</v>
      </c>
      <c r="C889" s="117" t="e">
        <f>VLOOKUP(B889,映射表!A:C,3,0)</f>
        <v>#N/A</v>
      </c>
      <c r="D889" s="121">
        <f t="shared" si="143"/>
        <v>0</v>
      </c>
      <c r="E889" s="100">
        <f t="shared" si="144"/>
        <v>0</v>
      </c>
      <c r="F889" s="121">
        <f t="shared" si="145"/>
        <v>0</v>
      </c>
      <c r="G889" s="121">
        <f t="shared" si="146"/>
        <v>0</v>
      </c>
      <c r="H889" s="99" t="e">
        <f>VLOOKUP(C889,'B2B（ol)'!A:J,10,0)*D889</f>
        <v>#N/A</v>
      </c>
      <c r="I889" s="101">
        <f t="shared" si="147"/>
        <v>0</v>
      </c>
      <c r="J889" s="121">
        <f t="shared" si="148"/>
        <v>0</v>
      </c>
      <c r="K889" s="121" t="e">
        <f>VLOOKUP(C889,'B2B（ol)'!A:P,16,0)</f>
        <v>#N/A</v>
      </c>
      <c r="L889" s="117">
        <f t="shared" si="149"/>
        <v>0</v>
      </c>
      <c r="M889" s="114" t="e">
        <f>VLOOKUP(C889,'B2B（ol)'!A:K,11,0)</f>
        <v>#N/A</v>
      </c>
      <c r="N889" s="114" t="e">
        <f>VLOOKUP(B889,payments!E:AG,29,0)</f>
        <v>#N/A</v>
      </c>
      <c r="O889" s="114"/>
      <c r="P889" s="114"/>
      <c r="Q889" s="61" t="e">
        <f>VLOOKUP(R889,映射表!A:G,7,0)</f>
        <v>#N/A</v>
      </c>
      <c r="R889" s="122"/>
      <c r="S889" s="122"/>
      <c r="T889" s="122"/>
      <c r="U889" s="122"/>
      <c r="V889" s="122"/>
      <c r="W889" s="122"/>
      <c r="X889" s="122"/>
      <c r="Y889" s="61">
        <f t="shared" si="150"/>
        <v>0</v>
      </c>
    </row>
    <row r="890" spans="1:25" s="61" customFormat="1">
      <c r="A890" s="61" t="e">
        <f t="shared" si="141"/>
        <v>#N/A</v>
      </c>
      <c r="B890" s="121">
        <f t="shared" si="142"/>
        <v>0</v>
      </c>
      <c r="C890" s="117" t="e">
        <f>VLOOKUP(B890,映射表!A:C,3,0)</f>
        <v>#N/A</v>
      </c>
      <c r="D890" s="121">
        <f t="shared" si="143"/>
        <v>0</v>
      </c>
      <c r="E890" s="100">
        <f t="shared" si="144"/>
        <v>0</v>
      </c>
      <c r="F890" s="121">
        <f t="shared" si="145"/>
        <v>0</v>
      </c>
      <c r="G890" s="121">
        <f t="shared" si="146"/>
        <v>0</v>
      </c>
      <c r="H890" s="99" t="e">
        <f>VLOOKUP(C890,'B2B（ol)'!A:J,10,0)*D890</f>
        <v>#N/A</v>
      </c>
      <c r="I890" s="101">
        <f t="shared" si="147"/>
        <v>0</v>
      </c>
      <c r="J890" s="121">
        <f t="shared" si="148"/>
        <v>0</v>
      </c>
      <c r="K890" s="121" t="e">
        <f>VLOOKUP(C890,'B2B（ol)'!A:P,16,0)</f>
        <v>#N/A</v>
      </c>
      <c r="L890" s="117">
        <f t="shared" si="149"/>
        <v>0</v>
      </c>
      <c r="M890" s="114" t="e">
        <f>VLOOKUP(C890,'B2B（ol)'!A:K,11,0)</f>
        <v>#N/A</v>
      </c>
      <c r="N890" s="114" t="e">
        <f>VLOOKUP(B890,payments!E:AG,29,0)</f>
        <v>#N/A</v>
      </c>
      <c r="O890" s="114"/>
      <c r="P890" s="114"/>
      <c r="Q890" s="61" t="e">
        <f>VLOOKUP(R890,映射表!A:G,7,0)</f>
        <v>#N/A</v>
      </c>
      <c r="R890" s="122"/>
      <c r="S890" s="122"/>
      <c r="T890" s="122"/>
      <c r="U890" s="122"/>
      <c r="V890" s="122"/>
      <c r="W890" s="122"/>
      <c r="X890" s="122"/>
      <c r="Y890" s="61">
        <f t="shared" si="150"/>
        <v>0</v>
      </c>
    </row>
    <row r="891" spans="1:25" s="61" customFormat="1">
      <c r="A891" s="61" t="e">
        <f t="shared" si="141"/>
        <v>#N/A</v>
      </c>
      <c r="B891" s="121">
        <f t="shared" si="142"/>
        <v>0</v>
      </c>
      <c r="C891" s="117" t="e">
        <f>VLOOKUP(B891,映射表!A:C,3,0)</f>
        <v>#N/A</v>
      </c>
      <c r="D891" s="121">
        <f t="shared" si="143"/>
        <v>0</v>
      </c>
      <c r="E891" s="100">
        <f t="shared" si="144"/>
        <v>0</v>
      </c>
      <c r="F891" s="121">
        <f t="shared" si="145"/>
        <v>0</v>
      </c>
      <c r="G891" s="121">
        <f t="shared" si="146"/>
        <v>0</v>
      </c>
      <c r="H891" s="99" t="e">
        <f>VLOOKUP(C891,'B2B（ol)'!A:J,10,0)*D891</f>
        <v>#N/A</v>
      </c>
      <c r="I891" s="101">
        <f t="shared" si="147"/>
        <v>0</v>
      </c>
      <c r="J891" s="121">
        <f t="shared" si="148"/>
        <v>0</v>
      </c>
      <c r="K891" s="121" t="e">
        <f>VLOOKUP(C891,'B2B（ol)'!A:P,16,0)</f>
        <v>#N/A</v>
      </c>
      <c r="L891" s="117">
        <f t="shared" si="149"/>
        <v>0</v>
      </c>
      <c r="M891" s="114" t="e">
        <f>VLOOKUP(C891,'B2B（ol)'!A:K,11,0)</f>
        <v>#N/A</v>
      </c>
      <c r="N891" s="114" t="e">
        <f>VLOOKUP(B891,payments!E:AG,29,0)</f>
        <v>#N/A</v>
      </c>
      <c r="O891" s="114"/>
      <c r="P891" s="114"/>
      <c r="Q891" s="61" t="e">
        <f>VLOOKUP(R891,映射表!A:G,7,0)</f>
        <v>#N/A</v>
      </c>
      <c r="R891" s="122"/>
      <c r="S891" s="122"/>
      <c r="T891" s="122"/>
      <c r="U891" s="122"/>
      <c r="V891" s="122"/>
      <c r="W891" s="122"/>
      <c r="X891" s="122"/>
      <c r="Y891" s="61">
        <f t="shared" si="150"/>
        <v>0</v>
      </c>
    </row>
    <row r="892" spans="1:25" s="61" customFormat="1">
      <c r="A892" s="61" t="e">
        <f t="shared" si="141"/>
        <v>#N/A</v>
      </c>
      <c r="B892" s="121">
        <f t="shared" si="142"/>
        <v>0</v>
      </c>
      <c r="C892" s="117" t="e">
        <f>VLOOKUP(B892,映射表!A:C,3,0)</f>
        <v>#N/A</v>
      </c>
      <c r="D892" s="121">
        <f t="shared" si="143"/>
        <v>0</v>
      </c>
      <c r="E892" s="100">
        <f t="shared" si="144"/>
        <v>0</v>
      </c>
      <c r="F892" s="121">
        <f t="shared" si="145"/>
        <v>0</v>
      </c>
      <c r="G892" s="121">
        <f t="shared" si="146"/>
        <v>0</v>
      </c>
      <c r="H892" s="99" t="e">
        <f>VLOOKUP(C892,'B2B（ol)'!A:J,10,0)*D892</f>
        <v>#N/A</v>
      </c>
      <c r="I892" s="101">
        <f t="shared" si="147"/>
        <v>0</v>
      </c>
      <c r="J892" s="121">
        <f t="shared" si="148"/>
        <v>0</v>
      </c>
      <c r="K892" s="121" t="e">
        <f>VLOOKUP(C892,'B2B（ol)'!A:P,16,0)</f>
        <v>#N/A</v>
      </c>
      <c r="L892" s="117">
        <f t="shared" si="149"/>
        <v>0</v>
      </c>
      <c r="M892" s="114" t="e">
        <f>VLOOKUP(C892,'B2B（ol)'!A:K,11,0)</f>
        <v>#N/A</v>
      </c>
      <c r="N892" s="114" t="e">
        <f>VLOOKUP(B892,payments!E:AG,29,0)</f>
        <v>#N/A</v>
      </c>
      <c r="O892" s="114"/>
      <c r="P892" s="114"/>
      <c r="Q892" s="61" t="e">
        <f>VLOOKUP(R892,映射表!A:G,7,0)</f>
        <v>#N/A</v>
      </c>
      <c r="R892" s="122"/>
      <c r="S892" s="122"/>
      <c r="T892" s="122"/>
      <c r="U892" s="122"/>
      <c r="V892" s="122"/>
      <c r="W892" s="122"/>
      <c r="X892" s="122"/>
      <c r="Y892" s="61">
        <f t="shared" si="150"/>
        <v>0</v>
      </c>
    </row>
    <row r="893" spans="1:25" s="61" customFormat="1">
      <c r="A893" s="61" t="e">
        <f t="shared" si="141"/>
        <v>#N/A</v>
      </c>
      <c r="B893" s="121">
        <f t="shared" si="142"/>
        <v>0</v>
      </c>
      <c r="C893" s="117" t="e">
        <f>VLOOKUP(B893,映射表!A:C,3,0)</f>
        <v>#N/A</v>
      </c>
      <c r="D893" s="121">
        <f t="shared" si="143"/>
        <v>0</v>
      </c>
      <c r="E893" s="100">
        <f t="shared" si="144"/>
        <v>0</v>
      </c>
      <c r="F893" s="121">
        <f t="shared" si="145"/>
        <v>0</v>
      </c>
      <c r="G893" s="121">
        <f t="shared" si="146"/>
        <v>0</v>
      </c>
      <c r="H893" s="99" t="e">
        <f>VLOOKUP(C893,'B2B（ol)'!A:J,10,0)*D893</f>
        <v>#N/A</v>
      </c>
      <c r="I893" s="101">
        <f t="shared" si="147"/>
        <v>0</v>
      </c>
      <c r="J893" s="121">
        <f t="shared" si="148"/>
        <v>0</v>
      </c>
      <c r="K893" s="121" t="e">
        <f>VLOOKUP(C893,'B2B（ol)'!A:P,16,0)</f>
        <v>#N/A</v>
      </c>
      <c r="L893" s="117">
        <f t="shared" si="149"/>
        <v>0</v>
      </c>
      <c r="M893" s="114" t="e">
        <f>VLOOKUP(C893,'B2B（ol)'!A:K,11,0)</f>
        <v>#N/A</v>
      </c>
      <c r="N893" s="114" t="e">
        <f>VLOOKUP(B893,payments!E:AG,29,0)</f>
        <v>#N/A</v>
      </c>
      <c r="O893" s="114"/>
      <c r="P893" s="114"/>
      <c r="Q893" s="61" t="e">
        <f>VLOOKUP(R893,映射表!A:G,7,0)</f>
        <v>#N/A</v>
      </c>
      <c r="R893" s="122"/>
      <c r="S893" s="122"/>
      <c r="T893" s="122"/>
      <c r="U893" s="122"/>
      <c r="V893" s="122"/>
      <c r="W893" s="122"/>
      <c r="X893" s="122"/>
      <c r="Y893" s="61">
        <f t="shared" si="150"/>
        <v>0</v>
      </c>
    </row>
    <row r="894" spans="1:25" s="61" customFormat="1">
      <c r="A894" s="61" t="e">
        <f t="shared" si="141"/>
        <v>#N/A</v>
      </c>
      <c r="B894" s="121">
        <f t="shared" si="142"/>
        <v>0</v>
      </c>
      <c r="C894" s="117" t="e">
        <f>VLOOKUP(B894,映射表!A:C,3,0)</f>
        <v>#N/A</v>
      </c>
      <c r="D894" s="121">
        <f t="shared" si="143"/>
        <v>0</v>
      </c>
      <c r="E894" s="100">
        <f t="shared" si="144"/>
        <v>0</v>
      </c>
      <c r="F894" s="121">
        <f t="shared" si="145"/>
        <v>0</v>
      </c>
      <c r="G894" s="121">
        <f t="shared" si="146"/>
        <v>0</v>
      </c>
      <c r="H894" s="99" t="e">
        <f>VLOOKUP(C894,'B2B（ol)'!A:J,10,0)*D894</f>
        <v>#N/A</v>
      </c>
      <c r="I894" s="101">
        <f t="shared" si="147"/>
        <v>0</v>
      </c>
      <c r="J894" s="121">
        <f t="shared" si="148"/>
        <v>0</v>
      </c>
      <c r="K894" s="121" t="e">
        <f>VLOOKUP(C894,'B2B（ol)'!A:P,16,0)</f>
        <v>#N/A</v>
      </c>
      <c r="L894" s="117">
        <f t="shared" si="149"/>
        <v>0</v>
      </c>
      <c r="M894" s="114" t="e">
        <f>VLOOKUP(C894,'B2B（ol)'!A:K,11,0)</f>
        <v>#N/A</v>
      </c>
      <c r="N894" s="114" t="e">
        <f>VLOOKUP(B894,payments!E:AG,29,0)</f>
        <v>#N/A</v>
      </c>
      <c r="O894" s="114"/>
      <c r="P894" s="114"/>
      <c r="Q894" s="61" t="e">
        <f>VLOOKUP(R894,映射表!A:G,7,0)</f>
        <v>#N/A</v>
      </c>
      <c r="R894" s="122"/>
      <c r="S894" s="122"/>
      <c r="T894" s="122"/>
      <c r="U894" s="122"/>
      <c r="V894" s="122"/>
      <c r="W894" s="122"/>
      <c r="X894" s="122"/>
      <c r="Y894" s="61">
        <f t="shared" si="150"/>
        <v>0</v>
      </c>
    </row>
    <row r="895" spans="1:25" s="61" customFormat="1">
      <c r="A895" s="61" t="e">
        <f t="shared" si="141"/>
        <v>#N/A</v>
      </c>
      <c r="B895" s="121">
        <f t="shared" si="142"/>
        <v>0</v>
      </c>
      <c r="C895" s="117" t="e">
        <f>VLOOKUP(B895,映射表!A:C,3,0)</f>
        <v>#N/A</v>
      </c>
      <c r="D895" s="121">
        <f t="shared" si="143"/>
        <v>0</v>
      </c>
      <c r="E895" s="100">
        <f t="shared" si="144"/>
        <v>0</v>
      </c>
      <c r="F895" s="121">
        <f t="shared" si="145"/>
        <v>0</v>
      </c>
      <c r="G895" s="121">
        <f t="shared" si="146"/>
        <v>0</v>
      </c>
      <c r="H895" s="99" t="e">
        <f>VLOOKUP(C895,'B2B（ol)'!A:J,10,0)*D895</f>
        <v>#N/A</v>
      </c>
      <c r="I895" s="101">
        <f t="shared" si="147"/>
        <v>0</v>
      </c>
      <c r="J895" s="121">
        <f t="shared" si="148"/>
        <v>0</v>
      </c>
      <c r="K895" s="121" t="e">
        <f>VLOOKUP(C895,'B2B（ol)'!A:P,16,0)</f>
        <v>#N/A</v>
      </c>
      <c r="L895" s="117">
        <f t="shared" si="149"/>
        <v>0</v>
      </c>
      <c r="M895" s="114" t="e">
        <f>VLOOKUP(C895,'B2B（ol)'!A:K,11,0)</f>
        <v>#N/A</v>
      </c>
      <c r="N895" s="114" t="e">
        <f>VLOOKUP(B895,payments!E:AG,29,0)</f>
        <v>#N/A</v>
      </c>
      <c r="O895" s="114"/>
      <c r="P895" s="114"/>
      <c r="Q895" s="61" t="e">
        <f>VLOOKUP(R895,映射表!A:G,7,0)</f>
        <v>#N/A</v>
      </c>
      <c r="R895" s="122"/>
      <c r="S895" s="122"/>
      <c r="T895" s="122"/>
      <c r="U895" s="122"/>
      <c r="V895" s="122"/>
      <c r="W895" s="122"/>
      <c r="X895" s="122"/>
      <c r="Y895" s="61">
        <f t="shared" si="150"/>
        <v>0</v>
      </c>
    </row>
    <row r="896" spans="1:25" s="61" customFormat="1">
      <c r="A896" s="61" t="e">
        <f t="shared" si="141"/>
        <v>#N/A</v>
      </c>
      <c r="B896" s="121">
        <f t="shared" si="142"/>
        <v>0</v>
      </c>
      <c r="C896" s="117" t="e">
        <f>VLOOKUP(B896,映射表!A:C,3,0)</f>
        <v>#N/A</v>
      </c>
      <c r="D896" s="121">
        <f t="shared" si="143"/>
        <v>0</v>
      </c>
      <c r="E896" s="100">
        <f t="shared" si="144"/>
        <v>0</v>
      </c>
      <c r="F896" s="121">
        <f t="shared" si="145"/>
        <v>0</v>
      </c>
      <c r="G896" s="121">
        <f t="shared" si="146"/>
        <v>0</v>
      </c>
      <c r="H896" s="99" t="e">
        <f>VLOOKUP(C896,'B2B（ol)'!A:J,10,0)*D896</f>
        <v>#N/A</v>
      </c>
      <c r="I896" s="101">
        <f t="shared" si="147"/>
        <v>0</v>
      </c>
      <c r="J896" s="121">
        <f t="shared" si="148"/>
        <v>0</v>
      </c>
      <c r="K896" s="121" t="e">
        <f>VLOOKUP(C896,'B2B（ol)'!A:P,16,0)</f>
        <v>#N/A</v>
      </c>
      <c r="L896" s="117">
        <f t="shared" si="149"/>
        <v>0</v>
      </c>
      <c r="M896" s="114" t="e">
        <f>VLOOKUP(C896,'B2B（ol)'!A:K,11,0)</f>
        <v>#N/A</v>
      </c>
      <c r="N896" s="114" t="e">
        <f>VLOOKUP(B896,payments!E:AG,29,0)</f>
        <v>#N/A</v>
      </c>
      <c r="O896" s="114"/>
      <c r="P896" s="114"/>
      <c r="Q896" s="61" t="e">
        <f>VLOOKUP(R896,映射表!A:G,7,0)</f>
        <v>#N/A</v>
      </c>
      <c r="R896" s="122"/>
      <c r="S896" s="122"/>
      <c r="T896" s="122"/>
      <c r="U896" s="122"/>
      <c r="V896" s="122"/>
      <c r="W896" s="122"/>
      <c r="X896" s="122"/>
      <c r="Y896" s="61">
        <f t="shared" si="150"/>
        <v>0</v>
      </c>
    </row>
    <row r="897" spans="1:25" s="61" customFormat="1">
      <c r="A897" s="61" t="e">
        <f t="shared" si="141"/>
        <v>#N/A</v>
      </c>
      <c r="B897" s="121">
        <f t="shared" si="142"/>
        <v>0</v>
      </c>
      <c r="C897" s="117" t="e">
        <f>VLOOKUP(B897,映射表!A:C,3,0)</f>
        <v>#N/A</v>
      </c>
      <c r="D897" s="121">
        <f t="shared" si="143"/>
        <v>0</v>
      </c>
      <c r="E897" s="100">
        <f t="shared" si="144"/>
        <v>0</v>
      </c>
      <c r="F897" s="121">
        <f t="shared" si="145"/>
        <v>0</v>
      </c>
      <c r="G897" s="121">
        <f t="shared" si="146"/>
        <v>0</v>
      </c>
      <c r="H897" s="99" t="e">
        <f>VLOOKUP(C897,'B2B（ol)'!A:J,10,0)*D897</f>
        <v>#N/A</v>
      </c>
      <c r="I897" s="101">
        <f t="shared" si="147"/>
        <v>0</v>
      </c>
      <c r="J897" s="121">
        <f t="shared" si="148"/>
        <v>0</v>
      </c>
      <c r="K897" s="121" t="e">
        <f>VLOOKUP(C897,'B2B（ol)'!A:P,16,0)</f>
        <v>#N/A</v>
      </c>
      <c r="L897" s="117">
        <f t="shared" si="149"/>
        <v>0</v>
      </c>
      <c r="M897" s="114" t="e">
        <f>VLOOKUP(C897,'B2B（ol)'!A:K,11,0)</f>
        <v>#N/A</v>
      </c>
      <c r="N897" s="114" t="e">
        <f>VLOOKUP(B897,payments!E:AG,29,0)</f>
        <v>#N/A</v>
      </c>
      <c r="O897" s="114"/>
      <c r="P897" s="114"/>
      <c r="Q897" s="61" t="e">
        <f>VLOOKUP(R897,映射表!A:G,7,0)</f>
        <v>#N/A</v>
      </c>
      <c r="R897" s="122"/>
      <c r="S897" s="122"/>
      <c r="T897" s="122"/>
      <c r="U897" s="122"/>
      <c r="V897" s="122"/>
      <c r="W897" s="122"/>
      <c r="X897" s="122"/>
      <c r="Y897" s="61">
        <f t="shared" si="150"/>
        <v>0</v>
      </c>
    </row>
    <row r="898" spans="1:25" s="61" customFormat="1">
      <c r="A898" s="61" t="e">
        <f t="shared" ref="A898:A961" si="151">Q898</f>
        <v>#N/A</v>
      </c>
      <c r="B898" s="121">
        <f t="shared" ref="B898:B961" si="152">R898</f>
        <v>0</v>
      </c>
      <c r="C898" s="117" t="e">
        <f>VLOOKUP(B898,映射表!A:C,3,0)</f>
        <v>#N/A</v>
      </c>
      <c r="D898" s="121">
        <f t="shared" ref="D898:D961" si="153">S898</f>
        <v>0</v>
      </c>
      <c r="E898" s="100">
        <f t="shared" ref="E898:E961" si="154">IFERROR(T898/D898,0)*D898</f>
        <v>0</v>
      </c>
      <c r="F898" s="121">
        <f t="shared" ref="F898:F961" si="155">IFERROR(V898/D898,0)*D898</f>
        <v>0</v>
      </c>
      <c r="G898" s="121">
        <f t="shared" ref="G898:G961" si="156">IFERROR(IF((E898+F898)&gt;200,(E898+F898-200)*0.9+200*0.85,(E898+F898)*0.85),0)</f>
        <v>0</v>
      </c>
      <c r="H898" s="99" t="e">
        <f>VLOOKUP(C898,'B2B（ol)'!A:J,10,0)*D898</f>
        <v>#N/A</v>
      </c>
      <c r="I898" s="101">
        <f t="shared" ref="I898:I961" si="157">IFERROR((G898-H898)/(E898+F898),0)</f>
        <v>0</v>
      </c>
      <c r="J898" s="121">
        <f t="shared" ref="J898:J961" si="158">IFERROR((G898-H898),0)</f>
        <v>0</v>
      </c>
      <c r="K898" s="121" t="e">
        <f>VLOOKUP(C898,'B2B（ol)'!A:P,16,0)</f>
        <v>#N/A</v>
      </c>
      <c r="L898" s="117">
        <f t="shared" ref="L898:L961" si="159">(E898+F898)</f>
        <v>0</v>
      </c>
      <c r="M898" s="114" t="e">
        <f>VLOOKUP(C898,'B2B（ol)'!A:K,11,0)</f>
        <v>#N/A</v>
      </c>
      <c r="N898" s="114" t="e">
        <f>VLOOKUP(B898,payments!E:AG,29,0)</f>
        <v>#N/A</v>
      </c>
      <c r="O898" s="114"/>
      <c r="P898" s="114"/>
      <c r="Q898" s="61" t="e">
        <f>VLOOKUP(R898,映射表!A:G,7,0)</f>
        <v>#N/A</v>
      </c>
      <c r="R898" s="122"/>
      <c r="S898" s="122"/>
      <c r="T898" s="122"/>
      <c r="U898" s="122"/>
      <c r="V898" s="122"/>
      <c r="W898" s="122"/>
      <c r="X898" s="122"/>
      <c r="Y898" s="61">
        <f t="shared" ref="Y898:Y961" si="160">L898</f>
        <v>0</v>
      </c>
    </row>
    <row r="899" spans="1:25" s="61" customFormat="1">
      <c r="A899" s="61" t="e">
        <f t="shared" si="151"/>
        <v>#N/A</v>
      </c>
      <c r="B899" s="121">
        <f t="shared" si="152"/>
        <v>0</v>
      </c>
      <c r="C899" s="117" t="e">
        <f>VLOOKUP(B899,映射表!A:C,3,0)</f>
        <v>#N/A</v>
      </c>
      <c r="D899" s="121">
        <f t="shared" si="153"/>
        <v>0</v>
      </c>
      <c r="E899" s="100">
        <f t="shared" si="154"/>
        <v>0</v>
      </c>
      <c r="F899" s="121">
        <f t="shared" si="155"/>
        <v>0</v>
      </c>
      <c r="G899" s="121">
        <f t="shared" si="156"/>
        <v>0</v>
      </c>
      <c r="H899" s="99" t="e">
        <f>VLOOKUP(C899,'B2B（ol)'!A:J,10,0)*D899</f>
        <v>#N/A</v>
      </c>
      <c r="I899" s="101">
        <f t="shared" si="157"/>
        <v>0</v>
      </c>
      <c r="J899" s="121">
        <f t="shared" si="158"/>
        <v>0</v>
      </c>
      <c r="K899" s="121" t="e">
        <f>VLOOKUP(C899,'B2B（ol)'!A:P,16,0)</f>
        <v>#N/A</v>
      </c>
      <c r="L899" s="117">
        <f t="shared" si="159"/>
        <v>0</v>
      </c>
      <c r="M899" s="114" t="e">
        <f>VLOOKUP(C899,'B2B（ol)'!A:K,11,0)</f>
        <v>#N/A</v>
      </c>
      <c r="N899" s="114" t="e">
        <f>VLOOKUP(B899,payments!E:AG,29,0)</f>
        <v>#N/A</v>
      </c>
      <c r="O899" s="114"/>
      <c r="P899" s="114"/>
      <c r="Q899" s="61" t="e">
        <f>VLOOKUP(R899,映射表!A:G,7,0)</f>
        <v>#N/A</v>
      </c>
      <c r="R899" s="122"/>
      <c r="S899" s="122"/>
      <c r="T899" s="122"/>
      <c r="U899" s="122"/>
      <c r="V899" s="122"/>
      <c r="W899" s="122"/>
      <c r="X899" s="122"/>
      <c r="Y899" s="61">
        <f t="shared" si="160"/>
        <v>0</v>
      </c>
    </row>
    <row r="900" spans="1:25" s="61" customFormat="1">
      <c r="A900" s="61" t="e">
        <f t="shared" si="151"/>
        <v>#N/A</v>
      </c>
      <c r="B900" s="121">
        <f t="shared" si="152"/>
        <v>0</v>
      </c>
      <c r="C900" s="117" t="e">
        <f>VLOOKUP(B900,映射表!A:C,3,0)</f>
        <v>#N/A</v>
      </c>
      <c r="D900" s="121">
        <f t="shared" si="153"/>
        <v>0</v>
      </c>
      <c r="E900" s="100">
        <f t="shared" si="154"/>
        <v>0</v>
      </c>
      <c r="F900" s="121">
        <f t="shared" si="155"/>
        <v>0</v>
      </c>
      <c r="G900" s="121">
        <f t="shared" si="156"/>
        <v>0</v>
      </c>
      <c r="H900" s="99" t="e">
        <f>VLOOKUP(C900,'B2B（ol)'!A:J,10,0)*D900</f>
        <v>#N/A</v>
      </c>
      <c r="I900" s="101">
        <f t="shared" si="157"/>
        <v>0</v>
      </c>
      <c r="J900" s="121">
        <f t="shared" si="158"/>
        <v>0</v>
      </c>
      <c r="K900" s="121" t="e">
        <f>VLOOKUP(C900,'B2B（ol)'!A:P,16,0)</f>
        <v>#N/A</v>
      </c>
      <c r="L900" s="117">
        <f t="shared" si="159"/>
        <v>0</v>
      </c>
      <c r="M900" s="114" t="e">
        <f>VLOOKUP(C900,'B2B（ol)'!A:K,11,0)</f>
        <v>#N/A</v>
      </c>
      <c r="N900" s="114" t="e">
        <f>VLOOKUP(B900,payments!E:AG,29,0)</f>
        <v>#N/A</v>
      </c>
      <c r="O900" s="114"/>
      <c r="P900" s="114"/>
      <c r="Q900" s="61" t="e">
        <f>VLOOKUP(R900,映射表!A:G,7,0)</f>
        <v>#N/A</v>
      </c>
      <c r="R900" s="122"/>
      <c r="S900" s="122"/>
      <c r="T900" s="122"/>
      <c r="U900" s="122"/>
      <c r="V900" s="122"/>
      <c r="W900" s="122"/>
      <c r="X900" s="122"/>
      <c r="Y900" s="61">
        <f t="shared" si="160"/>
        <v>0</v>
      </c>
    </row>
    <row r="901" spans="1:25" s="61" customFormat="1">
      <c r="A901" s="61" t="e">
        <f t="shared" si="151"/>
        <v>#N/A</v>
      </c>
      <c r="B901" s="121">
        <f t="shared" si="152"/>
        <v>0</v>
      </c>
      <c r="C901" s="117" t="e">
        <f>VLOOKUP(B901,映射表!A:C,3,0)</f>
        <v>#N/A</v>
      </c>
      <c r="D901" s="121">
        <f t="shared" si="153"/>
        <v>0</v>
      </c>
      <c r="E901" s="100">
        <f t="shared" si="154"/>
        <v>0</v>
      </c>
      <c r="F901" s="121">
        <f t="shared" si="155"/>
        <v>0</v>
      </c>
      <c r="G901" s="121">
        <f t="shared" si="156"/>
        <v>0</v>
      </c>
      <c r="H901" s="99" t="e">
        <f>VLOOKUP(C901,'B2B（ol)'!A:J,10,0)*D901</f>
        <v>#N/A</v>
      </c>
      <c r="I901" s="101">
        <f t="shared" si="157"/>
        <v>0</v>
      </c>
      <c r="J901" s="121">
        <f t="shared" si="158"/>
        <v>0</v>
      </c>
      <c r="K901" s="121" t="e">
        <f>VLOOKUP(C901,'B2B（ol)'!A:P,16,0)</f>
        <v>#N/A</v>
      </c>
      <c r="L901" s="117">
        <f t="shared" si="159"/>
        <v>0</v>
      </c>
      <c r="M901" s="114" t="e">
        <f>VLOOKUP(C901,'B2B（ol)'!A:K,11,0)</f>
        <v>#N/A</v>
      </c>
      <c r="N901" s="114" t="e">
        <f>VLOOKUP(B901,payments!E:AG,29,0)</f>
        <v>#N/A</v>
      </c>
      <c r="O901" s="114"/>
      <c r="P901" s="114"/>
      <c r="Q901" s="61" t="e">
        <f>VLOOKUP(R901,映射表!A:G,7,0)</f>
        <v>#N/A</v>
      </c>
      <c r="R901" s="122"/>
      <c r="S901" s="122"/>
      <c r="T901" s="122"/>
      <c r="U901" s="122"/>
      <c r="V901" s="122"/>
      <c r="W901" s="122"/>
      <c r="X901" s="122"/>
      <c r="Y901" s="61">
        <f t="shared" si="160"/>
        <v>0</v>
      </c>
    </row>
    <row r="902" spans="1:25" s="61" customFormat="1">
      <c r="A902" s="61" t="e">
        <f t="shared" si="151"/>
        <v>#N/A</v>
      </c>
      <c r="B902" s="121">
        <f t="shared" si="152"/>
        <v>0</v>
      </c>
      <c r="C902" s="117" t="e">
        <f>VLOOKUP(B902,映射表!A:C,3,0)</f>
        <v>#N/A</v>
      </c>
      <c r="D902" s="121">
        <f t="shared" si="153"/>
        <v>0</v>
      </c>
      <c r="E902" s="100">
        <f t="shared" si="154"/>
        <v>0</v>
      </c>
      <c r="F902" s="121">
        <f t="shared" si="155"/>
        <v>0</v>
      </c>
      <c r="G902" s="121">
        <f t="shared" si="156"/>
        <v>0</v>
      </c>
      <c r="H902" s="99" t="e">
        <f>VLOOKUP(C902,'B2B（ol)'!A:J,10,0)*D902</f>
        <v>#N/A</v>
      </c>
      <c r="I902" s="101">
        <f t="shared" si="157"/>
        <v>0</v>
      </c>
      <c r="J902" s="121">
        <f t="shared" si="158"/>
        <v>0</v>
      </c>
      <c r="K902" s="121" t="e">
        <f>VLOOKUP(C902,'B2B（ol)'!A:P,16,0)</f>
        <v>#N/A</v>
      </c>
      <c r="L902" s="117">
        <f t="shared" si="159"/>
        <v>0</v>
      </c>
      <c r="M902" s="114" t="e">
        <f>VLOOKUP(C902,'B2B（ol)'!A:K,11,0)</f>
        <v>#N/A</v>
      </c>
      <c r="N902" s="114" t="e">
        <f>VLOOKUP(B902,payments!E:AG,29,0)</f>
        <v>#N/A</v>
      </c>
      <c r="O902" s="114"/>
      <c r="P902" s="114"/>
      <c r="Q902" s="61" t="e">
        <f>VLOOKUP(R902,映射表!A:G,7,0)</f>
        <v>#N/A</v>
      </c>
      <c r="R902" s="122"/>
      <c r="S902" s="122"/>
      <c r="T902" s="122"/>
      <c r="U902" s="122"/>
      <c r="V902" s="122"/>
      <c r="W902" s="122"/>
      <c r="X902" s="122"/>
      <c r="Y902" s="61">
        <f t="shared" si="160"/>
        <v>0</v>
      </c>
    </row>
    <row r="903" spans="1:25" s="61" customFormat="1">
      <c r="A903" s="61" t="e">
        <f t="shared" si="151"/>
        <v>#N/A</v>
      </c>
      <c r="B903" s="121">
        <f t="shared" si="152"/>
        <v>0</v>
      </c>
      <c r="C903" s="117" t="e">
        <f>VLOOKUP(B903,映射表!A:C,3,0)</f>
        <v>#N/A</v>
      </c>
      <c r="D903" s="121">
        <f t="shared" si="153"/>
        <v>0</v>
      </c>
      <c r="E903" s="100">
        <f t="shared" si="154"/>
        <v>0</v>
      </c>
      <c r="F903" s="121">
        <f t="shared" si="155"/>
        <v>0</v>
      </c>
      <c r="G903" s="121">
        <f t="shared" si="156"/>
        <v>0</v>
      </c>
      <c r="H903" s="99" t="e">
        <f>VLOOKUP(C903,'B2B（ol)'!A:J,10,0)*D903</f>
        <v>#N/A</v>
      </c>
      <c r="I903" s="101">
        <f t="shared" si="157"/>
        <v>0</v>
      </c>
      <c r="J903" s="121">
        <f t="shared" si="158"/>
        <v>0</v>
      </c>
      <c r="K903" s="121" t="e">
        <f>VLOOKUP(C903,'B2B（ol)'!A:P,16,0)</f>
        <v>#N/A</v>
      </c>
      <c r="L903" s="117">
        <f t="shared" si="159"/>
        <v>0</v>
      </c>
      <c r="M903" s="114" t="e">
        <f>VLOOKUP(C903,'B2B（ol)'!A:K,11,0)</f>
        <v>#N/A</v>
      </c>
      <c r="N903" s="114" t="e">
        <f>VLOOKUP(B903,payments!E:AG,29,0)</f>
        <v>#N/A</v>
      </c>
      <c r="O903" s="114"/>
      <c r="P903" s="114"/>
      <c r="Q903" s="61" t="e">
        <f>VLOOKUP(R903,映射表!A:G,7,0)</f>
        <v>#N/A</v>
      </c>
      <c r="R903" s="122"/>
      <c r="S903" s="122"/>
      <c r="T903" s="122"/>
      <c r="U903" s="122"/>
      <c r="V903" s="122"/>
      <c r="W903" s="122"/>
      <c r="X903" s="122"/>
      <c r="Y903" s="61">
        <f t="shared" si="160"/>
        <v>0</v>
      </c>
    </row>
    <row r="904" spans="1:25" s="61" customFormat="1">
      <c r="A904" s="61" t="e">
        <f t="shared" si="151"/>
        <v>#N/A</v>
      </c>
      <c r="B904" s="121">
        <f t="shared" si="152"/>
        <v>0</v>
      </c>
      <c r="C904" s="117" t="e">
        <f>VLOOKUP(B904,映射表!A:C,3,0)</f>
        <v>#N/A</v>
      </c>
      <c r="D904" s="121">
        <f t="shared" si="153"/>
        <v>0</v>
      </c>
      <c r="E904" s="100">
        <f t="shared" si="154"/>
        <v>0</v>
      </c>
      <c r="F904" s="121">
        <f t="shared" si="155"/>
        <v>0</v>
      </c>
      <c r="G904" s="121">
        <f t="shared" si="156"/>
        <v>0</v>
      </c>
      <c r="H904" s="99" t="e">
        <f>VLOOKUP(C904,'B2B（ol)'!A:J,10,0)*D904</f>
        <v>#N/A</v>
      </c>
      <c r="I904" s="101">
        <f t="shared" si="157"/>
        <v>0</v>
      </c>
      <c r="J904" s="121">
        <f t="shared" si="158"/>
        <v>0</v>
      </c>
      <c r="K904" s="121" t="e">
        <f>VLOOKUP(C904,'B2B（ol)'!A:P,16,0)</f>
        <v>#N/A</v>
      </c>
      <c r="L904" s="117">
        <f t="shared" si="159"/>
        <v>0</v>
      </c>
      <c r="M904" s="114" t="e">
        <f>VLOOKUP(C904,'B2B（ol)'!A:K,11,0)</f>
        <v>#N/A</v>
      </c>
      <c r="N904" s="114" t="e">
        <f>VLOOKUP(B904,payments!E:AG,29,0)</f>
        <v>#N/A</v>
      </c>
      <c r="O904" s="114"/>
      <c r="P904" s="114"/>
      <c r="Q904" s="61" t="e">
        <f>VLOOKUP(R904,映射表!A:G,7,0)</f>
        <v>#N/A</v>
      </c>
      <c r="R904" s="122"/>
      <c r="S904" s="122"/>
      <c r="T904" s="122"/>
      <c r="U904" s="122"/>
      <c r="V904" s="122"/>
      <c r="W904" s="122"/>
      <c r="X904" s="122"/>
      <c r="Y904" s="61">
        <f t="shared" si="160"/>
        <v>0</v>
      </c>
    </row>
    <row r="905" spans="1:25" s="61" customFormat="1">
      <c r="A905" s="61" t="e">
        <f t="shared" si="151"/>
        <v>#N/A</v>
      </c>
      <c r="B905" s="121">
        <f t="shared" si="152"/>
        <v>0</v>
      </c>
      <c r="C905" s="117" t="e">
        <f>VLOOKUP(B905,映射表!A:C,3,0)</f>
        <v>#N/A</v>
      </c>
      <c r="D905" s="121">
        <f t="shared" si="153"/>
        <v>0</v>
      </c>
      <c r="E905" s="100">
        <f t="shared" si="154"/>
        <v>0</v>
      </c>
      <c r="F905" s="121">
        <f t="shared" si="155"/>
        <v>0</v>
      </c>
      <c r="G905" s="121">
        <f t="shared" si="156"/>
        <v>0</v>
      </c>
      <c r="H905" s="99" t="e">
        <f>VLOOKUP(C905,'B2B（ol)'!A:J,10,0)*D905</f>
        <v>#N/A</v>
      </c>
      <c r="I905" s="101">
        <f t="shared" si="157"/>
        <v>0</v>
      </c>
      <c r="J905" s="121">
        <f t="shared" si="158"/>
        <v>0</v>
      </c>
      <c r="K905" s="121" t="e">
        <f>VLOOKUP(C905,'B2B（ol)'!A:P,16,0)</f>
        <v>#N/A</v>
      </c>
      <c r="L905" s="117">
        <f t="shared" si="159"/>
        <v>0</v>
      </c>
      <c r="M905" s="114" t="e">
        <f>VLOOKUP(C905,'B2B（ol)'!A:K,11,0)</f>
        <v>#N/A</v>
      </c>
      <c r="N905" s="114" t="e">
        <f>VLOOKUP(B905,payments!E:AG,29,0)</f>
        <v>#N/A</v>
      </c>
      <c r="O905" s="114"/>
      <c r="P905" s="114"/>
      <c r="Q905" s="61" t="e">
        <f>VLOOKUP(R905,映射表!A:G,7,0)</f>
        <v>#N/A</v>
      </c>
      <c r="R905" s="122"/>
      <c r="S905" s="122"/>
      <c r="T905" s="122"/>
      <c r="U905" s="122"/>
      <c r="V905" s="122"/>
      <c r="W905" s="122"/>
      <c r="X905" s="122"/>
      <c r="Y905" s="61">
        <f t="shared" si="160"/>
        <v>0</v>
      </c>
    </row>
    <row r="906" spans="1:25" s="61" customFormat="1">
      <c r="A906" s="61" t="e">
        <f t="shared" si="151"/>
        <v>#N/A</v>
      </c>
      <c r="B906" s="121">
        <f t="shared" si="152"/>
        <v>0</v>
      </c>
      <c r="C906" s="117" t="e">
        <f>VLOOKUP(B906,映射表!A:C,3,0)</f>
        <v>#N/A</v>
      </c>
      <c r="D906" s="121">
        <f t="shared" si="153"/>
        <v>0</v>
      </c>
      <c r="E906" s="100">
        <f t="shared" si="154"/>
        <v>0</v>
      </c>
      <c r="F906" s="121">
        <f t="shared" si="155"/>
        <v>0</v>
      </c>
      <c r="G906" s="121">
        <f t="shared" si="156"/>
        <v>0</v>
      </c>
      <c r="H906" s="99" t="e">
        <f>VLOOKUP(C906,'B2B（ol)'!A:J,10,0)*D906</f>
        <v>#N/A</v>
      </c>
      <c r="I906" s="101">
        <f t="shared" si="157"/>
        <v>0</v>
      </c>
      <c r="J906" s="121">
        <f t="shared" si="158"/>
        <v>0</v>
      </c>
      <c r="K906" s="121" t="e">
        <f>VLOOKUP(C906,'B2B（ol)'!A:P,16,0)</f>
        <v>#N/A</v>
      </c>
      <c r="L906" s="117">
        <f t="shared" si="159"/>
        <v>0</v>
      </c>
      <c r="M906" s="114" t="e">
        <f>VLOOKUP(C906,'B2B（ol)'!A:K,11,0)</f>
        <v>#N/A</v>
      </c>
      <c r="N906" s="114" t="e">
        <f>VLOOKUP(B906,payments!E:AG,29,0)</f>
        <v>#N/A</v>
      </c>
      <c r="O906" s="114"/>
      <c r="P906" s="114"/>
      <c r="Q906" s="61" t="e">
        <f>VLOOKUP(R906,映射表!A:G,7,0)</f>
        <v>#N/A</v>
      </c>
      <c r="R906" s="122"/>
      <c r="S906" s="122"/>
      <c r="T906" s="122"/>
      <c r="U906" s="122"/>
      <c r="V906" s="122"/>
      <c r="W906" s="122"/>
      <c r="X906" s="122"/>
      <c r="Y906" s="61">
        <f t="shared" si="160"/>
        <v>0</v>
      </c>
    </row>
    <row r="907" spans="1:25" s="61" customFormat="1">
      <c r="A907" s="61" t="e">
        <f t="shared" si="151"/>
        <v>#N/A</v>
      </c>
      <c r="B907" s="121">
        <f t="shared" si="152"/>
        <v>0</v>
      </c>
      <c r="C907" s="117" t="e">
        <f>VLOOKUP(B907,映射表!A:C,3,0)</f>
        <v>#N/A</v>
      </c>
      <c r="D907" s="121">
        <f t="shared" si="153"/>
        <v>0</v>
      </c>
      <c r="E907" s="100">
        <f t="shared" si="154"/>
        <v>0</v>
      </c>
      <c r="F907" s="121">
        <f t="shared" si="155"/>
        <v>0</v>
      </c>
      <c r="G907" s="121">
        <f t="shared" si="156"/>
        <v>0</v>
      </c>
      <c r="H907" s="99" t="e">
        <f>VLOOKUP(C907,'B2B（ol)'!A:J,10,0)*D907</f>
        <v>#N/A</v>
      </c>
      <c r="I907" s="101">
        <f t="shared" si="157"/>
        <v>0</v>
      </c>
      <c r="J907" s="121">
        <f t="shared" si="158"/>
        <v>0</v>
      </c>
      <c r="K907" s="121" t="e">
        <f>VLOOKUP(C907,'B2B（ol)'!A:P,16,0)</f>
        <v>#N/A</v>
      </c>
      <c r="L907" s="117">
        <f t="shared" si="159"/>
        <v>0</v>
      </c>
      <c r="M907" s="114" t="e">
        <f>VLOOKUP(C907,'B2B（ol)'!A:K,11,0)</f>
        <v>#N/A</v>
      </c>
      <c r="N907" s="114" t="e">
        <f>VLOOKUP(B907,payments!E:AG,29,0)</f>
        <v>#N/A</v>
      </c>
      <c r="O907" s="114"/>
      <c r="P907" s="114"/>
      <c r="Q907" s="61" t="e">
        <f>VLOOKUP(R907,映射表!A:G,7,0)</f>
        <v>#N/A</v>
      </c>
      <c r="R907" s="122"/>
      <c r="S907" s="122"/>
      <c r="T907" s="122"/>
      <c r="U907" s="122"/>
      <c r="V907" s="122"/>
      <c r="W907" s="122"/>
      <c r="X907" s="122"/>
      <c r="Y907" s="61">
        <f t="shared" si="160"/>
        <v>0</v>
      </c>
    </row>
    <row r="908" spans="1:25" s="61" customFormat="1">
      <c r="A908" s="61" t="e">
        <f t="shared" si="151"/>
        <v>#N/A</v>
      </c>
      <c r="B908" s="121">
        <f t="shared" si="152"/>
        <v>0</v>
      </c>
      <c r="C908" s="117" t="e">
        <f>VLOOKUP(B908,映射表!A:C,3,0)</f>
        <v>#N/A</v>
      </c>
      <c r="D908" s="121">
        <f t="shared" si="153"/>
        <v>0</v>
      </c>
      <c r="E908" s="100">
        <f t="shared" si="154"/>
        <v>0</v>
      </c>
      <c r="F908" s="121">
        <f t="shared" si="155"/>
        <v>0</v>
      </c>
      <c r="G908" s="121">
        <f t="shared" si="156"/>
        <v>0</v>
      </c>
      <c r="H908" s="99" t="e">
        <f>VLOOKUP(C908,'B2B（ol)'!A:J,10,0)*D908</f>
        <v>#N/A</v>
      </c>
      <c r="I908" s="101">
        <f t="shared" si="157"/>
        <v>0</v>
      </c>
      <c r="J908" s="121">
        <f t="shared" si="158"/>
        <v>0</v>
      </c>
      <c r="K908" s="121" t="e">
        <f>VLOOKUP(C908,'B2B（ol)'!A:P,16,0)</f>
        <v>#N/A</v>
      </c>
      <c r="L908" s="117">
        <f t="shared" si="159"/>
        <v>0</v>
      </c>
      <c r="M908" s="114" t="e">
        <f>VLOOKUP(C908,'B2B（ol)'!A:K,11,0)</f>
        <v>#N/A</v>
      </c>
      <c r="N908" s="114" t="e">
        <f>VLOOKUP(B908,payments!E:AG,29,0)</f>
        <v>#N/A</v>
      </c>
      <c r="O908" s="114"/>
      <c r="P908" s="114"/>
      <c r="Q908" s="61" t="e">
        <f>VLOOKUP(R908,映射表!A:G,7,0)</f>
        <v>#N/A</v>
      </c>
      <c r="R908" s="122"/>
      <c r="S908" s="122"/>
      <c r="T908" s="122"/>
      <c r="U908" s="122"/>
      <c r="V908" s="122"/>
      <c r="W908" s="122"/>
      <c r="X908" s="122"/>
      <c r="Y908" s="61">
        <f t="shared" si="160"/>
        <v>0</v>
      </c>
    </row>
    <row r="909" spans="1:25" s="61" customFormat="1">
      <c r="A909" s="61" t="e">
        <f t="shared" si="151"/>
        <v>#N/A</v>
      </c>
      <c r="B909" s="121">
        <f t="shared" si="152"/>
        <v>0</v>
      </c>
      <c r="C909" s="117" t="e">
        <f>VLOOKUP(B909,映射表!A:C,3,0)</f>
        <v>#N/A</v>
      </c>
      <c r="D909" s="121">
        <f t="shared" si="153"/>
        <v>0</v>
      </c>
      <c r="E909" s="100">
        <f t="shared" si="154"/>
        <v>0</v>
      </c>
      <c r="F909" s="121">
        <f t="shared" si="155"/>
        <v>0</v>
      </c>
      <c r="G909" s="121">
        <f t="shared" si="156"/>
        <v>0</v>
      </c>
      <c r="H909" s="99" t="e">
        <f>VLOOKUP(C909,'B2B（ol)'!A:J,10,0)*D909</f>
        <v>#N/A</v>
      </c>
      <c r="I909" s="101">
        <f t="shared" si="157"/>
        <v>0</v>
      </c>
      <c r="J909" s="121">
        <f t="shared" si="158"/>
        <v>0</v>
      </c>
      <c r="K909" s="121" t="e">
        <f>VLOOKUP(C909,'B2B（ol)'!A:P,16,0)</f>
        <v>#N/A</v>
      </c>
      <c r="L909" s="117">
        <f t="shared" si="159"/>
        <v>0</v>
      </c>
      <c r="M909" s="114" t="e">
        <f>VLOOKUP(C909,'B2B（ol)'!A:K,11,0)</f>
        <v>#N/A</v>
      </c>
      <c r="N909" s="114" t="e">
        <f>VLOOKUP(B909,payments!E:AG,29,0)</f>
        <v>#N/A</v>
      </c>
      <c r="O909" s="114"/>
      <c r="P909" s="114"/>
      <c r="Q909" s="61" t="e">
        <f>VLOOKUP(R909,映射表!A:G,7,0)</f>
        <v>#N/A</v>
      </c>
      <c r="R909" s="122"/>
      <c r="S909" s="122"/>
      <c r="T909" s="122"/>
      <c r="U909" s="122"/>
      <c r="V909" s="122"/>
      <c r="W909" s="122"/>
      <c r="X909" s="122"/>
      <c r="Y909" s="61">
        <f t="shared" si="160"/>
        <v>0</v>
      </c>
    </row>
    <row r="910" spans="1:25" s="61" customFormat="1">
      <c r="A910" s="61" t="e">
        <f t="shared" si="151"/>
        <v>#N/A</v>
      </c>
      <c r="B910" s="121">
        <f t="shared" si="152"/>
        <v>0</v>
      </c>
      <c r="C910" s="117" t="e">
        <f>VLOOKUP(B910,映射表!A:C,3,0)</f>
        <v>#N/A</v>
      </c>
      <c r="D910" s="121">
        <f t="shared" si="153"/>
        <v>0</v>
      </c>
      <c r="E910" s="100">
        <f t="shared" si="154"/>
        <v>0</v>
      </c>
      <c r="F910" s="121">
        <f t="shared" si="155"/>
        <v>0</v>
      </c>
      <c r="G910" s="121">
        <f t="shared" si="156"/>
        <v>0</v>
      </c>
      <c r="H910" s="99" t="e">
        <f>VLOOKUP(C910,'B2B（ol)'!A:J,10,0)*D910</f>
        <v>#N/A</v>
      </c>
      <c r="I910" s="101">
        <f t="shared" si="157"/>
        <v>0</v>
      </c>
      <c r="J910" s="121">
        <f t="shared" si="158"/>
        <v>0</v>
      </c>
      <c r="K910" s="121" t="e">
        <f>VLOOKUP(C910,'B2B（ol)'!A:P,16,0)</f>
        <v>#N/A</v>
      </c>
      <c r="L910" s="117">
        <f t="shared" si="159"/>
        <v>0</v>
      </c>
      <c r="M910" s="114" t="e">
        <f>VLOOKUP(C910,'B2B（ol)'!A:K,11,0)</f>
        <v>#N/A</v>
      </c>
      <c r="N910" s="114" t="e">
        <f>VLOOKUP(B910,payments!E:AG,29,0)</f>
        <v>#N/A</v>
      </c>
      <c r="O910" s="114"/>
      <c r="P910" s="114"/>
      <c r="Q910" s="61" t="e">
        <f>VLOOKUP(R910,映射表!A:G,7,0)</f>
        <v>#N/A</v>
      </c>
      <c r="R910" s="122"/>
      <c r="S910" s="122"/>
      <c r="T910" s="122"/>
      <c r="U910" s="122"/>
      <c r="V910" s="122"/>
      <c r="W910" s="122"/>
      <c r="X910" s="122"/>
      <c r="Y910" s="61">
        <f t="shared" si="160"/>
        <v>0</v>
      </c>
    </row>
    <row r="911" spans="1:25" s="61" customFormat="1">
      <c r="A911" s="61" t="e">
        <f t="shared" si="151"/>
        <v>#N/A</v>
      </c>
      <c r="B911" s="121">
        <f t="shared" si="152"/>
        <v>0</v>
      </c>
      <c r="C911" s="117" t="e">
        <f>VLOOKUP(B911,映射表!A:C,3,0)</f>
        <v>#N/A</v>
      </c>
      <c r="D911" s="121">
        <f t="shared" si="153"/>
        <v>0</v>
      </c>
      <c r="E911" s="100">
        <f t="shared" si="154"/>
        <v>0</v>
      </c>
      <c r="F911" s="121">
        <f t="shared" si="155"/>
        <v>0</v>
      </c>
      <c r="G911" s="121">
        <f t="shared" si="156"/>
        <v>0</v>
      </c>
      <c r="H911" s="99" t="e">
        <f>VLOOKUP(C911,'B2B（ol)'!A:J,10,0)*D911</f>
        <v>#N/A</v>
      </c>
      <c r="I911" s="101">
        <f t="shared" si="157"/>
        <v>0</v>
      </c>
      <c r="J911" s="121">
        <f t="shared" si="158"/>
        <v>0</v>
      </c>
      <c r="K911" s="121" t="e">
        <f>VLOOKUP(C911,'B2B（ol)'!A:P,16,0)</f>
        <v>#N/A</v>
      </c>
      <c r="L911" s="117">
        <f t="shared" si="159"/>
        <v>0</v>
      </c>
      <c r="M911" s="114" t="e">
        <f>VLOOKUP(C911,'B2B（ol)'!A:K,11,0)</f>
        <v>#N/A</v>
      </c>
      <c r="N911" s="114" t="e">
        <f>VLOOKUP(B911,payments!E:AG,29,0)</f>
        <v>#N/A</v>
      </c>
      <c r="O911" s="114"/>
      <c r="P911" s="114"/>
      <c r="Q911" s="61" t="e">
        <f>VLOOKUP(R911,映射表!A:G,7,0)</f>
        <v>#N/A</v>
      </c>
      <c r="R911" s="122"/>
      <c r="S911" s="122"/>
      <c r="T911" s="122"/>
      <c r="U911" s="122"/>
      <c r="V911" s="122"/>
      <c r="W911" s="122"/>
      <c r="X911" s="122"/>
      <c r="Y911" s="61">
        <f t="shared" si="160"/>
        <v>0</v>
      </c>
    </row>
    <row r="912" spans="1:25" s="61" customFormat="1">
      <c r="A912" s="61" t="e">
        <f t="shared" si="151"/>
        <v>#N/A</v>
      </c>
      <c r="B912" s="121">
        <f t="shared" si="152"/>
        <v>0</v>
      </c>
      <c r="C912" s="117" t="e">
        <f>VLOOKUP(B912,映射表!A:C,3,0)</f>
        <v>#N/A</v>
      </c>
      <c r="D912" s="121">
        <f t="shared" si="153"/>
        <v>0</v>
      </c>
      <c r="E912" s="100">
        <f t="shared" si="154"/>
        <v>0</v>
      </c>
      <c r="F912" s="121">
        <f t="shared" si="155"/>
        <v>0</v>
      </c>
      <c r="G912" s="121">
        <f t="shared" si="156"/>
        <v>0</v>
      </c>
      <c r="H912" s="99" t="e">
        <f>VLOOKUP(C912,'B2B（ol)'!A:J,10,0)*D912</f>
        <v>#N/A</v>
      </c>
      <c r="I912" s="101">
        <f t="shared" si="157"/>
        <v>0</v>
      </c>
      <c r="J912" s="121">
        <f t="shared" si="158"/>
        <v>0</v>
      </c>
      <c r="K912" s="121" t="e">
        <f>VLOOKUP(C912,'B2B（ol)'!A:P,16,0)</f>
        <v>#N/A</v>
      </c>
      <c r="L912" s="117">
        <f t="shared" si="159"/>
        <v>0</v>
      </c>
      <c r="M912" s="114" t="e">
        <f>VLOOKUP(C912,'B2B（ol)'!A:K,11,0)</f>
        <v>#N/A</v>
      </c>
      <c r="N912" s="114" t="e">
        <f>VLOOKUP(B912,payments!E:AG,29,0)</f>
        <v>#N/A</v>
      </c>
      <c r="O912" s="114"/>
      <c r="P912" s="114"/>
      <c r="Q912" s="61" t="e">
        <f>VLOOKUP(R912,映射表!A:G,7,0)</f>
        <v>#N/A</v>
      </c>
      <c r="R912" s="122"/>
      <c r="S912" s="122"/>
      <c r="T912" s="122"/>
      <c r="U912" s="122"/>
      <c r="V912" s="122"/>
      <c r="W912" s="122"/>
      <c r="X912" s="122"/>
      <c r="Y912" s="61">
        <f t="shared" si="160"/>
        <v>0</v>
      </c>
    </row>
    <row r="913" spans="1:25" s="61" customFormat="1">
      <c r="A913" s="61" t="e">
        <f t="shared" si="151"/>
        <v>#N/A</v>
      </c>
      <c r="B913" s="121">
        <f t="shared" si="152"/>
        <v>0</v>
      </c>
      <c r="C913" s="117" t="e">
        <f>VLOOKUP(B913,映射表!A:C,3,0)</f>
        <v>#N/A</v>
      </c>
      <c r="D913" s="121">
        <f t="shared" si="153"/>
        <v>0</v>
      </c>
      <c r="E913" s="100">
        <f t="shared" si="154"/>
        <v>0</v>
      </c>
      <c r="F913" s="121">
        <f t="shared" si="155"/>
        <v>0</v>
      </c>
      <c r="G913" s="121">
        <f t="shared" si="156"/>
        <v>0</v>
      </c>
      <c r="H913" s="99" t="e">
        <f>VLOOKUP(C913,'B2B（ol)'!A:J,10,0)*D913</f>
        <v>#N/A</v>
      </c>
      <c r="I913" s="101">
        <f t="shared" si="157"/>
        <v>0</v>
      </c>
      <c r="J913" s="121">
        <f t="shared" si="158"/>
        <v>0</v>
      </c>
      <c r="K913" s="121" t="e">
        <f>VLOOKUP(C913,'B2B（ol)'!A:P,16,0)</f>
        <v>#N/A</v>
      </c>
      <c r="L913" s="117">
        <f t="shared" si="159"/>
        <v>0</v>
      </c>
      <c r="M913" s="114" t="e">
        <f>VLOOKUP(C913,'B2B（ol)'!A:K,11,0)</f>
        <v>#N/A</v>
      </c>
      <c r="N913" s="114" t="e">
        <f>VLOOKUP(B913,payments!E:AG,29,0)</f>
        <v>#N/A</v>
      </c>
      <c r="O913" s="114"/>
      <c r="P913" s="114"/>
      <c r="Q913" s="61" t="e">
        <f>VLOOKUP(R913,映射表!A:G,7,0)</f>
        <v>#N/A</v>
      </c>
      <c r="R913" s="122"/>
      <c r="S913" s="122"/>
      <c r="T913" s="122"/>
      <c r="U913" s="122"/>
      <c r="V913" s="122"/>
      <c r="W913" s="122"/>
      <c r="X913" s="122"/>
      <c r="Y913" s="61">
        <f t="shared" si="160"/>
        <v>0</v>
      </c>
    </row>
    <row r="914" spans="1:25" s="61" customFormat="1">
      <c r="A914" s="61" t="e">
        <f t="shared" si="151"/>
        <v>#N/A</v>
      </c>
      <c r="B914" s="121">
        <f t="shared" si="152"/>
        <v>0</v>
      </c>
      <c r="C914" s="117" t="e">
        <f>VLOOKUP(B914,映射表!A:C,3,0)</f>
        <v>#N/A</v>
      </c>
      <c r="D914" s="121">
        <f t="shared" si="153"/>
        <v>0</v>
      </c>
      <c r="E914" s="100">
        <f t="shared" si="154"/>
        <v>0</v>
      </c>
      <c r="F914" s="121">
        <f t="shared" si="155"/>
        <v>0</v>
      </c>
      <c r="G914" s="121">
        <f t="shared" si="156"/>
        <v>0</v>
      </c>
      <c r="H914" s="99" t="e">
        <f>VLOOKUP(C914,'B2B（ol)'!A:J,10,0)*D914</f>
        <v>#N/A</v>
      </c>
      <c r="I914" s="101">
        <f t="shared" si="157"/>
        <v>0</v>
      </c>
      <c r="J914" s="121">
        <f t="shared" si="158"/>
        <v>0</v>
      </c>
      <c r="K914" s="121" t="e">
        <f>VLOOKUP(C914,'B2B（ol)'!A:P,16,0)</f>
        <v>#N/A</v>
      </c>
      <c r="L914" s="117">
        <f t="shared" si="159"/>
        <v>0</v>
      </c>
      <c r="M914" s="114" t="e">
        <f>VLOOKUP(C914,'B2B（ol)'!A:K,11,0)</f>
        <v>#N/A</v>
      </c>
      <c r="N914" s="114" t="e">
        <f>VLOOKUP(B914,payments!E:AG,29,0)</f>
        <v>#N/A</v>
      </c>
      <c r="O914" s="114"/>
      <c r="P914" s="114"/>
      <c r="Q914" s="61" t="e">
        <f>VLOOKUP(R914,映射表!A:G,7,0)</f>
        <v>#N/A</v>
      </c>
      <c r="R914" s="122"/>
      <c r="S914" s="122"/>
      <c r="T914" s="122"/>
      <c r="U914" s="122"/>
      <c r="V914" s="122"/>
      <c r="W914" s="122"/>
      <c r="X914" s="122"/>
      <c r="Y914" s="61">
        <f t="shared" si="160"/>
        <v>0</v>
      </c>
    </row>
    <row r="915" spans="1:25" s="61" customFormat="1">
      <c r="A915" s="61" t="e">
        <f t="shared" si="151"/>
        <v>#N/A</v>
      </c>
      <c r="B915" s="121">
        <f t="shared" si="152"/>
        <v>0</v>
      </c>
      <c r="C915" s="117" t="e">
        <f>VLOOKUP(B915,映射表!A:C,3,0)</f>
        <v>#N/A</v>
      </c>
      <c r="D915" s="121">
        <f t="shared" si="153"/>
        <v>0</v>
      </c>
      <c r="E915" s="100">
        <f t="shared" si="154"/>
        <v>0</v>
      </c>
      <c r="F915" s="121">
        <f t="shared" si="155"/>
        <v>0</v>
      </c>
      <c r="G915" s="121">
        <f t="shared" si="156"/>
        <v>0</v>
      </c>
      <c r="H915" s="99" t="e">
        <f>VLOOKUP(C915,'B2B（ol)'!A:J,10,0)*D915</f>
        <v>#N/A</v>
      </c>
      <c r="I915" s="101">
        <f t="shared" si="157"/>
        <v>0</v>
      </c>
      <c r="J915" s="121">
        <f t="shared" si="158"/>
        <v>0</v>
      </c>
      <c r="K915" s="121" t="e">
        <f>VLOOKUP(C915,'B2B（ol)'!A:P,16,0)</f>
        <v>#N/A</v>
      </c>
      <c r="L915" s="117">
        <f t="shared" si="159"/>
        <v>0</v>
      </c>
      <c r="M915" s="114" t="e">
        <f>VLOOKUP(C915,'B2B（ol)'!A:K,11,0)</f>
        <v>#N/A</v>
      </c>
      <c r="N915" s="114" t="e">
        <f>VLOOKUP(B915,payments!E:AG,29,0)</f>
        <v>#N/A</v>
      </c>
      <c r="O915" s="114"/>
      <c r="P915" s="114"/>
      <c r="Q915" s="61" t="e">
        <f>VLOOKUP(R915,映射表!A:G,7,0)</f>
        <v>#N/A</v>
      </c>
      <c r="R915" s="122"/>
      <c r="S915" s="122"/>
      <c r="T915" s="122"/>
      <c r="U915" s="122"/>
      <c r="V915" s="122"/>
      <c r="W915" s="122"/>
      <c r="X915" s="122"/>
      <c r="Y915" s="61">
        <f t="shared" si="160"/>
        <v>0</v>
      </c>
    </row>
    <row r="916" spans="1:25" s="61" customFormat="1">
      <c r="A916" s="61" t="e">
        <f t="shared" si="151"/>
        <v>#N/A</v>
      </c>
      <c r="B916" s="121">
        <f t="shared" si="152"/>
        <v>0</v>
      </c>
      <c r="C916" s="117" t="e">
        <f>VLOOKUP(B916,映射表!A:C,3,0)</f>
        <v>#N/A</v>
      </c>
      <c r="D916" s="121">
        <f t="shared" si="153"/>
        <v>0</v>
      </c>
      <c r="E916" s="100">
        <f t="shared" si="154"/>
        <v>0</v>
      </c>
      <c r="F916" s="121">
        <f t="shared" si="155"/>
        <v>0</v>
      </c>
      <c r="G916" s="121">
        <f t="shared" si="156"/>
        <v>0</v>
      </c>
      <c r="H916" s="99" t="e">
        <f>VLOOKUP(C916,'B2B（ol)'!A:J,10,0)*D916</f>
        <v>#N/A</v>
      </c>
      <c r="I916" s="101">
        <f t="shared" si="157"/>
        <v>0</v>
      </c>
      <c r="J916" s="121">
        <f t="shared" si="158"/>
        <v>0</v>
      </c>
      <c r="K916" s="121" t="e">
        <f>VLOOKUP(C916,'B2B（ol)'!A:P,16,0)</f>
        <v>#N/A</v>
      </c>
      <c r="L916" s="117">
        <f t="shared" si="159"/>
        <v>0</v>
      </c>
      <c r="M916" s="114" t="e">
        <f>VLOOKUP(C916,'B2B（ol)'!A:K,11,0)</f>
        <v>#N/A</v>
      </c>
      <c r="N916" s="114" t="e">
        <f>VLOOKUP(B916,payments!E:AG,29,0)</f>
        <v>#N/A</v>
      </c>
      <c r="O916" s="114"/>
      <c r="P916" s="114"/>
      <c r="Q916" s="61" t="e">
        <f>VLOOKUP(R916,映射表!A:G,7,0)</f>
        <v>#N/A</v>
      </c>
      <c r="R916" s="122"/>
      <c r="S916" s="122"/>
      <c r="T916" s="122"/>
      <c r="U916" s="122"/>
      <c r="V916" s="122"/>
      <c r="W916" s="122"/>
      <c r="X916" s="122"/>
      <c r="Y916" s="61">
        <f t="shared" si="160"/>
        <v>0</v>
      </c>
    </row>
    <row r="917" spans="1:25" s="61" customFormat="1">
      <c r="A917" s="61" t="e">
        <f t="shared" si="151"/>
        <v>#N/A</v>
      </c>
      <c r="B917" s="121">
        <f t="shared" si="152"/>
        <v>0</v>
      </c>
      <c r="C917" s="117" t="e">
        <f>VLOOKUP(B917,映射表!A:C,3,0)</f>
        <v>#N/A</v>
      </c>
      <c r="D917" s="121">
        <f t="shared" si="153"/>
        <v>0</v>
      </c>
      <c r="E917" s="100">
        <f t="shared" si="154"/>
        <v>0</v>
      </c>
      <c r="F917" s="121">
        <f t="shared" si="155"/>
        <v>0</v>
      </c>
      <c r="G917" s="121">
        <f t="shared" si="156"/>
        <v>0</v>
      </c>
      <c r="H917" s="99" t="e">
        <f>VLOOKUP(C917,'B2B（ol)'!A:J,10,0)*D917</f>
        <v>#N/A</v>
      </c>
      <c r="I917" s="101">
        <f t="shared" si="157"/>
        <v>0</v>
      </c>
      <c r="J917" s="121">
        <f t="shared" si="158"/>
        <v>0</v>
      </c>
      <c r="K917" s="121" t="e">
        <f>VLOOKUP(C917,'B2B（ol)'!A:P,16,0)</f>
        <v>#N/A</v>
      </c>
      <c r="L917" s="117">
        <f t="shared" si="159"/>
        <v>0</v>
      </c>
      <c r="M917" s="114" t="e">
        <f>VLOOKUP(C917,'B2B（ol)'!A:K,11,0)</f>
        <v>#N/A</v>
      </c>
      <c r="N917" s="114" t="e">
        <f>VLOOKUP(B917,payments!E:AG,29,0)</f>
        <v>#N/A</v>
      </c>
      <c r="O917" s="114"/>
      <c r="P917" s="114"/>
      <c r="Q917" s="61" t="e">
        <f>VLOOKUP(R917,映射表!A:G,7,0)</f>
        <v>#N/A</v>
      </c>
      <c r="R917" s="122"/>
      <c r="S917" s="122"/>
      <c r="T917" s="122"/>
      <c r="U917" s="122"/>
      <c r="V917" s="122"/>
      <c r="W917" s="122"/>
      <c r="X917" s="122"/>
      <c r="Y917" s="61">
        <f t="shared" si="160"/>
        <v>0</v>
      </c>
    </row>
    <row r="918" spans="1:25" s="61" customFormat="1">
      <c r="A918" s="61" t="e">
        <f t="shared" si="151"/>
        <v>#N/A</v>
      </c>
      <c r="B918" s="121">
        <f t="shared" si="152"/>
        <v>0</v>
      </c>
      <c r="C918" s="117" t="e">
        <f>VLOOKUP(B918,映射表!A:C,3,0)</f>
        <v>#N/A</v>
      </c>
      <c r="D918" s="121">
        <f t="shared" si="153"/>
        <v>0</v>
      </c>
      <c r="E918" s="100">
        <f t="shared" si="154"/>
        <v>0</v>
      </c>
      <c r="F918" s="121">
        <f t="shared" si="155"/>
        <v>0</v>
      </c>
      <c r="G918" s="121">
        <f t="shared" si="156"/>
        <v>0</v>
      </c>
      <c r="H918" s="99" t="e">
        <f>VLOOKUP(C918,'B2B（ol)'!A:J,10,0)*D918</f>
        <v>#N/A</v>
      </c>
      <c r="I918" s="101">
        <f t="shared" si="157"/>
        <v>0</v>
      </c>
      <c r="J918" s="121">
        <f t="shared" si="158"/>
        <v>0</v>
      </c>
      <c r="K918" s="121" t="e">
        <f>VLOOKUP(C918,'B2B（ol)'!A:P,16,0)</f>
        <v>#N/A</v>
      </c>
      <c r="L918" s="117">
        <f t="shared" si="159"/>
        <v>0</v>
      </c>
      <c r="M918" s="114" t="e">
        <f>VLOOKUP(C918,'B2B（ol)'!A:K,11,0)</f>
        <v>#N/A</v>
      </c>
      <c r="N918" s="114" t="e">
        <f>VLOOKUP(B918,payments!E:AG,29,0)</f>
        <v>#N/A</v>
      </c>
      <c r="O918" s="114"/>
      <c r="P918" s="114"/>
      <c r="Q918" s="61" t="e">
        <f>VLOOKUP(R918,映射表!A:G,7,0)</f>
        <v>#N/A</v>
      </c>
      <c r="R918" s="122"/>
      <c r="S918" s="122"/>
      <c r="T918" s="122"/>
      <c r="U918" s="122"/>
      <c r="V918" s="122"/>
      <c r="W918" s="122"/>
      <c r="X918" s="122"/>
      <c r="Y918" s="61">
        <f t="shared" si="160"/>
        <v>0</v>
      </c>
    </row>
    <row r="919" spans="1:25" s="61" customFormat="1">
      <c r="A919" s="61" t="e">
        <f t="shared" si="151"/>
        <v>#N/A</v>
      </c>
      <c r="B919" s="121">
        <f t="shared" si="152"/>
        <v>0</v>
      </c>
      <c r="C919" s="117" t="e">
        <f>VLOOKUP(B919,映射表!A:C,3,0)</f>
        <v>#N/A</v>
      </c>
      <c r="D919" s="121">
        <f t="shared" si="153"/>
        <v>0</v>
      </c>
      <c r="E919" s="100">
        <f t="shared" si="154"/>
        <v>0</v>
      </c>
      <c r="F919" s="121">
        <f t="shared" si="155"/>
        <v>0</v>
      </c>
      <c r="G919" s="121">
        <f t="shared" si="156"/>
        <v>0</v>
      </c>
      <c r="H919" s="99" t="e">
        <f>VLOOKUP(C919,'B2B（ol)'!A:J,10,0)*D919</f>
        <v>#N/A</v>
      </c>
      <c r="I919" s="101">
        <f t="shared" si="157"/>
        <v>0</v>
      </c>
      <c r="J919" s="121">
        <f t="shared" si="158"/>
        <v>0</v>
      </c>
      <c r="K919" s="121" t="e">
        <f>VLOOKUP(C919,'B2B（ol)'!A:P,16,0)</f>
        <v>#N/A</v>
      </c>
      <c r="L919" s="117">
        <f t="shared" si="159"/>
        <v>0</v>
      </c>
      <c r="M919" s="114" t="e">
        <f>VLOOKUP(C919,'B2B（ol)'!A:K,11,0)</f>
        <v>#N/A</v>
      </c>
      <c r="N919" s="114" t="e">
        <f>VLOOKUP(B919,payments!E:AG,29,0)</f>
        <v>#N/A</v>
      </c>
      <c r="O919" s="114"/>
      <c r="P919" s="114"/>
      <c r="Q919" s="61" t="e">
        <f>VLOOKUP(R919,映射表!A:G,7,0)</f>
        <v>#N/A</v>
      </c>
      <c r="R919" s="122"/>
      <c r="S919" s="122"/>
      <c r="T919" s="122"/>
      <c r="U919" s="122"/>
      <c r="V919" s="122"/>
      <c r="W919" s="122"/>
      <c r="X919" s="122"/>
      <c r="Y919" s="61">
        <f t="shared" si="160"/>
        <v>0</v>
      </c>
    </row>
    <row r="920" spans="1:25" s="61" customFormat="1">
      <c r="A920" s="61" t="e">
        <f t="shared" si="151"/>
        <v>#N/A</v>
      </c>
      <c r="B920" s="121">
        <f t="shared" si="152"/>
        <v>0</v>
      </c>
      <c r="C920" s="117" t="e">
        <f>VLOOKUP(B920,映射表!A:C,3,0)</f>
        <v>#N/A</v>
      </c>
      <c r="D920" s="121">
        <f t="shared" si="153"/>
        <v>0</v>
      </c>
      <c r="E920" s="100">
        <f t="shared" si="154"/>
        <v>0</v>
      </c>
      <c r="F920" s="121">
        <f t="shared" si="155"/>
        <v>0</v>
      </c>
      <c r="G920" s="121">
        <f t="shared" si="156"/>
        <v>0</v>
      </c>
      <c r="H920" s="99" t="e">
        <f>VLOOKUP(C920,'B2B（ol)'!A:J,10,0)*D920</f>
        <v>#N/A</v>
      </c>
      <c r="I920" s="101">
        <f t="shared" si="157"/>
        <v>0</v>
      </c>
      <c r="J920" s="121">
        <f t="shared" si="158"/>
        <v>0</v>
      </c>
      <c r="K920" s="121" t="e">
        <f>VLOOKUP(C920,'B2B（ol)'!A:P,16,0)</f>
        <v>#N/A</v>
      </c>
      <c r="L920" s="117">
        <f t="shared" si="159"/>
        <v>0</v>
      </c>
      <c r="M920" s="114" t="e">
        <f>VLOOKUP(C920,'B2B（ol)'!A:K,11,0)</f>
        <v>#N/A</v>
      </c>
      <c r="N920" s="114" t="e">
        <f>VLOOKUP(B920,payments!E:AG,29,0)</f>
        <v>#N/A</v>
      </c>
      <c r="O920" s="114"/>
      <c r="P920" s="114"/>
      <c r="Q920" s="61" t="e">
        <f>VLOOKUP(R920,映射表!A:G,7,0)</f>
        <v>#N/A</v>
      </c>
      <c r="R920" s="122"/>
      <c r="S920" s="122"/>
      <c r="T920" s="122"/>
      <c r="U920" s="122"/>
      <c r="V920" s="122"/>
      <c r="W920" s="122"/>
      <c r="X920" s="122"/>
      <c r="Y920" s="61">
        <f t="shared" si="160"/>
        <v>0</v>
      </c>
    </row>
    <row r="921" spans="1:25" s="61" customFormat="1">
      <c r="A921" s="61" t="e">
        <f t="shared" si="151"/>
        <v>#N/A</v>
      </c>
      <c r="B921" s="121">
        <f t="shared" si="152"/>
        <v>0</v>
      </c>
      <c r="C921" s="117" t="e">
        <f>VLOOKUP(B921,映射表!A:C,3,0)</f>
        <v>#N/A</v>
      </c>
      <c r="D921" s="121">
        <f t="shared" si="153"/>
        <v>0</v>
      </c>
      <c r="E921" s="100">
        <f t="shared" si="154"/>
        <v>0</v>
      </c>
      <c r="F921" s="121">
        <f t="shared" si="155"/>
        <v>0</v>
      </c>
      <c r="G921" s="121">
        <f t="shared" si="156"/>
        <v>0</v>
      </c>
      <c r="H921" s="99" t="e">
        <f>VLOOKUP(C921,'B2B（ol)'!A:J,10,0)*D921</f>
        <v>#N/A</v>
      </c>
      <c r="I921" s="101">
        <f t="shared" si="157"/>
        <v>0</v>
      </c>
      <c r="J921" s="121">
        <f t="shared" si="158"/>
        <v>0</v>
      </c>
      <c r="K921" s="121" t="e">
        <f>VLOOKUP(C921,'B2B（ol)'!A:P,16,0)</f>
        <v>#N/A</v>
      </c>
      <c r="L921" s="117">
        <f t="shared" si="159"/>
        <v>0</v>
      </c>
      <c r="M921" s="114" t="e">
        <f>VLOOKUP(C921,'B2B（ol)'!A:K,11,0)</f>
        <v>#N/A</v>
      </c>
      <c r="N921" s="114" t="e">
        <f>VLOOKUP(B921,payments!E:AG,29,0)</f>
        <v>#N/A</v>
      </c>
      <c r="O921" s="114"/>
      <c r="P921" s="114"/>
      <c r="Q921" s="61" t="e">
        <f>VLOOKUP(R921,映射表!A:G,7,0)</f>
        <v>#N/A</v>
      </c>
      <c r="R921" s="122"/>
      <c r="S921" s="122"/>
      <c r="T921" s="122"/>
      <c r="U921" s="122"/>
      <c r="V921" s="122"/>
      <c r="W921" s="122"/>
      <c r="X921" s="122"/>
      <c r="Y921" s="61">
        <f t="shared" si="160"/>
        <v>0</v>
      </c>
    </row>
    <row r="922" spans="1:25" s="61" customFormat="1">
      <c r="A922" s="61" t="e">
        <f t="shared" si="151"/>
        <v>#N/A</v>
      </c>
      <c r="B922" s="121">
        <f t="shared" si="152"/>
        <v>0</v>
      </c>
      <c r="C922" s="117" t="e">
        <f>VLOOKUP(B922,映射表!A:C,3,0)</f>
        <v>#N/A</v>
      </c>
      <c r="D922" s="121">
        <f t="shared" si="153"/>
        <v>0</v>
      </c>
      <c r="E922" s="100">
        <f t="shared" si="154"/>
        <v>0</v>
      </c>
      <c r="F922" s="121">
        <f t="shared" si="155"/>
        <v>0</v>
      </c>
      <c r="G922" s="121">
        <f t="shared" si="156"/>
        <v>0</v>
      </c>
      <c r="H922" s="99" t="e">
        <f>VLOOKUP(C922,'B2B（ol)'!A:J,10,0)*D922</f>
        <v>#N/A</v>
      </c>
      <c r="I922" s="101">
        <f t="shared" si="157"/>
        <v>0</v>
      </c>
      <c r="J922" s="121">
        <f t="shared" si="158"/>
        <v>0</v>
      </c>
      <c r="K922" s="121" t="e">
        <f>VLOOKUP(C922,'B2B（ol)'!A:P,16,0)</f>
        <v>#N/A</v>
      </c>
      <c r="L922" s="117">
        <f t="shared" si="159"/>
        <v>0</v>
      </c>
      <c r="M922" s="114" t="e">
        <f>VLOOKUP(C922,'B2B（ol)'!A:K,11,0)</f>
        <v>#N/A</v>
      </c>
      <c r="N922" s="114" t="e">
        <f>VLOOKUP(B922,payments!E:AG,29,0)</f>
        <v>#N/A</v>
      </c>
      <c r="O922" s="114"/>
      <c r="P922" s="114"/>
      <c r="Q922" s="61" t="e">
        <f>VLOOKUP(R922,映射表!A:G,7,0)</f>
        <v>#N/A</v>
      </c>
      <c r="R922" s="122"/>
      <c r="S922" s="122"/>
      <c r="T922" s="122"/>
      <c r="U922" s="122"/>
      <c r="V922" s="122"/>
      <c r="W922" s="122"/>
      <c r="X922" s="122"/>
      <c r="Y922" s="61">
        <f t="shared" si="160"/>
        <v>0</v>
      </c>
    </row>
    <row r="923" spans="1:25" s="61" customFormat="1">
      <c r="A923" s="61" t="e">
        <f t="shared" si="151"/>
        <v>#N/A</v>
      </c>
      <c r="B923" s="121">
        <f t="shared" si="152"/>
        <v>0</v>
      </c>
      <c r="C923" s="117" t="e">
        <f>VLOOKUP(B923,映射表!A:C,3,0)</f>
        <v>#N/A</v>
      </c>
      <c r="D923" s="121">
        <f t="shared" si="153"/>
        <v>0</v>
      </c>
      <c r="E923" s="100">
        <f t="shared" si="154"/>
        <v>0</v>
      </c>
      <c r="F923" s="121">
        <f t="shared" si="155"/>
        <v>0</v>
      </c>
      <c r="G923" s="121">
        <f t="shared" si="156"/>
        <v>0</v>
      </c>
      <c r="H923" s="99" t="e">
        <f>VLOOKUP(C923,'B2B（ol)'!A:J,10,0)*D923</f>
        <v>#N/A</v>
      </c>
      <c r="I923" s="101">
        <f t="shared" si="157"/>
        <v>0</v>
      </c>
      <c r="J923" s="121">
        <f t="shared" si="158"/>
        <v>0</v>
      </c>
      <c r="K923" s="121" t="e">
        <f>VLOOKUP(C923,'B2B（ol)'!A:P,16,0)</f>
        <v>#N/A</v>
      </c>
      <c r="L923" s="117">
        <f t="shared" si="159"/>
        <v>0</v>
      </c>
      <c r="M923" s="114" t="e">
        <f>VLOOKUP(C923,'B2B（ol)'!A:K,11,0)</f>
        <v>#N/A</v>
      </c>
      <c r="N923" s="114" t="e">
        <f>VLOOKUP(B923,payments!E:AG,29,0)</f>
        <v>#N/A</v>
      </c>
      <c r="O923" s="114"/>
      <c r="P923" s="114"/>
      <c r="Q923" s="61" t="e">
        <f>VLOOKUP(R923,映射表!A:G,7,0)</f>
        <v>#N/A</v>
      </c>
      <c r="R923" s="122"/>
      <c r="S923" s="122"/>
      <c r="T923" s="122"/>
      <c r="U923" s="122"/>
      <c r="V923" s="122"/>
      <c r="W923" s="122"/>
      <c r="X923" s="122"/>
      <c r="Y923" s="61">
        <f t="shared" si="160"/>
        <v>0</v>
      </c>
    </row>
    <row r="924" spans="1:25" s="61" customFormat="1">
      <c r="A924" s="61" t="e">
        <f t="shared" si="151"/>
        <v>#N/A</v>
      </c>
      <c r="B924" s="121">
        <f t="shared" si="152"/>
        <v>0</v>
      </c>
      <c r="C924" s="117" t="e">
        <f>VLOOKUP(B924,映射表!A:C,3,0)</f>
        <v>#N/A</v>
      </c>
      <c r="D924" s="121">
        <f t="shared" si="153"/>
        <v>0</v>
      </c>
      <c r="E924" s="100">
        <f t="shared" si="154"/>
        <v>0</v>
      </c>
      <c r="F924" s="121">
        <f t="shared" si="155"/>
        <v>0</v>
      </c>
      <c r="G924" s="121">
        <f t="shared" si="156"/>
        <v>0</v>
      </c>
      <c r="H924" s="99" t="e">
        <f>VLOOKUP(C924,'B2B（ol)'!A:J,10,0)*D924</f>
        <v>#N/A</v>
      </c>
      <c r="I924" s="101">
        <f t="shared" si="157"/>
        <v>0</v>
      </c>
      <c r="J924" s="121">
        <f t="shared" si="158"/>
        <v>0</v>
      </c>
      <c r="K924" s="121" t="e">
        <f>VLOOKUP(C924,'B2B（ol)'!A:P,16,0)</f>
        <v>#N/A</v>
      </c>
      <c r="L924" s="117">
        <f t="shared" si="159"/>
        <v>0</v>
      </c>
      <c r="M924" s="114" t="e">
        <f>VLOOKUP(C924,'B2B（ol)'!A:K,11,0)</f>
        <v>#N/A</v>
      </c>
      <c r="N924" s="114" t="e">
        <f>VLOOKUP(B924,payments!E:AG,29,0)</f>
        <v>#N/A</v>
      </c>
      <c r="O924" s="114"/>
      <c r="P924" s="114"/>
      <c r="Q924" s="61" t="e">
        <f>VLOOKUP(R924,映射表!A:G,7,0)</f>
        <v>#N/A</v>
      </c>
      <c r="R924" s="122"/>
      <c r="S924" s="122"/>
      <c r="T924" s="122"/>
      <c r="U924" s="122"/>
      <c r="V924" s="122"/>
      <c r="W924" s="122"/>
      <c r="X924" s="122"/>
      <c r="Y924" s="61">
        <f t="shared" si="160"/>
        <v>0</v>
      </c>
    </row>
    <row r="925" spans="1:25" s="61" customFormat="1">
      <c r="A925" s="61" t="e">
        <f t="shared" si="151"/>
        <v>#N/A</v>
      </c>
      <c r="B925" s="121">
        <f t="shared" si="152"/>
        <v>0</v>
      </c>
      <c r="C925" s="117" t="e">
        <f>VLOOKUP(B925,映射表!A:C,3,0)</f>
        <v>#N/A</v>
      </c>
      <c r="D925" s="121">
        <f t="shared" si="153"/>
        <v>0</v>
      </c>
      <c r="E925" s="100">
        <f t="shared" si="154"/>
        <v>0</v>
      </c>
      <c r="F925" s="121">
        <f t="shared" si="155"/>
        <v>0</v>
      </c>
      <c r="G925" s="121">
        <f t="shared" si="156"/>
        <v>0</v>
      </c>
      <c r="H925" s="99" t="e">
        <f>VLOOKUP(C925,'B2B（ol)'!A:J,10,0)*D925</f>
        <v>#N/A</v>
      </c>
      <c r="I925" s="101">
        <f t="shared" si="157"/>
        <v>0</v>
      </c>
      <c r="J925" s="121">
        <f t="shared" si="158"/>
        <v>0</v>
      </c>
      <c r="K925" s="121" t="e">
        <f>VLOOKUP(C925,'B2B（ol)'!A:P,16,0)</f>
        <v>#N/A</v>
      </c>
      <c r="L925" s="117">
        <f t="shared" si="159"/>
        <v>0</v>
      </c>
      <c r="M925" s="114" t="e">
        <f>VLOOKUP(C925,'B2B（ol)'!A:K,11,0)</f>
        <v>#N/A</v>
      </c>
      <c r="N925" s="114" t="e">
        <f>VLOOKUP(B925,payments!E:AG,29,0)</f>
        <v>#N/A</v>
      </c>
      <c r="O925" s="114"/>
      <c r="P925" s="114"/>
      <c r="Q925" s="61" t="e">
        <f>VLOOKUP(R925,映射表!A:G,7,0)</f>
        <v>#N/A</v>
      </c>
      <c r="R925" s="122"/>
      <c r="S925" s="122"/>
      <c r="T925" s="122"/>
      <c r="U925" s="122"/>
      <c r="V925" s="122"/>
      <c r="W925" s="122"/>
      <c r="X925" s="122"/>
      <c r="Y925" s="61">
        <f t="shared" si="160"/>
        <v>0</v>
      </c>
    </row>
    <row r="926" spans="1:25" s="61" customFormat="1">
      <c r="A926" s="61" t="e">
        <f t="shared" si="151"/>
        <v>#N/A</v>
      </c>
      <c r="B926" s="121">
        <f t="shared" si="152"/>
        <v>0</v>
      </c>
      <c r="C926" s="117" t="e">
        <f>VLOOKUP(B926,映射表!A:C,3,0)</f>
        <v>#N/A</v>
      </c>
      <c r="D926" s="121">
        <f t="shared" si="153"/>
        <v>0</v>
      </c>
      <c r="E926" s="100">
        <f t="shared" si="154"/>
        <v>0</v>
      </c>
      <c r="F926" s="121">
        <f t="shared" si="155"/>
        <v>0</v>
      </c>
      <c r="G926" s="121">
        <f t="shared" si="156"/>
        <v>0</v>
      </c>
      <c r="H926" s="99" t="e">
        <f>VLOOKUP(C926,'B2B（ol)'!A:J,10,0)*D926</f>
        <v>#N/A</v>
      </c>
      <c r="I926" s="101">
        <f t="shared" si="157"/>
        <v>0</v>
      </c>
      <c r="J926" s="121">
        <f t="shared" si="158"/>
        <v>0</v>
      </c>
      <c r="K926" s="121" t="e">
        <f>VLOOKUP(C926,'B2B（ol)'!A:P,16,0)</f>
        <v>#N/A</v>
      </c>
      <c r="L926" s="117">
        <f t="shared" si="159"/>
        <v>0</v>
      </c>
      <c r="M926" s="114" t="e">
        <f>VLOOKUP(C926,'B2B（ol)'!A:K,11,0)</f>
        <v>#N/A</v>
      </c>
      <c r="N926" s="114" t="e">
        <f>VLOOKUP(B926,payments!E:AG,29,0)</f>
        <v>#N/A</v>
      </c>
      <c r="O926" s="114"/>
      <c r="P926" s="114"/>
      <c r="Q926" s="61" t="e">
        <f>VLOOKUP(R926,映射表!A:G,7,0)</f>
        <v>#N/A</v>
      </c>
      <c r="R926" s="122"/>
      <c r="S926" s="122"/>
      <c r="T926" s="122"/>
      <c r="U926" s="122"/>
      <c r="V926" s="122"/>
      <c r="W926" s="122"/>
      <c r="X926" s="122"/>
      <c r="Y926" s="61">
        <f t="shared" si="160"/>
        <v>0</v>
      </c>
    </row>
    <row r="927" spans="1:25" s="61" customFormat="1">
      <c r="A927" s="61" t="e">
        <f t="shared" si="151"/>
        <v>#N/A</v>
      </c>
      <c r="B927" s="121">
        <f t="shared" si="152"/>
        <v>0</v>
      </c>
      <c r="C927" s="117" t="e">
        <f>VLOOKUP(B927,映射表!A:C,3,0)</f>
        <v>#N/A</v>
      </c>
      <c r="D927" s="121">
        <f t="shared" si="153"/>
        <v>0</v>
      </c>
      <c r="E927" s="100">
        <f t="shared" si="154"/>
        <v>0</v>
      </c>
      <c r="F927" s="121">
        <f t="shared" si="155"/>
        <v>0</v>
      </c>
      <c r="G927" s="121">
        <f t="shared" si="156"/>
        <v>0</v>
      </c>
      <c r="H927" s="99" t="e">
        <f>VLOOKUP(C927,'B2B（ol)'!A:J,10,0)*D927</f>
        <v>#N/A</v>
      </c>
      <c r="I927" s="101">
        <f t="shared" si="157"/>
        <v>0</v>
      </c>
      <c r="J927" s="121">
        <f t="shared" si="158"/>
        <v>0</v>
      </c>
      <c r="K927" s="121" t="e">
        <f>VLOOKUP(C927,'B2B（ol)'!A:P,16,0)</f>
        <v>#N/A</v>
      </c>
      <c r="L927" s="117">
        <f t="shared" si="159"/>
        <v>0</v>
      </c>
      <c r="M927" s="114" t="e">
        <f>VLOOKUP(C927,'B2B（ol)'!A:K,11,0)</f>
        <v>#N/A</v>
      </c>
      <c r="N927" s="114" t="e">
        <f>VLOOKUP(B927,payments!E:AG,29,0)</f>
        <v>#N/A</v>
      </c>
      <c r="O927" s="114"/>
      <c r="P927" s="114"/>
      <c r="Q927" s="61" t="e">
        <f>VLOOKUP(R927,映射表!A:G,7,0)</f>
        <v>#N/A</v>
      </c>
      <c r="R927" s="122"/>
      <c r="S927" s="122"/>
      <c r="T927" s="122"/>
      <c r="U927" s="122"/>
      <c r="V927" s="122"/>
      <c r="W927" s="122"/>
      <c r="X927" s="122"/>
      <c r="Y927" s="61">
        <f t="shared" si="160"/>
        <v>0</v>
      </c>
    </row>
    <row r="928" spans="1:25" s="61" customFormat="1">
      <c r="A928" s="61" t="e">
        <f t="shared" si="151"/>
        <v>#N/A</v>
      </c>
      <c r="B928" s="121">
        <f t="shared" si="152"/>
        <v>0</v>
      </c>
      <c r="C928" s="117" t="e">
        <f>VLOOKUP(B928,映射表!A:C,3,0)</f>
        <v>#N/A</v>
      </c>
      <c r="D928" s="121">
        <f t="shared" si="153"/>
        <v>0</v>
      </c>
      <c r="E928" s="100">
        <f t="shared" si="154"/>
        <v>0</v>
      </c>
      <c r="F928" s="121">
        <f t="shared" si="155"/>
        <v>0</v>
      </c>
      <c r="G928" s="121">
        <f t="shared" si="156"/>
        <v>0</v>
      </c>
      <c r="H928" s="99" t="e">
        <f>VLOOKUP(C928,'B2B（ol)'!A:J,10,0)*D928</f>
        <v>#N/A</v>
      </c>
      <c r="I928" s="101">
        <f t="shared" si="157"/>
        <v>0</v>
      </c>
      <c r="J928" s="121">
        <f t="shared" si="158"/>
        <v>0</v>
      </c>
      <c r="K928" s="121" t="e">
        <f>VLOOKUP(C928,'B2B（ol)'!A:P,16,0)</f>
        <v>#N/A</v>
      </c>
      <c r="L928" s="117">
        <f t="shared" si="159"/>
        <v>0</v>
      </c>
      <c r="M928" s="114" t="e">
        <f>VLOOKUP(C928,'B2B（ol)'!A:K,11,0)</f>
        <v>#N/A</v>
      </c>
      <c r="N928" s="114" t="e">
        <f>VLOOKUP(B928,payments!E:AG,29,0)</f>
        <v>#N/A</v>
      </c>
      <c r="O928" s="114"/>
      <c r="P928" s="114"/>
      <c r="Q928" s="61" t="e">
        <f>VLOOKUP(R928,映射表!A:G,7,0)</f>
        <v>#N/A</v>
      </c>
      <c r="R928" s="122"/>
      <c r="S928" s="122"/>
      <c r="T928" s="122"/>
      <c r="U928" s="122"/>
      <c r="V928" s="122"/>
      <c r="W928" s="122"/>
      <c r="X928" s="122"/>
      <c r="Y928" s="61">
        <f t="shared" si="160"/>
        <v>0</v>
      </c>
    </row>
    <row r="929" spans="1:25" s="61" customFormat="1">
      <c r="A929" s="61" t="e">
        <f t="shared" si="151"/>
        <v>#N/A</v>
      </c>
      <c r="B929" s="121">
        <f t="shared" si="152"/>
        <v>0</v>
      </c>
      <c r="C929" s="117" t="e">
        <f>VLOOKUP(B929,映射表!A:C,3,0)</f>
        <v>#N/A</v>
      </c>
      <c r="D929" s="121">
        <f t="shared" si="153"/>
        <v>0</v>
      </c>
      <c r="E929" s="100">
        <f t="shared" si="154"/>
        <v>0</v>
      </c>
      <c r="F929" s="121">
        <f t="shared" si="155"/>
        <v>0</v>
      </c>
      <c r="G929" s="121">
        <f t="shared" si="156"/>
        <v>0</v>
      </c>
      <c r="H929" s="99" t="e">
        <f>VLOOKUP(C929,'B2B（ol)'!A:J,10,0)*D929</f>
        <v>#N/A</v>
      </c>
      <c r="I929" s="101">
        <f t="shared" si="157"/>
        <v>0</v>
      </c>
      <c r="J929" s="121">
        <f t="shared" si="158"/>
        <v>0</v>
      </c>
      <c r="K929" s="121" t="e">
        <f>VLOOKUP(C929,'B2B（ol)'!A:P,16,0)</f>
        <v>#N/A</v>
      </c>
      <c r="L929" s="117">
        <f t="shared" si="159"/>
        <v>0</v>
      </c>
      <c r="M929" s="114" t="e">
        <f>VLOOKUP(C929,'B2B（ol)'!A:K,11,0)</f>
        <v>#N/A</v>
      </c>
      <c r="N929" s="114" t="e">
        <f>VLOOKUP(B929,payments!E:AG,29,0)</f>
        <v>#N/A</v>
      </c>
      <c r="O929" s="114"/>
      <c r="P929" s="114"/>
      <c r="Q929" s="61" t="e">
        <f>VLOOKUP(R929,映射表!A:G,7,0)</f>
        <v>#N/A</v>
      </c>
      <c r="R929" s="122"/>
      <c r="S929" s="122"/>
      <c r="T929" s="122"/>
      <c r="U929" s="122"/>
      <c r="V929" s="122"/>
      <c r="W929" s="122"/>
      <c r="X929" s="122"/>
      <c r="Y929" s="61">
        <f t="shared" si="160"/>
        <v>0</v>
      </c>
    </row>
    <row r="930" spans="1:25" s="61" customFormat="1">
      <c r="A930" s="61" t="e">
        <f t="shared" si="151"/>
        <v>#N/A</v>
      </c>
      <c r="B930" s="121">
        <f t="shared" si="152"/>
        <v>0</v>
      </c>
      <c r="C930" s="117" t="e">
        <f>VLOOKUP(B930,映射表!A:C,3,0)</f>
        <v>#N/A</v>
      </c>
      <c r="D930" s="121">
        <f t="shared" si="153"/>
        <v>0</v>
      </c>
      <c r="E930" s="100">
        <f t="shared" si="154"/>
        <v>0</v>
      </c>
      <c r="F930" s="121">
        <f t="shared" si="155"/>
        <v>0</v>
      </c>
      <c r="G930" s="121">
        <f t="shared" si="156"/>
        <v>0</v>
      </c>
      <c r="H930" s="99" t="e">
        <f>VLOOKUP(C930,'B2B（ol)'!A:J,10,0)*D930</f>
        <v>#N/A</v>
      </c>
      <c r="I930" s="101">
        <f t="shared" si="157"/>
        <v>0</v>
      </c>
      <c r="J930" s="121">
        <f t="shared" si="158"/>
        <v>0</v>
      </c>
      <c r="K930" s="121" t="e">
        <f>VLOOKUP(C930,'B2B（ol)'!A:P,16,0)</f>
        <v>#N/A</v>
      </c>
      <c r="L930" s="117">
        <f t="shared" si="159"/>
        <v>0</v>
      </c>
      <c r="M930" s="114" t="e">
        <f>VLOOKUP(C930,'B2B（ol)'!A:K,11,0)</f>
        <v>#N/A</v>
      </c>
      <c r="N930" s="114" t="e">
        <f>VLOOKUP(B930,payments!E:AG,29,0)</f>
        <v>#N/A</v>
      </c>
      <c r="O930" s="114"/>
      <c r="P930" s="114"/>
      <c r="Q930" s="61" t="e">
        <f>VLOOKUP(R930,映射表!A:G,7,0)</f>
        <v>#N/A</v>
      </c>
      <c r="R930" s="122"/>
      <c r="S930" s="122"/>
      <c r="T930" s="122"/>
      <c r="U930" s="122"/>
      <c r="V930" s="122"/>
      <c r="W930" s="122"/>
      <c r="X930" s="122"/>
      <c r="Y930" s="61">
        <f t="shared" si="160"/>
        <v>0</v>
      </c>
    </row>
    <row r="931" spans="1:25" s="61" customFormat="1">
      <c r="A931" s="61" t="e">
        <f t="shared" si="151"/>
        <v>#N/A</v>
      </c>
      <c r="B931" s="121">
        <f t="shared" si="152"/>
        <v>0</v>
      </c>
      <c r="C931" s="117" t="e">
        <f>VLOOKUP(B931,映射表!A:C,3,0)</f>
        <v>#N/A</v>
      </c>
      <c r="D931" s="121">
        <f t="shared" si="153"/>
        <v>0</v>
      </c>
      <c r="E931" s="100">
        <f t="shared" si="154"/>
        <v>0</v>
      </c>
      <c r="F931" s="121">
        <f t="shared" si="155"/>
        <v>0</v>
      </c>
      <c r="G931" s="121">
        <f t="shared" si="156"/>
        <v>0</v>
      </c>
      <c r="H931" s="99" t="e">
        <f>VLOOKUP(C931,'B2B（ol)'!A:J,10,0)*D931</f>
        <v>#N/A</v>
      </c>
      <c r="I931" s="101">
        <f t="shared" si="157"/>
        <v>0</v>
      </c>
      <c r="J931" s="121">
        <f t="shared" si="158"/>
        <v>0</v>
      </c>
      <c r="K931" s="121" t="e">
        <f>VLOOKUP(C931,'B2B（ol)'!A:P,16,0)</f>
        <v>#N/A</v>
      </c>
      <c r="L931" s="117">
        <f t="shared" si="159"/>
        <v>0</v>
      </c>
      <c r="M931" s="114" t="e">
        <f>VLOOKUP(C931,'B2B（ol)'!A:K,11,0)</f>
        <v>#N/A</v>
      </c>
      <c r="N931" s="114" t="e">
        <f>VLOOKUP(B931,payments!E:AG,29,0)</f>
        <v>#N/A</v>
      </c>
      <c r="O931" s="114"/>
      <c r="P931" s="114"/>
      <c r="Q931" s="61" t="e">
        <f>VLOOKUP(R931,映射表!A:G,7,0)</f>
        <v>#N/A</v>
      </c>
      <c r="R931" s="122"/>
      <c r="S931" s="122"/>
      <c r="T931" s="122"/>
      <c r="U931" s="122"/>
      <c r="V931" s="122"/>
      <c r="W931" s="122"/>
      <c r="X931" s="122"/>
      <c r="Y931" s="61">
        <f t="shared" si="160"/>
        <v>0</v>
      </c>
    </row>
    <row r="932" spans="1:25" s="61" customFormat="1">
      <c r="A932" s="61" t="e">
        <f t="shared" si="151"/>
        <v>#N/A</v>
      </c>
      <c r="B932" s="121">
        <f t="shared" si="152"/>
        <v>0</v>
      </c>
      <c r="C932" s="117" t="e">
        <f>VLOOKUP(B932,映射表!A:C,3,0)</f>
        <v>#N/A</v>
      </c>
      <c r="D932" s="121">
        <f t="shared" si="153"/>
        <v>0</v>
      </c>
      <c r="E932" s="100">
        <f t="shared" si="154"/>
        <v>0</v>
      </c>
      <c r="F932" s="121">
        <f t="shared" si="155"/>
        <v>0</v>
      </c>
      <c r="G932" s="121">
        <f t="shared" si="156"/>
        <v>0</v>
      </c>
      <c r="H932" s="99" t="e">
        <f>VLOOKUP(C932,'B2B（ol)'!A:J,10,0)*D932</f>
        <v>#N/A</v>
      </c>
      <c r="I932" s="101">
        <f t="shared" si="157"/>
        <v>0</v>
      </c>
      <c r="J932" s="121">
        <f t="shared" si="158"/>
        <v>0</v>
      </c>
      <c r="K932" s="121" t="e">
        <f>VLOOKUP(C932,'B2B（ol)'!A:P,16,0)</f>
        <v>#N/A</v>
      </c>
      <c r="L932" s="117">
        <f t="shared" si="159"/>
        <v>0</v>
      </c>
      <c r="M932" s="114" t="e">
        <f>VLOOKUP(C932,'B2B（ol)'!A:K,11,0)</f>
        <v>#N/A</v>
      </c>
      <c r="N932" s="114" t="e">
        <f>VLOOKUP(B932,payments!E:AG,29,0)</f>
        <v>#N/A</v>
      </c>
      <c r="O932" s="114"/>
      <c r="P932" s="114"/>
      <c r="Q932" s="61" t="e">
        <f>VLOOKUP(R932,映射表!A:G,7,0)</f>
        <v>#N/A</v>
      </c>
      <c r="R932" s="122"/>
      <c r="S932" s="122"/>
      <c r="T932" s="122"/>
      <c r="U932" s="122"/>
      <c r="V932" s="122"/>
      <c r="W932" s="122"/>
      <c r="X932" s="122"/>
      <c r="Y932" s="61">
        <f t="shared" si="160"/>
        <v>0</v>
      </c>
    </row>
    <row r="933" spans="1:25" s="61" customFormat="1">
      <c r="A933" s="61" t="e">
        <f t="shared" si="151"/>
        <v>#N/A</v>
      </c>
      <c r="B933" s="121">
        <f t="shared" si="152"/>
        <v>0</v>
      </c>
      <c r="C933" s="117" t="e">
        <f>VLOOKUP(B933,映射表!A:C,3,0)</f>
        <v>#N/A</v>
      </c>
      <c r="D933" s="121">
        <f t="shared" si="153"/>
        <v>0</v>
      </c>
      <c r="E933" s="100">
        <f t="shared" si="154"/>
        <v>0</v>
      </c>
      <c r="F933" s="121">
        <f t="shared" si="155"/>
        <v>0</v>
      </c>
      <c r="G933" s="121">
        <f t="shared" si="156"/>
        <v>0</v>
      </c>
      <c r="H933" s="99" t="e">
        <f>VLOOKUP(C933,'B2B（ol)'!A:J,10,0)*D933</f>
        <v>#N/A</v>
      </c>
      <c r="I933" s="101">
        <f t="shared" si="157"/>
        <v>0</v>
      </c>
      <c r="J933" s="121">
        <f t="shared" si="158"/>
        <v>0</v>
      </c>
      <c r="K933" s="121" t="e">
        <f>VLOOKUP(C933,'B2B（ol)'!A:P,16,0)</f>
        <v>#N/A</v>
      </c>
      <c r="L933" s="117">
        <f t="shared" si="159"/>
        <v>0</v>
      </c>
      <c r="M933" s="114" t="e">
        <f>VLOOKUP(C933,'B2B（ol)'!A:K,11,0)</f>
        <v>#N/A</v>
      </c>
      <c r="N933" s="114" t="e">
        <f>VLOOKUP(B933,payments!E:AG,29,0)</f>
        <v>#N/A</v>
      </c>
      <c r="O933" s="114"/>
      <c r="P933" s="114"/>
      <c r="Q933" s="61" t="e">
        <f>VLOOKUP(R933,映射表!A:G,7,0)</f>
        <v>#N/A</v>
      </c>
      <c r="R933" s="122"/>
      <c r="S933" s="122"/>
      <c r="T933" s="122"/>
      <c r="U933" s="122"/>
      <c r="V933" s="122"/>
      <c r="W933" s="122"/>
      <c r="X933" s="122"/>
      <c r="Y933" s="61">
        <f t="shared" si="160"/>
        <v>0</v>
      </c>
    </row>
    <row r="934" spans="1:25" s="61" customFormat="1">
      <c r="A934" s="61" t="e">
        <f t="shared" si="151"/>
        <v>#N/A</v>
      </c>
      <c r="B934" s="121">
        <f t="shared" si="152"/>
        <v>0</v>
      </c>
      <c r="C934" s="117" t="e">
        <f>VLOOKUP(B934,映射表!A:C,3,0)</f>
        <v>#N/A</v>
      </c>
      <c r="D934" s="121">
        <f t="shared" si="153"/>
        <v>0</v>
      </c>
      <c r="E934" s="100">
        <f t="shared" si="154"/>
        <v>0</v>
      </c>
      <c r="F934" s="121">
        <f t="shared" si="155"/>
        <v>0</v>
      </c>
      <c r="G934" s="121">
        <f t="shared" si="156"/>
        <v>0</v>
      </c>
      <c r="H934" s="99" t="e">
        <f>VLOOKUP(C934,'B2B（ol)'!A:J,10,0)*D934</f>
        <v>#N/A</v>
      </c>
      <c r="I934" s="101">
        <f t="shared" si="157"/>
        <v>0</v>
      </c>
      <c r="J934" s="121">
        <f t="shared" si="158"/>
        <v>0</v>
      </c>
      <c r="K934" s="121" t="e">
        <f>VLOOKUP(C934,'B2B（ol)'!A:P,16,0)</f>
        <v>#N/A</v>
      </c>
      <c r="L934" s="117">
        <f t="shared" si="159"/>
        <v>0</v>
      </c>
      <c r="M934" s="114" t="e">
        <f>VLOOKUP(C934,'B2B（ol)'!A:K,11,0)</f>
        <v>#N/A</v>
      </c>
      <c r="N934" s="114" t="e">
        <f>VLOOKUP(B934,payments!E:AG,29,0)</f>
        <v>#N/A</v>
      </c>
      <c r="O934" s="114"/>
      <c r="P934" s="114"/>
      <c r="Q934" s="61" t="e">
        <f>VLOOKUP(R934,映射表!A:G,7,0)</f>
        <v>#N/A</v>
      </c>
      <c r="R934" s="122"/>
      <c r="S934" s="122"/>
      <c r="T934" s="122"/>
      <c r="U934" s="122"/>
      <c r="V934" s="122"/>
      <c r="W934" s="122"/>
      <c r="X934" s="122"/>
      <c r="Y934" s="61">
        <f t="shared" si="160"/>
        <v>0</v>
      </c>
    </row>
    <row r="935" spans="1:25" s="61" customFormat="1">
      <c r="A935" s="61" t="e">
        <f t="shared" si="151"/>
        <v>#N/A</v>
      </c>
      <c r="B935" s="121">
        <f t="shared" si="152"/>
        <v>0</v>
      </c>
      <c r="C935" s="117" t="e">
        <f>VLOOKUP(B935,映射表!A:C,3,0)</f>
        <v>#N/A</v>
      </c>
      <c r="D935" s="121">
        <f t="shared" si="153"/>
        <v>0</v>
      </c>
      <c r="E935" s="100">
        <f t="shared" si="154"/>
        <v>0</v>
      </c>
      <c r="F935" s="121">
        <f t="shared" si="155"/>
        <v>0</v>
      </c>
      <c r="G935" s="121">
        <f t="shared" si="156"/>
        <v>0</v>
      </c>
      <c r="H935" s="99" t="e">
        <f>VLOOKUP(C935,'B2B（ol)'!A:J,10,0)*D935</f>
        <v>#N/A</v>
      </c>
      <c r="I935" s="101">
        <f t="shared" si="157"/>
        <v>0</v>
      </c>
      <c r="J935" s="121">
        <f t="shared" si="158"/>
        <v>0</v>
      </c>
      <c r="K935" s="121" t="e">
        <f>VLOOKUP(C935,'B2B（ol)'!A:P,16,0)</f>
        <v>#N/A</v>
      </c>
      <c r="L935" s="117">
        <f t="shared" si="159"/>
        <v>0</v>
      </c>
      <c r="M935" s="114" t="e">
        <f>VLOOKUP(C935,'B2B（ol)'!A:K,11,0)</f>
        <v>#N/A</v>
      </c>
      <c r="N935" s="114" t="e">
        <f>VLOOKUP(B935,payments!E:AG,29,0)</f>
        <v>#N/A</v>
      </c>
      <c r="O935" s="114"/>
      <c r="P935" s="114"/>
      <c r="Q935" s="61" t="e">
        <f>VLOOKUP(R935,映射表!A:G,7,0)</f>
        <v>#N/A</v>
      </c>
      <c r="R935" s="122"/>
      <c r="S935" s="122"/>
      <c r="T935" s="122"/>
      <c r="U935" s="122"/>
      <c r="V935" s="122"/>
      <c r="W935" s="122"/>
      <c r="X935" s="122"/>
      <c r="Y935" s="61">
        <f t="shared" si="160"/>
        <v>0</v>
      </c>
    </row>
    <row r="936" spans="1:25" s="61" customFormat="1">
      <c r="A936" s="61" t="e">
        <f t="shared" si="151"/>
        <v>#N/A</v>
      </c>
      <c r="B936" s="121">
        <f t="shared" si="152"/>
        <v>0</v>
      </c>
      <c r="C936" s="117" t="e">
        <f>VLOOKUP(B936,映射表!A:C,3,0)</f>
        <v>#N/A</v>
      </c>
      <c r="D936" s="121">
        <f t="shared" si="153"/>
        <v>0</v>
      </c>
      <c r="E936" s="100">
        <f t="shared" si="154"/>
        <v>0</v>
      </c>
      <c r="F936" s="121">
        <f t="shared" si="155"/>
        <v>0</v>
      </c>
      <c r="G936" s="121">
        <f t="shared" si="156"/>
        <v>0</v>
      </c>
      <c r="H936" s="99" t="e">
        <f>VLOOKUP(C936,'B2B（ol)'!A:J,10,0)*D936</f>
        <v>#N/A</v>
      </c>
      <c r="I936" s="101">
        <f t="shared" si="157"/>
        <v>0</v>
      </c>
      <c r="J936" s="121">
        <f t="shared" si="158"/>
        <v>0</v>
      </c>
      <c r="K936" s="121" t="e">
        <f>VLOOKUP(C936,'B2B（ol)'!A:P,16,0)</f>
        <v>#N/A</v>
      </c>
      <c r="L936" s="117">
        <f t="shared" si="159"/>
        <v>0</v>
      </c>
      <c r="M936" s="114" t="e">
        <f>VLOOKUP(C936,'B2B（ol)'!A:K,11,0)</f>
        <v>#N/A</v>
      </c>
      <c r="N936" s="114" t="e">
        <f>VLOOKUP(B936,payments!E:AG,29,0)</f>
        <v>#N/A</v>
      </c>
      <c r="O936" s="114"/>
      <c r="P936" s="114"/>
      <c r="Q936" s="61" t="e">
        <f>VLOOKUP(R936,映射表!A:G,7,0)</f>
        <v>#N/A</v>
      </c>
      <c r="R936" s="122"/>
      <c r="S936" s="122"/>
      <c r="T936" s="122"/>
      <c r="U936" s="122"/>
      <c r="V936" s="122"/>
      <c r="W936" s="122"/>
      <c r="X936" s="122"/>
      <c r="Y936" s="61">
        <f t="shared" si="160"/>
        <v>0</v>
      </c>
    </row>
    <row r="937" spans="1:25" s="61" customFormat="1">
      <c r="A937" s="61" t="e">
        <f t="shared" si="151"/>
        <v>#N/A</v>
      </c>
      <c r="B937" s="121">
        <f t="shared" si="152"/>
        <v>0</v>
      </c>
      <c r="C937" s="117" t="e">
        <f>VLOOKUP(B937,映射表!A:C,3,0)</f>
        <v>#N/A</v>
      </c>
      <c r="D937" s="121">
        <f t="shared" si="153"/>
        <v>0</v>
      </c>
      <c r="E937" s="100">
        <f t="shared" si="154"/>
        <v>0</v>
      </c>
      <c r="F937" s="121">
        <f t="shared" si="155"/>
        <v>0</v>
      </c>
      <c r="G937" s="121">
        <f t="shared" si="156"/>
        <v>0</v>
      </c>
      <c r="H937" s="99" t="e">
        <f>VLOOKUP(C937,'B2B（ol)'!A:J,10,0)*D937</f>
        <v>#N/A</v>
      </c>
      <c r="I937" s="101">
        <f t="shared" si="157"/>
        <v>0</v>
      </c>
      <c r="J937" s="121">
        <f t="shared" si="158"/>
        <v>0</v>
      </c>
      <c r="K937" s="121" t="e">
        <f>VLOOKUP(C937,'B2B（ol)'!A:P,16,0)</f>
        <v>#N/A</v>
      </c>
      <c r="L937" s="117">
        <f t="shared" si="159"/>
        <v>0</v>
      </c>
      <c r="M937" s="114" t="e">
        <f>VLOOKUP(C937,'B2B（ol)'!A:K,11,0)</f>
        <v>#N/A</v>
      </c>
      <c r="N937" s="114" t="e">
        <f>VLOOKUP(B937,payments!E:AG,29,0)</f>
        <v>#N/A</v>
      </c>
      <c r="O937" s="114"/>
      <c r="P937" s="114"/>
      <c r="Q937" s="61" t="e">
        <f>VLOOKUP(R937,映射表!A:G,7,0)</f>
        <v>#N/A</v>
      </c>
      <c r="R937" s="122"/>
      <c r="S937" s="122"/>
      <c r="T937" s="122"/>
      <c r="U937" s="122"/>
      <c r="V937" s="122"/>
      <c r="W937" s="122"/>
      <c r="X937" s="122"/>
      <c r="Y937" s="61">
        <f t="shared" si="160"/>
        <v>0</v>
      </c>
    </row>
    <row r="938" spans="1:25" s="61" customFormat="1">
      <c r="A938" s="61" t="e">
        <f t="shared" si="151"/>
        <v>#N/A</v>
      </c>
      <c r="B938" s="121">
        <f t="shared" si="152"/>
        <v>0</v>
      </c>
      <c r="C938" s="117" t="e">
        <f>VLOOKUP(B938,映射表!A:C,3,0)</f>
        <v>#N/A</v>
      </c>
      <c r="D938" s="121">
        <f t="shared" si="153"/>
        <v>0</v>
      </c>
      <c r="E938" s="100">
        <f t="shared" si="154"/>
        <v>0</v>
      </c>
      <c r="F938" s="121">
        <f t="shared" si="155"/>
        <v>0</v>
      </c>
      <c r="G938" s="121">
        <f t="shared" si="156"/>
        <v>0</v>
      </c>
      <c r="H938" s="99" t="e">
        <f>VLOOKUP(C938,'B2B（ol)'!A:J,10,0)*D938</f>
        <v>#N/A</v>
      </c>
      <c r="I938" s="101">
        <f t="shared" si="157"/>
        <v>0</v>
      </c>
      <c r="J938" s="121">
        <f t="shared" si="158"/>
        <v>0</v>
      </c>
      <c r="K938" s="121" t="e">
        <f>VLOOKUP(C938,'B2B（ol)'!A:P,16,0)</f>
        <v>#N/A</v>
      </c>
      <c r="L938" s="117">
        <f t="shared" si="159"/>
        <v>0</v>
      </c>
      <c r="M938" s="114" t="e">
        <f>VLOOKUP(C938,'B2B（ol)'!A:K,11,0)</f>
        <v>#N/A</v>
      </c>
      <c r="N938" s="114" t="e">
        <f>VLOOKUP(B938,payments!E:AG,29,0)</f>
        <v>#N/A</v>
      </c>
      <c r="O938" s="114"/>
      <c r="P938" s="114"/>
      <c r="Q938" s="61" t="e">
        <f>VLOOKUP(R938,映射表!A:G,7,0)</f>
        <v>#N/A</v>
      </c>
      <c r="R938" s="122"/>
      <c r="S938" s="122"/>
      <c r="T938" s="122"/>
      <c r="U938" s="122"/>
      <c r="V938" s="122"/>
      <c r="W938" s="122"/>
      <c r="X938" s="122"/>
      <c r="Y938" s="61">
        <f t="shared" si="160"/>
        <v>0</v>
      </c>
    </row>
    <row r="939" spans="1:25" s="61" customFormat="1">
      <c r="A939" s="61" t="e">
        <f t="shared" si="151"/>
        <v>#N/A</v>
      </c>
      <c r="B939" s="121">
        <f t="shared" si="152"/>
        <v>0</v>
      </c>
      <c r="C939" s="117" t="e">
        <f>VLOOKUP(B939,映射表!A:C,3,0)</f>
        <v>#N/A</v>
      </c>
      <c r="D939" s="121">
        <f t="shared" si="153"/>
        <v>0</v>
      </c>
      <c r="E939" s="100">
        <f t="shared" si="154"/>
        <v>0</v>
      </c>
      <c r="F939" s="121">
        <f t="shared" si="155"/>
        <v>0</v>
      </c>
      <c r="G939" s="121">
        <f t="shared" si="156"/>
        <v>0</v>
      </c>
      <c r="H939" s="99" t="e">
        <f>VLOOKUP(C939,'B2B（ol)'!A:J,10,0)*D939</f>
        <v>#N/A</v>
      </c>
      <c r="I939" s="101">
        <f t="shared" si="157"/>
        <v>0</v>
      </c>
      <c r="J939" s="121">
        <f t="shared" si="158"/>
        <v>0</v>
      </c>
      <c r="K939" s="121" t="e">
        <f>VLOOKUP(C939,'B2B（ol)'!A:P,16,0)</f>
        <v>#N/A</v>
      </c>
      <c r="L939" s="117">
        <f t="shared" si="159"/>
        <v>0</v>
      </c>
      <c r="M939" s="114" t="e">
        <f>VLOOKUP(C939,'B2B（ol)'!A:K,11,0)</f>
        <v>#N/A</v>
      </c>
      <c r="N939" s="114" t="e">
        <f>VLOOKUP(B939,payments!E:AG,29,0)</f>
        <v>#N/A</v>
      </c>
      <c r="O939" s="114"/>
      <c r="P939" s="114"/>
      <c r="Q939" s="61" t="e">
        <f>VLOOKUP(R939,映射表!A:G,7,0)</f>
        <v>#N/A</v>
      </c>
      <c r="R939" s="122"/>
      <c r="S939" s="122"/>
      <c r="T939" s="122"/>
      <c r="U939" s="122"/>
      <c r="V939" s="122"/>
      <c r="W939" s="122"/>
      <c r="X939" s="122"/>
      <c r="Y939" s="61">
        <f t="shared" si="160"/>
        <v>0</v>
      </c>
    </row>
    <row r="940" spans="1:25" s="61" customFormat="1">
      <c r="A940" s="61" t="e">
        <f t="shared" si="151"/>
        <v>#N/A</v>
      </c>
      <c r="B940" s="121">
        <f t="shared" si="152"/>
        <v>0</v>
      </c>
      <c r="C940" s="117" t="e">
        <f>VLOOKUP(B940,映射表!A:C,3,0)</f>
        <v>#N/A</v>
      </c>
      <c r="D940" s="121">
        <f t="shared" si="153"/>
        <v>0</v>
      </c>
      <c r="E940" s="100">
        <f t="shared" si="154"/>
        <v>0</v>
      </c>
      <c r="F940" s="121">
        <f t="shared" si="155"/>
        <v>0</v>
      </c>
      <c r="G940" s="121">
        <f t="shared" si="156"/>
        <v>0</v>
      </c>
      <c r="H940" s="99" t="e">
        <f>VLOOKUP(C940,'B2B（ol)'!A:J,10,0)*D940</f>
        <v>#N/A</v>
      </c>
      <c r="I940" s="101">
        <f t="shared" si="157"/>
        <v>0</v>
      </c>
      <c r="J940" s="121">
        <f t="shared" si="158"/>
        <v>0</v>
      </c>
      <c r="K940" s="121" t="e">
        <f>VLOOKUP(C940,'B2B（ol)'!A:P,16,0)</f>
        <v>#N/A</v>
      </c>
      <c r="L940" s="117">
        <f t="shared" si="159"/>
        <v>0</v>
      </c>
      <c r="M940" s="114" t="e">
        <f>VLOOKUP(C940,'B2B（ol)'!A:K,11,0)</f>
        <v>#N/A</v>
      </c>
      <c r="N940" s="114" t="e">
        <f>VLOOKUP(B940,payments!E:AG,29,0)</f>
        <v>#N/A</v>
      </c>
      <c r="O940" s="114"/>
      <c r="P940" s="114"/>
      <c r="Q940" s="61" t="e">
        <f>VLOOKUP(R940,映射表!A:G,7,0)</f>
        <v>#N/A</v>
      </c>
      <c r="R940" s="122"/>
      <c r="S940" s="122"/>
      <c r="T940" s="122"/>
      <c r="U940" s="122"/>
      <c r="V940" s="122"/>
      <c r="W940" s="122"/>
      <c r="X940" s="122"/>
      <c r="Y940" s="61">
        <f t="shared" si="160"/>
        <v>0</v>
      </c>
    </row>
    <row r="941" spans="1:25" s="61" customFormat="1">
      <c r="A941" s="61" t="e">
        <f t="shared" si="151"/>
        <v>#N/A</v>
      </c>
      <c r="B941" s="121">
        <f t="shared" si="152"/>
        <v>0</v>
      </c>
      <c r="C941" s="117" t="e">
        <f>VLOOKUP(B941,映射表!A:C,3,0)</f>
        <v>#N/A</v>
      </c>
      <c r="D941" s="121">
        <f t="shared" si="153"/>
        <v>0</v>
      </c>
      <c r="E941" s="100">
        <f t="shared" si="154"/>
        <v>0</v>
      </c>
      <c r="F941" s="121">
        <f t="shared" si="155"/>
        <v>0</v>
      </c>
      <c r="G941" s="121">
        <f t="shared" si="156"/>
        <v>0</v>
      </c>
      <c r="H941" s="99" t="e">
        <f>VLOOKUP(C941,'B2B（ol)'!A:J,10,0)*D941</f>
        <v>#N/A</v>
      </c>
      <c r="I941" s="101">
        <f t="shared" si="157"/>
        <v>0</v>
      </c>
      <c r="J941" s="121">
        <f t="shared" si="158"/>
        <v>0</v>
      </c>
      <c r="K941" s="121" t="e">
        <f>VLOOKUP(C941,'B2B（ol)'!A:P,16,0)</f>
        <v>#N/A</v>
      </c>
      <c r="L941" s="117">
        <f t="shared" si="159"/>
        <v>0</v>
      </c>
      <c r="M941" s="114" t="e">
        <f>VLOOKUP(C941,'B2B（ol)'!A:K,11,0)</f>
        <v>#N/A</v>
      </c>
      <c r="N941" s="114" t="e">
        <f>VLOOKUP(B941,payments!E:AG,29,0)</f>
        <v>#N/A</v>
      </c>
      <c r="O941" s="114"/>
      <c r="P941" s="114"/>
      <c r="Q941" s="61" t="e">
        <f>VLOOKUP(R941,映射表!A:G,7,0)</f>
        <v>#N/A</v>
      </c>
      <c r="R941" s="122"/>
      <c r="S941" s="122"/>
      <c r="T941" s="122"/>
      <c r="U941" s="122"/>
      <c r="V941" s="122"/>
      <c r="W941" s="122"/>
      <c r="X941" s="122"/>
      <c r="Y941" s="61">
        <f t="shared" si="160"/>
        <v>0</v>
      </c>
    </row>
    <row r="942" spans="1:25" s="61" customFormat="1">
      <c r="A942" s="61" t="e">
        <f t="shared" si="151"/>
        <v>#N/A</v>
      </c>
      <c r="B942" s="121">
        <f t="shared" si="152"/>
        <v>0</v>
      </c>
      <c r="C942" s="117" t="e">
        <f>VLOOKUP(B942,映射表!A:C,3,0)</f>
        <v>#N/A</v>
      </c>
      <c r="D942" s="121">
        <f t="shared" si="153"/>
        <v>0</v>
      </c>
      <c r="E942" s="100">
        <f t="shared" si="154"/>
        <v>0</v>
      </c>
      <c r="F942" s="121">
        <f t="shared" si="155"/>
        <v>0</v>
      </c>
      <c r="G942" s="121">
        <f t="shared" si="156"/>
        <v>0</v>
      </c>
      <c r="H942" s="99" t="e">
        <f>VLOOKUP(C942,'B2B（ol)'!A:J,10,0)*D942</f>
        <v>#N/A</v>
      </c>
      <c r="I942" s="101">
        <f t="shared" si="157"/>
        <v>0</v>
      </c>
      <c r="J942" s="121">
        <f t="shared" si="158"/>
        <v>0</v>
      </c>
      <c r="K942" s="121" t="e">
        <f>VLOOKUP(C942,'B2B（ol)'!A:P,16,0)</f>
        <v>#N/A</v>
      </c>
      <c r="L942" s="117">
        <f t="shared" si="159"/>
        <v>0</v>
      </c>
      <c r="M942" s="114" t="e">
        <f>VLOOKUP(C942,'B2B（ol)'!A:K,11,0)</f>
        <v>#N/A</v>
      </c>
      <c r="N942" s="114" t="e">
        <f>VLOOKUP(B942,payments!E:AG,29,0)</f>
        <v>#N/A</v>
      </c>
      <c r="O942" s="114"/>
      <c r="P942" s="114"/>
      <c r="Q942" s="61" t="e">
        <f>VLOOKUP(R942,映射表!A:G,7,0)</f>
        <v>#N/A</v>
      </c>
      <c r="R942" s="122"/>
      <c r="S942" s="122"/>
      <c r="T942" s="122"/>
      <c r="U942" s="122"/>
      <c r="V942" s="122"/>
      <c r="W942" s="122"/>
      <c r="X942" s="122"/>
      <c r="Y942" s="61">
        <f t="shared" si="160"/>
        <v>0</v>
      </c>
    </row>
    <row r="943" spans="1:25" s="61" customFormat="1">
      <c r="A943" s="61" t="e">
        <f t="shared" si="151"/>
        <v>#N/A</v>
      </c>
      <c r="B943" s="121">
        <f t="shared" si="152"/>
        <v>0</v>
      </c>
      <c r="C943" s="117" t="e">
        <f>VLOOKUP(B943,映射表!A:C,3,0)</f>
        <v>#N/A</v>
      </c>
      <c r="D943" s="121">
        <f t="shared" si="153"/>
        <v>0</v>
      </c>
      <c r="E943" s="100">
        <f t="shared" si="154"/>
        <v>0</v>
      </c>
      <c r="F943" s="121">
        <f t="shared" si="155"/>
        <v>0</v>
      </c>
      <c r="G943" s="121">
        <f t="shared" si="156"/>
        <v>0</v>
      </c>
      <c r="H943" s="99" t="e">
        <f>VLOOKUP(C943,'B2B（ol)'!A:J,10,0)*D943</f>
        <v>#N/A</v>
      </c>
      <c r="I943" s="101">
        <f t="shared" si="157"/>
        <v>0</v>
      </c>
      <c r="J943" s="121">
        <f t="shared" si="158"/>
        <v>0</v>
      </c>
      <c r="K943" s="121" t="e">
        <f>VLOOKUP(C943,'B2B（ol)'!A:P,16,0)</f>
        <v>#N/A</v>
      </c>
      <c r="L943" s="117">
        <f t="shared" si="159"/>
        <v>0</v>
      </c>
      <c r="M943" s="114" t="e">
        <f>VLOOKUP(C943,'B2B（ol)'!A:K,11,0)</f>
        <v>#N/A</v>
      </c>
      <c r="N943" s="114" t="e">
        <f>VLOOKUP(B943,payments!E:AG,29,0)</f>
        <v>#N/A</v>
      </c>
      <c r="O943" s="114"/>
      <c r="P943" s="114"/>
      <c r="Q943" s="61" t="e">
        <f>VLOOKUP(R943,映射表!A:G,7,0)</f>
        <v>#N/A</v>
      </c>
      <c r="R943" s="122"/>
      <c r="S943" s="122"/>
      <c r="T943" s="122"/>
      <c r="U943" s="122"/>
      <c r="V943" s="122"/>
      <c r="W943" s="122"/>
      <c r="X943" s="122"/>
      <c r="Y943" s="61">
        <f t="shared" si="160"/>
        <v>0</v>
      </c>
    </row>
    <row r="944" spans="1:25" s="61" customFormat="1">
      <c r="A944" s="61" t="e">
        <f t="shared" si="151"/>
        <v>#N/A</v>
      </c>
      <c r="B944" s="121">
        <f t="shared" si="152"/>
        <v>0</v>
      </c>
      <c r="C944" s="117" t="e">
        <f>VLOOKUP(B944,映射表!A:C,3,0)</f>
        <v>#N/A</v>
      </c>
      <c r="D944" s="121">
        <f t="shared" si="153"/>
        <v>0</v>
      </c>
      <c r="E944" s="100">
        <f t="shared" si="154"/>
        <v>0</v>
      </c>
      <c r="F944" s="121">
        <f t="shared" si="155"/>
        <v>0</v>
      </c>
      <c r="G944" s="121">
        <f t="shared" si="156"/>
        <v>0</v>
      </c>
      <c r="H944" s="99" t="e">
        <f>VLOOKUP(C944,'B2B（ol)'!A:J,10,0)*D944</f>
        <v>#N/A</v>
      </c>
      <c r="I944" s="101">
        <f t="shared" si="157"/>
        <v>0</v>
      </c>
      <c r="J944" s="121">
        <f t="shared" si="158"/>
        <v>0</v>
      </c>
      <c r="K944" s="121" t="e">
        <f>VLOOKUP(C944,'B2B（ol)'!A:P,16,0)</f>
        <v>#N/A</v>
      </c>
      <c r="L944" s="117">
        <f t="shared" si="159"/>
        <v>0</v>
      </c>
      <c r="M944" s="114" t="e">
        <f>VLOOKUP(C944,'B2B（ol)'!A:K,11,0)</f>
        <v>#N/A</v>
      </c>
      <c r="N944" s="114" t="e">
        <f>VLOOKUP(B944,payments!E:AG,29,0)</f>
        <v>#N/A</v>
      </c>
      <c r="O944" s="114"/>
      <c r="P944" s="114"/>
      <c r="Q944" s="61" t="e">
        <f>VLOOKUP(R944,映射表!A:G,7,0)</f>
        <v>#N/A</v>
      </c>
      <c r="R944" s="122"/>
      <c r="S944" s="122"/>
      <c r="T944" s="122"/>
      <c r="U944" s="122"/>
      <c r="V944" s="122"/>
      <c r="W944" s="122"/>
      <c r="X944" s="122"/>
      <c r="Y944" s="61">
        <f t="shared" si="160"/>
        <v>0</v>
      </c>
    </row>
    <row r="945" spans="1:25" s="61" customFormat="1">
      <c r="A945" s="61" t="e">
        <f t="shared" si="151"/>
        <v>#N/A</v>
      </c>
      <c r="B945" s="121">
        <f t="shared" si="152"/>
        <v>0</v>
      </c>
      <c r="C945" s="117" t="e">
        <f>VLOOKUP(B945,映射表!A:C,3,0)</f>
        <v>#N/A</v>
      </c>
      <c r="D945" s="121">
        <f t="shared" si="153"/>
        <v>0</v>
      </c>
      <c r="E945" s="100">
        <f t="shared" si="154"/>
        <v>0</v>
      </c>
      <c r="F945" s="121">
        <f t="shared" si="155"/>
        <v>0</v>
      </c>
      <c r="G945" s="121">
        <f t="shared" si="156"/>
        <v>0</v>
      </c>
      <c r="H945" s="99" t="e">
        <f>VLOOKUP(C945,'B2B（ol)'!A:J,10,0)*D945</f>
        <v>#N/A</v>
      </c>
      <c r="I945" s="101">
        <f t="shared" si="157"/>
        <v>0</v>
      </c>
      <c r="J945" s="121">
        <f t="shared" si="158"/>
        <v>0</v>
      </c>
      <c r="K945" s="121" t="e">
        <f>VLOOKUP(C945,'B2B（ol)'!A:P,16,0)</f>
        <v>#N/A</v>
      </c>
      <c r="L945" s="117">
        <f t="shared" si="159"/>
        <v>0</v>
      </c>
      <c r="M945" s="114" t="e">
        <f>VLOOKUP(C945,'B2B（ol)'!A:K,11,0)</f>
        <v>#N/A</v>
      </c>
      <c r="N945" s="114" t="e">
        <f>VLOOKUP(B945,payments!E:AG,29,0)</f>
        <v>#N/A</v>
      </c>
      <c r="O945" s="114"/>
      <c r="P945" s="114"/>
      <c r="Q945" s="61" t="e">
        <f>VLOOKUP(R945,映射表!A:G,7,0)</f>
        <v>#N/A</v>
      </c>
      <c r="R945" s="122"/>
      <c r="S945" s="122"/>
      <c r="T945" s="122"/>
      <c r="U945" s="122"/>
      <c r="V945" s="122"/>
      <c r="W945" s="122"/>
      <c r="X945" s="122"/>
      <c r="Y945" s="61">
        <f t="shared" si="160"/>
        <v>0</v>
      </c>
    </row>
    <row r="946" spans="1:25" s="61" customFormat="1">
      <c r="A946" s="61" t="e">
        <f t="shared" si="151"/>
        <v>#N/A</v>
      </c>
      <c r="B946" s="121">
        <f t="shared" si="152"/>
        <v>0</v>
      </c>
      <c r="C946" s="117" t="e">
        <f>VLOOKUP(B946,映射表!A:C,3,0)</f>
        <v>#N/A</v>
      </c>
      <c r="D946" s="121">
        <f t="shared" si="153"/>
        <v>0</v>
      </c>
      <c r="E946" s="100">
        <f t="shared" si="154"/>
        <v>0</v>
      </c>
      <c r="F946" s="121">
        <f t="shared" si="155"/>
        <v>0</v>
      </c>
      <c r="G946" s="121">
        <f t="shared" si="156"/>
        <v>0</v>
      </c>
      <c r="H946" s="99" t="e">
        <f>VLOOKUP(C946,'B2B（ol)'!A:J,10,0)*D946</f>
        <v>#N/A</v>
      </c>
      <c r="I946" s="101">
        <f t="shared" si="157"/>
        <v>0</v>
      </c>
      <c r="J946" s="121">
        <f t="shared" si="158"/>
        <v>0</v>
      </c>
      <c r="K946" s="121" t="e">
        <f>VLOOKUP(C946,'B2B（ol)'!A:P,16,0)</f>
        <v>#N/A</v>
      </c>
      <c r="L946" s="117">
        <f t="shared" si="159"/>
        <v>0</v>
      </c>
      <c r="M946" s="114" t="e">
        <f>VLOOKUP(C946,'B2B（ol)'!A:K,11,0)</f>
        <v>#N/A</v>
      </c>
      <c r="N946" s="114" t="e">
        <f>VLOOKUP(B946,payments!E:AG,29,0)</f>
        <v>#N/A</v>
      </c>
      <c r="O946" s="114"/>
      <c r="P946" s="114"/>
      <c r="Q946" s="61" t="e">
        <f>VLOOKUP(R946,映射表!A:G,7,0)</f>
        <v>#N/A</v>
      </c>
      <c r="R946" s="122"/>
      <c r="S946" s="122"/>
      <c r="T946" s="122"/>
      <c r="U946" s="122"/>
      <c r="V946" s="122"/>
      <c r="W946" s="122"/>
      <c r="X946" s="122"/>
      <c r="Y946" s="61">
        <f t="shared" si="160"/>
        <v>0</v>
      </c>
    </row>
    <row r="947" spans="1:25" s="61" customFormat="1">
      <c r="A947" s="61" t="e">
        <f t="shared" si="151"/>
        <v>#N/A</v>
      </c>
      <c r="B947" s="121">
        <f t="shared" si="152"/>
        <v>0</v>
      </c>
      <c r="C947" s="117" t="e">
        <f>VLOOKUP(B947,映射表!A:C,3,0)</f>
        <v>#N/A</v>
      </c>
      <c r="D947" s="121">
        <f t="shared" si="153"/>
        <v>0</v>
      </c>
      <c r="E947" s="100">
        <f t="shared" si="154"/>
        <v>0</v>
      </c>
      <c r="F947" s="121">
        <f t="shared" si="155"/>
        <v>0</v>
      </c>
      <c r="G947" s="121">
        <f t="shared" si="156"/>
        <v>0</v>
      </c>
      <c r="H947" s="99" t="e">
        <f>VLOOKUP(C947,'B2B（ol)'!A:J,10,0)*D947</f>
        <v>#N/A</v>
      </c>
      <c r="I947" s="101">
        <f t="shared" si="157"/>
        <v>0</v>
      </c>
      <c r="J947" s="121">
        <f t="shared" si="158"/>
        <v>0</v>
      </c>
      <c r="K947" s="121" t="e">
        <f>VLOOKUP(C947,'B2B（ol)'!A:P,16,0)</f>
        <v>#N/A</v>
      </c>
      <c r="L947" s="117">
        <f t="shared" si="159"/>
        <v>0</v>
      </c>
      <c r="M947" s="114" t="e">
        <f>VLOOKUP(C947,'B2B（ol)'!A:K,11,0)</f>
        <v>#N/A</v>
      </c>
      <c r="N947" s="114" t="e">
        <f>VLOOKUP(B947,payments!E:AG,29,0)</f>
        <v>#N/A</v>
      </c>
      <c r="O947" s="114"/>
      <c r="P947" s="114"/>
      <c r="Q947" s="61" t="e">
        <f>VLOOKUP(R947,映射表!A:G,7,0)</f>
        <v>#N/A</v>
      </c>
      <c r="R947" s="122"/>
      <c r="S947" s="122"/>
      <c r="T947" s="122"/>
      <c r="U947" s="122"/>
      <c r="V947" s="122"/>
      <c r="W947" s="122"/>
      <c r="X947" s="122"/>
      <c r="Y947" s="61">
        <f t="shared" si="160"/>
        <v>0</v>
      </c>
    </row>
    <row r="948" spans="1:25" s="61" customFormat="1">
      <c r="A948" s="61" t="e">
        <f t="shared" si="151"/>
        <v>#N/A</v>
      </c>
      <c r="B948" s="121">
        <f t="shared" si="152"/>
        <v>0</v>
      </c>
      <c r="C948" s="117" t="e">
        <f>VLOOKUP(B948,映射表!A:C,3,0)</f>
        <v>#N/A</v>
      </c>
      <c r="D948" s="121">
        <f t="shared" si="153"/>
        <v>0</v>
      </c>
      <c r="E948" s="100">
        <f t="shared" si="154"/>
        <v>0</v>
      </c>
      <c r="F948" s="121">
        <f t="shared" si="155"/>
        <v>0</v>
      </c>
      <c r="G948" s="121">
        <f t="shared" si="156"/>
        <v>0</v>
      </c>
      <c r="H948" s="99" t="e">
        <f>VLOOKUP(C948,'B2B（ol)'!A:J,10,0)*D948</f>
        <v>#N/A</v>
      </c>
      <c r="I948" s="101">
        <f t="shared" si="157"/>
        <v>0</v>
      </c>
      <c r="J948" s="121">
        <f t="shared" si="158"/>
        <v>0</v>
      </c>
      <c r="K948" s="121" t="e">
        <f>VLOOKUP(C948,'B2B（ol)'!A:P,16,0)</f>
        <v>#N/A</v>
      </c>
      <c r="L948" s="117">
        <f t="shared" si="159"/>
        <v>0</v>
      </c>
      <c r="M948" s="114" t="e">
        <f>VLOOKUP(C948,'B2B（ol)'!A:K,11,0)</f>
        <v>#N/A</v>
      </c>
      <c r="N948" s="114" t="e">
        <f>VLOOKUP(B948,payments!E:AG,29,0)</f>
        <v>#N/A</v>
      </c>
      <c r="O948" s="114"/>
      <c r="P948" s="114"/>
      <c r="Q948" s="61" t="e">
        <f>VLOOKUP(R948,映射表!A:G,7,0)</f>
        <v>#N/A</v>
      </c>
      <c r="R948" s="122"/>
      <c r="S948" s="122"/>
      <c r="T948" s="122"/>
      <c r="U948" s="122"/>
      <c r="V948" s="122"/>
      <c r="W948" s="122"/>
      <c r="X948" s="122"/>
      <c r="Y948" s="61">
        <f t="shared" si="160"/>
        <v>0</v>
      </c>
    </row>
    <row r="949" spans="1:25" s="61" customFormat="1">
      <c r="A949" s="61" t="e">
        <f t="shared" si="151"/>
        <v>#N/A</v>
      </c>
      <c r="B949" s="121">
        <f t="shared" si="152"/>
        <v>0</v>
      </c>
      <c r="C949" s="117" t="e">
        <f>VLOOKUP(B949,映射表!A:C,3,0)</f>
        <v>#N/A</v>
      </c>
      <c r="D949" s="121">
        <f t="shared" si="153"/>
        <v>0</v>
      </c>
      <c r="E949" s="100">
        <f t="shared" si="154"/>
        <v>0</v>
      </c>
      <c r="F949" s="121">
        <f t="shared" si="155"/>
        <v>0</v>
      </c>
      <c r="G949" s="121">
        <f t="shared" si="156"/>
        <v>0</v>
      </c>
      <c r="H949" s="99" t="e">
        <f>VLOOKUP(C949,'B2B（ol)'!A:J,10,0)*D949</f>
        <v>#N/A</v>
      </c>
      <c r="I949" s="101">
        <f t="shared" si="157"/>
        <v>0</v>
      </c>
      <c r="J949" s="121">
        <f t="shared" si="158"/>
        <v>0</v>
      </c>
      <c r="K949" s="121" t="e">
        <f>VLOOKUP(C949,'B2B（ol)'!A:P,16,0)</f>
        <v>#N/A</v>
      </c>
      <c r="L949" s="117">
        <f t="shared" si="159"/>
        <v>0</v>
      </c>
      <c r="M949" s="114" t="e">
        <f>VLOOKUP(C949,'B2B（ol)'!A:K,11,0)</f>
        <v>#N/A</v>
      </c>
      <c r="N949" s="114" t="e">
        <f>VLOOKUP(B949,payments!E:AG,29,0)</f>
        <v>#N/A</v>
      </c>
      <c r="O949" s="114"/>
      <c r="P949" s="114"/>
      <c r="Q949" s="61" t="e">
        <f>VLOOKUP(R949,映射表!A:G,7,0)</f>
        <v>#N/A</v>
      </c>
      <c r="R949" s="122"/>
      <c r="S949" s="122"/>
      <c r="T949" s="122"/>
      <c r="U949" s="122"/>
      <c r="V949" s="122"/>
      <c r="W949" s="122"/>
      <c r="X949" s="122"/>
      <c r="Y949" s="61">
        <f t="shared" si="160"/>
        <v>0</v>
      </c>
    </row>
    <row r="950" spans="1:25" s="61" customFormat="1">
      <c r="A950" s="61" t="e">
        <f t="shared" si="151"/>
        <v>#N/A</v>
      </c>
      <c r="B950" s="121">
        <f t="shared" si="152"/>
        <v>0</v>
      </c>
      <c r="C950" s="117" t="e">
        <f>VLOOKUP(B950,映射表!A:C,3,0)</f>
        <v>#N/A</v>
      </c>
      <c r="D950" s="121">
        <f t="shared" si="153"/>
        <v>0</v>
      </c>
      <c r="E950" s="100">
        <f t="shared" si="154"/>
        <v>0</v>
      </c>
      <c r="F950" s="121">
        <f t="shared" si="155"/>
        <v>0</v>
      </c>
      <c r="G950" s="121">
        <f t="shared" si="156"/>
        <v>0</v>
      </c>
      <c r="H950" s="99" t="e">
        <f>VLOOKUP(C950,'B2B（ol)'!A:J,10,0)*D950</f>
        <v>#N/A</v>
      </c>
      <c r="I950" s="101">
        <f t="shared" si="157"/>
        <v>0</v>
      </c>
      <c r="J950" s="121">
        <f t="shared" si="158"/>
        <v>0</v>
      </c>
      <c r="K950" s="121" t="e">
        <f>VLOOKUP(C950,'B2B（ol)'!A:P,16,0)</f>
        <v>#N/A</v>
      </c>
      <c r="L950" s="117">
        <f t="shared" si="159"/>
        <v>0</v>
      </c>
      <c r="M950" s="114" t="e">
        <f>VLOOKUP(C950,'B2B（ol)'!A:K,11,0)</f>
        <v>#N/A</v>
      </c>
      <c r="N950" s="114" t="e">
        <f>VLOOKUP(B950,payments!E:AG,29,0)</f>
        <v>#N/A</v>
      </c>
      <c r="O950" s="114"/>
      <c r="P950" s="114"/>
      <c r="Q950" s="61" t="e">
        <f>VLOOKUP(R950,映射表!A:G,7,0)</f>
        <v>#N/A</v>
      </c>
      <c r="R950" s="122"/>
      <c r="S950" s="122"/>
      <c r="T950" s="122"/>
      <c r="U950" s="122"/>
      <c r="V950" s="122"/>
      <c r="W950" s="122"/>
      <c r="X950" s="122"/>
      <c r="Y950" s="61">
        <f t="shared" si="160"/>
        <v>0</v>
      </c>
    </row>
    <row r="951" spans="1:25" s="61" customFormat="1">
      <c r="A951" s="61" t="e">
        <f t="shared" si="151"/>
        <v>#N/A</v>
      </c>
      <c r="B951" s="121">
        <f t="shared" si="152"/>
        <v>0</v>
      </c>
      <c r="C951" s="117" t="e">
        <f>VLOOKUP(B951,映射表!A:C,3,0)</f>
        <v>#N/A</v>
      </c>
      <c r="D951" s="121">
        <f t="shared" si="153"/>
        <v>0</v>
      </c>
      <c r="E951" s="100">
        <f t="shared" si="154"/>
        <v>0</v>
      </c>
      <c r="F951" s="121">
        <f t="shared" si="155"/>
        <v>0</v>
      </c>
      <c r="G951" s="121">
        <f t="shared" si="156"/>
        <v>0</v>
      </c>
      <c r="H951" s="99" t="e">
        <f>VLOOKUP(C951,'B2B（ol)'!A:J,10,0)*D951</f>
        <v>#N/A</v>
      </c>
      <c r="I951" s="101">
        <f t="shared" si="157"/>
        <v>0</v>
      </c>
      <c r="J951" s="121">
        <f t="shared" si="158"/>
        <v>0</v>
      </c>
      <c r="K951" s="121" t="e">
        <f>VLOOKUP(C951,'B2B（ol)'!A:P,16,0)</f>
        <v>#N/A</v>
      </c>
      <c r="L951" s="117">
        <f t="shared" si="159"/>
        <v>0</v>
      </c>
      <c r="M951" s="114" t="e">
        <f>VLOOKUP(C951,'B2B（ol)'!A:K,11,0)</f>
        <v>#N/A</v>
      </c>
      <c r="N951" s="114" t="e">
        <f>VLOOKUP(B951,payments!E:AG,29,0)</f>
        <v>#N/A</v>
      </c>
      <c r="O951" s="114"/>
      <c r="P951" s="114"/>
      <c r="Q951" s="61" t="e">
        <f>VLOOKUP(R951,映射表!A:G,7,0)</f>
        <v>#N/A</v>
      </c>
      <c r="R951" s="122"/>
      <c r="S951" s="122"/>
      <c r="T951" s="122"/>
      <c r="U951" s="122"/>
      <c r="V951" s="122"/>
      <c r="W951" s="122"/>
      <c r="X951" s="122"/>
      <c r="Y951" s="61">
        <f t="shared" si="160"/>
        <v>0</v>
      </c>
    </row>
    <row r="952" spans="1:25" s="61" customFormat="1">
      <c r="A952" s="61" t="e">
        <f t="shared" si="151"/>
        <v>#N/A</v>
      </c>
      <c r="B952" s="121">
        <f t="shared" si="152"/>
        <v>0</v>
      </c>
      <c r="C952" s="117" t="e">
        <f>VLOOKUP(B952,映射表!A:C,3,0)</f>
        <v>#N/A</v>
      </c>
      <c r="D952" s="121">
        <f t="shared" si="153"/>
        <v>0</v>
      </c>
      <c r="E952" s="100">
        <f t="shared" si="154"/>
        <v>0</v>
      </c>
      <c r="F952" s="121">
        <f t="shared" si="155"/>
        <v>0</v>
      </c>
      <c r="G952" s="121">
        <f t="shared" si="156"/>
        <v>0</v>
      </c>
      <c r="H952" s="99" t="e">
        <f>VLOOKUP(C952,'B2B（ol)'!A:J,10,0)*D952</f>
        <v>#N/A</v>
      </c>
      <c r="I952" s="101">
        <f t="shared" si="157"/>
        <v>0</v>
      </c>
      <c r="J952" s="121">
        <f t="shared" si="158"/>
        <v>0</v>
      </c>
      <c r="K952" s="121" t="e">
        <f>VLOOKUP(C952,'B2B（ol)'!A:P,16,0)</f>
        <v>#N/A</v>
      </c>
      <c r="L952" s="117">
        <f t="shared" si="159"/>
        <v>0</v>
      </c>
      <c r="M952" s="114" t="e">
        <f>VLOOKUP(C952,'B2B（ol)'!A:K,11,0)</f>
        <v>#N/A</v>
      </c>
      <c r="N952" s="114" t="e">
        <f>VLOOKUP(B952,payments!E:AG,29,0)</f>
        <v>#N/A</v>
      </c>
      <c r="O952" s="114"/>
      <c r="P952" s="114"/>
      <c r="Q952" s="61" t="e">
        <f>VLOOKUP(R952,映射表!A:G,7,0)</f>
        <v>#N/A</v>
      </c>
      <c r="R952" s="122"/>
      <c r="S952" s="122"/>
      <c r="T952" s="122"/>
      <c r="U952" s="122"/>
      <c r="V952" s="122"/>
      <c r="W952" s="122"/>
      <c r="X952" s="122"/>
      <c r="Y952" s="61">
        <f t="shared" si="160"/>
        <v>0</v>
      </c>
    </row>
    <row r="953" spans="1:25" s="61" customFormat="1">
      <c r="A953" s="61" t="e">
        <f t="shared" si="151"/>
        <v>#N/A</v>
      </c>
      <c r="B953" s="121">
        <f t="shared" si="152"/>
        <v>0</v>
      </c>
      <c r="C953" s="117" t="e">
        <f>VLOOKUP(B953,映射表!A:C,3,0)</f>
        <v>#N/A</v>
      </c>
      <c r="D953" s="121">
        <f t="shared" si="153"/>
        <v>0</v>
      </c>
      <c r="E953" s="100">
        <f t="shared" si="154"/>
        <v>0</v>
      </c>
      <c r="F953" s="121">
        <f t="shared" si="155"/>
        <v>0</v>
      </c>
      <c r="G953" s="121">
        <f t="shared" si="156"/>
        <v>0</v>
      </c>
      <c r="H953" s="99" t="e">
        <f>VLOOKUP(C953,'B2B（ol)'!A:J,10,0)*D953</f>
        <v>#N/A</v>
      </c>
      <c r="I953" s="101">
        <f t="shared" si="157"/>
        <v>0</v>
      </c>
      <c r="J953" s="121">
        <f t="shared" si="158"/>
        <v>0</v>
      </c>
      <c r="K953" s="121" t="e">
        <f>VLOOKUP(C953,'B2B（ol)'!A:P,16,0)</f>
        <v>#N/A</v>
      </c>
      <c r="L953" s="117">
        <f t="shared" si="159"/>
        <v>0</v>
      </c>
      <c r="M953" s="114" t="e">
        <f>VLOOKUP(C953,'B2B（ol)'!A:K,11,0)</f>
        <v>#N/A</v>
      </c>
      <c r="N953" s="114" t="e">
        <f>VLOOKUP(B953,payments!E:AG,29,0)</f>
        <v>#N/A</v>
      </c>
      <c r="O953" s="114"/>
      <c r="P953" s="114"/>
      <c r="Q953" s="61" t="e">
        <f>VLOOKUP(R953,映射表!A:G,7,0)</f>
        <v>#N/A</v>
      </c>
      <c r="R953" s="122"/>
      <c r="S953" s="122"/>
      <c r="T953" s="122"/>
      <c r="U953" s="122"/>
      <c r="V953" s="122"/>
      <c r="W953" s="122"/>
      <c r="X953" s="122"/>
      <c r="Y953" s="61">
        <f t="shared" si="160"/>
        <v>0</v>
      </c>
    </row>
    <row r="954" spans="1:25" s="61" customFormat="1">
      <c r="A954" s="61" t="e">
        <f t="shared" si="151"/>
        <v>#N/A</v>
      </c>
      <c r="B954" s="121">
        <f t="shared" si="152"/>
        <v>0</v>
      </c>
      <c r="C954" s="117" t="e">
        <f>VLOOKUP(B954,映射表!A:C,3,0)</f>
        <v>#N/A</v>
      </c>
      <c r="D954" s="121">
        <f t="shared" si="153"/>
        <v>0</v>
      </c>
      <c r="E954" s="100">
        <f t="shared" si="154"/>
        <v>0</v>
      </c>
      <c r="F954" s="121">
        <f t="shared" si="155"/>
        <v>0</v>
      </c>
      <c r="G954" s="121">
        <f t="shared" si="156"/>
        <v>0</v>
      </c>
      <c r="H954" s="99" t="e">
        <f>VLOOKUP(C954,'B2B（ol)'!A:J,10,0)*D954</f>
        <v>#N/A</v>
      </c>
      <c r="I954" s="101">
        <f t="shared" si="157"/>
        <v>0</v>
      </c>
      <c r="J954" s="121">
        <f t="shared" si="158"/>
        <v>0</v>
      </c>
      <c r="K954" s="121" t="e">
        <f>VLOOKUP(C954,'B2B（ol)'!A:P,16,0)</f>
        <v>#N/A</v>
      </c>
      <c r="L954" s="117">
        <f t="shared" si="159"/>
        <v>0</v>
      </c>
      <c r="M954" s="114" t="e">
        <f>VLOOKUP(C954,'B2B（ol)'!A:K,11,0)</f>
        <v>#N/A</v>
      </c>
      <c r="N954" s="114" t="e">
        <f>VLOOKUP(B954,payments!E:AG,29,0)</f>
        <v>#N/A</v>
      </c>
      <c r="O954" s="114"/>
      <c r="P954" s="114"/>
      <c r="Q954" s="61" t="e">
        <f>VLOOKUP(R954,映射表!A:G,7,0)</f>
        <v>#N/A</v>
      </c>
      <c r="R954" s="122"/>
      <c r="S954" s="122"/>
      <c r="T954" s="122"/>
      <c r="U954" s="122"/>
      <c r="V954" s="122"/>
      <c r="W954" s="122"/>
      <c r="X954" s="122"/>
      <c r="Y954" s="61">
        <f t="shared" si="160"/>
        <v>0</v>
      </c>
    </row>
    <row r="955" spans="1:25" s="61" customFormat="1">
      <c r="A955" s="61" t="e">
        <f t="shared" si="151"/>
        <v>#N/A</v>
      </c>
      <c r="B955" s="121">
        <f t="shared" si="152"/>
        <v>0</v>
      </c>
      <c r="C955" s="117" t="e">
        <f>VLOOKUP(B955,映射表!A:C,3,0)</f>
        <v>#N/A</v>
      </c>
      <c r="D955" s="121">
        <f t="shared" si="153"/>
        <v>0</v>
      </c>
      <c r="E955" s="100">
        <f t="shared" si="154"/>
        <v>0</v>
      </c>
      <c r="F955" s="121">
        <f t="shared" si="155"/>
        <v>0</v>
      </c>
      <c r="G955" s="121">
        <f t="shared" si="156"/>
        <v>0</v>
      </c>
      <c r="H955" s="99" t="e">
        <f>VLOOKUP(C955,'B2B（ol)'!A:J,10,0)*D955</f>
        <v>#N/A</v>
      </c>
      <c r="I955" s="101">
        <f t="shared" si="157"/>
        <v>0</v>
      </c>
      <c r="J955" s="121">
        <f t="shared" si="158"/>
        <v>0</v>
      </c>
      <c r="K955" s="121" t="e">
        <f>VLOOKUP(C955,'B2B（ol)'!A:P,16,0)</f>
        <v>#N/A</v>
      </c>
      <c r="L955" s="117">
        <f t="shared" si="159"/>
        <v>0</v>
      </c>
      <c r="M955" s="114" t="e">
        <f>VLOOKUP(C955,'B2B（ol)'!A:K,11,0)</f>
        <v>#N/A</v>
      </c>
      <c r="N955" s="114" t="e">
        <f>VLOOKUP(B955,payments!E:AG,29,0)</f>
        <v>#N/A</v>
      </c>
      <c r="O955" s="114"/>
      <c r="P955" s="114"/>
      <c r="Q955" s="61" t="e">
        <f>VLOOKUP(R955,映射表!A:G,7,0)</f>
        <v>#N/A</v>
      </c>
      <c r="R955" s="122"/>
      <c r="S955" s="122"/>
      <c r="T955" s="122"/>
      <c r="U955" s="122"/>
      <c r="V955" s="122"/>
      <c r="W955" s="122"/>
      <c r="X955" s="122"/>
      <c r="Y955" s="61">
        <f t="shared" si="160"/>
        <v>0</v>
      </c>
    </row>
    <row r="956" spans="1:25" s="61" customFormat="1">
      <c r="A956" s="61" t="e">
        <f t="shared" si="151"/>
        <v>#N/A</v>
      </c>
      <c r="B956" s="121">
        <f t="shared" si="152"/>
        <v>0</v>
      </c>
      <c r="C956" s="117" t="e">
        <f>VLOOKUP(B956,映射表!A:C,3,0)</f>
        <v>#N/A</v>
      </c>
      <c r="D956" s="121">
        <f t="shared" si="153"/>
        <v>0</v>
      </c>
      <c r="E956" s="100">
        <f t="shared" si="154"/>
        <v>0</v>
      </c>
      <c r="F956" s="121">
        <f t="shared" si="155"/>
        <v>0</v>
      </c>
      <c r="G956" s="121">
        <f t="shared" si="156"/>
        <v>0</v>
      </c>
      <c r="H956" s="99" t="e">
        <f>VLOOKUP(C956,'B2B（ol)'!A:J,10,0)*D956</f>
        <v>#N/A</v>
      </c>
      <c r="I956" s="101">
        <f t="shared" si="157"/>
        <v>0</v>
      </c>
      <c r="J956" s="121">
        <f t="shared" si="158"/>
        <v>0</v>
      </c>
      <c r="K956" s="121" t="e">
        <f>VLOOKUP(C956,'B2B（ol)'!A:P,16,0)</f>
        <v>#N/A</v>
      </c>
      <c r="L956" s="117">
        <f t="shared" si="159"/>
        <v>0</v>
      </c>
      <c r="M956" s="114" t="e">
        <f>VLOOKUP(C956,'B2B（ol)'!A:K,11,0)</f>
        <v>#N/A</v>
      </c>
      <c r="N956" s="114" t="e">
        <f>VLOOKUP(B956,payments!E:AG,29,0)</f>
        <v>#N/A</v>
      </c>
      <c r="O956" s="114"/>
      <c r="P956" s="114"/>
      <c r="Q956" s="61" t="e">
        <f>VLOOKUP(R956,映射表!A:G,7,0)</f>
        <v>#N/A</v>
      </c>
      <c r="R956" s="122"/>
      <c r="S956" s="122"/>
      <c r="T956" s="122"/>
      <c r="U956" s="122"/>
      <c r="V956" s="122"/>
      <c r="W956" s="122"/>
      <c r="X956" s="122"/>
      <c r="Y956" s="61">
        <f t="shared" si="160"/>
        <v>0</v>
      </c>
    </row>
    <row r="957" spans="1:25" s="61" customFormat="1">
      <c r="A957" s="61" t="e">
        <f t="shared" si="151"/>
        <v>#N/A</v>
      </c>
      <c r="B957" s="121">
        <f t="shared" si="152"/>
        <v>0</v>
      </c>
      <c r="C957" s="117" t="e">
        <f>VLOOKUP(B957,映射表!A:C,3,0)</f>
        <v>#N/A</v>
      </c>
      <c r="D957" s="121">
        <f t="shared" si="153"/>
        <v>0</v>
      </c>
      <c r="E957" s="100">
        <f t="shared" si="154"/>
        <v>0</v>
      </c>
      <c r="F957" s="121">
        <f t="shared" si="155"/>
        <v>0</v>
      </c>
      <c r="G957" s="121">
        <f t="shared" si="156"/>
        <v>0</v>
      </c>
      <c r="H957" s="99" t="e">
        <f>VLOOKUP(C957,'B2B（ol)'!A:J,10,0)*D957</f>
        <v>#N/A</v>
      </c>
      <c r="I957" s="101">
        <f t="shared" si="157"/>
        <v>0</v>
      </c>
      <c r="J957" s="121">
        <f t="shared" si="158"/>
        <v>0</v>
      </c>
      <c r="K957" s="121" t="e">
        <f>VLOOKUP(C957,'B2B（ol)'!A:P,16,0)</f>
        <v>#N/A</v>
      </c>
      <c r="L957" s="117">
        <f t="shared" si="159"/>
        <v>0</v>
      </c>
      <c r="M957" s="114" t="e">
        <f>VLOOKUP(C957,'B2B（ol)'!A:K,11,0)</f>
        <v>#N/A</v>
      </c>
      <c r="N957" s="114" t="e">
        <f>VLOOKUP(B957,payments!E:AG,29,0)</f>
        <v>#N/A</v>
      </c>
      <c r="O957" s="114"/>
      <c r="P957" s="114"/>
      <c r="Q957" s="61" t="e">
        <f>VLOOKUP(R957,映射表!A:G,7,0)</f>
        <v>#N/A</v>
      </c>
      <c r="R957" s="122"/>
      <c r="S957" s="122"/>
      <c r="T957" s="122"/>
      <c r="U957" s="122"/>
      <c r="V957" s="122"/>
      <c r="W957" s="122"/>
      <c r="X957" s="122"/>
      <c r="Y957" s="61">
        <f t="shared" si="160"/>
        <v>0</v>
      </c>
    </row>
    <row r="958" spans="1:25" s="61" customFormat="1">
      <c r="A958" s="61" t="e">
        <f t="shared" si="151"/>
        <v>#N/A</v>
      </c>
      <c r="B958" s="121">
        <f t="shared" si="152"/>
        <v>0</v>
      </c>
      <c r="C958" s="117" t="e">
        <f>VLOOKUP(B958,映射表!A:C,3,0)</f>
        <v>#N/A</v>
      </c>
      <c r="D958" s="121">
        <f t="shared" si="153"/>
        <v>0</v>
      </c>
      <c r="E958" s="100">
        <f t="shared" si="154"/>
        <v>0</v>
      </c>
      <c r="F958" s="121">
        <f t="shared" si="155"/>
        <v>0</v>
      </c>
      <c r="G958" s="121">
        <f t="shared" si="156"/>
        <v>0</v>
      </c>
      <c r="H958" s="99" t="e">
        <f>VLOOKUP(C958,'B2B（ol)'!A:J,10,0)*D958</f>
        <v>#N/A</v>
      </c>
      <c r="I958" s="101">
        <f t="shared" si="157"/>
        <v>0</v>
      </c>
      <c r="J958" s="121">
        <f t="shared" si="158"/>
        <v>0</v>
      </c>
      <c r="K958" s="121" t="e">
        <f>VLOOKUP(C958,'B2B（ol)'!A:P,16,0)</f>
        <v>#N/A</v>
      </c>
      <c r="L958" s="117">
        <f t="shared" si="159"/>
        <v>0</v>
      </c>
      <c r="M958" s="114" t="e">
        <f>VLOOKUP(C958,'B2B（ol)'!A:K,11,0)</f>
        <v>#N/A</v>
      </c>
      <c r="N958" s="114" t="e">
        <f>VLOOKUP(B958,payments!E:AG,29,0)</f>
        <v>#N/A</v>
      </c>
      <c r="O958" s="114"/>
      <c r="P958" s="114"/>
      <c r="Q958" s="61" t="e">
        <f>VLOOKUP(R958,映射表!A:G,7,0)</f>
        <v>#N/A</v>
      </c>
      <c r="R958" s="122"/>
      <c r="S958" s="122"/>
      <c r="T958" s="122"/>
      <c r="U958" s="122"/>
      <c r="V958" s="122"/>
      <c r="W958" s="122"/>
      <c r="X958" s="122"/>
      <c r="Y958" s="61">
        <f t="shared" si="160"/>
        <v>0</v>
      </c>
    </row>
    <row r="959" spans="1:25" s="61" customFormat="1">
      <c r="A959" s="61" t="e">
        <f t="shared" si="151"/>
        <v>#N/A</v>
      </c>
      <c r="B959" s="121">
        <f t="shared" si="152"/>
        <v>0</v>
      </c>
      <c r="C959" s="117" t="e">
        <f>VLOOKUP(B959,映射表!A:C,3,0)</f>
        <v>#N/A</v>
      </c>
      <c r="D959" s="121">
        <f t="shared" si="153"/>
        <v>0</v>
      </c>
      <c r="E959" s="100">
        <f t="shared" si="154"/>
        <v>0</v>
      </c>
      <c r="F959" s="121">
        <f t="shared" si="155"/>
        <v>0</v>
      </c>
      <c r="G959" s="121">
        <f t="shared" si="156"/>
        <v>0</v>
      </c>
      <c r="H959" s="99" t="e">
        <f>VLOOKUP(C959,'B2B（ol)'!A:J,10,0)*D959</f>
        <v>#N/A</v>
      </c>
      <c r="I959" s="101">
        <f t="shared" si="157"/>
        <v>0</v>
      </c>
      <c r="J959" s="121">
        <f t="shared" si="158"/>
        <v>0</v>
      </c>
      <c r="K959" s="121" t="e">
        <f>VLOOKUP(C959,'B2B（ol)'!A:P,16,0)</f>
        <v>#N/A</v>
      </c>
      <c r="L959" s="117">
        <f t="shared" si="159"/>
        <v>0</v>
      </c>
      <c r="M959" s="114" t="e">
        <f>VLOOKUP(C959,'B2B（ol)'!A:K,11,0)</f>
        <v>#N/A</v>
      </c>
      <c r="N959" s="114" t="e">
        <f>VLOOKUP(B959,payments!E:AG,29,0)</f>
        <v>#N/A</v>
      </c>
      <c r="O959" s="114"/>
      <c r="P959" s="114"/>
      <c r="Q959" s="61" t="e">
        <f>VLOOKUP(R959,映射表!A:G,7,0)</f>
        <v>#N/A</v>
      </c>
      <c r="R959" s="122"/>
      <c r="S959" s="122"/>
      <c r="T959" s="122"/>
      <c r="U959" s="122"/>
      <c r="V959" s="122"/>
      <c r="W959" s="122"/>
      <c r="X959" s="122"/>
      <c r="Y959" s="61">
        <f t="shared" si="160"/>
        <v>0</v>
      </c>
    </row>
    <row r="960" spans="1:25" s="61" customFormat="1">
      <c r="A960" s="61" t="e">
        <f t="shared" si="151"/>
        <v>#N/A</v>
      </c>
      <c r="B960" s="121">
        <f t="shared" si="152"/>
        <v>0</v>
      </c>
      <c r="C960" s="117" t="e">
        <f>VLOOKUP(B960,映射表!A:C,3,0)</f>
        <v>#N/A</v>
      </c>
      <c r="D960" s="121">
        <f t="shared" si="153"/>
        <v>0</v>
      </c>
      <c r="E960" s="100">
        <f t="shared" si="154"/>
        <v>0</v>
      </c>
      <c r="F960" s="121">
        <f t="shared" si="155"/>
        <v>0</v>
      </c>
      <c r="G960" s="121">
        <f t="shared" si="156"/>
        <v>0</v>
      </c>
      <c r="H960" s="99" t="e">
        <f>VLOOKUP(C960,'B2B（ol)'!A:J,10,0)*D960</f>
        <v>#N/A</v>
      </c>
      <c r="I960" s="101">
        <f t="shared" si="157"/>
        <v>0</v>
      </c>
      <c r="J960" s="121">
        <f t="shared" si="158"/>
        <v>0</v>
      </c>
      <c r="K960" s="121" t="e">
        <f>VLOOKUP(C960,'B2B（ol)'!A:P,16,0)</f>
        <v>#N/A</v>
      </c>
      <c r="L960" s="117">
        <f t="shared" si="159"/>
        <v>0</v>
      </c>
      <c r="M960" s="114" t="e">
        <f>VLOOKUP(C960,'B2B（ol)'!A:K,11,0)</f>
        <v>#N/A</v>
      </c>
      <c r="N960" s="114" t="e">
        <f>VLOOKUP(B960,payments!E:AG,29,0)</f>
        <v>#N/A</v>
      </c>
      <c r="O960" s="114"/>
      <c r="P960" s="114"/>
      <c r="Q960" s="61" t="e">
        <f>VLOOKUP(R960,映射表!A:G,7,0)</f>
        <v>#N/A</v>
      </c>
      <c r="R960" s="122"/>
      <c r="S960" s="122"/>
      <c r="T960" s="122"/>
      <c r="U960" s="122"/>
      <c r="V960" s="122"/>
      <c r="W960" s="122"/>
      <c r="X960" s="122"/>
      <c r="Y960" s="61">
        <f t="shared" si="160"/>
        <v>0</v>
      </c>
    </row>
    <row r="961" spans="1:25" s="61" customFormat="1">
      <c r="A961" s="61" t="e">
        <f t="shared" si="151"/>
        <v>#N/A</v>
      </c>
      <c r="B961" s="121">
        <f t="shared" si="152"/>
        <v>0</v>
      </c>
      <c r="C961" s="117" t="e">
        <f>VLOOKUP(B961,映射表!A:C,3,0)</f>
        <v>#N/A</v>
      </c>
      <c r="D961" s="121">
        <f t="shared" si="153"/>
        <v>0</v>
      </c>
      <c r="E961" s="100">
        <f t="shared" si="154"/>
        <v>0</v>
      </c>
      <c r="F961" s="121">
        <f t="shared" si="155"/>
        <v>0</v>
      </c>
      <c r="G961" s="121">
        <f t="shared" si="156"/>
        <v>0</v>
      </c>
      <c r="H961" s="99" t="e">
        <f>VLOOKUP(C961,'B2B（ol)'!A:J,10,0)*D961</f>
        <v>#N/A</v>
      </c>
      <c r="I961" s="101">
        <f t="shared" si="157"/>
        <v>0</v>
      </c>
      <c r="J961" s="121">
        <f t="shared" si="158"/>
        <v>0</v>
      </c>
      <c r="K961" s="121" t="e">
        <f>VLOOKUP(C961,'B2B（ol)'!A:P,16,0)</f>
        <v>#N/A</v>
      </c>
      <c r="L961" s="117">
        <f t="shared" si="159"/>
        <v>0</v>
      </c>
      <c r="M961" s="114" t="e">
        <f>VLOOKUP(C961,'B2B（ol)'!A:K,11,0)</f>
        <v>#N/A</v>
      </c>
      <c r="N961" s="114" t="e">
        <f>VLOOKUP(B961,payments!E:AG,29,0)</f>
        <v>#N/A</v>
      </c>
      <c r="O961" s="114"/>
      <c r="P961" s="114"/>
      <c r="Q961" s="61" t="e">
        <f>VLOOKUP(R961,映射表!A:G,7,0)</f>
        <v>#N/A</v>
      </c>
      <c r="R961" s="122"/>
      <c r="S961" s="122"/>
      <c r="T961" s="122"/>
      <c r="U961" s="122"/>
      <c r="V961" s="122"/>
      <c r="W961" s="122"/>
      <c r="X961" s="122"/>
      <c r="Y961" s="61">
        <f t="shared" si="160"/>
        <v>0</v>
      </c>
    </row>
    <row r="962" spans="1:25" s="61" customFormat="1">
      <c r="A962" s="61" t="e">
        <f t="shared" ref="A962:A1025" si="161">Q962</f>
        <v>#N/A</v>
      </c>
      <c r="B962" s="121">
        <f t="shared" ref="B962:B1025" si="162">R962</f>
        <v>0</v>
      </c>
      <c r="C962" s="117" t="e">
        <f>VLOOKUP(B962,映射表!A:C,3,0)</f>
        <v>#N/A</v>
      </c>
      <c r="D962" s="121">
        <f t="shared" ref="D962:D1025" si="163">S962</f>
        <v>0</v>
      </c>
      <c r="E962" s="100">
        <f t="shared" ref="E962:E1025" si="164">IFERROR(T962/D962,0)*D962</f>
        <v>0</v>
      </c>
      <c r="F962" s="121">
        <f t="shared" ref="F962:F1025" si="165">IFERROR(V962/D962,0)*D962</f>
        <v>0</v>
      </c>
      <c r="G962" s="121">
        <f t="shared" ref="G962:G1025" si="166">IFERROR(IF((E962+F962)&gt;200,(E962+F962-200)*0.9+200*0.85,(E962+F962)*0.85),0)</f>
        <v>0</v>
      </c>
      <c r="H962" s="99" t="e">
        <f>VLOOKUP(C962,'B2B（ol)'!A:J,10,0)*D962</f>
        <v>#N/A</v>
      </c>
      <c r="I962" s="101">
        <f t="shared" ref="I962:I1025" si="167">IFERROR((G962-H962)/(E962+F962),0)</f>
        <v>0</v>
      </c>
      <c r="J962" s="121">
        <f t="shared" ref="J962:J1025" si="168">IFERROR((G962-H962),0)</f>
        <v>0</v>
      </c>
      <c r="K962" s="121" t="e">
        <f>VLOOKUP(C962,'B2B（ol)'!A:P,16,0)</f>
        <v>#N/A</v>
      </c>
      <c r="L962" s="117">
        <f t="shared" ref="L962:L1025" si="169">(E962+F962)</f>
        <v>0</v>
      </c>
      <c r="M962" s="114" t="e">
        <f>VLOOKUP(C962,'B2B（ol)'!A:K,11,0)</f>
        <v>#N/A</v>
      </c>
      <c r="N962" s="114" t="e">
        <f>VLOOKUP(B962,payments!E:AG,29,0)</f>
        <v>#N/A</v>
      </c>
      <c r="O962" s="114"/>
      <c r="P962" s="114"/>
      <c r="Q962" s="61" t="e">
        <f>VLOOKUP(R962,映射表!A:G,7,0)</f>
        <v>#N/A</v>
      </c>
      <c r="R962" s="122"/>
      <c r="S962" s="122"/>
      <c r="T962" s="122"/>
      <c r="U962" s="122"/>
      <c r="V962" s="122"/>
      <c r="W962" s="122"/>
      <c r="X962" s="122"/>
      <c r="Y962" s="61">
        <f t="shared" ref="Y962:Y1025" si="170">L962</f>
        <v>0</v>
      </c>
    </row>
    <row r="963" spans="1:25" s="61" customFormat="1">
      <c r="A963" s="61" t="e">
        <f t="shared" si="161"/>
        <v>#N/A</v>
      </c>
      <c r="B963" s="121">
        <f t="shared" si="162"/>
        <v>0</v>
      </c>
      <c r="C963" s="117" t="e">
        <f>VLOOKUP(B963,映射表!A:C,3,0)</f>
        <v>#N/A</v>
      </c>
      <c r="D963" s="121">
        <f t="shared" si="163"/>
        <v>0</v>
      </c>
      <c r="E963" s="100">
        <f t="shared" si="164"/>
        <v>0</v>
      </c>
      <c r="F963" s="121">
        <f t="shared" si="165"/>
        <v>0</v>
      </c>
      <c r="G963" s="121">
        <f t="shared" si="166"/>
        <v>0</v>
      </c>
      <c r="H963" s="99" t="e">
        <f>VLOOKUP(C963,'B2B（ol)'!A:J,10,0)*D963</f>
        <v>#N/A</v>
      </c>
      <c r="I963" s="101">
        <f t="shared" si="167"/>
        <v>0</v>
      </c>
      <c r="J963" s="121">
        <f t="shared" si="168"/>
        <v>0</v>
      </c>
      <c r="K963" s="121" t="e">
        <f>VLOOKUP(C963,'B2B（ol)'!A:P,16,0)</f>
        <v>#N/A</v>
      </c>
      <c r="L963" s="117">
        <f t="shared" si="169"/>
        <v>0</v>
      </c>
      <c r="M963" s="114" t="e">
        <f>VLOOKUP(C963,'B2B（ol)'!A:K,11,0)</f>
        <v>#N/A</v>
      </c>
      <c r="N963" s="114" t="e">
        <f>VLOOKUP(B963,payments!E:AG,29,0)</f>
        <v>#N/A</v>
      </c>
      <c r="O963" s="114"/>
      <c r="P963" s="114"/>
      <c r="Q963" s="61" t="e">
        <f>VLOOKUP(R963,映射表!A:G,7,0)</f>
        <v>#N/A</v>
      </c>
      <c r="R963" s="122"/>
      <c r="S963" s="122"/>
      <c r="T963" s="122"/>
      <c r="U963" s="122"/>
      <c r="V963" s="122"/>
      <c r="W963" s="122"/>
      <c r="X963" s="122"/>
      <c r="Y963" s="61">
        <f t="shared" si="170"/>
        <v>0</v>
      </c>
    </row>
    <row r="964" spans="1:25" s="61" customFormat="1">
      <c r="A964" s="61" t="e">
        <f t="shared" si="161"/>
        <v>#N/A</v>
      </c>
      <c r="B964" s="121">
        <f t="shared" si="162"/>
        <v>0</v>
      </c>
      <c r="C964" s="117" t="e">
        <f>VLOOKUP(B964,映射表!A:C,3,0)</f>
        <v>#N/A</v>
      </c>
      <c r="D964" s="121">
        <f t="shared" si="163"/>
        <v>0</v>
      </c>
      <c r="E964" s="100">
        <f t="shared" si="164"/>
        <v>0</v>
      </c>
      <c r="F964" s="121">
        <f t="shared" si="165"/>
        <v>0</v>
      </c>
      <c r="G964" s="121">
        <f t="shared" si="166"/>
        <v>0</v>
      </c>
      <c r="H964" s="99" t="e">
        <f>VLOOKUP(C964,'B2B（ol)'!A:J,10,0)*D964</f>
        <v>#N/A</v>
      </c>
      <c r="I964" s="101">
        <f t="shared" si="167"/>
        <v>0</v>
      </c>
      <c r="J964" s="121">
        <f t="shared" si="168"/>
        <v>0</v>
      </c>
      <c r="K964" s="121" t="e">
        <f>VLOOKUP(C964,'B2B（ol)'!A:P,16,0)</f>
        <v>#N/A</v>
      </c>
      <c r="L964" s="117">
        <f t="shared" si="169"/>
        <v>0</v>
      </c>
      <c r="M964" s="114" t="e">
        <f>VLOOKUP(C964,'B2B（ol)'!A:K,11,0)</f>
        <v>#N/A</v>
      </c>
      <c r="N964" s="114" t="e">
        <f>VLOOKUP(B964,payments!E:AG,29,0)</f>
        <v>#N/A</v>
      </c>
      <c r="O964" s="114"/>
      <c r="P964" s="114"/>
      <c r="Q964" s="61" t="e">
        <f>VLOOKUP(R964,映射表!A:G,7,0)</f>
        <v>#N/A</v>
      </c>
      <c r="R964" s="122"/>
      <c r="S964" s="122"/>
      <c r="T964" s="122"/>
      <c r="U964" s="122"/>
      <c r="V964" s="122"/>
      <c r="W964" s="122"/>
      <c r="X964" s="122"/>
      <c r="Y964" s="61">
        <f t="shared" si="170"/>
        <v>0</v>
      </c>
    </row>
    <row r="965" spans="1:25" s="61" customFormat="1">
      <c r="A965" s="61" t="e">
        <f t="shared" si="161"/>
        <v>#N/A</v>
      </c>
      <c r="B965" s="121">
        <f t="shared" si="162"/>
        <v>0</v>
      </c>
      <c r="C965" s="117" t="e">
        <f>VLOOKUP(B965,映射表!A:C,3,0)</f>
        <v>#N/A</v>
      </c>
      <c r="D965" s="121">
        <f t="shared" si="163"/>
        <v>0</v>
      </c>
      <c r="E965" s="100">
        <f t="shared" si="164"/>
        <v>0</v>
      </c>
      <c r="F965" s="121">
        <f t="shared" si="165"/>
        <v>0</v>
      </c>
      <c r="G965" s="121">
        <f t="shared" si="166"/>
        <v>0</v>
      </c>
      <c r="H965" s="99" t="e">
        <f>VLOOKUP(C965,'B2B（ol)'!A:J,10,0)*D965</f>
        <v>#N/A</v>
      </c>
      <c r="I965" s="101">
        <f t="shared" si="167"/>
        <v>0</v>
      </c>
      <c r="J965" s="121">
        <f t="shared" si="168"/>
        <v>0</v>
      </c>
      <c r="K965" s="121" t="e">
        <f>VLOOKUP(C965,'B2B（ol)'!A:P,16,0)</f>
        <v>#N/A</v>
      </c>
      <c r="L965" s="117">
        <f t="shared" si="169"/>
        <v>0</v>
      </c>
      <c r="M965" s="114" t="e">
        <f>VLOOKUP(C965,'B2B（ol)'!A:K,11,0)</f>
        <v>#N/A</v>
      </c>
      <c r="N965" s="114" t="e">
        <f>VLOOKUP(B965,payments!E:AG,29,0)</f>
        <v>#N/A</v>
      </c>
      <c r="O965" s="114"/>
      <c r="P965" s="114"/>
      <c r="Q965" s="61" t="e">
        <f>VLOOKUP(R965,映射表!A:G,7,0)</f>
        <v>#N/A</v>
      </c>
      <c r="R965" s="122"/>
      <c r="S965" s="122"/>
      <c r="T965" s="122"/>
      <c r="U965" s="122"/>
      <c r="V965" s="122"/>
      <c r="W965" s="122"/>
      <c r="X965" s="122"/>
      <c r="Y965" s="61">
        <f t="shared" si="170"/>
        <v>0</v>
      </c>
    </row>
    <row r="966" spans="1:25" s="61" customFormat="1">
      <c r="A966" s="61" t="e">
        <f t="shared" si="161"/>
        <v>#N/A</v>
      </c>
      <c r="B966" s="121">
        <f t="shared" si="162"/>
        <v>0</v>
      </c>
      <c r="C966" s="117" t="e">
        <f>VLOOKUP(B966,映射表!A:C,3,0)</f>
        <v>#N/A</v>
      </c>
      <c r="D966" s="121">
        <f t="shared" si="163"/>
        <v>0</v>
      </c>
      <c r="E966" s="100">
        <f t="shared" si="164"/>
        <v>0</v>
      </c>
      <c r="F966" s="121">
        <f t="shared" si="165"/>
        <v>0</v>
      </c>
      <c r="G966" s="121">
        <f t="shared" si="166"/>
        <v>0</v>
      </c>
      <c r="H966" s="99" t="e">
        <f>VLOOKUP(C966,'B2B（ol)'!A:J,10,0)*D966</f>
        <v>#N/A</v>
      </c>
      <c r="I966" s="101">
        <f t="shared" si="167"/>
        <v>0</v>
      </c>
      <c r="J966" s="121">
        <f t="shared" si="168"/>
        <v>0</v>
      </c>
      <c r="K966" s="121" t="e">
        <f>VLOOKUP(C966,'B2B（ol)'!A:P,16,0)</f>
        <v>#N/A</v>
      </c>
      <c r="L966" s="117">
        <f t="shared" si="169"/>
        <v>0</v>
      </c>
      <c r="M966" s="114" t="e">
        <f>VLOOKUP(C966,'B2B（ol)'!A:K,11,0)</f>
        <v>#N/A</v>
      </c>
      <c r="N966" s="114" t="e">
        <f>VLOOKUP(B966,payments!E:AG,29,0)</f>
        <v>#N/A</v>
      </c>
      <c r="O966" s="114"/>
      <c r="P966" s="114"/>
      <c r="Q966" s="61" t="e">
        <f>VLOOKUP(R966,映射表!A:G,7,0)</f>
        <v>#N/A</v>
      </c>
      <c r="R966" s="122"/>
      <c r="S966" s="122"/>
      <c r="T966" s="122"/>
      <c r="U966" s="122"/>
      <c r="V966" s="122"/>
      <c r="W966" s="122"/>
      <c r="X966" s="122"/>
      <c r="Y966" s="61">
        <f t="shared" si="170"/>
        <v>0</v>
      </c>
    </row>
    <row r="967" spans="1:25" s="61" customFormat="1">
      <c r="A967" s="61" t="e">
        <f t="shared" si="161"/>
        <v>#N/A</v>
      </c>
      <c r="B967" s="121">
        <f t="shared" si="162"/>
        <v>0</v>
      </c>
      <c r="C967" s="117" t="e">
        <f>VLOOKUP(B967,映射表!A:C,3,0)</f>
        <v>#N/A</v>
      </c>
      <c r="D967" s="121">
        <f t="shared" si="163"/>
        <v>0</v>
      </c>
      <c r="E967" s="100">
        <f t="shared" si="164"/>
        <v>0</v>
      </c>
      <c r="F967" s="121">
        <f t="shared" si="165"/>
        <v>0</v>
      </c>
      <c r="G967" s="121">
        <f t="shared" si="166"/>
        <v>0</v>
      </c>
      <c r="H967" s="99" t="e">
        <f>VLOOKUP(C967,'B2B（ol)'!A:J,10,0)*D967</f>
        <v>#N/A</v>
      </c>
      <c r="I967" s="101">
        <f t="shared" si="167"/>
        <v>0</v>
      </c>
      <c r="J967" s="121">
        <f t="shared" si="168"/>
        <v>0</v>
      </c>
      <c r="K967" s="121" t="e">
        <f>VLOOKUP(C967,'B2B（ol)'!A:P,16,0)</f>
        <v>#N/A</v>
      </c>
      <c r="L967" s="117">
        <f t="shared" si="169"/>
        <v>0</v>
      </c>
      <c r="M967" s="114" t="e">
        <f>VLOOKUP(C967,'B2B（ol)'!A:K,11,0)</f>
        <v>#N/A</v>
      </c>
      <c r="N967" s="114" t="e">
        <f>VLOOKUP(B967,payments!E:AG,29,0)</f>
        <v>#N/A</v>
      </c>
      <c r="O967" s="114"/>
      <c r="P967" s="114"/>
      <c r="Q967" s="61" t="e">
        <f>VLOOKUP(R967,映射表!A:G,7,0)</f>
        <v>#N/A</v>
      </c>
      <c r="R967" s="122"/>
      <c r="S967" s="122"/>
      <c r="T967" s="122"/>
      <c r="U967" s="122"/>
      <c r="V967" s="122"/>
      <c r="W967" s="122"/>
      <c r="X967" s="122"/>
      <c r="Y967" s="61">
        <f t="shared" si="170"/>
        <v>0</v>
      </c>
    </row>
    <row r="968" spans="1:25" s="61" customFormat="1">
      <c r="A968" s="61" t="e">
        <f t="shared" si="161"/>
        <v>#N/A</v>
      </c>
      <c r="B968" s="121">
        <f t="shared" si="162"/>
        <v>0</v>
      </c>
      <c r="C968" s="117" t="e">
        <f>VLOOKUP(B968,映射表!A:C,3,0)</f>
        <v>#N/A</v>
      </c>
      <c r="D968" s="121">
        <f t="shared" si="163"/>
        <v>0</v>
      </c>
      <c r="E968" s="100">
        <f t="shared" si="164"/>
        <v>0</v>
      </c>
      <c r="F968" s="121">
        <f t="shared" si="165"/>
        <v>0</v>
      </c>
      <c r="G968" s="121">
        <f t="shared" si="166"/>
        <v>0</v>
      </c>
      <c r="H968" s="99" t="e">
        <f>VLOOKUP(C968,'B2B（ol)'!A:J,10,0)*D968</f>
        <v>#N/A</v>
      </c>
      <c r="I968" s="101">
        <f t="shared" si="167"/>
        <v>0</v>
      </c>
      <c r="J968" s="121">
        <f t="shared" si="168"/>
        <v>0</v>
      </c>
      <c r="K968" s="121" t="e">
        <f>VLOOKUP(C968,'B2B（ol)'!A:P,16,0)</f>
        <v>#N/A</v>
      </c>
      <c r="L968" s="117">
        <f t="shared" si="169"/>
        <v>0</v>
      </c>
      <c r="M968" s="114" t="e">
        <f>VLOOKUP(C968,'B2B（ol)'!A:K,11,0)</f>
        <v>#N/A</v>
      </c>
      <c r="N968" s="114" t="e">
        <f>VLOOKUP(B968,payments!E:AG,29,0)</f>
        <v>#N/A</v>
      </c>
      <c r="O968" s="114"/>
      <c r="P968" s="114"/>
      <c r="Q968" s="61" t="e">
        <f>VLOOKUP(R968,映射表!A:G,7,0)</f>
        <v>#N/A</v>
      </c>
      <c r="R968" s="122"/>
      <c r="S968" s="122"/>
      <c r="T968" s="122"/>
      <c r="U968" s="122"/>
      <c r="V968" s="122"/>
      <c r="W968" s="122"/>
      <c r="X968" s="122"/>
      <c r="Y968" s="61">
        <f t="shared" si="170"/>
        <v>0</v>
      </c>
    </row>
    <row r="969" spans="1:25" s="61" customFormat="1">
      <c r="A969" s="61" t="e">
        <f t="shared" si="161"/>
        <v>#N/A</v>
      </c>
      <c r="B969" s="121">
        <f t="shared" si="162"/>
        <v>0</v>
      </c>
      <c r="C969" s="117" t="e">
        <f>VLOOKUP(B969,映射表!A:C,3,0)</f>
        <v>#N/A</v>
      </c>
      <c r="D969" s="121">
        <f t="shared" si="163"/>
        <v>0</v>
      </c>
      <c r="E969" s="100">
        <f t="shared" si="164"/>
        <v>0</v>
      </c>
      <c r="F969" s="121">
        <f t="shared" si="165"/>
        <v>0</v>
      </c>
      <c r="G969" s="121">
        <f t="shared" si="166"/>
        <v>0</v>
      </c>
      <c r="H969" s="99" t="e">
        <f>VLOOKUP(C969,'B2B（ol)'!A:J,10,0)*D969</f>
        <v>#N/A</v>
      </c>
      <c r="I969" s="101">
        <f t="shared" si="167"/>
        <v>0</v>
      </c>
      <c r="J969" s="121">
        <f t="shared" si="168"/>
        <v>0</v>
      </c>
      <c r="K969" s="121" t="e">
        <f>VLOOKUP(C969,'B2B（ol)'!A:P,16,0)</f>
        <v>#N/A</v>
      </c>
      <c r="L969" s="117">
        <f t="shared" si="169"/>
        <v>0</v>
      </c>
      <c r="M969" s="114" t="e">
        <f>VLOOKUP(C969,'B2B（ol)'!A:K,11,0)</f>
        <v>#N/A</v>
      </c>
      <c r="N969" s="114" t="e">
        <f>VLOOKUP(B969,payments!E:AG,29,0)</f>
        <v>#N/A</v>
      </c>
      <c r="O969" s="114"/>
      <c r="P969" s="114"/>
      <c r="Q969" s="61" t="e">
        <f>VLOOKUP(R969,映射表!A:G,7,0)</f>
        <v>#N/A</v>
      </c>
      <c r="R969" s="122"/>
      <c r="S969" s="122"/>
      <c r="T969" s="122"/>
      <c r="U969" s="122"/>
      <c r="V969" s="122"/>
      <c r="W969" s="122"/>
      <c r="X969" s="122"/>
      <c r="Y969" s="61">
        <f t="shared" si="170"/>
        <v>0</v>
      </c>
    </row>
    <row r="970" spans="1:25" s="61" customFormat="1">
      <c r="A970" s="61" t="e">
        <f t="shared" si="161"/>
        <v>#N/A</v>
      </c>
      <c r="B970" s="121">
        <f t="shared" si="162"/>
        <v>0</v>
      </c>
      <c r="C970" s="117" t="e">
        <f>VLOOKUP(B970,映射表!A:C,3,0)</f>
        <v>#N/A</v>
      </c>
      <c r="D970" s="121">
        <f t="shared" si="163"/>
        <v>0</v>
      </c>
      <c r="E970" s="100">
        <f t="shared" si="164"/>
        <v>0</v>
      </c>
      <c r="F970" s="121">
        <f t="shared" si="165"/>
        <v>0</v>
      </c>
      <c r="G970" s="121">
        <f t="shared" si="166"/>
        <v>0</v>
      </c>
      <c r="H970" s="99" t="e">
        <f>VLOOKUP(C970,'B2B（ol)'!A:J,10,0)*D970</f>
        <v>#N/A</v>
      </c>
      <c r="I970" s="101">
        <f t="shared" si="167"/>
        <v>0</v>
      </c>
      <c r="J970" s="121">
        <f t="shared" si="168"/>
        <v>0</v>
      </c>
      <c r="K970" s="121" t="e">
        <f>VLOOKUP(C970,'B2B（ol)'!A:P,16,0)</f>
        <v>#N/A</v>
      </c>
      <c r="L970" s="117">
        <f t="shared" si="169"/>
        <v>0</v>
      </c>
      <c r="M970" s="114" t="e">
        <f>VLOOKUP(C970,'B2B（ol)'!A:K,11,0)</f>
        <v>#N/A</v>
      </c>
      <c r="N970" s="114" t="e">
        <f>VLOOKUP(B970,payments!E:AG,29,0)</f>
        <v>#N/A</v>
      </c>
      <c r="O970" s="114"/>
      <c r="P970" s="114"/>
      <c r="Q970" s="61" t="e">
        <f>VLOOKUP(R970,映射表!A:G,7,0)</f>
        <v>#N/A</v>
      </c>
      <c r="R970" s="122"/>
      <c r="S970" s="122"/>
      <c r="T970" s="122"/>
      <c r="U970" s="122"/>
      <c r="V970" s="122"/>
      <c r="W970" s="122"/>
      <c r="X970" s="122"/>
      <c r="Y970" s="61">
        <f t="shared" si="170"/>
        <v>0</v>
      </c>
    </row>
    <row r="971" spans="1:25" s="61" customFormat="1">
      <c r="A971" s="61" t="e">
        <f t="shared" si="161"/>
        <v>#N/A</v>
      </c>
      <c r="B971" s="121">
        <f t="shared" si="162"/>
        <v>0</v>
      </c>
      <c r="C971" s="117" t="e">
        <f>VLOOKUP(B971,映射表!A:C,3,0)</f>
        <v>#N/A</v>
      </c>
      <c r="D971" s="121">
        <f t="shared" si="163"/>
        <v>0</v>
      </c>
      <c r="E971" s="100">
        <f t="shared" si="164"/>
        <v>0</v>
      </c>
      <c r="F971" s="121">
        <f t="shared" si="165"/>
        <v>0</v>
      </c>
      <c r="G971" s="121">
        <f t="shared" si="166"/>
        <v>0</v>
      </c>
      <c r="H971" s="99" t="e">
        <f>VLOOKUP(C971,'B2B（ol)'!A:J,10,0)*D971</f>
        <v>#N/A</v>
      </c>
      <c r="I971" s="101">
        <f t="shared" si="167"/>
        <v>0</v>
      </c>
      <c r="J971" s="121">
        <f t="shared" si="168"/>
        <v>0</v>
      </c>
      <c r="K971" s="121" t="e">
        <f>VLOOKUP(C971,'B2B（ol)'!A:P,16,0)</f>
        <v>#N/A</v>
      </c>
      <c r="L971" s="117">
        <f t="shared" si="169"/>
        <v>0</v>
      </c>
      <c r="M971" s="114" t="e">
        <f>VLOOKUP(C971,'B2B（ol)'!A:K,11,0)</f>
        <v>#N/A</v>
      </c>
      <c r="N971" s="114" t="e">
        <f>VLOOKUP(B971,payments!E:AG,29,0)</f>
        <v>#N/A</v>
      </c>
      <c r="O971" s="114"/>
      <c r="P971" s="114"/>
      <c r="Q971" s="61" t="e">
        <f>VLOOKUP(R971,映射表!A:G,7,0)</f>
        <v>#N/A</v>
      </c>
      <c r="R971" s="122"/>
      <c r="S971" s="122"/>
      <c r="T971" s="122"/>
      <c r="U971" s="122"/>
      <c r="V971" s="122"/>
      <c r="W971" s="122"/>
      <c r="X971" s="122"/>
      <c r="Y971" s="61">
        <f t="shared" si="170"/>
        <v>0</v>
      </c>
    </row>
    <row r="972" spans="1:25" s="61" customFormat="1">
      <c r="A972" s="61" t="e">
        <f t="shared" si="161"/>
        <v>#N/A</v>
      </c>
      <c r="B972" s="121">
        <f t="shared" si="162"/>
        <v>0</v>
      </c>
      <c r="C972" s="117" t="e">
        <f>VLOOKUP(B972,映射表!A:C,3,0)</f>
        <v>#N/A</v>
      </c>
      <c r="D972" s="121">
        <f t="shared" si="163"/>
        <v>0</v>
      </c>
      <c r="E972" s="100">
        <f t="shared" si="164"/>
        <v>0</v>
      </c>
      <c r="F972" s="121">
        <f t="shared" si="165"/>
        <v>0</v>
      </c>
      <c r="G972" s="121">
        <f t="shared" si="166"/>
        <v>0</v>
      </c>
      <c r="H972" s="99" t="e">
        <f>VLOOKUP(C972,'B2B（ol)'!A:J,10,0)*D972</f>
        <v>#N/A</v>
      </c>
      <c r="I972" s="101">
        <f t="shared" si="167"/>
        <v>0</v>
      </c>
      <c r="J972" s="121">
        <f t="shared" si="168"/>
        <v>0</v>
      </c>
      <c r="K972" s="121" t="e">
        <f>VLOOKUP(C972,'B2B（ol)'!A:P,16,0)</f>
        <v>#N/A</v>
      </c>
      <c r="L972" s="117">
        <f t="shared" si="169"/>
        <v>0</v>
      </c>
      <c r="M972" s="114" t="e">
        <f>VLOOKUP(C972,'B2B（ol)'!A:K,11,0)</f>
        <v>#N/A</v>
      </c>
      <c r="N972" s="114" t="e">
        <f>VLOOKUP(B972,payments!E:AG,29,0)</f>
        <v>#N/A</v>
      </c>
      <c r="O972" s="114"/>
      <c r="P972" s="114"/>
      <c r="Q972" s="61" t="e">
        <f>VLOOKUP(R972,映射表!A:G,7,0)</f>
        <v>#N/A</v>
      </c>
      <c r="R972" s="122"/>
      <c r="S972" s="122"/>
      <c r="T972" s="122"/>
      <c r="U972" s="122"/>
      <c r="V972" s="122"/>
      <c r="W972" s="122"/>
      <c r="X972" s="122"/>
      <c r="Y972" s="61">
        <f t="shared" si="170"/>
        <v>0</v>
      </c>
    </row>
    <row r="973" spans="1:25" s="61" customFormat="1">
      <c r="A973" s="61" t="e">
        <f t="shared" si="161"/>
        <v>#N/A</v>
      </c>
      <c r="B973" s="121">
        <f t="shared" si="162"/>
        <v>0</v>
      </c>
      <c r="C973" s="117" t="e">
        <f>VLOOKUP(B973,映射表!A:C,3,0)</f>
        <v>#N/A</v>
      </c>
      <c r="D973" s="121">
        <f t="shared" si="163"/>
        <v>0</v>
      </c>
      <c r="E973" s="100">
        <f t="shared" si="164"/>
        <v>0</v>
      </c>
      <c r="F973" s="121">
        <f t="shared" si="165"/>
        <v>0</v>
      </c>
      <c r="G973" s="121">
        <f t="shared" si="166"/>
        <v>0</v>
      </c>
      <c r="H973" s="99" t="e">
        <f>VLOOKUP(C973,'B2B（ol)'!A:J,10,0)*D973</f>
        <v>#N/A</v>
      </c>
      <c r="I973" s="101">
        <f t="shared" si="167"/>
        <v>0</v>
      </c>
      <c r="J973" s="121">
        <f t="shared" si="168"/>
        <v>0</v>
      </c>
      <c r="K973" s="121" t="e">
        <f>VLOOKUP(C973,'B2B（ol)'!A:P,16,0)</f>
        <v>#N/A</v>
      </c>
      <c r="L973" s="117">
        <f t="shared" si="169"/>
        <v>0</v>
      </c>
      <c r="M973" s="114" t="e">
        <f>VLOOKUP(C973,'B2B（ol)'!A:K,11,0)</f>
        <v>#N/A</v>
      </c>
      <c r="N973" s="114" t="e">
        <f>VLOOKUP(B973,payments!E:AG,29,0)</f>
        <v>#N/A</v>
      </c>
      <c r="O973" s="114"/>
      <c r="P973" s="114"/>
      <c r="Q973" s="61" t="e">
        <f>VLOOKUP(R973,映射表!A:G,7,0)</f>
        <v>#N/A</v>
      </c>
      <c r="R973" s="122"/>
      <c r="S973" s="122"/>
      <c r="T973" s="122"/>
      <c r="U973" s="122"/>
      <c r="V973" s="122"/>
      <c r="W973" s="122"/>
      <c r="X973" s="122"/>
      <c r="Y973" s="61">
        <f t="shared" si="170"/>
        <v>0</v>
      </c>
    </row>
    <row r="974" spans="1:25" s="61" customFormat="1">
      <c r="A974" s="61" t="e">
        <f t="shared" si="161"/>
        <v>#N/A</v>
      </c>
      <c r="B974" s="121">
        <f t="shared" si="162"/>
        <v>0</v>
      </c>
      <c r="C974" s="117" t="e">
        <f>VLOOKUP(B974,映射表!A:C,3,0)</f>
        <v>#N/A</v>
      </c>
      <c r="D974" s="121">
        <f t="shared" si="163"/>
        <v>0</v>
      </c>
      <c r="E974" s="100">
        <f t="shared" si="164"/>
        <v>0</v>
      </c>
      <c r="F974" s="121">
        <f t="shared" si="165"/>
        <v>0</v>
      </c>
      <c r="G974" s="121">
        <f t="shared" si="166"/>
        <v>0</v>
      </c>
      <c r="H974" s="99" t="e">
        <f>VLOOKUP(C974,'B2B（ol)'!A:J,10,0)*D974</f>
        <v>#N/A</v>
      </c>
      <c r="I974" s="101">
        <f t="shared" si="167"/>
        <v>0</v>
      </c>
      <c r="J974" s="121">
        <f t="shared" si="168"/>
        <v>0</v>
      </c>
      <c r="K974" s="121" t="e">
        <f>VLOOKUP(C974,'B2B（ol)'!A:P,16,0)</f>
        <v>#N/A</v>
      </c>
      <c r="L974" s="117">
        <f t="shared" si="169"/>
        <v>0</v>
      </c>
      <c r="M974" s="114" t="e">
        <f>VLOOKUP(C974,'B2B（ol)'!A:K,11,0)</f>
        <v>#N/A</v>
      </c>
      <c r="N974" s="114" t="e">
        <f>VLOOKUP(B974,payments!E:AG,29,0)</f>
        <v>#N/A</v>
      </c>
      <c r="O974" s="114"/>
      <c r="P974" s="114"/>
      <c r="Q974" s="61" t="e">
        <f>VLOOKUP(R974,映射表!A:G,7,0)</f>
        <v>#N/A</v>
      </c>
      <c r="R974" s="122"/>
      <c r="S974" s="122"/>
      <c r="T974" s="122"/>
      <c r="U974" s="122"/>
      <c r="V974" s="122"/>
      <c r="W974" s="122"/>
      <c r="X974" s="122"/>
      <c r="Y974" s="61">
        <f t="shared" si="170"/>
        <v>0</v>
      </c>
    </row>
    <row r="975" spans="1:25" s="61" customFormat="1">
      <c r="A975" s="61" t="e">
        <f t="shared" si="161"/>
        <v>#N/A</v>
      </c>
      <c r="B975" s="121">
        <f t="shared" si="162"/>
        <v>0</v>
      </c>
      <c r="C975" s="117" t="e">
        <f>VLOOKUP(B975,映射表!A:C,3,0)</f>
        <v>#N/A</v>
      </c>
      <c r="D975" s="121">
        <f t="shared" si="163"/>
        <v>0</v>
      </c>
      <c r="E975" s="100">
        <f t="shared" si="164"/>
        <v>0</v>
      </c>
      <c r="F975" s="121">
        <f t="shared" si="165"/>
        <v>0</v>
      </c>
      <c r="G975" s="121">
        <f t="shared" si="166"/>
        <v>0</v>
      </c>
      <c r="H975" s="99" t="e">
        <f>VLOOKUP(C975,'B2B（ol)'!A:J,10,0)*D975</f>
        <v>#N/A</v>
      </c>
      <c r="I975" s="101">
        <f t="shared" si="167"/>
        <v>0</v>
      </c>
      <c r="J975" s="121">
        <f t="shared" si="168"/>
        <v>0</v>
      </c>
      <c r="K975" s="121" t="e">
        <f>VLOOKUP(C975,'B2B（ol)'!A:P,16,0)</f>
        <v>#N/A</v>
      </c>
      <c r="L975" s="117">
        <f t="shared" si="169"/>
        <v>0</v>
      </c>
      <c r="M975" s="114" t="e">
        <f>VLOOKUP(C975,'B2B（ol)'!A:K,11,0)</f>
        <v>#N/A</v>
      </c>
      <c r="N975" s="114" t="e">
        <f>VLOOKUP(B975,payments!E:AG,29,0)</f>
        <v>#N/A</v>
      </c>
      <c r="O975" s="114"/>
      <c r="P975" s="114"/>
      <c r="Q975" s="61" t="e">
        <f>VLOOKUP(R975,映射表!A:G,7,0)</f>
        <v>#N/A</v>
      </c>
      <c r="R975" s="122"/>
      <c r="S975" s="122"/>
      <c r="T975" s="122"/>
      <c r="U975" s="122"/>
      <c r="V975" s="122"/>
      <c r="W975" s="122"/>
      <c r="X975" s="122"/>
      <c r="Y975" s="61">
        <f t="shared" si="170"/>
        <v>0</v>
      </c>
    </row>
    <row r="976" spans="1:25" s="61" customFormat="1">
      <c r="A976" s="61" t="e">
        <f t="shared" si="161"/>
        <v>#N/A</v>
      </c>
      <c r="B976" s="121">
        <f t="shared" si="162"/>
        <v>0</v>
      </c>
      <c r="C976" s="117" t="e">
        <f>VLOOKUP(B976,映射表!A:C,3,0)</f>
        <v>#N/A</v>
      </c>
      <c r="D976" s="121">
        <f t="shared" si="163"/>
        <v>0</v>
      </c>
      <c r="E976" s="100">
        <f t="shared" si="164"/>
        <v>0</v>
      </c>
      <c r="F976" s="121">
        <f t="shared" si="165"/>
        <v>0</v>
      </c>
      <c r="G976" s="121">
        <f t="shared" si="166"/>
        <v>0</v>
      </c>
      <c r="H976" s="99" t="e">
        <f>VLOOKUP(C976,'B2B（ol)'!A:J,10,0)*D976</f>
        <v>#N/A</v>
      </c>
      <c r="I976" s="101">
        <f t="shared" si="167"/>
        <v>0</v>
      </c>
      <c r="J976" s="121">
        <f t="shared" si="168"/>
        <v>0</v>
      </c>
      <c r="K976" s="121" t="e">
        <f>VLOOKUP(C976,'B2B（ol)'!A:P,16,0)</f>
        <v>#N/A</v>
      </c>
      <c r="L976" s="117">
        <f t="shared" si="169"/>
        <v>0</v>
      </c>
      <c r="M976" s="114" t="e">
        <f>VLOOKUP(C976,'B2B（ol)'!A:K,11,0)</f>
        <v>#N/A</v>
      </c>
      <c r="N976" s="114" t="e">
        <f>VLOOKUP(B976,payments!E:AG,29,0)</f>
        <v>#N/A</v>
      </c>
      <c r="O976" s="114"/>
      <c r="P976" s="114"/>
      <c r="Q976" s="61" t="e">
        <f>VLOOKUP(R976,映射表!A:G,7,0)</f>
        <v>#N/A</v>
      </c>
      <c r="R976" s="122"/>
      <c r="S976" s="122"/>
      <c r="T976" s="122"/>
      <c r="U976" s="122"/>
      <c r="V976" s="122"/>
      <c r="W976" s="122"/>
      <c r="X976" s="122"/>
      <c r="Y976" s="61">
        <f t="shared" si="170"/>
        <v>0</v>
      </c>
    </row>
    <row r="977" spans="1:25" s="61" customFormat="1">
      <c r="A977" s="61" t="e">
        <f t="shared" si="161"/>
        <v>#N/A</v>
      </c>
      <c r="B977" s="121">
        <f t="shared" si="162"/>
        <v>0</v>
      </c>
      <c r="C977" s="117" t="e">
        <f>VLOOKUP(B977,映射表!A:C,3,0)</f>
        <v>#N/A</v>
      </c>
      <c r="D977" s="121">
        <f t="shared" si="163"/>
        <v>0</v>
      </c>
      <c r="E977" s="100">
        <f t="shared" si="164"/>
        <v>0</v>
      </c>
      <c r="F977" s="121">
        <f t="shared" si="165"/>
        <v>0</v>
      </c>
      <c r="G977" s="121">
        <f t="shared" si="166"/>
        <v>0</v>
      </c>
      <c r="H977" s="99" t="e">
        <f>VLOOKUP(C977,'B2B（ol)'!A:J,10,0)*D977</f>
        <v>#N/A</v>
      </c>
      <c r="I977" s="101">
        <f t="shared" si="167"/>
        <v>0</v>
      </c>
      <c r="J977" s="121">
        <f t="shared" si="168"/>
        <v>0</v>
      </c>
      <c r="K977" s="121" t="e">
        <f>VLOOKUP(C977,'B2B（ol)'!A:P,16,0)</f>
        <v>#N/A</v>
      </c>
      <c r="L977" s="117">
        <f t="shared" si="169"/>
        <v>0</v>
      </c>
      <c r="M977" s="114" t="e">
        <f>VLOOKUP(C977,'B2B（ol)'!A:K,11,0)</f>
        <v>#N/A</v>
      </c>
      <c r="N977" s="114" t="e">
        <f>VLOOKUP(B977,payments!E:AG,29,0)</f>
        <v>#N/A</v>
      </c>
      <c r="O977" s="114"/>
      <c r="P977" s="114"/>
      <c r="Q977" s="61" t="e">
        <f>VLOOKUP(R977,映射表!A:G,7,0)</f>
        <v>#N/A</v>
      </c>
      <c r="R977" s="122"/>
      <c r="S977" s="122"/>
      <c r="T977" s="122"/>
      <c r="U977" s="122"/>
      <c r="V977" s="122"/>
      <c r="W977" s="122"/>
      <c r="X977" s="122"/>
      <c r="Y977" s="61">
        <f t="shared" si="170"/>
        <v>0</v>
      </c>
    </row>
    <row r="978" spans="1:25" s="61" customFormat="1">
      <c r="A978" s="61" t="e">
        <f t="shared" si="161"/>
        <v>#N/A</v>
      </c>
      <c r="B978" s="121">
        <f t="shared" si="162"/>
        <v>0</v>
      </c>
      <c r="C978" s="117" t="e">
        <f>VLOOKUP(B978,映射表!A:C,3,0)</f>
        <v>#N/A</v>
      </c>
      <c r="D978" s="121">
        <f t="shared" si="163"/>
        <v>0</v>
      </c>
      <c r="E978" s="100">
        <f t="shared" si="164"/>
        <v>0</v>
      </c>
      <c r="F978" s="121">
        <f t="shared" si="165"/>
        <v>0</v>
      </c>
      <c r="G978" s="121">
        <f t="shared" si="166"/>
        <v>0</v>
      </c>
      <c r="H978" s="99" t="e">
        <f>VLOOKUP(C978,'B2B（ol)'!A:J,10,0)*D978</f>
        <v>#N/A</v>
      </c>
      <c r="I978" s="101">
        <f t="shared" si="167"/>
        <v>0</v>
      </c>
      <c r="J978" s="121">
        <f t="shared" si="168"/>
        <v>0</v>
      </c>
      <c r="K978" s="121" t="e">
        <f>VLOOKUP(C978,'B2B（ol)'!A:P,16,0)</f>
        <v>#N/A</v>
      </c>
      <c r="L978" s="117">
        <f t="shared" si="169"/>
        <v>0</v>
      </c>
      <c r="M978" s="114" t="e">
        <f>VLOOKUP(C978,'B2B（ol)'!A:K,11,0)</f>
        <v>#N/A</v>
      </c>
      <c r="N978" s="114" t="e">
        <f>VLOOKUP(B978,payments!E:AG,29,0)</f>
        <v>#N/A</v>
      </c>
      <c r="O978" s="114"/>
      <c r="P978" s="114"/>
      <c r="Q978" s="61" t="e">
        <f>VLOOKUP(R978,映射表!A:G,7,0)</f>
        <v>#N/A</v>
      </c>
      <c r="R978" s="122"/>
      <c r="S978" s="122"/>
      <c r="T978" s="122"/>
      <c r="U978" s="122"/>
      <c r="V978" s="122"/>
      <c r="W978" s="122"/>
      <c r="X978" s="122"/>
      <c r="Y978" s="61">
        <f t="shared" si="170"/>
        <v>0</v>
      </c>
    </row>
    <row r="979" spans="1:25" s="61" customFormat="1">
      <c r="A979" s="61" t="e">
        <f t="shared" si="161"/>
        <v>#N/A</v>
      </c>
      <c r="B979" s="121">
        <f t="shared" si="162"/>
        <v>0</v>
      </c>
      <c r="C979" s="117" t="e">
        <f>VLOOKUP(B979,映射表!A:C,3,0)</f>
        <v>#N/A</v>
      </c>
      <c r="D979" s="121">
        <f t="shared" si="163"/>
        <v>0</v>
      </c>
      <c r="E979" s="100">
        <f t="shared" si="164"/>
        <v>0</v>
      </c>
      <c r="F979" s="121">
        <f t="shared" si="165"/>
        <v>0</v>
      </c>
      <c r="G979" s="121">
        <f t="shared" si="166"/>
        <v>0</v>
      </c>
      <c r="H979" s="99" t="e">
        <f>VLOOKUP(C979,'B2B（ol)'!A:J,10,0)*D979</f>
        <v>#N/A</v>
      </c>
      <c r="I979" s="101">
        <f t="shared" si="167"/>
        <v>0</v>
      </c>
      <c r="J979" s="121">
        <f t="shared" si="168"/>
        <v>0</v>
      </c>
      <c r="K979" s="121" t="e">
        <f>VLOOKUP(C979,'B2B（ol)'!A:P,16,0)</f>
        <v>#N/A</v>
      </c>
      <c r="L979" s="117">
        <f t="shared" si="169"/>
        <v>0</v>
      </c>
      <c r="M979" s="114" t="e">
        <f>VLOOKUP(C979,'B2B（ol)'!A:K,11,0)</f>
        <v>#N/A</v>
      </c>
      <c r="N979" s="114" t="e">
        <f>VLOOKUP(B979,payments!E:AG,29,0)</f>
        <v>#N/A</v>
      </c>
      <c r="O979" s="114"/>
      <c r="P979" s="114"/>
      <c r="Q979" s="61" t="e">
        <f>VLOOKUP(R979,映射表!A:G,7,0)</f>
        <v>#N/A</v>
      </c>
      <c r="R979" s="122"/>
      <c r="S979" s="122"/>
      <c r="T979" s="122"/>
      <c r="U979" s="122"/>
      <c r="V979" s="122"/>
      <c r="W979" s="122"/>
      <c r="X979" s="122"/>
      <c r="Y979" s="61">
        <f t="shared" si="170"/>
        <v>0</v>
      </c>
    </row>
    <row r="980" spans="1:25" s="61" customFormat="1">
      <c r="A980" s="61" t="e">
        <f t="shared" si="161"/>
        <v>#N/A</v>
      </c>
      <c r="B980" s="121">
        <f t="shared" si="162"/>
        <v>0</v>
      </c>
      <c r="C980" s="117" t="e">
        <f>VLOOKUP(B980,映射表!A:C,3,0)</f>
        <v>#N/A</v>
      </c>
      <c r="D980" s="121">
        <f t="shared" si="163"/>
        <v>0</v>
      </c>
      <c r="E980" s="100">
        <f t="shared" si="164"/>
        <v>0</v>
      </c>
      <c r="F980" s="121">
        <f t="shared" si="165"/>
        <v>0</v>
      </c>
      <c r="G980" s="121">
        <f t="shared" si="166"/>
        <v>0</v>
      </c>
      <c r="H980" s="99" t="e">
        <f>VLOOKUP(C980,'B2B（ol)'!A:J,10,0)*D980</f>
        <v>#N/A</v>
      </c>
      <c r="I980" s="101">
        <f t="shared" si="167"/>
        <v>0</v>
      </c>
      <c r="J980" s="121">
        <f t="shared" si="168"/>
        <v>0</v>
      </c>
      <c r="K980" s="121" t="e">
        <f>VLOOKUP(C980,'B2B（ol)'!A:P,16,0)</f>
        <v>#N/A</v>
      </c>
      <c r="L980" s="117">
        <f t="shared" si="169"/>
        <v>0</v>
      </c>
      <c r="M980" s="114" t="e">
        <f>VLOOKUP(C980,'B2B（ol)'!A:K,11,0)</f>
        <v>#N/A</v>
      </c>
      <c r="N980" s="114" t="e">
        <f>VLOOKUP(B980,payments!E:AG,29,0)</f>
        <v>#N/A</v>
      </c>
      <c r="O980" s="114"/>
      <c r="P980" s="114"/>
      <c r="Q980" s="61" t="e">
        <f>VLOOKUP(R980,映射表!A:G,7,0)</f>
        <v>#N/A</v>
      </c>
      <c r="R980" s="122"/>
      <c r="S980" s="122"/>
      <c r="T980" s="122"/>
      <c r="U980" s="122"/>
      <c r="V980" s="122"/>
      <c r="W980" s="122"/>
      <c r="X980" s="122"/>
      <c r="Y980" s="61">
        <f t="shared" si="170"/>
        <v>0</v>
      </c>
    </row>
    <row r="981" spans="1:25" s="61" customFormat="1">
      <c r="A981" s="61" t="e">
        <f t="shared" si="161"/>
        <v>#N/A</v>
      </c>
      <c r="B981" s="121">
        <f t="shared" si="162"/>
        <v>0</v>
      </c>
      <c r="C981" s="117" t="e">
        <f>VLOOKUP(B981,映射表!A:C,3,0)</f>
        <v>#N/A</v>
      </c>
      <c r="D981" s="121">
        <f t="shared" si="163"/>
        <v>0</v>
      </c>
      <c r="E981" s="100">
        <f t="shared" si="164"/>
        <v>0</v>
      </c>
      <c r="F981" s="121">
        <f t="shared" si="165"/>
        <v>0</v>
      </c>
      <c r="G981" s="121">
        <f t="shared" si="166"/>
        <v>0</v>
      </c>
      <c r="H981" s="99" t="e">
        <f>VLOOKUP(C981,'B2B（ol)'!A:J,10,0)*D981</f>
        <v>#N/A</v>
      </c>
      <c r="I981" s="101">
        <f t="shared" si="167"/>
        <v>0</v>
      </c>
      <c r="J981" s="121">
        <f t="shared" si="168"/>
        <v>0</v>
      </c>
      <c r="K981" s="121" t="e">
        <f>VLOOKUP(C981,'B2B（ol)'!A:P,16,0)</f>
        <v>#N/A</v>
      </c>
      <c r="L981" s="117">
        <f t="shared" si="169"/>
        <v>0</v>
      </c>
      <c r="M981" s="114" t="e">
        <f>VLOOKUP(C981,'B2B（ol)'!A:K,11,0)</f>
        <v>#N/A</v>
      </c>
      <c r="N981" s="114" t="e">
        <f>VLOOKUP(B981,payments!E:AG,29,0)</f>
        <v>#N/A</v>
      </c>
      <c r="O981" s="114"/>
      <c r="P981" s="114"/>
      <c r="Q981" s="61" t="e">
        <f>VLOOKUP(R981,映射表!A:G,7,0)</f>
        <v>#N/A</v>
      </c>
      <c r="R981" s="122"/>
      <c r="S981" s="122"/>
      <c r="T981" s="122"/>
      <c r="U981" s="122"/>
      <c r="V981" s="122"/>
      <c r="W981" s="122"/>
      <c r="X981" s="122"/>
      <c r="Y981" s="61">
        <f t="shared" si="170"/>
        <v>0</v>
      </c>
    </row>
    <row r="982" spans="1:25" s="61" customFormat="1">
      <c r="A982" s="61" t="e">
        <f t="shared" si="161"/>
        <v>#N/A</v>
      </c>
      <c r="B982" s="121">
        <f t="shared" si="162"/>
        <v>0</v>
      </c>
      <c r="C982" s="117" t="e">
        <f>VLOOKUP(B982,映射表!A:C,3,0)</f>
        <v>#N/A</v>
      </c>
      <c r="D982" s="121">
        <f t="shared" si="163"/>
        <v>0</v>
      </c>
      <c r="E982" s="100">
        <f t="shared" si="164"/>
        <v>0</v>
      </c>
      <c r="F982" s="121">
        <f t="shared" si="165"/>
        <v>0</v>
      </c>
      <c r="G982" s="121">
        <f t="shared" si="166"/>
        <v>0</v>
      </c>
      <c r="H982" s="99" t="e">
        <f>VLOOKUP(C982,'B2B（ol)'!A:J,10,0)*D982</f>
        <v>#N/A</v>
      </c>
      <c r="I982" s="101">
        <f t="shared" si="167"/>
        <v>0</v>
      </c>
      <c r="J982" s="121">
        <f t="shared" si="168"/>
        <v>0</v>
      </c>
      <c r="K982" s="121" t="e">
        <f>VLOOKUP(C982,'B2B（ol)'!A:P,16,0)</f>
        <v>#N/A</v>
      </c>
      <c r="L982" s="117">
        <f t="shared" si="169"/>
        <v>0</v>
      </c>
      <c r="M982" s="114" t="e">
        <f>VLOOKUP(C982,'B2B（ol)'!A:K,11,0)</f>
        <v>#N/A</v>
      </c>
      <c r="N982" s="114" t="e">
        <f>VLOOKUP(B982,payments!E:AG,29,0)</f>
        <v>#N/A</v>
      </c>
      <c r="O982" s="114"/>
      <c r="P982" s="114"/>
      <c r="Q982" s="61" t="e">
        <f>VLOOKUP(R982,映射表!A:G,7,0)</f>
        <v>#N/A</v>
      </c>
      <c r="R982" s="122"/>
      <c r="S982" s="122"/>
      <c r="T982" s="122"/>
      <c r="U982" s="122"/>
      <c r="V982" s="122"/>
      <c r="W982" s="122"/>
      <c r="X982" s="122"/>
      <c r="Y982" s="61">
        <f t="shared" si="170"/>
        <v>0</v>
      </c>
    </row>
    <row r="983" spans="1:25" s="61" customFormat="1">
      <c r="A983" s="61" t="e">
        <f t="shared" si="161"/>
        <v>#N/A</v>
      </c>
      <c r="B983" s="121">
        <f t="shared" si="162"/>
        <v>0</v>
      </c>
      <c r="C983" s="117" t="e">
        <f>VLOOKUP(B983,映射表!A:C,3,0)</f>
        <v>#N/A</v>
      </c>
      <c r="D983" s="121">
        <f t="shared" si="163"/>
        <v>0</v>
      </c>
      <c r="E983" s="100">
        <f t="shared" si="164"/>
        <v>0</v>
      </c>
      <c r="F983" s="121">
        <f t="shared" si="165"/>
        <v>0</v>
      </c>
      <c r="G983" s="121">
        <f t="shared" si="166"/>
        <v>0</v>
      </c>
      <c r="H983" s="99" t="e">
        <f>VLOOKUP(C983,'B2B（ol)'!A:J,10,0)*D983</f>
        <v>#N/A</v>
      </c>
      <c r="I983" s="101">
        <f t="shared" si="167"/>
        <v>0</v>
      </c>
      <c r="J983" s="121">
        <f t="shared" si="168"/>
        <v>0</v>
      </c>
      <c r="K983" s="121" t="e">
        <f>VLOOKUP(C983,'B2B（ol)'!A:P,16,0)</f>
        <v>#N/A</v>
      </c>
      <c r="L983" s="117">
        <f t="shared" si="169"/>
        <v>0</v>
      </c>
      <c r="M983" s="114" t="e">
        <f>VLOOKUP(C983,'B2B（ol)'!A:K,11,0)</f>
        <v>#N/A</v>
      </c>
      <c r="N983" s="114" t="e">
        <f>VLOOKUP(B983,payments!E:AG,29,0)</f>
        <v>#N/A</v>
      </c>
      <c r="O983" s="114"/>
      <c r="P983" s="114"/>
      <c r="Q983" s="61" t="e">
        <f>VLOOKUP(R983,映射表!A:G,7,0)</f>
        <v>#N/A</v>
      </c>
      <c r="R983" s="122"/>
      <c r="S983" s="122"/>
      <c r="T983" s="122"/>
      <c r="U983" s="122"/>
      <c r="V983" s="122"/>
      <c r="W983" s="122"/>
      <c r="X983" s="122"/>
      <c r="Y983" s="61">
        <f t="shared" si="170"/>
        <v>0</v>
      </c>
    </row>
    <row r="984" spans="1:25" s="61" customFormat="1">
      <c r="A984" s="61" t="e">
        <f t="shared" si="161"/>
        <v>#N/A</v>
      </c>
      <c r="B984" s="121">
        <f t="shared" si="162"/>
        <v>0</v>
      </c>
      <c r="C984" s="117" t="e">
        <f>VLOOKUP(B984,映射表!A:C,3,0)</f>
        <v>#N/A</v>
      </c>
      <c r="D984" s="121">
        <f t="shared" si="163"/>
        <v>0</v>
      </c>
      <c r="E984" s="100">
        <f t="shared" si="164"/>
        <v>0</v>
      </c>
      <c r="F984" s="121">
        <f t="shared" si="165"/>
        <v>0</v>
      </c>
      <c r="G984" s="121">
        <f t="shared" si="166"/>
        <v>0</v>
      </c>
      <c r="H984" s="99" t="e">
        <f>VLOOKUP(C984,'B2B（ol)'!A:J,10,0)*D984</f>
        <v>#N/A</v>
      </c>
      <c r="I984" s="101">
        <f t="shared" si="167"/>
        <v>0</v>
      </c>
      <c r="J984" s="121">
        <f t="shared" si="168"/>
        <v>0</v>
      </c>
      <c r="K984" s="121" t="e">
        <f>VLOOKUP(C984,'B2B（ol)'!A:P,16,0)</f>
        <v>#N/A</v>
      </c>
      <c r="L984" s="117">
        <f t="shared" si="169"/>
        <v>0</v>
      </c>
      <c r="M984" s="114" t="e">
        <f>VLOOKUP(C984,'B2B（ol)'!A:K,11,0)</f>
        <v>#N/A</v>
      </c>
      <c r="N984" s="114" t="e">
        <f>VLOOKUP(B984,payments!E:AG,29,0)</f>
        <v>#N/A</v>
      </c>
      <c r="O984" s="114"/>
      <c r="P984" s="114"/>
      <c r="Q984" s="61" t="e">
        <f>VLOOKUP(R984,映射表!A:G,7,0)</f>
        <v>#N/A</v>
      </c>
      <c r="R984" s="122"/>
      <c r="S984" s="122"/>
      <c r="T984" s="122"/>
      <c r="U984" s="122"/>
      <c r="V984" s="122"/>
      <c r="W984" s="122"/>
      <c r="X984" s="122"/>
      <c r="Y984" s="61">
        <f t="shared" si="170"/>
        <v>0</v>
      </c>
    </row>
    <row r="985" spans="1:25" s="61" customFormat="1">
      <c r="A985" s="61" t="e">
        <f t="shared" si="161"/>
        <v>#N/A</v>
      </c>
      <c r="B985" s="121">
        <f t="shared" si="162"/>
        <v>0</v>
      </c>
      <c r="C985" s="117" t="e">
        <f>VLOOKUP(B985,映射表!A:C,3,0)</f>
        <v>#N/A</v>
      </c>
      <c r="D985" s="121">
        <f t="shared" si="163"/>
        <v>0</v>
      </c>
      <c r="E985" s="100">
        <f t="shared" si="164"/>
        <v>0</v>
      </c>
      <c r="F985" s="121">
        <f t="shared" si="165"/>
        <v>0</v>
      </c>
      <c r="G985" s="121">
        <f t="shared" si="166"/>
        <v>0</v>
      </c>
      <c r="H985" s="99" t="e">
        <f>VLOOKUP(C985,'B2B（ol)'!A:J,10,0)*D985</f>
        <v>#N/A</v>
      </c>
      <c r="I985" s="101">
        <f t="shared" si="167"/>
        <v>0</v>
      </c>
      <c r="J985" s="121">
        <f t="shared" si="168"/>
        <v>0</v>
      </c>
      <c r="K985" s="121" t="e">
        <f>VLOOKUP(C985,'B2B（ol)'!A:P,16,0)</f>
        <v>#N/A</v>
      </c>
      <c r="L985" s="117">
        <f t="shared" si="169"/>
        <v>0</v>
      </c>
      <c r="M985" s="114" t="e">
        <f>VLOOKUP(C985,'B2B（ol)'!A:K,11,0)</f>
        <v>#N/A</v>
      </c>
      <c r="N985" s="114" t="e">
        <f>VLOOKUP(B985,payments!E:AG,29,0)</f>
        <v>#N/A</v>
      </c>
      <c r="O985" s="114"/>
      <c r="P985" s="114"/>
      <c r="Q985" s="61" t="e">
        <f>VLOOKUP(R985,映射表!A:G,7,0)</f>
        <v>#N/A</v>
      </c>
      <c r="R985" s="122"/>
      <c r="S985" s="122"/>
      <c r="T985" s="122"/>
      <c r="U985" s="122"/>
      <c r="V985" s="122"/>
      <c r="W985" s="122"/>
      <c r="X985" s="122"/>
      <c r="Y985" s="61">
        <f t="shared" si="170"/>
        <v>0</v>
      </c>
    </row>
    <row r="986" spans="1:25" s="61" customFormat="1">
      <c r="A986" s="61" t="e">
        <f t="shared" si="161"/>
        <v>#N/A</v>
      </c>
      <c r="B986" s="121">
        <f t="shared" si="162"/>
        <v>0</v>
      </c>
      <c r="C986" s="117" t="e">
        <f>VLOOKUP(B986,映射表!A:C,3,0)</f>
        <v>#N/A</v>
      </c>
      <c r="D986" s="121">
        <f t="shared" si="163"/>
        <v>0</v>
      </c>
      <c r="E986" s="100">
        <f t="shared" si="164"/>
        <v>0</v>
      </c>
      <c r="F986" s="121">
        <f t="shared" si="165"/>
        <v>0</v>
      </c>
      <c r="G986" s="121">
        <f t="shared" si="166"/>
        <v>0</v>
      </c>
      <c r="H986" s="99" t="e">
        <f>VLOOKUP(C986,'B2B（ol)'!A:J,10,0)*D986</f>
        <v>#N/A</v>
      </c>
      <c r="I986" s="101">
        <f t="shared" si="167"/>
        <v>0</v>
      </c>
      <c r="J986" s="121">
        <f t="shared" si="168"/>
        <v>0</v>
      </c>
      <c r="K986" s="121" t="e">
        <f>VLOOKUP(C986,'B2B（ol)'!A:P,16,0)</f>
        <v>#N/A</v>
      </c>
      <c r="L986" s="117">
        <f t="shared" si="169"/>
        <v>0</v>
      </c>
      <c r="M986" s="114" t="e">
        <f>VLOOKUP(C986,'B2B（ol)'!A:K,11,0)</f>
        <v>#N/A</v>
      </c>
      <c r="N986" s="114" t="e">
        <f>VLOOKUP(B986,payments!E:AG,29,0)</f>
        <v>#N/A</v>
      </c>
      <c r="O986" s="114"/>
      <c r="P986" s="114"/>
      <c r="Q986" s="61" t="e">
        <f>VLOOKUP(R986,映射表!A:G,7,0)</f>
        <v>#N/A</v>
      </c>
      <c r="R986" s="122"/>
      <c r="S986" s="122"/>
      <c r="T986" s="122"/>
      <c r="U986" s="122"/>
      <c r="V986" s="122"/>
      <c r="W986" s="122"/>
      <c r="X986" s="122"/>
      <c r="Y986" s="61">
        <f t="shared" si="170"/>
        <v>0</v>
      </c>
    </row>
    <row r="987" spans="1:25" s="61" customFormat="1">
      <c r="A987" s="61" t="e">
        <f t="shared" si="161"/>
        <v>#N/A</v>
      </c>
      <c r="B987" s="121">
        <f t="shared" si="162"/>
        <v>0</v>
      </c>
      <c r="C987" s="117" t="e">
        <f>VLOOKUP(B987,映射表!A:C,3,0)</f>
        <v>#N/A</v>
      </c>
      <c r="D987" s="121">
        <f t="shared" si="163"/>
        <v>0</v>
      </c>
      <c r="E987" s="100">
        <f t="shared" si="164"/>
        <v>0</v>
      </c>
      <c r="F987" s="121">
        <f t="shared" si="165"/>
        <v>0</v>
      </c>
      <c r="G987" s="121">
        <f t="shared" si="166"/>
        <v>0</v>
      </c>
      <c r="H987" s="99" t="e">
        <f>VLOOKUP(C987,'B2B（ol)'!A:J,10,0)*D987</f>
        <v>#N/A</v>
      </c>
      <c r="I987" s="101">
        <f t="shared" si="167"/>
        <v>0</v>
      </c>
      <c r="J987" s="121">
        <f t="shared" si="168"/>
        <v>0</v>
      </c>
      <c r="K987" s="121" t="e">
        <f>VLOOKUP(C987,'B2B（ol)'!A:P,16,0)</f>
        <v>#N/A</v>
      </c>
      <c r="L987" s="117">
        <f t="shared" si="169"/>
        <v>0</v>
      </c>
      <c r="M987" s="114" t="e">
        <f>VLOOKUP(C987,'B2B（ol)'!A:K,11,0)</f>
        <v>#N/A</v>
      </c>
      <c r="N987" s="114" t="e">
        <f>VLOOKUP(B987,payments!E:AG,29,0)</f>
        <v>#N/A</v>
      </c>
      <c r="O987" s="114"/>
      <c r="P987" s="114"/>
      <c r="Q987" s="61" t="e">
        <f>VLOOKUP(R987,映射表!A:G,7,0)</f>
        <v>#N/A</v>
      </c>
      <c r="R987" s="122"/>
      <c r="S987" s="122"/>
      <c r="T987" s="122"/>
      <c r="U987" s="122"/>
      <c r="V987" s="122"/>
      <c r="W987" s="122"/>
      <c r="X987" s="122"/>
      <c r="Y987" s="61">
        <f t="shared" si="170"/>
        <v>0</v>
      </c>
    </row>
    <row r="988" spans="1:25" s="61" customFormat="1">
      <c r="A988" s="61" t="e">
        <f t="shared" si="161"/>
        <v>#N/A</v>
      </c>
      <c r="B988" s="121">
        <f t="shared" si="162"/>
        <v>0</v>
      </c>
      <c r="C988" s="117" t="e">
        <f>VLOOKUP(B988,映射表!A:C,3,0)</f>
        <v>#N/A</v>
      </c>
      <c r="D988" s="121">
        <f t="shared" si="163"/>
        <v>0</v>
      </c>
      <c r="E988" s="100">
        <f t="shared" si="164"/>
        <v>0</v>
      </c>
      <c r="F988" s="121">
        <f t="shared" si="165"/>
        <v>0</v>
      </c>
      <c r="G988" s="121">
        <f t="shared" si="166"/>
        <v>0</v>
      </c>
      <c r="H988" s="99" t="e">
        <f>VLOOKUP(C988,'B2B（ol)'!A:J,10,0)*D988</f>
        <v>#N/A</v>
      </c>
      <c r="I988" s="101">
        <f t="shared" si="167"/>
        <v>0</v>
      </c>
      <c r="J988" s="121">
        <f t="shared" si="168"/>
        <v>0</v>
      </c>
      <c r="K988" s="121" t="e">
        <f>VLOOKUP(C988,'B2B（ol)'!A:P,16,0)</f>
        <v>#N/A</v>
      </c>
      <c r="L988" s="117">
        <f t="shared" si="169"/>
        <v>0</v>
      </c>
      <c r="M988" s="114" t="e">
        <f>VLOOKUP(C988,'B2B（ol)'!A:K,11,0)</f>
        <v>#N/A</v>
      </c>
      <c r="N988" s="114" t="e">
        <f>VLOOKUP(B988,payments!E:AG,29,0)</f>
        <v>#N/A</v>
      </c>
      <c r="O988" s="114"/>
      <c r="P988" s="114"/>
      <c r="Q988" s="61" t="e">
        <f>VLOOKUP(R988,映射表!A:G,7,0)</f>
        <v>#N/A</v>
      </c>
      <c r="R988" s="122"/>
      <c r="S988" s="122"/>
      <c r="T988" s="122"/>
      <c r="U988" s="122"/>
      <c r="V988" s="122"/>
      <c r="W988" s="122"/>
      <c r="X988" s="122"/>
      <c r="Y988" s="61">
        <f t="shared" si="170"/>
        <v>0</v>
      </c>
    </row>
    <row r="989" spans="1:25" s="61" customFormat="1">
      <c r="A989" s="61" t="e">
        <f t="shared" si="161"/>
        <v>#N/A</v>
      </c>
      <c r="B989" s="121">
        <f t="shared" si="162"/>
        <v>0</v>
      </c>
      <c r="C989" s="117" t="e">
        <f>VLOOKUP(B989,映射表!A:C,3,0)</f>
        <v>#N/A</v>
      </c>
      <c r="D989" s="121">
        <f t="shared" si="163"/>
        <v>0</v>
      </c>
      <c r="E989" s="100">
        <f t="shared" si="164"/>
        <v>0</v>
      </c>
      <c r="F989" s="121">
        <f t="shared" si="165"/>
        <v>0</v>
      </c>
      <c r="G989" s="121">
        <f t="shared" si="166"/>
        <v>0</v>
      </c>
      <c r="H989" s="99" t="e">
        <f>VLOOKUP(C989,'B2B（ol)'!A:J,10,0)*D989</f>
        <v>#N/A</v>
      </c>
      <c r="I989" s="101">
        <f t="shared" si="167"/>
        <v>0</v>
      </c>
      <c r="J989" s="121">
        <f t="shared" si="168"/>
        <v>0</v>
      </c>
      <c r="K989" s="121" t="e">
        <f>VLOOKUP(C989,'B2B（ol)'!A:P,16,0)</f>
        <v>#N/A</v>
      </c>
      <c r="L989" s="117">
        <f t="shared" si="169"/>
        <v>0</v>
      </c>
      <c r="M989" s="114" t="e">
        <f>VLOOKUP(C989,'B2B（ol)'!A:K,11,0)</f>
        <v>#N/A</v>
      </c>
      <c r="N989" s="114" t="e">
        <f>VLOOKUP(B989,payments!E:AG,29,0)</f>
        <v>#N/A</v>
      </c>
      <c r="O989" s="114"/>
      <c r="P989" s="114"/>
      <c r="Q989" s="61" t="e">
        <f>VLOOKUP(R989,映射表!A:G,7,0)</f>
        <v>#N/A</v>
      </c>
      <c r="R989" s="122"/>
      <c r="S989" s="122"/>
      <c r="T989" s="122"/>
      <c r="U989" s="122"/>
      <c r="V989" s="122"/>
      <c r="W989" s="122"/>
      <c r="X989" s="122"/>
      <c r="Y989" s="61">
        <f t="shared" si="170"/>
        <v>0</v>
      </c>
    </row>
    <row r="990" spans="1:25" s="61" customFormat="1">
      <c r="A990" s="61" t="e">
        <f t="shared" si="161"/>
        <v>#N/A</v>
      </c>
      <c r="B990" s="121">
        <f t="shared" si="162"/>
        <v>0</v>
      </c>
      <c r="C990" s="117" t="e">
        <f>VLOOKUP(B990,映射表!A:C,3,0)</f>
        <v>#N/A</v>
      </c>
      <c r="D990" s="121">
        <f t="shared" si="163"/>
        <v>0</v>
      </c>
      <c r="E990" s="100">
        <f t="shared" si="164"/>
        <v>0</v>
      </c>
      <c r="F990" s="121">
        <f t="shared" si="165"/>
        <v>0</v>
      </c>
      <c r="G990" s="121">
        <f t="shared" si="166"/>
        <v>0</v>
      </c>
      <c r="H990" s="99" t="e">
        <f>VLOOKUP(C990,'B2B（ol)'!A:J,10,0)*D990</f>
        <v>#N/A</v>
      </c>
      <c r="I990" s="101">
        <f t="shared" si="167"/>
        <v>0</v>
      </c>
      <c r="J990" s="121">
        <f t="shared" si="168"/>
        <v>0</v>
      </c>
      <c r="K990" s="121" t="e">
        <f>VLOOKUP(C990,'B2B（ol)'!A:P,16,0)</f>
        <v>#N/A</v>
      </c>
      <c r="L990" s="117">
        <f t="shared" si="169"/>
        <v>0</v>
      </c>
      <c r="M990" s="114" t="e">
        <f>VLOOKUP(C990,'B2B（ol)'!A:K,11,0)</f>
        <v>#N/A</v>
      </c>
      <c r="N990" s="114" t="e">
        <f>VLOOKUP(B990,payments!E:AG,29,0)</f>
        <v>#N/A</v>
      </c>
      <c r="O990" s="114"/>
      <c r="P990" s="114"/>
      <c r="Q990" s="61" t="e">
        <f>VLOOKUP(R990,映射表!A:G,7,0)</f>
        <v>#N/A</v>
      </c>
      <c r="R990" s="122"/>
      <c r="S990" s="122"/>
      <c r="T990" s="122"/>
      <c r="U990" s="122"/>
      <c r="V990" s="122"/>
      <c r="W990" s="122"/>
      <c r="X990" s="122"/>
      <c r="Y990" s="61">
        <f t="shared" si="170"/>
        <v>0</v>
      </c>
    </row>
    <row r="991" spans="1:25" s="61" customFormat="1">
      <c r="A991" s="61" t="e">
        <f t="shared" si="161"/>
        <v>#N/A</v>
      </c>
      <c r="B991" s="121">
        <f t="shared" si="162"/>
        <v>0</v>
      </c>
      <c r="C991" s="117" t="e">
        <f>VLOOKUP(B991,映射表!A:C,3,0)</f>
        <v>#N/A</v>
      </c>
      <c r="D991" s="121">
        <f t="shared" si="163"/>
        <v>0</v>
      </c>
      <c r="E991" s="100">
        <f t="shared" si="164"/>
        <v>0</v>
      </c>
      <c r="F991" s="121">
        <f t="shared" si="165"/>
        <v>0</v>
      </c>
      <c r="G991" s="121">
        <f t="shared" si="166"/>
        <v>0</v>
      </c>
      <c r="H991" s="99" t="e">
        <f>VLOOKUP(C991,'B2B（ol)'!A:J,10,0)*D991</f>
        <v>#N/A</v>
      </c>
      <c r="I991" s="101">
        <f t="shared" si="167"/>
        <v>0</v>
      </c>
      <c r="J991" s="121">
        <f t="shared" si="168"/>
        <v>0</v>
      </c>
      <c r="K991" s="121" t="e">
        <f>VLOOKUP(C991,'B2B（ol)'!A:P,16,0)</f>
        <v>#N/A</v>
      </c>
      <c r="L991" s="117">
        <f t="shared" si="169"/>
        <v>0</v>
      </c>
      <c r="M991" s="114" t="e">
        <f>VLOOKUP(C991,'B2B（ol)'!A:K,11,0)</f>
        <v>#N/A</v>
      </c>
      <c r="N991" s="114" t="e">
        <f>VLOOKUP(B991,payments!E:AG,29,0)</f>
        <v>#N/A</v>
      </c>
      <c r="O991" s="114"/>
      <c r="P991" s="114"/>
      <c r="Q991" s="61" t="e">
        <f>VLOOKUP(R991,映射表!A:G,7,0)</f>
        <v>#N/A</v>
      </c>
      <c r="R991" s="122"/>
      <c r="S991" s="122"/>
      <c r="T991" s="122"/>
      <c r="U991" s="122"/>
      <c r="V991" s="122"/>
      <c r="W991" s="122"/>
      <c r="X991" s="122"/>
      <c r="Y991" s="61">
        <f t="shared" si="170"/>
        <v>0</v>
      </c>
    </row>
    <row r="992" spans="1:25" s="61" customFormat="1">
      <c r="A992" s="61" t="e">
        <f t="shared" si="161"/>
        <v>#N/A</v>
      </c>
      <c r="B992" s="121">
        <f t="shared" si="162"/>
        <v>0</v>
      </c>
      <c r="C992" s="117" t="e">
        <f>VLOOKUP(B992,映射表!A:C,3,0)</f>
        <v>#N/A</v>
      </c>
      <c r="D992" s="121">
        <f t="shared" si="163"/>
        <v>0</v>
      </c>
      <c r="E992" s="100">
        <f t="shared" si="164"/>
        <v>0</v>
      </c>
      <c r="F992" s="121">
        <f t="shared" si="165"/>
        <v>0</v>
      </c>
      <c r="G992" s="121">
        <f t="shared" si="166"/>
        <v>0</v>
      </c>
      <c r="H992" s="99" t="e">
        <f>VLOOKUP(C992,'B2B（ol)'!A:J,10,0)*D992</f>
        <v>#N/A</v>
      </c>
      <c r="I992" s="101">
        <f t="shared" si="167"/>
        <v>0</v>
      </c>
      <c r="J992" s="121">
        <f t="shared" si="168"/>
        <v>0</v>
      </c>
      <c r="K992" s="121" t="e">
        <f>VLOOKUP(C992,'B2B（ol)'!A:P,16,0)</f>
        <v>#N/A</v>
      </c>
      <c r="L992" s="117">
        <f t="shared" si="169"/>
        <v>0</v>
      </c>
      <c r="M992" s="114" t="e">
        <f>VLOOKUP(C992,'B2B（ol)'!A:K,11,0)</f>
        <v>#N/A</v>
      </c>
      <c r="N992" s="114" t="e">
        <f>VLOOKUP(B992,payments!E:AG,29,0)</f>
        <v>#N/A</v>
      </c>
      <c r="O992" s="114"/>
      <c r="P992" s="114"/>
      <c r="Q992" s="61" t="e">
        <f>VLOOKUP(R992,映射表!A:G,7,0)</f>
        <v>#N/A</v>
      </c>
      <c r="R992" s="122"/>
      <c r="S992" s="122"/>
      <c r="T992" s="122"/>
      <c r="U992" s="122"/>
      <c r="V992" s="122"/>
      <c r="W992" s="122"/>
      <c r="X992" s="122"/>
      <c r="Y992" s="61">
        <f t="shared" si="170"/>
        <v>0</v>
      </c>
    </row>
    <row r="993" spans="1:25" s="61" customFormat="1">
      <c r="A993" s="61" t="e">
        <f t="shared" si="161"/>
        <v>#N/A</v>
      </c>
      <c r="B993" s="121">
        <f t="shared" si="162"/>
        <v>0</v>
      </c>
      <c r="C993" s="117" t="e">
        <f>VLOOKUP(B993,映射表!A:C,3,0)</f>
        <v>#N/A</v>
      </c>
      <c r="D993" s="121">
        <f t="shared" si="163"/>
        <v>0</v>
      </c>
      <c r="E993" s="100">
        <f t="shared" si="164"/>
        <v>0</v>
      </c>
      <c r="F993" s="121">
        <f t="shared" si="165"/>
        <v>0</v>
      </c>
      <c r="G993" s="121">
        <f t="shared" si="166"/>
        <v>0</v>
      </c>
      <c r="H993" s="99" t="e">
        <f>VLOOKUP(C993,'B2B（ol)'!A:J,10,0)*D993</f>
        <v>#N/A</v>
      </c>
      <c r="I993" s="101">
        <f t="shared" si="167"/>
        <v>0</v>
      </c>
      <c r="J993" s="121">
        <f t="shared" si="168"/>
        <v>0</v>
      </c>
      <c r="K993" s="121" t="e">
        <f>VLOOKUP(C993,'B2B（ol)'!A:P,16,0)</f>
        <v>#N/A</v>
      </c>
      <c r="L993" s="117">
        <f t="shared" si="169"/>
        <v>0</v>
      </c>
      <c r="M993" s="114" t="e">
        <f>VLOOKUP(C993,'B2B（ol)'!A:K,11,0)</f>
        <v>#N/A</v>
      </c>
      <c r="N993" s="114" t="e">
        <f>VLOOKUP(B993,payments!E:AG,29,0)</f>
        <v>#N/A</v>
      </c>
      <c r="O993" s="114"/>
      <c r="P993" s="114"/>
      <c r="Q993" s="61" t="e">
        <f>VLOOKUP(R993,映射表!A:G,7,0)</f>
        <v>#N/A</v>
      </c>
      <c r="R993" s="122"/>
      <c r="S993" s="122"/>
      <c r="T993" s="122"/>
      <c r="U993" s="122"/>
      <c r="V993" s="122"/>
      <c r="W993" s="122"/>
      <c r="X993" s="122"/>
      <c r="Y993" s="61">
        <f t="shared" si="170"/>
        <v>0</v>
      </c>
    </row>
    <row r="994" spans="1:25" s="61" customFormat="1">
      <c r="A994" s="61" t="e">
        <f t="shared" si="161"/>
        <v>#N/A</v>
      </c>
      <c r="B994" s="121">
        <f t="shared" si="162"/>
        <v>0</v>
      </c>
      <c r="C994" s="117" t="e">
        <f>VLOOKUP(B994,映射表!A:C,3,0)</f>
        <v>#N/A</v>
      </c>
      <c r="D994" s="121">
        <f t="shared" si="163"/>
        <v>0</v>
      </c>
      <c r="E994" s="100">
        <f t="shared" si="164"/>
        <v>0</v>
      </c>
      <c r="F994" s="121">
        <f t="shared" si="165"/>
        <v>0</v>
      </c>
      <c r="G994" s="121">
        <f t="shared" si="166"/>
        <v>0</v>
      </c>
      <c r="H994" s="99" t="e">
        <f>VLOOKUP(C994,'B2B（ol)'!A:J,10,0)*D994</f>
        <v>#N/A</v>
      </c>
      <c r="I994" s="101">
        <f t="shared" si="167"/>
        <v>0</v>
      </c>
      <c r="J994" s="121">
        <f t="shared" si="168"/>
        <v>0</v>
      </c>
      <c r="K994" s="121" t="e">
        <f>VLOOKUP(C994,'B2B（ol)'!A:P,16,0)</f>
        <v>#N/A</v>
      </c>
      <c r="L994" s="117">
        <f t="shared" si="169"/>
        <v>0</v>
      </c>
      <c r="M994" s="114" t="e">
        <f>VLOOKUP(C994,'B2B（ol)'!A:K,11,0)</f>
        <v>#N/A</v>
      </c>
      <c r="N994" s="114" t="e">
        <f>VLOOKUP(B994,payments!E:AG,29,0)</f>
        <v>#N/A</v>
      </c>
      <c r="O994" s="114"/>
      <c r="P994" s="114"/>
      <c r="Q994" s="61" t="e">
        <f>VLOOKUP(R994,映射表!A:G,7,0)</f>
        <v>#N/A</v>
      </c>
      <c r="R994" s="122"/>
      <c r="S994" s="122"/>
      <c r="T994" s="122"/>
      <c r="U994" s="122"/>
      <c r="V994" s="122"/>
      <c r="W994" s="122"/>
      <c r="X994" s="122"/>
      <c r="Y994" s="61">
        <f t="shared" si="170"/>
        <v>0</v>
      </c>
    </row>
    <row r="995" spans="1:25" s="61" customFormat="1">
      <c r="A995" s="61" t="e">
        <f t="shared" si="161"/>
        <v>#N/A</v>
      </c>
      <c r="B995" s="121">
        <f t="shared" si="162"/>
        <v>0</v>
      </c>
      <c r="C995" s="117" t="e">
        <f>VLOOKUP(B995,映射表!A:C,3,0)</f>
        <v>#N/A</v>
      </c>
      <c r="D995" s="121">
        <f t="shared" si="163"/>
        <v>0</v>
      </c>
      <c r="E995" s="100">
        <f t="shared" si="164"/>
        <v>0</v>
      </c>
      <c r="F995" s="121">
        <f t="shared" si="165"/>
        <v>0</v>
      </c>
      <c r="G995" s="121">
        <f t="shared" si="166"/>
        <v>0</v>
      </c>
      <c r="H995" s="99" t="e">
        <f>VLOOKUP(C995,'B2B（ol)'!A:J,10,0)*D995</f>
        <v>#N/A</v>
      </c>
      <c r="I995" s="101">
        <f t="shared" si="167"/>
        <v>0</v>
      </c>
      <c r="J995" s="121">
        <f t="shared" si="168"/>
        <v>0</v>
      </c>
      <c r="K995" s="121" t="e">
        <f>VLOOKUP(C995,'B2B（ol)'!A:P,16,0)</f>
        <v>#N/A</v>
      </c>
      <c r="L995" s="117">
        <f t="shared" si="169"/>
        <v>0</v>
      </c>
      <c r="M995" s="114" t="e">
        <f>VLOOKUP(C995,'B2B（ol)'!A:K,11,0)</f>
        <v>#N/A</v>
      </c>
      <c r="N995" s="114" t="e">
        <f>VLOOKUP(B995,payments!E:AG,29,0)</f>
        <v>#N/A</v>
      </c>
      <c r="O995" s="114"/>
      <c r="P995" s="114"/>
      <c r="Q995" s="61" t="e">
        <f>VLOOKUP(R995,映射表!A:G,7,0)</f>
        <v>#N/A</v>
      </c>
      <c r="R995" s="122"/>
      <c r="S995" s="122"/>
      <c r="T995" s="122"/>
      <c r="U995" s="122"/>
      <c r="V995" s="122"/>
      <c r="W995" s="122"/>
      <c r="X995" s="122"/>
      <c r="Y995" s="61">
        <f t="shared" si="170"/>
        <v>0</v>
      </c>
    </row>
    <row r="996" spans="1:25" s="61" customFormat="1">
      <c r="A996" s="61" t="e">
        <f t="shared" si="161"/>
        <v>#N/A</v>
      </c>
      <c r="B996" s="121">
        <f t="shared" si="162"/>
        <v>0</v>
      </c>
      <c r="C996" s="117" t="e">
        <f>VLOOKUP(B996,映射表!A:C,3,0)</f>
        <v>#N/A</v>
      </c>
      <c r="D996" s="121">
        <f t="shared" si="163"/>
        <v>0</v>
      </c>
      <c r="E996" s="100">
        <f t="shared" si="164"/>
        <v>0</v>
      </c>
      <c r="F996" s="121">
        <f t="shared" si="165"/>
        <v>0</v>
      </c>
      <c r="G996" s="121">
        <f t="shared" si="166"/>
        <v>0</v>
      </c>
      <c r="H996" s="99" t="e">
        <f>VLOOKUP(C996,'B2B（ol)'!A:J,10,0)*D996</f>
        <v>#N/A</v>
      </c>
      <c r="I996" s="101">
        <f t="shared" si="167"/>
        <v>0</v>
      </c>
      <c r="J996" s="121">
        <f t="shared" si="168"/>
        <v>0</v>
      </c>
      <c r="K996" s="121" t="e">
        <f>VLOOKUP(C996,'B2B（ol)'!A:P,16,0)</f>
        <v>#N/A</v>
      </c>
      <c r="L996" s="117">
        <f t="shared" si="169"/>
        <v>0</v>
      </c>
      <c r="M996" s="114" t="e">
        <f>VLOOKUP(C996,'B2B（ol)'!A:K,11,0)</f>
        <v>#N/A</v>
      </c>
      <c r="N996" s="114" t="e">
        <f>VLOOKUP(B996,payments!E:AG,29,0)</f>
        <v>#N/A</v>
      </c>
      <c r="O996" s="114"/>
      <c r="P996" s="114"/>
      <c r="Q996" s="61" t="e">
        <f>VLOOKUP(R996,映射表!A:G,7,0)</f>
        <v>#N/A</v>
      </c>
      <c r="R996" s="122"/>
      <c r="S996" s="122"/>
      <c r="T996" s="122"/>
      <c r="U996" s="122"/>
      <c r="V996" s="122"/>
      <c r="W996" s="122"/>
      <c r="X996" s="122"/>
      <c r="Y996" s="61">
        <f t="shared" si="170"/>
        <v>0</v>
      </c>
    </row>
    <row r="997" spans="1:25" s="61" customFormat="1">
      <c r="A997" s="61" t="e">
        <f t="shared" si="161"/>
        <v>#N/A</v>
      </c>
      <c r="B997" s="121">
        <f t="shared" si="162"/>
        <v>0</v>
      </c>
      <c r="C997" s="117" t="e">
        <f>VLOOKUP(B997,映射表!A:C,3,0)</f>
        <v>#N/A</v>
      </c>
      <c r="D997" s="121">
        <f t="shared" si="163"/>
        <v>0</v>
      </c>
      <c r="E997" s="100">
        <f t="shared" si="164"/>
        <v>0</v>
      </c>
      <c r="F997" s="121">
        <f t="shared" si="165"/>
        <v>0</v>
      </c>
      <c r="G997" s="121">
        <f t="shared" si="166"/>
        <v>0</v>
      </c>
      <c r="H997" s="99" t="e">
        <f>VLOOKUP(C997,'B2B（ol)'!A:J,10,0)*D997</f>
        <v>#N/A</v>
      </c>
      <c r="I997" s="101">
        <f t="shared" si="167"/>
        <v>0</v>
      </c>
      <c r="J997" s="121">
        <f t="shared" si="168"/>
        <v>0</v>
      </c>
      <c r="K997" s="121" t="e">
        <f>VLOOKUP(C997,'B2B（ol)'!A:P,16,0)</f>
        <v>#N/A</v>
      </c>
      <c r="L997" s="117">
        <f t="shared" si="169"/>
        <v>0</v>
      </c>
      <c r="M997" s="114" t="e">
        <f>VLOOKUP(C997,'B2B（ol)'!A:K,11,0)</f>
        <v>#N/A</v>
      </c>
      <c r="N997" s="114" t="e">
        <f>VLOOKUP(B997,payments!E:AG,29,0)</f>
        <v>#N/A</v>
      </c>
      <c r="O997" s="114"/>
      <c r="P997" s="114"/>
      <c r="Q997" s="61" t="e">
        <f>VLOOKUP(R997,映射表!A:G,7,0)</f>
        <v>#N/A</v>
      </c>
      <c r="R997" s="122"/>
      <c r="S997" s="122"/>
      <c r="T997" s="122"/>
      <c r="U997" s="122"/>
      <c r="V997" s="122"/>
      <c r="W997" s="122"/>
      <c r="X997" s="122"/>
      <c r="Y997" s="61">
        <f t="shared" si="170"/>
        <v>0</v>
      </c>
    </row>
    <row r="998" spans="1:25" s="61" customFormat="1">
      <c r="A998" s="61" t="e">
        <f t="shared" si="161"/>
        <v>#N/A</v>
      </c>
      <c r="B998" s="121">
        <f t="shared" si="162"/>
        <v>0</v>
      </c>
      <c r="C998" s="117" t="e">
        <f>VLOOKUP(B998,映射表!A:C,3,0)</f>
        <v>#N/A</v>
      </c>
      <c r="D998" s="121">
        <f t="shared" si="163"/>
        <v>0</v>
      </c>
      <c r="E998" s="100">
        <f t="shared" si="164"/>
        <v>0</v>
      </c>
      <c r="F998" s="121">
        <f t="shared" si="165"/>
        <v>0</v>
      </c>
      <c r="G998" s="121">
        <f t="shared" si="166"/>
        <v>0</v>
      </c>
      <c r="H998" s="99" t="e">
        <f>VLOOKUP(C998,'B2B（ol)'!A:J,10,0)*D998</f>
        <v>#N/A</v>
      </c>
      <c r="I998" s="101">
        <f t="shared" si="167"/>
        <v>0</v>
      </c>
      <c r="J998" s="121">
        <f t="shared" si="168"/>
        <v>0</v>
      </c>
      <c r="K998" s="121" t="e">
        <f>VLOOKUP(C998,'B2B（ol)'!A:P,16,0)</f>
        <v>#N/A</v>
      </c>
      <c r="L998" s="117">
        <f t="shared" si="169"/>
        <v>0</v>
      </c>
      <c r="M998" s="114" t="e">
        <f>VLOOKUP(C998,'B2B（ol)'!A:K,11,0)</f>
        <v>#N/A</v>
      </c>
      <c r="N998" s="114" t="e">
        <f>VLOOKUP(B998,payments!E:AG,29,0)</f>
        <v>#N/A</v>
      </c>
      <c r="O998" s="114"/>
      <c r="P998" s="114"/>
      <c r="Q998" s="61" t="e">
        <f>VLOOKUP(R998,映射表!A:G,7,0)</f>
        <v>#N/A</v>
      </c>
      <c r="R998" s="122"/>
      <c r="S998" s="122"/>
      <c r="T998" s="122"/>
      <c r="U998" s="122"/>
      <c r="V998" s="122"/>
      <c r="W998" s="122"/>
      <c r="X998" s="122"/>
      <c r="Y998" s="61">
        <f t="shared" si="170"/>
        <v>0</v>
      </c>
    </row>
    <row r="999" spans="1:25" s="61" customFormat="1">
      <c r="A999" s="61" t="e">
        <f t="shared" si="161"/>
        <v>#N/A</v>
      </c>
      <c r="B999" s="121">
        <f t="shared" si="162"/>
        <v>0</v>
      </c>
      <c r="C999" s="117" t="e">
        <f>VLOOKUP(B999,映射表!A:C,3,0)</f>
        <v>#N/A</v>
      </c>
      <c r="D999" s="121">
        <f t="shared" si="163"/>
        <v>0</v>
      </c>
      <c r="E999" s="100">
        <f t="shared" si="164"/>
        <v>0</v>
      </c>
      <c r="F999" s="121">
        <f t="shared" si="165"/>
        <v>0</v>
      </c>
      <c r="G999" s="121">
        <f t="shared" si="166"/>
        <v>0</v>
      </c>
      <c r="H999" s="99" t="e">
        <f>VLOOKUP(C999,'B2B（ol)'!A:J,10,0)*D999</f>
        <v>#N/A</v>
      </c>
      <c r="I999" s="101">
        <f t="shared" si="167"/>
        <v>0</v>
      </c>
      <c r="J999" s="121">
        <f t="shared" si="168"/>
        <v>0</v>
      </c>
      <c r="K999" s="121" t="e">
        <f>VLOOKUP(C999,'B2B（ol)'!A:P,16,0)</f>
        <v>#N/A</v>
      </c>
      <c r="L999" s="117">
        <f t="shared" si="169"/>
        <v>0</v>
      </c>
      <c r="M999" s="114" t="e">
        <f>VLOOKUP(C999,'B2B（ol)'!A:K,11,0)</f>
        <v>#N/A</v>
      </c>
      <c r="N999" s="114" t="e">
        <f>VLOOKUP(B999,payments!E:AG,29,0)</f>
        <v>#N/A</v>
      </c>
      <c r="O999" s="114"/>
      <c r="P999" s="114"/>
      <c r="Q999" s="61" t="e">
        <f>VLOOKUP(R999,映射表!A:G,7,0)</f>
        <v>#N/A</v>
      </c>
      <c r="R999" s="122"/>
      <c r="S999" s="122"/>
      <c r="T999" s="122"/>
      <c r="U999" s="122"/>
      <c r="V999" s="122"/>
      <c r="W999" s="122"/>
      <c r="X999" s="122"/>
      <c r="Y999" s="61">
        <f t="shared" si="170"/>
        <v>0</v>
      </c>
    </row>
    <row r="1000" spans="1:25" s="61" customFormat="1">
      <c r="A1000" s="61" t="e">
        <f t="shared" si="161"/>
        <v>#N/A</v>
      </c>
      <c r="B1000" s="121">
        <f t="shared" si="162"/>
        <v>0</v>
      </c>
      <c r="C1000" s="117" t="e">
        <f>VLOOKUP(B1000,映射表!A:C,3,0)</f>
        <v>#N/A</v>
      </c>
      <c r="D1000" s="121">
        <f t="shared" si="163"/>
        <v>0</v>
      </c>
      <c r="E1000" s="100">
        <f t="shared" si="164"/>
        <v>0</v>
      </c>
      <c r="F1000" s="121">
        <f t="shared" si="165"/>
        <v>0</v>
      </c>
      <c r="G1000" s="121">
        <f t="shared" si="166"/>
        <v>0</v>
      </c>
      <c r="H1000" s="99" t="e">
        <f>VLOOKUP(C1000,'B2B（ol)'!A:J,10,0)*D1000</f>
        <v>#N/A</v>
      </c>
      <c r="I1000" s="101">
        <f t="shared" si="167"/>
        <v>0</v>
      </c>
      <c r="J1000" s="121">
        <f t="shared" si="168"/>
        <v>0</v>
      </c>
      <c r="K1000" s="121" t="e">
        <f>VLOOKUP(C1000,'B2B（ol)'!A:P,16,0)</f>
        <v>#N/A</v>
      </c>
      <c r="L1000" s="117">
        <f t="shared" si="169"/>
        <v>0</v>
      </c>
      <c r="M1000" s="114" t="e">
        <f>VLOOKUP(C1000,'B2B（ol)'!A:K,11,0)</f>
        <v>#N/A</v>
      </c>
      <c r="N1000" s="114" t="e">
        <f>VLOOKUP(B1000,payments!E:AG,29,0)</f>
        <v>#N/A</v>
      </c>
      <c r="O1000" s="114"/>
      <c r="P1000" s="114"/>
      <c r="Q1000" s="61" t="e">
        <f>VLOOKUP(R1000,映射表!A:G,7,0)</f>
        <v>#N/A</v>
      </c>
      <c r="R1000" s="122"/>
      <c r="S1000" s="122"/>
      <c r="T1000" s="122"/>
      <c r="U1000" s="122"/>
      <c r="V1000" s="122"/>
      <c r="W1000" s="122"/>
      <c r="X1000" s="122"/>
      <c r="Y1000" s="61">
        <f t="shared" si="170"/>
        <v>0</v>
      </c>
    </row>
    <row r="1001" spans="1:25" s="61" customFormat="1">
      <c r="A1001" s="61" t="e">
        <f t="shared" si="161"/>
        <v>#N/A</v>
      </c>
      <c r="B1001" s="121">
        <f t="shared" si="162"/>
        <v>0</v>
      </c>
      <c r="C1001" s="117" t="e">
        <f>VLOOKUP(B1001,映射表!A:C,3,0)</f>
        <v>#N/A</v>
      </c>
      <c r="D1001" s="121">
        <f t="shared" si="163"/>
        <v>0</v>
      </c>
      <c r="E1001" s="100">
        <f t="shared" si="164"/>
        <v>0</v>
      </c>
      <c r="F1001" s="121">
        <f t="shared" si="165"/>
        <v>0</v>
      </c>
      <c r="G1001" s="121">
        <f t="shared" si="166"/>
        <v>0</v>
      </c>
      <c r="H1001" s="99" t="e">
        <f>VLOOKUP(C1001,'B2B（ol)'!A:J,10,0)*D1001</f>
        <v>#N/A</v>
      </c>
      <c r="I1001" s="101">
        <f t="shared" si="167"/>
        <v>0</v>
      </c>
      <c r="J1001" s="121">
        <f t="shared" si="168"/>
        <v>0</v>
      </c>
      <c r="K1001" s="121" t="e">
        <f>VLOOKUP(C1001,'B2B（ol)'!A:P,16,0)</f>
        <v>#N/A</v>
      </c>
      <c r="L1001" s="117">
        <f t="shared" si="169"/>
        <v>0</v>
      </c>
      <c r="M1001" s="114" t="e">
        <f>VLOOKUP(C1001,'B2B（ol)'!A:K,11,0)</f>
        <v>#N/A</v>
      </c>
      <c r="N1001" s="114" t="e">
        <f>VLOOKUP(B1001,payments!E:AG,29,0)</f>
        <v>#N/A</v>
      </c>
      <c r="O1001" s="114"/>
      <c r="P1001" s="114"/>
      <c r="Q1001" s="61" t="e">
        <f>VLOOKUP(R1001,映射表!A:G,7,0)</f>
        <v>#N/A</v>
      </c>
      <c r="R1001" s="122"/>
      <c r="S1001" s="122"/>
      <c r="T1001" s="122"/>
      <c r="U1001" s="122"/>
      <c r="V1001" s="122"/>
      <c r="W1001" s="122"/>
      <c r="X1001" s="122"/>
      <c r="Y1001" s="61">
        <f t="shared" si="170"/>
        <v>0</v>
      </c>
    </row>
    <row r="1002" spans="1:25" s="61" customFormat="1">
      <c r="A1002" s="61" t="e">
        <f t="shared" si="161"/>
        <v>#N/A</v>
      </c>
      <c r="B1002" s="121">
        <f t="shared" si="162"/>
        <v>0</v>
      </c>
      <c r="C1002" s="117" t="e">
        <f>VLOOKUP(B1002,映射表!A:C,3,0)</f>
        <v>#N/A</v>
      </c>
      <c r="D1002" s="121">
        <f t="shared" si="163"/>
        <v>0</v>
      </c>
      <c r="E1002" s="100">
        <f t="shared" si="164"/>
        <v>0</v>
      </c>
      <c r="F1002" s="121">
        <f t="shared" si="165"/>
        <v>0</v>
      </c>
      <c r="G1002" s="121">
        <f t="shared" si="166"/>
        <v>0</v>
      </c>
      <c r="H1002" s="99" t="e">
        <f>VLOOKUP(C1002,'B2B（ol)'!A:J,10,0)*D1002</f>
        <v>#N/A</v>
      </c>
      <c r="I1002" s="101">
        <f t="shared" si="167"/>
        <v>0</v>
      </c>
      <c r="J1002" s="121">
        <f t="shared" si="168"/>
        <v>0</v>
      </c>
      <c r="K1002" s="121" t="e">
        <f>VLOOKUP(C1002,'B2B（ol)'!A:P,16,0)</f>
        <v>#N/A</v>
      </c>
      <c r="L1002" s="117">
        <f t="shared" si="169"/>
        <v>0</v>
      </c>
      <c r="M1002" s="114" t="e">
        <f>VLOOKUP(C1002,'B2B（ol)'!A:K,11,0)</f>
        <v>#N/A</v>
      </c>
      <c r="N1002" s="114" t="e">
        <f>VLOOKUP(B1002,payments!E:AG,29,0)</f>
        <v>#N/A</v>
      </c>
      <c r="O1002" s="114"/>
      <c r="P1002" s="114"/>
      <c r="Q1002" s="61" t="e">
        <f>VLOOKUP(R1002,映射表!A:G,7,0)</f>
        <v>#N/A</v>
      </c>
      <c r="R1002" s="122"/>
      <c r="S1002" s="122"/>
      <c r="T1002" s="122"/>
      <c r="U1002" s="122"/>
      <c r="V1002" s="122"/>
      <c r="W1002" s="122"/>
      <c r="X1002" s="122"/>
      <c r="Y1002" s="61">
        <f t="shared" si="170"/>
        <v>0</v>
      </c>
    </row>
    <row r="1003" spans="1:25" s="61" customFormat="1">
      <c r="A1003" s="61" t="e">
        <f t="shared" si="161"/>
        <v>#N/A</v>
      </c>
      <c r="B1003" s="121">
        <f t="shared" si="162"/>
        <v>0</v>
      </c>
      <c r="C1003" s="117" t="e">
        <f>VLOOKUP(B1003,映射表!A:C,3,0)</f>
        <v>#N/A</v>
      </c>
      <c r="D1003" s="121">
        <f t="shared" si="163"/>
        <v>0</v>
      </c>
      <c r="E1003" s="100">
        <f t="shared" si="164"/>
        <v>0</v>
      </c>
      <c r="F1003" s="121">
        <f t="shared" si="165"/>
        <v>0</v>
      </c>
      <c r="G1003" s="121">
        <f t="shared" si="166"/>
        <v>0</v>
      </c>
      <c r="H1003" s="99" t="e">
        <f>VLOOKUP(C1003,'B2B（ol)'!A:J,10,0)*D1003</f>
        <v>#N/A</v>
      </c>
      <c r="I1003" s="101">
        <f t="shared" si="167"/>
        <v>0</v>
      </c>
      <c r="J1003" s="121">
        <f t="shared" si="168"/>
        <v>0</v>
      </c>
      <c r="K1003" s="121" t="e">
        <f>VLOOKUP(C1003,'B2B（ol)'!A:P,16,0)</f>
        <v>#N/A</v>
      </c>
      <c r="L1003" s="117">
        <f t="shared" si="169"/>
        <v>0</v>
      </c>
      <c r="M1003" s="114" t="e">
        <f>VLOOKUP(C1003,'B2B（ol)'!A:K,11,0)</f>
        <v>#N/A</v>
      </c>
      <c r="N1003" s="114" t="e">
        <f>VLOOKUP(B1003,payments!E:AG,29,0)</f>
        <v>#N/A</v>
      </c>
      <c r="O1003" s="114"/>
      <c r="P1003" s="114"/>
      <c r="Q1003" s="61" t="e">
        <f>VLOOKUP(R1003,映射表!A:G,7,0)</f>
        <v>#N/A</v>
      </c>
      <c r="R1003" s="122"/>
      <c r="S1003" s="122"/>
      <c r="T1003" s="122"/>
      <c r="U1003" s="122"/>
      <c r="V1003" s="122"/>
      <c r="W1003" s="122"/>
      <c r="X1003" s="122"/>
      <c r="Y1003" s="61">
        <f t="shared" si="170"/>
        <v>0</v>
      </c>
    </row>
    <row r="1004" spans="1:25" s="61" customFormat="1">
      <c r="A1004" s="61" t="e">
        <f t="shared" si="161"/>
        <v>#N/A</v>
      </c>
      <c r="B1004" s="121">
        <f t="shared" si="162"/>
        <v>0</v>
      </c>
      <c r="C1004" s="117" t="e">
        <f>VLOOKUP(B1004,映射表!A:C,3,0)</f>
        <v>#N/A</v>
      </c>
      <c r="D1004" s="121">
        <f t="shared" si="163"/>
        <v>0</v>
      </c>
      <c r="E1004" s="100">
        <f t="shared" si="164"/>
        <v>0</v>
      </c>
      <c r="F1004" s="121">
        <f t="shared" si="165"/>
        <v>0</v>
      </c>
      <c r="G1004" s="121">
        <f t="shared" si="166"/>
        <v>0</v>
      </c>
      <c r="H1004" s="99" t="e">
        <f>VLOOKUP(C1004,'B2B（ol)'!A:J,10,0)*D1004</f>
        <v>#N/A</v>
      </c>
      <c r="I1004" s="101">
        <f t="shared" si="167"/>
        <v>0</v>
      </c>
      <c r="J1004" s="121">
        <f t="shared" si="168"/>
        <v>0</v>
      </c>
      <c r="K1004" s="121" t="e">
        <f>VLOOKUP(C1004,'B2B（ol)'!A:P,16,0)</f>
        <v>#N/A</v>
      </c>
      <c r="L1004" s="117">
        <f t="shared" si="169"/>
        <v>0</v>
      </c>
      <c r="M1004" s="114" t="e">
        <f>VLOOKUP(C1004,'B2B（ol)'!A:K,11,0)</f>
        <v>#N/A</v>
      </c>
      <c r="N1004" s="114" t="e">
        <f>VLOOKUP(B1004,payments!E:AG,29,0)</f>
        <v>#N/A</v>
      </c>
      <c r="O1004" s="114"/>
      <c r="P1004" s="114"/>
      <c r="Q1004" s="61" t="e">
        <f>VLOOKUP(R1004,映射表!A:G,7,0)</f>
        <v>#N/A</v>
      </c>
      <c r="R1004" s="122"/>
      <c r="S1004" s="122"/>
      <c r="T1004" s="122"/>
      <c r="U1004" s="122"/>
      <c r="V1004" s="122"/>
      <c r="W1004" s="122"/>
      <c r="X1004" s="122"/>
      <c r="Y1004" s="61">
        <f t="shared" si="170"/>
        <v>0</v>
      </c>
    </row>
    <row r="1005" spans="1:25" s="61" customFormat="1">
      <c r="A1005" s="61" t="e">
        <f t="shared" si="161"/>
        <v>#N/A</v>
      </c>
      <c r="B1005" s="121">
        <f t="shared" si="162"/>
        <v>0</v>
      </c>
      <c r="C1005" s="117" t="e">
        <f>VLOOKUP(B1005,映射表!A:C,3,0)</f>
        <v>#N/A</v>
      </c>
      <c r="D1005" s="121">
        <f t="shared" si="163"/>
        <v>0</v>
      </c>
      <c r="E1005" s="100">
        <f t="shared" si="164"/>
        <v>0</v>
      </c>
      <c r="F1005" s="121">
        <f t="shared" si="165"/>
        <v>0</v>
      </c>
      <c r="G1005" s="121">
        <f t="shared" si="166"/>
        <v>0</v>
      </c>
      <c r="H1005" s="99" t="e">
        <f>VLOOKUP(C1005,'B2B（ol)'!A:J,10,0)*D1005</f>
        <v>#N/A</v>
      </c>
      <c r="I1005" s="101">
        <f t="shared" si="167"/>
        <v>0</v>
      </c>
      <c r="J1005" s="121">
        <f t="shared" si="168"/>
        <v>0</v>
      </c>
      <c r="K1005" s="121" t="e">
        <f>VLOOKUP(C1005,'B2B（ol)'!A:P,16,0)</f>
        <v>#N/A</v>
      </c>
      <c r="L1005" s="117">
        <f t="shared" si="169"/>
        <v>0</v>
      </c>
      <c r="M1005" s="114" t="e">
        <f>VLOOKUP(C1005,'B2B（ol)'!A:K,11,0)</f>
        <v>#N/A</v>
      </c>
      <c r="N1005" s="114" t="e">
        <f>VLOOKUP(B1005,payments!E:AG,29,0)</f>
        <v>#N/A</v>
      </c>
      <c r="O1005" s="114"/>
      <c r="P1005" s="114"/>
      <c r="Q1005" s="61" t="e">
        <f>VLOOKUP(R1005,映射表!A:G,7,0)</f>
        <v>#N/A</v>
      </c>
      <c r="R1005" s="122"/>
      <c r="S1005" s="122"/>
      <c r="T1005" s="122"/>
      <c r="U1005" s="122"/>
      <c r="V1005" s="122"/>
      <c r="W1005" s="122"/>
      <c r="X1005" s="122"/>
      <c r="Y1005" s="61">
        <f t="shared" si="170"/>
        <v>0</v>
      </c>
    </row>
    <row r="1006" spans="1:25" s="61" customFormat="1">
      <c r="A1006" s="61" t="e">
        <f t="shared" si="161"/>
        <v>#N/A</v>
      </c>
      <c r="B1006" s="121">
        <f t="shared" si="162"/>
        <v>0</v>
      </c>
      <c r="C1006" s="117" t="e">
        <f>VLOOKUP(B1006,映射表!A:C,3,0)</f>
        <v>#N/A</v>
      </c>
      <c r="D1006" s="121">
        <f t="shared" si="163"/>
        <v>0</v>
      </c>
      <c r="E1006" s="100">
        <f t="shared" si="164"/>
        <v>0</v>
      </c>
      <c r="F1006" s="121">
        <f t="shared" si="165"/>
        <v>0</v>
      </c>
      <c r="G1006" s="121">
        <f t="shared" si="166"/>
        <v>0</v>
      </c>
      <c r="H1006" s="99" t="e">
        <f>VLOOKUP(C1006,'B2B（ol)'!A:J,10,0)*D1006</f>
        <v>#N/A</v>
      </c>
      <c r="I1006" s="101">
        <f t="shared" si="167"/>
        <v>0</v>
      </c>
      <c r="J1006" s="121">
        <f t="shared" si="168"/>
        <v>0</v>
      </c>
      <c r="K1006" s="121" t="e">
        <f>VLOOKUP(C1006,'B2B（ol)'!A:P,16,0)</f>
        <v>#N/A</v>
      </c>
      <c r="L1006" s="117">
        <f t="shared" si="169"/>
        <v>0</v>
      </c>
      <c r="M1006" s="114" t="e">
        <f>VLOOKUP(C1006,'B2B（ol)'!A:K,11,0)</f>
        <v>#N/A</v>
      </c>
      <c r="N1006" s="114" t="e">
        <f>VLOOKUP(B1006,payments!E:AG,29,0)</f>
        <v>#N/A</v>
      </c>
      <c r="O1006" s="114"/>
      <c r="P1006" s="114"/>
      <c r="Q1006" s="61" t="e">
        <f>VLOOKUP(R1006,映射表!A:G,7,0)</f>
        <v>#N/A</v>
      </c>
      <c r="R1006" s="122"/>
      <c r="S1006" s="122"/>
      <c r="T1006" s="122"/>
      <c r="U1006" s="122"/>
      <c r="V1006" s="122"/>
      <c r="W1006" s="122"/>
      <c r="X1006" s="122"/>
      <c r="Y1006" s="61">
        <f t="shared" si="170"/>
        <v>0</v>
      </c>
    </row>
    <row r="1007" spans="1:25" s="61" customFormat="1">
      <c r="A1007" s="61" t="e">
        <f t="shared" si="161"/>
        <v>#N/A</v>
      </c>
      <c r="B1007" s="121">
        <f t="shared" si="162"/>
        <v>0</v>
      </c>
      <c r="C1007" s="117" t="e">
        <f>VLOOKUP(B1007,映射表!A:C,3,0)</f>
        <v>#N/A</v>
      </c>
      <c r="D1007" s="121">
        <f t="shared" si="163"/>
        <v>0</v>
      </c>
      <c r="E1007" s="100">
        <f t="shared" si="164"/>
        <v>0</v>
      </c>
      <c r="F1007" s="121">
        <f t="shared" si="165"/>
        <v>0</v>
      </c>
      <c r="G1007" s="121">
        <f t="shared" si="166"/>
        <v>0</v>
      </c>
      <c r="H1007" s="99" t="e">
        <f>VLOOKUP(C1007,'B2B（ol)'!A:J,10,0)*D1007</f>
        <v>#N/A</v>
      </c>
      <c r="I1007" s="101">
        <f t="shared" si="167"/>
        <v>0</v>
      </c>
      <c r="J1007" s="121">
        <f t="shared" si="168"/>
        <v>0</v>
      </c>
      <c r="K1007" s="121" t="e">
        <f>VLOOKUP(C1007,'B2B（ol)'!A:P,16,0)</f>
        <v>#N/A</v>
      </c>
      <c r="L1007" s="117">
        <f t="shared" si="169"/>
        <v>0</v>
      </c>
      <c r="M1007" s="114" t="e">
        <f>VLOOKUP(C1007,'B2B（ol)'!A:K,11,0)</f>
        <v>#N/A</v>
      </c>
      <c r="N1007" s="114" t="e">
        <f>VLOOKUP(B1007,payments!E:AG,29,0)</f>
        <v>#N/A</v>
      </c>
      <c r="O1007" s="114"/>
      <c r="P1007" s="114"/>
      <c r="Q1007" s="61" t="e">
        <f>VLOOKUP(R1007,映射表!A:G,7,0)</f>
        <v>#N/A</v>
      </c>
      <c r="R1007" s="122"/>
      <c r="S1007" s="122"/>
      <c r="T1007" s="122"/>
      <c r="U1007" s="122"/>
      <c r="V1007" s="122"/>
      <c r="W1007" s="122"/>
      <c r="X1007" s="122"/>
      <c r="Y1007" s="61">
        <f t="shared" si="170"/>
        <v>0</v>
      </c>
    </row>
    <row r="1008" spans="1:25" s="61" customFormat="1">
      <c r="A1008" s="61" t="e">
        <f t="shared" si="161"/>
        <v>#N/A</v>
      </c>
      <c r="B1008" s="121">
        <f t="shared" si="162"/>
        <v>0</v>
      </c>
      <c r="C1008" s="117" t="e">
        <f>VLOOKUP(B1008,映射表!A:C,3,0)</f>
        <v>#N/A</v>
      </c>
      <c r="D1008" s="121">
        <f t="shared" si="163"/>
        <v>0</v>
      </c>
      <c r="E1008" s="100">
        <f t="shared" si="164"/>
        <v>0</v>
      </c>
      <c r="F1008" s="121">
        <f t="shared" si="165"/>
        <v>0</v>
      </c>
      <c r="G1008" s="121">
        <f t="shared" si="166"/>
        <v>0</v>
      </c>
      <c r="H1008" s="99" t="e">
        <f>VLOOKUP(C1008,'B2B（ol)'!A:J,10,0)*D1008</f>
        <v>#N/A</v>
      </c>
      <c r="I1008" s="101">
        <f t="shared" si="167"/>
        <v>0</v>
      </c>
      <c r="J1008" s="121">
        <f t="shared" si="168"/>
        <v>0</v>
      </c>
      <c r="K1008" s="121" t="e">
        <f>VLOOKUP(C1008,'B2B（ol)'!A:P,16,0)</f>
        <v>#N/A</v>
      </c>
      <c r="L1008" s="117">
        <f t="shared" si="169"/>
        <v>0</v>
      </c>
      <c r="M1008" s="114" t="e">
        <f>VLOOKUP(C1008,'B2B（ol)'!A:K,11,0)</f>
        <v>#N/A</v>
      </c>
      <c r="N1008" s="114" t="e">
        <f>VLOOKUP(B1008,payments!E:AG,29,0)</f>
        <v>#N/A</v>
      </c>
      <c r="O1008" s="114"/>
      <c r="P1008" s="114"/>
      <c r="Q1008" s="61" t="e">
        <f>VLOOKUP(R1008,映射表!A:G,7,0)</f>
        <v>#N/A</v>
      </c>
      <c r="R1008" s="122"/>
      <c r="S1008" s="122"/>
      <c r="T1008" s="122"/>
      <c r="U1008" s="122"/>
      <c r="V1008" s="122"/>
      <c r="W1008" s="122"/>
      <c r="X1008" s="122"/>
      <c r="Y1008" s="61">
        <f t="shared" si="170"/>
        <v>0</v>
      </c>
    </row>
    <row r="1009" spans="1:25" s="61" customFormat="1">
      <c r="A1009" s="61" t="e">
        <f t="shared" si="161"/>
        <v>#N/A</v>
      </c>
      <c r="B1009" s="121">
        <f t="shared" si="162"/>
        <v>0</v>
      </c>
      <c r="C1009" s="117" t="e">
        <f>VLOOKUP(B1009,映射表!A:C,3,0)</f>
        <v>#N/A</v>
      </c>
      <c r="D1009" s="121">
        <f t="shared" si="163"/>
        <v>0</v>
      </c>
      <c r="E1009" s="100">
        <f t="shared" si="164"/>
        <v>0</v>
      </c>
      <c r="F1009" s="121">
        <f t="shared" si="165"/>
        <v>0</v>
      </c>
      <c r="G1009" s="121">
        <f t="shared" si="166"/>
        <v>0</v>
      </c>
      <c r="H1009" s="99" t="e">
        <f>VLOOKUP(C1009,'B2B（ol)'!A:J,10,0)*D1009</f>
        <v>#N/A</v>
      </c>
      <c r="I1009" s="101">
        <f t="shared" si="167"/>
        <v>0</v>
      </c>
      <c r="J1009" s="121">
        <f t="shared" si="168"/>
        <v>0</v>
      </c>
      <c r="K1009" s="121" t="e">
        <f>VLOOKUP(C1009,'B2B（ol)'!A:P,16,0)</f>
        <v>#N/A</v>
      </c>
      <c r="L1009" s="117">
        <f t="shared" si="169"/>
        <v>0</v>
      </c>
      <c r="M1009" s="114" t="e">
        <f>VLOOKUP(C1009,'B2B（ol)'!A:K,11,0)</f>
        <v>#N/A</v>
      </c>
      <c r="N1009" s="114" t="e">
        <f>VLOOKUP(B1009,payments!E:AG,29,0)</f>
        <v>#N/A</v>
      </c>
      <c r="O1009" s="114"/>
      <c r="P1009" s="114"/>
      <c r="Q1009" s="61" t="e">
        <f>VLOOKUP(R1009,映射表!A:G,7,0)</f>
        <v>#N/A</v>
      </c>
      <c r="R1009" s="122"/>
      <c r="S1009" s="122"/>
      <c r="T1009" s="122"/>
      <c r="U1009" s="122"/>
      <c r="V1009" s="122"/>
      <c r="W1009" s="122"/>
      <c r="X1009" s="122"/>
      <c r="Y1009" s="61">
        <f t="shared" si="170"/>
        <v>0</v>
      </c>
    </row>
    <row r="1010" spans="1:25" s="61" customFormat="1">
      <c r="A1010" s="61" t="e">
        <f t="shared" si="161"/>
        <v>#N/A</v>
      </c>
      <c r="B1010" s="121">
        <f t="shared" si="162"/>
        <v>0</v>
      </c>
      <c r="C1010" s="117" t="e">
        <f>VLOOKUP(B1010,映射表!A:C,3,0)</f>
        <v>#N/A</v>
      </c>
      <c r="D1010" s="121">
        <f t="shared" si="163"/>
        <v>0</v>
      </c>
      <c r="E1010" s="100">
        <f t="shared" si="164"/>
        <v>0</v>
      </c>
      <c r="F1010" s="121">
        <f t="shared" si="165"/>
        <v>0</v>
      </c>
      <c r="G1010" s="121">
        <f t="shared" si="166"/>
        <v>0</v>
      </c>
      <c r="H1010" s="99" t="e">
        <f>VLOOKUP(C1010,'B2B（ol)'!A:J,10,0)*D1010</f>
        <v>#N/A</v>
      </c>
      <c r="I1010" s="101">
        <f t="shared" si="167"/>
        <v>0</v>
      </c>
      <c r="J1010" s="121">
        <f t="shared" si="168"/>
        <v>0</v>
      </c>
      <c r="K1010" s="121" t="e">
        <f>VLOOKUP(C1010,'B2B（ol)'!A:P,16,0)</f>
        <v>#N/A</v>
      </c>
      <c r="L1010" s="117">
        <f t="shared" si="169"/>
        <v>0</v>
      </c>
      <c r="M1010" s="114" t="e">
        <f>VLOOKUP(C1010,'B2B（ol)'!A:K,11,0)</f>
        <v>#N/A</v>
      </c>
      <c r="N1010" s="114" t="e">
        <f>VLOOKUP(B1010,payments!E:AG,29,0)</f>
        <v>#N/A</v>
      </c>
      <c r="O1010" s="114"/>
      <c r="P1010" s="114"/>
      <c r="Q1010" s="61" t="e">
        <f>VLOOKUP(R1010,映射表!A:G,7,0)</f>
        <v>#N/A</v>
      </c>
      <c r="R1010" s="122"/>
      <c r="S1010" s="122"/>
      <c r="T1010" s="122"/>
      <c r="U1010" s="122"/>
      <c r="V1010" s="122"/>
      <c r="W1010" s="122"/>
      <c r="X1010" s="122"/>
      <c r="Y1010" s="61">
        <f t="shared" si="170"/>
        <v>0</v>
      </c>
    </row>
    <row r="1011" spans="1:25" s="61" customFormat="1">
      <c r="A1011" s="61" t="e">
        <f t="shared" si="161"/>
        <v>#N/A</v>
      </c>
      <c r="B1011" s="121">
        <f t="shared" si="162"/>
        <v>0</v>
      </c>
      <c r="C1011" s="117" t="e">
        <f>VLOOKUP(B1011,映射表!A:C,3,0)</f>
        <v>#N/A</v>
      </c>
      <c r="D1011" s="121">
        <f t="shared" si="163"/>
        <v>0</v>
      </c>
      <c r="E1011" s="100">
        <f t="shared" si="164"/>
        <v>0</v>
      </c>
      <c r="F1011" s="121">
        <f t="shared" si="165"/>
        <v>0</v>
      </c>
      <c r="G1011" s="121">
        <f t="shared" si="166"/>
        <v>0</v>
      </c>
      <c r="H1011" s="99" t="e">
        <f>VLOOKUP(C1011,'B2B（ol)'!A:J,10,0)*D1011</f>
        <v>#N/A</v>
      </c>
      <c r="I1011" s="101">
        <f t="shared" si="167"/>
        <v>0</v>
      </c>
      <c r="J1011" s="121">
        <f t="shared" si="168"/>
        <v>0</v>
      </c>
      <c r="K1011" s="121" t="e">
        <f>VLOOKUP(C1011,'B2B（ol)'!A:P,16,0)</f>
        <v>#N/A</v>
      </c>
      <c r="L1011" s="117">
        <f t="shared" si="169"/>
        <v>0</v>
      </c>
      <c r="M1011" s="114" t="e">
        <f>VLOOKUP(C1011,'B2B（ol)'!A:K,11,0)</f>
        <v>#N/A</v>
      </c>
      <c r="N1011" s="114" t="e">
        <f>VLOOKUP(B1011,payments!E:AG,29,0)</f>
        <v>#N/A</v>
      </c>
      <c r="O1011" s="114"/>
      <c r="P1011" s="114"/>
      <c r="Q1011" s="61" t="e">
        <f>VLOOKUP(R1011,映射表!A:G,7,0)</f>
        <v>#N/A</v>
      </c>
      <c r="R1011" s="122"/>
      <c r="S1011" s="122"/>
      <c r="T1011" s="122"/>
      <c r="U1011" s="122"/>
      <c r="V1011" s="122"/>
      <c r="W1011" s="122"/>
      <c r="X1011" s="122"/>
      <c r="Y1011" s="61">
        <f t="shared" si="170"/>
        <v>0</v>
      </c>
    </row>
    <row r="1012" spans="1:25" s="61" customFormat="1">
      <c r="A1012" s="61" t="e">
        <f t="shared" si="161"/>
        <v>#N/A</v>
      </c>
      <c r="B1012" s="121">
        <f t="shared" si="162"/>
        <v>0</v>
      </c>
      <c r="C1012" s="117" t="e">
        <f>VLOOKUP(B1012,映射表!A:C,3,0)</f>
        <v>#N/A</v>
      </c>
      <c r="D1012" s="121">
        <f t="shared" si="163"/>
        <v>0</v>
      </c>
      <c r="E1012" s="100">
        <f t="shared" si="164"/>
        <v>0</v>
      </c>
      <c r="F1012" s="121">
        <f t="shared" si="165"/>
        <v>0</v>
      </c>
      <c r="G1012" s="121">
        <f t="shared" si="166"/>
        <v>0</v>
      </c>
      <c r="H1012" s="99" t="e">
        <f>VLOOKUP(C1012,'B2B（ol)'!A:J,10,0)*D1012</f>
        <v>#N/A</v>
      </c>
      <c r="I1012" s="101">
        <f t="shared" si="167"/>
        <v>0</v>
      </c>
      <c r="J1012" s="121">
        <f t="shared" si="168"/>
        <v>0</v>
      </c>
      <c r="K1012" s="121" t="e">
        <f>VLOOKUP(C1012,'B2B（ol)'!A:P,16,0)</f>
        <v>#N/A</v>
      </c>
      <c r="L1012" s="117">
        <f t="shared" si="169"/>
        <v>0</v>
      </c>
      <c r="M1012" s="114" t="e">
        <f>VLOOKUP(C1012,'B2B（ol)'!A:K,11,0)</f>
        <v>#N/A</v>
      </c>
      <c r="N1012" s="114" t="e">
        <f>VLOOKUP(B1012,payments!E:AG,29,0)</f>
        <v>#N/A</v>
      </c>
      <c r="O1012" s="114"/>
      <c r="P1012" s="114"/>
      <c r="Q1012" s="61" t="e">
        <f>VLOOKUP(R1012,映射表!A:G,7,0)</f>
        <v>#N/A</v>
      </c>
      <c r="R1012" s="122"/>
      <c r="S1012" s="122"/>
      <c r="T1012" s="122"/>
      <c r="U1012" s="122"/>
      <c r="V1012" s="122"/>
      <c r="W1012" s="122"/>
      <c r="X1012" s="122"/>
      <c r="Y1012" s="61">
        <f t="shared" si="170"/>
        <v>0</v>
      </c>
    </row>
    <row r="1013" spans="1:25" s="61" customFormat="1">
      <c r="A1013" s="61" t="e">
        <f t="shared" si="161"/>
        <v>#N/A</v>
      </c>
      <c r="B1013" s="121">
        <f t="shared" si="162"/>
        <v>0</v>
      </c>
      <c r="C1013" s="117" t="e">
        <f>VLOOKUP(B1013,映射表!A:C,3,0)</f>
        <v>#N/A</v>
      </c>
      <c r="D1013" s="121">
        <f t="shared" si="163"/>
        <v>0</v>
      </c>
      <c r="E1013" s="100">
        <f t="shared" si="164"/>
        <v>0</v>
      </c>
      <c r="F1013" s="121">
        <f t="shared" si="165"/>
        <v>0</v>
      </c>
      <c r="G1013" s="121">
        <f t="shared" si="166"/>
        <v>0</v>
      </c>
      <c r="H1013" s="99" t="e">
        <f>VLOOKUP(C1013,'B2B（ol)'!A:J,10,0)*D1013</f>
        <v>#N/A</v>
      </c>
      <c r="I1013" s="101">
        <f t="shared" si="167"/>
        <v>0</v>
      </c>
      <c r="J1013" s="121">
        <f t="shared" si="168"/>
        <v>0</v>
      </c>
      <c r="K1013" s="121" t="e">
        <f>VLOOKUP(C1013,'B2B（ol)'!A:P,16,0)</f>
        <v>#N/A</v>
      </c>
      <c r="L1013" s="117">
        <f t="shared" si="169"/>
        <v>0</v>
      </c>
      <c r="M1013" s="114" t="e">
        <f>VLOOKUP(C1013,'B2B（ol)'!A:K,11,0)</f>
        <v>#N/A</v>
      </c>
      <c r="N1013" s="114" t="e">
        <f>VLOOKUP(B1013,payments!E:AG,29,0)</f>
        <v>#N/A</v>
      </c>
      <c r="O1013" s="114"/>
      <c r="P1013" s="114"/>
      <c r="Q1013" s="61" t="e">
        <f>VLOOKUP(R1013,映射表!A:G,7,0)</f>
        <v>#N/A</v>
      </c>
      <c r="R1013" s="122"/>
      <c r="S1013" s="122"/>
      <c r="T1013" s="122"/>
      <c r="U1013" s="122"/>
      <c r="V1013" s="122"/>
      <c r="W1013" s="122"/>
      <c r="X1013" s="122"/>
      <c r="Y1013" s="61">
        <f t="shared" si="170"/>
        <v>0</v>
      </c>
    </row>
    <row r="1014" spans="1:25" s="61" customFormat="1">
      <c r="A1014" s="61" t="e">
        <f t="shared" si="161"/>
        <v>#N/A</v>
      </c>
      <c r="B1014" s="121">
        <f t="shared" si="162"/>
        <v>0</v>
      </c>
      <c r="C1014" s="117" t="e">
        <f>VLOOKUP(B1014,映射表!A:C,3,0)</f>
        <v>#N/A</v>
      </c>
      <c r="D1014" s="121">
        <f t="shared" si="163"/>
        <v>0</v>
      </c>
      <c r="E1014" s="100">
        <f t="shared" si="164"/>
        <v>0</v>
      </c>
      <c r="F1014" s="121">
        <f t="shared" si="165"/>
        <v>0</v>
      </c>
      <c r="G1014" s="121">
        <f t="shared" si="166"/>
        <v>0</v>
      </c>
      <c r="H1014" s="99" t="e">
        <f>VLOOKUP(C1014,'B2B（ol)'!A:J,10,0)*D1014</f>
        <v>#N/A</v>
      </c>
      <c r="I1014" s="101">
        <f t="shared" si="167"/>
        <v>0</v>
      </c>
      <c r="J1014" s="121">
        <f t="shared" si="168"/>
        <v>0</v>
      </c>
      <c r="K1014" s="121" t="e">
        <f>VLOOKUP(C1014,'B2B（ol)'!A:P,16,0)</f>
        <v>#N/A</v>
      </c>
      <c r="L1014" s="117">
        <f t="shared" si="169"/>
        <v>0</v>
      </c>
      <c r="M1014" s="114" t="e">
        <f>VLOOKUP(C1014,'B2B（ol)'!A:K,11,0)</f>
        <v>#N/A</v>
      </c>
      <c r="N1014" s="114" t="e">
        <f>VLOOKUP(B1014,payments!E:AG,29,0)</f>
        <v>#N/A</v>
      </c>
      <c r="O1014" s="114"/>
      <c r="P1014" s="114"/>
      <c r="Q1014" s="61" t="e">
        <f>VLOOKUP(R1014,映射表!A:G,7,0)</f>
        <v>#N/A</v>
      </c>
      <c r="R1014" s="122"/>
      <c r="S1014" s="122"/>
      <c r="T1014" s="122"/>
      <c r="U1014" s="122"/>
      <c r="V1014" s="122"/>
      <c r="W1014" s="122"/>
      <c r="X1014" s="122"/>
      <c r="Y1014" s="61">
        <f t="shared" si="170"/>
        <v>0</v>
      </c>
    </row>
    <row r="1015" spans="1:25" s="61" customFormat="1">
      <c r="A1015" s="61" t="e">
        <f t="shared" si="161"/>
        <v>#N/A</v>
      </c>
      <c r="B1015" s="121">
        <f t="shared" si="162"/>
        <v>0</v>
      </c>
      <c r="C1015" s="117" t="e">
        <f>VLOOKUP(B1015,映射表!A:C,3,0)</f>
        <v>#N/A</v>
      </c>
      <c r="D1015" s="121">
        <f t="shared" si="163"/>
        <v>0</v>
      </c>
      <c r="E1015" s="100">
        <f t="shared" si="164"/>
        <v>0</v>
      </c>
      <c r="F1015" s="121">
        <f t="shared" si="165"/>
        <v>0</v>
      </c>
      <c r="G1015" s="121">
        <f t="shared" si="166"/>
        <v>0</v>
      </c>
      <c r="H1015" s="99" t="e">
        <f>VLOOKUP(C1015,'B2B（ol)'!A:J,10,0)*D1015</f>
        <v>#N/A</v>
      </c>
      <c r="I1015" s="101">
        <f t="shared" si="167"/>
        <v>0</v>
      </c>
      <c r="J1015" s="121">
        <f t="shared" si="168"/>
        <v>0</v>
      </c>
      <c r="K1015" s="121" t="e">
        <f>VLOOKUP(C1015,'B2B（ol)'!A:P,16,0)</f>
        <v>#N/A</v>
      </c>
      <c r="L1015" s="117">
        <f t="shared" si="169"/>
        <v>0</v>
      </c>
      <c r="M1015" s="114" t="e">
        <f>VLOOKUP(C1015,'B2B（ol)'!A:K,11,0)</f>
        <v>#N/A</v>
      </c>
      <c r="N1015" s="114" t="e">
        <f>VLOOKUP(B1015,payments!E:AG,29,0)</f>
        <v>#N/A</v>
      </c>
      <c r="O1015" s="114"/>
      <c r="P1015" s="114"/>
      <c r="Q1015" s="61" t="e">
        <f>VLOOKUP(R1015,映射表!A:G,7,0)</f>
        <v>#N/A</v>
      </c>
      <c r="R1015" s="122"/>
      <c r="S1015" s="122"/>
      <c r="T1015" s="122"/>
      <c r="U1015" s="122"/>
      <c r="V1015" s="122"/>
      <c r="W1015" s="122"/>
      <c r="X1015" s="122"/>
      <c r="Y1015" s="61">
        <f t="shared" si="170"/>
        <v>0</v>
      </c>
    </row>
    <row r="1016" spans="1:25" s="61" customFormat="1">
      <c r="A1016" s="61" t="e">
        <f t="shared" si="161"/>
        <v>#N/A</v>
      </c>
      <c r="B1016" s="121">
        <f t="shared" si="162"/>
        <v>0</v>
      </c>
      <c r="C1016" s="117" t="e">
        <f>VLOOKUP(B1016,映射表!A:C,3,0)</f>
        <v>#N/A</v>
      </c>
      <c r="D1016" s="121">
        <f t="shared" si="163"/>
        <v>0</v>
      </c>
      <c r="E1016" s="100">
        <f t="shared" si="164"/>
        <v>0</v>
      </c>
      <c r="F1016" s="121">
        <f t="shared" si="165"/>
        <v>0</v>
      </c>
      <c r="G1016" s="121">
        <f t="shared" si="166"/>
        <v>0</v>
      </c>
      <c r="H1016" s="99" t="e">
        <f>VLOOKUP(C1016,'B2B（ol)'!A:J,10,0)*D1016</f>
        <v>#N/A</v>
      </c>
      <c r="I1016" s="101">
        <f t="shared" si="167"/>
        <v>0</v>
      </c>
      <c r="J1016" s="121">
        <f t="shared" si="168"/>
        <v>0</v>
      </c>
      <c r="K1016" s="121" t="e">
        <f>VLOOKUP(C1016,'B2B（ol)'!A:P,16,0)</f>
        <v>#N/A</v>
      </c>
      <c r="L1016" s="117">
        <f t="shared" si="169"/>
        <v>0</v>
      </c>
      <c r="M1016" s="114" t="e">
        <f>VLOOKUP(C1016,'B2B（ol)'!A:K,11,0)</f>
        <v>#N/A</v>
      </c>
      <c r="N1016" s="114" t="e">
        <f>VLOOKUP(B1016,payments!E:AG,29,0)</f>
        <v>#N/A</v>
      </c>
      <c r="O1016" s="114"/>
      <c r="P1016" s="114"/>
      <c r="Q1016" s="61" t="e">
        <f>VLOOKUP(R1016,映射表!A:G,7,0)</f>
        <v>#N/A</v>
      </c>
      <c r="R1016" s="122"/>
      <c r="S1016" s="122"/>
      <c r="T1016" s="122"/>
      <c r="U1016" s="122"/>
      <c r="V1016" s="122"/>
      <c r="W1016" s="122"/>
      <c r="X1016" s="122"/>
      <c r="Y1016" s="61">
        <f t="shared" si="170"/>
        <v>0</v>
      </c>
    </row>
    <row r="1017" spans="1:25" s="61" customFormat="1">
      <c r="A1017" s="61" t="e">
        <f t="shared" si="161"/>
        <v>#N/A</v>
      </c>
      <c r="B1017" s="121">
        <f t="shared" si="162"/>
        <v>0</v>
      </c>
      <c r="C1017" s="117" t="e">
        <f>VLOOKUP(B1017,映射表!A:C,3,0)</f>
        <v>#N/A</v>
      </c>
      <c r="D1017" s="121">
        <f t="shared" si="163"/>
        <v>0</v>
      </c>
      <c r="E1017" s="100">
        <f t="shared" si="164"/>
        <v>0</v>
      </c>
      <c r="F1017" s="121">
        <f t="shared" si="165"/>
        <v>0</v>
      </c>
      <c r="G1017" s="121">
        <f t="shared" si="166"/>
        <v>0</v>
      </c>
      <c r="H1017" s="99" t="e">
        <f>VLOOKUP(C1017,'B2B（ol)'!A:J,10,0)*D1017</f>
        <v>#N/A</v>
      </c>
      <c r="I1017" s="101">
        <f t="shared" si="167"/>
        <v>0</v>
      </c>
      <c r="J1017" s="121">
        <f t="shared" si="168"/>
        <v>0</v>
      </c>
      <c r="K1017" s="121" t="e">
        <f>VLOOKUP(C1017,'B2B（ol)'!A:P,16,0)</f>
        <v>#N/A</v>
      </c>
      <c r="L1017" s="117">
        <f t="shared" si="169"/>
        <v>0</v>
      </c>
      <c r="M1017" s="114" t="e">
        <f>VLOOKUP(C1017,'B2B（ol)'!A:K,11,0)</f>
        <v>#N/A</v>
      </c>
      <c r="N1017" s="114" t="e">
        <f>VLOOKUP(B1017,payments!E:AG,29,0)</f>
        <v>#N/A</v>
      </c>
      <c r="O1017" s="114"/>
      <c r="P1017" s="114"/>
      <c r="Q1017" s="61" t="e">
        <f>VLOOKUP(R1017,映射表!A:G,7,0)</f>
        <v>#N/A</v>
      </c>
      <c r="R1017" s="122"/>
      <c r="S1017" s="122"/>
      <c r="T1017" s="122"/>
      <c r="U1017" s="122"/>
      <c r="V1017" s="122"/>
      <c r="W1017" s="122"/>
      <c r="X1017" s="122"/>
      <c r="Y1017" s="61">
        <f t="shared" si="170"/>
        <v>0</v>
      </c>
    </row>
    <row r="1018" spans="1:25" s="61" customFormat="1">
      <c r="A1018" s="61" t="e">
        <f t="shared" si="161"/>
        <v>#N/A</v>
      </c>
      <c r="B1018" s="121">
        <f t="shared" si="162"/>
        <v>0</v>
      </c>
      <c r="C1018" s="117" t="e">
        <f>VLOOKUP(B1018,映射表!A:C,3,0)</f>
        <v>#N/A</v>
      </c>
      <c r="D1018" s="121">
        <f t="shared" si="163"/>
        <v>0</v>
      </c>
      <c r="E1018" s="100">
        <f t="shared" si="164"/>
        <v>0</v>
      </c>
      <c r="F1018" s="121">
        <f t="shared" si="165"/>
        <v>0</v>
      </c>
      <c r="G1018" s="121">
        <f t="shared" si="166"/>
        <v>0</v>
      </c>
      <c r="H1018" s="99" t="e">
        <f>VLOOKUP(C1018,'B2B（ol)'!A:J,10,0)*D1018</f>
        <v>#N/A</v>
      </c>
      <c r="I1018" s="101">
        <f t="shared" si="167"/>
        <v>0</v>
      </c>
      <c r="J1018" s="121">
        <f t="shared" si="168"/>
        <v>0</v>
      </c>
      <c r="K1018" s="121" t="e">
        <f>VLOOKUP(C1018,'B2B（ol)'!A:P,16,0)</f>
        <v>#N/A</v>
      </c>
      <c r="L1018" s="117">
        <f t="shared" si="169"/>
        <v>0</v>
      </c>
      <c r="M1018" s="114" t="e">
        <f>VLOOKUP(C1018,'B2B（ol)'!A:K,11,0)</f>
        <v>#N/A</v>
      </c>
      <c r="N1018" s="114" t="e">
        <f>VLOOKUP(B1018,payments!E:AG,29,0)</f>
        <v>#N/A</v>
      </c>
      <c r="O1018" s="114"/>
      <c r="P1018" s="114"/>
      <c r="Q1018" s="61" t="e">
        <f>VLOOKUP(R1018,映射表!A:G,7,0)</f>
        <v>#N/A</v>
      </c>
      <c r="R1018" s="122"/>
      <c r="S1018" s="122"/>
      <c r="T1018" s="122"/>
      <c r="U1018" s="122"/>
      <c r="V1018" s="122"/>
      <c r="W1018" s="122"/>
      <c r="X1018" s="122"/>
      <c r="Y1018" s="61">
        <f t="shared" si="170"/>
        <v>0</v>
      </c>
    </row>
    <row r="1019" spans="1:25" s="61" customFormat="1">
      <c r="A1019" s="61" t="e">
        <f t="shared" si="161"/>
        <v>#N/A</v>
      </c>
      <c r="B1019" s="121">
        <f t="shared" si="162"/>
        <v>0</v>
      </c>
      <c r="C1019" s="117" t="e">
        <f>VLOOKUP(B1019,映射表!A:C,3,0)</f>
        <v>#N/A</v>
      </c>
      <c r="D1019" s="121">
        <f t="shared" si="163"/>
        <v>0</v>
      </c>
      <c r="E1019" s="100">
        <f t="shared" si="164"/>
        <v>0</v>
      </c>
      <c r="F1019" s="121">
        <f t="shared" si="165"/>
        <v>0</v>
      </c>
      <c r="G1019" s="121">
        <f t="shared" si="166"/>
        <v>0</v>
      </c>
      <c r="H1019" s="99" t="e">
        <f>VLOOKUP(C1019,'B2B（ol)'!A:J,10,0)*D1019</f>
        <v>#N/A</v>
      </c>
      <c r="I1019" s="101">
        <f t="shared" si="167"/>
        <v>0</v>
      </c>
      <c r="J1019" s="121">
        <f t="shared" si="168"/>
        <v>0</v>
      </c>
      <c r="K1019" s="121" t="e">
        <f>VLOOKUP(C1019,'B2B（ol)'!A:P,16,0)</f>
        <v>#N/A</v>
      </c>
      <c r="L1019" s="117">
        <f t="shared" si="169"/>
        <v>0</v>
      </c>
      <c r="M1019" s="114" t="e">
        <f>VLOOKUP(C1019,'B2B（ol)'!A:K,11,0)</f>
        <v>#N/A</v>
      </c>
      <c r="N1019" s="114" t="e">
        <f>VLOOKUP(B1019,payments!E:AG,29,0)</f>
        <v>#N/A</v>
      </c>
      <c r="O1019" s="114"/>
      <c r="P1019" s="114"/>
      <c r="Q1019" s="61" t="e">
        <f>VLOOKUP(R1019,映射表!A:G,7,0)</f>
        <v>#N/A</v>
      </c>
      <c r="R1019" s="122"/>
      <c r="S1019" s="122"/>
      <c r="T1019" s="122"/>
      <c r="U1019" s="122"/>
      <c r="V1019" s="122"/>
      <c r="W1019" s="122"/>
      <c r="X1019" s="122"/>
      <c r="Y1019" s="61">
        <f t="shared" si="170"/>
        <v>0</v>
      </c>
    </row>
    <row r="1020" spans="1:25" s="61" customFormat="1">
      <c r="A1020" s="61" t="e">
        <f t="shared" si="161"/>
        <v>#N/A</v>
      </c>
      <c r="B1020" s="121">
        <f t="shared" si="162"/>
        <v>0</v>
      </c>
      <c r="C1020" s="117" t="e">
        <f>VLOOKUP(B1020,映射表!A:C,3,0)</f>
        <v>#N/A</v>
      </c>
      <c r="D1020" s="121">
        <f t="shared" si="163"/>
        <v>0</v>
      </c>
      <c r="E1020" s="100">
        <f t="shared" si="164"/>
        <v>0</v>
      </c>
      <c r="F1020" s="121">
        <f t="shared" si="165"/>
        <v>0</v>
      </c>
      <c r="G1020" s="121">
        <f t="shared" si="166"/>
        <v>0</v>
      </c>
      <c r="H1020" s="99" t="e">
        <f>VLOOKUP(C1020,'B2B（ol)'!A:J,10,0)*D1020</f>
        <v>#N/A</v>
      </c>
      <c r="I1020" s="101">
        <f t="shared" si="167"/>
        <v>0</v>
      </c>
      <c r="J1020" s="121">
        <f t="shared" si="168"/>
        <v>0</v>
      </c>
      <c r="K1020" s="121" t="e">
        <f>VLOOKUP(C1020,'B2B（ol)'!A:P,16,0)</f>
        <v>#N/A</v>
      </c>
      <c r="L1020" s="117">
        <f t="shared" si="169"/>
        <v>0</v>
      </c>
      <c r="M1020" s="114" t="e">
        <f>VLOOKUP(C1020,'B2B（ol)'!A:K,11,0)</f>
        <v>#N/A</v>
      </c>
      <c r="N1020" s="114" t="e">
        <f>VLOOKUP(B1020,payments!E:AG,29,0)</f>
        <v>#N/A</v>
      </c>
      <c r="O1020" s="114"/>
      <c r="P1020" s="114"/>
      <c r="Q1020" s="61" t="e">
        <f>VLOOKUP(R1020,映射表!A:G,7,0)</f>
        <v>#N/A</v>
      </c>
      <c r="R1020" s="122"/>
      <c r="S1020" s="122"/>
      <c r="T1020" s="122"/>
      <c r="U1020" s="122"/>
      <c r="V1020" s="122"/>
      <c r="W1020" s="122"/>
      <c r="X1020" s="122"/>
      <c r="Y1020" s="61">
        <f t="shared" si="170"/>
        <v>0</v>
      </c>
    </row>
    <row r="1021" spans="1:25" s="61" customFormat="1">
      <c r="A1021" s="61" t="e">
        <f t="shared" si="161"/>
        <v>#N/A</v>
      </c>
      <c r="B1021" s="121">
        <f t="shared" si="162"/>
        <v>0</v>
      </c>
      <c r="C1021" s="117" t="e">
        <f>VLOOKUP(B1021,映射表!A:C,3,0)</f>
        <v>#N/A</v>
      </c>
      <c r="D1021" s="121">
        <f t="shared" si="163"/>
        <v>0</v>
      </c>
      <c r="E1021" s="100">
        <f t="shared" si="164"/>
        <v>0</v>
      </c>
      <c r="F1021" s="121">
        <f t="shared" si="165"/>
        <v>0</v>
      </c>
      <c r="G1021" s="121">
        <f t="shared" si="166"/>
        <v>0</v>
      </c>
      <c r="H1021" s="99" t="e">
        <f>VLOOKUP(C1021,'B2B（ol)'!A:J,10,0)*D1021</f>
        <v>#N/A</v>
      </c>
      <c r="I1021" s="101">
        <f t="shared" si="167"/>
        <v>0</v>
      </c>
      <c r="J1021" s="121">
        <f t="shared" si="168"/>
        <v>0</v>
      </c>
      <c r="K1021" s="121" t="e">
        <f>VLOOKUP(C1021,'B2B（ol)'!A:P,16,0)</f>
        <v>#N/A</v>
      </c>
      <c r="L1021" s="117">
        <f t="shared" si="169"/>
        <v>0</v>
      </c>
      <c r="M1021" s="114" t="e">
        <f>VLOOKUP(C1021,'B2B（ol)'!A:K,11,0)</f>
        <v>#N/A</v>
      </c>
      <c r="N1021" s="114" t="e">
        <f>VLOOKUP(B1021,payments!E:AG,29,0)</f>
        <v>#N/A</v>
      </c>
      <c r="O1021" s="114"/>
      <c r="P1021" s="114"/>
      <c r="Q1021" s="61" t="e">
        <f>VLOOKUP(R1021,映射表!A:G,7,0)</f>
        <v>#N/A</v>
      </c>
      <c r="R1021" s="122"/>
      <c r="S1021" s="122"/>
      <c r="T1021" s="122"/>
      <c r="U1021" s="122"/>
      <c r="V1021" s="122"/>
      <c r="W1021" s="122"/>
      <c r="X1021" s="122"/>
      <c r="Y1021" s="61">
        <f t="shared" si="170"/>
        <v>0</v>
      </c>
    </row>
    <row r="1022" spans="1:25" s="61" customFormat="1">
      <c r="A1022" s="61" t="e">
        <f t="shared" si="161"/>
        <v>#N/A</v>
      </c>
      <c r="B1022" s="121">
        <f t="shared" si="162"/>
        <v>0</v>
      </c>
      <c r="C1022" s="117" t="e">
        <f>VLOOKUP(B1022,映射表!A:C,3,0)</f>
        <v>#N/A</v>
      </c>
      <c r="D1022" s="121">
        <f t="shared" si="163"/>
        <v>0</v>
      </c>
      <c r="E1022" s="100">
        <f t="shared" si="164"/>
        <v>0</v>
      </c>
      <c r="F1022" s="121">
        <f t="shared" si="165"/>
        <v>0</v>
      </c>
      <c r="G1022" s="121">
        <f t="shared" si="166"/>
        <v>0</v>
      </c>
      <c r="H1022" s="99" t="e">
        <f>VLOOKUP(C1022,'B2B（ol)'!A:J,10,0)*D1022</f>
        <v>#N/A</v>
      </c>
      <c r="I1022" s="101">
        <f t="shared" si="167"/>
        <v>0</v>
      </c>
      <c r="J1022" s="121">
        <f t="shared" si="168"/>
        <v>0</v>
      </c>
      <c r="K1022" s="121" t="e">
        <f>VLOOKUP(C1022,'B2B（ol)'!A:P,16,0)</f>
        <v>#N/A</v>
      </c>
      <c r="L1022" s="117">
        <f t="shared" si="169"/>
        <v>0</v>
      </c>
      <c r="M1022" s="114" t="e">
        <f>VLOOKUP(C1022,'B2B（ol)'!A:K,11,0)</f>
        <v>#N/A</v>
      </c>
      <c r="N1022" s="114" t="e">
        <f>VLOOKUP(B1022,payments!E:AG,29,0)</f>
        <v>#N/A</v>
      </c>
      <c r="O1022" s="114"/>
      <c r="P1022" s="114"/>
      <c r="Q1022" s="61" t="e">
        <f>VLOOKUP(R1022,映射表!A:G,7,0)</f>
        <v>#N/A</v>
      </c>
      <c r="R1022" s="122"/>
      <c r="S1022" s="122"/>
      <c r="T1022" s="122"/>
      <c r="U1022" s="122"/>
      <c r="V1022" s="122"/>
      <c r="W1022" s="122"/>
      <c r="X1022" s="122"/>
      <c r="Y1022" s="61">
        <f t="shared" si="170"/>
        <v>0</v>
      </c>
    </row>
    <row r="1023" spans="1:25" s="61" customFormat="1">
      <c r="A1023" s="61" t="e">
        <f t="shared" si="161"/>
        <v>#N/A</v>
      </c>
      <c r="B1023" s="121">
        <f t="shared" si="162"/>
        <v>0</v>
      </c>
      <c r="C1023" s="117" t="e">
        <f>VLOOKUP(B1023,映射表!A:C,3,0)</f>
        <v>#N/A</v>
      </c>
      <c r="D1023" s="121">
        <f t="shared" si="163"/>
        <v>0</v>
      </c>
      <c r="E1023" s="100">
        <f t="shared" si="164"/>
        <v>0</v>
      </c>
      <c r="F1023" s="121">
        <f t="shared" si="165"/>
        <v>0</v>
      </c>
      <c r="G1023" s="121">
        <f t="shared" si="166"/>
        <v>0</v>
      </c>
      <c r="H1023" s="99" t="e">
        <f>VLOOKUP(C1023,'B2B（ol)'!A:J,10,0)*D1023</f>
        <v>#N/A</v>
      </c>
      <c r="I1023" s="101">
        <f t="shared" si="167"/>
        <v>0</v>
      </c>
      <c r="J1023" s="121">
        <f t="shared" si="168"/>
        <v>0</v>
      </c>
      <c r="K1023" s="121" t="e">
        <f>VLOOKUP(C1023,'B2B（ol)'!A:P,16,0)</f>
        <v>#N/A</v>
      </c>
      <c r="L1023" s="117">
        <f t="shared" si="169"/>
        <v>0</v>
      </c>
      <c r="M1023" s="114" t="e">
        <f>VLOOKUP(C1023,'B2B（ol)'!A:K,11,0)</f>
        <v>#N/A</v>
      </c>
      <c r="N1023" s="114" t="e">
        <f>VLOOKUP(B1023,payments!E:AG,29,0)</f>
        <v>#N/A</v>
      </c>
      <c r="O1023" s="114"/>
      <c r="P1023" s="114"/>
      <c r="Q1023" s="61" t="e">
        <f>VLOOKUP(R1023,映射表!A:G,7,0)</f>
        <v>#N/A</v>
      </c>
      <c r="R1023" s="122"/>
      <c r="S1023" s="122"/>
      <c r="T1023" s="122"/>
      <c r="U1023" s="122"/>
      <c r="V1023" s="122"/>
      <c r="W1023" s="122"/>
      <c r="X1023" s="122"/>
      <c r="Y1023" s="61">
        <f t="shared" si="170"/>
        <v>0</v>
      </c>
    </row>
    <row r="1024" spans="1:25" s="61" customFormat="1">
      <c r="A1024" s="61" t="e">
        <f t="shared" si="161"/>
        <v>#N/A</v>
      </c>
      <c r="B1024" s="121">
        <f t="shared" si="162"/>
        <v>0</v>
      </c>
      <c r="C1024" s="117" t="e">
        <f>VLOOKUP(B1024,映射表!A:C,3,0)</f>
        <v>#N/A</v>
      </c>
      <c r="D1024" s="121">
        <f t="shared" si="163"/>
        <v>0</v>
      </c>
      <c r="E1024" s="100">
        <f t="shared" si="164"/>
        <v>0</v>
      </c>
      <c r="F1024" s="121">
        <f t="shared" si="165"/>
        <v>0</v>
      </c>
      <c r="G1024" s="121">
        <f t="shared" si="166"/>
        <v>0</v>
      </c>
      <c r="H1024" s="99" t="e">
        <f>VLOOKUP(C1024,'B2B（ol)'!A:J,10,0)*D1024</f>
        <v>#N/A</v>
      </c>
      <c r="I1024" s="101">
        <f t="shared" si="167"/>
        <v>0</v>
      </c>
      <c r="J1024" s="121">
        <f t="shared" si="168"/>
        <v>0</v>
      </c>
      <c r="K1024" s="121" t="e">
        <f>VLOOKUP(C1024,'B2B（ol)'!A:P,16,0)</f>
        <v>#N/A</v>
      </c>
      <c r="L1024" s="117">
        <f t="shared" si="169"/>
        <v>0</v>
      </c>
      <c r="M1024" s="114" t="e">
        <f>VLOOKUP(C1024,'B2B（ol)'!A:K,11,0)</f>
        <v>#N/A</v>
      </c>
      <c r="N1024" s="114" t="e">
        <f>VLOOKUP(B1024,payments!E:AG,29,0)</f>
        <v>#N/A</v>
      </c>
      <c r="O1024" s="114"/>
      <c r="P1024" s="114"/>
      <c r="Q1024" s="61" t="e">
        <f>VLOOKUP(R1024,映射表!A:G,7,0)</f>
        <v>#N/A</v>
      </c>
      <c r="R1024" s="122"/>
      <c r="S1024" s="122"/>
      <c r="T1024" s="122"/>
      <c r="U1024" s="122"/>
      <c r="V1024" s="122"/>
      <c r="W1024" s="122"/>
      <c r="X1024" s="122"/>
      <c r="Y1024" s="61">
        <f t="shared" si="170"/>
        <v>0</v>
      </c>
    </row>
    <row r="1025" spans="1:25" s="61" customFormat="1">
      <c r="A1025" s="61" t="e">
        <f t="shared" si="161"/>
        <v>#N/A</v>
      </c>
      <c r="B1025" s="121">
        <f t="shared" si="162"/>
        <v>0</v>
      </c>
      <c r="C1025" s="117" t="e">
        <f>VLOOKUP(B1025,映射表!A:C,3,0)</f>
        <v>#N/A</v>
      </c>
      <c r="D1025" s="121">
        <f t="shared" si="163"/>
        <v>0</v>
      </c>
      <c r="E1025" s="100">
        <f t="shared" si="164"/>
        <v>0</v>
      </c>
      <c r="F1025" s="121">
        <f t="shared" si="165"/>
        <v>0</v>
      </c>
      <c r="G1025" s="121">
        <f t="shared" si="166"/>
        <v>0</v>
      </c>
      <c r="H1025" s="99" t="e">
        <f>VLOOKUP(C1025,'B2B（ol)'!A:J,10,0)*D1025</f>
        <v>#N/A</v>
      </c>
      <c r="I1025" s="101">
        <f t="shared" si="167"/>
        <v>0</v>
      </c>
      <c r="J1025" s="121">
        <f t="shared" si="168"/>
        <v>0</v>
      </c>
      <c r="K1025" s="121" t="e">
        <f>VLOOKUP(C1025,'B2B（ol)'!A:P,16,0)</f>
        <v>#N/A</v>
      </c>
      <c r="L1025" s="117">
        <f t="shared" si="169"/>
        <v>0</v>
      </c>
      <c r="M1025" s="114" t="e">
        <f>VLOOKUP(C1025,'B2B（ol)'!A:K,11,0)</f>
        <v>#N/A</v>
      </c>
      <c r="N1025" s="114" t="e">
        <f>VLOOKUP(B1025,payments!E:AG,29,0)</f>
        <v>#N/A</v>
      </c>
      <c r="O1025" s="114"/>
      <c r="P1025" s="114"/>
      <c r="Q1025" s="61" t="e">
        <f>VLOOKUP(R1025,映射表!A:G,7,0)</f>
        <v>#N/A</v>
      </c>
      <c r="R1025" s="122"/>
      <c r="S1025" s="122"/>
      <c r="T1025" s="122"/>
      <c r="U1025" s="122"/>
      <c r="V1025" s="122"/>
      <c r="W1025" s="122"/>
      <c r="X1025" s="122"/>
      <c r="Y1025" s="61">
        <f t="shared" si="170"/>
        <v>0</v>
      </c>
    </row>
    <row r="1026" spans="1:25" s="61" customFormat="1">
      <c r="A1026" s="61" t="e">
        <f t="shared" ref="A1026:A1089" si="171">Q1026</f>
        <v>#N/A</v>
      </c>
      <c r="B1026" s="121">
        <f t="shared" ref="B1026:B1089" si="172">R1026</f>
        <v>0</v>
      </c>
      <c r="C1026" s="117" t="e">
        <f>VLOOKUP(B1026,映射表!A:C,3,0)</f>
        <v>#N/A</v>
      </c>
      <c r="D1026" s="121">
        <f t="shared" ref="D1026:D1089" si="173">S1026</f>
        <v>0</v>
      </c>
      <c r="E1026" s="100">
        <f t="shared" ref="E1026:E1089" si="174">IFERROR(T1026/D1026,0)*D1026</f>
        <v>0</v>
      </c>
      <c r="F1026" s="121">
        <f t="shared" ref="F1026:F1089" si="175">IFERROR(V1026/D1026,0)*D1026</f>
        <v>0</v>
      </c>
      <c r="G1026" s="121">
        <f t="shared" ref="G1026:G1089" si="176">IFERROR(IF((E1026+F1026)&gt;200,(E1026+F1026-200)*0.9+200*0.85,(E1026+F1026)*0.85),0)</f>
        <v>0</v>
      </c>
      <c r="H1026" s="99" t="e">
        <f>VLOOKUP(C1026,'B2B（ol)'!A:J,10,0)*D1026</f>
        <v>#N/A</v>
      </c>
      <c r="I1026" s="101">
        <f t="shared" ref="I1026:I1089" si="177">IFERROR((G1026-H1026)/(E1026+F1026),0)</f>
        <v>0</v>
      </c>
      <c r="J1026" s="121">
        <f t="shared" ref="J1026:J1089" si="178">IFERROR((G1026-H1026),0)</f>
        <v>0</v>
      </c>
      <c r="K1026" s="121" t="e">
        <f>VLOOKUP(C1026,'B2B（ol)'!A:P,16,0)</f>
        <v>#N/A</v>
      </c>
      <c r="L1026" s="117">
        <f t="shared" ref="L1026:L1089" si="179">(E1026+F1026)</f>
        <v>0</v>
      </c>
      <c r="M1026" s="114" t="e">
        <f>VLOOKUP(C1026,'B2B（ol)'!A:K,11,0)</f>
        <v>#N/A</v>
      </c>
      <c r="N1026" s="114" t="e">
        <f>VLOOKUP(B1026,payments!E:AG,29,0)</f>
        <v>#N/A</v>
      </c>
      <c r="O1026" s="114"/>
      <c r="P1026" s="114"/>
      <c r="Q1026" s="61" t="e">
        <f>VLOOKUP(R1026,映射表!A:G,7,0)</f>
        <v>#N/A</v>
      </c>
      <c r="R1026" s="122"/>
      <c r="S1026" s="122"/>
      <c r="T1026" s="122"/>
      <c r="U1026" s="122"/>
      <c r="V1026" s="122"/>
      <c r="W1026" s="122"/>
      <c r="X1026" s="122"/>
      <c r="Y1026" s="61">
        <f t="shared" ref="Y1026:Y1089" si="180">L1026</f>
        <v>0</v>
      </c>
    </row>
    <row r="1027" spans="1:25" s="61" customFormat="1">
      <c r="A1027" s="61" t="e">
        <f t="shared" si="171"/>
        <v>#N/A</v>
      </c>
      <c r="B1027" s="121">
        <f t="shared" si="172"/>
        <v>0</v>
      </c>
      <c r="C1027" s="117" t="e">
        <f>VLOOKUP(B1027,映射表!A:C,3,0)</f>
        <v>#N/A</v>
      </c>
      <c r="D1027" s="121">
        <f t="shared" si="173"/>
        <v>0</v>
      </c>
      <c r="E1027" s="100">
        <f t="shared" si="174"/>
        <v>0</v>
      </c>
      <c r="F1027" s="121">
        <f t="shared" si="175"/>
        <v>0</v>
      </c>
      <c r="G1027" s="121">
        <f t="shared" si="176"/>
        <v>0</v>
      </c>
      <c r="H1027" s="99" t="e">
        <f>VLOOKUP(C1027,'B2B（ol)'!A:J,10,0)*D1027</f>
        <v>#N/A</v>
      </c>
      <c r="I1027" s="101">
        <f t="shared" si="177"/>
        <v>0</v>
      </c>
      <c r="J1027" s="121">
        <f t="shared" si="178"/>
        <v>0</v>
      </c>
      <c r="K1027" s="121" t="e">
        <f>VLOOKUP(C1027,'B2B（ol)'!A:P,16,0)</f>
        <v>#N/A</v>
      </c>
      <c r="L1027" s="117">
        <f t="shared" si="179"/>
        <v>0</v>
      </c>
      <c r="M1027" s="114" t="e">
        <f>VLOOKUP(C1027,'B2B（ol)'!A:K,11,0)</f>
        <v>#N/A</v>
      </c>
      <c r="N1027" s="114" t="e">
        <f>VLOOKUP(B1027,payments!E:AG,29,0)</f>
        <v>#N/A</v>
      </c>
      <c r="O1027" s="114"/>
      <c r="P1027" s="114"/>
      <c r="Q1027" s="61" t="e">
        <f>VLOOKUP(R1027,映射表!A:G,7,0)</f>
        <v>#N/A</v>
      </c>
      <c r="R1027" s="122"/>
      <c r="S1027" s="122"/>
      <c r="T1027" s="122"/>
      <c r="U1027" s="122"/>
      <c r="V1027" s="122"/>
      <c r="W1027" s="122"/>
      <c r="X1027" s="122"/>
      <c r="Y1027" s="61">
        <f t="shared" si="180"/>
        <v>0</v>
      </c>
    </row>
    <row r="1028" spans="1:25" s="61" customFormat="1">
      <c r="A1028" s="61" t="e">
        <f t="shared" si="171"/>
        <v>#N/A</v>
      </c>
      <c r="B1028" s="121">
        <f t="shared" si="172"/>
        <v>0</v>
      </c>
      <c r="C1028" s="117" t="e">
        <f>VLOOKUP(B1028,映射表!A:C,3,0)</f>
        <v>#N/A</v>
      </c>
      <c r="D1028" s="121">
        <f t="shared" si="173"/>
        <v>0</v>
      </c>
      <c r="E1028" s="100">
        <f t="shared" si="174"/>
        <v>0</v>
      </c>
      <c r="F1028" s="121">
        <f t="shared" si="175"/>
        <v>0</v>
      </c>
      <c r="G1028" s="121">
        <f t="shared" si="176"/>
        <v>0</v>
      </c>
      <c r="H1028" s="99" t="e">
        <f>VLOOKUP(C1028,'B2B（ol)'!A:J,10,0)*D1028</f>
        <v>#N/A</v>
      </c>
      <c r="I1028" s="101">
        <f t="shared" si="177"/>
        <v>0</v>
      </c>
      <c r="J1028" s="121">
        <f t="shared" si="178"/>
        <v>0</v>
      </c>
      <c r="K1028" s="121" t="e">
        <f>VLOOKUP(C1028,'B2B（ol)'!A:P,16,0)</f>
        <v>#N/A</v>
      </c>
      <c r="L1028" s="117">
        <f t="shared" si="179"/>
        <v>0</v>
      </c>
      <c r="M1028" s="114" t="e">
        <f>VLOOKUP(C1028,'B2B（ol)'!A:K,11,0)</f>
        <v>#N/A</v>
      </c>
      <c r="N1028" s="114" t="e">
        <f>VLOOKUP(B1028,payments!E:AG,29,0)</f>
        <v>#N/A</v>
      </c>
      <c r="O1028" s="114"/>
      <c r="P1028" s="114"/>
      <c r="Q1028" s="61" t="e">
        <f>VLOOKUP(R1028,映射表!A:G,7,0)</f>
        <v>#N/A</v>
      </c>
      <c r="R1028" s="122"/>
      <c r="S1028" s="122"/>
      <c r="T1028" s="122"/>
      <c r="U1028" s="122"/>
      <c r="V1028" s="122"/>
      <c r="W1028" s="122"/>
      <c r="X1028" s="122"/>
      <c r="Y1028" s="61">
        <f t="shared" si="180"/>
        <v>0</v>
      </c>
    </row>
    <row r="1029" spans="1:25" s="61" customFormat="1">
      <c r="A1029" s="61" t="e">
        <f t="shared" si="171"/>
        <v>#N/A</v>
      </c>
      <c r="B1029" s="121">
        <f t="shared" si="172"/>
        <v>0</v>
      </c>
      <c r="C1029" s="117" t="e">
        <f>VLOOKUP(B1029,映射表!A:C,3,0)</f>
        <v>#N/A</v>
      </c>
      <c r="D1029" s="121">
        <f t="shared" si="173"/>
        <v>0</v>
      </c>
      <c r="E1029" s="100">
        <f t="shared" si="174"/>
        <v>0</v>
      </c>
      <c r="F1029" s="121">
        <f t="shared" si="175"/>
        <v>0</v>
      </c>
      <c r="G1029" s="121">
        <f t="shared" si="176"/>
        <v>0</v>
      </c>
      <c r="H1029" s="99" t="e">
        <f>VLOOKUP(C1029,'B2B（ol)'!A:J,10,0)*D1029</f>
        <v>#N/A</v>
      </c>
      <c r="I1029" s="101">
        <f t="shared" si="177"/>
        <v>0</v>
      </c>
      <c r="J1029" s="121">
        <f t="shared" si="178"/>
        <v>0</v>
      </c>
      <c r="K1029" s="121" t="e">
        <f>VLOOKUP(C1029,'B2B（ol)'!A:P,16,0)</f>
        <v>#N/A</v>
      </c>
      <c r="L1029" s="117">
        <f t="shared" si="179"/>
        <v>0</v>
      </c>
      <c r="M1029" s="114" t="e">
        <f>VLOOKUP(C1029,'B2B（ol)'!A:K,11,0)</f>
        <v>#N/A</v>
      </c>
      <c r="N1029" s="114" t="e">
        <f>VLOOKUP(B1029,payments!E:AG,29,0)</f>
        <v>#N/A</v>
      </c>
      <c r="O1029" s="114"/>
      <c r="P1029" s="114"/>
      <c r="Q1029" s="61" t="e">
        <f>VLOOKUP(R1029,映射表!A:G,7,0)</f>
        <v>#N/A</v>
      </c>
      <c r="R1029" s="122"/>
      <c r="S1029" s="122"/>
      <c r="T1029" s="122"/>
      <c r="U1029" s="122"/>
      <c r="V1029" s="122"/>
      <c r="W1029" s="122"/>
      <c r="X1029" s="122"/>
      <c r="Y1029" s="61">
        <f t="shared" si="180"/>
        <v>0</v>
      </c>
    </row>
    <row r="1030" spans="1:25" s="61" customFormat="1">
      <c r="A1030" s="61" t="e">
        <f t="shared" si="171"/>
        <v>#N/A</v>
      </c>
      <c r="B1030" s="121">
        <f t="shared" si="172"/>
        <v>0</v>
      </c>
      <c r="C1030" s="117" t="e">
        <f>VLOOKUP(B1030,映射表!A:C,3,0)</f>
        <v>#N/A</v>
      </c>
      <c r="D1030" s="121">
        <f t="shared" si="173"/>
        <v>0</v>
      </c>
      <c r="E1030" s="100">
        <f t="shared" si="174"/>
        <v>0</v>
      </c>
      <c r="F1030" s="121">
        <f t="shared" si="175"/>
        <v>0</v>
      </c>
      <c r="G1030" s="121">
        <f t="shared" si="176"/>
        <v>0</v>
      </c>
      <c r="H1030" s="99" t="e">
        <f>VLOOKUP(C1030,'B2B（ol)'!A:J,10,0)*D1030</f>
        <v>#N/A</v>
      </c>
      <c r="I1030" s="101">
        <f t="shared" si="177"/>
        <v>0</v>
      </c>
      <c r="J1030" s="121">
        <f t="shared" si="178"/>
        <v>0</v>
      </c>
      <c r="K1030" s="121" t="e">
        <f>VLOOKUP(C1030,'B2B（ol)'!A:P,16,0)</f>
        <v>#N/A</v>
      </c>
      <c r="L1030" s="117">
        <f t="shared" si="179"/>
        <v>0</v>
      </c>
      <c r="M1030" s="114" t="e">
        <f>VLOOKUP(C1030,'B2B（ol)'!A:K,11,0)</f>
        <v>#N/A</v>
      </c>
      <c r="N1030" s="114" t="e">
        <f>VLOOKUP(B1030,payments!E:AG,29,0)</f>
        <v>#N/A</v>
      </c>
      <c r="O1030" s="114"/>
      <c r="P1030" s="114"/>
      <c r="Q1030" s="61" t="e">
        <f>VLOOKUP(R1030,映射表!A:G,7,0)</f>
        <v>#N/A</v>
      </c>
      <c r="R1030" s="122"/>
      <c r="S1030" s="122"/>
      <c r="T1030" s="122"/>
      <c r="U1030" s="122"/>
      <c r="V1030" s="122"/>
      <c r="W1030" s="122"/>
      <c r="X1030" s="122"/>
      <c r="Y1030" s="61">
        <f t="shared" si="180"/>
        <v>0</v>
      </c>
    </row>
    <row r="1031" spans="1:25" s="61" customFormat="1">
      <c r="A1031" s="61" t="e">
        <f t="shared" si="171"/>
        <v>#N/A</v>
      </c>
      <c r="B1031" s="121">
        <f t="shared" si="172"/>
        <v>0</v>
      </c>
      <c r="C1031" s="117" t="e">
        <f>VLOOKUP(B1031,映射表!A:C,3,0)</f>
        <v>#N/A</v>
      </c>
      <c r="D1031" s="121">
        <f t="shared" si="173"/>
        <v>0</v>
      </c>
      <c r="E1031" s="100">
        <f t="shared" si="174"/>
        <v>0</v>
      </c>
      <c r="F1031" s="121">
        <f t="shared" si="175"/>
        <v>0</v>
      </c>
      <c r="G1031" s="121">
        <f t="shared" si="176"/>
        <v>0</v>
      </c>
      <c r="H1031" s="99" t="e">
        <f>VLOOKUP(C1031,'B2B（ol)'!A:J,10,0)*D1031</f>
        <v>#N/A</v>
      </c>
      <c r="I1031" s="101">
        <f t="shared" si="177"/>
        <v>0</v>
      </c>
      <c r="J1031" s="121">
        <f t="shared" si="178"/>
        <v>0</v>
      </c>
      <c r="K1031" s="121" t="e">
        <f>VLOOKUP(C1031,'B2B（ol)'!A:P,16,0)</f>
        <v>#N/A</v>
      </c>
      <c r="L1031" s="117">
        <f t="shared" si="179"/>
        <v>0</v>
      </c>
      <c r="M1031" s="114" t="e">
        <f>VLOOKUP(C1031,'B2B（ol)'!A:K,11,0)</f>
        <v>#N/A</v>
      </c>
      <c r="N1031" s="114" t="e">
        <f>VLOOKUP(B1031,payments!E:AG,29,0)</f>
        <v>#N/A</v>
      </c>
      <c r="O1031" s="114"/>
      <c r="P1031" s="114"/>
      <c r="Q1031" s="61" t="e">
        <f>VLOOKUP(R1031,映射表!A:G,7,0)</f>
        <v>#N/A</v>
      </c>
      <c r="R1031" s="122"/>
      <c r="S1031" s="122"/>
      <c r="T1031" s="122"/>
      <c r="U1031" s="122"/>
      <c r="V1031" s="122"/>
      <c r="W1031" s="122"/>
      <c r="X1031" s="122"/>
      <c r="Y1031" s="61">
        <f t="shared" si="180"/>
        <v>0</v>
      </c>
    </row>
    <row r="1032" spans="1:25" s="61" customFormat="1">
      <c r="A1032" s="61" t="e">
        <f t="shared" si="171"/>
        <v>#N/A</v>
      </c>
      <c r="B1032" s="121">
        <f t="shared" si="172"/>
        <v>0</v>
      </c>
      <c r="C1032" s="117" t="e">
        <f>VLOOKUP(B1032,映射表!A:C,3,0)</f>
        <v>#N/A</v>
      </c>
      <c r="D1032" s="121">
        <f t="shared" si="173"/>
        <v>0</v>
      </c>
      <c r="E1032" s="100">
        <f t="shared" si="174"/>
        <v>0</v>
      </c>
      <c r="F1032" s="121">
        <f t="shared" si="175"/>
        <v>0</v>
      </c>
      <c r="G1032" s="121">
        <f t="shared" si="176"/>
        <v>0</v>
      </c>
      <c r="H1032" s="99" t="e">
        <f>VLOOKUP(C1032,'B2B（ol)'!A:J,10,0)*D1032</f>
        <v>#N/A</v>
      </c>
      <c r="I1032" s="101">
        <f t="shared" si="177"/>
        <v>0</v>
      </c>
      <c r="J1032" s="121">
        <f t="shared" si="178"/>
        <v>0</v>
      </c>
      <c r="K1032" s="121" t="e">
        <f>VLOOKUP(C1032,'B2B（ol)'!A:P,16,0)</f>
        <v>#N/A</v>
      </c>
      <c r="L1032" s="117">
        <f t="shared" si="179"/>
        <v>0</v>
      </c>
      <c r="M1032" s="114" t="e">
        <f>VLOOKUP(C1032,'B2B（ol)'!A:K,11,0)</f>
        <v>#N/A</v>
      </c>
      <c r="N1032" s="114" t="e">
        <f>VLOOKUP(B1032,payments!E:AG,29,0)</f>
        <v>#N/A</v>
      </c>
      <c r="O1032" s="114"/>
      <c r="P1032" s="114"/>
      <c r="Q1032" s="61" t="e">
        <f>VLOOKUP(R1032,映射表!A:G,7,0)</f>
        <v>#N/A</v>
      </c>
      <c r="R1032" s="122"/>
      <c r="S1032" s="122"/>
      <c r="T1032" s="122"/>
      <c r="U1032" s="122"/>
      <c r="V1032" s="122"/>
      <c r="W1032" s="122"/>
      <c r="X1032" s="122"/>
      <c r="Y1032" s="61">
        <f t="shared" si="180"/>
        <v>0</v>
      </c>
    </row>
    <row r="1033" spans="1:25" s="61" customFormat="1">
      <c r="A1033" s="61" t="e">
        <f t="shared" si="171"/>
        <v>#N/A</v>
      </c>
      <c r="B1033" s="121">
        <f t="shared" si="172"/>
        <v>0</v>
      </c>
      <c r="C1033" s="117" t="e">
        <f>VLOOKUP(B1033,映射表!A:C,3,0)</f>
        <v>#N/A</v>
      </c>
      <c r="D1033" s="121">
        <f t="shared" si="173"/>
        <v>0</v>
      </c>
      <c r="E1033" s="100">
        <f t="shared" si="174"/>
        <v>0</v>
      </c>
      <c r="F1033" s="121">
        <f t="shared" si="175"/>
        <v>0</v>
      </c>
      <c r="G1033" s="121">
        <f t="shared" si="176"/>
        <v>0</v>
      </c>
      <c r="H1033" s="99" t="e">
        <f>VLOOKUP(C1033,'B2B（ol)'!A:J,10,0)*D1033</f>
        <v>#N/A</v>
      </c>
      <c r="I1033" s="101">
        <f t="shared" si="177"/>
        <v>0</v>
      </c>
      <c r="J1033" s="121">
        <f t="shared" si="178"/>
        <v>0</v>
      </c>
      <c r="K1033" s="121" t="e">
        <f>VLOOKUP(C1033,'B2B（ol)'!A:P,16,0)</f>
        <v>#N/A</v>
      </c>
      <c r="L1033" s="117">
        <f t="shared" si="179"/>
        <v>0</v>
      </c>
      <c r="M1033" s="114" t="e">
        <f>VLOOKUP(C1033,'B2B（ol)'!A:K,11,0)</f>
        <v>#N/A</v>
      </c>
      <c r="N1033" s="114" t="e">
        <f>VLOOKUP(B1033,payments!E:AG,29,0)</f>
        <v>#N/A</v>
      </c>
      <c r="O1033" s="114"/>
      <c r="P1033" s="114"/>
      <c r="Q1033" s="61" t="e">
        <f>VLOOKUP(R1033,映射表!A:G,7,0)</f>
        <v>#N/A</v>
      </c>
      <c r="R1033" s="122"/>
      <c r="S1033" s="122"/>
      <c r="T1033" s="122"/>
      <c r="U1033" s="122"/>
      <c r="V1033" s="122"/>
      <c r="W1033" s="122"/>
      <c r="X1033" s="122"/>
      <c r="Y1033" s="61">
        <f t="shared" si="180"/>
        <v>0</v>
      </c>
    </row>
    <row r="1034" spans="1:25" s="61" customFormat="1">
      <c r="A1034" s="61" t="e">
        <f t="shared" si="171"/>
        <v>#N/A</v>
      </c>
      <c r="B1034" s="121">
        <f t="shared" si="172"/>
        <v>0</v>
      </c>
      <c r="C1034" s="117" t="e">
        <f>VLOOKUP(B1034,映射表!A:C,3,0)</f>
        <v>#N/A</v>
      </c>
      <c r="D1034" s="121">
        <f t="shared" si="173"/>
        <v>0</v>
      </c>
      <c r="E1034" s="100">
        <f t="shared" si="174"/>
        <v>0</v>
      </c>
      <c r="F1034" s="121">
        <f t="shared" si="175"/>
        <v>0</v>
      </c>
      <c r="G1034" s="121">
        <f t="shared" si="176"/>
        <v>0</v>
      </c>
      <c r="H1034" s="99" t="e">
        <f>VLOOKUP(C1034,'B2B（ol)'!A:J,10,0)*D1034</f>
        <v>#N/A</v>
      </c>
      <c r="I1034" s="101">
        <f t="shared" si="177"/>
        <v>0</v>
      </c>
      <c r="J1034" s="121">
        <f t="shared" si="178"/>
        <v>0</v>
      </c>
      <c r="K1034" s="121" t="e">
        <f>VLOOKUP(C1034,'B2B（ol)'!A:P,16,0)</f>
        <v>#N/A</v>
      </c>
      <c r="L1034" s="117">
        <f t="shared" si="179"/>
        <v>0</v>
      </c>
      <c r="M1034" s="114" t="e">
        <f>VLOOKUP(C1034,'B2B（ol)'!A:K,11,0)</f>
        <v>#N/A</v>
      </c>
      <c r="N1034" s="114" t="e">
        <f>VLOOKUP(B1034,payments!E:AG,29,0)</f>
        <v>#N/A</v>
      </c>
      <c r="O1034" s="114"/>
      <c r="P1034" s="114"/>
      <c r="Q1034" s="61" t="e">
        <f>VLOOKUP(R1034,映射表!A:G,7,0)</f>
        <v>#N/A</v>
      </c>
      <c r="R1034" s="122"/>
      <c r="S1034" s="122"/>
      <c r="T1034" s="122"/>
      <c r="U1034" s="122"/>
      <c r="V1034" s="122"/>
      <c r="W1034" s="122"/>
      <c r="X1034" s="122"/>
      <c r="Y1034" s="61">
        <f t="shared" si="180"/>
        <v>0</v>
      </c>
    </row>
    <row r="1035" spans="1:25" s="61" customFormat="1">
      <c r="A1035" s="61" t="e">
        <f t="shared" si="171"/>
        <v>#N/A</v>
      </c>
      <c r="B1035" s="121">
        <f t="shared" si="172"/>
        <v>0</v>
      </c>
      <c r="C1035" s="117" t="e">
        <f>VLOOKUP(B1035,映射表!A:C,3,0)</f>
        <v>#N/A</v>
      </c>
      <c r="D1035" s="121">
        <f t="shared" si="173"/>
        <v>0</v>
      </c>
      <c r="E1035" s="100">
        <f t="shared" si="174"/>
        <v>0</v>
      </c>
      <c r="F1035" s="121">
        <f t="shared" si="175"/>
        <v>0</v>
      </c>
      <c r="G1035" s="121">
        <f t="shared" si="176"/>
        <v>0</v>
      </c>
      <c r="H1035" s="99" t="e">
        <f>VLOOKUP(C1035,'B2B（ol)'!A:J,10,0)*D1035</f>
        <v>#N/A</v>
      </c>
      <c r="I1035" s="101">
        <f t="shared" si="177"/>
        <v>0</v>
      </c>
      <c r="J1035" s="121">
        <f t="shared" si="178"/>
        <v>0</v>
      </c>
      <c r="K1035" s="121" t="e">
        <f>VLOOKUP(C1035,'B2B（ol)'!A:P,16,0)</f>
        <v>#N/A</v>
      </c>
      <c r="L1035" s="117">
        <f t="shared" si="179"/>
        <v>0</v>
      </c>
      <c r="M1035" s="114" t="e">
        <f>VLOOKUP(C1035,'B2B（ol)'!A:K,11,0)</f>
        <v>#N/A</v>
      </c>
      <c r="N1035" s="114" t="e">
        <f>VLOOKUP(B1035,payments!E:AG,29,0)</f>
        <v>#N/A</v>
      </c>
      <c r="O1035" s="114"/>
      <c r="P1035" s="114"/>
      <c r="Q1035" s="61" t="e">
        <f>VLOOKUP(R1035,映射表!A:G,7,0)</f>
        <v>#N/A</v>
      </c>
      <c r="R1035" s="122"/>
      <c r="S1035" s="122"/>
      <c r="T1035" s="122"/>
      <c r="U1035" s="122"/>
      <c r="V1035" s="122"/>
      <c r="W1035" s="122"/>
      <c r="X1035" s="122"/>
      <c r="Y1035" s="61">
        <f t="shared" si="180"/>
        <v>0</v>
      </c>
    </row>
    <row r="1036" spans="1:25" s="61" customFormat="1">
      <c r="A1036" s="61" t="e">
        <f t="shared" si="171"/>
        <v>#N/A</v>
      </c>
      <c r="B1036" s="121">
        <f t="shared" si="172"/>
        <v>0</v>
      </c>
      <c r="C1036" s="117" t="e">
        <f>VLOOKUP(B1036,映射表!A:C,3,0)</f>
        <v>#N/A</v>
      </c>
      <c r="D1036" s="121">
        <f t="shared" si="173"/>
        <v>0</v>
      </c>
      <c r="E1036" s="100">
        <f t="shared" si="174"/>
        <v>0</v>
      </c>
      <c r="F1036" s="121">
        <f t="shared" si="175"/>
        <v>0</v>
      </c>
      <c r="G1036" s="121">
        <f t="shared" si="176"/>
        <v>0</v>
      </c>
      <c r="H1036" s="99" t="e">
        <f>VLOOKUP(C1036,'B2B（ol)'!A:J,10,0)*D1036</f>
        <v>#N/A</v>
      </c>
      <c r="I1036" s="101">
        <f t="shared" si="177"/>
        <v>0</v>
      </c>
      <c r="J1036" s="121">
        <f t="shared" si="178"/>
        <v>0</v>
      </c>
      <c r="K1036" s="121" t="e">
        <f>VLOOKUP(C1036,'B2B（ol)'!A:P,16,0)</f>
        <v>#N/A</v>
      </c>
      <c r="L1036" s="117">
        <f t="shared" si="179"/>
        <v>0</v>
      </c>
      <c r="M1036" s="114" t="e">
        <f>VLOOKUP(C1036,'B2B（ol)'!A:K,11,0)</f>
        <v>#N/A</v>
      </c>
      <c r="N1036" s="114" t="e">
        <f>VLOOKUP(B1036,payments!E:AG,29,0)</f>
        <v>#N/A</v>
      </c>
      <c r="O1036" s="114"/>
      <c r="P1036" s="114"/>
      <c r="Q1036" s="61" t="e">
        <f>VLOOKUP(R1036,映射表!A:G,7,0)</f>
        <v>#N/A</v>
      </c>
      <c r="R1036" s="122"/>
      <c r="S1036" s="122"/>
      <c r="T1036" s="122"/>
      <c r="U1036" s="122"/>
      <c r="V1036" s="122"/>
      <c r="W1036" s="122"/>
      <c r="X1036" s="122"/>
      <c r="Y1036" s="61">
        <f t="shared" si="180"/>
        <v>0</v>
      </c>
    </row>
    <row r="1037" spans="1:25" s="61" customFormat="1">
      <c r="A1037" s="61" t="e">
        <f t="shared" si="171"/>
        <v>#N/A</v>
      </c>
      <c r="B1037" s="121">
        <f t="shared" si="172"/>
        <v>0</v>
      </c>
      <c r="C1037" s="117" t="e">
        <f>VLOOKUP(B1037,映射表!A:C,3,0)</f>
        <v>#N/A</v>
      </c>
      <c r="D1037" s="121">
        <f t="shared" si="173"/>
        <v>0</v>
      </c>
      <c r="E1037" s="100">
        <f t="shared" si="174"/>
        <v>0</v>
      </c>
      <c r="F1037" s="121">
        <f t="shared" si="175"/>
        <v>0</v>
      </c>
      <c r="G1037" s="121">
        <f t="shared" si="176"/>
        <v>0</v>
      </c>
      <c r="H1037" s="99" t="e">
        <f>VLOOKUP(C1037,'B2B（ol)'!A:J,10,0)*D1037</f>
        <v>#N/A</v>
      </c>
      <c r="I1037" s="101">
        <f t="shared" si="177"/>
        <v>0</v>
      </c>
      <c r="J1037" s="121">
        <f t="shared" si="178"/>
        <v>0</v>
      </c>
      <c r="K1037" s="121" t="e">
        <f>VLOOKUP(C1037,'B2B（ol)'!A:P,16,0)</f>
        <v>#N/A</v>
      </c>
      <c r="L1037" s="117">
        <f t="shared" si="179"/>
        <v>0</v>
      </c>
      <c r="M1037" s="114" t="e">
        <f>VLOOKUP(C1037,'B2B（ol)'!A:K,11,0)</f>
        <v>#N/A</v>
      </c>
      <c r="N1037" s="114" t="e">
        <f>VLOOKUP(B1037,payments!E:AG,29,0)</f>
        <v>#N/A</v>
      </c>
      <c r="O1037" s="114"/>
      <c r="P1037" s="114"/>
      <c r="Q1037" s="61" t="e">
        <f>VLOOKUP(R1037,映射表!A:G,7,0)</f>
        <v>#N/A</v>
      </c>
      <c r="R1037" s="122"/>
      <c r="S1037" s="122"/>
      <c r="T1037" s="122"/>
      <c r="U1037" s="122"/>
      <c r="V1037" s="122"/>
      <c r="W1037" s="122"/>
      <c r="X1037" s="122"/>
      <c r="Y1037" s="61">
        <f t="shared" si="180"/>
        <v>0</v>
      </c>
    </row>
    <row r="1038" spans="1:25" s="61" customFormat="1">
      <c r="A1038" s="61" t="e">
        <f t="shared" si="171"/>
        <v>#N/A</v>
      </c>
      <c r="B1038" s="121">
        <f t="shared" si="172"/>
        <v>0</v>
      </c>
      <c r="C1038" s="117" t="e">
        <f>VLOOKUP(B1038,映射表!A:C,3,0)</f>
        <v>#N/A</v>
      </c>
      <c r="D1038" s="121">
        <f t="shared" si="173"/>
        <v>0</v>
      </c>
      <c r="E1038" s="100">
        <f t="shared" si="174"/>
        <v>0</v>
      </c>
      <c r="F1038" s="121">
        <f t="shared" si="175"/>
        <v>0</v>
      </c>
      <c r="G1038" s="121">
        <f t="shared" si="176"/>
        <v>0</v>
      </c>
      <c r="H1038" s="99" t="e">
        <f>VLOOKUP(C1038,'B2B（ol)'!A:J,10,0)*D1038</f>
        <v>#N/A</v>
      </c>
      <c r="I1038" s="101">
        <f t="shared" si="177"/>
        <v>0</v>
      </c>
      <c r="J1038" s="121">
        <f t="shared" si="178"/>
        <v>0</v>
      </c>
      <c r="K1038" s="121" t="e">
        <f>VLOOKUP(C1038,'B2B（ol)'!A:P,16,0)</f>
        <v>#N/A</v>
      </c>
      <c r="L1038" s="117">
        <f t="shared" si="179"/>
        <v>0</v>
      </c>
      <c r="M1038" s="114" t="e">
        <f>VLOOKUP(C1038,'B2B（ol)'!A:K,11,0)</f>
        <v>#N/A</v>
      </c>
      <c r="N1038" s="114" t="e">
        <f>VLOOKUP(B1038,payments!E:AG,29,0)</f>
        <v>#N/A</v>
      </c>
      <c r="O1038" s="114"/>
      <c r="P1038" s="114"/>
      <c r="Q1038" s="61" t="e">
        <f>VLOOKUP(R1038,映射表!A:G,7,0)</f>
        <v>#N/A</v>
      </c>
      <c r="R1038" s="122"/>
      <c r="S1038" s="122"/>
      <c r="T1038" s="122"/>
      <c r="U1038" s="122"/>
      <c r="V1038" s="122"/>
      <c r="W1038" s="122"/>
      <c r="X1038" s="122"/>
      <c r="Y1038" s="61">
        <f t="shared" si="180"/>
        <v>0</v>
      </c>
    </row>
    <row r="1039" spans="1:25" s="61" customFormat="1">
      <c r="A1039" s="61" t="e">
        <f t="shared" si="171"/>
        <v>#N/A</v>
      </c>
      <c r="B1039" s="121">
        <f t="shared" si="172"/>
        <v>0</v>
      </c>
      <c r="C1039" s="117" t="e">
        <f>VLOOKUP(B1039,映射表!A:C,3,0)</f>
        <v>#N/A</v>
      </c>
      <c r="D1039" s="121">
        <f t="shared" si="173"/>
        <v>0</v>
      </c>
      <c r="E1039" s="100">
        <f t="shared" si="174"/>
        <v>0</v>
      </c>
      <c r="F1039" s="121">
        <f t="shared" si="175"/>
        <v>0</v>
      </c>
      <c r="G1039" s="121">
        <f t="shared" si="176"/>
        <v>0</v>
      </c>
      <c r="H1039" s="99" t="e">
        <f>VLOOKUP(C1039,'B2B（ol)'!A:J,10,0)*D1039</f>
        <v>#N/A</v>
      </c>
      <c r="I1039" s="101">
        <f t="shared" si="177"/>
        <v>0</v>
      </c>
      <c r="J1039" s="121">
        <f t="shared" si="178"/>
        <v>0</v>
      </c>
      <c r="K1039" s="121" t="e">
        <f>VLOOKUP(C1039,'B2B（ol)'!A:P,16,0)</f>
        <v>#N/A</v>
      </c>
      <c r="L1039" s="117">
        <f t="shared" si="179"/>
        <v>0</v>
      </c>
      <c r="M1039" s="114" t="e">
        <f>VLOOKUP(C1039,'B2B（ol)'!A:K,11,0)</f>
        <v>#N/A</v>
      </c>
      <c r="N1039" s="114" t="e">
        <f>VLOOKUP(B1039,payments!E:AG,29,0)</f>
        <v>#N/A</v>
      </c>
      <c r="O1039" s="114"/>
      <c r="P1039" s="114"/>
      <c r="Q1039" s="61" t="e">
        <f>VLOOKUP(R1039,映射表!A:G,7,0)</f>
        <v>#N/A</v>
      </c>
      <c r="R1039" s="122"/>
      <c r="S1039" s="122"/>
      <c r="T1039" s="122"/>
      <c r="U1039" s="122"/>
      <c r="V1039" s="122"/>
      <c r="W1039" s="122"/>
      <c r="X1039" s="122"/>
      <c r="Y1039" s="61">
        <f t="shared" si="180"/>
        <v>0</v>
      </c>
    </row>
    <row r="1040" spans="1:25" s="61" customFormat="1">
      <c r="A1040" s="61" t="e">
        <f t="shared" si="171"/>
        <v>#N/A</v>
      </c>
      <c r="B1040" s="121">
        <f t="shared" si="172"/>
        <v>0</v>
      </c>
      <c r="C1040" s="117" t="e">
        <f>VLOOKUP(B1040,映射表!A:C,3,0)</f>
        <v>#N/A</v>
      </c>
      <c r="D1040" s="121">
        <f t="shared" si="173"/>
        <v>0</v>
      </c>
      <c r="E1040" s="100">
        <f t="shared" si="174"/>
        <v>0</v>
      </c>
      <c r="F1040" s="121">
        <f t="shared" si="175"/>
        <v>0</v>
      </c>
      <c r="G1040" s="121">
        <f t="shared" si="176"/>
        <v>0</v>
      </c>
      <c r="H1040" s="99" t="e">
        <f>VLOOKUP(C1040,'B2B（ol)'!A:J,10,0)*D1040</f>
        <v>#N/A</v>
      </c>
      <c r="I1040" s="101">
        <f t="shared" si="177"/>
        <v>0</v>
      </c>
      <c r="J1040" s="121">
        <f t="shared" si="178"/>
        <v>0</v>
      </c>
      <c r="K1040" s="121" t="e">
        <f>VLOOKUP(C1040,'B2B（ol)'!A:P,16,0)</f>
        <v>#N/A</v>
      </c>
      <c r="L1040" s="117">
        <f t="shared" si="179"/>
        <v>0</v>
      </c>
      <c r="M1040" s="114" t="e">
        <f>VLOOKUP(C1040,'B2B（ol)'!A:K,11,0)</f>
        <v>#N/A</v>
      </c>
      <c r="N1040" s="114" t="e">
        <f>VLOOKUP(B1040,payments!E:AG,29,0)</f>
        <v>#N/A</v>
      </c>
      <c r="O1040" s="114"/>
      <c r="P1040" s="114"/>
      <c r="Q1040" s="61" t="e">
        <f>VLOOKUP(R1040,映射表!A:G,7,0)</f>
        <v>#N/A</v>
      </c>
      <c r="R1040" s="122"/>
      <c r="S1040" s="122"/>
      <c r="T1040" s="122"/>
      <c r="U1040" s="122"/>
      <c r="V1040" s="122"/>
      <c r="W1040" s="122"/>
      <c r="X1040" s="122"/>
      <c r="Y1040" s="61">
        <f t="shared" si="180"/>
        <v>0</v>
      </c>
    </row>
    <row r="1041" spans="1:25" s="61" customFormat="1">
      <c r="A1041" s="61" t="e">
        <f t="shared" si="171"/>
        <v>#N/A</v>
      </c>
      <c r="B1041" s="121">
        <f t="shared" si="172"/>
        <v>0</v>
      </c>
      <c r="C1041" s="117" t="e">
        <f>VLOOKUP(B1041,映射表!A:C,3,0)</f>
        <v>#N/A</v>
      </c>
      <c r="D1041" s="121">
        <f t="shared" si="173"/>
        <v>0</v>
      </c>
      <c r="E1041" s="100">
        <f t="shared" si="174"/>
        <v>0</v>
      </c>
      <c r="F1041" s="121">
        <f t="shared" si="175"/>
        <v>0</v>
      </c>
      <c r="G1041" s="121">
        <f t="shared" si="176"/>
        <v>0</v>
      </c>
      <c r="H1041" s="99" t="e">
        <f>VLOOKUP(C1041,'B2B（ol)'!A:J,10,0)*D1041</f>
        <v>#N/A</v>
      </c>
      <c r="I1041" s="101">
        <f t="shared" si="177"/>
        <v>0</v>
      </c>
      <c r="J1041" s="121">
        <f t="shared" si="178"/>
        <v>0</v>
      </c>
      <c r="K1041" s="121" t="e">
        <f>VLOOKUP(C1041,'B2B（ol)'!A:P,16,0)</f>
        <v>#N/A</v>
      </c>
      <c r="L1041" s="117">
        <f t="shared" si="179"/>
        <v>0</v>
      </c>
      <c r="M1041" s="114" t="e">
        <f>VLOOKUP(C1041,'B2B（ol)'!A:K,11,0)</f>
        <v>#N/A</v>
      </c>
      <c r="N1041" s="114" t="e">
        <f>VLOOKUP(B1041,payments!E:AG,29,0)</f>
        <v>#N/A</v>
      </c>
      <c r="O1041" s="114"/>
      <c r="P1041" s="114"/>
      <c r="Q1041" s="61" t="e">
        <f>VLOOKUP(R1041,映射表!A:G,7,0)</f>
        <v>#N/A</v>
      </c>
      <c r="R1041" s="122"/>
      <c r="S1041" s="122"/>
      <c r="T1041" s="122"/>
      <c r="U1041" s="122"/>
      <c r="V1041" s="122"/>
      <c r="W1041" s="122"/>
      <c r="X1041" s="122"/>
      <c r="Y1041" s="61">
        <f t="shared" si="180"/>
        <v>0</v>
      </c>
    </row>
    <row r="1042" spans="1:25" s="61" customFormat="1">
      <c r="A1042" s="61" t="e">
        <f t="shared" si="171"/>
        <v>#N/A</v>
      </c>
      <c r="B1042" s="121">
        <f t="shared" si="172"/>
        <v>0</v>
      </c>
      <c r="C1042" s="117" t="e">
        <f>VLOOKUP(B1042,映射表!A:C,3,0)</f>
        <v>#N/A</v>
      </c>
      <c r="D1042" s="121">
        <f t="shared" si="173"/>
        <v>0</v>
      </c>
      <c r="E1042" s="100">
        <f t="shared" si="174"/>
        <v>0</v>
      </c>
      <c r="F1042" s="121">
        <f t="shared" si="175"/>
        <v>0</v>
      </c>
      <c r="G1042" s="121">
        <f t="shared" si="176"/>
        <v>0</v>
      </c>
      <c r="H1042" s="99" t="e">
        <f>VLOOKUP(C1042,'B2B（ol)'!A:J,10,0)*D1042</f>
        <v>#N/A</v>
      </c>
      <c r="I1042" s="101">
        <f t="shared" si="177"/>
        <v>0</v>
      </c>
      <c r="J1042" s="121">
        <f t="shared" si="178"/>
        <v>0</v>
      </c>
      <c r="K1042" s="121" t="e">
        <f>VLOOKUP(C1042,'B2B（ol)'!A:P,16,0)</f>
        <v>#N/A</v>
      </c>
      <c r="L1042" s="117">
        <f t="shared" si="179"/>
        <v>0</v>
      </c>
      <c r="M1042" s="114" t="e">
        <f>VLOOKUP(C1042,'B2B（ol)'!A:K,11,0)</f>
        <v>#N/A</v>
      </c>
      <c r="N1042" s="114" t="e">
        <f>VLOOKUP(B1042,payments!E:AG,29,0)</f>
        <v>#N/A</v>
      </c>
      <c r="O1042" s="114"/>
      <c r="P1042" s="114"/>
      <c r="Q1042" s="61" t="e">
        <f>VLOOKUP(R1042,映射表!A:G,7,0)</f>
        <v>#N/A</v>
      </c>
      <c r="R1042" s="122"/>
      <c r="S1042" s="122"/>
      <c r="T1042" s="122"/>
      <c r="U1042" s="122"/>
      <c r="V1042" s="122"/>
      <c r="W1042" s="122"/>
      <c r="X1042" s="122"/>
      <c r="Y1042" s="61">
        <f t="shared" si="180"/>
        <v>0</v>
      </c>
    </row>
    <row r="1043" spans="1:25" s="61" customFormat="1">
      <c r="A1043" s="61" t="e">
        <f t="shared" si="171"/>
        <v>#N/A</v>
      </c>
      <c r="B1043" s="121">
        <f t="shared" si="172"/>
        <v>0</v>
      </c>
      <c r="C1043" s="117" t="e">
        <f>VLOOKUP(B1043,映射表!A:C,3,0)</f>
        <v>#N/A</v>
      </c>
      <c r="D1043" s="121">
        <f t="shared" si="173"/>
        <v>0</v>
      </c>
      <c r="E1043" s="100">
        <f t="shared" si="174"/>
        <v>0</v>
      </c>
      <c r="F1043" s="121">
        <f t="shared" si="175"/>
        <v>0</v>
      </c>
      <c r="G1043" s="121">
        <f t="shared" si="176"/>
        <v>0</v>
      </c>
      <c r="H1043" s="99" t="e">
        <f>VLOOKUP(C1043,'B2B（ol)'!A:J,10,0)*D1043</f>
        <v>#N/A</v>
      </c>
      <c r="I1043" s="101">
        <f t="shared" si="177"/>
        <v>0</v>
      </c>
      <c r="J1043" s="121">
        <f t="shared" si="178"/>
        <v>0</v>
      </c>
      <c r="K1043" s="121" t="e">
        <f>VLOOKUP(C1043,'B2B（ol)'!A:P,16,0)</f>
        <v>#N/A</v>
      </c>
      <c r="L1043" s="117">
        <f t="shared" si="179"/>
        <v>0</v>
      </c>
      <c r="M1043" s="114" t="e">
        <f>VLOOKUP(C1043,'B2B（ol)'!A:K,11,0)</f>
        <v>#N/A</v>
      </c>
      <c r="N1043" s="114" t="e">
        <f>VLOOKUP(B1043,payments!E:AG,29,0)</f>
        <v>#N/A</v>
      </c>
      <c r="O1043" s="114"/>
      <c r="P1043" s="114"/>
      <c r="Q1043" s="61" t="e">
        <f>VLOOKUP(R1043,映射表!A:G,7,0)</f>
        <v>#N/A</v>
      </c>
      <c r="R1043" s="122"/>
      <c r="S1043" s="122"/>
      <c r="T1043" s="122"/>
      <c r="U1043" s="122"/>
      <c r="V1043" s="122"/>
      <c r="W1043" s="122"/>
      <c r="X1043" s="122"/>
      <c r="Y1043" s="61">
        <f t="shared" si="180"/>
        <v>0</v>
      </c>
    </row>
    <row r="1044" spans="1:25" s="61" customFormat="1">
      <c r="A1044" s="61" t="e">
        <f t="shared" si="171"/>
        <v>#N/A</v>
      </c>
      <c r="B1044" s="121">
        <f t="shared" si="172"/>
        <v>0</v>
      </c>
      <c r="C1044" s="117" t="e">
        <f>VLOOKUP(B1044,映射表!A:C,3,0)</f>
        <v>#N/A</v>
      </c>
      <c r="D1044" s="121">
        <f t="shared" si="173"/>
        <v>0</v>
      </c>
      <c r="E1044" s="100">
        <f t="shared" si="174"/>
        <v>0</v>
      </c>
      <c r="F1044" s="121">
        <f t="shared" si="175"/>
        <v>0</v>
      </c>
      <c r="G1044" s="121">
        <f t="shared" si="176"/>
        <v>0</v>
      </c>
      <c r="H1044" s="99" t="e">
        <f>VLOOKUP(C1044,'B2B（ol)'!A:J,10,0)*D1044</f>
        <v>#N/A</v>
      </c>
      <c r="I1044" s="101">
        <f t="shared" si="177"/>
        <v>0</v>
      </c>
      <c r="J1044" s="121">
        <f t="shared" si="178"/>
        <v>0</v>
      </c>
      <c r="K1044" s="121" t="e">
        <f>VLOOKUP(C1044,'B2B（ol)'!A:P,16,0)</f>
        <v>#N/A</v>
      </c>
      <c r="L1044" s="117">
        <f t="shared" si="179"/>
        <v>0</v>
      </c>
      <c r="M1044" s="114" t="e">
        <f>VLOOKUP(C1044,'B2B（ol)'!A:K,11,0)</f>
        <v>#N/A</v>
      </c>
      <c r="N1044" s="114" t="e">
        <f>VLOOKUP(B1044,payments!E:AG,29,0)</f>
        <v>#N/A</v>
      </c>
      <c r="O1044" s="114"/>
      <c r="P1044" s="114"/>
      <c r="Q1044" s="61" t="e">
        <f>VLOOKUP(R1044,映射表!A:G,7,0)</f>
        <v>#N/A</v>
      </c>
      <c r="R1044" s="122"/>
      <c r="S1044" s="122"/>
      <c r="T1044" s="122"/>
      <c r="U1044" s="122"/>
      <c r="V1044" s="122"/>
      <c r="W1044" s="122"/>
      <c r="X1044" s="122"/>
      <c r="Y1044" s="61">
        <f t="shared" si="180"/>
        <v>0</v>
      </c>
    </row>
    <row r="1045" spans="1:25" s="61" customFormat="1">
      <c r="A1045" s="61" t="e">
        <f t="shared" si="171"/>
        <v>#N/A</v>
      </c>
      <c r="B1045" s="121">
        <f t="shared" si="172"/>
        <v>0</v>
      </c>
      <c r="C1045" s="117" t="e">
        <f>VLOOKUP(B1045,映射表!A:C,3,0)</f>
        <v>#N/A</v>
      </c>
      <c r="D1045" s="121">
        <f t="shared" si="173"/>
        <v>0</v>
      </c>
      <c r="E1045" s="100">
        <f t="shared" si="174"/>
        <v>0</v>
      </c>
      <c r="F1045" s="121">
        <f t="shared" si="175"/>
        <v>0</v>
      </c>
      <c r="G1045" s="121">
        <f t="shared" si="176"/>
        <v>0</v>
      </c>
      <c r="H1045" s="99" t="e">
        <f>VLOOKUP(C1045,'B2B（ol)'!A:J,10,0)*D1045</f>
        <v>#N/A</v>
      </c>
      <c r="I1045" s="101">
        <f t="shared" si="177"/>
        <v>0</v>
      </c>
      <c r="J1045" s="121">
        <f t="shared" si="178"/>
        <v>0</v>
      </c>
      <c r="K1045" s="121" t="e">
        <f>VLOOKUP(C1045,'B2B（ol)'!A:P,16,0)</f>
        <v>#N/A</v>
      </c>
      <c r="L1045" s="117">
        <f t="shared" si="179"/>
        <v>0</v>
      </c>
      <c r="M1045" s="114" t="e">
        <f>VLOOKUP(C1045,'B2B（ol)'!A:K,11,0)</f>
        <v>#N/A</v>
      </c>
      <c r="N1045" s="114" t="e">
        <f>VLOOKUP(B1045,payments!E:AG,29,0)</f>
        <v>#N/A</v>
      </c>
      <c r="O1045" s="114"/>
      <c r="P1045" s="114"/>
      <c r="Q1045" s="61" t="e">
        <f>VLOOKUP(R1045,映射表!A:G,7,0)</f>
        <v>#N/A</v>
      </c>
      <c r="R1045" s="122"/>
      <c r="S1045" s="122"/>
      <c r="T1045" s="122"/>
      <c r="U1045" s="122"/>
      <c r="V1045" s="122"/>
      <c r="W1045" s="122"/>
      <c r="X1045" s="122"/>
      <c r="Y1045" s="61">
        <f t="shared" si="180"/>
        <v>0</v>
      </c>
    </row>
    <row r="1046" spans="1:25" s="61" customFormat="1">
      <c r="A1046" s="61" t="e">
        <f t="shared" si="171"/>
        <v>#N/A</v>
      </c>
      <c r="B1046" s="121">
        <f t="shared" si="172"/>
        <v>0</v>
      </c>
      <c r="C1046" s="117" t="e">
        <f>VLOOKUP(B1046,映射表!A:C,3,0)</f>
        <v>#N/A</v>
      </c>
      <c r="D1046" s="121">
        <f t="shared" si="173"/>
        <v>0</v>
      </c>
      <c r="E1046" s="100">
        <f t="shared" si="174"/>
        <v>0</v>
      </c>
      <c r="F1046" s="121">
        <f t="shared" si="175"/>
        <v>0</v>
      </c>
      <c r="G1046" s="121">
        <f t="shared" si="176"/>
        <v>0</v>
      </c>
      <c r="H1046" s="99" t="e">
        <f>VLOOKUP(C1046,'B2B（ol)'!A:J,10,0)*D1046</f>
        <v>#N/A</v>
      </c>
      <c r="I1046" s="101">
        <f t="shared" si="177"/>
        <v>0</v>
      </c>
      <c r="J1046" s="121">
        <f t="shared" si="178"/>
        <v>0</v>
      </c>
      <c r="K1046" s="121" t="e">
        <f>VLOOKUP(C1046,'B2B（ol)'!A:P,16,0)</f>
        <v>#N/A</v>
      </c>
      <c r="L1046" s="117">
        <f t="shared" si="179"/>
        <v>0</v>
      </c>
      <c r="M1046" s="114" t="e">
        <f>VLOOKUP(C1046,'B2B（ol)'!A:K,11,0)</f>
        <v>#N/A</v>
      </c>
      <c r="N1046" s="114" t="e">
        <f>VLOOKUP(B1046,payments!E:AG,29,0)</f>
        <v>#N/A</v>
      </c>
      <c r="O1046" s="114"/>
      <c r="P1046" s="114"/>
      <c r="Q1046" s="61" t="e">
        <f>VLOOKUP(R1046,映射表!A:G,7,0)</f>
        <v>#N/A</v>
      </c>
      <c r="R1046" s="122"/>
      <c r="S1046" s="122"/>
      <c r="T1046" s="122"/>
      <c r="U1046" s="122"/>
      <c r="V1046" s="122"/>
      <c r="W1046" s="122"/>
      <c r="X1046" s="122"/>
      <c r="Y1046" s="61">
        <f t="shared" si="180"/>
        <v>0</v>
      </c>
    </row>
    <row r="1047" spans="1:25" s="61" customFormat="1">
      <c r="A1047" s="61" t="e">
        <f t="shared" si="171"/>
        <v>#N/A</v>
      </c>
      <c r="B1047" s="121">
        <f t="shared" si="172"/>
        <v>0</v>
      </c>
      <c r="C1047" s="117" t="e">
        <f>VLOOKUP(B1047,映射表!A:C,3,0)</f>
        <v>#N/A</v>
      </c>
      <c r="D1047" s="121">
        <f t="shared" si="173"/>
        <v>0</v>
      </c>
      <c r="E1047" s="100">
        <f t="shared" si="174"/>
        <v>0</v>
      </c>
      <c r="F1047" s="121">
        <f t="shared" si="175"/>
        <v>0</v>
      </c>
      <c r="G1047" s="121">
        <f t="shared" si="176"/>
        <v>0</v>
      </c>
      <c r="H1047" s="99" t="e">
        <f>VLOOKUP(C1047,'B2B（ol)'!A:J,10,0)*D1047</f>
        <v>#N/A</v>
      </c>
      <c r="I1047" s="101">
        <f t="shared" si="177"/>
        <v>0</v>
      </c>
      <c r="J1047" s="121">
        <f t="shared" si="178"/>
        <v>0</v>
      </c>
      <c r="K1047" s="121" t="e">
        <f>VLOOKUP(C1047,'B2B（ol)'!A:P,16,0)</f>
        <v>#N/A</v>
      </c>
      <c r="L1047" s="117">
        <f t="shared" si="179"/>
        <v>0</v>
      </c>
      <c r="M1047" s="114" t="e">
        <f>VLOOKUP(C1047,'B2B（ol)'!A:K,11,0)</f>
        <v>#N/A</v>
      </c>
      <c r="N1047" s="114" t="e">
        <f>VLOOKUP(B1047,payments!E:AG,29,0)</f>
        <v>#N/A</v>
      </c>
      <c r="O1047" s="114"/>
      <c r="P1047" s="114"/>
      <c r="Q1047" s="61" t="e">
        <f>VLOOKUP(R1047,映射表!A:G,7,0)</f>
        <v>#N/A</v>
      </c>
      <c r="R1047" s="122"/>
      <c r="S1047" s="122"/>
      <c r="T1047" s="122"/>
      <c r="U1047" s="122"/>
      <c r="V1047" s="122"/>
      <c r="W1047" s="122"/>
      <c r="X1047" s="122"/>
      <c r="Y1047" s="61">
        <f t="shared" si="180"/>
        <v>0</v>
      </c>
    </row>
    <row r="1048" spans="1:25" s="61" customFormat="1">
      <c r="A1048" s="61" t="e">
        <f t="shared" si="171"/>
        <v>#N/A</v>
      </c>
      <c r="B1048" s="121">
        <f t="shared" si="172"/>
        <v>0</v>
      </c>
      <c r="C1048" s="117" t="e">
        <f>VLOOKUP(B1048,映射表!A:C,3,0)</f>
        <v>#N/A</v>
      </c>
      <c r="D1048" s="121">
        <f t="shared" si="173"/>
        <v>0</v>
      </c>
      <c r="E1048" s="100">
        <f t="shared" si="174"/>
        <v>0</v>
      </c>
      <c r="F1048" s="121">
        <f t="shared" si="175"/>
        <v>0</v>
      </c>
      <c r="G1048" s="121">
        <f t="shared" si="176"/>
        <v>0</v>
      </c>
      <c r="H1048" s="99" t="e">
        <f>VLOOKUP(C1048,'B2B（ol)'!A:J,10,0)*D1048</f>
        <v>#N/A</v>
      </c>
      <c r="I1048" s="101">
        <f t="shared" si="177"/>
        <v>0</v>
      </c>
      <c r="J1048" s="121">
        <f t="shared" si="178"/>
        <v>0</v>
      </c>
      <c r="K1048" s="121" t="e">
        <f>VLOOKUP(C1048,'B2B（ol)'!A:P,16,0)</f>
        <v>#N/A</v>
      </c>
      <c r="L1048" s="117">
        <f t="shared" si="179"/>
        <v>0</v>
      </c>
      <c r="M1048" s="114" t="e">
        <f>VLOOKUP(C1048,'B2B（ol)'!A:K,11,0)</f>
        <v>#N/A</v>
      </c>
      <c r="N1048" s="114" t="e">
        <f>VLOOKUP(B1048,payments!E:AG,29,0)</f>
        <v>#N/A</v>
      </c>
      <c r="O1048" s="114"/>
      <c r="P1048" s="114"/>
      <c r="Q1048" s="61" t="e">
        <f>VLOOKUP(R1048,映射表!A:G,7,0)</f>
        <v>#N/A</v>
      </c>
      <c r="R1048" s="122"/>
      <c r="S1048" s="122"/>
      <c r="T1048" s="122"/>
      <c r="U1048" s="122"/>
      <c r="V1048" s="122"/>
      <c r="W1048" s="122"/>
      <c r="X1048" s="122"/>
      <c r="Y1048" s="61">
        <f t="shared" si="180"/>
        <v>0</v>
      </c>
    </row>
    <row r="1049" spans="1:25" s="61" customFormat="1">
      <c r="A1049" s="61" t="e">
        <f t="shared" si="171"/>
        <v>#N/A</v>
      </c>
      <c r="B1049" s="121">
        <f t="shared" si="172"/>
        <v>0</v>
      </c>
      <c r="C1049" s="117" t="e">
        <f>VLOOKUP(B1049,映射表!A:C,3,0)</f>
        <v>#N/A</v>
      </c>
      <c r="D1049" s="121">
        <f t="shared" si="173"/>
        <v>0</v>
      </c>
      <c r="E1049" s="100">
        <f t="shared" si="174"/>
        <v>0</v>
      </c>
      <c r="F1049" s="121">
        <f t="shared" si="175"/>
        <v>0</v>
      </c>
      <c r="G1049" s="121">
        <f t="shared" si="176"/>
        <v>0</v>
      </c>
      <c r="H1049" s="99" t="e">
        <f>VLOOKUP(C1049,'B2B（ol)'!A:J,10,0)*D1049</f>
        <v>#N/A</v>
      </c>
      <c r="I1049" s="101">
        <f t="shared" si="177"/>
        <v>0</v>
      </c>
      <c r="J1049" s="121">
        <f t="shared" si="178"/>
        <v>0</v>
      </c>
      <c r="K1049" s="121" t="e">
        <f>VLOOKUP(C1049,'B2B（ol)'!A:P,16,0)</f>
        <v>#N/A</v>
      </c>
      <c r="L1049" s="117">
        <f t="shared" si="179"/>
        <v>0</v>
      </c>
      <c r="M1049" s="114" t="e">
        <f>VLOOKUP(C1049,'B2B（ol)'!A:K,11,0)</f>
        <v>#N/A</v>
      </c>
      <c r="N1049" s="114" t="e">
        <f>VLOOKUP(B1049,payments!E:AG,29,0)</f>
        <v>#N/A</v>
      </c>
      <c r="O1049" s="114"/>
      <c r="P1049" s="114"/>
      <c r="Q1049" s="61" t="e">
        <f>VLOOKUP(R1049,映射表!A:G,7,0)</f>
        <v>#N/A</v>
      </c>
      <c r="R1049" s="122"/>
      <c r="S1049" s="122"/>
      <c r="T1049" s="122"/>
      <c r="U1049" s="122"/>
      <c r="V1049" s="122"/>
      <c r="W1049" s="122"/>
      <c r="X1049" s="122"/>
      <c r="Y1049" s="61">
        <f t="shared" si="180"/>
        <v>0</v>
      </c>
    </row>
    <row r="1050" spans="1:25" s="61" customFormat="1">
      <c r="A1050" s="61" t="e">
        <f t="shared" si="171"/>
        <v>#N/A</v>
      </c>
      <c r="B1050" s="121">
        <f t="shared" si="172"/>
        <v>0</v>
      </c>
      <c r="C1050" s="117" t="e">
        <f>VLOOKUP(B1050,映射表!A:C,3,0)</f>
        <v>#N/A</v>
      </c>
      <c r="D1050" s="121">
        <f t="shared" si="173"/>
        <v>0</v>
      </c>
      <c r="E1050" s="100">
        <f t="shared" si="174"/>
        <v>0</v>
      </c>
      <c r="F1050" s="121">
        <f t="shared" si="175"/>
        <v>0</v>
      </c>
      <c r="G1050" s="121">
        <f t="shared" si="176"/>
        <v>0</v>
      </c>
      <c r="H1050" s="99" t="e">
        <f>VLOOKUP(C1050,'B2B（ol)'!A:J,10,0)*D1050</f>
        <v>#N/A</v>
      </c>
      <c r="I1050" s="101">
        <f t="shared" si="177"/>
        <v>0</v>
      </c>
      <c r="J1050" s="121">
        <f t="shared" si="178"/>
        <v>0</v>
      </c>
      <c r="K1050" s="121" t="e">
        <f>VLOOKUP(C1050,'B2B（ol)'!A:P,16,0)</f>
        <v>#N/A</v>
      </c>
      <c r="L1050" s="117">
        <f t="shared" si="179"/>
        <v>0</v>
      </c>
      <c r="M1050" s="114" t="e">
        <f>VLOOKUP(C1050,'B2B（ol)'!A:K,11,0)</f>
        <v>#N/A</v>
      </c>
      <c r="N1050" s="114" t="e">
        <f>VLOOKUP(B1050,payments!E:AG,29,0)</f>
        <v>#N/A</v>
      </c>
      <c r="O1050" s="114"/>
      <c r="P1050" s="114"/>
      <c r="Q1050" s="61" t="e">
        <f>VLOOKUP(R1050,映射表!A:G,7,0)</f>
        <v>#N/A</v>
      </c>
      <c r="R1050" s="122"/>
      <c r="S1050" s="122"/>
      <c r="T1050" s="122"/>
      <c r="U1050" s="122"/>
      <c r="V1050" s="122"/>
      <c r="W1050" s="122"/>
      <c r="X1050" s="122"/>
      <c r="Y1050" s="61">
        <f t="shared" si="180"/>
        <v>0</v>
      </c>
    </row>
    <row r="1051" spans="1:25" s="61" customFormat="1">
      <c r="A1051" s="61" t="e">
        <f t="shared" si="171"/>
        <v>#N/A</v>
      </c>
      <c r="B1051" s="121">
        <f t="shared" si="172"/>
        <v>0</v>
      </c>
      <c r="C1051" s="117" t="e">
        <f>VLOOKUP(B1051,映射表!A:C,3,0)</f>
        <v>#N/A</v>
      </c>
      <c r="D1051" s="121">
        <f t="shared" si="173"/>
        <v>0</v>
      </c>
      <c r="E1051" s="100">
        <f t="shared" si="174"/>
        <v>0</v>
      </c>
      <c r="F1051" s="121">
        <f t="shared" si="175"/>
        <v>0</v>
      </c>
      <c r="G1051" s="121">
        <f t="shared" si="176"/>
        <v>0</v>
      </c>
      <c r="H1051" s="99" t="e">
        <f>VLOOKUP(C1051,'B2B（ol)'!A:J,10,0)*D1051</f>
        <v>#N/A</v>
      </c>
      <c r="I1051" s="101">
        <f t="shared" si="177"/>
        <v>0</v>
      </c>
      <c r="J1051" s="121">
        <f t="shared" si="178"/>
        <v>0</v>
      </c>
      <c r="K1051" s="121" t="e">
        <f>VLOOKUP(C1051,'B2B（ol)'!A:P,16,0)</f>
        <v>#N/A</v>
      </c>
      <c r="L1051" s="117">
        <f t="shared" si="179"/>
        <v>0</v>
      </c>
      <c r="M1051" s="114" t="e">
        <f>VLOOKUP(C1051,'B2B（ol)'!A:K,11,0)</f>
        <v>#N/A</v>
      </c>
      <c r="N1051" s="114" t="e">
        <f>VLOOKUP(B1051,payments!E:AG,29,0)</f>
        <v>#N/A</v>
      </c>
      <c r="O1051" s="114"/>
      <c r="P1051" s="114"/>
      <c r="Q1051" s="61" t="e">
        <f>VLOOKUP(R1051,映射表!A:G,7,0)</f>
        <v>#N/A</v>
      </c>
      <c r="R1051" s="122"/>
      <c r="S1051" s="122"/>
      <c r="T1051" s="122"/>
      <c r="U1051" s="122"/>
      <c r="V1051" s="122"/>
      <c r="W1051" s="122"/>
      <c r="X1051" s="122"/>
      <c r="Y1051" s="61">
        <f t="shared" si="180"/>
        <v>0</v>
      </c>
    </row>
    <row r="1052" spans="1:25" s="61" customFormat="1">
      <c r="A1052" s="61" t="e">
        <f t="shared" si="171"/>
        <v>#N/A</v>
      </c>
      <c r="B1052" s="121">
        <f t="shared" si="172"/>
        <v>0</v>
      </c>
      <c r="C1052" s="117" t="e">
        <f>VLOOKUP(B1052,映射表!A:C,3,0)</f>
        <v>#N/A</v>
      </c>
      <c r="D1052" s="121">
        <f t="shared" si="173"/>
        <v>0</v>
      </c>
      <c r="E1052" s="100">
        <f t="shared" si="174"/>
        <v>0</v>
      </c>
      <c r="F1052" s="121">
        <f t="shared" si="175"/>
        <v>0</v>
      </c>
      <c r="G1052" s="121">
        <f t="shared" si="176"/>
        <v>0</v>
      </c>
      <c r="H1052" s="99" t="e">
        <f>VLOOKUP(C1052,'B2B（ol)'!A:J,10,0)*D1052</f>
        <v>#N/A</v>
      </c>
      <c r="I1052" s="101">
        <f t="shared" si="177"/>
        <v>0</v>
      </c>
      <c r="J1052" s="121">
        <f t="shared" si="178"/>
        <v>0</v>
      </c>
      <c r="K1052" s="121" t="e">
        <f>VLOOKUP(C1052,'B2B（ol)'!A:P,16,0)</f>
        <v>#N/A</v>
      </c>
      <c r="L1052" s="117">
        <f t="shared" si="179"/>
        <v>0</v>
      </c>
      <c r="M1052" s="114" t="e">
        <f>VLOOKUP(C1052,'B2B（ol)'!A:K,11,0)</f>
        <v>#N/A</v>
      </c>
      <c r="N1052" s="114" t="e">
        <f>VLOOKUP(B1052,payments!E:AG,29,0)</f>
        <v>#N/A</v>
      </c>
      <c r="O1052" s="114"/>
      <c r="P1052" s="114"/>
      <c r="Q1052" s="61" t="e">
        <f>VLOOKUP(R1052,映射表!A:G,7,0)</f>
        <v>#N/A</v>
      </c>
      <c r="R1052" s="122"/>
      <c r="S1052" s="122"/>
      <c r="T1052" s="122"/>
      <c r="U1052" s="122"/>
      <c r="V1052" s="122"/>
      <c r="W1052" s="122"/>
      <c r="X1052" s="122"/>
      <c r="Y1052" s="61">
        <f t="shared" si="180"/>
        <v>0</v>
      </c>
    </row>
    <row r="1053" spans="1:25" s="61" customFormat="1">
      <c r="A1053" s="61" t="e">
        <f t="shared" si="171"/>
        <v>#N/A</v>
      </c>
      <c r="B1053" s="121">
        <f t="shared" si="172"/>
        <v>0</v>
      </c>
      <c r="C1053" s="117" t="e">
        <f>VLOOKUP(B1053,映射表!A:C,3,0)</f>
        <v>#N/A</v>
      </c>
      <c r="D1053" s="121">
        <f t="shared" si="173"/>
        <v>0</v>
      </c>
      <c r="E1053" s="100">
        <f t="shared" si="174"/>
        <v>0</v>
      </c>
      <c r="F1053" s="121">
        <f t="shared" si="175"/>
        <v>0</v>
      </c>
      <c r="G1053" s="121">
        <f t="shared" si="176"/>
        <v>0</v>
      </c>
      <c r="H1053" s="99" t="e">
        <f>VLOOKUP(C1053,'B2B（ol)'!A:J,10,0)*D1053</f>
        <v>#N/A</v>
      </c>
      <c r="I1053" s="101">
        <f t="shared" si="177"/>
        <v>0</v>
      </c>
      <c r="J1053" s="121">
        <f t="shared" si="178"/>
        <v>0</v>
      </c>
      <c r="K1053" s="121" t="e">
        <f>VLOOKUP(C1053,'B2B（ol)'!A:P,16,0)</f>
        <v>#N/A</v>
      </c>
      <c r="L1053" s="117">
        <f t="shared" si="179"/>
        <v>0</v>
      </c>
      <c r="M1053" s="114" t="e">
        <f>VLOOKUP(C1053,'B2B（ol)'!A:K,11,0)</f>
        <v>#N/A</v>
      </c>
      <c r="N1053" s="114" t="e">
        <f>VLOOKUP(B1053,payments!E:AG,29,0)</f>
        <v>#N/A</v>
      </c>
      <c r="O1053" s="114"/>
      <c r="P1053" s="114"/>
      <c r="Q1053" s="61" t="e">
        <f>VLOOKUP(R1053,映射表!A:G,7,0)</f>
        <v>#N/A</v>
      </c>
      <c r="R1053" s="122"/>
      <c r="S1053" s="122"/>
      <c r="T1053" s="122"/>
      <c r="U1053" s="122"/>
      <c r="V1053" s="122"/>
      <c r="W1053" s="122"/>
      <c r="X1053" s="122"/>
      <c r="Y1053" s="61">
        <f t="shared" si="180"/>
        <v>0</v>
      </c>
    </row>
    <row r="1054" spans="1:25" s="61" customFormat="1">
      <c r="A1054" s="61" t="e">
        <f t="shared" si="171"/>
        <v>#N/A</v>
      </c>
      <c r="B1054" s="121">
        <f t="shared" si="172"/>
        <v>0</v>
      </c>
      <c r="C1054" s="117" t="e">
        <f>VLOOKUP(B1054,映射表!A:C,3,0)</f>
        <v>#N/A</v>
      </c>
      <c r="D1054" s="121">
        <f t="shared" si="173"/>
        <v>0</v>
      </c>
      <c r="E1054" s="100">
        <f t="shared" si="174"/>
        <v>0</v>
      </c>
      <c r="F1054" s="121">
        <f t="shared" si="175"/>
        <v>0</v>
      </c>
      <c r="G1054" s="121">
        <f t="shared" si="176"/>
        <v>0</v>
      </c>
      <c r="H1054" s="99" t="e">
        <f>VLOOKUP(C1054,'B2B（ol)'!A:J,10,0)*D1054</f>
        <v>#N/A</v>
      </c>
      <c r="I1054" s="101">
        <f t="shared" si="177"/>
        <v>0</v>
      </c>
      <c r="J1054" s="121">
        <f t="shared" si="178"/>
        <v>0</v>
      </c>
      <c r="K1054" s="121" t="e">
        <f>VLOOKUP(C1054,'B2B（ol)'!A:P,16,0)</f>
        <v>#N/A</v>
      </c>
      <c r="L1054" s="117">
        <f t="shared" si="179"/>
        <v>0</v>
      </c>
      <c r="M1054" s="114" t="e">
        <f>VLOOKUP(C1054,'B2B（ol)'!A:K,11,0)</f>
        <v>#N/A</v>
      </c>
      <c r="N1054" s="114" t="e">
        <f>VLOOKUP(B1054,payments!E:AG,29,0)</f>
        <v>#N/A</v>
      </c>
      <c r="O1054" s="114"/>
      <c r="P1054" s="114"/>
      <c r="Q1054" s="61" t="e">
        <f>VLOOKUP(R1054,映射表!A:G,7,0)</f>
        <v>#N/A</v>
      </c>
      <c r="R1054" s="122"/>
      <c r="S1054" s="122"/>
      <c r="T1054" s="122"/>
      <c r="U1054" s="122"/>
      <c r="V1054" s="122"/>
      <c r="W1054" s="122"/>
      <c r="X1054" s="122"/>
      <c r="Y1054" s="61">
        <f t="shared" si="180"/>
        <v>0</v>
      </c>
    </row>
    <row r="1055" spans="1:25" s="61" customFormat="1">
      <c r="A1055" s="61" t="e">
        <f t="shared" si="171"/>
        <v>#N/A</v>
      </c>
      <c r="B1055" s="121">
        <f t="shared" si="172"/>
        <v>0</v>
      </c>
      <c r="C1055" s="117" t="e">
        <f>VLOOKUP(B1055,映射表!A:C,3,0)</f>
        <v>#N/A</v>
      </c>
      <c r="D1055" s="121">
        <f t="shared" si="173"/>
        <v>0</v>
      </c>
      <c r="E1055" s="100">
        <f t="shared" si="174"/>
        <v>0</v>
      </c>
      <c r="F1055" s="121">
        <f t="shared" si="175"/>
        <v>0</v>
      </c>
      <c r="G1055" s="121">
        <f t="shared" si="176"/>
        <v>0</v>
      </c>
      <c r="H1055" s="99" t="e">
        <f>VLOOKUP(C1055,'B2B（ol)'!A:J,10,0)*D1055</f>
        <v>#N/A</v>
      </c>
      <c r="I1055" s="101">
        <f t="shared" si="177"/>
        <v>0</v>
      </c>
      <c r="J1055" s="121">
        <f t="shared" si="178"/>
        <v>0</v>
      </c>
      <c r="K1055" s="121" t="e">
        <f>VLOOKUP(C1055,'B2B（ol)'!A:P,16,0)</f>
        <v>#N/A</v>
      </c>
      <c r="L1055" s="117">
        <f t="shared" si="179"/>
        <v>0</v>
      </c>
      <c r="M1055" s="114" t="e">
        <f>VLOOKUP(C1055,'B2B（ol)'!A:K,11,0)</f>
        <v>#N/A</v>
      </c>
      <c r="N1055" s="114" t="e">
        <f>VLOOKUP(B1055,payments!E:AG,29,0)</f>
        <v>#N/A</v>
      </c>
      <c r="O1055" s="114"/>
      <c r="P1055" s="114"/>
      <c r="Q1055" s="61" t="e">
        <f>VLOOKUP(R1055,映射表!A:G,7,0)</f>
        <v>#N/A</v>
      </c>
      <c r="R1055" s="122"/>
      <c r="S1055" s="122"/>
      <c r="T1055" s="122"/>
      <c r="U1055" s="122"/>
      <c r="V1055" s="122"/>
      <c r="W1055" s="122"/>
      <c r="X1055" s="122"/>
      <c r="Y1055" s="61">
        <f t="shared" si="180"/>
        <v>0</v>
      </c>
    </row>
    <row r="1056" spans="1:25" s="61" customFormat="1">
      <c r="A1056" s="61" t="e">
        <f t="shared" si="171"/>
        <v>#N/A</v>
      </c>
      <c r="B1056" s="121">
        <f t="shared" si="172"/>
        <v>0</v>
      </c>
      <c r="C1056" s="117" t="e">
        <f>VLOOKUP(B1056,映射表!A:C,3,0)</f>
        <v>#N/A</v>
      </c>
      <c r="D1056" s="121">
        <f t="shared" si="173"/>
        <v>0</v>
      </c>
      <c r="E1056" s="100">
        <f t="shared" si="174"/>
        <v>0</v>
      </c>
      <c r="F1056" s="121">
        <f t="shared" si="175"/>
        <v>0</v>
      </c>
      <c r="G1056" s="121">
        <f t="shared" si="176"/>
        <v>0</v>
      </c>
      <c r="H1056" s="99" t="e">
        <f>VLOOKUP(C1056,'B2B（ol)'!A:J,10,0)*D1056</f>
        <v>#N/A</v>
      </c>
      <c r="I1056" s="101">
        <f t="shared" si="177"/>
        <v>0</v>
      </c>
      <c r="J1056" s="121">
        <f t="shared" si="178"/>
        <v>0</v>
      </c>
      <c r="K1056" s="121" t="e">
        <f>VLOOKUP(C1056,'B2B（ol)'!A:P,16,0)</f>
        <v>#N/A</v>
      </c>
      <c r="L1056" s="117">
        <f t="shared" si="179"/>
        <v>0</v>
      </c>
      <c r="M1056" s="114" t="e">
        <f>VLOOKUP(C1056,'B2B（ol)'!A:K,11,0)</f>
        <v>#N/A</v>
      </c>
      <c r="N1056" s="114" t="e">
        <f>VLOOKUP(B1056,payments!E:AG,29,0)</f>
        <v>#N/A</v>
      </c>
      <c r="O1056" s="114"/>
      <c r="P1056" s="114"/>
      <c r="Q1056" s="61" t="e">
        <f>VLOOKUP(R1056,映射表!A:G,7,0)</f>
        <v>#N/A</v>
      </c>
      <c r="R1056" s="122"/>
      <c r="S1056" s="122"/>
      <c r="T1056" s="122"/>
      <c r="U1056" s="122"/>
      <c r="V1056" s="122"/>
      <c r="W1056" s="122"/>
      <c r="X1056" s="122"/>
      <c r="Y1056" s="61">
        <f t="shared" si="180"/>
        <v>0</v>
      </c>
    </row>
    <row r="1057" spans="1:25" s="61" customFormat="1">
      <c r="A1057" s="61" t="e">
        <f t="shared" si="171"/>
        <v>#N/A</v>
      </c>
      <c r="B1057" s="121">
        <f t="shared" si="172"/>
        <v>0</v>
      </c>
      <c r="C1057" s="117" t="e">
        <f>VLOOKUP(B1057,映射表!A:C,3,0)</f>
        <v>#N/A</v>
      </c>
      <c r="D1057" s="121">
        <f t="shared" si="173"/>
        <v>0</v>
      </c>
      <c r="E1057" s="100">
        <f t="shared" si="174"/>
        <v>0</v>
      </c>
      <c r="F1057" s="121">
        <f t="shared" si="175"/>
        <v>0</v>
      </c>
      <c r="G1057" s="121">
        <f t="shared" si="176"/>
        <v>0</v>
      </c>
      <c r="H1057" s="99" t="e">
        <f>VLOOKUP(C1057,'B2B（ol)'!A:J,10,0)*D1057</f>
        <v>#N/A</v>
      </c>
      <c r="I1057" s="101">
        <f t="shared" si="177"/>
        <v>0</v>
      </c>
      <c r="J1057" s="121">
        <f t="shared" si="178"/>
        <v>0</v>
      </c>
      <c r="K1057" s="121" t="e">
        <f>VLOOKUP(C1057,'B2B（ol)'!A:P,16,0)</f>
        <v>#N/A</v>
      </c>
      <c r="L1057" s="117">
        <f t="shared" si="179"/>
        <v>0</v>
      </c>
      <c r="M1057" s="114" t="e">
        <f>VLOOKUP(C1057,'B2B（ol)'!A:K,11,0)</f>
        <v>#N/A</v>
      </c>
      <c r="N1057" s="114" t="e">
        <f>VLOOKUP(B1057,payments!E:AG,29,0)</f>
        <v>#N/A</v>
      </c>
      <c r="O1057" s="114"/>
      <c r="P1057" s="114"/>
      <c r="Q1057" s="61" t="e">
        <f>VLOOKUP(R1057,映射表!A:G,7,0)</f>
        <v>#N/A</v>
      </c>
      <c r="R1057" s="122"/>
      <c r="S1057" s="122"/>
      <c r="T1057" s="122"/>
      <c r="U1057" s="122"/>
      <c r="V1057" s="122"/>
      <c r="W1057" s="122"/>
      <c r="X1057" s="122"/>
      <c r="Y1057" s="61">
        <f t="shared" si="180"/>
        <v>0</v>
      </c>
    </row>
    <row r="1058" spans="1:25" s="61" customFormat="1">
      <c r="A1058" s="61" t="e">
        <f t="shared" si="171"/>
        <v>#N/A</v>
      </c>
      <c r="B1058" s="121">
        <f t="shared" si="172"/>
        <v>0</v>
      </c>
      <c r="C1058" s="117" t="e">
        <f>VLOOKUP(B1058,映射表!A:C,3,0)</f>
        <v>#N/A</v>
      </c>
      <c r="D1058" s="121">
        <f t="shared" si="173"/>
        <v>0</v>
      </c>
      <c r="E1058" s="100">
        <f t="shared" si="174"/>
        <v>0</v>
      </c>
      <c r="F1058" s="121">
        <f t="shared" si="175"/>
        <v>0</v>
      </c>
      <c r="G1058" s="121">
        <f t="shared" si="176"/>
        <v>0</v>
      </c>
      <c r="H1058" s="99" t="e">
        <f>VLOOKUP(C1058,'B2B（ol)'!A:J,10,0)*D1058</f>
        <v>#N/A</v>
      </c>
      <c r="I1058" s="101">
        <f t="shared" si="177"/>
        <v>0</v>
      </c>
      <c r="J1058" s="121">
        <f t="shared" si="178"/>
        <v>0</v>
      </c>
      <c r="K1058" s="121" t="e">
        <f>VLOOKUP(C1058,'B2B（ol)'!A:P,16,0)</f>
        <v>#N/A</v>
      </c>
      <c r="L1058" s="117">
        <f t="shared" si="179"/>
        <v>0</v>
      </c>
      <c r="M1058" s="114" t="e">
        <f>VLOOKUP(C1058,'B2B（ol)'!A:K,11,0)</f>
        <v>#N/A</v>
      </c>
      <c r="N1058" s="114" t="e">
        <f>VLOOKUP(B1058,payments!E:AG,29,0)</f>
        <v>#N/A</v>
      </c>
      <c r="O1058" s="114"/>
      <c r="P1058" s="114"/>
      <c r="Q1058" s="61" t="e">
        <f>VLOOKUP(R1058,映射表!A:G,7,0)</f>
        <v>#N/A</v>
      </c>
      <c r="R1058" s="122"/>
      <c r="S1058" s="122"/>
      <c r="T1058" s="122"/>
      <c r="U1058" s="122"/>
      <c r="V1058" s="122"/>
      <c r="W1058" s="122"/>
      <c r="X1058" s="122"/>
      <c r="Y1058" s="61">
        <f t="shared" si="180"/>
        <v>0</v>
      </c>
    </row>
    <row r="1059" spans="1:25" s="61" customFormat="1">
      <c r="A1059" s="61" t="e">
        <f t="shared" si="171"/>
        <v>#N/A</v>
      </c>
      <c r="B1059" s="121">
        <f t="shared" si="172"/>
        <v>0</v>
      </c>
      <c r="C1059" s="117" t="e">
        <f>VLOOKUP(B1059,映射表!A:C,3,0)</f>
        <v>#N/A</v>
      </c>
      <c r="D1059" s="121">
        <f t="shared" si="173"/>
        <v>0</v>
      </c>
      <c r="E1059" s="100">
        <f t="shared" si="174"/>
        <v>0</v>
      </c>
      <c r="F1059" s="121">
        <f t="shared" si="175"/>
        <v>0</v>
      </c>
      <c r="G1059" s="121">
        <f t="shared" si="176"/>
        <v>0</v>
      </c>
      <c r="H1059" s="99" t="e">
        <f>VLOOKUP(C1059,'B2B（ol)'!A:J,10,0)*D1059</f>
        <v>#N/A</v>
      </c>
      <c r="I1059" s="101">
        <f t="shared" si="177"/>
        <v>0</v>
      </c>
      <c r="J1059" s="121">
        <f t="shared" si="178"/>
        <v>0</v>
      </c>
      <c r="K1059" s="121" t="e">
        <f>VLOOKUP(C1059,'B2B（ol)'!A:P,16,0)</f>
        <v>#N/A</v>
      </c>
      <c r="L1059" s="117">
        <f t="shared" si="179"/>
        <v>0</v>
      </c>
      <c r="M1059" s="114" t="e">
        <f>VLOOKUP(C1059,'B2B（ol)'!A:K,11,0)</f>
        <v>#N/A</v>
      </c>
      <c r="N1059" s="114" t="e">
        <f>VLOOKUP(B1059,payments!E:AG,29,0)</f>
        <v>#N/A</v>
      </c>
      <c r="O1059" s="114"/>
      <c r="P1059" s="114"/>
      <c r="Q1059" s="61" t="e">
        <f>VLOOKUP(R1059,映射表!A:G,7,0)</f>
        <v>#N/A</v>
      </c>
      <c r="R1059" s="122"/>
      <c r="S1059" s="122"/>
      <c r="T1059" s="122"/>
      <c r="U1059" s="122"/>
      <c r="V1059" s="122"/>
      <c r="W1059" s="122"/>
      <c r="X1059" s="122"/>
      <c r="Y1059" s="61">
        <f t="shared" si="180"/>
        <v>0</v>
      </c>
    </row>
    <row r="1060" spans="1:25" s="61" customFormat="1">
      <c r="A1060" s="61" t="e">
        <f t="shared" si="171"/>
        <v>#N/A</v>
      </c>
      <c r="B1060" s="121">
        <f t="shared" si="172"/>
        <v>0</v>
      </c>
      <c r="C1060" s="117" t="e">
        <f>VLOOKUP(B1060,映射表!A:C,3,0)</f>
        <v>#N/A</v>
      </c>
      <c r="D1060" s="121">
        <f t="shared" si="173"/>
        <v>0</v>
      </c>
      <c r="E1060" s="100">
        <f t="shared" si="174"/>
        <v>0</v>
      </c>
      <c r="F1060" s="121">
        <f t="shared" si="175"/>
        <v>0</v>
      </c>
      <c r="G1060" s="121">
        <f t="shared" si="176"/>
        <v>0</v>
      </c>
      <c r="H1060" s="99" t="e">
        <f>VLOOKUP(C1060,'B2B（ol)'!A:J,10,0)*D1060</f>
        <v>#N/A</v>
      </c>
      <c r="I1060" s="101">
        <f t="shared" si="177"/>
        <v>0</v>
      </c>
      <c r="J1060" s="121">
        <f t="shared" si="178"/>
        <v>0</v>
      </c>
      <c r="K1060" s="121" t="e">
        <f>VLOOKUP(C1060,'B2B（ol)'!A:P,16,0)</f>
        <v>#N/A</v>
      </c>
      <c r="L1060" s="117">
        <f t="shared" si="179"/>
        <v>0</v>
      </c>
      <c r="M1060" s="114" t="e">
        <f>VLOOKUP(C1060,'B2B（ol)'!A:K,11,0)</f>
        <v>#N/A</v>
      </c>
      <c r="N1060" s="114" t="e">
        <f>VLOOKUP(B1060,payments!E:AG,29,0)</f>
        <v>#N/A</v>
      </c>
      <c r="O1060" s="114"/>
      <c r="P1060" s="114"/>
      <c r="Q1060" s="61" t="e">
        <f>VLOOKUP(R1060,映射表!A:G,7,0)</f>
        <v>#N/A</v>
      </c>
      <c r="R1060" s="122"/>
      <c r="S1060" s="122"/>
      <c r="T1060" s="122"/>
      <c r="U1060" s="122"/>
      <c r="V1060" s="122"/>
      <c r="W1060" s="122"/>
      <c r="X1060" s="122"/>
      <c r="Y1060" s="61">
        <f t="shared" si="180"/>
        <v>0</v>
      </c>
    </row>
    <row r="1061" spans="1:25" s="61" customFormat="1">
      <c r="A1061" s="61" t="e">
        <f t="shared" si="171"/>
        <v>#N/A</v>
      </c>
      <c r="B1061" s="121">
        <f t="shared" si="172"/>
        <v>0</v>
      </c>
      <c r="C1061" s="117" t="e">
        <f>VLOOKUP(B1061,映射表!A:C,3,0)</f>
        <v>#N/A</v>
      </c>
      <c r="D1061" s="121">
        <f t="shared" si="173"/>
        <v>0</v>
      </c>
      <c r="E1061" s="100">
        <f t="shared" si="174"/>
        <v>0</v>
      </c>
      <c r="F1061" s="121">
        <f t="shared" si="175"/>
        <v>0</v>
      </c>
      <c r="G1061" s="121">
        <f t="shared" si="176"/>
        <v>0</v>
      </c>
      <c r="H1061" s="99" t="e">
        <f>VLOOKUP(C1061,'B2B（ol)'!A:J,10,0)*D1061</f>
        <v>#N/A</v>
      </c>
      <c r="I1061" s="101">
        <f t="shared" si="177"/>
        <v>0</v>
      </c>
      <c r="J1061" s="121">
        <f t="shared" si="178"/>
        <v>0</v>
      </c>
      <c r="K1061" s="121" t="e">
        <f>VLOOKUP(C1061,'B2B（ol)'!A:P,16,0)</f>
        <v>#N/A</v>
      </c>
      <c r="L1061" s="117">
        <f t="shared" si="179"/>
        <v>0</v>
      </c>
      <c r="M1061" s="114" t="e">
        <f>VLOOKUP(C1061,'B2B（ol)'!A:K,11,0)</f>
        <v>#N/A</v>
      </c>
      <c r="N1061" s="114" t="e">
        <f>VLOOKUP(B1061,payments!E:AG,29,0)</f>
        <v>#N/A</v>
      </c>
      <c r="O1061" s="114"/>
      <c r="P1061" s="114"/>
      <c r="Q1061" s="61" t="e">
        <f>VLOOKUP(R1061,映射表!A:G,7,0)</f>
        <v>#N/A</v>
      </c>
      <c r="R1061" s="122"/>
      <c r="S1061" s="122"/>
      <c r="T1061" s="122"/>
      <c r="U1061" s="122"/>
      <c r="V1061" s="122"/>
      <c r="W1061" s="122"/>
      <c r="X1061" s="122"/>
      <c r="Y1061" s="61">
        <f t="shared" si="180"/>
        <v>0</v>
      </c>
    </row>
    <row r="1062" spans="1:25" s="61" customFormat="1">
      <c r="A1062" s="61" t="e">
        <f t="shared" si="171"/>
        <v>#N/A</v>
      </c>
      <c r="B1062" s="121">
        <f t="shared" si="172"/>
        <v>0</v>
      </c>
      <c r="C1062" s="117" t="e">
        <f>VLOOKUP(B1062,映射表!A:C,3,0)</f>
        <v>#N/A</v>
      </c>
      <c r="D1062" s="121">
        <f t="shared" si="173"/>
        <v>0</v>
      </c>
      <c r="E1062" s="100">
        <f t="shared" si="174"/>
        <v>0</v>
      </c>
      <c r="F1062" s="121">
        <f t="shared" si="175"/>
        <v>0</v>
      </c>
      <c r="G1062" s="121">
        <f t="shared" si="176"/>
        <v>0</v>
      </c>
      <c r="H1062" s="99" t="e">
        <f>VLOOKUP(C1062,'B2B（ol)'!A:J,10,0)*D1062</f>
        <v>#N/A</v>
      </c>
      <c r="I1062" s="101">
        <f t="shared" si="177"/>
        <v>0</v>
      </c>
      <c r="J1062" s="121">
        <f t="shared" si="178"/>
        <v>0</v>
      </c>
      <c r="K1062" s="121" t="e">
        <f>VLOOKUP(C1062,'B2B（ol)'!A:P,16,0)</f>
        <v>#N/A</v>
      </c>
      <c r="L1062" s="117">
        <f t="shared" si="179"/>
        <v>0</v>
      </c>
      <c r="M1062" s="114" t="e">
        <f>VLOOKUP(C1062,'B2B（ol)'!A:K,11,0)</f>
        <v>#N/A</v>
      </c>
      <c r="N1062" s="114" t="e">
        <f>VLOOKUP(B1062,payments!E:AG,29,0)</f>
        <v>#N/A</v>
      </c>
      <c r="O1062" s="114"/>
      <c r="P1062" s="114"/>
      <c r="Q1062" s="61" t="e">
        <f>VLOOKUP(R1062,映射表!A:G,7,0)</f>
        <v>#N/A</v>
      </c>
      <c r="R1062" s="122"/>
      <c r="S1062" s="122"/>
      <c r="T1062" s="122"/>
      <c r="U1062" s="122"/>
      <c r="V1062" s="122"/>
      <c r="W1062" s="122"/>
      <c r="X1062" s="122"/>
      <c r="Y1062" s="61">
        <f t="shared" si="180"/>
        <v>0</v>
      </c>
    </row>
    <row r="1063" spans="1:25" s="61" customFormat="1">
      <c r="A1063" s="61" t="e">
        <f t="shared" si="171"/>
        <v>#N/A</v>
      </c>
      <c r="B1063" s="121">
        <f t="shared" si="172"/>
        <v>0</v>
      </c>
      <c r="C1063" s="117" t="e">
        <f>VLOOKUP(B1063,映射表!A:C,3,0)</f>
        <v>#N/A</v>
      </c>
      <c r="D1063" s="121">
        <f t="shared" si="173"/>
        <v>0</v>
      </c>
      <c r="E1063" s="100">
        <f t="shared" si="174"/>
        <v>0</v>
      </c>
      <c r="F1063" s="121">
        <f t="shared" si="175"/>
        <v>0</v>
      </c>
      <c r="G1063" s="121">
        <f t="shared" si="176"/>
        <v>0</v>
      </c>
      <c r="H1063" s="99" t="e">
        <f>VLOOKUP(C1063,'B2B（ol)'!A:J,10,0)*D1063</f>
        <v>#N/A</v>
      </c>
      <c r="I1063" s="101">
        <f t="shared" si="177"/>
        <v>0</v>
      </c>
      <c r="J1063" s="121">
        <f t="shared" si="178"/>
        <v>0</v>
      </c>
      <c r="K1063" s="121" t="e">
        <f>VLOOKUP(C1063,'B2B（ol)'!A:P,16,0)</f>
        <v>#N/A</v>
      </c>
      <c r="L1063" s="117">
        <f t="shared" si="179"/>
        <v>0</v>
      </c>
      <c r="M1063" s="114" t="e">
        <f>VLOOKUP(C1063,'B2B（ol)'!A:K,11,0)</f>
        <v>#N/A</v>
      </c>
      <c r="N1063" s="114" t="e">
        <f>VLOOKUP(B1063,payments!E:AG,29,0)</f>
        <v>#N/A</v>
      </c>
      <c r="O1063" s="114"/>
      <c r="P1063" s="114"/>
      <c r="Q1063" s="61" t="e">
        <f>VLOOKUP(R1063,映射表!A:G,7,0)</f>
        <v>#N/A</v>
      </c>
      <c r="R1063" s="122"/>
      <c r="S1063" s="122"/>
      <c r="T1063" s="122"/>
      <c r="U1063" s="122"/>
      <c r="V1063" s="122"/>
      <c r="W1063" s="122"/>
      <c r="X1063" s="122"/>
      <c r="Y1063" s="61">
        <f t="shared" si="180"/>
        <v>0</v>
      </c>
    </row>
    <row r="1064" spans="1:25" s="61" customFormat="1">
      <c r="A1064" s="61" t="e">
        <f t="shared" si="171"/>
        <v>#N/A</v>
      </c>
      <c r="B1064" s="121">
        <f t="shared" si="172"/>
        <v>0</v>
      </c>
      <c r="C1064" s="117" t="e">
        <f>VLOOKUP(B1064,映射表!A:C,3,0)</f>
        <v>#N/A</v>
      </c>
      <c r="D1064" s="121">
        <f t="shared" si="173"/>
        <v>0</v>
      </c>
      <c r="E1064" s="100">
        <f t="shared" si="174"/>
        <v>0</v>
      </c>
      <c r="F1064" s="121">
        <f t="shared" si="175"/>
        <v>0</v>
      </c>
      <c r="G1064" s="121">
        <f t="shared" si="176"/>
        <v>0</v>
      </c>
      <c r="H1064" s="99" t="e">
        <f>VLOOKUP(C1064,'B2B（ol)'!A:J,10,0)*D1064</f>
        <v>#N/A</v>
      </c>
      <c r="I1064" s="101">
        <f t="shared" si="177"/>
        <v>0</v>
      </c>
      <c r="J1064" s="121">
        <f t="shared" si="178"/>
        <v>0</v>
      </c>
      <c r="K1064" s="121" t="e">
        <f>VLOOKUP(C1064,'B2B（ol)'!A:P,16,0)</f>
        <v>#N/A</v>
      </c>
      <c r="L1064" s="117">
        <f t="shared" si="179"/>
        <v>0</v>
      </c>
      <c r="M1064" s="114" t="e">
        <f>VLOOKUP(C1064,'B2B（ol)'!A:K,11,0)</f>
        <v>#N/A</v>
      </c>
      <c r="N1064" s="114" t="e">
        <f>VLOOKUP(B1064,payments!E:AG,29,0)</f>
        <v>#N/A</v>
      </c>
      <c r="O1064" s="114"/>
      <c r="P1064" s="114"/>
      <c r="Q1064" s="61" t="e">
        <f>VLOOKUP(R1064,映射表!A:G,7,0)</f>
        <v>#N/A</v>
      </c>
      <c r="R1064" s="122"/>
      <c r="S1064" s="122"/>
      <c r="T1064" s="122"/>
      <c r="U1064" s="122"/>
      <c r="V1064" s="122"/>
      <c r="W1064" s="122"/>
      <c r="X1064" s="122"/>
      <c r="Y1064" s="61">
        <f t="shared" si="180"/>
        <v>0</v>
      </c>
    </row>
    <row r="1065" spans="1:25" s="61" customFormat="1">
      <c r="A1065" s="61" t="e">
        <f t="shared" si="171"/>
        <v>#N/A</v>
      </c>
      <c r="B1065" s="121">
        <f t="shared" si="172"/>
        <v>0</v>
      </c>
      <c r="C1065" s="117" t="e">
        <f>VLOOKUP(B1065,映射表!A:C,3,0)</f>
        <v>#N/A</v>
      </c>
      <c r="D1065" s="121">
        <f t="shared" si="173"/>
        <v>0</v>
      </c>
      <c r="E1065" s="100">
        <f t="shared" si="174"/>
        <v>0</v>
      </c>
      <c r="F1065" s="121">
        <f t="shared" si="175"/>
        <v>0</v>
      </c>
      <c r="G1065" s="121">
        <f t="shared" si="176"/>
        <v>0</v>
      </c>
      <c r="H1065" s="99" t="e">
        <f>VLOOKUP(C1065,'B2B（ol)'!A:J,10,0)*D1065</f>
        <v>#N/A</v>
      </c>
      <c r="I1065" s="101">
        <f t="shared" si="177"/>
        <v>0</v>
      </c>
      <c r="J1065" s="121">
        <f t="shared" si="178"/>
        <v>0</v>
      </c>
      <c r="K1065" s="121" t="e">
        <f>VLOOKUP(C1065,'B2B（ol)'!A:P,16,0)</f>
        <v>#N/A</v>
      </c>
      <c r="L1065" s="117">
        <f t="shared" si="179"/>
        <v>0</v>
      </c>
      <c r="M1065" s="114" t="e">
        <f>VLOOKUP(C1065,'B2B（ol)'!A:K,11,0)</f>
        <v>#N/A</v>
      </c>
      <c r="N1065" s="114" t="e">
        <f>VLOOKUP(B1065,payments!E:AG,29,0)</f>
        <v>#N/A</v>
      </c>
      <c r="O1065" s="114"/>
      <c r="P1065" s="114"/>
      <c r="Q1065" s="61" t="e">
        <f>VLOOKUP(R1065,映射表!A:G,7,0)</f>
        <v>#N/A</v>
      </c>
      <c r="R1065" s="122"/>
      <c r="S1065" s="122"/>
      <c r="T1065" s="122"/>
      <c r="U1065" s="122"/>
      <c r="V1065" s="122"/>
      <c r="W1065" s="122"/>
      <c r="X1065" s="122"/>
      <c r="Y1065" s="61">
        <f t="shared" si="180"/>
        <v>0</v>
      </c>
    </row>
    <row r="1066" spans="1:25" s="61" customFormat="1">
      <c r="A1066" s="61" t="e">
        <f t="shared" si="171"/>
        <v>#N/A</v>
      </c>
      <c r="B1066" s="121">
        <f t="shared" si="172"/>
        <v>0</v>
      </c>
      <c r="C1066" s="117" t="e">
        <f>VLOOKUP(B1066,映射表!A:C,3,0)</f>
        <v>#N/A</v>
      </c>
      <c r="D1066" s="121">
        <f t="shared" si="173"/>
        <v>0</v>
      </c>
      <c r="E1066" s="100">
        <f t="shared" si="174"/>
        <v>0</v>
      </c>
      <c r="F1066" s="121">
        <f t="shared" si="175"/>
        <v>0</v>
      </c>
      <c r="G1066" s="121">
        <f t="shared" si="176"/>
        <v>0</v>
      </c>
      <c r="H1066" s="99" t="e">
        <f>VLOOKUP(C1066,'B2B（ol)'!A:J,10,0)*D1066</f>
        <v>#N/A</v>
      </c>
      <c r="I1066" s="101">
        <f t="shared" si="177"/>
        <v>0</v>
      </c>
      <c r="J1066" s="121">
        <f t="shared" si="178"/>
        <v>0</v>
      </c>
      <c r="K1066" s="121" t="e">
        <f>VLOOKUP(C1066,'B2B（ol)'!A:P,16,0)</f>
        <v>#N/A</v>
      </c>
      <c r="L1066" s="117">
        <f t="shared" si="179"/>
        <v>0</v>
      </c>
      <c r="M1066" s="114" t="e">
        <f>VLOOKUP(C1066,'B2B（ol)'!A:K,11,0)</f>
        <v>#N/A</v>
      </c>
      <c r="N1066" s="114" t="e">
        <f>VLOOKUP(B1066,payments!E:AG,29,0)</f>
        <v>#N/A</v>
      </c>
      <c r="O1066" s="114"/>
      <c r="P1066" s="114"/>
      <c r="Q1066" s="61" t="e">
        <f>VLOOKUP(R1066,映射表!A:G,7,0)</f>
        <v>#N/A</v>
      </c>
      <c r="R1066" s="122"/>
      <c r="S1066" s="122"/>
      <c r="T1066" s="122"/>
      <c r="U1066" s="122"/>
      <c r="V1066" s="122"/>
      <c r="W1066" s="122"/>
      <c r="X1066" s="122"/>
      <c r="Y1066" s="61">
        <f t="shared" si="180"/>
        <v>0</v>
      </c>
    </row>
    <row r="1067" spans="1:25" s="61" customFormat="1">
      <c r="A1067" s="61" t="e">
        <f t="shared" si="171"/>
        <v>#N/A</v>
      </c>
      <c r="B1067" s="121">
        <f t="shared" si="172"/>
        <v>0</v>
      </c>
      <c r="C1067" s="117" t="e">
        <f>VLOOKUP(B1067,映射表!A:C,3,0)</f>
        <v>#N/A</v>
      </c>
      <c r="D1067" s="121">
        <f t="shared" si="173"/>
        <v>0</v>
      </c>
      <c r="E1067" s="100">
        <f t="shared" si="174"/>
        <v>0</v>
      </c>
      <c r="F1067" s="121">
        <f t="shared" si="175"/>
        <v>0</v>
      </c>
      <c r="G1067" s="121">
        <f t="shared" si="176"/>
        <v>0</v>
      </c>
      <c r="H1067" s="99" t="e">
        <f>VLOOKUP(C1067,'B2B（ol)'!A:J,10,0)*D1067</f>
        <v>#N/A</v>
      </c>
      <c r="I1067" s="101">
        <f t="shared" si="177"/>
        <v>0</v>
      </c>
      <c r="J1067" s="121">
        <f t="shared" si="178"/>
        <v>0</v>
      </c>
      <c r="K1067" s="121" t="e">
        <f>VLOOKUP(C1067,'B2B（ol)'!A:P,16,0)</f>
        <v>#N/A</v>
      </c>
      <c r="L1067" s="117">
        <f t="shared" si="179"/>
        <v>0</v>
      </c>
      <c r="M1067" s="114" t="e">
        <f>VLOOKUP(C1067,'B2B（ol)'!A:K,11,0)</f>
        <v>#N/A</v>
      </c>
      <c r="N1067" s="114" t="e">
        <f>VLOOKUP(B1067,payments!E:AG,29,0)</f>
        <v>#N/A</v>
      </c>
      <c r="O1067" s="114"/>
      <c r="P1067" s="114"/>
      <c r="Q1067" s="61" t="e">
        <f>VLOOKUP(R1067,映射表!A:G,7,0)</f>
        <v>#N/A</v>
      </c>
      <c r="R1067" s="122"/>
      <c r="S1067" s="122"/>
      <c r="T1067" s="122"/>
      <c r="U1067" s="122"/>
      <c r="V1067" s="122"/>
      <c r="W1067" s="122"/>
      <c r="X1067" s="122"/>
      <c r="Y1067" s="61">
        <f t="shared" si="180"/>
        <v>0</v>
      </c>
    </row>
    <row r="1068" spans="1:25" s="61" customFormat="1">
      <c r="A1068" s="61" t="e">
        <f t="shared" si="171"/>
        <v>#N/A</v>
      </c>
      <c r="B1068" s="121">
        <f t="shared" si="172"/>
        <v>0</v>
      </c>
      <c r="C1068" s="117" t="e">
        <f>VLOOKUP(B1068,映射表!A:C,3,0)</f>
        <v>#N/A</v>
      </c>
      <c r="D1068" s="121">
        <f t="shared" si="173"/>
        <v>0</v>
      </c>
      <c r="E1068" s="100">
        <f t="shared" si="174"/>
        <v>0</v>
      </c>
      <c r="F1068" s="121">
        <f t="shared" si="175"/>
        <v>0</v>
      </c>
      <c r="G1068" s="121">
        <f t="shared" si="176"/>
        <v>0</v>
      </c>
      <c r="H1068" s="99" t="e">
        <f>VLOOKUP(C1068,'B2B（ol)'!A:J,10,0)*D1068</f>
        <v>#N/A</v>
      </c>
      <c r="I1068" s="101">
        <f t="shared" si="177"/>
        <v>0</v>
      </c>
      <c r="J1068" s="121">
        <f t="shared" si="178"/>
        <v>0</v>
      </c>
      <c r="K1068" s="121" t="e">
        <f>VLOOKUP(C1068,'B2B（ol)'!A:P,16,0)</f>
        <v>#N/A</v>
      </c>
      <c r="L1068" s="117">
        <f t="shared" si="179"/>
        <v>0</v>
      </c>
      <c r="M1068" s="114" t="e">
        <f>VLOOKUP(C1068,'B2B（ol)'!A:K,11,0)</f>
        <v>#N/A</v>
      </c>
      <c r="N1068" s="114" t="e">
        <f>VLOOKUP(B1068,payments!E:AG,29,0)</f>
        <v>#N/A</v>
      </c>
      <c r="O1068" s="114"/>
      <c r="P1068" s="114"/>
      <c r="Q1068" s="61" t="e">
        <f>VLOOKUP(R1068,映射表!A:G,7,0)</f>
        <v>#N/A</v>
      </c>
      <c r="R1068" s="122"/>
      <c r="S1068" s="122"/>
      <c r="T1068" s="122"/>
      <c r="U1068" s="122"/>
      <c r="V1068" s="122"/>
      <c r="W1068" s="122"/>
      <c r="X1068" s="122"/>
      <c r="Y1068" s="61">
        <f t="shared" si="180"/>
        <v>0</v>
      </c>
    </row>
    <row r="1069" spans="1:25" s="61" customFormat="1">
      <c r="A1069" s="61" t="e">
        <f t="shared" si="171"/>
        <v>#N/A</v>
      </c>
      <c r="B1069" s="121">
        <f t="shared" si="172"/>
        <v>0</v>
      </c>
      <c r="C1069" s="117" t="e">
        <f>VLOOKUP(B1069,映射表!A:C,3,0)</f>
        <v>#N/A</v>
      </c>
      <c r="D1069" s="121">
        <f t="shared" si="173"/>
        <v>0</v>
      </c>
      <c r="E1069" s="100">
        <f t="shared" si="174"/>
        <v>0</v>
      </c>
      <c r="F1069" s="121">
        <f t="shared" si="175"/>
        <v>0</v>
      </c>
      <c r="G1069" s="121">
        <f t="shared" si="176"/>
        <v>0</v>
      </c>
      <c r="H1069" s="99" t="e">
        <f>VLOOKUP(C1069,'B2B（ol)'!A:J,10,0)*D1069</f>
        <v>#N/A</v>
      </c>
      <c r="I1069" s="101">
        <f t="shared" si="177"/>
        <v>0</v>
      </c>
      <c r="J1069" s="121">
        <f t="shared" si="178"/>
        <v>0</v>
      </c>
      <c r="K1069" s="121" t="e">
        <f>VLOOKUP(C1069,'B2B（ol)'!A:P,16,0)</f>
        <v>#N/A</v>
      </c>
      <c r="L1069" s="117">
        <f t="shared" si="179"/>
        <v>0</v>
      </c>
      <c r="M1069" s="114" t="e">
        <f>VLOOKUP(C1069,'B2B（ol)'!A:K,11,0)</f>
        <v>#N/A</v>
      </c>
      <c r="N1069" s="114" t="e">
        <f>VLOOKUP(B1069,payments!E:AG,29,0)</f>
        <v>#N/A</v>
      </c>
      <c r="O1069" s="114"/>
      <c r="P1069" s="114"/>
      <c r="Q1069" s="61" t="e">
        <f>VLOOKUP(R1069,映射表!A:G,7,0)</f>
        <v>#N/A</v>
      </c>
      <c r="R1069" s="122"/>
      <c r="S1069" s="122"/>
      <c r="T1069" s="122"/>
      <c r="U1069" s="122"/>
      <c r="V1069" s="122"/>
      <c r="W1069" s="122"/>
      <c r="X1069" s="122"/>
      <c r="Y1069" s="61">
        <f t="shared" si="180"/>
        <v>0</v>
      </c>
    </row>
    <row r="1070" spans="1:25" s="61" customFormat="1">
      <c r="A1070" s="61" t="e">
        <f t="shared" si="171"/>
        <v>#N/A</v>
      </c>
      <c r="B1070" s="121">
        <f t="shared" si="172"/>
        <v>0</v>
      </c>
      <c r="C1070" s="117" t="e">
        <f>VLOOKUP(B1070,映射表!A:C,3,0)</f>
        <v>#N/A</v>
      </c>
      <c r="D1070" s="121">
        <f t="shared" si="173"/>
        <v>0</v>
      </c>
      <c r="E1070" s="100">
        <f t="shared" si="174"/>
        <v>0</v>
      </c>
      <c r="F1070" s="121">
        <f t="shared" si="175"/>
        <v>0</v>
      </c>
      <c r="G1070" s="121">
        <f t="shared" si="176"/>
        <v>0</v>
      </c>
      <c r="H1070" s="99" t="e">
        <f>VLOOKUP(C1070,'B2B（ol)'!A:J,10,0)*D1070</f>
        <v>#N/A</v>
      </c>
      <c r="I1070" s="101">
        <f t="shared" si="177"/>
        <v>0</v>
      </c>
      <c r="J1070" s="121">
        <f t="shared" si="178"/>
        <v>0</v>
      </c>
      <c r="K1070" s="121" t="e">
        <f>VLOOKUP(C1070,'B2B（ol)'!A:P,16,0)</f>
        <v>#N/A</v>
      </c>
      <c r="L1070" s="117">
        <f t="shared" si="179"/>
        <v>0</v>
      </c>
      <c r="M1070" s="114" t="e">
        <f>VLOOKUP(C1070,'B2B（ol)'!A:K,11,0)</f>
        <v>#N/A</v>
      </c>
      <c r="N1070" s="114" t="e">
        <f>VLOOKUP(B1070,payments!E:AG,29,0)</f>
        <v>#N/A</v>
      </c>
      <c r="O1070" s="114"/>
      <c r="P1070" s="114"/>
      <c r="Q1070" s="61" t="e">
        <f>VLOOKUP(R1070,映射表!A:G,7,0)</f>
        <v>#N/A</v>
      </c>
      <c r="R1070" s="122"/>
      <c r="S1070" s="122"/>
      <c r="T1070" s="122"/>
      <c r="U1070" s="122"/>
      <c r="V1070" s="122"/>
      <c r="W1070" s="122"/>
      <c r="X1070" s="122"/>
      <c r="Y1070" s="61">
        <f t="shared" si="180"/>
        <v>0</v>
      </c>
    </row>
    <row r="1071" spans="1:25" s="61" customFormat="1">
      <c r="A1071" s="61" t="e">
        <f t="shared" si="171"/>
        <v>#N/A</v>
      </c>
      <c r="B1071" s="121">
        <f t="shared" si="172"/>
        <v>0</v>
      </c>
      <c r="C1071" s="117" t="e">
        <f>VLOOKUP(B1071,映射表!A:C,3,0)</f>
        <v>#N/A</v>
      </c>
      <c r="D1071" s="121">
        <f t="shared" si="173"/>
        <v>0</v>
      </c>
      <c r="E1071" s="100">
        <f t="shared" si="174"/>
        <v>0</v>
      </c>
      <c r="F1071" s="121">
        <f t="shared" si="175"/>
        <v>0</v>
      </c>
      <c r="G1071" s="121">
        <f t="shared" si="176"/>
        <v>0</v>
      </c>
      <c r="H1071" s="99" t="e">
        <f>VLOOKUP(C1071,'B2B（ol)'!A:J,10,0)*D1071</f>
        <v>#N/A</v>
      </c>
      <c r="I1071" s="101">
        <f t="shared" si="177"/>
        <v>0</v>
      </c>
      <c r="J1071" s="121">
        <f t="shared" si="178"/>
        <v>0</v>
      </c>
      <c r="K1071" s="121" t="e">
        <f>VLOOKUP(C1071,'B2B（ol)'!A:P,16,0)</f>
        <v>#N/A</v>
      </c>
      <c r="L1071" s="117">
        <f t="shared" si="179"/>
        <v>0</v>
      </c>
      <c r="M1071" s="114" t="e">
        <f>VLOOKUP(C1071,'B2B（ol)'!A:K,11,0)</f>
        <v>#N/A</v>
      </c>
      <c r="N1071" s="114" t="e">
        <f>VLOOKUP(B1071,payments!E:AG,29,0)</f>
        <v>#N/A</v>
      </c>
      <c r="O1071" s="114"/>
      <c r="P1071" s="114"/>
      <c r="Q1071" s="61" t="e">
        <f>VLOOKUP(R1071,映射表!A:G,7,0)</f>
        <v>#N/A</v>
      </c>
      <c r="R1071" s="122"/>
      <c r="S1071" s="122"/>
      <c r="T1071" s="122"/>
      <c r="U1071" s="122"/>
      <c r="V1071" s="122"/>
      <c r="W1071" s="122"/>
      <c r="X1071" s="122"/>
      <c r="Y1071" s="61">
        <f t="shared" si="180"/>
        <v>0</v>
      </c>
    </row>
    <row r="1072" spans="1:25" s="61" customFormat="1">
      <c r="A1072" s="61" t="e">
        <f t="shared" si="171"/>
        <v>#N/A</v>
      </c>
      <c r="B1072" s="121">
        <f t="shared" si="172"/>
        <v>0</v>
      </c>
      <c r="C1072" s="117" t="e">
        <f>VLOOKUP(B1072,映射表!A:C,3,0)</f>
        <v>#N/A</v>
      </c>
      <c r="D1072" s="121">
        <f t="shared" si="173"/>
        <v>0</v>
      </c>
      <c r="E1072" s="100">
        <f t="shared" si="174"/>
        <v>0</v>
      </c>
      <c r="F1072" s="121">
        <f t="shared" si="175"/>
        <v>0</v>
      </c>
      <c r="G1072" s="121">
        <f t="shared" si="176"/>
        <v>0</v>
      </c>
      <c r="H1072" s="99" t="e">
        <f>VLOOKUP(C1072,'B2B（ol)'!A:J,10,0)*D1072</f>
        <v>#N/A</v>
      </c>
      <c r="I1072" s="101">
        <f t="shared" si="177"/>
        <v>0</v>
      </c>
      <c r="J1072" s="121">
        <f t="shared" si="178"/>
        <v>0</v>
      </c>
      <c r="K1072" s="121" t="e">
        <f>VLOOKUP(C1072,'B2B（ol)'!A:P,16,0)</f>
        <v>#N/A</v>
      </c>
      <c r="L1072" s="117">
        <f t="shared" si="179"/>
        <v>0</v>
      </c>
      <c r="M1072" s="114" t="e">
        <f>VLOOKUP(C1072,'B2B（ol)'!A:K,11,0)</f>
        <v>#N/A</v>
      </c>
      <c r="N1072" s="114" t="e">
        <f>VLOOKUP(B1072,payments!E:AG,29,0)</f>
        <v>#N/A</v>
      </c>
      <c r="O1072" s="114"/>
      <c r="P1072" s="114"/>
      <c r="Q1072" s="61" t="e">
        <f>VLOOKUP(R1072,映射表!A:G,7,0)</f>
        <v>#N/A</v>
      </c>
      <c r="R1072" s="122"/>
      <c r="S1072" s="122"/>
      <c r="T1072" s="122"/>
      <c r="U1072" s="122"/>
      <c r="V1072" s="122"/>
      <c r="W1072" s="122"/>
      <c r="X1072" s="122"/>
      <c r="Y1072" s="61">
        <f t="shared" si="180"/>
        <v>0</v>
      </c>
    </row>
    <row r="1073" spans="1:25" s="61" customFormat="1">
      <c r="A1073" s="61" t="e">
        <f t="shared" si="171"/>
        <v>#N/A</v>
      </c>
      <c r="B1073" s="121">
        <f t="shared" si="172"/>
        <v>0</v>
      </c>
      <c r="C1073" s="117" t="e">
        <f>VLOOKUP(B1073,映射表!A:C,3,0)</f>
        <v>#N/A</v>
      </c>
      <c r="D1073" s="121">
        <f t="shared" si="173"/>
        <v>0</v>
      </c>
      <c r="E1073" s="100">
        <f t="shared" si="174"/>
        <v>0</v>
      </c>
      <c r="F1073" s="121">
        <f t="shared" si="175"/>
        <v>0</v>
      </c>
      <c r="G1073" s="121">
        <f t="shared" si="176"/>
        <v>0</v>
      </c>
      <c r="H1073" s="99" t="e">
        <f>VLOOKUP(C1073,'B2B（ol)'!A:J,10,0)*D1073</f>
        <v>#N/A</v>
      </c>
      <c r="I1073" s="101">
        <f t="shared" si="177"/>
        <v>0</v>
      </c>
      <c r="J1073" s="121">
        <f t="shared" si="178"/>
        <v>0</v>
      </c>
      <c r="K1073" s="121" t="e">
        <f>VLOOKUP(C1073,'B2B（ol)'!A:P,16,0)</f>
        <v>#N/A</v>
      </c>
      <c r="L1073" s="117">
        <f t="shared" si="179"/>
        <v>0</v>
      </c>
      <c r="M1073" s="114" t="e">
        <f>VLOOKUP(C1073,'B2B（ol)'!A:K,11,0)</f>
        <v>#N/A</v>
      </c>
      <c r="N1073" s="114" t="e">
        <f>VLOOKUP(B1073,payments!E:AG,29,0)</f>
        <v>#N/A</v>
      </c>
      <c r="O1073" s="114"/>
      <c r="P1073" s="114"/>
      <c r="Q1073" s="61" t="e">
        <f>VLOOKUP(R1073,映射表!A:G,7,0)</f>
        <v>#N/A</v>
      </c>
      <c r="R1073" s="122"/>
      <c r="S1073" s="122"/>
      <c r="T1073" s="122"/>
      <c r="U1073" s="122"/>
      <c r="V1073" s="122"/>
      <c r="W1073" s="122"/>
      <c r="X1073" s="122"/>
      <c r="Y1073" s="61">
        <f t="shared" si="180"/>
        <v>0</v>
      </c>
    </row>
    <row r="1074" spans="1:25" s="61" customFormat="1">
      <c r="A1074" s="61" t="e">
        <f t="shared" si="171"/>
        <v>#N/A</v>
      </c>
      <c r="B1074" s="121">
        <f t="shared" si="172"/>
        <v>0</v>
      </c>
      <c r="C1074" s="117" t="e">
        <f>VLOOKUP(B1074,映射表!A:C,3,0)</f>
        <v>#N/A</v>
      </c>
      <c r="D1074" s="121">
        <f t="shared" si="173"/>
        <v>0</v>
      </c>
      <c r="E1074" s="100">
        <f t="shared" si="174"/>
        <v>0</v>
      </c>
      <c r="F1074" s="121">
        <f t="shared" si="175"/>
        <v>0</v>
      </c>
      <c r="G1074" s="121">
        <f t="shared" si="176"/>
        <v>0</v>
      </c>
      <c r="H1074" s="99" t="e">
        <f>VLOOKUP(C1074,'B2B（ol)'!A:J,10,0)*D1074</f>
        <v>#N/A</v>
      </c>
      <c r="I1074" s="101">
        <f t="shared" si="177"/>
        <v>0</v>
      </c>
      <c r="J1074" s="121">
        <f t="shared" si="178"/>
        <v>0</v>
      </c>
      <c r="K1074" s="121" t="e">
        <f>VLOOKUP(C1074,'B2B（ol)'!A:P,16,0)</f>
        <v>#N/A</v>
      </c>
      <c r="L1074" s="117">
        <f t="shared" si="179"/>
        <v>0</v>
      </c>
      <c r="M1074" s="114" t="e">
        <f>VLOOKUP(C1074,'B2B（ol)'!A:K,11,0)</f>
        <v>#N/A</v>
      </c>
      <c r="N1074" s="114" t="e">
        <f>VLOOKUP(B1074,payments!E:AG,29,0)</f>
        <v>#N/A</v>
      </c>
      <c r="O1074" s="114"/>
      <c r="P1074" s="114"/>
      <c r="Q1074" s="61" t="e">
        <f>VLOOKUP(R1074,映射表!A:G,7,0)</f>
        <v>#N/A</v>
      </c>
      <c r="R1074" s="122"/>
      <c r="S1074" s="122"/>
      <c r="T1074" s="122"/>
      <c r="U1074" s="122"/>
      <c r="V1074" s="122"/>
      <c r="W1074" s="122"/>
      <c r="X1074" s="122"/>
      <c r="Y1074" s="61">
        <f t="shared" si="180"/>
        <v>0</v>
      </c>
    </row>
    <row r="1075" spans="1:25" s="61" customFormat="1">
      <c r="A1075" s="61" t="e">
        <f t="shared" si="171"/>
        <v>#N/A</v>
      </c>
      <c r="B1075" s="121">
        <f t="shared" si="172"/>
        <v>0</v>
      </c>
      <c r="C1075" s="117" t="e">
        <f>VLOOKUP(B1075,映射表!A:C,3,0)</f>
        <v>#N/A</v>
      </c>
      <c r="D1075" s="121">
        <f t="shared" si="173"/>
        <v>0</v>
      </c>
      <c r="E1075" s="100">
        <f t="shared" si="174"/>
        <v>0</v>
      </c>
      <c r="F1075" s="121">
        <f t="shared" si="175"/>
        <v>0</v>
      </c>
      <c r="G1075" s="121">
        <f t="shared" si="176"/>
        <v>0</v>
      </c>
      <c r="H1075" s="99" t="e">
        <f>VLOOKUP(C1075,'B2B（ol)'!A:J,10,0)*D1075</f>
        <v>#N/A</v>
      </c>
      <c r="I1075" s="101">
        <f t="shared" si="177"/>
        <v>0</v>
      </c>
      <c r="J1075" s="121">
        <f t="shared" si="178"/>
        <v>0</v>
      </c>
      <c r="K1075" s="121" t="e">
        <f>VLOOKUP(C1075,'B2B（ol)'!A:P,16,0)</f>
        <v>#N/A</v>
      </c>
      <c r="L1075" s="117">
        <f t="shared" si="179"/>
        <v>0</v>
      </c>
      <c r="M1075" s="114" t="e">
        <f>VLOOKUP(C1075,'B2B（ol)'!A:K,11,0)</f>
        <v>#N/A</v>
      </c>
      <c r="N1075" s="114" t="e">
        <f>VLOOKUP(B1075,payments!E:AG,29,0)</f>
        <v>#N/A</v>
      </c>
      <c r="O1075" s="114"/>
      <c r="P1075" s="114"/>
      <c r="Q1075" s="61" t="e">
        <f>VLOOKUP(R1075,映射表!A:G,7,0)</f>
        <v>#N/A</v>
      </c>
      <c r="R1075" s="122"/>
      <c r="S1075" s="122"/>
      <c r="T1075" s="122"/>
      <c r="U1075" s="122"/>
      <c r="V1075" s="122"/>
      <c r="W1075" s="122"/>
      <c r="X1075" s="122"/>
      <c r="Y1075" s="61">
        <f t="shared" si="180"/>
        <v>0</v>
      </c>
    </row>
    <row r="1076" spans="1:25" s="61" customFormat="1">
      <c r="A1076" s="61" t="e">
        <f t="shared" si="171"/>
        <v>#N/A</v>
      </c>
      <c r="B1076" s="121">
        <f t="shared" si="172"/>
        <v>0</v>
      </c>
      <c r="C1076" s="117" t="e">
        <f>VLOOKUP(B1076,映射表!A:C,3,0)</f>
        <v>#N/A</v>
      </c>
      <c r="D1076" s="121">
        <f t="shared" si="173"/>
        <v>0</v>
      </c>
      <c r="E1076" s="100">
        <f t="shared" si="174"/>
        <v>0</v>
      </c>
      <c r="F1076" s="121">
        <f t="shared" si="175"/>
        <v>0</v>
      </c>
      <c r="G1076" s="121">
        <f t="shared" si="176"/>
        <v>0</v>
      </c>
      <c r="H1076" s="99" t="e">
        <f>VLOOKUP(C1076,'B2B（ol)'!A:J,10,0)*D1076</f>
        <v>#N/A</v>
      </c>
      <c r="I1076" s="101">
        <f t="shared" si="177"/>
        <v>0</v>
      </c>
      <c r="J1076" s="121">
        <f t="shared" si="178"/>
        <v>0</v>
      </c>
      <c r="K1076" s="121" t="e">
        <f>VLOOKUP(C1076,'B2B（ol)'!A:P,16,0)</f>
        <v>#N/A</v>
      </c>
      <c r="L1076" s="117">
        <f t="shared" si="179"/>
        <v>0</v>
      </c>
      <c r="M1076" s="114" t="e">
        <f>VLOOKUP(C1076,'B2B（ol)'!A:K,11,0)</f>
        <v>#N/A</v>
      </c>
      <c r="N1076" s="114" t="e">
        <f>VLOOKUP(B1076,payments!E:AG,29,0)</f>
        <v>#N/A</v>
      </c>
      <c r="O1076" s="114"/>
      <c r="P1076" s="114"/>
      <c r="Q1076" s="61" t="e">
        <f>VLOOKUP(R1076,映射表!A:G,7,0)</f>
        <v>#N/A</v>
      </c>
      <c r="R1076" s="122"/>
      <c r="S1076" s="122"/>
      <c r="T1076" s="122"/>
      <c r="U1076" s="122"/>
      <c r="V1076" s="122"/>
      <c r="W1076" s="122"/>
      <c r="X1076" s="122"/>
      <c r="Y1076" s="61">
        <f t="shared" si="180"/>
        <v>0</v>
      </c>
    </row>
    <row r="1077" spans="1:25" s="61" customFormat="1">
      <c r="A1077" s="61" t="e">
        <f t="shared" si="171"/>
        <v>#N/A</v>
      </c>
      <c r="B1077" s="121">
        <f t="shared" si="172"/>
        <v>0</v>
      </c>
      <c r="C1077" s="117" t="e">
        <f>VLOOKUP(B1077,映射表!A:C,3,0)</f>
        <v>#N/A</v>
      </c>
      <c r="D1077" s="121">
        <f t="shared" si="173"/>
        <v>0</v>
      </c>
      <c r="E1077" s="100">
        <f t="shared" si="174"/>
        <v>0</v>
      </c>
      <c r="F1077" s="121">
        <f t="shared" si="175"/>
        <v>0</v>
      </c>
      <c r="G1077" s="121">
        <f t="shared" si="176"/>
        <v>0</v>
      </c>
      <c r="H1077" s="99" t="e">
        <f>VLOOKUP(C1077,'B2B（ol)'!A:J,10,0)*D1077</f>
        <v>#N/A</v>
      </c>
      <c r="I1077" s="101">
        <f t="shared" si="177"/>
        <v>0</v>
      </c>
      <c r="J1077" s="121">
        <f t="shared" si="178"/>
        <v>0</v>
      </c>
      <c r="K1077" s="121" t="e">
        <f>VLOOKUP(C1077,'B2B（ol)'!A:P,16,0)</f>
        <v>#N/A</v>
      </c>
      <c r="L1077" s="117">
        <f t="shared" si="179"/>
        <v>0</v>
      </c>
      <c r="M1077" s="114" t="e">
        <f>VLOOKUP(C1077,'B2B（ol)'!A:K,11,0)</f>
        <v>#N/A</v>
      </c>
      <c r="N1077" s="114" t="e">
        <f>VLOOKUP(B1077,payments!E:AG,29,0)</f>
        <v>#N/A</v>
      </c>
      <c r="O1077" s="114"/>
      <c r="P1077" s="114"/>
      <c r="Q1077" s="61" t="e">
        <f>VLOOKUP(R1077,映射表!A:G,7,0)</f>
        <v>#N/A</v>
      </c>
      <c r="R1077" s="122"/>
      <c r="S1077" s="122"/>
      <c r="T1077" s="122"/>
      <c r="U1077" s="122"/>
      <c r="V1077" s="122"/>
      <c r="W1077" s="122"/>
      <c r="X1077" s="122"/>
      <c r="Y1077" s="61">
        <f t="shared" si="180"/>
        <v>0</v>
      </c>
    </row>
    <row r="1078" spans="1:25" s="61" customFormat="1">
      <c r="A1078" s="61" t="e">
        <f t="shared" si="171"/>
        <v>#N/A</v>
      </c>
      <c r="B1078" s="121">
        <f t="shared" si="172"/>
        <v>0</v>
      </c>
      <c r="C1078" s="117" t="e">
        <f>VLOOKUP(B1078,映射表!A:C,3,0)</f>
        <v>#N/A</v>
      </c>
      <c r="D1078" s="121">
        <f t="shared" si="173"/>
        <v>0</v>
      </c>
      <c r="E1078" s="100">
        <f t="shared" si="174"/>
        <v>0</v>
      </c>
      <c r="F1078" s="121">
        <f t="shared" si="175"/>
        <v>0</v>
      </c>
      <c r="G1078" s="121">
        <f t="shared" si="176"/>
        <v>0</v>
      </c>
      <c r="H1078" s="99" t="e">
        <f>VLOOKUP(C1078,'B2B（ol)'!A:J,10,0)*D1078</f>
        <v>#N/A</v>
      </c>
      <c r="I1078" s="101">
        <f t="shared" si="177"/>
        <v>0</v>
      </c>
      <c r="J1078" s="121">
        <f t="shared" si="178"/>
        <v>0</v>
      </c>
      <c r="K1078" s="121" t="e">
        <f>VLOOKUP(C1078,'B2B（ol)'!A:P,16,0)</f>
        <v>#N/A</v>
      </c>
      <c r="L1078" s="117">
        <f t="shared" si="179"/>
        <v>0</v>
      </c>
      <c r="M1078" s="114" t="e">
        <f>VLOOKUP(C1078,'B2B（ol)'!A:K,11,0)</f>
        <v>#N/A</v>
      </c>
      <c r="N1078" s="114" t="e">
        <f>VLOOKUP(B1078,payments!E:AG,29,0)</f>
        <v>#N/A</v>
      </c>
      <c r="O1078" s="114"/>
      <c r="P1078" s="114"/>
      <c r="Q1078" s="61" t="e">
        <f>VLOOKUP(R1078,映射表!A:G,7,0)</f>
        <v>#N/A</v>
      </c>
      <c r="R1078" s="122"/>
      <c r="S1078" s="122"/>
      <c r="T1078" s="122"/>
      <c r="U1078" s="122"/>
      <c r="V1078" s="122"/>
      <c r="W1078" s="122"/>
      <c r="X1078" s="122"/>
      <c r="Y1078" s="61">
        <f t="shared" si="180"/>
        <v>0</v>
      </c>
    </row>
    <row r="1079" spans="1:25" s="61" customFormat="1">
      <c r="A1079" s="61" t="e">
        <f t="shared" si="171"/>
        <v>#N/A</v>
      </c>
      <c r="B1079" s="121">
        <f t="shared" si="172"/>
        <v>0</v>
      </c>
      <c r="C1079" s="117" t="e">
        <f>VLOOKUP(B1079,映射表!A:C,3,0)</f>
        <v>#N/A</v>
      </c>
      <c r="D1079" s="121">
        <f t="shared" si="173"/>
        <v>0</v>
      </c>
      <c r="E1079" s="100">
        <f t="shared" si="174"/>
        <v>0</v>
      </c>
      <c r="F1079" s="121">
        <f t="shared" si="175"/>
        <v>0</v>
      </c>
      <c r="G1079" s="121">
        <f t="shared" si="176"/>
        <v>0</v>
      </c>
      <c r="H1079" s="99" t="e">
        <f>VLOOKUP(C1079,'B2B（ol)'!A:J,10,0)*D1079</f>
        <v>#N/A</v>
      </c>
      <c r="I1079" s="101">
        <f t="shared" si="177"/>
        <v>0</v>
      </c>
      <c r="J1079" s="121">
        <f t="shared" si="178"/>
        <v>0</v>
      </c>
      <c r="K1079" s="121" t="e">
        <f>VLOOKUP(C1079,'B2B（ol)'!A:P,16,0)</f>
        <v>#N/A</v>
      </c>
      <c r="L1079" s="117">
        <f t="shared" si="179"/>
        <v>0</v>
      </c>
      <c r="M1079" s="114" t="e">
        <f>VLOOKUP(C1079,'B2B（ol)'!A:K,11,0)</f>
        <v>#N/A</v>
      </c>
      <c r="N1079" s="114" t="e">
        <f>VLOOKUP(B1079,payments!E:AG,29,0)</f>
        <v>#N/A</v>
      </c>
      <c r="O1079" s="114"/>
      <c r="P1079" s="114"/>
      <c r="Q1079" s="61" t="e">
        <f>VLOOKUP(R1079,映射表!A:G,7,0)</f>
        <v>#N/A</v>
      </c>
      <c r="R1079" s="122"/>
      <c r="S1079" s="122"/>
      <c r="T1079" s="122"/>
      <c r="U1079" s="122"/>
      <c r="V1079" s="122"/>
      <c r="W1079" s="122"/>
      <c r="X1079" s="122"/>
      <c r="Y1079" s="61">
        <f t="shared" si="180"/>
        <v>0</v>
      </c>
    </row>
    <row r="1080" spans="1:25" s="61" customFormat="1">
      <c r="A1080" s="61" t="e">
        <f t="shared" si="171"/>
        <v>#N/A</v>
      </c>
      <c r="B1080" s="121">
        <f t="shared" si="172"/>
        <v>0</v>
      </c>
      <c r="C1080" s="117" t="e">
        <f>VLOOKUP(B1080,映射表!A:C,3,0)</f>
        <v>#N/A</v>
      </c>
      <c r="D1080" s="121">
        <f t="shared" si="173"/>
        <v>0</v>
      </c>
      <c r="E1080" s="100">
        <f t="shared" si="174"/>
        <v>0</v>
      </c>
      <c r="F1080" s="121">
        <f t="shared" si="175"/>
        <v>0</v>
      </c>
      <c r="G1080" s="121">
        <f t="shared" si="176"/>
        <v>0</v>
      </c>
      <c r="H1080" s="99" t="e">
        <f>VLOOKUP(C1080,'B2B（ol)'!A:J,10,0)*D1080</f>
        <v>#N/A</v>
      </c>
      <c r="I1080" s="101">
        <f t="shared" si="177"/>
        <v>0</v>
      </c>
      <c r="J1080" s="121">
        <f t="shared" si="178"/>
        <v>0</v>
      </c>
      <c r="K1080" s="121" t="e">
        <f>VLOOKUP(C1080,'B2B（ol)'!A:P,16,0)</f>
        <v>#N/A</v>
      </c>
      <c r="L1080" s="117">
        <f t="shared" si="179"/>
        <v>0</v>
      </c>
      <c r="M1080" s="114" t="e">
        <f>VLOOKUP(C1080,'B2B（ol)'!A:K,11,0)</f>
        <v>#N/A</v>
      </c>
      <c r="N1080" s="114" t="e">
        <f>VLOOKUP(B1080,payments!E:AG,29,0)</f>
        <v>#N/A</v>
      </c>
      <c r="O1080" s="114"/>
      <c r="P1080" s="114"/>
      <c r="Q1080" s="61" t="e">
        <f>VLOOKUP(R1080,映射表!A:G,7,0)</f>
        <v>#N/A</v>
      </c>
      <c r="R1080" s="122"/>
      <c r="S1080" s="122"/>
      <c r="T1080" s="122"/>
      <c r="U1080" s="122"/>
      <c r="V1080" s="122"/>
      <c r="W1080" s="122"/>
      <c r="X1080" s="122"/>
      <c r="Y1080" s="61">
        <f t="shared" si="180"/>
        <v>0</v>
      </c>
    </row>
    <row r="1081" spans="1:25" s="61" customFormat="1">
      <c r="A1081" s="61" t="e">
        <f t="shared" si="171"/>
        <v>#N/A</v>
      </c>
      <c r="B1081" s="121">
        <f t="shared" si="172"/>
        <v>0</v>
      </c>
      <c r="C1081" s="117" t="e">
        <f>VLOOKUP(B1081,映射表!A:C,3,0)</f>
        <v>#N/A</v>
      </c>
      <c r="D1081" s="121">
        <f t="shared" si="173"/>
        <v>0</v>
      </c>
      <c r="E1081" s="100">
        <f t="shared" si="174"/>
        <v>0</v>
      </c>
      <c r="F1081" s="121">
        <f t="shared" si="175"/>
        <v>0</v>
      </c>
      <c r="G1081" s="121">
        <f t="shared" si="176"/>
        <v>0</v>
      </c>
      <c r="H1081" s="99" t="e">
        <f>VLOOKUP(C1081,'B2B（ol)'!A:J,10,0)*D1081</f>
        <v>#N/A</v>
      </c>
      <c r="I1081" s="101">
        <f t="shared" si="177"/>
        <v>0</v>
      </c>
      <c r="J1081" s="121">
        <f t="shared" si="178"/>
        <v>0</v>
      </c>
      <c r="K1081" s="121" t="e">
        <f>VLOOKUP(C1081,'B2B（ol)'!A:P,16,0)</f>
        <v>#N/A</v>
      </c>
      <c r="L1081" s="117">
        <f t="shared" si="179"/>
        <v>0</v>
      </c>
      <c r="M1081" s="114" t="e">
        <f>VLOOKUP(C1081,'B2B（ol)'!A:K,11,0)</f>
        <v>#N/A</v>
      </c>
      <c r="N1081" s="114" t="e">
        <f>VLOOKUP(B1081,payments!E:AG,29,0)</f>
        <v>#N/A</v>
      </c>
      <c r="O1081" s="114"/>
      <c r="P1081" s="114"/>
      <c r="Q1081" s="61" t="e">
        <f>VLOOKUP(R1081,映射表!A:G,7,0)</f>
        <v>#N/A</v>
      </c>
      <c r="R1081" s="122"/>
      <c r="S1081" s="122"/>
      <c r="T1081" s="122"/>
      <c r="U1081" s="122"/>
      <c r="V1081" s="122"/>
      <c r="W1081" s="122"/>
      <c r="X1081" s="122"/>
      <c r="Y1081" s="61">
        <f t="shared" si="180"/>
        <v>0</v>
      </c>
    </row>
    <row r="1082" spans="1:25" s="61" customFormat="1">
      <c r="A1082" s="61" t="e">
        <f t="shared" si="171"/>
        <v>#N/A</v>
      </c>
      <c r="B1082" s="121">
        <f t="shared" si="172"/>
        <v>0</v>
      </c>
      <c r="C1082" s="117" t="e">
        <f>VLOOKUP(B1082,映射表!A:C,3,0)</f>
        <v>#N/A</v>
      </c>
      <c r="D1082" s="121">
        <f t="shared" si="173"/>
        <v>0</v>
      </c>
      <c r="E1082" s="100">
        <f t="shared" si="174"/>
        <v>0</v>
      </c>
      <c r="F1082" s="121">
        <f t="shared" si="175"/>
        <v>0</v>
      </c>
      <c r="G1082" s="121">
        <f t="shared" si="176"/>
        <v>0</v>
      </c>
      <c r="H1082" s="99" t="e">
        <f>VLOOKUP(C1082,'B2B（ol)'!A:J,10,0)*D1082</f>
        <v>#N/A</v>
      </c>
      <c r="I1082" s="101">
        <f t="shared" si="177"/>
        <v>0</v>
      </c>
      <c r="J1082" s="121">
        <f t="shared" si="178"/>
        <v>0</v>
      </c>
      <c r="K1082" s="121" t="e">
        <f>VLOOKUP(C1082,'B2B（ol)'!A:P,16,0)</f>
        <v>#N/A</v>
      </c>
      <c r="L1082" s="117">
        <f t="shared" si="179"/>
        <v>0</v>
      </c>
      <c r="M1082" s="114" t="e">
        <f>VLOOKUP(C1082,'B2B（ol)'!A:K,11,0)</f>
        <v>#N/A</v>
      </c>
      <c r="N1082" s="114" t="e">
        <f>VLOOKUP(B1082,payments!E:AG,29,0)</f>
        <v>#N/A</v>
      </c>
      <c r="O1082" s="114"/>
      <c r="P1082" s="114"/>
      <c r="Q1082" s="61" t="e">
        <f>VLOOKUP(R1082,映射表!A:G,7,0)</f>
        <v>#N/A</v>
      </c>
      <c r="R1082" s="122"/>
      <c r="S1082" s="122"/>
      <c r="T1082" s="122"/>
      <c r="U1082" s="122"/>
      <c r="V1082" s="122"/>
      <c r="W1082" s="122"/>
      <c r="X1082" s="122"/>
      <c r="Y1082" s="61">
        <f t="shared" si="180"/>
        <v>0</v>
      </c>
    </row>
    <row r="1083" spans="1:25" s="61" customFormat="1">
      <c r="A1083" s="61" t="e">
        <f t="shared" si="171"/>
        <v>#N/A</v>
      </c>
      <c r="B1083" s="121">
        <f t="shared" si="172"/>
        <v>0</v>
      </c>
      <c r="C1083" s="117" t="e">
        <f>VLOOKUP(B1083,映射表!A:C,3,0)</f>
        <v>#N/A</v>
      </c>
      <c r="D1083" s="121">
        <f t="shared" si="173"/>
        <v>0</v>
      </c>
      <c r="E1083" s="100">
        <f t="shared" si="174"/>
        <v>0</v>
      </c>
      <c r="F1083" s="121">
        <f t="shared" si="175"/>
        <v>0</v>
      </c>
      <c r="G1083" s="121">
        <f t="shared" si="176"/>
        <v>0</v>
      </c>
      <c r="H1083" s="99" t="e">
        <f>VLOOKUP(C1083,'B2B（ol)'!A:J,10,0)*D1083</f>
        <v>#N/A</v>
      </c>
      <c r="I1083" s="101">
        <f t="shared" si="177"/>
        <v>0</v>
      </c>
      <c r="J1083" s="121">
        <f t="shared" si="178"/>
        <v>0</v>
      </c>
      <c r="K1083" s="121" t="e">
        <f>VLOOKUP(C1083,'B2B（ol)'!A:P,16,0)</f>
        <v>#N/A</v>
      </c>
      <c r="L1083" s="117">
        <f t="shared" si="179"/>
        <v>0</v>
      </c>
      <c r="M1083" s="114" t="e">
        <f>VLOOKUP(C1083,'B2B（ol)'!A:K,11,0)</f>
        <v>#N/A</v>
      </c>
      <c r="N1083" s="114" t="e">
        <f>VLOOKUP(B1083,payments!E:AG,29,0)</f>
        <v>#N/A</v>
      </c>
      <c r="O1083" s="114"/>
      <c r="P1083" s="114"/>
      <c r="Q1083" s="61" t="e">
        <f>VLOOKUP(R1083,映射表!A:G,7,0)</f>
        <v>#N/A</v>
      </c>
      <c r="R1083" s="122"/>
      <c r="S1083" s="122"/>
      <c r="T1083" s="122"/>
      <c r="U1083" s="122"/>
      <c r="V1083" s="122"/>
      <c r="W1083" s="122"/>
      <c r="X1083" s="122"/>
      <c r="Y1083" s="61">
        <f t="shared" si="180"/>
        <v>0</v>
      </c>
    </row>
    <row r="1084" spans="1:25" s="61" customFormat="1">
      <c r="A1084" s="61" t="e">
        <f t="shared" si="171"/>
        <v>#N/A</v>
      </c>
      <c r="B1084" s="121">
        <f t="shared" si="172"/>
        <v>0</v>
      </c>
      <c r="C1084" s="117" t="e">
        <f>VLOOKUP(B1084,映射表!A:C,3,0)</f>
        <v>#N/A</v>
      </c>
      <c r="D1084" s="121">
        <f t="shared" si="173"/>
        <v>0</v>
      </c>
      <c r="E1084" s="100">
        <f t="shared" si="174"/>
        <v>0</v>
      </c>
      <c r="F1084" s="121">
        <f t="shared" si="175"/>
        <v>0</v>
      </c>
      <c r="G1084" s="121">
        <f t="shared" si="176"/>
        <v>0</v>
      </c>
      <c r="H1084" s="99" t="e">
        <f>VLOOKUP(C1084,'B2B（ol)'!A:J,10,0)*D1084</f>
        <v>#N/A</v>
      </c>
      <c r="I1084" s="101">
        <f t="shared" si="177"/>
        <v>0</v>
      </c>
      <c r="J1084" s="121">
        <f t="shared" si="178"/>
        <v>0</v>
      </c>
      <c r="K1084" s="121" t="e">
        <f>VLOOKUP(C1084,'B2B（ol)'!A:P,16,0)</f>
        <v>#N/A</v>
      </c>
      <c r="L1084" s="117">
        <f t="shared" si="179"/>
        <v>0</v>
      </c>
      <c r="M1084" s="114" t="e">
        <f>VLOOKUP(C1084,'B2B（ol)'!A:K,11,0)</f>
        <v>#N/A</v>
      </c>
      <c r="N1084" s="114" t="e">
        <f>VLOOKUP(B1084,payments!E:AG,29,0)</f>
        <v>#N/A</v>
      </c>
      <c r="O1084" s="114"/>
      <c r="P1084" s="114"/>
      <c r="Q1084" s="61" t="e">
        <f>VLOOKUP(R1084,映射表!A:G,7,0)</f>
        <v>#N/A</v>
      </c>
      <c r="R1084" s="122"/>
      <c r="S1084" s="122"/>
      <c r="T1084" s="122"/>
      <c r="U1084" s="122"/>
      <c r="V1084" s="122"/>
      <c r="W1084" s="122"/>
      <c r="X1084" s="122"/>
      <c r="Y1084" s="61">
        <f t="shared" si="180"/>
        <v>0</v>
      </c>
    </row>
    <row r="1085" spans="1:25" s="61" customFormat="1">
      <c r="A1085" s="61" t="e">
        <f t="shared" si="171"/>
        <v>#N/A</v>
      </c>
      <c r="B1085" s="121">
        <f t="shared" si="172"/>
        <v>0</v>
      </c>
      <c r="C1085" s="117" t="e">
        <f>VLOOKUP(B1085,映射表!A:C,3,0)</f>
        <v>#N/A</v>
      </c>
      <c r="D1085" s="121">
        <f t="shared" si="173"/>
        <v>0</v>
      </c>
      <c r="E1085" s="100">
        <f t="shared" si="174"/>
        <v>0</v>
      </c>
      <c r="F1085" s="121">
        <f t="shared" si="175"/>
        <v>0</v>
      </c>
      <c r="G1085" s="121">
        <f t="shared" si="176"/>
        <v>0</v>
      </c>
      <c r="H1085" s="99" t="e">
        <f>VLOOKUP(C1085,'B2B（ol)'!A:J,10,0)*D1085</f>
        <v>#N/A</v>
      </c>
      <c r="I1085" s="101">
        <f t="shared" si="177"/>
        <v>0</v>
      </c>
      <c r="J1085" s="121">
        <f t="shared" si="178"/>
        <v>0</v>
      </c>
      <c r="K1085" s="121" t="e">
        <f>VLOOKUP(C1085,'B2B（ol)'!A:P,16,0)</f>
        <v>#N/A</v>
      </c>
      <c r="L1085" s="117">
        <f t="shared" si="179"/>
        <v>0</v>
      </c>
      <c r="M1085" s="114" t="e">
        <f>VLOOKUP(C1085,'B2B（ol)'!A:K,11,0)</f>
        <v>#N/A</v>
      </c>
      <c r="N1085" s="114" t="e">
        <f>VLOOKUP(B1085,payments!E:AG,29,0)</f>
        <v>#N/A</v>
      </c>
      <c r="O1085" s="114"/>
      <c r="P1085" s="114"/>
      <c r="Q1085" s="61" t="e">
        <f>VLOOKUP(R1085,映射表!A:G,7,0)</f>
        <v>#N/A</v>
      </c>
      <c r="R1085" s="122"/>
      <c r="S1085" s="122"/>
      <c r="T1085" s="122"/>
      <c r="U1085" s="122"/>
      <c r="V1085" s="122"/>
      <c r="W1085" s="122"/>
      <c r="X1085" s="122"/>
      <c r="Y1085" s="61">
        <f t="shared" si="180"/>
        <v>0</v>
      </c>
    </row>
    <row r="1086" spans="1:25" s="61" customFormat="1">
      <c r="A1086" s="61" t="e">
        <f t="shared" si="171"/>
        <v>#N/A</v>
      </c>
      <c r="B1086" s="121">
        <f t="shared" si="172"/>
        <v>0</v>
      </c>
      <c r="C1086" s="117" t="e">
        <f>VLOOKUP(B1086,映射表!A:C,3,0)</f>
        <v>#N/A</v>
      </c>
      <c r="D1086" s="121">
        <f t="shared" si="173"/>
        <v>0</v>
      </c>
      <c r="E1086" s="100">
        <f t="shared" si="174"/>
        <v>0</v>
      </c>
      <c r="F1086" s="121">
        <f t="shared" si="175"/>
        <v>0</v>
      </c>
      <c r="G1086" s="121">
        <f t="shared" si="176"/>
        <v>0</v>
      </c>
      <c r="H1086" s="99" t="e">
        <f>VLOOKUP(C1086,'B2B（ol)'!A:J,10,0)*D1086</f>
        <v>#N/A</v>
      </c>
      <c r="I1086" s="101">
        <f t="shared" si="177"/>
        <v>0</v>
      </c>
      <c r="J1086" s="121">
        <f t="shared" si="178"/>
        <v>0</v>
      </c>
      <c r="K1086" s="121" t="e">
        <f>VLOOKUP(C1086,'B2B（ol)'!A:P,16,0)</f>
        <v>#N/A</v>
      </c>
      <c r="L1086" s="117">
        <f t="shared" si="179"/>
        <v>0</v>
      </c>
      <c r="M1086" s="114" t="e">
        <f>VLOOKUP(C1086,'B2B（ol)'!A:K,11,0)</f>
        <v>#N/A</v>
      </c>
      <c r="N1086" s="114" t="e">
        <f>VLOOKUP(B1086,payments!E:AG,29,0)</f>
        <v>#N/A</v>
      </c>
      <c r="O1086" s="114"/>
      <c r="P1086" s="114"/>
      <c r="Q1086" s="61" t="e">
        <f>VLOOKUP(R1086,映射表!A:G,7,0)</f>
        <v>#N/A</v>
      </c>
      <c r="R1086" s="122"/>
      <c r="S1086" s="122"/>
      <c r="T1086" s="122"/>
      <c r="U1086" s="122"/>
      <c r="V1086" s="122"/>
      <c r="W1086" s="122"/>
      <c r="X1086" s="122"/>
      <c r="Y1086" s="61">
        <f t="shared" si="180"/>
        <v>0</v>
      </c>
    </row>
    <row r="1087" spans="1:25" s="61" customFormat="1">
      <c r="A1087" s="61" t="e">
        <f t="shared" si="171"/>
        <v>#N/A</v>
      </c>
      <c r="B1087" s="121">
        <f t="shared" si="172"/>
        <v>0</v>
      </c>
      <c r="C1087" s="117" t="e">
        <f>VLOOKUP(B1087,映射表!A:C,3,0)</f>
        <v>#N/A</v>
      </c>
      <c r="D1087" s="121">
        <f t="shared" si="173"/>
        <v>0</v>
      </c>
      <c r="E1087" s="100">
        <f t="shared" si="174"/>
        <v>0</v>
      </c>
      <c r="F1087" s="121">
        <f t="shared" si="175"/>
        <v>0</v>
      </c>
      <c r="G1087" s="121">
        <f t="shared" si="176"/>
        <v>0</v>
      </c>
      <c r="H1087" s="99" t="e">
        <f>VLOOKUP(C1087,'B2B（ol)'!A:J,10,0)*D1087</f>
        <v>#N/A</v>
      </c>
      <c r="I1087" s="101">
        <f t="shared" si="177"/>
        <v>0</v>
      </c>
      <c r="J1087" s="121">
        <f t="shared" si="178"/>
        <v>0</v>
      </c>
      <c r="K1087" s="121" t="e">
        <f>VLOOKUP(C1087,'B2B（ol)'!A:P,16,0)</f>
        <v>#N/A</v>
      </c>
      <c r="L1087" s="117">
        <f t="shared" si="179"/>
        <v>0</v>
      </c>
      <c r="M1087" s="114" t="e">
        <f>VLOOKUP(C1087,'B2B（ol)'!A:K,11,0)</f>
        <v>#N/A</v>
      </c>
      <c r="N1087" s="114" t="e">
        <f>VLOOKUP(B1087,payments!E:AG,29,0)</f>
        <v>#N/A</v>
      </c>
      <c r="O1087" s="114"/>
      <c r="P1087" s="114"/>
      <c r="Q1087" s="61" t="e">
        <f>VLOOKUP(R1087,映射表!A:G,7,0)</f>
        <v>#N/A</v>
      </c>
      <c r="R1087" s="122"/>
      <c r="S1087" s="122"/>
      <c r="T1087" s="122"/>
      <c r="U1087" s="122"/>
      <c r="V1087" s="122"/>
      <c r="W1087" s="122"/>
      <c r="X1087" s="122"/>
      <c r="Y1087" s="61">
        <f t="shared" si="180"/>
        <v>0</v>
      </c>
    </row>
    <row r="1088" spans="1:25" s="61" customFormat="1">
      <c r="A1088" s="61" t="e">
        <f t="shared" si="171"/>
        <v>#N/A</v>
      </c>
      <c r="B1088" s="121">
        <f t="shared" si="172"/>
        <v>0</v>
      </c>
      <c r="C1088" s="117" t="e">
        <f>VLOOKUP(B1088,映射表!A:C,3,0)</f>
        <v>#N/A</v>
      </c>
      <c r="D1088" s="121">
        <f t="shared" si="173"/>
        <v>0</v>
      </c>
      <c r="E1088" s="100">
        <f t="shared" si="174"/>
        <v>0</v>
      </c>
      <c r="F1088" s="121">
        <f t="shared" si="175"/>
        <v>0</v>
      </c>
      <c r="G1088" s="121">
        <f t="shared" si="176"/>
        <v>0</v>
      </c>
      <c r="H1088" s="99" t="e">
        <f>VLOOKUP(C1088,'B2B（ol)'!A:J,10,0)*D1088</f>
        <v>#N/A</v>
      </c>
      <c r="I1088" s="101">
        <f t="shared" si="177"/>
        <v>0</v>
      </c>
      <c r="J1088" s="121">
        <f t="shared" si="178"/>
        <v>0</v>
      </c>
      <c r="K1088" s="121" t="e">
        <f>VLOOKUP(C1088,'B2B（ol)'!A:P,16,0)</f>
        <v>#N/A</v>
      </c>
      <c r="L1088" s="117">
        <f t="shared" si="179"/>
        <v>0</v>
      </c>
      <c r="M1088" s="114" t="e">
        <f>VLOOKUP(C1088,'B2B（ol)'!A:K,11,0)</f>
        <v>#N/A</v>
      </c>
      <c r="N1088" s="114" t="e">
        <f>VLOOKUP(B1088,payments!E:AG,29,0)</f>
        <v>#N/A</v>
      </c>
      <c r="O1088" s="114"/>
      <c r="P1088" s="114"/>
      <c r="Q1088" s="61" t="e">
        <f>VLOOKUP(R1088,映射表!A:G,7,0)</f>
        <v>#N/A</v>
      </c>
      <c r="R1088" s="122"/>
      <c r="S1088" s="122"/>
      <c r="T1088" s="122"/>
      <c r="U1088" s="122"/>
      <c r="V1088" s="122"/>
      <c r="W1088" s="122"/>
      <c r="X1088" s="122"/>
      <c r="Y1088" s="61">
        <f t="shared" si="180"/>
        <v>0</v>
      </c>
    </row>
    <row r="1089" spans="1:25" s="61" customFormat="1">
      <c r="A1089" s="61" t="e">
        <f t="shared" si="171"/>
        <v>#N/A</v>
      </c>
      <c r="B1089" s="121">
        <f t="shared" si="172"/>
        <v>0</v>
      </c>
      <c r="C1089" s="117" t="e">
        <f>VLOOKUP(B1089,映射表!A:C,3,0)</f>
        <v>#N/A</v>
      </c>
      <c r="D1089" s="121">
        <f t="shared" si="173"/>
        <v>0</v>
      </c>
      <c r="E1089" s="100">
        <f t="shared" si="174"/>
        <v>0</v>
      </c>
      <c r="F1089" s="121">
        <f t="shared" si="175"/>
        <v>0</v>
      </c>
      <c r="G1089" s="121">
        <f t="shared" si="176"/>
        <v>0</v>
      </c>
      <c r="H1089" s="99" t="e">
        <f>VLOOKUP(C1089,'B2B（ol)'!A:J,10,0)*D1089</f>
        <v>#N/A</v>
      </c>
      <c r="I1089" s="101">
        <f t="shared" si="177"/>
        <v>0</v>
      </c>
      <c r="J1089" s="121">
        <f t="shared" si="178"/>
        <v>0</v>
      </c>
      <c r="K1089" s="121" t="e">
        <f>VLOOKUP(C1089,'B2B（ol)'!A:P,16,0)</f>
        <v>#N/A</v>
      </c>
      <c r="L1089" s="117">
        <f t="shared" si="179"/>
        <v>0</v>
      </c>
      <c r="M1089" s="114" t="e">
        <f>VLOOKUP(C1089,'B2B（ol)'!A:K,11,0)</f>
        <v>#N/A</v>
      </c>
      <c r="N1089" s="114" t="e">
        <f>VLOOKUP(B1089,payments!E:AG,29,0)</f>
        <v>#N/A</v>
      </c>
      <c r="O1089" s="114"/>
      <c r="P1089" s="114"/>
      <c r="Q1089" s="61" t="e">
        <f>VLOOKUP(R1089,映射表!A:G,7,0)</f>
        <v>#N/A</v>
      </c>
      <c r="R1089" s="122"/>
      <c r="S1089" s="122"/>
      <c r="T1089" s="122"/>
      <c r="U1089" s="122"/>
      <c r="V1089" s="122"/>
      <c r="W1089" s="122"/>
      <c r="X1089" s="122"/>
      <c r="Y1089" s="61">
        <f t="shared" si="180"/>
        <v>0</v>
      </c>
    </row>
    <row r="1090" spans="1:25" s="61" customFormat="1">
      <c r="A1090" s="61" t="e">
        <f t="shared" ref="A1090:A1153" si="181">Q1090</f>
        <v>#N/A</v>
      </c>
      <c r="B1090" s="121">
        <f t="shared" ref="B1090:B1153" si="182">R1090</f>
        <v>0</v>
      </c>
      <c r="C1090" s="117" t="e">
        <f>VLOOKUP(B1090,映射表!A:C,3,0)</f>
        <v>#N/A</v>
      </c>
      <c r="D1090" s="121">
        <f t="shared" ref="D1090:D1153" si="183">S1090</f>
        <v>0</v>
      </c>
      <c r="E1090" s="100">
        <f t="shared" ref="E1090:E1153" si="184">IFERROR(T1090/D1090,0)*D1090</f>
        <v>0</v>
      </c>
      <c r="F1090" s="121">
        <f t="shared" ref="F1090:F1153" si="185">IFERROR(V1090/D1090,0)*D1090</f>
        <v>0</v>
      </c>
      <c r="G1090" s="121">
        <f t="shared" ref="G1090:G1153" si="186">IFERROR(IF((E1090+F1090)&gt;200,(E1090+F1090-200)*0.9+200*0.85,(E1090+F1090)*0.85),0)</f>
        <v>0</v>
      </c>
      <c r="H1090" s="99" t="e">
        <f>VLOOKUP(C1090,'B2B（ol)'!A:J,10,0)*D1090</f>
        <v>#N/A</v>
      </c>
      <c r="I1090" s="101">
        <f t="shared" ref="I1090:I1153" si="187">IFERROR((G1090-H1090)/(E1090+F1090),0)</f>
        <v>0</v>
      </c>
      <c r="J1090" s="121">
        <f t="shared" ref="J1090:J1153" si="188">IFERROR((G1090-H1090),0)</f>
        <v>0</v>
      </c>
      <c r="K1090" s="121" t="e">
        <f>VLOOKUP(C1090,'B2B（ol)'!A:P,16,0)</f>
        <v>#N/A</v>
      </c>
      <c r="L1090" s="117">
        <f t="shared" ref="L1090:L1153" si="189">(E1090+F1090)</f>
        <v>0</v>
      </c>
      <c r="M1090" s="114" t="e">
        <f>VLOOKUP(C1090,'B2B（ol)'!A:K,11,0)</f>
        <v>#N/A</v>
      </c>
      <c r="N1090" s="114" t="e">
        <f>VLOOKUP(B1090,payments!E:AG,29,0)</f>
        <v>#N/A</v>
      </c>
      <c r="O1090" s="114"/>
      <c r="P1090" s="114"/>
      <c r="Q1090" s="61" t="e">
        <f>VLOOKUP(R1090,映射表!A:G,7,0)</f>
        <v>#N/A</v>
      </c>
      <c r="R1090" s="122"/>
      <c r="S1090" s="122"/>
      <c r="T1090" s="122"/>
      <c r="U1090" s="122"/>
      <c r="V1090" s="122"/>
      <c r="W1090" s="122"/>
      <c r="X1090" s="122"/>
      <c r="Y1090" s="61">
        <f t="shared" ref="Y1090:Y1153" si="190">L1090</f>
        <v>0</v>
      </c>
    </row>
    <row r="1091" spans="1:25" s="61" customFormat="1">
      <c r="A1091" s="61" t="e">
        <f t="shared" si="181"/>
        <v>#N/A</v>
      </c>
      <c r="B1091" s="121">
        <f t="shared" si="182"/>
        <v>0</v>
      </c>
      <c r="C1091" s="117" t="e">
        <f>VLOOKUP(B1091,映射表!A:C,3,0)</f>
        <v>#N/A</v>
      </c>
      <c r="D1091" s="121">
        <f t="shared" si="183"/>
        <v>0</v>
      </c>
      <c r="E1091" s="100">
        <f t="shared" si="184"/>
        <v>0</v>
      </c>
      <c r="F1091" s="121">
        <f t="shared" si="185"/>
        <v>0</v>
      </c>
      <c r="G1091" s="121">
        <f t="shared" si="186"/>
        <v>0</v>
      </c>
      <c r="H1091" s="99" t="e">
        <f>VLOOKUP(C1091,'B2B（ol)'!A:J,10,0)*D1091</f>
        <v>#N/A</v>
      </c>
      <c r="I1091" s="101">
        <f t="shared" si="187"/>
        <v>0</v>
      </c>
      <c r="J1091" s="121">
        <f t="shared" si="188"/>
        <v>0</v>
      </c>
      <c r="K1091" s="121" t="e">
        <f>VLOOKUP(C1091,'B2B（ol)'!A:P,16,0)</f>
        <v>#N/A</v>
      </c>
      <c r="L1091" s="117">
        <f t="shared" si="189"/>
        <v>0</v>
      </c>
      <c r="M1091" s="114" t="e">
        <f>VLOOKUP(C1091,'B2B（ol)'!A:K,11,0)</f>
        <v>#N/A</v>
      </c>
      <c r="N1091" s="114" t="e">
        <f>VLOOKUP(B1091,payments!E:AG,29,0)</f>
        <v>#N/A</v>
      </c>
      <c r="O1091" s="114"/>
      <c r="P1091" s="114"/>
      <c r="Q1091" s="61" t="e">
        <f>VLOOKUP(R1091,映射表!A:G,7,0)</f>
        <v>#N/A</v>
      </c>
      <c r="R1091" s="122"/>
      <c r="S1091" s="122"/>
      <c r="T1091" s="122"/>
      <c r="U1091" s="122"/>
      <c r="V1091" s="122"/>
      <c r="W1091" s="122"/>
      <c r="X1091" s="122"/>
      <c r="Y1091" s="61">
        <f t="shared" si="190"/>
        <v>0</v>
      </c>
    </row>
    <row r="1092" spans="1:25" s="61" customFormat="1">
      <c r="A1092" s="61" t="e">
        <f t="shared" si="181"/>
        <v>#N/A</v>
      </c>
      <c r="B1092" s="121">
        <f t="shared" si="182"/>
        <v>0</v>
      </c>
      <c r="C1092" s="117" t="e">
        <f>VLOOKUP(B1092,映射表!A:C,3,0)</f>
        <v>#N/A</v>
      </c>
      <c r="D1092" s="121">
        <f t="shared" si="183"/>
        <v>0</v>
      </c>
      <c r="E1092" s="100">
        <f t="shared" si="184"/>
        <v>0</v>
      </c>
      <c r="F1092" s="121">
        <f t="shared" si="185"/>
        <v>0</v>
      </c>
      <c r="G1092" s="121">
        <f t="shared" si="186"/>
        <v>0</v>
      </c>
      <c r="H1092" s="99" t="e">
        <f>VLOOKUP(C1092,'B2B（ol)'!A:J,10,0)*D1092</f>
        <v>#N/A</v>
      </c>
      <c r="I1092" s="101">
        <f t="shared" si="187"/>
        <v>0</v>
      </c>
      <c r="J1092" s="121">
        <f t="shared" si="188"/>
        <v>0</v>
      </c>
      <c r="K1092" s="121" t="e">
        <f>VLOOKUP(C1092,'B2B（ol)'!A:P,16,0)</f>
        <v>#N/A</v>
      </c>
      <c r="L1092" s="117">
        <f t="shared" si="189"/>
        <v>0</v>
      </c>
      <c r="M1092" s="114" t="e">
        <f>VLOOKUP(C1092,'B2B（ol)'!A:K,11,0)</f>
        <v>#N/A</v>
      </c>
      <c r="N1092" s="114" t="e">
        <f>VLOOKUP(B1092,payments!E:AG,29,0)</f>
        <v>#N/A</v>
      </c>
      <c r="O1092" s="114"/>
      <c r="P1092" s="114"/>
      <c r="Q1092" s="61" t="e">
        <f>VLOOKUP(R1092,映射表!A:G,7,0)</f>
        <v>#N/A</v>
      </c>
      <c r="R1092" s="122"/>
      <c r="S1092" s="122"/>
      <c r="T1092" s="122"/>
      <c r="U1092" s="122"/>
      <c r="V1092" s="122"/>
      <c r="W1092" s="122"/>
      <c r="X1092" s="122"/>
      <c r="Y1092" s="61">
        <f t="shared" si="190"/>
        <v>0</v>
      </c>
    </row>
    <row r="1093" spans="1:25" s="61" customFormat="1">
      <c r="A1093" s="61" t="e">
        <f t="shared" si="181"/>
        <v>#N/A</v>
      </c>
      <c r="B1093" s="121">
        <f t="shared" si="182"/>
        <v>0</v>
      </c>
      <c r="C1093" s="117" t="e">
        <f>VLOOKUP(B1093,映射表!A:C,3,0)</f>
        <v>#N/A</v>
      </c>
      <c r="D1093" s="121">
        <f t="shared" si="183"/>
        <v>0</v>
      </c>
      <c r="E1093" s="100">
        <f t="shared" si="184"/>
        <v>0</v>
      </c>
      <c r="F1093" s="121">
        <f t="shared" si="185"/>
        <v>0</v>
      </c>
      <c r="G1093" s="121">
        <f t="shared" si="186"/>
        <v>0</v>
      </c>
      <c r="H1093" s="99" t="e">
        <f>VLOOKUP(C1093,'B2B（ol)'!A:J,10,0)*D1093</f>
        <v>#N/A</v>
      </c>
      <c r="I1093" s="101">
        <f t="shared" si="187"/>
        <v>0</v>
      </c>
      <c r="J1093" s="121">
        <f t="shared" si="188"/>
        <v>0</v>
      </c>
      <c r="K1093" s="121" t="e">
        <f>VLOOKUP(C1093,'B2B（ol)'!A:P,16,0)</f>
        <v>#N/A</v>
      </c>
      <c r="L1093" s="117">
        <f t="shared" si="189"/>
        <v>0</v>
      </c>
      <c r="M1093" s="114" t="e">
        <f>VLOOKUP(C1093,'B2B（ol)'!A:K,11,0)</f>
        <v>#N/A</v>
      </c>
      <c r="N1093" s="114" t="e">
        <f>VLOOKUP(B1093,payments!E:AG,29,0)</f>
        <v>#N/A</v>
      </c>
      <c r="O1093" s="114"/>
      <c r="P1093" s="114"/>
      <c r="Q1093" s="61" t="e">
        <f>VLOOKUP(R1093,映射表!A:G,7,0)</f>
        <v>#N/A</v>
      </c>
      <c r="R1093" s="122"/>
      <c r="S1093" s="122"/>
      <c r="T1093" s="122"/>
      <c r="U1093" s="122"/>
      <c r="V1093" s="122"/>
      <c r="W1093" s="122"/>
      <c r="X1093" s="122"/>
      <c r="Y1093" s="61">
        <f t="shared" si="190"/>
        <v>0</v>
      </c>
    </row>
    <row r="1094" spans="1:25" s="61" customFormat="1">
      <c r="A1094" s="61" t="e">
        <f t="shared" si="181"/>
        <v>#N/A</v>
      </c>
      <c r="B1094" s="121">
        <f t="shared" si="182"/>
        <v>0</v>
      </c>
      <c r="C1094" s="117" t="e">
        <f>VLOOKUP(B1094,映射表!A:C,3,0)</f>
        <v>#N/A</v>
      </c>
      <c r="D1094" s="121">
        <f t="shared" si="183"/>
        <v>0</v>
      </c>
      <c r="E1094" s="100">
        <f t="shared" si="184"/>
        <v>0</v>
      </c>
      <c r="F1094" s="121">
        <f t="shared" si="185"/>
        <v>0</v>
      </c>
      <c r="G1094" s="121">
        <f t="shared" si="186"/>
        <v>0</v>
      </c>
      <c r="H1094" s="99" t="e">
        <f>VLOOKUP(C1094,'B2B（ol)'!A:J,10,0)*D1094</f>
        <v>#N/A</v>
      </c>
      <c r="I1094" s="101">
        <f t="shared" si="187"/>
        <v>0</v>
      </c>
      <c r="J1094" s="121">
        <f t="shared" si="188"/>
        <v>0</v>
      </c>
      <c r="K1094" s="121" t="e">
        <f>VLOOKUP(C1094,'B2B（ol)'!A:P,16,0)</f>
        <v>#N/A</v>
      </c>
      <c r="L1094" s="117">
        <f t="shared" si="189"/>
        <v>0</v>
      </c>
      <c r="M1094" s="114" t="e">
        <f>VLOOKUP(C1094,'B2B（ol)'!A:K,11,0)</f>
        <v>#N/A</v>
      </c>
      <c r="N1094" s="114" t="e">
        <f>VLOOKUP(B1094,payments!E:AG,29,0)</f>
        <v>#N/A</v>
      </c>
      <c r="O1094" s="114"/>
      <c r="P1094" s="114"/>
      <c r="Q1094" s="61" t="e">
        <f>VLOOKUP(R1094,映射表!A:G,7,0)</f>
        <v>#N/A</v>
      </c>
      <c r="R1094" s="122"/>
      <c r="S1094" s="122"/>
      <c r="T1094" s="122"/>
      <c r="U1094" s="122"/>
      <c r="V1094" s="122"/>
      <c r="W1094" s="122"/>
      <c r="X1094" s="122"/>
      <c r="Y1094" s="61">
        <f t="shared" si="190"/>
        <v>0</v>
      </c>
    </row>
    <row r="1095" spans="1:25" s="61" customFormat="1">
      <c r="A1095" s="61" t="e">
        <f t="shared" si="181"/>
        <v>#N/A</v>
      </c>
      <c r="B1095" s="121">
        <f t="shared" si="182"/>
        <v>0</v>
      </c>
      <c r="C1095" s="117" t="e">
        <f>VLOOKUP(B1095,映射表!A:C,3,0)</f>
        <v>#N/A</v>
      </c>
      <c r="D1095" s="121">
        <f t="shared" si="183"/>
        <v>0</v>
      </c>
      <c r="E1095" s="100">
        <f t="shared" si="184"/>
        <v>0</v>
      </c>
      <c r="F1095" s="121">
        <f t="shared" si="185"/>
        <v>0</v>
      </c>
      <c r="G1095" s="121">
        <f t="shared" si="186"/>
        <v>0</v>
      </c>
      <c r="H1095" s="99" t="e">
        <f>VLOOKUP(C1095,'B2B（ol)'!A:J,10,0)*D1095</f>
        <v>#N/A</v>
      </c>
      <c r="I1095" s="101">
        <f t="shared" si="187"/>
        <v>0</v>
      </c>
      <c r="J1095" s="121">
        <f t="shared" si="188"/>
        <v>0</v>
      </c>
      <c r="K1095" s="121" t="e">
        <f>VLOOKUP(C1095,'B2B（ol)'!A:P,16,0)</f>
        <v>#N/A</v>
      </c>
      <c r="L1095" s="117">
        <f t="shared" si="189"/>
        <v>0</v>
      </c>
      <c r="M1095" s="114" t="e">
        <f>VLOOKUP(C1095,'B2B（ol)'!A:K,11,0)</f>
        <v>#N/A</v>
      </c>
      <c r="N1095" s="114" t="e">
        <f>VLOOKUP(B1095,payments!E:AG,29,0)</f>
        <v>#N/A</v>
      </c>
      <c r="O1095" s="114"/>
      <c r="P1095" s="114"/>
      <c r="Q1095" s="61" t="e">
        <f>VLOOKUP(R1095,映射表!A:G,7,0)</f>
        <v>#N/A</v>
      </c>
      <c r="R1095" s="122"/>
      <c r="S1095" s="122"/>
      <c r="T1095" s="122"/>
      <c r="U1095" s="122"/>
      <c r="V1095" s="122"/>
      <c r="W1095" s="122"/>
      <c r="X1095" s="122"/>
      <c r="Y1095" s="61">
        <f t="shared" si="190"/>
        <v>0</v>
      </c>
    </row>
    <row r="1096" spans="1:25" s="61" customFormat="1">
      <c r="A1096" s="61" t="e">
        <f t="shared" si="181"/>
        <v>#N/A</v>
      </c>
      <c r="B1096" s="121">
        <f t="shared" si="182"/>
        <v>0</v>
      </c>
      <c r="C1096" s="117" t="e">
        <f>VLOOKUP(B1096,映射表!A:C,3,0)</f>
        <v>#N/A</v>
      </c>
      <c r="D1096" s="121">
        <f t="shared" si="183"/>
        <v>0</v>
      </c>
      <c r="E1096" s="100">
        <f t="shared" si="184"/>
        <v>0</v>
      </c>
      <c r="F1096" s="121">
        <f t="shared" si="185"/>
        <v>0</v>
      </c>
      <c r="G1096" s="121">
        <f t="shared" si="186"/>
        <v>0</v>
      </c>
      <c r="H1096" s="99" t="e">
        <f>VLOOKUP(C1096,'B2B（ol)'!A:J,10,0)*D1096</f>
        <v>#N/A</v>
      </c>
      <c r="I1096" s="101">
        <f t="shared" si="187"/>
        <v>0</v>
      </c>
      <c r="J1096" s="121">
        <f t="shared" si="188"/>
        <v>0</v>
      </c>
      <c r="K1096" s="121" t="e">
        <f>VLOOKUP(C1096,'B2B（ol)'!A:P,16,0)</f>
        <v>#N/A</v>
      </c>
      <c r="L1096" s="117">
        <f t="shared" si="189"/>
        <v>0</v>
      </c>
      <c r="M1096" s="114" t="e">
        <f>VLOOKUP(C1096,'B2B（ol)'!A:K,11,0)</f>
        <v>#N/A</v>
      </c>
      <c r="N1096" s="114" t="e">
        <f>VLOOKUP(B1096,payments!E:AG,29,0)</f>
        <v>#N/A</v>
      </c>
      <c r="O1096" s="114"/>
      <c r="P1096" s="114"/>
      <c r="Q1096" s="61" t="e">
        <f>VLOOKUP(R1096,映射表!A:G,7,0)</f>
        <v>#N/A</v>
      </c>
      <c r="R1096" s="122"/>
      <c r="S1096" s="122"/>
      <c r="T1096" s="122"/>
      <c r="U1096" s="122"/>
      <c r="V1096" s="122"/>
      <c r="W1096" s="122"/>
      <c r="X1096" s="122"/>
      <c r="Y1096" s="61">
        <f t="shared" si="190"/>
        <v>0</v>
      </c>
    </row>
    <row r="1097" spans="1:25" s="61" customFormat="1">
      <c r="A1097" s="61" t="e">
        <f t="shared" si="181"/>
        <v>#N/A</v>
      </c>
      <c r="B1097" s="121">
        <f t="shared" si="182"/>
        <v>0</v>
      </c>
      <c r="C1097" s="117" t="e">
        <f>VLOOKUP(B1097,映射表!A:C,3,0)</f>
        <v>#N/A</v>
      </c>
      <c r="D1097" s="121">
        <f t="shared" si="183"/>
        <v>0</v>
      </c>
      <c r="E1097" s="100">
        <f t="shared" si="184"/>
        <v>0</v>
      </c>
      <c r="F1097" s="121">
        <f t="shared" si="185"/>
        <v>0</v>
      </c>
      <c r="G1097" s="121">
        <f t="shared" si="186"/>
        <v>0</v>
      </c>
      <c r="H1097" s="99" t="e">
        <f>VLOOKUP(C1097,'B2B（ol)'!A:J,10,0)*D1097</f>
        <v>#N/A</v>
      </c>
      <c r="I1097" s="101">
        <f t="shared" si="187"/>
        <v>0</v>
      </c>
      <c r="J1097" s="121">
        <f t="shared" si="188"/>
        <v>0</v>
      </c>
      <c r="K1097" s="121" t="e">
        <f>VLOOKUP(C1097,'B2B（ol)'!A:P,16,0)</f>
        <v>#N/A</v>
      </c>
      <c r="L1097" s="117">
        <f t="shared" si="189"/>
        <v>0</v>
      </c>
      <c r="M1097" s="114" t="e">
        <f>VLOOKUP(C1097,'B2B（ol)'!A:K,11,0)</f>
        <v>#N/A</v>
      </c>
      <c r="N1097" s="114" t="e">
        <f>VLOOKUP(B1097,payments!E:AG,29,0)</f>
        <v>#N/A</v>
      </c>
      <c r="O1097" s="114"/>
      <c r="P1097" s="114"/>
      <c r="Q1097" s="61" t="e">
        <f>VLOOKUP(R1097,映射表!A:G,7,0)</f>
        <v>#N/A</v>
      </c>
      <c r="R1097" s="122"/>
      <c r="S1097" s="122"/>
      <c r="T1097" s="122"/>
      <c r="U1097" s="122"/>
      <c r="V1097" s="122"/>
      <c r="W1097" s="122"/>
      <c r="X1097" s="122"/>
      <c r="Y1097" s="61">
        <f t="shared" si="190"/>
        <v>0</v>
      </c>
    </row>
    <row r="1098" spans="1:25" s="61" customFormat="1">
      <c r="A1098" s="61" t="e">
        <f t="shared" si="181"/>
        <v>#N/A</v>
      </c>
      <c r="B1098" s="121">
        <f t="shared" si="182"/>
        <v>0</v>
      </c>
      <c r="C1098" s="117" t="e">
        <f>VLOOKUP(B1098,映射表!A:C,3,0)</f>
        <v>#N/A</v>
      </c>
      <c r="D1098" s="121">
        <f t="shared" si="183"/>
        <v>0</v>
      </c>
      <c r="E1098" s="100">
        <f t="shared" si="184"/>
        <v>0</v>
      </c>
      <c r="F1098" s="121">
        <f t="shared" si="185"/>
        <v>0</v>
      </c>
      <c r="G1098" s="121">
        <f t="shared" si="186"/>
        <v>0</v>
      </c>
      <c r="H1098" s="99" t="e">
        <f>VLOOKUP(C1098,'B2B（ol)'!A:J,10,0)*D1098</f>
        <v>#N/A</v>
      </c>
      <c r="I1098" s="101">
        <f t="shared" si="187"/>
        <v>0</v>
      </c>
      <c r="J1098" s="121">
        <f t="shared" si="188"/>
        <v>0</v>
      </c>
      <c r="K1098" s="121" t="e">
        <f>VLOOKUP(C1098,'B2B（ol)'!A:P,16,0)</f>
        <v>#N/A</v>
      </c>
      <c r="L1098" s="117">
        <f t="shared" si="189"/>
        <v>0</v>
      </c>
      <c r="M1098" s="114" t="e">
        <f>VLOOKUP(C1098,'B2B（ol)'!A:K,11,0)</f>
        <v>#N/A</v>
      </c>
      <c r="N1098" s="114" t="e">
        <f>VLOOKUP(B1098,payments!E:AG,29,0)</f>
        <v>#N/A</v>
      </c>
      <c r="O1098" s="114"/>
      <c r="P1098" s="114"/>
      <c r="Q1098" s="61" t="e">
        <f>VLOOKUP(R1098,映射表!A:G,7,0)</f>
        <v>#N/A</v>
      </c>
      <c r="R1098" s="122"/>
      <c r="S1098" s="122"/>
      <c r="T1098" s="122"/>
      <c r="U1098" s="122"/>
      <c r="V1098" s="122"/>
      <c r="W1098" s="122"/>
      <c r="X1098" s="122"/>
      <c r="Y1098" s="61">
        <f t="shared" si="190"/>
        <v>0</v>
      </c>
    </row>
    <row r="1099" spans="1:25" s="61" customFormat="1">
      <c r="A1099" s="61" t="e">
        <f t="shared" si="181"/>
        <v>#N/A</v>
      </c>
      <c r="B1099" s="121">
        <f t="shared" si="182"/>
        <v>0</v>
      </c>
      <c r="C1099" s="117" t="e">
        <f>VLOOKUP(B1099,映射表!A:C,3,0)</f>
        <v>#N/A</v>
      </c>
      <c r="D1099" s="121">
        <f t="shared" si="183"/>
        <v>0</v>
      </c>
      <c r="E1099" s="100">
        <f t="shared" si="184"/>
        <v>0</v>
      </c>
      <c r="F1099" s="121">
        <f t="shared" si="185"/>
        <v>0</v>
      </c>
      <c r="G1099" s="121">
        <f t="shared" si="186"/>
        <v>0</v>
      </c>
      <c r="H1099" s="99" t="e">
        <f>VLOOKUP(C1099,'B2B（ol)'!A:J,10,0)*D1099</f>
        <v>#N/A</v>
      </c>
      <c r="I1099" s="101">
        <f t="shared" si="187"/>
        <v>0</v>
      </c>
      <c r="J1099" s="121">
        <f t="shared" si="188"/>
        <v>0</v>
      </c>
      <c r="K1099" s="121" t="e">
        <f>VLOOKUP(C1099,'B2B（ol)'!A:P,16,0)</f>
        <v>#N/A</v>
      </c>
      <c r="L1099" s="117">
        <f t="shared" si="189"/>
        <v>0</v>
      </c>
      <c r="M1099" s="114" t="e">
        <f>VLOOKUP(C1099,'B2B（ol)'!A:K,11,0)</f>
        <v>#N/A</v>
      </c>
      <c r="N1099" s="114" t="e">
        <f>VLOOKUP(B1099,payments!E:AG,29,0)</f>
        <v>#N/A</v>
      </c>
      <c r="O1099" s="114"/>
      <c r="P1099" s="114"/>
      <c r="Q1099" s="61" t="e">
        <f>VLOOKUP(R1099,映射表!A:G,7,0)</f>
        <v>#N/A</v>
      </c>
      <c r="R1099" s="122"/>
      <c r="S1099" s="122"/>
      <c r="T1099" s="122"/>
      <c r="U1099" s="122"/>
      <c r="V1099" s="122"/>
      <c r="W1099" s="122"/>
      <c r="X1099" s="122"/>
      <c r="Y1099" s="61">
        <f t="shared" si="190"/>
        <v>0</v>
      </c>
    </row>
    <row r="1100" spans="1:25" s="61" customFormat="1">
      <c r="A1100" s="61" t="e">
        <f t="shared" si="181"/>
        <v>#N/A</v>
      </c>
      <c r="B1100" s="121">
        <f t="shared" si="182"/>
        <v>0</v>
      </c>
      <c r="C1100" s="117" t="e">
        <f>VLOOKUP(B1100,映射表!A:C,3,0)</f>
        <v>#N/A</v>
      </c>
      <c r="D1100" s="121">
        <f t="shared" si="183"/>
        <v>0</v>
      </c>
      <c r="E1100" s="100">
        <f t="shared" si="184"/>
        <v>0</v>
      </c>
      <c r="F1100" s="121">
        <f t="shared" si="185"/>
        <v>0</v>
      </c>
      <c r="G1100" s="121">
        <f t="shared" si="186"/>
        <v>0</v>
      </c>
      <c r="H1100" s="99" t="e">
        <f>VLOOKUP(C1100,'B2B（ol)'!A:J,10,0)*D1100</f>
        <v>#N/A</v>
      </c>
      <c r="I1100" s="101">
        <f t="shared" si="187"/>
        <v>0</v>
      </c>
      <c r="J1100" s="121">
        <f t="shared" si="188"/>
        <v>0</v>
      </c>
      <c r="K1100" s="121" t="e">
        <f>VLOOKUP(C1100,'B2B（ol)'!A:P,16,0)</f>
        <v>#N/A</v>
      </c>
      <c r="L1100" s="117">
        <f t="shared" si="189"/>
        <v>0</v>
      </c>
      <c r="M1100" s="114" t="e">
        <f>VLOOKUP(C1100,'B2B（ol)'!A:K,11,0)</f>
        <v>#N/A</v>
      </c>
      <c r="N1100" s="114" t="e">
        <f>VLOOKUP(B1100,payments!E:AG,29,0)</f>
        <v>#N/A</v>
      </c>
      <c r="O1100" s="114"/>
      <c r="P1100" s="114"/>
      <c r="Q1100" s="61" t="e">
        <f>VLOOKUP(R1100,映射表!A:G,7,0)</f>
        <v>#N/A</v>
      </c>
      <c r="R1100" s="122"/>
      <c r="S1100" s="122"/>
      <c r="T1100" s="122"/>
      <c r="U1100" s="122"/>
      <c r="V1100" s="122"/>
      <c r="W1100" s="122"/>
      <c r="X1100" s="122"/>
      <c r="Y1100" s="61">
        <f t="shared" si="190"/>
        <v>0</v>
      </c>
    </row>
    <row r="1101" spans="1:25" s="61" customFormat="1">
      <c r="A1101" s="61" t="e">
        <f t="shared" si="181"/>
        <v>#N/A</v>
      </c>
      <c r="B1101" s="121">
        <f t="shared" si="182"/>
        <v>0</v>
      </c>
      <c r="C1101" s="117" t="e">
        <f>VLOOKUP(B1101,映射表!A:C,3,0)</f>
        <v>#N/A</v>
      </c>
      <c r="D1101" s="121">
        <f t="shared" si="183"/>
        <v>0</v>
      </c>
      <c r="E1101" s="100">
        <f t="shared" si="184"/>
        <v>0</v>
      </c>
      <c r="F1101" s="121">
        <f t="shared" si="185"/>
        <v>0</v>
      </c>
      <c r="G1101" s="121">
        <f t="shared" si="186"/>
        <v>0</v>
      </c>
      <c r="H1101" s="99" t="e">
        <f>VLOOKUP(C1101,'B2B（ol)'!A:J,10,0)*D1101</f>
        <v>#N/A</v>
      </c>
      <c r="I1101" s="101">
        <f t="shared" si="187"/>
        <v>0</v>
      </c>
      <c r="J1101" s="121">
        <f t="shared" si="188"/>
        <v>0</v>
      </c>
      <c r="K1101" s="121" t="e">
        <f>VLOOKUP(C1101,'B2B（ol)'!A:P,16,0)</f>
        <v>#N/A</v>
      </c>
      <c r="L1101" s="117">
        <f t="shared" si="189"/>
        <v>0</v>
      </c>
      <c r="M1101" s="114" t="e">
        <f>VLOOKUP(C1101,'B2B（ol)'!A:K,11,0)</f>
        <v>#N/A</v>
      </c>
      <c r="N1101" s="114" t="e">
        <f>VLOOKUP(B1101,payments!E:AG,29,0)</f>
        <v>#N/A</v>
      </c>
      <c r="O1101" s="114"/>
      <c r="P1101" s="114"/>
      <c r="Q1101" s="61" t="e">
        <f>VLOOKUP(R1101,映射表!A:G,7,0)</f>
        <v>#N/A</v>
      </c>
      <c r="R1101" s="122"/>
      <c r="S1101" s="122"/>
      <c r="T1101" s="122"/>
      <c r="U1101" s="122"/>
      <c r="V1101" s="122"/>
      <c r="W1101" s="122"/>
      <c r="X1101" s="122"/>
      <c r="Y1101" s="61">
        <f t="shared" si="190"/>
        <v>0</v>
      </c>
    </row>
    <row r="1102" spans="1:25" s="61" customFormat="1">
      <c r="A1102" s="61" t="e">
        <f t="shared" si="181"/>
        <v>#N/A</v>
      </c>
      <c r="B1102" s="121">
        <f t="shared" si="182"/>
        <v>0</v>
      </c>
      <c r="C1102" s="117" t="e">
        <f>VLOOKUP(B1102,映射表!A:C,3,0)</f>
        <v>#N/A</v>
      </c>
      <c r="D1102" s="121">
        <f t="shared" si="183"/>
        <v>0</v>
      </c>
      <c r="E1102" s="100">
        <f t="shared" si="184"/>
        <v>0</v>
      </c>
      <c r="F1102" s="121">
        <f t="shared" si="185"/>
        <v>0</v>
      </c>
      <c r="G1102" s="121">
        <f t="shared" si="186"/>
        <v>0</v>
      </c>
      <c r="H1102" s="99" t="e">
        <f>VLOOKUP(C1102,'B2B（ol)'!A:J,10,0)*D1102</f>
        <v>#N/A</v>
      </c>
      <c r="I1102" s="101">
        <f t="shared" si="187"/>
        <v>0</v>
      </c>
      <c r="J1102" s="121">
        <f t="shared" si="188"/>
        <v>0</v>
      </c>
      <c r="K1102" s="121" t="e">
        <f>VLOOKUP(C1102,'B2B（ol)'!A:P,16,0)</f>
        <v>#N/A</v>
      </c>
      <c r="L1102" s="117">
        <f t="shared" si="189"/>
        <v>0</v>
      </c>
      <c r="M1102" s="114" t="e">
        <f>VLOOKUP(C1102,'B2B（ol)'!A:K,11,0)</f>
        <v>#N/A</v>
      </c>
      <c r="N1102" s="114" t="e">
        <f>VLOOKUP(B1102,payments!E:AG,29,0)</f>
        <v>#N/A</v>
      </c>
      <c r="O1102" s="114"/>
      <c r="P1102" s="114"/>
      <c r="Q1102" s="61" t="e">
        <f>VLOOKUP(R1102,映射表!A:G,7,0)</f>
        <v>#N/A</v>
      </c>
      <c r="R1102" s="122"/>
      <c r="S1102" s="122"/>
      <c r="T1102" s="122"/>
      <c r="U1102" s="122"/>
      <c r="V1102" s="122"/>
      <c r="W1102" s="122"/>
      <c r="X1102" s="122"/>
      <c r="Y1102" s="61">
        <f t="shared" si="190"/>
        <v>0</v>
      </c>
    </row>
    <row r="1103" spans="1:25" s="61" customFormat="1">
      <c r="A1103" s="61" t="e">
        <f t="shared" si="181"/>
        <v>#N/A</v>
      </c>
      <c r="B1103" s="121">
        <f t="shared" si="182"/>
        <v>0</v>
      </c>
      <c r="C1103" s="117" t="e">
        <f>VLOOKUP(B1103,映射表!A:C,3,0)</f>
        <v>#N/A</v>
      </c>
      <c r="D1103" s="121">
        <f t="shared" si="183"/>
        <v>0</v>
      </c>
      <c r="E1103" s="100">
        <f t="shared" si="184"/>
        <v>0</v>
      </c>
      <c r="F1103" s="121">
        <f t="shared" si="185"/>
        <v>0</v>
      </c>
      <c r="G1103" s="121">
        <f t="shared" si="186"/>
        <v>0</v>
      </c>
      <c r="H1103" s="99" t="e">
        <f>VLOOKUP(C1103,'B2B（ol)'!A:J,10,0)*D1103</f>
        <v>#N/A</v>
      </c>
      <c r="I1103" s="101">
        <f t="shared" si="187"/>
        <v>0</v>
      </c>
      <c r="J1103" s="121">
        <f t="shared" si="188"/>
        <v>0</v>
      </c>
      <c r="K1103" s="121" t="e">
        <f>VLOOKUP(C1103,'B2B（ol)'!A:P,16,0)</f>
        <v>#N/A</v>
      </c>
      <c r="L1103" s="117">
        <f t="shared" si="189"/>
        <v>0</v>
      </c>
      <c r="M1103" s="114" t="e">
        <f>VLOOKUP(C1103,'B2B（ol)'!A:K,11,0)</f>
        <v>#N/A</v>
      </c>
      <c r="N1103" s="114" t="e">
        <f>VLOOKUP(B1103,payments!E:AG,29,0)</f>
        <v>#N/A</v>
      </c>
      <c r="O1103" s="114"/>
      <c r="P1103" s="114"/>
      <c r="Q1103" s="61" t="e">
        <f>VLOOKUP(R1103,映射表!A:G,7,0)</f>
        <v>#N/A</v>
      </c>
      <c r="R1103" s="122"/>
      <c r="S1103" s="122"/>
      <c r="T1103" s="122"/>
      <c r="U1103" s="122"/>
      <c r="V1103" s="122"/>
      <c r="W1103" s="122"/>
      <c r="X1103" s="122"/>
      <c r="Y1103" s="61">
        <f t="shared" si="190"/>
        <v>0</v>
      </c>
    </row>
    <row r="1104" spans="1:25" s="61" customFormat="1">
      <c r="A1104" s="61" t="e">
        <f t="shared" si="181"/>
        <v>#N/A</v>
      </c>
      <c r="B1104" s="121">
        <f t="shared" si="182"/>
        <v>0</v>
      </c>
      <c r="C1104" s="117" t="e">
        <f>VLOOKUP(B1104,映射表!A:C,3,0)</f>
        <v>#N/A</v>
      </c>
      <c r="D1104" s="121">
        <f t="shared" si="183"/>
        <v>0</v>
      </c>
      <c r="E1104" s="100">
        <f t="shared" si="184"/>
        <v>0</v>
      </c>
      <c r="F1104" s="121">
        <f t="shared" si="185"/>
        <v>0</v>
      </c>
      <c r="G1104" s="121">
        <f t="shared" si="186"/>
        <v>0</v>
      </c>
      <c r="H1104" s="99" t="e">
        <f>VLOOKUP(C1104,'B2B（ol)'!A:J,10,0)*D1104</f>
        <v>#N/A</v>
      </c>
      <c r="I1104" s="101">
        <f t="shared" si="187"/>
        <v>0</v>
      </c>
      <c r="J1104" s="121">
        <f t="shared" si="188"/>
        <v>0</v>
      </c>
      <c r="K1104" s="121" t="e">
        <f>VLOOKUP(C1104,'B2B（ol)'!A:P,16,0)</f>
        <v>#N/A</v>
      </c>
      <c r="L1104" s="117">
        <f t="shared" si="189"/>
        <v>0</v>
      </c>
      <c r="M1104" s="114" t="e">
        <f>VLOOKUP(C1104,'B2B（ol)'!A:K,11,0)</f>
        <v>#N/A</v>
      </c>
      <c r="N1104" s="114" t="e">
        <f>VLOOKUP(B1104,payments!E:AG,29,0)</f>
        <v>#N/A</v>
      </c>
      <c r="O1104" s="114"/>
      <c r="P1104" s="114"/>
      <c r="Q1104" s="61" t="e">
        <f>VLOOKUP(R1104,映射表!A:G,7,0)</f>
        <v>#N/A</v>
      </c>
      <c r="R1104" s="122"/>
      <c r="S1104" s="122"/>
      <c r="T1104" s="122"/>
      <c r="U1104" s="122"/>
      <c r="V1104" s="122"/>
      <c r="W1104" s="122"/>
      <c r="X1104" s="122"/>
      <c r="Y1104" s="61">
        <f t="shared" si="190"/>
        <v>0</v>
      </c>
    </row>
    <row r="1105" spans="1:25" s="61" customFormat="1">
      <c r="A1105" s="61" t="e">
        <f t="shared" si="181"/>
        <v>#N/A</v>
      </c>
      <c r="B1105" s="121">
        <f t="shared" si="182"/>
        <v>0</v>
      </c>
      <c r="C1105" s="117" t="e">
        <f>VLOOKUP(B1105,映射表!A:C,3,0)</f>
        <v>#N/A</v>
      </c>
      <c r="D1105" s="121">
        <f t="shared" si="183"/>
        <v>0</v>
      </c>
      <c r="E1105" s="100">
        <f t="shared" si="184"/>
        <v>0</v>
      </c>
      <c r="F1105" s="121">
        <f t="shared" si="185"/>
        <v>0</v>
      </c>
      <c r="G1105" s="121">
        <f t="shared" si="186"/>
        <v>0</v>
      </c>
      <c r="H1105" s="99" t="e">
        <f>VLOOKUP(C1105,'B2B（ol)'!A:J,10,0)*D1105</f>
        <v>#N/A</v>
      </c>
      <c r="I1105" s="101">
        <f t="shared" si="187"/>
        <v>0</v>
      </c>
      <c r="J1105" s="121">
        <f t="shared" si="188"/>
        <v>0</v>
      </c>
      <c r="K1105" s="121" t="e">
        <f>VLOOKUP(C1105,'B2B（ol)'!A:P,16,0)</f>
        <v>#N/A</v>
      </c>
      <c r="L1105" s="117">
        <f t="shared" si="189"/>
        <v>0</v>
      </c>
      <c r="M1105" s="114" t="e">
        <f>VLOOKUP(C1105,'B2B（ol)'!A:K,11,0)</f>
        <v>#N/A</v>
      </c>
      <c r="N1105" s="114" t="e">
        <f>VLOOKUP(B1105,payments!E:AG,29,0)</f>
        <v>#N/A</v>
      </c>
      <c r="O1105" s="114"/>
      <c r="P1105" s="114"/>
      <c r="Q1105" s="61" t="e">
        <f>VLOOKUP(R1105,映射表!A:G,7,0)</f>
        <v>#N/A</v>
      </c>
      <c r="R1105" s="122"/>
      <c r="S1105" s="122"/>
      <c r="T1105" s="122"/>
      <c r="U1105" s="122"/>
      <c r="V1105" s="122"/>
      <c r="W1105" s="122"/>
      <c r="X1105" s="122"/>
      <c r="Y1105" s="61">
        <f t="shared" si="190"/>
        <v>0</v>
      </c>
    </row>
    <row r="1106" spans="1:25" s="61" customFormat="1">
      <c r="A1106" s="61" t="e">
        <f t="shared" si="181"/>
        <v>#N/A</v>
      </c>
      <c r="B1106" s="121">
        <f t="shared" si="182"/>
        <v>0</v>
      </c>
      <c r="C1106" s="117" t="e">
        <f>VLOOKUP(B1106,映射表!A:C,3,0)</f>
        <v>#N/A</v>
      </c>
      <c r="D1106" s="121">
        <f t="shared" si="183"/>
        <v>0</v>
      </c>
      <c r="E1106" s="100">
        <f t="shared" si="184"/>
        <v>0</v>
      </c>
      <c r="F1106" s="121">
        <f t="shared" si="185"/>
        <v>0</v>
      </c>
      <c r="G1106" s="121">
        <f t="shared" si="186"/>
        <v>0</v>
      </c>
      <c r="H1106" s="99" t="e">
        <f>VLOOKUP(C1106,'B2B（ol)'!A:J,10,0)*D1106</f>
        <v>#N/A</v>
      </c>
      <c r="I1106" s="101">
        <f t="shared" si="187"/>
        <v>0</v>
      </c>
      <c r="J1106" s="121">
        <f t="shared" si="188"/>
        <v>0</v>
      </c>
      <c r="K1106" s="121" t="e">
        <f>VLOOKUP(C1106,'B2B（ol)'!A:P,16,0)</f>
        <v>#N/A</v>
      </c>
      <c r="L1106" s="117">
        <f t="shared" si="189"/>
        <v>0</v>
      </c>
      <c r="M1106" s="114" t="e">
        <f>VLOOKUP(C1106,'B2B（ol)'!A:K,11,0)</f>
        <v>#N/A</v>
      </c>
      <c r="N1106" s="114" t="e">
        <f>VLOOKUP(B1106,payments!E:AG,29,0)</f>
        <v>#N/A</v>
      </c>
      <c r="O1106" s="114"/>
      <c r="P1106" s="114"/>
      <c r="Q1106" s="61" t="e">
        <f>VLOOKUP(R1106,映射表!A:G,7,0)</f>
        <v>#N/A</v>
      </c>
      <c r="R1106" s="122"/>
      <c r="S1106" s="122"/>
      <c r="T1106" s="122"/>
      <c r="U1106" s="122"/>
      <c r="V1106" s="122"/>
      <c r="W1106" s="122"/>
      <c r="X1106" s="122"/>
      <c r="Y1106" s="61">
        <f t="shared" si="190"/>
        <v>0</v>
      </c>
    </row>
    <row r="1107" spans="1:25" s="61" customFormat="1">
      <c r="A1107" s="61" t="e">
        <f t="shared" si="181"/>
        <v>#N/A</v>
      </c>
      <c r="B1107" s="121">
        <f t="shared" si="182"/>
        <v>0</v>
      </c>
      <c r="C1107" s="117" t="e">
        <f>VLOOKUP(B1107,映射表!A:C,3,0)</f>
        <v>#N/A</v>
      </c>
      <c r="D1107" s="121">
        <f t="shared" si="183"/>
        <v>0</v>
      </c>
      <c r="E1107" s="100">
        <f t="shared" si="184"/>
        <v>0</v>
      </c>
      <c r="F1107" s="121">
        <f t="shared" si="185"/>
        <v>0</v>
      </c>
      <c r="G1107" s="121">
        <f t="shared" si="186"/>
        <v>0</v>
      </c>
      <c r="H1107" s="99" t="e">
        <f>VLOOKUP(C1107,'B2B（ol)'!A:J,10,0)*D1107</f>
        <v>#N/A</v>
      </c>
      <c r="I1107" s="101">
        <f t="shared" si="187"/>
        <v>0</v>
      </c>
      <c r="J1107" s="121">
        <f t="shared" si="188"/>
        <v>0</v>
      </c>
      <c r="K1107" s="121" t="e">
        <f>VLOOKUP(C1107,'B2B（ol)'!A:P,16,0)</f>
        <v>#N/A</v>
      </c>
      <c r="L1107" s="117">
        <f t="shared" si="189"/>
        <v>0</v>
      </c>
      <c r="M1107" s="114" t="e">
        <f>VLOOKUP(C1107,'B2B（ol)'!A:K,11,0)</f>
        <v>#N/A</v>
      </c>
      <c r="N1107" s="114" t="e">
        <f>VLOOKUP(B1107,payments!E:AG,29,0)</f>
        <v>#N/A</v>
      </c>
      <c r="O1107" s="114"/>
      <c r="P1107" s="114"/>
      <c r="Q1107" s="61" t="e">
        <f>VLOOKUP(R1107,映射表!A:G,7,0)</f>
        <v>#N/A</v>
      </c>
      <c r="R1107" s="122"/>
      <c r="S1107" s="122"/>
      <c r="T1107" s="122"/>
      <c r="U1107" s="122"/>
      <c r="V1107" s="122"/>
      <c r="W1107" s="122"/>
      <c r="X1107" s="122"/>
      <c r="Y1107" s="61">
        <f t="shared" si="190"/>
        <v>0</v>
      </c>
    </row>
    <row r="1108" spans="1:25" s="61" customFormat="1">
      <c r="A1108" s="61" t="e">
        <f t="shared" si="181"/>
        <v>#N/A</v>
      </c>
      <c r="B1108" s="121">
        <f t="shared" si="182"/>
        <v>0</v>
      </c>
      <c r="C1108" s="117" t="e">
        <f>VLOOKUP(B1108,映射表!A:C,3,0)</f>
        <v>#N/A</v>
      </c>
      <c r="D1108" s="121">
        <f t="shared" si="183"/>
        <v>0</v>
      </c>
      <c r="E1108" s="100">
        <f t="shared" si="184"/>
        <v>0</v>
      </c>
      <c r="F1108" s="121">
        <f t="shared" si="185"/>
        <v>0</v>
      </c>
      <c r="G1108" s="121">
        <f t="shared" si="186"/>
        <v>0</v>
      </c>
      <c r="H1108" s="99" t="e">
        <f>VLOOKUP(C1108,'B2B（ol)'!A:J,10,0)*D1108</f>
        <v>#N/A</v>
      </c>
      <c r="I1108" s="101">
        <f t="shared" si="187"/>
        <v>0</v>
      </c>
      <c r="J1108" s="121">
        <f t="shared" si="188"/>
        <v>0</v>
      </c>
      <c r="K1108" s="121" t="e">
        <f>VLOOKUP(C1108,'B2B（ol)'!A:P,16,0)</f>
        <v>#N/A</v>
      </c>
      <c r="L1108" s="117">
        <f t="shared" si="189"/>
        <v>0</v>
      </c>
      <c r="M1108" s="114" t="e">
        <f>VLOOKUP(C1108,'B2B（ol)'!A:K,11,0)</f>
        <v>#N/A</v>
      </c>
      <c r="N1108" s="114" t="e">
        <f>VLOOKUP(B1108,payments!E:AG,29,0)</f>
        <v>#N/A</v>
      </c>
      <c r="O1108" s="114"/>
      <c r="P1108" s="114"/>
      <c r="Q1108" s="61" t="e">
        <f>VLOOKUP(R1108,映射表!A:G,7,0)</f>
        <v>#N/A</v>
      </c>
      <c r="R1108" s="122"/>
      <c r="S1108" s="122"/>
      <c r="T1108" s="122"/>
      <c r="U1108" s="122"/>
      <c r="V1108" s="122"/>
      <c r="W1108" s="122"/>
      <c r="X1108" s="122"/>
      <c r="Y1108" s="61">
        <f t="shared" si="190"/>
        <v>0</v>
      </c>
    </row>
    <row r="1109" spans="1:25" s="61" customFormat="1">
      <c r="A1109" s="61" t="e">
        <f t="shared" si="181"/>
        <v>#N/A</v>
      </c>
      <c r="B1109" s="121">
        <f t="shared" si="182"/>
        <v>0</v>
      </c>
      <c r="C1109" s="117" t="e">
        <f>VLOOKUP(B1109,映射表!A:C,3,0)</f>
        <v>#N/A</v>
      </c>
      <c r="D1109" s="121">
        <f t="shared" si="183"/>
        <v>0</v>
      </c>
      <c r="E1109" s="100">
        <f t="shared" si="184"/>
        <v>0</v>
      </c>
      <c r="F1109" s="121">
        <f t="shared" si="185"/>
        <v>0</v>
      </c>
      <c r="G1109" s="121">
        <f t="shared" si="186"/>
        <v>0</v>
      </c>
      <c r="H1109" s="99" t="e">
        <f>VLOOKUP(C1109,'B2B（ol)'!A:J,10,0)*D1109</f>
        <v>#N/A</v>
      </c>
      <c r="I1109" s="101">
        <f t="shared" si="187"/>
        <v>0</v>
      </c>
      <c r="J1109" s="121">
        <f t="shared" si="188"/>
        <v>0</v>
      </c>
      <c r="K1109" s="121" t="e">
        <f>VLOOKUP(C1109,'B2B（ol)'!A:P,16,0)</f>
        <v>#N/A</v>
      </c>
      <c r="L1109" s="117">
        <f t="shared" si="189"/>
        <v>0</v>
      </c>
      <c r="M1109" s="114" t="e">
        <f>VLOOKUP(C1109,'B2B（ol)'!A:K,11,0)</f>
        <v>#N/A</v>
      </c>
      <c r="N1109" s="114" t="e">
        <f>VLOOKUP(B1109,payments!E:AG,29,0)</f>
        <v>#N/A</v>
      </c>
      <c r="O1109" s="114"/>
      <c r="P1109" s="114"/>
      <c r="Q1109" s="61" t="e">
        <f>VLOOKUP(R1109,映射表!A:G,7,0)</f>
        <v>#N/A</v>
      </c>
      <c r="R1109" s="122"/>
      <c r="S1109" s="122"/>
      <c r="T1109" s="122"/>
      <c r="U1109" s="122"/>
      <c r="V1109" s="122"/>
      <c r="W1109" s="122"/>
      <c r="X1109" s="122"/>
      <c r="Y1109" s="61">
        <f t="shared" si="190"/>
        <v>0</v>
      </c>
    </row>
    <row r="1110" spans="1:25" s="61" customFormat="1">
      <c r="A1110" s="61" t="e">
        <f t="shared" si="181"/>
        <v>#N/A</v>
      </c>
      <c r="B1110" s="121">
        <f t="shared" si="182"/>
        <v>0</v>
      </c>
      <c r="C1110" s="117" t="e">
        <f>VLOOKUP(B1110,映射表!A:C,3,0)</f>
        <v>#N/A</v>
      </c>
      <c r="D1110" s="121">
        <f t="shared" si="183"/>
        <v>0</v>
      </c>
      <c r="E1110" s="100">
        <f t="shared" si="184"/>
        <v>0</v>
      </c>
      <c r="F1110" s="121">
        <f t="shared" si="185"/>
        <v>0</v>
      </c>
      <c r="G1110" s="121">
        <f t="shared" si="186"/>
        <v>0</v>
      </c>
      <c r="H1110" s="99" t="e">
        <f>VLOOKUP(C1110,'B2B（ol)'!A:J,10,0)*D1110</f>
        <v>#N/A</v>
      </c>
      <c r="I1110" s="101">
        <f t="shared" si="187"/>
        <v>0</v>
      </c>
      <c r="J1110" s="121">
        <f t="shared" si="188"/>
        <v>0</v>
      </c>
      <c r="K1110" s="121" t="e">
        <f>VLOOKUP(C1110,'B2B（ol)'!A:P,16,0)</f>
        <v>#N/A</v>
      </c>
      <c r="L1110" s="117">
        <f t="shared" si="189"/>
        <v>0</v>
      </c>
      <c r="M1110" s="114" t="e">
        <f>VLOOKUP(C1110,'B2B（ol)'!A:K,11,0)</f>
        <v>#N/A</v>
      </c>
      <c r="N1110" s="114" t="e">
        <f>VLOOKUP(B1110,payments!E:AG,29,0)</f>
        <v>#N/A</v>
      </c>
      <c r="O1110" s="114"/>
      <c r="P1110" s="114"/>
      <c r="Q1110" s="61" t="e">
        <f>VLOOKUP(R1110,映射表!A:G,7,0)</f>
        <v>#N/A</v>
      </c>
      <c r="R1110" s="122"/>
      <c r="S1110" s="122"/>
      <c r="T1110" s="122"/>
      <c r="U1110" s="122"/>
      <c r="V1110" s="122"/>
      <c r="W1110" s="122"/>
      <c r="X1110" s="122"/>
      <c r="Y1110" s="61">
        <f t="shared" si="190"/>
        <v>0</v>
      </c>
    </row>
    <row r="1111" spans="1:25" s="61" customFormat="1">
      <c r="A1111" s="61" t="e">
        <f t="shared" si="181"/>
        <v>#N/A</v>
      </c>
      <c r="B1111" s="121">
        <f t="shared" si="182"/>
        <v>0</v>
      </c>
      <c r="C1111" s="117" t="e">
        <f>VLOOKUP(B1111,映射表!A:C,3,0)</f>
        <v>#N/A</v>
      </c>
      <c r="D1111" s="121">
        <f t="shared" si="183"/>
        <v>0</v>
      </c>
      <c r="E1111" s="100">
        <f t="shared" si="184"/>
        <v>0</v>
      </c>
      <c r="F1111" s="121">
        <f t="shared" si="185"/>
        <v>0</v>
      </c>
      <c r="G1111" s="121">
        <f t="shared" si="186"/>
        <v>0</v>
      </c>
      <c r="H1111" s="99" t="e">
        <f>VLOOKUP(C1111,'B2B（ol)'!A:J,10,0)*D1111</f>
        <v>#N/A</v>
      </c>
      <c r="I1111" s="101">
        <f t="shared" si="187"/>
        <v>0</v>
      </c>
      <c r="J1111" s="121">
        <f t="shared" si="188"/>
        <v>0</v>
      </c>
      <c r="K1111" s="121" t="e">
        <f>VLOOKUP(C1111,'B2B（ol)'!A:P,16,0)</f>
        <v>#N/A</v>
      </c>
      <c r="L1111" s="117">
        <f t="shared" si="189"/>
        <v>0</v>
      </c>
      <c r="M1111" s="114" t="e">
        <f>VLOOKUP(C1111,'B2B（ol)'!A:K,11,0)</f>
        <v>#N/A</v>
      </c>
      <c r="N1111" s="114" t="e">
        <f>VLOOKUP(B1111,payments!E:AG,29,0)</f>
        <v>#N/A</v>
      </c>
      <c r="O1111" s="114"/>
      <c r="P1111" s="114"/>
      <c r="Q1111" s="61" t="e">
        <f>VLOOKUP(R1111,映射表!A:G,7,0)</f>
        <v>#N/A</v>
      </c>
      <c r="R1111" s="122"/>
      <c r="S1111" s="122"/>
      <c r="T1111" s="122"/>
      <c r="U1111" s="122"/>
      <c r="V1111" s="122"/>
      <c r="W1111" s="122"/>
      <c r="X1111" s="122"/>
      <c r="Y1111" s="61">
        <f t="shared" si="190"/>
        <v>0</v>
      </c>
    </row>
    <row r="1112" spans="1:25" s="61" customFormat="1">
      <c r="A1112" s="61" t="e">
        <f t="shared" si="181"/>
        <v>#N/A</v>
      </c>
      <c r="B1112" s="121">
        <f t="shared" si="182"/>
        <v>0</v>
      </c>
      <c r="C1112" s="117" t="e">
        <f>VLOOKUP(B1112,映射表!A:C,3,0)</f>
        <v>#N/A</v>
      </c>
      <c r="D1112" s="121">
        <f t="shared" si="183"/>
        <v>0</v>
      </c>
      <c r="E1112" s="100">
        <f t="shared" si="184"/>
        <v>0</v>
      </c>
      <c r="F1112" s="121">
        <f t="shared" si="185"/>
        <v>0</v>
      </c>
      <c r="G1112" s="121">
        <f t="shared" si="186"/>
        <v>0</v>
      </c>
      <c r="H1112" s="99" t="e">
        <f>VLOOKUP(C1112,'B2B（ol)'!A:J,10,0)*D1112</f>
        <v>#N/A</v>
      </c>
      <c r="I1112" s="101">
        <f t="shared" si="187"/>
        <v>0</v>
      </c>
      <c r="J1112" s="121">
        <f t="shared" si="188"/>
        <v>0</v>
      </c>
      <c r="K1112" s="121" t="e">
        <f>VLOOKUP(C1112,'B2B（ol)'!A:P,16,0)</f>
        <v>#N/A</v>
      </c>
      <c r="L1112" s="117">
        <f t="shared" si="189"/>
        <v>0</v>
      </c>
      <c r="M1112" s="114" t="e">
        <f>VLOOKUP(C1112,'B2B（ol)'!A:K,11,0)</f>
        <v>#N/A</v>
      </c>
      <c r="N1112" s="114" t="e">
        <f>VLOOKUP(B1112,payments!E:AG,29,0)</f>
        <v>#N/A</v>
      </c>
      <c r="O1112" s="114"/>
      <c r="P1112" s="114"/>
      <c r="Q1112" s="61" t="e">
        <f>VLOOKUP(R1112,映射表!A:G,7,0)</f>
        <v>#N/A</v>
      </c>
      <c r="R1112" s="122"/>
      <c r="S1112" s="122"/>
      <c r="T1112" s="122"/>
      <c r="U1112" s="122"/>
      <c r="V1112" s="122"/>
      <c r="W1112" s="122"/>
      <c r="X1112" s="122"/>
      <c r="Y1112" s="61">
        <f t="shared" si="190"/>
        <v>0</v>
      </c>
    </row>
    <row r="1113" spans="1:25" s="61" customFormat="1">
      <c r="A1113" s="61" t="e">
        <f t="shared" si="181"/>
        <v>#N/A</v>
      </c>
      <c r="B1113" s="121">
        <f t="shared" si="182"/>
        <v>0</v>
      </c>
      <c r="C1113" s="117" t="e">
        <f>VLOOKUP(B1113,映射表!A:C,3,0)</f>
        <v>#N/A</v>
      </c>
      <c r="D1113" s="121">
        <f t="shared" si="183"/>
        <v>0</v>
      </c>
      <c r="E1113" s="100">
        <f t="shared" si="184"/>
        <v>0</v>
      </c>
      <c r="F1113" s="121">
        <f t="shared" si="185"/>
        <v>0</v>
      </c>
      <c r="G1113" s="121">
        <f t="shared" si="186"/>
        <v>0</v>
      </c>
      <c r="H1113" s="99" t="e">
        <f>VLOOKUP(C1113,'B2B（ol)'!A:J,10,0)*D1113</f>
        <v>#N/A</v>
      </c>
      <c r="I1113" s="101">
        <f t="shared" si="187"/>
        <v>0</v>
      </c>
      <c r="J1113" s="121">
        <f t="shared" si="188"/>
        <v>0</v>
      </c>
      <c r="K1113" s="121" t="e">
        <f>VLOOKUP(C1113,'B2B（ol)'!A:P,16,0)</f>
        <v>#N/A</v>
      </c>
      <c r="L1113" s="117">
        <f t="shared" si="189"/>
        <v>0</v>
      </c>
      <c r="M1113" s="114" t="e">
        <f>VLOOKUP(C1113,'B2B（ol)'!A:K,11,0)</f>
        <v>#N/A</v>
      </c>
      <c r="N1113" s="114" t="e">
        <f>VLOOKUP(B1113,payments!E:AG,29,0)</f>
        <v>#N/A</v>
      </c>
      <c r="O1113" s="114"/>
      <c r="P1113" s="114"/>
      <c r="Q1113" s="61" t="e">
        <f>VLOOKUP(R1113,映射表!A:G,7,0)</f>
        <v>#N/A</v>
      </c>
      <c r="R1113" s="122"/>
      <c r="S1113" s="122"/>
      <c r="T1113" s="122"/>
      <c r="U1113" s="122"/>
      <c r="V1113" s="122"/>
      <c r="W1113" s="122"/>
      <c r="X1113" s="122"/>
      <c r="Y1113" s="61">
        <f t="shared" si="190"/>
        <v>0</v>
      </c>
    </row>
    <row r="1114" spans="1:25" s="61" customFormat="1">
      <c r="A1114" s="61" t="e">
        <f t="shared" si="181"/>
        <v>#N/A</v>
      </c>
      <c r="B1114" s="121">
        <f t="shared" si="182"/>
        <v>0</v>
      </c>
      <c r="C1114" s="117" t="e">
        <f>VLOOKUP(B1114,映射表!A:C,3,0)</f>
        <v>#N/A</v>
      </c>
      <c r="D1114" s="121">
        <f t="shared" si="183"/>
        <v>0</v>
      </c>
      <c r="E1114" s="100">
        <f t="shared" si="184"/>
        <v>0</v>
      </c>
      <c r="F1114" s="121">
        <f t="shared" si="185"/>
        <v>0</v>
      </c>
      <c r="G1114" s="121">
        <f t="shared" si="186"/>
        <v>0</v>
      </c>
      <c r="H1114" s="99" t="e">
        <f>VLOOKUP(C1114,'B2B（ol)'!A:J,10,0)*D1114</f>
        <v>#N/A</v>
      </c>
      <c r="I1114" s="101">
        <f t="shared" si="187"/>
        <v>0</v>
      </c>
      <c r="J1114" s="121">
        <f t="shared" si="188"/>
        <v>0</v>
      </c>
      <c r="K1114" s="121" t="e">
        <f>VLOOKUP(C1114,'B2B（ol)'!A:P,16,0)</f>
        <v>#N/A</v>
      </c>
      <c r="L1114" s="117">
        <f t="shared" si="189"/>
        <v>0</v>
      </c>
      <c r="M1114" s="114" t="e">
        <f>VLOOKUP(C1114,'B2B（ol)'!A:K,11,0)</f>
        <v>#N/A</v>
      </c>
      <c r="N1114" s="114" t="e">
        <f>VLOOKUP(B1114,payments!E:AG,29,0)</f>
        <v>#N/A</v>
      </c>
      <c r="O1114" s="114"/>
      <c r="P1114" s="114"/>
      <c r="Q1114" s="61" t="e">
        <f>VLOOKUP(R1114,映射表!A:G,7,0)</f>
        <v>#N/A</v>
      </c>
      <c r="R1114" s="122"/>
      <c r="S1114" s="122"/>
      <c r="T1114" s="122"/>
      <c r="U1114" s="122"/>
      <c r="V1114" s="122"/>
      <c r="W1114" s="122"/>
      <c r="X1114" s="122"/>
      <c r="Y1114" s="61">
        <f t="shared" si="190"/>
        <v>0</v>
      </c>
    </row>
    <row r="1115" spans="1:25" s="61" customFormat="1">
      <c r="A1115" s="61" t="e">
        <f t="shared" si="181"/>
        <v>#N/A</v>
      </c>
      <c r="B1115" s="121">
        <f t="shared" si="182"/>
        <v>0</v>
      </c>
      <c r="C1115" s="117" t="e">
        <f>VLOOKUP(B1115,映射表!A:C,3,0)</f>
        <v>#N/A</v>
      </c>
      <c r="D1115" s="121">
        <f t="shared" si="183"/>
        <v>0</v>
      </c>
      <c r="E1115" s="100">
        <f t="shared" si="184"/>
        <v>0</v>
      </c>
      <c r="F1115" s="121">
        <f t="shared" si="185"/>
        <v>0</v>
      </c>
      <c r="G1115" s="121">
        <f t="shared" si="186"/>
        <v>0</v>
      </c>
      <c r="H1115" s="99" t="e">
        <f>VLOOKUP(C1115,'B2B（ol)'!A:J,10,0)*D1115</f>
        <v>#N/A</v>
      </c>
      <c r="I1115" s="101">
        <f t="shared" si="187"/>
        <v>0</v>
      </c>
      <c r="J1115" s="121">
        <f t="shared" si="188"/>
        <v>0</v>
      </c>
      <c r="K1115" s="121" t="e">
        <f>VLOOKUP(C1115,'B2B（ol)'!A:P,16,0)</f>
        <v>#N/A</v>
      </c>
      <c r="L1115" s="117">
        <f t="shared" si="189"/>
        <v>0</v>
      </c>
      <c r="M1115" s="114" t="e">
        <f>VLOOKUP(C1115,'B2B（ol)'!A:K,11,0)</f>
        <v>#N/A</v>
      </c>
      <c r="N1115" s="114" t="e">
        <f>VLOOKUP(B1115,payments!E:AG,29,0)</f>
        <v>#N/A</v>
      </c>
      <c r="O1115" s="114"/>
      <c r="P1115" s="114"/>
      <c r="Q1115" s="61" t="e">
        <f>VLOOKUP(R1115,映射表!A:G,7,0)</f>
        <v>#N/A</v>
      </c>
      <c r="R1115" s="122"/>
      <c r="S1115" s="122"/>
      <c r="T1115" s="122"/>
      <c r="U1115" s="122"/>
      <c r="V1115" s="122"/>
      <c r="W1115" s="122"/>
      <c r="X1115" s="122"/>
      <c r="Y1115" s="61">
        <f t="shared" si="190"/>
        <v>0</v>
      </c>
    </row>
    <row r="1116" spans="1:25" s="61" customFormat="1">
      <c r="A1116" s="61" t="e">
        <f t="shared" si="181"/>
        <v>#N/A</v>
      </c>
      <c r="B1116" s="121">
        <f t="shared" si="182"/>
        <v>0</v>
      </c>
      <c r="C1116" s="117" t="e">
        <f>VLOOKUP(B1116,映射表!A:C,3,0)</f>
        <v>#N/A</v>
      </c>
      <c r="D1116" s="121">
        <f t="shared" si="183"/>
        <v>0</v>
      </c>
      <c r="E1116" s="100">
        <f t="shared" si="184"/>
        <v>0</v>
      </c>
      <c r="F1116" s="121">
        <f t="shared" si="185"/>
        <v>0</v>
      </c>
      <c r="G1116" s="121">
        <f t="shared" si="186"/>
        <v>0</v>
      </c>
      <c r="H1116" s="99" t="e">
        <f>VLOOKUP(C1116,'B2B（ol)'!A:J,10,0)*D1116</f>
        <v>#N/A</v>
      </c>
      <c r="I1116" s="101">
        <f t="shared" si="187"/>
        <v>0</v>
      </c>
      <c r="J1116" s="121">
        <f t="shared" si="188"/>
        <v>0</v>
      </c>
      <c r="K1116" s="121" t="e">
        <f>VLOOKUP(C1116,'B2B（ol)'!A:P,16,0)</f>
        <v>#N/A</v>
      </c>
      <c r="L1116" s="117">
        <f t="shared" si="189"/>
        <v>0</v>
      </c>
      <c r="M1116" s="114" t="e">
        <f>VLOOKUP(C1116,'B2B（ol)'!A:K,11,0)</f>
        <v>#N/A</v>
      </c>
      <c r="N1116" s="114" t="e">
        <f>VLOOKUP(B1116,payments!E:AG,29,0)</f>
        <v>#N/A</v>
      </c>
      <c r="O1116" s="114"/>
      <c r="P1116" s="114"/>
      <c r="Q1116" s="61" t="e">
        <f>VLOOKUP(R1116,映射表!A:G,7,0)</f>
        <v>#N/A</v>
      </c>
      <c r="R1116" s="122"/>
      <c r="S1116" s="122"/>
      <c r="T1116" s="122"/>
      <c r="U1116" s="122"/>
      <c r="V1116" s="122"/>
      <c r="W1116" s="122"/>
      <c r="X1116" s="122"/>
      <c r="Y1116" s="61">
        <f t="shared" si="190"/>
        <v>0</v>
      </c>
    </row>
    <row r="1117" spans="1:25" s="61" customFormat="1">
      <c r="A1117" s="61" t="e">
        <f t="shared" si="181"/>
        <v>#N/A</v>
      </c>
      <c r="B1117" s="121">
        <f t="shared" si="182"/>
        <v>0</v>
      </c>
      <c r="C1117" s="117" t="e">
        <f>VLOOKUP(B1117,映射表!A:C,3,0)</f>
        <v>#N/A</v>
      </c>
      <c r="D1117" s="121">
        <f t="shared" si="183"/>
        <v>0</v>
      </c>
      <c r="E1117" s="100">
        <f t="shared" si="184"/>
        <v>0</v>
      </c>
      <c r="F1117" s="121">
        <f t="shared" si="185"/>
        <v>0</v>
      </c>
      <c r="G1117" s="121">
        <f t="shared" si="186"/>
        <v>0</v>
      </c>
      <c r="H1117" s="99" t="e">
        <f>VLOOKUP(C1117,'B2B（ol)'!A:J,10,0)*D1117</f>
        <v>#N/A</v>
      </c>
      <c r="I1117" s="101">
        <f t="shared" si="187"/>
        <v>0</v>
      </c>
      <c r="J1117" s="121">
        <f t="shared" si="188"/>
        <v>0</v>
      </c>
      <c r="K1117" s="121" t="e">
        <f>VLOOKUP(C1117,'B2B（ol)'!A:P,16,0)</f>
        <v>#N/A</v>
      </c>
      <c r="L1117" s="117">
        <f t="shared" si="189"/>
        <v>0</v>
      </c>
      <c r="M1117" s="114" t="e">
        <f>VLOOKUP(C1117,'B2B（ol)'!A:K,11,0)</f>
        <v>#N/A</v>
      </c>
      <c r="N1117" s="114" t="e">
        <f>VLOOKUP(B1117,payments!E:AG,29,0)</f>
        <v>#N/A</v>
      </c>
      <c r="O1117" s="114"/>
      <c r="P1117" s="114"/>
      <c r="Q1117" s="61" t="e">
        <f>VLOOKUP(R1117,映射表!A:G,7,0)</f>
        <v>#N/A</v>
      </c>
      <c r="R1117" s="122"/>
      <c r="S1117" s="122"/>
      <c r="T1117" s="122"/>
      <c r="U1117" s="122"/>
      <c r="V1117" s="122"/>
      <c r="W1117" s="122"/>
      <c r="X1117" s="122"/>
      <c r="Y1117" s="61">
        <f t="shared" si="190"/>
        <v>0</v>
      </c>
    </row>
    <row r="1118" spans="1:25" s="61" customFormat="1">
      <c r="A1118" s="61" t="e">
        <f t="shared" si="181"/>
        <v>#N/A</v>
      </c>
      <c r="B1118" s="121">
        <f t="shared" si="182"/>
        <v>0</v>
      </c>
      <c r="C1118" s="117" t="e">
        <f>VLOOKUP(B1118,映射表!A:C,3,0)</f>
        <v>#N/A</v>
      </c>
      <c r="D1118" s="121">
        <f t="shared" si="183"/>
        <v>0</v>
      </c>
      <c r="E1118" s="100">
        <f t="shared" si="184"/>
        <v>0</v>
      </c>
      <c r="F1118" s="121">
        <f t="shared" si="185"/>
        <v>0</v>
      </c>
      <c r="G1118" s="121">
        <f t="shared" si="186"/>
        <v>0</v>
      </c>
      <c r="H1118" s="99" t="e">
        <f>VLOOKUP(C1118,'B2B（ol)'!A:J,10,0)*D1118</f>
        <v>#N/A</v>
      </c>
      <c r="I1118" s="101">
        <f t="shared" si="187"/>
        <v>0</v>
      </c>
      <c r="J1118" s="121">
        <f t="shared" si="188"/>
        <v>0</v>
      </c>
      <c r="K1118" s="121" t="e">
        <f>VLOOKUP(C1118,'B2B（ol)'!A:P,16,0)</f>
        <v>#N/A</v>
      </c>
      <c r="L1118" s="117">
        <f t="shared" si="189"/>
        <v>0</v>
      </c>
      <c r="M1118" s="114" t="e">
        <f>VLOOKUP(C1118,'B2B（ol)'!A:K,11,0)</f>
        <v>#N/A</v>
      </c>
      <c r="N1118" s="114" t="e">
        <f>VLOOKUP(B1118,payments!E:AG,29,0)</f>
        <v>#N/A</v>
      </c>
      <c r="O1118" s="114"/>
      <c r="P1118" s="114"/>
      <c r="Q1118" s="61" t="e">
        <f>VLOOKUP(R1118,映射表!A:G,7,0)</f>
        <v>#N/A</v>
      </c>
      <c r="R1118" s="122"/>
      <c r="S1118" s="122"/>
      <c r="T1118" s="122"/>
      <c r="U1118" s="122"/>
      <c r="V1118" s="122"/>
      <c r="W1118" s="122"/>
      <c r="X1118" s="122"/>
      <c r="Y1118" s="61">
        <f t="shared" si="190"/>
        <v>0</v>
      </c>
    </row>
    <row r="1119" spans="1:25" s="61" customFormat="1">
      <c r="A1119" s="61" t="e">
        <f t="shared" si="181"/>
        <v>#N/A</v>
      </c>
      <c r="B1119" s="121">
        <f t="shared" si="182"/>
        <v>0</v>
      </c>
      <c r="C1119" s="117" t="e">
        <f>VLOOKUP(B1119,映射表!A:C,3,0)</f>
        <v>#N/A</v>
      </c>
      <c r="D1119" s="121">
        <f t="shared" si="183"/>
        <v>0</v>
      </c>
      <c r="E1119" s="100">
        <f t="shared" si="184"/>
        <v>0</v>
      </c>
      <c r="F1119" s="121">
        <f t="shared" si="185"/>
        <v>0</v>
      </c>
      <c r="G1119" s="121">
        <f t="shared" si="186"/>
        <v>0</v>
      </c>
      <c r="H1119" s="99" t="e">
        <f>VLOOKUP(C1119,'B2B（ol)'!A:J,10,0)*D1119</f>
        <v>#N/A</v>
      </c>
      <c r="I1119" s="101">
        <f t="shared" si="187"/>
        <v>0</v>
      </c>
      <c r="J1119" s="121">
        <f t="shared" si="188"/>
        <v>0</v>
      </c>
      <c r="K1119" s="121" t="e">
        <f>VLOOKUP(C1119,'B2B（ol)'!A:P,16,0)</f>
        <v>#N/A</v>
      </c>
      <c r="L1119" s="117">
        <f t="shared" si="189"/>
        <v>0</v>
      </c>
      <c r="M1119" s="114" t="e">
        <f>VLOOKUP(C1119,'B2B（ol)'!A:K,11,0)</f>
        <v>#N/A</v>
      </c>
      <c r="N1119" s="114" t="e">
        <f>VLOOKUP(B1119,payments!E:AG,29,0)</f>
        <v>#N/A</v>
      </c>
      <c r="O1119" s="114"/>
      <c r="P1119" s="114"/>
      <c r="Q1119" s="61" t="e">
        <f>VLOOKUP(R1119,映射表!A:G,7,0)</f>
        <v>#N/A</v>
      </c>
      <c r="R1119" s="122"/>
      <c r="S1119" s="122"/>
      <c r="T1119" s="122"/>
      <c r="U1119" s="122"/>
      <c r="V1119" s="122"/>
      <c r="W1119" s="122"/>
      <c r="X1119" s="122"/>
      <c r="Y1119" s="61">
        <f t="shared" si="190"/>
        <v>0</v>
      </c>
    </row>
    <row r="1120" spans="1:25" s="61" customFormat="1">
      <c r="A1120" s="61" t="e">
        <f t="shared" si="181"/>
        <v>#N/A</v>
      </c>
      <c r="B1120" s="121">
        <f t="shared" si="182"/>
        <v>0</v>
      </c>
      <c r="C1120" s="117" t="e">
        <f>VLOOKUP(B1120,映射表!A:C,3,0)</f>
        <v>#N/A</v>
      </c>
      <c r="D1120" s="121">
        <f t="shared" si="183"/>
        <v>0</v>
      </c>
      <c r="E1120" s="100">
        <f t="shared" si="184"/>
        <v>0</v>
      </c>
      <c r="F1120" s="121">
        <f t="shared" si="185"/>
        <v>0</v>
      </c>
      <c r="G1120" s="121">
        <f t="shared" si="186"/>
        <v>0</v>
      </c>
      <c r="H1120" s="99" t="e">
        <f>VLOOKUP(C1120,'B2B（ol)'!A:J,10,0)*D1120</f>
        <v>#N/A</v>
      </c>
      <c r="I1120" s="101">
        <f t="shared" si="187"/>
        <v>0</v>
      </c>
      <c r="J1120" s="121">
        <f t="shared" si="188"/>
        <v>0</v>
      </c>
      <c r="K1120" s="121" t="e">
        <f>VLOOKUP(C1120,'B2B（ol)'!A:P,16,0)</f>
        <v>#N/A</v>
      </c>
      <c r="L1120" s="117">
        <f t="shared" si="189"/>
        <v>0</v>
      </c>
      <c r="M1120" s="114" t="e">
        <f>VLOOKUP(C1120,'B2B（ol)'!A:K,11,0)</f>
        <v>#N/A</v>
      </c>
      <c r="N1120" s="114" t="e">
        <f>VLOOKUP(B1120,payments!E:AG,29,0)</f>
        <v>#N/A</v>
      </c>
      <c r="O1120" s="114"/>
      <c r="P1120" s="114"/>
      <c r="Q1120" s="61" t="e">
        <f>VLOOKUP(R1120,映射表!A:G,7,0)</f>
        <v>#N/A</v>
      </c>
      <c r="R1120" s="122"/>
      <c r="S1120" s="122"/>
      <c r="T1120" s="122"/>
      <c r="U1120" s="122"/>
      <c r="V1120" s="122"/>
      <c r="W1120" s="122"/>
      <c r="X1120" s="122"/>
      <c r="Y1120" s="61">
        <f t="shared" si="190"/>
        <v>0</v>
      </c>
    </row>
    <row r="1121" spans="1:25" s="61" customFormat="1">
      <c r="A1121" s="61" t="e">
        <f t="shared" si="181"/>
        <v>#N/A</v>
      </c>
      <c r="B1121" s="121">
        <f t="shared" si="182"/>
        <v>0</v>
      </c>
      <c r="C1121" s="117" t="e">
        <f>VLOOKUP(B1121,映射表!A:C,3,0)</f>
        <v>#N/A</v>
      </c>
      <c r="D1121" s="121">
        <f t="shared" si="183"/>
        <v>0</v>
      </c>
      <c r="E1121" s="100">
        <f t="shared" si="184"/>
        <v>0</v>
      </c>
      <c r="F1121" s="121">
        <f t="shared" si="185"/>
        <v>0</v>
      </c>
      <c r="G1121" s="121">
        <f t="shared" si="186"/>
        <v>0</v>
      </c>
      <c r="H1121" s="99" t="e">
        <f>VLOOKUP(C1121,'B2B（ol)'!A:J,10,0)*D1121</f>
        <v>#N/A</v>
      </c>
      <c r="I1121" s="101">
        <f t="shared" si="187"/>
        <v>0</v>
      </c>
      <c r="J1121" s="121">
        <f t="shared" si="188"/>
        <v>0</v>
      </c>
      <c r="K1121" s="121" t="e">
        <f>VLOOKUP(C1121,'B2B（ol)'!A:P,16,0)</f>
        <v>#N/A</v>
      </c>
      <c r="L1121" s="117">
        <f t="shared" si="189"/>
        <v>0</v>
      </c>
      <c r="M1121" s="114" t="e">
        <f>VLOOKUP(C1121,'B2B（ol)'!A:K,11,0)</f>
        <v>#N/A</v>
      </c>
      <c r="N1121" s="114" t="e">
        <f>VLOOKUP(B1121,payments!E:AG,29,0)</f>
        <v>#N/A</v>
      </c>
      <c r="O1121" s="114"/>
      <c r="P1121" s="114"/>
      <c r="Q1121" s="61" t="e">
        <f>VLOOKUP(R1121,映射表!A:G,7,0)</f>
        <v>#N/A</v>
      </c>
      <c r="R1121" s="122"/>
      <c r="S1121" s="122"/>
      <c r="T1121" s="122"/>
      <c r="U1121" s="122"/>
      <c r="V1121" s="122"/>
      <c r="W1121" s="122"/>
      <c r="X1121" s="122"/>
      <c r="Y1121" s="61">
        <f t="shared" si="190"/>
        <v>0</v>
      </c>
    </row>
    <row r="1122" spans="1:25" s="61" customFormat="1">
      <c r="A1122" s="61" t="e">
        <f t="shared" si="181"/>
        <v>#N/A</v>
      </c>
      <c r="B1122" s="121">
        <f t="shared" si="182"/>
        <v>0</v>
      </c>
      <c r="C1122" s="117" t="e">
        <f>VLOOKUP(B1122,映射表!A:C,3,0)</f>
        <v>#N/A</v>
      </c>
      <c r="D1122" s="121">
        <f t="shared" si="183"/>
        <v>0</v>
      </c>
      <c r="E1122" s="100">
        <f t="shared" si="184"/>
        <v>0</v>
      </c>
      <c r="F1122" s="121">
        <f t="shared" si="185"/>
        <v>0</v>
      </c>
      <c r="G1122" s="121">
        <f t="shared" si="186"/>
        <v>0</v>
      </c>
      <c r="H1122" s="99" t="e">
        <f>VLOOKUP(C1122,'B2B（ol)'!A:J,10,0)*D1122</f>
        <v>#N/A</v>
      </c>
      <c r="I1122" s="101">
        <f t="shared" si="187"/>
        <v>0</v>
      </c>
      <c r="J1122" s="121">
        <f t="shared" si="188"/>
        <v>0</v>
      </c>
      <c r="K1122" s="121" t="e">
        <f>VLOOKUP(C1122,'B2B（ol)'!A:P,16,0)</f>
        <v>#N/A</v>
      </c>
      <c r="L1122" s="117">
        <f t="shared" si="189"/>
        <v>0</v>
      </c>
      <c r="M1122" s="114" t="e">
        <f>VLOOKUP(C1122,'B2B（ol)'!A:K,11,0)</f>
        <v>#N/A</v>
      </c>
      <c r="N1122" s="114" t="e">
        <f>VLOOKUP(B1122,payments!E:AG,29,0)</f>
        <v>#N/A</v>
      </c>
      <c r="O1122" s="114"/>
      <c r="P1122" s="114"/>
      <c r="Q1122" s="61" t="e">
        <f>VLOOKUP(R1122,映射表!A:G,7,0)</f>
        <v>#N/A</v>
      </c>
      <c r="R1122" s="122"/>
      <c r="S1122" s="122"/>
      <c r="T1122" s="122"/>
      <c r="U1122" s="122"/>
      <c r="V1122" s="122"/>
      <c r="W1122" s="122"/>
      <c r="X1122" s="122"/>
      <c r="Y1122" s="61">
        <f t="shared" si="190"/>
        <v>0</v>
      </c>
    </row>
    <row r="1123" spans="1:25" s="61" customFormat="1">
      <c r="A1123" s="61" t="e">
        <f t="shared" si="181"/>
        <v>#N/A</v>
      </c>
      <c r="B1123" s="121">
        <f t="shared" si="182"/>
        <v>0</v>
      </c>
      <c r="C1123" s="117" t="e">
        <f>VLOOKUP(B1123,映射表!A:C,3,0)</f>
        <v>#N/A</v>
      </c>
      <c r="D1123" s="121">
        <f t="shared" si="183"/>
        <v>0</v>
      </c>
      <c r="E1123" s="100">
        <f t="shared" si="184"/>
        <v>0</v>
      </c>
      <c r="F1123" s="121">
        <f t="shared" si="185"/>
        <v>0</v>
      </c>
      <c r="G1123" s="121">
        <f t="shared" si="186"/>
        <v>0</v>
      </c>
      <c r="H1123" s="99" t="e">
        <f>VLOOKUP(C1123,'B2B（ol)'!A:J,10,0)*D1123</f>
        <v>#N/A</v>
      </c>
      <c r="I1123" s="101">
        <f t="shared" si="187"/>
        <v>0</v>
      </c>
      <c r="J1123" s="121">
        <f t="shared" si="188"/>
        <v>0</v>
      </c>
      <c r="K1123" s="121" t="e">
        <f>VLOOKUP(C1123,'B2B（ol)'!A:P,16,0)</f>
        <v>#N/A</v>
      </c>
      <c r="L1123" s="117">
        <f t="shared" si="189"/>
        <v>0</v>
      </c>
      <c r="M1123" s="114" t="e">
        <f>VLOOKUP(C1123,'B2B（ol)'!A:K,11,0)</f>
        <v>#N/A</v>
      </c>
      <c r="N1123" s="114" t="e">
        <f>VLOOKUP(B1123,payments!E:AG,29,0)</f>
        <v>#N/A</v>
      </c>
      <c r="O1123" s="114"/>
      <c r="P1123" s="114"/>
      <c r="Q1123" s="61" t="e">
        <f>VLOOKUP(R1123,映射表!A:G,7,0)</f>
        <v>#N/A</v>
      </c>
      <c r="R1123" s="122"/>
      <c r="S1123" s="122"/>
      <c r="T1123" s="122"/>
      <c r="U1123" s="122"/>
      <c r="V1123" s="122"/>
      <c r="W1123" s="122"/>
      <c r="X1123" s="122"/>
      <c r="Y1123" s="61">
        <f t="shared" si="190"/>
        <v>0</v>
      </c>
    </row>
    <row r="1124" spans="1:25" s="61" customFormat="1">
      <c r="A1124" s="61" t="e">
        <f t="shared" si="181"/>
        <v>#N/A</v>
      </c>
      <c r="B1124" s="121">
        <f t="shared" si="182"/>
        <v>0</v>
      </c>
      <c r="C1124" s="117" t="e">
        <f>VLOOKUP(B1124,映射表!A:C,3,0)</f>
        <v>#N/A</v>
      </c>
      <c r="D1124" s="121">
        <f t="shared" si="183"/>
        <v>0</v>
      </c>
      <c r="E1124" s="100">
        <f t="shared" si="184"/>
        <v>0</v>
      </c>
      <c r="F1124" s="121">
        <f t="shared" si="185"/>
        <v>0</v>
      </c>
      <c r="G1124" s="121">
        <f t="shared" si="186"/>
        <v>0</v>
      </c>
      <c r="H1124" s="99" t="e">
        <f>VLOOKUP(C1124,'B2B（ol)'!A:J,10,0)*D1124</f>
        <v>#N/A</v>
      </c>
      <c r="I1124" s="101">
        <f t="shared" si="187"/>
        <v>0</v>
      </c>
      <c r="J1124" s="121">
        <f t="shared" si="188"/>
        <v>0</v>
      </c>
      <c r="K1124" s="121" t="e">
        <f>VLOOKUP(C1124,'B2B（ol)'!A:P,16,0)</f>
        <v>#N/A</v>
      </c>
      <c r="L1124" s="117">
        <f t="shared" si="189"/>
        <v>0</v>
      </c>
      <c r="M1124" s="114" t="e">
        <f>VLOOKUP(C1124,'B2B（ol)'!A:K,11,0)</f>
        <v>#N/A</v>
      </c>
      <c r="N1124" s="114" t="e">
        <f>VLOOKUP(B1124,payments!E:AG,29,0)</f>
        <v>#N/A</v>
      </c>
      <c r="O1124" s="114"/>
      <c r="P1124" s="114"/>
      <c r="Q1124" s="61" t="e">
        <f>VLOOKUP(R1124,映射表!A:G,7,0)</f>
        <v>#N/A</v>
      </c>
      <c r="R1124" s="122"/>
      <c r="S1124" s="122"/>
      <c r="T1124" s="122"/>
      <c r="U1124" s="122"/>
      <c r="V1124" s="122"/>
      <c r="W1124" s="122"/>
      <c r="X1124" s="122"/>
      <c r="Y1124" s="61">
        <f t="shared" si="190"/>
        <v>0</v>
      </c>
    </row>
    <row r="1125" spans="1:25" s="61" customFormat="1">
      <c r="A1125" s="61" t="e">
        <f t="shared" si="181"/>
        <v>#N/A</v>
      </c>
      <c r="B1125" s="121">
        <f t="shared" si="182"/>
        <v>0</v>
      </c>
      <c r="C1125" s="117" t="e">
        <f>VLOOKUP(B1125,映射表!A:C,3,0)</f>
        <v>#N/A</v>
      </c>
      <c r="D1125" s="121">
        <f t="shared" si="183"/>
        <v>0</v>
      </c>
      <c r="E1125" s="100">
        <f t="shared" si="184"/>
        <v>0</v>
      </c>
      <c r="F1125" s="121">
        <f t="shared" si="185"/>
        <v>0</v>
      </c>
      <c r="G1125" s="121">
        <f t="shared" si="186"/>
        <v>0</v>
      </c>
      <c r="H1125" s="99" t="e">
        <f>VLOOKUP(C1125,'B2B（ol)'!A:J,10,0)*D1125</f>
        <v>#N/A</v>
      </c>
      <c r="I1125" s="101">
        <f t="shared" si="187"/>
        <v>0</v>
      </c>
      <c r="J1125" s="121">
        <f t="shared" si="188"/>
        <v>0</v>
      </c>
      <c r="K1125" s="121" t="e">
        <f>VLOOKUP(C1125,'B2B（ol)'!A:P,16,0)</f>
        <v>#N/A</v>
      </c>
      <c r="L1125" s="117">
        <f t="shared" si="189"/>
        <v>0</v>
      </c>
      <c r="M1125" s="114" t="e">
        <f>VLOOKUP(C1125,'B2B（ol)'!A:K,11,0)</f>
        <v>#N/A</v>
      </c>
      <c r="N1125" s="114" t="e">
        <f>VLOOKUP(B1125,payments!E:AG,29,0)</f>
        <v>#N/A</v>
      </c>
      <c r="O1125" s="114"/>
      <c r="P1125" s="114"/>
      <c r="Q1125" s="61" t="e">
        <f>VLOOKUP(R1125,映射表!A:G,7,0)</f>
        <v>#N/A</v>
      </c>
      <c r="R1125" s="122"/>
      <c r="S1125" s="122"/>
      <c r="T1125" s="122"/>
      <c r="U1125" s="122"/>
      <c r="V1125" s="122"/>
      <c r="W1125" s="122"/>
      <c r="X1125" s="122"/>
      <c r="Y1125" s="61">
        <f t="shared" si="190"/>
        <v>0</v>
      </c>
    </row>
    <row r="1126" spans="1:25" s="61" customFormat="1">
      <c r="A1126" s="61" t="e">
        <f t="shared" si="181"/>
        <v>#N/A</v>
      </c>
      <c r="B1126" s="121">
        <f t="shared" si="182"/>
        <v>0</v>
      </c>
      <c r="C1126" s="117" t="e">
        <f>VLOOKUP(B1126,映射表!A:C,3,0)</f>
        <v>#N/A</v>
      </c>
      <c r="D1126" s="121">
        <f t="shared" si="183"/>
        <v>0</v>
      </c>
      <c r="E1126" s="100">
        <f t="shared" si="184"/>
        <v>0</v>
      </c>
      <c r="F1126" s="121">
        <f t="shared" si="185"/>
        <v>0</v>
      </c>
      <c r="G1126" s="121">
        <f t="shared" si="186"/>
        <v>0</v>
      </c>
      <c r="H1126" s="99" t="e">
        <f>VLOOKUP(C1126,'B2B（ol)'!A:J,10,0)*D1126</f>
        <v>#N/A</v>
      </c>
      <c r="I1126" s="101">
        <f t="shared" si="187"/>
        <v>0</v>
      </c>
      <c r="J1126" s="121">
        <f t="shared" si="188"/>
        <v>0</v>
      </c>
      <c r="K1126" s="121" t="e">
        <f>VLOOKUP(C1126,'B2B（ol)'!A:P,16,0)</f>
        <v>#N/A</v>
      </c>
      <c r="L1126" s="117">
        <f t="shared" si="189"/>
        <v>0</v>
      </c>
      <c r="M1126" s="114" t="e">
        <f>VLOOKUP(C1126,'B2B（ol)'!A:K,11,0)</f>
        <v>#N/A</v>
      </c>
      <c r="N1126" s="114" t="e">
        <f>VLOOKUP(B1126,payments!E:AG,29,0)</f>
        <v>#N/A</v>
      </c>
      <c r="O1126" s="114"/>
      <c r="P1126" s="114"/>
      <c r="Q1126" s="61" t="e">
        <f>VLOOKUP(R1126,映射表!A:G,7,0)</f>
        <v>#N/A</v>
      </c>
      <c r="R1126" s="122"/>
      <c r="S1126" s="122"/>
      <c r="T1126" s="122"/>
      <c r="U1126" s="122"/>
      <c r="V1126" s="122"/>
      <c r="W1126" s="122"/>
      <c r="X1126" s="122"/>
      <c r="Y1126" s="61">
        <f t="shared" si="190"/>
        <v>0</v>
      </c>
    </row>
    <row r="1127" spans="1:25" s="61" customFormat="1">
      <c r="A1127" s="61" t="e">
        <f t="shared" si="181"/>
        <v>#N/A</v>
      </c>
      <c r="B1127" s="121">
        <f t="shared" si="182"/>
        <v>0</v>
      </c>
      <c r="C1127" s="117" t="e">
        <f>VLOOKUP(B1127,映射表!A:C,3,0)</f>
        <v>#N/A</v>
      </c>
      <c r="D1127" s="121">
        <f t="shared" si="183"/>
        <v>0</v>
      </c>
      <c r="E1127" s="100">
        <f t="shared" si="184"/>
        <v>0</v>
      </c>
      <c r="F1127" s="121">
        <f t="shared" si="185"/>
        <v>0</v>
      </c>
      <c r="G1127" s="121">
        <f t="shared" si="186"/>
        <v>0</v>
      </c>
      <c r="H1127" s="99" t="e">
        <f>VLOOKUP(C1127,'B2B（ol)'!A:J,10,0)*D1127</f>
        <v>#N/A</v>
      </c>
      <c r="I1127" s="101">
        <f t="shared" si="187"/>
        <v>0</v>
      </c>
      <c r="J1127" s="121">
        <f t="shared" si="188"/>
        <v>0</v>
      </c>
      <c r="K1127" s="121" t="e">
        <f>VLOOKUP(C1127,'B2B（ol)'!A:P,16,0)</f>
        <v>#N/A</v>
      </c>
      <c r="L1127" s="117">
        <f t="shared" si="189"/>
        <v>0</v>
      </c>
      <c r="M1127" s="114" t="e">
        <f>VLOOKUP(C1127,'B2B（ol)'!A:K,11,0)</f>
        <v>#N/A</v>
      </c>
      <c r="N1127" s="114" t="e">
        <f>VLOOKUP(B1127,payments!E:AG,29,0)</f>
        <v>#N/A</v>
      </c>
      <c r="O1127" s="114"/>
      <c r="P1127" s="114"/>
      <c r="Q1127" s="61" t="e">
        <f>VLOOKUP(R1127,映射表!A:G,7,0)</f>
        <v>#N/A</v>
      </c>
      <c r="R1127" s="122"/>
      <c r="S1127" s="122"/>
      <c r="T1127" s="122"/>
      <c r="U1127" s="122"/>
      <c r="V1127" s="122"/>
      <c r="W1127" s="122"/>
      <c r="X1127" s="122"/>
      <c r="Y1127" s="61">
        <f t="shared" si="190"/>
        <v>0</v>
      </c>
    </row>
    <row r="1128" spans="1:25" s="61" customFormat="1">
      <c r="A1128" s="61" t="e">
        <f t="shared" si="181"/>
        <v>#N/A</v>
      </c>
      <c r="B1128" s="121">
        <f t="shared" si="182"/>
        <v>0</v>
      </c>
      <c r="C1128" s="117" t="e">
        <f>VLOOKUP(B1128,映射表!A:C,3,0)</f>
        <v>#N/A</v>
      </c>
      <c r="D1128" s="121">
        <f t="shared" si="183"/>
        <v>0</v>
      </c>
      <c r="E1128" s="100">
        <f t="shared" si="184"/>
        <v>0</v>
      </c>
      <c r="F1128" s="121">
        <f t="shared" si="185"/>
        <v>0</v>
      </c>
      <c r="G1128" s="121">
        <f t="shared" si="186"/>
        <v>0</v>
      </c>
      <c r="H1128" s="99" t="e">
        <f>VLOOKUP(C1128,'B2B（ol)'!A:J,10,0)*D1128</f>
        <v>#N/A</v>
      </c>
      <c r="I1128" s="101">
        <f t="shared" si="187"/>
        <v>0</v>
      </c>
      <c r="J1128" s="121">
        <f t="shared" si="188"/>
        <v>0</v>
      </c>
      <c r="K1128" s="121" t="e">
        <f>VLOOKUP(C1128,'B2B（ol)'!A:P,16,0)</f>
        <v>#N/A</v>
      </c>
      <c r="L1128" s="117">
        <f t="shared" si="189"/>
        <v>0</v>
      </c>
      <c r="M1128" s="114" t="e">
        <f>VLOOKUP(C1128,'B2B（ol)'!A:K,11,0)</f>
        <v>#N/A</v>
      </c>
      <c r="N1128" s="114" t="e">
        <f>VLOOKUP(B1128,payments!E:AG,29,0)</f>
        <v>#N/A</v>
      </c>
      <c r="O1128" s="114"/>
      <c r="P1128" s="114"/>
      <c r="Q1128" s="61" t="e">
        <f>VLOOKUP(R1128,映射表!A:G,7,0)</f>
        <v>#N/A</v>
      </c>
      <c r="R1128" s="122"/>
      <c r="S1128" s="122"/>
      <c r="T1128" s="122"/>
      <c r="U1128" s="122"/>
      <c r="V1128" s="122"/>
      <c r="W1128" s="122"/>
      <c r="X1128" s="122"/>
      <c r="Y1128" s="61">
        <f t="shared" si="190"/>
        <v>0</v>
      </c>
    </row>
    <row r="1129" spans="1:25" s="61" customFormat="1">
      <c r="A1129" s="61" t="e">
        <f t="shared" si="181"/>
        <v>#N/A</v>
      </c>
      <c r="B1129" s="121">
        <f t="shared" si="182"/>
        <v>0</v>
      </c>
      <c r="C1129" s="117" t="e">
        <f>VLOOKUP(B1129,映射表!A:C,3,0)</f>
        <v>#N/A</v>
      </c>
      <c r="D1129" s="121">
        <f t="shared" si="183"/>
        <v>0</v>
      </c>
      <c r="E1129" s="100">
        <f t="shared" si="184"/>
        <v>0</v>
      </c>
      <c r="F1129" s="121">
        <f t="shared" si="185"/>
        <v>0</v>
      </c>
      <c r="G1129" s="121">
        <f t="shared" si="186"/>
        <v>0</v>
      </c>
      <c r="H1129" s="99" t="e">
        <f>VLOOKUP(C1129,'B2B（ol)'!A:J,10,0)*D1129</f>
        <v>#N/A</v>
      </c>
      <c r="I1129" s="101">
        <f t="shared" si="187"/>
        <v>0</v>
      </c>
      <c r="J1129" s="121">
        <f t="shared" si="188"/>
        <v>0</v>
      </c>
      <c r="K1129" s="121" t="e">
        <f>VLOOKUP(C1129,'B2B（ol)'!A:P,16,0)</f>
        <v>#N/A</v>
      </c>
      <c r="L1129" s="117">
        <f t="shared" si="189"/>
        <v>0</v>
      </c>
      <c r="M1129" s="114" t="e">
        <f>VLOOKUP(C1129,'B2B（ol)'!A:K,11,0)</f>
        <v>#N/A</v>
      </c>
      <c r="N1129" s="114" t="e">
        <f>VLOOKUP(B1129,payments!E:AG,29,0)</f>
        <v>#N/A</v>
      </c>
      <c r="O1129" s="114"/>
      <c r="P1129" s="114"/>
      <c r="Q1129" s="61" t="e">
        <f>VLOOKUP(R1129,映射表!A:G,7,0)</f>
        <v>#N/A</v>
      </c>
      <c r="R1129" s="122"/>
      <c r="S1129" s="122"/>
      <c r="T1129" s="122"/>
      <c r="U1129" s="122"/>
      <c r="V1129" s="122"/>
      <c r="W1129" s="122"/>
      <c r="X1129" s="122"/>
      <c r="Y1129" s="61">
        <f t="shared" si="190"/>
        <v>0</v>
      </c>
    </row>
    <row r="1130" spans="1:25" s="61" customFormat="1">
      <c r="A1130" s="61" t="e">
        <f t="shared" si="181"/>
        <v>#N/A</v>
      </c>
      <c r="B1130" s="121">
        <f t="shared" si="182"/>
        <v>0</v>
      </c>
      <c r="C1130" s="117" t="e">
        <f>VLOOKUP(B1130,映射表!A:C,3,0)</f>
        <v>#N/A</v>
      </c>
      <c r="D1130" s="121">
        <f t="shared" si="183"/>
        <v>0</v>
      </c>
      <c r="E1130" s="100">
        <f t="shared" si="184"/>
        <v>0</v>
      </c>
      <c r="F1130" s="121">
        <f t="shared" si="185"/>
        <v>0</v>
      </c>
      <c r="G1130" s="121">
        <f t="shared" si="186"/>
        <v>0</v>
      </c>
      <c r="H1130" s="99" t="e">
        <f>VLOOKUP(C1130,'B2B（ol)'!A:J,10,0)*D1130</f>
        <v>#N/A</v>
      </c>
      <c r="I1130" s="101">
        <f t="shared" si="187"/>
        <v>0</v>
      </c>
      <c r="J1130" s="121">
        <f t="shared" si="188"/>
        <v>0</v>
      </c>
      <c r="K1130" s="121" t="e">
        <f>VLOOKUP(C1130,'B2B（ol)'!A:P,16,0)</f>
        <v>#N/A</v>
      </c>
      <c r="L1130" s="117">
        <f t="shared" si="189"/>
        <v>0</v>
      </c>
      <c r="M1130" s="114" t="e">
        <f>VLOOKUP(C1130,'B2B（ol)'!A:K,11,0)</f>
        <v>#N/A</v>
      </c>
      <c r="N1130" s="114" t="e">
        <f>VLOOKUP(B1130,payments!E:AG,29,0)</f>
        <v>#N/A</v>
      </c>
      <c r="O1130" s="114"/>
      <c r="P1130" s="114"/>
      <c r="Q1130" s="61" t="e">
        <f>VLOOKUP(R1130,映射表!A:G,7,0)</f>
        <v>#N/A</v>
      </c>
      <c r="R1130" s="122"/>
      <c r="S1130" s="122"/>
      <c r="T1130" s="122"/>
      <c r="U1130" s="122"/>
      <c r="V1130" s="122"/>
      <c r="W1130" s="122"/>
      <c r="X1130" s="122"/>
      <c r="Y1130" s="61">
        <f t="shared" si="190"/>
        <v>0</v>
      </c>
    </row>
    <row r="1131" spans="1:25" s="61" customFormat="1">
      <c r="A1131" s="61" t="e">
        <f t="shared" si="181"/>
        <v>#N/A</v>
      </c>
      <c r="B1131" s="121">
        <f t="shared" si="182"/>
        <v>0</v>
      </c>
      <c r="C1131" s="117" t="e">
        <f>VLOOKUP(B1131,映射表!A:C,3,0)</f>
        <v>#N/A</v>
      </c>
      <c r="D1131" s="121">
        <f t="shared" si="183"/>
        <v>0</v>
      </c>
      <c r="E1131" s="100">
        <f t="shared" si="184"/>
        <v>0</v>
      </c>
      <c r="F1131" s="121">
        <f t="shared" si="185"/>
        <v>0</v>
      </c>
      <c r="G1131" s="121">
        <f t="shared" si="186"/>
        <v>0</v>
      </c>
      <c r="H1131" s="99" t="e">
        <f>VLOOKUP(C1131,'B2B（ol)'!A:J,10,0)*D1131</f>
        <v>#N/A</v>
      </c>
      <c r="I1131" s="101">
        <f t="shared" si="187"/>
        <v>0</v>
      </c>
      <c r="J1131" s="121">
        <f t="shared" si="188"/>
        <v>0</v>
      </c>
      <c r="K1131" s="121" t="e">
        <f>VLOOKUP(C1131,'B2B（ol)'!A:P,16,0)</f>
        <v>#N/A</v>
      </c>
      <c r="L1131" s="117">
        <f t="shared" si="189"/>
        <v>0</v>
      </c>
      <c r="M1131" s="114" t="e">
        <f>VLOOKUP(C1131,'B2B（ol)'!A:K,11,0)</f>
        <v>#N/A</v>
      </c>
      <c r="N1131" s="114" t="e">
        <f>VLOOKUP(B1131,payments!E:AG,29,0)</f>
        <v>#N/A</v>
      </c>
      <c r="O1131" s="114"/>
      <c r="P1131" s="114"/>
      <c r="Q1131" s="61" t="e">
        <f>VLOOKUP(R1131,映射表!A:G,7,0)</f>
        <v>#N/A</v>
      </c>
      <c r="R1131" s="122"/>
      <c r="S1131" s="122"/>
      <c r="T1131" s="122"/>
      <c r="U1131" s="122"/>
      <c r="V1131" s="122"/>
      <c r="W1131" s="122"/>
      <c r="X1131" s="122"/>
      <c r="Y1131" s="61">
        <f t="shared" si="190"/>
        <v>0</v>
      </c>
    </row>
    <row r="1132" spans="1:25" s="61" customFormat="1">
      <c r="A1132" s="61" t="e">
        <f t="shared" si="181"/>
        <v>#N/A</v>
      </c>
      <c r="B1132" s="121">
        <f t="shared" si="182"/>
        <v>0</v>
      </c>
      <c r="C1132" s="117" t="e">
        <f>VLOOKUP(B1132,映射表!A:C,3,0)</f>
        <v>#N/A</v>
      </c>
      <c r="D1132" s="121">
        <f t="shared" si="183"/>
        <v>0</v>
      </c>
      <c r="E1132" s="100">
        <f t="shared" si="184"/>
        <v>0</v>
      </c>
      <c r="F1132" s="121">
        <f t="shared" si="185"/>
        <v>0</v>
      </c>
      <c r="G1132" s="121">
        <f t="shared" si="186"/>
        <v>0</v>
      </c>
      <c r="H1132" s="99" t="e">
        <f>VLOOKUP(C1132,'B2B（ol)'!A:J,10,0)*D1132</f>
        <v>#N/A</v>
      </c>
      <c r="I1132" s="101">
        <f t="shared" si="187"/>
        <v>0</v>
      </c>
      <c r="J1132" s="121">
        <f t="shared" si="188"/>
        <v>0</v>
      </c>
      <c r="K1132" s="121" t="e">
        <f>VLOOKUP(C1132,'B2B（ol)'!A:P,16,0)</f>
        <v>#N/A</v>
      </c>
      <c r="L1132" s="117">
        <f t="shared" si="189"/>
        <v>0</v>
      </c>
      <c r="M1132" s="114" t="e">
        <f>VLOOKUP(C1132,'B2B（ol)'!A:K,11,0)</f>
        <v>#N/A</v>
      </c>
      <c r="N1132" s="114" t="e">
        <f>VLOOKUP(B1132,payments!E:AG,29,0)</f>
        <v>#N/A</v>
      </c>
      <c r="O1132" s="114"/>
      <c r="P1132" s="114"/>
      <c r="Q1132" s="61" t="e">
        <f>VLOOKUP(R1132,映射表!A:G,7,0)</f>
        <v>#N/A</v>
      </c>
      <c r="R1132" s="122"/>
      <c r="S1132" s="122"/>
      <c r="T1132" s="122"/>
      <c r="U1132" s="122"/>
      <c r="V1132" s="122"/>
      <c r="W1132" s="122"/>
      <c r="X1132" s="122"/>
      <c r="Y1132" s="61">
        <f t="shared" si="190"/>
        <v>0</v>
      </c>
    </row>
    <row r="1133" spans="1:25" s="61" customFormat="1">
      <c r="A1133" s="61" t="e">
        <f t="shared" si="181"/>
        <v>#N/A</v>
      </c>
      <c r="B1133" s="121">
        <f t="shared" si="182"/>
        <v>0</v>
      </c>
      <c r="C1133" s="117" t="e">
        <f>VLOOKUP(B1133,映射表!A:C,3,0)</f>
        <v>#N/A</v>
      </c>
      <c r="D1133" s="121">
        <f t="shared" si="183"/>
        <v>0</v>
      </c>
      <c r="E1133" s="100">
        <f t="shared" si="184"/>
        <v>0</v>
      </c>
      <c r="F1133" s="121">
        <f t="shared" si="185"/>
        <v>0</v>
      </c>
      <c r="G1133" s="121">
        <f t="shared" si="186"/>
        <v>0</v>
      </c>
      <c r="H1133" s="99" t="e">
        <f>VLOOKUP(C1133,'B2B（ol)'!A:J,10,0)*D1133</f>
        <v>#N/A</v>
      </c>
      <c r="I1133" s="101">
        <f t="shared" si="187"/>
        <v>0</v>
      </c>
      <c r="J1133" s="121">
        <f t="shared" si="188"/>
        <v>0</v>
      </c>
      <c r="K1133" s="121" t="e">
        <f>VLOOKUP(C1133,'B2B（ol)'!A:P,16,0)</f>
        <v>#N/A</v>
      </c>
      <c r="L1133" s="117">
        <f t="shared" si="189"/>
        <v>0</v>
      </c>
      <c r="M1133" s="114" t="e">
        <f>VLOOKUP(C1133,'B2B（ol)'!A:K,11,0)</f>
        <v>#N/A</v>
      </c>
      <c r="N1133" s="114" t="e">
        <f>VLOOKUP(B1133,payments!E:AG,29,0)</f>
        <v>#N/A</v>
      </c>
      <c r="O1133" s="114"/>
      <c r="P1133" s="114"/>
      <c r="Q1133" s="61" t="e">
        <f>VLOOKUP(R1133,映射表!A:G,7,0)</f>
        <v>#N/A</v>
      </c>
      <c r="R1133" s="122"/>
      <c r="S1133" s="122"/>
      <c r="T1133" s="122"/>
      <c r="U1133" s="122"/>
      <c r="V1133" s="122"/>
      <c r="W1133" s="122"/>
      <c r="X1133" s="122"/>
      <c r="Y1133" s="61">
        <f t="shared" si="190"/>
        <v>0</v>
      </c>
    </row>
    <row r="1134" spans="1:25" s="61" customFormat="1">
      <c r="A1134" s="61" t="e">
        <f t="shared" si="181"/>
        <v>#N/A</v>
      </c>
      <c r="B1134" s="121">
        <f t="shared" si="182"/>
        <v>0</v>
      </c>
      <c r="C1134" s="117" t="e">
        <f>VLOOKUP(B1134,映射表!A:C,3,0)</f>
        <v>#N/A</v>
      </c>
      <c r="D1134" s="121">
        <f t="shared" si="183"/>
        <v>0</v>
      </c>
      <c r="E1134" s="100">
        <f t="shared" si="184"/>
        <v>0</v>
      </c>
      <c r="F1134" s="121">
        <f t="shared" si="185"/>
        <v>0</v>
      </c>
      <c r="G1134" s="121">
        <f t="shared" si="186"/>
        <v>0</v>
      </c>
      <c r="H1134" s="99" t="e">
        <f>VLOOKUP(C1134,'B2B（ol)'!A:J,10,0)*D1134</f>
        <v>#N/A</v>
      </c>
      <c r="I1134" s="101">
        <f t="shared" si="187"/>
        <v>0</v>
      </c>
      <c r="J1134" s="121">
        <f t="shared" si="188"/>
        <v>0</v>
      </c>
      <c r="K1134" s="121" t="e">
        <f>VLOOKUP(C1134,'B2B（ol)'!A:P,16,0)</f>
        <v>#N/A</v>
      </c>
      <c r="L1134" s="117">
        <f t="shared" si="189"/>
        <v>0</v>
      </c>
      <c r="M1134" s="114" t="e">
        <f>VLOOKUP(C1134,'B2B（ol)'!A:K,11,0)</f>
        <v>#N/A</v>
      </c>
      <c r="N1134" s="114" t="e">
        <f>VLOOKUP(B1134,payments!E:AG,29,0)</f>
        <v>#N/A</v>
      </c>
      <c r="O1134" s="114"/>
      <c r="P1134" s="114"/>
      <c r="Q1134" s="61" t="e">
        <f>VLOOKUP(R1134,映射表!A:G,7,0)</f>
        <v>#N/A</v>
      </c>
      <c r="R1134" s="122"/>
      <c r="S1134" s="122"/>
      <c r="T1134" s="122"/>
      <c r="U1134" s="122"/>
      <c r="V1134" s="122"/>
      <c r="W1134" s="122"/>
      <c r="X1134" s="122"/>
      <c r="Y1134" s="61">
        <f t="shared" si="190"/>
        <v>0</v>
      </c>
    </row>
    <row r="1135" spans="1:25" s="61" customFormat="1">
      <c r="A1135" s="61" t="e">
        <f t="shared" si="181"/>
        <v>#N/A</v>
      </c>
      <c r="B1135" s="121">
        <f t="shared" si="182"/>
        <v>0</v>
      </c>
      <c r="C1135" s="117" t="e">
        <f>VLOOKUP(B1135,映射表!A:C,3,0)</f>
        <v>#N/A</v>
      </c>
      <c r="D1135" s="121">
        <f t="shared" si="183"/>
        <v>0</v>
      </c>
      <c r="E1135" s="100">
        <f t="shared" si="184"/>
        <v>0</v>
      </c>
      <c r="F1135" s="121">
        <f t="shared" si="185"/>
        <v>0</v>
      </c>
      <c r="G1135" s="121">
        <f t="shared" si="186"/>
        <v>0</v>
      </c>
      <c r="H1135" s="99" t="e">
        <f>VLOOKUP(C1135,'B2B（ol)'!A:J,10,0)*D1135</f>
        <v>#N/A</v>
      </c>
      <c r="I1135" s="101">
        <f t="shared" si="187"/>
        <v>0</v>
      </c>
      <c r="J1135" s="121">
        <f t="shared" si="188"/>
        <v>0</v>
      </c>
      <c r="K1135" s="121" t="e">
        <f>VLOOKUP(C1135,'B2B（ol)'!A:P,16,0)</f>
        <v>#N/A</v>
      </c>
      <c r="L1135" s="117">
        <f t="shared" si="189"/>
        <v>0</v>
      </c>
      <c r="M1135" s="114" t="e">
        <f>VLOOKUP(C1135,'B2B（ol)'!A:K,11,0)</f>
        <v>#N/A</v>
      </c>
      <c r="N1135" s="114" t="e">
        <f>VLOOKUP(B1135,payments!E:AG,29,0)</f>
        <v>#N/A</v>
      </c>
      <c r="O1135" s="114"/>
      <c r="P1135" s="114"/>
      <c r="Q1135" s="61" t="e">
        <f>VLOOKUP(R1135,映射表!A:G,7,0)</f>
        <v>#N/A</v>
      </c>
      <c r="R1135" s="122"/>
      <c r="S1135" s="122"/>
      <c r="T1135" s="122"/>
      <c r="U1135" s="122"/>
      <c r="V1135" s="122"/>
      <c r="W1135" s="122"/>
      <c r="X1135" s="122"/>
      <c r="Y1135" s="61">
        <f t="shared" si="190"/>
        <v>0</v>
      </c>
    </row>
    <row r="1136" spans="1:25" s="61" customFormat="1">
      <c r="A1136" s="61" t="e">
        <f t="shared" si="181"/>
        <v>#N/A</v>
      </c>
      <c r="B1136" s="121">
        <f t="shared" si="182"/>
        <v>0</v>
      </c>
      <c r="C1136" s="117" t="e">
        <f>VLOOKUP(B1136,映射表!A:C,3,0)</f>
        <v>#N/A</v>
      </c>
      <c r="D1136" s="121">
        <f t="shared" si="183"/>
        <v>0</v>
      </c>
      <c r="E1136" s="100">
        <f t="shared" si="184"/>
        <v>0</v>
      </c>
      <c r="F1136" s="121">
        <f t="shared" si="185"/>
        <v>0</v>
      </c>
      <c r="G1136" s="121">
        <f t="shared" si="186"/>
        <v>0</v>
      </c>
      <c r="H1136" s="99" t="e">
        <f>VLOOKUP(C1136,'B2B（ol)'!A:J,10,0)*D1136</f>
        <v>#N/A</v>
      </c>
      <c r="I1136" s="101">
        <f t="shared" si="187"/>
        <v>0</v>
      </c>
      <c r="J1136" s="121">
        <f t="shared" si="188"/>
        <v>0</v>
      </c>
      <c r="K1136" s="121" t="e">
        <f>VLOOKUP(C1136,'B2B（ol)'!A:P,16,0)</f>
        <v>#N/A</v>
      </c>
      <c r="L1136" s="117">
        <f t="shared" si="189"/>
        <v>0</v>
      </c>
      <c r="M1136" s="114" t="e">
        <f>VLOOKUP(C1136,'B2B（ol)'!A:K,11,0)</f>
        <v>#N/A</v>
      </c>
      <c r="N1136" s="114" t="e">
        <f>VLOOKUP(B1136,payments!E:AG,29,0)</f>
        <v>#N/A</v>
      </c>
      <c r="O1136" s="114"/>
      <c r="P1136" s="114"/>
      <c r="Q1136" s="61" t="e">
        <f>VLOOKUP(R1136,映射表!A:G,7,0)</f>
        <v>#N/A</v>
      </c>
      <c r="R1136" s="122"/>
      <c r="S1136" s="122"/>
      <c r="T1136" s="122"/>
      <c r="U1136" s="122"/>
      <c r="V1136" s="122"/>
      <c r="W1136" s="122"/>
      <c r="X1136" s="122"/>
      <c r="Y1136" s="61">
        <f t="shared" si="190"/>
        <v>0</v>
      </c>
    </row>
    <row r="1137" spans="1:25" s="61" customFormat="1">
      <c r="A1137" s="61" t="e">
        <f t="shared" si="181"/>
        <v>#N/A</v>
      </c>
      <c r="B1137" s="121">
        <f t="shared" si="182"/>
        <v>0</v>
      </c>
      <c r="C1137" s="117" t="e">
        <f>VLOOKUP(B1137,映射表!A:C,3,0)</f>
        <v>#N/A</v>
      </c>
      <c r="D1137" s="121">
        <f t="shared" si="183"/>
        <v>0</v>
      </c>
      <c r="E1137" s="100">
        <f t="shared" si="184"/>
        <v>0</v>
      </c>
      <c r="F1137" s="121">
        <f t="shared" si="185"/>
        <v>0</v>
      </c>
      <c r="G1137" s="121">
        <f t="shared" si="186"/>
        <v>0</v>
      </c>
      <c r="H1137" s="99" t="e">
        <f>VLOOKUP(C1137,'B2B（ol)'!A:J,10,0)*D1137</f>
        <v>#N/A</v>
      </c>
      <c r="I1137" s="101">
        <f t="shared" si="187"/>
        <v>0</v>
      </c>
      <c r="J1137" s="121">
        <f t="shared" si="188"/>
        <v>0</v>
      </c>
      <c r="K1137" s="121" t="e">
        <f>VLOOKUP(C1137,'B2B（ol)'!A:P,16,0)</f>
        <v>#N/A</v>
      </c>
      <c r="L1137" s="117">
        <f t="shared" si="189"/>
        <v>0</v>
      </c>
      <c r="M1137" s="114" t="e">
        <f>VLOOKUP(C1137,'B2B（ol)'!A:K,11,0)</f>
        <v>#N/A</v>
      </c>
      <c r="N1137" s="114" t="e">
        <f>VLOOKUP(B1137,payments!E:AG,29,0)</f>
        <v>#N/A</v>
      </c>
      <c r="O1137" s="114"/>
      <c r="P1137" s="114"/>
      <c r="Q1137" s="61" t="e">
        <f>VLOOKUP(R1137,映射表!A:G,7,0)</f>
        <v>#N/A</v>
      </c>
      <c r="R1137" s="122"/>
      <c r="S1137" s="122"/>
      <c r="T1137" s="122"/>
      <c r="U1137" s="122"/>
      <c r="V1137" s="122"/>
      <c r="W1137" s="122"/>
      <c r="X1137" s="122"/>
      <c r="Y1137" s="61">
        <f t="shared" si="190"/>
        <v>0</v>
      </c>
    </row>
    <row r="1138" spans="1:25" s="61" customFormat="1">
      <c r="A1138" s="61" t="e">
        <f t="shared" si="181"/>
        <v>#N/A</v>
      </c>
      <c r="B1138" s="121">
        <f t="shared" si="182"/>
        <v>0</v>
      </c>
      <c r="C1138" s="117" t="e">
        <f>VLOOKUP(B1138,映射表!A:C,3,0)</f>
        <v>#N/A</v>
      </c>
      <c r="D1138" s="121">
        <f t="shared" si="183"/>
        <v>0</v>
      </c>
      <c r="E1138" s="100">
        <f t="shared" si="184"/>
        <v>0</v>
      </c>
      <c r="F1138" s="121">
        <f t="shared" si="185"/>
        <v>0</v>
      </c>
      <c r="G1138" s="121">
        <f t="shared" si="186"/>
        <v>0</v>
      </c>
      <c r="H1138" s="99" t="e">
        <f>VLOOKUP(C1138,'B2B（ol)'!A:J,10,0)*D1138</f>
        <v>#N/A</v>
      </c>
      <c r="I1138" s="101">
        <f t="shared" si="187"/>
        <v>0</v>
      </c>
      <c r="J1138" s="121">
        <f t="shared" si="188"/>
        <v>0</v>
      </c>
      <c r="K1138" s="121" t="e">
        <f>VLOOKUP(C1138,'B2B（ol)'!A:P,16,0)</f>
        <v>#N/A</v>
      </c>
      <c r="L1138" s="117">
        <f t="shared" si="189"/>
        <v>0</v>
      </c>
      <c r="M1138" s="114" t="e">
        <f>VLOOKUP(C1138,'B2B（ol)'!A:K,11,0)</f>
        <v>#N/A</v>
      </c>
      <c r="N1138" s="114" t="e">
        <f>VLOOKUP(B1138,payments!E:AG,29,0)</f>
        <v>#N/A</v>
      </c>
      <c r="O1138" s="114"/>
      <c r="P1138" s="114"/>
      <c r="Q1138" s="61" t="e">
        <f>VLOOKUP(R1138,映射表!A:G,7,0)</f>
        <v>#N/A</v>
      </c>
      <c r="R1138" s="122"/>
      <c r="S1138" s="122"/>
      <c r="T1138" s="122"/>
      <c r="U1138" s="122"/>
      <c r="V1138" s="122"/>
      <c r="W1138" s="122"/>
      <c r="X1138" s="122"/>
      <c r="Y1138" s="61">
        <f t="shared" si="190"/>
        <v>0</v>
      </c>
    </row>
    <row r="1139" spans="1:25" s="61" customFormat="1">
      <c r="A1139" s="61" t="e">
        <f t="shared" si="181"/>
        <v>#N/A</v>
      </c>
      <c r="B1139" s="121">
        <f t="shared" si="182"/>
        <v>0</v>
      </c>
      <c r="C1139" s="117" t="e">
        <f>VLOOKUP(B1139,映射表!A:C,3,0)</f>
        <v>#N/A</v>
      </c>
      <c r="D1139" s="121">
        <f t="shared" si="183"/>
        <v>0</v>
      </c>
      <c r="E1139" s="100">
        <f t="shared" si="184"/>
        <v>0</v>
      </c>
      <c r="F1139" s="121">
        <f t="shared" si="185"/>
        <v>0</v>
      </c>
      <c r="G1139" s="121">
        <f t="shared" si="186"/>
        <v>0</v>
      </c>
      <c r="H1139" s="99" t="e">
        <f>VLOOKUP(C1139,'B2B（ol)'!A:J,10,0)*D1139</f>
        <v>#N/A</v>
      </c>
      <c r="I1139" s="101">
        <f t="shared" si="187"/>
        <v>0</v>
      </c>
      <c r="J1139" s="121">
        <f t="shared" si="188"/>
        <v>0</v>
      </c>
      <c r="K1139" s="121" t="e">
        <f>VLOOKUP(C1139,'B2B（ol)'!A:P,16,0)</f>
        <v>#N/A</v>
      </c>
      <c r="L1139" s="117">
        <f t="shared" si="189"/>
        <v>0</v>
      </c>
      <c r="M1139" s="114" t="e">
        <f>VLOOKUP(C1139,'B2B（ol)'!A:K,11,0)</f>
        <v>#N/A</v>
      </c>
      <c r="N1139" s="114" t="e">
        <f>VLOOKUP(B1139,payments!E:AG,29,0)</f>
        <v>#N/A</v>
      </c>
      <c r="O1139" s="114"/>
      <c r="P1139" s="114"/>
      <c r="Q1139" s="61" t="e">
        <f>VLOOKUP(R1139,映射表!A:G,7,0)</f>
        <v>#N/A</v>
      </c>
      <c r="R1139" s="122"/>
      <c r="S1139" s="122"/>
      <c r="T1139" s="122"/>
      <c r="U1139" s="122"/>
      <c r="V1139" s="122"/>
      <c r="W1139" s="122"/>
      <c r="X1139" s="122"/>
      <c r="Y1139" s="61">
        <f t="shared" si="190"/>
        <v>0</v>
      </c>
    </row>
    <row r="1140" spans="1:25" s="61" customFormat="1">
      <c r="A1140" s="61" t="e">
        <f t="shared" si="181"/>
        <v>#N/A</v>
      </c>
      <c r="B1140" s="121">
        <f t="shared" si="182"/>
        <v>0</v>
      </c>
      <c r="C1140" s="117" t="e">
        <f>VLOOKUP(B1140,映射表!A:C,3,0)</f>
        <v>#N/A</v>
      </c>
      <c r="D1140" s="121">
        <f t="shared" si="183"/>
        <v>0</v>
      </c>
      <c r="E1140" s="100">
        <f t="shared" si="184"/>
        <v>0</v>
      </c>
      <c r="F1140" s="121">
        <f t="shared" si="185"/>
        <v>0</v>
      </c>
      <c r="G1140" s="121">
        <f t="shared" si="186"/>
        <v>0</v>
      </c>
      <c r="H1140" s="99" t="e">
        <f>VLOOKUP(C1140,'B2B（ol)'!A:J,10,0)*D1140</f>
        <v>#N/A</v>
      </c>
      <c r="I1140" s="101">
        <f t="shared" si="187"/>
        <v>0</v>
      </c>
      <c r="J1140" s="121">
        <f t="shared" si="188"/>
        <v>0</v>
      </c>
      <c r="K1140" s="121" t="e">
        <f>VLOOKUP(C1140,'B2B（ol)'!A:P,16,0)</f>
        <v>#N/A</v>
      </c>
      <c r="L1140" s="117">
        <f t="shared" si="189"/>
        <v>0</v>
      </c>
      <c r="M1140" s="114" t="e">
        <f>VLOOKUP(C1140,'B2B（ol)'!A:K,11,0)</f>
        <v>#N/A</v>
      </c>
      <c r="N1140" s="114" t="e">
        <f>VLOOKUP(B1140,payments!E:AG,29,0)</f>
        <v>#N/A</v>
      </c>
      <c r="O1140" s="114"/>
      <c r="P1140" s="114"/>
      <c r="Q1140" s="61" t="e">
        <f>VLOOKUP(R1140,映射表!A:G,7,0)</f>
        <v>#N/A</v>
      </c>
      <c r="R1140" s="122"/>
      <c r="S1140" s="122"/>
      <c r="T1140" s="122"/>
      <c r="U1140" s="122"/>
      <c r="V1140" s="122"/>
      <c r="W1140" s="122"/>
      <c r="X1140" s="122"/>
      <c r="Y1140" s="61">
        <f t="shared" si="190"/>
        <v>0</v>
      </c>
    </row>
    <row r="1141" spans="1:25" s="61" customFormat="1">
      <c r="A1141" s="61" t="e">
        <f t="shared" si="181"/>
        <v>#N/A</v>
      </c>
      <c r="B1141" s="121">
        <f t="shared" si="182"/>
        <v>0</v>
      </c>
      <c r="C1141" s="117" t="e">
        <f>VLOOKUP(B1141,映射表!A:C,3,0)</f>
        <v>#N/A</v>
      </c>
      <c r="D1141" s="121">
        <f t="shared" si="183"/>
        <v>0</v>
      </c>
      <c r="E1141" s="100">
        <f t="shared" si="184"/>
        <v>0</v>
      </c>
      <c r="F1141" s="121">
        <f t="shared" si="185"/>
        <v>0</v>
      </c>
      <c r="G1141" s="121">
        <f t="shared" si="186"/>
        <v>0</v>
      </c>
      <c r="H1141" s="99" t="e">
        <f>VLOOKUP(C1141,'B2B（ol)'!A:J,10,0)*D1141</f>
        <v>#N/A</v>
      </c>
      <c r="I1141" s="101">
        <f t="shared" si="187"/>
        <v>0</v>
      </c>
      <c r="J1141" s="121">
        <f t="shared" si="188"/>
        <v>0</v>
      </c>
      <c r="K1141" s="121" t="e">
        <f>VLOOKUP(C1141,'B2B（ol)'!A:P,16,0)</f>
        <v>#N/A</v>
      </c>
      <c r="L1141" s="117">
        <f t="shared" si="189"/>
        <v>0</v>
      </c>
      <c r="M1141" s="114" t="e">
        <f>VLOOKUP(C1141,'B2B（ol)'!A:K,11,0)</f>
        <v>#N/A</v>
      </c>
      <c r="N1141" s="114" t="e">
        <f>VLOOKUP(B1141,payments!E:AG,29,0)</f>
        <v>#N/A</v>
      </c>
      <c r="O1141" s="114"/>
      <c r="P1141" s="114"/>
      <c r="Q1141" s="61" t="e">
        <f>VLOOKUP(R1141,映射表!A:G,7,0)</f>
        <v>#N/A</v>
      </c>
      <c r="R1141" s="122"/>
      <c r="S1141" s="122"/>
      <c r="T1141" s="122"/>
      <c r="U1141" s="122"/>
      <c r="V1141" s="122"/>
      <c r="W1141" s="122"/>
      <c r="X1141" s="122"/>
      <c r="Y1141" s="61">
        <f t="shared" si="190"/>
        <v>0</v>
      </c>
    </row>
    <row r="1142" spans="1:25" s="61" customFormat="1">
      <c r="A1142" s="61" t="e">
        <f t="shared" si="181"/>
        <v>#N/A</v>
      </c>
      <c r="B1142" s="121">
        <f t="shared" si="182"/>
        <v>0</v>
      </c>
      <c r="C1142" s="117" t="e">
        <f>VLOOKUP(B1142,映射表!A:C,3,0)</f>
        <v>#N/A</v>
      </c>
      <c r="D1142" s="121">
        <f t="shared" si="183"/>
        <v>0</v>
      </c>
      <c r="E1142" s="100">
        <f t="shared" si="184"/>
        <v>0</v>
      </c>
      <c r="F1142" s="121">
        <f t="shared" si="185"/>
        <v>0</v>
      </c>
      <c r="G1142" s="121">
        <f t="shared" si="186"/>
        <v>0</v>
      </c>
      <c r="H1142" s="99" t="e">
        <f>VLOOKUP(C1142,'B2B（ol)'!A:J,10,0)*D1142</f>
        <v>#N/A</v>
      </c>
      <c r="I1142" s="101">
        <f t="shared" si="187"/>
        <v>0</v>
      </c>
      <c r="J1142" s="121">
        <f t="shared" si="188"/>
        <v>0</v>
      </c>
      <c r="K1142" s="121" t="e">
        <f>VLOOKUP(C1142,'B2B（ol)'!A:P,16,0)</f>
        <v>#N/A</v>
      </c>
      <c r="L1142" s="117">
        <f t="shared" si="189"/>
        <v>0</v>
      </c>
      <c r="M1142" s="114" t="e">
        <f>VLOOKUP(C1142,'B2B（ol)'!A:K,11,0)</f>
        <v>#N/A</v>
      </c>
      <c r="N1142" s="114" t="e">
        <f>VLOOKUP(B1142,payments!E:AG,29,0)</f>
        <v>#N/A</v>
      </c>
      <c r="O1142" s="114"/>
      <c r="P1142" s="114"/>
      <c r="Q1142" s="61" t="e">
        <f>VLOOKUP(R1142,映射表!A:G,7,0)</f>
        <v>#N/A</v>
      </c>
      <c r="R1142" s="122"/>
      <c r="S1142" s="122"/>
      <c r="T1142" s="122"/>
      <c r="U1142" s="122"/>
      <c r="V1142" s="122"/>
      <c r="W1142" s="122"/>
      <c r="X1142" s="122"/>
      <c r="Y1142" s="61">
        <f t="shared" si="190"/>
        <v>0</v>
      </c>
    </row>
    <row r="1143" spans="1:25" s="61" customFormat="1">
      <c r="A1143" s="61" t="e">
        <f t="shared" si="181"/>
        <v>#N/A</v>
      </c>
      <c r="B1143" s="121">
        <f t="shared" si="182"/>
        <v>0</v>
      </c>
      <c r="C1143" s="117" t="e">
        <f>VLOOKUP(B1143,映射表!A:C,3,0)</f>
        <v>#N/A</v>
      </c>
      <c r="D1143" s="121">
        <f t="shared" si="183"/>
        <v>0</v>
      </c>
      <c r="E1143" s="100">
        <f t="shared" si="184"/>
        <v>0</v>
      </c>
      <c r="F1143" s="121">
        <f t="shared" si="185"/>
        <v>0</v>
      </c>
      <c r="G1143" s="121">
        <f t="shared" si="186"/>
        <v>0</v>
      </c>
      <c r="H1143" s="99" t="e">
        <f>VLOOKUP(C1143,'B2B（ol)'!A:J,10,0)*D1143</f>
        <v>#N/A</v>
      </c>
      <c r="I1143" s="101">
        <f t="shared" si="187"/>
        <v>0</v>
      </c>
      <c r="J1143" s="121">
        <f t="shared" si="188"/>
        <v>0</v>
      </c>
      <c r="K1143" s="121" t="e">
        <f>VLOOKUP(C1143,'B2B（ol)'!A:P,16,0)</f>
        <v>#N/A</v>
      </c>
      <c r="L1143" s="117">
        <f t="shared" si="189"/>
        <v>0</v>
      </c>
      <c r="M1143" s="114" t="e">
        <f>VLOOKUP(C1143,'B2B（ol)'!A:K,11,0)</f>
        <v>#N/A</v>
      </c>
      <c r="N1143" s="114" t="e">
        <f>VLOOKUP(B1143,payments!E:AG,29,0)</f>
        <v>#N/A</v>
      </c>
      <c r="O1143" s="114"/>
      <c r="P1143" s="114"/>
      <c r="Q1143" s="61" t="e">
        <f>VLOOKUP(R1143,映射表!A:G,7,0)</f>
        <v>#N/A</v>
      </c>
      <c r="R1143" s="122"/>
      <c r="S1143" s="122"/>
      <c r="T1143" s="122"/>
      <c r="U1143" s="122"/>
      <c r="V1143" s="122"/>
      <c r="W1143" s="122"/>
      <c r="X1143" s="122"/>
      <c r="Y1143" s="61">
        <f t="shared" si="190"/>
        <v>0</v>
      </c>
    </row>
    <row r="1144" spans="1:25" s="61" customFormat="1">
      <c r="A1144" s="61" t="e">
        <f t="shared" si="181"/>
        <v>#N/A</v>
      </c>
      <c r="B1144" s="121">
        <f t="shared" si="182"/>
        <v>0</v>
      </c>
      <c r="C1144" s="117" t="e">
        <f>VLOOKUP(B1144,映射表!A:C,3,0)</f>
        <v>#N/A</v>
      </c>
      <c r="D1144" s="121">
        <f t="shared" si="183"/>
        <v>0</v>
      </c>
      <c r="E1144" s="100">
        <f t="shared" si="184"/>
        <v>0</v>
      </c>
      <c r="F1144" s="121">
        <f t="shared" si="185"/>
        <v>0</v>
      </c>
      <c r="G1144" s="121">
        <f t="shared" si="186"/>
        <v>0</v>
      </c>
      <c r="H1144" s="99" t="e">
        <f>VLOOKUP(C1144,'B2B（ol)'!A:J,10,0)*D1144</f>
        <v>#N/A</v>
      </c>
      <c r="I1144" s="101">
        <f t="shared" si="187"/>
        <v>0</v>
      </c>
      <c r="J1144" s="121">
        <f t="shared" si="188"/>
        <v>0</v>
      </c>
      <c r="K1144" s="121" t="e">
        <f>VLOOKUP(C1144,'B2B（ol)'!A:P,16,0)</f>
        <v>#N/A</v>
      </c>
      <c r="L1144" s="117">
        <f t="shared" si="189"/>
        <v>0</v>
      </c>
      <c r="M1144" s="114" t="e">
        <f>VLOOKUP(C1144,'B2B（ol)'!A:K,11,0)</f>
        <v>#N/A</v>
      </c>
      <c r="N1144" s="114" t="e">
        <f>VLOOKUP(B1144,payments!E:AG,29,0)</f>
        <v>#N/A</v>
      </c>
      <c r="O1144" s="114"/>
      <c r="P1144" s="114"/>
      <c r="Q1144" s="61" t="e">
        <f>VLOOKUP(R1144,映射表!A:G,7,0)</f>
        <v>#N/A</v>
      </c>
      <c r="R1144" s="122"/>
      <c r="S1144" s="122"/>
      <c r="T1144" s="122"/>
      <c r="U1144" s="122"/>
      <c r="V1144" s="122"/>
      <c r="W1144" s="122"/>
      <c r="X1144" s="122"/>
      <c r="Y1144" s="61">
        <f t="shared" si="190"/>
        <v>0</v>
      </c>
    </row>
    <row r="1145" spans="1:25" s="61" customFormat="1">
      <c r="A1145" s="61" t="e">
        <f t="shared" si="181"/>
        <v>#N/A</v>
      </c>
      <c r="B1145" s="121">
        <f t="shared" si="182"/>
        <v>0</v>
      </c>
      <c r="C1145" s="117" t="e">
        <f>VLOOKUP(B1145,映射表!A:C,3,0)</f>
        <v>#N/A</v>
      </c>
      <c r="D1145" s="121">
        <f t="shared" si="183"/>
        <v>0</v>
      </c>
      <c r="E1145" s="100">
        <f t="shared" si="184"/>
        <v>0</v>
      </c>
      <c r="F1145" s="121">
        <f t="shared" si="185"/>
        <v>0</v>
      </c>
      <c r="G1145" s="121">
        <f t="shared" si="186"/>
        <v>0</v>
      </c>
      <c r="H1145" s="99" t="e">
        <f>VLOOKUP(C1145,'B2B（ol)'!A:J,10,0)*D1145</f>
        <v>#N/A</v>
      </c>
      <c r="I1145" s="101">
        <f t="shared" si="187"/>
        <v>0</v>
      </c>
      <c r="J1145" s="121">
        <f t="shared" si="188"/>
        <v>0</v>
      </c>
      <c r="K1145" s="121" t="e">
        <f>VLOOKUP(C1145,'B2B（ol)'!A:P,16,0)</f>
        <v>#N/A</v>
      </c>
      <c r="L1145" s="117">
        <f t="shared" si="189"/>
        <v>0</v>
      </c>
      <c r="M1145" s="114" t="e">
        <f>VLOOKUP(C1145,'B2B（ol)'!A:K,11,0)</f>
        <v>#N/A</v>
      </c>
      <c r="N1145" s="114" t="e">
        <f>VLOOKUP(B1145,payments!E:AG,29,0)</f>
        <v>#N/A</v>
      </c>
      <c r="O1145" s="114"/>
      <c r="P1145" s="114"/>
      <c r="Q1145" s="61" t="e">
        <f>VLOOKUP(R1145,映射表!A:G,7,0)</f>
        <v>#N/A</v>
      </c>
      <c r="R1145" s="122"/>
      <c r="S1145" s="122"/>
      <c r="T1145" s="122"/>
      <c r="U1145" s="122"/>
      <c r="V1145" s="122"/>
      <c r="W1145" s="122"/>
      <c r="X1145" s="122"/>
      <c r="Y1145" s="61">
        <f t="shared" si="190"/>
        <v>0</v>
      </c>
    </row>
    <row r="1146" spans="1:25" s="61" customFormat="1">
      <c r="A1146" s="61" t="e">
        <f t="shared" si="181"/>
        <v>#N/A</v>
      </c>
      <c r="B1146" s="121">
        <f t="shared" si="182"/>
        <v>0</v>
      </c>
      <c r="C1146" s="117" t="e">
        <f>VLOOKUP(B1146,映射表!A:C,3,0)</f>
        <v>#N/A</v>
      </c>
      <c r="D1146" s="121">
        <f t="shared" si="183"/>
        <v>0</v>
      </c>
      <c r="E1146" s="100">
        <f t="shared" si="184"/>
        <v>0</v>
      </c>
      <c r="F1146" s="121">
        <f t="shared" si="185"/>
        <v>0</v>
      </c>
      <c r="G1146" s="121">
        <f t="shared" si="186"/>
        <v>0</v>
      </c>
      <c r="H1146" s="99" t="e">
        <f>VLOOKUP(C1146,'B2B（ol)'!A:J,10,0)*D1146</f>
        <v>#N/A</v>
      </c>
      <c r="I1146" s="101">
        <f t="shared" si="187"/>
        <v>0</v>
      </c>
      <c r="J1146" s="121">
        <f t="shared" si="188"/>
        <v>0</v>
      </c>
      <c r="K1146" s="121" t="e">
        <f>VLOOKUP(C1146,'B2B（ol)'!A:P,16,0)</f>
        <v>#N/A</v>
      </c>
      <c r="L1146" s="117">
        <f t="shared" si="189"/>
        <v>0</v>
      </c>
      <c r="M1146" s="114" t="e">
        <f>VLOOKUP(C1146,'B2B（ol)'!A:K,11,0)</f>
        <v>#N/A</v>
      </c>
      <c r="N1146" s="114" t="e">
        <f>VLOOKUP(B1146,payments!E:AG,29,0)</f>
        <v>#N/A</v>
      </c>
      <c r="O1146" s="114"/>
      <c r="P1146" s="114"/>
      <c r="Q1146" s="61" t="e">
        <f>VLOOKUP(R1146,映射表!A:G,7,0)</f>
        <v>#N/A</v>
      </c>
      <c r="R1146" s="122"/>
      <c r="S1146" s="122"/>
      <c r="T1146" s="122"/>
      <c r="U1146" s="122"/>
      <c r="V1146" s="122"/>
      <c r="W1146" s="122"/>
      <c r="X1146" s="122"/>
      <c r="Y1146" s="61">
        <f t="shared" si="190"/>
        <v>0</v>
      </c>
    </row>
    <row r="1147" spans="1:25" s="61" customFormat="1">
      <c r="A1147" s="61" t="e">
        <f t="shared" si="181"/>
        <v>#N/A</v>
      </c>
      <c r="B1147" s="121">
        <f t="shared" si="182"/>
        <v>0</v>
      </c>
      <c r="C1147" s="117" t="e">
        <f>VLOOKUP(B1147,映射表!A:C,3,0)</f>
        <v>#N/A</v>
      </c>
      <c r="D1147" s="121">
        <f t="shared" si="183"/>
        <v>0</v>
      </c>
      <c r="E1147" s="100">
        <f t="shared" si="184"/>
        <v>0</v>
      </c>
      <c r="F1147" s="121">
        <f t="shared" si="185"/>
        <v>0</v>
      </c>
      <c r="G1147" s="121">
        <f t="shared" si="186"/>
        <v>0</v>
      </c>
      <c r="H1147" s="99" t="e">
        <f>VLOOKUP(C1147,'B2B（ol)'!A:J,10,0)*D1147</f>
        <v>#N/A</v>
      </c>
      <c r="I1147" s="101">
        <f t="shared" si="187"/>
        <v>0</v>
      </c>
      <c r="J1147" s="121">
        <f t="shared" si="188"/>
        <v>0</v>
      </c>
      <c r="K1147" s="121" t="e">
        <f>VLOOKUP(C1147,'B2B（ol)'!A:P,16,0)</f>
        <v>#N/A</v>
      </c>
      <c r="L1147" s="117">
        <f t="shared" si="189"/>
        <v>0</v>
      </c>
      <c r="M1147" s="114" t="e">
        <f>VLOOKUP(C1147,'B2B（ol)'!A:K,11,0)</f>
        <v>#N/A</v>
      </c>
      <c r="N1147" s="114" t="e">
        <f>VLOOKUP(B1147,payments!E:AG,29,0)</f>
        <v>#N/A</v>
      </c>
      <c r="O1147" s="114"/>
      <c r="P1147" s="114"/>
      <c r="Q1147" s="61" t="e">
        <f>VLOOKUP(R1147,映射表!A:G,7,0)</f>
        <v>#N/A</v>
      </c>
      <c r="R1147" s="122"/>
      <c r="S1147" s="122"/>
      <c r="T1147" s="122"/>
      <c r="U1147" s="122"/>
      <c r="V1147" s="122"/>
      <c r="W1147" s="122"/>
      <c r="X1147" s="122"/>
      <c r="Y1147" s="61">
        <f t="shared" si="190"/>
        <v>0</v>
      </c>
    </row>
    <row r="1148" spans="1:25" s="61" customFormat="1">
      <c r="A1148" s="61" t="e">
        <f t="shared" si="181"/>
        <v>#N/A</v>
      </c>
      <c r="B1148" s="121">
        <f t="shared" si="182"/>
        <v>0</v>
      </c>
      <c r="C1148" s="117" t="e">
        <f>VLOOKUP(B1148,映射表!A:C,3,0)</f>
        <v>#N/A</v>
      </c>
      <c r="D1148" s="121">
        <f t="shared" si="183"/>
        <v>0</v>
      </c>
      <c r="E1148" s="100">
        <f t="shared" si="184"/>
        <v>0</v>
      </c>
      <c r="F1148" s="121">
        <f t="shared" si="185"/>
        <v>0</v>
      </c>
      <c r="G1148" s="121">
        <f t="shared" si="186"/>
        <v>0</v>
      </c>
      <c r="H1148" s="99" t="e">
        <f>VLOOKUP(C1148,'B2B（ol)'!A:J,10,0)*D1148</f>
        <v>#N/A</v>
      </c>
      <c r="I1148" s="101">
        <f t="shared" si="187"/>
        <v>0</v>
      </c>
      <c r="J1148" s="121">
        <f t="shared" si="188"/>
        <v>0</v>
      </c>
      <c r="K1148" s="121" t="e">
        <f>VLOOKUP(C1148,'B2B（ol)'!A:P,16,0)</f>
        <v>#N/A</v>
      </c>
      <c r="L1148" s="117">
        <f t="shared" si="189"/>
        <v>0</v>
      </c>
      <c r="M1148" s="114" t="e">
        <f>VLOOKUP(C1148,'B2B（ol)'!A:K,11,0)</f>
        <v>#N/A</v>
      </c>
      <c r="N1148" s="114" t="e">
        <f>VLOOKUP(B1148,payments!E:AG,29,0)</f>
        <v>#N/A</v>
      </c>
      <c r="O1148" s="114"/>
      <c r="P1148" s="114"/>
      <c r="Q1148" s="61" t="e">
        <f>VLOOKUP(R1148,映射表!A:G,7,0)</f>
        <v>#N/A</v>
      </c>
      <c r="R1148" s="122"/>
      <c r="S1148" s="122"/>
      <c r="T1148" s="122"/>
      <c r="U1148" s="122"/>
      <c r="V1148" s="122"/>
      <c r="W1148" s="122"/>
      <c r="X1148" s="122"/>
      <c r="Y1148" s="61">
        <f t="shared" si="190"/>
        <v>0</v>
      </c>
    </row>
    <row r="1149" spans="1:25" s="61" customFormat="1">
      <c r="A1149" s="61" t="e">
        <f t="shared" si="181"/>
        <v>#N/A</v>
      </c>
      <c r="B1149" s="121">
        <f t="shared" si="182"/>
        <v>0</v>
      </c>
      <c r="C1149" s="117" t="e">
        <f>VLOOKUP(B1149,映射表!A:C,3,0)</f>
        <v>#N/A</v>
      </c>
      <c r="D1149" s="121">
        <f t="shared" si="183"/>
        <v>0</v>
      </c>
      <c r="E1149" s="100">
        <f t="shared" si="184"/>
        <v>0</v>
      </c>
      <c r="F1149" s="121">
        <f t="shared" si="185"/>
        <v>0</v>
      </c>
      <c r="G1149" s="121">
        <f t="shared" si="186"/>
        <v>0</v>
      </c>
      <c r="H1149" s="99" t="e">
        <f>VLOOKUP(C1149,'B2B（ol)'!A:J,10,0)*D1149</f>
        <v>#N/A</v>
      </c>
      <c r="I1149" s="101">
        <f t="shared" si="187"/>
        <v>0</v>
      </c>
      <c r="J1149" s="121">
        <f t="shared" si="188"/>
        <v>0</v>
      </c>
      <c r="K1149" s="121" t="e">
        <f>VLOOKUP(C1149,'B2B（ol)'!A:P,16,0)</f>
        <v>#N/A</v>
      </c>
      <c r="L1149" s="117">
        <f t="shared" si="189"/>
        <v>0</v>
      </c>
      <c r="M1149" s="114" t="e">
        <f>VLOOKUP(C1149,'B2B（ol)'!A:K,11,0)</f>
        <v>#N/A</v>
      </c>
      <c r="N1149" s="114" t="e">
        <f>VLOOKUP(B1149,payments!E:AG,29,0)</f>
        <v>#N/A</v>
      </c>
      <c r="O1149" s="114"/>
      <c r="P1149" s="114"/>
      <c r="Q1149" s="61" t="e">
        <f>VLOOKUP(R1149,映射表!A:G,7,0)</f>
        <v>#N/A</v>
      </c>
      <c r="R1149" s="122"/>
      <c r="S1149" s="122"/>
      <c r="T1149" s="122"/>
      <c r="U1149" s="122"/>
      <c r="V1149" s="122"/>
      <c r="W1149" s="122"/>
      <c r="X1149" s="122"/>
      <c r="Y1149" s="61">
        <f t="shared" si="190"/>
        <v>0</v>
      </c>
    </row>
    <row r="1150" spans="1:25" s="61" customFormat="1">
      <c r="A1150" s="61" t="e">
        <f t="shared" si="181"/>
        <v>#N/A</v>
      </c>
      <c r="B1150" s="121">
        <f t="shared" si="182"/>
        <v>0</v>
      </c>
      <c r="C1150" s="117" t="e">
        <f>VLOOKUP(B1150,映射表!A:C,3,0)</f>
        <v>#N/A</v>
      </c>
      <c r="D1150" s="121">
        <f t="shared" si="183"/>
        <v>0</v>
      </c>
      <c r="E1150" s="100">
        <f t="shared" si="184"/>
        <v>0</v>
      </c>
      <c r="F1150" s="121">
        <f t="shared" si="185"/>
        <v>0</v>
      </c>
      <c r="G1150" s="121">
        <f t="shared" si="186"/>
        <v>0</v>
      </c>
      <c r="H1150" s="99" t="e">
        <f>VLOOKUP(C1150,'B2B（ol)'!A:J,10,0)*D1150</f>
        <v>#N/A</v>
      </c>
      <c r="I1150" s="101">
        <f t="shared" si="187"/>
        <v>0</v>
      </c>
      <c r="J1150" s="121">
        <f t="shared" si="188"/>
        <v>0</v>
      </c>
      <c r="K1150" s="121" t="e">
        <f>VLOOKUP(C1150,'B2B（ol)'!A:P,16,0)</f>
        <v>#N/A</v>
      </c>
      <c r="L1150" s="117">
        <f t="shared" si="189"/>
        <v>0</v>
      </c>
      <c r="M1150" s="114" t="e">
        <f>VLOOKUP(C1150,'B2B（ol)'!A:K,11,0)</f>
        <v>#N/A</v>
      </c>
      <c r="N1150" s="114" t="e">
        <f>VLOOKUP(B1150,payments!E:AG,29,0)</f>
        <v>#N/A</v>
      </c>
      <c r="O1150" s="114"/>
      <c r="P1150" s="114"/>
      <c r="Q1150" s="61" t="e">
        <f>VLOOKUP(R1150,映射表!A:G,7,0)</f>
        <v>#N/A</v>
      </c>
      <c r="R1150" s="122"/>
      <c r="S1150" s="122"/>
      <c r="T1150" s="122"/>
      <c r="U1150" s="122"/>
      <c r="V1150" s="122"/>
      <c r="W1150" s="122"/>
      <c r="X1150" s="122"/>
      <c r="Y1150" s="61">
        <f t="shared" si="190"/>
        <v>0</v>
      </c>
    </row>
    <row r="1151" spans="1:25" s="61" customFormat="1">
      <c r="A1151" s="61" t="e">
        <f t="shared" si="181"/>
        <v>#N/A</v>
      </c>
      <c r="B1151" s="121">
        <f t="shared" si="182"/>
        <v>0</v>
      </c>
      <c r="C1151" s="117" t="e">
        <f>VLOOKUP(B1151,映射表!A:C,3,0)</f>
        <v>#N/A</v>
      </c>
      <c r="D1151" s="121">
        <f t="shared" si="183"/>
        <v>0</v>
      </c>
      <c r="E1151" s="100">
        <f t="shared" si="184"/>
        <v>0</v>
      </c>
      <c r="F1151" s="121">
        <f t="shared" si="185"/>
        <v>0</v>
      </c>
      <c r="G1151" s="121">
        <f t="shared" si="186"/>
        <v>0</v>
      </c>
      <c r="H1151" s="99" t="e">
        <f>VLOOKUP(C1151,'B2B（ol)'!A:J,10,0)*D1151</f>
        <v>#N/A</v>
      </c>
      <c r="I1151" s="101">
        <f t="shared" si="187"/>
        <v>0</v>
      </c>
      <c r="J1151" s="121">
        <f t="shared" si="188"/>
        <v>0</v>
      </c>
      <c r="K1151" s="121" t="e">
        <f>VLOOKUP(C1151,'B2B（ol)'!A:P,16,0)</f>
        <v>#N/A</v>
      </c>
      <c r="L1151" s="117">
        <f t="shared" si="189"/>
        <v>0</v>
      </c>
      <c r="M1151" s="114" t="e">
        <f>VLOOKUP(C1151,'B2B（ol)'!A:K,11,0)</f>
        <v>#N/A</v>
      </c>
      <c r="N1151" s="114" t="e">
        <f>VLOOKUP(B1151,payments!E:AG,29,0)</f>
        <v>#N/A</v>
      </c>
      <c r="O1151" s="114"/>
      <c r="P1151" s="114"/>
      <c r="Q1151" s="61" t="e">
        <f>VLOOKUP(R1151,映射表!A:G,7,0)</f>
        <v>#N/A</v>
      </c>
      <c r="R1151" s="122"/>
      <c r="S1151" s="122"/>
      <c r="T1151" s="122"/>
      <c r="U1151" s="122"/>
      <c r="V1151" s="122"/>
      <c r="W1151" s="122"/>
      <c r="X1151" s="122"/>
      <c r="Y1151" s="61">
        <f t="shared" si="190"/>
        <v>0</v>
      </c>
    </row>
    <row r="1152" spans="1:25" s="61" customFormat="1">
      <c r="A1152" s="61" t="e">
        <f t="shared" si="181"/>
        <v>#N/A</v>
      </c>
      <c r="B1152" s="121">
        <f t="shared" si="182"/>
        <v>0</v>
      </c>
      <c r="C1152" s="117" t="e">
        <f>VLOOKUP(B1152,映射表!A:C,3,0)</f>
        <v>#N/A</v>
      </c>
      <c r="D1152" s="121">
        <f t="shared" si="183"/>
        <v>0</v>
      </c>
      <c r="E1152" s="100">
        <f t="shared" si="184"/>
        <v>0</v>
      </c>
      <c r="F1152" s="121">
        <f t="shared" si="185"/>
        <v>0</v>
      </c>
      <c r="G1152" s="121">
        <f t="shared" si="186"/>
        <v>0</v>
      </c>
      <c r="H1152" s="99" t="e">
        <f>VLOOKUP(C1152,'B2B（ol)'!A:J,10,0)*D1152</f>
        <v>#N/A</v>
      </c>
      <c r="I1152" s="101">
        <f t="shared" si="187"/>
        <v>0</v>
      </c>
      <c r="J1152" s="121">
        <f t="shared" si="188"/>
        <v>0</v>
      </c>
      <c r="K1152" s="121" t="e">
        <f>VLOOKUP(C1152,'B2B（ol)'!A:P,16,0)</f>
        <v>#N/A</v>
      </c>
      <c r="L1152" s="117">
        <f t="shared" si="189"/>
        <v>0</v>
      </c>
      <c r="M1152" s="114" t="e">
        <f>VLOOKUP(C1152,'B2B（ol)'!A:K,11,0)</f>
        <v>#N/A</v>
      </c>
      <c r="N1152" s="114" t="e">
        <f>VLOOKUP(B1152,payments!E:AG,29,0)</f>
        <v>#N/A</v>
      </c>
      <c r="O1152" s="114"/>
      <c r="P1152" s="114"/>
      <c r="Q1152" s="61" t="e">
        <f>VLOOKUP(R1152,映射表!A:G,7,0)</f>
        <v>#N/A</v>
      </c>
      <c r="R1152" s="122"/>
      <c r="S1152" s="122"/>
      <c r="T1152" s="122"/>
      <c r="U1152" s="122"/>
      <c r="V1152" s="122"/>
      <c r="W1152" s="122"/>
      <c r="X1152" s="122"/>
      <c r="Y1152" s="61">
        <f t="shared" si="190"/>
        <v>0</v>
      </c>
    </row>
    <row r="1153" spans="1:25" s="61" customFormat="1">
      <c r="A1153" s="61" t="e">
        <f t="shared" si="181"/>
        <v>#N/A</v>
      </c>
      <c r="B1153" s="121">
        <f t="shared" si="182"/>
        <v>0</v>
      </c>
      <c r="C1153" s="117" t="e">
        <f>VLOOKUP(B1153,映射表!A:C,3,0)</f>
        <v>#N/A</v>
      </c>
      <c r="D1153" s="121">
        <f t="shared" si="183"/>
        <v>0</v>
      </c>
      <c r="E1153" s="100">
        <f t="shared" si="184"/>
        <v>0</v>
      </c>
      <c r="F1153" s="121">
        <f t="shared" si="185"/>
        <v>0</v>
      </c>
      <c r="G1153" s="121">
        <f t="shared" si="186"/>
        <v>0</v>
      </c>
      <c r="H1153" s="99" t="e">
        <f>VLOOKUP(C1153,'B2B（ol)'!A:J,10,0)*D1153</f>
        <v>#N/A</v>
      </c>
      <c r="I1153" s="101">
        <f t="shared" si="187"/>
        <v>0</v>
      </c>
      <c r="J1153" s="121">
        <f t="shared" si="188"/>
        <v>0</v>
      </c>
      <c r="K1153" s="121" t="e">
        <f>VLOOKUP(C1153,'B2B（ol)'!A:P,16,0)</f>
        <v>#N/A</v>
      </c>
      <c r="L1153" s="117">
        <f t="shared" si="189"/>
        <v>0</v>
      </c>
      <c r="M1153" s="114" t="e">
        <f>VLOOKUP(C1153,'B2B（ol)'!A:K,11,0)</f>
        <v>#N/A</v>
      </c>
      <c r="N1153" s="114" t="e">
        <f>VLOOKUP(B1153,payments!E:AG,29,0)</f>
        <v>#N/A</v>
      </c>
      <c r="O1153" s="114"/>
      <c r="P1153" s="114"/>
      <c r="Q1153" s="61" t="e">
        <f>VLOOKUP(R1153,映射表!A:G,7,0)</f>
        <v>#N/A</v>
      </c>
      <c r="R1153" s="122"/>
      <c r="S1153" s="122"/>
      <c r="T1153" s="122"/>
      <c r="U1153" s="122"/>
      <c r="V1153" s="122"/>
      <c r="W1153" s="122"/>
      <c r="X1153" s="122"/>
      <c r="Y1153" s="61">
        <f t="shared" si="190"/>
        <v>0</v>
      </c>
    </row>
    <row r="1154" spans="1:25" s="61" customFormat="1">
      <c r="A1154" s="61" t="e">
        <f t="shared" ref="A1154:A1217" si="191">Q1154</f>
        <v>#N/A</v>
      </c>
      <c r="B1154" s="121">
        <f t="shared" ref="B1154:B1217" si="192">R1154</f>
        <v>0</v>
      </c>
      <c r="C1154" s="117" t="e">
        <f>VLOOKUP(B1154,映射表!A:C,3,0)</f>
        <v>#N/A</v>
      </c>
      <c r="D1154" s="121">
        <f t="shared" ref="D1154:D1217" si="193">S1154</f>
        <v>0</v>
      </c>
      <c r="E1154" s="100">
        <f t="shared" ref="E1154:E1217" si="194">IFERROR(T1154/D1154,0)*D1154</f>
        <v>0</v>
      </c>
      <c r="F1154" s="121">
        <f t="shared" ref="F1154:F1217" si="195">IFERROR(V1154/D1154,0)*D1154</f>
        <v>0</v>
      </c>
      <c r="G1154" s="121">
        <f t="shared" ref="G1154:G1217" si="196">IFERROR(IF((E1154+F1154)&gt;200,(E1154+F1154-200)*0.9+200*0.85,(E1154+F1154)*0.85),0)</f>
        <v>0</v>
      </c>
      <c r="H1154" s="99" t="e">
        <f>VLOOKUP(C1154,'B2B（ol)'!A:J,10,0)*D1154</f>
        <v>#N/A</v>
      </c>
      <c r="I1154" s="101">
        <f t="shared" ref="I1154:I1217" si="197">IFERROR((G1154-H1154)/(E1154+F1154),0)</f>
        <v>0</v>
      </c>
      <c r="J1154" s="121">
        <f t="shared" ref="J1154:J1217" si="198">IFERROR((G1154-H1154),0)</f>
        <v>0</v>
      </c>
      <c r="K1154" s="121" t="e">
        <f>VLOOKUP(C1154,'B2B（ol)'!A:P,16,0)</f>
        <v>#N/A</v>
      </c>
      <c r="L1154" s="117">
        <f t="shared" ref="L1154:L1217" si="199">(E1154+F1154)</f>
        <v>0</v>
      </c>
      <c r="M1154" s="114" t="e">
        <f>VLOOKUP(C1154,'B2B（ol)'!A:K,11,0)</f>
        <v>#N/A</v>
      </c>
      <c r="N1154" s="114" t="e">
        <f>VLOOKUP(B1154,payments!E:AG,29,0)</f>
        <v>#N/A</v>
      </c>
      <c r="O1154" s="114"/>
      <c r="P1154" s="114"/>
      <c r="Q1154" s="61" t="e">
        <f>VLOOKUP(R1154,映射表!A:G,7,0)</f>
        <v>#N/A</v>
      </c>
      <c r="R1154" s="122"/>
      <c r="S1154" s="122"/>
      <c r="T1154" s="122"/>
      <c r="U1154" s="122"/>
      <c r="V1154" s="122"/>
      <c r="W1154" s="122"/>
      <c r="X1154" s="122"/>
      <c r="Y1154" s="61">
        <f t="shared" ref="Y1154:Y1217" si="200">L1154</f>
        <v>0</v>
      </c>
    </row>
    <row r="1155" spans="1:25" s="61" customFormat="1">
      <c r="A1155" s="61" t="e">
        <f t="shared" si="191"/>
        <v>#N/A</v>
      </c>
      <c r="B1155" s="121">
        <f t="shared" si="192"/>
        <v>0</v>
      </c>
      <c r="C1155" s="117" t="e">
        <f>VLOOKUP(B1155,映射表!A:C,3,0)</f>
        <v>#N/A</v>
      </c>
      <c r="D1155" s="121">
        <f t="shared" si="193"/>
        <v>0</v>
      </c>
      <c r="E1155" s="100">
        <f t="shared" si="194"/>
        <v>0</v>
      </c>
      <c r="F1155" s="121">
        <f t="shared" si="195"/>
        <v>0</v>
      </c>
      <c r="G1155" s="121">
        <f t="shared" si="196"/>
        <v>0</v>
      </c>
      <c r="H1155" s="99" t="e">
        <f>VLOOKUP(C1155,'B2B（ol)'!A:J,10,0)*D1155</f>
        <v>#N/A</v>
      </c>
      <c r="I1155" s="101">
        <f t="shared" si="197"/>
        <v>0</v>
      </c>
      <c r="J1155" s="121">
        <f t="shared" si="198"/>
        <v>0</v>
      </c>
      <c r="K1155" s="121" t="e">
        <f>VLOOKUP(C1155,'B2B（ol)'!A:P,16,0)</f>
        <v>#N/A</v>
      </c>
      <c r="L1155" s="117">
        <f t="shared" si="199"/>
        <v>0</v>
      </c>
      <c r="M1155" s="114" t="e">
        <f>VLOOKUP(C1155,'B2B（ol)'!A:K,11,0)</f>
        <v>#N/A</v>
      </c>
      <c r="N1155" s="114" t="e">
        <f>VLOOKUP(B1155,payments!E:AG,29,0)</f>
        <v>#N/A</v>
      </c>
      <c r="O1155" s="114"/>
      <c r="P1155" s="114"/>
      <c r="Q1155" s="61" t="e">
        <f>VLOOKUP(R1155,映射表!A:G,7,0)</f>
        <v>#N/A</v>
      </c>
      <c r="R1155" s="122"/>
      <c r="S1155" s="122"/>
      <c r="T1155" s="122"/>
      <c r="U1155" s="122"/>
      <c r="V1155" s="122"/>
      <c r="W1155" s="122"/>
      <c r="X1155" s="122"/>
      <c r="Y1155" s="61">
        <f t="shared" si="200"/>
        <v>0</v>
      </c>
    </row>
    <row r="1156" spans="1:25" s="61" customFormat="1">
      <c r="A1156" s="61" t="e">
        <f t="shared" si="191"/>
        <v>#N/A</v>
      </c>
      <c r="B1156" s="121">
        <f t="shared" si="192"/>
        <v>0</v>
      </c>
      <c r="C1156" s="117" t="e">
        <f>VLOOKUP(B1156,映射表!A:C,3,0)</f>
        <v>#N/A</v>
      </c>
      <c r="D1156" s="121">
        <f t="shared" si="193"/>
        <v>0</v>
      </c>
      <c r="E1156" s="100">
        <f t="shared" si="194"/>
        <v>0</v>
      </c>
      <c r="F1156" s="121">
        <f t="shared" si="195"/>
        <v>0</v>
      </c>
      <c r="G1156" s="121">
        <f t="shared" si="196"/>
        <v>0</v>
      </c>
      <c r="H1156" s="99" t="e">
        <f>VLOOKUP(C1156,'B2B（ol)'!A:J,10,0)*D1156</f>
        <v>#N/A</v>
      </c>
      <c r="I1156" s="101">
        <f t="shared" si="197"/>
        <v>0</v>
      </c>
      <c r="J1156" s="121">
        <f t="shared" si="198"/>
        <v>0</v>
      </c>
      <c r="K1156" s="121" t="e">
        <f>VLOOKUP(C1156,'B2B（ol)'!A:P,16,0)</f>
        <v>#N/A</v>
      </c>
      <c r="L1156" s="117">
        <f t="shared" si="199"/>
        <v>0</v>
      </c>
      <c r="M1156" s="114" t="e">
        <f>VLOOKUP(C1156,'B2B（ol)'!A:K,11,0)</f>
        <v>#N/A</v>
      </c>
      <c r="N1156" s="114" t="e">
        <f>VLOOKUP(B1156,payments!E:AG,29,0)</f>
        <v>#N/A</v>
      </c>
      <c r="O1156" s="114"/>
      <c r="P1156" s="114"/>
      <c r="Q1156" s="61" t="e">
        <f>VLOOKUP(R1156,映射表!A:G,7,0)</f>
        <v>#N/A</v>
      </c>
      <c r="R1156" s="122"/>
      <c r="S1156" s="122"/>
      <c r="T1156" s="122"/>
      <c r="U1156" s="122"/>
      <c r="V1156" s="122"/>
      <c r="W1156" s="122"/>
      <c r="X1156" s="122"/>
      <c r="Y1156" s="61">
        <f t="shared" si="200"/>
        <v>0</v>
      </c>
    </row>
    <row r="1157" spans="1:25" s="61" customFormat="1">
      <c r="A1157" s="61" t="e">
        <f t="shared" si="191"/>
        <v>#N/A</v>
      </c>
      <c r="B1157" s="121">
        <f t="shared" si="192"/>
        <v>0</v>
      </c>
      <c r="C1157" s="117" t="e">
        <f>VLOOKUP(B1157,映射表!A:C,3,0)</f>
        <v>#N/A</v>
      </c>
      <c r="D1157" s="121">
        <f t="shared" si="193"/>
        <v>0</v>
      </c>
      <c r="E1157" s="100">
        <f t="shared" si="194"/>
        <v>0</v>
      </c>
      <c r="F1157" s="121">
        <f t="shared" si="195"/>
        <v>0</v>
      </c>
      <c r="G1157" s="121">
        <f t="shared" si="196"/>
        <v>0</v>
      </c>
      <c r="H1157" s="99" t="e">
        <f>VLOOKUP(C1157,'B2B（ol)'!A:J,10,0)*D1157</f>
        <v>#N/A</v>
      </c>
      <c r="I1157" s="101">
        <f t="shared" si="197"/>
        <v>0</v>
      </c>
      <c r="J1157" s="121">
        <f t="shared" si="198"/>
        <v>0</v>
      </c>
      <c r="K1157" s="121" t="e">
        <f>VLOOKUP(C1157,'B2B（ol)'!A:P,16,0)</f>
        <v>#N/A</v>
      </c>
      <c r="L1157" s="117">
        <f t="shared" si="199"/>
        <v>0</v>
      </c>
      <c r="M1157" s="114" t="e">
        <f>VLOOKUP(C1157,'B2B（ol)'!A:K,11,0)</f>
        <v>#N/A</v>
      </c>
      <c r="N1157" s="114" t="e">
        <f>VLOOKUP(B1157,payments!E:AG,29,0)</f>
        <v>#N/A</v>
      </c>
      <c r="O1157" s="114"/>
      <c r="P1157" s="114"/>
      <c r="Q1157" s="61" t="e">
        <f>VLOOKUP(R1157,映射表!A:G,7,0)</f>
        <v>#N/A</v>
      </c>
      <c r="R1157" s="122"/>
      <c r="S1157" s="122"/>
      <c r="T1157" s="122"/>
      <c r="U1157" s="122"/>
      <c r="V1157" s="122"/>
      <c r="W1157" s="122"/>
      <c r="X1157" s="122"/>
      <c r="Y1157" s="61">
        <f t="shared" si="200"/>
        <v>0</v>
      </c>
    </row>
    <row r="1158" spans="1:25" s="61" customFormat="1">
      <c r="A1158" s="61" t="e">
        <f t="shared" si="191"/>
        <v>#N/A</v>
      </c>
      <c r="B1158" s="121">
        <f t="shared" si="192"/>
        <v>0</v>
      </c>
      <c r="C1158" s="117" t="e">
        <f>VLOOKUP(B1158,映射表!A:C,3,0)</f>
        <v>#N/A</v>
      </c>
      <c r="D1158" s="121">
        <f t="shared" si="193"/>
        <v>0</v>
      </c>
      <c r="E1158" s="100">
        <f t="shared" si="194"/>
        <v>0</v>
      </c>
      <c r="F1158" s="121">
        <f t="shared" si="195"/>
        <v>0</v>
      </c>
      <c r="G1158" s="121">
        <f t="shared" si="196"/>
        <v>0</v>
      </c>
      <c r="H1158" s="99" t="e">
        <f>VLOOKUP(C1158,'B2B（ol)'!A:J,10,0)*D1158</f>
        <v>#N/A</v>
      </c>
      <c r="I1158" s="101">
        <f t="shared" si="197"/>
        <v>0</v>
      </c>
      <c r="J1158" s="121">
        <f t="shared" si="198"/>
        <v>0</v>
      </c>
      <c r="K1158" s="121" t="e">
        <f>VLOOKUP(C1158,'B2B（ol)'!A:P,16,0)</f>
        <v>#N/A</v>
      </c>
      <c r="L1158" s="117">
        <f t="shared" si="199"/>
        <v>0</v>
      </c>
      <c r="M1158" s="114" t="e">
        <f>VLOOKUP(C1158,'B2B（ol)'!A:K,11,0)</f>
        <v>#N/A</v>
      </c>
      <c r="N1158" s="114" t="e">
        <f>VLOOKUP(B1158,payments!E:AG,29,0)</f>
        <v>#N/A</v>
      </c>
      <c r="O1158" s="114"/>
      <c r="P1158" s="114"/>
      <c r="Q1158" s="61" t="e">
        <f>VLOOKUP(R1158,映射表!A:G,7,0)</f>
        <v>#N/A</v>
      </c>
      <c r="R1158" s="122"/>
      <c r="S1158" s="122"/>
      <c r="T1158" s="122"/>
      <c r="U1158" s="122"/>
      <c r="V1158" s="122"/>
      <c r="W1158" s="122"/>
      <c r="X1158" s="122"/>
      <c r="Y1158" s="61">
        <f t="shared" si="200"/>
        <v>0</v>
      </c>
    </row>
    <row r="1159" spans="1:25" s="61" customFormat="1">
      <c r="A1159" s="61" t="e">
        <f t="shared" si="191"/>
        <v>#N/A</v>
      </c>
      <c r="B1159" s="121">
        <f t="shared" si="192"/>
        <v>0</v>
      </c>
      <c r="C1159" s="117" t="e">
        <f>VLOOKUP(B1159,映射表!A:C,3,0)</f>
        <v>#N/A</v>
      </c>
      <c r="D1159" s="121">
        <f t="shared" si="193"/>
        <v>0</v>
      </c>
      <c r="E1159" s="100">
        <f t="shared" si="194"/>
        <v>0</v>
      </c>
      <c r="F1159" s="121">
        <f t="shared" si="195"/>
        <v>0</v>
      </c>
      <c r="G1159" s="121">
        <f t="shared" si="196"/>
        <v>0</v>
      </c>
      <c r="H1159" s="99" t="e">
        <f>VLOOKUP(C1159,'B2B（ol)'!A:J,10,0)*D1159</f>
        <v>#N/A</v>
      </c>
      <c r="I1159" s="101">
        <f t="shared" si="197"/>
        <v>0</v>
      </c>
      <c r="J1159" s="121">
        <f t="shared" si="198"/>
        <v>0</v>
      </c>
      <c r="K1159" s="121" t="e">
        <f>VLOOKUP(C1159,'B2B（ol)'!A:P,16,0)</f>
        <v>#N/A</v>
      </c>
      <c r="L1159" s="117">
        <f t="shared" si="199"/>
        <v>0</v>
      </c>
      <c r="M1159" s="114" t="e">
        <f>VLOOKUP(C1159,'B2B（ol)'!A:K,11,0)</f>
        <v>#N/A</v>
      </c>
      <c r="N1159" s="114" t="e">
        <f>VLOOKUP(B1159,payments!E:AG,29,0)</f>
        <v>#N/A</v>
      </c>
      <c r="O1159" s="114"/>
      <c r="P1159" s="114"/>
      <c r="Q1159" s="61" t="e">
        <f>VLOOKUP(R1159,映射表!A:G,7,0)</f>
        <v>#N/A</v>
      </c>
      <c r="R1159" s="122"/>
      <c r="S1159" s="122"/>
      <c r="T1159" s="122"/>
      <c r="U1159" s="122"/>
      <c r="V1159" s="122"/>
      <c r="W1159" s="122"/>
      <c r="X1159" s="122"/>
      <c r="Y1159" s="61">
        <f t="shared" si="200"/>
        <v>0</v>
      </c>
    </row>
    <row r="1160" spans="1:25" s="61" customFormat="1">
      <c r="A1160" s="61" t="e">
        <f t="shared" si="191"/>
        <v>#N/A</v>
      </c>
      <c r="B1160" s="121">
        <f t="shared" si="192"/>
        <v>0</v>
      </c>
      <c r="C1160" s="117" t="e">
        <f>VLOOKUP(B1160,映射表!A:C,3,0)</f>
        <v>#N/A</v>
      </c>
      <c r="D1160" s="121">
        <f t="shared" si="193"/>
        <v>0</v>
      </c>
      <c r="E1160" s="100">
        <f t="shared" si="194"/>
        <v>0</v>
      </c>
      <c r="F1160" s="121">
        <f t="shared" si="195"/>
        <v>0</v>
      </c>
      <c r="G1160" s="121">
        <f t="shared" si="196"/>
        <v>0</v>
      </c>
      <c r="H1160" s="99" t="e">
        <f>VLOOKUP(C1160,'B2B（ol)'!A:J,10,0)*D1160</f>
        <v>#N/A</v>
      </c>
      <c r="I1160" s="101">
        <f t="shared" si="197"/>
        <v>0</v>
      </c>
      <c r="J1160" s="121">
        <f t="shared" si="198"/>
        <v>0</v>
      </c>
      <c r="K1160" s="121" t="e">
        <f>VLOOKUP(C1160,'B2B（ol)'!A:P,16,0)</f>
        <v>#N/A</v>
      </c>
      <c r="L1160" s="117">
        <f t="shared" si="199"/>
        <v>0</v>
      </c>
      <c r="M1160" s="114" t="e">
        <f>VLOOKUP(C1160,'B2B（ol)'!A:K,11,0)</f>
        <v>#N/A</v>
      </c>
      <c r="N1160" s="114" t="e">
        <f>VLOOKUP(B1160,payments!E:AG,29,0)</f>
        <v>#N/A</v>
      </c>
      <c r="O1160" s="114"/>
      <c r="P1160" s="114"/>
      <c r="Q1160" s="61" t="e">
        <f>VLOOKUP(R1160,映射表!A:G,7,0)</f>
        <v>#N/A</v>
      </c>
      <c r="R1160" s="122"/>
      <c r="S1160" s="122"/>
      <c r="T1160" s="122"/>
      <c r="U1160" s="122"/>
      <c r="V1160" s="122"/>
      <c r="W1160" s="122"/>
      <c r="X1160" s="122"/>
      <c r="Y1160" s="61">
        <f t="shared" si="200"/>
        <v>0</v>
      </c>
    </row>
    <row r="1161" spans="1:25" s="61" customFormat="1">
      <c r="A1161" s="61" t="e">
        <f t="shared" si="191"/>
        <v>#N/A</v>
      </c>
      <c r="B1161" s="121">
        <f t="shared" si="192"/>
        <v>0</v>
      </c>
      <c r="C1161" s="117" t="e">
        <f>VLOOKUP(B1161,映射表!A:C,3,0)</f>
        <v>#N/A</v>
      </c>
      <c r="D1161" s="121">
        <f t="shared" si="193"/>
        <v>0</v>
      </c>
      <c r="E1161" s="100">
        <f t="shared" si="194"/>
        <v>0</v>
      </c>
      <c r="F1161" s="121">
        <f t="shared" si="195"/>
        <v>0</v>
      </c>
      <c r="G1161" s="121">
        <f t="shared" si="196"/>
        <v>0</v>
      </c>
      <c r="H1161" s="99" t="e">
        <f>VLOOKUP(C1161,'B2B（ol)'!A:J,10,0)*D1161</f>
        <v>#N/A</v>
      </c>
      <c r="I1161" s="101">
        <f t="shared" si="197"/>
        <v>0</v>
      </c>
      <c r="J1161" s="121">
        <f t="shared" si="198"/>
        <v>0</v>
      </c>
      <c r="K1161" s="121" t="e">
        <f>VLOOKUP(C1161,'B2B（ol)'!A:P,16,0)</f>
        <v>#N/A</v>
      </c>
      <c r="L1161" s="117">
        <f t="shared" si="199"/>
        <v>0</v>
      </c>
      <c r="M1161" s="114" t="e">
        <f>VLOOKUP(C1161,'B2B（ol)'!A:K,11,0)</f>
        <v>#N/A</v>
      </c>
      <c r="N1161" s="114" t="e">
        <f>VLOOKUP(B1161,payments!E:AG,29,0)</f>
        <v>#N/A</v>
      </c>
      <c r="O1161" s="114"/>
      <c r="P1161" s="114"/>
      <c r="Q1161" s="61" t="e">
        <f>VLOOKUP(R1161,映射表!A:G,7,0)</f>
        <v>#N/A</v>
      </c>
      <c r="R1161" s="122"/>
      <c r="S1161" s="122"/>
      <c r="T1161" s="122"/>
      <c r="U1161" s="122"/>
      <c r="V1161" s="122"/>
      <c r="W1161" s="122"/>
      <c r="X1161" s="122"/>
      <c r="Y1161" s="61">
        <f t="shared" si="200"/>
        <v>0</v>
      </c>
    </row>
    <row r="1162" spans="1:25" s="61" customFormat="1">
      <c r="A1162" s="61" t="e">
        <f t="shared" si="191"/>
        <v>#N/A</v>
      </c>
      <c r="B1162" s="121">
        <f t="shared" si="192"/>
        <v>0</v>
      </c>
      <c r="C1162" s="117" t="e">
        <f>VLOOKUP(B1162,映射表!A:C,3,0)</f>
        <v>#N/A</v>
      </c>
      <c r="D1162" s="121">
        <f t="shared" si="193"/>
        <v>0</v>
      </c>
      <c r="E1162" s="100">
        <f t="shared" si="194"/>
        <v>0</v>
      </c>
      <c r="F1162" s="121">
        <f t="shared" si="195"/>
        <v>0</v>
      </c>
      <c r="G1162" s="121">
        <f t="shared" si="196"/>
        <v>0</v>
      </c>
      <c r="H1162" s="99" t="e">
        <f>VLOOKUP(C1162,'B2B（ol)'!A:J,10,0)*D1162</f>
        <v>#N/A</v>
      </c>
      <c r="I1162" s="101">
        <f t="shared" si="197"/>
        <v>0</v>
      </c>
      <c r="J1162" s="121">
        <f t="shared" si="198"/>
        <v>0</v>
      </c>
      <c r="K1162" s="121" t="e">
        <f>VLOOKUP(C1162,'B2B（ol)'!A:P,16,0)</f>
        <v>#N/A</v>
      </c>
      <c r="L1162" s="117">
        <f t="shared" si="199"/>
        <v>0</v>
      </c>
      <c r="M1162" s="114" t="e">
        <f>VLOOKUP(C1162,'B2B（ol)'!A:K,11,0)</f>
        <v>#N/A</v>
      </c>
      <c r="N1162" s="114" t="e">
        <f>VLOOKUP(B1162,payments!E:AG,29,0)</f>
        <v>#N/A</v>
      </c>
      <c r="O1162" s="114"/>
      <c r="P1162" s="114"/>
      <c r="Q1162" s="61" t="e">
        <f>VLOOKUP(R1162,映射表!A:G,7,0)</f>
        <v>#N/A</v>
      </c>
      <c r="R1162" s="122"/>
      <c r="S1162" s="122"/>
      <c r="T1162" s="122"/>
      <c r="U1162" s="122"/>
      <c r="V1162" s="122"/>
      <c r="W1162" s="122"/>
      <c r="X1162" s="122"/>
      <c r="Y1162" s="61">
        <f t="shared" si="200"/>
        <v>0</v>
      </c>
    </row>
    <row r="1163" spans="1:25" s="61" customFormat="1">
      <c r="A1163" s="61" t="e">
        <f t="shared" si="191"/>
        <v>#N/A</v>
      </c>
      <c r="B1163" s="121">
        <f t="shared" si="192"/>
        <v>0</v>
      </c>
      <c r="C1163" s="117" t="e">
        <f>VLOOKUP(B1163,映射表!A:C,3,0)</f>
        <v>#N/A</v>
      </c>
      <c r="D1163" s="121">
        <f t="shared" si="193"/>
        <v>0</v>
      </c>
      <c r="E1163" s="100">
        <f t="shared" si="194"/>
        <v>0</v>
      </c>
      <c r="F1163" s="121">
        <f t="shared" si="195"/>
        <v>0</v>
      </c>
      <c r="G1163" s="121">
        <f t="shared" si="196"/>
        <v>0</v>
      </c>
      <c r="H1163" s="99" t="e">
        <f>VLOOKUP(C1163,'B2B（ol)'!A:J,10,0)*D1163</f>
        <v>#N/A</v>
      </c>
      <c r="I1163" s="101">
        <f t="shared" si="197"/>
        <v>0</v>
      </c>
      <c r="J1163" s="121">
        <f t="shared" si="198"/>
        <v>0</v>
      </c>
      <c r="K1163" s="121" t="e">
        <f>VLOOKUP(C1163,'B2B（ol)'!A:P,16,0)</f>
        <v>#N/A</v>
      </c>
      <c r="L1163" s="117">
        <f t="shared" si="199"/>
        <v>0</v>
      </c>
      <c r="M1163" s="114" t="e">
        <f>VLOOKUP(C1163,'B2B（ol)'!A:K,11,0)</f>
        <v>#N/A</v>
      </c>
      <c r="N1163" s="114" t="e">
        <f>VLOOKUP(B1163,payments!E:AG,29,0)</f>
        <v>#N/A</v>
      </c>
      <c r="O1163" s="114"/>
      <c r="P1163" s="114"/>
      <c r="Q1163" s="61" t="e">
        <f>VLOOKUP(R1163,映射表!A:G,7,0)</f>
        <v>#N/A</v>
      </c>
      <c r="R1163" s="122"/>
      <c r="S1163" s="122"/>
      <c r="T1163" s="122"/>
      <c r="U1163" s="122"/>
      <c r="V1163" s="122"/>
      <c r="W1163" s="122"/>
      <c r="X1163" s="122"/>
      <c r="Y1163" s="61">
        <f t="shared" si="200"/>
        <v>0</v>
      </c>
    </row>
    <row r="1164" spans="1:25" s="61" customFormat="1">
      <c r="A1164" s="61" t="e">
        <f t="shared" si="191"/>
        <v>#N/A</v>
      </c>
      <c r="B1164" s="121">
        <f t="shared" si="192"/>
        <v>0</v>
      </c>
      <c r="C1164" s="117" t="e">
        <f>VLOOKUP(B1164,映射表!A:C,3,0)</f>
        <v>#N/A</v>
      </c>
      <c r="D1164" s="121">
        <f t="shared" si="193"/>
        <v>0</v>
      </c>
      <c r="E1164" s="100">
        <f t="shared" si="194"/>
        <v>0</v>
      </c>
      <c r="F1164" s="121">
        <f t="shared" si="195"/>
        <v>0</v>
      </c>
      <c r="G1164" s="121">
        <f t="shared" si="196"/>
        <v>0</v>
      </c>
      <c r="H1164" s="99" t="e">
        <f>VLOOKUP(C1164,'B2B（ol)'!A:J,10,0)*D1164</f>
        <v>#N/A</v>
      </c>
      <c r="I1164" s="101">
        <f t="shared" si="197"/>
        <v>0</v>
      </c>
      <c r="J1164" s="121">
        <f t="shared" si="198"/>
        <v>0</v>
      </c>
      <c r="K1164" s="121" t="e">
        <f>VLOOKUP(C1164,'B2B（ol)'!A:P,16,0)</f>
        <v>#N/A</v>
      </c>
      <c r="L1164" s="117">
        <f t="shared" si="199"/>
        <v>0</v>
      </c>
      <c r="M1164" s="114" t="e">
        <f>VLOOKUP(C1164,'B2B（ol)'!A:K,11,0)</f>
        <v>#N/A</v>
      </c>
      <c r="N1164" s="114" t="e">
        <f>VLOOKUP(B1164,payments!E:AG,29,0)</f>
        <v>#N/A</v>
      </c>
      <c r="O1164" s="114"/>
      <c r="P1164" s="114"/>
      <c r="Q1164" s="61" t="e">
        <f>VLOOKUP(R1164,映射表!A:G,7,0)</f>
        <v>#N/A</v>
      </c>
      <c r="R1164" s="122"/>
      <c r="S1164" s="122"/>
      <c r="T1164" s="122"/>
      <c r="U1164" s="122"/>
      <c r="V1164" s="122"/>
      <c r="W1164" s="122"/>
      <c r="X1164" s="122"/>
      <c r="Y1164" s="61">
        <f t="shared" si="200"/>
        <v>0</v>
      </c>
    </row>
    <row r="1165" spans="1:25" s="61" customFormat="1">
      <c r="A1165" s="61" t="e">
        <f t="shared" si="191"/>
        <v>#N/A</v>
      </c>
      <c r="B1165" s="121">
        <f t="shared" si="192"/>
        <v>0</v>
      </c>
      <c r="C1165" s="117" t="e">
        <f>VLOOKUP(B1165,映射表!A:C,3,0)</f>
        <v>#N/A</v>
      </c>
      <c r="D1165" s="121">
        <f t="shared" si="193"/>
        <v>0</v>
      </c>
      <c r="E1165" s="100">
        <f t="shared" si="194"/>
        <v>0</v>
      </c>
      <c r="F1165" s="121">
        <f t="shared" si="195"/>
        <v>0</v>
      </c>
      <c r="G1165" s="121">
        <f t="shared" si="196"/>
        <v>0</v>
      </c>
      <c r="H1165" s="99" t="e">
        <f>VLOOKUP(C1165,'B2B（ol)'!A:J,10,0)*D1165</f>
        <v>#N/A</v>
      </c>
      <c r="I1165" s="101">
        <f t="shared" si="197"/>
        <v>0</v>
      </c>
      <c r="J1165" s="121">
        <f t="shared" si="198"/>
        <v>0</v>
      </c>
      <c r="K1165" s="121" t="e">
        <f>VLOOKUP(C1165,'B2B（ol)'!A:P,16,0)</f>
        <v>#N/A</v>
      </c>
      <c r="L1165" s="117">
        <f t="shared" si="199"/>
        <v>0</v>
      </c>
      <c r="M1165" s="114" t="e">
        <f>VLOOKUP(C1165,'B2B（ol)'!A:K,11,0)</f>
        <v>#N/A</v>
      </c>
      <c r="N1165" s="114" t="e">
        <f>VLOOKUP(B1165,payments!E:AG,29,0)</f>
        <v>#N/A</v>
      </c>
      <c r="O1165" s="114"/>
      <c r="P1165" s="114"/>
      <c r="Q1165" s="61" t="e">
        <f>VLOOKUP(R1165,映射表!A:G,7,0)</f>
        <v>#N/A</v>
      </c>
      <c r="R1165" s="122"/>
      <c r="S1165" s="122"/>
      <c r="T1165" s="122"/>
      <c r="U1165" s="122"/>
      <c r="V1165" s="122"/>
      <c r="W1165" s="122"/>
      <c r="X1165" s="122"/>
      <c r="Y1165" s="61">
        <f t="shared" si="200"/>
        <v>0</v>
      </c>
    </row>
    <row r="1166" spans="1:25" s="61" customFormat="1">
      <c r="A1166" s="61" t="e">
        <f t="shared" si="191"/>
        <v>#N/A</v>
      </c>
      <c r="B1166" s="121">
        <f t="shared" si="192"/>
        <v>0</v>
      </c>
      <c r="C1166" s="117" t="e">
        <f>VLOOKUP(B1166,映射表!A:C,3,0)</f>
        <v>#N/A</v>
      </c>
      <c r="D1166" s="121">
        <f t="shared" si="193"/>
        <v>0</v>
      </c>
      <c r="E1166" s="100">
        <f t="shared" si="194"/>
        <v>0</v>
      </c>
      <c r="F1166" s="121">
        <f t="shared" si="195"/>
        <v>0</v>
      </c>
      <c r="G1166" s="121">
        <f t="shared" si="196"/>
        <v>0</v>
      </c>
      <c r="H1166" s="99" t="e">
        <f>VLOOKUP(C1166,'B2B（ol)'!A:J,10,0)*D1166</f>
        <v>#N/A</v>
      </c>
      <c r="I1166" s="101">
        <f t="shared" si="197"/>
        <v>0</v>
      </c>
      <c r="J1166" s="121">
        <f t="shared" si="198"/>
        <v>0</v>
      </c>
      <c r="K1166" s="121" t="e">
        <f>VLOOKUP(C1166,'B2B（ol)'!A:P,16,0)</f>
        <v>#N/A</v>
      </c>
      <c r="L1166" s="117">
        <f t="shared" si="199"/>
        <v>0</v>
      </c>
      <c r="M1166" s="114" t="e">
        <f>VLOOKUP(C1166,'B2B（ol)'!A:K,11,0)</f>
        <v>#N/A</v>
      </c>
      <c r="N1166" s="114" t="e">
        <f>VLOOKUP(B1166,payments!E:AG,29,0)</f>
        <v>#N/A</v>
      </c>
      <c r="O1166" s="114"/>
      <c r="P1166" s="114"/>
      <c r="Q1166" s="61" t="e">
        <f>VLOOKUP(R1166,映射表!A:G,7,0)</f>
        <v>#N/A</v>
      </c>
      <c r="R1166" s="122"/>
      <c r="S1166" s="122"/>
      <c r="T1166" s="122"/>
      <c r="U1166" s="122"/>
      <c r="V1166" s="122"/>
      <c r="W1166" s="122"/>
      <c r="X1166" s="122"/>
      <c r="Y1166" s="61">
        <f t="shared" si="200"/>
        <v>0</v>
      </c>
    </row>
    <row r="1167" spans="1:25" s="61" customFormat="1">
      <c r="A1167" s="61" t="e">
        <f t="shared" si="191"/>
        <v>#N/A</v>
      </c>
      <c r="B1167" s="121">
        <f t="shared" si="192"/>
        <v>0</v>
      </c>
      <c r="C1167" s="117" t="e">
        <f>VLOOKUP(B1167,映射表!A:C,3,0)</f>
        <v>#N/A</v>
      </c>
      <c r="D1167" s="121">
        <f t="shared" si="193"/>
        <v>0</v>
      </c>
      <c r="E1167" s="100">
        <f t="shared" si="194"/>
        <v>0</v>
      </c>
      <c r="F1167" s="121">
        <f t="shared" si="195"/>
        <v>0</v>
      </c>
      <c r="G1167" s="121">
        <f t="shared" si="196"/>
        <v>0</v>
      </c>
      <c r="H1167" s="99" t="e">
        <f>VLOOKUP(C1167,'B2B（ol)'!A:J,10,0)*D1167</f>
        <v>#N/A</v>
      </c>
      <c r="I1167" s="101">
        <f t="shared" si="197"/>
        <v>0</v>
      </c>
      <c r="J1167" s="121">
        <f t="shared" si="198"/>
        <v>0</v>
      </c>
      <c r="K1167" s="121" t="e">
        <f>VLOOKUP(C1167,'B2B（ol)'!A:P,16,0)</f>
        <v>#N/A</v>
      </c>
      <c r="L1167" s="117">
        <f t="shared" si="199"/>
        <v>0</v>
      </c>
      <c r="M1167" s="114" t="e">
        <f>VLOOKUP(C1167,'B2B（ol)'!A:K,11,0)</f>
        <v>#N/A</v>
      </c>
      <c r="N1167" s="114" t="e">
        <f>VLOOKUP(B1167,payments!E:AG,29,0)</f>
        <v>#N/A</v>
      </c>
      <c r="O1167" s="114"/>
      <c r="P1167" s="114"/>
      <c r="Q1167" s="61" t="e">
        <f>VLOOKUP(R1167,映射表!A:G,7,0)</f>
        <v>#N/A</v>
      </c>
      <c r="R1167" s="122"/>
      <c r="S1167" s="122"/>
      <c r="T1167" s="122"/>
      <c r="U1167" s="122"/>
      <c r="V1167" s="122"/>
      <c r="W1167" s="122"/>
      <c r="X1167" s="122"/>
      <c r="Y1167" s="61">
        <f t="shared" si="200"/>
        <v>0</v>
      </c>
    </row>
    <row r="1168" spans="1:25" s="61" customFormat="1">
      <c r="A1168" s="61" t="e">
        <f t="shared" si="191"/>
        <v>#N/A</v>
      </c>
      <c r="B1168" s="121">
        <f t="shared" si="192"/>
        <v>0</v>
      </c>
      <c r="C1168" s="117" t="e">
        <f>VLOOKUP(B1168,映射表!A:C,3,0)</f>
        <v>#N/A</v>
      </c>
      <c r="D1168" s="121">
        <f t="shared" si="193"/>
        <v>0</v>
      </c>
      <c r="E1168" s="100">
        <f t="shared" si="194"/>
        <v>0</v>
      </c>
      <c r="F1168" s="121">
        <f t="shared" si="195"/>
        <v>0</v>
      </c>
      <c r="G1168" s="121">
        <f t="shared" si="196"/>
        <v>0</v>
      </c>
      <c r="H1168" s="99" t="e">
        <f>VLOOKUP(C1168,'B2B（ol)'!A:J,10,0)*D1168</f>
        <v>#N/A</v>
      </c>
      <c r="I1168" s="101">
        <f t="shared" si="197"/>
        <v>0</v>
      </c>
      <c r="J1168" s="121">
        <f t="shared" si="198"/>
        <v>0</v>
      </c>
      <c r="K1168" s="121" t="e">
        <f>VLOOKUP(C1168,'B2B（ol)'!A:P,16,0)</f>
        <v>#N/A</v>
      </c>
      <c r="L1168" s="117">
        <f t="shared" si="199"/>
        <v>0</v>
      </c>
      <c r="M1168" s="114" t="e">
        <f>VLOOKUP(C1168,'B2B（ol)'!A:K,11,0)</f>
        <v>#N/A</v>
      </c>
      <c r="N1168" s="114" t="e">
        <f>VLOOKUP(B1168,payments!E:AG,29,0)</f>
        <v>#N/A</v>
      </c>
      <c r="O1168" s="114"/>
      <c r="P1168" s="114"/>
      <c r="Q1168" s="61" t="e">
        <f>VLOOKUP(R1168,映射表!A:G,7,0)</f>
        <v>#N/A</v>
      </c>
      <c r="R1168" s="122"/>
      <c r="S1168" s="122"/>
      <c r="T1168" s="122"/>
      <c r="U1168" s="122"/>
      <c r="V1168" s="122"/>
      <c r="W1168" s="122"/>
      <c r="X1168" s="122"/>
      <c r="Y1168" s="61">
        <f t="shared" si="200"/>
        <v>0</v>
      </c>
    </row>
    <row r="1169" spans="1:25" s="61" customFormat="1">
      <c r="A1169" s="61" t="e">
        <f t="shared" si="191"/>
        <v>#N/A</v>
      </c>
      <c r="B1169" s="121">
        <f t="shared" si="192"/>
        <v>0</v>
      </c>
      <c r="C1169" s="117" t="e">
        <f>VLOOKUP(B1169,映射表!A:C,3,0)</f>
        <v>#N/A</v>
      </c>
      <c r="D1169" s="121">
        <f t="shared" si="193"/>
        <v>0</v>
      </c>
      <c r="E1169" s="100">
        <f t="shared" si="194"/>
        <v>0</v>
      </c>
      <c r="F1169" s="121">
        <f t="shared" si="195"/>
        <v>0</v>
      </c>
      <c r="G1169" s="121">
        <f t="shared" si="196"/>
        <v>0</v>
      </c>
      <c r="H1169" s="99" t="e">
        <f>VLOOKUP(C1169,'B2B（ol)'!A:J,10,0)*D1169</f>
        <v>#N/A</v>
      </c>
      <c r="I1169" s="101">
        <f t="shared" si="197"/>
        <v>0</v>
      </c>
      <c r="J1169" s="121">
        <f t="shared" si="198"/>
        <v>0</v>
      </c>
      <c r="K1169" s="121" t="e">
        <f>VLOOKUP(C1169,'B2B（ol)'!A:P,16,0)</f>
        <v>#N/A</v>
      </c>
      <c r="L1169" s="117">
        <f t="shared" si="199"/>
        <v>0</v>
      </c>
      <c r="M1169" s="114" t="e">
        <f>VLOOKUP(C1169,'B2B（ol)'!A:K,11,0)</f>
        <v>#N/A</v>
      </c>
      <c r="N1169" s="114" t="e">
        <f>VLOOKUP(B1169,payments!E:AG,29,0)</f>
        <v>#N/A</v>
      </c>
      <c r="O1169" s="114"/>
      <c r="P1169" s="114"/>
      <c r="Q1169" s="61" t="e">
        <f>VLOOKUP(R1169,映射表!A:G,7,0)</f>
        <v>#N/A</v>
      </c>
      <c r="R1169" s="122"/>
      <c r="S1169" s="122"/>
      <c r="T1169" s="122"/>
      <c r="U1169" s="122"/>
      <c r="V1169" s="122"/>
      <c r="W1169" s="122"/>
      <c r="X1169" s="122"/>
      <c r="Y1169" s="61">
        <f t="shared" si="200"/>
        <v>0</v>
      </c>
    </row>
    <row r="1170" spans="1:25" s="61" customFormat="1">
      <c r="A1170" s="61" t="e">
        <f t="shared" si="191"/>
        <v>#N/A</v>
      </c>
      <c r="B1170" s="121">
        <f t="shared" si="192"/>
        <v>0</v>
      </c>
      <c r="C1170" s="117" t="e">
        <f>VLOOKUP(B1170,映射表!A:C,3,0)</f>
        <v>#N/A</v>
      </c>
      <c r="D1170" s="121">
        <f t="shared" si="193"/>
        <v>0</v>
      </c>
      <c r="E1170" s="100">
        <f t="shared" si="194"/>
        <v>0</v>
      </c>
      <c r="F1170" s="121">
        <f t="shared" si="195"/>
        <v>0</v>
      </c>
      <c r="G1170" s="121">
        <f t="shared" si="196"/>
        <v>0</v>
      </c>
      <c r="H1170" s="99" t="e">
        <f>VLOOKUP(C1170,'B2B（ol)'!A:J,10,0)*D1170</f>
        <v>#N/A</v>
      </c>
      <c r="I1170" s="101">
        <f t="shared" si="197"/>
        <v>0</v>
      </c>
      <c r="J1170" s="121">
        <f t="shared" si="198"/>
        <v>0</v>
      </c>
      <c r="K1170" s="121" t="e">
        <f>VLOOKUP(C1170,'B2B（ol)'!A:P,16,0)</f>
        <v>#N/A</v>
      </c>
      <c r="L1170" s="117">
        <f t="shared" si="199"/>
        <v>0</v>
      </c>
      <c r="M1170" s="114" t="e">
        <f>VLOOKUP(C1170,'B2B（ol)'!A:K,11,0)</f>
        <v>#N/A</v>
      </c>
      <c r="N1170" s="114" t="e">
        <f>VLOOKUP(B1170,payments!E:AG,29,0)</f>
        <v>#N/A</v>
      </c>
      <c r="O1170" s="114"/>
      <c r="P1170" s="114"/>
      <c r="Q1170" s="61" t="e">
        <f>VLOOKUP(R1170,映射表!A:G,7,0)</f>
        <v>#N/A</v>
      </c>
      <c r="R1170" s="122"/>
      <c r="S1170" s="122"/>
      <c r="T1170" s="122"/>
      <c r="U1170" s="122"/>
      <c r="V1170" s="122"/>
      <c r="W1170" s="122"/>
      <c r="X1170" s="122"/>
      <c r="Y1170" s="61">
        <f t="shared" si="200"/>
        <v>0</v>
      </c>
    </row>
    <row r="1171" spans="1:25" s="61" customFormat="1">
      <c r="A1171" s="61" t="e">
        <f t="shared" si="191"/>
        <v>#N/A</v>
      </c>
      <c r="B1171" s="121">
        <f t="shared" si="192"/>
        <v>0</v>
      </c>
      <c r="C1171" s="117" t="e">
        <f>VLOOKUP(B1171,映射表!A:C,3,0)</f>
        <v>#N/A</v>
      </c>
      <c r="D1171" s="121">
        <f t="shared" si="193"/>
        <v>0</v>
      </c>
      <c r="E1171" s="100">
        <f t="shared" si="194"/>
        <v>0</v>
      </c>
      <c r="F1171" s="121">
        <f t="shared" si="195"/>
        <v>0</v>
      </c>
      <c r="G1171" s="121">
        <f t="shared" si="196"/>
        <v>0</v>
      </c>
      <c r="H1171" s="99" t="e">
        <f>VLOOKUP(C1171,'B2B（ol)'!A:J,10,0)*D1171</f>
        <v>#N/A</v>
      </c>
      <c r="I1171" s="101">
        <f t="shared" si="197"/>
        <v>0</v>
      </c>
      <c r="J1171" s="121">
        <f t="shared" si="198"/>
        <v>0</v>
      </c>
      <c r="K1171" s="121" t="e">
        <f>VLOOKUP(C1171,'B2B（ol)'!A:P,16,0)</f>
        <v>#N/A</v>
      </c>
      <c r="L1171" s="117">
        <f t="shared" si="199"/>
        <v>0</v>
      </c>
      <c r="M1171" s="114" t="e">
        <f>VLOOKUP(C1171,'B2B（ol)'!A:K,11,0)</f>
        <v>#N/A</v>
      </c>
      <c r="N1171" s="114" t="e">
        <f>VLOOKUP(B1171,payments!E:AG,29,0)</f>
        <v>#N/A</v>
      </c>
      <c r="O1171" s="114"/>
      <c r="P1171" s="114"/>
      <c r="Q1171" s="61" t="e">
        <f>VLOOKUP(R1171,映射表!A:G,7,0)</f>
        <v>#N/A</v>
      </c>
      <c r="R1171" s="122"/>
      <c r="S1171" s="122"/>
      <c r="T1171" s="122"/>
      <c r="U1171" s="122"/>
      <c r="V1171" s="122"/>
      <c r="W1171" s="122"/>
      <c r="X1171" s="122"/>
      <c r="Y1171" s="61">
        <f t="shared" si="200"/>
        <v>0</v>
      </c>
    </row>
    <row r="1172" spans="1:25" s="61" customFormat="1">
      <c r="A1172" s="61" t="e">
        <f t="shared" si="191"/>
        <v>#N/A</v>
      </c>
      <c r="B1172" s="121">
        <f t="shared" si="192"/>
        <v>0</v>
      </c>
      <c r="C1172" s="117" t="e">
        <f>VLOOKUP(B1172,映射表!A:C,3,0)</f>
        <v>#N/A</v>
      </c>
      <c r="D1172" s="121">
        <f t="shared" si="193"/>
        <v>0</v>
      </c>
      <c r="E1172" s="100">
        <f t="shared" si="194"/>
        <v>0</v>
      </c>
      <c r="F1172" s="121">
        <f t="shared" si="195"/>
        <v>0</v>
      </c>
      <c r="G1172" s="121">
        <f t="shared" si="196"/>
        <v>0</v>
      </c>
      <c r="H1172" s="99" t="e">
        <f>VLOOKUP(C1172,'B2B（ol)'!A:J,10,0)*D1172</f>
        <v>#N/A</v>
      </c>
      <c r="I1172" s="101">
        <f t="shared" si="197"/>
        <v>0</v>
      </c>
      <c r="J1172" s="121">
        <f t="shared" si="198"/>
        <v>0</v>
      </c>
      <c r="K1172" s="121" t="e">
        <f>VLOOKUP(C1172,'B2B（ol)'!A:P,16,0)</f>
        <v>#N/A</v>
      </c>
      <c r="L1172" s="117">
        <f t="shared" si="199"/>
        <v>0</v>
      </c>
      <c r="M1172" s="114" t="e">
        <f>VLOOKUP(C1172,'B2B（ol)'!A:K,11,0)</f>
        <v>#N/A</v>
      </c>
      <c r="N1172" s="114" t="e">
        <f>VLOOKUP(B1172,payments!E:AG,29,0)</f>
        <v>#N/A</v>
      </c>
      <c r="O1172" s="114"/>
      <c r="P1172" s="114"/>
      <c r="Q1172" s="61" t="e">
        <f>VLOOKUP(R1172,映射表!A:G,7,0)</f>
        <v>#N/A</v>
      </c>
      <c r="R1172" s="122"/>
      <c r="S1172" s="122"/>
      <c r="T1172" s="122"/>
      <c r="U1172" s="122"/>
      <c r="V1172" s="122"/>
      <c r="W1172" s="122"/>
      <c r="X1172" s="122"/>
      <c r="Y1172" s="61">
        <f t="shared" si="200"/>
        <v>0</v>
      </c>
    </row>
    <row r="1173" spans="1:25" s="61" customFormat="1">
      <c r="A1173" s="61" t="e">
        <f t="shared" si="191"/>
        <v>#N/A</v>
      </c>
      <c r="B1173" s="121">
        <f t="shared" si="192"/>
        <v>0</v>
      </c>
      <c r="C1173" s="117" t="e">
        <f>VLOOKUP(B1173,映射表!A:C,3,0)</f>
        <v>#N/A</v>
      </c>
      <c r="D1173" s="121">
        <f t="shared" si="193"/>
        <v>0</v>
      </c>
      <c r="E1173" s="100">
        <f t="shared" si="194"/>
        <v>0</v>
      </c>
      <c r="F1173" s="121">
        <f t="shared" si="195"/>
        <v>0</v>
      </c>
      <c r="G1173" s="121">
        <f t="shared" si="196"/>
        <v>0</v>
      </c>
      <c r="H1173" s="99" t="e">
        <f>VLOOKUP(C1173,'B2B（ol)'!A:J,10,0)*D1173</f>
        <v>#N/A</v>
      </c>
      <c r="I1173" s="101">
        <f t="shared" si="197"/>
        <v>0</v>
      </c>
      <c r="J1173" s="121">
        <f t="shared" si="198"/>
        <v>0</v>
      </c>
      <c r="K1173" s="121" t="e">
        <f>VLOOKUP(C1173,'B2B（ol)'!A:P,16,0)</f>
        <v>#N/A</v>
      </c>
      <c r="L1173" s="117">
        <f t="shared" si="199"/>
        <v>0</v>
      </c>
      <c r="M1173" s="114" t="e">
        <f>VLOOKUP(C1173,'B2B（ol)'!A:K,11,0)</f>
        <v>#N/A</v>
      </c>
      <c r="N1173" s="114" t="e">
        <f>VLOOKUP(B1173,payments!E:AG,29,0)</f>
        <v>#N/A</v>
      </c>
      <c r="O1173" s="114"/>
      <c r="P1173" s="114"/>
      <c r="Q1173" s="61" t="e">
        <f>VLOOKUP(R1173,映射表!A:G,7,0)</f>
        <v>#N/A</v>
      </c>
      <c r="R1173" s="122"/>
      <c r="S1173" s="122"/>
      <c r="T1173" s="122"/>
      <c r="U1173" s="122"/>
      <c r="V1173" s="122"/>
      <c r="W1173" s="122"/>
      <c r="X1173" s="122"/>
      <c r="Y1173" s="61">
        <f t="shared" si="200"/>
        <v>0</v>
      </c>
    </row>
    <row r="1174" spans="1:25" s="61" customFormat="1">
      <c r="A1174" s="61" t="e">
        <f t="shared" si="191"/>
        <v>#N/A</v>
      </c>
      <c r="B1174" s="121">
        <f t="shared" si="192"/>
        <v>0</v>
      </c>
      <c r="C1174" s="117" t="e">
        <f>VLOOKUP(B1174,映射表!A:C,3,0)</f>
        <v>#N/A</v>
      </c>
      <c r="D1174" s="121">
        <f t="shared" si="193"/>
        <v>0</v>
      </c>
      <c r="E1174" s="100">
        <f t="shared" si="194"/>
        <v>0</v>
      </c>
      <c r="F1174" s="121">
        <f t="shared" si="195"/>
        <v>0</v>
      </c>
      <c r="G1174" s="121">
        <f t="shared" si="196"/>
        <v>0</v>
      </c>
      <c r="H1174" s="99" t="e">
        <f>VLOOKUP(C1174,'B2B（ol)'!A:J,10,0)*D1174</f>
        <v>#N/A</v>
      </c>
      <c r="I1174" s="101">
        <f t="shared" si="197"/>
        <v>0</v>
      </c>
      <c r="J1174" s="121">
        <f t="shared" si="198"/>
        <v>0</v>
      </c>
      <c r="K1174" s="121" t="e">
        <f>VLOOKUP(C1174,'B2B（ol)'!A:P,16,0)</f>
        <v>#N/A</v>
      </c>
      <c r="L1174" s="117">
        <f t="shared" si="199"/>
        <v>0</v>
      </c>
      <c r="M1174" s="114" t="e">
        <f>VLOOKUP(C1174,'B2B（ol)'!A:K,11,0)</f>
        <v>#N/A</v>
      </c>
      <c r="N1174" s="114" t="e">
        <f>VLOOKUP(B1174,payments!E:AG,29,0)</f>
        <v>#N/A</v>
      </c>
      <c r="O1174" s="114"/>
      <c r="P1174" s="114"/>
      <c r="Q1174" s="61" t="e">
        <f>VLOOKUP(R1174,映射表!A:G,7,0)</f>
        <v>#N/A</v>
      </c>
      <c r="R1174" s="122"/>
      <c r="S1174" s="122"/>
      <c r="T1174" s="122"/>
      <c r="U1174" s="122"/>
      <c r="V1174" s="122"/>
      <c r="W1174" s="122"/>
      <c r="X1174" s="122"/>
      <c r="Y1174" s="61">
        <f t="shared" si="200"/>
        <v>0</v>
      </c>
    </row>
    <row r="1175" spans="1:25" s="61" customFormat="1">
      <c r="A1175" s="61" t="e">
        <f t="shared" si="191"/>
        <v>#N/A</v>
      </c>
      <c r="B1175" s="121">
        <f t="shared" si="192"/>
        <v>0</v>
      </c>
      <c r="C1175" s="117" t="e">
        <f>VLOOKUP(B1175,映射表!A:C,3,0)</f>
        <v>#N/A</v>
      </c>
      <c r="D1175" s="121">
        <f t="shared" si="193"/>
        <v>0</v>
      </c>
      <c r="E1175" s="100">
        <f t="shared" si="194"/>
        <v>0</v>
      </c>
      <c r="F1175" s="121">
        <f t="shared" si="195"/>
        <v>0</v>
      </c>
      <c r="G1175" s="121">
        <f t="shared" si="196"/>
        <v>0</v>
      </c>
      <c r="H1175" s="99" t="e">
        <f>VLOOKUP(C1175,'B2B（ol)'!A:J,10,0)*D1175</f>
        <v>#N/A</v>
      </c>
      <c r="I1175" s="101">
        <f t="shared" si="197"/>
        <v>0</v>
      </c>
      <c r="J1175" s="121">
        <f t="shared" si="198"/>
        <v>0</v>
      </c>
      <c r="K1175" s="121" t="e">
        <f>VLOOKUP(C1175,'B2B（ol)'!A:P,16,0)</f>
        <v>#N/A</v>
      </c>
      <c r="L1175" s="117">
        <f t="shared" si="199"/>
        <v>0</v>
      </c>
      <c r="M1175" s="114" t="e">
        <f>VLOOKUP(C1175,'B2B（ol)'!A:K,11,0)</f>
        <v>#N/A</v>
      </c>
      <c r="N1175" s="114" t="e">
        <f>VLOOKUP(B1175,payments!E:AG,29,0)</f>
        <v>#N/A</v>
      </c>
      <c r="O1175" s="114"/>
      <c r="P1175" s="114"/>
      <c r="Q1175" s="61" t="e">
        <f>VLOOKUP(R1175,映射表!A:G,7,0)</f>
        <v>#N/A</v>
      </c>
      <c r="R1175" s="122"/>
      <c r="S1175" s="122"/>
      <c r="T1175" s="122"/>
      <c r="U1175" s="122"/>
      <c r="V1175" s="122"/>
      <c r="W1175" s="122"/>
      <c r="X1175" s="122"/>
      <c r="Y1175" s="61">
        <f t="shared" si="200"/>
        <v>0</v>
      </c>
    </row>
    <row r="1176" spans="1:25" s="61" customFormat="1">
      <c r="A1176" s="61" t="e">
        <f t="shared" si="191"/>
        <v>#N/A</v>
      </c>
      <c r="B1176" s="121">
        <f t="shared" si="192"/>
        <v>0</v>
      </c>
      <c r="C1176" s="117" t="e">
        <f>VLOOKUP(B1176,映射表!A:C,3,0)</f>
        <v>#N/A</v>
      </c>
      <c r="D1176" s="121">
        <f t="shared" si="193"/>
        <v>0</v>
      </c>
      <c r="E1176" s="100">
        <f t="shared" si="194"/>
        <v>0</v>
      </c>
      <c r="F1176" s="121">
        <f t="shared" si="195"/>
        <v>0</v>
      </c>
      <c r="G1176" s="121">
        <f t="shared" si="196"/>
        <v>0</v>
      </c>
      <c r="H1176" s="99" t="e">
        <f>VLOOKUP(C1176,'B2B（ol)'!A:J,10,0)*D1176</f>
        <v>#N/A</v>
      </c>
      <c r="I1176" s="101">
        <f t="shared" si="197"/>
        <v>0</v>
      </c>
      <c r="J1176" s="121">
        <f t="shared" si="198"/>
        <v>0</v>
      </c>
      <c r="K1176" s="121" t="e">
        <f>VLOOKUP(C1176,'B2B（ol)'!A:P,16,0)</f>
        <v>#N/A</v>
      </c>
      <c r="L1176" s="117">
        <f t="shared" si="199"/>
        <v>0</v>
      </c>
      <c r="M1176" s="114" t="e">
        <f>VLOOKUP(C1176,'B2B（ol)'!A:K,11,0)</f>
        <v>#N/A</v>
      </c>
      <c r="N1176" s="114" t="e">
        <f>VLOOKUP(B1176,payments!E:AG,29,0)</f>
        <v>#N/A</v>
      </c>
      <c r="O1176" s="114"/>
      <c r="P1176" s="114"/>
      <c r="Q1176" s="61" t="e">
        <f>VLOOKUP(R1176,映射表!A:G,7,0)</f>
        <v>#N/A</v>
      </c>
      <c r="R1176" s="122"/>
      <c r="S1176" s="122"/>
      <c r="T1176" s="122"/>
      <c r="U1176" s="122"/>
      <c r="V1176" s="122"/>
      <c r="W1176" s="122"/>
      <c r="X1176" s="122"/>
      <c r="Y1176" s="61">
        <f t="shared" si="200"/>
        <v>0</v>
      </c>
    </row>
    <row r="1177" spans="1:25" s="61" customFormat="1">
      <c r="A1177" s="61" t="e">
        <f t="shared" si="191"/>
        <v>#N/A</v>
      </c>
      <c r="B1177" s="121">
        <f t="shared" si="192"/>
        <v>0</v>
      </c>
      <c r="C1177" s="117" t="e">
        <f>VLOOKUP(B1177,映射表!A:C,3,0)</f>
        <v>#N/A</v>
      </c>
      <c r="D1177" s="121">
        <f t="shared" si="193"/>
        <v>0</v>
      </c>
      <c r="E1177" s="100">
        <f t="shared" si="194"/>
        <v>0</v>
      </c>
      <c r="F1177" s="121">
        <f t="shared" si="195"/>
        <v>0</v>
      </c>
      <c r="G1177" s="121">
        <f t="shared" si="196"/>
        <v>0</v>
      </c>
      <c r="H1177" s="99" t="e">
        <f>VLOOKUP(C1177,'B2B（ol)'!A:J,10,0)*D1177</f>
        <v>#N/A</v>
      </c>
      <c r="I1177" s="101">
        <f t="shared" si="197"/>
        <v>0</v>
      </c>
      <c r="J1177" s="121">
        <f t="shared" si="198"/>
        <v>0</v>
      </c>
      <c r="K1177" s="121" t="e">
        <f>VLOOKUP(C1177,'B2B（ol)'!A:P,16,0)</f>
        <v>#N/A</v>
      </c>
      <c r="L1177" s="117">
        <f t="shared" si="199"/>
        <v>0</v>
      </c>
      <c r="M1177" s="114" t="e">
        <f>VLOOKUP(C1177,'B2B（ol)'!A:K,11,0)</f>
        <v>#N/A</v>
      </c>
      <c r="N1177" s="114" t="e">
        <f>VLOOKUP(B1177,payments!E:AG,29,0)</f>
        <v>#N/A</v>
      </c>
      <c r="O1177" s="114"/>
      <c r="P1177" s="114"/>
      <c r="Q1177" s="61" t="e">
        <f>VLOOKUP(R1177,映射表!A:G,7,0)</f>
        <v>#N/A</v>
      </c>
      <c r="R1177" s="122"/>
      <c r="S1177" s="122"/>
      <c r="T1177" s="122"/>
      <c r="U1177" s="122"/>
      <c r="V1177" s="122"/>
      <c r="W1177" s="122"/>
      <c r="X1177" s="122"/>
      <c r="Y1177" s="61">
        <f t="shared" si="200"/>
        <v>0</v>
      </c>
    </row>
    <row r="1178" spans="1:25" s="61" customFormat="1">
      <c r="A1178" s="61" t="e">
        <f t="shared" si="191"/>
        <v>#N/A</v>
      </c>
      <c r="B1178" s="121">
        <f t="shared" si="192"/>
        <v>0</v>
      </c>
      <c r="C1178" s="117" t="e">
        <f>VLOOKUP(B1178,映射表!A:C,3,0)</f>
        <v>#N/A</v>
      </c>
      <c r="D1178" s="121">
        <f t="shared" si="193"/>
        <v>0</v>
      </c>
      <c r="E1178" s="100">
        <f t="shared" si="194"/>
        <v>0</v>
      </c>
      <c r="F1178" s="121">
        <f t="shared" si="195"/>
        <v>0</v>
      </c>
      <c r="G1178" s="121">
        <f t="shared" si="196"/>
        <v>0</v>
      </c>
      <c r="H1178" s="99" t="e">
        <f>VLOOKUP(C1178,'B2B（ol)'!A:J,10,0)*D1178</f>
        <v>#N/A</v>
      </c>
      <c r="I1178" s="101">
        <f t="shared" si="197"/>
        <v>0</v>
      </c>
      <c r="J1178" s="121">
        <f t="shared" si="198"/>
        <v>0</v>
      </c>
      <c r="K1178" s="121" t="e">
        <f>VLOOKUP(C1178,'B2B（ol)'!A:P,16,0)</f>
        <v>#N/A</v>
      </c>
      <c r="L1178" s="117">
        <f t="shared" si="199"/>
        <v>0</v>
      </c>
      <c r="M1178" s="114" t="e">
        <f>VLOOKUP(C1178,'B2B（ol)'!A:K,11,0)</f>
        <v>#N/A</v>
      </c>
      <c r="N1178" s="114" t="e">
        <f>VLOOKUP(B1178,payments!E:AG,29,0)</f>
        <v>#N/A</v>
      </c>
      <c r="O1178" s="114"/>
      <c r="P1178" s="114"/>
      <c r="Q1178" s="61" t="e">
        <f>VLOOKUP(R1178,映射表!A:G,7,0)</f>
        <v>#N/A</v>
      </c>
      <c r="R1178" s="122"/>
      <c r="S1178" s="122"/>
      <c r="T1178" s="122"/>
      <c r="U1178" s="122"/>
      <c r="V1178" s="122"/>
      <c r="W1178" s="122"/>
      <c r="X1178" s="122"/>
      <c r="Y1178" s="61">
        <f t="shared" si="200"/>
        <v>0</v>
      </c>
    </row>
    <row r="1179" spans="1:25" s="61" customFormat="1">
      <c r="A1179" s="61" t="e">
        <f t="shared" si="191"/>
        <v>#N/A</v>
      </c>
      <c r="B1179" s="121">
        <f t="shared" si="192"/>
        <v>0</v>
      </c>
      <c r="C1179" s="117" t="e">
        <f>VLOOKUP(B1179,映射表!A:C,3,0)</f>
        <v>#N/A</v>
      </c>
      <c r="D1179" s="121">
        <f t="shared" si="193"/>
        <v>0</v>
      </c>
      <c r="E1179" s="100">
        <f t="shared" si="194"/>
        <v>0</v>
      </c>
      <c r="F1179" s="121">
        <f t="shared" si="195"/>
        <v>0</v>
      </c>
      <c r="G1179" s="121">
        <f t="shared" si="196"/>
        <v>0</v>
      </c>
      <c r="H1179" s="99" t="e">
        <f>VLOOKUP(C1179,'B2B（ol)'!A:J,10,0)*D1179</f>
        <v>#N/A</v>
      </c>
      <c r="I1179" s="101">
        <f t="shared" si="197"/>
        <v>0</v>
      </c>
      <c r="J1179" s="121">
        <f t="shared" si="198"/>
        <v>0</v>
      </c>
      <c r="K1179" s="121" t="e">
        <f>VLOOKUP(C1179,'B2B（ol)'!A:P,16,0)</f>
        <v>#N/A</v>
      </c>
      <c r="L1179" s="117">
        <f t="shared" si="199"/>
        <v>0</v>
      </c>
      <c r="M1179" s="114" t="e">
        <f>VLOOKUP(C1179,'B2B（ol)'!A:K,11,0)</f>
        <v>#N/A</v>
      </c>
      <c r="N1179" s="114" t="e">
        <f>VLOOKUP(B1179,payments!E:AG,29,0)</f>
        <v>#N/A</v>
      </c>
      <c r="O1179" s="114"/>
      <c r="P1179" s="114"/>
      <c r="Q1179" s="61" t="e">
        <f>VLOOKUP(R1179,映射表!A:G,7,0)</f>
        <v>#N/A</v>
      </c>
      <c r="R1179" s="122"/>
      <c r="S1179" s="122"/>
      <c r="T1179" s="122"/>
      <c r="U1179" s="122"/>
      <c r="V1179" s="122"/>
      <c r="W1179" s="122"/>
      <c r="X1179" s="122"/>
      <c r="Y1179" s="61">
        <f t="shared" si="200"/>
        <v>0</v>
      </c>
    </row>
    <row r="1180" spans="1:25" s="61" customFormat="1">
      <c r="A1180" s="61" t="e">
        <f t="shared" si="191"/>
        <v>#N/A</v>
      </c>
      <c r="B1180" s="121">
        <f t="shared" si="192"/>
        <v>0</v>
      </c>
      <c r="C1180" s="117" t="e">
        <f>VLOOKUP(B1180,映射表!A:C,3,0)</f>
        <v>#N/A</v>
      </c>
      <c r="D1180" s="121">
        <f t="shared" si="193"/>
        <v>0</v>
      </c>
      <c r="E1180" s="100">
        <f t="shared" si="194"/>
        <v>0</v>
      </c>
      <c r="F1180" s="121">
        <f t="shared" si="195"/>
        <v>0</v>
      </c>
      <c r="G1180" s="121">
        <f t="shared" si="196"/>
        <v>0</v>
      </c>
      <c r="H1180" s="99" t="e">
        <f>VLOOKUP(C1180,'B2B（ol)'!A:J,10,0)*D1180</f>
        <v>#N/A</v>
      </c>
      <c r="I1180" s="101">
        <f t="shared" si="197"/>
        <v>0</v>
      </c>
      <c r="J1180" s="121">
        <f t="shared" si="198"/>
        <v>0</v>
      </c>
      <c r="K1180" s="121" t="e">
        <f>VLOOKUP(C1180,'B2B（ol)'!A:P,16,0)</f>
        <v>#N/A</v>
      </c>
      <c r="L1180" s="117">
        <f t="shared" si="199"/>
        <v>0</v>
      </c>
      <c r="M1180" s="114" t="e">
        <f>VLOOKUP(C1180,'B2B（ol)'!A:K,11,0)</f>
        <v>#N/A</v>
      </c>
      <c r="N1180" s="114" t="e">
        <f>VLOOKUP(B1180,payments!E:AG,29,0)</f>
        <v>#N/A</v>
      </c>
      <c r="O1180" s="114"/>
      <c r="P1180" s="114"/>
      <c r="Q1180" s="61" t="e">
        <f>VLOOKUP(R1180,映射表!A:G,7,0)</f>
        <v>#N/A</v>
      </c>
      <c r="R1180" s="122"/>
      <c r="S1180" s="122"/>
      <c r="T1180" s="122"/>
      <c r="U1180" s="122"/>
      <c r="V1180" s="122"/>
      <c r="W1180" s="122"/>
      <c r="X1180" s="122"/>
      <c r="Y1180" s="61">
        <f t="shared" si="200"/>
        <v>0</v>
      </c>
    </row>
    <row r="1181" spans="1:25" s="61" customFormat="1">
      <c r="A1181" s="61" t="e">
        <f t="shared" si="191"/>
        <v>#N/A</v>
      </c>
      <c r="B1181" s="121">
        <f t="shared" si="192"/>
        <v>0</v>
      </c>
      <c r="C1181" s="117" t="e">
        <f>VLOOKUP(B1181,映射表!A:C,3,0)</f>
        <v>#N/A</v>
      </c>
      <c r="D1181" s="121">
        <f t="shared" si="193"/>
        <v>0</v>
      </c>
      <c r="E1181" s="100">
        <f t="shared" si="194"/>
        <v>0</v>
      </c>
      <c r="F1181" s="121">
        <f t="shared" si="195"/>
        <v>0</v>
      </c>
      <c r="G1181" s="121">
        <f t="shared" si="196"/>
        <v>0</v>
      </c>
      <c r="H1181" s="99" t="e">
        <f>VLOOKUP(C1181,'B2B（ol)'!A:J,10,0)*D1181</f>
        <v>#N/A</v>
      </c>
      <c r="I1181" s="101">
        <f t="shared" si="197"/>
        <v>0</v>
      </c>
      <c r="J1181" s="121">
        <f t="shared" si="198"/>
        <v>0</v>
      </c>
      <c r="K1181" s="121" t="e">
        <f>VLOOKUP(C1181,'B2B（ol)'!A:P,16,0)</f>
        <v>#N/A</v>
      </c>
      <c r="L1181" s="117">
        <f t="shared" si="199"/>
        <v>0</v>
      </c>
      <c r="M1181" s="114" t="e">
        <f>VLOOKUP(C1181,'B2B（ol)'!A:K,11,0)</f>
        <v>#N/A</v>
      </c>
      <c r="N1181" s="114" t="e">
        <f>VLOOKUP(B1181,payments!E:AG,29,0)</f>
        <v>#N/A</v>
      </c>
      <c r="O1181" s="114"/>
      <c r="P1181" s="114"/>
      <c r="Q1181" s="61" t="e">
        <f>VLOOKUP(R1181,映射表!A:G,7,0)</f>
        <v>#N/A</v>
      </c>
      <c r="R1181" s="122"/>
      <c r="S1181" s="122"/>
      <c r="T1181" s="122"/>
      <c r="U1181" s="122"/>
      <c r="V1181" s="122"/>
      <c r="W1181" s="122"/>
      <c r="X1181" s="122"/>
      <c r="Y1181" s="61">
        <f t="shared" si="200"/>
        <v>0</v>
      </c>
    </row>
    <row r="1182" spans="1:25" s="61" customFormat="1">
      <c r="A1182" s="61" t="e">
        <f t="shared" si="191"/>
        <v>#N/A</v>
      </c>
      <c r="B1182" s="121">
        <f t="shared" si="192"/>
        <v>0</v>
      </c>
      <c r="C1182" s="117" t="e">
        <f>VLOOKUP(B1182,映射表!A:C,3,0)</f>
        <v>#N/A</v>
      </c>
      <c r="D1182" s="121">
        <f t="shared" si="193"/>
        <v>0</v>
      </c>
      <c r="E1182" s="100">
        <f t="shared" si="194"/>
        <v>0</v>
      </c>
      <c r="F1182" s="121">
        <f t="shared" si="195"/>
        <v>0</v>
      </c>
      <c r="G1182" s="121">
        <f t="shared" si="196"/>
        <v>0</v>
      </c>
      <c r="H1182" s="99" t="e">
        <f>VLOOKUP(C1182,'B2B（ol)'!A:J,10,0)*D1182</f>
        <v>#N/A</v>
      </c>
      <c r="I1182" s="101">
        <f t="shared" si="197"/>
        <v>0</v>
      </c>
      <c r="J1182" s="121">
        <f t="shared" si="198"/>
        <v>0</v>
      </c>
      <c r="K1182" s="121" t="e">
        <f>VLOOKUP(C1182,'B2B（ol)'!A:P,16,0)</f>
        <v>#N/A</v>
      </c>
      <c r="L1182" s="117">
        <f t="shared" si="199"/>
        <v>0</v>
      </c>
      <c r="M1182" s="114" t="e">
        <f>VLOOKUP(C1182,'B2B（ol)'!A:K,11,0)</f>
        <v>#N/A</v>
      </c>
      <c r="N1182" s="114" t="e">
        <f>VLOOKUP(B1182,payments!E:AG,29,0)</f>
        <v>#N/A</v>
      </c>
      <c r="O1182" s="114"/>
      <c r="P1182" s="114"/>
      <c r="Q1182" s="61" t="e">
        <f>VLOOKUP(R1182,映射表!A:G,7,0)</f>
        <v>#N/A</v>
      </c>
      <c r="R1182" s="122"/>
      <c r="S1182" s="122"/>
      <c r="T1182" s="122"/>
      <c r="U1182" s="122"/>
      <c r="V1182" s="122"/>
      <c r="W1182" s="122"/>
      <c r="X1182" s="122"/>
      <c r="Y1182" s="61">
        <f t="shared" si="200"/>
        <v>0</v>
      </c>
    </row>
    <row r="1183" spans="1:25" s="61" customFormat="1">
      <c r="A1183" s="61" t="e">
        <f t="shared" si="191"/>
        <v>#N/A</v>
      </c>
      <c r="B1183" s="121">
        <f t="shared" si="192"/>
        <v>0</v>
      </c>
      <c r="C1183" s="117" t="e">
        <f>VLOOKUP(B1183,映射表!A:C,3,0)</f>
        <v>#N/A</v>
      </c>
      <c r="D1183" s="121">
        <f t="shared" si="193"/>
        <v>0</v>
      </c>
      <c r="E1183" s="100">
        <f t="shared" si="194"/>
        <v>0</v>
      </c>
      <c r="F1183" s="121">
        <f t="shared" si="195"/>
        <v>0</v>
      </c>
      <c r="G1183" s="121">
        <f t="shared" si="196"/>
        <v>0</v>
      </c>
      <c r="H1183" s="99" t="e">
        <f>VLOOKUP(C1183,'B2B（ol)'!A:J,10,0)*D1183</f>
        <v>#N/A</v>
      </c>
      <c r="I1183" s="101">
        <f t="shared" si="197"/>
        <v>0</v>
      </c>
      <c r="J1183" s="121">
        <f t="shared" si="198"/>
        <v>0</v>
      </c>
      <c r="K1183" s="121" t="e">
        <f>VLOOKUP(C1183,'B2B（ol)'!A:P,16,0)</f>
        <v>#N/A</v>
      </c>
      <c r="L1183" s="117">
        <f t="shared" si="199"/>
        <v>0</v>
      </c>
      <c r="M1183" s="114" t="e">
        <f>VLOOKUP(C1183,'B2B（ol)'!A:K,11,0)</f>
        <v>#N/A</v>
      </c>
      <c r="N1183" s="114" t="e">
        <f>VLOOKUP(B1183,payments!E:AG,29,0)</f>
        <v>#N/A</v>
      </c>
      <c r="O1183" s="114"/>
      <c r="P1183" s="114"/>
      <c r="Q1183" s="61" t="e">
        <f>VLOOKUP(R1183,映射表!A:G,7,0)</f>
        <v>#N/A</v>
      </c>
      <c r="R1183" s="122"/>
      <c r="S1183" s="122"/>
      <c r="T1183" s="122"/>
      <c r="U1183" s="122"/>
      <c r="V1183" s="122"/>
      <c r="W1183" s="122"/>
      <c r="X1183" s="122"/>
      <c r="Y1183" s="61">
        <f t="shared" si="200"/>
        <v>0</v>
      </c>
    </row>
    <row r="1184" spans="1:25" s="61" customFormat="1">
      <c r="A1184" s="61" t="e">
        <f t="shared" si="191"/>
        <v>#N/A</v>
      </c>
      <c r="B1184" s="121">
        <f t="shared" si="192"/>
        <v>0</v>
      </c>
      <c r="C1184" s="117" t="e">
        <f>VLOOKUP(B1184,映射表!A:C,3,0)</f>
        <v>#N/A</v>
      </c>
      <c r="D1184" s="121">
        <f t="shared" si="193"/>
        <v>0</v>
      </c>
      <c r="E1184" s="100">
        <f t="shared" si="194"/>
        <v>0</v>
      </c>
      <c r="F1184" s="121">
        <f t="shared" si="195"/>
        <v>0</v>
      </c>
      <c r="G1184" s="121">
        <f t="shared" si="196"/>
        <v>0</v>
      </c>
      <c r="H1184" s="99" t="e">
        <f>VLOOKUP(C1184,'B2B（ol)'!A:J,10,0)*D1184</f>
        <v>#N/A</v>
      </c>
      <c r="I1184" s="101">
        <f t="shared" si="197"/>
        <v>0</v>
      </c>
      <c r="J1184" s="121">
        <f t="shared" si="198"/>
        <v>0</v>
      </c>
      <c r="K1184" s="121" t="e">
        <f>VLOOKUP(C1184,'B2B（ol)'!A:P,16,0)</f>
        <v>#N/A</v>
      </c>
      <c r="L1184" s="117">
        <f t="shared" si="199"/>
        <v>0</v>
      </c>
      <c r="M1184" s="114" t="e">
        <f>VLOOKUP(C1184,'B2B（ol)'!A:K,11,0)</f>
        <v>#N/A</v>
      </c>
      <c r="N1184" s="114" t="e">
        <f>VLOOKUP(B1184,payments!E:AG,29,0)</f>
        <v>#N/A</v>
      </c>
      <c r="O1184" s="114"/>
      <c r="P1184" s="114"/>
      <c r="Q1184" s="61" t="e">
        <f>VLOOKUP(R1184,映射表!A:G,7,0)</f>
        <v>#N/A</v>
      </c>
      <c r="R1184" s="122"/>
      <c r="S1184" s="122"/>
      <c r="T1184" s="122"/>
      <c r="U1184" s="122"/>
      <c r="V1184" s="122"/>
      <c r="W1184" s="122"/>
      <c r="X1184" s="122"/>
      <c r="Y1184" s="61">
        <f t="shared" si="200"/>
        <v>0</v>
      </c>
    </row>
    <row r="1185" spans="1:25" s="61" customFormat="1">
      <c r="A1185" s="61" t="e">
        <f t="shared" si="191"/>
        <v>#N/A</v>
      </c>
      <c r="B1185" s="121">
        <f t="shared" si="192"/>
        <v>0</v>
      </c>
      <c r="C1185" s="117" t="e">
        <f>VLOOKUP(B1185,映射表!A:C,3,0)</f>
        <v>#N/A</v>
      </c>
      <c r="D1185" s="121">
        <f t="shared" si="193"/>
        <v>0</v>
      </c>
      <c r="E1185" s="100">
        <f t="shared" si="194"/>
        <v>0</v>
      </c>
      <c r="F1185" s="121">
        <f t="shared" si="195"/>
        <v>0</v>
      </c>
      <c r="G1185" s="121">
        <f t="shared" si="196"/>
        <v>0</v>
      </c>
      <c r="H1185" s="99" t="e">
        <f>VLOOKUP(C1185,'B2B（ol)'!A:J,10,0)*D1185</f>
        <v>#N/A</v>
      </c>
      <c r="I1185" s="101">
        <f t="shared" si="197"/>
        <v>0</v>
      </c>
      <c r="J1185" s="121">
        <f t="shared" si="198"/>
        <v>0</v>
      </c>
      <c r="K1185" s="121" t="e">
        <f>VLOOKUP(C1185,'B2B（ol)'!A:P,16,0)</f>
        <v>#N/A</v>
      </c>
      <c r="L1185" s="117">
        <f t="shared" si="199"/>
        <v>0</v>
      </c>
      <c r="M1185" s="114" t="e">
        <f>VLOOKUP(C1185,'B2B（ol)'!A:K,11,0)</f>
        <v>#N/A</v>
      </c>
      <c r="N1185" s="114" t="e">
        <f>VLOOKUP(B1185,payments!E:AG,29,0)</f>
        <v>#N/A</v>
      </c>
      <c r="O1185" s="114"/>
      <c r="P1185" s="114"/>
      <c r="Q1185" s="61" t="e">
        <f>VLOOKUP(R1185,映射表!A:G,7,0)</f>
        <v>#N/A</v>
      </c>
      <c r="R1185" s="122"/>
      <c r="S1185" s="122"/>
      <c r="T1185" s="122"/>
      <c r="U1185" s="122"/>
      <c r="V1185" s="122"/>
      <c r="W1185" s="122"/>
      <c r="X1185" s="122"/>
      <c r="Y1185" s="61">
        <f t="shared" si="200"/>
        <v>0</v>
      </c>
    </row>
    <row r="1186" spans="1:25" s="61" customFormat="1">
      <c r="A1186" s="61" t="e">
        <f t="shared" si="191"/>
        <v>#N/A</v>
      </c>
      <c r="B1186" s="121">
        <f t="shared" si="192"/>
        <v>0</v>
      </c>
      <c r="C1186" s="117" t="e">
        <f>VLOOKUP(B1186,映射表!A:C,3,0)</f>
        <v>#N/A</v>
      </c>
      <c r="D1186" s="121">
        <f t="shared" si="193"/>
        <v>0</v>
      </c>
      <c r="E1186" s="100">
        <f t="shared" si="194"/>
        <v>0</v>
      </c>
      <c r="F1186" s="121">
        <f t="shared" si="195"/>
        <v>0</v>
      </c>
      <c r="G1186" s="121">
        <f t="shared" si="196"/>
        <v>0</v>
      </c>
      <c r="H1186" s="99" t="e">
        <f>VLOOKUP(C1186,'B2B（ol)'!A:J,10,0)*D1186</f>
        <v>#N/A</v>
      </c>
      <c r="I1186" s="101">
        <f t="shared" si="197"/>
        <v>0</v>
      </c>
      <c r="J1186" s="121">
        <f t="shared" si="198"/>
        <v>0</v>
      </c>
      <c r="K1186" s="121" t="e">
        <f>VLOOKUP(C1186,'B2B（ol)'!A:P,16,0)</f>
        <v>#N/A</v>
      </c>
      <c r="L1186" s="117">
        <f t="shared" si="199"/>
        <v>0</v>
      </c>
      <c r="M1186" s="114" t="e">
        <f>VLOOKUP(C1186,'B2B（ol)'!A:K,11,0)</f>
        <v>#N/A</v>
      </c>
      <c r="N1186" s="114" t="e">
        <f>VLOOKUP(B1186,payments!E:AG,29,0)</f>
        <v>#N/A</v>
      </c>
      <c r="O1186" s="114"/>
      <c r="P1186" s="114"/>
      <c r="Q1186" s="61" t="e">
        <f>VLOOKUP(R1186,映射表!A:G,7,0)</f>
        <v>#N/A</v>
      </c>
      <c r="R1186" s="122"/>
      <c r="S1186" s="122"/>
      <c r="T1186" s="122"/>
      <c r="U1186" s="122"/>
      <c r="V1186" s="122"/>
      <c r="W1186" s="122"/>
      <c r="X1186" s="122"/>
      <c r="Y1186" s="61">
        <f t="shared" si="200"/>
        <v>0</v>
      </c>
    </row>
    <row r="1187" spans="1:25" s="61" customFormat="1">
      <c r="A1187" s="61" t="e">
        <f t="shared" si="191"/>
        <v>#N/A</v>
      </c>
      <c r="B1187" s="121">
        <f t="shared" si="192"/>
        <v>0</v>
      </c>
      <c r="C1187" s="117" t="e">
        <f>VLOOKUP(B1187,映射表!A:C,3,0)</f>
        <v>#N/A</v>
      </c>
      <c r="D1187" s="121">
        <f t="shared" si="193"/>
        <v>0</v>
      </c>
      <c r="E1187" s="100">
        <f t="shared" si="194"/>
        <v>0</v>
      </c>
      <c r="F1187" s="121">
        <f t="shared" si="195"/>
        <v>0</v>
      </c>
      <c r="G1187" s="121">
        <f t="shared" si="196"/>
        <v>0</v>
      </c>
      <c r="H1187" s="99" t="e">
        <f>VLOOKUP(C1187,'B2B（ol)'!A:J,10,0)*D1187</f>
        <v>#N/A</v>
      </c>
      <c r="I1187" s="101">
        <f t="shared" si="197"/>
        <v>0</v>
      </c>
      <c r="J1187" s="121">
        <f t="shared" si="198"/>
        <v>0</v>
      </c>
      <c r="K1187" s="121" t="e">
        <f>VLOOKUP(C1187,'B2B（ol)'!A:P,16,0)</f>
        <v>#N/A</v>
      </c>
      <c r="L1187" s="117">
        <f t="shared" si="199"/>
        <v>0</v>
      </c>
      <c r="M1187" s="114" t="e">
        <f>VLOOKUP(C1187,'B2B（ol)'!A:K,11,0)</f>
        <v>#N/A</v>
      </c>
      <c r="N1187" s="114" t="e">
        <f>VLOOKUP(B1187,payments!E:AG,29,0)</f>
        <v>#N/A</v>
      </c>
      <c r="O1187" s="114"/>
      <c r="P1187" s="114"/>
      <c r="Q1187" s="61" t="e">
        <f>VLOOKUP(R1187,映射表!A:G,7,0)</f>
        <v>#N/A</v>
      </c>
      <c r="R1187" s="122"/>
      <c r="S1187" s="122"/>
      <c r="T1187" s="122"/>
      <c r="U1187" s="122"/>
      <c r="V1187" s="122"/>
      <c r="W1187" s="122"/>
      <c r="X1187" s="122"/>
      <c r="Y1187" s="61">
        <f t="shared" si="200"/>
        <v>0</v>
      </c>
    </row>
    <row r="1188" spans="1:25" s="61" customFormat="1">
      <c r="A1188" s="61" t="e">
        <f t="shared" si="191"/>
        <v>#N/A</v>
      </c>
      <c r="B1188" s="121">
        <f t="shared" si="192"/>
        <v>0</v>
      </c>
      <c r="C1188" s="117" t="e">
        <f>VLOOKUP(B1188,映射表!A:C,3,0)</f>
        <v>#N/A</v>
      </c>
      <c r="D1188" s="121">
        <f t="shared" si="193"/>
        <v>0</v>
      </c>
      <c r="E1188" s="100">
        <f t="shared" si="194"/>
        <v>0</v>
      </c>
      <c r="F1188" s="121">
        <f t="shared" si="195"/>
        <v>0</v>
      </c>
      <c r="G1188" s="121">
        <f t="shared" si="196"/>
        <v>0</v>
      </c>
      <c r="H1188" s="99" t="e">
        <f>VLOOKUP(C1188,'B2B（ol)'!A:J,10,0)*D1188</f>
        <v>#N/A</v>
      </c>
      <c r="I1188" s="101">
        <f t="shared" si="197"/>
        <v>0</v>
      </c>
      <c r="J1188" s="121">
        <f t="shared" si="198"/>
        <v>0</v>
      </c>
      <c r="K1188" s="121" t="e">
        <f>VLOOKUP(C1188,'B2B（ol)'!A:P,16,0)</f>
        <v>#N/A</v>
      </c>
      <c r="L1188" s="117">
        <f t="shared" si="199"/>
        <v>0</v>
      </c>
      <c r="M1188" s="114" t="e">
        <f>VLOOKUP(C1188,'B2B（ol)'!A:K,11,0)</f>
        <v>#N/A</v>
      </c>
      <c r="N1188" s="114" t="e">
        <f>VLOOKUP(B1188,payments!E:AG,29,0)</f>
        <v>#N/A</v>
      </c>
      <c r="O1188" s="114"/>
      <c r="P1188" s="114"/>
      <c r="Q1188" s="61" t="e">
        <f>VLOOKUP(R1188,映射表!A:G,7,0)</f>
        <v>#N/A</v>
      </c>
      <c r="R1188" s="122"/>
      <c r="S1188" s="122"/>
      <c r="T1188" s="122"/>
      <c r="U1188" s="122"/>
      <c r="V1188" s="122"/>
      <c r="W1188" s="122"/>
      <c r="X1188" s="122"/>
      <c r="Y1188" s="61">
        <f t="shared" si="200"/>
        <v>0</v>
      </c>
    </row>
    <row r="1189" spans="1:25" s="61" customFormat="1">
      <c r="A1189" s="61" t="e">
        <f t="shared" si="191"/>
        <v>#N/A</v>
      </c>
      <c r="B1189" s="121">
        <f t="shared" si="192"/>
        <v>0</v>
      </c>
      <c r="C1189" s="117" t="e">
        <f>VLOOKUP(B1189,映射表!A:C,3,0)</f>
        <v>#N/A</v>
      </c>
      <c r="D1189" s="121">
        <f t="shared" si="193"/>
        <v>0</v>
      </c>
      <c r="E1189" s="100">
        <f t="shared" si="194"/>
        <v>0</v>
      </c>
      <c r="F1189" s="121">
        <f t="shared" si="195"/>
        <v>0</v>
      </c>
      <c r="G1189" s="121">
        <f t="shared" si="196"/>
        <v>0</v>
      </c>
      <c r="H1189" s="99" t="e">
        <f>VLOOKUP(C1189,'B2B（ol)'!A:J,10,0)*D1189</f>
        <v>#N/A</v>
      </c>
      <c r="I1189" s="101">
        <f t="shared" si="197"/>
        <v>0</v>
      </c>
      <c r="J1189" s="121">
        <f t="shared" si="198"/>
        <v>0</v>
      </c>
      <c r="K1189" s="121" t="e">
        <f>VLOOKUP(C1189,'B2B（ol)'!A:P,16,0)</f>
        <v>#N/A</v>
      </c>
      <c r="L1189" s="117">
        <f t="shared" si="199"/>
        <v>0</v>
      </c>
      <c r="M1189" s="114" t="e">
        <f>VLOOKUP(C1189,'B2B（ol)'!A:K,11,0)</f>
        <v>#N/A</v>
      </c>
      <c r="N1189" s="114" t="e">
        <f>VLOOKUP(B1189,payments!E:AG,29,0)</f>
        <v>#N/A</v>
      </c>
      <c r="O1189" s="114"/>
      <c r="P1189" s="114"/>
      <c r="Q1189" s="61" t="e">
        <f>VLOOKUP(R1189,映射表!A:G,7,0)</f>
        <v>#N/A</v>
      </c>
      <c r="R1189" s="122"/>
      <c r="S1189" s="122"/>
      <c r="T1189" s="122"/>
      <c r="U1189" s="122"/>
      <c r="V1189" s="122"/>
      <c r="W1189" s="122"/>
      <c r="X1189" s="122"/>
      <c r="Y1189" s="61">
        <f t="shared" si="200"/>
        <v>0</v>
      </c>
    </row>
    <row r="1190" spans="1:25" s="61" customFormat="1">
      <c r="A1190" s="61" t="e">
        <f t="shared" si="191"/>
        <v>#N/A</v>
      </c>
      <c r="B1190" s="121">
        <f t="shared" si="192"/>
        <v>0</v>
      </c>
      <c r="C1190" s="117" t="e">
        <f>VLOOKUP(B1190,映射表!A:C,3,0)</f>
        <v>#N/A</v>
      </c>
      <c r="D1190" s="121">
        <f t="shared" si="193"/>
        <v>0</v>
      </c>
      <c r="E1190" s="100">
        <f t="shared" si="194"/>
        <v>0</v>
      </c>
      <c r="F1190" s="121">
        <f t="shared" si="195"/>
        <v>0</v>
      </c>
      <c r="G1190" s="121">
        <f t="shared" si="196"/>
        <v>0</v>
      </c>
      <c r="H1190" s="99" t="e">
        <f>VLOOKUP(C1190,'B2B（ol)'!A:J,10,0)*D1190</f>
        <v>#N/A</v>
      </c>
      <c r="I1190" s="101">
        <f t="shared" si="197"/>
        <v>0</v>
      </c>
      <c r="J1190" s="121">
        <f t="shared" si="198"/>
        <v>0</v>
      </c>
      <c r="K1190" s="121" t="e">
        <f>VLOOKUP(C1190,'B2B（ol)'!A:P,16,0)</f>
        <v>#N/A</v>
      </c>
      <c r="L1190" s="117">
        <f t="shared" si="199"/>
        <v>0</v>
      </c>
      <c r="M1190" s="114" t="e">
        <f>VLOOKUP(C1190,'B2B（ol)'!A:K,11,0)</f>
        <v>#N/A</v>
      </c>
      <c r="N1190" s="114" t="e">
        <f>VLOOKUP(B1190,payments!E:AG,29,0)</f>
        <v>#N/A</v>
      </c>
      <c r="O1190" s="114"/>
      <c r="P1190" s="114"/>
      <c r="Q1190" s="61" t="e">
        <f>VLOOKUP(R1190,映射表!A:G,7,0)</f>
        <v>#N/A</v>
      </c>
      <c r="R1190" s="122"/>
      <c r="S1190" s="122"/>
      <c r="T1190" s="122"/>
      <c r="U1190" s="122"/>
      <c r="V1190" s="122"/>
      <c r="W1190" s="122"/>
      <c r="X1190" s="122"/>
      <c r="Y1190" s="61">
        <f t="shared" si="200"/>
        <v>0</v>
      </c>
    </row>
    <row r="1191" spans="1:25" s="61" customFormat="1">
      <c r="A1191" s="61" t="e">
        <f t="shared" si="191"/>
        <v>#N/A</v>
      </c>
      <c r="B1191" s="121">
        <f t="shared" si="192"/>
        <v>0</v>
      </c>
      <c r="C1191" s="117" t="e">
        <f>VLOOKUP(B1191,映射表!A:C,3,0)</f>
        <v>#N/A</v>
      </c>
      <c r="D1191" s="121">
        <f t="shared" si="193"/>
        <v>0</v>
      </c>
      <c r="E1191" s="100">
        <f t="shared" si="194"/>
        <v>0</v>
      </c>
      <c r="F1191" s="121">
        <f t="shared" si="195"/>
        <v>0</v>
      </c>
      <c r="G1191" s="121">
        <f t="shared" si="196"/>
        <v>0</v>
      </c>
      <c r="H1191" s="99" t="e">
        <f>VLOOKUP(C1191,'B2B（ol)'!A:J,10,0)*D1191</f>
        <v>#N/A</v>
      </c>
      <c r="I1191" s="101">
        <f t="shared" si="197"/>
        <v>0</v>
      </c>
      <c r="J1191" s="121">
        <f t="shared" si="198"/>
        <v>0</v>
      </c>
      <c r="K1191" s="121" t="e">
        <f>VLOOKUP(C1191,'B2B（ol)'!A:P,16,0)</f>
        <v>#N/A</v>
      </c>
      <c r="L1191" s="117">
        <f t="shared" si="199"/>
        <v>0</v>
      </c>
      <c r="M1191" s="114" t="e">
        <f>VLOOKUP(C1191,'B2B（ol)'!A:K,11,0)</f>
        <v>#N/A</v>
      </c>
      <c r="N1191" s="114" t="e">
        <f>VLOOKUP(B1191,payments!E:AG,29,0)</f>
        <v>#N/A</v>
      </c>
      <c r="O1191" s="114"/>
      <c r="P1191" s="114"/>
      <c r="Q1191" s="61" t="e">
        <f>VLOOKUP(R1191,映射表!A:G,7,0)</f>
        <v>#N/A</v>
      </c>
      <c r="R1191" s="122"/>
      <c r="S1191" s="122"/>
      <c r="T1191" s="122"/>
      <c r="U1191" s="122"/>
      <c r="V1191" s="122"/>
      <c r="W1191" s="122"/>
      <c r="X1191" s="122"/>
      <c r="Y1191" s="61">
        <f t="shared" si="200"/>
        <v>0</v>
      </c>
    </row>
    <row r="1192" spans="1:25" s="61" customFormat="1">
      <c r="A1192" s="61" t="e">
        <f t="shared" si="191"/>
        <v>#N/A</v>
      </c>
      <c r="B1192" s="121">
        <f t="shared" si="192"/>
        <v>0</v>
      </c>
      <c r="C1192" s="117" t="e">
        <f>VLOOKUP(B1192,映射表!A:C,3,0)</f>
        <v>#N/A</v>
      </c>
      <c r="D1192" s="121">
        <f t="shared" si="193"/>
        <v>0</v>
      </c>
      <c r="E1192" s="100">
        <f t="shared" si="194"/>
        <v>0</v>
      </c>
      <c r="F1192" s="121">
        <f t="shared" si="195"/>
        <v>0</v>
      </c>
      <c r="G1192" s="121">
        <f t="shared" si="196"/>
        <v>0</v>
      </c>
      <c r="H1192" s="99" t="e">
        <f>VLOOKUP(C1192,'B2B（ol)'!A:J,10,0)*D1192</f>
        <v>#N/A</v>
      </c>
      <c r="I1192" s="101">
        <f t="shared" si="197"/>
        <v>0</v>
      </c>
      <c r="J1192" s="121">
        <f t="shared" si="198"/>
        <v>0</v>
      </c>
      <c r="K1192" s="121" t="e">
        <f>VLOOKUP(C1192,'B2B（ol)'!A:P,16,0)</f>
        <v>#N/A</v>
      </c>
      <c r="L1192" s="117">
        <f t="shared" si="199"/>
        <v>0</v>
      </c>
      <c r="M1192" s="114" t="e">
        <f>VLOOKUP(C1192,'B2B（ol)'!A:K,11,0)</f>
        <v>#N/A</v>
      </c>
      <c r="N1192" s="114" t="e">
        <f>VLOOKUP(B1192,payments!E:AG,29,0)</f>
        <v>#N/A</v>
      </c>
      <c r="O1192" s="114"/>
      <c r="P1192" s="114"/>
      <c r="Q1192" s="61" t="e">
        <f>VLOOKUP(R1192,映射表!A:G,7,0)</f>
        <v>#N/A</v>
      </c>
      <c r="R1192" s="122"/>
      <c r="S1192" s="122"/>
      <c r="T1192" s="122"/>
      <c r="U1192" s="122"/>
      <c r="V1192" s="122"/>
      <c r="W1192" s="122"/>
      <c r="X1192" s="122"/>
      <c r="Y1192" s="61">
        <f t="shared" si="200"/>
        <v>0</v>
      </c>
    </row>
    <row r="1193" spans="1:25" s="61" customFormat="1">
      <c r="A1193" s="61" t="e">
        <f t="shared" si="191"/>
        <v>#N/A</v>
      </c>
      <c r="B1193" s="121">
        <f t="shared" si="192"/>
        <v>0</v>
      </c>
      <c r="C1193" s="117" t="e">
        <f>VLOOKUP(B1193,映射表!A:C,3,0)</f>
        <v>#N/A</v>
      </c>
      <c r="D1193" s="121">
        <f t="shared" si="193"/>
        <v>0</v>
      </c>
      <c r="E1193" s="100">
        <f t="shared" si="194"/>
        <v>0</v>
      </c>
      <c r="F1193" s="121">
        <f t="shared" si="195"/>
        <v>0</v>
      </c>
      <c r="G1193" s="121">
        <f t="shared" si="196"/>
        <v>0</v>
      </c>
      <c r="H1193" s="99" t="e">
        <f>VLOOKUP(C1193,'B2B（ol)'!A:J,10,0)*D1193</f>
        <v>#N/A</v>
      </c>
      <c r="I1193" s="101">
        <f t="shared" si="197"/>
        <v>0</v>
      </c>
      <c r="J1193" s="121">
        <f t="shared" si="198"/>
        <v>0</v>
      </c>
      <c r="K1193" s="121" t="e">
        <f>VLOOKUP(C1193,'B2B（ol)'!A:P,16,0)</f>
        <v>#N/A</v>
      </c>
      <c r="L1193" s="117">
        <f t="shared" si="199"/>
        <v>0</v>
      </c>
      <c r="M1193" s="114" t="e">
        <f>VLOOKUP(C1193,'B2B（ol)'!A:K,11,0)</f>
        <v>#N/A</v>
      </c>
      <c r="N1193" s="114" t="e">
        <f>VLOOKUP(B1193,payments!E:AG,29,0)</f>
        <v>#N/A</v>
      </c>
      <c r="O1193" s="114"/>
      <c r="P1193" s="114"/>
      <c r="Q1193" s="61" t="e">
        <f>VLOOKUP(R1193,映射表!A:G,7,0)</f>
        <v>#N/A</v>
      </c>
      <c r="R1193" s="122"/>
      <c r="S1193" s="122"/>
      <c r="T1193" s="122"/>
      <c r="U1193" s="122"/>
      <c r="V1193" s="122"/>
      <c r="W1193" s="122"/>
      <c r="X1193" s="122"/>
      <c r="Y1193" s="61">
        <f t="shared" si="200"/>
        <v>0</v>
      </c>
    </row>
    <row r="1194" spans="1:25" s="61" customFormat="1">
      <c r="A1194" s="61" t="e">
        <f t="shared" si="191"/>
        <v>#N/A</v>
      </c>
      <c r="B1194" s="121">
        <f t="shared" si="192"/>
        <v>0</v>
      </c>
      <c r="C1194" s="117" t="e">
        <f>VLOOKUP(B1194,映射表!A:C,3,0)</f>
        <v>#N/A</v>
      </c>
      <c r="D1194" s="121">
        <f t="shared" si="193"/>
        <v>0</v>
      </c>
      <c r="E1194" s="100">
        <f t="shared" si="194"/>
        <v>0</v>
      </c>
      <c r="F1194" s="121">
        <f t="shared" si="195"/>
        <v>0</v>
      </c>
      <c r="G1194" s="121">
        <f t="shared" si="196"/>
        <v>0</v>
      </c>
      <c r="H1194" s="99" t="e">
        <f>VLOOKUP(C1194,'B2B（ol)'!A:J,10,0)*D1194</f>
        <v>#N/A</v>
      </c>
      <c r="I1194" s="101">
        <f t="shared" si="197"/>
        <v>0</v>
      </c>
      <c r="J1194" s="121">
        <f t="shared" si="198"/>
        <v>0</v>
      </c>
      <c r="K1194" s="121" t="e">
        <f>VLOOKUP(C1194,'B2B（ol)'!A:P,16,0)</f>
        <v>#N/A</v>
      </c>
      <c r="L1194" s="117">
        <f t="shared" si="199"/>
        <v>0</v>
      </c>
      <c r="M1194" s="114" t="e">
        <f>VLOOKUP(C1194,'B2B（ol)'!A:K,11,0)</f>
        <v>#N/A</v>
      </c>
      <c r="N1194" s="114" t="e">
        <f>VLOOKUP(B1194,payments!E:AG,29,0)</f>
        <v>#N/A</v>
      </c>
      <c r="O1194" s="114"/>
      <c r="P1194" s="114"/>
      <c r="Q1194" s="61" t="e">
        <f>VLOOKUP(R1194,映射表!A:G,7,0)</f>
        <v>#N/A</v>
      </c>
      <c r="R1194" s="122"/>
      <c r="S1194" s="122"/>
      <c r="T1194" s="122"/>
      <c r="U1194" s="122"/>
      <c r="V1194" s="122"/>
      <c r="W1194" s="122"/>
      <c r="X1194" s="122"/>
      <c r="Y1194" s="61">
        <f t="shared" si="200"/>
        <v>0</v>
      </c>
    </row>
    <row r="1195" spans="1:25" s="61" customFormat="1">
      <c r="A1195" s="61" t="e">
        <f t="shared" si="191"/>
        <v>#N/A</v>
      </c>
      <c r="B1195" s="121">
        <f t="shared" si="192"/>
        <v>0</v>
      </c>
      <c r="C1195" s="117" t="e">
        <f>VLOOKUP(B1195,映射表!A:C,3,0)</f>
        <v>#N/A</v>
      </c>
      <c r="D1195" s="121">
        <f t="shared" si="193"/>
        <v>0</v>
      </c>
      <c r="E1195" s="100">
        <f t="shared" si="194"/>
        <v>0</v>
      </c>
      <c r="F1195" s="121">
        <f t="shared" si="195"/>
        <v>0</v>
      </c>
      <c r="G1195" s="121">
        <f t="shared" si="196"/>
        <v>0</v>
      </c>
      <c r="H1195" s="99" t="e">
        <f>VLOOKUP(C1195,'B2B（ol)'!A:J,10,0)*D1195</f>
        <v>#N/A</v>
      </c>
      <c r="I1195" s="101">
        <f t="shared" si="197"/>
        <v>0</v>
      </c>
      <c r="J1195" s="121">
        <f t="shared" si="198"/>
        <v>0</v>
      </c>
      <c r="K1195" s="121" t="e">
        <f>VLOOKUP(C1195,'B2B（ol)'!A:P,16,0)</f>
        <v>#N/A</v>
      </c>
      <c r="L1195" s="117">
        <f t="shared" si="199"/>
        <v>0</v>
      </c>
      <c r="M1195" s="114" t="e">
        <f>VLOOKUP(C1195,'B2B（ol)'!A:K,11,0)</f>
        <v>#N/A</v>
      </c>
      <c r="N1195" s="114" t="e">
        <f>VLOOKUP(B1195,payments!E:AG,29,0)</f>
        <v>#N/A</v>
      </c>
      <c r="O1195" s="114"/>
      <c r="P1195" s="114"/>
      <c r="Q1195" s="61" t="e">
        <f>VLOOKUP(R1195,映射表!A:G,7,0)</f>
        <v>#N/A</v>
      </c>
      <c r="R1195" s="122"/>
      <c r="S1195" s="122"/>
      <c r="T1195" s="122"/>
      <c r="U1195" s="122"/>
      <c r="V1195" s="122"/>
      <c r="W1195" s="122"/>
      <c r="X1195" s="122"/>
      <c r="Y1195" s="61">
        <f t="shared" si="200"/>
        <v>0</v>
      </c>
    </row>
    <row r="1196" spans="1:25" s="61" customFormat="1">
      <c r="A1196" s="61" t="e">
        <f t="shared" si="191"/>
        <v>#N/A</v>
      </c>
      <c r="B1196" s="121">
        <f t="shared" si="192"/>
        <v>0</v>
      </c>
      <c r="C1196" s="117" t="e">
        <f>VLOOKUP(B1196,映射表!A:C,3,0)</f>
        <v>#N/A</v>
      </c>
      <c r="D1196" s="121">
        <f t="shared" si="193"/>
        <v>0</v>
      </c>
      <c r="E1196" s="100">
        <f t="shared" si="194"/>
        <v>0</v>
      </c>
      <c r="F1196" s="121">
        <f t="shared" si="195"/>
        <v>0</v>
      </c>
      <c r="G1196" s="121">
        <f t="shared" si="196"/>
        <v>0</v>
      </c>
      <c r="H1196" s="99" t="e">
        <f>VLOOKUP(C1196,'B2B（ol)'!A:J,10,0)*D1196</f>
        <v>#N/A</v>
      </c>
      <c r="I1196" s="101">
        <f t="shared" si="197"/>
        <v>0</v>
      </c>
      <c r="J1196" s="121">
        <f t="shared" si="198"/>
        <v>0</v>
      </c>
      <c r="K1196" s="121" t="e">
        <f>VLOOKUP(C1196,'B2B（ol)'!A:P,16,0)</f>
        <v>#N/A</v>
      </c>
      <c r="L1196" s="117">
        <f t="shared" si="199"/>
        <v>0</v>
      </c>
      <c r="M1196" s="114" t="e">
        <f>VLOOKUP(C1196,'B2B（ol)'!A:K,11,0)</f>
        <v>#N/A</v>
      </c>
      <c r="N1196" s="114" t="e">
        <f>VLOOKUP(B1196,payments!E:AG,29,0)</f>
        <v>#N/A</v>
      </c>
      <c r="O1196" s="114"/>
      <c r="P1196" s="114"/>
      <c r="Q1196" s="61" t="e">
        <f>VLOOKUP(R1196,映射表!A:G,7,0)</f>
        <v>#N/A</v>
      </c>
      <c r="R1196" s="122"/>
      <c r="S1196" s="122"/>
      <c r="T1196" s="122"/>
      <c r="U1196" s="122"/>
      <c r="V1196" s="122"/>
      <c r="W1196" s="122"/>
      <c r="X1196" s="122"/>
      <c r="Y1196" s="61">
        <f t="shared" si="200"/>
        <v>0</v>
      </c>
    </row>
    <row r="1197" spans="1:25" s="61" customFormat="1">
      <c r="A1197" s="61" t="e">
        <f t="shared" si="191"/>
        <v>#N/A</v>
      </c>
      <c r="B1197" s="121">
        <f t="shared" si="192"/>
        <v>0</v>
      </c>
      <c r="C1197" s="117" t="e">
        <f>VLOOKUP(B1197,映射表!A:C,3,0)</f>
        <v>#N/A</v>
      </c>
      <c r="D1197" s="121">
        <f t="shared" si="193"/>
        <v>0</v>
      </c>
      <c r="E1197" s="100">
        <f t="shared" si="194"/>
        <v>0</v>
      </c>
      <c r="F1197" s="121">
        <f t="shared" si="195"/>
        <v>0</v>
      </c>
      <c r="G1197" s="121">
        <f t="shared" si="196"/>
        <v>0</v>
      </c>
      <c r="H1197" s="99" t="e">
        <f>VLOOKUP(C1197,'B2B（ol)'!A:J,10,0)*D1197</f>
        <v>#N/A</v>
      </c>
      <c r="I1197" s="101">
        <f t="shared" si="197"/>
        <v>0</v>
      </c>
      <c r="J1197" s="121">
        <f t="shared" si="198"/>
        <v>0</v>
      </c>
      <c r="K1197" s="121" t="e">
        <f>VLOOKUP(C1197,'B2B（ol)'!A:P,16,0)</f>
        <v>#N/A</v>
      </c>
      <c r="L1197" s="117">
        <f t="shared" si="199"/>
        <v>0</v>
      </c>
      <c r="M1197" s="114" t="e">
        <f>VLOOKUP(C1197,'B2B（ol)'!A:K,11,0)</f>
        <v>#N/A</v>
      </c>
      <c r="N1197" s="114" t="e">
        <f>VLOOKUP(B1197,payments!E:AG,29,0)</f>
        <v>#N/A</v>
      </c>
      <c r="O1197" s="114"/>
      <c r="P1197" s="114"/>
      <c r="Q1197" s="61" t="e">
        <f>VLOOKUP(R1197,映射表!A:G,7,0)</f>
        <v>#N/A</v>
      </c>
      <c r="R1197" s="122"/>
      <c r="S1197" s="122"/>
      <c r="T1197" s="122"/>
      <c r="U1197" s="122"/>
      <c r="V1197" s="122"/>
      <c r="W1197" s="122"/>
      <c r="X1197" s="122"/>
      <c r="Y1197" s="61">
        <f t="shared" si="200"/>
        <v>0</v>
      </c>
    </row>
    <row r="1198" spans="1:25" s="61" customFormat="1">
      <c r="A1198" s="61" t="e">
        <f t="shared" si="191"/>
        <v>#N/A</v>
      </c>
      <c r="B1198" s="121">
        <f t="shared" si="192"/>
        <v>0</v>
      </c>
      <c r="C1198" s="117" t="e">
        <f>VLOOKUP(B1198,映射表!A:C,3,0)</f>
        <v>#N/A</v>
      </c>
      <c r="D1198" s="121">
        <f t="shared" si="193"/>
        <v>0</v>
      </c>
      <c r="E1198" s="100">
        <f t="shared" si="194"/>
        <v>0</v>
      </c>
      <c r="F1198" s="121">
        <f t="shared" si="195"/>
        <v>0</v>
      </c>
      <c r="G1198" s="121">
        <f t="shared" si="196"/>
        <v>0</v>
      </c>
      <c r="H1198" s="99" t="e">
        <f>VLOOKUP(C1198,'B2B（ol)'!A:J,10,0)*D1198</f>
        <v>#N/A</v>
      </c>
      <c r="I1198" s="101">
        <f t="shared" si="197"/>
        <v>0</v>
      </c>
      <c r="J1198" s="121">
        <f t="shared" si="198"/>
        <v>0</v>
      </c>
      <c r="K1198" s="121" t="e">
        <f>VLOOKUP(C1198,'B2B（ol)'!A:P,16,0)</f>
        <v>#N/A</v>
      </c>
      <c r="L1198" s="117">
        <f t="shared" si="199"/>
        <v>0</v>
      </c>
      <c r="M1198" s="114" t="e">
        <f>VLOOKUP(C1198,'B2B（ol)'!A:K,11,0)</f>
        <v>#N/A</v>
      </c>
      <c r="N1198" s="114" t="e">
        <f>VLOOKUP(B1198,payments!E:AG,29,0)</f>
        <v>#N/A</v>
      </c>
      <c r="O1198" s="114"/>
      <c r="P1198" s="114"/>
      <c r="Q1198" s="61" t="e">
        <f>VLOOKUP(R1198,映射表!A:G,7,0)</f>
        <v>#N/A</v>
      </c>
      <c r="R1198" s="122"/>
      <c r="S1198" s="122"/>
      <c r="T1198" s="122"/>
      <c r="U1198" s="122"/>
      <c r="V1198" s="122"/>
      <c r="W1198" s="122"/>
      <c r="X1198" s="122"/>
      <c r="Y1198" s="61">
        <f t="shared" si="200"/>
        <v>0</v>
      </c>
    </row>
    <row r="1199" spans="1:25" s="61" customFormat="1">
      <c r="A1199" s="61" t="e">
        <f t="shared" si="191"/>
        <v>#N/A</v>
      </c>
      <c r="B1199" s="121">
        <f t="shared" si="192"/>
        <v>0</v>
      </c>
      <c r="C1199" s="117" t="e">
        <f>VLOOKUP(B1199,映射表!A:C,3,0)</f>
        <v>#N/A</v>
      </c>
      <c r="D1199" s="121">
        <f t="shared" si="193"/>
        <v>0</v>
      </c>
      <c r="E1199" s="100">
        <f t="shared" si="194"/>
        <v>0</v>
      </c>
      <c r="F1199" s="121">
        <f t="shared" si="195"/>
        <v>0</v>
      </c>
      <c r="G1199" s="121">
        <f t="shared" si="196"/>
        <v>0</v>
      </c>
      <c r="H1199" s="99" t="e">
        <f>VLOOKUP(C1199,'B2B（ol)'!A:J,10,0)*D1199</f>
        <v>#N/A</v>
      </c>
      <c r="I1199" s="101">
        <f t="shared" si="197"/>
        <v>0</v>
      </c>
      <c r="J1199" s="121">
        <f t="shared" si="198"/>
        <v>0</v>
      </c>
      <c r="K1199" s="121" t="e">
        <f>VLOOKUP(C1199,'B2B（ol)'!A:P,16,0)</f>
        <v>#N/A</v>
      </c>
      <c r="L1199" s="117">
        <f t="shared" si="199"/>
        <v>0</v>
      </c>
      <c r="M1199" s="114" t="e">
        <f>VLOOKUP(C1199,'B2B（ol)'!A:K,11,0)</f>
        <v>#N/A</v>
      </c>
      <c r="N1199" s="114" t="e">
        <f>VLOOKUP(B1199,payments!E:AG,29,0)</f>
        <v>#N/A</v>
      </c>
      <c r="O1199" s="114"/>
      <c r="P1199" s="114"/>
      <c r="Q1199" s="61" t="e">
        <f>VLOOKUP(R1199,映射表!A:G,7,0)</f>
        <v>#N/A</v>
      </c>
      <c r="R1199" s="122"/>
      <c r="S1199" s="122"/>
      <c r="T1199" s="122"/>
      <c r="U1199" s="122"/>
      <c r="V1199" s="122"/>
      <c r="W1199" s="122"/>
      <c r="X1199" s="122"/>
      <c r="Y1199" s="61">
        <f t="shared" si="200"/>
        <v>0</v>
      </c>
    </row>
    <row r="1200" spans="1:25" s="61" customFormat="1">
      <c r="A1200" s="61" t="e">
        <f t="shared" si="191"/>
        <v>#N/A</v>
      </c>
      <c r="B1200" s="121">
        <f t="shared" si="192"/>
        <v>0</v>
      </c>
      <c r="C1200" s="117" t="e">
        <f>VLOOKUP(B1200,映射表!A:C,3,0)</f>
        <v>#N/A</v>
      </c>
      <c r="D1200" s="121">
        <f t="shared" si="193"/>
        <v>0</v>
      </c>
      <c r="E1200" s="100">
        <f t="shared" si="194"/>
        <v>0</v>
      </c>
      <c r="F1200" s="121">
        <f t="shared" si="195"/>
        <v>0</v>
      </c>
      <c r="G1200" s="121">
        <f t="shared" si="196"/>
        <v>0</v>
      </c>
      <c r="H1200" s="99" t="e">
        <f>VLOOKUP(C1200,'B2B（ol)'!A:J,10,0)*D1200</f>
        <v>#N/A</v>
      </c>
      <c r="I1200" s="101">
        <f t="shared" si="197"/>
        <v>0</v>
      </c>
      <c r="J1200" s="121">
        <f t="shared" si="198"/>
        <v>0</v>
      </c>
      <c r="K1200" s="121" t="e">
        <f>VLOOKUP(C1200,'B2B（ol)'!A:P,16,0)</f>
        <v>#N/A</v>
      </c>
      <c r="L1200" s="117">
        <f t="shared" si="199"/>
        <v>0</v>
      </c>
      <c r="M1200" s="114" t="e">
        <f>VLOOKUP(C1200,'B2B（ol)'!A:K,11,0)</f>
        <v>#N/A</v>
      </c>
      <c r="N1200" s="114" t="e">
        <f>VLOOKUP(B1200,payments!E:AG,29,0)</f>
        <v>#N/A</v>
      </c>
      <c r="O1200" s="114"/>
      <c r="P1200" s="114"/>
      <c r="Q1200" s="61" t="e">
        <f>VLOOKUP(R1200,映射表!A:G,7,0)</f>
        <v>#N/A</v>
      </c>
      <c r="R1200" s="122"/>
      <c r="S1200" s="122"/>
      <c r="T1200" s="122"/>
      <c r="U1200" s="122"/>
      <c r="V1200" s="122"/>
      <c r="W1200" s="122"/>
      <c r="X1200" s="122"/>
      <c r="Y1200" s="61">
        <f t="shared" si="200"/>
        <v>0</v>
      </c>
    </row>
    <row r="1201" spans="1:25" s="61" customFormat="1">
      <c r="A1201" s="61" t="e">
        <f t="shared" si="191"/>
        <v>#N/A</v>
      </c>
      <c r="B1201" s="121">
        <f t="shared" si="192"/>
        <v>0</v>
      </c>
      <c r="C1201" s="117" t="e">
        <f>VLOOKUP(B1201,映射表!A:C,3,0)</f>
        <v>#N/A</v>
      </c>
      <c r="D1201" s="121">
        <f t="shared" si="193"/>
        <v>0</v>
      </c>
      <c r="E1201" s="100">
        <f t="shared" si="194"/>
        <v>0</v>
      </c>
      <c r="F1201" s="121">
        <f t="shared" si="195"/>
        <v>0</v>
      </c>
      <c r="G1201" s="121">
        <f t="shared" si="196"/>
        <v>0</v>
      </c>
      <c r="H1201" s="99" t="e">
        <f>VLOOKUP(C1201,'B2B（ol)'!A:J,10,0)*D1201</f>
        <v>#N/A</v>
      </c>
      <c r="I1201" s="101">
        <f t="shared" si="197"/>
        <v>0</v>
      </c>
      <c r="J1201" s="121">
        <f t="shared" si="198"/>
        <v>0</v>
      </c>
      <c r="K1201" s="121" t="e">
        <f>VLOOKUP(C1201,'B2B（ol)'!A:P,16,0)</f>
        <v>#N/A</v>
      </c>
      <c r="L1201" s="117">
        <f t="shared" si="199"/>
        <v>0</v>
      </c>
      <c r="M1201" s="114" t="e">
        <f>VLOOKUP(C1201,'B2B（ol)'!A:K,11,0)</f>
        <v>#N/A</v>
      </c>
      <c r="N1201" s="114" t="e">
        <f>VLOOKUP(B1201,payments!E:AG,29,0)</f>
        <v>#N/A</v>
      </c>
      <c r="O1201" s="114"/>
      <c r="P1201" s="114"/>
      <c r="Q1201" s="61" t="e">
        <f>VLOOKUP(R1201,映射表!A:G,7,0)</f>
        <v>#N/A</v>
      </c>
      <c r="R1201" s="122"/>
      <c r="S1201" s="122"/>
      <c r="T1201" s="122"/>
      <c r="U1201" s="122"/>
      <c r="V1201" s="122"/>
      <c r="W1201" s="122"/>
      <c r="X1201" s="122"/>
      <c r="Y1201" s="61">
        <f t="shared" si="200"/>
        <v>0</v>
      </c>
    </row>
    <row r="1202" spans="1:25" s="61" customFormat="1">
      <c r="A1202" s="61" t="e">
        <f t="shared" si="191"/>
        <v>#N/A</v>
      </c>
      <c r="B1202" s="121">
        <f t="shared" si="192"/>
        <v>0</v>
      </c>
      <c r="C1202" s="117" t="e">
        <f>VLOOKUP(B1202,映射表!A:C,3,0)</f>
        <v>#N/A</v>
      </c>
      <c r="D1202" s="121">
        <f t="shared" si="193"/>
        <v>0</v>
      </c>
      <c r="E1202" s="100">
        <f t="shared" si="194"/>
        <v>0</v>
      </c>
      <c r="F1202" s="121">
        <f t="shared" si="195"/>
        <v>0</v>
      </c>
      <c r="G1202" s="121">
        <f t="shared" si="196"/>
        <v>0</v>
      </c>
      <c r="H1202" s="99" t="e">
        <f>VLOOKUP(C1202,'B2B（ol)'!A:J,10,0)*D1202</f>
        <v>#N/A</v>
      </c>
      <c r="I1202" s="101">
        <f t="shared" si="197"/>
        <v>0</v>
      </c>
      <c r="J1202" s="121">
        <f t="shared" si="198"/>
        <v>0</v>
      </c>
      <c r="K1202" s="121" t="e">
        <f>VLOOKUP(C1202,'B2B（ol)'!A:P,16,0)</f>
        <v>#N/A</v>
      </c>
      <c r="L1202" s="117">
        <f t="shared" si="199"/>
        <v>0</v>
      </c>
      <c r="M1202" s="114" t="e">
        <f>VLOOKUP(C1202,'B2B（ol)'!A:K,11,0)</f>
        <v>#N/A</v>
      </c>
      <c r="N1202" s="114" t="e">
        <f>VLOOKUP(B1202,payments!E:AG,29,0)</f>
        <v>#N/A</v>
      </c>
      <c r="O1202" s="114"/>
      <c r="P1202" s="114" t="s">
        <v>26176</v>
      </c>
      <c r="Q1202" s="61" t="e">
        <f>VLOOKUP(R1202,映射表!A:G,7,0)</f>
        <v>#N/A</v>
      </c>
      <c r="R1202" s="122"/>
      <c r="S1202" s="122"/>
      <c r="T1202" s="122"/>
      <c r="U1202" s="122"/>
      <c r="V1202" s="122"/>
      <c r="W1202" s="122"/>
      <c r="X1202" s="122"/>
      <c r="Y1202" s="61">
        <f t="shared" si="200"/>
        <v>0</v>
      </c>
    </row>
    <row r="1203" spans="1:25" s="61" customFormat="1">
      <c r="A1203" s="61" t="e">
        <f t="shared" si="191"/>
        <v>#N/A</v>
      </c>
      <c r="B1203" s="121">
        <f t="shared" si="192"/>
        <v>0</v>
      </c>
      <c r="C1203" s="117" t="e">
        <f>VLOOKUP(B1203,映射表!A:C,3,0)</f>
        <v>#N/A</v>
      </c>
      <c r="D1203" s="121">
        <f t="shared" si="193"/>
        <v>0</v>
      </c>
      <c r="E1203" s="100">
        <f t="shared" si="194"/>
        <v>0</v>
      </c>
      <c r="F1203" s="121">
        <f t="shared" si="195"/>
        <v>0</v>
      </c>
      <c r="G1203" s="121">
        <f t="shared" si="196"/>
        <v>0</v>
      </c>
      <c r="H1203" s="99" t="e">
        <f>VLOOKUP(C1203,'B2B（ol)'!A:J,10,0)*D1203</f>
        <v>#N/A</v>
      </c>
      <c r="I1203" s="101">
        <f t="shared" si="197"/>
        <v>0</v>
      </c>
      <c r="J1203" s="121">
        <f t="shared" si="198"/>
        <v>0</v>
      </c>
      <c r="K1203" s="121" t="e">
        <f>VLOOKUP(C1203,'B2B（ol)'!A:P,16,0)</f>
        <v>#N/A</v>
      </c>
      <c r="L1203" s="117">
        <f t="shared" si="199"/>
        <v>0</v>
      </c>
      <c r="M1203" s="114" t="e">
        <f>VLOOKUP(C1203,'B2B（ol)'!A:K,11,0)</f>
        <v>#N/A</v>
      </c>
      <c r="N1203" s="114" t="e">
        <f>VLOOKUP(B1203,payments!E:AG,29,0)</f>
        <v>#N/A</v>
      </c>
      <c r="O1203" s="114"/>
      <c r="P1203" s="114" t="s">
        <v>26176</v>
      </c>
      <c r="Q1203" s="61" t="e">
        <f>VLOOKUP(R1203,映射表!A:G,7,0)</f>
        <v>#N/A</v>
      </c>
      <c r="R1203" s="122"/>
      <c r="S1203" s="122"/>
      <c r="T1203" s="122"/>
      <c r="U1203" s="122"/>
      <c r="V1203" s="122"/>
      <c r="W1203" s="122"/>
      <c r="X1203" s="122"/>
      <c r="Y1203" s="61">
        <f t="shared" si="200"/>
        <v>0</v>
      </c>
    </row>
    <row r="1204" spans="1:25" s="61" customFormat="1">
      <c r="A1204" s="61" t="e">
        <f t="shared" si="191"/>
        <v>#N/A</v>
      </c>
      <c r="B1204" s="121">
        <f t="shared" si="192"/>
        <v>0</v>
      </c>
      <c r="C1204" s="117" t="e">
        <f>VLOOKUP(B1204,映射表!A:C,3,0)</f>
        <v>#N/A</v>
      </c>
      <c r="D1204" s="121">
        <f t="shared" si="193"/>
        <v>0</v>
      </c>
      <c r="E1204" s="100">
        <f t="shared" si="194"/>
        <v>0</v>
      </c>
      <c r="F1204" s="121">
        <f t="shared" si="195"/>
        <v>0</v>
      </c>
      <c r="G1204" s="121">
        <f t="shared" si="196"/>
        <v>0</v>
      </c>
      <c r="H1204" s="99" t="e">
        <f>VLOOKUP(C1204,'B2B（ol)'!A:J,10,0)*D1204</f>
        <v>#N/A</v>
      </c>
      <c r="I1204" s="101">
        <f t="shared" si="197"/>
        <v>0</v>
      </c>
      <c r="J1204" s="121">
        <f t="shared" si="198"/>
        <v>0</v>
      </c>
      <c r="K1204" s="121" t="e">
        <f>VLOOKUP(C1204,'B2B（ol)'!A:P,16,0)</f>
        <v>#N/A</v>
      </c>
      <c r="L1204" s="117">
        <f t="shared" si="199"/>
        <v>0</v>
      </c>
      <c r="M1204" s="114" t="e">
        <f>VLOOKUP(C1204,'B2B（ol)'!A:K,11,0)</f>
        <v>#N/A</v>
      </c>
      <c r="N1204" s="114" t="e">
        <f>VLOOKUP(B1204,payments!E:AG,29,0)</f>
        <v>#N/A</v>
      </c>
      <c r="O1204" s="114"/>
      <c r="P1204" s="114" t="s">
        <v>26176</v>
      </c>
      <c r="Q1204" s="61" t="e">
        <f>VLOOKUP(R1204,映射表!A:G,7,0)</f>
        <v>#N/A</v>
      </c>
      <c r="R1204" s="122"/>
      <c r="S1204" s="122"/>
      <c r="T1204" s="122"/>
      <c r="U1204" s="122"/>
      <c r="V1204" s="122"/>
      <c r="W1204" s="122"/>
      <c r="X1204" s="122"/>
      <c r="Y1204" s="61">
        <f t="shared" si="200"/>
        <v>0</v>
      </c>
    </row>
    <row r="1205" spans="1:25" s="61" customFormat="1">
      <c r="A1205" s="61" t="e">
        <f t="shared" si="191"/>
        <v>#N/A</v>
      </c>
      <c r="B1205" s="121">
        <f t="shared" si="192"/>
        <v>0</v>
      </c>
      <c r="C1205" s="117" t="e">
        <f>VLOOKUP(B1205,映射表!A:C,3,0)</f>
        <v>#N/A</v>
      </c>
      <c r="D1205" s="121">
        <f t="shared" si="193"/>
        <v>0</v>
      </c>
      <c r="E1205" s="100">
        <f t="shared" si="194"/>
        <v>0</v>
      </c>
      <c r="F1205" s="121">
        <f t="shared" si="195"/>
        <v>0</v>
      </c>
      <c r="G1205" s="121">
        <f t="shared" si="196"/>
        <v>0</v>
      </c>
      <c r="H1205" s="99" t="e">
        <f>VLOOKUP(C1205,'B2B（ol)'!A:J,10,0)*D1205</f>
        <v>#N/A</v>
      </c>
      <c r="I1205" s="101">
        <f t="shared" si="197"/>
        <v>0</v>
      </c>
      <c r="J1205" s="121">
        <f t="shared" si="198"/>
        <v>0</v>
      </c>
      <c r="K1205" s="121" t="e">
        <f>VLOOKUP(C1205,'B2B（ol)'!A:P,16,0)</f>
        <v>#N/A</v>
      </c>
      <c r="L1205" s="117">
        <f t="shared" si="199"/>
        <v>0</v>
      </c>
      <c r="M1205" s="114" t="e">
        <f>VLOOKUP(C1205,'B2B（ol)'!A:K,11,0)</f>
        <v>#N/A</v>
      </c>
      <c r="N1205" s="114" t="e">
        <f>VLOOKUP(B1205,payments!E:AG,29,0)</f>
        <v>#N/A</v>
      </c>
      <c r="O1205" s="114"/>
      <c r="P1205" s="114" t="s">
        <v>26176</v>
      </c>
      <c r="Q1205" s="61" t="e">
        <f>VLOOKUP(R1205,映射表!A:G,7,0)</f>
        <v>#N/A</v>
      </c>
      <c r="R1205" s="122"/>
      <c r="S1205" s="122"/>
      <c r="T1205" s="122"/>
      <c r="U1205" s="122"/>
      <c r="V1205" s="122"/>
      <c r="W1205" s="122"/>
      <c r="X1205" s="122"/>
      <c r="Y1205" s="61">
        <f t="shared" si="200"/>
        <v>0</v>
      </c>
    </row>
    <row r="1206" spans="1:25" s="61" customFormat="1">
      <c r="A1206" s="61" t="e">
        <f t="shared" si="191"/>
        <v>#N/A</v>
      </c>
      <c r="B1206" s="121">
        <f t="shared" si="192"/>
        <v>0</v>
      </c>
      <c r="C1206" s="117" t="e">
        <f>VLOOKUP(B1206,映射表!A:C,3,0)</f>
        <v>#N/A</v>
      </c>
      <c r="D1206" s="121">
        <f t="shared" si="193"/>
        <v>0</v>
      </c>
      <c r="E1206" s="100">
        <f t="shared" si="194"/>
        <v>0</v>
      </c>
      <c r="F1206" s="121">
        <f t="shared" si="195"/>
        <v>0</v>
      </c>
      <c r="G1206" s="121">
        <f t="shared" si="196"/>
        <v>0</v>
      </c>
      <c r="H1206" s="99" t="e">
        <f>VLOOKUP(C1206,'B2B（ol)'!A:J,10,0)*D1206</f>
        <v>#N/A</v>
      </c>
      <c r="I1206" s="101">
        <f t="shared" si="197"/>
        <v>0</v>
      </c>
      <c r="J1206" s="121">
        <f t="shared" si="198"/>
        <v>0</v>
      </c>
      <c r="K1206" s="121" t="e">
        <f>VLOOKUP(C1206,'B2B（ol)'!A:P,16,0)</f>
        <v>#N/A</v>
      </c>
      <c r="L1206" s="117">
        <f t="shared" si="199"/>
        <v>0</v>
      </c>
      <c r="M1206" s="114" t="e">
        <f>VLOOKUP(C1206,'B2B（ol)'!A:K,11,0)</f>
        <v>#N/A</v>
      </c>
      <c r="N1206" s="114" t="e">
        <f>VLOOKUP(B1206,payments!E:AG,29,0)</f>
        <v>#N/A</v>
      </c>
      <c r="O1206" s="114"/>
      <c r="P1206" s="114"/>
      <c r="Q1206" s="61" t="e">
        <f>VLOOKUP(R1206,映射表!A:G,7,0)</f>
        <v>#N/A</v>
      </c>
      <c r="R1206" s="122"/>
      <c r="S1206" s="122"/>
      <c r="T1206" s="122"/>
      <c r="U1206" s="122"/>
      <c r="V1206" s="122"/>
      <c r="W1206" s="122"/>
      <c r="X1206" s="122"/>
      <c r="Y1206" s="61">
        <f t="shared" si="200"/>
        <v>0</v>
      </c>
    </row>
    <row r="1207" spans="1:25" s="61" customFormat="1">
      <c r="A1207" s="61" t="e">
        <f t="shared" si="191"/>
        <v>#N/A</v>
      </c>
      <c r="B1207" s="121">
        <f t="shared" si="192"/>
        <v>0</v>
      </c>
      <c r="C1207" s="117" t="e">
        <f>VLOOKUP(B1207,映射表!A:C,3,0)</f>
        <v>#N/A</v>
      </c>
      <c r="D1207" s="121">
        <f t="shared" si="193"/>
        <v>0</v>
      </c>
      <c r="E1207" s="100">
        <f t="shared" si="194"/>
        <v>0</v>
      </c>
      <c r="F1207" s="121">
        <f t="shared" si="195"/>
        <v>0</v>
      </c>
      <c r="G1207" s="121">
        <f t="shared" si="196"/>
        <v>0</v>
      </c>
      <c r="H1207" s="99" t="e">
        <f>VLOOKUP(C1207,'B2B（ol)'!A:J,10,0)*D1207</f>
        <v>#N/A</v>
      </c>
      <c r="I1207" s="101">
        <f t="shared" si="197"/>
        <v>0</v>
      </c>
      <c r="J1207" s="121">
        <f t="shared" si="198"/>
        <v>0</v>
      </c>
      <c r="K1207" s="121" t="e">
        <f>VLOOKUP(C1207,'B2B（ol)'!A:P,16,0)</f>
        <v>#N/A</v>
      </c>
      <c r="L1207" s="117">
        <f t="shared" si="199"/>
        <v>0</v>
      </c>
      <c r="M1207" s="114" t="e">
        <f>VLOOKUP(C1207,'B2B（ol)'!A:K,11,0)</f>
        <v>#N/A</v>
      </c>
      <c r="N1207" s="114" t="e">
        <f>VLOOKUP(B1207,payments!E:AG,29,0)</f>
        <v>#N/A</v>
      </c>
      <c r="O1207" s="114"/>
      <c r="P1207" s="114"/>
      <c r="Q1207" s="61" t="e">
        <f>VLOOKUP(R1207,映射表!A:G,7,0)</f>
        <v>#N/A</v>
      </c>
      <c r="R1207" s="122"/>
      <c r="S1207" s="122"/>
      <c r="T1207" s="122"/>
      <c r="U1207" s="122"/>
      <c r="V1207" s="122"/>
      <c r="W1207" s="122"/>
      <c r="X1207" s="122"/>
      <c r="Y1207" s="61">
        <f t="shared" si="200"/>
        <v>0</v>
      </c>
    </row>
    <row r="1208" spans="1:25" s="61" customFormat="1">
      <c r="A1208" s="61" t="e">
        <f t="shared" si="191"/>
        <v>#N/A</v>
      </c>
      <c r="B1208" s="121">
        <f t="shared" si="192"/>
        <v>0</v>
      </c>
      <c r="C1208" s="117" t="e">
        <f>VLOOKUP(B1208,映射表!A:C,3,0)</f>
        <v>#N/A</v>
      </c>
      <c r="D1208" s="121">
        <f t="shared" si="193"/>
        <v>0</v>
      </c>
      <c r="E1208" s="100">
        <f t="shared" si="194"/>
        <v>0</v>
      </c>
      <c r="F1208" s="121">
        <f t="shared" si="195"/>
        <v>0</v>
      </c>
      <c r="G1208" s="121">
        <f t="shared" si="196"/>
        <v>0</v>
      </c>
      <c r="H1208" s="99" t="e">
        <f>VLOOKUP(C1208,'B2B（ol)'!A:J,10,0)*D1208</f>
        <v>#N/A</v>
      </c>
      <c r="I1208" s="101">
        <f t="shared" si="197"/>
        <v>0</v>
      </c>
      <c r="J1208" s="121">
        <f t="shared" si="198"/>
        <v>0</v>
      </c>
      <c r="K1208" s="121" t="e">
        <f>VLOOKUP(C1208,'B2B（ol)'!A:P,16,0)</f>
        <v>#N/A</v>
      </c>
      <c r="L1208" s="117">
        <f t="shared" si="199"/>
        <v>0</v>
      </c>
      <c r="M1208" s="114" t="e">
        <f>VLOOKUP(C1208,'B2B（ol)'!A:K,11,0)</f>
        <v>#N/A</v>
      </c>
      <c r="N1208" s="114" t="e">
        <f>VLOOKUP(B1208,payments!E:AG,29,0)</f>
        <v>#N/A</v>
      </c>
      <c r="O1208" s="114"/>
      <c r="P1208" s="114"/>
      <c r="Q1208" s="61" t="e">
        <f>VLOOKUP(R1208,映射表!A:G,7,0)</f>
        <v>#N/A</v>
      </c>
      <c r="R1208" s="122"/>
      <c r="S1208" s="122"/>
      <c r="T1208" s="122"/>
      <c r="U1208" s="122"/>
      <c r="V1208" s="122"/>
      <c r="W1208" s="122"/>
      <c r="X1208" s="122"/>
      <c r="Y1208" s="61">
        <f t="shared" si="200"/>
        <v>0</v>
      </c>
    </row>
    <row r="1209" spans="1:25" s="61" customFormat="1">
      <c r="A1209" s="61" t="e">
        <f t="shared" si="191"/>
        <v>#N/A</v>
      </c>
      <c r="B1209" s="121">
        <f t="shared" si="192"/>
        <v>0</v>
      </c>
      <c r="C1209" s="117" t="e">
        <f>VLOOKUP(B1209,映射表!A:C,3,0)</f>
        <v>#N/A</v>
      </c>
      <c r="D1209" s="121">
        <f t="shared" si="193"/>
        <v>0</v>
      </c>
      <c r="E1209" s="100">
        <f t="shared" si="194"/>
        <v>0</v>
      </c>
      <c r="F1209" s="121">
        <f t="shared" si="195"/>
        <v>0</v>
      </c>
      <c r="G1209" s="121">
        <f t="shared" si="196"/>
        <v>0</v>
      </c>
      <c r="H1209" s="99" t="e">
        <f>VLOOKUP(C1209,'B2B（ol)'!A:J,10,0)*D1209</f>
        <v>#N/A</v>
      </c>
      <c r="I1209" s="101">
        <f t="shared" si="197"/>
        <v>0</v>
      </c>
      <c r="J1209" s="121">
        <f t="shared" si="198"/>
        <v>0</v>
      </c>
      <c r="K1209" s="121" t="e">
        <f>VLOOKUP(C1209,'B2B（ol)'!A:P,16,0)</f>
        <v>#N/A</v>
      </c>
      <c r="L1209" s="117">
        <f t="shared" si="199"/>
        <v>0</v>
      </c>
      <c r="M1209" s="114" t="e">
        <f>VLOOKUP(C1209,'B2B（ol)'!A:K,11,0)</f>
        <v>#N/A</v>
      </c>
      <c r="N1209" s="114" t="e">
        <f>VLOOKUP(B1209,payments!E:AG,29,0)</f>
        <v>#N/A</v>
      </c>
      <c r="O1209" s="114"/>
      <c r="P1209" s="114"/>
      <c r="Q1209" s="61" t="e">
        <f>VLOOKUP(R1209,映射表!A:G,7,0)</f>
        <v>#N/A</v>
      </c>
      <c r="R1209" s="122"/>
      <c r="S1209" s="122"/>
      <c r="T1209" s="122"/>
      <c r="U1209" s="122"/>
      <c r="V1209" s="122"/>
      <c r="W1209" s="122"/>
      <c r="X1209" s="122"/>
      <c r="Y1209" s="61">
        <f t="shared" si="200"/>
        <v>0</v>
      </c>
    </row>
    <row r="1210" spans="1:25" s="61" customFormat="1">
      <c r="A1210" s="61" t="e">
        <f t="shared" si="191"/>
        <v>#N/A</v>
      </c>
      <c r="B1210" s="121">
        <f t="shared" si="192"/>
        <v>0</v>
      </c>
      <c r="C1210" s="117" t="e">
        <f>VLOOKUP(B1210,映射表!A:C,3,0)</f>
        <v>#N/A</v>
      </c>
      <c r="D1210" s="121">
        <f t="shared" si="193"/>
        <v>0</v>
      </c>
      <c r="E1210" s="100">
        <f t="shared" si="194"/>
        <v>0</v>
      </c>
      <c r="F1210" s="121">
        <f t="shared" si="195"/>
        <v>0</v>
      </c>
      <c r="G1210" s="121">
        <f t="shared" si="196"/>
        <v>0</v>
      </c>
      <c r="H1210" s="99" t="e">
        <f>VLOOKUP(C1210,'B2B（ol)'!A:J,10,0)*D1210</f>
        <v>#N/A</v>
      </c>
      <c r="I1210" s="101">
        <f t="shared" si="197"/>
        <v>0</v>
      </c>
      <c r="J1210" s="121">
        <f t="shared" si="198"/>
        <v>0</v>
      </c>
      <c r="K1210" s="121" t="e">
        <f>VLOOKUP(C1210,'B2B（ol)'!A:P,16,0)</f>
        <v>#N/A</v>
      </c>
      <c r="L1210" s="117">
        <f t="shared" si="199"/>
        <v>0</v>
      </c>
      <c r="M1210" s="114" t="e">
        <f>VLOOKUP(C1210,'B2B（ol)'!A:K,11,0)</f>
        <v>#N/A</v>
      </c>
      <c r="N1210" s="114" t="e">
        <f>VLOOKUP(B1210,payments!E:AG,29,0)</f>
        <v>#N/A</v>
      </c>
      <c r="O1210" s="114"/>
      <c r="P1210" s="114"/>
      <c r="Q1210" s="61" t="e">
        <f>VLOOKUP(R1210,映射表!A:G,7,0)</f>
        <v>#N/A</v>
      </c>
      <c r="R1210" s="122"/>
      <c r="S1210" s="122"/>
      <c r="T1210" s="122"/>
      <c r="U1210" s="122"/>
      <c r="V1210" s="122"/>
      <c r="W1210" s="122"/>
      <c r="X1210" s="122"/>
      <c r="Y1210" s="61">
        <f t="shared" si="200"/>
        <v>0</v>
      </c>
    </row>
    <row r="1211" spans="1:25" s="61" customFormat="1">
      <c r="A1211" s="61" t="e">
        <f t="shared" si="191"/>
        <v>#N/A</v>
      </c>
      <c r="B1211" s="121">
        <f t="shared" si="192"/>
        <v>0</v>
      </c>
      <c r="C1211" s="117" t="e">
        <f>VLOOKUP(B1211,映射表!A:C,3,0)</f>
        <v>#N/A</v>
      </c>
      <c r="D1211" s="121">
        <f t="shared" si="193"/>
        <v>0</v>
      </c>
      <c r="E1211" s="100">
        <f t="shared" si="194"/>
        <v>0</v>
      </c>
      <c r="F1211" s="121">
        <f t="shared" si="195"/>
        <v>0</v>
      </c>
      <c r="G1211" s="121">
        <f t="shared" si="196"/>
        <v>0</v>
      </c>
      <c r="H1211" s="99" t="e">
        <f>VLOOKUP(C1211,'B2B（ol)'!A:J,10,0)*D1211</f>
        <v>#N/A</v>
      </c>
      <c r="I1211" s="101">
        <f t="shared" si="197"/>
        <v>0</v>
      </c>
      <c r="J1211" s="121">
        <f t="shared" si="198"/>
        <v>0</v>
      </c>
      <c r="K1211" s="121" t="e">
        <f>VLOOKUP(C1211,'B2B（ol)'!A:P,16,0)</f>
        <v>#N/A</v>
      </c>
      <c r="L1211" s="117">
        <f t="shared" si="199"/>
        <v>0</v>
      </c>
      <c r="M1211" s="114" t="e">
        <f>VLOOKUP(C1211,'B2B（ol)'!A:K,11,0)</f>
        <v>#N/A</v>
      </c>
      <c r="N1211" s="114" t="e">
        <f>VLOOKUP(B1211,payments!E:AG,29,0)</f>
        <v>#N/A</v>
      </c>
      <c r="O1211" s="114"/>
      <c r="P1211" s="114"/>
      <c r="Q1211" s="61" t="e">
        <f>VLOOKUP(R1211,映射表!A:G,7,0)</f>
        <v>#N/A</v>
      </c>
      <c r="R1211" s="122"/>
      <c r="S1211" s="122"/>
      <c r="T1211" s="122"/>
      <c r="U1211" s="122"/>
      <c r="V1211" s="122"/>
      <c r="W1211" s="122"/>
      <c r="X1211" s="122"/>
      <c r="Y1211" s="61">
        <f t="shared" si="200"/>
        <v>0</v>
      </c>
    </row>
    <row r="1212" spans="1:25" s="61" customFormat="1">
      <c r="A1212" s="61" t="e">
        <f t="shared" si="191"/>
        <v>#N/A</v>
      </c>
      <c r="B1212" s="121">
        <f t="shared" si="192"/>
        <v>0</v>
      </c>
      <c r="C1212" s="117" t="e">
        <f>VLOOKUP(B1212,映射表!A:C,3,0)</f>
        <v>#N/A</v>
      </c>
      <c r="D1212" s="121">
        <f t="shared" si="193"/>
        <v>0</v>
      </c>
      <c r="E1212" s="100">
        <f t="shared" si="194"/>
        <v>0</v>
      </c>
      <c r="F1212" s="121">
        <f t="shared" si="195"/>
        <v>0</v>
      </c>
      <c r="G1212" s="121">
        <f t="shared" si="196"/>
        <v>0</v>
      </c>
      <c r="H1212" s="99" t="e">
        <f>VLOOKUP(C1212,'B2B（ol)'!A:J,10,0)*D1212</f>
        <v>#N/A</v>
      </c>
      <c r="I1212" s="101">
        <f t="shared" si="197"/>
        <v>0</v>
      </c>
      <c r="J1212" s="121">
        <f t="shared" si="198"/>
        <v>0</v>
      </c>
      <c r="K1212" s="121" t="e">
        <f>VLOOKUP(C1212,'B2B（ol)'!A:P,16,0)</f>
        <v>#N/A</v>
      </c>
      <c r="L1212" s="117">
        <f t="shared" si="199"/>
        <v>0</v>
      </c>
      <c r="M1212" s="114" t="e">
        <f>VLOOKUP(C1212,'B2B（ol)'!A:K,11,0)</f>
        <v>#N/A</v>
      </c>
      <c r="N1212" s="114" t="e">
        <f>VLOOKUP(B1212,payments!E:AG,29,0)</f>
        <v>#N/A</v>
      </c>
      <c r="O1212" s="114"/>
      <c r="P1212" s="114"/>
      <c r="Q1212" s="61" t="e">
        <f>VLOOKUP(R1212,映射表!A:G,7,0)</f>
        <v>#N/A</v>
      </c>
      <c r="R1212" s="122"/>
      <c r="S1212" s="122"/>
      <c r="T1212" s="122"/>
      <c r="U1212" s="122"/>
      <c r="V1212" s="122"/>
      <c r="W1212" s="122"/>
      <c r="X1212" s="122"/>
      <c r="Y1212" s="61">
        <f t="shared" si="200"/>
        <v>0</v>
      </c>
    </row>
    <row r="1213" spans="1:25" s="61" customFormat="1">
      <c r="A1213" s="61" t="e">
        <f t="shared" si="191"/>
        <v>#N/A</v>
      </c>
      <c r="B1213" s="121">
        <f t="shared" si="192"/>
        <v>0</v>
      </c>
      <c r="C1213" s="117" t="e">
        <f>VLOOKUP(B1213,映射表!A:C,3,0)</f>
        <v>#N/A</v>
      </c>
      <c r="D1213" s="121">
        <f t="shared" si="193"/>
        <v>0</v>
      </c>
      <c r="E1213" s="100">
        <f t="shared" si="194"/>
        <v>0</v>
      </c>
      <c r="F1213" s="121">
        <f t="shared" si="195"/>
        <v>0</v>
      </c>
      <c r="G1213" s="121">
        <f t="shared" si="196"/>
        <v>0</v>
      </c>
      <c r="H1213" s="99" t="e">
        <f>VLOOKUP(C1213,'B2B（ol)'!A:J,10,0)*D1213</f>
        <v>#N/A</v>
      </c>
      <c r="I1213" s="101">
        <f t="shared" si="197"/>
        <v>0</v>
      </c>
      <c r="J1213" s="121">
        <f t="shared" si="198"/>
        <v>0</v>
      </c>
      <c r="K1213" s="121" t="e">
        <f>VLOOKUP(C1213,'B2B（ol)'!A:P,16,0)</f>
        <v>#N/A</v>
      </c>
      <c r="L1213" s="117">
        <f t="shared" si="199"/>
        <v>0</v>
      </c>
      <c r="M1213" s="114" t="e">
        <f>VLOOKUP(C1213,'B2B（ol)'!A:K,11,0)</f>
        <v>#N/A</v>
      </c>
      <c r="N1213" s="114" t="e">
        <f>VLOOKUP(B1213,payments!E:AG,29,0)</f>
        <v>#N/A</v>
      </c>
      <c r="O1213" s="114"/>
      <c r="P1213" s="114"/>
      <c r="Q1213" s="61" t="e">
        <f>VLOOKUP(R1213,映射表!A:G,7,0)</f>
        <v>#N/A</v>
      </c>
      <c r="R1213" s="122"/>
      <c r="S1213" s="122"/>
      <c r="T1213" s="122"/>
      <c r="U1213" s="122"/>
      <c r="V1213" s="122"/>
      <c r="W1213" s="122"/>
      <c r="X1213" s="122"/>
      <c r="Y1213" s="61">
        <f t="shared" si="200"/>
        <v>0</v>
      </c>
    </row>
    <row r="1214" spans="1:25" s="61" customFormat="1">
      <c r="A1214" s="61" t="e">
        <f t="shared" si="191"/>
        <v>#N/A</v>
      </c>
      <c r="B1214" s="121">
        <f t="shared" si="192"/>
        <v>0</v>
      </c>
      <c r="C1214" s="117" t="e">
        <f>VLOOKUP(B1214,映射表!A:C,3,0)</f>
        <v>#N/A</v>
      </c>
      <c r="D1214" s="121">
        <f t="shared" si="193"/>
        <v>0</v>
      </c>
      <c r="E1214" s="100">
        <f t="shared" si="194"/>
        <v>0</v>
      </c>
      <c r="F1214" s="121">
        <f t="shared" si="195"/>
        <v>0</v>
      </c>
      <c r="G1214" s="121">
        <f t="shared" si="196"/>
        <v>0</v>
      </c>
      <c r="H1214" s="99" t="e">
        <f>VLOOKUP(C1214,'B2B（ol)'!A:J,10,0)*D1214</f>
        <v>#N/A</v>
      </c>
      <c r="I1214" s="101">
        <f t="shared" si="197"/>
        <v>0</v>
      </c>
      <c r="J1214" s="121">
        <f t="shared" si="198"/>
        <v>0</v>
      </c>
      <c r="K1214" s="121" t="e">
        <f>VLOOKUP(C1214,'B2B（ol)'!A:P,16,0)</f>
        <v>#N/A</v>
      </c>
      <c r="L1214" s="117">
        <f t="shared" si="199"/>
        <v>0</v>
      </c>
      <c r="M1214" s="114" t="e">
        <f>VLOOKUP(C1214,'B2B（ol)'!A:K,11,0)</f>
        <v>#N/A</v>
      </c>
      <c r="N1214" s="114" t="e">
        <f>VLOOKUP(B1214,payments!E:AG,29,0)</f>
        <v>#N/A</v>
      </c>
      <c r="O1214" s="114"/>
      <c r="P1214" s="114"/>
      <c r="Q1214" s="61" t="e">
        <f>VLOOKUP(R1214,映射表!A:G,7,0)</f>
        <v>#N/A</v>
      </c>
      <c r="R1214" s="122"/>
      <c r="S1214" s="122"/>
      <c r="T1214" s="122"/>
      <c r="U1214" s="122"/>
      <c r="V1214" s="122"/>
      <c r="W1214" s="122"/>
      <c r="X1214" s="122"/>
      <c r="Y1214" s="61">
        <f t="shared" si="200"/>
        <v>0</v>
      </c>
    </row>
    <row r="1215" spans="1:25" s="61" customFormat="1">
      <c r="A1215" s="61" t="e">
        <f t="shared" si="191"/>
        <v>#N/A</v>
      </c>
      <c r="B1215" s="121">
        <f t="shared" si="192"/>
        <v>0</v>
      </c>
      <c r="C1215" s="117" t="e">
        <f>VLOOKUP(B1215,映射表!A:C,3,0)</f>
        <v>#N/A</v>
      </c>
      <c r="D1215" s="121">
        <f t="shared" si="193"/>
        <v>0</v>
      </c>
      <c r="E1215" s="100">
        <f t="shared" si="194"/>
        <v>0</v>
      </c>
      <c r="F1215" s="121">
        <f t="shared" si="195"/>
        <v>0</v>
      </c>
      <c r="G1215" s="121">
        <f t="shared" si="196"/>
        <v>0</v>
      </c>
      <c r="H1215" s="99" t="e">
        <f>VLOOKUP(C1215,'B2B（ol)'!A:J,10,0)*D1215</f>
        <v>#N/A</v>
      </c>
      <c r="I1215" s="101">
        <f t="shared" si="197"/>
        <v>0</v>
      </c>
      <c r="J1215" s="121">
        <f t="shared" si="198"/>
        <v>0</v>
      </c>
      <c r="K1215" s="121" t="e">
        <f>VLOOKUP(C1215,'B2B（ol)'!A:P,16,0)</f>
        <v>#N/A</v>
      </c>
      <c r="L1215" s="117">
        <f t="shared" si="199"/>
        <v>0</v>
      </c>
      <c r="M1215" s="114" t="e">
        <f>VLOOKUP(C1215,'B2B（ol)'!A:K,11,0)</f>
        <v>#N/A</v>
      </c>
      <c r="N1215" s="114" t="e">
        <f>VLOOKUP(B1215,payments!E:AG,29,0)</f>
        <v>#N/A</v>
      </c>
      <c r="O1215" s="114"/>
      <c r="P1215" s="114"/>
      <c r="Q1215" s="61" t="e">
        <f>VLOOKUP(R1215,映射表!A:G,7,0)</f>
        <v>#N/A</v>
      </c>
      <c r="R1215" s="122"/>
      <c r="S1215" s="122"/>
      <c r="T1215" s="122"/>
      <c r="U1215" s="122"/>
      <c r="V1215" s="122"/>
      <c r="W1215" s="122"/>
      <c r="X1215" s="122"/>
      <c r="Y1215" s="61">
        <f t="shared" si="200"/>
        <v>0</v>
      </c>
    </row>
    <row r="1216" spans="1:25" s="61" customFormat="1">
      <c r="A1216" s="61" t="e">
        <f t="shared" si="191"/>
        <v>#N/A</v>
      </c>
      <c r="B1216" s="121">
        <f t="shared" si="192"/>
        <v>0</v>
      </c>
      <c r="C1216" s="117" t="e">
        <f>VLOOKUP(B1216,映射表!A:C,3,0)</f>
        <v>#N/A</v>
      </c>
      <c r="D1216" s="121">
        <f t="shared" si="193"/>
        <v>0</v>
      </c>
      <c r="E1216" s="100">
        <f t="shared" si="194"/>
        <v>0</v>
      </c>
      <c r="F1216" s="121">
        <f t="shared" si="195"/>
        <v>0</v>
      </c>
      <c r="G1216" s="121">
        <f t="shared" si="196"/>
        <v>0</v>
      </c>
      <c r="H1216" s="99" t="e">
        <f>VLOOKUP(C1216,'B2B（ol)'!A:J,10,0)*D1216</f>
        <v>#N/A</v>
      </c>
      <c r="I1216" s="101">
        <f t="shared" si="197"/>
        <v>0</v>
      </c>
      <c r="J1216" s="121">
        <f t="shared" si="198"/>
        <v>0</v>
      </c>
      <c r="K1216" s="121" t="e">
        <f>VLOOKUP(C1216,'B2B（ol)'!A:P,16,0)</f>
        <v>#N/A</v>
      </c>
      <c r="L1216" s="117">
        <f t="shared" si="199"/>
        <v>0</v>
      </c>
      <c r="M1216" s="114" t="e">
        <f>VLOOKUP(C1216,'B2B（ol)'!A:K,11,0)</f>
        <v>#N/A</v>
      </c>
      <c r="N1216" s="114" t="e">
        <f>VLOOKUP(B1216,payments!E:AG,29,0)</f>
        <v>#N/A</v>
      </c>
      <c r="O1216" s="114"/>
      <c r="P1216" s="114"/>
      <c r="Q1216" s="61" t="e">
        <f>VLOOKUP(R1216,映射表!A:G,7,0)</f>
        <v>#N/A</v>
      </c>
      <c r="R1216" s="122"/>
      <c r="S1216" s="122"/>
      <c r="T1216" s="122"/>
      <c r="U1216" s="122"/>
      <c r="V1216" s="122"/>
      <c r="W1216" s="122"/>
      <c r="X1216" s="122"/>
      <c r="Y1216" s="61">
        <f t="shared" si="200"/>
        <v>0</v>
      </c>
    </row>
    <row r="1217" spans="1:25" s="61" customFormat="1">
      <c r="A1217" s="61" t="e">
        <f t="shared" si="191"/>
        <v>#N/A</v>
      </c>
      <c r="B1217" s="121">
        <f t="shared" si="192"/>
        <v>0</v>
      </c>
      <c r="C1217" s="117" t="e">
        <f>VLOOKUP(B1217,映射表!A:C,3,0)</f>
        <v>#N/A</v>
      </c>
      <c r="D1217" s="121">
        <f t="shared" si="193"/>
        <v>0</v>
      </c>
      <c r="E1217" s="100">
        <f t="shared" si="194"/>
        <v>0</v>
      </c>
      <c r="F1217" s="121">
        <f t="shared" si="195"/>
        <v>0</v>
      </c>
      <c r="G1217" s="121">
        <f t="shared" si="196"/>
        <v>0</v>
      </c>
      <c r="H1217" s="99" t="e">
        <f>VLOOKUP(C1217,'B2B（ol)'!A:J,10,0)*D1217</f>
        <v>#N/A</v>
      </c>
      <c r="I1217" s="101">
        <f t="shared" si="197"/>
        <v>0</v>
      </c>
      <c r="J1217" s="121">
        <f t="shared" si="198"/>
        <v>0</v>
      </c>
      <c r="K1217" s="121" t="e">
        <f>VLOOKUP(C1217,'B2B（ol)'!A:P,16,0)</f>
        <v>#N/A</v>
      </c>
      <c r="L1217" s="117">
        <f t="shared" si="199"/>
        <v>0</v>
      </c>
      <c r="M1217" s="114" t="e">
        <f>VLOOKUP(C1217,'B2B（ol)'!A:K,11,0)</f>
        <v>#N/A</v>
      </c>
      <c r="N1217" s="114" t="e">
        <f>VLOOKUP(B1217,payments!E:AG,29,0)</f>
        <v>#N/A</v>
      </c>
      <c r="O1217" s="114"/>
      <c r="P1217" s="114"/>
      <c r="Q1217" s="61" t="e">
        <f>VLOOKUP(R1217,映射表!A:G,7,0)</f>
        <v>#N/A</v>
      </c>
      <c r="R1217" s="122"/>
      <c r="S1217" s="122"/>
      <c r="T1217" s="122"/>
      <c r="U1217" s="122"/>
      <c r="V1217" s="122"/>
      <c r="W1217" s="122"/>
      <c r="X1217" s="122"/>
      <c r="Y1217" s="61">
        <f t="shared" si="200"/>
        <v>0</v>
      </c>
    </row>
    <row r="1218" spans="1:25" s="61" customFormat="1">
      <c r="A1218" s="61" t="e">
        <f t="shared" ref="A1218:A1281" si="201">Q1218</f>
        <v>#N/A</v>
      </c>
      <c r="B1218" s="121">
        <f t="shared" ref="B1218:B1281" si="202">R1218</f>
        <v>0</v>
      </c>
      <c r="C1218" s="117" t="e">
        <f>VLOOKUP(B1218,映射表!A:C,3,0)</f>
        <v>#N/A</v>
      </c>
      <c r="D1218" s="121">
        <f t="shared" ref="D1218:D1281" si="203">S1218</f>
        <v>0</v>
      </c>
      <c r="E1218" s="100">
        <f t="shared" ref="E1218:E1281" si="204">IFERROR(T1218/D1218,0)*D1218</f>
        <v>0</v>
      </c>
      <c r="F1218" s="121">
        <f t="shared" ref="F1218:F1281" si="205">IFERROR(V1218/D1218,0)*D1218</f>
        <v>0</v>
      </c>
      <c r="G1218" s="121">
        <f t="shared" ref="G1218:G1281" si="206">IFERROR(IF((E1218+F1218)&gt;200,(E1218+F1218-200)*0.9+200*0.85,(E1218+F1218)*0.85),0)</f>
        <v>0</v>
      </c>
      <c r="H1218" s="99" t="e">
        <f>VLOOKUP(C1218,'B2B（ol)'!A:J,10,0)*D1218</f>
        <v>#N/A</v>
      </c>
      <c r="I1218" s="101">
        <f t="shared" ref="I1218:I1281" si="207">IFERROR((G1218-H1218)/(E1218+F1218),0)</f>
        <v>0</v>
      </c>
      <c r="J1218" s="121">
        <f t="shared" ref="J1218:J1281" si="208">IFERROR((G1218-H1218),0)</f>
        <v>0</v>
      </c>
      <c r="K1218" s="121" t="e">
        <f>VLOOKUP(C1218,'B2B（ol)'!A:P,16,0)</f>
        <v>#N/A</v>
      </c>
      <c r="L1218" s="117">
        <f t="shared" ref="L1218:L1281" si="209">(E1218+F1218)</f>
        <v>0</v>
      </c>
      <c r="M1218" s="114" t="e">
        <f>VLOOKUP(C1218,'B2B（ol)'!A:K,11,0)</f>
        <v>#N/A</v>
      </c>
      <c r="N1218" s="114" t="e">
        <f>VLOOKUP(B1218,payments!E:AG,29,0)</f>
        <v>#N/A</v>
      </c>
      <c r="O1218" s="114"/>
      <c r="P1218" s="114"/>
      <c r="Q1218" s="61" t="e">
        <f>VLOOKUP(R1218,映射表!A:G,7,0)</f>
        <v>#N/A</v>
      </c>
      <c r="R1218" s="122"/>
      <c r="S1218" s="122"/>
      <c r="T1218" s="122"/>
      <c r="U1218" s="122"/>
      <c r="V1218" s="122"/>
      <c r="W1218" s="122"/>
      <c r="X1218" s="122"/>
      <c r="Y1218" s="61">
        <f t="shared" ref="Y1218:Y1281" si="210">L1218</f>
        <v>0</v>
      </c>
    </row>
    <row r="1219" spans="1:25" s="61" customFormat="1">
      <c r="A1219" s="61" t="e">
        <f t="shared" si="201"/>
        <v>#N/A</v>
      </c>
      <c r="B1219" s="121">
        <f t="shared" si="202"/>
        <v>0</v>
      </c>
      <c r="C1219" s="117" t="e">
        <f>VLOOKUP(B1219,映射表!A:C,3,0)</f>
        <v>#N/A</v>
      </c>
      <c r="D1219" s="121">
        <f t="shared" si="203"/>
        <v>0</v>
      </c>
      <c r="E1219" s="100">
        <f t="shared" si="204"/>
        <v>0</v>
      </c>
      <c r="F1219" s="121">
        <f t="shared" si="205"/>
        <v>0</v>
      </c>
      <c r="G1219" s="121">
        <f t="shared" si="206"/>
        <v>0</v>
      </c>
      <c r="H1219" s="99" t="e">
        <f>VLOOKUP(C1219,'B2B（ol)'!A:J,10,0)*D1219</f>
        <v>#N/A</v>
      </c>
      <c r="I1219" s="101">
        <f t="shared" si="207"/>
        <v>0</v>
      </c>
      <c r="J1219" s="121">
        <f t="shared" si="208"/>
        <v>0</v>
      </c>
      <c r="K1219" s="121" t="e">
        <f>VLOOKUP(C1219,'B2B（ol)'!A:P,16,0)</f>
        <v>#N/A</v>
      </c>
      <c r="L1219" s="117">
        <f t="shared" si="209"/>
        <v>0</v>
      </c>
      <c r="M1219" s="114" t="e">
        <f>VLOOKUP(C1219,'B2B（ol)'!A:K,11,0)</f>
        <v>#N/A</v>
      </c>
      <c r="N1219" s="114" t="e">
        <f>VLOOKUP(B1219,payments!E:AG,29,0)</f>
        <v>#N/A</v>
      </c>
      <c r="O1219" s="114"/>
      <c r="P1219" s="114"/>
      <c r="Q1219" s="61" t="e">
        <f>VLOOKUP(R1219,映射表!A:G,7,0)</f>
        <v>#N/A</v>
      </c>
      <c r="R1219" s="122"/>
      <c r="S1219" s="122"/>
      <c r="T1219" s="122"/>
      <c r="U1219" s="122"/>
      <c r="V1219" s="122"/>
      <c r="W1219" s="122"/>
      <c r="X1219" s="122"/>
      <c r="Y1219" s="61">
        <f t="shared" si="210"/>
        <v>0</v>
      </c>
    </row>
    <row r="1220" spans="1:25" s="61" customFormat="1">
      <c r="A1220" s="61" t="e">
        <f t="shared" si="201"/>
        <v>#N/A</v>
      </c>
      <c r="B1220" s="121">
        <f t="shared" si="202"/>
        <v>0</v>
      </c>
      <c r="C1220" s="117" t="e">
        <f>VLOOKUP(B1220,映射表!A:C,3,0)</f>
        <v>#N/A</v>
      </c>
      <c r="D1220" s="121">
        <f t="shared" si="203"/>
        <v>0</v>
      </c>
      <c r="E1220" s="100">
        <f t="shared" si="204"/>
        <v>0</v>
      </c>
      <c r="F1220" s="121">
        <f t="shared" si="205"/>
        <v>0</v>
      </c>
      <c r="G1220" s="121">
        <f t="shared" si="206"/>
        <v>0</v>
      </c>
      <c r="H1220" s="99" t="e">
        <f>VLOOKUP(C1220,'B2B（ol)'!A:J,10,0)*D1220</f>
        <v>#N/A</v>
      </c>
      <c r="I1220" s="101">
        <f t="shared" si="207"/>
        <v>0</v>
      </c>
      <c r="J1220" s="121">
        <f t="shared" si="208"/>
        <v>0</v>
      </c>
      <c r="K1220" s="121" t="e">
        <f>VLOOKUP(C1220,'B2B（ol)'!A:P,16,0)</f>
        <v>#N/A</v>
      </c>
      <c r="L1220" s="117">
        <f t="shared" si="209"/>
        <v>0</v>
      </c>
      <c r="M1220" s="114" t="e">
        <f>VLOOKUP(C1220,'B2B（ol)'!A:K,11,0)</f>
        <v>#N/A</v>
      </c>
      <c r="N1220" s="114" t="e">
        <f>VLOOKUP(B1220,payments!E:AG,29,0)</f>
        <v>#N/A</v>
      </c>
      <c r="O1220" s="114"/>
      <c r="P1220" s="114"/>
      <c r="Q1220" s="61" t="e">
        <f>VLOOKUP(R1220,映射表!A:G,7,0)</f>
        <v>#N/A</v>
      </c>
      <c r="R1220" s="122"/>
      <c r="S1220" s="122"/>
      <c r="T1220" s="122"/>
      <c r="U1220" s="122"/>
      <c r="V1220" s="122"/>
      <c r="W1220" s="122"/>
      <c r="X1220" s="122"/>
      <c r="Y1220" s="61">
        <f t="shared" si="210"/>
        <v>0</v>
      </c>
    </row>
    <row r="1221" spans="1:25" s="61" customFormat="1">
      <c r="A1221" s="61" t="e">
        <f t="shared" si="201"/>
        <v>#N/A</v>
      </c>
      <c r="B1221" s="121">
        <f t="shared" si="202"/>
        <v>0</v>
      </c>
      <c r="C1221" s="117" t="e">
        <f>VLOOKUP(B1221,映射表!A:C,3,0)</f>
        <v>#N/A</v>
      </c>
      <c r="D1221" s="121">
        <f t="shared" si="203"/>
        <v>0</v>
      </c>
      <c r="E1221" s="100">
        <f t="shared" si="204"/>
        <v>0</v>
      </c>
      <c r="F1221" s="121">
        <f t="shared" si="205"/>
        <v>0</v>
      </c>
      <c r="G1221" s="121">
        <f t="shared" si="206"/>
        <v>0</v>
      </c>
      <c r="H1221" s="99" t="e">
        <f>VLOOKUP(C1221,'B2B（ol)'!A:J,10,0)*D1221</f>
        <v>#N/A</v>
      </c>
      <c r="I1221" s="101">
        <f t="shared" si="207"/>
        <v>0</v>
      </c>
      <c r="J1221" s="121">
        <f t="shared" si="208"/>
        <v>0</v>
      </c>
      <c r="K1221" s="121" t="e">
        <f>VLOOKUP(C1221,'B2B（ol)'!A:P,16,0)</f>
        <v>#N/A</v>
      </c>
      <c r="L1221" s="117">
        <f t="shared" si="209"/>
        <v>0</v>
      </c>
      <c r="M1221" s="114" t="e">
        <f>VLOOKUP(C1221,'B2B（ol)'!A:K,11,0)</f>
        <v>#N/A</v>
      </c>
      <c r="N1221" s="114" t="e">
        <f>VLOOKUP(B1221,payments!E:AG,29,0)</f>
        <v>#N/A</v>
      </c>
      <c r="O1221" s="114"/>
      <c r="P1221" s="114"/>
      <c r="Q1221" s="61" t="e">
        <f>VLOOKUP(R1221,映射表!A:G,7,0)</f>
        <v>#N/A</v>
      </c>
      <c r="R1221" s="122"/>
      <c r="S1221" s="122"/>
      <c r="T1221" s="122"/>
      <c r="U1221" s="122"/>
      <c r="V1221" s="122"/>
      <c r="W1221" s="122"/>
      <c r="X1221" s="122"/>
      <c r="Y1221" s="61">
        <f t="shared" si="210"/>
        <v>0</v>
      </c>
    </row>
    <row r="1222" spans="1:25" s="61" customFormat="1">
      <c r="A1222" s="61" t="e">
        <f t="shared" si="201"/>
        <v>#N/A</v>
      </c>
      <c r="B1222" s="121">
        <f t="shared" si="202"/>
        <v>0</v>
      </c>
      <c r="C1222" s="117" t="e">
        <f>VLOOKUP(B1222,映射表!A:C,3,0)</f>
        <v>#N/A</v>
      </c>
      <c r="D1222" s="121">
        <f t="shared" si="203"/>
        <v>0</v>
      </c>
      <c r="E1222" s="100">
        <f t="shared" si="204"/>
        <v>0</v>
      </c>
      <c r="F1222" s="121">
        <f t="shared" si="205"/>
        <v>0</v>
      </c>
      <c r="G1222" s="121">
        <f t="shared" si="206"/>
        <v>0</v>
      </c>
      <c r="H1222" s="99" t="e">
        <f>VLOOKUP(C1222,'B2B（ol)'!A:J,10,0)*D1222</f>
        <v>#N/A</v>
      </c>
      <c r="I1222" s="101">
        <f t="shared" si="207"/>
        <v>0</v>
      </c>
      <c r="J1222" s="121">
        <f t="shared" si="208"/>
        <v>0</v>
      </c>
      <c r="K1222" s="121" t="e">
        <f>VLOOKUP(C1222,'B2B（ol)'!A:P,16,0)</f>
        <v>#N/A</v>
      </c>
      <c r="L1222" s="117">
        <f t="shared" si="209"/>
        <v>0</v>
      </c>
      <c r="M1222" s="114" t="e">
        <f>VLOOKUP(C1222,'B2B（ol)'!A:K,11,0)</f>
        <v>#N/A</v>
      </c>
      <c r="N1222" s="114" t="e">
        <f>VLOOKUP(B1222,payments!E:AG,29,0)</f>
        <v>#N/A</v>
      </c>
      <c r="O1222" s="114"/>
      <c r="P1222" s="114"/>
      <c r="Q1222" s="61" t="e">
        <f>VLOOKUP(R1222,映射表!A:G,7,0)</f>
        <v>#N/A</v>
      </c>
      <c r="R1222" s="122"/>
      <c r="S1222" s="122"/>
      <c r="T1222" s="122"/>
      <c r="U1222" s="122"/>
      <c r="V1222" s="122"/>
      <c r="W1222" s="122"/>
      <c r="X1222" s="122"/>
      <c r="Y1222" s="61">
        <f t="shared" si="210"/>
        <v>0</v>
      </c>
    </row>
    <row r="1223" spans="1:25" s="61" customFormat="1">
      <c r="A1223" s="61" t="e">
        <f t="shared" si="201"/>
        <v>#N/A</v>
      </c>
      <c r="B1223" s="121">
        <f t="shared" si="202"/>
        <v>0</v>
      </c>
      <c r="C1223" s="117" t="e">
        <f>VLOOKUP(B1223,映射表!A:C,3,0)</f>
        <v>#N/A</v>
      </c>
      <c r="D1223" s="121">
        <f t="shared" si="203"/>
        <v>0</v>
      </c>
      <c r="E1223" s="100">
        <f t="shared" si="204"/>
        <v>0</v>
      </c>
      <c r="F1223" s="121">
        <f t="shared" si="205"/>
        <v>0</v>
      </c>
      <c r="G1223" s="121">
        <f t="shared" si="206"/>
        <v>0</v>
      </c>
      <c r="H1223" s="99" t="e">
        <f>VLOOKUP(C1223,'B2B（ol)'!A:J,10,0)*D1223</f>
        <v>#N/A</v>
      </c>
      <c r="I1223" s="101">
        <f t="shared" si="207"/>
        <v>0</v>
      </c>
      <c r="J1223" s="121">
        <f t="shared" si="208"/>
        <v>0</v>
      </c>
      <c r="K1223" s="121" t="e">
        <f>VLOOKUP(C1223,'B2B（ol)'!A:P,16,0)</f>
        <v>#N/A</v>
      </c>
      <c r="L1223" s="117">
        <f t="shared" si="209"/>
        <v>0</v>
      </c>
      <c r="M1223" s="114" t="e">
        <f>VLOOKUP(C1223,'B2B（ol)'!A:K,11,0)</f>
        <v>#N/A</v>
      </c>
      <c r="N1223" s="114" t="e">
        <f>VLOOKUP(B1223,payments!E:AG,29,0)</f>
        <v>#N/A</v>
      </c>
      <c r="O1223" s="114"/>
      <c r="P1223" s="114"/>
      <c r="Q1223" s="61" t="e">
        <f>VLOOKUP(R1223,映射表!A:G,7,0)</f>
        <v>#N/A</v>
      </c>
      <c r="R1223" s="122"/>
      <c r="S1223" s="122"/>
      <c r="T1223" s="122"/>
      <c r="U1223" s="122"/>
      <c r="V1223" s="122"/>
      <c r="W1223" s="122"/>
      <c r="X1223" s="122"/>
      <c r="Y1223" s="61">
        <f t="shared" si="210"/>
        <v>0</v>
      </c>
    </row>
    <row r="1224" spans="1:25" s="61" customFormat="1">
      <c r="A1224" s="61" t="e">
        <f t="shared" si="201"/>
        <v>#N/A</v>
      </c>
      <c r="B1224" s="121">
        <f t="shared" si="202"/>
        <v>0</v>
      </c>
      <c r="C1224" s="117" t="e">
        <f>VLOOKUP(B1224,映射表!A:C,3,0)</f>
        <v>#N/A</v>
      </c>
      <c r="D1224" s="121">
        <f t="shared" si="203"/>
        <v>0</v>
      </c>
      <c r="E1224" s="100">
        <f t="shared" si="204"/>
        <v>0</v>
      </c>
      <c r="F1224" s="121">
        <f t="shared" si="205"/>
        <v>0</v>
      </c>
      <c r="G1224" s="121">
        <f t="shared" si="206"/>
        <v>0</v>
      </c>
      <c r="H1224" s="99" t="e">
        <f>VLOOKUP(C1224,'B2B（ol)'!A:J,10,0)*D1224</f>
        <v>#N/A</v>
      </c>
      <c r="I1224" s="101">
        <f t="shared" si="207"/>
        <v>0</v>
      </c>
      <c r="J1224" s="121">
        <f t="shared" si="208"/>
        <v>0</v>
      </c>
      <c r="K1224" s="121" t="e">
        <f>VLOOKUP(C1224,'B2B（ol)'!A:P,16,0)</f>
        <v>#N/A</v>
      </c>
      <c r="L1224" s="117">
        <f t="shared" si="209"/>
        <v>0</v>
      </c>
      <c r="M1224" s="114" t="e">
        <f>VLOOKUP(C1224,'B2B（ol)'!A:K,11,0)</f>
        <v>#N/A</v>
      </c>
      <c r="N1224" s="114" t="e">
        <f>VLOOKUP(B1224,payments!E:AG,29,0)</f>
        <v>#N/A</v>
      </c>
      <c r="O1224" s="114"/>
      <c r="P1224" s="114"/>
      <c r="Q1224" s="61" t="e">
        <f>VLOOKUP(R1224,映射表!A:G,7,0)</f>
        <v>#N/A</v>
      </c>
      <c r="R1224" s="122"/>
      <c r="S1224" s="122"/>
      <c r="T1224" s="122"/>
      <c r="U1224" s="122"/>
      <c r="V1224" s="122"/>
      <c r="W1224" s="122"/>
      <c r="X1224" s="122"/>
      <c r="Y1224" s="61">
        <f t="shared" si="210"/>
        <v>0</v>
      </c>
    </row>
    <row r="1225" spans="1:25" s="61" customFormat="1">
      <c r="A1225" s="61" t="e">
        <f t="shared" si="201"/>
        <v>#N/A</v>
      </c>
      <c r="B1225" s="121">
        <f t="shared" si="202"/>
        <v>0</v>
      </c>
      <c r="C1225" s="117" t="e">
        <f>VLOOKUP(B1225,映射表!A:C,3,0)</f>
        <v>#N/A</v>
      </c>
      <c r="D1225" s="121">
        <f t="shared" si="203"/>
        <v>0</v>
      </c>
      <c r="E1225" s="100">
        <f t="shared" si="204"/>
        <v>0</v>
      </c>
      <c r="F1225" s="121">
        <f t="shared" si="205"/>
        <v>0</v>
      </c>
      <c r="G1225" s="121">
        <f t="shared" si="206"/>
        <v>0</v>
      </c>
      <c r="H1225" s="99" t="e">
        <f>VLOOKUP(C1225,'B2B（ol)'!A:J,10,0)*D1225</f>
        <v>#N/A</v>
      </c>
      <c r="I1225" s="101">
        <f t="shared" si="207"/>
        <v>0</v>
      </c>
      <c r="J1225" s="121">
        <f t="shared" si="208"/>
        <v>0</v>
      </c>
      <c r="K1225" s="121" t="e">
        <f>VLOOKUP(C1225,'B2B（ol)'!A:P,16,0)</f>
        <v>#N/A</v>
      </c>
      <c r="L1225" s="117">
        <f t="shared" si="209"/>
        <v>0</v>
      </c>
      <c r="M1225" s="114" t="e">
        <f>VLOOKUP(C1225,'B2B（ol)'!A:K,11,0)</f>
        <v>#N/A</v>
      </c>
      <c r="N1225" s="114" t="e">
        <f>VLOOKUP(B1225,payments!E:AG,29,0)</f>
        <v>#N/A</v>
      </c>
      <c r="O1225" s="114"/>
      <c r="P1225" s="114"/>
      <c r="Q1225" s="61" t="e">
        <f>VLOOKUP(R1225,映射表!A:G,7,0)</f>
        <v>#N/A</v>
      </c>
      <c r="R1225" s="122"/>
      <c r="S1225" s="122"/>
      <c r="T1225" s="122"/>
      <c r="U1225" s="122"/>
      <c r="V1225" s="122"/>
      <c r="W1225" s="122"/>
      <c r="X1225" s="122"/>
      <c r="Y1225" s="61">
        <f t="shared" si="210"/>
        <v>0</v>
      </c>
    </row>
    <row r="1226" spans="1:25" s="61" customFormat="1">
      <c r="A1226" s="61" t="e">
        <f t="shared" si="201"/>
        <v>#N/A</v>
      </c>
      <c r="B1226" s="121">
        <f t="shared" si="202"/>
        <v>0</v>
      </c>
      <c r="C1226" s="117" t="e">
        <f>VLOOKUP(B1226,映射表!A:C,3,0)</f>
        <v>#N/A</v>
      </c>
      <c r="D1226" s="121">
        <f t="shared" si="203"/>
        <v>0</v>
      </c>
      <c r="E1226" s="100">
        <f t="shared" si="204"/>
        <v>0</v>
      </c>
      <c r="F1226" s="121">
        <f t="shared" si="205"/>
        <v>0</v>
      </c>
      <c r="G1226" s="121">
        <f t="shared" si="206"/>
        <v>0</v>
      </c>
      <c r="H1226" s="99" t="e">
        <f>VLOOKUP(C1226,'B2B（ol)'!A:J,10,0)*D1226</f>
        <v>#N/A</v>
      </c>
      <c r="I1226" s="101">
        <f t="shared" si="207"/>
        <v>0</v>
      </c>
      <c r="J1226" s="121">
        <f t="shared" si="208"/>
        <v>0</v>
      </c>
      <c r="K1226" s="121" t="e">
        <f>VLOOKUP(C1226,'B2B（ol)'!A:P,16,0)</f>
        <v>#N/A</v>
      </c>
      <c r="L1226" s="117">
        <f t="shared" si="209"/>
        <v>0</v>
      </c>
      <c r="M1226" s="114" t="e">
        <f>VLOOKUP(C1226,'B2B（ol)'!A:K,11,0)</f>
        <v>#N/A</v>
      </c>
      <c r="N1226" s="114" t="e">
        <f>VLOOKUP(B1226,payments!E:AG,29,0)</f>
        <v>#N/A</v>
      </c>
      <c r="O1226" s="114"/>
      <c r="P1226" s="114"/>
      <c r="Q1226" s="61" t="e">
        <f>VLOOKUP(R1226,映射表!A:G,7,0)</f>
        <v>#N/A</v>
      </c>
      <c r="R1226" s="122"/>
      <c r="S1226" s="122"/>
      <c r="T1226" s="122"/>
      <c r="U1226" s="122"/>
      <c r="V1226" s="122"/>
      <c r="W1226" s="122"/>
      <c r="X1226" s="122"/>
      <c r="Y1226" s="61">
        <f t="shared" si="210"/>
        <v>0</v>
      </c>
    </row>
    <row r="1227" spans="1:25" s="61" customFormat="1">
      <c r="A1227" s="61" t="e">
        <f t="shared" si="201"/>
        <v>#N/A</v>
      </c>
      <c r="B1227" s="121">
        <f t="shared" si="202"/>
        <v>0</v>
      </c>
      <c r="C1227" s="117" t="e">
        <f>VLOOKUP(B1227,映射表!A:C,3,0)</f>
        <v>#N/A</v>
      </c>
      <c r="D1227" s="121">
        <f t="shared" si="203"/>
        <v>0</v>
      </c>
      <c r="E1227" s="100">
        <f t="shared" si="204"/>
        <v>0</v>
      </c>
      <c r="F1227" s="121">
        <f t="shared" si="205"/>
        <v>0</v>
      </c>
      <c r="G1227" s="121">
        <f t="shared" si="206"/>
        <v>0</v>
      </c>
      <c r="H1227" s="99" t="e">
        <f>VLOOKUP(C1227,'B2B（ol)'!A:J,10,0)*D1227</f>
        <v>#N/A</v>
      </c>
      <c r="I1227" s="101">
        <f t="shared" si="207"/>
        <v>0</v>
      </c>
      <c r="J1227" s="121">
        <f t="shared" si="208"/>
        <v>0</v>
      </c>
      <c r="K1227" s="121" t="e">
        <f>VLOOKUP(C1227,'B2B（ol)'!A:P,16,0)</f>
        <v>#N/A</v>
      </c>
      <c r="L1227" s="117">
        <f t="shared" si="209"/>
        <v>0</v>
      </c>
      <c r="M1227" s="114" t="e">
        <f>VLOOKUP(C1227,'B2B（ol)'!A:K,11,0)</f>
        <v>#N/A</v>
      </c>
      <c r="N1227" s="114" t="e">
        <f>VLOOKUP(B1227,payments!E:AG,29,0)</f>
        <v>#N/A</v>
      </c>
      <c r="O1227" s="114"/>
      <c r="P1227" s="114"/>
      <c r="Q1227" s="61" t="e">
        <f>VLOOKUP(R1227,映射表!A:G,7,0)</f>
        <v>#N/A</v>
      </c>
      <c r="R1227" s="122"/>
      <c r="S1227" s="122"/>
      <c r="T1227" s="122"/>
      <c r="U1227" s="122"/>
      <c r="V1227" s="122"/>
      <c r="W1227" s="122"/>
      <c r="X1227" s="122"/>
      <c r="Y1227" s="61">
        <f t="shared" si="210"/>
        <v>0</v>
      </c>
    </row>
    <row r="1228" spans="1:25" s="61" customFormat="1">
      <c r="A1228" s="61" t="e">
        <f t="shared" si="201"/>
        <v>#N/A</v>
      </c>
      <c r="B1228" s="121">
        <f t="shared" si="202"/>
        <v>0</v>
      </c>
      <c r="C1228" s="117" t="e">
        <f>VLOOKUP(B1228,映射表!A:C,3,0)</f>
        <v>#N/A</v>
      </c>
      <c r="D1228" s="121">
        <f t="shared" si="203"/>
        <v>0</v>
      </c>
      <c r="E1228" s="100">
        <f t="shared" si="204"/>
        <v>0</v>
      </c>
      <c r="F1228" s="121">
        <f t="shared" si="205"/>
        <v>0</v>
      </c>
      <c r="G1228" s="121">
        <f t="shared" si="206"/>
        <v>0</v>
      </c>
      <c r="H1228" s="99" t="e">
        <f>VLOOKUP(C1228,'B2B（ol)'!A:J,10,0)*D1228</f>
        <v>#N/A</v>
      </c>
      <c r="I1228" s="101">
        <f t="shared" si="207"/>
        <v>0</v>
      </c>
      <c r="J1228" s="121">
        <f t="shared" si="208"/>
        <v>0</v>
      </c>
      <c r="K1228" s="121" t="e">
        <f>VLOOKUP(C1228,'B2B（ol)'!A:P,16,0)</f>
        <v>#N/A</v>
      </c>
      <c r="L1228" s="117">
        <f t="shared" si="209"/>
        <v>0</v>
      </c>
      <c r="M1228" s="114" t="e">
        <f>VLOOKUP(C1228,'B2B（ol)'!A:K,11,0)</f>
        <v>#N/A</v>
      </c>
      <c r="N1228" s="114" t="e">
        <f>VLOOKUP(B1228,payments!E:AG,29,0)</f>
        <v>#N/A</v>
      </c>
      <c r="O1228" s="114"/>
      <c r="P1228" s="114"/>
      <c r="Q1228" s="61" t="e">
        <f>VLOOKUP(R1228,映射表!A:G,7,0)</f>
        <v>#N/A</v>
      </c>
      <c r="R1228" s="122"/>
      <c r="S1228" s="122"/>
      <c r="T1228" s="122"/>
      <c r="U1228" s="122"/>
      <c r="V1228" s="122"/>
      <c r="W1228" s="122"/>
      <c r="X1228" s="122"/>
      <c r="Y1228" s="61">
        <f t="shared" si="210"/>
        <v>0</v>
      </c>
    </row>
    <row r="1229" spans="1:25" s="61" customFormat="1">
      <c r="A1229" s="61" t="e">
        <f t="shared" si="201"/>
        <v>#N/A</v>
      </c>
      <c r="B1229" s="121">
        <f t="shared" si="202"/>
        <v>0</v>
      </c>
      <c r="C1229" s="117" t="e">
        <f>VLOOKUP(B1229,映射表!A:C,3,0)</f>
        <v>#N/A</v>
      </c>
      <c r="D1229" s="121">
        <f t="shared" si="203"/>
        <v>0</v>
      </c>
      <c r="E1229" s="100">
        <f t="shared" si="204"/>
        <v>0</v>
      </c>
      <c r="F1229" s="121">
        <f t="shared" si="205"/>
        <v>0</v>
      </c>
      <c r="G1229" s="121">
        <f t="shared" si="206"/>
        <v>0</v>
      </c>
      <c r="H1229" s="99" t="e">
        <f>VLOOKUP(C1229,'B2B（ol)'!A:J,10,0)*D1229</f>
        <v>#N/A</v>
      </c>
      <c r="I1229" s="101">
        <f t="shared" si="207"/>
        <v>0</v>
      </c>
      <c r="J1229" s="121">
        <f t="shared" si="208"/>
        <v>0</v>
      </c>
      <c r="K1229" s="121" t="e">
        <f>VLOOKUP(C1229,'B2B（ol)'!A:P,16,0)</f>
        <v>#N/A</v>
      </c>
      <c r="L1229" s="117">
        <f t="shared" si="209"/>
        <v>0</v>
      </c>
      <c r="M1229" s="114" t="e">
        <f>VLOOKUP(C1229,'B2B（ol)'!A:K,11,0)</f>
        <v>#N/A</v>
      </c>
      <c r="N1229" s="114" t="e">
        <f>VLOOKUP(B1229,payments!E:AG,29,0)</f>
        <v>#N/A</v>
      </c>
      <c r="O1229" s="114"/>
      <c r="P1229" s="114"/>
      <c r="Q1229" s="61" t="e">
        <f>VLOOKUP(R1229,映射表!A:G,7,0)</f>
        <v>#N/A</v>
      </c>
      <c r="R1229" s="122"/>
      <c r="S1229" s="122"/>
      <c r="T1229" s="122"/>
      <c r="U1229" s="122"/>
      <c r="V1229" s="122"/>
      <c r="W1229" s="122"/>
      <c r="X1229" s="122"/>
      <c r="Y1229" s="61">
        <f t="shared" si="210"/>
        <v>0</v>
      </c>
    </row>
    <row r="1230" spans="1:25" s="61" customFormat="1">
      <c r="A1230" s="61" t="e">
        <f t="shared" si="201"/>
        <v>#N/A</v>
      </c>
      <c r="B1230" s="121">
        <f t="shared" si="202"/>
        <v>0</v>
      </c>
      <c r="C1230" s="117" t="e">
        <f>VLOOKUP(B1230,映射表!A:C,3,0)</f>
        <v>#N/A</v>
      </c>
      <c r="D1230" s="121">
        <f t="shared" si="203"/>
        <v>0</v>
      </c>
      <c r="E1230" s="100">
        <f t="shared" si="204"/>
        <v>0</v>
      </c>
      <c r="F1230" s="121">
        <f t="shared" si="205"/>
        <v>0</v>
      </c>
      <c r="G1230" s="121">
        <f t="shared" si="206"/>
        <v>0</v>
      </c>
      <c r="H1230" s="99" t="e">
        <f>VLOOKUP(C1230,'B2B（ol)'!A:J,10,0)*D1230</f>
        <v>#N/A</v>
      </c>
      <c r="I1230" s="101">
        <f t="shared" si="207"/>
        <v>0</v>
      </c>
      <c r="J1230" s="121">
        <f t="shared" si="208"/>
        <v>0</v>
      </c>
      <c r="K1230" s="121" t="e">
        <f>VLOOKUP(C1230,'B2B（ol)'!A:P,16,0)</f>
        <v>#N/A</v>
      </c>
      <c r="L1230" s="117">
        <f t="shared" si="209"/>
        <v>0</v>
      </c>
      <c r="M1230" s="114" t="e">
        <f>VLOOKUP(C1230,'B2B（ol)'!A:K,11,0)</f>
        <v>#N/A</v>
      </c>
      <c r="N1230" s="114" t="e">
        <f>VLOOKUP(B1230,payments!E:AG,29,0)</f>
        <v>#N/A</v>
      </c>
      <c r="O1230" s="114"/>
      <c r="P1230" s="114"/>
      <c r="Q1230" s="61" t="e">
        <f>VLOOKUP(R1230,映射表!A:G,7,0)</f>
        <v>#N/A</v>
      </c>
      <c r="R1230" s="122"/>
      <c r="S1230" s="122"/>
      <c r="T1230" s="122"/>
      <c r="U1230" s="122"/>
      <c r="V1230" s="122"/>
      <c r="W1230" s="122"/>
      <c r="X1230" s="122"/>
      <c r="Y1230" s="61">
        <f t="shared" si="210"/>
        <v>0</v>
      </c>
    </row>
    <row r="1231" spans="1:25" s="61" customFormat="1">
      <c r="A1231" s="61" t="e">
        <f t="shared" si="201"/>
        <v>#N/A</v>
      </c>
      <c r="B1231" s="121">
        <f t="shared" si="202"/>
        <v>0</v>
      </c>
      <c r="C1231" s="117" t="e">
        <f>VLOOKUP(B1231,映射表!A:C,3,0)</f>
        <v>#N/A</v>
      </c>
      <c r="D1231" s="121">
        <f t="shared" si="203"/>
        <v>0</v>
      </c>
      <c r="E1231" s="100">
        <f t="shared" si="204"/>
        <v>0</v>
      </c>
      <c r="F1231" s="121">
        <f t="shared" si="205"/>
        <v>0</v>
      </c>
      <c r="G1231" s="121">
        <f t="shared" si="206"/>
        <v>0</v>
      </c>
      <c r="H1231" s="99" t="e">
        <f>VLOOKUP(C1231,'B2B（ol)'!A:J,10,0)*D1231</f>
        <v>#N/A</v>
      </c>
      <c r="I1231" s="101">
        <f t="shared" si="207"/>
        <v>0</v>
      </c>
      <c r="J1231" s="121">
        <f t="shared" si="208"/>
        <v>0</v>
      </c>
      <c r="K1231" s="121" t="e">
        <f>VLOOKUP(C1231,'B2B（ol)'!A:P,16,0)</f>
        <v>#N/A</v>
      </c>
      <c r="L1231" s="117">
        <f t="shared" si="209"/>
        <v>0</v>
      </c>
      <c r="M1231" s="114" t="e">
        <f>VLOOKUP(C1231,'B2B（ol)'!A:K,11,0)</f>
        <v>#N/A</v>
      </c>
      <c r="N1231" s="114" t="e">
        <f>VLOOKUP(B1231,payments!E:AG,29,0)</f>
        <v>#N/A</v>
      </c>
      <c r="O1231" s="114"/>
      <c r="P1231" s="114"/>
      <c r="Q1231" s="61" t="e">
        <f>VLOOKUP(R1231,映射表!A:G,7,0)</f>
        <v>#N/A</v>
      </c>
      <c r="R1231" s="122"/>
      <c r="S1231" s="122"/>
      <c r="T1231" s="122"/>
      <c r="U1231" s="122"/>
      <c r="V1231" s="122"/>
      <c r="W1231" s="122"/>
      <c r="X1231" s="122"/>
      <c r="Y1231" s="61">
        <f t="shared" si="210"/>
        <v>0</v>
      </c>
    </row>
    <row r="1232" spans="1:25" s="61" customFormat="1">
      <c r="A1232" s="61" t="e">
        <f t="shared" si="201"/>
        <v>#N/A</v>
      </c>
      <c r="B1232" s="121">
        <f t="shared" si="202"/>
        <v>0</v>
      </c>
      <c r="C1232" s="117" t="e">
        <f>VLOOKUP(B1232,映射表!A:C,3,0)</f>
        <v>#N/A</v>
      </c>
      <c r="D1232" s="121">
        <f t="shared" si="203"/>
        <v>0</v>
      </c>
      <c r="E1232" s="100">
        <f t="shared" si="204"/>
        <v>0</v>
      </c>
      <c r="F1232" s="121">
        <f t="shared" si="205"/>
        <v>0</v>
      </c>
      <c r="G1232" s="121">
        <f t="shared" si="206"/>
        <v>0</v>
      </c>
      <c r="H1232" s="99" t="e">
        <f>VLOOKUP(C1232,'B2B（ol)'!A:J,10,0)*D1232</f>
        <v>#N/A</v>
      </c>
      <c r="I1232" s="101">
        <f t="shared" si="207"/>
        <v>0</v>
      </c>
      <c r="J1232" s="121">
        <f t="shared" si="208"/>
        <v>0</v>
      </c>
      <c r="K1232" s="121" t="e">
        <f>VLOOKUP(C1232,'B2B（ol)'!A:P,16,0)</f>
        <v>#N/A</v>
      </c>
      <c r="L1232" s="117">
        <f t="shared" si="209"/>
        <v>0</v>
      </c>
      <c r="M1232" s="114" t="e">
        <f>VLOOKUP(C1232,'B2B（ol)'!A:K,11,0)</f>
        <v>#N/A</v>
      </c>
      <c r="N1232" s="114" t="e">
        <f>VLOOKUP(B1232,payments!E:AG,29,0)</f>
        <v>#N/A</v>
      </c>
      <c r="O1232" s="114"/>
      <c r="P1232" s="114"/>
      <c r="Q1232" s="61" t="e">
        <f>VLOOKUP(R1232,映射表!A:G,7,0)</f>
        <v>#N/A</v>
      </c>
      <c r="R1232" s="122"/>
      <c r="S1232" s="122"/>
      <c r="T1232" s="122"/>
      <c r="U1232" s="122"/>
      <c r="V1232" s="122"/>
      <c r="W1232" s="122"/>
      <c r="X1232" s="122"/>
      <c r="Y1232" s="61">
        <f t="shared" si="210"/>
        <v>0</v>
      </c>
    </row>
    <row r="1233" spans="1:25" s="61" customFormat="1">
      <c r="A1233" s="61" t="e">
        <f t="shared" si="201"/>
        <v>#N/A</v>
      </c>
      <c r="B1233" s="121">
        <f t="shared" si="202"/>
        <v>0</v>
      </c>
      <c r="C1233" s="117" t="e">
        <f>VLOOKUP(B1233,映射表!A:C,3,0)</f>
        <v>#N/A</v>
      </c>
      <c r="D1233" s="121">
        <f t="shared" si="203"/>
        <v>0</v>
      </c>
      <c r="E1233" s="100">
        <f t="shared" si="204"/>
        <v>0</v>
      </c>
      <c r="F1233" s="121">
        <f t="shared" si="205"/>
        <v>0</v>
      </c>
      <c r="G1233" s="121">
        <f t="shared" si="206"/>
        <v>0</v>
      </c>
      <c r="H1233" s="99" t="e">
        <f>VLOOKUP(C1233,'B2B（ol)'!A:J,10,0)*D1233</f>
        <v>#N/A</v>
      </c>
      <c r="I1233" s="101">
        <f t="shared" si="207"/>
        <v>0</v>
      </c>
      <c r="J1233" s="121">
        <f t="shared" si="208"/>
        <v>0</v>
      </c>
      <c r="K1233" s="121" t="e">
        <f>VLOOKUP(C1233,'B2B（ol)'!A:P,16,0)</f>
        <v>#N/A</v>
      </c>
      <c r="L1233" s="117">
        <f t="shared" si="209"/>
        <v>0</v>
      </c>
      <c r="M1233" s="114" t="e">
        <f>VLOOKUP(C1233,'B2B（ol)'!A:K,11,0)</f>
        <v>#N/A</v>
      </c>
      <c r="N1233" s="114" t="e">
        <f>VLOOKUP(B1233,payments!E:AG,29,0)</f>
        <v>#N/A</v>
      </c>
      <c r="O1233" s="114"/>
      <c r="P1233" s="114"/>
      <c r="Q1233" s="61" t="e">
        <f>VLOOKUP(R1233,映射表!A:G,7,0)</f>
        <v>#N/A</v>
      </c>
      <c r="R1233" s="122"/>
      <c r="S1233" s="122"/>
      <c r="T1233" s="122"/>
      <c r="U1233" s="122"/>
      <c r="V1233" s="122"/>
      <c r="W1233" s="122"/>
      <c r="X1233" s="122"/>
      <c r="Y1233" s="61">
        <f t="shared" si="210"/>
        <v>0</v>
      </c>
    </row>
    <row r="1234" spans="1:25" s="61" customFormat="1">
      <c r="A1234" s="61" t="e">
        <f t="shared" si="201"/>
        <v>#N/A</v>
      </c>
      <c r="B1234" s="121">
        <f t="shared" si="202"/>
        <v>0</v>
      </c>
      <c r="C1234" s="117" t="e">
        <f>VLOOKUP(B1234,映射表!A:C,3,0)</f>
        <v>#N/A</v>
      </c>
      <c r="D1234" s="121">
        <f t="shared" si="203"/>
        <v>0</v>
      </c>
      <c r="E1234" s="100">
        <f t="shared" si="204"/>
        <v>0</v>
      </c>
      <c r="F1234" s="121">
        <f t="shared" si="205"/>
        <v>0</v>
      </c>
      <c r="G1234" s="121">
        <f t="shared" si="206"/>
        <v>0</v>
      </c>
      <c r="H1234" s="99" t="e">
        <f>VLOOKUP(C1234,'B2B（ol)'!A:J,10,0)*D1234</f>
        <v>#N/A</v>
      </c>
      <c r="I1234" s="101">
        <f t="shared" si="207"/>
        <v>0</v>
      </c>
      <c r="J1234" s="121">
        <f t="shared" si="208"/>
        <v>0</v>
      </c>
      <c r="K1234" s="121" t="e">
        <f>VLOOKUP(C1234,'B2B（ol)'!A:P,16,0)</f>
        <v>#N/A</v>
      </c>
      <c r="L1234" s="117">
        <f t="shared" si="209"/>
        <v>0</v>
      </c>
      <c r="M1234" s="114" t="e">
        <f>VLOOKUP(C1234,'B2B（ol)'!A:K,11,0)</f>
        <v>#N/A</v>
      </c>
      <c r="N1234" s="114" t="e">
        <f>VLOOKUP(B1234,payments!E:AG,29,0)</f>
        <v>#N/A</v>
      </c>
      <c r="O1234" s="114"/>
      <c r="P1234" s="114"/>
      <c r="Q1234" s="61" t="e">
        <f>VLOOKUP(R1234,映射表!A:G,7,0)</f>
        <v>#N/A</v>
      </c>
      <c r="R1234" s="122"/>
      <c r="S1234" s="122"/>
      <c r="T1234" s="122"/>
      <c r="U1234" s="122"/>
      <c r="V1234" s="122"/>
      <c r="W1234" s="122"/>
      <c r="X1234" s="122"/>
      <c r="Y1234" s="61">
        <f t="shared" si="210"/>
        <v>0</v>
      </c>
    </row>
    <row r="1235" spans="1:25" s="61" customFormat="1">
      <c r="A1235" s="61" t="e">
        <f t="shared" si="201"/>
        <v>#N/A</v>
      </c>
      <c r="B1235" s="121">
        <f t="shared" si="202"/>
        <v>0</v>
      </c>
      <c r="C1235" s="117" t="e">
        <f>VLOOKUP(B1235,映射表!A:C,3,0)</f>
        <v>#N/A</v>
      </c>
      <c r="D1235" s="121">
        <f t="shared" si="203"/>
        <v>0</v>
      </c>
      <c r="E1235" s="100">
        <f t="shared" si="204"/>
        <v>0</v>
      </c>
      <c r="F1235" s="121">
        <f t="shared" si="205"/>
        <v>0</v>
      </c>
      <c r="G1235" s="121">
        <f t="shared" si="206"/>
        <v>0</v>
      </c>
      <c r="H1235" s="99" t="e">
        <f>VLOOKUP(C1235,'B2B（ol)'!A:J,10,0)*D1235</f>
        <v>#N/A</v>
      </c>
      <c r="I1235" s="101">
        <f t="shared" si="207"/>
        <v>0</v>
      </c>
      <c r="J1235" s="121">
        <f t="shared" si="208"/>
        <v>0</v>
      </c>
      <c r="K1235" s="121" t="e">
        <f>VLOOKUP(C1235,'B2B（ol)'!A:P,16,0)</f>
        <v>#N/A</v>
      </c>
      <c r="L1235" s="117">
        <f t="shared" si="209"/>
        <v>0</v>
      </c>
      <c r="M1235" s="114" t="e">
        <f>VLOOKUP(C1235,'B2B（ol)'!A:K,11,0)</f>
        <v>#N/A</v>
      </c>
      <c r="N1235" s="114" t="e">
        <f>VLOOKUP(B1235,payments!E:AG,29,0)</f>
        <v>#N/A</v>
      </c>
      <c r="O1235" s="114"/>
      <c r="P1235" s="114"/>
      <c r="Q1235" s="61" t="e">
        <f>VLOOKUP(R1235,映射表!A:G,7,0)</f>
        <v>#N/A</v>
      </c>
      <c r="R1235" s="122"/>
      <c r="S1235" s="122"/>
      <c r="T1235" s="122"/>
      <c r="U1235" s="122"/>
      <c r="V1235" s="122"/>
      <c r="W1235" s="122"/>
      <c r="X1235" s="122"/>
      <c r="Y1235" s="61">
        <f t="shared" si="210"/>
        <v>0</v>
      </c>
    </row>
    <row r="1236" spans="1:25" s="61" customFormat="1">
      <c r="A1236" s="61" t="e">
        <f t="shared" si="201"/>
        <v>#N/A</v>
      </c>
      <c r="B1236" s="121">
        <f t="shared" si="202"/>
        <v>0</v>
      </c>
      <c r="C1236" s="117" t="e">
        <f>VLOOKUP(B1236,映射表!A:C,3,0)</f>
        <v>#N/A</v>
      </c>
      <c r="D1236" s="121">
        <f t="shared" si="203"/>
        <v>0</v>
      </c>
      <c r="E1236" s="100">
        <f t="shared" si="204"/>
        <v>0</v>
      </c>
      <c r="F1236" s="121">
        <f t="shared" si="205"/>
        <v>0</v>
      </c>
      <c r="G1236" s="121">
        <f t="shared" si="206"/>
        <v>0</v>
      </c>
      <c r="H1236" s="99" t="e">
        <f>VLOOKUP(C1236,'B2B（ol)'!A:J,10,0)*D1236</f>
        <v>#N/A</v>
      </c>
      <c r="I1236" s="101">
        <f t="shared" si="207"/>
        <v>0</v>
      </c>
      <c r="J1236" s="121">
        <f t="shared" si="208"/>
        <v>0</v>
      </c>
      <c r="K1236" s="121" t="e">
        <f>VLOOKUP(C1236,'B2B（ol)'!A:P,16,0)</f>
        <v>#N/A</v>
      </c>
      <c r="L1236" s="117">
        <f t="shared" si="209"/>
        <v>0</v>
      </c>
      <c r="M1236" s="114" t="e">
        <f>VLOOKUP(C1236,'B2B（ol)'!A:K,11,0)</f>
        <v>#N/A</v>
      </c>
      <c r="N1236" s="114" t="e">
        <f>VLOOKUP(B1236,payments!E:AG,29,0)</f>
        <v>#N/A</v>
      </c>
      <c r="O1236" s="114"/>
      <c r="P1236" s="114"/>
      <c r="Q1236" s="61" t="e">
        <f>VLOOKUP(R1236,映射表!A:G,7,0)</f>
        <v>#N/A</v>
      </c>
      <c r="R1236" s="122"/>
      <c r="S1236" s="122"/>
      <c r="T1236" s="122"/>
      <c r="U1236" s="122"/>
      <c r="V1236" s="122"/>
      <c r="W1236" s="122"/>
      <c r="X1236" s="122"/>
      <c r="Y1236" s="61">
        <f t="shared" si="210"/>
        <v>0</v>
      </c>
    </row>
    <row r="1237" spans="1:25" s="61" customFormat="1">
      <c r="A1237" s="61" t="e">
        <f t="shared" si="201"/>
        <v>#N/A</v>
      </c>
      <c r="B1237" s="121">
        <f t="shared" si="202"/>
        <v>0</v>
      </c>
      <c r="C1237" s="117" t="e">
        <f>VLOOKUP(B1237,映射表!A:C,3,0)</f>
        <v>#N/A</v>
      </c>
      <c r="D1237" s="121">
        <f t="shared" si="203"/>
        <v>0</v>
      </c>
      <c r="E1237" s="100">
        <f t="shared" si="204"/>
        <v>0</v>
      </c>
      <c r="F1237" s="121">
        <f t="shared" si="205"/>
        <v>0</v>
      </c>
      <c r="G1237" s="121">
        <f t="shared" si="206"/>
        <v>0</v>
      </c>
      <c r="H1237" s="99" t="e">
        <f>VLOOKUP(C1237,'B2B（ol)'!A:J,10,0)*D1237</f>
        <v>#N/A</v>
      </c>
      <c r="I1237" s="101">
        <f t="shared" si="207"/>
        <v>0</v>
      </c>
      <c r="J1237" s="121">
        <f t="shared" si="208"/>
        <v>0</v>
      </c>
      <c r="K1237" s="121" t="e">
        <f>VLOOKUP(C1237,'B2B（ol)'!A:P,16,0)</f>
        <v>#N/A</v>
      </c>
      <c r="L1237" s="117">
        <f t="shared" si="209"/>
        <v>0</v>
      </c>
      <c r="M1237" s="114" t="e">
        <f>VLOOKUP(C1237,'B2B（ol)'!A:K,11,0)</f>
        <v>#N/A</v>
      </c>
      <c r="N1237" s="114" t="e">
        <f>VLOOKUP(B1237,payments!E:AG,29,0)</f>
        <v>#N/A</v>
      </c>
      <c r="O1237" s="114"/>
      <c r="P1237" s="114"/>
      <c r="Q1237" s="61" t="e">
        <f>VLOOKUP(R1237,映射表!A:G,7,0)</f>
        <v>#N/A</v>
      </c>
      <c r="R1237" s="122"/>
      <c r="S1237" s="122"/>
      <c r="T1237" s="122"/>
      <c r="U1237" s="122"/>
      <c r="V1237" s="122"/>
      <c r="W1237" s="122"/>
      <c r="X1237" s="122"/>
      <c r="Y1237" s="61">
        <f t="shared" si="210"/>
        <v>0</v>
      </c>
    </row>
    <row r="1238" spans="1:25" s="61" customFormat="1">
      <c r="A1238" s="61" t="e">
        <f t="shared" si="201"/>
        <v>#N/A</v>
      </c>
      <c r="B1238" s="121">
        <f t="shared" si="202"/>
        <v>0</v>
      </c>
      <c r="C1238" s="117" t="e">
        <f>VLOOKUP(B1238,映射表!A:C,3,0)</f>
        <v>#N/A</v>
      </c>
      <c r="D1238" s="121">
        <f t="shared" si="203"/>
        <v>0</v>
      </c>
      <c r="E1238" s="100">
        <f t="shared" si="204"/>
        <v>0</v>
      </c>
      <c r="F1238" s="121">
        <f t="shared" si="205"/>
        <v>0</v>
      </c>
      <c r="G1238" s="121">
        <f t="shared" si="206"/>
        <v>0</v>
      </c>
      <c r="H1238" s="99" t="e">
        <f>VLOOKUP(C1238,'B2B（ol)'!A:J,10,0)*D1238</f>
        <v>#N/A</v>
      </c>
      <c r="I1238" s="101">
        <f t="shared" si="207"/>
        <v>0</v>
      </c>
      <c r="J1238" s="121">
        <f t="shared" si="208"/>
        <v>0</v>
      </c>
      <c r="K1238" s="121" t="e">
        <f>VLOOKUP(C1238,'B2B（ol)'!A:P,16,0)</f>
        <v>#N/A</v>
      </c>
      <c r="L1238" s="117">
        <f t="shared" si="209"/>
        <v>0</v>
      </c>
      <c r="M1238" s="114" t="e">
        <f>VLOOKUP(C1238,'B2B（ol)'!A:K,11,0)</f>
        <v>#N/A</v>
      </c>
      <c r="N1238" s="114" t="e">
        <f>VLOOKUP(B1238,payments!E:AG,29,0)</f>
        <v>#N/A</v>
      </c>
      <c r="O1238" s="114"/>
      <c r="P1238" s="114"/>
      <c r="Q1238" s="61" t="e">
        <f>VLOOKUP(R1238,映射表!A:G,7,0)</f>
        <v>#N/A</v>
      </c>
      <c r="R1238" s="122"/>
      <c r="S1238" s="122"/>
      <c r="T1238" s="122"/>
      <c r="U1238" s="122"/>
      <c r="V1238" s="122"/>
      <c r="W1238" s="122"/>
      <c r="X1238" s="122"/>
      <c r="Y1238" s="61">
        <f t="shared" si="210"/>
        <v>0</v>
      </c>
    </row>
    <row r="1239" spans="1:25" s="61" customFormat="1">
      <c r="A1239" s="61" t="e">
        <f t="shared" si="201"/>
        <v>#N/A</v>
      </c>
      <c r="B1239" s="121">
        <f t="shared" si="202"/>
        <v>0</v>
      </c>
      <c r="C1239" s="117" t="e">
        <f>VLOOKUP(B1239,映射表!A:C,3,0)</f>
        <v>#N/A</v>
      </c>
      <c r="D1239" s="121">
        <f t="shared" si="203"/>
        <v>0</v>
      </c>
      <c r="E1239" s="100">
        <f t="shared" si="204"/>
        <v>0</v>
      </c>
      <c r="F1239" s="121">
        <f t="shared" si="205"/>
        <v>0</v>
      </c>
      <c r="G1239" s="121">
        <f t="shared" si="206"/>
        <v>0</v>
      </c>
      <c r="H1239" s="99" t="e">
        <f>VLOOKUP(C1239,'B2B（ol)'!A:J,10,0)*D1239</f>
        <v>#N/A</v>
      </c>
      <c r="I1239" s="101">
        <f t="shared" si="207"/>
        <v>0</v>
      </c>
      <c r="J1239" s="121">
        <f t="shared" si="208"/>
        <v>0</v>
      </c>
      <c r="K1239" s="121" t="e">
        <f>VLOOKUP(C1239,'B2B（ol)'!A:P,16,0)</f>
        <v>#N/A</v>
      </c>
      <c r="L1239" s="117">
        <f t="shared" si="209"/>
        <v>0</v>
      </c>
      <c r="M1239" s="114" t="e">
        <f>VLOOKUP(C1239,'B2B（ol)'!A:K,11,0)</f>
        <v>#N/A</v>
      </c>
      <c r="N1239" s="114" t="e">
        <f>VLOOKUP(B1239,payments!E:AG,29,0)</f>
        <v>#N/A</v>
      </c>
      <c r="O1239" s="114"/>
      <c r="P1239" s="114"/>
      <c r="Q1239" s="61" t="e">
        <f>VLOOKUP(R1239,映射表!A:G,7,0)</f>
        <v>#N/A</v>
      </c>
      <c r="R1239" s="122"/>
      <c r="S1239" s="122"/>
      <c r="T1239" s="122"/>
      <c r="U1239" s="122"/>
      <c r="V1239" s="122"/>
      <c r="W1239" s="122"/>
      <c r="X1239" s="122"/>
      <c r="Y1239" s="61">
        <f t="shared" si="210"/>
        <v>0</v>
      </c>
    </row>
    <row r="1240" spans="1:25" s="61" customFormat="1">
      <c r="A1240" s="61" t="e">
        <f t="shared" si="201"/>
        <v>#N/A</v>
      </c>
      <c r="B1240" s="121">
        <f t="shared" si="202"/>
        <v>0</v>
      </c>
      <c r="C1240" s="117" t="e">
        <f>VLOOKUP(B1240,映射表!A:C,3,0)</f>
        <v>#N/A</v>
      </c>
      <c r="D1240" s="121">
        <f t="shared" si="203"/>
        <v>0</v>
      </c>
      <c r="E1240" s="100">
        <f t="shared" si="204"/>
        <v>0</v>
      </c>
      <c r="F1240" s="121">
        <f t="shared" si="205"/>
        <v>0</v>
      </c>
      <c r="G1240" s="121">
        <f t="shared" si="206"/>
        <v>0</v>
      </c>
      <c r="H1240" s="99" t="e">
        <f>VLOOKUP(C1240,'B2B（ol)'!A:J,10,0)*D1240</f>
        <v>#N/A</v>
      </c>
      <c r="I1240" s="101">
        <f t="shared" si="207"/>
        <v>0</v>
      </c>
      <c r="J1240" s="121">
        <f t="shared" si="208"/>
        <v>0</v>
      </c>
      <c r="K1240" s="121" t="e">
        <f>VLOOKUP(C1240,'B2B（ol)'!A:P,16,0)</f>
        <v>#N/A</v>
      </c>
      <c r="L1240" s="117">
        <f t="shared" si="209"/>
        <v>0</v>
      </c>
      <c r="M1240" s="114" t="e">
        <f>VLOOKUP(C1240,'B2B（ol)'!A:K,11,0)</f>
        <v>#N/A</v>
      </c>
      <c r="N1240" s="114" t="e">
        <f>VLOOKUP(B1240,payments!E:AG,29,0)</f>
        <v>#N/A</v>
      </c>
      <c r="O1240" s="114"/>
      <c r="P1240" s="114"/>
      <c r="Q1240" s="61" t="e">
        <f>VLOOKUP(R1240,映射表!A:G,7,0)</f>
        <v>#N/A</v>
      </c>
      <c r="R1240" s="122"/>
      <c r="S1240" s="122"/>
      <c r="T1240" s="122"/>
      <c r="U1240" s="122"/>
      <c r="V1240" s="122"/>
      <c r="W1240" s="122"/>
      <c r="X1240" s="122"/>
      <c r="Y1240" s="61">
        <f t="shared" si="210"/>
        <v>0</v>
      </c>
    </row>
    <row r="1241" spans="1:25" s="61" customFormat="1">
      <c r="A1241" s="61" t="e">
        <f t="shared" si="201"/>
        <v>#N/A</v>
      </c>
      <c r="B1241" s="121">
        <f t="shared" si="202"/>
        <v>0</v>
      </c>
      <c r="C1241" s="117" t="e">
        <f>VLOOKUP(B1241,映射表!A:C,3,0)</f>
        <v>#N/A</v>
      </c>
      <c r="D1241" s="121">
        <f t="shared" si="203"/>
        <v>0</v>
      </c>
      <c r="E1241" s="100">
        <f t="shared" si="204"/>
        <v>0</v>
      </c>
      <c r="F1241" s="121">
        <f t="shared" si="205"/>
        <v>0</v>
      </c>
      <c r="G1241" s="121">
        <f t="shared" si="206"/>
        <v>0</v>
      </c>
      <c r="H1241" s="99" t="e">
        <f>VLOOKUP(C1241,'B2B（ol)'!A:J,10,0)*D1241</f>
        <v>#N/A</v>
      </c>
      <c r="I1241" s="101">
        <f t="shared" si="207"/>
        <v>0</v>
      </c>
      <c r="J1241" s="121">
        <f t="shared" si="208"/>
        <v>0</v>
      </c>
      <c r="K1241" s="121" t="e">
        <f>VLOOKUP(C1241,'B2B（ol)'!A:P,16,0)</f>
        <v>#N/A</v>
      </c>
      <c r="L1241" s="117">
        <f t="shared" si="209"/>
        <v>0</v>
      </c>
      <c r="M1241" s="114" t="e">
        <f>VLOOKUP(C1241,'B2B（ol)'!A:K,11,0)</f>
        <v>#N/A</v>
      </c>
      <c r="N1241" s="114" t="e">
        <f>VLOOKUP(B1241,payments!E:AG,29,0)</f>
        <v>#N/A</v>
      </c>
      <c r="O1241" s="114"/>
      <c r="P1241" s="114"/>
      <c r="Q1241" s="61" t="e">
        <f>VLOOKUP(R1241,映射表!A:G,7,0)</f>
        <v>#N/A</v>
      </c>
      <c r="R1241" s="122"/>
      <c r="S1241" s="122"/>
      <c r="T1241" s="122"/>
      <c r="U1241" s="122"/>
      <c r="V1241" s="122"/>
      <c r="W1241" s="122"/>
      <c r="X1241" s="122"/>
      <c r="Y1241" s="61">
        <f t="shared" si="210"/>
        <v>0</v>
      </c>
    </row>
    <row r="1242" spans="1:25" s="61" customFormat="1">
      <c r="A1242" s="61" t="e">
        <f t="shared" si="201"/>
        <v>#N/A</v>
      </c>
      <c r="B1242" s="121">
        <f t="shared" si="202"/>
        <v>0</v>
      </c>
      <c r="C1242" s="117" t="e">
        <f>VLOOKUP(B1242,映射表!A:C,3,0)</f>
        <v>#N/A</v>
      </c>
      <c r="D1242" s="121">
        <f t="shared" si="203"/>
        <v>0</v>
      </c>
      <c r="E1242" s="100">
        <f t="shared" si="204"/>
        <v>0</v>
      </c>
      <c r="F1242" s="121">
        <f t="shared" si="205"/>
        <v>0</v>
      </c>
      <c r="G1242" s="121">
        <f t="shared" si="206"/>
        <v>0</v>
      </c>
      <c r="H1242" s="99" t="e">
        <f>VLOOKUP(C1242,'B2B（ol)'!A:J,10,0)*D1242</f>
        <v>#N/A</v>
      </c>
      <c r="I1242" s="101">
        <f t="shared" si="207"/>
        <v>0</v>
      </c>
      <c r="J1242" s="121">
        <f t="shared" si="208"/>
        <v>0</v>
      </c>
      <c r="K1242" s="121" t="e">
        <f>VLOOKUP(C1242,'B2B（ol)'!A:P,16,0)</f>
        <v>#N/A</v>
      </c>
      <c r="L1242" s="117">
        <f t="shared" si="209"/>
        <v>0</v>
      </c>
      <c r="M1242" s="114" t="e">
        <f>VLOOKUP(C1242,'B2B（ol)'!A:K,11,0)</f>
        <v>#N/A</v>
      </c>
      <c r="N1242" s="114" t="e">
        <f>VLOOKUP(B1242,payments!E:AG,29,0)</f>
        <v>#N/A</v>
      </c>
      <c r="O1242" s="114"/>
      <c r="P1242" s="114"/>
      <c r="Q1242" s="61" t="e">
        <f>VLOOKUP(R1242,映射表!A:G,7,0)</f>
        <v>#N/A</v>
      </c>
      <c r="R1242" s="122"/>
      <c r="S1242" s="122"/>
      <c r="T1242" s="122"/>
      <c r="U1242" s="122"/>
      <c r="V1242" s="122"/>
      <c r="W1242" s="122"/>
      <c r="X1242" s="122"/>
      <c r="Y1242" s="61">
        <f t="shared" si="210"/>
        <v>0</v>
      </c>
    </row>
    <row r="1243" spans="1:25" s="61" customFormat="1">
      <c r="A1243" s="61" t="e">
        <f t="shared" si="201"/>
        <v>#N/A</v>
      </c>
      <c r="B1243" s="121">
        <f t="shared" si="202"/>
        <v>0</v>
      </c>
      <c r="C1243" s="117" t="e">
        <f>VLOOKUP(B1243,映射表!A:C,3,0)</f>
        <v>#N/A</v>
      </c>
      <c r="D1243" s="121">
        <f t="shared" si="203"/>
        <v>0</v>
      </c>
      <c r="E1243" s="100">
        <f t="shared" si="204"/>
        <v>0</v>
      </c>
      <c r="F1243" s="121">
        <f t="shared" si="205"/>
        <v>0</v>
      </c>
      <c r="G1243" s="121">
        <f t="shared" si="206"/>
        <v>0</v>
      </c>
      <c r="H1243" s="99" t="e">
        <f>VLOOKUP(C1243,'B2B（ol)'!A:J,10,0)*D1243</f>
        <v>#N/A</v>
      </c>
      <c r="I1243" s="101">
        <f t="shared" si="207"/>
        <v>0</v>
      </c>
      <c r="J1243" s="121">
        <f t="shared" si="208"/>
        <v>0</v>
      </c>
      <c r="K1243" s="121" t="e">
        <f>VLOOKUP(C1243,'B2B（ol)'!A:P,16,0)</f>
        <v>#N/A</v>
      </c>
      <c r="L1243" s="117">
        <f t="shared" si="209"/>
        <v>0</v>
      </c>
      <c r="M1243" s="114" t="e">
        <f>VLOOKUP(C1243,'B2B（ol)'!A:K,11,0)</f>
        <v>#N/A</v>
      </c>
      <c r="N1243" s="114" t="e">
        <f>VLOOKUP(B1243,payments!E:AG,29,0)</f>
        <v>#N/A</v>
      </c>
      <c r="O1243" s="114"/>
      <c r="P1243" s="114"/>
      <c r="Q1243" s="61" t="e">
        <f>VLOOKUP(R1243,映射表!A:G,7,0)</f>
        <v>#N/A</v>
      </c>
      <c r="R1243" s="122"/>
      <c r="S1243" s="122"/>
      <c r="T1243" s="122"/>
      <c r="U1243" s="122"/>
      <c r="V1243" s="122"/>
      <c r="W1243" s="122"/>
      <c r="X1243" s="122"/>
      <c r="Y1243" s="61">
        <f t="shared" si="210"/>
        <v>0</v>
      </c>
    </row>
    <row r="1244" spans="1:25" s="61" customFormat="1">
      <c r="A1244" s="61" t="e">
        <f t="shared" si="201"/>
        <v>#N/A</v>
      </c>
      <c r="B1244" s="121">
        <f t="shared" si="202"/>
        <v>0</v>
      </c>
      <c r="C1244" s="117" t="e">
        <f>VLOOKUP(B1244,映射表!A:C,3,0)</f>
        <v>#N/A</v>
      </c>
      <c r="D1244" s="121">
        <f t="shared" si="203"/>
        <v>0</v>
      </c>
      <c r="E1244" s="100">
        <f t="shared" si="204"/>
        <v>0</v>
      </c>
      <c r="F1244" s="121">
        <f t="shared" si="205"/>
        <v>0</v>
      </c>
      <c r="G1244" s="121">
        <f t="shared" si="206"/>
        <v>0</v>
      </c>
      <c r="H1244" s="99" t="e">
        <f>VLOOKUP(C1244,'B2B（ol)'!A:J,10,0)*D1244</f>
        <v>#N/A</v>
      </c>
      <c r="I1244" s="101">
        <f t="shared" si="207"/>
        <v>0</v>
      </c>
      <c r="J1244" s="121">
        <f t="shared" si="208"/>
        <v>0</v>
      </c>
      <c r="K1244" s="121" t="e">
        <f>VLOOKUP(C1244,'B2B（ol)'!A:P,16,0)</f>
        <v>#N/A</v>
      </c>
      <c r="L1244" s="117">
        <f t="shared" si="209"/>
        <v>0</v>
      </c>
      <c r="M1244" s="114" t="e">
        <f>VLOOKUP(C1244,'B2B（ol)'!A:K,11,0)</f>
        <v>#N/A</v>
      </c>
      <c r="N1244" s="114" t="e">
        <f>VLOOKUP(B1244,payments!E:AG,29,0)</f>
        <v>#N/A</v>
      </c>
      <c r="O1244" s="114"/>
      <c r="P1244" s="114"/>
      <c r="Q1244" s="61" t="e">
        <f>VLOOKUP(R1244,映射表!A:G,7,0)</f>
        <v>#N/A</v>
      </c>
      <c r="R1244" s="122"/>
      <c r="S1244" s="122"/>
      <c r="T1244" s="122"/>
      <c r="U1244" s="122"/>
      <c r="V1244" s="122"/>
      <c r="W1244" s="122"/>
      <c r="X1244" s="122"/>
      <c r="Y1244" s="61">
        <f t="shared" si="210"/>
        <v>0</v>
      </c>
    </row>
    <row r="1245" spans="1:25" s="61" customFormat="1">
      <c r="A1245" s="61" t="e">
        <f t="shared" si="201"/>
        <v>#N/A</v>
      </c>
      <c r="B1245" s="121">
        <f t="shared" si="202"/>
        <v>0</v>
      </c>
      <c r="C1245" s="117" t="e">
        <f>VLOOKUP(B1245,映射表!A:C,3,0)</f>
        <v>#N/A</v>
      </c>
      <c r="D1245" s="121">
        <f t="shared" si="203"/>
        <v>0</v>
      </c>
      <c r="E1245" s="100">
        <f t="shared" si="204"/>
        <v>0</v>
      </c>
      <c r="F1245" s="121">
        <f t="shared" si="205"/>
        <v>0</v>
      </c>
      <c r="G1245" s="121">
        <f t="shared" si="206"/>
        <v>0</v>
      </c>
      <c r="H1245" s="99" t="e">
        <f>VLOOKUP(C1245,'B2B（ol)'!A:J,10,0)*D1245</f>
        <v>#N/A</v>
      </c>
      <c r="I1245" s="101">
        <f t="shared" si="207"/>
        <v>0</v>
      </c>
      <c r="J1245" s="121">
        <f t="shared" si="208"/>
        <v>0</v>
      </c>
      <c r="K1245" s="121" t="e">
        <f>VLOOKUP(C1245,'B2B（ol)'!A:P,16,0)</f>
        <v>#N/A</v>
      </c>
      <c r="L1245" s="117">
        <f t="shared" si="209"/>
        <v>0</v>
      </c>
      <c r="M1245" s="114" t="e">
        <f>VLOOKUP(C1245,'B2B（ol)'!A:K,11,0)</f>
        <v>#N/A</v>
      </c>
      <c r="N1245" s="114" t="e">
        <f>VLOOKUP(B1245,payments!E:AG,29,0)</f>
        <v>#N/A</v>
      </c>
      <c r="O1245" s="114"/>
      <c r="P1245" s="114"/>
      <c r="Q1245" s="61" t="e">
        <f>VLOOKUP(R1245,映射表!A:G,7,0)</f>
        <v>#N/A</v>
      </c>
      <c r="R1245" s="122"/>
      <c r="S1245" s="122"/>
      <c r="T1245" s="122"/>
      <c r="U1245" s="122"/>
      <c r="V1245" s="122"/>
      <c r="W1245" s="122"/>
      <c r="X1245" s="122"/>
      <c r="Y1245" s="61">
        <f t="shared" si="210"/>
        <v>0</v>
      </c>
    </row>
    <row r="1246" spans="1:25" s="61" customFormat="1">
      <c r="A1246" s="61" t="e">
        <f t="shared" si="201"/>
        <v>#N/A</v>
      </c>
      <c r="B1246" s="121">
        <f t="shared" si="202"/>
        <v>0</v>
      </c>
      <c r="C1246" s="117" t="e">
        <f>VLOOKUP(B1246,映射表!A:C,3,0)</f>
        <v>#N/A</v>
      </c>
      <c r="D1246" s="121">
        <f t="shared" si="203"/>
        <v>0</v>
      </c>
      <c r="E1246" s="100">
        <f t="shared" si="204"/>
        <v>0</v>
      </c>
      <c r="F1246" s="121">
        <f t="shared" si="205"/>
        <v>0</v>
      </c>
      <c r="G1246" s="121">
        <f t="shared" si="206"/>
        <v>0</v>
      </c>
      <c r="H1246" s="99" t="e">
        <f>VLOOKUP(C1246,'B2B（ol)'!A:J,10,0)*D1246</f>
        <v>#N/A</v>
      </c>
      <c r="I1246" s="101">
        <f t="shared" si="207"/>
        <v>0</v>
      </c>
      <c r="J1246" s="121">
        <f t="shared" si="208"/>
        <v>0</v>
      </c>
      <c r="K1246" s="121" t="e">
        <f>VLOOKUP(C1246,'B2B（ol)'!A:P,16,0)</f>
        <v>#N/A</v>
      </c>
      <c r="L1246" s="117">
        <f t="shared" si="209"/>
        <v>0</v>
      </c>
      <c r="M1246" s="114" t="e">
        <f>VLOOKUP(C1246,'B2B（ol)'!A:K,11,0)</f>
        <v>#N/A</v>
      </c>
      <c r="N1246" s="114" t="e">
        <f>VLOOKUP(B1246,payments!E:AG,29,0)</f>
        <v>#N/A</v>
      </c>
      <c r="O1246" s="114"/>
      <c r="P1246" s="114"/>
      <c r="Q1246" s="61" t="e">
        <f>VLOOKUP(R1246,映射表!A:G,7,0)</f>
        <v>#N/A</v>
      </c>
      <c r="R1246" s="122"/>
      <c r="S1246" s="122"/>
      <c r="T1246" s="122"/>
      <c r="U1246" s="122"/>
      <c r="V1246" s="122"/>
      <c r="W1246" s="122"/>
      <c r="X1246" s="122"/>
      <c r="Y1246" s="61">
        <f t="shared" si="210"/>
        <v>0</v>
      </c>
    </row>
    <row r="1247" spans="1:25" s="61" customFormat="1">
      <c r="A1247" s="61" t="e">
        <f t="shared" si="201"/>
        <v>#N/A</v>
      </c>
      <c r="B1247" s="121">
        <f t="shared" si="202"/>
        <v>0</v>
      </c>
      <c r="C1247" s="117" t="e">
        <f>VLOOKUP(B1247,映射表!A:C,3,0)</f>
        <v>#N/A</v>
      </c>
      <c r="D1247" s="121">
        <f t="shared" si="203"/>
        <v>0</v>
      </c>
      <c r="E1247" s="100">
        <f t="shared" si="204"/>
        <v>0</v>
      </c>
      <c r="F1247" s="121">
        <f t="shared" si="205"/>
        <v>0</v>
      </c>
      <c r="G1247" s="121">
        <f t="shared" si="206"/>
        <v>0</v>
      </c>
      <c r="H1247" s="99" t="e">
        <f>VLOOKUP(C1247,'B2B（ol)'!A:J,10,0)*D1247</f>
        <v>#N/A</v>
      </c>
      <c r="I1247" s="101">
        <f t="shared" si="207"/>
        <v>0</v>
      </c>
      <c r="J1247" s="121">
        <f t="shared" si="208"/>
        <v>0</v>
      </c>
      <c r="K1247" s="121" t="e">
        <f>VLOOKUP(C1247,'B2B（ol)'!A:P,16,0)</f>
        <v>#N/A</v>
      </c>
      <c r="L1247" s="117">
        <f t="shared" si="209"/>
        <v>0</v>
      </c>
      <c r="M1247" s="114" t="e">
        <f>VLOOKUP(C1247,'B2B（ol)'!A:K,11,0)</f>
        <v>#N/A</v>
      </c>
      <c r="N1247" s="114" t="e">
        <f>VLOOKUP(B1247,payments!E:AG,29,0)</f>
        <v>#N/A</v>
      </c>
      <c r="O1247" s="114"/>
      <c r="P1247" s="114"/>
      <c r="Q1247" s="61" t="e">
        <f>VLOOKUP(R1247,映射表!A:G,7,0)</f>
        <v>#N/A</v>
      </c>
      <c r="R1247" s="122"/>
      <c r="S1247" s="122"/>
      <c r="T1247" s="122"/>
      <c r="U1247" s="122"/>
      <c r="V1247" s="122"/>
      <c r="W1247" s="122"/>
      <c r="X1247" s="122"/>
      <c r="Y1247" s="61">
        <f t="shared" si="210"/>
        <v>0</v>
      </c>
    </row>
    <row r="1248" spans="1:25" s="61" customFormat="1">
      <c r="A1248" s="61" t="e">
        <f t="shared" si="201"/>
        <v>#N/A</v>
      </c>
      <c r="B1248" s="121">
        <f t="shared" si="202"/>
        <v>0</v>
      </c>
      <c r="C1248" s="117" t="e">
        <f>VLOOKUP(B1248,映射表!A:C,3,0)</f>
        <v>#N/A</v>
      </c>
      <c r="D1248" s="121">
        <f t="shared" si="203"/>
        <v>0</v>
      </c>
      <c r="E1248" s="100">
        <f t="shared" si="204"/>
        <v>0</v>
      </c>
      <c r="F1248" s="121">
        <f t="shared" si="205"/>
        <v>0</v>
      </c>
      <c r="G1248" s="121">
        <f t="shared" si="206"/>
        <v>0</v>
      </c>
      <c r="H1248" s="99" t="e">
        <f>VLOOKUP(C1248,'B2B（ol)'!A:J,10,0)*D1248</f>
        <v>#N/A</v>
      </c>
      <c r="I1248" s="101">
        <f t="shared" si="207"/>
        <v>0</v>
      </c>
      <c r="J1248" s="121">
        <f t="shared" si="208"/>
        <v>0</v>
      </c>
      <c r="K1248" s="121" t="e">
        <f>VLOOKUP(C1248,'B2B（ol)'!A:P,16,0)</f>
        <v>#N/A</v>
      </c>
      <c r="L1248" s="117">
        <f t="shared" si="209"/>
        <v>0</v>
      </c>
      <c r="M1248" s="114" t="e">
        <f>VLOOKUP(C1248,'B2B（ol)'!A:K,11,0)</f>
        <v>#N/A</v>
      </c>
      <c r="N1248" s="114" t="e">
        <f>VLOOKUP(B1248,payments!E:AG,29,0)</f>
        <v>#N/A</v>
      </c>
      <c r="O1248" s="114"/>
      <c r="P1248" s="114"/>
      <c r="Q1248" s="61" t="e">
        <f>VLOOKUP(R1248,映射表!A:G,7,0)</f>
        <v>#N/A</v>
      </c>
      <c r="R1248" s="122"/>
      <c r="S1248" s="122"/>
      <c r="T1248" s="122"/>
      <c r="U1248" s="122"/>
      <c r="V1248" s="122"/>
      <c r="W1248" s="122"/>
      <c r="X1248" s="122"/>
      <c r="Y1248" s="61">
        <f t="shared" si="210"/>
        <v>0</v>
      </c>
    </row>
    <row r="1249" spans="1:25" s="61" customFormat="1">
      <c r="A1249" s="61" t="e">
        <f t="shared" si="201"/>
        <v>#N/A</v>
      </c>
      <c r="B1249" s="121">
        <f t="shared" si="202"/>
        <v>0</v>
      </c>
      <c r="C1249" s="117" t="e">
        <f>VLOOKUP(B1249,映射表!A:C,3,0)</f>
        <v>#N/A</v>
      </c>
      <c r="D1249" s="121">
        <f t="shared" si="203"/>
        <v>0</v>
      </c>
      <c r="E1249" s="100">
        <f t="shared" si="204"/>
        <v>0</v>
      </c>
      <c r="F1249" s="121">
        <f t="shared" si="205"/>
        <v>0</v>
      </c>
      <c r="G1249" s="121">
        <f t="shared" si="206"/>
        <v>0</v>
      </c>
      <c r="H1249" s="99" t="e">
        <f>VLOOKUP(C1249,'B2B（ol)'!A:J,10,0)*D1249</f>
        <v>#N/A</v>
      </c>
      <c r="I1249" s="101">
        <f t="shared" si="207"/>
        <v>0</v>
      </c>
      <c r="J1249" s="121">
        <f t="shared" si="208"/>
        <v>0</v>
      </c>
      <c r="K1249" s="121" t="e">
        <f>VLOOKUP(C1249,'B2B（ol)'!A:P,16,0)</f>
        <v>#N/A</v>
      </c>
      <c r="L1249" s="117">
        <f t="shared" si="209"/>
        <v>0</v>
      </c>
      <c r="M1249" s="114" t="e">
        <f>VLOOKUP(C1249,'B2B（ol)'!A:K,11,0)</f>
        <v>#N/A</v>
      </c>
      <c r="N1249" s="114" t="e">
        <f>VLOOKUP(B1249,payments!E:AG,29,0)</f>
        <v>#N/A</v>
      </c>
      <c r="O1249" s="114"/>
      <c r="P1249" s="114"/>
      <c r="Q1249" s="61" t="e">
        <f>VLOOKUP(R1249,映射表!A:G,7,0)</f>
        <v>#N/A</v>
      </c>
      <c r="R1249" s="122"/>
      <c r="S1249" s="122"/>
      <c r="T1249" s="122"/>
      <c r="U1249" s="122"/>
      <c r="V1249" s="122"/>
      <c r="W1249" s="122"/>
      <c r="X1249" s="122"/>
      <c r="Y1249" s="61">
        <f t="shared" si="210"/>
        <v>0</v>
      </c>
    </row>
    <row r="1250" spans="1:25" s="61" customFormat="1">
      <c r="A1250" s="61" t="e">
        <f t="shared" si="201"/>
        <v>#N/A</v>
      </c>
      <c r="B1250" s="121">
        <f t="shared" si="202"/>
        <v>0</v>
      </c>
      <c r="C1250" s="117" t="e">
        <f>VLOOKUP(B1250,映射表!A:C,3,0)</f>
        <v>#N/A</v>
      </c>
      <c r="D1250" s="121">
        <f t="shared" si="203"/>
        <v>0</v>
      </c>
      <c r="E1250" s="100">
        <f t="shared" si="204"/>
        <v>0</v>
      </c>
      <c r="F1250" s="121">
        <f t="shared" si="205"/>
        <v>0</v>
      </c>
      <c r="G1250" s="121">
        <f t="shared" si="206"/>
        <v>0</v>
      </c>
      <c r="H1250" s="99" t="e">
        <f>VLOOKUP(C1250,'B2B（ol)'!A:J,10,0)*D1250</f>
        <v>#N/A</v>
      </c>
      <c r="I1250" s="101">
        <f t="shared" si="207"/>
        <v>0</v>
      </c>
      <c r="J1250" s="121">
        <f t="shared" si="208"/>
        <v>0</v>
      </c>
      <c r="K1250" s="121" t="e">
        <f>VLOOKUP(C1250,'B2B（ol)'!A:P,16,0)</f>
        <v>#N/A</v>
      </c>
      <c r="L1250" s="117">
        <f t="shared" si="209"/>
        <v>0</v>
      </c>
      <c r="M1250" s="114" t="e">
        <f>VLOOKUP(C1250,'B2B（ol)'!A:K,11,0)</f>
        <v>#N/A</v>
      </c>
      <c r="N1250" s="114" t="e">
        <f>VLOOKUP(B1250,payments!E:AG,29,0)</f>
        <v>#N/A</v>
      </c>
      <c r="O1250" s="114"/>
      <c r="P1250" s="114"/>
      <c r="Q1250" s="61" t="e">
        <f>VLOOKUP(R1250,映射表!A:G,7,0)</f>
        <v>#N/A</v>
      </c>
      <c r="R1250" s="122"/>
      <c r="S1250" s="122"/>
      <c r="T1250" s="122"/>
      <c r="U1250" s="122"/>
      <c r="V1250" s="122"/>
      <c r="W1250" s="122"/>
      <c r="X1250" s="122"/>
      <c r="Y1250" s="61">
        <f t="shared" si="210"/>
        <v>0</v>
      </c>
    </row>
    <row r="1251" spans="1:25" s="61" customFormat="1">
      <c r="A1251" s="61" t="e">
        <f t="shared" si="201"/>
        <v>#N/A</v>
      </c>
      <c r="B1251" s="121">
        <f t="shared" si="202"/>
        <v>0</v>
      </c>
      <c r="C1251" s="117" t="e">
        <f>VLOOKUP(B1251,映射表!A:C,3,0)</f>
        <v>#N/A</v>
      </c>
      <c r="D1251" s="121">
        <f t="shared" si="203"/>
        <v>0</v>
      </c>
      <c r="E1251" s="100">
        <f t="shared" si="204"/>
        <v>0</v>
      </c>
      <c r="F1251" s="121">
        <f t="shared" si="205"/>
        <v>0</v>
      </c>
      <c r="G1251" s="121">
        <f t="shared" si="206"/>
        <v>0</v>
      </c>
      <c r="H1251" s="99" t="e">
        <f>VLOOKUP(C1251,'B2B（ol)'!A:J,10,0)*D1251</f>
        <v>#N/A</v>
      </c>
      <c r="I1251" s="101">
        <f t="shared" si="207"/>
        <v>0</v>
      </c>
      <c r="J1251" s="121">
        <f t="shared" si="208"/>
        <v>0</v>
      </c>
      <c r="K1251" s="121" t="e">
        <f>VLOOKUP(C1251,'B2B（ol)'!A:P,16,0)</f>
        <v>#N/A</v>
      </c>
      <c r="L1251" s="117">
        <f t="shared" si="209"/>
        <v>0</v>
      </c>
      <c r="M1251" s="114" t="e">
        <f>VLOOKUP(C1251,'B2B（ol)'!A:K,11,0)</f>
        <v>#N/A</v>
      </c>
      <c r="N1251" s="114" t="e">
        <f>VLOOKUP(B1251,payments!E:AG,29,0)</f>
        <v>#N/A</v>
      </c>
      <c r="O1251" s="114"/>
      <c r="P1251" s="114"/>
      <c r="Q1251" s="61" t="e">
        <f>VLOOKUP(R1251,映射表!A:G,7,0)</f>
        <v>#N/A</v>
      </c>
      <c r="R1251" s="122"/>
      <c r="S1251" s="122"/>
      <c r="T1251" s="122"/>
      <c r="U1251" s="122"/>
      <c r="V1251" s="122"/>
      <c r="W1251" s="122"/>
      <c r="X1251" s="122"/>
      <c r="Y1251" s="61">
        <f t="shared" si="210"/>
        <v>0</v>
      </c>
    </row>
    <row r="1252" spans="1:25" s="61" customFormat="1">
      <c r="A1252" s="61" t="e">
        <f t="shared" si="201"/>
        <v>#N/A</v>
      </c>
      <c r="B1252" s="121">
        <f t="shared" si="202"/>
        <v>0</v>
      </c>
      <c r="C1252" s="117" t="e">
        <f>VLOOKUP(B1252,映射表!A:C,3,0)</f>
        <v>#N/A</v>
      </c>
      <c r="D1252" s="121">
        <f t="shared" si="203"/>
        <v>0</v>
      </c>
      <c r="E1252" s="100">
        <f t="shared" si="204"/>
        <v>0</v>
      </c>
      <c r="F1252" s="121">
        <f t="shared" si="205"/>
        <v>0</v>
      </c>
      <c r="G1252" s="121">
        <f t="shared" si="206"/>
        <v>0</v>
      </c>
      <c r="H1252" s="99" t="e">
        <f>VLOOKUP(C1252,'B2B（ol)'!A:J,10,0)*D1252</f>
        <v>#N/A</v>
      </c>
      <c r="I1252" s="101">
        <f t="shared" si="207"/>
        <v>0</v>
      </c>
      <c r="J1252" s="121">
        <f t="shared" si="208"/>
        <v>0</v>
      </c>
      <c r="K1252" s="121" t="e">
        <f>VLOOKUP(C1252,'B2B（ol)'!A:P,16,0)</f>
        <v>#N/A</v>
      </c>
      <c r="L1252" s="117">
        <f t="shared" si="209"/>
        <v>0</v>
      </c>
      <c r="M1252" s="114" t="e">
        <f>VLOOKUP(C1252,'B2B（ol)'!A:K,11,0)</f>
        <v>#N/A</v>
      </c>
      <c r="N1252" s="114" t="e">
        <f>VLOOKUP(B1252,payments!E:AG,29,0)</f>
        <v>#N/A</v>
      </c>
      <c r="O1252" s="114"/>
      <c r="P1252" s="114"/>
      <c r="Q1252" s="61" t="e">
        <f>VLOOKUP(R1252,映射表!A:G,7,0)</f>
        <v>#N/A</v>
      </c>
      <c r="R1252" s="122"/>
      <c r="S1252" s="122"/>
      <c r="T1252" s="122"/>
      <c r="U1252" s="122"/>
      <c r="V1252" s="122"/>
      <c r="W1252" s="122"/>
      <c r="X1252" s="122"/>
      <c r="Y1252" s="61">
        <f t="shared" si="210"/>
        <v>0</v>
      </c>
    </row>
    <row r="1253" spans="1:25" s="61" customFormat="1">
      <c r="A1253" s="61" t="e">
        <f t="shared" si="201"/>
        <v>#N/A</v>
      </c>
      <c r="B1253" s="121">
        <f t="shared" si="202"/>
        <v>0</v>
      </c>
      <c r="C1253" s="117" t="e">
        <f>VLOOKUP(B1253,映射表!A:C,3,0)</f>
        <v>#N/A</v>
      </c>
      <c r="D1253" s="121">
        <f t="shared" si="203"/>
        <v>0</v>
      </c>
      <c r="E1253" s="100">
        <f t="shared" si="204"/>
        <v>0</v>
      </c>
      <c r="F1253" s="121">
        <f t="shared" si="205"/>
        <v>0</v>
      </c>
      <c r="G1253" s="121">
        <f t="shared" si="206"/>
        <v>0</v>
      </c>
      <c r="H1253" s="99" t="e">
        <f>VLOOKUP(C1253,'B2B（ol)'!A:J,10,0)*D1253</f>
        <v>#N/A</v>
      </c>
      <c r="I1253" s="101">
        <f t="shared" si="207"/>
        <v>0</v>
      </c>
      <c r="J1253" s="121">
        <f t="shared" si="208"/>
        <v>0</v>
      </c>
      <c r="K1253" s="121" t="e">
        <f>VLOOKUP(C1253,'B2B（ol)'!A:P,16,0)</f>
        <v>#N/A</v>
      </c>
      <c r="L1253" s="117">
        <f t="shared" si="209"/>
        <v>0</v>
      </c>
      <c r="M1253" s="114" t="e">
        <f>VLOOKUP(C1253,'B2B（ol)'!A:K,11,0)</f>
        <v>#N/A</v>
      </c>
      <c r="N1253" s="114" t="e">
        <f>VLOOKUP(B1253,payments!E:AG,29,0)</f>
        <v>#N/A</v>
      </c>
      <c r="O1253" s="114"/>
      <c r="P1253" s="114"/>
      <c r="Q1253" s="61" t="e">
        <f>VLOOKUP(R1253,映射表!A:G,7,0)</f>
        <v>#N/A</v>
      </c>
      <c r="R1253" s="122"/>
      <c r="S1253" s="122"/>
      <c r="T1253" s="122"/>
      <c r="U1253" s="122"/>
      <c r="V1253" s="122"/>
      <c r="W1253" s="122"/>
      <c r="X1253" s="122"/>
      <c r="Y1253" s="61">
        <f t="shared" si="210"/>
        <v>0</v>
      </c>
    </row>
    <row r="1254" spans="1:25" s="61" customFormat="1">
      <c r="A1254" s="61" t="e">
        <f t="shared" si="201"/>
        <v>#N/A</v>
      </c>
      <c r="B1254" s="121">
        <f t="shared" si="202"/>
        <v>0</v>
      </c>
      <c r="C1254" s="117" t="e">
        <f>VLOOKUP(B1254,映射表!A:C,3,0)</f>
        <v>#N/A</v>
      </c>
      <c r="D1254" s="121">
        <f t="shared" si="203"/>
        <v>0</v>
      </c>
      <c r="E1254" s="100">
        <f t="shared" si="204"/>
        <v>0</v>
      </c>
      <c r="F1254" s="121">
        <f t="shared" si="205"/>
        <v>0</v>
      </c>
      <c r="G1254" s="121">
        <f t="shared" si="206"/>
        <v>0</v>
      </c>
      <c r="H1254" s="99" t="e">
        <f>VLOOKUP(C1254,'B2B（ol)'!A:J,10,0)*D1254</f>
        <v>#N/A</v>
      </c>
      <c r="I1254" s="101">
        <f t="shared" si="207"/>
        <v>0</v>
      </c>
      <c r="J1254" s="121">
        <f t="shared" si="208"/>
        <v>0</v>
      </c>
      <c r="K1254" s="121" t="e">
        <f>VLOOKUP(C1254,'B2B（ol)'!A:P,16,0)</f>
        <v>#N/A</v>
      </c>
      <c r="L1254" s="117">
        <f t="shared" si="209"/>
        <v>0</v>
      </c>
      <c r="M1254" s="114" t="e">
        <f>VLOOKUP(C1254,'B2B（ol)'!A:K,11,0)</f>
        <v>#N/A</v>
      </c>
      <c r="N1254" s="114" t="e">
        <f>VLOOKUP(B1254,payments!E:AG,29,0)</f>
        <v>#N/A</v>
      </c>
      <c r="O1254" s="114"/>
      <c r="P1254" s="114"/>
      <c r="Q1254" s="61" t="e">
        <f>VLOOKUP(R1254,映射表!A:G,7,0)</f>
        <v>#N/A</v>
      </c>
      <c r="R1254" s="122"/>
      <c r="S1254" s="122"/>
      <c r="T1254" s="122"/>
      <c r="U1254" s="122"/>
      <c r="V1254" s="122"/>
      <c r="W1254" s="122"/>
      <c r="X1254" s="122"/>
      <c r="Y1254" s="61">
        <f t="shared" si="210"/>
        <v>0</v>
      </c>
    </row>
    <row r="1255" spans="1:25" s="61" customFormat="1">
      <c r="A1255" s="61" t="e">
        <f t="shared" si="201"/>
        <v>#N/A</v>
      </c>
      <c r="B1255" s="121">
        <f t="shared" si="202"/>
        <v>0</v>
      </c>
      <c r="C1255" s="117" t="e">
        <f>VLOOKUP(B1255,映射表!A:C,3,0)</f>
        <v>#N/A</v>
      </c>
      <c r="D1255" s="121">
        <f t="shared" si="203"/>
        <v>0</v>
      </c>
      <c r="E1255" s="100">
        <f t="shared" si="204"/>
        <v>0</v>
      </c>
      <c r="F1255" s="121">
        <f t="shared" si="205"/>
        <v>0</v>
      </c>
      <c r="G1255" s="121">
        <f t="shared" si="206"/>
        <v>0</v>
      </c>
      <c r="H1255" s="99" t="e">
        <f>VLOOKUP(C1255,'B2B（ol)'!A:J,10,0)*D1255</f>
        <v>#N/A</v>
      </c>
      <c r="I1255" s="101">
        <f t="shared" si="207"/>
        <v>0</v>
      </c>
      <c r="J1255" s="121">
        <f t="shared" si="208"/>
        <v>0</v>
      </c>
      <c r="K1255" s="121" t="e">
        <f>VLOOKUP(C1255,'B2B（ol)'!A:P,16,0)</f>
        <v>#N/A</v>
      </c>
      <c r="L1255" s="117">
        <f t="shared" si="209"/>
        <v>0</v>
      </c>
      <c r="M1255" s="114" t="e">
        <f>VLOOKUP(C1255,'B2B（ol)'!A:K,11,0)</f>
        <v>#N/A</v>
      </c>
      <c r="N1255" s="114" t="e">
        <f>VLOOKUP(B1255,payments!E:AG,29,0)</f>
        <v>#N/A</v>
      </c>
      <c r="O1255" s="114"/>
      <c r="P1255" s="114"/>
      <c r="Q1255" s="61" t="e">
        <f>VLOOKUP(R1255,映射表!A:G,7,0)</f>
        <v>#N/A</v>
      </c>
      <c r="R1255" s="122"/>
      <c r="S1255" s="122"/>
      <c r="T1255" s="122"/>
      <c r="U1255" s="122"/>
      <c r="V1255" s="122"/>
      <c r="W1255" s="122"/>
      <c r="X1255" s="122"/>
      <c r="Y1255" s="61">
        <f t="shared" si="210"/>
        <v>0</v>
      </c>
    </row>
    <row r="1256" spans="1:25" s="61" customFormat="1">
      <c r="A1256" s="61" t="e">
        <f t="shared" si="201"/>
        <v>#N/A</v>
      </c>
      <c r="B1256" s="121">
        <f t="shared" si="202"/>
        <v>0</v>
      </c>
      <c r="C1256" s="117" t="e">
        <f>VLOOKUP(B1256,映射表!A:C,3,0)</f>
        <v>#N/A</v>
      </c>
      <c r="D1256" s="121">
        <f t="shared" si="203"/>
        <v>0</v>
      </c>
      <c r="E1256" s="100">
        <f t="shared" si="204"/>
        <v>0</v>
      </c>
      <c r="F1256" s="121">
        <f t="shared" si="205"/>
        <v>0</v>
      </c>
      <c r="G1256" s="121">
        <f t="shared" si="206"/>
        <v>0</v>
      </c>
      <c r="H1256" s="99" t="e">
        <f>VLOOKUP(C1256,'B2B（ol)'!A:J,10,0)*D1256</f>
        <v>#N/A</v>
      </c>
      <c r="I1256" s="101">
        <f t="shared" si="207"/>
        <v>0</v>
      </c>
      <c r="J1256" s="121">
        <f t="shared" si="208"/>
        <v>0</v>
      </c>
      <c r="K1256" s="121" t="e">
        <f>VLOOKUP(C1256,'B2B（ol)'!A:P,16,0)</f>
        <v>#N/A</v>
      </c>
      <c r="L1256" s="117">
        <f t="shared" si="209"/>
        <v>0</v>
      </c>
      <c r="M1256" s="114" t="e">
        <f>VLOOKUP(C1256,'B2B（ol)'!A:K,11,0)</f>
        <v>#N/A</v>
      </c>
      <c r="N1256" s="114" t="e">
        <f>VLOOKUP(B1256,payments!E:AG,29,0)</f>
        <v>#N/A</v>
      </c>
      <c r="O1256" s="114"/>
      <c r="P1256" s="114"/>
      <c r="Q1256" s="61" t="e">
        <f>VLOOKUP(R1256,映射表!A:G,7,0)</f>
        <v>#N/A</v>
      </c>
      <c r="R1256" s="122"/>
      <c r="S1256" s="122"/>
      <c r="T1256" s="122"/>
      <c r="U1256" s="122"/>
      <c r="V1256" s="122"/>
      <c r="W1256" s="122"/>
      <c r="X1256" s="122"/>
      <c r="Y1256" s="61">
        <f t="shared" si="210"/>
        <v>0</v>
      </c>
    </row>
    <row r="1257" spans="1:25" s="61" customFormat="1">
      <c r="A1257" s="61" t="e">
        <f t="shared" si="201"/>
        <v>#N/A</v>
      </c>
      <c r="B1257" s="121">
        <f t="shared" si="202"/>
        <v>0</v>
      </c>
      <c r="C1257" s="117" t="e">
        <f>VLOOKUP(B1257,映射表!A:C,3,0)</f>
        <v>#N/A</v>
      </c>
      <c r="D1257" s="121">
        <f t="shared" si="203"/>
        <v>0</v>
      </c>
      <c r="E1257" s="100">
        <f t="shared" si="204"/>
        <v>0</v>
      </c>
      <c r="F1257" s="121">
        <f t="shared" si="205"/>
        <v>0</v>
      </c>
      <c r="G1257" s="121">
        <f t="shared" si="206"/>
        <v>0</v>
      </c>
      <c r="H1257" s="99" t="e">
        <f>VLOOKUP(C1257,'B2B（ol)'!A:J,10,0)*D1257</f>
        <v>#N/A</v>
      </c>
      <c r="I1257" s="101">
        <f t="shared" si="207"/>
        <v>0</v>
      </c>
      <c r="J1257" s="121">
        <f t="shared" si="208"/>
        <v>0</v>
      </c>
      <c r="K1257" s="121" t="e">
        <f>VLOOKUP(C1257,'B2B（ol)'!A:P,16,0)</f>
        <v>#N/A</v>
      </c>
      <c r="L1257" s="117">
        <f t="shared" si="209"/>
        <v>0</v>
      </c>
      <c r="M1257" s="114" t="e">
        <f>VLOOKUP(C1257,'B2B（ol)'!A:K,11,0)</f>
        <v>#N/A</v>
      </c>
      <c r="N1257" s="114" t="e">
        <f>VLOOKUP(B1257,payments!E:AG,29,0)</f>
        <v>#N/A</v>
      </c>
      <c r="O1257" s="114"/>
      <c r="P1257" s="114"/>
      <c r="Q1257" s="61" t="e">
        <f>VLOOKUP(R1257,映射表!A:G,7,0)</f>
        <v>#N/A</v>
      </c>
      <c r="R1257" s="122"/>
      <c r="S1257" s="122"/>
      <c r="T1257" s="122"/>
      <c r="U1257" s="122"/>
      <c r="V1257" s="122"/>
      <c r="W1257" s="122"/>
      <c r="X1257" s="122"/>
      <c r="Y1257" s="61">
        <f t="shared" si="210"/>
        <v>0</v>
      </c>
    </row>
    <row r="1258" spans="1:25" s="61" customFormat="1">
      <c r="A1258" s="61" t="e">
        <f t="shared" si="201"/>
        <v>#N/A</v>
      </c>
      <c r="B1258" s="121">
        <f t="shared" si="202"/>
        <v>0</v>
      </c>
      <c r="C1258" s="117" t="e">
        <f>VLOOKUP(B1258,映射表!A:C,3,0)</f>
        <v>#N/A</v>
      </c>
      <c r="D1258" s="121">
        <f t="shared" si="203"/>
        <v>0</v>
      </c>
      <c r="E1258" s="100">
        <f t="shared" si="204"/>
        <v>0</v>
      </c>
      <c r="F1258" s="121">
        <f t="shared" si="205"/>
        <v>0</v>
      </c>
      <c r="G1258" s="121">
        <f t="shared" si="206"/>
        <v>0</v>
      </c>
      <c r="H1258" s="99" t="e">
        <f>VLOOKUP(C1258,'B2B（ol)'!A:J,10,0)*D1258</f>
        <v>#N/A</v>
      </c>
      <c r="I1258" s="101">
        <f t="shared" si="207"/>
        <v>0</v>
      </c>
      <c r="J1258" s="121">
        <f t="shared" si="208"/>
        <v>0</v>
      </c>
      <c r="K1258" s="121" t="e">
        <f>VLOOKUP(C1258,'B2B（ol)'!A:P,16,0)</f>
        <v>#N/A</v>
      </c>
      <c r="L1258" s="117">
        <f t="shared" si="209"/>
        <v>0</v>
      </c>
      <c r="M1258" s="114" t="e">
        <f>VLOOKUP(C1258,'B2B（ol)'!A:K,11,0)</f>
        <v>#N/A</v>
      </c>
      <c r="N1258" s="114" t="e">
        <f>VLOOKUP(B1258,payments!E:AG,29,0)</f>
        <v>#N/A</v>
      </c>
      <c r="O1258" s="114"/>
      <c r="P1258" s="114"/>
      <c r="Q1258" s="61" t="e">
        <f>VLOOKUP(R1258,映射表!A:G,7,0)</f>
        <v>#N/A</v>
      </c>
      <c r="R1258" s="122"/>
      <c r="S1258" s="122"/>
      <c r="T1258" s="122"/>
      <c r="U1258" s="122"/>
      <c r="V1258" s="122"/>
      <c r="W1258" s="122"/>
      <c r="X1258" s="122"/>
      <c r="Y1258" s="61">
        <f t="shared" si="210"/>
        <v>0</v>
      </c>
    </row>
    <row r="1259" spans="1:25" s="61" customFormat="1">
      <c r="A1259" s="61" t="e">
        <f t="shared" si="201"/>
        <v>#N/A</v>
      </c>
      <c r="B1259" s="121">
        <f t="shared" si="202"/>
        <v>0</v>
      </c>
      <c r="C1259" s="117" t="e">
        <f>VLOOKUP(B1259,映射表!A:C,3,0)</f>
        <v>#N/A</v>
      </c>
      <c r="D1259" s="121">
        <f t="shared" si="203"/>
        <v>0</v>
      </c>
      <c r="E1259" s="100">
        <f t="shared" si="204"/>
        <v>0</v>
      </c>
      <c r="F1259" s="121">
        <f t="shared" si="205"/>
        <v>0</v>
      </c>
      <c r="G1259" s="121">
        <f t="shared" si="206"/>
        <v>0</v>
      </c>
      <c r="H1259" s="99" t="e">
        <f>VLOOKUP(C1259,'B2B（ol)'!A:J,10,0)*D1259</f>
        <v>#N/A</v>
      </c>
      <c r="I1259" s="101">
        <f t="shared" si="207"/>
        <v>0</v>
      </c>
      <c r="J1259" s="121">
        <f t="shared" si="208"/>
        <v>0</v>
      </c>
      <c r="K1259" s="121" t="e">
        <f>VLOOKUP(C1259,'B2B（ol)'!A:P,16,0)</f>
        <v>#N/A</v>
      </c>
      <c r="L1259" s="117">
        <f t="shared" si="209"/>
        <v>0</v>
      </c>
      <c r="M1259" s="114" t="e">
        <f>VLOOKUP(C1259,'B2B（ol)'!A:K,11,0)</f>
        <v>#N/A</v>
      </c>
      <c r="N1259" s="114" t="e">
        <f>VLOOKUP(B1259,payments!E:AG,29,0)</f>
        <v>#N/A</v>
      </c>
      <c r="O1259" s="114"/>
      <c r="P1259" s="114"/>
      <c r="Q1259" s="61" t="e">
        <f>VLOOKUP(R1259,映射表!A:G,7,0)</f>
        <v>#N/A</v>
      </c>
      <c r="R1259" s="122"/>
      <c r="S1259" s="122"/>
      <c r="T1259" s="122"/>
      <c r="U1259" s="122"/>
      <c r="V1259" s="122"/>
      <c r="W1259" s="122"/>
      <c r="X1259" s="122"/>
      <c r="Y1259" s="61">
        <f t="shared" si="210"/>
        <v>0</v>
      </c>
    </row>
    <row r="1260" spans="1:25" s="61" customFormat="1">
      <c r="A1260" s="61" t="e">
        <f t="shared" si="201"/>
        <v>#N/A</v>
      </c>
      <c r="B1260" s="121">
        <f t="shared" si="202"/>
        <v>0</v>
      </c>
      <c r="C1260" s="117" t="e">
        <f>VLOOKUP(B1260,映射表!A:C,3,0)</f>
        <v>#N/A</v>
      </c>
      <c r="D1260" s="121">
        <f t="shared" si="203"/>
        <v>0</v>
      </c>
      <c r="E1260" s="100">
        <f t="shared" si="204"/>
        <v>0</v>
      </c>
      <c r="F1260" s="121">
        <f t="shared" si="205"/>
        <v>0</v>
      </c>
      <c r="G1260" s="121">
        <f t="shared" si="206"/>
        <v>0</v>
      </c>
      <c r="H1260" s="99" t="e">
        <f>VLOOKUP(C1260,'B2B（ol)'!A:J,10,0)*D1260</f>
        <v>#N/A</v>
      </c>
      <c r="I1260" s="101">
        <f t="shared" si="207"/>
        <v>0</v>
      </c>
      <c r="J1260" s="121">
        <f t="shared" si="208"/>
        <v>0</v>
      </c>
      <c r="K1260" s="121" t="e">
        <f>VLOOKUP(C1260,'B2B（ol)'!A:P,16,0)</f>
        <v>#N/A</v>
      </c>
      <c r="L1260" s="117">
        <f t="shared" si="209"/>
        <v>0</v>
      </c>
      <c r="M1260" s="114" t="e">
        <f>VLOOKUP(C1260,'B2B（ol)'!A:K,11,0)</f>
        <v>#N/A</v>
      </c>
      <c r="N1260" s="114" t="e">
        <f>VLOOKUP(B1260,payments!E:AG,29,0)</f>
        <v>#N/A</v>
      </c>
      <c r="O1260" s="114"/>
      <c r="P1260" s="114"/>
      <c r="Q1260" s="61" t="e">
        <f>VLOOKUP(R1260,映射表!A:G,7,0)</f>
        <v>#N/A</v>
      </c>
      <c r="R1260" s="122"/>
      <c r="S1260" s="122"/>
      <c r="T1260" s="122"/>
      <c r="U1260" s="122"/>
      <c r="V1260" s="122"/>
      <c r="W1260" s="122"/>
      <c r="X1260" s="122"/>
      <c r="Y1260" s="61">
        <f t="shared" si="210"/>
        <v>0</v>
      </c>
    </row>
    <row r="1261" spans="1:25" s="61" customFormat="1">
      <c r="A1261" s="61" t="e">
        <f t="shared" si="201"/>
        <v>#N/A</v>
      </c>
      <c r="B1261" s="121">
        <f t="shared" si="202"/>
        <v>0</v>
      </c>
      <c r="C1261" s="117" t="e">
        <f>VLOOKUP(B1261,映射表!A:C,3,0)</f>
        <v>#N/A</v>
      </c>
      <c r="D1261" s="121">
        <f t="shared" si="203"/>
        <v>0</v>
      </c>
      <c r="E1261" s="100">
        <f t="shared" si="204"/>
        <v>0</v>
      </c>
      <c r="F1261" s="121">
        <f t="shared" si="205"/>
        <v>0</v>
      </c>
      <c r="G1261" s="121">
        <f t="shared" si="206"/>
        <v>0</v>
      </c>
      <c r="H1261" s="99" t="e">
        <f>VLOOKUP(C1261,'B2B（ol)'!A:J,10,0)*D1261</f>
        <v>#N/A</v>
      </c>
      <c r="I1261" s="101">
        <f t="shared" si="207"/>
        <v>0</v>
      </c>
      <c r="J1261" s="121">
        <f t="shared" si="208"/>
        <v>0</v>
      </c>
      <c r="K1261" s="121" t="e">
        <f>VLOOKUP(C1261,'B2B（ol)'!A:P,16,0)</f>
        <v>#N/A</v>
      </c>
      <c r="L1261" s="117">
        <f t="shared" si="209"/>
        <v>0</v>
      </c>
      <c r="M1261" s="114" t="e">
        <f>VLOOKUP(C1261,'B2B（ol)'!A:K,11,0)</f>
        <v>#N/A</v>
      </c>
      <c r="N1261" s="114" t="e">
        <f>VLOOKUP(B1261,payments!E:AG,29,0)</f>
        <v>#N/A</v>
      </c>
      <c r="O1261" s="114"/>
      <c r="P1261" s="114"/>
      <c r="Q1261" s="61" t="e">
        <f>VLOOKUP(R1261,映射表!A:G,7,0)</f>
        <v>#N/A</v>
      </c>
      <c r="R1261" s="122"/>
      <c r="S1261" s="122"/>
      <c r="T1261" s="122"/>
      <c r="U1261" s="122"/>
      <c r="V1261" s="122"/>
      <c r="W1261" s="122"/>
      <c r="X1261" s="122"/>
      <c r="Y1261" s="61">
        <f t="shared" si="210"/>
        <v>0</v>
      </c>
    </row>
    <row r="1262" spans="1:25" s="61" customFormat="1">
      <c r="A1262" s="61" t="e">
        <f t="shared" si="201"/>
        <v>#N/A</v>
      </c>
      <c r="B1262" s="121">
        <f t="shared" si="202"/>
        <v>0</v>
      </c>
      <c r="C1262" s="117" t="e">
        <f>VLOOKUP(B1262,映射表!A:C,3,0)</f>
        <v>#N/A</v>
      </c>
      <c r="D1262" s="121">
        <f t="shared" si="203"/>
        <v>0</v>
      </c>
      <c r="E1262" s="100">
        <f t="shared" si="204"/>
        <v>0</v>
      </c>
      <c r="F1262" s="121">
        <f t="shared" si="205"/>
        <v>0</v>
      </c>
      <c r="G1262" s="121">
        <f t="shared" si="206"/>
        <v>0</v>
      </c>
      <c r="H1262" s="99" t="e">
        <f>VLOOKUP(C1262,'B2B（ol)'!A:J,10,0)*D1262</f>
        <v>#N/A</v>
      </c>
      <c r="I1262" s="101">
        <f t="shared" si="207"/>
        <v>0</v>
      </c>
      <c r="J1262" s="121">
        <f t="shared" si="208"/>
        <v>0</v>
      </c>
      <c r="K1262" s="121" t="e">
        <f>VLOOKUP(C1262,'B2B（ol)'!A:P,16,0)</f>
        <v>#N/A</v>
      </c>
      <c r="L1262" s="117">
        <f t="shared" si="209"/>
        <v>0</v>
      </c>
      <c r="M1262" s="114" t="e">
        <f>VLOOKUP(C1262,'B2B（ol)'!A:K,11,0)</f>
        <v>#N/A</v>
      </c>
      <c r="N1262" s="114" t="e">
        <f>VLOOKUP(B1262,payments!E:AG,29,0)</f>
        <v>#N/A</v>
      </c>
      <c r="O1262" s="114"/>
      <c r="P1262" s="114"/>
      <c r="Q1262" s="61" t="e">
        <f>VLOOKUP(R1262,映射表!A:G,7,0)</f>
        <v>#N/A</v>
      </c>
      <c r="R1262" s="122"/>
      <c r="S1262" s="122"/>
      <c r="T1262" s="122"/>
      <c r="U1262" s="122"/>
      <c r="V1262" s="122"/>
      <c r="W1262" s="122"/>
      <c r="X1262" s="122"/>
      <c r="Y1262" s="61">
        <f t="shared" si="210"/>
        <v>0</v>
      </c>
    </row>
    <row r="1263" spans="1:25" s="61" customFormat="1">
      <c r="A1263" s="61" t="e">
        <f t="shared" si="201"/>
        <v>#N/A</v>
      </c>
      <c r="B1263" s="121">
        <f t="shared" si="202"/>
        <v>0</v>
      </c>
      <c r="C1263" s="117" t="e">
        <f>VLOOKUP(B1263,映射表!A:C,3,0)</f>
        <v>#N/A</v>
      </c>
      <c r="D1263" s="121">
        <f t="shared" si="203"/>
        <v>0</v>
      </c>
      <c r="E1263" s="100">
        <f t="shared" si="204"/>
        <v>0</v>
      </c>
      <c r="F1263" s="121">
        <f t="shared" si="205"/>
        <v>0</v>
      </c>
      <c r="G1263" s="121">
        <f t="shared" si="206"/>
        <v>0</v>
      </c>
      <c r="H1263" s="99" t="e">
        <f>VLOOKUP(C1263,'B2B（ol)'!A:J,10,0)*D1263</f>
        <v>#N/A</v>
      </c>
      <c r="I1263" s="101">
        <f t="shared" si="207"/>
        <v>0</v>
      </c>
      <c r="J1263" s="121">
        <f t="shared" si="208"/>
        <v>0</v>
      </c>
      <c r="K1263" s="121" t="e">
        <f>VLOOKUP(C1263,'B2B（ol)'!A:P,16,0)</f>
        <v>#N/A</v>
      </c>
      <c r="L1263" s="117">
        <f t="shared" si="209"/>
        <v>0</v>
      </c>
      <c r="M1263" s="114" t="e">
        <f>VLOOKUP(C1263,'B2B（ol)'!A:K,11,0)</f>
        <v>#N/A</v>
      </c>
      <c r="N1263" s="114" t="e">
        <f>VLOOKUP(B1263,payments!E:AG,29,0)</f>
        <v>#N/A</v>
      </c>
      <c r="O1263" s="114"/>
      <c r="P1263" s="114"/>
      <c r="Q1263" s="61" t="e">
        <f>VLOOKUP(R1263,映射表!A:G,7,0)</f>
        <v>#N/A</v>
      </c>
      <c r="R1263" s="122"/>
      <c r="S1263" s="122"/>
      <c r="T1263" s="122"/>
      <c r="U1263" s="122"/>
      <c r="V1263" s="122"/>
      <c r="W1263" s="122"/>
      <c r="X1263" s="122"/>
      <c r="Y1263" s="61">
        <f t="shared" si="210"/>
        <v>0</v>
      </c>
    </row>
    <row r="1264" spans="1:25" s="61" customFormat="1">
      <c r="A1264" s="61" t="e">
        <f t="shared" si="201"/>
        <v>#N/A</v>
      </c>
      <c r="B1264" s="121">
        <f t="shared" si="202"/>
        <v>0</v>
      </c>
      <c r="C1264" s="117" t="e">
        <f>VLOOKUP(B1264,映射表!A:C,3,0)</f>
        <v>#N/A</v>
      </c>
      <c r="D1264" s="121">
        <f t="shared" si="203"/>
        <v>0</v>
      </c>
      <c r="E1264" s="100">
        <f t="shared" si="204"/>
        <v>0</v>
      </c>
      <c r="F1264" s="121">
        <f t="shared" si="205"/>
        <v>0</v>
      </c>
      <c r="G1264" s="121">
        <f t="shared" si="206"/>
        <v>0</v>
      </c>
      <c r="H1264" s="99" t="e">
        <f>VLOOKUP(C1264,'B2B（ol)'!A:J,10,0)*D1264</f>
        <v>#N/A</v>
      </c>
      <c r="I1264" s="101">
        <f t="shared" si="207"/>
        <v>0</v>
      </c>
      <c r="J1264" s="121">
        <f t="shared" si="208"/>
        <v>0</v>
      </c>
      <c r="K1264" s="121" t="e">
        <f>VLOOKUP(C1264,'B2B（ol)'!A:P,16,0)</f>
        <v>#N/A</v>
      </c>
      <c r="L1264" s="117">
        <f t="shared" si="209"/>
        <v>0</v>
      </c>
      <c r="M1264" s="114" t="e">
        <f>VLOOKUP(C1264,'B2B（ol)'!A:K,11,0)</f>
        <v>#N/A</v>
      </c>
      <c r="N1264" s="114" t="e">
        <f>VLOOKUP(B1264,payments!E:AG,29,0)</f>
        <v>#N/A</v>
      </c>
      <c r="O1264" s="114"/>
      <c r="P1264" s="114"/>
      <c r="Q1264" s="61" t="e">
        <f>VLOOKUP(R1264,映射表!A:G,7,0)</f>
        <v>#N/A</v>
      </c>
      <c r="R1264" s="122"/>
      <c r="S1264" s="122"/>
      <c r="T1264" s="122"/>
      <c r="U1264" s="122"/>
      <c r="V1264" s="122"/>
      <c r="W1264" s="122"/>
      <c r="X1264" s="122"/>
      <c r="Y1264" s="61">
        <f t="shared" si="210"/>
        <v>0</v>
      </c>
    </row>
    <row r="1265" spans="1:25" s="61" customFormat="1">
      <c r="A1265" s="61" t="e">
        <f t="shared" si="201"/>
        <v>#N/A</v>
      </c>
      <c r="B1265" s="121">
        <f t="shared" si="202"/>
        <v>0</v>
      </c>
      <c r="C1265" s="117" t="e">
        <f>VLOOKUP(B1265,映射表!A:C,3,0)</f>
        <v>#N/A</v>
      </c>
      <c r="D1265" s="121">
        <f t="shared" si="203"/>
        <v>0</v>
      </c>
      <c r="E1265" s="100">
        <f t="shared" si="204"/>
        <v>0</v>
      </c>
      <c r="F1265" s="121">
        <f t="shared" si="205"/>
        <v>0</v>
      </c>
      <c r="G1265" s="121">
        <f t="shared" si="206"/>
        <v>0</v>
      </c>
      <c r="H1265" s="99" t="e">
        <f>VLOOKUP(C1265,'B2B（ol)'!A:J,10,0)*D1265</f>
        <v>#N/A</v>
      </c>
      <c r="I1265" s="101">
        <f t="shared" si="207"/>
        <v>0</v>
      </c>
      <c r="J1265" s="121">
        <f t="shared" si="208"/>
        <v>0</v>
      </c>
      <c r="K1265" s="121" t="e">
        <f>VLOOKUP(C1265,'B2B（ol)'!A:P,16,0)</f>
        <v>#N/A</v>
      </c>
      <c r="L1265" s="117">
        <f t="shared" si="209"/>
        <v>0</v>
      </c>
      <c r="M1265" s="114" t="e">
        <f>VLOOKUP(C1265,'B2B（ol)'!A:K,11,0)</f>
        <v>#N/A</v>
      </c>
      <c r="N1265" s="114" t="e">
        <f>VLOOKUP(B1265,payments!E:AG,29,0)</f>
        <v>#N/A</v>
      </c>
      <c r="O1265" s="114"/>
      <c r="P1265" s="114"/>
      <c r="Q1265" s="61" t="e">
        <f>VLOOKUP(R1265,映射表!A:G,7,0)</f>
        <v>#N/A</v>
      </c>
      <c r="R1265" s="122"/>
      <c r="S1265" s="122"/>
      <c r="T1265" s="122"/>
      <c r="U1265" s="122"/>
      <c r="V1265" s="122"/>
      <c r="W1265" s="122"/>
      <c r="X1265" s="122"/>
      <c r="Y1265" s="61">
        <f t="shared" si="210"/>
        <v>0</v>
      </c>
    </row>
    <row r="1266" spans="1:25" s="61" customFormat="1">
      <c r="A1266" s="61" t="e">
        <f t="shared" si="201"/>
        <v>#N/A</v>
      </c>
      <c r="B1266" s="121">
        <f t="shared" si="202"/>
        <v>0</v>
      </c>
      <c r="C1266" s="117" t="e">
        <f>VLOOKUP(B1266,映射表!A:C,3,0)</f>
        <v>#N/A</v>
      </c>
      <c r="D1266" s="121">
        <f t="shared" si="203"/>
        <v>0</v>
      </c>
      <c r="E1266" s="100">
        <f t="shared" si="204"/>
        <v>0</v>
      </c>
      <c r="F1266" s="121">
        <f t="shared" si="205"/>
        <v>0</v>
      </c>
      <c r="G1266" s="121">
        <f t="shared" si="206"/>
        <v>0</v>
      </c>
      <c r="H1266" s="99" t="e">
        <f>VLOOKUP(C1266,'B2B（ol)'!A:J,10,0)*D1266</f>
        <v>#N/A</v>
      </c>
      <c r="I1266" s="101">
        <f t="shared" si="207"/>
        <v>0</v>
      </c>
      <c r="J1266" s="121">
        <f t="shared" si="208"/>
        <v>0</v>
      </c>
      <c r="K1266" s="121" t="e">
        <f>VLOOKUP(C1266,'B2B（ol)'!A:P,16,0)</f>
        <v>#N/A</v>
      </c>
      <c r="L1266" s="117">
        <f t="shared" si="209"/>
        <v>0</v>
      </c>
      <c r="M1266" s="114" t="e">
        <f>VLOOKUP(C1266,'B2B（ol)'!A:K,11,0)</f>
        <v>#N/A</v>
      </c>
      <c r="N1266" s="114" t="e">
        <f>VLOOKUP(B1266,payments!E:AG,29,0)</f>
        <v>#N/A</v>
      </c>
      <c r="O1266" s="114"/>
      <c r="P1266" s="114"/>
      <c r="Q1266" s="61" t="e">
        <f>VLOOKUP(R1266,映射表!A:G,7,0)</f>
        <v>#N/A</v>
      </c>
      <c r="R1266" s="122"/>
      <c r="S1266" s="122"/>
      <c r="T1266" s="122"/>
      <c r="U1266" s="122"/>
      <c r="V1266" s="122"/>
      <c r="W1266" s="122"/>
      <c r="X1266" s="122"/>
      <c r="Y1266" s="61">
        <f t="shared" si="210"/>
        <v>0</v>
      </c>
    </row>
    <row r="1267" spans="1:25" s="61" customFormat="1">
      <c r="A1267" s="61" t="e">
        <f t="shared" si="201"/>
        <v>#N/A</v>
      </c>
      <c r="B1267" s="121">
        <f t="shared" si="202"/>
        <v>0</v>
      </c>
      <c r="C1267" s="117" t="e">
        <f>VLOOKUP(B1267,映射表!A:C,3,0)</f>
        <v>#N/A</v>
      </c>
      <c r="D1267" s="121">
        <f t="shared" si="203"/>
        <v>0</v>
      </c>
      <c r="E1267" s="100">
        <f t="shared" si="204"/>
        <v>0</v>
      </c>
      <c r="F1267" s="121">
        <f t="shared" si="205"/>
        <v>0</v>
      </c>
      <c r="G1267" s="121">
        <f t="shared" si="206"/>
        <v>0</v>
      </c>
      <c r="H1267" s="99" t="e">
        <f>VLOOKUP(C1267,'B2B（ol)'!A:J,10,0)*D1267</f>
        <v>#N/A</v>
      </c>
      <c r="I1267" s="101">
        <f t="shared" si="207"/>
        <v>0</v>
      </c>
      <c r="J1267" s="121">
        <f t="shared" si="208"/>
        <v>0</v>
      </c>
      <c r="K1267" s="121" t="e">
        <f>VLOOKUP(C1267,'B2B（ol)'!A:P,16,0)</f>
        <v>#N/A</v>
      </c>
      <c r="L1267" s="117">
        <f t="shared" si="209"/>
        <v>0</v>
      </c>
      <c r="M1267" s="114" t="e">
        <f>VLOOKUP(C1267,'B2B（ol)'!A:K,11,0)</f>
        <v>#N/A</v>
      </c>
      <c r="N1267" s="114" t="e">
        <f>VLOOKUP(B1267,payments!E:AG,29,0)</f>
        <v>#N/A</v>
      </c>
      <c r="O1267" s="114"/>
      <c r="P1267" s="114"/>
      <c r="Q1267" s="61" t="e">
        <f>VLOOKUP(R1267,映射表!A:G,7,0)</f>
        <v>#N/A</v>
      </c>
      <c r="R1267" s="122"/>
      <c r="S1267" s="122"/>
      <c r="T1267" s="122"/>
      <c r="U1267" s="122"/>
      <c r="V1267" s="122"/>
      <c r="W1267" s="122"/>
      <c r="X1267" s="122"/>
      <c r="Y1267" s="61">
        <f t="shared" si="210"/>
        <v>0</v>
      </c>
    </row>
    <row r="1268" spans="1:25" s="61" customFormat="1">
      <c r="A1268" s="61" t="e">
        <f t="shared" si="201"/>
        <v>#N/A</v>
      </c>
      <c r="B1268" s="121">
        <f t="shared" si="202"/>
        <v>0</v>
      </c>
      <c r="C1268" s="117" t="e">
        <f>VLOOKUP(B1268,映射表!A:C,3,0)</f>
        <v>#N/A</v>
      </c>
      <c r="D1268" s="121">
        <f t="shared" si="203"/>
        <v>0</v>
      </c>
      <c r="E1268" s="100">
        <f t="shared" si="204"/>
        <v>0</v>
      </c>
      <c r="F1268" s="121">
        <f t="shared" si="205"/>
        <v>0</v>
      </c>
      <c r="G1268" s="121">
        <f t="shared" si="206"/>
        <v>0</v>
      </c>
      <c r="H1268" s="99" t="e">
        <f>VLOOKUP(C1268,'B2B（ol)'!A:J,10,0)*D1268</f>
        <v>#N/A</v>
      </c>
      <c r="I1268" s="101">
        <f t="shared" si="207"/>
        <v>0</v>
      </c>
      <c r="J1268" s="121">
        <f t="shared" si="208"/>
        <v>0</v>
      </c>
      <c r="K1268" s="121" t="e">
        <f>VLOOKUP(C1268,'B2B（ol)'!A:P,16,0)</f>
        <v>#N/A</v>
      </c>
      <c r="L1268" s="117">
        <f t="shared" si="209"/>
        <v>0</v>
      </c>
      <c r="M1268" s="114" t="e">
        <f>VLOOKUP(C1268,'B2B（ol)'!A:K,11,0)</f>
        <v>#N/A</v>
      </c>
      <c r="N1268" s="114" t="e">
        <f>VLOOKUP(B1268,payments!E:AG,29,0)</f>
        <v>#N/A</v>
      </c>
      <c r="O1268" s="114"/>
      <c r="P1268" s="114"/>
      <c r="Q1268" s="61" t="e">
        <f>VLOOKUP(R1268,映射表!A:G,7,0)</f>
        <v>#N/A</v>
      </c>
      <c r="R1268" s="122"/>
      <c r="S1268" s="122"/>
      <c r="T1268" s="122"/>
      <c r="U1268" s="122"/>
      <c r="V1268" s="122"/>
      <c r="W1268" s="122"/>
      <c r="X1268" s="122"/>
      <c r="Y1268" s="61">
        <f t="shared" si="210"/>
        <v>0</v>
      </c>
    </row>
    <row r="1269" spans="1:25" s="61" customFormat="1">
      <c r="A1269" s="61" t="e">
        <f t="shared" si="201"/>
        <v>#N/A</v>
      </c>
      <c r="B1269" s="121">
        <f t="shared" si="202"/>
        <v>0</v>
      </c>
      <c r="C1269" s="117" t="e">
        <f>VLOOKUP(B1269,映射表!A:C,3,0)</f>
        <v>#N/A</v>
      </c>
      <c r="D1269" s="121">
        <f t="shared" si="203"/>
        <v>0</v>
      </c>
      <c r="E1269" s="100">
        <f t="shared" si="204"/>
        <v>0</v>
      </c>
      <c r="F1269" s="121">
        <f t="shared" si="205"/>
        <v>0</v>
      </c>
      <c r="G1269" s="121">
        <f t="shared" si="206"/>
        <v>0</v>
      </c>
      <c r="H1269" s="99" t="e">
        <f>VLOOKUP(C1269,'B2B（ol)'!A:J,10,0)*D1269</f>
        <v>#N/A</v>
      </c>
      <c r="I1269" s="101">
        <f t="shared" si="207"/>
        <v>0</v>
      </c>
      <c r="J1269" s="121">
        <f t="shared" si="208"/>
        <v>0</v>
      </c>
      <c r="K1269" s="121" t="e">
        <f>VLOOKUP(C1269,'B2B（ol)'!A:P,16,0)</f>
        <v>#N/A</v>
      </c>
      <c r="L1269" s="117">
        <f t="shared" si="209"/>
        <v>0</v>
      </c>
      <c r="M1269" s="114" t="e">
        <f>VLOOKUP(C1269,'B2B（ol)'!A:K,11,0)</f>
        <v>#N/A</v>
      </c>
      <c r="N1269" s="114" t="e">
        <f>VLOOKUP(B1269,payments!E:AG,29,0)</f>
        <v>#N/A</v>
      </c>
      <c r="O1269" s="114"/>
      <c r="P1269" s="114"/>
      <c r="Q1269" s="61" t="e">
        <f>VLOOKUP(R1269,映射表!A:G,7,0)</f>
        <v>#N/A</v>
      </c>
      <c r="R1269" s="122"/>
      <c r="S1269" s="122"/>
      <c r="T1269" s="122"/>
      <c r="U1269" s="122"/>
      <c r="V1269" s="122"/>
      <c r="W1269" s="122"/>
      <c r="X1269" s="122"/>
      <c r="Y1269" s="61">
        <f t="shared" si="210"/>
        <v>0</v>
      </c>
    </row>
    <row r="1270" spans="1:25" s="61" customFormat="1">
      <c r="A1270" s="61" t="e">
        <f t="shared" si="201"/>
        <v>#N/A</v>
      </c>
      <c r="B1270" s="121">
        <f t="shared" si="202"/>
        <v>0</v>
      </c>
      <c r="C1270" s="117" t="e">
        <f>VLOOKUP(B1270,映射表!A:C,3,0)</f>
        <v>#N/A</v>
      </c>
      <c r="D1270" s="121">
        <f t="shared" si="203"/>
        <v>0</v>
      </c>
      <c r="E1270" s="100">
        <f t="shared" si="204"/>
        <v>0</v>
      </c>
      <c r="F1270" s="121">
        <f t="shared" si="205"/>
        <v>0</v>
      </c>
      <c r="G1270" s="121">
        <f t="shared" si="206"/>
        <v>0</v>
      </c>
      <c r="H1270" s="99" t="e">
        <f>VLOOKUP(C1270,'B2B（ol)'!A:J,10,0)*D1270</f>
        <v>#N/A</v>
      </c>
      <c r="I1270" s="101">
        <f t="shared" si="207"/>
        <v>0</v>
      </c>
      <c r="J1270" s="121">
        <f t="shared" si="208"/>
        <v>0</v>
      </c>
      <c r="K1270" s="121" t="e">
        <f>VLOOKUP(C1270,'B2B（ol)'!A:P,16,0)</f>
        <v>#N/A</v>
      </c>
      <c r="L1270" s="117">
        <f t="shared" si="209"/>
        <v>0</v>
      </c>
      <c r="M1270" s="114" t="e">
        <f>VLOOKUP(C1270,'B2B（ol)'!A:K,11,0)</f>
        <v>#N/A</v>
      </c>
      <c r="N1270" s="114" t="e">
        <f>VLOOKUP(B1270,payments!E:AG,29,0)</f>
        <v>#N/A</v>
      </c>
      <c r="O1270" s="114"/>
      <c r="P1270" s="114"/>
      <c r="Q1270" s="61" t="e">
        <f>VLOOKUP(R1270,映射表!A:G,7,0)</f>
        <v>#N/A</v>
      </c>
      <c r="R1270" s="122"/>
      <c r="S1270" s="122"/>
      <c r="T1270" s="122"/>
      <c r="U1270" s="122"/>
      <c r="V1270" s="122"/>
      <c r="W1270" s="122"/>
      <c r="X1270" s="122"/>
      <c r="Y1270" s="61">
        <f t="shared" si="210"/>
        <v>0</v>
      </c>
    </row>
    <row r="1271" spans="1:25" s="61" customFormat="1">
      <c r="A1271" s="61" t="e">
        <f t="shared" si="201"/>
        <v>#N/A</v>
      </c>
      <c r="B1271" s="121">
        <f t="shared" si="202"/>
        <v>0</v>
      </c>
      <c r="C1271" s="117" t="e">
        <f>VLOOKUP(B1271,映射表!A:C,3,0)</f>
        <v>#N/A</v>
      </c>
      <c r="D1271" s="121">
        <f t="shared" si="203"/>
        <v>0</v>
      </c>
      <c r="E1271" s="100">
        <f t="shared" si="204"/>
        <v>0</v>
      </c>
      <c r="F1271" s="121">
        <f t="shared" si="205"/>
        <v>0</v>
      </c>
      <c r="G1271" s="121">
        <f t="shared" si="206"/>
        <v>0</v>
      </c>
      <c r="H1271" s="99" t="e">
        <f>VLOOKUP(C1271,'B2B（ol)'!A:J,10,0)*D1271</f>
        <v>#N/A</v>
      </c>
      <c r="I1271" s="101">
        <f t="shared" si="207"/>
        <v>0</v>
      </c>
      <c r="J1271" s="121">
        <f t="shared" si="208"/>
        <v>0</v>
      </c>
      <c r="K1271" s="121" t="e">
        <f>VLOOKUP(C1271,'B2B（ol)'!A:P,16,0)</f>
        <v>#N/A</v>
      </c>
      <c r="L1271" s="117">
        <f t="shared" si="209"/>
        <v>0</v>
      </c>
      <c r="M1271" s="114" t="e">
        <f>VLOOKUP(C1271,'B2B（ol)'!A:K,11,0)</f>
        <v>#N/A</v>
      </c>
      <c r="N1271" s="114" t="e">
        <f>VLOOKUP(B1271,payments!E:AG,29,0)</f>
        <v>#N/A</v>
      </c>
      <c r="O1271" s="114"/>
      <c r="P1271" s="114"/>
      <c r="Q1271" s="61" t="e">
        <f>VLOOKUP(R1271,映射表!A:G,7,0)</f>
        <v>#N/A</v>
      </c>
      <c r="R1271" s="122"/>
      <c r="S1271" s="122"/>
      <c r="T1271" s="122"/>
      <c r="U1271" s="122"/>
      <c r="V1271" s="122"/>
      <c r="W1271" s="122"/>
      <c r="X1271" s="122"/>
      <c r="Y1271" s="61">
        <f t="shared" si="210"/>
        <v>0</v>
      </c>
    </row>
    <row r="1272" spans="1:25" s="61" customFormat="1">
      <c r="A1272" s="61" t="e">
        <f t="shared" si="201"/>
        <v>#N/A</v>
      </c>
      <c r="B1272" s="121">
        <f t="shared" si="202"/>
        <v>0</v>
      </c>
      <c r="C1272" s="117" t="e">
        <f>VLOOKUP(B1272,映射表!A:C,3,0)</f>
        <v>#N/A</v>
      </c>
      <c r="D1272" s="121">
        <f t="shared" si="203"/>
        <v>0</v>
      </c>
      <c r="E1272" s="100">
        <f t="shared" si="204"/>
        <v>0</v>
      </c>
      <c r="F1272" s="121">
        <f t="shared" si="205"/>
        <v>0</v>
      </c>
      <c r="G1272" s="121">
        <f t="shared" si="206"/>
        <v>0</v>
      </c>
      <c r="H1272" s="99" t="e">
        <f>VLOOKUP(C1272,'B2B（ol)'!A:J,10,0)*D1272</f>
        <v>#N/A</v>
      </c>
      <c r="I1272" s="101">
        <f t="shared" si="207"/>
        <v>0</v>
      </c>
      <c r="J1272" s="121">
        <f t="shared" si="208"/>
        <v>0</v>
      </c>
      <c r="K1272" s="121" t="e">
        <f>VLOOKUP(C1272,'B2B（ol)'!A:P,16,0)</f>
        <v>#N/A</v>
      </c>
      <c r="L1272" s="117">
        <f t="shared" si="209"/>
        <v>0</v>
      </c>
      <c r="M1272" s="114" t="e">
        <f>VLOOKUP(C1272,'B2B（ol)'!A:K,11,0)</f>
        <v>#N/A</v>
      </c>
      <c r="N1272" s="114" t="e">
        <f>VLOOKUP(B1272,payments!E:AG,29,0)</f>
        <v>#N/A</v>
      </c>
      <c r="O1272" s="114"/>
      <c r="P1272" s="114"/>
      <c r="Q1272" s="61" t="e">
        <f>VLOOKUP(R1272,映射表!A:G,7,0)</f>
        <v>#N/A</v>
      </c>
      <c r="R1272" s="122"/>
      <c r="S1272" s="122"/>
      <c r="T1272" s="122"/>
      <c r="U1272" s="122"/>
      <c r="V1272" s="122"/>
      <c r="W1272" s="122"/>
      <c r="X1272" s="122"/>
      <c r="Y1272" s="61">
        <f t="shared" si="210"/>
        <v>0</v>
      </c>
    </row>
    <row r="1273" spans="1:25" s="61" customFormat="1">
      <c r="A1273" s="61" t="e">
        <f t="shared" si="201"/>
        <v>#N/A</v>
      </c>
      <c r="B1273" s="121">
        <f t="shared" si="202"/>
        <v>0</v>
      </c>
      <c r="C1273" s="117" t="e">
        <f>VLOOKUP(B1273,映射表!A:C,3,0)</f>
        <v>#N/A</v>
      </c>
      <c r="D1273" s="121">
        <f t="shared" si="203"/>
        <v>0</v>
      </c>
      <c r="E1273" s="100">
        <f t="shared" si="204"/>
        <v>0</v>
      </c>
      <c r="F1273" s="121">
        <f t="shared" si="205"/>
        <v>0</v>
      </c>
      <c r="G1273" s="121">
        <f t="shared" si="206"/>
        <v>0</v>
      </c>
      <c r="H1273" s="99" t="e">
        <f>VLOOKUP(C1273,'B2B（ol)'!A:J,10,0)*D1273</f>
        <v>#N/A</v>
      </c>
      <c r="I1273" s="101">
        <f t="shared" si="207"/>
        <v>0</v>
      </c>
      <c r="J1273" s="121">
        <f t="shared" si="208"/>
        <v>0</v>
      </c>
      <c r="K1273" s="121" t="e">
        <f>VLOOKUP(C1273,'B2B（ol)'!A:P,16,0)</f>
        <v>#N/A</v>
      </c>
      <c r="L1273" s="117">
        <f t="shared" si="209"/>
        <v>0</v>
      </c>
      <c r="M1273" s="114" t="e">
        <f>VLOOKUP(C1273,'B2B（ol)'!A:K,11,0)</f>
        <v>#N/A</v>
      </c>
      <c r="N1273" s="114" t="e">
        <f>VLOOKUP(B1273,payments!E:AG,29,0)</f>
        <v>#N/A</v>
      </c>
      <c r="O1273" s="114"/>
      <c r="P1273" s="114"/>
      <c r="Q1273" s="61" t="e">
        <f>VLOOKUP(R1273,映射表!A:G,7,0)</f>
        <v>#N/A</v>
      </c>
      <c r="R1273" s="122"/>
      <c r="S1273" s="122"/>
      <c r="T1273" s="122"/>
      <c r="U1273" s="122"/>
      <c r="V1273" s="122"/>
      <c r="W1273" s="122"/>
      <c r="X1273" s="122"/>
      <c r="Y1273" s="61">
        <f t="shared" si="210"/>
        <v>0</v>
      </c>
    </row>
    <row r="1274" spans="1:25" s="61" customFormat="1">
      <c r="A1274" s="61" t="e">
        <f t="shared" si="201"/>
        <v>#N/A</v>
      </c>
      <c r="B1274" s="121">
        <f t="shared" si="202"/>
        <v>0</v>
      </c>
      <c r="C1274" s="117" t="e">
        <f>VLOOKUP(B1274,映射表!A:C,3,0)</f>
        <v>#N/A</v>
      </c>
      <c r="D1274" s="121">
        <f t="shared" si="203"/>
        <v>0</v>
      </c>
      <c r="E1274" s="100">
        <f t="shared" si="204"/>
        <v>0</v>
      </c>
      <c r="F1274" s="121">
        <f t="shared" si="205"/>
        <v>0</v>
      </c>
      <c r="G1274" s="121">
        <f t="shared" si="206"/>
        <v>0</v>
      </c>
      <c r="H1274" s="99" t="e">
        <f>VLOOKUP(C1274,'B2B（ol)'!A:J,10,0)*D1274</f>
        <v>#N/A</v>
      </c>
      <c r="I1274" s="101">
        <f t="shared" si="207"/>
        <v>0</v>
      </c>
      <c r="J1274" s="121">
        <f t="shared" si="208"/>
        <v>0</v>
      </c>
      <c r="K1274" s="121" t="e">
        <f>VLOOKUP(C1274,'B2B（ol)'!A:P,16,0)</f>
        <v>#N/A</v>
      </c>
      <c r="L1274" s="117">
        <f t="shared" si="209"/>
        <v>0</v>
      </c>
      <c r="M1274" s="114" t="e">
        <f>VLOOKUP(C1274,'B2B（ol)'!A:K,11,0)</f>
        <v>#N/A</v>
      </c>
      <c r="N1274" s="114" t="e">
        <f>VLOOKUP(B1274,payments!E:AG,29,0)</f>
        <v>#N/A</v>
      </c>
      <c r="O1274" s="114"/>
      <c r="P1274" s="114"/>
      <c r="Q1274" s="61" t="e">
        <f>VLOOKUP(R1274,映射表!A:G,7,0)</f>
        <v>#N/A</v>
      </c>
      <c r="R1274" s="122"/>
      <c r="S1274" s="122"/>
      <c r="T1274" s="122"/>
      <c r="U1274" s="122"/>
      <c r="V1274" s="122"/>
      <c r="W1274" s="122"/>
      <c r="X1274" s="122"/>
      <c r="Y1274" s="61">
        <f t="shared" si="210"/>
        <v>0</v>
      </c>
    </row>
    <row r="1275" spans="1:25" s="61" customFormat="1">
      <c r="A1275" s="61" t="e">
        <f t="shared" si="201"/>
        <v>#N/A</v>
      </c>
      <c r="B1275" s="121">
        <f t="shared" si="202"/>
        <v>0</v>
      </c>
      <c r="C1275" s="117" t="e">
        <f>VLOOKUP(B1275,映射表!A:C,3,0)</f>
        <v>#N/A</v>
      </c>
      <c r="D1275" s="121">
        <f t="shared" si="203"/>
        <v>0</v>
      </c>
      <c r="E1275" s="100">
        <f t="shared" si="204"/>
        <v>0</v>
      </c>
      <c r="F1275" s="121">
        <f t="shared" si="205"/>
        <v>0</v>
      </c>
      <c r="G1275" s="121">
        <f t="shared" si="206"/>
        <v>0</v>
      </c>
      <c r="H1275" s="99" t="e">
        <f>VLOOKUP(C1275,'B2B（ol)'!A:J,10,0)*D1275</f>
        <v>#N/A</v>
      </c>
      <c r="I1275" s="101">
        <f t="shared" si="207"/>
        <v>0</v>
      </c>
      <c r="J1275" s="121">
        <f t="shared" si="208"/>
        <v>0</v>
      </c>
      <c r="K1275" s="121" t="e">
        <f>VLOOKUP(C1275,'B2B（ol)'!A:P,16,0)</f>
        <v>#N/A</v>
      </c>
      <c r="L1275" s="117">
        <f t="shared" si="209"/>
        <v>0</v>
      </c>
      <c r="M1275" s="114" t="e">
        <f>VLOOKUP(C1275,'B2B（ol)'!A:K,11,0)</f>
        <v>#N/A</v>
      </c>
      <c r="N1275" s="114" t="e">
        <f>VLOOKUP(B1275,payments!E:AG,29,0)</f>
        <v>#N/A</v>
      </c>
      <c r="O1275" s="114"/>
      <c r="P1275" s="114"/>
      <c r="Q1275" s="61" t="e">
        <f>VLOOKUP(R1275,映射表!A:G,7,0)</f>
        <v>#N/A</v>
      </c>
      <c r="R1275" s="122"/>
      <c r="S1275" s="122"/>
      <c r="T1275" s="122"/>
      <c r="U1275" s="122"/>
      <c r="V1275" s="122"/>
      <c r="W1275" s="122"/>
      <c r="X1275" s="122"/>
      <c r="Y1275" s="61">
        <f t="shared" si="210"/>
        <v>0</v>
      </c>
    </row>
    <row r="1276" spans="1:25" s="61" customFormat="1">
      <c r="A1276" s="61" t="e">
        <f t="shared" si="201"/>
        <v>#N/A</v>
      </c>
      <c r="B1276" s="121">
        <f t="shared" si="202"/>
        <v>0</v>
      </c>
      <c r="C1276" s="117" t="e">
        <f>VLOOKUP(B1276,映射表!A:C,3,0)</f>
        <v>#N/A</v>
      </c>
      <c r="D1276" s="121">
        <f t="shared" si="203"/>
        <v>0</v>
      </c>
      <c r="E1276" s="100">
        <f t="shared" si="204"/>
        <v>0</v>
      </c>
      <c r="F1276" s="121">
        <f t="shared" si="205"/>
        <v>0</v>
      </c>
      <c r="G1276" s="121">
        <f t="shared" si="206"/>
        <v>0</v>
      </c>
      <c r="H1276" s="99" t="e">
        <f>VLOOKUP(C1276,'B2B（ol)'!A:J,10,0)*D1276</f>
        <v>#N/A</v>
      </c>
      <c r="I1276" s="101">
        <f t="shared" si="207"/>
        <v>0</v>
      </c>
      <c r="J1276" s="121">
        <f t="shared" si="208"/>
        <v>0</v>
      </c>
      <c r="K1276" s="121" t="e">
        <f>VLOOKUP(C1276,'B2B（ol)'!A:P,16,0)</f>
        <v>#N/A</v>
      </c>
      <c r="L1276" s="117">
        <f t="shared" si="209"/>
        <v>0</v>
      </c>
      <c r="M1276" s="114" t="e">
        <f>VLOOKUP(C1276,'B2B（ol)'!A:K,11,0)</f>
        <v>#N/A</v>
      </c>
      <c r="N1276" s="114" t="e">
        <f>VLOOKUP(B1276,payments!E:AG,29,0)</f>
        <v>#N/A</v>
      </c>
      <c r="O1276" s="114"/>
      <c r="P1276" s="114"/>
      <c r="Q1276" s="61" t="e">
        <f>VLOOKUP(R1276,映射表!A:G,7,0)</f>
        <v>#N/A</v>
      </c>
      <c r="R1276" s="122"/>
      <c r="S1276" s="122"/>
      <c r="T1276" s="122"/>
      <c r="U1276" s="122"/>
      <c r="V1276" s="122"/>
      <c r="W1276" s="122"/>
      <c r="X1276" s="122"/>
      <c r="Y1276" s="61">
        <f t="shared" si="210"/>
        <v>0</v>
      </c>
    </row>
    <row r="1277" spans="1:25" s="61" customFormat="1">
      <c r="A1277" s="61" t="e">
        <f t="shared" si="201"/>
        <v>#N/A</v>
      </c>
      <c r="B1277" s="121">
        <f t="shared" si="202"/>
        <v>0</v>
      </c>
      <c r="C1277" s="117" t="e">
        <f>VLOOKUP(B1277,映射表!A:C,3,0)</f>
        <v>#N/A</v>
      </c>
      <c r="D1277" s="121">
        <f t="shared" si="203"/>
        <v>0</v>
      </c>
      <c r="E1277" s="100">
        <f t="shared" si="204"/>
        <v>0</v>
      </c>
      <c r="F1277" s="121">
        <f t="shared" si="205"/>
        <v>0</v>
      </c>
      <c r="G1277" s="121">
        <f t="shared" si="206"/>
        <v>0</v>
      </c>
      <c r="H1277" s="99" t="e">
        <f>VLOOKUP(C1277,'B2B（ol)'!A:J,10,0)*D1277</f>
        <v>#N/A</v>
      </c>
      <c r="I1277" s="101">
        <f t="shared" si="207"/>
        <v>0</v>
      </c>
      <c r="J1277" s="121">
        <f t="shared" si="208"/>
        <v>0</v>
      </c>
      <c r="K1277" s="121" t="e">
        <f>VLOOKUP(C1277,'B2B（ol)'!A:P,16,0)</f>
        <v>#N/A</v>
      </c>
      <c r="L1277" s="117">
        <f t="shared" si="209"/>
        <v>0</v>
      </c>
      <c r="M1277" s="114" t="e">
        <f>VLOOKUP(C1277,'B2B（ol)'!A:K,11,0)</f>
        <v>#N/A</v>
      </c>
      <c r="N1277" s="114" t="e">
        <f>VLOOKUP(B1277,payments!E:AG,29,0)</f>
        <v>#N/A</v>
      </c>
      <c r="O1277" s="114"/>
      <c r="P1277" s="114"/>
      <c r="Q1277" s="61" t="e">
        <f>VLOOKUP(R1277,映射表!A:G,7,0)</f>
        <v>#N/A</v>
      </c>
      <c r="R1277" s="122"/>
      <c r="S1277" s="122"/>
      <c r="T1277" s="122"/>
      <c r="U1277" s="122"/>
      <c r="V1277" s="122"/>
      <c r="W1277" s="122"/>
      <c r="X1277" s="122"/>
      <c r="Y1277" s="61">
        <f t="shared" si="210"/>
        <v>0</v>
      </c>
    </row>
    <row r="1278" spans="1:25" s="61" customFormat="1">
      <c r="A1278" s="61" t="e">
        <f t="shared" si="201"/>
        <v>#N/A</v>
      </c>
      <c r="B1278" s="121">
        <f t="shared" si="202"/>
        <v>0</v>
      </c>
      <c r="C1278" s="117" t="e">
        <f>VLOOKUP(B1278,映射表!A:C,3,0)</f>
        <v>#N/A</v>
      </c>
      <c r="D1278" s="121">
        <f t="shared" si="203"/>
        <v>0</v>
      </c>
      <c r="E1278" s="100">
        <f t="shared" si="204"/>
        <v>0</v>
      </c>
      <c r="F1278" s="121">
        <f t="shared" si="205"/>
        <v>0</v>
      </c>
      <c r="G1278" s="121">
        <f t="shared" si="206"/>
        <v>0</v>
      </c>
      <c r="H1278" s="99" t="e">
        <f>VLOOKUP(C1278,'B2B（ol)'!A:J,10,0)*D1278</f>
        <v>#N/A</v>
      </c>
      <c r="I1278" s="101">
        <f t="shared" si="207"/>
        <v>0</v>
      </c>
      <c r="J1278" s="121">
        <f t="shared" si="208"/>
        <v>0</v>
      </c>
      <c r="K1278" s="121" t="e">
        <f>VLOOKUP(C1278,'B2B（ol)'!A:P,16,0)</f>
        <v>#N/A</v>
      </c>
      <c r="L1278" s="117">
        <f t="shared" si="209"/>
        <v>0</v>
      </c>
      <c r="M1278" s="114" t="e">
        <f>VLOOKUP(C1278,'B2B（ol)'!A:K,11,0)</f>
        <v>#N/A</v>
      </c>
      <c r="N1278" s="114" t="e">
        <f>VLOOKUP(B1278,payments!E:AG,29,0)</f>
        <v>#N/A</v>
      </c>
      <c r="O1278" s="114"/>
      <c r="P1278" s="114"/>
      <c r="Q1278" s="61" t="e">
        <f>VLOOKUP(R1278,映射表!A:G,7,0)</f>
        <v>#N/A</v>
      </c>
      <c r="R1278" s="122"/>
      <c r="S1278" s="122"/>
      <c r="T1278" s="122"/>
      <c r="U1278" s="122"/>
      <c r="V1278" s="122"/>
      <c r="W1278" s="122"/>
      <c r="X1278" s="122"/>
      <c r="Y1278" s="61">
        <f t="shared" si="210"/>
        <v>0</v>
      </c>
    </row>
    <row r="1279" spans="1:25" s="61" customFormat="1">
      <c r="A1279" s="61" t="e">
        <f t="shared" si="201"/>
        <v>#N/A</v>
      </c>
      <c r="B1279" s="121">
        <f t="shared" si="202"/>
        <v>0</v>
      </c>
      <c r="C1279" s="117" t="e">
        <f>VLOOKUP(B1279,映射表!A:C,3,0)</f>
        <v>#N/A</v>
      </c>
      <c r="D1279" s="121">
        <f t="shared" si="203"/>
        <v>0</v>
      </c>
      <c r="E1279" s="100">
        <f t="shared" si="204"/>
        <v>0</v>
      </c>
      <c r="F1279" s="121">
        <f t="shared" si="205"/>
        <v>0</v>
      </c>
      <c r="G1279" s="121">
        <f t="shared" si="206"/>
        <v>0</v>
      </c>
      <c r="H1279" s="99" t="e">
        <f>VLOOKUP(C1279,'B2B（ol)'!A:J,10,0)*D1279</f>
        <v>#N/A</v>
      </c>
      <c r="I1279" s="101">
        <f t="shared" si="207"/>
        <v>0</v>
      </c>
      <c r="J1279" s="121">
        <f t="shared" si="208"/>
        <v>0</v>
      </c>
      <c r="K1279" s="121" t="e">
        <f>VLOOKUP(C1279,'B2B（ol)'!A:P,16,0)</f>
        <v>#N/A</v>
      </c>
      <c r="L1279" s="117">
        <f t="shared" si="209"/>
        <v>0</v>
      </c>
      <c r="M1279" s="114" t="e">
        <f>VLOOKUP(C1279,'B2B（ol)'!A:K,11,0)</f>
        <v>#N/A</v>
      </c>
      <c r="N1279" s="114" t="e">
        <f>VLOOKUP(B1279,payments!E:AG,29,0)</f>
        <v>#N/A</v>
      </c>
      <c r="O1279" s="114"/>
      <c r="P1279" s="114"/>
      <c r="Q1279" s="61" t="e">
        <f>VLOOKUP(R1279,映射表!A:G,7,0)</f>
        <v>#N/A</v>
      </c>
      <c r="R1279" s="122"/>
      <c r="S1279" s="122"/>
      <c r="T1279" s="122"/>
      <c r="U1279" s="122"/>
      <c r="V1279" s="122"/>
      <c r="W1279" s="122"/>
      <c r="X1279" s="122"/>
      <c r="Y1279" s="61">
        <f t="shared" si="210"/>
        <v>0</v>
      </c>
    </row>
    <row r="1280" spans="1:25" s="61" customFormat="1">
      <c r="A1280" s="61" t="e">
        <f t="shared" si="201"/>
        <v>#N/A</v>
      </c>
      <c r="B1280" s="121">
        <f t="shared" si="202"/>
        <v>0</v>
      </c>
      <c r="C1280" s="117" t="e">
        <f>VLOOKUP(B1280,映射表!A:C,3,0)</f>
        <v>#N/A</v>
      </c>
      <c r="D1280" s="121">
        <f t="shared" si="203"/>
        <v>0</v>
      </c>
      <c r="E1280" s="100">
        <f t="shared" si="204"/>
        <v>0</v>
      </c>
      <c r="F1280" s="121">
        <f t="shared" si="205"/>
        <v>0</v>
      </c>
      <c r="G1280" s="121">
        <f t="shared" si="206"/>
        <v>0</v>
      </c>
      <c r="H1280" s="99" t="e">
        <f>VLOOKUP(C1280,'B2B（ol)'!A:J,10,0)*D1280</f>
        <v>#N/A</v>
      </c>
      <c r="I1280" s="101">
        <f t="shared" si="207"/>
        <v>0</v>
      </c>
      <c r="J1280" s="121">
        <f t="shared" si="208"/>
        <v>0</v>
      </c>
      <c r="K1280" s="121" t="e">
        <f>VLOOKUP(C1280,'B2B（ol)'!A:P,16,0)</f>
        <v>#N/A</v>
      </c>
      <c r="L1280" s="117">
        <f t="shared" si="209"/>
        <v>0</v>
      </c>
      <c r="M1280" s="114" t="e">
        <f>VLOOKUP(C1280,'B2B（ol)'!A:K,11,0)</f>
        <v>#N/A</v>
      </c>
      <c r="N1280" s="114" t="e">
        <f>VLOOKUP(B1280,payments!E:AG,29,0)</f>
        <v>#N/A</v>
      </c>
      <c r="O1280" s="114"/>
      <c r="P1280" s="114"/>
      <c r="Q1280" s="61" t="e">
        <f>VLOOKUP(R1280,映射表!A:G,7,0)</f>
        <v>#N/A</v>
      </c>
      <c r="R1280" s="122"/>
      <c r="S1280" s="122"/>
      <c r="T1280" s="122"/>
      <c r="U1280" s="122"/>
      <c r="V1280" s="122"/>
      <c r="W1280" s="122"/>
      <c r="X1280" s="122"/>
      <c r="Y1280" s="61">
        <f t="shared" si="210"/>
        <v>0</v>
      </c>
    </row>
    <row r="1281" spans="1:25" s="61" customFormat="1">
      <c r="A1281" s="61" t="e">
        <f t="shared" si="201"/>
        <v>#N/A</v>
      </c>
      <c r="B1281" s="121">
        <f t="shared" si="202"/>
        <v>0</v>
      </c>
      <c r="C1281" s="117" t="e">
        <f>VLOOKUP(B1281,映射表!A:C,3,0)</f>
        <v>#N/A</v>
      </c>
      <c r="D1281" s="121">
        <f t="shared" si="203"/>
        <v>0</v>
      </c>
      <c r="E1281" s="100">
        <f t="shared" si="204"/>
        <v>0</v>
      </c>
      <c r="F1281" s="121">
        <f t="shared" si="205"/>
        <v>0</v>
      </c>
      <c r="G1281" s="121">
        <f t="shared" si="206"/>
        <v>0</v>
      </c>
      <c r="H1281" s="99" t="e">
        <f>VLOOKUP(C1281,'B2B（ol)'!A:J,10,0)*D1281</f>
        <v>#N/A</v>
      </c>
      <c r="I1281" s="101">
        <f t="shared" si="207"/>
        <v>0</v>
      </c>
      <c r="J1281" s="121">
        <f t="shared" si="208"/>
        <v>0</v>
      </c>
      <c r="K1281" s="121" t="e">
        <f>VLOOKUP(C1281,'B2B（ol)'!A:P,16,0)</f>
        <v>#N/A</v>
      </c>
      <c r="L1281" s="117">
        <f t="shared" si="209"/>
        <v>0</v>
      </c>
      <c r="M1281" s="114" t="e">
        <f>VLOOKUP(C1281,'B2B（ol)'!A:K,11,0)</f>
        <v>#N/A</v>
      </c>
      <c r="N1281" s="114" t="e">
        <f>VLOOKUP(B1281,payments!E:AG,29,0)</f>
        <v>#N/A</v>
      </c>
      <c r="O1281" s="114"/>
      <c r="P1281" s="114"/>
      <c r="Q1281" s="61" t="e">
        <f>VLOOKUP(R1281,映射表!A:G,7,0)</f>
        <v>#N/A</v>
      </c>
      <c r="R1281" s="122"/>
      <c r="S1281" s="122"/>
      <c r="T1281" s="122"/>
      <c r="U1281" s="122"/>
      <c r="V1281" s="122"/>
      <c r="W1281" s="122"/>
      <c r="X1281" s="122"/>
      <c r="Y1281" s="61">
        <f t="shared" si="210"/>
        <v>0</v>
      </c>
    </row>
    <row r="1282" spans="1:25" s="61" customFormat="1">
      <c r="A1282" s="61" t="e">
        <f t="shared" ref="A1282:A1345" si="211">Q1282</f>
        <v>#N/A</v>
      </c>
      <c r="B1282" s="121">
        <f t="shared" ref="B1282:B1345" si="212">R1282</f>
        <v>0</v>
      </c>
      <c r="C1282" s="117" t="e">
        <f>VLOOKUP(B1282,映射表!A:C,3,0)</f>
        <v>#N/A</v>
      </c>
      <c r="D1282" s="121">
        <f t="shared" ref="D1282:D1345" si="213">S1282</f>
        <v>0</v>
      </c>
      <c r="E1282" s="100">
        <f t="shared" ref="E1282:E1345" si="214">IFERROR(T1282/D1282,0)*D1282</f>
        <v>0</v>
      </c>
      <c r="F1282" s="121">
        <f t="shared" ref="F1282:F1345" si="215">IFERROR(V1282/D1282,0)*D1282</f>
        <v>0</v>
      </c>
      <c r="G1282" s="121">
        <f t="shared" ref="G1282:G1345" si="216">IFERROR(IF((E1282+F1282)&gt;200,(E1282+F1282-200)*0.9+200*0.85,(E1282+F1282)*0.85),0)</f>
        <v>0</v>
      </c>
      <c r="H1282" s="99" t="e">
        <f>VLOOKUP(C1282,'B2B（ol)'!A:J,10,0)*D1282</f>
        <v>#N/A</v>
      </c>
      <c r="I1282" s="101">
        <f t="shared" ref="I1282:I1345" si="217">IFERROR((G1282-H1282)/(E1282+F1282),0)</f>
        <v>0</v>
      </c>
      <c r="J1282" s="121">
        <f t="shared" ref="J1282:J1345" si="218">IFERROR((G1282-H1282),0)</f>
        <v>0</v>
      </c>
      <c r="K1282" s="121" t="e">
        <f>VLOOKUP(C1282,'B2B（ol)'!A:P,16,0)</f>
        <v>#N/A</v>
      </c>
      <c r="L1282" s="117">
        <f t="shared" ref="L1282:L1345" si="219">(E1282+F1282)</f>
        <v>0</v>
      </c>
      <c r="M1282" s="114" t="e">
        <f>VLOOKUP(C1282,'B2B（ol)'!A:K,11,0)</f>
        <v>#N/A</v>
      </c>
      <c r="N1282" s="114" t="e">
        <f>VLOOKUP(B1282,payments!E:AG,29,0)</f>
        <v>#N/A</v>
      </c>
      <c r="O1282" s="114"/>
      <c r="P1282" s="114"/>
      <c r="Q1282" s="61" t="e">
        <f>VLOOKUP(R1282,映射表!A:G,7,0)</f>
        <v>#N/A</v>
      </c>
      <c r="R1282" s="122"/>
      <c r="S1282" s="122"/>
      <c r="T1282" s="122"/>
      <c r="U1282" s="122"/>
      <c r="V1282" s="122"/>
      <c r="W1282" s="122"/>
      <c r="X1282" s="122"/>
      <c r="Y1282" s="61">
        <f t="shared" ref="Y1282:Y1345" si="220">L1282</f>
        <v>0</v>
      </c>
    </row>
    <row r="1283" spans="1:25" s="61" customFormat="1">
      <c r="A1283" s="61" t="e">
        <f t="shared" si="211"/>
        <v>#N/A</v>
      </c>
      <c r="B1283" s="121">
        <f t="shared" si="212"/>
        <v>0</v>
      </c>
      <c r="C1283" s="117" t="e">
        <f>VLOOKUP(B1283,映射表!A:C,3,0)</f>
        <v>#N/A</v>
      </c>
      <c r="D1283" s="121">
        <f t="shared" si="213"/>
        <v>0</v>
      </c>
      <c r="E1283" s="100">
        <f t="shared" si="214"/>
        <v>0</v>
      </c>
      <c r="F1283" s="121">
        <f t="shared" si="215"/>
        <v>0</v>
      </c>
      <c r="G1283" s="121">
        <f t="shared" si="216"/>
        <v>0</v>
      </c>
      <c r="H1283" s="99" t="e">
        <f>VLOOKUP(C1283,'B2B（ol)'!A:J,10,0)*D1283</f>
        <v>#N/A</v>
      </c>
      <c r="I1283" s="101">
        <f t="shared" si="217"/>
        <v>0</v>
      </c>
      <c r="J1283" s="121">
        <f t="shared" si="218"/>
        <v>0</v>
      </c>
      <c r="K1283" s="121" t="e">
        <f>VLOOKUP(C1283,'B2B（ol)'!A:P,16,0)</f>
        <v>#N/A</v>
      </c>
      <c r="L1283" s="117">
        <f t="shared" si="219"/>
        <v>0</v>
      </c>
      <c r="M1283" s="114" t="e">
        <f>VLOOKUP(C1283,'B2B（ol)'!A:K,11,0)</f>
        <v>#N/A</v>
      </c>
      <c r="N1283" s="114" t="e">
        <f>VLOOKUP(B1283,payments!E:AG,29,0)</f>
        <v>#N/A</v>
      </c>
      <c r="O1283" s="114"/>
      <c r="P1283" s="114"/>
      <c r="Q1283" s="61" t="e">
        <f>VLOOKUP(R1283,映射表!A:G,7,0)</f>
        <v>#N/A</v>
      </c>
      <c r="R1283" s="122"/>
      <c r="S1283" s="122"/>
      <c r="T1283" s="122"/>
      <c r="U1283" s="122"/>
      <c r="V1283" s="122"/>
      <c r="W1283" s="122"/>
      <c r="X1283" s="122"/>
      <c r="Y1283" s="61">
        <f t="shared" si="220"/>
        <v>0</v>
      </c>
    </row>
    <row r="1284" spans="1:25" s="61" customFormat="1">
      <c r="A1284" s="61" t="e">
        <f t="shared" si="211"/>
        <v>#N/A</v>
      </c>
      <c r="B1284" s="121">
        <f t="shared" si="212"/>
        <v>0</v>
      </c>
      <c r="C1284" s="117" t="e">
        <f>VLOOKUP(B1284,映射表!A:C,3,0)</f>
        <v>#N/A</v>
      </c>
      <c r="D1284" s="121">
        <f t="shared" si="213"/>
        <v>0</v>
      </c>
      <c r="E1284" s="100">
        <f t="shared" si="214"/>
        <v>0</v>
      </c>
      <c r="F1284" s="121">
        <f t="shared" si="215"/>
        <v>0</v>
      </c>
      <c r="G1284" s="121">
        <f t="shared" si="216"/>
        <v>0</v>
      </c>
      <c r="H1284" s="99" t="e">
        <f>VLOOKUP(C1284,'B2B（ol)'!A:J,10,0)*D1284</f>
        <v>#N/A</v>
      </c>
      <c r="I1284" s="101">
        <f t="shared" si="217"/>
        <v>0</v>
      </c>
      <c r="J1284" s="121">
        <f t="shared" si="218"/>
        <v>0</v>
      </c>
      <c r="K1284" s="121" t="e">
        <f>VLOOKUP(C1284,'B2B（ol)'!A:P,16,0)</f>
        <v>#N/A</v>
      </c>
      <c r="L1284" s="117">
        <f t="shared" si="219"/>
        <v>0</v>
      </c>
      <c r="M1284" s="114" t="e">
        <f>VLOOKUP(C1284,'B2B（ol)'!A:K,11,0)</f>
        <v>#N/A</v>
      </c>
      <c r="N1284" s="114" t="e">
        <f>VLOOKUP(B1284,payments!E:AG,29,0)</f>
        <v>#N/A</v>
      </c>
      <c r="O1284" s="114"/>
      <c r="P1284" s="114"/>
      <c r="Q1284" s="61" t="e">
        <f>VLOOKUP(R1284,映射表!A:G,7,0)</f>
        <v>#N/A</v>
      </c>
      <c r="R1284" s="122"/>
      <c r="S1284" s="122"/>
      <c r="T1284" s="122"/>
      <c r="U1284" s="122"/>
      <c r="V1284" s="122"/>
      <c r="W1284" s="122"/>
      <c r="X1284" s="122"/>
      <c r="Y1284" s="61">
        <f t="shared" si="220"/>
        <v>0</v>
      </c>
    </row>
    <row r="1285" spans="1:25" s="61" customFormat="1">
      <c r="A1285" s="61" t="e">
        <f t="shared" si="211"/>
        <v>#N/A</v>
      </c>
      <c r="B1285" s="121">
        <f t="shared" si="212"/>
        <v>0</v>
      </c>
      <c r="C1285" s="117" t="e">
        <f>VLOOKUP(B1285,映射表!A:C,3,0)</f>
        <v>#N/A</v>
      </c>
      <c r="D1285" s="121">
        <f t="shared" si="213"/>
        <v>0</v>
      </c>
      <c r="E1285" s="100">
        <f t="shared" si="214"/>
        <v>0</v>
      </c>
      <c r="F1285" s="121">
        <f t="shared" si="215"/>
        <v>0</v>
      </c>
      <c r="G1285" s="121">
        <f t="shared" si="216"/>
        <v>0</v>
      </c>
      <c r="H1285" s="99" t="e">
        <f>VLOOKUP(C1285,'B2B（ol)'!A:J,10,0)*D1285</f>
        <v>#N/A</v>
      </c>
      <c r="I1285" s="101">
        <f t="shared" si="217"/>
        <v>0</v>
      </c>
      <c r="J1285" s="121">
        <f t="shared" si="218"/>
        <v>0</v>
      </c>
      <c r="K1285" s="121" t="e">
        <f>VLOOKUP(C1285,'B2B（ol)'!A:P,16,0)</f>
        <v>#N/A</v>
      </c>
      <c r="L1285" s="117">
        <f t="shared" si="219"/>
        <v>0</v>
      </c>
      <c r="M1285" s="114" t="e">
        <f>VLOOKUP(C1285,'B2B（ol)'!A:K,11,0)</f>
        <v>#N/A</v>
      </c>
      <c r="N1285" s="114" t="e">
        <f>VLOOKUP(B1285,payments!E:AG,29,0)</f>
        <v>#N/A</v>
      </c>
      <c r="O1285" s="114"/>
      <c r="P1285" s="114"/>
      <c r="Q1285" s="61" t="e">
        <f>VLOOKUP(R1285,映射表!A:G,7,0)</f>
        <v>#N/A</v>
      </c>
      <c r="R1285" s="122"/>
      <c r="S1285" s="122"/>
      <c r="T1285" s="122"/>
      <c r="U1285" s="122"/>
      <c r="V1285" s="122"/>
      <c r="W1285" s="122"/>
      <c r="X1285" s="122"/>
      <c r="Y1285" s="61">
        <f t="shared" si="220"/>
        <v>0</v>
      </c>
    </row>
    <row r="1286" spans="1:25" s="61" customFormat="1">
      <c r="A1286" s="61" t="e">
        <f t="shared" si="211"/>
        <v>#N/A</v>
      </c>
      <c r="B1286" s="121">
        <f t="shared" si="212"/>
        <v>0</v>
      </c>
      <c r="C1286" s="117" t="e">
        <f>VLOOKUP(B1286,映射表!A:C,3,0)</f>
        <v>#N/A</v>
      </c>
      <c r="D1286" s="121">
        <f t="shared" si="213"/>
        <v>0</v>
      </c>
      <c r="E1286" s="100">
        <f t="shared" si="214"/>
        <v>0</v>
      </c>
      <c r="F1286" s="121">
        <f t="shared" si="215"/>
        <v>0</v>
      </c>
      <c r="G1286" s="121">
        <f t="shared" si="216"/>
        <v>0</v>
      </c>
      <c r="H1286" s="99" t="e">
        <f>VLOOKUP(C1286,'B2B（ol)'!A:J,10,0)*D1286</f>
        <v>#N/A</v>
      </c>
      <c r="I1286" s="101">
        <f t="shared" si="217"/>
        <v>0</v>
      </c>
      <c r="J1286" s="121">
        <f t="shared" si="218"/>
        <v>0</v>
      </c>
      <c r="K1286" s="121" t="e">
        <f>VLOOKUP(C1286,'B2B（ol)'!A:P,16,0)</f>
        <v>#N/A</v>
      </c>
      <c r="L1286" s="117">
        <f t="shared" si="219"/>
        <v>0</v>
      </c>
      <c r="M1286" s="114" t="e">
        <f>VLOOKUP(C1286,'B2B（ol)'!A:K,11,0)</f>
        <v>#N/A</v>
      </c>
      <c r="N1286" s="114" t="e">
        <f>VLOOKUP(B1286,payments!E:AG,29,0)</f>
        <v>#N/A</v>
      </c>
      <c r="O1286" s="114"/>
      <c r="P1286" s="114"/>
      <c r="Q1286" s="61" t="e">
        <f>VLOOKUP(R1286,映射表!A:G,7,0)</f>
        <v>#N/A</v>
      </c>
      <c r="R1286" s="122"/>
      <c r="S1286" s="122"/>
      <c r="T1286" s="122"/>
      <c r="U1286" s="122"/>
      <c r="V1286" s="122"/>
      <c r="W1286" s="122"/>
      <c r="X1286" s="122"/>
      <c r="Y1286" s="61">
        <f t="shared" si="220"/>
        <v>0</v>
      </c>
    </row>
    <row r="1287" spans="1:25" s="61" customFormat="1">
      <c r="A1287" s="61" t="e">
        <f t="shared" si="211"/>
        <v>#N/A</v>
      </c>
      <c r="B1287" s="121">
        <f t="shared" si="212"/>
        <v>0</v>
      </c>
      <c r="C1287" s="117" t="e">
        <f>VLOOKUP(B1287,映射表!A:C,3,0)</f>
        <v>#N/A</v>
      </c>
      <c r="D1287" s="121">
        <f t="shared" si="213"/>
        <v>0</v>
      </c>
      <c r="E1287" s="100">
        <f t="shared" si="214"/>
        <v>0</v>
      </c>
      <c r="F1287" s="121">
        <f t="shared" si="215"/>
        <v>0</v>
      </c>
      <c r="G1287" s="121">
        <f t="shared" si="216"/>
        <v>0</v>
      </c>
      <c r="H1287" s="99" t="e">
        <f>VLOOKUP(C1287,'B2B（ol)'!A:J,10,0)*D1287</f>
        <v>#N/A</v>
      </c>
      <c r="I1287" s="101">
        <f t="shared" si="217"/>
        <v>0</v>
      </c>
      <c r="J1287" s="121">
        <f t="shared" si="218"/>
        <v>0</v>
      </c>
      <c r="K1287" s="121" t="e">
        <f>VLOOKUP(C1287,'B2B（ol)'!A:P,16,0)</f>
        <v>#N/A</v>
      </c>
      <c r="L1287" s="117">
        <f t="shared" si="219"/>
        <v>0</v>
      </c>
      <c r="M1287" s="114" t="e">
        <f>VLOOKUP(C1287,'B2B（ol)'!A:K,11,0)</f>
        <v>#N/A</v>
      </c>
      <c r="N1287" s="114" t="e">
        <f>VLOOKUP(B1287,payments!E:AG,29,0)</f>
        <v>#N/A</v>
      </c>
      <c r="O1287" s="114"/>
      <c r="P1287" s="114"/>
      <c r="Q1287" s="61" t="e">
        <f>VLOOKUP(R1287,映射表!A:G,7,0)</f>
        <v>#N/A</v>
      </c>
      <c r="R1287" s="122"/>
      <c r="S1287" s="122"/>
      <c r="T1287" s="122"/>
      <c r="U1287" s="122"/>
      <c r="V1287" s="122"/>
      <c r="W1287" s="122"/>
      <c r="X1287" s="122"/>
      <c r="Y1287" s="61">
        <f t="shared" si="220"/>
        <v>0</v>
      </c>
    </row>
    <row r="1288" spans="1:25" s="61" customFormat="1">
      <c r="A1288" s="61" t="e">
        <f t="shared" si="211"/>
        <v>#N/A</v>
      </c>
      <c r="B1288" s="121">
        <f t="shared" si="212"/>
        <v>0</v>
      </c>
      <c r="C1288" s="117" t="e">
        <f>VLOOKUP(B1288,映射表!A:C,3,0)</f>
        <v>#N/A</v>
      </c>
      <c r="D1288" s="121">
        <f t="shared" si="213"/>
        <v>0</v>
      </c>
      <c r="E1288" s="100">
        <f t="shared" si="214"/>
        <v>0</v>
      </c>
      <c r="F1288" s="121">
        <f t="shared" si="215"/>
        <v>0</v>
      </c>
      <c r="G1288" s="121">
        <f t="shared" si="216"/>
        <v>0</v>
      </c>
      <c r="H1288" s="99" t="e">
        <f>VLOOKUP(C1288,'B2B（ol)'!A:J,10,0)*D1288</f>
        <v>#N/A</v>
      </c>
      <c r="I1288" s="101">
        <f t="shared" si="217"/>
        <v>0</v>
      </c>
      <c r="J1288" s="121">
        <f t="shared" si="218"/>
        <v>0</v>
      </c>
      <c r="K1288" s="121" t="e">
        <f>VLOOKUP(C1288,'B2B（ol)'!A:P,16,0)</f>
        <v>#N/A</v>
      </c>
      <c r="L1288" s="117">
        <f t="shared" si="219"/>
        <v>0</v>
      </c>
      <c r="M1288" s="114" t="e">
        <f>VLOOKUP(C1288,'B2B（ol)'!A:K,11,0)</f>
        <v>#N/A</v>
      </c>
      <c r="N1288" s="114" t="e">
        <f>VLOOKUP(B1288,payments!E:AG,29,0)</f>
        <v>#N/A</v>
      </c>
      <c r="O1288" s="114"/>
      <c r="P1288" s="114"/>
      <c r="Q1288" s="61" t="e">
        <f>VLOOKUP(R1288,映射表!A:G,7,0)</f>
        <v>#N/A</v>
      </c>
      <c r="R1288" s="122"/>
      <c r="S1288" s="122"/>
      <c r="T1288" s="122"/>
      <c r="U1288" s="122"/>
      <c r="V1288" s="122"/>
      <c r="W1288" s="122"/>
      <c r="X1288" s="122"/>
      <c r="Y1288" s="61">
        <f t="shared" si="220"/>
        <v>0</v>
      </c>
    </row>
    <row r="1289" spans="1:25" s="61" customFormat="1">
      <c r="A1289" s="61" t="e">
        <f t="shared" si="211"/>
        <v>#N/A</v>
      </c>
      <c r="B1289" s="121">
        <f t="shared" si="212"/>
        <v>0</v>
      </c>
      <c r="C1289" s="117" t="e">
        <f>VLOOKUP(B1289,映射表!A:C,3,0)</f>
        <v>#N/A</v>
      </c>
      <c r="D1289" s="121">
        <f t="shared" si="213"/>
        <v>0</v>
      </c>
      <c r="E1289" s="100">
        <f t="shared" si="214"/>
        <v>0</v>
      </c>
      <c r="F1289" s="121">
        <f t="shared" si="215"/>
        <v>0</v>
      </c>
      <c r="G1289" s="121">
        <f t="shared" si="216"/>
        <v>0</v>
      </c>
      <c r="H1289" s="99" t="e">
        <f>VLOOKUP(C1289,'B2B（ol)'!A:J,10,0)*D1289</f>
        <v>#N/A</v>
      </c>
      <c r="I1289" s="101">
        <f t="shared" si="217"/>
        <v>0</v>
      </c>
      <c r="J1289" s="121">
        <f t="shared" si="218"/>
        <v>0</v>
      </c>
      <c r="K1289" s="121" t="e">
        <f>VLOOKUP(C1289,'B2B（ol)'!A:P,16,0)</f>
        <v>#N/A</v>
      </c>
      <c r="L1289" s="117">
        <f t="shared" si="219"/>
        <v>0</v>
      </c>
      <c r="M1289" s="114" t="e">
        <f>VLOOKUP(C1289,'B2B（ol)'!A:K,11,0)</f>
        <v>#N/A</v>
      </c>
      <c r="N1289" s="114" t="e">
        <f>VLOOKUP(B1289,payments!E:AG,29,0)</f>
        <v>#N/A</v>
      </c>
      <c r="O1289" s="114"/>
      <c r="P1289" s="114"/>
      <c r="Q1289" s="61" t="e">
        <f>VLOOKUP(R1289,映射表!A:G,7,0)</f>
        <v>#N/A</v>
      </c>
      <c r="R1289" s="122"/>
      <c r="S1289" s="122"/>
      <c r="T1289" s="122"/>
      <c r="U1289" s="122"/>
      <c r="V1289" s="122"/>
      <c r="W1289" s="122"/>
      <c r="X1289" s="122"/>
      <c r="Y1289" s="61">
        <f t="shared" si="220"/>
        <v>0</v>
      </c>
    </row>
    <row r="1290" spans="1:25" s="61" customFormat="1">
      <c r="A1290" s="61" t="e">
        <f t="shared" si="211"/>
        <v>#N/A</v>
      </c>
      <c r="B1290" s="121">
        <f t="shared" si="212"/>
        <v>0</v>
      </c>
      <c r="C1290" s="117" t="e">
        <f>VLOOKUP(B1290,映射表!A:C,3,0)</f>
        <v>#N/A</v>
      </c>
      <c r="D1290" s="121">
        <f t="shared" si="213"/>
        <v>0</v>
      </c>
      <c r="E1290" s="100">
        <f t="shared" si="214"/>
        <v>0</v>
      </c>
      <c r="F1290" s="121">
        <f t="shared" si="215"/>
        <v>0</v>
      </c>
      <c r="G1290" s="121">
        <f t="shared" si="216"/>
        <v>0</v>
      </c>
      <c r="H1290" s="99" t="e">
        <f>VLOOKUP(C1290,'B2B（ol)'!A:J,10,0)*D1290</f>
        <v>#N/A</v>
      </c>
      <c r="I1290" s="101">
        <f t="shared" si="217"/>
        <v>0</v>
      </c>
      <c r="J1290" s="121">
        <f t="shared" si="218"/>
        <v>0</v>
      </c>
      <c r="K1290" s="121" t="e">
        <f>VLOOKUP(C1290,'B2B（ol)'!A:P,16,0)</f>
        <v>#N/A</v>
      </c>
      <c r="L1290" s="117">
        <f t="shared" si="219"/>
        <v>0</v>
      </c>
      <c r="M1290" s="114" t="e">
        <f>VLOOKUP(C1290,'B2B（ol)'!A:K,11,0)</f>
        <v>#N/A</v>
      </c>
      <c r="N1290" s="114" t="e">
        <f>VLOOKUP(B1290,payments!E:AG,29,0)</f>
        <v>#N/A</v>
      </c>
      <c r="O1290" s="114"/>
      <c r="P1290" s="114"/>
      <c r="Q1290" s="61" t="e">
        <f>VLOOKUP(R1290,映射表!A:G,7,0)</f>
        <v>#N/A</v>
      </c>
      <c r="R1290" s="122"/>
      <c r="S1290" s="122"/>
      <c r="T1290" s="122"/>
      <c r="U1290" s="122"/>
      <c r="V1290" s="122"/>
      <c r="W1290" s="122"/>
      <c r="X1290" s="122"/>
      <c r="Y1290" s="61">
        <f t="shared" si="220"/>
        <v>0</v>
      </c>
    </row>
    <row r="1291" spans="1:25" s="61" customFormat="1">
      <c r="A1291" s="61" t="e">
        <f t="shared" si="211"/>
        <v>#N/A</v>
      </c>
      <c r="B1291" s="121">
        <f t="shared" si="212"/>
        <v>0</v>
      </c>
      <c r="C1291" s="117" t="e">
        <f>VLOOKUP(B1291,映射表!A:C,3,0)</f>
        <v>#N/A</v>
      </c>
      <c r="D1291" s="121">
        <f t="shared" si="213"/>
        <v>0</v>
      </c>
      <c r="E1291" s="100">
        <f t="shared" si="214"/>
        <v>0</v>
      </c>
      <c r="F1291" s="121">
        <f t="shared" si="215"/>
        <v>0</v>
      </c>
      <c r="G1291" s="121">
        <f t="shared" si="216"/>
        <v>0</v>
      </c>
      <c r="H1291" s="99" t="e">
        <f>VLOOKUP(C1291,'B2B（ol)'!A:J,10,0)*D1291</f>
        <v>#N/A</v>
      </c>
      <c r="I1291" s="101">
        <f t="shared" si="217"/>
        <v>0</v>
      </c>
      <c r="J1291" s="121">
        <f t="shared" si="218"/>
        <v>0</v>
      </c>
      <c r="K1291" s="121" t="e">
        <f>VLOOKUP(C1291,'B2B（ol)'!A:P,16,0)</f>
        <v>#N/A</v>
      </c>
      <c r="L1291" s="117">
        <f t="shared" si="219"/>
        <v>0</v>
      </c>
      <c r="M1291" s="114" t="e">
        <f>VLOOKUP(C1291,'B2B（ol)'!A:K,11,0)</f>
        <v>#N/A</v>
      </c>
      <c r="N1291" s="114" t="e">
        <f>VLOOKUP(B1291,payments!E:AG,29,0)</f>
        <v>#N/A</v>
      </c>
      <c r="O1291" s="114"/>
      <c r="P1291" s="114"/>
      <c r="Q1291" s="61" t="e">
        <f>VLOOKUP(R1291,映射表!A:G,7,0)</f>
        <v>#N/A</v>
      </c>
      <c r="R1291" s="122"/>
      <c r="S1291" s="122"/>
      <c r="T1291" s="122"/>
      <c r="U1291" s="122"/>
      <c r="V1291" s="122"/>
      <c r="W1291" s="122"/>
      <c r="X1291" s="122"/>
      <c r="Y1291" s="61">
        <f t="shared" si="220"/>
        <v>0</v>
      </c>
    </row>
    <row r="1292" spans="1:25" s="61" customFormat="1">
      <c r="A1292" s="61" t="e">
        <f t="shared" si="211"/>
        <v>#N/A</v>
      </c>
      <c r="B1292" s="121">
        <f t="shared" si="212"/>
        <v>0</v>
      </c>
      <c r="C1292" s="117" t="e">
        <f>VLOOKUP(B1292,映射表!A:C,3,0)</f>
        <v>#N/A</v>
      </c>
      <c r="D1292" s="121">
        <f t="shared" si="213"/>
        <v>0</v>
      </c>
      <c r="E1292" s="100">
        <f t="shared" si="214"/>
        <v>0</v>
      </c>
      <c r="F1292" s="121">
        <f t="shared" si="215"/>
        <v>0</v>
      </c>
      <c r="G1292" s="121">
        <f t="shared" si="216"/>
        <v>0</v>
      </c>
      <c r="H1292" s="99" t="e">
        <f>VLOOKUP(C1292,'B2B（ol)'!A:J,10,0)*D1292</f>
        <v>#N/A</v>
      </c>
      <c r="I1292" s="101">
        <f t="shared" si="217"/>
        <v>0</v>
      </c>
      <c r="J1292" s="121">
        <f t="shared" si="218"/>
        <v>0</v>
      </c>
      <c r="K1292" s="121" t="e">
        <f>VLOOKUP(C1292,'B2B（ol)'!A:P,16,0)</f>
        <v>#N/A</v>
      </c>
      <c r="L1292" s="117">
        <f t="shared" si="219"/>
        <v>0</v>
      </c>
      <c r="M1292" s="114" t="e">
        <f>VLOOKUP(C1292,'B2B（ol)'!A:K,11,0)</f>
        <v>#N/A</v>
      </c>
      <c r="N1292" s="114" t="e">
        <f>VLOOKUP(B1292,payments!E:AG,29,0)</f>
        <v>#N/A</v>
      </c>
      <c r="O1292" s="114"/>
      <c r="P1292" s="114"/>
      <c r="Q1292" s="61" t="e">
        <f>VLOOKUP(R1292,映射表!A:G,7,0)</f>
        <v>#N/A</v>
      </c>
      <c r="R1292" s="122"/>
      <c r="S1292" s="122"/>
      <c r="T1292" s="122"/>
      <c r="U1292" s="122"/>
      <c r="V1292" s="122"/>
      <c r="W1292" s="122"/>
      <c r="X1292" s="122"/>
      <c r="Y1292" s="61">
        <f t="shared" si="220"/>
        <v>0</v>
      </c>
    </row>
    <row r="1293" spans="1:25" s="61" customFormat="1">
      <c r="A1293" s="61" t="e">
        <f t="shared" si="211"/>
        <v>#N/A</v>
      </c>
      <c r="B1293" s="121">
        <f t="shared" si="212"/>
        <v>0</v>
      </c>
      <c r="C1293" s="117" t="e">
        <f>VLOOKUP(B1293,映射表!A:C,3,0)</f>
        <v>#N/A</v>
      </c>
      <c r="D1293" s="121">
        <f t="shared" si="213"/>
        <v>0</v>
      </c>
      <c r="E1293" s="100">
        <f t="shared" si="214"/>
        <v>0</v>
      </c>
      <c r="F1293" s="121">
        <f t="shared" si="215"/>
        <v>0</v>
      </c>
      <c r="G1293" s="121">
        <f t="shared" si="216"/>
        <v>0</v>
      </c>
      <c r="H1293" s="99" t="e">
        <f>VLOOKUP(C1293,'B2B（ol)'!A:J,10,0)*D1293</f>
        <v>#N/A</v>
      </c>
      <c r="I1293" s="101">
        <f t="shared" si="217"/>
        <v>0</v>
      </c>
      <c r="J1293" s="121">
        <f t="shared" si="218"/>
        <v>0</v>
      </c>
      <c r="K1293" s="121" t="e">
        <f>VLOOKUP(C1293,'B2B（ol)'!A:P,16,0)</f>
        <v>#N/A</v>
      </c>
      <c r="L1293" s="117">
        <f t="shared" si="219"/>
        <v>0</v>
      </c>
      <c r="M1293" s="114" t="e">
        <f>VLOOKUP(C1293,'B2B（ol)'!A:K,11,0)</f>
        <v>#N/A</v>
      </c>
      <c r="N1293" s="114" t="e">
        <f>VLOOKUP(B1293,payments!E:AG,29,0)</f>
        <v>#N/A</v>
      </c>
      <c r="O1293" s="114"/>
      <c r="P1293" s="114"/>
      <c r="Q1293" s="61" t="e">
        <f>VLOOKUP(R1293,映射表!A:G,7,0)</f>
        <v>#N/A</v>
      </c>
      <c r="R1293" s="122"/>
      <c r="S1293" s="122"/>
      <c r="T1293" s="122"/>
      <c r="U1293" s="122"/>
      <c r="V1293" s="122"/>
      <c r="W1293" s="122"/>
      <c r="X1293" s="122"/>
      <c r="Y1293" s="61">
        <f t="shared" si="220"/>
        <v>0</v>
      </c>
    </row>
    <row r="1294" spans="1:25" s="61" customFormat="1">
      <c r="A1294" s="61" t="e">
        <f t="shared" si="211"/>
        <v>#N/A</v>
      </c>
      <c r="B1294" s="121">
        <f t="shared" si="212"/>
        <v>0</v>
      </c>
      <c r="C1294" s="117" t="e">
        <f>VLOOKUP(B1294,映射表!A:C,3,0)</f>
        <v>#N/A</v>
      </c>
      <c r="D1294" s="121">
        <f t="shared" si="213"/>
        <v>0</v>
      </c>
      <c r="E1294" s="100">
        <f t="shared" si="214"/>
        <v>0</v>
      </c>
      <c r="F1294" s="121">
        <f t="shared" si="215"/>
        <v>0</v>
      </c>
      <c r="G1294" s="121">
        <f t="shared" si="216"/>
        <v>0</v>
      </c>
      <c r="H1294" s="99" t="e">
        <f>VLOOKUP(C1294,'B2B（ol)'!A:J,10,0)*D1294</f>
        <v>#N/A</v>
      </c>
      <c r="I1294" s="101">
        <f t="shared" si="217"/>
        <v>0</v>
      </c>
      <c r="J1294" s="121">
        <f t="shared" si="218"/>
        <v>0</v>
      </c>
      <c r="K1294" s="121" t="e">
        <f>VLOOKUP(C1294,'B2B（ol)'!A:P,16,0)</f>
        <v>#N/A</v>
      </c>
      <c r="L1294" s="117">
        <f t="shared" si="219"/>
        <v>0</v>
      </c>
      <c r="M1294" s="114" t="e">
        <f>VLOOKUP(C1294,'B2B（ol)'!A:K,11,0)</f>
        <v>#N/A</v>
      </c>
      <c r="N1294" s="114" t="e">
        <f>VLOOKUP(B1294,payments!E:AG,29,0)</f>
        <v>#N/A</v>
      </c>
      <c r="O1294" s="114"/>
      <c r="P1294" s="114"/>
      <c r="Q1294" s="61" t="e">
        <f>VLOOKUP(R1294,映射表!A:G,7,0)</f>
        <v>#N/A</v>
      </c>
      <c r="R1294" s="122"/>
      <c r="S1294" s="122"/>
      <c r="T1294" s="122"/>
      <c r="U1294" s="122"/>
      <c r="V1294" s="122"/>
      <c r="W1294" s="122"/>
      <c r="X1294" s="122"/>
      <c r="Y1294" s="61">
        <f t="shared" si="220"/>
        <v>0</v>
      </c>
    </row>
    <row r="1295" spans="1:25" s="61" customFormat="1">
      <c r="A1295" s="61" t="e">
        <f t="shared" si="211"/>
        <v>#N/A</v>
      </c>
      <c r="B1295" s="121">
        <f t="shared" si="212"/>
        <v>0</v>
      </c>
      <c r="C1295" s="117" t="e">
        <f>VLOOKUP(B1295,映射表!A:C,3,0)</f>
        <v>#N/A</v>
      </c>
      <c r="D1295" s="121">
        <f t="shared" si="213"/>
        <v>0</v>
      </c>
      <c r="E1295" s="100">
        <f t="shared" si="214"/>
        <v>0</v>
      </c>
      <c r="F1295" s="121">
        <f t="shared" si="215"/>
        <v>0</v>
      </c>
      <c r="G1295" s="121">
        <f t="shared" si="216"/>
        <v>0</v>
      </c>
      <c r="H1295" s="99" t="e">
        <f>VLOOKUP(C1295,'B2B（ol)'!A:J,10,0)*D1295</f>
        <v>#N/A</v>
      </c>
      <c r="I1295" s="101">
        <f t="shared" si="217"/>
        <v>0</v>
      </c>
      <c r="J1295" s="121">
        <f t="shared" si="218"/>
        <v>0</v>
      </c>
      <c r="K1295" s="121" t="e">
        <f>VLOOKUP(C1295,'B2B（ol)'!A:P,16,0)</f>
        <v>#N/A</v>
      </c>
      <c r="L1295" s="117">
        <f t="shared" si="219"/>
        <v>0</v>
      </c>
      <c r="M1295" s="114" t="e">
        <f>VLOOKUP(C1295,'B2B（ol)'!A:K,11,0)</f>
        <v>#N/A</v>
      </c>
      <c r="N1295" s="114" t="e">
        <f>VLOOKUP(B1295,payments!E:AG,29,0)</f>
        <v>#N/A</v>
      </c>
      <c r="O1295" s="114"/>
      <c r="P1295" s="114"/>
      <c r="Q1295" s="61" t="e">
        <f>VLOOKUP(R1295,映射表!A:G,7,0)</f>
        <v>#N/A</v>
      </c>
      <c r="R1295" s="122"/>
      <c r="S1295" s="122"/>
      <c r="T1295" s="122"/>
      <c r="U1295" s="122"/>
      <c r="V1295" s="122"/>
      <c r="W1295" s="122"/>
      <c r="X1295" s="122"/>
      <c r="Y1295" s="61">
        <f t="shared" si="220"/>
        <v>0</v>
      </c>
    </row>
    <row r="1296" spans="1:25" s="61" customFormat="1">
      <c r="A1296" s="61" t="e">
        <f t="shared" si="211"/>
        <v>#N/A</v>
      </c>
      <c r="B1296" s="121">
        <f t="shared" si="212"/>
        <v>0</v>
      </c>
      <c r="C1296" s="117" t="e">
        <f>VLOOKUP(B1296,映射表!A:C,3,0)</f>
        <v>#N/A</v>
      </c>
      <c r="D1296" s="121">
        <f t="shared" si="213"/>
        <v>0</v>
      </c>
      <c r="E1296" s="100">
        <f t="shared" si="214"/>
        <v>0</v>
      </c>
      <c r="F1296" s="121">
        <f t="shared" si="215"/>
        <v>0</v>
      </c>
      <c r="G1296" s="121">
        <f t="shared" si="216"/>
        <v>0</v>
      </c>
      <c r="H1296" s="99" t="e">
        <f>VLOOKUP(C1296,'B2B（ol)'!A:J,10,0)*D1296</f>
        <v>#N/A</v>
      </c>
      <c r="I1296" s="101">
        <f t="shared" si="217"/>
        <v>0</v>
      </c>
      <c r="J1296" s="121">
        <f t="shared" si="218"/>
        <v>0</v>
      </c>
      <c r="K1296" s="121" t="e">
        <f>VLOOKUP(C1296,'B2B（ol)'!A:P,16,0)</f>
        <v>#N/A</v>
      </c>
      <c r="L1296" s="117">
        <f t="shared" si="219"/>
        <v>0</v>
      </c>
      <c r="M1296" s="114" t="e">
        <f>VLOOKUP(C1296,'B2B（ol)'!A:K,11,0)</f>
        <v>#N/A</v>
      </c>
      <c r="N1296" s="114" t="e">
        <f>VLOOKUP(B1296,payments!E:AG,29,0)</f>
        <v>#N/A</v>
      </c>
      <c r="O1296" s="114"/>
      <c r="P1296" s="114"/>
      <c r="Q1296" s="61" t="e">
        <f>VLOOKUP(R1296,映射表!A:G,7,0)</f>
        <v>#N/A</v>
      </c>
      <c r="R1296" s="122"/>
      <c r="S1296" s="122"/>
      <c r="T1296" s="122"/>
      <c r="U1296" s="122"/>
      <c r="V1296" s="122"/>
      <c r="W1296" s="122"/>
      <c r="X1296" s="122"/>
      <c r="Y1296" s="61">
        <f t="shared" si="220"/>
        <v>0</v>
      </c>
    </row>
    <row r="1297" spans="1:25" s="61" customFormat="1">
      <c r="A1297" s="61" t="e">
        <f t="shared" si="211"/>
        <v>#N/A</v>
      </c>
      <c r="B1297" s="121">
        <f t="shared" si="212"/>
        <v>0</v>
      </c>
      <c r="C1297" s="117" t="e">
        <f>VLOOKUP(B1297,映射表!A:C,3,0)</f>
        <v>#N/A</v>
      </c>
      <c r="D1297" s="121">
        <f t="shared" si="213"/>
        <v>0</v>
      </c>
      <c r="E1297" s="100">
        <f t="shared" si="214"/>
        <v>0</v>
      </c>
      <c r="F1297" s="121">
        <f t="shared" si="215"/>
        <v>0</v>
      </c>
      <c r="G1297" s="121">
        <f t="shared" si="216"/>
        <v>0</v>
      </c>
      <c r="H1297" s="99" t="e">
        <f>VLOOKUP(C1297,'B2B（ol)'!A:J,10,0)*D1297</f>
        <v>#N/A</v>
      </c>
      <c r="I1297" s="101">
        <f t="shared" si="217"/>
        <v>0</v>
      </c>
      <c r="J1297" s="121">
        <f t="shared" si="218"/>
        <v>0</v>
      </c>
      <c r="K1297" s="121" t="e">
        <f>VLOOKUP(C1297,'B2B（ol)'!A:P,16,0)</f>
        <v>#N/A</v>
      </c>
      <c r="L1297" s="117">
        <f t="shared" si="219"/>
        <v>0</v>
      </c>
      <c r="M1297" s="114" t="e">
        <f>VLOOKUP(C1297,'B2B（ol)'!A:K,11,0)</f>
        <v>#N/A</v>
      </c>
      <c r="N1297" s="114" t="e">
        <f>VLOOKUP(B1297,payments!E:AG,29,0)</f>
        <v>#N/A</v>
      </c>
      <c r="O1297" s="114"/>
      <c r="P1297" s="114"/>
      <c r="Q1297" s="61" t="e">
        <f>VLOOKUP(R1297,映射表!A:G,7,0)</f>
        <v>#N/A</v>
      </c>
      <c r="R1297" s="122"/>
      <c r="S1297" s="122"/>
      <c r="T1297" s="122"/>
      <c r="U1297" s="122"/>
      <c r="V1297" s="122"/>
      <c r="W1297" s="122"/>
      <c r="X1297" s="122"/>
      <c r="Y1297" s="61">
        <f t="shared" si="220"/>
        <v>0</v>
      </c>
    </row>
    <row r="1298" spans="1:25" s="61" customFormat="1">
      <c r="A1298" s="61" t="e">
        <f t="shared" si="211"/>
        <v>#N/A</v>
      </c>
      <c r="B1298" s="121">
        <f t="shared" si="212"/>
        <v>0</v>
      </c>
      <c r="C1298" s="117" t="e">
        <f>VLOOKUP(B1298,映射表!A:C,3,0)</f>
        <v>#N/A</v>
      </c>
      <c r="D1298" s="121">
        <f t="shared" si="213"/>
        <v>0</v>
      </c>
      <c r="E1298" s="100">
        <f t="shared" si="214"/>
        <v>0</v>
      </c>
      <c r="F1298" s="121">
        <f t="shared" si="215"/>
        <v>0</v>
      </c>
      <c r="G1298" s="121">
        <f t="shared" si="216"/>
        <v>0</v>
      </c>
      <c r="H1298" s="99" t="e">
        <f>VLOOKUP(C1298,'B2B（ol)'!A:J,10,0)*D1298</f>
        <v>#N/A</v>
      </c>
      <c r="I1298" s="101">
        <f t="shared" si="217"/>
        <v>0</v>
      </c>
      <c r="J1298" s="121">
        <f t="shared" si="218"/>
        <v>0</v>
      </c>
      <c r="K1298" s="121" t="e">
        <f>VLOOKUP(C1298,'B2B（ol)'!A:P,16,0)</f>
        <v>#N/A</v>
      </c>
      <c r="L1298" s="117">
        <f t="shared" si="219"/>
        <v>0</v>
      </c>
      <c r="M1298" s="114" t="e">
        <f>VLOOKUP(C1298,'B2B（ol)'!A:K,11,0)</f>
        <v>#N/A</v>
      </c>
      <c r="N1298" s="114" t="e">
        <f>VLOOKUP(B1298,payments!E:AG,29,0)</f>
        <v>#N/A</v>
      </c>
      <c r="O1298" s="114"/>
      <c r="P1298" s="114"/>
      <c r="Q1298" s="61" t="e">
        <f>VLOOKUP(R1298,映射表!A:G,7,0)</f>
        <v>#N/A</v>
      </c>
      <c r="R1298" s="122"/>
      <c r="S1298" s="122"/>
      <c r="T1298" s="122"/>
      <c r="U1298" s="122"/>
      <c r="V1298" s="122"/>
      <c r="W1298" s="122"/>
      <c r="X1298" s="122"/>
      <c r="Y1298" s="61">
        <f t="shared" si="220"/>
        <v>0</v>
      </c>
    </row>
    <row r="1299" spans="1:25" s="61" customFormat="1">
      <c r="A1299" s="61" t="e">
        <f t="shared" si="211"/>
        <v>#N/A</v>
      </c>
      <c r="B1299" s="121">
        <f t="shared" si="212"/>
        <v>0</v>
      </c>
      <c r="C1299" s="117" t="e">
        <f>VLOOKUP(B1299,映射表!A:C,3,0)</f>
        <v>#N/A</v>
      </c>
      <c r="D1299" s="121">
        <f t="shared" si="213"/>
        <v>0</v>
      </c>
      <c r="E1299" s="100">
        <f t="shared" si="214"/>
        <v>0</v>
      </c>
      <c r="F1299" s="121">
        <f t="shared" si="215"/>
        <v>0</v>
      </c>
      <c r="G1299" s="121">
        <f t="shared" si="216"/>
        <v>0</v>
      </c>
      <c r="H1299" s="99" t="e">
        <f>VLOOKUP(C1299,'B2B（ol)'!A:J,10,0)*D1299</f>
        <v>#N/A</v>
      </c>
      <c r="I1299" s="101">
        <f t="shared" si="217"/>
        <v>0</v>
      </c>
      <c r="J1299" s="121">
        <f t="shared" si="218"/>
        <v>0</v>
      </c>
      <c r="K1299" s="121" t="e">
        <f>VLOOKUP(C1299,'B2B（ol)'!A:P,16,0)</f>
        <v>#N/A</v>
      </c>
      <c r="L1299" s="117">
        <f t="shared" si="219"/>
        <v>0</v>
      </c>
      <c r="M1299" s="114" t="e">
        <f>VLOOKUP(C1299,'B2B（ol)'!A:K,11,0)</f>
        <v>#N/A</v>
      </c>
      <c r="N1299" s="114" t="e">
        <f>VLOOKUP(B1299,payments!E:AG,29,0)</f>
        <v>#N/A</v>
      </c>
      <c r="O1299" s="114"/>
      <c r="P1299" s="114"/>
      <c r="Q1299" s="61" t="e">
        <f>VLOOKUP(R1299,映射表!A:G,7,0)</f>
        <v>#N/A</v>
      </c>
      <c r="R1299" s="122"/>
      <c r="S1299" s="122"/>
      <c r="T1299" s="122"/>
      <c r="U1299" s="122"/>
      <c r="V1299" s="122"/>
      <c r="W1299" s="122"/>
      <c r="X1299" s="122"/>
      <c r="Y1299" s="61">
        <f t="shared" si="220"/>
        <v>0</v>
      </c>
    </row>
    <row r="1300" spans="1:25" s="61" customFormat="1">
      <c r="A1300" s="61" t="e">
        <f t="shared" si="211"/>
        <v>#N/A</v>
      </c>
      <c r="B1300" s="121">
        <f t="shared" si="212"/>
        <v>0</v>
      </c>
      <c r="C1300" s="117" t="e">
        <f>VLOOKUP(B1300,映射表!A:C,3,0)</f>
        <v>#N/A</v>
      </c>
      <c r="D1300" s="121">
        <f t="shared" si="213"/>
        <v>0</v>
      </c>
      <c r="E1300" s="100">
        <f t="shared" si="214"/>
        <v>0</v>
      </c>
      <c r="F1300" s="121">
        <f t="shared" si="215"/>
        <v>0</v>
      </c>
      <c r="G1300" s="121">
        <f t="shared" si="216"/>
        <v>0</v>
      </c>
      <c r="H1300" s="99" t="e">
        <f>VLOOKUP(C1300,'B2B（ol)'!A:J,10,0)*D1300</f>
        <v>#N/A</v>
      </c>
      <c r="I1300" s="101">
        <f t="shared" si="217"/>
        <v>0</v>
      </c>
      <c r="J1300" s="121">
        <f t="shared" si="218"/>
        <v>0</v>
      </c>
      <c r="K1300" s="121" t="e">
        <f>VLOOKUP(C1300,'B2B（ol)'!A:P,16,0)</f>
        <v>#N/A</v>
      </c>
      <c r="L1300" s="117">
        <f t="shared" si="219"/>
        <v>0</v>
      </c>
      <c r="M1300" s="114" t="e">
        <f>VLOOKUP(C1300,'B2B（ol)'!A:K,11,0)</f>
        <v>#N/A</v>
      </c>
      <c r="N1300" s="114" t="e">
        <f>VLOOKUP(B1300,payments!E:AG,29,0)</f>
        <v>#N/A</v>
      </c>
      <c r="O1300" s="114"/>
      <c r="P1300" s="114"/>
      <c r="Q1300" s="61" t="e">
        <f>VLOOKUP(R1300,映射表!A:G,7,0)</f>
        <v>#N/A</v>
      </c>
      <c r="R1300" s="122"/>
      <c r="S1300" s="122"/>
      <c r="T1300" s="122"/>
      <c r="U1300" s="122"/>
      <c r="V1300" s="122"/>
      <c r="W1300" s="122"/>
      <c r="X1300" s="122"/>
      <c r="Y1300" s="61">
        <f t="shared" si="220"/>
        <v>0</v>
      </c>
    </row>
    <row r="1301" spans="1:25" s="61" customFormat="1">
      <c r="A1301" s="61" t="e">
        <f t="shared" si="211"/>
        <v>#N/A</v>
      </c>
      <c r="B1301" s="121">
        <f t="shared" si="212"/>
        <v>0</v>
      </c>
      <c r="C1301" s="117" t="e">
        <f>VLOOKUP(B1301,映射表!A:C,3,0)</f>
        <v>#N/A</v>
      </c>
      <c r="D1301" s="121">
        <f t="shared" si="213"/>
        <v>0</v>
      </c>
      <c r="E1301" s="100">
        <f t="shared" si="214"/>
        <v>0</v>
      </c>
      <c r="F1301" s="121">
        <f t="shared" si="215"/>
        <v>0</v>
      </c>
      <c r="G1301" s="121">
        <f t="shared" si="216"/>
        <v>0</v>
      </c>
      <c r="H1301" s="99" t="e">
        <f>VLOOKUP(C1301,'B2B（ol)'!A:J,10,0)*D1301</f>
        <v>#N/A</v>
      </c>
      <c r="I1301" s="101">
        <f t="shared" si="217"/>
        <v>0</v>
      </c>
      <c r="J1301" s="121">
        <f t="shared" si="218"/>
        <v>0</v>
      </c>
      <c r="K1301" s="121" t="e">
        <f>VLOOKUP(C1301,'B2B（ol)'!A:P,16,0)</f>
        <v>#N/A</v>
      </c>
      <c r="L1301" s="117">
        <f t="shared" si="219"/>
        <v>0</v>
      </c>
      <c r="M1301" s="114" t="e">
        <f>VLOOKUP(C1301,'B2B（ol)'!A:K,11,0)</f>
        <v>#N/A</v>
      </c>
      <c r="N1301" s="114" t="e">
        <f>VLOOKUP(B1301,payments!E:AG,29,0)</f>
        <v>#N/A</v>
      </c>
      <c r="O1301" s="114"/>
      <c r="P1301" s="114"/>
      <c r="Q1301" s="61" t="e">
        <f>VLOOKUP(R1301,映射表!A:G,7,0)</f>
        <v>#N/A</v>
      </c>
      <c r="R1301" s="122"/>
      <c r="S1301" s="122"/>
      <c r="T1301" s="122"/>
      <c r="U1301" s="122"/>
      <c r="V1301" s="122"/>
      <c r="W1301" s="122"/>
      <c r="X1301" s="122"/>
      <c r="Y1301" s="61">
        <f t="shared" si="220"/>
        <v>0</v>
      </c>
    </row>
    <row r="1302" spans="1:25" s="61" customFormat="1">
      <c r="A1302" s="61" t="e">
        <f t="shared" si="211"/>
        <v>#N/A</v>
      </c>
      <c r="B1302" s="121">
        <f t="shared" si="212"/>
        <v>0</v>
      </c>
      <c r="C1302" s="117" t="e">
        <f>VLOOKUP(B1302,映射表!A:C,3,0)</f>
        <v>#N/A</v>
      </c>
      <c r="D1302" s="121">
        <f t="shared" si="213"/>
        <v>0</v>
      </c>
      <c r="E1302" s="100">
        <f t="shared" si="214"/>
        <v>0</v>
      </c>
      <c r="F1302" s="121">
        <f t="shared" si="215"/>
        <v>0</v>
      </c>
      <c r="G1302" s="121">
        <f t="shared" si="216"/>
        <v>0</v>
      </c>
      <c r="H1302" s="99" t="e">
        <f>VLOOKUP(C1302,'B2B（ol)'!A:J,10,0)*D1302</f>
        <v>#N/A</v>
      </c>
      <c r="I1302" s="101">
        <f t="shared" si="217"/>
        <v>0</v>
      </c>
      <c r="J1302" s="121">
        <f t="shared" si="218"/>
        <v>0</v>
      </c>
      <c r="K1302" s="121" t="e">
        <f>VLOOKUP(C1302,'B2B（ol)'!A:P,16,0)</f>
        <v>#N/A</v>
      </c>
      <c r="L1302" s="117">
        <f t="shared" si="219"/>
        <v>0</v>
      </c>
      <c r="M1302" s="114" t="e">
        <f>VLOOKUP(C1302,'B2B（ol)'!A:K,11,0)</f>
        <v>#N/A</v>
      </c>
      <c r="N1302" s="114" t="e">
        <f>VLOOKUP(B1302,payments!E:AG,29,0)</f>
        <v>#N/A</v>
      </c>
      <c r="O1302" s="114"/>
      <c r="P1302" s="114"/>
      <c r="Q1302" s="61" t="e">
        <f>VLOOKUP(R1302,映射表!A:G,7,0)</f>
        <v>#N/A</v>
      </c>
      <c r="R1302" s="122"/>
      <c r="S1302" s="122"/>
      <c r="T1302" s="122"/>
      <c r="U1302" s="122"/>
      <c r="V1302" s="122"/>
      <c r="W1302" s="122"/>
      <c r="X1302" s="122"/>
      <c r="Y1302" s="61">
        <f t="shared" si="220"/>
        <v>0</v>
      </c>
    </row>
    <row r="1303" spans="1:25" s="61" customFormat="1">
      <c r="A1303" s="61" t="e">
        <f t="shared" si="211"/>
        <v>#N/A</v>
      </c>
      <c r="B1303" s="121">
        <f t="shared" si="212"/>
        <v>0</v>
      </c>
      <c r="C1303" s="117" t="e">
        <f>VLOOKUP(B1303,映射表!A:C,3,0)</f>
        <v>#N/A</v>
      </c>
      <c r="D1303" s="121">
        <f t="shared" si="213"/>
        <v>0</v>
      </c>
      <c r="E1303" s="100">
        <f t="shared" si="214"/>
        <v>0</v>
      </c>
      <c r="F1303" s="121">
        <f t="shared" si="215"/>
        <v>0</v>
      </c>
      <c r="G1303" s="121">
        <f t="shared" si="216"/>
        <v>0</v>
      </c>
      <c r="H1303" s="99" t="e">
        <f>VLOOKUP(C1303,'B2B（ol)'!A:J,10,0)*D1303</f>
        <v>#N/A</v>
      </c>
      <c r="I1303" s="101">
        <f t="shared" si="217"/>
        <v>0</v>
      </c>
      <c r="J1303" s="121">
        <f t="shared" si="218"/>
        <v>0</v>
      </c>
      <c r="K1303" s="121" t="e">
        <f>VLOOKUP(C1303,'B2B（ol)'!A:P,16,0)</f>
        <v>#N/A</v>
      </c>
      <c r="L1303" s="117">
        <f t="shared" si="219"/>
        <v>0</v>
      </c>
      <c r="M1303" s="114" t="e">
        <f>VLOOKUP(C1303,'B2B（ol)'!A:K,11,0)</f>
        <v>#N/A</v>
      </c>
      <c r="N1303" s="114" t="e">
        <f>VLOOKUP(B1303,payments!E:AG,29,0)</f>
        <v>#N/A</v>
      </c>
      <c r="O1303" s="114"/>
      <c r="P1303" s="114"/>
      <c r="Q1303" s="61" t="e">
        <f>VLOOKUP(R1303,映射表!A:G,7,0)</f>
        <v>#N/A</v>
      </c>
      <c r="R1303" s="122"/>
      <c r="S1303" s="122"/>
      <c r="T1303" s="122"/>
      <c r="U1303" s="122"/>
      <c r="V1303" s="122"/>
      <c r="W1303" s="122"/>
      <c r="X1303" s="122"/>
      <c r="Y1303" s="61">
        <f t="shared" si="220"/>
        <v>0</v>
      </c>
    </row>
    <row r="1304" spans="1:25" s="61" customFormat="1">
      <c r="A1304" s="61" t="e">
        <f t="shared" si="211"/>
        <v>#N/A</v>
      </c>
      <c r="B1304" s="121">
        <f t="shared" si="212"/>
        <v>0</v>
      </c>
      <c r="C1304" s="117" t="e">
        <f>VLOOKUP(B1304,映射表!A:C,3,0)</f>
        <v>#N/A</v>
      </c>
      <c r="D1304" s="121">
        <f t="shared" si="213"/>
        <v>0</v>
      </c>
      <c r="E1304" s="100">
        <f t="shared" si="214"/>
        <v>0</v>
      </c>
      <c r="F1304" s="121">
        <f t="shared" si="215"/>
        <v>0</v>
      </c>
      <c r="G1304" s="121">
        <f t="shared" si="216"/>
        <v>0</v>
      </c>
      <c r="H1304" s="99" t="e">
        <f>VLOOKUP(C1304,'B2B（ol)'!A:J,10,0)*D1304</f>
        <v>#N/A</v>
      </c>
      <c r="I1304" s="101">
        <f t="shared" si="217"/>
        <v>0</v>
      </c>
      <c r="J1304" s="121">
        <f t="shared" si="218"/>
        <v>0</v>
      </c>
      <c r="K1304" s="121" t="e">
        <f>VLOOKUP(C1304,'B2B（ol)'!A:P,16,0)</f>
        <v>#N/A</v>
      </c>
      <c r="L1304" s="117">
        <f t="shared" si="219"/>
        <v>0</v>
      </c>
      <c r="M1304" s="114" t="e">
        <f>VLOOKUP(C1304,'B2B（ol)'!A:K,11,0)</f>
        <v>#N/A</v>
      </c>
      <c r="N1304" s="114" t="e">
        <f>VLOOKUP(B1304,payments!E:AG,29,0)</f>
        <v>#N/A</v>
      </c>
      <c r="O1304" s="114"/>
      <c r="P1304" s="114"/>
      <c r="Q1304" s="61" t="e">
        <f>VLOOKUP(R1304,映射表!A:G,7,0)</f>
        <v>#N/A</v>
      </c>
      <c r="R1304" s="122"/>
      <c r="S1304" s="122"/>
      <c r="T1304" s="122"/>
      <c r="U1304" s="122"/>
      <c r="V1304" s="122"/>
      <c r="W1304" s="122"/>
      <c r="X1304" s="122"/>
      <c r="Y1304" s="61">
        <f t="shared" si="220"/>
        <v>0</v>
      </c>
    </row>
    <row r="1305" spans="1:25" s="61" customFormat="1">
      <c r="A1305" s="61" t="e">
        <f t="shared" si="211"/>
        <v>#N/A</v>
      </c>
      <c r="B1305" s="121">
        <f t="shared" si="212"/>
        <v>0</v>
      </c>
      <c r="C1305" s="117" t="e">
        <f>VLOOKUP(B1305,映射表!A:C,3,0)</f>
        <v>#N/A</v>
      </c>
      <c r="D1305" s="121">
        <f t="shared" si="213"/>
        <v>0</v>
      </c>
      <c r="E1305" s="100">
        <f t="shared" si="214"/>
        <v>0</v>
      </c>
      <c r="F1305" s="121">
        <f t="shared" si="215"/>
        <v>0</v>
      </c>
      <c r="G1305" s="121">
        <f t="shared" si="216"/>
        <v>0</v>
      </c>
      <c r="H1305" s="99" t="e">
        <f>VLOOKUP(C1305,'B2B（ol)'!A:J,10,0)*D1305</f>
        <v>#N/A</v>
      </c>
      <c r="I1305" s="101">
        <f t="shared" si="217"/>
        <v>0</v>
      </c>
      <c r="J1305" s="121">
        <f t="shared" si="218"/>
        <v>0</v>
      </c>
      <c r="K1305" s="121" t="e">
        <f>VLOOKUP(C1305,'B2B（ol)'!A:P,16,0)</f>
        <v>#N/A</v>
      </c>
      <c r="L1305" s="117">
        <f t="shared" si="219"/>
        <v>0</v>
      </c>
      <c r="M1305" s="114" t="e">
        <f>VLOOKUP(C1305,'B2B（ol)'!A:K,11,0)</f>
        <v>#N/A</v>
      </c>
      <c r="N1305" s="114" t="e">
        <f>VLOOKUP(B1305,payments!E:AG,29,0)</f>
        <v>#N/A</v>
      </c>
      <c r="O1305" s="114"/>
      <c r="P1305" s="114"/>
      <c r="Q1305" s="61" t="e">
        <f>VLOOKUP(R1305,映射表!A:G,7,0)</f>
        <v>#N/A</v>
      </c>
      <c r="R1305" s="122"/>
      <c r="S1305" s="122"/>
      <c r="T1305" s="122"/>
      <c r="U1305" s="122"/>
      <c r="V1305" s="122"/>
      <c r="W1305" s="122"/>
      <c r="X1305" s="122"/>
      <c r="Y1305" s="61">
        <f t="shared" si="220"/>
        <v>0</v>
      </c>
    </row>
    <row r="1306" spans="1:25" s="61" customFormat="1">
      <c r="A1306" s="61" t="e">
        <f t="shared" si="211"/>
        <v>#N/A</v>
      </c>
      <c r="B1306" s="121">
        <f t="shared" si="212"/>
        <v>0</v>
      </c>
      <c r="C1306" s="117" t="e">
        <f>VLOOKUP(B1306,映射表!A:C,3,0)</f>
        <v>#N/A</v>
      </c>
      <c r="D1306" s="121">
        <f t="shared" si="213"/>
        <v>0</v>
      </c>
      <c r="E1306" s="100">
        <f t="shared" si="214"/>
        <v>0</v>
      </c>
      <c r="F1306" s="121">
        <f t="shared" si="215"/>
        <v>0</v>
      </c>
      <c r="G1306" s="121">
        <f t="shared" si="216"/>
        <v>0</v>
      </c>
      <c r="H1306" s="99" t="e">
        <f>VLOOKUP(C1306,'B2B（ol)'!A:J,10,0)*D1306</f>
        <v>#N/A</v>
      </c>
      <c r="I1306" s="101">
        <f t="shared" si="217"/>
        <v>0</v>
      </c>
      <c r="J1306" s="121">
        <f t="shared" si="218"/>
        <v>0</v>
      </c>
      <c r="K1306" s="121" t="e">
        <f>VLOOKUP(C1306,'B2B（ol)'!A:P,16,0)</f>
        <v>#N/A</v>
      </c>
      <c r="L1306" s="117">
        <f t="shared" si="219"/>
        <v>0</v>
      </c>
      <c r="M1306" s="114" t="e">
        <f>VLOOKUP(C1306,'B2B（ol)'!A:K,11,0)</f>
        <v>#N/A</v>
      </c>
      <c r="N1306" s="114" t="e">
        <f>VLOOKUP(B1306,payments!E:AG,29,0)</f>
        <v>#N/A</v>
      </c>
      <c r="O1306" s="114"/>
      <c r="P1306" s="114"/>
      <c r="Q1306" s="61" t="e">
        <f>VLOOKUP(R1306,映射表!A:G,7,0)</f>
        <v>#N/A</v>
      </c>
      <c r="R1306" s="122"/>
      <c r="S1306" s="122"/>
      <c r="T1306" s="122"/>
      <c r="U1306" s="122"/>
      <c r="V1306" s="122"/>
      <c r="W1306" s="122"/>
      <c r="X1306" s="122"/>
      <c r="Y1306" s="61">
        <f t="shared" si="220"/>
        <v>0</v>
      </c>
    </row>
    <row r="1307" spans="1:25" s="61" customFormat="1">
      <c r="A1307" s="61" t="e">
        <f t="shared" si="211"/>
        <v>#N/A</v>
      </c>
      <c r="B1307" s="121">
        <f t="shared" si="212"/>
        <v>0</v>
      </c>
      <c r="C1307" s="117" t="e">
        <f>VLOOKUP(B1307,映射表!A:C,3,0)</f>
        <v>#N/A</v>
      </c>
      <c r="D1307" s="121">
        <f t="shared" si="213"/>
        <v>0</v>
      </c>
      <c r="E1307" s="100">
        <f t="shared" si="214"/>
        <v>0</v>
      </c>
      <c r="F1307" s="121">
        <f t="shared" si="215"/>
        <v>0</v>
      </c>
      <c r="G1307" s="121">
        <f t="shared" si="216"/>
        <v>0</v>
      </c>
      <c r="H1307" s="99" t="e">
        <f>VLOOKUP(C1307,'B2B（ol)'!A:J,10,0)*D1307</f>
        <v>#N/A</v>
      </c>
      <c r="I1307" s="101">
        <f t="shared" si="217"/>
        <v>0</v>
      </c>
      <c r="J1307" s="121">
        <f t="shared" si="218"/>
        <v>0</v>
      </c>
      <c r="K1307" s="121" t="e">
        <f>VLOOKUP(C1307,'B2B（ol)'!A:P,16,0)</f>
        <v>#N/A</v>
      </c>
      <c r="L1307" s="117">
        <f t="shared" si="219"/>
        <v>0</v>
      </c>
      <c r="M1307" s="114" t="e">
        <f>VLOOKUP(C1307,'B2B（ol)'!A:K,11,0)</f>
        <v>#N/A</v>
      </c>
      <c r="N1307" s="114" t="e">
        <f>VLOOKUP(B1307,payments!E:AG,29,0)</f>
        <v>#N/A</v>
      </c>
      <c r="O1307" s="114"/>
      <c r="P1307" s="114"/>
      <c r="Q1307" s="61" t="e">
        <f>VLOOKUP(R1307,映射表!A:G,7,0)</f>
        <v>#N/A</v>
      </c>
      <c r="R1307" s="122"/>
      <c r="S1307" s="122"/>
      <c r="T1307" s="122"/>
      <c r="U1307" s="122"/>
      <c r="V1307" s="122"/>
      <c r="W1307" s="122"/>
      <c r="X1307" s="122"/>
      <c r="Y1307" s="61">
        <f t="shared" si="220"/>
        <v>0</v>
      </c>
    </row>
    <row r="1308" spans="1:25" s="61" customFormat="1">
      <c r="A1308" s="61" t="e">
        <f t="shared" si="211"/>
        <v>#N/A</v>
      </c>
      <c r="B1308" s="121">
        <f t="shared" si="212"/>
        <v>0</v>
      </c>
      <c r="C1308" s="117" t="e">
        <f>VLOOKUP(B1308,映射表!A:C,3,0)</f>
        <v>#N/A</v>
      </c>
      <c r="D1308" s="121">
        <f t="shared" si="213"/>
        <v>0</v>
      </c>
      <c r="E1308" s="100">
        <f t="shared" si="214"/>
        <v>0</v>
      </c>
      <c r="F1308" s="121">
        <f t="shared" si="215"/>
        <v>0</v>
      </c>
      <c r="G1308" s="121">
        <f t="shared" si="216"/>
        <v>0</v>
      </c>
      <c r="H1308" s="99" t="e">
        <f>VLOOKUP(C1308,'B2B（ol)'!A:J,10,0)*D1308</f>
        <v>#N/A</v>
      </c>
      <c r="I1308" s="101">
        <f t="shared" si="217"/>
        <v>0</v>
      </c>
      <c r="J1308" s="121">
        <f t="shared" si="218"/>
        <v>0</v>
      </c>
      <c r="K1308" s="121" t="e">
        <f>VLOOKUP(C1308,'B2B（ol)'!A:P,16,0)</f>
        <v>#N/A</v>
      </c>
      <c r="L1308" s="117">
        <f t="shared" si="219"/>
        <v>0</v>
      </c>
      <c r="M1308" s="114" t="e">
        <f>VLOOKUP(C1308,'B2B（ol)'!A:K,11,0)</f>
        <v>#N/A</v>
      </c>
      <c r="N1308" s="114" t="e">
        <f>VLOOKUP(B1308,payments!E:AG,29,0)</f>
        <v>#N/A</v>
      </c>
      <c r="O1308" s="114"/>
      <c r="P1308" s="114"/>
      <c r="Q1308" s="61" t="e">
        <f>VLOOKUP(R1308,映射表!A:G,7,0)</f>
        <v>#N/A</v>
      </c>
      <c r="R1308" s="122"/>
      <c r="S1308" s="122"/>
      <c r="T1308" s="122"/>
      <c r="U1308" s="122"/>
      <c r="V1308" s="122"/>
      <c r="W1308" s="122"/>
      <c r="X1308" s="122"/>
      <c r="Y1308" s="61">
        <f t="shared" si="220"/>
        <v>0</v>
      </c>
    </row>
    <row r="1309" spans="1:25" s="61" customFormat="1">
      <c r="A1309" s="61" t="e">
        <f t="shared" si="211"/>
        <v>#N/A</v>
      </c>
      <c r="B1309" s="121">
        <f t="shared" si="212"/>
        <v>0</v>
      </c>
      <c r="C1309" s="117" t="e">
        <f>VLOOKUP(B1309,映射表!A:C,3,0)</f>
        <v>#N/A</v>
      </c>
      <c r="D1309" s="121">
        <f t="shared" si="213"/>
        <v>0</v>
      </c>
      <c r="E1309" s="100">
        <f t="shared" si="214"/>
        <v>0</v>
      </c>
      <c r="F1309" s="121">
        <f t="shared" si="215"/>
        <v>0</v>
      </c>
      <c r="G1309" s="121">
        <f t="shared" si="216"/>
        <v>0</v>
      </c>
      <c r="H1309" s="99" t="e">
        <f>VLOOKUP(C1309,'B2B（ol)'!A:J,10,0)*D1309</f>
        <v>#N/A</v>
      </c>
      <c r="I1309" s="101">
        <f t="shared" si="217"/>
        <v>0</v>
      </c>
      <c r="J1309" s="121">
        <f t="shared" si="218"/>
        <v>0</v>
      </c>
      <c r="K1309" s="121" t="e">
        <f>VLOOKUP(C1309,'B2B（ol)'!A:P,16,0)</f>
        <v>#N/A</v>
      </c>
      <c r="L1309" s="117">
        <f t="shared" si="219"/>
        <v>0</v>
      </c>
      <c r="M1309" s="114" t="e">
        <f>VLOOKUP(C1309,'B2B（ol)'!A:K,11,0)</f>
        <v>#N/A</v>
      </c>
      <c r="N1309" s="114" t="e">
        <f>VLOOKUP(B1309,payments!E:AG,29,0)</f>
        <v>#N/A</v>
      </c>
      <c r="O1309" s="114"/>
      <c r="P1309" s="114"/>
      <c r="Q1309" s="61" t="e">
        <f>VLOOKUP(R1309,映射表!A:G,7,0)</f>
        <v>#N/A</v>
      </c>
      <c r="R1309" s="122"/>
      <c r="S1309" s="122"/>
      <c r="T1309" s="122"/>
      <c r="U1309" s="122"/>
      <c r="V1309" s="122"/>
      <c r="W1309" s="122"/>
      <c r="X1309" s="122"/>
      <c r="Y1309" s="61">
        <f t="shared" si="220"/>
        <v>0</v>
      </c>
    </row>
    <row r="1310" spans="1:25" s="61" customFormat="1">
      <c r="A1310" s="61" t="e">
        <f t="shared" si="211"/>
        <v>#N/A</v>
      </c>
      <c r="B1310" s="121">
        <f t="shared" si="212"/>
        <v>0</v>
      </c>
      <c r="C1310" s="117" t="e">
        <f>VLOOKUP(B1310,映射表!A:C,3,0)</f>
        <v>#N/A</v>
      </c>
      <c r="D1310" s="121">
        <f t="shared" si="213"/>
        <v>0</v>
      </c>
      <c r="E1310" s="100">
        <f t="shared" si="214"/>
        <v>0</v>
      </c>
      <c r="F1310" s="121">
        <f t="shared" si="215"/>
        <v>0</v>
      </c>
      <c r="G1310" s="121">
        <f t="shared" si="216"/>
        <v>0</v>
      </c>
      <c r="H1310" s="99" t="e">
        <f>VLOOKUP(C1310,'B2B（ol)'!A:J,10,0)*D1310</f>
        <v>#N/A</v>
      </c>
      <c r="I1310" s="101">
        <f t="shared" si="217"/>
        <v>0</v>
      </c>
      <c r="J1310" s="121">
        <f t="shared" si="218"/>
        <v>0</v>
      </c>
      <c r="K1310" s="121" t="e">
        <f>VLOOKUP(C1310,'B2B（ol)'!A:P,16,0)</f>
        <v>#N/A</v>
      </c>
      <c r="L1310" s="117">
        <f t="shared" si="219"/>
        <v>0</v>
      </c>
      <c r="M1310" s="114" t="e">
        <f>VLOOKUP(C1310,'B2B（ol)'!A:K,11,0)</f>
        <v>#N/A</v>
      </c>
      <c r="N1310" s="114" t="e">
        <f>VLOOKUP(B1310,payments!E:AG,29,0)</f>
        <v>#N/A</v>
      </c>
      <c r="O1310" s="114"/>
      <c r="P1310" s="114"/>
      <c r="Q1310" s="61" t="e">
        <f>VLOOKUP(R1310,映射表!A:G,7,0)</f>
        <v>#N/A</v>
      </c>
      <c r="R1310" s="122"/>
      <c r="S1310" s="122"/>
      <c r="T1310" s="122"/>
      <c r="U1310" s="122"/>
      <c r="V1310" s="122"/>
      <c r="W1310" s="122"/>
      <c r="X1310" s="122"/>
      <c r="Y1310" s="61">
        <f t="shared" si="220"/>
        <v>0</v>
      </c>
    </row>
    <row r="1311" spans="1:25" s="61" customFormat="1">
      <c r="A1311" s="61" t="e">
        <f t="shared" si="211"/>
        <v>#N/A</v>
      </c>
      <c r="B1311" s="121">
        <f t="shared" si="212"/>
        <v>0</v>
      </c>
      <c r="C1311" s="117" t="e">
        <f>VLOOKUP(B1311,映射表!A:C,3,0)</f>
        <v>#N/A</v>
      </c>
      <c r="D1311" s="121">
        <f t="shared" si="213"/>
        <v>0</v>
      </c>
      <c r="E1311" s="100">
        <f t="shared" si="214"/>
        <v>0</v>
      </c>
      <c r="F1311" s="121">
        <f t="shared" si="215"/>
        <v>0</v>
      </c>
      <c r="G1311" s="121">
        <f t="shared" si="216"/>
        <v>0</v>
      </c>
      <c r="H1311" s="99" t="e">
        <f>VLOOKUP(C1311,'B2B（ol)'!A:J,10,0)*D1311</f>
        <v>#N/A</v>
      </c>
      <c r="I1311" s="101">
        <f t="shared" si="217"/>
        <v>0</v>
      </c>
      <c r="J1311" s="121">
        <f t="shared" si="218"/>
        <v>0</v>
      </c>
      <c r="K1311" s="121" t="e">
        <f>VLOOKUP(C1311,'B2B（ol)'!A:P,16,0)</f>
        <v>#N/A</v>
      </c>
      <c r="L1311" s="117">
        <f t="shared" si="219"/>
        <v>0</v>
      </c>
      <c r="M1311" s="114" t="e">
        <f>VLOOKUP(C1311,'B2B（ol)'!A:K,11,0)</f>
        <v>#N/A</v>
      </c>
      <c r="N1311" s="114" t="e">
        <f>VLOOKUP(B1311,payments!E:AG,29,0)</f>
        <v>#N/A</v>
      </c>
      <c r="O1311" s="114"/>
      <c r="P1311" s="114"/>
      <c r="Q1311" s="61" t="e">
        <f>VLOOKUP(R1311,映射表!A:G,7,0)</f>
        <v>#N/A</v>
      </c>
      <c r="R1311" s="122"/>
      <c r="S1311" s="122"/>
      <c r="T1311" s="122"/>
      <c r="U1311" s="122"/>
      <c r="V1311" s="122"/>
      <c r="W1311" s="122"/>
      <c r="X1311" s="122"/>
      <c r="Y1311" s="61">
        <f t="shared" si="220"/>
        <v>0</v>
      </c>
    </row>
    <row r="1312" spans="1:25" s="61" customFormat="1">
      <c r="A1312" s="61" t="e">
        <f t="shared" si="211"/>
        <v>#N/A</v>
      </c>
      <c r="B1312" s="121">
        <f t="shared" si="212"/>
        <v>0</v>
      </c>
      <c r="C1312" s="117" t="e">
        <f>VLOOKUP(B1312,映射表!A:C,3,0)</f>
        <v>#N/A</v>
      </c>
      <c r="D1312" s="121">
        <f t="shared" si="213"/>
        <v>0</v>
      </c>
      <c r="E1312" s="100">
        <f t="shared" si="214"/>
        <v>0</v>
      </c>
      <c r="F1312" s="121">
        <f t="shared" si="215"/>
        <v>0</v>
      </c>
      <c r="G1312" s="121">
        <f t="shared" si="216"/>
        <v>0</v>
      </c>
      <c r="H1312" s="99" t="e">
        <f>VLOOKUP(C1312,'B2B（ol)'!A:J,10,0)*D1312</f>
        <v>#N/A</v>
      </c>
      <c r="I1312" s="101">
        <f t="shared" si="217"/>
        <v>0</v>
      </c>
      <c r="J1312" s="121">
        <f t="shared" si="218"/>
        <v>0</v>
      </c>
      <c r="K1312" s="121" t="e">
        <f>VLOOKUP(C1312,'B2B（ol)'!A:P,16,0)</f>
        <v>#N/A</v>
      </c>
      <c r="L1312" s="117">
        <f t="shared" si="219"/>
        <v>0</v>
      </c>
      <c r="M1312" s="114" t="e">
        <f>VLOOKUP(C1312,'B2B（ol)'!A:K,11,0)</f>
        <v>#N/A</v>
      </c>
      <c r="N1312" s="114" t="e">
        <f>VLOOKUP(B1312,payments!E:AG,29,0)</f>
        <v>#N/A</v>
      </c>
      <c r="O1312" s="114"/>
      <c r="P1312" s="114"/>
      <c r="Q1312" s="61" t="e">
        <f>VLOOKUP(R1312,映射表!A:G,7,0)</f>
        <v>#N/A</v>
      </c>
      <c r="R1312" s="122"/>
      <c r="S1312" s="122"/>
      <c r="T1312" s="122"/>
      <c r="U1312" s="122"/>
      <c r="V1312" s="122"/>
      <c r="W1312" s="122"/>
      <c r="X1312" s="122"/>
      <c r="Y1312" s="61">
        <f t="shared" si="220"/>
        <v>0</v>
      </c>
    </row>
    <row r="1313" spans="1:25" s="61" customFormat="1">
      <c r="A1313" s="61" t="e">
        <f t="shared" si="211"/>
        <v>#N/A</v>
      </c>
      <c r="B1313" s="121">
        <f t="shared" si="212"/>
        <v>0</v>
      </c>
      <c r="C1313" s="117" t="e">
        <f>VLOOKUP(B1313,映射表!A:C,3,0)</f>
        <v>#N/A</v>
      </c>
      <c r="D1313" s="121">
        <f t="shared" si="213"/>
        <v>0</v>
      </c>
      <c r="E1313" s="100">
        <f t="shared" si="214"/>
        <v>0</v>
      </c>
      <c r="F1313" s="121">
        <f t="shared" si="215"/>
        <v>0</v>
      </c>
      <c r="G1313" s="121">
        <f t="shared" si="216"/>
        <v>0</v>
      </c>
      <c r="H1313" s="99" t="e">
        <f>VLOOKUP(C1313,'B2B（ol)'!A:J,10,0)*D1313</f>
        <v>#N/A</v>
      </c>
      <c r="I1313" s="101">
        <f t="shared" si="217"/>
        <v>0</v>
      </c>
      <c r="J1313" s="121">
        <f t="shared" si="218"/>
        <v>0</v>
      </c>
      <c r="K1313" s="121" t="e">
        <f>VLOOKUP(C1313,'B2B（ol)'!A:P,16,0)</f>
        <v>#N/A</v>
      </c>
      <c r="L1313" s="117">
        <f t="shared" si="219"/>
        <v>0</v>
      </c>
      <c r="M1313" s="114" t="e">
        <f>VLOOKUP(C1313,'B2B（ol)'!A:K,11,0)</f>
        <v>#N/A</v>
      </c>
      <c r="N1313" s="114" t="e">
        <f>VLOOKUP(B1313,payments!E:AG,29,0)</f>
        <v>#N/A</v>
      </c>
      <c r="O1313" s="114"/>
      <c r="P1313" s="114"/>
      <c r="Q1313" s="61" t="e">
        <f>VLOOKUP(R1313,映射表!A:G,7,0)</f>
        <v>#N/A</v>
      </c>
      <c r="R1313" s="122"/>
      <c r="S1313" s="122"/>
      <c r="T1313" s="122"/>
      <c r="U1313" s="122"/>
      <c r="V1313" s="122"/>
      <c r="W1313" s="122"/>
      <c r="X1313" s="122"/>
      <c r="Y1313" s="61">
        <f t="shared" si="220"/>
        <v>0</v>
      </c>
    </row>
    <row r="1314" spans="1:25" s="61" customFormat="1">
      <c r="A1314" s="61" t="e">
        <f t="shared" si="211"/>
        <v>#N/A</v>
      </c>
      <c r="B1314" s="121">
        <f t="shared" si="212"/>
        <v>0</v>
      </c>
      <c r="C1314" s="117" t="e">
        <f>VLOOKUP(B1314,映射表!A:C,3,0)</f>
        <v>#N/A</v>
      </c>
      <c r="D1314" s="121">
        <f t="shared" si="213"/>
        <v>0</v>
      </c>
      <c r="E1314" s="100">
        <f t="shared" si="214"/>
        <v>0</v>
      </c>
      <c r="F1314" s="121">
        <f t="shared" si="215"/>
        <v>0</v>
      </c>
      <c r="G1314" s="121">
        <f t="shared" si="216"/>
        <v>0</v>
      </c>
      <c r="H1314" s="99" t="e">
        <f>VLOOKUP(C1314,'B2B（ol)'!A:J,10,0)*D1314</f>
        <v>#N/A</v>
      </c>
      <c r="I1314" s="101">
        <f t="shared" si="217"/>
        <v>0</v>
      </c>
      <c r="J1314" s="121">
        <f t="shared" si="218"/>
        <v>0</v>
      </c>
      <c r="K1314" s="121" t="e">
        <f>VLOOKUP(C1314,'B2B（ol)'!A:P,16,0)</f>
        <v>#N/A</v>
      </c>
      <c r="L1314" s="117">
        <f t="shared" si="219"/>
        <v>0</v>
      </c>
      <c r="M1314" s="114" t="e">
        <f>VLOOKUP(C1314,'B2B（ol)'!A:K,11,0)</f>
        <v>#N/A</v>
      </c>
      <c r="N1314" s="114" t="e">
        <f>VLOOKUP(B1314,payments!E:AG,29,0)</f>
        <v>#N/A</v>
      </c>
      <c r="O1314" s="114"/>
      <c r="P1314" s="114"/>
      <c r="Q1314" s="61" t="e">
        <f>VLOOKUP(R1314,映射表!A:G,7,0)</f>
        <v>#N/A</v>
      </c>
      <c r="R1314" s="122"/>
      <c r="S1314" s="122"/>
      <c r="T1314" s="122"/>
      <c r="U1314" s="122"/>
      <c r="V1314" s="122"/>
      <c r="W1314" s="122"/>
      <c r="X1314" s="122"/>
      <c r="Y1314" s="61">
        <f t="shared" si="220"/>
        <v>0</v>
      </c>
    </row>
    <row r="1315" spans="1:25" s="61" customFormat="1">
      <c r="A1315" s="61" t="e">
        <f t="shared" si="211"/>
        <v>#N/A</v>
      </c>
      <c r="B1315" s="121">
        <f t="shared" si="212"/>
        <v>0</v>
      </c>
      <c r="C1315" s="117" t="e">
        <f>VLOOKUP(B1315,映射表!A:C,3,0)</f>
        <v>#N/A</v>
      </c>
      <c r="D1315" s="121">
        <f t="shared" si="213"/>
        <v>0</v>
      </c>
      <c r="E1315" s="100">
        <f t="shared" si="214"/>
        <v>0</v>
      </c>
      <c r="F1315" s="121">
        <f t="shared" si="215"/>
        <v>0</v>
      </c>
      <c r="G1315" s="121">
        <f t="shared" si="216"/>
        <v>0</v>
      </c>
      <c r="H1315" s="99" t="e">
        <f>VLOOKUP(C1315,'B2B（ol)'!A:J,10,0)*D1315</f>
        <v>#N/A</v>
      </c>
      <c r="I1315" s="101">
        <f t="shared" si="217"/>
        <v>0</v>
      </c>
      <c r="J1315" s="121">
        <f t="shared" si="218"/>
        <v>0</v>
      </c>
      <c r="K1315" s="121" t="e">
        <f>VLOOKUP(C1315,'B2B（ol)'!A:P,16,0)</f>
        <v>#N/A</v>
      </c>
      <c r="L1315" s="117">
        <f t="shared" si="219"/>
        <v>0</v>
      </c>
      <c r="M1315" s="114" t="e">
        <f>VLOOKUP(C1315,'B2B（ol)'!A:K,11,0)</f>
        <v>#N/A</v>
      </c>
      <c r="N1315" s="114" t="e">
        <f>VLOOKUP(B1315,payments!E:AG,29,0)</f>
        <v>#N/A</v>
      </c>
      <c r="O1315" s="114"/>
      <c r="P1315" s="114"/>
      <c r="Q1315" s="61" t="e">
        <f>VLOOKUP(R1315,映射表!A:G,7,0)</f>
        <v>#N/A</v>
      </c>
      <c r="R1315" s="122"/>
      <c r="S1315" s="122"/>
      <c r="T1315" s="122"/>
      <c r="U1315" s="122"/>
      <c r="V1315" s="122"/>
      <c r="W1315" s="122"/>
      <c r="X1315" s="122"/>
      <c r="Y1315" s="61">
        <f t="shared" si="220"/>
        <v>0</v>
      </c>
    </row>
    <row r="1316" spans="1:25" s="61" customFormat="1">
      <c r="A1316" s="61" t="e">
        <f t="shared" si="211"/>
        <v>#N/A</v>
      </c>
      <c r="B1316" s="121">
        <f t="shared" si="212"/>
        <v>0</v>
      </c>
      <c r="C1316" s="117" t="e">
        <f>VLOOKUP(B1316,映射表!A:C,3,0)</f>
        <v>#N/A</v>
      </c>
      <c r="D1316" s="121">
        <f t="shared" si="213"/>
        <v>0</v>
      </c>
      <c r="E1316" s="100">
        <f t="shared" si="214"/>
        <v>0</v>
      </c>
      <c r="F1316" s="121">
        <f t="shared" si="215"/>
        <v>0</v>
      </c>
      <c r="G1316" s="121">
        <f t="shared" si="216"/>
        <v>0</v>
      </c>
      <c r="H1316" s="99" t="e">
        <f>VLOOKUP(C1316,'B2B（ol)'!A:J,10,0)*D1316</f>
        <v>#N/A</v>
      </c>
      <c r="I1316" s="101">
        <f t="shared" si="217"/>
        <v>0</v>
      </c>
      <c r="J1316" s="121">
        <f t="shared" si="218"/>
        <v>0</v>
      </c>
      <c r="K1316" s="121" t="e">
        <f>VLOOKUP(C1316,'B2B（ol)'!A:P,16,0)</f>
        <v>#N/A</v>
      </c>
      <c r="L1316" s="117">
        <f t="shared" si="219"/>
        <v>0</v>
      </c>
      <c r="M1316" s="114" t="e">
        <f>VLOOKUP(C1316,'B2B（ol)'!A:K,11,0)</f>
        <v>#N/A</v>
      </c>
      <c r="N1316" s="114" t="e">
        <f>VLOOKUP(B1316,payments!E:AG,29,0)</f>
        <v>#N/A</v>
      </c>
      <c r="O1316" s="114"/>
      <c r="P1316" s="114"/>
      <c r="Q1316" s="61" t="e">
        <f>VLOOKUP(R1316,映射表!A:G,7,0)</f>
        <v>#N/A</v>
      </c>
      <c r="R1316" s="122"/>
      <c r="S1316" s="122"/>
      <c r="T1316" s="122"/>
      <c r="U1316" s="122"/>
      <c r="V1316" s="122"/>
      <c r="W1316" s="122"/>
      <c r="X1316" s="122"/>
      <c r="Y1316" s="61">
        <f t="shared" si="220"/>
        <v>0</v>
      </c>
    </row>
    <row r="1317" spans="1:25" s="61" customFormat="1">
      <c r="A1317" s="61" t="e">
        <f t="shared" si="211"/>
        <v>#N/A</v>
      </c>
      <c r="B1317" s="121">
        <f t="shared" si="212"/>
        <v>0</v>
      </c>
      <c r="C1317" s="117" t="e">
        <f>VLOOKUP(B1317,映射表!A:C,3,0)</f>
        <v>#N/A</v>
      </c>
      <c r="D1317" s="121">
        <f t="shared" si="213"/>
        <v>0</v>
      </c>
      <c r="E1317" s="100">
        <f t="shared" si="214"/>
        <v>0</v>
      </c>
      <c r="F1317" s="121">
        <f t="shared" si="215"/>
        <v>0</v>
      </c>
      <c r="G1317" s="121">
        <f t="shared" si="216"/>
        <v>0</v>
      </c>
      <c r="H1317" s="99" t="e">
        <f>VLOOKUP(C1317,'B2B（ol)'!A:J,10,0)*D1317</f>
        <v>#N/A</v>
      </c>
      <c r="I1317" s="101">
        <f t="shared" si="217"/>
        <v>0</v>
      </c>
      <c r="J1317" s="121">
        <f t="shared" si="218"/>
        <v>0</v>
      </c>
      <c r="K1317" s="121" t="e">
        <f>VLOOKUP(C1317,'B2B（ol)'!A:P,16,0)</f>
        <v>#N/A</v>
      </c>
      <c r="L1317" s="117">
        <f t="shared" si="219"/>
        <v>0</v>
      </c>
      <c r="M1317" s="114" t="e">
        <f>VLOOKUP(C1317,'B2B（ol)'!A:K,11,0)</f>
        <v>#N/A</v>
      </c>
      <c r="N1317" s="114" t="e">
        <f>VLOOKUP(B1317,payments!E:AG,29,0)</f>
        <v>#N/A</v>
      </c>
      <c r="O1317" s="114"/>
      <c r="P1317" s="114"/>
      <c r="Q1317" s="61" t="e">
        <f>VLOOKUP(R1317,映射表!A:G,7,0)</f>
        <v>#N/A</v>
      </c>
      <c r="R1317" s="122"/>
      <c r="S1317" s="122"/>
      <c r="T1317" s="122"/>
      <c r="U1317" s="122"/>
      <c r="V1317" s="122"/>
      <c r="W1317" s="122"/>
      <c r="X1317" s="122"/>
      <c r="Y1317" s="61">
        <f t="shared" si="220"/>
        <v>0</v>
      </c>
    </row>
    <row r="1318" spans="1:25" s="61" customFormat="1">
      <c r="A1318" s="61" t="e">
        <f t="shared" si="211"/>
        <v>#N/A</v>
      </c>
      <c r="B1318" s="121">
        <f t="shared" si="212"/>
        <v>0</v>
      </c>
      <c r="C1318" s="117" t="e">
        <f>VLOOKUP(B1318,映射表!A:C,3,0)</f>
        <v>#N/A</v>
      </c>
      <c r="D1318" s="121">
        <f t="shared" si="213"/>
        <v>0</v>
      </c>
      <c r="E1318" s="100">
        <f t="shared" si="214"/>
        <v>0</v>
      </c>
      <c r="F1318" s="121">
        <f t="shared" si="215"/>
        <v>0</v>
      </c>
      <c r="G1318" s="121">
        <f t="shared" si="216"/>
        <v>0</v>
      </c>
      <c r="H1318" s="99" t="e">
        <f>VLOOKUP(C1318,'B2B（ol)'!A:J,10,0)*D1318</f>
        <v>#N/A</v>
      </c>
      <c r="I1318" s="101">
        <f t="shared" si="217"/>
        <v>0</v>
      </c>
      <c r="J1318" s="121">
        <f t="shared" si="218"/>
        <v>0</v>
      </c>
      <c r="K1318" s="121" t="e">
        <f>VLOOKUP(C1318,'B2B（ol)'!A:P,16,0)</f>
        <v>#N/A</v>
      </c>
      <c r="L1318" s="117">
        <f t="shared" si="219"/>
        <v>0</v>
      </c>
      <c r="M1318" s="114" t="e">
        <f>VLOOKUP(C1318,'B2B（ol)'!A:K,11,0)</f>
        <v>#N/A</v>
      </c>
      <c r="N1318" s="114" t="e">
        <f>VLOOKUP(B1318,payments!E:AG,29,0)</f>
        <v>#N/A</v>
      </c>
      <c r="O1318" s="114"/>
      <c r="P1318" s="114"/>
      <c r="Q1318" s="61" t="e">
        <f>VLOOKUP(R1318,映射表!A:G,7,0)</f>
        <v>#N/A</v>
      </c>
      <c r="R1318" s="122"/>
      <c r="S1318" s="122"/>
      <c r="T1318" s="122"/>
      <c r="U1318" s="122"/>
      <c r="V1318" s="122"/>
      <c r="W1318" s="122"/>
      <c r="X1318" s="122"/>
      <c r="Y1318" s="61">
        <f t="shared" si="220"/>
        <v>0</v>
      </c>
    </row>
    <row r="1319" spans="1:25" s="61" customFormat="1">
      <c r="A1319" s="61" t="e">
        <f t="shared" si="211"/>
        <v>#N/A</v>
      </c>
      <c r="B1319" s="121">
        <f t="shared" si="212"/>
        <v>0</v>
      </c>
      <c r="C1319" s="117" t="e">
        <f>VLOOKUP(B1319,映射表!A:C,3,0)</f>
        <v>#N/A</v>
      </c>
      <c r="D1319" s="121">
        <f t="shared" si="213"/>
        <v>0</v>
      </c>
      <c r="E1319" s="100">
        <f t="shared" si="214"/>
        <v>0</v>
      </c>
      <c r="F1319" s="121">
        <f t="shared" si="215"/>
        <v>0</v>
      </c>
      <c r="G1319" s="121">
        <f t="shared" si="216"/>
        <v>0</v>
      </c>
      <c r="H1319" s="99" t="e">
        <f>VLOOKUP(C1319,'B2B（ol)'!A:J,10,0)*D1319</f>
        <v>#N/A</v>
      </c>
      <c r="I1319" s="101">
        <f t="shared" si="217"/>
        <v>0</v>
      </c>
      <c r="J1319" s="121">
        <f t="shared" si="218"/>
        <v>0</v>
      </c>
      <c r="K1319" s="121" t="e">
        <f>VLOOKUP(C1319,'B2B（ol)'!A:P,16,0)</f>
        <v>#N/A</v>
      </c>
      <c r="L1319" s="117">
        <f t="shared" si="219"/>
        <v>0</v>
      </c>
      <c r="M1319" s="114" t="e">
        <f>VLOOKUP(C1319,'B2B（ol)'!A:K,11,0)</f>
        <v>#N/A</v>
      </c>
      <c r="N1319" s="114" t="e">
        <f>VLOOKUP(B1319,payments!E:AG,29,0)</f>
        <v>#N/A</v>
      </c>
      <c r="O1319" s="114"/>
      <c r="P1319" s="114"/>
      <c r="Q1319" s="61" t="e">
        <f>VLOOKUP(R1319,映射表!A:G,7,0)</f>
        <v>#N/A</v>
      </c>
      <c r="R1319" s="122"/>
      <c r="S1319" s="122"/>
      <c r="T1319" s="122"/>
      <c r="U1319" s="122"/>
      <c r="V1319" s="122"/>
      <c r="W1319" s="122"/>
      <c r="X1319" s="122"/>
      <c r="Y1319" s="61">
        <f t="shared" si="220"/>
        <v>0</v>
      </c>
    </row>
    <row r="1320" spans="1:25" s="61" customFormat="1">
      <c r="A1320" s="61" t="e">
        <f t="shared" si="211"/>
        <v>#N/A</v>
      </c>
      <c r="B1320" s="121">
        <f t="shared" si="212"/>
        <v>0</v>
      </c>
      <c r="C1320" s="117" t="e">
        <f>VLOOKUP(B1320,映射表!A:C,3,0)</f>
        <v>#N/A</v>
      </c>
      <c r="D1320" s="121">
        <f t="shared" si="213"/>
        <v>0</v>
      </c>
      <c r="E1320" s="100">
        <f t="shared" si="214"/>
        <v>0</v>
      </c>
      <c r="F1320" s="121">
        <f t="shared" si="215"/>
        <v>0</v>
      </c>
      <c r="G1320" s="121">
        <f t="shared" si="216"/>
        <v>0</v>
      </c>
      <c r="H1320" s="99" t="e">
        <f>VLOOKUP(C1320,'B2B（ol)'!A:J,10,0)*D1320</f>
        <v>#N/A</v>
      </c>
      <c r="I1320" s="101">
        <f t="shared" si="217"/>
        <v>0</v>
      </c>
      <c r="J1320" s="121">
        <f t="shared" si="218"/>
        <v>0</v>
      </c>
      <c r="K1320" s="121" t="e">
        <f>VLOOKUP(C1320,'B2B（ol)'!A:P,16,0)</f>
        <v>#N/A</v>
      </c>
      <c r="L1320" s="117">
        <f t="shared" si="219"/>
        <v>0</v>
      </c>
      <c r="M1320" s="114" t="e">
        <f>VLOOKUP(C1320,'B2B（ol)'!A:K,11,0)</f>
        <v>#N/A</v>
      </c>
      <c r="N1320" s="114" t="e">
        <f>VLOOKUP(B1320,payments!E:AG,29,0)</f>
        <v>#N/A</v>
      </c>
      <c r="O1320" s="114"/>
      <c r="P1320" s="114"/>
      <c r="Q1320" s="61" t="e">
        <f>VLOOKUP(R1320,映射表!A:G,7,0)</f>
        <v>#N/A</v>
      </c>
      <c r="R1320" s="122"/>
      <c r="S1320" s="122"/>
      <c r="T1320" s="122"/>
      <c r="U1320" s="122"/>
      <c r="V1320" s="122"/>
      <c r="W1320" s="122"/>
      <c r="X1320" s="122"/>
      <c r="Y1320" s="61">
        <f t="shared" si="220"/>
        <v>0</v>
      </c>
    </row>
    <row r="1321" spans="1:25" s="61" customFormat="1">
      <c r="A1321" s="61" t="e">
        <f t="shared" si="211"/>
        <v>#N/A</v>
      </c>
      <c r="B1321" s="121">
        <f t="shared" si="212"/>
        <v>0</v>
      </c>
      <c r="C1321" s="117" t="e">
        <f>VLOOKUP(B1321,映射表!A:C,3,0)</f>
        <v>#N/A</v>
      </c>
      <c r="D1321" s="121">
        <f t="shared" si="213"/>
        <v>0</v>
      </c>
      <c r="E1321" s="100">
        <f t="shared" si="214"/>
        <v>0</v>
      </c>
      <c r="F1321" s="121">
        <f t="shared" si="215"/>
        <v>0</v>
      </c>
      <c r="G1321" s="121">
        <f t="shared" si="216"/>
        <v>0</v>
      </c>
      <c r="H1321" s="99" t="e">
        <f>VLOOKUP(C1321,'B2B（ol)'!A:J,10,0)*D1321</f>
        <v>#N/A</v>
      </c>
      <c r="I1321" s="101">
        <f t="shared" si="217"/>
        <v>0</v>
      </c>
      <c r="J1321" s="121">
        <f t="shared" si="218"/>
        <v>0</v>
      </c>
      <c r="K1321" s="121" t="e">
        <f>VLOOKUP(C1321,'B2B（ol)'!A:P,16,0)</f>
        <v>#N/A</v>
      </c>
      <c r="L1321" s="117">
        <f t="shared" si="219"/>
        <v>0</v>
      </c>
      <c r="M1321" s="114" t="e">
        <f>VLOOKUP(C1321,'B2B（ol)'!A:K,11,0)</f>
        <v>#N/A</v>
      </c>
      <c r="N1321" s="114" t="e">
        <f>VLOOKUP(B1321,payments!E:AG,29,0)</f>
        <v>#N/A</v>
      </c>
      <c r="O1321" s="114"/>
      <c r="P1321" s="114"/>
      <c r="Q1321" s="61" t="e">
        <f>VLOOKUP(R1321,映射表!A:G,7,0)</f>
        <v>#N/A</v>
      </c>
      <c r="R1321" s="122"/>
      <c r="S1321" s="122"/>
      <c r="T1321" s="122"/>
      <c r="U1321" s="122"/>
      <c r="V1321" s="122"/>
      <c r="W1321" s="122"/>
      <c r="X1321" s="122"/>
      <c r="Y1321" s="61">
        <f t="shared" si="220"/>
        <v>0</v>
      </c>
    </row>
    <row r="1322" spans="1:25" s="61" customFormat="1">
      <c r="A1322" s="61" t="e">
        <f t="shared" si="211"/>
        <v>#N/A</v>
      </c>
      <c r="B1322" s="121">
        <f t="shared" si="212"/>
        <v>0</v>
      </c>
      <c r="C1322" s="117" t="e">
        <f>VLOOKUP(B1322,映射表!A:C,3,0)</f>
        <v>#N/A</v>
      </c>
      <c r="D1322" s="121">
        <f t="shared" si="213"/>
        <v>0</v>
      </c>
      <c r="E1322" s="100">
        <f t="shared" si="214"/>
        <v>0</v>
      </c>
      <c r="F1322" s="121">
        <f t="shared" si="215"/>
        <v>0</v>
      </c>
      <c r="G1322" s="121">
        <f t="shared" si="216"/>
        <v>0</v>
      </c>
      <c r="H1322" s="99" t="e">
        <f>VLOOKUP(C1322,'B2B（ol)'!A:J,10,0)*D1322</f>
        <v>#N/A</v>
      </c>
      <c r="I1322" s="101">
        <f t="shared" si="217"/>
        <v>0</v>
      </c>
      <c r="J1322" s="121">
        <f t="shared" si="218"/>
        <v>0</v>
      </c>
      <c r="K1322" s="121" t="e">
        <f>VLOOKUP(C1322,'B2B（ol)'!A:P,16,0)</f>
        <v>#N/A</v>
      </c>
      <c r="L1322" s="117">
        <f t="shared" si="219"/>
        <v>0</v>
      </c>
      <c r="M1322" s="114" t="e">
        <f>VLOOKUP(C1322,'B2B（ol)'!A:K,11,0)</f>
        <v>#N/A</v>
      </c>
      <c r="N1322" s="114" t="e">
        <f>VLOOKUP(B1322,payments!E:AG,29,0)</f>
        <v>#N/A</v>
      </c>
      <c r="O1322" s="114"/>
      <c r="P1322" s="114"/>
      <c r="Q1322" s="61" t="e">
        <f>VLOOKUP(R1322,映射表!A:G,7,0)</f>
        <v>#N/A</v>
      </c>
      <c r="R1322" s="122"/>
      <c r="S1322" s="122"/>
      <c r="T1322" s="122"/>
      <c r="U1322" s="122"/>
      <c r="V1322" s="122"/>
      <c r="W1322" s="122"/>
      <c r="X1322" s="122"/>
      <c r="Y1322" s="61">
        <f t="shared" si="220"/>
        <v>0</v>
      </c>
    </row>
    <row r="1323" spans="1:25" s="61" customFormat="1">
      <c r="A1323" s="61" t="e">
        <f t="shared" si="211"/>
        <v>#N/A</v>
      </c>
      <c r="B1323" s="121">
        <f t="shared" si="212"/>
        <v>0</v>
      </c>
      <c r="C1323" s="117" t="e">
        <f>VLOOKUP(B1323,映射表!A:C,3,0)</f>
        <v>#N/A</v>
      </c>
      <c r="D1323" s="121">
        <f t="shared" si="213"/>
        <v>0</v>
      </c>
      <c r="E1323" s="100">
        <f t="shared" si="214"/>
        <v>0</v>
      </c>
      <c r="F1323" s="121">
        <f t="shared" si="215"/>
        <v>0</v>
      </c>
      <c r="G1323" s="121">
        <f t="shared" si="216"/>
        <v>0</v>
      </c>
      <c r="H1323" s="99" t="e">
        <f>VLOOKUP(C1323,'B2B（ol)'!A:J,10,0)*D1323</f>
        <v>#N/A</v>
      </c>
      <c r="I1323" s="101">
        <f t="shared" si="217"/>
        <v>0</v>
      </c>
      <c r="J1323" s="121">
        <f t="shared" si="218"/>
        <v>0</v>
      </c>
      <c r="K1323" s="121" t="e">
        <f>VLOOKUP(C1323,'B2B（ol)'!A:P,16,0)</f>
        <v>#N/A</v>
      </c>
      <c r="L1323" s="117">
        <f t="shared" si="219"/>
        <v>0</v>
      </c>
      <c r="M1323" s="114" t="e">
        <f>VLOOKUP(C1323,'B2B（ol)'!A:K,11,0)</f>
        <v>#N/A</v>
      </c>
      <c r="N1323" s="114" t="e">
        <f>VLOOKUP(B1323,payments!E:AG,29,0)</f>
        <v>#N/A</v>
      </c>
      <c r="O1323" s="114"/>
      <c r="P1323" s="114"/>
      <c r="Q1323" s="61" t="e">
        <f>VLOOKUP(R1323,映射表!A:G,7,0)</f>
        <v>#N/A</v>
      </c>
      <c r="R1323" s="122"/>
      <c r="S1323" s="122"/>
      <c r="T1323" s="122"/>
      <c r="U1323" s="122"/>
      <c r="V1323" s="122"/>
      <c r="W1323" s="122"/>
      <c r="X1323" s="122"/>
      <c r="Y1323" s="61">
        <f t="shared" si="220"/>
        <v>0</v>
      </c>
    </row>
    <row r="1324" spans="1:25" s="61" customFormat="1">
      <c r="A1324" s="61" t="e">
        <f t="shared" si="211"/>
        <v>#N/A</v>
      </c>
      <c r="B1324" s="121">
        <f t="shared" si="212"/>
        <v>0</v>
      </c>
      <c r="C1324" s="117" t="e">
        <f>VLOOKUP(B1324,映射表!A:C,3,0)</f>
        <v>#N/A</v>
      </c>
      <c r="D1324" s="121">
        <f t="shared" si="213"/>
        <v>0</v>
      </c>
      <c r="E1324" s="100">
        <f t="shared" si="214"/>
        <v>0</v>
      </c>
      <c r="F1324" s="121">
        <f t="shared" si="215"/>
        <v>0</v>
      </c>
      <c r="G1324" s="121">
        <f t="shared" si="216"/>
        <v>0</v>
      </c>
      <c r="H1324" s="99" t="e">
        <f>VLOOKUP(C1324,'B2B（ol)'!A:J,10,0)*D1324</f>
        <v>#N/A</v>
      </c>
      <c r="I1324" s="101">
        <f t="shared" si="217"/>
        <v>0</v>
      </c>
      <c r="J1324" s="121">
        <f t="shared" si="218"/>
        <v>0</v>
      </c>
      <c r="K1324" s="121" t="e">
        <f>VLOOKUP(C1324,'B2B（ol)'!A:P,16,0)</f>
        <v>#N/A</v>
      </c>
      <c r="L1324" s="117">
        <f t="shared" si="219"/>
        <v>0</v>
      </c>
      <c r="M1324" s="114" t="e">
        <f>VLOOKUP(C1324,'B2B（ol)'!A:K,11,0)</f>
        <v>#N/A</v>
      </c>
      <c r="N1324" s="114" t="e">
        <f>VLOOKUP(B1324,payments!E:AG,29,0)</f>
        <v>#N/A</v>
      </c>
      <c r="O1324" s="114"/>
      <c r="P1324" s="114"/>
      <c r="Q1324" s="61" t="e">
        <f>VLOOKUP(R1324,映射表!A:G,7,0)</f>
        <v>#N/A</v>
      </c>
      <c r="R1324" s="122"/>
      <c r="S1324" s="122"/>
      <c r="T1324" s="122"/>
      <c r="U1324" s="122"/>
      <c r="V1324" s="122"/>
      <c r="W1324" s="122"/>
      <c r="X1324" s="122"/>
      <c r="Y1324" s="61">
        <f t="shared" si="220"/>
        <v>0</v>
      </c>
    </row>
    <row r="1325" spans="1:25" s="61" customFormat="1">
      <c r="A1325" s="61" t="e">
        <f t="shared" si="211"/>
        <v>#N/A</v>
      </c>
      <c r="B1325" s="121">
        <f t="shared" si="212"/>
        <v>0</v>
      </c>
      <c r="C1325" s="117" t="e">
        <f>VLOOKUP(B1325,映射表!A:C,3,0)</f>
        <v>#N/A</v>
      </c>
      <c r="D1325" s="121">
        <f t="shared" si="213"/>
        <v>0</v>
      </c>
      <c r="E1325" s="100">
        <f t="shared" si="214"/>
        <v>0</v>
      </c>
      <c r="F1325" s="121">
        <f t="shared" si="215"/>
        <v>0</v>
      </c>
      <c r="G1325" s="121">
        <f t="shared" si="216"/>
        <v>0</v>
      </c>
      <c r="H1325" s="99" t="e">
        <f>VLOOKUP(C1325,'B2B（ol)'!A:J,10,0)*D1325</f>
        <v>#N/A</v>
      </c>
      <c r="I1325" s="101">
        <f t="shared" si="217"/>
        <v>0</v>
      </c>
      <c r="J1325" s="121">
        <f t="shared" si="218"/>
        <v>0</v>
      </c>
      <c r="K1325" s="121" t="e">
        <f>VLOOKUP(C1325,'B2B（ol)'!A:P,16,0)</f>
        <v>#N/A</v>
      </c>
      <c r="L1325" s="117">
        <f t="shared" si="219"/>
        <v>0</v>
      </c>
      <c r="M1325" s="114" t="e">
        <f>VLOOKUP(C1325,'B2B（ol)'!A:K,11,0)</f>
        <v>#N/A</v>
      </c>
      <c r="N1325" s="114" t="e">
        <f>VLOOKUP(B1325,payments!E:AG,29,0)</f>
        <v>#N/A</v>
      </c>
      <c r="O1325" s="114"/>
      <c r="P1325" s="114"/>
      <c r="Q1325" s="61" t="e">
        <f>VLOOKUP(R1325,映射表!A:G,7,0)</f>
        <v>#N/A</v>
      </c>
      <c r="R1325" s="122"/>
      <c r="S1325" s="122"/>
      <c r="T1325" s="122"/>
      <c r="U1325" s="122"/>
      <c r="V1325" s="122"/>
      <c r="W1325" s="122"/>
      <c r="X1325" s="122"/>
      <c r="Y1325" s="61">
        <f t="shared" si="220"/>
        <v>0</v>
      </c>
    </row>
    <row r="1326" spans="1:25" s="61" customFormat="1">
      <c r="A1326" s="61" t="e">
        <f t="shared" si="211"/>
        <v>#N/A</v>
      </c>
      <c r="B1326" s="121">
        <f t="shared" si="212"/>
        <v>0</v>
      </c>
      <c r="C1326" s="117" t="e">
        <f>VLOOKUP(B1326,映射表!A:C,3,0)</f>
        <v>#N/A</v>
      </c>
      <c r="D1326" s="121">
        <f t="shared" si="213"/>
        <v>0</v>
      </c>
      <c r="E1326" s="100">
        <f t="shared" si="214"/>
        <v>0</v>
      </c>
      <c r="F1326" s="121">
        <f t="shared" si="215"/>
        <v>0</v>
      </c>
      <c r="G1326" s="121">
        <f t="shared" si="216"/>
        <v>0</v>
      </c>
      <c r="H1326" s="99" t="e">
        <f>VLOOKUP(C1326,'B2B（ol)'!A:J,10,0)*D1326</f>
        <v>#N/A</v>
      </c>
      <c r="I1326" s="101">
        <f t="shared" si="217"/>
        <v>0</v>
      </c>
      <c r="J1326" s="121">
        <f t="shared" si="218"/>
        <v>0</v>
      </c>
      <c r="K1326" s="121" t="e">
        <f>VLOOKUP(C1326,'B2B（ol)'!A:P,16,0)</f>
        <v>#N/A</v>
      </c>
      <c r="L1326" s="117">
        <f t="shared" si="219"/>
        <v>0</v>
      </c>
      <c r="M1326" s="114" t="e">
        <f>VLOOKUP(C1326,'B2B（ol)'!A:K,11,0)</f>
        <v>#N/A</v>
      </c>
      <c r="N1326" s="114" t="e">
        <f>VLOOKUP(B1326,payments!E:AG,29,0)</f>
        <v>#N/A</v>
      </c>
      <c r="O1326" s="114"/>
      <c r="P1326" s="114"/>
      <c r="Q1326" s="61" t="e">
        <f>VLOOKUP(R1326,映射表!A:G,7,0)</f>
        <v>#N/A</v>
      </c>
      <c r="R1326" s="122"/>
      <c r="S1326" s="122"/>
      <c r="T1326" s="122"/>
      <c r="U1326" s="122"/>
      <c r="V1326" s="122"/>
      <c r="W1326" s="122"/>
      <c r="X1326" s="122"/>
      <c r="Y1326" s="61">
        <f t="shared" si="220"/>
        <v>0</v>
      </c>
    </row>
    <row r="1327" spans="1:25" s="61" customFormat="1">
      <c r="A1327" s="61" t="e">
        <f t="shared" si="211"/>
        <v>#N/A</v>
      </c>
      <c r="B1327" s="121">
        <f t="shared" si="212"/>
        <v>0</v>
      </c>
      <c r="C1327" s="117" t="e">
        <f>VLOOKUP(B1327,映射表!A:C,3,0)</f>
        <v>#N/A</v>
      </c>
      <c r="D1327" s="121">
        <f t="shared" si="213"/>
        <v>0</v>
      </c>
      <c r="E1327" s="100">
        <f t="shared" si="214"/>
        <v>0</v>
      </c>
      <c r="F1327" s="121">
        <f t="shared" si="215"/>
        <v>0</v>
      </c>
      <c r="G1327" s="121">
        <f t="shared" si="216"/>
        <v>0</v>
      </c>
      <c r="H1327" s="99" t="e">
        <f>VLOOKUP(C1327,'B2B（ol)'!A:J,10,0)*D1327</f>
        <v>#N/A</v>
      </c>
      <c r="I1327" s="101">
        <f t="shared" si="217"/>
        <v>0</v>
      </c>
      <c r="J1327" s="121">
        <f t="shared" si="218"/>
        <v>0</v>
      </c>
      <c r="K1327" s="121" t="e">
        <f>VLOOKUP(C1327,'B2B（ol)'!A:P,16,0)</f>
        <v>#N/A</v>
      </c>
      <c r="L1327" s="117">
        <f t="shared" si="219"/>
        <v>0</v>
      </c>
      <c r="M1327" s="114" t="e">
        <f>VLOOKUP(C1327,'B2B（ol)'!A:K,11,0)</f>
        <v>#N/A</v>
      </c>
      <c r="N1327" s="114" t="e">
        <f>VLOOKUP(B1327,payments!E:AG,29,0)</f>
        <v>#N/A</v>
      </c>
      <c r="O1327" s="114"/>
      <c r="P1327" s="114"/>
      <c r="Q1327" s="61" t="e">
        <f>VLOOKUP(R1327,映射表!A:G,7,0)</f>
        <v>#N/A</v>
      </c>
      <c r="R1327" s="122"/>
      <c r="S1327" s="122"/>
      <c r="T1327" s="122"/>
      <c r="U1327" s="122"/>
      <c r="V1327" s="122"/>
      <c r="W1327" s="122"/>
      <c r="X1327" s="122"/>
      <c r="Y1327" s="61">
        <f t="shared" si="220"/>
        <v>0</v>
      </c>
    </row>
    <row r="1328" spans="1:25" s="61" customFormat="1">
      <c r="A1328" s="61" t="e">
        <f t="shared" si="211"/>
        <v>#N/A</v>
      </c>
      <c r="B1328" s="121">
        <f t="shared" si="212"/>
        <v>0</v>
      </c>
      <c r="C1328" s="117" t="e">
        <f>VLOOKUP(B1328,映射表!A:C,3,0)</f>
        <v>#N/A</v>
      </c>
      <c r="D1328" s="121">
        <f t="shared" si="213"/>
        <v>0</v>
      </c>
      <c r="E1328" s="100">
        <f t="shared" si="214"/>
        <v>0</v>
      </c>
      <c r="F1328" s="121">
        <f t="shared" si="215"/>
        <v>0</v>
      </c>
      <c r="G1328" s="121">
        <f t="shared" si="216"/>
        <v>0</v>
      </c>
      <c r="H1328" s="99" t="e">
        <f>VLOOKUP(C1328,'B2B（ol)'!A:J,10,0)*D1328</f>
        <v>#N/A</v>
      </c>
      <c r="I1328" s="101">
        <f t="shared" si="217"/>
        <v>0</v>
      </c>
      <c r="J1328" s="121">
        <f t="shared" si="218"/>
        <v>0</v>
      </c>
      <c r="K1328" s="121" t="e">
        <f>VLOOKUP(C1328,'B2B（ol)'!A:P,16,0)</f>
        <v>#N/A</v>
      </c>
      <c r="L1328" s="117">
        <f t="shared" si="219"/>
        <v>0</v>
      </c>
      <c r="M1328" s="114" t="e">
        <f>VLOOKUP(C1328,'B2B（ol)'!A:K,11,0)</f>
        <v>#N/A</v>
      </c>
      <c r="N1328" s="114" t="e">
        <f>VLOOKUP(B1328,payments!E:AG,29,0)</f>
        <v>#N/A</v>
      </c>
      <c r="O1328" s="114"/>
      <c r="P1328" s="114"/>
      <c r="Q1328" s="61" t="e">
        <f>VLOOKUP(R1328,映射表!A:G,7,0)</f>
        <v>#N/A</v>
      </c>
      <c r="R1328" s="122"/>
      <c r="S1328" s="122"/>
      <c r="T1328" s="122"/>
      <c r="U1328" s="122"/>
      <c r="V1328" s="122"/>
      <c r="W1328" s="122"/>
      <c r="X1328" s="122"/>
      <c r="Y1328" s="61">
        <f t="shared" si="220"/>
        <v>0</v>
      </c>
    </row>
    <row r="1329" spans="1:25" s="61" customFormat="1">
      <c r="A1329" s="61" t="e">
        <f t="shared" si="211"/>
        <v>#N/A</v>
      </c>
      <c r="B1329" s="121">
        <f t="shared" si="212"/>
        <v>0</v>
      </c>
      <c r="C1329" s="117" t="e">
        <f>VLOOKUP(B1329,映射表!A:C,3,0)</f>
        <v>#N/A</v>
      </c>
      <c r="D1329" s="121">
        <f t="shared" si="213"/>
        <v>0</v>
      </c>
      <c r="E1329" s="100">
        <f t="shared" si="214"/>
        <v>0</v>
      </c>
      <c r="F1329" s="121">
        <f t="shared" si="215"/>
        <v>0</v>
      </c>
      <c r="G1329" s="121">
        <f t="shared" si="216"/>
        <v>0</v>
      </c>
      <c r="H1329" s="99" t="e">
        <f>VLOOKUP(C1329,'B2B（ol)'!A:J,10,0)*D1329</f>
        <v>#N/A</v>
      </c>
      <c r="I1329" s="101">
        <f t="shared" si="217"/>
        <v>0</v>
      </c>
      <c r="J1329" s="121">
        <f t="shared" si="218"/>
        <v>0</v>
      </c>
      <c r="K1329" s="121" t="e">
        <f>VLOOKUP(C1329,'B2B（ol)'!A:P,16,0)</f>
        <v>#N/A</v>
      </c>
      <c r="L1329" s="117">
        <f t="shared" si="219"/>
        <v>0</v>
      </c>
      <c r="M1329" s="114" t="e">
        <f>VLOOKUP(C1329,'B2B（ol)'!A:K,11,0)</f>
        <v>#N/A</v>
      </c>
      <c r="N1329" s="114" t="e">
        <f>VLOOKUP(B1329,payments!E:AG,29,0)</f>
        <v>#N/A</v>
      </c>
      <c r="O1329" s="114"/>
      <c r="P1329" s="114"/>
      <c r="Q1329" s="61" t="e">
        <f>VLOOKUP(R1329,映射表!A:G,7,0)</f>
        <v>#N/A</v>
      </c>
      <c r="R1329" s="122"/>
      <c r="S1329" s="122"/>
      <c r="T1329" s="122"/>
      <c r="U1329" s="122"/>
      <c r="V1329" s="122"/>
      <c r="W1329" s="122"/>
      <c r="X1329" s="122"/>
      <c r="Y1329" s="61">
        <f t="shared" si="220"/>
        <v>0</v>
      </c>
    </row>
    <row r="1330" spans="1:25" s="61" customFormat="1">
      <c r="A1330" s="61" t="e">
        <f t="shared" si="211"/>
        <v>#N/A</v>
      </c>
      <c r="B1330" s="121">
        <f t="shared" si="212"/>
        <v>0</v>
      </c>
      <c r="C1330" s="117" t="e">
        <f>VLOOKUP(B1330,映射表!A:C,3,0)</f>
        <v>#N/A</v>
      </c>
      <c r="D1330" s="121">
        <f t="shared" si="213"/>
        <v>0</v>
      </c>
      <c r="E1330" s="100">
        <f t="shared" si="214"/>
        <v>0</v>
      </c>
      <c r="F1330" s="121">
        <f t="shared" si="215"/>
        <v>0</v>
      </c>
      <c r="G1330" s="121">
        <f t="shared" si="216"/>
        <v>0</v>
      </c>
      <c r="H1330" s="99" t="e">
        <f>VLOOKUP(C1330,'B2B（ol)'!A:J,10,0)*D1330</f>
        <v>#N/A</v>
      </c>
      <c r="I1330" s="101">
        <f t="shared" si="217"/>
        <v>0</v>
      </c>
      <c r="J1330" s="121">
        <f t="shared" si="218"/>
        <v>0</v>
      </c>
      <c r="K1330" s="121" t="e">
        <f>VLOOKUP(C1330,'B2B（ol)'!A:P,16,0)</f>
        <v>#N/A</v>
      </c>
      <c r="L1330" s="117">
        <f t="shared" si="219"/>
        <v>0</v>
      </c>
      <c r="M1330" s="114" t="e">
        <f>VLOOKUP(C1330,'B2B（ol)'!A:K,11,0)</f>
        <v>#N/A</v>
      </c>
      <c r="N1330" s="114" t="e">
        <f>VLOOKUP(B1330,payments!E:AG,29,0)</f>
        <v>#N/A</v>
      </c>
      <c r="O1330" s="114"/>
      <c r="P1330" s="114"/>
      <c r="Q1330" s="61" t="e">
        <f>VLOOKUP(R1330,映射表!A:G,7,0)</f>
        <v>#N/A</v>
      </c>
      <c r="R1330" s="122"/>
      <c r="S1330" s="122"/>
      <c r="T1330" s="122"/>
      <c r="U1330" s="122"/>
      <c r="V1330" s="122"/>
      <c r="W1330" s="122"/>
      <c r="X1330" s="122"/>
      <c r="Y1330" s="61">
        <f t="shared" si="220"/>
        <v>0</v>
      </c>
    </row>
    <row r="1331" spans="1:25" s="61" customFormat="1">
      <c r="A1331" s="61" t="e">
        <f t="shared" si="211"/>
        <v>#N/A</v>
      </c>
      <c r="B1331" s="121">
        <f t="shared" si="212"/>
        <v>0</v>
      </c>
      <c r="C1331" s="117" t="e">
        <f>VLOOKUP(B1331,映射表!A:C,3,0)</f>
        <v>#N/A</v>
      </c>
      <c r="D1331" s="121">
        <f t="shared" si="213"/>
        <v>0</v>
      </c>
      <c r="E1331" s="100">
        <f t="shared" si="214"/>
        <v>0</v>
      </c>
      <c r="F1331" s="121">
        <f t="shared" si="215"/>
        <v>0</v>
      </c>
      <c r="G1331" s="121">
        <f t="shared" si="216"/>
        <v>0</v>
      </c>
      <c r="H1331" s="99" t="e">
        <f>VLOOKUP(C1331,'B2B（ol)'!A:J,10,0)*D1331</f>
        <v>#N/A</v>
      </c>
      <c r="I1331" s="101">
        <f t="shared" si="217"/>
        <v>0</v>
      </c>
      <c r="J1331" s="121">
        <f t="shared" si="218"/>
        <v>0</v>
      </c>
      <c r="K1331" s="121" t="e">
        <f>VLOOKUP(C1331,'B2B（ol)'!A:P,16,0)</f>
        <v>#N/A</v>
      </c>
      <c r="L1331" s="117">
        <f t="shared" si="219"/>
        <v>0</v>
      </c>
      <c r="M1331" s="114" t="e">
        <f>VLOOKUP(C1331,'B2B（ol)'!A:K,11,0)</f>
        <v>#N/A</v>
      </c>
      <c r="N1331" s="114" t="e">
        <f>VLOOKUP(B1331,payments!E:AG,29,0)</f>
        <v>#N/A</v>
      </c>
      <c r="O1331" s="114"/>
      <c r="P1331" s="114"/>
      <c r="Q1331" s="61" t="e">
        <f>VLOOKUP(R1331,映射表!A:G,7,0)</f>
        <v>#N/A</v>
      </c>
      <c r="R1331" s="122"/>
      <c r="S1331" s="122"/>
      <c r="T1331" s="122"/>
      <c r="U1331" s="122"/>
      <c r="V1331" s="122"/>
      <c r="W1331" s="122"/>
      <c r="X1331" s="122"/>
      <c r="Y1331" s="61">
        <f t="shared" si="220"/>
        <v>0</v>
      </c>
    </row>
    <row r="1332" spans="1:25" s="61" customFormat="1">
      <c r="A1332" s="61" t="e">
        <f t="shared" si="211"/>
        <v>#N/A</v>
      </c>
      <c r="B1332" s="121">
        <f t="shared" si="212"/>
        <v>0</v>
      </c>
      <c r="C1332" s="117" t="e">
        <f>VLOOKUP(B1332,映射表!A:C,3,0)</f>
        <v>#N/A</v>
      </c>
      <c r="D1332" s="121">
        <f t="shared" si="213"/>
        <v>0</v>
      </c>
      <c r="E1332" s="100">
        <f t="shared" si="214"/>
        <v>0</v>
      </c>
      <c r="F1332" s="121">
        <f t="shared" si="215"/>
        <v>0</v>
      </c>
      <c r="G1332" s="121">
        <f t="shared" si="216"/>
        <v>0</v>
      </c>
      <c r="H1332" s="99" t="e">
        <f>VLOOKUP(C1332,'B2B（ol)'!A:J,10,0)*D1332</f>
        <v>#N/A</v>
      </c>
      <c r="I1332" s="101">
        <f t="shared" si="217"/>
        <v>0</v>
      </c>
      <c r="J1332" s="121">
        <f t="shared" si="218"/>
        <v>0</v>
      </c>
      <c r="K1332" s="121" t="e">
        <f>VLOOKUP(C1332,'B2B（ol)'!A:P,16,0)</f>
        <v>#N/A</v>
      </c>
      <c r="L1332" s="117">
        <f t="shared" si="219"/>
        <v>0</v>
      </c>
      <c r="M1332" s="114" t="e">
        <f>VLOOKUP(C1332,'B2B（ol)'!A:K,11,0)</f>
        <v>#N/A</v>
      </c>
      <c r="N1332" s="114" t="e">
        <f>VLOOKUP(B1332,payments!E:AG,29,0)</f>
        <v>#N/A</v>
      </c>
      <c r="O1332" s="114"/>
      <c r="P1332" s="114"/>
      <c r="Q1332" s="61" t="e">
        <f>VLOOKUP(R1332,映射表!A:G,7,0)</f>
        <v>#N/A</v>
      </c>
      <c r="R1332" s="122"/>
      <c r="S1332" s="122"/>
      <c r="T1332" s="122"/>
      <c r="U1332" s="122"/>
      <c r="V1332" s="122"/>
      <c r="W1332" s="122"/>
      <c r="X1332" s="122"/>
      <c r="Y1332" s="61">
        <f t="shared" si="220"/>
        <v>0</v>
      </c>
    </row>
    <row r="1333" spans="1:25" s="61" customFormat="1">
      <c r="A1333" s="61" t="e">
        <f t="shared" si="211"/>
        <v>#N/A</v>
      </c>
      <c r="B1333" s="121">
        <f t="shared" si="212"/>
        <v>0</v>
      </c>
      <c r="C1333" s="117" t="e">
        <f>VLOOKUP(B1333,映射表!A:C,3,0)</f>
        <v>#N/A</v>
      </c>
      <c r="D1333" s="121">
        <f t="shared" si="213"/>
        <v>0</v>
      </c>
      <c r="E1333" s="100">
        <f t="shared" si="214"/>
        <v>0</v>
      </c>
      <c r="F1333" s="121">
        <f t="shared" si="215"/>
        <v>0</v>
      </c>
      <c r="G1333" s="121">
        <f t="shared" si="216"/>
        <v>0</v>
      </c>
      <c r="H1333" s="99" t="e">
        <f>VLOOKUP(C1333,'B2B（ol)'!A:J,10,0)*D1333</f>
        <v>#N/A</v>
      </c>
      <c r="I1333" s="101">
        <f t="shared" si="217"/>
        <v>0</v>
      </c>
      <c r="J1333" s="121">
        <f t="shared" si="218"/>
        <v>0</v>
      </c>
      <c r="K1333" s="121" t="e">
        <f>VLOOKUP(C1333,'B2B（ol)'!A:P,16,0)</f>
        <v>#N/A</v>
      </c>
      <c r="L1333" s="117">
        <f t="shared" si="219"/>
        <v>0</v>
      </c>
      <c r="M1333" s="114" t="e">
        <f>VLOOKUP(C1333,'B2B（ol)'!A:K,11,0)</f>
        <v>#N/A</v>
      </c>
      <c r="N1333" s="114" t="e">
        <f>VLOOKUP(B1333,payments!E:AG,29,0)</f>
        <v>#N/A</v>
      </c>
      <c r="O1333" s="114"/>
      <c r="P1333" s="114"/>
      <c r="Q1333" s="61" t="e">
        <f>VLOOKUP(R1333,映射表!A:G,7,0)</f>
        <v>#N/A</v>
      </c>
      <c r="R1333" s="122"/>
      <c r="S1333" s="122"/>
      <c r="T1333" s="122"/>
      <c r="U1333" s="122"/>
      <c r="V1333" s="122"/>
      <c r="W1333" s="122"/>
      <c r="X1333" s="122"/>
      <c r="Y1333" s="61">
        <f t="shared" si="220"/>
        <v>0</v>
      </c>
    </row>
    <row r="1334" spans="1:25" s="61" customFormat="1">
      <c r="A1334" s="61" t="e">
        <f t="shared" si="211"/>
        <v>#N/A</v>
      </c>
      <c r="B1334" s="121">
        <f t="shared" si="212"/>
        <v>0</v>
      </c>
      <c r="C1334" s="117" t="e">
        <f>VLOOKUP(B1334,映射表!A:C,3,0)</f>
        <v>#N/A</v>
      </c>
      <c r="D1334" s="121">
        <f t="shared" si="213"/>
        <v>0</v>
      </c>
      <c r="E1334" s="100">
        <f t="shared" si="214"/>
        <v>0</v>
      </c>
      <c r="F1334" s="121">
        <f t="shared" si="215"/>
        <v>0</v>
      </c>
      <c r="G1334" s="121">
        <f t="shared" si="216"/>
        <v>0</v>
      </c>
      <c r="H1334" s="99" t="e">
        <f>VLOOKUP(C1334,'B2B（ol)'!A:J,10,0)*D1334</f>
        <v>#N/A</v>
      </c>
      <c r="I1334" s="101">
        <f t="shared" si="217"/>
        <v>0</v>
      </c>
      <c r="J1334" s="121">
        <f t="shared" si="218"/>
        <v>0</v>
      </c>
      <c r="K1334" s="121" t="e">
        <f>VLOOKUP(C1334,'B2B（ol)'!A:P,16,0)</f>
        <v>#N/A</v>
      </c>
      <c r="L1334" s="117">
        <f t="shared" si="219"/>
        <v>0</v>
      </c>
      <c r="M1334" s="114" t="e">
        <f>VLOOKUP(C1334,'B2B（ol)'!A:K,11,0)</f>
        <v>#N/A</v>
      </c>
      <c r="N1334" s="114" t="e">
        <f>VLOOKUP(B1334,payments!E:AG,29,0)</f>
        <v>#N/A</v>
      </c>
      <c r="O1334" s="114"/>
      <c r="P1334" s="114"/>
      <c r="Q1334" s="61" t="e">
        <f>VLOOKUP(R1334,映射表!A:G,7,0)</f>
        <v>#N/A</v>
      </c>
      <c r="R1334" s="122"/>
      <c r="S1334" s="122"/>
      <c r="T1334" s="122"/>
      <c r="U1334" s="122"/>
      <c r="V1334" s="122"/>
      <c r="W1334" s="122"/>
      <c r="X1334" s="122"/>
      <c r="Y1334" s="61">
        <f t="shared" si="220"/>
        <v>0</v>
      </c>
    </row>
    <row r="1335" spans="1:25" s="61" customFormat="1">
      <c r="A1335" s="61" t="e">
        <f t="shared" si="211"/>
        <v>#N/A</v>
      </c>
      <c r="B1335" s="121">
        <f t="shared" si="212"/>
        <v>0</v>
      </c>
      <c r="C1335" s="117" t="e">
        <f>VLOOKUP(B1335,映射表!A:C,3,0)</f>
        <v>#N/A</v>
      </c>
      <c r="D1335" s="121">
        <f t="shared" si="213"/>
        <v>0</v>
      </c>
      <c r="E1335" s="100">
        <f t="shared" si="214"/>
        <v>0</v>
      </c>
      <c r="F1335" s="121">
        <f t="shared" si="215"/>
        <v>0</v>
      </c>
      <c r="G1335" s="121">
        <f t="shared" si="216"/>
        <v>0</v>
      </c>
      <c r="H1335" s="99" t="e">
        <f>VLOOKUP(C1335,'B2B（ol)'!A:J,10,0)*D1335</f>
        <v>#N/A</v>
      </c>
      <c r="I1335" s="101">
        <f t="shared" si="217"/>
        <v>0</v>
      </c>
      <c r="J1335" s="121">
        <f t="shared" si="218"/>
        <v>0</v>
      </c>
      <c r="K1335" s="121" t="e">
        <f>VLOOKUP(C1335,'B2B（ol)'!A:P,16,0)</f>
        <v>#N/A</v>
      </c>
      <c r="L1335" s="117">
        <f t="shared" si="219"/>
        <v>0</v>
      </c>
      <c r="M1335" s="114" t="e">
        <f>VLOOKUP(C1335,'B2B（ol)'!A:K,11,0)</f>
        <v>#N/A</v>
      </c>
      <c r="N1335" s="114" t="e">
        <f>VLOOKUP(B1335,payments!E:AG,29,0)</f>
        <v>#N/A</v>
      </c>
      <c r="O1335" s="114"/>
      <c r="P1335" s="114"/>
      <c r="Q1335" s="61" t="e">
        <f>VLOOKUP(R1335,映射表!A:G,7,0)</f>
        <v>#N/A</v>
      </c>
      <c r="R1335" s="122"/>
      <c r="S1335" s="122"/>
      <c r="T1335" s="122"/>
      <c r="U1335" s="122"/>
      <c r="V1335" s="122"/>
      <c r="W1335" s="122"/>
      <c r="X1335" s="122"/>
      <c r="Y1335" s="61">
        <f t="shared" si="220"/>
        <v>0</v>
      </c>
    </row>
    <row r="1336" spans="1:25" s="61" customFormat="1">
      <c r="A1336" s="61" t="e">
        <f t="shared" si="211"/>
        <v>#N/A</v>
      </c>
      <c r="B1336" s="121">
        <f t="shared" si="212"/>
        <v>0</v>
      </c>
      <c r="C1336" s="117" t="e">
        <f>VLOOKUP(B1336,映射表!A:C,3,0)</f>
        <v>#N/A</v>
      </c>
      <c r="D1336" s="121">
        <f t="shared" si="213"/>
        <v>0</v>
      </c>
      <c r="E1336" s="100">
        <f t="shared" si="214"/>
        <v>0</v>
      </c>
      <c r="F1336" s="121">
        <f t="shared" si="215"/>
        <v>0</v>
      </c>
      <c r="G1336" s="121">
        <f t="shared" si="216"/>
        <v>0</v>
      </c>
      <c r="H1336" s="99" t="e">
        <f>VLOOKUP(C1336,'B2B（ol)'!A:J,10,0)*D1336</f>
        <v>#N/A</v>
      </c>
      <c r="I1336" s="101">
        <f t="shared" si="217"/>
        <v>0</v>
      </c>
      <c r="J1336" s="121">
        <f t="shared" si="218"/>
        <v>0</v>
      </c>
      <c r="K1336" s="121" t="e">
        <f>VLOOKUP(C1336,'B2B（ol)'!A:P,16,0)</f>
        <v>#N/A</v>
      </c>
      <c r="L1336" s="117">
        <f t="shared" si="219"/>
        <v>0</v>
      </c>
      <c r="M1336" s="114" t="e">
        <f>VLOOKUP(C1336,'B2B（ol)'!A:K,11,0)</f>
        <v>#N/A</v>
      </c>
      <c r="N1336" s="114" t="e">
        <f>VLOOKUP(B1336,payments!E:AG,29,0)</f>
        <v>#N/A</v>
      </c>
      <c r="O1336" s="114"/>
      <c r="P1336" s="114"/>
      <c r="Q1336" s="61" t="e">
        <f>VLOOKUP(R1336,映射表!A:G,7,0)</f>
        <v>#N/A</v>
      </c>
      <c r="R1336" s="122"/>
      <c r="S1336" s="122"/>
      <c r="T1336" s="122"/>
      <c r="U1336" s="122"/>
      <c r="V1336" s="122"/>
      <c r="W1336" s="122"/>
      <c r="X1336" s="122"/>
      <c r="Y1336" s="61">
        <f t="shared" si="220"/>
        <v>0</v>
      </c>
    </row>
    <row r="1337" spans="1:25" s="61" customFormat="1">
      <c r="A1337" s="61" t="e">
        <f t="shared" si="211"/>
        <v>#N/A</v>
      </c>
      <c r="B1337" s="121">
        <f t="shared" si="212"/>
        <v>0</v>
      </c>
      <c r="C1337" s="117" t="e">
        <f>VLOOKUP(B1337,映射表!A:C,3,0)</f>
        <v>#N/A</v>
      </c>
      <c r="D1337" s="121">
        <f t="shared" si="213"/>
        <v>0</v>
      </c>
      <c r="E1337" s="100">
        <f t="shared" si="214"/>
        <v>0</v>
      </c>
      <c r="F1337" s="121">
        <f t="shared" si="215"/>
        <v>0</v>
      </c>
      <c r="G1337" s="121">
        <f t="shared" si="216"/>
        <v>0</v>
      </c>
      <c r="H1337" s="99" t="e">
        <f>VLOOKUP(C1337,'B2B（ol)'!A:J,10,0)*D1337</f>
        <v>#N/A</v>
      </c>
      <c r="I1337" s="101">
        <f t="shared" si="217"/>
        <v>0</v>
      </c>
      <c r="J1337" s="121">
        <f t="shared" si="218"/>
        <v>0</v>
      </c>
      <c r="K1337" s="121" t="e">
        <f>VLOOKUP(C1337,'B2B（ol)'!A:P,16,0)</f>
        <v>#N/A</v>
      </c>
      <c r="L1337" s="117">
        <f t="shared" si="219"/>
        <v>0</v>
      </c>
      <c r="M1337" s="114" t="e">
        <f>VLOOKUP(C1337,'B2B（ol)'!A:K,11,0)</f>
        <v>#N/A</v>
      </c>
      <c r="N1337" s="114" t="e">
        <f>VLOOKUP(B1337,payments!E:AG,29,0)</f>
        <v>#N/A</v>
      </c>
      <c r="O1337" s="114"/>
      <c r="P1337" s="114"/>
      <c r="Q1337" s="61" t="e">
        <f>VLOOKUP(R1337,映射表!A:G,7,0)</f>
        <v>#N/A</v>
      </c>
      <c r="R1337" s="122"/>
      <c r="S1337" s="122"/>
      <c r="T1337" s="122"/>
      <c r="U1337" s="122"/>
      <c r="V1337" s="122"/>
      <c r="W1337" s="122"/>
      <c r="X1337" s="122"/>
      <c r="Y1337" s="61">
        <f t="shared" si="220"/>
        <v>0</v>
      </c>
    </row>
    <row r="1338" spans="1:25" s="61" customFormat="1">
      <c r="A1338" s="61" t="e">
        <f t="shared" si="211"/>
        <v>#N/A</v>
      </c>
      <c r="B1338" s="121">
        <f t="shared" si="212"/>
        <v>0</v>
      </c>
      <c r="C1338" s="117" t="e">
        <f>VLOOKUP(B1338,映射表!A:C,3,0)</f>
        <v>#N/A</v>
      </c>
      <c r="D1338" s="121">
        <f t="shared" si="213"/>
        <v>0</v>
      </c>
      <c r="E1338" s="100">
        <f t="shared" si="214"/>
        <v>0</v>
      </c>
      <c r="F1338" s="121">
        <f t="shared" si="215"/>
        <v>0</v>
      </c>
      <c r="G1338" s="121">
        <f t="shared" si="216"/>
        <v>0</v>
      </c>
      <c r="H1338" s="99" t="e">
        <f>VLOOKUP(C1338,'B2B（ol)'!A:J,10,0)*D1338</f>
        <v>#N/A</v>
      </c>
      <c r="I1338" s="101">
        <f t="shared" si="217"/>
        <v>0</v>
      </c>
      <c r="J1338" s="121">
        <f t="shared" si="218"/>
        <v>0</v>
      </c>
      <c r="K1338" s="121" t="e">
        <f>VLOOKUP(C1338,'B2B（ol)'!A:P,16,0)</f>
        <v>#N/A</v>
      </c>
      <c r="L1338" s="117">
        <f t="shared" si="219"/>
        <v>0</v>
      </c>
      <c r="M1338" s="114" t="e">
        <f>VLOOKUP(C1338,'B2B（ol)'!A:K,11,0)</f>
        <v>#N/A</v>
      </c>
      <c r="N1338" s="114" t="e">
        <f>VLOOKUP(B1338,payments!E:AG,29,0)</f>
        <v>#N/A</v>
      </c>
      <c r="O1338" s="114"/>
      <c r="P1338" s="114"/>
      <c r="Q1338" s="61" t="e">
        <f>VLOOKUP(R1338,映射表!A:G,7,0)</f>
        <v>#N/A</v>
      </c>
      <c r="R1338" s="122"/>
      <c r="S1338" s="122"/>
      <c r="T1338" s="122"/>
      <c r="U1338" s="122"/>
      <c r="V1338" s="122"/>
      <c r="W1338" s="122"/>
      <c r="X1338" s="122"/>
      <c r="Y1338" s="61">
        <f t="shared" si="220"/>
        <v>0</v>
      </c>
    </row>
    <row r="1339" spans="1:25" s="61" customFormat="1">
      <c r="A1339" s="61" t="e">
        <f t="shared" si="211"/>
        <v>#N/A</v>
      </c>
      <c r="B1339" s="121">
        <f t="shared" si="212"/>
        <v>0</v>
      </c>
      <c r="C1339" s="117" t="e">
        <f>VLOOKUP(B1339,映射表!A:C,3,0)</f>
        <v>#N/A</v>
      </c>
      <c r="D1339" s="121">
        <f t="shared" si="213"/>
        <v>0</v>
      </c>
      <c r="E1339" s="100">
        <f t="shared" si="214"/>
        <v>0</v>
      </c>
      <c r="F1339" s="121">
        <f t="shared" si="215"/>
        <v>0</v>
      </c>
      <c r="G1339" s="121">
        <f t="shared" si="216"/>
        <v>0</v>
      </c>
      <c r="H1339" s="99" t="e">
        <f>VLOOKUP(C1339,'B2B（ol)'!A:J,10,0)*D1339</f>
        <v>#N/A</v>
      </c>
      <c r="I1339" s="101">
        <f t="shared" si="217"/>
        <v>0</v>
      </c>
      <c r="J1339" s="121">
        <f t="shared" si="218"/>
        <v>0</v>
      </c>
      <c r="K1339" s="121" t="e">
        <f>VLOOKUP(C1339,'B2B（ol)'!A:P,16,0)</f>
        <v>#N/A</v>
      </c>
      <c r="L1339" s="117">
        <f t="shared" si="219"/>
        <v>0</v>
      </c>
      <c r="M1339" s="114" t="e">
        <f>VLOOKUP(C1339,'B2B（ol)'!A:K,11,0)</f>
        <v>#N/A</v>
      </c>
      <c r="N1339" s="114" t="e">
        <f>VLOOKUP(B1339,payments!E:AG,29,0)</f>
        <v>#N/A</v>
      </c>
      <c r="O1339" s="114"/>
      <c r="P1339" s="114"/>
      <c r="Q1339" s="61" t="e">
        <f>VLOOKUP(R1339,映射表!A:G,7,0)</f>
        <v>#N/A</v>
      </c>
      <c r="R1339" s="122"/>
      <c r="S1339" s="122"/>
      <c r="T1339" s="122"/>
      <c r="U1339" s="122"/>
      <c r="V1339" s="122"/>
      <c r="W1339" s="122"/>
      <c r="X1339" s="122"/>
      <c r="Y1339" s="61">
        <f t="shared" si="220"/>
        <v>0</v>
      </c>
    </row>
    <row r="1340" spans="1:25" s="61" customFormat="1">
      <c r="A1340" s="61" t="e">
        <f t="shared" si="211"/>
        <v>#N/A</v>
      </c>
      <c r="B1340" s="121">
        <f t="shared" si="212"/>
        <v>0</v>
      </c>
      <c r="C1340" s="117" t="e">
        <f>VLOOKUP(B1340,映射表!A:C,3,0)</f>
        <v>#N/A</v>
      </c>
      <c r="D1340" s="121">
        <f t="shared" si="213"/>
        <v>0</v>
      </c>
      <c r="E1340" s="100">
        <f t="shared" si="214"/>
        <v>0</v>
      </c>
      <c r="F1340" s="121">
        <f t="shared" si="215"/>
        <v>0</v>
      </c>
      <c r="G1340" s="121">
        <f t="shared" si="216"/>
        <v>0</v>
      </c>
      <c r="H1340" s="99" t="e">
        <f>VLOOKUP(C1340,'B2B（ol)'!A:J,10,0)*D1340</f>
        <v>#N/A</v>
      </c>
      <c r="I1340" s="101">
        <f t="shared" si="217"/>
        <v>0</v>
      </c>
      <c r="J1340" s="121">
        <f t="shared" si="218"/>
        <v>0</v>
      </c>
      <c r="K1340" s="121" t="e">
        <f>VLOOKUP(C1340,'B2B（ol)'!A:P,16,0)</f>
        <v>#N/A</v>
      </c>
      <c r="L1340" s="117">
        <f t="shared" si="219"/>
        <v>0</v>
      </c>
      <c r="M1340" s="114" t="e">
        <f>VLOOKUP(C1340,'B2B（ol)'!A:K,11,0)</f>
        <v>#N/A</v>
      </c>
      <c r="N1340" s="114" t="e">
        <f>VLOOKUP(B1340,payments!E:AG,29,0)</f>
        <v>#N/A</v>
      </c>
      <c r="O1340" s="114"/>
      <c r="P1340" s="114"/>
      <c r="Q1340" s="61" t="e">
        <f>VLOOKUP(R1340,映射表!A:G,7,0)</f>
        <v>#N/A</v>
      </c>
      <c r="R1340" s="122"/>
      <c r="S1340" s="122"/>
      <c r="T1340" s="122"/>
      <c r="U1340" s="122"/>
      <c r="V1340" s="122"/>
      <c r="W1340" s="122"/>
      <c r="X1340" s="122"/>
      <c r="Y1340" s="61">
        <f t="shared" si="220"/>
        <v>0</v>
      </c>
    </row>
    <row r="1341" spans="1:25" s="61" customFormat="1">
      <c r="A1341" s="61" t="e">
        <f t="shared" si="211"/>
        <v>#N/A</v>
      </c>
      <c r="B1341" s="121">
        <f t="shared" si="212"/>
        <v>0</v>
      </c>
      <c r="C1341" s="117" t="e">
        <f>VLOOKUP(B1341,映射表!A:C,3,0)</f>
        <v>#N/A</v>
      </c>
      <c r="D1341" s="121">
        <f t="shared" si="213"/>
        <v>0</v>
      </c>
      <c r="E1341" s="100">
        <f t="shared" si="214"/>
        <v>0</v>
      </c>
      <c r="F1341" s="121">
        <f t="shared" si="215"/>
        <v>0</v>
      </c>
      <c r="G1341" s="121">
        <f t="shared" si="216"/>
        <v>0</v>
      </c>
      <c r="H1341" s="99" t="e">
        <f>VLOOKUP(C1341,'B2B（ol)'!A:J,10,0)*D1341</f>
        <v>#N/A</v>
      </c>
      <c r="I1341" s="101">
        <f t="shared" si="217"/>
        <v>0</v>
      </c>
      <c r="J1341" s="121">
        <f t="shared" si="218"/>
        <v>0</v>
      </c>
      <c r="K1341" s="121" t="e">
        <f>VLOOKUP(C1341,'B2B（ol)'!A:P,16,0)</f>
        <v>#N/A</v>
      </c>
      <c r="L1341" s="117">
        <f t="shared" si="219"/>
        <v>0</v>
      </c>
      <c r="M1341" s="114" t="e">
        <f>VLOOKUP(C1341,'B2B（ol)'!A:K,11,0)</f>
        <v>#N/A</v>
      </c>
      <c r="N1341" s="114" t="e">
        <f>VLOOKUP(B1341,payments!E:AG,29,0)</f>
        <v>#N/A</v>
      </c>
      <c r="O1341" s="114"/>
      <c r="P1341" s="114"/>
      <c r="Q1341" s="61" t="e">
        <f>VLOOKUP(R1341,映射表!A:G,7,0)</f>
        <v>#N/A</v>
      </c>
      <c r="R1341" s="122"/>
      <c r="S1341" s="122"/>
      <c r="T1341" s="122"/>
      <c r="U1341" s="122"/>
      <c r="V1341" s="122"/>
      <c r="W1341" s="122"/>
      <c r="X1341" s="122"/>
      <c r="Y1341" s="61">
        <f t="shared" si="220"/>
        <v>0</v>
      </c>
    </row>
    <row r="1342" spans="1:25" s="61" customFormat="1">
      <c r="A1342" s="61" t="e">
        <f t="shared" si="211"/>
        <v>#N/A</v>
      </c>
      <c r="B1342" s="121">
        <f t="shared" si="212"/>
        <v>0</v>
      </c>
      <c r="C1342" s="117" t="e">
        <f>VLOOKUP(B1342,映射表!A:C,3,0)</f>
        <v>#N/A</v>
      </c>
      <c r="D1342" s="121">
        <f t="shared" si="213"/>
        <v>0</v>
      </c>
      <c r="E1342" s="100">
        <f t="shared" si="214"/>
        <v>0</v>
      </c>
      <c r="F1342" s="121">
        <f t="shared" si="215"/>
        <v>0</v>
      </c>
      <c r="G1342" s="121">
        <f t="shared" si="216"/>
        <v>0</v>
      </c>
      <c r="H1342" s="99" t="e">
        <f>VLOOKUP(C1342,'B2B（ol)'!A:J,10,0)*D1342</f>
        <v>#N/A</v>
      </c>
      <c r="I1342" s="101">
        <f t="shared" si="217"/>
        <v>0</v>
      </c>
      <c r="J1342" s="121">
        <f t="shared" si="218"/>
        <v>0</v>
      </c>
      <c r="K1342" s="121" t="e">
        <f>VLOOKUP(C1342,'B2B（ol)'!A:P,16,0)</f>
        <v>#N/A</v>
      </c>
      <c r="L1342" s="117">
        <f t="shared" si="219"/>
        <v>0</v>
      </c>
      <c r="M1342" s="114" t="e">
        <f>VLOOKUP(C1342,'B2B（ol)'!A:K,11,0)</f>
        <v>#N/A</v>
      </c>
      <c r="N1342" s="114" t="e">
        <f>VLOOKUP(B1342,payments!E:AG,29,0)</f>
        <v>#N/A</v>
      </c>
      <c r="O1342" s="114"/>
      <c r="P1342" s="114"/>
      <c r="Q1342" s="61" t="e">
        <f>VLOOKUP(R1342,映射表!A:G,7,0)</f>
        <v>#N/A</v>
      </c>
      <c r="R1342" s="122"/>
      <c r="S1342" s="122"/>
      <c r="T1342" s="122"/>
      <c r="U1342" s="122"/>
      <c r="V1342" s="122"/>
      <c r="W1342" s="122"/>
      <c r="X1342" s="122"/>
      <c r="Y1342" s="61">
        <f t="shared" si="220"/>
        <v>0</v>
      </c>
    </row>
    <row r="1343" spans="1:25" s="61" customFormat="1">
      <c r="A1343" s="61" t="e">
        <f t="shared" si="211"/>
        <v>#N/A</v>
      </c>
      <c r="B1343" s="121">
        <f t="shared" si="212"/>
        <v>0</v>
      </c>
      <c r="C1343" s="117" t="e">
        <f>VLOOKUP(B1343,映射表!A:C,3,0)</f>
        <v>#N/A</v>
      </c>
      <c r="D1343" s="121">
        <f t="shared" si="213"/>
        <v>0</v>
      </c>
      <c r="E1343" s="100">
        <f t="shared" si="214"/>
        <v>0</v>
      </c>
      <c r="F1343" s="121">
        <f t="shared" si="215"/>
        <v>0</v>
      </c>
      <c r="G1343" s="121">
        <f t="shared" si="216"/>
        <v>0</v>
      </c>
      <c r="H1343" s="99" t="e">
        <f>VLOOKUP(C1343,'B2B（ol)'!A:J,10,0)*D1343</f>
        <v>#N/A</v>
      </c>
      <c r="I1343" s="101">
        <f t="shared" si="217"/>
        <v>0</v>
      </c>
      <c r="J1343" s="121">
        <f t="shared" si="218"/>
        <v>0</v>
      </c>
      <c r="K1343" s="121" t="e">
        <f>VLOOKUP(C1343,'B2B（ol)'!A:P,16,0)</f>
        <v>#N/A</v>
      </c>
      <c r="L1343" s="117">
        <f t="shared" si="219"/>
        <v>0</v>
      </c>
      <c r="M1343" s="114" t="e">
        <f>VLOOKUP(C1343,'B2B（ol)'!A:K,11,0)</f>
        <v>#N/A</v>
      </c>
      <c r="N1343" s="114" t="e">
        <f>VLOOKUP(B1343,payments!E:AG,29,0)</f>
        <v>#N/A</v>
      </c>
      <c r="O1343" s="114"/>
      <c r="P1343" s="114"/>
      <c r="Q1343" s="61" t="e">
        <f>VLOOKUP(R1343,映射表!A:G,7,0)</f>
        <v>#N/A</v>
      </c>
      <c r="R1343" s="122"/>
      <c r="S1343" s="122"/>
      <c r="T1343" s="122"/>
      <c r="U1343" s="122"/>
      <c r="V1343" s="122"/>
      <c r="W1343" s="122"/>
      <c r="X1343" s="122"/>
      <c r="Y1343" s="61">
        <f t="shared" si="220"/>
        <v>0</v>
      </c>
    </row>
    <row r="1344" spans="1:25" s="61" customFormat="1">
      <c r="A1344" s="61" t="e">
        <f t="shared" si="211"/>
        <v>#N/A</v>
      </c>
      <c r="B1344" s="121">
        <f t="shared" si="212"/>
        <v>0</v>
      </c>
      <c r="C1344" s="117" t="e">
        <f>VLOOKUP(B1344,映射表!A:C,3,0)</f>
        <v>#N/A</v>
      </c>
      <c r="D1344" s="121">
        <f t="shared" si="213"/>
        <v>0</v>
      </c>
      <c r="E1344" s="100">
        <f t="shared" si="214"/>
        <v>0</v>
      </c>
      <c r="F1344" s="121">
        <f t="shared" si="215"/>
        <v>0</v>
      </c>
      <c r="G1344" s="121">
        <f t="shared" si="216"/>
        <v>0</v>
      </c>
      <c r="H1344" s="99" t="e">
        <f>VLOOKUP(C1344,'B2B（ol)'!A:J,10,0)*D1344</f>
        <v>#N/A</v>
      </c>
      <c r="I1344" s="101">
        <f t="shared" si="217"/>
        <v>0</v>
      </c>
      <c r="J1344" s="121">
        <f t="shared" si="218"/>
        <v>0</v>
      </c>
      <c r="K1344" s="121" t="e">
        <f>VLOOKUP(C1344,'B2B（ol)'!A:P,16,0)</f>
        <v>#N/A</v>
      </c>
      <c r="L1344" s="117">
        <f t="shared" si="219"/>
        <v>0</v>
      </c>
      <c r="M1344" s="114" t="e">
        <f>VLOOKUP(C1344,'B2B（ol)'!A:K,11,0)</f>
        <v>#N/A</v>
      </c>
      <c r="N1344" s="114" t="e">
        <f>VLOOKUP(B1344,payments!E:AG,29,0)</f>
        <v>#N/A</v>
      </c>
      <c r="O1344" s="114"/>
      <c r="P1344" s="114"/>
      <c r="Q1344" s="61" t="e">
        <f>VLOOKUP(R1344,映射表!A:G,7,0)</f>
        <v>#N/A</v>
      </c>
      <c r="R1344" s="122"/>
      <c r="S1344" s="122"/>
      <c r="T1344" s="122"/>
      <c r="U1344" s="122"/>
      <c r="V1344" s="122"/>
      <c r="W1344" s="122"/>
      <c r="X1344" s="122"/>
      <c r="Y1344" s="61">
        <f t="shared" si="220"/>
        <v>0</v>
      </c>
    </row>
    <row r="1345" spans="1:25" s="61" customFormat="1">
      <c r="A1345" s="61" t="e">
        <f t="shared" si="211"/>
        <v>#N/A</v>
      </c>
      <c r="B1345" s="121">
        <f t="shared" si="212"/>
        <v>0</v>
      </c>
      <c r="C1345" s="117" t="e">
        <f>VLOOKUP(B1345,映射表!A:C,3,0)</f>
        <v>#N/A</v>
      </c>
      <c r="D1345" s="121">
        <f t="shared" si="213"/>
        <v>0</v>
      </c>
      <c r="E1345" s="100">
        <f t="shared" si="214"/>
        <v>0</v>
      </c>
      <c r="F1345" s="121">
        <f t="shared" si="215"/>
        <v>0</v>
      </c>
      <c r="G1345" s="121">
        <f t="shared" si="216"/>
        <v>0</v>
      </c>
      <c r="H1345" s="99" t="e">
        <f>VLOOKUP(C1345,'B2B（ol)'!A:J,10,0)*D1345</f>
        <v>#N/A</v>
      </c>
      <c r="I1345" s="101">
        <f t="shared" si="217"/>
        <v>0</v>
      </c>
      <c r="J1345" s="121">
        <f t="shared" si="218"/>
        <v>0</v>
      </c>
      <c r="K1345" s="121" t="e">
        <f>VLOOKUP(C1345,'B2B（ol)'!A:P,16,0)</f>
        <v>#N/A</v>
      </c>
      <c r="L1345" s="117">
        <f t="shared" si="219"/>
        <v>0</v>
      </c>
      <c r="M1345" s="114" t="e">
        <f>VLOOKUP(C1345,'B2B（ol)'!A:K,11,0)</f>
        <v>#N/A</v>
      </c>
      <c r="N1345" s="114" t="e">
        <f>VLOOKUP(B1345,payments!E:AG,29,0)</f>
        <v>#N/A</v>
      </c>
      <c r="O1345" s="114"/>
      <c r="P1345" s="114"/>
      <c r="Q1345" s="61" t="e">
        <f>VLOOKUP(R1345,映射表!A:G,7,0)</f>
        <v>#N/A</v>
      </c>
      <c r="R1345" s="122"/>
      <c r="S1345" s="122"/>
      <c r="T1345" s="122"/>
      <c r="U1345" s="122"/>
      <c r="V1345" s="122"/>
      <c r="W1345" s="122"/>
      <c r="X1345" s="122"/>
      <c r="Y1345" s="61">
        <f t="shared" si="220"/>
        <v>0</v>
      </c>
    </row>
    <row r="1346" spans="1:25" s="61" customFormat="1">
      <c r="A1346" s="61" t="e">
        <f t="shared" ref="A1346:A1409" si="221">Q1346</f>
        <v>#N/A</v>
      </c>
      <c r="B1346" s="121">
        <f t="shared" ref="B1346:B1409" si="222">R1346</f>
        <v>0</v>
      </c>
      <c r="C1346" s="117" t="e">
        <f>VLOOKUP(B1346,映射表!A:C,3,0)</f>
        <v>#N/A</v>
      </c>
      <c r="D1346" s="121">
        <f t="shared" ref="D1346:D1409" si="223">S1346</f>
        <v>0</v>
      </c>
      <c r="E1346" s="100">
        <f t="shared" ref="E1346:E1409" si="224">IFERROR(T1346/D1346,0)*D1346</f>
        <v>0</v>
      </c>
      <c r="F1346" s="121">
        <f t="shared" ref="F1346:F1409" si="225">IFERROR(V1346/D1346,0)*D1346</f>
        <v>0</v>
      </c>
      <c r="G1346" s="121">
        <f t="shared" ref="G1346:G1409" si="226">IFERROR(IF((E1346+F1346)&gt;200,(E1346+F1346-200)*0.9+200*0.85,(E1346+F1346)*0.85),0)</f>
        <v>0</v>
      </c>
      <c r="H1346" s="99" t="e">
        <f>VLOOKUP(C1346,'B2B（ol)'!A:J,10,0)*D1346</f>
        <v>#N/A</v>
      </c>
      <c r="I1346" s="101">
        <f t="shared" ref="I1346:I1409" si="227">IFERROR((G1346-H1346)/(E1346+F1346),0)</f>
        <v>0</v>
      </c>
      <c r="J1346" s="121">
        <f t="shared" ref="J1346:J1409" si="228">IFERROR((G1346-H1346),0)</f>
        <v>0</v>
      </c>
      <c r="K1346" s="121" t="e">
        <f>VLOOKUP(C1346,'B2B（ol)'!A:P,16,0)</f>
        <v>#N/A</v>
      </c>
      <c r="L1346" s="117">
        <f t="shared" ref="L1346:L1409" si="229">(E1346+F1346)</f>
        <v>0</v>
      </c>
      <c r="M1346" s="114" t="e">
        <f>VLOOKUP(C1346,'B2B（ol)'!A:K,11,0)</f>
        <v>#N/A</v>
      </c>
      <c r="N1346" s="114" t="e">
        <f>VLOOKUP(B1346,payments!E:AG,29,0)</f>
        <v>#N/A</v>
      </c>
      <c r="O1346" s="114"/>
      <c r="P1346" s="114"/>
      <c r="Q1346" s="61" t="e">
        <f>VLOOKUP(R1346,映射表!A:G,7,0)</f>
        <v>#N/A</v>
      </c>
      <c r="R1346" s="122"/>
      <c r="S1346" s="122"/>
      <c r="T1346" s="122"/>
      <c r="U1346" s="122"/>
      <c r="V1346" s="122"/>
      <c r="W1346" s="122"/>
      <c r="X1346" s="122"/>
      <c r="Y1346" s="61">
        <f t="shared" ref="Y1346:Y1409" si="230">L1346</f>
        <v>0</v>
      </c>
    </row>
    <row r="1347" spans="1:25" s="61" customFormat="1">
      <c r="A1347" s="61" t="e">
        <f t="shared" si="221"/>
        <v>#N/A</v>
      </c>
      <c r="B1347" s="121">
        <f t="shared" si="222"/>
        <v>0</v>
      </c>
      <c r="C1347" s="117" t="e">
        <f>VLOOKUP(B1347,映射表!A:C,3,0)</f>
        <v>#N/A</v>
      </c>
      <c r="D1347" s="121">
        <f t="shared" si="223"/>
        <v>0</v>
      </c>
      <c r="E1347" s="100">
        <f t="shared" si="224"/>
        <v>0</v>
      </c>
      <c r="F1347" s="121">
        <f t="shared" si="225"/>
        <v>0</v>
      </c>
      <c r="G1347" s="121">
        <f t="shared" si="226"/>
        <v>0</v>
      </c>
      <c r="H1347" s="99" t="e">
        <f>VLOOKUP(C1347,'B2B（ol)'!A:J,10,0)*D1347</f>
        <v>#N/A</v>
      </c>
      <c r="I1347" s="101">
        <f t="shared" si="227"/>
        <v>0</v>
      </c>
      <c r="J1347" s="121">
        <f t="shared" si="228"/>
        <v>0</v>
      </c>
      <c r="K1347" s="121" t="e">
        <f>VLOOKUP(C1347,'B2B（ol)'!A:P,16,0)</f>
        <v>#N/A</v>
      </c>
      <c r="L1347" s="117">
        <f t="shared" si="229"/>
        <v>0</v>
      </c>
      <c r="M1347" s="114" t="e">
        <f>VLOOKUP(C1347,'B2B（ol)'!A:K,11,0)</f>
        <v>#N/A</v>
      </c>
      <c r="N1347" s="114" t="e">
        <f>VLOOKUP(B1347,payments!E:AG,29,0)</f>
        <v>#N/A</v>
      </c>
      <c r="O1347" s="114"/>
      <c r="P1347" s="114"/>
      <c r="Q1347" s="61" t="e">
        <f>VLOOKUP(R1347,映射表!A:G,7,0)</f>
        <v>#N/A</v>
      </c>
      <c r="R1347" s="122"/>
      <c r="S1347" s="122"/>
      <c r="T1347" s="122"/>
      <c r="U1347" s="122"/>
      <c r="V1347" s="122"/>
      <c r="W1347" s="122"/>
      <c r="X1347" s="122"/>
      <c r="Y1347" s="61">
        <f t="shared" si="230"/>
        <v>0</v>
      </c>
    </row>
    <row r="1348" spans="1:25" s="61" customFormat="1">
      <c r="A1348" s="61" t="e">
        <f t="shared" si="221"/>
        <v>#N/A</v>
      </c>
      <c r="B1348" s="121">
        <f t="shared" si="222"/>
        <v>0</v>
      </c>
      <c r="C1348" s="117" t="e">
        <f>VLOOKUP(B1348,映射表!A:C,3,0)</f>
        <v>#N/A</v>
      </c>
      <c r="D1348" s="121">
        <f t="shared" si="223"/>
        <v>0</v>
      </c>
      <c r="E1348" s="100">
        <f t="shared" si="224"/>
        <v>0</v>
      </c>
      <c r="F1348" s="121">
        <f t="shared" si="225"/>
        <v>0</v>
      </c>
      <c r="G1348" s="121">
        <f t="shared" si="226"/>
        <v>0</v>
      </c>
      <c r="H1348" s="99" t="e">
        <f>VLOOKUP(C1348,'B2B（ol)'!A:J,10,0)*D1348</f>
        <v>#N/A</v>
      </c>
      <c r="I1348" s="101">
        <f t="shared" si="227"/>
        <v>0</v>
      </c>
      <c r="J1348" s="121">
        <f t="shared" si="228"/>
        <v>0</v>
      </c>
      <c r="K1348" s="121" t="e">
        <f>VLOOKUP(C1348,'B2B（ol)'!A:P,16,0)</f>
        <v>#N/A</v>
      </c>
      <c r="L1348" s="117">
        <f t="shared" si="229"/>
        <v>0</v>
      </c>
      <c r="M1348" s="114" t="e">
        <f>VLOOKUP(C1348,'B2B（ol)'!A:K,11,0)</f>
        <v>#N/A</v>
      </c>
      <c r="N1348" s="114" t="e">
        <f>VLOOKUP(B1348,payments!E:AG,29,0)</f>
        <v>#N/A</v>
      </c>
      <c r="O1348" s="114"/>
      <c r="P1348" s="114"/>
      <c r="Q1348" s="61" t="e">
        <f>VLOOKUP(R1348,映射表!A:G,7,0)</f>
        <v>#N/A</v>
      </c>
      <c r="R1348" s="122"/>
      <c r="S1348" s="122"/>
      <c r="T1348" s="122"/>
      <c r="U1348" s="122"/>
      <c r="V1348" s="122"/>
      <c r="W1348" s="122"/>
      <c r="X1348" s="122"/>
      <c r="Y1348" s="61">
        <f t="shared" si="230"/>
        <v>0</v>
      </c>
    </row>
    <row r="1349" spans="1:25" s="61" customFormat="1">
      <c r="A1349" s="61" t="e">
        <f t="shared" si="221"/>
        <v>#N/A</v>
      </c>
      <c r="B1349" s="121">
        <f t="shared" si="222"/>
        <v>0</v>
      </c>
      <c r="C1349" s="117" t="e">
        <f>VLOOKUP(B1349,映射表!A:C,3,0)</f>
        <v>#N/A</v>
      </c>
      <c r="D1349" s="121">
        <f t="shared" si="223"/>
        <v>0</v>
      </c>
      <c r="E1349" s="100">
        <f t="shared" si="224"/>
        <v>0</v>
      </c>
      <c r="F1349" s="121">
        <f t="shared" si="225"/>
        <v>0</v>
      </c>
      <c r="G1349" s="121">
        <f t="shared" si="226"/>
        <v>0</v>
      </c>
      <c r="H1349" s="99" t="e">
        <f>VLOOKUP(C1349,'B2B（ol)'!A:J,10,0)*D1349</f>
        <v>#N/A</v>
      </c>
      <c r="I1349" s="101">
        <f t="shared" si="227"/>
        <v>0</v>
      </c>
      <c r="J1349" s="121">
        <f t="shared" si="228"/>
        <v>0</v>
      </c>
      <c r="K1349" s="121" t="e">
        <f>VLOOKUP(C1349,'B2B（ol)'!A:P,16,0)</f>
        <v>#N/A</v>
      </c>
      <c r="L1349" s="117">
        <f t="shared" si="229"/>
        <v>0</v>
      </c>
      <c r="M1349" s="114" t="e">
        <f>VLOOKUP(C1349,'B2B（ol)'!A:K,11,0)</f>
        <v>#N/A</v>
      </c>
      <c r="N1349" s="114" t="e">
        <f>VLOOKUP(B1349,payments!E:AG,29,0)</f>
        <v>#N/A</v>
      </c>
      <c r="O1349" s="114"/>
      <c r="P1349" s="114"/>
      <c r="Q1349" s="61" t="e">
        <f>VLOOKUP(R1349,映射表!A:G,7,0)</f>
        <v>#N/A</v>
      </c>
      <c r="R1349" s="122"/>
      <c r="S1349" s="122"/>
      <c r="T1349" s="122"/>
      <c r="U1349" s="122"/>
      <c r="V1349" s="122"/>
      <c r="W1349" s="122"/>
      <c r="X1349" s="122"/>
      <c r="Y1349" s="61">
        <f t="shared" si="230"/>
        <v>0</v>
      </c>
    </row>
    <row r="1350" spans="1:25" s="61" customFormat="1">
      <c r="A1350" s="61" t="e">
        <f t="shared" si="221"/>
        <v>#N/A</v>
      </c>
      <c r="B1350" s="121">
        <f t="shared" si="222"/>
        <v>0</v>
      </c>
      <c r="C1350" s="117" t="e">
        <f>VLOOKUP(B1350,映射表!A:C,3,0)</f>
        <v>#N/A</v>
      </c>
      <c r="D1350" s="121">
        <f t="shared" si="223"/>
        <v>0</v>
      </c>
      <c r="E1350" s="100">
        <f t="shared" si="224"/>
        <v>0</v>
      </c>
      <c r="F1350" s="121">
        <f t="shared" si="225"/>
        <v>0</v>
      </c>
      <c r="G1350" s="121">
        <f t="shared" si="226"/>
        <v>0</v>
      </c>
      <c r="H1350" s="99" t="e">
        <f>VLOOKUP(C1350,'B2B（ol)'!A:J,10,0)*D1350</f>
        <v>#N/A</v>
      </c>
      <c r="I1350" s="101">
        <f t="shared" si="227"/>
        <v>0</v>
      </c>
      <c r="J1350" s="121">
        <f t="shared" si="228"/>
        <v>0</v>
      </c>
      <c r="K1350" s="121" t="e">
        <f>VLOOKUP(C1350,'B2B（ol)'!A:P,16,0)</f>
        <v>#N/A</v>
      </c>
      <c r="L1350" s="117">
        <f t="shared" si="229"/>
        <v>0</v>
      </c>
      <c r="M1350" s="114" t="e">
        <f>VLOOKUP(C1350,'B2B（ol)'!A:K,11,0)</f>
        <v>#N/A</v>
      </c>
      <c r="N1350" s="114" t="e">
        <f>VLOOKUP(B1350,payments!E:AG,29,0)</f>
        <v>#N/A</v>
      </c>
      <c r="O1350" s="114"/>
      <c r="P1350" s="114"/>
      <c r="Q1350" s="61" t="e">
        <f>VLOOKUP(R1350,映射表!A:G,7,0)</f>
        <v>#N/A</v>
      </c>
      <c r="R1350" s="122"/>
      <c r="S1350" s="122"/>
      <c r="T1350" s="122"/>
      <c r="U1350" s="122"/>
      <c r="V1350" s="122"/>
      <c r="W1350" s="122"/>
      <c r="X1350" s="122"/>
      <c r="Y1350" s="61">
        <f t="shared" si="230"/>
        <v>0</v>
      </c>
    </row>
    <row r="1351" spans="1:25" s="61" customFormat="1">
      <c r="A1351" s="61" t="e">
        <f t="shared" si="221"/>
        <v>#N/A</v>
      </c>
      <c r="B1351" s="121">
        <f t="shared" si="222"/>
        <v>0</v>
      </c>
      <c r="C1351" s="117" t="e">
        <f>VLOOKUP(B1351,映射表!A:C,3,0)</f>
        <v>#N/A</v>
      </c>
      <c r="D1351" s="121">
        <f t="shared" si="223"/>
        <v>0</v>
      </c>
      <c r="E1351" s="100">
        <f t="shared" si="224"/>
        <v>0</v>
      </c>
      <c r="F1351" s="121">
        <f t="shared" si="225"/>
        <v>0</v>
      </c>
      <c r="G1351" s="121">
        <f t="shared" si="226"/>
        <v>0</v>
      </c>
      <c r="H1351" s="99" t="e">
        <f>VLOOKUP(C1351,'B2B（ol)'!A:J,10,0)*D1351</f>
        <v>#N/A</v>
      </c>
      <c r="I1351" s="101">
        <f t="shared" si="227"/>
        <v>0</v>
      </c>
      <c r="J1351" s="121">
        <f t="shared" si="228"/>
        <v>0</v>
      </c>
      <c r="K1351" s="121" t="e">
        <f>VLOOKUP(C1351,'B2B（ol)'!A:P,16,0)</f>
        <v>#N/A</v>
      </c>
      <c r="L1351" s="117">
        <f t="shared" si="229"/>
        <v>0</v>
      </c>
      <c r="M1351" s="114" t="e">
        <f>VLOOKUP(C1351,'B2B（ol)'!A:K,11,0)</f>
        <v>#N/A</v>
      </c>
      <c r="N1351" s="114" t="e">
        <f>VLOOKUP(B1351,payments!E:AG,29,0)</f>
        <v>#N/A</v>
      </c>
      <c r="O1351" s="114"/>
      <c r="P1351" s="114"/>
      <c r="Q1351" s="61" t="e">
        <f>VLOOKUP(R1351,映射表!A:G,7,0)</f>
        <v>#N/A</v>
      </c>
      <c r="R1351" s="122"/>
      <c r="S1351" s="122"/>
      <c r="T1351" s="122"/>
      <c r="U1351" s="122"/>
      <c r="V1351" s="122"/>
      <c r="W1351" s="122"/>
      <c r="X1351" s="122"/>
      <c r="Y1351" s="61">
        <f t="shared" si="230"/>
        <v>0</v>
      </c>
    </row>
    <row r="1352" spans="1:25" s="61" customFormat="1">
      <c r="A1352" s="61" t="e">
        <f t="shared" si="221"/>
        <v>#N/A</v>
      </c>
      <c r="B1352" s="121">
        <f t="shared" si="222"/>
        <v>0</v>
      </c>
      <c r="C1352" s="117" t="e">
        <f>VLOOKUP(B1352,映射表!A:C,3,0)</f>
        <v>#N/A</v>
      </c>
      <c r="D1352" s="121">
        <f t="shared" si="223"/>
        <v>0</v>
      </c>
      <c r="E1352" s="100">
        <f t="shared" si="224"/>
        <v>0</v>
      </c>
      <c r="F1352" s="121">
        <f t="shared" si="225"/>
        <v>0</v>
      </c>
      <c r="G1352" s="121">
        <f t="shared" si="226"/>
        <v>0</v>
      </c>
      <c r="H1352" s="99" t="e">
        <f>VLOOKUP(C1352,'B2B（ol)'!A:J,10,0)*D1352</f>
        <v>#N/A</v>
      </c>
      <c r="I1352" s="101">
        <f t="shared" si="227"/>
        <v>0</v>
      </c>
      <c r="J1352" s="121">
        <f t="shared" si="228"/>
        <v>0</v>
      </c>
      <c r="K1352" s="121" t="e">
        <f>VLOOKUP(C1352,'B2B（ol)'!A:P,16,0)</f>
        <v>#N/A</v>
      </c>
      <c r="L1352" s="117">
        <f t="shared" si="229"/>
        <v>0</v>
      </c>
      <c r="M1352" s="114" t="e">
        <f>VLOOKUP(C1352,'B2B（ol)'!A:K,11,0)</f>
        <v>#N/A</v>
      </c>
      <c r="N1352" s="114" t="e">
        <f>VLOOKUP(B1352,payments!E:AG,29,0)</f>
        <v>#N/A</v>
      </c>
      <c r="O1352" s="114"/>
      <c r="P1352" s="114"/>
      <c r="Q1352" s="61" t="e">
        <f>VLOOKUP(R1352,映射表!A:G,7,0)</f>
        <v>#N/A</v>
      </c>
      <c r="R1352" s="122"/>
      <c r="S1352" s="122"/>
      <c r="T1352" s="122"/>
      <c r="U1352" s="122"/>
      <c r="V1352" s="122"/>
      <c r="W1352" s="122"/>
      <c r="X1352" s="122"/>
      <c r="Y1352" s="61">
        <f t="shared" si="230"/>
        <v>0</v>
      </c>
    </row>
    <row r="1353" spans="1:25" s="61" customFormat="1">
      <c r="A1353" s="61" t="e">
        <f t="shared" si="221"/>
        <v>#N/A</v>
      </c>
      <c r="B1353" s="121">
        <f t="shared" si="222"/>
        <v>0</v>
      </c>
      <c r="C1353" s="117" t="e">
        <f>VLOOKUP(B1353,映射表!A:C,3,0)</f>
        <v>#N/A</v>
      </c>
      <c r="D1353" s="121">
        <f t="shared" si="223"/>
        <v>0</v>
      </c>
      <c r="E1353" s="100">
        <f t="shared" si="224"/>
        <v>0</v>
      </c>
      <c r="F1353" s="121">
        <f t="shared" si="225"/>
        <v>0</v>
      </c>
      <c r="G1353" s="121">
        <f t="shared" si="226"/>
        <v>0</v>
      </c>
      <c r="H1353" s="99" t="e">
        <f>VLOOKUP(C1353,'B2B（ol)'!A:J,10,0)*D1353</f>
        <v>#N/A</v>
      </c>
      <c r="I1353" s="101">
        <f t="shared" si="227"/>
        <v>0</v>
      </c>
      <c r="J1353" s="121">
        <f t="shared" si="228"/>
        <v>0</v>
      </c>
      <c r="K1353" s="121" t="e">
        <f>VLOOKUP(C1353,'B2B（ol)'!A:P,16,0)</f>
        <v>#N/A</v>
      </c>
      <c r="L1353" s="117">
        <f t="shared" si="229"/>
        <v>0</v>
      </c>
      <c r="M1353" s="114" t="e">
        <f>VLOOKUP(C1353,'B2B（ol)'!A:K,11,0)</f>
        <v>#N/A</v>
      </c>
      <c r="N1353" s="114" t="e">
        <f>VLOOKUP(B1353,payments!E:AG,29,0)</f>
        <v>#N/A</v>
      </c>
      <c r="O1353" s="114"/>
      <c r="P1353" s="114"/>
      <c r="Q1353" s="61" t="e">
        <f>VLOOKUP(R1353,映射表!A:G,7,0)</f>
        <v>#N/A</v>
      </c>
      <c r="R1353" s="122"/>
      <c r="S1353" s="122"/>
      <c r="T1353" s="122"/>
      <c r="U1353" s="122"/>
      <c r="V1353" s="122"/>
      <c r="W1353" s="122"/>
      <c r="X1353" s="122"/>
      <c r="Y1353" s="61">
        <f t="shared" si="230"/>
        <v>0</v>
      </c>
    </row>
    <row r="1354" spans="1:25" s="61" customFormat="1">
      <c r="A1354" s="61" t="e">
        <f t="shared" si="221"/>
        <v>#N/A</v>
      </c>
      <c r="B1354" s="121">
        <f t="shared" si="222"/>
        <v>0</v>
      </c>
      <c r="C1354" s="117" t="e">
        <f>VLOOKUP(B1354,映射表!A:C,3,0)</f>
        <v>#N/A</v>
      </c>
      <c r="D1354" s="121">
        <f t="shared" si="223"/>
        <v>0</v>
      </c>
      <c r="E1354" s="100">
        <f t="shared" si="224"/>
        <v>0</v>
      </c>
      <c r="F1354" s="121">
        <f t="shared" si="225"/>
        <v>0</v>
      </c>
      <c r="G1354" s="121">
        <f t="shared" si="226"/>
        <v>0</v>
      </c>
      <c r="H1354" s="99" t="e">
        <f>VLOOKUP(C1354,'B2B（ol)'!A:J,10,0)*D1354</f>
        <v>#N/A</v>
      </c>
      <c r="I1354" s="101">
        <f t="shared" si="227"/>
        <v>0</v>
      </c>
      <c r="J1354" s="121">
        <f t="shared" si="228"/>
        <v>0</v>
      </c>
      <c r="K1354" s="121" t="e">
        <f>VLOOKUP(C1354,'B2B（ol)'!A:P,16,0)</f>
        <v>#N/A</v>
      </c>
      <c r="L1354" s="117">
        <f t="shared" si="229"/>
        <v>0</v>
      </c>
      <c r="M1354" s="114" t="e">
        <f>VLOOKUP(C1354,'B2B（ol)'!A:K,11,0)</f>
        <v>#N/A</v>
      </c>
      <c r="N1354" s="114" t="e">
        <f>VLOOKUP(B1354,payments!E:AG,29,0)</f>
        <v>#N/A</v>
      </c>
      <c r="O1354" s="114"/>
      <c r="P1354" s="114"/>
      <c r="Q1354" s="61" t="e">
        <f>VLOOKUP(R1354,映射表!A:G,7,0)</f>
        <v>#N/A</v>
      </c>
      <c r="R1354" s="122"/>
      <c r="S1354" s="122"/>
      <c r="T1354" s="122"/>
      <c r="U1354" s="122"/>
      <c r="V1354" s="122"/>
      <c r="W1354" s="122"/>
      <c r="X1354" s="122"/>
      <c r="Y1354" s="61">
        <f t="shared" si="230"/>
        <v>0</v>
      </c>
    </row>
    <row r="1355" spans="1:25" s="61" customFormat="1">
      <c r="A1355" s="61" t="e">
        <f t="shared" si="221"/>
        <v>#N/A</v>
      </c>
      <c r="B1355" s="121">
        <f t="shared" si="222"/>
        <v>0</v>
      </c>
      <c r="C1355" s="117" t="e">
        <f>VLOOKUP(B1355,映射表!A:C,3,0)</f>
        <v>#N/A</v>
      </c>
      <c r="D1355" s="121">
        <f t="shared" si="223"/>
        <v>0</v>
      </c>
      <c r="E1355" s="100">
        <f t="shared" si="224"/>
        <v>0</v>
      </c>
      <c r="F1355" s="121">
        <f t="shared" si="225"/>
        <v>0</v>
      </c>
      <c r="G1355" s="121">
        <f t="shared" si="226"/>
        <v>0</v>
      </c>
      <c r="H1355" s="99" t="e">
        <f>VLOOKUP(C1355,'B2B（ol)'!A:J,10,0)*D1355</f>
        <v>#N/A</v>
      </c>
      <c r="I1355" s="101">
        <f t="shared" si="227"/>
        <v>0</v>
      </c>
      <c r="J1355" s="121">
        <f t="shared" si="228"/>
        <v>0</v>
      </c>
      <c r="K1355" s="121" t="e">
        <f>VLOOKUP(C1355,'B2B（ol)'!A:P,16,0)</f>
        <v>#N/A</v>
      </c>
      <c r="L1355" s="117">
        <f t="shared" si="229"/>
        <v>0</v>
      </c>
      <c r="M1355" s="114" t="e">
        <f>VLOOKUP(C1355,'B2B（ol)'!A:K,11,0)</f>
        <v>#N/A</v>
      </c>
      <c r="N1355" s="114" t="e">
        <f>VLOOKUP(B1355,payments!E:AG,29,0)</f>
        <v>#N/A</v>
      </c>
      <c r="O1355" s="114"/>
      <c r="P1355" s="114"/>
      <c r="Q1355" s="61" t="e">
        <f>VLOOKUP(R1355,映射表!A:G,7,0)</f>
        <v>#N/A</v>
      </c>
      <c r="R1355" s="122"/>
      <c r="S1355" s="122"/>
      <c r="T1355" s="122"/>
      <c r="U1355" s="122"/>
      <c r="V1355" s="122"/>
      <c r="W1355" s="122"/>
      <c r="X1355" s="122"/>
      <c r="Y1355" s="61">
        <f t="shared" si="230"/>
        <v>0</v>
      </c>
    </row>
    <row r="1356" spans="1:25" s="61" customFormat="1">
      <c r="A1356" s="61" t="e">
        <f t="shared" si="221"/>
        <v>#N/A</v>
      </c>
      <c r="B1356" s="121">
        <f t="shared" si="222"/>
        <v>0</v>
      </c>
      <c r="C1356" s="117" t="e">
        <f>VLOOKUP(B1356,映射表!A:C,3,0)</f>
        <v>#N/A</v>
      </c>
      <c r="D1356" s="121">
        <f t="shared" si="223"/>
        <v>0</v>
      </c>
      <c r="E1356" s="100">
        <f t="shared" si="224"/>
        <v>0</v>
      </c>
      <c r="F1356" s="121">
        <f t="shared" si="225"/>
        <v>0</v>
      </c>
      <c r="G1356" s="121">
        <f t="shared" si="226"/>
        <v>0</v>
      </c>
      <c r="H1356" s="99" t="e">
        <f>VLOOKUP(C1356,'B2B（ol)'!A:J,10,0)*D1356</f>
        <v>#N/A</v>
      </c>
      <c r="I1356" s="101">
        <f t="shared" si="227"/>
        <v>0</v>
      </c>
      <c r="J1356" s="121">
        <f t="shared" si="228"/>
        <v>0</v>
      </c>
      <c r="K1356" s="121" t="e">
        <f>VLOOKUP(C1356,'B2B（ol)'!A:P,16,0)</f>
        <v>#N/A</v>
      </c>
      <c r="L1356" s="117">
        <f t="shared" si="229"/>
        <v>0</v>
      </c>
      <c r="M1356" s="114" t="e">
        <f>VLOOKUP(C1356,'B2B（ol)'!A:K,11,0)</f>
        <v>#N/A</v>
      </c>
      <c r="N1356" s="114" t="e">
        <f>VLOOKUP(B1356,payments!E:AG,29,0)</f>
        <v>#N/A</v>
      </c>
      <c r="O1356" s="114"/>
      <c r="P1356" s="114"/>
      <c r="Q1356" s="61" t="e">
        <f>VLOOKUP(R1356,映射表!A:G,7,0)</f>
        <v>#N/A</v>
      </c>
      <c r="R1356" s="122"/>
      <c r="S1356" s="122"/>
      <c r="T1356" s="122"/>
      <c r="U1356" s="122"/>
      <c r="V1356" s="122"/>
      <c r="W1356" s="122"/>
      <c r="X1356" s="122"/>
      <c r="Y1356" s="61">
        <f t="shared" si="230"/>
        <v>0</v>
      </c>
    </row>
    <row r="1357" spans="1:25" s="61" customFormat="1">
      <c r="A1357" s="61" t="e">
        <f t="shared" si="221"/>
        <v>#N/A</v>
      </c>
      <c r="B1357" s="121">
        <f t="shared" si="222"/>
        <v>0</v>
      </c>
      <c r="C1357" s="117" t="e">
        <f>VLOOKUP(B1357,映射表!A:C,3,0)</f>
        <v>#N/A</v>
      </c>
      <c r="D1357" s="121">
        <f t="shared" si="223"/>
        <v>0</v>
      </c>
      <c r="E1357" s="100">
        <f t="shared" si="224"/>
        <v>0</v>
      </c>
      <c r="F1357" s="121">
        <f t="shared" si="225"/>
        <v>0</v>
      </c>
      <c r="G1357" s="121">
        <f t="shared" si="226"/>
        <v>0</v>
      </c>
      <c r="H1357" s="99" t="e">
        <f>VLOOKUP(C1357,'B2B（ol)'!A:J,10,0)*D1357</f>
        <v>#N/A</v>
      </c>
      <c r="I1357" s="101">
        <f t="shared" si="227"/>
        <v>0</v>
      </c>
      <c r="J1357" s="121">
        <f t="shared" si="228"/>
        <v>0</v>
      </c>
      <c r="K1357" s="121" t="e">
        <f>VLOOKUP(C1357,'B2B（ol)'!A:P,16,0)</f>
        <v>#N/A</v>
      </c>
      <c r="L1357" s="117">
        <f t="shared" si="229"/>
        <v>0</v>
      </c>
      <c r="M1357" s="114" t="e">
        <f>VLOOKUP(C1357,'B2B（ol)'!A:K,11,0)</f>
        <v>#N/A</v>
      </c>
      <c r="N1357" s="114" t="e">
        <f>VLOOKUP(B1357,payments!E:AG,29,0)</f>
        <v>#N/A</v>
      </c>
      <c r="O1357" s="114"/>
      <c r="P1357" s="114"/>
      <c r="Q1357" s="61" t="e">
        <f>VLOOKUP(R1357,映射表!A:G,7,0)</f>
        <v>#N/A</v>
      </c>
      <c r="R1357" s="122"/>
      <c r="S1357" s="122"/>
      <c r="T1357" s="122"/>
      <c r="U1357" s="122"/>
      <c r="V1357" s="122"/>
      <c r="W1357" s="122"/>
      <c r="X1357" s="122"/>
      <c r="Y1357" s="61">
        <f t="shared" si="230"/>
        <v>0</v>
      </c>
    </row>
    <row r="1358" spans="1:25" s="61" customFormat="1">
      <c r="A1358" s="61" t="e">
        <f t="shared" si="221"/>
        <v>#N/A</v>
      </c>
      <c r="B1358" s="121">
        <f t="shared" si="222"/>
        <v>0</v>
      </c>
      <c r="C1358" s="117" t="e">
        <f>VLOOKUP(B1358,映射表!A:C,3,0)</f>
        <v>#N/A</v>
      </c>
      <c r="D1358" s="121">
        <f t="shared" si="223"/>
        <v>0</v>
      </c>
      <c r="E1358" s="100">
        <f t="shared" si="224"/>
        <v>0</v>
      </c>
      <c r="F1358" s="121">
        <f t="shared" si="225"/>
        <v>0</v>
      </c>
      <c r="G1358" s="121">
        <f t="shared" si="226"/>
        <v>0</v>
      </c>
      <c r="H1358" s="99" t="e">
        <f>VLOOKUP(C1358,'B2B（ol)'!A:J,10,0)*D1358</f>
        <v>#N/A</v>
      </c>
      <c r="I1358" s="101">
        <f t="shared" si="227"/>
        <v>0</v>
      </c>
      <c r="J1358" s="121">
        <f t="shared" si="228"/>
        <v>0</v>
      </c>
      <c r="K1358" s="121" t="e">
        <f>VLOOKUP(C1358,'B2B（ol)'!A:P,16,0)</f>
        <v>#N/A</v>
      </c>
      <c r="L1358" s="117">
        <f t="shared" si="229"/>
        <v>0</v>
      </c>
      <c r="M1358" s="114" t="e">
        <f>VLOOKUP(C1358,'B2B（ol)'!A:K,11,0)</f>
        <v>#N/A</v>
      </c>
      <c r="N1358" s="114" t="e">
        <f>VLOOKUP(B1358,payments!E:AG,29,0)</f>
        <v>#N/A</v>
      </c>
      <c r="O1358" s="114"/>
      <c r="P1358" s="114"/>
      <c r="Q1358" s="61" t="e">
        <f>VLOOKUP(R1358,映射表!A:G,7,0)</f>
        <v>#N/A</v>
      </c>
      <c r="R1358" s="122"/>
      <c r="S1358" s="122"/>
      <c r="T1358" s="122"/>
      <c r="U1358" s="122"/>
      <c r="V1358" s="122"/>
      <c r="W1358" s="122"/>
      <c r="X1358" s="122"/>
      <c r="Y1358" s="61">
        <f t="shared" si="230"/>
        <v>0</v>
      </c>
    </row>
    <row r="1359" spans="1:25" s="61" customFormat="1">
      <c r="A1359" s="61" t="e">
        <f t="shared" si="221"/>
        <v>#N/A</v>
      </c>
      <c r="B1359" s="121">
        <f t="shared" si="222"/>
        <v>0</v>
      </c>
      <c r="C1359" s="117" t="e">
        <f>VLOOKUP(B1359,映射表!A:C,3,0)</f>
        <v>#N/A</v>
      </c>
      <c r="D1359" s="121">
        <f t="shared" si="223"/>
        <v>0</v>
      </c>
      <c r="E1359" s="100">
        <f t="shared" si="224"/>
        <v>0</v>
      </c>
      <c r="F1359" s="121">
        <f t="shared" si="225"/>
        <v>0</v>
      </c>
      <c r="G1359" s="121">
        <f t="shared" si="226"/>
        <v>0</v>
      </c>
      <c r="H1359" s="99" t="e">
        <f>VLOOKUP(C1359,'B2B（ol)'!A:J,10,0)*D1359</f>
        <v>#N/A</v>
      </c>
      <c r="I1359" s="101">
        <f t="shared" si="227"/>
        <v>0</v>
      </c>
      <c r="J1359" s="121">
        <f t="shared" si="228"/>
        <v>0</v>
      </c>
      <c r="K1359" s="121" t="e">
        <f>VLOOKUP(C1359,'B2B（ol)'!A:P,16,0)</f>
        <v>#N/A</v>
      </c>
      <c r="L1359" s="117">
        <f t="shared" si="229"/>
        <v>0</v>
      </c>
      <c r="M1359" s="114" t="e">
        <f>VLOOKUP(C1359,'B2B（ol)'!A:K,11,0)</f>
        <v>#N/A</v>
      </c>
      <c r="N1359" s="114" t="e">
        <f>VLOOKUP(B1359,payments!E:AG,29,0)</f>
        <v>#N/A</v>
      </c>
      <c r="O1359" s="114"/>
      <c r="P1359" s="114"/>
      <c r="Q1359" s="61" t="e">
        <f>VLOOKUP(R1359,映射表!A:G,7,0)</f>
        <v>#N/A</v>
      </c>
      <c r="R1359" s="122"/>
      <c r="S1359" s="122"/>
      <c r="T1359" s="122"/>
      <c r="U1359" s="122"/>
      <c r="V1359" s="122"/>
      <c r="W1359" s="122"/>
      <c r="X1359" s="122"/>
      <c r="Y1359" s="61">
        <f t="shared" si="230"/>
        <v>0</v>
      </c>
    </row>
    <row r="1360" spans="1:25" s="61" customFormat="1">
      <c r="A1360" s="61" t="e">
        <f t="shared" si="221"/>
        <v>#N/A</v>
      </c>
      <c r="B1360" s="121">
        <f t="shared" si="222"/>
        <v>0</v>
      </c>
      <c r="C1360" s="117" t="e">
        <f>VLOOKUP(B1360,映射表!A:C,3,0)</f>
        <v>#N/A</v>
      </c>
      <c r="D1360" s="121">
        <f t="shared" si="223"/>
        <v>0</v>
      </c>
      <c r="E1360" s="100">
        <f t="shared" si="224"/>
        <v>0</v>
      </c>
      <c r="F1360" s="121">
        <f t="shared" si="225"/>
        <v>0</v>
      </c>
      <c r="G1360" s="121">
        <f t="shared" si="226"/>
        <v>0</v>
      </c>
      <c r="H1360" s="99" t="e">
        <f>VLOOKUP(C1360,'B2B（ol)'!A:J,10,0)*D1360</f>
        <v>#N/A</v>
      </c>
      <c r="I1360" s="101">
        <f t="shared" si="227"/>
        <v>0</v>
      </c>
      <c r="J1360" s="121">
        <f t="shared" si="228"/>
        <v>0</v>
      </c>
      <c r="K1360" s="121" t="e">
        <f>VLOOKUP(C1360,'B2B（ol)'!A:P,16,0)</f>
        <v>#N/A</v>
      </c>
      <c r="L1360" s="117">
        <f t="shared" si="229"/>
        <v>0</v>
      </c>
      <c r="M1360" s="114" t="e">
        <f>VLOOKUP(C1360,'B2B（ol)'!A:K,11,0)</f>
        <v>#N/A</v>
      </c>
      <c r="N1360" s="114" t="e">
        <f>VLOOKUP(B1360,payments!E:AG,29,0)</f>
        <v>#N/A</v>
      </c>
      <c r="O1360" s="114"/>
      <c r="P1360" s="114"/>
      <c r="Q1360" s="61" t="e">
        <f>VLOOKUP(R1360,映射表!A:G,7,0)</f>
        <v>#N/A</v>
      </c>
      <c r="R1360" s="122"/>
      <c r="S1360" s="122"/>
      <c r="T1360" s="122"/>
      <c r="U1360" s="122"/>
      <c r="V1360" s="122"/>
      <c r="W1360" s="122"/>
      <c r="X1360" s="122"/>
      <c r="Y1360" s="61">
        <f t="shared" si="230"/>
        <v>0</v>
      </c>
    </row>
    <row r="1361" spans="1:25" s="61" customFormat="1">
      <c r="A1361" s="61" t="e">
        <f t="shared" si="221"/>
        <v>#N/A</v>
      </c>
      <c r="B1361" s="121">
        <f t="shared" si="222"/>
        <v>0</v>
      </c>
      <c r="C1361" s="117" t="e">
        <f>VLOOKUP(B1361,映射表!A:C,3,0)</f>
        <v>#N/A</v>
      </c>
      <c r="D1361" s="121">
        <f t="shared" si="223"/>
        <v>0</v>
      </c>
      <c r="E1361" s="100">
        <f t="shared" si="224"/>
        <v>0</v>
      </c>
      <c r="F1361" s="121">
        <f t="shared" si="225"/>
        <v>0</v>
      </c>
      <c r="G1361" s="121">
        <f t="shared" si="226"/>
        <v>0</v>
      </c>
      <c r="H1361" s="99" t="e">
        <f>VLOOKUP(C1361,'B2B（ol)'!A:J,10,0)*D1361</f>
        <v>#N/A</v>
      </c>
      <c r="I1361" s="101">
        <f t="shared" si="227"/>
        <v>0</v>
      </c>
      <c r="J1361" s="121">
        <f t="shared" si="228"/>
        <v>0</v>
      </c>
      <c r="K1361" s="121" t="e">
        <f>VLOOKUP(C1361,'B2B（ol)'!A:P,16,0)</f>
        <v>#N/A</v>
      </c>
      <c r="L1361" s="117">
        <f t="shared" si="229"/>
        <v>0</v>
      </c>
      <c r="M1361" s="114" t="e">
        <f>VLOOKUP(C1361,'B2B（ol)'!A:K,11,0)</f>
        <v>#N/A</v>
      </c>
      <c r="N1361" s="114" t="e">
        <f>VLOOKUP(B1361,payments!E:AG,29,0)</f>
        <v>#N/A</v>
      </c>
      <c r="O1361" s="114"/>
      <c r="P1361" s="114"/>
      <c r="Q1361" s="61" t="e">
        <f>VLOOKUP(R1361,映射表!A:G,7,0)</f>
        <v>#N/A</v>
      </c>
      <c r="R1361" s="122"/>
      <c r="S1361" s="122"/>
      <c r="T1361" s="122"/>
      <c r="U1361" s="122"/>
      <c r="V1361" s="122"/>
      <c r="W1361" s="122"/>
      <c r="X1361" s="122"/>
      <c r="Y1361" s="61">
        <f t="shared" si="230"/>
        <v>0</v>
      </c>
    </row>
    <row r="1362" spans="1:25" s="61" customFormat="1">
      <c r="A1362" s="61" t="e">
        <f t="shared" si="221"/>
        <v>#N/A</v>
      </c>
      <c r="B1362" s="121">
        <f t="shared" si="222"/>
        <v>0</v>
      </c>
      <c r="C1362" s="117" t="e">
        <f>VLOOKUP(B1362,映射表!A:C,3,0)</f>
        <v>#N/A</v>
      </c>
      <c r="D1362" s="121">
        <f t="shared" si="223"/>
        <v>0</v>
      </c>
      <c r="E1362" s="100">
        <f t="shared" si="224"/>
        <v>0</v>
      </c>
      <c r="F1362" s="121">
        <f t="shared" si="225"/>
        <v>0</v>
      </c>
      <c r="G1362" s="121">
        <f t="shared" si="226"/>
        <v>0</v>
      </c>
      <c r="H1362" s="99" t="e">
        <f>VLOOKUP(C1362,'B2B（ol)'!A:J,10,0)*D1362</f>
        <v>#N/A</v>
      </c>
      <c r="I1362" s="101">
        <f t="shared" si="227"/>
        <v>0</v>
      </c>
      <c r="J1362" s="121">
        <f t="shared" si="228"/>
        <v>0</v>
      </c>
      <c r="K1362" s="121" t="e">
        <f>VLOOKUP(C1362,'B2B（ol)'!A:P,16,0)</f>
        <v>#N/A</v>
      </c>
      <c r="L1362" s="117">
        <f t="shared" si="229"/>
        <v>0</v>
      </c>
      <c r="M1362" s="114" t="e">
        <f>VLOOKUP(C1362,'B2B（ol)'!A:K,11,0)</f>
        <v>#N/A</v>
      </c>
      <c r="N1362" s="114" t="e">
        <f>VLOOKUP(B1362,payments!E:AG,29,0)</f>
        <v>#N/A</v>
      </c>
      <c r="O1362" s="114"/>
      <c r="P1362" s="114"/>
      <c r="Q1362" s="61" t="e">
        <f>VLOOKUP(R1362,映射表!A:G,7,0)</f>
        <v>#N/A</v>
      </c>
      <c r="R1362" s="122"/>
      <c r="S1362" s="122"/>
      <c r="T1362" s="122"/>
      <c r="U1362" s="122"/>
      <c r="V1362" s="122"/>
      <c r="W1362" s="122"/>
      <c r="X1362" s="122"/>
      <c r="Y1362" s="61">
        <f t="shared" si="230"/>
        <v>0</v>
      </c>
    </row>
    <row r="1363" spans="1:25" s="61" customFormat="1">
      <c r="A1363" s="61" t="e">
        <f t="shared" si="221"/>
        <v>#N/A</v>
      </c>
      <c r="B1363" s="121">
        <f t="shared" si="222"/>
        <v>0</v>
      </c>
      <c r="C1363" s="117" t="e">
        <f>VLOOKUP(B1363,映射表!A:C,3,0)</f>
        <v>#N/A</v>
      </c>
      <c r="D1363" s="121">
        <f t="shared" si="223"/>
        <v>0</v>
      </c>
      <c r="E1363" s="100">
        <f t="shared" si="224"/>
        <v>0</v>
      </c>
      <c r="F1363" s="121">
        <f t="shared" si="225"/>
        <v>0</v>
      </c>
      <c r="G1363" s="121">
        <f t="shared" si="226"/>
        <v>0</v>
      </c>
      <c r="H1363" s="99" t="e">
        <f>VLOOKUP(C1363,'B2B（ol)'!A:J,10,0)*D1363</f>
        <v>#N/A</v>
      </c>
      <c r="I1363" s="101">
        <f t="shared" si="227"/>
        <v>0</v>
      </c>
      <c r="J1363" s="121">
        <f t="shared" si="228"/>
        <v>0</v>
      </c>
      <c r="K1363" s="121" t="e">
        <f>VLOOKUP(C1363,'B2B（ol)'!A:P,16,0)</f>
        <v>#N/A</v>
      </c>
      <c r="L1363" s="117">
        <f t="shared" si="229"/>
        <v>0</v>
      </c>
      <c r="M1363" s="114" t="e">
        <f>VLOOKUP(C1363,'B2B（ol)'!A:K,11,0)</f>
        <v>#N/A</v>
      </c>
      <c r="N1363" s="114" t="e">
        <f>VLOOKUP(B1363,payments!E:AG,29,0)</f>
        <v>#N/A</v>
      </c>
      <c r="O1363" s="114"/>
      <c r="P1363" s="114"/>
      <c r="Q1363" s="61" t="e">
        <f>VLOOKUP(R1363,映射表!A:G,7,0)</f>
        <v>#N/A</v>
      </c>
      <c r="R1363" s="122"/>
      <c r="S1363" s="122"/>
      <c r="T1363" s="122"/>
      <c r="U1363" s="122"/>
      <c r="V1363" s="122"/>
      <c r="W1363" s="122"/>
      <c r="X1363" s="122"/>
      <c r="Y1363" s="61">
        <f t="shared" si="230"/>
        <v>0</v>
      </c>
    </row>
    <row r="1364" spans="1:25" s="61" customFormat="1">
      <c r="A1364" s="61" t="e">
        <f t="shared" si="221"/>
        <v>#N/A</v>
      </c>
      <c r="B1364" s="121">
        <f t="shared" si="222"/>
        <v>0</v>
      </c>
      <c r="C1364" s="117" t="e">
        <f>VLOOKUP(B1364,映射表!A:C,3,0)</f>
        <v>#N/A</v>
      </c>
      <c r="D1364" s="121">
        <f t="shared" si="223"/>
        <v>0</v>
      </c>
      <c r="E1364" s="100">
        <f t="shared" si="224"/>
        <v>0</v>
      </c>
      <c r="F1364" s="121">
        <f t="shared" si="225"/>
        <v>0</v>
      </c>
      <c r="G1364" s="121">
        <f t="shared" si="226"/>
        <v>0</v>
      </c>
      <c r="H1364" s="99" t="e">
        <f>VLOOKUP(C1364,'B2B（ol)'!A:J,10,0)*D1364</f>
        <v>#N/A</v>
      </c>
      <c r="I1364" s="101">
        <f t="shared" si="227"/>
        <v>0</v>
      </c>
      <c r="J1364" s="121">
        <f t="shared" si="228"/>
        <v>0</v>
      </c>
      <c r="K1364" s="121" t="e">
        <f>VLOOKUP(C1364,'B2B（ol)'!A:P,16,0)</f>
        <v>#N/A</v>
      </c>
      <c r="L1364" s="117">
        <f t="shared" si="229"/>
        <v>0</v>
      </c>
      <c r="M1364" s="114" t="e">
        <f>VLOOKUP(C1364,'B2B（ol)'!A:K,11,0)</f>
        <v>#N/A</v>
      </c>
      <c r="N1364" s="114" t="e">
        <f>VLOOKUP(B1364,payments!E:AG,29,0)</f>
        <v>#N/A</v>
      </c>
      <c r="O1364" s="114"/>
      <c r="P1364" s="114"/>
      <c r="Q1364" s="61" t="e">
        <f>VLOOKUP(R1364,映射表!A:G,7,0)</f>
        <v>#N/A</v>
      </c>
      <c r="R1364" s="122"/>
      <c r="S1364" s="122"/>
      <c r="T1364" s="122"/>
      <c r="U1364" s="122"/>
      <c r="V1364" s="122"/>
      <c r="W1364" s="122"/>
      <c r="X1364" s="122"/>
      <c r="Y1364" s="61">
        <f t="shared" si="230"/>
        <v>0</v>
      </c>
    </row>
    <row r="1365" spans="1:25" s="61" customFormat="1">
      <c r="A1365" s="61" t="e">
        <f t="shared" si="221"/>
        <v>#N/A</v>
      </c>
      <c r="B1365" s="121">
        <f t="shared" si="222"/>
        <v>0</v>
      </c>
      <c r="C1365" s="117" t="e">
        <f>VLOOKUP(B1365,映射表!A:C,3,0)</f>
        <v>#N/A</v>
      </c>
      <c r="D1365" s="121">
        <f t="shared" si="223"/>
        <v>0</v>
      </c>
      <c r="E1365" s="100">
        <f t="shared" si="224"/>
        <v>0</v>
      </c>
      <c r="F1365" s="121">
        <f t="shared" si="225"/>
        <v>0</v>
      </c>
      <c r="G1365" s="121">
        <f t="shared" si="226"/>
        <v>0</v>
      </c>
      <c r="H1365" s="99" t="e">
        <f>VLOOKUP(C1365,'B2B（ol)'!A:J,10,0)*D1365</f>
        <v>#N/A</v>
      </c>
      <c r="I1365" s="101">
        <f t="shared" si="227"/>
        <v>0</v>
      </c>
      <c r="J1365" s="121">
        <f t="shared" si="228"/>
        <v>0</v>
      </c>
      <c r="K1365" s="121" t="e">
        <f>VLOOKUP(C1365,'B2B（ol)'!A:P,16,0)</f>
        <v>#N/A</v>
      </c>
      <c r="L1365" s="117">
        <f t="shared" si="229"/>
        <v>0</v>
      </c>
      <c r="M1365" s="114" t="e">
        <f>VLOOKUP(C1365,'B2B（ol)'!A:K,11,0)</f>
        <v>#N/A</v>
      </c>
      <c r="N1365" s="114" t="e">
        <f>VLOOKUP(B1365,payments!E:AG,29,0)</f>
        <v>#N/A</v>
      </c>
      <c r="O1365" s="114"/>
      <c r="P1365" s="114"/>
      <c r="Q1365" s="61" t="e">
        <f>VLOOKUP(R1365,映射表!A:G,7,0)</f>
        <v>#N/A</v>
      </c>
      <c r="R1365" s="122"/>
      <c r="S1365" s="122"/>
      <c r="T1365" s="122"/>
      <c r="U1365" s="122"/>
      <c r="V1365" s="122"/>
      <c r="W1365" s="122"/>
      <c r="X1365" s="122"/>
      <c r="Y1365" s="61">
        <f t="shared" si="230"/>
        <v>0</v>
      </c>
    </row>
    <row r="1366" spans="1:25" s="61" customFormat="1">
      <c r="A1366" s="61" t="e">
        <f t="shared" si="221"/>
        <v>#N/A</v>
      </c>
      <c r="B1366" s="121">
        <f t="shared" si="222"/>
        <v>0</v>
      </c>
      <c r="C1366" s="117" t="e">
        <f>VLOOKUP(B1366,映射表!A:C,3,0)</f>
        <v>#N/A</v>
      </c>
      <c r="D1366" s="121">
        <f t="shared" si="223"/>
        <v>0</v>
      </c>
      <c r="E1366" s="100">
        <f t="shared" si="224"/>
        <v>0</v>
      </c>
      <c r="F1366" s="121">
        <f t="shared" si="225"/>
        <v>0</v>
      </c>
      <c r="G1366" s="121">
        <f t="shared" si="226"/>
        <v>0</v>
      </c>
      <c r="H1366" s="99" t="e">
        <f>VLOOKUP(C1366,'B2B（ol)'!A:J,10,0)*D1366</f>
        <v>#N/A</v>
      </c>
      <c r="I1366" s="101">
        <f t="shared" si="227"/>
        <v>0</v>
      </c>
      <c r="J1366" s="121">
        <f t="shared" si="228"/>
        <v>0</v>
      </c>
      <c r="K1366" s="121" t="e">
        <f>VLOOKUP(C1366,'B2B（ol)'!A:P,16,0)</f>
        <v>#N/A</v>
      </c>
      <c r="L1366" s="117">
        <f t="shared" si="229"/>
        <v>0</v>
      </c>
      <c r="M1366" s="114" t="e">
        <f>VLOOKUP(C1366,'B2B（ol)'!A:K,11,0)</f>
        <v>#N/A</v>
      </c>
      <c r="N1366" s="114" t="e">
        <f>VLOOKUP(B1366,payments!E:AG,29,0)</f>
        <v>#N/A</v>
      </c>
      <c r="O1366" s="114"/>
      <c r="P1366" s="114"/>
      <c r="Q1366" s="61" t="e">
        <f>VLOOKUP(R1366,映射表!A:G,7,0)</f>
        <v>#N/A</v>
      </c>
      <c r="R1366" s="122"/>
      <c r="S1366" s="122"/>
      <c r="T1366" s="122"/>
      <c r="U1366" s="122"/>
      <c r="V1366" s="122"/>
      <c r="W1366" s="122"/>
      <c r="X1366" s="122"/>
      <c r="Y1366" s="61">
        <f t="shared" si="230"/>
        <v>0</v>
      </c>
    </row>
    <row r="1367" spans="1:25" s="61" customFormat="1">
      <c r="A1367" s="61" t="e">
        <f t="shared" si="221"/>
        <v>#N/A</v>
      </c>
      <c r="B1367" s="121">
        <f t="shared" si="222"/>
        <v>0</v>
      </c>
      <c r="C1367" s="117" t="e">
        <f>VLOOKUP(B1367,映射表!A:C,3,0)</f>
        <v>#N/A</v>
      </c>
      <c r="D1367" s="121">
        <f t="shared" si="223"/>
        <v>0</v>
      </c>
      <c r="E1367" s="100">
        <f t="shared" si="224"/>
        <v>0</v>
      </c>
      <c r="F1367" s="121">
        <f t="shared" si="225"/>
        <v>0</v>
      </c>
      <c r="G1367" s="121">
        <f t="shared" si="226"/>
        <v>0</v>
      </c>
      <c r="H1367" s="99" t="e">
        <f>VLOOKUP(C1367,'B2B（ol)'!A:J,10,0)*D1367</f>
        <v>#N/A</v>
      </c>
      <c r="I1367" s="101">
        <f t="shared" si="227"/>
        <v>0</v>
      </c>
      <c r="J1367" s="121">
        <f t="shared" si="228"/>
        <v>0</v>
      </c>
      <c r="K1367" s="121" t="e">
        <f>VLOOKUP(C1367,'B2B（ol)'!A:P,16,0)</f>
        <v>#N/A</v>
      </c>
      <c r="L1367" s="117">
        <f t="shared" si="229"/>
        <v>0</v>
      </c>
      <c r="M1367" s="114" t="e">
        <f>VLOOKUP(C1367,'B2B（ol)'!A:K,11,0)</f>
        <v>#N/A</v>
      </c>
      <c r="N1367" s="114" t="e">
        <f>VLOOKUP(B1367,payments!E:AG,29,0)</f>
        <v>#N/A</v>
      </c>
      <c r="O1367" s="114"/>
      <c r="P1367" s="114"/>
      <c r="Q1367" s="61" t="e">
        <f>VLOOKUP(R1367,映射表!A:G,7,0)</f>
        <v>#N/A</v>
      </c>
      <c r="R1367" s="122"/>
      <c r="S1367" s="122"/>
      <c r="T1367" s="122"/>
      <c r="U1367" s="122"/>
      <c r="V1367" s="122"/>
      <c r="W1367" s="122"/>
      <c r="X1367" s="122"/>
      <c r="Y1367" s="61">
        <f t="shared" si="230"/>
        <v>0</v>
      </c>
    </row>
    <row r="1368" spans="1:25" s="61" customFormat="1">
      <c r="A1368" s="61" t="e">
        <f t="shared" si="221"/>
        <v>#N/A</v>
      </c>
      <c r="B1368" s="121">
        <f t="shared" si="222"/>
        <v>0</v>
      </c>
      <c r="C1368" s="117" t="e">
        <f>VLOOKUP(B1368,映射表!A:C,3,0)</f>
        <v>#N/A</v>
      </c>
      <c r="D1368" s="121">
        <f t="shared" si="223"/>
        <v>0</v>
      </c>
      <c r="E1368" s="100">
        <f t="shared" si="224"/>
        <v>0</v>
      </c>
      <c r="F1368" s="121">
        <f t="shared" si="225"/>
        <v>0</v>
      </c>
      <c r="G1368" s="121">
        <f t="shared" si="226"/>
        <v>0</v>
      </c>
      <c r="H1368" s="99" t="e">
        <f>VLOOKUP(C1368,'B2B（ol)'!A:J,10,0)*D1368</f>
        <v>#N/A</v>
      </c>
      <c r="I1368" s="101">
        <f t="shared" si="227"/>
        <v>0</v>
      </c>
      <c r="J1368" s="121">
        <f t="shared" si="228"/>
        <v>0</v>
      </c>
      <c r="K1368" s="121" t="e">
        <f>VLOOKUP(C1368,'B2B（ol)'!A:P,16,0)</f>
        <v>#N/A</v>
      </c>
      <c r="L1368" s="117">
        <f t="shared" si="229"/>
        <v>0</v>
      </c>
      <c r="M1368" s="114" t="e">
        <f>VLOOKUP(C1368,'B2B（ol)'!A:K,11,0)</f>
        <v>#N/A</v>
      </c>
      <c r="N1368" s="114" t="e">
        <f>VLOOKUP(B1368,payments!E:AG,29,0)</f>
        <v>#N/A</v>
      </c>
      <c r="O1368" s="114"/>
      <c r="P1368" s="114"/>
      <c r="Q1368" s="61" t="e">
        <f>VLOOKUP(R1368,映射表!A:G,7,0)</f>
        <v>#N/A</v>
      </c>
      <c r="R1368" s="122"/>
      <c r="S1368" s="122"/>
      <c r="T1368" s="122"/>
      <c r="U1368" s="122"/>
      <c r="V1368" s="122"/>
      <c r="W1368" s="122"/>
      <c r="X1368" s="122"/>
      <c r="Y1368" s="61">
        <f t="shared" si="230"/>
        <v>0</v>
      </c>
    </row>
    <row r="1369" spans="1:25" s="61" customFormat="1">
      <c r="A1369" s="61" t="e">
        <f t="shared" si="221"/>
        <v>#N/A</v>
      </c>
      <c r="B1369" s="121">
        <f t="shared" si="222"/>
        <v>0</v>
      </c>
      <c r="C1369" s="117" t="e">
        <f>VLOOKUP(B1369,映射表!A:C,3,0)</f>
        <v>#N/A</v>
      </c>
      <c r="D1369" s="121">
        <f t="shared" si="223"/>
        <v>0</v>
      </c>
      <c r="E1369" s="100">
        <f t="shared" si="224"/>
        <v>0</v>
      </c>
      <c r="F1369" s="121">
        <f t="shared" si="225"/>
        <v>0</v>
      </c>
      <c r="G1369" s="121">
        <f t="shared" si="226"/>
        <v>0</v>
      </c>
      <c r="H1369" s="99" t="e">
        <f>VLOOKUP(C1369,'B2B（ol)'!A:J,10,0)*D1369</f>
        <v>#N/A</v>
      </c>
      <c r="I1369" s="101">
        <f t="shared" si="227"/>
        <v>0</v>
      </c>
      <c r="J1369" s="121">
        <f t="shared" si="228"/>
        <v>0</v>
      </c>
      <c r="K1369" s="121" t="e">
        <f>VLOOKUP(C1369,'B2B（ol)'!A:P,16,0)</f>
        <v>#N/A</v>
      </c>
      <c r="L1369" s="117">
        <f t="shared" si="229"/>
        <v>0</v>
      </c>
      <c r="M1369" s="114" t="e">
        <f>VLOOKUP(C1369,'B2B（ol)'!A:K,11,0)</f>
        <v>#N/A</v>
      </c>
      <c r="N1369" s="114" t="e">
        <f>VLOOKUP(B1369,payments!E:AG,29,0)</f>
        <v>#N/A</v>
      </c>
      <c r="O1369" s="114"/>
      <c r="P1369" s="114"/>
      <c r="Q1369" s="61" t="e">
        <f>VLOOKUP(R1369,映射表!A:G,7,0)</f>
        <v>#N/A</v>
      </c>
      <c r="R1369" s="122"/>
      <c r="S1369" s="122"/>
      <c r="T1369" s="122"/>
      <c r="U1369" s="122"/>
      <c r="V1369" s="122"/>
      <c r="W1369" s="122"/>
      <c r="X1369" s="122"/>
      <c r="Y1369" s="61">
        <f t="shared" si="230"/>
        <v>0</v>
      </c>
    </row>
    <row r="1370" spans="1:25" s="61" customFormat="1">
      <c r="A1370" s="61" t="e">
        <f t="shared" si="221"/>
        <v>#N/A</v>
      </c>
      <c r="B1370" s="121">
        <f t="shared" si="222"/>
        <v>0</v>
      </c>
      <c r="C1370" s="117" t="e">
        <f>VLOOKUP(B1370,映射表!A:C,3,0)</f>
        <v>#N/A</v>
      </c>
      <c r="D1370" s="121">
        <f t="shared" si="223"/>
        <v>0</v>
      </c>
      <c r="E1370" s="100">
        <f t="shared" si="224"/>
        <v>0</v>
      </c>
      <c r="F1370" s="121">
        <f t="shared" si="225"/>
        <v>0</v>
      </c>
      <c r="G1370" s="121">
        <f t="shared" si="226"/>
        <v>0</v>
      </c>
      <c r="H1370" s="99" t="e">
        <f>VLOOKUP(C1370,'B2B（ol)'!A:J,10,0)*D1370</f>
        <v>#N/A</v>
      </c>
      <c r="I1370" s="101">
        <f t="shared" si="227"/>
        <v>0</v>
      </c>
      <c r="J1370" s="121">
        <f t="shared" si="228"/>
        <v>0</v>
      </c>
      <c r="K1370" s="121" t="e">
        <f>VLOOKUP(C1370,'B2B（ol)'!A:P,16,0)</f>
        <v>#N/A</v>
      </c>
      <c r="L1370" s="117">
        <f t="shared" si="229"/>
        <v>0</v>
      </c>
      <c r="M1370" s="114" t="e">
        <f>VLOOKUP(C1370,'B2B（ol)'!A:K,11,0)</f>
        <v>#N/A</v>
      </c>
      <c r="N1370" s="114" t="e">
        <f>VLOOKUP(B1370,payments!E:AG,29,0)</f>
        <v>#N/A</v>
      </c>
      <c r="O1370" s="114"/>
      <c r="P1370" s="114"/>
      <c r="Q1370" s="61" t="e">
        <f>VLOOKUP(R1370,映射表!A:G,7,0)</f>
        <v>#N/A</v>
      </c>
      <c r="R1370" s="122"/>
      <c r="S1370" s="122"/>
      <c r="T1370" s="122"/>
      <c r="U1370" s="122"/>
      <c r="V1370" s="122"/>
      <c r="W1370" s="122"/>
      <c r="X1370" s="122"/>
      <c r="Y1370" s="61">
        <f t="shared" si="230"/>
        <v>0</v>
      </c>
    </row>
    <row r="1371" spans="1:25" s="61" customFormat="1">
      <c r="A1371" s="61" t="e">
        <f t="shared" si="221"/>
        <v>#N/A</v>
      </c>
      <c r="B1371" s="121">
        <f t="shared" si="222"/>
        <v>0</v>
      </c>
      <c r="C1371" s="117" t="e">
        <f>VLOOKUP(B1371,映射表!A:C,3,0)</f>
        <v>#N/A</v>
      </c>
      <c r="D1371" s="121">
        <f t="shared" si="223"/>
        <v>0</v>
      </c>
      <c r="E1371" s="100">
        <f t="shared" si="224"/>
        <v>0</v>
      </c>
      <c r="F1371" s="121">
        <f t="shared" si="225"/>
        <v>0</v>
      </c>
      <c r="G1371" s="121">
        <f t="shared" si="226"/>
        <v>0</v>
      </c>
      <c r="H1371" s="99" t="e">
        <f>VLOOKUP(C1371,'B2B（ol)'!A:J,10,0)*D1371</f>
        <v>#N/A</v>
      </c>
      <c r="I1371" s="101">
        <f t="shared" si="227"/>
        <v>0</v>
      </c>
      <c r="J1371" s="121">
        <f t="shared" si="228"/>
        <v>0</v>
      </c>
      <c r="K1371" s="121" t="e">
        <f>VLOOKUP(C1371,'B2B（ol)'!A:P,16,0)</f>
        <v>#N/A</v>
      </c>
      <c r="L1371" s="117">
        <f t="shared" si="229"/>
        <v>0</v>
      </c>
      <c r="M1371" s="114" t="e">
        <f>VLOOKUP(C1371,'B2B（ol)'!A:K,11,0)</f>
        <v>#N/A</v>
      </c>
      <c r="N1371" s="114" t="e">
        <f>VLOOKUP(B1371,payments!E:AG,29,0)</f>
        <v>#N/A</v>
      </c>
      <c r="O1371" s="114"/>
      <c r="P1371" s="114"/>
      <c r="Q1371" s="61" t="e">
        <f>VLOOKUP(R1371,映射表!A:G,7,0)</f>
        <v>#N/A</v>
      </c>
      <c r="R1371" s="122"/>
      <c r="S1371" s="122"/>
      <c r="T1371" s="122"/>
      <c r="U1371" s="122"/>
      <c r="V1371" s="122"/>
      <c r="W1371" s="122"/>
      <c r="X1371" s="122"/>
      <c r="Y1371" s="61">
        <f t="shared" si="230"/>
        <v>0</v>
      </c>
    </row>
    <row r="1372" spans="1:25" s="61" customFormat="1">
      <c r="A1372" s="61" t="e">
        <f t="shared" si="221"/>
        <v>#N/A</v>
      </c>
      <c r="B1372" s="121">
        <f t="shared" si="222"/>
        <v>0</v>
      </c>
      <c r="C1372" s="117" t="e">
        <f>VLOOKUP(B1372,映射表!A:C,3,0)</f>
        <v>#N/A</v>
      </c>
      <c r="D1372" s="121">
        <f t="shared" si="223"/>
        <v>0</v>
      </c>
      <c r="E1372" s="100">
        <f t="shared" si="224"/>
        <v>0</v>
      </c>
      <c r="F1372" s="121">
        <f t="shared" si="225"/>
        <v>0</v>
      </c>
      <c r="G1372" s="121">
        <f t="shared" si="226"/>
        <v>0</v>
      </c>
      <c r="H1372" s="99" t="e">
        <f>VLOOKUP(C1372,'B2B（ol)'!A:J,10,0)*D1372</f>
        <v>#N/A</v>
      </c>
      <c r="I1372" s="101">
        <f t="shared" si="227"/>
        <v>0</v>
      </c>
      <c r="J1372" s="121">
        <f t="shared" si="228"/>
        <v>0</v>
      </c>
      <c r="K1372" s="121" t="e">
        <f>VLOOKUP(C1372,'B2B（ol)'!A:P,16,0)</f>
        <v>#N/A</v>
      </c>
      <c r="L1372" s="117">
        <f t="shared" si="229"/>
        <v>0</v>
      </c>
      <c r="M1372" s="114" t="e">
        <f>VLOOKUP(C1372,'B2B（ol)'!A:K,11,0)</f>
        <v>#N/A</v>
      </c>
      <c r="N1372" s="114" t="e">
        <f>VLOOKUP(B1372,payments!E:AG,29,0)</f>
        <v>#N/A</v>
      </c>
      <c r="O1372" s="114"/>
      <c r="P1372" s="114"/>
      <c r="Q1372" s="61" t="e">
        <f>VLOOKUP(R1372,映射表!A:G,7,0)</f>
        <v>#N/A</v>
      </c>
      <c r="R1372" s="122"/>
      <c r="S1372" s="122"/>
      <c r="T1372" s="122"/>
      <c r="U1372" s="122"/>
      <c r="V1372" s="122"/>
      <c r="W1372" s="122"/>
      <c r="X1372" s="122"/>
      <c r="Y1372" s="61">
        <f t="shared" si="230"/>
        <v>0</v>
      </c>
    </row>
    <row r="1373" spans="1:25" s="61" customFormat="1">
      <c r="A1373" s="61" t="e">
        <f t="shared" si="221"/>
        <v>#N/A</v>
      </c>
      <c r="B1373" s="121">
        <f t="shared" si="222"/>
        <v>0</v>
      </c>
      <c r="C1373" s="117" t="e">
        <f>VLOOKUP(B1373,映射表!A:C,3,0)</f>
        <v>#N/A</v>
      </c>
      <c r="D1373" s="121">
        <f t="shared" si="223"/>
        <v>0</v>
      </c>
      <c r="E1373" s="100">
        <f t="shared" si="224"/>
        <v>0</v>
      </c>
      <c r="F1373" s="121">
        <f t="shared" si="225"/>
        <v>0</v>
      </c>
      <c r="G1373" s="121">
        <f t="shared" si="226"/>
        <v>0</v>
      </c>
      <c r="H1373" s="99" t="e">
        <f>VLOOKUP(C1373,'B2B（ol)'!A:J,10,0)*D1373</f>
        <v>#N/A</v>
      </c>
      <c r="I1373" s="101">
        <f t="shared" si="227"/>
        <v>0</v>
      </c>
      <c r="J1373" s="121">
        <f t="shared" si="228"/>
        <v>0</v>
      </c>
      <c r="K1373" s="121" t="e">
        <f>VLOOKUP(C1373,'B2B（ol)'!A:P,16,0)</f>
        <v>#N/A</v>
      </c>
      <c r="L1373" s="117">
        <f t="shared" si="229"/>
        <v>0</v>
      </c>
      <c r="M1373" s="114" t="e">
        <f>VLOOKUP(C1373,'B2B（ol)'!A:K,11,0)</f>
        <v>#N/A</v>
      </c>
      <c r="N1373" s="114" t="e">
        <f>VLOOKUP(B1373,payments!E:AG,29,0)</f>
        <v>#N/A</v>
      </c>
      <c r="O1373" s="114"/>
      <c r="P1373" s="114"/>
      <c r="Q1373" s="61" t="e">
        <f>VLOOKUP(R1373,映射表!A:G,7,0)</f>
        <v>#N/A</v>
      </c>
      <c r="R1373" s="122"/>
      <c r="S1373" s="122"/>
      <c r="T1373" s="122"/>
      <c r="U1373" s="122"/>
      <c r="V1373" s="122"/>
      <c r="W1373" s="122"/>
      <c r="X1373" s="122"/>
      <c r="Y1373" s="61">
        <f t="shared" si="230"/>
        <v>0</v>
      </c>
    </row>
    <row r="1374" spans="1:25" s="61" customFormat="1">
      <c r="A1374" s="61" t="e">
        <f t="shared" si="221"/>
        <v>#N/A</v>
      </c>
      <c r="B1374" s="121">
        <f t="shared" si="222"/>
        <v>0</v>
      </c>
      <c r="C1374" s="117" t="e">
        <f>VLOOKUP(B1374,映射表!A:C,3,0)</f>
        <v>#N/A</v>
      </c>
      <c r="D1374" s="121">
        <f t="shared" si="223"/>
        <v>0</v>
      </c>
      <c r="E1374" s="100">
        <f t="shared" si="224"/>
        <v>0</v>
      </c>
      <c r="F1374" s="121">
        <f t="shared" si="225"/>
        <v>0</v>
      </c>
      <c r="G1374" s="121">
        <f t="shared" si="226"/>
        <v>0</v>
      </c>
      <c r="H1374" s="99" t="e">
        <f>VLOOKUP(C1374,'B2B（ol)'!A:J,10,0)*D1374</f>
        <v>#N/A</v>
      </c>
      <c r="I1374" s="101">
        <f t="shared" si="227"/>
        <v>0</v>
      </c>
      <c r="J1374" s="121">
        <f t="shared" si="228"/>
        <v>0</v>
      </c>
      <c r="K1374" s="121" t="e">
        <f>VLOOKUP(C1374,'B2B（ol)'!A:P,16,0)</f>
        <v>#N/A</v>
      </c>
      <c r="L1374" s="117">
        <f t="shared" si="229"/>
        <v>0</v>
      </c>
      <c r="M1374" s="114" t="e">
        <f>VLOOKUP(C1374,'B2B（ol)'!A:K,11,0)</f>
        <v>#N/A</v>
      </c>
      <c r="N1374" s="114" t="e">
        <f>VLOOKUP(B1374,payments!E:AG,29,0)</f>
        <v>#N/A</v>
      </c>
      <c r="O1374" s="114"/>
      <c r="P1374" s="114"/>
      <c r="Q1374" s="61" t="e">
        <f>VLOOKUP(R1374,映射表!A:G,7,0)</f>
        <v>#N/A</v>
      </c>
      <c r="R1374" s="122"/>
      <c r="S1374" s="122"/>
      <c r="T1374" s="122"/>
      <c r="U1374" s="122"/>
      <c r="V1374" s="122"/>
      <c r="W1374" s="122"/>
      <c r="X1374" s="122"/>
      <c r="Y1374" s="61">
        <f t="shared" si="230"/>
        <v>0</v>
      </c>
    </row>
    <row r="1375" spans="1:25" s="61" customFormat="1">
      <c r="A1375" s="61" t="e">
        <f t="shared" si="221"/>
        <v>#N/A</v>
      </c>
      <c r="B1375" s="121">
        <f t="shared" si="222"/>
        <v>0</v>
      </c>
      <c r="C1375" s="117" t="e">
        <f>VLOOKUP(B1375,映射表!A:C,3,0)</f>
        <v>#N/A</v>
      </c>
      <c r="D1375" s="121">
        <f t="shared" si="223"/>
        <v>0</v>
      </c>
      <c r="E1375" s="100">
        <f t="shared" si="224"/>
        <v>0</v>
      </c>
      <c r="F1375" s="121">
        <f t="shared" si="225"/>
        <v>0</v>
      </c>
      <c r="G1375" s="121">
        <f t="shared" si="226"/>
        <v>0</v>
      </c>
      <c r="H1375" s="99" t="e">
        <f>VLOOKUP(C1375,'B2B（ol)'!A:J,10,0)*D1375</f>
        <v>#N/A</v>
      </c>
      <c r="I1375" s="101">
        <f t="shared" si="227"/>
        <v>0</v>
      </c>
      <c r="J1375" s="121">
        <f t="shared" si="228"/>
        <v>0</v>
      </c>
      <c r="K1375" s="121" t="e">
        <f>VLOOKUP(C1375,'B2B（ol)'!A:P,16,0)</f>
        <v>#N/A</v>
      </c>
      <c r="L1375" s="117">
        <f t="shared" si="229"/>
        <v>0</v>
      </c>
      <c r="M1375" s="114" t="e">
        <f>VLOOKUP(C1375,'B2B（ol)'!A:K,11,0)</f>
        <v>#N/A</v>
      </c>
      <c r="N1375" s="114" t="e">
        <f>VLOOKUP(B1375,payments!E:AG,29,0)</f>
        <v>#N/A</v>
      </c>
      <c r="O1375" s="114"/>
      <c r="P1375" s="114"/>
      <c r="Q1375" s="61" t="e">
        <f>VLOOKUP(R1375,映射表!A:G,7,0)</f>
        <v>#N/A</v>
      </c>
      <c r="R1375" s="122"/>
      <c r="S1375" s="122"/>
      <c r="T1375" s="122"/>
      <c r="U1375" s="122"/>
      <c r="V1375" s="122"/>
      <c r="W1375" s="122"/>
      <c r="X1375" s="122"/>
      <c r="Y1375" s="61">
        <f t="shared" si="230"/>
        <v>0</v>
      </c>
    </row>
    <row r="1376" spans="1:25" s="61" customFormat="1">
      <c r="A1376" s="61" t="e">
        <f t="shared" si="221"/>
        <v>#N/A</v>
      </c>
      <c r="B1376" s="121">
        <f t="shared" si="222"/>
        <v>0</v>
      </c>
      <c r="C1376" s="117" t="e">
        <f>VLOOKUP(B1376,映射表!A:C,3,0)</f>
        <v>#N/A</v>
      </c>
      <c r="D1376" s="121">
        <f t="shared" si="223"/>
        <v>0</v>
      </c>
      <c r="E1376" s="100">
        <f t="shared" si="224"/>
        <v>0</v>
      </c>
      <c r="F1376" s="121">
        <f t="shared" si="225"/>
        <v>0</v>
      </c>
      <c r="G1376" s="121">
        <f t="shared" si="226"/>
        <v>0</v>
      </c>
      <c r="H1376" s="99" t="e">
        <f>VLOOKUP(C1376,'B2B（ol)'!A:J,10,0)*D1376</f>
        <v>#N/A</v>
      </c>
      <c r="I1376" s="101">
        <f t="shared" si="227"/>
        <v>0</v>
      </c>
      <c r="J1376" s="121">
        <f t="shared" si="228"/>
        <v>0</v>
      </c>
      <c r="K1376" s="121" t="e">
        <f>VLOOKUP(C1376,'B2B（ol)'!A:P,16,0)</f>
        <v>#N/A</v>
      </c>
      <c r="L1376" s="117">
        <f t="shared" si="229"/>
        <v>0</v>
      </c>
      <c r="M1376" s="114" t="e">
        <f>VLOOKUP(C1376,'B2B（ol)'!A:K,11,0)</f>
        <v>#N/A</v>
      </c>
      <c r="N1376" s="114" t="e">
        <f>VLOOKUP(B1376,payments!E:AG,29,0)</f>
        <v>#N/A</v>
      </c>
      <c r="O1376" s="114"/>
      <c r="P1376" s="114"/>
      <c r="Q1376" s="61" t="e">
        <f>VLOOKUP(R1376,映射表!A:G,7,0)</f>
        <v>#N/A</v>
      </c>
      <c r="R1376" s="122"/>
      <c r="S1376" s="122"/>
      <c r="T1376" s="122"/>
      <c r="U1376" s="122"/>
      <c r="V1376" s="122"/>
      <c r="W1376" s="122"/>
      <c r="X1376" s="122"/>
      <c r="Y1376" s="61">
        <f t="shared" si="230"/>
        <v>0</v>
      </c>
    </row>
    <row r="1377" spans="1:25" s="61" customFormat="1">
      <c r="A1377" s="61" t="e">
        <f t="shared" si="221"/>
        <v>#N/A</v>
      </c>
      <c r="B1377" s="121">
        <f t="shared" si="222"/>
        <v>0</v>
      </c>
      <c r="C1377" s="117" t="e">
        <f>VLOOKUP(B1377,映射表!A:C,3,0)</f>
        <v>#N/A</v>
      </c>
      <c r="D1377" s="121">
        <f t="shared" si="223"/>
        <v>0</v>
      </c>
      <c r="E1377" s="100">
        <f t="shared" si="224"/>
        <v>0</v>
      </c>
      <c r="F1377" s="121">
        <f t="shared" si="225"/>
        <v>0</v>
      </c>
      <c r="G1377" s="121">
        <f t="shared" si="226"/>
        <v>0</v>
      </c>
      <c r="H1377" s="99" t="e">
        <f>VLOOKUP(C1377,'B2B（ol)'!A:J,10,0)*D1377</f>
        <v>#N/A</v>
      </c>
      <c r="I1377" s="101">
        <f t="shared" si="227"/>
        <v>0</v>
      </c>
      <c r="J1377" s="121">
        <f t="shared" si="228"/>
        <v>0</v>
      </c>
      <c r="K1377" s="121" t="e">
        <f>VLOOKUP(C1377,'B2B（ol)'!A:P,16,0)</f>
        <v>#N/A</v>
      </c>
      <c r="L1377" s="117">
        <f t="shared" si="229"/>
        <v>0</v>
      </c>
      <c r="M1377" s="114" t="e">
        <f>VLOOKUP(C1377,'B2B（ol)'!A:K,11,0)</f>
        <v>#N/A</v>
      </c>
      <c r="N1377" s="114" t="e">
        <f>VLOOKUP(B1377,payments!E:AG,29,0)</f>
        <v>#N/A</v>
      </c>
      <c r="O1377" s="114"/>
      <c r="P1377" s="114"/>
      <c r="Q1377" s="61" t="e">
        <f>VLOOKUP(R1377,映射表!A:G,7,0)</f>
        <v>#N/A</v>
      </c>
      <c r="R1377" s="122"/>
      <c r="S1377" s="122"/>
      <c r="T1377" s="122"/>
      <c r="U1377" s="122"/>
      <c r="V1377" s="122"/>
      <c r="W1377" s="122"/>
      <c r="X1377" s="122"/>
      <c r="Y1377" s="61">
        <f t="shared" si="230"/>
        <v>0</v>
      </c>
    </row>
    <row r="1378" spans="1:25" s="61" customFormat="1">
      <c r="A1378" s="61" t="e">
        <f t="shared" si="221"/>
        <v>#N/A</v>
      </c>
      <c r="B1378" s="121">
        <f t="shared" si="222"/>
        <v>0</v>
      </c>
      <c r="C1378" s="117" t="e">
        <f>VLOOKUP(B1378,映射表!A:C,3,0)</f>
        <v>#N/A</v>
      </c>
      <c r="D1378" s="121">
        <f t="shared" si="223"/>
        <v>0</v>
      </c>
      <c r="E1378" s="100">
        <f t="shared" si="224"/>
        <v>0</v>
      </c>
      <c r="F1378" s="121">
        <f t="shared" si="225"/>
        <v>0</v>
      </c>
      <c r="G1378" s="121">
        <f t="shared" si="226"/>
        <v>0</v>
      </c>
      <c r="H1378" s="99" t="e">
        <f>VLOOKUP(C1378,'B2B（ol)'!A:J,10,0)*D1378</f>
        <v>#N/A</v>
      </c>
      <c r="I1378" s="101">
        <f t="shared" si="227"/>
        <v>0</v>
      </c>
      <c r="J1378" s="121">
        <f t="shared" si="228"/>
        <v>0</v>
      </c>
      <c r="K1378" s="121" t="e">
        <f>VLOOKUP(C1378,'B2B（ol)'!A:P,16,0)</f>
        <v>#N/A</v>
      </c>
      <c r="L1378" s="117">
        <f t="shared" si="229"/>
        <v>0</v>
      </c>
      <c r="M1378" s="114" t="e">
        <f>VLOOKUP(C1378,'B2B（ol)'!A:K,11,0)</f>
        <v>#N/A</v>
      </c>
      <c r="N1378" s="114" t="e">
        <f>VLOOKUP(B1378,payments!E:AG,29,0)</f>
        <v>#N/A</v>
      </c>
      <c r="O1378" s="114"/>
      <c r="P1378" s="114"/>
      <c r="Q1378" s="61" t="e">
        <f>VLOOKUP(R1378,映射表!A:G,7,0)</f>
        <v>#N/A</v>
      </c>
      <c r="R1378" s="122"/>
      <c r="S1378" s="122"/>
      <c r="T1378" s="122"/>
      <c r="U1378" s="122"/>
      <c r="V1378" s="122"/>
      <c r="W1378" s="122"/>
      <c r="X1378" s="122"/>
      <c r="Y1378" s="61">
        <f t="shared" si="230"/>
        <v>0</v>
      </c>
    </row>
    <row r="1379" spans="1:25" s="61" customFormat="1">
      <c r="A1379" s="61" t="e">
        <f t="shared" si="221"/>
        <v>#N/A</v>
      </c>
      <c r="B1379" s="121">
        <f t="shared" si="222"/>
        <v>0</v>
      </c>
      <c r="C1379" s="117" t="e">
        <f>VLOOKUP(B1379,映射表!A:C,3,0)</f>
        <v>#N/A</v>
      </c>
      <c r="D1379" s="121">
        <f t="shared" si="223"/>
        <v>0</v>
      </c>
      <c r="E1379" s="100">
        <f t="shared" si="224"/>
        <v>0</v>
      </c>
      <c r="F1379" s="121">
        <f t="shared" si="225"/>
        <v>0</v>
      </c>
      <c r="G1379" s="121">
        <f t="shared" si="226"/>
        <v>0</v>
      </c>
      <c r="H1379" s="99" t="e">
        <f>VLOOKUP(C1379,'B2B（ol)'!A:J,10,0)*D1379</f>
        <v>#N/A</v>
      </c>
      <c r="I1379" s="101">
        <f t="shared" si="227"/>
        <v>0</v>
      </c>
      <c r="J1379" s="121">
        <f t="shared" si="228"/>
        <v>0</v>
      </c>
      <c r="K1379" s="121" t="e">
        <f>VLOOKUP(C1379,'B2B（ol)'!A:P,16,0)</f>
        <v>#N/A</v>
      </c>
      <c r="L1379" s="117">
        <f t="shared" si="229"/>
        <v>0</v>
      </c>
      <c r="M1379" s="114" t="e">
        <f>VLOOKUP(C1379,'B2B（ol)'!A:K,11,0)</f>
        <v>#N/A</v>
      </c>
      <c r="N1379" s="114" t="e">
        <f>VLOOKUP(B1379,payments!E:AG,29,0)</f>
        <v>#N/A</v>
      </c>
      <c r="O1379" s="114"/>
      <c r="P1379" s="114"/>
      <c r="Q1379" s="61" t="e">
        <f>VLOOKUP(R1379,映射表!A:G,7,0)</f>
        <v>#N/A</v>
      </c>
      <c r="R1379" s="122"/>
      <c r="S1379" s="122"/>
      <c r="T1379" s="122"/>
      <c r="U1379" s="122"/>
      <c r="V1379" s="122"/>
      <c r="W1379" s="122"/>
      <c r="X1379" s="122"/>
      <c r="Y1379" s="61">
        <f t="shared" si="230"/>
        <v>0</v>
      </c>
    </row>
    <row r="1380" spans="1:25" s="61" customFormat="1">
      <c r="A1380" s="61" t="e">
        <f t="shared" si="221"/>
        <v>#N/A</v>
      </c>
      <c r="B1380" s="121">
        <f t="shared" si="222"/>
        <v>0</v>
      </c>
      <c r="C1380" s="117" t="e">
        <f>VLOOKUP(B1380,映射表!A:C,3,0)</f>
        <v>#N/A</v>
      </c>
      <c r="D1380" s="121">
        <f t="shared" si="223"/>
        <v>0</v>
      </c>
      <c r="E1380" s="100">
        <f t="shared" si="224"/>
        <v>0</v>
      </c>
      <c r="F1380" s="121">
        <f t="shared" si="225"/>
        <v>0</v>
      </c>
      <c r="G1380" s="121">
        <f t="shared" si="226"/>
        <v>0</v>
      </c>
      <c r="H1380" s="99" t="e">
        <f>VLOOKUP(C1380,'B2B（ol)'!A:J,10,0)*D1380</f>
        <v>#N/A</v>
      </c>
      <c r="I1380" s="101">
        <f t="shared" si="227"/>
        <v>0</v>
      </c>
      <c r="J1380" s="121">
        <f t="shared" si="228"/>
        <v>0</v>
      </c>
      <c r="K1380" s="121" t="e">
        <f>VLOOKUP(C1380,'B2B（ol)'!A:P,16,0)</f>
        <v>#N/A</v>
      </c>
      <c r="L1380" s="117">
        <f t="shared" si="229"/>
        <v>0</v>
      </c>
      <c r="M1380" s="114" t="e">
        <f>VLOOKUP(C1380,'B2B（ol)'!A:K,11,0)</f>
        <v>#N/A</v>
      </c>
      <c r="N1380" s="114" t="e">
        <f>VLOOKUP(B1380,payments!E:AG,29,0)</f>
        <v>#N/A</v>
      </c>
      <c r="O1380" s="114"/>
      <c r="P1380" s="114"/>
      <c r="Q1380" s="61" t="e">
        <f>VLOOKUP(R1380,映射表!A:G,7,0)</f>
        <v>#N/A</v>
      </c>
      <c r="R1380" s="122"/>
      <c r="S1380" s="122"/>
      <c r="T1380" s="122"/>
      <c r="U1380" s="122"/>
      <c r="V1380" s="122"/>
      <c r="W1380" s="122"/>
      <c r="X1380" s="122"/>
      <c r="Y1380" s="61">
        <f t="shared" si="230"/>
        <v>0</v>
      </c>
    </row>
    <row r="1381" spans="1:25" s="61" customFormat="1">
      <c r="A1381" s="61" t="e">
        <f t="shared" si="221"/>
        <v>#N/A</v>
      </c>
      <c r="B1381" s="121">
        <f t="shared" si="222"/>
        <v>0</v>
      </c>
      <c r="C1381" s="117" t="e">
        <f>VLOOKUP(B1381,映射表!A:C,3,0)</f>
        <v>#N/A</v>
      </c>
      <c r="D1381" s="121">
        <f t="shared" si="223"/>
        <v>0</v>
      </c>
      <c r="E1381" s="100">
        <f t="shared" si="224"/>
        <v>0</v>
      </c>
      <c r="F1381" s="121">
        <f t="shared" si="225"/>
        <v>0</v>
      </c>
      <c r="G1381" s="121">
        <f t="shared" si="226"/>
        <v>0</v>
      </c>
      <c r="H1381" s="99" t="e">
        <f>VLOOKUP(C1381,'B2B（ol)'!A:J,10,0)*D1381</f>
        <v>#N/A</v>
      </c>
      <c r="I1381" s="101">
        <f t="shared" si="227"/>
        <v>0</v>
      </c>
      <c r="J1381" s="121">
        <f t="shared" si="228"/>
        <v>0</v>
      </c>
      <c r="K1381" s="121" t="e">
        <f>VLOOKUP(C1381,'B2B（ol)'!A:P,16,0)</f>
        <v>#N/A</v>
      </c>
      <c r="L1381" s="117">
        <f t="shared" si="229"/>
        <v>0</v>
      </c>
      <c r="M1381" s="114" t="e">
        <f>VLOOKUP(C1381,'B2B（ol)'!A:K,11,0)</f>
        <v>#N/A</v>
      </c>
      <c r="N1381" s="114" t="e">
        <f>VLOOKUP(B1381,payments!E:AG,29,0)</f>
        <v>#N/A</v>
      </c>
      <c r="O1381" s="114"/>
      <c r="P1381" s="114"/>
      <c r="Q1381" s="61" t="e">
        <f>VLOOKUP(R1381,映射表!A:G,7,0)</f>
        <v>#N/A</v>
      </c>
      <c r="R1381" s="122"/>
      <c r="S1381" s="122"/>
      <c r="T1381" s="122"/>
      <c r="U1381" s="122"/>
      <c r="V1381" s="122"/>
      <c r="W1381" s="122"/>
      <c r="X1381" s="122"/>
      <c r="Y1381" s="61">
        <f t="shared" si="230"/>
        <v>0</v>
      </c>
    </row>
    <row r="1382" spans="1:25" s="61" customFormat="1">
      <c r="A1382" s="61" t="e">
        <f t="shared" si="221"/>
        <v>#N/A</v>
      </c>
      <c r="B1382" s="121">
        <f t="shared" si="222"/>
        <v>0</v>
      </c>
      <c r="C1382" s="117" t="e">
        <f>VLOOKUP(B1382,映射表!A:C,3,0)</f>
        <v>#N/A</v>
      </c>
      <c r="D1382" s="121">
        <f t="shared" si="223"/>
        <v>0</v>
      </c>
      <c r="E1382" s="100">
        <f t="shared" si="224"/>
        <v>0</v>
      </c>
      <c r="F1382" s="121">
        <f t="shared" si="225"/>
        <v>0</v>
      </c>
      <c r="G1382" s="121">
        <f t="shared" si="226"/>
        <v>0</v>
      </c>
      <c r="H1382" s="99" t="e">
        <f>VLOOKUP(C1382,'B2B（ol)'!A:J,10,0)*D1382</f>
        <v>#N/A</v>
      </c>
      <c r="I1382" s="101">
        <f t="shared" si="227"/>
        <v>0</v>
      </c>
      <c r="J1382" s="121">
        <f t="shared" si="228"/>
        <v>0</v>
      </c>
      <c r="K1382" s="121" t="e">
        <f>VLOOKUP(C1382,'B2B（ol)'!A:P,16,0)</f>
        <v>#N/A</v>
      </c>
      <c r="L1382" s="117">
        <f t="shared" si="229"/>
        <v>0</v>
      </c>
      <c r="M1382" s="114" t="e">
        <f>VLOOKUP(C1382,'B2B（ol)'!A:K,11,0)</f>
        <v>#N/A</v>
      </c>
      <c r="N1382" s="114" t="e">
        <f>VLOOKUP(B1382,payments!E:AG,29,0)</f>
        <v>#N/A</v>
      </c>
      <c r="O1382" s="114"/>
      <c r="P1382" s="114"/>
      <c r="Q1382" s="61" t="e">
        <f>VLOOKUP(R1382,映射表!A:G,7,0)</f>
        <v>#N/A</v>
      </c>
      <c r="R1382" s="122"/>
      <c r="S1382" s="122"/>
      <c r="T1382" s="122"/>
      <c r="U1382" s="122"/>
      <c r="V1382" s="122"/>
      <c r="W1382" s="122"/>
      <c r="X1382" s="122"/>
      <c r="Y1382" s="61">
        <f t="shared" si="230"/>
        <v>0</v>
      </c>
    </row>
    <row r="1383" spans="1:25" s="61" customFormat="1">
      <c r="A1383" s="61" t="e">
        <f t="shared" si="221"/>
        <v>#N/A</v>
      </c>
      <c r="B1383" s="121">
        <f t="shared" si="222"/>
        <v>0</v>
      </c>
      <c r="C1383" s="117" t="e">
        <f>VLOOKUP(B1383,映射表!A:C,3,0)</f>
        <v>#N/A</v>
      </c>
      <c r="D1383" s="121">
        <f t="shared" si="223"/>
        <v>0</v>
      </c>
      <c r="E1383" s="100">
        <f t="shared" si="224"/>
        <v>0</v>
      </c>
      <c r="F1383" s="121">
        <f t="shared" si="225"/>
        <v>0</v>
      </c>
      <c r="G1383" s="121">
        <f t="shared" si="226"/>
        <v>0</v>
      </c>
      <c r="H1383" s="99" t="e">
        <f>VLOOKUP(C1383,'B2B（ol)'!A:J,10,0)*D1383</f>
        <v>#N/A</v>
      </c>
      <c r="I1383" s="101">
        <f t="shared" si="227"/>
        <v>0</v>
      </c>
      <c r="J1383" s="121">
        <f t="shared" si="228"/>
        <v>0</v>
      </c>
      <c r="K1383" s="121" t="e">
        <f>VLOOKUP(C1383,'B2B（ol)'!A:P,16,0)</f>
        <v>#N/A</v>
      </c>
      <c r="L1383" s="117">
        <f t="shared" si="229"/>
        <v>0</v>
      </c>
      <c r="M1383" s="114" t="e">
        <f>VLOOKUP(C1383,'B2B（ol)'!A:K,11,0)</f>
        <v>#N/A</v>
      </c>
      <c r="N1383" s="114" t="e">
        <f>VLOOKUP(B1383,payments!E:AG,29,0)</f>
        <v>#N/A</v>
      </c>
      <c r="O1383" s="114"/>
      <c r="P1383" s="114"/>
      <c r="Q1383" s="61" t="e">
        <f>VLOOKUP(R1383,映射表!A:G,7,0)</f>
        <v>#N/A</v>
      </c>
      <c r="R1383" s="122"/>
      <c r="S1383" s="122"/>
      <c r="T1383" s="122"/>
      <c r="U1383" s="122"/>
      <c r="V1383" s="122"/>
      <c r="W1383" s="122"/>
      <c r="X1383" s="122"/>
      <c r="Y1383" s="61">
        <f t="shared" si="230"/>
        <v>0</v>
      </c>
    </row>
    <row r="1384" spans="1:25" s="61" customFormat="1">
      <c r="A1384" s="61" t="e">
        <f t="shared" si="221"/>
        <v>#N/A</v>
      </c>
      <c r="B1384" s="121">
        <f t="shared" si="222"/>
        <v>0</v>
      </c>
      <c r="C1384" s="117" t="e">
        <f>VLOOKUP(B1384,映射表!A:C,3,0)</f>
        <v>#N/A</v>
      </c>
      <c r="D1384" s="121">
        <f t="shared" si="223"/>
        <v>0</v>
      </c>
      <c r="E1384" s="100">
        <f t="shared" si="224"/>
        <v>0</v>
      </c>
      <c r="F1384" s="121">
        <f t="shared" si="225"/>
        <v>0</v>
      </c>
      <c r="G1384" s="121">
        <f t="shared" si="226"/>
        <v>0</v>
      </c>
      <c r="H1384" s="99" t="e">
        <f>VLOOKUP(C1384,'B2B（ol)'!A:J,10,0)*D1384</f>
        <v>#N/A</v>
      </c>
      <c r="I1384" s="101">
        <f t="shared" si="227"/>
        <v>0</v>
      </c>
      <c r="J1384" s="121">
        <f t="shared" si="228"/>
        <v>0</v>
      </c>
      <c r="K1384" s="121" t="e">
        <f>VLOOKUP(C1384,'B2B（ol)'!A:P,16,0)</f>
        <v>#N/A</v>
      </c>
      <c r="L1384" s="117">
        <f t="shared" si="229"/>
        <v>0</v>
      </c>
      <c r="M1384" s="114" t="e">
        <f>VLOOKUP(C1384,'B2B（ol)'!A:K,11,0)</f>
        <v>#N/A</v>
      </c>
      <c r="N1384" s="114" t="e">
        <f>VLOOKUP(B1384,payments!E:AG,29,0)</f>
        <v>#N/A</v>
      </c>
      <c r="O1384" s="114"/>
      <c r="P1384" s="114"/>
      <c r="Q1384" s="61" t="e">
        <f>VLOOKUP(R1384,映射表!A:G,7,0)</f>
        <v>#N/A</v>
      </c>
      <c r="R1384" s="122"/>
      <c r="S1384" s="122"/>
      <c r="T1384" s="122"/>
      <c r="U1384" s="122"/>
      <c r="V1384" s="122"/>
      <c r="W1384" s="122"/>
      <c r="X1384" s="122"/>
      <c r="Y1384" s="61">
        <f t="shared" si="230"/>
        <v>0</v>
      </c>
    </row>
    <row r="1385" spans="1:25" s="61" customFormat="1">
      <c r="A1385" s="61" t="e">
        <f t="shared" si="221"/>
        <v>#N/A</v>
      </c>
      <c r="B1385" s="121">
        <f t="shared" si="222"/>
        <v>0</v>
      </c>
      <c r="C1385" s="117" t="e">
        <f>VLOOKUP(B1385,映射表!A:C,3,0)</f>
        <v>#N/A</v>
      </c>
      <c r="D1385" s="121">
        <f t="shared" si="223"/>
        <v>0</v>
      </c>
      <c r="E1385" s="100">
        <f t="shared" si="224"/>
        <v>0</v>
      </c>
      <c r="F1385" s="121">
        <f t="shared" si="225"/>
        <v>0</v>
      </c>
      <c r="G1385" s="121">
        <f t="shared" si="226"/>
        <v>0</v>
      </c>
      <c r="H1385" s="99" t="e">
        <f>VLOOKUP(C1385,'B2B（ol)'!A:J,10,0)*D1385</f>
        <v>#N/A</v>
      </c>
      <c r="I1385" s="101">
        <f t="shared" si="227"/>
        <v>0</v>
      </c>
      <c r="J1385" s="121">
        <f t="shared" si="228"/>
        <v>0</v>
      </c>
      <c r="K1385" s="121" t="e">
        <f>VLOOKUP(C1385,'B2B（ol)'!A:P,16,0)</f>
        <v>#N/A</v>
      </c>
      <c r="L1385" s="117">
        <f t="shared" si="229"/>
        <v>0</v>
      </c>
      <c r="M1385" s="114" t="e">
        <f>VLOOKUP(C1385,'B2B（ol)'!A:K,11,0)</f>
        <v>#N/A</v>
      </c>
      <c r="N1385" s="114" t="e">
        <f>VLOOKUP(B1385,payments!E:AG,29,0)</f>
        <v>#N/A</v>
      </c>
      <c r="O1385" s="114"/>
      <c r="P1385" s="114"/>
      <c r="Q1385" s="61" t="e">
        <f>VLOOKUP(R1385,映射表!A:G,7,0)</f>
        <v>#N/A</v>
      </c>
      <c r="R1385" s="122"/>
      <c r="S1385" s="122"/>
      <c r="T1385" s="122"/>
      <c r="U1385" s="122"/>
      <c r="V1385" s="122"/>
      <c r="W1385" s="122"/>
      <c r="X1385" s="122"/>
      <c r="Y1385" s="61">
        <f t="shared" si="230"/>
        <v>0</v>
      </c>
    </row>
    <row r="1386" spans="1:25" s="61" customFormat="1">
      <c r="A1386" s="61" t="e">
        <f t="shared" si="221"/>
        <v>#N/A</v>
      </c>
      <c r="B1386" s="121">
        <f t="shared" si="222"/>
        <v>0</v>
      </c>
      <c r="C1386" s="117" t="e">
        <f>VLOOKUP(B1386,映射表!A:C,3,0)</f>
        <v>#N/A</v>
      </c>
      <c r="D1386" s="121">
        <f t="shared" si="223"/>
        <v>0</v>
      </c>
      <c r="E1386" s="100">
        <f t="shared" si="224"/>
        <v>0</v>
      </c>
      <c r="F1386" s="121">
        <f t="shared" si="225"/>
        <v>0</v>
      </c>
      <c r="G1386" s="121">
        <f t="shared" si="226"/>
        <v>0</v>
      </c>
      <c r="H1386" s="99" t="e">
        <f>VLOOKUP(C1386,'B2B（ol)'!A:J,10,0)*D1386</f>
        <v>#N/A</v>
      </c>
      <c r="I1386" s="101">
        <f t="shared" si="227"/>
        <v>0</v>
      </c>
      <c r="J1386" s="121">
        <f t="shared" si="228"/>
        <v>0</v>
      </c>
      <c r="K1386" s="121" t="e">
        <f>VLOOKUP(C1386,'B2B（ol)'!A:P,16,0)</f>
        <v>#N/A</v>
      </c>
      <c r="L1386" s="117">
        <f t="shared" si="229"/>
        <v>0</v>
      </c>
      <c r="M1386" s="114" t="e">
        <f>VLOOKUP(C1386,'B2B（ol)'!A:K,11,0)</f>
        <v>#N/A</v>
      </c>
      <c r="N1386" s="114" t="e">
        <f>VLOOKUP(B1386,payments!E:AG,29,0)</f>
        <v>#N/A</v>
      </c>
      <c r="O1386" s="114"/>
      <c r="P1386" s="114"/>
      <c r="Q1386" s="61" t="e">
        <f>VLOOKUP(R1386,映射表!A:G,7,0)</f>
        <v>#N/A</v>
      </c>
      <c r="R1386" s="122"/>
      <c r="S1386" s="122"/>
      <c r="T1386" s="122"/>
      <c r="U1386" s="122"/>
      <c r="V1386" s="122"/>
      <c r="W1386" s="122"/>
      <c r="X1386" s="122"/>
      <c r="Y1386" s="61">
        <f t="shared" si="230"/>
        <v>0</v>
      </c>
    </row>
    <row r="1387" spans="1:25" s="61" customFormat="1">
      <c r="A1387" s="61" t="e">
        <f t="shared" si="221"/>
        <v>#N/A</v>
      </c>
      <c r="B1387" s="121">
        <f t="shared" si="222"/>
        <v>0</v>
      </c>
      <c r="C1387" s="117" t="e">
        <f>VLOOKUP(B1387,映射表!A:C,3,0)</f>
        <v>#N/A</v>
      </c>
      <c r="D1387" s="121">
        <f t="shared" si="223"/>
        <v>0</v>
      </c>
      <c r="E1387" s="100">
        <f t="shared" si="224"/>
        <v>0</v>
      </c>
      <c r="F1387" s="121">
        <f t="shared" si="225"/>
        <v>0</v>
      </c>
      <c r="G1387" s="121">
        <f t="shared" si="226"/>
        <v>0</v>
      </c>
      <c r="H1387" s="99" t="e">
        <f>VLOOKUP(C1387,'B2B（ol)'!A:J,10,0)*D1387</f>
        <v>#N/A</v>
      </c>
      <c r="I1387" s="101">
        <f t="shared" si="227"/>
        <v>0</v>
      </c>
      <c r="J1387" s="121">
        <f t="shared" si="228"/>
        <v>0</v>
      </c>
      <c r="K1387" s="121" t="e">
        <f>VLOOKUP(C1387,'B2B（ol)'!A:P,16,0)</f>
        <v>#N/A</v>
      </c>
      <c r="L1387" s="117">
        <f t="shared" si="229"/>
        <v>0</v>
      </c>
      <c r="M1387" s="114" t="e">
        <f>VLOOKUP(C1387,'B2B（ol)'!A:K,11,0)</f>
        <v>#N/A</v>
      </c>
      <c r="N1387" s="114" t="e">
        <f>VLOOKUP(B1387,payments!E:AG,29,0)</f>
        <v>#N/A</v>
      </c>
      <c r="O1387" s="114"/>
      <c r="P1387" s="114"/>
      <c r="Q1387" s="61" t="e">
        <f>VLOOKUP(R1387,映射表!A:G,7,0)</f>
        <v>#N/A</v>
      </c>
      <c r="R1387" s="122"/>
      <c r="S1387" s="122"/>
      <c r="T1387" s="122"/>
      <c r="U1387" s="122"/>
      <c r="V1387" s="122"/>
      <c r="W1387" s="122"/>
      <c r="X1387" s="122"/>
      <c r="Y1387" s="61">
        <f t="shared" si="230"/>
        <v>0</v>
      </c>
    </row>
    <row r="1388" spans="1:25" s="61" customFormat="1">
      <c r="A1388" s="61" t="e">
        <f t="shared" si="221"/>
        <v>#N/A</v>
      </c>
      <c r="B1388" s="121">
        <f t="shared" si="222"/>
        <v>0</v>
      </c>
      <c r="C1388" s="117" t="e">
        <f>VLOOKUP(B1388,映射表!A:C,3,0)</f>
        <v>#N/A</v>
      </c>
      <c r="D1388" s="121">
        <f t="shared" si="223"/>
        <v>0</v>
      </c>
      <c r="E1388" s="100">
        <f t="shared" si="224"/>
        <v>0</v>
      </c>
      <c r="F1388" s="121">
        <f t="shared" si="225"/>
        <v>0</v>
      </c>
      <c r="G1388" s="121">
        <f t="shared" si="226"/>
        <v>0</v>
      </c>
      <c r="H1388" s="99" t="e">
        <f>VLOOKUP(C1388,'B2B（ol)'!A:J,10,0)*D1388</f>
        <v>#N/A</v>
      </c>
      <c r="I1388" s="101">
        <f t="shared" si="227"/>
        <v>0</v>
      </c>
      <c r="J1388" s="121">
        <f t="shared" si="228"/>
        <v>0</v>
      </c>
      <c r="K1388" s="121" t="e">
        <f>VLOOKUP(C1388,'B2B（ol)'!A:P,16,0)</f>
        <v>#N/A</v>
      </c>
      <c r="L1388" s="117">
        <f t="shared" si="229"/>
        <v>0</v>
      </c>
      <c r="M1388" s="114" t="e">
        <f>VLOOKUP(C1388,'B2B（ol)'!A:K,11,0)</f>
        <v>#N/A</v>
      </c>
      <c r="N1388" s="114" t="e">
        <f>VLOOKUP(B1388,payments!E:AG,29,0)</f>
        <v>#N/A</v>
      </c>
      <c r="O1388" s="114"/>
      <c r="P1388" s="114"/>
      <c r="Q1388" s="61" t="e">
        <f>VLOOKUP(R1388,映射表!A:G,7,0)</f>
        <v>#N/A</v>
      </c>
      <c r="R1388" s="122"/>
      <c r="S1388" s="122"/>
      <c r="T1388" s="122"/>
      <c r="U1388" s="122"/>
      <c r="V1388" s="122"/>
      <c r="W1388" s="122"/>
      <c r="X1388" s="122"/>
      <c r="Y1388" s="61">
        <f t="shared" si="230"/>
        <v>0</v>
      </c>
    </row>
    <row r="1389" spans="1:25" s="61" customFormat="1">
      <c r="A1389" s="61" t="e">
        <f t="shared" si="221"/>
        <v>#N/A</v>
      </c>
      <c r="B1389" s="121">
        <f t="shared" si="222"/>
        <v>0</v>
      </c>
      <c r="C1389" s="117" t="e">
        <f>VLOOKUP(B1389,映射表!A:C,3,0)</f>
        <v>#N/A</v>
      </c>
      <c r="D1389" s="121">
        <f t="shared" si="223"/>
        <v>0</v>
      </c>
      <c r="E1389" s="100">
        <f t="shared" si="224"/>
        <v>0</v>
      </c>
      <c r="F1389" s="121">
        <f t="shared" si="225"/>
        <v>0</v>
      </c>
      <c r="G1389" s="121">
        <f t="shared" si="226"/>
        <v>0</v>
      </c>
      <c r="H1389" s="99" t="e">
        <f>VLOOKUP(C1389,'B2B（ol)'!A:J,10,0)*D1389</f>
        <v>#N/A</v>
      </c>
      <c r="I1389" s="101">
        <f t="shared" si="227"/>
        <v>0</v>
      </c>
      <c r="J1389" s="121">
        <f t="shared" si="228"/>
        <v>0</v>
      </c>
      <c r="K1389" s="121" t="e">
        <f>VLOOKUP(C1389,'B2B（ol)'!A:P,16,0)</f>
        <v>#N/A</v>
      </c>
      <c r="L1389" s="117">
        <f t="shared" si="229"/>
        <v>0</v>
      </c>
      <c r="M1389" s="114" t="e">
        <f>VLOOKUP(C1389,'B2B（ol)'!A:K,11,0)</f>
        <v>#N/A</v>
      </c>
      <c r="N1389" s="114" t="e">
        <f>VLOOKUP(B1389,payments!E:AG,29,0)</f>
        <v>#N/A</v>
      </c>
      <c r="O1389" s="114"/>
      <c r="P1389" s="114"/>
      <c r="Q1389" s="61" t="e">
        <f>VLOOKUP(R1389,映射表!A:G,7,0)</f>
        <v>#N/A</v>
      </c>
      <c r="R1389" s="122"/>
      <c r="S1389" s="122"/>
      <c r="T1389" s="122"/>
      <c r="U1389" s="122"/>
      <c r="V1389" s="122"/>
      <c r="W1389" s="122"/>
      <c r="X1389" s="122"/>
      <c r="Y1389" s="61">
        <f t="shared" si="230"/>
        <v>0</v>
      </c>
    </row>
    <row r="1390" spans="1:25" s="61" customFormat="1">
      <c r="A1390" s="61" t="e">
        <f t="shared" si="221"/>
        <v>#N/A</v>
      </c>
      <c r="B1390" s="121">
        <f t="shared" si="222"/>
        <v>0</v>
      </c>
      <c r="C1390" s="117" t="e">
        <f>VLOOKUP(B1390,映射表!A:C,3,0)</f>
        <v>#N/A</v>
      </c>
      <c r="D1390" s="121">
        <f t="shared" si="223"/>
        <v>0</v>
      </c>
      <c r="E1390" s="100">
        <f t="shared" si="224"/>
        <v>0</v>
      </c>
      <c r="F1390" s="121">
        <f t="shared" si="225"/>
        <v>0</v>
      </c>
      <c r="G1390" s="121">
        <f t="shared" si="226"/>
        <v>0</v>
      </c>
      <c r="H1390" s="99" t="e">
        <f>VLOOKUP(C1390,'B2B（ol)'!A:J,10,0)*D1390</f>
        <v>#N/A</v>
      </c>
      <c r="I1390" s="101">
        <f t="shared" si="227"/>
        <v>0</v>
      </c>
      <c r="J1390" s="121">
        <f t="shared" si="228"/>
        <v>0</v>
      </c>
      <c r="K1390" s="121" t="e">
        <f>VLOOKUP(C1390,'B2B（ol)'!A:P,16,0)</f>
        <v>#N/A</v>
      </c>
      <c r="L1390" s="117">
        <f t="shared" si="229"/>
        <v>0</v>
      </c>
      <c r="M1390" s="114" t="e">
        <f>VLOOKUP(C1390,'B2B（ol)'!A:K,11,0)</f>
        <v>#N/A</v>
      </c>
      <c r="N1390" s="114" t="e">
        <f>VLOOKUP(B1390,payments!E:AG,29,0)</f>
        <v>#N/A</v>
      </c>
      <c r="O1390" s="114"/>
      <c r="P1390" s="114"/>
      <c r="Q1390" s="61" t="e">
        <f>VLOOKUP(R1390,映射表!A:G,7,0)</f>
        <v>#N/A</v>
      </c>
      <c r="R1390" s="122"/>
      <c r="S1390" s="122"/>
      <c r="T1390" s="122"/>
      <c r="U1390" s="122"/>
      <c r="V1390" s="122"/>
      <c r="W1390" s="122"/>
      <c r="X1390" s="122"/>
      <c r="Y1390" s="61">
        <f t="shared" si="230"/>
        <v>0</v>
      </c>
    </row>
    <row r="1391" spans="1:25" s="61" customFormat="1">
      <c r="A1391" s="61" t="e">
        <f t="shared" si="221"/>
        <v>#N/A</v>
      </c>
      <c r="B1391" s="121">
        <f t="shared" si="222"/>
        <v>0</v>
      </c>
      <c r="C1391" s="117" t="e">
        <f>VLOOKUP(B1391,映射表!A:C,3,0)</f>
        <v>#N/A</v>
      </c>
      <c r="D1391" s="121">
        <f t="shared" si="223"/>
        <v>0</v>
      </c>
      <c r="E1391" s="100">
        <f t="shared" si="224"/>
        <v>0</v>
      </c>
      <c r="F1391" s="121">
        <f t="shared" si="225"/>
        <v>0</v>
      </c>
      <c r="G1391" s="121">
        <f t="shared" si="226"/>
        <v>0</v>
      </c>
      <c r="H1391" s="99" t="e">
        <f>VLOOKUP(C1391,'B2B（ol)'!A:J,10,0)*D1391</f>
        <v>#N/A</v>
      </c>
      <c r="I1391" s="101">
        <f t="shared" si="227"/>
        <v>0</v>
      </c>
      <c r="J1391" s="121">
        <f t="shared" si="228"/>
        <v>0</v>
      </c>
      <c r="K1391" s="121" t="e">
        <f>VLOOKUP(C1391,'B2B（ol)'!A:P,16,0)</f>
        <v>#N/A</v>
      </c>
      <c r="L1391" s="117">
        <f t="shared" si="229"/>
        <v>0</v>
      </c>
      <c r="M1391" s="114" t="e">
        <f>VLOOKUP(C1391,'B2B（ol)'!A:K,11,0)</f>
        <v>#N/A</v>
      </c>
      <c r="N1391" s="114" t="e">
        <f>VLOOKUP(B1391,payments!E:AG,29,0)</f>
        <v>#N/A</v>
      </c>
      <c r="O1391" s="114"/>
      <c r="P1391" s="114"/>
      <c r="Q1391" s="61" t="e">
        <f>VLOOKUP(R1391,映射表!A:G,7,0)</f>
        <v>#N/A</v>
      </c>
      <c r="R1391" s="122"/>
      <c r="S1391" s="122"/>
      <c r="T1391" s="122"/>
      <c r="U1391" s="122"/>
      <c r="V1391" s="122"/>
      <c r="W1391" s="122"/>
      <c r="X1391" s="122"/>
      <c r="Y1391" s="61">
        <f t="shared" si="230"/>
        <v>0</v>
      </c>
    </row>
    <row r="1392" spans="1:25" s="61" customFormat="1">
      <c r="A1392" s="61" t="e">
        <f t="shared" si="221"/>
        <v>#N/A</v>
      </c>
      <c r="B1392" s="121">
        <f t="shared" si="222"/>
        <v>0</v>
      </c>
      <c r="C1392" s="117" t="e">
        <f>VLOOKUP(B1392,映射表!A:C,3,0)</f>
        <v>#N/A</v>
      </c>
      <c r="D1392" s="121">
        <f t="shared" si="223"/>
        <v>0</v>
      </c>
      <c r="E1392" s="100">
        <f t="shared" si="224"/>
        <v>0</v>
      </c>
      <c r="F1392" s="121">
        <f t="shared" si="225"/>
        <v>0</v>
      </c>
      <c r="G1392" s="121">
        <f t="shared" si="226"/>
        <v>0</v>
      </c>
      <c r="H1392" s="99" t="e">
        <f>VLOOKUP(C1392,'B2B（ol)'!A:J,10,0)*D1392</f>
        <v>#N/A</v>
      </c>
      <c r="I1392" s="101">
        <f t="shared" si="227"/>
        <v>0</v>
      </c>
      <c r="J1392" s="121">
        <f t="shared" si="228"/>
        <v>0</v>
      </c>
      <c r="K1392" s="121" t="e">
        <f>VLOOKUP(C1392,'B2B（ol)'!A:P,16,0)</f>
        <v>#N/A</v>
      </c>
      <c r="L1392" s="117">
        <f t="shared" si="229"/>
        <v>0</v>
      </c>
      <c r="M1392" s="114" t="e">
        <f>VLOOKUP(C1392,'B2B（ol)'!A:K,11,0)</f>
        <v>#N/A</v>
      </c>
      <c r="N1392" s="114" t="e">
        <f>VLOOKUP(B1392,payments!E:AG,29,0)</f>
        <v>#N/A</v>
      </c>
      <c r="O1392" s="114"/>
      <c r="P1392" s="114"/>
      <c r="Q1392" s="61" t="e">
        <f>VLOOKUP(R1392,映射表!A:G,7,0)</f>
        <v>#N/A</v>
      </c>
      <c r="R1392" s="122"/>
      <c r="S1392" s="122"/>
      <c r="T1392" s="122"/>
      <c r="U1392" s="122"/>
      <c r="V1392" s="122"/>
      <c r="W1392" s="122"/>
      <c r="X1392" s="122"/>
      <c r="Y1392" s="61">
        <f t="shared" si="230"/>
        <v>0</v>
      </c>
    </row>
    <row r="1393" spans="1:25" s="61" customFormat="1">
      <c r="A1393" s="61" t="e">
        <f t="shared" si="221"/>
        <v>#N/A</v>
      </c>
      <c r="B1393" s="121">
        <f t="shared" si="222"/>
        <v>0</v>
      </c>
      <c r="C1393" s="117" t="e">
        <f>VLOOKUP(B1393,映射表!A:C,3,0)</f>
        <v>#N/A</v>
      </c>
      <c r="D1393" s="121">
        <f t="shared" si="223"/>
        <v>0</v>
      </c>
      <c r="E1393" s="100">
        <f t="shared" si="224"/>
        <v>0</v>
      </c>
      <c r="F1393" s="121">
        <f t="shared" si="225"/>
        <v>0</v>
      </c>
      <c r="G1393" s="121">
        <f t="shared" si="226"/>
        <v>0</v>
      </c>
      <c r="H1393" s="99" t="e">
        <f>VLOOKUP(C1393,'B2B（ol)'!A:J,10,0)*D1393</f>
        <v>#N/A</v>
      </c>
      <c r="I1393" s="101">
        <f t="shared" si="227"/>
        <v>0</v>
      </c>
      <c r="J1393" s="121">
        <f t="shared" si="228"/>
        <v>0</v>
      </c>
      <c r="K1393" s="121" t="e">
        <f>VLOOKUP(C1393,'B2B（ol)'!A:P,16,0)</f>
        <v>#N/A</v>
      </c>
      <c r="L1393" s="117">
        <f t="shared" si="229"/>
        <v>0</v>
      </c>
      <c r="M1393" s="114" t="e">
        <f>VLOOKUP(C1393,'B2B（ol)'!A:K,11,0)</f>
        <v>#N/A</v>
      </c>
      <c r="N1393" s="114" t="e">
        <f>VLOOKUP(B1393,payments!E:AG,29,0)</f>
        <v>#N/A</v>
      </c>
      <c r="O1393" s="114"/>
      <c r="P1393" s="114"/>
      <c r="Q1393" s="61" t="e">
        <f>VLOOKUP(R1393,映射表!A:G,7,0)</f>
        <v>#N/A</v>
      </c>
      <c r="R1393" s="122"/>
      <c r="S1393" s="122"/>
      <c r="T1393" s="122"/>
      <c r="U1393" s="122"/>
      <c r="V1393" s="122"/>
      <c r="W1393" s="122"/>
      <c r="X1393" s="122"/>
      <c r="Y1393" s="61">
        <f t="shared" si="230"/>
        <v>0</v>
      </c>
    </row>
    <row r="1394" spans="1:25" s="61" customFormat="1">
      <c r="A1394" s="61" t="e">
        <f t="shared" si="221"/>
        <v>#N/A</v>
      </c>
      <c r="B1394" s="121">
        <f t="shared" si="222"/>
        <v>0</v>
      </c>
      <c r="C1394" s="117" t="e">
        <f>VLOOKUP(B1394,映射表!A:C,3,0)</f>
        <v>#N/A</v>
      </c>
      <c r="D1394" s="121">
        <f t="shared" si="223"/>
        <v>0</v>
      </c>
      <c r="E1394" s="100">
        <f t="shared" si="224"/>
        <v>0</v>
      </c>
      <c r="F1394" s="121">
        <f t="shared" si="225"/>
        <v>0</v>
      </c>
      <c r="G1394" s="121">
        <f t="shared" si="226"/>
        <v>0</v>
      </c>
      <c r="H1394" s="99" t="e">
        <f>VLOOKUP(C1394,'B2B（ol)'!A:J,10,0)*D1394</f>
        <v>#N/A</v>
      </c>
      <c r="I1394" s="101">
        <f t="shared" si="227"/>
        <v>0</v>
      </c>
      <c r="J1394" s="121">
        <f t="shared" si="228"/>
        <v>0</v>
      </c>
      <c r="K1394" s="121" t="e">
        <f>VLOOKUP(C1394,'B2B（ol)'!A:P,16,0)</f>
        <v>#N/A</v>
      </c>
      <c r="L1394" s="117">
        <f t="shared" si="229"/>
        <v>0</v>
      </c>
      <c r="M1394" s="114" t="e">
        <f>VLOOKUP(C1394,'B2B（ol)'!A:K,11,0)</f>
        <v>#N/A</v>
      </c>
      <c r="N1394" s="114" t="e">
        <f>VLOOKUP(B1394,payments!E:AG,29,0)</f>
        <v>#N/A</v>
      </c>
      <c r="O1394" s="114"/>
      <c r="P1394" s="114"/>
      <c r="Q1394" s="61" t="e">
        <f>VLOOKUP(R1394,映射表!A:G,7,0)</f>
        <v>#N/A</v>
      </c>
      <c r="R1394" s="122"/>
      <c r="S1394" s="122"/>
      <c r="T1394" s="122"/>
      <c r="U1394" s="122"/>
      <c r="V1394" s="122"/>
      <c r="W1394" s="122"/>
      <c r="X1394" s="122"/>
      <c r="Y1394" s="61">
        <f t="shared" si="230"/>
        <v>0</v>
      </c>
    </row>
    <row r="1395" spans="1:25" s="61" customFormat="1">
      <c r="A1395" s="61" t="e">
        <f t="shared" si="221"/>
        <v>#N/A</v>
      </c>
      <c r="B1395" s="121">
        <f t="shared" si="222"/>
        <v>0</v>
      </c>
      <c r="C1395" s="117" t="e">
        <f>VLOOKUP(B1395,映射表!A:C,3,0)</f>
        <v>#N/A</v>
      </c>
      <c r="D1395" s="121">
        <f t="shared" si="223"/>
        <v>0</v>
      </c>
      <c r="E1395" s="100">
        <f t="shared" si="224"/>
        <v>0</v>
      </c>
      <c r="F1395" s="121">
        <f t="shared" si="225"/>
        <v>0</v>
      </c>
      <c r="G1395" s="121">
        <f t="shared" si="226"/>
        <v>0</v>
      </c>
      <c r="H1395" s="99" t="e">
        <f>VLOOKUP(C1395,'B2B（ol)'!A:J,10,0)*D1395</f>
        <v>#N/A</v>
      </c>
      <c r="I1395" s="101">
        <f t="shared" si="227"/>
        <v>0</v>
      </c>
      <c r="J1395" s="121">
        <f t="shared" si="228"/>
        <v>0</v>
      </c>
      <c r="K1395" s="121" t="e">
        <f>VLOOKUP(C1395,'B2B（ol)'!A:P,16,0)</f>
        <v>#N/A</v>
      </c>
      <c r="L1395" s="117">
        <f t="shared" si="229"/>
        <v>0</v>
      </c>
      <c r="M1395" s="114" t="e">
        <f>VLOOKUP(C1395,'B2B（ol)'!A:K,11,0)</f>
        <v>#N/A</v>
      </c>
      <c r="N1395" s="114" t="e">
        <f>VLOOKUP(B1395,payments!E:AG,29,0)</f>
        <v>#N/A</v>
      </c>
      <c r="O1395" s="114"/>
      <c r="P1395" s="114"/>
      <c r="Q1395" s="61" t="e">
        <f>VLOOKUP(R1395,映射表!A:G,7,0)</f>
        <v>#N/A</v>
      </c>
      <c r="R1395" s="122"/>
      <c r="S1395" s="122"/>
      <c r="T1395" s="122"/>
      <c r="U1395" s="122"/>
      <c r="V1395" s="122"/>
      <c r="W1395" s="122"/>
      <c r="X1395" s="122"/>
      <c r="Y1395" s="61">
        <f t="shared" si="230"/>
        <v>0</v>
      </c>
    </row>
    <row r="1396" spans="1:25" s="61" customFormat="1">
      <c r="A1396" s="61" t="e">
        <f t="shared" si="221"/>
        <v>#N/A</v>
      </c>
      <c r="B1396" s="121">
        <f t="shared" si="222"/>
        <v>0</v>
      </c>
      <c r="C1396" s="117" t="e">
        <f>VLOOKUP(B1396,映射表!A:C,3,0)</f>
        <v>#N/A</v>
      </c>
      <c r="D1396" s="121">
        <f t="shared" si="223"/>
        <v>0</v>
      </c>
      <c r="E1396" s="100">
        <f t="shared" si="224"/>
        <v>0</v>
      </c>
      <c r="F1396" s="121">
        <f t="shared" si="225"/>
        <v>0</v>
      </c>
      <c r="G1396" s="121">
        <f t="shared" si="226"/>
        <v>0</v>
      </c>
      <c r="H1396" s="99" t="e">
        <f>VLOOKUP(C1396,'B2B（ol)'!A:J,10,0)*D1396</f>
        <v>#N/A</v>
      </c>
      <c r="I1396" s="101">
        <f t="shared" si="227"/>
        <v>0</v>
      </c>
      <c r="J1396" s="121">
        <f t="shared" si="228"/>
        <v>0</v>
      </c>
      <c r="K1396" s="121" t="e">
        <f>VLOOKUP(C1396,'B2B（ol)'!A:P,16,0)</f>
        <v>#N/A</v>
      </c>
      <c r="L1396" s="117">
        <f t="shared" si="229"/>
        <v>0</v>
      </c>
      <c r="M1396" s="114" t="e">
        <f>VLOOKUP(C1396,'B2B（ol)'!A:K,11,0)</f>
        <v>#N/A</v>
      </c>
      <c r="N1396" s="114" t="e">
        <f>VLOOKUP(B1396,payments!E:AG,29,0)</f>
        <v>#N/A</v>
      </c>
      <c r="O1396" s="114"/>
      <c r="P1396" s="114"/>
      <c r="Q1396" s="61" t="e">
        <f>VLOOKUP(R1396,映射表!A:G,7,0)</f>
        <v>#N/A</v>
      </c>
      <c r="R1396" s="122"/>
      <c r="S1396" s="122"/>
      <c r="T1396" s="122"/>
      <c r="U1396" s="122"/>
      <c r="V1396" s="122"/>
      <c r="W1396" s="122"/>
      <c r="X1396" s="122"/>
      <c r="Y1396" s="61">
        <f t="shared" si="230"/>
        <v>0</v>
      </c>
    </row>
    <row r="1397" spans="1:25" s="61" customFormat="1">
      <c r="A1397" s="61" t="e">
        <f t="shared" si="221"/>
        <v>#N/A</v>
      </c>
      <c r="B1397" s="121">
        <f t="shared" si="222"/>
        <v>0</v>
      </c>
      <c r="C1397" s="117" t="e">
        <f>VLOOKUP(B1397,映射表!A:C,3,0)</f>
        <v>#N/A</v>
      </c>
      <c r="D1397" s="121">
        <f t="shared" si="223"/>
        <v>0</v>
      </c>
      <c r="E1397" s="100">
        <f t="shared" si="224"/>
        <v>0</v>
      </c>
      <c r="F1397" s="121">
        <f t="shared" si="225"/>
        <v>0</v>
      </c>
      <c r="G1397" s="121">
        <f t="shared" si="226"/>
        <v>0</v>
      </c>
      <c r="H1397" s="99" t="e">
        <f>VLOOKUP(C1397,'B2B（ol)'!A:J,10,0)*D1397</f>
        <v>#N/A</v>
      </c>
      <c r="I1397" s="101">
        <f t="shared" si="227"/>
        <v>0</v>
      </c>
      <c r="J1397" s="121">
        <f t="shared" si="228"/>
        <v>0</v>
      </c>
      <c r="K1397" s="121" t="e">
        <f>VLOOKUP(C1397,'B2B（ol)'!A:P,16,0)</f>
        <v>#N/A</v>
      </c>
      <c r="L1397" s="117">
        <f t="shared" si="229"/>
        <v>0</v>
      </c>
      <c r="M1397" s="114" t="e">
        <f>VLOOKUP(C1397,'B2B（ol)'!A:K,11,0)</f>
        <v>#N/A</v>
      </c>
      <c r="N1397" s="114" t="e">
        <f>VLOOKUP(B1397,payments!E:AG,29,0)</f>
        <v>#N/A</v>
      </c>
      <c r="O1397" s="114"/>
      <c r="P1397" s="114"/>
      <c r="Q1397" s="61" t="e">
        <f>VLOOKUP(R1397,映射表!A:G,7,0)</f>
        <v>#N/A</v>
      </c>
      <c r="R1397" s="122"/>
      <c r="S1397" s="122"/>
      <c r="T1397" s="122"/>
      <c r="U1397" s="122"/>
      <c r="V1397" s="122"/>
      <c r="W1397" s="122"/>
      <c r="X1397" s="122"/>
      <c r="Y1397" s="61">
        <f t="shared" si="230"/>
        <v>0</v>
      </c>
    </row>
    <row r="1398" spans="1:25" s="61" customFormat="1">
      <c r="A1398" s="61" t="e">
        <f t="shared" si="221"/>
        <v>#N/A</v>
      </c>
      <c r="B1398" s="121">
        <f t="shared" si="222"/>
        <v>0</v>
      </c>
      <c r="C1398" s="117" t="e">
        <f>VLOOKUP(B1398,映射表!A:C,3,0)</f>
        <v>#N/A</v>
      </c>
      <c r="D1398" s="121">
        <f t="shared" si="223"/>
        <v>0</v>
      </c>
      <c r="E1398" s="100">
        <f t="shared" si="224"/>
        <v>0</v>
      </c>
      <c r="F1398" s="121">
        <f t="shared" si="225"/>
        <v>0</v>
      </c>
      <c r="G1398" s="121">
        <f t="shared" si="226"/>
        <v>0</v>
      </c>
      <c r="H1398" s="99" t="e">
        <f>VLOOKUP(C1398,'B2B（ol)'!A:J,10,0)*D1398</f>
        <v>#N/A</v>
      </c>
      <c r="I1398" s="101">
        <f t="shared" si="227"/>
        <v>0</v>
      </c>
      <c r="J1398" s="121">
        <f t="shared" si="228"/>
        <v>0</v>
      </c>
      <c r="K1398" s="121" t="e">
        <f>VLOOKUP(C1398,'B2B（ol)'!A:P,16,0)</f>
        <v>#N/A</v>
      </c>
      <c r="L1398" s="117">
        <f t="shared" si="229"/>
        <v>0</v>
      </c>
      <c r="M1398" s="114" t="e">
        <f>VLOOKUP(C1398,'B2B（ol)'!A:K,11,0)</f>
        <v>#N/A</v>
      </c>
      <c r="N1398" s="114" t="e">
        <f>VLOOKUP(B1398,payments!E:AG,29,0)</f>
        <v>#N/A</v>
      </c>
      <c r="O1398" s="114"/>
      <c r="P1398" s="114"/>
      <c r="Q1398" s="61" t="e">
        <f>VLOOKUP(R1398,映射表!A:G,7,0)</f>
        <v>#N/A</v>
      </c>
      <c r="R1398" s="122"/>
      <c r="S1398" s="122"/>
      <c r="T1398" s="122"/>
      <c r="U1398" s="122"/>
      <c r="V1398" s="122"/>
      <c r="W1398" s="122"/>
      <c r="X1398" s="122"/>
      <c r="Y1398" s="61">
        <f t="shared" si="230"/>
        <v>0</v>
      </c>
    </row>
    <row r="1399" spans="1:25" s="61" customFormat="1">
      <c r="A1399" s="61" t="e">
        <f t="shared" si="221"/>
        <v>#N/A</v>
      </c>
      <c r="B1399" s="121">
        <f t="shared" si="222"/>
        <v>0</v>
      </c>
      <c r="C1399" s="117" t="e">
        <f>VLOOKUP(B1399,映射表!A:C,3,0)</f>
        <v>#N/A</v>
      </c>
      <c r="D1399" s="121">
        <f t="shared" si="223"/>
        <v>0</v>
      </c>
      <c r="E1399" s="100">
        <f t="shared" si="224"/>
        <v>0</v>
      </c>
      <c r="F1399" s="121">
        <f t="shared" si="225"/>
        <v>0</v>
      </c>
      <c r="G1399" s="121">
        <f t="shared" si="226"/>
        <v>0</v>
      </c>
      <c r="H1399" s="99" t="e">
        <f>VLOOKUP(C1399,'B2B（ol)'!A:J,10,0)*D1399</f>
        <v>#N/A</v>
      </c>
      <c r="I1399" s="101">
        <f t="shared" si="227"/>
        <v>0</v>
      </c>
      <c r="J1399" s="121">
        <f t="shared" si="228"/>
        <v>0</v>
      </c>
      <c r="K1399" s="121" t="e">
        <f>VLOOKUP(C1399,'B2B（ol)'!A:P,16,0)</f>
        <v>#N/A</v>
      </c>
      <c r="L1399" s="117">
        <f t="shared" si="229"/>
        <v>0</v>
      </c>
      <c r="M1399" s="114" t="e">
        <f>VLOOKUP(C1399,'B2B（ol)'!A:K,11,0)</f>
        <v>#N/A</v>
      </c>
      <c r="N1399" s="114" t="e">
        <f>VLOOKUP(B1399,payments!E:AG,29,0)</f>
        <v>#N/A</v>
      </c>
      <c r="O1399" s="114"/>
      <c r="P1399" s="114"/>
      <c r="Q1399" s="61" t="e">
        <f>VLOOKUP(R1399,映射表!A:G,7,0)</f>
        <v>#N/A</v>
      </c>
      <c r="R1399" s="122"/>
      <c r="S1399" s="122"/>
      <c r="T1399" s="122"/>
      <c r="U1399" s="122"/>
      <c r="V1399" s="122"/>
      <c r="W1399" s="122"/>
      <c r="X1399" s="122"/>
      <c r="Y1399" s="61">
        <f t="shared" si="230"/>
        <v>0</v>
      </c>
    </row>
    <row r="1400" spans="1:25" s="61" customFormat="1">
      <c r="A1400" s="61" t="e">
        <f t="shared" si="221"/>
        <v>#N/A</v>
      </c>
      <c r="B1400" s="121">
        <f t="shared" si="222"/>
        <v>0</v>
      </c>
      <c r="C1400" s="117" t="e">
        <f>VLOOKUP(B1400,映射表!A:C,3,0)</f>
        <v>#N/A</v>
      </c>
      <c r="D1400" s="121">
        <f t="shared" si="223"/>
        <v>0</v>
      </c>
      <c r="E1400" s="100">
        <f t="shared" si="224"/>
        <v>0</v>
      </c>
      <c r="F1400" s="121">
        <f t="shared" si="225"/>
        <v>0</v>
      </c>
      <c r="G1400" s="121">
        <f t="shared" si="226"/>
        <v>0</v>
      </c>
      <c r="H1400" s="99" t="e">
        <f>VLOOKUP(C1400,'B2B（ol)'!A:J,10,0)*D1400</f>
        <v>#N/A</v>
      </c>
      <c r="I1400" s="101">
        <f t="shared" si="227"/>
        <v>0</v>
      </c>
      <c r="J1400" s="121">
        <f t="shared" si="228"/>
        <v>0</v>
      </c>
      <c r="K1400" s="121" t="e">
        <f>VLOOKUP(C1400,'B2B（ol)'!A:P,16,0)</f>
        <v>#N/A</v>
      </c>
      <c r="L1400" s="117">
        <f t="shared" si="229"/>
        <v>0</v>
      </c>
      <c r="M1400" s="114" t="e">
        <f>VLOOKUP(C1400,'B2B（ol)'!A:K,11,0)</f>
        <v>#N/A</v>
      </c>
      <c r="N1400" s="114" t="e">
        <f>VLOOKUP(B1400,payments!E:AG,29,0)</f>
        <v>#N/A</v>
      </c>
      <c r="O1400" s="114"/>
      <c r="P1400" s="114"/>
      <c r="Q1400" s="61" t="e">
        <f>VLOOKUP(R1400,映射表!A:G,7,0)</f>
        <v>#N/A</v>
      </c>
      <c r="R1400" s="122"/>
      <c r="S1400" s="122"/>
      <c r="T1400" s="122"/>
      <c r="U1400" s="122"/>
      <c r="V1400" s="122"/>
      <c r="W1400" s="122"/>
      <c r="X1400" s="122"/>
      <c r="Y1400" s="61">
        <f t="shared" si="230"/>
        <v>0</v>
      </c>
    </row>
    <row r="1401" spans="1:25" s="61" customFormat="1">
      <c r="A1401" s="61" t="e">
        <f t="shared" si="221"/>
        <v>#N/A</v>
      </c>
      <c r="B1401" s="121">
        <f t="shared" si="222"/>
        <v>0</v>
      </c>
      <c r="C1401" s="117" t="e">
        <f>VLOOKUP(B1401,映射表!A:C,3,0)</f>
        <v>#N/A</v>
      </c>
      <c r="D1401" s="121">
        <f t="shared" si="223"/>
        <v>0</v>
      </c>
      <c r="E1401" s="100">
        <f t="shared" si="224"/>
        <v>0</v>
      </c>
      <c r="F1401" s="121">
        <f t="shared" si="225"/>
        <v>0</v>
      </c>
      <c r="G1401" s="121">
        <f t="shared" si="226"/>
        <v>0</v>
      </c>
      <c r="H1401" s="99" t="e">
        <f>VLOOKUP(C1401,'B2B（ol)'!A:J,10,0)*D1401</f>
        <v>#N/A</v>
      </c>
      <c r="I1401" s="101">
        <f t="shared" si="227"/>
        <v>0</v>
      </c>
      <c r="J1401" s="121">
        <f t="shared" si="228"/>
        <v>0</v>
      </c>
      <c r="K1401" s="121" t="e">
        <f>VLOOKUP(C1401,'B2B（ol)'!A:P,16,0)</f>
        <v>#N/A</v>
      </c>
      <c r="L1401" s="117">
        <f t="shared" si="229"/>
        <v>0</v>
      </c>
      <c r="M1401" s="114" t="e">
        <f>VLOOKUP(C1401,'B2B（ol)'!A:K,11,0)</f>
        <v>#N/A</v>
      </c>
      <c r="N1401" s="114" t="e">
        <f>VLOOKUP(B1401,payments!E:AG,29,0)</f>
        <v>#N/A</v>
      </c>
      <c r="O1401" s="114"/>
      <c r="P1401" s="114"/>
      <c r="Q1401" s="61" t="e">
        <f>VLOOKUP(R1401,映射表!A:G,7,0)</f>
        <v>#N/A</v>
      </c>
      <c r="R1401" s="122"/>
      <c r="S1401" s="122"/>
      <c r="T1401" s="122"/>
      <c r="U1401" s="122"/>
      <c r="V1401" s="122"/>
      <c r="W1401" s="122"/>
      <c r="X1401" s="122"/>
      <c r="Y1401" s="61">
        <f t="shared" si="230"/>
        <v>0</v>
      </c>
    </row>
    <row r="1402" spans="1:25" s="61" customFormat="1">
      <c r="A1402" s="61" t="e">
        <f t="shared" si="221"/>
        <v>#N/A</v>
      </c>
      <c r="B1402" s="121">
        <f t="shared" si="222"/>
        <v>0</v>
      </c>
      <c r="C1402" s="117" t="e">
        <f>VLOOKUP(B1402,映射表!A:C,3,0)</f>
        <v>#N/A</v>
      </c>
      <c r="D1402" s="121">
        <f t="shared" si="223"/>
        <v>0</v>
      </c>
      <c r="E1402" s="100">
        <f t="shared" si="224"/>
        <v>0</v>
      </c>
      <c r="F1402" s="121">
        <f t="shared" si="225"/>
        <v>0</v>
      </c>
      <c r="G1402" s="121">
        <f t="shared" si="226"/>
        <v>0</v>
      </c>
      <c r="H1402" s="99" t="e">
        <f>VLOOKUP(C1402,'B2B（ol)'!A:J,10,0)*D1402</f>
        <v>#N/A</v>
      </c>
      <c r="I1402" s="101">
        <f t="shared" si="227"/>
        <v>0</v>
      </c>
      <c r="J1402" s="121">
        <f t="shared" si="228"/>
        <v>0</v>
      </c>
      <c r="K1402" s="121" t="e">
        <f>VLOOKUP(C1402,'B2B（ol)'!A:P,16,0)</f>
        <v>#N/A</v>
      </c>
      <c r="L1402" s="117">
        <f t="shared" si="229"/>
        <v>0</v>
      </c>
      <c r="M1402" s="114" t="e">
        <f>VLOOKUP(C1402,'B2B（ol)'!A:K,11,0)</f>
        <v>#N/A</v>
      </c>
      <c r="N1402" s="114" t="e">
        <f>VLOOKUP(B1402,payments!E:AG,29,0)</f>
        <v>#N/A</v>
      </c>
      <c r="O1402" s="114"/>
      <c r="P1402" s="114"/>
      <c r="Q1402" s="61" t="e">
        <f>VLOOKUP(R1402,映射表!A:G,7,0)</f>
        <v>#N/A</v>
      </c>
      <c r="R1402" s="122"/>
      <c r="S1402" s="122"/>
      <c r="T1402" s="122"/>
      <c r="U1402" s="122"/>
      <c r="V1402" s="122"/>
      <c r="W1402" s="122"/>
      <c r="X1402" s="122"/>
      <c r="Y1402" s="61">
        <f t="shared" si="230"/>
        <v>0</v>
      </c>
    </row>
    <row r="1403" spans="1:25" s="61" customFormat="1">
      <c r="A1403" s="61" t="e">
        <f t="shared" si="221"/>
        <v>#N/A</v>
      </c>
      <c r="B1403" s="121">
        <f t="shared" si="222"/>
        <v>0</v>
      </c>
      <c r="C1403" s="117" t="e">
        <f>VLOOKUP(B1403,映射表!A:C,3,0)</f>
        <v>#N/A</v>
      </c>
      <c r="D1403" s="121">
        <f t="shared" si="223"/>
        <v>0</v>
      </c>
      <c r="E1403" s="100">
        <f t="shared" si="224"/>
        <v>0</v>
      </c>
      <c r="F1403" s="121">
        <f t="shared" si="225"/>
        <v>0</v>
      </c>
      <c r="G1403" s="121">
        <f t="shared" si="226"/>
        <v>0</v>
      </c>
      <c r="H1403" s="99" t="e">
        <f>VLOOKUP(C1403,'B2B（ol)'!A:J,10,0)*D1403</f>
        <v>#N/A</v>
      </c>
      <c r="I1403" s="101">
        <f t="shared" si="227"/>
        <v>0</v>
      </c>
      <c r="J1403" s="121">
        <f t="shared" si="228"/>
        <v>0</v>
      </c>
      <c r="K1403" s="121" t="e">
        <f>VLOOKUP(C1403,'B2B（ol)'!A:P,16,0)</f>
        <v>#N/A</v>
      </c>
      <c r="L1403" s="117">
        <f t="shared" si="229"/>
        <v>0</v>
      </c>
      <c r="M1403" s="114" t="e">
        <f>VLOOKUP(C1403,'B2B（ol)'!A:K,11,0)</f>
        <v>#N/A</v>
      </c>
      <c r="N1403" s="114" t="e">
        <f>VLOOKUP(B1403,payments!E:AG,29,0)</f>
        <v>#N/A</v>
      </c>
      <c r="O1403" s="114"/>
      <c r="P1403" s="114"/>
      <c r="Q1403" s="61" t="e">
        <f>VLOOKUP(R1403,映射表!A:G,7,0)</f>
        <v>#N/A</v>
      </c>
      <c r="R1403" s="122"/>
      <c r="S1403" s="122"/>
      <c r="T1403" s="122"/>
      <c r="U1403" s="122"/>
      <c r="V1403" s="122"/>
      <c r="W1403" s="122"/>
      <c r="X1403" s="122"/>
      <c r="Y1403" s="61">
        <f t="shared" si="230"/>
        <v>0</v>
      </c>
    </row>
    <row r="1404" spans="1:25" s="61" customFormat="1">
      <c r="A1404" s="61" t="e">
        <f t="shared" si="221"/>
        <v>#N/A</v>
      </c>
      <c r="B1404" s="121">
        <f t="shared" si="222"/>
        <v>0</v>
      </c>
      <c r="C1404" s="117" t="e">
        <f>VLOOKUP(B1404,映射表!A:C,3,0)</f>
        <v>#N/A</v>
      </c>
      <c r="D1404" s="121">
        <f t="shared" si="223"/>
        <v>0</v>
      </c>
      <c r="E1404" s="100">
        <f t="shared" si="224"/>
        <v>0</v>
      </c>
      <c r="F1404" s="121">
        <f t="shared" si="225"/>
        <v>0</v>
      </c>
      <c r="G1404" s="121">
        <f t="shared" si="226"/>
        <v>0</v>
      </c>
      <c r="H1404" s="99" t="e">
        <f>VLOOKUP(C1404,'B2B（ol)'!A:J,10,0)*D1404</f>
        <v>#N/A</v>
      </c>
      <c r="I1404" s="101">
        <f t="shared" si="227"/>
        <v>0</v>
      </c>
      <c r="J1404" s="121">
        <f t="shared" si="228"/>
        <v>0</v>
      </c>
      <c r="K1404" s="121" t="e">
        <f>VLOOKUP(C1404,'B2B（ol)'!A:P,16,0)</f>
        <v>#N/A</v>
      </c>
      <c r="L1404" s="117">
        <f t="shared" si="229"/>
        <v>0</v>
      </c>
      <c r="M1404" s="114" t="e">
        <f>VLOOKUP(C1404,'B2B（ol)'!A:K,11,0)</f>
        <v>#N/A</v>
      </c>
      <c r="N1404" s="114" t="e">
        <f>VLOOKUP(B1404,payments!E:AG,29,0)</f>
        <v>#N/A</v>
      </c>
      <c r="O1404" s="114"/>
      <c r="P1404" s="114"/>
      <c r="Q1404" s="61" t="e">
        <f>VLOOKUP(R1404,映射表!A:G,7,0)</f>
        <v>#N/A</v>
      </c>
      <c r="R1404" s="122"/>
      <c r="S1404" s="122"/>
      <c r="T1404" s="122"/>
      <c r="U1404" s="122"/>
      <c r="V1404" s="122"/>
      <c r="W1404" s="122"/>
      <c r="X1404" s="122"/>
      <c r="Y1404" s="61">
        <f t="shared" si="230"/>
        <v>0</v>
      </c>
    </row>
    <row r="1405" spans="1:25" s="61" customFormat="1">
      <c r="A1405" s="61" t="e">
        <f t="shared" si="221"/>
        <v>#N/A</v>
      </c>
      <c r="B1405" s="121">
        <f t="shared" si="222"/>
        <v>0</v>
      </c>
      <c r="C1405" s="117" t="e">
        <f>VLOOKUP(B1405,映射表!A:C,3,0)</f>
        <v>#N/A</v>
      </c>
      <c r="D1405" s="121">
        <f t="shared" si="223"/>
        <v>0</v>
      </c>
      <c r="E1405" s="100">
        <f t="shared" si="224"/>
        <v>0</v>
      </c>
      <c r="F1405" s="121">
        <f t="shared" si="225"/>
        <v>0</v>
      </c>
      <c r="G1405" s="121">
        <f t="shared" si="226"/>
        <v>0</v>
      </c>
      <c r="H1405" s="99" t="e">
        <f>VLOOKUP(C1405,'B2B（ol)'!A:J,10,0)*D1405</f>
        <v>#N/A</v>
      </c>
      <c r="I1405" s="101">
        <f t="shared" si="227"/>
        <v>0</v>
      </c>
      <c r="J1405" s="121">
        <f t="shared" si="228"/>
        <v>0</v>
      </c>
      <c r="K1405" s="121" t="e">
        <f>VLOOKUP(C1405,'B2B（ol)'!A:P,16,0)</f>
        <v>#N/A</v>
      </c>
      <c r="L1405" s="117">
        <f t="shared" si="229"/>
        <v>0</v>
      </c>
      <c r="M1405" s="114" t="e">
        <f>VLOOKUP(C1405,'B2B（ol)'!A:K,11,0)</f>
        <v>#N/A</v>
      </c>
      <c r="N1405" s="114" t="e">
        <f>VLOOKUP(B1405,payments!E:AG,29,0)</f>
        <v>#N/A</v>
      </c>
      <c r="O1405" s="114"/>
      <c r="P1405" s="114"/>
      <c r="Q1405" s="61" t="e">
        <f>VLOOKUP(R1405,映射表!A:G,7,0)</f>
        <v>#N/A</v>
      </c>
      <c r="R1405" s="122"/>
      <c r="S1405" s="122"/>
      <c r="T1405" s="122"/>
      <c r="U1405" s="122"/>
      <c r="V1405" s="122"/>
      <c r="W1405" s="122"/>
      <c r="X1405" s="122"/>
      <c r="Y1405" s="61">
        <f t="shared" si="230"/>
        <v>0</v>
      </c>
    </row>
    <row r="1406" spans="1:25" s="61" customFormat="1">
      <c r="A1406" s="61" t="e">
        <f t="shared" si="221"/>
        <v>#N/A</v>
      </c>
      <c r="B1406" s="121">
        <f t="shared" si="222"/>
        <v>0</v>
      </c>
      <c r="C1406" s="117" t="e">
        <f>VLOOKUP(B1406,映射表!A:C,3,0)</f>
        <v>#N/A</v>
      </c>
      <c r="D1406" s="121">
        <f t="shared" si="223"/>
        <v>0</v>
      </c>
      <c r="E1406" s="100">
        <f t="shared" si="224"/>
        <v>0</v>
      </c>
      <c r="F1406" s="121">
        <f t="shared" si="225"/>
        <v>0</v>
      </c>
      <c r="G1406" s="121">
        <f t="shared" si="226"/>
        <v>0</v>
      </c>
      <c r="H1406" s="99" t="e">
        <f>VLOOKUP(C1406,'B2B（ol)'!A:J,10,0)*D1406</f>
        <v>#N/A</v>
      </c>
      <c r="I1406" s="101">
        <f t="shared" si="227"/>
        <v>0</v>
      </c>
      <c r="J1406" s="121">
        <f t="shared" si="228"/>
        <v>0</v>
      </c>
      <c r="K1406" s="121" t="e">
        <f>VLOOKUP(C1406,'B2B（ol)'!A:P,16,0)</f>
        <v>#N/A</v>
      </c>
      <c r="L1406" s="117">
        <f t="shared" si="229"/>
        <v>0</v>
      </c>
      <c r="M1406" s="114" t="e">
        <f>VLOOKUP(C1406,'B2B（ol)'!A:K,11,0)</f>
        <v>#N/A</v>
      </c>
      <c r="N1406" s="114" t="e">
        <f>VLOOKUP(B1406,payments!E:AG,29,0)</f>
        <v>#N/A</v>
      </c>
      <c r="O1406" s="114"/>
      <c r="P1406" s="114"/>
      <c r="Q1406" s="61" t="e">
        <f>VLOOKUP(R1406,映射表!A:G,7,0)</f>
        <v>#N/A</v>
      </c>
      <c r="R1406" s="122"/>
      <c r="S1406" s="122"/>
      <c r="T1406" s="122"/>
      <c r="U1406" s="122"/>
      <c r="V1406" s="122"/>
      <c r="W1406" s="122"/>
      <c r="X1406" s="122"/>
      <c r="Y1406" s="61">
        <f t="shared" si="230"/>
        <v>0</v>
      </c>
    </row>
    <row r="1407" spans="1:25" s="61" customFormat="1">
      <c r="A1407" s="61" t="e">
        <f t="shared" si="221"/>
        <v>#N/A</v>
      </c>
      <c r="B1407" s="121">
        <f t="shared" si="222"/>
        <v>0</v>
      </c>
      <c r="C1407" s="117" t="e">
        <f>VLOOKUP(B1407,映射表!A:C,3,0)</f>
        <v>#N/A</v>
      </c>
      <c r="D1407" s="121">
        <f t="shared" si="223"/>
        <v>0</v>
      </c>
      <c r="E1407" s="100">
        <f t="shared" si="224"/>
        <v>0</v>
      </c>
      <c r="F1407" s="121">
        <f t="shared" si="225"/>
        <v>0</v>
      </c>
      <c r="G1407" s="121">
        <f t="shared" si="226"/>
        <v>0</v>
      </c>
      <c r="H1407" s="99" t="e">
        <f>VLOOKUP(C1407,'B2B（ol)'!A:J,10,0)*D1407</f>
        <v>#N/A</v>
      </c>
      <c r="I1407" s="101">
        <f t="shared" si="227"/>
        <v>0</v>
      </c>
      <c r="J1407" s="121">
        <f t="shared" si="228"/>
        <v>0</v>
      </c>
      <c r="K1407" s="121" t="e">
        <f>VLOOKUP(C1407,'B2B（ol)'!A:P,16,0)</f>
        <v>#N/A</v>
      </c>
      <c r="L1407" s="117">
        <f t="shared" si="229"/>
        <v>0</v>
      </c>
      <c r="M1407" s="114" t="e">
        <f>VLOOKUP(C1407,'B2B（ol)'!A:K,11,0)</f>
        <v>#N/A</v>
      </c>
      <c r="N1407" s="114" t="e">
        <f>VLOOKUP(B1407,payments!E:AG,29,0)</f>
        <v>#N/A</v>
      </c>
      <c r="O1407" s="114"/>
      <c r="P1407" s="114"/>
      <c r="Q1407" s="61" t="e">
        <f>VLOOKUP(R1407,映射表!A:G,7,0)</f>
        <v>#N/A</v>
      </c>
      <c r="R1407" s="122"/>
      <c r="S1407" s="122"/>
      <c r="T1407" s="122"/>
      <c r="U1407" s="122"/>
      <c r="V1407" s="122"/>
      <c r="W1407" s="122"/>
      <c r="X1407" s="122"/>
      <c r="Y1407" s="61">
        <f t="shared" si="230"/>
        <v>0</v>
      </c>
    </row>
    <row r="1408" spans="1:25" s="61" customFormat="1">
      <c r="A1408" s="61" t="e">
        <f t="shared" si="221"/>
        <v>#N/A</v>
      </c>
      <c r="B1408" s="121">
        <f t="shared" si="222"/>
        <v>0</v>
      </c>
      <c r="C1408" s="117" t="e">
        <f>VLOOKUP(B1408,映射表!A:C,3,0)</f>
        <v>#N/A</v>
      </c>
      <c r="D1408" s="121">
        <f t="shared" si="223"/>
        <v>0</v>
      </c>
      <c r="E1408" s="100">
        <f t="shared" si="224"/>
        <v>0</v>
      </c>
      <c r="F1408" s="121">
        <f t="shared" si="225"/>
        <v>0</v>
      </c>
      <c r="G1408" s="121">
        <f t="shared" si="226"/>
        <v>0</v>
      </c>
      <c r="H1408" s="99" t="e">
        <f>VLOOKUP(C1408,'B2B（ol)'!A:J,10,0)*D1408</f>
        <v>#N/A</v>
      </c>
      <c r="I1408" s="101">
        <f t="shared" si="227"/>
        <v>0</v>
      </c>
      <c r="J1408" s="121">
        <f t="shared" si="228"/>
        <v>0</v>
      </c>
      <c r="K1408" s="121" t="e">
        <f>VLOOKUP(C1408,'B2B（ol)'!A:P,16,0)</f>
        <v>#N/A</v>
      </c>
      <c r="L1408" s="117">
        <f t="shared" si="229"/>
        <v>0</v>
      </c>
      <c r="M1408" s="114" t="e">
        <f>VLOOKUP(C1408,'B2B（ol)'!A:K,11,0)</f>
        <v>#N/A</v>
      </c>
      <c r="N1408" s="114" t="e">
        <f>VLOOKUP(B1408,payments!E:AG,29,0)</f>
        <v>#N/A</v>
      </c>
      <c r="O1408" s="114"/>
      <c r="P1408" s="114"/>
      <c r="Q1408" s="61" t="e">
        <f>VLOOKUP(R1408,映射表!A:G,7,0)</f>
        <v>#N/A</v>
      </c>
      <c r="R1408" s="122"/>
      <c r="S1408" s="122"/>
      <c r="T1408" s="122"/>
      <c r="U1408" s="122"/>
      <c r="V1408" s="122"/>
      <c r="W1408" s="122"/>
      <c r="X1408" s="122"/>
      <c r="Y1408" s="61">
        <f t="shared" si="230"/>
        <v>0</v>
      </c>
    </row>
    <row r="1409" spans="1:25" s="61" customFormat="1">
      <c r="A1409" s="61" t="e">
        <f t="shared" si="221"/>
        <v>#N/A</v>
      </c>
      <c r="B1409" s="121">
        <f t="shared" si="222"/>
        <v>0</v>
      </c>
      <c r="C1409" s="117" t="e">
        <f>VLOOKUP(B1409,映射表!A:C,3,0)</f>
        <v>#N/A</v>
      </c>
      <c r="D1409" s="121">
        <f t="shared" si="223"/>
        <v>0</v>
      </c>
      <c r="E1409" s="100">
        <f t="shared" si="224"/>
        <v>0</v>
      </c>
      <c r="F1409" s="121">
        <f t="shared" si="225"/>
        <v>0</v>
      </c>
      <c r="G1409" s="121">
        <f t="shared" si="226"/>
        <v>0</v>
      </c>
      <c r="H1409" s="99" t="e">
        <f>VLOOKUP(C1409,'B2B（ol)'!A:J,10,0)*D1409</f>
        <v>#N/A</v>
      </c>
      <c r="I1409" s="101">
        <f t="shared" si="227"/>
        <v>0</v>
      </c>
      <c r="J1409" s="121">
        <f t="shared" si="228"/>
        <v>0</v>
      </c>
      <c r="K1409" s="121" t="e">
        <f>VLOOKUP(C1409,'B2B（ol)'!A:P,16,0)</f>
        <v>#N/A</v>
      </c>
      <c r="L1409" s="117">
        <f t="shared" si="229"/>
        <v>0</v>
      </c>
      <c r="M1409" s="114" t="e">
        <f>VLOOKUP(C1409,'B2B（ol)'!A:K,11,0)</f>
        <v>#N/A</v>
      </c>
      <c r="N1409" s="114" t="e">
        <f>VLOOKUP(B1409,payments!E:AG,29,0)</f>
        <v>#N/A</v>
      </c>
      <c r="O1409" s="114"/>
      <c r="P1409" s="114"/>
      <c r="Q1409" s="61" t="e">
        <f>VLOOKUP(R1409,映射表!A:G,7,0)</f>
        <v>#N/A</v>
      </c>
      <c r="R1409" s="122"/>
      <c r="S1409" s="122"/>
      <c r="T1409" s="122"/>
      <c r="U1409" s="122"/>
      <c r="V1409" s="122"/>
      <c r="W1409" s="122"/>
      <c r="X1409" s="122"/>
      <c r="Y1409" s="61">
        <f t="shared" si="230"/>
        <v>0</v>
      </c>
    </row>
    <row r="1410" spans="1:25" s="61" customFormat="1">
      <c r="A1410" s="61" t="e">
        <f t="shared" ref="A1410:A1468" si="231">Q1410</f>
        <v>#N/A</v>
      </c>
      <c r="B1410" s="121">
        <f t="shared" ref="B1410:B1468" si="232">R1410</f>
        <v>0</v>
      </c>
      <c r="C1410" s="117" t="e">
        <f>VLOOKUP(B1410,映射表!A:C,3,0)</f>
        <v>#N/A</v>
      </c>
      <c r="D1410" s="121">
        <f t="shared" ref="D1410:D1468" si="233">S1410</f>
        <v>0</v>
      </c>
      <c r="E1410" s="100">
        <f t="shared" ref="E1410:E1468" si="234">IFERROR(T1410/D1410,0)*D1410</f>
        <v>0</v>
      </c>
      <c r="F1410" s="121">
        <f t="shared" ref="F1410:F1468" si="235">IFERROR(V1410/D1410,0)*D1410</f>
        <v>0</v>
      </c>
      <c r="G1410" s="121">
        <f t="shared" ref="G1410:G1468" si="236">IFERROR(IF((E1410+F1410)&gt;200,(E1410+F1410-200)*0.9+200*0.85,(E1410+F1410)*0.85),0)</f>
        <v>0</v>
      </c>
      <c r="H1410" s="99" t="e">
        <f>VLOOKUP(C1410,'B2B（ol)'!A:J,10,0)*D1410</f>
        <v>#N/A</v>
      </c>
      <c r="I1410" s="101">
        <f t="shared" ref="I1410:I1468" si="237">IFERROR((G1410-H1410)/(E1410+F1410),0)</f>
        <v>0</v>
      </c>
      <c r="J1410" s="121">
        <f t="shared" ref="J1410:J1468" si="238">IFERROR((G1410-H1410),0)</f>
        <v>0</v>
      </c>
      <c r="K1410" s="121" t="e">
        <f>VLOOKUP(C1410,'B2B（ol)'!A:P,16,0)</f>
        <v>#N/A</v>
      </c>
      <c r="L1410" s="117">
        <f t="shared" ref="L1410:L1468" si="239">(E1410+F1410)</f>
        <v>0</v>
      </c>
      <c r="M1410" s="114" t="e">
        <f>VLOOKUP(C1410,'B2B（ol)'!A:K,11,0)</f>
        <v>#N/A</v>
      </c>
      <c r="N1410" s="114" t="e">
        <f>VLOOKUP(B1410,payments!E:AG,29,0)</f>
        <v>#N/A</v>
      </c>
      <c r="O1410" s="114"/>
      <c r="P1410" s="114"/>
      <c r="Q1410" s="61" t="e">
        <f>VLOOKUP(R1410,映射表!A:G,7,0)</f>
        <v>#N/A</v>
      </c>
      <c r="R1410" s="122"/>
      <c r="S1410" s="122"/>
      <c r="T1410" s="122"/>
      <c r="U1410" s="122"/>
      <c r="V1410" s="122"/>
      <c r="W1410" s="122"/>
      <c r="X1410" s="122"/>
      <c r="Y1410" s="61">
        <f t="shared" ref="Y1410:Y1468" si="240">L1410</f>
        <v>0</v>
      </c>
    </row>
    <row r="1411" spans="1:25" s="61" customFormat="1">
      <c r="A1411" s="61" t="e">
        <f t="shared" si="231"/>
        <v>#N/A</v>
      </c>
      <c r="B1411" s="121">
        <f t="shared" si="232"/>
        <v>0</v>
      </c>
      <c r="C1411" s="117" t="e">
        <f>VLOOKUP(B1411,映射表!A:C,3,0)</f>
        <v>#N/A</v>
      </c>
      <c r="D1411" s="121">
        <f t="shared" si="233"/>
        <v>0</v>
      </c>
      <c r="E1411" s="100">
        <f t="shared" si="234"/>
        <v>0</v>
      </c>
      <c r="F1411" s="121">
        <f t="shared" si="235"/>
        <v>0</v>
      </c>
      <c r="G1411" s="121">
        <f t="shared" si="236"/>
        <v>0</v>
      </c>
      <c r="H1411" s="99" t="e">
        <f>VLOOKUP(C1411,'B2B（ol)'!A:J,10,0)*D1411</f>
        <v>#N/A</v>
      </c>
      <c r="I1411" s="101">
        <f t="shared" si="237"/>
        <v>0</v>
      </c>
      <c r="J1411" s="121">
        <f t="shared" si="238"/>
        <v>0</v>
      </c>
      <c r="K1411" s="121" t="e">
        <f>VLOOKUP(C1411,'B2B（ol)'!A:P,16,0)</f>
        <v>#N/A</v>
      </c>
      <c r="L1411" s="117">
        <f t="shared" si="239"/>
        <v>0</v>
      </c>
      <c r="M1411" s="114" t="e">
        <f>VLOOKUP(C1411,'B2B（ol)'!A:K,11,0)</f>
        <v>#N/A</v>
      </c>
      <c r="N1411" s="114" t="e">
        <f>VLOOKUP(B1411,payments!E:AG,29,0)</f>
        <v>#N/A</v>
      </c>
      <c r="O1411" s="114"/>
      <c r="P1411" s="114"/>
      <c r="Q1411" s="61" t="e">
        <f>VLOOKUP(R1411,映射表!A:G,7,0)</f>
        <v>#N/A</v>
      </c>
      <c r="R1411" s="122"/>
      <c r="S1411" s="122"/>
      <c r="T1411" s="122"/>
      <c r="U1411" s="122"/>
      <c r="V1411" s="122"/>
      <c r="W1411" s="122"/>
      <c r="X1411" s="122"/>
      <c r="Y1411" s="61">
        <f t="shared" si="240"/>
        <v>0</v>
      </c>
    </row>
    <row r="1412" spans="1:25" s="61" customFormat="1">
      <c r="A1412" s="61" t="e">
        <f t="shared" si="231"/>
        <v>#N/A</v>
      </c>
      <c r="B1412" s="121">
        <f t="shared" si="232"/>
        <v>0</v>
      </c>
      <c r="C1412" s="117" t="e">
        <f>VLOOKUP(B1412,映射表!A:C,3,0)</f>
        <v>#N/A</v>
      </c>
      <c r="D1412" s="121">
        <f t="shared" si="233"/>
        <v>0</v>
      </c>
      <c r="E1412" s="100">
        <f t="shared" si="234"/>
        <v>0</v>
      </c>
      <c r="F1412" s="121">
        <f t="shared" si="235"/>
        <v>0</v>
      </c>
      <c r="G1412" s="121">
        <f t="shared" si="236"/>
        <v>0</v>
      </c>
      <c r="H1412" s="99" t="e">
        <f>VLOOKUP(C1412,'B2B（ol)'!A:J,10,0)*D1412</f>
        <v>#N/A</v>
      </c>
      <c r="I1412" s="101">
        <f t="shared" si="237"/>
        <v>0</v>
      </c>
      <c r="J1412" s="121">
        <f t="shared" si="238"/>
        <v>0</v>
      </c>
      <c r="K1412" s="121" t="e">
        <f>VLOOKUP(C1412,'B2B（ol)'!A:P,16,0)</f>
        <v>#N/A</v>
      </c>
      <c r="L1412" s="117">
        <f t="shared" si="239"/>
        <v>0</v>
      </c>
      <c r="M1412" s="114" t="e">
        <f>VLOOKUP(C1412,'B2B（ol)'!A:K,11,0)</f>
        <v>#N/A</v>
      </c>
      <c r="N1412" s="114" t="e">
        <f>VLOOKUP(B1412,payments!E:AG,29,0)</f>
        <v>#N/A</v>
      </c>
      <c r="O1412" s="114"/>
      <c r="P1412" s="114"/>
      <c r="Q1412" s="61" t="e">
        <f>VLOOKUP(R1412,映射表!A:G,7,0)</f>
        <v>#N/A</v>
      </c>
      <c r="R1412" s="122"/>
      <c r="S1412" s="122"/>
      <c r="T1412" s="122"/>
      <c r="U1412" s="122"/>
      <c r="V1412" s="122"/>
      <c r="W1412" s="122"/>
      <c r="X1412" s="122"/>
      <c r="Y1412" s="61">
        <f t="shared" si="240"/>
        <v>0</v>
      </c>
    </row>
    <row r="1413" spans="1:25" s="61" customFormat="1">
      <c r="A1413" s="61" t="e">
        <f t="shared" si="231"/>
        <v>#N/A</v>
      </c>
      <c r="B1413" s="121">
        <f t="shared" si="232"/>
        <v>0</v>
      </c>
      <c r="C1413" s="117" t="e">
        <f>VLOOKUP(B1413,映射表!A:C,3,0)</f>
        <v>#N/A</v>
      </c>
      <c r="D1413" s="121">
        <f t="shared" si="233"/>
        <v>0</v>
      </c>
      <c r="E1413" s="100">
        <f t="shared" si="234"/>
        <v>0</v>
      </c>
      <c r="F1413" s="121">
        <f t="shared" si="235"/>
        <v>0</v>
      </c>
      <c r="G1413" s="121">
        <f t="shared" si="236"/>
        <v>0</v>
      </c>
      <c r="H1413" s="99" t="e">
        <f>VLOOKUP(C1413,'B2B（ol)'!A:J,10,0)*D1413</f>
        <v>#N/A</v>
      </c>
      <c r="I1413" s="101">
        <f t="shared" si="237"/>
        <v>0</v>
      </c>
      <c r="J1413" s="121">
        <f t="shared" si="238"/>
        <v>0</v>
      </c>
      <c r="K1413" s="121" t="e">
        <f>VLOOKUP(C1413,'B2B（ol)'!A:P,16,0)</f>
        <v>#N/A</v>
      </c>
      <c r="L1413" s="117">
        <f t="shared" si="239"/>
        <v>0</v>
      </c>
      <c r="M1413" s="114" t="e">
        <f>VLOOKUP(C1413,'B2B（ol)'!A:K,11,0)</f>
        <v>#N/A</v>
      </c>
      <c r="N1413" s="114" t="e">
        <f>VLOOKUP(B1413,payments!E:AG,29,0)</f>
        <v>#N/A</v>
      </c>
      <c r="O1413" s="114"/>
      <c r="P1413" s="114"/>
      <c r="Q1413" s="61" t="e">
        <f>VLOOKUP(R1413,映射表!A:G,7,0)</f>
        <v>#N/A</v>
      </c>
      <c r="R1413" s="122"/>
      <c r="S1413" s="122"/>
      <c r="T1413" s="122"/>
      <c r="U1413" s="122"/>
      <c r="V1413" s="122"/>
      <c r="W1413" s="122"/>
      <c r="X1413" s="122"/>
      <c r="Y1413" s="61">
        <f t="shared" si="240"/>
        <v>0</v>
      </c>
    </row>
    <row r="1414" spans="1:25" s="61" customFormat="1">
      <c r="A1414" s="61" t="e">
        <f t="shared" si="231"/>
        <v>#N/A</v>
      </c>
      <c r="B1414" s="121">
        <f t="shared" si="232"/>
        <v>0</v>
      </c>
      <c r="C1414" s="117" t="e">
        <f>VLOOKUP(B1414,映射表!A:C,3,0)</f>
        <v>#N/A</v>
      </c>
      <c r="D1414" s="121">
        <f t="shared" si="233"/>
        <v>0</v>
      </c>
      <c r="E1414" s="100">
        <f t="shared" si="234"/>
        <v>0</v>
      </c>
      <c r="F1414" s="121">
        <f t="shared" si="235"/>
        <v>0</v>
      </c>
      <c r="G1414" s="121">
        <f t="shared" si="236"/>
        <v>0</v>
      </c>
      <c r="H1414" s="99" t="e">
        <f>VLOOKUP(C1414,'B2B（ol)'!A:J,10,0)*D1414</f>
        <v>#N/A</v>
      </c>
      <c r="I1414" s="101">
        <f t="shared" si="237"/>
        <v>0</v>
      </c>
      <c r="J1414" s="121">
        <f t="shared" si="238"/>
        <v>0</v>
      </c>
      <c r="K1414" s="121" t="e">
        <f>VLOOKUP(C1414,'B2B（ol)'!A:P,16,0)</f>
        <v>#N/A</v>
      </c>
      <c r="L1414" s="117">
        <f t="shared" si="239"/>
        <v>0</v>
      </c>
      <c r="M1414" s="114" t="e">
        <f>VLOOKUP(C1414,'B2B（ol)'!A:K,11,0)</f>
        <v>#N/A</v>
      </c>
      <c r="N1414" s="114" t="e">
        <f>VLOOKUP(B1414,payments!E:AG,29,0)</f>
        <v>#N/A</v>
      </c>
      <c r="O1414" s="114"/>
      <c r="P1414" s="114"/>
      <c r="Q1414" s="61" t="e">
        <f>VLOOKUP(R1414,映射表!A:G,7,0)</f>
        <v>#N/A</v>
      </c>
      <c r="R1414" s="122"/>
      <c r="S1414" s="122"/>
      <c r="T1414" s="122"/>
      <c r="U1414" s="122"/>
      <c r="V1414" s="122"/>
      <c r="W1414" s="122"/>
      <c r="X1414" s="122"/>
      <c r="Y1414" s="61">
        <f t="shared" si="240"/>
        <v>0</v>
      </c>
    </row>
    <row r="1415" spans="1:25" s="61" customFormat="1">
      <c r="A1415" s="61" t="e">
        <f t="shared" si="231"/>
        <v>#N/A</v>
      </c>
      <c r="B1415" s="121">
        <f t="shared" si="232"/>
        <v>0</v>
      </c>
      <c r="C1415" s="117" t="e">
        <f>VLOOKUP(B1415,映射表!A:C,3,0)</f>
        <v>#N/A</v>
      </c>
      <c r="D1415" s="121">
        <f t="shared" si="233"/>
        <v>0</v>
      </c>
      <c r="E1415" s="100">
        <f t="shared" si="234"/>
        <v>0</v>
      </c>
      <c r="F1415" s="121">
        <f t="shared" si="235"/>
        <v>0</v>
      </c>
      <c r="G1415" s="121">
        <f t="shared" si="236"/>
        <v>0</v>
      </c>
      <c r="H1415" s="99" t="e">
        <f>VLOOKUP(C1415,'B2B（ol)'!A:J,10,0)*D1415</f>
        <v>#N/A</v>
      </c>
      <c r="I1415" s="101">
        <f t="shared" si="237"/>
        <v>0</v>
      </c>
      <c r="J1415" s="121">
        <f t="shared" si="238"/>
        <v>0</v>
      </c>
      <c r="K1415" s="121" t="e">
        <f>VLOOKUP(C1415,'B2B（ol)'!A:P,16,0)</f>
        <v>#N/A</v>
      </c>
      <c r="L1415" s="117">
        <f t="shared" si="239"/>
        <v>0</v>
      </c>
      <c r="M1415" s="114" t="e">
        <f>VLOOKUP(C1415,'B2B（ol)'!A:K,11,0)</f>
        <v>#N/A</v>
      </c>
      <c r="N1415" s="114" t="e">
        <f>VLOOKUP(B1415,payments!E:AG,29,0)</f>
        <v>#N/A</v>
      </c>
      <c r="O1415" s="114"/>
      <c r="P1415" s="114"/>
      <c r="Q1415" s="61" t="e">
        <f>VLOOKUP(R1415,映射表!A:G,7,0)</f>
        <v>#N/A</v>
      </c>
      <c r="R1415" s="122"/>
      <c r="S1415" s="122"/>
      <c r="T1415" s="122"/>
      <c r="U1415" s="122"/>
      <c r="V1415" s="122"/>
      <c r="W1415" s="122"/>
      <c r="X1415" s="122"/>
      <c r="Y1415" s="61">
        <f t="shared" si="240"/>
        <v>0</v>
      </c>
    </row>
    <row r="1416" spans="1:25" s="61" customFormat="1">
      <c r="A1416" s="61" t="e">
        <f t="shared" si="231"/>
        <v>#N/A</v>
      </c>
      <c r="B1416" s="121">
        <f t="shared" si="232"/>
        <v>0</v>
      </c>
      <c r="C1416" s="117" t="e">
        <f>VLOOKUP(B1416,映射表!A:C,3,0)</f>
        <v>#N/A</v>
      </c>
      <c r="D1416" s="121">
        <f t="shared" si="233"/>
        <v>0</v>
      </c>
      <c r="E1416" s="100">
        <f t="shared" si="234"/>
        <v>0</v>
      </c>
      <c r="F1416" s="121">
        <f t="shared" si="235"/>
        <v>0</v>
      </c>
      <c r="G1416" s="121">
        <f t="shared" si="236"/>
        <v>0</v>
      </c>
      <c r="H1416" s="99" t="e">
        <f>VLOOKUP(C1416,'B2B（ol)'!A:J,10,0)*D1416</f>
        <v>#N/A</v>
      </c>
      <c r="I1416" s="101">
        <f t="shared" si="237"/>
        <v>0</v>
      </c>
      <c r="J1416" s="121">
        <f t="shared" si="238"/>
        <v>0</v>
      </c>
      <c r="K1416" s="121" t="e">
        <f>VLOOKUP(C1416,'B2B（ol)'!A:P,16,0)</f>
        <v>#N/A</v>
      </c>
      <c r="L1416" s="117">
        <f t="shared" si="239"/>
        <v>0</v>
      </c>
      <c r="M1416" s="114" t="e">
        <f>VLOOKUP(C1416,'B2B（ol)'!A:K,11,0)</f>
        <v>#N/A</v>
      </c>
      <c r="N1416" s="114" t="e">
        <f>VLOOKUP(B1416,payments!E:AG,29,0)</f>
        <v>#N/A</v>
      </c>
      <c r="O1416" s="114"/>
      <c r="P1416" s="114"/>
      <c r="Q1416" s="61" t="e">
        <f>VLOOKUP(R1416,映射表!A:G,7,0)</f>
        <v>#N/A</v>
      </c>
      <c r="R1416" s="122"/>
      <c r="S1416" s="122"/>
      <c r="T1416" s="122"/>
      <c r="U1416" s="122"/>
      <c r="V1416" s="122"/>
      <c r="W1416" s="122"/>
      <c r="X1416" s="122"/>
      <c r="Y1416" s="61">
        <f t="shared" si="240"/>
        <v>0</v>
      </c>
    </row>
    <row r="1417" spans="1:25" s="61" customFormat="1">
      <c r="A1417" s="61" t="e">
        <f t="shared" si="231"/>
        <v>#N/A</v>
      </c>
      <c r="B1417" s="121">
        <f t="shared" si="232"/>
        <v>0</v>
      </c>
      <c r="C1417" s="117" t="e">
        <f>VLOOKUP(B1417,映射表!A:C,3,0)</f>
        <v>#N/A</v>
      </c>
      <c r="D1417" s="121">
        <f t="shared" si="233"/>
        <v>0</v>
      </c>
      <c r="E1417" s="100">
        <f t="shared" si="234"/>
        <v>0</v>
      </c>
      <c r="F1417" s="121">
        <f t="shared" si="235"/>
        <v>0</v>
      </c>
      <c r="G1417" s="121">
        <f t="shared" si="236"/>
        <v>0</v>
      </c>
      <c r="H1417" s="99" t="e">
        <f>VLOOKUP(C1417,'B2B（ol)'!A:J,10,0)*D1417</f>
        <v>#N/A</v>
      </c>
      <c r="I1417" s="101">
        <f t="shared" si="237"/>
        <v>0</v>
      </c>
      <c r="J1417" s="121">
        <f t="shared" si="238"/>
        <v>0</v>
      </c>
      <c r="K1417" s="121" t="e">
        <f>VLOOKUP(C1417,'B2B（ol)'!A:P,16,0)</f>
        <v>#N/A</v>
      </c>
      <c r="L1417" s="117">
        <f t="shared" si="239"/>
        <v>0</v>
      </c>
      <c r="M1417" s="114" t="e">
        <f>VLOOKUP(C1417,'B2B（ol)'!A:K,11,0)</f>
        <v>#N/A</v>
      </c>
      <c r="N1417" s="114" t="e">
        <f>VLOOKUP(B1417,payments!E:AG,29,0)</f>
        <v>#N/A</v>
      </c>
      <c r="O1417" s="114"/>
      <c r="P1417" s="114"/>
      <c r="Q1417" s="61" t="e">
        <f>VLOOKUP(R1417,映射表!A:G,7,0)</f>
        <v>#N/A</v>
      </c>
      <c r="R1417" s="122"/>
      <c r="S1417" s="122"/>
      <c r="T1417" s="122"/>
      <c r="U1417" s="122"/>
      <c r="V1417" s="122"/>
      <c r="W1417" s="122"/>
      <c r="X1417" s="122"/>
      <c r="Y1417" s="61">
        <f t="shared" si="240"/>
        <v>0</v>
      </c>
    </row>
    <row r="1418" spans="1:25" s="61" customFormat="1">
      <c r="A1418" s="61" t="e">
        <f t="shared" si="231"/>
        <v>#N/A</v>
      </c>
      <c r="B1418" s="121">
        <f t="shared" si="232"/>
        <v>0</v>
      </c>
      <c r="C1418" s="117" t="e">
        <f>VLOOKUP(B1418,映射表!A:C,3,0)</f>
        <v>#N/A</v>
      </c>
      <c r="D1418" s="121">
        <f t="shared" si="233"/>
        <v>0</v>
      </c>
      <c r="E1418" s="100">
        <f t="shared" si="234"/>
        <v>0</v>
      </c>
      <c r="F1418" s="121">
        <f t="shared" si="235"/>
        <v>0</v>
      </c>
      <c r="G1418" s="121">
        <f t="shared" si="236"/>
        <v>0</v>
      </c>
      <c r="H1418" s="99" t="e">
        <f>VLOOKUP(C1418,'B2B（ol)'!A:J,10,0)*D1418</f>
        <v>#N/A</v>
      </c>
      <c r="I1418" s="101">
        <f t="shared" si="237"/>
        <v>0</v>
      </c>
      <c r="J1418" s="121">
        <f t="shared" si="238"/>
        <v>0</v>
      </c>
      <c r="K1418" s="121" t="e">
        <f>VLOOKUP(C1418,'B2B（ol)'!A:P,16,0)</f>
        <v>#N/A</v>
      </c>
      <c r="L1418" s="117">
        <f t="shared" si="239"/>
        <v>0</v>
      </c>
      <c r="M1418" s="114" t="e">
        <f>VLOOKUP(C1418,'B2B（ol)'!A:K,11,0)</f>
        <v>#N/A</v>
      </c>
      <c r="N1418" s="114" t="e">
        <f>VLOOKUP(B1418,payments!E:AG,29,0)</f>
        <v>#N/A</v>
      </c>
      <c r="O1418" s="114"/>
      <c r="P1418" s="114"/>
      <c r="Q1418" s="61" t="e">
        <f>VLOOKUP(R1418,映射表!A:G,7,0)</f>
        <v>#N/A</v>
      </c>
      <c r="R1418" s="122"/>
      <c r="S1418" s="122"/>
      <c r="T1418" s="122"/>
      <c r="U1418" s="122"/>
      <c r="V1418" s="122"/>
      <c r="W1418" s="122"/>
      <c r="X1418" s="122"/>
      <c r="Y1418" s="61">
        <f t="shared" si="240"/>
        <v>0</v>
      </c>
    </row>
    <row r="1419" spans="1:25" s="61" customFormat="1">
      <c r="A1419" s="61" t="e">
        <f t="shared" si="231"/>
        <v>#N/A</v>
      </c>
      <c r="B1419" s="121">
        <f t="shared" si="232"/>
        <v>0</v>
      </c>
      <c r="C1419" s="117" t="e">
        <f>VLOOKUP(B1419,映射表!A:C,3,0)</f>
        <v>#N/A</v>
      </c>
      <c r="D1419" s="121">
        <f t="shared" si="233"/>
        <v>0</v>
      </c>
      <c r="E1419" s="100">
        <f t="shared" si="234"/>
        <v>0</v>
      </c>
      <c r="F1419" s="121">
        <f t="shared" si="235"/>
        <v>0</v>
      </c>
      <c r="G1419" s="121">
        <f t="shared" si="236"/>
        <v>0</v>
      </c>
      <c r="H1419" s="99" t="e">
        <f>VLOOKUP(C1419,'B2B（ol)'!A:J,10,0)*D1419</f>
        <v>#N/A</v>
      </c>
      <c r="I1419" s="101">
        <f t="shared" si="237"/>
        <v>0</v>
      </c>
      <c r="J1419" s="121">
        <f t="shared" si="238"/>
        <v>0</v>
      </c>
      <c r="K1419" s="121" t="e">
        <f>VLOOKUP(C1419,'B2B（ol)'!A:P,16,0)</f>
        <v>#N/A</v>
      </c>
      <c r="L1419" s="117">
        <f t="shared" si="239"/>
        <v>0</v>
      </c>
      <c r="M1419" s="114" t="e">
        <f>VLOOKUP(C1419,'B2B（ol)'!A:K,11,0)</f>
        <v>#N/A</v>
      </c>
      <c r="N1419" s="114" t="e">
        <f>VLOOKUP(B1419,payments!E:AG,29,0)</f>
        <v>#N/A</v>
      </c>
      <c r="O1419" s="114"/>
      <c r="P1419" s="114"/>
      <c r="Q1419" s="61" t="e">
        <f>VLOOKUP(R1419,映射表!A:G,7,0)</f>
        <v>#N/A</v>
      </c>
      <c r="R1419" s="122"/>
      <c r="S1419" s="122"/>
      <c r="T1419" s="122"/>
      <c r="U1419" s="122"/>
      <c r="V1419" s="122"/>
      <c r="W1419" s="122"/>
      <c r="X1419" s="122"/>
      <c r="Y1419" s="61">
        <f t="shared" si="240"/>
        <v>0</v>
      </c>
    </row>
    <row r="1420" spans="1:25" s="61" customFormat="1">
      <c r="A1420" s="61" t="e">
        <f t="shared" si="231"/>
        <v>#N/A</v>
      </c>
      <c r="B1420" s="121">
        <f t="shared" si="232"/>
        <v>0</v>
      </c>
      <c r="C1420" s="117" t="e">
        <f>VLOOKUP(B1420,映射表!A:C,3,0)</f>
        <v>#N/A</v>
      </c>
      <c r="D1420" s="121">
        <f t="shared" si="233"/>
        <v>0</v>
      </c>
      <c r="E1420" s="100">
        <f t="shared" si="234"/>
        <v>0</v>
      </c>
      <c r="F1420" s="121">
        <f t="shared" si="235"/>
        <v>0</v>
      </c>
      <c r="G1420" s="121">
        <f t="shared" si="236"/>
        <v>0</v>
      </c>
      <c r="H1420" s="99" t="e">
        <f>VLOOKUP(C1420,'B2B（ol)'!A:J,10,0)*D1420</f>
        <v>#N/A</v>
      </c>
      <c r="I1420" s="101">
        <f t="shared" si="237"/>
        <v>0</v>
      </c>
      <c r="J1420" s="121">
        <f t="shared" si="238"/>
        <v>0</v>
      </c>
      <c r="K1420" s="121" t="e">
        <f>VLOOKUP(C1420,'B2B（ol)'!A:P,16,0)</f>
        <v>#N/A</v>
      </c>
      <c r="L1420" s="117">
        <f t="shared" si="239"/>
        <v>0</v>
      </c>
      <c r="M1420" s="114" t="e">
        <f>VLOOKUP(C1420,'B2B（ol)'!A:K,11,0)</f>
        <v>#N/A</v>
      </c>
      <c r="N1420" s="114" t="e">
        <f>VLOOKUP(B1420,payments!E:AG,29,0)</f>
        <v>#N/A</v>
      </c>
      <c r="O1420" s="114"/>
      <c r="P1420" s="114"/>
      <c r="Q1420" s="61" t="e">
        <f>VLOOKUP(R1420,映射表!A:G,7,0)</f>
        <v>#N/A</v>
      </c>
      <c r="R1420" s="122"/>
      <c r="S1420" s="122"/>
      <c r="T1420" s="122"/>
      <c r="U1420" s="122"/>
      <c r="V1420" s="122"/>
      <c r="W1420" s="122"/>
      <c r="X1420" s="122"/>
      <c r="Y1420" s="61">
        <f t="shared" si="240"/>
        <v>0</v>
      </c>
    </row>
    <row r="1421" spans="1:25" s="61" customFormat="1">
      <c r="A1421" s="61" t="e">
        <f t="shared" si="231"/>
        <v>#N/A</v>
      </c>
      <c r="B1421" s="121">
        <f t="shared" si="232"/>
        <v>0</v>
      </c>
      <c r="C1421" s="117" t="e">
        <f>VLOOKUP(B1421,映射表!A:C,3,0)</f>
        <v>#N/A</v>
      </c>
      <c r="D1421" s="121">
        <f t="shared" si="233"/>
        <v>0</v>
      </c>
      <c r="E1421" s="100">
        <f t="shared" si="234"/>
        <v>0</v>
      </c>
      <c r="F1421" s="121">
        <f t="shared" si="235"/>
        <v>0</v>
      </c>
      <c r="G1421" s="121">
        <f t="shared" si="236"/>
        <v>0</v>
      </c>
      <c r="H1421" s="99" t="e">
        <f>VLOOKUP(C1421,'B2B（ol)'!A:J,10,0)*D1421</f>
        <v>#N/A</v>
      </c>
      <c r="I1421" s="101">
        <f t="shared" si="237"/>
        <v>0</v>
      </c>
      <c r="J1421" s="121">
        <f t="shared" si="238"/>
        <v>0</v>
      </c>
      <c r="K1421" s="121" t="e">
        <f>VLOOKUP(C1421,'B2B（ol)'!A:P,16,0)</f>
        <v>#N/A</v>
      </c>
      <c r="L1421" s="117">
        <f t="shared" si="239"/>
        <v>0</v>
      </c>
      <c r="M1421" s="114" t="e">
        <f>VLOOKUP(C1421,'B2B（ol)'!A:K,11,0)</f>
        <v>#N/A</v>
      </c>
      <c r="N1421" s="114" t="e">
        <f>VLOOKUP(B1421,payments!E:AG,29,0)</f>
        <v>#N/A</v>
      </c>
      <c r="O1421" s="114"/>
      <c r="P1421" s="114"/>
      <c r="Q1421" s="61" t="e">
        <f>VLOOKUP(R1421,映射表!A:G,7,0)</f>
        <v>#N/A</v>
      </c>
      <c r="R1421" s="122"/>
      <c r="S1421" s="122"/>
      <c r="T1421" s="122"/>
      <c r="U1421" s="122"/>
      <c r="V1421" s="122"/>
      <c r="W1421" s="122"/>
      <c r="X1421" s="122"/>
      <c r="Y1421" s="61">
        <f t="shared" si="240"/>
        <v>0</v>
      </c>
    </row>
    <row r="1422" spans="1:25" s="61" customFormat="1">
      <c r="A1422" s="61" t="e">
        <f t="shared" si="231"/>
        <v>#N/A</v>
      </c>
      <c r="B1422" s="121">
        <f t="shared" si="232"/>
        <v>0</v>
      </c>
      <c r="C1422" s="117" t="e">
        <f>VLOOKUP(B1422,映射表!A:C,3,0)</f>
        <v>#N/A</v>
      </c>
      <c r="D1422" s="121">
        <f t="shared" si="233"/>
        <v>0</v>
      </c>
      <c r="E1422" s="100">
        <f t="shared" si="234"/>
        <v>0</v>
      </c>
      <c r="F1422" s="121">
        <f t="shared" si="235"/>
        <v>0</v>
      </c>
      <c r="G1422" s="121">
        <f t="shared" si="236"/>
        <v>0</v>
      </c>
      <c r="H1422" s="99" t="e">
        <f>VLOOKUP(C1422,'B2B（ol)'!A:J,10,0)*D1422</f>
        <v>#N/A</v>
      </c>
      <c r="I1422" s="101">
        <f t="shared" si="237"/>
        <v>0</v>
      </c>
      <c r="J1422" s="121">
        <f t="shared" si="238"/>
        <v>0</v>
      </c>
      <c r="K1422" s="121" t="e">
        <f>VLOOKUP(C1422,'B2B（ol)'!A:P,16,0)</f>
        <v>#N/A</v>
      </c>
      <c r="L1422" s="117">
        <f t="shared" si="239"/>
        <v>0</v>
      </c>
      <c r="M1422" s="114" t="e">
        <f>VLOOKUP(C1422,'B2B（ol)'!A:K,11,0)</f>
        <v>#N/A</v>
      </c>
      <c r="N1422" s="114" t="e">
        <f>VLOOKUP(B1422,payments!E:AG,29,0)</f>
        <v>#N/A</v>
      </c>
      <c r="O1422" s="114"/>
      <c r="P1422" s="114"/>
      <c r="Q1422" s="61" t="e">
        <f>VLOOKUP(R1422,映射表!A:G,7,0)</f>
        <v>#N/A</v>
      </c>
      <c r="R1422" s="122"/>
      <c r="S1422" s="122"/>
      <c r="T1422" s="122"/>
      <c r="U1422" s="122"/>
      <c r="V1422" s="122"/>
      <c r="W1422" s="122"/>
      <c r="X1422" s="122"/>
      <c r="Y1422" s="61">
        <f t="shared" si="240"/>
        <v>0</v>
      </c>
    </row>
    <row r="1423" spans="1:25" s="61" customFormat="1">
      <c r="A1423" s="61" t="e">
        <f t="shared" si="231"/>
        <v>#N/A</v>
      </c>
      <c r="B1423" s="121">
        <f t="shared" si="232"/>
        <v>0</v>
      </c>
      <c r="C1423" s="117" t="e">
        <f>VLOOKUP(B1423,映射表!A:C,3,0)</f>
        <v>#N/A</v>
      </c>
      <c r="D1423" s="121">
        <f t="shared" si="233"/>
        <v>0</v>
      </c>
      <c r="E1423" s="100">
        <f t="shared" si="234"/>
        <v>0</v>
      </c>
      <c r="F1423" s="121">
        <f t="shared" si="235"/>
        <v>0</v>
      </c>
      <c r="G1423" s="121">
        <f t="shared" si="236"/>
        <v>0</v>
      </c>
      <c r="H1423" s="99" t="e">
        <f>VLOOKUP(C1423,'B2B（ol)'!A:J,10,0)*D1423</f>
        <v>#N/A</v>
      </c>
      <c r="I1423" s="101">
        <f t="shared" si="237"/>
        <v>0</v>
      </c>
      <c r="J1423" s="121">
        <f t="shared" si="238"/>
        <v>0</v>
      </c>
      <c r="K1423" s="121" t="e">
        <f>VLOOKUP(C1423,'B2B（ol)'!A:P,16,0)</f>
        <v>#N/A</v>
      </c>
      <c r="L1423" s="117">
        <f t="shared" si="239"/>
        <v>0</v>
      </c>
      <c r="M1423" s="114" t="e">
        <f>VLOOKUP(C1423,'B2B（ol)'!A:K,11,0)</f>
        <v>#N/A</v>
      </c>
      <c r="N1423" s="114" t="e">
        <f>VLOOKUP(B1423,payments!E:AG,29,0)</f>
        <v>#N/A</v>
      </c>
      <c r="O1423" s="114"/>
      <c r="P1423" s="114"/>
      <c r="Q1423" s="61" t="e">
        <f>VLOOKUP(R1423,映射表!A:G,7,0)</f>
        <v>#N/A</v>
      </c>
      <c r="R1423" s="122"/>
      <c r="S1423" s="122"/>
      <c r="T1423" s="122"/>
      <c r="U1423" s="122"/>
      <c r="V1423" s="122"/>
      <c r="W1423" s="122"/>
      <c r="X1423" s="122"/>
      <c r="Y1423" s="61">
        <f t="shared" si="240"/>
        <v>0</v>
      </c>
    </row>
    <row r="1424" spans="1:25" s="61" customFormat="1">
      <c r="A1424" s="61" t="e">
        <f t="shared" si="231"/>
        <v>#N/A</v>
      </c>
      <c r="B1424" s="121">
        <f t="shared" si="232"/>
        <v>0</v>
      </c>
      <c r="C1424" s="117" t="e">
        <f>VLOOKUP(B1424,映射表!A:C,3,0)</f>
        <v>#N/A</v>
      </c>
      <c r="D1424" s="121">
        <f t="shared" si="233"/>
        <v>0</v>
      </c>
      <c r="E1424" s="100">
        <f t="shared" si="234"/>
        <v>0</v>
      </c>
      <c r="F1424" s="121">
        <f t="shared" si="235"/>
        <v>0</v>
      </c>
      <c r="G1424" s="121">
        <f t="shared" si="236"/>
        <v>0</v>
      </c>
      <c r="H1424" s="99" t="e">
        <f>VLOOKUP(C1424,'B2B（ol)'!A:J,10,0)*D1424</f>
        <v>#N/A</v>
      </c>
      <c r="I1424" s="101">
        <f t="shared" si="237"/>
        <v>0</v>
      </c>
      <c r="J1424" s="121">
        <f t="shared" si="238"/>
        <v>0</v>
      </c>
      <c r="K1424" s="121" t="e">
        <f>VLOOKUP(C1424,'B2B（ol)'!A:P,16,0)</f>
        <v>#N/A</v>
      </c>
      <c r="L1424" s="117">
        <f t="shared" si="239"/>
        <v>0</v>
      </c>
      <c r="M1424" s="114" t="e">
        <f>VLOOKUP(C1424,'B2B（ol)'!A:K,11,0)</f>
        <v>#N/A</v>
      </c>
      <c r="N1424" s="114" t="e">
        <f>VLOOKUP(B1424,payments!E:AG,29,0)</f>
        <v>#N/A</v>
      </c>
      <c r="O1424" s="114"/>
      <c r="P1424" s="114"/>
      <c r="Q1424" s="61" t="e">
        <f>VLOOKUP(R1424,映射表!A:G,7,0)</f>
        <v>#N/A</v>
      </c>
      <c r="R1424" s="122"/>
      <c r="S1424" s="122"/>
      <c r="T1424" s="122"/>
      <c r="U1424" s="122"/>
      <c r="V1424" s="122"/>
      <c r="W1424" s="122"/>
      <c r="X1424" s="122"/>
      <c r="Y1424" s="61">
        <f t="shared" si="240"/>
        <v>0</v>
      </c>
    </row>
    <row r="1425" spans="1:25" s="61" customFormat="1">
      <c r="A1425" s="61" t="e">
        <f t="shared" si="231"/>
        <v>#N/A</v>
      </c>
      <c r="B1425" s="121">
        <f t="shared" si="232"/>
        <v>0</v>
      </c>
      <c r="C1425" s="117" t="e">
        <f>VLOOKUP(B1425,映射表!A:C,3,0)</f>
        <v>#N/A</v>
      </c>
      <c r="D1425" s="121">
        <f t="shared" si="233"/>
        <v>0</v>
      </c>
      <c r="E1425" s="100">
        <f t="shared" si="234"/>
        <v>0</v>
      </c>
      <c r="F1425" s="121">
        <f t="shared" si="235"/>
        <v>0</v>
      </c>
      <c r="G1425" s="121">
        <f t="shared" si="236"/>
        <v>0</v>
      </c>
      <c r="H1425" s="99" t="e">
        <f>VLOOKUP(C1425,'B2B（ol)'!A:J,10,0)*D1425</f>
        <v>#N/A</v>
      </c>
      <c r="I1425" s="101">
        <f t="shared" si="237"/>
        <v>0</v>
      </c>
      <c r="J1425" s="121">
        <f t="shared" si="238"/>
        <v>0</v>
      </c>
      <c r="K1425" s="121" t="e">
        <f>VLOOKUP(C1425,'B2B（ol)'!A:P,16,0)</f>
        <v>#N/A</v>
      </c>
      <c r="L1425" s="117">
        <f t="shared" si="239"/>
        <v>0</v>
      </c>
      <c r="M1425" s="114" t="e">
        <f>VLOOKUP(C1425,'B2B（ol)'!A:K,11,0)</f>
        <v>#N/A</v>
      </c>
      <c r="N1425" s="114" t="e">
        <f>VLOOKUP(B1425,payments!E:AG,29,0)</f>
        <v>#N/A</v>
      </c>
      <c r="O1425" s="114"/>
      <c r="P1425" s="114"/>
      <c r="Q1425" s="61" t="e">
        <f>VLOOKUP(R1425,映射表!A:G,7,0)</f>
        <v>#N/A</v>
      </c>
      <c r="R1425" s="122"/>
      <c r="S1425" s="122"/>
      <c r="T1425" s="122"/>
      <c r="U1425" s="122"/>
      <c r="V1425" s="122"/>
      <c r="W1425" s="122"/>
      <c r="X1425" s="122"/>
      <c r="Y1425" s="61">
        <f t="shared" si="240"/>
        <v>0</v>
      </c>
    </row>
    <row r="1426" spans="1:25" s="61" customFormat="1">
      <c r="A1426" s="61" t="e">
        <f t="shared" si="231"/>
        <v>#N/A</v>
      </c>
      <c r="B1426" s="121">
        <f t="shared" si="232"/>
        <v>0</v>
      </c>
      <c r="C1426" s="117" t="e">
        <f>VLOOKUP(B1426,映射表!A:C,3,0)</f>
        <v>#N/A</v>
      </c>
      <c r="D1426" s="121">
        <f t="shared" si="233"/>
        <v>0</v>
      </c>
      <c r="E1426" s="100">
        <f t="shared" si="234"/>
        <v>0</v>
      </c>
      <c r="F1426" s="121">
        <f t="shared" si="235"/>
        <v>0</v>
      </c>
      <c r="G1426" s="121">
        <f t="shared" si="236"/>
        <v>0</v>
      </c>
      <c r="H1426" s="99" t="e">
        <f>VLOOKUP(C1426,'B2B（ol)'!A:J,10,0)*D1426</f>
        <v>#N/A</v>
      </c>
      <c r="I1426" s="101">
        <f t="shared" si="237"/>
        <v>0</v>
      </c>
      <c r="J1426" s="121">
        <f t="shared" si="238"/>
        <v>0</v>
      </c>
      <c r="K1426" s="121" t="e">
        <f>VLOOKUP(C1426,'B2B（ol)'!A:P,16,0)</f>
        <v>#N/A</v>
      </c>
      <c r="L1426" s="117">
        <f t="shared" si="239"/>
        <v>0</v>
      </c>
      <c r="M1426" s="114" t="e">
        <f>VLOOKUP(C1426,'B2B（ol)'!A:K,11,0)</f>
        <v>#N/A</v>
      </c>
      <c r="N1426" s="114" t="e">
        <f>VLOOKUP(B1426,payments!E:AG,29,0)</f>
        <v>#N/A</v>
      </c>
      <c r="O1426" s="114"/>
      <c r="P1426" s="114"/>
      <c r="Q1426" s="61" t="e">
        <f>VLOOKUP(R1426,映射表!A:G,7,0)</f>
        <v>#N/A</v>
      </c>
      <c r="R1426" s="122"/>
      <c r="S1426" s="122"/>
      <c r="T1426" s="122"/>
      <c r="U1426" s="122"/>
      <c r="V1426" s="122"/>
      <c r="W1426" s="122"/>
      <c r="X1426" s="122"/>
      <c r="Y1426" s="61">
        <f t="shared" si="240"/>
        <v>0</v>
      </c>
    </row>
    <row r="1427" spans="1:25" s="61" customFormat="1">
      <c r="A1427" s="61" t="e">
        <f t="shared" si="231"/>
        <v>#N/A</v>
      </c>
      <c r="B1427" s="121">
        <f t="shared" si="232"/>
        <v>0</v>
      </c>
      <c r="C1427" s="117" t="e">
        <f>VLOOKUP(B1427,映射表!A:C,3,0)</f>
        <v>#N/A</v>
      </c>
      <c r="D1427" s="121">
        <f t="shared" si="233"/>
        <v>0</v>
      </c>
      <c r="E1427" s="100">
        <f t="shared" si="234"/>
        <v>0</v>
      </c>
      <c r="F1427" s="121">
        <f t="shared" si="235"/>
        <v>0</v>
      </c>
      <c r="G1427" s="121">
        <f t="shared" si="236"/>
        <v>0</v>
      </c>
      <c r="H1427" s="99" t="e">
        <f>VLOOKUP(C1427,'B2B（ol)'!A:J,10,0)*D1427</f>
        <v>#N/A</v>
      </c>
      <c r="I1427" s="101">
        <f t="shared" si="237"/>
        <v>0</v>
      </c>
      <c r="J1427" s="121">
        <f t="shared" si="238"/>
        <v>0</v>
      </c>
      <c r="K1427" s="121" t="e">
        <f>VLOOKUP(C1427,'B2B（ol)'!A:P,16,0)</f>
        <v>#N/A</v>
      </c>
      <c r="L1427" s="117">
        <f t="shared" si="239"/>
        <v>0</v>
      </c>
      <c r="M1427" s="114" t="e">
        <f>VLOOKUP(C1427,'B2B（ol)'!A:K,11,0)</f>
        <v>#N/A</v>
      </c>
      <c r="N1427" s="114" t="e">
        <f>VLOOKUP(B1427,payments!E:AG,29,0)</f>
        <v>#N/A</v>
      </c>
      <c r="O1427" s="114"/>
      <c r="P1427" s="114"/>
      <c r="Q1427" s="61" t="e">
        <f>VLOOKUP(R1427,映射表!A:G,7,0)</f>
        <v>#N/A</v>
      </c>
      <c r="R1427" s="122"/>
      <c r="S1427" s="122"/>
      <c r="T1427" s="122"/>
      <c r="U1427" s="122"/>
      <c r="V1427" s="122"/>
      <c r="W1427" s="122"/>
      <c r="X1427" s="122"/>
      <c r="Y1427" s="61">
        <f t="shared" si="240"/>
        <v>0</v>
      </c>
    </row>
    <row r="1428" spans="1:25" s="61" customFormat="1">
      <c r="A1428" s="61" t="e">
        <f t="shared" si="231"/>
        <v>#N/A</v>
      </c>
      <c r="B1428" s="121">
        <f t="shared" si="232"/>
        <v>0</v>
      </c>
      <c r="C1428" s="117" t="e">
        <f>VLOOKUP(B1428,映射表!A:C,3,0)</f>
        <v>#N/A</v>
      </c>
      <c r="D1428" s="121">
        <f t="shared" si="233"/>
        <v>0</v>
      </c>
      <c r="E1428" s="100">
        <f t="shared" si="234"/>
        <v>0</v>
      </c>
      <c r="F1428" s="121">
        <f t="shared" si="235"/>
        <v>0</v>
      </c>
      <c r="G1428" s="121">
        <f t="shared" si="236"/>
        <v>0</v>
      </c>
      <c r="H1428" s="99" t="e">
        <f>VLOOKUP(C1428,'B2B（ol)'!A:J,10,0)*D1428</f>
        <v>#N/A</v>
      </c>
      <c r="I1428" s="101">
        <f t="shared" si="237"/>
        <v>0</v>
      </c>
      <c r="J1428" s="121">
        <f t="shared" si="238"/>
        <v>0</v>
      </c>
      <c r="K1428" s="121" t="e">
        <f>VLOOKUP(C1428,'B2B（ol)'!A:P,16,0)</f>
        <v>#N/A</v>
      </c>
      <c r="L1428" s="117">
        <f t="shared" si="239"/>
        <v>0</v>
      </c>
      <c r="M1428" s="114" t="e">
        <f>VLOOKUP(C1428,'B2B（ol)'!A:K,11,0)</f>
        <v>#N/A</v>
      </c>
      <c r="N1428" s="114" t="e">
        <f>VLOOKUP(B1428,payments!E:AG,29,0)</f>
        <v>#N/A</v>
      </c>
      <c r="O1428" s="114"/>
      <c r="P1428" s="114"/>
      <c r="Q1428" s="61" t="e">
        <f>VLOOKUP(R1428,映射表!A:G,7,0)</f>
        <v>#N/A</v>
      </c>
      <c r="R1428" s="122"/>
      <c r="S1428" s="122"/>
      <c r="T1428" s="122"/>
      <c r="U1428" s="122"/>
      <c r="V1428" s="122"/>
      <c r="W1428" s="122"/>
      <c r="X1428" s="122"/>
      <c r="Y1428" s="61">
        <f t="shared" si="240"/>
        <v>0</v>
      </c>
    </row>
    <row r="1429" spans="1:25" s="61" customFormat="1">
      <c r="A1429" s="61" t="e">
        <f t="shared" si="231"/>
        <v>#N/A</v>
      </c>
      <c r="B1429" s="121">
        <f t="shared" si="232"/>
        <v>0</v>
      </c>
      <c r="C1429" s="117" t="e">
        <f>VLOOKUP(B1429,映射表!A:C,3,0)</f>
        <v>#N/A</v>
      </c>
      <c r="D1429" s="121">
        <f t="shared" si="233"/>
        <v>0</v>
      </c>
      <c r="E1429" s="100">
        <f t="shared" si="234"/>
        <v>0</v>
      </c>
      <c r="F1429" s="121">
        <f t="shared" si="235"/>
        <v>0</v>
      </c>
      <c r="G1429" s="121">
        <f t="shared" si="236"/>
        <v>0</v>
      </c>
      <c r="H1429" s="99" t="e">
        <f>VLOOKUP(C1429,'B2B（ol)'!A:J,10,0)*D1429</f>
        <v>#N/A</v>
      </c>
      <c r="I1429" s="101">
        <f t="shared" si="237"/>
        <v>0</v>
      </c>
      <c r="J1429" s="121">
        <f t="shared" si="238"/>
        <v>0</v>
      </c>
      <c r="K1429" s="121" t="e">
        <f>VLOOKUP(C1429,'B2B（ol)'!A:P,16,0)</f>
        <v>#N/A</v>
      </c>
      <c r="L1429" s="117">
        <f t="shared" si="239"/>
        <v>0</v>
      </c>
      <c r="M1429" s="114" t="e">
        <f>VLOOKUP(C1429,'B2B（ol)'!A:K,11,0)</f>
        <v>#N/A</v>
      </c>
      <c r="N1429" s="114" t="e">
        <f>VLOOKUP(B1429,payments!E:AG,29,0)</f>
        <v>#N/A</v>
      </c>
      <c r="O1429" s="114"/>
      <c r="P1429" s="114"/>
      <c r="Q1429" s="61" t="e">
        <f>VLOOKUP(R1429,映射表!A:G,7,0)</f>
        <v>#N/A</v>
      </c>
      <c r="R1429" s="122"/>
      <c r="S1429" s="122"/>
      <c r="T1429" s="122"/>
      <c r="U1429" s="122"/>
      <c r="V1429" s="122"/>
      <c r="W1429" s="122"/>
      <c r="X1429" s="122"/>
      <c r="Y1429" s="61">
        <f t="shared" si="240"/>
        <v>0</v>
      </c>
    </row>
    <row r="1430" spans="1:25" s="61" customFormat="1">
      <c r="A1430" s="61" t="e">
        <f t="shared" si="231"/>
        <v>#N/A</v>
      </c>
      <c r="B1430" s="121">
        <f t="shared" si="232"/>
        <v>0</v>
      </c>
      <c r="C1430" s="117" t="e">
        <f>VLOOKUP(B1430,映射表!A:C,3,0)</f>
        <v>#N/A</v>
      </c>
      <c r="D1430" s="121">
        <f t="shared" si="233"/>
        <v>0</v>
      </c>
      <c r="E1430" s="100">
        <f t="shared" si="234"/>
        <v>0</v>
      </c>
      <c r="F1430" s="121">
        <f t="shared" si="235"/>
        <v>0</v>
      </c>
      <c r="G1430" s="121">
        <f t="shared" si="236"/>
        <v>0</v>
      </c>
      <c r="H1430" s="99" t="e">
        <f>VLOOKUP(C1430,'B2B（ol)'!A:J,10,0)*D1430</f>
        <v>#N/A</v>
      </c>
      <c r="I1430" s="101">
        <f t="shared" si="237"/>
        <v>0</v>
      </c>
      <c r="J1430" s="121">
        <f t="shared" si="238"/>
        <v>0</v>
      </c>
      <c r="K1430" s="121" t="e">
        <f>VLOOKUP(C1430,'B2B（ol)'!A:P,16,0)</f>
        <v>#N/A</v>
      </c>
      <c r="L1430" s="117">
        <f t="shared" si="239"/>
        <v>0</v>
      </c>
      <c r="M1430" s="114" t="e">
        <f>VLOOKUP(C1430,'B2B（ol)'!A:K,11,0)</f>
        <v>#N/A</v>
      </c>
      <c r="N1430" s="114" t="e">
        <f>VLOOKUP(B1430,payments!E:AG,29,0)</f>
        <v>#N/A</v>
      </c>
      <c r="O1430" s="114"/>
      <c r="P1430" s="114"/>
      <c r="Q1430" s="61" t="e">
        <f>VLOOKUP(R1430,映射表!A:G,7,0)</f>
        <v>#N/A</v>
      </c>
      <c r="R1430" s="122"/>
      <c r="S1430" s="122"/>
      <c r="T1430" s="122"/>
      <c r="U1430" s="122"/>
      <c r="V1430" s="122"/>
      <c r="W1430" s="122"/>
      <c r="X1430" s="122"/>
      <c r="Y1430" s="61">
        <f t="shared" si="240"/>
        <v>0</v>
      </c>
    </row>
    <row r="1431" spans="1:25" s="61" customFormat="1">
      <c r="A1431" s="61" t="e">
        <f t="shared" si="231"/>
        <v>#N/A</v>
      </c>
      <c r="B1431" s="121">
        <f t="shared" si="232"/>
        <v>0</v>
      </c>
      <c r="C1431" s="117" t="e">
        <f>VLOOKUP(B1431,映射表!A:C,3,0)</f>
        <v>#N/A</v>
      </c>
      <c r="D1431" s="121">
        <f t="shared" si="233"/>
        <v>0</v>
      </c>
      <c r="E1431" s="100">
        <f t="shared" si="234"/>
        <v>0</v>
      </c>
      <c r="F1431" s="121">
        <f t="shared" si="235"/>
        <v>0</v>
      </c>
      <c r="G1431" s="121">
        <f t="shared" si="236"/>
        <v>0</v>
      </c>
      <c r="H1431" s="99" t="e">
        <f>VLOOKUP(C1431,'B2B（ol)'!A:J,10,0)*D1431</f>
        <v>#N/A</v>
      </c>
      <c r="I1431" s="101">
        <f t="shared" si="237"/>
        <v>0</v>
      </c>
      <c r="J1431" s="121">
        <f t="shared" si="238"/>
        <v>0</v>
      </c>
      <c r="K1431" s="121" t="e">
        <f>VLOOKUP(C1431,'B2B（ol)'!A:P,16,0)</f>
        <v>#N/A</v>
      </c>
      <c r="L1431" s="117">
        <f t="shared" si="239"/>
        <v>0</v>
      </c>
      <c r="M1431" s="114" t="e">
        <f>VLOOKUP(C1431,'B2B（ol)'!A:K,11,0)</f>
        <v>#N/A</v>
      </c>
      <c r="N1431" s="114" t="e">
        <f>VLOOKUP(B1431,payments!E:AG,29,0)</f>
        <v>#N/A</v>
      </c>
      <c r="O1431" s="114"/>
      <c r="P1431" s="114"/>
      <c r="Q1431" s="61" t="e">
        <f>VLOOKUP(R1431,映射表!A:G,7,0)</f>
        <v>#N/A</v>
      </c>
      <c r="R1431" s="122"/>
      <c r="S1431" s="122"/>
      <c r="T1431" s="122"/>
      <c r="U1431" s="122"/>
      <c r="V1431" s="122"/>
      <c r="W1431" s="122"/>
      <c r="X1431" s="122"/>
      <c r="Y1431" s="61">
        <f t="shared" si="240"/>
        <v>0</v>
      </c>
    </row>
    <row r="1432" spans="1:25" s="61" customFormat="1">
      <c r="A1432" s="61" t="e">
        <f t="shared" si="231"/>
        <v>#N/A</v>
      </c>
      <c r="B1432" s="121">
        <f t="shared" si="232"/>
        <v>0</v>
      </c>
      <c r="C1432" s="117" t="e">
        <f>VLOOKUP(B1432,映射表!A:C,3,0)</f>
        <v>#N/A</v>
      </c>
      <c r="D1432" s="121">
        <f t="shared" si="233"/>
        <v>0</v>
      </c>
      <c r="E1432" s="100">
        <f t="shared" si="234"/>
        <v>0</v>
      </c>
      <c r="F1432" s="121">
        <f t="shared" si="235"/>
        <v>0</v>
      </c>
      <c r="G1432" s="121">
        <f t="shared" si="236"/>
        <v>0</v>
      </c>
      <c r="H1432" s="99" t="e">
        <f>VLOOKUP(C1432,'B2B（ol)'!A:J,10,0)*D1432</f>
        <v>#N/A</v>
      </c>
      <c r="I1432" s="101">
        <f t="shared" si="237"/>
        <v>0</v>
      </c>
      <c r="J1432" s="121">
        <f t="shared" si="238"/>
        <v>0</v>
      </c>
      <c r="K1432" s="121" t="e">
        <f>VLOOKUP(C1432,'B2B（ol)'!A:P,16,0)</f>
        <v>#N/A</v>
      </c>
      <c r="L1432" s="117">
        <f t="shared" si="239"/>
        <v>0</v>
      </c>
      <c r="M1432" s="114" t="e">
        <f>VLOOKUP(C1432,'B2B（ol)'!A:K,11,0)</f>
        <v>#N/A</v>
      </c>
      <c r="N1432" s="114" t="e">
        <f>VLOOKUP(B1432,payments!E:AG,29,0)</f>
        <v>#N/A</v>
      </c>
      <c r="O1432" s="114"/>
      <c r="P1432" s="114"/>
      <c r="Q1432" s="61" t="e">
        <f>VLOOKUP(R1432,映射表!A:G,7,0)</f>
        <v>#N/A</v>
      </c>
      <c r="R1432" s="122"/>
      <c r="S1432" s="122"/>
      <c r="T1432" s="122"/>
      <c r="U1432" s="122"/>
      <c r="V1432" s="122"/>
      <c r="W1432" s="122"/>
      <c r="X1432" s="122"/>
      <c r="Y1432" s="61">
        <f t="shared" si="240"/>
        <v>0</v>
      </c>
    </row>
    <row r="1433" spans="1:25" s="61" customFormat="1">
      <c r="A1433" s="61" t="e">
        <f t="shared" si="231"/>
        <v>#N/A</v>
      </c>
      <c r="B1433" s="121">
        <f t="shared" si="232"/>
        <v>0</v>
      </c>
      <c r="C1433" s="117" t="e">
        <f>VLOOKUP(B1433,映射表!A:C,3,0)</f>
        <v>#N/A</v>
      </c>
      <c r="D1433" s="121">
        <f t="shared" si="233"/>
        <v>0</v>
      </c>
      <c r="E1433" s="100">
        <f t="shared" si="234"/>
        <v>0</v>
      </c>
      <c r="F1433" s="121">
        <f t="shared" si="235"/>
        <v>0</v>
      </c>
      <c r="G1433" s="121">
        <f t="shared" si="236"/>
        <v>0</v>
      </c>
      <c r="H1433" s="99" t="e">
        <f>VLOOKUP(C1433,'B2B（ol)'!A:J,10,0)*D1433</f>
        <v>#N/A</v>
      </c>
      <c r="I1433" s="101">
        <f t="shared" si="237"/>
        <v>0</v>
      </c>
      <c r="J1433" s="121">
        <f t="shared" si="238"/>
        <v>0</v>
      </c>
      <c r="K1433" s="121" t="e">
        <f>VLOOKUP(C1433,'B2B（ol)'!A:P,16,0)</f>
        <v>#N/A</v>
      </c>
      <c r="L1433" s="117">
        <f t="shared" si="239"/>
        <v>0</v>
      </c>
      <c r="M1433" s="114" t="e">
        <f>VLOOKUP(C1433,'B2B（ol)'!A:K,11,0)</f>
        <v>#N/A</v>
      </c>
      <c r="N1433" s="114" t="e">
        <f>VLOOKUP(B1433,payments!E:AG,29,0)</f>
        <v>#N/A</v>
      </c>
      <c r="O1433" s="114"/>
      <c r="P1433" s="114"/>
      <c r="Q1433" s="61" t="e">
        <f>VLOOKUP(R1433,映射表!A:G,7,0)</f>
        <v>#N/A</v>
      </c>
      <c r="R1433" s="122"/>
      <c r="S1433" s="122"/>
      <c r="T1433" s="122"/>
      <c r="U1433" s="122"/>
      <c r="V1433" s="122"/>
      <c r="W1433" s="122"/>
      <c r="X1433" s="122"/>
      <c r="Y1433" s="61">
        <f t="shared" si="240"/>
        <v>0</v>
      </c>
    </row>
    <row r="1434" spans="1:25" s="61" customFormat="1">
      <c r="A1434" s="61" t="e">
        <f t="shared" si="231"/>
        <v>#N/A</v>
      </c>
      <c r="B1434" s="121">
        <f t="shared" si="232"/>
        <v>0</v>
      </c>
      <c r="C1434" s="117" t="e">
        <f>VLOOKUP(B1434,映射表!A:C,3,0)</f>
        <v>#N/A</v>
      </c>
      <c r="D1434" s="121">
        <f t="shared" si="233"/>
        <v>0</v>
      </c>
      <c r="E1434" s="100">
        <f t="shared" si="234"/>
        <v>0</v>
      </c>
      <c r="F1434" s="121">
        <f t="shared" si="235"/>
        <v>0</v>
      </c>
      <c r="G1434" s="121">
        <f t="shared" si="236"/>
        <v>0</v>
      </c>
      <c r="H1434" s="99" t="e">
        <f>VLOOKUP(C1434,'B2B（ol)'!A:J,10,0)*D1434</f>
        <v>#N/A</v>
      </c>
      <c r="I1434" s="101">
        <f t="shared" si="237"/>
        <v>0</v>
      </c>
      <c r="J1434" s="121">
        <f t="shared" si="238"/>
        <v>0</v>
      </c>
      <c r="K1434" s="121" t="e">
        <f>VLOOKUP(C1434,'B2B（ol)'!A:P,16,0)</f>
        <v>#N/A</v>
      </c>
      <c r="L1434" s="117">
        <f t="shared" si="239"/>
        <v>0</v>
      </c>
      <c r="M1434" s="114" t="e">
        <f>VLOOKUP(C1434,'B2B（ol)'!A:K,11,0)</f>
        <v>#N/A</v>
      </c>
      <c r="N1434" s="114" t="e">
        <f>VLOOKUP(B1434,payments!E:AG,29,0)</f>
        <v>#N/A</v>
      </c>
      <c r="O1434" s="114"/>
      <c r="P1434" s="114"/>
      <c r="Q1434" s="61" t="e">
        <f>VLOOKUP(R1434,映射表!A:G,7,0)</f>
        <v>#N/A</v>
      </c>
      <c r="R1434" s="122"/>
      <c r="S1434" s="122"/>
      <c r="T1434" s="122"/>
      <c r="U1434" s="122"/>
      <c r="V1434" s="122"/>
      <c r="W1434" s="122"/>
      <c r="X1434" s="122"/>
      <c r="Y1434" s="61">
        <f t="shared" si="240"/>
        <v>0</v>
      </c>
    </row>
    <row r="1435" spans="1:25" s="61" customFormat="1">
      <c r="A1435" s="61" t="e">
        <f t="shared" si="231"/>
        <v>#N/A</v>
      </c>
      <c r="B1435" s="121">
        <f t="shared" si="232"/>
        <v>0</v>
      </c>
      <c r="C1435" s="117" t="e">
        <f>VLOOKUP(B1435,映射表!A:C,3,0)</f>
        <v>#N/A</v>
      </c>
      <c r="D1435" s="121">
        <f t="shared" si="233"/>
        <v>0</v>
      </c>
      <c r="E1435" s="100">
        <f t="shared" si="234"/>
        <v>0</v>
      </c>
      <c r="F1435" s="121">
        <f t="shared" si="235"/>
        <v>0</v>
      </c>
      <c r="G1435" s="121">
        <f t="shared" si="236"/>
        <v>0</v>
      </c>
      <c r="H1435" s="99" t="e">
        <f>VLOOKUP(C1435,'B2B（ol)'!A:J,10,0)*D1435</f>
        <v>#N/A</v>
      </c>
      <c r="I1435" s="101">
        <f t="shared" si="237"/>
        <v>0</v>
      </c>
      <c r="J1435" s="121">
        <f t="shared" si="238"/>
        <v>0</v>
      </c>
      <c r="K1435" s="121" t="e">
        <f>VLOOKUP(C1435,'B2B（ol)'!A:P,16,0)</f>
        <v>#N/A</v>
      </c>
      <c r="L1435" s="117">
        <f t="shared" si="239"/>
        <v>0</v>
      </c>
      <c r="M1435" s="114" t="e">
        <f>VLOOKUP(C1435,'B2B（ol)'!A:K,11,0)</f>
        <v>#N/A</v>
      </c>
      <c r="N1435" s="114" t="e">
        <f>VLOOKUP(B1435,payments!E:AG,29,0)</f>
        <v>#N/A</v>
      </c>
      <c r="O1435" s="114"/>
      <c r="P1435" s="114"/>
      <c r="Q1435" s="61" t="e">
        <f>VLOOKUP(R1435,映射表!A:G,7,0)</f>
        <v>#N/A</v>
      </c>
      <c r="R1435" s="122"/>
      <c r="S1435" s="122"/>
      <c r="T1435" s="122"/>
      <c r="U1435" s="122"/>
      <c r="V1435" s="122"/>
      <c r="W1435" s="122"/>
      <c r="X1435" s="122"/>
      <c r="Y1435" s="61">
        <f t="shared" si="240"/>
        <v>0</v>
      </c>
    </row>
    <row r="1436" spans="1:25" s="61" customFormat="1">
      <c r="A1436" s="61" t="e">
        <f t="shared" si="231"/>
        <v>#N/A</v>
      </c>
      <c r="B1436" s="121">
        <f t="shared" si="232"/>
        <v>0</v>
      </c>
      <c r="C1436" s="117" t="e">
        <f>VLOOKUP(B1436,映射表!A:C,3,0)</f>
        <v>#N/A</v>
      </c>
      <c r="D1436" s="121">
        <f t="shared" si="233"/>
        <v>0</v>
      </c>
      <c r="E1436" s="100">
        <f t="shared" si="234"/>
        <v>0</v>
      </c>
      <c r="F1436" s="121">
        <f t="shared" si="235"/>
        <v>0</v>
      </c>
      <c r="G1436" s="121">
        <f t="shared" si="236"/>
        <v>0</v>
      </c>
      <c r="H1436" s="99" t="e">
        <f>VLOOKUP(C1436,'B2B（ol)'!A:J,10,0)*D1436</f>
        <v>#N/A</v>
      </c>
      <c r="I1436" s="101">
        <f t="shared" si="237"/>
        <v>0</v>
      </c>
      <c r="J1436" s="121">
        <f t="shared" si="238"/>
        <v>0</v>
      </c>
      <c r="K1436" s="121" t="e">
        <f>VLOOKUP(C1436,'B2B（ol)'!A:P,16,0)</f>
        <v>#N/A</v>
      </c>
      <c r="L1436" s="117">
        <f t="shared" si="239"/>
        <v>0</v>
      </c>
      <c r="M1436" s="114" t="e">
        <f>VLOOKUP(C1436,'B2B（ol)'!A:K,11,0)</f>
        <v>#N/A</v>
      </c>
      <c r="N1436" s="114" t="e">
        <f>VLOOKUP(B1436,payments!E:AG,29,0)</f>
        <v>#N/A</v>
      </c>
      <c r="O1436" s="114"/>
      <c r="P1436" s="114"/>
      <c r="Q1436" s="61" t="e">
        <f>VLOOKUP(R1436,映射表!A:G,7,0)</f>
        <v>#N/A</v>
      </c>
      <c r="R1436" s="122"/>
      <c r="S1436" s="122"/>
      <c r="T1436" s="122"/>
      <c r="U1436" s="122"/>
      <c r="V1436" s="122"/>
      <c r="W1436" s="122"/>
      <c r="X1436" s="122"/>
      <c r="Y1436" s="61">
        <f t="shared" si="240"/>
        <v>0</v>
      </c>
    </row>
    <row r="1437" spans="1:25" s="61" customFormat="1">
      <c r="A1437" s="61" t="e">
        <f t="shared" si="231"/>
        <v>#N/A</v>
      </c>
      <c r="B1437" s="121">
        <f t="shared" si="232"/>
        <v>0</v>
      </c>
      <c r="C1437" s="117" t="e">
        <f>VLOOKUP(B1437,映射表!A:C,3,0)</f>
        <v>#N/A</v>
      </c>
      <c r="D1437" s="121">
        <f t="shared" si="233"/>
        <v>0</v>
      </c>
      <c r="E1437" s="100">
        <f t="shared" si="234"/>
        <v>0</v>
      </c>
      <c r="F1437" s="121">
        <f t="shared" si="235"/>
        <v>0</v>
      </c>
      <c r="G1437" s="121">
        <f t="shared" si="236"/>
        <v>0</v>
      </c>
      <c r="H1437" s="99" t="e">
        <f>VLOOKUP(C1437,'B2B（ol)'!A:J,10,0)*D1437</f>
        <v>#N/A</v>
      </c>
      <c r="I1437" s="101">
        <f t="shared" si="237"/>
        <v>0</v>
      </c>
      <c r="J1437" s="121">
        <f t="shared" si="238"/>
        <v>0</v>
      </c>
      <c r="K1437" s="121" t="e">
        <f>VLOOKUP(C1437,'B2B（ol)'!A:P,16,0)</f>
        <v>#N/A</v>
      </c>
      <c r="L1437" s="117">
        <f t="shared" si="239"/>
        <v>0</v>
      </c>
      <c r="M1437" s="114" t="e">
        <f>VLOOKUP(C1437,'B2B（ol)'!A:K,11,0)</f>
        <v>#N/A</v>
      </c>
      <c r="N1437" s="114" t="e">
        <f>VLOOKUP(B1437,payments!E:AG,29,0)</f>
        <v>#N/A</v>
      </c>
      <c r="O1437" s="114"/>
      <c r="P1437" s="114"/>
      <c r="Q1437" s="61" t="e">
        <f>VLOOKUP(R1437,映射表!A:G,7,0)</f>
        <v>#N/A</v>
      </c>
      <c r="R1437" s="122"/>
      <c r="S1437" s="122"/>
      <c r="T1437" s="122"/>
      <c r="U1437" s="122"/>
      <c r="V1437" s="122"/>
      <c r="W1437" s="122"/>
      <c r="X1437" s="122"/>
      <c r="Y1437" s="61">
        <f t="shared" si="240"/>
        <v>0</v>
      </c>
    </row>
    <row r="1438" spans="1:25" s="61" customFormat="1">
      <c r="A1438" s="61" t="e">
        <f t="shared" si="231"/>
        <v>#N/A</v>
      </c>
      <c r="B1438" s="121">
        <f t="shared" si="232"/>
        <v>0</v>
      </c>
      <c r="C1438" s="117" t="e">
        <f>VLOOKUP(B1438,映射表!A:C,3,0)</f>
        <v>#N/A</v>
      </c>
      <c r="D1438" s="121">
        <f t="shared" si="233"/>
        <v>0</v>
      </c>
      <c r="E1438" s="100">
        <f t="shared" si="234"/>
        <v>0</v>
      </c>
      <c r="F1438" s="121">
        <f t="shared" si="235"/>
        <v>0</v>
      </c>
      <c r="G1438" s="121">
        <f t="shared" si="236"/>
        <v>0</v>
      </c>
      <c r="H1438" s="99" t="e">
        <f>VLOOKUP(C1438,'B2B（ol)'!A:J,10,0)*D1438</f>
        <v>#N/A</v>
      </c>
      <c r="I1438" s="101">
        <f t="shared" si="237"/>
        <v>0</v>
      </c>
      <c r="J1438" s="121">
        <f t="shared" si="238"/>
        <v>0</v>
      </c>
      <c r="K1438" s="121" t="e">
        <f>VLOOKUP(C1438,'B2B（ol)'!A:P,16,0)</f>
        <v>#N/A</v>
      </c>
      <c r="L1438" s="117">
        <f t="shared" si="239"/>
        <v>0</v>
      </c>
      <c r="M1438" s="114" t="e">
        <f>VLOOKUP(C1438,'B2B（ol)'!A:K,11,0)</f>
        <v>#N/A</v>
      </c>
      <c r="N1438" s="114" t="e">
        <f>VLOOKUP(B1438,payments!E:AG,29,0)</f>
        <v>#N/A</v>
      </c>
      <c r="O1438" s="114"/>
      <c r="P1438" s="114"/>
      <c r="Q1438" s="61" t="e">
        <f>VLOOKUP(R1438,映射表!A:G,7,0)</f>
        <v>#N/A</v>
      </c>
      <c r="R1438" s="122"/>
      <c r="S1438" s="122"/>
      <c r="T1438" s="122"/>
      <c r="U1438" s="122"/>
      <c r="V1438" s="122"/>
      <c r="W1438" s="122"/>
      <c r="X1438" s="122"/>
      <c r="Y1438" s="61">
        <f t="shared" si="240"/>
        <v>0</v>
      </c>
    </row>
    <row r="1439" spans="1:25" s="61" customFormat="1">
      <c r="A1439" s="61" t="e">
        <f t="shared" si="231"/>
        <v>#N/A</v>
      </c>
      <c r="B1439" s="121">
        <f t="shared" si="232"/>
        <v>0</v>
      </c>
      <c r="C1439" s="117" t="e">
        <f>VLOOKUP(B1439,映射表!A:C,3,0)</f>
        <v>#N/A</v>
      </c>
      <c r="D1439" s="121">
        <f t="shared" si="233"/>
        <v>0</v>
      </c>
      <c r="E1439" s="100">
        <f t="shared" si="234"/>
        <v>0</v>
      </c>
      <c r="F1439" s="121">
        <f t="shared" si="235"/>
        <v>0</v>
      </c>
      <c r="G1439" s="121">
        <f t="shared" si="236"/>
        <v>0</v>
      </c>
      <c r="H1439" s="99" t="e">
        <f>VLOOKUP(C1439,'B2B（ol)'!A:J,10,0)*D1439</f>
        <v>#N/A</v>
      </c>
      <c r="I1439" s="101">
        <f t="shared" si="237"/>
        <v>0</v>
      </c>
      <c r="J1439" s="121">
        <f t="shared" si="238"/>
        <v>0</v>
      </c>
      <c r="K1439" s="121" t="e">
        <f>VLOOKUP(C1439,'B2B（ol)'!A:P,16,0)</f>
        <v>#N/A</v>
      </c>
      <c r="L1439" s="117">
        <f t="shared" si="239"/>
        <v>0</v>
      </c>
      <c r="M1439" s="114" t="e">
        <f>VLOOKUP(C1439,'B2B（ol)'!A:K,11,0)</f>
        <v>#N/A</v>
      </c>
      <c r="N1439" s="114" t="e">
        <f>VLOOKUP(B1439,payments!E:AG,29,0)</f>
        <v>#N/A</v>
      </c>
      <c r="O1439" s="114"/>
      <c r="P1439" s="114"/>
      <c r="Q1439" s="61" t="e">
        <f>VLOOKUP(R1439,映射表!A:G,7,0)</f>
        <v>#N/A</v>
      </c>
      <c r="R1439" s="122"/>
      <c r="S1439" s="122"/>
      <c r="T1439" s="122"/>
      <c r="U1439" s="122"/>
      <c r="V1439" s="122"/>
      <c r="W1439" s="122"/>
      <c r="X1439" s="122"/>
      <c r="Y1439" s="61">
        <f t="shared" si="240"/>
        <v>0</v>
      </c>
    </row>
    <row r="1440" spans="1:25" s="61" customFormat="1">
      <c r="A1440" s="61" t="e">
        <f t="shared" si="231"/>
        <v>#N/A</v>
      </c>
      <c r="B1440" s="121">
        <f t="shared" si="232"/>
        <v>0</v>
      </c>
      <c r="C1440" s="117" t="e">
        <f>VLOOKUP(B1440,映射表!A:C,3,0)</f>
        <v>#N/A</v>
      </c>
      <c r="D1440" s="121">
        <f t="shared" si="233"/>
        <v>0</v>
      </c>
      <c r="E1440" s="100">
        <f t="shared" si="234"/>
        <v>0</v>
      </c>
      <c r="F1440" s="121">
        <f t="shared" si="235"/>
        <v>0</v>
      </c>
      <c r="G1440" s="121">
        <f t="shared" si="236"/>
        <v>0</v>
      </c>
      <c r="H1440" s="99" t="e">
        <f>VLOOKUP(C1440,'B2B（ol)'!A:J,10,0)*D1440</f>
        <v>#N/A</v>
      </c>
      <c r="I1440" s="101">
        <f t="shared" si="237"/>
        <v>0</v>
      </c>
      <c r="J1440" s="121">
        <f t="shared" si="238"/>
        <v>0</v>
      </c>
      <c r="K1440" s="121" t="e">
        <f>VLOOKUP(C1440,'B2B（ol)'!A:P,16,0)</f>
        <v>#N/A</v>
      </c>
      <c r="L1440" s="117">
        <f t="shared" si="239"/>
        <v>0</v>
      </c>
      <c r="M1440" s="114" t="e">
        <f>VLOOKUP(C1440,'B2B（ol)'!A:K,11,0)</f>
        <v>#N/A</v>
      </c>
      <c r="N1440" s="114" t="e">
        <f>VLOOKUP(B1440,payments!E:AG,29,0)</f>
        <v>#N/A</v>
      </c>
      <c r="O1440" s="114"/>
      <c r="P1440" s="114"/>
      <c r="Q1440" s="61" t="e">
        <f>VLOOKUP(R1440,映射表!A:G,7,0)</f>
        <v>#N/A</v>
      </c>
      <c r="R1440" s="122"/>
      <c r="S1440" s="122"/>
      <c r="T1440" s="122"/>
      <c r="U1440" s="122"/>
      <c r="V1440" s="122"/>
      <c r="W1440" s="122"/>
      <c r="X1440" s="122"/>
      <c r="Y1440" s="61">
        <f t="shared" si="240"/>
        <v>0</v>
      </c>
    </row>
    <row r="1441" spans="1:25" s="61" customFormat="1">
      <c r="A1441" s="61" t="e">
        <f t="shared" si="231"/>
        <v>#N/A</v>
      </c>
      <c r="B1441" s="121">
        <f t="shared" si="232"/>
        <v>0</v>
      </c>
      <c r="C1441" s="117" t="e">
        <f>VLOOKUP(B1441,映射表!A:C,3,0)</f>
        <v>#N/A</v>
      </c>
      <c r="D1441" s="121">
        <f t="shared" si="233"/>
        <v>0</v>
      </c>
      <c r="E1441" s="100">
        <f t="shared" si="234"/>
        <v>0</v>
      </c>
      <c r="F1441" s="121">
        <f t="shared" si="235"/>
        <v>0</v>
      </c>
      <c r="G1441" s="121">
        <f t="shared" si="236"/>
        <v>0</v>
      </c>
      <c r="H1441" s="99" t="e">
        <f>VLOOKUP(C1441,'B2B（ol)'!A:J,10,0)*D1441</f>
        <v>#N/A</v>
      </c>
      <c r="I1441" s="101">
        <f t="shared" si="237"/>
        <v>0</v>
      </c>
      <c r="J1441" s="121">
        <f t="shared" si="238"/>
        <v>0</v>
      </c>
      <c r="K1441" s="121" t="e">
        <f>VLOOKUP(C1441,'B2B（ol)'!A:P,16,0)</f>
        <v>#N/A</v>
      </c>
      <c r="L1441" s="117">
        <f t="shared" si="239"/>
        <v>0</v>
      </c>
      <c r="M1441" s="114" t="e">
        <f>VLOOKUP(C1441,'B2B（ol)'!A:K,11,0)</f>
        <v>#N/A</v>
      </c>
      <c r="N1441" s="114" t="e">
        <f>VLOOKUP(B1441,payments!E:AG,29,0)</f>
        <v>#N/A</v>
      </c>
      <c r="O1441" s="114"/>
      <c r="P1441" s="114"/>
      <c r="Q1441" s="61" t="e">
        <f>VLOOKUP(R1441,映射表!A:G,7,0)</f>
        <v>#N/A</v>
      </c>
      <c r="R1441" s="122"/>
      <c r="S1441" s="122"/>
      <c r="T1441" s="122"/>
      <c r="U1441" s="122"/>
      <c r="V1441" s="122"/>
      <c r="W1441" s="122"/>
      <c r="X1441" s="122"/>
      <c r="Y1441" s="61">
        <f t="shared" si="240"/>
        <v>0</v>
      </c>
    </row>
    <row r="1442" spans="1:25" s="61" customFormat="1">
      <c r="A1442" s="61" t="e">
        <f t="shared" si="231"/>
        <v>#N/A</v>
      </c>
      <c r="B1442" s="121">
        <f t="shared" si="232"/>
        <v>0</v>
      </c>
      <c r="C1442" s="117" t="e">
        <f>VLOOKUP(B1442,映射表!A:C,3,0)</f>
        <v>#N/A</v>
      </c>
      <c r="D1442" s="121">
        <f t="shared" si="233"/>
        <v>0</v>
      </c>
      <c r="E1442" s="100">
        <f t="shared" si="234"/>
        <v>0</v>
      </c>
      <c r="F1442" s="121">
        <f t="shared" si="235"/>
        <v>0</v>
      </c>
      <c r="G1442" s="121">
        <f t="shared" si="236"/>
        <v>0</v>
      </c>
      <c r="H1442" s="99" t="e">
        <f>VLOOKUP(C1442,'B2B（ol)'!A:J,10,0)*D1442</f>
        <v>#N/A</v>
      </c>
      <c r="I1442" s="101">
        <f t="shared" si="237"/>
        <v>0</v>
      </c>
      <c r="J1442" s="121">
        <f t="shared" si="238"/>
        <v>0</v>
      </c>
      <c r="K1442" s="121" t="e">
        <f>VLOOKUP(C1442,'B2B（ol)'!A:P,16,0)</f>
        <v>#N/A</v>
      </c>
      <c r="L1442" s="117">
        <f t="shared" si="239"/>
        <v>0</v>
      </c>
      <c r="M1442" s="114" t="e">
        <f>VLOOKUP(C1442,'B2B（ol)'!A:K,11,0)</f>
        <v>#N/A</v>
      </c>
      <c r="N1442" s="114" t="e">
        <f>VLOOKUP(B1442,payments!E:AG,29,0)</f>
        <v>#N/A</v>
      </c>
      <c r="O1442" s="114"/>
      <c r="P1442" s="114"/>
      <c r="Q1442" s="61" t="e">
        <f>VLOOKUP(R1442,映射表!A:G,7,0)</f>
        <v>#N/A</v>
      </c>
      <c r="R1442" s="122"/>
      <c r="S1442" s="122"/>
      <c r="T1442" s="122"/>
      <c r="U1442" s="122"/>
      <c r="V1442" s="122"/>
      <c r="W1442" s="122"/>
      <c r="X1442" s="122"/>
      <c r="Y1442" s="61">
        <f t="shared" si="240"/>
        <v>0</v>
      </c>
    </row>
    <row r="1443" spans="1:25" s="61" customFormat="1">
      <c r="A1443" s="61" t="e">
        <f t="shared" si="231"/>
        <v>#N/A</v>
      </c>
      <c r="B1443" s="121">
        <f t="shared" si="232"/>
        <v>0</v>
      </c>
      <c r="C1443" s="117" t="e">
        <f>VLOOKUP(B1443,映射表!A:C,3,0)</f>
        <v>#N/A</v>
      </c>
      <c r="D1443" s="121">
        <f t="shared" si="233"/>
        <v>0</v>
      </c>
      <c r="E1443" s="100">
        <f t="shared" si="234"/>
        <v>0</v>
      </c>
      <c r="F1443" s="121">
        <f t="shared" si="235"/>
        <v>0</v>
      </c>
      <c r="G1443" s="121">
        <f t="shared" si="236"/>
        <v>0</v>
      </c>
      <c r="H1443" s="99" t="e">
        <f>VLOOKUP(C1443,'B2B（ol)'!A:J,10,0)*D1443</f>
        <v>#N/A</v>
      </c>
      <c r="I1443" s="101">
        <f t="shared" si="237"/>
        <v>0</v>
      </c>
      <c r="J1443" s="121">
        <f t="shared" si="238"/>
        <v>0</v>
      </c>
      <c r="K1443" s="121" t="e">
        <f>VLOOKUP(C1443,'B2B（ol)'!A:P,16,0)</f>
        <v>#N/A</v>
      </c>
      <c r="L1443" s="117">
        <f t="shared" si="239"/>
        <v>0</v>
      </c>
      <c r="M1443" s="114" t="e">
        <f>VLOOKUP(C1443,'B2B（ol)'!A:K,11,0)</f>
        <v>#N/A</v>
      </c>
      <c r="N1443" s="114" t="e">
        <f>VLOOKUP(B1443,payments!E:AG,29,0)</f>
        <v>#N/A</v>
      </c>
      <c r="O1443" s="114"/>
      <c r="P1443" s="114"/>
      <c r="Q1443" s="61" t="e">
        <f>VLOOKUP(R1443,映射表!A:G,7,0)</f>
        <v>#N/A</v>
      </c>
      <c r="R1443" s="122"/>
      <c r="S1443" s="122"/>
      <c r="T1443" s="122"/>
      <c r="U1443" s="122"/>
      <c r="V1443" s="122"/>
      <c r="W1443" s="122"/>
      <c r="X1443" s="122"/>
      <c r="Y1443" s="61">
        <f t="shared" si="240"/>
        <v>0</v>
      </c>
    </row>
    <row r="1444" spans="1:25" s="61" customFormat="1">
      <c r="A1444" s="61" t="e">
        <f t="shared" si="231"/>
        <v>#N/A</v>
      </c>
      <c r="B1444" s="121">
        <f t="shared" si="232"/>
        <v>0</v>
      </c>
      <c r="C1444" s="117" t="e">
        <f>VLOOKUP(B1444,映射表!A:C,3,0)</f>
        <v>#N/A</v>
      </c>
      <c r="D1444" s="121">
        <f t="shared" si="233"/>
        <v>0</v>
      </c>
      <c r="E1444" s="100">
        <f t="shared" si="234"/>
        <v>0</v>
      </c>
      <c r="F1444" s="121">
        <f t="shared" si="235"/>
        <v>0</v>
      </c>
      <c r="G1444" s="121">
        <f t="shared" si="236"/>
        <v>0</v>
      </c>
      <c r="H1444" s="99" t="e">
        <f>VLOOKUP(C1444,'B2B（ol)'!A:J,10,0)*D1444</f>
        <v>#N/A</v>
      </c>
      <c r="I1444" s="101">
        <f t="shared" si="237"/>
        <v>0</v>
      </c>
      <c r="J1444" s="121">
        <f t="shared" si="238"/>
        <v>0</v>
      </c>
      <c r="K1444" s="121" t="e">
        <f>VLOOKUP(C1444,'B2B（ol)'!A:P,16,0)</f>
        <v>#N/A</v>
      </c>
      <c r="L1444" s="117">
        <f t="shared" si="239"/>
        <v>0</v>
      </c>
      <c r="M1444" s="114" t="e">
        <f>VLOOKUP(C1444,'B2B（ol)'!A:K,11,0)</f>
        <v>#N/A</v>
      </c>
      <c r="N1444" s="114" t="e">
        <f>VLOOKUP(B1444,payments!E:AG,29,0)</f>
        <v>#N/A</v>
      </c>
      <c r="O1444" s="114"/>
      <c r="P1444" s="114"/>
      <c r="Q1444" s="61" t="e">
        <f>VLOOKUP(R1444,映射表!A:G,7,0)</f>
        <v>#N/A</v>
      </c>
      <c r="R1444" s="122"/>
      <c r="S1444" s="122"/>
      <c r="T1444" s="122"/>
      <c r="U1444" s="122"/>
      <c r="V1444" s="122"/>
      <c r="W1444" s="122"/>
      <c r="X1444" s="122"/>
      <c r="Y1444" s="61">
        <f t="shared" si="240"/>
        <v>0</v>
      </c>
    </row>
    <row r="1445" spans="1:25" s="61" customFormat="1">
      <c r="A1445" s="61" t="e">
        <f t="shared" si="231"/>
        <v>#N/A</v>
      </c>
      <c r="B1445" s="121">
        <f t="shared" si="232"/>
        <v>0</v>
      </c>
      <c r="C1445" s="117" t="e">
        <f>VLOOKUP(B1445,映射表!A:C,3,0)</f>
        <v>#N/A</v>
      </c>
      <c r="D1445" s="121">
        <f t="shared" si="233"/>
        <v>0</v>
      </c>
      <c r="E1445" s="100">
        <f t="shared" si="234"/>
        <v>0</v>
      </c>
      <c r="F1445" s="121">
        <f t="shared" si="235"/>
        <v>0</v>
      </c>
      <c r="G1445" s="121">
        <f t="shared" si="236"/>
        <v>0</v>
      </c>
      <c r="H1445" s="99" t="e">
        <f>VLOOKUP(C1445,'B2B（ol)'!A:J,10,0)*D1445</f>
        <v>#N/A</v>
      </c>
      <c r="I1445" s="101">
        <f t="shared" si="237"/>
        <v>0</v>
      </c>
      <c r="J1445" s="121">
        <f t="shared" si="238"/>
        <v>0</v>
      </c>
      <c r="K1445" s="121" t="e">
        <f>VLOOKUP(C1445,'B2B（ol)'!A:P,16,0)</f>
        <v>#N/A</v>
      </c>
      <c r="L1445" s="117">
        <f t="shared" si="239"/>
        <v>0</v>
      </c>
      <c r="M1445" s="114" t="e">
        <f>VLOOKUP(C1445,'B2B（ol)'!A:K,11,0)</f>
        <v>#N/A</v>
      </c>
      <c r="N1445" s="114" t="e">
        <f>VLOOKUP(B1445,payments!E:AG,29,0)</f>
        <v>#N/A</v>
      </c>
      <c r="O1445" s="114"/>
      <c r="P1445" s="114"/>
      <c r="Q1445" s="61" t="e">
        <f>VLOOKUP(R1445,映射表!A:G,7,0)</f>
        <v>#N/A</v>
      </c>
      <c r="R1445" s="122"/>
      <c r="S1445" s="122"/>
      <c r="T1445" s="122"/>
      <c r="U1445" s="122"/>
      <c r="V1445" s="122"/>
      <c r="W1445" s="122"/>
      <c r="X1445" s="122"/>
      <c r="Y1445" s="61">
        <f t="shared" si="240"/>
        <v>0</v>
      </c>
    </row>
    <row r="1446" spans="1:25" s="61" customFormat="1">
      <c r="A1446" s="61" t="e">
        <f t="shared" si="231"/>
        <v>#N/A</v>
      </c>
      <c r="B1446" s="121">
        <f t="shared" si="232"/>
        <v>0</v>
      </c>
      <c r="C1446" s="117" t="e">
        <f>VLOOKUP(B1446,映射表!A:C,3,0)</f>
        <v>#N/A</v>
      </c>
      <c r="D1446" s="121">
        <f t="shared" si="233"/>
        <v>0</v>
      </c>
      <c r="E1446" s="100">
        <f t="shared" si="234"/>
        <v>0</v>
      </c>
      <c r="F1446" s="121">
        <f t="shared" si="235"/>
        <v>0</v>
      </c>
      <c r="G1446" s="121">
        <f t="shared" si="236"/>
        <v>0</v>
      </c>
      <c r="H1446" s="99" t="e">
        <f>VLOOKUP(C1446,'B2B（ol)'!A:J,10,0)*D1446</f>
        <v>#N/A</v>
      </c>
      <c r="I1446" s="101">
        <f t="shared" si="237"/>
        <v>0</v>
      </c>
      <c r="J1446" s="121">
        <f t="shared" si="238"/>
        <v>0</v>
      </c>
      <c r="K1446" s="121" t="e">
        <f>VLOOKUP(C1446,'B2B（ol)'!A:P,16,0)</f>
        <v>#N/A</v>
      </c>
      <c r="L1446" s="117">
        <f t="shared" si="239"/>
        <v>0</v>
      </c>
      <c r="M1446" s="114" t="e">
        <f>VLOOKUP(C1446,'B2B（ol)'!A:K,11,0)</f>
        <v>#N/A</v>
      </c>
      <c r="N1446" s="114" t="e">
        <f>VLOOKUP(B1446,payments!E:AG,29,0)</f>
        <v>#N/A</v>
      </c>
      <c r="O1446" s="114"/>
      <c r="P1446" s="114"/>
      <c r="Q1446" s="61" t="e">
        <f>VLOOKUP(R1446,映射表!A:G,7,0)</f>
        <v>#N/A</v>
      </c>
      <c r="R1446" s="122"/>
      <c r="S1446" s="122"/>
      <c r="T1446" s="122"/>
      <c r="U1446" s="122"/>
      <c r="V1446" s="122"/>
      <c r="W1446" s="122"/>
      <c r="X1446" s="122"/>
      <c r="Y1446" s="61">
        <f t="shared" si="240"/>
        <v>0</v>
      </c>
    </row>
    <row r="1447" spans="1:25" s="61" customFormat="1">
      <c r="A1447" s="61" t="e">
        <f t="shared" si="231"/>
        <v>#N/A</v>
      </c>
      <c r="B1447" s="121">
        <f t="shared" si="232"/>
        <v>0</v>
      </c>
      <c r="C1447" s="117" t="e">
        <f>VLOOKUP(B1447,映射表!A:C,3,0)</f>
        <v>#N/A</v>
      </c>
      <c r="D1447" s="121">
        <f t="shared" si="233"/>
        <v>0</v>
      </c>
      <c r="E1447" s="100">
        <f t="shared" si="234"/>
        <v>0</v>
      </c>
      <c r="F1447" s="121">
        <f t="shared" si="235"/>
        <v>0</v>
      </c>
      <c r="G1447" s="121">
        <f t="shared" si="236"/>
        <v>0</v>
      </c>
      <c r="H1447" s="99" t="e">
        <f>VLOOKUP(C1447,'B2B（ol)'!A:J,10,0)*D1447</f>
        <v>#N/A</v>
      </c>
      <c r="I1447" s="101">
        <f t="shared" si="237"/>
        <v>0</v>
      </c>
      <c r="J1447" s="121">
        <f t="shared" si="238"/>
        <v>0</v>
      </c>
      <c r="K1447" s="121" t="e">
        <f>VLOOKUP(C1447,'B2B（ol)'!A:P,16,0)</f>
        <v>#N/A</v>
      </c>
      <c r="L1447" s="117">
        <f t="shared" si="239"/>
        <v>0</v>
      </c>
      <c r="M1447" s="114" t="e">
        <f>VLOOKUP(C1447,'B2B（ol)'!A:K,11,0)</f>
        <v>#N/A</v>
      </c>
      <c r="N1447" s="114" t="e">
        <f>VLOOKUP(B1447,payments!E:AG,29,0)</f>
        <v>#N/A</v>
      </c>
      <c r="O1447" s="114"/>
      <c r="P1447" s="114"/>
      <c r="Q1447" s="61" t="e">
        <f>VLOOKUP(R1447,映射表!A:G,7,0)</f>
        <v>#N/A</v>
      </c>
      <c r="R1447" s="122"/>
      <c r="S1447" s="122"/>
      <c r="T1447" s="122"/>
      <c r="U1447" s="122"/>
      <c r="V1447" s="122"/>
      <c r="W1447" s="122"/>
      <c r="X1447" s="122"/>
      <c r="Y1447" s="61">
        <f t="shared" si="240"/>
        <v>0</v>
      </c>
    </row>
    <row r="1448" spans="1:25" s="61" customFormat="1">
      <c r="A1448" s="61" t="e">
        <f t="shared" si="231"/>
        <v>#N/A</v>
      </c>
      <c r="B1448" s="121">
        <f t="shared" si="232"/>
        <v>0</v>
      </c>
      <c r="C1448" s="117" t="e">
        <f>VLOOKUP(B1448,映射表!A:C,3,0)</f>
        <v>#N/A</v>
      </c>
      <c r="D1448" s="121">
        <f t="shared" si="233"/>
        <v>0</v>
      </c>
      <c r="E1448" s="100">
        <f t="shared" si="234"/>
        <v>0</v>
      </c>
      <c r="F1448" s="121">
        <f t="shared" si="235"/>
        <v>0</v>
      </c>
      <c r="G1448" s="121">
        <f t="shared" si="236"/>
        <v>0</v>
      </c>
      <c r="H1448" s="99" t="e">
        <f>VLOOKUP(C1448,'B2B（ol)'!A:J,10,0)*D1448</f>
        <v>#N/A</v>
      </c>
      <c r="I1448" s="101">
        <f t="shared" si="237"/>
        <v>0</v>
      </c>
      <c r="J1448" s="121">
        <f t="shared" si="238"/>
        <v>0</v>
      </c>
      <c r="K1448" s="121" t="e">
        <f>VLOOKUP(C1448,'B2B（ol)'!A:P,16,0)</f>
        <v>#N/A</v>
      </c>
      <c r="L1448" s="117">
        <f t="shared" si="239"/>
        <v>0</v>
      </c>
      <c r="M1448" s="114" t="e">
        <f>VLOOKUP(C1448,'B2B（ol)'!A:K,11,0)</f>
        <v>#N/A</v>
      </c>
      <c r="N1448" s="114" t="e">
        <f>VLOOKUP(B1448,payments!E:AG,29,0)</f>
        <v>#N/A</v>
      </c>
      <c r="O1448" s="114"/>
      <c r="P1448" s="114"/>
      <c r="Q1448" s="61" t="e">
        <f>VLOOKUP(R1448,映射表!A:G,7,0)</f>
        <v>#N/A</v>
      </c>
      <c r="R1448" s="122"/>
      <c r="S1448" s="122"/>
      <c r="T1448" s="122"/>
      <c r="U1448" s="122"/>
      <c r="V1448" s="122"/>
      <c r="W1448" s="122"/>
      <c r="X1448" s="122"/>
      <c r="Y1448" s="61">
        <f t="shared" si="240"/>
        <v>0</v>
      </c>
    </row>
    <row r="1449" spans="1:25" s="61" customFormat="1">
      <c r="A1449" s="61" t="e">
        <f t="shared" si="231"/>
        <v>#N/A</v>
      </c>
      <c r="B1449" s="121">
        <f t="shared" si="232"/>
        <v>0</v>
      </c>
      <c r="C1449" s="117" t="e">
        <f>VLOOKUP(B1449,映射表!A:C,3,0)</f>
        <v>#N/A</v>
      </c>
      <c r="D1449" s="121">
        <f t="shared" si="233"/>
        <v>0</v>
      </c>
      <c r="E1449" s="100">
        <f t="shared" si="234"/>
        <v>0</v>
      </c>
      <c r="F1449" s="121">
        <f t="shared" si="235"/>
        <v>0</v>
      </c>
      <c r="G1449" s="121">
        <f t="shared" si="236"/>
        <v>0</v>
      </c>
      <c r="H1449" s="99" t="e">
        <f>VLOOKUP(C1449,'B2B（ol)'!A:J,10,0)*D1449</f>
        <v>#N/A</v>
      </c>
      <c r="I1449" s="101">
        <f t="shared" si="237"/>
        <v>0</v>
      </c>
      <c r="J1449" s="121">
        <f t="shared" si="238"/>
        <v>0</v>
      </c>
      <c r="K1449" s="121" t="e">
        <f>VLOOKUP(C1449,'B2B（ol)'!A:P,16,0)</f>
        <v>#N/A</v>
      </c>
      <c r="L1449" s="117">
        <f t="shared" si="239"/>
        <v>0</v>
      </c>
      <c r="M1449" s="114" t="e">
        <f>VLOOKUP(C1449,'B2B（ol)'!A:K,11,0)</f>
        <v>#N/A</v>
      </c>
      <c r="N1449" s="114" t="e">
        <f>VLOOKUP(B1449,payments!E:AG,29,0)</f>
        <v>#N/A</v>
      </c>
      <c r="O1449" s="114"/>
      <c r="P1449" s="114"/>
      <c r="Q1449" s="61" t="e">
        <f>VLOOKUP(R1449,映射表!A:G,7,0)</f>
        <v>#N/A</v>
      </c>
      <c r="R1449" s="122"/>
      <c r="S1449" s="122"/>
      <c r="T1449" s="122"/>
      <c r="U1449" s="122"/>
      <c r="V1449" s="122"/>
      <c r="W1449" s="122"/>
      <c r="X1449" s="122"/>
      <c r="Y1449" s="61">
        <f t="shared" si="240"/>
        <v>0</v>
      </c>
    </row>
    <row r="1450" spans="1:25" s="61" customFormat="1">
      <c r="A1450" s="61" t="e">
        <f t="shared" si="231"/>
        <v>#N/A</v>
      </c>
      <c r="B1450" s="121">
        <f t="shared" si="232"/>
        <v>0</v>
      </c>
      <c r="C1450" s="117" t="e">
        <f>VLOOKUP(B1450,映射表!A:C,3,0)</f>
        <v>#N/A</v>
      </c>
      <c r="D1450" s="121">
        <f t="shared" si="233"/>
        <v>0</v>
      </c>
      <c r="E1450" s="100">
        <f t="shared" si="234"/>
        <v>0</v>
      </c>
      <c r="F1450" s="121">
        <f t="shared" si="235"/>
        <v>0</v>
      </c>
      <c r="G1450" s="121">
        <f t="shared" si="236"/>
        <v>0</v>
      </c>
      <c r="H1450" s="99" t="e">
        <f>VLOOKUP(C1450,'B2B（ol)'!A:J,10,0)*D1450</f>
        <v>#N/A</v>
      </c>
      <c r="I1450" s="101">
        <f t="shared" si="237"/>
        <v>0</v>
      </c>
      <c r="J1450" s="121">
        <f t="shared" si="238"/>
        <v>0</v>
      </c>
      <c r="K1450" s="121" t="e">
        <f>VLOOKUP(C1450,'B2B（ol)'!A:P,16,0)</f>
        <v>#N/A</v>
      </c>
      <c r="L1450" s="117">
        <f t="shared" si="239"/>
        <v>0</v>
      </c>
      <c r="M1450" s="114" t="e">
        <f>VLOOKUP(C1450,'B2B（ol)'!A:K,11,0)</f>
        <v>#N/A</v>
      </c>
      <c r="N1450" s="114" t="e">
        <f>VLOOKUP(B1450,payments!E:AG,29,0)</f>
        <v>#N/A</v>
      </c>
      <c r="O1450" s="114"/>
      <c r="P1450" s="114"/>
      <c r="Q1450" s="61" t="e">
        <f>VLOOKUP(R1450,映射表!A:G,7,0)</f>
        <v>#N/A</v>
      </c>
      <c r="R1450" s="122"/>
      <c r="S1450" s="122"/>
      <c r="T1450" s="122"/>
      <c r="U1450" s="122"/>
      <c r="V1450" s="122"/>
      <c r="W1450" s="122"/>
      <c r="X1450" s="122"/>
      <c r="Y1450" s="61">
        <f t="shared" si="240"/>
        <v>0</v>
      </c>
    </row>
    <row r="1451" spans="1:25" s="61" customFormat="1">
      <c r="A1451" s="61" t="e">
        <f t="shared" si="231"/>
        <v>#N/A</v>
      </c>
      <c r="B1451" s="121">
        <f t="shared" si="232"/>
        <v>0</v>
      </c>
      <c r="C1451" s="117" t="e">
        <f>VLOOKUP(B1451,映射表!A:C,3,0)</f>
        <v>#N/A</v>
      </c>
      <c r="D1451" s="121">
        <f t="shared" si="233"/>
        <v>0</v>
      </c>
      <c r="E1451" s="100">
        <f t="shared" si="234"/>
        <v>0</v>
      </c>
      <c r="F1451" s="121">
        <f t="shared" si="235"/>
        <v>0</v>
      </c>
      <c r="G1451" s="121">
        <f t="shared" si="236"/>
        <v>0</v>
      </c>
      <c r="H1451" s="99" t="e">
        <f>VLOOKUP(C1451,'B2B（ol)'!A:J,10,0)*D1451</f>
        <v>#N/A</v>
      </c>
      <c r="I1451" s="101">
        <f t="shared" si="237"/>
        <v>0</v>
      </c>
      <c r="J1451" s="121">
        <f t="shared" si="238"/>
        <v>0</v>
      </c>
      <c r="K1451" s="121" t="e">
        <f>VLOOKUP(C1451,'B2B（ol)'!A:P,16,0)</f>
        <v>#N/A</v>
      </c>
      <c r="L1451" s="117">
        <f t="shared" si="239"/>
        <v>0</v>
      </c>
      <c r="M1451" s="114" t="e">
        <f>VLOOKUP(C1451,'B2B（ol)'!A:K,11,0)</f>
        <v>#N/A</v>
      </c>
      <c r="N1451" s="114" t="e">
        <f>VLOOKUP(B1451,payments!E:AG,29,0)</f>
        <v>#N/A</v>
      </c>
      <c r="O1451" s="114"/>
      <c r="P1451" s="114"/>
      <c r="Q1451" s="61" t="e">
        <f>VLOOKUP(R1451,映射表!A:G,7,0)</f>
        <v>#N/A</v>
      </c>
      <c r="R1451" s="122"/>
      <c r="S1451" s="122"/>
      <c r="T1451" s="122"/>
      <c r="U1451" s="122"/>
      <c r="V1451" s="122"/>
      <c r="W1451" s="122"/>
      <c r="X1451" s="122"/>
      <c r="Y1451" s="61">
        <f t="shared" si="240"/>
        <v>0</v>
      </c>
    </row>
    <row r="1452" spans="1:25" s="61" customFormat="1">
      <c r="A1452" s="61" t="e">
        <f t="shared" si="231"/>
        <v>#N/A</v>
      </c>
      <c r="B1452" s="121">
        <f t="shared" si="232"/>
        <v>0</v>
      </c>
      <c r="C1452" s="117" t="e">
        <f>VLOOKUP(B1452,映射表!A:C,3,0)</f>
        <v>#N/A</v>
      </c>
      <c r="D1452" s="121">
        <f t="shared" si="233"/>
        <v>0</v>
      </c>
      <c r="E1452" s="100">
        <f t="shared" si="234"/>
        <v>0</v>
      </c>
      <c r="F1452" s="121">
        <f t="shared" si="235"/>
        <v>0</v>
      </c>
      <c r="G1452" s="121">
        <f t="shared" si="236"/>
        <v>0</v>
      </c>
      <c r="H1452" s="99" t="e">
        <f>VLOOKUP(C1452,'B2B（ol)'!A:J,10,0)*D1452</f>
        <v>#N/A</v>
      </c>
      <c r="I1452" s="101">
        <f t="shared" si="237"/>
        <v>0</v>
      </c>
      <c r="J1452" s="121">
        <f t="shared" si="238"/>
        <v>0</v>
      </c>
      <c r="K1452" s="121" t="e">
        <f>VLOOKUP(C1452,'B2B（ol)'!A:P,16,0)</f>
        <v>#N/A</v>
      </c>
      <c r="L1452" s="117">
        <f t="shared" si="239"/>
        <v>0</v>
      </c>
      <c r="M1452" s="114" t="e">
        <f>VLOOKUP(C1452,'B2B（ol)'!A:K,11,0)</f>
        <v>#N/A</v>
      </c>
      <c r="N1452" s="114" t="e">
        <f>VLOOKUP(B1452,payments!E:AG,29,0)</f>
        <v>#N/A</v>
      </c>
      <c r="O1452" s="114"/>
      <c r="P1452" s="114"/>
      <c r="Q1452" s="61" t="e">
        <f>VLOOKUP(R1452,映射表!A:G,7,0)</f>
        <v>#N/A</v>
      </c>
      <c r="R1452" s="122"/>
      <c r="S1452" s="122"/>
      <c r="T1452" s="122"/>
      <c r="U1452" s="122"/>
      <c r="V1452" s="122"/>
      <c r="W1452" s="122"/>
      <c r="X1452" s="122"/>
      <c r="Y1452" s="61">
        <f t="shared" si="240"/>
        <v>0</v>
      </c>
    </row>
    <row r="1453" spans="1:25" s="61" customFormat="1">
      <c r="A1453" s="61" t="e">
        <f t="shared" si="231"/>
        <v>#N/A</v>
      </c>
      <c r="B1453" s="121">
        <f t="shared" si="232"/>
        <v>0</v>
      </c>
      <c r="C1453" s="117" t="e">
        <f>VLOOKUP(B1453,映射表!A:C,3,0)</f>
        <v>#N/A</v>
      </c>
      <c r="D1453" s="121">
        <f t="shared" si="233"/>
        <v>0</v>
      </c>
      <c r="E1453" s="100">
        <f t="shared" si="234"/>
        <v>0</v>
      </c>
      <c r="F1453" s="121">
        <f t="shared" si="235"/>
        <v>0</v>
      </c>
      <c r="G1453" s="121">
        <f t="shared" si="236"/>
        <v>0</v>
      </c>
      <c r="H1453" s="99" t="e">
        <f>VLOOKUP(C1453,'B2B（ol)'!A:J,10,0)*D1453</f>
        <v>#N/A</v>
      </c>
      <c r="I1453" s="101">
        <f t="shared" si="237"/>
        <v>0</v>
      </c>
      <c r="J1453" s="121">
        <f t="shared" si="238"/>
        <v>0</v>
      </c>
      <c r="K1453" s="121" t="e">
        <f>VLOOKUP(C1453,'B2B（ol)'!A:P,16,0)</f>
        <v>#N/A</v>
      </c>
      <c r="L1453" s="117">
        <f t="shared" si="239"/>
        <v>0</v>
      </c>
      <c r="M1453" s="114" t="e">
        <f>VLOOKUP(C1453,'B2B（ol)'!A:K,11,0)</f>
        <v>#N/A</v>
      </c>
      <c r="N1453" s="114" t="e">
        <f>VLOOKUP(B1453,payments!E:AG,29,0)</f>
        <v>#N/A</v>
      </c>
      <c r="O1453" s="114"/>
      <c r="P1453" s="114"/>
      <c r="Q1453" s="61" t="e">
        <f>VLOOKUP(R1453,映射表!A:G,7,0)</f>
        <v>#N/A</v>
      </c>
      <c r="R1453" s="122"/>
      <c r="S1453" s="122"/>
      <c r="T1453" s="122"/>
      <c r="U1453" s="122"/>
      <c r="V1453" s="122"/>
      <c r="W1453" s="122"/>
      <c r="X1453" s="122"/>
      <c r="Y1453" s="61">
        <f t="shared" si="240"/>
        <v>0</v>
      </c>
    </row>
    <row r="1454" spans="1:25" s="61" customFormat="1">
      <c r="A1454" s="61" t="e">
        <f t="shared" si="231"/>
        <v>#N/A</v>
      </c>
      <c r="B1454" s="121">
        <f t="shared" si="232"/>
        <v>0</v>
      </c>
      <c r="C1454" s="117" t="e">
        <f>VLOOKUP(B1454,映射表!A:C,3,0)</f>
        <v>#N/A</v>
      </c>
      <c r="D1454" s="121">
        <f t="shared" si="233"/>
        <v>0</v>
      </c>
      <c r="E1454" s="100">
        <f t="shared" si="234"/>
        <v>0</v>
      </c>
      <c r="F1454" s="121">
        <f t="shared" si="235"/>
        <v>0</v>
      </c>
      <c r="G1454" s="121">
        <f t="shared" si="236"/>
        <v>0</v>
      </c>
      <c r="H1454" s="99" t="e">
        <f>VLOOKUP(C1454,'B2B（ol)'!A:J,10,0)*D1454</f>
        <v>#N/A</v>
      </c>
      <c r="I1454" s="101">
        <f t="shared" si="237"/>
        <v>0</v>
      </c>
      <c r="J1454" s="121">
        <f t="shared" si="238"/>
        <v>0</v>
      </c>
      <c r="K1454" s="121" t="e">
        <f>VLOOKUP(C1454,'B2B（ol)'!A:P,16,0)</f>
        <v>#N/A</v>
      </c>
      <c r="L1454" s="117">
        <f t="shared" si="239"/>
        <v>0</v>
      </c>
      <c r="M1454" s="114" t="e">
        <f>VLOOKUP(C1454,'B2B（ol)'!A:K,11,0)</f>
        <v>#N/A</v>
      </c>
      <c r="N1454" s="114" t="e">
        <f>VLOOKUP(B1454,payments!E:AG,29,0)</f>
        <v>#N/A</v>
      </c>
      <c r="O1454" s="114"/>
      <c r="P1454" s="114"/>
      <c r="Q1454" s="61" t="e">
        <f>VLOOKUP(R1454,映射表!A:G,7,0)</f>
        <v>#N/A</v>
      </c>
      <c r="R1454" s="122"/>
      <c r="S1454" s="122"/>
      <c r="T1454" s="122"/>
      <c r="U1454" s="122"/>
      <c r="V1454" s="122"/>
      <c r="W1454" s="122"/>
      <c r="X1454" s="122"/>
      <c r="Y1454" s="61">
        <f t="shared" si="240"/>
        <v>0</v>
      </c>
    </row>
    <row r="1455" spans="1:25" s="61" customFormat="1">
      <c r="A1455" s="61" t="e">
        <f t="shared" si="231"/>
        <v>#N/A</v>
      </c>
      <c r="B1455" s="121">
        <f t="shared" si="232"/>
        <v>0</v>
      </c>
      <c r="C1455" s="117" t="e">
        <f>VLOOKUP(B1455,映射表!A:C,3,0)</f>
        <v>#N/A</v>
      </c>
      <c r="D1455" s="121">
        <f t="shared" si="233"/>
        <v>0</v>
      </c>
      <c r="E1455" s="100">
        <f t="shared" si="234"/>
        <v>0</v>
      </c>
      <c r="F1455" s="121">
        <f t="shared" si="235"/>
        <v>0</v>
      </c>
      <c r="G1455" s="121">
        <f t="shared" si="236"/>
        <v>0</v>
      </c>
      <c r="H1455" s="99" t="e">
        <f>VLOOKUP(C1455,'B2B（ol)'!A:J,10,0)*D1455</f>
        <v>#N/A</v>
      </c>
      <c r="I1455" s="101">
        <f t="shared" si="237"/>
        <v>0</v>
      </c>
      <c r="J1455" s="121">
        <f t="shared" si="238"/>
        <v>0</v>
      </c>
      <c r="K1455" s="121" t="e">
        <f>VLOOKUP(C1455,'B2B（ol)'!A:P,16,0)</f>
        <v>#N/A</v>
      </c>
      <c r="L1455" s="117">
        <f t="shared" si="239"/>
        <v>0</v>
      </c>
      <c r="M1455" s="114" t="e">
        <f>VLOOKUP(C1455,'B2B（ol)'!A:K,11,0)</f>
        <v>#N/A</v>
      </c>
      <c r="N1455" s="114" t="e">
        <f>VLOOKUP(B1455,payments!E:AG,29,0)</f>
        <v>#N/A</v>
      </c>
      <c r="O1455" s="114"/>
      <c r="P1455" s="114"/>
      <c r="Q1455" s="61" t="e">
        <f>VLOOKUP(R1455,映射表!A:G,7,0)</f>
        <v>#N/A</v>
      </c>
      <c r="R1455" s="122"/>
      <c r="S1455" s="122"/>
      <c r="T1455" s="122"/>
      <c r="U1455" s="122"/>
      <c r="V1455" s="122"/>
      <c r="W1455" s="122"/>
      <c r="X1455" s="122"/>
      <c r="Y1455" s="61">
        <f t="shared" si="240"/>
        <v>0</v>
      </c>
    </row>
    <row r="1456" spans="1:25" s="61" customFormat="1">
      <c r="A1456" s="61" t="e">
        <f t="shared" si="231"/>
        <v>#N/A</v>
      </c>
      <c r="B1456" s="121">
        <f t="shared" si="232"/>
        <v>0</v>
      </c>
      <c r="C1456" s="117" t="e">
        <f>VLOOKUP(B1456,映射表!A:C,3,0)</f>
        <v>#N/A</v>
      </c>
      <c r="D1456" s="121">
        <f t="shared" si="233"/>
        <v>0</v>
      </c>
      <c r="E1456" s="100">
        <f t="shared" si="234"/>
        <v>0</v>
      </c>
      <c r="F1456" s="121">
        <f t="shared" si="235"/>
        <v>0</v>
      </c>
      <c r="G1456" s="121">
        <f t="shared" si="236"/>
        <v>0</v>
      </c>
      <c r="H1456" s="99" t="e">
        <f>VLOOKUP(C1456,'B2B（ol)'!A:J,10,0)*D1456</f>
        <v>#N/A</v>
      </c>
      <c r="I1456" s="101">
        <f t="shared" si="237"/>
        <v>0</v>
      </c>
      <c r="J1456" s="121">
        <f t="shared" si="238"/>
        <v>0</v>
      </c>
      <c r="K1456" s="121" t="e">
        <f>VLOOKUP(C1456,'B2B（ol)'!A:P,16,0)</f>
        <v>#N/A</v>
      </c>
      <c r="L1456" s="117">
        <f t="shared" si="239"/>
        <v>0</v>
      </c>
      <c r="M1456" s="114" t="e">
        <f>VLOOKUP(C1456,'B2B（ol)'!A:K,11,0)</f>
        <v>#N/A</v>
      </c>
      <c r="N1456" s="114" t="e">
        <f>VLOOKUP(B1456,payments!E:AG,29,0)</f>
        <v>#N/A</v>
      </c>
      <c r="O1456" s="114"/>
      <c r="P1456" s="114"/>
      <c r="Q1456" s="61" t="e">
        <f>VLOOKUP(R1456,映射表!A:G,7,0)</f>
        <v>#N/A</v>
      </c>
      <c r="R1456" s="122"/>
      <c r="S1456" s="122"/>
      <c r="T1456" s="122"/>
      <c r="U1456" s="122"/>
      <c r="V1456" s="122"/>
      <c r="W1456" s="122"/>
      <c r="X1456" s="122"/>
      <c r="Y1456" s="61">
        <f t="shared" si="240"/>
        <v>0</v>
      </c>
    </row>
    <row r="1457" spans="1:25" s="61" customFormat="1">
      <c r="A1457" s="61" t="e">
        <f t="shared" si="231"/>
        <v>#N/A</v>
      </c>
      <c r="B1457" s="121">
        <f t="shared" si="232"/>
        <v>0</v>
      </c>
      <c r="C1457" s="117" t="e">
        <f>VLOOKUP(B1457,映射表!A:C,3,0)</f>
        <v>#N/A</v>
      </c>
      <c r="D1457" s="121">
        <f t="shared" si="233"/>
        <v>0</v>
      </c>
      <c r="E1457" s="100">
        <f t="shared" si="234"/>
        <v>0</v>
      </c>
      <c r="F1457" s="121">
        <f t="shared" si="235"/>
        <v>0</v>
      </c>
      <c r="G1457" s="121">
        <f t="shared" si="236"/>
        <v>0</v>
      </c>
      <c r="H1457" s="99" t="e">
        <f>VLOOKUP(C1457,'B2B（ol)'!A:J,10,0)*D1457</f>
        <v>#N/A</v>
      </c>
      <c r="I1457" s="101">
        <f t="shared" si="237"/>
        <v>0</v>
      </c>
      <c r="J1457" s="121">
        <f t="shared" si="238"/>
        <v>0</v>
      </c>
      <c r="K1457" s="121" t="e">
        <f>VLOOKUP(C1457,'B2B（ol)'!A:P,16,0)</f>
        <v>#N/A</v>
      </c>
      <c r="L1457" s="117">
        <f t="shared" si="239"/>
        <v>0</v>
      </c>
      <c r="M1457" s="114" t="e">
        <f>VLOOKUP(C1457,'B2B（ol)'!A:K,11,0)</f>
        <v>#N/A</v>
      </c>
      <c r="N1457" s="114" t="e">
        <f>VLOOKUP(B1457,payments!E:AG,29,0)</f>
        <v>#N/A</v>
      </c>
      <c r="O1457" s="114"/>
      <c r="P1457" s="114"/>
      <c r="Q1457" s="61" t="e">
        <f>VLOOKUP(R1457,映射表!A:G,7,0)</f>
        <v>#N/A</v>
      </c>
      <c r="R1457" s="122"/>
      <c r="S1457" s="122"/>
      <c r="T1457" s="122"/>
      <c r="U1457" s="122"/>
      <c r="V1457" s="122"/>
      <c r="W1457" s="122"/>
      <c r="X1457" s="122"/>
      <c r="Y1457" s="61">
        <f t="shared" si="240"/>
        <v>0</v>
      </c>
    </row>
    <row r="1458" spans="1:25" s="61" customFormat="1">
      <c r="A1458" s="61" t="e">
        <f t="shared" si="231"/>
        <v>#N/A</v>
      </c>
      <c r="B1458" s="121">
        <f t="shared" si="232"/>
        <v>0</v>
      </c>
      <c r="C1458" s="117" t="e">
        <f>VLOOKUP(B1458,映射表!A:C,3,0)</f>
        <v>#N/A</v>
      </c>
      <c r="D1458" s="121">
        <f t="shared" si="233"/>
        <v>0</v>
      </c>
      <c r="E1458" s="100">
        <f t="shared" si="234"/>
        <v>0</v>
      </c>
      <c r="F1458" s="121">
        <f t="shared" si="235"/>
        <v>0</v>
      </c>
      <c r="G1458" s="121">
        <f t="shared" si="236"/>
        <v>0</v>
      </c>
      <c r="H1458" s="99" t="e">
        <f>VLOOKUP(C1458,'B2B（ol)'!A:J,10,0)*D1458</f>
        <v>#N/A</v>
      </c>
      <c r="I1458" s="101">
        <f t="shared" si="237"/>
        <v>0</v>
      </c>
      <c r="J1458" s="121">
        <f t="shared" si="238"/>
        <v>0</v>
      </c>
      <c r="K1458" s="121" t="e">
        <f>VLOOKUP(C1458,'B2B（ol)'!A:P,16,0)</f>
        <v>#N/A</v>
      </c>
      <c r="L1458" s="117">
        <f t="shared" si="239"/>
        <v>0</v>
      </c>
      <c r="M1458" s="114" t="e">
        <f>VLOOKUP(C1458,'B2B（ol)'!A:K,11,0)</f>
        <v>#N/A</v>
      </c>
      <c r="N1458" s="114" t="e">
        <f>VLOOKUP(B1458,payments!E:AG,29,0)</f>
        <v>#N/A</v>
      </c>
      <c r="O1458" s="114"/>
      <c r="P1458" s="114"/>
      <c r="Q1458" s="61" t="e">
        <f>VLOOKUP(R1458,映射表!A:G,7,0)</f>
        <v>#N/A</v>
      </c>
      <c r="R1458" s="122"/>
      <c r="S1458" s="122"/>
      <c r="T1458" s="122"/>
      <c r="U1458" s="122"/>
      <c r="V1458" s="122"/>
      <c r="W1458" s="122"/>
      <c r="X1458" s="122"/>
      <c r="Y1458" s="61">
        <f t="shared" si="240"/>
        <v>0</v>
      </c>
    </row>
    <row r="1459" spans="1:25" s="61" customFormat="1">
      <c r="A1459" s="61" t="e">
        <f t="shared" si="231"/>
        <v>#N/A</v>
      </c>
      <c r="B1459" s="121">
        <f t="shared" si="232"/>
        <v>0</v>
      </c>
      <c r="C1459" s="117" t="e">
        <f>VLOOKUP(B1459,映射表!A:C,3,0)</f>
        <v>#N/A</v>
      </c>
      <c r="D1459" s="121">
        <f t="shared" si="233"/>
        <v>0</v>
      </c>
      <c r="E1459" s="100">
        <f t="shared" si="234"/>
        <v>0</v>
      </c>
      <c r="F1459" s="121">
        <f t="shared" si="235"/>
        <v>0</v>
      </c>
      <c r="G1459" s="121">
        <f t="shared" si="236"/>
        <v>0</v>
      </c>
      <c r="H1459" s="99" t="e">
        <f>VLOOKUP(C1459,'B2B（ol)'!A:J,10,0)*D1459</f>
        <v>#N/A</v>
      </c>
      <c r="I1459" s="101">
        <f t="shared" si="237"/>
        <v>0</v>
      </c>
      <c r="J1459" s="121">
        <f t="shared" si="238"/>
        <v>0</v>
      </c>
      <c r="K1459" s="121" t="e">
        <f>VLOOKUP(C1459,'B2B（ol)'!A:P,16,0)</f>
        <v>#N/A</v>
      </c>
      <c r="L1459" s="117">
        <f t="shared" si="239"/>
        <v>0</v>
      </c>
      <c r="M1459" s="114" t="e">
        <f>VLOOKUP(C1459,'B2B（ol)'!A:K,11,0)</f>
        <v>#N/A</v>
      </c>
      <c r="N1459" s="114" t="e">
        <f>VLOOKUP(B1459,payments!E:AG,29,0)</f>
        <v>#N/A</v>
      </c>
      <c r="O1459" s="114"/>
      <c r="P1459" s="114"/>
      <c r="Q1459" s="61" t="e">
        <f>VLOOKUP(R1459,映射表!A:G,7,0)</f>
        <v>#N/A</v>
      </c>
      <c r="R1459" s="122"/>
      <c r="S1459" s="122"/>
      <c r="T1459" s="122"/>
      <c r="U1459" s="122"/>
      <c r="V1459" s="122"/>
      <c r="W1459" s="122"/>
      <c r="X1459" s="122"/>
      <c r="Y1459" s="61">
        <f t="shared" si="240"/>
        <v>0</v>
      </c>
    </row>
    <row r="1460" spans="1:25" s="61" customFormat="1">
      <c r="A1460" s="61" t="e">
        <f t="shared" si="231"/>
        <v>#N/A</v>
      </c>
      <c r="B1460" s="121">
        <f t="shared" si="232"/>
        <v>0</v>
      </c>
      <c r="C1460" s="117" t="e">
        <f>VLOOKUP(B1460,映射表!A:C,3,0)</f>
        <v>#N/A</v>
      </c>
      <c r="D1460" s="121">
        <f t="shared" si="233"/>
        <v>0</v>
      </c>
      <c r="E1460" s="100">
        <f t="shared" si="234"/>
        <v>0</v>
      </c>
      <c r="F1460" s="121">
        <f t="shared" si="235"/>
        <v>0</v>
      </c>
      <c r="G1460" s="121">
        <f t="shared" si="236"/>
        <v>0</v>
      </c>
      <c r="H1460" s="99" t="e">
        <f>VLOOKUP(C1460,'B2B（ol)'!A:J,10,0)*D1460</f>
        <v>#N/A</v>
      </c>
      <c r="I1460" s="101">
        <f t="shared" si="237"/>
        <v>0</v>
      </c>
      <c r="J1460" s="121">
        <f t="shared" si="238"/>
        <v>0</v>
      </c>
      <c r="K1460" s="121" t="e">
        <f>VLOOKUP(C1460,'B2B（ol)'!A:P,16,0)</f>
        <v>#N/A</v>
      </c>
      <c r="L1460" s="117">
        <f t="shared" si="239"/>
        <v>0</v>
      </c>
      <c r="M1460" s="114" t="e">
        <f>VLOOKUP(C1460,'B2B（ol)'!A:K,11,0)</f>
        <v>#N/A</v>
      </c>
      <c r="N1460" s="114" t="e">
        <f>VLOOKUP(B1460,payments!E:AG,29,0)</f>
        <v>#N/A</v>
      </c>
      <c r="O1460" s="114"/>
      <c r="P1460" s="114"/>
      <c r="Q1460" s="61" t="e">
        <f>VLOOKUP(R1460,映射表!A:G,7,0)</f>
        <v>#N/A</v>
      </c>
      <c r="R1460" s="122"/>
      <c r="S1460" s="122"/>
      <c r="T1460" s="122"/>
      <c r="U1460" s="122"/>
      <c r="V1460" s="122"/>
      <c r="W1460" s="122"/>
      <c r="X1460" s="122"/>
      <c r="Y1460" s="61">
        <f t="shared" si="240"/>
        <v>0</v>
      </c>
    </row>
    <row r="1461" spans="1:25" s="61" customFormat="1">
      <c r="A1461" s="61" t="e">
        <f t="shared" si="231"/>
        <v>#N/A</v>
      </c>
      <c r="B1461" s="121">
        <f t="shared" si="232"/>
        <v>0</v>
      </c>
      <c r="C1461" s="117" t="e">
        <f>VLOOKUP(B1461,映射表!A:C,3,0)</f>
        <v>#N/A</v>
      </c>
      <c r="D1461" s="121">
        <f t="shared" si="233"/>
        <v>0</v>
      </c>
      <c r="E1461" s="100">
        <f t="shared" si="234"/>
        <v>0</v>
      </c>
      <c r="F1461" s="121">
        <f t="shared" si="235"/>
        <v>0</v>
      </c>
      <c r="G1461" s="121">
        <f t="shared" si="236"/>
        <v>0</v>
      </c>
      <c r="H1461" s="99" t="e">
        <f>VLOOKUP(C1461,'B2B（ol)'!A:J,10,0)*D1461</f>
        <v>#N/A</v>
      </c>
      <c r="I1461" s="101">
        <f t="shared" si="237"/>
        <v>0</v>
      </c>
      <c r="J1461" s="121">
        <f t="shared" si="238"/>
        <v>0</v>
      </c>
      <c r="K1461" s="121" t="e">
        <f>VLOOKUP(C1461,'B2B（ol)'!A:P,16,0)</f>
        <v>#N/A</v>
      </c>
      <c r="L1461" s="117">
        <f t="shared" si="239"/>
        <v>0</v>
      </c>
      <c r="M1461" s="114" t="e">
        <f>VLOOKUP(C1461,'B2B（ol)'!A:K,11,0)</f>
        <v>#N/A</v>
      </c>
      <c r="N1461" s="114" t="e">
        <f>VLOOKUP(B1461,payments!E:AG,29,0)</f>
        <v>#N/A</v>
      </c>
      <c r="O1461" s="114"/>
      <c r="P1461" s="114"/>
      <c r="Q1461" s="61" t="e">
        <f>VLOOKUP(R1461,映射表!A:G,7,0)</f>
        <v>#N/A</v>
      </c>
      <c r="R1461" s="122"/>
      <c r="S1461" s="122"/>
      <c r="T1461" s="122"/>
      <c r="U1461" s="122"/>
      <c r="V1461" s="122"/>
      <c r="W1461" s="122"/>
      <c r="X1461" s="122"/>
      <c r="Y1461" s="61">
        <f t="shared" si="240"/>
        <v>0</v>
      </c>
    </row>
    <row r="1462" spans="1:25" s="61" customFormat="1">
      <c r="A1462" s="61" t="e">
        <f t="shared" si="231"/>
        <v>#N/A</v>
      </c>
      <c r="B1462" s="121">
        <f t="shared" si="232"/>
        <v>0</v>
      </c>
      <c r="C1462" s="117" t="e">
        <f>VLOOKUP(B1462,映射表!A:C,3,0)</f>
        <v>#N/A</v>
      </c>
      <c r="D1462" s="121">
        <f t="shared" si="233"/>
        <v>0</v>
      </c>
      <c r="E1462" s="100">
        <f t="shared" si="234"/>
        <v>0</v>
      </c>
      <c r="F1462" s="121">
        <f t="shared" si="235"/>
        <v>0</v>
      </c>
      <c r="G1462" s="121">
        <f t="shared" si="236"/>
        <v>0</v>
      </c>
      <c r="H1462" s="99" t="e">
        <f>VLOOKUP(C1462,'B2B（ol)'!A:J,10,0)*D1462</f>
        <v>#N/A</v>
      </c>
      <c r="I1462" s="101">
        <f t="shared" si="237"/>
        <v>0</v>
      </c>
      <c r="J1462" s="121">
        <f t="shared" si="238"/>
        <v>0</v>
      </c>
      <c r="K1462" s="121" t="e">
        <f>VLOOKUP(C1462,'B2B（ol)'!A:P,16,0)</f>
        <v>#N/A</v>
      </c>
      <c r="L1462" s="117">
        <f t="shared" si="239"/>
        <v>0</v>
      </c>
      <c r="M1462" s="114" t="e">
        <f>VLOOKUP(C1462,'B2B（ol)'!A:K,11,0)</f>
        <v>#N/A</v>
      </c>
      <c r="N1462" s="114" t="e">
        <f>VLOOKUP(B1462,payments!E:AG,29,0)</f>
        <v>#N/A</v>
      </c>
      <c r="O1462" s="114"/>
      <c r="P1462" s="114"/>
      <c r="Q1462" s="61" t="e">
        <f>VLOOKUP(R1462,映射表!A:G,7,0)</f>
        <v>#N/A</v>
      </c>
      <c r="R1462" s="122"/>
      <c r="S1462" s="122"/>
      <c r="T1462" s="122"/>
      <c r="U1462" s="122"/>
      <c r="V1462" s="122"/>
      <c r="W1462" s="122"/>
      <c r="X1462" s="122"/>
      <c r="Y1462" s="61">
        <f t="shared" si="240"/>
        <v>0</v>
      </c>
    </row>
    <row r="1463" spans="1:25" s="61" customFormat="1">
      <c r="A1463" s="61" t="e">
        <f t="shared" si="231"/>
        <v>#N/A</v>
      </c>
      <c r="B1463" s="121">
        <f t="shared" si="232"/>
        <v>0</v>
      </c>
      <c r="C1463" s="117" t="e">
        <f>VLOOKUP(B1463,映射表!A:C,3,0)</f>
        <v>#N/A</v>
      </c>
      <c r="D1463" s="121">
        <f t="shared" si="233"/>
        <v>0</v>
      </c>
      <c r="E1463" s="100">
        <f t="shared" si="234"/>
        <v>0</v>
      </c>
      <c r="F1463" s="121">
        <f t="shared" si="235"/>
        <v>0</v>
      </c>
      <c r="G1463" s="121">
        <f t="shared" si="236"/>
        <v>0</v>
      </c>
      <c r="H1463" s="99" t="e">
        <f>VLOOKUP(C1463,'B2B（ol)'!A:J,10,0)*D1463</f>
        <v>#N/A</v>
      </c>
      <c r="I1463" s="101">
        <f t="shared" si="237"/>
        <v>0</v>
      </c>
      <c r="J1463" s="121">
        <f t="shared" si="238"/>
        <v>0</v>
      </c>
      <c r="K1463" s="121" t="e">
        <f>VLOOKUP(C1463,'B2B（ol)'!A:P,16,0)</f>
        <v>#N/A</v>
      </c>
      <c r="L1463" s="117">
        <f t="shared" si="239"/>
        <v>0</v>
      </c>
      <c r="M1463" s="114" t="e">
        <f>VLOOKUP(C1463,'B2B（ol)'!A:K,11,0)</f>
        <v>#N/A</v>
      </c>
      <c r="N1463" s="114" t="e">
        <f>VLOOKUP(B1463,payments!E:AG,29,0)</f>
        <v>#N/A</v>
      </c>
      <c r="O1463" s="114"/>
      <c r="P1463" s="114"/>
      <c r="Q1463" s="61" t="e">
        <f>VLOOKUP(R1463,映射表!A:G,7,0)</f>
        <v>#N/A</v>
      </c>
      <c r="R1463" s="122"/>
      <c r="S1463" s="122"/>
      <c r="T1463" s="122"/>
      <c r="U1463" s="122"/>
      <c r="V1463" s="122"/>
      <c r="W1463" s="122"/>
      <c r="X1463" s="122"/>
      <c r="Y1463" s="61">
        <f t="shared" si="240"/>
        <v>0</v>
      </c>
    </row>
    <row r="1464" spans="1:25" s="61" customFormat="1">
      <c r="A1464" s="61" t="e">
        <f t="shared" si="231"/>
        <v>#N/A</v>
      </c>
      <c r="B1464" s="121">
        <f t="shared" si="232"/>
        <v>0</v>
      </c>
      <c r="C1464" s="117" t="e">
        <f>VLOOKUP(B1464,映射表!A:C,3,0)</f>
        <v>#N/A</v>
      </c>
      <c r="D1464" s="121">
        <f t="shared" si="233"/>
        <v>0</v>
      </c>
      <c r="E1464" s="100">
        <f t="shared" si="234"/>
        <v>0</v>
      </c>
      <c r="F1464" s="121">
        <f t="shared" si="235"/>
        <v>0</v>
      </c>
      <c r="G1464" s="121">
        <f t="shared" si="236"/>
        <v>0</v>
      </c>
      <c r="H1464" s="99" t="e">
        <f>VLOOKUP(C1464,'B2B（ol)'!A:J,10,0)*D1464</f>
        <v>#N/A</v>
      </c>
      <c r="I1464" s="101">
        <f t="shared" si="237"/>
        <v>0</v>
      </c>
      <c r="J1464" s="121">
        <f t="shared" si="238"/>
        <v>0</v>
      </c>
      <c r="K1464" s="121" t="e">
        <f>VLOOKUP(C1464,'B2B（ol)'!A:P,16,0)</f>
        <v>#N/A</v>
      </c>
      <c r="L1464" s="117">
        <f t="shared" si="239"/>
        <v>0</v>
      </c>
      <c r="M1464" s="114" t="e">
        <f>VLOOKUP(C1464,'B2B（ol)'!A:K,11,0)</f>
        <v>#N/A</v>
      </c>
      <c r="N1464" s="114" t="e">
        <f>VLOOKUP(B1464,payments!E:AG,29,0)</f>
        <v>#N/A</v>
      </c>
      <c r="O1464" s="114"/>
      <c r="P1464" s="114"/>
      <c r="Q1464" s="61" t="e">
        <f>VLOOKUP(R1464,映射表!A:G,7,0)</f>
        <v>#N/A</v>
      </c>
      <c r="R1464" s="122"/>
      <c r="S1464" s="122"/>
      <c r="T1464" s="122"/>
      <c r="U1464" s="122"/>
      <c r="V1464" s="122"/>
      <c r="W1464" s="122"/>
      <c r="X1464" s="122"/>
      <c r="Y1464" s="61">
        <f t="shared" si="240"/>
        <v>0</v>
      </c>
    </row>
    <row r="1465" spans="1:25" s="61" customFormat="1">
      <c r="A1465" s="61" t="e">
        <f t="shared" si="231"/>
        <v>#N/A</v>
      </c>
      <c r="B1465" s="121">
        <f t="shared" si="232"/>
        <v>0</v>
      </c>
      <c r="C1465" s="117" t="e">
        <f>VLOOKUP(B1465,映射表!A:C,3,0)</f>
        <v>#N/A</v>
      </c>
      <c r="D1465" s="121">
        <f t="shared" si="233"/>
        <v>0</v>
      </c>
      <c r="E1465" s="100">
        <f t="shared" si="234"/>
        <v>0</v>
      </c>
      <c r="F1465" s="121">
        <f t="shared" si="235"/>
        <v>0</v>
      </c>
      <c r="G1465" s="121">
        <f t="shared" si="236"/>
        <v>0</v>
      </c>
      <c r="H1465" s="99" t="e">
        <f>VLOOKUP(C1465,'B2B（ol)'!A:J,10,0)*D1465</f>
        <v>#N/A</v>
      </c>
      <c r="I1465" s="101">
        <f t="shared" si="237"/>
        <v>0</v>
      </c>
      <c r="J1465" s="121">
        <f t="shared" si="238"/>
        <v>0</v>
      </c>
      <c r="K1465" s="121" t="e">
        <f>VLOOKUP(C1465,'B2B（ol)'!A:P,16,0)</f>
        <v>#N/A</v>
      </c>
      <c r="L1465" s="117">
        <f t="shared" si="239"/>
        <v>0</v>
      </c>
      <c r="M1465" s="114" t="e">
        <f>VLOOKUP(C1465,'B2B（ol)'!A:K,11,0)</f>
        <v>#N/A</v>
      </c>
      <c r="N1465" s="114" t="e">
        <f>VLOOKUP(B1465,payments!E:AG,29,0)</f>
        <v>#N/A</v>
      </c>
      <c r="O1465" s="114"/>
      <c r="P1465" s="114"/>
      <c r="Q1465" s="61" t="e">
        <f>VLOOKUP(R1465,映射表!A:G,7,0)</f>
        <v>#N/A</v>
      </c>
      <c r="R1465" s="122"/>
      <c r="S1465" s="122"/>
      <c r="T1465" s="122"/>
      <c r="U1465" s="122"/>
      <c r="V1465" s="122"/>
      <c r="W1465" s="122"/>
      <c r="X1465" s="122"/>
      <c r="Y1465" s="61">
        <f t="shared" si="240"/>
        <v>0</v>
      </c>
    </row>
    <row r="1466" spans="1:25" s="61" customFormat="1">
      <c r="A1466" s="61" t="e">
        <f t="shared" si="231"/>
        <v>#N/A</v>
      </c>
      <c r="B1466" s="121">
        <f t="shared" si="232"/>
        <v>0</v>
      </c>
      <c r="C1466" s="117" t="e">
        <f>VLOOKUP(B1466,映射表!A:C,3,0)</f>
        <v>#N/A</v>
      </c>
      <c r="D1466" s="121">
        <f t="shared" si="233"/>
        <v>0</v>
      </c>
      <c r="E1466" s="100">
        <f t="shared" si="234"/>
        <v>0</v>
      </c>
      <c r="F1466" s="121">
        <f t="shared" si="235"/>
        <v>0</v>
      </c>
      <c r="G1466" s="121">
        <f t="shared" si="236"/>
        <v>0</v>
      </c>
      <c r="H1466" s="99" t="e">
        <f>VLOOKUP(C1466,'B2B（ol)'!A:J,10,0)*D1466</f>
        <v>#N/A</v>
      </c>
      <c r="I1466" s="101">
        <f t="shared" si="237"/>
        <v>0</v>
      </c>
      <c r="J1466" s="121">
        <f t="shared" si="238"/>
        <v>0</v>
      </c>
      <c r="K1466" s="121" t="e">
        <f>VLOOKUP(C1466,'B2B（ol)'!A:P,16,0)</f>
        <v>#N/A</v>
      </c>
      <c r="L1466" s="117">
        <f t="shared" si="239"/>
        <v>0</v>
      </c>
      <c r="M1466" s="114" t="e">
        <f>VLOOKUP(C1466,'B2B（ol)'!A:K,11,0)</f>
        <v>#N/A</v>
      </c>
      <c r="N1466" s="114" t="e">
        <f>VLOOKUP(B1466,payments!E:AG,29,0)</f>
        <v>#N/A</v>
      </c>
      <c r="O1466" s="114"/>
      <c r="P1466" s="114"/>
      <c r="Q1466" s="61" t="e">
        <f>VLOOKUP(R1466,映射表!A:G,7,0)</f>
        <v>#N/A</v>
      </c>
      <c r="R1466" s="122"/>
      <c r="S1466" s="122"/>
      <c r="T1466" s="122"/>
      <c r="U1466" s="122"/>
      <c r="V1466" s="122"/>
      <c r="W1466" s="122"/>
      <c r="X1466" s="122"/>
      <c r="Y1466" s="61">
        <f t="shared" si="240"/>
        <v>0</v>
      </c>
    </row>
    <row r="1467" spans="1:25" s="61" customFormat="1">
      <c r="A1467" s="61" t="e">
        <f t="shared" si="231"/>
        <v>#N/A</v>
      </c>
      <c r="B1467" s="121">
        <f t="shared" si="232"/>
        <v>0</v>
      </c>
      <c r="C1467" s="117" t="e">
        <f>VLOOKUP(B1467,映射表!A:C,3,0)</f>
        <v>#N/A</v>
      </c>
      <c r="D1467" s="121">
        <f t="shared" si="233"/>
        <v>0</v>
      </c>
      <c r="E1467" s="100">
        <f t="shared" si="234"/>
        <v>0</v>
      </c>
      <c r="F1467" s="121">
        <f t="shared" si="235"/>
        <v>0</v>
      </c>
      <c r="G1467" s="121">
        <f t="shared" si="236"/>
        <v>0</v>
      </c>
      <c r="H1467" s="99" t="e">
        <f>VLOOKUP(C1467,'B2B（ol)'!A:J,10,0)*D1467</f>
        <v>#N/A</v>
      </c>
      <c r="I1467" s="101">
        <f t="shared" si="237"/>
        <v>0</v>
      </c>
      <c r="J1467" s="121">
        <f t="shared" si="238"/>
        <v>0</v>
      </c>
      <c r="K1467" s="121" t="e">
        <f>VLOOKUP(C1467,'B2B（ol)'!A:P,16,0)</f>
        <v>#N/A</v>
      </c>
      <c r="L1467" s="117">
        <f t="shared" si="239"/>
        <v>0</v>
      </c>
      <c r="M1467" s="114" t="e">
        <f>VLOOKUP(C1467,'B2B（ol)'!A:K,11,0)</f>
        <v>#N/A</v>
      </c>
      <c r="N1467" s="114" t="e">
        <f>VLOOKUP(B1467,payments!E:AG,29,0)</f>
        <v>#N/A</v>
      </c>
      <c r="O1467" s="114"/>
      <c r="P1467" s="114"/>
      <c r="Q1467" s="61" t="e">
        <f>VLOOKUP(R1467,映射表!A:G,7,0)</f>
        <v>#N/A</v>
      </c>
      <c r="R1467" s="122"/>
      <c r="S1467" s="122"/>
      <c r="T1467" s="122"/>
      <c r="U1467" s="122"/>
      <c r="V1467" s="122"/>
      <c r="W1467" s="122"/>
      <c r="X1467" s="122"/>
      <c r="Y1467" s="61">
        <f t="shared" si="240"/>
        <v>0</v>
      </c>
    </row>
    <row r="1468" spans="1:25" s="61" customFormat="1">
      <c r="A1468" s="61" t="e">
        <f t="shared" si="231"/>
        <v>#N/A</v>
      </c>
      <c r="B1468" s="121">
        <f t="shared" si="232"/>
        <v>0</v>
      </c>
      <c r="C1468" s="117" t="e">
        <f>VLOOKUP(B1468,映射表!A:C,3,0)</f>
        <v>#N/A</v>
      </c>
      <c r="D1468" s="121">
        <f t="shared" si="233"/>
        <v>0</v>
      </c>
      <c r="E1468" s="100">
        <f t="shared" si="234"/>
        <v>0</v>
      </c>
      <c r="F1468" s="121">
        <f t="shared" si="235"/>
        <v>0</v>
      </c>
      <c r="G1468" s="121">
        <f t="shared" si="236"/>
        <v>0</v>
      </c>
      <c r="H1468" s="99" t="e">
        <f>VLOOKUP(C1468,'B2B（ol)'!A:J,10,0)*D1468</f>
        <v>#N/A</v>
      </c>
      <c r="I1468" s="101">
        <f t="shared" si="237"/>
        <v>0</v>
      </c>
      <c r="J1468" s="121">
        <f t="shared" si="238"/>
        <v>0</v>
      </c>
      <c r="K1468" s="121" t="e">
        <f>VLOOKUP(C1468,'B2B（ol)'!A:P,16,0)</f>
        <v>#N/A</v>
      </c>
      <c r="L1468" s="117">
        <f t="shared" si="239"/>
        <v>0</v>
      </c>
      <c r="M1468" s="114" t="e">
        <f>VLOOKUP(C1468,'B2B（ol)'!A:K,11,0)</f>
        <v>#N/A</v>
      </c>
      <c r="N1468" s="114" t="e">
        <f>VLOOKUP(B1468,payments!E:AG,29,0)</f>
        <v>#N/A</v>
      </c>
      <c r="O1468" s="114"/>
      <c r="P1468" s="114"/>
      <c r="Q1468" s="61" t="e">
        <f>VLOOKUP(R1468,映射表!A:G,7,0)</f>
        <v>#N/A</v>
      </c>
      <c r="R1468" s="122"/>
      <c r="S1468" s="122"/>
      <c r="T1468" s="122"/>
      <c r="U1468" s="122"/>
      <c r="V1468" s="122"/>
      <c r="W1468" s="122"/>
      <c r="X1468" s="122"/>
      <c r="Y1468" s="61">
        <f t="shared" si="240"/>
        <v>0</v>
      </c>
    </row>
    <row r="1469" spans="1:25" s="61" customFormat="1">
      <c r="B1469" s="124"/>
      <c r="C1469" s="114"/>
      <c r="D1469" s="124"/>
      <c r="E1469" s="60"/>
      <c r="F1469" s="124"/>
      <c r="G1469" s="124"/>
      <c r="H1469" s="113"/>
      <c r="I1469" s="125"/>
      <c r="J1469" s="125"/>
      <c r="K1469" s="124"/>
      <c r="L1469" s="124"/>
      <c r="M1469" s="114"/>
      <c r="N1469" s="114"/>
      <c r="O1469" s="114"/>
      <c r="P1469" s="114"/>
      <c r="Q1469" s="114"/>
      <c r="R1469" s="114"/>
      <c r="T1469" s="122"/>
      <c r="U1469" s="122"/>
      <c r="V1469" s="122"/>
      <c r="W1469" s="122"/>
      <c r="X1469" s="122"/>
      <c r="Y1469" s="122"/>
    </row>
    <row r="1470" spans="1:25" s="61" customFormat="1">
      <c r="B1470" s="124"/>
      <c r="C1470" s="114"/>
      <c r="D1470" s="124"/>
      <c r="E1470" s="60"/>
      <c r="F1470" s="124"/>
      <c r="G1470" s="124"/>
      <c r="H1470" s="113"/>
      <c r="I1470" s="125"/>
      <c r="J1470" s="125"/>
      <c r="K1470" s="124"/>
      <c r="L1470" s="124"/>
      <c r="M1470" s="114"/>
      <c r="N1470" s="114"/>
      <c r="O1470" s="114"/>
      <c r="P1470" s="114"/>
      <c r="Q1470" s="114"/>
      <c r="R1470" s="114"/>
      <c r="T1470" s="122"/>
      <c r="U1470" s="122"/>
      <c r="V1470" s="122"/>
      <c r="W1470" s="122"/>
      <c r="X1470" s="122"/>
      <c r="Y1470" s="122"/>
    </row>
    <row r="1471" spans="1:25" s="61" customFormat="1">
      <c r="B1471" s="124"/>
      <c r="C1471" s="114"/>
      <c r="D1471" s="124"/>
      <c r="E1471" s="60"/>
      <c r="F1471" s="124"/>
      <c r="G1471" s="124"/>
      <c r="H1471" s="113"/>
      <c r="I1471" s="125"/>
      <c r="J1471" s="125"/>
      <c r="K1471" s="124"/>
      <c r="L1471" s="124"/>
      <c r="M1471" s="114"/>
      <c r="N1471" s="114"/>
      <c r="O1471" s="114"/>
      <c r="P1471" s="114"/>
      <c r="Q1471" s="114"/>
      <c r="R1471" s="114"/>
      <c r="T1471" s="122"/>
      <c r="U1471" s="122"/>
      <c r="V1471" s="122"/>
      <c r="W1471" s="122"/>
      <c r="X1471" s="122"/>
      <c r="Y1471" s="122"/>
    </row>
    <row r="1472" spans="1:25" s="61" customFormat="1">
      <c r="B1472" s="113"/>
      <c r="C1472" s="114"/>
      <c r="D1472" s="114"/>
      <c r="E1472" s="114"/>
      <c r="F1472" s="114"/>
      <c r="G1472" s="114"/>
      <c r="H1472" s="114"/>
      <c r="I1472" s="114"/>
      <c r="J1472" s="114"/>
      <c r="K1472" s="114"/>
      <c r="L1472" s="114"/>
      <c r="M1472" s="114"/>
      <c r="N1472" s="114"/>
      <c r="O1472" s="114"/>
      <c r="P1472" s="114"/>
      <c r="Q1472" s="114"/>
      <c r="R1472" s="114"/>
      <c r="T1472" s="114"/>
      <c r="U1472" s="114"/>
      <c r="V1472" s="114"/>
    </row>
    <row r="1473" spans="2:25" s="61" customFormat="1" ht="20" customHeight="1">
      <c r="B1473" s="114"/>
      <c r="C1473" s="114"/>
      <c r="D1473" s="126" t="s">
        <v>5</v>
      </c>
      <c r="E1473" s="126" t="s">
        <v>26177</v>
      </c>
      <c r="F1473" s="126" t="s">
        <v>26178</v>
      </c>
      <c r="G1473" s="126" t="s">
        <v>26165</v>
      </c>
      <c r="H1473" s="126" t="s">
        <v>26179</v>
      </c>
      <c r="I1473" s="114"/>
      <c r="J1473" s="126" t="s">
        <v>8</v>
      </c>
      <c r="K1473" s="126" t="s">
        <v>26177</v>
      </c>
      <c r="L1473" s="126" t="s">
        <v>26178</v>
      </c>
      <c r="M1473" s="126" t="s">
        <v>26165</v>
      </c>
      <c r="N1473" s="126" t="s">
        <v>26179</v>
      </c>
      <c r="P1473" s="126" t="s">
        <v>10</v>
      </c>
      <c r="Q1473" s="126" t="s">
        <v>26177</v>
      </c>
      <c r="R1473" s="126" t="s">
        <v>26178</v>
      </c>
      <c r="S1473" s="126" t="s">
        <v>26165</v>
      </c>
      <c r="T1473" s="126" t="s">
        <v>26179</v>
      </c>
    </row>
    <row r="1474" spans="2:25" s="61" customFormat="1" ht="20" customHeight="1">
      <c r="B1474" s="114"/>
      <c r="C1474" s="114"/>
      <c r="D1474" s="99" t="s">
        <v>7</v>
      </c>
      <c r="E1474" s="99">
        <f>SUMIFS(L:L,A:A,D1474,N:N,"无忧无虑")</f>
        <v>0</v>
      </c>
      <c r="F1474" s="99">
        <f>SUMIFS(D:D,A:A,D1474,N:N,"无忧无虑")</f>
        <v>0</v>
      </c>
      <c r="G1474" s="99">
        <f>SUMIFS(J:J,A:A,D1474,N:N,"无忧无虑")</f>
        <v>0</v>
      </c>
      <c r="H1474" s="99">
        <f>SUMIFS(广告!M:M,广告!N:N,D1474,广告!P:P,"无忧无虑")</f>
        <v>0</v>
      </c>
      <c r="I1474" s="114"/>
      <c r="J1474" s="99" t="s">
        <v>7</v>
      </c>
      <c r="K1474" s="99">
        <f>SUMIFS(L:L,A:A,J1474,N:N,"AN")</f>
        <v>0</v>
      </c>
      <c r="L1474" s="99">
        <f>SUMIFS(D:D,A:A,J1474,N:N,"AN")</f>
        <v>0</v>
      </c>
      <c r="M1474" s="99">
        <f>SUMIFS(J:J,A:A,J1474,N:N,"AN")</f>
        <v>0</v>
      </c>
      <c r="N1474" s="99">
        <f>SUMIFS(广告!M:M,广告!N:N,J1474,广告!P:P,"AN")</f>
        <v>0</v>
      </c>
      <c r="P1474" s="99" t="s">
        <v>7</v>
      </c>
      <c r="Q1474" s="99">
        <f>SUMIFS(L:L,A:A,P1474,N:N,"OYU")</f>
        <v>0</v>
      </c>
      <c r="R1474" s="99">
        <f>SUMIFS(D:D,A:A,J1474,N:N,"OYU")</f>
        <v>0</v>
      </c>
      <c r="S1474" s="99">
        <f>SUMIFS(J:J,A:A,J1474,N:N,"OYU")</f>
        <v>0</v>
      </c>
      <c r="T1474" s="99">
        <f>SUMIFS(广告!M:M,广告!N:N,J1474,广告!P:P,"OYU")</f>
        <v>0</v>
      </c>
    </row>
    <row r="1475" spans="2:25" s="61" customFormat="1" ht="20" customHeight="1">
      <c r="B1475" s="114"/>
      <c r="C1475" s="114"/>
      <c r="D1475" s="99" t="s">
        <v>9</v>
      </c>
      <c r="E1475" s="99">
        <f>SUMIFS(L:L,A:A,D1475,N:N,"无忧无虑")</f>
        <v>0</v>
      </c>
      <c r="F1475" s="99">
        <f t="shared" ref="F1475:F1484" si="241">SUMIFS(D:D,A:A,D1475,N:N,"无忧无虑")</f>
        <v>0</v>
      </c>
      <c r="G1475" s="99">
        <f t="shared" ref="G1475:G1484" si="242">SUMIFS(J:J,A:A,D1475,N:N,"无忧无虑")</f>
        <v>0</v>
      </c>
      <c r="H1475" s="99">
        <f>SUMIFS(广告!M:M,广告!N:N,D1475,广告!P:P,"无忧无虑")</f>
        <v>0</v>
      </c>
      <c r="I1475" s="114"/>
      <c r="J1475" s="99" t="s">
        <v>9</v>
      </c>
      <c r="K1475" s="99">
        <f t="shared" ref="K1475:K1484" si="243">SUMIFS(L:L,A:A,J1475,N:N,"AN")</f>
        <v>0</v>
      </c>
      <c r="L1475" s="99">
        <f t="shared" ref="L1475:L1484" si="244">SUMIFS(D:D,A:A,J1475,N:N,"AN")</f>
        <v>0</v>
      </c>
      <c r="M1475" s="99">
        <f t="shared" ref="M1475:M1484" si="245">SUMIFS(J:J,A:A,J1475,N:N,"AN")</f>
        <v>0</v>
      </c>
      <c r="N1475" s="99">
        <f>SUMIFS(广告!M:M,广告!N:N,J1475,广告!P:P,"AN")</f>
        <v>0</v>
      </c>
      <c r="P1475" s="99" t="s">
        <v>9</v>
      </c>
      <c r="Q1475" s="99">
        <f>SUMIFS(L:L,A:A,P1475,N:N,"OYU")</f>
        <v>0</v>
      </c>
      <c r="R1475" s="99">
        <f t="shared" ref="R1475:R1484" si="246">SUMIFS(D:D,A:A,J1475,N:N,"OYU")</f>
        <v>0</v>
      </c>
      <c r="S1475" s="99">
        <f t="shared" ref="S1475:S1484" si="247">SUMIFS(J:J,A:A,J1475,N:N,"OYU")</f>
        <v>0</v>
      </c>
      <c r="T1475" s="99">
        <f>SUMIFS(广告!M:M,广告!N:N,J1475,广告!P:P,"OYU")</f>
        <v>0</v>
      </c>
    </row>
    <row r="1476" spans="2:25" s="61" customFormat="1" ht="20" customHeight="1">
      <c r="B1476" s="114"/>
      <c r="C1476" s="114"/>
      <c r="D1476" s="99" t="s">
        <v>11</v>
      </c>
      <c r="E1476" s="99">
        <f>SUMIFS(L:L,A:A,D1476,N:N,"无忧无虑")</f>
        <v>0</v>
      </c>
      <c r="F1476" s="99">
        <f t="shared" si="241"/>
        <v>0</v>
      </c>
      <c r="G1476" s="99">
        <f t="shared" si="242"/>
        <v>0</v>
      </c>
      <c r="H1476" s="99">
        <f>SUMIFS(广告!M:M,广告!N:N,D1476,广告!P:P,"无忧无虑")</f>
        <v>0</v>
      </c>
      <c r="I1476" s="114"/>
      <c r="J1476" s="99" t="s">
        <v>11</v>
      </c>
      <c r="K1476" s="99">
        <f t="shared" si="243"/>
        <v>0</v>
      </c>
      <c r="L1476" s="99">
        <f t="shared" si="244"/>
        <v>0</v>
      </c>
      <c r="M1476" s="99">
        <f t="shared" si="245"/>
        <v>0</v>
      </c>
      <c r="N1476" s="99">
        <f>SUMIFS(广告!M:M,广告!N:N,J1476,广告!P:P,"AN")</f>
        <v>0</v>
      </c>
      <c r="P1476" s="99" t="s">
        <v>11</v>
      </c>
      <c r="Q1476" s="99">
        <f>SUMIFS(L:L,A:A,P1476,N:N,"OYU")</f>
        <v>0</v>
      </c>
      <c r="R1476" s="99">
        <f t="shared" si="246"/>
        <v>0</v>
      </c>
      <c r="S1476" s="99">
        <f t="shared" si="247"/>
        <v>0</v>
      </c>
      <c r="T1476" s="99">
        <f>SUMIFS(广告!M:M,广告!N:N,J1476,广告!P:P,"OYU")</f>
        <v>0</v>
      </c>
    </row>
    <row r="1477" spans="2:25" s="61" customFormat="1" ht="20" customHeight="1">
      <c r="B1477" s="114"/>
      <c r="C1477" s="114"/>
      <c r="D1477" s="99" t="s">
        <v>4</v>
      </c>
      <c r="E1477" s="99">
        <f t="shared" ref="E1475:E1484" si="248">SUMIFS(L:L,A:A,D1477,N:N,"无忧无虑")</f>
        <v>0</v>
      </c>
      <c r="F1477" s="99">
        <f t="shared" si="241"/>
        <v>0</v>
      </c>
      <c r="G1477" s="99">
        <f t="shared" si="242"/>
        <v>0</v>
      </c>
      <c r="H1477" s="99">
        <f>SUMIFS(广告!M:M,广告!N:N,D1477,广告!P:P,"无忧无虑")</f>
        <v>0</v>
      </c>
      <c r="I1477" s="114"/>
      <c r="J1477" s="99" t="s">
        <v>4</v>
      </c>
      <c r="K1477" s="99">
        <f t="shared" si="243"/>
        <v>0</v>
      </c>
      <c r="L1477" s="99">
        <f t="shared" si="244"/>
        <v>0</v>
      </c>
      <c r="M1477" s="99">
        <f t="shared" si="245"/>
        <v>0</v>
      </c>
      <c r="N1477" s="99">
        <f>SUMIFS(广告!M:M,广告!N:N,J1477,广告!P:P,"AN")</f>
        <v>0</v>
      </c>
      <c r="P1477" s="99" t="s">
        <v>4</v>
      </c>
      <c r="Q1477" s="99">
        <f>SUMIFS(L:L,A:A,P1477,N:N,"OYU")</f>
        <v>0</v>
      </c>
      <c r="R1477" s="99">
        <f t="shared" si="246"/>
        <v>0</v>
      </c>
      <c r="S1477" s="99">
        <f t="shared" si="247"/>
        <v>0</v>
      </c>
      <c r="T1477" s="99">
        <f>SUMIFS(广告!M:M,广告!N:N,J1477,广告!P:P,"OYU")</f>
        <v>0</v>
      </c>
    </row>
    <row r="1478" spans="2:25" s="61" customFormat="1" ht="20" customHeight="1">
      <c r="B1478" s="114"/>
      <c r="C1478" s="114"/>
      <c r="D1478" s="99" t="s">
        <v>19</v>
      </c>
      <c r="E1478" s="99">
        <f t="shared" si="248"/>
        <v>0</v>
      </c>
      <c r="F1478" s="99">
        <f t="shared" si="241"/>
        <v>0</v>
      </c>
      <c r="G1478" s="99">
        <f t="shared" si="242"/>
        <v>0</v>
      </c>
      <c r="H1478" s="99">
        <f>SUMIFS(广告!M:M,广告!N:N,D1478,广告!P:P,"无忧无虑")</f>
        <v>0</v>
      </c>
      <c r="I1478" s="114"/>
      <c r="J1478" s="99" t="s">
        <v>19</v>
      </c>
      <c r="K1478" s="99">
        <f t="shared" si="243"/>
        <v>0</v>
      </c>
      <c r="L1478" s="99">
        <f t="shared" si="244"/>
        <v>0</v>
      </c>
      <c r="M1478" s="99">
        <f t="shared" si="245"/>
        <v>0</v>
      </c>
      <c r="N1478" s="99">
        <f>SUMIFS(广告!M:M,广告!N:N,J1478,广告!P:P,"AN")</f>
        <v>0</v>
      </c>
      <c r="P1478" s="99" t="s">
        <v>19</v>
      </c>
      <c r="Q1478" s="99">
        <f t="shared" ref="Q1475:Q1484" si="249">SUMIFS(L:L,A:A,P1478,N:N,"OYU")</f>
        <v>0</v>
      </c>
      <c r="R1478" s="99">
        <f t="shared" si="246"/>
        <v>0</v>
      </c>
      <c r="S1478" s="99">
        <f t="shared" si="247"/>
        <v>0</v>
      </c>
      <c r="T1478" s="99">
        <f>SUMIFS(广告!M:M,广告!N:N,J1478,广告!P:P,"OYU")</f>
        <v>0</v>
      </c>
    </row>
    <row r="1479" spans="2:25" s="61" customFormat="1" ht="20" customHeight="1">
      <c r="B1479" s="114"/>
      <c r="C1479" s="114"/>
      <c r="D1479" s="99" t="s">
        <v>18</v>
      </c>
      <c r="E1479" s="99">
        <f t="shared" si="248"/>
        <v>0</v>
      </c>
      <c r="F1479" s="99">
        <f t="shared" si="241"/>
        <v>0</v>
      </c>
      <c r="G1479" s="99">
        <f t="shared" si="242"/>
        <v>0</v>
      </c>
      <c r="H1479" s="99">
        <f>SUMIFS(广告!M:M,广告!N:N,D1479,广告!P:P,"无忧无虑")</f>
        <v>0</v>
      </c>
      <c r="I1479" s="114"/>
      <c r="J1479" s="99" t="s">
        <v>18</v>
      </c>
      <c r="K1479" s="99">
        <f t="shared" si="243"/>
        <v>0</v>
      </c>
      <c r="L1479" s="99">
        <f t="shared" si="244"/>
        <v>0</v>
      </c>
      <c r="M1479" s="99">
        <f t="shared" si="245"/>
        <v>0</v>
      </c>
      <c r="N1479" s="99">
        <f>SUMIFS(广告!M:M,广告!N:N,J1479,广告!P:P,"AN")</f>
        <v>0</v>
      </c>
      <c r="P1479" s="99" t="s">
        <v>18</v>
      </c>
      <c r="Q1479" s="99">
        <f t="shared" si="249"/>
        <v>0</v>
      </c>
      <c r="R1479" s="99">
        <f t="shared" si="246"/>
        <v>0</v>
      </c>
      <c r="S1479" s="99">
        <f t="shared" si="247"/>
        <v>0</v>
      </c>
      <c r="T1479" s="99">
        <f>SUMIFS(广告!M:M,广告!N:N,J1479,广告!P:P,"OYU")</f>
        <v>0</v>
      </c>
    </row>
    <row r="1480" spans="2:25" s="61" customFormat="1" ht="20" customHeight="1">
      <c r="B1480" s="114"/>
      <c r="C1480" s="114"/>
      <c r="D1480" s="99" t="s">
        <v>22</v>
      </c>
      <c r="E1480" s="99">
        <f t="shared" si="248"/>
        <v>0</v>
      </c>
      <c r="F1480" s="99">
        <f t="shared" si="241"/>
        <v>0</v>
      </c>
      <c r="G1480" s="99">
        <f t="shared" si="242"/>
        <v>0</v>
      </c>
      <c r="H1480" s="99">
        <f>SUMIFS(广告!M:M,广告!N:N,D1480,广告!P:P,"无忧无虑")</f>
        <v>0</v>
      </c>
      <c r="I1480" s="114"/>
      <c r="J1480" s="99" t="s">
        <v>22</v>
      </c>
      <c r="K1480" s="99">
        <f t="shared" si="243"/>
        <v>0</v>
      </c>
      <c r="L1480" s="99">
        <f t="shared" si="244"/>
        <v>0</v>
      </c>
      <c r="M1480" s="99">
        <f t="shared" si="245"/>
        <v>0</v>
      </c>
      <c r="N1480" s="99">
        <f>SUMIFS(广告!M:M,广告!N:N,J1480,广告!P:P,"AN")</f>
        <v>0</v>
      </c>
      <c r="P1480" s="99" t="s">
        <v>22</v>
      </c>
      <c r="Q1480" s="99">
        <f t="shared" si="249"/>
        <v>0</v>
      </c>
      <c r="R1480" s="99">
        <f t="shared" si="246"/>
        <v>0</v>
      </c>
      <c r="S1480" s="99">
        <f t="shared" si="247"/>
        <v>0</v>
      </c>
      <c r="T1480" s="99">
        <f>SUMIFS(广告!M:M,广告!N:N,J1480,广告!P:P,"OYU")</f>
        <v>0</v>
      </c>
    </row>
    <row r="1481" spans="2:25" s="61" customFormat="1" ht="20" customHeight="1">
      <c r="B1481" s="114"/>
      <c r="C1481" s="114"/>
      <c r="D1481" s="99" t="s">
        <v>26171</v>
      </c>
      <c r="E1481" s="99">
        <f t="shared" si="248"/>
        <v>0</v>
      </c>
      <c r="F1481" s="99">
        <f t="shared" si="241"/>
        <v>0</v>
      </c>
      <c r="G1481" s="99">
        <f t="shared" si="242"/>
        <v>0</v>
      </c>
      <c r="H1481" s="99">
        <f>SUMIFS(广告!M:M,广告!N:N,D1481,广告!P:P,"无忧无虑")</f>
        <v>0</v>
      </c>
      <c r="I1481" s="114"/>
      <c r="J1481" s="99" t="s">
        <v>26171</v>
      </c>
      <c r="K1481" s="99">
        <f t="shared" si="243"/>
        <v>0</v>
      </c>
      <c r="L1481" s="99">
        <f t="shared" si="244"/>
        <v>0</v>
      </c>
      <c r="M1481" s="99">
        <f t="shared" si="245"/>
        <v>0</v>
      </c>
      <c r="N1481" s="99">
        <f>SUMIFS(广告!M:M,广告!N:N,J1481,广告!P:P,"AN")</f>
        <v>0</v>
      </c>
      <c r="P1481" s="99" t="s">
        <v>26171</v>
      </c>
      <c r="Q1481" s="99">
        <f t="shared" si="249"/>
        <v>0</v>
      </c>
      <c r="R1481" s="99">
        <f t="shared" si="246"/>
        <v>0</v>
      </c>
      <c r="S1481" s="99">
        <f t="shared" si="247"/>
        <v>0</v>
      </c>
      <c r="T1481" s="99">
        <f>SUMIFS(广告!M:M,广告!N:N,J1481,广告!P:P,"OYU")</f>
        <v>0</v>
      </c>
    </row>
    <row r="1482" spans="2:25" s="61" customFormat="1" ht="20" customHeight="1">
      <c r="B1482" s="114"/>
      <c r="C1482" s="114"/>
      <c r="D1482" s="99"/>
      <c r="E1482" s="99">
        <f t="shared" si="248"/>
        <v>0</v>
      </c>
      <c r="F1482" s="99">
        <f t="shared" si="241"/>
        <v>0</v>
      </c>
      <c r="G1482" s="99">
        <f t="shared" si="242"/>
        <v>0</v>
      </c>
      <c r="H1482" s="99">
        <f>SUMIFS(广告!M:M,广告!N:N,D1482,广告!P:P,"无忧无虑")</f>
        <v>0</v>
      </c>
      <c r="I1482" s="114"/>
      <c r="J1482" s="99"/>
      <c r="K1482" s="99">
        <f t="shared" si="243"/>
        <v>0</v>
      </c>
      <c r="L1482" s="99">
        <f t="shared" si="244"/>
        <v>0</v>
      </c>
      <c r="M1482" s="99">
        <f t="shared" si="245"/>
        <v>0</v>
      </c>
      <c r="N1482" s="99">
        <f>SUMIFS(广告!M:M,广告!N:N,J1482,广告!P:P,"AN")</f>
        <v>0</v>
      </c>
      <c r="P1482" s="99"/>
      <c r="Q1482" s="99">
        <f t="shared" si="249"/>
        <v>0</v>
      </c>
      <c r="R1482" s="99">
        <f t="shared" si="246"/>
        <v>0</v>
      </c>
      <c r="S1482" s="99">
        <f t="shared" si="247"/>
        <v>0</v>
      </c>
      <c r="T1482" s="99">
        <f>SUMIFS(广告!M:M,广告!N:N,J1482,广告!P:P,"OYU")</f>
        <v>0</v>
      </c>
    </row>
    <row r="1483" spans="2:25" s="61" customFormat="1" ht="20" customHeight="1">
      <c r="B1483" s="114"/>
      <c r="C1483" s="114"/>
      <c r="D1483" s="99"/>
      <c r="E1483" s="99">
        <f t="shared" si="248"/>
        <v>0</v>
      </c>
      <c r="F1483" s="99">
        <f t="shared" si="241"/>
        <v>0</v>
      </c>
      <c r="G1483" s="99">
        <f t="shared" si="242"/>
        <v>0</v>
      </c>
      <c r="H1483" s="99">
        <f>SUMIFS(广告!M:M,广告!N:N,D1483,广告!P:P,"无忧无虑")</f>
        <v>0</v>
      </c>
      <c r="I1483" s="114"/>
      <c r="J1483" s="99"/>
      <c r="K1483" s="99">
        <f t="shared" si="243"/>
        <v>0</v>
      </c>
      <c r="L1483" s="99">
        <f t="shared" si="244"/>
        <v>0</v>
      </c>
      <c r="M1483" s="99">
        <f t="shared" si="245"/>
        <v>0</v>
      </c>
      <c r="N1483" s="99">
        <f>SUMIFS(广告!M:M,广告!N:N,J1483,广告!P:P,"AN")</f>
        <v>0</v>
      </c>
      <c r="P1483" s="99"/>
      <c r="Q1483" s="99">
        <f t="shared" si="249"/>
        <v>0</v>
      </c>
      <c r="R1483" s="99">
        <f t="shared" si="246"/>
        <v>0</v>
      </c>
      <c r="S1483" s="99">
        <f t="shared" si="247"/>
        <v>0</v>
      </c>
      <c r="T1483" s="99">
        <f>SUMIFS(广告!M:M,广告!N:N,J1483,广告!P:P,"OYU")</f>
        <v>0</v>
      </c>
      <c r="U1483" s="127"/>
      <c r="V1483" s="113"/>
      <c r="W1483" s="128"/>
      <c r="X1483" s="128"/>
      <c r="Y1483" s="128"/>
    </row>
    <row r="1484" spans="2:25" s="61" customFormat="1" ht="20" customHeight="1">
      <c r="B1484" s="114"/>
      <c r="C1484" s="114"/>
      <c r="D1484" s="99"/>
      <c r="E1484" s="99">
        <f t="shared" si="248"/>
        <v>0</v>
      </c>
      <c r="F1484" s="99">
        <f t="shared" si="241"/>
        <v>0</v>
      </c>
      <c r="G1484" s="99">
        <f t="shared" si="242"/>
        <v>0</v>
      </c>
      <c r="H1484" s="99">
        <f>SUMIFS(广告!M:M,广告!N:N,D1484,广告!P:P,"无忧无虑")</f>
        <v>0</v>
      </c>
      <c r="I1484" s="114"/>
      <c r="J1484" s="99"/>
      <c r="K1484" s="99">
        <f t="shared" si="243"/>
        <v>0</v>
      </c>
      <c r="L1484" s="99">
        <f t="shared" si="244"/>
        <v>0</v>
      </c>
      <c r="M1484" s="99">
        <f t="shared" si="245"/>
        <v>0</v>
      </c>
      <c r="N1484" s="99">
        <f>SUMIFS(广告!M:M,广告!N:N,J1484,广告!P:P,"AN")</f>
        <v>0</v>
      </c>
      <c r="P1484" s="99"/>
      <c r="Q1484" s="99">
        <f t="shared" si="249"/>
        <v>0</v>
      </c>
      <c r="R1484" s="99">
        <f t="shared" si="246"/>
        <v>0</v>
      </c>
      <c r="S1484" s="99">
        <f t="shared" si="247"/>
        <v>0</v>
      </c>
      <c r="T1484" s="99">
        <f>SUMIFS(广告!M:M,广告!N:N,J1484,广告!P:P,"OYU")</f>
        <v>0</v>
      </c>
      <c r="U1484" s="60"/>
      <c r="V1484" s="113"/>
      <c r="W1484" s="128"/>
      <c r="X1484" s="60"/>
      <c r="Y1484" s="60"/>
    </row>
    <row r="1485" spans="2:25" s="61" customFormat="1" ht="20" customHeight="1">
      <c r="B1485" s="114"/>
      <c r="C1485" s="114"/>
      <c r="D1485" s="126" t="s">
        <v>26172</v>
      </c>
      <c r="E1485" s="129">
        <f>SUM(E1474:E1484)</f>
        <v>0</v>
      </c>
      <c r="F1485" s="129">
        <f>SUM(F1474:F1484)</f>
        <v>0</v>
      </c>
      <c r="G1485" s="129">
        <f>SUM(G1474:G1484)</f>
        <v>0</v>
      </c>
      <c r="H1485" s="129">
        <f>SUM(H1474:H1484)</f>
        <v>0</v>
      </c>
      <c r="I1485" s="114"/>
      <c r="J1485" s="126" t="s">
        <v>26172</v>
      </c>
      <c r="K1485" s="129">
        <f>SUM(K1474:K1484)</f>
        <v>0</v>
      </c>
      <c r="L1485" s="129">
        <f>SUM(L1474:L1484)</f>
        <v>0</v>
      </c>
      <c r="M1485" s="129">
        <f>SUM(M1474:M1484)</f>
        <v>0</v>
      </c>
      <c r="N1485" s="129">
        <f>SUM(N1474:N1484)</f>
        <v>0</v>
      </c>
      <c r="P1485" s="126" t="s">
        <v>26172</v>
      </c>
      <c r="Q1485" s="129">
        <f>SUM(Q1474:Q1484)</f>
        <v>0</v>
      </c>
      <c r="R1485" s="129">
        <f>SUM(R1474:R1484)</f>
        <v>0</v>
      </c>
      <c r="S1485" s="129">
        <f>SUM(S1474:S1484)</f>
        <v>0</v>
      </c>
      <c r="T1485" s="129">
        <f>SUM(T1474:T1484)</f>
        <v>0</v>
      </c>
    </row>
    <row r="1486" spans="2:25" ht="20" customHeight="1">
      <c r="B1486" s="114"/>
      <c r="D1486" s="113"/>
      <c r="Q1486" s="61"/>
      <c r="R1486" s="61"/>
      <c r="T1486" s="61"/>
      <c r="U1486" s="61"/>
      <c r="V1486" s="61"/>
    </row>
    <row r="1487" spans="2:25" ht="20" customHeight="1">
      <c r="B1487" s="114"/>
      <c r="D1487" s="126" t="s">
        <v>12</v>
      </c>
      <c r="E1487" s="126" t="s">
        <v>26177</v>
      </c>
      <c r="F1487" s="126" t="s">
        <v>26178</v>
      </c>
      <c r="G1487" s="126" t="s">
        <v>26165</v>
      </c>
      <c r="H1487" s="126" t="s">
        <v>26179</v>
      </c>
      <c r="Q1487" s="61"/>
      <c r="R1487" s="61"/>
      <c r="T1487" s="61"/>
      <c r="U1487" s="61"/>
      <c r="V1487" s="61"/>
    </row>
    <row r="1488" spans="2:25" ht="20" customHeight="1">
      <c r="B1488" s="114"/>
      <c r="D1488" s="99" t="s">
        <v>7</v>
      </c>
      <c r="E1488" s="99">
        <f>SUMIFS(L:L,A:A,D1488,N:N,"DUX")</f>
        <v>0</v>
      </c>
      <c r="F1488" s="99">
        <f>SUMIFS(D:D,A:A,D1488,N:N,"DUX")</f>
        <v>0</v>
      </c>
      <c r="G1488" s="99">
        <f>SUMIFS(J:J,A:A,D1488,N:N,"DUX")</f>
        <v>0</v>
      </c>
      <c r="H1488" s="99">
        <f>SUMIFS(广告!M:M,广告!N:N,D1488,广告!P:P,"DUX")</f>
        <v>0</v>
      </c>
    </row>
    <row r="1489" spans="2:8" ht="20" customHeight="1">
      <c r="B1489" s="114"/>
      <c r="D1489" s="99" t="s">
        <v>9</v>
      </c>
      <c r="E1489" s="99">
        <f t="shared" ref="E1489:E1498" si="250">SUMIFS(L:L,A:A,D1489,N:N,"DUX")</f>
        <v>0</v>
      </c>
      <c r="F1489" s="99">
        <f t="shared" ref="F1489:F1498" si="251">SUMIFS(D:D,A:A,D1489,N:N,"DUX")</f>
        <v>0</v>
      </c>
      <c r="G1489" s="99">
        <f t="shared" ref="G1489:G1498" si="252">SUMIFS(J:J,A:A,D1489,N:N,"DUX")</f>
        <v>0</v>
      </c>
      <c r="H1489" s="99">
        <f>SUMIFS(广告!M:M,广告!N:N,D1489,广告!P:P,"DUX")</f>
        <v>0</v>
      </c>
    </row>
    <row r="1490" spans="2:8" ht="20" customHeight="1">
      <c r="D1490" s="99" t="s">
        <v>11</v>
      </c>
      <c r="E1490" s="99">
        <f t="shared" si="250"/>
        <v>0</v>
      </c>
      <c r="F1490" s="99">
        <f t="shared" si="251"/>
        <v>0</v>
      </c>
      <c r="G1490" s="99">
        <f t="shared" si="252"/>
        <v>0</v>
      </c>
      <c r="H1490" s="99">
        <f>SUMIFS(广告!M:M,广告!N:N,D1490,广告!P:P,"DUX")</f>
        <v>0</v>
      </c>
    </row>
    <row r="1491" spans="2:8" ht="20" customHeight="1">
      <c r="D1491" s="99" t="s">
        <v>4</v>
      </c>
      <c r="E1491" s="99">
        <f t="shared" si="250"/>
        <v>0</v>
      </c>
      <c r="F1491" s="99">
        <f t="shared" si="251"/>
        <v>0</v>
      </c>
      <c r="G1491" s="99">
        <f t="shared" si="252"/>
        <v>0</v>
      </c>
      <c r="H1491" s="99">
        <f>SUMIFS(广告!M:M,广告!N:N,D1491,广告!P:P,"DUX")</f>
        <v>0</v>
      </c>
    </row>
    <row r="1492" spans="2:8" ht="20" customHeight="1">
      <c r="B1492" s="114"/>
      <c r="D1492" s="99" t="s">
        <v>19</v>
      </c>
      <c r="E1492" s="99">
        <f t="shared" si="250"/>
        <v>0</v>
      </c>
      <c r="F1492" s="99">
        <f t="shared" si="251"/>
        <v>0</v>
      </c>
      <c r="G1492" s="99">
        <f t="shared" si="252"/>
        <v>0</v>
      </c>
      <c r="H1492" s="99">
        <f>SUMIFS(广告!M:M,广告!N:N,D1492,广告!P:P,"DUX")</f>
        <v>0</v>
      </c>
    </row>
    <row r="1493" spans="2:8" ht="20" customHeight="1">
      <c r="D1493" s="99" t="s">
        <v>18</v>
      </c>
      <c r="E1493" s="99">
        <f t="shared" si="250"/>
        <v>0</v>
      </c>
      <c r="F1493" s="99">
        <f t="shared" si="251"/>
        <v>0</v>
      </c>
      <c r="G1493" s="99">
        <f t="shared" si="252"/>
        <v>0</v>
      </c>
      <c r="H1493" s="99">
        <f>SUMIFS(广告!M:M,广告!N:N,D1493,广告!P:P,"DUX")</f>
        <v>0</v>
      </c>
    </row>
    <row r="1494" spans="2:8" ht="20" customHeight="1">
      <c r="D1494" s="99" t="s">
        <v>22</v>
      </c>
      <c r="E1494" s="99">
        <f t="shared" si="250"/>
        <v>0</v>
      </c>
      <c r="F1494" s="99">
        <f t="shared" si="251"/>
        <v>0</v>
      </c>
      <c r="G1494" s="99">
        <f t="shared" si="252"/>
        <v>0</v>
      </c>
      <c r="H1494" s="99">
        <f>SUMIFS(广告!M:M,广告!N:N,D1494,广告!P:P,"DUX")</f>
        <v>0</v>
      </c>
    </row>
    <row r="1495" spans="2:8" ht="20" customHeight="1">
      <c r="D1495" s="99" t="s">
        <v>26171</v>
      </c>
      <c r="E1495" s="99">
        <f t="shared" si="250"/>
        <v>0</v>
      </c>
      <c r="F1495" s="99">
        <f t="shared" si="251"/>
        <v>0</v>
      </c>
      <c r="G1495" s="99">
        <f t="shared" si="252"/>
        <v>0</v>
      </c>
      <c r="H1495" s="99">
        <f>SUMIFS(广告!M:M,广告!N:N,D1495,广告!P:P,"DUX")</f>
        <v>0</v>
      </c>
    </row>
    <row r="1496" spans="2:8" ht="20" customHeight="1">
      <c r="D1496" s="99"/>
      <c r="E1496" s="99">
        <f t="shared" si="250"/>
        <v>0</v>
      </c>
      <c r="F1496" s="99">
        <f t="shared" si="251"/>
        <v>0</v>
      </c>
      <c r="G1496" s="99">
        <f t="shared" si="252"/>
        <v>0</v>
      </c>
      <c r="H1496" s="99">
        <f>SUMIFS(广告!M:M,广告!N:N,D1496,广告!P:P,"DUX")</f>
        <v>0</v>
      </c>
    </row>
    <row r="1497" spans="2:8" ht="20" customHeight="1">
      <c r="D1497" s="99"/>
      <c r="E1497" s="99">
        <f t="shared" si="250"/>
        <v>0</v>
      </c>
      <c r="F1497" s="99">
        <f t="shared" si="251"/>
        <v>0</v>
      </c>
      <c r="G1497" s="99">
        <f t="shared" si="252"/>
        <v>0</v>
      </c>
      <c r="H1497" s="99">
        <f>SUMIFS(广告!M:M,广告!N:N,D1497,广告!P:P,"DUX")</f>
        <v>0</v>
      </c>
    </row>
    <row r="1498" spans="2:8" ht="20" customHeight="1">
      <c r="D1498" s="99"/>
      <c r="E1498" s="99">
        <f t="shared" si="250"/>
        <v>0</v>
      </c>
      <c r="F1498" s="99">
        <f t="shared" si="251"/>
        <v>0</v>
      </c>
      <c r="G1498" s="99">
        <f t="shared" si="252"/>
        <v>0</v>
      </c>
      <c r="H1498" s="99">
        <f>SUMIFS(广告!M:M,广告!N:N,D1498,广告!P:P,"DUX")</f>
        <v>0</v>
      </c>
    </row>
    <row r="1499" spans="2:8" ht="20" customHeight="1">
      <c r="D1499" s="126" t="s">
        <v>26172</v>
      </c>
      <c r="E1499" s="129">
        <f t="shared" ref="E1499:H1499" si="253">SUM(E1488:E1498)</f>
        <v>0</v>
      </c>
      <c r="F1499" s="129">
        <f t="shared" si="253"/>
        <v>0</v>
      </c>
      <c r="G1499" s="129">
        <f t="shared" si="253"/>
        <v>0</v>
      </c>
      <c r="H1499" s="129">
        <f t="shared" si="253"/>
        <v>0</v>
      </c>
    </row>
  </sheetData>
  <autoFilter ref="A2:Y1468">
    <extLst/>
  </autoFilter>
  <mergeCells count="1">
    <mergeCell ref="B1:I1"/>
  </mergeCells>
  <conditionalFormatting sqref="J3:J1468">
    <cfRule type="cellIs" dxfId="2" priority="17" aboveAverage="1" operator="lessThan">
      <formula>0</formula>
    </cfRule>
  </conditionalFormatting>
  <conditionalFormatting sqref="M3:M1468">
    <cfRule type="cellIs" dxfId="2" priority="18" aboveAverage="1" operator="equal">
      <formula>0</formula>
    </cfRule>
  </conditionalFormatting>
  <conditionalFormatting sqref="K1 J2:J1468 E1486 K1472">
    <cfRule type="cellIs" dxfId="2" priority="19" aboveAverage="1" operator="lessThan">
      <formula>0</formula>
    </cfRule>
  </conditionalFormatting>
  <conditionalFormatting sqref="K1 J2:J1468 K1472 E1486">
    <cfRule type="cellIs" dxfId="2" priority="16" aboveAverage="1" operator="lessThan">
      <formula>0</formula>
    </cfRule>
  </conditionalFormatting>
  <pageMargins left="0.75" right="0.75" top="1" bottom="1" header="0.5" footer="0.5"/>
  <pageSetup paperSize="9" orientation="portrait"/>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U2341"/>
  <sheetViews>
    <sheetView workbookViewId="0">
      <pane ySplit="3" topLeftCell="A4" activePane="bottomLeft" state="frozen"/>
      <selection/>
      <selection pane="bottomLeft" activeCell="A2" sqref="A2:D10624"/>
    </sheetView>
  </sheetViews>
  <sheetFormatPr baseColWidth="8" defaultColWidth="9" defaultRowHeight="14.25"/>
  <cols>
    <col min="1" max="1" width="10.5" style="60" customWidth="1"/>
    <col min="2" max="2" width="14.3833333333333" style="61" customWidth="1"/>
    <col min="3" max="3" width="9.88333333333333" style="61" customWidth="1"/>
    <col min="4" max="4" width="7.63333333333333" style="61" customWidth="1"/>
    <col min="5" max="5" width="10.5" style="86" customWidth="1"/>
    <col min="6" max="6" width="11.8833333333333" style="61" customWidth="1"/>
    <col min="7" max="7" width="11.725" style="60"/>
    <col min="8" max="8" width="8.38333333333333" style="61" customWidth="1"/>
    <col min="9" max="9" width="8.5" style="60" customWidth="1"/>
    <col min="10" max="13" width="8.5" style="61" customWidth="1"/>
    <col min="14" max="19" width="9" style="61"/>
    <col min="20" max="20" width="11.8833333333333" style="61" customWidth="1"/>
    <col min="21" max="16384" width="9" style="61"/>
  </cols>
  <sheetData>
    <row r="1" spans="1:21" s="60" customFormat="1" ht="53" customHeight="1">
      <c r="A1" s="87" t="s">
        <v>26180</v>
      </c>
      <c r="B1" s="65"/>
      <c r="C1" s="65"/>
      <c r="D1" s="65"/>
      <c r="E1" s="65"/>
      <c r="F1" s="65"/>
      <c r="G1" s="65"/>
      <c r="H1" s="65"/>
      <c r="I1" s="65"/>
      <c r="J1" s="65"/>
      <c r="K1" s="65"/>
      <c r="L1" s="65"/>
      <c r="M1" s="65"/>
    </row>
    <row r="2" spans="1:21" ht="24" customHeight="1">
      <c r="A2" s="88" t="s">
        <v>26181</v>
      </c>
      <c r="B2" s="89" t="s">
        <v>26182</v>
      </c>
      <c r="C2" s="89" t="s">
        <v>26183</v>
      </c>
      <c r="D2" s="89" t="s">
        <v>26178</v>
      </c>
      <c r="E2" s="90" t="s">
        <v>26165</v>
      </c>
      <c r="F2" s="89" t="s">
        <v>26184</v>
      </c>
      <c r="G2" s="88" t="s">
        <v>26167</v>
      </c>
      <c r="H2" s="89" t="s">
        <v>26185</v>
      </c>
      <c r="I2" s="91" t="s">
        <v>26179</v>
      </c>
      <c r="J2" s="92"/>
      <c r="K2" s="92"/>
      <c r="L2" s="92"/>
      <c r="M2" s="92"/>
      <c r="N2" s="92"/>
      <c r="O2" s="92"/>
      <c r="P2" s="92"/>
      <c r="Q2" s="92"/>
      <c r="R2" s="92"/>
    </row>
    <row r="3" spans="1:21" ht="18" customHeight="1">
      <c r="A3" s="93"/>
      <c r="B3" s="94"/>
      <c r="C3" s="94"/>
      <c r="D3" s="94"/>
      <c r="E3" s="95"/>
      <c r="F3" s="94"/>
      <c r="G3" s="93"/>
      <c r="H3" s="94"/>
      <c r="I3" s="96" t="s">
        <v>26186</v>
      </c>
      <c r="J3" s="96" t="s">
        <v>26187</v>
      </c>
      <c r="K3" s="96" t="s">
        <v>26188</v>
      </c>
      <c r="L3" s="97" t="s">
        <v>26189</v>
      </c>
      <c r="M3" s="96" t="s">
        <v>26190</v>
      </c>
      <c r="N3" s="96" t="s">
        <v>26191</v>
      </c>
      <c r="O3" s="96" t="s">
        <v>26192</v>
      </c>
      <c r="P3" s="96" t="s">
        <v>26193</v>
      </c>
      <c r="Q3" s="96" t="s">
        <v>26194</v>
      </c>
      <c r="R3" s="96" t="s">
        <v>26195</v>
      </c>
      <c r="T3"/>
      <c r="U3"/>
    </row>
    <row r="4" spans="1:21" ht="21" customHeight="1">
      <c r="A4" s="98">
        <v>45505</v>
      </c>
      <c r="B4" s="99"/>
      <c r="C4" s="99"/>
      <c r="D4" s="100"/>
      <c r="E4" s="101"/>
      <c r="F4" s="102">
        <f>SUM(I4:R4)</f>
        <v>0</v>
      </c>
      <c r="G4" s="102">
        <f>E4-F4</f>
        <v>0</v>
      </c>
      <c r="H4" s="103" t="e">
        <f>G4/B4</f>
        <v>#DIV/0!</v>
      </c>
      <c r="I4" s="100"/>
      <c r="J4" s="100"/>
      <c r="K4" s="100"/>
      <c r="L4" s="100"/>
      <c r="M4" s="104"/>
      <c r="N4" s="104"/>
      <c r="O4" s="104"/>
      <c r="P4" s="104"/>
      <c r="Q4" s="104"/>
      <c r="R4" s="104"/>
      <c r="T4"/>
      <c r="U4"/>
    </row>
    <row r="5" spans="1:21" ht="21" customHeight="1">
      <c r="A5" s="98">
        <v>45506</v>
      </c>
      <c r="B5" s="99"/>
      <c r="C5" s="99"/>
      <c r="D5" s="100"/>
      <c r="E5" s="101"/>
      <c r="F5" s="102">
        <f t="shared" ref="F5:F35" si="0">SUM(I5:R5)</f>
        <v>0</v>
      </c>
      <c r="G5" s="102">
        <f t="shared" ref="G5:G36" si="1">E5-F5</f>
        <v>0</v>
      </c>
      <c r="H5" s="103" t="e">
        <f>G5/B5</f>
        <v>#DIV/0!</v>
      </c>
      <c r="I5" s="100"/>
      <c r="J5" s="100"/>
      <c r="K5" s="100"/>
      <c r="L5" s="100"/>
      <c r="M5" s="104"/>
      <c r="N5" s="104"/>
      <c r="O5" s="104"/>
      <c r="P5" s="104"/>
      <c r="Q5" s="104"/>
      <c r="R5" s="104"/>
      <c r="T5"/>
      <c r="U5"/>
    </row>
    <row r="6" spans="1:21" ht="21" customHeight="1">
      <c r="A6" s="98">
        <v>45507</v>
      </c>
      <c r="B6" s="99"/>
      <c r="C6" s="99"/>
      <c r="D6" s="100"/>
      <c r="E6" s="101"/>
      <c r="F6" s="102">
        <f t="shared" si="0"/>
        <v>0</v>
      </c>
      <c r="G6" s="102">
        <f t="shared" si="1"/>
        <v>0</v>
      </c>
      <c r="H6" s="103" t="e">
        <f>G6/B6</f>
        <v>#DIV/0!</v>
      </c>
      <c r="I6" s="100"/>
      <c r="J6" s="100"/>
      <c r="K6" s="100"/>
      <c r="L6" s="100"/>
      <c r="M6" s="104"/>
      <c r="N6" s="104"/>
      <c r="O6" s="104"/>
      <c r="P6" s="104"/>
      <c r="Q6" s="104"/>
      <c r="R6" s="104"/>
      <c r="T6"/>
      <c r="U6"/>
    </row>
    <row r="7" spans="1:21" ht="21" customHeight="1">
      <c r="A7" s="98">
        <v>45508</v>
      </c>
      <c r="B7" s="99"/>
      <c r="C7" s="99"/>
      <c r="D7" s="100"/>
      <c r="E7" s="101"/>
      <c r="F7" s="102">
        <f t="shared" si="0"/>
        <v>0</v>
      </c>
      <c r="G7" s="102">
        <f t="shared" si="1"/>
        <v>0</v>
      </c>
      <c r="H7" s="103" t="e">
        <f>G7/B7</f>
        <v>#DIV/0!</v>
      </c>
      <c r="I7" s="100"/>
      <c r="J7" s="100"/>
      <c r="K7" s="100"/>
      <c r="L7" s="100"/>
      <c r="M7" s="104"/>
      <c r="N7" s="104"/>
      <c r="O7" s="104"/>
      <c r="P7" s="104"/>
      <c r="Q7" s="104"/>
      <c r="R7" s="104"/>
      <c r="T7"/>
      <c r="U7"/>
    </row>
    <row r="8" spans="1:21" ht="21" customHeight="1">
      <c r="A8" s="98">
        <v>45509</v>
      </c>
      <c r="B8" s="99"/>
      <c r="C8" s="99"/>
      <c r="D8" s="100"/>
      <c r="E8" s="101"/>
      <c r="F8" s="102">
        <f t="shared" si="0"/>
        <v>0</v>
      </c>
      <c r="G8" s="102">
        <f t="shared" si="1"/>
        <v>0</v>
      </c>
      <c r="H8" s="103" t="e">
        <f t="shared" ref="H8:H16" si="2">G8/B8</f>
        <v>#DIV/0!</v>
      </c>
      <c r="I8" s="100"/>
      <c r="J8" s="100"/>
      <c r="K8" s="100"/>
      <c r="L8" s="100"/>
      <c r="M8" s="104"/>
      <c r="N8" s="104"/>
      <c r="O8" s="104"/>
      <c r="P8" s="104"/>
      <c r="Q8" s="104"/>
      <c r="R8" s="104"/>
      <c r="T8"/>
      <c r="U8"/>
    </row>
    <row r="9" spans="1:21" ht="21" customHeight="1">
      <c r="A9" s="98">
        <v>45510</v>
      </c>
      <c r="B9" s="99"/>
      <c r="C9" s="99"/>
      <c r="D9" s="100"/>
      <c r="E9" s="101"/>
      <c r="F9" s="102">
        <f t="shared" si="0"/>
        <v>0</v>
      </c>
      <c r="G9" s="102">
        <f t="shared" si="1"/>
        <v>0</v>
      </c>
      <c r="H9" s="103" t="e">
        <f t="shared" si="2"/>
        <v>#DIV/0!</v>
      </c>
      <c r="I9" s="100"/>
      <c r="J9" s="100"/>
      <c r="K9" s="100"/>
      <c r="L9" s="100"/>
      <c r="M9" s="104"/>
      <c r="N9" s="104"/>
      <c r="O9" s="104"/>
      <c r="P9" s="104"/>
      <c r="Q9" s="104"/>
      <c r="R9" s="104"/>
      <c r="T9"/>
      <c r="U9"/>
    </row>
    <row r="10" spans="1:21" ht="21" customHeight="1">
      <c r="A10" s="98">
        <v>45511</v>
      </c>
      <c r="B10" s="99"/>
      <c r="C10" s="99"/>
      <c r="D10" s="100"/>
      <c r="E10" s="101"/>
      <c r="F10" s="102">
        <f t="shared" si="0"/>
        <v>0</v>
      </c>
      <c r="G10" s="102">
        <f t="shared" si="1"/>
        <v>0</v>
      </c>
      <c r="H10" s="103" t="e">
        <f t="shared" si="2"/>
        <v>#DIV/0!</v>
      </c>
      <c r="I10" s="100"/>
      <c r="J10" s="100"/>
      <c r="K10" s="100"/>
      <c r="L10" s="100"/>
      <c r="M10" s="104"/>
      <c r="N10" s="104"/>
      <c r="O10" s="104"/>
      <c r="P10" s="104"/>
      <c r="Q10" s="104"/>
      <c r="R10" s="104"/>
      <c r="T10"/>
      <c r="U10"/>
    </row>
    <row r="11" spans="1:21" ht="21" customHeight="1">
      <c r="A11" s="98">
        <v>45512</v>
      </c>
      <c r="B11" s="99"/>
      <c r="C11" s="99"/>
      <c r="D11" s="100"/>
      <c r="E11" s="101"/>
      <c r="F11" s="102">
        <f t="shared" si="0"/>
        <v>0</v>
      </c>
      <c r="G11" s="102">
        <f t="shared" si="1"/>
        <v>0</v>
      </c>
      <c r="H11" s="103" t="e">
        <f t="shared" si="2"/>
        <v>#DIV/0!</v>
      </c>
      <c r="I11" s="99"/>
      <c r="J11" s="99"/>
      <c r="K11" s="99"/>
      <c r="L11" s="99"/>
      <c r="M11" s="104"/>
      <c r="N11" s="104"/>
      <c r="O11" s="104"/>
      <c r="P11" s="104"/>
      <c r="Q11" s="104"/>
      <c r="R11" s="104"/>
      <c r="T11"/>
      <c r="U11"/>
    </row>
    <row r="12" spans="1:21" ht="21" customHeight="1">
      <c r="A12" s="98">
        <v>45513</v>
      </c>
      <c r="B12" s="99"/>
      <c r="C12" s="99"/>
      <c r="D12" s="100"/>
      <c r="E12" s="101"/>
      <c r="F12" s="102">
        <f t="shared" si="0"/>
        <v>0</v>
      </c>
      <c r="G12" s="102">
        <f t="shared" si="1"/>
        <v>0</v>
      </c>
      <c r="H12" s="103" t="e">
        <f t="shared" si="2"/>
        <v>#DIV/0!</v>
      </c>
      <c r="I12" s="99"/>
      <c r="J12" s="99"/>
      <c r="K12" s="99"/>
      <c r="L12" s="99"/>
      <c r="M12" s="104"/>
      <c r="N12" s="104"/>
      <c r="O12" s="104"/>
      <c r="P12" s="104"/>
      <c r="Q12" s="104"/>
      <c r="R12" s="104"/>
      <c r="T12"/>
      <c r="U12"/>
    </row>
    <row r="13" spans="1:21" ht="21" customHeight="1">
      <c r="A13" s="98">
        <v>45514</v>
      </c>
      <c r="B13" s="99"/>
      <c r="C13" s="99"/>
      <c r="D13" s="100"/>
      <c r="E13" s="101"/>
      <c r="F13" s="102">
        <f t="shared" si="0"/>
        <v>0</v>
      </c>
      <c r="G13" s="102">
        <f t="shared" si="1"/>
        <v>0</v>
      </c>
      <c r="H13" s="103" t="e">
        <f t="shared" si="2"/>
        <v>#DIV/0!</v>
      </c>
      <c r="I13" s="100"/>
      <c r="J13" s="100"/>
      <c r="K13" s="100"/>
      <c r="L13" s="99"/>
      <c r="M13" s="104"/>
      <c r="N13" s="104"/>
      <c r="O13" s="104"/>
      <c r="P13" s="104"/>
      <c r="Q13" s="104"/>
      <c r="R13" s="104"/>
      <c r="T13"/>
      <c r="U13"/>
    </row>
    <row r="14" spans="1:21" ht="21" customHeight="1">
      <c r="A14" s="98">
        <v>45515</v>
      </c>
      <c r="B14" s="99"/>
      <c r="C14" s="99"/>
      <c r="D14" s="100"/>
      <c r="E14" s="101"/>
      <c r="F14" s="102">
        <f t="shared" si="0"/>
        <v>0</v>
      </c>
      <c r="G14" s="102">
        <f t="shared" si="1"/>
        <v>0</v>
      </c>
      <c r="H14" s="103" t="e">
        <f t="shared" si="2"/>
        <v>#DIV/0!</v>
      </c>
      <c r="I14" s="100"/>
      <c r="J14" s="100"/>
      <c r="K14" s="100"/>
      <c r="L14" s="99"/>
      <c r="M14" s="104"/>
      <c r="N14" s="104"/>
      <c r="O14" s="104"/>
      <c r="P14" s="104"/>
      <c r="Q14" s="104"/>
      <c r="R14" s="104"/>
      <c r="T14"/>
      <c r="U14"/>
    </row>
    <row r="15" spans="1:21" ht="21" customHeight="1">
      <c r="A15" s="98">
        <v>45516</v>
      </c>
      <c r="B15" s="99"/>
      <c r="C15" s="99"/>
      <c r="D15" s="100"/>
      <c r="E15" s="101"/>
      <c r="F15" s="102">
        <f t="shared" si="0"/>
        <v>0</v>
      </c>
      <c r="G15" s="102">
        <f t="shared" si="1"/>
        <v>0</v>
      </c>
      <c r="H15" s="103" t="e">
        <f t="shared" si="2"/>
        <v>#DIV/0!</v>
      </c>
      <c r="I15" s="100"/>
      <c r="J15" s="100"/>
      <c r="K15" s="100"/>
      <c r="L15" s="100"/>
      <c r="M15" s="104"/>
      <c r="N15" s="104"/>
      <c r="O15" s="104"/>
      <c r="P15" s="104"/>
      <c r="Q15" s="104"/>
      <c r="R15" s="104"/>
      <c r="T15"/>
      <c r="U15"/>
    </row>
    <row r="16" spans="1:21" ht="21" customHeight="1">
      <c r="A16" s="98">
        <v>45517</v>
      </c>
      <c r="B16" s="99"/>
      <c r="C16" s="99"/>
      <c r="D16" s="100"/>
      <c r="E16" s="101"/>
      <c r="F16" s="102">
        <f t="shared" si="0"/>
        <v>0</v>
      </c>
      <c r="G16" s="102">
        <f t="shared" si="1"/>
        <v>0</v>
      </c>
      <c r="H16" s="103" t="e">
        <f t="shared" si="2"/>
        <v>#DIV/0!</v>
      </c>
      <c r="I16" s="100"/>
      <c r="J16" s="100"/>
      <c r="K16" s="100"/>
      <c r="L16" s="100"/>
      <c r="M16" s="104"/>
      <c r="N16" s="104"/>
      <c r="O16" s="104"/>
      <c r="P16" s="104"/>
      <c r="Q16" s="104"/>
      <c r="R16" s="104"/>
      <c r="T16"/>
      <c r="U16"/>
    </row>
    <row r="17" spans="1:21" ht="21" customHeight="1">
      <c r="A17" s="98">
        <v>45518</v>
      </c>
      <c r="B17" s="99"/>
      <c r="C17" s="99"/>
      <c r="D17" s="100"/>
      <c r="E17" s="101"/>
      <c r="F17" s="102">
        <f t="shared" si="0"/>
        <v>0</v>
      </c>
      <c r="G17" s="102">
        <f t="shared" si="1"/>
        <v>0</v>
      </c>
      <c r="H17" s="103" t="e">
        <f t="shared" ref="H17:H36" si="3">G17/B17</f>
        <v>#DIV/0!</v>
      </c>
      <c r="I17" s="100"/>
      <c r="J17" s="100"/>
      <c r="K17" s="100"/>
      <c r="L17" s="100"/>
      <c r="M17" s="104"/>
      <c r="N17" s="104"/>
      <c r="O17" s="104"/>
      <c r="P17" s="104"/>
      <c r="Q17" s="104"/>
      <c r="R17" s="104"/>
      <c r="T17"/>
      <c r="U17"/>
    </row>
    <row r="18" spans="1:21" ht="21" customHeight="1">
      <c r="A18" s="98">
        <v>45519</v>
      </c>
      <c r="B18" s="99"/>
      <c r="C18" s="99"/>
      <c r="D18" s="100"/>
      <c r="E18" s="101"/>
      <c r="F18" s="102">
        <f t="shared" si="0"/>
        <v>0</v>
      </c>
      <c r="G18" s="102">
        <f t="shared" si="1"/>
        <v>0</v>
      </c>
      <c r="H18" s="103" t="e">
        <f t="shared" si="3"/>
        <v>#DIV/0!</v>
      </c>
      <c r="I18" s="100"/>
      <c r="J18" s="100"/>
      <c r="K18" s="100"/>
      <c r="L18" s="100"/>
      <c r="M18" s="104"/>
      <c r="N18" s="104"/>
      <c r="O18" s="104"/>
      <c r="P18" s="104"/>
      <c r="Q18" s="104"/>
      <c r="R18" s="104"/>
      <c r="T18"/>
      <c r="U18"/>
    </row>
    <row r="19" spans="1:21" ht="21" customHeight="1">
      <c r="A19" s="98">
        <v>45520</v>
      </c>
      <c r="B19" s="99"/>
      <c r="C19" s="99"/>
      <c r="D19" s="100"/>
      <c r="E19" s="101"/>
      <c r="F19" s="102">
        <f t="shared" si="0"/>
        <v>0</v>
      </c>
      <c r="G19" s="102">
        <f t="shared" si="1"/>
        <v>0</v>
      </c>
      <c r="H19" s="103" t="e">
        <f t="shared" si="3"/>
        <v>#DIV/0!</v>
      </c>
      <c r="I19" s="100"/>
      <c r="J19" s="100"/>
      <c r="K19" s="100"/>
      <c r="L19" s="100"/>
      <c r="M19" s="104"/>
      <c r="N19" s="104"/>
      <c r="O19" s="104"/>
      <c r="P19" s="104"/>
      <c r="Q19" s="104"/>
      <c r="R19" s="104"/>
      <c r="T19"/>
      <c r="U19"/>
    </row>
    <row r="20" spans="1:21" ht="21" customHeight="1">
      <c r="A20" s="98">
        <v>45521</v>
      </c>
      <c r="B20" s="99"/>
      <c r="C20" s="99"/>
      <c r="D20" s="100"/>
      <c r="E20" s="101"/>
      <c r="F20" s="102">
        <f t="shared" si="0"/>
        <v>0</v>
      </c>
      <c r="G20" s="102">
        <f t="shared" si="1"/>
        <v>0</v>
      </c>
      <c r="H20" s="103" t="e">
        <f t="shared" si="3"/>
        <v>#DIV/0!</v>
      </c>
      <c r="I20" s="100"/>
      <c r="J20" s="100"/>
      <c r="K20" s="100"/>
      <c r="L20" s="100"/>
      <c r="M20" s="104"/>
      <c r="N20" s="104"/>
      <c r="O20" s="104"/>
      <c r="P20" s="104"/>
      <c r="Q20" s="104"/>
      <c r="R20" s="104"/>
      <c r="T20"/>
      <c r="U20"/>
    </row>
    <row r="21" spans="1:21" ht="21" customHeight="1">
      <c r="A21" s="98">
        <v>45522</v>
      </c>
      <c r="B21" s="99"/>
      <c r="C21" s="99"/>
      <c r="D21" s="100"/>
      <c r="E21" s="101"/>
      <c r="F21" s="102">
        <f t="shared" si="0"/>
        <v>0</v>
      </c>
      <c r="G21" s="102">
        <f t="shared" si="1"/>
        <v>0</v>
      </c>
      <c r="H21" s="103" t="e">
        <f t="shared" si="3"/>
        <v>#DIV/0!</v>
      </c>
      <c r="I21" s="100"/>
      <c r="J21" s="100"/>
      <c r="K21" s="100"/>
      <c r="L21" s="100"/>
      <c r="M21" s="104"/>
      <c r="N21" s="104"/>
      <c r="O21" s="104"/>
      <c r="P21" s="104"/>
      <c r="Q21" s="104"/>
      <c r="R21" s="104"/>
      <c r="T21"/>
      <c r="U21"/>
    </row>
    <row r="22" spans="1:21" ht="21" customHeight="1">
      <c r="A22" s="98">
        <v>45523</v>
      </c>
      <c r="B22" s="99"/>
      <c r="C22" s="99"/>
      <c r="D22" s="100"/>
      <c r="E22" s="101"/>
      <c r="F22" s="102">
        <f t="shared" si="0"/>
        <v>0</v>
      </c>
      <c r="G22" s="102">
        <f t="shared" si="1"/>
        <v>0</v>
      </c>
      <c r="H22" s="103" t="e">
        <f t="shared" si="3"/>
        <v>#DIV/0!</v>
      </c>
      <c r="I22" s="100"/>
      <c r="J22" s="100"/>
      <c r="K22" s="100"/>
      <c r="L22" s="100"/>
      <c r="M22" s="104"/>
      <c r="N22" s="104"/>
      <c r="O22" s="104"/>
      <c r="P22" s="104"/>
      <c r="Q22" s="104"/>
      <c r="R22" s="104"/>
      <c r="T22"/>
      <c r="U22"/>
    </row>
    <row r="23" spans="1:21" s="61" customFormat="1" ht="21" customHeight="1">
      <c r="A23" s="98">
        <v>45524</v>
      </c>
      <c r="B23" s="99"/>
      <c r="C23" s="99"/>
      <c r="D23" s="100"/>
      <c r="E23" s="101"/>
      <c r="F23" s="102">
        <f t="shared" si="0"/>
        <v>0</v>
      </c>
      <c r="G23" s="102">
        <f t="shared" si="1"/>
        <v>0</v>
      </c>
      <c r="H23" s="103" t="e">
        <f t="shared" si="3"/>
        <v>#DIV/0!</v>
      </c>
      <c r="I23" s="100"/>
      <c r="J23" s="100"/>
      <c r="K23" s="100"/>
      <c r="L23" s="100"/>
      <c r="M23" s="104"/>
      <c r="N23" s="104"/>
      <c r="O23" s="104"/>
      <c r="P23" s="104"/>
      <c r="Q23" s="104"/>
      <c r="R23" s="104"/>
      <c r="T23"/>
      <c r="U23"/>
    </row>
    <row r="24" spans="1:21" s="61" customFormat="1" ht="21" customHeight="1">
      <c r="A24" s="98">
        <v>45525</v>
      </c>
      <c r="B24" s="99"/>
      <c r="C24" s="99"/>
      <c r="D24" s="100"/>
      <c r="E24" s="101"/>
      <c r="F24" s="102">
        <f t="shared" si="0"/>
        <v>0</v>
      </c>
      <c r="G24" s="102">
        <f t="shared" si="1"/>
        <v>0</v>
      </c>
      <c r="H24" s="103" t="e">
        <f t="shared" si="3"/>
        <v>#DIV/0!</v>
      </c>
      <c r="I24" s="100"/>
      <c r="J24" s="100"/>
      <c r="K24" s="100"/>
      <c r="L24" s="100"/>
      <c r="M24" s="104"/>
      <c r="N24" s="104"/>
      <c r="O24" s="104"/>
      <c r="P24" s="104"/>
      <c r="Q24" s="104"/>
      <c r="R24" s="104"/>
      <c r="T24"/>
      <c r="U24"/>
    </row>
    <row r="25" spans="1:21" s="61" customFormat="1" ht="21" customHeight="1">
      <c r="A25" s="98">
        <v>45526</v>
      </c>
      <c r="B25" s="99"/>
      <c r="C25" s="99"/>
      <c r="D25" s="100"/>
      <c r="E25" s="101"/>
      <c r="F25" s="102">
        <f t="shared" si="0"/>
        <v>0</v>
      </c>
      <c r="G25" s="102">
        <f t="shared" si="1"/>
        <v>0</v>
      </c>
      <c r="H25" s="103" t="e">
        <f t="shared" si="3"/>
        <v>#DIV/0!</v>
      </c>
      <c r="I25" s="100"/>
      <c r="J25" s="100"/>
      <c r="K25" s="100"/>
      <c r="L25" s="100"/>
      <c r="M25" s="104"/>
      <c r="N25" s="104"/>
      <c r="O25" s="104"/>
      <c r="P25" s="104"/>
      <c r="Q25" s="104"/>
      <c r="R25" s="104"/>
      <c r="T25"/>
      <c r="U25"/>
    </row>
    <row r="26" spans="1:21" s="61" customFormat="1" ht="21" customHeight="1">
      <c r="A26" s="98">
        <v>45527</v>
      </c>
      <c r="B26" s="99"/>
      <c r="C26" s="99"/>
      <c r="D26" s="100"/>
      <c r="E26" s="101"/>
      <c r="F26" s="102">
        <f t="shared" si="0"/>
        <v>0</v>
      </c>
      <c r="G26" s="102">
        <f t="shared" si="1"/>
        <v>0</v>
      </c>
      <c r="H26" s="103" t="e">
        <f t="shared" si="3"/>
        <v>#DIV/0!</v>
      </c>
      <c r="I26" s="100"/>
      <c r="J26" s="100"/>
      <c r="K26" s="100"/>
      <c r="L26" s="100"/>
      <c r="M26" s="104"/>
      <c r="N26" s="104"/>
      <c r="O26" s="104"/>
      <c r="P26" s="104"/>
      <c r="Q26" s="104"/>
      <c r="R26" s="104"/>
      <c r="T26"/>
      <c r="U26"/>
    </row>
    <row r="27" spans="1:21" s="61" customFormat="1" ht="21" customHeight="1">
      <c r="A27" s="98">
        <v>45528</v>
      </c>
      <c r="B27" s="99"/>
      <c r="C27" s="99"/>
      <c r="D27" s="100"/>
      <c r="E27" s="101"/>
      <c r="F27" s="102">
        <f t="shared" si="0"/>
        <v>0</v>
      </c>
      <c r="G27" s="102">
        <f t="shared" si="1"/>
        <v>0</v>
      </c>
      <c r="H27" s="103" t="e">
        <f t="shared" si="3"/>
        <v>#DIV/0!</v>
      </c>
      <c r="I27" s="100"/>
      <c r="J27" s="100"/>
      <c r="K27" s="100"/>
      <c r="L27" s="100"/>
      <c r="M27" s="104"/>
      <c r="N27" s="104"/>
      <c r="O27" s="104"/>
      <c r="P27" s="104"/>
      <c r="Q27" s="104"/>
      <c r="R27" s="104"/>
      <c r="T27"/>
      <c r="U27"/>
    </row>
    <row r="28" spans="1:21" s="61" customFormat="1" ht="21" customHeight="1">
      <c r="A28" s="98">
        <v>45529</v>
      </c>
      <c r="B28" s="40"/>
      <c r="C28" s="40"/>
      <c r="D28" s="100"/>
      <c r="E28" s="41"/>
      <c r="F28" s="102">
        <f t="shared" si="0"/>
        <v>0</v>
      </c>
      <c r="G28" s="102">
        <f t="shared" si="1"/>
        <v>0</v>
      </c>
      <c r="H28" s="42" t="e">
        <f t="shared" si="3"/>
        <v>#DIV/0!</v>
      </c>
      <c r="I28" s="100"/>
      <c r="J28" s="100"/>
      <c r="K28" s="100"/>
      <c r="L28" s="100"/>
      <c r="M28" s="104"/>
      <c r="N28" s="104"/>
      <c r="O28" s="104"/>
      <c r="P28" s="104"/>
      <c r="Q28" s="104"/>
      <c r="R28" s="104"/>
      <c r="T28" s="23"/>
      <c r="U28" s="23"/>
    </row>
    <row r="29" spans="1:21" s="61" customFormat="1" ht="21" customHeight="1">
      <c r="A29" s="98">
        <v>45530</v>
      </c>
      <c r="B29" s="99"/>
      <c r="C29" s="99"/>
      <c r="D29" s="100"/>
      <c r="E29" s="101"/>
      <c r="F29" s="102">
        <f t="shared" si="0"/>
        <v>0</v>
      </c>
      <c r="G29" s="102">
        <f t="shared" si="1"/>
        <v>0</v>
      </c>
      <c r="H29" s="103" t="e">
        <f t="shared" si="3"/>
        <v>#DIV/0!</v>
      </c>
      <c r="I29" s="100"/>
      <c r="J29" s="100"/>
      <c r="K29" s="100"/>
      <c r="L29" s="100"/>
      <c r="M29" s="104"/>
      <c r="N29" s="104"/>
      <c r="O29" s="104"/>
      <c r="P29" s="104"/>
      <c r="Q29" s="104"/>
      <c r="R29" s="104"/>
      <c r="T29"/>
      <c r="U29"/>
    </row>
    <row r="30" spans="1:21" s="61" customFormat="1" ht="21" customHeight="1">
      <c r="A30" s="98">
        <v>45531</v>
      </c>
      <c r="B30" s="99"/>
      <c r="C30" s="99"/>
      <c r="D30" s="100"/>
      <c r="E30" s="101"/>
      <c r="F30" s="102">
        <f t="shared" si="0"/>
        <v>0</v>
      </c>
      <c r="G30" s="102">
        <f t="shared" si="1"/>
        <v>0</v>
      </c>
      <c r="H30" s="103" t="e">
        <f t="shared" si="3"/>
        <v>#DIV/0!</v>
      </c>
      <c r="I30" s="100"/>
      <c r="J30" s="100"/>
      <c r="K30" s="100"/>
      <c r="L30" s="100"/>
      <c r="M30" s="104"/>
      <c r="N30" s="104"/>
      <c r="O30" s="104"/>
      <c r="P30" s="104"/>
      <c r="Q30" s="104"/>
      <c r="R30" s="104"/>
      <c r="T30"/>
      <c r="U30"/>
    </row>
    <row r="31" spans="1:21" s="61" customFormat="1" ht="21" customHeight="1">
      <c r="A31" s="98">
        <v>45532</v>
      </c>
      <c r="B31" s="99"/>
      <c r="C31" s="99"/>
      <c r="D31" s="100"/>
      <c r="E31" s="101"/>
      <c r="F31" s="102">
        <f t="shared" si="0"/>
        <v>0</v>
      </c>
      <c r="G31" s="102">
        <f t="shared" si="1"/>
        <v>0</v>
      </c>
      <c r="H31" s="103" t="e">
        <f t="shared" si="3"/>
        <v>#DIV/0!</v>
      </c>
      <c r="I31" s="105"/>
      <c r="J31" s="105"/>
      <c r="K31" s="105"/>
      <c r="L31" s="105"/>
      <c r="M31" s="104"/>
      <c r="N31" s="104"/>
      <c r="O31" s="104"/>
      <c r="P31" s="104"/>
      <c r="Q31" s="104"/>
      <c r="R31" s="104"/>
      <c r="T31"/>
      <c r="U31"/>
    </row>
    <row r="32" spans="1:21" s="61" customFormat="1" ht="21" customHeight="1">
      <c r="A32" s="98">
        <v>45533</v>
      </c>
      <c r="B32" s="99"/>
      <c r="C32" s="99"/>
      <c r="D32" s="100"/>
      <c r="E32" s="101"/>
      <c r="F32" s="102">
        <f t="shared" si="0"/>
        <v>0</v>
      </c>
      <c r="G32" s="102">
        <f t="shared" si="1"/>
        <v>0</v>
      </c>
      <c r="H32" s="103" t="e">
        <f t="shared" si="3"/>
        <v>#DIV/0!</v>
      </c>
      <c r="I32" s="100"/>
      <c r="J32" s="100"/>
      <c r="K32" s="100"/>
      <c r="L32" s="100"/>
      <c r="M32" s="104"/>
      <c r="N32" s="104"/>
      <c r="O32" s="104"/>
      <c r="P32" s="104"/>
      <c r="Q32" s="104"/>
      <c r="R32" s="104"/>
      <c r="T32"/>
      <c r="U32"/>
    </row>
    <row r="33" spans="1:21" s="61" customFormat="1" ht="21" customHeight="1">
      <c r="A33" s="98">
        <v>45534</v>
      </c>
      <c r="B33" s="99"/>
      <c r="C33" s="99"/>
      <c r="D33" s="100"/>
      <c r="E33" s="101"/>
      <c r="F33" s="102">
        <f t="shared" si="0"/>
        <v>0</v>
      </c>
      <c r="G33" s="102">
        <f t="shared" si="1"/>
        <v>0</v>
      </c>
      <c r="H33" s="103" t="e">
        <f t="shared" si="3"/>
        <v>#DIV/0!</v>
      </c>
      <c r="I33" s="100"/>
      <c r="J33" s="100"/>
      <c r="K33" s="100"/>
      <c r="L33" s="100"/>
      <c r="M33" s="104"/>
      <c r="N33" s="104"/>
      <c r="O33" s="104"/>
      <c r="P33" s="104"/>
      <c r="Q33" s="104"/>
      <c r="R33" s="104"/>
      <c r="T33"/>
      <c r="U33"/>
    </row>
    <row r="34" spans="1:21" s="84" customFormat="1" ht="22" customHeight="1">
      <c r="A34" s="98">
        <v>45535</v>
      </c>
      <c r="B34" s="99"/>
      <c r="C34" s="99"/>
      <c r="D34" s="100"/>
      <c r="E34" s="101"/>
      <c r="F34" s="102">
        <f t="shared" si="0"/>
        <v>0</v>
      </c>
      <c r="G34" s="102">
        <f t="shared" si="1"/>
        <v>0</v>
      </c>
      <c r="H34" s="103" t="e">
        <f t="shared" si="3"/>
        <v>#DIV/0!</v>
      </c>
      <c r="I34" s="99"/>
      <c r="J34" s="99"/>
      <c r="K34" s="99"/>
      <c r="L34" s="99"/>
      <c r="M34" s="104"/>
      <c r="N34" s="104"/>
      <c r="O34" s="104"/>
      <c r="P34" s="104"/>
      <c r="Q34" s="104"/>
      <c r="R34" s="104"/>
      <c r="T34"/>
      <c r="U34"/>
    </row>
    <row r="35" spans="1:21" ht="24" customHeight="1">
      <c r="A35" s="98" t="s">
        <v>26172</v>
      </c>
      <c r="B35" s="71">
        <f t="shared" ref="B35:T35" si="4">SUM(B4:B34)</f>
        <v>0</v>
      </c>
      <c r="C35" s="71">
        <f t="shared" si="4"/>
        <v>0</v>
      </c>
      <c r="D35" s="71">
        <f t="shared" si="4"/>
        <v>0</v>
      </c>
      <c r="E35" s="71">
        <f t="shared" si="4"/>
        <v>0</v>
      </c>
      <c r="F35" s="102">
        <f t="shared" si="0"/>
        <v>0</v>
      </c>
      <c r="G35" s="71">
        <f t="shared" si="1"/>
        <v>0</v>
      </c>
      <c r="H35" s="73" t="e">
        <f t="shared" si="3"/>
        <v>#DIV/0!</v>
      </c>
      <c r="I35" s="71">
        <f t="shared" si="4"/>
        <v>0</v>
      </c>
      <c r="J35" s="71">
        <f t="shared" si="4"/>
        <v>0</v>
      </c>
      <c r="K35" s="71">
        <f t="shared" si="4"/>
        <v>0</v>
      </c>
      <c r="L35" s="71">
        <f t="shared" si="4"/>
        <v>0</v>
      </c>
      <c r="M35" s="71">
        <f t="shared" si="4"/>
        <v>0</v>
      </c>
      <c r="N35" s="71">
        <f t="shared" si="4"/>
        <v>0</v>
      </c>
      <c r="O35" s="71">
        <f t="shared" si="4"/>
        <v>0</v>
      </c>
      <c r="P35" s="71"/>
      <c r="Q35" s="71"/>
      <c r="R35" s="71">
        <f>SUM(R4:R34)</f>
        <v>0</v>
      </c>
      <c r="T35"/>
      <c r="U35"/>
    </row>
    <row r="36" spans="1:21" ht="15">
      <c r="A36" s="106"/>
      <c r="B36" s="107"/>
      <c r="C36" s="107"/>
      <c r="H36" s="107"/>
      <c r="T36"/>
      <c r="U36"/>
    </row>
    <row r="37" spans="1:21" ht="15">
      <c r="A37" s="106"/>
      <c r="B37" s="107"/>
      <c r="C37" s="107"/>
      <c r="D37" s="108"/>
      <c r="H37" s="107"/>
      <c r="T37"/>
      <c r="U37"/>
    </row>
    <row r="38" spans="1:21" ht="15">
      <c r="A38" s="106"/>
      <c r="B38" s="107"/>
      <c r="C38" s="107"/>
      <c r="H38" s="107"/>
      <c r="T38"/>
      <c r="U38"/>
    </row>
    <row r="39" spans="1:21" ht="15">
      <c r="B39" s="107"/>
      <c r="C39" s="107"/>
      <c r="H39" s="107"/>
      <c r="T39"/>
      <c r="U39"/>
    </row>
    <row r="40" spans="1:21" ht="15">
      <c r="B40" s="107"/>
      <c r="C40" s="107"/>
      <c r="H40" s="107"/>
      <c r="T40"/>
      <c r="U40"/>
    </row>
    <row r="41" spans="1:21" ht="15">
      <c r="B41" s="107"/>
      <c r="C41" s="107"/>
      <c r="H41" s="107"/>
      <c r="T41"/>
      <c r="U41"/>
    </row>
    <row r="42" spans="1:21" ht="15">
      <c r="B42" s="107"/>
      <c r="C42" s="107"/>
      <c r="H42" s="107"/>
      <c r="T42"/>
      <c r="U42"/>
    </row>
    <row r="43" spans="1:21" ht="15">
      <c r="B43" s="107"/>
      <c r="C43" s="107"/>
      <c r="H43" s="107"/>
      <c r="T43"/>
      <c r="U43"/>
    </row>
    <row r="44" spans="1:21" ht="15">
      <c r="B44" s="107"/>
      <c r="C44" s="107"/>
      <c r="H44" s="107"/>
      <c r="T44"/>
      <c r="U44"/>
    </row>
    <row r="45" spans="1:21" ht="15">
      <c r="B45" s="107"/>
      <c r="C45" s="107"/>
      <c r="H45" s="107"/>
      <c r="T45"/>
      <c r="U45"/>
    </row>
    <row r="46" spans="1:21" ht="15">
      <c r="B46" s="107"/>
      <c r="C46" s="107"/>
      <c r="H46" s="107"/>
      <c r="T46"/>
      <c r="U46"/>
    </row>
    <row r="47" spans="1:21" ht="15">
      <c r="B47" s="107"/>
      <c r="C47" s="107"/>
      <c r="H47" s="107"/>
      <c r="T47"/>
      <c r="U47"/>
    </row>
    <row r="48" spans="1:21" ht="15">
      <c r="B48" s="107"/>
      <c r="C48" s="107"/>
      <c r="H48" s="107"/>
      <c r="T48"/>
      <c r="U48"/>
    </row>
    <row r="49" spans="2:21" ht="15">
      <c r="B49" s="107"/>
      <c r="C49" s="107"/>
      <c r="H49" s="107"/>
      <c r="T49"/>
      <c r="U49"/>
    </row>
    <row r="50" spans="2:21" ht="15">
      <c r="B50" s="107"/>
      <c r="C50" s="107"/>
      <c r="H50" s="107"/>
      <c r="T50"/>
      <c r="U50"/>
    </row>
    <row r="51" spans="2:21" ht="15">
      <c r="B51" s="107"/>
      <c r="C51" s="107"/>
      <c r="H51" s="107"/>
      <c r="T51"/>
      <c r="U51"/>
    </row>
    <row r="52" spans="2:21" ht="15">
      <c r="B52" s="107"/>
      <c r="C52" s="107"/>
      <c r="H52" s="107"/>
      <c r="T52"/>
      <c r="U52"/>
    </row>
    <row r="53" spans="2:21" ht="15">
      <c r="B53" s="107"/>
      <c r="C53" s="107"/>
      <c r="H53" s="107"/>
      <c r="T53"/>
      <c r="U53"/>
    </row>
    <row r="54" spans="2:21" ht="15">
      <c r="B54" s="107"/>
      <c r="C54" s="107"/>
      <c r="H54" s="107"/>
      <c r="T54"/>
      <c r="U54"/>
    </row>
    <row r="55" spans="2:21" ht="15">
      <c r="B55" s="107"/>
      <c r="C55" s="107"/>
      <c r="H55" s="107"/>
      <c r="T55"/>
      <c r="U55"/>
    </row>
    <row r="56" spans="2:21" ht="15">
      <c r="B56" s="107"/>
      <c r="C56" s="107"/>
      <c r="H56" s="107"/>
      <c r="T56"/>
      <c r="U56"/>
    </row>
    <row r="57" spans="2:21" ht="15">
      <c r="B57" s="107"/>
      <c r="C57" s="107"/>
      <c r="H57" s="107"/>
      <c r="T57"/>
      <c r="U57"/>
    </row>
    <row r="58" spans="2:21" ht="15">
      <c r="B58" s="107"/>
      <c r="C58" s="107"/>
      <c r="H58" s="107"/>
      <c r="T58"/>
      <c r="U58"/>
    </row>
    <row r="59" spans="2:21" ht="15">
      <c r="B59" s="107"/>
      <c r="C59" s="107"/>
      <c r="H59" s="107"/>
      <c r="T59"/>
      <c r="U59"/>
    </row>
    <row r="60" spans="2:21" ht="15">
      <c r="B60" s="107"/>
      <c r="C60" s="107"/>
      <c r="H60" s="107"/>
      <c r="T60"/>
      <c r="U60"/>
    </row>
    <row r="61" spans="2:21" ht="15">
      <c r="B61" s="107"/>
      <c r="C61" s="107"/>
      <c r="H61" s="107"/>
      <c r="T61"/>
      <c r="U61"/>
    </row>
    <row r="62" spans="2:21" ht="15">
      <c r="B62" s="107"/>
      <c r="C62" s="107"/>
      <c r="H62" s="107"/>
      <c r="T62"/>
      <c r="U62"/>
    </row>
    <row r="63" spans="2:21" ht="15">
      <c r="B63" s="107"/>
      <c r="C63" s="107"/>
      <c r="H63" s="107"/>
      <c r="T63"/>
      <c r="U63"/>
    </row>
    <row r="64" spans="2:21" ht="15">
      <c r="B64" s="107"/>
      <c r="C64" s="107"/>
      <c r="H64" s="107"/>
      <c r="T64"/>
      <c r="U64"/>
    </row>
    <row r="65" spans="2:21" ht="15">
      <c r="B65" s="107"/>
      <c r="C65" s="107"/>
      <c r="H65" s="107"/>
      <c r="T65"/>
      <c r="U65"/>
    </row>
    <row r="66" spans="2:21" ht="15">
      <c r="B66" s="107"/>
      <c r="C66" s="107"/>
      <c r="H66" s="107"/>
      <c r="T66"/>
      <c r="U66"/>
    </row>
    <row r="67" spans="2:21" ht="15">
      <c r="B67" s="107"/>
      <c r="C67" s="107"/>
      <c r="H67" s="107"/>
      <c r="T67"/>
      <c r="U67"/>
    </row>
    <row r="68" spans="2:21" ht="15">
      <c r="B68" s="107"/>
      <c r="C68" s="107"/>
      <c r="H68" s="107"/>
      <c r="T68"/>
      <c r="U68"/>
    </row>
    <row r="69" spans="2:21" ht="15">
      <c r="B69" s="107"/>
      <c r="C69" s="107"/>
      <c r="H69" s="107"/>
      <c r="T69"/>
      <c r="U69"/>
    </row>
    <row r="70" spans="2:21" ht="15">
      <c r="B70" s="107"/>
      <c r="C70" s="107"/>
      <c r="H70" s="107"/>
      <c r="T70"/>
      <c r="U70"/>
    </row>
    <row r="71" spans="2:21" ht="15">
      <c r="B71" s="107"/>
      <c r="C71" s="107"/>
      <c r="H71" s="107"/>
      <c r="T71"/>
      <c r="U71"/>
    </row>
    <row r="72" spans="2:21" ht="15">
      <c r="B72" s="107"/>
      <c r="C72" s="107"/>
      <c r="H72" s="107"/>
      <c r="T72"/>
      <c r="U72"/>
    </row>
    <row r="73" spans="2:21" ht="15">
      <c r="B73" s="107"/>
      <c r="C73" s="107"/>
      <c r="H73" s="107"/>
      <c r="T73"/>
      <c r="U73"/>
    </row>
    <row r="74" spans="2:21" ht="15">
      <c r="B74" s="107"/>
      <c r="C74" s="107"/>
      <c r="H74" s="107"/>
      <c r="T74"/>
      <c r="U74"/>
    </row>
    <row r="75" spans="2:21" ht="15">
      <c r="B75" s="107"/>
      <c r="C75" s="107"/>
      <c r="H75" s="107"/>
      <c r="T75"/>
      <c r="U75"/>
    </row>
    <row r="76" spans="2:21" ht="15">
      <c r="B76" s="107"/>
      <c r="C76" s="107"/>
      <c r="H76" s="107"/>
      <c r="T76"/>
      <c r="U76"/>
    </row>
    <row r="77" spans="2:21" ht="15">
      <c r="B77" s="107"/>
      <c r="C77" s="107"/>
      <c r="H77" s="107"/>
      <c r="T77"/>
      <c r="U77"/>
    </row>
    <row r="78" spans="2:21" ht="15">
      <c r="B78" s="107"/>
      <c r="C78" s="107"/>
      <c r="H78" s="107"/>
      <c r="T78"/>
      <c r="U78"/>
    </row>
    <row r="79" spans="2:21" ht="15">
      <c r="B79" s="107"/>
      <c r="C79" s="107"/>
      <c r="H79" s="107"/>
      <c r="T79"/>
      <c r="U79"/>
    </row>
    <row r="80" spans="2:21" ht="15">
      <c r="B80" s="107"/>
      <c r="C80" s="107"/>
      <c r="H80" s="107"/>
      <c r="T80"/>
      <c r="U80"/>
    </row>
    <row r="81" spans="2:21" ht="15">
      <c r="B81" s="107"/>
      <c r="C81" s="107"/>
      <c r="H81" s="107"/>
      <c r="T81"/>
      <c r="U81"/>
    </row>
    <row r="82" spans="2:21" ht="15">
      <c r="B82" s="107"/>
      <c r="C82" s="107"/>
      <c r="H82" s="107"/>
      <c r="T82"/>
      <c r="U82"/>
    </row>
    <row r="83" spans="2:21" ht="15">
      <c r="B83" s="107"/>
      <c r="C83" s="107"/>
      <c r="H83" s="107"/>
      <c r="T83"/>
      <c r="U83"/>
    </row>
    <row r="84" spans="2:21" ht="15">
      <c r="B84" s="107"/>
      <c r="C84" s="107"/>
      <c r="H84" s="107"/>
      <c r="T84"/>
      <c r="U84"/>
    </row>
    <row r="85" spans="2:21" ht="15">
      <c r="B85" s="107"/>
      <c r="C85" s="107"/>
      <c r="H85" s="107"/>
      <c r="T85"/>
      <c r="U85"/>
    </row>
    <row r="86" spans="2:21" ht="15">
      <c r="B86" s="107"/>
      <c r="C86" s="107"/>
      <c r="H86" s="107"/>
      <c r="T86"/>
      <c r="U86"/>
    </row>
    <row r="87" spans="2:21" ht="15">
      <c r="B87" s="107"/>
      <c r="C87" s="107"/>
      <c r="H87" s="107"/>
      <c r="T87"/>
      <c r="U87"/>
    </row>
    <row r="88" spans="2:21" ht="15">
      <c r="B88" s="107"/>
      <c r="C88" s="107"/>
      <c r="H88" s="107"/>
      <c r="T88"/>
      <c r="U88"/>
    </row>
    <row r="89" spans="2:21" ht="15">
      <c r="B89" s="107"/>
      <c r="C89" s="107"/>
      <c r="H89" s="107"/>
      <c r="T89"/>
      <c r="U89"/>
    </row>
    <row r="90" spans="2:21" ht="15">
      <c r="B90" s="107"/>
      <c r="C90" s="107"/>
      <c r="H90" s="107"/>
      <c r="T90"/>
      <c r="U90"/>
    </row>
    <row r="91" spans="2:21" ht="15">
      <c r="B91" s="107"/>
      <c r="C91" s="107"/>
      <c r="H91" s="107"/>
      <c r="T91"/>
      <c r="U91"/>
    </row>
    <row r="92" spans="2:21" ht="15">
      <c r="B92" s="107"/>
      <c r="C92" s="107"/>
      <c r="H92" s="107"/>
      <c r="T92"/>
      <c r="U92"/>
    </row>
    <row r="93" spans="2:21" ht="15">
      <c r="B93" s="107"/>
      <c r="C93" s="107"/>
      <c r="H93" s="107"/>
      <c r="T93"/>
      <c r="U93"/>
    </row>
    <row r="94" spans="2:21" ht="15">
      <c r="B94" s="107"/>
      <c r="C94" s="107"/>
      <c r="H94" s="107"/>
      <c r="T94"/>
      <c r="U94"/>
    </row>
    <row r="95" spans="2:21" ht="15">
      <c r="B95" s="107"/>
      <c r="C95" s="107"/>
      <c r="H95" s="107"/>
      <c r="T95"/>
      <c r="U95"/>
    </row>
    <row r="96" spans="2:21" ht="15">
      <c r="B96" s="107"/>
      <c r="C96" s="107"/>
      <c r="H96" s="107"/>
      <c r="T96"/>
      <c r="U96"/>
    </row>
    <row r="97" spans="2:21" ht="15">
      <c r="B97" s="107"/>
      <c r="C97" s="107"/>
      <c r="H97" s="107"/>
      <c r="T97"/>
      <c r="U97"/>
    </row>
    <row r="98" spans="2:21" ht="15">
      <c r="B98" s="107"/>
      <c r="C98" s="107"/>
      <c r="H98" s="107"/>
      <c r="T98"/>
      <c r="U98"/>
    </row>
    <row r="99" spans="2:21" ht="15">
      <c r="B99" s="107"/>
      <c r="C99" s="107"/>
      <c r="H99" s="107"/>
      <c r="T99"/>
      <c r="U99"/>
    </row>
    <row r="100" spans="2:21" ht="15">
      <c r="B100" s="107"/>
      <c r="C100" s="107"/>
      <c r="H100" s="107"/>
      <c r="T100"/>
      <c r="U100"/>
    </row>
    <row r="101" spans="2:21" ht="15">
      <c r="B101" s="107"/>
      <c r="C101" s="107"/>
      <c r="H101" s="107"/>
      <c r="T101"/>
      <c r="U101"/>
    </row>
    <row r="102" spans="2:21" ht="15">
      <c r="B102" s="107"/>
      <c r="C102" s="107"/>
      <c r="H102" s="107"/>
      <c r="T102"/>
      <c r="U102"/>
    </row>
    <row r="103" spans="2:21" ht="15">
      <c r="B103" s="107"/>
      <c r="C103" s="107"/>
      <c r="H103" s="107"/>
      <c r="T103"/>
      <c r="U103"/>
    </row>
    <row r="104" spans="2:21" ht="15">
      <c r="B104" s="107"/>
      <c r="C104" s="107"/>
      <c r="H104" s="107"/>
      <c r="T104"/>
      <c r="U104"/>
    </row>
    <row r="105" spans="2:21" ht="15">
      <c r="B105" s="107"/>
      <c r="C105" s="107"/>
      <c r="H105" s="107"/>
      <c r="T105"/>
      <c r="U105"/>
    </row>
    <row r="106" spans="2:21" ht="15">
      <c r="B106" s="107"/>
      <c r="C106" s="107"/>
      <c r="H106" s="107"/>
      <c r="T106"/>
      <c r="U106"/>
    </row>
    <row r="107" spans="2:21" ht="15">
      <c r="B107" s="107"/>
      <c r="C107" s="107"/>
      <c r="H107" s="107"/>
      <c r="T107"/>
      <c r="U107"/>
    </row>
    <row r="108" spans="2:21" ht="15">
      <c r="B108" s="107"/>
      <c r="C108" s="107"/>
      <c r="H108" s="107"/>
      <c r="T108"/>
      <c r="U108"/>
    </row>
    <row r="109" spans="2:21" ht="15">
      <c r="B109" s="107"/>
      <c r="C109" s="107"/>
      <c r="H109" s="107"/>
      <c r="T109"/>
      <c r="U109"/>
    </row>
    <row r="110" spans="2:21" ht="15">
      <c r="B110" s="107"/>
      <c r="C110" s="107"/>
      <c r="H110" s="107"/>
      <c r="T110"/>
      <c r="U110"/>
    </row>
    <row r="111" spans="2:21" ht="15">
      <c r="B111" s="107"/>
      <c r="C111" s="107"/>
      <c r="H111" s="107"/>
      <c r="T111"/>
      <c r="U111"/>
    </row>
    <row r="112" spans="2:21" ht="15">
      <c r="B112" s="107"/>
      <c r="C112" s="107"/>
      <c r="H112" s="107"/>
      <c r="T112"/>
      <c r="U112"/>
    </row>
    <row r="113" spans="2:21" ht="15">
      <c r="B113" s="107"/>
      <c r="C113" s="107"/>
      <c r="H113" s="107"/>
      <c r="T113"/>
      <c r="U113"/>
    </row>
    <row r="114" spans="2:21" ht="15">
      <c r="B114" s="107"/>
      <c r="C114" s="107"/>
      <c r="H114" s="107"/>
      <c r="T114"/>
      <c r="U114"/>
    </row>
    <row r="115" spans="2:21" ht="15">
      <c r="B115" s="107"/>
      <c r="C115" s="107"/>
      <c r="H115" s="107"/>
      <c r="T115"/>
      <c r="U115"/>
    </row>
    <row r="116" spans="2:21" ht="15">
      <c r="B116" s="107"/>
      <c r="C116" s="107"/>
      <c r="H116" s="107"/>
      <c r="T116"/>
      <c r="U116"/>
    </row>
    <row r="117" spans="2:21" ht="15">
      <c r="B117" s="107"/>
      <c r="C117" s="107"/>
      <c r="H117" s="107"/>
      <c r="T117"/>
      <c r="U117"/>
    </row>
    <row r="118" spans="2:21" ht="15">
      <c r="B118" s="107"/>
      <c r="C118" s="107"/>
      <c r="H118" s="107"/>
      <c r="T118"/>
      <c r="U118"/>
    </row>
    <row r="119" spans="2:21" ht="15">
      <c r="B119" s="107"/>
      <c r="C119" s="107"/>
      <c r="H119" s="107"/>
      <c r="T119"/>
      <c r="U119"/>
    </row>
    <row r="120" spans="2:21" ht="15">
      <c r="B120" s="107"/>
      <c r="C120" s="107"/>
      <c r="H120" s="107"/>
      <c r="T120"/>
      <c r="U120"/>
    </row>
    <row r="121" spans="2:21" ht="15">
      <c r="B121" s="107"/>
      <c r="C121" s="107"/>
      <c r="H121" s="107"/>
      <c r="T121"/>
      <c r="U121"/>
    </row>
    <row r="122" spans="2:21" ht="15">
      <c r="B122" s="107"/>
      <c r="C122" s="107"/>
      <c r="H122" s="107"/>
      <c r="T122"/>
      <c r="U122"/>
    </row>
    <row r="123" spans="2:21" ht="15">
      <c r="B123" s="107"/>
      <c r="C123" s="107"/>
      <c r="H123" s="107"/>
      <c r="T123"/>
      <c r="U123"/>
    </row>
    <row r="124" spans="2:21" ht="15">
      <c r="B124" s="107"/>
      <c r="C124" s="107"/>
      <c r="H124" s="107"/>
      <c r="T124"/>
      <c r="U124"/>
    </row>
    <row r="125" spans="2:21" ht="15">
      <c r="B125" s="107"/>
      <c r="C125" s="107"/>
      <c r="H125" s="107"/>
      <c r="T125"/>
      <c r="U125"/>
    </row>
    <row r="126" spans="2:21" ht="15">
      <c r="B126" s="107"/>
      <c r="C126" s="107"/>
      <c r="H126" s="107"/>
      <c r="T126"/>
      <c r="U126"/>
    </row>
    <row r="127" spans="2:21" ht="15">
      <c r="B127" s="107"/>
      <c r="C127" s="107"/>
      <c r="H127" s="107"/>
      <c r="T127"/>
      <c r="U127"/>
    </row>
    <row r="128" spans="2:21" ht="15">
      <c r="B128" s="107"/>
      <c r="C128" s="107"/>
      <c r="H128" s="107"/>
      <c r="T128"/>
      <c r="U128"/>
    </row>
    <row r="129" spans="2:21" ht="15">
      <c r="B129" s="107"/>
      <c r="C129" s="107"/>
      <c r="H129" s="107"/>
      <c r="T129"/>
      <c r="U129"/>
    </row>
    <row r="130" spans="2:21" ht="15">
      <c r="B130" s="107"/>
      <c r="C130" s="107"/>
      <c r="H130" s="107"/>
      <c r="T130"/>
      <c r="U130"/>
    </row>
    <row r="131" spans="2:21" ht="15">
      <c r="B131" s="107"/>
      <c r="C131" s="107"/>
      <c r="H131" s="107"/>
      <c r="T131"/>
      <c r="U131"/>
    </row>
    <row r="132" spans="2:21" ht="15">
      <c r="B132" s="107"/>
      <c r="C132" s="107"/>
      <c r="H132" s="107"/>
      <c r="T132"/>
      <c r="U132"/>
    </row>
    <row r="133" spans="2:21" ht="15">
      <c r="B133" s="107"/>
      <c r="C133" s="107"/>
      <c r="H133" s="107"/>
      <c r="T133"/>
      <c r="U133"/>
    </row>
    <row r="134" spans="2:21" ht="15">
      <c r="B134" s="107"/>
      <c r="C134" s="107"/>
      <c r="H134" s="107"/>
      <c r="T134"/>
      <c r="U134"/>
    </row>
    <row r="135" spans="2:21" ht="15">
      <c r="B135" s="107"/>
      <c r="C135" s="107"/>
      <c r="H135" s="107"/>
      <c r="T135"/>
      <c r="U135"/>
    </row>
    <row r="136" spans="2:21" ht="15">
      <c r="B136" s="107"/>
      <c r="C136" s="107"/>
      <c r="H136" s="107"/>
      <c r="T136"/>
      <c r="U136"/>
    </row>
    <row r="137" spans="2:21" ht="15">
      <c r="B137" s="107"/>
      <c r="C137" s="107"/>
      <c r="H137" s="107"/>
      <c r="T137"/>
      <c r="U137"/>
    </row>
    <row r="138" spans="2:21" ht="15">
      <c r="B138" s="107"/>
      <c r="C138" s="107"/>
      <c r="H138" s="107"/>
      <c r="T138"/>
      <c r="U138"/>
    </row>
    <row r="139" spans="2:21" ht="15">
      <c r="B139" s="107"/>
      <c r="C139" s="107"/>
      <c r="H139" s="107"/>
      <c r="T139"/>
      <c r="U139"/>
    </row>
    <row r="140" spans="2:21" ht="15">
      <c r="B140" s="107"/>
      <c r="C140" s="107"/>
      <c r="H140" s="107"/>
      <c r="T140"/>
      <c r="U140"/>
    </row>
    <row r="141" spans="2:21" ht="15">
      <c r="B141" s="107"/>
      <c r="C141" s="107"/>
      <c r="H141" s="107"/>
      <c r="T141"/>
      <c r="U141"/>
    </row>
    <row r="142" spans="2:21" ht="15">
      <c r="B142" s="107"/>
      <c r="C142" s="107"/>
      <c r="H142" s="107"/>
      <c r="T142"/>
      <c r="U142"/>
    </row>
    <row r="143" spans="2:21" ht="15">
      <c r="B143" s="107"/>
      <c r="C143" s="107"/>
      <c r="H143" s="107"/>
      <c r="T143"/>
      <c r="U143"/>
    </row>
    <row r="144" spans="2:21" ht="15">
      <c r="B144" s="107"/>
      <c r="C144" s="107"/>
      <c r="H144" s="107"/>
      <c r="T144"/>
      <c r="U144"/>
    </row>
    <row r="145" spans="2:21" ht="15">
      <c r="B145" s="107"/>
      <c r="C145" s="107"/>
      <c r="H145" s="107"/>
      <c r="T145"/>
      <c r="U145"/>
    </row>
    <row r="146" spans="2:21" ht="15">
      <c r="B146" s="107"/>
      <c r="C146" s="107"/>
      <c r="H146" s="107"/>
      <c r="T146"/>
      <c r="U146"/>
    </row>
    <row r="147" spans="2:21" ht="15">
      <c r="B147" s="107"/>
      <c r="C147" s="107"/>
      <c r="H147" s="107"/>
      <c r="T147"/>
      <c r="U147"/>
    </row>
    <row r="148" spans="2:21" ht="15">
      <c r="B148" s="107"/>
      <c r="C148" s="107"/>
      <c r="H148" s="107"/>
      <c r="T148"/>
      <c r="U148"/>
    </row>
    <row r="149" spans="2:21" ht="15">
      <c r="B149" s="107"/>
      <c r="C149" s="107"/>
      <c r="H149" s="107"/>
      <c r="T149"/>
      <c r="U149"/>
    </row>
    <row r="150" spans="2:21" ht="15">
      <c r="B150" s="107"/>
      <c r="C150" s="107"/>
      <c r="H150" s="107"/>
      <c r="T150"/>
      <c r="U150"/>
    </row>
    <row r="151" spans="2:21" ht="15">
      <c r="B151" s="107"/>
      <c r="C151" s="107"/>
      <c r="H151" s="107"/>
      <c r="T151"/>
      <c r="U151"/>
    </row>
    <row r="152" spans="2:21" ht="15">
      <c r="B152" s="107"/>
      <c r="C152" s="107"/>
      <c r="H152" s="107"/>
      <c r="T152"/>
      <c r="U152"/>
    </row>
    <row r="153" spans="2:21" ht="15">
      <c r="B153" s="107"/>
      <c r="C153" s="107"/>
      <c r="H153" s="107"/>
      <c r="T153"/>
      <c r="U153"/>
    </row>
    <row r="154" spans="2:21" ht="15">
      <c r="B154" s="107"/>
      <c r="C154" s="107"/>
      <c r="H154" s="107"/>
      <c r="T154"/>
      <c r="U154"/>
    </row>
    <row r="155" spans="2:21" ht="15">
      <c r="B155" s="107"/>
      <c r="C155" s="107"/>
      <c r="H155" s="107"/>
      <c r="T155"/>
      <c r="U155"/>
    </row>
    <row r="156" spans="2:21" ht="15">
      <c r="B156" s="107"/>
      <c r="C156" s="107"/>
      <c r="H156" s="107"/>
      <c r="T156"/>
      <c r="U156"/>
    </row>
    <row r="157" spans="2:21" ht="15">
      <c r="B157" s="107"/>
      <c r="C157" s="107"/>
      <c r="H157" s="107"/>
      <c r="T157"/>
      <c r="U157"/>
    </row>
    <row r="158" spans="2:21" ht="15">
      <c r="B158" s="107"/>
      <c r="C158" s="107"/>
      <c r="H158" s="107"/>
      <c r="T158"/>
      <c r="U158"/>
    </row>
    <row r="159" spans="2:21" ht="15">
      <c r="B159" s="107"/>
      <c r="C159" s="107"/>
      <c r="H159" s="107"/>
      <c r="T159"/>
      <c r="U159"/>
    </row>
    <row r="160" spans="2:21" ht="15">
      <c r="B160" s="107"/>
      <c r="C160" s="107"/>
      <c r="H160" s="107"/>
      <c r="T160"/>
      <c r="U160"/>
    </row>
    <row r="161" spans="2:21" ht="15">
      <c r="B161" s="107"/>
      <c r="C161" s="107"/>
      <c r="H161" s="107"/>
      <c r="T161"/>
      <c r="U161"/>
    </row>
    <row r="162" spans="2:21" ht="15">
      <c r="B162" s="107"/>
      <c r="C162" s="107"/>
      <c r="H162" s="107"/>
      <c r="T162"/>
      <c r="U162"/>
    </row>
    <row r="163" spans="2:21" ht="15">
      <c r="B163" s="107"/>
      <c r="C163" s="107"/>
      <c r="H163" s="107"/>
      <c r="T163"/>
      <c r="U163"/>
    </row>
    <row r="164" spans="2:21" ht="15">
      <c r="B164" s="107"/>
      <c r="C164" s="107"/>
      <c r="H164" s="107"/>
      <c r="T164"/>
      <c r="U164"/>
    </row>
    <row r="165" spans="2:21" ht="15">
      <c r="B165" s="107"/>
      <c r="C165" s="107"/>
      <c r="H165" s="107"/>
      <c r="T165"/>
      <c r="U165"/>
    </row>
    <row r="166" spans="2:21" ht="15">
      <c r="B166" s="107"/>
      <c r="C166" s="107"/>
      <c r="H166" s="107"/>
      <c r="T166"/>
      <c r="U166"/>
    </row>
    <row r="167" spans="2:21" ht="15">
      <c r="B167" s="107"/>
      <c r="C167" s="107"/>
      <c r="H167" s="107"/>
      <c r="T167"/>
      <c r="U167"/>
    </row>
    <row r="168" spans="2:21" ht="15">
      <c r="B168" s="107"/>
      <c r="C168" s="107"/>
      <c r="H168" s="107"/>
      <c r="T168"/>
      <c r="U168"/>
    </row>
    <row r="169" spans="2:21" ht="15">
      <c r="B169" s="107"/>
      <c r="C169" s="107"/>
      <c r="H169" s="107"/>
      <c r="T169"/>
      <c r="U169"/>
    </row>
    <row r="170" spans="2:21" ht="15">
      <c r="B170" s="107"/>
      <c r="C170" s="107"/>
      <c r="H170" s="107"/>
      <c r="T170"/>
      <c r="U170"/>
    </row>
    <row r="171" spans="2:21" ht="15">
      <c r="B171" s="107"/>
      <c r="C171" s="107"/>
      <c r="H171" s="107"/>
      <c r="T171"/>
      <c r="U171"/>
    </row>
    <row r="172" spans="2:21" ht="15">
      <c r="B172" s="107"/>
      <c r="C172" s="107"/>
      <c r="H172" s="107"/>
      <c r="T172"/>
      <c r="U172"/>
    </row>
    <row r="173" spans="2:21" ht="15">
      <c r="B173" s="107"/>
      <c r="C173" s="107"/>
      <c r="H173" s="107"/>
      <c r="T173"/>
      <c r="U173"/>
    </row>
    <row r="174" spans="2:21" ht="15">
      <c r="B174" s="107"/>
      <c r="C174" s="107"/>
      <c r="H174" s="107"/>
      <c r="T174"/>
      <c r="U174"/>
    </row>
    <row r="175" spans="2:21" ht="15">
      <c r="B175" s="107"/>
      <c r="C175" s="107"/>
      <c r="H175" s="107"/>
      <c r="T175"/>
      <c r="U175"/>
    </row>
    <row r="176" spans="2:21" ht="15">
      <c r="B176" s="107"/>
      <c r="C176" s="107"/>
      <c r="H176" s="107"/>
      <c r="T176"/>
      <c r="U176"/>
    </row>
    <row r="177" spans="2:21" ht="15">
      <c r="B177" s="107"/>
      <c r="C177" s="107"/>
      <c r="H177" s="107"/>
      <c r="T177"/>
      <c r="U177"/>
    </row>
    <row r="178" spans="2:21" ht="15">
      <c r="B178" s="107"/>
      <c r="C178" s="107"/>
      <c r="H178" s="107"/>
      <c r="T178"/>
      <c r="U178"/>
    </row>
    <row r="179" spans="2:21" ht="15">
      <c r="B179" s="107"/>
      <c r="C179" s="107"/>
      <c r="H179" s="107"/>
      <c r="T179"/>
      <c r="U179"/>
    </row>
    <row r="180" spans="2:21" ht="15">
      <c r="B180" s="107"/>
      <c r="C180" s="107"/>
      <c r="H180" s="107"/>
      <c r="T180"/>
      <c r="U180"/>
    </row>
    <row r="181" spans="2:21" ht="15">
      <c r="B181" s="107"/>
      <c r="C181" s="107"/>
      <c r="H181" s="107"/>
      <c r="T181"/>
      <c r="U181"/>
    </row>
    <row r="182" spans="2:21" ht="15">
      <c r="B182" s="107"/>
      <c r="C182" s="107"/>
      <c r="H182" s="107"/>
      <c r="T182"/>
      <c r="U182"/>
    </row>
    <row r="183" spans="2:21" ht="15">
      <c r="B183" s="107"/>
      <c r="C183" s="107"/>
      <c r="H183" s="107"/>
      <c r="T183"/>
      <c r="U183"/>
    </row>
    <row r="184" spans="2:21" ht="15">
      <c r="B184" s="107"/>
      <c r="C184" s="107"/>
      <c r="H184" s="107"/>
      <c r="T184"/>
      <c r="U184"/>
    </row>
    <row r="185" spans="2:21" ht="15">
      <c r="B185" s="107"/>
      <c r="C185" s="107"/>
      <c r="H185" s="107"/>
      <c r="T185"/>
      <c r="U185"/>
    </row>
    <row r="186" spans="2:21" ht="15">
      <c r="B186" s="107"/>
      <c r="C186" s="107"/>
      <c r="H186" s="107"/>
      <c r="T186"/>
      <c r="U186"/>
    </row>
    <row r="187" spans="2:21" ht="15">
      <c r="B187" s="107"/>
      <c r="C187" s="107"/>
      <c r="H187" s="107"/>
      <c r="T187"/>
      <c r="U187"/>
    </row>
    <row r="188" spans="2:21" ht="15">
      <c r="B188" s="107"/>
      <c r="C188" s="107"/>
      <c r="H188" s="107"/>
      <c r="T188"/>
      <c r="U188"/>
    </row>
    <row r="189" spans="2:21" ht="15">
      <c r="B189" s="107"/>
      <c r="C189" s="107"/>
      <c r="H189" s="107"/>
      <c r="T189"/>
      <c r="U189"/>
    </row>
    <row r="190" spans="2:21" ht="15">
      <c r="B190" s="107"/>
      <c r="C190" s="107"/>
      <c r="H190" s="107"/>
      <c r="T190"/>
      <c r="U190"/>
    </row>
    <row r="191" spans="2:21" ht="15">
      <c r="B191" s="107"/>
      <c r="C191" s="107"/>
      <c r="H191" s="107"/>
      <c r="T191"/>
      <c r="U191"/>
    </row>
    <row r="192" spans="2:21" ht="15">
      <c r="B192" s="107"/>
      <c r="C192" s="107"/>
      <c r="H192" s="107"/>
      <c r="T192"/>
      <c r="U192"/>
    </row>
    <row r="193" spans="2:21" ht="15">
      <c r="B193" s="107"/>
      <c r="C193" s="107"/>
      <c r="H193" s="107"/>
      <c r="T193"/>
      <c r="U193"/>
    </row>
    <row r="194" spans="2:21" ht="15">
      <c r="B194" s="107"/>
      <c r="C194" s="107"/>
      <c r="H194" s="107"/>
      <c r="T194"/>
      <c r="U194"/>
    </row>
    <row r="195" spans="2:21" ht="15">
      <c r="B195" s="107"/>
      <c r="C195" s="107"/>
      <c r="H195" s="107"/>
      <c r="T195"/>
      <c r="U195"/>
    </row>
    <row r="196" spans="2:21" ht="15">
      <c r="B196" s="107"/>
      <c r="C196" s="107"/>
      <c r="H196" s="107"/>
      <c r="T196"/>
      <c r="U196"/>
    </row>
    <row r="197" spans="2:21" ht="15">
      <c r="B197" s="107"/>
      <c r="C197" s="107"/>
      <c r="H197" s="107"/>
      <c r="T197"/>
      <c r="U197"/>
    </row>
    <row r="198" spans="2:21" ht="15">
      <c r="B198" s="107"/>
      <c r="C198" s="107"/>
      <c r="H198" s="107"/>
      <c r="T198"/>
      <c r="U198"/>
    </row>
    <row r="199" spans="2:21" ht="15">
      <c r="B199" s="107"/>
      <c r="C199" s="107"/>
      <c r="H199" s="107"/>
      <c r="T199"/>
      <c r="U199"/>
    </row>
    <row r="200" spans="2:21" ht="15">
      <c r="B200" s="107"/>
      <c r="C200" s="107"/>
      <c r="H200" s="107"/>
      <c r="T200"/>
      <c r="U200"/>
    </row>
    <row r="201" spans="2:21" ht="15">
      <c r="B201" s="107"/>
      <c r="C201" s="107"/>
      <c r="H201" s="107"/>
      <c r="T201"/>
      <c r="U201"/>
    </row>
    <row r="202" spans="2:21" ht="15">
      <c r="B202" s="107"/>
      <c r="C202" s="107"/>
      <c r="H202" s="107"/>
      <c r="T202"/>
      <c r="U202"/>
    </row>
    <row r="203" spans="2:21" ht="15">
      <c r="B203" s="107"/>
      <c r="C203" s="107"/>
      <c r="H203" s="107"/>
      <c r="T203"/>
      <c r="U203"/>
    </row>
    <row r="204" spans="2:21" ht="15">
      <c r="B204" s="107"/>
      <c r="C204" s="107"/>
      <c r="H204" s="107"/>
      <c r="T204"/>
      <c r="U204"/>
    </row>
    <row r="205" spans="2:21" ht="15">
      <c r="B205" s="107"/>
      <c r="C205" s="107"/>
      <c r="H205" s="107"/>
      <c r="T205"/>
      <c r="U205"/>
    </row>
    <row r="206" spans="2:21" ht="15">
      <c r="B206" s="107"/>
      <c r="C206" s="107"/>
      <c r="H206" s="107"/>
      <c r="T206"/>
      <c r="U206"/>
    </row>
    <row r="207" spans="2:21" ht="15">
      <c r="B207" s="107"/>
      <c r="C207" s="107"/>
      <c r="H207" s="107"/>
      <c r="T207"/>
      <c r="U207"/>
    </row>
    <row r="208" spans="2:21" ht="15">
      <c r="B208" s="107"/>
      <c r="C208" s="107"/>
      <c r="H208" s="107"/>
      <c r="T208"/>
      <c r="U208"/>
    </row>
    <row r="209" spans="2:21" ht="15">
      <c r="B209" s="107"/>
      <c r="C209" s="107"/>
      <c r="H209" s="107"/>
      <c r="T209"/>
      <c r="U209"/>
    </row>
    <row r="210" spans="2:21" ht="15">
      <c r="B210" s="107"/>
      <c r="C210" s="107"/>
      <c r="H210" s="107"/>
      <c r="T210"/>
      <c r="U210"/>
    </row>
    <row r="211" spans="2:21" ht="15">
      <c r="B211" s="107"/>
      <c r="C211" s="107"/>
      <c r="H211" s="107"/>
      <c r="T211"/>
      <c r="U211"/>
    </row>
    <row r="212" spans="2:21" ht="15">
      <c r="B212" s="107"/>
      <c r="C212" s="107"/>
      <c r="H212" s="107"/>
      <c r="T212"/>
      <c r="U212"/>
    </row>
    <row r="213" spans="2:21" ht="15">
      <c r="B213" s="107"/>
      <c r="C213" s="107"/>
      <c r="H213" s="107"/>
      <c r="T213"/>
      <c r="U213"/>
    </row>
    <row r="214" spans="2:21" ht="15">
      <c r="B214" s="107"/>
      <c r="C214" s="107"/>
      <c r="H214" s="107"/>
      <c r="T214"/>
      <c r="U214"/>
    </row>
    <row r="215" spans="2:21" ht="15">
      <c r="B215" s="107"/>
      <c r="C215" s="107"/>
      <c r="H215" s="107"/>
      <c r="T215"/>
      <c r="U215"/>
    </row>
    <row r="216" spans="2:21" ht="15">
      <c r="B216" s="107"/>
      <c r="C216" s="107"/>
      <c r="H216" s="107"/>
      <c r="T216"/>
      <c r="U216"/>
    </row>
    <row r="217" spans="2:21" ht="15">
      <c r="B217" s="107"/>
      <c r="C217" s="107"/>
      <c r="H217" s="107"/>
      <c r="T217"/>
      <c r="U217"/>
    </row>
    <row r="218" spans="2:21" ht="15">
      <c r="B218" s="107"/>
      <c r="C218" s="107"/>
      <c r="H218" s="107"/>
      <c r="T218"/>
      <c r="U218"/>
    </row>
    <row r="219" spans="2:21" ht="15">
      <c r="B219" s="107"/>
      <c r="C219" s="107"/>
      <c r="H219" s="107"/>
      <c r="T219"/>
      <c r="U219"/>
    </row>
    <row r="220" spans="2:21" ht="15">
      <c r="B220" s="107"/>
      <c r="C220" s="107"/>
      <c r="H220" s="107"/>
      <c r="T220"/>
      <c r="U220"/>
    </row>
    <row r="221" spans="2:21" ht="15">
      <c r="B221" s="107"/>
      <c r="C221" s="107"/>
      <c r="H221" s="107"/>
      <c r="T221"/>
      <c r="U221"/>
    </row>
    <row r="222" spans="2:21" ht="15">
      <c r="B222" s="107"/>
      <c r="C222" s="107"/>
      <c r="H222" s="107"/>
      <c r="T222"/>
      <c r="U222"/>
    </row>
    <row r="223" spans="2:21" ht="15">
      <c r="B223" s="107"/>
      <c r="C223" s="107"/>
      <c r="H223" s="107"/>
      <c r="T223"/>
      <c r="U223"/>
    </row>
    <row r="224" spans="2:21" ht="15">
      <c r="B224" s="107"/>
      <c r="C224" s="107"/>
      <c r="H224" s="107"/>
      <c r="T224"/>
      <c r="U224"/>
    </row>
    <row r="225" spans="2:21" ht="15">
      <c r="B225" s="107"/>
      <c r="C225" s="107"/>
      <c r="H225" s="107"/>
      <c r="T225"/>
      <c r="U225"/>
    </row>
    <row r="226" spans="2:21" ht="15">
      <c r="B226" s="107"/>
      <c r="C226" s="107"/>
      <c r="H226" s="107"/>
      <c r="T226"/>
      <c r="U226"/>
    </row>
    <row r="227" spans="2:21" ht="15">
      <c r="B227" s="107"/>
      <c r="C227" s="107"/>
      <c r="H227" s="107"/>
      <c r="T227"/>
      <c r="U227"/>
    </row>
    <row r="228" spans="2:21" ht="15">
      <c r="B228" s="107"/>
      <c r="C228" s="107"/>
      <c r="H228" s="107"/>
      <c r="T228"/>
      <c r="U228"/>
    </row>
    <row r="229" spans="2:21" ht="15">
      <c r="B229" s="107"/>
      <c r="C229" s="107"/>
      <c r="H229" s="107"/>
      <c r="T229"/>
      <c r="U229"/>
    </row>
    <row r="230" spans="2:21" ht="15">
      <c r="B230" s="107"/>
      <c r="C230" s="107"/>
      <c r="H230" s="107"/>
      <c r="T230"/>
      <c r="U230"/>
    </row>
    <row r="231" spans="2:21" ht="15">
      <c r="B231" s="107"/>
      <c r="C231" s="107"/>
      <c r="H231" s="107"/>
      <c r="T231"/>
      <c r="U231"/>
    </row>
    <row r="232" spans="2:21" ht="15">
      <c r="B232" s="107"/>
      <c r="C232" s="107"/>
      <c r="H232" s="107"/>
      <c r="T232"/>
      <c r="U232"/>
    </row>
    <row r="233" spans="2:21" ht="15">
      <c r="B233" s="107"/>
      <c r="C233" s="107"/>
      <c r="H233" s="107"/>
      <c r="T233"/>
      <c r="U233"/>
    </row>
    <row r="234" spans="2:21" ht="15">
      <c r="B234" s="107"/>
      <c r="C234" s="107"/>
      <c r="H234" s="107"/>
      <c r="T234"/>
      <c r="U234"/>
    </row>
    <row r="235" spans="2:21" ht="15">
      <c r="B235" s="107"/>
      <c r="C235" s="107"/>
      <c r="H235" s="107"/>
      <c r="T235"/>
      <c r="U235"/>
    </row>
    <row r="236" spans="2:21" ht="15">
      <c r="B236" s="107"/>
      <c r="C236" s="107"/>
      <c r="H236" s="107"/>
      <c r="T236"/>
      <c r="U236"/>
    </row>
    <row r="237" spans="2:21" ht="15">
      <c r="B237" s="107"/>
      <c r="C237" s="107"/>
      <c r="H237" s="107"/>
      <c r="T237"/>
      <c r="U237"/>
    </row>
    <row r="238" spans="2:21" ht="15">
      <c r="B238" s="107"/>
      <c r="C238" s="107"/>
      <c r="H238" s="107"/>
      <c r="T238"/>
      <c r="U238"/>
    </row>
    <row r="239" spans="2:21" ht="15">
      <c r="B239" s="107"/>
      <c r="C239" s="107"/>
      <c r="H239" s="107"/>
      <c r="T239"/>
      <c r="U239"/>
    </row>
    <row r="240" spans="2:21" ht="15">
      <c r="B240" s="107"/>
      <c r="C240" s="107"/>
      <c r="H240" s="107"/>
      <c r="T240"/>
      <c r="U240"/>
    </row>
    <row r="241" spans="2:21" ht="15">
      <c r="B241" s="107"/>
      <c r="C241" s="107"/>
      <c r="H241" s="107"/>
      <c r="T241"/>
      <c r="U241"/>
    </row>
    <row r="242" spans="2:21" ht="15">
      <c r="B242" s="107"/>
      <c r="C242" s="107"/>
      <c r="H242" s="107"/>
      <c r="T242"/>
      <c r="U242"/>
    </row>
    <row r="243" spans="2:21" ht="15">
      <c r="B243" s="107"/>
      <c r="C243" s="107"/>
      <c r="H243" s="107"/>
      <c r="T243"/>
      <c r="U243"/>
    </row>
    <row r="244" spans="2:21" ht="15">
      <c r="B244" s="107"/>
      <c r="C244" s="107"/>
      <c r="H244" s="107"/>
      <c r="T244"/>
      <c r="U244"/>
    </row>
    <row r="245" spans="2:21" ht="15">
      <c r="B245" s="107"/>
      <c r="C245" s="107"/>
      <c r="H245" s="107"/>
      <c r="T245"/>
      <c r="U245"/>
    </row>
    <row r="246" spans="2:21" ht="15">
      <c r="B246" s="107"/>
      <c r="C246" s="107"/>
      <c r="H246" s="107"/>
      <c r="T246"/>
      <c r="U246"/>
    </row>
    <row r="247" spans="2:21" ht="15">
      <c r="B247" s="107"/>
      <c r="C247" s="107"/>
      <c r="H247" s="107"/>
      <c r="T247"/>
      <c r="U247"/>
    </row>
    <row r="248" spans="2:21" ht="15">
      <c r="B248" s="107"/>
      <c r="C248" s="107"/>
      <c r="H248" s="107"/>
      <c r="T248"/>
      <c r="U248"/>
    </row>
    <row r="249" spans="2:21" ht="15">
      <c r="B249" s="107"/>
      <c r="C249" s="107"/>
      <c r="H249" s="107"/>
      <c r="T249"/>
      <c r="U249"/>
    </row>
    <row r="250" spans="2:21" ht="15">
      <c r="B250" s="107"/>
      <c r="C250" s="107"/>
      <c r="H250" s="107"/>
      <c r="T250"/>
      <c r="U250"/>
    </row>
    <row r="251" spans="2:21" ht="15">
      <c r="B251" s="107"/>
      <c r="C251" s="107"/>
      <c r="H251" s="107"/>
      <c r="T251"/>
      <c r="U251"/>
    </row>
    <row r="252" spans="2:21" ht="15">
      <c r="B252" s="107"/>
      <c r="C252" s="107"/>
      <c r="H252" s="107"/>
      <c r="T252"/>
      <c r="U252"/>
    </row>
    <row r="253" spans="2:21" ht="15">
      <c r="B253" s="107"/>
      <c r="C253" s="107"/>
      <c r="H253" s="107"/>
      <c r="T253"/>
      <c r="U253"/>
    </row>
    <row r="254" spans="2:21" ht="15">
      <c r="B254" s="107"/>
      <c r="C254" s="107"/>
      <c r="H254" s="107"/>
      <c r="T254"/>
      <c r="U254"/>
    </row>
    <row r="255" spans="2:21" ht="15">
      <c r="B255" s="107"/>
      <c r="C255" s="107"/>
      <c r="H255" s="107"/>
      <c r="T255"/>
      <c r="U255"/>
    </row>
    <row r="256" spans="2:21" ht="15">
      <c r="B256" s="107"/>
      <c r="C256" s="107"/>
      <c r="H256" s="107"/>
      <c r="T256"/>
      <c r="U256"/>
    </row>
    <row r="257" spans="2:21" ht="15">
      <c r="B257" s="107"/>
      <c r="C257" s="107"/>
      <c r="H257" s="107"/>
      <c r="T257"/>
      <c r="U257"/>
    </row>
    <row r="258" spans="2:21" ht="15">
      <c r="B258" s="107"/>
      <c r="C258" s="107"/>
      <c r="H258" s="107"/>
      <c r="T258"/>
      <c r="U258"/>
    </row>
    <row r="259" spans="2:21" ht="15">
      <c r="B259" s="107"/>
      <c r="C259" s="107"/>
      <c r="H259" s="107"/>
      <c r="T259"/>
      <c r="U259"/>
    </row>
    <row r="260" spans="2:21" ht="15">
      <c r="B260" s="107"/>
      <c r="C260" s="107"/>
      <c r="H260" s="107"/>
      <c r="T260"/>
      <c r="U260"/>
    </row>
    <row r="261" spans="2:21" ht="15">
      <c r="B261" s="107"/>
      <c r="C261" s="107"/>
      <c r="H261" s="107"/>
      <c r="T261"/>
      <c r="U261"/>
    </row>
    <row r="262" spans="2:21" ht="15">
      <c r="B262" s="107"/>
      <c r="C262" s="107"/>
      <c r="H262" s="107"/>
      <c r="T262"/>
      <c r="U262"/>
    </row>
    <row r="263" spans="2:21" ht="15">
      <c r="B263" s="107"/>
      <c r="C263" s="107"/>
      <c r="H263" s="107"/>
      <c r="T263"/>
      <c r="U263"/>
    </row>
    <row r="264" spans="2:21" ht="15">
      <c r="B264" s="107"/>
      <c r="C264" s="107"/>
      <c r="H264" s="107"/>
      <c r="T264"/>
      <c r="U264"/>
    </row>
    <row r="265" spans="2:21" ht="15">
      <c r="B265" s="107"/>
      <c r="C265" s="107"/>
      <c r="H265" s="107"/>
      <c r="T265"/>
      <c r="U265"/>
    </row>
    <row r="266" spans="2:21" ht="15">
      <c r="B266" s="107"/>
      <c r="C266" s="107"/>
      <c r="H266" s="107"/>
      <c r="T266"/>
      <c r="U266"/>
    </row>
    <row r="267" spans="2:21" ht="15">
      <c r="B267" s="107"/>
      <c r="C267" s="107"/>
      <c r="H267" s="107"/>
      <c r="T267"/>
      <c r="U267"/>
    </row>
    <row r="268" spans="2:21" ht="15">
      <c r="B268" s="107"/>
      <c r="C268" s="107"/>
      <c r="H268" s="107"/>
      <c r="T268"/>
      <c r="U268"/>
    </row>
    <row r="269" spans="2:21" ht="15">
      <c r="B269" s="107"/>
      <c r="C269" s="107"/>
      <c r="H269" s="107"/>
      <c r="T269"/>
      <c r="U269"/>
    </row>
    <row r="270" spans="2:21" ht="15">
      <c r="B270" s="107"/>
      <c r="C270" s="107"/>
      <c r="H270" s="107"/>
      <c r="T270"/>
      <c r="U270"/>
    </row>
    <row r="271" spans="2:21" ht="15">
      <c r="B271" s="107"/>
      <c r="C271" s="107"/>
      <c r="H271" s="107"/>
      <c r="T271"/>
      <c r="U271"/>
    </row>
    <row r="272" spans="2:21" ht="15">
      <c r="B272" s="107"/>
      <c r="C272" s="107"/>
      <c r="H272" s="107"/>
      <c r="T272"/>
      <c r="U272"/>
    </row>
    <row r="273" spans="2:21" ht="15">
      <c r="B273" s="107"/>
      <c r="C273" s="107"/>
      <c r="H273" s="107"/>
      <c r="T273"/>
      <c r="U273"/>
    </row>
    <row r="274" spans="2:21" ht="15">
      <c r="B274" s="107"/>
      <c r="C274" s="107"/>
      <c r="H274" s="107"/>
      <c r="T274"/>
      <c r="U274"/>
    </row>
    <row r="275" spans="2:21" ht="15">
      <c r="B275" s="107"/>
      <c r="C275" s="107"/>
      <c r="H275" s="107"/>
      <c r="T275"/>
      <c r="U275"/>
    </row>
    <row r="276" spans="2:21" ht="15">
      <c r="B276" s="107"/>
      <c r="C276" s="107"/>
      <c r="H276" s="107"/>
      <c r="T276"/>
      <c r="U276"/>
    </row>
    <row r="277" spans="2:21" ht="15">
      <c r="B277" s="107"/>
      <c r="C277" s="107"/>
      <c r="H277" s="107"/>
      <c r="T277"/>
      <c r="U277"/>
    </row>
    <row r="278" spans="2:21" ht="15">
      <c r="B278" s="107"/>
      <c r="C278" s="107"/>
      <c r="H278" s="107"/>
      <c r="T278"/>
      <c r="U278"/>
    </row>
    <row r="279" spans="2:21" ht="15">
      <c r="B279" s="107"/>
      <c r="C279" s="107"/>
      <c r="H279" s="107"/>
      <c r="T279"/>
      <c r="U279"/>
    </row>
    <row r="280" spans="2:21" ht="15">
      <c r="B280" s="107"/>
      <c r="C280" s="107"/>
      <c r="H280" s="107"/>
      <c r="T280"/>
      <c r="U280"/>
    </row>
    <row r="281" spans="2:21" ht="15">
      <c r="B281" s="107"/>
      <c r="C281" s="107"/>
      <c r="H281" s="107"/>
      <c r="T281"/>
      <c r="U281"/>
    </row>
    <row r="282" spans="2:21" ht="15">
      <c r="B282" s="107"/>
      <c r="C282" s="107"/>
      <c r="H282" s="107"/>
      <c r="T282"/>
      <c r="U282"/>
    </row>
    <row r="283" spans="2:21" ht="15">
      <c r="B283" s="107"/>
      <c r="C283" s="107"/>
      <c r="H283" s="107"/>
      <c r="T283"/>
      <c r="U283"/>
    </row>
    <row r="284" spans="2:21" ht="15">
      <c r="B284" s="107"/>
      <c r="C284" s="107"/>
      <c r="H284" s="107"/>
      <c r="T284"/>
      <c r="U284"/>
    </row>
    <row r="285" spans="2:21" ht="15">
      <c r="B285" s="107"/>
      <c r="C285" s="107"/>
      <c r="H285" s="107"/>
      <c r="T285"/>
      <c r="U285"/>
    </row>
    <row r="286" spans="2:21" ht="15">
      <c r="B286" s="107"/>
      <c r="C286" s="107"/>
      <c r="H286" s="107"/>
      <c r="T286"/>
      <c r="U286"/>
    </row>
    <row r="287" spans="2:21" ht="15">
      <c r="B287" s="107"/>
      <c r="C287" s="107"/>
      <c r="H287" s="107"/>
      <c r="T287"/>
      <c r="U287"/>
    </row>
    <row r="288" spans="2:21" ht="15">
      <c r="B288" s="107"/>
      <c r="C288" s="107"/>
      <c r="H288" s="107"/>
      <c r="T288"/>
      <c r="U288"/>
    </row>
    <row r="289" spans="2:21" ht="15">
      <c r="B289" s="107"/>
      <c r="C289" s="107"/>
      <c r="H289" s="107"/>
      <c r="T289"/>
      <c r="U289"/>
    </row>
    <row r="290" spans="2:21" ht="15">
      <c r="B290" s="107"/>
      <c r="C290" s="107"/>
      <c r="H290" s="107"/>
      <c r="T290"/>
      <c r="U290"/>
    </row>
    <row r="291" spans="2:21" ht="15">
      <c r="B291" s="107"/>
      <c r="C291" s="107"/>
      <c r="H291" s="107"/>
      <c r="T291"/>
      <c r="U291"/>
    </row>
    <row r="292" spans="2:21" ht="15">
      <c r="B292" s="107"/>
      <c r="C292" s="107"/>
      <c r="H292" s="107"/>
      <c r="T292"/>
      <c r="U292"/>
    </row>
    <row r="293" spans="2:21" ht="15">
      <c r="B293" s="107"/>
      <c r="C293" s="107"/>
      <c r="H293" s="107"/>
      <c r="T293"/>
      <c r="U293"/>
    </row>
    <row r="294" spans="2:21" ht="15">
      <c r="B294" s="107"/>
      <c r="C294" s="107"/>
      <c r="H294" s="107"/>
      <c r="T294"/>
      <c r="U294"/>
    </row>
    <row r="295" spans="2:21" ht="15">
      <c r="B295" s="107"/>
      <c r="C295" s="107"/>
      <c r="H295" s="107"/>
      <c r="T295"/>
      <c r="U295"/>
    </row>
    <row r="296" spans="2:21" ht="15">
      <c r="B296" s="107"/>
      <c r="C296" s="107"/>
      <c r="H296" s="107"/>
      <c r="T296"/>
      <c r="U296"/>
    </row>
    <row r="297" spans="2:21" ht="15">
      <c r="B297" s="107"/>
      <c r="C297" s="107"/>
      <c r="H297" s="107"/>
      <c r="T297"/>
      <c r="U297"/>
    </row>
    <row r="298" spans="2:21" ht="15">
      <c r="B298" s="107"/>
      <c r="C298" s="107"/>
      <c r="H298" s="107"/>
      <c r="T298"/>
      <c r="U298"/>
    </row>
    <row r="299" spans="2:21" ht="15">
      <c r="B299" s="107"/>
      <c r="C299" s="107"/>
      <c r="H299" s="107"/>
      <c r="T299"/>
      <c r="U299"/>
    </row>
    <row r="300" spans="2:21" ht="15">
      <c r="B300" s="107"/>
      <c r="C300" s="107"/>
      <c r="H300" s="107"/>
      <c r="T300"/>
      <c r="U300"/>
    </row>
    <row r="301" spans="2:21" ht="15">
      <c r="B301" s="107"/>
      <c r="C301" s="107"/>
      <c r="H301" s="107"/>
      <c r="T301"/>
      <c r="U301"/>
    </row>
    <row r="302" spans="2:21" ht="15">
      <c r="B302" s="107"/>
      <c r="C302" s="107"/>
      <c r="H302" s="107"/>
      <c r="T302"/>
      <c r="U302"/>
    </row>
    <row r="303" spans="2:21" ht="15">
      <c r="B303" s="107"/>
      <c r="C303" s="107"/>
      <c r="H303" s="107"/>
      <c r="T303"/>
      <c r="U303"/>
    </row>
    <row r="304" spans="2:21" ht="15">
      <c r="B304" s="107"/>
      <c r="C304" s="107"/>
      <c r="H304" s="107"/>
      <c r="T304"/>
      <c r="U304"/>
    </row>
    <row r="305" spans="2:21" ht="15">
      <c r="B305" s="107"/>
      <c r="C305" s="107"/>
      <c r="H305" s="107"/>
      <c r="T305"/>
      <c r="U305"/>
    </row>
    <row r="306" spans="2:21" ht="15">
      <c r="B306" s="107"/>
      <c r="C306" s="107"/>
      <c r="H306" s="107"/>
      <c r="T306"/>
      <c r="U306"/>
    </row>
    <row r="307" spans="2:21" ht="15">
      <c r="B307" s="107"/>
      <c r="C307" s="107"/>
      <c r="H307" s="107"/>
      <c r="T307"/>
      <c r="U307"/>
    </row>
    <row r="308" spans="2:21" ht="15">
      <c r="B308" s="107"/>
      <c r="C308" s="107"/>
      <c r="H308" s="107"/>
      <c r="T308"/>
      <c r="U308"/>
    </row>
    <row r="309" spans="2:21" ht="15">
      <c r="B309" s="107"/>
      <c r="C309" s="107"/>
      <c r="H309" s="107"/>
      <c r="T309"/>
      <c r="U309"/>
    </row>
    <row r="310" spans="2:21" ht="15">
      <c r="B310" s="107"/>
      <c r="C310" s="107"/>
      <c r="H310" s="107"/>
      <c r="T310"/>
      <c r="U310"/>
    </row>
    <row r="311" spans="2:21" ht="15">
      <c r="B311" s="107"/>
      <c r="C311" s="107"/>
      <c r="H311" s="107"/>
      <c r="T311"/>
      <c r="U311"/>
    </row>
    <row r="312" spans="2:21" ht="15">
      <c r="B312" s="107"/>
      <c r="C312" s="107"/>
      <c r="H312" s="107"/>
      <c r="T312"/>
      <c r="U312"/>
    </row>
    <row r="313" spans="2:21" ht="15">
      <c r="B313" s="107"/>
      <c r="C313" s="107"/>
      <c r="H313" s="107"/>
      <c r="T313"/>
      <c r="U313"/>
    </row>
    <row r="314" spans="2:21" ht="15">
      <c r="B314" s="107"/>
      <c r="C314" s="107"/>
      <c r="H314" s="107"/>
      <c r="T314"/>
      <c r="U314"/>
    </row>
    <row r="315" spans="2:21" ht="15">
      <c r="B315" s="107"/>
      <c r="C315" s="107"/>
      <c r="H315" s="107"/>
      <c r="T315"/>
      <c r="U315"/>
    </row>
    <row r="316" spans="2:21" ht="15">
      <c r="B316" s="107"/>
      <c r="C316" s="107"/>
      <c r="H316" s="107"/>
      <c r="T316"/>
      <c r="U316"/>
    </row>
    <row r="317" spans="2:21" ht="15">
      <c r="B317" s="107"/>
      <c r="C317" s="107"/>
      <c r="H317" s="107"/>
      <c r="T317"/>
      <c r="U317"/>
    </row>
    <row r="318" spans="2:21" ht="15">
      <c r="B318" s="107"/>
      <c r="C318" s="107"/>
      <c r="H318" s="107"/>
      <c r="T318"/>
      <c r="U318"/>
    </row>
    <row r="319" spans="2:21" ht="15">
      <c r="B319" s="107"/>
      <c r="C319" s="107"/>
      <c r="H319" s="107"/>
      <c r="T319"/>
      <c r="U319"/>
    </row>
    <row r="320" spans="2:21" ht="15">
      <c r="B320" s="107"/>
      <c r="C320" s="107"/>
      <c r="H320" s="107"/>
      <c r="T320"/>
      <c r="U320"/>
    </row>
    <row r="321" spans="2:21" ht="15">
      <c r="B321" s="107"/>
      <c r="C321" s="107"/>
      <c r="H321" s="107"/>
      <c r="T321"/>
      <c r="U321"/>
    </row>
    <row r="322" spans="2:21" ht="15">
      <c r="B322" s="107"/>
      <c r="C322" s="107"/>
      <c r="H322" s="107"/>
      <c r="T322"/>
      <c r="U322"/>
    </row>
    <row r="323" spans="2:21" ht="15">
      <c r="B323" s="107"/>
      <c r="C323" s="107"/>
      <c r="H323" s="107"/>
      <c r="T323"/>
      <c r="U323"/>
    </row>
    <row r="324" spans="2:21" ht="15">
      <c r="B324" s="107"/>
      <c r="C324" s="107"/>
      <c r="H324" s="107"/>
      <c r="T324"/>
      <c r="U324"/>
    </row>
    <row r="325" spans="2:21" ht="15">
      <c r="B325" s="107"/>
      <c r="C325" s="107"/>
      <c r="H325" s="107"/>
      <c r="T325"/>
      <c r="U325"/>
    </row>
    <row r="326" spans="2:21" ht="15">
      <c r="B326" s="107"/>
      <c r="C326" s="107"/>
      <c r="H326" s="107"/>
      <c r="T326"/>
      <c r="U326"/>
    </row>
    <row r="327" spans="2:21" ht="15">
      <c r="B327" s="107"/>
      <c r="C327" s="107"/>
      <c r="H327" s="107"/>
      <c r="T327"/>
      <c r="U327"/>
    </row>
    <row r="328" spans="2:21" ht="15">
      <c r="B328" s="107"/>
      <c r="C328" s="107"/>
      <c r="H328" s="107"/>
      <c r="T328"/>
      <c r="U328"/>
    </row>
    <row r="329" spans="2:21" ht="15">
      <c r="B329" s="107"/>
      <c r="C329" s="107"/>
      <c r="H329" s="107"/>
      <c r="T329"/>
      <c r="U329"/>
    </row>
    <row r="330" spans="2:21" ht="15">
      <c r="B330" s="107"/>
      <c r="C330" s="107"/>
      <c r="H330" s="107"/>
      <c r="T330"/>
      <c r="U330"/>
    </row>
    <row r="331" spans="2:21" ht="15">
      <c r="B331" s="107"/>
      <c r="C331" s="107"/>
      <c r="H331" s="107"/>
      <c r="T331"/>
      <c r="U331"/>
    </row>
    <row r="332" spans="2:21" ht="15">
      <c r="B332" s="107"/>
      <c r="C332" s="107"/>
      <c r="H332" s="107"/>
      <c r="T332"/>
      <c r="U332"/>
    </row>
    <row r="333" spans="2:21" ht="15">
      <c r="B333" s="107"/>
      <c r="C333" s="107"/>
      <c r="H333" s="107"/>
      <c r="T333"/>
      <c r="U333"/>
    </row>
    <row r="334" spans="2:21" ht="15">
      <c r="B334" s="107"/>
      <c r="C334" s="107"/>
      <c r="H334" s="107"/>
      <c r="T334"/>
      <c r="U334"/>
    </row>
    <row r="335" spans="2:21" ht="15">
      <c r="B335" s="107"/>
      <c r="C335" s="107"/>
      <c r="H335" s="107"/>
      <c r="T335"/>
      <c r="U335"/>
    </row>
    <row r="336" spans="2:21" ht="15">
      <c r="B336" s="107"/>
      <c r="C336" s="107"/>
      <c r="H336" s="107"/>
      <c r="T336"/>
      <c r="U336"/>
    </row>
    <row r="337" spans="2:21" ht="15">
      <c r="B337" s="107"/>
      <c r="C337" s="107"/>
      <c r="H337" s="107"/>
      <c r="T337"/>
      <c r="U337"/>
    </row>
    <row r="338" spans="2:21" ht="15">
      <c r="B338" s="107"/>
      <c r="C338" s="107"/>
      <c r="H338" s="107"/>
      <c r="T338"/>
      <c r="U338"/>
    </row>
    <row r="339" spans="2:21" ht="15">
      <c r="B339" s="107"/>
      <c r="C339" s="107"/>
      <c r="H339" s="107"/>
      <c r="T339"/>
      <c r="U339"/>
    </row>
    <row r="340" spans="2:21" ht="15">
      <c r="B340" s="107"/>
      <c r="C340" s="107"/>
      <c r="H340" s="107"/>
      <c r="T340"/>
      <c r="U340"/>
    </row>
    <row r="341" spans="2:21" ht="15">
      <c r="B341" s="107"/>
      <c r="C341" s="107"/>
      <c r="H341" s="107"/>
      <c r="T341"/>
      <c r="U341"/>
    </row>
    <row r="342" spans="2:21" ht="15">
      <c r="B342" s="107"/>
      <c r="C342" s="107"/>
      <c r="H342" s="107"/>
      <c r="T342"/>
      <c r="U342"/>
    </row>
    <row r="343" spans="2:21" ht="15">
      <c r="B343" s="107"/>
      <c r="C343" s="107"/>
      <c r="H343" s="107"/>
      <c r="T343"/>
      <c r="U343"/>
    </row>
    <row r="344" spans="2:21" ht="15">
      <c r="B344" s="107"/>
      <c r="C344" s="107"/>
      <c r="H344" s="107"/>
      <c r="T344"/>
      <c r="U344"/>
    </row>
    <row r="345" spans="2:21" ht="15">
      <c r="B345" s="107"/>
      <c r="C345" s="107"/>
      <c r="H345" s="107"/>
      <c r="T345"/>
      <c r="U345"/>
    </row>
    <row r="346" spans="2:21" ht="15">
      <c r="B346" s="107"/>
      <c r="C346" s="107"/>
      <c r="H346" s="107"/>
      <c r="T346"/>
      <c r="U346"/>
    </row>
    <row r="347" spans="2:21" ht="15">
      <c r="B347" s="107"/>
      <c r="C347" s="107"/>
      <c r="H347" s="107"/>
      <c r="T347"/>
      <c r="U347"/>
    </row>
    <row r="348" spans="2:21" ht="15">
      <c r="B348" s="107"/>
      <c r="C348" s="107"/>
      <c r="H348" s="107"/>
      <c r="T348"/>
      <c r="U348"/>
    </row>
    <row r="349" spans="2:21" ht="15">
      <c r="B349" s="107"/>
      <c r="C349" s="107"/>
      <c r="H349" s="107"/>
      <c r="T349"/>
      <c r="U349"/>
    </row>
    <row r="350" spans="2:21" ht="15">
      <c r="B350" s="107"/>
      <c r="C350" s="107"/>
      <c r="H350" s="107"/>
      <c r="T350"/>
      <c r="U350"/>
    </row>
    <row r="351" spans="2:21" ht="15">
      <c r="B351" s="107"/>
      <c r="C351" s="107"/>
      <c r="H351" s="107"/>
      <c r="T351"/>
      <c r="U351"/>
    </row>
    <row r="352" spans="2:21" ht="15">
      <c r="B352" s="107"/>
      <c r="C352" s="107"/>
      <c r="H352" s="107"/>
      <c r="T352"/>
      <c r="U352"/>
    </row>
    <row r="353" spans="2:21" ht="15">
      <c r="B353" s="107"/>
      <c r="C353" s="107"/>
      <c r="H353" s="107"/>
      <c r="T353"/>
      <c r="U353"/>
    </row>
    <row r="354" spans="2:21" ht="15">
      <c r="B354" s="107"/>
      <c r="C354" s="107"/>
      <c r="H354" s="107"/>
      <c r="T354"/>
      <c r="U354"/>
    </row>
    <row r="355" spans="2:21" ht="15">
      <c r="B355" s="107"/>
      <c r="C355" s="107"/>
      <c r="H355" s="107"/>
      <c r="T355"/>
      <c r="U355"/>
    </row>
    <row r="356" spans="2:21" ht="15">
      <c r="B356" s="107"/>
      <c r="C356" s="107"/>
      <c r="H356" s="107"/>
      <c r="T356"/>
      <c r="U356"/>
    </row>
    <row r="357" spans="2:21" ht="15">
      <c r="B357" s="107"/>
      <c r="C357" s="107"/>
      <c r="H357" s="107"/>
      <c r="T357"/>
      <c r="U357"/>
    </row>
    <row r="358" spans="2:21" ht="15">
      <c r="B358" s="107"/>
      <c r="C358" s="107"/>
      <c r="H358" s="107"/>
      <c r="T358"/>
      <c r="U358"/>
    </row>
    <row r="359" spans="2:21" ht="15">
      <c r="B359" s="107"/>
      <c r="C359" s="107"/>
      <c r="H359" s="107"/>
      <c r="T359"/>
      <c r="U359"/>
    </row>
    <row r="360" spans="2:21" ht="15">
      <c r="B360" s="107"/>
      <c r="C360" s="107"/>
      <c r="H360" s="107"/>
      <c r="T360"/>
      <c r="U360"/>
    </row>
    <row r="361" spans="2:21" ht="15">
      <c r="B361" s="107"/>
      <c r="C361" s="107"/>
      <c r="H361" s="107"/>
      <c r="T361"/>
      <c r="U361"/>
    </row>
    <row r="362" spans="2:21" ht="15">
      <c r="B362" s="107"/>
      <c r="C362" s="107"/>
      <c r="H362" s="107"/>
      <c r="T362"/>
      <c r="U362"/>
    </row>
    <row r="363" spans="2:21" ht="15">
      <c r="B363" s="107"/>
      <c r="C363" s="107"/>
      <c r="H363" s="107"/>
      <c r="T363"/>
      <c r="U363"/>
    </row>
    <row r="364" spans="2:21" ht="15">
      <c r="B364" s="107"/>
      <c r="C364" s="107"/>
      <c r="H364" s="107"/>
      <c r="T364"/>
      <c r="U364"/>
    </row>
    <row r="365" spans="2:21" ht="15">
      <c r="B365" s="107"/>
      <c r="C365" s="107"/>
      <c r="H365" s="107"/>
      <c r="T365"/>
      <c r="U365"/>
    </row>
    <row r="366" spans="2:21" ht="15">
      <c r="B366" s="107"/>
      <c r="C366" s="107"/>
      <c r="H366" s="107"/>
      <c r="T366"/>
      <c r="U366"/>
    </row>
    <row r="367" spans="2:21" ht="15">
      <c r="B367" s="107"/>
      <c r="C367" s="107"/>
      <c r="H367" s="107"/>
      <c r="T367"/>
      <c r="U367"/>
    </row>
    <row r="368" spans="2:21" ht="15">
      <c r="B368" s="107"/>
      <c r="C368" s="107"/>
      <c r="H368" s="107"/>
      <c r="T368"/>
      <c r="U368"/>
    </row>
    <row r="369" spans="2:21" ht="15">
      <c r="B369" s="107"/>
      <c r="C369" s="107"/>
      <c r="H369" s="107"/>
      <c r="T369"/>
      <c r="U369"/>
    </row>
    <row r="370" spans="2:21" ht="15">
      <c r="B370" s="107"/>
      <c r="C370" s="107"/>
      <c r="H370" s="107"/>
      <c r="T370"/>
      <c r="U370"/>
    </row>
    <row r="371" spans="2:21" ht="15">
      <c r="B371" s="107"/>
      <c r="C371" s="107"/>
      <c r="H371" s="107"/>
      <c r="T371"/>
      <c r="U371"/>
    </row>
    <row r="372" spans="2:21" ht="15">
      <c r="B372" s="107"/>
      <c r="C372" s="107"/>
      <c r="H372" s="107"/>
      <c r="T372"/>
      <c r="U372"/>
    </row>
    <row r="373" spans="2:21" ht="15">
      <c r="B373" s="107"/>
      <c r="C373" s="107"/>
      <c r="H373" s="107"/>
      <c r="T373"/>
      <c r="U373"/>
    </row>
    <row r="374" spans="2:21" ht="15">
      <c r="B374" s="107"/>
      <c r="C374" s="107"/>
      <c r="H374" s="107"/>
      <c r="T374"/>
      <c r="U374"/>
    </row>
    <row r="375" spans="2:21" ht="15">
      <c r="B375" s="107"/>
      <c r="C375" s="107"/>
      <c r="H375" s="107"/>
      <c r="T375"/>
      <c r="U375"/>
    </row>
    <row r="376" spans="2:21" ht="15">
      <c r="B376" s="107"/>
      <c r="C376" s="107"/>
      <c r="H376" s="107"/>
      <c r="T376"/>
      <c r="U376"/>
    </row>
    <row r="377" spans="2:21" ht="15">
      <c r="B377" s="107"/>
      <c r="C377" s="107"/>
      <c r="H377" s="107"/>
      <c r="T377"/>
      <c r="U377"/>
    </row>
    <row r="378" spans="2:21" ht="15">
      <c r="B378" s="107"/>
      <c r="C378" s="107"/>
      <c r="H378" s="107"/>
      <c r="T378"/>
      <c r="U378"/>
    </row>
    <row r="379" spans="2:21" ht="15">
      <c r="B379" s="107"/>
      <c r="C379" s="107"/>
      <c r="H379" s="107"/>
      <c r="T379"/>
      <c r="U379"/>
    </row>
    <row r="380" spans="2:21" ht="15">
      <c r="B380" s="107"/>
      <c r="C380" s="107"/>
      <c r="H380" s="107"/>
      <c r="T380"/>
      <c r="U380"/>
    </row>
    <row r="381" spans="2:21" ht="15">
      <c r="B381" s="107"/>
      <c r="C381" s="107"/>
      <c r="H381" s="107"/>
      <c r="T381"/>
      <c r="U381"/>
    </row>
    <row r="382" spans="2:21" ht="15">
      <c r="B382" s="107"/>
      <c r="C382" s="107"/>
      <c r="H382" s="107"/>
      <c r="T382"/>
      <c r="U382"/>
    </row>
    <row r="383" spans="2:21" ht="15">
      <c r="B383" s="107"/>
      <c r="C383" s="107"/>
      <c r="H383" s="107"/>
      <c r="T383"/>
      <c r="U383"/>
    </row>
    <row r="384" spans="2:21" ht="15">
      <c r="B384" s="107"/>
      <c r="C384" s="107"/>
      <c r="H384" s="107"/>
    </row>
    <row r="385" spans="2:20" ht="15">
      <c r="B385" s="107"/>
      <c r="C385" s="107"/>
      <c r="H385" s="107"/>
      <c r="T385"/>
    </row>
    <row r="386" spans="2:20" ht="15">
      <c r="B386" s="107"/>
      <c r="C386" s="107"/>
      <c r="H386" s="107"/>
      <c r="T386"/>
    </row>
    <row r="387" spans="2:20" ht="15">
      <c r="B387" s="107"/>
      <c r="C387" s="107"/>
      <c r="H387" s="107"/>
      <c r="T387"/>
    </row>
    <row r="388" spans="2:20" ht="15">
      <c r="B388" s="107"/>
      <c r="C388" s="107"/>
      <c r="H388" s="107"/>
      <c r="T388"/>
    </row>
    <row r="389" spans="2:20" ht="15">
      <c r="B389" s="107"/>
      <c r="C389" s="107"/>
      <c r="H389" s="107"/>
      <c r="T389"/>
    </row>
    <row r="390" spans="2:20" ht="15">
      <c r="B390" s="107"/>
      <c r="C390" s="107"/>
      <c r="H390" s="107"/>
      <c r="T390"/>
    </row>
    <row r="391" spans="2:20" ht="15">
      <c r="B391" s="107"/>
      <c r="C391" s="107"/>
      <c r="H391" s="107"/>
      <c r="T391"/>
    </row>
    <row r="392" spans="2:20" ht="15">
      <c r="B392" s="107"/>
      <c r="C392" s="107"/>
      <c r="H392" s="107"/>
      <c r="T392"/>
    </row>
    <row r="393" spans="2:20" ht="15">
      <c r="B393" s="107"/>
      <c r="C393" s="107"/>
      <c r="H393" s="107"/>
      <c r="T393"/>
    </row>
    <row r="394" spans="2:20" ht="15">
      <c r="B394" s="107"/>
      <c r="C394" s="107"/>
      <c r="H394" s="107"/>
      <c r="T394"/>
    </row>
    <row r="395" spans="2:20" ht="15">
      <c r="B395" s="107"/>
      <c r="C395" s="107"/>
      <c r="H395" s="107"/>
      <c r="T395"/>
    </row>
    <row r="396" spans="2:20" ht="15">
      <c r="B396" s="107"/>
      <c r="C396" s="107"/>
      <c r="H396" s="107"/>
      <c r="T396"/>
    </row>
    <row r="397" spans="2:20" ht="15">
      <c r="B397" s="107"/>
      <c r="C397" s="107"/>
      <c r="H397" s="107"/>
      <c r="T397"/>
    </row>
    <row r="398" spans="2:20" ht="15">
      <c r="B398" s="107"/>
      <c r="C398" s="107"/>
      <c r="H398" s="107"/>
      <c r="T398"/>
    </row>
    <row r="399" spans="2:20" ht="15">
      <c r="B399" s="107"/>
      <c r="C399" s="107"/>
      <c r="H399" s="107"/>
      <c r="T399"/>
    </row>
    <row r="400" spans="2:20" ht="15">
      <c r="B400" s="107"/>
      <c r="C400" s="107"/>
      <c r="H400" s="107"/>
      <c r="T400"/>
    </row>
    <row r="401" spans="2:20" ht="15">
      <c r="B401" s="107"/>
      <c r="C401" s="107"/>
      <c r="H401" s="107"/>
      <c r="T401"/>
    </row>
    <row r="402" spans="2:20" ht="15">
      <c r="B402" s="107"/>
      <c r="C402" s="107"/>
      <c r="H402" s="107"/>
      <c r="T402"/>
    </row>
    <row r="403" spans="2:20" ht="15">
      <c r="B403" s="107"/>
      <c r="C403" s="107"/>
      <c r="H403" s="107"/>
      <c r="T403"/>
    </row>
    <row r="404" spans="2:20" ht="15">
      <c r="B404" s="107"/>
      <c r="C404" s="107"/>
      <c r="H404" s="107"/>
      <c r="T404"/>
    </row>
    <row r="405" spans="2:20" ht="15">
      <c r="B405" s="107"/>
      <c r="C405" s="107"/>
      <c r="H405" s="107"/>
      <c r="T405"/>
    </row>
    <row r="406" spans="2:20" ht="15">
      <c r="B406" s="107"/>
      <c r="C406" s="107"/>
      <c r="H406" s="107"/>
      <c r="T406"/>
    </row>
    <row r="407" spans="2:20" ht="15">
      <c r="B407" s="107"/>
      <c r="C407" s="107"/>
      <c r="H407" s="107"/>
      <c r="T407"/>
    </row>
    <row r="408" spans="2:20" ht="15">
      <c r="B408" s="107"/>
      <c r="C408" s="107"/>
      <c r="H408" s="107"/>
      <c r="T408"/>
    </row>
    <row r="409" spans="2:20" ht="15">
      <c r="B409" s="107"/>
      <c r="C409" s="107"/>
      <c r="H409" s="107"/>
      <c r="T409"/>
    </row>
    <row r="410" spans="2:20" ht="15">
      <c r="B410" s="107"/>
      <c r="C410" s="107"/>
      <c r="H410" s="107"/>
      <c r="T410"/>
    </row>
    <row r="411" spans="2:20" ht="15">
      <c r="B411" s="107"/>
      <c r="C411" s="107"/>
      <c r="H411" s="107"/>
      <c r="T411"/>
    </row>
    <row r="412" spans="2:20" ht="15">
      <c r="B412" s="107"/>
      <c r="C412" s="107"/>
      <c r="H412" s="107"/>
      <c r="T412"/>
    </row>
    <row r="413" spans="2:20" ht="15">
      <c r="B413" s="107"/>
      <c r="C413" s="107"/>
      <c r="H413" s="107"/>
      <c r="T413"/>
    </row>
    <row r="414" spans="2:20" ht="15">
      <c r="B414" s="107"/>
      <c r="C414" s="107"/>
      <c r="H414" s="107"/>
      <c r="T414"/>
    </row>
    <row r="415" spans="2:20" ht="15">
      <c r="B415" s="107"/>
      <c r="C415" s="107"/>
      <c r="H415" s="107"/>
      <c r="T415"/>
    </row>
    <row r="416" spans="2:20" ht="15">
      <c r="B416" s="107"/>
      <c r="C416" s="107"/>
      <c r="H416" s="107"/>
      <c r="T416"/>
    </row>
    <row r="417" spans="2:20" ht="15">
      <c r="B417" s="107"/>
      <c r="C417" s="107"/>
      <c r="H417" s="107"/>
      <c r="T417"/>
    </row>
    <row r="418" spans="2:20" ht="15">
      <c r="B418" s="107"/>
      <c r="C418" s="107"/>
      <c r="H418" s="107"/>
      <c r="T418"/>
    </row>
    <row r="419" spans="2:20" ht="15">
      <c r="B419" s="107"/>
      <c r="C419" s="107"/>
      <c r="H419" s="107"/>
      <c r="T419"/>
    </row>
    <row r="420" spans="2:20" ht="15">
      <c r="B420" s="107"/>
      <c r="C420" s="107"/>
      <c r="H420" s="107"/>
      <c r="T420"/>
    </row>
    <row r="421" spans="2:20" ht="15">
      <c r="B421" s="107"/>
      <c r="C421" s="107"/>
      <c r="H421" s="107"/>
      <c r="T421"/>
    </row>
    <row r="422" spans="2:20" ht="15">
      <c r="B422" s="107"/>
      <c r="C422" s="107"/>
      <c r="H422" s="107"/>
      <c r="T422"/>
    </row>
    <row r="423" spans="2:20" ht="15">
      <c r="B423" s="107"/>
      <c r="C423" s="107"/>
      <c r="H423" s="107"/>
      <c r="T423"/>
    </row>
    <row r="424" spans="2:20" ht="15">
      <c r="B424" s="107"/>
      <c r="C424" s="107"/>
      <c r="H424" s="107"/>
      <c r="T424"/>
    </row>
    <row r="425" spans="2:20" ht="15">
      <c r="B425" s="107"/>
      <c r="C425" s="107"/>
      <c r="H425" s="107"/>
      <c r="T425"/>
    </row>
    <row r="426" spans="2:20" ht="15">
      <c r="B426" s="107"/>
      <c r="C426" s="107"/>
      <c r="H426" s="107"/>
      <c r="T426"/>
    </row>
    <row r="427" spans="2:20" ht="15">
      <c r="B427" s="107"/>
      <c r="C427" s="107"/>
      <c r="H427" s="107"/>
      <c r="T427"/>
    </row>
    <row r="428" spans="2:20" ht="15">
      <c r="B428" s="107"/>
      <c r="C428" s="107"/>
      <c r="H428" s="107"/>
      <c r="T428"/>
    </row>
    <row r="429" spans="2:20" ht="15">
      <c r="B429" s="107"/>
      <c r="C429" s="107"/>
      <c r="H429" s="107"/>
      <c r="T429"/>
    </row>
    <row r="430" spans="2:20" ht="15">
      <c r="B430" s="107"/>
      <c r="C430" s="107"/>
      <c r="H430" s="107"/>
      <c r="T430"/>
    </row>
    <row r="431" spans="2:20" ht="15">
      <c r="B431" s="107"/>
      <c r="C431" s="107"/>
      <c r="H431" s="107"/>
      <c r="T431"/>
    </row>
    <row r="432" spans="2:20" ht="15">
      <c r="B432" s="107"/>
      <c r="C432" s="107"/>
      <c r="H432" s="107"/>
      <c r="T432"/>
    </row>
    <row r="433" spans="2:20" ht="15">
      <c r="B433" s="107"/>
      <c r="C433" s="107"/>
      <c r="H433" s="107"/>
      <c r="T433"/>
    </row>
    <row r="434" spans="2:20" ht="15">
      <c r="B434" s="107"/>
      <c r="C434" s="107"/>
      <c r="H434" s="107"/>
      <c r="T434"/>
    </row>
    <row r="435" spans="2:20" ht="15">
      <c r="B435" s="107"/>
      <c r="C435" s="107"/>
      <c r="H435" s="107"/>
      <c r="T435"/>
    </row>
    <row r="436" spans="2:20" ht="15">
      <c r="B436" s="107"/>
      <c r="C436" s="107"/>
      <c r="H436" s="107"/>
      <c r="T436"/>
    </row>
    <row r="437" spans="2:20" ht="15">
      <c r="B437" s="107"/>
      <c r="C437" s="107"/>
      <c r="H437" s="107"/>
      <c r="T437"/>
    </row>
    <row r="438" spans="2:20" ht="15">
      <c r="B438" s="107"/>
      <c r="C438" s="107"/>
      <c r="H438" s="107"/>
      <c r="T438"/>
    </row>
    <row r="439" spans="2:20" ht="15">
      <c r="B439" s="107"/>
      <c r="C439" s="107"/>
      <c r="H439" s="107"/>
      <c r="T439"/>
    </row>
    <row r="440" spans="2:20" ht="15">
      <c r="B440" s="107"/>
      <c r="C440" s="107"/>
      <c r="H440" s="107"/>
      <c r="T440"/>
    </row>
    <row r="441" spans="2:20" ht="15">
      <c r="B441" s="107"/>
      <c r="C441" s="107"/>
      <c r="H441" s="107"/>
      <c r="T441"/>
    </row>
    <row r="442" spans="2:20" ht="15">
      <c r="B442" s="107"/>
      <c r="C442" s="107"/>
      <c r="H442" s="107"/>
      <c r="T442"/>
    </row>
    <row r="443" spans="2:20" ht="15">
      <c r="B443" s="107"/>
      <c r="C443" s="107"/>
      <c r="H443" s="107"/>
      <c r="T443"/>
    </row>
    <row r="444" spans="2:20" ht="15">
      <c r="B444" s="107"/>
      <c r="C444" s="107"/>
      <c r="H444" s="107"/>
      <c r="T444"/>
    </row>
    <row r="445" spans="2:20" ht="15">
      <c r="B445" s="107"/>
      <c r="C445" s="107"/>
      <c r="H445" s="107"/>
      <c r="T445"/>
    </row>
    <row r="446" spans="2:20" ht="15">
      <c r="B446" s="107"/>
      <c r="C446" s="107"/>
      <c r="H446" s="107"/>
      <c r="T446"/>
    </row>
    <row r="447" spans="2:20" ht="15">
      <c r="B447" s="107"/>
      <c r="C447" s="107"/>
      <c r="H447" s="107"/>
      <c r="T447"/>
    </row>
    <row r="448" spans="2:20" ht="15">
      <c r="B448" s="107"/>
      <c r="C448" s="107"/>
      <c r="H448" s="107"/>
      <c r="T448"/>
    </row>
    <row r="449" spans="2:20" ht="15">
      <c r="B449" s="107"/>
      <c r="C449" s="107"/>
      <c r="H449" s="107"/>
      <c r="T449"/>
    </row>
    <row r="450" spans="2:20" ht="15">
      <c r="B450" s="107"/>
      <c r="C450" s="107"/>
      <c r="H450" s="107"/>
      <c r="T450"/>
    </row>
    <row r="451" spans="2:20" ht="15">
      <c r="B451" s="107"/>
      <c r="C451" s="107"/>
      <c r="H451" s="107"/>
      <c r="T451"/>
    </row>
    <row r="452" spans="2:20" ht="15">
      <c r="B452" s="107"/>
      <c r="C452" s="107"/>
      <c r="H452" s="107"/>
      <c r="T452"/>
    </row>
    <row r="453" spans="2:20" ht="15">
      <c r="B453" s="107"/>
      <c r="C453" s="107"/>
      <c r="H453" s="107"/>
      <c r="T453"/>
    </row>
    <row r="454" spans="2:20" ht="15">
      <c r="B454" s="107"/>
      <c r="C454" s="107"/>
      <c r="H454" s="107"/>
      <c r="T454"/>
    </row>
    <row r="455" spans="2:20" ht="15">
      <c r="B455" s="107"/>
      <c r="C455" s="107"/>
      <c r="H455" s="107"/>
      <c r="T455"/>
    </row>
    <row r="456" spans="2:20" ht="15">
      <c r="B456" s="107"/>
      <c r="C456" s="107"/>
      <c r="H456" s="107"/>
      <c r="T456"/>
    </row>
    <row r="457" spans="2:20" ht="15">
      <c r="B457" s="107"/>
      <c r="C457" s="107"/>
      <c r="H457" s="107"/>
      <c r="T457"/>
    </row>
    <row r="458" spans="2:20" ht="15">
      <c r="B458" s="107"/>
      <c r="C458" s="107"/>
      <c r="H458" s="107"/>
      <c r="T458"/>
    </row>
    <row r="459" spans="2:20" ht="15">
      <c r="B459" s="107"/>
      <c r="C459" s="107"/>
      <c r="H459" s="107"/>
      <c r="T459"/>
    </row>
    <row r="460" spans="2:20" ht="15">
      <c r="B460" s="107"/>
      <c r="C460" s="107"/>
      <c r="H460" s="107"/>
      <c r="T460"/>
    </row>
    <row r="461" spans="2:20" ht="15">
      <c r="B461" s="107"/>
      <c r="C461" s="107"/>
      <c r="H461" s="107"/>
      <c r="T461"/>
    </row>
    <row r="462" spans="2:20" ht="15">
      <c r="B462" s="107"/>
      <c r="C462" s="107"/>
      <c r="H462" s="107"/>
      <c r="T462"/>
    </row>
    <row r="463" spans="2:20" ht="15">
      <c r="B463" s="107"/>
      <c r="C463" s="107"/>
      <c r="H463" s="107"/>
      <c r="T463"/>
    </row>
    <row r="464" spans="2:20" ht="15">
      <c r="B464" s="107"/>
      <c r="C464" s="107"/>
      <c r="H464" s="107"/>
      <c r="T464"/>
    </row>
    <row r="465" spans="2:20" ht="15">
      <c r="B465" s="107"/>
      <c r="C465" s="107"/>
      <c r="H465" s="107"/>
      <c r="T465"/>
    </row>
    <row r="466" spans="2:20" ht="15">
      <c r="B466" s="107"/>
      <c r="C466" s="107"/>
      <c r="H466" s="107"/>
      <c r="T466"/>
    </row>
    <row r="467" spans="2:20" ht="15">
      <c r="B467" s="107"/>
      <c r="C467" s="107"/>
      <c r="H467" s="107"/>
      <c r="T467"/>
    </row>
    <row r="468" spans="2:20" ht="15">
      <c r="B468" s="107"/>
      <c r="C468" s="107"/>
      <c r="H468" s="107"/>
      <c r="T468"/>
    </row>
    <row r="469" spans="2:20" ht="15">
      <c r="B469" s="107"/>
      <c r="C469" s="107"/>
      <c r="H469" s="107"/>
      <c r="T469"/>
    </row>
    <row r="470" spans="2:20" ht="15">
      <c r="B470" s="107"/>
      <c r="C470" s="107"/>
      <c r="H470" s="107"/>
      <c r="T470"/>
    </row>
    <row r="471" spans="2:20" ht="15">
      <c r="B471" s="107"/>
      <c r="C471" s="107"/>
      <c r="H471" s="107"/>
      <c r="T471"/>
    </row>
    <row r="472" spans="2:20" ht="15">
      <c r="B472" s="107"/>
      <c r="C472" s="107"/>
      <c r="H472" s="107"/>
      <c r="T472"/>
    </row>
    <row r="473" spans="2:20" ht="15">
      <c r="B473" s="107"/>
      <c r="C473" s="107"/>
      <c r="H473" s="107"/>
      <c r="T473"/>
    </row>
    <row r="474" spans="2:20" ht="15">
      <c r="B474" s="107"/>
      <c r="C474" s="107"/>
      <c r="H474" s="107"/>
      <c r="T474"/>
    </row>
    <row r="475" spans="2:20" ht="15">
      <c r="B475" s="107"/>
      <c r="C475" s="107"/>
      <c r="H475" s="107"/>
      <c r="T475"/>
    </row>
    <row r="476" spans="2:20" ht="15">
      <c r="B476" s="107"/>
      <c r="C476" s="107"/>
      <c r="H476" s="107"/>
      <c r="T476"/>
    </row>
    <row r="477" spans="2:20" ht="15">
      <c r="B477" s="107"/>
      <c r="C477" s="107"/>
      <c r="H477" s="107"/>
      <c r="T477"/>
    </row>
    <row r="478" spans="2:20" ht="15">
      <c r="B478" s="107"/>
      <c r="C478" s="107"/>
      <c r="H478" s="107"/>
      <c r="T478"/>
    </row>
    <row r="479" spans="2:20" ht="15">
      <c r="B479" s="107"/>
      <c r="C479" s="107"/>
      <c r="H479" s="107"/>
      <c r="T479"/>
    </row>
    <row r="480" spans="2:20" ht="15">
      <c r="B480" s="107"/>
      <c r="C480" s="107"/>
      <c r="H480" s="107"/>
      <c r="T480"/>
    </row>
    <row r="481" spans="2:20" ht="15">
      <c r="B481" s="107"/>
      <c r="C481" s="107"/>
      <c r="H481" s="107"/>
      <c r="T481"/>
    </row>
    <row r="482" spans="2:20" ht="15">
      <c r="B482" s="107"/>
      <c r="C482" s="107"/>
      <c r="H482" s="107"/>
      <c r="T482"/>
    </row>
    <row r="483" spans="2:20" ht="15">
      <c r="B483" s="107"/>
      <c r="C483" s="107"/>
      <c r="H483" s="107"/>
      <c r="T483"/>
    </row>
    <row r="484" spans="2:20" ht="15">
      <c r="B484" s="107"/>
      <c r="C484" s="107"/>
      <c r="H484" s="107"/>
      <c r="T484"/>
    </row>
    <row r="485" spans="2:20" ht="15">
      <c r="B485" s="107"/>
      <c r="C485" s="107"/>
      <c r="H485" s="107"/>
      <c r="T485"/>
    </row>
    <row r="486" spans="2:20" ht="15">
      <c r="B486" s="107"/>
      <c r="C486" s="107"/>
      <c r="H486" s="107"/>
      <c r="T486"/>
    </row>
    <row r="487" spans="2:20" ht="15">
      <c r="B487" s="107"/>
      <c r="C487" s="107"/>
      <c r="H487" s="107"/>
      <c r="T487"/>
    </row>
    <row r="488" spans="2:20" ht="15">
      <c r="B488" s="107"/>
      <c r="C488" s="107"/>
      <c r="H488" s="107"/>
      <c r="T488"/>
    </row>
    <row r="489" spans="2:20" ht="15">
      <c r="B489" s="107"/>
      <c r="C489" s="107"/>
      <c r="H489" s="107"/>
      <c r="T489"/>
    </row>
    <row r="490" spans="2:20" ht="15">
      <c r="B490" s="107"/>
      <c r="C490" s="107"/>
      <c r="H490" s="107"/>
      <c r="T490"/>
    </row>
    <row r="491" spans="2:20" ht="15">
      <c r="B491" s="107"/>
      <c r="C491" s="107"/>
      <c r="H491" s="107"/>
      <c r="T491"/>
    </row>
    <row r="492" spans="2:20" ht="15">
      <c r="B492" s="107"/>
      <c r="C492" s="107"/>
      <c r="H492" s="107"/>
      <c r="T492"/>
    </row>
    <row r="493" spans="2:20" ht="15">
      <c r="B493" s="107"/>
      <c r="C493" s="107"/>
      <c r="H493" s="107"/>
      <c r="T493"/>
    </row>
    <row r="494" spans="2:20" ht="15">
      <c r="B494" s="107"/>
      <c r="C494" s="107"/>
      <c r="H494" s="107"/>
      <c r="T494"/>
    </row>
    <row r="495" spans="2:20" ht="15">
      <c r="B495" s="107"/>
      <c r="C495" s="107"/>
      <c r="H495" s="107"/>
      <c r="T495"/>
    </row>
    <row r="496" spans="2:20" ht="15">
      <c r="B496" s="107"/>
      <c r="C496" s="107"/>
      <c r="H496" s="107"/>
      <c r="T496"/>
    </row>
    <row r="497" spans="2:20" ht="15">
      <c r="B497" s="107"/>
      <c r="C497" s="107"/>
      <c r="H497" s="107"/>
      <c r="T497"/>
    </row>
    <row r="498" spans="2:20" ht="15">
      <c r="B498" s="107"/>
      <c r="C498" s="107"/>
      <c r="H498" s="107"/>
      <c r="T498"/>
    </row>
    <row r="499" spans="2:20" ht="15">
      <c r="B499" s="107"/>
      <c r="C499" s="107"/>
      <c r="H499" s="107"/>
      <c r="T499"/>
    </row>
    <row r="500" spans="2:20" ht="15">
      <c r="B500" s="107"/>
      <c r="C500" s="107"/>
      <c r="H500" s="107"/>
      <c r="T500"/>
    </row>
    <row r="501" spans="2:20" ht="15">
      <c r="B501" s="107"/>
      <c r="C501" s="107"/>
      <c r="H501" s="107"/>
      <c r="T501"/>
    </row>
    <row r="502" spans="2:20" ht="15">
      <c r="B502" s="107"/>
      <c r="C502" s="107"/>
      <c r="H502" s="107"/>
      <c r="T502"/>
    </row>
    <row r="503" spans="2:20" ht="15">
      <c r="B503" s="107"/>
      <c r="C503" s="107"/>
      <c r="H503" s="107"/>
      <c r="T503"/>
    </row>
    <row r="504" spans="2:20" ht="15">
      <c r="B504" s="107"/>
      <c r="C504" s="107"/>
      <c r="H504" s="107"/>
      <c r="T504"/>
    </row>
    <row r="505" spans="2:20" ht="15">
      <c r="B505" s="107"/>
      <c r="C505" s="107"/>
      <c r="H505" s="107"/>
      <c r="T505"/>
    </row>
    <row r="506" spans="2:20" ht="15">
      <c r="B506" s="107"/>
      <c r="C506" s="107"/>
      <c r="H506" s="107"/>
      <c r="T506"/>
    </row>
    <row r="507" spans="2:20" ht="15">
      <c r="B507" s="107"/>
      <c r="C507" s="107"/>
      <c r="H507" s="107"/>
      <c r="T507"/>
    </row>
    <row r="508" spans="2:20" ht="15">
      <c r="B508" s="107"/>
      <c r="C508" s="107"/>
      <c r="H508" s="107"/>
      <c r="T508"/>
    </row>
    <row r="509" spans="2:20" ht="15">
      <c r="B509" s="107"/>
      <c r="C509" s="107"/>
      <c r="H509" s="107"/>
      <c r="T509"/>
    </row>
    <row r="510" spans="2:20" ht="15">
      <c r="B510" s="107"/>
      <c r="C510" s="107"/>
      <c r="H510" s="107"/>
      <c r="T510"/>
    </row>
    <row r="511" spans="2:20" ht="15">
      <c r="B511" s="107"/>
      <c r="C511" s="107"/>
      <c r="H511" s="107"/>
      <c r="T511"/>
    </row>
    <row r="512" spans="2:20" ht="15">
      <c r="B512" s="107"/>
      <c r="C512" s="107"/>
      <c r="H512" s="107"/>
      <c r="T512"/>
    </row>
    <row r="513" spans="2:20" ht="15">
      <c r="B513" s="107"/>
      <c r="C513" s="107"/>
      <c r="H513" s="107"/>
      <c r="T513"/>
    </row>
    <row r="514" spans="2:20" ht="15">
      <c r="B514" s="107"/>
      <c r="C514" s="107"/>
      <c r="H514" s="107"/>
      <c r="T514"/>
    </row>
    <row r="515" spans="2:20" ht="15">
      <c r="B515" s="107"/>
      <c r="C515" s="107"/>
      <c r="H515" s="107"/>
      <c r="T515"/>
    </row>
    <row r="516" spans="2:20" ht="15">
      <c r="B516" s="107"/>
      <c r="C516" s="107"/>
      <c r="H516" s="107"/>
      <c r="T516"/>
    </row>
    <row r="517" spans="2:20" ht="15">
      <c r="B517" s="107"/>
      <c r="C517" s="107"/>
      <c r="H517" s="107"/>
      <c r="T517"/>
    </row>
    <row r="518" spans="2:20" ht="15">
      <c r="B518" s="107"/>
      <c r="C518" s="107"/>
      <c r="H518" s="107"/>
      <c r="T518"/>
    </row>
    <row r="519" spans="2:20" ht="15">
      <c r="B519" s="107"/>
      <c r="C519" s="107"/>
      <c r="H519" s="107"/>
      <c r="T519"/>
    </row>
    <row r="520" spans="2:20" ht="15">
      <c r="B520" s="107"/>
      <c r="C520" s="107"/>
      <c r="H520" s="107"/>
      <c r="T520"/>
    </row>
    <row r="521" spans="2:20" ht="15">
      <c r="B521" s="107"/>
      <c r="C521" s="107"/>
      <c r="H521" s="107"/>
      <c r="T521"/>
    </row>
    <row r="522" spans="2:20" ht="15">
      <c r="B522" s="107"/>
      <c r="C522" s="107"/>
      <c r="H522" s="107"/>
      <c r="T522"/>
    </row>
    <row r="523" spans="2:20" ht="15">
      <c r="B523" s="107"/>
      <c r="C523" s="107"/>
      <c r="H523" s="107"/>
      <c r="T523"/>
    </row>
    <row r="524" spans="2:20" ht="15">
      <c r="B524" s="107"/>
      <c r="C524" s="107"/>
      <c r="H524" s="107"/>
      <c r="T524"/>
    </row>
    <row r="525" spans="2:20" ht="15">
      <c r="B525" s="107"/>
      <c r="C525" s="107"/>
      <c r="H525" s="107"/>
      <c r="T525"/>
    </row>
    <row r="526" spans="2:20" ht="15">
      <c r="B526" s="107"/>
      <c r="C526" s="107"/>
      <c r="H526" s="107"/>
      <c r="T526"/>
    </row>
    <row r="527" spans="2:20" ht="15">
      <c r="B527" s="107"/>
      <c r="C527" s="107"/>
      <c r="H527" s="107"/>
      <c r="T527"/>
    </row>
    <row r="528" spans="2:20" ht="15">
      <c r="B528" s="107"/>
      <c r="C528" s="107"/>
      <c r="H528" s="107"/>
      <c r="T528"/>
    </row>
    <row r="529" spans="2:20" ht="15">
      <c r="B529" s="107"/>
      <c r="C529" s="107"/>
      <c r="H529" s="107"/>
      <c r="T529"/>
    </row>
    <row r="530" spans="2:20" ht="15">
      <c r="B530" s="107"/>
      <c r="C530" s="107"/>
      <c r="H530" s="107"/>
      <c r="T530"/>
    </row>
    <row r="531" spans="2:20" ht="15">
      <c r="B531" s="107"/>
      <c r="C531" s="107"/>
      <c r="H531" s="107"/>
      <c r="T531"/>
    </row>
    <row r="532" spans="2:20" ht="15">
      <c r="B532" s="107"/>
      <c r="C532" s="107"/>
      <c r="H532" s="107"/>
      <c r="T532"/>
    </row>
    <row r="533" spans="2:20" ht="15">
      <c r="B533" s="107"/>
      <c r="C533" s="107"/>
      <c r="H533" s="107"/>
      <c r="T533"/>
    </row>
    <row r="534" spans="2:20" ht="15">
      <c r="B534" s="107"/>
      <c r="C534" s="107"/>
      <c r="H534" s="107"/>
      <c r="T534"/>
    </row>
    <row r="535" spans="2:20" ht="15">
      <c r="B535" s="107"/>
      <c r="C535" s="107"/>
      <c r="H535" s="107"/>
      <c r="T535"/>
    </row>
    <row r="536" spans="2:20" ht="15">
      <c r="B536" s="107"/>
      <c r="C536" s="107"/>
      <c r="H536" s="107"/>
      <c r="T536"/>
    </row>
    <row r="537" spans="2:20" ht="15">
      <c r="B537" s="107"/>
      <c r="C537" s="107"/>
      <c r="H537" s="107"/>
      <c r="T537"/>
    </row>
    <row r="538" spans="2:20" ht="15">
      <c r="B538" s="107"/>
      <c r="C538" s="107"/>
      <c r="H538" s="107"/>
      <c r="T538"/>
    </row>
    <row r="539" spans="2:20" ht="15">
      <c r="B539" s="107"/>
      <c r="C539" s="107"/>
      <c r="H539" s="107"/>
      <c r="T539"/>
    </row>
    <row r="540" spans="2:20" ht="15">
      <c r="B540" s="107"/>
      <c r="C540" s="107"/>
      <c r="H540" s="107"/>
      <c r="T540"/>
    </row>
    <row r="541" spans="2:20" ht="15">
      <c r="B541" s="107"/>
      <c r="C541" s="107"/>
      <c r="H541" s="107"/>
      <c r="T541"/>
    </row>
    <row r="542" spans="2:20" ht="15">
      <c r="B542" s="107"/>
      <c r="C542" s="107"/>
      <c r="H542" s="107"/>
      <c r="T542"/>
    </row>
    <row r="543" spans="2:20" ht="15">
      <c r="B543" s="107"/>
      <c r="C543" s="107"/>
      <c r="H543" s="107"/>
      <c r="T543"/>
    </row>
    <row r="544" spans="2:20" ht="15">
      <c r="B544" s="107"/>
      <c r="C544" s="107"/>
      <c r="H544" s="107"/>
      <c r="T544"/>
    </row>
    <row r="545" spans="2:20" ht="15">
      <c r="B545" s="107"/>
      <c r="C545" s="107"/>
      <c r="H545" s="107"/>
      <c r="T545"/>
    </row>
    <row r="546" spans="2:20" ht="15">
      <c r="B546" s="107"/>
      <c r="C546" s="107"/>
      <c r="H546" s="107"/>
      <c r="T546"/>
    </row>
    <row r="547" spans="2:20" ht="15">
      <c r="B547" s="107"/>
      <c r="C547" s="107"/>
      <c r="H547" s="107"/>
      <c r="T547"/>
    </row>
    <row r="548" spans="2:20" ht="15">
      <c r="B548" s="107"/>
      <c r="C548" s="107"/>
      <c r="H548" s="107"/>
      <c r="T548"/>
    </row>
    <row r="549" spans="2:20" ht="15">
      <c r="B549" s="107"/>
      <c r="C549" s="107"/>
      <c r="H549" s="107"/>
      <c r="T549"/>
    </row>
    <row r="550" spans="2:20" ht="15">
      <c r="B550" s="107"/>
      <c r="C550" s="107"/>
      <c r="H550" s="107"/>
      <c r="T550"/>
    </row>
    <row r="551" spans="2:20" ht="15">
      <c r="B551" s="107"/>
      <c r="C551" s="107"/>
      <c r="H551" s="107"/>
      <c r="T551"/>
    </row>
    <row r="552" spans="2:20" ht="15">
      <c r="B552" s="107"/>
      <c r="C552" s="107"/>
      <c r="H552" s="107"/>
      <c r="T552"/>
    </row>
    <row r="553" spans="2:20" ht="15">
      <c r="B553" s="107"/>
      <c r="C553" s="107"/>
      <c r="H553" s="107"/>
      <c r="T553"/>
    </row>
    <row r="554" spans="2:20" ht="15">
      <c r="B554" s="107"/>
      <c r="C554" s="107"/>
      <c r="H554" s="107"/>
      <c r="T554"/>
    </row>
    <row r="555" spans="2:20" ht="15">
      <c r="B555" s="107"/>
      <c r="C555" s="107"/>
      <c r="H555" s="107"/>
      <c r="T555"/>
    </row>
    <row r="556" spans="2:20" ht="15">
      <c r="B556" s="107"/>
      <c r="C556" s="107"/>
      <c r="H556" s="107"/>
      <c r="T556"/>
    </row>
    <row r="557" spans="2:20" ht="15">
      <c r="B557" s="107"/>
      <c r="C557" s="107"/>
      <c r="H557" s="107"/>
      <c r="T557"/>
    </row>
    <row r="558" spans="2:20" ht="15">
      <c r="B558" s="107"/>
      <c r="C558" s="107"/>
      <c r="H558" s="107"/>
      <c r="T558"/>
    </row>
    <row r="559" spans="2:20" ht="15">
      <c r="B559" s="107"/>
      <c r="C559" s="107"/>
      <c r="H559" s="107"/>
      <c r="T559"/>
    </row>
    <row r="560" spans="2:20" ht="15">
      <c r="B560" s="107"/>
      <c r="C560" s="107"/>
      <c r="H560" s="107"/>
      <c r="T560"/>
    </row>
    <row r="561" spans="2:20" ht="15">
      <c r="B561" s="107"/>
      <c r="C561" s="107"/>
      <c r="H561" s="107"/>
      <c r="T561"/>
    </row>
    <row r="562" spans="2:20" ht="15">
      <c r="B562" s="107"/>
      <c r="C562" s="107"/>
      <c r="H562" s="107"/>
      <c r="T562"/>
    </row>
    <row r="563" spans="2:20" ht="15">
      <c r="B563" s="107"/>
      <c r="C563" s="107"/>
      <c r="H563" s="107"/>
      <c r="T563"/>
    </row>
    <row r="564" spans="2:20" ht="15">
      <c r="B564" s="107"/>
      <c r="C564" s="107"/>
      <c r="H564" s="107"/>
      <c r="T564"/>
    </row>
    <row r="565" spans="2:20" ht="15">
      <c r="B565" s="107"/>
      <c r="C565" s="107"/>
      <c r="H565" s="107"/>
      <c r="T565"/>
    </row>
    <row r="566" spans="2:20" ht="15">
      <c r="B566" s="107"/>
      <c r="C566" s="107"/>
      <c r="H566" s="107"/>
      <c r="T566"/>
    </row>
    <row r="567" spans="2:20" ht="15">
      <c r="B567" s="107"/>
      <c r="C567" s="107"/>
      <c r="H567" s="107"/>
      <c r="T567"/>
    </row>
    <row r="568" spans="2:20" ht="15">
      <c r="B568" s="107"/>
      <c r="C568" s="107"/>
      <c r="H568" s="107"/>
      <c r="T568"/>
    </row>
    <row r="569" spans="2:20" ht="15">
      <c r="B569" s="107"/>
      <c r="C569" s="107"/>
      <c r="H569" s="107"/>
      <c r="T569"/>
    </row>
    <row r="570" spans="2:20" ht="15">
      <c r="B570" s="107"/>
      <c r="C570" s="107"/>
      <c r="H570" s="107"/>
      <c r="T570"/>
    </row>
    <row r="571" spans="2:20" ht="15">
      <c r="B571" s="107"/>
      <c r="C571" s="107"/>
      <c r="H571" s="107"/>
      <c r="T571"/>
    </row>
    <row r="572" spans="2:20" ht="15">
      <c r="B572" s="107"/>
      <c r="C572" s="107"/>
      <c r="H572" s="107"/>
      <c r="T572"/>
    </row>
    <row r="573" spans="2:20" ht="15">
      <c r="B573" s="107"/>
      <c r="C573" s="107"/>
      <c r="H573" s="107"/>
      <c r="T573"/>
    </row>
    <row r="574" spans="2:20" ht="15">
      <c r="B574" s="107"/>
      <c r="C574" s="107"/>
      <c r="H574" s="107"/>
      <c r="T574"/>
    </row>
    <row r="575" spans="2:20" ht="15">
      <c r="B575" s="107"/>
      <c r="C575" s="107"/>
      <c r="H575" s="107"/>
      <c r="T575"/>
    </row>
    <row r="576" spans="2:20" ht="15">
      <c r="B576" s="107"/>
      <c r="C576" s="107"/>
      <c r="H576" s="107"/>
      <c r="T576"/>
    </row>
    <row r="577" spans="2:20" ht="15">
      <c r="B577" s="107"/>
      <c r="C577" s="107"/>
      <c r="H577" s="107"/>
      <c r="T577"/>
    </row>
    <row r="578" spans="2:20" ht="15">
      <c r="B578" s="107"/>
      <c r="C578" s="107"/>
      <c r="H578" s="107"/>
      <c r="T578"/>
    </row>
    <row r="579" spans="2:20" ht="15">
      <c r="B579" s="107"/>
      <c r="C579" s="107"/>
      <c r="H579" s="107"/>
      <c r="T579"/>
    </row>
    <row r="580" spans="2:20" ht="15">
      <c r="B580" s="107"/>
      <c r="C580" s="107"/>
      <c r="H580" s="107"/>
      <c r="T580"/>
    </row>
    <row r="581" spans="2:20" ht="15">
      <c r="B581" s="107"/>
      <c r="C581" s="107"/>
      <c r="H581" s="107"/>
      <c r="T581"/>
    </row>
    <row r="582" spans="2:20" ht="15">
      <c r="B582" s="107"/>
      <c r="C582" s="107"/>
      <c r="H582" s="107"/>
      <c r="T582"/>
    </row>
    <row r="583" spans="2:20" ht="15">
      <c r="B583" s="107"/>
      <c r="C583" s="107"/>
      <c r="H583" s="107"/>
      <c r="T583"/>
    </row>
    <row r="584" spans="2:20" ht="15">
      <c r="B584" s="107"/>
      <c r="C584" s="107"/>
      <c r="H584" s="107"/>
      <c r="T584"/>
    </row>
    <row r="585" spans="2:20" ht="15">
      <c r="B585" s="107"/>
      <c r="C585" s="107"/>
      <c r="H585" s="107"/>
      <c r="T585"/>
    </row>
    <row r="586" spans="2:20" ht="15">
      <c r="B586" s="107"/>
      <c r="C586" s="107"/>
      <c r="H586" s="107"/>
      <c r="T586"/>
    </row>
    <row r="587" spans="2:20" ht="15">
      <c r="B587" s="107"/>
      <c r="C587" s="107"/>
      <c r="H587" s="107"/>
      <c r="T587"/>
    </row>
    <row r="588" spans="2:20" ht="15">
      <c r="B588" s="107"/>
      <c r="C588" s="107"/>
      <c r="H588" s="107"/>
      <c r="T588"/>
    </row>
    <row r="589" spans="2:20" ht="15">
      <c r="B589" s="107"/>
      <c r="C589" s="107"/>
      <c r="H589" s="107"/>
      <c r="T589"/>
    </row>
    <row r="590" spans="2:20" ht="15">
      <c r="B590" s="107"/>
      <c r="C590" s="107"/>
      <c r="H590" s="107"/>
      <c r="T590"/>
    </row>
    <row r="591" spans="2:20" ht="15">
      <c r="B591" s="107"/>
      <c r="C591" s="107"/>
      <c r="H591" s="107"/>
      <c r="T591"/>
    </row>
    <row r="592" spans="2:20" ht="15">
      <c r="B592" s="107"/>
      <c r="C592" s="107"/>
      <c r="H592" s="107"/>
      <c r="T592"/>
    </row>
    <row r="593" spans="2:20" ht="15">
      <c r="B593" s="107"/>
      <c r="C593" s="107"/>
      <c r="H593" s="107"/>
      <c r="T593"/>
    </row>
    <row r="594" spans="2:20" ht="15">
      <c r="B594" s="107"/>
      <c r="C594" s="107"/>
      <c r="H594" s="107"/>
      <c r="T594"/>
    </row>
    <row r="595" spans="2:20" ht="15">
      <c r="B595" s="107"/>
      <c r="C595" s="107"/>
      <c r="H595" s="107"/>
      <c r="T595"/>
    </row>
    <row r="596" spans="2:20" ht="15">
      <c r="B596" s="107"/>
      <c r="C596" s="107"/>
      <c r="H596" s="107"/>
      <c r="T596"/>
    </row>
    <row r="597" spans="2:20" ht="15">
      <c r="B597" s="107"/>
      <c r="C597" s="107"/>
      <c r="H597" s="107"/>
      <c r="T597"/>
    </row>
    <row r="598" spans="2:20" ht="15">
      <c r="B598" s="107"/>
      <c r="C598" s="107"/>
      <c r="H598" s="107"/>
      <c r="T598"/>
    </row>
    <row r="599" spans="2:20" ht="15">
      <c r="B599" s="107"/>
      <c r="C599" s="107"/>
      <c r="H599" s="107"/>
      <c r="T599"/>
    </row>
    <row r="600" spans="2:20" ht="15">
      <c r="B600" s="107"/>
      <c r="C600" s="107"/>
      <c r="H600" s="107"/>
      <c r="T600"/>
    </row>
    <row r="601" spans="2:20" ht="15">
      <c r="B601" s="107"/>
      <c r="C601" s="107"/>
      <c r="H601" s="107"/>
      <c r="T601"/>
    </row>
    <row r="602" spans="2:20" ht="15">
      <c r="B602" s="107"/>
      <c r="C602" s="107"/>
      <c r="H602" s="107"/>
      <c r="T602"/>
    </row>
    <row r="603" spans="2:20" ht="15">
      <c r="B603" s="107"/>
      <c r="C603" s="107"/>
      <c r="H603" s="107"/>
      <c r="T603"/>
    </row>
    <row r="604" spans="2:20" ht="15">
      <c r="B604" s="107"/>
      <c r="C604" s="107"/>
      <c r="H604" s="107"/>
      <c r="T604"/>
    </row>
    <row r="605" spans="2:20" ht="15">
      <c r="B605" s="107"/>
      <c r="C605" s="107"/>
      <c r="H605" s="107"/>
      <c r="T605"/>
    </row>
    <row r="606" spans="2:20" ht="15">
      <c r="B606" s="107"/>
      <c r="C606" s="107"/>
      <c r="H606" s="107"/>
      <c r="T606"/>
    </row>
    <row r="607" spans="2:20" ht="15">
      <c r="B607" s="107"/>
      <c r="C607" s="107"/>
      <c r="H607" s="107"/>
      <c r="T607"/>
    </row>
    <row r="608" spans="2:20" ht="15">
      <c r="B608" s="107"/>
      <c r="C608" s="107"/>
      <c r="H608" s="107"/>
      <c r="T608"/>
    </row>
    <row r="609" spans="2:20" ht="15">
      <c r="B609" s="107"/>
      <c r="C609" s="107"/>
      <c r="H609" s="107"/>
      <c r="T609"/>
    </row>
    <row r="610" spans="2:20" ht="15">
      <c r="B610" s="107"/>
      <c r="C610" s="107"/>
      <c r="H610" s="107"/>
      <c r="T610"/>
    </row>
    <row r="611" spans="2:20" ht="15">
      <c r="B611" s="107"/>
      <c r="C611" s="107"/>
      <c r="H611" s="107"/>
      <c r="T611"/>
    </row>
    <row r="612" spans="2:20" ht="15">
      <c r="B612" s="107"/>
      <c r="C612" s="107"/>
      <c r="H612" s="107"/>
      <c r="T612"/>
    </row>
    <row r="613" spans="2:20" ht="15">
      <c r="B613" s="107"/>
      <c r="C613" s="107"/>
      <c r="H613" s="107"/>
      <c r="T613"/>
    </row>
    <row r="614" spans="2:20" ht="15">
      <c r="B614" s="107"/>
      <c r="C614" s="107"/>
      <c r="H614" s="107"/>
      <c r="T614"/>
    </row>
    <row r="615" spans="2:20" ht="15">
      <c r="B615" s="107"/>
      <c r="C615" s="107"/>
      <c r="H615" s="107"/>
      <c r="T615"/>
    </row>
    <row r="616" spans="2:20" ht="15">
      <c r="B616" s="107"/>
      <c r="C616" s="107"/>
      <c r="H616" s="107"/>
      <c r="T616"/>
    </row>
    <row r="617" spans="2:20" ht="15">
      <c r="B617" s="107"/>
      <c r="C617" s="107"/>
      <c r="H617" s="107"/>
      <c r="T617"/>
    </row>
    <row r="618" spans="2:20" ht="15">
      <c r="B618" s="107"/>
      <c r="C618" s="107"/>
      <c r="H618" s="107"/>
      <c r="T618"/>
    </row>
    <row r="619" spans="2:20" ht="15">
      <c r="B619" s="107"/>
      <c r="C619" s="107"/>
      <c r="H619" s="107"/>
      <c r="T619"/>
    </row>
    <row r="620" spans="2:20" ht="15">
      <c r="B620" s="107"/>
      <c r="C620" s="107"/>
      <c r="H620" s="107"/>
      <c r="T620"/>
    </row>
    <row r="621" spans="2:20" ht="15">
      <c r="B621" s="107"/>
      <c r="C621" s="107"/>
      <c r="H621" s="107"/>
      <c r="T621"/>
    </row>
    <row r="622" spans="2:20" ht="15">
      <c r="B622" s="107"/>
      <c r="C622" s="107"/>
      <c r="H622" s="107"/>
      <c r="T622"/>
    </row>
    <row r="623" spans="2:20" ht="15">
      <c r="B623" s="107"/>
      <c r="C623" s="107"/>
      <c r="H623" s="107"/>
      <c r="T623"/>
    </row>
    <row r="624" spans="2:20" ht="15">
      <c r="B624" s="107"/>
      <c r="C624" s="107"/>
      <c r="H624" s="107"/>
      <c r="T624"/>
    </row>
    <row r="625" spans="2:20" ht="15">
      <c r="B625" s="107"/>
      <c r="C625" s="107"/>
      <c r="H625" s="107"/>
      <c r="T625"/>
    </row>
    <row r="626" spans="2:20" ht="15">
      <c r="B626" s="107"/>
      <c r="C626" s="107"/>
      <c r="H626" s="107"/>
      <c r="T626"/>
    </row>
    <row r="627" spans="2:20" ht="15">
      <c r="B627" s="107"/>
      <c r="C627" s="107"/>
      <c r="H627" s="107"/>
      <c r="T627"/>
    </row>
    <row r="628" spans="2:20" ht="15">
      <c r="B628" s="107"/>
      <c r="C628" s="107"/>
      <c r="H628" s="107"/>
      <c r="T628"/>
    </row>
    <row r="629" spans="2:20" ht="15">
      <c r="B629" s="107"/>
      <c r="C629" s="107"/>
      <c r="H629" s="107"/>
      <c r="T629"/>
    </row>
    <row r="630" spans="2:20" ht="15">
      <c r="B630" s="107"/>
      <c r="C630" s="107"/>
      <c r="H630" s="107"/>
      <c r="T630"/>
    </row>
    <row r="631" spans="2:20" ht="15">
      <c r="B631" s="107"/>
      <c r="C631" s="107"/>
      <c r="H631" s="107"/>
      <c r="T631"/>
    </row>
    <row r="632" spans="2:20" ht="15">
      <c r="B632" s="107"/>
      <c r="C632" s="107"/>
      <c r="H632" s="107"/>
      <c r="T632"/>
    </row>
    <row r="633" spans="2:20" ht="15">
      <c r="B633" s="107"/>
      <c r="C633" s="107"/>
      <c r="H633" s="107"/>
      <c r="T633"/>
    </row>
    <row r="634" spans="2:20" ht="15">
      <c r="B634" s="107"/>
      <c r="C634" s="107"/>
      <c r="H634" s="107"/>
      <c r="T634"/>
    </row>
    <row r="635" spans="2:20" ht="15">
      <c r="B635" s="107"/>
      <c r="C635" s="107"/>
      <c r="H635" s="107"/>
      <c r="T635"/>
    </row>
    <row r="636" spans="2:20" ht="15">
      <c r="B636" s="107"/>
      <c r="C636" s="107"/>
      <c r="H636" s="107"/>
      <c r="T636"/>
    </row>
    <row r="637" spans="2:20" ht="15">
      <c r="B637" s="107"/>
      <c r="C637" s="107"/>
      <c r="H637" s="107"/>
      <c r="T637"/>
    </row>
    <row r="638" spans="2:20" ht="15">
      <c r="B638" s="107"/>
      <c r="C638" s="107"/>
      <c r="H638" s="107"/>
      <c r="T638"/>
    </row>
    <row r="639" spans="2:20" ht="15">
      <c r="B639" s="107"/>
      <c r="C639" s="107"/>
      <c r="H639" s="107"/>
      <c r="T639"/>
    </row>
    <row r="640" spans="2:20" ht="15">
      <c r="B640" s="107"/>
      <c r="C640" s="107"/>
      <c r="H640" s="107"/>
      <c r="T640"/>
    </row>
    <row r="641" spans="2:20" ht="15">
      <c r="B641" s="107"/>
      <c r="C641" s="107"/>
      <c r="H641" s="107"/>
      <c r="T641"/>
    </row>
    <row r="642" spans="2:20" ht="15">
      <c r="B642" s="107"/>
      <c r="C642" s="107"/>
      <c r="H642" s="107"/>
      <c r="T642"/>
    </row>
    <row r="643" spans="2:20" ht="15">
      <c r="B643" s="107"/>
      <c r="C643" s="107"/>
      <c r="H643" s="107"/>
      <c r="T643"/>
    </row>
    <row r="644" spans="2:20" ht="15">
      <c r="B644" s="107"/>
      <c r="C644" s="107"/>
      <c r="H644" s="107"/>
      <c r="T644"/>
    </row>
    <row r="645" spans="2:20" ht="15">
      <c r="B645" s="107"/>
      <c r="C645" s="107"/>
      <c r="H645" s="107"/>
      <c r="T645"/>
    </row>
    <row r="646" spans="2:20" ht="15">
      <c r="B646" s="107"/>
      <c r="C646" s="107"/>
      <c r="H646" s="107"/>
      <c r="T646"/>
    </row>
    <row r="647" spans="2:20" ht="15">
      <c r="B647" s="107"/>
      <c r="C647" s="107"/>
      <c r="H647" s="107"/>
      <c r="T647"/>
    </row>
    <row r="648" spans="2:20" ht="15">
      <c r="B648" s="107"/>
      <c r="C648" s="107"/>
      <c r="H648" s="107"/>
      <c r="T648"/>
    </row>
    <row r="649" spans="2:20" ht="15">
      <c r="B649" s="107"/>
      <c r="C649" s="107"/>
      <c r="H649" s="107"/>
      <c r="T649"/>
    </row>
    <row r="650" spans="2:20" ht="15">
      <c r="B650" s="107"/>
      <c r="C650" s="107"/>
      <c r="H650" s="107"/>
      <c r="T650"/>
    </row>
    <row r="651" spans="2:20" ht="15">
      <c r="B651" s="107"/>
      <c r="C651" s="107"/>
      <c r="H651" s="107"/>
      <c r="T651"/>
    </row>
    <row r="652" spans="2:20" ht="15">
      <c r="B652" s="107"/>
      <c r="C652" s="107"/>
      <c r="H652" s="107"/>
      <c r="T652"/>
    </row>
    <row r="653" spans="2:20" ht="15">
      <c r="B653" s="107"/>
      <c r="C653" s="107"/>
      <c r="H653" s="107"/>
      <c r="T653"/>
    </row>
    <row r="654" spans="2:20" ht="15">
      <c r="B654" s="107"/>
      <c r="C654" s="107"/>
      <c r="H654" s="107"/>
      <c r="T654"/>
    </row>
    <row r="655" spans="2:20" ht="15">
      <c r="B655" s="107"/>
      <c r="C655" s="107"/>
      <c r="H655" s="107"/>
      <c r="T655"/>
    </row>
    <row r="656" spans="2:20" ht="15">
      <c r="B656" s="107"/>
      <c r="C656" s="107"/>
      <c r="H656" s="107"/>
      <c r="T656"/>
    </row>
    <row r="657" spans="2:20" ht="15">
      <c r="B657" s="107"/>
      <c r="C657" s="107"/>
      <c r="H657" s="107"/>
      <c r="T657"/>
    </row>
    <row r="658" spans="2:20" ht="15">
      <c r="B658" s="107"/>
      <c r="C658" s="107"/>
      <c r="H658" s="107"/>
      <c r="T658"/>
    </row>
    <row r="659" spans="2:20" ht="15">
      <c r="B659" s="107"/>
      <c r="C659" s="107"/>
      <c r="H659" s="107"/>
      <c r="T659"/>
    </row>
    <row r="660" spans="2:20" ht="15">
      <c r="B660" s="107"/>
      <c r="C660" s="107"/>
      <c r="H660" s="107"/>
      <c r="T660"/>
    </row>
    <row r="661" spans="2:20" ht="15">
      <c r="B661" s="107"/>
      <c r="C661" s="107"/>
      <c r="H661" s="107"/>
      <c r="T661"/>
    </row>
    <row r="662" spans="2:20" ht="15">
      <c r="B662" s="107"/>
      <c r="C662" s="107"/>
      <c r="H662" s="107"/>
      <c r="T662"/>
    </row>
    <row r="663" spans="2:20" ht="15">
      <c r="B663" s="107"/>
      <c r="C663" s="107"/>
      <c r="H663" s="107"/>
      <c r="T663"/>
    </row>
    <row r="664" spans="2:20" ht="15">
      <c r="B664" s="107"/>
      <c r="C664" s="107"/>
      <c r="H664" s="107"/>
      <c r="T664"/>
    </row>
    <row r="665" spans="2:20" ht="15">
      <c r="B665" s="107"/>
      <c r="C665" s="107"/>
      <c r="H665" s="107"/>
      <c r="T665"/>
    </row>
    <row r="666" spans="2:20" ht="15">
      <c r="B666" s="107"/>
      <c r="C666" s="107"/>
      <c r="H666" s="107"/>
      <c r="T666"/>
    </row>
    <row r="667" spans="2:20" ht="15">
      <c r="B667" s="107"/>
      <c r="C667" s="107"/>
      <c r="H667" s="107"/>
      <c r="T667"/>
    </row>
    <row r="668" spans="2:20" ht="15">
      <c r="B668" s="107"/>
      <c r="C668" s="107"/>
      <c r="H668" s="107"/>
      <c r="T668"/>
    </row>
    <row r="669" spans="2:20" ht="15">
      <c r="B669" s="107"/>
      <c r="C669" s="107"/>
      <c r="H669" s="107"/>
      <c r="T669"/>
    </row>
    <row r="670" spans="2:20" ht="15">
      <c r="B670" s="107"/>
      <c r="C670" s="107"/>
      <c r="H670" s="107"/>
      <c r="T670"/>
    </row>
    <row r="671" spans="2:20" ht="15">
      <c r="B671" s="107"/>
      <c r="C671" s="107"/>
      <c r="H671" s="107"/>
      <c r="T671"/>
    </row>
    <row r="672" spans="2:20" ht="15">
      <c r="B672" s="107"/>
      <c r="C672" s="107"/>
      <c r="H672" s="107"/>
      <c r="T672"/>
    </row>
    <row r="673" spans="2:20" ht="15">
      <c r="B673" s="107"/>
      <c r="C673" s="107"/>
      <c r="H673" s="107"/>
      <c r="T673"/>
    </row>
    <row r="674" spans="2:20" ht="15">
      <c r="B674" s="107"/>
      <c r="C674" s="107"/>
      <c r="H674" s="107"/>
      <c r="T674"/>
    </row>
    <row r="675" spans="2:20" ht="15">
      <c r="B675" s="107"/>
      <c r="C675" s="107"/>
      <c r="H675" s="107"/>
      <c r="T675"/>
    </row>
    <row r="676" spans="2:20" ht="15">
      <c r="B676" s="107"/>
      <c r="C676" s="107"/>
      <c r="H676" s="107"/>
      <c r="T676"/>
    </row>
    <row r="677" spans="2:20" ht="15">
      <c r="B677" s="107"/>
      <c r="C677" s="107"/>
      <c r="H677" s="107"/>
      <c r="T677"/>
    </row>
    <row r="678" spans="2:20" ht="15">
      <c r="B678" s="107"/>
      <c r="C678" s="107"/>
      <c r="H678" s="107"/>
      <c r="T678"/>
    </row>
    <row r="679" spans="2:20" ht="15">
      <c r="B679" s="107"/>
      <c r="C679" s="107"/>
      <c r="H679" s="107"/>
      <c r="T679"/>
    </row>
    <row r="680" spans="2:20" ht="15">
      <c r="B680" s="107"/>
      <c r="C680" s="107"/>
      <c r="H680" s="107"/>
      <c r="T680"/>
    </row>
    <row r="681" spans="2:20" ht="15">
      <c r="B681" s="107"/>
      <c r="C681" s="107"/>
      <c r="H681" s="107"/>
      <c r="T681"/>
    </row>
    <row r="682" spans="2:20" ht="15">
      <c r="B682" s="107"/>
      <c r="C682" s="107"/>
      <c r="H682" s="107"/>
      <c r="T682"/>
    </row>
    <row r="683" spans="2:20" ht="15">
      <c r="B683" s="107"/>
      <c r="C683" s="107"/>
      <c r="H683" s="107"/>
      <c r="T683"/>
    </row>
    <row r="684" spans="2:20" ht="15">
      <c r="B684" s="107"/>
      <c r="C684" s="107"/>
      <c r="H684" s="107"/>
      <c r="T684"/>
    </row>
    <row r="685" spans="2:20" ht="15">
      <c r="B685" s="107"/>
      <c r="C685" s="107"/>
      <c r="H685" s="107"/>
      <c r="T685"/>
    </row>
    <row r="686" spans="2:20" ht="15">
      <c r="B686" s="107"/>
      <c r="C686" s="107"/>
      <c r="H686" s="107"/>
      <c r="T686"/>
    </row>
    <row r="687" spans="2:20" ht="15">
      <c r="B687" s="107"/>
      <c r="C687" s="107"/>
      <c r="H687" s="107"/>
      <c r="T687"/>
    </row>
    <row r="688" spans="2:20" ht="15">
      <c r="B688" s="107"/>
      <c r="C688" s="107"/>
      <c r="H688" s="107"/>
      <c r="T688"/>
    </row>
    <row r="689" spans="2:20" ht="15">
      <c r="B689" s="107"/>
      <c r="C689" s="107"/>
      <c r="H689" s="107"/>
      <c r="T689"/>
    </row>
    <row r="690" spans="2:20" ht="15">
      <c r="B690" s="107"/>
      <c r="C690" s="107"/>
      <c r="H690" s="107"/>
      <c r="T690"/>
    </row>
    <row r="691" spans="2:20" ht="15">
      <c r="B691" s="107"/>
      <c r="C691" s="107"/>
      <c r="H691" s="107"/>
      <c r="T691"/>
    </row>
    <row r="692" spans="2:20" ht="15">
      <c r="B692" s="107"/>
      <c r="C692" s="107"/>
      <c r="H692" s="107"/>
      <c r="T692"/>
    </row>
    <row r="693" spans="2:20" ht="15">
      <c r="B693" s="107"/>
      <c r="C693" s="107"/>
      <c r="H693" s="107"/>
      <c r="T693"/>
    </row>
    <row r="694" spans="2:20" ht="15">
      <c r="B694" s="107"/>
      <c r="C694" s="107"/>
      <c r="H694" s="107"/>
      <c r="T694"/>
    </row>
    <row r="695" spans="2:20" ht="15">
      <c r="B695" s="107"/>
      <c r="C695" s="107"/>
      <c r="H695" s="107"/>
      <c r="T695"/>
    </row>
    <row r="696" spans="2:20" ht="15">
      <c r="B696" s="107"/>
      <c r="C696" s="107"/>
      <c r="H696" s="107"/>
      <c r="T696"/>
    </row>
    <row r="697" spans="2:20" ht="15">
      <c r="B697" s="107"/>
      <c r="C697" s="107"/>
      <c r="H697" s="107"/>
      <c r="T697"/>
    </row>
    <row r="698" spans="2:20" ht="15">
      <c r="B698" s="107"/>
      <c r="C698" s="107"/>
      <c r="H698" s="107"/>
      <c r="T698"/>
    </row>
    <row r="699" spans="2:20" ht="15">
      <c r="B699" s="107"/>
      <c r="C699" s="107"/>
      <c r="H699" s="107"/>
      <c r="T699"/>
    </row>
    <row r="700" spans="2:20" ht="15">
      <c r="B700" s="107"/>
      <c r="C700" s="107"/>
      <c r="H700" s="107"/>
      <c r="T700"/>
    </row>
    <row r="701" spans="2:20" ht="15">
      <c r="B701" s="107"/>
      <c r="C701" s="107"/>
      <c r="H701" s="107"/>
      <c r="T701"/>
    </row>
    <row r="702" spans="2:20" ht="15">
      <c r="B702" s="107"/>
      <c r="C702" s="107"/>
      <c r="H702" s="107"/>
      <c r="T702"/>
    </row>
    <row r="703" spans="2:20" ht="15">
      <c r="B703" s="107"/>
      <c r="C703" s="107"/>
      <c r="H703" s="107"/>
      <c r="T703"/>
    </row>
    <row r="704" spans="2:20" ht="15">
      <c r="B704" s="107"/>
      <c r="C704" s="107"/>
      <c r="H704" s="107"/>
      <c r="T704"/>
    </row>
    <row r="705" spans="2:20" ht="15">
      <c r="B705" s="107"/>
      <c r="C705" s="107"/>
      <c r="H705" s="107"/>
      <c r="T705"/>
    </row>
    <row r="706" spans="2:20" ht="15">
      <c r="B706" s="107"/>
      <c r="C706" s="107"/>
      <c r="H706" s="107"/>
      <c r="T706"/>
    </row>
    <row r="707" spans="2:20" ht="15">
      <c r="B707" s="107"/>
      <c r="C707" s="107"/>
      <c r="H707" s="107"/>
      <c r="T707"/>
    </row>
    <row r="708" spans="2:20" ht="15">
      <c r="B708" s="107"/>
      <c r="C708" s="107"/>
      <c r="H708" s="107"/>
      <c r="T708"/>
    </row>
    <row r="709" spans="2:20" ht="15">
      <c r="B709" s="107"/>
      <c r="C709" s="107"/>
      <c r="H709" s="107"/>
      <c r="T709"/>
    </row>
    <row r="710" spans="2:20" ht="15">
      <c r="B710" s="107"/>
      <c r="C710" s="107"/>
      <c r="H710" s="107"/>
      <c r="T710"/>
    </row>
    <row r="711" spans="2:20" ht="15">
      <c r="B711" s="107"/>
      <c r="C711" s="107"/>
      <c r="H711" s="107"/>
      <c r="T711"/>
    </row>
    <row r="712" spans="2:20" ht="15">
      <c r="B712" s="107"/>
      <c r="C712" s="107"/>
      <c r="H712" s="107"/>
      <c r="T712"/>
    </row>
    <row r="713" spans="2:20" ht="15">
      <c r="B713" s="107"/>
      <c r="C713" s="107"/>
      <c r="H713" s="107"/>
      <c r="T713"/>
    </row>
    <row r="714" spans="2:20" ht="15">
      <c r="B714" s="107"/>
      <c r="C714" s="107"/>
      <c r="H714" s="107"/>
      <c r="T714"/>
    </row>
    <row r="715" spans="2:20" ht="15">
      <c r="B715" s="107"/>
      <c r="C715" s="107"/>
      <c r="H715" s="107"/>
      <c r="T715"/>
    </row>
    <row r="716" spans="2:20" ht="15">
      <c r="B716" s="107"/>
      <c r="C716" s="107"/>
      <c r="H716" s="107"/>
      <c r="T716"/>
    </row>
    <row r="717" spans="2:20" ht="15">
      <c r="B717" s="107"/>
      <c r="C717" s="107"/>
      <c r="H717" s="107"/>
      <c r="T717"/>
    </row>
    <row r="718" spans="2:20" ht="15">
      <c r="B718" s="107"/>
      <c r="C718" s="107"/>
      <c r="H718" s="107"/>
      <c r="T718"/>
    </row>
    <row r="719" spans="2:20" ht="15">
      <c r="B719" s="107"/>
      <c r="C719" s="107"/>
      <c r="H719" s="107"/>
      <c r="T719"/>
    </row>
    <row r="720" spans="2:20" ht="15">
      <c r="B720" s="107"/>
      <c r="C720" s="107"/>
      <c r="H720" s="107"/>
      <c r="T720"/>
    </row>
    <row r="721" spans="2:20" ht="15">
      <c r="B721" s="107"/>
      <c r="C721" s="107"/>
      <c r="H721" s="107"/>
      <c r="T721"/>
    </row>
    <row r="722" spans="2:20" ht="15">
      <c r="B722" s="107"/>
      <c r="C722" s="107"/>
      <c r="H722" s="107"/>
      <c r="T722"/>
    </row>
    <row r="723" spans="2:20" ht="15">
      <c r="B723" s="107"/>
      <c r="C723" s="107"/>
      <c r="H723" s="107"/>
      <c r="T723"/>
    </row>
    <row r="724" spans="2:20" ht="15">
      <c r="B724" s="107"/>
      <c r="C724" s="107"/>
      <c r="H724" s="107"/>
      <c r="T724"/>
    </row>
    <row r="725" spans="2:20" ht="15">
      <c r="B725" s="107"/>
      <c r="C725" s="107"/>
      <c r="H725" s="107"/>
      <c r="T725"/>
    </row>
    <row r="726" spans="2:20" ht="15">
      <c r="B726" s="107"/>
      <c r="C726" s="107"/>
      <c r="H726" s="107"/>
      <c r="T726"/>
    </row>
    <row r="727" spans="2:20" ht="15">
      <c r="B727" s="107"/>
      <c r="C727" s="107"/>
      <c r="H727" s="107"/>
      <c r="T727"/>
    </row>
    <row r="728" spans="2:20" ht="15">
      <c r="B728" s="107"/>
      <c r="C728" s="107"/>
      <c r="H728" s="107"/>
      <c r="T728"/>
    </row>
    <row r="729" spans="2:20" ht="15">
      <c r="B729" s="107"/>
      <c r="C729" s="107"/>
      <c r="H729" s="107"/>
      <c r="T729"/>
    </row>
    <row r="730" spans="2:20" ht="15">
      <c r="B730" s="107"/>
      <c r="C730" s="107"/>
      <c r="H730" s="107"/>
      <c r="T730"/>
    </row>
    <row r="731" spans="2:20" ht="15">
      <c r="B731" s="107"/>
      <c r="C731" s="107"/>
      <c r="H731" s="107"/>
      <c r="T731"/>
    </row>
    <row r="732" spans="2:20" ht="15">
      <c r="B732" s="107"/>
      <c r="C732" s="107"/>
      <c r="H732" s="107"/>
      <c r="T732"/>
    </row>
    <row r="733" spans="2:20" ht="15">
      <c r="B733" s="107"/>
      <c r="C733" s="107"/>
      <c r="H733" s="107"/>
      <c r="T733"/>
    </row>
    <row r="734" spans="2:20" ht="15">
      <c r="B734" s="107"/>
      <c r="C734" s="107"/>
      <c r="H734" s="107"/>
      <c r="T734"/>
    </row>
    <row r="735" spans="2:20" ht="15">
      <c r="B735" s="107"/>
      <c r="C735" s="107"/>
      <c r="H735" s="107"/>
      <c r="T735"/>
    </row>
    <row r="736" spans="2:20" ht="15">
      <c r="B736" s="107"/>
      <c r="C736" s="107"/>
      <c r="H736" s="107"/>
      <c r="T736"/>
    </row>
    <row r="737" spans="2:20" ht="15">
      <c r="B737" s="107"/>
      <c r="C737" s="107"/>
      <c r="H737" s="107"/>
      <c r="T737"/>
    </row>
    <row r="738" spans="2:20" ht="15">
      <c r="B738" s="107"/>
      <c r="C738" s="107"/>
      <c r="H738" s="107"/>
      <c r="T738"/>
    </row>
    <row r="739" spans="2:20" ht="15">
      <c r="B739" s="107"/>
      <c r="C739" s="107"/>
      <c r="H739" s="107"/>
      <c r="T739"/>
    </row>
    <row r="740" spans="2:20" ht="15">
      <c r="B740" s="107"/>
      <c r="C740" s="107"/>
      <c r="H740" s="107"/>
      <c r="T740"/>
    </row>
    <row r="741" spans="2:20" ht="15">
      <c r="B741" s="107"/>
      <c r="C741" s="107"/>
      <c r="H741" s="107"/>
      <c r="T741"/>
    </row>
    <row r="742" spans="2:20" ht="15">
      <c r="B742" s="107"/>
      <c r="C742" s="107"/>
      <c r="H742" s="107"/>
      <c r="T742"/>
    </row>
    <row r="743" spans="2:20" ht="15">
      <c r="B743" s="107"/>
      <c r="C743" s="107"/>
      <c r="H743" s="107"/>
      <c r="T743"/>
    </row>
    <row r="744" spans="2:20" ht="15">
      <c r="B744" s="107"/>
      <c r="C744" s="107"/>
      <c r="H744" s="107"/>
      <c r="T744"/>
    </row>
    <row r="745" spans="2:20" ht="15">
      <c r="B745" s="107"/>
      <c r="C745" s="107"/>
      <c r="H745" s="107"/>
      <c r="T745"/>
    </row>
    <row r="746" spans="2:20" ht="15">
      <c r="B746" s="107"/>
      <c r="C746" s="107"/>
      <c r="H746" s="107"/>
      <c r="T746"/>
    </row>
    <row r="747" spans="2:20" ht="15">
      <c r="B747" s="107"/>
      <c r="C747" s="107"/>
      <c r="H747" s="107"/>
      <c r="T747"/>
    </row>
    <row r="748" spans="2:20" ht="15">
      <c r="B748" s="107"/>
      <c r="C748" s="107"/>
      <c r="H748" s="107"/>
      <c r="T748"/>
    </row>
    <row r="749" spans="2:20" ht="15">
      <c r="B749" s="107"/>
      <c r="C749" s="107"/>
      <c r="H749" s="107"/>
      <c r="T749"/>
    </row>
    <row r="750" spans="2:20" ht="15">
      <c r="B750" s="107"/>
      <c r="C750" s="107"/>
      <c r="H750" s="107"/>
      <c r="T750"/>
    </row>
    <row r="751" spans="2:20" ht="15">
      <c r="B751" s="107"/>
      <c r="C751" s="107"/>
      <c r="H751" s="107"/>
      <c r="T751"/>
    </row>
    <row r="752" spans="2:20" ht="15">
      <c r="B752" s="107"/>
      <c r="C752" s="107"/>
      <c r="H752" s="107"/>
      <c r="T752"/>
    </row>
    <row r="753" spans="2:20" ht="15">
      <c r="B753" s="107"/>
      <c r="C753" s="107"/>
      <c r="H753" s="107"/>
      <c r="T753"/>
    </row>
    <row r="754" spans="2:20" ht="15">
      <c r="B754" s="107"/>
      <c r="C754" s="107"/>
      <c r="H754" s="107"/>
      <c r="T754"/>
    </row>
    <row r="755" spans="2:20" ht="15">
      <c r="B755" s="107"/>
      <c r="C755" s="107"/>
      <c r="H755" s="107"/>
      <c r="T755"/>
    </row>
    <row r="756" spans="2:20" ht="15">
      <c r="B756" s="107"/>
      <c r="C756" s="107"/>
      <c r="H756" s="107"/>
      <c r="T756"/>
    </row>
    <row r="757" spans="2:20" ht="15">
      <c r="B757" s="107"/>
      <c r="C757" s="107"/>
      <c r="H757" s="107"/>
      <c r="T757"/>
    </row>
    <row r="758" spans="2:20" ht="15">
      <c r="B758" s="107"/>
      <c r="C758" s="107"/>
      <c r="H758" s="107"/>
      <c r="T758"/>
    </row>
    <row r="759" spans="2:20" ht="15">
      <c r="B759" s="107"/>
      <c r="C759" s="107"/>
      <c r="H759" s="107"/>
      <c r="T759"/>
    </row>
    <row r="760" spans="2:20" ht="15">
      <c r="B760" s="107"/>
      <c r="C760" s="107"/>
      <c r="H760" s="107"/>
      <c r="T760"/>
    </row>
    <row r="761" spans="2:20" ht="15">
      <c r="B761" s="107"/>
      <c r="C761" s="107"/>
      <c r="H761" s="107"/>
      <c r="T761"/>
    </row>
    <row r="762" spans="2:20" ht="15">
      <c r="B762" s="107"/>
      <c r="C762" s="107"/>
      <c r="H762" s="107"/>
      <c r="T762"/>
    </row>
    <row r="763" spans="2:20" ht="15">
      <c r="B763" s="107"/>
      <c r="C763" s="107"/>
      <c r="H763" s="107"/>
      <c r="T763"/>
    </row>
    <row r="764" spans="2:20" ht="15">
      <c r="B764" s="107"/>
      <c r="C764" s="107"/>
      <c r="H764" s="107"/>
      <c r="T764"/>
    </row>
    <row r="765" spans="2:20" ht="15">
      <c r="B765" s="107"/>
      <c r="C765" s="107"/>
      <c r="H765" s="107"/>
      <c r="T765"/>
    </row>
    <row r="766" spans="2:20" ht="15">
      <c r="B766" s="107"/>
      <c r="C766" s="107"/>
      <c r="H766" s="107"/>
      <c r="T766"/>
    </row>
    <row r="767" spans="2:20" ht="15">
      <c r="B767" s="107"/>
      <c r="C767" s="107"/>
      <c r="H767" s="107"/>
      <c r="T767"/>
    </row>
    <row r="768" spans="2:20" ht="15">
      <c r="B768" s="107"/>
      <c r="C768" s="107"/>
      <c r="H768" s="107"/>
      <c r="T768"/>
    </row>
    <row r="769" spans="2:20" ht="15">
      <c r="B769" s="107"/>
      <c r="C769" s="107"/>
      <c r="H769" s="107"/>
      <c r="T769"/>
    </row>
    <row r="770" spans="2:20" ht="15">
      <c r="B770" s="107"/>
      <c r="C770" s="107"/>
      <c r="H770" s="107"/>
      <c r="T770"/>
    </row>
    <row r="771" spans="2:20" ht="15">
      <c r="B771" s="107"/>
      <c r="C771" s="107"/>
      <c r="H771" s="107"/>
      <c r="T771"/>
    </row>
    <row r="772" spans="2:20" ht="15">
      <c r="B772" s="107"/>
      <c r="C772" s="107"/>
      <c r="H772" s="107"/>
      <c r="T772"/>
    </row>
    <row r="773" spans="2:20" ht="15">
      <c r="B773" s="107"/>
      <c r="C773" s="107"/>
      <c r="H773" s="107"/>
      <c r="T773"/>
    </row>
    <row r="774" spans="2:20" ht="15">
      <c r="B774" s="107"/>
      <c r="C774" s="107"/>
      <c r="H774" s="107"/>
      <c r="T774"/>
    </row>
    <row r="775" spans="2:20" ht="15">
      <c r="B775" s="107"/>
      <c r="C775" s="107"/>
      <c r="H775" s="107"/>
      <c r="T775"/>
    </row>
    <row r="776" spans="2:20" ht="15">
      <c r="B776" s="107"/>
      <c r="C776" s="107"/>
      <c r="H776" s="107"/>
      <c r="T776"/>
    </row>
    <row r="777" spans="2:20" ht="15">
      <c r="B777" s="107"/>
      <c r="C777" s="107"/>
      <c r="H777" s="107"/>
      <c r="T777"/>
    </row>
    <row r="778" spans="2:20" ht="15">
      <c r="B778" s="107"/>
      <c r="C778" s="107"/>
      <c r="H778" s="107"/>
      <c r="T778"/>
    </row>
    <row r="779" spans="2:20" ht="15">
      <c r="B779" s="107"/>
      <c r="C779" s="107"/>
      <c r="H779" s="107"/>
      <c r="T779"/>
    </row>
    <row r="780" spans="2:20" ht="15">
      <c r="B780" s="107"/>
      <c r="C780" s="107"/>
      <c r="H780" s="107"/>
      <c r="T780"/>
    </row>
    <row r="781" spans="2:20" ht="15">
      <c r="B781" s="107"/>
      <c r="C781" s="107"/>
      <c r="H781" s="107"/>
      <c r="T781"/>
    </row>
    <row r="782" spans="2:20" ht="15">
      <c r="B782" s="107"/>
      <c r="C782" s="107"/>
      <c r="H782" s="107"/>
      <c r="T782"/>
    </row>
    <row r="783" spans="2:20" ht="15">
      <c r="B783" s="107"/>
      <c r="C783" s="107"/>
      <c r="H783" s="107"/>
      <c r="T783"/>
    </row>
    <row r="784" spans="2:20" ht="15">
      <c r="B784" s="107"/>
      <c r="C784" s="107"/>
      <c r="H784" s="107"/>
      <c r="T784"/>
    </row>
    <row r="785" spans="2:20" ht="15">
      <c r="B785" s="107"/>
      <c r="C785" s="107"/>
      <c r="H785" s="107"/>
      <c r="T785"/>
    </row>
    <row r="786" spans="2:20" ht="15">
      <c r="B786" s="107"/>
      <c r="C786" s="107"/>
      <c r="H786" s="107"/>
      <c r="T786"/>
    </row>
    <row r="787" spans="2:20" ht="15">
      <c r="B787" s="107"/>
      <c r="C787" s="107"/>
      <c r="H787" s="107"/>
      <c r="T787"/>
    </row>
    <row r="788" spans="2:20" ht="15">
      <c r="B788" s="107"/>
      <c r="C788" s="107"/>
      <c r="H788" s="107"/>
      <c r="T788"/>
    </row>
    <row r="789" spans="2:20" ht="15">
      <c r="B789" s="107"/>
      <c r="C789" s="107"/>
      <c r="H789" s="107"/>
      <c r="T789"/>
    </row>
    <row r="790" spans="2:20" ht="15">
      <c r="B790" s="107"/>
      <c r="C790" s="107"/>
      <c r="H790" s="107"/>
      <c r="T790"/>
    </row>
    <row r="791" spans="2:20" ht="15">
      <c r="B791" s="107"/>
      <c r="C791" s="107"/>
      <c r="H791" s="107"/>
      <c r="T791"/>
    </row>
    <row r="792" spans="2:20" ht="15">
      <c r="B792" s="107"/>
      <c r="C792" s="107"/>
      <c r="H792" s="107"/>
      <c r="T792"/>
    </row>
    <row r="793" spans="2:20" ht="15">
      <c r="B793" s="107"/>
      <c r="C793" s="107"/>
      <c r="H793" s="107"/>
      <c r="T793"/>
    </row>
    <row r="794" spans="2:20" ht="15">
      <c r="B794" s="107"/>
      <c r="C794" s="107"/>
      <c r="H794" s="107"/>
      <c r="T794"/>
    </row>
    <row r="795" spans="2:20" ht="15">
      <c r="B795" s="107"/>
      <c r="C795" s="107"/>
      <c r="H795" s="107"/>
      <c r="T795"/>
    </row>
    <row r="796" spans="2:20" ht="15">
      <c r="B796" s="107"/>
      <c r="C796" s="107"/>
      <c r="H796" s="107"/>
      <c r="T796"/>
    </row>
    <row r="797" spans="2:20" ht="15">
      <c r="B797" s="107"/>
      <c r="C797" s="107"/>
      <c r="H797" s="107"/>
      <c r="T797"/>
    </row>
    <row r="798" spans="2:20" ht="15">
      <c r="B798" s="107"/>
      <c r="C798" s="107"/>
      <c r="H798" s="107"/>
      <c r="T798"/>
    </row>
    <row r="799" spans="2:20" ht="15">
      <c r="B799" s="107"/>
      <c r="C799" s="107"/>
      <c r="H799" s="107"/>
      <c r="T799"/>
    </row>
    <row r="800" spans="2:20" ht="15">
      <c r="B800" s="107"/>
      <c r="C800" s="107"/>
      <c r="H800" s="107"/>
      <c r="T800"/>
    </row>
    <row r="801" spans="2:20" ht="15">
      <c r="B801" s="107"/>
      <c r="C801" s="107"/>
      <c r="H801" s="107"/>
      <c r="T801"/>
    </row>
    <row r="802" spans="2:20" ht="15">
      <c r="B802" s="107"/>
      <c r="C802" s="107"/>
      <c r="H802" s="107"/>
      <c r="T802"/>
    </row>
    <row r="803" spans="2:20" ht="15">
      <c r="B803" s="107"/>
      <c r="C803" s="107"/>
      <c r="H803" s="107"/>
      <c r="T803"/>
    </row>
    <row r="804" spans="2:20" ht="15">
      <c r="B804" s="107"/>
      <c r="C804" s="107"/>
      <c r="H804" s="107"/>
      <c r="T804"/>
    </row>
    <row r="805" spans="2:20" ht="15">
      <c r="B805" s="107"/>
      <c r="C805" s="107"/>
      <c r="H805" s="107"/>
      <c r="T805"/>
    </row>
    <row r="806" spans="2:20" ht="15">
      <c r="B806" s="107"/>
      <c r="C806" s="107"/>
      <c r="H806" s="107"/>
      <c r="T806"/>
    </row>
    <row r="807" spans="2:20" ht="15">
      <c r="B807" s="107"/>
      <c r="C807" s="107"/>
      <c r="H807" s="107"/>
      <c r="T807"/>
    </row>
    <row r="808" spans="2:20" ht="15">
      <c r="B808" s="107"/>
      <c r="C808" s="107"/>
      <c r="H808" s="107"/>
      <c r="T808"/>
    </row>
    <row r="809" spans="2:20" ht="15">
      <c r="B809" s="107"/>
      <c r="C809" s="107"/>
      <c r="H809" s="107"/>
      <c r="T809"/>
    </row>
    <row r="810" spans="2:20" ht="15">
      <c r="B810" s="107"/>
      <c r="C810" s="107"/>
      <c r="H810" s="107"/>
      <c r="T810"/>
    </row>
    <row r="811" spans="2:20" ht="15">
      <c r="B811" s="107"/>
      <c r="C811" s="107"/>
      <c r="H811" s="107"/>
      <c r="T811"/>
    </row>
    <row r="812" spans="2:20" ht="15">
      <c r="B812" s="107"/>
      <c r="C812" s="107"/>
      <c r="H812" s="107"/>
      <c r="T812"/>
    </row>
    <row r="813" spans="2:20" ht="15">
      <c r="B813" s="107"/>
      <c r="C813" s="107"/>
      <c r="H813" s="107"/>
      <c r="T813"/>
    </row>
    <row r="814" spans="2:20" ht="15">
      <c r="B814" s="107"/>
      <c r="C814" s="107"/>
      <c r="H814" s="107"/>
      <c r="T814"/>
    </row>
    <row r="815" spans="2:20" ht="15">
      <c r="B815" s="107"/>
      <c r="C815" s="107"/>
      <c r="H815" s="107"/>
      <c r="T815"/>
    </row>
    <row r="816" spans="2:20" ht="15">
      <c r="B816" s="107"/>
      <c r="C816" s="107"/>
      <c r="H816" s="107"/>
      <c r="T816"/>
    </row>
    <row r="817" spans="2:20" ht="15">
      <c r="B817" s="107"/>
      <c r="C817" s="107"/>
      <c r="H817" s="107"/>
      <c r="T817"/>
    </row>
    <row r="818" spans="2:20" ht="15">
      <c r="B818" s="107"/>
      <c r="C818" s="107"/>
      <c r="H818" s="107"/>
      <c r="T818"/>
    </row>
    <row r="819" spans="2:20" ht="15">
      <c r="B819" s="107"/>
      <c r="C819" s="107"/>
      <c r="H819" s="107"/>
      <c r="T819"/>
    </row>
    <row r="820" spans="2:20" ht="15">
      <c r="B820" s="107"/>
      <c r="C820" s="107"/>
      <c r="H820" s="107"/>
      <c r="T820"/>
    </row>
    <row r="821" spans="2:20" ht="15">
      <c r="B821" s="107"/>
      <c r="C821" s="107"/>
      <c r="H821" s="107"/>
      <c r="T821"/>
    </row>
    <row r="822" spans="2:20" ht="15">
      <c r="B822" s="107"/>
      <c r="C822" s="107"/>
      <c r="H822" s="107"/>
      <c r="T822"/>
    </row>
    <row r="823" spans="2:20" ht="15">
      <c r="B823" s="107"/>
      <c r="C823" s="107"/>
      <c r="H823" s="107"/>
      <c r="T823"/>
    </row>
    <row r="824" spans="2:20" ht="15">
      <c r="B824" s="107"/>
      <c r="C824" s="107"/>
      <c r="H824" s="107"/>
      <c r="T824"/>
    </row>
    <row r="825" spans="2:20" ht="15">
      <c r="B825" s="107"/>
      <c r="C825" s="107"/>
      <c r="H825" s="107"/>
      <c r="T825"/>
    </row>
    <row r="826" spans="2:20" ht="15">
      <c r="B826" s="107"/>
      <c r="C826" s="107"/>
      <c r="H826" s="107"/>
      <c r="T826"/>
    </row>
    <row r="827" spans="2:20" ht="15">
      <c r="B827" s="107"/>
      <c r="C827" s="107"/>
      <c r="H827" s="107"/>
      <c r="T827"/>
    </row>
    <row r="828" spans="2:20" ht="15">
      <c r="B828" s="107"/>
      <c r="C828" s="107"/>
      <c r="H828" s="107"/>
      <c r="T828"/>
    </row>
    <row r="829" spans="2:20" ht="15">
      <c r="B829" s="107"/>
      <c r="C829" s="107"/>
      <c r="H829" s="107"/>
      <c r="T829"/>
    </row>
    <row r="830" spans="2:20" ht="15">
      <c r="B830" s="107"/>
      <c r="C830" s="107"/>
      <c r="H830" s="107"/>
      <c r="T830"/>
    </row>
    <row r="831" spans="2:20" ht="15">
      <c r="B831" s="107"/>
      <c r="C831" s="107"/>
      <c r="H831" s="107"/>
      <c r="T831"/>
    </row>
    <row r="832" spans="2:20" ht="15">
      <c r="B832" s="107"/>
      <c r="C832" s="107"/>
      <c r="H832" s="107"/>
      <c r="T832"/>
    </row>
    <row r="833" spans="2:20" ht="15">
      <c r="B833" s="107"/>
      <c r="C833" s="107"/>
      <c r="H833" s="107"/>
      <c r="T833"/>
    </row>
    <row r="834" spans="2:20" ht="15">
      <c r="B834" s="107"/>
      <c r="C834" s="107"/>
      <c r="H834" s="107"/>
      <c r="T834"/>
    </row>
    <row r="835" spans="2:20" ht="15">
      <c r="B835" s="107"/>
      <c r="C835" s="107"/>
      <c r="H835" s="107"/>
      <c r="T835"/>
    </row>
    <row r="836" spans="2:20" ht="15">
      <c r="B836" s="107"/>
      <c r="C836" s="107"/>
      <c r="H836" s="107"/>
      <c r="T836"/>
    </row>
    <row r="837" spans="2:20" ht="15">
      <c r="B837" s="107"/>
      <c r="C837" s="107"/>
      <c r="H837" s="107"/>
      <c r="T837"/>
    </row>
    <row r="838" spans="2:20" ht="15">
      <c r="B838" s="107"/>
      <c r="C838" s="107"/>
      <c r="H838" s="107"/>
      <c r="T838"/>
    </row>
    <row r="839" spans="2:20" ht="15">
      <c r="B839" s="107"/>
      <c r="C839" s="107"/>
      <c r="H839" s="107"/>
      <c r="T839"/>
    </row>
    <row r="840" spans="2:20" ht="15">
      <c r="B840" s="107"/>
      <c r="C840" s="107"/>
      <c r="H840" s="107"/>
      <c r="T840"/>
    </row>
    <row r="841" spans="2:20" ht="15">
      <c r="B841" s="107"/>
      <c r="C841" s="107"/>
      <c r="H841" s="107"/>
      <c r="T841"/>
    </row>
    <row r="842" spans="2:20" ht="15">
      <c r="B842" s="107"/>
      <c r="C842" s="107"/>
      <c r="H842" s="107"/>
      <c r="T842"/>
    </row>
    <row r="843" spans="2:20" ht="15">
      <c r="B843" s="107"/>
      <c r="C843" s="107"/>
      <c r="H843" s="107"/>
      <c r="T843"/>
    </row>
    <row r="844" spans="2:20" ht="15">
      <c r="B844" s="107"/>
      <c r="C844" s="107"/>
      <c r="H844" s="107"/>
      <c r="T844"/>
    </row>
    <row r="845" spans="2:20" ht="15">
      <c r="B845" s="107"/>
      <c r="C845" s="107"/>
      <c r="H845" s="107"/>
      <c r="T845"/>
    </row>
    <row r="846" spans="2:20" ht="15">
      <c r="B846" s="107"/>
      <c r="C846" s="107"/>
      <c r="H846" s="107"/>
      <c r="T846"/>
    </row>
    <row r="847" spans="2:20" ht="15">
      <c r="B847" s="107"/>
      <c r="C847" s="107"/>
      <c r="H847" s="107"/>
      <c r="T847"/>
    </row>
    <row r="848" spans="2:20" ht="15">
      <c r="B848" s="107"/>
      <c r="C848" s="107"/>
      <c r="H848" s="107"/>
      <c r="T848"/>
    </row>
    <row r="849" spans="2:20" ht="15">
      <c r="B849" s="107"/>
      <c r="C849" s="107"/>
      <c r="H849" s="107"/>
      <c r="T849"/>
    </row>
    <row r="850" spans="2:20" ht="15">
      <c r="B850" s="107"/>
      <c r="C850" s="107"/>
      <c r="H850" s="107"/>
      <c r="T850"/>
    </row>
    <row r="851" spans="2:20" ht="15">
      <c r="B851" s="107"/>
      <c r="C851" s="107"/>
      <c r="H851" s="107"/>
      <c r="T851"/>
    </row>
    <row r="852" spans="2:20" ht="15">
      <c r="B852" s="107"/>
      <c r="C852" s="107"/>
      <c r="H852" s="107"/>
      <c r="T852"/>
    </row>
    <row r="853" spans="2:20" ht="15">
      <c r="B853" s="107"/>
      <c r="C853" s="107"/>
      <c r="H853" s="107"/>
      <c r="T853"/>
    </row>
    <row r="854" spans="2:20" ht="15">
      <c r="B854" s="107"/>
      <c r="C854" s="107"/>
      <c r="H854" s="107"/>
      <c r="T854"/>
    </row>
    <row r="855" spans="2:20" ht="15">
      <c r="B855" s="107"/>
      <c r="C855" s="107"/>
      <c r="H855" s="107"/>
      <c r="T855"/>
    </row>
    <row r="856" spans="2:20" ht="15">
      <c r="B856" s="107"/>
      <c r="C856" s="107"/>
      <c r="H856" s="107"/>
      <c r="T856"/>
    </row>
    <row r="857" spans="2:20" ht="15">
      <c r="B857" s="107"/>
      <c r="C857" s="107"/>
      <c r="H857" s="107"/>
      <c r="T857"/>
    </row>
    <row r="858" spans="2:20" ht="15">
      <c r="B858" s="107"/>
      <c r="C858" s="107"/>
      <c r="H858" s="107"/>
      <c r="T858"/>
    </row>
    <row r="859" spans="2:20" ht="15">
      <c r="B859" s="107"/>
      <c r="C859" s="107"/>
      <c r="H859" s="107"/>
      <c r="T859"/>
    </row>
    <row r="860" spans="2:20" ht="15">
      <c r="B860" s="107"/>
      <c r="C860" s="107"/>
      <c r="H860" s="107"/>
      <c r="T860"/>
    </row>
    <row r="861" spans="2:20" ht="15">
      <c r="B861" s="107"/>
      <c r="C861" s="107"/>
      <c r="H861" s="107"/>
      <c r="T861"/>
    </row>
    <row r="862" spans="2:20" ht="15">
      <c r="B862" s="107"/>
      <c r="C862" s="107"/>
      <c r="H862" s="107"/>
      <c r="T862"/>
    </row>
    <row r="863" spans="2:20" ht="15">
      <c r="B863" s="107"/>
      <c r="C863" s="107"/>
      <c r="H863" s="107"/>
      <c r="T863"/>
    </row>
    <row r="864" spans="2:20" ht="15">
      <c r="B864" s="107"/>
      <c r="C864" s="107"/>
      <c r="H864" s="107"/>
      <c r="T864"/>
    </row>
    <row r="865" spans="2:20" ht="15">
      <c r="B865" s="107"/>
      <c r="C865" s="107"/>
      <c r="H865" s="107"/>
      <c r="T865"/>
    </row>
    <row r="866" spans="2:20" ht="15">
      <c r="B866" s="107"/>
      <c r="C866" s="107"/>
      <c r="H866" s="107"/>
      <c r="T866"/>
    </row>
    <row r="867" spans="2:20" ht="15">
      <c r="B867" s="107"/>
      <c r="C867" s="107"/>
      <c r="H867" s="107"/>
      <c r="T867"/>
    </row>
    <row r="868" spans="2:20" ht="15">
      <c r="B868" s="107"/>
      <c r="C868" s="107"/>
      <c r="H868" s="107"/>
      <c r="T868"/>
    </row>
    <row r="869" spans="2:20" ht="15">
      <c r="B869" s="107"/>
      <c r="C869" s="107"/>
      <c r="H869" s="107"/>
      <c r="T869"/>
    </row>
    <row r="870" spans="2:20" ht="15">
      <c r="B870" s="107"/>
      <c r="C870" s="107"/>
      <c r="H870" s="107"/>
      <c r="T870"/>
    </row>
    <row r="871" spans="2:20" ht="15">
      <c r="B871" s="107"/>
      <c r="C871" s="107"/>
      <c r="H871" s="107"/>
      <c r="T871"/>
    </row>
    <row r="872" spans="2:20" ht="15">
      <c r="B872" s="107"/>
      <c r="C872" s="107"/>
      <c r="H872" s="107"/>
      <c r="T872"/>
    </row>
    <row r="873" spans="2:20" ht="15">
      <c r="B873" s="107"/>
      <c r="C873" s="107"/>
      <c r="H873" s="107"/>
      <c r="T873"/>
    </row>
    <row r="874" spans="2:20" ht="15">
      <c r="B874" s="107"/>
      <c r="C874" s="107"/>
      <c r="H874" s="107"/>
      <c r="T874"/>
    </row>
    <row r="875" spans="2:20" ht="15">
      <c r="B875" s="107"/>
      <c r="C875" s="107"/>
      <c r="H875" s="107"/>
      <c r="T875"/>
    </row>
    <row r="876" spans="2:20" ht="15">
      <c r="B876" s="107"/>
      <c r="C876" s="107"/>
      <c r="H876" s="107"/>
      <c r="T876"/>
    </row>
    <row r="877" spans="2:20" ht="15">
      <c r="B877" s="107"/>
      <c r="C877" s="107"/>
      <c r="H877" s="107"/>
      <c r="T877"/>
    </row>
    <row r="878" spans="2:20" ht="15">
      <c r="B878" s="107"/>
      <c r="C878" s="107"/>
      <c r="H878" s="107"/>
      <c r="T878"/>
    </row>
    <row r="879" spans="2:20" ht="15">
      <c r="B879" s="107"/>
      <c r="C879" s="107"/>
      <c r="H879" s="107"/>
      <c r="T879"/>
    </row>
    <row r="880" spans="2:20" ht="15">
      <c r="B880" s="107"/>
      <c r="C880" s="107"/>
      <c r="H880" s="107"/>
      <c r="T880"/>
    </row>
    <row r="881" spans="2:20" ht="15">
      <c r="B881" s="107"/>
      <c r="C881" s="107"/>
      <c r="H881" s="107"/>
      <c r="T881"/>
    </row>
    <row r="882" spans="2:20" ht="15">
      <c r="B882" s="107"/>
      <c r="C882" s="107"/>
      <c r="H882" s="107"/>
      <c r="T882"/>
    </row>
    <row r="883" spans="2:20" ht="15">
      <c r="B883" s="107"/>
      <c r="C883" s="107"/>
      <c r="H883" s="107"/>
      <c r="T883"/>
    </row>
    <row r="884" spans="2:20" ht="15">
      <c r="B884" s="107"/>
      <c r="C884" s="107"/>
      <c r="H884" s="107"/>
      <c r="T884"/>
    </row>
    <row r="885" spans="2:20" ht="15">
      <c r="B885" s="107"/>
      <c r="C885" s="107"/>
      <c r="H885" s="107"/>
      <c r="T885"/>
    </row>
    <row r="886" spans="2:20" ht="15">
      <c r="B886" s="107"/>
      <c r="C886" s="107"/>
      <c r="H886" s="107"/>
      <c r="T886"/>
    </row>
    <row r="887" spans="2:20" ht="15">
      <c r="B887" s="107"/>
      <c r="C887" s="107"/>
      <c r="H887" s="107"/>
      <c r="T887"/>
    </row>
    <row r="888" spans="2:20" ht="15">
      <c r="B888" s="107"/>
      <c r="C888" s="107"/>
      <c r="H888" s="107"/>
      <c r="T888"/>
    </row>
    <row r="889" spans="2:20" ht="15">
      <c r="B889" s="107"/>
      <c r="C889" s="107"/>
      <c r="H889" s="107"/>
      <c r="T889"/>
    </row>
    <row r="890" spans="2:20" ht="15">
      <c r="B890" s="107"/>
      <c r="C890" s="107"/>
      <c r="H890" s="107"/>
      <c r="T890"/>
    </row>
    <row r="891" spans="2:20" ht="15">
      <c r="B891" s="107"/>
      <c r="C891" s="107"/>
      <c r="H891" s="107"/>
      <c r="T891"/>
    </row>
    <row r="892" spans="2:20" ht="15">
      <c r="B892" s="107"/>
      <c r="C892" s="107"/>
      <c r="H892" s="107"/>
      <c r="T892"/>
    </row>
    <row r="893" spans="2:20" ht="15">
      <c r="B893" s="107"/>
      <c r="C893" s="107"/>
      <c r="H893" s="107"/>
      <c r="T893"/>
    </row>
    <row r="894" spans="2:20" ht="15">
      <c r="B894" s="107"/>
      <c r="C894" s="107"/>
      <c r="H894" s="107"/>
      <c r="T894"/>
    </row>
    <row r="895" spans="2:20" ht="15">
      <c r="B895" s="107"/>
      <c r="C895" s="107"/>
      <c r="H895" s="107"/>
      <c r="T895"/>
    </row>
    <row r="896" spans="2:20" ht="15">
      <c r="B896" s="107"/>
      <c r="C896" s="107"/>
      <c r="H896" s="107"/>
      <c r="T896"/>
    </row>
    <row r="897" spans="2:20" ht="15">
      <c r="B897" s="107"/>
      <c r="C897" s="107"/>
      <c r="H897" s="107"/>
      <c r="T897"/>
    </row>
    <row r="898" spans="2:20" ht="15">
      <c r="B898" s="107"/>
      <c r="C898" s="107"/>
      <c r="H898" s="107"/>
      <c r="T898"/>
    </row>
    <row r="899" spans="2:20" ht="15">
      <c r="B899" s="107"/>
      <c r="C899" s="107"/>
      <c r="H899" s="107"/>
      <c r="T899"/>
    </row>
    <row r="900" spans="2:20" ht="15">
      <c r="B900" s="107"/>
      <c r="C900" s="107"/>
      <c r="H900" s="107"/>
      <c r="T900"/>
    </row>
    <row r="901" spans="2:20" ht="15">
      <c r="B901" s="107"/>
      <c r="C901" s="107"/>
      <c r="H901" s="107"/>
      <c r="T901"/>
    </row>
    <row r="902" spans="2:20" ht="15">
      <c r="B902" s="107"/>
      <c r="C902" s="107"/>
      <c r="H902" s="107"/>
      <c r="T902"/>
    </row>
    <row r="903" spans="2:20" ht="15">
      <c r="B903" s="107"/>
      <c r="C903" s="107"/>
      <c r="H903" s="107"/>
      <c r="T903"/>
    </row>
    <row r="904" spans="2:20" ht="15">
      <c r="B904" s="107"/>
      <c r="C904" s="107"/>
      <c r="H904" s="107"/>
      <c r="T904"/>
    </row>
    <row r="905" spans="2:20" ht="15">
      <c r="B905" s="107"/>
      <c r="C905" s="107"/>
      <c r="H905" s="107"/>
      <c r="T905"/>
    </row>
    <row r="906" spans="2:20" ht="15">
      <c r="B906" s="107"/>
      <c r="C906" s="107"/>
      <c r="H906" s="107"/>
      <c r="T906"/>
    </row>
    <row r="907" spans="2:20" ht="15">
      <c r="B907" s="107"/>
      <c r="C907" s="107"/>
      <c r="H907" s="107"/>
      <c r="T907"/>
    </row>
    <row r="908" spans="2:20" ht="15">
      <c r="B908" s="107"/>
      <c r="C908" s="107"/>
      <c r="H908" s="107"/>
      <c r="T908"/>
    </row>
    <row r="909" spans="2:20" ht="15">
      <c r="B909" s="107"/>
      <c r="C909" s="107"/>
      <c r="H909" s="107"/>
      <c r="T909"/>
    </row>
    <row r="910" spans="2:20" ht="15">
      <c r="B910" s="107"/>
      <c r="C910" s="107"/>
      <c r="H910" s="107"/>
      <c r="T910"/>
    </row>
    <row r="911" spans="2:20" ht="15">
      <c r="B911" s="107"/>
      <c r="C911" s="107"/>
      <c r="H911" s="107"/>
      <c r="T911"/>
    </row>
    <row r="912" spans="2:20" ht="15">
      <c r="B912" s="107"/>
      <c r="C912" s="107"/>
      <c r="H912" s="107"/>
      <c r="T912"/>
    </row>
    <row r="913" spans="2:20" ht="15">
      <c r="B913" s="107"/>
      <c r="C913" s="107"/>
      <c r="H913" s="107"/>
      <c r="T913"/>
    </row>
    <row r="914" spans="2:20" ht="15">
      <c r="B914" s="107"/>
      <c r="C914" s="107"/>
      <c r="H914" s="107"/>
      <c r="T914"/>
    </row>
    <row r="915" spans="2:20" ht="15">
      <c r="B915" s="107"/>
      <c r="C915" s="107"/>
      <c r="H915" s="107"/>
      <c r="T915"/>
    </row>
    <row r="916" spans="2:20" ht="15">
      <c r="B916" s="107"/>
      <c r="C916" s="107"/>
      <c r="H916" s="107"/>
      <c r="T916"/>
    </row>
    <row r="917" spans="2:20" ht="15">
      <c r="B917" s="107"/>
      <c r="C917" s="107"/>
      <c r="H917" s="107"/>
      <c r="T917"/>
    </row>
    <row r="918" spans="2:20" ht="15">
      <c r="B918" s="107"/>
      <c r="C918" s="107"/>
      <c r="H918" s="107"/>
      <c r="T918"/>
    </row>
    <row r="919" spans="2:20" ht="15">
      <c r="B919" s="107"/>
      <c r="C919" s="107"/>
      <c r="H919" s="107"/>
      <c r="T919"/>
    </row>
    <row r="920" spans="2:20" ht="15">
      <c r="B920" s="107"/>
      <c r="C920" s="107"/>
      <c r="H920" s="107"/>
      <c r="T920"/>
    </row>
    <row r="921" spans="2:20" ht="15">
      <c r="B921" s="107"/>
      <c r="C921" s="107"/>
      <c r="H921" s="107"/>
      <c r="T921"/>
    </row>
    <row r="922" spans="2:20" ht="15">
      <c r="B922" s="107"/>
      <c r="C922" s="107"/>
      <c r="H922" s="107"/>
      <c r="T922"/>
    </row>
    <row r="923" spans="2:20" ht="15">
      <c r="B923" s="107"/>
      <c r="C923" s="107"/>
      <c r="H923" s="107"/>
      <c r="T923"/>
    </row>
    <row r="924" spans="2:20" ht="15">
      <c r="B924" s="107"/>
      <c r="C924" s="107"/>
      <c r="H924" s="107"/>
      <c r="T924"/>
    </row>
    <row r="925" spans="2:20" ht="15">
      <c r="B925" s="107"/>
      <c r="C925" s="107"/>
      <c r="H925" s="107"/>
      <c r="T925"/>
    </row>
    <row r="926" spans="2:20" ht="15">
      <c r="B926" s="107"/>
      <c r="C926" s="107"/>
      <c r="H926" s="107"/>
      <c r="T926"/>
    </row>
    <row r="927" spans="2:20" ht="15">
      <c r="B927" s="107"/>
      <c r="C927" s="107"/>
      <c r="H927" s="107"/>
      <c r="T927"/>
    </row>
    <row r="928" spans="2:20" ht="15">
      <c r="B928" s="107"/>
      <c r="C928" s="107"/>
      <c r="H928" s="107"/>
      <c r="T928"/>
    </row>
    <row r="929" spans="2:20" ht="15">
      <c r="B929" s="107"/>
      <c r="C929" s="107"/>
      <c r="H929" s="107"/>
      <c r="T929"/>
    </row>
    <row r="930" spans="2:20" ht="15">
      <c r="B930" s="107"/>
      <c r="C930" s="107"/>
      <c r="H930" s="107"/>
      <c r="T930"/>
    </row>
    <row r="931" spans="2:20" ht="15">
      <c r="B931" s="107"/>
      <c r="C931" s="107"/>
      <c r="H931" s="107"/>
      <c r="T931"/>
    </row>
    <row r="932" spans="2:20" ht="15">
      <c r="B932" s="107"/>
      <c r="C932" s="107"/>
      <c r="H932" s="107"/>
      <c r="T932"/>
    </row>
    <row r="933" spans="2:20" ht="15">
      <c r="B933" s="107"/>
      <c r="C933" s="107"/>
      <c r="H933" s="107"/>
      <c r="T933"/>
    </row>
    <row r="934" spans="2:20" ht="15">
      <c r="B934" s="107"/>
      <c r="C934" s="107"/>
      <c r="H934" s="107"/>
      <c r="T934"/>
    </row>
    <row r="935" spans="2:20" ht="15">
      <c r="B935" s="107"/>
      <c r="C935" s="107"/>
      <c r="H935" s="107"/>
      <c r="T935"/>
    </row>
    <row r="936" spans="2:20" ht="15">
      <c r="B936" s="107"/>
      <c r="C936" s="107"/>
      <c r="H936" s="107"/>
      <c r="T936"/>
    </row>
    <row r="937" spans="2:20" ht="15">
      <c r="B937" s="107"/>
      <c r="C937" s="107"/>
      <c r="H937" s="107"/>
      <c r="T937"/>
    </row>
    <row r="938" spans="2:20" ht="15">
      <c r="B938" s="107"/>
      <c r="C938" s="107"/>
      <c r="H938" s="107"/>
    </row>
    <row r="939" spans="2:20" ht="15">
      <c r="B939" s="107"/>
      <c r="C939" s="107"/>
      <c r="H939" s="107"/>
    </row>
    <row r="940" spans="2:20" ht="15">
      <c r="B940" s="107"/>
      <c r="C940" s="107"/>
      <c r="H940" s="107"/>
    </row>
    <row r="941" spans="2:20" ht="15">
      <c r="B941" s="107"/>
      <c r="C941" s="107"/>
      <c r="H941" s="107"/>
    </row>
    <row r="942" spans="2:20" ht="15">
      <c r="B942" s="107"/>
      <c r="C942" s="107"/>
      <c r="H942" s="107"/>
    </row>
    <row r="943" spans="2:20" ht="15">
      <c r="B943" s="107"/>
      <c r="C943" s="107"/>
      <c r="H943" s="107"/>
    </row>
    <row r="944" spans="2:20" ht="15">
      <c r="B944" s="107"/>
      <c r="C944" s="107"/>
      <c r="H944" s="107"/>
    </row>
    <row r="945" spans="2:8" ht="15">
      <c r="B945" s="107"/>
      <c r="C945" s="107"/>
      <c r="H945" s="107"/>
    </row>
    <row r="946" spans="2:8" ht="15">
      <c r="B946" s="107"/>
      <c r="C946" s="107"/>
      <c r="H946" s="107"/>
    </row>
    <row r="947" spans="2:8" ht="15">
      <c r="B947" s="107"/>
      <c r="C947" s="107"/>
      <c r="H947" s="107"/>
    </row>
    <row r="948" spans="2:8" ht="15">
      <c r="B948" s="107"/>
      <c r="C948" s="107"/>
      <c r="H948" s="107"/>
    </row>
    <row r="949" spans="2:8" ht="15">
      <c r="B949" s="107"/>
      <c r="C949" s="107"/>
      <c r="H949" s="107"/>
    </row>
    <row r="950" spans="2:8" ht="15">
      <c r="B950" s="107"/>
      <c r="C950" s="107"/>
      <c r="H950" s="107"/>
    </row>
    <row r="951" spans="2:8" ht="15">
      <c r="B951" s="107"/>
      <c r="C951" s="107"/>
      <c r="H951" s="107"/>
    </row>
    <row r="952" spans="2:8" ht="15">
      <c r="B952" s="107"/>
      <c r="C952" s="107"/>
      <c r="H952" s="107"/>
    </row>
    <row r="953" spans="2:8" ht="15">
      <c r="B953" s="107"/>
      <c r="C953" s="107"/>
      <c r="H953" s="107"/>
    </row>
    <row r="954" spans="2:8" ht="15">
      <c r="B954" s="107"/>
      <c r="C954" s="107"/>
      <c r="H954" s="107"/>
    </row>
    <row r="955" spans="2:8" ht="15">
      <c r="B955" s="107"/>
      <c r="C955" s="107"/>
      <c r="H955" s="107"/>
    </row>
    <row r="956" spans="2:8" ht="15">
      <c r="B956" s="107"/>
      <c r="C956" s="107"/>
      <c r="H956" s="107"/>
    </row>
    <row r="957" spans="2:8" ht="15">
      <c r="B957" s="107"/>
      <c r="C957" s="107"/>
      <c r="H957" s="107"/>
    </row>
    <row r="958" spans="2:8" ht="15">
      <c r="B958" s="107"/>
      <c r="C958" s="107"/>
      <c r="H958" s="107"/>
    </row>
    <row r="959" spans="2:8" ht="15">
      <c r="B959" s="107"/>
      <c r="C959" s="107"/>
      <c r="H959" s="107"/>
    </row>
    <row r="960" spans="2:8" ht="15">
      <c r="B960" s="107"/>
      <c r="C960" s="107"/>
      <c r="H960" s="107"/>
    </row>
    <row r="961" spans="2:8" ht="15">
      <c r="B961" s="107"/>
      <c r="C961" s="107"/>
      <c r="H961" s="107"/>
    </row>
    <row r="962" spans="2:8" ht="15">
      <c r="B962" s="107"/>
      <c r="C962" s="107"/>
      <c r="H962" s="107"/>
    </row>
    <row r="963" spans="2:8" ht="15">
      <c r="B963" s="107"/>
      <c r="C963" s="107"/>
      <c r="H963" s="107"/>
    </row>
    <row r="964" spans="2:8" ht="15">
      <c r="B964" s="107"/>
      <c r="C964" s="107"/>
      <c r="H964" s="107"/>
    </row>
    <row r="965" spans="2:8" ht="15">
      <c r="B965" s="107"/>
      <c r="C965" s="107"/>
      <c r="H965" s="107"/>
    </row>
    <row r="966" spans="2:8" ht="15">
      <c r="B966" s="107"/>
      <c r="C966" s="107"/>
      <c r="H966" s="107"/>
    </row>
    <row r="967" spans="2:8" ht="15">
      <c r="B967" s="107"/>
      <c r="C967" s="107"/>
      <c r="H967" s="107"/>
    </row>
    <row r="968" spans="2:8" ht="15">
      <c r="B968" s="107"/>
      <c r="C968" s="107"/>
      <c r="H968" s="107"/>
    </row>
    <row r="969" spans="2:8" ht="15">
      <c r="B969" s="107"/>
      <c r="C969" s="107"/>
      <c r="H969" s="107"/>
    </row>
    <row r="970" spans="2:8" ht="15">
      <c r="B970" s="107"/>
      <c r="C970" s="107"/>
      <c r="H970" s="107"/>
    </row>
    <row r="971" spans="2:8" ht="15">
      <c r="B971" s="107"/>
      <c r="C971" s="107"/>
      <c r="H971" s="107"/>
    </row>
    <row r="972" spans="2:8" ht="15">
      <c r="B972" s="107"/>
      <c r="C972" s="107"/>
      <c r="H972" s="107"/>
    </row>
    <row r="973" spans="2:8" ht="15">
      <c r="B973" s="107"/>
      <c r="C973" s="107"/>
      <c r="H973" s="107"/>
    </row>
    <row r="974" spans="2:8" ht="15">
      <c r="B974" s="107"/>
      <c r="C974" s="107"/>
      <c r="H974" s="107"/>
    </row>
    <row r="975" spans="2:8" ht="15">
      <c r="B975" s="107"/>
      <c r="C975" s="107"/>
      <c r="H975" s="107"/>
    </row>
    <row r="976" spans="2:8" ht="15">
      <c r="B976" s="107"/>
      <c r="C976" s="107"/>
      <c r="H976" s="107"/>
    </row>
    <row r="977" spans="2:8" ht="15">
      <c r="B977" s="107"/>
      <c r="C977" s="107"/>
      <c r="H977" s="107"/>
    </row>
    <row r="978" spans="2:8" ht="15">
      <c r="B978" s="107"/>
      <c r="C978" s="107"/>
      <c r="H978" s="107"/>
    </row>
    <row r="979" spans="2:8" ht="15">
      <c r="B979" s="107"/>
      <c r="C979" s="107"/>
      <c r="H979" s="107"/>
    </row>
    <row r="980" spans="2:8" ht="15">
      <c r="B980" s="107"/>
      <c r="C980" s="107"/>
      <c r="H980" s="107"/>
    </row>
    <row r="981" spans="2:8" ht="15">
      <c r="B981" s="107"/>
      <c r="C981" s="107"/>
      <c r="H981" s="107"/>
    </row>
    <row r="982" spans="2:8" ht="15">
      <c r="B982" s="107"/>
      <c r="C982" s="107"/>
      <c r="H982" s="107"/>
    </row>
    <row r="983" spans="2:8" ht="15">
      <c r="B983" s="107"/>
      <c r="C983" s="107"/>
      <c r="H983" s="107"/>
    </row>
    <row r="984" spans="2:8" ht="15">
      <c r="B984" s="107"/>
      <c r="C984" s="107"/>
      <c r="H984" s="107"/>
    </row>
    <row r="985" spans="2:8" ht="15">
      <c r="B985" s="107"/>
      <c r="C985" s="107"/>
      <c r="H985" s="107"/>
    </row>
    <row r="986" spans="2:8" ht="15">
      <c r="B986" s="107"/>
      <c r="C986" s="107"/>
      <c r="H986" s="107"/>
    </row>
    <row r="987" spans="2:8" ht="15">
      <c r="B987" s="107"/>
      <c r="C987" s="107"/>
      <c r="H987" s="107"/>
    </row>
    <row r="988" spans="2:8" ht="15">
      <c r="B988" s="107"/>
      <c r="C988" s="107"/>
      <c r="H988" s="107"/>
    </row>
    <row r="989" spans="2:8" ht="15">
      <c r="B989" s="107"/>
      <c r="C989" s="107"/>
      <c r="H989" s="107"/>
    </row>
    <row r="990" spans="2:8" ht="15">
      <c r="B990" s="107"/>
      <c r="C990" s="107"/>
      <c r="H990" s="107"/>
    </row>
    <row r="991" spans="2:8" ht="15">
      <c r="B991" s="107"/>
      <c r="C991" s="107"/>
      <c r="H991" s="107"/>
    </row>
    <row r="992" spans="2:8" ht="15">
      <c r="B992" s="107"/>
      <c r="C992" s="107"/>
      <c r="H992" s="107"/>
    </row>
    <row r="993" spans="2:8" ht="15">
      <c r="B993" s="107"/>
      <c r="C993" s="107"/>
      <c r="H993" s="107"/>
    </row>
    <row r="994" spans="2:8" ht="15">
      <c r="B994" s="107"/>
      <c r="C994" s="107"/>
      <c r="H994" s="107"/>
    </row>
    <row r="995" spans="2:8" ht="15">
      <c r="B995" s="107"/>
      <c r="C995" s="107"/>
      <c r="H995" s="107"/>
    </row>
    <row r="996" spans="2:8" ht="15">
      <c r="B996" s="107"/>
      <c r="C996" s="107"/>
      <c r="H996" s="107"/>
    </row>
    <row r="997" spans="2:8" ht="15">
      <c r="B997" s="107"/>
      <c r="C997" s="107"/>
      <c r="H997" s="107"/>
    </row>
    <row r="998" spans="2:8" ht="15">
      <c r="B998" s="107"/>
      <c r="C998" s="107"/>
      <c r="H998" s="107"/>
    </row>
    <row r="999" spans="2:8" ht="15">
      <c r="B999" s="107"/>
      <c r="C999" s="107"/>
      <c r="H999" s="107"/>
    </row>
    <row r="1000" spans="2:8" ht="15">
      <c r="B1000" s="107"/>
      <c r="C1000" s="107"/>
      <c r="H1000" s="107"/>
    </row>
    <row r="1001" spans="2:8" ht="15">
      <c r="B1001" s="107"/>
      <c r="C1001" s="107"/>
      <c r="H1001" s="107"/>
    </row>
    <row r="1002" spans="2:8" ht="15">
      <c r="B1002" s="107"/>
      <c r="C1002" s="107"/>
      <c r="H1002" s="107"/>
    </row>
    <row r="1003" spans="2:8" ht="15">
      <c r="B1003" s="107"/>
      <c r="C1003" s="107"/>
      <c r="H1003" s="107"/>
    </row>
    <row r="1004" spans="2:8" ht="15">
      <c r="B1004" s="107"/>
      <c r="C1004" s="107"/>
      <c r="H1004" s="107"/>
    </row>
    <row r="1005" spans="2:8" ht="15">
      <c r="B1005" s="107"/>
      <c r="C1005" s="107"/>
      <c r="H1005" s="107"/>
    </row>
    <row r="1006" spans="2:8" ht="15">
      <c r="B1006" s="107"/>
      <c r="C1006" s="107"/>
      <c r="H1006" s="107"/>
    </row>
    <row r="1007" spans="2:8" ht="15">
      <c r="B1007" s="107"/>
      <c r="C1007" s="107"/>
      <c r="H1007" s="107"/>
    </row>
    <row r="1008" spans="2:8" ht="15">
      <c r="B1008" s="107"/>
      <c r="C1008" s="107"/>
      <c r="H1008" s="107"/>
    </row>
    <row r="1009" spans="2:8" ht="15">
      <c r="B1009" s="107"/>
      <c r="C1009" s="107"/>
      <c r="H1009" s="107"/>
    </row>
    <row r="1010" spans="2:8" ht="15">
      <c r="B1010" s="107"/>
      <c r="C1010" s="107"/>
      <c r="H1010" s="107"/>
    </row>
    <row r="1011" spans="2:8" ht="15">
      <c r="B1011" s="107"/>
      <c r="C1011" s="107"/>
      <c r="H1011" s="107"/>
    </row>
    <row r="1012" spans="2:8" ht="15">
      <c r="B1012" s="107"/>
      <c r="C1012" s="107"/>
      <c r="H1012" s="107"/>
    </row>
    <row r="1013" spans="2:8" ht="15">
      <c r="B1013" s="107"/>
      <c r="C1013" s="107"/>
      <c r="H1013" s="107"/>
    </row>
    <row r="1014" spans="2:8" ht="15">
      <c r="B1014" s="107"/>
      <c r="C1014" s="107"/>
      <c r="H1014" s="107"/>
    </row>
    <row r="1015" spans="2:8" ht="15">
      <c r="B1015" s="107"/>
      <c r="C1015" s="107"/>
      <c r="H1015" s="107"/>
    </row>
    <row r="1016" spans="2:8" ht="15">
      <c r="B1016" s="107"/>
      <c r="C1016" s="107"/>
      <c r="H1016" s="107"/>
    </row>
    <row r="1017" spans="2:8" ht="15">
      <c r="B1017" s="107"/>
      <c r="C1017" s="107"/>
      <c r="H1017" s="107"/>
    </row>
    <row r="1018" spans="2:8" ht="15">
      <c r="B1018" s="107"/>
      <c r="C1018" s="107"/>
      <c r="H1018" s="107"/>
    </row>
    <row r="1019" spans="2:8" ht="15">
      <c r="B1019" s="107"/>
      <c r="C1019" s="107"/>
      <c r="H1019" s="107"/>
    </row>
    <row r="1020" spans="2:8" ht="15">
      <c r="B1020" s="107"/>
      <c r="C1020" s="107"/>
      <c r="H1020" s="107"/>
    </row>
    <row r="1021" spans="2:8" ht="15">
      <c r="B1021" s="107"/>
      <c r="C1021" s="107"/>
      <c r="H1021" s="107"/>
    </row>
    <row r="1022" spans="2:8" ht="15">
      <c r="B1022" s="107"/>
      <c r="C1022" s="107"/>
      <c r="H1022" s="107"/>
    </row>
    <row r="1023" spans="2:8" ht="15">
      <c r="B1023" s="107"/>
      <c r="C1023" s="107"/>
      <c r="H1023" s="107"/>
    </row>
    <row r="1024" spans="2:8" ht="15">
      <c r="B1024" s="107"/>
      <c r="C1024" s="107"/>
      <c r="H1024" s="107"/>
    </row>
    <row r="1025" spans="2:8" ht="15">
      <c r="B1025" s="107"/>
      <c r="C1025" s="107"/>
      <c r="H1025" s="107"/>
    </row>
    <row r="1026" spans="2:8" ht="15">
      <c r="B1026" s="107"/>
      <c r="C1026" s="107"/>
      <c r="H1026" s="107"/>
    </row>
    <row r="1027" spans="2:8" ht="15">
      <c r="B1027" s="107"/>
      <c r="C1027" s="107"/>
      <c r="H1027" s="107"/>
    </row>
    <row r="1028" spans="2:8" ht="15">
      <c r="B1028" s="107"/>
      <c r="C1028" s="107"/>
      <c r="H1028" s="107"/>
    </row>
    <row r="1029" spans="2:8" ht="15">
      <c r="B1029" s="107"/>
      <c r="C1029" s="107"/>
      <c r="H1029" s="107"/>
    </row>
    <row r="1030" spans="2:8" ht="15">
      <c r="B1030" s="107"/>
      <c r="C1030" s="107"/>
      <c r="H1030" s="107"/>
    </row>
    <row r="1031" spans="2:8" ht="15">
      <c r="B1031" s="107"/>
      <c r="C1031" s="107"/>
      <c r="H1031" s="107"/>
    </row>
    <row r="1032" spans="2:8" ht="15">
      <c r="B1032" s="107"/>
      <c r="C1032" s="107"/>
      <c r="H1032" s="107"/>
    </row>
    <row r="1033" spans="2:8" ht="15">
      <c r="B1033" s="107"/>
      <c r="C1033" s="107"/>
      <c r="H1033" s="107"/>
    </row>
    <row r="1034" spans="2:8" ht="15">
      <c r="B1034" s="107"/>
      <c r="C1034" s="107"/>
      <c r="H1034" s="107"/>
    </row>
    <row r="1035" spans="2:8" ht="15">
      <c r="B1035" s="107"/>
      <c r="C1035" s="107"/>
      <c r="H1035" s="107"/>
    </row>
    <row r="1036" spans="2:8" ht="15">
      <c r="B1036" s="107"/>
      <c r="C1036" s="107"/>
      <c r="H1036" s="107"/>
    </row>
    <row r="1037" spans="2:8" ht="15">
      <c r="B1037" s="107"/>
      <c r="C1037" s="107"/>
      <c r="H1037" s="107"/>
    </row>
    <row r="1038" spans="2:8" ht="15">
      <c r="B1038" s="107"/>
      <c r="C1038" s="107"/>
      <c r="H1038" s="107"/>
    </row>
    <row r="1039" spans="2:8" ht="15">
      <c r="B1039" s="107"/>
      <c r="C1039" s="107"/>
      <c r="H1039" s="107"/>
    </row>
    <row r="1040" spans="2:8" ht="15">
      <c r="B1040" s="107"/>
      <c r="C1040" s="107"/>
      <c r="H1040" s="107"/>
    </row>
    <row r="1041" spans="2:8" ht="15">
      <c r="B1041" s="107"/>
      <c r="C1041" s="107"/>
      <c r="H1041" s="107"/>
    </row>
    <row r="1042" spans="2:8" ht="15">
      <c r="B1042" s="107"/>
      <c r="C1042" s="107"/>
      <c r="H1042" s="107"/>
    </row>
    <row r="1043" spans="2:8" ht="15">
      <c r="B1043" s="107"/>
      <c r="C1043" s="107"/>
      <c r="H1043" s="107"/>
    </row>
    <row r="1044" spans="2:8" ht="15">
      <c r="B1044" s="107"/>
      <c r="C1044" s="107"/>
      <c r="H1044" s="107"/>
    </row>
    <row r="1045" spans="2:8" ht="15">
      <c r="B1045" s="107"/>
      <c r="C1045" s="107"/>
      <c r="H1045" s="107"/>
    </row>
    <row r="1046" spans="2:8" ht="15">
      <c r="B1046" s="107"/>
      <c r="C1046" s="107"/>
      <c r="H1046" s="107"/>
    </row>
    <row r="1047" spans="2:8" ht="15">
      <c r="B1047" s="107"/>
      <c r="C1047" s="107"/>
      <c r="H1047" s="107"/>
    </row>
    <row r="1048" spans="2:8" ht="15">
      <c r="B1048" s="107"/>
      <c r="C1048" s="107"/>
      <c r="H1048" s="107"/>
    </row>
    <row r="1049" spans="2:8" ht="15">
      <c r="B1049" s="107"/>
      <c r="C1049" s="107"/>
      <c r="H1049" s="107"/>
    </row>
    <row r="1050" spans="2:8" ht="15">
      <c r="B1050" s="107"/>
      <c r="C1050" s="107"/>
      <c r="H1050" s="107"/>
    </row>
    <row r="1051" spans="2:8" ht="15">
      <c r="B1051" s="107"/>
      <c r="C1051" s="107"/>
      <c r="H1051" s="107"/>
    </row>
    <row r="1052" spans="2:8" ht="15">
      <c r="B1052" s="107"/>
      <c r="C1052" s="107"/>
      <c r="H1052" s="107"/>
    </row>
    <row r="1053" spans="2:8" ht="15">
      <c r="B1053" s="107"/>
      <c r="C1053" s="107"/>
      <c r="H1053" s="107"/>
    </row>
    <row r="1054" spans="2:8" ht="15">
      <c r="B1054" s="107"/>
      <c r="C1054" s="107"/>
      <c r="H1054" s="107"/>
    </row>
    <row r="1055" spans="2:8" ht="15">
      <c r="B1055" s="107"/>
      <c r="C1055" s="107"/>
      <c r="H1055" s="107"/>
    </row>
    <row r="1056" spans="2:8" ht="15">
      <c r="B1056" s="107"/>
      <c r="C1056" s="107"/>
      <c r="H1056" s="107"/>
    </row>
    <row r="1057" spans="2:8" ht="15">
      <c r="B1057" s="107"/>
      <c r="C1057" s="107"/>
      <c r="H1057" s="107"/>
    </row>
    <row r="1058" spans="2:8" ht="15">
      <c r="B1058" s="107"/>
      <c r="C1058" s="107"/>
      <c r="H1058" s="107"/>
    </row>
    <row r="1059" spans="2:8" ht="15">
      <c r="B1059" s="107"/>
      <c r="C1059" s="107"/>
      <c r="H1059" s="107"/>
    </row>
    <row r="1060" spans="2:8" ht="15">
      <c r="B1060" s="107"/>
      <c r="C1060" s="107"/>
      <c r="H1060" s="107"/>
    </row>
    <row r="1061" spans="2:8" ht="15">
      <c r="B1061" s="107"/>
      <c r="C1061" s="107"/>
      <c r="H1061" s="107"/>
    </row>
    <row r="1062" spans="2:8" ht="15">
      <c r="B1062" s="107"/>
      <c r="C1062" s="107"/>
      <c r="H1062" s="107"/>
    </row>
    <row r="1063" spans="2:8" ht="15">
      <c r="B1063" s="107"/>
      <c r="C1063" s="107"/>
      <c r="H1063" s="107"/>
    </row>
    <row r="1064" spans="2:8" ht="15">
      <c r="B1064" s="107"/>
      <c r="C1064" s="107"/>
      <c r="H1064" s="107"/>
    </row>
    <row r="1065" spans="2:8" ht="15">
      <c r="B1065" s="107"/>
      <c r="C1065" s="107"/>
      <c r="H1065" s="107"/>
    </row>
    <row r="1066" spans="2:8" ht="15">
      <c r="B1066" s="107"/>
      <c r="C1066" s="107"/>
      <c r="H1066" s="107"/>
    </row>
    <row r="1067" spans="2:8" ht="15">
      <c r="B1067" s="107"/>
      <c r="C1067" s="107"/>
      <c r="H1067" s="107"/>
    </row>
    <row r="1068" spans="2:8" ht="15">
      <c r="B1068" s="107"/>
      <c r="C1068" s="107"/>
      <c r="H1068" s="107"/>
    </row>
    <row r="1069" spans="2:8" ht="15">
      <c r="B1069" s="107"/>
      <c r="C1069" s="107"/>
      <c r="H1069" s="107"/>
    </row>
    <row r="1070" spans="2:8" ht="15">
      <c r="B1070" s="107"/>
      <c r="C1070" s="107"/>
      <c r="H1070" s="107"/>
    </row>
    <row r="1071" spans="2:8" ht="15">
      <c r="B1071" s="107"/>
      <c r="C1071" s="107"/>
      <c r="H1071" s="107"/>
    </row>
    <row r="1072" spans="2:8" ht="15">
      <c r="B1072" s="107"/>
      <c r="C1072" s="107"/>
      <c r="H1072" s="107"/>
    </row>
    <row r="1073" spans="2:8" ht="15">
      <c r="B1073" s="107"/>
      <c r="C1073" s="107"/>
      <c r="H1073" s="107"/>
    </row>
    <row r="1074" spans="2:8" ht="15">
      <c r="B1074" s="107"/>
      <c r="C1074" s="107"/>
      <c r="H1074" s="107"/>
    </row>
    <row r="1075" spans="2:8" ht="15">
      <c r="B1075" s="107"/>
      <c r="C1075" s="107"/>
      <c r="H1075" s="107"/>
    </row>
    <row r="1076" spans="2:8" ht="15">
      <c r="B1076" s="107"/>
      <c r="C1076" s="107"/>
      <c r="H1076" s="107"/>
    </row>
    <row r="1077" spans="2:8" ht="15">
      <c r="B1077" s="107"/>
      <c r="C1077" s="107"/>
      <c r="H1077" s="107"/>
    </row>
    <row r="1078" spans="2:8" ht="15">
      <c r="B1078" s="107"/>
      <c r="C1078" s="107"/>
      <c r="H1078" s="107"/>
    </row>
    <row r="1079" spans="2:8" ht="15">
      <c r="B1079" s="107"/>
      <c r="C1079" s="107"/>
      <c r="H1079" s="107"/>
    </row>
    <row r="1080" spans="2:8" ht="15">
      <c r="B1080" s="107"/>
      <c r="C1080" s="107"/>
      <c r="H1080" s="107"/>
    </row>
    <row r="1081" spans="2:8" ht="15">
      <c r="B1081" s="107"/>
      <c r="C1081" s="107"/>
      <c r="H1081" s="107"/>
    </row>
    <row r="1082" spans="2:8" ht="15">
      <c r="B1082" s="107"/>
      <c r="C1082" s="107"/>
      <c r="H1082" s="107"/>
    </row>
    <row r="1083" spans="2:8" ht="15">
      <c r="B1083" s="107"/>
      <c r="C1083" s="107"/>
      <c r="H1083" s="107"/>
    </row>
    <row r="1084" spans="2:8" ht="15">
      <c r="B1084" s="107"/>
      <c r="C1084" s="107"/>
      <c r="H1084" s="107"/>
    </row>
    <row r="1085" spans="2:8" ht="15">
      <c r="B1085" s="107"/>
      <c r="C1085" s="107"/>
      <c r="H1085" s="107"/>
    </row>
    <row r="1086" spans="2:8" ht="15">
      <c r="B1086" s="107"/>
      <c r="C1086" s="107"/>
      <c r="H1086" s="107"/>
    </row>
    <row r="1087" spans="2:8" ht="15">
      <c r="B1087" s="107"/>
      <c r="C1087" s="107"/>
      <c r="H1087" s="107"/>
    </row>
    <row r="1088" spans="2:8" ht="15">
      <c r="B1088" s="107"/>
      <c r="C1088" s="107"/>
      <c r="H1088" s="107"/>
    </row>
    <row r="1089" spans="2:8" ht="15">
      <c r="B1089" s="107"/>
      <c r="C1089" s="107"/>
      <c r="H1089" s="107"/>
    </row>
    <row r="1090" spans="2:8" ht="15">
      <c r="B1090" s="107"/>
      <c r="C1090" s="107"/>
      <c r="H1090" s="107"/>
    </row>
    <row r="1091" spans="2:8" ht="15">
      <c r="B1091" s="107"/>
      <c r="C1091" s="107"/>
      <c r="H1091" s="107"/>
    </row>
    <row r="1092" spans="2:8" ht="15">
      <c r="B1092" s="107"/>
      <c r="C1092" s="107"/>
      <c r="H1092" s="107"/>
    </row>
    <row r="1093" spans="2:8" ht="15">
      <c r="B1093" s="107"/>
      <c r="C1093" s="107"/>
      <c r="H1093" s="107"/>
    </row>
    <row r="1094" spans="2:8" ht="15">
      <c r="B1094" s="107"/>
      <c r="C1094" s="107"/>
      <c r="H1094" s="107"/>
    </row>
    <row r="1095" spans="2:8" ht="15">
      <c r="B1095" s="107"/>
      <c r="C1095" s="107"/>
      <c r="H1095" s="107"/>
    </row>
    <row r="1096" spans="2:8" ht="15">
      <c r="B1096" s="107"/>
      <c r="C1096" s="107"/>
      <c r="H1096" s="107"/>
    </row>
    <row r="1097" spans="2:8" ht="15">
      <c r="B1097" s="107"/>
      <c r="C1097" s="107"/>
      <c r="H1097" s="107"/>
    </row>
    <row r="1098" spans="2:8" ht="15">
      <c r="B1098" s="107"/>
      <c r="C1098" s="107"/>
      <c r="H1098" s="107"/>
    </row>
    <row r="1099" spans="2:8" ht="15">
      <c r="B1099" s="107"/>
      <c r="C1099" s="107"/>
      <c r="H1099" s="107"/>
    </row>
    <row r="1100" spans="2:8" ht="15">
      <c r="B1100" s="107"/>
      <c r="C1100" s="107"/>
      <c r="H1100" s="107"/>
    </row>
    <row r="1101" spans="2:8" ht="15">
      <c r="B1101" s="107"/>
      <c r="C1101" s="107"/>
      <c r="H1101" s="107"/>
    </row>
    <row r="1102" spans="2:8" ht="15">
      <c r="B1102" s="107"/>
      <c r="C1102" s="107"/>
      <c r="H1102" s="107"/>
    </row>
    <row r="1103" spans="2:8" ht="15">
      <c r="B1103" s="107"/>
      <c r="C1103" s="107"/>
      <c r="H1103" s="107"/>
    </row>
    <row r="1104" spans="2:8" ht="15">
      <c r="B1104" s="107"/>
      <c r="C1104" s="107"/>
      <c r="H1104" s="107"/>
    </row>
    <row r="1105" spans="2:8" ht="15">
      <c r="B1105" s="107"/>
      <c r="C1105" s="107"/>
      <c r="H1105" s="107"/>
    </row>
    <row r="1106" spans="2:8" ht="15">
      <c r="B1106" s="107"/>
      <c r="C1106" s="107"/>
      <c r="H1106" s="107"/>
    </row>
    <row r="1107" spans="2:8" ht="15">
      <c r="B1107" s="107"/>
      <c r="C1107" s="107"/>
      <c r="H1107" s="107"/>
    </row>
    <row r="1108" spans="2:8" ht="15">
      <c r="B1108" s="107"/>
      <c r="C1108" s="107"/>
      <c r="H1108" s="107"/>
    </row>
    <row r="1109" spans="2:8" ht="15">
      <c r="B1109" s="107"/>
      <c r="C1109" s="107"/>
      <c r="H1109" s="107"/>
    </row>
    <row r="1110" spans="2:8" ht="15">
      <c r="B1110" s="107"/>
      <c r="C1110" s="107"/>
      <c r="H1110" s="107"/>
    </row>
    <row r="1111" spans="2:8" ht="15">
      <c r="B1111" s="107"/>
      <c r="C1111" s="107"/>
      <c r="H1111" s="107"/>
    </row>
    <row r="1112" spans="2:8" ht="15">
      <c r="B1112" s="107"/>
      <c r="C1112" s="107"/>
      <c r="H1112" s="107"/>
    </row>
    <row r="1113" spans="2:8" ht="15">
      <c r="B1113" s="107"/>
      <c r="C1113" s="107"/>
      <c r="H1113" s="107"/>
    </row>
    <row r="1114" spans="2:8" ht="15">
      <c r="B1114" s="107"/>
      <c r="C1114" s="107"/>
      <c r="H1114" s="107"/>
    </row>
    <row r="1115" spans="2:8" ht="15">
      <c r="B1115" s="107"/>
      <c r="C1115" s="107"/>
      <c r="H1115" s="107"/>
    </row>
    <row r="1116" spans="2:8" ht="15">
      <c r="B1116" s="107"/>
      <c r="C1116" s="107"/>
      <c r="H1116" s="107"/>
    </row>
    <row r="1117" spans="2:8" ht="15">
      <c r="B1117" s="107"/>
      <c r="C1117" s="107"/>
      <c r="H1117" s="107"/>
    </row>
    <row r="1118" spans="2:8" ht="15">
      <c r="B1118" s="107"/>
      <c r="C1118" s="107"/>
      <c r="H1118" s="107"/>
    </row>
    <row r="1119" spans="2:8" ht="15">
      <c r="B1119" s="107"/>
      <c r="C1119" s="107"/>
      <c r="H1119" s="107"/>
    </row>
    <row r="1120" spans="2:8" ht="15">
      <c r="B1120" s="107"/>
      <c r="C1120" s="107"/>
      <c r="H1120" s="107"/>
    </row>
    <row r="1121" spans="2:8" ht="15">
      <c r="B1121" s="107"/>
      <c r="C1121" s="107"/>
      <c r="H1121" s="107"/>
    </row>
    <row r="1122" spans="2:8" ht="15">
      <c r="B1122" s="107"/>
      <c r="C1122" s="107"/>
      <c r="H1122" s="107"/>
    </row>
    <row r="1123" spans="2:8" ht="15">
      <c r="B1123" s="107"/>
      <c r="C1123" s="107"/>
      <c r="H1123" s="107"/>
    </row>
    <row r="1124" spans="2:8" ht="15">
      <c r="B1124" s="107"/>
      <c r="C1124" s="107"/>
      <c r="H1124" s="107"/>
    </row>
    <row r="1125" spans="2:8" ht="15">
      <c r="B1125" s="107"/>
      <c r="C1125" s="107"/>
      <c r="H1125" s="107"/>
    </row>
    <row r="1126" spans="2:8" ht="15">
      <c r="B1126" s="107"/>
      <c r="C1126" s="107"/>
      <c r="H1126" s="107"/>
    </row>
    <row r="1127" spans="2:8" ht="15">
      <c r="B1127" s="107"/>
      <c r="C1127" s="107"/>
      <c r="H1127" s="107"/>
    </row>
    <row r="1128" spans="2:8" ht="15">
      <c r="B1128" s="107"/>
      <c r="C1128" s="107"/>
      <c r="H1128" s="107"/>
    </row>
    <row r="1129" spans="2:8" ht="15">
      <c r="B1129" s="107"/>
      <c r="C1129" s="107"/>
      <c r="H1129" s="107"/>
    </row>
    <row r="1130" spans="2:8" ht="15">
      <c r="B1130" s="107"/>
      <c r="C1130" s="107"/>
      <c r="H1130" s="107"/>
    </row>
    <row r="1131" spans="2:8" ht="15">
      <c r="B1131" s="107"/>
      <c r="C1131" s="107"/>
      <c r="H1131" s="107"/>
    </row>
    <row r="1132" spans="2:8" ht="15">
      <c r="B1132" s="107"/>
      <c r="C1132" s="107"/>
      <c r="H1132" s="107"/>
    </row>
    <row r="1133" spans="2:8" ht="15">
      <c r="B1133" s="107"/>
      <c r="C1133" s="107"/>
      <c r="H1133" s="107"/>
    </row>
    <row r="1134" spans="2:8" ht="15">
      <c r="B1134" s="107"/>
      <c r="C1134" s="107"/>
      <c r="H1134" s="107"/>
    </row>
    <row r="1135" spans="2:8" ht="15">
      <c r="B1135" s="107"/>
      <c r="C1135" s="107"/>
      <c r="H1135" s="107"/>
    </row>
    <row r="1136" spans="2:8" ht="15">
      <c r="B1136" s="107"/>
      <c r="C1136" s="107"/>
      <c r="H1136" s="107"/>
    </row>
    <row r="1137" spans="2:8" ht="15">
      <c r="B1137" s="107"/>
      <c r="C1137" s="107"/>
      <c r="H1137" s="107"/>
    </row>
    <row r="1138" spans="2:8" ht="15">
      <c r="B1138" s="107"/>
      <c r="C1138" s="107"/>
      <c r="H1138" s="107"/>
    </row>
    <row r="1139" spans="2:8" ht="15">
      <c r="B1139" s="107"/>
      <c r="C1139" s="107"/>
      <c r="H1139" s="107"/>
    </row>
    <row r="1140" spans="2:8" ht="15">
      <c r="B1140" s="107"/>
      <c r="C1140" s="107"/>
      <c r="H1140" s="107"/>
    </row>
    <row r="1141" spans="2:8" ht="15">
      <c r="B1141" s="107"/>
      <c r="C1141" s="107"/>
      <c r="H1141" s="107"/>
    </row>
    <row r="1142" spans="2:8" ht="15">
      <c r="B1142" s="107"/>
      <c r="C1142" s="107"/>
      <c r="H1142" s="107"/>
    </row>
    <row r="1143" spans="2:8" ht="15">
      <c r="B1143" s="107"/>
      <c r="C1143" s="107"/>
      <c r="H1143" s="107"/>
    </row>
    <row r="1144" spans="2:8" ht="15">
      <c r="B1144" s="107"/>
      <c r="C1144" s="107"/>
      <c r="H1144" s="107"/>
    </row>
    <row r="1145" spans="2:8" ht="15">
      <c r="B1145" s="107"/>
      <c r="C1145" s="107"/>
      <c r="H1145" s="107"/>
    </row>
    <row r="1146" spans="2:8" ht="15">
      <c r="B1146" s="107"/>
      <c r="C1146" s="107"/>
      <c r="H1146" s="107"/>
    </row>
    <row r="1147" spans="2:8" ht="15">
      <c r="B1147" s="107"/>
      <c r="C1147" s="107"/>
      <c r="H1147" s="107"/>
    </row>
    <row r="1148" spans="2:8" ht="15">
      <c r="B1148" s="107"/>
      <c r="C1148" s="107"/>
      <c r="H1148" s="107"/>
    </row>
    <row r="1149" spans="2:8" ht="15">
      <c r="B1149" s="107"/>
      <c r="C1149" s="107"/>
      <c r="H1149" s="107"/>
    </row>
    <row r="1150" spans="2:8" ht="15">
      <c r="B1150" s="107"/>
      <c r="C1150" s="107"/>
      <c r="H1150" s="107"/>
    </row>
    <row r="1151" spans="2:8" ht="15">
      <c r="B1151" s="107"/>
      <c r="C1151" s="107"/>
      <c r="H1151" s="107"/>
    </row>
    <row r="1152" spans="2:8" ht="15">
      <c r="B1152" s="107"/>
      <c r="C1152" s="107"/>
      <c r="H1152" s="107"/>
    </row>
    <row r="1153" spans="2:8" ht="15">
      <c r="B1153" s="107"/>
      <c r="C1153" s="107"/>
      <c r="H1153" s="107"/>
    </row>
    <row r="1154" spans="2:8" ht="15">
      <c r="B1154" s="107"/>
      <c r="C1154" s="107"/>
      <c r="H1154" s="107"/>
    </row>
    <row r="1155" spans="2:8" ht="15">
      <c r="B1155" s="107"/>
      <c r="C1155" s="107"/>
      <c r="H1155" s="107"/>
    </row>
    <row r="1156" spans="2:8" ht="15">
      <c r="B1156" s="107"/>
      <c r="C1156" s="107"/>
      <c r="H1156" s="107"/>
    </row>
    <row r="1157" spans="2:8" ht="15">
      <c r="B1157" s="107"/>
      <c r="C1157" s="107"/>
      <c r="H1157" s="107"/>
    </row>
    <row r="1158" spans="2:8" ht="15">
      <c r="B1158" s="107"/>
      <c r="C1158" s="107"/>
      <c r="H1158" s="107"/>
    </row>
    <row r="1159" spans="2:8" ht="15">
      <c r="B1159" s="107"/>
      <c r="C1159" s="107"/>
      <c r="H1159" s="107"/>
    </row>
    <row r="1160" spans="2:8" ht="15">
      <c r="B1160" s="107"/>
      <c r="C1160" s="107"/>
      <c r="H1160" s="107"/>
    </row>
    <row r="1161" spans="2:8" ht="15">
      <c r="B1161" s="107"/>
      <c r="C1161" s="107"/>
      <c r="H1161" s="107"/>
    </row>
    <row r="1162" spans="2:8" ht="15">
      <c r="B1162" s="107"/>
      <c r="C1162" s="107"/>
      <c r="H1162" s="107"/>
    </row>
    <row r="1163" spans="2:8" ht="15">
      <c r="B1163" s="107"/>
      <c r="C1163" s="107"/>
      <c r="H1163" s="107"/>
    </row>
    <row r="1164" spans="2:8" ht="15">
      <c r="B1164" s="107"/>
      <c r="C1164" s="107"/>
      <c r="H1164" s="107"/>
    </row>
    <row r="1165" spans="2:8" ht="15">
      <c r="B1165" s="107"/>
      <c r="C1165" s="107"/>
      <c r="H1165" s="107"/>
    </row>
    <row r="1166" spans="2:8" ht="15">
      <c r="B1166" s="107"/>
      <c r="C1166" s="107"/>
      <c r="H1166" s="107"/>
    </row>
    <row r="1167" spans="2:8" ht="15">
      <c r="B1167" s="107"/>
      <c r="C1167" s="107"/>
      <c r="H1167" s="107"/>
    </row>
    <row r="1168" spans="2:8" ht="15">
      <c r="B1168" s="107"/>
      <c r="C1168" s="107"/>
      <c r="H1168" s="107"/>
    </row>
    <row r="1169" spans="2:8" ht="15">
      <c r="B1169" s="107"/>
      <c r="C1169" s="107"/>
      <c r="H1169" s="107"/>
    </row>
    <row r="1170" spans="2:8" ht="15">
      <c r="B1170" s="107"/>
      <c r="C1170" s="107"/>
      <c r="H1170" s="107"/>
    </row>
    <row r="1171" spans="2:8" ht="15">
      <c r="B1171" s="107"/>
      <c r="C1171" s="107"/>
      <c r="H1171" s="107"/>
    </row>
    <row r="1172" spans="2:8" ht="15">
      <c r="B1172" s="107"/>
      <c r="C1172" s="107"/>
      <c r="H1172" s="107"/>
    </row>
    <row r="1173" spans="2:8" ht="15">
      <c r="B1173" s="107"/>
      <c r="C1173" s="107"/>
      <c r="H1173" s="107"/>
    </row>
    <row r="1174" spans="2:8" ht="15">
      <c r="B1174" s="107"/>
      <c r="C1174" s="107"/>
      <c r="H1174" s="107"/>
    </row>
    <row r="1175" spans="2:8" ht="15">
      <c r="B1175" s="107"/>
      <c r="C1175" s="107"/>
      <c r="H1175" s="107"/>
    </row>
    <row r="1176" spans="2:8" ht="15">
      <c r="B1176" s="107"/>
      <c r="C1176" s="107"/>
      <c r="H1176" s="107"/>
    </row>
    <row r="1177" spans="2:8" ht="15">
      <c r="B1177" s="107"/>
      <c r="C1177" s="107"/>
      <c r="H1177" s="107"/>
    </row>
    <row r="1178" spans="2:8" ht="15">
      <c r="B1178" s="107"/>
      <c r="C1178" s="107"/>
      <c r="H1178" s="107"/>
    </row>
    <row r="1179" spans="2:8" ht="15">
      <c r="B1179" s="107"/>
      <c r="C1179" s="107"/>
      <c r="H1179" s="107"/>
    </row>
    <row r="1180" spans="2:8" ht="15">
      <c r="B1180" s="107"/>
      <c r="C1180" s="107"/>
      <c r="H1180" s="107"/>
    </row>
    <row r="1181" spans="2:8" ht="15">
      <c r="B1181" s="107"/>
      <c r="C1181" s="107"/>
      <c r="H1181" s="107"/>
    </row>
    <row r="1182" spans="2:8" ht="15">
      <c r="B1182" s="107"/>
      <c r="C1182" s="107"/>
      <c r="H1182" s="107"/>
    </row>
    <row r="1183" spans="2:8" ht="15">
      <c r="B1183" s="107"/>
      <c r="C1183" s="107"/>
      <c r="H1183" s="107"/>
    </row>
    <row r="1184" spans="2:8" ht="15">
      <c r="B1184" s="107"/>
      <c r="C1184" s="107"/>
      <c r="H1184" s="107"/>
    </row>
    <row r="1185" spans="2:8" ht="15">
      <c r="B1185" s="107"/>
      <c r="C1185" s="107"/>
      <c r="H1185" s="107"/>
    </row>
    <row r="1186" spans="2:8" ht="15">
      <c r="B1186" s="107"/>
      <c r="C1186" s="107"/>
      <c r="H1186" s="107"/>
    </row>
    <row r="1187" spans="2:8" ht="15">
      <c r="B1187" s="107"/>
      <c r="C1187" s="107"/>
      <c r="H1187" s="107"/>
    </row>
    <row r="1188" spans="2:8" ht="15">
      <c r="B1188" s="107"/>
      <c r="C1188" s="107"/>
      <c r="H1188" s="107"/>
    </row>
    <row r="1189" spans="2:8" ht="15">
      <c r="B1189" s="107"/>
      <c r="C1189" s="107"/>
      <c r="H1189" s="107"/>
    </row>
    <row r="1190" spans="2:8" ht="15">
      <c r="B1190" s="107"/>
      <c r="C1190" s="107"/>
      <c r="H1190" s="107"/>
    </row>
    <row r="1191" spans="2:8" ht="15">
      <c r="B1191" s="107"/>
      <c r="C1191" s="107"/>
      <c r="H1191" s="107"/>
    </row>
    <row r="1192" spans="2:8" ht="15">
      <c r="B1192" s="107"/>
      <c r="C1192" s="107"/>
      <c r="H1192" s="107"/>
    </row>
    <row r="1193" spans="2:8" ht="15">
      <c r="B1193" s="107"/>
      <c r="C1193" s="107"/>
      <c r="H1193" s="107"/>
    </row>
    <row r="1194" spans="2:8" ht="15">
      <c r="B1194" s="107"/>
      <c r="C1194" s="107"/>
      <c r="H1194" s="107"/>
    </row>
    <row r="1195" spans="2:8" ht="15">
      <c r="B1195" s="107"/>
      <c r="C1195" s="107"/>
      <c r="H1195" s="107"/>
    </row>
    <row r="1196" spans="2:8" ht="15">
      <c r="B1196" s="107"/>
      <c r="C1196" s="107"/>
      <c r="H1196" s="107"/>
    </row>
    <row r="1197" spans="2:8" ht="15">
      <c r="B1197" s="107"/>
      <c r="C1197" s="107"/>
      <c r="H1197" s="107"/>
    </row>
    <row r="1198" spans="2:8" ht="15">
      <c r="B1198" s="107"/>
      <c r="C1198" s="107"/>
      <c r="H1198" s="107"/>
    </row>
    <row r="1199" spans="2:8" ht="15">
      <c r="B1199" s="107"/>
      <c r="C1199" s="107"/>
      <c r="H1199" s="107"/>
    </row>
    <row r="1200" spans="2:8" ht="15">
      <c r="B1200" s="107"/>
      <c r="C1200" s="107"/>
      <c r="H1200" s="107"/>
    </row>
    <row r="1201" spans="2:8" ht="15">
      <c r="B1201" s="107"/>
      <c r="C1201" s="107"/>
      <c r="H1201" s="107"/>
    </row>
    <row r="1202" spans="2:8" ht="15">
      <c r="B1202" s="107"/>
      <c r="C1202" s="107"/>
      <c r="H1202" s="107"/>
    </row>
    <row r="1203" spans="2:8" ht="15">
      <c r="B1203" s="107"/>
      <c r="C1203" s="107"/>
      <c r="H1203" s="107"/>
    </row>
    <row r="1204" spans="2:8" ht="15">
      <c r="B1204" s="107"/>
      <c r="C1204" s="107"/>
      <c r="H1204" s="107"/>
    </row>
    <row r="1205" spans="2:8" ht="15">
      <c r="B1205" s="107"/>
      <c r="C1205" s="107"/>
      <c r="H1205" s="107"/>
    </row>
    <row r="1206" spans="2:8" ht="15">
      <c r="B1206" s="107"/>
      <c r="C1206" s="107"/>
      <c r="H1206" s="107"/>
    </row>
    <row r="1207" spans="2:8" ht="15">
      <c r="B1207" s="107"/>
      <c r="C1207" s="107"/>
      <c r="H1207" s="107"/>
    </row>
    <row r="1208" spans="2:8" ht="15">
      <c r="B1208" s="107"/>
      <c r="C1208" s="107"/>
      <c r="H1208" s="107"/>
    </row>
    <row r="1209" spans="2:8" ht="15">
      <c r="B1209" s="107"/>
      <c r="C1209" s="107"/>
      <c r="H1209" s="107"/>
    </row>
    <row r="1210" spans="2:8" ht="15">
      <c r="B1210" s="107"/>
      <c r="C1210" s="107"/>
      <c r="H1210" s="107"/>
    </row>
    <row r="1211" spans="2:8" ht="15">
      <c r="B1211" s="107"/>
      <c r="C1211" s="107"/>
      <c r="H1211" s="107"/>
    </row>
    <row r="1212" spans="2:8" ht="15">
      <c r="B1212" s="107"/>
      <c r="C1212" s="107"/>
      <c r="H1212" s="107"/>
    </row>
    <row r="1213" spans="2:8" ht="15">
      <c r="B1213" s="107"/>
      <c r="C1213" s="107"/>
      <c r="H1213" s="107"/>
    </row>
    <row r="1214" spans="2:8" ht="15">
      <c r="B1214" s="107"/>
      <c r="C1214" s="107"/>
      <c r="H1214" s="107"/>
    </row>
    <row r="1215" spans="2:8" ht="15">
      <c r="B1215" s="107"/>
      <c r="C1215" s="107"/>
      <c r="H1215" s="107"/>
    </row>
    <row r="1216" spans="2:8" ht="15">
      <c r="B1216" s="107"/>
      <c r="C1216" s="107"/>
      <c r="H1216" s="107"/>
    </row>
    <row r="1217" spans="2:8" ht="15">
      <c r="B1217" s="107"/>
      <c r="C1217" s="107"/>
      <c r="H1217" s="107"/>
    </row>
    <row r="1218" spans="2:8" ht="15">
      <c r="B1218" s="107"/>
      <c r="C1218" s="107"/>
      <c r="H1218" s="107"/>
    </row>
    <row r="1219" spans="2:8" ht="15">
      <c r="B1219" s="107"/>
      <c r="C1219" s="107"/>
      <c r="H1219" s="107"/>
    </row>
    <row r="1220" spans="2:8" ht="15">
      <c r="B1220" s="107"/>
      <c r="C1220" s="107"/>
      <c r="H1220" s="107"/>
    </row>
    <row r="1221" spans="2:8" ht="15">
      <c r="B1221" s="107"/>
      <c r="C1221" s="107"/>
      <c r="H1221" s="107"/>
    </row>
    <row r="1222" spans="2:8" ht="15">
      <c r="B1222" s="107"/>
      <c r="C1222" s="107"/>
      <c r="H1222" s="107"/>
    </row>
    <row r="1223" spans="2:8" ht="15">
      <c r="B1223" s="107"/>
      <c r="C1223" s="107"/>
      <c r="H1223" s="107"/>
    </row>
    <row r="1224" spans="2:8" ht="15">
      <c r="B1224" s="107"/>
      <c r="C1224" s="107"/>
      <c r="H1224" s="107"/>
    </row>
    <row r="1225" spans="2:8" ht="15">
      <c r="B1225" s="107"/>
      <c r="C1225" s="107"/>
      <c r="H1225" s="107"/>
    </row>
    <row r="1226" spans="2:8" ht="15">
      <c r="B1226" s="107"/>
      <c r="C1226" s="107"/>
      <c r="H1226" s="107"/>
    </row>
    <row r="1227" spans="2:8" ht="15">
      <c r="B1227" s="107"/>
      <c r="C1227" s="107"/>
      <c r="H1227" s="107"/>
    </row>
    <row r="1228" spans="2:8" ht="15">
      <c r="B1228" s="107"/>
      <c r="C1228" s="107"/>
      <c r="H1228" s="107"/>
    </row>
    <row r="1229" spans="2:8" ht="15">
      <c r="B1229" s="107"/>
      <c r="C1229" s="107"/>
      <c r="H1229" s="107"/>
    </row>
    <row r="1230" spans="2:8" ht="15">
      <c r="B1230" s="107"/>
      <c r="C1230" s="107"/>
      <c r="H1230" s="107"/>
    </row>
    <row r="1231" spans="2:8" ht="15">
      <c r="B1231" s="107"/>
      <c r="C1231" s="107"/>
      <c r="H1231" s="107"/>
    </row>
    <row r="1232" spans="2:8" ht="15">
      <c r="B1232" s="107"/>
      <c r="C1232" s="107"/>
      <c r="H1232" s="107"/>
    </row>
    <row r="1233" spans="2:8" ht="15">
      <c r="B1233" s="107"/>
      <c r="C1233" s="107"/>
      <c r="H1233" s="107"/>
    </row>
    <row r="1234" spans="2:8" ht="15">
      <c r="B1234" s="107"/>
      <c r="C1234" s="107"/>
      <c r="H1234" s="107"/>
    </row>
    <row r="1235" spans="2:8" ht="15">
      <c r="B1235" s="107"/>
      <c r="C1235" s="107"/>
      <c r="H1235" s="107"/>
    </row>
    <row r="1236" spans="2:8" ht="15">
      <c r="B1236" s="107"/>
      <c r="C1236" s="107"/>
      <c r="H1236" s="107"/>
    </row>
    <row r="1237" spans="2:8" ht="15">
      <c r="B1237" s="107"/>
      <c r="C1237" s="107"/>
      <c r="H1237" s="107"/>
    </row>
    <row r="1238" spans="2:8" ht="15">
      <c r="B1238" s="107"/>
      <c r="C1238" s="107"/>
      <c r="H1238" s="107"/>
    </row>
    <row r="1239" spans="2:8" ht="15">
      <c r="B1239" s="107"/>
      <c r="C1239" s="107"/>
      <c r="H1239" s="107"/>
    </row>
    <row r="1240" spans="2:8" ht="15">
      <c r="B1240" s="107"/>
      <c r="C1240" s="107"/>
      <c r="H1240" s="107"/>
    </row>
    <row r="1241" spans="2:8" ht="15">
      <c r="B1241" s="107"/>
      <c r="C1241" s="107"/>
      <c r="H1241" s="107"/>
    </row>
    <row r="1242" spans="2:8" ht="15">
      <c r="B1242" s="107"/>
      <c r="C1242" s="107"/>
      <c r="H1242" s="107"/>
    </row>
    <row r="1243" spans="2:8" ht="15">
      <c r="B1243" s="107"/>
      <c r="C1243" s="107"/>
      <c r="H1243" s="107"/>
    </row>
    <row r="1244" spans="2:8" ht="15">
      <c r="B1244" s="107"/>
      <c r="C1244" s="107"/>
      <c r="H1244" s="107"/>
    </row>
    <row r="1245" spans="2:8" ht="15">
      <c r="B1245" s="107"/>
      <c r="C1245" s="107"/>
      <c r="H1245" s="107"/>
    </row>
    <row r="1246" spans="2:8" ht="15">
      <c r="B1246" s="107"/>
      <c r="C1246" s="107"/>
      <c r="H1246" s="107"/>
    </row>
    <row r="1247" spans="2:8" ht="15">
      <c r="B1247" s="107"/>
      <c r="C1247" s="107"/>
      <c r="H1247" s="107"/>
    </row>
    <row r="1248" spans="2:8" ht="15">
      <c r="B1248" s="107"/>
      <c r="C1248" s="107"/>
      <c r="H1248" s="107"/>
    </row>
    <row r="1249" spans="2:8" ht="15">
      <c r="B1249" s="107"/>
      <c r="C1249" s="107"/>
      <c r="H1249" s="107"/>
    </row>
    <row r="1250" spans="2:8" ht="15">
      <c r="B1250" s="107"/>
      <c r="C1250" s="107"/>
      <c r="H1250" s="107"/>
    </row>
    <row r="1251" spans="2:8" ht="15">
      <c r="B1251" s="107"/>
      <c r="C1251" s="107"/>
      <c r="H1251" s="107"/>
    </row>
    <row r="1252" spans="2:8" ht="15">
      <c r="B1252" s="107"/>
      <c r="C1252" s="107"/>
      <c r="H1252" s="107"/>
    </row>
    <row r="1253" spans="2:8" ht="15">
      <c r="B1253" s="107"/>
      <c r="C1253" s="107"/>
      <c r="H1253" s="107"/>
    </row>
    <row r="1254" spans="2:8" ht="15">
      <c r="B1254" s="107"/>
      <c r="C1254" s="107"/>
      <c r="H1254" s="107"/>
    </row>
    <row r="1255" spans="2:8" ht="15">
      <c r="B1255" s="107"/>
      <c r="C1255" s="107"/>
      <c r="H1255" s="107"/>
    </row>
    <row r="1256" spans="2:8" ht="15">
      <c r="B1256" s="107"/>
      <c r="C1256" s="107"/>
      <c r="H1256" s="107"/>
    </row>
    <row r="1257" spans="2:8" ht="15">
      <c r="B1257" s="107"/>
      <c r="C1257" s="107"/>
      <c r="H1257" s="107"/>
    </row>
    <row r="1258" spans="2:8" ht="15">
      <c r="B1258" s="107"/>
      <c r="C1258" s="107"/>
      <c r="H1258" s="107"/>
    </row>
    <row r="1259" spans="2:8" ht="15">
      <c r="B1259" s="107"/>
      <c r="C1259" s="107"/>
      <c r="H1259" s="107"/>
    </row>
    <row r="1260" spans="2:8" ht="15">
      <c r="B1260" s="107"/>
      <c r="C1260" s="107"/>
      <c r="H1260" s="107"/>
    </row>
    <row r="1261" spans="2:8" ht="15">
      <c r="B1261" s="107"/>
      <c r="C1261" s="107"/>
      <c r="H1261" s="107"/>
    </row>
    <row r="1262" spans="2:8" ht="15">
      <c r="B1262" s="107"/>
      <c r="C1262" s="107"/>
      <c r="H1262" s="107"/>
    </row>
    <row r="1263" spans="2:8" ht="15">
      <c r="B1263" s="107"/>
      <c r="C1263" s="107"/>
      <c r="H1263" s="107"/>
    </row>
    <row r="1264" spans="2:8" ht="15">
      <c r="B1264" s="107"/>
      <c r="C1264" s="107"/>
      <c r="H1264" s="107"/>
    </row>
    <row r="1265" spans="2:8" ht="15">
      <c r="B1265" s="107"/>
      <c r="C1265" s="107"/>
      <c r="H1265" s="107"/>
    </row>
    <row r="1266" spans="2:8" ht="15">
      <c r="B1266" s="107"/>
      <c r="C1266" s="107"/>
      <c r="H1266" s="107"/>
    </row>
    <row r="1267" spans="2:8" ht="15">
      <c r="B1267" s="107"/>
      <c r="C1267" s="107"/>
      <c r="H1267" s="107"/>
    </row>
    <row r="1268" spans="2:8" ht="15">
      <c r="B1268" s="107"/>
      <c r="C1268" s="107"/>
      <c r="H1268" s="107"/>
    </row>
    <row r="1269" spans="2:8" ht="15">
      <c r="B1269" s="107"/>
      <c r="C1269" s="107"/>
      <c r="H1269" s="107"/>
    </row>
    <row r="1270" spans="2:8" ht="15">
      <c r="B1270" s="107"/>
      <c r="C1270" s="107"/>
      <c r="H1270" s="107"/>
    </row>
    <row r="1271" spans="2:8" ht="15">
      <c r="B1271" s="107"/>
      <c r="C1271" s="107"/>
      <c r="H1271" s="107"/>
    </row>
    <row r="1272" spans="2:8" ht="15">
      <c r="B1272" s="107"/>
      <c r="C1272" s="107"/>
      <c r="H1272" s="107"/>
    </row>
    <row r="1273" spans="2:8" ht="15">
      <c r="B1273" s="107"/>
      <c r="C1273" s="107"/>
      <c r="H1273" s="107"/>
    </row>
    <row r="1274" spans="2:8" ht="15">
      <c r="B1274" s="107"/>
      <c r="C1274" s="107"/>
      <c r="H1274" s="107"/>
    </row>
    <row r="1275" spans="2:8" ht="15">
      <c r="B1275" s="107"/>
      <c r="C1275" s="107"/>
      <c r="H1275" s="107"/>
    </row>
    <row r="1276" spans="2:8" ht="15">
      <c r="B1276" s="107"/>
      <c r="C1276" s="107"/>
      <c r="H1276" s="107"/>
    </row>
    <row r="1277" spans="2:8" ht="15">
      <c r="B1277" s="107"/>
      <c r="C1277" s="107"/>
      <c r="H1277" s="107"/>
    </row>
    <row r="1278" spans="2:8" ht="15">
      <c r="B1278" s="107"/>
      <c r="C1278" s="107"/>
      <c r="H1278" s="107"/>
    </row>
    <row r="1279" spans="2:8" ht="15">
      <c r="B1279" s="107"/>
      <c r="C1279" s="107"/>
      <c r="H1279" s="107"/>
    </row>
    <row r="1280" spans="2:8" ht="15">
      <c r="B1280" s="107"/>
      <c r="C1280" s="107"/>
      <c r="H1280" s="107"/>
    </row>
    <row r="1281" spans="2:8" ht="15">
      <c r="B1281" s="107"/>
      <c r="C1281" s="107"/>
      <c r="H1281" s="107"/>
    </row>
    <row r="1282" spans="2:8" ht="15">
      <c r="B1282" s="107"/>
      <c r="C1282" s="107"/>
      <c r="H1282" s="107"/>
    </row>
    <row r="1283" spans="2:8" ht="15">
      <c r="B1283" s="107"/>
      <c r="C1283" s="107"/>
      <c r="H1283" s="107"/>
    </row>
    <row r="1284" spans="2:8" ht="15">
      <c r="B1284" s="107"/>
      <c r="C1284" s="107"/>
      <c r="H1284" s="107"/>
    </row>
    <row r="1285" spans="2:8" ht="15">
      <c r="B1285" s="107"/>
      <c r="C1285" s="107"/>
      <c r="H1285" s="107"/>
    </row>
    <row r="1286" spans="2:8" ht="15">
      <c r="B1286" s="107"/>
      <c r="C1286" s="107"/>
      <c r="H1286" s="107"/>
    </row>
    <row r="1287" spans="2:8" ht="15">
      <c r="B1287" s="107"/>
      <c r="C1287" s="107"/>
      <c r="H1287" s="107"/>
    </row>
    <row r="1288" spans="2:8" ht="15">
      <c r="B1288" s="107"/>
      <c r="C1288" s="107"/>
      <c r="H1288" s="107"/>
    </row>
    <row r="1289" spans="2:8" ht="15">
      <c r="B1289" s="107"/>
      <c r="C1289" s="107"/>
      <c r="H1289" s="107"/>
    </row>
    <row r="1290" spans="2:8" ht="15">
      <c r="B1290" s="107"/>
      <c r="C1290" s="107"/>
      <c r="H1290" s="107"/>
    </row>
    <row r="1291" spans="2:8" ht="15">
      <c r="B1291" s="107"/>
      <c r="C1291" s="107"/>
      <c r="H1291" s="107"/>
    </row>
    <row r="1292" spans="2:8" ht="15">
      <c r="B1292" s="107"/>
      <c r="C1292" s="107"/>
      <c r="H1292" s="107"/>
    </row>
    <row r="1293" spans="2:8" ht="15">
      <c r="B1293" s="107"/>
      <c r="C1293" s="107"/>
      <c r="H1293" s="107"/>
    </row>
    <row r="1294" spans="2:8" ht="15">
      <c r="B1294" s="107"/>
      <c r="C1294" s="107"/>
      <c r="H1294" s="107"/>
    </row>
    <row r="1295" spans="2:8" ht="15">
      <c r="B1295" s="107"/>
      <c r="C1295" s="107"/>
      <c r="H1295" s="107"/>
    </row>
    <row r="1296" spans="2:8" ht="15">
      <c r="B1296" s="107"/>
      <c r="C1296" s="107"/>
      <c r="H1296" s="107"/>
    </row>
    <row r="1297" spans="2:8" ht="15">
      <c r="B1297" s="107"/>
      <c r="C1297" s="107"/>
      <c r="H1297" s="107"/>
    </row>
    <row r="1298" spans="2:8" ht="15">
      <c r="B1298" s="107"/>
      <c r="C1298" s="107"/>
      <c r="H1298" s="107"/>
    </row>
    <row r="1299" spans="2:8" ht="15">
      <c r="B1299" s="107"/>
      <c r="C1299" s="107"/>
      <c r="H1299" s="107"/>
    </row>
    <row r="1300" spans="2:8" ht="15">
      <c r="B1300" s="107"/>
      <c r="C1300" s="107"/>
      <c r="H1300" s="107"/>
    </row>
    <row r="1301" spans="2:8" ht="15">
      <c r="B1301" s="107"/>
      <c r="C1301" s="107"/>
      <c r="H1301" s="107"/>
    </row>
    <row r="1302" spans="2:8" ht="15">
      <c r="B1302" s="107"/>
      <c r="C1302" s="107"/>
      <c r="H1302" s="107"/>
    </row>
    <row r="1303" spans="2:8" ht="15">
      <c r="B1303" s="107"/>
      <c r="C1303" s="107"/>
      <c r="H1303" s="107"/>
    </row>
    <row r="1304" spans="2:8" ht="15">
      <c r="B1304" s="107"/>
      <c r="C1304" s="107"/>
      <c r="H1304" s="107"/>
    </row>
    <row r="1305" spans="2:8" ht="15">
      <c r="B1305" s="107"/>
      <c r="C1305" s="107"/>
      <c r="H1305" s="107"/>
    </row>
    <row r="1306" spans="2:8" ht="15">
      <c r="B1306" s="107"/>
      <c r="C1306" s="107"/>
      <c r="H1306" s="107"/>
    </row>
    <row r="1307" spans="2:8" ht="15">
      <c r="B1307" s="107"/>
      <c r="C1307" s="107"/>
      <c r="H1307" s="107"/>
    </row>
    <row r="1308" spans="2:8" ht="15">
      <c r="B1308" s="107"/>
      <c r="C1308" s="107"/>
      <c r="H1308" s="107"/>
    </row>
    <row r="1309" spans="2:8" ht="15">
      <c r="B1309" s="107"/>
      <c r="C1309" s="107"/>
      <c r="H1309" s="107"/>
    </row>
    <row r="1310" spans="2:8" ht="15">
      <c r="B1310" s="107"/>
      <c r="C1310" s="107"/>
      <c r="H1310" s="107"/>
    </row>
    <row r="1311" spans="2:8" ht="15">
      <c r="B1311" s="107"/>
      <c r="C1311" s="107"/>
      <c r="H1311" s="107"/>
    </row>
    <row r="1312" spans="2:8" ht="15">
      <c r="B1312" s="107"/>
      <c r="C1312" s="107"/>
      <c r="H1312" s="107"/>
    </row>
    <row r="1313" spans="2:8" ht="15">
      <c r="B1313" s="107"/>
      <c r="C1313" s="107"/>
      <c r="H1313" s="107"/>
    </row>
    <row r="1314" spans="2:8" ht="15">
      <c r="B1314" s="107"/>
      <c r="C1314" s="107"/>
      <c r="H1314" s="107"/>
    </row>
    <row r="1315" spans="2:8" ht="15">
      <c r="B1315" s="107"/>
      <c r="C1315" s="107"/>
      <c r="H1315" s="107"/>
    </row>
    <row r="1316" spans="2:8" ht="15">
      <c r="B1316" s="107"/>
      <c r="C1316" s="107"/>
      <c r="H1316" s="107"/>
    </row>
    <row r="1317" spans="2:8" ht="15">
      <c r="B1317" s="107"/>
      <c r="C1317" s="107"/>
      <c r="H1317" s="107"/>
    </row>
    <row r="1318" spans="2:8" ht="15">
      <c r="B1318" s="107"/>
      <c r="C1318" s="107"/>
      <c r="H1318" s="107"/>
    </row>
    <row r="1319" spans="2:8" ht="15">
      <c r="B1319" s="107"/>
      <c r="C1319" s="107"/>
      <c r="H1319" s="107"/>
    </row>
    <row r="1320" spans="2:8" ht="15">
      <c r="B1320" s="107"/>
      <c r="C1320" s="107"/>
      <c r="H1320" s="107"/>
    </row>
    <row r="1321" spans="2:8" ht="15">
      <c r="B1321" s="107"/>
      <c r="C1321" s="107"/>
      <c r="H1321" s="107"/>
    </row>
    <row r="1322" spans="2:8" ht="15">
      <c r="B1322" s="107"/>
      <c r="C1322" s="107"/>
      <c r="H1322" s="107"/>
    </row>
    <row r="1323" spans="2:8" ht="15">
      <c r="B1323" s="107"/>
      <c r="C1323" s="107"/>
      <c r="H1323" s="107"/>
    </row>
    <row r="1324" spans="2:8" ht="15">
      <c r="B1324" s="107"/>
      <c r="C1324" s="107"/>
      <c r="H1324" s="107"/>
    </row>
    <row r="1325" spans="2:8" ht="15">
      <c r="B1325" s="107"/>
      <c r="C1325" s="107"/>
      <c r="H1325" s="107"/>
    </row>
    <row r="1326" spans="2:8" ht="15">
      <c r="B1326" s="107"/>
      <c r="C1326" s="107"/>
      <c r="H1326" s="107"/>
    </row>
    <row r="1327" spans="2:8" ht="15">
      <c r="B1327" s="107"/>
      <c r="C1327" s="107"/>
      <c r="H1327" s="107"/>
    </row>
    <row r="1328" spans="2:8" ht="15">
      <c r="B1328" s="107"/>
      <c r="C1328" s="107"/>
      <c r="H1328" s="107"/>
    </row>
    <row r="1329" spans="1:9" ht="15">
      <c r="B1329" s="107"/>
      <c r="C1329" s="107"/>
      <c r="H1329" s="107"/>
    </row>
    <row r="1330" spans="1:9" s="61" customFormat="1" ht="15">
      <c r="A1330" s="60"/>
      <c r="B1330" s="109"/>
      <c r="C1330" s="109"/>
      <c r="E1330" s="86"/>
      <c r="G1330" s="60"/>
      <c r="H1330" s="109"/>
      <c r="I1330" s="60"/>
    </row>
    <row r="1331" spans="1:9" ht="15">
      <c r="B1331" s="107"/>
      <c r="C1331" s="107"/>
      <c r="H1331" s="107"/>
    </row>
    <row r="1332" spans="1:9" ht="15">
      <c r="B1332" s="107"/>
      <c r="C1332" s="107"/>
      <c r="H1332" s="107"/>
    </row>
    <row r="1333" spans="1:9" s="85" customFormat="1" ht="15">
      <c r="A1333" s="62"/>
      <c r="B1333" s="110"/>
      <c r="C1333" s="110"/>
      <c r="E1333" s="111"/>
      <c r="G1333" s="62"/>
      <c r="H1333" s="110"/>
      <c r="I1333" s="62"/>
    </row>
    <row r="1334" spans="1:9" ht="15">
      <c r="B1334" s="107"/>
      <c r="C1334" s="107"/>
      <c r="H1334" s="107"/>
    </row>
    <row r="1335" spans="1:9" ht="15">
      <c r="B1335" s="107"/>
      <c r="C1335" s="107"/>
      <c r="H1335" s="107"/>
    </row>
    <row r="1336" spans="1:9" ht="15">
      <c r="B1336" s="107"/>
      <c r="C1336" s="107"/>
      <c r="H1336" s="107"/>
    </row>
    <row r="1337" spans="1:9" ht="15">
      <c r="B1337" s="107"/>
      <c r="C1337" s="107"/>
      <c r="H1337" s="107"/>
    </row>
    <row r="1338" spans="1:9" ht="15">
      <c r="B1338" s="107"/>
      <c r="C1338" s="107"/>
      <c r="H1338" s="107"/>
    </row>
    <row r="1339" spans="1:9" ht="15">
      <c r="B1339" s="107"/>
      <c r="C1339" s="107"/>
      <c r="H1339" s="107"/>
    </row>
    <row r="1340" spans="1:9" ht="15">
      <c r="B1340" s="107"/>
      <c r="C1340" s="107"/>
      <c r="H1340" s="107"/>
    </row>
    <row r="1341" spans="1:9" ht="15">
      <c r="B1341" s="107"/>
      <c r="C1341" s="107"/>
      <c r="H1341" s="107"/>
    </row>
    <row r="1342" spans="1:9" ht="15">
      <c r="B1342" s="107"/>
      <c r="C1342" s="107"/>
      <c r="H1342" s="107"/>
    </row>
    <row r="1343" spans="1:9" ht="15">
      <c r="B1343" s="107"/>
      <c r="C1343" s="107"/>
      <c r="H1343" s="107"/>
    </row>
    <row r="1344" spans="1:9" ht="15">
      <c r="B1344" s="107"/>
      <c r="C1344" s="107"/>
      <c r="H1344" s="107"/>
    </row>
    <row r="1345" spans="2:8" ht="15">
      <c r="B1345" s="107"/>
      <c r="C1345" s="107"/>
      <c r="H1345" s="107"/>
    </row>
    <row r="1346" spans="2:8" ht="15">
      <c r="B1346" s="107"/>
      <c r="C1346" s="107"/>
      <c r="H1346" s="107"/>
    </row>
    <row r="1347" spans="2:8" ht="15">
      <c r="B1347" s="107"/>
      <c r="C1347" s="107"/>
      <c r="H1347" s="107"/>
    </row>
    <row r="1348" spans="2:8" ht="15">
      <c r="B1348" s="107"/>
      <c r="C1348" s="107"/>
      <c r="H1348" s="107"/>
    </row>
    <row r="1349" spans="2:8" ht="15">
      <c r="B1349" s="107"/>
      <c r="C1349" s="107"/>
      <c r="H1349" s="107"/>
    </row>
    <row r="1350" spans="2:8" ht="15">
      <c r="B1350" s="107"/>
      <c r="C1350" s="107"/>
      <c r="H1350" s="107"/>
    </row>
    <row r="1351" spans="2:8" ht="15">
      <c r="B1351" s="107"/>
      <c r="C1351" s="107"/>
      <c r="H1351" s="107"/>
    </row>
    <row r="1352" spans="2:8" ht="15">
      <c r="B1352" s="107"/>
      <c r="C1352" s="107"/>
      <c r="H1352" s="107"/>
    </row>
    <row r="1353" spans="2:8" ht="15">
      <c r="B1353" s="107"/>
      <c r="C1353" s="107"/>
      <c r="H1353" s="107"/>
    </row>
    <row r="1354" spans="2:8" ht="15">
      <c r="B1354" s="107"/>
      <c r="C1354" s="107"/>
      <c r="H1354" s="107"/>
    </row>
    <row r="1355" spans="2:8" ht="15">
      <c r="B1355" s="107"/>
      <c r="C1355" s="107"/>
      <c r="H1355" s="107"/>
    </row>
    <row r="1356" spans="2:8" ht="15">
      <c r="B1356" s="107"/>
      <c r="C1356" s="107"/>
      <c r="H1356" s="107"/>
    </row>
    <row r="1357" spans="2:8" ht="15">
      <c r="B1357" s="107"/>
      <c r="C1357" s="107"/>
      <c r="H1357" s="107"/>
    </row>
    <row r="1358" spans="2:8" ht="15">
      <c r="B1358" s="107"/>
      <c r="C1358" s="107"/>
      <c r="H1358" s="107"/>
    </row>
    <row r="1359" spans="2:8" ht="15">
      <c r="B1359" s="107"/>
      <c r="C1359" s="107"/>
      <c r="H1359" s="107"/>
    </row>
    <row r="1360" spans="2:8" ht="15">
      <c r="B1360" s="107"/>
      <c r="C1360" s="107"/>
      <c r="H1360" s="107"/>
    </row>
    <row r="1361" spans="2:8" ht="15">
      <c r="B1361" s="107"/>
      <c r="C1361" s="107"/>
      <c r="H1361" s="107"/>
    </row>
    <row r="1362" spans="2:8" ht="15">
      <c r="B1362" s="107"/>
      <c r="C1362" s="107"/>
      <c r="H1362" s="107"/>
    </row>
    <row r="1363" spans="2:8" ht="15">
      <c r="B1363" s="107"/>
      <c r="C1363" s="107"/>
      <c r="H1363" s="107"/>
    </row>
    <row r="1364" spans="2:8" ht="15">
      <c r="B1364" s="107"/>
      <c r="C1364" s="107"/>
      <c r="H1364" s="107"/>
    </row>
    <row r="1365" spans="2:8" ht="15">
      <c r="B1365" s="107"/>
      <c r="C1365" s="107"/>
      <c r="H1365" s="107"/>
    </row>
    <row r="1366" spans="2:8" ht="15">
      <c r="B1366" s="107"/>
      <c r="C1366" s="107"/>
      <c r="H1366" s="107"/>
    </row>
    <row r="1367" spans="2:8" ht="15">
      <c r="B1367" s="107"/>
      <c r="C1367" s="107"/>
      <c r="H1367" s="107"/>
    </row>
    <row r="1368" spans="2:8" ht="15">
      <c r="B1368" s="107"/>
      <c r="C1368" s="107"/>
      <c r="H1368" s="107"/>
    </row>
    <row r="1369" spans="2:8" ht="15">
      <c r="B1369" s="107"/>
      <c r="C1369" s="107"/>
      <c r="H1369" s="107"/>
    </row>
    <row r="1370" spans="2:8" ht="15">
      <c r="B1370" s="107"/>
      <c r="C1370" s="107"/>
      <c r="H1370" s="107"/>
    </row>
    <row r="1371" spans="2:8" ht="15">
      <c r="B1371" s="107"/>
      <c r="C1371" s="107"/>
      <c r="H1371" s="107"/>
    </row>
    <row r="1372" spans="2:8" ht="15">
      <c r="B1372" s="107"/>
      <c r="C1372" s="107"/>
      <c r="H1372" s="107"/>
    </row>
    <row r="1373" spans="2:8" ht="15">
      <c r="B1373" s="107"/>
      <c r="C1373" s="107"/>
      <c r="H1373" s="107"/>
    </row>
    <row r="1374" spans="2:8" ht="15">
      <c r="B1374" s="107"/>
      <c r="C1374" s="107"/>
      <c r="H1374" s="107"/>
    </row>
    <row r="1375" spans="2:8" ht="15">
      <c r="B1375" s="107"/>
      <c r="C1375" s="107"/>
      <c r="H1375" s="107"/>
    </row>
    <row r="1376" spans="2:8" ht="15">
      <c r="B1376" s="107"/>
      <c r="C1376" s="107"/>
      <c r="H1376" s="107"/>
    </row>
    <row r="1377" spans="2:8" ht="15">
      <c r="B1377" s="107"/>
      <c r="C1377" s="107"/>
      <c r="H1377" s="107"/>
    </row>
    <row r="1378" spans="2:8" ht="15">
      <c r="B1378" s="107"/>
      <c r="C1378" s="107"/>
      <c r="H1378" s="107"/>
    </row>
    <row r="1379" spans="2:8" ht="15">
      <c r="B1379" s="107"/>
      <c r="C1379" s="107"/>
      <c r="H1379" s="107"/>
    </row>
    <row r="1380" spans="2:8" ht="15">
      <c r="B1380" s="107"/>
      <c r="C1380" s="107"/>
      <c r="H1380" s="107"/>
    </row>
    <row r="1381" spans="2:8" ht="15">
      <c r="B1381" s="107"/>
      <c r="C1381" s="107"/>
      <c r="H1381" s="107"/>
    </row>
    <row r="1382" spans="2:8" ht="15">
      <c r="B1382" s="107"/>
      <c r="C1382" s="107"/>
      <c r="H1382" s="107"/>
    </row>
    <row r="1383" spans="2:8" ht="15">
      <c r="B1383" s="107"/>
      <c r="C1383" s="107"/>
      <c r="H1383" s="107"/>
    </row>
    <row r="1384" spans="2:8" ht="15">
      <c r="B1384" s="107"/>
      <c r="C1384" s="107"/>
      <c r="H1384" s="107"/>
    </row>
    <row r="1385" spans="2:8" ht="15">
      <c r="B1385" s="107"/>
      <c r="C1385" s="107"/>
      <c r="H1385" s="107"/>
    </row>
    <row r="1386" spans="2:8" ht="15">
      <c r="B1386" s="107"/>
      <c r="C1386" s="107"/>
      <c r="H1386" s="107"/>
    </row>
    <row r="1387" spans="2:8" ht="15">
      <c r="B1387" s="107"/>
      <c r="C1387" s="107"/>
      <c r="H1387" s="107"/>
    </row>
    <row r="1388" spans="2:8" ht="15">
      <c r="B1388" s="107"/>
      <c r="C1388" s="107"/>
      <c r="H1388" s="107"/>
    </row>
    <row r="1389" spans="2:8" ht="15">
      <c r="B1389" s="107"/>
      <c r="C1389" s="107"/>
      <c r="H1389" s="107"/>
    </row>
    <row r="1390" spans="2:8" ht="15">
      <c r="B1390" s="107"/>
      <c r="C1390" s="107"/>
      <c r="H1390" s="107"/>
    </row>
    <row r="1391" spans="2:8" ht="15">
      <c r="B1391" s="107"/>
      <c r="C1391" s="107"/>
      <c r="H1391" s="107"/>
    </row>
    <row r="1392" spans="2:8" ht="15">
      <c r="B1392" s="107"/>
      <c r="C1392" s="107"/>
      <c r="H1392" s="107"/>
    </row>
    <row r="1393" spans="2:8" ht="15">
      <c r="B1393" s="107"/>
      <c r="C1393" s="107"/>
      <c r="H1393" s="107"/>
    </row>
    <row r="1394" spans="2:8" ht="15">
      <c r="B1394" s="107"/>
      <c r="C1394" s="107"/>
      <c r="H1394" s="107"/>
    </row>
    <row r="1395" spans="2:8" ht="15">
      <c r="B1395" s="107"/>
      <c r="C1395" s="107"/>
      <c r="H1395" s="107"/>
    </row>
    <row r="1396" spans="2:8" ht="15">
      <c r="B1396" s="107"/>
      <c r="C1396" s="107"/>
      <c r="H1396" s="107"/>
    </row>
    <row r="1397" spans="2:8" ht="15">
      <c r="B1397" s="107"/>
      <c r="C1397" s="107"/>
      <c r="H1397" s="107"/>
    </row>
    <row r="1398" spans="2:8" ht="15">
      <c r="B1398" s="107"/>
      <c r="C1398" s="107"/>
      <c r="H1398" s="107"/>
    </row>
    <row r="1399" spans="2:8" ht="15">
      <c r="B1399" s="107"/>
      <c r="C1399" s="107"/>
      <c r="H1399" s="107"/>
    </row>
    <row r="1400" spans="2:8" ht="15">
      <c r="B1400" s="107"/>
      <c r="C1400" s="107"/>
      <c r="H1400" s="107"/>
    </row>
    <row r="1401" spans="2:8" ht="15">
      <c r="B1401" s="107"/>
      <c r="C1401" s="107"/>
      <c r="H1401" s="107"/>
    </row>
    <row r="1402" spans="2:8" ht="15">
      <c r="B1402" s="107"/>
      <c r="C1402" s="107"/>
      <c r="H1402" s="107"/>
    </row>
    <row r="1403" spans="2:8" ht="15">
      <c r="B1403" s="107"/>
      <c r="C1403" s="107"/>
      <c r="H1403" s="107"/>
    </row>
    <row r="1404" spans="2:8" ht="15">
      <c r="B1404" s="107"/>
      <c r="C1404" s="107"/>
      <c r="H1404" s="107"/>
    </row>
    <row r="1405" spans="2:8" ht="15">
      <c r="B1405" s="107"/>
      <c r="C1405" s="107"/>
      <c r="H1405" s="107"/>
    </row>
    <row r="1406" spans="2:8" ht="15">
      <c r="B1406" s="107"/>
      <c r="C1406" s="107"/>
      <c r="H1406" s="107"/>
    </row>
    <row r="1407" spans="2:8" ht="15">
      <c r="B1407" s="107"/>
      <c r="C1407" s="107"/>
      <c r="H1407" s="107"/>
    </row>
    <row r="1408" spans="2:8" ht="15">
      <c r="B1408" s="107"/>
      <c r="C1408" s="107"/>
      <c r="H1408" s="107"/>
    </row>
    <row r="1409" spans="2:8" ht="15">
      <c r="B1409" s="107"/>
      <c r="C1409" s="107"/>
      <c r="H1409" s="107"/>
    </row>
    <row r="1410" spans="2:8" ht="15">
      <c r="B1410" s="107"/>
      <c r="C1410" s="107"/>
      <c r="H1410" s="107"/>
    </row>
    <row r="1411" spans="2:8" ht="15">
      <c r="B1411" s="107"/>
      <c r="C1411" s="107"/>
      <c r="H1411" s="107"/>
    </row>
    <row r="1412" spans="2:8" ht="15">
      <c r="B1412" s="107"/>
      <c r="C1412" s="107"/>
      <c r="H1412" s="107"/>
    </row>
    <row r="1413" spans="2:8" ht="15">
      <c r="B1413" s="107"/>
      <c r="C1413" s="107"/>
      <c r="H1413" s="107"/>
    </row>
    <row r="1414" spans="2:8" ht="15">
      <c r="B1414" s="107"/>
      <c r="C1414" s="107"/>
      <c r="H1414" s="107"/>
    </row>
    <row r="1415" spans="2:8" ht="15">
      <c r="B1415" s="107"/>
      <c r="C1415" s="107"/>
      <c r="H1415" s="107"/>
    </row>
    <row r="1416" spans="2:8" ht="15">
      <c r="B1416" s="107"/>
      <c r="C1416" s="107"/>
      <c r="H1416" s="107"/>
    </row>
    <row r="1417" spans="2:8" ht="15">
      <c r="B1417" s="107"/>
      <c r="C1417" s="107"/>
      <c r="H1417" s="107"/>
    </row>
    <row r="1418" spans="2:8" ht="15">
      <c r="B1418" s="107"/>
      <c r="C1418" s="107"/>
      <c r="H1418" s="107"/>
    </row>
    <row r="1419" spans="2:8" ht="15">
      <c r="B1419" s="107"/>
      <c r="C1419" s="107"/>
      <c r="H1419" s="107"/>
    </row>
    <row r="1420" spans="2:8" ht="15">
      <c r="B1420" s="107"/>
      <c r="C1420" s="107"/>
      <c r="H1420" s="107"/>
    </row>
    <row r="1421" spans="2:8" ht="15">
      <c r="B1421" s="107"/>
      <c r="C1421" s="107"/>
      <c r="H1421" s="107"/>
    </row>
    <row r="1422" spans="2:8" ht="15">
      <c r="B1422" s="107"/>
      <c r="C1422" s="107"/>
      <c r="H1422" s="107"/>
    </row>
    <row r="1423" spans="2:8" ht="15">
      <c r="B1423" s="107"/>
      <c r="C1423" s="107"/>
      <c r="H1423" s="107"/>
    </row>
    <row r="1424" spans="2:8" ht="15">
      <c r="B1424" s="107"/>
      <c r="C1424" s="107"/>
      <c r="H1424" s="107"/>
    </row>
    <row r="1425" spans="2:8" ht="15">
      <c r="B1425" s="107"/>
      <c r="C1425" s="107"/>
      <c r="H1425" s="107"/>
    </row>
    <row r="1426" spans="2:8" ht="15">
      <c r="B1426" s="107"/>
      <c r="C1426" s="107"/>
      <c r="H1426" s="107"/>
    </row>
    <row r="1427" spans="2:8" ht="15">
      <c r="B1427" s="107"/>
      <c r="C1427" s="107"/>
      <c r="H1427" s="107"/>
    </row>
    <row r="1428" spans="2:8" ht="15">
      <c r="B1428" s="107"/>
      <c r="C1428" s="107"/>
      <c r="H1428" s="107"/>
    </row>
    <row r="1429" spans="2:8" ht="15">
      <c r="B1429" s="107"/>
      <c r="C1429" s="107"/>
      <c r="H1429" s="107"/>
    </row>
    <row r="1430" spans="2:8" ht="15">
      <c r="B1430" s="107"/>
      <c r="C1430" s="107"/>
      <c r="H1430" s="107"/>
    </row>
    <row r="1431" spans="2:8" ht="15">
      <c r="B1431" s="107"/>
      <c r="C1431" s="107"/>
      <c r="H1431" s="107"/>
    </row>
    <row r="1432" spans="2:8" ht="15">
      <c r="B1432" s="107"/>
      <c r="C1432" s="107"/>
      <c r="H1432" s="107"/>
    </row>
    <row r="1433" spans="2:8" ht="15">
      <c r="B1433" s="107"/>
      <c r="C1433" s="107"/>
      <c r="H1433" s="107"/>
    </row>
    <row r="1434" spans="2:8" ht="15">
      <c r="B1434" s="107"/>
      <c r="C1434" s="107"/>
      <c r="H1434" s="107"/>
    </row>
    <row r="1435" spans="2:8" ht="15">
      <c r="B1435" s="107"/>
      <c r="C1435" s="107"/>
      <c r="H1435" s="107"/>
    </row>
    <row r="1436" spans="2:8" ht="15">
      <c r="B1436" s="107"/>
      <c r="C1436" s="107"/>
      <c r="H1436" s="107"/>
    </row>
    <row r="1437" spans="2:8" ht="15">
      <c r="B1437" s="107"/>
      <c r="C1437" s="107"/>
      <c r="H1437" s="107"/>
    </row>
    <row r="1438" spans="2:8" ht="15">
      <c r="B1438" s="107"/>
      <c r="C1438" s="107"/>
      <c r="H1438" s="107"/>
    </row>
    <row r="1439" spans="2:8" ht="15">
      <c r="B1439" s="107"/>
      <c r="C1439" s="107"/>
      <c r="H1439" s="107"/>
    </row>
    <row r="1440" spans="2:8" ht="15">
      <c r="B1440" s="107"/>
      <c r="C1440" s="107"/>
      <c r="H1440" s="107"/>
    </row>
    <row r="1441" spans="2:8" ht="15">
      <c r="B1441" s="107"/>
      <c r="C1441" s="107"/>
      <c r="H1441" s="107"/>
    </row>
    <row r="1442" spans="2:8" ht="15">
      <c r="B1442" s="107"/>
      <c r="C1442" s="107"/>
      <c r="H1442" s="107"/>
    </row>
    <row r="1443" spans="2:8" ht="15">
      <c r="B1443" s="107"/>
      <c r="C1443" s="107"/>
      <c r="H1443" s="107"/>
    </row>
    <row r="1444" spans="2:8" ht="15">
      <c r="B1444" s="107"/>
      <c r="C1444" s="107"/>
      <c r="H1444" s="107"/>
    </row>
    <row r="1445" spans="2:8" ht="15">
      <c r="B1445" s="107"/>
      <c r="C1445" s="107"/>
      <c r="H1445" s="107"/>
    </row>
    <row r="1446" spans="2:8" ht="15">
      <c r="B1446" s="107"/>
      <c r="C1446" s="107"/>
      <c r="H1446" s="107"/>
    </row>
    <row r="1447" spans="2:8" ht="15">
      <c r="B1447" s="107"/>
      <c r="C1447" s="107"/>
      <c r="H1447" s="107"/>
    </row>
    <row r="1448" spans="2:8" ht="15">
      <c r="B1448" s="107"/>
      <c r="C1448" s="107"/>
      <c r="H1448" s="107"/>
    </row>
    <row r="1449" spans="2:8" ht="15">
      <c r="B1449" s="107"/>
      <c r="C1449" s="107"/>
      <c r="H1449" s="107"/>
    </row>
    <row r="1450" spans="2:8" ht="15">
      <c r="B1450" s="107"/>
      <c r="C1450" s="107"/>
      <c r="H1450" s="107"/>
    </row>
    <row r="1451" spans="2:8" ht="15">
      <c r="B1451" s="107"/>
      <c r="C1451" s="107"/>
      <c r="H1451" s="107"/>
    </row>
    <row r="1452" spans="2:8" ht="15">
      <c r="B1452" s="107"/>
      <c r="C1452" s="107"/>
      <c r="H1452" s="107"/>
    </row>
    <row r="1453" spans="2:8" ht="15">
      <c r="B1453" s="107"/>
      <c r="C1453" s="107"/>
      <c r="H1453" s="107"/>
    </row>
    <row r="1454" spans="2:8" ht="15">
      <c r="B1454" s="107"/>
      <c r="C1454" s="107"/>
      <c r="H1454" s="107"/>
    </row>
    <row r="1455" spans="2:8" ht="15">
      <c r="B1455" s="107"/>
      <c r="C1455" s="107"/>
      <c r="H1455" s="107"/>
    </row>
    <row r="1456" spans="2:8" ht="15">
      <c r="B1456" s="107"/>
      <c r="C1456" s="107"/>
      <c r="H1456" s="107"/>
    </row>
    <row r="1457" spans="2:8" ht="15">
      <c r="B1457" s="107"/>
      <c r="C1457" s="107"/>
      <c r="H1457" s="107"/>
    </row>
    <row r="1458" spans="2:8" ht="15">
      <c r="B1458" s="107"/>
      <c r="C1458" s="107"/>
      <c r="H1458" s="107"/>
    </row>
    <row r="1459" spans="2:8" ht="15">
      <c r="B1459" s="107"/>
      <c r="C1459" s="107"/>
      <c r="H1459" s="107"/>
    </row>
    <row r="1460" spans="2:8" ht="15">
      <c r="B1460" s="107"/>
      <c r="C1460" s="107"/>
      <c r="H1460" s="107"/>
    </row>
    <row r="1461" spans="2:8" ht="15">
      <c r="B1461" s="107"/>
      <c r="C1461" s="107"/>
      <c r="H1461" s="107"/>
    </row>
    <row r="1462" spans="2:8" ht="15">
      <c r="B1462" s="107"/>
      <c r="C1462" s="107"/>
      <c r="H1462" s="107"/>
    </row>
    <row r="1463" spans="2:8" ht="15">
      <c r="B1463" s="107"/>
      <c r="C1463" s="107"/>
      <c r="H1463" s="107"/>
    </row>
    <row r="1464" spans="2:8" ht="15">
      <c r="B1464" s="107"/>
      <c r="C1464" s="107"/>
      <c r="H1464" s="107"/>
    </row>
    <row r="1465" spans="2:8" ht="15">
      <c r="B1465" s="107"/>
      <c r="C1465" s="107"/>
      <c r="H1465" s="107"/>
    </row>
    <row r="1466" spans="2:8" ht="15">
      <c r="B1466" s="107"/>
      <c r="C1466" s="107"/>
      <c r="H1466" s="107"/>
    </row>
    <row r="1467" spans="2:8" ht="15">
      <c r="B1467" s="107"/>
      <c r="C1467" s="107"/>
      <c r="H1467" s="107"/>
    </row>
    <row r="1468" spans="2:8" ht="15">
      <c r="B1468" s="107"/>
      <c r="C1468" s="107"/>
      <c r="H1468" s="107"/>
    </row>
    <row r="1469" spans="2:8" ht="15">
      <c r="B1469" s="107"/>
      <c r="C1469" s="107"/>
      <c r="H1469" s="107"/>
    </row>
    <row r="1470" spans="2:8" ht="15">
      <c r="B1470" s="107"/>
      <c r="C1470" s="107"/>
      <c r="H1470" s="107"/>
    </row>
    <row r="1471" spans="2:8" ht="15">
      <c r="B1471" s="107"/>
      <c r="C1471" s="107"/>
      <c r="H1471" s="107"/>
    </row>
    <row r="1472" spans="2:8" ht="15">
      <c r="B1472" s="107"/>
      <c r="C1472" s="107"/>
      <c r="H1472" s="107"/>
    </row>
    <row r="1473" spans="1:9" ht="15">
      <c r="B1473" s="107"/>
      <c r="C1473" s="107"/>
      <c r="H1473" s="107"/>
    </row>
    <row r="1474" spans="1:9" ht="15">
      <c r="B1474" s="107"/>
      <c r="C1474" s="107"/>
      <c r="H1474" s="107"/>
    </row>
    <row r="1475" spans="1:9" ht="15">
      <c r="B1475" s="107"/>
      <c r="C1475" s="107"/>
      <c r="H1475" s="107"/>
    </row>
    <row r="1476" spans="1:9" ht="15">
      <c r="B1476" s="107"/>
      <c r="C1476" s="107"/>
      <c r="H1476" s="107"/>
    </row>
    <row r="1477" spans="1:9" ht="15">
      <c r="B1477" s="107"/>
      <c r="C1477" s="107"/>
      <c r="H1477" s="107"/>
    </row>
    <row r="1478" spans="1:9" ht="15">
      <c r="B1478" s="107"/>
      <c r="C1478" s="107"/>
      <c r="H1478" s="107"/>
    </row>
    <row r="1479" spans="1:9" ht="15">
      <c r="B1479" s="107"/>
      <c r="C1479" s="107"/>
      <c r="H1479" s="107"/>
    </row>
    <row r="1480" spans="1:9" ht="15">
      <c r="B1480" s="107"/>
      <c r="C1480" s="107"/>
      <c r="H1480" s="107"/>
    </row>
    <row r="1481" spans="1:9" ht="15">
      <c r="B1481" s="107"/>
      <c r="C1481" s="107"/>
      <c r="H1481" s="107"/>
    </row>
    <row r="1482" spans="1:9" ht="15">
      <c r="B1482" s="107"/>
      <c r="C1482" s="107"/>
      <c r="H1482" s="107"/>
    </row>
    <row r="1483" spans="1:9" ht="15">
      <c r="B1483" s="107"/>
      <c r="C1483" s="107"/>
      <c r="H1483" s="107"/>
    </row>
    <row r="1484" spans="1:9" ht="15">
      <c r="B1484" s="107"/>
      <c r="C1484" s="107"/>
      <c r="H1484" s="107"/>
    </row>
    <row r="1485" spans="1:9" ht="15">
      <c r="B1485" s="107"/>
      <c r="C1485" s="107"/>
      <c r="H1485" s="107"/>
    </row>
    <row r="1486" spans="1:9" s="85" customFormat="1" ht="15">
      <c r="A1486" s="62"/>
      <c r="B1486" s="110"/>
      <c r="C1486" s="110"/>
      <c r="E1486" s="111"/>
      <c r="G1486" s="62"/>
      <c r="H1486" s="110"/>
      <c r="I1486" s="62"/>
    </row>
    <row r="1487" spans="1:9" ht="15">
      <c r="B1487" s="107"/>
      <c r="C1487" s="107"/>
      <c r="H1487" s="107"/>
    </row>
    <row r="1488" spans="1:9" ht="15">
      <c r="B1488" s="107"/>
      <c r="C1488" s="107"/>
      <c r="H1488" s="107"/>
    </row>
    <row r="1489" spans="2:8" ht="15">
      <c r="B1489" s="107"/>
      <c r="C1489" s="107"/>
      <c r="H1489" s="107"/>
    </row>
    <row r="1490" spans="2:8" ht="15">
      <c r="B1490" s="107"/>
      <c r="C1490" s="107"/>
      <c r="H1490" s="107"/>
    </row>
    <row r="1491" spans="2:8" ht="15">
      <c r="B1491" s="107"/>
      <c r="C1491" s="107"/>
      <c r="H1491" s="107"/>
    </row>
    <row r="1492" spans="2:8" ht="15">
      <c r="B1492" s="107"/>
      <c r="C1492" s="107"/>
      <c r="H1492" s="107"/>
    </row>
    <row r="1493" spans="2:8" ht="15">
      <c r="B1493" s="107"/>
      <c r="C1493" s="107"/>
      <c r="H1493" s="107"/>
    </row>
    <row r="1494" spans="2:8" ht="15">
      <c r="B1494" s="107"/>
      <c r="C1494" s="107"/>
      <c r="H1494" s="107"/>
    </row>
    <row r="1495" spans="2:8" ht="15">
      <c r="B1495" s="107"/>
      <c r="C1495" s="107"/>
      <c r="H1495" s="107"/>
    </row>
    <row r="1496" spans="2:8" ht="15">
      <c r="B1496" s="107"/>
      <c r="C1496" s="107"/>
      <c r="H1496" s="107"/>
    </row>
    <row r="1497" spans="2:8" ht="15">
      <c r="B1497" s="107"/>
      <c r="C1497" s="107"/>
      <c r="H1497" s="107"/>
    </row>
    <row r="1498" spans="2:8" ht="15">
      <c r="B1498" s="107"/>
      <c r="C1498" s="107"/>
      <c r="H1498" s="107"/>
    </row>
    <row r="1499" spans="2:8" ht="15">
      <c r="B1499" s="107"/>
      <c r="C1499" s="107"/>
      <c r="H1499" s="107"/>
    </row>
    <row r="1500" spans="2:8" ht="15">
      <c r="B1500" s="107"/>
      <c r="C1500" s="107"/>
      <c r="H1500" s="107"/>
    </row>
    <row r="1501" spans="2:8" ht="15">
      <c r="B1501" s="107"/>
      <c r="C1501" s="107"/>
      <c r="H1501" s="107"/>
    </row>
    <row r="1502" spans="2:8" ht="15">
      <c r="B1502" s="107"/>
      <c r="C1502" s="107"/>
      <c r="H1502" s="107"/>
    </row>
    <row r="1503" spans="2:8" ht="15">
      <c r="B1503" s="107"/>
      <c r="C1503" s="107"/>
      <c r="H1503" s="107"/>
    </row>
    <row r="1504" spans="2:8" ht="15">
      <c r="B1504" s="107"/>
      <c r="C1504" s="107"/>
      <c r="H1504" s="107"/>
    </row>
    <row r="1505" spans="2:8" ht="15">
      <c r="B1505" s="107"/>
      <c r="C1505" s="107"/>
      <c r="H1505" s="107"/>
    </row>
    <row r="1506" spans="2:8" ht="15">
      <c r="B1506" s="107"/>
      <c r="C1506" s="107"/>
      <c r="H1506" s="107"/>
    </row>
    <row r="1507" spans="2:8" ht="15">
      <c r="B1507" s="107"/>
      <c r="C1507" s="107"/>
      <c r="H1507" s="107"/>
    </row>
    <row r="1508" spans="2:8" ht="15">
      <c r="B1508" s="107"/>
      <c r="C1508" s="107"/>
      <c r="H1508" s="107"/>
    </row>
    <row r="1509" spans="2:8" ht="15">
      <c r="B1509" s="107"/>
      <c r="C1509" s="107"/>
      <c r="H1509" s="107"/>
    </row>
    <row r="1510" spans="2:8" ht="15">
      <c r="B1510" s="107"/>
      <c r="C1510" s="107"/>
      <c r="H1510" s="107"/>
    </row>
    <row r="1511" spans="2:8" ht="15">
      <c r="B1511" s="107"/>
      <c r="C1511" s="107"/>
      <c r="H1511" s="107"/>
    </row>
    <row r="1512" spans="2:8" ht="15">
      <c r="B1512" s="107"/>
      <c r="C1512" s="107"/>
      <c r="H1512" s="107"/>
    </row>
    <row r="1513" spans="2:8" ht="15">
      <c r="B1513" s="107"/>
      <c r="C1513" s="107"/>
      <c r="H1513" s="107"/>
    </row>
    <row r="1514" spans="2:8" ht="15">
      <c r="B1514" s="107"/>
      <c r="C1514" s="107"/>
      <c r="H1514" s="107"/>
    </row>
    <row r="1515" spans="2:8" ht="15">
      <c r="B1515" s="107"/>
      <c r="C1515" s="107"/>
      <c r="H1515" s="107"/>
    </row>
    <row r="1516" spans="2:8" ht="15">
      <c r="B1516" s="107"/>
      <c r="C1516" s="107"/>
      <c r="H1516" s="107"/>
    </row>
    <row r="1517" spans="2:8" ht="15">
      <c r="B1517" s="107"/>
      <c r="C1517" s="107"/>
      <c r="H1517" s="107"/>
    </row>
    <row r="1518" spans="2:8" ht="15">
      <c r="B1518" s="107"/>
      <c r="C1518" s="107"/>
      <c r="H1518" s="107"/>
    </row>
    <row r="1519" spans="2:8" ht="15">
      <c r="B1519" s="107"/>
      <c r="C1519" s="107"/>
      <c r="H1519" s="107"/>
    </row>
    <row r="1520" spans="2:8" ht="15">
      <c r="B1520" s="107"/>
      <c r="C1520" s="107"/>
      <c r="H1520" s="107"/>
    </row>
    <row r="1521" spans="2:8" ht="15">
      <c r="B1521" s="107"/>
      <c r="C1521" s="107"/>
      <c r="H1521" s="107"/>
    </row>
    <row r="1522" spans="2:8" ht="15">
      <c r="B1522" s="107"/>
      <c r="C1522" s="107"/>
      <c r="H1522" s="107"/>
    </row>
    <row r="1523" spans="2:8" ht="15">
      <c r="B1523" s="107"/>
      <c r="C1523" s="107"/>
      <c r="H1523" s="107"/>
    </row>
    <row r="1524" spans="2:8" ht="15">
      <c r="B1524" s="107"/>
      <c r="C1524" s="107"/>
      <c r="H1524" s="107"/>
    </row>
    <row r="1525" spans="2:8" ht="15">
      <c r="B1525" s="107"/>
      <c r="C1525" s="107"/>
      <c r="H1525" s="107"/>
    </row>
    <row r="1526" spans="2:8" ht="15">
      <c r="B1526" s="107"/>
      <c r="C1526" s="107"/>
      <c r="H1526" s="107"/>
    </row>
    <row r="1527" spans="2:8" ht="15">
      <c r="B1527" s="107"/>
      <c r="C1527" s="107"/>
      <c r="H1527" s="107"/>
    </row>
    <row r="1528" spans="2:8" ht="15">
      <c r="B1528" s="107"/>
      <c r="C1528" s="107"/>
      <c r="H1528" s="107"/>
    </row>
    <row r="1529" spans="2:8" ht="15">
      <c r="B1529" s="107"/>
      <c r="C1529" s="107"/>
      <c r="H1529" s="107"/>
    </row>
    <row r="1530" spans="2:8" ht="15">
      <c r="B1530" s="107"/>
      <c r="C1530" s="107"/>
      <c r="H1530" s="107"/>
    </row>
    <row r="1531" spans="2:8" ht="15">
      <c r="B1531" s="107"/>
      <c r="C1531" s="107"/>
      <c r="H1531" s="107"/>
    </row>
    <row r="1532" spans="2:8" ht="15">
      <c r="B1532" s="107"/>
      <c r="C1532" s="107"/>
      <c r="H1532" s="107"/>
    </row>
    <row r="1533" spans="2:8" ht="15">
      <c r="B1533" s="107"/>
      <c r="C1533" s="107"/>
      <c r="H1533" s="107"/>
    </row>
    <row r="1534" spans="2:8" ht="15">
      <c r="B1534" s="107"/>
      <c r="C1534" s="107"/>
      <c r="H1534" s="107"/>
    </row>
    <row r="1535" spans="2:8" ht="15">
      <c r="B1535" s="107"/>
      <c r="C1535" s="107"/>
      <c r="H1535" s="107"/>
    </row>
    <row r="1536" spans="2:8" ht="15">
      <c r="B1536" s="107"/>
      <c r="C1536" s="107"/>
      <c r="H1536" s="107"/>
    </row>
    <row r="1537" spans="2:8" ht="15">
      <c r="B1537" s="107"/>
      <c r="C1537" s="107"/>
      <c r="H1537" s="107"/>
    </row>
    <row r="1538" spans="2:8" ht="15">
      <c r="B1538" s="107"/>
      <c r="C1538" s="107"/>
      <c r="H1538" s="107"/>
    </row>
    <row r="1539" spans="2:8" ht="15">
      <c r="B1539" s="107"/>
      <c r="C1539" s="107"/>
      <c r="H1539" s="107"/>
    </row>
    <row r="1540" spans="2:8" ht="15">
      <c r="B1540" s="107"/>
      <c r="C1540" s="107"/>
      <c r="H1540" s="107"/>
    </row>
    <row r="1541" spans="2:8" ht="15">
      <c r="B1541" s="107"/>
      <c r="C1541" s="107"/>
      <c r="H1541" s="107"/>
    </row>
    <row r="1542" spans="2:8" ht="15">
      <c r="B1542" s="107"/>
      <c r="C1542" s="107"/>
      <c r="H1542" s="107"/>
    </row>
    <row r="1543" spans="2:8" ht="15">
      <c r="B1543" s="107"/>
      <c r="C1543" s="107"/>
      <c r="H1543" s="107"/>
    </row>
    <row r="1544" spans="2:8" ht="15">
      <c r="B1544" s="107"/>
      <c r="C1544" s="107"/>
      <c r="H1544" s="107"/>
    </row>
    <row r="1545" spans="2:8" ht="15">
      <c r="B1545" s="107"/>
      <c r="C1545" s="107"/>
      <c r="H1545" s="107"/>
    </row>
    <row r="1546" spans="2:8" ht="15">
      <c r="B1546" s="107"/>
      <c r="C1546" s="107"/>
      <c r="H1546" s="107"/>
    </row>
    <row r="1547" spans="2:8" ht="15">
      <c r="B1547" s="107"/>
      <c r="C1547" s="107"/>
      <c r="H1547" s="107"/>
    </row>
    <row r="1548" spans="2:8" ht="15">
      <c r="B1548" s="107"/>
      <c r="C1548" s="107"/>
      <c r="H1548" s="107"/>
    </row>
    <row r="1549" spans="2:8" ht="15">
      <c r="B1549" s="107"/>
      <c r="C1549" s="107"/>
      <c r="H1549" s="107"/>
    </row>
    <row r="1550" spans="2:8" ht="15">
      <c r="B1550" s="107"/>
      <c r="C1550" s="107"/>
      <c r="H1550" s="107"/>
    </row>
    <row r="1551" spans="2:8" ht="15">
      <c r="B1551" s="107"/>
      <c r="C1551" s="107"/>
      <c r="H1551" s="107"/>
    </row>
    <row r="1552" spans="2:8" ht="15">
      <c r="B1552" s="107"/>
      <c r="C1552" s="107"/>
      <c r="H1552" s="107"/>
    </row>
    <row r="1553" spans="2:8" ht="15">
      <c r="B1553" s="107"/>
      <c r="C1553" s="107"/>
      <c r="H1553" s="107"/>
    </row>
    <row r="1554" spans="2:8" ht="15">
      <c r="B1554" s="107"/>
      <c r="C1554" s="107"/>
      <c r="H1554" s="107"/>
    </row>
    <row r="1555" spans="2:8" ht="15">
      <c r="B1555" s="107"/>
      <c r="C1555" s="107"/>
      <c r="H1555" s="107"/>
    </row>
    <row r="1556" spans="2:8" ht="15">
      <c r="B1556" s="107"/>
      <c r="C1556" s="107"/>
      <c r="H1556" s="107"/>
    </row>
    <row r="1557" spans="2:8" ht="15">
      <c r="B1557" s="107"/>
      <c r="C1557" s="107"/>
      <c r="H1557" s="107"/>
    </row>
    <row r="1558" spans="2:8" ht="15">
      <c r="B1558" s="107"/>
      <c r="C1558" s="107"/>
      <c r="H1558" s="107"/>
    </row>
    <row r="1559" spans="2:8" ht="15">
      <c r="B1559" s="107"/>
      <c r="C1559" s="107"/>
      <c r="H1559" s="107"/>
    </row>
    <row r="1560" spans="2:8" ht="15">
      <c r="B1560" s="107"/>
      <c r="C1560" s="107"/>
      <c r="H1560" s="107"/>
    </row>
    <row r="1561" spans="2:8" ht="15">
      <c r="B1561" s="107"/>
      <c r="C1561" s="107"/>
      <c r="H1561" s="107"/>
    </row>
    <row r="1562" spans="2:8" ht="15">
      <c r="B1562" s="107"/>
      <c r="C1562" s="107"/>
      <c r="H1562" s="107"/>
    </row>
    <row r="1563" spans="2:8" ht="15">
      <c r="B1563" s="107"/>
      <c r="C1563" s="107"/>
      <c r="H1563" s="107"/>
    </row>
    <row r="1564" spans="2:8" ht="15">
      <c r="B1564" s="107"/>
      <c r="C1564" s="107"/>
      <c r="H1564" s="107"/>
    </row>
    <row r="1565" spans="2:8" ht="15">
      <c r="B1565" s="107"/>
      <c r="C1565" s="107"/>
      <c r="H1565" s="107"/>
    </row>
    <row r="1566" spans="2:8" ht="15">
      <c r="B1566" s="107"/>
      <c r="C1566" s="107"/>
      <c r="H1566" s="107"/>
    </row>
    <row r="1567" spans="2:8" ht="15">
      <c r="B1567" s="107"/>
      <c r="C1567" s="107"/>
      <c r="H1567" s="107"/>
    </row>
    <row r="1568" spans="2:8" ht="15">
      <c r="B1568" s="107"/>
      <c r="C1568" s="107"/>
      <c r="H1568" s="107"/>
    </row>
    <row r="1569" spans="2:8" ht="15">
      <c r="B1569" s="107"/>
      <c r="C1569" s="107"/>
      <c r="H1569" s="107"/>
    </row>
    <row r="1570" spans="2:8" ht="15">
      <c r="B1570" s="107"/>
      <c r="C1570" s="107"/>
      <c r="H1570" s="107"/>
    </row>
    <row r="1571" spans="2:8" ht="15">
      <c r="B1571" s="107"/>
      <c r="C1571" s="107"/>
      <c r="H1571" s="107"/>
    </row>
    <row r="1572" spans="2:8" ht="15">
      <c r="B1572" s="107"/>
      <c r="C1572" s="107"/>
      <c r="H1572" s="107"/>
    </row>
    <row r="1573" spans="2:8" ht="15">
      <c r="B1573" s="107"/>
      <c r="C1573" s="107"/>
      <c r="H1573" s="107"/>
    </row>
    <row r="1574" spans="2:8" ht="15">
      <c r="B1574" s="107"/>
      <c r="C1574" s="107"/>
      <c r="H1574" s="107"/>
    </row>
    <row r="1575" spans="2:8" ht="15">
      <c r="B1575" s="107"/>
      <c r="C1575" s="107"/>
      <c r="H1575" s="107"/>
    </row>
    <row r="1576" spans="2:8" ht="15">
      <c r="B1576" s="107"/>
      <c r="C1576" s="107"/>
      <c r="H1576" s="107"/>
    </row>
    <row r="1577" spans="2:8" ht="15">
      <c r="B1577" s="107"/>
      <c r="C1577" s="107"/>
      <c r="H1577" s="107"/>
    </row>
    <row r="1578" spans="2:8" ht="15">
      <c r="B1578" s="107"/>
      <c r="C1578" s="107"/>
      <c r="H1578" s="107"/>
    </row>
    <row r="1579" spans="2:8" ht="15">
      <c r="B1579" s="107"/>
      <c r="C1579" s="107"/>
      <c r="H1579" s="107"/>
    </row>
    <row r="1580" spans="2:8" ht="15">
      <c r="B1580" s="107"/>
      <c r="C1580" s="107"/>
      <c r="H1580" s="107"/>
    </row>
    <row r="1581" spans="2:8" ht="15">
      <c r="B1581" s="107"/>
      <c r="C1581" s="107"/>
      <c r="H1581" s="107"/>
    </row>
    <row r="1582" spans="2:8" ht="15">
      <c r="B1582" s="107"/>
      <c r="C1582" s="107"/>
      <c r="H1582" s="107"/>
    </row>
    <row r="1583" spans="2:8" ht="15">
      <c r="B1583" s="107"/>
      <c r="C1583" s="107"/>
      <c r="H1583" s="107"/>
    </row>
    <row r="1584" spans="2:8" ht="15">
      <c r="B1584" s="107"/>
      <c r="C1584" s="107"/>
      <c r="H1584" s="107"/>
    </row>
    <row r="1585" spans="2:8" ht="15">
      <c r="B1585" s="107"/>
      <c r="C1585" s="107"/>
      <c r="H1585" s="107"/>
    </row>
    <row r="1586" spans="2:8" ht="15">
      <c r="B1586" s="107"/>
      <c r="C1586" s="107"/>
      <c r="H1586" s="107"/>
    </row>
    <row r="1587" spans="2:8" ht="15">
      <c r="B1587" s="107"/>
      <c r="C1587" s="107"/>
      <c r="H1587" s="107"/>
    </row>
    <row r="1588" spans="2:8" ht="15">
      <c r="B1588" s="107"/>
      <c r="C1588" s="107"/>
      <c r="H1588" s="107"/>
    </row>
    <row r="1589" spans="2:8" ht="15">
      <c r="B1589" s="107"/>
      <c r="C1589" s="107"/>
      <c r="H1589" s="107"/>
    </row>
    <row r="1590" spans="2:8" ht="15">
      <c r="B1590" s="107"/>
      <c r="C1590" s="107"/>
      <c r="H1590" s="107"/>
    </row>
    <row r="1591" spans="2:8" ht="15">
      <c r="B1591" s="107"/>
      <c r="C1591" s="107"/>
      <c r="H1591" s="107"/>
    </row>
    <row r="1592" spans="2:8" ht="15">
      <c r="B1592" s="107"/>
      <c r="C1592" s="107"/>
      <c r="H1592" s="107"/>
    </row>
    <row r="1593" spans="2:8" ht="15">
      <c r="B1593" s="107"/>
      <c r="C1593" s="107"/>
      <c r="H1593" s="107"/>
    </row>
    <row r="1594" spans="2:8" ht="15">
      <c r="B1594" s="107"/>
      <c r="C1594" s="107"/>
      <c r="H1594" s="107"/>
    </row>
    <row r="1595" spans="2:8" ht="15">
      <c r="B1595" s="107"/>
      <c r="C1595" s="107"/>
      <c r="H1595" s="107"/>
    </row>
    <row r="1596" spans="2:8" ht="15">
      <c r="B1596" s="107"/>
      <c r="C1596" s="107"/>
      <c r="H1596" s="107"/>
    </row>
    <row r="1597" spans="2:8" ht="15">
      <c r="B1597" s="107"/>
      <c r="C1597" s="107"/>
      <c r="H1597" s="107"/>
    </row>
    <row r="1598" spans="2:8" ht="15">
      <c r="B1598" s="107"/>
      <c r="C1598" s="107"/>
      <c r="H1598" s="107"/>
    </row>
    <row r="1599" spans="2:8" ht="15">
      <c r="B1599" s="107"/>
      <c r="C1599" s="107"/>
      <c r="H1599" s="107"/>
    </row>
    <row r="1600" spans="2:8" ht="15">
      <c r="B1600" s="107"/>
      <c r="C1600" s="107"/>
      <c r="H1600" s="107"/>
    </row>
    <row r="1601" spans="2:8" ht="15">
      <c r="B1601" s="107"/>
      <c r="C1601" s="107"/>
      <c r="H1601" s="107"/>
    </row>
    <row r="1602" spans="2:8" ht="15">
      <c r="B1602" s="107"/>
      <c r="C1602" s="107"/>
      <c r="H1602" s="107"/>
    </row>
    <row r="1603" spans="2:8" ht="15">
      <c r="B1603" s="107"/>
      <c r="C1603" s="107"/>
      <c r="H1603" s="107"/>
    </row>
    <row r="1604" spans="2:8" ht="15">
      <c r="B1604" s="107"/>
      <c r="C1604" s="107"/>
      <c r="H1604" s="107"/>
    </row>
    <row r="1605" spans="2:8" ht="15">
      <c r="B1605" s="107"/>
      <c r="C1605" s="107"/>
      <c r="H1605" s="107"/>
    </row>
    <row r="1606" spans="2:8" ht="15">
      <c r="B1606" s="107"/>
      <c r="C1606" s="107"/>
      <c r="H1606" s="107"/>
    </row>
    <row r="1607" spans="2:8" ht="15">
      <c r="B1607" s="107"/>
      <c r="C1607" s="107"/>
      <c r="H1607" s="107"/>
    </row>
    <row r="1608" spans="2:8" ht="15">
      <c r="B1608" s="107"/>
      <c r="C1608" s="107"/>
      <c r="H1608" s="107"/>
    </row>
    <row r="1609" spans="2:8" ht="15">
      <c r="B1609" s="107"/>
      <c r="C1609" s="107"/>
      <c r="H1609" s="107"/>
    </row>
    <row r="1610" spans="2:8" ht="15">
      <c r="B1610" s="107"/>
      <c r="C1610" s="107"/>
      <c r="H1610" s="107"/>
    </row>
    <row r="1611" spans="2:8" ht="15">
      <c r="B1611" s="107"/>
      <c r="C1611" s="107"/>
      <c r="H1611" s="107"/>
    </row>
    <row r="1612" spans="2:8" ht="15">
      <c r="B1612" s="107"/>
      <c r="C1612" s="107"/>
      <c r="H1612" s="107"/>
    </row>
    <row r="1613" spans="2:8" ht="15">
      <c r="B1613" s="107"/>
      <c r="C1613" s="107"/>
      <c r="H1613" s="107"/>
    </row>
    <row r="1614" spans="2:8" ht="15">
      <c r="B1614" s="107"/>
      <c r="C1614" s="107"/>
      <c r="H1614" s="107"/>
    </row>
    <row r="1615" spans="2:8" ht="15">
      <c r="B1615" s="107"/>
      <c r="C1615" s="107"/>
      <c r="H1615" s="107"/>
    </row>
    <row r="1616" spans="2:8" ht="15">
      <c r="B1616" s="107"/>
      <c r="C1616" s="107"/>
      <c r="H1616" s="107"/>
    </row>
    <row r="1617" spans="2:8" ht="15">
      <c r="B1617" s="107"/>
      <c r="C1617" s="107"/>
      <c r="H1617" s="107"/>
    </row>
    <row r="1618" spans="2:8" ht="15">
      <c r="B1618" s="107"/>
      <c r="C1618" s="107"/>
      <c r="H1618" s="107"/>
    </row>
    <row r="1619" spans="2:8" ht="15">
      <c r="B1619" s="107"/>
      <c r="C1619" s="107"/>
      <c r="H1619" s="107"/>
    </row>
    <row r="1620" spans="2:8" ht="15">
      <c r="B1620" s="107"/>
      <c r="C1620" s="107"/>
      <c r="H1620" s="107"/>
    </row>
    <row r="1621" spans="2:8" ht="15">
      <c r="B1621" s="107"/>
      <c r="C1621" s="107"/>
      <c r="H1621" s="107"/>
    </row>
    <row r="1622" spans="2:8" ht="15">
      <c r="B1622" s="107"/>
      <c r="C1622" s="107"/>
      <c r="H1622" s="107"/>
    </row>
    <row r="1623" spans="2:8" ht="15">
      <c r="B1623" s="107"/>
      <c r="C1623" s="107"/>
      <c r="H1623" s="107"/>
    </row>
    <row r="1624" spans="2:8" ht="15">
      <c r="B1624" s="107"/>
      <c r="C1624" s="107"/>
      <c r="H1624" s="107"/>
    </row>
    <row r="1625" spans="2:8" ht="15">
      <c r="B1625" s="107"/>
      <c r="C1625" s="107"/>
      <c r="H1625" s="107"/>
    </row>
    <row r="1626" spans="2:8" ht="15">
      <c r="B1626" s="107"/>
      <c r="C1626" s="107"/>
      <c r="H1626" s="107"/>
    </row>
    <row r="1627" spans="2:8" ht="15">
      <c r="B1627" s="107"/>
      <c r="C1627" s="107"/>
      <c r="H1627" s="107"/>
    </row>
    <row r="1628" spans="2:8" ht="15">
      <c r="B1628" s="107"/>
      <c r="C1628" s="107"/>
      <c r="H1628" s="107"/>
    </row>
    <row r="1629" spans="2:8" ht="15">
      <c r="B1629" s="107"/>
      <c r="C1629" s="107"/>
      <c r="H1629" s="107"/>
    </row>
    <row r="1630" spans="2:8" ht="15">
      <c r="B1630" s="107"/>
      <c r="C1630" s="107"/>
      <c r="H1630" s="107"/>
    </row>
    <row r="1631" spans="2:8" ht="15">
      <c r="B1631" s="107"/>
      <c r="C1631" s="107"/>
      <c r="H1631" s="107"/>
    </row>
    <row r="1632" spans="2:8" ht="15">
      <c r="B1632" s="107"/>
      <c r="C1632" s="107"/>
      <c r="H1632" s="107"/>
    </row>
    <row r="1633" spans="2:8" ht="15">
      <c r="B1633" s="107"/>
      <c r="C1633" s="107"/>
      <c r="H1633" s="107"/>
    </row>
    <row r="1634" spans="2:8" ht="15">
      <c r="B1634" s="107"/>
      <c r="C1634" s="107"/>
      <c r="H1634" s="107"/>
    </row>
    <row r="1635" spans="2:8" ht="15">
      <c r="B1635" s="107"/>
      <c r="C1635" s="107"/>
      <c r="H1635" s="107"/>
    </row>
    <row r="1636" spans="2:8" ht="15">
      <c r="B1636" s="107"/>
      <c r="C1636" s="107"/>
      <c r="H1636" s="107"/>
    </row>
    <row r="1637" spans="2:8" ht="15">
      <c r="B1637" s="107"/>
      <c r="C1637" s="107"/>
      <c r="H1637" s="107"/>
    </row>
    <row r="1638" spans="2:8" ht="15">
      <c r="B1638" s="107"/>
      <c r="C1638" s="107"/>
      <c r="H1638" s="107"/>
    </row>
    <row r="1639" spans="2:8" ht="15">
      <c r="B1639" s="107"/>
      <c r="C1639" s="107"/>
      <c r="H1639" s="107"/>
    </row>
    <row r="1640" spans="2:8" ht="15">
      <c r="B1640" s="107"/>
      <c r="C1640" s="107"/>
      <c r="H1640" s="107"/>
    </row>
    <row r="1641" spans="2:8" ht="15">
      <c r="B1641" s="107"/>
      <c r="C1641" s="107"/>
      <c r="H1641" s="107"/>
    </row>
    <row r="1642" spans="2:8" ht="15">
      <c r="B1642" s="107"/>
      <c r="C1642" s="107"/>
      <c r="H1642" s="107"/>
    </row>
    <row r="1643" spans="2:8" ht="15">
      <c r="B1643" s="107"/>
      <c r="C1643" s="107"/>
      <c r="H1643" s="107"/>
    </row>
    <row r="1644" spans="2:8" ht="15">
      <c r="B1644" s="107"/>
      <c r="C1644" s="107"/>
      <c r="H1644" s="107"/>
    </row>
    <row r="1645" spans="2:8" ht="15">
      <c r="B1645" s="107"/>
      <c r="C1645" s="107"/>
      <c r="H1645" s="107"/>
    </row>
    <row r="1646" spans="2:8" ht="15">
      <c r="B1646" s="107"/>
      <c r="C1646" s="107"/>
      <c r="H1646" s="107"/>
    </row>
    <row r="1647" spans="2:8" ht="15">
      <c r="B1647" s="107"/>
      <c r="C1647" s="107"/>
      <c r="H1647" s="107"/>
    </row>
    <row r="1648" spans="2:8" ht="15">
      <c r="B1648" s="107"/>
      <c r="C1648" s="107"/>
      <c r="H1648" s="107"/>
    </row>
    <row r="1649" spans="2:8" ht="15">
      <c r="B1649" s="107"/>
      <c r="C1649" s="107"/>
      <c r="H1649" s="107"/>
    </row>
    <row r="1650" spans="2:8" ht="15">
      <c r="B1650" s="107"/>
      <c r="C1650" s="107"/>
      <c r="H1650" s="107"/>
    </row>
    <row r="1651" spans="2:8" ht="15">
      <c r="B1651" s="107"/>
      <c r="C1651" s="107"/>
      <c r="H1651" s="107"/>
    </row>
    <row r="1652" spans="2:8" ht="15">
      <c r="B1652" s="107"/>
      <c r="C1652" s="107"/>
      <c r="H1652" s="107"/>
    </row>
    <row r="1653" spans="2:8" ht="15">
      <c r="B1653" s="107"/>
      <c r="C1653" s="107"/>
      <c r="H1653" s="107"/>
    </row>
    <row r="1654" spans="2:8" ht="15">
      <c r="B1654" s="107"/>
      <c r="C1654" s="107"/>
      <c r="H1654" s="107"/>
    </row>
    <row r="1655" spans="2:8" ht="15">
      <c r="B1655" s="107"/>
      <c r="C1655" s="107"/>
      <c r="H1655" s="107"/>
    </row>
    <row r="1656" spans="2:8" ht="15">
      <c r="B1656" s="107"/>
      <c r="C1656" s="107"/>
      <c r="H1656" s="107"/>
    </row>
    <row r="1657" spans="2:8" ht="15">
      <c r="B1657" s="107"/>
      <c r="C1657" s="107"/>
      <c r="H1657" s="107"/>
    </row>
    <row r="1658" spans="2:8" ht="15">
      <c r="B1658" s="107"/>
      <c r="C1658" s="107"/>
      <c r="H1658" s="107"/>
    </row>
    <row r="1659" spans="2:8" ht="15">
      <c r="B1659" s="107"/>
      <c r="C1659" s="107"/>
      <c r="H1659" s="107"/>
    </row>
    <row r="1660" spans="2:8" ht="15">
      <c r="B1660" s="107"/>
      <c r="C1660" s="107"/>
      <c r="H1660" s="107"/>
    </row>
    <row r="1661" spans="2:8" ht="15">
      <c r="B1661" s="107"/>
      <c r="C1661" s="107"/>
      <c r="H1661" s="107"/>
    </row>
    <row r="1662" spans="2:8" ht="15">
      <c r="B1662" s="107"/>
      <c r="C1662" s="107"/>
      <c r="H1662" s="107"/>
    </row>
    <row r="1663" spans="2:8" ht="15">
      <c r="B1663" s="107"/>
      <c r="C1663" s="107"/>
      <c r="H1663" s="107"/>
    </row>
    <row r="1664" spans="2:8" ht="15">
      <c r="B1664" s="107"/>
      <c r="C1664" s="107"/>
      <c r="H1664" s="107"/>
    </row>
    <row r="1665" spans="2:8" ht="15">
      <c r="B1665" s="107"/>
      <c r="C1665" s="107"/>
      <c r="H1665" s="107"/>
    </row>
    <row r="1666" spans="2:8" ht="15">
      <c r="B1666" s="107"/>
      <c r="C1666" s="107"/>
      <c r="H1666" s="107"/>
    </row>
    <row r="1667" spans="2:8" ht="15">
      <c r="B1667" s="107"/>
      <c r="C1667" s="107"/>
      <c r="H1667" s="107"/>
    </row>
    <row r="1668" spans="2:8" ht="15">
      <c r="B1668" s="107"/>
      <c r="C1668" s="107"/>
      <c r="H1668" s="107"/>
    </row>
    <row r="1669" spans="2:8" ht="15">
      <c r="B1669" s="107"/>
      <c r="C1669" s="107"/>
      <c r="H1669" s="107"/>
    </row>
    <row r="1670" spans="2:8" ht="15">
      <c r="B1670" s="107"/>
      <c r="C1670" s="107"/>
      <c r="H1670" s="107"/>
    </row>
    <row r="1671" spans="2:8" ht="15">
      <c r="B1671" s="107"/>
      <c r="C1671" s="107"/>
      <c r="H1671" s="107"/>
    </row>
    <row r="1672" spans="2:8" ht="15">
      <c r="B1672" s="107"/>
      <c r="C1672" s="107"/>
      <c r="H1672" s="107"/>
    </row>
    <row r="1673" spans="2:8" ht="15">
      <c r="B1673" s="107"/>
      <c r="C1673" s="107"/>
      <c r="H1673" s="107"/>
    </row>
    <row r="1674" spans="2:8" ht="15">
      <c r="B1674" s="107"/>
      <c r="C1674" s="107"/>
      <c r="H1674" s="107"/>
    </row>
    <row r="1675" spans="2:8" ht="15">
      <c r="B1675" s="107"/>
      <c r="C1675" s="107"/>
      <c r="H1675" s="107"/>
    </row>
    <row r="1676" spans="2:8" ht="15">
      <c r="B1676" s="107"/>
      <c r="C1676" s="107"/>
      <c r="H1676" s="107"/>
    </row>
    <row r="1677" spans="2:8" ht="15">
      <c r="B1677" s="107"/>
      <c r="C1677" s="107"/>
      <c r="H1677" s="107"/>
    </row>
    <row r="1678" spans="2:8" ht="15">
      <c r="B1678" s="107"/>
      <c r="C1678" s="107"/>
      <c r="H1678" s="107"/>
    </row>
    <row r="1679" spans="2:8" ht="15">
      <c r="B1679" s="107"/>
      <c r="C1679" s="107"/>
      <c r="H1679" s="107"/>
    </row>
    <row r="1680" spans="2:8" ht="15">
      <c r="B1680" s="107"/>
      <c r="C1680" s="107"/>
      <c r="H1680" s="107"/>
    </row>
    <row r="1681" spans="2:8" ht="15">
      <c r="B1681" s="107"/>
      <c r="C1681" s="107"/>
      <c r="H1681" s="107"/>
    </row>
    <row r="1682" spans="2:8" ht="15">
      <c r="B1682" s="107"/>
      <c r="C1682" s="107"/>
      <c r="H1682" s="107"/>
    </row>
    <row r="1683" spans="2:8" ht="15">
      <c r="B1683" s="107"/>
      <c r="C1683" s="107"/>
      <c r="H1683" s="107"/>
    </row>
    <row r="1684" spans="2:8" ht="15">
      <c r="B1684" s="107"/>
      <c r="C1684" s="107"/>
      <c r="H1684" s="107"/>
    </row>
    <row r="1685" spans="2:8" ht="15">
      <c r="B1685" s="107"/>
      <c r="C1685" s="107"/>
      <c r="H1685" s="107"/>
    </row>
    <row r="1686" spans="2:8" ht="15">
      <c r="B1686" s="107"/>
      <c r="C1686" s="107"/>
      <c r="H1686" s="107"/>
    </row>
    <row r="1687" spans="2:8" ht="15">
      <c r="B1687" s="107"/>
      <c r="C1687" s="107"/>
      <c r="H1687" s="107"/>
    </row>
    <row r="1688" spans="2:8" ht="15">
      <c r="B1688" s="107"/>
      <c r="C1688" s="107"/>
      <c r="H1688" s="107"/>
    </row>
    <row r="1689" spans="2:8" ht="15">
      <c r="B1689" s="107"/>
      <c r="C1689" s="107"/>
      <c r="H1689" s="107"/>
    </row>
    <row r="1690" spans="2:8" ht="15">
      <c r="B1690" s="107"/>
      <c r="C1690" s="107"/>
      <c r="H1690" s="107"/>
    </row>
    <row r="1691" spans="2:8" ht="15">
      <c r="B1691" s="107"/>
      <c r="C1691" s="107"/>
      <c r="H1691" s="107"/>
    </row>
    <row r="1692" spans="2:8" ht="15">
      <c r="B1692" s="107"/>
      <c r="C1692" s="107"/>
      <c r="H1692" s="107"/>
    </row>
    <row r="1693" spans="2:8" ht="15">
      <c r="B1693" s="107"/>
      <c r="C1693" s="107"/>
      <c r="H1693" s="107"/>
    </row>
    <row r="1694" spans="2:8" ht="15">
      <c r="B1694" s="107"/>
      <c r="C1694" s="107"/>
      <c r="H1694" s="107"/>
    </row>
    <row r="1695" spans="2:8" ht="15">
      <c r="B1695" s="107"/>
      <c r="C1695" s="107"/>
      <c r="H1695" s="107"/>
    </row>
    <row r="1696" spans="2:8" ht="15">
      <c r="B1696" s="107"/>
      <c r="C1696" s="107"/>
      <c r="H1696" s="107"/>
    </row>
    <row r="1697" spans="2:8" ht="15">
      <c r="B1697" s="107"/>
      <c r="C1697" s="107"/>
      <c r="H1697" s="107"/>
    </row>
    <row r="1698" spans="2:8" ht="15">
      <c r="B1698" s="107"/>
      <c r="C1698" s="107"/>
      <c r="H1698" s="107"/>
    </row>
    <row r="1699" spans="2:8" ht="15">
      <c r="B1699" s="107"/>
      <c r="C1699" s="107"/>
      <c r="H1699" s="107"/>
    </row>
    <row r="1700" spans="2:8" ht="15">
      <c r="B1700" s="107"/>
      <c r="C1700" s="107"/>
      <c r="H1700" s="107"/>
    </row>
    <row r="1701" spans="2:8" ht="15">
      <c r="B1701" s="107"/>
      <c r="C1701" s="107"/>
      <c r="H1701" s="107"/>
    </row>
    <row r="1702" spans="2:8" ht="15">
      <c r="B1702" s="107"/>
      <c r="C1702" s="107"/>
      <c r="H1702" s="107"/>
    </row>
    <row r="1703" spans="2:8" ht="15">
      <c r="B1703" s="107"/>
      <c r="C1703" s="107"/>
      <c r="H1703" s="107"/>
    </row>
    <row r="1704" spans="2:8" ht="15">
      <c r="B1704" s="107"/>
      <c r="C1704" s="107"/>
      <c r="H1704" s="107"/>
    </row>
    <row r="1705" spans="2:8" ht="15">
      <c r="B1705" s="107"/>
      <c r="C1705" s="107"/>
      <c r="H1705" s="107"/>
    </row>
    <row r="1706" spans="2:8" ht="15">
      <c r="B1706" s="107"/>
      <c r="C1706" s="107"/>
      <c r="H1706" s="107"/>
    </row>
    <row r="1707" spans="2:8" ht="15">
      <c r="B1707" s="107"/>
      <c r="C1707" s="107"/>
      <c r="H1707" s="107"/>
    </row>
    <row r="1708" spans="2:8" ht="15">
      <c r="B1708" s="107"/>
      <c r="C1708" s="107"/>
      <c r="H1708" s="107"/>
    </row>
    <row r="1709" spans="2:8" ht="15">
      <c r="B1709" s="107"/>
      <c r="C1709" s="107"/>
      <c r="H1709" s="107"/>
    </row>
    <row r="1710" spans="2:8" ht="15">
      <c r="B1710" s="107"/>
      <c r="C1710" s="107"/>
      <c r="H1710" s="107"/>
    </row>
    <row r="1711" spans="2:8" ht="15">
      <c r="B1711" s="107"/>
      <c r="C1711" s="107"/>
      <c r="H1711" s="107"/>
    </row>
    <row r="1712" spans="2:8" ht="15">
      <c r="B1712" s="107"/>
      <c r="C1712" s="107"/>
      <c r="H1712" s="107"/>
    </row>
    <row r="1713" spans="2:8" ht="15">
      <c r="B1713" s="107"/>
      <c r="C1713" s="107"/>
      <c r="H1713" s="107"/>
    </row>
    <row r="1714" spans="2:8" ht="15">
      <c r="B1714" s="107"/>
      <c r="C1714" s="107"/>
      <c r="H1714" s="107"/>
    </row>
    <row r="1715" spans="2:8" ht="15">
      <c r="B1715" s="107"/>
      <c r="C1715" s="107"/>
      <c r="H1715" s="107"/>
    </row>
    <row r="1716" spans="2:8" ht="15">
      <c r="B1716" s="107"/>
      <c r="C1716" s="107"/>
      <c r="H1716" s="107"/>
    </row>
    <row r="1717" spans="2:8" ht="15">
      <c r="B1717" s="107"/>
      <c r="C1717" s="107"/>
      <c r="H1717" s="107"/>
    </row>
    <row r="1718" spans="2:8" ht="15">
      <c r="B1718" s="107"/>
      <c r="C1718" s="107"/>
      <c r="H1718" s="107"/>
    </row>
    <row r="1719" spans="2:8" ht="15">
      <c r="B1719" s="107"/>
      <c r="C1719" s="107"/>
      <c r="H1719" s="107"/>
    </row>
    <row r="1720" spans="2:8" ht="15">
      <c r="B1720" s="107"/>
      <c r="C1720" s="107"/>
      <c r="H1720" s="107"/>
    </row>
    <row r="1721" spans="2:8" ht="15">
      <c r="B1721" s="107"/>
      <c r="C1721" s="107"/>
      <c r="H1721" s="107"/>
    </row>
    <row r="1722" spans="2:8" ht="15">
      <c r="B1722" s="107"/>
      <c r="C1722" s="107"/>
      <c r="H1722" s="107"/>
    </row>
    <row r="1723" spans="2:8" ht="15">
      <c r="B1723" s="107"/>
      <c r="C1723" s="107"/>
      <c r="H1723" s="107"/>
    </row>
    <row r="1724" spans="2:8" ht="15">
      <c r="B1724" s="107"/>
      <c r="C1724" s="107"/>
      <c r="H1724" s="107"/>
    </row>
    <row r="1725" spans="2:8" ht="15">
      <c r="B1725" s="107"/>
      <c r="C1725" s="107"/>
      <c r="H1725" s="107"/>
    </row>
    <row r="1726" spans="2:8" ht="15">
      <c r="B1726" s="107"/>
      <c r="C1726" s="107"/>
      <c r="H1726" s="107"/>
    </row>
    <row r="1727" spans="2:8" ht="15">
      <c r="B1727" s="107"/>
      <c r="C1727" s="107"/>
      <c r="H1727" s="107"/>
    </row>
    <row r="1728" spans="2:8" ht="15">
      <c r="B1728" s="107"/>
      <c r="C1728" s="107"/>
      <c r="H1728" s="107"/>
    </row>
    <row r="1729" spans="2:8" ht="15">
      <c r="B1729" s="107"/>
      <c r="C1729" s="107"/>
      <c r="H1729" s="107"/>
    </row>
    <row r="1730" spans="2:8" ht="15">
      <c r="B1730" s="107"/>
      <c r="C1730" s="107"/>
      <c r="H1730" s="107"/>
    </row>
    <row r="1731" spans="2:8" ht="15">
      <c r="B1731" s="107"/>
      <c r="C1731" s="107"/>
      <c r="H1731" s="107"/>
    </row>
    <row r="1732" spans="2:8" ht="15">
      <c r="B1732" s="107"/>
      <c r="C1732" s="107"/>
      <c r="H1732" s="107"/>
    </row>
    <row r="1733" spans="2:8" ht="15">
      <c r="B1733" s="107"/>
      <c r="C1733" s="107"/>
      <c r="H1733" s="107"/>
    </row>
    <row r="1734" spans="2:8" ht="15">
      <c r="B1734" s="107"/>
      <c r="C1734" s="107"/>
      <c r="H1734" s="107"/>
    </row>
    <row r="1735" spans="2:8" ht="15">
      <c r="B1735" s="107"/>
      <c r="C1735" s="107"/>
      <c r="H1735" s="107"/>
    </row>
    <row r="1736" spans="2:8" ht="15">
      <c r="B1736" s="107"/>
      <c r="C1736" s="107"/>
      <c r="H1736" s="107"/>
    </row>
    <row r="1737" spans="2:8" ht="15">
      <c r="B1737" s="107"/>
      <c r="C1737" s="107"/>
      <c r="H1737" s="107"/>
    </row>
    <row r="1738" spans="2:8" ht="15">
      <c r="B1738" s="107"/>
      <c r="C1738" s="107"/>
      <c r="H1738" s="107"/>
    </row>
    <row r="1739" spans="2:8" ht="15">
      <c r="B1739" s="107"/>
      <c r="C1739" s="107"/>
      <c r="H1739" s="107"/>
    </row>
    <row r="1740" spans="2:8" ht="15">
      <c r="B1740" s="107"/>
      <c r="C1740" s="107"/>
      <c r="H1740" s="107"/>
    </row>
    <row r="1741" spans="2:8" ht="15">
      <c r="B1741" s="107"/>
      <c r="C1741" s="107"/>
      <c r="H1741" s="107"/>
    </row>
    <row r="1742" spans="2:8" ht="15">
      <c r="B1742" s="107"/>
      <c r="C1742" s="107"/>
      <c r="H1742" s="107"/>
    </row>
    <row r="1743" spans="2:8" ht="15">
      <c r="B1743" s="107"/>
      <c r="C1743" s="107"/>
      <c r="H1743" s="107"/>
    </row>
    <row r="1744" spans="2:8" ht="15">
      <c r="B1744" s="107"/>
      <c r="C1744" s="107"/>
      <c r="H1744" s="107"/>
    </row>
    <row r="1745" spans="2:8" ht="15">
      <c r="B1745" s="107"/>
      <c r="C1745" s="107"/>
      <c r="H1745" s="107"/>
    </row>
    <row r="1746" spans="2:8" ht="15">
      <c r="B1746" s="107"/>
      <c r="C1746" s="107"/>
      <c r="H1746" s="107"/>
    </row>
    <row r="1747" spans="2:8" ht="15">
      <c r="B1747" s="107"/>
      <c r="C1747" s="107"/>
      <c r="H1747" s="107"/>
    </row>
    <row r="1748" spans="2:8" ht="15">
      <c r="B1748" s="107"/>
      <c r="C1748" s="107"/>
      <c r="H1748" s="107"/>
    </row>
    <row r="1749" spans="2:8" ht="15">
      <c r="B1749" s="107"/>
      <c r="C1749" s="107"/>
      <c r="H1749" s="107"/>
    </row>
    <row r="1750" spans="2:8" ht="15">
      <c r="B1750" s="107"/>
      <c r="C1750" s="107"/>
      <c r="H1750" s="107"/>
    </row>
    <row r="1751" spans="2:8" ht="15">
      <c r="B1751" s="107"/>
      <c r="C1751" s="107"/>
      <c r="H1751" s="107"/>
    </row>
    <row r="1752" spans="2:8" ht="15">
      <c r="B1752" s="107"/>
      <c r="C1752" s="107"/>
      <c r="H1752" s="107"/>
    </row>
    <row r="1753" spans="2:8" ht="15">
      <c r="B1753" s="107"/>
      <c r="C1753" s="107"/>
      <c r="H1753" s="107"/>
    </row>
    <row r="1754" spans="2:8" ht="15">
      <c r="B1754" s="107"/>
      <c r="C1754" s="107"/>
      <c r="H1754" s="107"/>
    </row>
    <row r="1755" spans="2:8" ht="15">
      <c r="B1755" s="107"/>
      <c r="C1755" s="107"/>
      <c r="H1755" s="107"/>
    </row>
    <row r="1756" spans="2:8" ht="15">
      <c r="B1756" s="107"/>
      <c r="C1756" s="107"/>
      <c r="H1756" s="107"/>
    </row>
    <row r="1757" spans="2:8" ht="15">
      <c r="B1757" s="107"/>
      <c r="C1757" s="107"/>
      <c r="H1757" s="107"/>
    </row>
    <row r="1758" spans="2:8" ht="15">
      <c r="B1758" s="107"/>
      <c r="C1758" s="107"/>
      <c r="H1758" s="107"/>
    </row>
    <row r="1759" spans="2:8" ht="15">
      <c r="B1759" s="107"/>
      <c r="C1759" s="107"/>
      <c r="H1759" s="107"/>
    </row>
    <row r="1760" spans="2:8" ht="15">
      <c r="B1760" s="107"/>
      <c r="C1760" s="107"/>
      <c r="H1760" s="107"/>
    </row>
    <row r="1761" spans="2:8" ht="15">
      <c r="B1761" s="107"/>
      <c r="C1761" s="107"/>
      <c r="H1761" s="107"/>
    </row>
    <row r="1762" spans="2:8" ht="15">
      <c r="B1762" s="107"/>
      <c r="C1762" s="107"/>
      <c r="H1762" s="107"/>
    </row>
    <row r="1763" spans="2:8" ht="15">
      <c r="B1763" s="107"/>
      <c r="C1763" s="107"/>
      <c r="H1763" s="107"/>
    </row>
    <row r="1764" spans="2:8" ht="15">
      <c r="B1764" s="107"/>
      <c r="C1764" s="107"/>
      <c r="H1764" s="107"/>
    </row>
    <row r="1765" spans="2:8" ht="15">
      <c r="B1765" s="107"/>
      <c r="C1765" s="107"/>
      <c r="H1765" s="107"/>
    </row>
    <row r="1766" spans="2:8" ht="15">
      <c r="B1766" s="107"/>
      <c r="C1766" s="107"/>
      <c r="H1766" s="107"/>
    </row>
    <row r="1767" spans="2:8" ht="15">
      <c r="B1767" s="107"/>
      <c r="C1767" s="107"/>
      <c r="H1767" s="107"/>
    </row>
    <row r="1768" spans="2:8" ht="15">
      <c r="B1768" s="107"/>
      <c r="C1768" s="107"/>
      <c r="H1768" s="107"/>
    </row>
    <row r="1769" spans="2:8" ht="15">
      <c r="B1769" s="107"/>
      <c r="C1769" s="107"/>
      <c r="H1769" s="107"/>
    </row>
    <row r="1770" spans="2:8" ht="15">
      <c r="B1770" s="107"/>
      <c r="C1770" s="107"/>
      <c r="H1770" s="107"/>
    </row>
    <row r="1771" spans="2:8" ht="15">
      <c r="B1771" s="107"/>
      <c r="C1771" s="107"/>
      <c r="H1771" s="107"/>
    </row>
    <row r="1772" spans="2:8" ht="15">
      <c r="B1772" s="107"/>
      <c r="C1772" s="107"/>
      <c r="H1772" s="107"/>
    </row>
    <row r="1773" spans="2:8" ht="15">
      <c r="B1773" s="107"/>
      <c r="C1773" s="107"/>
      <c r="H1773" s="107"/>
    </row>
    <row r="1774" spans="2:8" ht="15">
      <c r="B1774" s="107"/>
      <c r="C1774" s="107"/>
      <c r="H1774" s="107"/>
    </row>
    <row r="1775" spans="2:8" ht="15">
      <c r="B1775" s="107"/>
      <c r="C1775" s="107"/>
      <c r="H1775" s="107"/>
    </row>
    <row r="1776" spans="2:8" ht="15">
      <c r="B1776" s="107"/>
      <c r="C1776" s="107"/>
      <c r="H1776" s="107"/>
    </row>
    <row r="1777" spans="2:8" ht="15">
      <c r="B1777" s="107"/>
      <c r="C1777" s="107"/>
      <c r="H1777" s="107"/>
    </row>
    <row r="1778" spans="2:8" ht="15">
      <c r="B1778" s="107"/>
      <c r="C1778" s="107"/>
      <c r="H1778" s="107"/>
    </row>
    <row r="1779" spans="2:8" ht="15">
      <c r="B1779" s="107"/>
      <c r="C1779" s="107"/>
      <c r="H1779" s="107"/>
    </row>
    <row r="1780" spans="2:8" ht="15">
      <c r="B1780" s="107"/>
      <c r="C1780" s="107"/>
      <c r="H1780" s="107"/>
    </row>
    <row r="1781" spans="2:8" ht="15">
      <c r="B1781" s="107"/>
      <c r="C1781" s="107"/>
      <c r="H1781" s="107"/>
    </row>
    <row r="1782" spans="2:8" ht="15">
      <c r="B1782" s="107"/>
      <c r="C1782" s="107"/>
      <c r="H1782" s="107"/>
    </row>
    <row r="1783" spans="2:8" ht="15">
      <c r="B1783" s="107"/>
      <c r="C1783" s="107"/>
      <c r="H1783" s="107"/>
    </row>
    <row r="1784" spans="2:8" ht="15">
      <c r="B1784" s="107"/>
      <c r="C1784" s="107"/>
      <c r="H1784" s="107"/>
    </row>
    <row r="1785" spans="2:8" ht="15">
      <c r="B1785" s="107"/>
      <c r="C1785" s="107"/>
      <c r="H1785" s="107"/>
    </row>
    <row r="1786" spans="2:8" ht="15">
      <c r="B1786" s="107"/>
      <c r="C1786" s="107"/>
      <c r="H1786" s="107"/>
    </row>
    <row r="1787" spans="2:8" ht="15">
      <c r="B1787" s="107"/>
      <c r="C1787" s="107"/>
      <c r="H1787" s="107"/>
    </row>
    <row r="1788" spans="2:8" ht="15">
      <c r="B1788" s="107"/>
      <c r="C1788" s="107"/>
      <c r="H1788" s="107"/>
    </row>
    <row r="1789" spans="2:8" ht="15">
      <c r="B1789" s="107"/>
      <c r="C1789" s="107"/>
      <c r="H1789" s="107"/>
    </row>
    <row r="1790" spans="2:8" ht="15">
      <c r="B1790" s="107"/>
      <c r="C1790" s="107"/>
      <c r="H1790" s="107"/>
    </row>
    <row r="1791" spans="2:8" ht="15">
      <c r="B1791" s="107"/>
      <c r="C1791" s="107"/>
      <c r="H1791" s="107"/>
    </row>
    <row r="1792" spans="2:8" ht="15">
      <c r="B1792" s="107"/>
      <c r="C1792" s="107"/>
      <c r="H1792" s="107"/>
    </row>
    <row r="1793" spans="2:8" ht="15">
      <c r="B1793" s="107"/>
      <c r="C1793" s="107"/>
      <c r="H1793" s="107"/>
    </row>
    <row r="1794" spans="2:8" ht="15">
      <c r="B1794" s="107"/>
      <c r="C1794" s="107"/>
      <c r="H1794" s="107"/>
    </row>
    <row r="1795" spans="2:8" ht="15">
      <c r="B1795" s="107"/>
      <c r="C1795" s="107"/>
      <c r="H1795" s="107"/>
    </row>
    <row r="1796" spans="2:8" ht="15">
      <c r="B1796" s="107"/>
      <c r="C1796" s="107"/>
      <c r="H1796" s="107"/>
    </row>
    <row r="1797" spans="2:8" ht="15">
      <c r="B1797" s="107"/>
      <c r="C1797" s="107"/>
      <c r="H1797" s="107"/>
    </row>
    <row r="1798" spans="2:8" ht="15">
      <c r="B1798" s="107"/>
      <c r="C1798" s="107"/>
      <c r="H1798" s="107"/>
    </row>
    <row r="1799" spans="2:8" ht="15">
      <c r="B1799" s="107"/>
      <c r="C1799" s="107"/>
      <c r="H1799" s="107"/>
    </row>
    <row r="1800" spans="2:8" ht="15">
      <c r="B1800" s="107"/>
      <c r="C1800" s="107"/>
      <c r="H1800" s="107"/>
    </row>
    <row r="1801" spans="2:8" ht="15">
      <c r="B1801" s="107"/>
      <c r="C1801" s="107"/>
      <c r="H1801" s="107"/>
    </row>
    <row r="1802" spans="2:8" ht="15">
      <c r="B1802" s="107"/>
      <c r="C1802" s="107"/>
      <c r="H1802" s="107"/>
    </row>
    <row r="1803" spans="2:8" ht="15">
      <c r="B1803" s="107"/>
      <c r="C1803" s="107"/>
      <c r="H1803" s="107"/>
    </row>
    <row r="1804" spans="2:8" ht="15">
      <c r="B1804" s="107"/>
      <c r="C1804" s="107"/>
      <c r="H1804" s="107"/>
    </row>
    <row r="1805" spans="2:8" ht="15">
      <c r="B1805" s="107"/>
      <c r="C1805" s="107"/>
      <c r="H1805" s="107"/>
    </row>
    <row r="1806" spans="2:8" ht="15">
      <c r="B1806" s="107"/>
      <c r="C1806" s="107"/>
      <c r="H1806" s="107"/>
    </row>
    <row r="1807" spans="2:8" ht="15">
      <c r="B1807" s="107"/>
      <c r="C1807" s="107"/>
      <c r="H1807" s="107"/>
    </row>
    <row r="1808" spans="2:8" ht="15">
      <c r="B1808" s="107"/>
      <c r="C1808" s="107"/>
      <c r="H1808" s="107"/>
    </row>
    <row r="1809" spans="2:8" ht="15">
      <c r="B1809" s="107"/>
      <c r="C1809" s="107"/>
      <c r="H1809" s="107"/>
    </row>
    <row r="1810" spans="2:8" ht="15">
      <c r="B1810" s="107"/>
      <c r="C1810" s="107"/>
      <c r="H1810" s="107"/>
    </row>
    <row r="1811" spans="2:8" ht="15">
      <c r="B1811" s="107"/>
      <c r="C1811" s="107"/>
      <c r="H1811" s="107"/>
    </row>
    <row r="1812" spans="2:8" ht="15">
      <c r="B1812" s="107"/>
      <c r="C1812" s="107"/>
      <c r="H1812" s="107"/>
    </row>
    <row r="1813" spans="2:8" ht="15">
      <c r="B1813" s="107"/>
      <c r="C1813" s="107"/>
      <c r="H1813" s="107"/>
    </row>
    <row r="1814" spans="2:8" ht="15">
      <c r="B1814" s="107"/>
      <c r="C1814" s="107"/>
      <c r="H1814" s="107"/>
    </row>
    <row r="1815" spans="2:8" ht="15">
      <c r="B1815" s="107"/>
      <c r="C1815" s="107"/>
      <c r="H1815" s="107"/>
    </row>
    <row r="1816" spans="2:8" ht="15">
      <c r="B1816" s="107"/>
      <c r="C1816" s="107"/>
      <c r="H1816" s="107"/>
    </row>
    <row r="1817" spans="2:8" ht="15">
      <c r="B1817" s="107"/>
      <c r="C1817" s="107"/>
      <c r="H1817" s="107"/>
    </row>
    <row r="1818" spans="2:8" ht="15">
      <c r="B1818" s="107"/>
      <c r="C1818" s="107"/>
      <c r="H1818" s="107"/>
    </row>
    <row r="1819" spans="2:8" ht="15">
      <c r="B1819" s="107"/>
      <c r="C1819" s="107"/>
      <c r="H1819" s="107"/>
    </row>
    <row r="1820" spans="2:8" ht="15">
      <c r="B1820" s="107"/>
      <c r="C1820" s="107"/>
      <c r="H1820" s="107"/>
    </row>
    <row r="1821" spans="2:8" ht="15">
      <c r="B1821" s="107"/>
      <c r="C1821" s="107"/>
      <c r="H1821" s="107"/>
    </row>
    <row r="1822" spans="2:8" ht="15">
      <c r="B1822" s="107"/>
      <c r="C1822" s="107"/>
      <c r="H1822" s="107"/>
    </row>
    <row r="1823" spans="2:8" ht="15">
      <c r="B1823" s="107"/>
      <c r="C1823" s="107"/>
      <c r="H1823" s="107"/>
    </row>
    <row r="1824" spans="2:8" ht="15">
      <c r="B1824" s="107"/>
      <c r="C1824" s="107"/>
      <c r="H1824" s="107"/>
    </row>
    <row r="1825" spans="2:8" ht="15">
      <c r="B1825" s="107"/>
      <c r="C1825" s="107"/>
      <c r="H1825" s="107"/>
    </row>
    <row r="1826" spans="2:8" ht="15">
      <c r="B1826" s="107"/>
      <c r="C1826" s="107"/>
      <c r="H1826" s="107"/>
    </row>
    <row r="1827" spans="2:8" ht="15">
      <c r="B1827" s="107"/>
      <c r="C1827" s="107"/>
      <c r="H1827" s="107"/>
    </row>
    <row r="1828" spans="2:8" ht="15">
      <c r="B1828" s="107"/>
      <c r="C1828" s="107"/>
      <c r="H1828" s="107"/>
    </row>
    <row r="1829" spans="2:8" ht="15">
      <c r="B1829" s="107"/>
      <c r="C1829" s="107"/>
      <c r="H1829" s="107"/>
    </row>
    <row r="1830" spans="2:8" ht="15">
      <c r="B1830" s="107"/>
      <c r="C1830" s="107"/>
      <c r="H1830" s="107"/>
    </row>
    <row r="1831" spans="2:8" ht="15">
      <c r="B1831" s="107"/>
      <c r="C1831" s="107"/>
      <c r="H1831" s="107"/>
    </row>
    <row r="1832" spans="2:8" ht="15">
      <c r="B1832" s="107"/>
      <c r="C1832" s="107"/>
      <c r="H1832" s="107"/>
    </row>
    <row r="1833" spans="2:8" ht="15">
      <c r="B1833" s="107"/>
      <c r="C1833" s="107"/>
      <c r="H1833" s="107"/>
    </row>
    <row r="1834" spans="2:8" ht="15">
      <c r="B1834" s="107"/>
      <c r="C1834" s="107"/>
      <c r="H1834" s="107"/>
    </row>
    <row r="1835" spans="2:8" ht="15">
      <c r="B1835" s="107"/>
      <c r="C1835" s="107"/>
      <c r="H1835" s="107"/>
    </row>
    <row r="1836" spans="2:8" ht="15">
      <c r="B1836" s="107"/>
      <c r="C1836" s="107"/>
      <c r="H1836" s="107"/>
    </row>
    <row r="1837" spans="2:8" ht="15">
      <c r="B1837" s="107"/>
      <c r="C1837" s="107"/>
      <c r="H1837" s="107"/>
    </row>
    <row r="1838" spans="2:8" ht="15">
      <c r="B1838" s="107"/>
      <c r="C1838" s="107"/>
      <c r="H1838" s="107"/>
    </row>
    <row r="1839" spans="2:8" ht="15">
      <c r="B1839" s="107"/>
      <c r="C1839" s="107"/>
      <c r="H1839" s="107"/>
    </row>
    <row r="1840" spans="2:8" ht="15">
      <c r="B1840" s="107"/>
      <c r="C1840" s="107"/>
      <c r="H1840" s="107"/>
    </row>
    <row r="1841" spans="2:8" ht="15">
      <c r="B1841" s="107"/>
      <c r="C1841" s="107"/>
      <c r="H1841" s="107"/>
    </row>
    <row r="1842" spans="2:8" ht="15">
      <c r="B1842" s="107"/>
      <c r="C1842" s="107"/>
      <c r="H1842" s="107"/>
    </row>
    <row r="1843" spans="2:8" ht="15">
      <c r="B1843" s="107"/>
      <c r="C1843" s="107"/>
      <c r="H1843" s="107"/>
    </row>
    <row r="1844" spans="2:8" ht="15">
      <c r="B1844" s="107"/>
      <c r="C1844" s="107"/>
      <c r="H1844" s="107"/>
    </row>
    <row r="1845" spans="2:8" ht="15">
      <c r="B1845" s="107"/>
      <c r="C1845" s="107"/>
      <c r="H1845" s="107"/>
    </row>
    <row r="1846" spans="2:8" ht="15">
      <c r="B1846" s="107"/>
      <c r="C1846" s="107"/>
      <c r="H1846" s="107"/>
    </row>
    <row r="1847" spans="2:8" ht="15">
      <c r="B1847" s="107"/>
      <c r="C1847" s="107"/>
      <c r="H1847" s="107"/>
    </row>
    <row r="1848" spans="2:8" ht="15">
      <c r="B1848" s="107"/>
      <c r="C1848" s="107"/>
      <c r="H1848" s="107"/>
    </row>
    <row r="1849" spans="2:8" ht="15">
      <c r="B1849" s="107"/>
      <c r="C1849" s="107"/>
      <c r="H1849" s="107"/>
    </row>
    <row r="1850" spans="2:8" ht="15">
      <c r="B1850" s="107"/>
      <c r="C1850" s="107"/>
      <c r="H1850" s="107"/>
    </row>
    <row r="1851" spans="2:8" ht="15">
      <c r="B1851" s="107"/>
      <c r="C1851" s="107"/>
      <c r="H1851" s="107"/>
    </row>
    <row r="1852" spans="2:8" ht="15">
      <c r="B1852" s="107"/>
      <c r="C1852" s="107"/>
      <c r="H1852" s="107"/>
    </row>
    <row r="1853" spans="2:8" ht="15">
      <c r="B1853" s="107"/>
      <c r="C1853" s="107"/>
      <c r="H1853" s="107"/>
    </row>
    <row r="1854" spans="2:8" ht="15">
      <c r="B1854" s="107"/>
      <c r="C1854" s="107"/>
      <c r="H1854" s="107"/>
    </row>
    <row r="1855" spans="2:8" ht="15">
      <c r="B1855" s="107"/>
      <c r="C1855" s="107"/>
      <c r="H1855" s="107"/>
    </row>
    <row r="1856" spans="2:8" ht="15">
      <c r="B1856" s="107"/>
      <c r="C1856" s="107"/>
      <c r="H1856" s="107"/>
    </row>
    <row r="1857" spans="2:8" ht="15">
      <c r="B1857" s="107"/>
      <c r="C1857" s="107"/>
      <c r="H1857" s="107"/>
    </row>
    <row r="1858" spans="2:8" ht="15">
      <c r="B1858" s="107"/>
      <c r="C1858" s="107"/>
      <c r="H1858" s="107"/>
    </row>
    <row r="1859" spans="2:8" ht="15">
      <c r="B1859" s="107"/>
      <c r="C1859" s="107"/>
      <c r="H1859" s="107"/>
    </row>
    <row r="1860" spans="2:8" ht="15">
      <c r="B1860" s="107"/>
      <c r="C1860" s="107"/>
      <c r="H1860" s="107"/>
    </row>
    <row r="1861" spans="2:8" ht="15">
      <c r="B1861" s="107"/>
      <c r="C1861" s="107"/>
      <c r="H1861" s="107"/>
    </row>
    <row r="1862" spans="2:8" ht="15">
      <c r="B1862" s="107"/>
      <c r="C1862" s="107"/>
      <c r="H1862" s="107"/>
    </row>
    <row r="1863" spans="2:8" ht="15">
      <c r="B1863" s="107"/>
      <c r="C1863" s="107"/>
      <c r="H1863" s="107"/>
    </row>
    <row r="1864" spans="2:8" ht="15">
      <c r="B1864" s="107"/>
      <c r="C1864" s="107"/>
      <c r="H1864" s="107"/>
    </row>
    <row r="1865" spans="2:8" ht="15">
      <c r="B1865" s="107"/>
      <c r="C1865" s="107"/>
      <c r="H1865" s="107"/>
    </row>
    <row r="1866" spans="2:8" ht="15">
      <c r="B1866" s="107"/>
      <c r="C1866" s="107"/>
      <c r="H1866" s="107"/>
    </row>
    <row r="1867" spans="2:8" ht="15">
      <c r="B1867" s="107"/>
      <c r="C1867" s="107"/>
      <c r="H1867" s="107"/>
    </row>
    <row r="1868" spans="2:8" ht="15">
      <c r="B1868" s="107"/>
      <c r="C1868" s="107"/>
      <c r="H1868" s="107"/>
    </row>
    <row r="1869" spans="2:8" ht="15">
      <c r="B1869" s="107"/>
      <c r="C1869" s="107"/>
      <c r="H1869" s="107"/>
    </row>
    <row r="1870" spans="2:8" ht="15">
      <c r="B1870" s="107"/>
      <c r="C1870" s="107"/>
      <c r="H1870" s="107"/>
    </row>
    <row r="1871" spans="2:8" ht="15">
      <c r="B1871" s="107"/>
      <c r="C1871" s="107"/>
      <c r="H1871" s="107"/>
    </row>
    <row r="1872" spans="2:8" ht="15">
      <c r="B1872" s="107"/>
      <c r="C1872" s="107"/>
      <c r="H1872" s="107"/>
    </row>
    <row r="1873" spans="2:8" ht="15">
      <c r="B1873" s="107"/>
      <c r="C1873" s="107"/>
      <c r="H1873" s="107"/>
    </row>
    <row r="1874" spans="2:8" ht="15">
      <c r="B1874" s="107"/>
      <c r="C1874" s="107"/>
      <c r="H1874" s="107"/>
    </row>
    <row r="1875" spans="2:8" ht="15">
      <c r="B1875" s="107"/>
      <c r="C1875" s="107"/>
      <c r="H1875" s="107"/>
    </row>
    <row r="1876" spans="2:8" ht="15">
      <c r="B1876" s="107"/>
      <c r="C1876" s="107"/>
      <c r="H1876" s="107"/>
    </row>
    <row r="1877" spans="2:8" ht="15">
      <c r="B1877" s="107"/>
      <c r="C1877" s="107"/>
      <c r="H1877" s="107"/>
    </row>
    <row r="1878" spans="2:8" ht="15">
      <c r="B1878" s="107"/>
      <c r="C1878" s="107"/>
      <c r="H1878" s="107"/>
    </row>
    <row r="1879" spans="2:8" ht="15">
      <c r="B1879" s="107"/>
      <c r="C1879" s="107"/>
      <c r="H1879" s="107"/>
    </row>
    <row r="1880" spans="2:8" ht="15">
      <c r="B1880" s="107"/>
      <c r="C1880" s="107"/>
      <c r="H1880" s="107"/>
    </row>
    <row r="1881" spans="2:8" ht="15">
      <c r="B1881" s="107"/>
      <c r="C1881" s="107"/>
      <c r="H1881" s="107"/>
    </row>
    <row r="1882" spans="2:8" ht="15">
      <c r="B1882" s="107"/>
      <c r="C1882" s="107"/>
      <c r="H1882" s="107"/>
    </row>
    <row r="1883" spans="2:8" ht="15">
      <c r="B1883" s="107"/>
      <c r="C1883" s="107"/>
      <c r="H1883" s="107"/>
    </row>
    <row r="1884" spans="2:8" ht="15">
      <c r="B1884" s="107"/>
      <c r="C1884" s="107"/>
      <c r="H1884" s="107"/>
    </row>
    <row r="1885" spans="2:8" ht="15">
      <c r="B1885" s="107"/>
      <c r="C1885" s="107"/>
      <c r="H1885" s="107"/>
    </row>
    <row r="1886" spans="2:8" ht="15">
      <c r="B1886" s="107"/>
      <c r="C1886" s="107"/>
      <c r="H1886" s="107"/>
    </row>
    <row r="1887" spans="2:8" ht="15">
      <c r="B1887" s="107"/>
      <c r="C1887" s="107"/>
      <c r="H1887" s="107"/>
    </row>
    <row r="1888" spans="2:8" ht="15">
      <c r="B1888" s="107"/>
      <c r="C1888" s="107"/>
      <c r="H1888" s="107"/>
    </row>
    <row r="1889" spans="2:8" ht="15">
      <c r="B1889" s="107"/>
      <c r="C1889" s="107"/>
      <c r="H1889" s="107"/>
    </row>
    <row r="1890" spans="2:8" ht="15">
      <c r="B1890" s="107"/>
      <c r="C1890" s="107"/>
      <c r="H1890" s="107"/>
    </row>
    <row r="1891" spans="2:8" ht="15">
      <c r="B1891" s="107"/>
      <c r="C1891" s="107"/>
      <c r="H1891" s="107"/>
    </row>
    <row r="1892" spans="2:8" ht="15">
      <c r="B1892" s="107"/>
      <c r="C1892" s="107"/>
      <c r="H1892" s="107"/>
    </row>
    <row r="1893" spans="2:8" ht="15">
      <c r="B1893" s="107"/>
      <c r="C1893" s="107"/>
      <c r="H1893" s="107"/>
    </row>
    <row r="1894" spans="2:8" ht="15">
      <c r="B1894" s="107"/>
      <c r="C1894" s="107"/>
      <c r="H1894" s="107"/>
    </row>
    <row r="1895" spans="2:8" ht="15">
      <c r="B1895" s="107"/>
      <c r="C1895" s="107"/>
      <c r="H1895" s="107"/>
    </row>
    <row r="1896" spans="2:8" ht="15">
      <c r="B1896" s="107"/>
      <c r="C1896" s="107"/>
      <c r="H1896" s="107"/>
    </row>
    <row r="1897" spans="2:8" ht="15">
      <c r="B1897" s="107"/>
      <c r="C1897" s="107"/>
      <c r="H1897" s="107"/>
    </row>
    <row r="1898" spans="2:8" ht="15">
      <c r="B1898" s="107"/>
      <c r="C1898" s="107"/>
      <c r="H1898" s="107"/>
    </row>
    <row r="1899" spans="2:8" ht="15">
      <c r="B1899" s="107"/>
      <c r="C1899" s="107"/>
      <c r="H1899" s="107"/>
    </row>
    <row r="1900" spans="2:8" ht="15">
      <c r="B1900" s="107"/>
      <c r="C1900" s="107"/>
      <c r="H1900" s="107"/>
    </row>
    <row r="1901" spans="2:8" ht="15">
      <c r="B1901" s="107"/>
      <c r="C1901" s="107"/>
      <c r="H1901" s="107"/>
    </row>
    <row r="1902" spans="2:8" ht="15">
      <c r="B1902" s="107"/>
      <c r="C1902" s="107"/>
      <c r="H1902" s="107"/>
    </row>
    <row r="1903" spans="2:8" ht="15">
      <c r="B1903" s="107"/>
      <c r="C1903" s="107"/>
      <c r="H1903" s="107"/>
    </row>
    <row r="1904" spans="2:8" ht="15">
      <c r="B1904" s="107"/>
      <c r="C1904" s="107"/>
      <c r="H1904" s="107"/>
    </row>
    <row r="1905" spans="2:8" ht="15">
      <c r="B1905" s="107"/>
      <c r="C1905" s="107"/>
      <c r="H1905" s="107"/>
    </row>
    <row r="1906" spans="2:8" ht="15">
      <c r="B1906" s="107"/>
      <c r="C1906" s="107"/>
      <c r="H1906" s="107"/>
    </row>
    <row r="1907" spans="2:8" ht="15">
      <c r="B1907" s="107"/>
      <c r="C1907" s="107"/>
      <c r="H1907" s="107"/>
    </row>
    <row r="1908" spans="2:8" ht="15">
      <c r="B1908" s="107"/>
      <c r="C1908" s="107"/>
      <c r="H1908" s="107"/>
    </row>
    <row r="1909" spans="2:8" ht="15">
      <c r="B1909" s="107"/>
      <c r="C1909" s="107"/>
      <c r="H1909" s="107"/>
    </row>
    <row r="1910" spans="2:8" ht="15">
      <c r="B1910" s="107"/>
      <c r="C1910" s="107"/>
      <c r="H1910" s="107"/>
    </row>
    <row r="1911" spans="2:8" ht="15">
      <c r="B1911" s="107"/>
      <c r="C1911" s="107"/>
      <c r="H1911" s="107"/>
    </row>
    <row r="1912" spans="2:8" ht="15">
      <c r="B1912" s="107"/>
      <c r="C1912" s="107"/>
      <c r="H1912" s="107"/>
    </row>
    <row r="1913" spans="2:8" ht="15">
      <c r="B1913" s="107"/>
      <c r="C1913" s="107"/>
      <c r="H1913" s="107"/>
    </row>
    <row r="1914" spans="2:8" ht="15">
      <c r="B1914" s="107"/>
      <c r="C1914" s="107"/>
      <c r="H1914" s="107"/>
    </row>
    <row r="1915" spans="2:8" ht="15">
      <c r="B1915" s="107"/>
      <c r="C1915" s="107"/>
      <c r="H1915" s="107"/>
    </row>
    <row r="1916" spans="2:8" ht="15">
      <c r="B1916" s="107"/>
      <c r="C1916" s="107"/>
      <c r="H1916" s="107"/>
    </row>
    <row r="1917" spans="2:8" ht="15">
      <c r="B1917" s="107"/>
      <c r="C1917" s="107"/>
      <c r="H1917" s="107"/>
    </row>
    <row r="1918" spans="2:8" ht="15">
      <c r="B1918" s="107"/>
      <c r="C1918" s="107"/>
      <c r="H1918" s="107"/>
    </row>
    <row r="1919" spans="2:8" ht="15">
      <c r="B1919" s="107"/>
      <c r="C1919" s="107"/>
      <c r="H1919" s="107"/>
    </row>
    <row r="1920" spans="2:8" ht="15">
      <c r="B1920" s="107"/>
      <c r="C1920" s="107"/>
      <c r="H1920" s="107"/>
    </row>
    <row r="1921" spans="2:8" ht="15">
      <c r="B1921" s="107"/>
      <c r="C1921" s="107"/>
      <c r="H1921" s="107"/>
    </row>
    <row r="1922" spans="2:8" ht="15">
      <c r="B1922" s="107"/>
      <c r="C1922" s="107"/>
      <c r="H1922" s="107"/>
    </row>
    <row r="1923" spans="2:8" ht="15">
      <c r="B1923" s="107"/>
      <c r="C1923" s="107"/>
      <c r="H1923" s="107"/>
    </row>
    <row r="1924" spans="2:8" ht="15">
      <c r="B1924" s="107"/>
      <c r="C1924" s="107"/>
      <c r="H1924" s="107"/>
    </row>
    <row r="1925" spans="2:8" ht="15">
      <c r="B1925" s="107"/>
      <c r="C1925" s="107"/>
      <c r="H1925" s="107"/>
    </row>
    <row r="1926" spans="2:8" ht="15">
      <c r="B1926" s="107"/>
      <c r="C1926" s="107"/>
      <c r="H1926" s="107"/>
    </row>
    <row r="1927" spans="2:8" ht="15">
      <c r="B1927" s="107"/>
      <c r="C1927" s="107"/>
      <c r="H1927" s="107"/>
    </row>
    <row r="1928" spans="2:8" ht="15">
      <c r="B1928" s="107"/>
      <c r="C1928" s="107"/>
      <c r="H1928" s="107"/>
    </row>
    <row r="1929" spans="2:8" ht="15">
      <c r="B1929" s="107"/>
      <c r="C1929" s="107"/>
      <c r="H1929" s="107"/>
    </row>
    <row r="1930" spans="2:8" ht="15">
      <c r="B1930" s="107"/>
      <c r="C1930" s="107"/>
      <c r="H1930" s="107"/>
    </row>
    <row r="1931" spans="2:8" ht="15">
      <c r="B1931" s="107"/>
      <c r="C1931" s="107"/>
      <c r="H1931" s="107"/>
    </row>
    <row r="1932" spans="2:8" ht="15">
      <c r="B1932" s="107"/>
      <c r="C1932" s="107"/>
      <c r="H1932" s="107"/>
    </row>
    <row r="1933" spans="2:8" ht="15">
      <c r="B1933" s="107"/>
      <c r="C1933" s="107"/>
      <c r="H1933" s="107"/>
    </row>
    <row r="1934" spans="2:8" ht="15">
      <c r="B1934" s="107"/>
      <c r="C1934" s="107"/>
      <c r="H1934" s="107"/>
    </row>
    <row r="1935" spans="2:8" ht="15">
      <c r="B1935" s="107"/>
      <c r="C1935" s="107"/>
      <c r="H1935" s="107"/>
    </row>
    <row r="1936" spans="2:8" ht="15">
      <c r="B1936" s="107"/>
      <c r="C1936" s="107"/>
      <c r="H1936" s="107"/>
    </row>
    <row r="1937" spans="2:8" ht="15">
      <c r="B1937" s="107"/>
      <c r="C1937" s="107"/>
      <c r="H1937" s="107"/>
    </row>
    <row r="1938" spans="2:8" ht="15">
      <c r="B1938" s="107"/>
      <c r="C1938" s="107"/>
      <c r="H1938" s="107"/>
    </row>
    <row r="1939" spans="2:8" ht="15">
      <c r="B1939" s="107"/>
      <c r="C1939" s="107"/>
      <c r="H1939" s="107"/>
    </row>
    <row r="1940" spans="2:8" ht="15">
      <c r="B1940" s="107"/>
      <c r="C1940" s="107"/>
      <c r="H1940" s="107"/>
    </row>
    <row r="1941" spans="2:8" ht="15">
      <c r="B1941" s="107"/>
      <c r="C1941" s="107"/>
      <c r="H1941" s="107"/>
    </row>
    <row r="1942" spans="2:8" ht="15">
      <c r="B1942" s="107"/>
      <c r="C1942" s="107"/>
      <c r="H1942" s="107"/>
    </row>
    <row r="1943" spans="2:8" ht="15">
      <c r="B1943" s="107"/>
      <c r="C1943" s="107"/>
      <c r="H1943" s="107"/>
    </row>
    <row r="1944" spans="2:8" ht="15">
      <c r="B1944" s="107"/>
      <c r="C1944" s="107"/>
      <c r="H1944" s="107"/>
    </row>
    <row r="1945" spans="2:8" ht="15">
      <c r="B1945" s="107"/>
      <c r="C1945" s="107"/>
      <c r="H1945" s="107"/>
    </row>
    <row r="1946" spans="2:8" ht="15">
      <c r="B1946" s="107"/>
      <c r="C1946" s="107"/>
      <c r="H1946" s="107"/>
    </row>
    <row r="1947" spans="2:8" ht="15">
      <c r="B1947" s="107"/>
      <c r="C1947" s="107"/>
      <c r="H1947" s="107"/>
    </row>
    <row r="1948" spans="2:8" ht="15">
      <c r="B1948" s="107"/>
      <c r="C1948" s="107"/>
      <c r="H1948" s="107"/>
    </row>
    <row r="1949" spans="2:8" ht="15">
      <c r="B1949" s="107"/>
      <c r="C1949" s="107"/>
      <c r="H1949" s="107"/>
    </row>
    <row r="1950" spans="2:8" ht="15">
      <c r="B1950" s="107"/>
      <c r="C1950" s="107"/>
      <c r="H1950" s="107"/>
    </row>
    <row r="1951" spans="2:8" ht="15">
      <c r="B1951" s="107"/>
      <c r="C1951" s="107"/>
      <c r="H1951" s="107"/>
    </row>
    <row r="1952" spans="2:8" ht="15">
      <c r="B1952" s="107"/>
      <c r="C1952" s="107"/>
      <c r="H1952" s="107"/>
    </row>
    <row r="1953" spans="2:8" ht="15">
      <c r="B1953" s="107"/>
      <c r="C1953" s="107"/>
      <c r="H1953" s="107"/>
    </row>
    <row r="1954" spans="2:8" ht="15">
      <c r="B1954" s="107"/>
      <c r="C1954" s="107"/>
      <c r="H1954" s="107"/>
    </row>
    <row r="1955" spans="2:8" ht="15">
      <c r="B1955" s="107"/>
      <c r="C1955" s="107"/>
      <c r="H1955" s="107"/>
    </row>
    <row r="1956" spans="2:8" ht="15">
      <c r="B1956" s="107"/>
      <c r="C1956" s="107"/>
      <c r="H1956" s="107"/>
    </row>
    <row r="1957" spans="2:8" ht="15">
      <c r="B1957" s="107"/>
      <c r="C1957" s="107"/>
      <c r="H1957" s="107"/>
    </row>
    <row r="1958" spans="2:8" ht="15">
      <c r="B1958" s="107"/>
      <c r="C1958" s="107"/>
      <c r="H1958" s="107"/>
    </row>
    <row r="1959" spans="2:8" ht="15">
      <c r="B1959" s="107"/>
      <c r="C1959" s="107"/>
      <c r="H1959" s="107"/>
    </row>
    <row r="1960" spans="2:8" ht="15">
      <c r="B1960" s="107"/>
      <c r="C1960" s="107"/>
      <c r="H1960" s="107"/>
    </row>
    <row r="1961" spans="2:8" ht="15">
      <c r="B1961" s="107"/>
      <c r="C1961" s="107"/>
      <c r="H1961" s="107"/>
    </row>
    <row r="1962" spans="2:8" ht="15">
      <c r="B1962" s="107"/>
      <c r="C1962" s="107"/>
      <c r="H1962" s="107"/>
    </row>
    <row r="1963" spans="2:8" ht="15">
      <c r="B1963" s="107"/>
      <c r="C1963" s="107"/>
      <c r="H1963" s="107"/>
    </row>
    <row r="1964" spans="2:8" ht="15">
      <c r="B1964" s="107"/>
      <c r="C1964" s="107"/>
      <c r="H1964" s="107"/>
    </row>
    <row r="1965" spans="2:8" ht="15">
      <c r="B1965" s="107"/>
      <c r="C1965" s="107"/>
      <c r="H1965" s="107"/>
    </row>
    <row r="1966" spans="2:8" ht="15">
      <c r="B1966" s="107"/>
      <c r="C1966" s="107"/>
      <c r="H1966" s="107"/>
    </row>
    <row r="1967" spans="2:8" ht="15">
      <c r="B1967" s="107"/>
      <c r="C1967" s="107"/>
      <c r="H1967" s="107"/>
    </row>
    <row r="1968" spans="2:8" ht="15">
      <c r="B1968" s="107"/>
      <c r="C1968" s="107"/>
      <c r="H1968" s="107"/>
    </row>
    <row r="1969" spans="2:8" ht="15">
      <c r="B1969" s="107"/>
      <c r="C1969" s="107"/>
      <c r="H1969" s="107"/>
    </row>
    <row r="1970" spans="2:8" ht="15">
      <c r="B1970" s="107"/>
      <c r="C1970" s="107"/>
      <c r="H1970" s="107"/>
    </row>
    <row r="1971" spans="2:8" ht="15">
      <c r="B1971" s="107"/>
      <c r="C1971" s="107"/>
      <c r="H1971" s="107"/>
    </row>
    <row r="1972" spans="2:8" ht="15">
      <c r="B1972" s="107"/>
      <c r="C1972" s="107"/>
      <c r="H1972" s="107"/>
    </row>
    <row r="1973" spans="2:8" ht="15">
      <c r="B1973" s="107"/>
      <c r="C1973" s="107"/>
      <c r="H1973" s="107"/>
    </row>
    <row r="1974" spans="2:8" ht="15">
      <c r="B1974" s="107"/>
      <c r="C1974" s="107"/>
      <c r="H1974" s="107"/>
    </row>
    <row r="1975" spans="2:8" ht="15">
      <c r="B1975" s="107"/>
      <c r="C1975" s="107"/>
      <c r="H1975" s="107"/>
    </row>
    <row r="1976" spans="2:8" ht="15">
      <c r="B1976" s="107"/>
      <c r="C1976" s="107"/>
      <c r="H1976" s="107"/>
    </row>
    <row r="1977" spans="2:8" ht="15">
      <c r="B1977" s="107"/>
      <c r="C1977" s="107"/>
      <c r="H1977" s="107"/>
    </row>
    <row r="1978" spans="2:8" ht="15">
      <c r="B1978" s="107"/>
      <c r="C1978" s="107"/>
      <c r="H1978" s="107"/>
    </row>
    <row r="1979" spans="2:8" ht="15">
      <c r="B1979" s="107"/>
      <c r="C1979" s="107"/>
      <c r="H1979" s="107"/>
    </row>
    <row r="1980" spans="2:8" ht="15">
      <c r="B1980" s="107"/>
      <c r="C1980" s="107"/>
      <c r="H1980" s="107"/>
    </row>
    <row r="1981" spans="2:8" ht="15">
      <c r="B1981" s="107"/>
      <c r="C1981" s="107"/>
      <c r="H1981" s="107"/>
    </row>
    <row r="1982" spans="2:8" ht="15">
      <c r="B1982" s="107"/>
      <c r="C1982" s="107"/>
      <c r="H1982" s="107"/>
    </row>
    <row r="1983" spans="2:8" ht="15">
      <c r="B1983" s="107"/>
      <c r="C1983" s="107"/>
      <c r="H1983" s="107"/>
    </row>
    <row r="1984" spans="2:8" ht="15">
      <c r="B1984" s="107"/>
      <c r="C1984" s="107"/>
      <c r="H1984" s="107"/>
    </row>
    <row r="1985" spans="2:8" ht="15">
      <c r="B1985" s="107"/>
      <c r="C1985" s="107"/>
      <c r="H1985" s="107"/>
    </row>
    <row r="1986" spans="2:8" ht="15">
      <c r="B1986" s="107"/>
      <c r="C1986" s="107"/>
      <c r="H1986" s="107"/>
    </row>
    <row r="1987" spans="2:8" ht="15">
      <c r="B1987" s="107"/>
      <c r="C1987" s="107"/>
      <c r="H1987" s="107"/>
    </row>
    <row r="1988" spans="2:8" ht="15">
      <c r="B1988" s="107"/>
      <c r="C1988" s="107"/>
      <c r="H1988" s="107"/>
    </row>
    <row r="1989" spans="2:8" ht="15">
      <c r="B1989" s="107"/>
      <c r="C1989" s="107"/>
      <c r="H1989" s="107"/>
    </row>
    <row r="1990" spans="2:8" ht="15">
      <c r="B1990" s="107"/>
      <c r="C1990" s="107"/>
      <c r="H1990" s="107"/>
    </row>
    <row r="1991" spans="2:8" ht="15">
      <c r="B1991" s="107"/>
      <c r="C1991" s="107"/>
      <c r="H1991" s="107"/>
    </row>
    <row r="1992" spans="2:8" ht="15">
      <c r="B1992" s="107"/>
      <c r="C1992" s="107"/>
      <c r="H1992" s="107"/>
    </row>
    <row r="1993" spans="2:8" ht="15">
      <c r="B1993" s="107"/>
      <c r="C1993" s="107"/>
      <c r="H1993" s="107"/>
    </row>
    <row r="1994" spans="2:8" ht="15">
      <c r="B1994" s="107"/>
      <c r="C1994" s="107"/>
      <c r="H1994" s="107"/>
    </row>
    <row r="1995" spans="2:8" ht="15">
      <c r="B1995" s="107"/>
      <c r="C1995" s="107"/>
      <c r="H1995" s="107"/>
    </row>
    <row r="1996" spans="2:8" ht="15">
      <c r="B1996" s="107"/>
      <c r="C1996" s="107"/>
      <c r="H1996" s="107"/>
    </row>
    <row r="1997" spans="2:8" ht="15">
      <c r="B1997" s="107"/>
      <c r="C1997" s="107"/>
      <c r="H1997" s="107"/>
    </row>
    <row r="1998" spans="2:8" ht="15">
      <c r="B1998" s="107"/>
      <c r="C1998" s="107"/>
      <c r="H1998" s="107"/>
    </row>
    <row r="1999" spans="2:8" ht="15">
      <c r="B1999" s="107"/>
      <c r="C1999" s="107"/>
      <c r="H1999" s="107"/>
    </row>
    <row r="2000" spans="2:8" ht="15">
      <c r="B2000" s="107"/>
      <c r="C2000" s="107"/>
      <c r="H2000" s="107"/>
    </row>
    <row r="2001" spans="2:8" ht="15">
      <c r="B2001" s="107"/>
      <c r="C2001" s="107"/>
      <c r="H2001" s="107"/>
    </row>
    <row r="2002" spans="2:8" ht="15">
      <c r="B2002" s="107"/>
      <c r="C2002" s="107"/>
      <c r="H2002" s="107"/>
    </row>
    <row r="2003" spans="2:8" ht="15">
      <c r="B2003" s="107"/>
      <c r="C2003" s="107"/>
      <c r="H2003" s="107"/>
    </row>
    <row r="2004" spans="2:8" ht="15">
      <c r="B2004" s="107"/>
      <c r="C2004" s="107"/>
      <c r="H2004" s="107"/>
    </row>
    <row r="2005" spans="2:8" ht="15">
      <c r="B2005" s="107"/>
      <c r="C2005" s="107"/>
      <c r="H2005" s="107"/>
    </row>
    <row r="2006" spans="2:8" ht="15">
      <c r="B2006" s="107"/>
      <c r="C2006" s="107"/>
      <c r="H2006" s="107"/>
    </row>
    <row r="2007" spans="2:8" ht="15">
      <c r="B2007" s="107"/>
      <c r="C2007" s="107"/>
      <c r="H2007" s="107"/>
    </row>
    <row r="2008" spans="2:8" ht="15">
      <c r="B2008" s="107"/>
      <c r="C2008" s="107"/>
      <c r="H2008" s="107"/>
    </row>
    <row r="2009" spans="2:8" ht="15">
      <c r="B2009" s="107"/>
      <c r="C2009" s="107"/>
      <c r="H2009" s="107"/>
    </row>
    <row r="2010" spans="2:8" ht="15">
      <c r="B2010" s="107"/>
      <c r="C2010" s="107"/>
      <c r="H2010" s="107"/>
    </row>
    <row r="2011" spans="2:8" ht="15">
      <c r="B2011" s="107"/>
      <c r="C2011" s="107"/>
      <c r="H2011" s="107"/>
    </row>
    <row r="2012" spans="2:8" ht="15">
      <c r="B2012" s="107"/>
      <c r="C2012" s="107"/>
      <c r="H2012" s="107"/>
    </row>
    <row r="2013" spans="2:8" ht="15">
      <c r="B2013" s="107"/>
      <c r="C2013" s="107"/>
      <c r="H2013" s="107"/>
    </row>
    <row r="2014" spans="2:8" ht="15">
      <c r="B2014" s="107"/>
      <c r="C2014" s="107"/>
      <c r="H2014" s="107"/>
    </row>
    <row r="2015" spans="2:8" ht="15">
      <c r="B2015" s="107"/>
      <c r="C2015" s="107"/>
      <c r="H2015" s="107"/>
    </row>
    <row r="2016" spans="2:8" ht="15">
      <c r="B2016" s="107"/>
      <c r="C2016" s="107"/>
      <c r="H2016" s="107"/>
    </row>
    <row r="2017" spans="2:8" ht="15">
      <c r="B2017" s="107"/>
      <c r="C2017" s="107"/>
      <c r="H2017" s="107"/>
    </row>
    <row r="2018" spans="2:8" ht="15">
      <c r="B2018" s="107"/>
      <c r="C2018" s="107"/>
      <c r="H2018" s="107"/>
    </row>
    <row r="2019" spans="2:8" ht="15">
      <c r="B2019" s="107"/>
      <c r="C2019" s="107"/>
      <c r="H2019" s="107"/>
    </row>
    <row r="2020" spans="2:8" ht="15">
      <c r="B2020" s="107"/>
      <c r="C2020" s="107"/>
      <c r="H2020" s="107"/>
    </row>
    <row r="2021" spans="2:8" ht="15">
      <c r="B2021" s="107"/>
      <c r="C2021" s="107"/>
      <c r="H2021" s="107"/>
    </row>
    <row r="2022" spans="2:8" ht="15">
      <c r="B2022" s="107"/>
      <c r="C2022" s="107"/>
      <c r="H2022" s="107"/>
    </row>
    <row r="2023" spans="2:8" ht="15">
      <c r="B2023" s="107"/>
      <c r="C2023" s="107"/>
      <c r="H2023" s="107"/>
    </row>
    <row r="2024" spans="2:8" ht="15">
      <c r="B2024" s="107"/>
      <c r="C2024" s="107"/>
      <c r="H2024" s="107"/>
    </row>
    <row r="2025" spans="2:8" ht="15">
      <c r="B2025" s="107"/>
      <c r="C2025" s="107"/>
      <c r="H2025" s="107"/>
    </row>
    <row r="2026" spans="2:8" ht="15">
      <c r="B2026" s="107"/>
      <c r="C2026" s="107"/>
      <c r="H2026" s="107"/>
    </row>
    <row r="2027" spans="2:8" ht="15">
      <c r="B2027" s="107"/>
      <c r="C2027" s="107"/>
      <c r="H2027" s="107"/>
    </row>
    <row r="2028" spans="2:8" ht="15">
      <c r="B2028" s="107"/>
      <c r="C2028" s="107"/>
      <c r="H2028" s="107"/>
    </row>
    <row r="2029" spans="2:8" ht="15">
      <c r="B2029" s="107"/>
      <c r="C2029" s="107"/>
      <c r="H2029" s="107"/>
    </row>
    <row r="2030" spans="2:8" ht="15">
      <c r="B2030" s="107"/>
      <c r="C2030" s="107"/>
      <c r="H2030" s="107"/>
    </row>
    <row r="2031" spans="2:8" ht="15">
      <c r="B2031" s="107"/>
      <c r="C2031" s="107"/>
      <c r="H2031" s="107"/>
    </row>
    <row r="2032" spans="2:8" ht="15">
      <c r="B2032" s="107"/>
      <c r="C2032" s="107"/>
      <c r="H2032" s="107"/>
    </row>
    <row r="2033" spans="2:8" ht="15">
      <c r="B2033" s="107"/>
      <c r="C2033" s="107"/>
      <c r="H2033" s="107"/>
    </row>
    <row r="2034" spans="2:8" ht="15">
      <c r="B2034" s="107"/>
      <c r="C2034" s="107"/>
      <c r="H2034" s="107"/>
    </row>
    <row r="2035" spans="2:8" ht="15">
      <c r="B2035" s="107"/>
      <c r="C2035" s="107"/>
      <c r="H2035" s="107"/>
    </row>
    <row r="2036" spans="2:8" ht="15">
      <c r="B2036" s="107"/>
      <c r="C2036" s="107"/>
      <c r="H2036" s="107"/>
    </row>
    <row r="2037" spans="2:8" ht="15">
      <c r="B2037" s="107"/>
      <c r="C2037" s="107"/>
      <c r="H2037" s="107"/>
    </row>
    <row r="2038" spans="2:8" ht="15">
      <c r="B2038" s="107"/>
      <c r="C2038" s="107"/>
      <c r="H2038" s="107"/>
    </row>
    <row r="2039" spans="2:8" ht="15">
      <c r="B2039" s="107"/>
      <c r="C2039" s="107"/>
      <c r="H2039" s="107"/>
    </row>
    <row r="2040" spans="2:8" ht="15">
      <c r="B2040" s="107"/>
      <c r="C2040" s="107"/>
      <c r="H2040" s="107"/>
    </row>
    <row r="2041" spans="2:8" ht="15">
      <c r="B2041" s="107"/>
      <c r="C2041" s="107"/>
      <c r="H2041" s="107"/>
    </row>
    <row r="2042" spans="2:8" ht="15">
      <c r="B2042" s="107"/>
      <c r="C2042" s="107"/>
      <c r="H2042" s="107"/>
    </row>
    <row r="2043" spans="2:8" ht="15">
      <c r="B2043" s="107"/>
      <c r="C2043" s="107"/>
      <c r="H2043" s="107"/>
    </row>
    <row r="2044" spans="2:8" ht="15">
      <c r="B2044" s="107"/>
      <c r="C2044" s="107"/>
      <c r="H2044" s="107"/>
    </row>
    <row r="2045" spans="2:8" ht="15">
      <c r="B2045" s="107"/>
      <c r="C2045" s="107"/>
      <c r="H2045" s="107"/>
    </row>
    <row r="2046" spans="2:8" ht="15">
      <c r="B2046" s="107"/>
      <c r="C2046" s="107"/>
      <c r="H2046" s="107"/>
    </row>
    <row r="2047" spans="2:8" ht="15">
      <c r="B2047" s="107"/>
      <c r="C2047" s="107"/>
      <c r="H2047" s="107"/>
    </row>
    <row r="2048" spans="2:8" ht="15">
      <c r="B2048" s="107"/>
      <c r="C2048" s="107"/>
      <c r="H2048" s="107"/>
    </row>
    <row r="2049" spans="2:8" ht="15">
      <c r="B2049" s="107"/>
      <c r="C2049" s="107"/>
      <c r="H2049" s="107"/>
    </row>
    <row r="2050" spans="2:8" ht="15">
      <c r="B2050" s="107"/>
      <c r="C2050" s="107"/>
      <c r="H2050" s="107"/>
    </row>
    <row r="2051" spans="2:8" ht="15">
      <c r="B2051" s="107"/>
      <c r="C2051" s="107"/>
      <c r="H2051" s="107"/>
    </row>
    <row r="2052" spans="2:8" ht="15">
      <c r="B2052" s="107"/>
      <c r="C2052" s="107"/>
      <c r="H2052" s="107"/>
    </row>
    <row r="2053" spans="2:8" ht="15">
      <c r="B2053" s="107"/>
      <c r="C2053" s="107"/>
      <c r="H2053" s="107"/>
    </row>
    <row r="2054" spans="2:8" ht="15">
      <c r="B2054" s="107"/>
      <c r="C2054" s="107"/>
      <c r="H2054" s="107"/>
    </row>
    <row r="2055" spans="2:8" ht="15">
      <c r="B2055" s="107"/>
      <c r="C2055" s="107"/>
      <c r="H2055" s="107"/>
    </row>
    <row r="2056" spans="2:8" ht="15">
      <c r="B2056" s="107"/>
      <c r="C2056" s="107"/>
      <c r="H2056" s="107"/>
    </row>
    <row r="2057" spans="2:8" ht="15">
      <c r="B2057" s="107"/>
      <c r="C2057" s="107"/>
      <c r="H2057" s="107"/>
    </row>
    <row r="2058" spans="2:8" ht="15">
      <c r="B2058" s="107"/>
      <c r="C2058" s="107"/>
      <c r="H2058" s="107"/>
    </row>
    <row r="2059" spans="2:8" ht="15">
      <c r="B2059" s="107"/>
      <c r="C2059" s="107"/>
      <c r="H2059" s="107"/>
    </row>
    <row r="2060" spans="2:8" ht="15">
      <c r="B2060" s="107"/>
      <c r="C2060" s="107"/>
      <c r="H2060" s="107"/>
    </row>
    <row r="2061" spans="2:8" ht="15">
      <c r="B2061" s="107"/>
      <c r="C2061" s="107"/>
      <c r="H2061" s="107"/>
    </row>
    <row r="2062" spans="2:8" ht="15">
      <c r="B2062" s="107"/>
      <c r="C2062" s="107"/>
      <c r="H2062" s="107"/>
    </row>
    <row r="2063" spans="2:8" ht="15">
      <c r="B2063" s="107"/>
      <c r="C2063" s="107"/>
      <c r="H2063" s="107"/>
    </row>
    <row r="2064" spans="2:8" ht="15">
      <c r="B2064" s="107"/>
      <c r="C2064" s="107"/>
      <c r="H2064" s="107"/>
    </row>
    <row r="2065" spans="2:8" ht="15">
      <c r="B2065" s="107"/>
      <c r="C2065" s="107"/>
      <c r="H2065" s="107"/>
    </row>
    <row r="2066" spans="2:8" ht="15">
      <c r="B2066" s="107"/>
      <c r="C2066" s="107"/>
      <c r="H2066" s="107"/>
    </row>
    <row r="2067" spans="2:8" ht="15">
      <c r="B2067" s="107"/>
      <c r="C2067" s="107"/>
      <c r="H2067" s="107"/>
    </row>
    <row r="2068" spans="2:8" ht="15">
      <c r="B2068" s="107"/>
      <c r="C2068" s="107"/>
      <c r="H2068" s="107"/>
    </row>
    <row r="2069" spans="2:8" ht="15">
      <c r="B2069" s="107"/>
      <c r="C2069" s="107"/>
      <c r="H2069" s="107"/>
    </row>
    <row r="2070" spans="2:8" ht="15">
      <c r="B2070" s="107"/>
      <c r="C2070" s="107"/>
      <c r="H2070" s="107"/>
    </row>
    <row r="2071" spans="2:8" ht="15">
      <c r="B2071" s="107"/>
      <c r="C2071" s="107"/>
      <c r="H2071" s="107"/>
    </row>
    <row r="2072" spans="2:8" ht="15">
      <c r="B2072" s="107"/>
      <c r="C2072" s="107"/>
      <c r="H2072" s="107"/>
    </row>
    <row r="2073" spans="2:8" ht="15">
      <c r="B2073" s="107"/>
      <c r="C2073" s="107"/>
      <c r="H2073" s="107"/>
    </row>
    <row r="2074" spans="2:8" ht="15">
      <c r="B2074" s="107"/>
      <c r="C2074" s="107"/>
      <c r="H2074" s="107"/>
    </row>
    <row r="2075" spans="2:8" ht="15">
      <c r="B2075" s="107"/>
      <c r="C2075" s="107"/>
      <c r="H2075" s="107"/>
    </row>
    <row r="2076" spans="2:8" ht="15">
      <c r="B2076" s="107"/>
      <c r="C2076" s="107"/>
      <c r="H2076" s="107"/>
    </row>
    <row r="2077" spans="2:8" ht="15">
      <c r="B2077" s="107"/>
      <c r="C2077" s="107"/>
      <c r="H2077" s="107"/>
    </row>
    <row r="2078" spans="2:8" ht="15">
      <c r="B2078" s="107"/>
      <c r="C2078" s="107"/>
      <c r="H2078" s="107"/>
    </row>
    <row r="2079" spans="2:8" ht="15">
      <c r="B2079" s="107"/>
      <c r="C2079" s="107"/>
      <c r="H2079" s="107"/>
    </row>
    <row r="2080" spans="2:8" ht="15">
      <c r="B2080" s="107"/>
      <c r="C2080" s="107"/>
      <c r="H2080" s="107"/>
    </row>
    <row r="2081" spans="2:8" ht="15">
      <c r="B2081" s="107"/>
      <c r="C2081" s="107"/>
      <c r="H2081" s="107"/>
    </row>
    <row r="2082" spans="2:8" ht="15">
      <c r="B2082" s="107"/>
      <c r="C2082" s="107"/>
      <c r="H2082" s="107"/>
    </row>
    <row r="2083" spans="2:8" ht="15">
      <c r="B2083" s="107"/>
      <c r="C2083" s="107"/>
      <c r="H2083" s="107"/>
    </row>
    <row r="2084" spans="2:8" ht="15">
      <c r="B2084" s="107"/>
      <c r="C2084" s="107"/>
      <c r="H2084" s="107"/>
    </row>
    <row r="2085" spans="2:8" ht="15">
      <c r="B2085" s="107"/>
      <c r="C2085" s="107"/>
      <c r="H2085" s="107"/>
    </row>
    <row r="2086" spans="2:8" ht="15">
      <c r="B2086" s="107"/>
      <c r="C2086" s="107"/>
      <c r="H2086" s="107"/>
    </row>
    <row r="2087" spans="2:8" ht="15">
      <c r="B2087" s="107"/>
      <c r="C2087" s="107"/>
      <c r="H2087" s="107"/>
    </row>
    <row r="2088" spans="2:8" ht="15">
      <c r="B2088" s="107"/>
      <c r="C2088" s="107"/>
      <c r="H2088" s="107"/>
    </row>
    <row r="2089" spans="2:8" ht="15">
      <c r="B2089" s="107"/>
      <c r="C2089" s="107"/>
      <c r="H2089" s="107"/>
    </row>
    <row r="2090" spans="2:8" ht="15">
      <c r="B2090" s="107"/>
      <c r="C2090" s="107"/>
      <c r="H2090" s="107"/>
    </row>
    <row r="2091" spans="2:8" ht="15">
      <c r="B2091" s="107"/>
      <c r="C2091" s="107"/>
      <c r="H2091" s="107"/>
    </row>
    <row r="2092" spans="2:8" ht="15">
      <c r="B2092" s="107"/>
      <c r="C2092" s="107"/>
      <c r="H2092" s="107"/>
    </row>
    <row r="2093" spans="2:8" ht="15">
      <c r="B2093" s="107"/>
      <c r="C2093" s="107"/>
      <c r="H2093" s="107"/>
    </row>
    <row r="2094" spans="2:8" ht="15">
      <c r="B2094" s="107"/>
      <c r="C2094" s="107"/>
      <c r="H2094" s="107"/>
    </row>
    <row r="2095" spans="2:8" ht="15">
      <c r="B2095" s="107"/>
      <c r="C2095" s="107"/>
      <c r="H2095" s="107"/>
    </row>
    <row r="2096" spans="2:8" ht="15">
      <c r="B2096" s="107"/>
      <c r="C2096" s="107"/>
      <c r="H2096" s="107"/>
    </row>
    <row r="2097" spans="2:8" ht="15">
      <c r="B2097" s="107"/>
      <c r="C2097" s="107"/>
      <c r="H2097" s="107"/>
    </row>
    <row r="2098" spans="2:8" ht="15">
      <c r="B2098" s="107"/>
      <c r="C2098" s="107"/>
      <c r="H2098" s="107"/>
    </row>
    <row r="2099" spans="2:8" ht="15">
      <c r="B2099" s="107"/>
      <c r="C2099" s="107"/>
      <c r="H2099" s="107"/>
    </row>
    <row r="2100" spans="2:8" ht="15">
      <c r="B2100" s="107"/>
      <c r="C2100" s="107"/>
      <c r="H2100" s="107"/>
    </row>
    <row r="2101" spans="2:8" ht="15">
      <c r="B2101" s="107"/>
      <c r="C2101" s="107"/>
      <c r="H2101" s="107"/>
    </row>
    <row r="2102" spans="2:8" ht="15">
      <c r="B2102" s="107"/>
      <c r="C2102" s="107"/>
      <c r="H2102" s="107"/>
    </row>
    <row r="2103" spans="2:8" ht="15">
      <c r="B2103" s="107"/>
      <c r="C2103" s="107"/>
      <c r="H2103" s="107"/>
    </row>
    <row r="2104" spans="2:8" ht="15">
      <c r="B2104" s="107"/>
      <c r="C2104" s="107"/>
      <c r="H2104" s="107"/>
    </row>
    <row r="2105" spans="2:8" ht="15">
      <c r="B2105" s="107"/>
      <c r="C2105" s="107"/>
      <c r="H2105" s="107"/>
    </row>
    <row r="2106" spans="2:8" ht="15">
      <c r="B2106" s="107"/>
      <c r="C2106" s="107"/>
      <c r="H2106" s="107"/>
    </row>
    <row r="2107" spans="2:8" ht="15">
      <c r="B2107" s="107"/>
      <c r="C2107" s="107"/>
      <c r="H2107" s="107"/>
    </row>
    <row r="2108" spans="2:8" ht="15">
      <c r="B2108" s="107"/>
      <c r="C2108" s="107"/>
      <c r="H2108" s="107"/>
    </row>
    <row r="2109" spans="2:8" ht="15">
      <c r="B2109" s="107"/>
      <c r="C2109" s="107"/>
      <c r="H2109" s="107"/>
    </row>
    <row r="2110" spans="2:8" ht="15">
      <c r="B2110" s="107"/>
      <c r="C2110" s="107"/>
      <c r="H2110" s="107"/>
    </row>
    <row r="2111" spans="2:8" ht="15">
      <c r="B2111" s="107"/>
      <c r="C2111" s="107"/>
      <c r="H2111" s="107"/>
    </row>
    <row r="2112" spans="2:8" ht="15">
      <c r="B2112" s="107"/>
      <c r="C2112" s="107"/>
      <c r="H2112" s="107"/>
    </row>
    <row r="2113" spans="2:8" ht="15">
      <c r="B2113" s="107"/>
      <c r="C2113" s="107"/>
      <c r="H2113" s="107"/>
    </row>
    <row r="2114" spans="2:8" ht="15">
      <c r="B2114" s="107"/>
      <c r="C2114" s="107"/>
      <c r="H2114" s="107"/>
    </row>
    <row r="2115" spans="2:8" ht="15">
      <c r="B2115" s="107"/>
      <c r="C2115" s="107"/>
      <c r="H2115" s="107"/>
    </row>
    <row r="2116" spans="2:8" ht="15">
      <c r="B2116" s="107"/>
      <c r="C2116" s="107"/>
      <c r="H2116" s="107"/>
    </row>
    <row r="2117" spans="2:8" ht="15">
      <c r="B2117" s="107"/>
      <c r="C2117" s="107"/>
      <c r="H2117" s="107"/>
    </row>
    <row r="2118" spans="2:8" ht="15">
      <c r="B2118" s="107"/>
      <c r="C2118" s="107"/>
      <c r="H2118" s="107"/>
    </row>
    <row r="2119" spans="2:8" ht="15">
      <c r="B2119" s="107"/>
      <c r="C2119" s="107"/>
      <c r="H2119" s="107"/>
    </row>
    <row r="2120" spans="2:8" ht="15">
      <c r="B2120" s="107"/>
      <c r="C2120" s="107"/>
      <c r="H2120" s="107"/>
    </row>
    <row r="2121" spans="2:8" ht="15">
      <c r="B2121" s="107"/>
      <c r="C2121" s="107"/>
      <c r="H2121" s="107"/>
    </row>
    <row r="2122" spans="2:8" ht="15">
      <c r="B2122" s="107"/>
      <c r="C2122" s="107"/>
      <c r="H2122" s="107"/>
    </row>
    <row r="2123" spans="2:8" ht="15">
      <c r="B2123" s="107"/>
      <c r="C2123" s="107"/>
      <c r="H2123" s="107"/>
    </row>
    <row r="2124" spans="2:8" ht="15">
      <c r="B2124" s="107"/>
      <c r="C2124" s="107"/>
      <c r="H2124" s="107"/>
    </row>
    <row r="2125" spans="2:8" ht="15">
      <c r="B2125" s="107"/>
      <c r="C2125" s="107"/>
      <c r="H2125" s="107"/>
    </row>
    <row r="2126" spans="2:8" ht="15">
      <c r="B2126" s="107"/>
      <c r="C2126" s="107"/>
      <c r="H2126" s="107"/>
    </row>
    <row r="2127" spans="2:8" ht="15">
      <c r="B2127" s="107"/>
      <c r="C2127" s="107"/>
      <c r="H2127" s="107"/>
    </row>
    <row r="2128" spans="2:8" ht="15">
      <c r="B2128" s="107"/>
      <c r="C2128" s="107"/>
      <c r="H2128" s="107"/>
    </row>
    <row r="2129" spans="2:8" ht="15">
      <c r="B2129" s="107"/>
      <c r="C2129" s="107"/>
      <c r="H2129" s="107"/>
    </row>
    <row r="2130" spans="2:8" ht="15">
      <c r="B2130" s="107"/>
      <c r="C2130" s="107"/>
      <c r="H2130" s="107"/>
    </row>
    <row r="2131" spans="2:8" ht="15">
      <c r="B2131" s="107"/>
      <c r="C2131" s="107"/>
      <c r="H2131" s="107"/>
    </row>
    <row r="2132" spans="2:8" ht="15">
      <c r="B2132" s="107"/>
      <c r="C2132" s="107"/>
      <c r="H2132" s="107"/>
    </row>
    <row r="2133" spans="2:8" ht="15">
      <c r="B2133" s="107"/>
      <c r="C2133" s="107"/>
      <c r="H2133" s="107"/>
    </row>
    <row r="2134" spans="2:8" ht="15">
      <c r="B2134" s="107"/>
      <c r="C2134" s="107"/>
      <c r="H2134" s="107"/>
    </row>
    <row r="2135" spans="2:8" ht="15">
      <c r="B2135" s="107"/>
      <c r="C2135" s="107"/>
      <c r="H2135" s="107"/>
    </row>
    <row r="2136" spans="2:8" ht="15">
      <c r="B2136" s="107"/>
      <c r="C2136" s="107"/>
      <c r="H2136" s="107"/>
    </row>
    <row r="2137" spans="2:8" ht="15">
      <c r="B2137" s="107"/>
      <c r="C2137" s="107"/>
      <c r="H2137" s="107"/>
    </row>
    <row r="2138" spans="2:8" ht="15">
      <c r="B2138" s="107"/>
      <c r="C2138" s="107"/>
      <c r="H2138" s="107"/>
    </row>
    <row r="2139" spans="2:8" ht="15">
      <c r="B2139" s="107"/>
      <c r="C2139" s="107"/>
      <c r="H2139" s="107"/>
    </row>
    <row r="2140" spans="2:8" ht="15">
      <c r="B2140" s="107"/>
      <c r="C2140" s="107"/>
      <c r="H2140" s="107"/>
    </row>
    <row r="2141" spans="2:8" ht="15">
      <c r="B2141" s="107"/>
      <c r="C2141" s="107"/>
      <c r="H2141" s="107"/>
    </row>
    <row r="2142" spans="2:8" ht="15">
      <c r="B2142" s="107"/>
      <c r="C2142" s="107"/>
      <c r="H2142" s="107"/>
    </row>
    <row r="2143" spans="2:8" ht="15">
      <c r="B2143" s="107"/>
      <c r="C2143" s="107"/>
      <c r="H2143" s="107"/>
    </row>
    <row r="2144" spans="2:8" ht="15">
      <c r="B2144" s="107"/>
      <c r="C2144" s="107"/>
      <c r="H2144" s="107"/>
    </row>
    <row r="2145" spans="2:8" ht="15">
      <c r="B2145" s="107"/>
      <c r="C2145" s="107"/>
      <c r="H2145" s="107"/>
    </row>
    <row r="2146" spans="2:8" ht="15">
      <c r="B2146" s="107"/>
      <c r="C2146" s="107"/>
      <c r="H2146" s="107"/>
    </row>
    <row r="2147" spans="2:8" ht="15">
      <c r="B2147" s="107"/>
      <c r="C2147" s="107"/>
      <c r="H2147" s="107"/>
    </row>
    <row r="2148" spans="2:8" ht="15">
      <c r="B2148" s="107"/>
      <c r="C2148" s="107"/>
      <c r="H2148" s="107"/>
    </row>
    <row r="2149" spans="2:8" ht="15">
      <c r="B2149" s="107"/>
      <c r="C2149" s="107"/>
      <c r="H2149" s="107"/>
    </row>
    <row r="2150" spans="2:8" ht="15">
      <c r="B2150" s="107"/>
      <c r="C2150" s="107"/>
      <c r="H2150" s="107"/>
    </row>
    <row r="2151" spans="2:8" ht="15">
      <c r="B2151" s="107"/>
      <c r="C2151" s="107"/>
      <c r="H2151" s="107"/>
    </row>
    <row r="2152" spans="2:8" ht="15">
      <c r="B2152" s="107"/>
      <c r="C2152" s="107"/>
      <c r="H2152" s="107"/>
    </row>
    <row r="2153" spans="2:8" ht="15">
      <c r="B2153" s="107"/>
      <c r="C2153" s="107"/>
      <c r="H2153" s="107"/>
    </row>
    <row r="2154" spans="2:8" ht="15">
      <c r="B2154" s="107"/>
      <c r="C2154" s="107"/>
      <c r="H2154" s="107"/>
    </row>
    <row r="2155" spans="2:8" ht="15">
      <c r="B2155" s="107"/>
      <c r="C2155" s="107"/>
      <c r="H2155" s="107"/>
    </row>
    <row r="2156" spans="2:8" ht="15">
      <c r="B2156" s="107"/>
      <c r="C2156" s="107"/>
      <c r="H2156" s="107"/>
    </row>
    <row r="2157" spans="2:8" ht="15">
      <c r="B2157" s="107"/>
      <c r="C2157" s="107"/>
      <c r="H2157" s="107"/>
    </row>
    <row r="2158" spans="2:8" ht="15">
      <c r="B2158" s="107"/>
      <c r="C2158" s="107"/>
      <c r="H2158" s="107"/>
    </row>
    <row r="2159" spans="2:8" ht="15">
      <c r="B2159" s="107"/>
      <c r="C2159" s="107"/>
      <c r="H2159" s="107"/>
    </row>
    <row r="2160" spans="2:8" ht="15">
      <c r="B2160" s="107"/>
      <c r="C2160" s="107"/>
      <c r="H2160" s="107"/>
    </row>
    <row r="2161" spans="2:8" ht="15">
      <c r="B2161" s="107"/>
      <c r="C2161" s="107"/>
      <c r="H2161" s="107"/>
    </row>
    <row r="2162" spans="2:8" ht="15">
      <c r="B2162" s="107"/>
      <c r="C2162" s="107"/>
      <c r="H2162" s="107"/>
    </row>
    <row r="2163" spans="2:8" ht="15">
      <c r="B2163" s="107"/>
      <c r="C2163" s="107"/>
      <c r="H2163" s="107"/>
    </row>
    <row r="2164" spans="2:8" ht="15">
      <c r="B2164" s="107"/>
      <c r="C2164" s="107"/>
      <c r="H2164" s="107"/>
    </row>
    <row r="2165" spans="2:8" ht="15">
      <c r="B2165" s="107"/>
      <c r="C2165" s="107"/>
      <c r="H2165" s="107"/>
    </row>
    <row r="2166" spans="2:8" ht="15">
      <c r="B2166" s="107"/>
      <c r="C2166" s="107"/>
      <c r="H2166" s="107"/>
    </row>
    <row r="2167" spans="2:8" ht="15">
      <c r="B2167" s="107"/>
      <c r="C2167" s="107"/>
      <c r="H2167" s="107"/>
    </row>
    <row r="2168" spans="2:8" ht="15">
      <c r="B2168" s="107"/>
      <c r="C2168" s="107"/>
      <c r="H2168" s="107"/>
    </row>
    <row r="2169" spans="2:8" ht="15">
      <c r="B2169" s="107"/>
      <c r="C2169" s="107"/>
      <c r="H2169" s="107"/>
    </row>
    <row r="2170" spans="2:8" ht="15">
      <c r="B2170" s="107"/>
      <c r="C2170" s="107"/>
      <c r="H2170" s="107"/>
    </row>
    <row r="2171" spans="2:8" ht="15">
      <c r="B2171" s="107"/>
      <c r="C2171" s="107"/>
      <c r="H2171" s="107"/>
    </row>
    <row r="2172" spans="2:8" ht="15">
      <c r="B2172" s="107"/>
      <c r="C2172" s="107"/>
      <c r="H2172" s="107"/>
    </row>
    <row r="2173" spans="2:8" ht="15">
      <c r="B2173" s="107"/>
      <c r="C2173" s="107"/>
      <c r="H2173" s="107"/>
    </row>
    <row r="2174" spans="2:8" ht="15">
      <c r="B2174" s="107"/>
      <c r="C2174" s="107"/>
      <c r="H2174" s="107"/>
    </row>
    <row r="2175" spans="2:8" ht="15">
      <c r="B2175" s="107"/>
      <c r="C2175" s="107"/>
      <c r="H2175" s="107"/>
    </row>
    <row r="2176" spans="2:8" ht="15">
      <c r="B2176" s="107"/>
      <c r="C2176" s="107"/>
      <c r="H2176" s="107"/>
    </row>
    <row r="2177" spans="2:8" ht="15">
      <c r="B2177" s="107"/>
      <c r="C2177" s="107"/>
      <c r="H2177" s="107"/>
    </row>
    <row r="2178" spans="2:8" ht="15">
      <c r="B2178" s="107"/>
      <c r="C2178" s="107"/>
      <c r="H2178" s="107"/>
    </row>
    <row r="2179" spans="2:8" ht="15">
      <c r="B2179" s="107"/>
      <c r="C2179" s="107"/>
      <c r="H2179" s="107"/>
    </row>
    <row r="2180" spans="2:8" ht="15">
      <c r="B2180" s="107"/>
      <c r="C2180" s="107"/>
      <c r="H2180" s="107"/>
    </row>
    <row r="2181" spans="2:8" ht="15">
      <c r="B2181" s="107"/>
      <c r="C2181" s="107"/>
      <c r="H2181" s="107"/>
    </row>
    <row r="2182" spans="2:8" ht="15">
      <c r="B2182" s="107"/>
      <c r="C2182" s="107"/>
      <c r="H2182" s="107"/>
    </row>
    <row r="2183" spans="2:8" ht="15">
      <c r="B2183" s="107"/>
      <c r="C2183" s="107"/>
      <c r="H2183" s="107"/>
    </row>
    <row r="2184" spans="2:8" ht="15">
      <c r="B2184" s="107"/>
      <c r="C2184" s="107"/>
      <c r="H2184" s="107"/>
    </row>
    <row r="2185" spans="2:8" ht="15">
      <c r="B2185" s="107"/>
      <c r="C2185" s="107"/>
      <c r="H2185" s="107"/>
    </row>
    <row r="2186" spans="2:8" ht="15">
      <c r="B2186" s="107"/>
      <c r="C2186" s="107"/>
      <c r="H2186" s="107"/>
    </row>
    <row r="2187" spans="2:8" ht="15">
      <c r="B2187" s="107"/>
      <c r="C2187" s="107"/>
      <c r="H2187" s="107"/>
    </row>
    <row r="2188" spans="2:8" ht="15">
      <c r="B2188" s="107"/>
      <c r="C2188" s="107"/>
      <c r="H2188" s="107"/>
    </row>
    <row r="2189" spans="2:8" ht="15">
      <c r="B2189" s="107"/>
      <c r="C2189" s="107"/>
      <c r="H2189" s="107"/>
    </row>
    <row r="2190" spans="2:8" ht="15">
      <c r="B2190" s="107"/>
      <c r="C2190" s="107"/>
      <c r="H2190" s="107"/>
    </row>
    <row r="2191" spans="2:8" ht="15">
      <c r="B2191" s="107"/>
      <c r="C2191" s="107"/>
      <c r="H2191" s="107"/>
    </row>
    <row r="2192" spans="2:8" ht="15">
      <c r="B2192" s="107"/>
      <c r="C2192" s="107"/>
      <c r="H2192" s="107"/>
    </row>
    <row r="2193" spans="2:8" ht="15">
      <c r="B2193" s="107"/>
      <c r="C2193" s="107"/>
      <c r="H2193" s="107"/>
    </row>
    <row r="2194" spans="2:8" ht="15">
      <c r="B2194" s="107"/>
      <c r="C2194" s="107"/>
      <c r="H2194" s="107"/>
    </row>
    <row r="2195" spans="2:8" ht="15">
      <c r="B2195" s="107"/>
      <c r="C2195" s="107"/>
      <c r="H2195" s="107"/>
    </row>
    <row r="2196" spans="2:8" ht="15">
      <c r="B2196" s="107"/>
      <c r="C2196" s="107"/>
      <c r="H2196" s="107"/>
    </row>
    <row r="2197" spans="2:8" ht="15">
      <c r="B2197" s="107"/>
      <c r="C2197" s="107"/>
      <c r="H2197" s="107"/>
    </row>
    <row r="2198" spans="2:8" ht="15">
      <c r="B2198" s="107"/>
      <c r="C2198" s="107"/>
      <c r="H2198" s="107"/>
    </row>
    <row r="2199" spans="2:8" ht="15">
      <c r="B2199" s="107"/>
      <c r="C2199" s="107"/>
      <c r="H2199" s="107"/>
    </row>
    <row r="2200" spans="2:8" ht="15">
      <c r="B2200" s="107"/>
      <c r="C2200" s="107"/>
      <c r="H2200" s="107"/>
    </row>
    <row r="2201" spans="2:8" ht="15">
      <c r="B2201" s="107"/>
      <c r="C2201" s="107"/>
      <c r="H2201" s="107"/>
    </row>
    <row r="2202" spans="2:8" ht="15">
      <c r="B2202" s="107"/>
      <c r="C2202" s="107"/>
      <c r="H2202" s="107"/>
    </row>
    <row r="2203" spans="2:8" ht="15">
      <c r="B2203" s="107"/>
      <c r="C2203" s="107"/>
      <c r="H2203" s="107"/>
    </row>
    <row r="2204" spans="2:8" ht="15">
      <c r="B2204" s="107"/>
      <c r="C2204" s="107"/>
      <c r="H2204" s="107"/>
    </row>
    <row r="2205" spans="2:8" ht="15">
      <c r="B2205" s="107"/>
      <c r="C2205" s="107"/>
      <c r="H2205" s="107"/>
    </row>
    <row r="2206" spans="2:8" ht="15">
      <c r="B2206" s="107"/>
      <c r="C2206" s="107"/>
      <c r="H2206" s="107"/>
    </row>
    <row r="2207" spans="2:8" ht="15">
      <c r="B2207" s="107"/>
      <c r="C2207" s="107"/>
      <c r="H2207" s="107"/>
    </row>
    <row r="2208" spans="2:8" ht="15">
      <c r="B2208" s="107"/>
      <c r="C2208" s="107"/>
      <c r="H2208" s="107"/>
    </row>
    <row r="2209" spans="2:8" ht="15">
      <c r="B2209" s="107"/>
      <c r="C2209" s="107"/>
      <c r="H2209" s="107"/>
    </row>
    <row r="2210" spans="2:8" ht="15">
      <c r="B2210" s="107"/>
      <c r="C2210" s="107"/>
      <c r="H2210" s="107"/>
    </row>
    <row r="2211" spans="2:8" ht="15">
      <c r="B2211" s="107"/>
      <c r="C2211" s="107"/>
      <c r="H2211" s="107"/>
    </row>
    <row r="2212" spans="2:8" ht="15">
      <c r="B2212" s="107"/>
      <c r="C2212" s="107"/>
      <c r="H2212" s="107"/>
    </row>
    <row r="2213" spans="2:8" ht="15">
      <c r="B2213" s="107"/>
      <c r="C2213" s="107"/>
      <c r="H2213" s="107"/>
    </row>
    <row r="2214" spans="2:8" ht="15">
      <c r="B2214" s="107"/>
      <c r="C2214" s="107"/>
      <c r="H2214" s="107"/>
    </row>
    <row r="2215" spans="2:8" ht="15">
      <c r="B2215" s="107"/>
      <c r="C2215" s="107"/>
      <c r="H2215" s="107"/>
    </row>
    <row r="2216" spans="2:8" ht="15">
      <c r="B2216" s="107"/>
      <c r="C2216" s="107"/>
      <c r="H2216" s="107"/>
    </row>
    <row r="2217" spans="2:8" ht="15">
      <c r="B2217" s="107"/>
      <c r="C2217" s="107"/>
      <c r="H2217" s="107"/>
    </row>
    <row r="2218" spans="2:8" ht="15">
      <c r="B2218" s="107"/>
      <c r="C2218" s="107"/>
      <c r="H2218" s="107"/>
    </row>
    <row r="2219" spans="2:8" ht="15">
      <c r="B2219" s="107"/>
      <c r="C2219" s="107"/>
      <c r="H2219" s="107"/>
    </row>
    <row r="2220" spans="2:8" ht="15">
      <c r="B2220" s="107"/>
      <c r="C2220" s="107"/>
      <c r="H2220" s="107"/>
    </row>
    <row r="2221" spans="2:8" ht="15">
      <c r="B2221" s="107"/>
      <c r="C2221" s="107"/>
      <c r="H2221" s="107"/>
    </row>
    <row r="2222" spans="2:8" ht="15">
      <c r="B2222" s="107"/>
      <c r="C2222" s="107"/>
      <c r="H2222" s="107"/>
    </row>
    <row r="2223" spans="2:8" ht="15">
      <c r="B2223" s="107"/>
      <c r="C2223" s="107"/>
      <c r="H2223" s="107"/>
    </row>
    <row r="2224" spans="2:8" ht="15">
      <c r="B2224" s="107"/>
      <c r="C2224" s="107"/>
      <c r="H2224" s="107"/>
    </row>
    <row r="2225" spans="2:8" ht="15">
      <c r="B2225" s="107"/>
      <c r="C2225" s="107"/>
      <c r="H2225" s="107"/>
    </row>
    <row r="2226" spans="2:8" ht="15">
      <c r="B2226" s="107"/>
      <c r="C2226" s="107"/>
      <c r="H2226" s="107"/>
    </row>
    <row r="2227" spans="2:8" ht="15">
      <c r="B2227" s="107"/>
      <c r="C2227" s="107"/>
      <c r="H2227" s="107"/>
    </row>
    <row r="2228" spans="2:8" ht="15">
      <c r="B2228" s="107"/>
      <c r="C2228" s="107"/>
      <c r="H2228" s="107"/>
    </row>
    <row r="2229" spans="2:8" ht="15">
      <c r="B2229" s="107"/>
      <c r="C2229" s="107"/>
      <c r="H2229" s="107"/>
    </row>
    <row r="2230" spans="2:8" ht="15">
      <c r="B2230" s="107"/>
      <c r="C2230" s="107"/>
      <c r="H2230" s="107"/>
    </row>
    <row r="2231" spans="2:8" ht="15">
      <c r="B2231" s="107"/>
      <c r="C2231" s="107"/>
      <c r="H2231" s="107"/>
    </row>
    <row r="2232" spans="2:8" ht="15">
      <c r="B2232" s="107"/>
      <c r="C2232" s="107"/>
      <c r="H2232" s="107"/>
    </row>
    <row r="2233" spans="2:8" ht="15">
      <c r="B2233" s="107"/>
      <c r="C2233" s="107"/>
      <c r="H2233" s="107"/>
    </row>
    <row r="2234" spans="2:8" ht="15">
      <c r="B2234" s="107"/>
      <c r="C2234" s="107"/>
      <c r="H2234" s="107"/>
    </row>
    <row r="2235" spans="2:8" ht="15">
      <c r="B2235" s="107"/>
      <c r="C2235" s="107"/>
      <c r="H2235" s="107"/>
    </row>
    <row r="2236" spans="2:8" ht="15">
      <c r="B2236" s="107"/>
      <c r="C2236" s="107"/>
      <c r="H2236" s="107"/>
    </row>
    <row r="2237" spans="2:8" ht="15">
      <c r="B2237" s="107"/>
      <c r="C2237" s="107"/>
      <c r="H2237" s="107"/>
    </row>
    <row r="2238" spans="2:8" ht="15">
      <c r="B2238" s="107"/>
      <c r="C2238" s="107"/>
      <c r="H2238" s="107"/>
    </row>
    <row r="2239" spans="2:8" ht="15">
      <c r="B2239" s="107"/>
      <c r="C2239" s="107"/>
      <c r="H2239" s="107"/>
    </row>
    <row r="2240" spans="2:8" ht="15">
      <c r="B2240" s="107"/>
      <c r="C2240" s="107"/>
      <c r="H2240" s="107"/>
    </row>
    <row r="2241" spans="2:8" ht="15">
      <c r="B2241" s="107"/>
      <c r="C2241" s="107"/>
      <c r="H2241" s="107"/>
    </row>
    <row r="2242" spans="2:8" ht="15">
      <c r="B2242" s="107"/>
      <c r="C2242" s="107"/>
      <c r="H2242" s="107"/>
    </row>
    <row r="2243" spans="2:8" ht="15">
      <c r="B2243" s="107"/>
      <c r="C2243" s="107"/>
      <c r="H2243" s="107"/>
    </row>
    <row r="2244" spans="2:8" ht="15">
      <c r="B2244" s="107"/>
      <c r="C2244" s="107"/>
      <c r="H2244" s="107"/>
    </row>
    <row r="2245" spans="2:8" ht="15">
      <c r="B2245" s="107"/>
      <c r="C2245" s="107"/>
      <c r="H2245" s="107"/>
    </row>
    <row r="2246" spans="2:8" ht="15">
      <c r="B2246" s="107"/>
      <c r="C2246" s="107"/>
      <c r="H2246" s="107"/>
    </row>
    <row r="2247" spans="2:8" ht="15">
      <c r="B2247" s="107"/>
      <c r="C2247" s="107"/>
      <c r="H2247" s="107"/>
    </row>
    <row r="2248" spans="2:8" ht="15">
      <c r="B2248" s="107"/>
      <c r="C2248" s="107"/>
      <c r="H2248" s="107"/>
    </row>
    <row r="2249" spans="2:8" ht="15">
      <c r="B2249" s="107"/>
      <c r="C2249" s="107"/>
      <c r="H2249" s="107"/>
    </row>
    <row r="2250" spans="2:8" ht="15">
      <c r="B2250" s="107"/>
      <c r="C2250" s="107"/>
      <c r="H2250" s="107"/>
    </row>
    <row r="2251" spans="2:8" ht="15">
      <c r="B2251" s="107"/>
      <c r="C2251" s="107"/>
      <c r="H2251" s="107"/>
    </row>
    <row r="2252" spans="2:8" ht="15">
      <c r="B2252" s="107"/>
      <c r="C2252" s="107"/>
      <c r="H2252" s="107"/>
    </row>
    <row r="2253" spans="2:8" ht="15">
      <c r="B2253" s="107"/>
      <c r="C2253" s="107"/>
      <c r="H2253" s="107"/>
    </row>
    <row r="2254" spans="2:8" ht="15">
      <c r="B2254" s="107"/>
      <c r="C2254" s="107"/>
      <c r="H2254" s="107"/>
    </row>
    <row r="2255" spans="2:8" ht="15">
      <c r="B2255" s="107"/>
      <c r="C2255" s="107"/>
      <c r="H2255" s="107"/>
    </row>
    <row r="2256" spans="2:8" ht="15">
      <c r="B2256" s="107"/>
      <c r="C2256" s="107"/>
      <c r="H2256" s="107"/>
    </row>
    <row r="2257" spans="2:8" ht="15">
      <c r="B2257" s="107"/>
      <c r="C2257" s="107"/>
      <c r="H2257" s="107"/>
    </row>
    <row r="2258" spans="2:8" ht="15">
      <c r="B2258" s="107"/>
      <c r="C2258" s="107"/>
      <c r="H2258" s="107"/>
    </row>
    <row r="2259" spans="2:8" ht="15">
      <c r="B2259" s="107"/>
      <c r="C2259" s="107"/>
      <c r="H2259" s="107"/>
    </row>
    <row r="2260" spans="2:8" ht="15">
      <c r="B2260" s="107"/>
      <c r="C2260" s="107"/>
      <c r="H2260" s="107"/>
    </row>
    <row r="2261" spans="2:8" ht="15">
      <c r="B2261" s="107"/>
      <c r="C2261" s="107"/>
      <c r="H2261" s="107"/>
    </row>
    <row r="2262" spans="2:8" ht="15">
      <c r="B2262" s="107"/>
      <c r="C2262" s="107"/>
      <c r="H2262" s="107"/>
    </row>
    <row r="2263" spans="2:8" ht="15">
      <c r="B2263" s="107"/>
      <c r="C2263" s="107"/>
      <c r="H2263" s="107"/>
    </row>
    <row r="2264" spans="2:8" ht="15">
      <c r="B2264" s="107"/>
      <c r="C2264" s="107"/>
      <c r="H2264" s="107"/>
    </row>
    <row r="2265" spans="2:8" ht="15">
      <c r="B2265" s="107"/>
      <c r="C2265" s="107"/>
      <c r="H2265" s="107"/>
    </row>
    <row r="2266" spans="2:8" ht="15">
      <c r="B2266" s="107"/>
      <c r="C2266" s="107"/>
      <c r="H2266" s="107"/>
    </row>
    <row r="2267" spans="2:8" ht="15">
      <c r="B2267" s="107"/>
      <c r="C2267" s="107"/>
      <c r="H2267" s="107"/>
    </row>
    <row r="2268" spans="2:8" ht="15">
      <c r="B2268" s="107"/>
      <c r="C2268" s="107"/>
      <c r="H2268" s="107"/>
    </row>
    <row r="2269" spans="2:8" ht="15">
      <c r="B2269" s="107"/>
      <c r="C2269" s="107"/>
      <c r="H2269" s="107"/>
    </row>
    <row r="2270" spans="2:8" ht="15">
      <c r="B2270" s="107"/>
      <c r="C2270" s="107"/>
      <c r="H2270" s="107"/>
    </row>
    <row r="2271" spans="2:8" ht="15">
      <c r="B2271" s="107"/>
      <c r="C2271" s="107"/>
      <c r="H2271" s="107"/>
    </row>
    <row r="2272" spans="2:8" ht="15">
      <c r="B2272" s="107"/>
      <c r="C2272" s="107"/>
      <c r="H2272" s="107"/>
    </row>
    <row r="2273" spans="2:8" ht="15">
      <c r="B2273" s="107"/>
      <c r="C2273" s="107"/>
      <c r="H2273" s="107"/>
    </row>
    <row r="2274" spans="2:8" ht="15">
      <c r="B2274" s="107"/>
      <c r="C2274" s="107"/>
      <c r="H2274" s="107"/>
    </row>
    <row r="2275" spans="2:8" ht="15">
      <c r="B2275" s="107"/>
      <c r="C2275" s="107"/>
      <c r="H2275" s="107"/>
    </row>
    <row r="2276" spans="2:8" ht="15">
      <c r="B2276" s="107"/>
      <c r="C2276" s="107"/>
      <c r="H2276" s="107"/>
    </row>
    <row r="2277" spans="2:8" ht="15">
      <c r="B2277" s="107"/>
      <c r="C2277" s="107"/>
      <c r="H2277" s="107"/>
    </row>
    <row r="2278" spans="2:8" ht="15">
      <c r="B2278" s="107"/>
      <c r="C2278" s="107"/>
      <c r="H2278" s="107"/>
    </row>
    <row r="2279" spans="2:8" ht="15">
      <c r="B2279" s="107"/>
      <c r="C2279" s="107"/>
      <c r="H2279" s="107"/>
    </row>
    <row r="2280" spans="2:8" ht="15">
      <c r="B2280" s="107"/>
      <c r="C2280" s="107"/>
      <c r="H2280" s="107"/>
    </row>
    <row r="2281" spans="2:8" ht="15">
      <c r="B2281" s="107"/>
      <c r="C2281" s="107"/>
      <c r="H2281" s="107"/>
    </row>
    <row r="2282" spans="2:8" ht="15">
      <c r="B2282" s="107"/>
      <c r="C2282" s="107"/>
      <c r="H2282" s="107"/>
    </row>
    <row r="2283" spans="2:8" ht="15">
      <c r="B2283" s="107"/>
      <c r="C2283" s="107"/>
      <c r="H2283" s="107"/>
    </row>
    <row r="2284" spans="2:8" ht="15">
      <c r="B2284" s="107"/>
      <c r="C2284" s="107"/>
      <c r="H2284" s="107"/>
    </row>
    <row r="2285" spans="2:8" ht="15">
      <c r="B2285" s="107"/>
      <c r="C2285" s="107"/>
      <c r="H2285" s="107"/>
    </row>
    <row r="2286" spans="2:8" ht="15">
      <c r="B2286" s="107"/>
      <c r="C2286" s="107"/>
      <c r="H2286" s="107"/>
    </row>
    <row r="2287" spans="2:8" ht="15">
      <c r="B2287" s="107"/>
      <c r="C2287" s="107"/>
      <c r="H2287" s="107"/>
    </row>
    <row r="2288" spans="2:8" ht="15">
      <c r="B2288" s="107"/>
      <c r="C2288" s="107"/>
      <c r="H2288" s="107"/>
    </row>
    <row r="2289" spans="2:8" ht="15">
      <c r="B2289" s="107"/>
      <c r="C2289" s="107"/>
      <c r="H2289" s="107"/>
    </row>
    <row r="2290" spans="2:8" ht="15">
      <c r="B2290" s="107"/>
      <c r="C2290" s="107"/>
      <c r="H2290" s="107"/>
    </row>
    <row r="2291" spans="2:8" ht="15">
      <c r="B2291" s="107"/>
      <c r="C2291" s="107"/>
      <c r="H2291" s="107"/>
    </row>
    <row r="2292" spans="2:8" ht="15">
      <c r="B2292" s="107"/>
      <c r="C2292" s="107"/>
      <c r="H2292" s="107"/>
    </row>
    <row r="2293" spans="2:8" ht="15">
      <c r="B2293" s="107"/>
      <c r="C2293" s="107"/>
      <c r="H2293" s="107"/>
    </row>
    <row r="2294" spans="2:8" ht="15">
      <c r="B2294" s="107"/>
      <c r="C2294" s="107"/>
      <c r="H2294" s="107"/>
    </row>
    <row r="2295" spans="2:8" ht="15">
      <c r="B2295" s="107"/>
      <c r="C2295" s="107"/>
      <c r="H2295" s="107"/>
    </row>
    <row r="2296" spans="2:8" ht="15">
      <c r="B2296" s="107"/>
      <c r="C2296" s="107"/>
      <c r="H2296" s="107"/>
    </row>
    <row r="2297" spans="2:8" ht="15">
      <c r="B2297" s="107"/>
      <c r="C2297" s="107"/>
      <c r="H2297" s="107"/>
    </row>
    <row r="2298" spans="2:8" ht="15">
      <c r="B2298" s="107"/>
      <c r="C2298" s="107"/>
      <c r="H2298" s="107"/>
    </row>
    <row r="2299" spans="2:8" ht="15">
      <c r="B2299" s="107"/>
      <c r="C2299" s="107"/>
      <c r="H2299" s="107"/>
    </row>
    <row r="2300" spans="2:8" ht="15">
      <c r="B2300" s="107"/>
      <c r="C2300" s="107"/>
      <c r="H2300" s="107"/>
    </row>
    <row r="2301" spans="2:8" ht="15">
      <c r="B2301" s="107"/>
      <c r="C2301" s="107"/>
      <c r="H2301" s="107"/>
    </row>
    <row r="2302" spans="2:8" ht="15">
      <c r="B2302" s="107"/>
      <c r="C2302" s="107"/>
      <c r="H2302" s="107"/>
    </row>
    <row r="2303" spans="2:8" ht="15">
      <c r="B2303" s="107"/>
      <c r="C2303" s="107"/>
      <c r="H2303" s="107"/>
    </row>
    <row r="2304" spans="2:8" ht="15">
      <c r="B2304" s="107"/>
      <c r="C2304" s="107"/>
      <c r="H2304" s="107"/>
    </row>
    <row r="2305" spans="2:8" ht="15">
      <c r="B2305" s="107"/>
      <c r="C2305" s="107"/>
      <c r="H2305" s="107"/>
    </row>
    <row r="2306" spans="2:8" ht="15">
      <c r="B2306" s="107"/>
      <c r="C2306" s="107"/>
      <c r="H2306" s="107"/>
    </row>
    <row r="2307" spans="2:8" ht="15">
      <c r="B2307" s="107"/>
      <c r="C2307" s="107"/>
      <c r="H2307" s="107"/>
    </row>
    <row r="2308" spans="2:8" ht="15">
      <c r="B2308" s="107"/>
      <c r="C2308" s="107"/>
      <c r="H2308" s="107"/>
    </row>
    <row r="2309" spans="2:8" ht="15">
      <c r="B2309" s="107"/>
      <c r="C2309" s="107"/>
      <c r="H2309" s="107"/>
    </row>
    <row r="2310" spans="2:8" ht="15">
      <c r="B2310" s="107"/>
      <c r="C2310" s="107"/>
      <c r="H2310" s="107"/>
    </row>
    <row r="2311" spans="2:8" ht="15">
      <c r="B2311" s="107"/>
      <c r="C2311" s="107"/>
      <c r="H2311" s="107"/>
    </row>
    <row r="2312" spans="2:8" ht="15">
      <c r="B2312" s="107"/>
      <c r="C2312" s="107"/>
      <c r="H2312" s="107"/>
    </row>
    <row r="2313" spans="2:8" ht="15">
      <c r="B2313" s="107"/>
      <c r="C2313" s="107"/>
      <c r="H2313" s="107"/>
    </row>
    <row r="2314" spans="2:8" ht="15">
      <c r="B2314" s="107"/>
      <c r="C2314" s="107"/>
      <c r="H2314" s="107"/>
    </row>
    <row r="2315" spans="2:8" ht="15">
      <c r="B2315" s="107"/>
      <c r="C2315" s="107"/>
      <c r="H2315" s="107"/>
    </row>
    <row r="2316" spans="2:8" ht="15">
      <c r="B2316" s="107"/>
      <c r="C2316" s="107"/>
      <c r="H2316" s="107"/>
    </row>
    <row r="2317" spans="2:8" ht="15">
      <c r="B2317" s="107"/>
      <c r="C2317" s="107"/>
      <c r="H2317" s="107"/>
    </row>
    <row r="2318" spans="2:8" ht="15">
      <c r="B2318" s="107"/>
      <c r="C2318" s="107"/>
      <c r="H2318" s="107"/>
    </row>
    <row r="2319" spans="2:8" ht="15">
      <c r="B2319" s="107"/>
      <c r="C2319" s="107"/>
      <c r="H2319" s="107"/>
    </row>
    <row r="2320" spans="2:8" ht="15">
      <c r="B2320" s="107"/>
      <c r="C2320" s="107"/>
      <c r="H2320" s="107"/>
    </row>
    <row r="2321" spans="2:8" ht="15">
      <c r="B2321" s="107"/>
      <c r="C2321" s="107"/>
      <c r="H2321" s="107"/>
    </row>
    <row r="2322" spans="2:8" ht="15">
      <c r="B2322" s="107"/>
      <c r="C2322" s="107"/>
      <c r="H2322" s="107"/>
    </row>
    <row r="2323" spans="2:8" ht="15">
      <c r="B2323" s="107"/>
      <c r="C2323" s="107"/>
      <c r="H2323" s="107"/>
    </row>
    <row r="2324" spans="2:8" ht="15">
      <c r="B2324" s="107"/>
      <c r="C2324" s="107"/>
      <c r="H2324" s="107"/>
    </row>
    <row r="2325" spans="2:8" ht="15">
      <c r="B2325" s="107"/>
      <c r="C2325" s="107"/>
      <c r="H2325" s="107"/>
    </row>
    <row r="2326" spans="2:8" ht="15">
      <c r="B2326" s="107"/>
      <c r="C2326" s="107"/>
      <c r="H2326" s="107"/>
    </row>
    <row r="2327" spans="2:8" ht="15">
      <c r="B2327" s="107"/>
      <c r="C2327" s="107"/>
      <c r="H2327" s="107"/>
    </row>
    <row r="2328" spans="2:8" ht="15">
      <c r="B2328" s="107"/>
      <c r="C2328" s="107"/>
      <c r="H2328" s="107"/>
    </row>
    <row r="2340" spans="2:2">
      <c r="B2340" s="112"/>
    </row>
    <row r="2341" spans="2:2">
      <c r="B2341" s="112"/>
    </row>
  </sheetData>
  <mergeCells count="10">
    <mergeCell ref="A1:M1"/>
    <mergeCell ref="I2:O2"/>
    <mergeCell ref="A2:A3"/>
    <mergeCell ref="B2:B3"/>
    <mergeCell ref="C2:C3"/>
    <mergeCell ref="D2:D3"/>
    <mergeCell ref="E2:E3"/>
    <mergeCell ref="F2:F3"/>
    <mergeCell ref="G2:G3"/>
    <mergeCell ref="H2:H3"/>
  </mergeCells>
  <conditionalFormatting sqref="F4:F35">
    <cfRule type="cellIs" dxfId="2" priority="219" aboveAverage="1" operator="lessThan">
      <formula>0</formula>
    </cfRule>
  </conditionalFormatting>
  <pageMargins left="0.75" right="0.75" top="1" bottom="1" header="0.5" footer="0.5"/>
  <pageSetup paperSize="9" orientation="portrait"/>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I2198"/>
  <sheetViews>
    <sheetView workbookViewId="0">
      <pane ySplit="2" topLeftCell="A3" activePane="bottomLeft" state="frozen"/>
      <selection/>
      <selection pane="bottomLeft" activeCell="A2" sqref="A2:D10624"/>
    </sheetView>
  </sheetViews>
  <sheetFormatPr baseColWidth="8" defaultColWidth="9" defaultRowHeight="14.25"/>
  <cols>
    <col min="1" max="1" width="10.1833333333333" style="60" customWidth="1"/>
    <col min="2" max="2" width="14.8833333333333" style="60" customWidth="1"/>
    <col min="3" max="3" width="12.8166666666667" style="63" customWidth="1"/>
    <col min="4" max="4" width="12" style="64" customWidth="1"/>
    <col min="5" max="5" width="11.1333333333333" style="60" customWidth="1"/>
    <col min="6" max="6" width="9.88333333333333" style="60" customWidth="1"/>
    <col min="7" max="7" width="11.0916666666667" style="60" customWidth="1"/>
    <col min="8" max="8" width="13.4416666666667" style="60" customWidth="1"/>
    <col min="9" max="9" width="9.88333333333333" style="60" customWidth="1"/>
    <col min="10" max="11" width="12.6333333333333" style="60"/>
    <col min="12" max="16384" width="9" style="60"/>
  </cols>
  <sheetData>
    <row r="1" spans="1:9" s="60" customFormat="1" ht="53" customHeight="1">
      <c r="A1" s="65" t="s">
        <v>26196</v>
      </c>
      <c r="B1" s="65"/>
      <c r="C1" s="65"/>
      <c r="D1" s="65"/>
      <c r="E1" s="65"/>
      <c r="F1" s="65"/>
      <c r="G1" s="65"/>
      <c r="H1" s="65"/>
      <c r="I1" s="65"/>
    </row>
    <row r="2" spans="1:9" s="60" customFormat="1" ht="48" customHeight="1">
      <c r="A2" s="66" t="s">
        <v>26181</v>
      </c>
      <c r="B2" s="67" t="s">
        <v>26182</v>
      </c>
      <c r="C2" s="67" t="s">
        <v>26178</v>
      </c>
      <c r="D2" s="68" t="s">
        <v>26165</v>
      </c>
      <c r="E2" s="67" t="s">
        <v>26169</v>
      </c>
      <c r="F2" s="67" t="s">
        <v>26179</v>
      </c>
      <c r="G2" s="67" t="s">
        <v>26167</v>
      </c>
      <c r="H2" s="67" t="s">
        <v>26185</v>
      </c>
      <c r="I2" s="69"/>
    </row>
    <row r="3" spans="1:9" s="61" customFormat="1" ht="26" customHeight="1">
      <c r="A3" s="70">
        <v>45505</v>
      </c>
      <c r="B3" s="71"/>
      <c r="C3" s="71"/>
      <c r="D3" s="71"/>
      <c r="E3" s="71"/>
      <c r="F3" s="71"/>
      <c r="G3" s="72">
        <f t="shared" ref="G3:G10" si="0">D3-F3</f>
        <v>0</v>
      </c>
      <c r="H3" s="73" t="e">
        <f t="shared" ref="H3:H14" si="1">G3/B3</f>
        <v>#DIV/0!</v>
      </c>
      <c r="I3" s="74"/>
    </row>
    <row r="4" spans="1:9" s="61" customFormat="1" ht="26" customHeight="1">
      <c r="A4" s="70">
        <v>45506</v>
      </c>
      <c r="B4" s="71"/>
      <c r="C4" s="71"/>
      <c r="D4" s="71"/>
      <c r="E4" s="71"/>
      <c r="F4" s="71"/>
      <c r="G4" s="72">
        <f t="shared" si="0"/>
        <v>0</v>
      </c>
      <c r="H4" s="73" t="e">
        <f t="shared" si="1"/>
        <v>#DIV/0!</v>
      </c>
      <c r="I4" s="74"/>
    </row>
    <row r="5" spans="1:9" s="61" customFormat="1" ht="26" customHeight="1">
      <c r="A5" s="70">
        <v>45507</v>
      </c>
      <c r="B5" s="71"/>
      <c r="C5" s="71"/>
      <c r="D5" s="71"/>
      <c r="E5" s="71"/>
      <c r="F5" s="71"/>
      <c r="G5" s="72">
        <f t="shared" si="0"/>
        <v>0</v>
      </c>
      <c r="H5" s="73" t="e">
        <f t="shared" si="1"/>
        <v>#DIV/0!</v>
      </c>
      <c r="I5" s="74"/>
    </row>
    <row r="6" spans="1:9" s="61" customFormat="1" ht="26" customHeight="1">
      <c r="A6" s="70">
        <v>45508</v>
      </c>
      <c r="B6" s="71"/>
      <c r="C6" s="71"/>
      <c r="D6" s="71"/>
      <c r="E6" s="71"/>
      <c r="F6" s="71"/>
      <c r="G6" s="72">
        <f t="shared" si="0"/>
        <v>0</v>
      </c>
      <c r="H6" s="73" t="e">
        <f t="shared" si="1"/>
        <v>#DIV/0!</v>
      </c>
      <c r="I6" s="74"/>
    </row>
    <row r="7" spans="1:9" s="61" customFormat="1" ht="26" customHeight="1">
      <c r="A7" s="70">
        <v>45509</v>
      </c>
      <c r="B7" s="71"/>
      <c r="C7" s="71"/>
      <c r="D7" s="71"/>
      <c r="E7" s="71"/>
      <c r="F7" s="71"/>
      <c r="G7" s="72">
        <f t="shared" si="0"/>
        <v>0</v>
      </c>
      <c r="H7" s="73" t="e">
        <f t="shared" si="1"/>
        <v>#DIV/0!</v>
      </c>
      <c r="I7" s="74"/>
    </row>
    <row r="8" spans="1:9" s="61" customFormat="1" ht="26" customHeight="1">
      <c r="A8" s="70">
        <v>45510</v>
      </c>
      <c r="B8" s="71"/>
      <c r="C8" s="71"/>
      <c r="D8" s="71"/>
      <c r="E8" s="71"/>
      <c r="F8" s="71"/>
      <c r="G8" s="72">
        <f t="shared" si="0"/>
        <v>0</v>
      </c>
      <c r="H8" s="73" t="e">
        <f t="shared" si="1"/>
        <v>#DIV/0!</v>
      </c>
      <c r="I8" s="74"/>
    </row>
    <row r="9" spans="1:9" s="61" customFormat="1" ht="26" customHeight="1">
      <c r="A9" s="70">
        <v>45511</v>
      </c>
      <c r="B9" s="71"/>
      <c r="C9" s="71"/>
      <c r="D9" s="71"/>
      <c r="E9" s="71"/>
      <c r="F9" s="71"/>
      <c r="G9" s="72">
        <f t="shared" si="0"/>
        <v>0</v>
      </c>
      <c r="H9" s="73" t="e">
        <f t="shared" si="1"/>
        <v>#DIV/0!</v>
      </c>
      <c r="I9" s="74"/>
    </row>
    <row r="10" spans="1:9" s="61" customFormat="1" ht="26" customHeight="1">
      <c r="A10" s="70">
        <v>45512</v>
      </c>
      <c r="B10" s="71"/>
      <c r="C10" s="71"/>
      <c r="D10" s="71"/>
      <c r="E10" s="71"/>
      <c r="F10" s="71"/>
      <c r="G10" s="72">
        <f t="shared" si="0"/>
        <v>0</v>
      </c>
      <c r="H10" s="73" t="e">
        <f t="shared" si="1"/>
        <v>#DIV/0!</v>
      </c>
      <c r="I10" s="74"/>
    </row>
    <row r="11" spans="1:9" s="61" customFormat="1" ht="26" customHeight="1">
      <c r="A11" s="70">
        <v>45513</v>
      </c>
      <c r="B11" s="71"/>
      <c r="C11" s="71"/>
      <c r="D11" s="71"/>
      <c r="E11" s="71"/>
      <c r="F11" s="71"/>
      <c r="G11" s="72">
        <f t="shared" ref="G11:G21" si="2">D11-F11</f>
        <v>0</v>
      </c>
      <c r="H11" s="73" t="e">
        <f t="shared" si="1"/>
        <v>#DIV/0!</v>
      </c>
      <c r="I11" s="74"/>
    </row>
    <row r="12" spans="1:9" s="61" customFormat="1" ht="26" customHeight="1">
      <c r="A12" s="70">
        <v>45514</v>
      </c>
      <c r="B12" s="71"/>
      <c r="C12" s="71"/>
      <c r="D12" s="71"/>
      <c r="E12" s="71"/>
      <c r="F12" s="71"/>
      <c r="G12" s="72">
        <f t="shared" si="2"/>
        <v>0</v>
      </c>
      <c r="H12" s="73" t="e">
        <f t="shared" si="1"/>
        <v>#DIV/0!</v>
      </c>
      <c r="I12" s="74"/>
    </row>
    <row r="13" spans="1:9" s="61" customFormat="1" ht="26" customHeight="1">
      <c r="A13" s="70">
        <v>45515</v>
      </c>
      <c r="B13" s="71"/>
      <c r="C13" s="71"/>
      <c r="D13" s="71"/>
      <c r="E13" s="71"/>
      <c r="F13" s="71"/>
      <c r="G13" s="72">
        <f t="shared" si="2"/>
        <v>0</v>
      </c>
      <c r="H13" s="73" t="e">
        <f t="shared" si="1"/>
        <v>#DIV/0!</v>
      </c>
      <c r="I13" s="74"/>
    </row>
    <row r="14" spans="1:9" s="61" customFormat="1" ht="26" customHeight="1">
      <c r="A14" s="70">
        <v>45516</v>
      </c>
      <c r="B14" s="71"/>
      <c r="C14" s="71"/>
      <c r="D14" s="71"/>
      <c r="E14" s="71"/>
      <c r="F14" s="71"/>
      <c r="G14" s="72">
        <f t="shared" si="2"/>
        <v>0</v>
      </c>
      <c r="H14" s="73" t="e">
        <f t="shared" si="1"/>
        <v>#DIV/0!</v>
      </c>
      <c r="I14" s="74"/>
    </row>
    <row r="15" spans="1:9" s="61" customFormat="1" ht="26" customHeight="1">
      <c r="A15" s="70">
        <v>45517</v>
      </c>
      <c r="B15" s="71"/>
      <c r="C15" s="71"/>
      <c r="D15" s="71"/>
      <c r="E15" s="71"/>
      <c r="F15" s="71"/>
      <c r="G15" s="72">
        <f t="shared" si="2"/>
        <v>0</v>
      </c>
      <c r="H15" s="73" t="e">
        <f t="shared" ref="H15:H35" si="3">G15/B15</f>
        <v>#DIV/0!</v>
      </c>
      <c r="I15" s="74"/>
    </row>
    <row r="16" spans="1:9" s="61" customFormat="1" ht="26" customHeight="1">
      <c r="A16" s="70">
        <v>45518</v>
      </c>
      <c r="B16" s="71"/>
      <c r="C16" s="71"/>
      <c r="D16" s="71"/>
      <c r="E16" s="71"/>
      <c r="F16" s="71"/>
      <c r="G16" s="72">
        <f t="shared" si="2"/>
        <v>0</v>
      </c>
      <c r="H16" s="73" t="e">
        <f t="shared" si="3"/>
        <v>#DIV/0!</v>
      </c>
      <c r="I16" s="74"/>
    </row>
    <row r="17" spans="1:9" s="61" customFormat="1" ht="26" customHeight="1">
      <c r="A17" s="70">
        <v>45519</v>
      </c>
      <c r="B17" s="71"/>
      <c r="C17" s="71"/>
      <c r="D17" s="71"/>
      <c r="E17" s="71"/>
      <c r="F17" s="71"/>
      <c r="G17" s="72">
        <f t="shared" si="2"/>
        <v>0</v>
      </c>
      <c r="H17" s="73" t="e">
        <f t="shared" si="3"/>
        <v>#DIV/0!</v>
      </c>
      <c r="I17" s="74"/>
    </row>
    <row r="18" spans="1:9" s="61" customFormat="1" ht="26" customHeight="1">
      <c r="A18" s="70">
        <v>45520</v>
      </c>
      <c r="B18" s="71"/>
      <c r="C18" s="71"/>
      <c r="D18" s="71"/>
      <c r="E18" s="71"/>
      <c r="F18" s="71"/>
      <c r="G18" s="72">
        <f t="shared" si="2"/>
        <v>0</v>
      </c>
      <c r="H18" s="73" t="e">
        <f t="shared" si="3"/>
        <v>#DIV/0!</v>
      </c>
      <c r="I18" s="74"/>
    </row>
    <row r="19" spans="1:9" s="61" customFormat="1" ht="26" customHeight="1">
      <c r="A19" s="70">
        <v>45521</v>
      </c>
      <c r="B19" s="71"/>
      <c r="C19" s="71"/>
      <c r="D19" s="71"/>
      <c r="E19" s="71"/>
      <c r="F19" s="71"/>
      <c r="G19" s="72">
        <f t="shared" si="2"/>
        <v>0</v>
      </c>
      <c r="H19" s="73" t="e">
        <f t="shared" si="3"/>
        <v>#DIV/0!</v>
      </c>
      <c r="I19" s="74"/>
    </row>
    <row r="20" spans="1:9" s="61" customFormat="1" ht="26" customHeight="1">
      <c r="A20" s="70">
        <v>45522</v>
      </c>
      <c r="B20" s="71"/>
      <c r="C20" s="71"/>
      <c r="D20" s="71"/>
      <c r="E20" s="71"/>
      <c r="F20" s="71"/>
      <c r="G20" s="72">
        <f t="shared" si="2"/>
        <v>0</v>
      </c>
      <c r="H20" s="73" t="e">
        <f t="shared" si="3"/>
        <v>#DIV/0!</v>
      </c>
      <c r="I20" s="74"/>
    </row>
    <row r="21" spans="1:9" s="61" customFormat="1" ht="26" customHeight="1">
      <c r="A21" s="70">
        <v>45523</v>
      </c>
      <c r="B21" s="71"/>
      <c r="C21" s="71"/>
      <c r="D21" s="71"/>
      <c r="E21" s="71"/>
      <c r="F21" s="71"/>
      <c r="G21" s="72">
        <f t="shared" si="2"/>
        <v>0</v>
      </c>
      <c r="H21" s="73" t="e">
        <f t="shared" si="3"/>
        <v>#DIV/0!</v>
      </c>
      <c r="I21" s="74"/>
    </row>
    <row r="22" spans="1:9" s="61" customFormat="1" ht="26" customHeight="1">
      <c r="A22" s="70">
        <v>45524</v>
      </c>
      <c r="B22" s="71"/>
      <c r="C22" s="71"/>
      <c r="D22" s="71"/>
      <c r="E22" s="71"/>
      <c r="F22" s="71"/>
      <c r="G22" s="72">
        <f t="shared" ref="G22:G35" si="4">D22-F22</f>
        <v>0</v>
      </c>
      <c r="H22" s="73" t="e">
        <f t="shared" si="3"/>
        <v>#DIV/0!</v>
      </c>
      <c r="I22" s="74"/>
    </row>
    <row r="23" spans="1:9" s="61" customFormat="1" ht="26" customHeight="1">
      <c r="A23" s="70">
        <v>45525</v>
      </c>
      <c r="B23" s="71"/>
      <c r="C23" s="71"/>
      <c r="D23" s="71"/>
      <c r="E23" s="71"/>
      <c r="F23" s="71"/>
      <c r="G23" s="72">
        <f t="shared" si="4"/>
        <v>0</v>
      </c>
      <c r="H23" s="73" t="e">
        <f t="shared" si="3"/>
        <v>#DIV/0!</v>
      </c>
      <c r="I23" s="74"/>
    </row>
    <row r="24" spans="1:9" s="61" customFormat="1" ht="26" customHeight="1">
      <c r="A24" s="70">
        <v>45526</v>
      </c>
      <c r="B24" s="71"/>
      <c r="C24" s="71"/>
      <c r="D24" s="71"/>
      <c r="E24" s="71"/>
      <c r="F24" s="71"/>
      <c r="G24" s="72">
        <f t="shared" si="4"/>
        <v>0</v>
      </c>
      <c r="H24" s="73" t="e">
        <f t="shared" si="3"/>
        <v>#DIV/0!</v>
      </c>
      <c r="I24" s="74"/>
    </row>
    <row r="25" spans="1:9" s="61" customFormat="1" ht="26" customHeight="1">
      <c r="A25" s="70">
        <v>45527</v>
      </c>
      <c r="B25" s="71"/>
      <c r="C25" s="71"/>
      <c r="D25" s="71"/>
      <c r="E25" s="71"/>
      <c r="F25" s="71"/>
      <c r="G25" s="72">
        <f t="shared" si="4"/>
        <v>0</v>
      </c>
      <c r="H25" s="73" t="e">
        <f t="shared" si="3"/>
        <v>#DIV/0!</v>
      </c>
      <c r="I25" s="74"/>
    </row>
    <row r="26" spans="1:9" s="61" customFormat="1" ht="26" customHeight="1">
      <c r="A26" s="70">
        <v>45528</v>
      </c>
      <c r="B26" s="71"/>
      <c r="C26" s="71"/>
      <c r="D26" s="71"/>
      <c r="E26" s="71"/>
      <c r="F26" s="71"/>
      <c r="G26" s="72">
        <f t="shared" si="4"/>
        <v>0</v>
      </c>
      <c r="H26" s="73" t="e">
        <f t="shared" si="3"/>
        <v>#DIV/0!</v>
      </c>
      <c r="I26" s="74"/>
    </row>
    <row r="27" spans="1:9" s="61" customFormat="1" ht="26" customHeight="1">
      <c r="A27" s="70">
        <v>45529</v>
      </c>
      <c r="B27" s="71"/>
      <c r="C27" s="71"/>
      <c r="D27" s="71"/>
      <c r="E27" s="71"/>
      <c r="F27" s="71"/>
      <c r="G27" s="72">
        <f t="shared" si="4"/>
        <v>0</v>
      </c>
      <c r="H27" s="73" t="e">
        <f t="shared" si="3"/>
        <v>#DIV/0!</v>
      </c>
      <c r="I27" s="74"/>
    </row>
    <row r="28" spans="1:9" s="61" customFormat="1" ht="26" customHeight="1">
      <c r="A28" s="70">
        <v>45530</v>
      </c>
      <c r="B28" s="71"/>
      <c r="C28" s="71"/>
      <c r="D28" s="71"/>
      <c r="E28" s="71"/>
      <c r="F28" s="71"/>
      <c r="G28" s="72">
        <f t="shared" si="4"/>
        <v>0</v>
      </c>
      <c r="H28" s="73" t="e">
        <f t="shared" si="3"/>
        <v>#DIV/0!</v>
      </c>
      <c r="I28" s="74"/>
    </row>
    <row r="29" spans="1:9" s="61" customFormat="1" ht="26" customHeight="1">
      <c r="A29" s="70">
        <v>45531</v>
      </c>
      <c r="B29" s="71"/>
      <c r="C29" s="71"/>
      <c r="D29" s="71"/>
      <c r="E29" s="71"/>
      <c r="F29" s="71"/>
      <c r="G29" s="72">
        <f t="shared" si="4"/>
        <v>0</v>
      </c>
      <c r="H29" s="73" t="e">
        <f t="shared" si="3"/>
        <v>#DIV/0!</v>
      </c>
      <c r="I29" s="74"/>
    </row>
    <row r="30" spans="1:9" s="61" customFormat="1" ht="26" customHeight="1">
      <c r="A30" s="70">
        <v>45532</v>
      </c>
      <c r="B30" s="71"/>
      <c r="C30" s="71"/>
      <c r="D30" s="71"/>
      <c r="E30" s="71"/>
      <c r="F30" s="71"/>
      <c r="G30" s="72">
        <f t="shared" si="4"/>
        <v>0</v>
      </c>
      <c r="H30" s="73" t="e">
        <f t="shared" si="3"/>
        <v>#DIV/0!</v>
      </c>
      <c r="I30" s="74"/>
    </row>
    <row r="31" spans="1:9" s="61" customFormat="1" ht="26" customHeight="1">
      <c r="A31" s="70">
        <v>45533</v>
      </c>
      <c r="B31" s="71"/>
      <c r="C31" s="71"/>
      <c r="D31" s="71"/>
      <c r="E31" s="71"/>
      <c r="F31" s="71"/>
      <c r="G31" s="72">
        <f t="shared" si="4"/>
        <v>0</v>
      </c>
      <c r="H31" s="73" t="e">
        <f t="shared" si="3"/>
        <v>#DIV/0!</v>
      </c>
      <c r="I31" s="74"/>
    </row>
    <row r="32" spans="1:9" s="61" customFormat="1" ht="26" customHeight="1">
      <c r="A32" s="70">
        <v>45534</v>
      </c>
      <c r="B32" s="71"/>
      <c r="C32" s="71"/>
      <c r="D32" s="71"/>
      <c r="E32" s="71"/>
      <c r="F32" s="71"/>
      <c r="G32" s="72">
        <f t="shared" si="4"/>
        <v>0</v>
      </c>
      <c r="H32" s="73" t="e">
        <f t="shared" si="3"/>
        <v>#DIV/0!</v>
      </c>
      <c r="I32" s="74"/>
    </row>
    <row r="33" spans="1:9" s="61" customFormat="1" ht="26" customHeight="1">
      <c r="A33" s="70">
        <v>45535</v>
      </c>
      <c r="B33" s="71"/>
      <c r="C33" s="71"/>
      <c r="D33" s="71"/>
      <c r="E33" s="71"/>
      <c r="F33" s="71"/>
      <c r="G33" s="72">
        <f t="shared" si="4"/>
        <v>0</v>
      </c>
      <c r="H33" s="73" t="e">
        <f t="shared" si="3"/>
        <v>#DIV/0!</v>
      </c>
      <c r="I33" s="74"/>
    </row>
    <row r="34" spans="1:9" s="61" customFormat="1" ht="26" customHeight="1">
      <c r="A34" s="75" t="s">
        <v>26172</v>
      </c>
      <c r="B34" s="76">
        <f>SUM(B3:B33)</f>
        <v>0</v>
      </c>
      <c r="C34" s="76">
        <f>SUM(C3:C33)</f>
        <v>0</v>
      </c>
      <c r="D34" s="76">
        <f>SUM(D3:D33)</f>
        <v>0</v>
      </c>
      <c r="E34" s="76">
        <f>SUM(E3:E33)</f>
        <v>0</v>
      </c>
      <c r="F34" s="76">
        <f>SUM(F3:F33)</f>
        <v>0</v>
      </c>
      <c r="G34" s="77">
        <f t="shared" si="4"/>
        <v>0</v>
      </c>
      <c r="H34" s="78" t="e">
        <f t="shared" si="3"/>
        <v>#DIV/0!</v>
      </c>
      <c r="I34" s="74"/>
    </row>
    <row r="35" spans="1:9" s="60" customFormat="1" ht="27" customHeight="1">
      <c r="B35" s="79"/>
      <c r="C35" s="63"/>
      <c r="D35" s="64"/>
      <c r="E35" s="79"/>
      <c r="H35" s="76">
        <f>B34+E34</f>
        <v>0</v>
      </c>
      <c r="I35" s="79"/>
    </row>
    <row r="36" spans="1:9" s="60" customFormat="1" ht="15">
      <c r="B36" s="79"/>
      <c r="C36" s="63"/>
      <c r="D36" s="64"/>
      <c r="E36" s="79"/>
      <c r="H36" s="79"/>
      <c r="I36" s="79"/>
    </row>
    <row r="37" spans="1:9" s="60" customFormat="1" ht="15">
      <c r="B37" s="79"/>
      <c r="C37" s="63"/>
      <c r="D37" s="64"/>
      <c r="E37" s="79"/>
      <c r="H37" s="79"/>
      <c r="I37" s="79"/>
    </row>
    <row r="38" spans="1:9" s="60" customFormat="1" ht="15">
      <c r="B38" s="79"/>
      <c r="C38" s="63"/>
      <c r="D38" s="64"/>
      <c r="E38" s="79"/>
      <c r="H38" s="79"/>
      <c r="I38" s="79"/>
    </row>
    <row r="39" spans="1:9" s="60" customFormat="1" ht="15">
      <c r="B39" s="79"/>
      <c r="C39" s="63"/>
      <c r="D39" s="64"/>
      <c r="E39" s="79"/>
      <c r="H39" s="79"/>
      <c r="I39" s="79"/>
    </row>
    <row r="40" spans="1:9" s="60" customFormat="1" ht="15">
      <c r="B40" s="79"/>
      <c r="C40" s="63"/>
      <c r="D40" s="64"/>
      <c r="E40" s="79"/>
      <c r="H40" s="79"/>
      <c r="I40" s="79"/>
    </row>
    <row r="41" spans="1:9" s="60" customFormat="1" ht="15">
      <c r="B41" s="79"/>
      <c r="C41" s="63"/>
      <c r="D41" s="64"/>
      <c r="E41" s="79"/>
      <c r="H41" s="79"/>
      <c r="I41" s="79"/>
    </row>
    <row r="42" spans="1:9" s="60" customFormat="1" ht="15">
      <c r="B42" s="79"/>
      <c r="C42" s="63"/>
      <c r="D42" s="64"/>
      <c r="E42" s="79"/>
      <c r="H42" s="79"/>
      <c r="I42" s="79"/>
    </row>
    <row r="43" spans="1:9" s="60" customFormat="1" ht="15">
      <c r="B43" s="79"/>
      <c r="C43" s="63"/>
      <c r="D43" s="64"/>
      <c r="E43" s="79"/>
      <c r="H43" s="79"/>
      <c r="I43" s="79"/>
    </row>
    <row r="44" spans="1:9" s="60" customFormat="1" ht="15">
      <c r="B44" s="79"/>
      <c r="C44" s="63"/>
      <c r="D44" s="64"/>
      <c r="E44" s="79"/>
      <c r="H44" s="79"/>
      <c r="I44" s="79"/>
    </row>
    <row r="45" spans="1:9" s="60" customFormat="1" ht="15">
      <c r="B45" s="79"/>
      <c r="C45" s="63"/>
      <c r="D45" s="64"/>
      <c r="E45" s="79"/>
      <c r="H45" s="79"/>
      <c r="I45" s="79"/>
    </row>
    <row r="46" spans="1:9" s="60" customFormat="1" ht="15">
      <c r="B46" s="79"/>
      <c r="C46" s="63"/>
      <c r="D46" s="64"/>
      <c r="E46" s="79"/>
      <c r="H46" s="79"/>
      <c r="I46" s="79"/>
    </row>
    <row r="47" spans="1:9" s="60" customFormat="1" ht="15">
      <c r="B47" s="79"/>
      <c r="C47" s="63"/>
      <c r="D47" s="64"/>
      <c r="E47" s="79"/>
      <c r="H47" s="79"/>
      <c r="I47" s="79"/>
    </row>
    <row r="48" spans="1:9" s="60" customFormat="1" ht="15">
      <c r="B48" s="79"/>
      <c r="C48" s="63"/>
      <c r="D48" s="64"/>
      <c r="E48" s="79"/>
      <c r="H48" s="79"/>
      <c r="I48" s="79"/>
    </row>
    <row r="49" spans="2:9" s="60" customFormat="1" ht="15">
      <c r="B49" s="79"/>
      <c r="C49" s="63"/>
      <c r="D49" s="64"/>
      <c r="E49" s="79"/>
      <c r="H49" s="79"/>
      <c r="I49" s="79"/>
    </row>
    <row r="50" spans="2:9" s="60" customFormat="1" ht="15">
      <c r="B50" s="79"/>
      <c r="C50" s="63"/>
      <c r="D50" s="64"/>
      <c r="E50" s="79"/>
      <c r="H50" s="79"/>
      <c r="I50" s="79"/>
    </row>
    <row r="51" spans="2:9" s="60" customFormat="1" ht="15">
      <c r="B51" s="79"/>
      <c r="C51" s="63"/>
      <c r="D51" s="64"/>
      <c r="E51" s="79"/>
      <c r="H51" s="79"/>
      <c r="I51" s="79"/>
    </row>
    <row r="52" spans="2:9" s="60" customFormat="1" ht="15">
      <c r="B52" s="79"/>
      <c r="C52" s="63"/>
      <c r="D52" s="64"/>
      <c r="E52" s="79"/>
      <c r="H52" s="79"/>
      <c r="I52" s="79"/>
    </row>
    <row r="53" spans="2:9" s="60" customFormat="1" ht="15">
      <c r="B53" s="79"/>
      <c r="C53" s="63"/>
      <c r="D53" s="64"/>
      <c r="E53" s="79"/>
      <c r="H53" s="79"/>
      <c r="I53" s="79"/>
    </row>
    <row r="54" spans="2:9" s="60" customFormat="1" ht="15">
      <c r="B54" s="79"/>
      <c r="C54" s="63"/>
      <c r="D54" s="64"/>
      <c r="E54" s="79"/>
      <c r="H54" s="79"/>
      <c r="I54" s="79"/>
    </row>
    <row r="55" spans="2:9" s="60" customFormat="1" ht="15">
      <c r="B55" s="79"/>
      <c r="C55" s="63"/>
      <c r="D55" s="64"/>
      <c r="E55" s="79"/>
      <c r="H55" s="79"/>
      <c r="I55" s="79"/>
    </row>
    <row r="56" spans="2:9" s="60" customFormat="1" ht="15">
      <c r="B56" s="79"/>
      <c r="C56" s="63"/>
      <c r="D56" s="64"/>
      <c r="E56" s="79"/>
      <c r="H56" s="79"/>
      <c r="I56" s="79"/>
    </row>
    <row r="57" spans="2:9" s="60" customFormat="1" ht="15">
      <c r="B57" s="79"/>
      <c r="C57" s="63"/>
      <c r="D57" s="64"/>
      <c r="E57" s="79"/>
      <c r="H57" s="79"/>
      <c r="I57" s="79"/>
    </row>
    <row r="58" spans="2:9" s="60" customFormat="1" ht="15">
      <c r="B58" s="79"/>
      <c r="C58" s="63"/>
      <c r="D58" s="64"/>
      <c r="E58" s="79"/>
      <c r="H58" s="79"/>
      <c r="I58" s="79"/>
    </row>
    <row r="59" spans="2:9" s="60" customFormat="1" ht="15">
      <c r="B59" s="79"/>
      <c r="C59" s="63"/>
      <c r="D59" s="64"/>
      <c r="E59" s="79"/>
      <c r="H59" s="79"/>
      <c r="I59" s="79"/>
    </row>
    <row r="60" spans="2:9" s="60" customFormat="1" ht="15">
      <c r="B60" s="79"/>
      <c r="C60" s="63"/>
      <c r="D60" s="64"/>
      <c r="E60" s="79"/>
      <c r="H60" s="79"/>
      <c r="I60" s="79"/>
    </row>
    <row r="61" spans="2:9" s="60" customFormat="1" ht="15">
      <c r="B61" s="79"/>
      <c r="C61" s="63"/>
      <c r="D61" s="64"/>
      <c r="E61" s="79"/>
      <c r="H61" s="79"/>
      <c r="I61" s="79"/>
    </row>
    <row r="62" spans="2:9" s="60" customFormat="1" ht="15">
      <c r="B62" s="79"/>
      <c r="C62" s="63"/>
      <c r="D62" s="64"/>
      <c r="E62" s="79"/>
      <c r="H62" s="79"/>
      <c r="I62" s="79"/>
    </row>
    <row r="63" spans="2:9" s="60" customFormat="1" ht="15">
      <c r="B63" s="79"/>
      <c r="C63" s="63"/>
      <c r="D63" s="64"/>
      <c r="E63" s="79"/>
      <c r="H63" s="79"/>
      <c r="I63" s="79"/>
    </row>
    <row r="64" spans="2:9" s="60" customFormat="1" ht="15">
      <c r="B64" s="79"/>
      <c r="C64" s="63"/>
      <c r="D64" s="64"/>
      <c r="E64" s="79"/>
      <c r="H64" s="79"/>
      <c r="I64" s="79"/>
    </row>
    <row r="65" spans="2:9" s="60" customFormat="1" ht="15">
      <c r="B65" s="79"/>
      <c r="C65" s="63"/>
      <c r="D65" s="64"/>
      <c r="E65" s="79"/>
      <c r="H65" s="79"/>
      <c r="I65" s="79"/>
    </row>
    <row r="66" spans="2:9" s="60" customFormat="1" ht="15">
      <c r="B66" s="79"/>
      <c r="C66" s="63"/>
      <c r="D66" s="64"/>
      <c r="E66" s="79"/>
      <c r="H66" s="79"/>
      <c r="I66" s="79"/>
    </row>
    <row r="67" spans="2:9" s="60" customFormat="1" ht="15">
      <c r="B67" s="79"/>
      <c r="C67" s="63"/>
      <c r="D67" s="64"/>
      <c r="E67" s="79"/>
      <c r="H67" s="79"/>
      <c r="I67" s="79"/>
    </row>
    <row r="68" spans="2:9" s="60" customFormat="1" ht="15">
      <c r="B68" s="79"/>
      <c r="C68" s="63"/>
      <c r="D68" s="64"/>
      <c r="E68" s="79"/>
      <c r="H68" s="79"/>
      <c r="I68" s="79"/>
    </row>
    <row r="69" spans="2:9" s="60" customFormat="1" ht="15">
      <c r="B69" s="79"/>
      <c r="C69" s="63"/>
      <c r="D69" s="64"/>
      <c r="E69" s="79"/>
      <c r="H69" s="79"/>
      <c r="I69" s="79"/>
    </row>
    <row r="70" spans="2:9" s="60" customFormat="1" ht="15">
      <c r="B70" s="79"/>
      <c r="C70" s="63"/>
      <c r="D70" s="64"/>
      <c r="E70" s="79"/>
      <c r="H70" s="79"/>
      <c r="I70" s="79"/>
    </row>
    <row r="71" spans="2:9" s="60" customFormat="1" ht="15">
      <c r="B71" s="79"/>
      <c r="C71" s="63"/>
      <c r="D71" s="64"/>
      <c r="E71" s="79"/>
      <c r="H71" s="79"/>
      <c r="I71" s="79"/>
    </row>
    <row r="72" spans="2:9" s="60" customFormat="1" ht="15">
      <c r="B72" s="79"/>
      <c r="C72" s="63"/>
      <c r="D72" s="64"/>
      <c r="E72" s="79"/>
      <c r="H72" s="79"/>
      <c r="I72" s="79"/>
    </row>
    <row r="73" spans="2:9" s="60" customFormat="1" ht="15">
      <c r="B73" s="79"/>
      <c r="C73" s="63"/>
      <c r="D73" s="64"/>
      <c r="E73" s="79"/>
      <c r="H73" s="79"/>
      <c r="I73" s="79"/>
    </row>
    <row r="74" spans="2:9" s="60" customFormat="1" ht="15">
      <c r="B74" s="79"/>
      <c r="C74" s="63"/>
      <c r="D74" s="64"/>
      <c r="E74" s="79"/>
      <c r="H74" s="79"/>
      <c r="I74" s="79"/>
    </row>
    <row r="75" spans="2:9" s="60" customFormat="1" ht="15">
      <c r="B75" s="79"/>
      <c r="C75" s="63"/>
      <c r="D75" s="64"/>
      <c r="E75" s="79"/>
      <c r="H75" s="79"/>
      <c r="I75" s="79"/>
    </row>
    <row r="76" spans="2:9" s="60" customFormat="1" ht="15">
      <c r="B76" s="79"/>
      <c r="C76" s="63"/>
      <c r="D76" s="64"/>
      <c r="E76" s="79"/>
      <c r="H76" s="79"/>
      <c r="I76" s="79"/>
    </row>
    <row r="77" spans="2:9" s="60" customFormat="1" ht="15">
      <c r="B77" s="79"/>
      <c r="C77" s="63"/>
      <c r="D77" s="64"/>
      <c r="E77" s="79"/>
      <c r="H77" s="79"/>
      <c r="I77" s="79"/>
    </row>
    <row r="78" spans="2:9" s="60" customFormat="1" ht="15">
      <c r="B78" s="79"/>
      <c r="C78" s="63"/>
      <c r="D78" s="64"/>
      <c r="E78" s="79"/>
      <c r="H78" s="79"/>
      <c r="I78" s="79"/>
    </row>
    <row r="79" spans="2:9" s="60" customFormat="1" ht="15">
      <c r="B79" s="79"/>
      <c r="C79" s="63"/>
      <c r="D79" s="64"/>
      <c r="E79" s="79"/>
      <c r="H79" s="79"/>
      <c r="I79" s="79"/>
    </row>
    <row r="80" spans="2:9" s="60" customFormat="1" ht="15">
      <c r="B80" s="79"/>
      <c r="C80" s="63"/>
      <c r="D80" s="64"/>
      <c r="E80" s="79"/>
      <c r="H80" s="79"/>
      <c r="I80" s="79"/>
    </row>
    <row r="81" spans="2:9" s="60" customFormat="1" ht="15">
      <c r="B81" s="79"/>
      <c r="C81" s="63"/>
      <c r="D81" s="64"/>
      <c r="E81" s="79"/>
      <c r="H81" s="79"/>
      <c r="I81" s="79"/>
    </row>
    <row r="82" spans="2:9" s="60" customFormat="1" ht="15">
      <c r="B82" s="79"/>
      <c r="C82" s="63"/>
      <c r="D82" s="64"/>
      <c r="E82" s="79"/>
      <c r="H82" s="79"/>
      <c r="I82" s="79"/>
    </row>
    <row r="83" spans="2:9" s="60" customFormat="1" ht="15">
      <c r="B83" s="79"/>
      <c r="C83" s="63"/>
      <c r="D83" s="64"/>
      <c r="E83" s="79"/>
      <c r="H83" s="79"/>
      <c r="I83" s="79"/>
    </row>
    <row r="84" spans="2:9" s="60" customFormat="1" ht="15">
      <c r="B84" s="79"/>
      <c r="C84" s="63"/>
      <c r="D84" s="64"/>
      <c r="E84" s="79"/>
      <c r="H84" s="79"/>
      <c r="I84" s="79"/>
    </row>
    <row r="85" spans="2:9" s="60" customFormat="1" ht="15">
      <c r="B85" s="79"/>
      <c r="C85" s="63"/>
      <c r="D85" s="64"/>
      <c r="E85" s="79"/>
      <c r="H85" s="79"/>
      <c r="I85" s="79"/>
    </row>
    <row r="86" spans="2:9" s="60" customFormat="1" ht="15">
      <c r="B86" s="79"/>
      <c r="C86" s="63"/>
      <c r="D86" s="64"/>
      <c r="E86" s="79"/>
      <c r="H86" s="79"/>
      <c r="I86" s="79"/>
    </row>
    <row r="87" spans="2:9" s="60" customFormat="1" ht="15">
      <c r="B87" s="79"/>
      <c r="C87" s="63"/>
      <c r="D87" s="64"/>
      <c r="E87" s="79"/>
      <c r="H87" s="79"/>
      <c r="I87" s="79"/>
    </row>
    <row r="88" spans="2:9" s="60" customFormat="1" ht="15">
      <c r="B88" s="79"/>
      <c r="C88" s="63"/>
      <c r="D88" s="64"/>
      <c r="E88" s="79"/>
      <c r="H88" s="79"/>
      <c r="I88" s="79"/>
    </row>
    <row r="89" spans="2:9" s="60" customFormat="1" ht="15">
      <c r="B89" s="79"/>
      <c r="C89" s="63"/>
      <c r="D89" s="64"/>
      <c r="E89" s="79"/>
      <c r="H89" s="79"/>
      <c r="I89" s="79"/>
    </row>
    <row r="90" spans="2:9" s="60" customFormat="1" ht="15">
      <c r="B90" s="79"/>
      <c r="C90" s="63"/>
      <c r="D90" s="64"/>
      <c r="E90" s="79"/>
      <c r="H90" s="79"/>
      <c r="I90" s="79"/>
    </row>
    <row r="91" spans="2:9" s="60" customFormat="1" ht="15">
      <c r="B91" s="79"/>
      <c r="C91" s="63"/>
      <c r="D91" s="64"/>
      <c r="E91" s="79"/>
      <c r="H91" s="79"/>
      <c r="I91" s="79"/>
    </row>
    <row r="92" spans="2:9" s="60" customFormat="1" ht="15">
      <c r="B92" s="79"/>
      <c r="C92" s="63"/>
      <c r="D92" s="64"/>
      <c r="E92" s="79"/>
      <c r="H92" s="79"/>
      <c r="I92" s="79"/>
    </row>
    <row r="93" spans="2:9" s="60" customFormat="1" ht="15">
      <c r="B93" s="79"/>
      <c r="C93" s="63"/>
      <c r="D93" s="64"/>
      <c r="E93" s="79"/>
      <c r="H93" s="79"/>
      <c r="I93" s="79"/>
    </row>
    <row r="94" spans="2:9" s="60" customFormat="1" ht="15">
      <c r="B94" s="79"/>
      <c r="C94" s="63"/>
      <c r="D94" s="64"/>
      <c r="E94" s="79"/>
      <c r="H94" s="79"/>
      <c r="I94" s="79"/>
    </row>
    <row r="95" spans="2:9" s="60" customFormat="1" ht="15">
      <c r="B95" s="79"/>
      <c r="C95" s="63"/>
      <c r="D95" s="64"/>
      <c r="E95" s="79"/>
      <c r="H95" s="79"/>
      <c r="I95" s="79"/>
    </row>
    <row r="96" spans="2:9" s="60" customFormat="1" ht="15">
      <c r="B96" s="79"/>
      <c r="C96" s="63"/>
      <c r="D96" s="64"/>
      <c r="E96" s="79"/>
      <c r="H96" s="79"/>
      <c r="I96" s="79"/>
    </row>
    <row r="97" spans="2:9" s="60" customFormat="1" ht="15">
      <c r="B97" s="79"/>
      <c r="C97" s="63"/>
      <c r="D97" s="64"/>
      <c r="E97" s="79"/>
      <c r="H97" s="79"/>
      <c r="I97" s="79"/>
    </row>
    <row r="98" spans="2:9" s="60" customFormat="1" ht="15">
      <c r="B98" s="79"/>
      <c r="C98" s="63"/>
      <c r="D98" s="64"/>
      <c r="E98" s="79"/>
      <c r="H98" s="79"/>
      <c r="I98" s="79"/>
    </row>
    <row r="99" spans="2:9" s="60" customFormat="1" ht="15">
      <c r="B99" s="79"/>
      <c r="C99" s="63"/>
      <c r="D99" s="64"/>
      <c r="E99" s="79"/>
      <c r="H99" s="79"/>
      <c r="I99" s="79"/>
    </row>
    <row r="100" spans="2:9" s="60" customFormat="1" ht="15">
      <c r="B100" s="79"/>
      <c r="C100" s="63"/>
      <c r="D100" s="64"/>
      <c r="E100" s="79"/>
      <c r="H100" s="79"/>
      <c r="I100" s="79"/>
    </row>
    <row r="101" spans="2:9" s="60" customFormat="1" ht="15">
      <c r="B101" s="79"/>
      <c r="C101" s="63"/>
      <c r="D101" s="64"/>
      <c r="E101" s="79"/>
      <c r="H101" s="79"/>
      <c r="I101" s="79"/>
    </row>
    <row r="102" spans="2:9" s="60" customFormat="1" ht="15">
      <c r="B102" s="79"/>
      <c r="C102" s="63"/>
      <c r="D102" s="64"/>
      <c r="E102" s="79"/>
      <c r="H102" s="79"/>
      <c r="I102" s="79"/>
    </row>
    <row r="103" spans="2:9" s="60" customFormat="1" ht="15">
      <c r="B103" s="79"/>
      <c r="C103" s="63"/>
      <c r="D103" s="64"/>
      <c r="E103" s="79"/>
      <c r="H103" s="79"/>
      <c r="I103" s="79"/>
    </row>
    <row r="104" spans="2:9" s="60" customFormat="1" ht="15">
      <c r="B104" s="79"/>
      <c r="C104" s="63"/>
      <c r="D104" s="64"/>
      <c r="E104" s="79"/>
      <c r="H104" s="79"/>
      <c r="I104" s="79"/>
    </row>
    <row r="105" spans="2:9" s="60" customFormat="1" ht="15">
      <c r="B105" s="79"/>
      <c r="C105" s="63"/>
      <c r="D105" s="64"/>
      <c r="E105" s="79"/>
      <c r="H105" s="79"/>
      <c r="I105" s="79"/>
    </row>
    <row r="106" spans="2:9" s="60" customFormat="1" ht="15">
      <c r="B106" s="79"/>
      <c r="C106" s="63"/>
      <c r="D106" s="64"/>
      <c r="E106" s="79"/>
      <c r="H106" s="79"/>
      <c r="I106" s="79"/>
    </row>
    <row r="107" spans="2:9" s="60" customFormat="1" ht="15">
      <c r="B107" s="79"/>
      <c r="C107" s="63"/>
      <c r="D107" s="64"/>
      <c r="E107" s="79"/>
      <c r="H107" s="79"/>
      <c r="I107" s="79"/>
    </row>
    <row r="108" spans="2:9" s="60" customFormat="1" ht="15">
      <c r="B108" s="79"/>
      <c r="C108" s="63"/>
      <c r="D108" s="64"/>
      <c r="E108" s="79"/>
      <c r="H108" s="79"/>
      <c r="I108" s="79"/>
    </row>
    <row r="109" spans="2:9" s="60" customFormat="1" ht="15">
      <c r="B109" s="79"/>
      <c r="C109" s="63"/>
      <c r="D109" s="64"/>
      <c r="E109" s="79"/>
      <c r="H109" s="79"/>
      <c r="I109" s="79"/>
    </row>
    <row r="110" spans="2:9" s="60" customFormat="1" ht="15">
      <c r="B110" s="79"/>
      <c r="C110" s="63"/>
      <c r="D110" s="64"/>
      <c r="E110" s="79"/>
      <c r="H110" s="79"/>
      <c r="I110" s="79"/>
    </row>
    <row r="111" spans="2:9" s="60" customFormat="1" ht="15">
      <c r="B111" s="79"/>
      <c r="C111" s="63"/>
      <c r="D111" s="64"/>
      <c r="E111" s="79"/>
      <c r="H111" s="79"/>
      <c r="I111" s="79"/>
    </row>
    <row r="112" spans="2:9" s="60" customFormat="1" ht="15">
      <c r="B112" s="79"/>
      <c r="C112" s="63"/>
      <c r="D112" s="64"/>
      <c r="E112" s="79"/>
      <c r="H112" s="79"/>
      <c r="I112" s="79"/>
    </row>
    <row r="113" spans="2:9" s="60" customFormat="1" ht="15">
      <c r="B113" s="79"/>
      <c r="C113" s="63"/>
      <c r="D113" s="64"/>
      <c r="E113" s="79"/>
      <c r="H113" s="79"/>
      <c r="I113" s="79"/>
    </row>
    <row r="114" spans="2:9" s="60" customFormat="1" ht="15">
      <c r="B114" s="79"/>
      <c r="C114" s="63"/>
      <c r="D114" s="64"/>
      <c r="E114" s="79"/>
      <c r="H114" s="79"/>
      <c r="I114" s="79"/>
    </row>
    <row r="115" spans="2:9" s="60" customFormat="1" ht="15">
      <c r="B115" s="79"/>
      <c r="C115" s="63"/>
      <c r="D115" s="64"/>
      <c r="E115" s="79"/>
      <c r="H115" s="79"/>
      <c r="I115" s="79"/>
    </row>
    <row r="116" spans="2:9" s="60" customFormat="1" ht="15">
      <c r="B116" s="79"/>
      <c r="C116" s="63"/>
      <c r="D116" s="64"/>
      <c r="E116" s="79"/>
      <c r="H116" s="79"/>
      <c r="I116" s="79"/>
    </row>
    <row r="117" spans="2:9" s="60" customFormat="1" ht="15">
      <c r="B117" s="79"/>
      <c r="C117" s="63"/>
      <c r="D117" s="64"/>
      <c r="E117" s="79"/>
      <c r="H117" s="79"/>
      <c r="I117" s="79"/>
    </row>
    <row r="118" spans="2:9" s="60" customFormat="1" ht="15">
      <c r="B118" s="79"/>
      <c r="C118" s="63"/>
      <c r="D118" s="64"/>
      <c r="E118" s="79"/>
      <c r="H118" s="79"/>
      <c r="I118" s="79"/>
    </row>
    <row r="119" spans="2:9" s="60" customFormat="1" ht="15">
      <c r="B119" s="79"/>
      <c r="C119" s="63"/>
      <c r="D119" s="64"/>
      <c r="E119" s="79"/>
      <c r="H119" s="79"/>
      <c r="I119" s="79"/>
    </row>
    <row r="120" spans="2:9" s="60" customFormat="1" ht="15">
      <c r="B120" s="79"/>
      <c r="C120" s="63"/>
      <c r="D120" s="64"/>
      <c r="E120" s="79"/>
      <c r="H120" s="79"/>
      <c r="I120" s="79"/>
    </row>
    <row r="121" spans="2:9" s="60" customFormat="1" ht="15">
      <c r="B121" s="79"/>
      <c r="C121" s="63"/>
      <c r="D121" s="64"/>
      <c r="E121" s="79"/>
      <c r="H121" s="79"/>
      <c r="I121" s="79"/>
    </row>
    <row r="122" spans="2:9" s="60" customFormat="1" ht="15">
      <c r="B122" s="79"/>
      <c r="C122" s="63"/>
      <c r="D122" s="64"/>
      <c r="E122" s="79"/>
      <c r="H122" s="79"/>
      <c r="I122" s="79"/>
    </row>
    <row r="123" spans="2:9" s="60" customFormat="1" ht="15">
      <c r="B123" s="79"/>
      <c r="C123" s="63"/>
      <c r="D123" s="64"/>
      <c r="E123" s="79"/>
      <c r="H123" s="79"/>
      <c r="I123" s="79"/>
    </row>
    <row r="124" spans="2:9" s="60" customFormat="1" ht="15">
      <c r="B124" s="79"/>
      <c r="C124" s="63"/>
      <c r="D124" s="64"/>
      <c r="E124" s="79"/>
      <c r="H124" s="79"/>
      <c r="I124" s="79"/>
    </row>
    <row r="125" spans="2:9" s="60" customFormat="1" ht="15">
      <c r="B125" s="79"/>
      <c r="C125" s="63"/>
      <c r="D125" s="64"/>
      <c r="E125" s="79"/>
      <c r="H125" s="79"/>
      <c r="I125" s="79"/>
    </row>
    <row r="126" spans="2:9" s="60" customFormat="1" ht="15">
      <c r="B126" s="79"/>
      <c r="C126" s="63"/>
      <c r="D126" s="64"/>
      <c r="E126" s="79"/>
      <c r="H126" s="79"/>
      <c r="I126" s="79"/>
    </row>
    <row r="127" spans="2:9" s="60" customFormat="1" ht="15">
      <c r="B127" s="79"/>
      <c r="C127" s="63"/>
      <c r="D127" s="64"/>
      <c r="E127" s="79"/>
      <c r="H127" s="79"/>
      <c r="I127" s="79"/>
    </row>
    <row r="128" spans="2:9" s="60" customFormat="1" ht="15">
      <c r="B128" s="79"/>
      <c r="C128" s="63"/>
      <c r="D128" s="64"/>
      <c r="E128" s="79"/>
      <c r="H128" s="79"/>
      <c r="I128" s="79"/>
    </row>
    <row r="129" spans="2:9" s="60" customFormat="1" ht="15">
      <c r="B129" s="79"/>
      <c r="C129" s="63"/>
      <c r="D129" s="64"/>
      <c r="E129" s="79"/>
      <c r="H129" s="79"/>
      <c r="I129" s="79"/>
    </row>
    <row r="130" spans="2:9" s="60" customFormat="1" ht="15">
      <c r="B130" s="79"/>
      <c r="C130" s="63"/>
      <c r="D130" s="64"/>
      <c r="E130" s="79"/>
      <c r="H130" s="79"/>
      <c r="I130" s="79"/>
    </row>
    <row r="131" spans="2:9" s="60" customFormat="1" ht="15">
      <c r="B131" s="79"/>
      <c r="C131" s="63"/>
      <c r="D131" s="64"/>
      <c r="E131" s="79"/>
      <c r="H131" s="79"/>
      <c r="I131" s="79"/>
    </row>
    <row r="132" spans="2:9" s="60" customFormat="1" ht="15">
      <c r="B132" s="79"/>
      <c r="C132" s="63"/>
      <c r="D132" s="64"/>
      <c r="E132" s="79"/>
      <c r="H132" s="79"/>
      <c r="I132" s="79"/>
    </row>
    <row r="133" spans="2:9" s="60" customFormat="1" ht="15">
      <c r="B133" s="79"/>
      <c r="C133" s="63"/>
      <c r="D133" s="64"/>
      <c r="E133" s="79"/>
      <c r="H133" s="79"/>
      <c r="I133" s="79"/>
    </row>
    <row r="134" spans="2:9" s="60" customFormat="1" ht="15">
      <c r="B134" s="79"/>
      <c r="C134" s="63"/>
      <c r="D134" s="64"/>
      <c r="E134" s="79"/>
      <c r="H134" s="79"/>
      <c r="I134" s="79"/>
    </row>
    <row r="135" spans="2:9" s="60" customFormat="1" ht="15">
      <c r="B135" s="79"/>
      <c r="C135" s="63"/>
      <c r="D135" s="64"/>
      <c r="E135" s="79"/>
      <c r="H135" s="79"/>
      <c r="I135" s="79"/>
    </row>
    <row r="136" spans="2:9" s="60" customFormat="1" ht="15">
      <c r="B136" s="79"/>
      <c r="C136" s="63"/>
      <c r="D136" s="64"/>
      <c r="E136" s="79"/>
      <c r="H136" s="79"/>
      <c r="I136" s="79"/>
    </row>
    <row r="137" spans="2:9" s="60" customFormat="1" ht="15">
      <c r="B137" s="79"/>
      <c r="C137" s="63"/>
      <c r="D137" s="64"/>
      <c r="E137" s="79"/>
      <c r="H137" s="79"/>
      <c r="I137" s="79"/>
    </row>
    <row r="138" spans="2:9" s="60" customFormat="1" ht="15">
      <c r="B138" s="79"/>
      <c r="C138" s="63"/>
      <c r="D138" s="64"/>
      <c r="E138" s="79"/>
      <c r="H138" s="79"/>
      <c r="I138" s="79"/>
    </row>
    <row r="139" spans="2:9" s="60" customFormat="1" ht="15">
      <c r="B139" s="79"/>
      <c r="C139" s="63"/>
      <c r="D139" s="64"/>
      <c r="E139" s="79"/>
      <c r="H139" s="79"/>
      <c r="I139" s="79"/>
    </row>
    <row r="140" spans="2:9" s="60" customFormat="1" ht="15">
      <c r="B140" s="79"/>
      <c r="C140" s="63"/>
      <c r="D140" s="64"/>
      <c r="E140" s="79"/>
      <c r="H140" s="79"/>
      <c r="I140" s="79"/>
    </row>
    <row r="141" spans="2:9" s="60" customFormat="1" ht="15">
      <c r="B141" s="79"/>
      <c r="C141" s="63"/>
      <c r="D141" s="64"/>
      <c r="E141" s="79"/>
      <c r="H141" s="79"/>
      <c r="I141" s="79"/>
    </row>
    <row r="142" spans="2:9" s="60" customFormat="1" ht="15">
      <c r="B142" s="79"/>
      <c r="C142" s="63"/>
      <c r="D142" s="64"/>
      <c r="E142" s="79"/>
      <c r="H142" s="79"/>
      <c r="I142" s="79"/>
    </row>
    <row r="143" spans="2:9" s="60" customFormat="1" ht="15">
      <c r="B143" s="79"/>
      <c r="C143" s="63"/>
      <c r="D143" s="64"/>
      <c r="E143" s="79"/>
      <c r="H143" s="79"/>
      <c r="I143" s="79"/>
    </row>
    <row r="144" spans="2:9" s="60" customFormat="1" ht="15">
      <c r="B144" s="79"/>
      <c r="C144" s="63"/>
      <c r="D144" s="64"/>
      <c r="E144" s="79"/>
      <c r="H144" s="79"/>
      <c r="I144" s="79"/>
    </row>
    <row r="145" spans="2:9" s="60" customFormat="1" ht="15">
      <c r="B145" s="79"/>
      <c r="C145" s="63"/>
      <c r="D145" s="64"/>
      <c r="E145" s="79"/>
      <c r="H145" s="79"/>
      <c r="I145" s="79"/>
    </row>
    <row r="146" spans="2:9" s="60" customFormat="1" ht="15">
      <c r="B146" s="79"/>
      <c r="C146" s="63"/>
      <c r="D146" s="64"/>
      <c r="E146" s="79"/>
      <c r="H146" s="79"/>
      <c r="I146" s="79"/>
    </row>
    <row r="147" spans="2:9" s="60" customFormat="1" ht="15">
      <c r="B147" s="79"/>
      <c r="C147" s="63"/>
      <c r="D147" s="64"/>
      <c r="E147" s="79"/>
      <c r="H147" s="79"/>
      <c r="I147" s="79"/>
    </row>
    <row r="148" spans="2:9" s="60" customFormat="1" ht="15">
      <c r="B148" s="79"/>
      <c r="C148" s="63"/>
      <c r="D148" s="64"/>
      <c r="E148" s="79"/>
      <c r="H148" s="79"/>
      <c r="I148" s="79"/>
    </row>
    <row r="149" spans="2:9" s="60" customFormat="1" ht="15">
      <c r="B149" s="79"/>
      <c r="C149" s="63"/>
      <c r="D149" s="64"/>
      <c r="E149" s="79"/>
      <c r="H149" s="79"/>
      <c r="I149" s="79"/>
    </row>
    <row r="150" spans="2:9" s="60" customFormat="1" ht="15">
      <c r="B150" s="79"/>
      <c r="C150" s="63"/>
      <c r="D150" s="64"/>
      <c r="E150" s="79"/>
      <c r="H150" s="79"/>
      <c r="I150" s="79"/>
    </row>
    <row r="151" spans="2:9" s="60" customFormat="1" ht="15">
      <c r="B151" s="79"/>
      <c r="C151" s="63"/>
      <c r="D151" s="64"/>
      <c r="E151" s="79"/>
      <c r="H151" s="79"/>
      <c r="I151" s="79"/>
    </row>
    <row r="152" spans="2:9" s="60" customFormat="1" ht="15">
      <c r="B152" s="79"/>
      <c r="C152" s="63"/>
      <c r="D152" s="64"/>
      <c r="E152" s="79"/>
      <c r="H152" s="79"/>
      <c r="I152" s="79"/>
    </row>
    <row r="153" spans="2:9" s="60" customFormat="1" ht="15">
      <c r="B153" s="79"/>
      <c r="C153" s="63"/>
      <c r="D153" s="64"/>
      <c r="E153" s="79"/>
      <c r="H153" s="79"/>
      <c r="I153" s="79"/>
    </row>
    <row r="154" spans="2:9" s="60" customFormat="1" ht="15">
      <c r="B154" s="79"/>
      <c r="C154" s="63"/>
      <c r="D154" s="64"/>
      <c r="E154" s="79"/>
      <c r="H154" s="79"/>
      <c r="I154" s="79"/>
    </row>
    <row r="155" spans="2:9" s="60" customFormat="1" ht="15">
      <c r="B155" s="79"/>
      <c r="C155" s="63"/>
      <c r="D155" s="64"/>
      <c r="E155" s="79"/>
      <c r="H155" s="79"/>
      <c r="I155" s="79"/>
    </row>
    <row r="156" spans="2:9" s="60" customFormat="1" ht="15">
      <c r="B156" s="79"/>
      <c r="C156" s="63"/>
      <c r="D156" s="64"/>
      <c r="E156" s="79"/>
      <c r="H156" s="79"/>
      <c r="I156" s="79"/>
    </row>
    <row r="157" spans="2:9" s="60" customFormat="1" ht="15">
      <c r="B157" s="79"/>
      <c r="C157" s="63"/>
      <c r="D157" s="64"/>
      <c r="E157" s="79"/>
      <c r="H157" s="79"/>
      <c r="I157" s="79"/>
    </row>
    <row r="158" spans="2:9" s="60" customFormat="1" ht="15">
      <c r="B158" s="79"/>
      <c r="C158" s="63"/>
      <c r="D158" s="64"/>
      <c r="E158" s="79"/>
      <c r="H158" s="79"/>
      <c r="I158" s="79"/>
    </row>
    <row r="159" spans="2:9" s="60" customFormat="1" ht="15">
      <c r="B159" s="79"/>
      <c r="C159" s="63"/>
      <c r="D159" s="64"/>
      <c r="E159" s="79"/>
      <c r="H159" s="79"/>
      <c r="I159" s="79"/>
    </row>
    <row r="160" spans="2:9" s="60" customFormat="1" ht="15">
      <c r="B160" s="79"/>
      <c r="C160" s="63"/>
      <c r="D160" s="64"/>
      <c r="E160" s="79"/>
      <c r="H160" s="79"/>
      <c r="I160" s="79"/>
    </row>
    <row r="161" spans="2:9" s="60" customFormat="1" ht="15">
      <c r="B161" s="79"/>
      <c r="C161" s="63"/>
      <c r="D161" s="64"/>
      <c r="E161" s="79"/>
      <c r="H161" s="79"/>
      <c r="I161" s="79"/>
    </row>
    <row r="162" spans="2:9" s="60" customFormat="1" ht="15">
      <c r="B162" s="79"/>
      <c r="C162" s="63"/>
      <c r="D162" s="64"/>
      <c r="E162" s="79"/>
      <c r="H162" s="79"/>
      <c r="I162" s="79"/>
    </row>
    <row r="163" spans="2:9" s="60" customFormat="1" ht="15">
      <c r="B163" s="79"/>
      <c r="C163" s="63"/>
      <c r="D163" s="64"/>
      <c r="E163" s="79"/>
      <c r="H163" s="79"/>
      <c r="I163" s="79"/>
    </row>
    <row r="164" spans="2:9" s="60" customFormat="1" ht="15">
      <c r="B164" s="79"/>
      <c r="C164" s="63"/>
      <c r="D164" s="64"/>
      <c r="E164" s="79"/>
      <c r="H164" s="79"/>
      <c r="I164" s="79"/>
    </row>
    <row r="165" spans="2:9" s="60" customFormat="1" ht="15">
      <c r="B165" s="79"/>
      <c r="C165" s="63"/>
      <c r="D165" s="64"/>
      <c r="E165" s="79"/>
      <c r="H165" s="79"/>
      <c r="I165" s="79"/>
    </row>
    <row r="166" spans="2:9" s="60" customFormat="1" ht="15">
      <c r="B166" s="79"/>
      <c r="C166" s="63"/>
      <c r="D166" s="64"/>
      <c r="E166" s="79"/>
      <c r="H166" s="79"/>
      <c r="I166" s="79"/>
    </row>
    <row r="167" spans="2:9" s="60" customFormat="1" ht="15">
      <c r="B167" s="79"/>
      <c r="C167" s="63"/>
      <c r="D167" s="64"/>
      <c r="E167" s="79"/>
      <c r="H167" s="79"/>
      <c r="I167" s="79"/>
    </row>
    <row r="168" spans="2:9" s="60" customFormat="1" ht="15">
      <c r="B168" s="79"/>
      <c r="C168" s="63"/>
      <c r="D168" s="64"/>
      <c r="E168" s="79"/>
      <c r="H168" s="79"/>
      <c r="I168" s="79"/>
    </row>
    <row r="169" spans="2:9" s="60" customFormat="1" ht="15">
      <c r="B169" s="79"/>
      <c r="C169" s="63"/>
      <c r="D169" s="64"/>
      <c r="E169" s="79"/>
      <c r="H169" s="79"/>
      <c r="I169" s="79"/>
    </row>
    <row r="170" spans="2:9" s="60" customFormat="1" ht="15">
      <c r="B170" s="79"/>
      <c r="C170" s="63"/>
      <c r="D170" s="64"/>
      <c r="E170" s="79"/>
      <c r="H170" s="79"/>
      <c r="I170" s="79"/>
    </row>
    <row r="171" spans="2:9" s="60" customFormat="1" ht="15">
      <c r="B171" s="79"/>
      <c r="C171" s="63"/>
      <c r="D171" s="64"/>
      <c r="E171" s="79"/>
      <c r="H171" s="79"/>
      <c r="I171" s="79"/>
    </row>
    <row r="172" spans="2:9" s="60" customFormat="1" ht="15">
      <c r="B172" s="79"/>
      <c r="C172" s="63"/>
      <c r="D172" s="64"/>
      <c r="E172" s="79"/>
      <c r="H172" s="79"/>
      <c r="I172" s="79"/>
    </row>
    <row r="173" spans="2:9" s="60" customFormat="1" ht="15">
      <c r="B173" s="79"/>
      <c r="C173" s="63"/>
      <c r="D173" s="64"/>
      <c r="E173" s="79"/>
      <c r="H173" s="79"/>
      <c r="I173" s="79"/>
    </row>
    <row r="174" spans="2:9" s="60" customFormat="1" ht="15">
      <c r="B174" s="79"/>
      <c r="C174" s="63"/>
      <c r="D174" s="64"/>
      <c r="E174" s="79"/>
      <c r="H174" s="79"/>
      <c r="I174" s="79"/>
    </row>
    <row r="175" spans="2:9" s="60" customFormat="1" ht="15">
      <c r="B175" s="79"/>
      <c r="C175" s="63"/>
      <c r="D175" s="64"/>
      <c r="E175" s="79"/>
      <c r="H175" s="79"/>
      <c r="I175" s="79"/>
    </row>
    <row r="176" spans="2:9" s="60" customFormat="1" ht="15">
      <c r="B176" s="79"/>
      <c r="C176" s="63"/>
      <c r="D176" s="64"/>
      <c r="E176" s="79"/>
      <c r="H176" s="79"/>
      <c r="I176" s="79"/>
    </row>
    <row r="177" spans="2:9" s="60" customFormat="1" ht="15">
      <c r="B177" s="79"/>
      <c r="C177" s="63"/>
      <c r="D177" s="64"/>
      <c r="E177" s="79"/>
      <c r="H177" s="79"/>
      <c r="I177" s="79"/>
    </row>
    <row r="178" spans="2:9" s="60" customFormat="1" ht="15">
      <c r="B178" s="79"/>
      <c r="C178" s="63"/>
      <c r="D178" s="64"/>
      <c r="E178" s="79"/>
      <c r="H178" s="79"/>
      <c r="I178" s="79"/>
    </row>
    <row r="179" spans="2:9" s="60" customFormat="1" ht="15">
      <c r="B179" s="79"/>
      <c r="C179" s="63"/>
      <c r="D179" s="64"/>
      <c r="E179" s="79"/>
      <c r="H179" s="79"/>
      <c r="I179" s="79"/>
    </row>
    <row r="180" spans="2:9" s="60" customFormat="1" ht="15">
      <c r="B180" s="79"/>
      <c r="C180" s="63"/>
      <c r="D180" s="64"/>
      <c r="E180" s="79"/>
      <c r="H180" s="79"/>
      <c r="I180" s="79"/>
    </row>
    <row r="181" spans="2:9" s="60" customFormat="1" ht="15">
      <c r="B181" s="79"/>
      <c r="C181" s="63"/>
      <c r="D181" s="64"/>
      <c r="E181" s="79"/>
      <c r="H181" s="79"/>
      <c r="I181" s="79"/>
    </row>
    <row r="182" spans="2:9" s="60" customFormat="1" ht="15">
      <c r="B182" s="79"/>
      <c r="C182" s="63"/>
      <c r="D182" s="64"/>
      <c r="E182" s="79"/>
      <c r="H182" s="79"/>
      <c r="I182" s="79"/>
    </row>
    <row r="183" spans="2:9" s="60" customFormat="1" ht="15">
      <c r="B183" s="79"/>
      <c r="C183" s="63"/>
      <c r="D183" s="64"/>
      <c r="E183" s="79"/>
      <c r="H183" s="79"/>
      <c r="I183" s="79"/>
    </row>
    <row r="184" spans="2:9" s="60" customFormat="1" ht="15">
      <c r="B184" s="79"/>
      <c r="C184" s="63"/>
      <c r="D184" s="64"/>
      <c r="E184" s="79"/>
      <c r="H184" s="79"/>
      <c r="I184" s="79"/>
    </row>
    <row r="185" spans="2:9" s="60" customFormat="1" ht="15">
      <c r="B185" s="79"/>
      <c r="C185" s="63"/>
      <c r="D185" s="64"/>
      <c r="E185" s="79"/>
      <c r="H185" s="79"/>
      <c r="I185" s="79"/>
    </row>
    <row r="186" spans="2:9" s="60" customFormat="1" ht="15">
      <c r="B186" s="79"/>
      <c r="C186" s="63"/>
      <c r="D186" s="64"/>
      <c r="E186" s="79"/>
      <c r="H186" s="79"/>
      <c r="I186" s="79"/>
    </row>
    <row r="187" spans="2:9" s="60" customFormat="1" ht="15">
      <c r="B187" s="79"/>
      <c r="C187" s="63"/>
      <c r="D187" s="64"/>
      <c r="E187" s="79"/>
      <c r="H187" s="79"/>
      <c r="I187" s="79"/>
    </row>
    <row r="188" spans="2:9" s="60" customFormat="1" ht="15">
      <c r="B188" s="79"/>
      <c r="C188" s="63"/>
      <c r="D188" s="64"/>
      <c r="E188" s="79"/>
      <c r="H188" s="79"/>
      <c r="I188" s="79"/>
    </row>
    <row r="189" spans="2:9" s="60" customFormat="1" ht="15">
      <c r="B189" s="79"/>
      <c r="C189" s="63"/>
      <c r="D189" s="64"/>
      <c r="E189" s="79"/>
      <c r="H189" s="79"/>
      <c r="I189" s="79"/>
    </row>
    <row r="190" spans="2:9" s="60" customFormat="1" ht="15">
      <c r="B190" s="79"/>
      <c r="C190" s="63"/>
      <c r="D190" s="64"/>
      <c r="E190" s="79"/>
      <c r="H190" s="79"/>
      <c r="I190" s="79"/>
    </row>
    <row r="191" spans="2:9" s="60" customFormat="1" ht="15">
      <c r="B191" s="79"/>
      <c r="C191" s="63"/>
      <c r="D191" s="64"/>
      <c r="E191" s="79"/>
      <c r="H191" s="79"/>
      <c r="I191" s="79"/>
    </row>
    <row r="192" spans="2:9" s="60" customFormat="1" ht="15">
      <c r="B192" s="79"/>
      <c r="C192" s="63"/>
      <c r="D192" s="64"/>
      <c r="E192" s="79"/>
      <c r="H192" s="79"/>
      <c r="I192" s="79"/>
    </row>
    <row r="193" spans="2:9" s="60" customFormat="1" ht="15">
      <c r="B193" s="79"/>
      <c r="C193" s="63"/>
      <c r="D193" s="64"/>
      <c r="E193" s="79"/>
      <c r="H193" s="79"/>
      <c r="I193" s="79"/>
    </row>
    <row r="194" spans="2:9" s="60" customFormat="1" ht="15">
      <c r="B194" s="79"/>
      <c r="C194" s="63"/>
      <c r="D194" s="64"/>
      <c r="E194" s="79"/>
      <c r="H194" s="79"/>
      <c r="I194" s="79"/>
    </row>
    <row r="195" spans="2:9" s="60" customFormat="1" ht="15">
      <c r="B195" s="79"/>
      <c r="C195" s="63"/>
      <c r="D195" s="64"/>
      <c r="E195" s="79"/>
      <c r="H195" s="79"/>
      <c r="I195" s="79"/>
    </row>
    <row r="196" spans="2:9" s="60" customFormat="1" ht="15">
      <c r="B196" s="79"/>
      <c r="C196" s="63"/>
      <c r="D196" s="64"/>
      <c r="E196" s="79"/>
      <c r="H196" s="79"/>
      <c r="I196" s="79"/>
    </row>
    <row r="197" spans="2:9" s="60" customFormat="1" ht="15">
      <c r="B197" s="79"/>
      <c r="C197" s="63"/>
      <c r="D197" s="64"/>
      <c r="E197" s="79"/>
      <c r="H197" s="79"/>
      <c r="I197" s="79"/>
    </row>
    <row r="198" spans="2:9" s="60" customFormat="1" ht="15">
      <c r="B198" s="79"/>
      <c r="C198" s="63"/>
      <c r="D198" s="64"/>
      <c r="E198" s="79"/>
      <c r="H198" s="79"/>
      <c r="I198" s="79"/>
    </row>
    <row r="199" spans="2:9" s="60" customFormat="1" ht="15">
      <c r="B199" s="79"/>
      <c r="C199" s="63"/>
      <c r="D199" s="64"/>
      <c r="E199" s="79"/>
      <c r="H199" s="79"/>
      <c r="I199" s="79"/>
    </row>
    <row r="200" spans="2:9" s="60" customFormat="1" ht="15">
      <c r="B200" s="79"/>
      <c r="C200" s="63"/>
      <c r="D200" s="64"/>
      <c r="E200" s="79"/>
      <c r="H200" s="79"/>
      <c r="I200" s="79"/>
    </row>
    <row r="201" spans="2:9" s="60" customFormat="1" ht="15">
      <c r="B201" s="79"/>
      <c r="C201" s="63"/>
      <c r="D201" s="64"/>
      <c r="E201" s="79"/>
      <c r="H201" s="79"/>
      <c r="I201" s="79"/>
    </row>
    <row r="202" spans="2:9" s="60" customFormat="1" ht="15">
      <c r="B202" s="79"/>
      <c r="C202" s="63"/>
      <c r="D202" s="64"/>
      <c r="E202" s="79"/>
      <c r="H202" s="79"/>
      <c r="I202" s="79"/>
    </row>
    <row r="203" spans="2:9" s="60" customFormat="1" ht="15">
      <c r="B203" s="79"/>
      <c r="C203" s="63"/>
      <c r="D203" s="64"/>
      <c r="E203" s="79"/>
      <c r="H203" s="79"/>
      <c r="I203" s="79"/>
    </row>
    <row r="204" spans="2:9" s="60" customFormat="1" ht="15">
      <c r="B204" s="79"/>
      <c r="C204" s="63"/>
      <c r="D204" s="64"/>
      <c r="E204" s="79"/>
      <c r="H204" s="79"/>
      <c r="I204" s="79"/>
    </row>
    <row r="205" spans="2:9" s="60" customFormat="1" ht="15">
      <c r="B205" s="79"/>
      <c r="C205" s="63"/>
      <c r="D205" s="64"/>
      <c r="E205" s="79"/>
      <c r="H205" s="79"/>
      <c r="I205" s="79"/>
    </row>
    <row r="206" spans="2:9" s="60" customFormat="1" ht="15">
      <c r="B206" s="79"/>
      <c r="C206" s="63"/>
      <c r="D206" s="64"/>
      <c r="E206" s="79"/>
      <c r="H206" s="79"/>
      <c r="I206" s="79"/>
    </row>
    <row r="207" spans="2:9" s="60" customFormat="1" ht="15">
      <c r="B207" s="79"/>
      <c r="C207" s="63"/>
      <c r="D207" s="64"/>
      <c r="E207" s="79"/>
      <c r="H207" s="79"/>
      <c r="I207" s="79"/>
    </row>
    <row r="208" spans="2:9" s="60" customFormat="1" ht="15">
      <c r="B208" s="79"/>
      <c r="C208" s="63"/>
      <c r="D208" s="64"/>
      <c r="E208" s="79"/>
      <c r="H208" s="79"/>
      <c r="I208" s="79"/>
    </row>
    <row r="209" spans="2:9" s="60" customFormat="1" ht="15">
      <c r="B209" s="79"/>
      <c r="C209" s="63"/>
      <c r="D209" s="64"/>
      <c r="E209" s="79"/>
      <c r="H209" s="79"/>
      <c r="I209" s="79"/>
    </row>
    <row r="210" spans="2:9" s="60" customFormat="1" ht="15">
      <c r="B210" s="79"/>
      <c r="C210" s="63"/>
      <c r="D210" s="64"/>
      <c r="E210" s="79"/>
      <c r="H210" s="79"/>
      <c r="I210" s="79"/>
    </row>
    <row r="211" spans="2:9" s="60" customFormat="1" ht="15">
      <c r="B211" s="79"/>
      <c r="C211" s="63"/>
      <c r="D211" s="64"/>
      <c r="E211" s="79"/>
      <c r="H211" s="79"/>
      <c r="I211" s="79"/>
    </row>
    <row r="212" spans="2:9" s="60" customFormat="1" ht="15">
      <c r="B212" s="79"/>
      <c r="C212" s="63"/>
      <c r="D212" s="64"/>
      <c r="E212" s="79"/>
      <c r="H212" s="79"/>
      <c r="I212" s="79"/>
    </row>
    <row r="213" spans="2:9" s="60" customFormat="1" ht="15">
      <c r="B213" s="79"/>
      <c r="C213" s="63"/>
      <c r="D213" s="64"/>
      <c r="E213" s="79"/>
      <c r="H213" s="79"/>
      <c r="I213" s="79"/>
    </row>
    <row r="214" spans="2:9" s="60" customFormat="1" ht="15">
      <c r="B214" s="79"/>
      <c r="C214" s="63"/>
      <c r="D214" s="64"/>
      <c r="E214" s="79"/>
      <c r="H214" s="79"/>
      <c r="I214" s="79"/>
    </row>
    <row r="215" spans="2:9" s="60" customFormat="1" ht="15">
      <c r="B215" s="79"/>
      <c r="C215" s="63"/>
      <c r="D215" s="64"/>
      <c r="E215" s="79"/>
      <c r="H215" s="79"/>
      <c r="I215" s="79"/>
    </row>
    <row r="216" spans="2:9" s="60" customFormat="1" ht="15">
      <c r="B216" s="79"/>
      <c r="C216" s="63"/>
      <c r="D216" s="64"/>
      <c r="E216" s="79"/>
      <c r="H216" s="79"/>
      <c r="I216" s="79"/>
    </row>
    <row r="217" spans="2:9" s="60" customFormat="1" ht="15">
      <c r="B217" s="79"/>
      <c r="C217" s="63"/>
      <c r="D217" s="64"/>
      <c r="E217" s="79"/>
      <c r="H217" s="79"/>
      <c r="I217" s="79"/>
    </row>
    <row r="218" spans="2:9" s="60" customFormat="1" ht="15">
      <c r="B218" s="79"/>
      <c r="C218" s="63"/>
      <c r="D218" s="64"/>
      <c r="E218" s="79"/>
      <c r="H218" s="79"/>
      <c r="I218" s="79"/>
    </row>
    <row r="219" spans="2:9" s="60" customFormat="1" ht="15">
      <c r="B219" s="79"/>
      <c r="C219" s="63"/>
      <c r="D219" s="64"/>
      <c r="E219" s="79"/>
      <c r="H219" s="79"/>
      <c r="I219" s="79"/>
    </row>
    <row r="220" spans="2:9" s="60" customFormat="1" ht="15">
      <c r="B220" s="79"/>
      <c r="C220" s="63"/>
      <c r="D220" s="64"/>
      <c r="E220" s="79"/>
      <c r="H220" s="79"/>
      <c r="I220" s="79"/>
    </row>
    <row r="221" spans="2:9" s="60" customFormat="1" ht="15">
      <c r="B221" s="79"/>
      <c r="C221" s="63"/>
      <c r="D221" s="64"/>
      <c r="E221" s="79"/>
      <c r="H221" s="79"/>
      <c r="I221" s="79"/>
    </row>
    <row r="222" spans="2:9" s="60" customFormat="1" ht="15">
      <c r="B222" s="79"/>
      <c r="C222" s="63"/>
      <c r="D222" s="64"/>
      <c r="E222" s="79"/>
      <c r="H222" s="79"/>
      <c r="I222" s="79"/>
    </row>
    <row r="223" spans="2:9" s="60" customFormat="1" ht="15">
      <c r="B223" s="79"/>
      <c r="C223" s="63"/>
      <c r="D223" s="64"/>
      <c r="E223" s="79"/>
      <c r="H223" s="79"/>
      <c r="I223" s="79"/>
    </row>
    <row r="224" spans="2:9" s="60" customFormat="1" ht="15">
      <c r="B224" s="79"/>
      <c r="C224" s="63"/>
      <c r="D224" s="64"/>
      <c r="E224" s="79"/>
      <c r="H224" s="79"/>
      <c r="I224" s="79"/>
    </row>
    <row r="225" spans="2:9" s="60" customFormat="1" ht="15">
      <c r="B225" s="79"/>
      <c r="C225" s="63"/>
      <c r="D225" s="64"/>
      <c r="E225" s="79"/>
      <c r="H225" s="79"/>
      <c r="I225" s="79"/>
    </row>
    <row r="226" spans="2:9" s="60" customFormat="1" ht="15">
      <c r="B226" s="79"/>
      <c r="C226" s="63"/>
      <c r="D226" s="64"/>
      <c r="E226" s="79"/>
      <c r="H226" s="79"/>
      <c r="I226" s="79"/>
    </row>
    <row r="227" spans="2:9" s="60" customFormat="1" ht="15">
      <c r="B227" s="79"/>
      <c r="C227" s="63"/>
      <c r="D227" s="64"/>
      <c r="E227" s="79"/>
      <c r="H227" s="79"/>
      <c r="I227" s="79"/>
    </row>
    <row r="228" spans="2:9" s="60" customFormat="1" ht="15">
      <c r="B228" s="79"/>
      <c r="C228" s="63"/>
      <c r="D228" s="64"/>
      <c r="E228" s="79"/>
      <c r="H228" s="79"/>
      <c r="I228" s="79"/>
    </row>
    <row r="229" spans="2:9" s="60" customFormat="1" ht="15">
      <c r="B229" s="79"/>
      <c r="C229" s="63"/>
      <c r="D229" s="64"/>
      <c r="E229" s="79"/>
      <c r="H229" s="79"/>
      <c r="I229" s="79"/>
    </row>
    <row r="230" spans="2:9" s="60" customFormat="1" ht="15">
      <c r="B230" s="79"/>
      <c r="C230" s="63"/>
      <c r="D230" s="64"/>
      <c r="E230" s="79"/>
      <c r="H230" s="79"/>
      <c r="I230" s="79"/>
    </row>
    <row r="231" spans="2:9" s="60" customFormat="1" ht="15">
      <c r="B231" s="79"/>
      <c r="C231" s="63"/>
      <c r="D231" s="64"/>
      <c r="E231" s="79"/>
      <c r="H231" s="79"/>
      <c r="I231" s="79"/>
    </row>
    <row r="232" spans="2:9" s="60" customFormat="1" ht="15">
      <c r="B232" s="79"/>
      <c r="C232" s="63"/>
      <c r="D232" s="64"/>
      <c r="E232" s="79"/>
      <c r="H232" s="79"/>
      <c r="I232" s="79"/>
    </row>
    <row r="233" spans="2:9" s="60" customFormat="1" ht="15">
      <c r="B233" s="79"/>
      <c r="C233" s="63"/>
      <c r="D233" s="64"/>
      <c r="E233" s="79"/>
      <c r="H233" s="79"/>
      <c r="I233" s="79"/>
    </row>
    <row r="234" spans="2:9" s="60" customFormat="1" ht="15">
      <c r="B234" s="79"/>
      <c r="C234" s="63"/>
      <c r="D234" s="64"/>
      <c r="E234" s="79"/>
      <c r="H234" s="79"/>
      <c r="I234" s="79"/>
    </row>
    <row r="235" spans="2:9" s="60" customFormat="1" ht="15">
      <c r="B235" s="79"/>
      <c r="C235" s="63"/>
      <c r="D235" s="64"/>
      <c r="E235" s="79"/>
      <c r="H235" s="79"/>
      <c r="I235" s="79"/>
    </row>
    <row r="236" spans="2:9" s="60" customFormat="1" ht="15">
      <c r="B236" s="79"/>
      <c r="C236" s="63"/>
      <c r="D236" s="64"/>
      <c r="E236" s="79"/>
      <c r="H236" s="79"/>
      <c r="I236" s="79"/>
    </row>
    <row r="237" spans="2:9" s="60" customFormat="1" ht="15">
      <c r="B237" s="79"/>
      <c r="C237" s="63"/>
      <c r="D237" s="64"/>
      <c r="E237" s="79"/>
      <c r="H237" s="79"/>
      <c r="I237" s="79"/>
    </row>
    <row r="238" spans="2:9" s="60" customFormat="1" ht="15">
      <c r="B238" s="79"/>
      <c r="C238" s="63"/>
      <c r="D238" s="64"/>
      <c r="E238" s="79"/>
      <c r="H238" s="79"/>
      <c r="I238" s="79"/>
    </row>
    <row r="239" spans="2:9" s="60" customFormat="1" ht="15">
      <c r="B239" s="79"/>
      <c r="C239" s="63"/>
      <c r="D239" s="64"/>
      <c r="E239" s="79"/>
      <c r="H239" s="79"/>
      <c r="I239" s="79"/>
    </row>
    <row r="240" spans="2:9" s="60" customFormat="1" ht="15">
      <c r="B240" s="79"/>
      <c r="C240" s="63"/>
      <c r="D240" s="64"/>
      <c r="E240" s="79"/>
      <c r="H240" s="79"/>
      <c r="I240" s="79"/>
    </row>
    <row r="241" spans="2:9" s="60" customFormat="1" ht="15">
      <c r="B241" s="79"/>
      <c r="C241" s="63"/>
      <c r="D241" s="64"/>
      <c r="E241" s="79"/>
      <c r="H241" s="79"/>
      <c r="I241" s="79"/>
    </row>
    <row r="242" spans="2:9" s="60" customFormat="1" ht="15">
      <c r="B242" s="79"/>
      <c r="C242" s="63"/>
      <c r="D242" s="64"/>
      <c r="E242" s="79"/>
      <c r="H242" s="79"/>
      <c r="I242" s="79"/>
    </row>
    <row r="243" spans="2:9" s="60" customFormat="1" ht="15">
      <c r="B243" s="79"/>
      <c r="C243" s="63"/>
      <c r="D243" s="64"/>
      <c r="E243" s="79"/>
      <c r="H243" s="79"/>
      <c r="I243" s="79"/>
    </row>
    <row r="244" spans="2:9" s="60" customFormat="1" ht="15">
      <c r="B244" s="79"/>
      <c r="C244" s="63"/>
      <c r="D244" s="64"/>
      <c r="E244" s="79"/>
      <c r="H244" s="79"/>
      <c r="I244" s="79"/>
    </row>
    <row r="245" spans="2:9" s="60" customFormat="1" ht="15">
      <c r="B245" s="79"/>
      <c r="C245" s="63"/>
      <c r="D245" s="64"/>
      <c r="E245" s="79"/>
      <c r="H245" s="79"/>
      <c r="I245" s="79"/>
    </row>
    <row r="246" spans="2:9" s="60" customFormat="1" ht="15">
      <c r="B246" s="79"/>
      <c r="C246" s="63"/>
      <c r="D246" s="64"/>
      <c r="E246" s="79"/>
      <c r="H246" s="79"/>
      <c r="I246" s="79"/>
    </row>
    <row r="247" spans="2:9" s="60" customFormat="1" ht="15">
      <c r="B247" s="79"/>
      <c r="C247" s="63"/>
      <c r="D247" s="64"/>
      <c r="E247" s="79"/>
      <c r="H247" s="79"/>
      <c r="I247" s="79"/>
    </row>
    <row r="248" spans="2:9" s="60" customFormat="1" ht="15">
      <c r="B248" s="79"/>
      <c r="C248" s="63"/>
      <c r="D248" s="64"/>
      <c r="E248" s="79"/>
      <c r="H248" s="79"/>
      <c r="I248" s="79"/>
    </row>
    <row r="249" spans="2:9" s="60" customFormat="1" ht="15">
      <c r="B249" s="79"/>
      <c r="C249" s="63"/>
      <c r="D249" s="64"/>
      <c r="E249" s="79"/>
      <c r="H249" s="79"/>
      <c r="I249" s="79"/>
    </row>
    <row r="250" spans="2:9" s="60" customFormat="1" ht="15">
      <c r="B250" s="79"/>
      <c r="C250" s="63"/>
      <c r="D250" s="64"/>
      <c r="E250" s="79"/>
      <c r="H250" s="79"/>
      <c r="I250" s="79"/>
    </row>
    <row r="251" spans="2:9" s="60" customFormat="1" ht="15">
      <c r="B251" s="79"/>
      <c r="C251" s="63"/>
      <c r="D251" s="64"/>
      <c r="E251" s="79"/>
      <c r="H251" s="79"/>
      <c r="I251" s="79"/>
    </row>
    <row r="252" spans="2:9" s="60" customFormat="1" ht="15">
      <c r="B252" s="79"/>
      <c r="C252" s="63"/>
      <c r="D252" s="64"/>
      <c r="E252" s="79"/>
      <c r="H252" s="79"/>
      <c r="I252" s="79"/>
    </row>
    <row r="253" spans="2:9" s="60" customFormat="1" ht="15">
      <c r="B253" s="79"/>
      <c r="C253" s="63"/>
      <c r="D253" s="64"/>
      <c r="E253" s="79"/>
      <c r="H253" s="79"/>
      <c r="I253" s="79"/>
    </row>
    <row r="254" spans="2:9" s="60" customFormat="1" ht="15">
      <c r="B254" s="79"/>
      <c r="C254" s="63"/>
      <c r="D254" s="64"/>
      <c r="E254" s="79"/>
      <c r="H254" s="79"/>
      <c r="I254" s="79"/>
    </row>
    <row r="255" spans="2:9" s="60" customFormat="1" ht="15">
      <c r="B255" s="79"/>
      <c r="C255" s="63"/>
      <c r="D255" s="64"/>
      <c r="E255" s="79"/>
      <c r="H255" s="79"/>
      <c r="I255" s="79"/>
    </row>
    <row r="256" spans="2:9" s="60" customFormat="1" ht="15">
      <c r="B256" s="79"/>
      <c r="C256" s="63"/>
      <c r="D256" s="64"/>
      <c r="E256" s="79"/>
      <c r="H256" s="79"/>
      <c r="I256" s="79"/>
    </row>
    <row r="257" spans="2:9" s="60" customFormat="1" ht="15">
      <c r="B257" s="79"/>
      <c r="C257" s="63"/>
      <c r="D257" s="64"/>
      <c r="E257" s="79"/>
      <c r="H257" s="79"/>
      <c r="I257" s="79"/>
    </row>
    <row r="258" spans="2:9" s="60" customFormat="1" ht="15">
      <c r="B258" s="79"/>
      <c r="C258" s="63"/>
      <c r="D258" s="64"/>
      <c r="E258" s="79"/>
      <c r="H258" s="79"/>
      <c r="I258" s="79"/>
    </row>
    <row r="259" spans="2:9" s="60" customFormat="1" ht="15">
      <c r="B259" s="79"/>
      <c r="C259" s="63"/>
      <c r="D259" s="64"/>
      <c r="E259" s="79"/>
      <c r="H259" s="79"/>
      <c r="I259" s="79"/>
    </row>
    <row r="260" spans="2:9" s="60" customFormat="1" ht="15">
      <c r="B260" s="79"/>
      <c r="C260" s="63"/>
      <c r="D260" s="64"/>
      <c r="E260" s="79"/>
      <c r="H260" s="79"/>
      <c r="I260" s="79"/>
    </row>
    <row r="261" spans="2:9" s="60" customFormat="1" ht="15">
      <c r="B261" s="79"/>
      <c r="C261" s="63"/>
      <c r="D261" s="64"/>
      <c r="E261" s="79"/>
      <c r="H261" s="79"/>
      <c r="I261" s="79"/>
    </row>
    <row r="262" spans="2:9" s="60" customFormat="1" ht="15">
      <c r="B262" s="79"/>
      <c r="C262" s="63"/>
      <c r="D262" s="64"/>
      <c r="E262" s="79"/>
      <c r="H262" s="79"/>
      <c r="I262" s="79"/>
    </row>
    <row r="263" spans="2:9" s="60" customFormat="1" ht="15">
      <c r="B263" s="79"/>
      <c r="C263" s="63"/>
      <c r="D263" s="64"/>
      <c r="E263" s="79"/>
      <c r="H263" s="79"/>
      <c r="I263" s="79"/>
    </row>
    <row r="264" spans="2:9" s="60" customFormat="1" ht="15">
      <c r="B264" s="79"/>
      <c r="C264" s="63"/>
      <c r="D264" s="64"/>
      <c r="E264" s="79"/>
      <c r="H264" s="79"/>
      <c r="I264" s="79"/>
    </row>
    <row r="265" spans="2:9" s="60" customFormat="1" ht="15">
      <c r="B265" s="79"/>
      <c r="C265" s="63"/>
      <c r="D265" s="64"/>
      <c r="E265" s="79"/>
      <c r="H265" s="79"/>
      <c r="I265" s="79"/>
    </row>
    <row r="266" spans="2:9" s="60" customFormat="1" ht="15">
      <c r="B266" s="79"/>
      <c r="C266" s="63"/>
      <c r="D266" s="64"/>
      <c r="E266" s="79"/>
      <c r="H266" s="79"/>
      <c r="I266" s="79"/>
    </row>
    <row r="267" spans="2:9" s="60" customFormat="1" ht="15">
      <c r="B267" s="79"/>
      <c r="C267" s="63"/>
      <c r="D267" s="64"/>
      <c r="E267" s="79"/>
      <c r="H267" s="79"/>
      <c r="I267" s="79"/>
    </row>
    <row r="268" spans="2:9" s="60" customFormat="1" ht="15">
      <c r="B268" s="79"/>
      <c r="C268" s="63"/>
      <c r="D268" s="64"/>
      <c r="E268" s="79"/>
      <c r="H268" s="79"/>
      <c r="I268" s="79"/>
    </row>
    <row r="269" spans="2:9" s="60" customFormat="1" ht="15">
      <c r="B269" s="79"/>
      <c r="C269" s="63"/>
      <c r="D269" s="64"/>
      <c r="E269" s="79"/>
      <c r="H269" s="79"/>
      <c r="I269" s="79"/>
    </row>
    <row r="270" spans="2:9" s="60" customFormat="1" ht="15">
      <c r="B270" s="79"/>
      <c r="C270" s="63"/>
      <c r="D270" s="64"/>
      <c r="E270" s="79"/>
      <c r="H270" s="79"/>
      <c r="I270" s="79"/>
    </row>
    <row r="271" spans="2:9" s="60" customFormat="1" ht="15">
      <c r="B271" s="79"/>
      <c r="C271" s="63"/>
      <c r="D271" s="64"/>
      <c r="E271" s="79"/>
      <c r="H271" s="79"/>
      <c r="I271" s="79"/>
    </row>
    <row r="272" spans="2:9" s="60" customFormat="1" ht="15">
      <c r="B272" s="79"/>
      <c r="C272" s="63"/>
      <c r="D272" s="64"/>
      <c r="E272" s="79"/>
      <c r="H272" s="79"/>
      <c r="I272" s="79"/>
    </row>
    <row r="273" spans="2:9" s="60" customFormat="1" ht="15">
      <c r="B273" s="79"/>
      <c r="C273" s="63"/>
      <c r="D273" s="64"/>
      <c r="E273" s="79"/>
      <c r="H273" s="79"/>
      <c r="I273" s="79"/>
    </row>
    <row r="274" spans="2:9" s="60" customFormat="1" ht="15">
      <c r="B274" s="79"/>
      <c r="C274" s="63"/>
      <c r="D274" s="64"/>
      <c r="E274" s="79"/>
      <c r="H274" s="79"/>
      <c r="I274" s="79"/>
    </row>
    <row r="275" spans="2:9" s="60" customFormat="1" ht="15">
      <c r="B275" s="79"/>
      <c r="C275" s="63"/>
      <c r="D275" s="64"/>
      <c r="E275" s="79"/>
      <c r="H275" s="79"/>
      <c r="I275" s="79"/>
    </row>
    <row r="276" spans="2:9" s="60" customFormat="1" ht="15">
      <c r="B276" s="79"/>
      <c r="C276" s="63"/>
      <c r="D276" s="64"/>
      <c r="E276" s="79"/>
      <c r="H276" s="79"/>
      <c r="I276" s="79"/>
    </row>
    <row r="277" spans="2:9" s="60" customFormat="1" ht="15">
      <c r="B277" s="79"/>
      <c r="C277" s="63"/>
      <c r="D277" s="64"/>
      <c r="E277" s="79"/>
      <c r="H277" s="79"/>
      <c r="I277" s="79"/>
    </row>
    <row r="278" spans="2:9" s="60" customFormat="1" ht="15">
      <c r="B278" s="79"/>
      <c r="C278" s="63"/>
      <c r="D278" s="64"/>
      <c r="E278" s="79"/>
      <c r="H278" s="79"/>
      <c r="I278" s="79"/>
    </row>
    <row r="279" spans="2:9" s="60" customFormat="1" ht="15">
      <c r="B279" s="79"/>
      <c r="C279" s="63"/>
      <c r="D279" s="64"/>
      <c r="E279" s="79"/>
      <c r="H279" s="79"/>
      <c r="I279" s="79"/>
    </row>
    <row r="280" spans="2:9" s="60" customFormat="1" ht="15">
      <c r="B280" s="79"/>
      <c r="C280" s="63"/>
      <c r="D280" s="64"/>
      <c r="E280" s="79"/>
      <c r="H280" s="79"/>
      <c r="I280" s="79"/>
    </row>
    <row r="281" spans="2:9" s="60" customFormat="1" ht="15">
      <c r="B281" s="79"/>
      <c r="C281" s="63"/>
      <c r="D281" s="64"/>
      <c r="E281" s="79"/>
      <c r="H281" s="79"/>
      <c r="I281" s="79"/>
    </row>
    <row r="282" spans="2:9" s="60" customFormat="1" ht="15">
      <c r="B282" s="79"/>
      <c r="C282" s="63"/>
      <c r="D282" s="64"/>
      <c r="E282" s="79"/>
      <c r="H282" s="79"/>
      <c r="I282" s="79"/>
    </row>
    <row r="283" spans="2:9" s="60" customFormat="1" ht="15">
      <c r="B283" s="79"/>
      <c r="C283" s="63"/>
      <c r="D283" s="64"/>
      <c r="E283" s="79"/>
      <c r="H283" s="79"/>
      <c r="I283" s="79"/>
    </row>
    <row r="284" spans="2:9" s="60" customFormat="1" ht="15">
      <c r="B284" s="79"/>
      <c r="C284" s="63"/>
      <c r="D284" s="64"/>
      <c r="E284" s="79"/>
      <c r="H284" s="79"/>
      <c r="I284" s="79"/>
    </row>
    <row r="285" spans="2:9" s="60" customFormat="1" ht="15">
      <c r="B285" s="79"/>
      <c r="C285" s="63"/>
      <c r="D285" s="64"/>
      <c r="E285" s="79"/>
      <c r="H285" s="79"/>
      <c r="I285" s="79"/>
    </row>
    <row r="286" spans="2:9" s="60" customFormat="1" ht="15">
      <c r="B286" s="79"/>
      <c r="C286" s="63"/>
      <c r="D286" s="64"/>
      <c r="E286" s="79"/>
      <c r="H286" s="79"/>
      <c r="I286" s="79"/>
    </row>
    <row r="287" spans="2:9" s="60" customFormat="1" ht="15">
      <c r="B287" s="79"/>
      <c r="C287" s="63"/>
      <c r="D287" s="64"/>
      <c r="E287" s="79"/>
      <c r="H287" s="79"/>
      <c r="I287" s="79"/>
    </row>
    <row r="288" spans="2:9" s="60" customFormat="1" ht="15">
      <c r="B288" s="79"/>
      <c r="C288" s="63"/>
      <c r="D288" s="64"/>
      <c r="E288" s="79"/>
      <c r="H288" s="79"/>
      <c r="I288" s="79"/>
    </row>
    <row r="289" spans="2:9" s="60" customFormat="1" ht="15">
      <c r="B289" s="79"/>
      <c r="C289" s="63"/>
      <c r="D289" s="64"/>
      <c r="E289" s="79"/>
      <c r="H289" s="79"/>
      <c r="I289" s="79"/>
    </row>
    <row r="290" spans="2:9" s="60" customFormat="1" ht="15">
      <c r="B290" s="79"/>
      <c r="C290" s="63"/>
      <c r="D290" s="64"/>
      <c r="E290" s="79"/>
      <c r="H290" s="79"/>
      <c r="I290" s="79"/>
    </row>
    <row r="291" spans="2:9" s="60" customFormat="1" ht="15">
      <c r="B291" s="79"/>
      <c r="C291" s="63"/>
      <c r="D291" s="64"/>
      <c r="E291" s="79"/>
      <c r="H291" s="79"/>
      <c r="I291" s="79"/>
    </row>
    <row r="292" spans="2:9" s="60" customFormat="1" ht="15">
      <c r="B292" s="79"/>
      <c r="C292" s="63"/>
      <c r="D292" s="64"/>
      <c r="E292" s="79"/>
      <c r="H292" s="79"/>
      <c r="I292" s="79"/>
    </row>
    <row r="293" spans="2:9" s="60" customFormat="1" ht="15">
      <c r="B293" s="79"/>
      <c r="C293" s="63"/>
      <c r="D293" s="64"/>
      <c r="E293" s="79"/>
      <c r="H293" s="79"/>
      <c r="I293" s="79"/>
    </row>
    <row r="294" spans="2:9" s="60" customFormat="1" ht="15">
      <c r="B294" s="79"/>
      <c r="C294" s="63"/>
      <c r="D294" s="64"/>
      <c r="E294" s="79"/>
      <c r="H294" s="79"/>
      <c r="I294" s="79"/>
    </row>
    <row r="295" spans="2:9" s="60" customFormat="1" ht="15">
      <c r="B295" s="79"/>
      <c r="C295" s="63"/>
      <c r="D295" s="64"/>
      <c r="E295" s="79"/>
      <c r="H295" s="79"/>
      <c r="I295" s="79"/>
    </row>
    <row r="296" spans="2:9" s="60" customFormat="1" ht="15">
      <c r="B296" s="79"/>
      <c r="C296" s="63"/>
      <c r="D296" s="64"/>
      <c r="E296" s="79"/>
      <c r="H296" s="79"/>
      <c r="I296" s="79"/>
    </row>
    <row r="297" spans="2:9" s="60" customFormat="1" ht="15">
      <c r="B297" s="79"/>
      <c r="C297" s="63"/>
      <c r="D297" s="64"/>
      <c r="E297" s="79"/>
      <c r="H297" s="79"/>
      <c r="I297" s="79"/>
    </row>
    <row r="298" spans="2:9" s="60" customFormat="1" ht="15">
      <c r="B298" s="79"/>
      <c r="C298" s="63"/>
      <c r="D298" s="64"/>
      <c r="E298" s="79"/>
      <c r="H298" s="79"/>
      <c r="I298" s="79"/>
    </row>
    <row r="299" spans="2:9" s="60" customFormat="1" ht="15">
      <c r="B299" s="79"/>
      <c r="C299" s="63"/>
      <c r="D299" s="64"/>
      <c r="E299" s="79"/>
      <c r="H299" s="79"/>
      <c r="I299" s="79"/>
    </row>
    <row r="300" spans="2:9" s="60" customFormat="1" ht="15">
      <c r="B300" s="79"/>
      <c r="C300" s="63"/>
      <c r="D300" s="64"/>
      <c r="E300" s="79"/>
      <c r="H300" s="79"/>
      <c r="I300" s="79"/>
    </row>
    <row r="301" spans="2:9" s="60" customFormat="1" ht="15">
      <c r="B301" s="79"/>
      <c r="C301" s="63"/>
      <c r="D301" s="64"/>
      <c r="E301" s="79"/>
      <c r="H301" s="79"/>
      <c r="I301" s="79"/>
    </row>
    <row r="302" spans="2:9" s="60" customFormat="1" ht="15">
      <c r="B302" s="79"/>
      <c r="C302" s="63"/>
      <c r="D302" s="64"/>
      <c r="E302" s="79"/>
      <c r="H302" s="79"/>
      <c r="I302" s="79"/>
    </row>
    <row r="303" spans="2:9" s="60" customFormat="1" ht="15">
      <c r="B303" s="79"/>
      <c r="C303" s="63"/>
      <c r="D303" s="64"/>
      <c r="E303" s="79"/>
      <c r="H303" s="79"/>
      <c r="I303" s="79"/>
    </row>
    <row r="304" spans="2:9" s="60" customFormat="1" ht="15">
      <c r="B304" s="79"/>
      <c r="C304" s="63"/>
      <c r="D304" s="64"/>
      <c r="E304" s="79"/>
      <c r="H304" s="79"/>
      <c r="I304" s="79"/>
    </row>
    <row r="305" spans="2:9" s="60" customFormat="1" ht="15">
      <c r="B305" s="79"/>
      <c r="C305" s="63"/>
      <c r="D305" s="64"/>
      <c r="E305" s="79"/>
      <c r="H305" s="79"/>
      <c r="I305" s="79"/>
    </row>
    <row r="306" spans="2:9" s="60" customFormat="1" ht="15">
      <c r="B306" s="79"/>
      <c r="C306" s="63"/>
      <c r="D306" s="64"/>
      <c r="E306" s="79"/>
      <c r="H306" s="79"/>
      <c r="I306" s="79"/>
    </row>
    <row r="307" spans="2:9" s="60" customFormat="1" ht="15">
      <c r="B307" s="79"/>
      <c r="C307" s="63"/>
      <c r="D307" s="64"/>
      <c r="E307" s="79"/>
      <c r="H307" s="79"/>
      <c r="I307" s="79"/>
    </row>
    <row r="308" spans="2:9" s="60" customFormat="1" ht="15">
      <c r="B308" s="79"/>
      <c r="C308" s="63"/>
      <c r="D308" s="64"/>
      <c r="E308" s="79"/>
      <c r="H308" s="79"/>
      <c r="I308" s="79"/>
    </row>
    <row r="309" spans="2:9" s="60" customFormat="1" ht="15">
      <c r="B309" s="79"/>
      <c r="C309" s="63"/>
      <c r="D309" s="64"/>
      <c r="E309" s="79"/>
      <c r="H309" s="79"/>
      <c r="I309" s="79"/>
    </row>
    <row r="310" spans="2:9" s="60" customFormat="1" ht="15">
      <c r="B310" s="79"/>
      <c r="C310" s="63"/>
      <c r="D310" s="64"/>
      <c r="E310" s="79"/>
      <c r="H310" s="79"/>
      <c r="I310" s="79"/>
    </row>
    <row r="311" spans="2:9" s="60" customFormat="1" ht="15">
      <c r="B311" s="79"/>
      <c r="C311" s="63"/>
      <c r="D311" s="64"/>
      <c r="E311" s="79"/>
      <c r="H311" s="79"/>
      <c r="I311" s="79"/>
    </row>
    <row r="312" spans="2:9" s="60" customFormat="1" ht="15">
      <c r="B312" s="79"/>
      <c r="C312" s="63"/>
      <c r="D312" s="64"/>
      <c r="E312" s="79"/>
      <c r="H312" s="79"/>
      <c r="I312" s="79"/>
    </row>
    <row r="313" spans="2:9" s="60" customFormat="1" ht="15">
      <c r="B313" s="79"/>
      <c r="C313" s="63"/>
      <c r="D313" s="64"/>
      <c r="E313" s="79"/>
      <c r="H313" s="79"/>
      <c r="I313" s="79"/>
    </row>
    <row r="314" spans="2:9" s="60" customFormat="1" ht="15">
      <c r="B314" s="79"/>
      <c r="C314" s="63"/>
      <c r="D314" s="64"/>
      <c r="E314" s="79"/>
      <c r="H314" s="79"/>
      <c r="I314" s="79"/>
    </row>
    <row r="315" spans="2:9" s="60" customFormat="1" ht="15">
      <c r="B315" s="79"/>
      <c r="C315" s="63"/>
      <c r="D315" s="64"/>
      <c r="E315" s="79"/>
      <c r="H315" s="79"/>
      <c r="I315" s="79"/>
    </row>
    <row r="316" spans="2:9" s="60" customFormat="1" ht="15">
      <c r="B316" s="79"/>
      <c r="C316" s="63"/>
      <c r="D316" s="64"/>
      <c r="E316" s="79"/>
      <c r="H316" s="79"/>
      <c r="I316" s="79"/>
    </row>
    <row r="317" spans="2:9" s="60" customFormat="1" ht="15">
      <c r="B317" s="79"/>
      <c r="C317" s="63"/>
      <c r="D317" s="64"/>
      <c r="E317" s="79"/>
      <c r="H317" s="79"/>
      <c r="I317" s="79"/>
    </row>
    <row r="318" spans="2:9" s="60" customFormat="1" ht="15">
      <c r="B318" s="79"/>
      <c r="C318" s="63"/>
      <c r="D318" s="64"/>
      <c r="E318" s="79"/>
      <c r="H318" s="79"/>
      <c r="I318" s="79"/>
    </row>
    <row r="319" spans="2:9" s="60" customFormat="1" ht="15">
      <c r="B319" s="79"/>
      <c r="C319" s="63"/>
      <c r="D319" s="64"/>
      <c r="E319" s="79"/>
      <c r="H319" s="79"/>
      <c r="I319" s="79"/>
    </row>
    <row r="320" spans="2:9" s="60" customFormat="1" ht="15">
      <c r="B320" s="79"/>
      <c r="C320" s="63"/>
      <c r="D320" s="64"/>
      <c r="E320" s="79"/>
      <c r="H320" s="79"/>
      <c r="I320" s="79"/>
    </row>
    <row r="321" spans="2:9" s="60" customFormat="1" ht="15">
      <c r="B321" s="79"/>
      <c r="C321" s="63"/>
      <c r="D321" s="64"/>
      <c r="E321" s="79"/>
      <c r="H321" s="79"/>
      <c r="I321" s="79"/>
    </row>
    <row r="322" spans="2:9" s="60" customFormat="1" ht="15">
      <c r="B322" s="79"/>
      <c r="C322" s="63"/>
      <c r="D322" s="64"/>
      <c r="E322" s="79"/>
      <c r="H322" s="79"/>
      <c r="I322" s="79"/>
    </row>
    <row r="323" spans="2:9" s="60" customFormat="1" ht="15">
      <c r="B323" s="79"/>
      <c r="C323" s="63"/>
      <c r="D323" s="64"/>
      <c r="E323" s="79"/>
      <c r="H323" s="79"/>
      <c r="I323" s="79"/>
    </row>
    <row r="324" spans="2:9" s="60" customFormat="1" ht="15">
      <c r="B324" s="79"/>
      <c r="C324" s="63"/>
      <c r="D324" s="64"/>
      <c r="E324" s="79"/>
      <c r="H324" s="79"/>
      <c r="I324" s="79"/>
    </row>
    <row r="325" spans="2:9" s="60" customFormat="1" ht="15">
      <c r="B325" s="79"/>
      <c r="C325" s="63"/>
      <c r="D325" s="64"/>
      <c r="E325" s="79"/>
      <c r="H325" s="79"/>
      <c r="I325" s="79"/>
    </row>
    <row r="326" spans="2:9" s="60" customFormat="1" ht="15">
      <c r="B326" s="79"/>
      <c r="C326" s="63"/>
      <c r="D326" s="64"/>
      <c r="E326" s="79"/>
      <c r="H326" s="79"/>
      <c r="I326" s="79"/>
    </row>
    <row r="327" spans="2:9" s="60" customFormat="1" ht="15">
      <c r="B327" s="79"/>
      <c r="C327" s="63"/>
      <c r="D327" s="64"/>
      <c r="E327" s="79"/>
      <c r="H327" s="79"/>
      <c r="I327" s="79"/>
    </row>
    <row r="328" spans="2:9" s="60" customFormat="1" ht="15">
      <c r="B328" s="79"/>
      <c r="C328" s="63"/>
      <c r="D328" s="64"/>
      <c r="E328" s="79"/>
      <c r="H328" s="79"/>
      <c r="I328" s="79"/>
    </row>
    <row r="329" spans="2:9" s="60" customFormat="1" ht="15">
      <c r="B329" s="79"/>
      <c r="C329" s="63"/>
      <c r="D329" s="64"/>
      <c r="E329" s="79"/>
      <c r="H329" s="79"/>
      <c r="I329" s="79"/>
    </row>
    <row r="330" spans="2:9" s="60" customFormat="1" ht="15">
      <c r="B330" s="79"/>
      <c r="C330" s="63"/>
      <c r="D330" s="64"/>
      <c r="E330" s="79"/>
      <c r="H330" s="79"/>
      <c r="I330" s="79"/>
    </row>
    <row r="331" spans="2:9" s="60" customFormat="1" ht="15">
      <c r="B331" s="79"/>
      <c r="C331" s="63"/>
      <c r="D331" s="64"/>
      <c r="E331" s="79"/>
      <c r="H331" s="79"/>
      <c r="I331" s="79"/>
    </row>
    <row r="332" spans="2:9" s="60" customFormat="1" ht="15">
      <c r="B332" s="79"/>
      <c r="C332" s="63"/>
      <c r="D332" s="64"/>
      <c r="E332" s="79"/>
      <c r="H332" s="79"/>
      <c r="I332" s="79"/>
    </row>
    <row r="333" spans="2:9" s="60" customFormat="1" ht="15">
      <c r="B333" s="79"/>
      <c r="C333" s="63"/>
      <c r="D333" s="64"/>
      <c r="E333" s="79"/>
      <c r="H333" s="79"/>
      <c r="I333" s="79"/>
    </row>
    <row r="334" spans="2:9" s="60" customFormat="1" ht="15">
      <c r="B334" s="79"/>
      <c r="C334" s="63"/>
      <c r="D334" s="64"/>
      <c r="E334" s="79"/>
      <c r="H334" s="79"/>
      <c r="I334" s="79"/>
    </row>
    <row r="335" spans="2:9" s="60" customFormat="1" ht="15">
      <c r="B335" s="79"/>
      <c r="C335" s="63"/>
      <c r="D335" s="64"/>
      <c r="E335" s="79"/>
      <c r="H335" s="79"/>
      <c r="I335" s="79"/>
    </row>
    <row r="336" spans="2:9" s="60" customFormat="1" ht="15">
      <c r="B336" s="79"/>
      <c r="C336" s="63"/>
      <c r="D336" s="64"/>
      <c r="E336" s="79"/>
      <c r="H336" s="79"/>
      <c r="I336" s="79"/>
    </row>
    <row r="337" spans="2:9" s="60" customFormat="1" ht="15">
      <c r="B337" s="79"/>
      <c r="C337" s="63"/>
      <c r="D337" s="64"/>
      <c r="E337" s="79"/>
      <c r="H337" s="79"/>
      <c r="I337" s="79"/>
    </row>
    <row r="338" spans="2:9" s="60" customFormat="1" ht="15">
      <c r="B338" s="79"/>
      <c r="C338" s="63"/>
      <c r="D338" s="64"/>
      <c r="E338" s="79"/>
      <c r="H338" s="79"/>
      <c r="I338" s="79"/>
    </row>
    <row r="339" spans="2:9" s="60" customFormat="1" ht="15">
      <c r="B339" s="79"/>
      <c r="C339" s="63"/>
      <c r="D339" s="64"/>
      <c r="E339" s="79"/>
      <c r="H339" s="79"/>
      <c r="I339" s="79"/>
    </row>
    <row r="340" spans="2:9" s="60" customFormat="1" ht="15">
      <c r="B340" s="79"/>
      <c r="C340" s="63"/>
      <c r="D340" s="64"/>
      <c r="E340" s="79"/>
      <c r="H340" s="79"/>
      <c r="I340" s="79"/>
    </row>
    <row r="341" spans="2:9" s="60" customFormat="1" ht="15">
      <c r="B341" s="79"/>
      <c r="C341" s="63"/>
      <c r="D341" s="64"/>
      <c r="E341" s="79"/>
      <c r="H341" s="79"/>
      <c r="I341" s="79"/>
    </row>
    <row r="342" spans="2:9" s="60" customFormat="1" ht="15">
      <c r="B342" s="79"/>
      <c r="C342" s="63"/>
      <c r="D342" s="64"/>
      <c r="E342" s="79"/>
      <c r="H342" s="79"/>
      <c r="I342" s="79"/>
    </row>
    <row r="343" spans="2:9" s="60" customFormat="1" ht="15">
      <c r="B343" s="79"/>
      <c r="C343" s="63"/>
      <c r="D343" s="64"/>
      <c r="E343" s="79"/>
      <c r="H343" s="79"/>
      <c r="I343" s="79"/>
    </row>
    <row r="344" spans="2:9" s="60" customFormat="1" ht="15">
      <c r="B344" s="79"/>
      <c r="C344" s="63"/>
      <c r="D344" s="64"/>
      <c r="E344" s="79"/>
      <c r="H344" s="79"/>
      <c r="I344" s="79"/>
    </row>
    <row r="345" spans="2:9" s="60" customFormat="1" ht="15">
      <c r="B345" s="79"/>
      <c r="C345" s="63"/>
      <c r="D345" s="64"/>
      <c r="E345" s="79"/>
      <c r="H345" s="79"/>
      <c r="I345" s="79"/>
    </row>
    <row r="346" spans="2:9" s="60" customFormat="1" ht="15">
      <c r="B346" s="79"/>
      <c r="C346" s="63"/>
      <c r="D346" s="64"/>
      <c r="E346" s="79"/>
      <c r="H346" s="79"/>
      <c r="I346" s="79"/>
    </row>
    <row r="347" spans="2:9" s="60" customFormat="1" ht="15">
      <c r="B347" s="79"/>
      <c r="C347" s="63"/>
      <c r="D347" s="64"/>
      <c r="E347" s="79"/>
      <c r="H347" s="79"/>
      <c r="I347" s="79"/>
    </row>
    <row r="348" spans="2:9" s="60" customFormat="1" ht="15">
      <c r="B348" s="79"/>
      <c r="C348" s="63"/>
      <c r="D348" s="64"/>
      <c r="E348" s="79"/>
      <c r="H348" s="79"/>
      <c r="I348" s="79"/>
    </row>
    <row r="349" spans="2:9" s="60" customFormat="1" ht="15">
      <c r="B349" s="79"/>
      <c r="C349" s="63"/>
      <c r="D349" s="64"/>
      <c r="E349" s="79"/>
      <c r="H349" s="79"/>
      <c r="I349" s="79"/>
    </row>
    <row r="350" spans="2:9" s="60" customFormat="1" ht="15">
      <c r="B350" s="79"/>
      <c r="C350" s="63"/>
      <c r="D350" s="64"/>
      <c r="E350" s="79"/>
      <c r="H350" s="79"/>
      <c r="I350" s="79"/>
    </row>
    <row r="351" spans="2:9" s="60" customFormat="1" ht="15">
      <c r="B351" s="79"/>
      <c r="C351" s="63"/>
      <c r="D351" s="64"/>
      <c r="E351" s="79"/>
      <c r="H351" s="79"/>
      <c r="I351" s="79"/>
    </row>
    <row r="352" spans="2:9" s="60" customFormat="1" ht="15">
      <c r="B352" s="79"/>
      <c r="C352" s="63"/>
      <c r="D352" s="64"/>
      <c r="E352" s="79"/>
      <c r="H352" s="79"/>
      <c r="I352" s="79"/>
    </row>
    <row r="353" spans="2:9" s="60" customFormat="1" ht="15">
      <c r="B353" s="79"/>
      <c r="C353" s="63"/>
      <c r="D353" s="64"/>
      <c r="E353" s="79"/>
      <c r="H353" s="79"/>
      <c r="I353" s="79"/>
    </row>
    <row r="354" spans="2:9" s="60" customFormat="1" ht="15">
      <c r="B354" s="79"/>
      <c r="C354" s="63"/>
      <c r="D354" s="64"/>
      <c r="E354" s="79"/>
      <c r="H354" s="79"/>
      <c r="I354" s="79"/>
    </row>
    <row r="355" spans="2:9" s="60" customFormat="1" ht="15">
      <c r="B355" s="79"/>
      <c r="C355" s="63"/>
      <c r="D355" s="64"/>
      <c r="E355" s="79"/>
      <c r="H355" s="79"/>
      <c r="I355" s="79"/>
    </row>
    <row r="356" spans="2:9" s="60" customFormat="1" ht="15">
      <c r="B356" s="79"/>
      <c r="C356" s="63"/>
      <c r="D356" s="64"/>
      <c r="E356" s="79"/>
      <c r="H356" s="79"/>
      <c r="I356" s="79"/>
    </row>
    <row r="357" spans="2:9" s="60" customFormat="1" ht="15">
      <c r="B357" s="79"/>
      <c r="C357" s="63"/>
      <c r="D357" s="64"/>
      <c r="E357" s="79"/>
      <c r="H357" s="79"/>
      <c r="I357" s="79"/>
    </row>
    <row r="358" spans="2:9" s="60" customFormat="1" ht="15">
      <c r="B358" s="79"/>
      <c r="C358" s="63"/>
      <c r="D358" s="64"/>
      <c r="E358" s="79"/>
      <c r="H358" s="79"/>
      <c r="I358" s="79"/>
    </row>
    <row r="359" spans="2:9" s="60" customFormat="1" ht="15">
      <c r="B359" s="79"/>
      <c r="C359" s="63"/>
      <c r="D359" s="64"/>
      <c r="E359" s="79"/>
      <c r="H359" s="79"/>
      <c r="I359" s="79"/>
    </row>
    <row r="360" spans="2:9" s="60" customFormat="1" ht="15">
      <c r="B360" s="79"/>
      <c r="C360" s="63"/>
      <c r="D360" s="64"/>
      <c r="E360" s="79"/>
      <c r="H360" s="79"/>
      <c r="I360" s="79"/>
    </row>
    <row r="361" spans="2:9" s="60" customFormat="1" ht="15">
      <c r="B361" s="79"/>
      <c r="C361" s="63"/>
      <c r="D361" s="64"/>
      <c r="E361" s="79"/>
      <c r="H361" s="79"/>
      <c r="I361" s="79"/>
    </row>
    <row r="362" spans="2:9" s="60" customFormat="1" ht="15">
      <c r="B362" s="79"/>
      <c r="C362" s="63"/>
      <c r="D362" s="64"/>
      <c r="E362" s="79"/>
      <c r="H362" s="79"/>
      <c r="I362" s="79"/>
    </row>
    <row r="363" spans="2:9" s="60" customFormat="1" ht="15">
      <c r="B363" s="79"/>
      <c r="C363" s="63"/>
      <c r="D363" s="64"/>
      <c r="E363" s="79"/>
      <c r="H363" s="79"/>
      <c r="I363" s="79"/>
    </row>
    <row r="364" spans="2:9" s="60" customFormat="1" ht="15">
      <c r="B364" s="79"/>
      <c r="C364" s="63"/>
      <c r="D364" s="64"/>
      <c r="E364" s="79"/>
      <c r="H364" s="79"/>
      <c r="I364" s="79"/>
    </row>
    <row r="365" spans="2:9" s="60" customFormat="1" ht="15">
      <c r="B365" s="79"/>
      <c r="C365" s="63"/>
      <c r="D365" s="64"/>
      <c r="E365" s="79"/>
      <c r="H365" s="79"/>
      <c r="I365" s="79"/>
    </row>
    <row r="366" spans="2:9" s="60" customFormat="1" ht="15">
      <c r="B366" s="79"/>
      <c r="C366" s="63"/>
      <c r="D366" s="64"/>
      <c r="E366" s="79"/>
      <c r="H366" s="79"/>
      <c r="I366" s="79"/>
    </row>
    <row r="367" spans="2:9" s="60" customFormat="1" ht="15">
      <c r="B367" s="79"/>
      <c r="C367" s="63"/>
      <c r="D367" s="64"/>
      <c r="E367" s="79"/>
      <c r="H367" s="79"/>
      <c r="I367" s="79"/>
    </row>
    <row r="368" spans="2:9" s="60" customFormat="1" ht="15">
      <c r="B368" s="79"/>
      <c r="C368" s="63"/>
      <c r="D368" s="64"/>
      <c r="E368" s="79"/>
      <c r="H368" s="79"/>
      <c r="I368" s="79"/>
    </row>
    <row r="369" spans="2:9" s="60" customFormat="1" ht="15">
      <c r="B369" s="79"/>
      <c r="C369" s="63"/>
      <c r="D369" s="64"/>
      <c r="E369" s="79"/>
      <c r="H369" s="79"/>
      <c r="I369" s="79"/>
    </row>
    <row r="370" spans="2:9" s="60" customFormat="1" ht="15">
      <c r="B370" s="79"/>
      <c r="C370" s="63"/>
      <c r="D370" s="64"/>
      <c r="E370" s="79"/>
      <c r="H370" s="79"/>
      <c r="I370" s="79"/>
    </row>
    <row r="371" spans="2:9" s="60" customFormat="1" ht="15">
      <c r="B371" s="79"/>
      <c r="C371" s="63"/>
      <c r="D371" s="64"/>
      <c r="E371" s="79"/>
      <c r="H371" s="79"/>
      <c r="I371" s="79"/>
    </row>
    <row r="372" spans="2:9" s="60" customFormat="1" ht="15">
      <c r="B372" s="79"/>
      <c r="C372" s="63"/>
      <c r="D372" s="64"/>
      <c r="E372" s="79"/>
      <c r="H372" s="79"/>
      <c r="I372" s="79"/>
    </row>
    <row r="373" spans="2:9" s="60" customFormat="1" ht="15">
      <c r="B373" s="79"/>
      <c r="C373" s="63"/>
      <c r="D373" s="64"/>
      <c r="E373" s="79"/>
      <c r="H373" s="79"/>
      <c r="I373" s="79"/>
    </row>
    <row r="374" spans="2:9" s="60" customFormat="1" ht="15">
      <c r="B374" s="79"/>
      <c r="C374" s="63"/>
      <c r="D374" s="64"/>
      <c r="E374" s="79"/>
      <c r="H374" s="79"/>
      <c r="I374" s="79"/>
    </row>
    <row r="375" spans="2:9" s="60" customFormat="1" ht="15">
      <c r="B375" s="79"/>
      <c r="C375" s="63"/>
      <c r="D375" s="64"/>
      <c r="E375" s="79"/>
      <c r="H375" s="79"/>
      <c r="I375" s="79"/>
    </row>
    <row r="376" spans="2:9" s="60" customFormat="1" ht="15">
      <c r="B376" s="79"/>
      <c r="C376" s="63"/>
      <c r="D376" s="64"/>
      <c r="E376" s="79"/>
      <c r="H376" s="79"/>
      <c r="I376" s="79"/>
    </row>
    <row r="377" spans="2:9" s="60" customFormat="1" ht="15">
      <c r="B377" s="79"/>
      <c r="C377" s="63"/>
      <c r="D377" s="64"/>
      <c r="E377" s="79"/>
      <c r="H377" s="79"/>
      <c r="I377" s="79"/>
    </row>
    <row r="378" spans="2:9" s="60" customFormat="1" ht="15">
      <c r="B378" s="79"/>
      <c r="C378" s="63"/>
      <c r="D378" s="64"/>
      <c r="E378" s="79"/>
      <c r="H378" s="79"/>
      <c r="I378" s="79"/>
    </row>
    <row r="379" spans="2:9" s="60" customFormat="1" ht="15">
      <c r="B379" s="79"/>
      <c r="C379" s="63"/>
      <c r="D379" s="64"/>
      <c r="E379" s="79"/>
      <c r="H379" s="79"/>
      <c r="I379" s="79"/>
    </row>
    <row r="380" spans="2:9" s="60" customFormat="1" ht="15">
      <c r="B380" s="79"/>
      <c r="C380" s="63"/>
      <c r="D380" s="64"/>
      <c r="E380" s="79"/>
      <c r="H380" s="79"/>
      <c r="I380" s="79"/>
    </row>
    <row r="381" spans="2:9" s="60" customFormat="1" ht="15">
      <c r="B381" s="79"/>
      <c r="C381" s="63"/>
      <c r="D381" s="64"/>
      <c r="E381" s="79"/>
      <c r="H381" s="79"/>
      <c r="I381" s="79"/>
    </row>
    <row r="382" spans="2:9" s="60" customFormat="1" ht="15">
      <c r="B382" s="79"/>
      <c r="C382" s="63"/>
      <c r="D382" s="64"/>
      <c r="E382" s="79"/>
      <c r="H382" s="79"/>
      <c r="I382" s="79"/>
    </row>
    <row r="383" spans="2:9" s="60" customFormat="1" ht="15">
      <c r="B383" s="79"/>
      <c r="C383" s="63"/>
      <c r="D383" s="64"/>
      <c r="E383" s="79"/>
      <c r="H383" s="79"/>
      <c r="I383" s="79"/>
    </row>
    <row r="384" spans="2:9" s="60" customFormat="1" ht="15">
      <c r="B384" s="79"/>
      <c r="C384" s="63"/>
      <c r="D384" s="64"/>
      <c r="E384" s="79"/>
      <c r="H384" s="79"/>
      <c r="I384" s="79"/>
    </row>
    <row r="385" spans="2:9" s="60" customFormat="1" ht="15">
      <c r="B385" s="79"/>
      <c r="C385" s="63"/>
      <c r="D385" s="64"/>
      <c r="E385" s="79"/>
      <c r="H385" s="79"/>
      <c r="I385" s="79"/>
    </row>
    <row r="386" spans="2:9" s="60" customFormat="1" ht="15">
      <c r="B386" s="79"/>
      <c r="C386" s="63"/>
      <c r="D386" s="64"/>
      <c r="E386" s="79"/>
      <c r="H386" s="79"/>
      <c r="I386" s="79"/>
    </row>
    <row r="387" spans="2:9" s="60" customFormat="1" ht="15">
      <c r="B387" s="79"/>
      <c r="C387" s="63"/>
      <c r="D387" s="64"/>
      <c r="E387" s="79"/>
      <c r="H387" s="79"/>
      <c r="I387" s="79"/>
    </row>
    <row r="388" spans="2:9" s="60" customFormat="1" ht="15">
      <c r="B388" s="79"/>
      <c r="C388" s="63"/>
      <c r="D388" s="64"/>
      <c r="E388" s="79"/>
      <c r="H388" s="79"/>
      <c r="I388" s="79"/>
    </row>
    <row r="389" spans="2:9" s="60" customFormat="1" ht="15">
      <c r="B389" s="79"/>
      <c r="C389" s="63"/>
      <c r="D389" s="64"/>
      <c r="E389" s="79"/>
      <c r="H389" s="79"/>
      <c r="I389" s="79"/>
    </row>
    <row r="390" spans="2:9" s="60" customFormat="1" ht="15">
      <c r="B390" s="79"/>
      <c r="C390" s="63"/>
      <c r="D390" s="64"/>
      <c r="E390" s="79"/>
      <c r="H390" s="79"/>
      <c r="I390" s="79"/>
    </row>
    <row r="391" spans="2:9" s="60" customFormat="1" ht="15">
      <c r="B391" s="79"/>
      <c r="C391" s="63"/>
      <c r="D391" s="64"/>
      <c r="E391" s="79"/>
      <c r="H391" s="79"/>
      <c r="I391" s="79"/>
    </row>
    <row r="392" spans="2:9" s="60" customFormat="1" ht="15">
      <c r="B392" s="79"/>
      <c r="C392" s="63"/>
      <c r="D392" s="64"/>
      <c r="E392" s="79"/>
      <c r="H392" s="79"/>
      <c r="I392" s="79"/>
    </row>
    <row r="393" spans="2:9" s="60" customFormat="1" ht="15">
      <c r="B393" s="79"/>
      <c r="C393" s="63"/>
      <c r="D393" s="64"/>
      <c r="E393" s="79"/>
      <c r="H393" s="79"/>
      <c r="I393" s="79"/>
    </row>
    <row r="394" spans="2:9" s="60" customFormat="1" ht="15">
      <c r="B394" s="79"/>
      <c r="C394" s="63"/>
      <c r="D394" s="64"/>
      <c r="E394" s="79"/>
      <c r="H394" s="79"/>
      <c r="I394" s="79"/>
    </row>
    <row r="395" spans="2:9" s="60" customFormat="1" ht="15">
      <c r="B395" s="79"/>
      <c r="C395" s="63"/>
      <c r="D395" s="64"/>
      <c r="E395" s="79"/>
      <c r="H395" s="79"/>
      <c r="I395" s="79"/>
    </row>
    <row r="396" spans="2:9" s="60" customFormat="1" ht="15">
      <c r="B396" s="79"/>
      <c r="C396" s="63"/>
      <c r="D396" s="64"/>
      <c r="E396" s="79"/>
      <c r="H396" s="79"/>
      <c r="I396" s="79"/>
    </row>
    <row r="397" spans="2:9" s="60" customFormat="1" ht="15">
      <c r="B397" s="79"/>
      <c r="C397" s="63"/>
      <c r="D397" s="64"/>
      <c r="E397" s="79"/>
      <c r="H397" s="79"/>
      <c r="I397" s="79"/>
    </row>
    <row r="398" spans="2:9" s="60" customFormat="1" ht="15">
      <c r="B398" s="79"/>
      <c r="C398" s="63"/>
      <c r="D398" s="64"/>
      <c r="E398" s="79"/>
      <c r="H398" s="79"/>
      <c r="I398" s="79"/>
    </row>
    <row r="399" spans="2:9" s="60" customFormat="1" ht="15">
      <c r="B399" s="79"/>
      <c r="C399" s="63"/>
      <c r="D399" s="64"/>
      <c r="E399" s="79"/>
      <c r="H399" s="79"/>
      <c r="I399" s="79"/>
    </row>
    <row r="400" spans="2:9" s="60" customFormat="1" ht="15">
      <c r="B400" s="79"/>
      <c r="C400" s="63"/>
      <c r="D400" s="64"/>
      <c r="E400" s="79"/>
      <c r="H400" s="79"/>
      <c r="I400" s="79"/>
    </row>
    <row r="401" spans="2:9" s="60" customFormat="1" ht="15">
      <c r="B401" s="79"/>
      <c r="C401" s="63"/>
      <c r="D401" s="64"/>
      <c r="E401" s="79"/>
      <c r="H401" s="79"/>
      <c r="I401" s="79"/>
    </row>
    <row r="402" spans="2:9" s="60" customFormat="1" ht="15">
      <c r="B402" s="79"/>
      <c r="C402" s="63"/>
      <c r="D402" s="64"/>
      <c r="E402" s="79"/>
      <c r="H402" s="79"/>
      <c r="I402" s="79"/>
    </row>
    <row r="403" spans="2:9" s="60" customFormat="1" ht="15">
      <c r="B403" s="79"/>
      <c r="C403" s="63"/>
      <c r="D403" s="64"/>
      <c r="E403" s="79"/>
      <c r="H403" s="79"/>
      <c r="I403" s="79"/>
    </row>
    <row r="404" spans="2:9" s="60" customFormat="1" ht="15">
      <c r="B404" s="79"/>
      <c r="C404" s="63"/>
      <c r="D404" s="64"/>
      <c r="E404" s="79"/>
      <c r="H404" s="79"/>
      <c r="I404" s="79"/>
    </row>
    <row r="405" spans="2:9" s="60" customFormat="1" ht="15">
      <c r="B405" s="79"/>
      <c r="C405" s="63"/>
      <c r="D405" s="64"/>
      <c r="E405" s="79"/>
      <c r="H405" s="79"/>
      <c r="I405" s="79"/>
    </row>
    <row r="406" spans="2:9" s="60" customFormat="1" ht="15">
      <c r="B406" s="79"/>
      <c r="C406" s="63"/>
      <c r="D406" s="64"/>
      <c r="E406" s="79"/>
      <c r="H406" s="79"/>
      <c r="I406" s="79"/>
    </row>
    <row r="407" spans="2:9" s="60" customFormat="1" ht="15">
      <c r="B407" s="79"/>
      <c r="C407" s="63"/>
      <c r="D407" s="64"/>
      <c r="E407" s="79"/>
      <c r="H407" s="79"/>
      <c r="I407" s="79"/>
    </row>
    <row r="408" spans="2:9" s="60" customFormat="1" ht="15">
      <c r="B408" s="79"/>
      <c r="C408" s="63"/>
      <c r="D408" s="64"/>
      <c r="E408" s="79"/>
      <c r="H408" s="79"/>
      <c r="I408" s="79"/>
    </row>
    <row r="409" spans="2:9" s="60" customFormat="1" ht="15">
      <c r="B409" s="79"/>
      <c r="C409" s="63"/>
      <c r="D409" s="64"/>
      <c r="E409" s="79"/>
      <c r="H409" s="79"/>
      <c r="I409" s="79"/>
    </row>
    <row r="410" spans="2:9" s="60" customFormat="1" ht="15">
      <c r="B410" s="79"/>
      <c r="C410" s="63"/>
      <c r="D410" s="64"/>
      <c r="E410" s="79"/>
      <c r="H410" s="79"/>
      <c r="I410" s="79"/>
    </row>
    <row r="411" spans="2:9" s="60" customFormat="1" ht="15">
      <c r="B411" s="79"/>
      <c r="C411" s="63"/>
      <c r="D411" s="64"/>
      <c r="E411" s="79"/>
      <c r="H411" s="79"/>
      <c r="I411" s="79"/>
    </row>
    <row r="412" spans="2:9" s="60" customFormat="1" ht="15">
      <c r="B412" s="79"/>
      <c r="C412" s="63"/>
      <c r="D412" s="64"/>
      <c r="E412" s="79"/>
      <c r="H412" s="79"/>
      <c r="I412" s="79"/>
    </row>
    <row r="413" spans="2:9" s="60" customFormat="1" ht="15">
      <c r="B413" s="79"/>
      <c r="C413" s="63"/>
      <c r="D413" s="64"/>
      <c r="E413" s="79"/>
      <c r="H413" s="79"/>
      <c r="I413" s="79"/>
    </row>
    <row r="414" spans="2:9" s="60" customFormat="1" ht="15">
      <c r="B414" s="79"/>
      <c r="C414" s="63"/>
      <c r="D414" s="64"/>
      <c r="E414" s="79"/>
      <c r="H414" s="79"/>
      <c r="I414" s="79"/>
    </row>
    <row r="415" spans="2:9" s="60" customFormat="1" ht="15">
      <c r="B415" s="79"/>
      <c r="C415" s="63"/>
      <c r="D415" s="64"/>
      <c r="E415" s="79"/>
      <c r="H415" s="79"/>
      <c r="I415" s="79"/>
    </row>
    <row r="416" spans="2:9" s="60" customFormat="1" ht="15">
      <c r="B416" s="79"/>
      <c r="C416" s="63"/>
      <c r="D416" s="64"/>
      <c r="E416" s="79"/>
      <c r="H416" s="79"/>
      <c r="I416" s="79"/>
    </row>
    <row r="417" spans="2:9" s="60" customFormat="1" ht="15">
      <c r="B417" s="79"/>
      <c r="C417" s="63"/>
      <c r="D417" s="64"/>
      <c r="E417" s="79"/>
      <c r="H417" s="79"/>
      <c r="I417" s="79"/>
    </row>
    <row r="418" spans="2:9" s="60" customFormat="1" ht="15">
      <c r="B418" s="79"/>
      <c r="C418" s="63"/>
      <c r="D418" s="64"/>
      <c r="E418" s="79"/>
      <c r="H418" s="79"/>
      <c r="I418" s="79"/>
    </row>
    <row r="419" spans="2:9" s="60" customFormat="1" ht="15">
      <c r="B419" s="79"/>
      <c r="C419" s="63"/>
      <c r="D419" s="64"/>
      <c r="E419" s="79"/>
      <c r="H419" s="79"/>
      <c r="I419" s="79"/>
    </row>
    <row r="420" spans="2:9" s="60" customFormat="1" ht="15">
      <c r="B420" s="79"/>
      <c r="C420" s="63"/>
      <c r="D420" s="64"/>
      <c r="E420" s="79"/>
      <c r="H420" s="79"/>
      <c r="I420" s="79"/>
    </row>
    <row r="421" spans="2:9" s="60" customFormat="1" ht="15">
      <c r="B421" s="79"/>
      <c r="C421" s="63"/>
      <c r="D421" s="64"/>
      <c r="E421" s="79"/>
      <c r="H421" s="79"/>
      <c r="I421" s="79"/>
    </row>
    <row r="422" spans="2:9" s="60" customFormat="1" ht="15">
      <c r="B422" s="79"/>
      <c r="C422" s="63"/>
      <c r="D422" s="64"/>
      <c r="E422" s="79"/>
      <c r="H422" s="79"/>
      <c r="I422" s="79"/>
    </row>
    <row r="423" spans="2:9" s="60" customFormat="1" ht="15">
      <c r="B423" s="79"/>
      <c r="C423" s="63"/>
      <c r="D423" s="64"/>
      <c r="E423" s="79"/>
      <c r="H423" s="79"/>
      <c r="I423" s="79"/>
    </row>
    <row r="424" spans="2:9" s="60" customFormat="1" ht="15">
      <c r="B424" s="79"/>
      <c r="C424" s="63"/>
      <c r="D424" s="64"/>
      <c r="E424" s="79"/>
      <c r="H424" s="79"/>
      <c r="I424" s="79"/>
    </row>
    <row r="425" spans="2:9" s="60" customFormat="1" ht="15">
      <c r="B425" s="79"/>
      <c r="C425" s="63"/>
      <c r="D425" s="64"/>
      <c r="E425" s="79"/>
      <c r="H425" s="79"/>
      <c r="I425" s="79"/>
    </row>
    <row r="426" spans="2:9" s="60" customFormat="1" ht="15">
      <c r="B426" s="79"/>
      <c r="C426" s="63"/>
      <c r="D426" s="64"/>
      <c r="E426" s="79"/>
      <c r="H426" s="79"/>
      <c r="I426" s="79"/>
    </row>
    <row r="427" spans="2:9" s="60" customFormat="1" ht="15">
      <c r="B427" s="79"/>
      <c r="C427" s="63"/>
      <c r="D427" s="64"/>
      <c r="E427" s="79"/>
      <c r="H427" s="79"/>
      <c r="I427" s="79"/>
    </row>
    <row r="428" spans="2:9" s="60" customFormat="1" ht="15">
      <c r="B428" s="79"/>
      <c r="C428" s="63"/>
      <c r="D428" s="64"/>
      <c r="E428" s="79"/>
      <c r="H428" s="79"/>
      <c r="I428" s="79"/>
    </row>
    <row r="429" spans="2:9" s="60" customFormat="1" ht="15">
      <c r="B429" s="79"/>
      <c r="C429" s="63"/>
      <c r="D429" s="64"/>
      <c r="E429" s="79"/>
      <c r="H429" s="79"/>
      <c r="I429" s="79"/>
    </row>
    <row r="430" spans="2:9" s="60" customFormat="1" ht="15">
      <c r="B430" s="79"/>
      <c r="C430" s="63"/>
      <c r="D430" s="64"/>
      <c r="E430" s="79"/>
      <c r="H430" s="79"/>
      <c r="I430" s="79"/>
    </row>
    <row r="431" spans="2:9" s="60" customFormat="1" ht="15">
      <c r="B431" s="79"/>
      <c r="C431" s="63"/>
      <c r="D431" s="64"/>
      <c r="E431" s="79"/>
      <c r="H431" s="79"/>
      <c r="I431" s="79"/>
    </row>
    <row r="432" spans="2:9" s="60" customFormat="1" ht="15">
      <c r="B432" s="79"/>
      <c r="C432" s="63"/>
      <c r="D432" s="64"/>
      <c r="E432" s="79"/>
      <c r="H432" s="79"/>
      <c r="I432" s="79"/>
    </row>
    <row r="433" spans="2:9" s="60" customFormat="1" ht="15">
      <c r="B433" s="79"/>
      <c r="C433" s="63"/>
      <c r="D433" s="64"/>
      <c r="E433" s="79"/>
      <c r="H433" s="79"/>
      <c r="I433" s="79"/>
    </row>
    <row r="434" spans="2:9" s="60" customFormat="1" ht="15">
      <c r="B434" s="79"/>
      <c r="C434" s="63"/>
      <c r="D434" s="64"/>
      <c r="E434" s="79"/>
      <c r="H434" s="79"/>
      <c r="I434" s="79"/>
    </row>
    <row r="435" spans="2:9" s="60" customFormat="1" ht="15">
      <c r="B435" s="79"/>
      <c r="C435" s="63"/>
      <c r="D435" s="64"/>
      <c r="E435" s="79"/>
      <c r="H435" s="79"/>
      <c r="I435" s="79"/>
    </row>
    <row r="436" spans="2:9" s="60" customFormat="1" ht="15">
      <c r="B436" s="79"/>
      <c r="C436" s="63"/>
      <c r="D436" s="64"/>
      <c r="E436" s="79"/>
      <c r="H436" s="79"/>
      <c r="I436" s="79"/>
    </row>
    <row r="437" spans="2:9" s="60" customFormat="1" ht="15">
      <c r="B437" s="79"/>
      <c r="C437" s="63"/>
      <c r="D437" s="64"/>
      <c r="E437" s="79"/>
      <c r="H437" s="79"/>
      <c r="I437" s="79"/>
    </row>
    <row r="438" spans="2:9" s="60" customFormat="1" ht="15">
      <c r="B438" s="79"/>
      <c r="C438" s="63"/>
      <c r="D438" s="64"/>
      <c r="E438" s="79"/>
      <c r="H438" s="79"/>
      <c r="I438" s="79"/>
    </row>
    <row r="439" spans="2:9" s="60" customFormat="1" ht="15">
      <c r="B439" s="79"/>
      <c r="C439" s="63"/>
      <c r="D439" s="64"/>
      <c r="E439" s="79"/>
      <c r="H439" s="79"/>
      <c r="I439" s="79"/>
    </row>
    <row r="440" spans="2:9" s="60" customFormat="1" ht="15">
      <c r="B440" s="79"/>
      <c r="C440" s="63"/>
      <c r="D440" s="64"/>
      <c r="E440" s="79"/>
      <c r="H440" s="79"/>
      <c r="I440" s="79"/>
    </row>
    <row r="441" spans="2:9" s="60" customFormat="1" ht="15">
      <c r="B441" s="79"/>
      <c r="C441" s="63"/>
      <c r="D441" s="64"/>
      <c r="E441" s="79"/>
      <c r="H441" s="79"/>
      <c r="I441" s="79"/>
    </row>
    <row r="442" spans="2:9" s="60" customFormat="1" ht="15">
      <c r="B442" s="79"/>
      <c r="C442" s="63"/>
      <c r="D442" s="64"/>
      <c r="E442" s="79"/>
      <c r="H442" s="79"/>
      <c r="I442" s="79"/>
    </row>
    <row r="443" spans="2:9" s="60" customFormat="1" ht="15">
      <c r="B443" s="79"/>
      <c r="C443" s="63"/>
      <c r="D443" s="64"/>
      <c r="E443" s="79"/>
      <c r="H443" s="79"/>
      <c r="I443" s="79"/>
    </row>
    <row r="444" spans="2:9" s="60" customFormat="1" ht="15">
      <c r="B444" s="79"/>
      <c r="C444" s="63"/>
      <c r="D444" s="64"/>
      <c r="E444" s="79"/>
      <c r="H444" s="79"/>
      <c r="I444" s="79"/>
    </row>
    <row r="445" spans="2:9" s="60" customFormat="1" ht="15">
      <c r="B445" s="79"/>
      <c r="C445" s="63"/>
      <c r="D445" s="64"/>
      <c r="E445" s="79"/>
      <c r="H445" s="79"/>
      <c r="I445" s="79"/>
    </row>
    <row r="446" spans="2:9" s="60" customFormat="1" ht="15">
      <c r="B446" s="79"/>
      <c r="C446" s="63"/>
      <c r="D446" s="64"/>
      <c r="E446" s="79"/>
      <c r="H446" s="79"/>
      <c r="I446" s="79"/>
    </row>
    <row r="447" spans="2:9" s="60" customFormat="1" ht="15">
      <c r="B447" s="79"/>
      <c r="C447" s="63"/>
      <c r="D447" s="64"/>
      <c r="E447" s="79"/>
      <c r="H447" s="79"/>
      <c r="I447" s="79"/>
    </row>
    <row r="448" spans="2:9" s="60" customFormat="1" ht="15">
      <c r="B448" s="79"/>
      <c r="C448" s="63"/>
      <c r="D448" s="64"/>
      <c r="E448" s="79"/>
      <c r="H448" s="79"/>
      <c r="I448" s="79"/>
    </row>
    <row r="449" spans="2:9" s="60" customFormat="1" ht="15">
      <c r="B449" s="79"/>
      <c r="C449" s="63"/>
      <c r="D449" s="64"/>
      <c r="E449" s="79"/>
      <c r="H449" s="79"/>
      <c r="I449" s="79"/>
    </row>
    <row r="450" spans="2:9" s="60" customFormat="1" ht="15">
      <c r="B450" s="79"/>
      <c r="C450" s="63"/>
      <c r="D450" s="64"/>
      <c r="E450" s="79"/>
      <c r="H450" s="79"/>
      <c r="I450" s="79"/>
    </row>
    <row r="451" spans="2:9" s="60" customFormat="1" ht="15">
      <c r="B451" s="79"/>
      <c r="C451" s="63"/>
      <c r="D451" s="64"/>
      <c r="E451" s="79"/>
      <c r="H451" s="79"/>
      <c r="I451" s="79"/>
    </row>
    <row r="452" spans="2:9" s="60" customFormat="1" ht="15">
      <c r="B452" s="79"/>
      <c r="C452" s="63"/>
      <c r="D452" s="64"/>
      <c r="E452" s="79"/>
      <c r="H452" s="79"/>
      <c r="I452" s="79"/>
    </row>
    <row r="453" spans="2:9" s="60" customFormat="1" ht="15">
      <c r="B453" s="79"/>
      <c r="C453" s="63"/>
      <c r="D453" s="64"/>
      <c r="E453" s="79"/>
      <c r="H453" s="79"/>
      <c r="I453" s="79"/>
    </row>
    <row r="454" spans="2:9" s="60" customFormat="1" ht="15">
      <c r="B454" s="79"/>
      <c r="C454" s="63"/>
      <c r="D454" s="64"/>
      <c r="E454" s="79"/>
      <c r="H454" s="79"/>
      <c r="I454" s="79"/>
    </row>
    <row r="455" spans="2:9" s="60" customFormat="1" ht="15">
      <c r="B455" s="79"/>
      <c r="C455" s="63"/>
      <c r="D455" s="64"/>
      <c r="E455" s="79"/>
      <c r="H455" s="79"/>
      <c r="I455" s="79"/>
    </row>
    <row r="456" spans="2:9" s="60" customFormat="1" ht="15">
      <c r="B456" s="79"/>
      <c r="C456" s="63"/>
      <c r="D456" s="64"/>
      <c r="E456" s="79"/>
      <c r="H456" s="79"/>
      <c r="I456" s="79"/>
    </row>
    <row r="457" spans="2:9" s="60" customFormat="1" ht="15">
      <c r="B457" s="79"/>
      <c r="C457" s="63"/>
      <c r="D457" s="64"/>
      <c r="E457" s="79"/>
      <c r="H457" s="79"/>
      <c r="I457" s="79"/>
    </row>
    <row r="458" spans="2:9" s="60" customFormat="1" ht="15">
      <c r="B458" s="79"/>
      <c r="C458" s="63"/>
      <c r="D458" s="64"/>
      <c r="E458" s="79"/>
      <c r="H458" s="79"/>
      <c r="I458" s="79"/>
    </row>
    <row r="459" spans="2:9" s="60" customFormat="1" ht="15">
      <c r="B459" s="79"/>
      <c r="C459" s="63"/>
      <c r="D459" s="64"/>
      <c r="E459" s="79"/>
      <c r="H459" s="79"/>
      <c r="I459" s="79"/>
    </row>
    <row r="460" spans="2:9" s="60" customFormat="1" ht="15">
      <c r="B460" s="79"/>
      <c r="C460" s="63"/>
      <c r="D460" s="64"/>
      <c r="E460" s="79"/>
      <c r="H460" s="79"/>
      <c r="I460" s="79"/>
    </row>
    <row r="461" spans="2:9" s="60" customFormat="1" ht="15">
      <c r="B461" s="79"/>
      <c r="C461" s="63"/>
      <c r="D461" s="64"/>
      <c r="E461" s="79"/>
      <c r="H461" s="79"/>
      <c r="I461" s="79"/>
    </row>
    <row r="462" spans="2:9" s="60" customFormat="1" ht="15">
      <c r="B462" s="79"/>
      <c r="C462" s="63"/>
      <c r="D462" s="64"/>
      <c r="E462" s="79"/>
      <c r="H462" s="79"/>
      <c r="I462" s="79"/>
    </row>
    <row r="463" spans="2:9" s="60" customFormat="1" ht="15">
      <c r="B463" s="79"/>
      <c r="C463" s="63"/>
      <c r="D463" s="64"/>
      <c r="E463" s="79"/>
      <c r="H463" s="79"/>
      <c r="I463" s="79"/>
    </row>
    <row r="464" spans="2:9" s="60" customFormat="1" ht="15">
      <c r="B464" s="79"/>
      <c r="C464" s="63"/>
      <c r="D464" s="64"/>
      <c r="E464" s="79"/>
      <c r="H464" s="79"/>
      <c r="I464" s="79"/>
    </row>
    <row r="465" spans="2:9" s="60" customFormat="1" ht="15">
      <c r="B465" s="79"/>
      <c r="C465" s="63"/>
      <c r="D465" s="64"/>
      <c r="E465" s="79"/>
      <c r="H465" s="79"/>
      <c r="I465" s="79"/>
    </row>
    <row r="466" spans="2:9" s="60" customFormat="1" ht="15">
      <c r="B466" s="79"/>
      <c r="C466" s="63"/>
      <c r="D466" s="64"/>
      <c r="E466" s="79"/>
      <c r="H466" s="79"/>
      <c r="I466" s="79"/>
    </row>
    <row r="467" spans="2:9" s="60" customFormat="1" ht="15">
      <c r="B467" s="79"/>
      <c r="C467" s="63"/>
      <c r="D467" s="64"/>
      <c r="E467" s="79"/>
      <c r="H467" s="79"/>
      <c r="I467" s="79"/>
    </row>
    <row r="468" spans="2:9" s="60" customFormat="1" ht="15">
      <c r="B468" s="79"/>
      <c r="C468" s="63"/>
      <c r="D468" s="64"/>
      <c r="E468" s="79"/>
      <c r="H468" s="79"/>
      <c r="I468" s="79"/>
    </row>
    <row r="469" spans="2:9" s="60" customFormat="1" ht="15">
      <c r="B469" s="79"/>
      <c r="C469" s="63"/>
      <c r="D469" s="64"/>
      <c r="E469" s="79"/>
      <c r="H469" s="79"/>
      <c r="I469" s="79"/>
    </row>
    <row r="470" spans="2:9" s="60" customFormat="1" ht="15">
      <c r="B470" s="79"/>
      <c r="C470" s="63"/>
      <c r="D470" s="64"/>
      <c r="E470" s="79"/>
      <c r="H470" s="79"/>
      <c r="I470" s="79"/>
    </row>
    <row r="471" spans="2:9" s="60" customFormat="1" ht="15">
      <c r="B471" s="79"/>
      <c r="C471" s="63"/>
      <c r="D471" s="64"/>
      <c r="E471" s="79"/>
      <c r="H471" s="79"/>
      <c r="I471" s="79"/>
    </row>
    <row r="472" spans="2:9" s="60" customFormat="1" ht="15">
      <c r="B472" s="79"/>
      <c r="C472" s="63"/>
      <c r="D472" s="64"/>
      <c r="E472" s="79"/>
      <c r="H472" s="79"/>
      <c r="I472" s="79"/>
    </row>
    <row r="473" spans="2:9" s="60" customFormat="1" ht="15">
      <c r="B473" s="79"/>
      <c r="C473" s="63"/>
      <c r="D473" s="64"/>
      <c r="E473" s="79"/>
      <c r="H473" s="79"/>
      <c r="I473" s="79"/>
    </row>
    <row r="474" spans="2:9" s="60" customFormat="1" ht="15">
      <c r="B474" s="79"/>
      <c r="C474" s="63"/>
      <c r="D474" s="64"/>
      <c r="E474" s="79"/>
      <c r="H474" s="79"/>
      <c r="I474" s="79"/>
    </row>
    <row r="475" spans="2:9" s="60" customFormat="1" ht="15">
      <c r="B475" s="79"/>
      <c r="C475" s="63"/>
      <c r="D475" s="64"/>
      <c r="E475" s="79"/>
      <c r="H475" s="79"/>
      <c r="I475" s="79"/>
    </row>
    <row r="476" spans="2:9" s="60" customFormat="1" ht="15">
      <c r="B476" s="79"/>
      <c r="C476" s="63"/>
      <c r="D476" s="64"/>
      <c r="E476" s="79"/>
      <c r="H476" s="79"/>
      <c r="I476" s="79"/>
    </row>
    <row r="477" spans="2:9" s="60" customFormat="1" ht="15">
      <c r="B477" s="79"/>
      <c r="C477" s="63"/>
      <c r="D477" s="64"/>
      <c r="E477" s="79"/>
      <c r="H477" s="79"/>
      <c r="I477" s="79"/>
    </row>
    <row r="478" spans="2:9" s="60" customFormat="1" ht="15">
      <c r="B478" s="79"/>
      <c r="C478" s="63"/>
      <c r="D478" s="64"/>
      <c r="E478" s="79"/>
      <c r="H478" s="79"/>
      <c r="I478" s="79"/>
    </row>
    <row r="479" spans="2:9" s="60" customFormat="1" ht="15">
      <c r="B479" s="79"/>
      <c r="C479" s="63"/>
      <c r="D479" s="64"/>
      <c r="E479" s="79"/>
      <c r="H479" s="79"/>
      <c r="I479" s="79"/>
    </row>
    <row r="480" spans="2:9" s="60" customFormat="1" ht="15">
      <c r="B480" s="79"/>
      <c r="C480" s="63"/>
      <c r="D480" s="64"/>
      <c r="E480" s="79"/>
      <c r="H480" s="79"/>
      <c r="I480" s="79"/>
    </row>
    <row r="481" spans="2:9" s="60" customFormat="1" ht="15">
      <c r="B481" s="79"/>
      <c r="C481" s="63"/>
      <c r="D481" s="64"/>
      <c r="E481" s="79"/>
      <c r="H481" s="79"/>
      <c r="I481" s="79"/>
    </row>
    <row r="482" spans="2:9" s="60" customFormat="1" ht="15">
      <c r="B482" s="79"/>
      <c r="C482" s="63"/>
      <c r="D482" s="64"/>
      <c r="E482" s="79"/>
      <c r="H482" s="79"/>
      <c r="I482" s="79"/>
    </row>
    <row r="483" spans="2:9" s="60" customFormat="1" ht="15">
      <c r="B483" s="79"/>
      <c r="C483" s="63"/>
      <c r="D483" s="64"/>
      <c r="E483" s="79"/>
      <c r="H483" s="79"/>
      <c r="I483" s="79"/>
    </row>
    <row r="484" spans="2:9" s="60" customFormat="1" ht="15">
      <c r="B484" s="79"/>
      <c r="C484" s="63"/>
      <c r="D484" s="64"/>
      <c r="E484" s="79"/>
      <c r="H484" s="79"/>
      <c r="I484" s="79"/>
    </row>
    <row r="485" spans="2:9" s="60" customFormat="1" ht="15">
      <c r="B485" s="79"/>
      <c r="C485" s="63"/>
      <c r="D485" s="64"/>
      <c r="E485" s="79"/>
      <c r="H485" s="79"/>
      <c r="I485" s="79"/>
    </row>
    <row r="486" spans="2:9" s="60" customFormat="1" ht="15">
      <c r="B486" s="79"/>
      <c r="C486" s="63"/>
      <c r="D486" s="64"/>
      <c r="E486" s="79"/>
      <c r="H486" s="79"/>
      <c r="I486" s="79"/>
    </row>
    <row r="487" spans="2:9" s="60" customFormat="1" ht="15">
      <c r="B487" s="79"/>
      <c r="C487" s="63"/>
      <c r="D487" s="64"/>
      <c r="E487" s="79"/>
      <c r="H487" s="79"/>
      <c r="I487" s="79"/>
    </row>
    <row r="488" spans="2:9" s="60" customFormat="1" ht="15">
      <c r="B488" s="79"/>
      <c r="C488" s="63"/>
      <c r="D488" s="64"/>
      <c r="E488" s="79"/>
      <c r="H488" s="79"/>
      <c r="I488" s="79"/>
    </row>
    <row r="489" spans="2:9" s="60" customFormat="1" ht="15">
      <c r="B489" s="79"/>
      <c r="C489" s="63"/>
      <c r="D489" s="64"/>
      <c r="E489" s="79"/>
      <c r="H489" s="79"/>
      <c r="I489" s="79"/>
    </row>
    <row r="490" spans="2:9" s="60" customFormat="1" ht="15">
      <c r="B490" s="79"/>
      <c r="C490" s="63"/>
      <c r="D490" s="64"/>
      <c r="E490" s="79"/>
      <c r="H490" s="79"/>
      <c r="I490" s="79"/>
    </row>
    <row r="491" spans="2:9" s="60" customFormat="1" ht="15">
      <c r="B491" s="79"/>
      <c r="C491" s="63"/>
      <c r="D491" s="64"/>
      <c r="E491" s="79"/>
      <c r="H491" s="79"/>
      <c r="I491" s="79"/>
    </row>
    <row r="492" spans="2:9" s="60" customFormat="1" ht="15">
      <c r="B492" s="79"/>
      <c r="C492" s="63"/>
      <c r="D492" s="64"/>
      <c r="E492" s="79"/>
      <c r="H492" s="79"/>
      <c r="I492" s="79"/>
    </row>
    <row r="493" spans="2:9" s="60" customFormat="1" ht="15">
      <c r="B493" s="79"/>
      <c r="C493" s="63"/>
      <c r="D493" s="64"/>
      <c r="E493" s="79"/>
      <c r="H493" s="79"/>
      <c r="I493" s="79"/>
    </row>
    <row r="494" spans="2:9" s="60" customFormat="1" ht="15">
      <c r="B494" s="79"/>
      <c r="C494" s="63"/>
      <c r="D494" s="64"/>
      <c r="E494" s="79"/>
      <c r="H494" s="79"/>
      <c r="I494" s="79"/>
    </row>
    <row r="495" spans="2:9" s="60" customFormat="1" ht="15">
      <c r="B495" s="79"/>
      <c r="C495" s="63"/>
      <c r="D495" s="64"/>
      <c r="E495" s="79"/>
      <c r="H495" s="79"/>
      <c r="I495" s="79"/>
    </row>
    <row r="496" spans="2:9" s="60" customFormat="1" ht="15">
      <c r="B496" s="79"/>
      <c r="C496" s="63"/>
      <c r="D496" s="64"/>
      <c r="E496" s="79"/>
      <c r="H496" s="79"/>
      <c r="I496" s="79"/>
    </row>
    <row r="497" spans="2:9" s="60" customFormat="1" ht="15">
      <c r="B497" s="79"/>
      <c r="C497" s="63"/>
      <c r="D497" s="64"/>
      <c r="E497" s="79"/>
      <c r="H497" s="79"/>
      <c r="I497" s="79"/>
    </row>
    <row r="498" spans="2:9" s="60" customFormat="1" ht="15">
      <c r="B498" s="79"/>
      <c r="C498" s="63"/>
      <c r="D498" s="64"/>
      <c r="E498" s="79"/>
      <c r="H498" s="79"/>
      <c r="I498" s="79"/>
    </row>
    <row r="499" spans="2:9" s="60" customFormat="1" ht="15">
      <c r="B499" s="79"/>
      <c r="C499" s="63"/>
      <c r="D499" s="64"/>
      <c r="E499" s="79"/>
      <c r="H499" s="79"/>
      <c r="I499" s="79"/>
    </row>
    <row r="500" spans="2:9" s="60" customFormat="1" ht="15">
      <c r="B500" s="79"/>
      <c r="C500" s="63"/>
      <c r="D500" s="64"/>
      <c r="E500" s="79"/>
      <c r="H500" s="79"/>
      <c r="I500" s="79"/>
    </row>
    <row r="501" spans="2:9" s="60" customFormat="1" ht="15">
      <c r="B501" s="79"/>
      <c r="C501" s="63"/>
      <c r="D501" s="64"/>
      <c r="E501" s="79"/>
      <c r="H501" s="79"/>
      <c r="I501" s="79"/>
    </row>
    <row r="502" spans="2:9" s="60" customFormat="1" ht="15">
      <c r="B502" s="79"/>
      <c r="C502" s="63"/>
      <c r="D502" s="64"/>
      <c r="E502" s="79"/>
      <c r="H502" s="79"/>
      <c r="I502" s="79"/>
    </row>
    <row r="503" spans="2:9" s="60" customFormat="1" ht="15">
      <c r="B503" s="79"/>
      <c r="C503" s="63"/>
      <c r="D503" s="64"/>
      <c r="E503" s="79"/>
      <c r="H503" s="79"/>
      <c r="I503" s="79"/>
    </row>
    <row r="504" spans="2:9" s="60" customFormat="1" ht="15">
      <c r="B504" s="79"/>
      <c r="C504" s="63"/>
      <c r="D504" s="64"/>
      <c r="E504" s="79"/>
      <c r="H504" s="79"/>
      <c r="I504" s="79"/>
    </row>
    <row r="505" spans="2:9" s="60" customFormat="1" ht="15">
      <c r="B505" s="79"/>
      <c r="C505" s="63"/>
      <c r="D505" s="64"/>
      <c r="E505" s="79"/>
      <c r="H505" s="79"/>
      <c r="I505" s="79"/>
    </row>
    <row r="506" spans="2:9" s="60" customFormat="1" ht="15">
      <c r="B506" s="79"/>
      <c r="C506" s="63"/>
      <c r="D506" s="64"/>
      <c r="E506" s="79"/>
      <c r="H506" s="79"/>
      <c r="I506" s="79"/>
    </row>
    <row r="507" spans="2:9" s="60" customFormat="1" ht="15">
      <c r="B507" s="79"/>
      <c r="C507" s="63"/>
      <c r="D507" s="64"/>
      <c r="E507" s="79"/>
      <c r="H507" s="79"/>
      <c r="I507" s="79"/>
    </row>
    <row r="508" spans="2:9" s="60" customFormat="1" ht="15">
      <c r="B508" s="79"/>
      <c r="C508" s="63"/>
      <c r="D508" s="64"/>
      <c r="E508" s="79"/>
      <c r="H508" s="79"/>
      <c r="I508" s="79"/>
    </row>
    <row r="509" spans="2:9" s="60" customFormat="1" ht="15">
      <c r="B509" s="79"/>
      <c r="C509" s="63"/>
      <c r="D509" s="64"/>
      <c r="E509" s="79"/>
      <c r="H509" s="79"/>
      <c r="I509" s="79"/>
    </row>
    <row r="510" spans="2:9" s="60" customFormat="1" ht="15">
      <c r="B510" s="79"/>
      <c r="C510" s="63"/>
      <c r="D510" s="64"/>
      <c r="E510" s="79"/>
      <c r="H510" s="79"/>
      <c r="I510" s="79"/>
    </row>
    <row r="511" spans="2:9" s="60" customFormat="1" ht="15">
      <c r="B511" s="79"/>
      <c r="C511" s="63"/>
      <c r="D511" s="64"/>
      <c r="E511" s="79"/>
      <c r="H511" s="79"/>
      <c r="I511" s="79"/>
    </row>
    <row r="512" spans="2:9" s="60" customFormat="1" ht="15">
      <c r="B512" s="79"/>
      <c r="C512" s="63"/>
      <c r="D512" s="64"/>
      <c r="E512" s="79"/>
      <c r="H512" s="79"/>
      <c r="I512" s="79"/>
    </row>
    <row r="513" spans="2:9" s="60" customFormat="1" ht="15">
      <c r="B513" s="79"/>
      <c r="C513" s="63"/>
      <c r="D513" s="64"/>
      <c r="E513" s="79"/>
      <c r="H513" s="79"/>
      <c r="I513" s="79"/>
    </row>
    <row r="514" spans="2:9" s="60" customFormat="1" ht="15">
      <c r="B514" s="79"/>
      <c r="C514" s="63"/>
      <c r="D514" s="64"/>
      <c r="E514" s="79"/>
      <c r="H514" s="79"/>
      <c r="I514" s="79"/>
    </row>
    <row r="515" spans="2:9" s="60" customFormat="1" ht="15">
      <c r="B515" s="79"/>
      <c r="C515" s="63"/>
      <c r="D515" s="64"/>
      <c r="E515" s="79"/>
      <c r="H515" s="79"/>
      <c r="I515" s="79"/>
    </row>
    <row r="516" spans="2:9" s="60" customFormat="1" ht="15">
      <c r="B516" s="79"/>
      <c r="C516" s="63"/>
      <c r="D516" s="64"/>
      <c r="E516" s="79"/>
      <c r="H516" s="79"/>
      <c r="I516" s="79"/>
    </row>
    <row r="517" spans="2:9" s="60" customFormat="1" ht="15">
      <c r="B517" s="79"/>
      <c r="C517" s="63"/>
      <c r="D517" s="64"/>
      <c r="E517" s="79"/>
      <c r="H517" s="79"/>
      <c r="I517" s="79"/>
    </row>
    <row r="518" spans="2:9" s="60" customFormat="1" ht="15">
      <c r="B518" s="79"/>
      <c r="C518" s="63"/>
      <c r="D518" s="64"/>
      <c r="E518" s="79"/>
      <c r="H518" s="79"/>
      <c r="I518" s="79"/>
    </row>
    <row r="519" spans="2:9" s="60" customFormat="1" ht="15">
      <c r="B519" s="79"/>
      <c r="C519" s="63"/>
      <c r="D519" s="64"/>
      <c r="E519" s="79"/>
      <c r="H519" s="79"/>
      <c r="I519" s="79"/>
    </row>
    <row r="520" spans="2:9" s="60" customFormat="1" ht="15">
      <c r="B520" s="79"/>
      <c r="C520" s="63"/>
      <c r="D520" s="64"/>
      <c r="E520" s="79"/>
      <c r="H520" s="79"/>
      <c r="I520" s="79"/>
    </row>
    <row r="521" spans="2:9" s="60" customFormat="1" ht="15">
      <c r="B521" s="79"/>
      <c r="C521" s="63"/>
      <c r="D521" s="64"/>
      <c r="E521" s="79"/>
      <c r="H521" s="79"/>
      <c r="I521" s="79"/>
    </row>
    <row r="522" spans="2:9" s="60" customFormat="1" ht="15">
      <c r="B522" s="79"/>
      <c r="C522" s="63"/>
      <c r="D522" s="64"/>
      <c r="E522" s="79"/>
      <c r="H522" s="79"/>
      <c r="I522" s="79"/>
    </row>
    <row r="523" spans="2:9" s="60" customFormat="1" ht="15">
      <c r="B523" s="79"/>
      <c r="C523" s="63"/>
      <c r="D523" s="64"/>
      <c r="E523" s="79"/>
      <c r="H523" s="79"/>
      <c r="I523" s="79"/>
    </row>
    <row r="524" spans="2:9" s="60" customFormat="1" ht="15">
      <c r="B524" s="79"/>
      <c r="C524" s="63"/>
      <c r="D524" s="64"/>
      <c r="E524" s="79"/>
      <c r="H524" s="79"/>
      <c r="I524" s="79"/>
    </row>
    <row r="525" spans="2:9" s="60" customFormat="1" ht="15">
      <c r="B525" s="79"/>
      <c r="C525" s="63"/>
      <c r="D525" s="64"/>
      <c r="E525" s="79"/>
      <c r="H525" s="79"/>
      <c r="I525" s="79"/>
    </row>
    <row r="526" spans="2:9" s="60" customFormat="1" ht="15">
      <c r="B526" s="79"/>
      <c r="C526" s="63"/>
      <c r="D526" s="64"/>
      <c r="E526" s="79"/>
      <c r="H526" s="79"/>
      <c r="I526" s="79"/>
    </row>
    <row r="527" spans="2:9" s="60" customFormat="1" ht="15">
      <c r="B527" s="79"/>
      <c r="C527" s="63"/>
      <c r="D527" s="64"/>
      <c r="E527" s="79"/>
      <c r="H527" s="79"/>
      <c r="I527" s="79"/>
    </row>
    <row r="528" spans="2:9" s="60" customFormat="1" ht="15">
      <c r="B528" s="79"/>
      <c r="C528" s="63"/>
      <c r="D528" s="64"/>
      <c r="E528" s="79"/>
      <c r="H528" s="79"/>
      <c r="I528" s="79"/>
    </row>
    <row r="529" spans="2:9" s="60" customFormat="1" ht="15">
      <c r="B529" s="79"/>
      <c r="C529" s="63"/>
      <c r="D529" s="64"/>
      <c r="E529" s="79"/>
      <c r="H529" s="79"/>
      <c r="I529" s="79"/>
    </row>
    <row r="530" spans="2:9" s="60" customFormat="1" ht="15">
      <c r="B530" s="79"/>
      <c r="C530" s="63"/>
      <c r="D530" s="64"/>
      <c r="E530" s="79"/>
      <c r="H530" s="79"/>
      <c r="I530" s="79"/>
    </row>
    <row r="531" spans="2:9" s="60" customFormat="1" ht="15">
      <c r="B531" s="79"/>
      <c r="C531" s="63"/>
      <c r="D531" s="64"/>
      <c r="E531" s="79"/>
      <c r="H531" s="79"/>
      <c r="I531" s="79"/>
    </row>
    <row r="532" spans="2:9" s="60" customFormat="1" ht="15">
      <c r="B532" s="79"/>
      <c r="C532" s="63"/>
      <c r="D532" s="64"/>
      <c r="E532" s="79"/>
      <c r="H532" s="79"/>
      <c r="I532" s="79"/>
    </row>
    <row r="533" spans="2:9" s="60" customFormat="1" ht="15">
      <c r="B533" s="79"/>
      <c r="C533" s="63"/>
      <c r="D533" s="64"/>
      <c r="E533" s="79"/>
      <c r="H533" s="79"/>
      <c r="I533" s="79"/>
    </row>
    <row r="534" spans="2:9" s="60" customFormat="1" ht="15">
      <c r="B534" s="79"/>
      <c r="C534" s="63"/>
      <c r="D534" s="64"/>
      <c r="E534" s="79"/>
      <c r="H534" s="79"/>
      <c r="I534" s="79"/>
    </row>
    <row r="535" spans="2:9" s="60" customFormat="1" ht="15">
      <c r="B535" s="79"/>
      <c r="C535" s="63"/>
      <c r="D535" s="64"/>
      <c r="E535" s="79"/>
      <c r="H535" s="79"/>
      <c r="I535" s="79"/>
    </row>
    <row r="536" spans="2:9" s="60" customFormat="1" ht="15">
      <c r="B536" s="79"/>
      <c r="C536" s="63"/>
      <c r="D536" s="64"/>
      <c r="E536" s="79"/>
      <c r="H536" s="79"/>
      <c r="I536" s="79"/>
    </row>
    <row r="537" spans="2:9" s="60" customFormat="1" ht="15">
      <c r="B537" s="79"/>
      <c r="C537" s="63"/>
      <c r="D537" s="64"/>
      <c r="E537" s="79"/>
      <c r="H537" s="79"/>
      <c r="I537" s="79"/>
    </row>
    <row r="538" spans="2:9" s="60" customFormat="1" ht="15">
      <c r="B538" s="79"/>
      <c r="C538" s="63"/>
      <c r="D538" s="64"/>
      <c r="E538" s="79"/>
      <c r="H538" s="79"/>
      <c r="I538" s="79"/>
    </row>
    <row r="539" spans="2:9" s="60" customFormat="1" ht="15">
      <c r="B539" s="79"/>
      <c r="C539" s="63"/>
      <c r="D539" s="64"/>
      <c r="E539" s="79"/>
      <c r="H539" s="79"/>
      <c r="I539" s="79"/>
    </row>
    <row r="540" spans="2:9" s="60" customFormat="1" ht="15">
      <c r="B540" s="79"/>
      <c r="C540" s="63"/>
      <c r="D540" s="64"/>
      <c r="E540" s="79"/>
      <c r="H540" s="79"/>
      <c r="I540" s="79"/>
    </row>
    <row r="541" spans="2:9" s="60" customFormat="1" ht="15">
      <c r="B541" s="79"/>
      <c r="C541" s="63"/>
      <c r="D541" s="64"/>
      <c r="E541" s="79"/>
      <c r="H541" s="79"/>
      <c r="I541" s="79"/>
    </row>
    <row r="542" spans="2:9" s="60" customFormat="1" ht="15">
      <c r="B542" s="79"/>
      <c r="C542" s="63"/>
      <c r="D542" s="64"/>
      <c r="E542" s="79"/>
      <c r="H542" s="79"/>
      <c r="I542" s="79"/>
    </row>
    <row r="543" spans="2:9" s="60" customFormat="1" ht="15">
      <c r="B543" s="79"/>
      <c r="C543" s="63"/>
      <c r="D543" s="64"/>
      <c r="E543" s="79"/>
      <c r="H543" s="79"/>
      <c r="I543" s="79"/>
    </row>
    <row r="544" spans="2:9" s="60" customFormat="1" ht="15">
      <c r="B544" s="79"/>
      <c r="C544" s="63"/>
      <c r="D544" s="64"/>
      <c r="E544" s="79"/>
      <c r="H544" s="79"/>
      <c r="I544" s="79"/>
    </row>
    <row r="545" spans="2:9" s="60" customFormat="1" ht="15">
      <c r="B545" s="79"/>
      <c r="C545" s="63"/>
      <c r="D545" s="64"/>
      <c r="E545" s="79"/>
      <c r="H545" s="79"/>
      <c r="I545" s="79"/>
    </row>
    <row r="546" spans="2:9" s="60" customFormat="1" ht="15">
      <c r="B546" s="79"/>
      <c r="C546" s="63"/>
      <c r="D546" s="64"/>
      <c r="E546" s="79"/>
      <c r="H546" s="79"/>
      <c r="I546" s="79"/>
    </row>
    <row r="547" spans="2:9" s="60" customFormat="1" ht="15">
      <c r="B547" s="79"/>
      <c r="C547" s="63"/>
      <c r="D547" s="64"/>
      <c r="E547" s="79"/>
      <c r="H547" s="79"/>
      <c r="I547" s="79"/>
    </row>
    <row r="548" spans="2:9" s="60" customFormat="1" ht="15">
      <c r="B548" s="79"/>
      <c r="C548" s="63"/>
      <c r="D548" s="64"/>
      <c r="E548" s="79"/>
      <c r="H548" s="79"/>
      <c r="I548" s="79"/>
    </row>
    <row r="549" spans="2:9" s="60" customFormat="1" ht="15">
      <c r="B549" s="79"/>
      <c r="C549" s="63"/>
      <c r="D549" s="64"/>
      <c r="E549" s="79"/>
      <c r="H549" s="79"/>
      <c r="I549" s="79"/>
    </row>
    <row r="550" spans="2:9" s="60" customFormat="1" ht="15">
      <c r="B550" s="79"/>
      <c r="C550" s="63"/>
      <c r="D550" s="64"/>
      <c r="E550" s="79"/>
      <c r="H550" s="79"/>
      <c r="I550" s="79"/>
    </row>
    <row r="551" spans="2:9" s="60" customFormat="1" ht="15">
      <c r="B551" s="79"/>
      <c r="C551" s="63"/>
      <c r="D551" s="64"/>
      <c r="E551" s="79"/>
      <c r="H551" s="79"/>
      <c r="I551" s="79"/>
    </row>
    <row r="552" spans="2:9" s="60" customFormat="1" ht="15">
      <c r="B552" s="79"/>
      <c r="C552" s="63"/>
      <c r="D552" s="64"/>
      <c r="E552" s="79"/>
      <c r="H552" s="79"/>
      <c r="I552" s="79"/>
    </row>
    <row r="553" spans="2:9" s="60" customFormat="1" ht="15">
      <c r="B553" s="79"/>
      <c r="C553" s="63"/>
      <c r="D553" s="64"/>
      <c r="E553" s="79"/>
      <c r="H553" s="79"/>
      <c r="I553" s="79"/>
    </row>
    <row r="554" spans="2:9" s="60" customFormat="1" ht="15">
      <c r="B554" s="79"/>
      <c r="C554" s="63"/>
      <c r="D554" s="64"/>
      <c r="E554" s="79"/>
      <c r="H554" s="79"/>
      <c r="I554" s="79"/>
    </row>
    <row r="555" spans="2:9" s="60" customFormat="1" ht="15">
      <c r="B555" s="79"/>
      <c r="C555" s="63"/>
      <c r="D555" s="64"/>
      <c r="E555" s="79"/>
      <c r="H555" s="79"/>
      <c r="I555" s="79"/>
    </row>
    <row r="556" spans="2:9" s="60" customFormat="1" ht="15">
      <c r="B556" s="79"/>
      <c r="C556" s="63"/>
      <c r="D556" s="64"/>
      <c r="E556" s="79"/>
      <c r="H556" s="79"/>
      <c r="I556" s="79"/>
    </row>
    <row r="557" spans="2:9" s="60" customFormat="1" ht="15">
      <c r="B557" s="79"/>
      <c r="C557" s="63"/>
      <c r="D557" s="64"/>
      <c r="E557" s="79"/>
      <c r="H557" s="79"/>
      <c r="I557" s="79"/>
    </row>
    <row r="558" spans="2:9" s="60" customFormat="1" ht="15">
      <c r="B558" s="79"/>
      <c r="C558" s="63"/>
      <c r="D558" s="64"/>
      <c r="E558" s="79"/>
      <c r="H558" s="79"/>
      <c r="I558" s="79"/>
    </row>
    <row r="559" spans="2:9" s="60" customFormat="1" ht="15">
      <c r="B559" s="79"/>
      <c r="C559" s="63"/>
      <c r="D559" s="64"/>
      <c r="E559" s="79"/>
      <c r="H559" s="79"/>
      <c r="I559" s="79"/>
    </row>
    <row r="560" spans="2:9" s="60" customFormat="1" ht="15">
      <c r="B560" s="79"/>
      <c r="C560" s="63"/>
      <c r="D560" s="64"/>
      <c r="E560" s="79"/>
      <c r="H560" s="79"/>
      <c r="I560" s="79"/>
    </row>
    <row r="561" spans="2:9" s="60" customFormat="1" ht="15">
      <c r="B561" s="79"/>
      <c r="C561" s="63"/>
      <c r="D561" s="64"/>
      <c r="E561" s="79"/>
      <c r="H561" s="79"/>
      <c r="I561" s="79"/>
    </row>
    <row r="562" spans="2:9" s="60" customFormat="1" ht="15">
      <c r="B562" s="79"/>
      <c r="C562" s="63"/>
      <c r="D562" s="64"/>
      <c r="E562" s="79"/>
      <c r="H562" s="79"/>
      <c r="I562" s="79"/>
    </row>
    <row r="563" spans="2:9" s="60" customFormat="1" ht="15">
      <c r="B563" s="79"/>
      <c r="C563" s="63"/>
      <c r="D563" s="64"/>
      <c r="E563" s="79"/>
      <c r="H563" s="79"/>
      <c r="I563" s="79"/>
    </row>
    <row r="564" spans="2:9" s="60" customFormat="1" ht="15">
      <c r="B564" s="79"/>
      <c r="C564" s="63"/>
      <c r="D564" s="64"/>
      <c r="E564" s="79"/>
      <c r="H564" s="79"/>
      <c r="I564" s="79"/>
    </row>
    <row r="565" spans="2:9" s="60" customFormat="1" ht="15">
      <c r="B565" s="79"/>
      <c r="C565" s="63"/>
      <c r="D565" s="64"/>
      <c r="E565" s="79"/>
      <c r="H565" s="79"/>
      <c r="I565" s="79"/>
    </row>
    <row r="566" spans="2:9" s="60" customFormat="1" ht="15">
      <c r="B566" s="79"/>
      <c r="C566" s="63"/>
      <c r="D566" s="64"/>
      <c r="E566" s="79"/>
      <c r="H566" s="79"/>
      <c r="I566" s="79"/>
    </row>
    <row r="567" spans="2:9" s="60" customFormat="1" ht="15">
      <c r="B567" s="79"/>
      <c r="C567" s="63"/>
      <c r="D567" s="64"/>
      <c r="E567" s="79"/>
      <c r="H567" s="79"/>
      <c r="I567" s="79"/>
    </row>
    <row r="568" spans="2:9" s="60" customFormat="1" ht="15">
      <c r="B568" s="79"/>
      <c r="C568" s="63"/>
      <c r="D568" s="64"/>
      <c r="E568" s="79"/>
      <c r="H568" s="79"/>
      <c r="I568" s="79"/>
    </row>
    <row r="569" spans="2:9" s="60" customFormat="1" ht="15">
      <c r="B569" s="79"/>
      <c r="C569" s="63"/>
      <c r="D569" s="64"/>
      <c r="E569" s="79"/>
      <c r="H569" s="79"/>
      <c r="I569" s="79"/>
    </row>
    <row r="570" spans="2:9" s="60" customFormat="1" ht="15">
      <c r="B570" s="79"/>
      <c r="C570" s="63"/>
      <c r="D570" s="64"/>
      <c r="E570" s="79"/>
      <c r="H570" s="79"/>
      <c r="I570" s="79"/>
    </row>
    <row r="571" spans="2:9" s="60" customFormat="1" ht="15">
      <c r="B571" s="79"/>
      <c r="C571" s="63"/>
      <c r="D571" s="64"/>
      <c r="E571" s="79"/>
      <c r="H571" s="79"/>
      <c r="I571" s="79"/>
    </row>
    <row r="572" spans="2:9" s="60" customFormat="1" ht="15">
      <c r="B572" s="79"/>
      <c r="C572" s="63"/>
      <c r="D572" s="64"/>
      <c r="E572" s="79"/>
      <c r="H572" s="79"/>
      <c r="I572" s="79"/>
    </row>
    <row r="573" spans="2:9" s="60" customFormat="1" ht="15">
      <c r="B573" s="79"/>
      <c r="C573" s="63"/>
      <c r="D573" s="64"/>
      <c r="E573" s="79"/>
      <c r="H573" s="79"/>
      <c r="I573" s="79"/>
    </row>
    <row r="574" spans="2:9" s="60" customFormat="1" ht="15">
      <c r="B574" s="79"/>
      <c r="C574" s="63"/>
      <c r="D574" s="64"/>
      <c r="E574" s="79"/>
      <c r="H574" s="79"/>
      <c r="I574" s="79"/>
    </row>
    <row r="575" spans="2:9" s="60" customFormat="1" ht="15">
      <c r="B575" s="79"/>
      <c r="C575" s="63"/>
      <c r="D575" s="64"/>
      <c r="E575" s="79"/>
      <c r="H575" s="79"/>
      <c r="I575" s="79"/>
    </row>
    <row r="576" spans="2:9" s="60" customFormat="1" ht="15">
      <c r="B576" s="79"/>
      <c r="C576" s="63"/>
      <c r="D576" s="64"/>
      <c r="E576" s="79"/>
      <c r="H576" s="79"/>
      <c r="I576" s="79"/>
    </row>
    <row r="577" spans="2:9" s="60" customFormat="1" ht="15">
      <c r="B577" s="79"/>
      <c r="C577" s="63"/>
      <c r="D577" s="64"/>
      <c r="E577" s="79"/>
      <c r="H577" s="79"/>
      <c r="I577" s="79"/>
    </row>
    <row r="578" spans="2:9" s="60" customFormat="1" ht="15">
      <c r="B578" s="79"/>
      <c r="C578" s="63"/>
      <c r="D578" s="64"/>
      <c r="E578" s="79"/>
      <c r="H578" s="79"/>
      <c r="I578" s="79"/>
    </row>
    <row r="579" spans="2:9" s="60" customFormat="1" ht="15">
      <c r="B579" s="79"/>
      <c r="C579" s="63"/>
      <c r="D579" s="64"/>
      <c r="E579" s="79"/>
      <c r="H579" s="79"/>
      <c r="I579" s="79"/>
    </row>
    <row r="580" spans="2:9" s="60" customFormat="1" ht="15">
      <c r="B580" s="79"/>
      <c r="C580" s="63"/>
      <c r="D580" s="64"/>
      <c r="E580" s="79"/>
      <c r="H580" s="79"/>
      <c r="I580" s="79"/>
    </row>
    <row r="581" spans="2:9" s="60" customFormat="1" ht="15">
      <c r="B581" s="79"/>
      <c r="C581" s="63"/>
      <c r="D581" s="64"/>
      <c r="E581" s="79"/>
      <c r="H581" s="79"/>
      <c r="I581" s="79"/>
    </row>
    <row r="582" spans="2:9" s="60" customFormat="1" ht="15">
      <c r="B582" s="79"/>
      <c r="C582" s="63"/>
      <c r="D582" s="64"/>
      <c r="E582" s="79"/>
      <c r="H582" s="79"/>
      <c r="I582" s="79"/>
    </row>
    <row r="583" spans="2:9" s="60" customFormat="1" ht="15">
      <c r="B583" s="79"/>
      <c r="C583" s="63"/>
      <c r="D583" s="64"/>
      <c r="E583" s="79"/>
      <c r="H583" s="79"/>
      <c r="I583" s="79"/>
    </row>
    <row r="584" spans="2:9" s="60" customFormat="1" ht="15">
      <c r="B584" s="79"/>
      <c r="C584" s="63"/>
      <c r="D584" s="64"/>
      <c r="E584" s="79"/>
      <c r="H584" s="79"/>
      <c r="I584" s="79"/>
    </row>
    <row r="585" spans="2:9" s="60" customFormat="1" ht="15">
      <c r="B585" s="79"/>
      <c r="C585" s="63"/>
      <c r="D585" s="64"/>
      <c r="E585" s="79"/>
      <c r="H585" s="79"/>
      <c r="I585" s="79"/>
    </row>
    <row r="586" spans="2:9" s="60" customFormat="1" ht="15">
      <c r="B586" s="79"/>
      <c r="C586" s="63"/>
      <c r="D586" s="64"/>
      <c r="E586" s="79"/>
      <c r="H586" s="79"/>
      <c r="I586" s="79"/>
    </row>
    <row r="587" spans="2:9" s="60" customFormat="1" ht="15">
      <c r="B587" s="79"/>
      <c r="C587" s="63"/>
      <c r="D587" s="64"/>
      <c r="E587" s="79"/>
      <c r="H587" s="79"/>
      <c r="I587" s="79"/>
    </row>
    <row r="588" spans="2:9" s="60" customFormat="1" ht="15">
      <c r="B588" s="79"/>
      <c r="C588" s="63"/>
      <c r="D588" s="64"/>
      <c r="E588" s="79"/>
      <c r="H588" s="79"/>
      <c r="I588" s="79"/>
    </row>
    <row r="589" spans="2:9" s="60" customFormat="1" ht="15">
      <c r="B589" s="79"/>
      <c r="C589" s="63"/>
      <c r="D589" s="64"/>
      <c r="E589" s="79"/>
      <c r="H589" s="79"/>
      <c r="I589" s="79"/>
    </row>
    <row r="590" spans="2:9" s="60" customFormat="1" ht="15">
      <c r="B590" s="79"/>
      <c r="C590" s="63"/>
      <c r="D590" s="64"/>
      <c r="E590" s="79"/>
      <c r="H590" s="79"/>
      <c r="I590" s="79"/>
    </row>
    <row r="591" spans="2:9" s="60" customFormat="1" ht="15">
      <c r="B591" s="79"/>
      <c r="C591" s="63"/>
      <c r="D591" s="64"/>
      <c r="E591" s="79"/>
      <c r="H591" s="79"/>
      <c r="I591" s="79"/>
    </row>
    <row r="592" spans="2:9" s="60" customFormat="1" ht="15">
      <c r="B592" s="79"/>
      <c r="C592" s="63"/>
      <c r="D592" s="64"/>
      <c r="E592" s="79"/>
      <c r="H592" s="79"/>
      <c r="I592" s="79"/>
    </row>
    <row r="593" spans="2:9" s="60" customFormat="1" ht="15">
      <c r="B593" s="79"/>
      <c r="C593" s="63"/>
      <c r="D593" s="64"/>
      <c r="E593" s="79"/>
      <c r="H593" s="79"/>
      <c r="I593" s="79"/>
    </row>
    <row r="594" spans="2:9" s="60" customFormat="1" ht="15">
      <c r="B594" s="79"/>
      <c r="C594" s="63"/>
      <c r="D594" s="64"/>
      <c r="E594" s="79"/>
      <c r="H594" s="79"/>
      <c r="I594" s="79"/>
    </row>
    <row r="595" spans="2:9" s="60" customFormat="1" ht="15">
      <c r="B595" s="79"/>
      <c r="C595" s="63"/>
      <c r="D595" s="64"/>
      <c r="E595" s="79"/>
      <c r="H595" s="79"/>
      <c r="I595" s="79"/>
    </row>
    <row r="596" spans="2:9" s="60" customFormat="1" ht="15">
      <c r="B596" s="79"/>
      <c r="C596" s="63"/>
      <c r="D596" s="64"/>
      <c r="E596" s="79"/>
      <c r="H596" s="79"/>
      <c r="I596" s="79"/>
    </row>
    <row r="597" spans="2:9" s="60" customFormat="1" ht="15">
      <c r="B597" s="79"/>
      <c r="C597" s="63"/>
      <c r="D597" s="64"/>
      <c r="E597" s="79"/>
      <c r="H597" s="79"/>
      <c r="I597" s="79"/>
    </row>
    <row r="598" spans="2:9" s="60" customFormat="1" ht="15">
      <c r="B598" s="79"/>
      <c r="C598" s="63"/>
      <c r="D598" s="64"/>
      <c r="E598" s="79"/>
      <c r="H598" s="79"/>
      <c r="I598" s="79"/>
    </row>
    <row r="599" spans="2:9" s="60" customFormat="1" ht="15">
      <c r="B599" s="79"/>
      <c r="C599" s="63"/>
      <c r="D599" s="64"/>
      <c r="E599" s="79"/>
      <c r="H599" s="79"/>
      <c r="I599" s="79"/>
    </row>
    <row r="600" spans="2:9" s="60" customFormat="1" ht="15">
      <c r="B600" s="79"/>
      <c r="C600" s="63"/>
      <c r="D600" s="64"/>
      <c r="E600" s="79"/>
      <c r="H600" s="79"/>
      <c r="I600" s="79"/>
    </row>
    <row r="601" spans="2:9" s="60" customFormat="1" ht="15">
      <c r="B601" s="79"/>
      <c r="C601" s="63"/>
      <c r="D601" s="64"/>
      <c r="E601" s="79"/>
      <c r="H601" s="79"/>
      <c r="I601" s="79"/>
    </row>
    <row r="602" spans="2:9" s="60" customFormat="1" ht="15">
      <c r="B602" s="79"/>
      <c r="C602" s="63"/>
      <c r="D602" s="64"/>
      <c r="E602" s="79"/>
      <c r="H602" s="79"/>
      <c r="I602" s="79"/>
    </row>
    <row r="603" spans="2:9" s="60" customFormat="1" ht="15">
      <c r="B603" s="79"/>
      <c r="C603" s="63"/>
      <c r="D603" s="64"/>
      <c r="E603" s="79"/>
      <c r="H603" s="79"/>
      <c r="I603" s="79"/>
    </row>
    <row r="604" spans="2:9" s="60" customFormat="1" ht="15">
      <c r="B604" s="79"/>
      <c r="C604" s="63"/>
      <c r="D604" s="64"/>
      <c r="E604" s="79"/>
      <c r="H604" s="79"/>
      <c r="I604" s="79"/>
    </row>
    <row r="605" spans="2:9" s="60" customFormat="1" ht="15">
      <c r="B605" s="79"/>
      <c r="C605" s="63"/>
      <c r="D605" s="64"/>
      <c r="E605" s="79"/>
      <c r="H605" s="79"/>
      <c r="I605" s="79"/>
    </row>
    <row r="606" spans="2:9" s="60" customFormat="1" ht="15">
      <c r="B606" s="79"/>
      <c r="C606" s="63"/>
      <c r="D606" s="64"/>
      <c r="E606" s="79"/>
      <c r="H606" s="79"/>
      <c r="I606" s="79"/>
    </row>
    <row r="607" spans="2:9" s="60" customFormat="1" ht="15">
      <c r="B607" s="79"/>
      <c r="C607" s="63"/>
      <c r="D607" s="64"/>
      <c r="E607" s="79"/>
      <c r="H607" s="79"/>
      <c r="I607" s="79"/>
    </row>
    <row r="608" spans="2:9" s="60" customFormat="1" ht="15">
      <c r="B608" s="79"/>
      <c r="C608" s="63"/>
      <c r="D608" s="64"/>
      <c r="E608" s="79"/>
      <c r="H608" s="79"/>
      <c r="I608" s="79"/>
    </row>
    <row r="609" spans="2:9" s="60" customFormat="1" ht="15">
      <c r="B609" s="79"/>
      <c r="C609" s="63"/>
      <c r="D609" s="64"/>
      <c r="E609" s="79"/>
      <c r="H609" s="79"/>
      <c r="I609" s="79"/>
    </row>
    <row r="610" spans="2:9" s="60" customFormat="1" ht="15">
      <c r="B610" s="79"/>
      <c r="C610" s="63"/>
      <c r="D610" s="64"/>
      <c r="E610" s="79"/>
      <c r="H610" s="79"/>
      <c r="I610" s="79"/>
    </row>
    <row r="611" spans="2:9" s="60" customFormat="1" ht="15">
      <c r="B611" s="79"/>
      <c r="C611" s="63"/>
      <c r="D611" s="64"/>
      <c r="E611" s="79"/>
      <c r="H611" s="79"/>
      <c r="I611" s="79"/>
    </row>
    <row r="612" spans="2:9" s="60" customFormat="1" ht="15">
      <c r="B612" s="79"/>
      <c r="C612" s="63"/>
      <c r="D612" s="64"/>
      <c r="E612" s="79"/>
      <c r="H612" s="79"/>
      <c r="I612" s="79"/>
    </row>
    <row r="613" spans="2:9" s="60" customFormat="1" ht="15">
      <c r="B613" s="79"/>
      <c r="C613" s="63"/>
      <c r="D613" s="64"/>
      <c r="E613" s="79"/>
      <c r="H613" s="79"/>
      <c r="I613" s="79"/>
    </row>
    <row r="614" spans="2:9" s="60" customFormat="1" ht="15">
      <c r="B614" s="79"/>
      <c r="C614" s="63"/>
      <c r="D614" s="64"/>
      <c r="E614" s="79"/>
      <c r="H614" s="79"/>
      <c r="I614" s="79"/>
    </row>
    <row r="615" spans="2:9" s="60" customFormat="1" ht="15">
      <c r="B615" s="79"/>
      <c r="C615" s="63"/>
      <c r="D615" s="64"/>
      <c r="E615" s="79"/>
      <c r="H615" s="79"/>
      <c r="I615" s="79"/>
    </row>
    <row r="616" spans="2:9" s="60" customFormat="1" ht="15">
      <c r="B616" s="79"/>
      <c r="C616" s="63"/>
      <c r="D616" s="64"/>
      <c r="E616" s="79"/>
      <c r="H616" s="79"/>
      <c r="I616" s="79"/>
    </row>
    <row r="617" spans="2:9" s="60" customFormat="1" ht="15">
      <c r="B617" s="79"/>
      <c r="C617" s="63"/>
      <c r="D617" s="64"/>
      <c r="E617" s="79"/>
      <c r="H617" s="79"/>
      <c r="I617" s="79"/>
    </row>
    <row r="618" spans="2:9" s="60" customFormat="1" ht="15">
      <c r="B618" s="79"/>
      <c r="C618" s="63"/>
      <c r="D618" s="64"/>
      <c r="E618" s="79"/>
      <c r="H618" s="79"/>
      <c r="I618" s="79"/>
    </row>
    <row r="619" spans="2:9" s="60" customFormat="1" ht="15">
      <c r="B619" s="79"/>
      <c r="C619" s="63"/>
      <c r="D619" s="64"/>
      <c r="E619" s="79"/>
      <c r="H619" s="79"/>
      <c r="I619" s="79"/>
    </row>
    <row r="620" spans="2:9" s="60" customFormat="1" ht="15">
      <c r="B620" s="79"/>
      <c r="C620" s="63"/>
      <c r="D620" s="64"/>
      <c r="E620" s="79"/>
      <c r="H620" s="79"/>
      <c r="I620" s="79"/>
    </row>
    <row r="621" spans="2:9" s="60" customFormat="1" ht="15">
      <c r="B621" s="79"/>
      <c r="C621" s="63"/>
      <c r="D621" s="64"/>
      <c r="E621" s="79"/>
      <c r="H621" s="79"/>
      <c r="I621" s="79"/>
    </row>
    <row r="622" spans="2:9" s="60" customFormat="1" ht="15">
      <c r="B622" s="79"/>
      <c r="C622" s="63"/>
      <c r="D622" s="64"/>
      <c r="E622" s="79"/>
      <c r="H622" s="79"/>
      <c r="I622" s="79"/>
    </row>
    <row r="623" spans="2:9" s="60" customFormat="1" ht="15">
      <c r="B623" s="79"/>
      <c r="C623" s="63"/>
      <c r="D623" s="64"/>
      <c r="E623" s="79"/>
      <c r="H623" s="79"/>
      <c r="I623" s="79"/>
    </row>
    <row r="624" spans="2:9" s="60" customFormat="1" ht="15">
      <c r="B624" s="79"/>
      <c r="C624" s="63"/>
      <c r="D624" s="64"/>
      <c r="E624" s="79"/>
      <c r="H624" s="79"/>
      <c r="I624" s="79"/>
    </row>
    <row r="625" spans="2:9" s="60" customFormat="1" ht="15">
      <c r="B625" s="79"/>
      <c r="C625" s="63"/>
      <c r="D625" s="64"/>
      <c r="E625" s="79"/>
      <c r="H625" s="79"/>
      <c r="I625" s="79"/>
    </row>
    <row r="626" spans="2:9" s="60" customFormat="1" ht="15">
      <c r="B626" s="79"/>
      <c r="C626" s="63"/>
      <c r="D626" s="64"/>
      <c r="E626" s="79"/>
      <c r="H626" s="79"/>
      <c r="I626" s="79"/>
    </row>
    <row r="627" spans="2:9" s="60" customFormat="1" ht="15">
      <c r="B627" s="79"/>
      <c r="C627" s="63"/>
      <c r="D627" s="64"/>
      <c r="E627" s="79"/>
      <c r="H627" s="79"/>
      <c r="I627" s="79"/>
    </row>
    <row r="628" spans="2:9" s="60" customFormat="1" ht="15">
      <c r="B628" s="79"/>
      <c r="C628" s="63"/>
      <c r="D628" s="64"/>
      <c r="E628" s="79"/>
      <c r="H628" s="79"/>
      <c r="I628" s="79"/>
    </row>
    <row r="629" spans="2:9" s="60" customFormat="1" ht="15">
      <c r="B629" s="79"/>
      <c r="C629" s="63"/>
      <c r="D629" s="64"/>
      <c r="E629" s="79"/>
      <c r="H629" s="79"/>
      <c r="I629" s="79"/>
    </row>
    <row r="630" spans="2:9" s="60" customFormat="1" ht="15">
      <c r="B630" s="79"/>
      <c r="C630" s="63"/>
      <c r="D630" s="64"/>
      <c r="E630" s="79"/>
      <c r="H630" s="79"/>
      <c r="I630" s="79"/>
    </row>
    <row r="631" spans="2:9" s="60" customFormat="1" ht="15">
      <c r="B631" s="79"/>
      <c r="C631" s="63"/>
      <c r="D631" s="64"/>
      <c r="E631" s="79"/>
      <c r="H631" s="79"/>
      <c r="I631" s="79"/>
    </row>
    <row r="632" spans="2:9" s="60" customFormat="1" ht="15">
      <c r="B632" s="79"/>
      <c r="C632" s="63"/>
      <c r="D632" s="64"/>
      <c r="E632" s="79"/>
      <c r="H632" s="79"/>
      <c r="I632" s="79"/>
    </row>
    <row r="633" spans="2:9" s="60" customFormat="1" ht="15">
      <c r="B633" s="79"/>
      <c r="C633" s="63"/>
      <c r="D633" s="64"/>
      <c r="E633" s="79"/>
      <c r="H633" s="79"/>
      <c r="I633" s="79"/>
    </row>
    <row r="634" spans="2:9" s="60" customFormat="1" ht="15">
      <c r="B634" s="79"/>
      <c r="C634" s="63"/>
      <c r="D634" s="64"/>
      <c r="E634" s="79"/>
      <c r="H634" s="79"/>
      <c r="I634" s="79"/>
    </row>
    <row r="635" spans="2:9" s="60" customFormat="1" ht="15">
      <c r="B635" s="79"/>
      <c r="C635" s="63"/>
      <c r="D635" s="64"/>
      <c r="E635" s="79"/>
      <c r="H635" s="79"/>
      <c r="I635" s="79"/>
    </row>
    <row r="636" spans="2:9" s="60" customFormat="1" ht="15">
      <c r="B636" s="79"/>
      <c r="C636" s="63"/>
      <c r="D636" s="64"/>
      <c r="E636" s="79"/>
      <c r="H636" s="79"/>
      <c r="I636" s="79"/>
    </row>
    <row r="637" spans="2:9" s="60" customFormat="1" ht="15">
      <c r="B637" s="79"/>
      <c r="C637" s="63"/>
      <c r="D637" s="64"/>
      <c r="E637" s="79"/>
      <c r="H637" s="79"/>
      <c r="I637" s="79"/>
    </row>
    <row r="638" spans="2:9" s="60" customFormat="1" ht="15">
      <c r="B638" s="79"/>
      <c r="C638" s="63"/>
      <c r="D638" s="64"/>
      <c r="E638" s="79"/>
      <c r="H638" s="79"/>
      <c r="I638" s="79"/>
    </row>
    <row r="639" spans="2:9" s="60" customFormat="1" ht="15">
      <c r="B639" s="79"/>
      <c r="C639" s="63"/>
      <c r="D639" s="64"/>
      <c r="E639" s="79"/>
      <c r="H639" s="79"/>
      <c r="I639" s="79"/>
    </row>
    <row r="640" spans="2:9" s="60" customFormat="1" ht="15">
      <c r="B640" s="79"/>
      <c r="C640" s="63"/>
      <c r="D640" s="64"/>
      <c r="E640" s="79"/>
      <c r="H640" s="79"/>
      <c r="I640" s="79"/>
    </row>
    <row r="641" spans="2:9" s="60" customFormat="1" ht="15">
      <c r="B641" s="79"/>
      <c r="C641" s="63"/>
      <c r="D641" s="64"/>
      <c r="E641" s="79"/>
      <c r="H641" s="79"/>
      <c r="I641" s="79"/>
    </row>
    <row r="642" spans="2:9" s="60" customFormat="1" ht="15">
      <c r="B642" s="79"/>
      <c r="C642" s="63"/>
      <c r="D642" s="64"/>
      <c r="E642" s="79"/>
      <c r="H642" s="79"/>
      <c r="I642" s="79"/>
    </row>
    <row r="643" spans="2:9" s="60" customFormat="1" ht="15">
      <c r="B643" s="79"/>
      <c r="C643" s="63"/>
      <c r="D643" s="64"/>
      <c r="E643" s="79"/>
      <c r="H643" s="79"/>
      <c r="I643" s="79"/>
    </row>
    <row r="644" spans="2:9" s="60" customFormat="1" ht="15">
      <c r="B644" s="79"/>
      <c r="C644" s="63"/>
      <c r="D644" s="64"/>
      <c r="E644" s="79"/>
      <c r="H644" s="79"/>
      <c r="I644" s="79"/>
    </row>
    <row r="645" spans="2:9" s="60" customFormat="1" ht="15">
      <c r="B645" s="79"/>
      <c r="C645" s="63"/>
      <c r="D645" s="64"/>
      <c r="E645" s="79"/>
      <c r="H645" s="79"/>
      <c r="I645" s="79"/>
    </row>
    <row r="646" spans="2:9" s="60" customFormat="1" ht="15">
      <c r="B646" s="79"/>
      <c r="C646" s="63"/>
      <c r="D646" s="64"/>
      <c r="E646" s="79"/>
      <c r="H646" s="79"/>
      <c r="I646" s="79"/>
    </row>
    <row r="647" spans="2:9" s="60" customFormat="1" ht="15">
      <c r="B647" s="79"/>
      <c r="C647" s="63"/>
      <c r="D647" s="64"/>
      <c r="E647" s="79"/>
      <c r="H647" s="79"/>
      <c r="I647" s="79"/>
    </row>
    <row r="648" spans="2:9" s="60" customFormat="1" ht="15">
      <c r="B648" s="79"/>
      <c r="C648" s="63"/>
      <c r="D648" s="64"/>
      <c r="E648" s="79"/>
      <c r="H648" s="79"/>
      <c r="I648" s="79"/>
    </row>
    <row r="649" spans="2:9" s="60" customFormat="1" ht="15">
      <c r="B649" s="79"/>
      <c r="C649" s="63"/>
      <c r="D649" s="64"/>
      <c r="E649" s="79"/>
      <c r="H649" s="79"/>
      <c r="I649" s="79"/>
    </row>
    <row r="650" spans="2:9" s="60" customFormat="1" ht="15">
      <c r="B650" s="79"/>
      <c r="C650" s="63"/>
      <c r="D650" s="64"/>
      <c r="E650" s="79"/>
      <c r="H650" s="79"/>
      <c r="I650" s="79"/>
    </row>
    <row r="651" spans="2:9" s="60" customFormat="1" ht="15">
      <c r="B651" s="79"/>
      <c r="C651" s="63"/>
      <c r="D651" s="64"/>
      <c r="E651" s="79"/>
      <c r="H651" s="79"/>
      <c r="I651" s="79"/>
    </row>
    <row r="652" spans="2:9" s="60" customFormat="1" ht="15">
      <c r="B652" s="79"/>
      <c r="C652" s="63"/>
      <c r="D652" s="64"/>
      <c r="E652" s="79"/>
      <c r="H652" s="79"/>
      <c r="I652" s="79"/>
    </row>
    <row r="653" spans="2:9" s="60" customFormat="1" ht="15">
      <c r="B653" s="79"/>
      <c r="C653" s="63"/>
      <c r="D653" s="64"/>
      <c r="E653" s="79"/>
      <c r="H653" s="79"/>
      <c r="I653" s="79"/>
    </row>
    <row r="654" spans="2:9" s="60" customFormat="1" ht="15">
      <c r="B654" s="79"/>
      <c r="C654" s="63"/>
      <c r="D654" s="64"/>
      <c r="E654" s="79"/>
      <c r="H654" s="79"/>
      <c r="I654" s="79"/>
    </row>
    <row r="655" spans="2:9" s="60" customFormat="1" ht="15">
      <c r="B655" s="79"/>
      <c r="C655" s="63"/>
      <c r="D655" s="64"/>
      <c r="E655" s="79"/>
      <c r="H655" s="79"/>
      <c r="I655" s="79"/>
    </row>
    <row r="656" spans="2:9" s="60" customFormat="1" ht="15">
      <c r="B656" s="79"/>
      <c r="C656" s="63"/>
      <c r="D656" s="64"/>
      <c r="E656" s="79"/>
      <c r="H656" s="79"/>
      <c r="I656" s="79"/>
    </row>
    <row r="657" spans="2:9" s="60" customFormat="1" ht="15">
      <c r="B657" s="79"/>
      <c r="C657" s="63"/>
      <c r="D657" s="64"/>
      <c r="E657" s="79"/>
      <c r="H657" s="79"/>
      <c r="I657" s="79"/>
    </row>
    <row r="658" spans="2:9" s="60" customFormat="1" ht="15">
      <c r="B658" s="79"/>
      <c r="C658" s="63"/>
      <c r="D658" s="64"/>
      <c r="E658" s="79"/>
      <c r="H658" s="79"/>
      <c r="I658" s="79"/>
    </row>
    <row r="659" spans="2:9" s="60" customFormat="1" ht="15">
      <c r="B659" s="79"/>
      <c r="C659" s="63"/>
      <c r="D659" s="64"/>
      <c r="E659" s="79"/>
      <c r="H659" s="79"/>
      <c r="I659" s="79"/>
    </row>
    <row r="660" spans="2:9" s="60" customFormat="1" ht="15">
      <c r="B660" s="79"/>
      <c r="C660" s="63"/>
      <c r="D660" s="64"/>
      <c r="E660" s="79"/>
      <c r="H660" s="79"/>
      <c r="I660" s="79"/>
    </row>
    <row r="661" spans="2:9" s="60" customFormat="1" ht="15">
      <c r="B661" s="79"/>
      <c r="C661" s="63"/>
      <c r="D661" s="64"/>
      <c r="E661" s="79"/>
      <c r="H661" s="79"/>
      <c r="I661" s="79"/>
    </row>
    <row r="662" spans="2:9" s="60" customFormat="1" ht="15">
      <c r="B662" s="79"/>
      <c r="C662" s="63"/>
      <c r="D662" s="64"/>
      <c r="E662" s="79"/>
      <c r="H662" s="79"/>
      <c r="I662" s="79"/>
    </row>
    <row r="663" spans="2:9" s="60" customFormat="1" ht="15">
      <c r="B663" s="79"/>
      <c r="C663" s="63"/>
      <c r="D663" s="64"/>
      <c r="E663" s="79"/>
      <c r="H663" s="79"/>
      <c r="I663" s="79"/>
    </row>
    <row r="664" spans="2:9" s="60" customFormat="1" ht="15">
      <c r="B664" s="79"/>
      <c r="C664" s="63"/>
      <c r="D664" s="64"/>
      <c r="E664" s="79"/>
      <c r="H664" s="79"/>
      <c r="I664" s="79"/>
    </row>
    <row r="665" spans="2:9" s="60" customFormat="1" ht="15">
      <c r="B665" s="79"/>
      <c r="C665" s="63"/>
      <c r="D665" s="64"/>
      <c r="E665" s="79"/>
      <c r="H665" s="79"/>
      <c r="I665" s="79"/>
    </row>
    <row r="666" spans="2:9" s="60" customFormat="1" ht="15">
      <c r="B666" s="79"/>
      <c r="C666" s="63"/>
      <c r="D666" s="64"/>
      <c r="E666" s="79"/>
      <c r="H666" s="79"/>
      <c r="I666" s="79"/>
    </row>
    <row r="667" spans="2:9" s="60" customFormat="1" ht="15">
      <c r="B667" s="79"/>
      <c r="C667" s="63"/>
      <c r="D667" s="64"/>
      <c r="E667" s="79"/>
      <c r="H667" s="79"/>
      <c r="I667" s="79"/>
    </row>
    <row r="668" spans="2:9" s="60" customFormat="1" ht="15">
      <c r="B668" s="79"/>
      <c r="C668" s="63"/>
      <c r="D668" s="64"/>
      <c r="E668" s="79"/>
      <c r="H668" s="79"/>
      <c r="I668" s="79"/>
    </row>
    <row r="669" spans="2:9" s="60" customFormat="1" ht="15">
      <c r="B669" s="79"/>
      <c r="C669" s="63"/>
      <c r="D669" s="64"/>
      <c r="E669" s="79"/>
      <c r="H669" s="79"/>
      <c r="I669" s="79"/>
    </row>
    <row r="670" spans="2:9" s="60" customFormat="1" ht="15">
      <c r="B670" s="79"/>
      <c r="C670" s="63"/>
      <c r="D670" s="64"/>
      <c r="E670" s="79"/>
      <c r="H670" s="79"/>
      <c r="I670" s="79"/>
    </row>
    <row r="671" spans="2:9" s="60" customFormat="1" ht="15">
      <c r="B671" s="79"/>
      <c r="C671" s="63"/>
      <c r="D671" s="64"/>
      <c r="E671" s="79"/>
      <c r="H671" s="79"/>
      <c r="I671" s="79"/>
    </row>
    <row r="672" spans="2:9" s="60" customFormat="1" ht="15">
      <c r="B672" s="79"/>
      <c r="C672" s="63"/>
      <c r="D672" s="64"/>
      <c r="E672" s="79"/>
      <c r="H672" s="79"/>
      <c r="I672" s="79"/>
    </row>
    <row r="673" spans="2:9" s="60" customFormat="1" ht="15">
      <c r="B673" s="79"/>
      <c r="C673" s="63"/>
      <c r="D673" s="64"/>
      <c r="E673" s="79"/>
      <c r="H673" s="79"/>
      <c r="I673" s="79"/>
    </row>
    <row r="674" spans="2:9" s="60" customFormat="1" ht="15">
      <c r="B674" s="79"/>
      <c r="C674" s="63"/>
      <c r="D674" s="64"/>
      <c r="E674" s="79"/>
      <c r="H674" s="79"/>
      <c r="I674" s="79"/>
    </row>
    <row r="675" spans="2:9" s="60" customFormat="1" ht="15">
      <c r="B675" s="79"/>
      <c r="C675" s="63"/>
      <c r="D675" s="64"/>
      <c r="E675" s="79"/>
      <c r="H675" s="79"/>
      <c r="I675" s="79"/>
    </row>
    <row r="676" spans="2:9" s="60" customFormat="1" ht="15">
      <c r="B676" s="79"/>
      <c r="C676" s="63"/>
      <c r="D676" s="64"/>
      <c r="E676" s="79"/>
      <c r="H676" s="79"/>
      <c r="I676" s="79"/>
    </row>
    <row r="677" spans="2:9" s="60" customFormat="1" ht="15">
      <c r="B677" s="79"/>
      <c r="C677" s="63"/>
      <c r="D677" s="64"/>
      <c r="E677" s="79"/>
      <c r="H677" s="79"/>
      <c r="I677" s="79"/>
    </row>
    <row r="678" spans="2:9" s="60" customFormat="1" ht="15">
      <c r="B678" s="79"/>
      <c r="C678" s="63"/>
      <c r="D678" s="64"/>
      <c r="E678" s="79"/>
      <c r="H678" s="79"/>
      <c r="I678" s="79"/>
    </row>
    <row r="679" spans="2:9" s="60" customFormat="1" ht="15">
      <c r="B679" s="79"/>
      <c r="C679" s="63"/>
      <c r="D679" s="64"/>
      <c r="E679" s="79"/>
      <c r="H679" s="79"/>
      <c r="I679" s="79"/>
    </row>
    <row r="680" spans="2:9" s="60" customFormat="1" ht="15">
      <c r="B680" s="79"/>
      <c r="C680" s="63"/>
      <c r="D680" s="64"/>
      <c r="E680" s="79"/>
      <c r="H680" s="79"/>
      <c r="I680" s="79"/>
    </row>
    <row r="681" spans="2:9" s="60" customFormat="1" ht="15">
      <c r="B681" s="79"/>
      <c r="C681" s="63"/>
      <c r="D681" s="64"/>
      <c r="E681" s="79"/>
      <c r="H681" s="79"/>
      <c r="I681" s="79"/>
    </row>
    <row r="682" spans="2:9" s="60" customFormat="1" ht="15">
      <c r="B682" s="79"/>
      <c r="C682" s="63"/>
      <c r="D682" s="64"/>
      <c r="E682" s="79"/>
      <c r="H682" s="79"/>
      <c r="I682" s="79"/>
    </row>
    <row r="683" spans="2:9" s="60" customFormat="1" ht="15">
      <c r="B683" s="79"/>
      <c r="C683" s="63"/>
      <c r="D683" s="64"/>
      <c r="E683" s="79"/>
      <c r="H683" s="79"/>
      <c r="I683" s="79"/>
    </row>
    <row r="684" spans="2:9" s="60" customFormat="1" ht="15">
      <c r="B684" s="79"/>
      <c r="C684" s="63"/>
      <c r="D684" s="64"/>
      <c r="E684" s="79"/>
      <c r="H684" s="79"/>
      <c r="I684" s="79"/>
    </row>
    <row r="685" spans="2:9" s="60" customFormat="1" ht="15">
      <c r="B685" s="79"/>
      <c r="C685" s="63"/>
      <c r="D685" s="64"/>
      <c r="E685" s="79"/>
      <c r="H685" s="79"/>
      <c r="I685" s="79"/>
    </row>
    <row r="686" spans="2:9" s="60" customFormat="1" ht="15">
      <c r="B686" s="79"/>
      <c r="C686" s="63"/>
      <c r="D686" s="64"/>
      <c r="E686" s="79"/>
      <c r="H686" s="79"/>
      <c r="I686" s="79"/>
    </row>
    <row r="687" spans="2:9" s="60" customFormat="1" ht="15">
      <c r="B687" s="79"/>
      <c r="C687" s="63"/>
      <c r="D687" s="64"/>
      <c r="E687" s="79"/>
      <c r="H687" s="79"/>
      <c r="I687" s="79"/>
    </row>
    <row r="688" spans="2:9" s="60" customFormat="1" ht="15">
      <c r="B688" s="79"/>
      <c r="C688" s="63"/>
      <c r="D688" s="64"/>
      <c r="E688" s="79"/>
      <c r="H688" s="79"/>
      <c r="I688" s="79"/>
    </row>
    <row r="689" spans="2:9" s="60" customFormat="1" ht="15">
      <c r="B689" s="79"/>
      <c r="C689" s="63"/>
      <c r="D689" s="64"/>
      <c r="E689" s="79"/>
      <c r="H689" s="79"/>
      <c r="I689" s="79"/>
    </row>
    <row r="690" spans="2:9" s="60" customFormat="1" ht="15">
      <c r="B690" s="79"/>
      <c r="C690" s="63"/>
      <c r="D690" s="64"/>
      <c r="E690" s="79"/>
      <c r="H690" s="79"/>
      <c r="I690" s="79"/>
    </row>
    <row r="691" spans="2:9" s="60" customFormat="1" ht="15">
      <c r="B691" s="79"/>
      <c r="C691" s="63"/>
      <c r="D691" s="64"/>
      <c r="E691" s="79"/>
      <c r="H691" s="79"/>
      <c r="I691" s="79"/>
    </row>
    <row r="692" spans="2:9" s="60" customFormat="1" ht="15">
      <c r="B692" s="79"/>
      <c r="C692" s="63"/>
      <c r="D692" s="64"/>
      <c r="E692" s="79"/>
      <c r="H692" s="79"/>
      <c r="I692" s="79"/>
    </row>
    <row r="693" spans="2:9" s="60" customFormat="1" ht="15">
      <c r="B693" s="79"/>
      <c r="C693" s="63"/>
      <c r="D693" s="64"/>
      <c r="E693" s="79"/>
      <c r="H693" s="79"/>
      <c r="I693" s="79"/>
    </row>
    <row r="694" spans="2:9" s="60" customFormat="1" ht="15">
      <c r="B694" s="79"/>
      <c r="C694" s="63"/>
      <c r="D694" s="64"/>
      <c r="E694" s="79"/>
      <c r="H694" s="79"/>
      <c r="I694" s="79"/>
    </row>
    <row r="695" spans="2:9" s="60" customFormat="1" ht="15">
      <c r="B695" s="79"/>
      <c r="C695" s="63"/>
      <c r="D695" s="64"/>
      <c r="E695" s="79"/>
      <c r="H695" s="79"/>
      <c r="I695" s="79"/>
    </row>
    <row r="696" spans="2:9" s="60" customFormat="1" ht="15">
      <c r="B696" s="79"/>
      <c r="C696" s="63"/>
      <c r="D696" s="64"/>
      <c r="E696" s="79"/>
      <c r="H696" s="79"/>
      <c r="I696" s="79"/>
    </row>
    <row r="697" spans="2:9" s="60" customFormat="1" ht="15">
      <c r="B697" s="79"/>
      <c r="C697" s="63"/>
      <c r="D697" s="64"/>
      <c r="E697" s="79"/>
      <c r="H697" s="79"/>
      <c r="I697" s="79"/>
    </row>
    <row r="698" spans="2:9" s="60" customFormat="1" ht="15">
      <c r="B698" s="79"/>
      <c r="C698" s="63"/>
      <c r="D698" s="64"/>
      <c r="E698" s="79"/>
      <c r="H698" s="79"/>
      <c r="I698" s="79"/>
    </row>
    <row r="699" spans="2:9" s="60" customFormat="1" ht="15">
      <c r="B699" s="79"/>
      <c r="C699" s="63"/>
      <c r="D699" s="64"/>
      <c r="E699" s="79"/>
      <c r="H699" s="79"/>
      <c r="I699" s="79"/>
    </row>
    <row r="700" spans="2:9" s="60" customFormat="1" ht="15">
      <c r="B700" s="79"/>
      <c r="C700" s="63"/>
      <c r="D700" s="64"/>
      <c r="E700" s="79"/>
      <c r="H700" s="79"/>
      <c r="I700" s="79"/>
    </row>
    <row r="701" spans="2:9" s="60" customFormat="1" ht="15">
      <c r="B701" s="79"/>
      <c r="C701" s="63"/>
      <c r="D701" s="64"/>
      <c r="E701" s="79"/>
      <c r="H701" s="79"/>
      <c r="I701" s="79"/>
    </row>
    <row r="702" spans="2:9" s="60" customFormat="1" ht="15">
      <c r="B702" s="79"/>
      <c r="C702" s="63"/>
      <c r="D702" s="64"/>
      <c r="E702" s="79"/>
      <c r="H702" s="79"/>
      <c r="I702" s="79"/>
    </row>
    <row r="703" spans="2:9" s="60" customFormat="1" ht="15">
      <c r="B703" s="79"/>
      <c r="C703" s="63"/>
      <c r="D703" s="64"/>
      <c r="E703" s="79"/>
      <c r="H703" s="79"/>
      <c r="I703" s="79"/>
    </row>
    <row r="704" spans="2:9" s="60" customFormat="1" ht="15">
      <c r="B704" s="79"/>
      <c r="C704" s="63"/>
      <c r="D704" s="64"/>
      <c r="E704" s="79"/>
      <c r="H704" s="79"/>
      <c r="I704" s="79"/>
    </row>
    <row r="705" spans="2:9" s="60" customFormat="1" ht="15">
      <c r="B705" s="79"/>
      <c r="C705" s="63"/>
      <c r="D705" s="64"/>
      <c r="E705" s="79"/>
      <c r="H705" s="79"/>
      <c r="I705" s="79"/>
    </row>
    <row r="706" spans="2:9" s="60" customFormat="1" ht="15">
      <c r="B706" s="79"/>
      <c r="C706" s="63"/>
      <c r="D706" s="64"/>
      <c r="E706" s="79"/>
      <c r="H706" s="79"/>
      <c r="I706" s="79"/>
    </row>
    <row r="707" spans="2:9" s="60" customFormat="1" ht="15">
      <c r="B707" s="79"/>
      <c r="C707" s="63"/>
      <c r="D707" s="64"/>
      <c r="E707" s="79"/>
      <c r="H707" s="79"/>
      <c r="I707" s="79"/>
    </row>
    <row r="708" spans="2:9" s="60" customFormat="1" ht="15">
      <c r="B708" s="79"/>
      <c r="C708" s="63"/>
      <c r="D708" s="64"/>
      <c r="E708" s="79"/>
      <c r="H708" s="79"/>
      <c r="I708" s="79"/>
    </row>
    <row r="709" spans="2:9" s="60" customFormat="1" ht="15">
      <c r="B709" s="79"/>
      <c r="C709" s="63"/>
      <c r="D709" s="64"/>
      <c r="E709" s="79"/>
      <c r="H709" s="79"/>
      <c r="I709" s="79"/>
    </row>
    <row r="710" spans="2:9" s="60" customFormat="1" ht="15">
      <c r="B710" s="79"/>
      <c r="C710" s="63"/>
      <c r="D710" s="64"/>
      <c r="E710" s="79"/>
      <c r="H710" s="79"/>
      <c r="I710" s="79"/>
    </row>
    <row r="711" spans="2:9" s="60" customFormat="1" ht="15">
      <c r="B711" s="79"/>
      <c r="C711" s="63"/>
      <c r="D711" s="64"/>
      <c r="E711" s="79"/>
      <c r="H711" s="79"/>
      <c r="I711" s="79"/>
    </row>
    <row r="712" spans="2:9" s="60" customFormat="1" ht="15">
      <c r="B712" s="79"/>
      <c r="C712" s="63"/>
      <c r="D712" s="64"/>
      <c r="E712" s="79"/>
      <c r="H712" s="79"/>
      <c r="I712" s="79"/>
    </row>
    <row r="713" spans="2:9" s="60" customFormat="1" ht="15">
      <c r="B713" s="79"/>
      <c r="C713" s="63"/>
      <c r="D713" s="64"/>
      <c r="E713" s="79"/>
      <c r="H713" s="79"/>
      <c r="I713" s="79"/>
    </row>
    <row r="714" spans="2:9" s="60" customFormat="1" ht="15">
      <c r="B714" s="79"/>
      <c r="C714" s="63"/>
      <c r="D714" s="64"/>
      <c r="E714" s="79"/>
      <c r="H714" s="79"/>
      <c r="I714" s="79"/>
    </row>
    <row r="715" spans="2:9" s="60" customFormat="1" ht="15">
      <c r="B715" s="79"/>
      <c r="C715" s="63"/>
      <c r="D715" s="64"/>
      <c r="E715" s="79"/>
      <c r="H715" s="79"/>
      <c r="I715" s="79"/>
    </row>
    <row r="716" spans="2:9" s="60" customFormat="1" ht="15">
      <c r="B716" s="79"/>
      <c r="C716" s="63"/>
      <c r="D716" s="64"/>
      <c r="E716" s="79"/>
      <c r="H716" s="79"/>
      <c r="I716" s="79"/>
    </row>
    <row r="717" spans="2:9" s="60" customFormat="1" ht="15">
      <c r="B717" s="79"/>
      <c r="C717" s="63"/>
      <c r="D717" s="64"/>
      <c r="E717" s="79"/>
      <c r="H717" s="79"/>
      <c r="I717" s="79"/>
    </row>
    <row r="718" spans="2:9" s="60" customFormat="1" ht="15">
      <c r="B718" s="79"/>
      <c r="C718" s="63"/>
      <c r="D718" s="64"/>
      <c r="E718" s="79"/>
      <c r="H718" s="79"/>
      <c r="I718" s="79"/>
    </row>
    <row r="719" spans="2:9" s="60" customFormat="1" ht="15">
      <c r="B719" s="79"/>
      <c r="C719" s="63"/>
      <c r="D719" s="64"/>
      <c r="E719" s="79"/>
      <c r="H719" s="79"/>
      <c r="I719" s="79"/>
    </row>
    <row r="720" spans="2:9" s="60" customFormat="1" ht="15">
      <c r="B720" s="79"/>
      <c r="C720" s="63"/>
      <c r="D720" s="64"/>
      <c r="E720" s="79"/>
      <c r="H720" s="79"/>
      <c r="I720" s="79"/>
    </row>
    <row r="721" spans="2:9" s="60" customFormat="1" ht="15">
      <c r="B721" s="79"/>
      <c r="C721" s="63"/>
      <c r="D721" s="64"/>
      <c r="E721" s="79"/>
      <c r="H721" s="79"/>
      <c r="I721" s="79"/>
    </row>
    <row r="722" spans="2:9" s="60" customFormat="1" ht="15">
      <c r="B722" s="79"/>
      <c r="C722" s="63"/>
      <c r="D722" s="64"/>
      <c r="E722" s="79"/>
      <c r="H722" s="79"/>
      <c r="I722" s="79"/>
    </row>
    <row r="723" spans="2:9" s="60" customFormat="1" ht="15">
      <c r="B723" s="79"/>
      <c r="C723" s="63"/>
      <c r="D723" s="64"/>
      <c r="E723" s="79"/>
      <c r="H723" s="79"/>
      <c r="I723" s="79"/>
    </row>
    <row r="724" spans="2:9" s="60" customFormat="1" ht="15">
      <c r="B724" s="79"/>
      <c r="C724" s="63"/>
      <c r="D724" s="64"/>
      <c r="E724" s="79"/>
      <c r="H724" s="79"/>
      <c r="I724" s="79"/>
    </row>
    <row r="725" spans="2:9" s="60" customFormat="1" ht="15">
      <c r="B725" s="79"/>
      <c r="C725" s="63"/>
      <c r="D725" s="64"/>
      <c r="E725" s="79"/>
      <c r="H725" s="79"/>
      <c r="I725" s="79"/>
    </row>
    <row r="726" spans="2:9" s="60" customFormat="1" ht="15">
      <c r="B726" s="79"/>
      <c r="C726" s="63"/>
      <c r="D726" s="64"/>
      <c r="E726" s="79"/>
      <c r="H726" s="79"/>
      <c r="I726" s="79"/>
    </row>
    <row r="727" spans="2:9" s="60" customFormat="1" ht="15">
      <c r="B727" s="79"/>
      <c r="C727" s="63"/>
      <c r="D727" s="64"/>
      <c r="E727" s="79"/>
      <c r="H727" s="79"/>
      <c r="I727" s="79"/>
    </row>
    <row r="728" spans="2:9" s="60" customFormat="1" ht="15">
      <c r="B728" s="79"/>
      <c r="C728" s="63"/>
      <c r="D728" s="64"/>
      <c r="E728" s="79"/>
      <c r="H728" s="79"/>
      <c r="I728" s="79"/>
    </row>
    <row r="729" spans="2:9" s="60" customFormat="1" ht="15">
      <c r="B729" s="79"/>
      <c r="C729" s="63"/>
      <c r="D729" s="64"/>
      <c r="E729" s="79"/>
      <c r="H729" s="79"/>
      <c r="I729" s="79"/>
    </row>
    <row r="730" spans="2:9" s="60" customFormat="1" ht="15">
      <c r="B730" s="79"/>
      <c r="C730" s="63"/>
      <c r="D730" s="64"/>
      <c r="E730" s="79"/>
      <c r="H730" s="79"/>
      <c r="I730" s="79"/>
    </row>
    <row r="731" spans="2:9" s="60" customFormat="1" ht="15">
      <c r="B731" s="79"/>
      <c r="C731" s="63"/>
      <c r="D731" s="64"/>
      <c r="E731" s="79"/>
      <c r="H731" s="79"/>
      <c r="I731" s="79"/>
    </row>
    <row r="732" spans="2:9" s="60" customFormat="1" ht="15">
      <c r="B732" s="79"/>
      <c r="C732" s="63"/>
      <c r="D732" s="64"/>
      <c r="E732" s="79"/>
      <c r="H732" s="79"/>
      <c r="I732" s="79"/>
    </row>
    <row r="733" spans="2:9" s="60" customFormat="1" ht="15">
      <c r="B733" s="79"/>
      <c r="C733" s="63"/>
      <c r="D733" s="64"/>
      <c r="E733" s="79"/>
      <c r="H733" s="79"/>
      <c r="I733" s="79"/>
    </row>
    <row r="734" spans="2:9" s="60" customFormat="1" ht="15">
      <c r="B734" s="79"/>
      <c r="C734" s="63"/>
      <c r="D734" s="64"/>
      <c r="E734" s="79"/>
      <c r="H734" s="79"/>
      <c r="I734" s="79"/>
    </row>
    <row r="735" spans="2:9" s="60" customFormat="1" ht="15">
      <c r="B735" s="79"/>
      <c r="C735" s="63"/>
      <c r="D735" s="64"/>
      <c r="E735" s="79"/>
      <c r="H735" s="79"/>
      <c r="I735" s="79"/>
    </row>
    <row r="736" spans="2:9" s="60" customFormat="1" ht="15">
      <c r="B736" s="79"/>
      <c r="C736" s="63"/>
      <c r="D736" s="64"/>
      <c r="E736" s="79"/>
      <c r="H736" s="79"/>
      <c r="I736" s="79"/>
    </row>
    <row r="737" spans="2:9" s="60" customFormat="1" ht="15">
      <c r="B737" s="79"/>
      <c r="C737" s="63"/>
      <c r="D737" s="64"/>
      <c r="E737" s="79"/>
      <c r="H737" s="79"/>
      <c r="I737" s="79"/>
    </row>
    <row r="738" spans="2:9" s="60" customFormat="1" ht="15">
      <c r="B738" s="79"/>
      <c r="C738" s="63"/>
      <c r="D738" s="64"/>
      <c r="E738" s="79"/>
      <c r="H738" s="79"/>
      <c r="I738" s="79"/>
    </row>
    <row r="739" spans="2:9" s="60" customFormat="1" ht="15">
      <c r="B739" s="79"/>
      <c r="C739" s="63"/>
      <c r="D739" s="64"/>
      <c r="E739" s="79"/>
      <c r="H739" s="79"/>
      <c r="I739" s="79"/>
    </row>
    <row r="740" spans="2:9" s="60" customFormat="1" ht="15">
      <c r="B740" s="79"/>
      <c r="C740" s="63"/>
      <c r="D740" s="64"/>
      <c r="E740" s="79"/>
      <c r="H740" s="79"/>
      <c r="I740" s="79"/>
    </row>
    <row r="741" spans="2:9" s="60" customFormat="1" ht="15">
      <c r="B741" s="79"/>
      <c r="C741" s="63"/>
      <c r="D741" s="64"/>
      <c r="E741" s="79"/>
      <c r="H741" s="79"/>
      <c r="I741" s="79"/>
    </row>
    <row r="742" spans="2:9" s="60" customFormat="1" ht="15">
      <c r="B742" s="79"/>
      <c r="C742" s="63"/>
      <c r="D742" s="64"/>
      <c r="E742" s="79"/>
      <c r="H742" s="79"/>
      <c r="I742" s="79"/>
    </row>
    <row r="743" spans="2:9" s="60" customFormat="1" ht="15">
      <c r="B743" s="79"/>
      <c r="C743" s="63"/>
      <c r="D743" s="64"/>
      <c r="E743" s="79"/>
      <c r="H743" s="79"/>
      <c r="I743" s="79"/>
    </row>
    <row r="744" spans="2:9" s="60" customFormat="1" ht="15">
      <c r="B744" s="79"/>
      <c r="C744" s="63"/>
      <c r="D744" s="64"/>
      <c r="E744" s="79"/>
      <c r="H744" s="79"/>
      <c r="I744" s="79"/>
    </row>
    <row r="745" spans="2:9" s="60" customFormat="1" ht="15">
      <c r="B745" s="79"/>
      <c r="C745" s="63"/>
      <c r="D745" s="64"/>
      <c r="E745" s="79"/>
      <c r="H745" s="79"/>
      <c r="I745" s="79"/>
    </row>
    <row r="746" spans="2:9" s="60" customFormat="1" ht="15">
      <c r="B746" s="79"/>
      <c r="C746" s="63"/>
      <c r="D746" s="64"/>
      <c r="E746" s="79"/>
      <c r="H746" s="79"/>
      <c r="I746" s="79"/>
    </row>
    <row r="747" spans="2:9" s="60" customFormat="1" ht="15">
      <c r="B747" s="79"/>
      <c r="C747" s="63"/>
      <c r="D747" s="64"/>
      <c r="E747" s="79"/>
      <c r="H747" s="79"/>
      <c r="I747" s="79"/>
    </row>
    <row r="748" spans="2:9" s="60" customFormat="1" ht="15">
      <c r="B748" s="79"/>
      <c r="C748" s="63"/>
      <c r="D748" s="64"/>
      <c r="E748" s="79"/>
      <c r="H748" s="79"/>
      <c r="I748" s="79"/>
    </row>
    <row r="749" spans="2:9" s="60" customFormat="1" ht="15">
      <c r="B749" s="79"/>
      <c r="C749" s="63"/>
      <c r="D749" s="64"/>
      <c r="E749" s="79"/>
      <c r="H749" s="79"/>
      <c r="I749" s="79"/>
    </row>
    <row r="750" spans="2:9" s="60" customFormat="1" ht="15">
      <c r="B750" s="79"/>
      <c r="C750" s="63"/>
      <c r="D750" s="64"/>
      <c r="E750" s="79"/>
      <c r="H750" s="79"/>
      <c r="I750" s="79"/>
    </row>
    <row r="751" spans="2:9" s="60" customFormat="1" ht="15">
      <c r="B751" s="79"/>
      <c r="C751" s="63"/>
      <c r="D751" s="64"/>
      <c r="E751" s="79"/>
      <c r="H751" s="79"/>
      <c r="I751" s="79"/>
    </row>
    <row r="752" spans="2:9" s="60" customFormat="1" ht="15">
      <c r="B752" s="79"/>
      <c r="C752" s="63"/>
      <c r="D752" s="64"/>
      <c r="E752" s="79"/>
      <c r="H752" s="79"/>
      <c r="I752" s="79"/>
    </row>
    <row r="753" spans="2:9" s="60" customFormat="1" ht="15">
      <c r="B753" s="79"/>
      <c r="C753" s="63"/>
      <c r="D753" s="64"/>
      <c r="E753" s="79"/>
      <c r="H753" s="79"/>
      <c r="I753" s="79"/>
    </row>
    <row r="754" spans="2:9" s="60" customFormat="1" ht="15">
      <c r="B754" s="79"/>
      <c r="C754" s="63"/>
      <c r="D754" s="64"/>
      <c r="E754" s="79"/>
      <c r="H754" s="79"/>
      <c r="I754" s="79"/>
    </row>
    <row r="755" spans="2:9" s="60" customFormat="1" ht="15">
      <c r="B755" s="79"/>
      <c r="C755" s="63"/>
      <c r="D755" s="64"/>
      <c r="E755" s="79"/>
      <c r="H755" s="79"/>
      <c r="I755" s="79"/>
    </row>
    <row r="756" spans="2:9" s="60" customFormat="1" ht="15">
      <c r="B756" s="79"/>
      <c r="C756" s="63"/>
      <c r="D756" s="64"/>
      <c r="E756" s="79"/>
      <c r="H756" s="79"/>
      <c r="I756" s="79"/>
    </row>
    <row r="757" spans="2:9" s="60" customFormat="1" ht="15">
      <c r="B757" s="79"/>
      <c r="C757" s="63"/>
      <c r="D757" s="64"/>
      <c r="E757" s="79"/>
      <c r="H757" s="79"/>
      <c r="I757" s="79"/>
    </row>
    <row r="758" spans="2:9" s="60" customFormat="1" ht="15">
      <c r="B758" s="79"/>
      <c r="C758" s="63"/>
      <c r="D758" s="64"/>
      <c r="E758" s="79"/>
      <c r="H758" s="79"/>
      <c r="I758" s="79"/>
    </row>
    <row r="759" spans="2:9" s="60" customFormat="1" ht="15">
      <c r="B759" s="79"/>
      <c r="C759" s="63"/>
      <c r="D759" s="64"/>
      <c r="E759" s="79"/>
      <c r="H759" s="79"/>
      <c r="I759" s="79"/>
    </row>
    <row r="760" spans="2:9" s="60" customFormat="1" ht="15">
      <c r="B760" s="79"/>
      <c r="C760" s="63"/>
      <c r="D760" s="64"/>
      <c r="E760" s="79"/>
      <c r="H760" s="79"/>
      <c r="I760" s="79"/>
    </row>
    <row r="761" spans="2:9" s="60" customFormat="1" ht="15">
      <c r="B761" s="79"/>
      <c r="C761" s="63"/>
      <c r="D761" s="64"/>
      <c r="E761" s="79"/>
      <c r="H761" s="79"/>
      <c r="I761" s="79"/>
    </row>
    <row r="762" spans="2:9" s="60" customFormat="1" ht="15">
      <c r="B762" s="79"/>
      <c r="C762" s="63"/>
      <c r="D762" s="64"/>
      <c r="E762" s="79"/>
      <c r="H762" s="79"/>
      <c r="I762" s="79"/>
    </row>
    <row r="763" spans="2:9" s="60" customFormat="1" ht="15">
      <c r="B763" s="79"/>
      <c r="C763" s="63"/>
      <c r="D763" s="64"/>
      <c r="E763" s="79"/>
      <c r="H763" s="79"/>
      <c r="I763" s="79"/>
    </row>
    <row r="764" spans="2:9" s="60" customFormat="1" ht="15">
      <c r="B764" s="79"/>
      <c r="C764" s="63"/>
      <c r="D764" s="64"/>
      <c r="E764" s="79"/>
      <c r="H764" s="79"/>
      <c r="I764" s="79"/>
    </row>
    <row r="765" spans="2:9" s="60" customFormat="1" ht="15">
      <c r="B765" s="79"/>
      <c r="C765" s="63"/>
      <c r="D765" s="64"/>
      <c r="E765" s="79"/>
      <c r="H765" s="79"/>
      <c r="I765" s="79"/>
    </row>
    <row r="766" spans="2:9" s="60" customFormat="1" ht="15">
      <c r="B766" s="79"/>
      <c r="C766" s="63"/>
      <c r="D766" s="64"/>
      <c r="E766" s="79"/>
      <c r="H766" s="79"/>
      <c r="I766" s="79"/>
    </row>
    <row r="767" spans="2:9" s="60" customFormat="1" ht="15">
      <c r="B767" s="79"/>
      <c r="C767" s="63"/>
      <c r="D767" s="64"/>
      <c r="E767" s="79"/>
      <c r="H767" s="79"/>
      <c r="I767" s="79"/>
    </row>
    <row r="768" spans="2:9" s="60" customFormat="1" ht="15">
      <c r="B768" s="79"/>
      <c r="C768" s="63"/>
      <c r="D768" s="64"/>
      <c r="E768" s="79"/>
      <c r="H768" s="79"/>
      <c r="I768" s="79"/>
    </row>
    <row r="769" spans="2:9" s="60" customFormat="1" ht="15">
      <c r="B769" s="79"/>
      <c r="C769" s="63"/>
      <c r="D769" s="64"/>
      <c r="E769" s="79"/>
      <c r="H769" s="79"/>
      <c r="I769" s="79"/>
    </row>
    <row r="770" spans="2:9" s="60" customFormat="1" ht="15">
      <c r="B770" s="79"/>
      <c r="C770" s="63"/>
      <c r="D770" s="64"/>
      <c r="E770" s="79"/>
      <c r="H770" s="79"/>
      <c r="I770" s="79"/>
    </row>
    <row r="771" spans="2:9" s="60" customFormat="1" ht="15">
      <c r="B771" s="79"/>
      <c r="C771" s="63"/>
      <c r="D771" s="64"/>
      <c r="E771" s="79"/>
      <c r="H771" s="79"/>
      <c r="I771" s="79"/>
    </row>
    <row r="772" spans="2:9" s="60" customFormat="1" ht="15">
      <c r="B772" s="79"/>
      <c r="C772" s="63"/>
      <c r="D772" s="64"/>
      <c r="E772" s="79"/>
      <c r="H772" s="79"/>
      <c r="I772" s="79"/>
    </row>
    <row r="773" spans="2:9" s="60" customFormat="1" ht="15">
      <c r="B773" s="79"/>
      <c r="C773" s="63"/>
      <c r="D773" s="64"/>
      <c r="E773" s="79"/>
      <c r="H773" s="79"/>
      <c r="I773" s="79"/>
    </row>
    <row r="774" spans="2:9" s="60" customFormat="1" ht="15">
      <c r="B774" s="79"/>
      <c r="C774" s="63"/>
      <c r="D774" s="64"/>
      <c r="E774" s="79"/>
      <c r="H774" s="79"/>
      <c r="I774" s="79"/>
    </row>
    <row r="775" spans="2:9" s="60" customFormat="1" ht="15">
      <c r="B775" s="79"/>
      <c r="C775" s="63"/>
      <c r="D775" s="64"/>
      <c r="E775" s="79"/>
      <c r="H775" s="79"/>
      <c r="I775" s="79"/>
    </row>
    <row r="776" spans="2:9" s="60" customFormat="1" ht="15">
      <c r="B776" s="79"/>
      <c r="C776" s="63"/>
      <c r="D776" s="64"/>
      <c r="E776" s="79"/>
      <c r="H776" s="79"/>
      <c r="I776" s="79"/>
    </row>
    <row r="777" spans="2:9" s="60" customFormat="1" ht="15">
      <c r="B777" s="79"/>
      <c r="C777" s="63"/>
      <c r="D777" s="64"/>
      <c r="E777" s="79"/>
      <c r="H777" s="79"/>
      <c r="I777" s="79"/>
    </row>
    <row r="778" spans="2:9" s="60" customFormat="1" ht="15">
      <c r="B778" s="79"/>
      <c r="C778" s="63"/>
      <c r="D778" s="64"/>
      <c r="E778" s="79"/>
      <c r="H778" s="79"/>
      <c r="I778" s="79"/>
    </row>
    <row r="779" spans="2:9" s="60" customFormat="1" ht="15">
      <c r="B779" s="79"/>
      <c r="C779" s="63"/>
      <c r="D779" s="64"/>
      <c r="E779" s="79"/>
      <c r="H779" s="79"/>
      <c r="I779" s="79"/>
    </row>
    <row r="780" spans="2:9" s="60" customFormat="1" ht="15">
      <c r="B780" s="79"/>
      <c r="C780" s="63"/>
      <c r="D780" s="64"/>
      <c r="E780" s="79"/>
      <c r="H780" s="79"/>
      <c r="I780" s="79"/>
    </row>
    <row r="781" spans="2:9" s="60" customFormat="1" ht="15">
      <c r="B781" s="79"/>
      <c r="C781" s="63"/>
      <c r="D781" s="64"/>
      <c r="E781" s="79"/>
      <c r="H781" s="79"/>
      <c r="I781" s="79"/>
    </row>
    <row r="782" spans="2:9" s="60" customFormat="1" ht="15">
      <c r="B782" s="79"/>
      <c r="C782" s="63"/>
      <c r="D782" s="64"/>
      <c r="E782" s="79"/>
      <c r="H782" s="79"/>
      <c r="I782" s="79"/>
    </row>
    <row r="783" spans="2:9" s="60" customFormat="1" ht="15">
      <c r="B783" s="79"/>
      <c r="C783" s="63"/>
      <c r="D783" s="64"/>
      <c r="E783" s="79"/>
      <c r="H783" s="79"/>
      <c r="I783" s="79"/>
    </row>
    <row r="784" spans="2:9" s="60" customFormat="1" ht="15">
      <c r="B784" s="79"/>
      <c r="C784" s="63"/>
      <c r="D784" s="64"/>
      <c r="E784" s="79"/>
      <c r="H784" s="79"/>
      <c r="I784" s="79"/>
    </row>
    <row r="785" spans="2:9" s="60" customFormat="1" ht="15">
      <c r="B785" s="79"/>
      <c r="C785" s="63"/>
      <c r="D785" s="64"/>
      <c r="E785" s="79"/>
      <c r="H785" s="79"/>
      <c r="I785" s="79"/>
    </row>
    <row r="786" spans="2:9" s="60" customFormat="1" ht="15">
      <c r="B786" s="79"/>
      <c r="C786" s="63"/>
      <c r="D786" s="64"/>
      <c r="E786" s="79"/>
      <c r="H786" s="79"/>
      <c r="I786" s="79"/>
    </row>
    <row r="787" spans="2:9" s="60" customFormat="1" ht="15">
      <c r="B787" s="79"/>
      <c r="C787" s="63"/>
      <c r="D787" s="64"/>
      <c r="E787" s="79"/>
      <c r="H787" s="79"/>
      <c r="I787" s="79"/>
    </row>
    <row r="788" spans="2:9" s="60" customFormat="1" ht="15">
      <c r="B788" s="79"/>
      <c r="C788" s="63"/>
      <c r="D788" s="64"/>
      <c r="E788" s="79"/>
      <c r="H788" s="79"/>
      <c r="I788" s="79"/>
    </row>
    <row r="789" spans="2:9" s="60" customFormat="1" ht="15">
      <c r="B789" s="79"/>
      <c r="C789" s="63"/>
      <c r="D789" s="64"/>
      <c r="E789" s="79"/>
      <c r="H789" s="79"/>
      <c r="I789" s="79"/>
    </row>
    <row r="790" spans="2:9" s="60" customFormat="1" ht="15">
      <c r="B790" s="79"/>
      <c r="C790" s="63"/>
      <c r="D790" s="64"/>
      <c r="E790" s="79"/>
      <c r="H790" s="79"/>
      <c r="I790" s="79"/>
    </row>
    <row r="791" spans="2:9" s="60" customFormat="1" ht="15">
      <c r="B791" s="79"/>
      <c r="C791" s="63"/>
      <c r="D791" s="64"/>
      <c r="E791" s="79"/>
      <c r="H791" s="79"/>
      <c r="I791" s="79"/>
    </row>
    <row r="792" spans="2:9" s="60" customFormat="1" ht="15">
      <c r="B792" s="79"/>
      <c r="C792" s="63"/>
      <c r="D792" s="64"/>
      <c r="E792" s="79"/>
      <c r="H792" s="79"/>
      <c r="I792" s="79"/>
    </row>
    <row r="793" spans="2:9" s="60" customFormat="1" ht="15">
      <c r="B793" s="79"/>
      <c r="C793" s="63"/>
      <c r="D793" s="64"/>
      <c r="E793" s="79"/>
      <c r="H793" s="79"/>
      <c r="I793" s="79"/>
    </row>
    <row r="794" spans="2:9" s="60" customFormat="1" ht="15">
      <c r="B794" s="79"/>
      <c r="C794" s="63"/>
      <c r="D794" s="64"/>
      <c r="E794" s="79"/>
      <c r="H794" s="79"/>
      <c r="I794" s="79"/>
    </row>
    <row r="795" spans="2:9" s="60" customFormat="1" ht="15">
      <c r="B795" s="79"/>
      <c r="C795" s="63"/>
      <c r="D795" s="64"/>
      <c r="E795" s="79"/>
      <c r="H795" s="79"/>
      <c r="I795" s="79"/>
    </row>
    <row r="796" spans="2:9" s="60" customFormat="1" ht="15">
      <c r="B796" s="79"/>
      <c r="C796" s="63"/>
      <c r="D796" s="64"/>
      <c r="E796" s="79"/>
      <c r="H796" s="79"/>
      <c r="I796" s="79"/>
    </row>
    <row r="797" spans="2:9" s="60" customFormat="1" ht="15">
      <c r="B797" s="79"/>
      <c r="C797" s="63"/>
      <c r="D797" s="64"/>
      <c r="E797" s="79"/>
      <c r="H797" s="79"/>
      <c r="I797" s="79"/>
    </row>
    <row r="798" spans="2:9" s="60" customFormat="1" ht="15">
      <c r="B798" s="79"/>
      <c r="C798" s="63"/>
      <c r="D798" s="64"/>
      <c r="E798" s="79"/>
      <c r="H798" s="79"/>
      <c r="I798" s="79"/>
    </row>
    <row r="799" spans="2:9" s="60" customFormat="1" ht="15">
      <c r="B799" s="79"/>
      <c r="C799" s="63"/>
      <c r="D799" s="64"/>
      <c r="E799" s="79"/>
      <c r="H799" s="79"/>
      <c r="I799" s="79"/>
    </row>
    <row r="800" spans="2:9" s="60" customFormat="1" ht="15">
      <c r="B800" s="79"/>
      <c r="C800" s="63"/>
      <c r="D800" s="64"/>
      <c r="E800" s="79"/>
      <c r="H800" s="79"/>
      <c r="I800" s="79"/>
    </row>
    <row r="801" spans="2:9" s="60" customFormat="1" ht="15">
      <c r="B801" s="79"/>
      <c r="C801" s="63"/>
      <c r="D801" s="64"/>
      <c r="E801" s="79"/>
      <c r="H801" s="79"/>
      <c r="I801" s="79"/>
    </row>
    <row r="802" spans="2:9" s="60" customFormat="1" ht="15">
      <c r="B802" s="79"/>
      <c r="C802" s="63"/>
      <c r="D802" s="64"/>
      <c r="E802" s="79"/>
      <c r="H802" s="79"/>
      <c r="I802" s="79"/>
    </row>
    <row r="803" spans="2:9" s="60" customFormat="1" ht="15">
      <c r="B803" s="79"/>
      <c r="C803" s="63"/>
      <c r="D803" s="64"/>
      <c r="E803" s="79"/>
      <c r="H803" s="79"/>
      <c r="I803" s="79"/>
    </row>
    <row r="804" spans="2:9" s="60" customFormat="1" ht="15">
      <c r="B804" s="79"/>
      <c r="C804" s="63"/>
      <c r="D804" s="64"/>
      <c r="E804" s="79"/>
      <c r="H804" s="79"/>
      <c r="I804" s="79"/>
    </row>
    <row r="805" spans="2:9" s="60" customFormat="1" ht="15">
      <c r="B805" s="79"/>
      <c r="C805" s="63"/>
      <c r="D805" s="64"/>
      <c r="E805" s="79"/>
      <c r="H805" s="79"/>
      <c r="I805" s="79"/>
    </row>
    <row r="806" spans="2:9" s="60" customFormat="1" ht="15">
      <c r="B806" s="79"/>
      <c r="C806" s="63"/>
      <c r="D806" s="64"/>
      <c r="E806" s="79"/>
      <c r="H806" s="79"/>
      <c r="I806" s="79"/>
    </row>
    <row r="807" spans="2:9" s="60" customFormat="1" ht="15">
      <c r="B807" s="79"/>
      <c r="C807" s="63"/>
      <c r="D807" s="64"/>
      <c r="E807" s="79"/>
      <c r="H807" s="79"/>
      <c r="I807" s="79"/>
    </row>
    <row r="808" spans="2:9" s="60" customFormat="1" ht="15">
      <c r="B808" s="79"/>
      <c r="C808" s="63"/>
      <c r="D808" s="64"/>
      <c r="E808" s="79"/>
      <c r="H808" s="79"/>
      <c r="I808" s="79"/>
    </row>
    <row r="809" spans="2:9" s="60" customFormat="1" ht="15">
      <c r="B809" s="79"/>
      <c r="C809" s="63"/>
      <c r="D809" s="64"/>
      <c r="E809" s="79"/>
      <c r="H809" s="79"/>
      <c r="I809" s="79"/>
    </row>
    <row r="810" spans="2:9" s="60" customFormat="1" ht="15">
      <c r="B810" s="79"/>
      <c r="C810" s="63"/>
      <c r="D810" s="64"/>
      <c r="E810" s="79"/>
      <c r="H810" s="79"/>
      <c r="I810" s="79"/>
    </row>
    <row r="811" spans="2:9" s="60" customFormat="1" ht="15">
      <c r="B811" s="79"/>
      <c r="C811" s="63"/>
      <c r="D811" s="64"/>
      <c r="E811" s="79"/>
      <c r="H811" s="79"/>
      <c r="I811" s="79"/>
    </row>
    <row r="812" spans="2:9" s="60" customFormat="1" ht="15">
      <c r="B812" s="79"/>
      <c r="C812" s="63"/>
      <c r="D812" s="64"/>
      <c r="E812" s="79"/>
      <c r="H812" s="79"/>
      <c r="I812" s="79"/>
    </row>
    <row r="813" spans="2:9" s="60" customFormat="1" ht="15">
      <c r="B813" s="79"/>
      <c r="C813" s="63"/>
      <c r="D813" s="64"/>
      <c r="E813" s="79"/>
      <c r="H813" s="79"/>
      <c r="I813" s="79"/>
    </row>
    <row r="814" spans="2:9" s="60" customFormat="1" ht="15">
      <c r="B814" s="79"/>
      <c r="C814" s="63"/>
      <c r="D814" s="64"/>
      <c r="E814" s="79"/>
      <c r="H814" s="79"/>
      <c r="I814" s="79"/>
    </row>
    <row r="815" spans="2:9" s="60" customFormat="1" ht="15">
      <c r="B815" s="79"/>
      <c r="C815" s="63"/>
      <c r="D815" s="64"/>
      <c r="E815" s="79"/>
      <c r="H815" s="79"/>
      <c r="I815" s="79"/>
    </row>
    <row r="816" spans="2:9" s="60" customFormat="1" ht="15">
      <c r="B816" s="79"/>
      <c r="C816" s="63"/>
      <c r="D816" s="64"/>
      <c r="E816" s="79"/>
      <c r="H816" s="79"/>
      <c r="I816" s="79"/>
    </row>
    <row r="817" spans="2:9" s="60" customFormat="1" ht="15">
      <c r="B817" s="79"/>
      <c r="C817" s="63"/>
      <c r="D817" s="64"/>
      <c r="E817" s="79"/>
      <c r="H817" s="79"/>
      <c r="I817" s="79"/>
    </row>
    <row r="818" spans="2:9" s="60" customFormat="1" ht="15">
      <c r="B818" s="79"/>
      <c r="C818" s="63"/>
      <c r="D818" s="64"/>
      <c r="E818" s="79"/>
      <c r="H818" s="79"/>
      <c r="I818" s="79"/>
    </row>
    <row r="819" spans="2:9" s="60" customFormat="1" ht="15">
      <c r="B819" s="79"/>
      <c r="C819" s="63"/>
      <c r="D819" s="64"/>
      <c r="E819" s="79"/>
      <c r="H819" s="79"/>
      <c r="I819" s="79"/>
    </row>
    <row r="820" spans="2:9" s="60" customFormat="1" ht="15">
      <c r="B820" s="79"/>
      <c r="C820" s="63"/>
      <c r="D820" s="64"/>
      <c r="E820" s="79"/>
      <c r="H820" s="79"/>
      <c r="I820" s="79"/>
    </row>
    <row r="821" spans="2:9" s="60" customFormat="1" ht="15">
      <c r="B821" s="79"/>
      <c r="C821" s="63"/>
      <c r="D821" s="64"/>
      <c r="E821" s="79"/>
      <c r="H821" s="79"/>
      <c r="I821" s="79"/>
    </row>
    <row r="822" spans="2:9" s="60" customFormat="1" ht="15">
      <c r="B822" s="79"/>
      <c r="C822" s="63"/>
      <c r="D822" s="64"/>
      <c r="E822" s="79"/>
      <c r="H822" s="79"/>
      <c r="I822" s="79"/>
    </row>
    <row r="823" spans="2:9" s="60" customFormat="1" ht="15">
      <c r="B823" s="79"/>
      <c r="C823" s="63"/>
      <c r="D823" s="64"/>
      <c r="E823" s="79"/>
      <c r="H823" s="79"/>
      <c r="I823" s="79"/>
    </row>
    <row r="824" spans="2:9" s="60" customFormat="1" ht="15">
      <c r="B824" s="79"/>
      <c r="C824" s="63"/>
      <c r="D824" s="64"/>
      <c r="E824" s="79"/>
      <c r="H824" s="79"/>
      <c r="I824" s="79"/>
    </row>
    <row r="825" spans="2:9" s="60" customFormat="1" ht="15">
      <c r="B825" s="79"/>
      <c r="C825" s="63"/>
      <c r="D825" s="64"/>
      <c r="E825" s="79"/>
      <c r="H825" s="79"/>
      <c r="I825" s="79"/>
    </row>
    <row r="826" spans="2:9" s="60" customFormat="1" ht="15">
      <c r="B826" s="79"/>
      <c r="C826" s="63"/>
      <c r="D826" s="64"/>
      <c r="E826" s="79"/>
      <c r="H826" s="79"/>
      <c r="I826" s="79"/>
    </row>
    <row r="827" spans="2:9" s="60" customFormat="1" ht="15">
      <c r="B827" s="79"/>
      <c r="C827" s="63"/>
      <c r="D827" s="64"/>
      <c r="E827" s="79"/>
      <c r="H827" s="79"/>
      <c r="I827" s="79"/>
    </row>
    <row r="828" spans="2:9" s="60" customFormat="1" ht="15">
      <c r="B828" s="79"/>
      <c r="C828" s="63"/>
      <c r="D828" s="64"/>
      <c r="E828" s="79"/>
      <c r="H828" s="79"/>
      <c r="I828" s="79"/>
    </row>
    <row r="829" spans="2:9" s="60" customFormat="1" ht="15">
      <c r="B829" s="79"/>
      <c r="C829" s="63"/>
      <c r="D829" s="64"/>
      <c r="E829" s="79"/>
      <c r="H829" s="79"/>
      <c r="I829" s="79"/>
    </row>
    <row r="830" spans="2:9" s="60" customFormat="1" ht="15">
      <c r="B830" s="79"/>
      <c r="C830" s="63"/>
      <c r="D830" s="64"/>
      <c r="E830" s="79"/>
      <c r="H830" s="79"/>
      <c r="I830" s="79"/>
    </row>
    <row r="831" spans="2:9" s="60" customFormat="1" ht="15">
      <c r="B831" s="79"/>
      <c r="C831" s="63"/>
      <c r="D831" s="64"/>
      <c r="E831" s="79"/>
      <c r="H831" s="79"/>
      <c r="I831" s="79"/>
    </row>
    <row r="832" spans="2:9" s="60" customFormat="1" ht="15">
      <c r="B832" s="79"/>
      <c r="C832" s="63"/>
      <c r="D832" s="64"/>
      <c r="E832" s="79"/>
      <c r="H832" s="79"/>
      <c r="I832" s="79"/>
    </row>
    <row r="833" spans="2:9" s="60" customFormat="1" ht="15">
      <c r="B833" s="79"/>
      <c r="C833" s="63"/>
      <c r="D833" s="64"/>
      <c r="E833" s="79"/>
      <c r="H833" s="79"/>
      <c r="I833" s="79"/>
    </row>
    <row r="834" spans="2:9" s="60" customFormat="1" ht="15">
      <c r="B834" s="79"/>
      <c r="C834" s="63"/>
      <c r="D834" s="64"/>
      <c r="E834" s="79"/>
      <c r="H834" s="79"/>
      <c r="I834" s="79"/>
    </row>
    <row r="835" spans="2:9" s="60" customFormat="1" ht="15">
      <c r="B835" s="79"/>
      <c r="C835" s="63"/>
      <c r="D835" s="64"/>
      <c r="E835" s="79"/>
      <c r="H835" s="79"/>
      <c r="I835" s="79"/>
    </row>
    <row r="836" spans="2:9" s="60" customFormat="1" ht="15">
      <c r="B836" s="79"/>
      <c r="C836" s="63"/>
      <c r="D836" s="64"/>
      <c r="E836" s="79"/>
      <c r="H836" s="79"/>
      <c r="I836" s="79"/>
    </row>
    <row r="837" spans="2:9" s="60" customFormat="1" ht="15">
      <c r="B837" s="79"/>
      <c r="C837" s="63"/>
      <c r="D837" s="64"/>
      <c r="E837" s="79"/>
      <c r="H837" s="79"/>
      <c r="I837" s="79"/>
    </row>
    <row r="838" spans="2:9" s="60" customFormat="1" ht="15">
      <c r="B838" s="79"/>
      <c r="C838" s="63"/>
      <c r="D838" s="64"/>
      <c r="E838" s="79"/>
      <c r="H838" s="79"/>
      <c r="I838" s="79"/>
    </row>
    <row r="839" spans="2:9" s="60" customFormat="1" ht="15">
      <c r="B839" s="79"/>
      <c r="C839" s="63"/>
      <c r="D839" s="64"/>
      <c r="E839" s="79"/>
      <c r="H839" s="79"/>
      <c r="I839" s="79"/>
    </row>
    <row r="840" spans="2:9" s="60" customFormat="1" ht="15">
      <c r="B840" s="79"/>
      <c r="C840" s="63"/>
      <c r="D840" s="64"/>
      <c r="E840" s="79"/>
      <c r="H840" s="79"/>
      <c r="I840" s="79"/>
    </row>
    <row r="841" spans="2:9" s="60" customFormat="1" ht="15">
      <c r="B841" s="79"/>
      <c r="C841" s="63"/>
      <c r="D841" s="64"/>
      <c r="E841" s="79"/>
      <c r="H841" s="79"/>
      <c r="I841" s="79"/>
    </row>
    <row r="842" spans="2:9" s="60" customFormat="1" ht="15">
      <c r="B842" s="79"/>
      <c r="C842" s="63"/>
      <c r="D842" s="64"/>
      <c r="E842" s="79"/>
      <c r="H842" s="79"/>
      <c r="I842" s="79"/>
    </row>
    <row r="843" spans="2:9" s="60" customFormat="1" ht="15">
      <c r="B843" s="79"/>
      <c r="C843" s="63"/>
      <c r="D843" s="64"/>
      <c r="E843" s="79"/>
      <c r="H843" s="79"/>
      <c r="I843" s="79"/>
    </row>
    <row r="844" spans="2:9" s="60" customFormat="1" ht="15">
      <c r="B844" s="79"/>
      <c r="C844" s="63"/>
      <c r="D844" s="64"/>
      <c r="E844" s="79"/>
      <c r="H844" s="79"/>
      <c r="I844" s="79"/>
    </row>
    <row r="845" spans="2:9" s="60" customFormat="1" ht="15">
      <c r="B845" s="79"/>
      <c r="C845" s="63"/>
      <c r="D845" s="64"/>
      <c r="E845" s="79"/>
      <c r="H845" s="79"/>
      <c r="I845" s="79"/>
    </row>
    <row r="846" spans="2:9" s="60" customFormat="1" ht="15">
      <c r="B846" s="79"/>
      <c r="C846" s="63"/>
      <c r="D846" s="64"/>
      <c r="E846" s="79"/>
      <c r="H846" s="79"/>
      <c r="I846" s="79"/>
    </row>
    <row r="847" spans="2:9" s="60" customFormat="1" ht="15">
      <c r="B847" s="79"/>
      <c r="C847" s="63"/>
      <c r="D847" s="64"/>
      <c r="E847" s="79"/>
      <c r="H847" s="79"/>
      <c r="I847" s="79"/>
    </row>
    <row r="848" spans="2:9" s="60" customFormat="1" ht="15">
      <c r="B848" s="79"/>
      <c r="C848" s="63"/>
      <c r="D848" s="64"/>
      <c r="E848" s="79"/>
      <c r="H848" s="79"/>
      <c r="I848" s="79"/>
    </row>
    <row r="849" spans="2:9" s="60" customFormat="1" ht="15">
      <c r="B849" s="79"/>
      <c r="C849" s="63"/>
      <c r="D849" s="64"/>
      <c r="E849" s="79"/>
      <c r="H849" s="79"/>
      <c r="I849" s="79"/>
    </row>
    <row r="850" spans="2:9" s="60" customFormat="1" ht="15">
      <c r="B850" s="79"/>
      <c r="C850" s="63"/>
      <c r="D850" s="64"/>
      <c r="E850" s="79"/>
      <c r="H850" s="79"/>
      <c r="I850" s="79"/>
    </row>
    <row r="851" spans="2:9" s="60" customFormat="1" ht="15">
      <c r="B851" s="79"/>
      <c r="C851" s="63"/>
      <c r="D851" s="64"/>
      <c r="E851" s="79"/>
      <c r="H851" s="79"/>
      <c r="I851" s="79"/>
    </row>
    <row r="852" spans="2:9" s="60" customFormat="1" ht="15">
      <c r="B852" s="79"/>
      <c r="C852" s="63"/>
      <c r="D852" s="64"/>
      <c r="E852" s="79"/>
      <c r="H852" s="79"/>
      <c r="I852" s="79"/>
    </row>
    <row r="853" spans="2:9" s="60" customFormat="1" ht="15">
      <c r="B853" s="79"/>
      <c r="C853" s="63"/>
      <c r="D853" s="64"/>
      <c r="E853" s="79"/>
      <c r="H853" s="79"/>
      <c r="I853" s="79"/>
    </row>
    <row r="854" spans="2:9" s="60" customFormat="1" ht="15">
      <c r="B854" s="79"/>
      <c r="C854" s="63"/>
      <c r="D854" s="64"/>
      <c r="E854" s="79"/>
      <c r="H854" s="79"/>
      <c r="I854" s="79"/>
    </row>
    <row r="855" spans="2:9" s="60" customFormat="1" ht="15">
      <c r="B855" s="79"/>
      <c r="C855" s="63"/>
      <c r="D855" s="64"/>
      <c r="E855" s="79"/>
      <c r="H855" s="79"/>
      <c r="I855" s="79"/>
    </row>
    <row r="856" spans="2:9" s="60" customFormat="1" ht="15">
      <c r="B856" s="79"/>
      <c r="C856" s="63"/>
      <c r="D856" s="64"/>
      <c r="E856" s="79"/>
      <c r="H856" s="79"/>
      <c r="I856" s="79"/>
    </row>
    <row r="857" spans="2:9" s="60" customFormat="1" ht="15">
      <c r="B857" s="79"/>
      <c r="C857" s="63"/>
      <c r="D857" s="64"/>
      <c r="E857" s="79"/>
      <c r="H857" s="79"/>
      <c r="I857" s="79"/>
    </row>
    <row r="858" spans="2:9" s="60" customFormat="1" ht="15">
      <c r="B858" s="79"/>
      <c r="C858" s="63"/>
      <c r="D858" s="64"/>
      <c r="E858" s="79"/>
      <c r="H858" s="79"/>
      <c r="I858" s="79"/>
    </row>
    <row r="859" spans="2:9" s="60" customFormat="1" ht="15">
      <c r="B859" s="79"/>
      <c r="C859" s="63"/>
      <c r="D859" s="64"/>
      <c r="E859" s="79"/>
      <c r="H859" s="79"/>
      <c r="I859" s="79"/>
    </row>
    <row r="860" spans="2:9" s="60" customFormat="1" ht="15">
      <c r="B860" s="79"/>
      <c r="C860" s="63"/>
      <c r="D860" s="64"/>
      <c r="E860" s="79"/>
      <c r="H860" s="79"/>
      <c r="I860" s="79"/>
    </row>
    <row r="861" spans="2:9" s="60" customFormat="1" ht="15">
      <c r="B861" s="79"/>
      <c r="C861" s="63"/>
      <c r="D861" s="64"/>
      <c r="E861" s="79"/>
      <c r="H861" s="79"/>
      <c r="I861" s="79"/>
    </row>
    <row r="862" spans="2:9" s="60" customFormat="1" ht="15">
      <c r="B862" s="79"/>
      <c r="C862" s="63"/>
      <c r="D862" s="64"/>
      <c r="E862" s="79"/>
      <c r="H862" s="79"/>
      <c r="I862" s="79"/>
    </row>
    <row r="863" spans="2:9" s="60" customFormat="1" ht="15">
      <c r="B863" s="79"/>
      <c r="C863" s="63"/>
      <c r="D863" s="64"/>
      <c r="E863" s="79"/>
      <c r="H863" s="79"/>
      <c r="I863" s="79"/>
    </row>
    <row r="864" spans="2:9" s="60" customFormat="1" ht="15">
      <c r="B864" s="79"/>
      <c r="C864" s="63"/>
      <c r="D864" s="64"/>
      <c r="E864" s="79"/>
      <c r="H864" s="79"/>
      <c r="I864" s="79"/>
    </row>
    <row r="865" spans="2:9" s="60" customFormat="1" ht="15">
      <c r="B865" s="79"/>
      <c r="C865" s="63"/>
      <c r="D865" s="64"/>
      <c r="E865" s="79"/>
      <c r="H865" s="79"/>
      <c r="I865" s="79"/>
    </row>
    <row r="866" spans="2:9" s="60" customFormat="1" ht="15">
      <c r="B866" s="79"/>
      <c r="C866" s="63"/>
      <c r="D866" s="64"/>
      <c r="E866" s="79"/>
      <c r="H866" s="79"/>
      <c r="I866" s="79"/>
    </row>
    <row r="867" spans="2:9" s="60" customFormat="1" ht="15">
      <c r="B867" s="79"/>
      <c r="C867" s="63"/>
      <c r="D867" s="64"/>
      <c r="E867" s="79"/>
      <c r="H867" s="79"/>
      <c r="I867" s="79"/>
    </row>
    <row r="868" spans="2:9" s="60" customFormat="1" ht="15">
      <c r="B868" s="79"/>
      <c r="C868" s="63"/>
      <c r="D868" s="64"/>
      <c r="E868" s="79"/>
      <c r="H868" s="79"/>
      <c r="I868" s="79"/>
    </row>
    <row r="869" spans="2:9" s="60" customFormat="1" ht="15">
      <c r="B869" s="79"/>
      <c r="C869" s="63"/>
      <c r="D869" s="64"/>
      <c r="E869" s="79"/>
      <c r="H869" s="79"/>
      <c r="I869" s="79"/>
    </row>
    <row r="870" spans="2:9" s="60" customFormat="1" ht="15">
      <c r="B870" s="79"/>
      <c r="C870" s="63"/>
      <c r="D870" s="64"/>
      <c r="E870" s="79"/>
      <c r="H870" s="79"/>
      <c r="I870" s="79"/>
    </row>
    <row r="871" spans="2:9" s="60" customFormat="1" ht="15">
      <c r="B871" s="79"/>
      <c r="C871" s="63"/>
      <c r="D871" s="64"/>
      <c r="E871" s="79"/>
      <c r="H871" s="79"/>
      <c r="I871" s="79"/>
    </row>
    <row r="872" spans="2:9" s="60" customFormat="1" ht="15">
      <c r="B872" s="79"/>
      <c r="C872" s="63"/>
      <c r="D872" s="64"/>
      <c r="E872" s="79"/>
      <c r="H872" s="79"/>
      <c r="I872" s="79"/>
    </row>
    <row r="873" spans="2:9" s="60" customFormat="1" ht="15">
      <c r="B873" s="79"/>
      <c r="C873" s="63"/>
      <c r="D873" s="64"/>
      <c r="E873" s="79"/>
      <c r="H873" s="79"/>
      <c r="I873" s="79"/>
    </row>
    <row r="874" spans="2:9" s="60" customFormat="1" ht="15">
      <c r="B874" s="79"/>
      <c r="C874" s="63"/>
      <c r="D874" s="64"/>
      <c r="E874" s="79"/>
      <c r="H874" s="79"/>
      <c r="I874" s="79"/>
    </row>
    <row r="875" spans="2:9" s="60" customFormat="1" ht="15">
      <c r="B875" s="79"/>
      <c r="C875" s="63"/>
      <c r="D875" s="64"/>
      <c r="E875" s="79"/>
      <c r="H875" s="79"/>
      <c r="I875" s="79"/>
    </row>
    <row r="876" spans="2:9" s="60" customFormat="1" ht="15">
      <c r="B876" s="79"/>
      <c r="C876" s="63"/>
      <c r="D876" s="64"/>
      <c r="E876" s="79"/>
      <c r="H876" s="79"/>
      <c r="I876" s="79"/>
    </row>
    <row r="877" spans="2:9" s="60" customFormat="1" ht="15">
      <c r="B877" s="79"/>
      <c r="C877" s="63"/>
      <c r="D877" s="64"/>
      <c r="E877" s="79"/>
      <c r="H877" s="79"/>
      <c r="I877" s="79"/>
    </row>
    <row r="878" spans="2:9" s="60" customFormat="1" ht="15">
      <c r="B878" s="79"/>
      <c r="C878" s="63"/>
      <c r="D878" s="64"/>
      <c r="E878" s="79"/>
      <c r="H878" s="79"/>
      <c r="I878" s="79"/>
    </row>
    <row r="879" spans="2:9" s="60" customFormat="1" ht="15">
      <c r="B879" s="79"/>
      <c r="C879" s="63"/>
      <c r="D879" s="64"/>
      <c r="E879" s="79"/>
      <c r="H879" s="79"/>
      <c r="I879" s="79"/>
    </row>
    <row r="880" spans="2:9" s="60" customFormat="1" ht="15">
      <c r="B880" s="79"/>
      <c r="C880" s="63"/>
      <c r="D880" s="64"/>
      <c r="E880" s="79"/>
      <c r="H880" s="79"/>
      <c r="I880" s="79"/>
    </row>
    <row r="881" spans="2:9" s="60" customFormat="1" ht="15">
      <c r="B881" s="79"/>
      <c r="C881" s="63"/>
      <c r="D881" s="64"/>
      <c r="E881" s="79"/>
      <c r="H881" s="79"/>
      <c r="I881" s="79"/>
    </row>
    <row r="882" spans="2:9" s="60" customFormat="1" ht="15">
      <c r="B882" s="79"/>
      <c r="C882" s="63"/>
      <c r="D882" s="64"/>
      <c r="E882" s="79"/>
      <c r="H882" s="79"/>
      <c r="I882" s="79"/>
    </row>
    <row r="883" spans="2:9" s="60" customFormat="1" ht="15">
      <c r="B883" s="79"/>
      <c r="C883" s="63"/>
      <c r="D883" s="64"/>
      <c r="E883" s="79"/>
      <c r="H883" s="79"/>
      <c r="I883" s="79"/>
    </row>
    <row r="884" spans="2:9" s="60" customFormat="1" ht="15">
      <c r="B884" s="79"/>
      <c r="C884" s="63"/>
      <c r="D884" s="64"/>
      <c r="E884" s="79"/>
      <c r="H884" s="79"/>
      <c r="I884" s="79"/>
    </row>
    <row r="885" spans="2:9" s="60" customFormat="1" ht="15">
      <c r="B885" s="79"/>
      <c r="C885" s="63"/>
      <c r="D885" s="64"/>
      <c r="E885" s="79"/>
      <c r="H885" s="79"/>
      <c r="I885" s="79"/>
    </row>
    <row r="886" spans="2:9" s="60" customFormat="1" ht="15">
      <c r="B886" s="79"/>
      <c r="C886" s="63"/>
      <c r="D886" s="64"/>
      <c r="E886" s="79"/>
      <c r="H886" s="79"/>
      <c r="I886" s="79"/>
    </row>
    <row r="887" spans="2:9" s="60" customFormat="1" ht="15">
      <c r="B887" s="79"/>
      <c r="C887" s="63"/>
      <c r="D887" s="64"/>
      <c r="E887" s="79"/>
      <c r="H887" s="79"/>
      <c r="I887" s="79"/>
    </row>
    <row r="888" spans="2:9" s="60" customFormat="1" ht="15">
      <c r="B888" s="79"/>
      <c r="C888" s="63"/>
      <c r="D888" s="64"/>
      <c r="E888" s="79"/>
      <c r="H888" s="79"/>
      <c r="I888" s="79"/>
    </row>
    <row r="889" spans="2:9" s="60" customFormat="1" ht="15">
      <c r="B889" s="79"/>
      <c r="C889" s="63"/>
      <c r="D889" s="64"/>
      <c r="E889" s="79"/>
      <c r="H889" s="79"/>
      <c r="I889" s="79"/>
    </row>
    <row r="890" spans="2:9" s="60" customFormat="1" ht="15">
      <c r="B890" s="79"/>
      <c r="C890" s="63"/>
      <c r="D890" s="64"/>
      <c r="E890" s="79"/>
      <c r="H890" s="79"/>
      <c r="I890" s="79"/>
    </row>
    <row r="891" spans="2:9" s="60" customFormat="1" ht="15">
      <c r="B891" s="79"/>
      <c r="C891" s="63"/>
      <c r="D891" s="64"/>
      <c r="E891" s="79"/>
      <c r="H891" s="79"/>
      <c r="I891" s="79"/>
    </row>
    <row r="892" spans="2:9" s="60" customFormat="1" ht="15">
      <c r="B892" s="79"/>
      <c r="C892" s="63"/>
      <c r="D892" s="64"/>
      <c r="E892" s="79"/>
      <c r="H892" s="79"/>
      <c r="I892" s="79"/>
    </row>
    <row r="893" spans="2:9" s="60" customFormat="1" ht="15">
      <c r="B893" s="79"/>
      <c r="C893" s="63"/>
      <c r="D893" s="64"/>
      <c r="E893" s="79"/>
      <c r="H893" s="79"/>
      <c r="I893" s="79"/>
    </row>
    <row r="894" spans="2:9" s="60" customFormat="1" ht="15">
      <c r="B894" s="79"/>
      <c r="C894" s="63"/>
      <c r="D894" s="64"/>
      <c r="E894" s="79"/>
      <c r="H894" s="79"/>
      <c r="I894" s="79"/>
    </row>
    <row r="895" spans="2:9" s="60" customFormat="1" ht="15">
      <c r="B895" s="79"/>
      <c r="C895" s="63"/>
      <c r="D895" s="64"/>
      <c r="E895" s="79"/>
      <c r="H895" s="79"/>
      <c r="I895" s="79"/>
    </row>
    <row r="896" spans="2:9" s="60" customFormat="1" ht="15">
      <c r="B896" s="79"/>
      <c r="C896" s="63"/>
      <c r="D896" s="64"/>
      <c r="E896" s="79"/>
      <c r="H896" s="79"/>
      <c r="I896" s="79"/>
    </row>
    <row r="897" spans="2:9" s="60" customFormat="1" ht="15">
      <c r="B897" s="79"/>
      <c r="C897" s="63"/>
      <c r="D897" s="64"/>
      <c r="E897" s="79"/>
      <c r="H897" s="79"/>
      <c r="I897" s="79"/>
    </row>
    <row r="898" spans="2:9" s="60" customFormat="1" ht="15">
      <c r="B898" s="79"/>
      <c r="C898" s="63"/>
      <c r="D898" s="64"/>
      <c r="E898" s="79"/>
      <c r="H898" s="79"/>
      <c r="I898" s="79"/>
    </row>
    <row r="899" spans="2:9" s="60" customFormat="1" ht="15">
      <c r="B899" s="79"/>
      <c r="C899" s="63"/>
      <c r="D899" s="64"/>
      <c r="E899" s="79"/>
      <c r="H899" s="79"/>
      <c r="I899" s="79"/>
    </row>
    <row r="900" spans="2:9" s="60" customFormat="1" ht="15">
      <c r="B900" s="79"/>
      <c r="C900" s="63"/>
      <c r="D900" s="64"/>
      <c r="E900" s="79"/>
      <c r="H900" s="79"/>
      <c r="I900" s="79"/>
    </row>
    <row r="901" spans="2:9" s="60" customFormat="1" ht="15">
      <c r="B901" s="79"/>
      <c r="C901" s="63"/>
      <c r="D901" s="64"/>
      <c r="E901" s="79"/>
      <c r="H901" s="79"/>
      <c r="I901" s="79"/>
    </row>
    <row r="902" spans="2:9" s="60" customFormat="1" ht="15">
      <c r="B902" s="79"/>
      <c r="C902" s="63"/>
      <c r="D902" s="64"/>
      <c r="E902" s="79"/>
      <c r="H902" s="79"/>
      <c r="I902" s="79"/>
    </row>
    <row r="903" spans="2:9" s="60" customFormat="1" ht="15">
      <c r="B903" s="79"/>
      <c r="C903" s="63"/>
      <c r="D903" s="64"/>
      <c r="E903" s="79"/>
      <c r="H903" s="79"/>
      <c r="I903" s="79"/>
    </row>
    <row r="904" spans="2:9" s="60" customFormat="1" ht="15">
      <c r="B904" s="79"/>
      <c r="C904" s="63"/>
      <c r="D904" s="64"/>
      <c r="E904" s="79"/>
      <c r="H904" s="79"/>
      <c r="I904" s="79"/>
    </row>
    <row r="905" spans="2:9" s="60" customFormat="1" ht="15">
      <c r="B905" s="79"/>
      <c r="C905" s="63"/>
      <c r="D905" s="64"/>
      <c r="E905" s="79"/>
      <c r="H905" s="79"/>
      <c r="I905" s="79"/>
    </row>
    <row r="906" spans="2:9" s="60" customFormat="1" ht="15">
      <c r="B906" s="79"/>
      <c r="C906" s="63"/>
      <c r="D906" s="64"/>
      <c r="E906" s="79"/>
      <c r="H906" s="79"/>
      <c r="I906" s="79"/>
    </row>
    <row r="907" spans="2:9" s="60" customFormat="1" ht="15">
      <c r="B907" s="79"/>
      <c r="C907" s="63"/>
      <c r="D907" s="64"/>
      <c r="E907" s="79"/>
      <c r="H907" s="79"/>
      <c r="I907" s="79"/>
    </row>
    <row r="908" spans="2:9" s="60" customFormat="1" ht="15">
      <c r="B908" s="79"/>
      <c r="C908" s="63"/>
      <c r="D908" s="64"/>
      <c r="E908" s="79"/>
      <c r="H908" s="79"/>
      <c r="I908" s="79"/>
    </row>
    <row r="909" spans="2:9" s="60" customFormat="1" ht="15">
      <c r="B909" s="79"/>
      <c r="C909" s="63"/>
      <c r="D909" s="64"/>
      <c r="E909" s="79"/>
      <c r="H909" s="79"/>
      <c r="I909" s="79"/>
    </row>
    <row r="910" spans="2:9" s="60" customFormat="1" ht="15">
      <c r="B910" s="79"/>
      <c r="C910" s="63"/>
      <c r="D910" s="64"/>
      <c r="E910" s="79"/>
      <c r="H910" s="79"/>
      <c r="I910" s="79"/>
    </row>
    <row r="911" spans="2:9" s="60" customFormat="1" ht="15">
      <c r="B911" s="79"/>
      <c r="C911" s="63"/>
      <c r="D911" s="64"/>
      <c r="E911" s="79"/>
      <c r="H911" s="79"/>
      <c r="I911" s="79"/>
    </row>
    <row r="912" spans="2:9" s="60" customFormat="1" ht="15">
      <c r="B912" s="79"/>
      <c r="C912" s="63"/>
      <c r="D912" s="64"/>
      <c r="E912" s="79"/>
      <c r="H912" s="79"/>
      <c r="I912" s="79"/>
    </row>
    <row r="913" spans="2:9" s="60" customFormat="1" ht="15">
      <c r="B913" s="79"/>
      <c r="C913" s="63"/>
      <c r="D913" s="64"/>
      <c r="E913" s="79"/>
      <c r="H913" s="79"/>
      <c r="I913" s="79"/>
    </row>
    <row r="914" spans="2:9" s="60" customFormat="1" ht="15">
      <c r="B914" s="79"/>
      <c r="C914" s="63"/>
      <c r="D914" s="64"/>
      <c r="E914" s="79"/>
      <c r="H914" s="79"/>
      <c r="I914" s="79"/>
    </row>
    <row r="915" spans="2:9" s="60" customFormat="1" ht="15">
      <c r="B915" s="79"/>
      <c r="C915" s="63"/>
      <c r="D915" s="64"/>
      <c r="E915" s="79"/>
      <c r="H915" s="79"/>
      <c r="I915" s="79"/>
    </row>
    <row r="916" spans="2:9" s="60" customFormat="1" ht="15">
      <c r="B916" s="79"/>
      <c r="C916" s="63"/>
      <c r="D916" s="64"/>
      <c r="E916" s="79"/>
      <c r="H916" s="79"/>
      <c r="I916" s="79"/>
    </row>
    <row r="917" spans="2:9" s="60" customFormat="1" ht="15">
      <c r="B917" s="79"/>
      <c r="C917" s="63"/>
      <c r="D917" s="64"/>
      <c r="E917" s="79"/>
      <c r="H917" s="79"/>
      <c r="I917" s="79"/>
    </row>
    <row r="918" spans="2:9" s="60" customFormat="1" ht="15">
      <c r="B918" s="79"/>
      <c r="C918" s="63"/>
      <c r="D918" s="64"/>
      <c r="E918" s="79"/>
      <c r="H918" s="79"/>
      <c r="I918" s="79"/>
    </row>
    <row r="919" spans="2:9" s="60" customFormat="1" ht="15">
      <c r="B919" s="79"/>
      <c r="C919" s="63"/>
      <c r="D919" s="64"/>
      <c r="E919" s="79"/>
      <c r="H919" s="79"/>
      <c r="I919" s="79"/>
    </row>
    <row r="920" spans="2:9" s="60" customFormat="1" ht="15">
      <c r="B920" s="79"/>
      <c r="C920" s="63"/>
      <c r="D920" s="64"/>
      <c r="E920" s="79"/>
      <c r="H920" s="79"/>
      <c r="I920" s="79"/>
    </row>
    <row r="921" spans="2:9" s="60" customFormat="1" ht="15">
      <c r="B921" s="79"/>
      <c r="C921" s="63"/>
      <c r="D921" s="64"/>
      <c r="E921" s="79"/>
      <c r="H921" s="79"/>
      <c r="I921" s="79"/>
    </row>
    <row r="922" spans="2:9" s="60" customFormat="1" ht="15">
      <c r="B922" s="79"/>
      <c r="C922" s="63"/>
      <c r="D922" s="64"/>
      <c r="E922" s="79"/>
      <c r="H922" s="79"/>
      <c r="I922" s="79"/>
    </row>
    <row r="923" spans="2:9" s="60" customFormat="1" ht="15">
      <c r="B923" s="79"/>
      <c r="C923" s="63"/>
      <c r="D923" s="64"/>
      <c r="E923" s="79"/>
      <c r="H923" s="79"/>
      <c r="I923" s="79"/>
    </row>
    <row r="924" spans="2:9" s="60" customFormat="1" ht="15">
      <c r="B924" s="79"/>
      <c r="C924" s="63"/>
      <c r="D924" s="64"/>
      <c r="E924" s="79"/>
      <c r="H924" s="79"/>
      <c r="I924" s="79"/>
    </row>
    <row r="925" spans="2:9" s="60" customFormat="1" ht="15">
      <c r="B925" s="79"/>
      <c r="C925" s="63"/>
      <c r="D925" s="64"/>
      <c r="E925" s="79"/>
      <c r="H925" s="79"/>
      <c r="I925" s="79"/>
    </row>
    <row r="926" spans="2:9" s="60" customFormat="1" ht="15">
      <c r="B926" s="79"/>
      <c r="C926" s="63"/>
      <c r="D926" s="64"/>
      <c r="E926" s="79"/>
      <c r="H926" s="79"/>
      <c r="I926" s="79"/>
    </row>
    <row r="927" spans="2:9" s="60" customFormat="1" ht="15">
      <c r="B927" s="79"/>
      <c r="C927" s="63"/>
      <c r="D927" s="64"/>
      <c r="E927" s="79"/>
      <c r="H927" s="79"/>
      <c r="I927" s="79"/>
    </row>
    <row r="928" spans="2:9" s="60" customFormat="1" ht="15">
      <c r="B928" s="79"/>
      <c r="C928" s="63"/>
      <c r="D928" s="64"/>
      <c r="E928" s="79"/>
      <c r="H928" s="79"/>
      <c r="I928" s="79"/>
    </row>
    <row r="929" spans="2:9" s="60" customFormat="1" ht="15">
      <c r="B929" s="79"/>
      <c r="C929" s="63"/>
      <c r="D929" s="64"/>
      <c r="E929" s="79"/>
      <c r="H929" s="79"/>
      <c r="I929" s="79"/>
    </row>
    <row r="930" spans="2:9" s="60" customFormat="1" ht="15">
      <c r="B930" s="79"/>
      <c r="C930" s="63"/>
      <c r="D930" s="64"/>
      <c r="E930" s="79"/>
      <c r="H930" s="79"/>
      <c r="I930" s="79"/>
    </row>
    <row r="931" spans="2:9" s="60" customFormat="1" ht="15">
      <c r="B931" s="79"/>
      <c r="C931" s="63"/>
      <c r="D931" s="64"/>
      <c r="E931" s="79"/>
      <c r="H931" s="79"/>
      <c r="I931" s="79"/>
    </row>
    <row r="932" spans="2:9" s="60" customFormat="1" ht="15">
      <c r="B932" s="79"/>
      <c r="C932" s="63"/>
      <c r="D932" s="64"/>
      <c r="E932" s="79"/>
      <c r="H932" s="79"/>
      <c r="I932" s="79"/>
    </row>
    <row r="933" spans="2:9" s="60" customFormat="1" ht="15">
      <c r="B933" s="79"/>
      <c r="C933" s="63"/>
      <c r="D933" s="64"/>
      <c r="E933" s="79"/>
      <c r="H933" s="79"/>
      <c r="I933" s="79"/>
    </row>
    <row r="934" spans="2:9" s="60" customFormat="1" ht="15">
      <c r="B934" s="79"/>
      <c r="C934" s="63"/>
      <c r="D934" s="64"/>
      <c r="E934" s="79"/>
      <c r="H934" s="79"/>
      <c r="I934" s="79"/>
    </row>
    <row r="935" spans="2:9" s="60" customFormat="1" ht="15">
      <c r="B935" s="79"/>
      <c r="C935" s="63"/>
      <c r="D935" s="64"/>
      <c r="E935" s="79"/>
      <c r="H935" s="79"/>
      <c r="I935" s="79"/>
    </row>
    <row r="936" spans="2:9" s="60" customFormat="1" ht="15">
      <c r="B936" s="79"/>
      <c r="C936" s="63"/>
      <c r="D936" s="64"/>
      <c r="E936" s="79"/>
      <c r="H936" s="79"/>
      <c r="I936" s="79"/>
    </row>
    <row r="937" spans="2:9" s="60" customFormat="1" ht="15">
      <c r="B937" s="79"/>
      <c r="C937" s="63"/>
      <c r="D937" s="64"/>
      <c r="E937" s="79"/>
      <c r="H937" s="79"/>
      <c r="I937" s="79"/>
    </row>
    <row r="938" spans="2:9" s="60" customFormat="1" ht="15">
      <c r="B938" s="79"/>
      <c r="C938" s="63"/>
      <c r="D938" s="64"/>
      <c r="E938" s="79"/>
      <c r="H938" s="79"/>
      <c r="I938" s="79"/>
    </row>
    <row r="939" spans="2:9" s="60" customFormat="1" ht="15">
      <c r="B939" s="79"/>
      <c r="C939" s="63"/>
      <c r="D939" s="64"/>
      <c r="E939" s="79"/>
      <c r="H939" s="79"/>
      <c r="I939" s="79"/>
    </row>
    <row r="940" spans="2:9" s="60" customFormat="1" ht="15">
      <c r="B940" s="79"/>
      <c r="C940" s="63"/>
      <c r="D940" s="64"/>
      <c r="E940" s="79"/>
      <c r="H940" s="79"/>
      <c r="I940" s="79"/>
    </row>
    <row r="941" spans="2:9" s="60" customFormat="1" ht="15">
      <c r="B941" s="79"/>
      <c r="C941" s="63"/>
      <c r="D941" s="64"/>
      <c r="E941" s="79"/>
      <c r="H941" s="79"/>
      <c r="I941" s="79"/>
    </row>
    <row r="942" spans="2:9" s="60" customFormat="1" ht="15">
      <c r="B942" s="79"/>
      <c r="C942" s="63"/>
      <c r="D942" s="64"/>
      <c r="E942" s="79"/>
      <c r="H942" s="79"/>
      <c r="I942" s="79"/>
    </row>
    <row r="943" spans="2:9" s="60" customFormat="1" ht="15">
      <c r="B943" s="79"/>
      <c r="C943" s="63"/>
      <c r="D943" s="64"/>
      <c r="E943" s="79"/>
      <c r="H943" s="79"/>
      <c r="I943" s="79"/>
    </row>
    <row r="944" spans="2:9" s="60" customFormat="1" ht="15">
      <c r="B944" s="79"/>
      <c r="C944" s="63"/>
      <c r="D944" s="64"/>
      <c r="E944" s="79"/>
      <c r="H944" s="79"/>
      <c r="I944" s="79"/>
    </row>
    <row r="945" spans="2:9" s="60" customFormat="1" ht="15">
      <c r="B945" s="79"/>
      <c r="C945" s="63"/>
      <c r="D945" s="64"/>
      <c r="E945" s="79"/>
      <c r="H945" s="79"/>
      <c r="I945" s="79"/>
    </row>
    <row r="946" spans="2:9" s="60" customFormat="1" ht="15">
      <c r="B946" s="79"/>
      <c r="C946" s="63"/>
      <c r="D946" s="64"/>
      <c r="E946" s="79"/>
      <c r="H946" s="79"/>
      <c r="I946" s="79"/>
    </row>
    <row r="947" spans="2:9" s="60" customFormat="1" ht="15">
      <c r="B947" s="79"/>
      <c r="C947" s="63"/>
      <c r="D947" s="64"/>
      <c r="E947" s="79"/>
      <c r="H947" s="79"/>
      <c r="I947" s="79"/>
    </row>
    <row r="948" spans="2:9" s="60" customFormat="1" ht="15">
      <c r="B948" s="79"/>
      <c r="C948" s="63"/>
      <c r="D948" s="64"/>
      <c r="E948" s="79"/>
      <c r="H948" s="79"/>
      <c r="I948" s="79"/>
    </row>
    <row r="949" spans="2:9" s="60" customFormat="1" ht="15">
      <c r="B949" s="79"/>
      <c r="C949" s="63"/>
      <c r="D949" s="64"/>
      <c r="E949" s="79"/>
      <c r="H949" s="79"/>
      <c r="I949" s="79"/>
    </row>
    <row r="950" spans="2:9" s="60" customFormat="1" ht="15">
      <c r="B950" s="79"/>
      <c r="C950" s="63"/>
      <c r="D950" s="64"/>
      <c r="E950" s="79"/>
      <c r="H950" s="79"/>
      <c r="I950" s="79"/>
    </row>
    <row r="951" spans="2:9" s="60" customFormat="1" ht="15">
      <c r="B951" s="79"/>
      <c r="C951" s="63"/>
      <c r="D951" s="64"/>
      <c r="E951" s="79"/>
      <c r="H951" s="79"/>
      <c r="I951" s="79"/>
    </row>
    <row r="952" spans="2:9" s="60" customFormat="1" ht="15">
      <c r="B952" s="79"/>
      <c r="C952" s="63"/>
      <c r="D952" s="64"/>
      <c r="E952" s="79"/>
      <c r="H952" s="79"/>
      <c r="I952" s="79"/>
    </row>
    <row r="953" spans="2:9" s="60" customFormat="1" ht="15">
      <c r="B953" s="79"/>
      <c r="C953" s="63"/>
      <c r="D953" s="64"/>
      <c r="E953" s="79"/>
      <c r="H953" s="79"/>
      <c r="I953" s="79"/>
    </row>
    <row r="954" spans="2:9" s="60" customFormat="1" ht="15">
      <c r="B954" s="79"/>
      <c r="C954" s="63"/>
      <c r="D954" s="64"/>
      <c r="E954" s="79"/>
      <c r="H954" s="79"/>
      <c r="I954" s="79"/>
    </row>
    <row r="955" spans="2:9" s="60" customFormat="1" ht="15">
      <c r="B955" s="79"/>
      <c r="C955" s="63"/>
      <c r="D955" s="64"/>
      <c r="E955" s="79"/>
      <c r="H955" s="79"/>
      <c r="I955" s="79"/>
    </row>
    <row r="956" spans="2:9" s="60" customFormat="1" ht="15">
      <c r="B956" s="79"/>
      <c r="C956" s="63"/>
      <c r="D956" s="64"/>
      <c r="E956" s="79"/>
      <c r="H956" s="79"/>
      <c r="I956" s="79"/>
    </row>
    <row r="957" spans="2:9" s="60" customFormat="1" ht="15">
      <c r="B957" s="79"/>
      <c r="C957" s="63"/>
      <c r="D957" s="64"/>
      <c r="E957" s="79"/>
      <c r="H957" s="79"/>
      <c r="I957" s="79"/>
    </row>
    <row r="958" spans="2:9" s="60" customFormat="1" ht="15">
      <c r="B958" s="79"/>
      <c r="C958" s="63"/>
      <c r="D958" s="64"/>
      <c r="E958" s="79"/>
      <c r="H958" s="79"/>
      <c r="I958" s="79"/>
    </row>
    <row r="959" spans="2:9" s="60" customFormat="1" ht="15">
      <c r="B959" s="79"/>
      <c r="C959" s="63"/>
      <c r="D959" s="64"/>
      <c r="E959" s="79"/>
      <c r="H959" s="79"/>
      <c r="I959" s="79"/>
    </row>
    <row r="960" spans="2:9" s="60" customFormat="1" ht="15">
      <c r="B960" s="79"/>
      <c r="C960" s="63"/>
      <c r="D960" s="64"/>
      <c r="E960" s="79"/>
      <c r="H960" s="79"/>
      <c r="I960" s="79"/>
    </row>
    <row r="961" spans="2:9" s="60" customFormat="1" ht="15">
      <c r="B961" s="79"/>
      <c r="C961" s="63"/>
      <c r="D961" s="64"/>
      <c r="E961" s="79"/>
      <c r="H961" s="79"/>
      <c r="I961" s="79"/>
    </row>
    <row r="962" spans="2:9" s="60" customFormat="1" ht="15">
      <c r="B962" s="79"/>
      <c r="C962" s="63"/>
      <c r="D962" s="64"/>
      <c r="E962" s="79"/>
      <c r="H962" s="79"/>
      <c r="I962" s="79"/>
    </row>
    <row r="963" spans="2:9" s="60" customFormat="1" ht="15">
      <c r="B963" s="79"/>
      <c r="C963" s="63"/>
      <c r="D963" s="64"/>
      <c r="E963" s="79"/>
      <c r="H963" s="79"/>
      <c r="I963" s="79"/>
    </row>
    <row r="964" spans="2:9" s="60" customFormat="1" ht="15">
      <c r="B964" s="79"/>
      <c r="C964" s="63"/>
      <c r="D964" s="64"/>
      <c r="E964" s="79"/>
      <c r="H964" s="79"/>
      <c r="I964" s="79"/>
    </row>
    <row r="965" spans="2:9" s="60" customFormat="1" ht="15">
      <c r="B965" s="79"/>
      <c r="C965" s="63"/>
      <c r="D965" s="64"/>
      <c r="E965" s="79"/>
      <c r="H965" s="79"/>
      <c r="I965" s="79"/>
    </row>
    <row r="966" spans="2:9" s="60" customFormat="1" ht="15">
      <c r="B966" s="79"/>
      <c r="C966" s="63"/>
      <c r="D966" s="64"/>
      <c r="E966" s="79"/>
      <c r="H966" s="79"/>
      <c r="I966" s="79"/>
    </row>
    <row r="967" spans="2:9" s="60" customFormat="1" ht="15">
      <c r="B967" s="79"/>
      <c r="C967" s="63"/>
      <c r="D967" s="64"/>
      <c r="E967" s="79"/>
      <c r="H967" s="79"/>
      <c r="I967" s="79"/>
    </row>
    <row r="968" spans="2:9" s="60" customFormat="1" ht="15">
      <c r="B968" s="79"/>
      <c r="C968" s="63"/>
      <c r="D968" s="64"/>
      <c r="E968" s="79"/>
      <c r="H968" s="79"/>
      <c r="I968" s="79"/>
    </row>
    <row r="969" spans="2:9" s="60" customFormat="1" ht="15">
      <c r="B969" s="79"/>
      <c r="C969" s="63"/>
      <c r="D969" s="64"/>
      <c r="E969" s="79"/>
      <c r="H969" s="79"/>
      <c r="I969" s="79"/>
    </row>
    <row r="970" spans="2:9" s="60" customFormat="1" ht="15">
      <c r="B970" s="79"/>
      <c r="C970" s="63"/>
      <c r="D970" s="64"/>
      <c r="E970" s="79"/>
      <c r="H970" s="79"/>
      <c r="I970" s="79"/>
    </row>
    <row r="971" spans="2:9" s="60" customFormat="1" ht="15">
      <c r="B971" s="79"/>
      <c r="C971" s="63"/>
      <c r="D971" s="64"/>
      <c r="E971" s="79"/>
      <c r="H971" s="79"/>
      <c r="I971" s="79"/>
    </row>
    <row r="972" spans="2:9" s="60" customFormat="1" ht="15">
      <c r="B972" s="79"/>
      <c r="C972" s="63"/>
      <c r="D972" s="64"/>
      <c r="E972" s="79"/>
      <c r="H972" s="79"/>
      <c r="I972" s="79"/>
    </row>
    <row r="973" spans="2:9" s="60" customFormat="1" ht="15">
      <c r="B973" s="79"/>
      <c r="C973" s="63"/>
      <c r="D973" s="64"/>
      <c r="E973" s="79"/>
      <c r="H973" s="79"/>
      <c r="I973" s="79"/>
    </row>
    <row r="974" spans="2:9" s="60" customFormat="1" ht="15">
      <c r="B974" s="79"/>
      <c r="C974" s="63"/>
      <c r="D974" s="64"/>
      <c r="E974" s="79"/>
      <c r="H974" s="79"/>
      <c r="I974" s="79"/>
    </row>
    <row r="975" spans="2:9" s="60" customFormat="1" ht="15">
      <c r="B975" s="79"/>
      <c r="C975" s="63"/>
      <c r="D975" s="64"/>
      <c r="E975" s="79"/>
      <c r="H975" s="79"/>
      <c r="I975" s="79"/>
    </row>
    <row r="976" spans="2:9" s="60" customFormat="1" ht="15">
      <c r="B976" s="79"/>
      <c r="C976" s="63"/>
      <c r="D976" s="64"/>
      <c r="E976" s="79"/>
      <c r="H976" s="79"/>
      <c r="I976" s="79"/>
    </row>
    <row r="977" spans="2:9" s="60" customFormat="1" ht="15">
      <c r="B977" s="79"/>
      <c r="C977" s="63"/>
      <c r="D977" s="64"/>
      <c r="E977" s="79"/>
      <c r="H977" s="79"/>
      <c r="I977" s="79"/>
    </row>
    <row r="978" spans="2:9" s="60" customFormat="1" ht="15">
      <c r="B978" s="79"/>
      <c r="C978" s="63"/>
      <c r="D978" s="64"/>
      <c r="E978" s="79"/>
      <c r="H978" s="79"/>
      <c r="I978" s="79"/>
    </row>
    <row r="979" spans="2:9" s="60" customFormat="1" ht="15">
      <c r="B979" s="79"/>
      <c r="C979" s="63"/>
      <c r="D979" s="64"/>
      <c r="E979" s="79"/>
      <c r="H979" s="79"/>
      <c r="I979" s="79"/>
    </row>
    <row r="980" spans="2:9" s="60" customFormat="1" ht="15">
      <c r="B980" s="79"/>
      <c r="C980" s="63"/>
      <c r="D980" s="64"/>
      <c r="E980" s="79"/>
      <c r="H980" s="79"/>
      <c r="I980" s="79"/>
    </row>
    <row r="981" spans="2:9" s="60" customFormat="1" ht="15">
      <c r="B981" s="79"/>
      <c r="C981" s="63"/>
      <c r="D981" s="64"/>
      <c r="E981" s="79"/>
      <c r="H981" s="79"/>
      <c r="I981" s="79"/>
    </row>
    <row r="982" spans="2:9" s="60" customFormat="1" ht="15">
      <c r="B982" s="79"/>
      <c r="C982" s="63"/>
      <c r="D982" s="64"/>
      <c r="E982" s="79"/>
      <c r="H982" s="79"/>
      <c r="I982" s="79"/>
    </row>
    <row r="983" spans="2:9" s="60" customFormat="1" ht="15">
      <c r="B983" s="79"/>
      <c r="C983" s="63"/>
      <c r="D983" s="64"/>
      <c r="E983" s="79"/>
      <c r="H983" s="79"/>
      <c r="I983" s="79"/>
    </row>
    <row r="984" spans="2:9" s="60" customFormat="1" ht="15">
      <c r="B984" s="79"/>
      <c r="C984" s="63"/>
      <c r="D984" s="64"/>
      <c r="E984" s="79"/>
      <c r="H984" s="79"/>
      <c r="I984" s="79"/>
    </row>
    <row r="985" spans="2:9" s="60" customFormat="1" ht="15">
      <c r="B985" s="79"/>
      <c r="C985" s="63"/>
      <c r="D985" s="64"/>
      <c r="E985" s="79"/>
      <c r="H985" s="79"/>
      <c r="I985" s="79"/>
    </row>
    <row r="986" spans="2:9" s="60" customFormat="1" ht="15">
      <c r="B986" s="79"/>
      <c r="C986" s="63"/>
      <c r="D986" s="64"/>
      <c r="E986" s="79"/>
      <c r="H986" s="79"/>
      <c r="I986" s="79"/>
    </row>
    <row r="987" spans="2:9" s="60" customFormat="1" ht="15">
      <c r="B987" s="79"/>
      <c r="C987" s="63"/>
      <c r="D987" s="64"/>
      <c r="E987" s="79"/>
      <c r="H987" s="79"/>
      <c r="I987" s="79"/>
    </row>
    <row r="988" spans="2:9" s="60" customFormat="1" ht="15">
      <c r="B988" s="79"/>
      <c r="C988" s="63"/>
      <c r="D988" s="64"/>
      <c r="E988" s="79"/>
      <c r="H988" s="79"/>
      <c r="I988" s="79"/>
    </row>
    <row r="989" spans="2:9" s="60" customFormat="1" ht="15">
      <c r="B989" s="79"/>
      <c r="C989" s="63"/>
      <c r="D989" s="64"/>
      <c r="E989" s="79"/>
      <c r="H989" s="79"/>
      <c r="I989" s="79"/>
    </row>
    <row r="990" spans="2:9" s="60" customFormat="1" ht="15">
      <c r="B990" s="79"/>
      <c r="C990" s="63"/>
      <c r="D990" s="64"/>
      <c r="E990" s="79"/>
      <c r="H990" s="79"/>
      <c r="I990" s="79"/>
    </row>
    <row r="991" spans="2:9" s="60" customFormat="1" ht="15">
      <c r="B991" s="79"/>
      <c r="C991" s="63"/>
      <c r="D991" s="64"/>
      <c r="E991" s="79"/>
      <c r="H991" s="79"/>
      <c r="I991" s="79"/>
    </row>
    <row r="992" spans="2:9" s="60" customFormat="1" ht="15">
      <c r="B992" s="79"/>
      <c r="C992" s="63"/>
      <c r="D992" s="64"/>
      <c r="E992" s="79"/>
      <c r="H992" s="79"/>
      <c r="I992" s="79"/>
    </row>
    <row r="993" spans="2:9" s="60" customFormat="1" ht="15">
      <c r="B993" s="79"/>
      <c r="C993" s="63"/>
      <c r="D993" s="64"/>
      <c r="E993" s="79"/>
      <c r="H993" s="79"/>
      <c r="I993" s="79"/>
    </row>
    <row r="994" spans="2:9" s="60" customFormat="1" ht="15">
      <c r="B994" s="79"/>
      <c r="C994" s="63"/>
      <c r="D994" s="64"/>
      <c r="E994" s="79"/>
      <c r="H994" s="79"/>
      <c r="I994" s="79"/>
    </row>
    <row r="995" spans="2:9" s="60" customFormat="1" ht="15">
      <c r="B995" s="79"/>
      <c r="C995" s="63"/>
      <c r="D995" s="64"/>
      <c r="E995" s="79"/>
      <c r="H995" s="79"/>
      <c r="I995" s="79"/>
    </row>
    <row r="996" spans="2:9" s="60" customFormat="1" ht="15">
      <c r="B996" s="79"/>
      <c r="C996" s="63"/>
      <c r="D996" s="64"/>
      <c r="E996" s="79"/>
      <c r="H996" s="79"/>
      <c r="I996" s="79"/>
    </row>
    <row r="997" spans="2:9" s="60" customFormat="1" ht="15">
      <c r="B997" s="79"/>
      <c r="C997" s="63"/>
      <c r="D997" s="64"/>
      <c r="E997" s="79"/>
      <c r="H997" s="79"/>
      <c r="I997" s="79"/>
    </row>
    <row r="998" spans="2:9" s="60" customFormat="1" ht="15">
      <c r="B998" s="79"/>
      <c r="C998" s="63"/>
      <c r="D998" s="64"/>
      <c r="E998" s="79"/>
      <c r="H998" s="79"/>
      <c r="I998" s="79"/>
    </row>
    <row r="999" spans="2:9" s="60" customFormat="1" ht="15">
      <c r="B999" s="79"/>
      <c r="C999" s="63"/>
      <c r="D999" s="64"/>
      <c r="E999" s="79"/>
      <c r="H999" s="79"/>
      <c r="I999" s="79"/>
    </row>
    <row r="1000" spans="2:9" s="60" customFormat="1" ht="15">
      <c r="B1000" s="79"/>
      <c r="C1000" s="63"/>
      <c r="D1000" s="64"/>
      <c r="E1000" s="79"/>
      <c r="H1000" s="79"/>
      <c r="I1000" s="79"/>
    </row>
    <row r="1001" spans="2:9" s="60" customFormat="1" ht="15">
      <c r="B1001" s="79"/>
      <c r="C1001" s="63"/>
      <c r="D1001" s="64"/>
      <c r="E1001" s="79"/>
      <c r="H1001" s="79"/>
      <c r="I1001" s="79"/>
    </row>
    <row r="1002" spans="2:9" s="60" customFormat="1" ht="15">
      <c r="B1002" s="79"/>
      <c r="C1002" s="63"/>
      <c r="D1002" s="64"/>
      <c r="E1002" s="79"/>
      <c r="H1002" s="79"/>
      <c r="I1002" s="79"/>
    </row>
    <row r="1003" spans="2:9" s="60" customFormat="1" ht="15">
      <c r="B1003" s="79"/>
      <c r="C1003" s="63"/>
      <c r="D1003" s="64"/>
      <c r="E1003" s="79"/>
      <c r="H1003" s="79"/>
      <c r="I1003" s="79"/>
    </row>
    <row r="1004" spans="2:9" s="60" customFormat="1" ht="15">
      <c r="B1004" s="79"/>
      <c r="C1004" s="63"/>
      <c r="D1004" s="64"/>
      <c r="E1004" s="79"/>
      <c r="H1004" s="79"/>
      <c r="I1004" s="79"/>
    </row>
    <row r="1005" spans="2:9" s="60" customFormat="1" ht="15">
      <c r="B1005" s="79"/>
      <c r="C1005" s="63"/>
      <c r="D1005" s="64"/>
      <c r="E1005" s="79"/>
      <c r="H1005" s="79"/>
      <c r="I1005" s="79"/>
    </row>
    <row r="1006" spans="2:9" s="60" customFormat="1" ht="15">
      <c r="B1006" s="79"/>
      <c r="C1006" s="63"/>
      <c r="D1006" s="64"/>
      <c r="E1006" s="79"/>
      <c r="H1006" s="79"/>
      <c r="I1006" s="79"/>
    </row>
    <row r="1007" spans="2:9" s="60" customFormat="1" ht="15">
      <c r="B1007" s="79"/>
      <c r="C1007" s="63"/>
      <c r="D1007" s="64"/>
      <c r="E1007" s="79"/>
      <c r="H1007" s="79"/>
      <c r="I1007" s="79"/>
    </row>
    <row r="1008" spans="2:9" s="60" customFormat="1" ht="15">
      <c r="B1008" s="79"/>
      <c r="C1008" s="63"/>
      <c r="D1008" s="64"/>
      <c r="E1008" s="79"/>
      <c r="H1008" s="79"/>
      <c r="I1008" s="79"/>
    </row>
    <row r="1009" spans="2:9" s="60" customFormat="1" ht="15">
      <c r="B1009" s="79"/>
      <c r="C1009" s="63"/>
      <c r="D1009" s="64"/>
      <c r="E1009" s="79"/>
      <c r="H1009" s="79"/>
      <c r="I1009" s="79"/>
    </row>
    <row r="1010" spans="2:9" s="60" customFormat="1" ht="15">
      <c r="B1010" s="79"/>
      <c r="C1010" s="63"/>
      <c r="D1010" s="64"/>
      <c r="E1010" s="79"/>
      <c r="H1010" s="79"/>
      <c r="I1010" s="79"/>
    </row>
    <row r="1011" spans="2:9" s="60" customFormat="1" ht="15">
      <c r="B1011" s="79"/>
      <c r="C1011" s="63"/>
      <c r="D1011" s="64"/>
      <c r="E1011" s="79"/>
      <c r="H1011" s="79"/>
      <c r="I1011" s="79"/>
    </row>
    <row r="1012" spans="2:9" s="60" customFormat="1" ht="15">
      <c r="B1012" s="79"/>
      <c r="C1012" s="63"/>
      <c r="D1012" s="64"/>
      <c r="E1012" s="79"/>
      <c r="H1012" s="79"/>
      <c r="I1012" s="79"/>
    </row>
    <row r="1013" spans="2:9" s="60" customFormat="1" ht="15">
      <c r="B1013" s="79"/>
      <c r="C1013" s="63"/>
      <c r="D1013" s="64"/>
      <c r="E1013" s="79"/>
      <c r="H1013" s="79"/>
      <c r="I1013" s="79"/>
    </row>
    <row r="1014" spans="2:9" s="60" customFormat="1" ht="15">
      <c r="B1014" s="79"/>
      <c r="C1014" s="63"/>
      <c r="D1014" s="64"/>
      <c r="E1014" s="79"/>
      <c r="H1014" s="79"/>
      <c r="I1014" s="79"/>
    </row>
    <row r="1015" spans="2:9" s="60" customFormat="1" ht="15">
      <c r="B1015" s="79"/>
      <c r="C1015" s="63"/>
      <c r="D1015" s="64"/>
      <c r="E1015" s="79"/>
      <c r="H1015" s="79"/>
      <c r="I1015" s="79"/>
    </row>
    <row r="1016" spans="2:9" s="60" customFormat="1" ht="15">
      <c r="B1016" s="79"/>
      <c r="C1016" s="63"/>
      <c r="D1016" s="64"/>
      <c r="E1016" s="79"/>
      <c r="H1016" s="79"/>
      <c r="I1016" s="79"/>
    </row>
    <row r="1017" spans="2:9" s="60" customFormat="1" ht="15">
      <c r="B1017" s="79"/>
      <c r="C1017" s="63"/>
      <c r="D1017" s="64"/>
      <c r="E1017" s="79"/>
      <c r="H1017" s="79"/>
      <c r="I1017" s="79"/>
    </row>
    <row r="1018" spans="2:9" s="60" customFormat="1" ht="15">
      <c r="B1018" s="79"/>
      <c r="C1018" s="63"/>
      <c r="D1018" s="64"/>
      <c r="E1018" s="79"/>
      <c r="H1018" s="79"/>
      <c r="I1018" s="79"/>
    </row>
    <row r="1019" spans="2:9" s="60" customFormat="1" ht="15">
      <c r="B1019" s="79"/>
      <c r="C1019" s="63"/>
      <c r="D1019" s="64"/>
      <c r="E1019" s="79"/>
      <c r="H1019" s="79"/>
      <c r="I1019" s="79"/>
    </row>
    <row r="1020" spans="2:9" s="60" customFormat="1" ht="15">
      <c r="B1020" s="79"/>
      <c r="C1020" s="63"/>
      <c r="D1020" s="64"/>
      <c r="E1020" s="79"/>
      <c r="H1020" s="79"/>
      <c r="I1020" s="79"/>
    </row>
    <row r="1021" spans="2:9" s="60" customFormat="1" ht="15">
      <c r="B1021" s="79"/>
      <c r="C1021" s="63"/>
      <c r="D1021" s="64"/>
      <c r="E1021" s="79"/>
      <c r="H1021" s="79"/>
      <c r="I1021" s="79"/>
    </row>
    <row r="1022" spans="2:9" s="60" customFormat="1" ht="15">
      <c r="B1022" s="79"/>
      <c r="C1022" s="63"/>
      <c r="D1022" s="64"/>
      <c r="E1022" s="79"/>
      <c r="H1022" s="79"/>
      <c r="I1022" s="79"/>
    </row>
    <row r="1023" spans="2:9" s="60" customFormat="1" ht="15">
      <c r="B1023" s="79"/>
      <c r="C1023" s="63"/>
      <c r="D1023" s="64"/>
      <c r="E1023" s="79"/>
      <c r="H1023" s="79"/>
      <c r="I1023" s="79"/>
    </row>
    <row r="1024" spans="2:9" s="60" customFormat="1" ht="15">
      <c r="B1024" s="79"/>
      <c r="C1024" s="63"/>
      <c r="D1024" s="64"/>
      <c r="E1024" s="79"/>
      <c r="H1024" s="79"/>
      <c r="I1024" s="79"/>
    </row>
    <row r="1025" spans="2:9" s="60" customFormat="1" ht="15">
      <c r="B1025" s="79"/>
      <c r="C1025" s="63"/>
      <c r="D1025" s="64"/>
      <c r="E1025" s="79"/>
      <c r="H1025" s="79"/>
      <c r="I1025" s="79"/>
    </row>
    <row r="1026" spans="2:9" s="60" customFormat="1" ht="15">
      <c r="B1026" s="79"/>
      <c r="C1026" s="63"/>
      <c r="D1026" s="64"/>
      <c r="E1026" s="79"/>
      <c r="H1026" s="79"/>
      <c r="I1026" s="79"/>
    </row>
    <row r="1027" spans="2:9" s="60" customFormat="1" ht="15">
      <c r="B1027" s="79"/>
      <c r="C1027" s="63"/>
      <c r="D1027" s="64"/>
      <c r="E1027" s="79"/>
      <c r="H1027" s="79"/>
      <c r="I1027" s="79"/>
    </row>
    <row r="1028" spans="2:9" s="60" customFormat="1" ht="15">
      <c r="B1028" s="79"/>
      <c r="C1028" s="63"/>
      <c r="D1028" s="64"/>
      <c r="E1028" s="79"/>
      <c r="H1028" s="79"/>
      <c r="I1028" s="79"/>
    </row>
    <row r="1029" spans="2:9" s="60" customFormat="1" ht="15">
      <c r="B1029" s="79"/>
      <c r="C1029" s="63"/>
      <c r="D1029" s="64"/>
      <c r="E1029" s="79"/>
      <c r="H1029" s="79"/>
      <c r="I1029" s="79"/>
    </row>
    <row r="1030" spans="2:9" s="60" customFormat="1" ht="15">
      <c r="B1030" s="79"/>
      <c r="C1030" s="63"/>
      <c r="D1030" s="64"/>
      <c r="E1030" s="79"/>
      <c r="H1030" s="79"/>
      <c r="I1030" s="79"/>
    </row>
    <row r="1031" spans="2:9" s="60" customFormat="1" ht="15">
      <c r="B1031" s="79"/>
      <c r="C1031" s="63"/>
      <c r="D1031" s="64"/>
      <c r="E1031" s="79"/>
      <c r="H1031" s="79"/>
      <c r="I1031" s="79"/>
    </row>
    <row r="1032" spans="2:9" s="60" customFormat="1" ht="15">
      <c r="B1032" s="79"/>
      <c r="C1032" s="63"/>
      <c r="D1032" s="64"/>
      <c r="E1032" s="79"/>
      <c r="H1032" s="79"/>
      <c r="I1032" s="79"/>
    </row>
    <row r="1033" spans="2:9" s="60" customFormat="1" ht="15">
      <c r="B1033" s="79"/>
      <c r="C1033" s="63"/>
      <c r="D1033" s="64"/>
      <c r="E1033" s="79"/>
      <c r="H1033" s="79"/>
      <c r="I1033" s="79"/>
    </row>
    <row r="1034" spans="2:9" s="60" customFormat="1" ht="15">
      <c r="B1034" s="79"/>
      <c r="C1034" s="63"/>
      <c r="D1034" s="64"/>
      <c r="E1034" s="79"/>
      <c r="H1034" s="79"/>
      <c r="I1034" s="79"/>
    </row>
    <row r="1035" spans="2:9" s="60" customFormat="1" ht="15">
      <c r="B1035" s="79"/>
      <c r="C1035" s="63"/>
      <c r="D1035" s="64"/>
      <c r="E1035" s="79"/>
      <c r="H1035" s="79"/>
      <c r="I1035" s="79"/>
    </row>
    <row r="1036" spans="2:9" s="60" customFormat="1" ht="15">
      <c r="B1036" s="79"/>
      <c r="C1036" s="63"/>
      <c r="D1036" s="64"/>
      <c r="E1036" s="79"/>
      <c r="H1036" s="79"/>
      <c r="I1036" s="79"/>
    </row>
    <row r="1037" spans="2:9" s="60" customFormat="1" ht="15">
      <c r="B1037" s="79"/>
      <c r="C1037" s="63"/>
      <c r="D1037" s="64"/>
      <c r="E1037" s="79"/>
      <c r="H1037" s="79"/>
      <c r="I1037" s="79"/>
    </row>
    <row r="1038" spans="2:9" s="60" customFormat="1" ht="15">
      <c r="B1038" s="79"/>
      <c r="C1038" s="63"/>
      <c r="D1038" s="64"/>
      <c r="E1038" s="79"/>
      <c r="H1038" s="79"/>
      <c r="I1038" s="79"/>
    </row>
    <row r="1039" spans="2:9" s="60" customFormat="1" ht="15">
      <c r="B1039" s="79"/>
      <c r="C1039" s="63"/>
      <c r="D1039" s="64"/>
      <c r="E1039" s="79"/>
      <c r="H1039" s="79"/>
      <c r="I1039" s="79"/>
    </row>
    <row r="1040" spans="2:9" s="60" customFormat="1" ht="15">
      <c r="B1040" s="79"/>
      <c r="C1040" s="63"/>
      <c r="D1040" s="64"/>
      <c r="E1040" s="79"/>
      <c r="H1040" s="79"/>
      <c r="I1040" s="79"/>
    </row>
    <row r="1041" spans="2:9" s="60" customFormat="1" ht="15">
      <c r="B1041" s="79"/>
      <c r="C1041" s="63"/>
      <c r="D1041" s="64"/>
      <c r="E1041" s="79"/>
      <c r="H1041" s="79"/>
      <c r="I1041" s="79"/>
    </row>
    <row r="1042" spans="2:9" s="60" customFormat="1" ht="15">
      <c r="B1042" s="79"/>
      <c r="C1042" s="63"/>
      <c r="D1042" s="64"/>
      <c r="E1042" s="79"/>
      <c r="H1042" s="79"/>
      <c r="I1042" s="79"/>
    </row>
    <row r="1043" spans="2:9" s="60" customFormat="1" ht="15">
      <c r="B1043" s="79"/>
      <c r="C1043" s="63"/>
      <c r="D1043" s="64"/>
      <c r="E1043" s="79"/>
      <c r="H1043" s="79"/>
      <c r="I1043" s="79"/>
    </row>
    <row r="1044" spans="2:9" s="60" customFormat="1" ht="15">
      <c r="B1044" s="79"/>
      <c r="C1044" s="63"/>
      <c r="D1044" s="64"/>
      <c r="E1044" s="79"/>
      <c r="H1044" s="79"/>
      <c r="I1044" s="79"/>
    </row>
    <row r="1045" spans="2:9" s="60" customFormat="1" ht="15">
      <c r="B1045" s="79"/>
      <c r="C1045" s="63"/>
      <c r="D1045" s="64"/>
      <c r="E1045" s="79"/>
      <c r="H1045" s="79"/>
      <c r="I1045" s="79"/>
    </row>
    <row r="1046" spans="2:9" s="60" customFormat="1" ht="15">
      <c r="B1046" s="79"/>
      <c r="C1046" s="63"/>
      <c r="D1046" s="64"/>
      <c r="E1046" s="79"/>
      <c r="H1046" s="79"/>
      <c r="I1046" s="79"/>
    </row>
    <row r="1047" spans="2:9" s="60" customFormat="1" ht="15">
      <c r="B1047" s="79"/>
      <c r="C1047" s="63"/>
      <c r="D1047" s="64"/>
      <c r="E1047" s="79"/>
      <c r="H1047" s="79"/>
      <c r="I1047" s="79"/>
    </row>
    <row r="1048" spans="2:9" s="60" customFormat="1" ht="15">
      <c r="B1048" s="79"/>
      <c r="C1048" s="63"/>
      <c r="D1048" s="64"/>
      <c r="E1048" s="79"/>
      <c r="H1048" s="79"/>
      <c r="I1048" s="79"/>
    </row>
    <row r="1049" spans="2:9" s="60" customFormat="1" ht="15">
      <c r="B1049" s="79"/>
      <c r="C1049" s="63"/>
      <c r="D1049" s="64"/>
      <c r="E1049" s="79"/>
      <c r="H1049" s="79"/>
      <c r="I1049" s="79"/>
    </row>
    <row r="1050" spans="2:9" s="60" customFormat="1" ht="15">
      <c r="B1050" s="79"/>
      <c r="C1050" s="63"/>
      <c r="D1050" s="64"/>
      <c r="E1050" s="79"/>
      <c r="H1050" s="79"/>
      <c r="I1050" s="79"/>
    </row>
    <row r="1051" spans="2:9" s="60" customFormat="1" ht="15">
      <c r="B1051" s="79"/>
      <c r="C1051" s="63"/>
      <c r="D1051" s="64"/>
      <c r="E1051" s="79"/>
      <c r="H1051" s="79"/>
      <c r="I1051" s="79"/>
    </row>
    <row r="1052" spans="2:9" s="60" customFormat="1" ht="15">
      <c r="B1052" s="79"/>
      <c r="C1052" s="63"/>
      <c r="D1052" s="64"/>
      <c r="E1052" s="79"/>
      <c r="H1052" s="79"/>
      <c r="I1052" s="79"/>
    </row>
    <row r="1053" spans="2:9" s="60" customFormat="1" ht="15">
      <c r="B1053" s="79"/>
      <c r="C1053" s="63"/>
      <c r="D1053" s="64"/>
      <c r="E1053" s="79"/>
      <c r="H1053" s="79"/>
      <c r="I1053" s="79"/>
    </row>
    <row r="1054" spans="2:9" s="60" customFormat="1" ht="15">
      <c r="B1054" s="79"/>
      <c r="C1054" s="63"/>
      <c r="D1054" s="64"/>
      <c r="E1054" s="79"/>
      <c r="H1054" s="79"/>
      <c r="I1054" s="79"/>
    </row>
    <row r="1055" spans="2:9" s="60" customFormat="1" ht="15">
      <c r="B1055" s="79"/>
      <c r="C1055" s="63"/>
      <c r="D1055" s="64"/>
      <c r="E1055" s="79"/>
      <c r="H1055" s="79"/>
      <c r="I1055" s="79"/>
    </row>
    <row r="1056" spans="2:9" s="60" customFormat="1" ht="15">
      <c r="B1056" s="79"/>
      <c r="C1056" s="63"/>
      <c r="D1056" s="64"/>
      <c r="E1056" s="79"/>
      <c r="H1056" s="79"/>
      <c r="I1056" s="79"/>
    </row>
    <row r="1057" spans="2:9" s="60" customFormat="1" ht="15">
      <c r="B1057" s="79"/>
      <c r="C1057" s="63"/>
      <c r="D1057" s="64"/>
      <c r="E1057" s="79"/>
      <c r="H1057" s="79"/>
      <c r="I1057" s="79"/>
    </row>
    <row r="1058" spans="2:9" s="60" customFormat="1" ht="15">
      <c r="B1058" s="79"/>
      <c r="C1058" s="63"/>
      <c r="D1058" s="64"/>
      <c r="E1058" s="79"/>
      <c r="H1058" s="79"/>
      <c r="I1058" s="79"/>
    </row>
    <row r="1059" spans="2:9" s="60" customFormat="1" ht="15">
      <c r="B1059" s="79"/>
      <c r="C1059" s="63"/>
      <c r="D1059" s="64"/>
      <c r="E1059" s="79"/>
      <c r="H1059" s="79"/>
      <c r="I1059" s="79"/>
    </row>
    <row r="1060" spans="2:9" s="60" customFormat="1" ht="15">
      <c r="B1060" s="79"/>
      <c r="C1060" s="63"/>
      <c r="D1060" s="64"/>
      <c r="E1060" s="79"/>
      <c r="H1060" s="79"/>
      <c r="I1060" s="79"/>
    </row>
    <row r="1061" spans="2:9" s="60" customFormat="1" ht="15">
      <c r="B1061" s="79"/>
      <c r="C1061" s="63"/>
      <c r="D1061" s="64"/>
      <c r="E1061" s="79"/>
      <c r="H1061" s="79"/>
      <c r="I1061" s="79"/>
    </row>
    <row r="1062" spans="2:9" s="60" customFormat="1" ht="15">
      <c r="B1062" s="79"/>
      <c r="C1062" s="63"/>
      <c r="D1062" s="64"/>
      <c r="E1062" s="79"/>
      <c r="H1062" s="79"/>
      <c r="I1062" s="79"/>
    </row>
    <row r="1063" spans="2:9" s="60" customFormat="1" ht="15">
      <c r="B1063" s="79"/>
      <c r="C1063" s="63"/>
      <c r="D1063" s="64"/>
      <c r="E1063" s="79"/>
      <c r="H1063" s="79"/>
      <c r="I1063" s="79"/>
    </row>
    <row r="1064" spans="2:9" s="60" customFormat="1" ht="15">
      <c r="B1064" s="79"/>
      <c r="C1064" s="63"/>
      <c r="D1064" s="64"/>
      <c r="E1064" s="79"/>
      <c r="H1064" s="79"/>
      <c r="I1064" s="79"/>
    </row>
    <row r="1065" spans="2:9" s="60" customFormat="1" ht="15">
      <c r="B1065" s="79"/>
      <c r="C1065" s="63"/>
      <c r="D1065" s="64"/>
      <c r="E1065" s="79"/>
      <c r="H1065" s="79"/>
      <c r="I1065" s="79"/>
    </row>
    <row r="1066" spans="2:9" s="60" customFormat="1" ht="15">
      <c r="B1066" s="79"/>
      <c r="C1066" s="63"/>
      <c r="D1066" s="64"/>
      <c r="E1066" s="79"/>
      <c r="H1066" s="79"/>
      <c r="I1066" s="79"/>
    </row>
    <row r="1067" spans="2:9" s="60" customFormat="1" ht="15">
      <c r="B1067" s="79"/>
      <c r="C1067" s="63"/>
      <c r="D1067" s="64"/>
      <c r="E1067" s="79"/>
      <c r="H1067" s="79"/>
      <c r="I1067" s="79"/>
    </row>
    <row r="1068" spans="2:9" s="60" customFormat="1" ht="15">
      <c r="B1068" s="79"/>
      <c r="C1068" s="63"/>
      <c r="D1068" s="64"/>
      <c r="E1068" s="79"/>
      <c r="H1068" s="79"/>
      <c r="I1068" s="79"/>
    </row>
    <row r="1069" spans="2:9" s="60" customFormat="1" ht="15">
      <c r="B1069" s="79"/>
      <c r="C1069" s="63"/>
      <c r="D1069" s="64"/>
      <c r="E1069" s="79"/>
      <c r="H1069" s="79"/>
      <c r="I1069" s="79"/>
    </row>
    <row r="1070" spans="2:9" s="60" customFormat="1" ht="15">
      <c r="B1070" s="79"/>
      <c r="C1070" s="63"/>
      <c r="D1070" s="64"/>
      <c r="E1070" s="79"/>
      <c r="H1070" s="79"/>
      <c r="I1070" s="79"/>
    </row>
    <row r="1071" spans="2:9" s="60" customFormat="1" ht="15">
      <c r="B1071" s="79"/>
      <c r="C1071" s="63"/>
      <c r="D1071" s="64"/>
      <c r="E1071" s="79"/>
      <c r="H1071" s="79"/>
      <c r="I1071" s="79"/>
    </row>
    <row r="1072" spans="2:9" s="60" customFormat="1" ht="15">
      <c r="B1072" s="79"/>
      <c r="C1072" s="63"/>
      <c r="D1072" s="64"/>
      <c r="E1072" s="79"/>
      <c r="H1072" s="79"/>
      <c r="I1072" s="79"/>
    </row>
    <row r="1073" spans="2:9" s="60" customFormat="1" ht="15">
      <c r="B1073" s="79"/>
      <c r="C1073" s="63"/>
      <c r="D1073" s="64"/>
      <c r="E1073" s="79"/>
      <c r="H1073" s="79"/>
      <c r="I1073" s="79"/>
    </row>
    <row r="1074" spans="2:9" s="60" customFormat="1" ht="15">
      <c r="B1074" s="79"/>
      <c r="C1074" s="63"/>
      <c r="D1074" s="64"/>
      <c r="E1074" s="79"/>
      <c r="H1074" s="79"/>
      <c r="I1074" s="79"/>
    </row>
    <row r="1075" spans="2:9" s="60" customFormat="1" ht="15">
      <c r="B1075" s="79"/>
      <c r="C1075" s="63"/>
      <c r="D1075" s="64"/>
      <c r="E1075" s="79"/>
      <c r="H1075" s="79"/>
      <c r="I1075" s="79"/>
    </row>
    <row r="1076" spans="2:9" s="60" customFormat="1" ht="15">
      <c r="B1076" s="79"/>
      <c r="C1076" s="63"/>
      <c r="D1076" s="64"/>
      <c r="E1076" s="79"/>
      <c r="H1076" s="79"/>
      <c r="I1076" s="79"/>
    </row>
    <row r="1077" spans="2:9" s="60" customFormat="1" ht="15">
      <c r="B1077" s="79"/>
      <c r="C1077" s="63"/>
      <c r="D1077" s="64"/>
      <c r="E1077" s="79"/>
      <c r="H1077" s="79"/>
      <c r="I1077" s="79"/>
    </row>
    <row r="1078" spans="2:9" s="60" customFormat="1" ht="15">
      <c r="B1078" s="79"/>
      <c r="C1078" s="63"/>
      <c r="D1078" s="64"/>
      <c r="E1078" s="79"/>
      <c r="H1078" s="79"/>
      <c r="I1078" s="79"/>
    </row>
    <row r="1079" spans="2:9" s="60" customFormat="1" ht="15">
      <c r="B1079" s="79"/>
      <c r="C1079" s="63"/>
      <c r="D1079" s="64"/>
      <c r="E1079" s="79"/>
      <c r="H1079" s="79"/>
      <c r="I1079" s="79"/>
    </row>
    <row r="1080" spans="2:9" s="60" customFormat="1" ht="15">
      <c r="B1080" s="79"/>
      <c r="C1080" s="63"/>
      <c r="D1080" s="64"/>
      <c r="E1080" s="79"/>
      <c r="H1080" s="79"/>
      <c r="I1080" s="79"/>
    </row>
    <row r="1081" spans="2:9" s="60" customFormat="1" ht="15">
      <c r="B1081" s="79"/>
      <c r="C1081" s="63"/>
      <c r="D1081" s="64"/>
      <c r="E1081" s="79"/>
      <c r="H1081" s="79"/>
      <c r="I1081" s="79"/>
    </row>
    <row r="1082" spans="2:9" s="60" customFormat="1" ht="15">
      <c r="B1082" s="79"/>
      <c r="C1082" s="63"/>
      <c r="D1082" s="64"/>
      <c r="E1082" s="79"/>
      <c r="H1082" s="79"/>
      <c r="I1082" s="79"/>
    </row>
    <row r="1083" spans="2:9" s="60" customFormat="1" ht="15">
      <c r="B1083" s="79"/>
      <c r="C1083" s="63"/>
      <c r="D1083" s="64"/>
      <c r="E1083" s="79"/>
      <c r="H1083" s="79"/>
      <c r="I1083" s="79"/>
    </row>
    <row r="1084" spans="2:9" s="60" customFormat="1" ht="15">
      <c r="B1084" s="79"/>
      <c r="C1084" s="63"/>
      <c r="D1084" s="64"/>
      <c r="E1084" s="79"/>
      <c r="H1084" s="79"/>
      <c r="I1084" s="79"/>
    </row>
    <row r="1085" spans="2:9" s="60" customFormat="1" ht="15">
      <c r="B1085" s="79"/>
      <c r="C1085" s="63"/>
      <c r="D1085" s="64"/>
      <c r="E1085" s="79"/>
      <c r="H1085" s="79"/>
      <c r="I1085" s="79"/>
    </row>
    <row r="1086" spans="2:9" s="60" customFormat="1" ht="15">
      <c r="B1086" s="79"/>
      <c r="C1086" s="63"/>
      <c r="D1086" s="64"/>
      <c r="E1086" s="79"/>
      <c r="H1086" s="79"/>
      <c r="I1086" s="79"/>
    </row>
    <row r="1087" spans="2:9" s="60" customFormat="1" ht="15">
      <c r="B1087" s="79"/>
      <c r="C1087" s="63"/>
      <c r="D1087" s="64"/>
      <c r="E1087" s="79"/>
      <c r="H1087" s="79"/>
      <c r="I1087" s="79"/>
    </row>
    <row r="1088" spans="2:9" s="60" customFormat="1" ht="15">
      <c r="B1088" s="79"/>
      <c r="C1088" s="63"/>
      <c r="D1088" s="64"/>
      <c r="E1088" s="79"/>
      <c r="H1088" s="79"/>
      <c r="I1088" s="79"/>
    </row>
    <row r="1089" spans="2:9" s="60" customFormat="1" ht="15">
      <c r="B1089" s="79"/>
      <c r="C1089" s="63"/>
      <c r="D1089" s="64"/>
      <c r="E1089" s="79"/>
      <c r="H1089" s="79"/>
      <c r="I1089" s="79"/>
    </row>
    <row r="1090" spans="2:9" s="60" customFormat="1" ht="15">
      <c r="B1090" s="79"/>
      <c r="C1090" s="63"/>
      <c r="D1090" s="64"/>
      <c r="E1090" s="79"/>
      <c r="H1090" s="79"/>
      <c r="I1090" s="79"/>
    </row>
    <row r="1091" spans="2:9" s="60" customFormat="1" ht="15">
      <c r="B1091" s="79"/>
      <c r="C1091" s="63"/>
      <c r="D1091" s="64"/>
      <c r="E1091" s="79"/>
      <c r="H1091" s="79"/>
      <c r="I1091" s="79"/>
    </row>
    <row r="1092" spans="2:9" s="60" customFormat="1" ht="15">
      <c r="B1092" s="79"/>
      <c r="C1092" s="63"/>
      <c r="D1092" s="64"/>
      <c r="E1092" s="79"/>
      <c r="H1092" s="79"/>
      <c r="I1092" s="79"/>
    </row>
    <row r="1093" spans="2:9" s="60" customFormat="1" ht="15">
      <c r="B1093" s="79"/>
      <c r="C1093" s="63"/>
      <c r="D1093" s="64"/>
      <c r="E1093" s="79"/>
      <c r="H1093" s="79"/>
      <c r="I1093" s="79"/>
    </row>
    <row r="1094" spans="2:9" s="60" customFormat="1" ht="15">
      <c r="B1094" s="79"/>
      <c r="C1094" s="63"/>
      <c r="D1094" s="64"/>
      <c r="E1094" s="79"/>
      <c r="H1094" s="79"/>
      <c r="I1094" s="79"/>
    </row>
    <row r="1095" spans="2:9" s="60" customFormat="1" ht="15">
      <c r="B1095" s="79"/>
      <c r="C1095" s="63"/>
      <c r="D1095" s="64"/>
      <c r="E1095" s="79"/>
      <c r="H1095" s="79"/>
      <c r="I1095" s="79"/>
    </row>
    <row r="1096" spans="2:9" s="60" customFormat="1" ht="15">
      <c r="B1096" s="79"/>
      <c r="C1096" s="63"/>
      <c r="D1096" s="64"/>
      <c r="E1096" s="79"/>
      <c r="H1096" s="79"/>
      <c r="I1096" s="79"/>
    </row>
    <row r="1097" spans="2:9" s="60" customFormat="1" ht="15">
      <c r="B1097" s="79"/>
      <c r="C1097" s="63"/>
      <c r="D1097" s="64"/>
      <c r="E1097" s="79"/>
      <c r="H1097" s="79"/>
      <c r="I1097" s="79"/>
    </row>
    <row r="1098" spans="2:9" s="60" customFormat="1" ht="15">
      <c r="B1098" s="79"/>
      <c r="C1098" s="63"/>
      <c r="D1098" s="64"/>
      <c r="E1098" s="79"/>
      <c r="H1098" s="79"/>
      <c r="I1098" s="79"/>
    </row>
    <row r="1099" spans="2:9" s="60" customFormat="1" ht="15">
      <c r="B1099" s="79"/>
      <c r="C1099" s="63"/>
      <c r="D1099" s="64"/>
      <c r="E1099" s="79"/>
      <c r="H1099" s="79"/>
      <c r="I1099" s="79"/>
    </row>
    <row r="1100" spans="2:9" s="60" customFormat="1" ht="15">
      <c r="B1100" s="79"/>
      <c r="C1100" s="63"/>
      <c r="D1100" s="64"/>
      <c r="E1100" s="79"/>
      <c r="H1100" s="79"/>
      <c r="I1100" s="79"/>
    </row>
    <row r="1101" spans="2:9" s="60" customFormat="1" ht="15">
      <c r="B1101" s="79"/>
      <c r="C1101" s="63"/>
      <c r="D1101" s="64"/>
      <c r="E1101" s="79"/>
      <c r="H1101" s="79"/>
      <c r="I1101" s="79"/>
    </row>
    <row r="1102" spans="2:9" s="60" customFormat="1" ht="15">
      <c r="B1102" s="79"/>
      <c r="C1102" s="63"/>
      <c r="D1102" s="64"/>
      <c r="E1102" s="79"/>
      <c r="H1102" s="79"/>
      <c r="I1102" s="79"/>
    </row>
    <row r="1103" spans="2:9" s="60" customFormat="1" ht="15">
      <c r="B1103" s="79"/>
      <c r="C1103" s="63"/>
      <c r="D1103" s="64"/>
      <c r="E1103" s="79"/>
      <c r="H1103" s="79"/>
      <c r="I1103" s="79"/>
    </row>
    <row r="1104" spans="2:9" s="60" customFormat="1" ht="15">
      <c r="B1104" s="79"/>
      <c r="C1104" s="63"/>
      <c r="D1104" s="64"/>
      <c r="E1104" s="79"/>
      <c r="H1104" s="79"/>
      <c r="I1104" s="79"/>
    </row>
    <row r="1105" spans="2:9" s="60" customFormat="1" ht="15">
      <c r="B1105" s="79"/>
      <c r="C1105" s="63"/>
      <c r="D1105" s="64"/>
      <c r="E1105" s="79"/>
      <c r="H1105" s="79"/>
      <c r="I1105" s="79"/>
    </row>
    <row r="1106" spans="2:9" s="60" customFormat="1" ht="15">
      <c r="B1106" s="79"/>
      <c r="C1106" s="63"/>
      <c r="D1106" s="64"/>
      <c r="E1106" s="79"/>
      <c r="H1106" s="79"/>
      <c r="I1106" s="79"/>
    </row>
    <row r="1107" spans="2:9" s="60" customFormat="1" ht="15">
      <c r="B1107" s="79"/>
      <c r="C1107" s="63"/>
      <c r="D1107" s="64"/>
      <c r="E1107" s="79"/>
      <c r="H1107" s="79"/>
      <c r="I1107" s="79"/>
    </row>
    <row r="1108" spans="2:9" s="60" customFormat="1" ht="15">
      <c r="B1108" s="79"/>
      <c r="C1108" s="63"/>
      <c r="D1108" s="64"/>
      <c r="E1108" s="79"/>
      <c r="H1108" s="79"/>
      <c r="I1108" s="79"/>
    </row>
    <row r="1109" spans="2:9" s="60" customFormat="1" ht="15">
      <c r="B1109" s="79"/>
      <c r="C1109" s="63"/>
      <c r="D1109" s="64"/>
      <c r="E1109" s="79"/>
      <c r="H1109" s="79"/>
      <c r="I1109" s="79"/>
    </row>
    <row r="1110" spans="2:9" s="60" customFormat="1" ht="15">
      <c r="B1110" s="79"/>
      <c r="C1110" s="63"/>
      <c r="D1110" s="64"/>
      <c r="E1110" s="79"/>
      <c r="H1110" s="79"/>
      <c r="I1110" s="79"/>
    </row>
    <row r="1111" spans="2:9" s="60" customFormat="1" ht="15">
      <c r="B1111" s="79"/>
      <c r="C1111" s="63"/>
      <c r="D1111" s="64"/>
      <c r="E1111" s="79"/>
      <c r="H1111" s="79"/>
      <c r="I1111" s="79"/>
    </row>
    <row r="1112" spans="2:9" s="60" customFormat="1" ht="15">
      <c r="B1112" s="79"/>
      <c r="C1112" s="63"/>
      <c r="D1112" s="64"/>
      <c r="E1112" s="79"/>
      <c r="H1112" s="79"/>
      <c r="I1112" s="79"/>
    </row>
    <row r="1113" spans="2:9" s="60" customFormat="1" ht="15">
      <c r="B1113" s="79"/>
      <c r="C1113" s="63"/>
      <c r="D1113" s="64"/>
      <c r="E1113" s="79"/>
      <c r="H1113" s="79"/>
      <c r="I1113" s="79"/>
    </row>
    <row r="1114" spans="2:9" s="60" customFormat="1" ht="15">
      <c r="B1114" s="79"/>
      <c r="C1114" s="63"/>
      <c r="D1114" s="64"/>
      <c r="E1114" s="79"/>
      <c r="H1114" s="79"/>
      <c r="I1114" s="79"/>
    </row>
    <row r="1115" spans="2:9" s="60" customFormat="1" ht="15">
      <c r="B1115" s="79"/>
      <c r="C1115" s="63"/>
      <c r="D1115" s="64"/>
      <c r="E1115" s="79"/>
      <c r="H1115" s="79"/>
      <c r="I1115" s="79"/>
    </row>
    <row r="1116" spans="2:9" s="60" customFormat="1" ht="15">
      <c r="B1116" s="79"/>
      <c r="C1116" s="63"/>
      <c r="D1116" s="64"/>
      <c r="E1116" s="79"/>
      <c r="H1116" s="79"/>
      <c r="I1116" s="79"/>
    </row>
    <row r="1117" spans="2:9" s="60" customFormat="1" ht="15">
      <c r="B1117" s="79"/>
      <c r="C1117" s="63"/>
      <c r="D1117" s="64"/>
      <c r="E1117" s="79"/>
      <c r="H1117" s="79"/>
      <c r="I1117" s="79"/>
    </row>
    <row r="1118" spans="2:9" s="60" customFormat="1" ht="15">
      <c r="B1118" s="79"/>
      <c r="C1118" s="63"/>
      <c r="D1118" s="64"/>
      <c r="E1118" s="79"/>
      <c r="H1118" s="79"/>
      <c r="I1118" s="79"/>
    </row>
    <row r="1119" spans="2:9" s="60" customFormat="1" ht="15">
      <c r="B1119" s="79"/>
      <c r="C1119" s="63"/>
      <c r="D1119" s="64"/>
      <c r="E1119" s="79"/>
      <c r="H1119" s="79"/>
      <c r="I1119" s="79"/>
    </row>
    <row r="1120" spans="2:9" s="60" customFormat="1" ht="15">
      <c r="B1120" s="79"/>
      <c r="C1120" s="63"/>
      <c r="D1120" s="64"/>
      <c r="E1120" s="79"/>
      <c r="H1120" s="79"/>
      <c r="I1120" s="79"/>
    </row>
    <row r="1121" spans="2:9" s="60" customFormat="1" ht="15">
      <c r="B1121" s="79"/>
      <c r="C1121" s="63"/>
      <c r="D1121" s="64"/>
      <c r="E1121" s="79"/>
      <c r="H1121" s="79"/>
      <c r="I1121" s="79"/>
    </row>
    <row r="1122" spans="2:9" s="60" customFormat="1" ht="15">
      <c r="B1122" s="79"/>
      <c r="C1122" s="63"/>
      <c r="D1122" s="64"/>
      <c r="E1122" s="79"/>
      <c r="H1122" s="79"/>
      <c r="I1122" s="79"/>
    </row>
    <row r="1123" spans="2:9" s="60" customFormat="1" ht="15">
      <c r="B1123" s="79"/>
      <c r="C1123" s="63"/>
      <c r="D1123" s="64"/>
      <c r="E1123" s="79"/>
      <c r="H1123" s="79"/>
      <c r="I1123" s="79"/>
    </row>
    <row r="1124" spans="2:9" s="60" customFormat="1" ht="15">
      <c r="B1124" s="79"/>
      <c r="C1124" s="63"/>
      <c r="D1124" s="64"/>
      <c r="E1124" s="79"/>
      <c r="H1124" s="79"/>
      <c r="I1124" s="79"/>
    </row>
    <row r="1125" spans="2:9" s="60" customFormat="1" ht="15">
      <c r="B1125" s="79"/>
      <c r="C1125" s="63"/>
      <c r="D1125" s="64"/>
      <c r="E1125" s="79"/>
      <c r="H1125" s="79"/>
      <c r="I1125" s="79"/>
    </row>
    <row r="1126" spans="2:9" s="60" customFormat="1" ht="15">
      <c r="B1126" s="79"/>
      <c r="C1126" s="63"/>
      <c r="D1126" s="64"/>
      <c r="E1126" s="79"/>
      <c r="H1126" s="79"/>
      <c r="I1126" s="79"/>
    </row>
    <row r="1127" spans="2:9" s="60" customFormat="1" ht="15">
      <c r="B1127" s="79"/>
      <c r="C1127" s="63"/>
      <c r="D1127" s="64"/>
      <c r="E1127" s="79"/>
      <c r="H1127" s="79"/>
      <c r="I1127" s="79"/>
    </row>
    <row r="1128" spans="2:9" s="60" customFormat="1" ht="15">
      <c r="B1128" s="79"/>
      <c r="C1128" s="63"/>
      <c r="D1128" s="64"/>
      <c r="E1128" s="79"/>
      <c r="H1128" s="79"/>
      <c r="I1128" s="79"/>
    </row>
    <row r="1129" spans="2:9" s="60" customFormat="1" ht="15">
      <c r="B1129" s="79"/>
      <c r="C1129" s="63"/>
      <c r="D1129" s="64"/>
      <c r="E1129" s="79"/>
      <c r="H1129" s="79"/>
      <c r="I1129" s="79"/>
    </row>
    <row r="1130" spans="2:9" s="60" customFormat="1" ht="15">
      <c r="B1130" s="79"/>
      <c r="C1130" s="63"/>
      <c r="D1130" s="64"/>
      <c r="E1130" s="79"/>
      <c r="H1130" s="79"/>
      <c r="I1130" s="79"/>
    </row>
    <row r="1131" spans="2:9" s="60" customFormat="1" ht="15">
      <c r="B1131" s="79"/>
      <c r="C1131" s="63"/>
      <c r="D1131" s="64"/>
      <c r="E1131" s="79"/>
      <c r="H1131" s="79"/>
      <c r="I1131" s="79"/>
    </row>
    <row r="1132" spans="2:9" s="60" customFormat="1" ht="15">
      <c r="B1132" s="79"/>
      <c r="C1132" s="63"/>
      <c r="D1132" s="64"/>
      <c r="E1132" s="79"/>
      <c r="H1132" s="79"/>
      <c r="I1132" s="79"/>
    </row>
    <row r="1133" spans="2:9" s="60" customFormat="1" ht="15">
      <c r="B1133" s="79"/>
      <c r="C1133" s="63"/>
      <c r="D1133" s="64"/>
      <c r="E1133" s="79"/>
      <c r="H1133" s="79"/>
      <c r="I1133" s="79"/>
    </row>
    <row r="1134" spans="2:9" s="60" customFormat="1" ht="15">
      <c r="B1134" s="79"/>
      <c r="C1134" s="63"/>
      <c r="D1134" s="64"/>
      <c r="E1134" s="79"/>
      <c r="H1134" s="79"/>
      <c r="I1134" s="79"/>
    </row>
    <row r="1135" spans="2:9" s="60" customFormat="1" ht="15">
      <c r="B1135" s="79"/>
      <c r="C1135" s="63"/>
      <c r="D1135" s="64"/>
      <c r="E1135" s="79"/>
      <c r="H1135" s="79"/>
      <c r="I1135" s="79"/>
    </row>
    <row r="1136" spans="2:9" s="60" customFormat="1" ht="15">
      <c r="B1136" s="79"/>
      <c r="C1136" s="63"/>
      <c r="D1136" s="64"/>
      <c r="E1136" s="79"/>
      <c r="H1136" s="79"/>
      <c r="I1136" s="79"/>
    </row>
    <row r="1137" spans="2:9" s="60" customFormat="1" ht="15">
      <c r="B1137" s="79"/>
      <c r="C1137" s="63"/>
      <c r="D1137" s="64"/>
      <c r="E1137" s="79"/>
      <c r="H1137" s="79"/>
      <c r="I1137" s="79"/>
    </row>
    <row r="1138" spans="2:9" s="60" customFormat="1" ht="15">
      <c r="B1138" s="79"/>
      <c r="C1138" s="63"/>
      <c r="D1138" s="64"/>
      <c r="E1138" s="79"/>
      <c r="H1138" s="79"/>
      <c r="I1138" s="79"/>
    </row>
    <row r="1139" spans="2:9" s="60" customFormat="1" ht="15">
      <c r="B1139" s="79"/>
      <c r="C1139" s="63"/>
      <c r="D1139" s="64"/>
      <c r="E1139" s="79"/>
      <c r="H1139" s="79"/>
      <c r="I1139" s="79"/>
    </row>
    <row r="1140" spans="2:9" s="60" customFormat="1" ht="15">
      <c r="B1140" s="79"/>
      <c r="C1140" s="63"/>
      <c r="D1140" s="64"/>
      <c r="E1140" s="79"/>
      <c r="H1140" s="79"/>
      <c r="I1140" s="79"/>
    </row>
    <row r="1141" spans="2:9" s="60" customFormat="1" ht="15">
      <c r="B1141" s="79"/>
      <c r="C1141" s="63"/>
      <c r="D1141" s="64"/>
      <c r="E1141" s="79"/>
      <c r="H1141" s="79"/>
      <c r="I1141" s="79"/>
    </row>
    <row r="1142" spans="2:9" s="60" customFormat="1" ht="15">
      <c r="B1142" s="79"/>
      <c r="C1142" s="63"/>
      <c r="D1142" s="64"/>
      <c r="E1142" s="79"/>
      <c r="H1142" s="79"/>
      <c r="I1142" s="79"/>
    </row>
    <row r="1143" spans="2:9" s="60" customFormat="1" ht="15">
      <c r="B1143" s="79"/>
      <c r="C1143" s="63"/>
      <c r="D1143" s="64"/>
      <c r="E1143" s="79"/>
      <c r="H1143" s="79"/>
      <c r="I1143" s="79"/>
    </row>
    <row r="1144" spans="2:9" s="60" customFormat="1" ht="15">
      <c r="B1144" s="79"/>
      <c r="C1144" s="63"/>
      <c r="D1144" s="64"/>
      <c r="E1144" s="79"/>
      <c r="H1144" s="79"/>
      <c r="I1144" s="79"/>
    </row>
    <row r="1145" spans="2:9" s="60" customFormat="1" ht="15">
      <c r="B1145" s="79"/>
      <c r="C1145" s="63"/>
      <c r="D1145" s="64"/>
      <c r="E1145" s="79"/>
      <c r="H1145" s="79"/>
      <c r="I1145" s="79"/>
    </row>
    <row r="1146" spans="2:9" s="60" customFormat="1" ht="15">
      <c r="B1146" s="79"/>
      <c r="C1146" s="63"/>
      <c r="D1146" s="64"/>
      <c r="E1146" s="79"/>
      <c r="H1146" s="79"/>
      <c r="I1146" s="79"/>
    </row>
    <row r="1147" spans="2:9" s="60" customFormat="1" ht="15">
      <c r="B1147" s="79"/>
      <c r="C1147" s="63"/>
      <c r="D1147" s="64"/>
      <c r="E1147" s="79"/>
      <c r="H1147" s="79"/>
      <c r="I1147" s="79"/>
    </row>
    <row r="1148" spans="2:9" s="60" customFormat="1" ht="15">
      <c r="B1148" s="79"/>
      <c r="C1148" s="63"/>
      <c r="D1148" s="64"/>
      <c r="E1148" s="79"/>
      <c r="H1148" s="79"/>
      <c r="I1148" s="79"/>
    </row>
    <row r="1149" spans="2:9" s="60" customFormat="1" ht="15">
      <c r="B1149" s="79"/>
      <c r="C1149" s="63"/>
      <c r="D1149" s="64"/>
      <c r="E1149" s="79"/>
      <c r="H1149" s="79"/>
      <c r="I1149" s="79"/>
    </row>
    <row r="1150" spans="2:9" s="60" customFormat="1" ht="15">
      <c r="B1150" s="79"/>
      <c r="C1150" s="63"/>
      <c r="D1150" s="64"/>
      <c r="E1150" s="79"/>
      <c r="H1150" s="79"/>
      <c r="I1150" s="79"/>
    </row>
    <row r="1151" spans="2:9" s="60" customFormat="1" ht="15">
      <c r="B1151" s="79"/>
      <c r="C1151" s="63"/>
      <c r="D1151" s="64"/>
      <c r="E1151" s="79"/>
      <c r="H1151" s="79"/>
      <c r="I1151" s="79"/>
    </row>
    <row r="1152" spans="2:9" s="60" customFormat="1" ht="15">
      <c r="B1152" s="79"/>
      <c r="C1152" s="63"/>
      <c r="D1152" s="64"/>
      <c r="E1152" s="79"/>
      <c r="H1152" s="79"/>
      <c r="I1152" s="79"/>
    </row>
    <row r="1153" spans="2:9" s="60" customFormat="1" ht="15">
      <c r="B1153" s="79"/>
      <c r="C1153" s="63"/>
      <c r="D1153" s="64"/>
      <c r="E1153" s="79"/>
      <c r="H1153" s="79"/>
      <c r="I1153" s="79"/>
    </row>
    <row r="1154" spans="2:9" s="60" customFormat="1" ht="15">
      <c r="B1154" s="79"/>
      <c r="C1154" s="63"/>
      <c r="D1154" s="64"/>
      <c r="E1154" s="79"/>
      <c r="H1154" s="79"/>
      <c r="I1154" s="79"/>
    </row>
    <row r="1155" spans="2:9" s="60" customFormat="1" ht="15">
      <c r="B1155" s="79"/>
      <c r="C1155" s="63"/>
      <c r="D1155" s="64"/>
      <c r="E1155" s="79"/>
      <c r="H1155" s="79"/>
      <c r="I1155" s="79"/>
    </row>
    <row r="1156" spans="2:9" s="60" customFormat="1" ht="15">
      <c r="B1156" s="79"/>
      <c r="C1156" s="63"/>
      <c r="D1156" s="64"/>
      <c r="E1156" s="79"/>
      <c r="H1156" s="79"/>
      <c r="I1156" s="79"/>
    </row>
    <row r="1157" spans="2:9" s="60" customFormat="1" ht="15">
      <c r="B1157" s="79"/>
      <c r="C1157" s="63"/>
      <c r="D1157" s="64"/>
      <c r="E1157" s="79"/>
      <c r="H1157" s="79"/>
      <c r="I1157" s="79"/>
    </row>
    <row r="1158" spans="2:9" s="60" customFormat="1" ht="15">
      <c r="B1158" s="79"/>
      <c r="C1158" s="63"/>
      <c r="D1158" s="64"/>
      <c r="E1158" s="79"/>
      <c r="H1158" s="79"/>
      <c r="I1158" s="79"/>
    </row>
    <row r="1159" spans="2:9" s="60" customFormat="1" ht="15">
      <c r="B1159" s="79"/>
      <c r="C1159" s="63"/>
      <c r="D1159" s="64"/>
      <c r="E1159" s="79"/>
      <c r="H1159" s="79"/>
      <c r="I1159" s="79"/>
    </row>
    <row r="1160" spans="2:9" s="60" customFormat="1" ht="15">
      <c r="B1160" s="79"/>
      <c r="C1160" s="63"/>
      <c r="D1160" s="64"/>
      <c r="E1160" s="79"/>
      <c r="H1160" s="79"/>
      <c r="I1160" s="79"/>
    </row>
    <row r="1161" spans="2:9" s="60" customFormat="1" ht="15">
      <c r="B1161" s="79"/>
      <c r="C1161" s="63"/>
      <c r="D1161" s="64"/>
      <c r="E1161" s="79"/>
      <c r="H1161" s="79"/>
      <c r="I1161" s="79"/>
    </row>
    <row r="1162" spans="2:9" s="60" customFormat="1" ht="15">
      <c r="B1162" s="79"/>
      <c r="C1162" s="63"/>
      <c r="D1162" s="64"/>
      <c r="E1162" s="79"/>
      <c r="H1162" s="79"/>
      <c r="I1162" s="79"/>
    </row>
    <row r="1163" spans="2:9" s="60" customFormat="1" ht="15">
      <c r="B1163" s="79"/>
      <c r="C1163" s="63"/>
      <c r="D1163" s="64"/>
      <c r="E1163" s="79"/>
      <c r="H1163" s="79"/>
      <c r="I1163" s="79"/>
    </row>
    <row r="1164" spans="2:9" s="60" customFormat="1" ht="15">
      <c r="B1164" s="79"/>
      <c r="C1164" s="63"/>
      <c r="D1164" s="64"/>
      <c r="E1164" s="79"/>
      <c r="H1164" s="79"/>
      <c r="I1164" s="79"/>
    </row>
    <row r="1165" spans="2:9" s="60" customFormat="1" ht="15">
      <c r="B1165" s="79"/>
      <c r="C1165" s="63"/>
      <c r="D1165" s="64"/>
      <c r="E1165" s="79"/>
      <c r="H1165" s="79"/>
      <c r="I1165" s="79"/>
    </row>
    <row r="1166" spans="2:9" s="60" customFormat="1" ht="15">
      <c r="B1166" s="79"/>
      <c r="C1166" s="63"/>
      <c r="D1166" s="64"/>
      <c r="E1166" s="79"/>
      <c r="H1166" s="79"/>
      <c r="I1166" s="79"/>
    </row>
    <row r="1167" spans="2:9" s="60" customFormat="1" ht="15">
      <c r="B1167" s="79"/>
      <c r="C1167" s="63"/>
      <c r="D1167" s="64"/>
      <c r="E1167" s="79"/>
      <c r="H1167" s="79"/>
      <c r="I1167" s="79"/>
    </row>
    <row r="1168" spans="2:9" s="60" customFormat="1" ht="15">
      <c r="B1168" s="79"/>
      <c r="C1168" s="63"/>
      <c r="D1168" s="64"/>
      <c r="E1168" s="79"/>
      <c r="H1168" s="79"/>
      <c r="I1168" s="79"/>
    </row>
    <row r="1169" spans="2:9" s="60" customFormat="1" ht="15">
      <c r="B1169" s="79"/>
      <c r="C1169" s="63"/>
      <c r="D1169" s="64"/>
      <c r="E1169" s="79"/>
      <c r="H1169" s="79"/>
      <c r="I1169" s="79"/>
    </row>
    <row r="1170" spans="2:9" s="60" customFormat="1" ht="15">
      <c r="B1170" s="79"/>
      <c r="C1170" s="63"/>
      <c r="D1170" s="64"/>
      <c r="E1170" s="79"/>
      <c r="H1170" s="79"/>
      <c r="I1170" s="79"/>
    </row>
    <row r="1171" spans="2:9" s="60" customFormat="1" ht="15">
      <c r="B1171" s="79"/>
      <c r="C1171" s="63"/>
      <c r="D1171" s="64"/>
      <c r="E1171" s="79"/>
      <c r="H1171" s="79"/>
      <c r="I1171" s="79"/>
    </row>
    <row r="1172" spans="2:9" s="60" customFormat="1" ht="15">
      <c r="B1172" s="79"/>
      <c r="C1172" s="63"/>
      <c r="D1172" s="64"/>
      <c r="E1172" s="79"/>
      <c r="H1172" s="79"/>
      <c r="I1172" s="79"/>
    </row>
    <row r="1173" spans="2:9" s="60" customFormat="1" ht="15">
      <c r="B1173" s="79"/>
      <c r="C1173" s="63"/>
      <c r="D1173" s="64"/>
      <c r="E1173" s="79"/>
      <c r="H1173" s="79"/>
      <c r="I1173" s="79"/>
    </row>
    <row r="1174" spans="2:9" s="60" customFormat="1" ht="15">
      <c r="B1174" s="79"/>
      <c r="C1174" s="63"/>
      <c r="D1174" s="64"/>
      <c r="E1174" s="79"/>
      <c r="H1174" s="79"/>
      <c r="I1174" s="79"/>
    </row>
    <row r="1175" spans="2:9" s="60" customFormat="1" ht="15">
      <c r="B1175" s="79"/>
      <c r="C1175" s="63"/>
      <c r="D1175" s="64"/>
      <c r="E1175" s="79"/>
      <c r="H1175" s="79"/>
      <c r="I1175" s="79"/>
    </row>
    <row r="1176" spans="2:9" s="60" customFormat="1" ht="15">
      <c r="B1176" s="79"/>
      <c r="C1176" s="63"/>
      <c r="D1176" s="64"/>
      <c r="E1176" s="79"/>
      <c r="H1176" s="79"/>
      <c r="I1176" s="79"/>
    </row>
    <row r="1177" spans="2:9" s="60" customFormat="1" ht="15">
      <c r="B1177" s="79"/>
      <c r="C1177" s="63"/>
      <c r="D1177" s="64"/>
      <c r="E1177" s="79"/>
      <c r="H1177" s="79"/>
      <c r="I1177" s="79"/>
    </row>
    <row r="1178" spans="2:9" s="60" customFormat="1" ht="15">
      <c r="B1178" s="79"/>
      <c r="C1178" s="63"/>
      <c r="D1178" s="64"/>
      <c r="E1178" s="79"/>
      <c r="H1178" s="79"/>
      <c r="I1178" s="79"/>
    </row>
    <row r="1179" spans="2:9" s="60" customFormat="1" ht="15">
      <c r="B1179" s="79"/>
      <c r="C1179" s="63"/>
      <c r="D1179" s="64"/>
      <c r="E1179" s="79"/>
      <c r="H1179" s="79"/>
      <c r="I1179" s="79"/>
    </row>
    <row r="1180" spans="2:9" s="60" customFormat="1" ht="15">
      <c r="B1180" s="79"/>
      <c r="C1180" s="63"/>
      <c r="D1180" s="64"/>
      <c r="E1180" s="79"/>
      <c r="H1180" s="79"/>
      <c r="I1180" s="79"/>
    </row>
    <row r="1181" spans="2:9" s="60" customFormat="1" ht="15">
      <c r="B1181" s="79"/>
      <c r="C1181" s="63"/>
      <c r="D1181" s="64"/>
      <c r="E1181" s="79"/>
      <c r="H1181" s="79"/>
      <c r="I1181" s="79"/>
    </row>
    <row r="1182" spans="2:9" s="60" customFormat="1" ht="15">
      <c r="B1182" s="79"/>
      <c r="C1182" s="63"/>
      <c r="D1182" s="64"/>
      <c r="E1182" s="79"/>
      <c r="H1182" s="79"/>
      <c r="I1182" s="79"/>
    </row>
    <row r="1183" spans="2:9" s="60" customFormat="1" ht="15">
      <c r="B1183" s="79"/>
      <c r="C1183" s="63"/>
      <c r="D1183" s="64"/>
      <c r="E1183" s="79"/>
      <c r="H1183" s="79"/>
      <c r="I1183" s="79"/>
    </row>
    <row r="1184" spans="2:9" s="60" customFormat="1" ht="15">
      <c r="B1184" s="79"/>
      <c r="C1184" s="63"/>
      <c r="D1184" s="64"/>
      <c r="E1184" s="79"/>
      <c r="H1184" s="79"/>
      <c r="I1184" s="79"/>
    </row>
    <row r="1185" spans="2:9" s="60" customFormat="1" ht="15">
      <c r="B1185" s="79"/>
      <c r="C1185" s="63"/>
      <c r="D1185" s="64"/>
      <c r="E1185" s="79"/>
      <c r="H1185" s="79"/>
      <c r="I1185" s="79"/>
    </row>
    <row r="1186" spans="2:9" s="60" customFormat="1" ht="15">
      <c r="B1186" s="79"/>
      <c r="C1186" s="63"/>
      <c r="D1186" s="64"/>
      <c r="E1186" s="79"/>
      <c r="H1186" s="79"/>
      <c r="I1186" s="79"/>
    </row>
    <row r="1187" spans="2:9" s="60" customFormat="1" ht="15">
      <c r="B1187" s="80"/>
      <c r="C1187" s="63"/>
      <c r="D1187" s="64"/>
      <c r="E1187" s="80"/>
      <c r="H1187" s="80"/>
      <c r="I1187" s="80"/>
    </row>
    <row r="1188" spans="2:9" s="60" customFormat="1" ht="15">
      <c r="B1188" s="79"/>
      <c r="C1188" s="63"/>
      <c r="D1188" s="64"/>
      <c r="E1188" s="79"/>
      <c r="H1188" s="79"/>
      <c r="I1188" s="79"/>
    </row>
    <row r="1189" spans="2:9" s="60" customFormat="1" ht="15">
      <c r="B1189" s="79"/>
      <c r="C1189" s="63"/>
      <c r="D1189" s="64"/>
      <c r="E1189" s="79"/>
      <c r="H1189" s="79"/>
      <c r="I1189" s="79"/>
    </row>
    <row r="1190" spans="2:9" s="62" customFormat="1" ht="15">
      <c r="B1190" s="81"/>
      <c r="C1190" s="82"/>
      <c r="D1190" s="83"/>
      <c r="E1190" s="81"/>
      <c r="H1190" s="81"/>
      <c r="I1190" s="81"/>
    </row>
    <row r="1191" spans="2:9" s="60" customFormat="1" ht="15">
      <c r="B1191" s="79"/>
      <c r="C1191" s="63"/>
      <c r="D1191" s="64"/>
      <c r="E1191" s="79"/>
      <c r="H1191" s="79"/>
      <c r="I1191" s="79"/>
    </row>
    <row r="1192" spans="2:9" s="60" customFormat="1" ht="15">
      <c r="B1192" s="79"/>
      <c r="C1192" s="63"/>
      <c r="D1192" s="64"/>
      <c r="E1192" s="79"/>
      <c r="H1192" s="79"/>
      <c r="I1192" s="79"/>
    </row>
    <row r="1193" spans="2:9" s="60" customFormat="1" ht="15">
      <c r="B1193" s="79"/>
      <c r="C1193" s="63"/>
      <c r="D1193" s="64"/>
      <c r="E1193" s="79"/>
      <c r="H1193" s="79"/>
      <c r="I1193" s="79"/>
    </row>
    <row r="1194" spans="2:9" s="60" customFormat="1" ht="15">
      <c r="B1194" s="79"/>
      <c r="C1194" s="63"/>
      <c r="D1194" s="64"/>
      <c r="E1194" s="79"/>
      <c r="H1194" s="79"/>
      <c r="I1194" s="79"/>
    </row>
    <row r="1195" spans="2:9" s="60" customFormat="1" ht="15">
      <c r="B1195" s="79"/>
      <c r="C1195" s="63"/>
      <c r="D1195" s="64"/>
      <c r="E1195" s="79"/>
      <c r="H1195" s="79"/>
      <c r="I1195" s="79"/>
    </row>
    <row r="1196" spans="2:9" s="60" customFormat="1" ht="15">
      <c r="B1196" s="79"/>
      <c r="C1196" s="63"/>
      <c r="D1196" s="64"/>
      <c r="E1196" s="79"/>
      <c r="H1196" s="79"/>
      <c r="I1196" s="79"/>
    </row>
    <row r="1197" spans="2:9" s="60" customFormat="1" ht="15">
      <c r="B1197" s="79"/>
      <c r="C1197" s="63"/>
      <c r="D1197" s="64"/>
      <c r="E1197" s="79"/>
      <c r="H1197" s="79"/>
      <c r="I1197" s="79"/>
    </row>
    <row r="1198" spans="2:9" s="60" customFormat="1" ht="15">
      <c r="B1198" s="79"/>
      <c r="C1198" s="63"/>
      <c r="D1198" s="64"/>
      <c r="E1198" s="79"/>
      <c r="H1198" s="79"/>
      <c r="I1198" s="79"/>
    </row>
    <row r="1199" spans="2:9" s="60" customFormat="1" ht="15">
      <c r="B1199" s="79"/>
      <c r="C1199" s="63"/>
      <c r="D1199" s="64"/>
      <c r="E1199" s="79"/>
      <c r="H1199" s="79"/>
      <c r="I1199" s="79"/>
    </row>
    <row r="1200" spans="2:9" s="60" customFormat="1" ht="15">
      <c r="B1200" s="79"/>
      <c r="C1200" s="63"/>
      <c r="D1200" s="64"/>
      <c r="E1200" s="79"/>
      <c r="H1200" s="79"/>
      <c r="I1200" s="79"/>
    </row>
    <row r="1201" spans="2:9" s="60" customFormat="1" ht="15">
      <c r="B1201" s="79"/>
      <c r="C1201" s="63"/>
      <c r="D1201" s="64"/>
      <c r="E1201" s="79"/>
      <c r="H1201" s="79"/>
      <c r="I1201" s="79"/>
    </row>
    <row r="1202" spans="2:9" s="60" customFormat="1" ht="15">
      <c r="B1202" s="79"/>
      <c r="C1202" s="63"/>
      <c r="D1202" s="64"/>
      <c r="E1202" s="79"/>
      <c r="H1202" s="79"/>
      <c r="I1202" s="79"/>
    </row>
    <row r="1203" spans="2:9" s="60" customFormat="1" ht="15">
      <c r="B1203" s="79"/>
      <c r="C1203" s="63"/>
      <c r="D1203" s="64"/>
      <c r="E1203" s="79"/>
      <c r="H1203" s="79"/>
      <c r="I1203" s="79"/>
    </row>
    <row r="1204" spans="2:9" s="60" customFormat="1" ht="15">
      <c r="B1204" s="79"/>
      <c r="C1204" s="63"/>
      <c r="D1204" s="64"/>
      <c r="E1204" s="79"/>
      <c r="H1204" s="79"/>
      <c r="I1204" s="79"/>
    </row>
    <row r="1205" spans="2:9" s="60" customFormat="1" ht="15">
      <c r="B1205" s="79"/>
      <c r="C1205" s="63"/>
      <c r="D1205" s="64"/>
      <c r="E1205" s="79"/>
      <c r="H1205" s="79"/>
      <c r="I1205" s="79"/>
    </row>
    <row r="1206" spans="2:9" s="60" customFormat="1" ht="15">
      <c r="B1206" s="79"/>
      <c r="C1206" s="63"/>
      <c r="D1206" s="64"/>
      <c r="E1206" s="79"/>
      <c r="H1206" s="79"/>
      <c r="I1206" s="79"/>
    </row>
    <row r="1207" spans="2:9" s="60" customFormat="1" ht="15">
      <c r="B1207" s="79"/>
      <c r="C1207" s="63"/>
      <c r="D1207" s="64"/>
      <c r="E1207" s="79"/>
      <c r="H1207" s="79"/>
      <c r="I1207" s="79"/>
    </row>
    <row r="1208" spans="2:9" s="60" customFormat="1" ht="15">
      <c r="B1208" s="79"/>
      <c r="C1208" s="63"/>
      <c r="D1208" s="64"/>
      <c r="E1208" s="79"/>
      <c r="H1208" s="79"/>
      <c r="I1208" s="79"/>
    </row>
    <row r="1209" spans="2:9" s="60" customFormat="1" ht="15">
      <c r="B1209" s="79"/>
      <c r="C1209" s="63"/>
      <c r="D1209" s="64"/>
      <c r="E1209" s="79"/>
      <c r="H1209" s="79"/>
      <c r="I1209" s="79"/>
    </row>
    <row r="1210" spans="2:9" s="60" customFormat="1" ht="15">
      <c r="B1210" s="79"/>
      <c r="C1210" s="63"/>
      <c r="D1210" s="64"/>
      <c r="E1210" s="79"/>
      <c r="H1210" s="79"/>
      <c r="I1210" s="79"/>
    </row>
    <row r="1211" spans="2:9" s="60" customFormat="1" ht="15">
      <c r="B1211" s="79"/>
      <c r="C1211" s="63"/>
      <c r="D1211" s="64"/>
      <c r="E1211" s="79"/>
      <c r="H1211" s="79"/>
      <c r="I1211" s="79"/>
    </row>
    <row r="1212" spans="2:9" s="60" customFormat="1" ht="15">
      <c r="B1212" s="79"/>
      <c r="C1212" s="63"/>
      <c r="D1212" s="64"/>
      <c r="E1212" s="79"/>
      <c r="H1212" s="79"/>
      <c r="I1212" s="79"/>
    </row>
    <row r="1213" spans="2:9" s="60" customFormat="1" ht="15">
      <c r="B1213" s="79"/>
      <c r="C1213" s="63"/>
      <c r="D1213" s="64"/>
      <c r="E1213" s="79"/>
      <c r="H1213" s="79"/>
      <c r="I1213" s="79"/>
    </row>
    <row r="1214" spans="2:9" s="60" customFormat="1" ht="15">
      <c r="B1214" s="79"/>
      <c r="C1214" s="63"/>
      <c r="D1214" s="64"/>
      <c r="E1214" s="79"/>
      <c r="H1214" s="79"/>
      <c r="I1214" s="79"/>
    </row>
    <row r="1215" spans="2:9" s="60" customFormat="1" ht="15">
      <c r="B1215" s="79"/>
      <c r="C1215" s="63"/>
      <c r="D1215" s="64"/>
      <c r="E1215" s="79"/>
      <c r="H1215" s="79"/>
      <c r="I1215" s="79"/>
    </row>
    <row r="1216" spans="2:9" s="60" customFormat="1" ht="15">
      <c r="B1216" s="79"/>
      <c r="C1216" s="63"/>
      <c r="D1216" s="64"/>
      <c r="E1216" s="79"/>
      <c r="H1216" s="79"/>
      <c r="I1216" s="79"/>
    </row>
    <row r="1217" spans="2:9" s="60" customFormat="1" ht="15">
      <c r="B1217" s="79"/>
      <c r="C1217" s="63"/>
      <c r="D1217" s="64"/>
      <c r="E1217" s="79"/>
      <c r="H1217" s="79"/>
      <c r="I1217" s="79"/>
    </row>
    <row r="1218" spans="2:9" s="60" customFormat="1" ht="15">
      <c r="B1218" s="79"/>
      <c r="C1218" s="63"/>
      <c r="D1218" s="64"/>
      <c r="E1218" s="79"/>
      <c r="H1218" s="79"/>
      <c r="I1218" s="79"/>
    </row>
    <row r="1219" spans="2:9" s="60" customFormat="1" ht="15">
      <c r="B1219" s="79"/>
      <c r="C1219" s="63"/>
      <c r="D1219" s="64"/>
      <c r="E1219" s="79"/>
      <c r="H1219" s="79"/>
      <c r="I1219" s="79"/>
    </row>
    <row r="1220" spans="2:9" s="60" customFormat="1" ht="15">
      <c r="B1220" s="79"/>
      <c r="C1220" s="63"/>
      <c r="D1220" s="64"/>
      <c r="E1220" s="79"/>
      <c r="H1220" s="79"/>
      <c r="I1220" s="79"/>
    </row>
    <row r="1221" spans="2:9" s="60" customFormat="1" ht="15">
      <c r="B1221" s="79"/>
      <c r="C1221" s="63"/>
      <c r="D1221" s="64"/>
      <c r="E1221" s="79"/>
      <c r="H1221" s="79"/>
      <c r="I1221" s="79"/>
    </row>
    <row r="1222" spans="2:9" s="60" customFormat="1" ht="15">
      <c r="B1222" s="79"/>
      <c r="C1222" s="63"/>
      <c r="D1222" s="64"/>
      <c r="E1222" s="79"/>
      <c r="H1222" s="79"/>
      <c r="I1222" s="79"/>
    </row>
    <row r="1223" spans="2:9" s="60" customFormat="1" ht="15">
      <c r="B1223" s="79"/>
      <c r="C1223" s="63"/>
      <c r="D1223" s="64"/>
      <c r="E1223" s="79"/>
      <c r="H1223" s="79"/>
      <c r="I1223" s="79"/>
    </row>
    <row r="1224" spans="2:9" s="60" customFormat="1" ht="15">
      <c r="B1224" s="79"/>
      <c r="C1224" s="63"/>
      <c r="D1224" s="64"/>
      <c r="E1224" s="79"/>
      <c r="H1224" s="79"/>
      <c r="I1224" s="79"/>
    </row>
    <row r="1225" spans="2:9" s="60" customFormat="1" ht="15">
      <c r="B1225" s="79"/>
      <c r="C1225" s="63"/>
      <c r="D1225" s="64"/>
      <c r="E1225" s="79"/>
      <c r="H1225" s="79"/>
      <c r="I1225" s="79"/>
    </row>
    <row r="1226" spans="2:9" s="60" customFormat="1" ht="15">
      <c r="B1226" s="79"/>
      <c r="C1226" s="63"/>
      <c r="D1226" s="64"/>
      <c r="E1226" s="79"/>
      <c r="H1226" s="79"/>
      <c r="I1226" s="79"/>
    </row>
    <row r="1227" spans="2:9" s="60" customFormat="1" ht="15">
      <c r="B1227" s="79"/>
      <c r="C1227" s="63"/>
      <c r="D1227" s="64"/>
      <c r="E1227" s="79"/>
      <c r="H1227" s="79"/>
      <c r="I1227" s="79"/>
    </row>
    <row r="1228" spans="2:9" s="60" customFormat="1" ht="15">
      <c r="B1228" s="79"/>
      <c r="C1228" s="63"/>
      <c r="D1228" s="64"/>
      <c r="E1228" s="79"/>
      <c r="H1228" s="79"/>
      <c r="I1228" s="79"/>
    </row>
    <row r="1229" spans="2:9" s="60" customFormat="1" ht="15">
      <c r="B1229" s="79"/>
      <c r="C1229" s="63"/>
      <c r="D1229" s="64"/>
      <c r="E1229" s="79"/>
      <c r="H1229" s="79"/>
      <c r="I1229" s="79"/>
    </row>
    <row r="1230" spans="2:9" s="60" customFormat="1" ht="15">
      <c r="B1230" s="79"/>
      <c r="C1230" s="63"/>
      <c r="D1230" s="64"/>
      <c r="E1230" s="79"/>
      <c r="H1230" s="79"/>
      <c r="I1230" s="79"/>
    </row>
    <row r="1231" spans="2:9" s="60" customFormat="1" ht="15">
      <c r="B1231" s="79"/>
      <c r="C1231" s="63"/>
      <c r="D1231" s="64"/>
      <c r="E1231" s="79"/>
      <c r="H1231" s="79"/>
      <c r="I1231" s="79"/>
    </row>
    <row r="1232" spans="2:9" s="60" customFormat="1" ht="15">
      <c r="B1232" s="79"/>
      <c r="C1232" s="63"/>
      <c r="D1232" s="64"/>
      <c r="E1232" s="79"/>
      <c r="H1232" s="79"/>
      <c r="I1232" s="79"/>
    </row>
    <row r="1233" spans="2:9" s="60" customFormat="1" ht="15">
      <c r="B1233" s="79"/>
      <c r="C1233" s="63"/>
      <c r="D1233" s="64"/>
      <c r="E1233" s="79"/>
      <c r="H1233" s="79"/>
      <c r="I1233" s="79"/>
    </row>
    <row r="1234" spans="2:9" s="60" customFormat="1" ht="15">
      <c r="B1234" s="79"/>
      <c r="C1234" s="63"/>
      <c r="D1234" s="64"/>
      <c r="E1234" s="79"/>
      <c r="H1234" s="79"/>
      <c r="I1234" s="79"/>
    </row>
    <row r="1235" spans="2:9" s="60" customFormat="1" ht="15">
      <c r="B1235" s="79"/>
      <c r="C1235" s="63"/>
      <c r="D1235" s="64"/>
      <c r="E1235" s="79"/>
      <c r="H1235" s="79"/>
      <c r="I1235" s="79"/>
    </row>
    <row r="1236" spans="2:9" s="60" customFormat="1" ht="15">
      <c r="B1236" s="79"/>
      <c r="C1236" s="63"/>
      <c r="D1236" s="64"/>
      <c r="E1236" s="79"/>
      <c r="H1236" s="79"/>
      <c r="I1236" s="79"/>
    </row>
    <row r="1237" spans="2:9" s="60" customFormat="1" ht="15">
      <c r="B1237" s="79"/>
      <c r="C1237" s="63"/>
      <c r="D1237" s="64"/>
      <c r="E1237" s="79"/>
      <c r="H1237" s="79"/>
      <c r="I1237" s="79"/>
    </row>
    <row r="1238" spans="2:9" s="60" customFormat="1" ht="15">
      <c r="B1238" s="79"/>
      <c r="C1238" s="63"/>
      <c r="D1238" s="64"/>
      <c r="E1238" s="79"/>
      <c r="H1238" s="79"/>
      <c r="I1238" s="79"/>
    </row>
    <row r="1239" spans="2:9" s="60" customFormat="1" ht="15">
      <c r="B1239" s="79"/>
      <c r="C1239" s="63"/>
      <c r="D1239" s="64"/>
      <c r="E1239" s="79"/>
      <c r="H1239" s="79"/>
      <c r="I1239" s="79"/>
    </row>
    <row r="1240" spans="2:9" s="60" customFormat="1" ht="15">
      <c r="B1240" s="79"/>
      <c r="C1240" s="63"/>
      <c r="D1240" s="64"/>
      <c r="E1240" s="79"/>
      <c r="H1240" s="79"/>
      <c r="I1240" s="79"/>
    </row>
    <row r="1241" spans="2:9" s="60" customFormat="1" ht="15">
      <c r="B1241" s="79"/>
      <c r="C1241" s="63"/>
      <c r="D1241" s="64"/>
      <c r="E1241" s="79"/>
      <c r="H1241" s="79"/>
      <c r="I1241" s="79"/>
    </row>
    <row r="1242" spans="2:9" s="60" customFormat="1" ht="15">
      <c r="B1242" s="79"/>
      <c r="C1242" s="63"/>
      <c r="D1242" s="64"/>
      <c r="E1242" s="79"/>
      <c r="H1242" s="79"/>
      <c r="I1242" s="79"/>
    </row>
    <row r="1243" spans="2:9" s="60" customFormat="1" ht="15">
      <c r="B1243" s="79"/>
      <c r="C1243" s="63"/>
      <c r="D1243" s="64"/>
      <c r="E1243" s="79"/>
      <c r="H1243" s="79"/>
      <c r="I1243" s="79"/>
    </row>
    <row r="1244" spans="2:9" s="60" customFormat="1" ht="15">
      <c r="B1244" s="79"/>
      <c r="C1244" s="63"/>
      <c r="D1244" s="64"/>
      <c r="E1244" s="79"/>
      <c r="H1244" s="79"/>
      <c r="I1244" s="79"/>
    </row>
    <row r="1245" spans="2:9" s="60" customFormat="1" ht="15">
      <c r="B1245" s="79"/>
      <c r="C1245" s="63"/>
      <c r="D1245" s="64"/>
      <c r="E1245" s="79"/>
      <c r="H1245" s="79"/>
      <c r="I1245" s="79"/>
    </row>
    <row r="1246" spans="2:9" s="60" customFormat="1" ht="15">
      <c r="B1246" s="79"/>
      <c r="C1246" s="63"/>
      <c r="D1246" s="64"/>
      <c r="E1246" s="79"/>
      <c r="H1246" s="79"/>
      <c r="I1246" s="79"/>
    </row>
    <row r="1247" spans="2:9" s="60" customFormat="1" ht="15">
      <c r="B1247" s="79"/>
      <c r="C1247" s="63"/>
      <c r="D1247" s="64"/>
      <c r="E1247" s="79"/>
      <c r="H1247" s="79"/>
      <c r="I1247" s="79"/>
    </row>
    <row r="1248" spans="2:9" s="60" customFormat="1" ht="15">
      <c r="B1248" s="79"/>
      <c r="C1248" s="63"/>
      <c r="D1248" s="64"/>
      <c r="E1248" s="79"/>
      <c r="H1248" s="79"/>
      <c r="I1248" s="79"/>
    </row>
    <row r="1249" spans="2:9" s="60" customFormat="1" ht="15">
      <c r="B1249" s="79"/>
      <c r="C1249" s="63"/>
      <c r="D1249" s="64"/>
      <c r="E1249" s="79"/>
      <c r="H1249" s="79"/>
      <c r="I1249" s="79"/>
    </row>
    <row r="1250" spans="2:9" s="60" customFormat="1" ht="15">
      <c r="B1250" s="79"/>
      <c r="C1250" s="63"/>
      <c r="D1250" s="64"/>
      <c r="E1250" s="79"/>
      <c r="H1250" s="79"/>
      <c r="I1250" s="79"/>
    </row>
    <row r="1251" spans="2:9" s="60" customFormat="1" ht="15">
      <c r="B1251" s="79"/>
      <c r="C1251" s="63"/>
      <c r="D1251" s="64"/>
      <c r="E1251" s="79"/>
      <c r="H1251" s="79"/>
      <c r="I1251" s="79"/>
    </row>
    <row r="1252" spans="2:9" s="60" customFormat="1" ht="15">
      <c r="B1252" s="79"/>
      <c r="C1252" s="63"/>
      <c r="D1252" s="64"/>
      <c r="E1252" s="79"/>
      <c r="H1252" s="79"/>
      <c r="I1252" s="79"/>
    </row>
    <row r="1253" spans="2:9" s="60" customFormat="1" ht="15">
      <c r="B1253" s="79"/>
      <c r="C1253" s="63"/>
      <c r="D1253" s="64"/>
      <c r="E1253" s="79"/>
      <c r="H1253" s="79"/>
      <c r="I1253" s="79"/>
    </row>
    <row r="1254" spans="2:9" s="60" customFormat="1" ht="15">
      <c r="B1254" s="79"/>
      <c r="C1254" s="63"/>
      <c r="D1254" s="64"/>
      <c r="E1254" s="79"/>
      <c r="H1254" s="79"/>
      <c r="I1254" s="79"/>
    </row>
    <row r="1255" spans="2:9" s="60" customFormat="1" ht="15">
      <c r="B1255" s="79"/>
      <c r="C1255" s="63"/>
      <c r="D1255" s="64"/>
      <c r="E1255" s="79"/>
      <c r="H1255" s="79"/>
      <c r="I1255" s="79"/>
    </row>
    <row r="1256" spans="2:9" s="60" customFormat="1" ht="15">
      <c r="B1256" s="79"/>
      <c r="C1256" s="63"/>
      <c r="D1256" s="64"/>
      <c r="E1256" s="79"/>
      <c r="H1256" s="79"/>
      <c r="I1256" s="79"/>
    </row>
    <row r="1257" spans="2:9" s="60" customFormat="1" ht="15">
      <c r="B1257" s="79"/>
      <c r="C1257" s="63"/>
      <c r="D1257" s="64"/>
      <c r="E1257" s="79"/>
      <c r="H1257" s="79"/>
      <c r="I1257" s="79"/>
    </row>
    <row r="1258" spans="2:9" s="60" customFormat="1" ht="15">
      <c r="B1258" s="79"/>
      <c r="C1258" s="63"/>
      <c r="D1258" s="64"/>
      <c r="E1258" s="79"/>
      <c r="H1258" s="79"/>
      <c r="I1258" s="79"/>
    </row>
    <row r="1259" spans="2:9" s="60" customFormat="1" ht="15">
      <c r="B1259" s="79"/>
      <c r="C1259" s="63"/>
      <c r="D1259" s="64"/>
      <c r="E1259" s="79"/>
      <c r="H1259" s="79"/>
      <c r="I1259" s="79"/>
    </row>
    <row r="1260" spans="2:9" s="60" customFormat="1" ht="15">
      <c r="B1260" s="79"/>
      <c r="C1260" s="63"/>
      <c r="D1260" s="64"/>
      <c r="E1260" s="79"/>
      <c r="H1260" s="79"/>
      <c r="I1260" s="79"/>
    </row>
    <row r="1261" spans="2:9" s="60" customFormat="1" ht="15">
      <c r="B1261" s="79"/>
      <c r="C1261" s="63"/>
      <c r="D1261" s="64"/>
      <c r="E1261" s="79"/>
      <c r="H1261" s="79"/>
      <c r="I1261" s="79"/>
    </row>
    <row r="1262" spans="2:9" s="60" customFormat="1" ht="15">
      <c r="B1262" s="79"/>
      <c r="C1262" s="63"/>
      <c r="D1262" s="64"/>
      <c r="E1262" s="79"/>
      <c r="H1262" s="79"/>
      <c r="I1262" s="79"/>
    </row>
    <row r="1263" spans="2:9" s="60" customFormat="1" ht="15">
      <c r="B1263" s="79"/>
      <c r="C1263" s="63"/>
      <c r="D1263" s="64"/>
      <c r="E1263" s="79"/>
      <c r="H1263" s="79"/>
      <c r="I1263" s="79"/>
    </row>
    <row r="1264" spans="2:9" s="60" customFormat="1" ht="15">
      <c r="B1264" s="79"/>
      <c r="C1264" s="63"/>
      <c r="D1264" s="64"/>
      <c r="E1264" s="79"/>
      <c r="H1264" s="79"/>
      <c r="I1264" s="79"/>
    </row>
    <row r="1265" spans="2:9" s="60" customFormat="1" ht="15">
      <c r="B1265" s="79"/>
      <c r="C1265" s="63"/>
      <c r="D1265" s="64"/>
      <c r="E1265" s="79"/>
      <c r="H1265" s="79"/>
      <c r="I1265" s="79"/>
    </row>
    <row r="1266" spans="2:9" s="60" customFormat="1" ht="15">
      <c r="B1266" s="79"/>
      <c r="C1266" s="63"/>
      <c r="D1266" s="64"/>
      <c r="E1266" s="79"/>
      <c r="H1266" s="79"/>
      <c r="I1266" s="79"/>
    </row>
    <row r="1267" spans="2:9" s="60" customFormat="1" ht="15">
      <c r="B1267" s="79"/>
      <c r="C1267" s="63"/>
      <c r="D1267" s="64"/>
      <c r="E1267" s="79"/>
      <c r="H1267" s="79"/>
      <c r="I1267" s="79"/>
    </row>
    <row r="1268" spans="2:9" s="60" customFormat="1" ht="15">
      <c r="B1268" s="79"/>
      <c r="C1268" s="63"/>
      <c r="D1268" s="64"/>
      <c r="E1268" s="79"/>
      <c r="H1268" s="79"/>
      <c r="I1268" s="79"/>
    </row>
    <row r="1269" spans="2:9" s="60" customFormat="1" ht="15">
      <c r="B1269" s="79"/>
      <c r="C1269" s="63"/>
      <c r="D1269" s="64"/>
      <c r="E1269" s="79"/>
      <c r="H1269" s="79"/>
      <c r="I1269" s="79"/>
    </row>
    <row r="1270" spans="2:9" s="60" customFormat="1" ht="15">
      <c r="B1270" s="79"/>
      <c r="C1270" s="63"/>
      <c r="D1270" s="64"/>
      <c r="E1270" s="79"/>
      <c r="H1270" s="79"/>
      <c r="I1270" s="79"/>
    </row>
    <row r="1271" spans="2:9" s="60" customFormat="1" ht="15">
      <c r="B1271" s="79"/>
      <c r="C1271" s="63"/>
      <c r="D1271" s="64"/>
      <c r="E1271" s="79"/>
      <c r="H1271" s="79"/>
      <c r="I1271" s="79"/>
    </row>
    <row r="1272" spans="2:9" s="60" customFormat="1" ht="15">
      <c r="B1272" s="79"/>
      <c r="C1272" s="63"/>
      <c r="D1272" s="64"/>
      <c r="E1272" s="79"/>
      <c r="H1272" s="79"/>
      <c r="I1272" s="79"/>
    </row>
    <row r="1273" spans="2:9" s="60" customFormat="1" ht="15">
      <c r="B1273" s="79"/>
      <c r="C1273" s="63"/>
      <c r="D1273" s="64"/>
      <c r="E1273" s="79"/>
      <c r="H1273" s="79"/>
      <c r="I1273" s="79"/>
    </row>
    <row r="1274" spans="2:9" s="60" customFormat="1" ht="15">
      <c r="B1274" s="79"/>
      <c r="C1274" s="63"/>
      <c r="D1274" s="64"/>
      <c r="E1274" s="79"/>
      <c r="H1274" s="79"/>
      <c r="I1274" s="79"/>
    </row>
    <row r="1275" spans="2:9" s="60" customFormat="1" ht="15">
      <c r="B1275" s="79"/>
      <c r="C1275" s="63"/>
      <c r="D1275" s="64"/>
      <c r="E1275" s="79"/>
      <c r="H1275" s="79"/>
      <c r="I1275" s="79"/>
    </row>
    <row r="1276" spans="2:9" s="60" customFormat="1" ht="15">
      <c r="B1276" s="79"/>
      <c r="C1276" s="63"/>
      <c r="D1276" s="64"/>
      <c r="E1276" s="79"/>
      <c r="H1276" s="79"/>
      <c r="I1276" s="79"/>
    </row>
    <row r="1277" spans="2:9" s="60" customFormat="1" ht="15">
      <c r="B1277" s="79"/>
      <c r="C1277" s="63"/>
      <c r="D1277" s="64"/>
      <c r="E1277" s="79"/>
      <c r="H1277" s="79"/>
      <c r="I1277" s="79"/>
    </row>
    <row r="1278" spans="2:9" s="60" customFormat="1" ht="15">
      <c r="B1278" s="79"/>
      <c r="C1278" s="63"/>
      <c r="D1278" s="64"/>
      <c r="E1278" s="79"/>
      <c r="H1278" s="79"/>
      <c r="I1278" s="79"/>
    </row>
    <row r="1279" spans="2:9" s="60" customFormat="1" ht="15">
      <c r="B1279" s="79"/>
      <c r="C1279" s="63"/>
      <c r="D1279" s="64"/>
      <c r="E1279" s="79"/>
      <c r="H1279" s="79"/>
      <c r="I1279" s="79"/>
    </row>
    <row r="1280" spans="2:9" s="60" customFormat="1" ht="15">
      <c r="B1280" s="79"/>
      <c r="C1280" s="63"/>
      <c r="D1280" s="64"/>
      <c r="E1280" s="79"/>
      <c r="H1280" s="79"/>
      <c r="I1280" s="79"/>
    </row>
    <row r="1281" spans="2:9" s="60" customFormat="1" ht="15">
      <c r="B1281" s="79"/>
      <c r="C1281" s="63"/>
      <c r="D1281" s="64"/>
      <c r="E1281" s="79"/>
      <c r="H1281" s="79"/>
      <c r="I1281" s="79"/>
    </row>
    <row r="1282" spans="2:9" s="60" customFormat="1" ht="15">
      <c r="B1282" s="79"/>
      <c r="C1282" s="63"/>
      <c r="D1282" s="64"/>
      <c r="E1282" s="79"/>
      <c r="H1282" s="79"/>
      <c r="I1282" s="79"/>
    </row>
    <row r="1283" spans="2:9" s="60" customFormat="1" ht="15">
      <c r="B1283" s="79"/>
      <c r="C1283" s="63"/>
      <c r="D1283" s="64"/>
      <c r="E1283" s="79"/>
      <c r="H1283" s="79"/>
      <c r="I1283" s="79"/>
    </row>
    <row r="1284" spans="2:9" s="60" customFormat="1" ht="15">
      <c r="B1284" s="79"/>
      <c r="C1284" s="63"/>
      <c r="D1284" s="64"/>
      <c r="E1284" s="79"/>
      <c r="H1284" s="79"/>
      <c r="I1284" s="79"/>
    </row>
    <row r="1285" spans="2:9" s="60" customFormat="1" ht="15">
      <c r="B1285" s="79"/>
      <c r="C1285" s="63"/>
      <c r="D1285" s="64"/>
      <c r="E1285" s="79"/>
      <c r="H1285" s="79"/>
      <c r="I1285" s="79"/>
    </row>
    <row r="1286" spans="2:9" s="60" customFormat="1" ht="15">
      <c r="B1286" s="79"/>
      <c r="C1286" s="63"/>
      <c r="D1286" s="64"/>
      <c r="E1286" s="79"/>
      <c r="H1286" s="79"/>
      <c r="I1286" s="79"/>
    </row>
    <row r="1287" spans="2:9" s="60" customFormat="1" ht="15">
      <c r="B1287" s="79"/>
      <c r="C1287" s="63"/>
      <c r="D1287" s="64"/>
      <c r="E1287" s="79"/>
      <c r="H1287" s="79"/>
      <c r="I1287" s="79"/>
    </row>
    <row r="1288" spans="2:9" s="60" customFormat="1" ht="15">
      <c r="B1288" s="79"/>
      <c r="C1288" s="63"/>
      <c r="D1288" s="64"/>
      <c r="E1288" s="79"/>
      <c r="H1288" s="79"/>
      <c r="I1288" s="79"/>
    </row>
    <row r="1289" spans="2:9" s="60" customFormat="1" ht="15">
      <c r="B1289" s="79"/>
      <c r="C1289" s="63"/>
      <c r="D1289" s="64"/>
      <c r="E1289" s="79"/>
      <c r="H1289" s="79"/>
      <c r="I1289" s="79"/>
    </row>
    <row r="1290" spans="2:9" s="60" customFormat="1" ht="15">
      <c r="B1290" s="79"/>
      <c r="C1290" s="63"/>
      <c r="D1290" s="64"/>
      <c r="E1290" s="79"/>
      <c r="H1290" s="79"/>
      <c r="I1290" s="79"/>
    </row>
    <row r="1291" spans="2:9" s="60" customFormat="1" ht="15">
      <c r="B1291" s="79"/>
      <c r="C1291" s="63"/>
      <c r="D1291" s="64"/>
      <c r="E1291" s="79"/>
      <c r="H1291" s="79"/>
      <c r="I1291" s="79"/>
    </row>
    <row r="1292" spans="2:9" s="60" customFormat="1" ht="15">
      <c r="B1292" s="79"/>
      <c r="C1292" s="63"/>
      <c r="D1292" s="64"/>
      <c r="E1292" s="79"/>
      <c r="H1292" s="79"/>
      <c r="I1292" s="79"/>
    </row>
    <row r="1293" spans="2:9" s="60" customFormat="1" ht="15">
      <c r="B1293" s="79"/>
      <c r="C1293" s="63"/>
      <c r="D1293" s="64"/>
      <c r="E1293" s="79"/>
      <c r="H1293" s="79"/>
      <c r="I1293" s="79"/>
    </row>
    <row r="1294" spans="2:9" s="60" customFormat="1" ht="15">
      <c r="B1294" s="79"/>
      <c r="C1294" s="63"/>
      <c r="D1294" s="64"/>
      <c r="E1294" s="79"/>
      <c r="H1294" s="79"/>
      <c r="I1294" s="79"/>
    </row>
    <row r="1295" spans="2:9" s="60" customFormat="1" ht="15">
      <c r="B1295" s="79"/>
      <c r="C1295" s="63"/>
      <c r="D1295" s="64"/>
      <c r="E1295" s="79"/>
      <c r="H1295" s="79"/>
      <c r="I1295" s="79"/>
    </row>
    <row r="1296" spans="2:9" s="60" customFormat="1" ht="15">
      <c r="B1296" s="79"/>
      <c r="C1296" s="63"/>
      <c r="D1296" s="64"/>
      <c r="E1296" s="79"/>
      <c r="H1296" s="79"/>
      <c r="I1296" s="79"/>
    </row>
    <row r="1297" spans="2:9" s="60" customFormat="1" ht="15">
      <c r="B1297" s="79"/>
      <c r="C1297" s="63"/>
      <c r="D1297" s="64"/>
      <c r="E1297" s="79"/>
      <c r="H1297" s="79"/>
      <c r="I1297" s="79"/>
    </row>
    <row r="1298" spans="2:9" s="60" customFormat="1" ht="15">
      <c r="B1298" s="79"/>
      <c r="C1298" s="63"/>
      <c r="D1298" s="64"/>
      <c r="E1298" s="79"/>
      <c r="H1298" s="79"/>
      <c r="I1298" s="79"/>
    </row>
    <row r="1299" spans="2:9" s="60" customFormat="1" ht="15">
      <c r="B1299" s="79"/>
      <c r="C1299" s="63"/>
      <c r="D1299" s="64"/>
      <c r="E1299" s="79"/>
      <c r="H1299" s="79"/>
      <c r="I1299" s="79"/>
    </row>
    <row r="1300" spans="2:9" s="60" customFormat="1" ht="15">
      <c r="B1300" s="79"/>
      <c r="C1300" s="63"/>
      <c r="D1300" s="64"/>
      <c r="E1300" s="79"/>
      <c r="H1300" s="79"/>
      <c r="I1300" s="79"/>
    </row>
    <row r="1301" spans="2:9" s="60" customFormat="1" ht="15">
      <c r="B1301" s="79"/>
      <c r="C1301" s="63"/>
      <c r="D1301" s="64"/>
      <c r="E1301" s="79"/>
      <c r="H1301" s="79"/>
      <c r="I1301" s="79"/>
    </row>
    <row r="1302" spans="2:9" s="60" customFormat="1" ht="15">
      <c r="B1302" s="79"/>
      <c r="C1302" s="63"/>
      <c r="D1302" s="64"/>
      <c r="E1302" s="79"/>
      <c r="H1302" s="79"/>
      <c r="I1302" s="79"/>
    </row>
    <row r="1303" spans="2:9" s="60" customFormat="1" ht="15">
      <c r="B1303" s="79"/>
      <c r="C1303" s="63"/>
      <c r="D1303" s="64"/>
      <c r="E1303" s="79"/>
      <c r="H1303" s="79"/>
      <c r="I1303" s="79"/>
    </row>
    <row r="1304" spans="2:9" s="60" customFormat="1" ht="15">
      <c r="B1304" s="79"/>
      <c r="C1304" s="63"/>
      <c r="D1304" s="64"/>
      <c r="E1304" s="79"/>
      <c r="H1304" s="79"/>
      <c r="I1304" s="79"/>
    </row>
    <row r="1305" spans="2:9" s="60" customFormat="1" ht="15">
      <c r="B1305" s="79"/>
      <c r="C1305" s="63"/>
      <c r="D1305" s="64"/>
      <c r="E1305" s="79"/>
      <c r="H1305" s="79"/>
      <c r="I1305" s="79"/>
    </row>
    <row r="1306" spans="2:9" s="60" customFormat="1" ht="15">
      <c r="B1306" s="79"/>
      <c r="C1306" s="63"/>
      <c r="D1306" s="64"/>
      <c r="E1306" s="79"/>
      <c r="H1306" s="79"/>
      <c r="I1306" s="79"/>
    </row>
    <row r="1307" spans="2:9" s="60" customFormat="1" ht="15">
      <c r="B1307" s="79"/>
      <c r="C1307" s="63"/>
      <c r="D1307" s="64"/>
      <c r="E1307" s="79"/>
      <c r="H1307" s="79"/>
      <c r="I1307" s="79"/>
    </row>
    <row r="1308" spans="2:9" s="60" customFormat="1" ht="15">
      <c r="B1308" s="79"/>
      <c r="C1308" s="63"/>
      <c r="D1308" s="64"/>
      <c r="E1308" s="79"/>
      <c r="H1308" s="79"/>
      <c r="I1308" s="79"/>
    </row>
    <row r="1309" spans="2:9" s="60" customFormat="1" ht="15">
      <c r="B1309" s="79"/>
      <c r="C1309" s="63"/>
      <c r="D1309" s="64"/>
      <c r="E1309" s="79"/>
      <c r="H1309" s="79"/>
      <c r="I1309" s="79"/>
    </row>
    <row r="1310" spans="2:9" s="60" customFormat="1" ht="15">
      <c r="B1310" s="79"/>
      <c r="C1310" s="63"/>
      <c r="D1310" s="64"/>
      <c r="E1310" s="79"/>
      <c r="H1310" s="79"/>
      <c r="I1310" s="79"/>
    </row>
    <row r="1311" spans="2:9" s="60" customFormat="1" ht="15">
      <c r="B1311" s="79"/>
      <c r="C1311" s="63"/>
      <c r="D1311" s="64"/>
      <c r="E1311" s="79"/>
      <c r="H1311" s="79"/>
      <c r="I1311" s="79"/>
    </row>
    <row r="1312" spans="2:9" s="60" customFormat="1" ht="15">
      <c r="B1312" s="79"/>
      <c r="C1312" s="63"/>
      <c r="D1312" s="64"/>
      <c r="E1312" s="79"/>
      <c r="H1312" s="79"/>
      <c r="I1312" s="79"/>
    </row>
    <row r="1313" spans="2:9" s="60" customFormat="1" ht="15">
      <c r="B1313" s="79"/>
      <c r="C1313" s="63"/>
      <c r="D1313" s="64"/>
      <c r="E1313" s="79"/>
      <c r="H1313" s="79"/>
      <c r="I1313" s="79"/>
    </row>
    <row r="1314" spans="2:9" s="60" customFormat="1" ht="15">
      <c r="B1314" s="79"/>
      <c r="C1314" s="63"/>
      <c r="D1314" s="64"/>
      <c r="E1314" s="79"/>
      <c r="H1314" s="79"/>
      <c r="I1314" s="79"/>
    </row>
    <row r="1315" spans="2:9" s="60" customFormat="1" ht="15">
      <c r="B1315" s="79"/>
      <c r="C1315" s="63"/>
      <c r="D1315" s="64"/>
      <c r="E1315" s="79"/>
      <c r="H1315" s="79"/>
      <c r="I1315" s="79"/>
    </row>
    <row r="1316" spans="2:9" s="60" customFormat="1" ht="15">
      <c r="B1316" s="79"/>
      <c r="C1316" s="63"/>
      <c r="D1316" s="64"/>
      <c r="E1316" s="79"/>
      <c r="H1316" s="79"/>
      <c r="I1316" s="79"/>
    </row>
    <row r="1317" spans="2:9" s="60" customFormat="1" ht="15">
      <c r="B1317" s="79"/>
      <c r="C1317" s="63"/>
      <c r="D1317" s="64"/>
      <c r="E1317" s="79"/>
      <c r="H1317" s="79"/>
      <c r="I1317" s="79"/>
    </row>
    <row r="1318" spans="2:9" s="60" customFormat="1" ht="15">
      <c r="B1318" s="79"/>
      <c r="C1318" s="63"/>
      <c r="D1318" s="64"/>
      <c r="E1318" s="79"/>
      <c r="H1318" s="79"/>
      <c r="I1318" s="79"/>
    </row>
    <row r="1319" spans="2:9" s="60" customFormat="1" ht="15">
      <c r="B1319" s="79"/>
      <c r="C1319" s="63"/>
      <c r="D1319" s="64"/>
      <c r="E1319" s="79"/>
      <c r="H1319" s="79"/>
      <c r="I1319" s="79"/>
    </row>
    <row r="1320" spans="2:9" s="60" customFormat="1" ht="15">
      <c r="B1320" s="79"/>
      <c r="C1320" s="63"/>
      <c r="D1320" s="64"/>
      <c r="E1320" s="79"/>
      <c r="H1320" s="79"/>
      <c r="I1320" s="79"/>
    </row>
    <row r="1321" spans="2:9" s="60" customFormat="1" ht="15">
      <c r="B1321" s="79"/>
      <c r="C1321" s="63"/>
      <c r="D1321" s="64"/>
      <c r="E1321" s="79"/>
      <c r="H1321" s="79"/>
      <c r="I1321" s="79"/>
    </row>
    <row r="1322" spans="2:9" s="60" customFormat="1" ht="15">
      <c r="B1322" s="79"/>
      <c r="C1322" s="63"/>
      <c r="D1322" s="64"/>
      <c r="E1322" s="79"/>
      <c r="H1322" s="79"/>
      <c r="I1322" s="79"/>
    </row>
    <row r="1323" spans="2:9" s="60" customFormat="1" ht="15">
      <c r="B1323" s="79"/>
      <c r="C1323" s="63"/>
      <c r="D1323" s="64"/>
      <c r="E1323" s="79"/>
      <c r="H1323" s="79"/>
      <c r="I1323" s="79"/>
    </row>
    <row r="1324" spans="2:9" s="60" customFormat="1" ht="15">
      <c r="B1324" s="79"/>
      <c r="C1324" s="63"/>
      <c r="D1324" s="64"/>
      <c r="E1324" s="79"/>
      <c r="H1324" s="79"/>
      <c r="I1324" s="79"/>
    </row>
    <row r="1325" spans="2:9" s="60" customFormat="1" ht="15">
      <c r="B1325" s="79"/>
      <c r="C1325" s="63"/>
      <c r="D1325" s="64"/>
      <c r="E1325" s="79"/>
      <c r="H1325" s="79"/>
      <c r="I1325" s="79"/>
    </row>
    <row r="1326" spans="2:9" s="60" customFormat="1" ht="15">
      <c r="B1326" s="79"/>
      <c r="C1326" s="63"/>
      <c r="D1326" s="64"/>
      <c r="E1326" s="79"/>
      <c r="H1326" s="79"/>
      <c r="I1326" s="79"/>
    </row>
    <row r="1327" spans="2:9" s="60" customFormat="1" ht="15">
      <c r="B1327" s="79"/>
      <c r="C1327" s="63"/>
      <c r="D1327" s="64"/>
      <c r="E1327" s="79"/>
      <c r="H1327" s="79"/>
      <c r="I1327" s="79"/>
    </row>
    <row r="1328" spans="2:9" s="60" customFormat="1" ht="15">
      <c r="B1328" s="79"/>
      <c r="C1328" s="63"/>
      <c r="D1328" s="64"/>
      <c r="E1328" s="79"/>
      <c r="H1328" s="79"/>
      <c r="I1328" s="79"/>
    </row>
    <row r="1329" spans="2:9" s="60" customFormat="1" ht="15">
      <c r="B1329" s="79"/>
      <c r="C1329" s="63"/>
      <c r="D1329" s="64"/>
      <c r="E1329" s="79"/>
      <c r="H1329" s="79"/>
      <c r="I1329" s="79"/>
    </row>
    <row r="1330" spans="2:9" s="60" customFormat="1" ht="15">
      <c r="B1330" s="79"/>
      <c r="C1330" s="63"/>
      <c r="D1330" s="64"/>
      <c r="E1330" s="79"/>
      <c r="H1330" s="79"/>
      <c r="I1330" s="79"/>
    </row>
    <row r="1331" spans="2:9" s="60" customFormat="1" ht="15">
      <c r="B1331" s="79"/>
      <c r="C1331" s="63"/>
      <c r="D1331" s="64"/>
      <c r="E1331" s="79"/>
      <c r="H1331" s="79"/>
      <c r="I1331" s="79"/>
    </row>
    <row r="1332" spans="2:9" s="60" customFormat="1" ht="15">
      <c r="B1332" s="79"/>
      <c r="C1332" s="63"/>
      <c r="D1332" s="64"/>
      <c r="E1332" s="79"/>
      <c r="H1332" s="79"/>
      <c r="I1332" s="79"/>
    </row>
    <row r="1333" spans="2:9" s="60" customFormat="1" ht="15">
      <c r="B1333" s="79"/>
      <c r="C1333" s="63"/>
      <c r="D1333" s="64"/>
      <c r="E1333" s="79"/>
      <c r="H1333" s="79"/>
      <c r="I1333" s="79"/>
    </row>
    <row r="1334" spans="2:9" s="60" customFormat="1" ht="15">
      <c r="B1334" s="79"/>
      <c r="C1334" s="63"/>
      <c r="D1334" s="64"/>
      <c r="E1334" s="79"/>
      <c r="H1334" s="79"/>
      <c r="I1334" s="79"/>
    </row>
    <row r="1335" spans="2:9" s="60" customFormat="1" ht="15">
      <c r="B1335" s="79"/>
      <c r="C1335" s="63"/>
      <c r="D1335" s="64"/>
      <c r="E1335" s="79"/>
      <c r="H1335" s="79"/>
      <c r="I1335" s="79"/>
    </row>
    <row r="1336" spans="2:9" s="60" customFormat="1" ht="15">
      <c r="B1336" s="79"/>
      <c r="C1336" s="63"/>
      <c r="D1336" s="64"/>
      <c r="E1336" s="79"/>
      <c r="H1336" s="79"/>
      <c r="I1336" s="79"/>
    </row>
    <row r="1337" spans="2:9" s="60" customFormat="1" ht="15">
      <c r="B1337" s="79"/>
      <c r="C1337" s="63"/>
      <c r="D1337" s="64"/>
      <c r="E1337" s="79"/>
      <c r="H1337" s="79"/>
      <c r="I1337" s="79"/>
    </row>
    <row r="1338" spans="2:9" s="60" customFormat="1" ht="15">
      <c r="B1338" s="79"/>
      <c r="C1338" s="63"/>
      <c r="D1338" s="64"/>
      <c r="E1338" s="79"/>
      <c r="H1338" s="79"/>
      <c r="I1338" s="79"/>
    </row>
    <row r="1339" spans="2:9" s="60" customFormat="1" ht="15">
      <c r="B1339" s="79"/>
      <c r="C1339" s="63"/>
      <c r="D1339" s="64"/>
      <c r="E1339" s="79"/>
      <c r="H1339" s="79"/>
      <c r="I1339" s="79"/>
    </row>
    <row r="1340" spans="2:9" s="60" customFormat="1" ht="15">
      <c r="B1340" s="79"/>
      <c r="C1340" s="63"/>
      <c r="D1340" s="64"/>
      <c r="E1340" s="79"/>
      <c r="H1340" s="79"/>
      <c r="I1340" s="79"/>
    </row>
    <row r="1341" spans="2:9" s="60" customFormat="1" ht="15">
      <c r="B1341" s="79"/>
      <c r="C1341" s="63"/>
      <c r="D1341" s="64"/>
      <c r="E1341" s="79"/>
      <c r="H1341" s="79"/>
      <c r="I1341" s="79"/>
    </row>
    <row r="1342" spans="2:9" s="60" customFormat="1" ht="15">
      <c r="B1342" s="79"/>
      <c r="C1342" s="63"/>
      <c r="D1342" s="64"/>
      <c r="E1342" s="79"/>
      <c r="H1342" s="79"/>
      <c r="I1342" s="79"/>
    </row>
    <row r="1343" spans="2:9" s="62" customFormat="1" ht="15">
      <c r="B1343" s="81"/>
      <c r="C1343" s="82"/>
      <c r="D1343" s="83"/>
      <c r="E1343" s="81"/>
      <c r="H1343" s="81"/>
      <c r="I1343" s="81"/>
    </row>
    <row r="1344" spans="2:9" s="60" customFormat="1" ht="15">
      <c r="B1344" s="79"/>
      <c r="C1344" s="63"/>
      <c r="D1344" s="64"/>
      <c r="E1344" s="79"/>
      <c r="H1344" s="79"/>
      <c r="I1344" s="79"/>
    </row>
    <row r="1345" spans="2:9" s="60" customFormat="1" ht="15">
      <c r="B1345" s="79"/>
      <c r="C1345" s="63"/>
      <c r="D1345" s="64"/>
      <c r="E1345" s="79"/>
      <c r="H1345" s="79"/>
      <c r="I1345" s="79"/>
    </row>
    <row r="1346" spans="2:9" s="60" customFormat="1" ht="15">
      <c r="B1346" s="79"/>
      <c r="C1346" s="63"/>
      <c r="D1346" s="64"/>
      <c r="E1346" s="79"/>
      <c r="H1346" s="79"/>
      <c r="I1346" s="79"/>
    </row>
    <row r="1347" spans="2:9" s="60" customFormat="1" ht="15">
      <c r="B1347" s="79"/>
      <c r="C1347" s="63"/>
      <c r="D1347" s="64"/>
      <c r="E1347" s="79"/>
      <c r="H1347" s="79"/>
      <c r="I1347" s="79"/>
    </row>
    <row r="1348" spans="2:9" s="60" customFormat="1" ht="15">
      <c r="B1348" s="79"/>
      <c r="C1348" s="63"/>
      <c r="D1348" s="64"/>
      <c r="E1348" s="79"/>
      <c r="H1348" s="79"/>
      <c r="I1348" s="79"/>
    </row>
    <row r="1349" spans="2:9" s="60" customFormat="1" ht="15">
      <c r="B1349" s="79"/>
      <c r="C1349" s="63"/>
      <c r="D1349" s="64"/>
      <c r="E1349" s="79"/>
      <c r="H1349" s="79"/>
      <c r="I1349" s="79"/>
    </row>
    <row r="1350" spans="2:9" s="60" customFormat="1" ht="15">
      <c r="B1350" s="79"/>
      <c r="C1350" s="63"/>
      <c r="D1350" s="64"/>
      <c r="E1350" s="79"/>
      <c r="H1350" s="79"/>
      <c r="I1350" s="79"/>
    </row>
    <row r="1351" spans="2:9" s="60" customFormat="1" ht="15">
      <c r="B1351" s="79"/>
      <c r="C1351" s="63"/>
      <c r="D1351" s="64"/>
      <c r="E1351" s="79"/>
      <c r="H1351" s="79"/>
      <c r="I1351" s="79"/>
    </row>
    <row r="1352" spans="2:9" s="60" customFormat="1" ht="15">
      <c r="B1352" s="79"/>
      <c r="C1352" s="63"/>
      <c r="D1352" s="64"/>
      <c r="E1352" s="79"/>
      <c r="H1352" s="79"/>
      <c r="I1352" s="79"/>
    </row>
    <row r="1353" spans="2:9" s="60" customFormat="1" ht="15">
      <c r="B1353" s="79"/>
      <c r="C1353" s="63"/>
      <c r="D1353" s="64"/>
      <c r="E1353" s="79"/>
      <c r="H1353" s="79"/>
      <c r="I1353" s="79"/>
    </row>
    <row r="1354" spans="2:9" s="60" customFormat="1" ht="15">
      <c r="B1354" s="79"/>
      <c r="C1354" s="63"/>
      <c r="D1354" s="64"/>
      <c r="E1354" s="79"/>
      <c r="H1354" s="79"/>
      <c r="I1354" s="79"/>
    </row>
    <row r="1355" spans="2:9" s="60" customFormat="1" ht="15">
      <c r="B1355" s="79"/>
      <c r="C1355" s="63"/>
      <c r="D1355" s="64"/>
      <c r="E1355" s="79"/>
      <c r="H1355" s="79"/>
      <c r="I1355" s="79"/>
    </row>
    <row r="1356" spans="2:9" s="60" customFormat="1" ht="15">
      <c r="B1356" s="79"/>
      <c r="C1356" s="63"/>
      <c r="D1356" s="64"/>
      <c r="E1356" s="79"/>
      <c r="H1356" s="79"/>
      <c r="I1356" s="79"/>
    </row>
    <row r="1357" spans="2:9" s="60" customFormat="1" ht="15">
      <c r="B1357" s="79"/>
      <c r="C1357" s="63"/>
      <c r="D1357" s="64"/>
      <c r="E1357" s="79"/>
      <c r="H1357" s="79"/>
      <c r="I1357" s="79"/>
    </row>
    <row r="1358" spans="2:9" s="60" customFormat="1" ht="15">
      <c r="B1358" s="79"/>
      <c r="C1358" s="63"/>
      <c r="D1358" s="64"/>
      <c r="E1358" s="79"/>
      <c r="H1358" s="79"/>
      <c r="I1358" s="79"/>
    </row>
    <row r="1359" spans="2:9" s="60" customFormat="1" ht="15">
      <c r="B1359" s="79"/>
      <c r="C1359" s="63"/>
      <c r="D1359" s="64"/>
      <c r="E1359" s="79"/>
      <c r="H1359" s="79"/>
      <c r="I1359" s="79"/>
    </row>
    <row r="1360" spans="2:9" s="60" customFormat="1" ht="15">
      <c r="B1360" s="79"/>
      <c r="C1360" s="63"/>
      <c r="D1360" s="64"/>
      <c r="E1360" s="79"/>
      <c r="H1360" s="79"/>
      <c r="I1360" s="79"/>
    </row>
    <row r="1361" spans="2:9" s="60" customFormat="1" ht="15">
      <c r="B1361" s="79"/>
      <c r="C1361" s="63"/>
      <c r="D1361" s="64"/>
      <c r="E1361" s="79"/>
      <c r="H1361" s="79"/>
      <c r="I1361" s="79"/>
    </row>
    <row r="1362" spans="2:9" s="60" customFormat="1" ht="15">
      <c r="B1362" s="79"/>
      <c r="C1362" s="63"/>
      <c r="D1362" s="64"/>
      <c r="E1362" s="79"/>
      <c r="H1362" s="79"/>
      <c r="I1362" s="79"/>
    </row>
    <row r="1363" spans="2:9" s="60" customFormat="1" ht="15">
      <c r="B1363" s="79"/>
      <c r="C1363" s="63"/>
      <c r="D1363" s="64"/>
      <c r="E1363" s="79"/>
      <c r="H1363" s="79"/>
      <c r="I1363" s="79"/>
    </row>
    <row r="1364" spans="2:9" s="60" customFormat="1" ht="15">
      <c r="B1364" s="79"/>
      <c r="C1364" s="63"/>
      <c r="D1364" s="64"/>
      <c r="E1364" s="79"/>
      <c r="H1364" s="79"/>
      <c r="I1364" s="79"/>
    </row>
    <row r="1365" spans="2:9" s="60" customFormat="1" ht="15">
      <c r="B1365" s="79"/>
      <c r="C1365" s="63"/>
      <c r="D1365" s="64"/>
      <c r="E1365" s="79"/>
      <c r="H1365" s="79"/>
      <c r="I1365" s="79"/>
    </row>
    <row r="1366" spans="2:9" s="60" customFormat="1" ht="15">
      <c r="B1366" s="79"/>
      <c r="C1366" s="63"/>
      <c r="D1366" s="64"/>
      <c r="E1366" s="79"/>
      <c r="H1366" s="79"/>
      <c r="I1366" s="79"/>
    </row>
    <row r="1367" spans="2:9" s="60" customFormat="1" ht="15">
      <c r="B1367" s="79"/>
      <c r="C1367" s="63"/>
      <c r="D1367" s="64"/>
      <c r="E1367" s="79"/>
      <c r="H1367" s="79"/>
      <c r="I1367" s="79"/>
    </row>
    <row r="1368" spans="2:9" s="60" customFormat="1" ht="15">
      <c r="B1368" s="79"/>
      <c r="C1368" s="63"/>
      <c r="D1368" s="64"/>
      <c r="E1368" s="79"/>
      <c r="H1368" s="79"/>
      <c r="I1368" s="79"/>
    </row>
    <row r="1369" spans="2:9" s="60" customFormat="1" ht="15">
      <c r="B1369" s="79"/>
      <c r="C1369" s="63"/>
      <c r="D1369" s="64"/>
      <c r="E1369" s="79"/>
      <c r="H1369" s="79"/>
      <c r="I1369" s="79"/>
    </row>
    <row r="1370" spans="2:9" s="60" customFormat="1" ht="15">
      <c r="B1370" s="79"/>
      <c r="C1370" s="63"/>
      <c r="D1370" s="64"/>
      <c r="E1370" s="79"/>
      <c r="H1370" s="79"/>
      <c r="I1370" s="79"/>
    </row>
    <row r="1371" spans="2:9" s="60" customFormat="1" ht="15">
      <c r="B1371" s="79"/>
      <c r="C1371" s="63"/>
      <c r="D1371" s="64"/>
      <c r="E1371" s="79"/>
      <c r="H1371" s="79"/>
      <c r="I1371" s="79"/>
    </row>
    <row r="1372" spans="2:9" s="60" customFormat="1" ht="15">
      <c r="B1372" s="79"/>
      <c r="C1372" s="63"/>
      <c r="D1372" s="64"/>
      <c r="E1372" s="79"/>
      <c r="H1372" s="79"/>
      <c r="I1372" s="79"/>
    </row>
    <row r="1373" spans="2:9" s="60" customFormat="1" ht="15">
      <c r="B1373" s="79"/>
      <c r="C1373" s="63"/>
      <c r="D1373" s="64"/>
      <c r="E1373" s="79"/>
      <c r="H1373" s="79"/>
      <c r="I1373" s="79"/>
    </row>
    <row r="1374" spans="2:9" s="60" customFormat="1" ht="15">
      <c r="B1374" s="79"/>
      <c r="C1374" s="63"/>
      <c r="D1374" s="64"/>
      <c r="E1374" s="79"/>
      <c r="H1374" s="79"/>
      <c r="I1374" s="79"/>
    </row>
    <row r="1375" spans="2:9" s="60" customFormat="1" ht="15">
      <c r="B1375" s="79"/>
      <c r="C1375" s="63"/>
      <c r="D1375" s="64"/>
      <c r="E1375" s="79"/>
      <c r="H1375" s="79"/>
      <c r="I1375" s="79"/>
    </row>
    <row r="1376" spans="2:9" s="60" customFormat="1" ht="15">
      <c r="B1376" s="79"/>
      <c r="C1376" s="63"/>
      <c r="D1376" s="64"/>
      <c r="E1376" s="79"/>
      <c r="H1376" s="79"/>
      <c r="I1376" s="79"/>
    </row>
    <row r="1377" spans="2:9" s="60" customFormat="1" ht="15">
      <c r="B1377" s="79"/>
      <c r="C1377" s="63"/>
      <c r="D1377" s="64"/>
      <c r="E1377" s="79"/>
      <c r="H1377" s="79"/>
      <c r="I1377" s="79"/>
    </row>
    <row r="1378" spans="2:9" s="60" customFormat="1" ht="15">
      <c r="B1378" s="79"/>
      <c r="C1378" s="63"/>
      <c r="D1378" s="64"/>
      <c r="E1378" s="79"/>
      <c r="H1378" s="79"/>
      <c r="I1378" s="79"/>
    </row>
    <row r="1379" spans="2:9" s="60" customFormat="1" ht="15">
      <c r="B1379" s="79"/>
      <c r="C1379" s="63"/>
      <c r="D1379" s="64"/>
      <c r="E1379" s="79"/>
      <c r="H1379" s="79"/>
      <c r="I1379" s="79"/>
    </row>
    <row r="1380" spans="2:9" s="60" customFormat="1" ht="15">
      <c r="B1380" s="79"/>
      <c r="C1380" s="63"/>
      <c r="D1380" s="64"/>
      <c r="E1380" s="79"/>
      <c r="H1380" s="79"/>
      <c r="I1380" s="79"/>
    </row>
    <row r="1381" spans="2:9" s="60" customFormat="1" ht="15">
      <c r="B1381" s="79"/>
      <c r="C1381" s="63"/>
      <c r="D1381" s="64"/>
      <c r="E1381" s="79"/>
      <c r="H1381" s="79"/>
      <c r="I1381" s="79"/>
    </row>
    <row r="1382" spans="2:9" s="60" customFormat="1" ht="15">
      <c r="B1382" s="79"/>
      <c r="C1382" s="63"/>
      <c r="D1382" s="64"/>
      <c r="E1382" s="79"/>
      <c r="H1382" s="79"/>
      <c r="I1382" s="79"/>
    </row>
    <row r="1383" spans="2:9" s="60" customFormat="1" ht="15">
      <c r="B1383" s="79"/>
      <c r="C1383" s="63"/>
      <c r="D1383" s="64"/>
      <c r="E1383" s="79"/>
      <c r="H1383" s="79"/>
      <c r="I1383" s="79"/>
    </row>
    <row r="1384" spans="2:9" s="60" customFormat="1" ht="15">
      <c r="B1384" s="79"/>
      <c r="C1384" s="63"/>
      <c r="D1384" s="64"/>
      <c r="E1384" s="79"/>
      <c r="H1384" s="79"/>
      <c r="I1384" s="79"/>
    </row>
    <row r="1385" spans="2:9" s="60" customFormat="1" ht="15">
      <c r="B1385" s="79"/>
      <c r="C1385" s="63"/>
      <c r="D1385" s="64"/>
      <c r="E1385" s="79"/>
      <c r="H1385" s="79"/>
      <c r="I1385" s="79"/>
    </row>
    <row r="1386" spans="2:9" s="60" customFormat="1" ht="15">
      <c r="B1386" s="79"/>
      <c r="C1386" s="63"/>
      <c r="D1386" s="64"/>
      <c r="E1386" s="79"/>
      <c r="H1386" s="79"/>
      <c r="I1386" s="79"/>
    </row>
    <row r="1387" spans="2:9" s="60" customFormat="1" ht="15">
      <c r="B1387" s="79"/>
      <c r="C1387" s="63"/>
      <c r="D1387" s="64"/>
      <c r="E1387" s="79"/>
      <c r="H1387" s="79"/>
      <c r="I1387" s="79"/>
    </row>
    <row r="1388" spans="2:9" s="60" customFormat="1" ht="15">
      <c r="B1388" s="79"/>
      <c r="C1388" s="63"/>
      <c r="D1388" s="64"/>
      <c r="E1388" s="79"/>
      <c r="H1388" s="79"/>
      <c r="I1388" s="79"/>
    </row>
    <row r="1389" spans="2:9" s="60" customFormat="1" ht="15">
      <c r="B1389" s="79"/>
      <c r="C1389" s="63"/>
      <c r="D1389" s="64"/>
      <c r="E1389" s="79"/>
      <c r="H1389" s="79"/>
      <c r="I1389" s="79"/>
    </row>
    <row r="1390" spans="2:9" s="60" customFormat="1" ht="15">
      <c r="B1390" s="79"/>
      <c r="C1390" s="63"/>
      <c r="D1390" s="64"/>
      <c r="E1390" s="79"/>
      <c r="H1390" s="79"/>
      <c r="I1390" s="79"/>
    </row>
    <row r="1391" spans="2:9" s="60" customFormat="1" ht="15">
      <c r="B1391" s="79"/>
      <c r="C1391" s="63"/>
      <c r="D1391" s="64"/>
      <c r="E1391" s="79"/>
      <c r="H1391" s="79"/>
      <c r="I1391" s="79"/>
    </row>
    <row r="1392" spans="2:9" s="60" customFormat="1" ht="15">
      <c r="B1392" s="79"/>
      <c r="C1392" s="63"/>
      <c r="D1392" s="64"/>
      <c r="E1392" s="79"/>
      <c r="H1392" s="79"/>
      <c r="I1392" s="79"/>
    </row>
    <row r="1393" spans="2:9" s="60" customFormat="1" ht="15">
      <c r="B1393" s="79"/>
      <c r="C1393" s="63"/>
      <c r="D1393" s="64"/>
      <c r="E1393" s="79"/>
      <c r="H1393" s="79"/>
      <c r="I1393" s="79"/>
    </row>
    <row r="1394" spans="2:9" s="60" customFormat="1" ht="15">
      <c r="B1394" s="79"/>
      <c r="C1394" s="63"/>
      <c r="D1394" s="64"/>
      <c r="E1394" s="79"/>
      <c r="H1394" s="79"/>
      <c r="I1394" s="79"/>
    </row>
    <row r="1395" spans="2:9" s="60" customFormat="1" ht="15">
      <c r="B1395" s="79"/>
      <c r="C1395" s="63"/>
      <c r="D1395" s="64"/>
      <c r="E1395" s="79"/>
      <c r="H1395" s="79"/>
      <c r="I1395" s="79"/>
    </row>
    <row r="1396" spans="2:9" s="60" customFormat="1" ht="15">
      <c r="B1396" s="79"/>
      <c r="C1396" s="63"/>
      <c r="D1396" s="64"/>
      <c r="E1396" s="79"/>
      <c r="H1396" s="79"/>
      <c r="I1396" s="79"/>
    </row>
    <row r="1397" spans="2:9" s="60" customFormat="1" ht="15">
      <c r="B1397" s="79"/>
      <c r="C1397" s="63"/>
      <c r="D1397" s="64"/>
      <c r="E1397" s="79"/>
      <c r="H1397" s="79"/>
      <c r="I1397" s="79"/>
    </row>
    <row r="1398" spans="2:9" s="60" customFormat="1" ht="15">
      <c r="B1398" s="79"/>
      <c r="C1398" s="63"/>
      <c r="D1398" s="64"/>
      <c r="E1398" s="79"/>
      <c r="H1398" s="79"/>
      <c r="I1398" s="79"/>
    </row>
    <row r="1399" spans="2:9" s="60" customFormat="1" ht="15">
      <c r="B1399" s="79"/>
      <c r="C1399" s="63"/>
      <c r="D1399" s="64"/>
      <c r="E1399" s="79"/>
      <c r="H1399" s="79"/>
      <c r="I1399" s="79"/>
    </row>
    <row r="1400" spans="2:9" s="60" customFormat="1" ht="15">
      <c r="B1400" s="79"/>
      <c r="C1400" s="63"/>
      <c r="D1400" s="64"/>
      <c r="E1400" s="79"/>
      <c r="H1400" s="79"/>
      <c r="I1400" s="79"/>
    </row>
    <row r="1401" spans="2:9" s="60" customFormat="1" ht="15">
      <c r="B1401" s="79"/>
      <c r="C1401" s="63"/>
      <c r="D1401" s="64"/>
      <c r="E1401" s="79"/>
      <c r="H1401" s="79"/>
      <c r="I1401" s="79"/>
    </row>
    <row r="1402" spans="2:9" s="60" customFormat="1" ht="15">
      <c r="B1402" s="79"/>
      <c r="C1402" s="63"/>
      <c r="D1402" s="64"/>
      <c r="E1402" s="79"/>
      <c r="H1402" s="79"/>
      <c r="I1402" s="79"/>
    </row>
    <row r="1403" spans="2:9" s="60" customFormat="1" ht="15">
      <c r="B1403" s="79"/>
      <c r="C1403" s="63"/>
      <c r="D1403" s="64"/>
      <c r="E1403" s="79"/>
      <c r="H1403" s="79"/>
      <c r="I1403" s="79"/>
    </row>
    <row r="1404" spans="2:9" s="60" customFormat="1" ht="15">
      <c r="B1404" s="79"/>
      <c r="C1404" s="63"/>
      <c r="D1404" s="64"/>
      <c r="E1404" s="79"/>
      <c r="H1404" s="79"/>
      <c r="I1404" s="79"/>
    </row>
    <row r="1405" spans="2:9" s="60" customFormat="1" ht="15">
      <c r="B1405" s="79"/>
      <c r="C1405" s="63"/>
      <c r="D1405" s="64"/>
      <c r="E1405" s="79"/>
      <c r="H1405" s="79"/>
      <c r="I1405" s="79"/>
    </row>
    <row r="1406" spans="2:9" s="60" customFormat="1" ht="15">
      <c r="B1406" s="79"/>
      <c r="C1406" s="63"/>
      <c r="D1406" s="64"/>
      <c r="E1406" s="79"/>
      <c r="H1406" s="79"/>
      <c r="I1406" s="79"/>
    </row>
    <row r="1407" spans="2:9" s="60" customFormat="1" ht="15">
      <c r="B1407" s="79"/>
      <c r="C1407" s="63"/>
      <c r="D1407" s="64"/>
      <c r="E1407" s="79"/>
      <c r="H1407" s="79"/>
      <c r="I1407" s="79"/>
    </row>
    <row r="1408" spans="2:9" s="60" customFormat="1" ht="15">
      <c r="B1408" s="79"/>
      <c r="C1408" s="63"/>
      <c r="D1408" s="64"/>
      <c r="E1408" s="79"/>
      <c r="H1408" s="79"/>
      <c r="I1408" s="79"/>
    </row>
    <row r="1409" spans="2:9" s="60" customFormat="1" ht="15">
      <c r="B1409" s="79"/>
      <c r="C1409" s="63"/>
      <c r="D1409" s="64"/>
      <c r="E1409" s="79"/>
      <c r="H1409" s="79"/>
      <c r="I1409" s="79"/>
    </row>
    <row r="1410" spans="2:9" s="60" customFormat="1" ht="15">
      <c r="B1410" s="79"/>
      <c r="C1410" s="63"/>
      <c r="D1410" s="64"/>
      <c r="E1410" s="79"/>
      <c r="H1410" s="79"/>
      <c r="I1410" s="79"/>
    </row>
    <row r="1411" spans="2:9" s="60" customFormat="1" ht="15">
      <c r="B1411" s="79"/>
      <c r="C1411" s="63"/>
      <c r="D1411" s="64"/>
      <c r="E1411" s="79"/>
      <c r="H1411" s="79"/>
      <c r="I1411" s="79"/>
    </row>
    <row r="1412" spans="2:9" s="60" customFormat="1" ht="15">
      <c r="B1412" s="79"/>
      <c r="C1412" s="63"/>
      <c r="D1412" s="64"/>
      <c r="E1412" s="79"/>
      <c r="H1412" s="79"/>
      <c r="I1412" s="79"/>
    </row>
    <row r="1413" spans="2:9" s="60" customFormat="1" ht="15">
      <c r="B1413" s="79"/>
      <c r="C1413" s="63"/>
      <c r="D1413" s="64"/>
      <c r="E1413" s="79"/>
      <c r="H1413" s="79"/>
      <c r="I1413" s="79"/>
    </row>
    <row r="1414" spans="2:9" s="60" customFormat="1" ht="15">
      <c r="B1414" s="79"/>
      <c r="C1414" s="63"/>
      <c r="D1414" s="64"/>
      <c r="E1414" s="79"/>
      <c r="H1414" s="79"/>
      <c r="I1414" s="79"/>
    </row>
    <row r="1415" spans="2:9" s="60" customFormat="1" ht="15">
      <c r="B1415" s="79"/>
      <c r="C1415" s="63"/>
      <c r="D1415" s="64"/>
      <c r="E1415" s="79"/>
      <c r="H1415" s="79"/>
      <c r="I1415" s="79"/>
    </row>
    <row r="1416" spans="2:9" s="60" customFormat="1" ht="15">
      <c r="B1416" s="79"/>
      <c r="C1416" s="63"/>
      <c r="D1416" s="64"/>
      <c r="E1416" s="79"/>
      <c r="H1416" s="79"/>
      <c r="I1416" s="79"/>
    </row>
    <row r="1417" spans="2:9" s="60" customFormat="1" ht="15">
      <c r="B1417" s="79"/>
      <c r="C1417" s="63"/>
      <c r="D1417" s="64"/>
      <c r="E1417" s="79"/>
      <c r="H1417" s="79"/>
      <c r="I1417" s="79"/>
    </row>
    <row r="1418" spans="2:9" s="60" customFormat="1" ht="15">
      <c r="B1418" s="79"/>
      <c r="C1418" s="63"/>
      <c r="D1418" s="64"/>
      <c r="E1418" s="79"/>
      <c r="H1418" s="79"/>
      <c r="I1418" s="79"/>
    </row>
    <row r="1419" spans="2:9" s="60" customFormat="1" ht="15">
      <c r="B1419" s="79"/>
      <c r="C1419" s="63"/>
      <c r="D1419" s="64"/>
      <c r="E1419" s="79"/>
      <c r="H1419" s="79"/>
      <c r="I1419" s="79"/>
    </row>
    <row r="1420" spans="2:9" s="60" customFormat="1" ht="15">
      <c r="B1420" s="79"/>
      <c r="C1420" s="63"/>
      <c r="D1420" s="64"/>
      <c r="E1420" s="79"/>
      <c r="H1420" s="79"/>
      <c r="I1420" s="79"/>
    </row>
    <row r="1421" spans="2:9" s="60" customFormat="1" ht="15">
      <c r="B1421" s="79"/>
      <c r="C1421" s="63"/>
      <c r="D1421" s="64"/>
      <c r="E1421" s="79"/>
      <c r="H1421" s="79"/>
      <c r="I1421" s="79"/>
    </row>
    <row r="1422" spans="2:9" s="60" customFormat="1" ht="15">
      <c r="B1422" s="79"/>
      <c r="C1422" s="63"/>
      <c r="D1422" s="64"/>
      <c r="E1422" s="79"/>
      <c r="H1422" s="79"/>
      <c r="I1422" s="79"/>
    </row>
    <row r="1423" spans="2:9" s="60" customFormat="1" ht="15">
      <c r="B1423" s="79"/>
      <c r="C1423" s="63"/>
      <c r="D1423" s="64"/>
      <c r="E1423" s="79"/>
      <c r="H1423" s="79"/>
      <c r="I1423" s="79"/>
    </row>
    <row r="1424" spans="2:9" s="60" customFormat="1" ht="15">
      <c r="B1424" s="79"/>
      <c r="C1424" s="63"/>
      <c r="D1424" s="64"/>
      <c r="E1424" s="79"/>
      <c r="H1424" s="79"/>
      <c r="I1424" s="79"/>
    </row>
    <row r="1425" spans="2:9" s="60" customFormat="1" ht="15">
      <c r="B1425" s="79"/>
      <c r="C1425" s="63"/>
      <c r="D1425" s="64"/>
      <c r="E1425" s="79"/>
      <c r="H1425" s="79"/>
      <c r="I1425" s="79"/>
    </row>
    <row r="1426" spans="2:9" s="60" customFormat="1" ht="15">
      <c r="B1426" s="79"/>
      <c r="C1426" s="63"/>
      <c r="D1426" s="64"/>
      <c r="E1426" s="79"/>
      <c r="H1426" s="79"/>
      <c r="I1426" s="79"/>
    </row>
    <row r="1427" spans="2:9" s="60" customFormat="1" ht="15">
      <c r="B1427" s="79"/>
      <c r="C1427" s="63"/>
      <c r="D1427" s="64"/>
      <c r="E1427" s="79"/>
      <c r="H1427" s="79"/>
      <c r="I1427" s="79"/>
    </row>
    <row r="1428" spans="2:9" s="60" customFormat="1" ht="15">
      <c r="B1428" s="79"/>
      <c r="C1428" s="63"/>
      <c r="D1428" s="64"/>
      <c r="E1428" s="79"/>
      <c r="H1428" s="79"/>
      <c r="I1428" s="79"/>
    </row>
    <row r="1429" spans="2:9" s="60" customFormat="1" ht="15">
      <c r="B1429" s="79"/>
      <c r="C1429" s="63"/>
      <c r="D1429" s="64"/>
      <c r="E1429" s="79"/>
      <c r="H1429" s="79"/>
      <c r="I1429" s="79"/>
    </row>
    <row r="1430" spans="2:9" s="60" customFormat="1" ht="15">
      <c r="B1430" s="79"/>
      <c r="C1430" s="63"/>
      <c r="D1430" s="64"/>
      <c r="E1430" s="79"/>
      <c r="H1430" s="79"/>
      <c r="I1430" s="79"/>
    </row>
    <row r="1431" spans="2:9" s="60" customFormat="1" ht="15">
      <c r="B1431" s="79"/>
      <c r="C1431" s="63"/>
      <c r="D1431" s="64"/>
      <c r="E1431" s="79"/>
      <c r="H1431" s="79"/>
      <c r="I1431" s="79"/>
    </row>
    <row r="1432" spans="2:9" s="60" customFormat="1" ht="15">
      <c r="B1432" s="79"/>
      <c r="C1432" s="63"/>
      <c r="D1432" s="64"/>
      <c r="E1432" s="79"/>
      <c r="H1432" s="79"/>
      <c r="I1432" s="79"/>
    </row>
    <row r="1433" spans="2:9" s="60" customFormat="1" ht="15">
      <c r="B1433" s="79"/>
      <c r="C1433" s="63"/>
      <c r="D1433" s="64"/>
      <c r="E1433" s="79"/>
      <c r="H1433" s="79"/>
      <c r="I1433" s="79"/>
    </row>
    <row r="1434" spans="2:9" s="60" customFormat="1" ht="15">
      <c r="B1434" s="79"/>
      <c r="C1434" s="63"/>
      <c r="D1434" s="64"/>
      <c r="E1434" s="79"/>
      <c r="H1434" s="79"/>
      <c r="I1434" s="79"/>
    </row>
    <row r="1435" spans="2:9" s="60" customFormat="1" ht="15">
      <c r="B1435" s="79"/>
      <c r="C1435" s="63"/>
      <c r="D1435" s="64"/>
      <c r="E1435" s="79"/>
      <c r="H1435" s="79"/>
      <c r="I1435" s="79"/>
    </row>
    <row r="1436" spans="2:9" s="60" customFormat="1" ht="15">
      <c r="B1436" s="79"/>
      <c r="C1436" s="63"/>
      <c r="D1436" s="64"/>
      <c r="E1436" s="79"/>
      <c r="H1436" s="79"/>
      <c r="I1436" s="79"/>
    </row>
    <row r="1437" spans="2:9" s="60" customFormat="1" ht="15">
      <c r="B1437" s="79"/>
      <c r="C1437" s="63"/>
      <c r="D1437" s="64"/>
      <c r="E1437" s="79"/>
      <c r="H1437" s="79"/>
      <c r="I1437" s="79"/>
    </row>
    <row r="1438" spans="2:9" s="60" customFormat="1" ht="15">
      <c r="B1438" s="79"/>
      <c r="C1438" s="63"/>
      <c r="D1438" s="64"/>
      <c r="E1438" s="79"/>
      <c r="H1438" s="79"/>
      <c r="I1438" s="79"/>
    </row>
    <row r="1439" spans="2:9" s="60" customFormat="1" ht="15">
      <c r="B1439" s="79"/>
      <c r="C1439" s="63"/>
      <c r="D1439" s="64"/>
      <c r="E1439" s="79"/>
      <c r="H1439" s="79"/>
      <c r="I1439" s="79"/>
    </row>
    <row r="1440" spans="2:9" s="60" customFormat="1" ht="15">
      <c r="B1440" s="79"/>
      <c r="C1440" s="63"/>
      <c r="D1440" s="64"/>
      <c r="E1440" s="79"/>
      <c r="H1440" s="79"/>
      <c r="I1440" s="79"/>
    </row>
    <row r="1441" spans="2:9" s="60" customFormat="1" ht="15">
      <c r="B1441" s="79"/>
      <c r="C1441" s="63"/>
      <c r="D1441" s="64"/>
      <c r="E1441" s="79"/>
      <c r="H1441" s="79"/>
      <c r="I1441" s="79"/>
    </row>
    <row r="1442" spans="2:9" s="60" customFormat="1" ht="15">
      <c r="B1442" s="79"/>
      <c r="C1442" s="63"/>
      <c r="D1442" s="64"/>
      <c r="E1442" s="79"/>
      <c r="H1442" s="79"/>
      <c r="I1442" s="79"/>
    </row>
    <row r="1443" spans="2:9" s="60" customFormat="1" ht="15">
      <c r="B1443" s="79"/>
      <c r="C1443" s="63"/>
      <c r="D1443" s="64"/>
      <c r="E1443" s="79"/>
      <c r="H1443" s="79"/>
      <c r="I1443" s="79"/>
    </row>
    <row r="1444" spans="2:9" s="60" customFormat="1" ht="15">
      <c r="B1444" s="79"/>
      <c r="C1444" s="63"/>
      <c r="D1444" s="64"/>
      <c r="E1444" s="79"/>
      <c r="H1444" s="79"/>
      <c r="I1444" s="79"/>
    </row>
    <row r="1445" spans="2:9" s="60" customFormat="1" ht="15">
      <c r="B1445" s="79"/>
      <c r="C1445" s="63"/>
      <c r="D1445" s="64"/>
      <c r="E1445" s="79"/>
      <c r="H1445" s="79"/>
      <c r="I1445" s="79"/>
    </row>
    <row r="1446" spans="2:9" s="60" customFormat="1" ht="15">
      <c r="B1446" s="79"/>
      <c r="C1446" s="63"/>
      <c r="D1446" s="64"/>
      <c r="E1446" s="79"/>
      <c r="H1446" s="79"/>
      <c r="I1446" s="79"/>
    </row>
    <row r="1447" spans="2:9" s="60" customFormat="1" ht="15">
      <c r="B1447" s="79"/>
      <c r="C1447" s="63"/>
      <c r="D1447" s="64"/>
      <c r="E1447" s="79"/>
      <c r="H1447" s="79"/>
      <c r="I1447" s="79"/>
    </row>
    <row r="1448" spans="2:9" s="60" customFormat="1" ht="15">
      <c r="B1448" s="79"/>
      <c r="C1448" s="63"/>
      <c r="D1448" s="64"/>
      <c r="E1448" s="79"/>
      <c r="H1448" s="79"/>
      <c r="I1448" s="79"/>
    </row>
    <row r="1449" spans="2:9" s="60" customFormat="1" ht="15">
      <c r="B1449" s="79"/>
      <c r="C1449" s="63"/>
      <c r="D1449" s="64"/>
      <c r="E1449" s="79"/>
      <c r="H1449" s="79"/>
      <c r="I1449" s="79"/>
    </row>
    <row r="1450" spans="2:9" s="60" customFormat="1" ht="15">
      <c r="B1450" s="79"/>
      <c r="C1450" s="63"/>
      <c r="D1450" s="64"/>
      <c r="E1450" s="79"/>
      <c r="H1450" s="79"/>
      <c r="I1450" s="79"/>
    </row>
    <row r="1451" spans="2:9" s="60" customFormat="1" ht="15">
      <c r="B1451" s="79"/>
      <c r="C1451" s="63"/>
      <c r="D1451" s="64"/>
      <c r="E1451" s="79"/>
      <c r="H1451" s="79"/>
      <c r="I1451" s="79"/>
    </row>
    <row r="1452" spans="2:9" s="60" customFormat="1" ht="15">
      <c r="B1452" s="79"/>
      <c r="C1452" s="63"/>
      <c r="D1452" s="64"/>
      <c r="E1452" s="79"/>
      <c r="H1452" s="79"/>
      <c r="I1452" s="79"/>
    </row>
    <row r="1453" spans="2:9" s="60" customFormat="1" ht="15">
      <c r="B1453" s="79"/>
      <c r="C1453" s="63"/>
      <c r="D1453" s="64"/>
      <c r="E1453" s="79"/>
      <c r="H1453" s="79"/>
      <c r="I1453" s="79"/>
    </row>
    <row r="1454" spans="2:9" s="60" customFormat="1" ht="15">
      <c r="B1454" s="79"/>
      <c r="C1454" s="63"/>
      <c r="D1454" s="64"/>
      <c r="E1454" s="79"/>
      <c r="H1454" s="79"/>
      <c r="I1454" s="79"/>
    </row>
    <row r="1455" spans="2:9" s="60" customFormat="1" ht="15">
      <c r="B1455" s="79"/>
      <c r="C1455" s="63"/>
      <c r="D1455" s="64"/>
      <c r="E1455" s="79"/>
      <c r="H1455" s="79"/>
      <c r="I1455" s="79"/>
    </row>
    <row r="1456" spans="2:9" s="60" customFormat="1" ht="15">
      <c r="B1456" s="79"/>
      <c r="C1456" s="63"/>
      <c r="D1456" s="64"/>
      <c r="E1456" s="79"/>
      <c r="H1456" s="79"/>
      <c r="I1456" s="79"/>
    </row>
    <row r="1457" spans="2:9" s="60" customFormat="1" ht="15">
      <c r="B1457" s="79"/>
      <c r="C1457" s="63"/>
      <c r="D1457" s="64"/>
      <c r="E1457" s="79"/>
      <c r="H1457" s="79"/>
      <c r="I1457" s="79"/>
    </row>
    <row r="1458" spans="2:9" s="60" customFormat="1" ht="15">
      <c r="B1458" s="79"/>
      <c r="C1458" s="63"/>
      <c r="D1458" s="64"/>
      <c r="E1458" s="79"/>
      <c r="H1458" s="79"/>
      <c r="I1458" s="79"/>
    </row>
    <row r="1459" spans="2:9" s="60" customFormat="1" ht="15">
      <c r="B1459" s="79"/>
      <c r="C1459" s="63"/>
      <c r="D1459" s="64"/>
      <c r="E1459" s="79"/>
      <c r="H1459" s="79"/>
      <c r="I1459" s="79"/>
    </row>
    <row r="1460" spans="2:9" s="60" customFormat="1" ht="15">
      <c r="B1460" s="79"/>
      <c r="C1460" s="63"/>
      <c r="D1460" s="64"/>
      <c r="E1460" s="79"/>
      <c r="H1460" s="79"/>
      <c r="I1460" s="79"/>
    </row>
    <row r="1461" spans="2:9" s="60" customFormat="1" ht="15">
      <c r="B1461" s="79"/>
      <c r="C1461" s="63"/>
      <c r="D1461" s="64"/>
      <c r="E1461" s="79"/>
      <c r="H1461" s="79"/>
      <c r="I1461" s="79"/>
    </row>
    <row r="1462" spans="2:9" s="60" customFormat="1" ht="15">
      <c r="B1462" s="79"/>
      <c r="C1462" s="63"/>
      <c r="D1462" s="64"/>
      <c r="E1462" s="79"/>
      <c r="H1462" s="79"/>
      <c r="I1462" s="79"/>
    </row>
    <row r="1463" spans="2:9" s="60" customFormat="1" ht="15">
      <c r="B1463" s="79"/>
      <c r="C1463" s="63"/>
      <c r="D1463" s="64"/>
      <c r="E1463" s="79"/>
      <c r="H1463" s="79"/>
      <c r="I1463" s="79"/>
    </row>
    <row r="1464" spans="2:9" s="60" customFormat="1" ht="15">
      <c r="B1464" s="79"/>
      <c r="C1464" s="63"/>
      <c r="D1464" s="64"/>
      <c r="E1464" s="79"/>
      <c r="H1464" s="79"/>
      <c r="I1464" s="79"/>
    </row>
    <row r="1465" spans="2:9" s="60" customFormat="1" ht="15">
      <c r="B1465" s="79"/>
      <c r="C1465" s="63"/>
      <c r="D1465" s="64"/>
      <c r="E1465" s="79"/>
      <c r="H1465" s="79"/>
      <c r="I1465" s="79"/>
    </row>
    <row r="1466" spans="2:9" s="60" customFormat="1" ht="15">
      <c r="B1466" s="79"/>
      <c r="C1466" s="63"/>
      <c r="D1466" s="64"/>
      <c r="E1466" s="79"/>
      <c r="H1466" s="79"/>
      <c r="I1466" s="79"/>
    </row>
    <row r="1467" spans="2:9" s="60" customFormat="1" ht="15">
      <c r="B1467" s="79"/>
      <c r="C1467" s="63"/>
      <c r="D1467" s="64"/>
      <c r="E1467" s="79"/>
      <c r="H1467" s="79"/>
      <c r="I1467" s="79"/>
    </row>
    <row r="1468" spans="2:9" s="60" customFormat="1" ht="15">
      <c r="B1468" s="79"/>
      <c r="C1468" s="63"/>
      <c r="D1468" s="64"/>
      <c r="E1468" s="79"/>
      <c r="H1468" s="79"/>
      <c r="I1468" s="79"/>
    </row>
    <row r="1469" spans="2:9" s="60" customFormat="1" ht="15">
      <c r="B1469" s="79"/>
      <c r="C1469" s="63"/>
      <c r="D1469" s="64"/>
      <c r="E1469" s="79"/>
      <c r="H1469" s="79"/>
      <c r="I1469" s="79"/>
    </row>
    <row r="1470" spans="2:9" s="60" customFormat="1" ht="15">
      <c r="B1470" s="79"/>
      <c r="C1470" s="63"/>
      <c r="D1470" s="64"/>
      <c r="E1470" s="79"/>
      <c r="H1470" s="79"/>
      <c r="I1470" s="79"/>
    </row>
    <row r="1471" spans="2:9" s="60" customFormat="1" ht="15">
      <c r="B1471" s="79"/>
      <c r="C1471" s="63"/>
      <c r="D1471" s="64"/>
      <c r="E1471" s="79"/>
      <c r="H1471" s="79"/>
      <c r="I1471" s="79"/>
    </row>
    <row r="1472" spans="2:9" s="60" customFormat="1" ht="15">
      <c r="B1472" s="79"/>
      <c r="C1472" s="63"/>
      <c r="D1472" s="64"/>
      <c r="E1472" s="79"/>
      <c r="H1472" s="79"/>
      <c r="I1472" s="79"/>
    </row>
    <row r="1473" spans="2:9" s="60" customFormat="1" ht="15">
      <c r="B1473" s="79"/>
      <c r="C1473" s="63"/>
      <c r="D1473" s="64"/>
      <c r="E1473" s="79"/>
      <c r="H1473" s="79"/>
      <c r="I1473" s="79"/>
    </row>
    <row r="1474" spans="2:9" s="60" customFormat="1" ht="15">
      <c r="B1474" s="79"/>
      <c r="C1474" s="63"/>
      <c r="D1474" s="64"/>
      <c r="E1474" s="79"/>
      <c r="H1474" s="79"/>
      <c r="I1474" s="79"/>
    </row>
    <row r="1475" spans="2:9" s="60" customFormat="1" ht="15">
      <c r="B1475" s="79"/>
      <c r="C1475" s="63"/>
      <c r="D1475" s="64"/>
      <c r="E1475" s="79"/>
      <c r="H1475" s="79"/>
      <c r="I1475" s="79"/>
    </row>
    <row r="1476" spans="2:9" s="60" customFormat="1" ht="15">
      <c r="B1476" s="79"/>
      <c r="C1476" s="63"/>
      <c r="D1476" s="64"/>
      <c r="E1476" s="79"/>
      <c r="H1476" s="79"/>
      <c r="I1476" s="79"/>
    </row>
    <row r="1477" spans="2:9" s="60" customFormat="1" ht="15">
      <c r="B1477" s="79"/>
      <c r="C1477" s="63"/>
      <c r="D1477" s="64"/>
      <c r="E1477" s="79"/>
      <c r="H1477" s="79"/>
      <c r="I1477" s="79"/>
    </row>
    <row r="1478" spans="2:9" s="60" customFormat="1" ht="15">
      <c r="B1478" s="79"/>
      <c r="C1478" s="63"/>
      <c r="D1478" s="64"/>
      <c r="E1478" s="79"/>
      <c r="H1478" s="79"/>
      <c r="I1478" s="79"/>
    </row>
    <row r="1479" spans="2:9" s="60" customFormat="1" ht="15">
      <c r="B1479" s="79"/>
      <c r="C1479" s="63"/>
      <c r="D1479" s="64"/>
      <c r="E1479" s="79"/>
      <c r="H1479" s="79"/>
      <c r="I1479" s="79"/>
    </row>
    <row r="1480" spans="2:9" s="60" customFormat="1" ht="15">
      <c r="B1480" s="79"/>
      <c r="C1480" s="63"/>
      <c r="D1480" s="64"/>
      <c r="E1480" s="79"/>
      <c r="H1480" s="79"/>
      <c r="I1480" s="79"/>
    </row>
    <row r="1481" spans="2:9" s="60" customFormat="1" ht="15">
      <c r="B1481" s="79"/>
      <c r="C1481" s="63"/>
      <c r="D1481" s="64"/>
      <c r="E1481" s="79"/>
      <c r="H1481" s="79"/>
      <c r="I1481" s="79"/>
    </row>
    <row r="1482" spans="2:9" s="60" customFormat="1" ht="15">
      <c r="B1482" s="79"/>
      <c r="C1482" s="63"/>
      <c r="D1482" s="64"/>
      <c r="E1482" s="79"/>
      <c r="H1482" s="79"/>
      <c r="I1482" s="79"/>
    </row>
    <row r="1483" spans="2:9" s="60" customFormat="1" ht="15">
      <c r="B1483" s="79"/>
      <c r="C1483" s="63"/>
      <c r="D1483" s="64"/>
      <c r="E1483" s="79"/>
      <c r="H1483" s="79"/>
      <c r="I1483" s="79"/>
    </row>
    <row r="1484" spans="2:9" s="60" customFormat="1" ht="15">
      <c r="B1484" s="79"/>
      <c r="C1484" s="63"/>
      <c r="D1484" s="64"/>
      <c r="E1484" s="79"/>
      <c r="H1484" s="79"/>
      <c r="I1484" s="79"/>
    </row>
    <row r="1485" spans="2:9" s="60" customFormat="1" ht="15">
      <c r="B1485" s="79"/>
      <c r="C1485" s="63"/>
      <c r="D1485" s="64"/>
      <c r="E1485" s="79"/>
      <c r="H1485" s="79"/>
      <c r="I1485" s="79"/>
    </row>
    <row r="1486" spans="2:9" s="60" customFormat="1" ht="15">
      <c r="B1486" s="79"/>
      <c r="C1486" s="63"/>
      <c r="D1486" s="64"/>
      <c r="E1486" s="79"/>
      <c r="H1486" s="79"/>
      <c r="I1486" s="79"/>
    </row>
    <row r="1487" spans="2:9" s="60" customFormat="1" ht="15">
      <c r="B1487" s="79"/>
      <c r="C1487" s="63"/>
      <c r="D1487" s="64"/>
      <c r="E1487" s="79"/>
      <c r="H1487" s="79"/>
      <c r="I1487" s="79"/>
    </row>
    <row r="1488" spans="2:9" s="60" customFormat="1" ht="15">
      <c r="B1488" s="79"/>
      <c r="C1488" s="63"/>
      <c r="D1488" s="64"/>
      <c r="E1488" s="79"/>
      <c r="H1488" s="79"/>
      <c r="I1488" s="79"/>
    </row>
    <row r="1489" spans="2:9" s="60" customFormat="1" ht="15">
      <c r="B1489" s="79"/>
      <c r="C1489" s="63"/>
      <c r="D1489" s="64"/>
      <c r="E1489" s="79"/>
      <c r="H1489" s="79"/>
      <c r="I1489" s="79"/>
    </row>
    <row r="1490" spans="2:9" s="60" customFormat="1" ht="15">
      <c r="B1490" s="79"/>
      <c r="C1490" s="63"/>
      <c r="D1490" s="64"/>
      <c r="E1490" s="79"/>
      <c r="H1490" s="79"/>
      <c r="I1490" s="79"/>
    </row>
    <row r="1491" spans="2:9" s="60" customFormat="1" ht="15">
      <c r="B1491" s="79"/>
      <c r="C1491" s="63"/>
      <c r="D1491" s="64"/>
      <c r="E1491" s="79"/>
      <c r="H1491" s="79"/>
      <c r="I1491" s="79"/>
    </row>
    <row r="1492" spans="2:9" s="60" customFormat="1" ht="15">
      <c r="B1492" s="79"/>
      <c r="C1492" s="63"/>
      <c r="D1492" s="64"/>
      <c r="E1492" s="79"/>
      <c r="H1492" s="79"/>
      <c r="I1492" s="79"/>
    </row>
    <row r="1493" spans="2:9" s="60" customFormat="1" ht="15">
      <c r="B1493" s="79"/>
      <c r="C1493" s="63"/>
      <c r="D1493" s="64"/>
      <c r="E1493" s="79"/>
      <c r="H1493" s="79"/>
      <c r="I1493" s="79"/>
    </row>
    <row r="1494" spans="2:9" s="60" customFormat="1" ht="15">
      <c r="B1494" s="79"/>
      <c r="C1494" s="63"/>
      <c r="D1494" s="64"/>
      <c r="E1494" s="79"/>
      <c r="H1494" s="79"/>
      <c r="I1494" s="79"/>
    </row>
    <row r="1495" spans="2:9" s="60" customFormat="1" ht="15">
      <c r="B1495" s="79"/>
      <c r="C1495" s="63"/>
      <c r="D1495" s="64"/>
      <c r="E1495" s="79"/>
      <c r="H1495" s="79"/>
      <c r="I1495" s="79"/>
    </row>
    <row r="1496" spans="2:9" s="60" customFormat="1" ht="15">
      <c r="B1496" s="79"/>
      <c r="C1496" s="63"/>
      <c r="D1496" s="64"/>
      <c r="E1496" s="79"/>
      <c r="H1496" s="79"/>
      <c r="I1496" s="79"/>
    </row>
    <row r="1497" spans="2:9" s="60" customFormat="1" ht="15">
      <c r="B1497" s="79"/>
      <c r="C1497" s="63"/>
      <c r="D1497" s="64"/>
      <c r="E1497" s="79"/>
      <c r="H1497" s="79"/>
      <c r="I1497" s="79"/>
    </row>
    <row r="1498" spans="2:9" s="60" customFormat="1" ht="15">
      <c r="B1498" s="79"/>
      <c r="C1498" s="63"/>
      <c r="D1498" s="64"/>
      <c r="E1498" s="79"/>
      <c r="H1498" s="79"/>
      <c r="I1498" s="79"/>
    </row>
    <row r="1499" spans="2:9" s="60" customFormat="1" ht="15">
      <c r="B1499" s="79"/>
      <c r="C1499" s="63"/>
      <c r="D1499" s="64"/>
      <c r="E1499" s="79"/>
      <c r="H1499" s="79"/>
      <c r="I1499" s="79"/>
    </row>
    <row r="1500" spans="2:9" s="60" customFormat="1" ht="15">
      <c r="B1500" s="79"/>
      <c r="C1500" s="63"/>
      <c r="D1500" s="64"/>
      <c r="E1500" s="79"/>
      <c r="H1500" s="79"/>
      <c r="I1500" s="79"/>
    </row>
    <row r="1501" spans="2:9" s="60" customFormat="1" ht="15">
      <c r="B1501" s="79"/>
      <c r="C1501" s="63"/>
      <c r="D1501" s="64"/>
      <c r="E1501" s="79"/>
      <c r="H1501" s="79"/>
      <c r="I1501" s="79"/>
    </row>
    <row r="1502" spans="2:9" s="60" customFormat="1" ht="15">
      <c r="B1502" s="79"/>
      <c r="C1502" s="63"/>
      <c r="D1502" s="64"/>
      <c r="E1502" s="79"/>
      <c r="H1502" s="79"/>
      <c r="I1502" s="79"/>
    </row>
    <row r="1503" spans="2:9" s="60" customFormat="1" ht="15">
      <c r="B1503" s="79"/>
      <c r="C1503" s="63"/>
      <c r="D1503" s="64"/>
      <c r="E1503" s="79"/>
      <c r="H1503" s="79"/>
      <c r="I1503" s="79"/>
    </row>
    <row r="1504" spans="2:9" s="60" customFormat="1" ht="15">
      <c r="B1504" s="79"/>
      <c r="C1504" s="63"/>
      <c r="D1504" s="64"/>
      <c r="E1504" s="79"/>
      <c r="H1504" s="79"/>
      <c r="I1504" s="79"/>
    </row>
    <row r="1505" spans="2:9" s="60" customFormat="1" ht="15">
      <c r="B1505" s="79"/>
      <c r="C1505" s="63"/>
      <c r="D1505" s="64"/>
      <c r="E1505" s="79"/>
      <c r="H1505" s="79"/>
      <c r="I1505" s="79"/>
    </row>
    <row r="1506" spans="2:9" s="60" customFormat="1" ht="15">
      <c r="B1506" s="79"/>
      <c r="C1506" s="63"/>
      <c r="D1506" s="64"/>
      <c r="E1506" s="79"/>
      <c r="H1506" s="79"/>
      <c r="I1506" s="79"/>
    </row>
    <row r="1507" spans="2:9" s="60" customFormat="1" ht="15">
      <c r="B1507" s="79"/>
      <c r="C1507" s="63"/>
      <c r="D1507" s="64"/>
      <c r="E1507" s="79"/>
      <c r="H1507" s="79"/>
      <c r="I1507" s="79"/>
    </row>
    <row r="1508" spans="2:9" s="60" customFormat="1" ht="15">
      <c r="B1508" s="79"/>
      <c r="C1508" s="63"/>
      <c r="D1508" s="64"/>
      <c r="E1508" s="79"/>
      <c r="H1508" s="79"/>
      <c r="I1508" s="79"/>
    </row>
    <row r="1509" spans="2:9" s="60" customFormat="1" ht="15">
      <c r="B1509" s="79"/>
      <c r="C1509" s="63"/>
      <c r="D1509" s="64"/>
      <c r="E1509" s="79"/>
      <c r="H1509" s="79"/>
      <c r="I1509" s="79"/>
    </row>
    <row r="1510" spans="2:9" s="60" customFormat="1" ht="15">
      <c r="B1510" s="79"/>
      <c r="C1510" s="63"/>
      <c r="D1510" s="64"/>
      <c r="E1510" s="79"/>
      <c r="H1510" s="79"/>
      <c r="I1510" s="79"/>
    </row>
    <row r="1511" spans="2:9" s="60" customFormat="1" ht="15">
      <c r="B1511" s="79"/>
      <c r="C1511" s="63"/>
      <c r="D1511" s="64"/>
      <c r="E1511" s="79"/>
      <c r="H1511" s="79"/>
      <c r="I1511" s="79"/>
    </row>
    <row r="1512" spans="2:9" s="60" customFormat="1" ht="15">
      <c r="B1512" s="79"/>
      <c r="C1512" s="63"/>
      <c r="D1512" s="64"/>
      <c r="E1512" s="79"/>
      <c r="H1512" s="79"/>
      <c r="I1512" s="79"/>
    </row>
    <row r="1513" spans="2:9" s="60" customFormat="1" ht="15">
      <c r="B1513" s="79"/>
      <c r="C1513" s="63"/>
      <c r="D1513" s="64"/>
      <c r="E1513" s="79"/>
      <c r="H1513" s="79"/>
      <c r="I1513" s="79"/>
    </row>
    <row r="1514" spans="2:9" s="60" customFormat="1" ht="15">
      <c r="B1514" s="79"/>
      <c r="C1514" s="63"/>
      <c r="D1514" s="64"/>
      <c r="E1514" s="79"/>
      <c r="H1514" s="79"/>
      <c r="I1514" s="79"/>
    </row>
    <row r="1515" spans="2:9" s="60" customFormat="1" ht="15">
      <c r="B1515" s="79"/>
      <c r="C1515" s="63"/>
      <c r="D1515" s="64"/>
      <c r="E1515" s="79"/>
      <c r="H1515" s="79"/>
      <c r="I1515" s="79"/>
    </row>
    <row r="1516" spans="2:9" s="60" customFormat="1" ht="15">
      <c r="B1516" s="79"/>
      <c r="C1516" s="63"/>
      <c r="D1516" s="64"/>
      <c r="E1516" s="79"/>
      <c r="H1516" s="79"/>
      <c r="I1516" s="79"/>
    </row>
    <row r="1517" spans="2:9" s="60" customFormat="1" ht="15">
      <c r="B1517" s="79"/>
      <c r="C1517" s="63"/>
      <c r="D1517" s="64"/>
      <c r="E1517" s="79"/>
      <c r="H1517" s="79"/>
      <c r="I1517" s="79"/>
    </row>
    <row r="1518" spans="2:9" s="60" customFormat="1" ht="15">
      <c r="B1518" s="79"/>
      <c r="C1518" s="63"/>
      <c r="D1518" s="64"/>
      <c r="E1518" s="79"/>
      <c r="H1518" s="79"/>
      <c r="I1518" s="79"/>
    </row>
    <row r="1519" spans="2:9" s="60" customFormat="1" ht="15">
      <c r="B1519" s="79"/>
      <c r="C1519" s="63"/>
      <c r="D1519" s="64"/>
      <c r="E1519" s="79"/>
      <c r="H1519" s="79"/>
      <c r="I1519" s="79"/>
    </row>
    <row r="1520" spans="2:9" s="60" customFormat="1" ht="15">
      <c r="B1520" s="79"/>
      <c r="C1520" s="63"/>
      <c r="D1520" s="64"/>
      <c r="E1520" s="79"/>
      <c r="H1520" s="79"/>
      <c r="I1520" s="79"/>
    </row>
    <row r="1521" spans="2:9" s="60" customFormat="1" ht="15">
      <c r="B1521" s="79"/>
      <c r="C1521" s="63"/>
      <c r="D1521" s="64"/>
      <c r="E1521" s="79"/>
      <c r="H1521" s="79"/>
      <c r="I1521" s="79"/>
    </row>
    <row r="1522" spans="2:9" s="60" customFormat="1" ht="15">
      <c r="B1522" s="79"/>
      <c r="C1522" s="63"/>
      <c r="D1522" s="64"/>
      <c r="E1522" s="79"/>
      <c r="H1522" s="79"/>
      <c r="I1522" s="79"/>
    </row>
    <row r="1523" spans="2:9" s="60" customFormat="1" ht="15">
      <c r="B1523" s="79"/>
      <c r="C1523" s="63"/>
      <c r="D1523" s="64"/>
      <c r="E1523" s="79"/>
      <c r="H1523" s="79"/>
      <c r="I1523" s="79"/>
    </row>
    <row r="1524" spans="2:9" s="60" customFormat="1" ht="15">
      <c r="B1524" s="79"/>
      <c r="C1524" s="63"/>
      <c r="D1524" s="64"/>
      <c r="E1524" s="79"/>
      <c r="H1524" s="79"/>
      <c r="I1524" s="79"/>
    </row>
    <row r="1525" spans="2:9" s="60" customFormat="1" ht="15">
      <c r="B1525" s="79"/>
      <c r="C1525" s="63"/>
      <c r="D1525" s="64"/>
      <c r="E1525" s="79"/>
      <c r="H1525" s="79"/>
      <c r="I1525" s="79"/>
    </row>
    <row r="1526" spans="2:9" s="60" customFormat="1" ht="15">
      <c r="B1526" s="79"/>
      <c r="C1526" s="63"/>
      <c r="D1526" s="64"/>
      <c r="E1526" s="79"/>
      <c r="H1526" s="79"/>
      <c r="I1526" s="79"/>
    </row>
    <row r="1527" spans="2:9" s="60" customFormat="1" ht="15">
      <c r="B1527" s="79"/>
      <c r="C1527" s="63"/>
      <c r="D1527" s="64"/>
      <c r="E1527" s="79"/>
      <c r="H1527" s="79"/>
      <c r="I1527" s="79"/>
    </row>
    <row r="1528" spans="2:9" s="60" customFormat="1" ht="15">
      <c r="B1528" s="79"/>
      <c r="C1528" s="63"/>
      <c r="D1528" s="64"/>
      <c r="E1528" s="79"/>
      <c r="H1528" s="79"/>
      <c r="I1528" s="79"/>
    </row>
    <row r="1529" spans="2:9" s="60" customFormat="1" ht="15">
      <c r="B1529" s="79"/>
      <c r="C1529" s="63"/>
      <c r="D1529" s="64"/>
      <c r="E1529" s="79"/>
      <c r="H1529" s="79"/>
      <c r="I1529" s="79"/>
    </row>
    <row r="1530" spans="2:9" s="60" customFormat="1" ht="15">
      <c r="B1530" s="79"/>
      <c r="C1530" s="63"/>
      <c r="D1530" s="64"/>
      <c r="E1530" s="79"/>
      <c r="H1530" s="79"/>
      <c r="I1530" s="79"/>
    </row>
    <row r="1531" spans="2:9" s="60" customFormat="1" ht="15">
      <c r="B1531" s="79"/>
      <c r="C1531" s="63"/>
      <c r="D1531" s="64"/>
      <c r="E1531" s="79"/>
      <c r="H1531" s="79"/>
      <c r="I1531" s="79"/>
    </row>
    <row r="1532" spans="2:9" s="60" customFormat="1" ht="15">
      <c r="B1532" s="79"/>
      <c r="C1532" s="63"/>
      <c r="D1532" s="64"/>
      <c r="E1532" s="79"/>
      <c r="H1532" s="79"/>
      <c r="I1532" s="79"/>
    </row>
    <row r="1533" spans="2:9" s="60" customFormat="1" ht="15">
      <c r="B1533" s="79"/>
      <c r="C1533" s="63"/>
      <c r="D1533" s="64"/>
      <c r="E1533" s="79"/>
      <c r="H1533" s="79"/>
      <c r="I1533" s="79"/>
    </row>
    <row r="1534" spans="2:9" s="60" customFormat="1" ht="15">
      <c r="B1534" s="79"/>
      <c r="C1534" s="63"/>
      <c r="D1534" s="64"/>
      <c r="E1534" s="79"/>
      <c r="H1534" s="79"/>
      <c r="I1534" s="79"/>
    </row>
    <row r="1535" spans="2:9" s="60" customFormat="1" ht="15">
      <c r="B1535" s="79"/>
      <c r="C1535" s="63"/>
      <c r="D1535" s="64"/>
      <c r="E1535" s="79"/>
      <c r="H1535" s="79"/>
      <c r="I1535" s="79"/>
    </row>
    <row r="1536" spans="2:9" s="60" customFormat="1" ht="15">
      <c r="B1536" s="79"/>
      <c r="C1536" s="63"/>
      <c r="D1536" s="64"/>
      <c r="E1536" s="79"/>
      <c r="H1536" s="79"/>
      <c r="I1536" s="79"/>
    </row>
    <row r="1537" spans="2:9" s="60" customFormat="1" ht="15">
      <c r="B1537" s="79"/>
      <c r="C1537" s="63"/>
      <c r="D1537" s="64"/>
      <c r="E1537" s="79"/>
      <c r="H1537" s="79"/>
      <c r="I1537" s="79"/>
    </row>
    <row r="1538" spans="2:9" s="60" customFormat="1" ht="15">
      <c r="B1538" s="79"/>
      <c r="C1538" s="63"/>
      <c r="D1538" s="64"/>
      <c r="E1538" s="79"/>
      <c r="H1538" s="79"/>
      <c r="I1538" s="79"/>
    </row>
    <row r="1539" spans="2:9" s="60" customFormat="1" ht="15">
      <c r="B1539" s="79"/>
      <c r="C1539" s="63"/>
      <c r="D1539" s="64"/>
      <c r="E1539" s="79"/>
      <c r="H1539" s="79"/>
      <c r="I1539" s="79"/>
    </row>
    <row r="1540" spans="2:9" s="60" customFormat="1" ht="15">
      <c r="B1540" s="79"/>
      <c r="C1540" s="63"/>
      <c r="D1540" s="64"/>
      <c r="E1540" s="79"/>
      <c r="H1540" s="79"/>
      <c r="I1540" s="79"/>
    </row>
    <row r="1541" spans="2:9" s="60" customFormat="1" ht="15">
      <c r="B1541" s="79"/>
      <c r="C1541" s="63"/>
      <c r="D1541" s="64"/>
      <c r="E1541" s="79"/>
      <c r="H1541" s="79"/>
      <c r="I1541" s="79"/>
    </row>
    <row r="1542" spans="2:9" s="60" customFormat="1" ht="15">
      <c r="B1542" s="79"/>
      <c r="C1542" s="63"/>
      <c r="D1542" s="64"/>
      <c r="E1542" s="79"/>
      <c r="H1542" s="79"/>
      <c r="I1542" s="79"/>
    </row>
    <row r="1543" spans="2:9" s="60" customFormat="1" ht="15">
      <c r="B1543" s="79"/>
      <c r="C1543" s="63"/>
      <c r="D1543" s="64"/>
      <c r="E1543" s="79"/>
      <c r="H1543" s="79"/>
      <c r="I1543" s="79"/>
    </row>
    <row r="1544" spans="2:9" s="60" customFormat="1" ht="15">
      <c r="B1544" s="79"/>
      <c r="C1544" s="63"/>
      <c r="D1544" s="64"/>
      <c r="E1544" s="79"/>
      <c r="H1544" s="79"/>
      <c r="I1544" s="79"/>
    </row>
    <row r="1545" spans="2:9" s="60" customFormat="1" ht="15">
      <c r="B1545" s="79"/>
      <c r="C1545" s="63"/>
      <c r="D1545" s="64"/>
      <c r="E1545" s="79"/>
      <c r="H1545" s="79"/>
      <c r="I1545" s="79"/>
    </row>
    <row r="1546" spans="2:9" s="60" customFormat="1" ht="15">
      <c r="B1546" s="79"/>
      <c r="C1546" s="63"/>
      <c r="D1546" s="64"/>
      <c r="E1546" s="79"/>
      <c r="H1546" s="79"/>
      <c r="I1546" s="79"/>
    </row>
    <row r="1547" spans="2:9" s="60" customFormat="1" ht="15">
      <c r="B1547" s="79"/>
      <c r="C1547" s="63"/>
      <c r="D1547" s="64"/>
      <c r="E1547" s="79"/>
      <c r="H1547" s="79"/>
      <c r="I1547" s="79"/>
    </row>
    <row r="1548" spans="2:9" s="60" customFormat="1" ht="15">
      <c r="B1548" s="79"/>
      <c r="C1548" s="63"/>
      <c r="D1548" s="64"/>
      <c r="E1548" s="79"/>
      <c r="H1548" s="79"/>
      <c r="I1548" s="79"/>
    </row>
    <row r="1549" spans="2:9" s="60" customFormat="1" ht="15">
      <c r="B1549" s="79"/>
      <c r="C1549" s="63"/>
      <c r="D1549" s="64"/>
      <c r="E1549" s="79"/>
      <c r="H1549" s="79"/>
      <c r="I1549" s="79"/>
    </row>
    <row r="1550" spans="2:9" s="60" customFormat="1" ht="15">
      <c r="B1550" s="79"/>
      <c r="C1550" s="63"/>
      <c r="D1550" s="64"/>
      <c r="E1550" s="79"/>
      <c r="H1550" s="79"/>
      <c r="I1550" s="79"/>
    </row>
    <row r="1551" spans="2:9" s="60" customFormat="1" ht="15">
      <c r="B1551" s="79"/>
      <c r="C1551" s="63"/>
      <c r="D1551" s="64"/>
      <c r="E1551" s="79"/>
      <c r="H1551" s="79"/>
      <c r="I1551" s="79"/>
    </row>
    <row r="1552" spans="2:9" s="60" customFormat="1" ht="15">
      <c r="B1552" s="79"/>
      <c r="C1552" s="63"/>
      <c r="D1552" s="64"/>
      <c r="E1552" s="79"/>
      <c r="H1552" s="79"/>
      <c r="I1552" s="79"/>
    </row>
    <row r="1553" spans="2:9" s="60" customFormat="1" ht="15">
      <c r="B1553" s="79"/>
      <c r="C1553" s="63"/>
      <c r="D1553" s="64"/>
      <c r="E1553" s="79"/>
      <c r="H1553" s="79"/>
      <c r="I1553" s="79"/>
    </row>
    <row r="1554" spans="2:9" s="60" customFormat="1" ht="15">
      <c r="B1554" s="79"/>
      <c r="C1554" s="63"/>
      <c r="D1554" s="64"/>
      <c r="E1554" s="79"/>
      <c r="H1554" s="79"/>
      <c r="I1554" s="79"/>
    </row>
    <row r="1555" spans="2:9" s="60" customFormat="1" ht="15">
      <c r="B1555" s="79"/>
      <c r="C1555" s="63"/>
      <c r="D1555" s="64"/>
      <c r="E1555" s="79"/>
      <c r="H1555" s="79"/>
      <c r="I1555" s="79"/>
    </row>
    <row r="1556" spans="2:9" s="60" customFormat="1" ht="15">
      <c r="B1556" s="79"/>
      <c r="C1556" s="63"/>
      <c r="D1556" s="64"/>
      <c r="E1556" s="79"/>
      <c r="H1556" s="79"/>
      <c r="I1556" s="79"/>
    </row>
    <row r="1557" spans="2:9" s="60" customFormat="1" ht="15">
      <c r="B1557" s="79"/>
      <c r="C1557" s="63"/>
      <c r="D1557" s="64"/>
      <c r="E1557" s="79"/>
      <c r="H1557" s="79"/>
      <c r="I1557" s="79"/>
    </row>
    <row r="1558" spans="2:9" s="60" customFormat="1" ht="15">
      <c r="B1558" s="79"/>
      <c r="C1558" s="63"/>
      <c r="D1558" s="64"/>
      <c r="E1558" s="79"/>
      <c r="H1558" s="79"/>
      <c r="I1558" s="79"/>
    </row>
    <row r="1559" spans="2:9" s="60" customFormat="1" ht="15">
      <c r="B1559" s="79"/>
      <c r="C1559" s="63"/>
      <c r="D1559" s="64"/>
      <c r="E1559" s="79"/>
      <c r="H1559" s="79"/>
      <c r="I1559" s="79"/>
    </row>
    <row r="1560" spans="2:9" s="60" customFormat="1" ht="15">
      <c r="B1560" s="79"/>
      <c r="C1560" s="63"/>
      <c r="D1560" s="64"/>
      <c r="E1560" s="79"/>
      <c r="H1560" s="79"/>
      <c r="I1560" s="79"/>
    </row>
    <row r="1561" spans="2:9" s="60" customFormat="1" ht="15">
      <c r="B1561" s="79"/>
      <c r="C1561" s="63"/>
      <c r="D1561" s="64"/>
      <c r="E1561" s="79"/>
      <c r="H1561" s="79"/>
      <c r="I1561" s="79"/>
    </row>
    <row r="1562" spans="2:9" s="60" customFormat="1" ht="15">
      <c r="B1562" s="79"/>
      <c r="C1562" s="63"/>
      <c r="D1562" s="64"/>
      <c r="E1562" s="79"/>
      <c r="H1562" s="79"/>
      <c r="I1562" s="79"/>
    </row>
    <row r="1563" spans="2:9" s="60" customFormat="1" ht="15">
      <c r="B1563" s="79"/>
      <c r="C1563" s="63"/>
      <c r="D1563" s="64"/>
      <c r="E1563" s="79"/>
      <c r="H1563" s="79"/>
      <c r="I1563" s="79"/>
    </row>
    <row r="1564" spans="2:9" s="60" customFormat="1" ht="15">
      <c r="B1564" s="79"/>
      <c r="C1564" s="63"/>
      <c r="D1564" s="64"/>
      <c r="E1564" s="79"/>
      <c r="H1564" s="79"/>
      <c r="I1564" s="79"/>
    </row>
    <row r="1565" spans="2:9" s="60" customFormat="1" ht="15">
      <c r="B1565" s="79"/>
      <c r="C1565" s="63"/>
      <c r="D1565" s="64"/>
      <c r="E1565" s="79"/>
      <c r="H1565" s="79"/>
      <c r="I1565" s="79"/>
    </row>
    <row r="1566" spans="2:9" s="60" customFormat="1" ht="15">
      <c r="B1566" s="79"/>
      <c r="C1566" s="63"/>
      <c r="D1566" s="64"/>
      <c r="E1566" s="79"/>
      <c r="H1566" s="79"/>
      <c r="I1566" s="79"/>
    </row>
    <row r="1567" spans="2:9" s="60" customFormat="1" ht="15">
      <c r="B1567" s="79"/>
      <c r="C1567" s="63"/>
      <c r="D1567" s="64"/>
      <c r="E1567" s="79"/>
      <c r="H1567" s="79"/>
      <c r="I1567" s="79"/>
    </row>
    <row r="1568" spans="2:9" s="60" customFormat="1" ht="15">
      <c r="B1568" s="79"/>
      <c r="C1568" s="63"/>
      <c r="D1568" s="64"/>
      <c r="E1568" s="79"/>
      <c r="H1568" s="79"/>
      <c r="I1568" s="79"/>
    </row>
    <row r="1569" spans="2:9" s="60" customFormat="1" ht="15">
      <c r="B1569" s="79"/>
      <c r="C1569" s="63"/>
      <c r="D1569" s="64"/>
      <c r="E1569" s="79"/>
      <c r="H1569" s="79"/>
      <c r="I1569" s="79"/>
    </row>
    <row r="1570" spans="2:9" s="60" customFormat="1" ht="15">
      <c r="B1570" s="79"/>
      <c r="C1570" s="63"/>
      <c r="D1570" s="64"/>
      <c r="E1570" s="79"/>
      <c r="H1570" s="79"/>
      <c r="I1570" s="79"/>
    </row>
    <row r="1571" spans="2:9" s="60" customFormat="1" ht="15">
      <c r="B1571" s="79"/>
      <c r="C1571" s="63"/>
      <c r="D1571" s="64"/>
      <c r="E1571" s="79"/>
      <c r="H1571" s="79"/>
      <c r="I1571" s="79"/>
    </row>
    <row r="1572" spans="2:9" s="60" customFormat="1" ht="15">
      <c r="B1572" s="79"/>
      <c r="C1572" s="63"/>
      <c r="D1572" s="64"/>
      <c r="E1572" s="79"/>
      <c r="H1572" s="79"/>
      <c r="I1572" s="79"/>
    </row>
    <row r="1573" spans="2:9" s="60" customFormat="1" ht="15">
      <c r="B1573" s="79"/>
      <c r="C1573" s="63"/>
      <c r="D1573" s="64"/>
      <c r="E1573" s="79"/>
      <c r="H1573" s="79"/>
      <c r="I1573" s="79"/>
    </row>
    <row r="1574" spans="2:9" s="60" customFormat="1" ht="15">
      <c r="B1574" s="79"/>
      <c r="C1574" s="63"/>
      <c r="D1574" s="64"/>
      <c r="E1574" s="79"/>
      <c r="H1574" s="79"/>
      <c r="I1574" s="79"/>
    </row>
    <row r="1575" spans="2:9" s="60" customFormat="1" ht="15">
      <c r="B1575" s="79"/>
      <c r="C1575" s="63"/>
      <c r="D1575" s="64"/>
      <c r="E1575" s="79"/>
      <c r="H1575" s="79"/>
      <c r="I1575" s="79"/>
    </row>
    <row r="1576" spans="2:9" s="60" customFormat="1" ht="15">
      <c r="B1576" s="79"/>
      <c r="C1576" s="63"/>
      <c r="D1576" s="64"/>
      <c r="E1576" s="79"/>
      <c r="H1576" s="79"/>
      <c r="I1576" s="79"/>
    </row>
    <row r="1577" spans="2:9" s="60" customFormat="1" ht="15">
      <c r="B1577" s="79"/>
      <c r="C1577" s="63"/>
      <c r="D1577" s="64"/>
      <c r="E1577" s="79"/>
      <c r="H1577" s="79"/>
      <c r="I1577" s="79"/>
    </row>
    <row r="1578" spans="2:9" s="60" customFormat="1" ht="15">
      <c r="B1578" s="79"/>
      <c r="C1578" s="63"/>
      <c r="D1578" s="64"/>
      <c r="E1578" s="79"/>
      <c r="H1578" s="79"/>
      <c r="I1578" s="79"/>
    </row>
    <row r="1579" spans="2:9" s="60" customFormat="1" ht="15">
      <c r="B1579" s="79"/>
      <c r="C1579" s="63"/>
      <c r="D1579" s="64"/>
      <c r="E1579" s="79"/>
      <c r="H1579" s="79"/>
      <c r="I1579" s="79"/>
    </row>
    <row r="1580" spans="2:9" s="60" customFormat="1" ht="15">
      <c r="B1580" s="79"/>
      <c r="C1580" s="63"/>
      <c r="D1580" s="64"/>
      <c r="E1580" s="79"/>
      <c r="H1580" s="79"/>
      <c r="I1580" s="79"/>
    </row>
    <row r="1581" spans="2:9" s="60" customFormat="1" ht="15">
      <c r="B1581" s="79"/>
      <c r="C1581" s="63"/>
      <c r="D1581" s="64"/>
      <c r="E1581" s="79"/>
      <c r="H1581" s="79"/>
      <c r="I1581" s="79"/>
    </row>
    <row r="1582" spans="2:9" s="60" customFormat="1" ht="15">
      <c r="B1582" s="79"/>
      <c r="C1582" s="63"/>
      <c r="D1582" s="64"/>
      <c r="E1582" s="79"/>
      <c r="H1582" s="79"/>
      <c r="I1582" s="79"/>
    </row>
    <row r="1583" spans="2:9" s="60" customFormat="1" ht="15">
      <c r="B1583" s="79"/>
      <c r="C1583" s="63"/>
      <c r="D1583" s="64"/>
      <c r="E1583" s="79"/>
      <c r="H1583" s="79"/>
      <c r="I1583" s="79"/>
    </row>
    <row r="1584" spans="2:9" s="60" customFormat="1" ht="15">
      <c r="B1584" s="79"/>
      <c r="C1584" s="63"/>
      <c r="D1584" s="64"/>
      <c r="E1584" s="79"/>
      <c r="H1584" s="79"/>
      <c r="I1584" s="79"/>
    </row>
    <row r="1585" spans="2:9" s="60" customFormat="1" ht="15">
      <c r="B1585" s="79"/>
      <c r="C1585" s="63"/>
      <c r="D1585" s="64"/>
      <c r="E1585" s="79"/>
      <c r="H1585" s="79"/>
      <c r="I1585" s="79"/>
    </row>
    <row r="1586" spans="2:9" s="60" customFormat="1" ht="15">
      <c r="B1586" s="79"/>
      <c r="C1586" s="63"/>
      <c r="D1586" s="64"/>
      <c r="E1586" s="79"/>
      <c r="H1586" s="79"/>
      <c r="I1586" s="79"/>
    </row>
    <row r="1587" spans="2:9" s="60" customFormat="1" ht="15">
      <c r="B1587" s="79"/>
      <c r="C1587" s="63"/>
      <c r="D1587" s="64"/>
      <c r="E1587" s="79"/>
      <c r="H1587" s="79"/>
      <c r="I1587" s="79"/>
    </row>
    <row r="1588" spans="2:9" s="60" customFormat="1" ht="15">
      <c r="B1588" s="79"/>
      <c r="C1588" s="63"/>
      <c r="D1588" s="64"/>
      <c r="E1588" s="79"/>
      <c r="H1588" s="79"/>
      <c r="I1588" s="79"/>
    </row>
    <row r="1589" spans="2:9" s="60" customFormat="1" ht="15">
      <c r="B1589" s="79"/>
      <c r="C1589" s="63"/>
      <c r="D1589" s="64"/>
      <c r="E1589" s="79"/>
      <c r="H1589" s="79"/>
      <c r="I1589" s="79"/>
    </row>
    <row r="1590" spans="2:9" s="60" customFormat="1" ht="15">
      <c r="B1590" s="79"/>
      <c r="C1590" s="63"/>
      <c r="D1590" s="64"/>
      <c r="E1590" s="79"/>
      <c r="H1590" s="79"/>
      <c r="I1590" s="79"/>
    </row>
    <row r="1591" spans="2:9" s="60" customFormat="1" ht="15">
      <c r="B1591" s="79"/>
      <c r="C1591" s="63"/>
      <c r="D1591" s="64"/>
      <c r="E1591" s="79"/>
      <c r="H1591" s="79"/>
      <c r="I1591" s="79"/>
    </row>
    <row r="1592" spans="2:9" s="60" customFormat="1" ht="15">
      <c r="B1592" s="79"/>
      <c r="C1592" s="63"/>
      <c r="D1592" s="64"/>
      <c r="E1592" s="79"/>
      <c r="H1592" s="79"/>
      <c r="I1592" s="79"/>
    </row>
    <row r="1593" spans="2:9" s="60" customFormat="1" ht="15">
      <c r="B1593" s="79"/>
      <c r="C1593" s="63"/>
      <c r="D1593" s="64"/>
      <c r="E1593" s="79"/>
      <c r="H1593" s="79"/>
      <c r="I1593" s="79"/>
    </row>
    <row r="1594" spans="2:9" s="60" customFormat="1" ht="15">
      <c r="B1594" s="79"/>
      <c r="C1594" s="63"/>
      <c r="D1594" s="64"/>
      <c r="E1594" s="79"/>
      <c r="H1594" s="79"/>
      <c r="I1594" s="79"/>
    </row>
    <row r="1595" spans="2:9" s="60" customFormat="1" ht="15">
      <c r="B1595" s="79"/>
      <c r="C1595" s="63"/>
      <c r="D1595" s="64"/>
      <c r="E1595" s="79"/>
      <c r="H1595" s="79"/>
      <c r="I1595" s="79"/>
    </row>
    <row r="1596" spans="2:9" s="60" customFormat="1" ht="15">
      <c r="B1596" s="79"/>
      <c r="C1596" s="63"/>
      <c r="D1596" s="64"/>
      <c r="E1596" s="79"/>
      <c r="H1596" s="79"/>
      <c r="I1596" s="79"/>
    </row>
    <row r="1597" spans="2:9" s="60" customFormat="1" ht="15">
      <c r="B1597" s="79"/>
      <c r="C1597" s="63"/>
      <c r="D1597" s="64"/>
      <c r="E1597" s="79"/>
      <c r="H1597" s="79"/>
      <c r="I1597" s="79"/>
    </row>
    <row r="1598" spans="2:9" s="60" customFormat="1" ht="15">
      <c r="B1598" s="79"/>
      <c r="C1598" s="63"/>
      <c r="D1598" s="64"/>
      <c r="E1598" s="79"/>
      <c r="H1598" s="79"/>
      <c r="I1598" s="79"/>
    </row>
    <row r="1599" spans="2:9" s="60" customFormat="1" ht="15">
      <c r="B1599" s="79"/>
      <c r="C1599" s="63"/>
      <c r="D1599" s="64"/>
      <c r="E1599" s="79"/>
      <c r="H1599" s="79"/>
      <c r="I1599" s="79"/>
    </row>
    <row r="1600" spans="2:9" s="60" customFormat="1" ht="15">
      <c r="B1600" s="79"/>
      <c r="C1600" s="63"/>
      <c r="D1600" s="64"/>
      <c r="E1600" s="79"/>
      <c r="H1600" s="79"/>
      <c r="I1600" s="79"/>
    </row>
    <row r="1601" spans="2:9" s="60" customFormat="1" ht="15">
      <c r="B1601" s="79"/>
      <c r="C1601" s="63"/>
      <c r="D1601" s="64"/>
      <c r="E1601" s="79"/>
      <c r="H1601" s="79"/>
      <c r="I1601" s="79"/>
    </row>
    <row r="1602" spans="2:9" s="60" customFormat="1" ht="15">
      <c r="B1602" s="79"/>
      <c r="C1602" s="63"/>
      <c r="D1602" s="64"/>
      <c r="E1602" s="79"/>
      <c r="H1602" s="79"/>
      <c r="I1602" s="79"/>
    </row>
    <row r="1603" spans="2:9" s="60" customFormat="1" ht="15">
      <c r="B1603" s="79"/>
      <c r="C1603" s="63"/>
      <c r="D1603" s="64"/>
      <c r="E1603" s="79"/>
      <c r="H1603" s="79"/>
      <c r="I1603" s="79"/>
    </row>
    <row r="1604" spans="2:9" s="60" customFormat="1" ht="15">
      <c r="B1604" s="79"/>
      <c r="C1604" s="63"/>
      <c r="D1604" s="64"/>
      <c r="E1604" s="79"/>
      <c r="H1604" s="79"/>
      <c r="I1604" s="79"/>
    </row>
    <row r="1605" spans="2:9" s="60" customFormat="1" ht="15">
      <c r="B1605" s="79"/>
      <c r="C1605" s="63"/>
      <c r="D1605" s="64"/>
      <c r="E1605" s="79"/>
      <c r="H1605" s="79"/>
      <c r="I1605" s="79"/>
    </row>
    <row r="1606" spans="2:9" s="60" customFormat="1" ht="15">
      <c r="B1606" s="79"/>
      <c r="C1606" s="63"/>
      <c r="D1606" s="64"/>
      <c r="E1606" s="79"/>
      <c r="H1606" s="79"/>
      <c r="I1606" s="79"/>
    </row>
    <row r="1607" spans="2:9" s="60" customFormat="1" ht="15">
      <c r="B1607" s="79"/>
      <c r="C1607" s="63"/>
      <c r="D1607" s="64"/>
      <c r="E1607" s="79"/>
      <c r="H1607" s="79"/>
      <c r="I1607" s="79"/>
    </row>
    <row r="1608" spans="2:9" s="60" customFormat="1" ht="15">
      <c r="B1608" s="79"/>
      <c r="C1608" s="63"/>
      <c r="D1608" s="64"/>
      <c r="E1608" s="79"/>
      <c r="H1608" s="79"/>
      <c r="I1608" s="79"/>
    </row>
    <row r="1609" spans="2:9" s="60" customFormat="1" ht="15">
      <c r="B1609" s="79"/>
      <c r="C1609" s="63"/>
      <c r="D1609" s="64"/>
      <c r="E1609" s="79"/>
      <c r="H1609" s="79"/>
      <c r="I1609" s="79"/>
    </row>
    <row r="1610" spans="2:9" s="60" customFormat="1" ht="15">
      <c r="B1610" s="79"/>
      <c r="C1610" s="63"/>
      <c r="D1610" s="64"/>
      <c r="E1610" s="79"/>
      <c r="H1610" s="79"/>
      <c r="I1610" s="79"/>
    </row>
    <row r="1611" spans="2:9" s="60" customFormat="1" ht="15">
      <c r="B1611" s="79"/>
      <c r="C1611" s="63"/>
      <c r="D1611" s="64"/>
      <c r="E1611" s="79"/>
      <c r="H1611" s="79"/>
      <c r="I1611" s="79"/>
    </row>
    <row r="1612" spans="2:9" s="60" customFormat="1" ht="15">
      <c r="B1612" s="79"/>
      <c r="C1612" s="63"/>
      <c r="D1612" s="64"/>
      <c r="E1612" s="79"/>
      <c r="H1612" s="79"/>
      <c r="I1612" s="79"/>
    </row>
    <row r="1613" spans="2:9" s="60" customFormat="1" ht="15">
      <c r="B1613" s="79"/>
      <c r="C1613" s="63"/>
      <c r="D1613" s="64"/>
      <c r="E1613" s="79"/>
      <c r="H1613" s="79"/>
      <c r="I1613" s="79"/>
    </row>
    <row r="1614" spans="2:9" s="60" customFormat="1" ht="15">
      <c r="B1614" s="79"/>
      <c r="C1614" s="63"/>
      <c r="D1614" s="64"/>
      <c r="E1614" s="79"/>
      <c r="H1614" s="79"/>
      <c r="I1614" s="79"/>
    </row>
    <row r="1615" spans="2:9" s="60" customFormat="1" ht="15">
      <c r="B1615" s="79"/>
      <c r="C1615" s="63"/>
      <c r="D1615" s="64"/>
      <c r="E1615" s="79"/>
      <c r="H1615" s="79"/>
      <c r="I1615" s="79"/>
    </row>
    <row r="1616" spans="2:9" s="60" customFormat="1" ht="15">
      <c r="B1616" s="79"/>
      <c r="C1616" s="63"/>
      <c r="D1616" s="64"/>
      <c r="E1616" s="79"/>
      <c r="H1616" s="79"/>
      <c r="I1616" s="79"/>
    </row>
    <row r="1617" spans="2:9" s="60" customFormat="1" ht="15">
      <c r="B1617" s="79"/>
      <c r="C1617" s="63"/>
      <c r="D1617" s="64"/>
      <c r="E1617" s="79"/>
      <c r="H1617" s="79"/>
      <c r="I1617" s="79"/>
    </row>
    <row r="1618" spans="2:9" s="60" customFormat="1" ht="15">
      <c r="B1618" s="79"/>
      <c r="C1618" s="63"/>
      <c r="D1618" s="64"/>
      <c r="E1618" s="79"/>
      <c r="H1618" s="79"/>
      <c r="I1618" s="79"/>
    </row>
    <row r="1619" spans="2:9" s="60" customFormat="1" ht="15">
      <c r="B1619" s="79"/>
      <c r="C1619" s="63"/>
      <c r="D1619" s="64"/>
      <c r="E1619" s="79"/>
      <c r="H1619" s="79"/>
      <c r="I1619" s="79"/>
    </row>
    <row r="1620" spans="2:9" s="60" customFormat="1" ht="15">
      <c r="B1620" s="79"/>
      <c r="C1620" s="63"/>
      <c r="D1620" s="64"/>
      <c r="E1620" s="79"/>
      <c r="H1620" s="79"/>
      <c r="I1620" s="79"/>
    </row>
    <row r="1621" spans="2:9" s="60" customFormat="1" ht="15">
      <c r="B1621" s="79"/>
      <c r="C1621" s="63"/>
      <c r="D1621" s="64"/>
      <c r="E1621" s="79"/>
      <c r="H1621" s="79"/>
      <c r="I1621" s="79"/>
    </row>
    <row r="1622" spans="2:9" s="60" customFormat="1" ht="15">
      <c r="B1622" s="79"/>
      <c r="C1622" s="63"/>
      <c r="D1622" s="64"/>
      <c r="E1622" s="79"/>
      <c r="H1622" s="79"/>
      <c r="I1622" s="79"/>
    </row>
    <row r="1623" spans="2:9" s="60" customFormat="1" ht="15">
      <c r="B1623" s="79"/>
      <c r="C1623" s="63"/>
      <c r="D1623" s="64"/>
      <c r="E1623" s="79"/>
      <c r="H1623" s="79"/>
      <c r="I1623" s="79"/>
    </row>
    <row r="1624" spans="2:9" s="60" customFormat="1" ht="15">
      <c r="B1624" s="79"/>
      <c r="C1624" s="63"/>
      <c r="D1624" s="64"/>
      <c r="E1624" s="79"/>
      <c r="H1624" s="79"/>
      <c r="I1624" s="79"/>
    </row>
    <row r="1625" spans="2:9" s="60" customFormat="1" ht="15">
      <c r="B1625" s="79"/>
      <c r="C1625" s="63"/>
      <c r="D1625" s="64"/>
      <c r="E1625" s="79"/>
      <c r="H1625" s="79"/>
      <c r="I1625" s="79"/>
    </row>
    <row r="1626" spans="2:9" s="60" customFormat="1" ht="15">
      <c r="B1626" s="79"/>
      <c r="C1626" s="63"/>
      <c r="D1626" s="64"/>
      <c r="E1626" s="79"/>
      <c r="H1626" s="79"/>
      <c r="I1626" s="79"/>
    </row>
    <row r="1627" spans="2:9" s="60" customFormat="1" ht="15">
      <c r="B1627" s="79"/>
      <c r="C1627" s="63"/>
      <c r="D1627" s="64"/>
      <c r="E1627" s="79"/>
      <c r="H1627" s="79"/>
      <c r="I1627" s="79"/>
    </row>
    <row r="1628" spans="2:9" s="60" customFormat="1" ht="15">
      <c r="B1628" s="79"/>
      <c r="C1628" s="63"/>
      <c r="D1628" s="64"/>
      <c r="E1628" s="79"/>
      <c r="H1628" s="79"/>
      <c r="I1628" s="79"/>
    </row>
    <row r="1629" spans="2:9" s="60" customFormat="1" ht="15">
      <c r="B1629" s="79"/>
      <c r="C1629" s="63"/>
      <c r="D1629" s="64"/>
      <c r="E1629" s="79"/>
      <c r="H1629" s="79"/>
      <c r="I1629" s="79"/>
    </row>
    <row r="1630" spans="2:9" s="60" customFormat="1" ht="15">
      <c r="B1630" s="79"/>
      <c r="C1630" s="63"/>
      <c r="D1630" s="64"/>
      <c r="E1630" s="79"/>
      <c r="H1630" s="79"/>
      <c r="I1630" s="79"/>
    </row>
    <row r="1631" spans="2:9" s="60" customFormat="1" ht="15">
      <c r="B1631" s="79"/>
      <c r="C1631" s="63"/>
      <c r="D1631" s="64"/>
      <c r="E1631" s="79"/>
      <c r="H1631" s="79"/>
      <c r="I1631" s="79"/>
    </row>
    <row r="1632" spans="2:9" s="60" customFormat="1" ht="15">
      <c r="B1632" s="79"/>
      <c r="C1632" s="63"/>
      <c r="D1632" s="64"/>
      <c r="E1632" s="79"/>
      <c r="H1632" s="79"/>
      <c r="I1632" s="79"/>
    </row>
    <row r="1633" spans="2:9" s="60" customFormat="1" ht="15">
      <c r="B1633" s="79"/>
      <c r="C1633" s="63"/>
      <c r="D1633" s="64"/>
      <c r="E1633" s="79"/>
      <c r="H1633" s="79"/>
      <c r="I1633" s="79"/>
    </row>
    <row r="1634" spans="2:9" s="60" customFormat="1" ht="15">
      <c r="B1634" s="79"/>
      <c r="C1634" s="63"/>
      <c r="D1634" s="64"/>
      <c r="E1634" s="79"/>
      <c r="H1634" s="79"/>
      <c r="I1634" s="79"/>
    </row>
    <row r="1635" spans="2:9" s="60" customFormat="1" ht="15">
      <c r="B1635" s="79"/>
      <c r="C1635" s="63"/>
      <c r="D1635" s="64"/>
      <c r="E1635" s="79"/>
      <c r="H1635" s="79"/>
      <c r="I1635" s="79"/>
    </row>
    <row r="1636" spans="2:9" s="60" customFormat="1" ht="15">
      <c r="B1636" s="79"/>
      <c r="C1636" s="63"/>
      <c r="D1636" s="64"/>
      <c r="E1636" s="79"/>
      <c r="H1636" s="79"/>
      <c r="I1636" s="79"/>
    </row>
    <row r="1637" spans="2:9" s="60" customFormat="1" ht="15">
      <c r="B1637" s="79"/>
      <c r="C1637" s="63"/>
      <c r="D1637" s="64"/>
      <c r="E1637" s="79"/>
      <c r="H1637" s="79"/>
      <c r="I1637" s="79"/>
    </row>
    <row r="1638" spans="2:9" s="60" customFormat="1" ht="15">
      <c r="B1638" s="79"/>
      <c r="C1638" s="63"/>
      <c r="D1638" s="64"/>
      <c r="E1638" s="79"/>
      <c r="H1638" s="79"/>
      <c r="I1638" s="79"/>
    </row>
    <row r="1639" spans="2:9" s="60" customFormat="1" ht="15">
      <c r="B1639" s="79"/>
      <c r="C1639" s="63"/>
      <c r="D1639" s="64"/>
      <c r="E1639" s="79"/>
      <c r="H1639" s="79"/>
      <c r="I1639" s="79"/>
    </row>
    <row r="1640" spans="2:9" s="60" customFormat="1" ht="15">
      <c r="B1640" s="79"/>
      <c r="C1640" s="63"/>
      <c r="D1640" s="64"/>
      <c r="E1640" s="79"/>
      <c r="H1640" s="79"/>
      <c r="I1640" s="79"/>
    </row>
    <row r="1641" spans="2:9" s="60" customFormat="1" ht="15">
      <c r="B1641" s="79"/>
      <c r="C1641" s="63"/>
      <c r="D1641" s="64"/>
      <c r="E1641" s="79"/>
      <c r="H1641" s="79"/>
      <c r="I1641" s="79"/>
    </row>
    <row r="1642" spans="2:9" s="60" customFormat="1" ht="15">
      <c r="B1642" s="79"/>
      <c r="C1642" s="63"/>
      <c r="D1642" s="64"/>
      <c r="E1642" s="79"/>
      <c r="H1642" s="79"/>
      <c r="I1642" s="79"/>
    </row>
    <row r="1643" spans="2:9" s="60" customFormat="1" ht="15">
      <c r="B1643" s="79"/>
      <c r="C1643" s="63"/>
      <c r="D1643" s="64"/>
      <c r="E1643" s="79"/>
      <c r="H1643" s="79"/>
      <c r="I1643" s="79"/>
    </row>
    <row r="1644" spans="2:9" s="60" customFormat="1" ht="15">
      <c r="B1644" s="79"/>
      <c r="C1644" s="63"/>
      <c r="D1644" s="64"/>
      <c r="E1644" s="79"/>
      <c r="H1644" s="79"/>
      <c r="I1644" s="79"/>
    </row>
    <row r="1645" spans="2:9" s="60" customFormat="1" ht="15">
      <c r="B1645" s="79"/>
      <c r="C1645" s="63"/>
      <c r="D1645" s="64"/>
      <c r="E1645" s="79"/>
      <c r="H1645" s="79"/>
      <c r="I1645" s="79"/>
    </row>
    <row r="1646" spans="2:9" s="60" customFormat="1" ht="15">
      <c r="B1646" s="79"/>
      <c r="C1646" s="63"/>
      <c r="D1646" s="64"/>
      <c r="E1646" s="79"/>
      <c r="H1646" s="79"/>
      <c r="I1646" s="79"/>
    </row>
    <row r="1647" spans="2:9" s="60" customFormat="1" ht="15">
      <c r="B1647" s="79"/>
      <c r="C1647" s="63"/>
      <c r="D1647" s="64"/>
      <c r="E1647" s="79"/>
      <c r="H1647" s="79"/>
      <c r="I1647" s="79"/>
    </row>
    <row r="1648" spans="2:9" s="60" customFormat="1" ht="15">
      <c r="B1648" s="79"/>
      <c r="C1648" s="63"/>
      <c r="D1648" s="64"/>
      <c r="E1648" s="79"/>
      <c r="H1648" s="79"/>
      <c r="I1648" s="79"/>
    </row>
    <row r="1649" spans="2:9" s="60" customFormat="1" ht="15">
      <c r="B1649" s="79"/>
      <c r="C1649" s="63"/>
      <c r="D1649" s="64"/>
      <c r="E1649" s="79"/>
      <c r="H1649" s="79"/>
      <c r="I1649" s="79"/>
    </row>
    <row r="1650" spans="2:9" s="60" customFormat="1" ht="15">
      <c r="B1650" s="79"/>
      <c r="C1650" s="63"/>
      <c r="D1650" s="64"/>
      <c r="E1650" s="79"/>
      <c r="H1650" s="79"/>
      <c r="I1650" s="79"/>
    </row>
    <row r="1651" spans="2:9" s="60" customFormat="1" ht="15">
      <c r="B1651" s="79"/>
      <c r="C1651" s="63"/>
      <c r="D1651" s="64"/>
      <c r="E1651" s="79"/>
      <c r="H1651" s="79"/>
      <c r="I1651" s="79"/>
    </row>
    <row r="1652" spans="2:9" s="60" customFormat="1" ht="15">
      <c r="B1652" s="79"/>
      <c r="C1652" s="63"/>
      <c r="D1652" s="64"/>
      <c r="E1652" s="79"/>
      <c r="H1652" s="79"/>
      <c r="I1652" s="79"/>
    </row>
    <row r="1653" spans="2:9" s="60" customFormat="1" ht="15">
      <c r="B1653" s="79"/>
      <c r="C1653" s="63"/>
      <c r="D1653" s="64"/>
      <c r="E1653" s="79"/>
      <c r="H1653" s="79"/>
      <c r="I1653" s="79"/>
    </row>
    <row r="1654" spans="2:9" s="60" customFormat="1" ht="15">
      <c r="B1654" s="79"/>
      <c r="C1654" s="63"/>
      <c r="D1654" s="64"/>
      <c r="E1654" s="79"/>
      <c r="H1654" s="79"/>
      <c r="I1654" s="79"/>
    </row>
    <row r="1655" spans="2:9" s="60" customFormat="1" ht="15">
      <c r="B1655" s="79"/>
      <c r="C1655" s="63"/>
      <c r="D1655" s="64"/>
      <c r="E1655" s="79"/>
      <c r="H1655" s="79"/>
      <c r="I1655" s="79"/>
    </row>
    <row r="1656" spans="2:9" s="60" customFormat="1" ht="15">
      <c r="B1656" s="79"/>
      <c r="C1656" s="63"/>
      <c r="D1656" s="64"/>
      <c r="E1656" s="79"/>
      <c r="H1656" s="79"/>
      <c r="I1656" s="79"/>
    </row>
    <row r="1657" spans="2:9" s="60" customFormat="1" ht="15">
      <c r="B1657" s="79"/>
      <c r="C1657" s="63"/>
      <c r="D1657" s="64"/>
      <c r="E1657" s="79"/>
      <c r="H1657" s="79"/>
      <c r="I1657" s="79"/>
    </row>
    <row r="1658" spans="2:9" s="60" customFormat="1" ht="15">
      <c r="B1658" s="79"/>
      <c r="C1658" s="63"/>
      <c r="D1658" s="64"/>
      <c r="E1658" s="79"/>
      <c r="H1658" s="79"/>
      <c r="I1658" s="79"/>
    </row>
    <row r="1659" spans="2:9" s="60" customFormat="1" ht="15">
      <c r="B1659" s="79"/>
      <c r="C1659" s="63"/>
      <c r="D1659" s="64"/>
      <c r="E1659" s="79"/>
      <c r="H1659" s="79"/>
      <c r="I1659" s="79"/>
    </row>
    <row r="1660" spans="2:9" s="60" customFormat="1" ht="15">
      <c r="B1660" s="79"/>
      <c r="C1660" s="63"/>
      <c r="D1660" s="64"/>
      <c r="E1660" s="79"/>
      <c r="H1660" s="79"/>
      <c r="I1660" s="79"/>
    </row>
    <row r="1661" spans="2:9" s="60" customFormat="1" ht="15">
      <c r="B1661" s="79"/>
      <c r="C1661" s="63"/>
      <c r="D1661" s="64"/>
      <c r="E1661" s="79"/>
      <c r="H1661" s="79"/>
      <c r="I1661" s="79"/>
    </row>
    <row r="1662" spans="2:9" s="60" customFormat="1" ht="15">
      <c r="B1662" s="79"/>
      <c r="C1662" s="63"/>
      <c r="D1662" s="64"/>
      <c r="E1662" s="79"/>
      <c r="H1662" s="79"/>
      <c r="I1662" s="79"/>
    </row>
    <row r="1663" spans="2:9" s="60" customFormat="1" ht="15">
      <c r="B1663" s="79"/>
      <c r="C1663" s="63"/>
      <c r="D1663" s="64"/>
      <c r="E1663" s="79"/>
      <c r="H1663" s="79"/>
      <c r="I1663" s="79"/>
    </row>
    <row r="1664" spans="2:9" s="60" customFormat="1" ht="15">
      <c r="B1664" s="79"/>
      <c r="C1664" s="63"/>
      <c r="D1664" s="64"/>
      <c r="E1664" s="79"/>
      <c r="H1664" s="79"/>
      <c r="I1664" s="79"/>
    </row>
    <row r="1665" spans="2:9" s="60" customFormat="1" ht="15">
      <c r="B1665" s="79"/>
      <c r="C1665" s="63"/>
      <c r="D1665" s="64"/>
      <c r="E1665" s="79"/>
      <c r="H1665" s="79"/>
      <c r="I1665" s="79"/>
    </row>
    <row r="1666" spans="2:9" s="60" customFormat="1" ht="15">
      <c r="B1666" s="79"/>
      <c r="C1666" s="63"/>
      <c r="D1666" s="64"/>
      <c r="E1666" s="79"/>
      <c r="H1666" s="79"/>
      <c r="I1666" s="79"/>
    </row>
    <row r="1667" spans="2:9" s="60" customFormat="1" ht="15">
      <c r="B1667" s="79"/>
      <c r="C1667" s="63"/>
      <c r="D1667" s="64"/>
      <c r="E1667" s="79"/>
      <c r="H1667" s="79"/>
      <c r="I1667" s="79"/>
    </row>
    <row r="1668" spans="2:9" s="60" customFormat="1" ht="15">
      <c r="B1668" s="79"/>
      <c r="C1668" s="63"/>
      <c r="D1668" s="64"/>
      <c r="E1668" s="79"/>
      <c r="H1668" s="79"/>
      <c r="I1668" s="79"/>
    </row>
    <row r="1669" spans="2:9" s="60" customFormat="1" ht="15">
      <c r="B1669" s="79"/>
      <c r="C1669" s="63"/>
      <c r="D1669" s="64"/>
      <c r="E1669" s="79"/>
      <c r="H1669" s="79"/>
      <c r="I1669" s="79"/>
    </row>
    <row r="1670" spans="2:9" s="60" customFormat="1" ht="15">
      <c r="B1670" s="79"/>
      <c r="C1670" s="63"/>
      <c r="D1670" s="64"/>
      <c r="E1670" s="79"/>
      <c r="H1670" s="79"/>
      <c r="I1670" s="79"/>
    </row>
    <row r="1671" spans="2:9" s="60" customFormat="1" ht="15">
      <c r="B1671" s="79"/>
      <c r="C1671" s="63"/>
      <c r="D1671" s="64"/>
      <c r="E1671" s="79"/>
      <c r="H1671" s="79"/>
      <c r="I1671" s="79"/>
    </row>
    <row r="1672" spans="2:9" s="60" customFormat="1" ht="15">
      <c r="B1672" s="79"/>
      <c r="C1672" s="63"/>
      <c r="D1672" s="64"/>
      <c r="E1672" s="79"/>
      <c r="H1672" s="79"/>
      <c r="I1672" s="79"/>
    </row>
    <row r="1673" spans="2:9" s="60" customFormat="1" ht="15">
      <c r="B1673" s="79"/>
      <c r="C1673" s="63"/>
      <c r="D1673" s="64"/>
      <c r="E1673" s="79"/>
      <c r="H1673" s="79"/>
      <c r="I1673" s="79"/>
    </row>
    <row r="1674" spans="2:9" s="60" customFormat="1" ht="15">
      <c r="B1674" s="79"/>
      <c r="C1674" s="63"/>
      <c r="D1674" s="64"/>
      <c r="E1674" s="79"/>
      <c r="H1674" s="79"/>
      <c r="I1674" s="79"/>
    </row>
    <row r="1675" spans="2:9" s="60" customFormat="1" ht="15">
      <c r="B1675" s="79"/>
      <c r="C1675" s="63"/>
      <c r="D1675" s="64"/>
      <c r="E1675" s="79"/>
      <c r="H1675" s="79"/>
      <c r="I1675" s="79"/>
    </row>
    <row r="1676" spans="2:9" s="60" customFormat="1" ht="15">
      <c r="B1676" s="79"/>
      <c r="C1676" s="63"/>
      <c r="D1676" s="64"/>
      <c r="E1676" s="79"/>
      <c r="H1676" s="79"/>
      <c r="I1676" s="79"/>
    </row>
    <row r="1677" spans="2:9" s="60" customFormat="1" ht="15">
      <c r="B1677" s="79"/>
      <c r="C1677" s="63"/>
      <c r="D1677" s="64"/>
      <c r="E1677" s="79"/>
      <c r="H1677" s="79"/>
      <c r="I1677" s="79"/>
    </row>
    <row r="1678" spans="2:9" s="60" customFormat="1" ht="15">
      <c r="B1678" s="79"/>
      <c r="C1678" s="63"/>
      <c r="D1678" s="64"/>
      <c r="E1678" s="79"/>
      <c r="H1678" s="79"/>
      <c r="I1678" s="79"/>
    </row>
    <row r="1679" spans="2:9" s="60" customFormat="1" ht="15">
      <c r="B1679" s="79"/>
      <c r="C1679" s="63"/>
      <c r="D1679" s="64"/>
      <c r="E1679" s="79"/>
      <c r="H1679" s="79"/>
      <c r="I1679" s="79"/>
    </row>
    <row r="1680" spans="2:9" s="60" customFormat="1" ht="15">
      <c r="B1680" s="79"/>
      <c r="C1680" s="63"/>
      <c r="D1680" s="64"/>
      <c r="E1680" s="79"/>
      <c r="H1680" s="79"/>
      <c r="I1680" s="79"/>
    </row>
    <row r="1681" spans="2:9" s="60" customFormat="1" ht="15">
      <c r="B1681" s="79"/>
      <c r="C1681" s="63"/>
      <c r="D1681" s="64"/>
      <c r="E1681" s="79"/>
      <c r="H1681" s="79"/>
      <c r="I1681" s="79"/>
    </row>
    <row r="1682" spans="2:9" s="60" customFormat="1" ht="15">
      <c r="B1682" s="79"/>
      <c r="C1682" s="63"/>
      <c r="D1682" s="64"/>
      <c r="E1682" s="79"/>
      <c r="H1682" s="79"/>
      <c r="I1682" s="79"/>
    </row>
    <row r="1683" spans="2:9" s="60" customFormat="1" ht="15">
      <c r="B1683" s="79"/>
      <c r="C1683" s="63"/>
      <c r="D1683" s="64"/>
      <c r="E1683" s="79"/>
      <c r="H1683" s="79"/>
      <c r="I1683" s="79"/>
    </row>
    <row r="1684" spans="2:9" s="60" customFormat="1" ht="15">
      <c r="B1684" s="79"/>
      <c r="C1684" s="63"/>
      <c r="D1684" s="64"/>
      <c r="E1684" s="79"/>
      <c r="H1684" s="79"/>
      <c r="I1684" s="79"/>
    </row>
    <row r="1685" spans="2:9" s="60" customFormat="1" ht="15">
      <c r="B1685" s="79"/>
      <c r="C1685" s="63"/>
      <c r="D1685" s="64"/>
      <c r="E1685" s="79"/>
      <c r="H1685" s="79"/>
      <c r="I1685" s="79"/>
    </row>
    <row r="1686" spans="2:9" s="60" customFormat="1" ht="15">
      <c r="B1686" s="79"/>
      <c r="C1686" s="63"/>
      <c r="D1686" s="64"/>
      <c r="E1686" s="79"/>
      <c r="H1686" s="79"/>
      <c r="I1686" s="79"/>
    </row>
    <row r="1687" spans="2:9" s="60" customFormat="1" ht="15">
      <c r="B1687" s="79"/>
      <c r="C1687" s="63"/>
      <c r="D1687" s="64"/>
      <c r="E1687" s="79"/>
      <c r="H1687" s="79"/>
      <c r="I1687" s="79"/>
    </row>
    <row r="1688" spans="2:9" s="60" customFormat="1" ht="15">
      <c r="B1688" s="79"/>
      <c r="C1688" s="63"/>
      <c r="D1688" s="64"/>
      <c r="E1688" s="79"/>
      <c r="H1688" s="79"/>
      <c r="I1688" s="79"/>
    </row>
    <row r="1689" spans="2:9" s="60" customFormat="1" ht="15">
      <c r="B1689" s="79"/>
      <c r="C1689" s="63"/>
      <c r="D1689" s="64"/>
      <c r="E1689" s="79"/>
      <c r="H1689" s="79"/>
      <c r="I1689" s="79"/>
    </row>
    <row r="1690" spans="2:9" s="60" customFormat="1" ht="15">
      <c r="B1690" s="79"/>
      <c r="C1690" s="63"/>
      <c r="D1690" s="64"/>
      <c r="E1690" s="79"/>
      <c r="H1690" s="79"/>
      <c r="I1690" s="79"/>
    </row>
    <row r="1691" spans="2:9" s="60" customFormat="1" ht="15">
      <c r="B1691" s="79"/>
      <c r="C1691" s="63"/>
      <c r="D1691" s="64"/>
      <c r="E1691" s="79"/>
      <c r="H1691" s="79"/>
      <c r="I1691" s="79"/>
    </row>
    <row r="1692" spans="2:9" s="60" customFormat="1" ht="15">
      <c r="B1692" s="79"/>
      <c r="C1692" s="63"/>
      <c r="D1692" s="64"/>
      <c r="E1692" s="79"/>
      <c r="H1692" s="79"/>
      <c r="I1692" s="79"/>
    </row>
    <row r="1693" spans="2:9" s="60" customFormat="1" ht="15">
      <c r="B1693" s="79"/>
      <c r="C1693" s="63"/>
      <c r="D1693" s="64"/>
      <c r="E1693" s="79"/>
      <c r="H1693" s="79"/>
      <c r="I1693" s="79"/>
    </row>
    <row r="1694" spans="2:9" s="60" customFormat="1" ht="15">
      <c r="B1694" s="79"/>
      <c r="C1694" s="63"/>
      <c r="D1694" s="64"/>
      <c r="E1694" s="79"/>
      <c r="H1694" s="79"/>
      <c r="I1694" s="79"/>
    </row>
    <row r="1695" spans="2:9" s="60" customFormat="1" ht="15">
      <c r="B1695" s="79"/>
      <c r="C1695" s="63"/>
      <c r="D1695" s="64"/>
      <c r="E1695" s="79"/>
      <c r="H1695" s="79"/>
      <c r="I1695" s="79"/>
    </row>
    <row r="1696" spans="2:9" s="60" customFormat="1" ht="15">
      <c r="B1696" s="79"/>
      <c r="C1696" s="63"/>
      <c r="D1696" s="64"/>
      <c r="E1696" s="79"/>
      <c r="H1696" s="79"/>
      <c r="I1696" s="79"/>
    </row>
    <row r="1697" spans="2:9" s="60" customFormat="1" ht="15">
      <c r="B1697" s="79"/>
      <c r="C1697" s="63"/>
      <c r="D1697" s="64"/>
      <c r="E1697" s="79"/>
      <c r="H1697" s="79"/>
      <c r="I1697" s="79"/>
    </row>
    <row r="1698" spans="2:9" s="60" customFormat="1" ht="15">
      <c r="B1698" s="79"/>
      <c r="C1698" s="63"/>
      <c r="D1698" s="64"/>
      <c r="E1698" s="79"/>
      <c r="H1698" s="79"/>
      <c r="I1698" s="79"/>
    </row>
    <row r="1699" spans="2:9" s="60" customFormat="1" ht="15">
      <c r="B1699" s="79"/>
      <c r="C1699" s="63"/>
      <c r="D1699" s="64"/>
      <c r="E1699" s="79"/>
      <c r="H1699" s="79"/>
      <c r="I1699" s="79"/>
    </row>
    <row r="1700" spans="2:9" s="60" customFormat="1" ht="15">
      <c r="B1700" s="79"/>
      <c r="C1700" s="63"/>
      <c r="D1700" s="64"/>
      <c r="E1700" s="79"/>
      <c r="H1700" s="79"/>
      <c r="I1700" s="79"/>
    </row>
    <row r="1701" spans="2:9" s="60" customFormat="1" ht="15">
      <c r="B1701" s="79"/>
      <c r="C1701" s="63"/>
      <c r="D1701" s="64"/>
      <c r="E1701" s="79"/>
      <c r="H1701" s="79"/>
      <c r="I1701" s="79"/>
    </row>
    <row r="1702" spans="2:9" s="60" customFormat="1" ht="15">
      <c r="B1702" s="79"/>
      <c r="C1702" s="63"/>
      <c r="D1702" s="64"/>
      <c r="E1702" s="79"/>
      <c r="H1702" s="79"/>
      <c r="I1702" s="79"/>
    </row>
    <row r="1703" spans="2:9" s="60" customFormat="1" ht="15">
      <c r="B1703" s="79"/>
      <c r="C1703" s="63"/>
      <c r="D1703" s="64"/>
      <c r="E1703" s="79"/>
      <c r="H1703" s="79"/>
      <c r="I1703" s="79"/>
    </row>
    <row r="1704" spans="2:9" s="60" customFormat="1" ht="15">
      <c r="B1704" s="79"/>
      <c r="C1704" s="63"/>
      <c r="D1704" s="64"/>
      <c r="E1704" s="79"/>
      <c r="H1704" s="79"/>
      <c r="I1704" s="79"/>
    </row>
    <row r="1705" spans="2:9" s="60" customFormat="1" ht="15">
      <c r="B1705" s="79"/>
      <c r="C1705" s="63"/>
      <c r="D1705" s="64"/>
      <c r="E1705" s="79"/>
      <c r="H1705" s="79"/>
      <c r="I1705" s="79"/>
    </row>
    <row r="1706" spans="2:9" s="60" customFormat="1" ht="15">
      <c r="B1706" s="79"/>
      <c r="C1706" s="63"/>
      <c r="D1706" s="64"/>
      <c r="E1706" s="79"/>
      <c r="H1706" s="79"/>
      <c r="I1706" s="79"/>
    </row>
    <row r="1707" spans="2:9" s="60" customFormat="1" ht="15">
      <c r="B1707" s="79"/>
      <c r="C1707" s="63"/>
      <c r="D1707" s="64"/>
      <c r="E1707" s="79"/>
      <c r="H1707" s="79"/>
      <c r="I1707" s="79"/>
    </row>
    <row r="1708" spans="2:9" s="60" customFormat="1" ht="15">
      <c r="B1708" s="79"/>
      <c r="C1708" s="63"/>
      <c r="D1708" s="64"/>
      <c r="E1708" s="79"/>
      <c r="H1708" s="79"/>
      <c r="I1708" s="79"/>
    </row>
    <row r="1709" spans="2:9" s="60" customFormat="1" ht="15">
      <c r="B1709" s="79"/>
      <c r="C1709" s="63"/>
      <c r="D1709" s="64"/>
      <c r="E1709" s="79"/>
      <c r="H1709" s="79"/>
      <c r="I1709" s="79"/>
    </row>
    <row r="1710" spans="2:9" s="60" customFormat="1" ht="15">
      <c r="B1710" s="79"/>
      <c r="C1710" s="63"/>
      <c r="D1710" s="64"/>
      <c r="E1710" s="79"/>
      <c r="H1710" s="79"/>
      <c r="I1710" s="79"/>
    </row>
    <row r="1711" spans="2:9" s="60" customFormat="1" ht="15">
      <c r="B1711" s="79"/>
      <c r="C1711" s="63"/>
      <c r="D1711" s="64"/>
      <c r="E1711" s="79"/>
      <c r="H1711" s="79"/>
      <c r="I1711" s="79"/>
    </row>
    <row r="1712" spans="2:9" s="60" customFormat="1" ht="15">
      <c r="B1712" s="79"/>
      <c r="C1712" s="63"/>
      <c r="D1712" s="64"/>
      <c r="E1712" s="79"/>
      <c r="H1712" s="79"/>
      <c r="I1712" s="79"/>
    </row>
    <row r="1713" spans="2:9" s="60" customFormat="1" ht="15">
      <c r="B1713" s="79"/>
      <c r="C1713" s="63"/>
      <c r="D1713" s="64"/>
      <c r="E1713" s="79"/>
      <c r="H1713" s="79"/>
      <c r="I1713" s="79"/>
    </row>
    <row r="1714" spans="2:9" s="60" customFormat="1" ht="15">
      <c r="B1714" s="79"/>
      <c r="C1714" s="63"/>
      <c r="D1714" s="64"/>
      <c r="E1714" s="79"/>
      <c r="H1714" s="79"/>
      <c r="I1714" s="79"/>
    </row>
    <row r="1715" spans="2:9" s="60" customFormat="1" ht="15">
      <c r="B1715" s="79"/>
      <c r="C1715" s="63"/>
      <c r="D1715" s="64"/>
      <c r="E1715" s="79"/>
      <c r="H1715" s="79"/>
      <c r="I1715" s="79"/>
    </row>
    <row r="1716" spans="2:9" s="60" customFormat="1" ht="15">
      <c r="B1716" s="79"/>
      <c r="C1716" s="63"/>
      <c r="D1716" s="64"/>
      <c r="E1716" s="79"/>
      <c r="H1716" s="79"/>
      <c r="I1716" s="79"/>
    </row>
    <row r="1717" spans="2:9" s="60" customFormat="1" ht="15">
      <c r="B1717" s="79"/>
      <c r="C1717" s="63"/>
      <c r="D1717" s="64"/>
      <c r="E1717" s="79"/>
      <c r="H1717" s="79"/>
      <c r="I1717" s="79"/>
    </row>
    <row r="1718" spans="2:9" s="60" customFormat="1" ht="15">
      <c r="B1718" s="79"/>
      <c r="C1718" s="63"/>
      <c r="D1718" s="64"/>
      <c r="E1718" s="79"/>
      <c r="H1718" s="79"/>
      <c r="I1718" s="79"/>
    </row>
    <row r="1719" spans="2:9" s="60" customFormat="1" ht="15">
      <c r="B1719" s="79"/>
      <c r="C1719" s="63"/>
      <c r="D1719" s="64"/>
      <c r="E1719" s="79"/>
      <c r="H1719" s="79"/>
      <c r="I1719" s="79"/>
    </row>
    <row r="1720" spans="2:9" s="60" customFormat="1" ht="15">
      <c r="B1720" s="79"/>
      <c r="C1720" s="63"/>
      <c r="D1720" s="64"/>
      <c r="E1720" s="79"/>
      <c r="H1720" s="79"/>
      <c r="I1720" s="79"/>
    </row>
    <row r="1721" spans="2:9" s="60" customFormat="1" ht="15">
      <c r="B1721" s="79"/>
      <c r="C1721" s="63"/>
      <c r="D1721" s="64"/>
      <c r="E1721" s="79"/>
      <c r="H1721" s="79"/>
      <c r="I1721" s="79"/>
    </row>
    <row r="1722" spans="2:9" s="60" customFormat="1" ht="15">
      <c r="B1722" s="79"/>
      <c r="C1722" s="63"/>
      <c r="D1722" s="64"/>
      <c r="E1722" s="79"/>
      <c r="H1722" s="79"/>
      <c r="I1722" s="79"/>
    </row>
    <row r="1723" spans="2:9" s="60" customFormat="1" ht="15">
      <c r="B1723" s="79"/>
      <c r="C1723" s="63"/>
      <c r="D1723" s="64"/>
      <c r="E1723" s="79"/>
      <c r="H1723" s="79"/>
      <c r="I1723" s="79"/>
    </row>
    <row r="1724" spans="2:9" s="60" customFormat="1" ht="15">
      <c r="B1724" s="79"/>
      <c r="C1724" s="63"/>
      <c r="D1724" s="64"/>
      <c r="E1724" s="79"/>
      <c r="H1724" s="79"/>
      <c r="I1724" s="79"/>
    </row>
    <row r="1725" spans="2:9" s="60" customFormat="1" ht="15">
      <c r="B1725" s="79"/>
      <c r="C1725" s="63"/>
      <c r="D1725" s="64"/>
      <c r="E1725" s="79"/>
      <c r="H1725" s="79"/>
      <c r="I1725" s="79"/>
    </row>
    <row r="1726" spans="2:9" s="60" customFormat="1" ht="15">
      <c r="B1726" s="79"/>
      <c r="C1726" s="63"/>
      <c r="D1726" s="64"/>
      <c r="E1726" s="79"/>
      <c r="H1726" s="79"/>
      <c r="I1726" s="79"/>
    </row>
    <row r="1727" spans="2:9" s="60" customFormat="1" ht="15">
      <c r="B1727" s="79"/>
      <c r="C1727" s="63"/>
      <c r="D1727" s="64"/>
      <c r="E1727" s="79"/>
      <c r="H1727" s="79"/>
      <c r="I1727" s="79"/>
    </row>
    <row r="1728" spans="2:9" s="60" customFormat="1" ht="15">
      <c r="B1728" s="79"/>
      <c r="C1728" s="63"/>
      <c r="D1728" s="64"/>
      <c r="E1728" s="79"/>
      <c r="H1728" s="79"/>
      <c r="I1728" s="79"/>
    </row>
    <row r="1729" spans="2:9" s="60" customFormat="1" ht="15">
      <c r="B1729" s="79"/>
      <c r="C1729" s="63"/>
      <c r="D1729" s="64"/>
      <c r="E1729" s="79"/>
      <c r="H1729" s="79"/>
      <c r="I1729" s="79"/>
    </row>
    <row r="1730" spans="2:9" s="60" customFormat="1" ht="15">
      <c r="B1730" s="79"/>
      <c r="C1730" s="63"/>
      <c r="D1730" s="64"/>
      <c r="E1730" s="79"/>
      <c r="H1730" s="79"/>
      <c r="I1730" s="79"/>
    </row>
    <row r="1731" spans="2:9" s="60" customFormat="1" ht="15">
      <c r="B1731" s="79"/>
      <c r="C1731" s="63"/>
      <c r="D1731" s="64"/>
      <c r="E1731" s="79"/>
      <c r="H1731" s="79"/>
      <c r="I1731" s="79"/>
    </row>
    <row r="1732" spans="2:9" s="60" customFormat="1" ht="15">
      <c r="B1732" s="79"/>
      <c r="C1732" s="63"/>
      <c r="D1732" s="64"/>
      <c r="E1732" s="79"/>
      <c r="H1732" s="79"/>
      <c r="I1732" s="79"/>
    </row>
    <row r="1733" spans="2:9" s="60" customFormat="1" ht="15">
      <c r="B1733" s="79"/>
      <c r="C1733" s="63"/>
      <c r="D1733" s="64"/>
      <c r="E1733" s="79"/>
      <c r="H1733" s="79"/>
      <c r="I1733" s="79"/>
    </row>
    <row r="1734" spans="2:9" s="60" customFormat="1" ht="15">
      <c r="B1734" s="79"/>
      <c r="C1734" s="63"/>
      <c r="D1734" s="64"/>
      <c r="E1734" s="79"/>
      <c r="H1734" s="79"/>
      <c r="I1734" s="79"/>
    </row>
    <row r="1735" spans="2:9" s="60" customFormat="1" ht="15">
      <c r="B1735" s="79"/>
      <c r="C1735" s="63"/>
      <c r="D1735" s="64"/>
      <c r="E1735" s="79"/>
      <c r="H1735" s="79"/>
      <c r="I1735" s="79"/>
    </row>
    <row r="1736" spans="2:9" s="60" customFormat="1" ht="15">
      <c r="B1736" s="79"/>
      <c r="C1736" s="63"/>
      <c r="D1736" s="64"/>
      <c r="E1736" s="79"/>
      <c r="H1736" s="79"/>
      <c r="I1736" s="79"/>
    </row>
    <row r="1737" spans="2:9" s="60" customFormat="1" ht="15">
      <c r="B1737" s="79"/>
      <c r="C1737" s="63"/>
      <c r="D1737" s="64"/>
      <c r="E1737" s="79"/>
      <c r="H1737" s="79"/>
      <c r="I1737" s="79"/>
    </row>
    <row r="1738" spans="2:9" s="60" customFormat="1" ht="15">
      <c r="B1738" s="79"/>
      <c r="C1738" s="63"/>
      <c r="D1738" s="64"/>
      <c r="E1738" s="79"/>
      <c r="H1738" s="79"/>
      <c r="I1738" s="79"/>
    </row>
    <row r="1739" spans="2:9" s="60" customFormat="1" ht="15">
      <c r="B1739" s="79"/>
      <c r="C1739" s="63"/>
      <c r="D1739" s="64"/>
      <c r="E1739" s="79"/>
      <c r="H1739" s="79"/>
      <c r="I1739" s="79"/>
    </row>
    <row r="1740" spans="2:9" s="60" customFormat="1" ht="15">
      <c r="B1740" s="79"/>
      <c r="C1740" s="63"/>
      <c r="D1740" s="64"/>
      <c r="E1740" s="79"/>
      <c r="H1740" s="79"/>
      <c r="I1740" s="79"/>
    </row>
    <row r="1741" spans="2:9" s="60" customFormat="1" ht="15">
      <c r="B1741" s="79"/>
      <c r="C1741" s="63"/>
      <c r="D1741" s="64"/>
      <c r="E1741" s="79"/>
      <c r="H1741" s="79"/>
      <c r="I1741" s="79"/>
    </row>
    <row r="1742" spans="2:9" s="60" customFormat="1" ht="15">
      <c r="B1742" s="79"/>
      <c r="C1742" s="63"/>
      <c r="D1742" s="64"/>
      <c r="E1742" s="79"/>
      <c r="H1742" s="79"/>
      <c r="I1742" s="79"/>
    </row>
    <row r="1743" spans="2:9" s="60" customFormat="1" ht="15">
      <c r="B1743" s="79"/>
      <c r="C1743" s="63"/>
      <c r="D1743" s="64"/>
      <c r="E1743" s="79"/>
      <c r="H1743" s="79"/>
      <c r="I1743" s="79"/>
    </row>
    <row r="1744" spans="2:9" s="60" customFormat="1" ht="15">
      <c r="B1744" s="79"/>
      <c r="C1744" s="63"/>
      <c r="D1744" s="64"/>
      <c r="E1744" s="79"/>
      <c r="H1744" s="79"/>
      <c r="I1744" s="79"/>
    </row>
    <row r="1745" spans="2:9" s="60" customFormat="1" ht="15">
      <c r="B1745" s="79"/>
      <c r="C1745" s="63"/>
      <c r="D1745" s="64"/>
      <c r="E1745" s="79"/>
      <c r="H1745" s="79"/>
      <c r="I1745" s="79"/>
    </row>
    <row r="1746" spans="2:9" s="60" customFormat="1" ht="15">
      <c r="B1746" s="79"/>
      <c r="C1746" s="63"/>
      <c r="D1746" s="64"/>
      <c r="E1746" s="79"/>
      <c r="H1746" s="79"/>
      <c r="I1746" s="79"/>
    </row>
    <row r="1747" spans="2:9" s="60" customFormat="1" ht="15">
      <c r="B1747" s="79"/>
      <c r="C1747" s="63"/>
      <c r="D1747" s="64"/>
      <c r="E1747" s="79"/>
      <c r="H1747" s="79"/>
      <c r="I1747" s="79"/>
    </row>
    <row r="1748" spans="2:9" s="60" customFormat="1" ht="15">
      <c r="B1748" s="79"/>
      <c r="C1748" s="63"/>
      <c r="D1748" s="64"/>
      <c r="E1748" s="79"/>
      <c r="H1748" s="79"/>
      <c r="I1748" s="79"/>
    </row>
    <row r="1749" spans="2:9" s="60" customFormat="1" ht="15">
      <c r="B1749" s="79"/>
      <c r="C1749" s="63"/>
      <c r="D1749" s="64"/>
      <c r="E1749" s="79"/>
      <c r="H1749" s="79"/>
      <c r="I1749" s="79"/>
    </row>
    <row r="1750" spans="2:9" s="60" customFormat="1" ht="15">
      <c r="B1750" s="79"/>
      <c r="C1750" s="63"/>
      <c r="D1750" s="64"/>
      <c r="E1750" s="79"/>
      <c r="H1750" s="79"/>
      <c r="I1750" s="79"/>
    </row>
    <row r="1751" spans="2:9" s="60" customFormat="1" ht="15">
      <c r="B1751" s="79"/>
      <c r="C1751" s="63"/>
      <c r="D1751" s="64"/>
      <c r="E1751" s="79"/>
      <c r="H1751" s="79"/>
      <c r="I1751" s="79"/>
    </row>
    <row r="1752" spans="2:9" s="60" customFormat="1" ht="15">
      <c r="B1752" s="79"/>
      <c r="C1752" s="63"/>
      <c r="D1752" s="64"/>
      <c r="E1752" s="79"/>
      <c r="H1752" s="79"/>
      <c r="I1752" s="79"/>
    </row>
    <row r="1753" spans="2:9" s="60" customFormat="1" ht="15">
      <c r="B1753" s="79"/>
      <c r="C1753" s="63"/>
      <c r="D1753" s="64"/>
      <c r="E1753" s="79"/>
      <c r="H1753" s="79"/>
      <c r="I1753" s="79"/>
    </row>
    <row r="1754" spans="2:9" s="60" customFormat="1" ht="15">
      <c r="B1754" s="79"/>
      <c r="C1754" s="63"/>
      <c r="D1754" s="64"/>
      <c r="E1754" s="79"/>
      <c r="H1754" s="79"/>
      <c r="I1754" s="79"/>
    </row>
    <row r="1755" spans="2:9" s="60" customFormat="1" ht="15">
      <c r="B1755" s="79"/>
      <c r="C1755" s="63"/>
      <c r="D1755" s="64"/>
      <c r="E1755" s="79"/>
      <c r="H1755" s="79"/>
      <c r="I1755" s="79"/>
    </row>
    <row r="1756" spans="2:9" s="60" customFormat="1" ht="15">
      <c r="B1756" s="79"/>
      <c r="C1756" s="63"/>
      <c r="D1756" s="64"/>
      <c r="E1756" s="79"/>
      <c r="H1756" s="79"/>
      <c r="I1756" s="79"/>
    </row>
    <row r="1757" spans="2:9" s="60" customFormat="1" ht="15">
      <c r="B1757" s="79"/>
      <c r="C1757" s="63"/>
      <c r="D1757" s="64"/>
      <c r="E1757" s="79"/>
      <c r="H1757" s="79"/>
      <c r="I1757" s="79"/>
    </row>
    <row r="1758" spans="2:9" s="60" customFormat="1" ht="15">
      <c r="B1758" s="79"/>
      <c r="C1758" s="63"/>
      <c r="D1758" s="64"/>
      <c r="E1758" s="79"/>
      <c r="H1758" s="79"/>
      <c r="I1758" s="79"/>
    </row>
    <row r="1759" spans="2:9" s="60" customFormat="1" ht="15">
      <c r="B1759" s="79"/>
      <c r="C1759" s="63"/>
      <c r="D1759" s="64"/>
      <c r="E1759" s="79"/>
      <c r="H1759" s="79"/>
      <c r="I1759" s="79"/>
    </row>
    <row r="1760" spans="2:9" s="60" customFormat="1" ht="15">
      <c r="B1760" s="79"/>
      <c r="C1760" s="63"/>
      <c r="D1760" s="64"/>
      <c r="E1760" s="79"/>
      <c r="H1760" s="79"/>
      <c r="I1760" s="79"/>
    </row>
    <row r="1761" spans="2:9" s="60" customFormat="1" ht="15">
      <c r="B1761" s="79"/>
      <c r="C1761" s="63"/>
      <c r="D1761" s="64"/>
      <c r="E1761" s="79"/>
      <c r="H1761" s="79"/>
      <c r="I1761" s="79"/>
    </row>
    <row r="1762" spans="2:9" s="60" customFormat="1" ht="15">
      <c r="B1762" s="79"/>
      <c r="C1762" s="63"/>
      <c r="D1762" s="64"/>
      <c r="E1762" s="79"/>
      <c r="H1762" s="79"/>
      <c r="I1762" s="79"/>
    </row>
    <row r="1763" spans="2:9" s="60" customFormat="1" ht="15">
      <c r="B1763" s="79"/>
      <c r="C1763" s="63"/>
      <c r="D1763" s="64"/>
      <c r="E1763" s="79"/>
      <c r="H1763" s="79"/>
      <c r="I1763" s="79"/>
    </row>
    <row r="1764" spans="2:9" s="60" customFormat="1" ht="15">
      <c r="B1764" s="79"/>
      <c r="C1764" s="63"/>
      <c r="D1764" s="64"/>
      <c r="E1764" s="79"/>
      <c r="H1764" s="79"/>
      <c r="I1764" s="79"/>
    </row>
    <row r="1765" spans="2:9" s="60" customFormat="1" ht="15">
      <c r="B1765" s="79"/>
      <c r="C1765" s="63"/>
      <c r="D1765" s="64"/>
      <c r="E1765" s="79"/>
      <c r="H1765" s="79"/>
      <c r="I1765" s="79"/>
    </row>
    <row r="1766" spans="2:9" s="60" customFormat="1" ht="15">
      <c r="B1766" s="79"/>
      <c r="C1766" s="63"/>
      <c r="D1766" s="64"/>
      <c r="E1766" s="79"/>
      <c r="H1766" s="79"/>
      <c r="I1766" s="79"/>
    </row>
    <row r="1767" spans="2:9" s="60" customFormat="1" ht="15">
      <c r="B1767" s="79"/>
      <c r="C1767" s="63"/>
      <c r="D1767" s="64"/>
      <c r="E1767" s="79"/>
      <c r="H1767" s="79"/>
      <c r="I1767" s="79"/>
    </row>
    <row r="1768" spans="2:9" s="60" customFormat="1" ht="15">
      <c r="B1768" s="79"/>
      <c r="C1768" s="63"/>
      <c r="D1768" s="64"/>
      <c r="E1768" s="79"/>
      <c r="H1768" s="79"/>
      <c r="I1768" s="79"/>
    </row>
    <row r="1769" spans="2:9" s="60" customFormat="1" ht="15">
      <c r="B1769" s="79"/>
      <c r="C1769" s="63"/>
      <c r="D1769" s="64"/>
      <c r="E1769" s="79"/>
      <c r="H1769" s="79"/>
      <c r="I1769" s="79"/>
    </row>
    <row r="1770" spans="2:9" s="60" customFormat="1" ht="15">
      <c r="B1770" s="79"/>
      <c r="C1770" s="63"/>
      <c r="D1770" s="64"/>
      <c r="E1770" s="79"/>
      <c r="H1770" s="79"/>
      <c r="I1770" s="79"/>
    </row>
    <row r="1771" spans="2:9" s="60" customFormat="1" ht="15">
      <c r="B1771" s="79"/>
      <c r="C1771" s="63"/>
      <c r="D1771" s="64"/>
      <c r="E1771" s="79"/>
      <c r="H1771" s="79"/>
      <c r="I1771" s="79"/>
    </row>
    <row r="1772" spans="2:9" s="60" customFormat="1" ht="15">
      <c r="B1772" s="79"/>
      <c r="C1772" s="63"/>
      <c r="D1772" s="64"/>
      <c r="E1772" s="79"/>
      <c r="H1772" s="79"/>
      <c r="I1772" s="79"/>
    </row>
    <row r="1773" spans="2:9" s="60" customFormat="1" ht="15">
      <c r="B1773" s="79"/>
      <c r="C1773" s="63"/>
      <c r="D1773" s="64"/>
      <c r="E1773" s="79"/>
      <c r="H1773" s="79"/>
      <c r="I1773" s="79"/>
    </row>
    <row r="1774" spans="2:9" s="60" customFormat="1" ht="15">
      <c r="B1774" s="79"/>
      <c r="C1774" s="63"/>
      <c r="D1774" s="64"/>
      <c r="E1774" s="79"/>
      <c r="H1774" s="79"/>
      <c r="I1774" s="79"/>
    </row>
    <row r="1775" spans="2:9" s="60" customFormat="1" ht="15">
      <c r="B1775" s="79"/>
      <c r="C1775" s="63"/>
      <c r="D1775" s="64"/>
      <c r="E1775" s="79"/>
      <c r="H1775" s="79"/>
      <c r="I1775" s="79"/>
    </row>
    <row r="1776" spans="2:9" s="60" customFormat="1" ht="15">
      <c r="B1776" s="79"/>
      <c r="C1776" s="63"/>
      <c r="D1776" s="64"/>
      <c r="E1776" s="79"/>
      <c r="H1776" s="79"/>
      <c r="I1776" s="79"/>
    </row>
    <row r="1777" spans="2:9" s="60" customFormat="1" ht="15">
      <c r="B1777" s="79"/>
      <c r="C1777" s="63"/>
      <c r="D1777" s="64"/>
      <c r="E1777" s="79"/>
      <c r="H1777" s="79"/>
      <c r="I1777" s="79"/>
    </row>
    <row r="1778" spans="2:9" s="60" customFormat="1" ht="15">
      <c r="B1778" s="79"/>
      <c r="C1778" s="63"/>
      <c r="D1778" s="64"/>
      <c r="E1778" s="79"/>
      <c r="H1778" s="79"/>
      <c r="I1778" s="79"/>
    </row>
    <row r="1779" spans="2:9" s="60" customFormat="1" ht="15">
      <c r="B1779" s="79"/>
      <c r="C1779" s="63"/>
      <c r="D1779" s="64"/>
      <c r="E1779" s="79"/>
      <c r="H1779" s="79"/>
      <c r="I1779" s="79"/>
    </row>
    <row r="1780" spans="2:9" s="60" customFormat="1" ht="15">
      <c r="B1780" s="79"/>
      <c r="C1780" s="63"/>
      <c r="D1780" s="64"/>
      <c r="E1780" s="79"/>
      <c r="H1780" s="79"/>
      <c r="I1780" s="79"/>
    </row>
    <row r="1781" spans="2:9" s="60" customFormat="1" ht="15">
      <c r="B1781" s="79"/>
      <c r="C1781" s="63"/>
      <c r="D1781" s="64"/>
      <c r="E1781" s="79"/>
      <c r="H1781" s="79"/>
      <c r="I1781" s="79"/>
    </row>
    <row r="1782" spans="2:9" s="60" customFormat="1" ht="15">
      <c r="B1782" s="79"/>
      <c r="C1782" s="63"/>
      <c r="D1782" s="64"/>
      <c r="E1782" s="79"/>
      <c r="H1782" s="79"/>
      <c r="I1782" s="79"/>
    </row>
    <row r="1783" spans="2:9" s="60" customFormat="1" ht="15">
      <c r="B1783" s="79"/>
      <c r="C1783" s="63"/>
      <c r="D1783" s="64"/>
      <c r="E1783" s="79"/>
      <c r="H1783" s="79"/>
      <c r="I1783" s="79"/>
    </row>
    <row r="1784" spans="2:9" s="60" customFormat="1" ht="15">
      <c r="B1784" s="79"/>
      <c r="C1784" s="63"/>
      <c r="D1784" s="64"/>
      <c r="E1784" s="79"/>
      <c r="H1784" s="79"/>
      <c r="I1784" s="79"/>
    </row>
    <row r="1785" spans="2:9" s="60" customFormat="1" ht="15">
      <c r="B1785" s="79"/>
      <c r="C1785" s="63"/>
      <c r="D1785" s="64"/>
      <c r="E1785" s="79"/>
      <c r="H1785" s="79"/>
      <c r="I1785" s="79"/>
    </row>
    <row r="1786" spans="2:9" s="60" customFormat="1" ht="15">
      <c r="B1786" s="79"/>
      <c r="C1786" s="63"/>
      <c r="D1786" s="64"/>
      <c r="E1786" s="79"/>
      <c r="H1786" s="79"/>
      <c r="I1786" s="79"/>
    </row>
    <row r="1787" spans="2:9" s="60" customFormat="1" ht="15">
      <c r="B1787" s="79"/>
      <c r="C1787" s="63"/>
      <c r="D1787" s="64"/>
      <c r="E1787" s="79"/>
      <c r="H1787" s="79"/>
      <c r="I1787" s="79"/>
    </row>
    <row r="1788" spans="2:9" s="60" customFormat="1" ht="15">
      <c r="B1788" s="79"/>
      <c r="C1788" s="63"/>
      <c r="D1788" s="64"/>
      <c r="E1788" s="79"/>
      <c r="H1788" s="79"/>
      <c r="I1788" s="79"/>
    </row>
    <row r="1789" spans="2:9" s="60" customFormat="1" ht="15">
      <c r="B1789" s="79"/>
      <c r="C1789" s="63"/>
      <c r="D1789" s="64"/>
      <c r="E1789" s="79"/>
      <c r="H1789" s="79"/>
      <c r="I1789" s="79"/>
    </row>
    <row r="1790" spans="2:9" s="60" customFormat="1" ht="15">
      <c r="B1790" s="79"/>
      <c r="C1790" s="63"/>
      <c r="D1790" s="64"/>
      <c r="E1790" s="79"/>
      <c r="H1790" s="79"/>
      <c r="I1790" s="79"/>
    </row>
    <row r="1791" spans="2:9" s="60" customFormat="1" ht="15">
      <c r="B1791" s="79"/>
      <c r="C1791" s="63"/>
      <c r="D1791" s="64"/>
      <c r="E1791" s="79"/>
      <c r="H1791" s="79"/>
      <c r="I1791" s="79"/>
    </row>
    <row r="1792" spans="2:9" s="60" customFormat="1" ht="15">
      <c r="B1792" s="79"/>
      <c r="C1792" s="63"/>
      <c r="D1792" s="64"/>
      <c r="E1792" s="79"/>
      <c r="H1792" s="79"/>
      <c r="I1792" s="79"/>
    </row>
    <row r="1793" spans="2:9" s="60" customFormat="1" ht="15">
      <c r="B1793" s="79"/>
      <c r="C1793" s="63"/>
      <c r="D1793" s="64"/>
      <c r="E1793" s="79"/>
      <c r="H1793" s="79"/>
      <c r="I1793" s="79"/>
    </row>
    <row r="1794" spans="2:9" s="60" customFormat="1" ht="15">
      <c r="B1794" s="79"/>
      <c r="C1794" s="63"/>
      <c r="D1794" s="64"/>
      <c r="E1794" s="79"/>
      <c r="H1794" s="79"/>
      <c r="I1794" s="79"/>
    </row>
    <row r="1795" spans="2:9" s="60" customFormat="1" ht="15">
      <c r="B1795" s="79"/>
      <c r="C1795" s="63"/>
      <c r="D1795" s="64"/>
      <c r="E1795" s="79"/>
      <c r="H1795" s="79"/>
      <c r="I1795" s="79"/>
    </row>
    <row r="1796" spans="2:9" s="60" customFormat="1" ht="15">
      <c r="B1796" s="79"/>
      <c r="C1796" s="63"/>
      <c r="D1796" s="64"/>
      <c r="E1796" s="79"/>
      <c r="H1796" s="79"/>
      <c r="I1796" s="79"/>
    </row>
    <row r="1797" spans="2:9" s="60" customFormat="1" ht="15">
      <c r="B1797" s="79"/>
      <c r="C1797" s="63"/>
      <c r="D1797" s="64"/>
      <c r="E1797" s="79"/>
      <c r="H1797" s="79"/>
      <c r="I1797" s="79"/>
    </row>
    <row r="1798" spans="2:9" s="60" customFormat="1" ht="15">
      <c r="B1798" s="79"/>
      <c r="C1798" s="63"/>
      <c r="D1798" s="64"/>
      <c r="E1798" s="79"/>
      <c r="H1798" s="79"/>
      <c r="I1798" s="79"/>
    </row>
    <row r="1799" spans="2:9" s="60" customFormat="1" ht="15">
      <c r="B1799" s="79"/>
      <c r="C1799" s="63"/>
      <c r="D1799" s="64"/>
      <c r="E1799" s="79"/>
      <c r="H1799" s="79"/>
      <c r="I1799" s="79"/>
    </row>
    <row r="1800" spans="2:9" s="60" customFormat="1" ht="15">
      <c r="B1800" s="79"/>
      <c r="C1800" s="63"/>
      <c r="D1800" s="64"/>
      <c r="E1800" s="79"/>
      <c r="H1800" s="79"/>
      <c r="I1800" s="79"/>
    </row>
    <row r="1801" spans="2:9" s="60" customFormat="1" ht="15">
      <c r="B1801" s="79"/>
      <c r="C1801" s="63"/>
      <c r="D1801" s="64"/>
      <c r="E1801" s="79"/>
      <c r="H1801" s="79"/>
      <c r="I1801" s="79"/>
    </row>
    <row r="1802" spans="2:9" s="60" customFormat="1" ht="15">
      <c r="B1802" s="79"/>
      <c r="C1802" s="63"/>
      <c r="D1802" s="64"/>
      <c r="E1802" s="79"/>
      <c r="H1802" s="79"/>
      <c r="I1802" s="79"/>
    </row>
    <row r="1803" spans="2:9" s="60" customFormat="1" ht="15">
      <c r="B1803" s="79"/>
      <c r="C1803" s="63"/>
      <c r="D1803" s="64"/>
      <c r="E1803" s="79"/>
      <c r="H1803" s="79"/>
      <c r="I1803" s="79"/>
    </row>
    <row r="1804" spans="2:9" s="60" customFormat="1" ht="15">
      <c r="B1804" s="79"/>
      <c r="C1804" s="63"/>
      <c r="D1804" s="64"/>
      <c r="E1804" s="79"/>
      <c r="H1804" s="79"/>
      <c r="I1804" s="79"/>
    </row>
    <row r="1805" spans="2:9" s="60" customFormat="1" ht="15">
      <c r="B1805" s="79"/>
      <c r="C1805" s="63"/>
      <c r="D1805" s="64"/>
      <c r="E1805" s="79"/>
      <c r="H1805" s="79"/>
      <c r="I1805" s="79"/>
    </row>
    <row r="1806" spans="2:9" s="60" customFormat="1" ht="15">
      <c r="B1806" s="79"/>
      <c r="C1806" s="63"/>
      <c r="D1806" s="64"/>
      <c r="E1806" s="79"/>
      <c r="H1806" s="79"/>
      <c r="I1806" s="79"/>
    </row>
    <row r="1807" spans="2:9" s="60" customFormat="1" ht="15">
      <c r="B1807" s="79"/>
      <c r="C1807" s="63"/>
      <c r="D1807" s="64"/>
      <c r="E1807" s="79"/>
      <c r="H1807" s="79"/>
      <c r="I1807" s="79"/>
    </row>
    <row r="1808" spans="2:9" s="60" customFormat="1" ht="15">
      <c r="B1808" s="79"/>
      <c r="C1808" s="63"/>
      <c r="D1808" s="64"/>
      <c r="E1808" s="79"/>
      <c r="H1808" s="79"/>
      <c r="I1808" s="79"/>
    </row>
    <row r="1809" spans="2:9" s="60" customFormat="1" ht="15">
      <c r="B1809" s="79"/>
      <c r="C1809" s="63"/>
      <c r="D1809" s="64"/>
      <c r="E1809" s="79"/>
      <c r="H1809" s="79"/>
      <c r="I1809" s="79"/>
    </row>
    <row r="1810" spans="2:9" s="60" customFormat="1" ht="15">
      <c r="B1810" s="79"/>
      <c r="C1810" s="63"/>
      <c r="D1810" s="64"/>
      <c r="E1810" s="79"/>
      <c r="H1810" s="79"/>
      <c r="I1810" s="79"/>
    </row>
    <row r="1811" spans="2:9" s="60" customFormat="1" ht="15">
      <c r="B1811" s="79"/>
      <c r="C1811" s="63"/>
      <c r="D1811" s="64"/>
      <c r="E1811" s="79"/>
      <c r="H1811" s="79"/>
      <c r="I1811" s="79"/>
    </row>
    <row r="1812" spans="2:9" s="60" customFormat="1" ht="15">
      <c r="B1812" s="79"/>
      <c r="C1812" s="63"/>
      <c r="D1812" s="64"/>
      <c r="E1812" s="79"/>
      <c r="H1812" s="79"/>
      <c r="I1812" s="79"/>
    </row>
    <row r="1813" spans="2:9" s="60" customFormat="1" ht="15">
      <c r="B1813" s="79"/>
      <c r="C1813" s="63"/>
      <c r="D1813" s="64"/>
      <c r="E1813" s="79"/>
      <c r="H1813" s="79"/>
      <c r="I1813" s="79"/>
    </row>
    <row r="1814" spans="2:9" s="60" customFormat="1" ht="15">
      <c r="B1814" s="79"/>
      <c r="C1814" s="63"/>
      <c r="D1814" s="64"/>
      <c r="E1814" s="79"/>
      <c r="H1814" s="79"/>
      <c r="I1814" s="79"/>
    </row>
    <row r="1815" spans="2:9" s="60" customFormat="1" ht="15">
      <c r="B1815" s="79"/>
      <c r="C1815" s="63"/>
      <c r="D1815" s="64"/>
      <c r="E1815" s="79"/>
      <c r="H1815" s="79"/>
      <c r="I1815" s="79"/>
    </row>
    <row r="1816" spans="2:9" s="60" customFormat="1" ht="15">
      <c r="B1816" s="79"/>
      <c r="C1816" s="63"/>
      <c r="D1816" s="64"/>
      <c r="E1816" s="79"/>
      <c r="H1816" s="79"/>
      <c r="I1816" s="79"/>
    </row>
    <row r="1817" spans="2:9" s="60" customFormat="1" ht="15">
      <c r="B1817" s="79"/>
      <c r="C1817" s="63"/>
      <c r="D1817" s="64"/>
      <c r="E1817" s="79"/>
      <c r="H1817" s="79"/>
      <c r="I1817" s="79"/>
    </row>
    <row r="1818" spans="2:9" s="60" customFormat="1" ht="15">
      <c r="B1818" s="79"/>
      <c r="C1818" s="63"/>
      <c r="D1818" s="64"/>
      <c r="E1818" s="79"/>
      <c r="H1818" s="79"/>
      <c r="I1818" s="79"/>
    </row>
    <row r="1819" spans="2:9" s="60" customFormat="1" ht="15">
      <c r="B1819" s="79"/>
      <c r="C1819" s="63"/>
      <c r="D1819" s="64"/>
      <c r="E1819" s="79"/>
      <c r="H1819" s="79"/>
      <c r="I1819" s="79"/>
    </row>
    <row r="1820" spans="2:9" s="60" customFormat="1" ht="15">
      <c r="B1820" s="79"/>
      <c r="C1820" s="63"/>
      <c r="D1820" s="64"/>
      <c r="E1820" s="79"/>
      <c r="H1820" s="79"/>
      <c r="I1820" s="79"/>
    </row>
    <row r="1821" spans="2:9" s="60" customFormat="1" ht="15">
      <c r="B1821" s="79"/>
      <c r="C1821" s="63"/>
      <c r="D1821" s="64"/>
      <c r="E1821" s="79"/>
      <c r="H1821" s="79"/>
      <c r="I1821" s="79"/>
    </row>
    <row r="1822" spans="2:9" s="60" customFormat="1" ht="15">
      <c r="B1822" s="79"/>
      <c r="C1822" s="63"/>
      <c r="D1822" s="64"/>
      <c r="E1822" s="79"/>
      <c r="H1822" s="79"/>
      <c r="I1822" s="79"/>
    </row>
    <row r="1823" spans="2:9" s="60" customFormat="1" ht="15">
      <c r="B1823" s="79"/>
      <c r="C1823" s="63"/>
      <c r="D1823" s="64"/>
      <c r="E1823" s="79"/>
      <c r="H1823" s="79"/>
      <c r="I1823" s="79"/>
    </row>
    <row r="1824" spans="2:9" s="60" customFormat="1" ht="15">
      <c r="B1824" s="79"/>
      <c r="C1824" s="63"/>
      <c r="D1824" s="64"/>
      <c r="E1824" s="79"/>
      <c r="H1824" s="79"/>
      <c r="I1824" s="79"/>
    </row>
    <row r="1825" spans="2:9" s="60" customFormat="1" ht="15">
      <c r="B1825" s="79"/>
      <c r="C1825" s="63"/>
      <c r="D1825" s="64"/>
      <c r="E1825" s="79"/>
      <c r="H1825" s="79"/>
      <c r="I1825" s="79"/>
    </row>
    <row r="1826" spans="2:9" s="60" customFormat="1" ht="15">
      <c r="B1826" s="79"/>
      <c r="C1826" s="63"/>
      <c r="D1826" s="64"/>
      <c r="E1826" s="79"/>
      <c r="H1826" s="79"/>
      <c r="I1826" s="79"/>
    </row>
    <row r="1827" spans="2:9" s="60" customFormat="1" ht="15">
      <c r="B1827" s="79"/>
      <c r="C1827" s="63"/>
      <c r="D1827" s="64"/>
      <c r="E1827" s="79"/>
      <c r="H1827" s="79"/>
      <c r="I1827" s="79"/>
    </row>
    <row r="1828" spans="2:9" s="60" customFormat="1" ht="15">
      <c r="B1828" s="79"/>
      <c r="C1828" s="63"/>
      <c r="D1828" s="64"/>
      <c r="E1828" s="79"/>
      <c r="H1828" s="79"/>
      <c r="I1828" s="79"/>
    </row>
    <row r="1829" spans="2:9" s="60" customFormat="1" ht="15">
      <c r="B1829" s="79"/>
      <c r="C1829" s="63"/>
      <c r="D1829" s="64"/>
      <c r="E1829" s="79"/>
      <c r="H1829" s="79"/>
      <c r="I1829" s="79"/>
    </row>
    <row r="1830" spans="2:9" s="60" customFormat="1" ht="15">
      <c r="B1830" s="79"/>
      <c r="C1830" s="63"/>
      <c r="D1830" s="64"/>
      <c r="E1830" s="79"/>
      <c r="H1830" s="79"/>
      <c r="I1830" s="79"/>
    </row>
    <row r="1831" spans="2:9" s="60" customFormat="1" ht="15">
      <c r="B1831" s="79"/>
      <c r="C1831" s="63"/>
      <c r="D1831" s="64"/>
      <c r="E1831" s="79"/>
      <c r="H1831" s="79"/>
      <c r="I1831" s="79"/>
    </row>
    <row r="1832" spans="2:9" s="60" customFormat="1" ht="15">
      <c r="B1832" s="79"/>
      <c r="C1832" s="63"/>
      <c r="D1832" s="64"/>
      <c r="E1832" s="79"/>
      <c r="H1832" s="79"/>
      <c r="I1832" s="79"/>
    </row>
    <row r="1833" spans="2:9" s="60" customFormat="1" ht="15">
      <c r="B1833" s="79"/>
      <c r="C1833" s="63"/>
      <c r="D1833" s="64"/>
      <c r="E1833" s="79"/>
      <c r="H1833" s="79"/>
      <c r="I1833" s="79"/>
    </row>
    <row r="1834" spans="2:9" s="60" customFormat="1" ht="15">
      <c r="B1834" s="79"/>
      <c r="C1834" s="63"/>
      <c r="D1834" s="64"/>
      <c r="E1834" s="79"/>
      <c r="H1834" s="79"/>
      <c r="I1834" s="79"/>
    </row>
    <row r="1835" spans="2:9" s="60" customFormat="1" ht="15">
      <c r="B1835" s="79"/>
      <c r="C1835" s="63"/>
      <c r="D1835" s="64"/>
      <c r="E1835" s="79"/>
      <c r="H1835" s="79"/>
      <c r="I1835" s="79"/>
    </row>
    <row r="1836" spans="2:9" s="60" customFormat="1" ht="15">
      <c r="B1836" s="79"/>
      <c r="C1836" s="63"/>
      <c r="D1836" s="64"/>
      <c r="E1836" s="79"/>
      <c r="H1836" s="79"/>
      <c r="I1836" s="79"/>
    </row>
    <row r="1837" spans="2:9" s="60" customFormat="1" ht="15">
      <c r="B1837" s="79"/>
      <c r="C1837" s="63"/>
      <c r="D1837" s="64"/>
      <c r="E1837" s="79"/>
      <c r="H1837" s="79"/>
      <c r="I1837" s="79"/>
    </row>
    <row r="1838" spans="2:9" s="60" customFormat="1" ht="15">
      <c r="B1838" s="79"/>
      <c r="C1838" s="63"/>
      <c r="D1838" s="64"/>
      <c r="E1838" s="79"/>
      <c r="H1838" s="79"/>
      <c r="I1838" s="79"/>
    </row>
    <row r="1839" spans="2:9" s="60" customFormat="1" ht="15">
      <c r="B1839" s="79"/>
      <c r="C1839" s="63"/>
      <c r="D1839" s="64"/>
      <c r="E1839" s="79"/>
      <c r="H1839" s="79"/>
      <c r="I1839" s="79"/>
    </row>
    <row r="1840" spans="2:9" s="60" customFormat="1" ht="15">
      <c r="B1840" s="79"/>
      <c r="C1840" s="63"/>
      <c r="D1840" s="64"/>
      <c r="E1840" s="79"/>
      <c r="H1840" s="79"/>
      <c r="I1840" s="79"/>
    </row>
    <row r="1841" spans="2:9" s="60" customFormat="1" ht="15">
      <c r="B1841" s="79"/>
      <c r="C1841" s="63"/>
      <c r="D1841" s="64"/>
      <c r="E1841" s="79"/>
      <c r="H1841" s="79"/>
      <c r="I1841" s="79"/>
    </row>
    <row r="1842" spans="2:9" s="60" customFormat="1" ht="15">
      <c r="B1842" s="79"/>
      <c r="C1842" s="63"/>
      <c r="D1842" s="64"/>
      <c r="E1842" s="79"/>
      <c r="H1842" s="79"/>
      <c r="I1842" s="79"/>
    </row>
    <row r="1843" spans="2:9" s="60" customFormat="1" ht="15">
      <c r="B1843" s="79"/>
      <c r="C1843" s="63"/>
      <c r="D1843" s="64"/>
      <c r="E1843" s="79"/>
      <c r="H1843" s="79"/>
      <c r="I1843" s="79"/>
    </row>
    <row r="1844" spans="2:9" s="60" customFormat="1" ht="15">
      <c r="B1844" s="79"/>
      <c r="C1844" s="63"/>
      <c r="D1844" s="64"/>
      <c r="E1844" s="79"/>
      <c r="H1844" s="79"/>
      <c r="I1844" s="79"/>
    </row>
    <row r="1845" spans="2:9" s="60" customFormat="1" ht="15">
      <c r="B1845" s="79"/>
      <c r="C1845" s="63"/>
      <c r="D1845" s="64"/>
      <c r="E1845" s="79"/>
      <c r="H1845" s="79"/>
      <c r="I1845" s="79"/>
    </row>
    <row r="1846" spans="2:9" s="60" customFormat="1" ht="15">
      <c r="B1846" s="79"/>
      <c r="C1846" s="63"/>
      <c r="D1846" s="64"/>
      <c r="E1846" s="79"/>
      <c r="H1846" s="79"/>
      <c r="I1846" s="79"/>
    </row>
    <row r="1847" spans="2:9" s="60" customFormat="1" ht="15">
      <c r="B1847" s="79"/>
      <c r="C1847" s="63"/>
      <c r="D1847" s="64"/>
      <c r="E1847" s="79"/>
      <c r="H1847" s="79"/>
      <c r="I1847" s="79"/>
    </row>
    <row r="1848" spans="2:9" s="60" customFormat="1" ht="15">
      <c r="B1848" s="79"/>
      <c r="C1848" s="63"/>
      <c r="D1848" s="64"/>
      <c r="E1848" s="79"/>
      <c r="H1848" s="79"/>
      <c r="I1848" s="79"/>
    </row>
    <row r="1849" spans="2:9" s="60" customFormat="1" ht="15">
      <c r="B1849" s="79"/>
      <c r="C1849" s="63"/>
      <c r="D1849" s="64"/>
      <c r="E1849" s="79"/>
      <c r="H1849" s="79"/>
      <c r="I1849" s="79"/>
    </row>
    <row r="1850" spans="2:9" s="60" customFormat="1" ht="15">
      <c r="B1850" s="79"/>
      <c r="C1850" s="63"/>
      <c r="D1850" s="64"/>
      <c r="E1850" s="79"/>
      <c r="H1850" s="79"/>
      <c r="I1850" s="79"/>
    </row>
    <row r="1851" spans="2:9" s="60" customFormat="1" ht="15">
      <c r="B1851" s="79"/>
      <c r="C1851" s="63"/>
      <c r="D1851" s="64"/>
      <c r="E1851" s="79"/>
      <c r="H1851" s="79"/>
      <c r="I1851" s="79"/>
    </row>
    <row r="1852" spans="2:9" s="60" customFormat="1" ht="15">
      <c r="B1852" s="79"/>
      <c r="C1852" s="63"/>
      <c r="D1852" s="64"/>
      <c r="E1852" s="79"/>
      <c r="H1852" s="79"/>
      <c r="I1852" s="79"/>
    </row>
    <row r="1853" spans="2:9" s="60" customFormat="1" ht="15">
      <c r="B1853" s="79"/>
      <c r="C1853" s="63"/>
      <c r="D1853" s="64"/>
      <c r="E1853" s="79"/>
      <c r="H1853" s="79"/>
      <c r="I1853" s="79"/>
    </row>
    <row r="1854" spans="2:9" s="60" customFormat="1" ht="15">
      <c r="B1854" s="79"/>
      <c r="C1854" s="63"/>
      <c r="D1854" s="64"/>
      <c r="E1854" s="79"/>
      <c r="H1854" s="79"/>
      <c r="I1854" s="79"/>
    </row>
    <row r="1855" spans="2:9" s="60" customFormat="1" ht="15">
      <c r="B1855" s="79"/>
      <c r="C1855" s="63"/>
      <c r="D1855" s="64"/>
      <c r="E1855" s="79"/>
      <c r="H1855" s="79"/>
      <c r="I1855" s="79"/>
    </row>
    <row r="1856" spans="2:9" s="60" customFormat="1" ht="15">
      <c r="B1856" s="79"/>
      <c r="C1856" s="63"/>
      <c r="D1856" s="64"/>
      <c r="E1856" s="79"/>
      <c r="H1856" s="79"/>
      <c r="I1856" s="79"/>
    </row>
    <row r="1857" spans="2:9" s="60" customFormat="1" ht="15">
      <c r="B1857" s="79"/>
      <c r="C1857" s="63"/>
      <c r="D1857" s="64"/>
      <c r="E1857" s="79"/>
      <c r="H1857" s="79"/>
      <c r="I1857" s="79"/>
    </row>
    <row r="1858" spans="2:9" s="60" customFormat="1" ht="15">
      <c r="B1858" s="79"/>
      <c r="C1858" s="63"/>
      <c r="D1858" s="64"/>
      <c r="E1858" s="79"/>
      <c r="H1858" s="79"/>
      <c r="I1858" s="79"/>
    </row>
    <row r="1859" spans="2:9" s="60" customFormat="1" ht="15">
      <c r="B1859" s="79"/>
      <c r="C1859" s="63"/>
      <c r="D1859" s="64"/>
      <c r="E1859" s="79"/>
      <c r="H1859" s="79"/>
      <c r="I1859" s="79"/>
    </row>
    <row r="1860" spans="2:9" s="60" customFormat="1" ht="15">
      <c r="B1860" s="79"/>
      <c r="C1860" s="63"/>
      <c r="D1860" s="64"/>
      <c r="E1860" s="79"/>
      <c r="H1860" s="79"/>
      <c r="I1860" s="79"/>
    </row>
    <row r="1861" spans="2:9" s="60" customFormat="1" ht="15">
      <c r="B1861" s="79"/>
      <c r="C1861" s="63"/>
      <c r="D1861" s="64"/>
      <c r="E1861" s="79"/>
      <c r="H1861" s="79"/>
      <c r="I1861" s="79"/>
    </row>
    <row r="1862" spans="2:9" s="60" customFormat="1" ht="15">
      <c r="B1862" s="79"/>
      <c r="C1862" s="63"/>
      <c r="D1862" s="64"/>
      <c r="E1862" s="79"/>
      <c r="H1862" s="79"/>
      <c r="I1862" s="79"/>
    </row>
    <row r="1863" spans="2:9" s="60" customFormat="1" ht="15">
      <c r="B1863" s="79"/>
      <c r="C1863" s="63"/>
      <c r="D1863" s="64"/>
      <c r="E1863" s="79"/>
      <c r="H1863" s="79"/>
      <c r="I1863" s="79"/>
    </row>
    <row r="1864" spans="2:9" s="60" customFormat="1" ht="15">
      <c r="B1864" s="79"/>
      <c r="C1864" s="63"/>
      <c r="D1864" s="64"/>
      <c r="E1864" s="79"/>
      <c r="H1864" s="79"/>
      <c r="I1864" s="79"/>
    </row>
    <row r="1865" spans="2:9" s="60" customFormat="1" ht="15">
      <c r="B1865" s="79"/>
      <c r="C1865" s="63"/>
      <c r="D1865" s="64"/>
      <c r="E1865" s="79"/>
      <c r="H1865" s="79"/>
      <c r="I1865" s="79"/>
    </row>
    <row r="1866" spans="2:9" s="60" customFormat="1" ht="15">
      <c r="B1866" s="79"/>
      <c r="C1866" s="63"/>
      <c r="D1866" s="64"/>
      <c r="E1866" s="79"/>
      <c r="H1866" s="79"/>
      <c r="I1866" s="79"/>
    </row>
    <row r="1867" spans="2:9" s="60" customFormat="1" ht="15">
      <c r="B1867" s="79"/>
      <c r="C1867" s="63"/>
      <c r="D1867" s="64"/>
      <c r="E1867" s="79"/>
      <c r="H1867" s="79"/>
      <c r="I1867" s="79"/>
    </row>
    <row r="1868" spans="2:9" s="60" customFormat="1" ht="15">
      <c r="B1868" s="79"/>
      <c r="C1868" s="63"/>
      <c r="D1868" s="64"/>
      <c r="E1868" s="79"/>
      <c r="H1868" s="79"/>
      <c r="I1868" s="79"/>
    </row>
    <row r="1869" spans="2:9" s="60" customFormat="1" ht="15">
      <c r="B1869" s="79"/>
      <c r="C1869" s="63"/>
      <c r="D1869" s="64"/>
      <c r="E1869" s="79"/>
      <c r="H1869" s="79"/>
      <c r="I1869" s="79"/>
    </row>
    <row r="1870" spans="2:9" s="60" customFormat="1" ht="15">
      <c r="B1870" s="79"/>
      <c r="C1870" s="63"/>
      <c r="D1870" s="64"/>
      <c r="E1870" s="79"/>
      <c r="H1870" s="79"/>
      <c r="I1870" s="79"/>
    </row>
    <row r="1871" spans="2:9" s="60" customFormat="1" ht="15">
      <c r="B1871" s="79"/>
      <c r="C1871" s="63"/>
      <c r="D1871" s="64"/>
      <c r="E1871" s="79"/>
      <c r="H1871" s="79"/>
      <c r="I1871" s="79"/>
    </row>
    <row r="1872" spans="2:9" s="60" customFormat="1" ht="15">
      <c r="B1872" s="79"/>
      <c r="C1872" s="63"/>
      <c r="D1872" s="64"/>
      <c r="E1872" s="79"/>
      <c r="H1872" s="79"/>
      <c r="I1872" s="79"/>
    </row>
    <row r="1873" spans="2:9" s="60" customFormat="1" ht="15">
      <c r="B1873" s="79"/>
      <c r="C1873" s="63"/>
      <c r="D1873" s="64"/>
      <c r="E1873" s="79"/>
      <c r="H1873" s="79"/>
      <c r="I1873" s="79"/>
    </row>
    <row r="1874" spans="2:9" s="60" customFormat="1" ht="15">
      <c r="B1874" s="79"/>
      <c r="C1874" s="63"/>
      <c r="D1874" s="64"/>
      <c r="E1874" s="79"/>
      <c r="H1874" s="79"/>
      <c r="I1874" s="79"/>
    </row>
    <row r="1875" spans="2:9" s="60" customFormat="1" ht="15">
      <c r="B1875" s="79"/>
      <c r="C1875" s="63"/>
      <c r="D1875" s="64"/>
      <c r="E1875" s="79"/>
      <c r="H1875" s="79"/>
      <c r="I1875" s="79"/>
    </row>
    <row r="1876" spans="2:9" s="60" customFormat="1" ht="15">
      <c r="B1876" s="79"/>
      <c r="C1876" s="63"/>
      <c r="D1876" s="64"/>
      <c r="E1876" s="79"/>
      <c r="H1876" s="79"/>
      <c r="I1876" s="79"/>
    </row>
    <row r="1877" spans="2:9" s="60" customFormat="1" ht="15">
      <c r="B1877" s="79"/>
      <c r="C1877" s="63"/>
      <c r="D1877" s="64"/>
      <c r="E1877" s="79"/>
      <c r="H1877" s="79"/>
      <c r="I1877" s="79"/>
    </row>
    <row r="1878" spans="2:9" s="60" customFormat="1" ht="15">
      <c r="B1878" s="79"/>
      <c r="C1878" s="63"/>
      <c r="D1878" s="64"/>
      <c r="E1878" s="79"/>
      <c r="H1878" s="79"/>
      <c r="I1878" s="79"/>
    </row>
    <row r="1879" spans="2:9" s="60" customFormat="1" ht="15">
      <c r="B1879" s="79"/>
      <c r="C1879" s="63"/>
      <c r="D1879" s="64"/>
      <c r="E1879" s="79"/>
      <c r="H1879" s="79"/>
      <c r="I1879" s="79"/>
    </row>
    <row r="1880" spans="2:9" s="60" customFormat="1" ht="15">
      <c r="B1880" s="79"/>
      <c r="C1880" s="63"/>
      <c r="D1880" s="64"/>
      <c r="E1880" s="79"/>
      <c r="H1880" s="79"/>
      <c r="I1880" s="79"/>
    </row>
    <row r="1881" spans="2:9" s="60" customFormat="1" ht="15">
      <c r="B1881" s="79"/>
      <c r="C1881" s="63"/>
      <c r="D1881" s="64"/>
      <c r="E1881" s="79"/>
      <c r="H1881" s="79"/>
      <c r="I1881" s="79"/>
    </row>
    <row r="1882" spans="2:9" s="60" customFormat="1" ht="15">
      <c r="B1882" s="79"/>
      <c r="C1882" s="63"/>
      <c r="D1882" s="64"/>
      <c r="E1882" s="79"/>
      <c r="H1882" s="79"/>
      <c r="I1882" s="79"/>
    </row>
    <row r="1883" spans="2:9" s="60" customFormat="1" ht="15">
      <c r="B1883" s="79"/>
      <c r="C1883" s="63"/>
      <c r="D1883" s="64"/>
      <c r="E1883" s="79"/>
      <c r="H1883" s="79"/>
      <c r="I1883" s="79"/>
    </row>
    <row r="1884" spans="2:9" s="60" customFormat="1" ht="15">
      <c r="B1884" s="79"/>
      <c r="C1884" s="63"/>
      <c r="D1884" s="64"/>
      <c r="E1884" s="79"/>
      <c r="H1884" s="79"/>
      <c r="I1884" s="79"/>
    </row>
    <row r="1885" spans="2:9" s="60" customFormat="1" ht="15">
      <c r="B1885" s="79"/>
      <c r="C1885" s="63"/>
      <c r="D1885" s="64"/>
      <c r="E1885" s="79"/>
      <c r="H1885" s="79"/>
      <c r="I1885" s="79"/>
    </row>
    <row r="1886" spans="2:9" s="60" customFormat="1" ht="15">
      <c r="B1886" s="79"/>
      <c r="C1886" s="63"/>
      <c r="D1886" s="64"/>
      <c r="E1886" s="79"/>
      <c r="H1886" s="79"/>
      <c r="I1886" s="79"/>
    </row>
    <row r="1887" spans="2:9" s="60" customFormat="1" ht="15">
      <c r="B1887" s="79"/>
      <c r="C1887" s="63"/>
      <c r="D1887" s="64"/>
      <c r="E1887" s="79"/>
      <c r="H1887" s="79"/>
      <c r="I1887" s="79"/>
    </row>
    <row r="1888" spans="2:9" s="60" customFormat="1" ht="15">
      <c r="B1888" s="79"/>
      <c r="C1888" s="63"/>
      <c r="D1888" s="64"/>
      <c r="E1888" s="79"/>
      <c r="H1888" s="79"/>
      <c r="I1888" s="79"/>
    </row>
    <row r="1889" spans="2:9" s="60" customFormat="1" ht="15">
      <c r="B1889" s="79"/>
      <c r="C1889" s="63"/>
      <c r="D1889" s="64"/>
      <c r="E1889" s="79"/>
      <c r="H1889" s="79"/>
      <c r="I1889" s="79"/>
    </row>
    <row r="1890" spans="2:9" s="60" customFormat="1" ht="15">
      <c r="B1890" s="79"/>
      <c r="C1890" s="63"/>
      <c r="D1890" s="64"/>
      <c r="E1890" s="79"/>
      <c r="H1890" s="79"/>
      <c r="I1890" s="79"/>
    </row>
    <row r="1891" spans="2:9" s="60" customFormat="1" ht="15">
      <c r="B1891" s="79"/>
      <c r="C1891" s="63"/>
      <c r="D1891" s="64"/>
      <c r="E1891" s="79"/>
      <c r="H1891" s="79"/>
      <c r="I1891" s="79"/>
    </row>
    <row r="1892" spans="2:9" s="60" customFormat="1" ht="15">
      <c r="B1892" s="79"/>
      <c r="C1892" s="63"/>
      <c r="D1892" s="64"/>
      <c r="E1892" s="79"/>
      <c r="H1892" s="79"/>
      <c r="I1892" s="79"/>
    </row>
    <row r="1893" spans="2:9" s="60" customFormat="1" ht="15">
      <c r="B1893" s="79"/>
      <c r="C1893" s="63"/>
      <c r="D1893" s="64"/>
      <c r="E1893" s="79"/>
      <c r="H1893" s="79"/>
      <c r="I1893" s="79"/>
    </row>
    <row r="1894" spans="2:9" s="60" customFormat="1" ht="15">
      <c r="B1894" s="79"/>
      <c r="C1894" s="63"/>
      <c r="D1894" s="64"/>
      <c r="E1894" s="79"/>
      <c r="H1894" s="79"/>
      <c r="I1894" s="79"/>
    </row>
    <row r="1895" spans="2:9" s="60" customFormat="1" ht="15">
      <c r="B1895" s="79"/>
      <c r="C1895" s="63"/>
      <c r="D1895" s="64"/>
      <c r="E1895" s="79"/>
      <c r="H1895" s="79"/>
      <c r="I1895" s="79"/>
    </row>
    <row r="1896" spans="2:9" s="60" customFormat="1" ht="15">
      <c r="B1896" s="79"/>
      <c r="C1896" s="63"/>
      <c r="D1896" s="64"/>
      <c r="E1896" s="79"/>
      <c r="H1896" s="79"/>
      <c r="I1896" s="79"/>
    </row>
    <row r="1897" spans="2:9" s="60" customFormat="1" ht="15">
      <c r="B1897" s="79"/>
      <c r="C1897" s="63"/>
      <c r="D1897" s="64"/>
      <c r="E1897" s="79"/>
      <c r="H1897" s="79"/>
      <c r="I1897" s="79"/>
    </row>
    <row r="1898" spans="2:9" s="60" customFormat="1" ht="15">
      <c r="B1898" s="79"/>
      <c r="C1898" s="63"/>
      <c r="D1898" s="64"/>
      <c r="E1898" s="79"/>
      <c r="H1898" s="79"/>
      <c r="I1898" s="79"/>
    </row>
    <row r="1899" spans="2:9" s="60" customFormat="1" ht="15">
      <c r="B1899" s="79"/>
      <c r="C1899" s="63"/>
      <c r="D1899" s="64"/>
      <c r="E1899" s="79"/>
      <c r="H1899" s="79"/>
      <c r="I1899" s="79"/>
    </row>
    <row r="1900" spans="2:9" s="60" customFormat="1" ht="15">
      <c r="B1900" s="79"/>
      <c r="C1900" s="63"/>
      <c r="D1900" s="64"/>
      <c r="E1900" s="79"/>
      <c r="H1900" s="79"/>
      <c r="I1900" s="79"/>
    </row>
    <row r="1901" spans="2:9" s="60" customFormat="1" ht="15">
      <c r="B1901" s="79"/>
      <c r="C1901" s="63"/>
      <c r="D1901" s="64"/>
      <c r="E1901" s="79"/>
      <c r="H1901" s="79"/>
      <c r="I1901" s="79"/>
    </row>
    <row r="1902" spans="2:9" s="60" customFormat="1" ht="15">
      <c r="B1902" s="79"/>
      <c r="C1902" s="63"/>
      <c r="D1902" s="64"/>
      <c r="E1902" s="79"/>
      <c r="H1902" s="79"/>
      <c r="I1902" s="79"/>
    </row>
    <row r="1903" spans="2:9" s="60" customFormat="1" ht="15">
      <c r="B1903" s="79"/>
      <c r="C1903" s="63"/>
      <c r="D1903" s="64"/>
      <c r="E1903" s="79"/>
      <c r="H1903" s="79"/>
      <c r="I1903" s="79"/>
    </row>
    <row r="1904" spans="2:9" s="60" customFormat="1" ht="15">
      <c r="B1904" s="79"/>
      <c r="C1904" s="63"/>
      <c r="D1904" s="64"/>
      <c r="E1904" s="79"/>
      <c r="H1904" s="79"/>
      <c r="I1904" s="79"/>
    </row>
    <row r="1905" spans="2:9" s="60" customFormat="1" ht="15">
      <c r="B1905" s="79"/>
      <c r="C1905" s="63"/>
      <c r="D1905" s="64"/>
      <c r="E1905" s="79"/>
      <c r="H1905" s="79"/>
      <c r="I1905" s="79"/>
    </row>
    <row r="1906" spans="2:9" s="60" customFormat="1" ht="15">
      <c r="B1906" s="79"/>
      <c r="C1906" s="63"/>
      <c r="D1906" s="64"/>
      <c r="E1906" s="79"/>
      <c r="H1906" s="79"/>
      <c r="I1906" s="79"/>
    </row>
    <row r="1907" spans="2:9" s="60" customFormat="1" ht="15">
      <c r="B1907" s="79"/>
      <c r="C1907" s="63"/>
      <c r="D1907" s="64"/>
      <c r="E1907" s="79"/>
      <c r="H1907" s="79"/>
      <c r="I1907" s="79"/>
    </row>
    <row r="1908" spans="2:9" s="60" customFormat="1" ht="15">
      <c r="B1908" s="79"/>
      <c r="C1908" s="63"/>
      <c r="D1908" s="64"/>
      <c r="E1908" s="79"/>
      <c r="H1908" s="79"/>
      <c r="I1908" s="79"/>
    </row>
    <row r="1909" spans="2:9" s="60" customFormat="1" ht="15">
      <c r="B1909" s="79"/>
      <c r="C1909" s="63"/>
      <c r="D1909" s="64"/>
      <c r="E1909" s="79"/>
      <c r="H1909" s="79"/>
      <c r="I1909" s="79"/>
    </row>
    <row r="1910" spans="2:9" s="60" customFormat="1" ht="15">
      <c r="B1910" s="79"/>
      <c r="C1910" s="63"/>
      <c r="D1910" s="64"/>
      <c r="E1910" s="79"/>
      <c r="H1910" s="79"/>
      <c r="I1910" s="79"/>
    </row>
    <row r="1911" spans="2:9" s="60" customFormat="1" ht="15">
      <c r="B1911" s="79"/>
      <c r="C1911" s="63"/>
      <c r="D1911" s="64"/>
      <c r="E1911" s="79"/>
      <c r="H1911" s="79"/>
      <c r="I1911" s="79"/>
    </row>
    <row r="1912" spans="2:9" s="60" customFormat="1" ht="15">
      <c r="B1912" s="79"/>
      <c r="C1912" s="63"/>
      <c r="D1912" s="64"/>
      <c r="E1912" s="79"/>
      <c r="H1912" s="79"/>
      <c r="I1912" s="79"/>
    </row>
    <row r="1913" spans="2:9" s="60" customFormat="1" ht="15">
      <c r="B1913" s="79"/>
      <c r="C1913" s="63"/>
      <c r="D1913" s="64"/>
      <c r="E1913" s="79"/>
      <c r="H1913" s="79"/>
      <c r="I1913" s="79"/>
    </row>
    <row r="1914" spans="2:9" s="60" customFormat="1" ht="15">
      <c r="B1914" s="79"/>
      <c r="C1914" s="63"/>
      <c r="D1914" s="64"/>
      <c r="E1914" s="79"/>
      <c r="H1914" s="79"/>
      <c r="I1914" s="79"/>
    </row>
    <row r="1915" spans="2:9" s="60" customFormat="1" ht="15">
      <c r="B1915" s="79"/>
      <c r="C1915" s="63"/>
      <c r="D1915" s="64"/>
      <c r="E1915" s="79"/>
      <c r="H1915" s="79"/>
      <c r="I1915" s="79"/>
    </row>
    <row r="1916" spans="2:9" s="60" customFormat="1" ht="15">
      <c r="B1916" s="79"/>
      <c r="C1916" s="63"/>
      <c r="D1916" s="64"/>
      <c r="E1916" s="79"/>
      <c r="H1916" s="79"/>
      <c r="I1916" s="79"/>
    </row>
    <row r="1917" spans="2:9" s="60" customFormat="1" ht="15">
      <c r="B1917" s="79"/>
      <c r="C1917" s="63"/>
      <c r="D1917" s="64"/>
      <c r="E1917" s="79"/>
      <c r="H1917" s="79"/>
      <c r="I1917" s="79"/>
    </row>
    <row r="1918" spans="2:9" s="60" customFormat="1" ht="15">
      <c r="B1918" s="79"/>
      <c r="C1918" s="63"/>
      <c r="D1918" s="64"/>
      <c r="E1918" s="79"/>
      <c r="H1918" s="79"/>
      <c r="I1918" s="79"/>
    </row>
    <row r="1919" spans="2:9" s="60" customFormat="1" ht="15">
      <c r="B1919" s="79"/>
      <c r="C1919" s="63"/>
      <c r="D1919" s="64"/>
      <c r="E1919" s="79"/>
      <c r="H1919" s="79"/>
      <c r="I1919" s="79"/>
    </row>
    <row r="1920" spans="2:9" s="60" customFormat="1" ht="15">
      <c r="B1920" s="79"/>
      <c r="C1920" s="63"/>
      <c r="D1920" s="64"/>
      <c r="E1920" s="79"/>
      <c r="H1920" s="79"/>
      <c r="I1920" s="79"/>
    </row>
    <row r="1921" spans="2:9" s="60" customFormat="1" ht="15">
      <c r="B1921" s="79"/>
      <c r="C1921" s="63"/>
      <c r="D1921" s="64"/>
      <c r="E1921" s="79"/>
      <c r="H1921" s="79"/>
      <c r="I1921" s="79"/>
    </row>
    <row r="1922" spans="2:9" s="60" customFormat="1" ht="15">
      <c r="B1922" s="79"/>
      <c r="C1922" s="63"/>
      <c r="D1922" s="64"/>
      <c r="E1922" s="79"/>
      <c r="H1922" s="79"/>
      <c r="I1922" s="79"/>
    </row>
    <row r="1923" spans="2:9" s="60" customFormat="1" ht="15">
      <c r="B1923" s="79"/>
      <c r="C1923" s="63"/>
      <c r="D1923" s="64"/>
      <c r="E1923" s="79"/>
      <c r="H1923" s="79"/>
      <c r="I1923" s="79"/>
    </row>
    <row r="1924" spans="2:9" s="60" customFormat="1" ht="15">
      <c r="B1924" s="79"/>
      <c r="C1924" s="63"/>
      <c r="D1924" s="64"/>
      <c r="E1924" s="79"/>
      <c r="H1924" s="79"/>
      <c r="I1924" s="79"/>
    </row>
    <row r="1925" spans="2:9" s="60" customFormat="1" ht="15">
      <c r="B1925" s="79"/>
      <c r="C1925" s="63"/>
      <c r="D1925" s="64"/>
      <c r="E1925" s="79"/>
      <c r="H1925" s="79"/>
      <c r="I1925" s="79"/>
    </row>
    <row r="1926" spans="2:9" s="60" customFormat="1" ht="15">
      <c r="B1926" s="79"/>
      <c r="C1926" s="63"/>
      <c r="D1926" s="64"/>
      <c r="E1926" s="79"/>
      <c r="H1926" s="79"/>
      <c r="I1926" s="79"/>
    </row>
    <row r="1927" spans="2:9" s="60" customFormat="1" ht="15">
      <c r="B1927" s="79"/>
      <c r="C1927" s="63"/>
      <c r="D1927" s="64"/>
      <c r="E1927" s="79"/>
      <c r="H1927" s="79"/>
      <c r="I1927" s="79"/>
    </row>
    <row r="1928" spans="2:9" s="60" customFormat="1" ht="15">
      <c r="B1928" s="79"/>
      <c r="C1928" s="63"/>
      <c r="D1928" s="64"/>
      <c r="E1928" s="79"/>
      <c r="H1928" s="79"/>
      <c r="I1928" s="79"/>
    </row>
    <row r="1929" spans="2:9" s="60" customFormat="1" ht="15">
      <c r="B1929" s="79"/>
      <c r="C1929" s="63"/>
      <c r="D1929" s="64"/>
      <c r="E1929" s="79"/>
      <c r="H1929" s="79"/>
      <c r="I1929" s="79"/>
    </row>
    <row r="1930" spans="2:9" s="60" customFormat="1" ht="15">
      <c r="B1930" s="79"/>
      <c r="C1930" s="63"/>
      <c r="D1930" s="64"/>
      <c r="E1930" s="79"/>
      <c r="H1930" s="79"/>
      <c r="I1930" s="79"/>
    </row>
    <row r="1931" spans="2:9" s="60" customFormat="1" ht="15">
      <c r="B1931" s="79"/>
      <c r="C1931" s="63"/>
      <c r="D1931" s="64"/>
      <c r="E1931" s="79"/>
      <c r="H1931" s="79"/>
      <c r="I1931" s="79"/>
    </row>
    <row r="1932" spans="2:9" s="60" customFormat="1" ht="15">
      <c r="B1932" s="79"/>
      <c r="C1932" s="63"/>
      <c r="D1932" s="64"/>
      <c r="E1932" s="79"/>
      <c r="H1932" s="79"/>
      <c r="I1932" s="79"/>
    </row>
    <row r="1933" spans="2:9" s="60" customFormat="1" ht="15">
      <c r="B1933" s="79"/>
      <c r="C1933" s="63"/>
      <c r="D1933" s="64"/>
      <c r="E1933" s="79"/>
      <c r="H1933" s="79"/>
      <c r="I1933" s="79"/>
    </row>
    <row r="1934" spans="2:9" s="60" customFormat="1" ht="15">
      <c r="B1934" s="79"/>
      <c r="C1934" s="63"/>
      <c r="D1934" s="64"/>
      <c r="E1934" s="79"/>
      <c r="H1934" s="79"/>
      <c r="I1934" s="79"/>
    </row>
    <row r="1935" spans="2:9" s="60" customFormat="1" ht="15">
      <c r="B1935" s="79"/>
      <c r="C1935" s="63"/>
      <c r="D1935" s="64"/>
      <c r="E1935" s="79"/>
      <c r="H1935" s="79"/>
      <c r="I1935" s="79"/>
    </row>
    <row r="1936" spans="2:9" s="60" customFormat="1" ht="15">
      <c r="B1936" s="79"/>
      <c r="C1936" s="63"/>
      <c r="D1936" s="64"/>
      <c r="E1936" s="79"/>
      <c r="H1936" s="79"/>
      <c r="I1936" s="79"/>
    </row>
    <row r="1937" spans="2:9" s="60" customFormat="1" ht="15">
      <c r="B1937" s="79"/>
      <c r="C1937" s="63"/>
      <c r="D1937" s="64"/>
      <c r="E1937" s="79"/>
      <c r="H1937" s="79"/>
      <c r="I1937" s="79"/>
    </row>
    <row r="1938" spans="2:9" s="60" customFormat="1" ht="15">
      <c r="B1938" s="79"/>
      <c r="C1938" s="63"/>
      <c r="D1938" s="64"/>
      <c r="E1938" s="79"/>
      <c r="H1938" s="79"/>
      <c r="I1938" s="79"/>
    </row>
    <row r="1939" spans="2:9" s="60" customFormat="1" ht="15">
      <c r="B1939" s="79"/>
      <c r="C1939" s="63"/>
      <c r="D1939" s="64"/>
      <c r="E1939" s="79"/>
      <c r="H1939" s="79"/>
      <c r="I1939" s="79"/>
    </row>
    <row r="1940" spans="2:9" s="60" customFormat="1" ht="15">
      <c r="B1940" s="79"/>
      <c r="C1940" s="63"/>
      <c r="D1940" s="64"/>
      <c r="E1940" s="79"/>
      <c r="H1940" s="79"/>
      <c r="I1940" s="79"/>
    </row>
    <row r="1941" spans="2:9" s="60" customFormat="1" ht="15">
      <c r="B1941" s="79"/>
      <c r="C1941" s="63"/>
      <c r="D1941" s="64"/>
      <c r="E1941" s="79"/>
      <c r="H1941" s="79"/>
      <c r="I1941" s="79"/>
    </row>
    <row r="1942" spans="2:9" s="60" customFormat="1" ht="15">
      <c r="B1942" s="79"/>
      <c r="C1942" s="63"/>
      <c r="D1942" s="64"/>
      <c r="E1942" s="79"/>
      <c r="H1942" s="79"/>
      <c r="I1942" s="79"/>
    </row>
    <row r="1943" spans="2:9" s="60" customFormat="1" ht="15">
      <c r="B1943" s="79"/>
      <c r="C1943" s="63"/>
      <c r="D1943" s="64"/>
      <c r="E1943" s="79"/>
      <c r="H1943" s="79"/>
      <c r="I1943" s="79"/>
    </row>
    <row r="1944" spans="2:9" s="60" customFormat="1" ht="15">
      <c r="B1944" s="79"/>
      <c r="C1944" s="63"/>
      <c r="D1944" s="64"/>
      <c r="E1944" s="79"/>
      <c r="H1944" s="79"/>
      <c r="I1944" s="79"/>
    </row>
    <row r="1945" spans="2:9" s="60" customFormat="1" ht="15">
      <c r="B1945" s="79"/>
      <c r="C1945" s="63"/>
      <c r="D1945" s="64"/>
      <c r="E1945" s="79"/>
      <c r="H1945" s="79"/>
      <c r="I1945" s="79"/>
    </row>
    <row r="1946" spans="2:9" s="60" customFormat="1" ht="15">
      <c r="B1946" s="79"/>
      <c r="C1946" s="63"/>
      <c r="D1946" s="64"/>
      <c r="E1946" s="79"/>
      <c r="H1946" s="79"/>
      <c r="I1946" s="79"/>
    </row>
    <row r="1947" spans="2:9" s="60" customFormat="1" ht="15">
      <c r="B1947" s="79"/>
      <c r="C1947" s="63"/>
      <c r="D1947" s="64"/>
      <c r="E1947" s="79"/>
      <c r="H1947" s="79"/>
      <c r="I1947" s="79"/>
    </row>
    <row r="1948" spans="2:9" s="60" customFormat="1" ht="15">
      <c r="B1948" s="79"/>
      <c r="C1948" s="63"/>
      <c r="D1948" s="64"/>
      <c r="E1948" s="79"/>
      <c r="H1948" s="79"/>
      <c r="I1948" s="79"/>
    </row>
    <row r="1949" spans="2:9" s="60" customFormat="1" ht="15">
      <c r="B1949" s="79"/>
      <c r="C1949" s="63"/>
      <c r="D1949" s="64"/>
      <c r="E1949" s="79"/>
      <c r="H1949" s="79"/>
      <c r="I1949" s="79"/>
    </row>
    <row r="1950" spans="2:9" s="60" customFormat="1" ht="15">
      <c r="B1950" s="79"/>
      <c r="C1950" s="63"/>
      <c r="D1950" s="64"/>
      <c r="E1950" s="79"/>
      <c r="H1950" s="79"/>
      <c r="I1950" s="79"/>
    </row>
    <row r="1951" spans="2:9" s="60" customFormat="1" ht="15">
      <c r="B1951" s="79"/>
      <c r="C1951" s="63"/>
      <c r="D1951" s="64"/>
      <c r="E1951" s="79"/>
      <c r="H1951" s="79"/>
      <c r="I1951" s="79"/>
    </row>
    <row r="1952" spans="2:9" s="60" customFormat="1" ht="15">
      <c r="B1952" s="79"/>
      <c r="C1952" s="63"/>
      <c r="D1952" s="64"/>
      <c r="E1952" s="79"/>
      <c r="H1952" s="79"/>
      <c r="I1952" s="79"/>
    </row>
    <row r="1953" spans="2:9" s="60" customFormat="1" ht="15">
      <c r="B1953" s="79"/>
      <c r="C1953" s="63"/>
      <c r="D1953" s="64"/>
      <c r="E1953" s="79"/>
      <c r="H1953" s="79"/>
      <c r="I1953" s="79"/>
    </row>
    <row r="1954" spans="2:9" s="60" customFormat="1" ht="15">
      <c r="B1954" s="79"/>
      <c r="C1954" s="63"/>
      <c r="D1954" s="64"/>
      <c r="E1954" s="79"/>
      <c r="H1954" s="79"/>
      <c r="I1954" s="79"/>
    </row>
    <row r="1955" spans="2:9" s="60" customFormat="1" ht="15">
      <c r="B1955" s="79"/>
      <c r="C1955" s="63"/>
      <c r="D1955" s="64"/>
      <c r="E1955" s="79"/>
      <c r="H1955" s="79"/>
      <c r="I1955" s="79"/>
    </row>
    <row r="1956" spans="2:9" s="60" customFormat="1" ht="15">
      <c r="B1956" s="79"/>
      <c r="C1956" s="63"/>
      <c r="D1956" s="64"/>
      <c r="E1956" s="79"/>
      <c r="H1956" s="79"/>
      <c r="I1956" s="79"/>
    </row>
    <row r="1957" spans="2:9" s="60" customFormat="1" ht="15">
      <c r="B1957" s="79"/>
      <c r="C1957" s="63"/>
      <c r="D1957" s="64"/>
      <c r="E1957" s="79"/>
      <c r="H1957" s="79"/>
      <c r="I1957" s="79"/>
    </row>
    <row r="1958" spans="2:9" s="60" customFormat="1" ht="15">
      <c r="B1958" s="79"/>
      <c r="C1958" s="63"/>
      <c r="D1958" s="64"/>
      <c r="E1958" s="79"/>
      <c r="H1958" s="79"/>
      <c r="I1958" s="79"/>
    </row>
    <row r="1959" spans="2:9" s="60" customFormat="1" ht="15">
      <c r="B1959" s="79"/>
      <c r="C1959" s="63"/>
      <c r="D1959" s="64"/>
      <c r="E1959" s="79"/>
      <c r="H1959" s="79"/>
      <c r="I1959" s="79"/>
    </row>
    <row r="1960" spans="2:9" s="60" customFormat="1" ht="15">
      <c r="B1960" s="79"/>
      <c r="C1960" s="63"/>
      <c r="D1960" s="64"/>
      <c r="E1960" s="79"/>
      <c r="H1960" s="79"/>
      <c r="I1960" s="79"/>
    </row>
    <row r="1961" spans="2:9" s="60" customFormat="1" ht="15">
      <c r="B1961" s="79"/>
      <c r="C1961" s="63"/>
      <c r="D1961" s="64"/>
      <c r="E1961" s="79"/>
      <c r="H1961" s="79"/>
      <c r="I1961" s="79"/>
    </row>
    <row r="1962" spans="2:9" s="60" customFormat="1" ht="15">
      <c r="B1962" s="79"/>
      <c r="C1962" s="63"/>
      <c r="D1962" s="64"/>
      <c r="E1962" s="79"/>
      <c r="H1962" s="79"/>
      <c r="I1962" s="79"/>
    </row>
    <row r="1963" spans="2:9" s="60" customFormat="1" ht="15">
      <c r="B1963" s="79"/>
      <c r="C1963" s="63"/>
      <c r="D1963" s="64"/>
      <c r="E1963" s="79"/>
      <c r="H1963" s="79"/>
      <c r="I1963" s="79"/>
    </row>
    <row r="1964" spans="2:9" s="60" customFormat="1" ht="15">
      <c r="B1964" s="79"/>
      <c r="C1964" s="63"/>
      <c r="D1964" s="64"/>
      <c r="E1964" s="79"/>
      <c r="H1964" s="79"/>
      <c r="I1964" s="79"/>
    </row>
    <row r="1965" spans="2:9" s="60" customFormat="1" ht="15">
      <c r="B1965" s="79"/>
      <c r="C1965" s="63"/>
      <c r="D1965" s="64"/>
      <c r="E1965" s="79"/>
      <c r="H1965" s="79"/>
      <c r="I1965" s="79"/>
    </row>
    <row r="1966" spans="2:9" s="60" customFormat="1" ht="15">
      <c r="B1966" s="79"/>
      <c r="C1966" s="63"/>
      <c r="D1966" s="64"/>
      <c r="E1966" s="79"/>
      <c r="H1966" s="79"/>
      <c r="I1966" s="79"/>
    </row>
    <row r="1967" spans="2:9" s="60" customFormat="1" ht="15">
      <c r="B1967" s="79"/>
      <c r="C1967" s="63"/>
      <c r="D1967" s="64"/>
      <c r="E1967" s="79"/>
      <c r="H1967" s="79"/>
      <c r="I1967" s="79"/>
    </row>
    <row r="1968" spans="2:9" s="60" customFormat="1" ht="15">
      <c r="B1968" s="79"/>
      <c r="C1968" s="63"/>
      <c r="D1968" s="64"/>
      <c r="E1968" s="79"/>
      <c r="H1968" s="79"/>
      <c r="I1968" s="79"/>
    </row>
    <row r="1969" spans="2:9" s="60" customFormat="1" ht="15">
      <c r="B1969" s="79"/>
      <c r="C1969" s="63"/>
      <c r="D1969" s="64"/>
      <c r="E1969" s="79"/>
      <c r="H1969" s="79"/>
      <c r="I1969" s="79"/>
    </row>
    <row r="1970" spans="2:9" s="60" customFormat="1" ht="15">
      <c r="B1970" s="79"/>
      <c r="C1970" s="63"/>
      <c r="D1970" s="64"/>
      <c r="E1970" s="79"/>
      <c r="H1970" s="79"/>
      <c r="I1970" s="79"/>
    </row>
    <row r="1971" spans="2:9" s="60" customFormat="1" ht="15">
      <c r="B1971" s="79"/>
      <c r="C1971" s="63"/>
      <c r="D1971" s="64"/>
      <c r="E1971" s="79"/>
      <c r="H1971" s="79"/>
      <c r="I1971" s="79"/>
    </row>
    <row r="1972" spans="2:9" s="60" customFormat="1" ht="15">
      <c r="B1972" s="79"/>
      <c r="C1972" s="63"/>
      <c r="D1972" s="64"/>
      <c r="E1972" s="79"/>
      <c r="H1972" s="79"/>
      <c r="I1972" s="79"/>
    </row>
    <row r="1973" spans="2:9" s="60" customFormat="1" ht="15">
      <c r="B1973" s="79"/>
      <c r="C1973" s="63"/>
      <c r="D1973" s="64"/>
      <c r="E1973" s="79"/>
      <c r="H1973" s="79"/>
      <c r="I1973" s="79"/>
    </row>
    <row r="1974" spans="2:9" s="60" customFormat="1" ht="15">
      <c r="B1974" s="79"/>
      <c r="C1974" s="63"/>
      <c r="D1974" s="64"/>
      <c r="E1974" s="79"/>
      <c r="H1974" s="79"/>
      <c r="I1974" s="79"/>
    </row>
    <row r="1975" spans="2:9" s="60" customFormat="1" ht="15">
      <c r="B1975" s="79"/>
      <c r="C1975" s="63"/>
      <c r="D1975" s="64"/>
      <c r="E1975" s="79"/>
      <c r="H1975" s="79"/>
      <c r="I1975" s="79"/>
    </row>
    <row r="1976" spans="2:9" s="60" customFormat="1" ht="15">
      <c r="B1976" s="79"/>
      <c r="C1976" s="63"/>
      <c r="D1976" s="64"/>
      <c r="E1976" s="79"/>
      <c r="H1976" s="79"/>
      <c r="I1976" s="79"/>
    </row>
    <row r="1977" spans="2:9" s="60" customFormat="1" ht="15">
      <c r="B1977" s="79"/>
      <c r="C1977" s="63"/>
      <c r="D1977" s="64"/>
      <c r="E1977" s="79"/>
      <c r="H1977" s="79"/>
      <c r="I1977" s="79"/>
    </row>
    <row r="1978" spans="2:9" s="60" customFormat="1" ht="15">
      <c r="B1978" s="79"/>
      <c r="C1978" s="63"/>
      <c r="D1978" s="64"/>
      <c r="E1978" s="79"/>
      <c r="H1978" s="79"/>
      <c r="I1978" s="79"/>
    </row>
    <row r="1979" spans="2:9" s="60" customFormat="1" ht="15">
      <c r="B1979" s="79"/>
      <c r="C1979" s="63"/>
      <c r="D1979" s="64"/>
      <c r="E1979" s="79"/>
      <c r="H1979" s="79"/>
      <c r="I1979" s="79"/>
    </row>
    <row r="1980" spans="2:9" s="60" customFormat="1" ht="15">
      <c r="B1980" s="79"/>
      <c r="C1980" s="63"/>
      <c r="D1980" s="64"/>
      <c r="E1980" s="79"/>
      <c r="H1980" s="79"/>
      <c r="I1980" s="79"/>
    </row>
    <row r="1981" spans="2:9" s="60" customFormat="1" ht="15">
      <c r="B1981" s="79"/>
      <c r="C1981" s="63"/>
      <c r="D1981" s="64"/>
      <c r="E1981" s="79"/>
      <c r="H1981" s="79"/>
      <c r="I1981" s="79"/>
    </row>
    <row r="1982" spans="2:9" s="60" customFormat="1" ht="15">
      <c r="B1982" s="79"/>
      <c r="C1982" s="63"/>
      <c r="D1982" s="64"/>
      <c r="E1982" s="79"/>
      <c r="H1982" s="79"/>
      <c r="I1982" s="79"/>
    </row>
    <row r="1983" spans="2:9" s="60" customFormat="1" ht="15">
      <c r="B1983" s="79"/>
      <c r="C1983" s="63"/>
      <c r="D1983" s="64"/>
      <c r="E1983" s="79"/>
      <c r="H1983" s="79"/>
      <c r="I1983" s="79"/>
    </row>
    <row r="1984" spans="2:9" s="60" customFormat="1" ht="15">
      <c r="B1984" s="79"/>
      <c r="C1984" s="63"/>
      <c r="D1984" s="64"/>
      <c r="E1984" s="79"/>
      <c r="H1984" s="79"/>
      <c r="I1984" s="79"/>
    </row>
    <row r="1985" spans="2:9" s="60" customFormat="1" ht="15">
      <c r="B1985" s="79"/>
      <c r="C1985" s="63"/>
      <c r="D1985" s="64"/>
      <c r="E1985" s="79"/>
      <c r="H1985" s="79"/>
      <c r="I1985" s="79"/>
    </row>
    <row r="1986" spans="2:9" s="60" customFormat="1" ht="15">
      <c r="B1986" s="79"/>
      <c r="C1986" s="63"/>
      <c r="D1986" s="64"/>
      <c r="E1986" s="79"/>
      <c r="H1986" s="79"/>
      <c r="I1986" s="79"/>
    </row>
    <row r="1987" spans="2:9" s="60" customFormat="1" ht="15">
      <c r="B1987" s="79"/>
      <c r="C1987" s="63"/>
      <c r="D1987" s="64"/>
      <c r="E1987" s="79"/>
      <c r="H1987" s="79"/>
      <c r="I1987" s="79"/>
    </row>
    <row r="1988" spans="2:9" s="60" customFormat="1" ht="15">
      <c r="B1988" s="79"/>
      <c r="C1988" s="63"/>
      <c r="D1988" s="64"/>
      <c r="E1988" s="79"/>
      <c r="H1988" s="79"/>
      <c r="I1988" s="79"/>
    </row>
    <row r="1989" spans="2:9" s="60" customFormat="1" ht="15">
      <c r="B1989" s="79"/>
      <c r="C1989" s="63"/>
      <c r="D1989" s="64"/>
      <c r="E1989" s="79"/>
      <c r="H1989" s="79"/>
      <c r="I1989" s="79"/>
    </row>
    <row r="1990" spans="2:9" s="60" customFormat="1" ht="15">
      <c r="B1990" s="79"/>
      <c r="C1990" s="63"/>
      <c r="D1990" s="64"/>
      <c r="E1990" s="79"/>
      <c r="H1990" s="79"/>
      <c r="I1990" s="79"/>
    </row>
    <row r="1991" spans="2:9" s="60" customFormat="1" ht="15">
      <c r="B1991" s="79"/>
      <c r="C1991" s="63"/>
      <c r="D1991" s="64"/>
      <c r="E1991" s="79"/>
      <c r="H1991" s="79"/>
      <c r="I1991" s="79"/>
    </row>
    <row r="1992" spans="2:9" s="60" customFormat="1" ht="15">
      <c r="B1992" s="79"/>
      <c r="C1992" s="63"/>
      <c r="D1992" s="64"/>
      <c r="E1992" s="79"/>
      <c r="H1992" s="79"/>
      <c r="I1992" s="79"/>
    </row>
    <row r="1993" spans="2:9" s="60" customFormat="1" ht="15">
      <c r="B1993" s="79"/>
      <c r="C1993" s="63"/>
      <c r="D1993" s="64"/>
      <c r="E1993" s="79"/>
      <c r="H1993" s="79"/>
      <c r="I1993" s="79"/>
    </row>
    <row r="1994" spans="2:9" s="60" customFormat="1" ht="15">
      <c r="B1994" s="79"/>
      <c r="C1994" s="63"/>
      <c r="D1994" s="64"/>
      <c r="E1994" s="79"/>
      <c r="H1994" s="79"/>
      <c r="I1994" s="79"/>
    </row>
    <row r="1995" spans="2:9" s="60" customFormat="1" ht="15">
      <c r="B1995" s="79"/>
      <c r="C1995" s="63"/>
      <c r="D1995" s="64"/>
      <c r="E1995" s="79"/>
      <c r="H1995" s="79"/>
      <c r="I1995" s="79"/>
    </row>
    <row r="1996" spans="2:9" s="60" customFormat="1" ht="15">
      <c r="B1996" s="79"/>
      <c r="C1996" s="63"/>
      <c r="D1996" s="64"/>
      <c r="E1996" s="79"/>
      <c r="H1996" s="79"/>
      <c r="I1996" s="79"/>
    </row>
    <row r="1997" spans="2:9" s="60" customFormat="1" ht="15">
      <c r="B1997" s="79"/>
      <c r="C1997" s="63"/>
      <c r="D1997" s="64"/>
      <c r="E1997" s="79"/>
      <c r="H1997" s="79"/>
      <c r="I1997" s="79"/>
    </row>
    <row r="1998" spans="2:9" s="60" customFormat="1" ht="15">
      <c r="B1998" s="79"/>
      <c r="C1998" s="63"/>
      <c r="D1998" s="64"/>
      <c r="E1998" s="79"/>
      <c r="H1998" s="79"/>
      <c r="I1998" s="79"/>
    </row>
    <row r="1999" spans="2:9" s="60" customFormat="1" ht="15">
      <c r="B1999" s="79"/>
      <c r="C1999" s="63"/>
      <c r="D1999" s="64"/>
      <c r="E1999" s="79"/>
      <c r="H1999" s="79"/>
      <c r="I1999" s="79"/>
    </row>
    <row r="2000" spans="2:9" s="60" customFormat="1" ht="15">
      <c r="B2000" s="79"/>
      <c r="C2000" s="63"/>
      <c r="D2000" s="64"/>
      <c r="E2000" s="79"/>
      <c r="H2000" s="79"/>
      <c r="I2000" s="79"/>
    </row>
    <row r="2001" spans="2:9" s="60" customFormat="1" ht="15">
      <c r="B2001" s="79"/>
      <c r="C2001" s="63"/>
      <c r="D2001" s="64"/>
      <c r="E2001" s="79"/>
      <c r="H2001" s="79"/>
      <c r="I2001" s="79"/>
    </row>
    <row r="2002" spans="2:9" s="60" customFormat="1" ht="15">
      <c r="B2002" s="79"/>
      <c r="C2002" s="63"/>
      <c r="D2002" s="64"/>
      <c r="E2002" s="79"/>
      <c r="H2002" s="79"/>
      <c r="I2002" s="79"/>
    </row>
    <row r="2003" spans="2:9" s="60" customFormat="1" ht="15">
      <c r="B2003" s="79"/>
      <c r="C2003" s="63"/>
      <c r="D2003" s="64"/>
      <c r="E2003" s="79"/>
      <c r="H2003" s="79"/>
      <c r="I2003" s="79"/>
    </row>
    <row r="2004" spans="2:9" s="60" customFormat="1" ht="15">
      <c r="B2004" s="79"/>
      <c r="C2004" s="63"/>
      <c r="D2004" s="64"/>
      <c r="E2004" s="79"/>
      <c r="H2004" s="79"/>
      <c r="I2004" s="79"/>
    </row>
    <row r="2005" spans="2:9" s="60" customFormat="1" ht="15">
      <c r="B2005" s="79"/>
      <c r="C2005" s="63"/>
      <c r="D2005" s="64"/>
      <c r="E2005" s="79"/>
      <c r="H2005" s="79"/>
      <c r="I2005" s="79"/>
    </row>
    <row r="2006" spans="2:9" s="60" customFormat="1" ht="15">
      <c r="B2006" s="79"/>
      <c r="C2006" s="63"/>
      <c r="D2006" s="64"/>
      <c r="E2006" s="79"/>
      <c r="H2006" s="79"/>
      <c r="I2006" s="79"/>
    </row>
    <row r="2007" spans="2:9" s="60" customFormat="1" ht="15">
      <c r="B2007" s="79"/>
      <c r="C2007" s="63"/>
      <c r="D2007" s="64"/>
      <c r="E2007" s="79"/>
      <c r="H2007" s="79"/>
      <c r="I2007" s="79"/>
    </row>
    <row r="2008" spans="2:9" s="60" customFormat="1" ht="15">
      <c r="B2008" s="79"/>
      <c r="C2008" s="63"/>
      <c r="D2008" s="64"/>
      <c r="E2008" s="79"/>
      <c r="H2008" s="79"/>
      <c r="I2008" s="79"/>
    </row>
    <row r="2009" spans="2:9" s="60" customFormat="1" ht="15">
      <c r="B2009" s="79"/>
      <c r="C2009" s="63"/>
      <c r="D2009" s="64"/>
      <c r="E2009" s="79"/>
      <c r="H2009" s="79"/>
      <c r="I2009" s="79"/>
    </row>
    <row r="2010" spans="2:9" s="60" customFormat="1" ht="15">
      <c r="B2010" s="79"/>
      <c r="C2010" s="63"/>
      <c r="D2010" s="64"/>
      <c r="E2010" s="79"/>
      <c r="H2010" s="79"/>
      <c r="I2010" s="79"/>
    </row>
    <row r="2011" spans="2:9" s="60" customFormat="1" ht="15">
      <c r="B2011" s="79"/>
      <c r="C2011" s="63"/>
      <c r="D2011" s="64"/>
      <c r="E2011" s="79"/>
      <c r="H2011" s="79"/>
      <c r="I2011" s="79"/>
    </row>
    <row r="2012" spans="2:9" s="60" customFormat="1" ht="15">
      <c r="B2012" s="79"/>
      <c r="C2012" s="63"/>
      <c r="D2012" s="64"/>
      <c r="E2012" s="79"/>
      <c r="H2012" s="79"/>
      <c r="I2012" s="79"/>
    </row>
    <row r="2013" spans="2:9" s="60" customFormat="1" ht="15">
      <c r="B2013" s="79"/>
      <c r="C2013" s="63"/>
      <c r="D2013" s="64"/>
      <c r="E2013" s="79"/>
      <c r="H2013" s="79"/>
      <c r="I2013" s="79"/>
    </row>
    <row r="2014" spans="2:9" s="60" customFormat="1" ht="15">
      <c r="B2014" s="79"/>
      <c r="C2014" s="63"/>
      <c r="D2014" s="64"/>
      <c r="E2014" s="79"/>
      <c r="H2014" s="79"/>
      <c r="I2014" s="79"/>
    </row>
    <row r="2015" spans="2:9" s="60" customFormat="1" ht="15">
      <c r="B2015" s="79"/>
      <c r="C2015" s="63"/>
      <c r="D2015" s="64"/>
      <c r="E2015" s="79"/>
      <c r="H2015" s="79"/>
      <c r="I2015" s="79"/>
    </row>
    <row r="2016" spans="2:9" s="60" customFormat="1" ht="15">
      <c r="B2016" s="79"/>
      <c r="C2016" s="63"/>
      <c r="D2016" s="64"/>
      <c r="E2016" s="79"/>
      <c r="H2016" s="79"/>
      <c r="I2016" s="79"/>
    </row>
    <row r="2017" spans="2:9" s="60" customFormat="1" ht="15">
      <c r="B2017" s="79"/>
      <c r="C2017" s="63"/>
      <c r="D2017" s="64"/>
      <c r="E2017" s="79"/>
      <c r="H2017" s="79"/>
      <c r="I2017" s="79"/>
    </row>
    <row r="2018" spans="2:9" s="60" customFormat="1" ht="15">
      <c r="B2018" s="79"/>
      <c r="C2018" s="63"/>
      <c r="D2018" s="64"/>
      <c r="E2018" s="79"/>
      <c r="H2018" s="79"/>
      <c r="I2018" s="79"/>
    </row>
    <row r="2019" spans="2:9" s="60" customFormat="1" ht="15">
      <c r="B2019" s="79"/>
      <c r="C2019" s="63"/>
      <c r="D2019" s="64"/>
      <c r="E2019" s="79"/>
      <c r="H2019" s="79"/>
      <c r="I2019" s="79"/>
    </row>
    <row r="2020" spans="2:9" s="60" customFormat="1" ht="15">
      <c r="B2020" s="79"/>
      <c r="C2020" s="63"/>
      <c r="D2020" s="64"/>
      <c r="E2020" s="79"/>
      <c r="H2020" s="79"/>
      <c r="I2020" s="79"/>
    </row>
    <row r="2021" spans="2:9" s="60" customFormat="1" ht="15">
      <c r="B2021" s="79"/>
      <c r="C2021" s="63"/>
      <c r="D2021" s="64"/>
      <c r="E2021" s="79"/>
      <c r="H2021" s="79"/>
      <c r="I2021" s="79"/>
    </row>
    <row r="2022" spans="2:9" s="60" customFormat="1" ht="15">
      <c r="B2022" s="79"/>
      <c r="C2022" s="63"/>
      <c r="D2022" s="64"/>
      <c r="E2022" s="79"/>
      <c r="H2022" s="79"/>
      <c r="I2022" s="79"/>
    </row>
    <row r="2023" spans="2:9" s="60" customFormat="1" ht="15">
      <c r="B2023" s="79"/>
      <c r="C2023" s="63"/>
      <c r="D2023" s="64"/>
      <c r="E2023" s="79"/>
      <c r="H2023" s="79"/>
      <c r="I2023" s="79"/>
    </row>
    <row r="2024" spans="2:9" s="60" customFormat="1" ht="15">
      <c r="B2024" s="79"/>
      <c r="C2024" s="63"/>
      <c r="D2024" s="64"/>
      <c r="E2024" s="79"/>
      <c r="H2024" s="79"/>
      <c r="I2024" s="79"/>
    </row>
    <row r="2025" spans="2:9" s="60" customFormat="1" ht="15">
      <c r="B2025" s="79"/>
      <c r="C2025" s="63"/>
      <c r="D2025" s="64"/>
      <c r="E2025" s="79"/>
      <c r="H2025" s="79"/>
      <c r="I2025" s="79"/>
    </row>
    <row r="2026" spans="2:9" s="60" customFormat="1" ht="15">
      <c r="B2026" s="79"/>
      <c r="C2026" s="63"/>
      <c r="D2026" s="64"/>
      <c r="E2026" s="79"/>
      <c r="H2026" s="79"/>
      <c r="I2026" s="79"/>
    </row>
    <row r="2027" spans="2:9" s="60" customFormat="1" ht="15">
      <c r="B2027" s="79"/>
      <c r="C2027" s="63"/>
      <c r="D2027" s="64"/>
      <c r="E2027" s="79"/>
      <c r="H2027" s="79"/>
      <c r="I2027" s="79"/>
    </row>
    <row r="2028" spans="2:9" s="60" customFormat="1" ht="15">
      <c r="B2028" s="79"/>
      <c r="C2028" s="63"/>
      <c r="D2028" s="64"/>
      <c r="E2028" s="79"/>
      <c r="H2028" s="79"/>
      <c r="I2028" s="79"/>
    </row>
    <row r="2029" spans="2:9" s="60" customFormat="1" ht="15">
      <c r="B2029" s="79"/>
      <c r="C2029" s="63"/>
      <c r="D2029" s="64"/>
      <c r="E2029" s="79"/>
      <c r="H2029" s="79"/>
      <c r="I2029" s="79"/>
    </row>
    <row r="2030" spans="2:9" s="60" customFormat="1" ht="15">
      <c r="B2030" s="79"/>
      <c r="C2030" s="63"/>
      <c r="D2030" s="64"/>
      <c r="E2030" s="79"/>
      <c r="H2030" s="79"/>
      <c r="I2030" s="79"/>
    </row>
    <row r="2031" spans="2:9" s="60" customFormat="1" ht="15">
      <c r="B2031" s="79"/>
      <c r="C2031" s="63"/>
      <c r="D2031" s="64"/>
      <c r="E2031" s="79"/>
      <c r="H2031" s="79"/>
      <c r="I2031" s="79"/>
    </row>
    <row r="2032" spans="2:9" s="60" customFormat="1" ht="15">
      <c r="B2032" s="79"/>
      <c r="C2032" s="63"/>
      <c r="D2032" s="64"/>
      <c r="E2032" s="79"/>
      <c r="H2032" s="79"/>
      <c r="I2032" s="79"/>
    </row>
    <row r="2033" spans="2:9" s="60" customFormat="1" ht="15">
      <c r="B2033" s="79"/>
      <c r="C2033" s="63"/>
      <c r="D2033" s="64"/>
      <c r="E2033" s="79"/>
      <c r="H2033" s="79"/>
      <c r="I2033" s="79"/>
    </row>
    <row r="2034" spans="2:9" s="60" customFormat="1" ht="15">
      <c r="B2034" s="79"/>
      <c r="C2034" s="63"/>
      <c r="D2034" s="64"/>
      <c r="E2034" s="79"/>
      <c r="H2034" s="79"/>
      <c r="I2034" s="79"/>
    </row>
    <row r="2035" spans="2:9" s="60" customFormat="1" ht="15">
      <c r="B2035" s="79"/>
      <c r="C2035" s="63"/>
      <c r="D2035" s="64"/>
      <c r="E2035" s="79"/>
      <c r="H2035" s="79"/>
      <c r="I2035" s="79"/>
    </row>
    <row r="2036" spans="2:9" s="60" customFormat="1" ht="15">
      <c r="B2036" s="79"/>
      <c r="C2036" s="63"/>
      <c r="D2036" s="64"/>
      <c r="E2036" s="79"/>
      <c r="H2036" s="79"/>
      <c r="I2036" s="79"/>
    </row>
    <row r="2037" spans="2:9" s="60" customFormat="1" ht="15">
      <c r="B2037" s="79"/>
      <c r="C2037" s="63"/>
      <c r="D2037" s="64"/>
      <c r="E2037" s="79"/>
      <c r="H2037" s="79"/>
      <c r="I2037" s="79"/>
    </row>
    <row r="2038" spans="2:9" s="60" customFormat="1" ht="15">
      <c r="B2038" s="79"/>
      <c r="C2038" s="63"/>
      <c r="D2038" s="64"/>
      <c r="E2038" s="79"/>
      <c r="H2038" s="79"/>
      <c r="I2038" s="79"/>
    </row>
    <row r="2039" spans="2:9" s="60" customFormat="1" ht="15">
      <c r="B2039" s="79"/>
      <c r="C2039" s="63"/>
      <c r="D2039" s="64"/>
      <c r="E2039" s="79"/>
      <c r="H2039" s="79"/>
      <c r="I2039" s="79"/>
    </row>
    <row r="2040" spans="2:9" s="60" customFormat="1" ht="15">
      <c r="B2040" s="79"/>
      <c r="C2040" s="63"/>
      <c r="D2040" s="64"/>
      <c r="E2040" s="79"/>
      <c r="H2040" s="79"/>
      <c r="I2040" s="79"/>
    </row>
    <row r="2041" spans="2:9" s="60" customFormat="1" ht="15">
      <c r="B2041" s="79"/>
      <c r="C2041" s="63"/>
      <c r="D2041" s="64"/>
      <c r="E2041" s="79"/>
      <c r="H2041" s="79"/>
      <c r="I2041" s="79"/>
    </row>
    <row r="2042" spans="2:9" s="60" customFormat="1" ht="15">
      <c r="B2042" s="79"/>
      <c r="C2042" s="63"/>
      <c r="D2042" s="64"/>
      <c r="E2042" s="79"/>
      <c r="H2042" s="79"/>
      <c r="I2042" s="79"/>
    </row>
    <row r="2043" spans="2:9" s="60" customFormat="1" ht="15">
      <c r="B2043" s="79"/>
      <c r="C2043" s="63"/>
      <c r="D2043" s="64"/>
      <c r="E2043" s="79"/>
      <c r="H2043" s="79"/>
      <c r="I2043" s="79"/>
    </row>
    <row r="2044" spans="2:9" s="60" customFormat="1" ht="15">
      <c r="B2044" s="79"/>
      <c r="C2044" s="63"/>
      <c r="D2044" s="64"/>
      <c r="E2044" s="79"/>
      <c r="H2044" s="79"/>
      <c r="I2044" s="79"/>
    </row>
    <row r="2045" spans="2:9" s="60" customFormat="1" ht="15">
      <c r="B2045" s="79"/>
      <c r="C2045" s="63"/>
      <c r="D2045" s="64"/>
      <c r="E2045" s="79"/>
      <c r="H2045" s="79"/>
      <c r="I2045" s="79"/>
    </row>
    <row r="2046" spans="2:9" s="60" customFormat="1" ht="15">
      <c r="B2046" s="79"/>
      <c r="C2046" s="63"/>
      <c r="D2046" s="64"/>
      <c r="E2046" s="79"/>
      <c r="H2046" s="79"/>
      <c r="I2046" s="79"/>
    </row>
    <row r="2047" spans="2:9" s="60" customFormat="1" ht="15">
      <c r="B2047" s="79"/>
      <c r="C2047" s="63"/>
      <c r="D2047" s="64"/>
      <c r="E2047" s="79"/>
      <c r="H2047" s="79"/>
      <c r="I2047" s="79"/>
    </row>
    <row r="2048" spans="2:9" s="60" customFormat="1" ht="15">
      <c r="B2048" s="79"/>
      <c r="C2048" s="63"/>
      <c r="D2048" s="64"/>
      <c r="E2048" s="79"/>
      <c r="H2048" s="79"/>
      <c r="I2048" s="79"/>
    </row>
    <row r="2049" spans="2:9" s="60" customFormat="1" ht="15">
      <c r="B2049" s="79"/>
      <c r="C2049" s="63"/>
      <c r="D2049" s="64"/>
      <c r="E2049" s="79"/>
      <c r="H2049" s="79"/>
      <c r="I2049" s="79"/>
    </row>
    <row r="2050" spans="2:9" s="60" customFormat="1" ht="15">
      <c r="B2050" s="79"/>
      <c r="C2050" s="63"/>
      <c r="D2050" s="64"/>
      <c r="E2050" s="79"/>
      <c r="H2050" s="79"/>
      <c r="I2050" s="79"/>
    </row>
    <row r="2051" spans="2:9" s="60" customFormat="1" ht="15">
      <c r="B2051" s="79"/>
      <c r="C2051" s="63"/>
      <c r="D2051" s="64"/>
      <c r="E2051" s="79"/>
      <c r="H2051" s="79"/>
      <c r="I2051" s="79"/>
    </row>
    <row r="2052" spans="2:9" s="60" customFormat="1" ht="15">
      <c r="B2052" s="79"/>
      <c r="C2052" s="63"/>
      <c r="D2052" s="64"/>
      <c r="E2052" s="79"/>
      <c r="H2052" s="79"/>
      <c r="I2052" s="79"/>
    </row>
    <row r="2053" spans="2:9" s="60" customFormat="1" ht="15">
      <c r="B2053" s="79"/>
      <c r="C2053" s="63"/>
      <c r="D2053" s="64"/>
      <c r="E2053" s="79"/>
      <c r="H2053" s="79"/>
      <c r="I2053" s="79"/>
    </row>
    <row r="2054" spans="2:9" s="60" customFormat="1" ht="15">
      <c r="B2054" s="79"/>
      <c r="C2054" s="63"/>
      <c r="D2054" s="64"/>
      <c r="E2054" s="79"/>
      <c r="H2054" s="79"/>
      <c r="I2054" s="79"/>
    </row>
    <row r="2055" spans="2:9" s="60" customFormat="1" ht="15">
      <c r="B2055" s="79"/>
      <c r="C2055" s="63"/>
      <c r="D2055" s="64"/>
      <c r="E2055" s="79"/>
      <c r="H2055" s="79"/>
      <c r="I2055" s="79"/>
    </row>
    <row r="2056" spans="2:9" s="60" customFormat="1" ht="15">
      <c r="B2056" s="79"/>
      <c r="C2056" s="63"/>
      <c r="D2056" s="64"/>
      <c r="E2056" s="79"/>
      <c r="H2056" s="79"/>
      <c r="I2056" s="79"/>
    </row>
    <row r="2057" spans="2:9" s="60" customFormat="1" ht="15">
      <c r="B2057" s="79"/>
      <c r="C2057" s="63"/>
      <c r="D2057" s="64"/>
      <c r="E2057" s="79"/>
      <c r="H2057" s="79"/>
      <c r="I2057" s="79"/>
    </row>
    <row r="2058" spans="2:9" s="60" customFormat="1" ht="15">
      <c r="B2058" s="79"/>
      <c r="C2058" s="63"/>
      <c r="D2058" s="64"/>
      <c r="E2058" s="79"/>
      <c r="H2058" s="79"/>
      <c r="I2058" s="79"/>
    </row>
    <row r="2059" spans="2:9" s="60" customFormat="1" ht="15">
      <c r="B2059" s="79"/>
      <c r="C2059" s="63"/>
      <c r="D2059" s="64"/>
      <c r="E2059" s="79"/>
      <c r="H2059" s="79"/>
      <c r="I2059" s="79"/>
    </row>
    <row r="2060" spans="2:9" s="60" customFormat="1" ht="15">
      <c r="B2060" s="79"/>
      <c r="C2060" s="63"/>
      <c r="D2060" s="64"/>
      <c r="E2060" s="79"/>
      <c r="H2060" s="79"/>
      <c r="I2060" s="79"/>
    </row>
    <row r="2061" spans="2:9" s="60" customFormat="1" ht="15">
      <c r="B2061" s="79"/>
      <c r="C2061" s="63"/>
      <c r="D2061" s="64"/>
      <c r="E2061" s="79"/>
      <c r="H2061" s="79"/>
      <c r="I2061" s="79"/>
    </row>
    <row r="2062" spans="2:9" s="60" customFormat="1" ht="15">
      <c r="B2062" s="79"/>
      <c r="C2062" s="63"/>
      <c r="D2062" s="64"/>
      <c r="E2062" s="79"/>
      <c r="H2062" s="79"/>
      <c r="I2062" s="79"/>
    </row>
    <row r="2063" spans="2:9" s="60" customFormat="1" ht="15">
      <c r="B2063" s="79"/>
      <c r="C2063" s="63"/>
      <c r="D2063" s="64"/>
      <c r="E2063" s="79"/>
      <c r="H2063" s="79"/>
      <c r="I2063" s="79"/>
    </row>
    <row r="2064" spans="2:9" s="60" customFormat="1" ht="15">
      <c r="B2064" s="79"/>
      <c r="C2064" s="63"/>
      <c r="D2064" s="64"/>
      <c r="E2064" s="79"/>
      <c r="H2064" s="79"/>
      <c r="I2064" s="79"/>
    </row>
    <row r="2065" spans="2:9" s="60" customFormat="1" ht="15">
      <c r="B2065" s="79"/>
      <c r="C2065" s="63"/>
      <c r="D2065" s="64"/>
      <c r="E2065" s="79"/>
      <c r="H2065" s="79"/>
      <c r="I2065" s="79"/>
    </row>
    <row r="2066" spans="2:9" s="60" customFormat="1" ht="15">
      <c r="B2066" s="79"/>
      <c r="C2066" s="63"/>
      <c r="D2066" s="64"/>
      <c r="E2066" s="79"/>
      <c r="H2066" s="79"/>
      <c r="I2066" s="79"/>
    </row>
    <row r="2067" spans="2:9" s="60" customFormat="1" ht="15">
      <c r="B2067" s="79"/>
      <c r="C2067" s="63"/>
      <c r="D2067" s="64"/>
      <c r="E2067" s="79"/>
      <c r="H2067" s="79"/>
      <c r="I2067" s="79"/>
    </row>
    <row r="2068" spans="2:9" s="60" customFormat="1" ht="15">
      <c r="B2068" s="79"/>
      <c r="C2068" s="63"/>
      <c r="D2068" s="64"/>
      <c r="E2068" s="79"/>
      <c r="H2068" s="79"/>
      <c r="I2068" s="79"/>
    </row>
    <row r="2069" spans="2:9" s="60" customFormat="1" ht="15">
      <c r="B2069" s="79"/>
      <c r="C2069" s="63"/>
      <c r="D2069" s="64"/>
      <c r="E2069" s="79"/>
      <c r="H2069" s="79"/>
      <c r="I2069" s="79"/>
    </row>
    <row r="2070" spans="2:9" s="60" customFormat="1" ht="15">
      <c r="B2070" s="79"/>
      <c r="C2070" s="63"/>
      <c r="D2070" s="64"/>
      <c r="E2070" s="79"/>
      <c r="H2070" s="79"/>
      <c r="I2070" s="79"/>
    </row>
    <row r="2071" spans="2:9" s="60" customFormat="1" ht="15">
      <c r="B2071" s="79"/>
      <c r="C2071" s="63"/>
      <c r="D2071" s="64"/>
      <c r="E2071" s="79"/>
      <c r="H2071" s="79"/>
      <c r="I2071" s="79"/>
    </row>
    <row r="2072" spans="2:9" s="60" customFormat="1" ht="15">
      <c r="B2072" s="79"/>
      <c r="C2072" s="63"/>
      <c r="D2072" s="64"/>
      <c r="E2072" s="79"/>
      <c r="H2072" s="79"/>
      <c r="I2072" s="79"/>
    </row>
    <row r="2073" spans="2:9" s="60" customFormat="1" ht="15">
      <c r="B2073" s="79"/>
      <c r="C2073" s="63"/>
      <c r="D2073" s="64"/>
      <c r="E2073" s="79"/>
      <c r="H2073" s="79"/>
      <c r="I2073" s="79"/>
    </row>
    <row r="2074" spans="2:9" s="60" customFormat="1" ht="15">
      <c r="B2074" s="79"/>
      <c r="C2074" s="63"/>
      <c r="D2074" s="64"/>
      <c r="E2074" s="79"/>
      <c r="H2074" s="79"/>
      <c r="I2074" s="79"/>
    </row>
    <row r="2075" spans="2:9" s="60" customFormat="1" ht="15">
      <c r="B2075" s="79"/>
      <c r="C2075" s="63"/>
      <c r="D2075" s="64"/>
      <c r="E2075" s="79"/>
      <c r="H2075" s="79"/>
      <c r="I2075" s="79"/>
    </row>
    <row r="2076" spans="2:9" s="60" customFormat="1" ht="15">
      <c r="B2076" s="79"/>
      <c r="C2076" s="63"/>
      <c r="D2076" s="64"/>
      <c r="E2076" s="79"/>
      <c r="H2076" s="79"/>
      <c r="I2076" s="79"/>
    </row>
    <row r="2077" spans="2:9" s="60" customFormat="1" ht="15">
      <c r="B2077" s="79"/>
      <c r="C2077" s="63"/>
      <c r="D2077" s="64"/>
      <c r="E2077" s="79"/>
      <c r="H2077" s="79"/>
      <c r="I2077" s="79"/>
    </row>
    <row r="2078" spans="2:9" s="60" customFormat="1" ht="15">
      <c r="B2078" s="79"/>
      <c r="C2078" s="63"/>
      <c r="D2078" s="64"/>
      <c r="E2078" s="79"/>
      <c r="H2078" s="79"/>
      <c r="I2078" s="79"/>
    </row>
    <row r="2079" spans="2:9" s="60" customFormat="1" ht="15">
      <c r="B2079" s="79"/>
      <c r="C2079" s="63"/>
      <c r="D2079" s="64"/>
      <c r="E2079" s="79"/>
      <c r="H2079" s="79"/>
      <c r="I2079" s="79"/>
    </row>
    <row r="2080" spans="2:9" s="60" customFormat="1" ht="15">
      <c r="B2080" s="79"/>
      <c r="C2080" s="63"/>
      <c r="D2080" s="64"/>
      <c r="E2080" s="79"/>
      <c r="H2080" s="79"/>
      <c r="I2080" s="79"/>
    </row>
    <row r="2081" spans="2:9" s="60" customFormat="1" ht="15">
      <c r="B2081" s="79"/>
      <c r="C2081" s="63"/>
      <c r="D2081" s="64"/>
      <c r="E2081" s="79"/>
      <c r="H2081" s="79"/>
      <c r="I2081" s="79"/>
    </row>
    <row r="2082" spans="2:9" s="60" customFormat="1" ht="15">
      <c r="B2082" s="79"/>
      <c r="C2082" s="63"/>
      <c r="D2082" s="64"/>
      <c r="E2082" s="79"/>
      <c r="H2082" s="79"/>
      <c r="I2082" s="79"/>
    </row>
    <row r="2083" spans="2:9" s="60" customFormat="1" ht="15">
      <c r="B2083" s="79"/>
      <c r="C2083" s="63"/>
      <c r="D2083" s="64"/>
      <c r="E2083" s="79"/>
      <c r="H2083" s="79"/>
      <c r="I2083" s="79"/>
    </row>
    <row r="2084" spans="2:9" s="60" customFormat="1" ht="15">
      <c r="B2084" s="79"/>
      <c r="C2084" s="63"/>
      <c r="D2084" s="64"/>
      <c r="E2084" s="79"/>
      <c r="H2084" s="79"/>
      <c r="I2084" s="79"/>
    </row>
    <row r="2085" spans="2:9" s="60" customFormat="1" ht="15">
      <c r="B2085" s="79"/>
      <c r="C2085" s="63"/>
      <c r="D2085" s="64"/>
      <c r="E2085" s="79"/>
      <c r="H2085" s="79"/>
      <c r="I2085" s="79"/>
    </row>
    <row r="2086" spans="2:9" s="60" customFormat="1" ht="15">
      <c r="B2086" s="79"/>
      <c r="C2086" s="63"/>
      <c r="D2086" s="64"/>
      <c r="E2086" s="79"/>
      <c r="H2086" s="79"/>
      <c r="I2086" s="79"/>
    </row>
    <row r="2087" spans="2:9" s="60" customFormat="1" ht="15">
      <c r="B2087" s="79"/>
      <c r="C2087" s="63"/>
      <c r="D2087" s="64"/>
      <c r="E2087" s="79"/>
      <c r="H2087" s="79"/>
      <c r="I2087" s="79"/>
    </row>
    <row r="2088" spans="2:9" s="60" customFormat="1" ht="15">
      <c r="B2088" s="79"/>
      <c r="C2088" s="63"/>
      <c r="D2088" s="64"/>
      <c r="E2088" s="79"/>
      <c r="H2088" s="79"/>
      <c r="I2088" s="79"/>
    </row>
    <row r="2089" spans="2:9" s="60" customFormat="1" ht="15">
      <c r="B2089" s="79"/>
      <c r="C2089" s="63"/>
      <c r="D2089" s="64"/>
      <c r="E2089" s="79"/>
      <c r="H2089" s="79"/>
      <c r="I2089" s="79"/>
    </row>
    <row r="2090" spans="2:9" s="60" customFormat="1" ht="15">
      <c r="B2090" s="79"/>
      <c r="C2090" s="63"/>
      <c r="D2090" s="64"/>
      <c r="E2090" s="79"/>
      <c r="H2090" s="79"/>
      <c r="I2090" s="79"/>
    </row>
    <row r="2091" spans="2:9" s="60" customFormat="1" ht="15">
      <c r="B2091" s="79"/>
      <c r="C2091" s="63"/>
      <c r="D2091" s="64"/>
      <c r="E2091" s="79"/>
      <c r="H2091" s="79"/>
      <c r="I2091" s="79"/>
    </row>
    <row r="2092" spans="2:9" s="60" customFormat="1" ht="15">
      <c r="B2092" s="79"/>
      <c r="C2092" s="63"/>
      <c r="D2092" s="64"/>
      <c r="E2092" s="79"/>
      <c r="H2092" s="79"/>
      <c r="I2092" s="79"/>
    </row>
    <row r="2093" spans="2:9" s="60" customFormat="1" ht="15">
      <c r="B2093" s="79"/>
      <c r="C2093" s="63"/>
      <c r="D2093" s="64"/>
      <c r="E2093" s="79"/>
      <c r="H2093" s="79"/>
      <c r="I2093" s="79"/>
    </row>
    <row r="2094" spans="2:9" s="60" customFormat="1" ht="15">
      <c r="B2094" s="79"/>
      <c r="C2094" s="63"/>
      <c r="D2094" s="64"/>
      <c r="E2094" s="79"/>
      <c r="H2094" s="79"/>
      <c r="I2094" s="79"/>
    </row>
    <row r="2095" spans="2:9" s="60" customFormat="1" ht="15">
      <c r="B2095" s="79"/>
      <c r="C2095" s="63"/>
      <c r="D2095" s="64"/>
      <c r="E2095" s="79"/>
      <c r="H2095" s="79"/>
      <c r="I2095" s="79"/>
    </row>
    <row r="2096" spans="2:9" s="60" customFormat="1" ht="15">
      <c r="B2096" s="79"/>
      <c r="C2096" s="63"/>
      <c r="D2096" s="64"/>
      <c r="E2096" s="79"/>
      <c r="H2096" s="79"/>
      <c r="I2096" s="79"/>
    </row>
    <row r="2097" spans="2:9" s="60" customFormat="1" ht="15">
      <c r="B2097" s="79"/>
      <c r="C2097" s="63"/>
      <c r="D2097" s="64"/>
      <c r="E2097" s="79"/>
      <c r="H2097" s="79"/>
      <c r="I2097" s="79"/>
    </row>
    <row r="2098" spans="2:9" s="60" customFormat="1" ht="15">
      <c r="B2098" s="79"/>
      <c r="C2098" s="63"/>
      <c r="D2098" s="64"/>
      <c r="E2098" s="79"/>
      <c r="H2098" s="79"/>
      <c r="I2098" s="79"/>
    </row>
    <row r="2099" spans="2:9" s="60" customFormat="1" ht="15">
      <c r="B2099" s="79"/>
      <c r="C2099" s="63"/>
      <c r="D2099" s="64"/>
      <c r="E2099" s="79"/>
      <c r="H2099" s="79"/>
      <c r="I2099" s="79"/>
    </row>
    <row r="2100" spans="2:9" s="60" customFormat="1" ht="15">
      <c r="B2100" s="79"/>
      <c r="C2100" s="63"/>
      <c r="D2100" s="64"/>
      <c r="E2100" s="79"/>
      <c r="H2100" s="79"/>
      <c r="I2100" s="79"/>
    </row>
    <row r="2101" spans="2:9" s="60" customFormat="1" ht="15">
      <c r="B2101" s="79"/>
      <c r="C2101" s="63"/>
      <c r="D2101" s="64"/>
      <c r="E2101" s="79"/>
      <c r="H2101" s="79"/>
      <c r="I2101" s="79"/>
    </row>
    <row r="2102" spans="2:9" s="60" customFormat="1" ht="15">
      <c r="B2102" s="79"/>
      <c r="C2102" s="63"/>
      <c r="D2102" s="64"/>
      <c r="E2102" s="79"/>
      <c r="H2102" s="79"/>
      <c r="I2102" s="79"/>
    </row>
    <row r="2103" spans="2:9" s="60" customFormat="1" ht="15">
      <c r="B2103" s="79"/>
      <c r="C2103" s="63"/>
      <c r="D2103" s="64"/>
      <c r="E2103" s="79"/>
      <c r="H2103" s="79"/>
      <c r="I2103" s="79"/>
    </row>
    <row r="2104" spans="2:9" s="60" customFormat="1" ht="15">
      <c r="B2104" s="79"/>
      <c r="C2104" s="63"/>
      <c r="D2104" s="64"/>
      <c r="E2104" s="79"/>
      <c r="H2104" s="79"/>
      <c r="I2104" s="79"/>
    </row>
    <row r="2105" spans="2:9" s="60" customFormat="1" ht="15">
      <c r="B2105" s="79"/>
      <c r="C2105" s="63"/>
      <c r="D2105" s="64"/>
      <c r="E2105" s="79"/>
      <c r="H2105" s="79"/>
      <c r="I2105" s="79"/>
    </row>
    <row r="2106" spans="2:9" s="60" customFormat="1" ht="15">
      <c r="B2106" s="79"/>
      <c r="C2106" s="63"/>
      <c r="D2106" s="64"/>
      <c r="E2106" s="79"/>
      <c r="H2106" s="79"/>
      <c r="I2106" s="79"/>
    </row>
    <row r="2107" spans="2:9" s="60" customFormat="1" ht="15">
      <c r="B2107" s="79"/>
      <c r="C2107" s="63"/>
      <c r="D2107" s="64"/>
      <c r="E2107" s="79"/>
      <c r="H2107" s="79"/>
      <c r="I2107" s="79"/>
    </row>
    <row r="2108" spans="2:9" s="60" customFormat="1" ht="15">
      <c r="B2108" s="79"/>
      <c r="C2108" s="63"/>
      <c r="D2108" s="64"/>
      <c r="E2108" s="79"/>
      <c r="H2108" s="79"/>
      <c r="I2108" s="79"/>
    </row>
    <row r="2109" spans="2:9" s="60" customFormat="1" ht="15">
      <c r="B2109" s="79"/>
      <c r="C2109" s="63"/>
      <c r="D2109" s="64"/>
      <c r="E2109" s="79"/>
      <c r="H2109" s="79"/>
      <c r="I2109" s="79"/>
    </row>
    <row r="2110" spans="2:9" s="60" customFormat="1" ht="15">
      <c r="B2110" s="79"/>
      <c r="C2110" s="63"/>
      <c r="D2110" s="64"/>
      <c r="E2110" s="79"/>
      <c r="H2110" s="79"/>
      <c r="I2110" s="79"/>
    </row>
    <row r="2111" spans="2:9" s="60" customFormat="1" ht="15">
      <c r="B2111" s="79"/>
      <c r="C2111" s="63"/>
      <c r="D2111" s="64"/>
      <c r="E2111" s="79"/>
      <c r="H2111" s="79"/>
      <c r="I2111" s="79"/>
    </row>
    <row r="2112" spans="2:9" s="60" customFormat="1" ht="15">
      <c r="B2112" s="79"/>
      <c r="C2112" s="63"/>
      <c r="D2112" s="64"/>
      <c r="E2112" s="79"/>
      <c r="H2112" s="79"/>
      <c r="I2112" s="79"/>
    </row>
    <row r="2113" spans="2:9" s="60" customFormat="1" ht="15">
      <c r="B2113" s="79"/>
      <c r="C2113" s="63"/>
      <c r="D2113" s="64"/>
      <c r="E2113" s="79"/>
      <c r="H2113" s="79"/>
      <c r="I2113" s="79"/>
    </row>
    <row r="2114" spans="2:9" s="60" customFormat="1" ht="15">
      <c r="B2114" s="79"/>
      <c r="C2114" s="63"/>
      <c r="D2114" s="64"/>
      <c r="E2114" s="79"/>
      <c r="H2114" s="79"/>
      <c r="I2114" s="79"/>
    </row>
    <row r="2115" spans="2:9" s="60" customFormat="1" ht="15">
      <c r="B2115" s="79"/>
      <c r="C2115" s="63"/>
      <c r="D2115" s="64"/>
      <c r="E2115" s="79"/>
      <c r="H2115" s="79"/>
      <c r="I2115" s="79"/>
    </row>
    <row r="2116" spans="2:9" s="60" customFormat="1" ht="15">
      <c r="B2116" s="79"/>
      <c r="C2116" s="63"/>
      <c r="D2116" s="64"/>
      <c r="E2116" s="79"/>
      <c r="H2116" s="79"/>
      <c r="I2116" s="79"/>
    </row>
    <row r="2117" spans="2:9" s="60" customFormat="1" ht="15">
      <c r="B2117" s="79"/>
      <c r="C2117" s="63"/>
      <c r="D2117" s="64"/>
      <c r="E2117" s="79"/>
      <c r="H2117" s="79"/>
      <c r="I2117" s="79"/>
    </row>
    <row r="2118" spans="2:9" s="60" customFormat="1" ht="15">
      <c r="B2118" s="79"/>
      <c r="C2118" s="63"/>
      <c r="D2118" s="64"/>
      <c r="E2118" s="79"/>
      <c r="H2118" s="79"/>
      <c r="I2118" s="79"/>
    </row>
    <row r="2119" spans="2:9" s="60" customFormat="1" ht="15">
      <c r="B2119" s="79"/>
      <c r="C2119" s="63"/>
      <c r="D2119" s="64"/>
      <c r="E2119" s="79"/>
      <c r="H2119" s="79"/>
      <c r="I2119" s="79"/>
    </row>
    <row r="2120" spans="2:9" s="60" customFormat="1" ht="15">
      <c r="B2120" s="79"/>
      <c r="C2120" s="63"/>
      <c r="D2120" s="64"/>
      <c r="E2120" s="79"/>
      <c r="H2120" s="79"/>
      <c r="I2120" s="79"/>
    </row>
    <row r="2121" spans="2:9" s="60" customFormat="1" ht="15">
      <c r="B2121" s="79"/>
      <c r="C2121" s="63"/>
      <c r="D2121" s="64"/>
      <c r="E2121" s="79"/>
      <c r="H2121" s="79"/>
      <c r="I2121" s="79"/>
    </row>
    <row r="2122" spans="2:9" s="60" customFormat="1" ht="15">
      <c r="B2122" s="79"/>
      <c r="C2122" s="63"/>
      <c r="D2122" s="64"/>
      <c r="E2122" s="79"/>
      <c r="H2122" s="79"/>
      <c r="I2122" s="79"/>
    </row>
    <row r="2123" spans="2:9" s="60" customFormat="1" ht="15">
      <c r="B2123" s="79"/>
      <c r="C2123" s="63"/>
      <c r="D2123" s="64"/>
      <c r="E2123" s="79"/>
      <c r="H2123" s="79"/>
      <c r="I2123" s="79"/>
    </row>
    <row r="2124" spans="2:9" s="60" customFormat="1" ht="15">
      <c r="B2124" s="79"/>
      <c r="C2124" s="63"/>
      <c r="D2124" s="64"/>
      <c r="E2124" s="79"/>
      <c r="H2124" s="79"/>
      <c r="I2124" s="79"/>
    </row>
    <row r="2125" spans="2:9" s="60" customFormat="1" ht="15">
      <c r="B2125" s="79"/>
      <c r="C2125" s="63"/>
      <c r="D2125" s="64"/>
      <c r="E2125" s="79"/>
      <c r="H2125" s="79"/>
      <c r="I2125" s="79"/>
    </row>
    <row r="2126" spans="2:9" s="60" customFormat="1" ht="15">
      <c r="B2126" s="79"/>
      <c r="C2126" s="63"/>
      <c r="D2126" s="64"/>
      <c r="E2126" s="79"/>
      <c r="H2126" s="79"/>
      <c r="I2126" s="79"/>
    </row>
    <row r="2127" spans="2:9" s="60" customFormat="1" ht="15">
      <c r="B2127" s="79"/>
      <c r="C2127" s="63"/>
      <c r="D2127" s="64"/>
      <c r="E2127" s="79"/>
      <c r="H2127" s="79"/>
      <c r="I2127" s="79"/>
    </row>
    <row r="2128" spans="2:9" s="60" customFormat="1" ht="15">
      <c r="B2128" s="79"/>
      <c r="C2128" s="63"/>
      <c r="D2128" s="64"/>
      <c r="E2128" s="79"/>
      <c r="H2128" s="79"/>
      <c r="I2128" s="79"/>
    </row>
    <row r="2129" spans="2:9" s="60" customFormat="1" ht="15">
      <c r="B2129" s="79"/>
      <c r="C2129" s="63"/>
      <c r="D2129" s="64"/>
      <c r="E2129" s="79"/>
      <c r="H2129" s="79"/>
      <c r="I2129" s="79"/>
    </row>
    <row r="2130" spans="2:9" s="60" customFormat="1" ht="15">
      <c r="B2130" s="79"/>
      <c r="C2130" s="63"/>
      <c r="D2130" s="64"/>
      <c r="E2130" s="79"/>
      <c r="H2130" s="79"/>
      <c r="I2130" s="79"/>
    </row>
    <row r="2131" spans="2:9" s="60" customFormat="1" ht="15">
      <c r="B2131" s="79"/>
      <c r="C2131" s="63"/>
      <c r="D2131" s="64"/>
      <c r="E2131" s="79"/>
      <c r="H2131" s="79"/>
      <c r="I2131" s="79"/>
    </row>
    <row r="2132" spans="2:9" s="60" customFormat="1" ht="15">
      <c r="B2132" s="79"/>
      <c r="C2132" s="63"/>
      <c r="D2132" s="64"/>
      <c r="E2132" s="79"/>
      <c r="H2132" s="79"/>
      <c r="I2132" s="79"/>
    </row>
    <row r="2133" spans="2:9" s="60" customFormat="1" ht="15">
      <c r="B2133" s="79"/>
      <c r="C2133" s="63"/>
      <c r="D2133" s="64"/>
      <c r="E2133" s="79"/>
      <c r="H2133" s="79"/>
      <c r="I2133" s="79"/>
    </row>
    <row r="2134" spans="2:9" s="60" customFormat="1" ht="15">
      <c r="B2134" s="79"/>
      <c r="C2134" s="63"/>
      <c r="D2134" s="64"/>
      <c r="E2134" s="79"/>
      <c r="H2134" s="79"/>
      <c r="I2134" s="79"/>
    </row>
    <row r="2135" spans="2:9" s="60" customFormat="1" ht="15">
      <c r="B2135" s="79"/>
      <c r="C2135" s="63"/>
      <c r="D2135" s="64"/>
      <c r="E2135" s="79"/>
      <c r="H2135" s="79"/>
      <c r="I2135" s="79"/>
    </row>
    <row r="2136" spans="2:9" s="60" customFormat="1" ht="15">
      <c r="B2136" s="79"/>
      <c r="C2136" s="63"/>
      <c r="D2136" s="64"/>
      <c r="E2136" s="79"/>
      <c r="H2136" s="79"/>
      <c r="I2136" s="79"/>
    </row>
    <row r="2137" spans="2:9" s="60" customFormat="1" ht="15">
      <c r="B2137" s="79"/>
      <c r="C2137" s="63"/>
      <c r="D2137" s="64"/>
      <c r="E2137" s="79"/>
      <c r="H2137" s="79"/>
      <c r="I2137" s="79"/>
    </row>
    <row r="2138" spans="2:9" s="60" customFormat="1" ht="15">
      <c r="B2138" s="79"/>
      <c r="C2138" s="63"/>
      <c r="D2138" s="64"/>
      <c r="E2138" s="79"/>
      <c r="H2138" s="79"/>
      <c r="I2138" s="79"/>
    </row>
    <row r="2139" spans="2:9" s="60" customFormat="1" ht="15">
      <c r="B2139" s="79"/>
      <c r="C2139" s="63"/>
      <c r="D2139" s="64"/>
      <c r="E2139" s="79"/>
      <c r="H2139" s="79"/>
      <c r="I2139" s="79"/>
    </row>
    <row r="2140" spans="2:9" s="60" customFormat="1" ht="15">
      <c r="B2140" s="79"/>
      <c r="C2140" s="63"/>
      <c r="D2140" s="64"/>
      <c r="E2140" s="79"/>
      <c r="H2140" s="79"/>
      <c r="I2140" s="79"/>
    </row>
    <row r="2141" spans="2:9" s="60" customFormat="1" ht="15">
      <c r="B2141" s="79"/>
      <c r="C2141" s="63"/>
      <c r="D2141" s="64"/>
      <c r="E2141" s="79"/>
      <c r="H2141" s="79"/>
      <c r="I2141" s="79"/>
    </row>
    <row r="2142" spans="2:9" s="60" customFormat="1" ht="15">
      <c r="B2142" s="79"/>
      <c r="C2142" s="63"/>
      <c r="D2142" s="64"/>
      <c r="E2142" s="79"/>
      <c r="H2142" s="79"/>
      <c r="I2142" s="79"/>
    </row>
    <row r="2143" spans="2:9" s="60" customFormat="1" ht="15">
      <c r="B2143" s="79"/>
      <c r="C2143" s="63"/>
      <c r="D2143" s="64"/>
      <c r="E2143" s="79"/>
      <c r="H2143" s="79"/>
      <c r="I2143" s="79"/>
    </row>
    <row r="2144" spans="2:9" s="60" customFormat="1" ht="15">
      <c r="B2144" s="79"/>
      <c r="C2144" s="63"/>
      <c r="D2144" s="64"/>
      <c r="E2144" s="79"/>
      <c r="H2144" s="79"/>
      <c r="I2144" s="79"/>
    </row>
    <row r="2145" spans="2:9" s="60" customFormat="1" ht="15">
      <c r="B2145" s="79"/>
      <c r="C2145" s="63"/>
      <c r="D2145" s="64"/>
      <c r="E2145" s="79"/>
      <c r="H2145" s="79"/>
      <c r="I2145" s="79"/>
    </row>
    <row r="2146" spans="2:9" s="60" customFormat="1" ht="15">
      <c r="B2146" s="79"/>
      <c r="C2146" s="63"/>
      <c r="D2146" s="64"/>
      <c r="E2146" s="79"/>
      <c r="H2146" s="79"/>
      <c r="I2146" s="79"/>
    </row>
    <row r="2147" spans="2:9" s="60" customFormat="1" ht="15">
      <c r="B2147" s="79"/>
      <c r="C2147" s="63"/>
      <c r="D2147" s="64"/>
      <c r="E2147" s="79"/>
      <c r="H2147" s="79"/>
      <c r="I2147" s="79"/>
    </row>
    <row r="2148" spans="2:9" s="60" customFormat="1" ht="15">
      <c r="B2148" s="79"/>
      <c r="C2148" s="63"/>
      <c r="D2148" s="64"/>
      <c r="E2148" s="79"/>
      <c r="H2148" s="79"/>
      <c r="I2148" s="79"/>
    </row>
    <row r="2149" spans="2:9" s="60" customFormat="1" ht="15">
      <c r="B2149" s="79"/>
      <c r="C2149" s="63"/>
      <c r="D2149" s="64"/>
      <c r="E2149" s="79"/>
      <c r="H2149" s="79"/>
      <c r="I2149" s="79"/>
    </row>
    <row r="2150" spans="2:9" s="60" customFormat="1" ht="15">
      <c r="B2150" s="79"/>
      <c r="C2150" s="63"/>
      <c r="D2150" s="64"/>
      <c r="E2150" s="79"/>
      <c r="H2150" s="79"/>
      <c r="I2150" s="79"/>
    </row>
    <row r="2151" spans="2:9" s="60" customFormat="1" ht="15">
      <c r="B2151" s="79"/>
      <c r="C2151" s="63"/>
      <c r="D2151" s="64"/>
      <c r="E2151" s="79"/>
      <c r="H2151" s="79"/>
      <c r="I2151" s="79"/>
    </row>
    <row r="2152" spans="2:9" s="60" customFormat="1" ht="15">
      <c r="B2152" s="79"/>
      <c r="C2152" s="63"/>
      <c r="D2152" s="64"/>
      <c r="E2152" s="79"/>
      <c r="H2152" s="79"/>
      <c r="I2152" s="79"/>
    </row>
    <row r="2153" spans="2:9" s="60" customFormat="1" ht="15">
      <c r="B2153" s="79"/>
      <c r="C2153" s="63"/>
      <c r="D2153" s="64"/>
      <c r="E2153" s="79"/>
      <c r="H2153" s="79"/>
      <c r="I2153" s="79"/>
    </row>
    <row r="2154" spans="2:9" s="60" customFormat="1" ht="15">
      <c r="B2154" s="79"/>
      <c r="C2154" s="63"/>
      <c r="D2154" s="64"/>
      <c r="E2154" s="79"/>
      <c r="H2154" s="79"/>
      <c r="I2154" s="79"/>
    </row>
    <row r="2155" spans="2:9" s="60" customFormat="1" ht="15">
      <c r="B2155" s="79"/>
      <c r="C2155" s="63"/>
      <c r="D2155" s="64"/>
      <c r="E2155" s="79"/>
      <c r="H2155" s="79"/>
      <c r="I2155" s="79"/>
    </row>
    <row r="2156" spans="2:9" s="60" customFormat="1" ht="15">
      <c r="B2156" s="79"/>
      <c r="C2156" s="63"/>
      <c r="D2156" s="64"/>
      <c r="E2156" s="79"/>
      <c r="H2156" s="79"/>
      <c r="I2156" s="79"/>
    </row>
    <row r="2157" spans="2:9" s="60" customFormat="1" ht="15">
      <c r="B2157" s="79"/>
      <c r="C2157" s="63"/>
      <c r="D2157" s="64"/>
      <c r="E2157" s="79"/>
      <c r="H2157" s="79"/>
      <c r="I2157" s="79"/>
    </row>
    <row r="2158" spans="2:9" s="60" customFormat="1" ht="15">
      <c r="B2158" s="79"/>
      <c r="C2158" s="63"/>
      <c r="D2158" s="64"/>
      <c r="E2158" s="79"/>
      <c r="H2158" s="79"/>
      <c r="I2158" s="79"/>
    </row>
    <row r="2159" spans="2:9" s="60" customFormat="1" ht="15">
      <c r="B2159" s="79"/>
      <c r="C2159" s="63"/>
      <c r="D2159" s="64"/>
      <c r="E2159" s="79"/>
      <c r="H2159" s="79"/>
      <c r="I2159" s="79"/>
    </row>
    <row r="2160" spans="2:9" s="60" customFormat="1" ht="15">
      <c r="B2160" s="79"/>
      <c r="C2160" s="63"/>
      <c r="D2160" s="64"/>
      <c r="E2160" s="79"/>
      <c r="H2160" s="79"/>
      <c r="I2160" s="79"/>
    </row>
    <row r="2161" spans="2:9" s="60" customFormat="1" ht="15">
      <c r="B2161" s="79"/>
      <c r="C2161" s="63"/>
      <c r="D2161" s="64"/>
      <c r="E2161" s="79"/>
      <c r="H2161" s="79"/>
      <c r="I2161" s="79"/>
    </row>
    <row r="2162" spans="2:9" s="60" customFormat="1" ht="15">
      <c r="B2162" s="79"/>
      <c r="C2162" s="63"/>
      <c r="D2162" s="64"/>
      <c r="E2162" s="79"/>
      <c r="H2162" s="79"/>
      <c r="I2162" s="79"/>
    </row>
    <row r="2163" spans="2:9" s="60" customFormat="1" ht="15">
      <c r="B2163" s="79"/>
      <c r="C2163" s="63"/>
      <c r="D2163" s="64"/>
      <c r="E2163" s="79"/>
      <c r="H2163" s="79"/>
      <c r="I2163" s="79"/>
    </row>
    <row r="2164" spans="2:9" s="60" customFormat="1" ht="15">
      <c r="B2164" s="79"/>
      <c r="C2164" s="63"/>
      <c r="D2164" s="64"/>
      <c r="E2164" s="79"/>
      <c r="H2164" s="79"/>
      <c r="I2164" s="79"/>
    </row>
    <row r="2165" spans="2:9" s="60" customFormat="1" ht="15">
      <c r="B2165" s="79"/>
      <c r="C2165" s="63"/>
      <c r="D2165" s="64"/>
      <c r="E2165" s="79"/>
      <c r="H2165" s="79"/>
      <c r="I2165" s="79"/>
    </row>
    <row r="2166" spans="2:9" s="60" customFormat="1" ht="15">
      <c r="B2166" s="79"/>
      <c r="C2166" s="63"/>
      <c r="D2166" s="64"/>
      <c r="E2166" s="79"/>
      <c r="H2166" s="79"/>
      <c r="I2166" s="79"/>
    </row>
    <row r="2167" spans="2:9" s="60" customFormat="1" ht="15">
      <c r="B2167" s="79"/>
      <c r="C2167" s="63"/>
      <c r="D2167" s="64"/>
      <c r="E2167" s="79"/>
      <c r="H2167" s="79"/>
      <c r="I2167" s="79"/>
    </row>
    <row r="2168" spans="2:9" s="60" customFormat="1" ht="15">
      <c r="B2168" s="79"/>
      <c r="C2168" s="63"/>
      <c r="D2168" s="64"/>
      <c r="E2168" s="79"/>
      <c r="H2168" s="79"/>
      <c r="I2168" s="79"/>
    </row>
    <row r="2169" spans="2:9" s="60" customFormat="1" ht="15">
      <c r="B2169" s="79"/>
      <c r="C2169" s="63"/>
      <c r="D2169" s="64"/>
      <c r="E2169" s="79"/>
      <c r="H2169" s="79"/>
      <c r="I2169" s="79"/>
    </row>
    <row r="2170" spans="2:9" s="60" customFormat="1" ht="15">
      <c r="B2170" s="79"/>
      <c r="C2170" s="63"/>
      <c r="D2170" s="64"/>
      <c r="E2170" s="79"/>
      <c r="H2170" s="79"/>
      <c r="I2170" s="79"/>
    </row>
    <row r="2171" spans="2:9" s="60" customFormat="1" ht="15">
      <c r="B2171" s="79"/>
      <c r="C2171" s="63"/>
      <c r="D2171" s="64"/>
      <c r="E2171" s="79"/>
      <c r="H2171" s="79"/>
      <c r="I2171" s="79"/>
    </row>
    <row r="2172" spans="2:9" s="60" customFormat="1" ht="15">
      <c r="B2172" s="79"/>
      <c r="C2172" s="63"/>
      <c r="D2172" s="64"/>
      <c r="E2172" s="79"/>
      <c r="H2172" s="79"/>
      <c r="I2172" s="79"/>
    </row>
    <row r="2173" spans="2:9" s="60" customFormat="1" ht="15">
      <c r="B2173" s="79"/>
      <c r="C2173" s="63"/>
      <c r="D2173" s="64"/>
      <c r="E2173" s="79"/>
      <c r="H2173" s="79"/>
      <c r="I2173" s="79"/>
    </row>
    <row r="2174" spans="2:9" s="60" customFormat="1" ht="15">
      <c r="B2174" s="79"/>
      <c r="C2174" s="63"/>
      <c r="D2174" s="64"/>
      <c r="E2174" s="79"/>
      <c r="H2174" s="79"/>
      <c r="I2174" s="79"/>
    </row>
    <row r="2175" spans="2:9" s="60" customFormat="1" ht="15">
      <c r="B2175" s="79"/>
      <c r="C2175" s="63"/>
      <c r="D2175" s="64"/>
      <c r="E2175" s="79"/>
      <c r="H2175" s="79"/>
      <c r="I2175" s="79"/>
    </row>
    <row r="2176" spans="2:9" s="60" customFormat="1" ht="15">
      <c r="B2176" s="79"/>
      <c r="C2176" s="63"/>
      <c r="D2176" s="64"/>
      <c r="E2176" s="79"/>
      <c r="H2176" s="79"/>
      <c r="I2176" s="79"/>
    </row>
    <row r="2177" spans="2:9" s="60" customFormat="1" ht="15">
      <c r="B2177" s="79"/>
      <c r="C2177" s="63"/>
      <c r="D2177" s="64"/>
      <c r="E2177" s="79"/>
      <c r="H2177" s="79"/>
      <c r="I2177" s="79"/>
    </row>
    <row r="2178" spans="2:9" s="60" customFormat="1" ht="15">
      <c r="B2178" s="79"/>
      <c r="C2178" s="63"/>
      <c r="D2178" s="64"/>
      <c r="E2178" s="79"/>
      <c r="H2178" s="79"/>
      <c r="I2178" s="79"/>
    </row>
    <row r="2179" spans="2:9" s="60" customFormat="1" ht="15">
      <c r="B2179" s="79"/>
      <c r="C2179" s="63"/>
      <c r="D2179" s="64"/>
      <c r="E2179" s="79"/>
      <c r="H2179" s="79"/>
      <c r="I2179" s="79"/>
    </row>
    <row r="2180" spans="2:9" s="60" customFormat="1" ht="15">
      <c r="B2180" s="79"/>
      <c r="C2180" s="63"/>
      <c r="D2180" s="64"/>
      <c r="E2180" s="79"/>
      <c r="H2180" s="79"/>
      <c r="I2180" s="79"/>
    </row>
    <row r="2181" spans="2:9" s="60" customFormat="1" ht="15">
      <c r="B2181" s="79"/>
      <c r="C2181" s="63"/>
      <c r="D2181" s="64"/>
      <c r="E2181" s="79"/>
      <c r="H2181" s="79"/>
      <c r="I2181" s="79"/>
    </row>
    <row r="2182" spans="2:9" s="60" customFormat="1" ht="15">
      <c r="B2182" s="79"/>
      <c r="C2182" s="63"/>
      <c r="D2182" s="64"/>
      <c r="E2182" s="79"/>
      <c r="H2182" s="79"/>
      <c r="I2182" s="79"/>
    </row>
    <row r="2183" spans="2:9" s="60" customFormat="1" ht="15">
      <c r="B2183" s="79"/>
      <c r="C2183" s="63"/>
      <c r="D2183" s="64"/>
      <c r="E2183" s="79"/>
      <c r="H2183" s="79"/>
      <c r="I2183" s="79"/>
    </row>
    <row r="2184" spans="2:9" s="60" customFormat="1" ht="15">
      <c r="B2184" s="79"/>
      <c r="C2184" s="63"/>
      <c r="D2184" s="64"/>
      <c r="E2184" s="79"/>
      <c r="H2184" s="79"/>
      <c r="I2184" s="79"/>
    </row>
    <row r="2185" spans="2:9" s="60" customFormat="1" ht="15">
      <c r="B2185" s="79"/>
      <c r="C2185" s="63"/>
      <c r="D2185" s="64"/>
      <c r="E2185" s="79"/>
      <c r="H2185" s="79"/>
      <c r="I2185" s="79"/>
    </row>
    <row r="2186" spans="2:9" s="60" customFormat="1">
      <c r="C2186" s="63"/>
      <c r="D2186" s="64"/>
    </row>
    <row r="2187" spans="2:9" s="60" customFormat="1">
      <c r="C2187" s="63"/>
      <c r="D2187" s="64"/>
    </row>
    <row r="2188" spans="2:9" s="60" customFormat="1">
      <c r="C2188" s="63"/>
      <c r="D2188" s="64"/>
    </row>
    <row r="2189" spans="2:9" s="60" customFormat="1">
      <c r="C2189" s="63"/>
      <c r="D2189" s="64"/>
    </row>
    <row r="2190" spans="2:9" s="60" customFormat="1">
      <c r="C2190" s="63"/>
      <c r="D2190" s="64"/>
    </row>
    <row r="2191" spans="2:9" s="60" customFormat="1">
      <c r="C2191" s="63"/>
      <c r="D2191" s="64"/>
    </row>
    <row r="2192" spans="2:9" s="60" customFormat="1">
      <c r="C2192" s="63"/>
      <c r="D2192" s="64"/>
    </row>
    <row r="2193" spans="3:4" s="60" customFormat="1">
      <c r="C2193" s="63"/>
      <c r="D2193" s="64"/>
    </row>
    <row r="2194" spans="3:4" s="60" customFormat="1">
      <c r="C2194" s="63"/>
      <c r="D2194" s="64"/>
    </row>
    <row r="2195" spans="3:4" s="60" customFormat="1">
      <c r="C2195" s="63"/>
      <c r="D2195" s="64"/>
    </row>
    <row r="2196" spans="3:4" s="60" customFormat="1">
      <c r="C2196" s="63"/>
      <c r="D2196" s="64"/>
    </row>
    <row r="2197" spans="3:4" s="60" customFormat="1">
      <c r="C2197" s="63"/>
      <c r="D2197" s="64"/>
    </row>
    <row r="2198" spans="3:4" s="60" customFormat="1">
      <c r="C2198" s="63"/>
      <c r="D2198" s="64"/>
    </row>
  </sheetData>
  <mergeCells count="1">
    <mergeCell ref="A1:H1"/>
  </mergeCells>
  <conditionalFormatting sqref="I4">
    <cfRule type="cellIs" dxfId="2" priority="92" aboveAverage="1" operator="lessThan">
      <formula>0</formula>
    </cfRule>
  </conditionalFormatting>
  <conditionalFormatting sqref="I5">
    <cfRule type="cellIs" dxfId="2" priority="91" aboveAverage="1" operator="lessThan">
      <formula>0</formula>
    </cfRule>
  </conditionalFormatting>
  <conditionalFormatting sqref="I6">
    <cfRule type="cellIs" dxfId="2" priority="90" aboveAverage="1" operator="lessThan">
      <formula>0</formula>
    </cfRule>
  </conditionalFormatting>
  <conditionalFormatting sqref="I7">
    <cfRule type="cellIs" dxfId="2" priority="89" aboveAverage="1" operator="lessThan">
      <formula>0</formula>
    </cfRule>
  </conditionalFormatting>
  <conditionalFormatting sqref="I8">
    <cfRule type="cellIs" dxfId="2" priority="88" aboveAverage="1" operator="lessThan">
      <formula>0</formula>
    </cfRule>
  </conditionalFormatting>
  <conditionalFormatting sqref="I9">
    <cfRule type="cellIs" dxfId="2" priority="87" aboveAverage="1" operator="lessThan">
      <formula>0</formula>
    </cfRule>
  </conditionalFormatting>
  <conditionalFormatting sqref="I10">
    <cfRule type="cellIs" dxfId="2" priority="86" aboveAverage="1" operator="lessThan">
      <formula>0</formula>
    </cfRule>
  </conditionalFormatting>
  <conditionalFormatting sqref="I11">
    <cfRule type="cellIs" dxfId="2" priority="85" aboveAverage="1" operator="lessThan">
      <formula>0</formula>
    </cfRule>
  </conditionalFormatting>
  <conditionalFormatting sqref="I12">
    <cfRule type="cellIs" dxfId="2" priority="84" aboveAverage="1" operator="lessThan">
      <formula>0</formula>
    </cfRule>
  </conditionalFormatting>
  <conditionalFormatting sqref="I13">
    <cfRule type="cellIs" dxfId="2" priority="83" aboveAverage="1" operator="lessThan">
      <formula>0</formula>
    </cfRule>
  </conditionalFormatting>
  <conditionalFormatting sqref="I14">
    <cfRule type="cellIs" dxfId="2" priority="82" aboveAverage="1" operator="lessThan">
      <formula>0</formula>
    </cfRule>
  </conditionalFormatting>
  <conditionalFormatting sqref="I15">
    <cfRule type="cellIs" dxfId="2" priority="81" aboveAverage="1" operator="lessThan">
      <formula>0</formula>
    </cfRule>
  </conditionalFormatting>
  <conditionalFormatting sqref="I16">
    <cfRule type="cellIs" dxfId="2" priority="80" aboveAverage="1" operator="lessThan">
      <formula>0</formula>
    </cfRule>
  </conditionalFormatting>
  <conditionalFormatting sqref="I17">
    <cfRule type="cellIs" dxfId="2" priority="79" aboveAverage="1" operator="lessThan">
      <formula>0</formula>
    </cfRule>
  </conditionalFormatting>
  <conditionalFormatting sqref="I18">
    <cfRule type="cellIs" dxfId="2" priority="78" aboveAverage="1" operator="lessThan">
      <formula>0</formula>
    </cfRule>
  </conditionalFormatting>
  <conditionalFormatting sqref="I19">
    <cfRule type="cellIs" dxfId="2" priority="77" aboveAverage="1" operator="lessThan">
      <formula>0</formula>
    </cfRule>
  </conditionalFormatting>
  <conditionalFormatting sqref="I20">
    <cfRule type="cellIs" dxfId="2" priority="76" aboveAverage="1" operator="lessThan">
      <formula>0</formula>
    </cfRule>
  </conditionalFormatting>
  <conditionalFormatting sqref="I21">
    <cfRule type="cellIs" dxfId="2" priority="75" aboveAverage="1" operator="lessThan">
      <formula>0</formula>
    </cfRule>
  </conditionalFormatting>
  <conditionalFormatting sqref="I22">
    <cfRule type="cellIs" dxfId="2" priority="74" aboveAverage="1" operator="lessThan">
      <formula>0</formula>
    </cfRule>
  </conditionalFormatting>
  <conditionalFormatting sqref="I23">
    <cfRule type="cellIs" dxfId="2" priority="73" aboveAverage="1" operator="lessThan">
      <formula>0</formula>
    </cfRule>
  </conditionalFormatting>
  <conditionalFormatting sqref="I24">
    <cfRule type="cellIs" dxfId="2" priority="72" aboveAverage="1" operator="lessThan">
      <formula>0</formula>
    </cfRule>
  </conditionalFormatting>
  <conditionalFormatting sqref="I25">
    <cfRule type="cellIs" dxfId="2" priority="71" aboveAverage="1" operator="lessThan">
      <formula>0</formula>
    </cfRule>
  </conditionalFormatting>
  <conditionalFormatting sqref="I26">
    <cfRule type="cellIs" dxfId="2" priority="70" aboveAverage="1" operator="lessThan">
      <formula>0</formula>
    </cfRule>
  </conditionalFormatting>
  <conditionalFormatting sqref="I27">
    <cfRule type="cellIs" dxfId="2" priority="69" aboveAverage="1" operator="lessThan">
      <formula>0</formula>
    </cfRule>
  </conditionalFormatting>
  <conditionalFormatting sqref="I28">
    <cfRule type="cellIs" dxfId="2" priority="68" aboveAverage="1" operator="lessThan">
      <formula>0</formula>
    </cfRule>
  </conditionalFormatting>
  <conditionalFormatting sqref="I29">
    <cfRule type="cellIs" dxfId="2" priority="67" aboveAverage="1" operator="lessThan">
      <formula>0</formula>
    </cfRule>
  </conditionalFormatting>
  <conditionalFormatting sqref="I30">
    <cfRule type="cellIs" dxfId="2" priority="66" aboveAverage="1" operator="lessThan">
      <formula>0</formula>
    </cfRule>
  </conditionalFormatting>
  <conditionalFormatting sqref="I31">
    <cfRule type="cellIs" dxfId="2" priority="65" aboveAverage="1" operator="lessThan">
      <formula>0</formula>
    </cfRule>
  </conditionalFormatting>
  <conditionalFormatting sqref="I32">
    <cfRule type="cellIs" dxfId="2" priority="64" aboveAverage="1" operator="lessThan">
      <formula>0</formula>
    </cfRule>
  </conditionalFormatting>
  <conditionalFormatting sqref="I33">
    <cfRule type="cellIs" dxfId="2" priority="63" aboveAverage="1" operator="lessThan">
      <formula>0</formula>
    </cfRule>
  </conditionalFormatting>
  <conditionalFormatting sqref="I34">
    <cfRule type="cellIs" dxfId="2" priority="34" aboveAverage="1" operator="lessThan">
      <formula>0</formula>
    </cfRule>
  </conditionalFormatting>
  <conditionalFormatting sqref="G3:I3 G4:H33 G35:I65225">
    <cfRule type="cellIs" dxfId="2" priority="645" aboveAverage="1" operator="lessThan">
      <formula>0</formula>
    </cfRule>
  </conditionalFormatting>
  <pageMargins left="0.75" right="0.75" top="1" bottom="1" header="0.5" footer="0.5"/>
  <pageSetup paperSize="9" orientation="portrait"/>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L452"/>
  <sheetViews>
    <sheetView topLeftCell="M1" workbookViewId="0">
      <pane ySplit="1" topLeftCell="A222" activePane="bottomLeft" state="frozen"/>
      <selection/>
      <selection pane="bottomLeft" activeCell="M237" sqref="M237"/>
    </sheetView>
  </sheetViews>
  <sheetFormatPr baseColWidth="8" defaultColWidth="9" defaultRowHeight="13.5"/>
  <cols>
    <col min="1" max="1" width="9.66666666666667" style="22"/>
    <col min="2" max="2" width="9" style="23"/>
    <col min="3" max="3" width="7.88333333333333" style="22" customWidth="1"/>
    <col min="4" max="5" width="10.6333333333333" style="25" customWidth="1"/>
    <col min="6" max="6" width="9.38333333333333" style="25" customWidth="1"/>
    <col min="7" max="7" width="10.3833333333333" style="25" customWidth="1"/>
    <col min="8" max="8" width="11.5" style="25" customWidth="1"/>
    <col min="9" max="9" width="10.3833333333333" style="25" customWidth="1"/>
    <col min="10" max="10" width="9.38333333333333" style="25" customWidth="1"/>
    <col min="11" max="14" width="8.88333333333333" style="23" customWidth="1"/>
    <col min="15" max="15" width="10" style="26" customWidth="1"/>
    <col min="16" max="16" width="11.3833333333333" style="26" customWidth="1"/>
    <col min="17" max="17" width="6.63333333333333" style="26" customWidth="1"/>
    <col min="18" max="18" width="11.3833333333333" style="26" customWidth="1"/>
    <col min="19" max="19" width="11.5" style="27" customWidth="1"/>
    <col min="20" max="20" width="9.38333333333333" style="26" customWidth="1"/>
    <col min="21" max="21" width="10.3833333333333" style="27" customWidth="1"/>
    <col min="22" max="22" width="8.88333333333333" style="26" customWidth="1"/>
    <col min="23" max="23" width="8.38333333333333" style="26" customWidth="1"/>
    <col min="24" max="24" width="10.3833333333333" style="26" customWidth="1"/>
    <col min="25" max="25" width="9.38333333333333" style="26" customWidth="1"/>
    <col min="26" max="26" width="11.5" style="27" customWidth="1"/>
    <col min="27" max="27" width="12.3833333333333" style="27" customWidth="1"/>
    <col min="28" max="28" width="12.7583333333333" style="28" customWidth="1"/>
    <col min="29" max="29" width="11" style="29" customWidth="1"/>
    <col min="30" max="30" width="12.2583333333333" style="30" customWidth="1"/>
    <col min="31" max="31" width="13.5" style="30" customWidth="1"/>
    <col min="32" max="32" width="12.6333333333333" style="30" customWidth="1"/>
    <col min="33" max="33" width="11.5" style="30" customWidth="1"/>
    <col min="34" max="35" width="16.8166666666667" style="23" customWidth="1"/>
    <col min="36" max="36" width="10.5583333333333" style="22" customWidth="1"/>
    <col min="37" max="37" width="12.6333333333333" style="23"/>
    <col min="38" max="16384" width="9" style="23"/>
  </cols>
  <sheetData>
    <row r="1" spans="1:37" s="22" customFormat="1" ht="33" customHeight="1">
      <c r="A1" s="22" t="s">
        <v>26181</v>
      </c>
      <c r="B1" s="22" t="s">
        <v>1</v>
      </c>
      <c r="C1" s="22" t="s">
        <v>26164</v>
      </c>
      <c r="D1" s="25" t="s">
        <v>26162</v>
      </c>
      <c r="E1" s="25" t="s">
        <v>26165</v>
      </c>
      <c r="F1" s="25" t="s">
        <v>26166</v>
      </c>
      <c r="G1" s="25" t="s">
        <v>26167</v>
      </c>
      <c r="H1" s="25" t="s">
        <v>26168</v>
      </c>
      <c r="I1" s="25" t="s">
        <v>26169</v>
      </c>
      <c r="J1" s="31" t="s">
        <v>26170</v>
      </c>
      <c r="O1" s="32" t="s">
        <v>26181</v>
      </c>
      <c r="P1" s="32" t="s">
        <v>1</v>
      </c>
      <c r="Q1" s="32" t="s">
        <v>26164</v>
      </c>
      <c r="R1" s="32" t="s">
        <v>26162</v>
      </c>
      <c r="S1" s="32" t="s">
        <v>26165</v>
      </c>
      <c r="T1" s="32" t="s">
        <v>26166</v>
      </c>
      <c r="U1" s="32" t="s">
        <v>26167</v>
      </c>
      <c r="V1" s="32" t="s">
        <v>26197</v>
      </c>
      <c r="W1" s="32" t="s">
        <v>26198</v>
      </c>
      <c r="X1" s="32" t="s">
        <v>26169</v>
      </c>
      <c r="Y1" s="32" t="s">
        <v>26199</v>
      </c>
      <c r="Z1" s="32" t="s">
        <v>26168</v>
      </c>
      <c r="AA1" s="32" t="s">
        <v>26170</v>
      </c>
      <c r="AB1" s="33" t="s">
        <v>26200</v>
      </c>
      <c r="AC1" s="34" t="s">
        <v>26201</v>
      </c>
      <c r="AD1" s="35" t="s">
        <v>26202</v>
      </c>
      <c r="AE1" s="35" t="s">
        <v>26203</v>
      </c>
      <c r="AF1" s="36" t="s">
        <v>26204</v>
      </c>
      <c r="AG1" s="25"/>
      <c r="AI1" s="22" t="s">
        <v>26205</v>
      </c>
      <c r="AJ1" s="22" t="s">
        <v>26206</v>
      </c>
      <c r="AK1" s="22" t="s">
        <v>26207</v>
      </c>
    </row>
    <row r="2" spans="1:37" s="23" customFormat="1" ht="21" customHeight="1">
      <c r="A2" s="37">
        <v>46143</v>
      </c>
      <c r="B2" s="23" t="s">
        <v>9</v>
      </c>
      <c r="C2" s="22">
        <v>35</v>
      </c>
      <c r="D2" s="25">
        <v>12393.4</v>
      </c>
      <c r="E2" s="25">
        <v>603.223000000001</v>
      </c>
      <c r="F2" s="25">
        <v>471.07</v>
      </c>
      <c r="G2" s="25">
        <v>132.153000000001</v>
      </c>
      <c r="H2" s="25">
        <v>22492.82</v>
      </c>
      <c r="I2" s="25">
        <v>0</v>
      </c>
      <c r="J2" s="25">
        <v>2212.121</v>
      </c>
      <c r="O2" s="38">
        <v>46143</v>
      </c>
      <c r="P2" s="39" t="s">
        <v>9</v>
      </c>
      <c r="Q2" s="40">
        <f>SUMIFS($C:$C,$A:$A,$O:$O,$B:$B,P2)</f>
        <v>35</v>
      </c>
      <c r="R2" s="41">
        <f>SUMIFS($D:$D,$A:$A,$O:$O,$B:$B,P2)</f>
        <v>12393.4</v>
      </c>
      <c r="S2" s="41">
        <f>SUMIFS($E:$E,$A:$A,$O:$O,$B:$B,P2)</f>
        <v>603.223000000001</v>
      </c>
      <c r="T2" s="40">
        <f>SUMIFS($F:$F,$A:$A,$O:$O,$B:$B,P2)</f>
        <v>471.07</v>
      </c>
      <c r="U2" s="41">
        <f>S2-T2</f>
        <v>132.153000000001</v>
      </c>
      <c r="V2" s="42">
        <f>IFERROR(T2/R2,0)</f>
        <v>0.0380097471234689</v>
      </c>
      <c r="W2" s="42">
        <f>IFERROR(U2/R2,0)</f>
        <v>0.0106631755611859</v>
      </c>
      <c r="X2" s="40">
        <f>SUMIFS($I:$I,$A:$A,$O:$O,$B:$B,P2)</f>
        <v>0</v>
      </c>
      <c r="Y2" s="42">
        <f>IFERROR(X2/(Z2+X2),0)</f>
        <v>0</v>
      </c>
      <c r="Z2" s="41">
        <f>SUMIFS($H:$H,$A:$A,$O:$O,$B:$B,P2)</f>
        <v>22492.82</v>
      </c>
      <c r="AA2" s="41">
        <f>SUMIFS($J:$J,$A:$A,$O:$O,$B:$B,P2)</f>
        <v>2212.121</v>
      </c>
      <c r="AB2" s="41">
        <f>AA2-T2</f>
        <v>1741.051</v>
      </c>
      <c r="AC2" s="43">
        <f>IFERROR((AA2-T2)/Z2,0)</f>
        <v>0.0774047451586773</v>
      </c>
      <c r="AD2" s="44">
        <f>AF2/30</f>
        <v>17414.1666666667</v>
      </c>
      <c r="AE2" s="44">
        <f t="shared" ref="AE2:AE11" si="0">X2+Z2</f>
        <v>22492.82</v>
      </c>
      <c r="AF2" s="45">
        <v>522425</v>
      </c>
      <c r="AG2" s="30">
        <f>R2-AD2</f>
        <v>-5020.7666666667</v>
      </c>
      <c r="AH2" s="22"/>
      <c r="AI2" s="22" t="s">
        <v>7</v>
      </c>
      <c r="AJ2" s="46">
        <v>522425</v>
      </c>
      <c r="AK2" s="47">
        <f>AJ2/30</f>
        <v>17414.1666666667</v>
      </c>
    </row>
    <row r="3" spans="1:37" s="23" customFormat="1" ht="21" customHeight="1">
      <c r="A3" s="37">
        <v>46143</v>
      </c>
      <c r="B3" s="23" t="s">
        <v>11</v>
      </c>
      <c r="C3" s="22">
        <v>16</v>
      </c>
      <c r="D3" s="25">
        <v>4143.58</v>
      </c>
      <c r="E3" s="25">
        <v>249.294</v>
      </c>
      <c r="F3" s="25">
        <v>324.35</v>
      </c>
      <c r="G3" s="25">
        <v>-75.0559999999997</v>
      </c>
      <c r="H3" s="25">
        <v>7458</v>
      </c>
      <c r="I3" s="25">
        <v>-310.88</v>
      </c>
      <c r="J3" s="25">
        <v>798.461</v>
      </c>
      <c r="O3" s="38">
        <v>46143</v>
      </c>
      <c r="P3" s="39" t="s">
        <v>11</v>
      </c>
      <c r="Q3" s="40">
        <f t="shared" ref="Q3:Q11" si="1">SUMIFS($C:$C,$A:$A,$O:$O,$B:$B,P3)</f>
        <v>16</v>
      </c>
      <c r="R3" s="41">
        <f t="shared" ref="R3:R11" si="2">SUMIFS($D:$D,$A:$A,$O:$O,$B:$B,P3)</f>
        <v>4143.58</v>
      </c>
      <c r="S3" s="41">
        <f t="shared" ref="S3:S11" si="3">SUMIFS($E:$E,$A:$A,$O:$O,$B:$B,P3)</f>
        <v>249.294</v>
      </c>
      <c r="T3" s="40">
        <f t="shared" ref="T3:T11" si="4">SUMIFS($F:$F,$A:$A,$O:$O,$B:$B,P3)</f>
        <v>324.35</v>
      </c>
      <c r="U3" s="41">
        <f t="shared" ref="U3:U12" si="5">S3-T3</f>
        <v>-75.056</v>
      </c>
      <c r="V3" s="42">
        <f t="shared" ref="V3:V11" si="6">IFERROR(T3/R3,0)</f>
        <v>0.0782777211976117</v>
      </c>
      <c r="W3" s="42">
        <f t="shared" ref="W3:W11" si="7">IFERROR(U3/R3,0)</f>
        <v>-0.018113804970581</v>
      </c>
      <c r="X3" s="40">
        <f t="shared" ref="X3:X11" si="8">SUMIFS($I:$I,$A:$A,$O:$O,$B:$B,P3)</f>
        <v>-310.88</v>
      </c>
      <c r="Y3" s="42">
        <f t="shared" ref="Y3:Y12" si="9">IFERROR(X3/(Z3+X3),0)</f>
        <v>-0.0434972408466627</v>
      </c>
      <c r="Z3" s="41">
        <f t="shared" ref="Z3:Z11" si="10">SUMIFS($H:$H,$A:$A,$O:$O,$B:$B,P3)</f>
        <v>7458</v>
      </c>
      <c r="AA3" s="41">
        <f t="shared" ref="AA3:AA11" si="11">SUMIFS($J:$J,$A:$A,$O:$O,$B:$B,P3)</f>
        <v>798.461</v>
      </c>
      <c r="AB3" s="41">
        <f t="shared" ref="AB3:AB11" si="12">AA3-T3</f>
        <v>474.111</v>
      </c>
      <c r="AC3" s="43">
        <f t="shared" ref="AC3:AC12" si="13">IFERROR((AA3-T3)/Z3,0)</f>
        <v>0.063570796460177</v>
      </c>
      <c r="AD3" s="44">
        <f t="shared" ref="AD3:AD11" si="14">AF3/30</f>
        <v>14270.7</v>
      </c>
      <c r="AE3" s="44">
        <f t="shared" si="0"/>
        <v>7147.12</v>
      </c>
      <c r="AF3" s="45">
        <v>428121</v>
      </c>
      <c r="AG3" s="30">
        <f t="shared" ref="AG3:AG9" si="15">R3-AD3</f>
        <v>-10127.12</v>
      </c>
      <c r="AH3" s="22"/>
      <c r="AI3" s="22" t="s">
        <v>9</v>
      </c>
      <c r="AJ3" s="48">
        <v>428121</v>
      </c>
      <c r="AK3" s="47">
        <f t="shared" ref="AK3:AK8" si="16">AJ3/30</f>
        <v>14270.7</v>
      </c>
    </row>
    <row r="4" spans="1:37" s="23" customFormat="1" ht="21" customHeight="1">
      <c r="A4" s="37">
        <v>46143</v>
      </c>
      <c r="B4" s="23" t="s">
        <v>4</v>
      </c>
      <c r="C4" s="22">
        <v>0</v>
      </c>
      <c r="D4" s="25">
        <v>0</v>
      </c>
      <c r="E4" s="25">
        <v>0</v>
      </c>
      <c r="F4" s="25">
        <v>0</v>
      </c>
      <c r="G4" s="25">
        <v>0</v>
      </c>
      <c r="H4" s="25">
        <v>0</v>
      </c>
      <c r="I4" s="25">
        <v>0</v>
      </c>
      <c r="J4" s="25">
        <v>0</v>
      </c>
      <c r="O4" s="38">
        <v>46143</v>
      </c>
      <c r="P4" s="39" t="s">
        <v>4</v>
      </c>
      <c r="Q4" s="40">
        <f t="shared" si="1"/>
        <v>0</v>
      </c>
      <c r="R4" s="41">
        <f t="shared" si="2"/>
        <v>0</v>
      </c>
      <c r="S4" s="41">
        <f t="shared" si="3"/>
        <v>0</v>
      </c>
      <c r="T4" s="40">
        <f t="shared" si="4"/>
        <v>0</v>
      </c>
      <c r="U4" s="41">
        <f t="shared" si="5"/>
        <v>0</v>
      </c>
      <c r="V4" s="42">
        <f t="shared" si="6"/>
        <v>0</v>
      </c>
      <c r="W4" s="42">
        <f t="shared" si="7"/>
        <v>0</v>
      </c>
      <c r="X4" s="40">
        <f t="shared" si="8"/>
        <v>0</v>
      </c>
      <c r="Y4" s="42">
        <f t="shared" si="9"/>
        <v>0</v>
      </c>
      <c r="Z4" s="41">
        <f t="shared" si="10"/>
        <v>0</v>
      </c>
      <c r="AA4" s="41">
        <f t="shared" si="11"/>
        <v>0</v>
      </c>
      <c r="AB4" s="41">
        <f t="shared" si="12"/>
        <v>0</v>
      </c>
      <c r="AC4" s="43">
        <f t="shared" si="13"/>
        <v>0</v>
      </c>
      <c r="AD4" s="44">
        <f t="shared" si="14"/>
        <v>16805.4</v>
      </c>
      <c r="AE4" s="44">
        <f t="shared" si="0"/>
        <v>0</v>
      </c>
      <c r="AF4" s="45">
        <v>504162</v>
      </c>
      <c r="AG4" s="30">
        <f t="shared" si="15"/>
        <v>-16805.4</v>
      </c>
      <c r="AH4" s="22"/>
      <c r="AI4" s="22" t="s">
        <v>11</v>
      </c>
      <c r="AJ4" s="48">
        <v>504162</v>
      </c>
      <c r="AK4" s="47">
        <f t="shared" si="16"/>
        <v>16805.4</v>
      </c>
    </row>
    <row r="5" spans="1:37" s="23" customFormat="1" ht="21" customHeight="1">
      <c r="A5" s="37">
        <v>46143</v>
      </c>
      <c r="B5" s="23" t="s">
        <v>19</v>
      </c>
      <c r="C5" s="22">
        <v>0</v>
      </c>
      <c r="D5" s="25">
        <v>0</v>
      </c>
      <c r="E5" s="25">
        <v>0</v>
      </c>
      <c r="F5" s="25">
        <v>9.9</v>
      </c>
      <c r="G5" s="25">
        <v>-9.9</v>
      </c>
      <c r="H5" s="25">
        <v>0</v>
      </c>
      <c r="I5" s="25">
        <v>0</v>
      </c>
      <c r="J5" s="25">
        <v>0</v>
      </c>
      <c r="O5" s="38">
        <v>46143</v>
      </c>
      <c r="P5" s="39" t="s">
        <v>19</v>
      </c>
      <c r="Q5" s="40">
        <f t="shared" si="1"/>
        <v>0</v>
      </c>
      <c r="R5" s="41">
        <f t="shared" si="2"/>
        <v>0</v>
      </c>
      <c r="S5" s="41">
        <f t="shared" si="3"/>
        <v>0</v>
      </c>
      <c r="T5" s="40">
        <f t="shared" si="4"/>
        <v>9.9</v>
      </c>
      <c r="U5" s="41">
        <f t="shared" si="5"/>
        <v>-9.9</v>
      </c>
      <c r="V5" s="42">
        <f t="shared" si="6"/>
        <v>0</v>
      </c>
      <c r="W5" s="42">
        <f t="shared" si="7"/>
        <v>0</v>
      </c>
      <c r="X5" s="40">
        <f t="shared" si="8"/>
        <v>0</v>
      </c>
      <c r="Y5" s="42">
        <f t="shared" si="9"/>
        <v>0</v>
      </c>
      <c r="Z5" s="41">
        <f t="shared" si="10"/>
        <v>0</v>
      </c>
      <c r="AA5" s="41">
        <f t="shared" si="11"/>
        <v>0</v>
      </c>
      <c r="AB5" s="41">
        <f t="shared" si="12"/>
        <v>-9.9</v>
      </c>
      <c r="AC5" s="43">
        <f t="shared" si="13"/>
        <v>0</v>
      </c>
      <c r="AD5" s="44">
        <f t="shared" si="14"/>
        <v>0</v>
      </c>
      <c r="AE5" s="44">
        <f t="shared" si="0"/>
        <v>0</v>
      </c>
      <c r="AF5" s="45">
        <v>0</v>
      </c>
      <c r="AG5" s="30">
        <f t="shared" si="15"/>
        <v>0</v>
      </c>
      <c r="AH5" s="22"/>
      <c r="AI5" s="22" t="s">
        <v>4</v>
      </c>
      <c r="AJ5" s="48">
        <v>0</v>
      </c>
      <c r="AK5" s="47">
        <f t="shared" si="16"/>
        <v>0</v>
      </c>
    </row>
    <row r="6" spans="1:37" s="23" customFormat="1" ht="21" customHeight="1">
      <c r="A6" s="37">
        <v>46143</v>
      </c>
      <c r="B6" s="23" t="s">
        <v>18</v>
      </c>
      <c r="C6" s="22">
        <v>7</v>
      </c>
      <c r="D6" s="25">
        <v>2364.65</v>
      </c>
      <c r="E6" s="25">
        <v>139.4445</v>
      </c>
      <c r="F6" s="25">
        <v>210.57</v>
      </c>
      <c r="G6" s="25">
        <v>-71.1255</v>
      </c>
      <c r="H6" s="25">
        <v>3888.22</v>
      </c>
      <c r="I6" s="25">
        <v>-80</v>
      </c>
      <c r="J6" s="25">
        <v>403.65</v>
      </c>
      <c r="O6" s="38">
        <v>46143</v>
      </c>
      <c r="P6" s="39" t="s">
        <v>18</v>
      </c>
      <c r="Q6" s="40">
        <f t="shared" si="1"/>
        <v>7</v>
      </c>
      <c r="R6" s="41">
        <f t="shared" si="2"/>
        <v>2364.65</v>
      </c>
      <c r="S6" s="41">
        <f t="shared" si="3"/>
        <v>139.4445</v>
      </c>
      <c r="T6" s="40">
        <f t="shared" si="4"/>
        <v>210.57</v>
      </c>
      <c r="U6" s="41">
        <f t="shared" si="5"/>
        <v>-71.1255</v>
      </c>
      <c r="V6" s="42">
        <f t="shared" si="6"/>
        <v>0.0890491193199839</v>
      </c>
      <c r="W6" s="42">
        <f t="shared" si="7"/>
        <v>-0.0300786585752648</v>
      </c>
      <c r="X6" s="40">
        <f t="shared" si="8"/>
        <v>-80</v>
      </c>
      <c r="Y6" s="42">
        <f t="shared" si="9"/>
        <v>-0.0210071897106785</v>
      </c>
      <c r="Z6" s="41">
        <f t="shared" si="10"/>
        <v>3888.22</v>
      </c>
      <c r="AA6" s="41">
        <f t="shared" si="11"/>
        <v>403.65</v>
      </c>
      <c r="AB6" s="41">
        <f t="shared" si="12"/>
        <v>193.08</v>
      </c>
      <c r="AC6" s="43">
        <f t="shared" si="13"/>
        <v>0.0496576839787872</v>
      </c>
      <c r="AD6" s="44">
        <f t="shared" si="14"/>
        <v>0</v>
      </c>
      <c r="AE6" s="44">
        <f t="shared" si="0"/>
        <v>3808.22</v>
      </c>
      <c r="AF6" s="44">
        <v>0</v>
      </c>
      <c r="AG6" s="30">
        <f t="shared" si="15"/>
        <v>2364.65</v>
      </c>
      <c r="AH6" s="22"/>
      <c r="AI6" s="22" t="s">
        <v>19</v>
      </c>
      <c r="AJ6" s="48">
        <v>0</v>
      </c>
      <c r="AK6" s="47">
        <f t="shared" si="16"/>
        <v>0</v>
      </c>
    </row>
    <row r="7" spans="1:37" s="23" customFormat="1" ht="21" customHeight="1">
      <c r="A7" s="37">
        <v>46143</v>
      </c>
      <c r="B7" s="23" t="s">
        <v>22</v>
      </c>
      <c r="C7" s="22">
        <v>6</v>
      </c>
      <c r="D7" s="25">
        <v>1517.66</v>
      </c>
      <c r="E7" s="25">
        <v>78.043</v>
      </c>
      <c r="F7" s="25">
        <v>124.6</v>
      </c>
      <c r="G7" s="25">
        <v>-46.557</v>
      </c>
      <c r="H7" s="25">
        <v>2796.82</v>
      </c>
      <c r="I7" s="25">
        <v>0</v>
      </c>
      <c r="J7" s="25">
        <v>286.15</v>
      </c>
      <c r="O7" s="38">
        <v>46143</v>
      </c>
      <c r="P7" s="39" t="s">
        <v>22</v>
      </c>
      <c r="Q7" s="40">
        <f t="shared" si="1"/>
        <v>6</v>
      </c>
      <c r="R7" s="41">
        <f t="shared" si="2"/>
        <v>1517.66</v>
      </c>
      <c r="S7" s="41">
        <f t="shared" si="3"/>
        <v>78.043</v>
      </c>
      <c r="T7" s="40">
        <f t="shared" si="4"/>
        <v>124.6</v>
      </c>
      <c r="U7" s="41">
        <f t="shared" si="5"/>
        <v>-46.557</v>
      </c>
      <c r="V7" s="42">
        <f t="shared" si="6"/>
        <v>0.0821000751156385</v>
      </c>
      <c r="W7" s="42">
        <f t="shared" si="7"/>
        <v>-0.0306768314378714</v>
      </c>
      <c r="X7" s="40">
        <f t="shared" si="8"/>
        <v>0</v>
      </c>
      <c r="Y7" s="42">
        <f t="shared" si="9"/>
        <v>0</v>
      </c>
      <c r="Z7" s="41">
        <f t="shared" si="10"/>
        <v>2796.82</v>
      </c>
      <c r="AA7" s="41">
        <f t="shared" si="11"/>
        <v>286.15</v>
      </c>
      <c r="AB7" s="41">
        <f t="shared" si="12"/>
        <v>161.55</v>
      </c>
      <c r="AC7" s="43">
        <f t="shared" si="13"/>
        <v>0.0577620297337691</v>
      </c>
      <c r="AD7" s="44">
        <f t="shared" si="14"/>
        <v>7399.8</v>
      </c>
      <c r="AE7" s="44">
        <f t="shared" si="0"/>
        <v>2796.82</v>
      </c>
      <c r="AF7" s="45">
        <v>221994</v>
      </c>
      <c r="AG7" s="30">
        <f t="shared" si="15"/>
        <v>-5882.14</v>
      </c>
      <c r="AI7" s="22" t="s">
        <v>18</v>
      </c>
      <c r="AJ7" s="48">
        <v>221994</v>
      </c>
      <c r="AK7" s="47">
        <f t="shared" si="16"/>
        <v>7399.8</v>
      </c>
    </row>
    <row r="8" spans="1:37" s="23" customFormat="1" ht="21" customHeight="1">
      <c r="A8" s="37">
        <v>46143</v>
      </c>
      <c r="B8" s="23" t="s">
        <v>26</v>
      </c>
      <c r="C8" s="22">
        <v>0</v>
      </c>
      <c r="D8" s="25">
        <v>0</v>
      </c>
      <c r="E8" s="25">
        <v>0</v>
      </c>
      <c r="F8" s="25">
        <v>21.65</v>
      </c>
      <c r="G8" s="25">
        <v>-21.65</v>
      </c>
      <c r="H8" s="25">
        <v>0</v>
      </c>
      <c r="I8" s="25">
        <v>0</v>
      </c>
      <c r="J8" s="25">
        <v>0</v>
      </c>
      <c r="O8" s="38">
        <v>46143</v>
      </c>
      <c r="P8" s="39" t="s">
        <v>26</v>
      </c>
      <c r="Q8" s="40">
        <f t="shared" si="1"/>
        <v>0</v>
      </c>
      <c r="R8" s="41">
        <f t="shared" si="2"/>
        <v>0</v>
      </c>
      <c r="S8" s="41">
        <f t="shared" si="3"/>
        <v>0</v>
      </c>
      <c r="T8" s="40">
        <f t="shared" si="4"/>
        <v>21.65</v>
      </c>
      <c r="U8" s="41">
        <f t="shared" si="5"/>
        <v>-21.65</v>
      </c>
      <c r="V8" s="42">
        <f t="shared" si="6"/>
        <v>0</v>
      </c>
      <c r="W8" s="42">
        <f t="shared" si="7"/>
        <v>0</v>
      </c>
      <c r="X8" s="40">
        <f t="shared" si="8"/>
        <v>0</v>
      </c>
      <c r="Y8" s="42">
        <f t="shared" si="9"/>
        <v>0</v>
      </c>
      <c r="Z8" s="41">
        <f t="shared" si="10"/>
        <v>0</v>
      </c>
      <c r="AA8" s="41">
        <f t="shared" si="11"/>
        <v>0</v>
      </c>
      <c r="AB8" s="41">
        <f t="shared" si="12"/>
        <v>-21.65</v>
      </c>
      <c r="AC8" s="43">
        <f t="shared" si="13"/>
        <v>0</v>
      </c>
      <c r="AD8" s="44">
        <f t="shared" si="14"/>
        <v>4861.06666666667</v>
      </c>
      <c r="AE8" s="44">
        <f t="shared" si="0"/>
        <v>0</v>
      </c>
      <c r="AF8" s="45">
        <v>145832</v>
      </c>
      <c r="AG8" s="30">
        <f t="shared" si="15"/>
        <v>-4861.06666666667</v>
      </c>
      <c r="AI8" s="22" t="s">
        <v>22</v>
      </c>
      <c r="AJ8" s="48">
        <v>145832</v>
      </c>
      <c r="AK8" s="47">
        <f t="shared" si="16"/>
        <v>4861.06666666667</v>
      </c>
    </row>
    <row r="9" spans="1:37" s="23" customFormat="1" ht="21" customHeight="1">
      <c r="A9" s="37">
        <v>46143</v>
      </c>
      <c r="B9" s="23" t="s">
        <v>27</v>
      </c>
      <c r="C9" s="22">
        <v>0</v>
      </c>
      <c r="D9" s="25">
        <v>0</v>
      </c>
      <c r="E9" s="25">
        <v>0</v>
      </c>
      <c r="F9" s="25">
        <v>7.07</v>
      </c>
      <c r="G9" s="25">
        <v>-7.07</v>
      </c>
      <c r="H9" s="25">
        <v>0</v>
      </c>
      <c r="I9" s="25">
        <v>0</v>
      </c>
      <c r="J9" s="25">
        <v>0</v>
      </c>
      <c r="O9" s="38">
        <v>46143</v>
      </c>
      <c r="P9" s="39" t="s">
        <v>27</v>
      </c>
      <c r="Q9" s="40">
        <f t="shared" si="1"/>
        <v>0</v>
      </c>
      <c r="R9" s="41">
        <f t="shared" si="2"/>
        <v>0</v>
      </c>
      <c r="S9" s="41">
        <f t="shared" si="3"/>
        <v>0</v>
      </c>
      <c r="T9" s="40">
        <f t="shared" si="4"/>
        <v>7.07</v>
      </c>
      <c r="U9" s="41">
        <f t="shared" si="5"/>
        <v>-7.07</v>
      </c>
      <c r="V9" s="42">
        <f t="shared" si="6"/>
        <v>0</v>
      </c>
      <c r="W9" s="42">
        <f t="shared" si="7"/>
        <v>0</v>
      </c>
      <c r="X9" s="40">
        <f t="shared" si="8"/>
        <v>0</v>
      </c>
      <c r="Y9" s="42">
        <f t="shared" si="9"/>
        <v>0</v>
      </c>
      <c r="Z9" s="41">
        <f t="shared" si="10"/>
        <v>0</v>
      </c>
      <c r="AA9" s="41">
        <f t="shared" si="11"/>
        <v>0</v>
      </c>
      <c r="AB9" s="41">
        <f t="shared" si="12"/>
        <v>-7.07</v>
      </c>
      <c r="AC9" s="43">
        <f t="shared" si="13"/>
        <v>0</v>
      </c>
      <c r="AD9" s="44">
        <f t="shared" si="14"/>
        <v>0</v>
      </c>
      <c r="AE9" s="44">
        <f t="shared" si="0"/>
        <v>0</v>
      </c>
      <c r="AF9" s="45">
        <v>0</v>
      </c>
      <c r="AG9" s="30">
        <f t="shared" si="15"/>
        <v>0</v>
      </c>
      <c r="AI9" s="22"/>
      <c r="AJ9" s="48"/>
      <c r="AK9" s="47"/>
    </row>
    <row r="10" spans="1:37" s="23" customFormat="1" ht="21" customHeight="1">
      <c r="A10" s="37">
        <v>46144</v>
      </c>
      <c r="B10" s="23" t="s">
        <v>7</v>
      </c>
      <c r="C10" s="22">
        <v>64</v>
      </c>
      <c r="D10" s="25">
        <v>14715.75</v>
      </c>
      <c r="E10" s="25">
        <v>918.9215</v>
      </c>
      <c r="F10" s="25">
        <v>480.76</v>
      </c>
      <c r="G10" s="25">
        <v>438.1615</v>
      </c>
      <c r="H10" s="25">
        <v>12758.49</v>
      </c>
      <c r="I10" s="25">
        <v>0</v>
      </c>
      <c r="J10" s="25">
        <v>1382.402</v>
      </c>
      <c r="O10" s="38"/>
      <c r="P10" s="39"/>
      <c r="Q10" s="40">
        <f t="shared" si="1"/>
        <v>0</v>
      </c>
      <c r="R10" s="41">
        <f t="shared" si="2"/>
        <v>0</v>
      </c>
      <c r="S10" s="41">
        <f t="shared" si="3"/>
        <v>0</v>
      </c>
      <c r="T10" s="40">
        <f t="shared" si="4"/>
        <v>0</v>
      </c>
      <c r="U10" s="41">
        <f t="shared" si="5"/>
        <v>0</v>
      </c>
      <c r="V10" s="42">
        <f t="shared" si="6"/>
        <v>0</v>
      </c>
      <c r="W10" s="42">
        <f t="shared" si="7"/>
        <v>0</v>
      </c>
      <c r="X10" s="40">
        <f t="shared" si="8"/>
        <v>0</v>
      </c>
      <c r="Y10" s="42">
        <f t="shared" si="9"/>
        <v>0</v>
      </c>
      <c r="Z10" s="41">
        <f t="shared" si="10"/>
        <v>0</v>
      </c>
      <c r="AA10" s="41">
        <f t="shared" si="11"/>
        <v>0</v>
      </c>
      <c r="AB10" s="41">
        <f t="shared" si="12"/>
        <v>0</v>
      </c>
      <c r="AC10" s="43">
        <f t="shared" si="13"/>
        <v>0</v>
      </c>
      <c r="AD10" s="44">
        <f t="shared" si="14"/>
        <v>0</v>
      </c>
      <c r="AE10" s="44">
        <f t="shared" si="0"/>
        <v>0</v>
      </c>
      <c r="AF10" s="44">
        <v>0</v>
      </c>
      <c r="AG10" s="30"/>
      <c r="AI10" s="22"/>
      <c r="AJ10" s="22"/>
    </row>
    <row r="11" spans="1:37" s="23" customFormat="1" ht="21" customHeight="1">
      <c r="A11" s="37">
        <v>46144</v>
      </c>
      <c r="B11" s="23" t="s">
        <v>9</v>
      </c>
      <c r="C11" s="22">
        <v>34</v>
      </c>
      <c r="D11" s="25">
        <v>12477.1</v>
      </c>
      <c r="E11" s="25">
        <v>591.978000000001</v>
      </c>
      <c r="F11" s="25">
        <v>483.64</v>
      </c>
      <c r="G11" s="25">
        <v>108.338000000001</v>
      </c>
      <c r="H11" s="25">
        <v>9840.48999999999</v>
      </c>
      <c r="I11" s="25">
        <v>-17.99</v>
      </c>
      <c r="J11" s="25">
        <v>957.803000000001</v>
      </c>
      <c r="O11" s="38"/>
      <c r="P11" s="39"/>
      <c r="Q11" s="40">
        <f t="shared" si="1"/>
        <v>0</v>
      </c>
      <c r="R11" s="41">
        <f t="shared" si="2"/>
        <v>0</v>
      </c>
      <c r="S11" s="41">
        <f t="shared" si="3"/>
        <v>0</v>
      </c>
      <c r="T11" s="40">
        <f t="shared" si="4"/>
        <v>0</v>
      </c>
      <c r="U11" s="41">
        <f t="shared" si="5"/>
        <v>0</v>
      </c>
      <c r="V11" s="42">
        <f t="shared" si="6"/>
        <v>0</v>
      </c>
      <c r="W11" s="42">
        <f t="shared" si="7"/>
        <v>0</v>
      </c>
      <c r="X11" s="40">
        <f t="shared" si="8"/>
        <v>0</v>
      </c>
      <c r="Y11" s="42">
        <f t="shared" si="9"/>
        <v>0</v>
      </c>
      <c r="Z11" s="41">
        <f t="shared" si="10"/>
        <v>0</v>
      </c>
      <c r="AA11" s="41">
        <f t="shared" si="11"/>
        <v>0</v>
      </c>
      <c r="AB11" s="41">
        <f t="shared" si="12"/>
        <v>0</v>
      </c>
      <c r="AC11" s="43">
        <f t="shared" si="13"/>
        <v>0</v>
      </c>
      <c r="AD11" s="44">
        <f t="shared" si="14"/>
        <v>0</v>
      </c>
      <c r="AE11" s="44">
        <f t="shared" si="0"/>
        <v>0</v>
      </c>
      <c r="AF11" s="44">
        <v>0</v>
      </c>
      <c r="AG11" s="30"/>
      <c r="AI11" s="22"/>
      <c r="AJ11" s="22"/>
    </row>
    <row r="12" spans="1:37" s="23" customFormat="1" ht="21" customHeight="1">
      <c r="A12" s="37">
        <v>46144</v>
      </c>
      <c r="B12" s="23" t="s">
        <v>11</v>
      </c>
      <c r="C12" s="22">
        <v>30</v>
      </c>
      <c r="D12" s="25">
        <v>7705.09</v>
      </c>
      <c r="E12" s="25">
        <v>423.3935</v>
      </c>
      <c r="F12" s="25">
        <v>478.45</v>
      </c>
      <c r="G12" s="25">
        <v>-55.0564999999997</v>
      </c>
      <c r="H12" s="25">
        <v>6549.96</v>
      </c>
      <c r="I12" s="49">
        <v>-731.59</v>
      </c>
      <c r="J12" s="25">
        <v>686.18</v>
      </c>
      <c r="O12" s="50" t="s">
        <v>26172</v>
      </c>
      <c r="P12" s="50"/>
      <c r="Q12" s="32">
        <f>SUM(Q2:Q11)</f>
        <v>64</v>
      </c>
      <c r="R12" s="32">
        <f>SUM(R2:R11)</f>
        <v>20419.29</v>
      </c>
      <c r="S12" s="32">
        <f>SUM(S2:S11)</f>
        <v>1070.0045</v>
      </c>
      <c r="T12" s="32">
        <f>SUM(T2:T11)</f>
        <v>1169.21</v>
      </c>
      <c r="U12" s="36">
        <f t="shared" si="5"/>
        <v>-99.2054999999991</v>
      </c>
      <c r="V12" s="51">
        <f>T12/R12</f>
        <v>0.0572600712365611</v>
      </c>
      <c r="W12" s="51">
        <f>U12/R12</f>
        <v>-0.00485842064048256</v>
      </c>
      <c r="X12" s="32">
        <f>SUM(X2:X11)</f>
        <v>-390.88</v>
      </c>
      <c r="Y12" s="51">
        <f t="shared" si="9"/>
        <v>-0.0107843900038019</v>
      </c>
      <c r="Z12" s="32">
        <f>SUM(Z2:Z11)</f>
        <v>36635.86</v>
      </c>
      <c r="AA12" s="32">
        <f>SUM(AA2:AA11)</f>
        <v>3700.382</v>
      </c>
      <c r="AB12" s="32">
        <f>SUM(AB2:AB11)</f>
        <v>2531.172</v>
      </c>
      <c r="AC12" s="52">
        <f t="shared" si="13"/>
        <v>0.0690900118081028</v>
      </c>
      <c r="AD12" s="32">
        <f>SUM(AD2:AD11)</f>
        <v>60751.1333333333</v>
      </c>
      <c r="AE12" s="32">
        <f>SUM(AE2:AE11)</f>
        <v>36244.98</v>
      </c>
      <c r="AF12" s="32">
        <f>SUM(AF2:AF11)</f>
        <v>1822534</v>
      </c>
      <c r="AG12" s="30"/>
      <c r="AJ12" s="22"/>
    </row>
    <row r="13" spans="1:37" s="23" customFormat="1" ht="21" customHeight="1">
      <c r="A13" s="37">
        <v>46144</v>
      </c>
      <c r="B13" s="23" t="s">
        <v>4</v>
      </c>
      <c r="C13" s="22">
        <v>0</v>
      </c>
      <c r="D13" s="25">
        <v>0</v>
      </c>
      <c r="E13" s="25">
        <v>0</v>
      </c>
      <c r="F13" s="25">
        <v>0</v>
      </c>
      <c r="G13" s="25">
        <v>0</v>
      </c>
      <c r="H13" s="25">
        <v>0</v>
      </c>
      <c r="I13" s="49">
        <v>0</v>
      </c>
      <c r="J13" s="25">
        <v>0</v>
      </c>
      <c r="O13" s="38">
        <v>46144</v>
      </c>
      <c r="P13" s="39" t="s">
        <v>7</v>
      </c>
      <c r="Q13" s="40">
        <f t="shared" ref="Q13:Q22" si="17">SUMIFS($C:$C,$A:$A,$O:$O,$B:$B,P13)</f>
        <v>64</v>
      </c>
      <c r="R13" s="41">
        <f t="shared" ref="R13:R22" si="18">SUMIFS($D:$D,$A:$A,$O:$O,$B:$B,P13)</f>
        <v>14715.75</v>
      </c>
      <c r="S13" s="41">
        <f t="shared" ref="S13:S22" si="19">SUMIFS($E:$E,$A:$A,$O:$O,$B:$B,P13)</f>
        <v>918.9215</v>
      </c>
      <c r="T13" s="40">
        <f t="shared" ref="T13:T22" si="20">SUMIFS($F:$F,$A:$A,$O:$O,$B:$B,P13)</f>
        <v>480.76</v>
      </c>
      <c r="U13" s="41">
        <f t="shared" ref="U13:U23" si="21">S13-T13</f>
        <v>438.1615</v>
      </c>
      <c r="V13" s="42">
        <f t="shared" ref="V13:V22" si="22">IFERROR(T13/R13,0)</f>
        <v>0.0326697585919848</v>
      </c>
      <c r="W13" s="42">
        <f t="shared" ref="W13:W22" si="23">IFERROR(U13/R13,0)</f>
        <v>0.0297750029730051</v>
      </c>
      <c r="X13" s="40">
        <f t="shared" ref="X13:X22" si="24">SUMIFS($I:$I,$A:$A,$O:$O,$B:$B,P13)</f>
        <v>0</v>
      </c>
      <c r="Y13" s="42">
        <f t="shared" ref="Y13:Y23" si="25">IFERROR(X13/(Z13+X13),0)</f>
        <v>0</v>
      </c>
      <c r="Z13" s="41">
        <f t="shared" ref="Z13:Z22" si="26">SUMIFS($H:$H,$A:$A,$O:$O,$B:$B,P13)</f>
        <v>12758.49</v>
      </c>
      <c r="AA13" s="41">
        <f t="shared" ref="AA13:AA22" si="27">SUMIFS($J:$J,$A:$A,$O:$O,$B:$B,P13)</f>
        <v>1382.402</v>
      </c>
      <c r="AB13" s="41">
        <f t="shared" ref="AB13:AB22" si="28">AA13-T13</f>
        <v>901.642</v>
      </c>
      <c r="AC13" s="43">
        <f t="shared" ref="AC13:AC23" si="29">IFERROR((AA13-T13)/Z13,0)</f>
        <v>0.0706699617274458</v>
      </c>
      <c r="AD13" s="44">
        <f>AF13/30</f>
        <v>17414.1666666667</v>
      </c>
      <c r="AE13" s="53">
        <f t="shared" ref="AE13:AE22" si="30">X13+Z13+AE2</f>
        <v>35251.31</v>
      </c>
      <c r="AF13" s="44">
        <v>522425</v>
      </c>
      <c r="AG13" s="30">
        <f>R13-AD13</f>
        <v>-2698.4166666667</v>
      </c>
      <c r="AJ13" s="22"/>
    </row>
    <row r="14" spans="1:37" s="23" customFormat="1" ht="21" customHeight="1">
      <c r="A14" s="37">
        <v>46144</v>
      </c>
      <c r="B14" s="23" t="s">
        <v>19</v>
      </c>
      <c r="C14" s="22">
        <v>1</v>
      </c>
      <c r="D14" s="25">
        <v>183.76</v>
      </c>
      <c r="E14" s="25">
        <v>10.848</v>
      </c>
      <c r="F14" s="25">
        <v>10.05</v>
      </c>
      <c r="G14" s="25">
        <v>0.798</v>
      </c>
      <c r="H14" s="25">
        <v>183.76</v>
      </c>
      <c r="I14" s="49">
        <v>0</v>
      </c>
      <c r="J14" s="25">
        <v>20.036</v>
      </c>
      <c r="O14" s="38">
        <v>46144</v>
      </c>
      <c r="P14" s="39" t="s">
        <v>9</v>
      </c>
      <c r="Q14" s="40">
        <f t="shared" si="17"/>
        <v>34</v>
      </c>
      <c r="R14" s="41">
        <f t="shared" si="18"/>
        <v>12477.1</v>
      </c>
      <c r="S14" s="41">
        <f t="shared" si="19"/>
        <v>591.978000000001</v>
      </c>
      <c r="T14" s="40">
        <f t="shared" si="20"/>
        <v>483.64</v>
      </c>
      <c r="U14" s="41">
        <f t="shared" si="21"/>
        <v>108.338000000001</v>
      </c>
      <c r="V14" s="42">
        <f t="shared" si="22"/>
        <v>0.0387622123730675</v>
      </c>
      <c r="W14" s="42">
        <f t="shared" si="23"/>
        <v>0.00868294715919573</v>
      </c>
      <c r="X14" s="40">
        <f t="shared" si="24"/>
        <v>-17.99</v>
      </c>
      <c r="Y14" s="42">
        <f t="shared" si="25"/>
        <v>-0.00183150928989565</v>
      </c>
      <c r="Z14" s="41">
        <f t="shared" si="26"/>
        <v>9840.48999999999</v>
      </c>
      <c r="AA14" s="41">
        <f t="shared" si="27"/>
        <v>957.803000000001</v>
      </c>
      <c r="AB14" s="41">
        <f t="shared" si="28"/>
        <v>474.163000000001</v>
      </c>
      <c r="AC14" s="43">
        <f t="shared" si="29"/>
        <v>0.0481848972967811</v>
      </c>
      <c r="AD14" s="44">
        <f t="shared" ref="AD14:AD22" si="31">AF14/30</f>
        <v>14270.7</v>
      </c>
      <c r="AE14" s="53">
        <f t="shared" si="30"/>
        <v>16969.62</v>
      </c>
      <c r="AF14" s="45">
        <v>428121</v>
      </c>
      <c r="AG14" s="30">
        <f t="shared" ref="AG14:AG20" si="32">R14-AD14</f>
        <v>-1793.6</v>
      </c>
      <c r="AJ14" s="22"/>
    </row>
    <row r="15" spans="1:37" s="23" customFormat="1" ht="21" customHeight="1">
      <c r="A15" s="37">
        <v>46144</v>
      </c>
      <c r="B15" s="23" t="s">
        <v>18</v>
      </c>
      <c r="C15" s="22">
        <v>8</v>
      </c>
      <c r="D15" s="25">
        <v>2654.52</v>
      </c>
      <c r="E15" s="25">
        <v>117.883</v>
      </c>
      <c r="F15" s="25">
        <v>199.58</v>
      </c>
      <c r="G15" s="25">
        <v>-81.6969999999999</v>
      </c>
      <c r="H15" s="25">
        <v>2968.28</v>
      </c>
      <c r="I15" s="49">
        <v>-106.38</v>
      </c>
      <c r="J15" s="25">
        <v>293.043</v>
      </c>
      <c r="O15" s="38">
        <v>46144</v>
      </c>
      <c r="P15" s="39" t="s">
        <v>11</v>
      </c>
      <c r="Q15" s="40">
        <f t="shared" si="17"/>
        <v>30</v>
      </c>
      <c r="R15" s="41">
        <f t="shared" si="18"/>
        <v>7705.09</v>
      </c>
      <c r="S15" s="41">
        <f t="shared" si="19"/>
        <v>423.3935</v>
      </c>
      <c r="T15" s="40">
        <f t="shared" si="20"/>
        <v>478.45</v>
      </c>
      <c r="U15" s="41">
        <f t="shared" si="21"/>
        <v>-55.0565</v>
      </c>
      <c r="V15" s="42">
        <f t="shared" si="22"/>
        <v>0.0620953162130488</v>
      </c>
      <c r="W15" s="42">
        <f t="shared" si="23"/>
        <v>-0.00714547137022409</v>
      </c>
      <c r="X15" s="40">
        <f t="shared" si="24"/>
        <v>-731.59</v>
      </c>
      <c r="Y15" s="42">
        <f t="shared" si="25"/>
        <v>-0.125737964412714</v>
      </c>
      <c r="Z15" s="41">
        <f t="shared" si="26"/>
        <v>6549.96</v>
      </c>
      <c r="AA15" s="41">
        <f t="shared" si="27"/>
        <v>686.18</v>
      </c>
      <c r="AB15" s="41">
        <f t="shared" si="28"/>
        <v>207.73</v>
      </c>
      <c r="AC15" s="43">
        <f t="shared" si="29"/>
        <v>0.0317146974943358</v>
      </c>
      <c r="AD15" s="44">
        <f t="shared" si="31"/>
        <v>16805.4</v>
      </c>
      <c r="AE15" s="53">
        <f t="shared" si="30"/>
        <v>5818.37</v>
      </c>
      <c r="AF15" s="45">
        <v>504162</v>
      </c>
      <c r="AG15" s="30">
        <f t="shared" si="32"/>
        <v>-9100.31</v>
      </c>
      <c r="AJ15" s="22"/>
    </row>
    <row r="16" spans="1:37" s="23" customFormat="1" ht="21" customHeight="1">
      <c r="A16" s="37">
        <v>46144</v>
      </c>
      <c r="B16" s="23" t="s">
        <v>22</v>
      </c>
      <c r="C16" s="22">
        <v>5</v>
      </c>
      <c r="D16" s="25">
        <v>1509.68</v>
      </c>
      <c r="E16" s="25">
        <v>74.718</v>
      </c>
      <c r="F16" s="25">
        <v>151.6</v>
      </c>
      <c r="G16" s="25">
        <v>-76.882</v>
      </c>
      <c r="H16" s="25">
        <v>1509.68</v>
      </c>
      <c r="I16" s="49">
        <v>-44.34</v>
      </c>
      <c r="J16" s="25">
        <v>150.202</v>
      </c>
      <c r="O16" s="38">
        <v>46144</v>
      </c>
      <c r="P16" s="39" t="s">
        <v>4</v>
      </c>
      <c r="Q16" s="40">
        <f t="shared" si="17"/>
        <v>0</v>
      </c>
      <c r="R16" s="41">
        <f t="shared" si="18"/>
        <v>0</v>
      </c>
      <c r="S16" s="41">
        <f t="shared" si="19"/>
        <v>0</v>
      </c>
      <c r="T16" s="40">
        <f t="shared" si="20"/>
        <v>0</v>
      </c>
      <c r="U16" s="41">
        <f t="shared" si="21"/>
        <v>0</v>
      </c>
      <c r="V16" s="42">
        <f t="shared" si="22"/>
        <v>0</v>
      </c>
      <c r="W16" s="42">
        <f t="shared" si="23"/>
        <v>0</v>
      </c>
      <c r="X16" s="40">
        <f t="shared" si="24"/>
        <v>0</v>
      </c>
      <c r="Y16" s="42">
        <f t="shared" si="25"/>
        <v>0</v>
      </c>
      <c r="Z16" s="41">
        <f t="shared" si="26"/>
        <v>0</v>
      </c>
      <c r="AA16" s="41">
        <f t="shared" si="27"/>
        <v>0</v>
      </c>
      <c r="AB16" s="41">
        <f t="shared" si="28"/>
        <v>0</v>
      </c>
      <c r="AC16" s="43">
        <f t="shared" si="29"/>
        <v>0</v>
      </c>
      <c r="AD16" s="44">
        <f t="shared" si="31"/>
        <v>0</v>
      </c>
      <c r="AE16" s="53">
        <f t="shared" si="30"/>
        <v>0</v>
      </c>
      <c r="AF16" s="45">
        <v>0</v>
      </c>
      <c r="AG16" s="30">
        <f t="shared" si="32"/>
        <v>0</v>
      </c>
      <c r="AJ16" s="22"/>
    </row>
    <row r="17" spans="1:36" s="23" customFormat="1" ht="23" customHeight="1">
      <c r="A17" s="37">
        <v>46144</v>
      </c>
      <c r="B17" s="23" t="s">
        <v>26</v>
      </c>
      <c r="C17" s="22">
        <v>0</v>
      </c>
      <c r="D17" s="25">
        <v>0</v>
      </c>
      <c r="E17" s="25">
        <v>0</v>
      </c>
      <c r="F17" s="25">
        <v>18.35</v>
      </c>
      <c r="G17" s="25">
        <v>-18.35</v>
      </c>
      <c r="H17" s="25">
        <v>0</v>
      </c>
      <c r="I17" s="49">
        <v>0</v>
      </c>
      <c r="J17" s="25">
        <v>0</v>
      </c>
      <c r="O17" s="38">
        <v>46144</v>
      </c>
      <c r="P17" s="39" t="s">
        <v>19</v>
      </c>
      <c r="Q17" s="40">
        <f t="shared" si="17"/>
        <v>1</v>
      </c>
      <c r="R17" s="41">
        <f t="shared" si="18"/>
        <v>183.76</v>
      </c>
      <c r="S17" s="41">
        <f t="shared" si="19"/>
        <v>10.848</v>
      </c>
      <c r="T17" s="40">
        <f t="shared" si="20"/>
        <v>10.05</v>
      </c>
      <c r="U17" s="41">
        <f t="shared" si="21"/>
        <v>0.798</v>
      </c>
      <c r="V17" s="42">
        <f t="shared" si="22"/>
        <v>0.0546909011754462</v>
      </c>
      <c r="W17" s="42">
        <f t="shared" si="23"/>
        <v>0.00434262080975185</v>
      </c>
      <c r="X17" s="40">
        <f t="shared" si="24"/>
        <v>0</v>
      </c>
      <c r="Y17" s="42">
        <f t="shared" si="25"/>
        <v>0</v>
      </c>
      <c r="Z17" s="41">
        <f t="shared" si="26"/>
        <v>183.76</v>
      </c>
      <c r="AA17" s="41">
        <f t="shared" si="27"/>
        <v>20.036</v>
      </c>
      <c r="AB17" s="41">
        <f t="shared" si="28"/>
        <v>9.986</v>
      </c>
      <c r="AC17" s="43">
        <f t="shared" si="29"/>
        <v>0.0543426208097519</v>
      </c>
      <c r="AD17" s="44">
        <f t="shared" si="31"/>
        <v>0</v>
      </c>
      <c r="AE17" s="53">
        <f t="shared" si="30"/>
        <v>3991.98</v>
      </c>
      <c r="AF17" s="44">
        <v>0</v>
      </c>
      <c r="AG17" s="30">
        <f t="shared" si="32"/>
        <v>183.76</v>
      </c>
      <c r="AJ17" s="22"/>
    </row>
    <row r="18" spans="1:36" s="23" customFormat="1" ht="21" customHeight="1">
      <c r="A18" s="37">
        <v>46144</v>
      </c>
      <c r="B18" s="23" t="s">
        <v>27</v>
      </c>
      <c r="C18" s="22">
        <v>0</v>
      </c>
      <c r="D18" s="25">
        <v>0</v>
      </c>
      <c r="E18" s="25">
        <v>0</v>
      </c>
      <c r="F18" s="25">
        <v>11.56</v>
      </c>
      <c r="G18" s="25">
        <v>-11.56</v>
      </c>
      <c r="H18" s="25">
        <v>0</v>
      </c>
      <c r="I18" s="49">
        <v>0</v>
      </c>
      <c r="J18" s="25">
        <v>0</v>
      </c>
      <c r="O18" s="38">
        <v>46144</v>
      </c>
      <c r="P18" s="39" t="s">
        <v>18</v>
      </c>
      <c r="Q18" s="40">
        <f t="shared" si="17"/>
        <v>8</v>
      </c>
      <c r="R18" s="41">
        <f t="shared" si="18"/>
        <v>2654.52</v>
      </c>
      <c r="S18" s="41">
        <f t="shared" si="19"/>
        <v>117.883</v>
      </c>
      <c r="T18" s="40">
        <f t="shared" si="20"/>
        <v>199.58</v>
      </c>
      <c r="U18" s="41">
        <f t="shared" si="21"/>
        <v>-81.697</v>
      </c>
      <c r="V18" s="42">
        <f t="shared" si="22"/>
        <v>0.0751849675270859</v>
      </c>
      <c r="W18" s="42">
        <f t="shared" si="23"/>
        <v>-0.0307765622410078</v>
      </c>
      <c r="X18" s="40">
        <f t="shared" si="24"/>
        <v>-106.38</v>
      </c>
      <c r="Y18" s="42">
        <f t="shared" si="25"/>
        <v>-0.0371711101016807</v>
      </c>
      <c r="Z18" s="41">
        <f t="shared" si="26"/>
        <v>2968.28</v>
      </c>
      <c r="AA18" s="41">
        <f t="shared" si="27"/>
        <v>293.043</v>
      </c>
      <c r="AB18" s="41">
        <f t="shared" si="28"/>
        <v>93.463</v>
      </c>
      <c r="AC18" s="43">
        <f t="shared" si="29"/>
        <v>0.0314872586144164</v>
      </c>
      <c r="AD18" s="44">
        <f t="shared" si="31"/>
        <v>7399.8</v>
      </c>
      <c r="AE18" s="53">
        <f t="shared" si="30"/>
        <v>5658.72</v>
      </c>
      <c r="AF18" s="45">
        <v>221994</v>
      </c>
      <c r="AG18" s="30">
        <f t="shared" si="32"/>
        <v>-4745.28</v>
      </c>
      <c r="AJ18" s="22"/>
    </row>
    <row r="19" spans="1:36" s="23" customFormat="1" ht="21" customHeight="1">
      <c r="A19" s="37">
        <v>46145</v>
      </c>
      <c r="B19" s="23" t="s">
        <v>7</v>
      </c>
      <c r="C19" s="22">
        <v>45</v>
      </c>
      <c r="D19" s="25">
        <v>11951.35</v>
      </c>
      <c r="E19" s="25">
        <v>680.3005</v>
      </c>
      <c r="F19" s="25">
        <v>490.95</v>
      </c>
      <c r="G19" s="25">
        <v>189.3505</v>
      </c>
      <c r="H19" s="25">
        <v>1339.44</v>
      </c>
      <c r="I19" s="49">
        <v>0</v>
      </c>
      <c r="J19" s="25">
        <v>157.356</v>
      </c>
      <c r="O19" s="38">
        <v>46144</v>
      </c>
      <c r="P19" s="39" t="s">
        <v>22</v>
      </c>
      <c r="Q19" s="40">
        <f t="shared" si="17"/>
        <v>5</v>
      </c>
      <c r="R19" s="41">
        <f t="shared" si="18"/>
        <v>1509.68</v>
      </c>
      <c r="S19" s="41">
        <f t="shared" si="19"/>
        <v>74.718</v>
      </c>
      <c r="T19" s="40">
        <f t="shared" si="20"/>
        <v>151.6</v>
      </c>
      <c r="U19" s="41">
        <f t="shared" si="21"/>
        <v>-76.882</v>
      </c>
      <c r="V19" s="42">
        <f t="shared" si="22"/>
        <v>0.100418631763023</v>
      </c>
      <c r="W19" s="42">
        <f t="shared" si="23"/>
        <v>-0.0509260240580785</v>
      </c>
      <c r="X19" s="40">
        <f t="shared" si="24"/>
        <v>-44.34</v>
      </c>
      <c r="Y19" s="42">
        <f t="shared" si="25"/>
        <v>-0.0302591889936806</v>
      </c>
      <c r="Z19" s="41">
        <f t="shared" si="26"/>
        <v>1509.68</v>
      </c>
      <c r="AA19" s="41">
        <f t="shared" si="27"/>
        <v>150.202</v>
      </c>
      <c r="AB19" s="41">
        <f t="shared" si="28"/>
        <v>-1.398</v>
      </c>
      <c r="AC19" s="43">
        <f t="shared" si="29"/>
        <v>-0.000926024058078531</v>
      </c>
      <c r="AD19" s="44">
        <f t="shared" si="31"/>
        <v>4861.06666666667</v>
      </c>
      <c r="AE19" s="53">
        <f t="shared" si="30"/>
        <v>1465.34</v>
      </c>
      <c r="AF19" s="45">
        <v>145832</v>
      </c>
      <c r="AG19" s="30">
        <f t="shared" si="32"/>
        <v>-3351.38666666667</v>
      </c>
      <c r="AJ19" s="22"/>
    </row>
    <row r="20" spans="1:36" s="23" customFormat="1" ht="21" customHeight="1">
      <c r="A20" s="37">
        <v>46145</v>
      </c>
      <c r="B20" s="23" t="s">
        <v>9</v>
      </c>
      <c r="C20" s="22">
        <v>33</v>
      </c>
      <c r="D20" s="25">
        <v>11092.09</v>
      </c>
      <c r="E20" s="25">
        <v>540.170500000001</v>
      </c>
      <c r="F20" s="25">
        <v>508.27</v>
      </c>
      <c r="G20" s="25">
        <v>31.9005000000005</v>
      </c>
      <c r="H20" s="25">
        <v>376.98</v>
      </c>
      <c r="I20" s="49">
        <v>0</v>
      </c>
      <c r="J20" s="25">
        <v>33.902</v>
      </c>
      <c r="O20" s="38">
        <v>46144</v>
      </c>
      <c r="P20" s="39" t="s">
        <v>26</v>
      </c>
      <c r="Q20" s="40">
        <f t="shared" si="17"/>
        <v>0</v>
      </c>
      <c r="R20" s="41">
        <f t="shared" si="18"/>
        <v>0</v>
      </c>
      <c r="S20" s="41">
        <f t="shared" si="19"/>
        <v>0</v>
      </c>
      <c r="T20" s="40">
        <f t="shared" si="20"/>
        <v>18.35</v>
      </c>
      <c r="U20" s="41">
        <f t="shared" si="21"/>
        <v>-18.35</v>
      </c>
      <c r="V20" s="42">
        <f t="shared" si="22"/>
        <v>0</v>
      </c>
      <c r="W20" s="42">
        <f t="shared" si="23"/>
        <v>0</v>
      </c>
      <c r="X20" s="40">
        <f t="shared" si="24"/>
        <v>0</v>
      </c>
      <c r="Y20" s="42">
        <f t="shared" si="25"/>
        <v>0</v>
      </c>
      <c r="Z20" s="41">
        <f t="shared" si="26"/>
        <v>0</v>
      </c>
      <c r="AA20" s="41">
        <f t="shared" si="27"/>
        <v>0</v>
      </c>
      <c r="AB20" s="41">
        <f t="shared" si="28"/>
        <v>-18.35</v>
      </c>
      <c r="AC20" s="43">
        <f t="shared" si="29"/>
        <v>0</v>
      </c>
      <c r="AD20" s="44">
        <f t="shared" si="31"/>
        <v>0</v>
      </c>
      <c r="AE20" s="53">
        <f t="shared" si="30"/>
        <v>0</v>
      </c>
      <c r="AF20" s="45">
        <v>0</v>
      </c>
      <c r="AG20" s="30">
        <f t="shared" si="32"/>
        <v>0</v>
      </c>
      <c r="AJ20" s="22"/>
    </row>
    <row r="21" spans="1:36" s="23" customFormat="1" ht="21" customHeight="1">
      <c r="A21" s="37">
        <v>46145</v>
      </c>
      <c r="B21" s="23" t="s">
        <v>11</v>
      </c>
      <c r="C21" s="22">
        <v>27</v>
      </c>
      <c r="D21" s="25">
        <v>6998.14</v>
      </c>
      <c r="E21" s="25">
        <v>377.792</v>
      </c>
      <c r="F21" s="25">
        <v>476.17</v>
      </c>
      <c r="G21" s="25">
        <v>-98.3779999999996</v>
      </c>
      <c r="H21" s="25">
        <v>699.48</v>
      </c>
      <c r="I21" s="49">
        <v>-201.98</v>
      </c>
      <c r="J21" s="25">
        <v>87.8920000000001</v>
      </c>
      <c r="O21" s="38">
        <v>46144</v>
      </c>
      <c r="P21" s="39" t="s">
        <v>27</v>
      </c>
      <c r="Q21" s="40">
        <f t="shared" si="17"/>
        <v>0</v>
      </c>
      <c r="R21" s="41">
        <f t="shared" si="18"/>
        <v>0</v>
      </c>
      <c r="S21" s="41">
        <f t="shared" si="19"/>
        <v>0</v>
      </c>
      <c r="T21" s="40">
        <f t="shared" si="20"/>
        <v>11.56</v>
      </c>
      <c r="U21" s="41">
        <f t="shared" si="21"/>
        <v>-11.56</v>
      </c>
      <c r="V21" s="42">
        <f t="shared" si="22"/>
        <v>0</v>
      </c>
      <c r="W21" s="42">
        <f t="shared" si="23"/>
        <v>0</v>
      </c>
      <c r="X21" s="40">
        <f t="shared" si="24"/>
        <v>0</v>
      </c>
      <c r="Y21" s="42">
        <f t="shared" si="25"/>
        <v>0</v>
      </c>
      <c r="Z21" s="41">
        <f t="shared" si="26"/>
        <v>0</v>
      </c>
      <c r="AA21" s="41">
        <f t="shared" si="27"/>
        <v>0</v>
      </c>
      <c r="AB21" s="41">
        <f t="shared" si="28"/>
        <v>-11.56</v>
      </c>
      <c r="AC21" s="43">
        <f t="shared" si="29"/>
        <v>0</v>
      </c>
      <c r="AD21" s="44">
        <f t="shared" si="31"/>
        <v>0</v>
      </c>
      <c r="AE21" s="53">
        <f t="shared" si="30"/>
        <v>0</v>
      </c>
      <c r="AF21" s="44">
        <v>0</v>
      </c>
      <c r="AG21" s="30"/>
      <c r="AJ21" s="22"/>
    </row>
    <row r="22" spans="1:36" s="23" customFormat="1" ht="21" customHeight="1">
      <c r="A22" s="37">
        <v>46145</v>
      </c>
      <c r="B22" s="23" t="s">
        <v>4</v>
      </c>
      <c r="C22" s="22">
        <v>0</v>
      </c>
      <c r="D22" s="25">
        <v>0</v>
      </c>
      <c r="E22" s="25">
        <v>0</v>
      </c>
      <c r="F22" s="25">
        <v>0</v>
      </c>
      <c r="G22" s="25">
        <v>0</v>
      </c>
      <c r="H22" s="25">
        <v>0</v>
      </c>
      <c r="I22" s="49">
        <v>0</v>
      </c>
      <c r="J22" s="25">
        <v>0</v>
      </c>
      <c r="O22" s="38"/>
      <c r="P22" s="39"/>
      <c r="Q22" s="40">
        <f t="shared" si="17"/>
        <v>0</v>
      </c>
      <c r="R22" s="41">
        <f t="shared" si="18"/>
        <v>0</v>
      </c>
      <c r="S22" s="41">
        <f t="shared" si="19"/>
        <v>0</v>
      </c>
      <c r="T22" s="40">
        <f t="shared" si="20"/>
        <v>0</v>
      </c>
      <c r="U22" s="41">
        <f t="shared" si="21"/>
        <v>0</v>
      </c>
      <c r="V22" s="42">
        <f t="shared" si="22"/>
        <v>0</v>
      </c>
      <c r="W22" s="42">
        <f t="shared" si="23"/>
        <v>0</v>
      </c>
      <c r="X22" s="40">
        <f t="shared" si="24"/>
        <v>0</v>
      </c>
      <c r="Y22" s="42">
        <f t="shared" si="25"/>
        <v>0</v>
      </c>
      <c r="Z22" s="41">
        <f t="shared" si="26"/>
        <v>0</v>
      </c>
      <c r="AA22" s="41">
        <f t="shared" si="27"/>
        <v>0</v>
      </c>
      <c r="AB22" s="41">
        <f t="shared" si="28"/>
        <v>0</v>
      </c>
      <c r="AC22" s="43">
        <f t="shared" si="29"/>
        <v>0</v>
      </c>
      <c r="AD22" s="44">
        <f t="shared" si="31"/>
        <v>0</v>
      </c>
      <c r="AE22" s="53">
        <f t="shared" si="30"/>
        <v>0</v>
      </c>
      <c r="AF22" s="44">
        <v>0</v>
      </c>
      <c r="AG22" s="30"/>
      <c r="AJ22" s="22"/>
    </row>
    <row r="23" spans="1:36" s="23" customFormat="1" ht="21" customHeight="1">
      <c r="A23" s="37">
        <v>46145</v>
      </c>
      <c r="B23" s="23" t="s">
        <v>19</v>
      </c>
      <c r="C23" s="22">
        <v>0</v>
      </c>
      <c r="D23" s="25">
        <v>0</v>
      </c>
      <c r="E23" s="25">
        <v>0</v>
      </c>
      <c r="F23" s="25">
        <v>10.05</v>
      </c>
      <c r="G23" s="25">
        <v>-10.05</v>
      </c>
      <c r="H23" s="25">
        <v>0</v>
      </c>
      <c r="I23" s="49">
        <v>0</v>
      </c>
      <c r="J23" s="25">
        <v>0</v>
      </c>
      <c r="O23" s="50" t="s">
        <v>26172</v>
      </c>
      <c r="P23" s="50"/>
      <c r="Q23" s="32">
        <f>SUM(Q13:Q22)</f>
        <v>142</v>
      </c>
      <c r="R23" s="32">
        <f>SUM(R13:R22)</f>
        <v>39245.9</v>
      </c>
      <c r="S23" s="32">
        <f>SUM(S13:S22)</f>
        <v>2137.742</v>
      </c>
      <c r="T23" s="32">
        <f>SUM(T13:T22)</f>
        <v>1833.99</v>
      </c>
      <c r="U23" s="36">
        <f t="shared" si="21"/>
        <v>303.752000000001</v>
      </c>
      <c r="V23" s="51">
        <f>T23/R23</f>
        <v>0.0467307413003651</v>
      </c>
      <c r="W23" s="51">
        <f>U23/R23</f>
        <v>0.00773971293816682</v>
      </c>
      <c r="X23" s="32">
        <f>SUM(X13:X22)</f>
        <v>-900.3</v>
      </c>
      <c r="Y23" s="51">
        <f t="shared" si="25"/>
        <v>-0.0273561273714417</v>
      </c>
      <c r="Z23" s="32">
        <f>SUM(Z13:Z22)</f>
        <v>33810.66</v>
      </c>
      <c r="AA23" s="32">
        <f>SUM(AA13:AA22)</f>
        <v>3489.666</v>
      </c>
      <c r="AB23" s="32">
        <f>SUM(AB13:AB22)</f>
        <v>1655.676</v>
      </c>
      <c r="AC23" s="52">
        <f t="shared" si="29"/>
        <v>0.0489690529554881</v>
      </c>
      <c r="AD23" s="32">
        <f>SUM(AD13:AD22)</f>
        <v>60751.1333333333</v>
      </c>
      <c r="AE23" s="32">
        <f>SUM(AE13:AE22)</f>
        <v>69155.34</v>
      </c>
      <c r="AF23" s="32">
        <f>SUM(AF13:AF22)</f>
        <v>1822534</v>
      </c>
      <c r="AG23" s="30"/>
      <c r="AJ23" s="22"/>
    </row>
    <row r="24" spans="1:36" s="23" customFormat="1" ht="21" customHeight="1">
      <c r="A24" s="37">
        <v>46145</v>
      </c>
      <c r="B24" s="23" t="s">
        <v>18</v>
      </c>
      <c r="C24" s="22">
        <v>13</v>
      </c>
      <c r="D24" s="25">
        <v>4245.94</v>
      </c>
      <c r="E24" s="25">
        <v>217.991</v>
      </c>
      <c r="F24" s="25">
        <v>215.49</v>
      </c>
      <c r="G24" s="25">
        <v>2.50100000000012</v>
      </c>
      <c r="H24" s="25">
        <v>0</v>
      </c>
      <c r="I24" s="49">
        <v>-363.98</v>
      </c>
      <c r="J24" s="25">
        <v>0</v>
      </c>
      <c r="O24" s="38">
        <v>46145</v>
      </c>
      <c r="P24" s="39" t="s">
        <v>7</v>
      </c>
      <c r="Q24" s="40">
        <f t="shared" ref="Q24:Q33" si="33">SUMIFS($C:$C,$A:$A,$O:$O,$B:$B,P24)</f>
        <v>45</v>
      </c>
      <c r="R24" s="41">
        <f t="shared" ref="R24:R33" si="34">SUMIFS($D:$D,$A:$A,$O:$O,$B:$B,P24)</f>
        <v>11951.35</v>
      </c>
      <c r="S24" s="41">
        <f t="shared" ref="S24:S33" si="35">SUMIFS($E:$E,$A:$A,$O:$O,$B:$B,P24)</f>
        <v>680.3005</v>
      </c>
      <c r="T24" s="40">
        <f t="shared" ref="T24:T33" si="36">SUMIFS($F:$F,$A:$A,$O:$O,$B:$B,P24)</f>
        <v>490.95</v>
      </c>
      <c r="U24" s="41">
        <f t="shared" ref="U24:U34" si="37">S24-T24</f>
        <v>189.3505</v>
      </c>
      <c r="V24" s="42">
        <f t="shared" ref="V24:V33" si="38">IFERROR(T24/R24,0)</f>
        <v>0.0410790412798554</v>
      </c>
      <c r="W24" s="42">
        <f t="shared" ref="W24:W33" si="39">IFERROR(U24/R24,0)</f>
        <v>0.0158434402808051</v>
      </c>
      <c r="X24" s="40">
        <f t="shared" ref="X24:X33" si="40">SUMIFS($I:$I,$A:$A,$O:$O,$B:$B,P24)</f>
        <v>0</v>
      </c>
      <c r="Y24" s="42">
        <f t="shared" ref="Y24:Y34" si="41">IFERROR(X24/(Z24+X24),0)</f>
        <v>0</v>
      </c>
      <c r="Z24" s="41">
        <f t="shared" ref="Z24:Z33" si="42">SUMIFS($H:$H,$A:$A,$O:$O,$B:$B,P24)</f>
        <v>1339.44</v>
      </c>
      <c r="AA24" s="41">
        <f t="shared" ref="AA24:AA33" si="43">SUMIFS($J:$J,$A:$A,$O:$O,$B:$B,P24)</f>
        <v>157.356</v>
      </c>
      <c r="AB24" s="41">
        <f t="shared" ref="AB24:AB33" si="44">AA24-T24</f>
        <v>-333.594</v>
      </c>
      <c r="AC24" s="43">
        <f t="shared" ref="AC24:AC34" si="45">IFERROR((AA24-T24)/Z24,0)</f>
        <v>-0.249054828883713</v>
      </c>
      <c r="AD24" s="44">
        <f>AF24/30</f>
        <v>17414.1666666667</v>
      </c>
      <c r="AE24" s="53">
        <f t="shared" ref="AE24:AE33" si="46">X24+Z24+AE13</f>
        <v>36590.75</v>
      </c>
      <c r="AF24" s="44">
        <v>522425</v>
      </c>
      <c r="AG24" s="30">
        <f>R24-AD24</f>
        <v>-5462.8166666667</v>
      </c>
      <c r="AJ24" s="22"/>
    </row>
    <row r="25" spans="1:36" s="23" customFormat="1" ht="21" customHeight="1">
      <c r="A25" s="37">
        <v>46145</v>
      </c>
      <c r="B25" s="23" t="s">
        <v>22</v>
      </c>
      <c r="C25" s="22">
        <v>8</v>
      </c>
      <c r="D25" s="25">
        <v>2432.84</v>
      </c>
      <c r="E25" s="25">
        <v>136.216</v>
      </c>
      <c r="F25" s="25">
        <v>155.26</v>
      </c>
      <c r="G25" s="25">
        <v>-19.0439999999999</v>
      </c>
      <c r="H25" s="25">
        <v>461.74</v>
      </c>
      <c r="I25" s="49">
        <v>-294.68</v>
      </c>
      <c r="J25" s="25">
        <v>43.826</v>
      </c>
      <c r="O25" s="38">
        <v>46145</v>
      </c>
      <c r="P25" s="39" t="s">
        <v>9</v>
      </c>
      <c r="Q25" s="40">
        <f t="shared" si="33"/>
        <v>33</v>
      </c>
      <c r="R25" s="41">
        <f t="shared" si="34"/>
        <v>11092.09</v>
      </c>
      <c r="S25" s="41">
        <f t="shared" si="35"/>
        <v>540.170500000001</v>
      </c>
      <c r="T25" s="40">
        <f t="shared" si="36"/>
        <v>508.27</v>
      </c>
      <c r="U25" s="41">
        <f t="shared" si="37"/>
        <v>31.900500000001</v>
      </c>
      <c r="V25" s="42">
        <f t="shared" si="38"/>
        <v>0.0458227439553772</v>
      </c>
      <c r="W25" s="42">
        <f t="shared" si="39"/>
        <v>0.00287596837025313</v>
      </c>
      <c r="X25" s="40">
        <f t="shared" si="40"/>
        <v>0</v>
      </c>
      <c r="Y25" s="42">
        <f t="shared" si="41"/>
        <v>0</v>
      </c>
      <c r="Z25" s="41">
        <f t="shared" si="42"/>
        <v>376.98</v>
      </c>
      <c r="AA25" s="41">
        <f t="shared" si="43"/>
        <v>33.902</v>
      </c>
      <c r="AB25" s="41">
        <f t="shared" si="44"/>
        <v>-474.368</v>
      </c>
      <c r="AC25" s="43">
        <f t="shared" si="45"/>
        <v>-1.25833731232426</v>
      </c>
      <c r="AD25" s="44">
        <f t="shared" ref="AD25:AD33" si="47">AF25/30</f>
        <v>14270.7</v>
      </c>
      <c r="AE25" s="53">
        <f t="shared" si="46"/>
        <v>17346.6</v>
      </c>
      <c r="AF25" s="45">
        <v>428121</v>
      </c>
      <c r="AG25" s="30">
        <f t="shared" ref="AG25:AG31" si="48">R25-AD25</f>
        <v>-3178.61</v>
      </c>
      <c r="AJ25" s="22"/>
    </row>
    <row r="26" spans="1:36" s="23" customFormat="1" ht="21" customHeight="1">
      <c r="A26" s="37">
        <v>46145</v>
      </c>
      <c r="B26" s="23" t="s">
        <v>26</v>
      </c>
      <c r="C26" s="22">
        <v>0</v>
      </c>
      <c r="D26" s="25">
        <v>0</v>
      </c>
      <c r="E26" s="25">
        <v>0</v>
      </c>
      <c r="F26" s="25">
        <v>17.91</v>
      </c>
      <c r="G26" s="25">
        <v>-17.91</v>
      </c>
      <c r="H26" s="25">
        <v>0</v>
      </c>
      <c r="I26" s="49">
        <v>0</v>
      </c>
      <c r="J26" s="25">
        <v>0</v>
      </c>
      <c r="O26" s="38">
        <v>46145</v>
      </c>
      <c r="P26" s="39" t="s">
        <v>11</v>
      </c>
      <c r="Q26" s="40">
        <f t="shared" si="33"/>
        <v>27</v>
      </c>
      <c r="R26" s="41">
        <f t="shared" si="34"/>
        <v>6998.14</v>
      </c>
      <c r="S26" s="41">
        <f t="shared" si="35"/>
        <v>377.792</v>
      </c>
      <c r="T26" s="40">
        <f t="shared" si="36"/>
        <v>476.17</v>
      </c>
      <c r="U26" s="41">
        <f t="shared" si="37"/>
        <v>-98.378</v>
      </c>
      <c r="V26" s="42">
        <f t="shared" si="38"/>
        <v>0.0680423655428442</v>
      </c>
      <c r="W26" s="42">
        <f t="shared" si="39"/>
        <v>-0.0140577353411049</v>
      </c>
      <c r="X26" s="40">
        <f t="shared" si="40"/>
        <v>-201.98</v>
      </c>
      <c r="Y26" s="42">
        <f t="shared" si="41"/>
        <v>-0.405989949748744</v>
      </c>
      <c r="Z26" s="41">
        <f t="shared" si="42"/>
        <v>699.48</v>
      </c>
      <c r="AA26" s="41">
        <f t="shared" si="43"/>
        <v>87.8920000000001</v>
      </c>
      <c r="AB26" s="41">
        <f t="shared" si="44"/>
        <v>-388.278</v>
      </c>
      <c r="AC26" s="43">
        <f t="shared" si="45"/>
        <v>-0.555095213587236</v>
      </c>
      <c r="AD26" s="44">
        <f t="shared" si="47"/>
        <v>16805.4</v>
      </c>
      <c r="AE26" s="53">
        <f t="shared" si="46"/>
        <v>6315.87</v>
      </c>
      <c r="AF26" s="45">
        <v>504162</v>
      </c>
      <c r="AG26" s="30">
        <f t="shared" si="48"/>
        <v>-9807.26</v>
      </c>
      <c r="AJ26" s="22"/>
    </row>
    <row r="27" spans="1:36" s="23" customFormat="1" ht="21" customHeight="1">
      <c r="A27" s="37">
        <v>46145</v>
      </c>
      <c r="B27" s="23" t="s">
        <v>27</v>
      </c>
      <c r="C27" s="22">
        <v>0</v>
      </c>
      <c r="D27" s="25">
        <v>0</v>
      </c>
      <c r="E27" s="25">
        <v>0</v>
      </c>
      <c r="F27" s="25">
        <v>13.01</v>
      </c>
      <c r="G27" s="25">
        <v>-13.01</v>
      </c>
      <c r="H27" s="25">
        <v>0</v>
      </c>
      <c r="I27" s="49">
        <v>0</v>
      </c>
      <c r="J27" s="25">
        <v>0</v>
      </c>
      <c r="O27" s="38">
        <v>46145</v>
      </c>
      <c r="P27" s="39" t="s">
        <v>4</v>
      </c>
      <c r="Q27" s="40">
        <f t="shared" si="33"/>
        <v>0</v>
      </c>
      <c r="R27" s="41">
        <f t="shared" si="34"/>
        <v>0</v>
      </c>
      <c r="S27" s="41">
        <f t="shared" si="35"/>
        <v>0</v>
      </c>
      <c r="T27" s="40">
        <f t="shared" si="36"/>
        <v>0</v>
      </c>
      <c r="U27" s="41">
        <f t="shared" si="37"/>
        <v>0</v>
      </c>
      <c r="V27" s="42">
        <f t="shared" si="38"/>
        <v>0</v>
      </c>
      <c r="W27" s="42">
        <f t="shared" si="39"/>
        <v>0</v>
      </c>
      <c r="X27" s="40">
        <f t="shared" si="40"/>
        <v>0</v>
      </c>
      <c r="Y27" s="42">
        <f t="shared" si="41"/>
        <v>0</v>
      </c>
      <c r="Z27" s="41">
        <f t="shared" si="42"/>
        <v>0</v>
      </c>
      <c r="AA27" s="41">
        <f t="shared" si="43"/>
        <v>0</v>
      </c>
      <c r="AB27" s="41">
        <f t="shared" si="44"/>
        <v>0</v>
      </c>
      <c r="AC27" s="43">
        <f t="shared" si="45"/>
        <v>0</v>
      </c>
      <c r="AD27" s="44">
        <f t="shared" si="47"/>
        <v>0</v>
      </c>
      <c r="AE27" s="53">
        <f t="shared" si="46"/>
        <v>0</v>
      </c>
      <c r="AF27" s="45">
        <v>0</v>
      </c>
      <c r="AG27" s="30">
        <f t="shared" si="48"/>
        <v>0</v>
      </c>
      <c r="AJ27" s="22"/>
    </row>
    <row r="28" spans="1:36" s="23" customFormat="1" ht="21" customHeight="1">
      <c r="A28" s="37">
        <v>46146</v>
      </c>
      <c r="B28" s="23" t="s">
        <v>7</v>
      </c>
      <c r="C28" s="22">
        <v>47</v>
      </c>
      <c r="D28" s="25">
        <v>11922.2</v>
      </c>
      <c r="E28" s="25">
        <v>699.955</v>
      </c>
      <c r="F28" s="25">
        <v>458.69</v>
      </c>
      <c r="G28" s="25">
        <v>241.265</v>
      </c>
      <c r="H28" s="25">
        <v>9369.52999999999</v>
      </c>
      <c r="I28" s="49">
        <v>0</v>
      </c>
      <c r="J28" s="25">
        <v>993.514</v>
      </c>
      <c r="O28" s="38">
        <v>46145</v>
      </c>
      <c r="P28" s="39" t="s">
        <v>19</v>
      </c>
      <c r="Q28" s="40">
        <f t="shared" si="33"/>
        <v>0</v>
      </c>
      <c r="R28" s="41">
        <f t="shared" si="34"/>
        <v>0</v>
      </c>
      <c r="S28" s="41">
        <f t="shared" si="35"/>
        <v>0</v>
      </c>
      <c r="T28" s="40">
        <f t="shared" si="36"/>
        <v>10.05</v>
      </c>
      <c r="U28" s="41">
        <f t="shared" si="37"/>
        <v>-10.05</v>
      </c>
      <c r="V28" s="42">
        <f t="shared" si="38"/>
        <v>0</v>
      </c>
      <c r="W28" s="42">
        <f t="shared" si="39"/>
        <v>0</v>
      </c>
      <c r="X28" s="40">
        <f t="shared" si="40"/>
        <v>0</v>
      </c>
      <c r="Y28" s="42">
        <f t="shared" si="41"/>
        <v>0</v>
      </c>
      <c r="Z28" s="41">
        <f t="shared" si="42"/>
        <v>0</v>
      </c>
      <c r="AA28" s="41">
        <f t="shared" si="43"/>
        <v>0</v>
      </c>
      <c r="AB28" s="41">
        <f t="shared" si="44"/>
        <v>-10.05</v>
      </c>
      <c r="AC28" s="43">
        <f t="shared" si="45"/>
        <v>0</v>
      </c>
      <c r="AD28" s="44">
        <f t="shared" si="47"/>
        <v>0</v>
      </c>
      <c r="AE28" s="53">
        <f t="shared" si="46"/>
        <v>3991.98</v>
      </c>
      <c r="AF28" s="44">
        <v>0</v>
      </c>
      <c r="AG28" s="30">
        <f t="shared" si="48"/>
        <v>0</v>
      </c>
      <c r="AJ28" s="22"/>
    </row>
    <row r="29" spans="1:36" s="23" customFormat="1" ht="21" customHeight="1">
      <c r="A29" s="37">
        <v>46146</v>
      </c>
      <c r="B29" s="23" t="s">
        <v>9</v>
      </c>
      <c r="C29" s="22">
        <v>35</v>
      </c>
      <c r="D29" s="25">
        <v>12561.58</v>
      </c>
      <c r="E29" s="25">
        <v>630.097000000001</v>
      </c>
      <c r="F29" s="25">
        <v>450.91</v>
      </c>
      <c r="G29" s="25">
        <v>179.187000000001</v>
      </c>
      <c r="H29" s="25">
        <v>12506.78</v>
      </c>
      <c r="I29" s="49">
        <v>0</v>
      </c>
      <c r="J29" s="25">
        <v>1226.096</v>
      </c>
      <c r="O29" s="38">
        <v>46145</v>
      </c>
      <c r="P29" s="39" t="s">
        <v>18</v>
      </c>
      <c r="Q29" s="40">
        <f t="shared" si="33"/>
        <v>13</v>
      </c>
      <c r="R29" s="41">
        <f t="shared" si="34"/>
        <v>4245.94</v>
      </c>
      <c r="S29" s="41">
        <f t="shared" si="35"/>
        <v>217.991</v>
      </c>
      <c r="T29" s="40">
        <f t="shared" si="36"/>
        <v>215.49</v>
      </c>
      <c r="U29" s="41">
        <f t="shared" si="37"/>
        <v>2.501</v>
      </c>
      <c r="V29" s="42">
        <f t="shared" si="38"/>
        <v>0.050752012510775</v>
      </c>
      <c r="W29" s="42">
        <f t="shared" si="39"/>
        <v>0.000589033288270679</v>
      </c>
      <c r="X29" s="40">
        <f t="shared" si="40"/>
        <v>-363.98</v>
      </c>
      <c r="Y29" s="42">
        <f t="shared" si="41"/>
        <v>1</v>
      </c>
      <c r="Z29" s="41">
        <f t="shared" si="42"/>
        <v>0</v>
      </c>
      <c r="AA29" s="41">
        <f t="shared" si="43"/>
        <v>0</v>
      </c>
      <c r="AB29" s="41">
        <f t="shared" si="44"/>
        <v>-215.49</v>
      </c>
      <c r="AC29" s="43">
        <f t="shared" si="45"/>
        <v>0</v>
      </c>
      <c r="AD29" s="44">
        <f t="shared" si="47"/>
        <v>7399.8</v>
      </c>
      <c r="AE29" s="53">
        <f t="shared" si="46"/>
        <v>5294.74</v>
      </c>
      <c r="AF29" s="45">
        <v>221994</v>
      </c>
      <c r="AG29" s="30">
        <f t="shared" si="48"/>
        <v>-3153.86</v>
      </c>
      <c r="AJ29" s="22"/>
    </row>
    <row r="30" spans="1:36" s="23" customFormat="1" ht="21" customHeight="1">
      <c r="A30" s="37">
        <v>46146</v>
      </c>
      <c r="B30" s="23" t="s">
        <v>11</v>
      </c>
      <c r="C30" s="22">
        <v>29</v>
      </c>
      <c r="D30" s="25">
        <v>6370.57</v>
      </c>
      <c r="E30" s="25">
        <v>336.6755</v>
      </c>
      <c r="F30" s="25">
        <v>398.26</v>
      </c>
      <c r="G30" s="25">
        <v>-61.5844999999996</v>
      </c>
      <c r="H30" s="25">
        <v>8613.86</v>
      </c>
      <c r="I30" s="49">
        <v>-71.61</v>
      </c>
      <c r="J30" s="25">
        <v>901.4215</v>
      </c>
      <c r="O30" s="38">
        <v>46145</v>
      </c>
      <c r="P30" s="39" t="s">
        <v>22</v>
      </c>
      <c r="Q30" s="40">
        <f t="shared" si="33"/>
        <v>8</v>
      </c>
      <c r="R30" s="41">
        <f t="shared" si="34"/>
        <v>2432.84</v>
      </c>
      <c r="S30" s="41">
        <f t="shared" si="35"/>
        <v>136.216</v>
      </c>
      <c r="T30" s="40">
        <f t="shared" si="36"/>
        <v>155.26</v>
      </c>
      <c r="U30" s="41">
        <f t="shared" si="37"/>
        <v>-19.044</v>
      </c>
      <c r="V30" s="42">
        <f t="shared" si="38"/>
        <v>0.0638184179806317</v>
      </c>
      <c r="W30" s="42">
        <f t="shared" si="39"/>
        <v>-0.00782788839381134</v>
      </c>
      <c r="X30" s="40">
        <f t="shared" si="40"/>
        <v>-294.68</v>
      </c>
      <c r="Y30" s="42">
        <f t="shared" si="41"/>
        <v>-1.76391715551299</v>
      </c>
      <c r="Z30" s="41">
        <f t="shared" si="42"/>
        <v>461.74</v>
      </c>
      <c r="AA30" s="41">
        <f t="shared" si="43"/>
        <v>43.826</v>
      </c>
      <c r="AB30" s="41">
        <f t="shared" si="44"/>
        <v>-111.434</v>
      </c>
      <c r="AC30" s="43">
        <f t="shared" si="45"/>
        <v>-0.24133495040499</v>
      </c>
      <c r="AD30" s="44">
        <f t="shared" si="47"/>
        <v>4861.06666666667</v>
      </c>
      <c r="AE30" s="53">
        <f t="shared" si="46"/>
        <v>1632.4</v>
      </c>
      <c r="AF30" s="45">
        <v>145832</v>
      </c>
      <c r="AG30" s="30">
        <f t="shared" si="48"/>
        <v>-2428.22666666667</v>
      </c>
      <c r="AJ30" s="22"/>
    </row>
    <row r="31" spans="1:36" s="23" customFormat="1" ht="21" customHeight="1">
      <c r="A31" s="37">
        <v>46146</v>
      </c>
      <c r="B31" s="23" t="s">
        <v>4</v>
      </c>
      <c r="C31" s="22">
        <v>0</v>
      </c>
      <c r="D31" s="25">
        <v>0</v>
      </c>
      <c r="E31" s="25">
        <v>0</v>
      </c>
      <c r="F31" s="25">
        <v>0</v>
      </c>
      <c r="G31" s="25">
        <v>0</v>
      </c>
      <c r="H31" s="25">
        <v>0</v>
      </c>
      <c r="I31" s="49">
        <v>0</v>
      </c>
      <c r="J31" s="25">
        <v>0</v>
      </c>
      <c r="O31" s="38">
        <v>46145</v>
      </c>
      <c r="P31" s="39" t="s">
        <v>26</v>
      </c>
      <c r="Q31" s="40">
        <f t="shared" si="33"/>
        <v>0</v>
      </c>
      <c r="R31" s="41">
        <f t="shared" si="34"/>
        <v>0</v>
      </c>
      <c r="S31" s="41">
        <f t="shared" si="35"/>
        <v>0</v>
      </c>
      <c r="T31" s="40">
        <f t="shared" si="36"/>
        <v>17.91</v>
      </c>
      <c r="U31" s="41">
        <f t="shared" si="37"/>
        <v>-17.91</v>
      </c>
      <c r="V31" s="42">
        <f t="shared" si="38"/>
        <v>0</v>
      </c>
      <c r="W31" s="42">
        <f t="shared" si="39"/>
        <v>0</v>
      </c>
      <c r="X31" s="40">
        <f t="shared" si="40"/>
        <v>0</v>
      </c>
      <c r="Y31" s="42">
        <f t="shared" si="41"/>
        <v>0</v>
      </c>
      <c r="Z31" s="41">
        <f t="shared" si="42"/>
        <v>0</v>
      </c>
      <c r="AA31" s="41">
        <f t="shared" si="43"/>
        <v>0</v>
      </c>
      <c r="AB31" s="41">
        <f t="shared" si="44"/>
        <v>-17.91</v>
      </c>
      <c r="AC31" s="43">
        <f t="shared" si="45"/>
        <v>0</v>
      </c>
      <c r="AD31" s="44">
        <f t="shared" si="47"/>
        <v>0</v>
      </c>
      <c r="AE31" s="53">
        <f t="shared" si="46"/>
        <v>0</v>
      </c>
      <c r="AF31" s="45">
        <v>0</v>
      </c>
      <c r="AG31" s="30">
        <f t="shared" si="48"/>
        <v>0</v>
      </c>
      <c r="AJ31" s="22"/>
    </row>
    <row r="32" spans="1:36" s="23" customFormat="1" ht="21" customHeight="1">
      <c r="A32" s="37">
        <v>46146</v>
      </c>
      <c r="B32" s="23" t="s">
        <v>19</v>
      </c>
      <c r="C32" s="22">
        <v>0</v>
      </c>
      <c r="D32" s="25">
        <v>0</v>
      </c>
      <c r="E32" s="25">
        <v>0</v>
      </c>
      <c r="F32" s="25">
        <v>10.2</v>
      </c>
      <c r="G32" s="25">
        <v>-10.2</v>
      </c>
      <c r="H32" s="25">
        <v>0</v>
      </c>
      <c r="I32" s="49">
        <v>0</v>
      </c>
      <c r="J32" s="25">
        <v>0</v>
      </c>
      <c r="O32" s="38">
        <v>46145</v>
      </c>
      <c r="P32" s="39" t="s">
        <v>27</v>
      </c>
      <c r="Q32" s="40">
        <f t="shared" si="33"/>
        <v>0</v>
      </c>
      <c r="R32" s="41">
        <f t="shared" si="34"/>
        <v>0</v>
      </c>
      <c r="S32" s="41">
        <f t="shared" si="35"/>
        <v>0</v>
      </c>
      <c r="T32" s="40">
        <f t="shared" si="36"/>
        <v>13.01</v>
      </c>
      <c r="U32" s="41">
        <f t="shared" si="37"/>
        <v>-13.01</v>
      </c>
      <c r="V32" s="42">
        <f t="shared" si="38"/>
        <v>0</v>
      </c>
      <c r="W32" s="42">
        <f t="shared" si="39"/>
        <v>0</v>
      </c>
      <c r="X32" s="40">
        <f t="shared" si="40"/>
        <v>0</v>
      </c>
      <c r="Y32" s="42">
        <f t="shared" si="41"/>
        <v>0</v>
      </c>
      <c r="Z32" s="41">
        <f t="shared" si="42"/>
        <v>0</v>
      </c>
      <c r="AA32" s="41">
        <f t="shared" si="43"/>
        <v>0</v>
      </c>
      <c r="AB32" s="41">
        <f t="shared" si="44"/>
        <v>-13.01</v>
      </c>
      <c r="AC32" s="43">
        <f t="shared" si="45"/>
        <v>0</v>
      </c>
      <c r="AD32" s="44">
        <f t="shared" si="47"/>
        <v>0</v>
      </c>
      <c r="AE32" s="53">
        <f t="shared" si="46"/>
        <v>0</v>
      </c>
      <c r="AF32" s="44">
        <v>0</v>
      </c>
      <c r="AG32" s="30"/>
      <c r="AJ32" s="22"/>
    </row>
    <row r="33" spans="1:36" s="23" customFormat="1" ht="21" customHeight="1">
      <c r="A33" s="37">
        <v>46146</v>
      </c>
      <c r="B33" s="23" t="s">
        <v>18</v>
      </c>
      <c r="C33" s="22">
        <v>12</v>
      </c>
      <c r="D33" s="25">
        <v>3189.22</v>
      </c>
      <c r="E33" s="25">
        <v>163.104</v>
      </c>
      <c r="F33" s="25">
        <v>196.93</v>
      </c>
      <c r="G33" s="25">
        <v>-33.8259999999999</v>
      </c>
      <c r="H33" s="25">
        <v>5103.46</v>
      </c>
      <c r="I33" s="49">
        <v>0</v>
      </c>
      <c r="J33" s="25">
        <v>511.946</v>
      </c>
      <c r="O33" s="38"/>
      <c r="P33" s="39"/>
      <c r="Q33" s="40">
        <f t="shared" si="33"/>
        <v>0</v>
      </c>
      <c r="R33" s="41">
        <f t="shared" si="34"/>
        <v>0</v>
      </c>
      <c r="S33" s="41">
        <f t="shared" si="35"/>
        <v>0</v>
      </c>
      <c r="T33" s="40">
        <f t="shared" si="36"/>
        <v>0</v>
      </c>
      <c r="U33" s="41">
        <f t="shared" si="37"/>
        <v>0</v>
      </c>
      <c r="V33" s="42">
        <f t="shared" si="38"/>
        <v>0</v>
      </c>
      <c r="W33" s="42">
        <f t="shared" si="39"/>
        <v>0</v>
      </c>
      <c r="X33" s="40">
        <f t="shared" si="40"/>
        <v>0</v>
      </c>
      <c r="Y33" s="42">
        <f t="shared" si="41"/>
        <v>0</v>
      </c>
      <c r="Z33" s="41">
        <f t="shared" si="42"/>
        <v>0</v>
      </c>
      <c r="AA33" s="41">
        <f t="shared" si="43"/>
        <v>0</v>
      </c>
      <c r="AB33" s="41">
        <f t="shared" si="44"/>
        <v>0</v>
      </c>
      <c r="AC33" s="43">
        <f t="shared" si="45"/>
        <v>0</v>
      </c>
      <c r="AD33" s="44">
        <f t="shared" si="47"/>
        <v>0</v>
      </c>
      <c r="AE33" s="53">
        <f t="shared" si="46"/>
        <v>0</v>
      </c>
      <c r="AF33" s="44">
        <v>0</v>
      </c>
      <c r="AG33" s="30"/>
      <c r="AJ33" s="22"/>
    </row>
    <row r="34" spans="1:36" s="23" customFormat="1" ht="21" customHeight="1">
      <c r="A34" s="37">
        <v>46146</v>
      </c>
      <c r="B34" s="23" t="s">
        <v>22</v>
      </c>
      <c r="C34" s="22">
        <v>5</v>
      </c>
      <c r="D34" s="25">
        <v>1316.68</v>
      </c>
      <c r="E34" s="25">
        <v>66.799</v>
      </c>
      <c r="F34" s="25">
        <v>126.96</v>
      </c>
      <c r="G34" s="25">
        <v>-60.161</v>
      </c>
      <c r="H34" s="25">
        <v>2685.84</v>
      </c>
      <c r="I34" s="49">
        <v>0</v>
      </c>
      <c r="J34" s="25">
        <v>278.247</v>
      </c>
      <c r="O34" s="50" t="s">
        <v>26172</v>
      </c>
      <c r="P34" s="50"/>
      <c r="Q34" s="32">
        <f>SUM(Q24:Q33)</f>
        <v>126</v>
      </c>
      <c r="R34" s="32">
        <f>SUM(R24:R33)</f>
        <v>36720.36</v>
      </c>
      <c r="S34" s="32">
        <f>SUM(S24:S33)</f>
        <v>1952.47</v>
      </c>
      <c r="T34" s="32">
        <f>SUM(T24:T33)</f>
        <v>1887.11</v>
      </c>
      <c r="U34" s="36">
        <f t="shared" si="37"/>
        <v>65.3600000000006</v>
      </c>
      <c r="V34" s="51">
        <f>T34/R34</f>
        <v>0.0513913806945248</v>
      </c>
      <c r="W34" s="51">
        <f>U34/R34</f>
        <v>0.00177993897663314</v>
      </c>
      <c r="X34" s="32">
        <f>SUM(X24:X33)</f>
        <v>-860.64</v>
      </c>
      <c r="Y34" s="51">
        <f t="shared" si="41"/>
        <v>-0.426693108577095</v>
      </c>
      <c r="Z34" s="32">
        <f>SUM(Z24:Z33)</f>
        <v>2877.64</v>
      </c>
      <c r="AA34" s="32">
        <f>SUM(AA24:AA33)</f>
        <v>322.976</v>
      </c>
      <c r="AB34" s="32">
        <f>SUM(AB24:AB33)</f>
        <v>-1564.134</v>
      </c>
      <c r="AC34" s="52">
        <f t="shared" si="45"/>
        <v>-0.543547490304555</v>
      </c>
      <c r="AD34" s="32">
        <f>SUM(AD24:AD33)</f>
        <v>60751.1333333333</v>
      </c>
      <c r="AE34" s="32">
        <f>SUM(AE24:AE33)</f>
        <v>71172.34</v>
      </c>
      <c r="AF34" s="32">
        <f>SUM(AF24:AF33)</f>
        <v>1822534</v>
      </c>
      <c r="AG34" s="30"/>
      <c r="AJ34" s="22"/>
    </row>
    <row r="35" spans="1:36" s="23" customFormat="1" ht="21" customHeight="1">
      <c r="A35" s="37">
        <v>46146</v>
      </c>
      <c r="B35" s="23" t="s">
        <v>26</v>
      </c>
      <c r="C35" s="22">
        <v>0</v>
      </c>
      <c r="D35" s="25">
        <v>0</v>
      </c>
      <c r="E35" s="25">
        <v>0</v>
      </c>
      <c r="F35" s="25">
        <v>18.23</v>
      </c>
      <c r="G35" s="25">
        <v>-18.23</v>
      </c>
      <c r="H35" s="25">
        <v>0</v>
      </c>
      <c r="I35" s="49">
        <v>0</v>
      </c>
      <c r="J35" s="25">
        <v>0</v>
      </c>
      <c r="O35" s="38">
        <v>46146</v>
      </c>
      <c r="P35" s="39" t="s">
        <v>7</v>
      </c>
      <c r="Q35" s="40">
        <f t="shared" ref="Q35:Q44" si="49">SUMIFS($C:$C,$A:$A,$O:$O,$B:$B,P35)</f>
        <v>47</v>
      </c>
      <c r="R35" s="41">
        <f t="shared" ref="R35:R44" si="50">SUMIFS($D:$D,$A:$A,$O:$O,$B:$B,P35)</f>
        <v>11922.2</v>
      </c>
      <c r="S35" s="41">
        <f t="shared" ref="S35:S44" si="51">SUMIFS($E:$E,$A:$A,$O:$O,$B:$B,P35)</f>
        <v>699.955</v>
      </c>
      <c r="T35" s="40">
        <f t="shared" ref="T35:T44" si="52">SUMIFS($F:$F,$A:$A,$O:$O,$B:$B,P35)</f>
        <v>458.69</v>
      </c>
      <c r="U35" s="41">
        <f t="shared" ref="U35:U45" si="53">S35-T35</f>
        <v>241.265</v>
      </c>
      <c r="V35" s="42">
        <f t="shared" ref="V35:V44" si="54">IFERROR(T35/R35,0)</f>
        <v>0.0384736038650585</v>
      </c>
      <c r="W35" s="42">
        <f t="shared" ref="W35:W44" si="55">IFERROR(U35/R35,0)</f>
        <v>0.0202366174028283</v>
      </c>
      <c r="X35" s="40">
        <f t="shared" ref="X35:X44" si="56">SUMIFS($I:$I,$A:$A,$O:$O,$B:$B,P35)</f>
        <v>0</v>
      </c>
      <c r="Y35" s="42">
        <f t="shared" ref="Y35:Y45" si="57">IFERROR(X35/(Z35+X35),0)</f>
        <v>0</v>
      </c>
      <c r="Z35" s="41">
        <f t="shared" ref="Z35:Z44" si="58">SUMIFS($H:$H,$A:$A,$O:$O,$B:$B,P35)</f>
        <v>9369.52999999999</v>
      </c>
      <c r="AA35" s="41">
        <f t="shared" ref="AA35:AA44" si="59">SUMIFS($J:$J,$A:$A,$O:$O,$B:$B,P35)</f>
        <v>993.514</v>
      </c>
      <c r="AB35" s="41">
        <f t="shared" ref="AB35:AB44" si="60">AA35-T35</f>
        <v>534.824</v>
      </c>
      <c r="AC35" s="43">
        <f t="shared" ref="AC35:AC45" si="61">IFERROR((AA35-T35)/Z35,0)</f>
        <v>0.0570811983098406</v>
      </c>
      <c r="AD35" s="44">
        <f>AF35/30</f>
        <v>17414.1666666667</v>
      </c>
      <c r="AE35" s="53">
        <f t="shared" ref="AE35:AE44" si="62">X35+Z35+AE24</f>
        <v>45960.28</v>
      </c>
      <c r="AF35" s="44">
        <v>522425</v>
      </c>
      <c r="AG35" s="30">
        <f t="shared" ref="AG35:AG42" si="63">R35-AD35</f>
        <v>-5491.9666666667</v>
      </c>
      <c r="AJ35" s="22"/>
    </row>
    <row r="36" spans="1:36" s="23" customFormat="1" ht="21" customHeight="1">
      <c r="A36" s="37">
        <v>46146</v>
      </c>
      <c r="B36" s="23" t="s">
        <v>27</v>
      </c>
      <c r="C36" s="22">
        <v>0</v>
      </c>
      <c r="D36" s="25">
        <v>0</v>
      </c>
      <c r="E36" s="25">
        <v>0</v>
      </c>
      <c r="F36" s="25">
        <v>14.8</v>
      </c>
      <c r="G36" s="25">
        <v>-14.8</v>
      </c>
      <c r="H36" s="25">
        <v>0</v>
      </c>
      <c r="I36" s="49">
        <v>0</v>
      </c>
      <c r="J36" s="25">
        <v>0</v>
      </c>
      <c r="K36" s="24"/>
      <c r="O36" s="38">
        <v>46146</v>
      </c>
      <c r="P36" s="39" t="s">
        <v>9</v>
      </c>
      <c r="Q36" s="40">
        <f t="shared" si="49"/>
        <v>35</v>
      </c>
      <c r="R36" s="41">
        <f t="shared" si="50"/>
        <v>12561.58</v>
      </c>
      <c r="S36" s="41">
        <f t="shared" si="51"/>
        <v>630.097000000001</v>
      </c>
      <c r="T36" s="40">
        <f t="shared" si="52"/>
        <v>450.91</v>
      </c>
      <c r="U36" s="41">
        <f t="shared" si="53"/>
        <v>179.187000000001</v>
      </c>
      <c r="V36" s="42">
        <f t="shared" si="54"/>
        <v>0.0358959621321522</v>
      </c>
      <c r="W36" s="42">
        <f t="shared" si="55"/>
        <v>0.0142646864486793</v>
      </c>
      <c r="X36" s="40">
        <f t="shared" si="56"/>
        <v>0</v>
      </c>
      <c r="Y36" s="42">
        <f t="shared" si="57"/>
        <v>0</v>
      </c>
      <c r="Z36" s="41">
        <f t="shared" si="58"/>
        <v>12506.78</v>
      </c>
      <c r="AA36" s="41">
        <f t="shared" si="59"/>
        <v>1226.096</v>
      </c>
      <c r="AB36" s="41">
        <f t="shared" si="60"/>
        <v>775.186</v>
      </c>
      <c r="AC36" s="43">
        <f t="shared" si="61"/>
        <v>0.0619812613638362</v>
      </c>
      <c r="AD36" s="44">
        <f t="shared" ref="AD36:AD44" si="64">AF36/30</f>
        <v>14270.7</v>
      </c>
      <c r="AE36" s="53">
        <f t="shared" si="62"/>
        <v>29853.38</v>
      </c>
      <c r="AF36" s="45">
        <v>428121</v>
      </c>
      <c r="AG36" s="30">
        <f t="shared" si="63"/>
        <v>-1709.12</v>
      </c>
      <c r="AJ36" s="22"/>
    </row>
    <row r="37" spans="1:36" s="23" customFormat="1" ht="21" customHeight="1">
      <c r="A37" s="37">
        <v>46147</v>
      </c>
      <c r="B37" s="23" t="s">
        <v>7</v>
      </c>
      <c r="C37" s="22">
        <v>58</v>
      </c>
      <c r="D37" s="25">
        <v>14526.88</v>
      </c>
      <c r="E37" s="25">
        <v>951.816000000001</v>
      </c>
      <c r="F37" s="25">
        <v>447.21</v>
      </c>
      <c r="G37" s="25">
        <v>504.606000000001</v>
      </c>
      <c r="H37" s="25">
        <v>23840.47</v>
      </c>
      <c r="I37" s="49">
        <v>-440.48</v>
      </c>
      <c r="J37" s="25">
        <v>2652.808</v>
      </c>
      <c r="O37" s="38">
        <v>46146</v>
      </c>
      <c r="P37" s="39" t="s">
        <v>11</v>
      </c>
      <c r="Q37" s="40">
        <f t="shared" si="49"/>
        <v>29</v>
      </c>
      <c r="R37" s="41">
        <f t="shared" si="50"/>
        <v>6370.57</v>
      </c>
      <c r="S37" s="41">
        <f t="shared" si="51"/>
        <v>336.6755</v>
      </c>
      <c r="T37" s="40">
        <f t="shared" si="52"/>
        <v>398.26</v>
      </c>
      <c r="U37" s="41">
        <f t="shared" si="53"/>
        <v>-61.5845</v>
      </c>
      <c r="V37" s="42">
        <f t="shared" si="54"/>
        <v>0.062515599075122</v>
      </c>
      <c r="W37" s="42">
        <f t="shared" si="55"/>
        <v>-0.00966703136454038</v>
      </c>
      <c r="X37" s="40">
        <f t="shared" si="56"/>
        <v>-71.61</v>
      </c>
      <c r="Y37" s="42">
        <f t="shared" si="57"/>
        <v>-0.00838303725599227</v>
      </c>
      <c r="Z37" s="41">
        <f t="shared" si="58"/>
        <v>8613.86</v>
      </c>
      <c r="AA37" s="41">
        <f t="shared" si="59"/>
        <v>901.4215</v>
      </c>
      <c r="AB37" s="41">
        <f t="shared" si="60"/>
        <v>503.1615</v>
      </c>
      <c r="AC37" s="43">
        <f t="shared" si="61"/>
        <v>0.0584130111239328</v>
      </c>
      <c r="AD37" s="44">
        <f t="shared" si="64"/>
        <v>16805.4</v>
      </c>
      <c r="AE37" s="53">
        <f t="shared" si="62"/>
        <v>14858.12</v>
      </c>
      <c r="AF37" s="45">
        <v>504162</v>
      </c>
      <c r="AG37" s="30">
        <f t="shared" si="63"/>
        <v>-10434.83</v>
      </c>
      <c r="AJ37" s="22"/>
    </row>
    <row r="38" spans="1:36" s="23" customFormat="1" ht="21" customHeight="1">
      <c r="A38" s="37">
        <v>46147</v>
      </c>
      <c r="B38" s="23" t="s">
        <v>9</v>
      </c>
      <c r="C38" s="22">
        <v>26</v>
      </c>
      <c r="D38" s="25">
        <v>9111.47999999999</v>
      </c>
      <c r="E38" s="25">
        <v>457.26</v>
      </c>
      <c r="F38" s="25">
        <v>423.01</v>
      </c>
      <c r="G38" s="25">
        <v>34.2500000000002</v>
      </c>
      <c r="H38" s="25">
        <v>21005.14</v>
      </c>
      <c r="I38" s="49">
        <v>0</v>
      </c>
      <c r="J38" s="25">
        <v>2095.65</v>
      </c>
      <c r="O38" s="38">
        <v>46146</v>
      </c>
      <c r="P38" s="39" t="s">
        <v>4</v>
      </c>
      <c r="Q38" s="40">
        <f t="shared" si="49"/>
        <v>0</v>
      </c>
      <c r="R38" s="41">
        <f t="shared" si="50"/>
        <v>0</v>
      </c>
      <c r="S38" s="41">
        <f t="shared" si="51"/>
        <v>0</v>
      </c>
      <c r="T38" s="40">
        <f t="shared" si="52"/>
        <v>0</v>
      </c>
      <c r="U38" s="41">
        <f t="shared" si="53"/>
        <v>0</v>
      </c>
      <c r="V38" s="42">
        <f t="shared" si="54"/>
        <v>0</v>
      </c>
      <c r="W38" s="42">
        <f t="shared" si="55"/>
        <v>0</v>
      </c>
      <c r="X38" s="40">
        <f t="shared" si="56"/>
        <v>0</v>
      </c>
      <c r="Y38" s="42">
        <f t="shared" si="57"/>
        <v>0</v>
      </c>
      <c r="Z38" s="41">
        <f t="shared" si="58"/>
        <v>0</v>
      </c>
      <c r="AA38" s="41">
        <f t="shared" si="59"/>
        <v>0</v>
      </c>
      <c r="AB38" s="41">
        <f t="shared" si="60"/>
        <v>0</v>
      </c>
      <c r="AC38" s="43">
        <f t="shared" si="61"/>
        <v>0</v>
      </c>
      <c r="AD38" s="44">
        <f t="shared" si="64"/>
        <v>0</v>
      </c>
      <c r="AE38" s="53">
        <f t="shared" si="62"/>
        <v>0</v>
      </c>
      <c r="AF38" s="45">
        <v>0</v>
      </c>
      <c r="AG38" s="30">
        <f t="shared" si="63"/>
        <v>0</v>
      </c>
      <c r="AJ38" s="22"/>
    </row>
    <row r="39" spans="1:36" s="23" customFormat="1" ht="21" customHeight="1">
      <c r="A39" s="37">
        <v>46147</v>
      </c>
      <c r="B39" s="23" t="s">
        <v>11</v>
      </c>
      <c r="C39" s="22">
        <v>27</v>
      </c>
      <c r="D39" s="25">
        <v>7653.25</v>
      </c>
      <c r="E39" s="25">
        <v>429.1655</v>
      </c>
      <c r="F39" s="25">
        <v>467.98</v>
      </c>
      <c r="G39" s="25">
        <v>-38.8144999999997</v>
      </c>
      <c r="H39" s="25">
        <v>12063.59</v>
      </c>
      <c r="I39" s="49">
        <v>-61.6</v>
      </c>
      <c r="J39" s="25">
        <v>1265.5935</v>
      </c>
      <c r="O39" s="38">
        <v>46146</v>
      </c>
      <c r="P39" s="39" t="s">
        <v>19</v>
      </c>
      <c r="Q39" s="40">
        <f t="shared" si="49"/>
        <v>0</v>
      </c>
      <c r="R39" s="41">
        <f t="shared" si="50"/>
        <v>0</v>
      </c>
      <c r="S39" s="41">
        <f t="shared" si="51"/>
        <v>0</v>
      </c>
      <c r="T39" s="40">
        <f t="shared" si="52"/>
        <v>10.2</v>
      </c>
      <c r="U39" s="41">
        <f t="shared" si="53"/>
        <v>-10.2</v>
      </c>
      <c r="V39" s="42">
        <f t="shared" si="54"/>
        <v>0</v>
      </c>
      <c r="W39" s="42">
        <f t="shared" si="55"/>
        <v>0</v>
      </c>
      <c r="X39" s="40">
        <f t="shared" si="56"/>
        <v>0</v>
      </c>
      <c r="Y39" s="42">
        <f t="shared" si="57"/>
        <v>0</v>
      </c>
      <c r="Z39" s="41">
        <f t="shared" si="58"/>
        <v>0</v>
      </c>
      <c r="AA39" s="41">
        <f t="shared" si="59"/>
        <v>0</v>
      </c>
      <c r="AB39" s="41">
        <f t="shared" si="60"/>
        <v>-10.2</v>
      </c>
      <c r="AC39" s="43">
        <f t="shared" si="61"/>
        <v>0</v>
      </c>
      <c r="AD39" s="44">
        <f t="shared" si="64"/>
        <v>0</v>
      </c>
      <c r="AE39" s="53">
        <f t="shared" si="62"/>
        <v>3991.98</v>
      </c>
      <c r="AF39" s="44">
        <v>0</v>
      </c>
      <c r="AG39" s="30">
        <f t="shared" si="63"/>
        <v>0</v>
      </c>
      <c r="AJ39" s="22"/>
    </row>
    <row r="40" spans="1:36" s="23" customFormat="1" ht="21" customHeight="1">
      <c r="A40" s="37">
        <v>46147</v>
      </c>
      <c r="B40" s="23" t="s">
        <v>4</v>
      </c>
      <c r="C40" s="22">
        <v>0</v>
      </c>
      <c r="D40" s="25">
        <v>0</v>
      </c>
      <c r="E40" s="25">
        <v>0</v>
      </c>
      <c r="F40" s="25">
        <v>0</v>
      </c>
      <c r="G40" s="25">
        <v>0</v>
      </c>
      <c r="H40" s="25">
        <v>0</v>
      </c>
      <c r="I40" s="49">
        <v>0</v>
      </c>
      <c r="J40" s="25">
        <v>0</v>
      </c>
      <c r="O40" s="38">
        <v>46146</v>
      </c>
      <c r="P40" s="39" t="s">
        <v>18</v>
      </c>
      <c r="Q40" s="40">
        <f t="shared" si="49"/>
        <v>12</v>
      </c>
      <c r="R40" s="41">
        <f t="shared" si="50"/>
        <v>3189.22</v>
      </c>
      <c r="S40" s="41">
        <f t="shared" si="51"/>
        <v>163.104</v>
      </c>
      <c r="T40" s="40">
        <f t="shared" si="52"/>
        <v>196.93</v>
      </c>
      <c r="U40" s="41">
        <f t="shared" si="53"/>
        <v>-33.826</v>
      </c>
      <c r="V40" s="42">
        <f t="shared" si="54"/>
        <v>0.0617486407334709</v>
      </c>
      <c r="W40" s="42">
        <f t="shared" si="55"/>
        <v>-0.0106063551589417</v>
      </c>
      <c r="X40" s="40">
        <f t="shared" si="56"/>
        <v>0</v>
      </c>
      <c r="Y40" s="42">
        <f t="shared" si="57"/>
        <v>0</v>
      </c>
      <c r="Z40" s="41">
        <f t="shared" si="58"/>
        <v>5103.46</v>
      </c>
      <c r="AA40" s="41">
        <f t="shared" si="59"/>
        <v>511.946</v>
      </c>
      <c r="AB40" s="41">
        <f t="shared" si="60"/>
        <v>315.016</v>
      </c>
      <c r="AC40" s="43">
        <f t="shared" si="61"/>
        <v>0.0617259663052125</v>
      </c>
      <c r="AD40" s="44">
        <f t="shared" si="64"/>
        <v>7399.8</v>
      </c>
      <c r="AE40" s="53">
        <f t="shared" si="62"/>
        <v>10398.2</v>
      </c>
      <c r="AF40" s="45">
        <v>221994</v>
      </c>
      <c r="AG40" s="30">
        <f t="shared" si="63"/>
        <v>-4210.58</v>
      </c>
      <c r="AJ40" s="22"/>
    </row>
    <row r="41" spans="1:36" s="23" customFormat="1" ht="21" customHeight="1">
      <c r="A41" s="37">
        <v>46147</v>
      </c>
      <c r="B41" s="23" t="s">
        <v>19</v>
      </c>
      <c r="C41" s="22">
        <v>1</v>
      </c>
      <c r="D41" s="22">
        <v>190.76</v>
      </c>
      <c r="E41" s="22">
        <v>9.14799999999998</v>
      </c>
      <c r="F41" s="22">
        <v>9.3</v>
      </c>
      <c r="G41" s="22">
        <v>-0.152000000000022</v>
      </c>
      <c r="H41" s="22">
        <v>190.76</v>
      </c>
      <c r="I41" s="22">
        <v>0</v>
      </c>
      <c r="J41" s="22">
        <v>18.686</v>
      </c>
      <c r="O41" s="38">
        <v>46146</v>
      </c>
      <c r="P41" s="39" t="s">
        <v>22</v>
      </c>
      <c r="Q41" s="40">
        <f t="shared" si="49"/>
        <v>5</v>
      </c>
      <c r="R41" s="41">
        <f t="shared" si="50"/>
        <v>1316.68</v>
      </c>
      <c r="S41" s="41">
        <f t="shared" si="51"/>
        <v>66.799</v>
      </c>
      <c r="T41" s="40">
        <f t="shared" si="52"/>
        <v>126.96</v>
      </c>
      <c r="U41" s="41">
        <f t="shared" si="53"/>
        <v>-60.161</v>
      </c>
      <c r="V41" s="42">
        <f t="shared" si="54"/>
        <v>0.0964243400066835</v>
      </c>
      <c r="W41" s="42">
        <f t="shared" si="55"/>
        <v>-0.0456914360360908</v>
      </c>
      <c r="X41" s="40">
        <f t="shared" si="56"/>
        <v>0</v>
      </c>
      <c r="Y41" s="42">
        <f t="shared" si="57"/>
        <v>0</v>
      </c>
      <c r="Z41" s="41">
        <f t="shared" si="58"/>
        <v>2685.84</v>
      </c>
      <c r="AA41" s="41">
        <f t="shared" si="59"/>
        <v>278.247</v>
      </c>
      <c r="AB41" s="41">
        <f t="shared" si="60"/>
        <v>151.287</v>
      </c>
      <c r="AC41" s="43">
        <f t="shared" si="61"/>
        <v>0.0563276293450094</v>
      </c>
      <c r="AD41" s="44">
        <f t="shared" si="64"/>
        <v>4861.06666666667</v>
      </c>
      <c r="AE41" s="53">
        <f t="shared" si="62"/>
        <v>4318.24</v>
      </c>
      <c r="AF41" s="45">
        <v>145832</v>
      </c>
      <c r="AG41" s="30">
        <f t="shared" si="63"/>
        <v>-3544.38666666667</v>
      </c>
      <c r="AJ41" s="22"/>
    </row>
    <row r="42" spans="1:36" s="23" customFormat="1" ht="21" customHeight="1">
      <c r="A42" s="37">
        <v>46147</v>
      </c>
      <c r="B42" s="23" t="s">
        <v>18</v>
      </c>
      <c r="C42" s="22">
        <v>11</v>
      </c>
      <c r="D42" s="22">
        <v>3236.68</v>
      </c>
      <c r="E42" s="22">
        <v>199.668</v>
      </c>
      <c r="F42" s="22">
        <v>191.47</v>
      </c>
      <c r="G42" s="22">
        <v>8.19800000000015</v>
      </c>
      <c r="H42" s="22">
        <v>5352.86</v>
      </c>
      <c r="I42" s="22">
        <v>-55.87</v>
      </c>
      <c r="J42" s="22">
        <v>582.581</v>
      </c>
      <c r="O42" s="38">
        <v>46146</v>
      </c>
      <c r="P42" s="39" t="s">
        <v>26</v>
      </c>
      <c r="Q42" s="40">
        <f t="shared" si="49"/>
        <v>0</v>
      </c>
      <c r="R42" s="41">
        <f t="shared" si="50"/>
        <v>0</v>
      </c>
      <c r="S42" s="41">
        <f t="shared" si="51"/>
        <v>0</v>
      </c>
      <c r="T42" s="40">
        <f t="shared" si="52"/>
        <v>18.23</v>
      </c>
      <c r="U42" s="41">
        <f t="shared" si="53"/>
        <v>-18.23</v>
      </c>
      <c r="V42" s="42">
        <f t="shared" si="54"/>
        <v>0</v>
      </c>
      <c r="W42" s="42">
        <f t="shared" si="55"/>
        <v>0</v>
      </c>
      <c r="X42" s="40">
        <f t="shared" si="56"/>
        <v>0</v>
      </c>
      <c r="Y42" s="42">
        <f t="shared" si="57"/>
        <v>0</v>
      </c>
      <c r="Z42" s="41">
        <f t="shared" si="58"/>
        <v>0</v>
      </c>
      <c r="AA42" s="41">
        <f t="shared" si="59"/>
        <v>0</v>
      </c>
      <c r="AB42" s="41">
        <f t="shared" si="60"/>
        <v>-18.23</v>
      </c>
      <c r="AC42" s="43">
        <f t="shared" si="61"/>
        <v>0</v>
      </c>
      <c r="AD42" s="44">
        <f t="shared" si="64"/>
        <v>0</v>
      </c>
      <c r="AE42" s="53">
        <f t="shared" si="62"/>
        <v>0</v>
      </c>
      <c r="AF42" s="45">
        <v>0</v>
      </c>
      <c r="AG42" s="30">
        <f t="shared" si="63"/>
        <v>0</v>
      </c>
      <c r="AJ42" s="22"/>
    </row>
    <row r="43" spans="1:36" s="23" customFormat="1" ht="21" customHeight="1">
      <c r="A43" s="37">
        <v>46147</v>
      </c>
      <c r="B43" s="23" t="s">
        <v>22</v>
      </c>
      <c r="C43" s="22">
        <v>4</v>
      </c>
      <c r="D43" s="22">
        <v>1347.7</v>
      </c>
      <c r="E43" s="22">
        <v>73.955</v>
      </c>
      <c r="F43" s="22">
        <v>153.93</v>
      </c>
      <c r="G43" s="22">
        <v>-79.975</v>
      </c>
      <c r="H43" s="22">
        <v>2486.38</v>
      </c>
      <c r="I43" s="22">
        <v>0</v>
      </c>
      <c r="J43" s="22">
        <v>264.413</v>
      </c>
      <c r="O43" s="38">
        <v>46146</v>
      </c>
      <c r="P43" s="39" t="s">
        <v>27</v>
      </c>
      <c r="Q43" s="40">
        <f t="shared" si="49"/>
        <v>0</v>
      </c>
      <c r="R43" s="41">
        <f t="shared" si="50"/>
        <v>0</v>
      </c>
      <c r="S43" s="41">
        <f t="shared" si="51"/>
        <v>0</v>
      </c>
      <c r="T43" s="40">
        <f t="shared" si="52"/>
        <v>14.8</v>
      </c>
      <c r="U43" s="41">
        <f t="shared" si="53"/>
        <v>-14.8</v>
      </c>
      <c r="V43" s="42">
        <f t="shared" si="54"/>
        <v>0</v>
      </c>
      <c r="W43" s="42">
        <f t="shared" si="55"/>
        <v>0</v>
      </c>
      <c r="X43" s="40">
        <f t="shared" si="56"/>
        <v>0</v>
      </c>
      <c r="Y43" s="42">
        <f t="shared" si="57"/>
        <v>0</v>
      </c>
      <c r="Z43" s="41">
        <f t="shared" si="58"/>
        <v>0</v>
      </c>
      <c r="AA43" s="41">
        <f t="shared" si="59"/>
        <v>0</v>
      </c>
      <c r="AB43" s="41">
        <f t="shared" si="60"/>
        <v>-14.8</v>
      </c>
      <c r="AC43" s="43">
        <f t="shared" si="61"/>
        <v>0</v>
      </c>
      <c r="AD43" s="44">
        <f t="shared" si="64"/>
        <v>0</v>
      </c>
      <c r="AE43" s="53">
        <f t="shared" si="62"/>
        <v>0</v>
      </c>
      <c r="AF43" s="44">
        <v>0</v>
      </c>
      <c r="AG43" s="30"/>
      <c r="AJ43" s="22"/>
    </row>
    <row r="44" spans="1:36" s="23" customFormat="1" ht="21" customHeight="1">
      <c r="A44" s="37">
        <v>46147</v>
      </c>
      <c r="B44" s="23" t="s">
        <v>26</v>
      </c>
      <c r="C44" s="22">
        <v>0</v>
      </c>
      <c r="D44" s="22">
        <v>0</v>
      </c>
      <c r="E44" s="22">
        <v>0</v>
      </c>
      <c r="F44" s="22">
        <v>18.11</v>
      </c>
      <c r="G44" s="22">
        <v>-18.11</v>
      </c>
      <c r="H44" s="22">
        <v>0</v>
      </c>
      <c r="I44" s="22">
        <v>0</v>
      </c>
      <c r="J44" s="22">
        <v>0</v>
      </c>
      <c r="O44" s="38"/>
      <c r="P44" s="39"/>
      <c r="Q44" s="40">
        <f t="shared" si="49"/>
        <v>0</v>
      </c>
      <c r="R44" s="41">
        <f t="shared" si="50"/>
        <v>0</v>
      </c>
      <c r="S44" s="41">
        <f t="shared" si="51"/>
        <v>0</v>
      </c>
      <c r="T44" s="40">
        <f t="shared" si="52"/>
        <v>0</v>
      </c>
      <c r="U44" s="41">
        <f t="shared" si="53"/>
        <v>0</v>
      </c>
      <c r="V44" s="42">
        <f t="shared" si="54"/>
        <v>0</v>
      </c>
      <c r="W44" s="42">
        <f t="shared" si="55"/>
        <v>0</v>
      </c>
      <c r="X44" s="40">
        <f t="shared" si="56"/>
        <v>0</v>
      </c>
      <c r="Y44" s="42">
        <f t="shared" si="57"/>
        <v>0</v>
      </c>
      <c r="Z44" s="41">
        <f t="shared" si="58"/>
        <v>0</v>
      </c>
      <c r="AA44" s="41">
        <f t="shared" si="59"/>
        <v>0</v>
      </c>
      <c r="AB44" s="41">
        <f t="shared" si="60"/>
        <v>0</v>
      </c>
      <c r="AC44" s="43">
        <f t="shared" si="61"/>
        <v>0</v>
      </c>
      <c r="AD44" s="44">
        <f t="shared" si="64"/>
        <v>0</v>
      </c>
      <c r="AE44" s="53">
        <f t="shared" si="62"/>
        <v>0</v>
      </c>
      <c r="AF44" s="44">
        <v>0</v>
      </c>
      <c r="AG44" s="30"/>
      <c r="AJ44" s="22"/>
    </row>
    <row r="45" spans="1:36" s="23" customFormat="1" ht="21" customHeight="1">
      <c r="A45" s="37">
        <v>46147</v>
      </c>
      <c r="B45" s="23" t="s">
        <v>27</v>
      </c>
      <c r="C45" s="22">
        <v>1</v>
      </c>
      <c r="D45" s="25">
        <v>179.98</v>
      </c>
      <c r="E45" s="25">
        <v>12.084</v>
      </c>
      <c r="F45" s="25">
        <v>13.77</v>
      </c>
      <c r="G45" s="25">
        <v>-1.68600000000003</v>
      </c>
      <c r="H45" s="25">
        <v>0</v>
      </c>
      <c r="I45" s="49">
        <v>0</v>
      </c>
      <c r="J45" s="25">
        <v>0</v>
      </c>
      <c r="O45" s="50" t="s">
        <v>26172</v>
      </c>
      <c r="P45" s="50"/>
      <c r="Q45" s="32">
        <f>SUM(Q35:Q44)</f>
        <v>128</v>
      </c>
      <c r="R45" s="32">
        <f>SUM(R35:R44)</f>
        <v>35360.25</v>
      </c>
      <c r="S45" s="32">
        <f>SUM(S35:S44)</f>
        <v>1896.6305</v>
      </c>
      <c r="T45" s="32">
        <f>SUM(T35:T44)</f>
        <v>1674.98</v>
      </c>
      <c r="U45" s="36">
        <f t="shared" si="53"/>
        <v>221.650500000001</v>
      </c>
      <c r="V45" s="51">
        <f>T45/R45</f>
        <v>0.047369008986079</v>
      </c>
      <c r="W45" s="51">
        <f>U45/R45</f>
        <v>0.00626835217511191</v>
      </c>
      <c r="X45" s="32">
        <f>SUM(X35:X44)</f>
        <v>-71.61</v>
      </c>
      <c r="Y45" s="51">
        <f t="shared" si="57"/>
        <v>-0.00187422169155771</v>
      </c>
      <c r="Z45" s="32">
        <f>SUM(Z35:Z44)</f>
        <v>38279.47</v>
      </c>
      <c r="AA45" s="32">
        <f>SUM(AA35:AA44)</f>
        <v>3911.2245</v>
      </c>
      <c r="AB45" s="32">
        <f>SUM(AB35:AB44)</f>
        <v>2236.2445</v>
      </c>
      <c r="AC45" s="52">
        <f t="shared" si="61"/>
        <v>0.0584188992167342</v>
      </c>
      <c r="AD45" s="32">
        <f>SUM(AD35:AD44)</f>
        <v>60751.1333333333</v>
      </c>
      <c r="AE45" s="32">
        <f>SUM(AE35:AE44)</f>
        <v>109380.2</v>
      </c>
      <c r="AF45" s="32">
        <f>SUM(AF35:AF44)</f>
        <v>1822534</v>
      </c>
      <c r="AG45" s="30"/>
      <c r="AJ45" s="22"/>
    </row>
    <row r="46" spans="1:36" s="23" customFormat="1" ht="21" customHeight="1">
      <c r="A46" s="37">
        <v>46148</v>
      </c>
      <c r="B46" s="23" t="s">
        <v>7</v>
      </c>
      <c r="C46" s="22">
        <v>53</v>
      </c>
      <c r="D46" s="25">
        <v>14076.61</v>
      </c>
      <c r="E46" s="25">
        <v>842.2265</v>
      </c>
      <c r="F46" s="25">
        <v>474.85</v>
      </c>
      <c r="G46" s="25">
        <v>367.376500000001</v>
      </c>
      <c r="H46" s="25">
        <v>16781.74</v>
      </c>
      <c r="I46" s="49">
        <v>-327.98</v>
      </c>
      <c r="J46" s="25">
        <v>1829.905</v>
      </c>
      <c r="O46" s="38">
        <v>46147</v>
      </c>
      <c r="P46" s="39" t="s">
        <v>7</v>
      </c>
      <c r="Q46" s="40">
        <f t="shared" ref="Q46:Q55" si="65">SUMIFS($C:$C,$A:$A,$O:$O,$B:$B,P46)</f>
        <v>58</v>
      </c>
      <c r="R46" s="41">
        <f t="shared" ref="R46:R55" si="66">SUMIFS($D:$D,$A:$A,$O:$O,$B:$B,P46)</f>
        <v>14526.88</v>
      </c>
      <c r="S46" s="41">
        <f t="shared" ref="S46:S55" si="67">SUMIFS($E:$E,$A:$A,$O:$O,$B:$B,P46)</f>
        <v>951.816000000001</v>
      </c>
      <c r="T46" s="40">
        <f t="shared" ref="T46:T55" si="68">SUMIFS($F:$F,$A:$A,$O:$O,$B:$B,P46)</f>
        <v>447.21</v>
      </c>
      <c r="U46" s="41">
        <f t="shared" ref="U46:U56" si="69">S46-T46</f>
        <v>504.606000000001</v>
      </c>
      <c r="V46" s="42">
        <f t="shared" ref="V46:V55" si="70">IFERROR(T46/R46,0)</f>
        <v>0.0307849999449297</v>
      </c>
      <c r="W46" s="42">
        <f t="shared" ref="W46:W55" si="71">IFERROR(U46/R46,0)</f>
        <v>0.0347360203980484</v>
      </c>
      <c r="X46" s="40">
        <f t="shared" ref="X46:X55" si="72">SUMIFS($I:$I,$A:$A,$O:$O,$B:$B,P46)</f>
        <v>-440.48</v>
      </c>
      <c r="Y46" s="42">
        <f t="shared" ref="Y46:Y56" si="73">IFERROR(X46/(Z46+X46),0)</f>
        <v>-0.0188239396683503</v>
      </c>
      <c r="Z46" s="41">
        <f t="shared" ref="Z46:Z55" si="74">SUMIFS($H:$H,$A:$A,$O:$O,$B:$B,P46)</f>
        <v>23840.47</v>
      </c>
      <c r="AA46" s="41">
        <f t="shared" ref="AA46:AA55" si="75">SUMIFS($J:$J,$A:$A,$O:$O,$B:$B,P46)</f>
        <v>2652.808</v>
      </c>
      <c r="AB46" s="41">
        <f t="shared" ref="AB46:AB55" si="76">AA46-T46</f>
        <v>2205.598</v>
      </c>
      <c r="AC46" s="43">
        <f t="shared" ref="AC46:AC56" si="77">IFERROR((AA46-T46)/Z46,0)</f>
        <v>0.0925148707219279</v>
      </c>
      <c r="AD46" s="44">
        <f>AF46/30</f>
        <v>17414.1666666667</v>
      </c>
      <c r="AE46" s="53">
        <f t="shared" ref="AE46:AE55" si="78">X46+Z46+AE35</f>
        <v>69360.27</v>
      </c>
      <c r="AF46" s="44">
        <v>522425</v>
      </c>
      <c r="AG46" s="30">
        <f t="shared" ref="AG46:AG53" si="79">R46-AD46</f>
        <v>-2887.2866666667</v>
      </c>
      <c r="AJ46" s="22"/>
    </row>
    <row r="47" spans="1:36" s="23" customFormat="1" ht="21" customHeight="1">
      <c r="A47" s="37">
        <v>46148</v>
      </c>
      <c r="B47" s="23" t="s">
        <v>9</v>
      </c>
      <c r="C47" s="22">
        <v>29</v>
      </c>
      <c r="D47" s="25">
        <v>9980.16999999999</v>
      </c>
      <c r="E47" s="25">
        <v>498.498500000001</v>
      </c>
      <c r="F47" s="25">
        <v>446.89</v>
      </c>
      <c r="G47" s="25">
        <v>51.6085000000008</v>
      </c>
      <c r="H47" s="25">
        <v>8677.24999999999</v>
      </c>
      <c r="I47" s="49">
        <v>-202.88</v>
      </c>
      <c r="J47" s="25">
        <v>847.408</v>
      </c>
      <c r="O47" s="38">
        <v>46147</v>
      </c>
      <c r="P47" s="39" t="s">
        <v>9</v>
      </c>
      <c r="Q47" s="40">
        <f t="shared" si="65"/>
        <v>26</v>
      </c>
      <c r="R47" s="41">
        <f t="shared" si="66"/>
        <v>9111.47999999999</v>
      </c>
      <c r="S47" s="41">
        <f t="shared" si="67"/>
        <v>457.26</v>
      </c>
      <c r="T47" s="40">
        <f t="shared" si="68"/>
        <v>423.01</v>
      </c>
      <c r="U47" s="41">
        <f t="shared" si="69"/>
        <v>34.25</v>
      </c>
      <c r="V47" s="42">
        <f t="shared" si="70"/>
        <v>0.0464260471405305</v>
      </c>
      <c r="W47" s="42">
        <f t="shared" si="71"/>
        <v>0.00375899414804181</v>
      </c>
      <c r="X47" s="40">
        <f t="shared" si="72"/>
        <v>0</v>
      </c>
      <c r="Y47" s="42">
        <f t="shared" si="73"/>
        <v>0</v>
      </c>
      <c r="Z47" s="41">
        <f t="shared" si="74"/>
        <v>21005.14</v>
      </c>
      <c r="AA47" s="41">
        <f t="shared" si="75"/>
        <v>2095.65</v>
      </c>
      <c r="AB47" s="41">
        <f t="shared" si="76"/>
        <v>1672.64</v>
      </c>
      <c r="AC47" s="43">
        <f t="shared" si="77"/>
        <v>0.0796300334108699</v>
      </c>
      <c r="AD47" s="44">
        <f t="shared" ref="AD47:AD55" si="80">AF47/30</f>
        <v>14270.7</v>
      </c>
      <c r="AE47" s="53">
        <f t="shared" si="78"/>
        <v>50858.52</v>
      </c>
      <c r="AF47" s="45">
        <v>428121</v>
      </c>
      <c r="AG47" s="30">
        <f t="shared" si="79"/>
        <v>-5159.22000000001</v>
      </c>
      <c r="AJ47" s="22"/>
    </row>
    <row r="48" spans="1:36" s="23" customFormat="1" ht="21" customHeight="1">
      <c r="A48" s="37">
        <v>46148</v>
      </c>
      <c r="B48" s="23" t="s">
        <v>11</v>
      </c>
      <c r="C48" s="22">
        <v>33</v>
      </c>
      <c r="D48" s="25">
        <v>9060.47</v>
      </c>
      <c r="E48" s="25">
        <v>488.794</v>
      </c>
      <c r="F48" s="25">
        <v>442.33</v>
      </c>
      <c r="G48" s="25">
        <v>46.4640000000005</v>
      </c>
      <c r="H48" s="25">
        <v>9122.47</v>
      </c>
      <c r="I48" s="49">
        <v>-35.45</v>
      </c>
      <c r="J48" s="25">
        <v>952.8375</v>
      </c>
      <c r="O48" s="38">
        <v>46147</v>
      </c>
      <c r="P48" s="39" t="s">
        <v>11</v>
      </c>
      <c r="Q48" s="40">
        <f t="shared" si="65"/>
        <v>27</v>
      </c>
      <c r="R48" s="41">
        <f t="shared" si="66"/>
        <v>7653.25</v>
      </c>
      <c r="S48" s="41">
        <f t="shared" si="67"/>
        <v>429.1655</v>
      </c>
      <c r="T48" s="40">
        <f t="shared" si="68"/>
        <v>467.98</v>
      </c>
      <c r="U48" s="41">
        <f t="shared" si="69"/>
        <v>-38.8145</v>
      </c>
      <c r="V48" s="42">
        <f t="shared" si="70"/>
        <v>0.061147878352334</v>
      </c>
      <c r="W48" s="42">
        <f t="shared" si="71"/>
        <v>-0.00507163623297292</v>
      </c>
      <c r="X48" s="40">
        <f t="shared" si="72"/>
        <v>-61.6</v>
      </c>
      <c r="Y48" s="42">
        <f t="shared" si="73"/>
        <v>-0.00513248219670238</v>
      </c>
      <c r="Z48" s="41">
        <f t="shared" si="74"/>
        <v>12063.59</v>
      </c>
      <c r="AA48" s="41">
        <f t="shared" si="75"/>
        <v>1265.5935</v>
      </c>
      <c r="AB48" s="41">
        <f t="shared" si="76"/>
        <v>797.6135</v>
      </c>
      <c r="AC48" s="43">
        <f t="shared" si="77"/>
        <v>0.0661174244151202</v>
      </c>
      <c r="AD48" s="44">
        <f t="shared" si="80"/>
        <v>16805.4</v>
      </c>
      <c r="AE48" s="53">
        <f t="shared" si="78"/>
        <v>26860.11</v>
      </c>
      <c r="AF48" s="45">
        <v>504162</v>
      </c>
      <c r="AG48" s="30">
        <f t="shared" si="79"/>
        <v>-9152.15</v>
      </c>
      <c r="AJ48" s="22"/>
    </row>
    <row r="49" spans="1:36" s="23" customFormat="1" ht="21" customHeight="1">
      <c r="A49" s="37">
        <v>46148</v>
      </c>
      <c r="B49" s="23" t="s">
        <v>4</v>
      </c>
      <c r="C49" s="22">
        <v>1</v>
      </c>
      <c r="D49" s="25">
        <v>240.98</v>
      </c>
      <c r="E49" s="25">
        <v>13.203</v>
      </c>
      <c r="F49" s="25">
        <v>0</v>
      </c>
      <c r="G49" s="25">
        <v>13.203</v>
      </c>
      <c r="H49" s="25">
        <v>0</v>
      </c>
      <c r="I49" s="49">
        <v>0</v>
      </c>
      <c r="J49" s="25">
        <v>0</v>
      </c>
      <c r="O49" s="38">
        <v>46147</v>
      </c>
      <c r="P49" s="39" t="s">
        <v>4</v>
      </c>
      <c r="Q49" s="40">
        <f t="shared" si="65"/>
        <v>0</v>
      </c>
      <c r="R49" s="41">
        <f t="shared" si="66"/>
        <v>0</v>
      </c>
      <c r="S49" s="41">
        <f t="shared" si="67"/>
        <v>0</v>
      </c>
      <c r="T49" s="40">
        <f t="shared" si="68"/>
        <v>0</v>
      </c>
      <c r="U49" s="41">
        <f t="shared" si="69"/>
        <v>0</v>
      </c>
      <c r="V49" s="42">
        <f t="shared" si="70"/>
        <v>0</v>
      </c>
      <c r="W49" s="42">
        <f t="shared" si="71"/>
        <v>0</v>
      </c>
      <c r="X49" s="40">
        <f t="shared" si="72"/>
        <v>0</v>
      </c>
      <c r="Y49" s="42">
        <f t="shared" si="73"/>
        <v>0</v>
      </c>
      <c r="Z49" s="41">
        <f t="shared" si="74"/>
        <v>0</v>
      </c>
      <c r="AA49" s="41">
        <f t="shared" si="75"/>
        <v>0</v>
      </c>
      <c r="AB49" s="41">
        <f t="shared" si="76"/>
        <v>0</v>
      </c>
      <c r="AC49" s="43">
        <f t="shared" si="77"/>
        <v>0</v>
      </c>
      <c r="AD49" s="44">
        <f t="shared" si="80"/>
        <v>0</v>
      </c>
      <c r="AE49" s="53">
        <f t="shared" si="78"/>
        <v>0</v>
      </c>
      <c r="AF49" s="45">
        <v>0</v>
      </c>
      <c r="AG49" s="30">
        <f t="shared" si="79"/>
        <v>0</v>
      </c>
      <c r="AJ49" s="22"/>
    </row>
    <row r="50" spans="1:36" s="23" customFormat="1" ht="21" customHeight="1">
      <c r="A50" s="37">
        <v>46148</v>
      </c>
      <c r="B50" s="23" t="s">
        <v>19</v>
      </c>
      <c r="C50" s="22">
        <v>0</v>
      </c>
      <c r="D50" s="25">
        <v>0</v>
      </c>
      <c r="E50" s="25">
        <v>0</v>
      </c>
      <c r="F50" s="25">
        <v>10.2</v>
      </c>
      <c r="G50" s="25">
        <v>-10.2</v>
      </c>
      <c r="H50" s="25">
        <v>0</v>
      </c>
      <c r="I50" s="49">
        <v>0</v>
      </c>
      <c r="J50" s="25">
        <v>0</v>
      </c>
      <c r="O50" s="38">
        <v>46147</v>
      </c>
      <c r="P50" s="39" t="s">
        <v>19</v>
      </c>
      <c r="Q50" s="40">
        <f t="shared" si="65"/>
        <v>1</v>
      </c>
      <c r="R50" s="41">
        <f t="shared" si="66"/>
        <v>190.76</v>
      </c>
      <c r="S50" s="41">
        <f t="shared" si="67"/>
        <v>9.14799999999998</v>
      </c>
      <c r="T50" s="40">
        <f t="shared" si="68"/>
        <v>9.3</v>
      </c>
      <c r="U50" s="41">
        <f t="shared" si="69"/>
        <v>-0.152000000000021</v>
      </c>
      <c r="V50" s="42">
        <f t="shared" si="70"/>
        <v>0.0487523589851122</v>
      </c>
      <c r="W50" s="42">
        <f t="shared" si="71"/>
        <v>-0.000796812749004092</v>
      </c>
      <c r="X50" s="40">
        <f t="shared" si="72"/>
        <v>0</v>
      </c>
      <c r="Y50" s="42">
        <f t="shared" si="73"/>
        <v>0</v>
      </c>
      <c r="Z50" s="41">
        <f t="shared" si="74"/>
        <v>190.76</v>
      </c>
      <c r="AA50" s="41">
        <f t="shared" si="75"/>
        <v>18.686</v>
      </c>
      <c r="AB50" s="41">
        <f t="shared" si="76"/>
        <v>9.386</v>
      </c>
      <c r="AC50" s="43">
        <f t="shared" si="77"/>
        <v>0.049203187250996</v>
      </c>
      <c r="AD50" s="44">
        <f t="shared" si="80"/>
        <v>0</v>
      </c>
      <c r="AE50" s="53">
        <f t="shared" si="78"/>
        <v>4182.74</v>
      </c>
      <c r="AF50" s="44">
        <v>0</v>
      </c>
      <c r="AG50" s="30">
        <f t="shared" si="79"/>
        <v>190.76</v>
      </c>
      <c r="AJ50" s="22"/>
    </row>
    <row r="51" spans="1:36" s="23" customFormat="1" ht="21" customHeight="1">
      <c r="A51" s="37">
        <v>46148</v>
      </c>
      <c r="B51" s="23" t="s">
        <v>18</v>
      </c>
      <c r="C51" s="22">
        <v>16</v>
      </c>
      <c r="D51" s="25">
        <v>5386.48</v>
      </c>
      <c r="E51" s="25">
        <v>320.213</v>
      </c>
      <c r="F51" s="25">
        <v>183.29</v>
      </c>
      <c r="G51" s="25">
        <v>136.923</v>
      </c>
      <c r="H51" s="25">
        <v>4901.98</v>
      </c>
      <c r="I51" s="49">
        <v>-306.38</v>
      </c>
      <c r="J51" s="25">
        <v>512.555</v>
      </c>
      <c r="O51" s="38">
        <v>46147</v>
      </c>
      <c r="P51" s="39" t="s">
        <v>18</v>
      </c>
      <c r="Q51" s="40">
        <f t="shared" si="65"/>
        <v>11</v>
      </c>
      <c r="R51" s="41">
        <f t="shared" si="66"/>
        <v>3236.68</v>
      </c>
      <c r="S51" s="41">
        <f t="shared" si="67"/>
        <v>199.668</v>
      </c>
      <c r="T51" s="40">
        <f t="shared" si="68"/>
        <v>191.47</v>
      </c>
      <c r="U51" s="41">
        <f t="shared" si="69"/>
        <v>8.19800000000001</v>
      </c>
      <c r="V51" s="42">
        <f t="shared" si="70"/>
        <v>0.0591562959575862</v>
      </c>
      <c r="W51" s="42">
        <f t="shared" si="71"/>
        <v>0.00253284229519137</v>
      </c>
      <c r="X51" s="40">
        <f t="shared" si="72"/>
        <v>-55.87</v>
      </c>
      <c r="Y51" s="42">
        <f t="shared" si="73"/>
        <v>-0.0105474996177074</v>
      </c>
      <c r="Z51" s="41">
        <f t="shared" si="74"/>
        <v>5352.86</v>
      </c>
      <c r="AA51" s="41">
        <f t="shared" si="75"/>
        <v>582.581</v>
      </c>
      <c r="AB51" s="41">
        <f t="shared" si="76"/>
        <v>391.111</v>
      </c>
      <c r="AC51" s="43">
        <f t="shared" si="77"/>
        <v>0.0730658003385106</v>
      </c>
      <c r="AD51" s="44">
        <f t="shared" si="80"/>
        <v>7399.8</v>
      </c>
      <c r="AE51" s="53">
        <f t="shared" si="78"/>
        <v>15695.19</v>
      </c>
      <c r="AF51" s="45">
        <v>221994</v>
      </c>
      <c r="AG51" s="30">
        <f t="shared" si="79"/>
        <v>-4163.12</v>
      </c>
      <c r="AJ51" s="22"/>
    </row>
    <row r="52" spans="1:36" s="23" customFormat="1" ht="21" customHeight="1">
      <c r="A52" s="37">
        <v>46148</v>
      </c>
      <c r="B52" s="23" t="s">
        <v>22</v>
      </c>
      <c r="C52" s="26">
        <v>8</v>
      </c>
      <c r="D52" s="27">
        <v>2201.62</v>
      </c>
      <c r="E52" s="27">
        <v>121.387</v>
      </c>
      <c r="F52" s="27">
        <v>159.71</v>
      </c>
      <c r="G52" s="27">
        <v>-38.3229999999999</v>
      </c>
      <c r="H52" s="27">
        <v>2385.62</v>
      </c>
      <c r="I52" s="49">
        <v>0</v>
      </c>
      <c r="J52" s="27">
        <v>253.148</v>
      </c>
      <c r="O52" s="38">
        <v>46147</v>
      </c>
      <c r="P52" s="39" t="s">
        <v>22</v>
      </c>
      <c r="Q52" s="40">
        <f t="shared" si="65"/>
        <v>4</v>
      </c>
      <c r="R52" s="41">
        <f t="shared" si="66"/>
        <v>1347.7</v>
      </c>
      <c r="S52" s="41">
        <f t="shared" si="67"/>
        <v>73.955</v>
      </c>
      <c r="T52" s="40">
        <f t="shared" si="68"/>
        <v>153.93</v>
      </c>
      <c r="U52" s="41">
        <f t="shared" si="69"/>
        <v>-79.975</v>
      </c>
      <c r="V52" s="42">
        <f t="shared" si="70"/>
        <v>0.114216813830971</v>
      </c>
      <c r="W52" s="42">
        <f t="shared" si="71"/>
        <v>-0.0593418416561549</v>
      </c>
      <c r="X52" s="40">
        <f t="shared" si="72"/>
        <v>0</v>
      </c>
      <c r="Y52" s="42">
        <f t="shared" si="73"/>
        <v>0</v>
      </c>
      <c r="Z52" s="41">
        <f t="shared" si="74"/>
        <v>2486.38</v>
      </c>
      <c r="AA52" s="41">
        <f t="shared" si="75"/>
        <v>264.413</v>
      </c>
      <c r="AB52" s="41">
        <f t="shared" si="76"/>
        <v>110.483</v>
      </c>
      <c r="AC52" s="43">
        <f t="shared" si="77"/>
        <v>0.0444352834240945</v>
      </c>
      <c r="AD52" s="44">
        <f t="shared" si="80"/>
        <v>4861.06666666667</v>
      </c>
      <c r="AE52" s="53">
        <f t="shared" si="78"/>
        <v>6804.62</v>
      </c>
      <c r="AF52" s="45">
        <v>145832</v>
      </c>
      <c r="AG52" s="30">
        <f t="shared" si="79"/>
        <v>-3513.36666666667</v>
      </c>
      <c r="AJ52" s="22"/>
    </row>
    <row r="53" spans="1:36" s="23" customFormat="1" ht="21" customHeight="1">
      <c r="A53" s="37">
        <v>46148</v>
      </c>
      <c r="B53" s="23" t="s">
        <v>26</v>
      </c>
      <c r="C53" s="26">
        <v>0</v>
      </c>
      <c r="D53" s="27">
        <v>0</v>
      </c>
      <c r="E53" s="27">
        <v>0</v>
      </c>
      <c r="F53" s="27">
        <v>18.12</v>
      </c>
      <c r="G53" s="27">
        <v>-18.12</v>
      </c>
      <c r="H53" s="27">
        <v>0</v>
      </c>
      <c r="I53" s="49">
        <v>0</v>
      </c>
      <c r="J53" s="27">
        <v>0</v>
      </c>
      <c r="O53" s="38">
        <v>46147</v>
      </c>
      <c r="P53" s="39" t="s">
        <v>26</v>
      </c>
      <c r="Q53" s="40">
        <f t="shared" si="65"/>
        <v>0</v>
      </c>
      <c r="R53" s="41">
        <f t="shared" si="66"/>
        <v>0</v>
      </c>
      <c r="S53" s="41">
        <f t="shared" si="67"/>
        <v>0</v>
      </c>
      <c r="T53" s="40">
        <f t="shared" si="68"/>
        <v>18.11</v>
      </c>
      <c r="U53" s="41">
        <f t="shared" si="69"/>
        <v>-18.11</v>
      </c>
      <c r="V53" s="42">
        <f t="shared" si="70"/>
        <v>0</v>
      </c>
      <c r="W53" s="42">
        <f t="shared" si="71"/>
        <v>0</v>
      </c>
      <c r="X53" s="40">
        <f t="shared" si="72"/>
        <v>0</v>
      </c>
      <c r="Y53" s="42">
        <f t="shared" si="73"/>
        <v>0</v>
      </c>
      <c r="Z53" s="41">
        <f t="shared" si="74"/>
        <v>0</v>
      </c>
      <c r="AA53" s="41">
        <f t="shared" si="75"/>
        <v>0</v>
      </c>
      <c r="AB53" s="41">
        <f t="shared" si="76"/>
        <v>-18.11</v>
      </c>
      <c r="AC53" s="43">
        <f t="shared" si="77"/>
        <v>0</v>
      </c>
      <c r="AD53" s="44">
        <f t="shared" si="80"/>
        <v>0</v>
      </c>
      <c r="AE53" s="53">
        <f t="shared" si="78"/>
        <v>0</v>
      </c>
      <c r="AF53" s="45">
        <v>0</v>
      </c>
      <c r="AG53" s="30">
        <f t="shared" si="79"/>
        <v>0</v>
      </c>
      <c r="AJ53" s="22"/>
    </row>
    <row r="54" spans="1:36" s="23" customFormat="1" ht="21" customHeight="1">
      <c r="A54" s="37">
        <v>46148</v>
      </c>
      <c r="B54" s="23" t="s">
        <v>27</v>
      </c>
      <c r="C54" s="26">
        <v>1</v>
      </c>
      <c r="D54" s="27">
        <v>179.98</v>
      </c>
      <c r="E54" s="27">
        <v>12.084</v>
      </c>
      <c r="F54" s="27">
        <v>14.57</v>
      </c>
      <c r="G54" s="27">
        <v>-2.48600000000003</v>
      </c>
      <c r="H54" s="27">
        <v>359.96</v>
      </c>
      <c r="I54" s="49">
        <v>0</v>
      </c>
      <c r="J54" s="27">
        <v>42.1659999999999</v>
      </c>
      <c r="O54" s="38">
        <v>46147</v>
      </c>
      <c r="P54" s="39" t="s">
        <v>27</v>
      </c>
      <c r="Q54" s="40">
        <f t="shared" si="65"/>
        <v>1</v>
      </c>
      <c r="R54" s="41">
        <f t="shared" si="66"/>
        <v>179.98</v>
      </c>
      <c r="S54" s="41">
        <f t="shared" si="67"/>
        <v>12.084</v>
      </c>
      <c r="T54" s="40">
        <f t="shared" si="68"/>
        <v>13.77</v>
      </c>
      <c r="U54" s="41">
        <f t="shared" si="69"/>
        <v>-1.686</v>
      </c>
      <c r="V54" s="42">
        <f t="shared" si="70"/>
        <v>0.0765085009445494</v>
      </c>
      <c r="W54" s="42">
        <f t="shared" si="71"/>
        <v>-0.00936770752305812</v>
      </c>
      <c r="X54" s="40">
        <f t="shared" si="72"/>
        <v>0</v>
      </c>
      <c r="Y54" s="42">
        <f t="shared" si="73"/>
        <v>0</v>
      </c>
      <c r="Z54" s="41">
        <f t="shared" si="74"/>
        <v>0</v>
      </c>
      <c r="AA54" s="41">
        <f t="shared" si="75"/>
        <v>0</v>
      </c>
      <c r="AB54" s="41">
        <f t="shared" si="76"/>
        <v>-13.77</v>
      </c>
      <c r="AC54" s="43">
        <f t="shared" si="77"/>
        <v>0</v>
      </c>
      <c r="AD54" s="44">
        <f t="shared" si="80"/>
        <v>0</v>
      </c>
      <c r="AE54" s="53">
        <f t="shared" si="78"/>
        <v>0</v>
      </c>
      <c r="AF54" s="44">
        <v>0</v>
      </c>
      <c r="AG54" s="30"/>
      <c r="AJ54" s="22"/>
    </row>
    <row r="55" spans="1:36" s="23" customFormat="1" ht="21" customHeight="1">
      <c r="A55" s="37">
        <v>46149</v>
      </c>
      <c r="B55" s="23" t="s">
        <v>7</v>
      </c>
      <c r="C55" s="26">
        <v>40</v>
      </c>
      <c r="D55" s="27">
        <v>11313.33</v>
      </c>
      <c r="E55" s="27">
        <v>664.779500000001</v>
      </c>
      <c r="F55" s="27">
        <v>450.95</v>
      </c>
      <c r="G55" s="27">
        <v>213.829500000001</v>
      </c>
      <c r="H55" s="27">
        <v>2557.84</v>
      </c>
      <c r="I55" s="49">
        <v>-123.18</v>
      </c>
      <c r="J55" s="27">
        <v>265.029</v>
      </c>
      <c r="O55" s="38"/>
      <c r="P55" s="39"/>
      <c r="Q55" s="40">
        <f t="shared" si="65"/>
        <v>0</v>
      </c>
      <c r="R55" s="41">
        <f t="shared" si="66"/>
        <v>0</v>
      </c>
      <c r="S55" s="41">
        <f t="shared" si="67"/>
        <v>0</v>
      </c>
      <c r="T55" s="40">
        <f t="shared" si="68"/>
        <v>0</v>
      </c>
      <c r="U55" s="41">
        <f t="shared" si="69"/>
        <v>0</v>
      </c>
      <c r="V55" s="42">
        <f t="shared" si="70"/>
        <v>0</v>
      </c>
      <c r="W55" s="42">
        <f t="shared" si="71"/>
        <v>0</v>
      </c>
      <c r="X55" s="40">
        <f t="shared" si="72"/>
        <v>0</v>
      </c>
      <c r="Y55" s="42">
        <f t="shared" si="73"/>
        <v>0</v>
      </c>
      <c r="Z55" s="41">
        <f t="shared" si="74"/>
        <v>0</v>
      </c>
      <c r="AA55" s="41">
        <f t="shared" si="75"/>
        <v>0</v>
      </c>
      <c r="AB55" s="41">
        <f t="shared" si="76"/>
        <v>0</v>
      </c>
      <c r="AC55" s="43">
        <f t="shared" si="77"/>
        <v>0</v>
      </c>
      <c r="AD55" s="44">
        <f t="shared" si="80"/>
        <v>0</v>
      </c>
      <c r="AE55" s="53">
        <f t="shared" si="78"/>
        <v>0</v>
      </c>
      <c r="AF55" s="44">
        <v>0</v>
      </c>
      <c r="AG55" s="30"/>
      <c r="AJ55" s="22"/>
    </row>
    <row r="56" spans="1:36" s="23" customFormat="1" ht="21" customHeight="1">
      <c r="A56" s="37">
        <v>46149</v>
      </c>
      <c r="B56" s="24" t="s">
        <v>9</v>
      </c>
      <c r="C56" s="26">
        <v>24</v>
      </c>
      <c r="D56" s="27">
        <v>8626.33</v>
      </c>
      <c r="E56" s="27">
        <v>434.763500000001</v>
      </c>
      <c r="F56" s="27">
        <v>427.97</v>
      </c>
      <c r="G56" s="27">
        <v>6.79350000000062</v>
      </c>
      <c r="H56" s="27">
        <v>2612.6</v>
      </c>
      <c r="I56" s="49">
        <v>0</v>
      </c>
      <c r="J56" s="27">
        <v>274.502</v>
      </c>
      <c r="K56" s="24"/>
      <c r="O56" s="50" t="s">
        <v>26172</v>
      </c>
      <c r="P56" s="50"/>
      <c r="Q56" s="32">
        <f>SUM(Q46:Q55)</f>
        <v>128</v>
      </c>
      <c r="R56" s="32">
        <f>SUM(R46:R55)</f>
        <v>36246.73</v>
      </c>
      <c r="S56" s="32">
        <f>SUM(S46:S55)</f>
        <v>2133.0965</v>
      </c>
      <c r="T56" s="32">
        <f>SUM(T46:T55)</f>
        <v>1724.78</v>
      </c>
      <c r="U56" s="36">
        <f t="shared" si="69"/>
        <v>408.316500000001</v>
      </c>
      <c r="V56" s="51">
        <f>T56/R56</f>
        <v>0.0475844303748228</v>
      </c>
      <c r="W56" s="51">
        <f>U56/R56</f>
        <v>0.0112649196217149</v>
      </c>
      <c r="X56" s="32">
        <f>SUM(X46:X55)</f>
        <v>-557.95</v>
      </c>
      <c r="Y56" s="51">
        <f t="shared" si="73"/>
        <v>-0.00866634307348801</v>
      </c>
      <c r="Z56" s="32">
        <f>SUM(Z46:Z55)</f>
        <v>64939.2</v>
      </c>
      <c r="AA56" s="32">
        <f>SUM(AA46:AA55)</f>
        <v>6879.7315</v>
      </c>
      <c r="AB56" s="32">
        <f>SUM(AB46:AB55)</f>
        <v>5154.9515</v>
      </c>
      <c r="AC56" s="52">
        <f t="shared" si="77"/>
        <v>0.0793811981053047</v>
      </c>
      <c r="AD56" s="32">
        <f>SUM(AD46:AD55)</f>
        <v>60751.1333333333</v>
      </c>
      <c r="AE56" s="32">
        <f>SUM(AE46:AE55)</f>
        <v>173761.45</v>
      </c>
      <c r="AF56" s="32">
        <f>SUM(AF46:AF55)</f>
        <v>1822534</v>
      </c>
      <c r="AG56" s="30"/>
      <c r="AJ56" s="22"/>
    </row>
    <row r="57" spans="1:36" s="23" customFormat="1" ht="21" customHeight="1">
      <c r="A57" s="37">
        <v>46149</v>
      </c>
      <c r="B57" s="24" t="s">
        <v>11</v>
      </c>
      <c r="C57" s="26">
        <v>25</v>
      </c>
      <c r="D57" s="27">
        <v>7258.26</v>
      </c>
      <c r="E57" s="27">
        <v>440.391</v>
      </c>
      <c r="F57" s="27">
        <v>400.64</v>
      </c>
      <c r="G57" s="27">
        <v>39.7510000000001</v>
      </c>
      <c r="H57" s="27">
        <v>945.83</v>
      </c>
      <c r="I57" s="49">
        <v>0</v>
      </c>
      <c r="J57" s="27">
        <v>98.3570000000001</v>
      </c>
      <c r="K57" s="24"/>
      <c r="O57" s="38">
        <v>46148</v>
      </c>
      <c r="P57" s="40" t="s">
        <v>7</v>
      </c>
      <c r="Q57" s="40">
        <f t="shared" ref="Q57:Q66" si="81">SUMIFS($C:$C,$A:$A,$O:$O,$B:$B,P57)</f>
        <v>53</v>
      </c>
      <c r="R57" s="41">
        <f t="shared" ref="R57:R66" si="82">SUMIFS($D:$D,$A:$A,$O:$O,$B:$B,P57)</f>
        <v>14076.61</v>
      </c>
      <c r="S57" s="41">
        <f t="shared" ref="S57:S66" si="83">SUMIFS($E:$E,$A:$A,$O:$O,$B:$B,P57)</f>
        <v>842.2265</v>
      </c>
      <c r="T57" s="40">
        <f t="shared" ref="T57:T66" si="84">SUMIFS($F:$F,$A:$A,$O:$O,$B:$B,P57)</f>
        <v>474.85</v>
      </c>
      <c r="U57" s="41">
        <f t="shared" ref="U57:U67" si="85">S57-T57</f>
        <v>367.3765</v>
      </c>
      <c r="V57" s="42">
        <f t="shared" ref="V57:V66" si="86">IFERROR(T57/R57,0)</f>
        <v>0.0337332639037382</v>
      </c>
      <c r="W57" s="42">
        <f t="shared" ref="W57:W66" si="87">IFERROR(U57/R57,0)</f>
        <v>0.0260983645920431</v>
      </c>
      <c r="X57" s="40">
        <f t="shared" ref="X57:X66" si="88">SUMIFS($I:$I,$A:$A,$O:$O,$B:$B,P57)</f>
        <v>-327.98</v>
      </c>
      <c r="Y57" s="42">
        <f t="shared" ref="Y57:Y67" si="89">IFERROR(X57/(Z57+X57),0)</f>
        <v>-0.0199334377066397</v>
      </c>
      <c r="Z57" s="41">
        <f t="shared" ref="Z57:Z66" si="90">SUMIFS($H:$H,$A:$A,$O:$O,$B:$B,P57)</f>
        <v>16781.74</v>
      </c>
      <c r="AA57" s="41">
        <f t="shared" ref="AA57:AA66" si="91">SUMIFS($J:$J,$A:$A,$O:$O,$B:$B,P57)</f>
        <v>1829.905</v>
      </c>
      <c r="AB57" s="41">
        <f t="shared" ref="AB57:AB66" si="92">AA57-T57</f>
        <v>1355.055</v>
      </c>
      <c r="AC57" s="43">
        <f t="shared" ref="AC57:AC67" si="93">IFERROR((AA57-T57)/Z57,0)</f>
        <v>0.0807457987074046</v>
      </c>
      <c r="AD57" s="44">
        <f>AF57/30</f>
        <v>17414.1666666667</v>
      </c>
      <c r="AE57" s="53">
        <f t="shared" ref="AE57:AE66" si="94">X57+Z57+AE46</f>
        <v>85814.03</v>
      </c>
      <c r="AF57" s="44">
        <v>522425</v>
      </c>
      <c r="AG57" s="30">
        <f t="shared" ref="AG57:AG64" si="95">R57-AD57</f>
        <v>-3337.5566666667</v>
      </c>
      <c r="AJ57" s="22"/>
    </row>
    <row r="58" spans="1:36" s="23" customFormat="1" ht="21" customHeight="1">
      <c r="A58" s="37">
        <v>46149</v>
      </c>
      <c r="B58" s="24" t="s">
        <v>4</v>
      </c>
      <c r="C58" s="26">
        <v>0</v>
      </c>
      <c r="D58" s="27">
        <v>0</v>
      </c>
      <c r="E58" s="27">
        <v>0</v>
      </c>
      <c r="F58" s="27">
        <v>0</v>
      </c>
      <c r="G58" s="27">
        <v>0</v>
      </c>
      <c r="H58" s="27">
        <v>0</v>
      </c>
      <c r="I58" s="49">
        <v>0</v>
      </c>
      <c r="J58" s="27">
        <v>0</v>
      </c>
      <c r="K58" s="24"/>
      <c r="L58" s="24"/>
      <c r="O58" s="38">
        <v>46148</v>
      </c>
      <c r="P58" s="40" t="s">
        <v>9</v>
      </c>
      <c r="Q58" s="40">
        <f t="shared" si="81"/>
        <v>29</v>
      </c>
      <c r="R58" s="41">
        <f t="shared" si="82"/>
        <v>9980.16999999999</v>
      </c>
      <c r="S58" s="41">
        <f t="shared" si="83"/>
        <v>498.498500000001</v>
      </c>
      <c r="T58" s="40">
        <f t="shared" si="84"/>
        <v>446.89</v>
      </c>
      <c r="U58" s="41">
        <f t="shared" si="85"/>
        <v>51.608500000001</v>
      </c>
      <c r="V58" s="42">
        <f t="shared" si="86"/>
        <v>0.0447777943662283</v>
      </c>
      <c r="W58" s="42">
        <f t="shared" si="87"/>
        <v>0.00517110429982666</v>
      </c>
      <c r="X58" s="40">
        <f t="shared" si="88"/>
        <v>-202.88</v>
      </c>
      <c r="Y58" s="42">
        <f t="shared" si="89"/>
        <v>-0.0239404227098888</v>
      </c>
      <c r="Z58" s="41">
        <f t="shared" si="90"/>
        <v>8677.24999999999</v>
      </c>
      <c r="AA58" s="41">
        <f t="shared" si="91"/>
        <v>847.408</v>
      </c>
      <c r="AB58" s="41">
        <f t="shared" si="92"/>
        <v>400.518</v>
      </c>
      <c r="AC58" s="43">
        <f t="shared" si="93"/>
        <v>0.046157250280907</v>
      </c>
      <c r="AD58" s="44">
        <f t="shared" ref="AD58:AD66" si="96">AF58/30</f>
        <v>14270.7</v>
      </c>
      <c r="AE58" s="53">
        <f t="shared" si="94"/>
        <v>59332.89</v>
      </c>
      <c r="AF58" s="45">
        <v>428121</v>
      </c>
      <c r="AG58" s="30">
        <f t="shared" si="95"/>
        <v>-4290.53000000001</v>
      </c>
      <c r="AJ58" s="22"/>
    </row>
    <row r="59" spans="1:36" s="23" customFormat="1" ht="21" customHeight="1">
      <c r="A59" s="37">
        <v>46149</v>
      </c>
      <c r="B59" s="23" t="s">
        <v>19</v>
      </c>
      <c r="C59" s="22">
        <v>1</v>
      </c>
      <c r="D59" s="25">
        <v>190.76</v>
      </c>
      <c r="E59" s="25">
        <v>9.14799999999998</v>
      </c>
      <c r="F59" s="25">
        <v>7.16</v>
      </c>
      <c r="G59" s="25">
        <v>1.98799999999998</v>
      </c>
      <c r="H59" s="25">
        <v>0</v>
      </c>
      <c r="I59" s="49">
        <v>0</v>
      </c>
      <c r="J59" s="25">
        <v>0</v>
      </c>
      <c r="L59" s="24"/>
      <c r="O59" s="38">
        <v>46148</v>
      </c>
      <c r="P59" s="40" t="s">
        <v>11</v>
      </c>
      <c r="Q59" s="40">
        <f t="shared" si="81"/>
        <v>33</v>
      </c>
      <c r="R59" s="41">
        <f t="shared" si="82"/>
        <v>9060.47</v>
      </c>
      <c r="S59" s="41">
        <f t="shared" si="83"/>
        <v>488.794</v>
      </c>
      <c r="T59" s="40">
        <f t="shared" si="84"/>
        <v>442.33</v>
      </c>
      <c r="U59" s="41">
        <f t="shared" si="85"/>
        <v>46.464</v>
      </c>
      <c r="V59" s="42">
        <f t="shared" si="86"/>
        <v>0.0488197632131666</v>
      </c>
      <c r="W59" s="42">
        <f t="shared" si="87"/>
        <v>0.00512821078818207</v>
      </c>
      <c r="X59" s="40">
        <f t="shared" si="88"/>
        <v>-35.45</v>
      </c>
      <c r="Y59" s="42">
        <f t="shared" si="89"/>
        <v>-0.003901168920064</v>
      </c>
      <c r="Z59" s="41">
        <f t="shared" si="90"/>
        <v>9122.47</v>
      </c>
      <c r="AA59" s="41">
        <f t="shared" si="91"/>
        <v>952.8375</v>
      </c>
      <c r="AB59" s="41">
        <f t="shared" si="92"/>
        <v>510.5075</v>
      </c>
      <c r="AC59" s="43">
        <f t="shared" si="93"/>
        <v>0.0559615433100904</v>
      </c>
      <c r="AD59" s="44">
        <f t="shared" si="96"/>
        <v>16805.4</v>
      </c>
      <c r="AE59" s="53">
        <f t="shared" si="94"/>
        <v>35947.13</v>
      </c>
      <c r="AF59" s="45">
        <v>504162</v>
      </c>
      <c r="AG59" s="30">
        <f t="shared" si="95"/>
        <v>-7744.93</v>
      </c>
      <c r="AJ59" s="22"/>
    </row>
    <row r="60" spans="1:36" s="23" customFormat="1" ht="21" customHeight="1">
      <c r="A60" s="37">
        <v>46149</v>
      </c>
      <c r="B60" s="23" t="s">
        <v>18</v>
      </c>
      <c r="C60" s="22">
        <v>12</v>
      </c>
      <c r="D60" s="25">
        <v>4127.99</v>
      </c>
      <c r="E60" s="25">
        <v>196.5715</v>
      </c>
      <c r="F60" s="25">
        <v>179.66</v>
      </c>
      <c r="G60" s="25">
        <v>16.9115000000002</v>
      </c>
      <c r="H60" s="25">
        <v>602.74</v>
      </c>
      <c r="I60" s="49">
        <v>0</v>
      </c>
      <c r="J60" s="25">
        <v>77.128</v>
      </c>
      <c r="L60" s="24"/>
      <c r="O60" s="38">
        <v>46148</v>
      </c>
      <c r="P60" s="40" t="s">
        <v>4</v>
      </c>
      <c r="Q60" s="40">
        <f t="shared" si="81"/>
        <v>1</v>
      </c>
      <c r="R60" s="41">
        <f t="shared" si="82"/>
        <v>240.98</v>
      </c>
      <c r="S60" s="41">
        <f t="shared" si="83"/>
        <v>13.203</v>
      </c>
      <c r="T60" s="40">
        <f t="shared" si="84"/>
        <v>0</v>
      </c>
      <c r="U60" s="41">
        <f t="shared" si="85"/>
        <v>13.203</v>
      </c>
      <c r="V60" s="42">
        <f t="shared" si="86"/>
        <v>0</v>
      </c>
      <c r="W60" s="42">
        <f t="shared" si="87"/>
        <v>0.0547887791517968</v>
      </c>
      <c r="X60" s="40">
        <f t="shared" si="88"/>
        <v>0</v>
      </c>
      <c r="Y60" s="42">
        <f t="shared" si="89"/>
        <v>0</v>
      </c>
      <c r="Z60" s="41">
        <f t="shared" si="90"/>
        <v>0</v>
      </c>
      <c r="AA60" s="41">
        <f t="shared" si="91"/>
        <v>0</v>
      </c>
      <c r="AB60" s="41">
        <f t="shared" si="92"/>
        <v>0</v>
      </c>
      <c r="AC60" s="43">
        <f t="shared" si="93"/>
        <v>0</v>
      </c>
      <c r="AD60" s="44">
        <f t="shared" si="96"/>
        <v>0</v>
      </c>
      <c r="AE60" s="53">
        <f t="shared" si="94"/>
        <v>0</v>
      </c>
      <c r="AF60" s="45">
        <v>0</v>
      </c>
      <c r="AG60" s="30">
        <f t="shared" si="95"/>
        <v>240.98</v>
      </c>
      <c r="AJ60" s="22"/>
    </row>
    <row r="61" spans="1:36" s="23" customFormat="1" ht="21" customHeight="1">
      <c r="A61" s="37">
        <v>46149</v>
      </c>
      <c r="B61" s="24" t="s">
        <v>22</v>
      </c>
      <c r="C61" s="26">
        <v>11</v>
      </c>
      <c r="D61" s="27">
        <v>3133.56</v>
      </c>
      <c r="E61" s="27">
        <v>162.728</v>
      </c>
      <c r="F61" s="27">
        <v>158.94</v>
      </c>
      <c r="G61" s="27">
        <v>3.78800000000004</v>
      </c>
      <c r="H61" s="27">
        <v>247.76</v>
      </c>
      <c r="I61" s="49">
        <v>0</v>
      </c>
      <c r="J61" s="27">
        <v>24.374</v>
      </c>
      <c r="O61" s="38">
        <v>46148</v>
      </c>
      <c r="P61" s="40" t="s">
        <v>19</v>
      </c>
      <c r="Q61" s="40">
        <f t="shared" si="81"/>
        <v>0</v>
      </c>
      <c r="R61" s="41">
        <f t="shared" si="82"/>
        <v>0</v>
      </c>
      <c r="S61" s="41">
        <f t="shared" si="83"/>
        <v>0</v>
      </c>
      <c r="T61" s="40">
        <f t="shared" si="84"/>
        <v>10.2</v>
      </c>
      <c r="U61" s="41">
        <f t="shared" si="85"/>
        <v>-10.2</v>
      </c>
      <c r="V61" s="42">
        <f t="shared" si="86"/>
        <v>0</v>
      </c>
      <c r="W61" s="42">
        <f t="shared" si="87"/>
        <v>0</v>
      </c>
      <c r="X61" s="40">
        <f t="shared" si="88"/>
        <v>0</v>
      </c>
      <c r="Y61" s="42">
        <f t="shared" si="89"/>
        <v>0</v>
      </c>
      <c r="Z61" s="41">
        <f t="shared" si="90"/>
        <v>0</v>
      </c>
      <c r="AA61" s="41">
        <f t="shared" si="91"/>
        <v>0</v>
      </c>
      <c r="AB61" s="41">
        <f t="shared" si="92"/>
        <v>-10.2</v>
      </c>
      <c r="AC61" s="43">
        <f t="shared" si="93"/>
        <v>0</v>
      </c>
      <c r="AD61" s="44">
        <f t="shared" si="96"/>
        <v>0</v>
      </c>
      <c r="AE61" s="53">
        <f t="shared" si="94"/>
        <v>4182.74</v>
      </c>
      <c r="AF61" s="44">
        <v>0</v>
      </c>
      <c r="AG61" s="30">
        <f t="shared" si="95"/>
        <v>0</v>
      </c>
      <c r="AJ61" s="22"/>
    </row>
    <row r="62" spans="1:36" s="23" customFormat="1" ht="21" customHeight="1">
      <c r="A62" s="37">
        <v>46149</v>
      </c>
      <c r="B62" s="24" t="s">
        <v>26</v>
      </c>
      <c r="C62" s="26">
        <v>0</v>
      </c>
      <c r="D62" s="27">
        <v>0</v>
      </c>
      <c r="E62" s="27">
        <v>0</v>
      </c>
      <c r="F62" s="27">
        <v>18.52</v>
      </c>
      <c r="G62" s="27">
        <v>-18.52</v>
      </c>
      <c r="H62" s="27">
        <v>0</v>
      </c>
      <c r="I62" s="49">
        <v>0</v>
      </c>
      <c r="J62" s="27">
        <v>0</v>
      </c>
      <c r="K62" s="24"/>
      <c r="O62" s="38">
        <v>46148</v>
      </c>
      <c r="P62" s="39" t="s">
        <v>18</v>
      </c>
      <c r="Q62" s="40">
        <f t="shared" si="81"/>
        <v>16</v>
      </c>
      <c r="R62" s="41">
        <f t="shared" si="82"/>
        <v>5386.48</v>
      </c>
      <c r="S62" s="41">
        <f t="shared" si="83"/>
        <v>320.213</v>
      </c>
      <c r="T62" s="40">
        <f t="shared" si="84"/>
        <v>183.29</v>
      </c>
      <c r="U62" s="41">
        <f t="shared" si="85"/>
        <v>136.923</v>
      </c>
      <c r="V62" s="42">
        <f t="shared" si="86"/>
        <v>0.0340277880916665</v>
      </c>
      <c r="W62" s="42">
        <f t="shared" si="87"/>
        <v>0.025419754644963</v>
      </c>
      <c r="X62" s="40">
        <f t="shared" si="88"/>
        <v>-306.38</v>
      </c>
      <c r="Y62" s="42">
        <f t="shared" si="89"/>
        <v>-0.0666681173296196</v>
      </c>
      <c r="Z62" s="41">
        <f t="shared" si="90"/>
        <v>4901.98</v>
      </c>
      <c r="AA62" s="41">
        <f t="shared" si="91"/>
        <v>512.555</v>
      </c>
      <c r="AB62" s="41">
        <f t="shared" si="92"/>
        <v>329.265</v>
      </c>
      <c r="AC62" s="43">
        <f t="shared" si="93"/>
        <v>0.067169796694397</v>
      </c>
      <c r="AD62" s="44">
        <f t="shared" si="96"/>
        <v>7399.8</v>
      </c>
      <c r="AE62" s="53">
        <f t="shared" si="94"/>
        <v>20290.79</v>
      </c>
      <c r="AF62" s="45">
        <v>221994</v>
      </c>
      <c r="AG62" s="30">
        <f t="shared" si="95"/>
        <v>-2013.32</v>
      </c>
      <c r="AJ62" s="22"/>
    </row>
    <row r="63" spans="1:36" s="23" customFormat="1" ht="21" customHeight="1">
      <c r="A63" s="37">
        <v>46149</v>
      </c>
      <c r="B63" s="24" t="s">
        <v>27</v>
      </c>
      <c r="C63" s="26">
        <v>1</v>
      </c>
      <c r="D63" s="27">
        <v>179.98</v>
      </c>
      <c r="E63" s="27">
        <v>12.084</v>
      </c>
      <c r="F63" s="27">
        <v>12.09</v>
      </c>
      <c r="G63" s="27">
        <v>-0.0060000000000322</v>
      </c>
      <c r="H63" s="27">
        <v>0</v>
      </c>
      <c r="I63" s="49">
        <v>0</v>
      </c>
      <c r="J63" s="27">
        <v>0</v>
      </c>
      <c r="K63" s="24"/>
      <c r="O63" s="38">
        <v>46148</v>
      </c>
      <c r="P63" s="40" t="s">
        <v>22</v>
      </c>
      <c r="Q63" s="40">
        <f t="shared" si="81"/>
        <v>8</v>
      </c>
      <c r="R63" s="41">
        <f t="shared" si="82"/>
        <v>2201.62</v>
      </c>
      <c r="S63" s="41">
        <f t="shared" si="83"/>
        <v>121.387</v>
      </c>
      <c r="T63" s="40">
        <f t="shared" si="84"/>
        <v>159.71</v>
      </c>
      <c r="U63" s="41">
        <f t="shared" si="85"/>
        <v>-38.323</v>
      </c>
      <c r="V63" s="42">
        <f t="shared" si="86"/>
        <v>0.0725420372271328</v>
      </c>
      <c r="W63" s="42">
        <f t="shared" si="87"/>
        <v>-0.0174067277731852</v>
      </c>
      <c r="X63" s="40">
        <f t="shared" si="88"/>
        <v>0</v>
      </c>
      <c r="Y63" s="42">
        <f t="shared" si="89"/>
        <v>0</v>
      </c>
      <c r="Z63" s="41">
        <f t="shared" si="90"/>
        <v>2385.62</v>
      </c>
      <c r="AA63" s="41">
        <f t="shared" si="91"/>
        <v>253.148</v>
      </c>
      <c r="AB63" s="41">
        <f t="shared" si="92"/>
        <v>93.438</v>
      </c>
      <c r="AC63" s="43">
        <f t="shared" si="93"/>
        <v>0.0391671766668623</v>
      </c>
      <c r="AD63" s="44">
        <f t="shared" si="96"/>
        <v>4861.06666666667</v>
      </c>
      <c r="AE63" s="53">
        <f t="shared" si="94"/>
        <v>9190.24</v>
      </c>
      <c r="AF63" s="45">
        <v>145832</v>
      </c>
      <c r="AG63" s="30">
        <f t="shared" si="95"/>
        <v>-2659.44666666667</v>
      </c>
      <c r="AJ63" s="22"/>
    </row>
    <row r="64" spans="1:36" s="23" customFormat="1" ht="21" customHeight="1">
      <c r="A64" s="37">
        <v>46150</v>
      </c>
      <c r="B64" s="24" t="s">
        <v>7</v>
      </c>
      <c r="C64" s="26">
        <v>49</v>
      </c>
      <c r="D64" s="27">
        <v>12745.22</v>
      </c>
      <c r="E64" s="27">
        <v>761.3375</v>
      </c>
      <c r="F64" s="27">
        <v>444.08</v>
      </c>
      <c r="G64" s="27">
        <v>317.2575</v>
      </c>
      <c r="H64" s="27">
        <v>20648.57</v>
      </c>
      <c r="I64" s="49">
        <v>-356.86</v>
      </c>
      <c r="J64" s="27">
        <v>2690.652</v>
      </c>
      <c r="K64" s="24"/>
      <c r="O64" s="38">
        <v>46148</v>
      </c>
      <c r="P64" s="40" t="s">
        <v>26</v>
      </c>
      <c r="Q64" s="40">
        <f t="shared" si="81"/>
        <v>0</v>
      </c>
      <c r="R64" s="41">
        <f t="shared" si="82"/>
        <v>0</v>
      </c>
      <c r="S64" s="41">
        <f t="shared" si="83"/>
        <v>0</v>
      </c>
      <c r="T64" s="40">
        <f t="shared" si="84"/>
        <v>18.12</v>
      </c>
      <c r="U64" s="41">
        <f t="shared" si="85"/>
        <v>-18.12</v>
      </c>
      <c r="V64" s="42">
        <f t="shared" si="86"/>
        <v>0</v>
      </c>
      <c r="W64" s="42">
        <f t="shared" si="87"/>
        <v>0</v>
      </c>
      <c r="X64" s="40">
        <f t="shared" si="88"/>
        <v>0</v>
      </c>
      <c r="Y64" s="42">
        <f t="shared" si="89"/>
        <v>0</v>
      </c>
      <c r="Z64" s="41">
        <f t="shared" si="90"/>
        <v>0</v>
      </c>
      <c r="AA64" s="41">
        <f t="shared" si="91"/>
        <v>0</v>
      </c>
      <c r="AB64" s="41">
        <f t="shared" si="92"/>
        <v>-18.12</v>
      </c>
      <c r="AC64" s="43">
        <f t="shared" si="93"/>
        <v>0</v>
      </c>
      <c r="AD64" s="44">
        <f t="shared" si="96"/>
        <v>0</v>
      </c>
      <c r="AE64" s="53">
        <f t="shared" si="94"/>
        <v>0</v>
      </c>
      <c r="AF64" s="45">
        <v>0</v>
      </c>
      <c r="AG64" s="30">
        <f t="shared" si="95"/>
        <v>0</v>
      </c>
      <c r="AJ64" s="22"/>
    </row>
    <row r="65" spans="1:36" s="23" customFormat="1" ht="21" customHeight="1">
      <c r="A65" s="37">
        <v>46150</v>
      </c>
      <c r="B65" s="24" t="s">
        <v>9</v>
      </c>
      <c r="C65" s="26">
        <v>21</v>
      </c>
      <c r="D65" s="27">
        <v>7436.64</v>
      </c>
      <c r="E65" s="27">
        <v>373.215</v>
      </c>
      <c r="F65" s="27">
        <v>417.55</v>
      </c>
      <c r="G65" s="27">
        <v>-44.3349999999998</v>
      </c>
      <c r="H65" s="27">
        <v>12181.13</v>
      </c>
      <c r="I65" s="49">
        <v>-458.87</v>
      </c>
      <c r="J65" s="27">
        <v>1219.43</v>
      </c>
      <c r="K65" s="24"/>
      <c r="O65" s="38">
        <v>46148</v>
      </c>
      <c r="P65" s="40" t="s">
        <v>27</v>
      </c>
      <c r="Q65" s="40">
        <f t="shared" si="81"/>
        <v>1</v>
      </c>
      <c r="R65" s="41">
        <f t="shared" si="82"/>
        <v>179.98</v>
      </c>
      <c r="S65" s="41">
        <f t="shared" si="83"/>
        <v>12.084</v>
      </c>
      <c r="T65" s="40">
        <f t="shared" si="84"/>
        <v>14.57</v>
      </c>
      <c r="U65" s="41">
        <f t="shared" si="85"/>
        <v>-2.486</v>
      </c>
      <c r="V65" s="42">
        <f t="shared" si="86"/>
        <v>0.0809534392710301</v>
      </c>
      <c r="W65" s="42">
        <f t="shared" si="87"/>
        <v>-0.0138126458495388</v>
      </c>
      <c r="X65" s="40">
        <f t="shared" si="88"/>
        <v>0</v>
      </c>
      <c r="Y65" s="42">
        <f t="shared" si="89"/>
        <v>0</v>
      </c>
      <c r="Z65" s="41">
        <f t="shared" si="90"/>
        <v>359.96</v>
      </c>
      <c r="AA65" s="41">
        <f t="shared" si="91"/>
        <v>42.1659999999999</v>
      </c>
      <c r="AB65" s="41">
        <f t="shared" si="92"/>
        <v>27.5959999999999</v>
      </c>
      <c r="AC65" s="43">
        <f t="shared" si="93"/>
        <v>0.0766640737859759</v>
      </c>
      <c r="AD65" s="44">
        <f t="shared" si="96"/>
        <v>0</v>
      </c>
      <c r="AE65" s="53">
        <f t="shared" si="94"/>
        <v>359.96</v>
      </c>
      <c r="AF65" s="44">
        <v>0</v>
      </c>
      <c r="AG65" s="30"/>
      <c r="AJ65" s="22"/>
    </row>
    <row r="66" spans="1:36" s="23" customFormat="1" ht="21" customHeight="1">
      <c r="A66" s="37">
        <v>46150</v>
      </c>
      <c r="B66" s="24" t="s">
        <v>11</v>
      </c>
      <c r="C66" s="26">
        <v>22</v>
      </c>
      <c r="D66" s="27">
        <v>6201.57</v>
      </c>
      <c r="E66" s="27">
        <v>340.4435</v>
      </c>
      <c r="F66" s="27">
        <v>406.16</v>
      </c>
      <c r="G66" s="27">
        <v>-65.7164999999996</v>
      </c>
      <c r="H66" s="27">
        <v>6581.17</v>
      </c>
      <c r="I66" s="49">
        <v>0</v>
      </c>
      <c r="J66" s="27">
        <v>700.125</v>
      </c>
      <c r="K66" s="24"/>
      <c r="O66" s="38"/>
      <c r="P66" s="40"/>
      <c r="Q66" s="40">
        <f t="shared" si="81"/>
        <v>0</v>
      </c>
      <c r="R66" s="41">
        <f t="shared" si="82"/>
        <v>0</v>
      </c>
      <c r="S66" s="41">
        <f t="shared" si="83"/>
        <v>0</v>
      </c>
      <c r="T66" s="40">
        <f t="shared" si="84"/>
        <v>0</v>
      </c>
      <c r="U66" s="41">
        <f t="shared" si="85"/>
        <v>0</v>
      </c>
      <c r="V66" s="42">
        <f t="shared" si="86"/>
        <v>0</v>
      </c>
      <c r="W66" s="42">
        <f t="shared" si="87"/>
        <v>0</v>
      </c>
      <c r="X66" s="40">
        <f t="shared" si="88"/>
        <v>0</v>
      </c>
      <c r="Y66" s="42">
        <f t="shared" si="89"/>
        <v>0</v>
      </c>
      <c r="Z66" s="41">
        <f t="shared" si="90"/>
        <v>0</v>
      </c>
      <c r="AA66" s="41">
        <f t="shared" si="91"/>
        <v>0</v>
      </c>
      <c r="AB66" s="41">
        <f t="shared" si="92"/>
        <v>0</v>
      </c>
      <c r="AC66" s="43">
        <f t="shared" si="93"/>
        <v>0</v>
      </c>
      <c r="AD66" s="44">
        <f t="shared" si="96"/>
        <v>0</v>
      </c>
      <c r="AE66" s="53">
        <f t="shared" si="94"/>
        <v>0</v>
      </c>
      <c r="AF66" s="44">
        <v>0</v>
      </c>
      <c r="AG66" s="30"/>
      <c r="AJ66" s="22"/>
    </row>
    <row r="67" spans="1:36" s="23" customFormat="1" ht="21" customHeight="1">
      <c r="A67" s="37">
        <v>46150</v>
      </c>
      <c r="B67" s="23" t="s">
        <v>4</v>
      </c>
      <c r="C67" s="22">
        <v>0</v>
      </c>
      <c r="D67" s="25">
        <v>0</v>
      </c>
      <c r="E67" s="25">
        <v>0</v>
      </c>
      <c r="F67" s="25">
        <v>0</v>
      </c>
      <c r="G67" s="25">
        <v>0</v>
      </c>
      <c r="H67" s="25">
        <v>0</v>
      </c>
      <c r="I67" s="49">
        <v>0</v>
      </c>
      <c r="J67" s="25">
        <v>0</v>
      </c>
      <c r="O67" s="50" t="s">
        <v>26172</v>
      </c>
      <c r="P67" s="50"/>
      <c r="Q67" s="32">
        <f>SUM(Q57:Q66)</f>
        <v>141</v>
      </c>
      <c r="R67" s="32">
        <f>SUM(R57:R66)</f>
        <v>41126.31</v>
      </c>
      <c r="S67" s="32">
        <f>SUM(S57:S66)</f>
        <v>2296.406</v>
      </c>
      <c r="T67" s="32">
        <f>SUM(T57:T66)</f>
        <v>1749.96</v>
      </c>
      <c r="U67" s="36">
        <f t="shared" si="85"/>
        <v>546.446000000002</v>
      </c>
      <c r="V67" s="51">
        <f>T67/R67</f>
        <v>0.0425508634253839</v>
      </c>
      <c r="W67" s="51">
        <f>U67/R67</f>
        <v>0.0132870174834553</v>
      </c>
      <c r="X67" s="32">
        <f>SUM(X57:X66)</f>
        <v>-872.69</v>
      </c>
      <c r="Y67" s="51">
        <f t="shared" si="89"/>
        <v>-0.0211017273534668</v>
      </c>
      <c r="Z67" s="32">
        <f>SUM(Z57:Z66)</f>
        <v>42229.02</v>
      </c>
      <c r="AA67" s="32">
        <f>SUM(AA57:AA66)</f>
        <v>4438.0195</v>
      </c>
      <c r="AB67" s="32">
        <f>SUM(AB57:AB66)</f>
        <v>2688.0595</v>
      </c>
      <c r="AC67" s="52">
        <f t="shared" si="93"/>
        <v>0.0636543187599428</v>
      </c>
      <c r="AD67" s="32">
        <f>SUM(AD57:AD66)</f>
        <v>60751.1333333333</v>
      </c>
      <c r="AE67" s="32">
        <f>SUM(AE57:AE66)</f>
        <v>215117.78</v>
      </c>
      <c r="AF67" s="32">
        <f>SUM(AF57:AF66)</f>
        <v>1822534</v>
      </c>
      <c r="AG67" s="30"/>
      <c r="AJ67" s="22"/>
    </row>
    <row r="68" spans="1:36" s="23" customFormat="1" ht="21" customHeight="1">
      <c r="A68" s="37">
        <v>46150</v>
      </c>
      <c r="B68" s="23" t="s">
        <v>19</v>
      </c>
      <c r="C68" s="22">
        <v>0</v>
      </c>
      <c r="D68" s="25">
        <v>0</v>
      </c>
      <c r="E68" s="25">
        <v>0</v>
      </c>
      <c r="F68" s="25">
        <v>8.68</v>
      </c>
      <c r="G68" s="25">
        <v>-8.68</v>
      </c>
      <c r="H68" s="25">
        <v>190.76</v>
      </c>
      <c r="I68" s="49">
        <v>0</v>
      </c>
      <c r="J68" s="25">
        <v>18.686</v>
      </c>
      <c r="O68" s="38">
        <v>46149</v>
      </c>
      <c r="P68" s="39" t="s">
        <v>7</v>
      </c>
      <c r="Q68" s="40">
        <f t="shared" ref="Q68:Q77" si="97">SUMIFS($C:$C,$A:$A,$O:$O,$B:$B,P68)</f>
        <v>40</v>
      </c>
      <c r="R68" s="41">
        <f t="shared" ref="R68:R77" si="98">SUMIFS($D:$D,$A:$A,$O:$O,$B:$B,P68)</f>
        <v>11313.33</v>
      </c>
      <c r="S68" s="41">
        <f t="shared" ref="S68:S77" si="99">SUMIFS($E:$E,$A:$A,$O:$O,$B:$B,P68)</f>
        <v>664.779500000001</v>
      </c>
      <c r="T68" s="40">
        <f t="shared" ref="T68:T77" si="100">SUMIFS($F:$F,$A:$A,$O:$O,$B:$B,P68)</f>
        <v>450.95</v>
      </c>
      <c r="U68" s="41">
        <f t="shared" ref="U68:U78" si="101">S68-T68</f>
        <v>213.829500000001</v>
      </c>
      <c r="V68" s="42">
        <f t="shared" ref="V68:V77" si="102">IFERROR(T68/R68,0)</f>
        <v>0.0398600588862872</v>
      </c>
      <c r="W68" s="42">
        <f t="shared" ref="W68:W77" si="103">IFERROR(U68/R68,0)</f>
        <v>0.0189006685034381</v>
      </c>
      <c r="X68" s="40">
        <f t="shared" ref="X68:X77" si="104">SUMIFS($I:$I,$A:$A,$O:$O,$B:$B,P68)</f>
        <v>-123.18</v>
      </c>
      <c r="Y68" s="42">
        <f t="shared" ref="Y68:Y78" si="105">IFERROR(X68/(Z68+X68),0)</f>
        <v>-0.0505943335003656</v>
      </c>
      <c r="Z68" s="41">
        <f t="shared" ref="Z68:Z77" si="106">SUMIFS($H:$H,$A:$A,$O:$O,$B:$B,P68)</f>
        <v>2557.84</v>
      </c>
      <c r="AA68" s="41">
        <f t="shared" ref="AA68:AA77" si="107">SUMIFS($J:$J,$A:$A,$O:$O,$B:$B,P68)</f>
        <v>265.029</v>
      </c>
      <c r="AB68" s="41">
        <f t="shared" ref="AB68:AB77" si="108">AA68-T68</f>
        <v>-185.921</v>
      </c>
      <c r="AC68" s="43">
        <f t="shared" ref="AC68:AC78" si="109">IFERROR((AA68-T68)/Z68,0)</f>
        <v>-0.072686720045038</v>
      </c>
      <c r="AD68" s="44">
        <f>AF68/30</f>
        <v>17414.1666666667</v>
      </c>
      <c r="AE68" s="53">
        <f t="shared" ref="AE68:AE77" si="110">X68+Z68+AE57</f>
        <v>88248.69</v>
      </c>
      <c r="AF68" s="44">
        <v>522425</v>
      </c>
      <c r="AG68" s="30">
        <f t="shared" ref="AG68:AG75" si="111">R68-AD68</f>
        <v>-6100.8366666667</v>
      </c>
      <c r="AJ68" s="22"/>
    </row>
    <row r="69" spans="1:36" s="23" customFormat="1" ht="21" customHeight="1">
      <c r="A69" s="37">
        <v>46150</v>
      </c>
      <c r="B69" s="23" t="s">
        <v>18</v>
      </c>
      <c r="C69" s="22">
        <v>7</v>
      </c>
      <c r="D69" s="25">
        <v>2333.53</v>
      </c>
      <c r="E69" s="25">
        <v>133.6305</v>
      </c>
      <c r="F69" s="25">
        <v>197.91</v>
      </c>
      <c r="G69" s="25">
        <v>-64.2794999999998</v>
      </c>
      <c r="H69" s="25">
        <v>4073.23</v>
      </c>
      <c r="I69" s="49">
        <v>-90</v>
      </c>
      <c r="J69" s="25">
        <v>401.227</v>
      </c>
      <c r="O69" s="38">
        <v>46149</v>
      </c>
      <c r="P69" s="39" t="s">
        <v>9</v>
      </c>
      <c r="Q69" s="40">
        <f t="shared" si="97"/>
        <v>24</v>
      </c>
      <c r="R69" s="41">
        <f t="shared" si="98"/>
        <v>8626.33</v>
      </c>
      <c r="S69" s="41">
        <f t="shared" si="99"/>
        <v>434.763500000001</v>
      </c>
      <c r="T69" s="40">
        <f t="shared" si="100"/>
        <v>427.97</v>
      </c>
      <c r="U69" s="41">
        <f t="shared" si="101"/>
        <v>6.79350000000096</v>
      </c>
      <c r="V69" s="42">
        <f t="shared" si="102"/>
        <v>0.0496120598215</v>
      </c>
      <c r="W69" s="42">
        <f t="shared" si="103"/>
        <v>0.000787530734391214</v>
      </c>
      <c r="X69" s="40">
        <f t="shared" si="104"/>
        <v>0</v>
      </c>
      <c r="Y69" s="42">
        <f t="shared" si="105"/>
        <v>0</v>
      </c>
      <c r="Z69" s="41">
        <f t="shared" si="106"/>
        <v>2612.6</v>
      </c>
      <c r="AA69" s="41">
        <f t="shared" si="107"/>
        <v>274.502</v>
      </c>
      <c r="AB69" s="41">
        <f t="shared" si="108"/>
        <v>-153.468</v>
      </c>
      <c r="AC69" s="43">
        <f t="shared" si="109"/>
        <v>-0.0587414835795759</v>
      </c>
      <c r="AD69" s="44">
        <f t="shared" ref="AD69:AD77" si="112">AF69/30</f>
        <v>14270.7</v>
      </c>
      <c r="AE69" s="53">
        <f t="shared" si="110"/>
        <v>61945.49</v>
      </c>
      <c r="AF69" s="45">
        <v>428121</v>
      </c>
      <c r="AG69" s="30">
        <f t="shared" si="111"/>
        <v>-5644.37</v>
      </c>
      <c r="AJ69" s="22"/>
    </row>
    <row r="70" spans="1:36" s="23" customFormat="1" ht="21" customHeight="1">
      <c r="A70" s="37">
        <v>46150</v>
      </c>
      <c r="B70" s="23" t="s">
        <v>22</v>
      </c>
      <c r="C70" s="22">
        <v>9</v>
      </c>
      <c r="D70" s="25">
        <v>2145.82</v>
      </c>
      <c r="E70" s="25">
        <v>121.06</v>
      </c>
      <c r="F70" s="25">
        <v>163.94</v>
      </c>
      <c r="G70" s="25">
        <v>-42.88</v>
      </c>
      <c r="H70" s="25">
        <v>3272.76</v>
      </c>
      <c r="I70" s="49">
        <v>0</v>
      </c>
      <c r="J70" s="25">
        <v>337.587</v>
      </c>
      <c r="O70" s="38">
        <v>46149</v>
      </c>
      <c r="P70" s="39" t="s">
        <v>11</v>
      </c>
      <c r="Q70" s="40">
        <f t="shared" si="97"/>
        <v>25</v>
      </c>
      <c r="R70" s="41">
        <f t="shared" si="98"/>
        <v>7258.26</v>
      </c>
      <c r="S70" s="41">
        <f t="shared" si="99"/>
        <v>440.391</v>
      </c>
      <c r="T70" s="40">
        <f t="shared" si="100"/>
        <v>400.64</v>
      </c>
      <c r="U70" s="41">
        <f t="shared" si="101"/>
        <v>39.751</v>
      </c>
      <c r="V70" s="42">
        <f t="shared" si="102"/>
        <v>0.0551978022280822</v>
      </c>
      <c r="W70" s="42">
        <f t="shared" si="103"/>
        <v>0.00547665693981754</v>
      </c>
      <c r="X70" s="40">
        <f t="shared" si="104"/>
        <v>0</v>
      </c>
      <c r="Y70" s="42">
        <f t="shared" si="105"/>
        <v>0</v>
      </c>
      <c r="Z70" s="41">
        <f t="shared" si="106"/>
        <v>945.83</v>
      </c>
      <c r="AA70" s="41">
        <f t="shared" si="107"/>
        <v>98.3570000000001</v>
      </c>
      <c r="AB70" s="41">
        <f t="shared" si="108"/>
        <v>-302.283</v>
      </c>
      <c r="AC70" s="43">
        <f t="shared" si="109"/>
        <v>-0.31959548756119</v>
      </c>
      <c r="AD70" s="44">
        <f t="shared" si="112"/>
        <v>16805.4</v>
      </c>
      <c r="AE70" s="53">
        <f t="shared" si="110"/>
        <v>36892.96</v>
      </c>
      <c r="AF70" s="45">
        <v>504162</v>
      </c>
      <c r="AG70" s="30">
        <f t="shared" si="111"/>
        <v>-9547.14</v>
      </c>
      <c r="AJ70" s="22"/>
    </row>
    <row r="71" spans="1:36" s="23" customFormat="1" ht="21" customHeight="1">
      <c r="A71" s="37">
        <v>46150</v>
      </c>
      <c r="B71" s="23" t="s">
        <v>26</v>
      </c>
      <c r="C71" s="22">
        <v>1</v>
      </c>
      <c r="D71" s="25">
        <v>176.76</v>
      </c>
      <c r="E71" s="25">
        <v>8.49799999999999</v>
      </c>
      <c r="F71" s="25">
        <v>19.61</v>
      </c>
      <c r="G71" s="25">
        <v>-11.112</v>
      </c>
      <c r="H71" s="25">
        <v>0</v>
      </c>
      <c r="I71" s="49">
        <v>0</v>
      </c>
      <c r="J71" s="25">
        <v>0</v>
      </c>
      <c r="N71" s="24"/>
      <c r="O71" s="38">
        <v>46149</v>
      </c>
      <c r="P71" s="39" t="s">
        <v>4</v>
      </c>
      <c r="Q71" s="40">
        <f t="shared" si="97"/>
        <v>0</v>
      </c>
      <c r="R71" s="41">
        <f t="shared" si="98"/>
        <v>0</v>
      </c>
      <c r="S71" s="41">
        <f t="shared" si="99"/>
        <v>0</v>
      </c>
      <c r="T71" s="40">
        <f t="shared" si="100"/>
        <v>0</v>
      </c>
      <c r="U71" s="41">
        <f t="shared" si="101"/>
        <v>0</v>
      </c>
      <c r="V71" s="42">
        <f t="shared" si="102"/>
        <v>0</v>
      </c>
      <c r="W71" s="42">
        <f t="shared" si="103"/>
        <v>0</v>
      </c>
      <c r="X71" s="40">
        <f t="shared" si="104"/>
        <v>0</v>
      </c>
      <c r="Y71" s="42">
        <f t="shared" si="105"/>
        <v>0</v>
      </c>
      <c r="Z71" s="41">
        <f t="shared" si="106"/>
        <v>0</v>
      </c>
      <c r="AA71" s="41">
        <f t="shared" si="107"/>
        <v>0</v>
      </c>
      <c r="AB71" s="41">
        <f t="shared" si="108"/>
        <v>0</v>
      </c>
      <c r="AC71" s="43">
        <f t="shared" si="109"/>
        <v>0</v>
      </c>
      <c r="AD71" s="44">
        <f t="shared" si="112"/>
        <v>0</v>
      </c>
      <c r="AE71" s="53">
        <f t="shared" si="110"/>
        <v>0</v>
      </c>
      <c r="AF71" s="45">
        <v>0</v>
      </c>
      <c r="AG71" s="30">
        <f t="shared" si="111"/>
        <v>0</v>
      </c>
      <c r="AJ71" s="22"/>
    </row>
    <row r="72" spans="1:36" s="23" customFormat="1" ht="21" customHeight="1">
      <c r="A72" s="37">
        <v>46150</v>
      </c>
      <c r="B72" s="23" t="s">
        <v>27</v>
      </c>
      <c r="C72" s="22">
        <v>2</v>
      </c>
      <c r="D72" s="25">
        <v>412.96</v>
      </c>
      <c r="E72" s="25">
        <v>24.887</v>
      </c>
      <c r="F72" s="25">
        <v>15.85</v>
      </c>
      <c r="G72" s="25">
        <v>9.03699999999999</v>
      </c>
      <c r="H72" s="25">
        <v>359.96</v>
      </c>
      <c r="I72" s="49">
        <v>0</v>
      </c>
      <c r="J72" s="25">
        <v>42.166</v>
      </c>
      <c r="N72" s="24"/>
      <c r="O72" s="38">
        <v>46149</v>
      </c>
      <c r="P72" s="39" t="s">
        <v>19</v>
      </c>
      <c r="Q72" s="40">
        <f t="shared" si="97"/>
        <v>1</v>
      </c>
      <c r="R72" s="41">
        <f t="shared" si="98"/>
        <v>190.76</v>
      </c>
      <c r="S72" s="41">
        <f t="shared" si="99"/>
        <v>9.14799999999998</v>
      </c>
      <c r="T72" s="40">
        <f t="shared" si="100"/>
        <v>7.16</v>
      </c>
      <c r="U72" s="41">
        <f t="shared" si="101"/>
        <v>1.98799999999998</v>
      </c>
      <c r="V72" s="42">
        <f t="shared" si="102"/>
        <v>0.0375340742293982</v>
      </c>
      <c r="W72" s="42">
        <f t="shared" si="103"/>
        <v>0.0104214720067099</v>
      </c>
      <c r="X72" s="40">
        <f t="shared" si="104"/>
        <v>0</v>
      </c>
      <c r="Y72" s="42">
        <f t="shared" si="105"/>
        <v>0</v>
      </c>
      <c r="Z72" s="41">
        <f t="shared" si="106"/>
        <v>0</v>
      </c>
      <c r="AA72" s="41">
        <f t="shared" si="107"/>
        <v>0</v>
      </c>
      <c r="AB72" s="41">
        <f t="shared" si="108"/>
        <v>-7.16</v>
      </c>
      <c r="AC72" s="43">
        <f t="shared" si="109"/>
        <v>0</v>
      </c>
      <c r="AD72" s="44">
        <f t="shared" si="112"/>
        <v>0</v>
      </c>
      <c r="AE72" s="53">
        <f t="shared" si="110"/>
        <v>4182.74</v>
      </c>
      <c r="AF72" s="44">
        <v>0</v>
      </c>
      <c r="AG72" s="30">
        <f t="shared" si="111"/>
        <v>190.76</v>
      </c>
      <c r="AJ72" s="22"/>
    </row>
    <row r="73" spans="1:36" s="23" customFormat="1" ht="21" customHeight="1">
      <c r="A73" s="37">
        <v>46151</v>
      </c>
      <c r="B73" s="23" t="s">
        <v>7</v>
      </c>
      <c r="C73" s="22">
        <v>31</v>
      </c>
      <c r="D73" s="25">
        <v>6459.16</v>
      </c>
      <c r="E73" s="25">
        <v>395.746</v>
      </c>
      <c r="F73" s="25">
        <v>450.39</v>
      </c>
      <c r="G73" s="25">
        <v>-54.644</v>
      </c>
      <c r="H73" s="25">
        <v>11147.02</v>
      </c>
      <c r="I73" s="49">
        <v>-363.98</v>
      </c>
      <c r="J73" s="25">
        <v>1210.0815</v>
      </c>
      <c r="M73" s="24"/>
      <c r="N73" s="24"/>
      <c r="O73" s="38">
        <v>46149</v>
      </c>
      <c r="P73" s="39" t="s">
        <v>18</v>
      </c>
      <c r="Q73" s="40">
        <f t="shared" si="97"/>
        <v>12</v>
      </c>
      <c r="R73" s="41">
        <f t="shared" si="98"/>
        <v>4127.99</v>
      </c>
      <c r="S73" s="41">
        <f t="shared" si="99"/>
        <v>196.5715</v>
      </c>
      <c r="T73" s="40">
        <f t="shared" si="100"/>
        <v>179.66</v>
      </c>
      <c r="U73" s="41">
        <f t="shared" si="101"/>
        <v>16.9115</v>
      </c>
      <c r="V73" s="42">
        <f t="shared" si="102"/>
        <v>0.0435223922538572</v>
      </c>
      <c r="W73" s="42">
        <f t="shared" si="103"/>
        <v>0.00409678802516479</v>
      </c>
      <c r="X73" s="40">
        <f t="shared" si="104"/>
        <v>0</v>
      </c>
      <c r="Y73" s="42">
        <f t="shared" si="105"/>
        <v>0</v>
      </c>
      <c r="Z73" s="41">
        <f t="shared" si="106"/>
        <v>602.74</v>
      </c>
      <c r="AA73" s="41">
        <f t="shared" si="107"/>
        <v>77.128</v>
      </c>
      <c r="AB73" s="41">
        <f t="shared" si="108"/>
        <v>-102.532</v>
      </c>
      <c r="AC73" s="43">
        <f t="shared" si="109"/>
        <v>-0.170109831768258</v>
      </c>
      <c r="AD73" s="44">
        <f t="shared" si="112"/>
        <v>7399.8</v>
      </c>
      <c r="AE73" s="53">
        <f t="shared" si="110"/>
        <v>20893.53</v>
      </c>
      <c r="AF73" s="45">
        <v>221994</v>
      </c>
      <c r="AG73" s="30">
        <f t="shared" si="111"/>
        <v>-3271.81</v>
      </c>
      <c r="AJ73" s="22"/>
    </row>
    <row r="74" spans="1:36" s="23" customFormat="1" ht="21" customHeight="1">
      <c r="A74" s="37">
        <v>46151</v>
      </c>
      <c r="B74" s="23" t="s">
        <v>9</v>
      </c>
      <c r="C74" s="22">
        <v>18</v>
      </c>
      <c r="D74" s="25">
        <v>6506.95</v>
      </c>
      <c r="E74" s="25">
        <v>295.0185</v>
      </c>
      <c r="F74" s="25">
        <v>453.75</v>
      </c>
      <c r="G74" s="25">
        <v>-158.7315</v>
      </c>
      <c r="H74" s="25">
        <v>10361.01</v>
      </c>
      <c r="I74" s="49">
        <v>0</v>
      </c>
      <c r="J74" s="25">
        <v>1009.62</v>
      </c>
      <c r="M74" s="24"/>
      <c r="N74" s="24"/>
      <c r="O74" s="38">
        <v>46149</v>
      </c>
      <c r="P74" s="40" t="s">
        <v>22</v>
      </c>
      <c r="Q74" s="40">
        <f t="shared" si="97"/>
        <v>11</v>
      </c>
      <c r="R74" s="41">
        <f t="shared" si="98"/>
        <v>3133.56</v>
      </c>
      <c r="S74" s="41">
        <f t="shared" si="99"/>
        <v>162.728</v>
      </c>
      <c r="T74" s="40">
        <f t="shared" si="100"/>
        <v>158.94</v>
      </c>
      <c r="U74" s="41">
        <f t="shared" si="101"/>
        <v>3.78800000000001</v>
      </c>
      <c r="V74" s="42">
        <f t="shared" si="102"/>
        <v>0.050721862673764</v>
      </c>
      <c r="W74" s="42">
        <f t="shared" si="103"/>
        <v>0.00120884872158185</v>
      </c>
      <c r="X74" s="40">
        <f t="shared" si="104"/>
        <v>0</v>
      </c>
      <c r="Y74" s="42">
        <f t="shared" si="105"/>
        <v>0</v>
      </c>
      <c r="Z74" s="41">
        <f t="shared" si="106"/>
        <v>247.76</v>
      </c>
      <c r="AA74" s="41">
        <f t="shared" si="107"/>
        <v>24.374</v>
      </c>
      <c r="AB74" s="41">
        <f t="shared" si="108"/>
        <v>-134.566</v>
      </c>
      <c r="AC74" s="43">
        <f t="shared" si="109"/>
        <v>-0.54313044882144</v>
      </c>
      <c r="AD74" s="44">
        <f t="shared" si="112"/>
        <v>4861.06666666667</v>
      </c>
      <c r="AE74" s="53">
        <f t="shared" si="110"/>
        <v>9438</v>
      </c>
      <c r="AF74" s="45">
        <v>145832</v>
      </c>
      <c r="AG74" s="30">
        <f t="shared" si="111"/>
        <v>-1727.50666666667</v>
      </c>
      <c r="AJ74" s="22"/>
    </row>
    <row r="75" spans="1:36" s="23" customFormat="1" ht="21" customHeight="1">
      <c r="A75" s="37">
        <v>46151</v>
      </c>
      <c r="B75" s="23" t="s">
        <v>11</v>
      </c>
      <c r="C75" s="22">
        <v>17</v>
      </c>
      <c r="D75" s="25">
        <v>5181.56</v>
      </c>
      <c r="E75" s="25">
        <v>290.198</v>
      </c>
      <c r="F75" s="25">
        <v>407.74</v>
      </c>
      <c r="G75" s="25">
        <v>-117.542</v>
      </c>
      <c r="H75" s="25">
        <v>6899.85</v>
      </c>
      <c r="I75" s="49">
        <v>-182.18</v>
      </c>
      <c r="J75" s="25">
        <v>710.652</v>
      </c>
      <c r="M75" s="24"/>
      <c r="N75" s="24"/>
      <c r="O75" s="38">
        <v>46149</v>
      </c>
      <c r="P75" s="40" t="s">
        <v>26</v>
      </c>
      <c r="Q75" s="40">
        <f t="shared" si="97"/>
        <v>0</v>
      </c>
      <c r="R75" s="41">
        <f t="shared" si="98"/>
        <v>0</v>
      </c>
      <c r="S75" s="41">
        <f t="shared" si="99"/>
        <v>0</v>
      </c>
      <c r="T75" s="40">
        <f t="shared" si="100"/>
        <v>18.52</v>
      </c>
      <c r="U75" s="41">
        <f t="shared" si="101"/>
        <v>-18.52</v>
      </c>
      <c r="V75" s="42">
        <f t="shared" si="102"/>
        <v>0</v>
      </c>
      <c r="W75" s="42">
        <f t="shared" si="103"/>
        <v>0</v>
      </c>
      <c r="X75" s="40">
        <f t="shared" si="104"/>
        <v>0</v>
      </c>
      <c r="Y75" s="42">
        <f t="shared" si="105"/>
        <v>0</v>
      </c>
      <c r="Z75" s="41">
        <f t="shared" si="106"/>
        <v>0</v>
      </c>
      <c r="AA75" s="41">
        <f t="shared" si="107"/>
        <v>0</v>
      </c>
      <c r="AB75" s="41">
        <f t="shared" si="108"/>
        <v>-18.52</v>
      </c>
      <c r="AC75" s="43">
        <f t="shared" si="109"/>
        <v>0</v>
      </c>
      <c r="AD75" s="44">
        <f t="shared" si="112"/>
        <v>0</v>
      </c>
      <c r="AE75" s="53">
        <f t="shared" si="110"/>
        <v>0</v>
      </c>
      <c r="AF75" s="45">
        <v>0</v>
      </c>
      <c r="AG75" s="30">
        <f t="shared" si="111"/>
        <v>0</v>
      </c>
      <c r="AJ75" s="22"/>
    </row>
    <row r="76" spans="1:36" s="23" customFormat="1" ht="21" customHeight="1">
      <c r="A76" s="37">
        <v>46151</v>
      </c>
      <c r="B76" s="23" t="s">
        <v>4</v>
      </c>
      <c r="C76" s="22">
        <v>0</v>
      </c>
      <c r="D76" s="25">
        <v>0</v>
      </c>
      <c r="E76" s="25">
        <v>0</v>
      </c>
      <c r="F76" s="25">
        <v>0</v>
      </c>
      <c r="G76" s="25">
        <v>0</v>
      </c>
      <c r="H76" s="25">
        <v>0</v>
      </c>
      <c r="I76" s="49">
        <v>0</v>
      </c>
      <c r="J76" s="25">
        <v>0</v>
      </c>
      <c r="M76" s="24"/>
      <c r="N76" s="24"/>
      <c r="O76" s="38">
        <v>46149</v>
      </c>
      <c r="P76" s="40" t="s">
        <v>27</v>
      </c>
      <c r="Q76" s="40">
        <f t="shared" si="97"/>
        <v>1</v>
      </c>
      <c r="R76" s="41">
        <f t="shared" si="98"/>
        <v>179.98</v>
      </c>
      <c r="S76" s="41">
        <f t="shared" si="99"/>
        <v>12.084</v>
      </c>
      <c r="T76" s="40">
        <f t="shared" si="100"/>
        <v>12.09</v>
      </c>
      <c r="U76" s="41">
        <f t="shared" si="101"/>
        <v>-0.00600000000000023</v>
      </c>
      <c r="V76" s="42">
        <f t="shared" si="102"/>
        <v>0.0671741304589399</v>
      </c>
      <c r="W76" s="42">
        <f t="shared" si="103"/>
        <v>-3.33370374486067e-5</v>
      </c>
      <c r="X76" s="40">
        <f t="shared" si="104"/>
        <v>0</v>
      </c>
      <c r="Y76" s="42">
        <f t="shared" si="105"/>
        <v>0</v>
      </c>
      <c r="Z76" s="41">
        <f t="shared" si="106"/>
        <v>0</v>
      </c>
      <c r="AA76" s="41">
        <f t="shared" si="107"/>
        <v>0</v>
      </c>
      <c r="AB76" s="41">
        <f t="shared" si="108"/>
        <v>-12.09</v>
      </c>
      <c r="AC76" s="43">
        <f t="shared" si="109"/>
        <v>0</v>
      </c>
      <c r="AD76" s="44">
        <f t="shared" si="112"/>
        <v>0</v>
      </c>
      <c r="AE76" s="53">
        <f t="shared" si="110"/>
        <v>359.96</v>
      </c>
      <c r="AF76" s="44">
        <v>0</v>
      </c>
      <c r="AG76" s="30"/>
      <c r="AJ76" s="22"/>
    </row>
    <row r="77" spans="1:36" s="23" customFormat="1" ht="21" customHeight="1">
      <c r="A77" s="37">
        <v>46151</v>
      </c>
      <c r="B77" s="23" t="s">
        <v>19</v>
      </c>
      <c r="C77" s="22">
        <v>0</v>
      </c>
      <c r="D77" s="25">
        <v>0</v>
      </c>
      <c r="E77" s="25">
        <v>0</v>
      </c>
      <c r="F77" s="25">
        <v>10.18</v>
      </c>
      <c r="G77" s="25">
        <v>-10.18</v>
      </c>
      <c r="H77" s="25">
        <v>0</v>
      </c>
      <c r="I77" s="49">
        <v>0</v>
      </c>
      <c r="J77" s="25">
        <v>0</v>
      </c>
      <c r="M77" s="24"/>
      <c r="N77" s="24"/>
      <c r="O77" s="38"/>
      <c r="P77" s="40"/>
      <c r="Q77" s="40">
        <f t="shared" si="97"/>
        <v>0</v>
      </c>
      <c r="R77" s="41">
        <f t="shared" si="98"/>
        <v>0</v>
      </c>
      <c r="S77" s="41">
        <f t="shared" si="99"/>
        <v>0</v>
      </c>
      <c r="T77" s="40">
        <f t="shared" si="100"/>
        <v>0</v>
      </c>
      <c r="U77" s="41">
        <f t="shared" si="101"/>
        <v>0</v>
      </c>
      <c r="V77" s="42">
        <f t="shared" si="102"/>
        <v>0</v>
      </c>
      <c r="W77" s="42">
        <f t="shared" si="103"/>
        <v>0</v>
      </c>
      <c r="X77" s="40">
        <f t="shared" si="104"/>
        <v>0</v>
      </c>
      <c r="Y77" s="42">
        <f t="shared" si="105"/>
        <v>0</v>
      </c>
      <c r="Z77" s="41">
        <f t="shared" si="106"/>
        <v>0</v>
      </c>
      <c r="AA77" s="41">
        <f t="shared" si="107"/>
        <v>0</v>
      </c>
      <c r="AB77" s="41">
        <f t="shared" si="108"/>
        <v>0</v>
      </c>
      <c r="AC77" s="43">
        <f t="shared" si="109"/>
        <v>0</v>
      </c>
      <c r="AD77" s="44">
        <f t="shared" si="112"/>
        <v>0</v>
      </c>
      <c r="AE77" s="53">
        <f t="shared" si="110"/>
        <v>0</v>
      </c>
      <c r="AF77" s="44">
        <v>0</v>
      </c>
      <c r="AG77" s="30"/>
      <c r="AJ77" s="22"/>
    </row>
    <row r="78" spans="1:36" s="23" customFormat="1" ht="21" customHeight="1">
      <c r="A78" s="37">
        <v>46151</v>
      </c>
      <c r="B78" s="23" t="s">
        <v>18</v>
      </c>
      <c r="C78" s="54">
        <v>9</v>
      </c>
      <c r="D78" s="55">
        <v>2822.59</v>
      </c>
      <c r="E78" s="55">
        <v>150.4835</v>
      </c>
      <c r="F78" s="55">
        <v>213.55</v>
      </c>
      <c r="G78" s="55">
        <v>-63.0664999999999</v>
      </c>
      <c r="H78" s="55">
        <v>3564.33</v>
      </c>
      <c r="I78" s="55">
        <v>0</v>
      </c>
      <c r="J78" s="55">
        <v>385.369</v>
      </c>
      <c r="O78" s="50" t="s">
        <v>26172</v>
      </c>
      <c r="P78" s="50"/>
      <c r="Q78" s="32">
        <f>SUM(Q68:Q77)</f>
        <v>114</v>
      </c>
      <c r="R78" s="32">
        <f>SUM(R68:R77)</f>
        <v>34830.21</v>
      </c>
      <c r="S78" s="32">
        <f>SUM(S68:S77)</f>
        <v>1920.4655</v>
      </c>
      <c r="T78" s="32">
        <f>SUM(T68:T77)</f>
        <v>1655.93</v>
      </c>
      <c r="U78" s="36">
        <f t="shared" si="101"/>
        <v>264.535500000002</v>
      </c>
      <c r="V78" s="51">
        <f>T78/R78</f>
        <v>0.0475429232267046</v>
      </c>
      <c r="W78" s="51">
        <f>U78/R78</f>
        <v>0.00759500158052455</v>
      </c>
      <c r="X78" s="32">
        <f>SUM(X68:X77)</f>
        <v>-123.18</v>
      </c>
      <c r="Y78" s="51">
        <f t="shared" si="105"/>
        <v>-0.0179993249157241</v>
      </c>
      <c r="Z78" s="32">
        <f>SUM(Z68:Z77)</f>
        <v>6966.77</v>
      </c>
      <c r="AA78" s="32">
        <f>SUM(AA68:AA77)</f>
        <v>739.39</v>
      </c>
      <c r="AB78" s="32">
        <f>SUM(AB68:AB77)</f>
        <v>-916.54</v>
      </c>
      <c r="AC78" s="52">
        <f t="shared" si="109"/>
        <v>-0.131558814199407</v>
      </c>
      <c r="AD78" s="32">
        <f>SUM(AD68:AD77)</f>
        <v>60751.1333333333</v>
      </c>
      <c r="AE78" s="32">
        <f>SUM(AE68:AE77)</f>
        <v>221961.37</v>
      </c>
      <c r="AF78" s="32">
        <f>SUM(AF68:AF77)</f>
        <v>1822534</v>
      </c>
      <c r="AG78" s="30"/>
      <c r="AJ78" s="22"/>
    </row>
    <row r="79" spans="1:36" s="23" customFormat="1" ht="21" customHeight="1">
      <c r="A79" s="37">
        <v>46151</v>
      </c>
      <c r="B79" s="23" t="s">
        <v>22</v>
      </c>
      <c r="C79" s="54">
        <v>3</v>
      </c>
      <c r="D79" s="55">
        <v>689.94</v>
      </c>
      <c r="E79" s="55">
        <v>41.5</v>
      </c>
      <c r="F79" s="55">
        <v>137.73</v>
      </c>
      <c r="G79" s="55">
        <v>-96.23</v>
      </c>
      <c r="H79" s="55">
        <v>1785.86</v>
      </c>
      <c r="I79" s="55">
        <v>0</v>
      </c>
      <c r="J79" s="55">
        <v>192.356</v>
      </c>
      <c r="O79" s="56">
        <v>46150</v>
      </c>
      <c r="P79" s="40" t="s">
        <v>7</v>
      </c>
      <c r="Q79" s="40">
        <f t="shared" ref="Q79:Q88" si="113">SUMIFS($C:$C,$A:$A,$O:$O,$B:$B,P79)</f>
        <v>49</v>
      </c>
      <c r="R79" s="41">
        <f t="shared" ref="R79:R88" si="114">SUMIFS($D:$D,$A:$A,$O:$O,$B:$B,P79)</f>
        <v>12745.22</v>
      </c>
      <c r="S79" s="41">
        <f t="shared" ref="S79:S88" si="115">SUMIFS($E:$E,$A:$A,$O:$O,$B:$B,P79)</f>
        <v>761.3375</v>
      </c>
      <c r="T79" s="40">
        <f t="shared" ref="T79:T88" si="116">SUMIFS($F:$F,$A:$A,$O:$O,$B:$B,P79)</f>
        <v>444.08</v>
      </c>
      <c r="U79" s="41">
        <f t="shared" ref="U79:U89" si="117">S79-T79</f>
        <v>317.2575</v>
      </c>
      <c r="V79" s="42">
        <f t="shared" ref="V79:V88" si="118">IFERROR(T79/R79,0)</f>
        <v>0.034842866580569</v>
      </c>
      <c r="W79" s="42">
        <f t="shared" ref="W79:W88" si="119">IFERROR(U79/R79,0)</f>
        <v>0.0248922733385536</v>
      </c>
      <c r="X79" s="40">
        <f t="shared" ref="X79:X88" si="120">SUMIFS($I:$I,$A:$A,$O:$O,$B:$B,P79)</f>
        <v>-356.86</v>
      </c>
      <c r="Y79" s="42">
        <f t="shared" ref="Y79:Y89" si="121">IFERROR(X79/(Z79+X79),0)</f>
        <v>-0.0175864922177579</v>
      </c>
      <c r="Z79" s="41">
        <f t="shared" ref="Z79:Z88" si="122">SUMIFS($H:$H,$A:$A,$O:$O,$B:$B,P79)</f>
        <v>20648.57</v>
      </c>
      <c r="AA79" s="41">
        <f t="shared" ref="AA79:AA88" si="123">SUMIFS($J:$J,$A:$A,$O:$O,$B:$B,P79)</f>
        <v>2690.652</v>
      </c>
      <c r="AB79" s="41">
        <f t="shared" ref="AB79:AB88" si="124">AA79-T79</f>
        <v>2246.572</v>
      </c>
      <c r="AC79" s="43">
        <f t="shared" ref="AC79:AC89" si="125">IFERROR((AA79-T79)/Z79,0)</f>
        <v>0.108800367289357</v>
      </c>
      <c r="AD79" s="44">
        <f>AF79/30</f>
        <v>17414.1666666667</v>
      </c>
      <c r="AE79" s="53">
        <f t="shared" ref="AE79:AE88" si="126">X79+Z79+AE68</f>
        <v>108540.4</v>
      </c>
      <c r="AF79" s="44">
        <v>522425</v>
      </c>
      <c r="AG79" s="30">
        <f t="shared" ref="AG79:AG86" si="127">R79-AD79</f>
        <v>-4668.9466666667</v>
      </c>
      <c r="AJ79" s="22"/>
    </row>
    <row r="80" spans="1:36" s="23" customFormat="1" ht="21" customHeight="1">
      <c r="A80" s="37">
        <v>46151</v>
      </c>
      <c r="B80" s="23" t="s">
        <v>26</v>
      </c>
      <c r="C80" s="54">
        <v>0</v>
      </c>
      <c r="D80" s="55">
        <v>0</v>
      </c>
      <c r="E80" s="55">
        <v>0</v>
      </c>
      <c r="F80" s="55">
        <v>17.34</v>
      </c>
      <c r="G80" s="55">
        <v>-17.34</v>
      </c>
      <c r="H80" s="55">
        <v>176.76</v>
      </c>
      <c r="I80" s="55">
        <v>0</v>
      </c>
      <c r="J80" s="55">
        <v>17.336</v>
      </c>
      <c r="O80" s="56">
        <v>46150</v>
      </c>
      <c r="P80" s="40" t="s">
        <v>9</v>
      </c>
      <c r="Q80" s="40">
        <f t="shared" si="113"/>
        <v>21</v>
      </c>
      <c r="R80" s="41">
        <f t="shared" si="114"/>
        <v>7436.64</v>
      </c>
      <c r="S80" s="41">
        <f t="shared" si="115"/>
        <v>373.215</v>
      </c>
      <c r="T80" s="40">
        <f t="shared" si="116"/>
        <v>417.55</v>
      </c>
      <c r="U80" s="41">
        <f t="shared" si="117"/>
        <v>-44.335</v>
      </c>
      <c r="V80" s="42">
        <f t="shared" si="118"/>
        <v>0.056147668839691</v>
      </c>
      <c r="W80" s="42">
        <f t="shared" si="119"/>
        <v>-0.00596169775597582</v>
      </c>
      <c r="X80" s="40">
        <f t="shared" si="120"/>
        <v>-458.87</v>
      </c>
      <c r="Y80" s="42">
        <f t="shared" si="121"/>
        <v>-0.0391451819017834</v>
      </c>
      <c r="Z80" s="41">
        <f t="shared" si="122"/>
        <v>12181.13</v>
      </c>
      <c r="AA80" s="41">
        <f t="shared" si="123"/>
        <v>1219.43</v>
      </c>
      <c r="AB80" s="41">
        <f t="shared" si="124"/>
        <v>801.88</v>
      </c>
      <c r="AC80" s="43">
        <f t="shared" si="125"/>
        <v>0.0658296890354179</v>
      </c>
      <c r="AD80" s="44">
        <f t="shared" ref="AD80:AD88" si="128">AF80/30</f>
        <v>14270.7</v>
      </c>
      <c r="AE80" s="53">
        <f t="shared" si="126"/>
        <v>73667.75</v>
      </c>
      <c r="AF80" s="45">
        <v>428121</v>
      </c>
      <c r="AG80" s="30">
        <f t="shared" si="127"/>
        <v>-6834.06</v>
      </c>
      <c r="AJ80" s="22"/>
    </row>
    <row r="81" spans="1:38" s="23" customFormat="1" ht="21" customHeight="1">
      <c r="A81" s="37">
        <v>46151</v>
      </c>
      <c r="B81" s="23" t="s">
        <v>27</v>
      </c>
      <c r="C81" s="54">
        <v>2</v>
      </c>
      <c r="D81" s="55">
        <v>315.96</v>
      </c>
      <c r="E81" s="55">
        <v>23.706</v>
      </c>
      <c r="F81" s="55">
        <v>11.94</v>
      </c>
      <c r="G81" s="55">
        <v>11.766</v>
      </c>
      <c r="H81" s="55">
        <v>0</v>
      </c>
      <c r="I81" s="55">
        <v>0</v>
      </c>
      <c r="J81" s="55">
        <v>0</v>
      </c>
      <c r="K81" s="24"/>
      <c r="O81" s="56">
        <v>46150</v>
      </c>
      <c r="P81" s="40" t="s">
        <v>11</v>
      </c>
      <c r="Q81" s="40">
        <f t="shared" si="113"/>
        <v>22</v>
      </c>
      <c r="R81" s="41">
        <f t="shared" si="114"/>
        <v>6201.57</v>
      </c>
      <c r="S81" s="41">
        <f t="shared" si="115"/>
        <v>340.4435</v>
      </c>
      <c r="T81" s="40">
        <f t="shared" si="116"/>
        <v>406.16</v>
      </c>
      <c r="U81" s="41">
        <f t="shared" si="117"/>
        <v>-65.7165000000001</v>
      </c>
      <c r="V81" s="42">
        <f t="shared" si="118"/>
        <v>0.0654930928780938</v>
      </c>
      <c r="W81" s="42">
        <f t="shared" si="119"/>
        <v>-0.0105967521127715</v>
      </c>
      <c r="X81" s="40">
        <f t="shared" si="120"/>
        <v>0</v>
      </c>
      <c r="Y81" s="42">
        <f t="shared" si="121"/>
        <v>0</v>
      </c>
      <c r="Z81" s="41">
        <f t="shared" si="122"/>
        <v>6581.17</v>
      </c>
      <c r="AA81" s="41">
        <f t="shared" si="123"/>
        <v>700.125</v>
      </c>
      <c r="AB81" s="41">
        <f t="shared" si="124"/>
        <v>293.965</v>
      </c>
      <c r="AC81" s="43">
        <f t="shared" si="125"/>
        <v>0.0446675895015628</v>
      </c>
      <c r="AD81" s="44">
        <f t="shared" si="128"/>
        <v>16805.4</v>
      </c>
      <c r="AE81" s="53">
        <f t="shared" si="126"/>
        <v>43474.13</v>
      </c>
      <c r="AF81" s="45">
        <v>504162</v>
      </c>
      <c r="AG81" s="30">
        <f t="shared" si="127"/>
        <v>-10603.83</v>
      </c>
      <c r="AJ81" s="22"/>
    </row>
    <row r="82" spans="1:38" s="23" customFormat="1" ht="21" customHeight="1">
      <c r="A82" s="37">
        <v>46152</v>
      </c>
      <c r="B82" s="24" t="s">
        <v>7</v>
      </c>
      <c r="C82" s="26">
        <v>36</v>
      </c>
      <c r="D82" s="27">
        <v>7968.07999999999</v>
      </c>
      <c r="E82" s="27">
        <v>476.15</v>
      </c>
      <c r="F82" s="27">
        <v>429.83</v>
      </c>
      <c r="G82" s="27">
        <v>46.3199999999998</v>
      </c>
      <c r="H82" s="27">
        <v>9617.97999999999</v>
      </c>
      <c r="I82" s="49">
        <v>0</v>
      </c>
      <c r="J82" s="27">
        <v>1097.618</v>
      </c>
      <c r="K82" s="24"/>
      <c r="O82" s="56">
        <v>46150</v>
      </c>
      <c r="P82" s="40" t="s">
        <v>4</v>
      </c>
      <c r="Q82" s="40">
        <f t="shared" si="113"/>
        <v>0</v>
      </c>
      <c r="R82" s="41">
        <f t="shared" si="114"/>
        <v>0</v>
      </c>
      <c r="S82" s="41">
        <f t="shared" si="115"/>
        <v>0</v>
      </c>
      <c r="T82" s="40">
        <f t="shared" si="116"/>
        <v>0</v>
      </c>
      <c r="U82" s="41">
        <f t="shared" si="117"/>
        <v>0</v>
      </c>
      <c r="V82" s="42">
        <f t="shared" si="118"/>
        <v>0</v>
      </c>
      <c r="W82" s="42">
        <f t="shared" si="119"/>
        <v>0</v>
      </c>
      <c r="X82" s="40">
        <f t="shared" si="120"/>
        <v>0</v>
      </c>
      <c r="Y82" s="42">
        <f t="shared" si="121"/>
        <v>0</v>
      </c>
      <c r="Z82" s="41">
        <f t="shared" si="122"/>
        <v>0</v>
      </c>
      <c r="AA82" s="41">
        <f t="shared" si="123"/>
        <v>0</v>
      </c>
      <c r="AB82" s="41">
        <f t="shared" si="124"/>
        <v>0</v>
      </c>
      <c r="AC82" s="43">
        <f t="shared" si="125"/>
        <v>0</v>
      </c>
      <c r="AD82" s="44">
        <f t="shared" si="128"/>
        <v>0</v>
      </c>
      <c r="AE82" s="53">
        <f t="shared" si="126"/>
        <v>0</v>
      </c>
      <c r="AF82" s="45">
        <v>0</v>
      </c>
      <c r="AG82" s="30">
        <f t="shared" si="127"/>
        <v>0</v>
      </c>
      <c r="AJ82" s="22"/>
    </row>
    <row r="83" spans="1:38" s="23" customFormat="1" ht="21" customHeight="1">
      <c r="A83" s="37">
        <v>46152</v>
      </c>
      <c r="B83" s="24" t="s">
        <v>9</v>
      </c>
      <c r="C83" s="26">
        <v>39</v>
      </c>
      <c r="D83" s="27">
        <v>14075.09</v>
      </c>
      <c r="E83" s="27">
        <v>721.248500000001</v>
      </c>
      <c r="F83" s="27">
        <v>442.72</v>
      </c>
      <c r="G83" s="27">
        <v>278.528500000001</v>
      </c>
      <c r="H83" s="27">
        <v>11217.5</v>
      </c>
      <c r="I83" s="49">
        <v>-368.42</v>
      </c>
      <c r="J83" s="27">
        <v>1103.422</v>
      </c>
      <c r="K83" s="24"/>
      <c r="L83" s="24"/>
      <c r="O83" s="56">
        <v>46150</v>
      </c>
      <c r="P83" s="40" t="s">
        <v>19</v>
      </c>
      <c r="Q83" s="40">
        <f t="shared" si="113"/>
        <v>0</v>
      </c>
      <c r="R83" s="41">
        <f t="shared" si="114"/>
        <v>0</v>
      </c>
      <c r="S83" s="41">
        <f t="shared" si="115"/>
        <v>0</v>
      </c>
      <c r="T83" s="40">
        <f t="shared" si="116"/>
        <v>8.68</v>
      </c>
      <c r="U83" s="41">
        <f t="shared" si="117"/>
        <v>-8.68</v>
      </c>
      <c r="V83" s="42">
        <f t="shared" si="118"/>
        <v>0</v>
      </c>
      <c r="W83" s="42">
        <f t="shared" si="119"/>
        <v>0</v>
      </c>
      <c r="X83" s="40">
        <f t="shared" si="120"/>
        <v>0</v>
      </c>
      <c r="Y83" s="42">
        <f t="shared" si="121"/>
        <v>0</v>
      </c>
      <c r="Z83" s="41">
        <f t="shared" si="122"/>
        <v>190.76</v>
      </c>
      <c r="AA83" s="41">
        <f t="shared" si="123"/>
        <v>18.686</v>
      </c>
      <c r="AB83" s="41">
        <f t="shared" si="124"/>
        <v>10.006</v>
      </c>
      <c r="AC83" s="43">
        <f t="shared" si="125"/>
        <v>0.0524533445166702</v>
      </c>
      <c r="AD83" s="44">
        <f t="shared" si="128"/>
        <v>0</v>
      </c>
      <c r="AE83" s="53">
        <f t="shared" si="126"/>
        <v>4373.5</v>
      </c>
      <c r="AF83" s="44">
        <v>0</v>
      </c>
      <c r="AG83" s="30">
        <f t="shared" si="127"/>
        <v>0</v>
      </c>
      <c r="AH83" s="24"/>
      <c r="AJ83" s="22"/>
    </row>
    <row r="84" spans="1:38" s="24" customFormat="1" ht="21" customHeight="1">
      <c r="A84" s="37">
        <v>46152</v>
      </c>
      <c r="B84" s="23" t="s">
        <v>11</v>
      </c>
      <c r="C84" s="26">
        <v>18</v>
      </c>
      <c r="D84" s="27">
        <v>5162.2</v>
      </c>
      <c r="E84" s="27">
        <v>282.924</v>
      </c>
      <c r="F84" s="27">
        <v>379.17</v>
      </c>
      <c r="G84" s="27">
        <v>-96.2459999999998</v>
      </c>
      <c r="H84" s="27">
        <v>3898.17</v>
      </c>
      <c r="I84" s="49">
        <v>-339.58</v>
      </c>
      <c r="J84" s="27">
        <v>423.9635</v>
      </c>
      <c r="K84" s="23"/>
      <c r="M84" s="23"/>
      <c r="N84" s="23"/>
      <c r="O84" s="56">
        <v>46150</v>
      </c>
      <c r="P84" s="39" t="s">
        <v>18</v>
      </c>
      <c r="Q84" s="40">
        <f t="shared" si="113"/>
        <v>7</v>
      </c>
      <c r="R84" s="41">
        <f t="shared" si="114"/>
        <v>2333.53</v>
      </c>
      <c r="S84" s="41">
        <f t="shared" si="115"/>
        <v>133.6305</v>
      </c>
      <c r="T84" s="40">
        <f t="shared" si="116"/>
        <v>197.91</v>
      </c>
      <c r="U84" s="41">
        <f t="shared" si="117"/>
        <v>-64.2795</v>
      </c>
      <c r="V84" s="42">
        <f t="shared" si="118"/>
        <v>0.0848114230372011</v>
      </c>
      <c r="W84" s="42">
        <f t="shared" si="119"/>
        <v>-0.0275460354055872</v>
      </c>
      <c r="X84" s="40">
        <f t="shared" si="120"/>
        <v>-90</v>
      </c>
      <c r="Y84" s="42">
        <f t="shared" si="121"/>
        <v>-0.022594728398812</v>
      </c>
      <c r="Z84" s="41">
        <f t="shared" si="122"/>
        <v>4073.23</v>
      </c>
      <c r="AA84" s="41">
        <f t="shared" si="123"/>
        <v>401.227</v>
      </c>
      <c r="AB84" s="41">
        <f t="shared" si="124"/>
        <v>203.317</v>
      </c>
      <c r="AC84" s="43">
        <f t="shared" si="125"/>
        <v>0.0499154233863543</v>
      </c>
      <c r="AD84" s="44">
        <f t="shared" si="128"/>
        <v>7399.8</v>
      </c>
      <c r="AE84" s="53">
        <f t="shared" si="126"/>
        <v>24876.76</v>
      </c>
      <c r="AF84" s="45">
        <v>221994</v>
      </c>
      <c r="AG84" s="30">
        <f t="shared" si="127"/>
        <v>-5066.27</v>
      </c>
      <c r="AJ84" s="26"/>
      <c r="AL84" s="23"/>
    </row>
    <row r="85" spans="1:38" s="24" customFormat="1" ht="21" customHeight="1">
      <c r="A85" s="37">
        <v>46152</v>
      </c>
      <c r="B85" s="23" t="s">
        <v>4</v>
      </c>
      <c r="C85" s="26">
        <v>0</v>
      </c>
      <c r="D85" s="27">
        <v>0</v>
      </c>
      <c r="E85" s="27">
        <v>0</v>
      </c>
      <c r="F85" s="27">
        <v>0</v>
      </c>
      <c r="G85" s="27">
        <v>0</v>
      </c>
      <c r="H85" s="27">
        <v>240.98</v>
      </c>
      <c r="I85" s="27">
        <v>0</v>
      </c>
      <c r="J85" s="27">
        <v>25.252</v>
      </c>
      <c r="M85" s="23"/>
      <c r="N85" s="23"/>
      <c r="O85" s="56">
        <v>46150</v>
      </c>
      <c r="P85" s="40" t="s">
        <v>22</v>
      </c>
      <c r="Q85" s="40">
        <f t="shared" si="113"/>
        <v>9</v>
      </c>
      <c r="R85" s="41">
        <f t="shared" si="114"/>
        <v>2145.82</v>
      </c>
      <c r="S85" s="41">
        <f t="shared" si="115"/>
        <v>121.06</v>
      </c>
      <c r="T85" s="40">
        <f t="shared" si="116"/>
        <v>163.94</v>
      </c>
      <c r="U85" s="41">
        <f t="shared" si="117"/>
        <v>-42.88</v>
      </c>
      <c r="V85" s="42">
        <f t="shared" si="118"/>
        <v>0.0763996980175411</v>
      </c>
      <c r="W85" s="42">
        <f t="shared" si="119"/>
        <v>-0.0199830367878014</v>
      </c>
      <c r="X85" s="40">
        <f t="shared" si="120"/>
        <v>0</v>
      </c>
      <c r="Y85" s="42">
        <f t="shared" si="121"/>
        <v>0</v>
      </c>
      <c r="Z85" s="41">
        <f t="shared" si="122"/>
        <v>3272.76</v>
      </c>
      <c r="AA85" s="41">
        <f t="shared" si="123"/>
        <v>337.587</v>
      </c>
      <c r="AB85" s="41">
        <f t="shared" si="124"/>
        <v>173.647</v>
      </c>
      <c r="AC85" s="43">
        <f t="shared" si="125"/>
        <v>0.0530582749728058</v>
      </c>
      <c r="AD85" s="44">
        <f t="shared" si="128"/>
        <v>4861.06666666667</v>
      </c>
      <c r="AE85" s="53">
        <f t="shared" si="126"/>
        <v>12710.76</v>
      </c>
      <c r="AF85" s="45">
        <v>145832</v>
      </c>
      <c r="AG85" s="30">
        <f t="shared" si="127"/>
        <v>-2715.24666666667</v>
      </c>
      <c r="AJ85" s="26"/>
      <c r="AL85" s="23"/>
    </row>
    <row r="86" spans="1:38" s="24" customFormat="1" ht="21" customHeight="1">
      <c r="A86" s="37">
        <v>46152</v>
      </c>
      <c r="B86" s="23" t="s">
        <v>19</v>
      </c>
      <c r="C86" s="26">
        <v>0</v>
      </c>
      <c r="D86" s="27">
        <v>0</v>
      </c>
      <c r="E86" s="27">
        <v>0</v>
      </c>
      <c r="F86" s="27">
        <v>10.5</v>
      </c>
      <c r="G86" s="27">
        <v>-10.5</v>
      </c>
      <c r="H86" s="27">
        <v>0</v>
      </c>
      <c r="I86" s="27">
        <v>0</v>
      </c>
      <c r="J86" s="27">
        <v>0</v>
      </c>
      <c r="M86" s="23"/>
      <c r="N86" s="23"/>
      <c r="O86" s="56">
        <v>46150</v>
      </c>
      <c r="P86" s="40" t="s">
        <v>26</v>
      </c>
      <c r="Q86" s="40">
        <f t="shared" si="113"/>
        <v>1</v>
      </c>
      <c r="R86" s="41">
        <f t="shared" si="114"/>
        <v>176.76</v>
      </c>
      <c r="S86" s="41">
        <f t="shared" si="115"/>
        <v>8.49799999999999</v>
      </c>
      <c r="T86" s="40">
        <f t="shared" si="116"/>
        <v>19.61</v>
      </c>
      <c r="U86" s="41">
        <f t="shared" si="117"/>
        <v>-11.112</v>
      </c>
      <c r="V86" s="42">
        <f t="shared" si="118"/>
        <v>0.110941389454628</v>
      </c>
      <c r="W86" s="42">
        <f t="shared" si="119"/>
        <v>-0.0628649015614393</v>
      </c>
      <c r="X86" s="40">
        <f t="shared" si="120"/>
        <v>0</v>
      </c>
      <c r="Y86" s="42">
        <f t="shared" si="121"/>
        <v>0</v>
      </c>
      <c r="Z86" s="41">
        <f t="shared" si="122"/>
        <v>0</v>
      </c>
      <c r="AA86" s="41">
        <f t="shared" si="123"/>
        <v>0</v>
      </c>
      <c r="AB86" s="41">
        <f t="shared" si="124"/>
        <v>-19.61</v>
      </c>
      <c r="AC86" s="43">
        <f t="shared" si="125"/>
        <v>0</v>
      </c>
      <c r="AD86" s="44">
        <f t="shared" si="128"/>
        <v>0</v>
      </c>
      <c r="AE86" s="53">
        <f t="shared" si="126"/>
        <v>0</v>
      </c>
      <c r="AF86" s="45">
        <v>0</v>
      </c>
      <c r="AG86" s="30">
        <f t="shared" si="127"/>
        <v>176.76</v>
      </c>
      <c r="AJ86" s="26"/>
      <c r="AL86" s="23"/>
    </row>
    <row r="87" spans="1:38" s="24" customFormat="1" ht="21" customHeight="1">
      <c r="A87" s="37">
        <v>46152</v>
      </c>
      <c r="B87" s="23" t="s">
        <v>18</v>
      </c>
      <c r="C87" s="26">
        <v>14</v>
      </c>
      <c r="D87" s="27">
        <v>5356.52</v>
      </c>
      <c r="E87" s="27">
        <v>275.414</v>
      </c>
      <c r="F87" s="27">
        <v>195.97</v>
      </c>
      <c r="G87" s="27">
        <v>79.444</v>
      </c>
      <c r="H87" s="27">
        <v>4018.82</v>
      </c>
      <c r="I87" s="27">
        <v>-126.48</v>
      </c>
      <c r="J87" s="27">
        <v>395.86</v>
      </c>
      <c r="M87" s="23"/>
      <c r="N87" s="23"/>
      <c r="O87" s="56">
        <v>46150</v>
      </c>
      <c r="P87" s="40" t="s">
        <v>27</v>
      </c>
      <c r="Q87" s="40">
        <f t="shared" si="113"/>
        <v>2</v>
      </c>
      <c r="R87" s="41">
        <f t="shared" si="114"/>
        <v>412.96</v>
      </c>
      <c r="S87" s="41">
        <f t="shared" si="115"/>
        <v>24.887</v>
      </c>
      <c r="T87" s="40">
        <f t="shared" si="116"/>
        <v>15.85</v>
      </c>
      <c r="U87" s="41">
        <f t="shared" si="117"/>
        <v>9.037</v>
      </c>
      <c r="V87" s="42">
        <f t="shared" si="118"/>
        <v>0.038381441301821</v>
      </c>
      <c r="W87" s="42">
        <f t="shared" si="119"/>
        <v>0.0218834753971329</v>
      </c>
      <c r="X87" s="40">
        <f t="shared" si="120"/>
        <v>0</v>
      </c>
      <c r="Y87" s="42">
        <f t="shared" si="121"/>
        <v>0</v>
      </c>
      <c r="Z87" s="41">
        <f t="shared" si="122"/>
        <v>359.96</v>
      </c>
      <c r="AA87" s="41">
        <f t="shared" si="123"/>
        <v>42.166</v>
      </c>
      <c r="AB87" s="41">
        <f t="shared" si="124"/>
        <v>26.316</v>
      </c>
      <c r="AC87" s="43">
        <f t="shared" si="125"/>
        <v>0.0731081231247916</v>
      </c>
      <c r="AD87" s="44">
        <f t="shared" si="128"/>
        <v>0</v>
      </c>
      <c r="AE87" s="53">
        <f t="shared" si="126"/>
        <v>719.92</v>
      </c>
      <c r="AF87" s="44">
        <v>0</v>
      </c>
      <c r="AG87" s="30"/>
      <c r="AJ87" s="26"/>
      <c r="AL87" s="23"/>
    </row>
    <row r="88" spans="1:38" s="24" customFormat="1" ht="21" customHeight="1">
      <c r="A88" s="37">
        <v>46152</v>
      </c>
      <c r="B88" s="23" t="s">
        <v>22</v>
      </c>
      <c r="C88" s="26">
        <v>9</v>
      </c>
      <c r="D88" s="27">
        <v>2325.6</v>
      </c>
      <c r="E88" s="27">
        <v>132.054</v>
      </c>
      <c r="F88" s="27">
        <v>165.9</v>
      </c>
      <c r="G88" s="27">
        <v>-33.8460000000001</v>
      </c>
      <c r="H88" s="27">
        <v>1444.66</v>
      </c>
      <c r="I88" s="27">
        <v>0</v>
      </c>
      <c r="J88" s="27">
        <v>155.727</v>
      </c>
      <c r="M88" s="23"/>
      <c r="N88" s="23"/>
      <c r="O88" s="56"/>
      <c r="P88" s="40"/>
      <c r="Q88" s="40">
        <f t="shared" si="113"/>
        <v>0</v>
      </c>
      <c r="R88" s="41">
        <f t="shared" si="114"/>
        <v>0</v>
      </c>
      <c r="S88" s="41">
        <f t="shared" si="115"/>
        <v>0</v>
      </c>
      <c r="T88" s="40">
        <f t="shared" si="116"/>
        <v>0</v>
      </c>
      <c r="U88" s="41">
        <f t="shared" si="117"/>
        <v>0</v>
      </c>
      <c r="V88" s="42">
        <f t="shared" si="118"/>
        <v>0</v>
      </c>
      <c r="W88" s="42">
        <f t="shared" si="119"/>
        <v>0</v>
      </c>
      <c r="X88" s="40">
        <f t="shared" si="120"/>
        <v>0</v>
      </c>
      <c r="Y88" s="42">
        <f t="shared" si="121"/>
        <v>0</v>
      </c>
      <c r="Z88" s="41">
        <f t="shared" si="122"/>
        <v>0</v>
      </c>
      <c r="AA88" s="41">
        <f t="shared" si="123"/>
        <v>0</v>
      </c>
      <c r="AB88" s="41">
        <f t="shared" si="124"/>
        <v>0</v>
      </c>
      <c r="AC88" s="43">
        <f t="shared" si="125"/>
        <v>0</v>
      </c>
      <c r="AD88" s="44">
        <f t="shared" si="128"/>
        <v>0</v>
      </c>
      <c r="AE88" s="53">
        <f t="shared" si="126"/>
        <v>0</v>
      </c>
      <c r="AF88" s="44">
        <v>0</v>
      </c>
      <c r="AG88" s="30"/>
      <c r="AJ88" s="26"/>
      <c r="AL88" s="23"/>
    </row>
    <row r="89" spans="1:38" s="23" customFormat="1" ht="21" customHeight="1">
      <c r="A89" s="37">
        <v>46152</v>
      </c>
      <c r="B89" s="23" t="s">
        <v>26</v>
      </c>
      <c r="C89" s="54">
        <v>0</v>
      </c>
      <c r="D89" s="55">
        <v>0</v>
      </c>
      <c r="E89" s="55">
        <v>0</v>
      </c>
      <c r="F89" s="55">
        <v>19.43</v>
      </c>
      <c r="G89" s="55">
        <v>-19.43</v>
      </c>
      <c r="H89" s="55">
        <v>0</v>
      </c>
      <c r="I89" s="55">
        <v>0</v>
      </c>
      <c r="J89" s="55">
        <v>0</v>
      </c>
      <c r="K89" s="24"/>
      <c r="O89" s="50" t="s">
        <v>26172</v>
      </c>
      <c r="P89" s="50"/>
      <c r="Q89" s="32">
        <f>SUM(Q79:Q88)</f>
        <v>111</v>
      </c>
      <c r="R89" s="32">
        <f>SUM(R79:R88)</f>
        <v>31452.5</v>
      </c>
      <c r="S89" s="32">
        <f>SUM(S79:S88)</f>
        <v>1763.0715</v>
      </c>
      <c r="T89" s="32">
        <f>SUM(T79:T88)</f>
        <v>1673.78</v>
      </c>
      <c r="U89" s="36">
        <f t="shared" si="117"/>
        <v>89.2915</v>
      </c>
      <c r="V89" s="51">
        <f>T89/R89</f>
        <v>0.0532161195453462</v>
      </c>
      <c r="W89" s="51">
        <f>U89/R89</f>
        <v>0.0028389317224386</v>
      </c>
      <c r="X89" s="32">
        <f>SUM(X79:X88)</f>
        <v>-905.73</v>
      </c>
      <c r="Y89" s="51">
        <f t="shared" si="121"/>
        <v>-0.0195192648568969</v>
      </c>
      <c r="Z89" s="32">
        <f>SUM(Z79:Z88)</f>
        <v>47307.58</v>
      </c>
      <c r="AA89" s="32">
        <f>SUM(AA79:AA88)</f>
        <v>5409.873</v>
      </c>
      <c r="AB89" s="32">
        <f>SUM(AB79:AB88)</f>
        <v>3736.093</v>
      </c>
      <c r="AC89" s="52">
        <f t="shared" si="125"/>
        <v>0.0789745110614409</v>
      </c>
      <c r="AD89" s="32">
        <f>SUM(AD79:AD88)</f>
        <v>60751.1333333333</v>
      </c>
      <c r="AE89" s="32">
        <f>SUM(AE79:AE88)</f>
        <v>268363.22</v>
      </c>
      <c r="AF89" s="32">
        <f>SUM(AF79:AF88)</f>
        <v>1822534</v>
      </c>
      <c r="AG89" s="30"/>
      <c r="AJ89" s="22"/>
    </row>
    <row r="90" spans="1:38" s="23" customFormat="1" ht="21" customHeight="1">
      <c r="A90" s="37">
        <v>46152</v>
      </c>
      <c r="B90" s="23" t="s">
        <v>27</v>
      </c>
      <c r="C90" s="54">
        <v>3</v>
      </c>
      <c r="D90" s="55">
        <v>539.94</v>
      </c>
      <c r="E90" s="55">
        <v>44.25</v>
      </c>
      <c r="F90" s="55">
        <v>19.32</v>
      </c>
      <c r="G90" s="55">
        <v>24.9299999999999</v>
      </c>
      <c r="H90" s="55">
        <v>495.94</v>
      </c>
      <c r="I90" s="55">
        <v>0</v>
      </c>
      <c r="J90" s="55">
        <v>60.5869999999999</v>
      </c>
      <c r="K90" s="24"/>
      <c r="O90" s="56">
        <v>46151</v>
      </c>
      <c r="P90" s="40" t="s">
        <v>7</v>
      </c>
      <c r="Q90" s="40">
        <f t="shared" ref="Q90:Q99" si="129">SUMIFS($C:$C,$A:$A,$O:$O,$B:$B,P90)</f>
        <v>31</v>
      </c>
      <c r="R90" s="41">
        <f t="shared" ref="R90:R99" si="130">SUMIFS($D:$D,$A:$A,$O:$O,$B:$B,P90)</f>
        <v>6459.16</v>
      </c>
      <c r="S90" s="41">
        <f t="shared" ref="S90:S99" si="131">SUMIFS($E:$E,$A:$A,$O:$O,$B:$B,P90)</f>
        <v>395.746</v>
      </c>
      <c r="T90" s="40">
        <f t="shared" ref="T90:T99" si="132">SUMIFS($F:$F,$A:$A,$O:$O,$B:$B,P90)</f>
        <v>450.39</v>
      </c>
      <c r="U90" s="41">
        <f t="shared" ref="U90:U100" si="133">S90-T90</f>
        <v>-54.644</v>
      </c>
      <c r="V90" s="42">
        <f t="shared" ref="V90:V99" si="134">IFERROR(T90/R90,0)</f>
        <v>0.0697288811548251</v>
      </c>
      <c r="W90" s="42">
        <f t="shared" ref="W90:W99" si="135">IFERROR(U90/R90,0)</f>
        <v>-0.00845992358139449</v>
      </c>
      <c r="X90" s="40">
        <f t="shared" ref="X90:X99" si="136">SUMIFS($I:$I,$A:$A,$O:$O,$B:$B,P90)</f>
        <v>-363.98</v>
      </c>
      <c r="Y90" s="42">
        <f t="shared" ref="Y90:Y100" si="137">IFERROR(X90/(Z90+X90),0)</f>
        <v>-0.03375485948304</v>
      </c>
      <c r="Z90" s="41">
        <f t="shared" ref="Z90:Z99" si="138">SUMIFS($H:$H,$A:$A,$O:$O,$B:$B,P90)</f>
        <v>11147.02</v>
      </c>
      <c r="AA90" s="41">
        <f t="shared" ref="AA90:AA99" si="139">SUMIFS($J:$J,$A:$A,$O:$O,$B:$B,P90)</f>
        <v>1210.0815</v>
      </c>
      <c r="AB90" s="41">
        <f t="shared" ref="AB90:AB99" si="140">AA90-T90</f>
        <v>759.6915</v>
      </c>
      <c r="AC90" s="43">
        <f t="shared" ref="AC90:AC100" si="141">IFERROR((AA90-T90)/Z90,0)</f>
        <v>0.0681519814264261</v>
      </c>
      <c r="AD90" s="44">
        <f>AF90/30</f>
        <v>17414.1666666667</v>
      </c>
      <c r="AE90" s="53">
        <f t="shared" ref="AE90:AE99" si="142">X90+Z90+AE79</f>
        <v>119323.44</v>
      </c>
      <c r="AF90" s="44">
        <v>522425</v>
      </c>
      <c r="AG90" s="30">
        <f t="shared" ref="AG90:AG97" si="143">R90-AD90</f>
        <v>-10955.0066666667</v>
      </c>
      <c r="AJ90" s="22"/>
    </row>
    <row r="91" spans="1:38" s="23" customFormat="1" ht="21" customHeight="1">
      <c r="A91" s="37">
        <v>46153</v>
      </c>
      <c r="B91" s="23" t="s">
        <v>7</v>
      </c>
      <c r="C91" s="22">
        <v>43</v>
      </c>
      <c r="D91" s="25">
        <v>10049.5</v>
      </c>
      <c r="E91" s="25">
        <v>613.56</v>
      </c>
      <c r="F91" s="25">
        <v>471.84</v>
      </c>
      <c r="G91" s="25">
        <v>141.72</v>
      </c>
      <c r="H91" s="25">
        <v>9064.83999999999</v>
      </c>
      <c r="I91" s="49">
        <v>0</v>
      </c>
      <c r="J91" s="25">
        <v>988.966</v>
      </c>
      <c r="K91" s="24"/>
      <c r="O91" s="56">
        <v>46151</v>
      </c>
      <c r="P91" s="40" t="s">
        <v>9</v>
      </c>
      <c r="Q91" s="40">
        <f t="shared" si="129"/>
        <v>18</v>
      </c>
      <c r="R91" s="41">
        <f t="shared" si="130"/>
        <v>6506.95</v>
      </c>
      <c r="S91" s="41">
        <f t="shared" si="131"/>
        <v>295.0185</v>
      </c>
      <c r="T91" s="40">
        <f t="shared" si="132"/>
        <v>453.75</v>
      </c>
      <c r="U91" s="41">
        <f t="shared" si="133"/>
        <v>-158.7315</v>
      </c>
      <c r="V91" s="42">
        <f t="shared" si="134"/>
        <v>0.06973313149786</v>
      </c>
      <c r="W91" s="42">
        <f t="shared" si="135"/>
        <v>-0.0243941477958183</v>
      </c>
      <c r="X91" s="40">
        <f t="shared" si="136"/>
        <v>0</v>
      </c>
      <c r="Y91" s="42">
        <f t="shared" si="137"/>
        <v>0</v>
      </c>
      <c r="Z91" s="41">
        <f t="shared" si="138"/>
        <v>10361.01</v>
      </c>
      <c r="AA91" s="41">
        <f t="shared" si="139"/>
        <v>1009.62</v>
      </c>
      <c r="AB91" s="41">
        <f t="shared" si="140"/>
        <v>555.87</v>
      </c>
      <c r="AC91" s="43">
        <f t="shared" si="141"/>
        <v>0.0536501750311987</v>
      </c>
      <c r="AD91" s="44">
        <f t="shared" ref="AD91:AD99" si="144">AF91/30</f>
        <v>14270.7</v>
      </c>
      <c r="AE91" s="53">
        <f t="shared" si="142"/>
        <v>84028.76</v>
      </c>
      <c r="AF91" s="45">
        <v>428121</v>
      </c>
      <c r="AG91" s="30">
        <f t="shared" si="143"/>
        <v>-7763.75</v>
      </c>
      <c r="AJ91" s="22"/>
    </row>
    <row r="92" spans="1:38" s="23" customFormat="1" ht="21" customHeight="1">
      <c r="A92" s="37">
        <v>46153</v>
      </c>
      <c r="B92" s="23" t="s">
        <v>9</v>
      </c>
      <c r="C92" s="22">
        <v>35</v>
      </c>
      <c r="D92" s="25">
        <v>11783.42</v>
      </c>
      <c r="E92" s="25">
        <v>600.401000000001</v>
      </c>
      <c r="F92" s="25">
        <v>350.78</v>
      </c>
      <c r="G92" s="25">
        <v>249.621000000001</v>
      </c>
      <c r="H92" s="25">
        <v>10695.49</v>
      </c>
      <c r="I92" s="49">
        <v>0</v>
      </c>
      <c r="J92" s="25">
        <v>1099.233</v>
      </c>
      <c r="K92" s="24"/>
      <c r="O92" s="56">
        <v>46151</v>
      </c>
      <c r="P92" s="40" t="s">
        <v>11</v>
      </c>
      <c r="Q92" s="40">
        <f t="shared" si="129"/>
        <v>17</v>
      </c>
      <c r="R92" s="41">
        <f t="shared" si="130"/>
        <v>5181.56</v>
      </c>
      <c r="S92" s="41">
        <f t="shared" si="131"/>
        <v>290.198</v>
      </c>
      <c r="T92" s="40">
        <f t="shared" si="132"/>
        <v>407.74</v>
      </c>
      <c r="U92" s="41">
        <f t="shared" si="133"/>
        <v>-117.542</v>
      </c>
      <c r="V92" s="42">
        <f t="shared" si="134"/>
        <v>0.07869058739067</v>
      </c>
      <c r="W92" s="42">
        <f t="shared" si="135"/>
        <v>-0.0226846741135874</v>
      </c>
      <c r="X92" s="40">
        <f t="shared" si="136"/>
        <v>-182.18</v>
      </c>
      <c r="Y92" s="42">
        <f t="shared" si="137"/>
        <v>-0.027119522096203</v>
      </c>
      <c r="Z92" s="41">
        <f t="shared" si="138"/>
        <v>6899.85</v>
      </c>
      <c r="AA92" s="41">
        <f t="shared" si="139"/>
        <v>710.652</v>
      </c>
      <c r="AB92" s="41">
        <f t="shared" si="140"/>
        <v>302.912</v>
      </c>
      <c r="AC92" s="43">
        <f t="shared" si="141"/>
        <v>0.043901244229947</v>
      </c>
      <c r="AD92" s="44">
        <f t="shared" si="144"/>
        <v>16805.4</v>
      </c>
      <c r="AE92" s="53">
        <f t="shared" si="142"/>
        <v>50191.8</v>
      </c>
      <c r="AF92" s="45">
        <v>504162</v>
      </c>
      <c r="AG92" s="30">
        <f t="shared" si="143"/>
        <v>-11623.84</v>
      </c>
      <c r="AJ92" s="22"/>
    </row>
    <row r="93" spans="1:38" s="23" customFormat="1" ht="21" customHeight="1">
      <c r="A93" s="37">
        <v>46153</v>
      </c>
      <c r="B93" s="23" t="s">
        <v>11</v>
      </c>
      <c r="C93" s="22">
        <v>13</v>
      </c>
      <c r="D93" s="25">
        <v>3579.97</v>
      </c>
      <c r="E93" s="25">
        <v>195.7705</v>
      </c>
      <c r="F93" s="25">
        <v>419.12</v>
      </c>
      <c r="G93" s="25">
        <v>-223.3495</v>
      </c>
      <c r="H93" s="25">
        <v>3752.21</v>
      </c>
      <c r="I93" s="49">
        <v>0</v>
      </c>
      <c r="J93" s="25">
        <v>387.953</v>
      </c>
      <c r="K93" s="24"/>
      <c r="O93" s="56">
        <v>46151</v>
      </c>
      <c r="P93" s="40" t="s">
        <v>4</v>
      </c>
      <c r="Q93" s="40">
        <f t="shared" si="129"/>
        <v>0</v>
      </c>
      <c r="R93" s="41">
        <f t="shared" si="130"/>
        <v>0</v>
      </c>
      <c r="S93" s="41">
        <f t="shared" si="131"/>
        <v>0</v>
      </c>
      <c r="T93" s="40">
        <f t="shared" si="132"/>
        <v>0</v>
      </c>
      <c r="U93" s="41">
        <f t="shared" si="133"/>
        <v>0</v>
      </c>
      <c r="V93" s="42">
        <f t="shared" si="134"/>
        <v>0</v>
      </c>
      <c r="W93" s="42">
        <f t="shared" si="135"/>
        <v>0</v>
      </c>
      <c r="X93" s="40">
        <f t="shared" si="136"/>
        <v>0</v>
      </c>
      <c r="Y93" s="42">
        <f t="shared" si="137"/>
        <v>0</v>
      </c>
      <c r="Z93" s="41">
        <f t="shared" si="138"/>
        <v>0</v>
      </c>
      <c r="AA93" s="41">
        <f t="shared" si="139"/>
        <v>0</v>
      </c>
      <c r="AB93" s="41">
        <f t="shared" si="140"/>
        <v>0</v>
      </c>
      <c r="AC93" s="43">
        <f t="shared" si="141"/>
        <v>0</v>
      </c>
      <c r="AD93" s="44">
        <f t="shared" si="144"/>
        <v>0</v>
      </c>
      <c r="AE93" s="53">
        <f t="shared" si="142"/>
        <v>0</v>
      </c>
      <c r="AF93" s="45">
        <v>0</v>
      </c>
      <c r="AG93" s="30">
        <f t="shared" si="143"/>
        <v>0</v>
      </c>
      <c r="AJ93" s="22"/>
    </row>
    <row r="94" spans="1:38" s="23" customFormat="1" ht="21" customHeight="1">
      <c r="A94" s="37">
        <v>46153</v>
      </c>
      <c r="B94" s="24" t="s">
        <v>4</v>
      </c>
      <c r="C94" s="26">
        <v>0</v>
      </c>
      <c r="D94" s="27">
        <v>0</v>
      </c>
      <c r="E94" s="27">
        <v>0</v>
      </c>
      <c r="F94" s="27">
        <v>0</v>
      </c>
      <c r="G94" s="27">
        <v>0</v>
      </c>
      <c r="H94" s="27">
        <v>0</v>
      </c>
      <c r="I94" s="49">
        <v>0</v>
      </c>
      <c r="J94" s="27">
        <v>0</v>
      </c>
      <c r="K94" s="24"/>
      <c r="O94" s="56">
        <v>46151</v>
      </c>
      <c r="P94" s="40" t="s">
        <v>19</v>
      </c>
      <c r="Q94" s="40">
        <f t="shared" si="129"/>
        <v>0</v>
      </c>
      <c r="R94" s="41">
        <f t="shared" si="130"/>
        <v>0</v>
      </c>
      <c r="S94" s="41">
        <f t="shared" si="131"/>
        <v>0</v>
      </c>
      <c r="T94" s="40">
        <f t="shared" si="132"/>
        <v>10.18</v>
      </c>
      <c r="U94" s="41">
        <f t="shared" si="133"/>
        <v>-10.18</v>
      </c>
      <c r="V94" s="42">
        <f t="shared" si="134"/>
        <v>0</v>
      </c>
      <c r="W94" s="42">
        <f t="shared" si="135"/>
        <v>0</v>
      </c>
      <c r="X94" s="40">
        <f t="shared" si="136"/>
        <v>0</v>
      </c>
      <c r="Y94" s="42">
        <f t="shared" si="137"/>
        <v>0</v>
      </c>
      <c r="Z94" s="41">
        <f t="shared" si="138"/>
        <v>0</v>
      </c>
      <c r="AA94" s="41">
        <f t="shared" si="139"/>
        <v>0</v>
      </c>
      <c r="AB94" s="41">
        <f t="shared" si="140"/>
        <v>-10.18</v>
      </c>
      <c r="AC94" s="43">
        <f t="shared" si="141"/>
        <v>0</v>
      </c>
      <c r="AD94" s="44">
        <f t="shared" si="144"/>
        <v>0</v>
      </c>
      <c r="AE94" s="53">
        <f t="shared" si="142"/>
        <v>4373.5</v>
      </c>
      <c r="AF94" s="44">
        <v>0</v>
      </c>
      <c r="AG94" s="30">
        <f t="shared" si="143"/>
        <v>0</v>
      </c>
      <c r="AJ94" s="22"/>
    </row>
    <row r="95" spans="1:38" s="23" customFormat="1" ht="21" customHeight="1">
      <c r="A95" s="37">
        <v>46153</v>
      </c>
      <c r="B95" s="24" t="s">
        <v>19</v>
      </c>
      <c r="C95" s="26">
        <v>1</v>
      </c>
      <c r="D95" s="27">
        <v>195.76</v>
      </c>
      <c r="E95" s="27">
        <v>8.14799999999998</v>
      </c>
      <c r="F95" s="27">
        <v>10.04</v>
      </c>
      <c r="G95" s="27">
        <v>-1.89200000000002</v>
      </c>
      <c r="H95" s="27">
        <v>195.76</v>
      </c>
      <c r="I95" s="49">
        <v>0</v>
      </c>
      <c r="J95" s="27">
        <v>17.936</v>
      </c>
      <c r="K95" s="24"/>
      <c r="L95" s="24"/>
      <c r="O95" s="56">
        <v>46151</v>
      </c>
      <c r="P95" s="39" t="s">
        <v>18</v>
      </c>
      <c r="Q95" s="40">
        <f t="shared" si="129"/>
        <v>9</v>
      </c>
      <c r="R95" s="41">
        <f t="shared" si="130"/>
        <v>2822.59</v>
      </c>
      <c r="S95" s="41">
        <f t="shared" si="131"/>
        <v>150.4835</v>
      </c>
      <c r="T95" s="40">
        <f t="shared" si="132"/>
        <v>213.55</v>
      </c>
      <c r="U95" s="41">
        <f t="shared" si="133"/>
        <v>-63.0665</v>
      </c>
      <c r="V95" s="42">
        <f t="shared" si="134"/>
        <v>0.0756574635352637</v>
      </c>
      <c r="W95" s="42">
        <f t="shared" si="135"/>
        <v>-0.0223434859473037</v>
      </c>
      <c r="X95" s="40">
        <f t="shared" si="136"/>
        <v>0</v>
      </c>
      <c r="Y95" s="42">
        <f t="shared" si="137"/>
        <v>0</v>
      </c>
      <c r="Z95" s="41">
        <f t="shared" si="138"/>
        <v>3564.33</v>
      </c>
      <c r="AA95" s="41">
        <f t="shared" si="139"/>
        <v>385.369</v>
      </c>
      <c r="AB95" s="41">
        <f t="shared" si="140"/>
        <v>171.819</v>
      </c>
      <c r="AC95" s="43">
        <f t="shared" si="141"/>
        <v>0.0482051325213995</v>
      </c>
      <c r="AD95" s="44">
        <f t="shared" si="144"/>
        <v>7399.8</v>
      </c>
      <c r="AE95" s="53">
        <f t="shared" si="142"/>
        <v>28441.09</v>
      </c>
      <c r="AF95" s="45">
        <v>221994</v>
      </c>
      <c r="AG95" s="30">
        <f t="shared" si="143"/>
        <v>-4577.21</v>
      </c>
      <c r="AJ95" s="22"/>
    </row>
    <row r="96" spans="1:38" s="23" customFormat="1" ht="21" customHeight="1">
      <c r="A96" s="37">
        <v>46153</v>
      </c>
      <c r="B96" s="24" t="s">
        <v>18</v>
      </c>
      <c r="C96" s="26">
        <v>10</v>
      </c>
      <c r="D96" s="27">
        <v>3589.59</v>
      </c>
      <c r="E96" s="27">
        <v>176.6815</v>
      </c>
      <c r="F96" s="27">
        <v>201.56</v>
      </c>
      <c r="G96" s="27">
        <v>-24.8784999999998</v>
      </c>
      <c r="H96" s="27">
        <v>3587.24</v>
      </c>
      <c r="I96" s="49">
        <v>0</v>
      </c>
      <c r="J96" s="27">
        <v>380.126</v>
      </c>
      <c r="K96" s="24"/>
      <c r="L96" s="24"/>
      <c r="O96" s="56">
        <v>46151</v>
      </c>
      <c r="P96" s="40" t="s">
        <v>22</v>
      </c>
      <c r="Q96" s="40">
        <f t="shared" si="129"/>
        <v>3</v>
      </c>
      <c r="R96" s="41">
        <f t="shared" si="130"/>
        <v>689.94</v>
      </c>
      <c r="S96" s="41">
        <f t="shared" si="131"/>
        <v>41.5</v>
      </c>
      <c r="T96" s="40">
        <f t="shared" si="132"/>
        <v>137.73</v>
      </c>
      <c r="U96" s="41">
        <f t="shared" si="133"/>
        <v>-96.23</v>
      </c>
      <c r="V96" s="42">
        <f t="shared" si="134"/>
        <v>0.199626054439516</v>
      </c>
      <c r="W96" s="42">
        <f t="shared" si="135"/>
        <v>-0.139475896454764</v>
      </c>
      <c r="X96" s="40">
        <f t="shared" si="136"/>
        <v>0</v>
      </c>
      <c r="Y96" s="42">
        <f t="shared" si="137"/>
        <v>0</v>
      </c>
      <c r="Z96" s="41">
        <f t="shared" si="138"/>
        <v>1785.86</v>
      </c>
      <c r="AA96" s="41">
        <f t="shared" si="139"/>
        <v>192.356</v>
      </c>
      <c r="AB96" s="41">
        <f t="shared" si="140"/>
        <v>54.626</v>
      </c>
      <c r="AC96" s="43">
        <f t="shared" si="141"/>
        <v>0.0305880640139765</v>
      </c>
      <c r="AD96" s="44">
        <f t="shared" si="144"/>
        <v>4861.06666666667</v>
      </c>
      <c r="AE96" s="53">
        <f t="shared" si="142"/>
        <v>14496.62</v>
      </c>
      <c r="AF96" s="45">
        <v>145832</v>
      </c>
      <c r="AG96" s="30">
        <f t="shared" si="143"/>
        <v>-4171.12666666667</v>
      </c>
      <c r="AJ96" s="22"/>
    </row>
    <row r="97" spans="1:36" s="23" customFormat="1" ht="21" customHeight="1">
      <c r="A97" s="37">
        <v>46153</v>
      </c>
      <c r="B97" s="24" t="s">
        <v>22</v>
      </c>
      <c r="C97" s="26">
        <v>12</v>
      </c>
      <c r="D97" s="27">
        <v>3515.76</v>
      </c>
      <c r="E97" s="27">
        <v>189.416</v>
      </c>
      <c r="F97" s="27">
        <v>169.09</v>
      </c>
      <c r="G97" s="27">
        <v>20.3260000000001</v>
      </c>
      <c r="H97" s="27">
        <v>2392.86</v>
      </c>
      <c r="I97" s="49">
        <v>-319.45</v>
      </c>
      <c r="J97" s="27">
        <v>235.884</v>
      </c>
      <c r="K97" s="24"/>
      <c r="L97" s="24"/>
      <c r="O97" s="56">
        <v>46151</v>
      </c>
      <c r="P97" s="40" t="s">
        <v>26</v>
      </c>
      <c r="Q97" s="40">
        <f t="shared" si="129"/>
        <v>0</v>
      </c>
      <c r="R97" s="41">
        <f t="shared" si="130"/>
        <v>0</v>
      </c>
      <c r="S97" s="41">
        <f t="shared" si="131"/>
        <v>0</v>
      </c>
      <c r="T97" s="40">
        <f t="shared" si="132"/>
        <v>17.34</v>
      </c>
      <c r="U97" s="41">
        <f t="shared" si="133"/>
        <v>-17.34</v>
      </c>
      <c r="V97" s="42">
        <f t="shared" si="134"/>
        <v>0</v>
      </c>
      <c r="W97" s="42">
        <f t="shared" si="135"/>
        <v>0</v>
      </c>
      <c r="X97" s="40">
        <f t="shared" si="136"/>
        <v>0</v>
      </c>
      <c r="Y97" s="42">
        <f t="shared" si="137"/>
        <v>0</v>
      </c>
      <c r="Z97" s="41">
        <f t="shared" si="138"/>
        <v>176.76</v>
      </c>
      <c r="AA97" s="41">
        <f t="shared" si="139"/>
        <v>17.336</v>
      </c>
      <c r="AB97" s="41">
        <f t="shared" si="140"/>
        <v>-0.00400000000000134</v>
      </c>
      <c r="AC97" s="43">
        <f t="shared" si="141"/>
        <v>-2.26295541977899e-5</v>
      </c>
      <c r="AD97" s="44">
        <f t="shared" si="144"/>
        <v>0</v>
      </c>
      <c r="AE97" s="53">
        <f t="shared" si="142"/>
        <v>176.76</v>
      </c>
      <c r="AF97" s="45">
        <v>0</v>
      </c>
      <c r="AG97" s="30">
        <f t="shared" si="143"/>
        <v>0</v>
      </c>
      <c r="AJ97" s="22"/>
    </row>
    <row r="98" spans="1:36" s="23" customFormat="1" ht="21" customHeight="1">
      <c r="A98" s="37">
        <v>46153</v>
      </c>
      <c r="B98" s="24" t="s">
        <v>26</v>
      </c>
      <c r="C98" s="26">
        <v>0</v>
      </c>
      <c r="D98" s="27">
        <v>0</v>
      </c>
      <c r="E98" s="27">
        <v>0</v>
      </c>
      <c r="F98" s="27">
        <v>20.88</v>
      </c>
      <c r="G98" s="27">
        <v>-20.88</v>
      </c>
      <c r="H98" s="27">
        <v>0</v>
      </c>
      <c r="I98" s="49">
        <v>0</v>
      </c>
      <c r="J98" s="27">
        <v>0</v>
      </c>
      <c r="K98" s="24"/>
      <c r="L98" s="24"/>
      <c r="O98" s="56">
        <v>46151</v>
      </c>
      <c r="P98" s="40" t="s">
        <v>27</v>
      </c>
      <c r="Q98" s="40">
        <f t="shared" si="129"/>
        <v>2</v>
      </c>
      <c r="R98" s="41">
        <f t="shared" si="130"/>
        <v>315.96</v>
      </c>
      <c r="S98" s="41">
        <f t="shared" si="131"/>
        <v>23.706</v>
      </c>
      <c r="T98" s="40">
        <f t="shared" si="132"/>
        <v>11.94</v>
      </c>
      <c r="U98" s="41">
        <f t="shared" si="133"/>
        <v>11.766</v>
      </c>
      <c r="V98" s="42">
        <f t="shared" si="134"/>
        <v>0.0377895936194455</v>
      </c>
      <c r="W98" s="42">
        <f t="shared" si="135"/>
        <v>0.0372388909988606</v>
      </c>
      <c r="X98" s="40">
        <f t="shared" si="136"/>
        <v>0</v>
      </c>
      <c r="Y98" s="42">
        <f t="shared" si="137"/>
        <v>0</v>
      </c>
      <c r="Z98" s="41">
        <f t="shared" si="138"/>
        <v>0</v>
      </c>
      <c r="AA98" s="41">
        <f t="shared" si="139"/>
        <v>0</v>
      </c>
      <c r="AB98" s="41">
        <f t="shared" si="140"/>
        <v>-11.94</v>
      </c>
      <c r="AC98" s="43">
        <f t="shared" si="141"/>
        <v>0</v>
      </c>
      <c r="AD98" s="44">
        <f t="shared" si="144"/>
        <v>0</v>
      </c>
      <c r="AE98" s="53">
        <f t="shared" si="142"/>
        <v>719.92</v>
      </c>
      <c r="AF98" s="44">
        <v>0</v>
      </c>
      <c r="AG98" s="30"/>
      <c r="AJ98" s="22"/>
    </row>
    <row r="99" spans="1:36" s="23" customFormat="1" ht="21" customHeight="1">
      <c r="A99" s="37">
        <v>46153</v>
      </c>
      <c r="B99" s="24" t="s">
        <v>27</v>
      </c>
      <c r="C99" s="26">
        <v>0</v>
      </c>
      <c r="D99" s="27">
        <v>0</v>
      </c>
      <c r="E99" s="27">
        <v>0</v>
      </c>
      <c r="F99" s="27">
        <v>22.67</v>
      </c>
      <c r="G99" s="27">
        <v>-22.67</v>
      </c>
      <c r="H99" s="27">
        <v>0</v>
      </c>
      <c r="I99" s="49">
        <v>0</v>
      </c>
      <c r="J99" s="27">
        <v>0</v>
      </c>
      <c r="K99" s="24"/>
      <c r="L99" s="24"/>
      <c r="O99" s="56"/>
      <c r="P99" s="40"/>
      <c r="Q99" s="40">
        <f t="shared" si="129"/>
        <v>0</v>
      </c>
      <c r="R99" s="41">
        <f t="shared" si="130"/>
        <v>0</v>
      </c>
      <c r="S99" s="41">
        <f t="shared" si="131"/>
        <v>0</v>
      </c>
      <c r="T99" s="40">
        <f t="shared" si="132"/>
        <v>0</v>
      </c>
      <c r="U99" s="41">
        <f t="shared" si="133"/>
        <v>0</v>
      </c>
      <c r="V99" s="42">
        <f t="shared" si="134"/>
        <v>0</v>
      </c>
      <c r="W99" s="42">
        <f t="shared" si="135"/>
        <v>0</v>
      </c>
      <c r="X99" s="40">
        <f t="shared" si="136"/>
        <v>0</v>
      </c>
      <c r="Y99" s="42">
        <f t="shared" si="137"/>
        <v>0</v>
      </c>
      <c r="Z99" s="41">
        <f t="shared" si="138"/>
        <v>0</v>
      </c>
      <c r="AA99" s="41">
        <f t="shared" si="139"/>
        <v>0</v>
      </c>
      <c r="AB99" s="41">
        <f t="shared" si="140"/>
        <v>0</v>
      </c>
      <c r="AC99" s="43">
        <f t="shared" si="141"/>
        <v>0</v>
      </c>
      <c r="AD99" s="44">
        <f t="shared" si="144"/>
        <v>0</v>
      </c>
      <c r="AE99" s="53">
        <f t="shared" si="142"/>
        <v>0</v>
      </c>
      <c r="AF99" s="44">
        <v>0</v>
      </c>
      <c r="AG99" s="30"/>
      <c r="AJ99" s="22"/>
    </row>
    <row r="100" spans="1:36" s="23" customFormat="1" ht="21" customHeight="1">
      <c r="A100" s="37">
        <v>46154</v>
      </c>
      <c r="B100" s="24" t="s">
        <v>7</v>
      </c>
      <c r="C100" s="26">
        <v>24</v>
      </c>
      <c r="D100" s="27">
        <v>5523.2</v>
      </c>
      <c r="E100" s="27">
        <v>319.957</v>
      </c>
      <c r="F100" s="27">
        <v>440.31</v>
      </c>
      <c r="G100" s="27">
        <v>-120.353</v>
      </c>
      <c r="H100" s="27">
        <v>6805.1</v>
      </c>
      <c r="I100" s="49">
        <v>-151.12</v>
      </c>
      <c r="J100" s="27">
        <v>739.187</v>
      </c>
      <c r="K100" s="24"/>
      <c r="L100" s="24"/>
      <c r="O100" s="50" t="s">
        <v>26172</v>
      </c>
      <c r="P100" s="50"/>
      <c r="Q100" s="32">
        <f>SUM(Q90:Q99)</f>
        <v>80</v>
      </c>
      <c r="R100" s="32">
        <f>SUM(R90:R99)</f>
        <v>21976.16</v>
      </c>
      <c r="S100" s="32">
        <f>SUM(S90:S99)</f>
        <v>1196.652</v>
      </c>
      <c r="T100" s="32">
        <f>SUM(T90:T99)</f>
        <v>1702.62</v>
      </c>
      <c r="U100" s="36">
        <f t="shared" si="133"/>
        <v>-505.968</v>
      </c>
      <c r="V100" s="51">
        <f>T100/R100</f>
        <v>0.0774757737475519</v>
      </c>
      <c r="W100" s="51">
        <f>U100/R100</f>
        <v>-0.0230234945504583</v>
      </c>
      <c r="X100" s="32">
        <f>SUM(X90:X99)</f>
        <v>-546.16</v>
      </c>
      <c r="Y100" s="51">
        <f t="shared" si="137"/>
        <v>-0.0163576446740766</v>
      </c>
      <c r="Z100" s="32">
        <f>SUM(Z90:Z99)</f>
        <v>33934.83</v>
      </c>
      <c r="AA100" s="32">
        <f>SUM(AA90:AA99)</f>
        <v>3525.4145</v>
      </c>
      <c r="AB100" s="32">
        <f>SUM(AB90:AB99)</f>
        <v>1822.7945</v>
      </c>
      <c r="AC100" s="52">
        <f t="shared" si="141"/>
        <v>0.0537145611161158</v>
      </c>
      <c r="AD100" s="32">
        <f>SUM(AD90:AD99)</f>
        <v>60751.1333333333</v>
      </c>
      <c r="AE100" s="32">
        <f>SUM(AE90:AE99)</f>
        <v>301751.89</v>
      </c>
      <c r="AF100" s="32">
        <f>SUM(AF90:AF99)</f>
        <v>1822534</v>
      </c>
      <c r="AG100" s="30"/>
      <c r="AJ100" s="22"/>
    </row>
    <row r="101" spans="1:36" s="23" customFormat="1" ht="21" customHeight="1">
      <c r="A101" s="37">
        <v>46154</v>
      </c>
      <c r="B101" s="24" t="s">
        <v>9</v>
      </c>
      <c r="C101" s="26">
        <v>25</v>
      </c>
      <c r="D101" s="27">
        <v>8929.62</v>
      </c>
      <c r="E101" s="27">
        <v>428.58</v>
      </c>
      <c r="F101" s="27">
        <v>385.9</v>
      </c>
      <c r="G101" s="27">
        <v>42.6800000000004</v>
      </c>
      <c r="H101" s="27">
        <v>11058.51</v>
      </c>
      <c r="I101" s="49">
        <v>-387.38</v>
      </c>
      <c r="J101" s="27">
        <v>1097.844</v>
      </c>
      <c r="K101" s="24"/>
      <c r="L101" s="24"/>
      <c r="O101" s="38">
        <v>46152</v>
      </c>
      <c r="P101" s="39" t="s">
        <v>7</v>
      </c>
      <c r="Q101" s="40">
        <f t="shared" ref="Q101:Q110" si="145">SUMIFS($C:$C,$A:$A,$O:$O,$B:$B,P101)</f>
        <v>36</v>
      </c>
      <c r="R101" s="41">
        <f t="shared" ref="R101:R110" si="146">SUMIFS($D:$D,$A:$A,$O:$O,$B:$B,P101)</f>
        <v>7968.07999999999</v>
      </c>
      <c r="S101" s="41">
        <f t="shared" ref="S101:S110" si="147">SUMIFS($E:$E,$A:$A,$O:$O,$B:$B,P101)</f>
        <v>476.15</v>
      </c>
      <c r="T101" s="40">
        <f t="shared" ref="T101:T110" si="148">SUMIFS($F:$F,$A:$A,$O:$O,$B:$B,P101)</f>
        <v>429.83</v>
      </c>
      <c r="U101" s="41">
        <f t="shared" ref="U101:U111" si="149">S101-T101</f>
        <v>46.32</v>
      </c>
      <c r="V101" s="42">
        <f t="shared" ref="V101:V110" si="150">IFERROR(T101/R101,0)</f>
        <v>0.0539439865061596</v>
      </c>
      <c r="W101" s="42">
        <f t="shared" ref="W101:W110" si="151">IFERROR(U101/R101,0)</f>
        <v>0.0058131946466401</v>
      </c>
      <c r="X101" s="40">
        <f t="shared" ref="X101:X110" si="152">SUMIFS($I:$I,$A:$A,$O:$O,$B:$B,P101)</f>
        <v>0</v>
      </c>
      <c r="Y101" s="42">
        <f t="shared" ref="Y101:Y111" si="153">IFERROR(X101/(Z101+X101),0)</f>
        <v>0</v>
      </c>
      <c r="Z101" s="41">
        <f t="shared" ref="Z101:Z110" si="154">SUMIFS($H:$H,$A:$A,$O:$O,$B:$B,P101)</f>
        <v>9617.97999999999</v>
      </c>
      <c r="AA101" s="41">
        <f t="shared" ref="AA101:AA110" si="155">SUMIFS($J:$J,$A:$A,$O:$O,$B:$B,P101)</f>
        <v>1097.618</v>
      </c>
      <c r="AB101" s="41">
        <f t="shared" ref="AB101:AB110" si="156">AA101-T101</f>
        <v>667.788</v>
      </c>
      <c r="AC101" s="43">
        <f t="shared" ref="AC101:AC111" si="157">IFERROR((AA101-T101)/Z101,0)</f>
        <v>0.0694312111274925</v>
      </c>
      <c r="AD101" s="44">
        <f>AF101/30</f>
        <v>17414.1666666667</v>
      </c>
      <c r="AE101" s="53">
        <f t="shared" ref="AE101:AE110" si="158">X101+Z101+AE90</f>
        <v>128941.42</v>
      </c>
      <c r="AF101" s="44">
        <v>522425</v>
      </c>
      <c r="AG101" s="30">
        <f t="shared" ref="AG101:AG108" si="159">R101-AD101</f>
        <v>-9446.08666666671</v>
      </c>
      <c r="AJ101" s="22"/>
    </row>
    <row r="102" spans="1:36" s="23" customFormat="1" ht="21" customHeight="1">
      <c r="A102" s="37">
        <v>46154</v>
      </c>
      <c r="B102" s="24" t="s">
        <v>11</v>
      </c>
      <c r="C102" s="26">
        <v>15</v>
      </c>
      <c r="D102" s="27">
        <v>3704.82</v>
      </c>
      <c r="E102" s="27">
        <v>213.704</v>
      </c>
      <c r="F102" s="27">
        <v>432.33</v>
      </c>
      <c r="G102" s="27">
        <v>-218.626</v>
      </c>
      <c r="H102" s="27">
        <v>4771.32</v>
      </c>
      <c r="I102" s="49">
        <v>-158.99</v>
      </c>
      <c r="J102" s="27">
        <v>543.146</v>
      </c>
      <c r="K102" s="24"/>
      <c r="L102" s="24"/>
      <c r="O102" s="38">
        <v>46152</v>
      </c>
      <c r="P102" s="39" t="s">
        <v>9</v>
      </c>
      <c r="Q102" s="40">
        <f t="shared" si="145"/>
        <v>39</v>
      </c>
      <c r="R102" s="41">
        <f t="shared" si="146"/>
        <v>14075.09</v>
      </c>
      <c r="S102" s="41">
        <f t="shared" si="147"/>
        <v>721.248500000001</v>
      </c>
      <c r="T102" s="40">
        <f t="shared" si="148"/>
        <v>442.72</v>
      </c>
      <c r="U102" s="41">
        <f t="shared" si="149"/>
        <v>278.528500000001</v>
      </c>
      <c r="V102" s="42">
        <f t="shared" si="150"/>
        <v>0.0314541505596057</v>
      </c>
      <c r="W102" s="42">
        <f t="shared" si="151"/>
        <v>0.019788754459119</v>
      </c>
      <c r="X102" s="40">
        <f t="shared" si="152"/>
        <v>-368.42</v>
      </c>
      <c r="Y102" s="42">
        <f t="shared" si="153"/>
        <v>-0.0339586398109333</v>
      </c>
      <c r="Z102" s="41">
        <f t="shared" si="154"/>
        <v>11217.5</v>
      </c>
      <c r="AA102" s="41">
        <f t="shared" si="155"/>
        <v>1103.422</v>
      </c>
      <c r="AB102" s="41">
        <f t="shared" si="156"/>
        <v>660.702</v>
      </c>
      <c r="AC102" s="43">
        <f t="shared" si="157"/>
        <v>0.0588992199687988</v>
      </c>
      <c r="AD102" s="44">
        <f t="shared" ref="AD102:AD110" si="160">AF102/30</f>
        <v>14270.7</v>
      </c>
      <c r="AE102" s="53">
        <f t="shared" si="158"/>
        <v>94877.84</v>
      </c>
      <c r="AF102" s="45">
        <v>428121</v>
      </c>
      <c r="AG102" s="30">
        <f t="shared" si="159"/>
        <v>-195.610000000001</v>
      </c>
      <c r="AJ102" s="22"/>
    </row>
    <row r="103" spans="1:36" s="23" customFormat="1" ht="21" customHeight="1">
      <c r="A103" s="37">
        <v>46154</v>
      </c>
      <c r="B103" s="24" t="s">
        <v>4</v>
      </c>
      <c r="C103" s="26">
        <v>0</v>
      </c>
      <c r="D103" s="27">
        <v>0</v>
      </c>
      <c r="E103" s="27">
        <v>0</v>
      </c>
      <c r="F103" s="27">
        <v>0</v>
      </c>
      <c r="G103" s="27">
        <v>0</v>
      </c>
      <c r="H103" s="27">
        <v>0</v>
      </c>
      <c r="I103" s="49">
        <v>0</v>
      </c>
      <c r="J103" s="27">
        <v>0</v>
      </c>
      <c r="K103" s="24"/>
      <c r="L103" s="24"/>
      <c r="O103" s="38">
        <v>46152</v>
      </c>
      <c r="P103" s="39" t="s">
        <v>11</v>
      </c>
      <c r="Q103" s="40">
        <f t="shared" si="145"/>
        <v>18</v>
      </c>
      <c r="R103" s="41">
        <f t="shared" si="146"/>
        <v>5162.2</v>
      </c>
      <c r="S103" s="41">
        <f t="shared" si="147"/>
        <v>282.924</v>
      </c>
      <c r="T103" s="40">
        <f t="shared" si="148"/>
        <v>379.17</v>
      </c>
      <c r="U103" s="41">
        <f t="shared" si="149"/>
        <v>-96.246</v>
      </c>
      <c r="V103" s="42">
        <f t="shared" si="150"/>
        <v>0.0734512417186471</v>
      </c>
      <c r="W103" s="42">
        <f t="shared" si="151"/>
        <v>-0.0186443764286545</v>
      </c>
      <c r="X103" s="40">
        <f t="shared" si="152"/>
        <v>-339.58</v>
      </c>
      <c r="Y103" s="42">
        <f t="shared" si="153"/>
        <v>-0.0954254353550142</v>
      </c>
      <c r="Z103" s="41">
        <f t="shared" si="154"/>
        <v>3898.17</v>
      </c>
      <c r="AA103" s="41">
        <f t="shared" si="155"/>
        <v>423.9635</v>
      </c>
      <c r="AB103" s="41">
        <f t="shared" si="156"/>
        <v>44.7935</v>
      </c>
      <c r="AC103" s="43">
        <f t="shared" si="157"/>
        <v>0.0114909047065674</v>
      </c>
      <c r="AD103" s="44">
        <f t="shared" si="160"/>
        <v>16805.4</v>
      </c>
      <c r="AE103" s="53">
        <f t="shared" si="158"/>
        <v>53750.39</v>
      </c>
      <c r="AF103" s="45">
        <v>504162</v>
      </c>
      <c r="AG103" s="30">
        <f t="shared" si="159"/>
        <v>-11643.2</v>
      </c>
      <c r="AJ103" s="22"/>
    </row>
    <row r="104" spans="1:36" s="23" customFormat="1" ht="21" customHeight="1">
      <c r="A104" s="37">
        <v>46154</v>
      </c>
      <c r="B104" s="24" t="s">
        <v>19</v>
      </c>
      <c r="C104" s="26">
        <v>0</v>
      </c>
      <c r="D104" s="27">
        <v>0</v>
      </c>
      <c r="E104" s="27">
        <v>0</v>
      </c>
      <c r="F104" s="27">
        <v>9.22</v>
      </c>
      <c r="G104" s="27">
        <v>-9.22</v>
      </c>
      <c r="H104" s="27">
        <v>0</v>
      </c>
      <c r="I104" s="49">
        <v>0</v>
      </c>
      <c r="J104" s="27">
        <v>0</v>
      </c>
      <c r="K104" s="24"/>
      <c r="O104" s="38">
        <v>46152</v>
      </c>
      <c r="P104" s="39" t="s">
        <v>4</v>
      </c>
      <c r="Q104" s="40">
        <f t="shared" si="145"/>
        <v>0</v>
      </c>
      <c r="R104" s="41">
        <f t="shared" si="146"/>
        <v>0</v>
      </c>
      <c r="S104" s="41">
        <f t="shared" si="147"/>
        <v>0</v>
      </c>
      <c r="T104" s="40">
        <f t="shared" si="148"/>
        <v>0</v>
      </c>
      <c r="U104" s="41">
        <f t="shared" si="149"/>
        <v>0</v>
      </c>
      <c r="V104" s="42">
        <f t="shared" si="150"/>
        <v>0</v>
      </c>
      <c r="W104" s="42">
        <f t="shared" si="151"/>
        <v>0</v>
      </c>
      <c r="X104" s="40">
        <f t="shared" si="152"/>
        <v>0</v>
      </c>
      <c r="Y104" s="42">
        <f t="shared" si="153"/>
        <v>0</v>
      </c>
      <c r="Z104" s="41">
        <f t="shared" si="154"/>
        <v>240.98</v>
      </c>
      <c r="AA104" s="41">
        <f t="shared" si="155"/>
        <v>25.252</v>
      </c>
      <c r="AB104" s="41">
        <f t="shared" si="156"/>
        <v>25.252</v>
      </c>
      <c r="AC104" s="43">
        <f t="shared" si="157"/>
        <v>0.104788779151797</v>
      </c>
      <c r="AD104" s="44">
        <f t="shared" si="160"/>
        <v>0</v>
      </c>
      <c r="AE104" s="53">
        <f t="shared" si="158"/>
        <v>240.98</v>
      </c>
      <c r="AF104" s="45">
        <v>0</v>
      </c>
      <c r="AG104" s="30">
        <f t="shared" si="159"/>
        <v>0</v>
      </c>
      <c r="AJ104" s="22"/>
    </row>
    <row r="105" spans="1:36" s="23" customFormat="1" ht="21" customHeight="1">
      <c r="A105" s="37">
        <v>46154</v>
      </c>
      <c r="B105" s="24" t="s">
        <v>18</v>
      </c>
      <c r="C105" s="22">
        <v>9</v>
      </c>
      <c r="D105" s="25">
        <v>2252.27</v>
      </c>
      <c r="E105" s="25">
        <v>116.6555</v>
      </c>
      <c r="F105" s="25">
        <v>189.97</v>
      </c>
      <c r="G105" s="25">
        <v>-73.3144999999999</v>
      </c>
      <c r="H105" s="25">
        <v>1769.24</v>
      </c>
      <c r="I105" s="49">
        <v>0</v>
      </c>
      <c r="J105" s="25">
        <v>171.478</v>
      </c>
      <c r="O105" s="38">
        <v>46152</v>
      </c>
      <c r="P105" s="39" t="s">
        <v>19</v>
      </c>
      <c r="Q105" s="40">
        <f t="shared" si="145"/>
        <v>0</v>
      </c>
      <c r="R105" s="41">
        <f t="shared" si="146"/>
        <v>0</v>
      </c>
      <c r="S105" s="41">
        <f t="shared" si="147"/>
        <v>0</v>
      </c>
      <c r="T105" s="40">
        <f t="shared" si="148"/>
        <v>10.5</v>
      </c>
      <c r="U105" s="41">
        <f t="shared" si="149"/>
        <v>-10.5</v>
      </c>
      <c r="V105" s="42">
        <f t="shared" si="150"/>
        <v>0</v>
      </c>
      <c r="W105" s="42">
        <f t="shared" si="151"/>
        <v>0</v>
      </c>
      <c r="X105" s="40">
        <f t="shared" si="152"/>
        <v>0</v>
      </c>
      <c r="Y105" s="42">
        <f t="shared" si="153"/>
        <v>0</v>
      </c>
      <c r="Z105" s="41">
        <f t="shared" si="154"/>
        <v>0</v>
      </c>
      <c r="AA105" s="41">
        <f t="shared" si="155"/>
        <v>0</v>
      </c>
      <c r="AB105" s="41">
        <f t="shared" si="156"/>
        <v>-10.5</v>
      </c>
      <c r="AC105" s="43">
        <f t="shared" si="157"/>
        <v>0</v>
      </c>
      <c r="AD105" s="44">
        <f t="shared" si="160"/>
        <v>0</v>
      </c>
      <c r="AE105" s="53">
        <f t="shared" si="158"/>
        <v>4373.5</v>
      </c>
      <c r="AF105" s="44">
        <v>0</v>
      </c>
      <c r="AG105" s="30">
        <f t="shared" si="159"/>
        <v>0</v>
      </c>
      <c r="AJ105" s="22"/>
    </row>
    <row r="106" spans="1:36" s="23" customFormat="1" ht="21" customHeight="1">
      <c r="A106" s="37">
        <v>46154</v>
      </c>
      <c r="B106" s="24" t="s">
        <v>22</v>
      </c>
      <c r="C106" s="26">
        <v>6</v>
      </c>
      <c r="D106" s="27">
        <v>1398.66</v>
      </c>
      <c r="E106" s="27">
        <v>68.643</v>
      </c>
      <c r="F106" s="27">
        <v>155.96</v>
      </c>
      <c r="G106" s="27">
        <v>-87.317</v>
      </c>
      <c r="H106" s="27">
        <v>2265.6</v>
      </c>
      <c r="I106" s="49">
        <v>0</v>
      </c>
      <c r="J106" s="27">
        <v>239.662</v>
      </c>
      <c r="O106" s="38">
        <v>46152</v>
      </c>
      <c r="P106" s="40" t="s">
        <v>18</v>
      </c>
      <c r="Q106" s="40">
        <f t="shared" si="145"/>
        <v>14</v>
      </c>
      <c r="R106" s="41">
        <f t="shared" si="146"/>
        <v>5356.52</v>
      </c>
      <c r="S106" s="41">
        <f t="shared" si="147"/>
        <v>275.414</v>
      </c>
      <c r="T106" s="40">
        <f t="shared" si="148"/>
        <v>195.97</v>
      </c>
      <c r="U106" s="41">
        <f t="shared" si="149"/>
        <v>79.444</v>
      </c>
      <c r="V106" s="42">
        <f t="shared" si="150"/>
        <v>0.0365853203199092</v>
      </c>
      <c r="W106" s="42">
        <f t="shared" si="151"/>
        <v>0.014831271049114</v>
      </c>
      <c r="X106" s="40">
        <f t="shared" si="152"/>
        <v>-126.48</v>
      </c>
      <c r="Y106" s="42">
        <f t="shared" si="153"/>
        <v>-0.0324945919421222</v>
      </c>
      <c r="Z106" s="41">
        <f t="shared" si="154"/>
        <v>4018.82</v>
      </c>
      <c r="AA106" s="41">
        <f t="shared" si="155"/>
        <v>395.86</v>
      </c>
      <c r="AB106" s="41">
        <f t="shared" si="156"/>
        <v>199.89</v>
      </c>
      <c r="AC106" s="43">
        <f t="shared" si="157"/>
        <v>0.0497384804494852</v>
      </c>
      <c r="AD106" s="44">
        <f t="shared" si="160"/>
        <v>7399.8</v>
      </c>
      <c r="AE106" s="53">
        <f t="shared" si="158"/>
        <v>32333.43</v>
      </c>
      <c r="AF106" s="45">
        <v>221994</v>
      </c>
      <c r="AG106" s="30">
        <f t="shared" si="159"/>
        <v>-2043.28</v>
      </c>
      <c r="AJ106" s="22"/>
    </row>
    <row r="107" spans="1:36" s="23" customFormat="1" ht="21" customHeight="1">
      <c r="A107" s="37">
        <v>46154</v>
      </c>
      <c r="B107" s="24" t="s">
        <v>26</v>
      </c>
      <c r="C107" s="26">
        <v>0</v>
      </c>
      <c r="D107" s="27">
        <v>0</v>
      </c>
      <c r="E107" s="27">
        <v>0</v>
      </c>
      <c r="F107" s="27">
        <v>20.49</v>
      </c>
      <c r="G107" s="27">
        <v>-20.49</v>
      </c>
      <c r="H107" s="27">
        <v>0</v>
      </c>
      <c r="I107" s="49">
        <v>0</v>
      </c>
      <c r="J107" s="27">
        <v>0</v>
      </c>
      <c r="K107" s="24"/>
      <c r="N107" s="24"/>
      <c r="O107" s="38">
        <v>46152</v>
      </c>
      <c r="P107" s="40" t="s">
        <v>22</v>
      </c>
      <c r="Q107" s="40">
        <f t="shared" si="145"/>
        <v>9</v>
      </c>
      <c r="R107" s="41">
        <f t="shared" si="146"/>
        <v>2325.6</v>
      </c>
      <c r="S107" s="41">
        <f t="shared" si="147"/>
        <v>132.054</v>
      </c>
      <c r="T107" s="40">
        <f t="shared" si="148"/>
        <v>165.9</v>
      </c>
      <c r="U107" s="41">
        <f t="shared" si="149"/>
        <v>-33.846</v>
      </c>
      <c r="V107" s="42">
        <f t="shared" si="150"/>
        <v>0.0713364293085655</v>
      </c>
      <c r="W107" s="42">
        <f t="shared" si="151"/>
        <v>-0.0145536635706914</v>
      </c>
      <c r="X107" s="40">
        <f t="shared" si="152"/>
        <v>0</v>
      </c>
      <c r="Y107" s="42">
        <f t="shared" si="153"/>
        <v>0</v>
      </c>
      <c r="Z107" s="41">
        <f t="shared" si="154"/>
        <v>1444.66</v>
      </c>
      <c r="AA107" s="41">
        <f t="shared" si="155"/>
        <v>155.727</v>
      </c>
      <c r="AB107" s="41">
        <f t="shared" si="156"/>
        <v>-10.173</v>
      </c>
      <c r="AC107" s="43">
        <f t="shared" si="157"/>
        <v>-0.00704179530131657</v>
      </c>
      <c r="AD107" s="44">
        <f t="shared" si="160"/>
        <v>4861.06666666667</v>
      </c>
      <c r="AE107" s="53">
        <f t="shared" si="158"/>
        <v>15941.28</v>
      </c>
      <c r="AF107" s="45">
        <v>145832</v>
      </c>
      <c r="AG107" s="30">
        <f t="shared" si="159"/>
        <v>-2535.46666666667</v>
      </c>
      <c r="AJ107" s="22"/>
    </row>
    <row r="108" spans="1:36" s="23" customFormat="1" ht="21" customHeight="1">
      <c r="A108" s="37">
        <v>46154</v>
      </c>
      <c r="B108" s="24" t="s">
        <v>27</v>
      </c>
      <c r="C108" s="26">
        <v>0</v>
      </c>
      <c r="D108" s="27">
        <v>0</v>
      </c>
      <c r="E108" s="27">
        <v>0</v>
      </c>
      <c r="F108" s="27">
        <v>19.06</v>
      </c>
      <c r="G108" s="27">
        <v>-19.06</v>
      </c>
      <c r="H108" s="27">
        <v>0</v>
      </c>
      <c r="I108" s="49">
        <v>0</v>
      </c>
      <c r="J108" s="27">
        <v>0</v>
      </c>
      <c r="K108" s="24"/>
      <c r="N108" s="24"/>
      <c r="O108" s="38">
        <v>46152</v>
      </c>
      <c r="P108" s="40" t="s">
        <v>26</v>
      </c>
      <c r="Q108" s="40">
        <f t="shared" si="145"/>
        <v>0</v>
      </c>
      <c r="R108" s="41">
        <f t="shared" si="146"/>
        <v>0</v>
      </c>
      <c r="S108" s="41">
        <f t="shared" si="147"/>
        <v>0</v>
      </c>
      <c r="T108" s="40">
        <f t="shared" si="148"/>
        <v>19.43</v>
      </c>
      <c r="U108" s="41">
        <f t="shared" si="149"/>
        <v>-19.43</v>
      </c>
      <c r="V108" s="42">
        <f t="shared" si="150"/>
        <v>0</v>
      </c>
      <c r="W108" s="42">
        <f t="shared" si="151"/>
        <v>0</v>
      </c>
      <c r="X108" s="40">
        <f t="shared" si="152"/>
        <v>0</v>
      </c>
      <c r="Y108" s="42">
        <f t="shared" si="153"/>
        <v>0</v>
      </c>
      <c r="Z108" s="41">
        <f t="shared" si="154"/>
        <v>0</v>
      </c>
      <c r="AA108" s="41">
        <f t="shared" si="155"/>
        <v>0</v>
      </c>
      <c r="AB108" s="41">
        <f t="shared" si="156"/>
        <v>-19.43</v>
      </c>
      <c r="AC108" s="43">
        <f t="shared" si="157"/>
        <v>0</v>
      </c>
      <c r="AD108" s="44">
        <f t="shared" si="160"/>
        <v>0</v>
      </c>
      <c r="AE108" s="53">
        <f t="shared" si="158"/>
        <v>176.76</v>
      </c>
      <c r="AF108" s="45">
        <v>0</v>
      </c>
      <c r="AG108" s="30">
        <f t="shared" si="159"/>
        <v>0</v>
      </c>
      <c r="AJ108" s="22"/>
    </row>
    <row r="109" spans="1:36" s="23" customFormat="1" ht="21" customHeight="1">
      <c r="A109" s="37">
        <v>46155</v>
      </c>
      <c r="B109" s="24" t="s">
        <v>7</v>
      </c>
      <c r="C109" s="26">
        <v>41</v>
      </c>
      <c r="D109" s="27">
        <v>10300</v>
      </c>
      <c r="E109" s="27">
        <v>590.345000000001</v>
      </c>
      <c r="F109" s="27">
        <v>439.5</v>
      </c>
      <c r="G109" s="27">
        <v>150.845000000001</v>
      </c>
      <c r="H109" s="27">
        <v>11602</v>
      </c>
      <c r="I109" s="49">
        <v>-170.73</v>
      </c>
      <c r="J109" s="27">
        <v>1243.693</v>
      </c>
      <c r="K109" s="24"/>
      <c r="N109" s="24"/>
      <c r="O109" s="38">
        <v>46152</v>
      </c>
      <c r="P109" s="40" t="s">
        <v>27</v>
      </c>
      <c r="Q109" s="40">
        <f t="shared" si="145"/>
        <v>3</v>
      </c>
      <c r="R109" s="41">
        <f t="shared" si="146"/>
        <v>539.94</v>
      </c>
      <c r="S109" s="41">
        <f t="shared" si="147"/>
        <v>44.25</v>
      </c>
      <c r="T109" s="40">
        <f t="shared" si="148"/>
        <v>19.32</v>
      </c>
      <c r="U109" s="41">
        <f t="shared" si="149"/>
        <v>24.93</v>
      </c>
      <c r="V109" s="42">
        <f t="shared" si="150"/>
        <v>0.0357817535281698</v>
      </c>
      <c r="W109" s="42">
        <f t="shared" si="151"/>
        <v>0.0461717968663185</v>
      </c>
      <c r="X109" s="40">
        <f t="shared" si="152"/>
        <v>0</v>
      </c>
      <c r="Y109" s="42">
        <f t="shared" si="153"/>
        <v>0</v>
      </c>
      <c r="Z109" s="41">
        <f t="shared" si="154"/>
        <v>495.94</v>
      </c>
      <c r="AA109" s="41">
        <f t="shared" si="155"/>
        <v>60.5869999999999</v>
      </c>
      <c r="AB109" s="41">
        <f t="shared" si="156"/>
        <v>41.2669999999999</v>
      </c>
      <c r="AC109" s="43">
        <f t="shared" si="157"/>
        <v>0.0832096624591682</v>
      </c>
      <c r="AD109" s="44">
        <f t="shared" si="160"/>
        <v>0</v>
      </c>
      <c r="AE109" s="53">
        <f t="shared" si="158"/>
        <v>1215.86</v>
      </c>
      <c r="AF109" s="44">
        <v>0</v>
      </c>
      <c r="AG109" s="30"/>
      <c r="AJ109" s="22"/>
    </row>
    <row r="110" spans="1:36" s="23" customFormat="1" ht="21" customHeight="1">
      <c r="A110" s="37">
        <v>46155</v>
      </c>
      <c r="B110" s="24" t="s">
        <v>9</v>
      </c>
      <c r="C110" s="26">
        <v>34</v>
      </c>
      <c r="D110" s="27">
        <v>12511.13</v>
      </c>
      <c r="E110" s="27">
        <v>629.962500000001</v>
      </c>
      <c r="F110" s="27">
        <v>439.13</v>
      </c>
      <c r="G110" s="27">
        <v>190.832500000001</v>
      </c>
      <c r="H110" s="27">
        <v>12141.12</v>
      </c>
      <c r="I110" s="49">
        <v>0</v>
      </c>
      <c r="J110" s="27">
        <v>1226.899</v>
      </c>
      <c r="K110" s="24"/>
      <c r="N110" s="24"/>
      <c r="O110" s="38"/>
      <c r="P110" s="57"/>
      <c r="Q110" s="40">
        <f t="shared" si="145"/>
        <v>0</v>
      </c>
      <c r="R110" s="41">
        <f t="shared" si="146"/>
        <v>0</v>
      </c>
      <c r="S110" s="41">
        <f t="shared" si="147"/>
        <v>0</v>
      </c>
      <c r="T110" s="40">
        <f t="shared" si="148"/>
        <v>0</v>
      </c>
      <c r="U110" s="41">
        <f t="shared" si="149"/>
        <v>0</v>
      </c>
      <c r="V110" s="42">
        <f t="shared" si="150"/>
        <v>0</v>
      </c>
      <c r="W110" s="42">
        <f t="shared" si="151"/>
        <v>0</v>
      </c>
      <c r="X110" s="40">
        <f t="shared" si="152"/>
        <v>0</v>
      </c>
      <c r="Y110" s="42">
        <f t="shared" si="153"/>
        <v>0</v>
      </c>
      <c r="Z110" s="41">
        <f t="shared" si="154"/>
        <v>0</v>
      </c>
      <c r="AA110" s="41">
        <f t="shared" si="155"/>
        <v>0</v>
      </c>
      <c r="AB110" s="41">
        <f t="shared" si="156"/>
        <v>0</v>
      </c>
      <c r="AC110" s="43">
        <f t="shared" si="157"/>
        <v>0</v>
      </c>
      <c r="AD110" s="44">
        <f t="shared" si="160"/>
        <v>0</v>
      </c>
      <c r="AE110" s="53">
        <f t="shared" si="158"/>
        <v>0</v>
      </c>
      <c r="AF110" s="44">
        <v>0</v>
      </c>
      <c r="AG110" s="30"/>
      <c r="AJ110" s="22"/>
    </row>
    <row r="111" spans="1:36" s="23" customFormat="1" ht="21" customHeight="1">
      <c r="A111" s="37">
        <v>46155</v>
      </c>
      <c r="B111" s="24" t="s">
        <v>11</v>
      </c>
      <c r="C111" s="26">
        <v>25</v>
      </c>
      <c r="D111" s="27">
        <v>6289.18</v>
      </c>
      <c r="E111" s="27">
        <v>337.24</v>
      </c>
      <c r="F111" s="27">
        <v>446.53</v>
      </c>
      <c r="G111" s="27">
        <v>-109.29</v>
      </c>
      <c r="H111" s="27">
        <v>7894.84</v>
      </c>
      <c r="I111" s="49">
        <v>0</v>
      </c>
      <c r="J111" s="27">
        <v>822.834</v>
      </c>
      <c r="K111" s="24"/>
      <c r="M111" s="24"/>
      <c r="N111" s="24"/>
      <c r="O111" s="50" t="s">
        <v>26172</v>
      </c>
      <c r="P111" s="50"/>
      <c r="Q111" s="32">
        <f>SUM(Q101:Q110)</f>
        <v>119</v>
      </c>
      <c r="R111" s="32">
        <f>SUM(R101:R110)</f>
        <v>35427.43</v>
      </c>
      <c r="S111" s="32">
        <f>SUM(S101:S110)</f>
        <v>1932.0405</v>
      </c>
      <c r="T111" s="32">
        <f>SUM(T101:T110)</f>
        <v>1662.84</v>
      </c>
      <c r="U111" s="36">
        <f t="shared" si="149"/>
        <v>269.200500000001</v>
      </c>
      <c r="V111" s="51">
        <f>T111/R111</f>
        <v>0.0469365121884371</v>
      </c>
      <c r="W111" s="51">
        <f>U111/R111</f>
        <v>0.007598646020894</v>
      </c>
      <c r="X111" s="32">
        <f>SUM(X101:X110)</f>
        <v>-834.48</v>
      </c>
      <c r="Y111" s="51">
        <f t="shared" si="153"/>
        <v>-0.0277239840967828</v>
      </c>
      <c r="Z111" s="32">
        <f>SUM(Z101:Z110)</f>
        <v>30934.05</v>
      </c>
      <c r="AA111" s="32">
        <f>SUM(AA101:AA110)</f>
        <v>3262.4295</v>
      </c>
      <c r="AB111" s="32">
        <f>SUM(AB101:AB110)</f>
        <v>1599.5895</v>
      </c>
      <c r="AC111" s="52">
        <f t="shared" si="157"/>
        <v>0.0517096694419257</v>
      </c>
      <c r="AD111" s="32">
        <f>SUM(AD101:AD110)</f>
        <v>60751.1333333333</v>
      </c>
      <c r="AE111" s="32">
        <f>SUM(AE101:AE110)</f>
        <v>331851.46</v>
      </c>
      <c r="AF111" s="32">
        <f>SUM(AF101:AF110)</f>
        <v>1822534</v>
      </c>
      <c r="AG111" s="30"/>
      <c r="AJ111" s="22"/>
    </row>
    <row r="112" spans="1:36" s="23" customFormat="1" ht="21" customHeight="1">
      <c r="A112" s="37">
        <v>46155</v>
      </c>
      <c r="B112" s="24" t="s">
        <v>4</v>
      </c>
      <c r="C112" s="26">
        <v>0</v>
      </c>
      <c r="D112" s="27">
        <v>0</v>
      </c>
      <c r="E112" s="27">
        <v>0</v>
      </c>
      <c r="F112" s="27">
        <v>0</v>
      </c>
      <c r="G112" s="27">
        <v>0</v>
      </c>
      <c r="H112" s="27">
        <v>0</v>
      </c>
      <c r="I112" s="49">
        <v>0</v>
      </c>
      <c r="J112" s="27">
        <v>0</v>
      </c>
      <c r="K112" s="24"/>
      <c r="M112" s="24"/>
      <c r="N112" s="24"/>
      <c r="O112" s="56">
        <v>46153</v>
      </c>
      <c r="P112" s="40" t="s">
        <v>7</v>
      </c>
      <c r="Q112" s="40">
        <f t="shared" ref="Q112:Q121" si="161">SUMIFS($C:$C,$A:$A,$O:$O,$B:$B,P112)</f>
        <v>43</v>
      </c>
      <c r="R112" s="41">
        <f t="shared" ref="R112:R121" si="162">SUMIFS($D:$D,$A:$A,$O:$O,$B:$B,P112)</f>
        <v>10049.5</v>
      </c>
      <c r="S112" s="41">
        <f t="shared" ref="S112:S121" si="163">SUMIFS($E:$E,$A:$A,$O:$O,$B:$B,P112)</f>
        <v>613.56</v>
      </c>
      <c r="T112" s="40">
        <f t="shared" ref="T112:T121" si="164">SUMIFS($F:$F,$A:$A,$O:$O,$B:$B,P112)</f>
        <v>471.84</v>
      </c>
      <c r="U112" s="41">
        <f t="shared" ref="U112:U122" si="165">S112-T112</f>
        <v>141.72</v>
      </c>
      <c r="V112" s="42">
        <f t="shared" ref="V112:V121" si="166">IFERROR(T112/R112,0)</f>
        <v>0.0469515896313249</v>
      </c>
      <c r="W112" s="42">
        <f t="shared" ref="W112:W121" si="167">IFERROR(U112/R112,0)</f>
        <v>0.0141021941390119</v>
      </c>
      <c r="X112" s="40">
        <f t="shared" ref="X112:X121" si="168">SUMIFS($I:$I,$A:$A,$O:$O,$B:$B,P112)</f>
        <v>0</v>
      </c>
      <c r="Y112" s="42">
        <f t="shared" ref="Y112:Y122" si="169">IFERROR(X112/(Z112+X112),0)</f>
        <v>0</v>
      </c>
      <c r="Z112" s="41">
        <f t="shared" ref="Z112:Z121" si="170">SUMIFS($H:$H,$A:$A,$O:$O,$B:$B,P112)</f>
        <v>9064.83999999999</v>
      </c>
      <c r="AA112" s="41">
        <f t="shared" ref="AA112:AA121" si="171">SUMIFS($J:$J,$A:$A,$O:$O,$B:$B,P112)</f>
        <v>988.966</v>
      </c>
      <c r="AB112" s="41">
        <f t="shared" ref="AB112:AB121" si="172">AA112-T112</f>
        <v>517.126</v>
      </c>
      <c r="AC112" s="43">
        <f t="shared" ref="AC112:AC122" si="173">IFERROR((AA112-T112)/Z112,0)</f>
        <v>0.0570474492655139</v>
      </c>
      <c r="AD112" s="44">
        <f>AF112/30</f>
        <v>17414.1666666667</v>
      </c>
      <c r="AE112" s="53">
        <f t="shared" ref="AE112:AE121" si="174">X112+Z112+AE101</f>
        <v>138006.26</v>
      </c>
      <c r="AF112" s="44">
        <v>522425</v>
      </c>
      <c r="AG112" s="30">
        <f t="shared" ref="AG112:AG119" si="175">R112-AD112</f>
        <v>-7364.6666666667</v>
      </c>
      <c r="AJ112" s="22"/>
    </row>
    <row r="113" spans="1:38" s="23" customFormat="1" ht="21" customHeight="1">
      <c r="A113" s="37">
        <v>46155</v>
      </c>
      <c r="B113" s="24" t="s">
        <v>19</v>
      </c>
      <c r="C113" s="26">
        <v>0</v>
      </c>
      <c r="D113" s="27">
        <v>0</v>
      </c>
      <c r="E113" s="27">
        <v>0</v>
      </c>
      <c r="F113" s="27">
        <v>10.2</v>
      </c>
      <c r="G113" s="27">
        <v>-10.2</v>
      </c>
      <c r="H113" s="27">
        <v>0</v>
      </c>
      <c r="I113" s="49">
        <v>0</v>
      </c>
      <c r="J113" s="27">
        <v>0</v>
      </c>
      <c r="K113" s="24"/>
      <c r="M113" s="24"/>
      <c r="N113" s="24"/>
      <c r="O113" s="56">
        <v>46153</v>
      </c>
      <c r="P113" s="40" t="s">
        <v>9</v>
      </c>
      <c r="Q113" s="40">
        <f t="shared" si="161"/>
        <v>35</v>
      </c>
      <c r="R113" s="41">
        <f t="shared" si="162"/>
        <v>11783.42</v>
      </c>
      <c r="S113" s="41">
        <f t="shared" si="163"/>
        <v>600.401000000001</v>
      </c>
      <c r="T113" s="40">
        <f t="shared" si="164"/>
        <v>350.78</v>
      </c>
      <c r="U113" s="41">
        <f t="shared" si="165"/>
        <v>249.621000000001</v>
      </c>
      <c r="V113" s="42">
        <f t="shared" si="166"/>
        <v>0.029768946536744</v>
      </c>
      <c r="W113" s="42">
        <f t="shared" si="167"/>
        <v>0.0211840874720583</v>
      </c>
      <c r="X113" s="40">
        <f t="shared" si="168"/>
        <v>0</v>
      </c>
      <c r="Y113" s="42">
        <f t="shared" si="169"/>
        <v>0</v>
      </c>
      <c r="Z113" s="41">
        <f t="shared" si="170"/>
        <v>10695.49</v>
      </c>
      <c r="AA113" s="41">
        <f t="shared" si="171"/>
        <v>1099.233</v>
      </c>
      <c r="AB113" s="41">
        <f t="shared" si="172"/>
        <v>748.453</v>
      </c>
      <c r="AC113" s="43">
        <f t="shared" si="173"/>
        <v>0.0699783740623384</v>
      </c>
      <c r="AD113" s="44">
        <f t="shared" ref="AD113:AD121" si="176">AF113/30</f>
        <v>14270.7</v>
      </c>
      <c r="AE113" s="53">
        <f t="shared" si="174"/>
        <v>105573.33</v>
      </c>
      <c r="AF113" s="45">
        <v>428121</v>
      </c>
      <c r="AG113" s="30">
        <f t="shared" si="175"/>
        <v>-2487.28</v>
      </c>
      <c r="AJ113" s="22"/>
    </row>
    <row r="114" spans="1:38" s="23" customFormat="1" ht="21" customHeight="1">
      <c r="A114" s="37">
        <v>46155</v>
      </c>
      <c r="B114" s="24" t="s">
        <v>18</v>
      </c>
      <c r="C114" s="22">
        <v>6</v>
      </c>
      <c r="D114" s="25">
        <v>1828.66</v>
      </c>
      <c r="E114" s="25">
        <v>111.071</v>
      </c>
      <c r="F114" s="25">
        <v>204.02</v>
      </c>
      <c r="G114" s="25">
        <v>-92.9489999999999</v>
      </c>
      <c r="H114" s="25">
        <v>1651.42</v>
      </c>
      <c r="I114" s="49">
        <v>0</v>
      </c>
      <c r="J114" s="25">
        <v>184.77</v>
      </c>
      <c r="M114" s="24"/>
      <c r="N114" s="24"/>
      <c r="O114" s="56">
        <v>46153</v>
      </c>
      <c r="P114" s="40" t="s">
        <v>11</v>
      </c>
      <c r="Q114" s="40">
        <f t="shared" si="161"/>
        <v>13</v>
      </c>
      <c r="R114" s="41">
        <f t="shared" si="162"/>
        <v>3579.97</v>
      </c>
      <c r="S114" s="41">
        <f t="shared" si="163"/>
        <v>195.7705</v>
      </c>
      <c r="T114" s="40">
        <f t="shared" si="164"/>
        <v>419.12</v>
      </c>
      <c r="U114" s="41">
        <f t="shared" si="165"/>
        <v>-223.3495</v>
      </c>
      <c r="V114" s="42">
        <f t="shared" si="166"/>
        <v>0.117073606762068</v>
      </c>
      <c r="W114" s="42">
        <f t="shared" si="167"/>
        <v>-0.0623886513015472</v>
      </c>
      <c r="X114" s="40">
        <f t="shared" si="168"/>
        <v>0</v>
      </c>
      <c r="Y114" s="42">
        <f t="shared" si="169"/>
        <v>0</v>
      </c>
      <c r="Z114" s="41">
        <f t="shared" si="170"/>
        <v>3752.21</v>
      </c>
      <c r="AA114" s="41">
        <f t="shared" si="171"/>
        <v>387.953</v>
      </c>
      <c r="AB114" s="41">
        <f t="shared" si="172"/>
        <v>-31.167</v>
      </c>
      <c r="AC114" s="43">
        <f t="shared" si="173"/>
        <v>-0.00830630481769411</v>
      </c>
      <c r="AD114" s="44">
        <f t="shared" si="176"/>
        <v>16805.4</v>
      </c>
      <c r="AE114" s="53">
        <f t="shared" si="174"/>
        <v>57502.6</v>
      </c>
      <c r="AF114" s="45">
        <v>504162</v>
      </c>
      <c r="AG114" s="30">
        <f t="shared" si="175"/>
        <v>-13225.43</v>
      </c>
      <c r="AJ114" s="22"/>
    </row>
    <row r="115" spans="1:38" s="23" customFormat="1" ht="21" customHeight="1">
      <c r="A115" s="37">
        <v>46155</v>
      </c>
      <c r="B115" s="24" t="s">
        <v>22</v>
      </c>
      <c r="C115" s="26">
        <v>6</v>
      </c>
      <c r="D115" s="27">
        <v>1186.88</v>
      </c>
      <c r="E115" s="27">
        <v>74.0119999999999</v>
      </c>
      <c r="F115" s="27">
        <v>168.14</v>
      </c>
      <c r="G115" s="27">
        <v>-94.1280000000001</v>
      </c>
      <c r="H115" s="27">
        <v>1735.82</v>
      </c>
      <c r="I115" s="49">
        <v>0</v>
      </c>
      <c r="J115" s="27">
        <v>197.175</v>
      </c>
      <c r="K115" s="24"/>
      <c r="M115" s="24"/>
      <c r="N115" s="24"/>
      <c r="O115" s="56">
        <v>46153</v>
      </c>
      <c r="P115" s="40" t="s">
        <v>4</v>
      </c>
      <c r="Q115" s="40">
        <f t="shared" si="161"/>
        <v>0</v>
      </c>
      <c r="R115" s="41">
        <f t="shared" si="162"/>
        <v>0</v>
      </c>
      <c r="S115" s="41">
        <f t="shared" si="163"/>
        <v>0</v>
      </c>
      <c r="T115" s="40">
        <f t="shared" si="164"/>
        <v>0</v>
      </c>
      <c r="U115" s="41">
        <f t="shared" si="165"/>
        <v>0</v>
      </c>
      <c r="V115" s="42">
        <f t="shared" si="166"/>
        <v>0</v>
      </c>
      <c r="W115" s="42">
        <f t="shared" si="167"/>
        <v>0</v>
      </c>
      <c r="X115" s="40">
        <f t="shared" si="168"/>
        <v>0</v>
      </c>
      <c r="Y115" s="42">
        <f t="shared" si="169"/>
        <v>0</v>
      </c>
      <c r="Z115" s="41">
        <f t="shared" si="170"/>
        <v>0</v>
      </c>
      <c r="AA115" s="41">
        <f t="shared" si="171"/>
        <v>0</v>
      </c>
      <c r="AB115" s="41">
        <f t="shared" si="172"/>
        <v>0</v>
      </c>
      <c r="AC115" s="43">
        <f t="shared" si="173"/>
        <v>0</v>
      </c>
      <c r="AD115" s="44">
        <f t="shared" si="176"/>
        <v>0</v>
      </c>
      <c r="AE115" s="53">
        <f t="shared" si="174"/>
        <v>240.98</v>
      </c>
      <c r="AF115" s="45">
        <v>0</v>
      </c>
      <c r="AG115" s="30">
        <f t="shared" si="175"/>
        <v>0</v>
      </c>
      <c r="AJ115" s="22"/>
    </row>
    <row r="116" spans="1:38" s="23" customFormat="1" ht="21" customHeight="1">
      <c r="A116" s="37">
        <v>46155</v>
      </c>
      <c r="B116" s="24" t="s">
        <v>26</v>
      </c>
      <c r="C116" s="26">
        <v>0</v>
      </c>
      <c r="D116" s="27">
        <v>0</v>
      </c>
      <c r="E116" s="27">
        <v>0</v>
      </c>
      <c r="F116" s="27">
        <v>21.84</v>
      </c>
      <c r="G116" s="27">
        <v>-21.84</v>
      </c>
      <c r="H116" s="27">
        <v>0</v>
      </c>
      <c r="I116" s="49">
        <v>0</v>
      </c>
      <c r="J116" s="27">
        <v>0</v>
      </c>
      <c r="K116" s="24"/>
      <c r="M116" s="24"/>
      <c r="N116" s="24"/>
      <c r="O116" s="56">
        <v>46153</v>
      </c>
      <c r="P116" s="40" t="s">
        <v>19</v>
      </c>
      <c r="Q116" s="40">
        <f t="shared" si="161"/>
        <v>1</v>
      </c>
      <c r="R116" s="41">
        <f t="shared" si="162"/>
        <v>195.76</v>
      </c>
      <c r="S116" s="41">
        <f t="shared" si="163"/>
        <v>8.14799999999998</v>
      </c>
      <c r="T116" s="40">
        <f t="shared" si="164"/>
        <v>10.04</v>
      </c>
      <c r="U116" s="41">
        <f t="shared" si="165"/>
        <v>-1.89200000000002</v>
      </c>
      <c r="V116" s="42">
        <f t="shared" si="166"/>
        <v>0.0512872905598692</v>
      </c>
      <c r="W116" s="42">
        <f t="shared" si="167"/>
        <v>-0.0096648957907643</v>
      </c>
      <c r="X116" s="40">
        <f t="shared" si="168"/>
        <v>0</v>
      </c>
      <c r="Y116" s="42">
        <f t="shared" si="169"/>
        <v>0</v>
      </c>
      <c r="Z116" s="41">
        <f t="shared" si="170"/>
        <v>195.76</v>
      </c>
      <c r="AA116" s="41">
        <f t="shared" si="171"/>
        <v>17.936</v>
      </c>
      <c r="AB116" s="41">
        <f t="shared" si="172"/>
        <v>7.896</v>
      </c>
      <c r="AC116" s="43">
        <f t="shared" si="173"/>
        <v>0.0403351042092358</v>
      </c>
      <c r="AD116" s="44">
        <f t="shared" si="176"/>
        <v>0</v>
      </c>
      <c r="AE116" s="53">
        <f t="shared" si="174"/>
        <v>4569.26</v>
      </c>
      <c r="AF116" s="44">
        <v>0</v>
      </c>
      <c r="AG116" s="30">
        <f t="shared" si="175"/>
        <v>195.76</v>
      </c>
      <c r="AJ116" s="22"/>
    </row>
    <row r="117" spans="1:38" s="23" customFormat="1" ht="21" customHeight="1">
      <c r="A117" s="37">
        <v>46155</v>
      </c>
      <c r="B117" s="24" t="s">
        <v>27</v>
      </c>
      <c r="C117" s="26">
        <v>1</v>
      </c>
      <c r="D117" s="27">
        <v>157.98</v>
      </c>
      <c r="E117" s="27">
        <v>8.95399999999998</v>
      </c>
      <c r="F117" s="27">
        <v>16.23</v>
      </c>
      <c r="G117" s="27">
        <v>-7.27600000000002</v>
      </c>
      <c r="H117" s="27">
        <v>157.98</v>
      </c>
      <c r="I117" s="49">
        <v>0</v>
      </c>
      <c r="J117" s="27">
        <v>16.853</v>
      </c>
      <c r="K117" s="24"/>
      <c r="M117" s="24"/>
      <c r="N117" s="24"/>
      <c r="O117" s="56">
        <v>46153</v>
      </c>
      <c r="P117" s="40" t="s">
        <v>18</v>
      </c>
      <c r="Q117" s="40">
        <f t="shared" si="161"/>
        <v>10</v>
      </c>
      <c r="R117" s="41">
        <f t="shared" si="162"/>
        <v>3589.59</v>
      </c>
      <c r="S117" s="41">
        <f t="shared" si="163"/>
        <v>176.6815</v>
      </c>
      <c r="T117" s="40">
        <f t="shared" si="164"/>
        <v>201.56</v>
      </c>
      <c r="U117" s="41">
        <f t="shared" si="165"/>
        <v>-24.8785</v>
      </c>
      <c r="V117" s="42">
        <f t="shared" si="166"/>
        <v>0.0561512596146078</v>
      </c>
      <c r="W117" s="42">
        <f t="shared" si="167"/>
        <v>-0.00693073582219696</v>
      </c>
      <c r="X117" s="40">
        <f t="shared" si="168"/>
        <v>0</v>
      </c>
      <c r="Y117" s="42">
        <f t="shared" si="169"/>
        <v>0</v>
      </c>
      <c r="Z117" s="41">
        <f t="shared" si="170"/>
        <v>3587.24</v>
      </c>
      <c r="AA117" s="41">
        <f t="shared" si="171"/>
        <v>380.126</v>
      </c>
      <c r="AB117" s="41">
        <f t="shared" si="172"/>
        <v>178.566</v>
      </c>
      <c r="AC117" s="43">
        <f t="shared" si="173"/>
        <v>0.0497781023851206</v>
      </c>
      <c r="AD117" s="44">
        <f t="shared" si="176"/>
        <v>7399.8</v>
      </c>
      <c r="AE117" s="53">
        <f t="shared" si="174"/>
        <v>35920.67</v>
      </c>
      <c r="AF117" s="45">
        <v>221994</v>
      </c>
      <c r="AG117" s="30">
        <f t="shared" si="175"/>
        <v>-3810.21</v>
      </c>
      <c r="AJ117" s="22"/>
    </row>
    <row r="118" spans="1:38" s="23" customFormat="1" ht="21" customHeight="1">
      <c r="A118" s="37">
        <v>46156</v>
      </c>
      <c r="B118" s="24" t="s">
        <v>7</v>
      </c>
      <c r="C118" s="26">
        <v>45</v>
      </c>
      <c r="D118" s="27">
        <v>11984.68</v>
      </c>
      <c r="E118" s="27">
        <v>703.375</v>
      </c>
      <c r="F118" s="27">
        <v>450.4</v>
      </c>
      <c r="G118" s="27">
        <v>252.975</v>
      </c>
      <c r="H118" s="27">
        <v>13775.74</v>
      </c>
      <c r="I118" s="49">
        <v>-128.46</v>
      </c>
      <c r="J118" s="27">
        <v>1574.264</v>
      </c>
      <c r="K118" s="24"/>
      <c r="M118" s="24"/>
      <c r="N118" s="24"/>
      <c r="O118" s="56">
        <v>46153</v>
      </c>
      <c r="P118" s="40" t="s">
        <v>22</v>
      </c>
      <c r="Q118" s="40">
        <f t="shared" si="161"/>
        <v>12</v>
      </c>
      <c r="R118" s="41">
        <f t="shared" si="162"/>
        <v>3515.76</v>
      </c>
      <c r="S118" s="41">
        <f t="shared" si="163"/>
        <v>189.416</v>
      </c>
      <c r="T118" s="40">
        <f t="shared" si="164"/>
        <v>169.09</v>
      </c>
      <c r="U118" s="41">
        <f t="shared" si="165"/>
        <v>20.326</v>
      </c>
      <c r="V118" s="42">
        <f t="shared" si="166"/>
        <v>0.0480948642683232</v>
      </c>
      <c r="W118" s="42">
        <f t="shared" si="167"/>
        <v>0.00578139577218012</v>
      </c>
      <c r="X118" s="40">
        <f t="shared" si="168"/>
        <v>-319.45</v>
      </c>
      <c r="Y118" s="42">
        <f t="shared" si="169"/>
        <v>-0.154069865583748</v>
      </c>
      <c r="Z118" s="41">
        <f t="shared" si="170"/>
        <v>2392.86</v>
      </c>
      <c r="AA118" s="41">
        <f t="shared" si="171"/>
        <v>235.884</v>
      </c>
      <c r="AB118" s="41">
        <f t="shared" si="172"/>
        <v>66.794</v>
      </c>
      <c r="AC118" s="43">
        <f t="shared" si="173"/>
        <v>0.0279138771177587</v>
      </c>
      <c r="AD118" s="44">
        <f t="shared" si="176"/>
        <v>4861.06666666667</v>
      </c>
      <c r="AE118" s="53">
        <f t="shared" si="174"/>
        <v>18014.69</v>
      </c>
      <c r="AF118" s="45">
        <v>145832</v>
      </c>
      <c r="AG118" s="30">
        <f t="shared" si="175"/>
        <v>-1345.30666666667</v>
      </c>
      <c r="AJ118" s="22"/>
    </row>
    <row r="119" spans="1:38" s="23" customFormat="1" ht="21" customHeight="1">
      <c r="A119" s="37">
        <v>46156</v>
      </c>
      <c r="B119" s="24" t="s">
        <v>9</v>
      </c>
      <c r="C119" s="26">
        <v>35</v>
      </c>
      <c r="D119" s="27">
        <v>12620.83</v>
      </c>
      <c r="E119" s="27">
        <v>640.8785</v>
      </c>
      <c r="F119" s="27">
        <v>452.27</v>
      </c>
      <c r="G119" s="27">
        <v>188.608500000001</v>
      </c>
      <c r="H119" s="27">
        <v>11356.69</v>
      </c>
      <c r="I119" s="49">
        <v>-371.18</v>
      </c>
      <c r="J119" s="27">
        <v>1129.002</v>
      </c>
      <c r="K119" s="24"/>
      <c r="M119" s="24"/>
      <c r="N119" s="24"/>
      <c r="O119" s="56">
        <v>46153</v>
      </c>
      <c r="P119" s="40" t="s">
        <v>26</v>
      </c>
      <c r="Q119" s="40">
        <f t="shared" si="161"/>
        <v>0</v>
      </c>
      <c r="R119" s="41">
        <f t="shared" si="162"/>
        <v>0</v>
      </c>
      <c r="S119" s="41">
        <f t="shared" si="163"/>
        <v>0</v>
      </c>
      <c r="T119" s="40">
        <f t="shared" si="164"/>
        <v>20.88</v>
      </c>
      <c r="U119" s="41">
        <f t="shared" si="165"/>
        <v>-20.88</v>
      </c>
      <c r="V119" s="42">
        <f t="shared" si="166"/>
        <v>0</v>
      </c>
      <c r="W119" s="42">
        <f t="shared" si="167"/>
        <v>0</v>
      </c>
      <c r="X119" s="40">
        <f t="shared" si="168"/>
        <v>0</v>
      </c>
      <c r="Y119" s="42">
        <f t="shared" si="169"/>
        <v>0</v>
      </c>
      <c r="Z119" s="41">
        <f t="shared" si="170"/>
        <v>0</v>
      </c>
      <c r="AA119" s="41">
        <f t="shared" si="171"/>
        <v>0</v>
      </c>
      <c r="AB119" s="41">
        <f t="shared" si="172"/>
        <v>-20.88</v>
      </c>
      <c r="AC119" s="43">
        <f t="shared" si="173"/>
        <v>0</v>
      </c>
      <c r="AD119" s="44">
        <f t="shared" si="176"/>
        <v>0</v>
      </c>
      <c r="AE119" s="53">
        <f t="shared" si="174"/>
        <v>176.76</v>
      </c>
      <c r="AF119" s="45">
        <v>0</v>
      </c>
      <c r="AG119" s="30">
        <f t="shared" si="175"/>
        <v>0</v>
      </c>
      <c r="AJ119" s="22"/>
    </row>
    <row r="120" spans="1:38" s="23" customFormat="1" ht="21" customHeight="1">
      <c r="A120" s="37">
        <v>46156</v>
      </c>
      <c r="B120" s="24" t="s">
        <v>11</v>
      </c>
      <c r="C120" s="26">
        <v>34</v>
      </c>
      <c r="D120" s="27">
        <v>9536.45</v>
      </c>
      <c r="E120" s="27">
        <v>557.6445</v>
      </c>
      <c r="F120" s="27">
        <v>440.87</v>
      </c>
      <c r="G120" s="27">
        <v>116.7745</v>
      </c>
      <c r="H120" s="27">
        <v>6755.64</v>
      </c>
      <c r="I120" s="49">
        <v>0</v>
      </c>
      <c r="J120" s="27">
        <v>744.6785</v>
      </c>
      <c r="K120" s="24"/>
      <c r="M120" s="24"/>
      <c r="N120" s="24"/>
      <c r="O120" s="56">
        <v>46153</v>
      </c>
      <c r="P120" s="40" t="s">
        <v>27</v>
      </c>
      <c r="Q120" s="40">
        <f t="shared" si="161"/>
        <v>0</v>
      </c>
      <c r="R120" s="41">
        <f t="shared" si="162"/>
        <v>0</v>
      </c>
      <c r="S120" s="41">
        <f t="shared" si="163"/>
        <v>0</v>
      </c>
      <c r="T120" s="40">
        <f t="shared" si="164"/>
        <v>22.67</v>
      </c>
      <c r="U120" s="41">
        <f t="shared" si="165"/>
        <v>-22.67</v>
      </c>
      <c r="V120" s="42">
        <f t="shared" si="166"/>
        <v>0</v>
      </c>
      <c r="W120" s="42">
        <f t="shared" si="167"/>
        <v>0</v>
      </c>
      <c r="X120" s="40">
        <f t="shared" si="168"/>
        <v>0</v>
      </c>
      <c r="Y120" s="42">
        <f t="shared" si="169"/>
        <v>0</v>
      </c>
      <c r="Z120" s="41">
        <f t="shared" si="170"/>
        <v>0</v>
      </c>
      <c r="AA120" s="41">
        <f t="shared" si="171"/>
        <v>0</v>
      </c>
      <c r="AB120" s="41">
        <f t="shared" si="172"/>
        <v>-22.67</v>
      </c>
      <c r="AC120" s="43">
        <f t="shared" si="173"/>
        <v>0</v>
      </c>
      <c r="AD120" s="44">
        <f t="shared" si="176"/>
        <v>0</v>
      </c>
      <c r="AE120" s="53">
        <f t="shared" si="174"/>
        <v>1215.86</v>
      </c>
      <c r="AF120" s="44">
        <v>0</v>
      </c>
      <c r="AG120" s="30"/>
      <c r="AJ120" s="22"/>
    </row>
    <row r="121" spans="1:38" s="23" customFormat="1" ht="21" customHeight="1">
      <c r="A121" s="37">
        <v>46156</v>
      </c>
      <c r="B121" s="24" t="s">
        <v>4</v>
      </c>
      <c r="C121" s="26">
        <v>0</v>
      </c>
      <c r="D121" s="27">
        <v>0</v>
      </c>
      <c r="E121" s="27">
        <v>0</v>
      </c>
      <c r="F121" s="27">
        <v>0</v>
      </c>
      <c r="G121" s="27">
        <v>0</v>
      </c>
      <c r="H121" s="27">
        <v>0</v>
      </c>
      <c r="I121" s="49">
        <v>0</v>
      </c>
      <c r="J121" s="27">
        <v>0</v>
      </c>
      <c r="K121" s="24"/>
      <c r="M121" s="24"/>
      <c r="N121" s="24"/>
      <c r="O121" s="56"/>
      <c r="P121" s="40"/>
      <c r="Q121" s="40">
        <f t="shared" si="161"/>
        <v>0</v>
      </c>
      <c r="R121" s="41">
        <f t="shared" si="162"/>
        <v>0</v>
      </c>
      <c r="S121" s="41">
        <f t="shared" si="163"/>
        <v>0</v>
      </c>
      <c r="T121" s="40">
        <f t="shared" si="164"/>
        <v>0</v>
      </c>
      <c r="U121" s="41">
        <f t="shared" si="165"/>
        <v>0</v>
      </c>
      <c r="V121" s="42">
        <f t="shared" si="166"/>
        <v>0</v>
      </c>
      <c r="W121" s="42">
        <f t="shared" si="167"/>
        <v>0</v>
      </c>
      <c r="X121" s="40">
        <f t="shared" si="168"/>
        <v>0</v>
      </c>
      <c r="Y121" s="42">
        <f t="shared" si="169"/>
        <v>0</v>
      </c>
      <c r="Z121" s="41">
        <f t="shared" si="170"/>
        <v>0</v>
      </c>
      <c r="AA121" s="41">
        <f t="shared" si="171"/>
        <v>0</v>
      </c>
      <c r="AB121" s="41">
        <f t="shared" si="172"/>
        <v>0</v>
      </c>
      <c r="AC121" s="43">
        <f t="shared" si="173"/>
        <v>0</v>
      </c>
      <c r="AD121" s="44">
        <f t="shared" si="176"/>
        <v>0</v>
      </c>
      <c r="AE121" s="53">
        <f t="shared" si="174"/>
        <v>0</v>
      </c>
      <c r="AF121" s="44">
        <v>0</v>
      </c>
      <c r="AG121" s="30"/>
      <c r="AJ121" s="22"/>
    </row>
    <row r="122" spans="1:38" s="24" customFormat="1" ht="21" customHeight="1">
      <c r="A122" s="37">
        <v>46156</v>
      </c>
      <c r="B122" s="24" t="s">
        <v>19</v>
      </c>
      <c r="C122" s="26">
        <v>1</v>
      </c>
      <c r="D122" s="27">
        <v>190.76</v>
      </c>
      <c r="E122" s="27">
        <v>9.14799999999998</v>
      </c>
      <c r="F122" s="27">
        <v>9.9</v>
      </c>
      <c r="G122" s="27">
        <v>-0.752000000000022</v>
      </c>
      <c r="H122" s="27">
        <v>190.76</v>
      </c>
      <c r="I122" s="49">
        <v>0</v>
      </c>
      <c r="J122" s="27">
        <v>18.686</v>
      </c>
      <c r="K122" s="23"/>
      <c r="L122" s="23"/>
      <c r="M122" s="23"/>
      <c r="N122" s="23"/>
      <c r="O122" s="50" t="s">
        <v>26172</v>
      </c>
      <c r="P122" s="50"/>
      <c r="Q122" s="32">
        <f>SUM(Q112:Q121)</f>
        <v>114</v>
      </c>
      <c r="R122" s="32">
        <f>SUM(R112:R121)</f>
        <v>32714</v>
      </c>
      <c r="S122" s="32">
        <f>SUM(S112:S121)</f>
        <v>1783.977</v>
      </c>
      <c r="T122" s="32">
        <f>SUM(T112:T121)</f>
        <v>1665.98</v>
      </c>
      <c r="U122" s="36">
        <f t="shared" si="165"/>
        <v>117.997000000001</v>
      </c>
      <c r="V122" s="51">
        <f>T122/R122</f>
        <v>0.0509255976034725</v>
      </c>
      <c r="W122" s="51">
        <f>U122/R122</f>
        <v>0.00360692669804979</v>
      </c>
      <c r="X122" s="32">
        <f>SUM(X112:X121)</f>
        <v>-319.45</v>
      </c>
      <c r="Y122" s="51">
        <f t="shared" si="169"/>
        <v>-0.0108771338437363</v>
      </c>
      <c r="Z122" s="32">
        <f>SUM(Z112:Z121)</f>
        <v>29688.4</v>
      </c>
      <c r="AA122" s="32">
        <f>SUM(AA112:AA121)</f>
        <v>3110.098</v>
      </c>
      <c r="AB122" s="32">
        <f>SUM(AB112:AB121)</f>
        <v>1444.118</v>
      </c>
      <c r="AC122" s="52">
        <f t="shared" si="173"/>
        <v>0.0486425001010496</v>
      </c>
      <c r="AD122" s="32">
        <f>SUM(AD112:AD121)</f>
        <v>60751.1333333333</v>
      </c>
      <c r="AE122" s="32">
        <f>SUM(AE112:AE121)</f>
        <v>361220.41</v>
      </c>
      <c r="AF122" s="32">
        <f>SUM(AF112:AF121)</f>
        <v>1822534</v>
      </c>
      <c r="AG122" s="30"/>
      <c r="AJ122" s="26"/>
      <c r="AL122" s="23"/>
    </row>
    <row r="123" spans="1:38" s="24" customFormat="1" ht="21" customHeight="1">
      <c r="A123" s="37">
        <v>46156</v>
      </c>
      <c r="B123" s="24" t="s">
        <v>18</v>
      </c>
      <c r="C123" s="26">
        <v>11</v>
      </c>
      <c r="D123" s="27">
        <v>3726.24</v>
      </c>
      <c r="E123" s="27">
        <v>219.485</v>
      </c>
      <c r="F123" s="27">
        <v>214.81</v>
      </c>
      <c r="G123" s="27">
        <v>4.67500000000001</v>
      </c>
      <c r="H123" s="27">
        <v>3666.72</v>
      </c>
      <c r="I123" s="49">
        <v>0</v>
      </c>
      <c r="J123" s="27">
        <v>383.12</v>
      </c>
      <c r="K123" s="23"/>
      <c r="L123" s="23"/>
      <c r="M123" s="23"/>
      <c r="N123" s="23"/>
      <c r="O123" s="56">
        <v>46154</v>
      </c>
      <c r="P123" s="40" t="s">
        <v>7</v>
      </c>
      <c r="Q123" s="40">
        <f t="shared" ref="Q123:Q132" si="177">SUMIFS($C:$C,$A:$A,$O:$O,$B:$B,P123)</f>
        <v>24</v>
      </c>
      <c r="R123" s="41">
        <f t="shared" ref="R123:R132" si="178">SUMIFS($D:$D,$A:$A,$O:$O,$B:$B,P123)</f>
        <v>5523.2</v>
      </c>
      <c r="S123" s="41">
        <f t="shared" ref="S123:S132" si="179">SUMIFS($E:$E,$A:$A,$O:$O,$B:$B,P123)</f>
        <v>319.957</v>
      </c>
      <c r="T123" s="40">
        <f t="shared" ref="T123:T132" si="180">SUMIFS($F:$F,$A:$A,$O:$O,$B:$B,P123)</f>
        <v>440.31</v>
      </c>
      <c r="U123" s="41">
        <f t="shared" ref="U123:U133" si="181">S123-T123</f>
        <v>-120.353</v>
      </c>
      <c r="V123" s="42">
        <f t="shared" ref="V123:V132" si="182">IFERROR(T123/R123,0)</f>
        <v>0.0797200898030127</v>
      </c>
      <c r="W123" s="42">
        <f t="shared" ref="W123:W132" si="183">IFERROR(U123/R123,0)</f>
        <v>-0.021790447566628</v>
      </c>
      <c r="X123" s="40">
        <f t="shared" ref="X123:X132" si="184">SUMIFS($I:$I,$A:$A,$O:$O,$B:$B,P123)</f>
        <v>-151.12</v>
      </c>
      <c r="Y123" s="42">
        <f t="shared" ref="Y123:Y133" si="185">IFERROR(X123/(Z123+X123),0)</f>
        <v>-0.0227112194506145</v>
      </c>
      <c r="Z123" s="41">
        <f t="shared" ref="Z123:Z132" si="186">SUMIFS($H:$H,$A:$A,$O:$O,$B:$B,P123)</f>
        <v>6805.1</v>
      </c>
      <c r="AA123" s="41">
        <f t="shared" ref="AA123:AA132" si="187">SUMIFS($J:$J,$A:$A,$O:$O,$B:$B,P123)</f>
        <v>739.187</v>
      </c>
      <c r="AB123" s="41">
        <f t="shared" ref="AB123:AB132" si="188">AA123-T123</f>
        <v>298.877</v>
      </c>
      <c r="AC123" s="43">
        <f t="shared" ref="AC123:AC133" si="189">IFERROR((AA123-T123)/Z123,0)</f>
        <v>0.0439195603297527</v>
      </c>
      <c r="AD123" s="44">
        <f>AF123/30</f>
        <v>17414.1666666667</v>
      </c>
      <c r="AE123" s="53">
        <f t="shared" ref="AE123:AE132" si="190">X123+Z123+AE112</f>
        <v>144660.24</v>
      </c>
      <c r="AF123" s="44">
        <v>522425</v>
      </c>
      <c r="AG123" s="30">
        <f t="shared" ref="AG123:AG130" si="191">R123-AD123</f>
        <v>-11890.9666666667</v>
      </c>
      <c r="AJ123" s="26"/>
    </row>
    <row r="124" spans="1:38" s="24" customFormat="1" ht="21" customHeight="1">
      <c r="A124" s="37">
        <v>46156</v>
      </c>
      <c r="B124" s="24" t="s">
        <v>22</v>
      </c>
      <c r="C124" s="26">
        <v>10</v>
      </c>
      <c r="D124" s="27">
        <v>2589.92</v>
      </c>
      <c r="E124" s="27">
        <v>145.203</v>
      </c>
      <c r="F124" s="27">
        <v>169.99</v>
      </c>
      <c r="G124" s="27">
        <v>-24.787</v>
      </c>
      <c r="H124" s="27">
        <v>1798.2</v>
      </c>
      <c r="I124" s="49">
        <v>0</v>
      </c>
      <c r="J124" s="27">
        <v>204.341</v>
      </c>
      <c r="K124" s="23"/>
      <c r="L124" s="23"/>
      <c r="M124" s="23"/>
      <c r="N124" s="23"/>
      <c r="O124" s="56">
        <v>46154</v>
      </c>
      <c r="P124" s="40" t="s">
        <v>9</v>
      </c>
      <c r="Q124" s="40">
        <f t="shared" si="177"/>
        <v>25</v>
      </c>
      <c r="R124" s="41">
        <f t="shared" si="178"/>
        <v>8929.62</v>
      </c>
      <c r="S124" s="41">
        <f t="shared" si="179"/>
        <v>428.58</v>
      </c>
      <c r="T124" s="40">
        <f t="shared" si="180"/>
        <v>385.9</v>
      </c>
      <c r="U124" s="41">
        <f t="shared" si="181"/>
        <v>42.68</v>
      </c>
      <c r="V124" s="42">
        <f t="shared" si="182"/>
        <v>0.0432157247452859</v>
      </c>
      <c r="W124" s="42">
        <f t="shared" si="183"/>
        <v>0.00477959868393056</v>
      </c>
      <c r="X124" s="40">
        <f t="shared" si="184"/>
        <v>-387.38</v>
      </c>
      <c r="Y124" s="42">
        <f t="shared" si="185"/>
        <v>-0.0363016850136771</v>
      </c>
      <c r="Z124" s="41">
        <f t="shared" si="186"/>
        <v>11058.51</v>
      </c>
      <c r="AA124" s="41">
        <f t="shared" si="187"/>
        <v>1097.844</v>
      </c>
      <c r="AB124" s="41">
        <f t="shared" si="188"/>
        <v>711.944</v>
      </c>
      <c r="AC124" s="43">
        <f t="shared" si="189"/>
        <v>0.0643797401277387</v>
      </c>
      <c r="AD124" s="44">
        <f t="shared" ref="AD124:AD132" si="192">AF124/30</f>
        <v>14270.7</v>
      </c>
      <c r="AE124" s="53">
        <f t="shared" si="190"/>
        <v>116244.46</v>
      </c>
      <c r="AF124" s="45">
        <v>428121</v>
      </c>
      <c r="AG124" s="30">
        <f t="shared" si="191"/>
        <v>-5341.08</v>
      </c>
      <c r="AJ124" s="26"/>
    </row>
    <row r="125" spans="1:38" s="24" customFormat="1" ht="21" customHeight="1">
      <c r="A125" s="37">
        <v>46156</v>
      </c>
      <c r="B125" s="24" t="s">
        <v>26</v>
      </c>
      <c r="C125" s="26">
        <v>0</v>
      </c>
      <c r="D125" s="27">
        <v>0</v>
      </c>
      <c r="E125" s="27">
        <v>0</v>
      </c>
      <c r="F125" s="27">
        <v>20.59</v>
      </c>
      <c r="G125" s="27">
        <v>-20.59</v>
      </c>
      <c r="H125" s="27">
        <v>0</v>
      </c>
      <c r="I125" s="49">
        <v>0</v>
      </c>
      <c r="J125" s="27">
        <v>0</v>
      </c>
      <c r="K125" s="23"/>
      <c r="L125" s="23"/>
      <c r="M125" s="23"/>
      <c r="N125" s="23"/>
      <c r="O125" s="56">
        <v>46154</v>
      </c>
      <c r="P125" s="40" t="s">
        <v>11</v>
      </c>
      <c r="Q125" s="40">
        <f t="shared" si="177"/>
        <v>15</v>
      </c>
      <c r="R125" s="41">
        <f t="shared" si="178"/>
        <v>3704.82</v>
      </c>
      <c r="S125" s="41">
        <f t="shared" si="179"/>
        <v>213.704</v>
      </c>
      <c r="T125" s="40">
        <f t="shared" si="180"/>
        <v>432.33</v>
      </c>
      <c r="U125" s="41">
        <f t="shared" si="181"/>
        <v>-218.626</v>
      </c>
      <c r="V125" s="42">
        <f t="shared" si="182"/>
        <v>0.116693928449965</v>
      </c>
      <c r="W125" s="42">
        <f t="shared" si="183"/>
        <v>-0.0590112340140682</v>
      </c>
      <c r="X125" s="40">
        <f t="shared" si="184"/>
        <v>-158.99</v>
      </c>
      <c r="Y125" s="42">
        <f t="shared" si="185"/>
        <v>-0.0344706471566432</v>
      </c>
      <c r="Z125" s="41">
        <f t="shared" si="186"/>
        <v>4771.32</v>
      </c>
      <c r="AA125" s="41">
        <f t="shared" si="187"/>
        <v>543.146</v>
      </c>
      <c r="AB125" s="41">
        <f t="shared" si="188"/>
        <v>110.816</v>
      </c>
      <c r="AC125" s="43">
        <f t="shared" si="189"/>
        <v>0.0232254386626762</v>
      </c>
      <c r="AD125" s="44">
        <f t="shared" si="192"/>
        <v>16805.4</v>
      </c>
      <c r="AE125" s="53">
        <f t="shared" si="190"/>
        <v>62114.93</v>
      </c>
      <c r="AF125" s="45">
        <v>504162</v>
      </c>
      <c r="AG125" s="30">
        <f t="shared" si="191"/>
        <v>-13100.58</v>
      </c>
      <c r="AJ125" s="26"/>
    </row>
    <row r="126" spans="1:38" s="24" customFormat="1" ht="21" customHeight="1">
      <c r="A126" s="37">
        <v>46156</v>
      </c>
      <c r="B126" s="24" t="s">
        <v>27</v>
      </c>
      <c r="C126" s="26">
        <v>0</v>
      </c>
      <c r="D126" s="27">
        <v>0</v>
      </c>
      <c r="E126" s="27">
        <v>0</v>
      </c>
      <c r="F126" s="27">
        <v>21.95</v>
      </c>
      <c r="G126" s="27">
        <v>-21.95</v>
      </c>
      <c r="H126" s="27">
        <v>0</v>
      </c>
      <c r="I126" s="49">
        <v>0</v>
      </c>
      <c r="J126" s="27">
        <v>0</v>
      </c>
      <c r="K126" s="23"/>
      <c r="L126" s="23"/>
      <c r="M126" s="23"/>
      <c r="N126" s="23"/>
      <c r="O126" s="56">
        <v>46154</v>
      </c>
      <c r="P126" s="40" t="s">
        <v>4</v>
      </c>
      <c r="Q126" s="40">
        <f t="shared" si="177"/>
        <v>0</v>
      </c>
      <c r="R126" s="41">
        <f t="shared" si="178"/>
        <v>0</v>
      </c>
      <c r="S126" s="41">
        <f t="shared" si="179"/>
        <v>0</v>
      </c>
      <c r="T126" s="40">
        <f t="shared" si="180"/>
        <v>0</v>
      </c>
      <c r="U126" s="41">
        <f t="shared" si="181"/>
        <v>0</v>
      </c>
      <c r="V126" s="42">
        <f t="shared" si="182"/>
        <v>0</v>
      </c>
      <c r="W126" s="42">
        <f t="shared" si="183"/>
        <v>0</v>
      </c>
      <c r="X126" s="40">
        <f t="shared" si="184"/>
        <v>0</v>
      </c>
      <c r="Y126" s="42">
        <f t="shared" si="185"/>
        <v>0</v>
      </c>
      <c r="Z126" s="41">
        <f t="shared" si="186"/>
        <v>0</v>
      </c>
      <c r="AA126" s="41">
        <f t="shared" si="187"/>
        <v>0</v>
      </c>
      <c r="AB126" s="41">
        <f t="shared" si="188"/>
        <v>0</v>
      </c>
      <c r="AC126" s="43">
        <f t="shared" si="189"/>
        <v>0</v>
      </c>
      <c r="AD126" s="44">
        <f t="shared" si="192"/>
        <v>0</v>
      </c>
      <c r="AE126" s="53">
        <f t="shared" si="190"/>
        <v>240.98</v>
      </c>
      <c r="AF126" s="45">
        <v>0</v>
      </c>
      <c r="AG126" s="30">
        <f t="shared" si="191"/>
        <v>0</v>
      </c>
      <c r="AJ126" s="26"/>
    </row>
    <row r="127" spans="1:38" s="24" customFormat="1" ht="21" customHeight="1">
      <c r="A127" s="37">
        <v>46157</v>
      </c>
      <c r="B127" s="24" t="s">
        <v>7</v>
      </c>
      <c r="C127" s="26">
        <v>47</v>
      </c>
      <c r="D127" s="27">
        <v>10460.31</v>
      </c>
      <c r="E127" s="27">
        <v>618.5345</v>
      </c>
      <c r="F127" s="27">
        <v>383.64</v>
      </c>
      <c r="G127" s="27">
        <v>234.8945</v>
      </c>
      <c r="H127" s="27">
        <v>1440.9</v>
      </c>
      <c r="I127" s="49">
        <v>-554.18</v>
      </c>
      <c r="J127" s="27">
        <v>152.412</v>
      </c>
      <c r="K127" s="23"/>
      <c r="L127" s="23"/>
      <c r="M127" s="23"/>
      <c r="N127" s="23"/>
      <c r="O127" s="56">
        <v>46154</v>
      </c>
      <c r="P127" s="40" t="s">
        <v>19</v>
      </c>
      <c r="Q127" s="40">
        <f t="shared" si="177"/>
        <v>0</v>
      </c>
      <c r="R127" s="41">
        <f t="shared" si="178"/>
        <v>0</v>
      </c>
      <c r="S127" s="41">
        <f t="shared" si="179"/>
        <v>0</v>
      </c>
      <c r="T127" s="40">
        <f t="shared" si="180"/>
        <v>9.22</v>
      </c>
      <c r="U127" s="41">
        <f t="shared" si="181"/>
        <v>-9.22</v>
      </c>
      <c r="V127" s="42">
        <f t="shared" si="182"/>
        <v>0</v>
      </c>
      <c r="W127" s="42">
        <f t="shared" si="183"/>
        <v>0</v>
      </c>
      <c r="X127" s="40">
        <f t="shared" si="184"/>
        <v>0</v>
      </c>
      <c r="Y127" s="42">
        <f t="shared" si="185"/>
        <v>0</v>
      </c>
      <c r="Z127" s="41">
        <f t="shared" si="186"/>
        <v>0</v>
      </c>
      <c r="AA127" s="41">
        <f t="shared" si="187"/>
        <v>0</v>
      </c>
      <c r="AB127" s="41">
        <f t="shared" si="188"/>
        <v>-9.22</v>
      </c>
      <c r="AC127" s="43">
        <f t="shared" si="189"/>
        <v>0</v>
      </c>
      <c r="AD127" s="44">
        <f t="shared" si="192"/>
        <v>0</v>
      </c>
      <c r="AE127" s="53">
        <f t="shared" si="190"/>
        <v>4569.26</v>
      </c>
      <c r="AF127" s="44">
        <v>0</v>
      </c>
      <c r="AG127" s="30">
        <f t="shared" si="191"/>
        <v>0</v>
      </c>
      <c r="AJ127" s="26"/>
    </row>
    <row r="128" spans="1:38" s="24" customFormat="1" ht="21" customHeight="1">
      <c r="A128" s="37">
        <v>46157</v>
      </c>
      <c r="B128" s="23" t="s">
        <v>9</v>
      </c>
      <c r="C128" s="26">
        <v>41</v>
      </c>
      <c r="D128" s="27">
        <v>14897.83</v>
      </c>
      <c r="E128" s="27">
        <v>776.107500000001</v>
      </c>
      <c r="F128" s="27">
        <v>407.57</v>
      </c>
      <c r="G128" s="27">
        <v>368.537500000001</v>
      </c>
      <c r="H128" s="27">
        <v>3257.82</v>
      </c>
      <c r="I128" s="49">
        <v>-292.04</v>
      </c>
      <c r="J128" s="27">
        <v>339.45</v>
      </c>
      <c r="K128" s="23"/>
      <c r="M128" s="23"/>
      <c r="N128" s="23"/>
      <c r="O128" s="56">
        <v>46154</v>
      </c>
      <c r="P128" s="39" t="s">
        <v>18</v>
      </c>
      <c r="Q128" s="40">
        <f t="shared" si="177"/>
        <v>9</v>
      </c>
      <c r="R128" s="41">
        <f t="shared" si="178"/>
        <v>2252.27</v>
      </c>
      <c r="S128" s="41">
        <f t="shared" si="179"/>
        <v>116.6555</v>
      </c>
      <c r="T128" s="40">
        <f t="shared" si="180"/>
        <v>189.97</v>
      </c>
      <c r="U128" s="41">
        <f t="shared" si="181"/>
        <v>-73.3145</v>
      </c>
      <c r="V128" s="42">
        <f t="shared" si="182"/>
        <v>0.084346015353399</v>
      </c>
      <c r="W128" s="42">
        <f t="shared" si="183"/>
        <v>-0.0325513814951138</v>
      </c>
      <c r="X128" s="40">
        <f t="shared" si="184"/>
        <v>0</v>
      </c>
      <c r="Y128" s="42">
        <f t="shared" si="185"/>
        <v>0</v>
      </c>
      <c r="Z128" s="41">
        <f t="shared" si="186"/>
        <v>1769.24</v>
      </c>
      <c r="AA128" s="41">
        <f t="shared" si="187"/>
        <v>171.478</v>
      </c>
      <c r="AB128" s="41">
        <f t="shared" si="188"/>
        <v>-18.492</v>
      </c>
      <c r="AC128" s="43">
        <f t="shared" si="189"/>
        <v>-0.0104519454681106</v>
      </c>
      <c r="AD128" s="44">
        <f t="shared" si="192"/>
        <v>7399.8</v>
      </c>
      <c r="AE128" s="53">
        <f t="shared" si="190"/>
        <v>37689.91</v>
      </c>
      <c r="AF128" s="45">
        <v>221994</v>
      </c>
      <c r="AG128" s="30">
        <f t="shared" si="191"/>
        <v>-5147.53</v>
      </c>
      <c r="AJ128" s="26"/>
    </row>
    <row r="129" spans="1:38" s="24" customFormat="1" ht="21" customHeight="1">
      <c r="A129" s="37">
        <v>46157</v>
      </c>
      <c r="B129" s="23" t="s">
        <v>11</v>
      </c>
      <c r="C129" s="26">
        <v>17</v>
      </c>
      <c r="D129" s="27">
        <v>3290.68</v>
      </c>
      <c r="E129" s="27">
        <v>176.248</v>
      </c>
      <c r="F129" s="27">
        <v>427.96</v>
      </c>
      <c r="G129" s="27">
        <v>-251.712</v>
      </c>
      <c r="H129" s="27">
        <v>2017.85</v>
      </c>
      <c r="I129" s="49">
        <v>0</v>
      </c>
      <c r="J129" s="27">
        <v>198.3255</v>
      </c>
      <c r="K129" s="23"/>
      <c r="L129" s="23"/>
      <c r="O129" s="56">
        <v>46154</v>
      </c>
      <c r="P129" s="40" t="s">
        <v>22</v>
      </c>
      <c r="Q129" s="40">
        <f t="shared" si="177"/>
        <v>6</v>
      </c>
      <c r="R129" s="41">
        <f t="shared" si="178"/>
        <v>1398.66</v>
      </c>
      <c r="S129" s="41">
        <f t="shared" si="179"/>
        <v>68.643</v>
      </c>
      <c r="T129" s="40">
        <f t="shared" si="180"/>
        <v>155.96</v>
      </c>
      <c r="U129" s="41">
        <f t="shared" si="181"/>
        <v>-87.317</v>
      </c>
      <c r="V129" s="42">
        <f t="shared" si="182"/>
        <v>0.111506727868102</v>
      </c>
      <c r="W129" s="42">
        <f t="shared" si="183"/>
        <v>-0.0624290392232565</v>
      </c>
      <c r="X129" s="40">
        <f t="shared" si="184"/>
        <v>0</v>
      </c>
      <c r="Y129" s="42">
        <f t="shared" si="185"/>
        <v>0</v>
      </c>
      <c r="Z129" s="41">
        <f t="shared" si="186"/>
        <v>2265.6</v>
      </c>
      <c r="AA129" s="41">
        <f t="shared" si="187"/>
        <v>239.662</v>
      </c>
      <c r="AB129" s="41">
        <f t="shared" si="188"/>
        <v>83.702</v>
      </c>
      <c r="AC129" s="43">
        <f t="shared" si="189"/>
        <v>0.036944738700565</v>
      </c>
      <c r="AD129" s="44">
        <f t="shared" si="192"/>
        <v>4861.06666666667</v>
      </c>
      <c r="AE129" s="53">
        <f t="shared" si="190"/>
        <v>20280.29</v>
      </c>
      <c r="AF129" s="45">
        <v>145832</v>
      </c>
      <c r="AG129" s="30">
        <f t="shared" si="191"/>
        <v>-3462.40666666667</v>
      </c>
      <c r="AJ129" s="26"/>
    </row>
    <row r="130" spans="1:38" s="24" customFormat="1" ht="21" customHeight="1">
      <c r="A130" s="37">
        <v>46157</v>
      </c>
      <c r="B130" s="23" t="s">
        <v>4</v>
      </c>
      <c r="C130" s="26">
        <v>0</v>
      </c>
      <c r="D130" s="27">
        <v>0</v>
      </c>
      <c r="E130" s="27">
        <v>0</v>
      </c>
      <c r="F130" s="27">
        <v>0</v>
      </c>
      <c r="G130" s="27">
        <v>0</v>
      </c>
      <c r="H130" s="27">
        <v>0</v>
      </c>
      <c r="I130" s="49">
        <v>0</v>
      </c>
      <c r="J130" s="27">
        <v>0</v>
      </c>
      <c r="K130" s="23"/>
      <c r="L130" s="23"/>
      <c r="O130" s="56">
        <v>46154</v>
      </c>
      <c r="P130" s="40" t="s">
        <v>26</v>
      </c>
      <c r="Q130" s="40">
        <f t="shared" si="177"/>
        <v>0</v>
      </c>
      <c r="R130" s="41">
        <f t="shared" si="178"/>
        <v>0</v>
      </c>
      <c r="S130" s="41">
        <f t="shared" si="179"/>
        <v>0</v>
      </c>
      <c r="T130" s="40">
        <f t="shared" si="180"/>
        <v>20.49</v>
      </c>
      <c r="U130" s="41">
        <f t="shared" si="181"/>
        <v>-20.49</v>
      </c>
      <c r="V130" s="42">
        <f t="shared" si="182"/>
        <v>0</v>
      </c>
      <c r="W130" s="42">
        <f t="shared" si="183"/>
        <v>0</v>
      </c>
      <c r="X130" s="40">
        <f t="shared" si="184"/>
        <v>0</v>
      </c>
      <c r="Y130" s="42">
        <f t="shared" si="185"/>
        <v>0</v>
      </c>
      <c r="Z130" s="41">
        <f t="shared" si="186"/>
        <v>0</v>
      </c>
      <c r="AA130" s="41">
        <f t="shared" si="187"/>
        <v>0</v>
      </c>
      <c r="AB130" s="41">
        <f t="shared" si="188"/>
        <v>-20.49</v>
      </c>
      <c r="AC130" s="43">
        <f t="shared" si="189"/>
        <v>0</v>
      </c>
      <c r="AD130" s="44">
        <f t="shared" si="192"/>
        <v>0</v>
      </c>
      <c r="AE130" s="53">
        <f t="shared" si="190"/>
        <v>176.76</v>
      </c>
      <c r="AF130" s="45">
        <v>0</v>
      </c>
      <c r="AG130" s="30">
        <f t="shared" si="191"/>
        <v>0</v>
      </c>
      <c r="AJ130" s="26"/>
    </row>
    <row r="131" spans="1:38" s="24" customFormat="1" ht="21" customHeight="1">
      <c r="A131" s="37">
        <v>46157</v>
      </c>
      <c r="B131" s="23" t="s">
        <v>19</v>
      </c>
      <c r="C131" s="26">
        <v>0</v>
      </c>
      <c r="D131" s="27">
        <v>0</v>
      </c>
      <c r="E131" s="27">
        <v>0</v>
      </c>
      <c r="F131" s="27">
        <v>10.03</v>
      </c>
      <c r="G131" s="27">
        <v>-10.03</v>
      </c>
      <c r="H131" s="27">
        <v>0</v>
      </c>
      <c r="I131" s="49">
        <v>0</v>
      </c>
      <c r="J131" s="27">
        <v>0</v>
      </c>
      <c r="K131" s="23"/>
      <c r="L131" s="23"/>
      <c r="O131" s="56">
        <v>46154</v>
      </c>
      <c r="P131" s="40" t="s">
        <v>27</v>
      </c>
      <c r="Q131" s="40">
        <f t="shared" si="177"/>
        <v>0</v>
      </c>
      <c r="R131" s="41">
        <f t="shared" si="178"/>
        <v>0</v>
      </c>
      <c r="S131" s="41">
        <f t="shared" si="179"/>
        <v>0</v>
      </c>
      <c r="T131" s="40">
        <f t="shared" si="180"/>
        <v>19.06</v>
      </c>
      <c r="U131" s="41">
        <f t="shared" si="181"/>
        <v>-19.06</v>
      </c>
      <c r="V131" s="42">
        <f t="shared" si="182"/>
        <v>0</v>
      </c>
      <c r="W131" s="42">
        <f t="shared" si="183"/>
        <v>0</v>
      </c>
      <c r="X131" s="40">
        <f t="shared" si="184"/>
        <v>0</v>
      </c>
      <c r="Y131" s="42">
        <f t="shared" si="185"/>
        <v>0</v>
      </c>
      <c r="Z131" s="41">
        <f t="shared" si="186"/>
        <v>0</v>
      </c>
      <c r="AA131" s="41">
        <f t="shared" si="187"/>
        <v>0</v>
      </c>
      <c r="AB131" s="41">
        <f t="shared" si="188"/>
        <v>-19.06</v>
      </c>
      <c r="AC131" s="43">
        <f t="shared" si="189"/>
        <v>0</v>
      </c>
      <c r="AD131" s="44">
        <f t="shared" si="192"/>
        <v>0</v>
      </c>
      <c r="AE131" s="53">
        <f t="shared" si="190"/>
        <v>1215.86</v>
      </c>
      <c r="AF131" s="44">
        <v>0</v>
      </c>
      <c r="AG131" s="30"/>
      <c r="AJ131" s="26"/>
    </row>
    <row r="132" spans="1:38" s="24" customFormat="1" ht="21" customHeight="1">
      <c r="A132" s="37">
        <v>46157</v>
      </c>
      <c r="B132" s="23" t="s">
        <v>18</v>
      </c>
      <c r="C132" s="26">
        <v>9</v>
      </c>
      <c r="D132" s="27">
        <v>3049.5</v>
      </c>
      <c r="E132" s="27">
        <v>158.846</v>
      </c>
      <c r="F132" s="27">
        <v>199.31</v>
      </c>
      <c r="G132" s="27">
        <v>-40.4640000000002</v>
      </c>
      <c r="H132" s="27">
        <v>386.96</v>
      </c>
      <c r="I132" s="49">
        <v>-90.24</v>
      </c>
      <c r="J132" s="27">
        <v>40.985</v>
      </c>
      <c r="K132" s="23"/>
      <c r="L132" s="23"/>
      <c r="O132" s="56"/>
      <c r="P132" s="40"/>
      <c r="Q132" s="40">
        <f t="shared" si="177"/>
        <v>0</v>
      </c>
      <c r="R132" s="41">
        <f t="shared" si="178"/>
        <v>0</v>
      </c>
      <c r="S132" s="41">
        <f t="shared" si="179"/>
        <v>0</v>
      </c>
      <c r="T132" s="40">
        <f t="shared" si="180"/>
        <v>0</v>
      </c>
      <c r="U132" s="41">
        <f t="shared" si="181"/>
        <v>0</v>
      </c>
      <c r="V132" s="42">
        <f t="shared" si="182"/>
        <v>0</v>
      </c>
      <c r="W132" s="42">
        <f t="shared" si="183"/>
        <v>0</v>
      </c>
      <c r="X132" s="40">
        <f t="shared" si="184"/>
        <v>0</v>
      </c>
      <c r="Y132" s="42">
        <f t="shared" si="185"/>
        <v>0</v>
      </c>
      <c r="Z132" s="41">
        <f t="shared" si="186"/>
        <v>0</v>
      </c>
      <c r="AA132" s="41">
        <f t="shared" si="187"/>
        <v>0</v>
      </c>
      <c r="AB132" s="41">
        <f t="shared" si="188"/>
        <v>0</v>
      </c>
      <c r="AC132" s="43">
        <f t="shared" si="189"/>
        <v>0</v>
      </c>
      <c r="AD132" s="44">
        <f t="shared" si="192"/>
        <v>0</v>
      </c>
      <c r="AE132" s="53">
        <f t="shared" si="190"/>
        <v>0</v>
      </c>
      <c r="AF132" s="44">
        <v>0</v>
      </c>
      <c r="AG132" s="30"/>
      <c r="AJ132" s="26"/>
    </row>
    <row r="133" spans="1:38" s="24" customFormat="1" ht="21" customHeight="1">
      <c r="A133" s="37">
        <v>46157</v>
      </c>
      <c r="B133" s="24" t="s">
        <v>22</v>
      </c>
      <c r="C133" s="26">
        <v>6</v>
      </c>
      <c r="D133" s="27">
        <v>1758.66</v>
      </c>
      <c r="E133" s="27">
        <v>93.1620000000001</v>
      </c>
      <c r="F133" s="27">
        <v>153.89</v>
      </c>
      <c r="G133" s="27">
        <v>-60.7279999999999</v>
      </c>
      <c r="H133" s="27">
        <v>435.98</v>
      </c>
      <c r="I133" s="49">
        <v>-334.28</v>
      </c>
      <c r="J133" s="27">
        <v>41.662</v>
      </c>
      <c r="L133" s="23"/>
      <c r="O133" s="50" t="s">
        <v>26172</v>
      </c>
      <c r="P133" s="50"/>
      <c r="Q133" s="32">
        <f>SUM(Q123:Q132)</f>
        <v>79</v>
      </c>
      <c r="R133" s="32">
        <f>SUM(R123:R132)</f>
        <v>21808.57</v>
      </c>
      <c r="S133" s="32">
        <f>SUM(S123:S132)</f>
        <v>1147.5395</v>
      </c>
      <c r="T133" s="32">
        <f>SUM(T123:T132)</f>
        <v>1653.24</v>
      </c>
      <c r="U133" s="36">
        <f t="shared" si="181"/>
        <v>-505.7005</v>
      </c>
      <c r="V133" s="51">
        <f>T133/R133</f>
        <v>0.0758068960963511</v>
      </c>
      <c r="W133" s="51">
        <f>U133/R133</f>
        <v>-0.0231881549317539</v>
      </c>
      <c r="X133" s="32">
        <f>SUM(X123:X132)</f>
        <v>-697.49</v>
      </c>
      <c r="Y133" s="51">
        <f t="shared" si="185"/>
        <v>-0.0268551702045412</v>
      </c>
      <c r="Z133" s="32">
        <f>SUM(Z123:Z132)</f>
        <v>26669.77</v>
      </c>
      <c r="AA133" s="32">
        <f>SUM(AA123:AA132)</f>
        <v>2791.317</v>
      </c>
      <c r="AB133" s="32">
        <f>SUM(AB123:AB132)</f>
        <v>1138.077</v>
      </c>
      <c r="AC133" s="52">
        <f t="shared" si="189"/>
        <v>0.0426729214387675</v>
      </c>
      <c r="AD133" s="32">
        <f>SUM(AD123:AD132)</f>
        <v>60751.1333333333</v>
      </c>
      <c r="AE133" s="32">
        <f>SUM(AE123:AE132)</f>
        <v>387192.69</v>
      </c>
      <c r="AF133" s="32">
        <f>SUM(AF123:AF132)</f>
        <v>1822534</v>
      </c>
      <c r="AG133" s="30"/>
      <c r="AJ133" s="26"/>
    </row>
    <row r="134" spans="1:38" s="24" customFormat="1" ht="21" customHeight="1">
      <c r="A134" s="37">
        <v>46157</v>
      </c>
      <c r="B134" s="24" t="s">
        <v>26</v>
      </c>
      <c r="C134" s="26">
        <v>1</v>
      </c>
      <c r="D134" s="27">
        <v>181.76</v>
      </c>
      <c r="E134" s="27">
        <v>12.068</v>
      </c>
      <c r="F134" s="27">
        <v>28.37</v>
      </c>
      <c r="G134" s="27">
        <v>-16.302</v>
      </c>
      <c r="H134" s="27">
        <v>0</v>
      </c>
      <c r="I134" s="49">
        <v>0</v>
      </c>
      <c r="J134" s="27">
        <v>0</v>
      </c>
      <c r="L134" s="23"/>
      <c r="O134" s="56">
        <v>46155</v>
      </c>
      <c r="P134" s="56" t="s">
        <v>7</v>
      </c>
      <c r="Q134" s="40">
        <f t="shared" ref="Q134:Q143" si="193">SUMIFS($C:$C,$A:$A,$O:$O,$B:$B,P134)</f>
        <v>41</v>
      </c>
      <c r="R134" s="41">
        <f t="shared" ref="R134:R143" si="194">SUMIFS($D:$D,$A:$A,$O:$O,$B:$B,P134)</f>
        <v>10300</v>
      </c>
      <c r="S134" s="41">
        <f t="shared" ref="S134:S143" si="195">SUMIFS($E:$E,$A:$A,$O:$O,$B:$B,P134)</f>
        <v>590.345000000001</v>
      </c>
      <c r="T134" s="40">
        <f t="shared" ref="T134:T143" si="196">SUMIFS($F:$F,$A:$A,$O:$O,$B:$B,P134)</f>
        <v>439.5</v>
      </c>
      <c r="U134" s="41">
        <f t="shared" ref="U134:U144" si="197">S134-T134</f>
        <v>150.845000000001</v>
      </c>
      <c r="V134" s="42">
        <f t="shared" ref="V134:V143" si="198">IFERROR(T134/R134,0)</f>
        <v>0.0426699029126214</v>
      </c>
      <c r="W134" s="42">
        <f t="shared" ref="W134:W143" si="199">IFERROR(U134/R134,0)</f>
        <v>0.0146451456310681</v>
      </c>
      <c r="X134" s="40">
        <f t="shared" ref="X134:X143" si="200">SUMIFS($I:$I,$A:$A,$O:$O,$B:$B,P134)</f>
        <v>-170.73</v>
      </c>
      <c r="Y134" s="42">
        <f t="shared" ref="Y134:Y144" si="201">IFERROR(X134/(Z134+X134),0)</f>
        <v>-0.0149353483908612</v>
      </c>
      <c r="Z134" s="41">
        <f t="shared" ref="Z134:Z143" si="202">SUMIFS($H:$H,$A:$A,$O:$O,$B:$B,P134)</f>
        <v>11602</v>
      </c>
      <c r="AA134" s="41">
        <f t="shared" ref="AA134:AA143" si="203">SUMIFS($J:$J,$A:$A,$O:$O,$B:$B,P134)</f>
        <v>1243.693</v>
      </c>
      <c r="AB134" s="41">
        <f t="shared" ref="AB134:AB143" si="204">AA134-T134</f>
        <v>804.193</v>
      </c>
      <c r="AC134" s="43">
        <f t="shared" ref="AC134:AC144" si="205">IFERROR((AA134-T134)/Z134,0)</f>
        <v>0.0693150318910533</v>
      </c>
      <c r="AD134" s="44">
        <f>AF134/30</f>
        <v>17414.1666666667</v>
      </c>
      <c r="AE134" s="53">
        <f t="shared" ref="AE134:AE143" si="206">X134+Z134+AE123</f>
        <v>156091.51</v>
      </c>
      <c r="AF134" s="44">
        <v>522425</v>
      </c>
      <c r="AG134" s="30">
        <f t="shared" ref="AG134:AG141" si="207">R134-AD134</f>
        <v>-7114.1666666667</v>
      </c>
      <c r="AJ134" s="26"/>
    </row>
    <row r="135" spans="1:38" s="24" customFormat="1" ht="21" customHeight="1">
      <c r="A135" s="37">
        <v>46157</v>
      </c>
      <c r="B135" s="24" t="s">
        <v>27</v>
      </c>
      <c r="C135" s="26">
        <v>3</v>
      </c>
      <c r="D135" s="27">
        <v>473.94</v>
      </c>
      <c r="E135" s="27">
        <v>49.9099999999999</v>
      </c>
      <c r="F135" s="27">
        <v>26.98</v>
      </c>
      <c r="G135" s="27">
        <v>22.9299999999999</v>
      </c>
      <c r="H135" s="27">
        <v>0</v>
      </c>
      <c r="I135" s="49">
        <v>0</v>
      </c>
      <c r="J135" s="27">
        <v>0</v>
      </c>
      <c r="K135" s="23"/>
      <c r="L135" s="23"/>
      <c r="O135" s="56">
        <v>46155</v>
      </c>
      <c r="P135" s="56" t="s">
        <v>9</v>
      </c>
      <c r="Q135" s="40">
        <f t="shared" si="193"/>
        <v>34</v>
      </c>
      <c r="R135" s="41">
        <f t="shared" si="194"/>
        <v>12511.13</v>
      </c>
      <c r="S135" s="41">
        <f t="shared" si="195"/>
        <v>629.962500000001</v>
      </c>
      <c r="T135" s="40">
        <f t="shared" si="196"/>
        <v>439.13</v>
      </c>
      <c r="U135" s="41">
        <f t="shared" si="197"/>
        <v>190.832500000001</v>
      </c>
      <c r="V135" s="42">
        <f t="shared" si="198"/>
        <v>0.0350991477188711</v>
      </c>
      <c r="W135" s="42">
        <f t="shared" si="199"/>
        <v>0.0152530187121388</v>
      </c>
      <c r="X135" s="40">
        <f t="shared" si="200"/>
        <v>0</v>
      </c>
      <c r="Y135" s="42">
        <f t="shared" si="201"/>
        <v>0</v>
      </c>
      <c r="Z135" s="41">
        <f t="shared" si="202"/>
        <v>12141.12</v>
      </c>
      <c r="AA135" s="41">
        <f t="shared" si="203"/>
        <v>1226.899</v>
      </c>
      <c r="AB135" s="41">
        <f t="shared" si="204"/>
        <v>787.769</v>
      </c>
      <c r="AC135" s="43">
        <f t="shared" si="205"/>
        <v>0.0648843764002003</v>
      </c>
      <c r="AD135" s="44">
        <f t="shared" ref="AD135:AD143" si="208">AF135/30</f>
        <v>14270.7</v>
      </c>
      <c r="AE135" s="53">
        <f t="shared" si="206"/>
        <v>128385.58</v>
      </c>
      <c r="AF135" s="45">
        <v>428121</v>
      </c>
      <c r="AG135" s="30">
        <f t="shared" si="207"/>
        <v>-1759.57</v>
      </c>
      <c r="AH135" s="23"/>
      <c r="AJ135" s="26"/>
    </row>
    <row r="136" spans="1:38" s="23" customFormat="1" ht="21" customHeight="1">
      <c r="A136" s="37">
        <v>46158</v>
      </c>
      <c r="B136" s="24" t="s">
        <v>7</v>
      </c>
      <c r="C136" s="26">
        <v>39</v>
      </c>
      <c r="D136" s="27">
        <v>9646.68999999999</v>
      </c>
      <c r="E136" s="27">
        <v>604.4335</v>
      </c>
      <c r="F136" s="27">
        <v>424.63</v>
      </c>
      <c r="G136" s="27">
        <v>179.8035</v>
      </c>
      <c r="H136" s="27">
        <v>11435.25</v>
      </c>
      <c r="I136" s="49">
        <v>0</v>
      </c>
      <c r="J136" s="27">
        <v>1250.27</v>
      </c>
      <c r="M136" s="24"/>
      <c r="N136" s="24"/>
      <c r="O136" s="56">
        <v>46155</v>
      </c>
      <c r="P136" s="56" t="s">
        <v>11</v>
      </c>
      <c r="Q136" s="40">
        <f t="shared" si="193"/>
        <v>25</v>
      </c>
      <c r="R136" s="41">
        <f t="shared" si="194"/>
        <v>6289.18</v>
      </c>
      <c r="S136" s="41">
        <f t="shared" si="195"/>
        <v>337.24</v>
      </c>
      <c r="T136" s="40">
        <f t="shared" si="196"/>
        <v>446.53</v>
      </c>
      <c r="U136" s="41">
        <f t="shared" si="197"/>
        <v>-109.29</v>
      </c>
      <c r="V136" s="42">
        <f t="shared" si="198"/>
        <v>0.0709997169742319</v>
      </c>
      <c r="W136" s="42">
        <f t="shared" si="199"/>
        <v>-0.0173774641527194</v>
      </c>
      <c r="X136" s="40">
        <f t="shared" si="200"/>
        <v>0</v>
      </c>
      <c r="Y136" s="42">
        <f t="shared" si="201"/>
        <v>0</v>
      </c>
      <c r="Z136" s="41">
        <f t="shared" si="202"/>
        <v>7894.84</v>
      </c>
      <c r="AA136" s="41">
        <f t="shared" si="203"/>
        <v>822.834</v>
      </c>
      <c r="AB136" s="41">
        <f t="shared" si="204"/>
        <v>376.304</v>
      </c>
      <c r="AC136" s="43">
        <f t="shared" si="205"/>
        <v>0.0476645505165399</v>
      </c>
      <c r="AD136" s="44">
        <f t="shared" si="208"/>
        <v>16805.4</v>
      </c>
      <c r="AE136" s="53">
        <f t="shared" si="206"/>
        <v>70009.77</v>
      </c>
      <c r="AF136" s="45">
        <v>504162</v>
      </c>
      <c r="AG136" s="30">
        <f t="shared" si="207"/>
        <v>-10516.22</v>
      </c>
      <c r="AJ136" s="22"/>
    </row>
    <row r="137" spans="1:38" s="23" customFormat="1" ht="21" customHeight="1">
      <c r="A137" s="37">
        <v>46158</v>
      </c>
      <c r="B137" s="24" t="s">
        <v>9</v>
      </c>
      <c r="C137" s="26">
        <v>30</v>
      </c>
      <c r="D137" s="27">
        <v>9852.14999999999</v>
      </c>
      <c r="E137" s="27">
        <v>507.6105</v>
      </c>
      <c r="F137" s="27">
        <v>450.57</v>
      </c>
      <c r="G137" s="27">
        <v>57.0405000000003</v>
      </c>
      <c r="H137" s="27">
        <v>14177.01</v>
      </c>
      <c r="I137" s="49">
        <v>-376.58</v>
      </c>
      <c r="J137" s="27">
        <v>1432.608</v>
      </c>
      <c r="L137" s="24"/>
      <c r="O137" s="56">
        <v>46155</v>
      </c>
      <c r="P137" s="56" t="s">
        <v>4</v>
      </c>
      <c r="Q137" s="40">
        <f t="shared" si="193"/>
        <v>0</v>
      </c>
      <c r="R137" s="41">
        <f t="shared" si="194"/>
        <v>0</v>
      </c>
      <c r="S137" s="41">
        <f t="shared" si="195"/>
        <v>0</v>
      </c>
      <c r="T137" s="40">
        <f t="shared" si="196"/>
        <v>0</v>
      </c>
      <c r="U137" s="41">
        <f t="shared" si="197"/>
        <v>0</v>
      </c>
      <c r="V137" s="42">
        <f t="shared" si="198"/>
        <v>0</v>
      </c>
      <c r="W137" s="42">
        <f t="shared" si="199"/>
        <v>0</v>
      </c>
      <c r="X137" s="40">
        <f t="shared" si="200"/>
        <v>0</v>
      </c>
      <c r="Y137" s="42">
        <f t="shared" si="201"/>
        <v>0</v>
      </c>
      <c r="Z137" s="41">
        <f t="shared" si="202"/>
        <v>0</v>
      </c>
      <c r="AA137" s="41">
        <f t="shared" si="203"/>
        <v>0</v>
      </c>
      <c r="AB137" s="41">
        <f t="shared" si="204"/>
        <v>0</v>
      </c>
      <c r="AC137" s="43">
        <f t="shared" si="205"/>
        <v>0</v>
      </c>
      <c r="AD137" s="44">
        <f t="shared" si="208"/>
        <v>0</v>
      </c>
      <c r="AE137" s="53">
        <f t="shared" si="206"/>
        <v>240.98</v>
      </c>
      <c r="AF137" s="45">
        <v>0</v>
      </c>
      <c r="AG137" s="30">
        <f t="shared" si="207"/>
        <v>0</v>
      </c>
      <c r="AJ137" s="22"/>
    </row>
    <row r="138" spans="1:38" s="23" customFormat="1" ht="21" customHeight="1">
      <c r="A138" s="37">
        <v>46158</v>
      </c>
      <c r="B138" s="24" t="s">
        <v>11</v>
      </c>
      <c r="C138" s="26">
        <v>18</v>
      </c>
      <c r="D138" s="27">
        <v>5402.21</v>
      </c>
      <c r="E138" s="27">
        <v>288.5585</v>
      </c>
      <c r="F138" s="27">
        <v>458.16</v>
      </c>
      <c r="G138" s="27">
        <v>-169.6015</v>
      </c>
      <c r="H138" s="27">
        <v>5816.46</v>
      </c>
      <c r="I138" s="49">
        <v>0</v>
      </c>
      <c r="J138" s="27">
        <v>609.794</v>
      </c>
      <c r="L138" s="24"/>
      <c r="O138" s="56">
        <v>46155</v>
      </c>
      <c r="P138" s="56" t="s">
        <v>19</v>
      </c>
      <c r="Q138" s="40">
        <f t="shared" si="193"/>
        <v>0</v>
      </c>
      <c r="R138" s="41">
        <f t="shared" si="194"/>
        <v>0</v>
      </c>
      <c r="S138" s="41">
        <f t="shared" si="195"/>
        <v>0</v>
      </c>
      <c r="T138" s="40">
        <f t="shared" si="196"/>
        <v>10.2</v>
      </c>
      <c r="U138" s="41">
        <f t="shared" si="197"/>
        <v>-10.2</v>
      </c>
      <c r="V138" s="42">
        <f t="shared" si="198"/>
        <v>0</v>
      </c>
      <c r="W138" s="42">
        <f t="shared" si="199"/>
        <v>0</v>
      </c>
      <c r="X138" s="40">
        <f t="shared" si="200"/>
        <v>0</v>
      </c>
      <c r="Y138" s="42">
        <f t="shared" si="201"/>
        <v>0</v>
      </c>
      <c r="Z138" s="41">
        <f t="shared" si="202"/>
        <v>0</v>
      </c>
      <c r="AA138" s="41">
        <f t="shared" si="203"/>
        <v>0</v>
      </c>
      <c r="AB138" s="41">
        <f t="shared" si="204"/>
        <v>-10.2</v>
      </c>
      <c r="AC138" s="43">
        <f t="shared" si="205"/>
        <v>0</v>
      </c>
      <c r="AD138" s="44">
        <f t="shared" si="208"/>
        <v>0</v>
      </c>
      <c r="AE138" s="53">
        <f t="shared" si="206"/>
        <v>4569.26</v>
      </c>
      <c r="AF138" s="44">
        <v>0</v>
      </c>
      <c r="AG138" s="30">
        <f t="shared" si="207"/>
        <v>0</v>
      </c>
      <c r="AJ138" s="22"/>
    </row>
    <row r="139" spans="1:38" s="23" customFormat="1" ht="21" customHeight="1">
      <c r="A139" s="37">
        <v>46158</v>
      </c>
      <c r="B139" s="24" t="s">
        <v>4</v>
      </c>
      <c r="C139" s="26">
        <v>0</v>
      </c>
      <c r="D139" s="27">
        <v>0</v>
      </c>
      <c r="E139" s="27">
        <v>0</v>
      </c>
      <c r="F139" s="27">
        <v>0</v>
      </c>
      <c r="G139" s="27">
        <v>0</v>
      </c>
      <c r="H139" s="27">
        <v>0</v>
      </c>
      <c r="I139" s="49">
        <v>0</v>
      </c>
      <c r="J139" s="27">
        <v>0</v>
      </c>
      <c r="L139" s="24"/>
      <c r="O139" s="56">
        <v>46155</v>
      </c>
      <c r="P139" s="56" t="s">
        <v>18</v>
      </c>
      <c r="Q139" s="40">
        <f t="shared" si="193"/>
        <v>6</v>
      </c>
      <c r="R139" s="41">
        <f t="shared" si="194"/>
        <v>1828.66</v>
      </c>
      <c r="S139" s="41">
        <f t="shared" si="195"/>
        <v>111.071</v>
      </c>
      <c r="T139" s="40">
        <f t="shared" si="196"/>
        <v>204.02</v>
      </c>
      <c r="U139" s="41">
        <f t="shared" si="197"/>
        <v>-92.949</v>
      </c>
      <c r="V139" s="42">
        <f t="shared" si="198"/>
        <v>0.111568033423381</v>
      </c>
      <c r="W139" s="42">
        <f t="shared" si="199"/>
        <v>-0.0508290223442302</v>
      </c>
      <c r="X139" s="40">
        <f t="shared" si="200"/>
        <v>0</v>
      </c>
      <c r="Y139" s="42">
        <f t="shared" si="201"/>
        <v>0</v>
      </c>
      <c r="Z139" s="41">
        <f t="shared" si="202"/>
        <v>1651.42</v>
      </c>
      <c r="AA139" s="41">
        <f t="shared" si="203"/>
        <v>184.77</v>
      </c>
      <c r="AB139" s="41">
        <f t="shared" si="204"/>
        <v>-19.25</v>
      </c>
      <c r="AC139" s="43">
        <f t="shared" si="205"/>
        <v>-0.0116566348960289</v>
      </c>
      <c r="AD139" s="44">
        <f t="shared" si="208"/>
        <v>7399.8</v>
      </c>
      <c r="AE139" s="53">
        <f t="shared" si="206"/>
        <v>39341.33</v>
      </c>
      <c r="AF139" s="45">
        <v>221994</v>
      </c>
      <c r="AG139" s="30">
        <f t="shared" si="207"/>
        <v>-5571.14</v>
      </c>
      <c r="AJ139" s="22"/>
    </row>
    <row r="140" spans="1:38" s="23" customFormat="1" ht="21" customHeight="1">
      <c r="A140" s="37">
        <v>46158</v>
      </c>
      <c r="B140" s="24" t="s">
        <v>19</v>
      </c>
      <c r="C140" s="22">
        <v>1</v>
      </c>
      <c r="D140" s="25">
        <v>195.76</v>
      </c>
      <c r="E140" s="27">
        <v>8.14799999999998</v>
      </c>
      <c r="F140" s="27">
        <v>10.2</v>
      </c>
      <c r="G140" s="27">
        <v>-2.05200000000002</v>
      </c>
      <c r="H140" s="27">
        <v>0</v>
      </c>
      <c r="I140" s="49">
        <v>0</v>
      </c>
      <c r="J140" s="27">
        <v>0</v>
      </c>
      <c r="L140" s="24"/>
      <c r="O140" s="56">
        <v>46155</v>
      </c>
      <c r="P140" s="56" t="s">
        <v>22</v>
      </c>
      <c r="Q140" s="40">
        <f t="shared" si="193"/>
        <v>6</v>
      </c>
      <c r="R140" s="41">
        <f t="shared" si="194"/>
        <v>1186.88</v>
      </c>
      <c r="S140" s="41">
        <f t="shared" si="195"/>
        <v>74.0119999999999</v>
      </c>
      <c r="T140" s="40">
        <f t="shared" si="196"/>
        <v>168.14</v>
      </c>
      <c r="U140" s="41">
        <f t="shared" si="197"/>
        <v>-94.1280000000001</v>
      </c>
      <c r="V140" s="42">
        <f t="shared" si="198"/>
        <v>0.141665543273119</v>
      </c>
      <c r="W140" s="42">
        <f t="shared" si="199"/>
        <v>-0.0793070908600702</v>
      </c>
      <c r="X140" s="40">
        <f t="shared" si="200"/>
        <v>0</v>
      </c>
      <c r="Y140" s="42">
        <f t="shared" si="201"/>
        <v>0</v>
      </c>
      <c r="Z140" s="41">
        <f t="shared" si="202"/>
        <v>1735.82</v>
      </c>
      <c r="AA140" s="41">
        <f t="shared" si="203"/>
        <v>197.175</v>
      </c>
      <c r="AB140" s="41">
        <f t="shared" si="204"/>
        <v>29.035</v>
      </c>
      <c r="AC140" s="43">
        <f t="shared" si="205"/>
        <v>0.0167269647774539</v>
      </c>
      <c r="AD140" s="44">
        <f t="shared" si="208"/>
        <v>4861.06666666667</v>
      </c>
      <c r="AE140" s="53">
        <f t="shared" si="206"/>
        <v>22016.11</v>
      </c>
      <c r="AF140" s="45">
        <v>145832</v>
      </c>
      <c r="AG140" s="30">
        <f t="shared" si="207"/>
        <v>-3674.18666666667</v>
      </c>
      <c r="AJ140" s="22"/>
    </row>
    <row r="141" spans="1:38" s="23" customFormat="1" ht="21" customHeight="1">
      <c r="A141" s="37">
        <v>46158</v>
      </c>
      <c r="B141" s="24" t="s">
        <v>18</v>
      </c>
      <c r="C141" s="22">
        <v>11</v>
      </c>
      <c r="D141" s="25">
        <v>3161.24</v>
      </c>
      <c r="E141" s="27">
        <v>189.038</v>
      </c>
      <c r="F141" s="27">
        <v>250.13</v>
      </c>
      <c r="G141" s="27">
        <v>-61.092</v>
      </c>
      <c r="H141" s="27">
        <v>3511.02</v>
      </c>
      <c r="I141" s="49">
        <v>0</v>
      </c>
      <c r="J141" s="27">
        <v>354.589</v>
      </c>
      <c r="L141" s="24"/>
      <c r="O141" s="56">
        <v>46155</v>
      </c>
      <c r="P141" s="56" t="s">
        <v>26</v>
      </c>
      <c r="Q141" s="40">
        <f t="shared" si="193"/>
        <v>0</v>
      </c>
      <c r="R141" s="41">
        <f t="shared" si="194"/>
        <v>0</v>
      </c>
      <c r="S141" s="41">
        <f t="shared" si="195"/>
        <v>0</v>
      </c>
      <c r="T141" s="40">
        <f t="shared" si="196"/>
        <v>21.84</v>
      </c>
      <c r="U141" s="41">
        <f t="shared" si="197"/>
        <v>-21.84</v>
      </c>
      <c r="V141" s="42">
        <f t="shared" si="198"/>
        <v>0</v>
      </c>
      <c r="W141" s="42">
        <f t="shared" si="199"/>
        <v>0</v>
      </c>
      <c r="X141" s="40">
        <f t="shared" si="200"/>
        <v>0</v>
      </c>
      <c r="Y141" s="42">
        <f t="shared" si="201"/>
        <v>0</v>
      </c>
      <c r="Z141" s="41">
        <f t="shared" si="202"/>
        <v>0</v>
      </c>
      <c r="AA141" s="41">
        <f t="shared" si="203"/>
        <v>0</v>
      </c>
      <c r="AB141" s="41">
        <f t="shared" si="204"/>
        <v>-21.84</v>
      </c>
      <c r="AC141" s="43">
        <f t="shared" si="205"/>
        <v>0</v>
      </c>
      <c r="AD141" s="44">
        <f t="shared" si="208"/>
        <v>0</v>
      </c>
      <c r="AE141" s="53">
        <f t="shared" si="206"/>
        <v>176.76</v>
      </c>
      <c r="AF141" s="45">
        <v>0</v>
      </c>
      <c r="AG141" s="30">
        <f t="shared" si="207"/>
        <v>0</v>
      </c>
      <c r="AJ141" s="22"/>
    </row>
    <row r="142" spans="1:38" s="23" customFormat="1" ht="21" customHeight="1">
      <c r="A142" s="37">
        <v>46158</v>
      </c>
      <c r="B142" s="24" t="s">
        <v>22</v>
      </c>
      <c r="C142" s="22">
        <v>8</v>
      </c>
      <c r="D142" s="25">
        <v>2325.84</v>
      </c>
      <c r="E142" s="27">
        <v>122.445</v>
      </c>
      <c r="F142" s="27">
        <v>162.37</v>
      </c>
      <c r="G142" s="27">
        <v>-39.925</v>
      </c>
      <c r="H142" s="27">
        <v>2409.6</v>
      </c>
      <c r="I142" s="49">
        <v>0</v>
      </c>
      <c r="J142" s="27">
        <v>246.831</v>
      </c>
      <c r="L142" s="24"/>
      <c r="O142" s="56">
        <v>46155</v>
      </c>
      <c r="P142" s="56" t="s">
        <v>27</v>
      </c>
      <c r="Q142" s="40">
        <f t="shared" si="193"/>
        <v>1</v>
      </c>
      <c r="R142" s="41">
        <f t="shared" si="194"/>
        <v>157.98</v>
      </c>
      <c r="S142" s="41">
        <f t="shared" si="195"/>
        <v>8.95399999999998</v>
      </c>
      <c r="T142" s="40">
        <f t="shared" si="196"/>
        <v>16.23</v>
      </c>
      <c r="U142" s="41">
        <f t="shared" si="197"/>
        <v>-7.27600000000002</v>
      </c>
      <c r="V142" s="42">
        <f t="shared" si="198"/>
        <v>0.102734523357387</v>
      </c>
      <c r="W142" s="42">
        <f t="shared" si="199"/>
        <v>-0.046056462843398</v>
      </c>
      <c r="X142" s="40">
        <f t="shared" si="200"/>
        <v>0</v>
      </c>
      <c r="Y142" s="42">
        <f t="shared" si="201"/>
        <v>0</v>
      </c>
      <c r="Z142" s="41">
        <f t="shared" si="202"/>
        <v>157.98</v>
      </c>
      <c r="AA142" s="41">
        <f t="shared" si="203"/>
        <v>16.853</v>
      </c>
      <c r="AB142" s="41">
        <f t="shared" si="204"/>
        <v>0.623000000000001</v>
      </c>
      <c r="AC142" s="43">
        <f t="shared" si="205"/>
        <v>0.00394353715660211</v>
      </c>
      <c r="AD142" s="44">
        <f t="shared" si="208"/>
        <v>0</v>
      </c>
      <c r="AE142" s="53">
        <f t="shared" si="206"/>
        <v>1373.84</v>
      </c>
      <c r="AF142" s="44">
        <v>0</v>
      </c>
      <c r="AG142" s="30"/>
      <c r="AJ142" s="22"/>
    </row>
    <row r="143" spans="1:38" s="23" customFormat="1" ht="21" customHeight="1">
      <c r="A143" s="37">
        <v>46158</v>
      </c>
      <c r="B143" s="24" t="s">
        <v>26</v>
      </c>
      <c r="C143" s="22">
        <v>1</v>
      </c>
      <c r="D143" s="25">
        <v>163.76</v>
      </c>
      <c r="E143" s="27">
        <v>8.038</v>
      </c>
      <c r="F143" s="27">
        <v>30.97</v>
      </c>
      <c r="G143" s="27">
        <v>-22.932</v>
      </c>
      <c r="H143" s="27">
        <v>181.76</v>
      </c>
      <c r="I143" s="49">
        <v>0</v>
      </c>
      <c r="J143" s="27">
        <v>21.156</v>
      </c>
      <c r="L143" s="24"/>
      <c r="O143" s="56"/>
      <c r="P143" s="56"/>
      <c r="Q143" s="40">
        <f t="shared" si="193"/>
        <v>0</v>
      </c>
      <c r="R143" s="41">
        <f t="shared" si="194"/>
        <v>0</v>
      </c>
      <c r="S143" s="41">
        <f t="shared" si="195"/>
        <v>0</v>
      </c>
      <c r="T143" s="40">
        <f t="shared" si="196"/>
        <v>0</v>
      </c>
      <c r="U143" s="41">
        <f t="shared" si="197"/>
        <v>0</v>
      </c>
      <c r="V143" s="42">
        <f t="shared" si="198"/>
        <v>0</v>
      </c>
      <c r="W143" s="42">
        <f t="shared" si="199"/>
        <v>0</v>
      </c>
      <c r="X143" s="40">
        <f t="shared" si="200"/>
        <v>0</v>
      </c>
      <c r="Y143" s="42">
        <f t="shared" si="201"/>
        <v>0</v>
      </c>
      <c r="Z143" s="41">
        <f t="shared" si="202"/>
        <v>0</v>
      </c>
      <c r="AA143" s="41">
        <f t="shared" si="203"/>
        <v>0</v>
      </c>
      <c r="AB143" s="41">
        <f t="shared" si="204"/>
        <v>0</v>
      </c>
      <c r="AC143" s="43">
        <f t="shared" si="205"/>
        <v>0</v>
      </c>
      <c r="AD143" s="44">
        <f t="shared" si="208"/>
        <v>0</v>
      </c>
      <c r="AE143" s="53">
        <f t="shared" si="206"/>
        <v>0</v>
      </c>
      <c r="AF143" s="44">
        <v>0</v>
      </c>
      <c r="AG143" s="30"/>
      <c r="AJ143" s="22"/>
    </row>
    <row r="144" spans="1:38" s="24" customFormat="1" ht="21" customHeight="1">
      <c r="A144" s="37">
        <v>46158</v>
      </c>
      <c r="B144" s="23" t="s">
        <v>27</v>
      </c>
      <c r="C144" s="22">
        <v>1</v>
      </c>
      <c r="D144" s="25">
        <v>157.98</v>
      </c>
      <c r="E144" s="25">
        <v>8.95399999999998</v>
      </c>
      <c r="F144" s="25">
        <v>45.26</v>
      </c>
      <c r="G144" s="25">
        <v>-36.306</v>
      </c>
      <c r="H144" s="25">
        <v>157.98</v>
      </c>
      <c r="I144" s="49">
        <v>0</v>
      </c>
      <c r="J144" s="25">
        <v>16.853</v>
      </c>
      <c r="M144" s="23"/>
      <c r="N144" s="23"/>
      <c r="O144" s="50" t="s">
        <v>26172</v>
      </c>
      <c r="P144" s="50"/>
      <c r="Q144" s="32">
        <f>SUM(Q134:Q143)</f>
        <v>113</v>
      </c>
      <c r="R144" s="32">
        <f>SUM(R134:R143)</f>
        <v>32273.83</v>
      </c>
      <c r="S144" s="32">
        <f>SUM(S134:S143)</f>
        <v>1751.5845</v>
      </c>
      <c r="T144" s="32">
        <f>SUM(T134:T143)</f>
        <v>1745.59</v>
      </c>
      <c r="U144" s="36">
        <f t="shared" si="197"/>
        <v>5.99450000000206</v>
      </c>
      <c r="V144" s="51">
        <f>T144/R144</f>
        <v>0.0540868561308032</v>
      </c>
      <c r="W144" s="51">
        <f>U144/R144</f>
        <v>0.000185738723913526</v>
      </c>
      <c r="X144" s="32">
        <f>SUM(X134:X143)</f>
        <v>-170.73</v>
      </c>
      <c r="Y144" s="51">
        <f t="shared" si="201"/>
        <v>-0.00487626544272109</v>
      </c>
      <c r="Z144" s="32">
        <f>SUM(Z134:Z143)</f>
        <v>35183.18</v>
      </c>
      <c r="AA144" s="32">
        <f>SUM(AA134:AA143)</f>
        <v>3692.224</v>
      </c>
      <c r="AB144" s="32">
        <f>SUM(AB134:AB143)</f>
        <v>1946.634</v>
      </c>
      <c r="AC144" s="52">
        <f t="shared" si="205"/>
        <v>0.0553285405128246</v>
      </c>
      <c r="AD144" s="32">
        <f>SUM(AD134:AD143)</f>
        <v>60751.1333333333</v>
      </c>
      <c r="AE144" s="32">
        <f>SUM(AE134:AE143)</f>
        <v>422205.14</v>
      </c>
      <c r="AF144" s="32">
        <f>SUM(AF134:AF143)</f>
        <v>1822534</v>
      </c>
      <c r="AG144" s="30"/>
      <c r="AJ144" s="26"/>
      <c r="AL144" s="23"/>
    </row>
    <row r="145" spans="1:38" s="24" customFormat="1" ht="21" customHeight="1">
      <c r="A145" s="37">
        <v>46159</v>
      </c>
      <c r="B145" s="23" t="s">
        <v>7</v>
      </c>
      <c r="C145" s="22">
        <v>35</v>
      </c>
      <c r="D145" s="25">
        <v>8074.08999999999</v>
      </c>
      <c r="E145" s="25">
        <v>477.0665</v>
      </c>
      <c r="F145" s="25">
        <v>455.54</v>
      </c>
      <c r="G145" s="25">
        <v>21.5265000000005</v>
      </c>
      <c r="H145" s="25">
        <v>14793.9</v>
      </c>
      <c r="I145" s="49">
        <v>0</v>
      </c>
      <c r="J145" s="25">
        <v>1623.961</v>
      </c>
      <c r="K145" s="23"/>
      <c r="M145" s="23"/>
      <c r="N145" s="23"/>
      <c r="O145" s="56">
        <v>46156</v>
      </c>
      <c r="P145" s="40" t="s">
        <v>7</v>
      </c>
      <c r="Q145" s="40">
        <f t="shared" ref="Q145:Q154" si="209">SUMIFS($C:$C,$A:$A,$O:$O,$B:$B,P145)</f>
        <v>45</v>
      </c>
      <c r="R145" s="41">
        <f t="shared" ref="R145:R154" si="210">SUMIFS($D:$D,$A:$A,$O:$O,$B:$B,P145)</f>
        <v>11984.68</v>
      </c>
      <c r="S145" s="41">
        <f t="shared" ref="S145:S154" si="211">SUMIFS($E:$E,$A:$A,$O:$O,$B:$B,P145)</f>
        <v>703.375</v>
      </c>
      <c r="T145" s="40">
        <f t="shared" ref="T145:T154" si="212">SUMIFS($F:$F,$A:$A,$O:$O,$B:$B,P145)</f>
        <v>450.4</v>
      </c>
      <c r="U145" s="41">
        <f t="shared" ref="U145:U155" si="213">S145-T145</f>
        <v>252.975</v>
      </c>
      <c r="V145" s="42">
        <f t="shared" ref="V145:V154" si="214">IFERROR(T145/R145,0)</f>
        <v>0.0375813121418344</v>
      </c>
      <c r="W145" s="42">
        <f t="shared" ref="W145:W154" si="215">IFERROR(U145/R145,0)</f>
        <v>0.0211081981329497</v>
      </c>
      <c r="X145" s="40">
        <f t="shared" ref="X145:X154" si="216">SUMIFS($I:$I,$A:$A,$O:$O,$B:$B,P145)</f>
        <v>-128.46</v>
      </c>
      <c r="Y145" s="42">
        <f t="shared" ref="Y145:Y155" si="217">IFERROR(X145/(Z145+X145),0)</f>
        <v>-0.00941286468805506</v>
      </c>
      <c r="Z145" s="41">
        <f t="shared" ref="Z145:Z154" si="218">SUMIFS($H:$H,$A:$A,$O:$O,$B:$B,P145)</f>
        <v>13775.74</v>
      </c>
      <c r="AA145" s="41">
        <f t="shared" ref="AA145:AA154" si="219">SUMIFS($J:$J,$A:$A,$O:$O,$B:$B,P145)</f>
        <v>1574.264</v>
      </c>
      <c r="AB145" s="41">
        <f t="shared" ref="AB145:AB154" si="220">AA145-T145</f>
        <v>1123.864</v>
      </c>
      <c r="AC145" s="43">
        <f t="shared" ref="AC145:AC155" si="221">IFERROR((AA145-T145)/Z145,0)</f>
        <v>0.0815828405588375</v>
      </c>
      <c r="AD145" s="44">
        <f>AF145/30</f>
        <v>17414.1666666667</v>
      </c>
      <c r="AE145" s="53">
        <f t="shared" ref="AE145:AE154" si="222">X145+Z145+AE134</f>
        <v>169738.79</v>
      </c>
      <c r="AF145" s="44">
        <v>522425</v>
      </c>
      <c r="AG145" s="30">
        <f t="shared" ref="AG145:AG152" si="223">R145-AD145</f>
        <v>-5429.4866666667</v>
      </c>
      <c r="AJ145" s="26"/>
    </row>
    <row r="146" spans="1:38" s="24" customFormat="1" ht="21" customHeight="1">
      <c r="A146" s="37">
        <v>46159</v>
      </c>
      <c r="B146" s="23" t="s">
        <v>9</v>
      </c>
      <c r="C146" s="22">
        <v>45</v>
      </c>
      <c r="D146" s="25">
        <v>15276.39</v>
      </c>
      <c r="E146" s="25">
        <v>778.9675</v>
      </c>
      <c r="F146" s="25">
        <v>467.88</v>
      </c>
      <c r="G146" s="25">
        <v>311.0875</v>
      </c>
      <c r="H146" s="25">
        <v>22231.72</v>
      </c>
      <c r="I146" s="49">
        <v>-17.85</v>
      </c>
      <c r="J146" s="25">
        <v>2266.127</v>
      </c>
      <c r="K146" s="23"/>
      <c r="M146" s="23"/>
      <c r="N146" s="23"/>
      <c r="O146" s="56">
        <v>46156</v>
      </c>
      <c r="P146" s="40" t="s">
        <v>9</v>
      </c>
      <c r="Q146" s="40">
        <f t="shared" si="209"/>
        <v>35</v>
      </c>
      <c r="R146" s="41">
        <f t="shared" si="210"/>
        <v>12620.83</v>
      </c>
      <c r="S146" s="41">
        <f t="shared" si="211"/>
        <v>640.8785</v>
      </c>
      <c r="T146" s="40">
        <f t="shared" si="212"/>
        <v>452.27</v>
      </c>
      <c r="U146" s="41">
        <f t="shared" si="213"/>
        <v>188.6085</v>
      </c>
      <c r="V146" s="42">
        <f t="shared" si="214"/>
        <v>0.0358352025976105</v>
      </c>
      <c r="W146" s="42">
        <f t="shared" si="215"/>
        <v>0.0149442231612342</v>
      </c>
      <c r="X146" s="40">
        <f t="shared" si="216"/>
        <v>-371.18</v>
      </c>
      <c r="Y146" s="42">
        <f t="shared" si="217"/>
        <v>-0.033788144564977</v>
      </c>
      <c r="Z146" s="41">
        <f t="shared" si="218"/>
        <v>11356.69</v>
      </c>
      <c r="AA146" s="41">
        <f t="shared" si="219"/>
        <v>1129.002</v>
      </c>
      <c r="AB146" s="41">
        <f t="shared" si="220"/>
        <v>676.732</v>
      </c>
      <c r="AC146" s="43">
        <f t="shared" si="221"/>
        <v>0.0595888414670119</v>
      </c>
      <c r="AD146" s="44">
        <f t="shared" ref="AD146:AD154" si="224">AF146/30</f>
        <v>14270.7</v>
      </c>
      <c r="AE146" s="53">
        <f t="shared" si="222"/>
        <v>139371.09</v>
      </c>
      <c r="AF146" s="45">
        <v>428121</v>
      </c>
      <c r="AG146" s="30">
        <f t="shared" si="223"/>
        <v>-1649.87</v>
      </c>
      <c r="AJ146" s="26"/>
    </row>
    <row r="147" spans="1:38" s="24" customFormat="1" ht="21" customHeight="1">
      <c r="A147" s="37">
        <v>46159</v>
      </c>
      <c r="B147" s="23" t="s">
        <v>11</v>
      </c>
      <c r="C147" s="22">
        <v>25</v>
      </c>
      <c r="D147" s="25">
        <v>6125.53</v>
      </c>
      <c r="E147" s="25">
        <v>345.3045</v>
      </c>
      <c r="F147" s="25">
        <v>447.17</v>
      </c>
      <c r="G147" s="25">
        <v>-101.865499999999</v>
      </c>
      <c r="H147" s="25">
        <v>9365.3</v>
      </c>
      <c r="I147" s="49">
        <v>-353.08</v>
      </c>
      <c r="J147" s="25">
        <v>967.05</v>
      </c>
      <c r="K147" s="23"/>
      <c r="M147" s="23"/>
      <c r="N147" s="23"/>
      <c r="O147" s="56">
        <v>46156</v>
      </c>
      <c r="P147" s="40" t="s">
        <v>11</v>
      </c>
      <c r="Q147" s="40">
        <f t="shared" si="209"/>
        <v>34</v>
      </c>
      <c r="R147" s="41">
        <f t="shared" si="210"/>
        <v>9536.45</v>
      </c>
      <c r="S147" s="41">
        <f t="shared" si="211"/>
        <v>557.6445</v>
      </c>
      <c r="T147" s="40">
        <f t="shared" si="212"/>
        <v>440.87</v>
      </c>
      <c r="U147" s="41">
        <f t="shared" si="213"/>
        <v>116.7745</v>
      </c>
      <c r="V147" s="42">
        <f t="shared" si="214"/>
        <v>0.0462299912441212</v>
      </c>
      <c r="W147" s="42">
        <f t="shared" si="215"/>
        <v>0.0122450702305365</v>
      </c>
      <c r="X147" s="40">
        <f t="shared" si="216"/>
        <v>0</v>
      </c>
      <c r="Y147" s="42">
        <f t="shared" si="217"/>
        <v>0</v>
      </c>
      <c r="Z147" s="41">
        <f t="shared" si="218"/>
        <v>6755.64</v>
      </c>
      <c r="AA147" s="41">
        <f t="shared" si="219"/>
        <v>744.6785</v>
      </c>
      <c r="AB147" s="41">
        <f t="shared" si="220"/>
        <v>303.8085</v>
      </c>
      <c r="AC147" s="43">
        <f t="shared" si="221"/>
        <v>0.044971090821891</v>
      </c>
      <c r="AD147" s="44">
        <f t="shared" si="224"/>
        <v>16805.4</v>
      </c>
      <c r="AE147" s="53">
        <f t="shared" si="222"/>
        <v>76765.41</v>
      </c>
      <c r="AF147" s="45">
        <v>504162</v>
      </c>
      <c r="AG147" s="30">
        <f t="shared" si="223"/>
        <v>-7268.95</v>
      </c>
      <c r="AJ147" s="26"/>
    </row>
    <row r="148" spans="1:38" s="24" customFormat="1" ht="21" customHeight="1">
      <c r="A148" s="37">
        <v>46159</v>
      </c>
      <c r="B148" s="23" t="s">
        <v>4</v>
      </c>
      <c r="C148" s="22">
        <v>0</v>
      </c>
      <c r="D148" s="25">
        <v>0</v>
      </c>
      <c r="E148" s="25">
        <v>0</v>
      </c>
      <c r="F148" s="25">
        <v>0</v>
      </c>
      <c r="G148" s="25">
        <v>0</v>
      </c>
      <c r="H148" s="25">
        <v>0</v>
      </c>
      <c r="I148" s="49">
        <v>0</v>
      </c>
      <c r="J148" s="25">
        <v>0</v>
      </c>
      <c r="K148" s="23"/>
      <c r="O148" s="56">
        <v>46156</v>
      </c>
      <c r="P148" s="40" t="s">
        <v>4</v>
      </c>
      <c r="Q148" s="40">
        <f t="shared" si="209"/>
        <v>0</v>
      </c>
      <c r="R148" s="41">
        <f t="shared" si="210"/>
        <v>0</v>
      </c>
      <c r="S148" s="41">
        <f t="shared" si="211"/>
        <v>0</v>
      </c>
      <c r="T148" s="40">
        <f t="shared" si="212"/>
        <v>0</v>
      </c>
      <c r="U148" s="41">
        <f t="shared" si="213"/>
        <v>0</v>
      </c>
      <c r="V148" s="42">
        <f t="shared" si="214"/>
        <v>0</v>
      </c>
      <c r="W148" s="42">
        <f t="shared" si="215"/>
        <v>0</v>
      </c>
      <c r="X148" s="40">
        <f t="shared" si="216"/>
        <v>0</v>
      </c>
      <c r="Y148" s="42">
        <f t="shared" si="217"/>
        <v>0</v>
      </c>
      <c r="Z148" s="41">
        <f t="shared" si="218"/>
        <v>0</v>
      </c>
      <c r="AA148" s="41">
        <f t="shared" si="219"/>
        <v>0</v>
      </c>
      <c r="AB148" s="41">
        <f t="shared" si="220"/>
        <v>0</v>
      </c>
      <c r="AC148" s="43">
        <f t="shared" si="221"/>
        <v>0</v>
      </c>
      <c r="AD148" s="44">
        <f t="shared" si="224"/>
        <v>0</v>
      </c>
      <c r="AE148" s="53">
        <f t="shared" si="222"/>
        <v>240.98</v>
      </c>
      <c r="AF148" s="45">
        <v>0</v>
      </c>
      <c r="AG148" s="30">
        <f t="shared" si="223"/>
        <v>0</v>
      </c>
      <c r="AJ148" s="26"/>
    </row>
    <row r="149" spans="1:38" s="24" customFormat="1" ht="21" customHeight="1">
      <c r="A149" s="37">
        <v>46159</v>
      </c>
      <c r="B149" s="23" t="s">
        <v>19</v>
      </c>
      <c r="C149" s="22">
        <v>0</v>
      </c>
      <c r="D149" s="25">
        <v>0</v>
      </c>
      <c r="E149" s="25">
        <v>0</v>
      </c>
      <c r="F149" s="25">
        <v>10.2</v>
      </c>
      <c r="G149" s="25">
        <v>-10.2</v>
      </c>
      <c r="H149" s="25">
        <v>195.76</v>
      </c>
      <c r="I149" s="49">
        <v>0</v>
      </c>
      <c r="J149" s="25">
        <v>17.936</v>
      </c>
      <c r="M149" s="23"/>
      <c r="N149" s="23"/>
      <c r="O149" s="56">
        <v>46156</v>
      </c>
      <c r="P149" s="40" t="s">
        <v>19</v>
      </c>
      <c r="Q149" s="40">
        <f t="shared" si="209"/>
        <v>1</v>
      </c>
      <c r="R149" s="41">
        <f t="shared" si="210"/>
        <v>190.76</v>
      </c>
      <c r="S149" s="41">
        <f t="shared" si="211"/>
        <v>9.14799999999998</v>
      </c>
      <c r="T149" s="40">
        <f t="shared" si="212"/>
        <v>9.9</v>
      </c>
      <c r="U149" s="41">
        <f t="shared" si="213"/>
        <v>-0.75200000000002</v>
      </c>
      <c r="V149" s="42">
        <f t="shared" si="214"/>
        <v>0.0518976724680226</v>
      </c>
      <c r="W149" s="42">
        <f t="shared" si="215"/>
        <v>-0.00394212623191455</v>
      </c>
      <c r="X149" s="40">
        <f t="shared" si="216"/>
        <v>0</v>
      </c>
      <c r="Y149" s="42">
        <f t="shared" si="217"/>
        <v>0</v>
      </c>
      <c r="Z149" s="41">
        <f t="shared" si="218"/>
        <v>190.76</v>
      </c>
      <c r="AA149" s="41">
        <f t="shared" si="219"/>
        <v>18.686</v>
      </c>
      <c r="AB149" s="41">
        <f t="shared" si="220"/>
        <v>8.786</v>
      </c>
      <c r="AC149" s="43">
        <f t="shared" si="221"/>
        <v>0.0460578737680856</v>
      </c>
      <c r="AD149" s="44">
        <f t="shared" si="224"/>
        <v>0</v>
      </c>
      <c r="AE149" s="53">
        <f t="shared" si="222"/>
        <v>4760.02</v>
      </c>
      <c r="AF149" s="44">
        <v>0</v>
      </c>
      <c r="AG149" s="30">
        <f t="shared" si="223"/>
        <v>190.76</v>
      </c>
      <c r="AJ149" s="26"/>
    </row>
    <row r="150" spans="1:38" s="24" customFormat="1" ht="21" customHeight="1">
      <c r="A150" s="37">
        <v>46159</v>
      </c>
      <c r="B150" s="23" t="s">
        <v>18</v>
      </c>
      <c r="C150" s="22">
        <v>20</v>
      </c>
      <c r="D150" s="25">
        <v>5109.29</v>
      </c>
      <c r="E150" s="25">
        <v>307.6535</v>
      </c>
      <c r="F150" s="25">
        <v>264.1</v>
      </c>
      <c r="G150" s="25">
        <v>43.5534999999999</v>
      </c>
      <c r="H150" s="25">
        <v>4302.72</v>
      </c>
      <c r="I150" s="49">
        <v>0</v>
      </c>
      <c r="J150" s="25">
        <v>443.382</v>
      </c>
      <c r="O150" s="56">
        <v>46156</v>
      </c>
      <c r="P150" s="39" t="s">
        <v>18</v>
      </c>
      <c r="Q150" s="40">
        <f t="shared" si="209"/>
        <v>11</v>
      </c>
      <c r="R150" s="41">
        <f t="shared" si="210"/>
        <v>3726.24</v>
      </c>
      <c r="S150" s="41">
        <f t="shared" si="211"/>
        <v>219.485</v>
      </c>
      <c r="T150" s="40">
        <f t="shared" si="212"/>
        <v>214.81</v>
      </c>
      <c r="U150" s="41">
        <f t="shared" si="213"/>
        <v>4.67500000000001</v>
      </c>
      <c r="V150" s="42">
        <f t="shared" si="214"/>
        <v>0.0576479239125768</v>
      </c>
      <c r="W150" s="42">
        <f t="shared" si="215"/>
        <v>0.00125461591309202</v>
      </c>
      <c r="X150" s="40">
        <f t="shared" si="216"/>
        <v>0</v>
      </c>
      <c r="Y150" s="42">
        <f t="shared" si="217"/>
        <v>0</v>
      </c>
      <c r="Z150" s="41">
        <f t="shared" si="218"/>
        <v>3666.72</v>
      </c>
      <c r="AA150" s="41">
        <f t="shared" si="219"/>
        <v>383.12</v>
      </c>
      <c r="AB150" s="41">
        <f t="shared" si="220"/>
        <v>168.31</v>
      </c>
      <c r="AC150" s="43">
        <f t="shared" si="221"/>
        <v>0.0459020596064057</v>
      </c>
      <c r="AD150" s="44">
        <f t="shared" si="224"/>
        <v>7399.8</v>
      </c>
      <c r="AE150" s="53">
        <f t="shared" si="222"/>
        <v>43008.05</v>
      </c>
      <c r="AF150" s="45">
        <v>221994</v>
      </c>
      <c r="AG150" s="30">
        <f t="shared" si="223"/>
        <v>-3673.56</v>
      </c>
      <c r="AJ150" s="26"/>
    </row>
    <row r="151" spans="1:38" s="24" customFormat="1" ht="21" customHeight="1">
      <c r="A151" s="37">
        <v>46159</v>
      </c>
      <c r="B151" s="23" t="s">
        <v>22</v>
      </c>
      <c r="C151" s="22">
        <v>10</v>
      </c>
      <c r="D151" s="25">
        <v>2286.8</v>
      </c>
      <c r="E151" s="25">
        <v>127.152</v>
      </c>
      <c r="F151" s="25">
        <v>169.18</v>
      </c>
      <c r="G151" s="25">
        <v>-42.0279999999999</v>
      </c>
      <c r="H151" s="25">
        <v>2923.78</v>
      </c>
      <c r="I151" s="49">
        <v>-294.68</v>
      </c>
      <c r="J151" s="25">
        <v>305.565</v>
      </c>
      <c r="K151" s="23"/>
      <c r="M151" s="23"/>
      <c r="N151" s="23"/>
      <c r="O151" s="56">
        <v>46156</v>
      </c>
      <c r="P151" s="40" t="s">
        <v>22</v>
      </c>
      <c r="Q151" s="40">
        <f t="shared" si="209"/>
        <v>10</v>
      </c>
      <c r="R151" s="41">
        <f t="shared" si="210"/>
        <v>2589.92</v>
      </c>
      <c r="S151" s="41">
        <f t="shared" si="211"/>
        <v>145.203</v>
      </c>
      <c r="T151" s="40">
        <f t="shared" si="212"/>
        <v>169.99</v>
      </c>
      <c r="U151" s="41">
        <f t="shared" si="213"/>
        <v>-24.787</v>
      </c>
      <c r="V151" s="42">
        <f t="shared" si="214"/>
        <v>0.0656352319762773</v>
      </c>
      <c r="W151" s="42">
        <f t="shared" si="215"/>
        <v>-0.00957056588620498</v>
      </c>
      <c r="X151" s="40">
        <f t="shared" si="216"/>
        <v>0</v>
      </c>
      <c r="Y151" s="42">
        <f t="shared" si="217"/>
        <v>0</v>
      </c>
      <c r="Z151" s="41">
        <f t="shared" si="218"/>
        <v>1798.2</v>
      </c>
      <c r="AA151" s="41">
        <f t="shared" si="219"/>
        <v>204.341</v>
      </c>
      <c r="AB151" s="41">
        <f t="shared" si="220"/>
        <v>34.351</v>
      </c>
      <c r="AC151" s="43">
        <f t="shared" si="221"/>
        <v>0.0191029918807697</v>
      </c>
      <c r="AD151" s="44">
        <f t="shared" si="224"/>
        <v>4861.06666666667</v>
      </c>
      <c r="AE151" s="53">
        <f t="shared" si="222"/>
        <v>23814.31</v>
      </c>
      <c r="AF151" s="45">
        <v>145832</v>
      </c>
      <c r="AG151" s="30">
        <f t="shared" si="223"/>
        <v>-2271.14666666667</v>
      </c>
      <c r="AJ151" s="26"/>
    </row>
    <row r="152" spans="1:38" s="24" customFormat="1" ht="21" customHeight="1">
      <c r="A152" s="37">
        <v>46159</v>
      </c>
      <c r="B152" s="23" t="s">
        <v>26</v>
      </c>
      <c r="C152" s="22">
        <v>0</v>
      </c>
      <c r="D152" s="25">
        <v>0</v>
      </c>
      <c r="E152" s="25">
        <v>0</v>
      </c>
      <c r="F152" s="25">
        <v>28.23</v>
      </c>
      <c r="G152" s="25">
        <v>-28.23</v>
      </c>
      <c r="H152" s="25">
        <v>163.76</v>
      </c>
      <c r="I152" s="49">
        <v>0</v>
      </c>
      <c r="J152" s="25">
        <v>16.226</v>
      </c>
      <c r="K152" s="23"/>
      <c r="M152" s="23"/>
      <c r="N152" s="23"/>
      <c r="O152" s="56">
        <v>46156</v>
      </c>
      <c r="P152" s="40" t="s">
        <v>26</v>
      </c>
      <c r="Q152" s="40">
        <f t="shared" si="209"/>
        <v>0</v>
      </c>
      <c r="R152" s="41">
        <f t="shared" si="210"/>
        <v>0</v>
      </c>
      <c r="S152" s="41">
        <f t="shared" si="211"/>
        <v>0</v>
      </c>
      <c r="T152" s="40">
        <f t="shared" si="212"/>
        <v>20.59</v>
      </c>
      <c r="U152" s="41">
        <f t="shared" si="213"/>
        <v>-20.59</v>
      </c>
      <c r="V152" s="42">
        <f t="shared" si="214"/>
        <v>0</v>
      </c>
      <c r="W152" s="42">
        <f t="shared" si="215"/>
        <v>0</v>
      </c>
      <c r="X152" s="40">
        <f t="shared" si="216"/>
        <v>0</v>
      </c>
      <c r="Y152" s="42">
        <f t="shared" si="217"/>
        <v>0</v>
      </c>
      <c r="Z152" s="41">
        <f t="shared" si="218"/>
        <v>0</v>
      </c>
      <c r="AA152" s="41">
        <f t="shared" si="219"/>
        <v>0</v>
      </c>
      <c r="AB152" s="41">
        <f t="shared" si="220"/>
        <v>-20.59</v>
      </c>
      <c r="AC152" s="43">
        <f t="shared" si="221"/>
        <v>0</v>
      </c>
      <c r="AD152" s="44">
        <f t="shared" si="224"/>
        <v>0</v>
      </c>
      <c r="AE152" s="53">
        <f t="shared" si="222"/>
        <v>176.76</v>
      </c>
      <c r="AF152" s="45">
        <v>0</v>
      </c>
      <c r="AG152" s="30">
        <f t="shared" si="223"/>
        <v>0</v>
      </c>
      <c r="AJ152" s="26"/>
    </row>
    <row r="153" spans="1:38" s="24" customFormat="1" ht="21" customHeight="1">
      <c r="A153" s="37">
        <v>46159</v>
      </c>
      <c r="B153" s="23" t="s">
        <v>27</v>
      </c>
      <c r="C153" s="22">
        <v>3</v>
      </c>
      <c r="D153" s="25">
        <v>473.94</v>
      </c>
      <c r="E153" s="25">
        <v>49.9099999999999</v>
      </c>
      <c r="F153" s="25">
        <v>35.48</v>
      </c>
      <c r="G153" s="25">
        <v>14.4299999999999</v>
      </c>
      <c r="H153" s="25">
        <v>631.92</v>
      </c>
      <c r="I153" s="49">
        <v>0</v>
      </c>
      <c r="J153" s="25">
        <v>96.2099999999999</v>
      </c>
      <c r="K153" s="23"/>
      <c r="M153" s="23"/>
      <c r="N153" s="23"/>
      <c r="O153" s="56">
        <v>46156</v>
      </c>
      <c r="P153" s="40" t="s">
        <v>27</v>
      </c>
      <c r="Q153" s="40">
        <f t="shared" si="209"/>
        <v>0</v>
      </c>
      <c r="R153" s="41">
        <f t="shared" si="210"/>
        <v>0</v>
      </c>
      <c r="S153" s="41">
        <f t="shared" si="211"/>
        <v>0</v>
      </c>
      <c r="T153" s="40">
        <f t="shared" si="212"/>
        <v>21.95</v>
      </c>
      <c r="U153" s="41">
        <f t="shared" si="213"/>
        <v>-21.95</v>
      </c>
      <c r="V153" s="42">
        <f t="shared" si="214"/>
        <v>0</v>
      </c>
      <c r="W153" s="42">
        <f t="shared" si="215"/>
        <v>0</v>
      </c>
      <c r="X153" s="40">
        <f t="shared" si="216"/>
        <v>0</v>
      </c>
      <c r="Y153" s="42">
        <f t="shared" si="217"/>
        <v>0</v>
      </c>
      <c r="Z153" s="41">
        <f t="shared" si="218"/>
        <v>0</v>
      </c>
      <c r="AA153" s="41">
        <f t="shared" si="219"/>
        <v>0</v>
      </c>
      <c r="AB153" s="41">
        <f t="shared" si="220"/>
        <v>-21.95</v>
      </c>
      <c r="AC153" s="43">
        <f t="shared" si="221"/>
        <v>0</v>
      </c>
      <c r="AD153" s="44">
        <f t="shared" si="224"/>
        <v>0</v>
      </c>
      <c r="AE153" s="53">
        <f t="shared" si="222"/>
        <v>1373.84</v>
      </c>
      <c r="AF153" s="44">
        <v>0</v>
      </c>
      <c r="AG153" s="30"/>
      <c r="AJ153" s="26"/>
    </row>
    <row r="154" spans="1:38" s="24" customFormat="1" ht="21" customHeight="1">
      <c r="A154" s="37">
        <v>46160</v>
      </c>
      <c r="B154" s="23" t="s">
        <v>7</v>
      </c>
      <c r="C154" s="22">
        <v>32</v>
      </c>
      <c r="D154" s="25">
        <v>7905.26999999999</v>
      </c>
      <c r="E154" s="25">
        <v>508.0495</v>
      </c>
      <c r="F154" s="25">
        <v>450.73</v>
      </c>
      <c r="G154" s="25">
        <v>57.3195000000002</v>
      </c>
      <c r="H154" s="25">
        <v>8640.33</v>
      </c>
      <c r="I154" s="49">
        <v>0</v>
      </c>
      <c r="J154" s="25">
        <v>957.438</v>
      </c>
      <c r="K154" s="23"/>
      <c r="M154" s="23"/>
      <c r="N154" s="23"/>
      <c r="O154" s="56"/>
      <c r="P154" s="40"/>
      <c r="Q154" s="40">
        <f t="shared" si="209"/>
        <v>0</v>
      </c>
      <c r="R154" s="41">
        <f t="shared" si="210"/>
        <v>0</v>
      </c>
      <c r="S154" s="41">
        <f t="shared" si="211"/>
        <v>0</v>
      </c>
      <c r="T154" s="40">
        <f t="shared" si="212"/>
        <v>0</v>
      </c>
      <c r="U154" s="41">
        <f t="shared" si="213"/>
        <v>0</v>
      </c>
      <c r="V154" s="42">
        <f t="shared" si="214"/>
        <v>0</v>
      </c>
      <c r="W154" s="42">
        <f t="shared" si="215"/>
        <v>0</v>
      </c>
      <c r="X154" s="40">
        <f t="shared" si="216"/>
        <v>0</v>
      </c>
      <c r="Y154" s="42">
        <f t="shared" si="217"/>
        <v>0</v>
      </c>
      <c r="Z154" s="41">
        <f t="shared" si="218"/>
        <v>0</v>
      </c>
      <c r="AA154" s="41">
        <f t="shared" si="219"/>
        <v>0</v>
      </c>
      <c r="AB154" s="41">
        <f t="shared" si="220"/>
        <v>0</v>
      </c>
      <c r="AC154" s="43">
        <f t="shared" si="221"/>
        <v>0</v>
      </c>
      <c r="AD154" s="44">
        <f t="shared" si="224"/>
        <v>0</v>
      </c>
      <c r="AE154" s="53">
        <f t="shared" si="222"/>
        <v>0</v>
      </c>
      <c r="AF154" s="44">
        <v>0</v>
      </c>
      <c r="AG154" s="30"/>
      <c r="AJ154" s="26"/>
    </row>
    <row r="155" spans="1:38" s="23" customFormat="1" ht="21" customHeight="1">
      <c r="A155" s="37">
        <v>46160</v>
      </c>
      <c r="B155" s="23" t="s">
        <v>9</v>
      </c>
      <c r="C155" s="22">
        <v>20</v>
      </c>
      <c r="D155" s="25">
        <v>7892.85</v>
      </c>
      <c r="E155" s="25">
        <v>355.082500000001</v>
      </c>
      <c r="F155" s="25">
        <v>433.51</v>
      </c>
      <c r="G155" s="25">
        <v>-78.4274999999996</v>
      </c>
      <c r="H155" s="25">
        <v>7872.11</v>
      </c>
      <c r="I155" s="49">
        <v>0</v>
      </c>
      <c r="J155" s="25">
        <v>753.929000000001</v>
      </c>
      <c r="L155" s="24"/>
      <c r="O155" s="50" t="s">
        <v>26172</v>
      </c>
      <c r="P155" s="50"/>
      <c r="Q155" s="32">
        <f>SUM(Q145:Q154)</f>
        <v>136</v>
      </c>
      <c r="R155" s="32">
        <f>SUM(R145:R154)</f>
        <v>40648.88</v>
      </c>
      <c r="S155" s="32">
        <f>SUM(S145:S154)</f>
        <v>2275.734</v>
      </c>
      <c r="T155" s="32">
        <f>SUM(T145:T154)</f>
        <v>1780.78</v>
      </c>
      <c r="U155" s="36">
        <f t="shared" si="213"/>
        <v>494.954</v>
      </c>
      <c r="V155" s="51">
        <f>T155/R155</f>
        <v>0.0438088331093009</v>
      </c>
      <c r="W155" s="51">
        <f>U155/R155</f>
        <v>0.0121763256453806</v>
      </c>
      <c r="X155" s="32">
        <f>SUM(X145:X154)</f>
        <v>-499.64</v>
      </c>
      <c r="Y155" s="51">
        <f t="shared" si="217"/>
        <v>-0.0134877042531188</v>
      </c>
      <c r="Z155" s="32">
        <f>SUM(Z145:Z154)</f>
        <v>37543.75</v>
      </c>
      <c r="AA155" s="32">
        <f>SUM(AA145:AA154)</f>
        <v>4054.0915</v>
      </c>
      <c r="AB155" s="32">
        <f>SUM(AB145:AB154)</f>
        <v>2273.3115</v>
      </c>
      <c r="AC155" s="52">
        <f t="shared" si="221"/>
        <v>0.0605509971699684</v>
      </c>
      <c r="AD155" s="32">
        <f>SUM(AD145:AD154)</f>
        <v>60751.1333333333</v>
      </c>
      <c r="AE155" s="32">
        <f>SUM(AE145:AE154)</f>
        <v>459249.25</v>
      </c>
      <c r="AF155" s="32">
        <f>SUM(AF145:AF154)</f>
        <v>1822534</v>
      </c>
      <c r="AG155" s="30"/>
      <c r="AJ155" s="22"/>
      <c r="AL155" s="24"/>
    </row>
    <row r="156" spans="1:38" s="23" customFormat="1" ht="21" customHeight="1">
      <c r="A156" s="37">
        <v>46160</v>
      </c>
      <c r="B156" s="23" t="s">
        <v>11</v>
      </c>
      <c r="C156" s="22">
        <v>23</v>
      </c>
      <c r="D156" s="25">
        <v>5791.87</v>
      </c>
      <c r="E156" s="25">
        <v>302.9215</v>
      </c>
      <c r="F156" s="25">
        <v>424.51</v>
      </c>
      <c r="G156" s="25">
        <v>-121.5885</v>
      </c>
      <c r="H156" s="25">
        <v>4782.66</v>
      </c>
      <c r="I156" s="49">
        <v>-493.06</v>
      </c>
      <c r="J156" s="25">
        <v>488.461</v>
      </c>
      <c r="L156" s="24"/>
      <c r="O156" s="56">
        <v>46157</v>
      </c>
      <c r="P156" s="40" t="s">
        <v>7</v>
      </c>
      <c r="Q156" s="40">
        <f t="shared" ref="Q156:Q165" si="225">SUMIFS($C:$C,$A:$A,$O:$O,$B:$B,P156)</f>
        <v>47</v>
      </c>
      <c r="R156" s="41">
        <f t="shared" ref="R156:R165" si="226">SUMIFS($D:$D,$A:$A,$O:$O,$B:$B,P156)</f>
        <v>10460.31</v>
      </c>
      <c r="S156" s="41">
        <f t="shared" ref="S156:S165" si="227">SUMIFS($E:$E,$A:$A,$O:$O,$B:$B,P156)</f>
        <v>618.5345</v>
      </c>
      <c r="T156" s="40">
        <f t="shared" ref="T156:T165" si="228">SUMIFS($F:$F,$A:$A,$O:$O,$B:$B,P156)</f>
        <v>383.64</v>
      </c>
      <c r="U156" s="41">
        <f t="shared" ref="U156:U166" si="229">S156-T156</f>
        <v>234.8945</v>
      </c>
      <c r="V156" s="42">
        <f t="shared" ref="V156:V165" si="230">IFERROR(T156/R156,0)</f>
        <v>0.0366757772953192</v>
      </c>
      <c r="W156" s="42">
        <f t="shared" ref="W156:W165" si="231">IFERROR(U156/R156,0)</f>
        <v>0.0224557876391809</v>
      </c>
      <c r="X156" s="40">
        <f t="shared" ref="X156:X165" si="232">SUMIFS($I:$I,$A:$A,$O:$O,$B:$B,P156)</f>
        <v>-554.18</v>
      </c>
      <c r="Y156" s="42">
        <f t="shared" ref="Y156:Y166" si="233">IFERROR(X156/(Z156+X156),0)</f>
        <v>-0.624977444965716</v>
      </c>
      <c r="Z156" s="41">
        <f>SUMIFS($H:$H,$A:$A,$O:$O,$B:$B,P156)</f>
        <v>1440.9</v>
      </c>
      <c r="AA156" s="41">
        <f t="shared" ref="AA156:AA165" si="234">SUMIFS($J:$J,$A:$A,$O:$O,$B:$B,P156)</f>
        <v>152.412</v>
      </c>
      <c r="AB156" s="41">
        <f t="shared" ref="AB156:AB165" si="235">AA156-T156</f>
        <v>-231.228</v>
      </c>
      <c r="AC156" s="43">
        <f t="shared" ref="AC156:AC166" si="236">IFERROR((AA156-T156)/Z156,0)</f>
        <v>-0.160474703310431</v>
      </c>
      <c r="AD156" s="44">
        <f>AF156/30</f>
        <v>17414.1666666667</v>
      </c>
      <c r="AE156" s="53">
        <f t="shared" ref="AE156:AE165" si="237">X156+Z156+AE145</f>
        <v>170625.51</v>
      </c>
      <c r="AF156" s="44">
        <v>522425</v>
      </c>
      <c r="AG156" s="30">
        <f t="shared" ref="AG156:AG163" si="238">R156-AD156</f>
        <v>-6953.8566666667</v>
      </c>
      <c r="AJ156" s="22"/>
    </row>
    <row r="157" spans="1:38" s="23" customFormat="1" ht="21" customHeight="1">
      <c r="A157" s="37">
        <v>46160</v>
      </c>
      <c r="B157" s="23" t="s">
        <v>4</v>
      </c>
      <c r="C157" s="22">
        <v>0</v>
      </c>
      <c r="D157" s="25">
        <v>0</v>
      </c>
      <c r="E157" s="25">
        <v>0</v>
      </c>
      <c r="F157" s="25">
        <v>0</v>
      </c>
      <c r="G157" s="25">
        <v>0</v>
      </c>
      <c r="H157" s="25">
        <v>0</v>
      </c>
      <c r="I157" s="49">
        <v>0</v>
      </c>
      <c r="J157" s="25">
        <v>0</v>
      </c>
      <c r="L157" s="24"/>
      <c r="N157" s="24"/>
      <c r="O157" s="56">
        <v>46157</v>
      </c>
      <c r="P157" s="40" t="s">
        <v>9</v>
      </c>
      <c r="Q157" s="40">
        <f t="shared" si="225"/>
        <v>41</v>
      </c>
      <c r="R157" s="41">
        <f t="shared" si="226"/>
        <v>14897.83</v>
      </c>
      <c r="S157" s="41">
        <f t="shared" si="227"/>
        <v>776.107500000001</v>
      </c>
      <c r="T157" s="40">
        <f t="shared" si="228"/>
        <v>407.57</v>
      </c>
      <c r="U157" s="41">
        <f t="shared" si="229"/>
        <v>368.537500000001</v>
      </c>
      <c r="V157" s="42">
        <f t="shared" si="230"/>
        <v>0.0273576755809403</v>
      </c>
      <c r="W157" s="42">
        <f t="shared" si="231"/>
        <v>0.0247376631361749</v>
      </c>
      <c r="X157" s="40">
        <f t="shared" si="232"/>
        <v>-292.04</v>
      </c>
      <c r="Y157" s="42">
        <f t="shared" si="233"/>
        <v>-0.0984698797618165</v>
      </c>
      <c r="Z157" s="41">
        <f t="shared" ref="Z156:Z165" si="239">SUMIFS($H:$H,$A:$A,$O:$O,$B:$B,P157)</f>
        <v>3257.82</v>
      </c>
      <c r="AA157" s="41">
        <f t="shared" si="234"/>
        <v>339.45</v>
      </c>
      <c r="AB157" s="41">
        <f t="shared" si="235"/>
        <v>-68.12</v>
      </c>
      <c r="AC157" s="43">
        <f t="shared" si="236"/>
        <v>-0.0209096880736198</v>
      </c>
      <c r="AD157" s="44">
        <f t="shared" ref="AD157:AD165" si="240">AF157/30</f>
        <v>14270.7</v>
      </c>
      <c r="AE157" s="53">
        <f t="shared" si="237"/>
        <v>142336.87</v>
      </c>
      <c r="AF157" s="45">
        <v>428121</v>
      </c>
      <c r="AG157" s="30">
        <f t="shared" si="238"/>
        <v>627.129999999999</v>
      </c>
      <c r="AJ157" s="22"/>
    </row>
    <row r="158" spans="1:38" s="23" customFormat="1" ht="21" customHeight="1">
      <c r="A158" s="37">
        <v>46160</v>
      </c>
      <c r="B158" s="23" t="s">
        <v>19</v>
      </c>
      <c r="C158" s="22">
        <v>1</v>
      </c>
      <c r="D158" s="25">
        <v>195.76</v>
      </c>
      <c r="E158" s="25">
        <v>8.14799999999998</v>
      </c>
      <c r="F158" s="25">
        <v>0.3</v>
      </c>
      <c r="G158" s="25">
        <v>7.84799999999998</v>
      </c>
      <c r="H158" s="25">
        <v>195.76</v>
      </c>
      <c r="I158" s="49">
        <v>0</v>
      </c>
      <c r="J158" s="25">
        <v>17.936</v>
      </c>
      <c r="L158" s="24"/>
      <c r="N158" s="24"/>
      <c r="O158" s="56">
        <v>46157</v>
      </c>
      <c r="P158" s="40" t="s">
        <v>11</v>
      </c>
      <c r="Q158" s="40">
        <f t="shared" si="225"/>
        <v>17</v>
      </c>
      <c r="R158" s="41">
        <f t="shared" si="226"/>
        <v>3290.68</v>
      </c>
      <c r="S158" s="41">
        <f t="shared" si="227"/>
        <v>176.248</v>
      </c>
      <c r="T158" s="40">
        <f t="shared" si="228"/>
        <v>427.96</v>
      </c>
      <c r="U158" s="41">
        <f t="shared" si="229"/>
        <v>-251.712</v>
      </c>
      <c r="V158" s="42">
        <f t="shared" si="230"/>
        <v>0.130052147276551</v>
      </c>
      <c r="W158" s="42">
        <f t="shared" si="231"/>
        <v>-0.0764923967082791</v>
      </c>
      <c r="X158" s="40">
        <f t="shared" si="232"/>
        <v>0</v>
      </c>
      <c r="Y158" s="42">
        <f t="shared" si="233"/>
        <v>0</v>
      </c>
      <c r="Z158" s="41">
        <f t="shared" si="239"/>
        <v>2017.85</v>
      </c>
      <c r="AA158" s="41">
        <f t="shared" si="234"/>
        <v>198.3255</v>
      </c>
      <c r="AB158" s="41">
        <f t="shared" si="235"/>
        <v>-229.6345</v>
      </c>
      <c r="AC158" s="43">
        <f t="shared" si="236"/>
        <v>-0.113801570979012</v>
      </c>
      <c r="AD158" s="44">
        <f t="shared" si="240"/>
        <v>16805.4</v>
      </c>
      <c r="AE158" s="53">
        <f t="shared" si="237"/>
        <v>78783.26</v>
      </c>
      <c r="AF158" s="45">
        <v>504162</v>
      </c>
      <c r="AG158" s="30">
        <f t="shared" si="238"/>
        <v>-13514.72</v>
      </c>
      <c r="AJ158" s="22"/>
    </row>
    <row r="159" spans="1:38" s="23" customFormat="1" ht="21" customHeight="1">
      <c r="A159" s="37">
        <v>46160</v>
      </c>
      <c r="B159" s="23" t="s">
        <v>18</v>
      </c>
      <c r="C159" s="22">
        <v>12</v>
      </c>
      <c r="D159" s="25">
        <v>4291</v>
      </c>
      <c r="E159" s="25">
        <v>225.102</v>
      </c>
      <c r="F159" s="25">
        <v>250.83</v>
      </c>
      <c r="G159" s="25">
        <v>-25.728</v>
      </c>
      <c r="H159" s="25">
        <v>3306.02</v>
      </c>
      <c r="I159" s="49">
        <v>-236.98</v>
      </c>
      <c r="J159" s="25">
        <v>367.806</v>
      </c>
      <c r="L159" s="24"/>
      <c r="N159" s="24"/>
      <c r="O159" s="56">
        <v>46157</v>
      </c>
      <c r="P159" s="40" t="s">
        <v>4</v>
      </c>
      <c r="Q159" s="40">
        <f t="shared" si="225"/>
        <v>0</v>
      </c>
      <c r="R159" s="41">
        <f t="shared" si="226"/>
        <v>0</v>
      </c>
      <c r="S159" s="41">
        <f t="shared" si="227"/>
        <v>0</v>
      </c>
      <c r="T159" s="40">
        <f t="shared" si="228"/>
        <v>0</v>
      </c>
      <c r="U159" s="41">
        <f t="shared" si="229"/>
        <v>0</v>
      </c>
      <c r="V159" s="42">
        <f t="shared" si="230"/>
        <v>0</v>
      </c>
      <c r="W159" s="42">
        <f t="shared" si="231"/>
        <v>0</v>
      </c>
      <c r="X159" s="40">
        <f t="shared" si="232"/>
        <v>0</v>
      </c>
      <c r="Y159" s="42">
        <f t="shared" si="233"/>
        <v>0</v>
      </c>
      <c r="Z159" s="41">
        <f t="shared" si="239"/>
        <v>0</v>
      </c>
      <c r="AA159" s="41">
        <f t="shared" si="234"/>
        <v>0</v>
      </c>
      <c r="AB159" s="41">
        <f t="shared" si="235"/>
        <v>0</v>
      </c>
      <c r="AC159" s="43">
        <f t="shared" si="236"/>
        <v>0</v>
      </c>
      <c r="AD159" s="44">
        <f t="shared" si="240"/>
        <v>0</v>
      </c>
      <c r="AE159" s="53">
        <f t="shared" si="237"/>
        <v>240.98</v>
      </c>
      <c r="AF159" s="45">
        <v>0</v>
      </c>
      <c r="AG159" s="30">
        <f t="shared" si="238"/>
        <v>0</v>
      </c>
      <c r="AJ159" s="22"/>
    </row>
    <row r="160" spans="1:38" s="23" customFormat="1" ht="21" customHeight="1">
      <c r="A160" s="37">
        <v>46160</v>
      </c>
      <c r="B160" s="23" t="s">
        <v>22</v>
      </c>
      <c r="C160" s="22">
        <v>11</v>
      </c>
      <c r="D160" s="25">
        <v>2630.78</v>
      </c>
      <c r="E160" s="25">
        <v>145.296</v>
      </c>
      <c r="F160" s="25">
        <v>166.66</v>
      </c>
      <c r="G160" s="25">
        <v>-21.3639999999999</v>
      </c>
      <c r="H160" s="25">
        <v>2333.82</v>
      </c>
      <c r="I160" s="49">
        <v>0</v>
      </c>
      <c r="J160" s="25">
        <v>242.289</v>
      </c>
      <c r="L160" s="24"/>
      <c r="N160" s="24"/>
      <c r="O160" s="56">
        <v>46157</v>
      </c>
      <c r="P160" s="40" t="s">
        <v>19</v>
      </c>
      <c r="Q160" s="40">
        <f t="shared" si="225"/>
        <v>0</v>
      </c>
      <c r="R160" s="41">
        <f t="shared" si="226"/>
        <v>0</v>
      </c>
      <c r="S160" s="41">
        <f t="shared" si="227"/>
        <v>0</v>
      </c>
      <c r="T160" s="40">
        <f t="shared" si="228"/>
        <v>10.03</v>
      </c>
      <c r="U160" s="41">
        <f t="shared" si="229"/>
        <v>-10.03</v>
      </c>
      <c r="V160" s="42">
        <f t="shared" si="230"/>
        <v>0</v>
      </c>
      <c r="W160" s="42">
        <f t="shared" si="231"/>
        <v>0</v>
      </c>
      <c r="X160" s="40">
        <f t="shared" si="232"/>
        <v>0</v>
      </c>
      <c r="Y160" s="42">
        <f t="shared" si="233"/>
        <v>0</v>
      </c>
      <c r="Z160" s="41">
        <f t="shared" si="239"/>
        <v>0</v>
      </c>
      <c r="AA160" s="41">
        <f t="shared" si="234"/>
        <v>0</v>
      </c>
      <c r="AB160" s="41">
        <f t="shared" si="235"/>
        <v>-10.03</v>
      </c>
      <c r="AC160" s="43">
        <f t="shared" si="236"/>
        <v>0</v>
      </c>
      <c r="AD160" s="44">
        <f t="shared" si="240"/>
        <v>0</v>
      </c>
      <c r="AE160" s="53">
        <f t="shared" si="237"/>
        <v>4760.02</v>
      </c>
      <c r="AF160" s="44">
        <v>0</v>
      </c>
      <c r="AG160" s="30">
        <f t="shared" si="238"/>
        <v>0</v>
      </c>
      <c r="AH160" s="24"/>
      <c r="AJ160" s="22"/>
    </row>
    <row r="161" spans="1:36" s="24" customFormat="1" ht="21" customHeight="1">
      <c r="A161" s="37">
        <v>46160</v>
      </c>
      <c r="B161" s="23" t="s">
        <v>26</v>
      </c>
      <c r="C161" s="22">
        <v>0</v>
      </c>
      <c r="D161" s="25">
        <v>0</v>
      </c>
      <c r="E161" s="25">
        <v>0</v>
      </c>
      <c r="F161" s="25">
        <v>23.38</v>
      </c>
      <c r="G161" s="25">
        <v>-23.38</v>
      </c>
      <c r="H161" s="25">
        <v>0</v>
      </c>
      <c r="I161" s="49">
        <v>0</v>
      </c>
      <c r="J161" s="25">
        <v>0</v>
      </c>
      <c r="K161" s="23"/>
      <c r="M161" s="23"/>
      <c r="O161" s="56">
        <v>46157</v>
      </c>
      <c r="P161" s="39" t="s">
        <v>18</v>
      </c>
      <c r="Q161" s="40">
        <f t="shared" si="225"/>
        <v>9</v>
      </c>
      <c r="R161" s="41">
        <f t="shared" si="226"/>
        <v>3049.5</v>
      </c>
      <c r="S161" s="41">
        <f t="shared" si="227"/>
        <v>158.846</v>
      </c>
      <c r="T161" s="40">
        <f t="shared" si="228"/>
        <v>199.31</v>
      </c>
      <c r="U161" s="41">
        <f t="shared" si="229"/>
        <v>-40.464</v>
      </c>
      <c r="V161" s="42">
        <f t="shared" si="230"/>
        <v>0.0653582554517134</v>
      </c>
      <c r="W161" s="42">
        <f t="shared" si="231"/>
        <v>-0.0132690605017216</v>
      </c>
      <c r="X161" s="40">
        <f t="shared" si="232"/>
        <v>-90.24</v>
      </c>
      <c r="Y161" s="42">
        <f t="shared" si="233"/>
        <v>-0.304125101105419</v>
      </c>
      <c r="Z161" s="41">
        <f t="shared" si="239"/>
        <v>386.96</v>
      </c>
      <c r="AA161" s="41">
        <f t="shared" si="234"/>
        <v>40.985</v>
      </c>
      <c r="AB161" s="41">
        <f t="shared" si="235"/>
        <v>-158.325</v>
      </c>
      <c r="AC161" s="43">
        <f t="shared" si="236"/>
        <v>-0.409150816621873</v>
      </c>
      <c r="AD161" s="44">
        <f t="shared" si="240"/>
        <v>7399.8</v>
      </c>
      <c r="AE161" s="53">
        <f t="shared" si="237"/>
        <v>43304.77</v>
      </c>
      <c r="AF161" s="45">
        <v>221994</v>
      </c>
      <c r="AG161" s="30">
        <f t="shared" si="238"/>
        <v>-4350.3</v>
      </c>
      <c r="AH161" s="23"/>
      <c r="AJ161" s="26"/>
    </row>
    <row r="162" spans="1:36" s="23" customFormat="1" ht="21" customHeight="1">
      <c r="A162" s="37">
        <v>46160</v>
      </c>
      <c r="B162" s="23" t="s">
        <v>27</v>
      </c>
      <c r="C162" s="22">
        <v>3</v>
      </c>
      <c r="D162" s="25">
        <v>473.94</v>
      </c>
      <c r="E162" s="25">
        <v>49.9099999999999</v>
      </c>
      <c r="F162" s="25">
        <v>29.24</v>
      </c>
      <c r="G162" s="25">
        <v>20.6699999999999</v>
      </c>
      <c r="H162" s="25">
        <v>157.98</v>
      </c>
      <c r="I162" s="49">
        <v>0</v>
      </c>
      <c r="J162" s="25">
        <v>22.603</v>
      </c>
      <c r="L162" s="24"/>
      <c r="N162" s="24"/>
      <c r="O162" s="56">
        <v>46157</v>
      </c>
      <c r="P162" s="39" t="s">
        <v>22</v>
      </c>
      <c r="Q162" s="40">
        <f t="shared" si="225"/>
        <v>6</v>
      </c>
      <c r="R162" s="41">
        <f t="shared" si="226"/>
        <v>1758.66</v>
      </c>
      <c r="S162" s="41">
        <f t="shared" si="227"/>
        <v>93.1620000000001</v>
      </c>
      <c r="T162" s="40">
        <f t="shared" si="228"/>
        <v>153.89</v>
      </c>
      <c r="U162" s="41">
        <f t="shared" si="229"/>
        <v>-60.7279999999999</v>
      </c>
      <c r="V162" s="42">
        <f t="shared" si="230"/>
        <v>0.0875041224568706</v>
      </c>
      <c r="W162" s="42">
        <f t="shared" si="231"/>
        <v>-0.0345308359773918</v>
      </c>
      <c r="X162" s="40">
        <f t="shared" si="232"/>
        <v>-334.28</v>
      </c>
      <c r="Y162" s="42">
        <f t="shared" si="233"/>
        <v>-3.28692232055064</v>
      </c>
      <c r="Z162" s="41">
        <f t="shared" si="239"/>
        <v>435.98</v>
      </c>
      <c r="AA162" s="41">
        <f t="shared" si="234"/>
        <v>41.662</v>
      </c>
      <c r="AB162" s="41">
        <f t="shared" si="235"/>
        <v>-112.228</v>
      </c>
      <c r="AC162" s="43">
        <f t="shared" si="236"/>
        <v>-0.25741547777421</v>
      </c>
      <c r="AD162" s="44">
        <f t="shared" si="240"/>
        <v>4861.06666666667</v>
      </c>
      <c r="AE162" s="53">
        <f t="shared" si="237"/>
        <v>23916.01</v>
      </c>
      <c r="AF162" s="45">
        <v>145832</v>
      </c>
      <c r="AG162" s="30">
        <f t="shared" si="238"/>
        <v>-3102.40666666667</v>
      </c>
      <c r="AJ162" s="22"/>
    </row>
    <row r="163" spans="1:36" s="23" customFormat="1" ht="21" customHeight="1">
      <c r="A163" s="37">
        <v>46161</v>
      </c>
      <c r="B163" s="23" t="s">
        <v>7</v>
      </c>
      <c r="C163" s="22">
        <v>46</v>
      </c>
      <c r="D163" s="25">
        <v>10421.91</v>
      </c>
      <c r="E163" s="25">
        <v>663.9875</v>
      </c>
      <c r="F163" s="25">
        <v>426.24</v>
      </c>
      <c r="G163" s="25">
        <v>237.7475</v>
      </c>
      <c r="H163" s="25">
        <v>11919.19</v>
      </c>
      <c r="I163" s="49">
        <v>-17.6</v>
      </c>
      <c r="J163" s="25">
        <v>1429.988</v>
      </c>
      <c r="L163" s="24"/>
      <c r="N163" s="24"/>
      <c r="O163" s="56">
        <v>46157</v>
      </c>
      <c r="P163" s="39" t="s">
        <v>26</v>
      </c>
      <c r="Q163" s="40">
        <f t="shared" si="225"/>
        <v>1</v>
      </c>
      <c r="R163" s="41">
        <f t="shared" si="226"/>
        <v>181.76</v>
      </c>
      <c r="S163" s="41">
        <f t="shared" si="227"/>
        <v>12.068</v>
      </c>
      <c r="T163" s="40">
        <f t="shared" si="228"/>
        <v>28.37</v>
      </c>
      <c r="U163" s="41">
        <f t="shared" si="229"/>
        <v>-16.302</v>
      </c>
      <c r="V163" s="42">
        <f t="shared" si="230"/>
        <v>0.156084947183099</v>
      </c>
      <c r="W163" s="42">
        <f t="shared" si="231"/>
        <v>-0.0896897007042254</v>
      </c>
      <c r="X163" s="40">
        <f t="shared" si="232"/>
        <v>0</v>
      </c>
      <c r="Y163" s="42">
        <f t="shared" si="233"/>
        <v>0</v>
      </c>
      <c r="Z163" s="41">
        <f t="shared" si="239"/>
        <v>0</v>
      </c>
      <c r="AA163" s="41">
        <f t="shared" si="234"/>
        <v>0</v>
      </c>
      <c r="AB163" s="41">
        <f t="shared" si="235"/>
        <v>-28.37</v>
      </c>
      <c r="AC163" s="43">
        <f t="shared" si="236"/>
        <v>0</v>
      </c>
      <c r="AD163" s="44">
        <f t="shared" si="240"/>
        <v>0</v>
      </c>
      <c r="AE163" s="53">
        <f t="shared" si="237"/>
        <v>176.76</v>
      </c>
      <c r="AF163" s="45">
        <v>0</v>
      </c>
      <c r="AG163" s="30">
        <f t="shared" si="238"/>
        <v>181.76</v>
      </c>
      <c r="AJ163" s="22"/>
    </row>
    <row r="164" spans="1:36" s="23" customFormat="1" ht="21" customHeight="1">
      <c r="A164" s="37">
        <v>46161</v>
      </c>
      <c r="B164" s="23" t="s">
        <v>9</v>
      </c>
      <c r="C164" s="22">
        <v>23</v>
      </c>
      <c r="D164" s="25">
        <v>7809.82</v>
      </c>
      <c r="E164" s="25">
        <v>383.009</v>
      </c>
      <c r="F164" s="25">
        <v>486</v>
      </c>
      <c r="G164" s="25">
        <v>-102.991</v>
      </c>
      <c r="H164" s="25">
        <v>10646.43</v>
      </c>
      <c r="I164" s="49">
        <v>-175.56</v>
      </c>
      <c r="J164" s="25">
        <v>1043.179</v>
      </c>
      <c r="L164" s="24"/>
      <c r="N164" s="24"/>
      <c r="O164" s="56">
        <v>46157</v>
      </c>
      <c r="P164" s="39" t="s">
        <v>27</v>
      </c>
      <c r="Q164" s="40">
        <f t="shared" si="225"/>
        <v>3</v>
      </c>
      <c r="R164" s="41">
        <f t="shared" si="226"/>
        <v>473.94</v>
      </c>
      <c r="S164" s="41">
        <f t="shared" si="227"/>
        <v>49.9099999999999</v>
      </c>
      <c r="T164" s="40">
        <f t="shared" si="228"/>
        <v>26.98</v>
      </c>
      <c r="U164" s="41">
        <f t="shared" si="229"/>
        <v>22.9299999999999</v>
      </c>
      <c r="V164" s="42">
        <f t="shared" si="230"/>
        <v>0.0569270371777018</v>
      </c>
      <c r="W164" s="42">
        <f t="shared" si="231"/>
        <v>0.0483816516858672</v>
      </c>
      <c r="X164" s="40">
        <f t="shared" si="232"/>
        <v>0</v>
      </c>
      <c r="Y164" s="42">
        <f t="shared" si="233"/>
        <v>0</v>
      </c>
      <c r="Z164" s="41">
        <f t="shared" si="239"/>
        <v>0</v>
      </c>
      <c r="AA164" s="41">
        <f t="shared" si="234"/>
        <v>0</v>
      </c>
      <c r="AB164" s="41">
        <f t="shared" si="235"/>
        <v>-26.98</v>
      </c>
      <c r="AC164" s="43">
        <f t="shared" si="236"/>
        <v>0</v>
      </c>
      <c r="AD164" s="44">
        <f t="shared" si="240"/>
        <v>0</v>
      </c>
      <c r="AE164" s="53">
        <f t="shared" si="237"/>
        <v>1373.84</v>
      </c>
      <c r="AF164" s="44">
        <v>0</v>
      </c>
      <c r="AG164" s="30"/>
      <c r="AJ164" s="22"/>
    </row>
    <row r="165" spans="1:36" s="23" customFormat="1" ht="21" customHeight="1">
      <c r="A165" s="37">
        <v>46161</v>
      </c>
      <c r="B165" s="23" t="s">
        <v>11</v>
      </c>
      <c r="C165" s="22">
        <v>23</v>
      </c>
      <c r="D165" s="25">
        <v>6346.88</v>
      </c>
      <c r="E165" s="25">
        <v>341.856</v>
      </c>
      <c r="F165" s="25">
        <v>410.8</v>
      </c>
      <c r="G165" s="25">
        <v>-68.9439999999996</v>
      </c>
      <c r="H165" s="25">
        <v>7344</v>
      </c>
      <c r="I165" s="49">
        <v>-449.26</v>
      </c>
      <c r="J165" s="25">
        <v>767.6595</v>
      </c>
      <c r="L165" s="24"/>
      <c r="N165" s="24"/>
      <c r="O165" s="56"/>
      <c r="P165" s="39"/>
      <c r="Q165" s="40">
        <f t="shared" si="225"/>
        <v>0</v>
      </c>
      <c r="R165" s="41">
        <f t="shared" si="226"/>
        <v>0</v>
      </c>
      <c r="S165" s="41">
        <f t="shared" si="227"/>
        <v>0</v>
      </c>
      <c r="T165" s="40">
        <f t="shared" si="228"/>
        <v>0</v>
      </c>
      <c r="U165" s="41">
        <f t="shared" si="229"/>
        <v>0</v>
      </c>
      <c r="V165" s="42">
        <f t="shared" si="230"/>
        <v>0</v>
      </c>
      <c r="W165" s="42">
        <f t="shared" si="231"/>
        <v>0</v>
      </c>
      <c r="X165" s="40">
        <f t="shared" si="232"/>
        <v>0</v>
      </c>
      <c r="Y165" s="42">
        <f t="shared" si="233"/>
        <v>0</v>
      </c>
      <c r="Z165" s="41">
        <f t="shared" si="239"/>
        <v>0</v>
      </c>
      <c r="AA165" s="41">
        <f t="shared" si="234"/>
        <v>0</v>
      </c>
      <c r="AB165" s="41">
        <f t="shared" si="235"/>
        <v>0</v>
      </c>
      <c r="AC165" s="43">
        <f t="shared" si="236"/>
        <v>0</v>
      </c>
      <c r="AD165" s="44">
        <f t="shared" si="240"/>
        <v>0</v>
      </c>
      <c r="AE165" s="53">
        <f t="shared" si="237"/>
        <v>0</v>
      </c>
      <c r="AF165" s="44">
        <v>0</v>
      </c>
      <c r="AG165" s="30"/>
      <c r="AJ165" s="22"/>
    </row>
    <row r="166" spans="1:36" s="24" customFormat="1" ht="21" customHeight="1">
      <c r="A166" s="37">
        <v>46161</v>
      </c>
      <c r="B166" s="23" t="s">
        <v>4</v>
      </c>
      <c r="C166" s="22">
        <v>0</v>
      </c>
      <c r="D166" s="25">
        <v>0</v>
      </c>
      <c r="E166" s="25">
        <v>0</v>
      </c>
      <c r="F166" s="25">
        <v>0</v>
      </c>
      <c r="G166" s="25">
        <v>0</v>
      </c>
      <c r="H166" s="25">
        <v>0</v>
      </c>
      <c r="I166" s="49">
        <v>0</v>
      </c>
      <c r="J166" s="25">
        <v>0</v>
      </c>
      <c r="K166" s="23"/>
      <c r="L166" s="23"/>
      <c r="M166" s="23"/>
      <c r="O166" s="50" t="s">
        <v>26172</v>
      </c>
      <c r="P166" s="50"/>
      <c r="Q166" s="32">
        <f>SUM(Q156:Q165)</f>
        <v>124</v>
      </c>
      <c r="R166" s="32">
        <f>SUM(R156:R165)</f>
        <v>34112.68</v>
      </c>
      <c r="S166" s="32">
        <f>SUM(S156:S165)</f>
        <v>1884.876</v>
      </c>
      <c r="T166" s="32">
        <f>SUM(T156:T165)</f>
        <v>1637.75</v>
      </c>
      <c r="U166" s="36">
        <f t="shared" si="229"/>
        <v>247.126000000001</v>
      </c>
      <c r="V166" s="51">
        <f>T166/R166</f>
        <v>0.0480100068361677</v>
      </c>
      <c r="W166" s="51">
        <f>U166/R166</f>
        <v>0.00724440296101042</v>
      </c>
      <c r="X166" s="32">
        <f>SUM(X156:X165)</f>
        <v>-1270.74</v>
      </c>
      <c r="Y166" s="51">
        <f t="shared" si="233"/>
        <v>-0.202709622461823</v>
      </c>
      <c r="Z166" s="32">
        <f>SUM(Z156:Z165)</f>
        <v>7539.51</v>
      </c>
      <c r="AA166" s="32">
        <f>SUM(AA156:AA165)</f>
        <v>772.8345</v>
      </c>
      <c r="AB166" s="32">
        <f>SUM(AB156:AB165)</f>
        <v>-864.9155</v>
      </c>
      <c r="AC166" s="52">
        <f t="shared" si="236"/>
        <v>-0.11471773364582</v>
      </c>
      <c r="AD166" s="32">
        <f>SUM(AD156:AD165)</f>
        <v>60751.1333333333</v>
      </c>
      <c r="AE166" s="32">
        <f>SUM(AE156:AE165)</f>
        <v>465518.02</v>
      </c>
      <c r="AF166" s="32">
        <f>SUM(AF156:AF165)</f>
        <v>1822534</v>
      </c>
      <c r="AG166" s="30"/>
      <c r="AJ166" s="26"/>
    </row>
    <row r="167" spans="1:36" s="24" customFormat="1" ht="21" customHeight="1">
      <c r="A167" s="37">
        <v>46161</v>
      </c>
      <c r="B167" s="23" t="s">
        <v>19</v>
      </c>
      <c r="C167" s="22">
        <v>2</v>
      </c>
      <c r="D167" s="25">
        <v>354.63</v>
      </c>
      <c r="E167" s="25">
        <v>14.654</v>
      </c>
      <c r="F167" s="25">
        <v>0</v>
      </c>
      <c r="G167" s="25">
        <v>14.654</v>
      </c>
      <c r="H167" s="25">
        <v>195.76</v>
      </c>
      <c r="I167" s="49">
        <v>0</v>
      </c>
      <c r="J167" s="25">
        <v>17.936</v>
      </c>
      <c r="K167" s="23"/>
      <c r="L167" s="23"/>
      <c r="M167" s="23"/>
      <c r="O167" s="56">
        <v>46158</v>
      </c>
      <c r="P167" s="40" t="s">
        <v>7</v>
      </c>
      <c r="Q167" s="40">
        <f t="shared" ref="Q167:Q176" si="241">SUMIFS($C:$C,$A:$A,$O:$O,$B:$B,P167)</f>
        <v>39</v>
      </c>
      <c r="R167" s="41">
        <f t="shared" ref="R167:R176" si="242">SUMIFS($D:$D,$A:$A,$O:$O,$B:$B,P167)</f>
        <v>9646.68999999999</v>
      </c>
      <c r="S167" s="41">
        <f t="shared" ref="S167:S176" si="243">SUMIFS($E:$E,$A:$A,$O:$O,$B:$B,P167)</f>
        <v>604.4335</v>
      </c>
      <c r="T167" s="40">
        <f t="shared" ref="T167:T176" si="244">SUMIFS($F:$F,$A:$A,$O:$O,$B:$B,P167)</f>
        <v>424.63</v>
      </c>
      <c r="U167" s="41">
        <f t="shared" ref="U167:U177" si="245">S167-T167</f>
        <v>179.8035</v>
      </c>
      <c r="V167" s="42">
        <f t="shared" ref="V167:V176" si="246">IFERROR(T167/R167,0)</f>
        <v>0.0440182072814614</v>
      </c>
      <c r="W167" s="42">
        <f t="shared" ref="W167:W176" si="247">IFERROR(U167/R167,0)</f>
        <v>0.0186388802791424</v>
      </c>
      <c r="X167" s="40">
        <f t="shared" ref="X167:X176" si="248">SUMIFS($I:$I,$A:$A,$O:$O,$B:$B,P167)</f>
        <v>0</v>
      </c>
      <c r="Y167" s="42">
        <f t="shared" ref="Y167:Y177" si="249">IFERROR(X167/(Z167+X167),0)</f>
        <v>0</v>
      </c>
      <c r="Z167" s="41">
        <f t="shared" ref="Z167:Z176" si="250">SUMIFS($H:$H,$A:$A,$O:$O,$B:$B,P167)</f>
        <v>11435.25</v>
      </c>
      <c r="AA167" s="41">
        <f t="shared" ref="AA167:AA176" si="251">SUMIFS($J:$J,$A:$A,$O:$O,$B:$B,P167)</f>
        <v>1250.27</v>
      </c>
      <c r="AB167" s="41">
        <f t="shared" ref="AB167:AB176" si="252">AA167-T167</f>
        <v>825.64</v>
      </c>
      <c r="AC167" s="43">
        <f t="shared" ref="AC167:AC177" si="253">IFERROR((AA167-T167)/Z167,0)</f>
        <v>0.0722013073610109</v>
      </c>
      <c r="AD167" s="44">
        <f>AF167/30</f>
        <v>17414.1666666667</v>
      </c>
      <c r="AE167" s="53">
        <f t="shared" ref="AE167:AE176" si="254">X167+Z167+AE156</f>
        <v>182060.76</v>
      </c>
      <c r="AF167" s="44">
        <v>522425</v>
      </c>
      <c r="AG167" s="30">
        <f t="shared" ref="AG167:AG174" si="255">R167-AD167</f>
        <v>-7767.47666666671</v>
      </c>
      <c r="AJ167" s="26"/>
    </row>
    <row r="168" spans="1:36" s="24" customFormat="1" ht="21" customHeight="1">
      <c r="A168" s="37">
        <v>46161</v>
      </c>
      <c r="B168" s="23" t="s">
        <v>18</v>
      </c>
      <c r="C168" s="22">
        <v>17</v>
      </c>
      <c r="D168" s="25">
        <v>4357.57</v>
      </c>
      <c r="E168" s="25">
        <v>244.0835</v>
      </c>
      <c r="F168" s="25">
        <v>241.3</v>
      </c>
      <c r="G168" s="25">
        <v>2.78349999999983</v>
      </c>
      <c r="H168" s="25">
        <v>5213.98</v>
      </c>
      <c r="I168" s="49">
        <v>0</v>
      </c>
      <c r="J168" s="25">
        <v>567.189</v>
      </c>
      <c r="K168" s="23"/>
      <c r="L168" s="23"/>
      <c r="M168" s="23"/>
      <c r="O168" s="56">
        <v>46158</v>
      </c>
      <c r="P168" s="40" t="s">
        <v>9</v>
      </c>
      <c r="Q168" s="40">
        <f t="shared" si="241"/>
        <v>30</v>
      </c>
      <c r="R168" s="41">
        <f t="shared" si="242"/>
        <v>9852.14999999999</v>
      </c>
      <c r="S168" s="41">
        <f t="shared" si="243"/>
        <v>507.6105</v>
      </c>
      <c r="T168" s="40">
        <f t="shared" si="244"/>
        <v>450.57</v>
      </c>
      <c r="U168" s="41">
        <f t="shared" si="245"/>
        <v>57.0405</v>
      </c>
      <c r="V168" s="42">
        <f t="shared" si="246"/>
        <v>0.0457331648421919</v>
      </c>
      <c r="W168" s="42">
        <f t="shared" si="247"/>
        <v>0.00578964997487859</v>
      </c>
      <c r="X168" s="40">
        <f t="shared" si="248"/>
        <v>-376.58</v>
      </c>
      <c r="Y168" s="42">
        <f t="shared" si="249"/>
        <v>-0.0272875555326899</v>
      </c>
      <c r="Z168" s="41">
        <f t="shared" si="250"/>
        <v>14177.01</v>
      </c>
      <c r="AA168" s="41">
        <f t="shared" si="251"/>
        <v>1432.608</v>
      </c>
      <c r="AB168" s="41">
        <f t="shared" si="252"/>
        <v>982.038</v>
      </c>
      <c r="AC168" s="43">
        <f t="shared" si="253"/>
        <v>0.0692697543417124</v>
      </c>
      <c r="AD168" s="44">
        <f t="shared" ref="AD168:AD176" si="256">AF168/30</f>
        <v>14270.7</v>
      </c>
      <c r="AE168" s="53">
        <f t="shared" si="254"/>
        <v>156137.3</v>
      </c>
      <c r="AF168" s="45">
        <v>428121</v>
      </c>
      <c r="AG168" s="30">
        <f t="shared" si="255"/>
        <v>-4418.55000000001</v>
      </c>
      <c r="AJ168" s="26"/>
    </row>
    <row r="169" spans="1:36" s="24" customFormat="1" ht="21" customHeight="1">
      <c r="A169" s="37">
        <v>46161</v>
      </c>
      <c r="B169" s="23" t="s">
        <v>22</v>
      </c>
      <c r="C169" s="22">
        <v>11</v>
      </c>
      <c r="D169" s="25">
        <v>3105.78</v>
      </c>
      <c r="E169" s="25">
        <v>173.635</v>
      </c>
      <c r="F169" s="25">
        <v>166.72</v>
      </c>
      <c r="G169" s="25">
        <v>6.91500000000022</v>
      </c>
      <c r="H169" s="25">
        <v>3223.3</v>
      </c>
      <c r="I169" s="49">
        <v>-35.2</v>
      </c>
      <c r="J169" s="25">
        <v>349.244</v>
      </c>
      <c r="K169" s="23"/>
      <c r="M169" s="23"/>
      <c r="O169" s="56">
        <v>46158</v>
      </c>
      <c r="P169" s="40" t="s">
        <v>11</v>
      </c>
      <c r="Q169" s="40">
        <f t="shared" si="241"/>
        <v>18</v>
      </c>
      <c r="R169" s="41">
        <f t="shared" si="242"/>
        <v>5402.21</v>
      </c>
      <c r="S169" s="41">
        <f t="shared" si="243"/>
        <v>288.5585</v>
      </c>
      <c r="T169" s="40">
        <f t="shared" si="244"/>
        <v>458.16</v>
      </c>
      <c r="U169" s="41">
        <f t="shared" si="245"/>
        <v>-169.6015</v>
      </c>
      <c r="V169" s="42">
        <f t="shared" si="246"/>
        <v>0.0848097352750078</v>
      </c>
      <c r="W169" s="42">
        <f t="shared" si="247"/>
        <v>-0.0313948365576311</v>
      </c>
      <c r="X169" s="40">
        <f t="shared" si="248"/>
        <v>0</v>
      </c>
      <c r="Y169" s="42">
        <f t="shared" si="249"/>
        <v>0</v>
      </c>
      <c r="Z169" s="41">
        <f t="shared" si="250"/>
        <v>5816.46</v>
      </c>
      <c r="AA169" s="41">
        <f t="shared" si="251"/>
        <v>609.794</v>
      </c>
      <c r="AB169" s="41">
        <f t="shared" si="252"/>
        <v>151.634</v>
      </c>
      <c r="AC169" s="43">
        <f t="shared" si="253"/>
        <v>0.026069808784037</v>
      </c>
      <c r="AD169" s="44">
        <f t="shared" si="256"/>
        <v>16805.4</v>
      </c>
      <c r="AE169" s="53">
        <f t="shared" si="254"/>
        <v>84599.72</v>
      </c>
      <c r="AF169" s="45">
        <v>504162</v>
      </c>
      <c r="AG169" s="30">
        <f t="shared" si="255"/>
        <v>-11403.19</v>
      </c>
      <c r="AH169" s="23"/>
      <c r="AJ169" s="26"/>
    </row>
    <row r="170" spans="1:36" s="23" customFormat="1" ht="21" customHeight="1">
      <c r="A170" s="37">
        <v>46161</v>
      </c>
      <c r="B170" s="23" t="s">
        <v>26</v>
      </c>
      <c r="C170" s="22">
        <v>2</v>
      </c>
      <c r="D170" s="25">
        <v>538.52</v>
      </c>
      <c r="E170" s="25">
        <v>33.744</v>
      </c>
      <c r="F170" s="25">
        <v>25.82</v>
      </c>
      <c r="G170" s="25">
        <v>7.92399999999999</v>
      </c>
      <c r="H170" s="25">
        <v>538.52</v>
      </c>
      <c r="I170" s="49">
        <v>0</v>
      </c>
      <c r="J170" s="25">
        <v>60.67</v>
      </c>
      <c r="L170" s="24"/>
      <c r="N170" s="24"/>
      <c r="O170" s="56">
        <v>46158</v>
      </c>
      <c r="P170" s="40" t="s">
        <v>4</v>
      </c>
      <c r="Q170" s="40">
        <f t="shared" si="241"/>
        <v>0</v>
      </c>
      <c r="R170" s="41">
        <f t="shared" si="242"/>
        <v>0</v>
      </c>
      <c r="S170" s="41">
        <f t="shared" si="243"/>
        <v>0</v>
      </c>
      <c r="T170" s="40">
        <f t="shared" si="244"/>
        <v>0</v>
      </c>
      <c r="U170" s="41">
        <f t="shared" si="245"/>
        <v>0</v>
      </c>
      <c r="V170" s="42">
        <f t="shared" si="246"/>
        <v>0</v>
      </c>
      <c r="W170" s="42">
        <f t="shared" si="247"/>
        <v>0</v>
      </c>
      <c r="X170" s="40">
        <f t="shared" si="248"/>
        <v>0</v>
      </c>
      <c r="Y170" s="42">
        <f t="shared" si="249"/>
        <v>0</v>
      </c>
      <c r="Z170" s="41">
        <f t="shared" si="250"/>
        <v>0</v>
      </c>
      <c r="AA170" s="41">
        <f t="shared" si="251"/>
        <v>0</v>
      </c>
      <c r="AB170" s="41">
        <f t="shared" si="252"/>
        <v>0</v>
      </c>
      <c r="AC170" s="43">
        <f t="shared" si="253"/>
        <v>0</v>
      </c>
      <c r="AD170" s="44">
        <f t="shared" si="256"/>
        <v>0</v>
      </c>
      <c r="AE170" s="53">
        <f t="shared" si="254"/>
        <v>240.98</v>
      </c>
      <c r="AF170" s="45">
        <v>0</v>
      </c>
      <c r="AG170" s="30">
        <f t="shared" si="255"/>
        <v>0</v>
      </c>
      <c r="AJ170" s="22"/>
    </row>
    <row r="171" spans="1:36" s="23" customFormat="1" ht="21" customHeight="1">
      <c r="A171" s="37">
        <v>46161</v>
      </c>
      <c r="B171" s="23" t="s">
        <v>27</v>
      </c>
      <c r="C171" s="22">
        <v>1</v>
      </c>
      <c r="D171" s="25">
        <v>157.98</v>
      </c>
      <c r="E171" s="25">
        <v>14.704</v>
      </c>
      <c r="F171" s="25">
        <v>44.4</v>
      </c>
      <c r="G171" s="25">
        <v>-29.696</v>
      </c>
      <c r="H171" s="25">
        <v>157.98</v>
      </c>
      <c r="I171" s="49">
        <v>0</v>
      </c>
      <c r="J171" s="25">
        <v>22.603</v>
      </c>
      <c r="L171" s="24"/>
      <c r="O171" s="56">
        <v>46158</v>
      </c>
      <c r="P171" s="40" t="s">
        <v>19</v>
      </c>
      <c r="Q171" s="40">
        <f t="shared" si="241"/>
        <v>1</v>
      </c>
      <c r="R171" s="41">
        <f t="shared" si="242"/>
        <v>195.76</v>
      </c>
      <c r="S171" s="41">
        <f t="shared" si="243"/>
        <v>8.14799999999998</v>
      </c>
      <c r="T171" s="40">
        <f t="shared" si="244"/>
        <v>10.2</v>
      </c>
      <c r="U171" s="41">
        <f t="shared" si="245"/>
        <v>-2.05200000000002</v>
      </c>
      <c r="V171" s="42">
        <f t="shared" si="246"/>
        <v>0.0521046178994687</v>
      </c>
      <c r="W171" s="42">
        <f t="shared" si="247"/>
        <v>-0.0104822231303638</v>
      </c>
      <c r="X171" s="40">
        <f t="shared" si="248"/>
        <v>0</v>
      </c>
      <c r="Y171" s="42">
        <f t="shared" si="249"/>
        <v>0</v>
      </c>
      <c r="Z171" s="41">
        <f t="shared" si="250"/>
        <v>0</v>
      </c>
      <c r="AA171" s="41">
        <f t="shared" si="251"/>
        <v>0</v>
      </c>
      <c r="AB171" s="41">
        <f t="shared" si="252"/>
        <v>-10.2</v>
      </c>
      <c r="AC171" s="43">
        <f t="shared" si="253"/>
        <v>0</v>
      </c>
      <c r="AD171" s="44">
        <f t="shared" si="256"/>
        <v>0</v>
      </c>
      <c r="AE171" s="53">
        <f t="shared" si="254"/>
        <v>4760.02</v>
      </c>
      <c r="AF171" s="44">
        <v>0</v>
      </c>
      <c r="AG171" s="30">
        <f t="shared" si="255"/>
        <v>195.76</v>
      </c>
      <c r="AJ171" s="22"/>
    </row>
    <row r="172" spans="1:36" s="23" customFormat="1" ht="21" customHeight="1">
      <c r="A172" s="37">
        <v>46162</v>
      </c>
      <c r="B172" s="23" t="s">
        <v>7</v>
      </c>
      <c r="C172" s="22">
        <v>41</v>
      </c>
      <c r="D172" s="25">
        <v>8978.57999999999</v>
      </c>
      <c r="E172" s="25">
        <v>531.057</v>
      </c>
      <c r="F172" s="25">
        <v>417.42</v>
      </c>
      <c r="G172" s="25">
        <v>113.637</v>
      </c>
      <c r="H172" s="25">
        <v>1963.6</v>
      </c>
      <c r="I172" s="49">
        <v>0</v>
      </c>
      <c r="J172" s="25">
        <v>215.703</v>
      </c>
      <c r="L172" s="24"/>
      <c r="N172" s="24"/>
      <c r="O172" s="56">
        <v>46158</v>
      </c>
      <c r="P172" s="40" t="s">
        <v>18</v>
      </c>
      <c r="Q172" s="40">
        <f t="shared" si="241"/>
        <v>11</v>
      </c>
      <c r="R172" s="41">
        <f t="shared" si="242"/>
        <v>3161.24</v>
      </c>
      <c r="S172" s="41">
        <f t="shared" si="243"/>
        <v>189.038</v>
      </c>
      <c r="T172" s="40">
        <f t="shared" si="244"/>
        <v>250.13</v>
      </c>
      <c r="U172" s="41">
        <f t="shared" si="245"/>
        <v>-61.092</v>
      </c>
      <c r="V172" s="42">
        <f t="shared" si="246"/>
        <v>0.0791240146271716</v>
      </c>
      <c r="W172" s="42">
        <f t="shared" si="247"/>
        <v>-0.019325328035834</v>
      </c>
      <c r="X172" s="40">
        <f t="shared" si="248"/>
        <v>0</v>
      </c>
      <c r="Y172" s="42">
        <f t="shared" si="249"/>
        <v>0</v>
      </c>
      <c r="Z172" s="41">
        <f t="shared" si="250"/>
        <v>3511.02</v>
      </c>
      <c r="AA172" s="41">
        <f t="shared" si="251"/>
        <v>354.589</v>
      </c>
      <c r="AB172" s="41">
        <f t="shared" si="252"/>
        <v>104.459</v>
      </c>
      <c r="AC172" s="43">
        <f t="shared" si="253"/>
        <v>0.0297517530518197</v>
      </c>
      <c r="AD172" s="44">
        <f t="shared" si="256"/>
        <v>7399.8</v>
      </c>
      <c r="AE172" s="53">
        <f t="shared" si="254"/>
        <v>46815.79</v>
      </c>
      <c r="AF172" s="45">
        <v>221994</v>
      </c>
      <c r="AG172" s="30">
        <f t="shared" si="255"/>
        <v>-4238.56</v>
      </c>
      <c r="AJ172" s="22"/>
    </row>
    <row r="173" spans="1:36" s="23" customFormat="1" ht="21" customHeight="1">
      <c r="A173" s="37">
        <v>46162</v>
      </c>
      <c r="B173" s="23" t="s">
        <v>9</v>
      </c>
      <c r="C173" s="22">
        <v>32</v>
      </c>
      <c r="D173" s="25">
        <v>11225.81</v>
      </c>
      <c r="E173" s="25">
        <v>550.919500000001</v>
      </c>
      <c r="F173" s="25">
        <v>431.4</v>
      </c>
      <c r="G173" s="25">
        <v>119.519500000001</v>
      </c>
      <c r="H173" s="25">
        <v>6074.39</v>
      </c>
      <c r="I173" s="49">
        <v>-358.67</v>
      </c>
      <c r="J173" s="25">
        <v>625.553</v>
      </c>
      <c r="L173" s="24"/>
      <c r="N173" s="24"/>
      <c r="O173" s="56">
        <v>46158</v>
      </c>
      <c r="P173" s="40" t="s">
        <v>22</v>
      </c>
      <c r="Q173" s="40">
        <f t="shared" si="241"/>
        <v>8</v>
      </c>
      <c r="R173" s="41">
        <f t="shared" si="242"/>
        <v>2325.84</v>
      </c>
      <c r="S173" s="41">
        <f t="shared" si="243"/>
        <v>122.445</v>
      </c>
      <c r="T173" s="40">
        <f t="shared" si="244"/>
        <v>162.37</v>
      </c>
      <c r="U173" s="41">
        <f t="shared" si="245"/>
        <v>-39.925</v>
      </c>
      <c r="V173" s="42">
        <f t="shared" si="246"/>
        <v>0.0698113369793279</v>
      </c>
      <c r="W173" s="42">
        <f t="shared" si="247"/>
        <v>-0.0171658411584632</v>
      </c>
      <c r="X173" s="40">
        <f t="shared" si="248"/>
        <v>0</v>
      </c>
      <c r="Y173" s="42">
        <f t="shared" si="249"/>
        <v>0</v>
      </c>
      <c r="Z173" s="41">
        <f t="shared" si="250"/>
        <v>2409.6</v>
      </c>
      <c r="AA173" s="41">
        <f t="shared" si="251"/>
        <v>246.831</v>
      </c>
      <c r="AB173" s="41">
        <f t="shared" si="252"/>
        <v>84.461</v>
      </c>
      <c r="AC173" s="43">
        <f t="shared" si="253"/>
        <v>0.0350518758300133</v>
      </c>
      <c r="AD173" s="44">
        <f t="shared" si="256"/>
        <v>4861.06666666667</v>
      </c>
      <c r="AE173" s="53">
        <f t="shared" si="254"/>
        <v>26325.61</v>
      </c>
      <c r="AF173" s="45">
        <v>145832</v>
      </c>
      <c r="AG173" s="30">
        <f t="shared" si="255"/>
        <v>-2535.22666666667</v>
      </c>
      <c r="AJ173" s="22"/>
    </row>
    <row r="174" spans="1:36" s="23" customFormat="1" ht="21" customHeight="1">
      <c r="A174" s="37">
        <v>46162</v>
      </c>
      <c r="B174" s="23" t="s">
        <v>11</v>
      </c>
      <c r="C174" s="22">
        <v>22</v>
      </c>
      <c r="D174" s="25">
        <v>6272.46</v>
      </c>
      <c r="E174" s="25">
        <v>352.1535</v>
      </c>
      <c r="F174" s="25">
        <v>379.64</v>
      </c>
      <c r="G174" s="25">
        <v>-27.4865000000001</v>
      </c>
      <c r="H174" s="25">
        <v>2736.38</v>
      </c>
      <c r="I174" s="49">
        <v>-62.02</v>
      </c>
      <c r="J174" s="25">
        <v>318.676</v>
      </c>
      <c r="L174" s="24"/>
      <c r="N174" s="24"/>
      <c r="O174" s="56">
        <v>46158</v>
      </c>
      <c r="P174" s="40" t="s">
        <v>26</v>
      </c>
      <c r="Q174" s="40">
        <f t="shared" si="241"/>
        <v>1</v>
      </c>
      <c r="R174" s="41">
        <f t="shared" si="242"/>
        <v>163.76</v>
      </c>
      <c r="S174" s="41">
        <f t="shared" si="243"/>
        <v>8.038</v>
      </c>
      <c r="T174" s="40">
        <f t="shared" si="244"/>
        <v>30.97</v>
      </c>
      <c r="U174" s="41">
        <f t="shared" si="245"/>
        <v>-22.932</v>
      </c>
      <c r="V174" s="42">
        <f t="shared" si="246"/>
        <v>0.189118221787982</v>
      </c>
      <c r="W174" s="42">
        <f t="shared" si="247"/>
        <v>-0.140034196384954</v>
      </c>
      <c r="X174" s="40">
        <f t="shared" si="248"/>
        <v>0</v>
      </c>
      <c r="Y174" s="42">
        <f t="shared" si="249"/>
        <v>0</v>
      </c>
      <c r="Z174" s="41">
        <f t="shared" si="250"/>
        <v>181.76</v>
      </c>
      <c r="AA174" s="41">
        <f t="shared" si="251"/>
        <v>21.156</v>
      </c>
      <c r="AB174" s="41">
        <f t="shared" si="252"/>
        <v>-9.814</v>
      </c>
      <c r="AC174" s="43">
        <f t="shared" si="253"/>
        <v>-0.0539942781690141</v>
      </c>
      <c r="AD174" s="44">
        <f t="shared" si="256"/>
        <v>0</v>
      </c>
      <c r="AE174" s="53">
        <f t="shared" si="254"/>
        <v>358.52</v>
      </c>
      <c r="AF174" s="45">
        <v>0</v>
      </c>
      <c r="AG174" s="30">
        <f t="shared" si="255"/>
        <v>163.76</v>
      </c>
      <c r="AJ174" s="22"/>
    </row>
    <row r="175" spans="1:36" s="23" customFormat="1" ht="21" customHeight="1">
      <c r="A175" s="37">
        <v>46162</v>
      </c>
      <c r="B175" s="23" t="s">
        <v>4</v>
      </c>
      <c r="C175" s="22">
        <v>0</v>
      </c>
      <c r="D175" s="25">
        <v>0</v>
      </c>
      <c r="E175" s="25">
        <v>0</v>
      </c>
      <c r="F175" s="25">
        <v>0</v>
      </c>
      <c r="G175" s="25">
        <v>0</v>
      </c>
      <c r="H175" s="25">
        <v>0</v>
      </c>
      <c r="I175" s="49">
        <v>0</v>
      </c>
      <c r="J175" s="25">
        <v>0</v>
      </c>
      <c r="L175" s="24"/>
      <c r="N175" s="24"/>
      <c r="O175" s="56">
        <v>46158</v>
      </c>
      <c r="P175" s="40" t="s">
        <v>27</v>
      </c>
      <c r="Q175" s="40">
        <f t="shared" si="241"/>
        <v>1</v>
      </c>
      <c r="R175" s="41">
        <f t="shared" si="242"/>
        <v>157.98</v>
      </c>
      <c r="S175" s="41">
        <f t="shared" si="243"/>
        <v>8.95399999999998</v>
      </c>
      <c r="T175" s="40">
        <f t="shared" si="244"/>
        <v>45.26</v>
      </c>
      <c r="U175" s="41">
        <f t="shared" si="245"/>
        <v>-36.306</v>
      </c>
      <c r="V175" s="42">
        <f t="shared" si="246"/>
        <v>0.286491961007723</v>
      </c>
      <c r="W175" s="42">
        <f t="shared" si="247"/>
        <v>-0.229813900493734</v>
      </c>
      <c r="X175" s="40">
        <f t="shared" si="248"/>
        <v>0</v>
      </c>
      <c r="Y175" s="42">
        <f t="shared" si="249"/>
        <v>0</v>
      </c>
      <c r="Z175" s="41">
        <f t="shared" si="250"/>
        <v>157.98</v>
      </c>
      <c r="AA175" s="41">
        <f t="shared" si="251"/>
        <v>16.853</v>
      </c>
      <c r="AB175" s="41">
        <f t="shared" si="252"/>
        <v>-28.407</v>
      </c>
      <c r="AC175" s="43">
        <f t="shared" si="253"/>
        <v>-0.179813900493733</v>
      </c>
      <c r="AD175" s="44">
        <f t="shared" si="256"/>
        <v>0</v>
      </c>
      <c r="AE175" s="53">
        <f t="shared" si="254"/>
        <v>1531.82</v>
      </c>
      <c r="AF175" s="44">
        <v>0</v>
      </c>
      <c r="AG175" s="30"/>
      <c r="AJ175" s="22"/>
    </row>
    <row r="176" spans="1:36" s="23" customFormat="1" ht="21" customHeight="1">
      <c r="A176" s="37">
        <v>46162</v>
      </c>
      <c r="B176" s="23" t="s">
        <v>19</v>
      </c>
      <c r="C176" s="22">
        <v>0</v>
      </c>
      <c r="D176" s="25">
        <v>0</v>
      </c>
      <c r="E176" s="25">
        <v>0</v>
      </c>
      <c r="F176" s="25">
        <v>0</v>
      </c>
      <c r="G176" s="25">
        <v>0</v>
      </c>
      <c r="H176" s="25">
        <v>0</v>
      </c>
      <c r="I176" s="49">
        <v>0</v>
      </c>
      <c r="J176" s="25">
        <v>0</v>
      </c>
      <c r="L176" s="24"/>
      <c r="N176" s="24"/>
      <c r="O176" s="56"/>
      <c r="P176" s="40"/>
      <c r="Q176" s="40">
        <f t="shared" si="241"/>
        <v>0</v>
      </c>
      <c r="R176" s="41">
        <f t="shared" si="242"/>
        <v>0</v>
      </c>
      <c r="S176" s="41">
        <f t="shared" si="243"/>
        <v>0</v>
      </c>
      <c r="T176" s="40">
        <f t="shared" si="244"/>
        <v>0</v>
      </c>
      <c r="U176" s="41">
        <f t="shared" si="245"/>
        <v>0</v>
      </c>
      <c r="V176" s="42">
        <f t="shared" si="246"/>
        <v>0</v>
      </c>
      <c r="W176" s="42">
        <f t="shared" si="247"/>
        <v>0</v>
      </c>
      <c r="X176" s="40">
        <f t="shared" si="248"/>
        <v>0</v>
      </c>
      <c r="Y176" s="42">
        <f t="shared" si="249"/>
        <v>0</v>
      </c>
      <c r="Z176" s="41">
        <f t="shared" si="250"/>
        <v>0</v>
      </c>
      <c r="AA176" s="41">
        <f t="shared" si="251"/>
        <v>0</v>
      </c>
      <c r="AB176" s="41">
        <f t="shared" si="252"/>
        <v>0</v>
      </c>
      <c r="AC176" s="43">
        <f t="shared" si="253"/>
        <v>0</v>
      </c>
      <c r="AD176" s="44">
        <f t="shared" si="256"/>
        <v>0</v>
      </c>
      <c r="AE176" s="53">
        <f t="shared" si="254"/>
        <v>0</v>
      </c>
      <c r="AF176" s="44">
        <v>0</v>
      </c>
      <c r="AG176" s="30"/>
      <c r="AJ176" s="22"/>
    </row>
    <row r="177" spans="1:36" s="23" customFormat="1" ht="21" customHeight="1">
      <c r="A177" s="37">
        <v>46162</v>
      </c>
      <c r="B177" s="23" t="s">
        <v>18</v>
      </c>
      <c r="C177" s="22">
        <v>12</v>
      </c>
      <c r="D177" s="25">
        <v>3909.66</v>
      </c>
      <c r="E177" s="25">
        <v>188.202</v>
      </c>
      <c r="F177" s="25">
        <v>233.47</v>
      </c>
      <c r="G177" s="25">
        <v>-45.2679999999999</v>
      </c>
      <c r="H177" s="25">
        <v>3786.18</v>
      </c>
      <c r="I177" s="49">
        <v>-232.38</v>
      </c>
      <c r="J177" s="25">
        <v>424.135</v>
      </c>
      <c r="L177" s="24"/>
      <c r="N177" s="24"/>
      <c r="O177" s="50" t="s">
        <v>26172</v>
      </c>
      <c r="P177" s="50"/>
      <c r="Q177" s="32">
        <f>SUM(Q167:Q176)</f>
        <v>109</v>
      </c>
      <c r="R177" s="32">
        <f>SUM(R167:R176)</f>
        <v>30905.63</v>
      </c>
      <c r="S177" s="32">
        <f>SUM(S167:S176)</f>
        <v>1737.2255</v>
      </c>
      <c r="T177" s="32">
        <f>SUM(T167:T176)</f>
        <v>1832.29</v>
      </c>
      <c r="U177" s="36">
        <f t="shared" si="245"/>
        <v>-95.0645000000002</v>
      </c>
      <c r="V177" s="51">
        <f>T177/R177</f>
        <v>0.0592866089447133</v>
      </c>
      <c r="W177" s="51">
        <f>U177/R177</f>
        <v>-0.00307596059358765</v>
      </c>
      <c r="X177" s="32">
        <f>SUM(X167:X176)</f>
        <v>-376.58</v>
      </c>
      <c r="Y177" s="51">
        <f t="shared" si="249"/>
        <v>-0.0100925963149079</v>
      </c>
      <c r="Z177" s="32">
        <f>SUM(Z167:Z176)</f>
        <v>37689.08</v>
      </c>
      <c r="AA177" s="32">
        <f>SUM(AA167:AA176)</f>
        <v>3932.101</v>
      </c>
      <c r="AB177" s="32">
        <f>SUM(AB167:AB176)</f>
        <v>2099.811</v>
      </c>
      <c r="AC177" s="52">
        <f t="shared" si="253"/>
        <v>0.0557140423698323</v>
      </c>
      <c r="AD177" s="32">
        <f>SUM(AD167:AD176)</f>
        <v>60751.1333333333</v>
      </c>
      <c r="AE177" s="32">
        <f>SUM(AE167:AE176)</f>
        <v>502830.52</v>
      </c>
      <c r="AF177" s="32">
        <f>SUM(AF167:AF176)</f>
        <v>1822534</v>
      </c>
      <c r="AG177" s="30"/>
      <c r="AJ177" s="22"/>
    </row>
    <row r="178" spans="1:36" s="23" customFormat="1" ht="21" customHeight="1">
      <c r="A178" s="37">
        <v>46162</v>
      </c>
      <c r="B178" s="23" t="s">
        <v>22</v>
      </c>
      <c r="C178" s="22">
        <v>6</v>
      </c>
      <c r="D178" s="25">
        <v>1955.88</v>
      </c>
      <c r="E178" s="25">
        <v>106.908</v>
      </c>
      <c r="F178" s="25">
        <v>151.1</v>
      </c>
      <c r="G178" s="25">
        <v>-44.1919999999999</v>
      </c>
      <c r="H178" s="25">
        <v>942.94</v>
      </c>
      <c r="I178" s="49">
        <v>0</v>
      </c>
      <c r="J178" s="25">
        <v>91.866</v>
      </c>
      <c r="N178" s="24"/>
      <c r="O178" s="38">
        <v>46159</v>
      </c>
      <c r="P178" s="40" t="s">
        <v>7</v>
      </c>
      <c r="Q178" s="40">
        <f t="shared" ref="Q178:Q187" si="257">SUMIFS($C:$C,$A:$A,$O:$O,$B:$B,P178)</f>
        <v>35</v>
      </c>
      <c r="R178" s="41">
        <f t="shared" ref="R178:R187" si="258">SUMIFS($D:$D,$A:$A,$O:$O,$B:$B,P178)</f>
        <v>8074.08999999999</v>
      </c>
      <c r="S178" s="41">
        <f t="shared" ref="S178:S187" si="259">SUMIFS($E:$E,$A:$A,$O:$O,$B:$B,P178)</f>
        <v>477.0665</v>
      </c>
      <c r="T178" s="40">
        <f t="shared" ref="T178:T187" si="260">SUMIFS($F:$F,$A:$A,$O:$O,$B:$B,P178)</f>
        <v>455.54</v>
      </c>
      <c r="U178" s="41">
        <f t="shared" ref="U178:U188" si="261">S178-T178</f>
        <v>21.5265</v>
      </c>
      <c r="V178" s="42">
        <f t="shared" ref="V178:V187" si="262">IFERROR(T178/R178,0)</f>
        <v>0.0564199804560019</v>
      </c>
      <c r="W178" s="42">
        <f t="shared" ref="W178:W187" si="263">IFERROR(U178/R178,0)</f>
        <v>0.00266612088792669</v>
      </c>
      <c r="X178" s="40">
        <f t="shared" ref="X178:X187" si="264">SUMIFS($I:$I,$A:$A,$O:$O,$B:$B,P178)</f>
        <v>0</v>
      </c>
      <c r="Y178" s="42">
        <f t="shared" ref="Y178:Y188" si="265">IFERROR(X178/(Z178+X178),0)</f>
        <v>0</v>
      </c>
      <c r="Z178" s="41">
        <f t="shared" ref="Z178:Z187" si="266">SUMIFS($H:$H,$A:$A,$O:$O,$B:$B,P178)</f>
        <v>14793.9</v>
      </c>
      <c r="AA178" s="41">
        <f t="shared" ref="AA178:AA187" si="267">SUMIFS($J:$J,$A:$A,$O:$O,$B:$B,P178)</f>
        <v>1623.961</v>
      </c>
      <c r="AB178" s="41">
        <f t="shared" ref="AB178:AB187" si="268">AA178-T178</f>
        <v>1168.421</v>
      </c>
      <c r="AC178" s="43">
        <f t="shared" ref="AC178:AC188" si="269">IFERROR((AA178-T178)/Z178,0)</f>
        <v>0.0789799173983872</v>
      </c>
      <c r="AD178" s="44">
        <f>AF178/30</f>
        <v>17414.1666666667</v>
      </c>
      <c r="AE178" s="53">
        <f t="shared" ref="AE178:AE187" si="270">X178+Z178+AE167</f>
        <v>196854.66</v>
      </c>
      <c r="AF178" s="44">
        <v>522425</v>
      </c>
      <c r="AG178" s="30">
        <f t="shared" ref="AG178:AG185" si="271">R178-AD178</f>
        <v>-9340.07666666671</v>
      </c>
      <c r="AJ178" s="22"/>
    </row>
    <row r="179" spans="1:36" s="23" customFormat="1" ht="21" customHeight="1">
      <c r="A179" s="37">
        <v>46162</v>
      </c>
      <c r="B179" s="23" t="s">
        <v>26</v>
      </c>
      <c r="C179" s="22">
        <v>0</v>
      </c>
      <c r="D179" s="25">
        <v>0</v>
      </c>
      <c r="E179" s="25">
        <v>0</v>
      </c>
      <c r="F179" s="25">
        <v>27.56</v>
      </c>
      <c r="G179" s="25">
        <v>-27.56</v>
      </c>
      <c r="H179" s="25">
        <v>0</v>
      </c>
      <c r="I179" s="49">
        <v>0</v>
      </c>
      <c r="J179" s="25">
        <v>0</v>
      </c>
      <c r="N179" s="24"/>
      <c r="O179" s="38">
        <v>46159</v>
      </c>
      <c r="P179" s="40" t="s">
        <v>9</v>
      </c>
      <c r="Q179" s="40">
        <f t="shared" si="257"/>
        <v>45</v>
      </c>
      <c r="R179" s="41">
        <f t="shared" si="258"/>
        <v>15276.39</v>
      </c>
      <c r="S179" s="41">
        <f t="shared" si="259"/>
        <v>778.9675</v>
      </c>
      <c r="T179" s="40">
        <f t="shared" si="260"/>
        <v>467.88</v>
      </c>
      <c r="U179" s="41">
        <f t="shared" si="261"/>
        <v>311.0875</v>
      </c>
      <c r="V179" s="42">
        <f t="shared" si="262"/>
        <v>0.0306276548320644</v>
      </c>
      <c r="W179" s="42">
        <f t="shared" si="263"/>
        <v>0.020363940695413</v>
      </c>
      <c r="X179" s="40">
        <f t="shared" si="264"/>
        <v>-17.85</v>
      </c>
      <c r="Y179" s="42">
        <f t="shared" si="265"/>
        <v>-0.000803552015024847</v>
      </c>
      <c r="Z179" s="41">
        <f t="shared" si="266"/>
        <v>22231.72</v>
      </c>
      <c r="AA179" s="41">
        <f t="shared" si="267"/>
        <v>2266.127</v>
      </c>
      <c r="AB179" s="41">
        <f t="shared" si="268"/>
        <v>1798.247</v>
      </c>
      <c r="AC179" s="43">
        <f t="shared" si="269"/>
        <v>0.0808865440910555</v>
      </c>
      <c r="AD179" s="44">
        <f t="shared" ref="AD179:AD187" si="272">AF179/30</f>
        <v>14270.7</v>
      </c>
      <c r="AE179" s="53">
        <f t="shared" si="270"/>
        <v>178351.17</v>
      </c>
      <c r="AF179" s="45">
        <v>428121</v>
      </c>
      <c r="AG179" s="30">
        <f t="shared" si="271"/>
        <v>1005.69</v>
      </c>
      <c r="AJ179" s="22"/>
    </row>
    <row r="180" spans="1:36" s="23" customFormat="1" ht="21" customHeight="1">
      <c r="A180" s="37">
        <v>46162</v>
      </c>
      <c r="B180" s="23" t="s">
        <v>27</v>
      </c>
      <c r="C180" s="22">
        <v>5</v>
      </c>
      <c r="D180" s="25">
        <v>1014.9</v>
      </c>
      <c r="E180" s="25">
        <v>87.8170000000001</v>
      </c>
      <c r="F180" s="25">
        <v>31.68</v>
      </c>
      <c r="G180" s="25">
        <v>56.1370000000001</v>
      </c>
      <c r="H180" s="25">
        <v>631.92</v>
      </c>
      <c r="I180" s="49">
        <v>0</v>
      </c>
      <c r="J180" s="25">
        <v>102.008</v>
      </c>
      <c r="N180" s="24"/>
      <c r="O180" s="38">
        <v>46159</v>
      </c>
      <c r="P180" s="40" t="s">
        <v>11</v>
      </c>
      <c r="Q180" s="40">
        <f t="shared" si="257"/>
        <v>25</v>
      </c>
      <c r="R180" s="41">
        <f t="shared" si="258"/>
        <v>6125.53</v>
      </c>
      <c r="S180" s="41">
        <f t="shared" si="259"/>
        <v>345.3045</v>
      </c>
      <c r="T180" s="40">
        <f t="shared" si="260"/>
        <v>447.17</v>
      </c>
      <c r="U180" s="41">
        <f t="shared" si="261"/>
        <v>-101.8655</v>
      </c>
      <c r="V180" s="42">
        <f t="shared" si="262"/>
        <v>0.0730010301149452</v>
      </c>
      <c r="W180" s="42">
        <f t="shared" si="263"/>
        <v>-0.0166296630658898</v>
      </c>
      <c r="X180" s="40">
        <f t="shared" si="264"/>
        <v>-353.08</v>
      </c>
      <c r="Y180" s="42">
        <f t="shared" si="265"/>
        <v>-0.0391779162071055</v>
      </c>
      <c r="Z180" s="41">
        <f t="shared" si="266"/>
        <v>9365.3</v>
      </c>
      <c r="AA180" s="41">
        <f t="shared" si="267"/>
        <v>967.05</v>
      </c>
      <c r="AB180" s="41">
        <f t="shared" si="268"/>
        <v>519.88</v>
      </c>
      <c r="AC180" s="43">
        <f t="shared" si="269"/>
        <v>0.0555113023608427</v>
      </c>
      <c r="AD180" s="44">
        <f t="shared" si="272"/>
        <v>16805.4</v>
      </c>
      <c r="AE180" s="53">
        <f t="shared" si="270"/>
        <v>93611.94</v>
      </c>
      <c r="AF180" s="45">
        <v>504162</v>
      </c>
      <c r="AG180" s="30">
        <f t="shared" si="271"/>
        <v>-10679.87</v>
      </c>
      <c r="AJ180" s="22"/>
    </row>
    <row r="181" spans="1:36" s="23" customFormat="1" ht="21" customHeight="1">
      <c r="A181" s="37">
        <v>46163</v>
      </c>
      <c r="B181" s="23" t="s">
        <v>7</v>
      </c>
      <c r="C181" s="22">
        <v>40</v>
      </c>
      <c r="D181" s="25">
        <v>10477</v>
      </c>
      <c r="E181" s="25">
        <v>638.316</v>
      </c>
      <c r="F181" s="25">
        <v>425.83</v>
      </c>
      <c r="G181" s="25">
        <v>212.486</v>
      </c>
      <c r="H181" s="25">
        <v>18021.89</v>
      </c>
      <c r="I181" s="49">
        <v>-61.92</v>
      </c>
      <c r="J181" s="25">
        <v>1960.692</v>
      </c>
      <c r="N181" s="24"/>
      <c r="O181" s="38">
        <v>46159</v>
      </c>
      <c r="P181" s="40" t="s">
        <v>4</v>
      </c>
      <c r="Q181" s="40">
        <f t="shared" si="257"/>
        <v>0</v>
      </c>
      <c r="R181" s="41">
        <f t="shared" si="258"/>
        <v>0</v>
      </c>
      <c r="S181" s="41">
        <f t="shared" si="259"/>
        <v>0</v>
      </c>
      <c r="T181" s="40">
        <f t="shared" si="260"/>
        <v>0</v>
      </c>
      <c r="U181" s="41">
        <f t="shared" si="261"/>
        <v>0</v>
      </c>
      <c r="V181" s="42">
        <f t="shared" si="262"/>
        <v>0</v>
      </c>
      <c r="W181" s="42">
        <f t="shared" si="263"/>
        <v>0</v>
      </c>
      <c r="X181" s="40">
        <f t="shared" si="264"/>
        <v>0</v>
      </c>
      <c r="Y181" s="42">
        <f t="shared" si="265"/>
        <v>0</v>
      </c>
      <c r="Z181" s="41">
        <f t="shared" si="266"/>
        <v>0</v>
      </c>
      <c r="AA181" s="41">
        <f t="shared" si="267"/>
        <v>0</v>
      </c>
      <c r="AB181" s="41">
        <f t="shared" si="268"/>
        <v>0</v>
      </c>
      <c r="AC181" s="43">
        <f t="shared" si="269"/>
        <v>0</v>
      </c>
      <c r="AD181" s="44">
        <f t="shared" si="272"/>
        <v>0</v>
      </c>
      <c r="AE181" s="53">
        <f t="shared" si="270"/>
        <v>240.98</v>
      </c>
      <c r="AF181" s="45">
        <v>0</v>
      </c>
      <c r="AG181" s="30">
        <f t="shared" si="271"/>
        <v>0</v>
      </c>
      <c r="AJ181" s="22"/>
    </row>
    <row r="182" spans="1:36" s="23" customFormat="1" ht="21" customHeight="1">
      <c r="A182" s="37">
        <v>46163</v>
      </c>
      <c r="B182" s="23" t="s">
        <v>9</v>
      </c>
      <c r="C182" s="22">
        <v>28</v>
      </c>
      <c r="D182" s="25">
        <v>10349.75</v>
      </c>
      <c r="E182" s="25">
        <v>476.748500000001</v>
      </c>
      <c r="F182" s="25">
        <v>429.51</v>
      </c>
      <c r="G182" s="25">
        <v>47.2385000000007</v>
      </c>
      <c r="H182" s="25">
        <v>16315.86</v>
      </c>
      <c r="I182" s="49">
        <v>-336.98</v>
      </c>
      <c r="J182" s="25">
        <v>1618.006</v>
      </c>
      <c r="L182" s="24"/>
      <c r="N182" s="24"/>
      <c r="O182" s="38">
        <v>46159</v>
      </c>
      <c r="P182" s="40" t="s">
        <v>19</v>
      </c>
      <c r="Q182" s="40">
        <f t="shared" si="257"/>
        <v>0</v>
      </c>
      <c r="R182" s="41">
        <f t="shared" si="258"/>
        <v>0</v>
      </c>
      <c r="S182" s="41">
        <f t="shared" si="259"/>
        <v>0</v>
      </c>
      <c r="T182" s="40">
        <f t="shared" si="260"/>
        <v>10.2</v>
      </c>
      <c r="U182" s="41">
        <f t="shared" si="261"/>
        <v>-10.2</v>
      </c>
      <c r="V182" s="42">
        <f t="shared" si="262"/>
        <v>0</v>
      </c>
      <c r="W182" s="42">
        <f t="shared" si="263"/>
        <v>0</v>
      </c>
      <c r="X182" s="40">
        <f t="shared" si="264"/>
        <v>0</v>
      </c>
      <c r="Y182" s="42">
        <f t="shared" si="265"/>
        <v>0</v>
      </c>
      <c r="Z182" s="41">
        <f t="shared" si="266"/>
        <v>195.76</v>
      </c>
      <c r="AA182" s="41">
        <f t="shared" si="267"/>
        <v>17.936</v>
      </c>
      <c r="AB182" s="41">
        <f t="shared" si="268"/>
        <v>7.736</v>
      </c>
      <c r="AC182" s="43">
        <f t="shared" si="269"/>
        <v>0.0395177768696363</v>
      </c>
      <c r="AD182" s="44">
        <f t="shared" si="272"/>
        <v>0</v>
      </c>
      <c r="AE182" s="53">
        <f t="shared" si="270"/>
        <v>4955.78</v>
      </c>
      <c r="AF182" s="44">
        <v>0</v>
      </c>
      <c r="AG182" s="30">
        <f t="shared" si="271"/>
        <v>0</v>
      </c>
      <c r="AJ182" s="22"/>
    </row>
    <row r="183" spans="1:36" s="23" customFormat="1" ht="21" customHeight="1">
      <c r="A183" s="37">
        <v>46163</v>
      </c>
      <c r="B183" s="23" t="s">
        <v>11</v>
      </c>
      <c r="C183" s="22">
        <v>23</v>
      </c>
      <c r="D183" s="25">
        <v>5243.67</v>
      </c>
      <c r="E183" s="25">
        <v>331.255</v>
      </c>
      <c r="F183" s="25">
        <v>407.86</v>
      </c>
      <c r="G183" s="25">
        <v>-76.6049999999997</v>
      </c>
      <c r="H183" s="25">
        <v>11520.69</v>
      </c>
      <c r="I183" s="49">
        <v>0</v>
      </c>
      <c r="J183" s="25">
        <v>1274.838</v>
      </c>
      <c r="L183" s="24"/>
      <c r="N183" s="24"/>
      <c r="O183" s="38">
        <v>46159</v>
      </c>
      <c r="P183" s="39" t="s">
        <v>18</v>
      </c>
      <c r="Q183" s="40">
        <f t="shared" si="257"/>
        <v>20</v>
      </c>
      <c r="R183" s="41">
        <f t="shared" si="258"/>
        <v>5109.29</v>
      </c>
      <c r="S183" s="41">
        <f t="shared" si="259"/>
        <v>307.6535</v>
      </c>
      <c r="T183" s="40">
        <f t="shared" si="260"/>
        <v>264.1</v>
      </c>
      <c r="U183" s="41">
        <f t="shared" si="261"/>
        <v>43.5535</v>
      </c>
      <c r="V183" s="42">
        <f t="shared" si="262"/>
        <v>0.0516901565579562</v>
      </c>
      <c r="W183" s="42">
        <f t="shared" si="263"/>
        <v>0.00852437422812171</v>
      </c>
      <c r="X183" s="40">
        <f t="shared" si="264"/>
        <v>0</v>
      </c>
      <c r="Y183" s="42">
        <f t="shared" si="265"/>
        <v>0</v>
      </c>
      <c r="Z183" s="41">
        <f t="shared" si="266"/>
        <v>4302.72</v>
      </c>
      <c r="AA183" s="41">
        <f t="shared" si="267"/>
        <v>443.382</v>
      </c>
      <c r="AB183" s="41">
        <f t="shared" si="268"/>
        <v>179.282</v>
      </c>
      <c r="AC183" s="43">
        <f t="shared" si="269"/>
        <v>0.0416671314889186</v>
      </c>
      <c r="AD183" s="44">
        <f t="shared" si="272"/>
        <v>7399.8</v>
      </c>
      <c r="AE183" s="53">
        <f t="shared" si="270"/>
        <v>51118.51</v>
      </c>
      <c r="AF183" s="45">
        <v>221994</v>
      </c>
      <c r="AG183" s="30">
        <f t="shared" si="271"/>
        <v>-2290.51</v>
      </c>
      <c r="AJ183" s="22"/>
    </row>
    <row r="184" spans="1:36" s="23" customFormat="1" ht="21" customHeight="1">
      <c r="A184" s="37">
        <v>46163</v>
      </c>
      <c r="B184" s="23" t="s">
        <v>4</v>
      </c>
      <c r="C184" s="22">
        <v>0</v>
      </c>
      <c r="D184" s="25">
        <v>0</v>
      </c>
      <c r="E184" s="25">
        <v>0</v>
      </c>
      <c r="F184" s="25">
        <v>0</v>
      </c>
      <c r="G184" s="25">
        <v>0</v>
      </c>
      <c r="H184" s="25">
        <v>0</v>
      </c>
      <c r="I184" s="49">
        <v>0</v>
      </c>
      <c r="J184" s="25">
        <v>0</v>
      </c>
      <c r="L184" s="24"/>
      <c r="N184" s="24"/>
      <c r="O184" s="38">
        <v>46159</v>
      </c>
      <c r="P184" s="39" t="s">
        <v>22</v>
      </c>
      <c r="Q184" s="40">
        <f t="shared" si="257"/>
        <v>10</v>
      </c>
      <c r="R184" s="41">
        <f t="shared" si="258"/>
        <v>2286.8</v>
      </c>
      <c r="S184" s="41">
        <f t="shared" si="259"/>
        <v>127.152</v>
      </c>
      <c r="T184" s="40">
        <f t="shared" si="260"/>
        <v>169.18</v>
      </c>
      <c r="U184" s="41">
        <f t="shared" si="261"/>
        <v>-42.028</v>
      </c>
      <c r="V184" s="42">
        <f t="shared" si="262"/>
        <v>0.0739811089732377</v>
      </c>
      <c r="W184" s="42">
        <f t="shared" si="263"/>
        <v>-0.0183785202029036</v>
      </c>
      <c r="X184" s="40">
        <f t="shared" si="264"/>
        <v>-294.68</v>
      </c>
      <c r="Y184" s="42">
        <f t="shared" si="265"/>
        <v>-0.112083983112092</v>
      </c>
      <c r="Z184" s="41">
        <f t="shared" si="266"/>
        <v>2923.78</v>
      </c>
      <c r="AA184" s="41">
        <f t="shared" si="267"/>
        <v>305.565</v>
      </c>
      <c r="AB184" s="41">
        <f t="shared" si="268"/>
        <v>136.385</v>
      </c>
      <c r="AC184" s="43">
        <f t="shared" si="269"/>
        <v>0.0466468065312712</v>
      </c>
      <c r="AD184" s="44">
        <f t="shared" si="272"/>
        <v>4861.06666666667</v>
      </c>
      <c r="AE184" s="53">
        <f t="shared" si="270"/>
        <v>28954.71</v>
      </c>
      <c r="AF184" s="45">
        <v>145832</v>
      </c>
      <c r="AG184" s="30">
        <f t="shared" si="271"/>
        <v>-2574.26666666667</v>
      </c>
      <c r="AJ184" s="22"/>
    </row>
    <row r="185" spans="1:36" s="23" customFormat="1" ht="21" customHeight="1">
      <c r="A185" s="37">
        <v>46163</v>
      </c>
      <c r="B185" s="23" t="s">
        <v>19</v>
      </c>
      <c r="C185" s="22">
        <v>0</v>
      </c>
      <c r="D185" s="25">
        <v>0</v>
      </c>
      <c r="E185" s="25">
        <v>0</v>
      </c>
      <c r="F185" s="25">
        <v>0</v>
      </c>
      <c r="G185" s="25">
        <v>0</v>
      </c>
      <c r="H185" s="25">
        <v>158.87</v>
      </c>
      <c r="I185" s="49">
        <v>0</v>
      </c>
      <c r="J185" s="25">
        <v>14.4495</v>
      </c>
      <c r="L185" s="24"/>
      <c r="N185" s="24"/>
      <c r="O185" s="38">
        <v>46159</v>
      </c>
      <c r="P185" s="39" t="s">
        <v>26</v>
      </c>
      <c r="Q185" s="40">
        <f t="shared" si="257"/>
        <v>0</v>
      </c>
      <c r="R185" s="41">
        <f t="shared" si="258"/>
        <v>0</v>
      </c>
      <c r="S185" s="41">
        <f t="shared" si="259"/>
        <v>0</v>
      </c>
      <c r="T185" s="40">
        <f t="shared" si="260"/>
        <v>28.23</v>
      </c>
      <c r="U185" s="41">
        <f t="shared" si="261"/>
        <v>-28.23</v>
      </c>
      <c r="V185" s="42">
        <f t="shared" si="262"/>
        <v>0</v>
      </c>
      <c r="W185" s="42">
        <f t="shared" si="263"/>
        <v>0</v>
      </c>
      <c r="X185" s="40">
        <f t="shared" si="264"/>
        <v>0</v>
      </c>
      <c r="Y185" s="42">
        <f t="shared" si="265"/>
        <v>0</v>
      </c>
      <c r="Z185" s="41">
        <f t="shared" si="266"/>
        <v>163.76</v>
      </c>
      <c r="AA185" s="41">
        <f t="shared" si="267"/>
        <v>16.226</v>
      </c>
      <c r="AB185" s="41">
        <f t="shared" si="268"/>
        <v>-12.004</v>
      </c>
      <c r="AC185" s="43">
        <f t="shared" si="269"/>
        <v>-0.0733023937469468</v>
      </c>
      <c r="AD185" s="44">
        <f t="shared" si="272"/>
        <v>0</v>
      </c>
      <c r="AE185" s="53">
        <f t="shared" si="270"/>
        <v>522.28</v>
      </c>
      <c r="AF185" s="45">
        <v>0</v>
      </c>
      <c r="AG185" s="30">
        <f t="shared" si="271"/>
        <v>0</v>
      </c>
      <c r="AJ185" s="22"/>
    </row>
    <row r="186" spans="1:36" s="23" customFormat="1" ht="21" customHeight="1">
      <c r="A186" s="37">
        <v>46163</v>
      </c>
      <c r="B186" s="23" t="s">
        <v>18</v>
      </c>
      <c r="C186" s="22">
        <v>13</v>
      </c>
      <c r="D186" s="25">
        <v>3655.66</v>
      </c>
      <c r="E186" s="25">
        <v>202.767</v>
      </c>
      <c r="F186" s="25">
        <v>226.28</v>
      </c>
      <c r="G186" s="25">
        <v>-23.5129999999999</v>
      </c>
      <c r="H186" s="25">
        <v>6330.4</v>
      </c>
      <c r="I186" s="49">
        <v>0</v>
      </c>
      <c r="J186" s="25">
        <v>652.167</v>
      </c>
      <c r="L186" s="24"/>
      <c r="N186" s="24"/>
      <c r="O186" s="38">
        <v>46159</v>
      </c>
      <c r="P186" s="39" t="s">
        <v>27</v>
      </c>
      <c r="Q186" s="40">
        <f t="shared" si="257"/>
        <v>3</v>
      </c>
      <c r="R186" s="41">
        <f t="shared" si="258"/>
        <v>473.94</v>
      </c>
      <c r="S186" s="41">
        <f t="shared" si="259"/>
        <v>49.9099999999999</v>
      </c>
      <c r="T186" s="40">
        <f t="shared" si="260"/>
        <v>35.48</v>
      </c>
      <c r="U186" s="41">
        <f t="shared" si="261"/>
        <v>14.4299999999999</v>
      </c>
      <c r="V186" s="42">
        <f t="shared" si="262"/>
        <v>0.0748617968519222</v>
      </c>
      <c r="W186" s="42">
        <f t="shared" si="263"/>
        <v>0.0304468920116468</v>
      </c>
      <c r="X186" s="40">
        <f t="shared" si="264"/>
        <v>0</v>
      </c>
      <c r="Y186" s="42">
        <f t="shared" si="265"/>
        <v>0</v>
      </c>
      <c r="Z186" s="41">
        <f t="shared" si="266"/>
        <v>631.92</v>
      </c>
      <c r="AA186" s="41">
        <f t="shared" si="267"/>
        <v>96.2099999999999</v>
      </c>
      <c r="AB186" s="41">
        <f t="shared" si="268"/>
        <v>60.7299999999999</v>
      </c>
      <c r="AC186" s="43">
        <f t="shared" si="269"/>
        <v>0.0961039372072413</v>
      </c>
      <c r="AD186" s="44">
        <f t="shared" si="272"/>
        <v>0</v>
      </c>
      <c r="AE186" s="53">
        <f t="shared" si="270"/>
        <v>2163.74</v>
      </c>
      <c r="AF186" s="44">
        <v>0</v>
      </c>
      <c r="AG186" s="30"/>
      <c r="AJ186" s="22"/>
    </row>
    <row r="187" spans="1:36" s="23" customFormat="1" ht="21" customHeight="1">
      <c r="A187" s="37">
        <v>46163</v>
      </c>
      <c r="B187" s="23" t="s">
        <v>22</v>
      </c>
      <c r="C187" s="22">
        <v>10</v>
      </c>
      <c r="D187" s="25">
        <v>2899.47</v>
      </c>
      <c r="E187" s="25">
        <v>170.4415</v>
      </c>
      <c r="F187" s="25">
        <v>161.45</v>
      </c>
      <c r="G187" s="25">
        <v>8.9915000000002</v>
      </c>
      <c r="H187" s="25">
        <v>4355.39</v>
      </c>
      <c r="I187" s="49">
        <v>0</v>
      </c>
      <c r="J187" s="25">
        <v>468.163</v>
      </c>
      <c r="L187" s="24"/>
      <c r="N187" s="24"/>
      <c r="O187" s="38"/>
      <c r="P187" s="39"/>
      <c r="Q187" s="40">
        <f t="shared" si="257"/>
        <v>0</v>
      </c>
      <c r="R187" s="41">
        <f t="shared" si="258"/>
        <v>0</v>
      </c>
      <c r="S187" s="41">
        <f t="shared" si="259"/>
        <v>0</v>
      </c>
      <c r="T187" s="40">
        <f t="shared" si="260"/>
        <v>0</v>
      </c>
      <c r="U187" s="41">
        <f t="shared" si="261"/>
        <v>0</v>
      </c>
      <c r="V187" s="42">
        <f t="shared" si="262"/>
        <v>0</v>
      </c>
      <c r="W187" s="42">
        <f t="shared" si="263"/>
        <v>0</v>
      </c>
      <c r="X187" s="40">
        <f t="shared" si="264"/>
        <v>0</v>
      </c>
      <c r="Y187" s="42">
        <f t="shared" si="265"/>
        <v>0</v>
      </c>
      <c r="Z187" s="41">
        <f t="shared" si="266"/>
        <v>0</v>
      </c>
      <c r="AA187" s="41">
        <f t="shared" si="267"/>
        <v>0</v>
      </c>
      <c r="AB187" s="41">
        <f t="shared" si="268"/>
        <v>0</v>
      </c>
      <c r="AC187" s="43">
        <f t="shared" si="269"/>
        <v>0</v>
      </c>
      <c r="AD187" s="44">
        <f t="shared" si="272"/>
        <v>0</v>
      </c>
      <c r="AE187" s="53">
        <f t="shared" si="270"/>
        <v>0</v>
      </c>
      <c r="AF187" s="44">
        <v>0</v>
      </c>
      <c r="AG187" s="30"/>
      <c r="AJ187" s="22"/>
    </row>
    <row r="188" spans="1:36" s="23" customFormat="1" ht="21" customHeight="1">
      <c r="A188" s="37">
        <v>46163</v>
      </c>
      <c r="B188" s="23" t="s">
        <v>26</v>
      </c>
      <c r="C188" s="22">
        <v>0</v>
      </c>
      <c r="D188" s="25">
        <v>0</v>
      </c>
      <c r="E188" s="25">
        <v>0</v>
      </c>
      <c r="F188" s="25">
        <v>27.28</v>
      </c>
      <c r="G188" s="25">
        <v>-27.28</v>
      </c>
      <c r="H188" s="25">
        <v>0</v>
      </c>
      <c r="I188" s="49">
        <v>0</v>
      </c>
      <c r="J188" s="25">
        <v>0</v>
      </c>
      <c r="N188" s="24"/>
      <c r="O188" s="50" t="s">
        <v>26172</v>
      </c>
      <c r="P188" s="50"/>
      <c r="Q188" s="32">
        <f>SUM(Q178:Q187)</f>
        <v>138</v>
      </c>
      <c r="R188" s="32">
        <f>SUM(R178:R187)</f>
        <v>37346.04</v>
      </c>
      <c r="S188" s="32">
        <f>SUM(S178:S187)</f>
        <v>2086.054</v>
      </c>
      <c r="T188" s="32">
        <f>SUM(T178:T187)</f>
        <v>1877.78</v>
      </c>
      <c r="U188" s="36">
        <f t="shared" si="261"/>
        <v>208.274</v>
      </c>
      <c r="V188" s="51">
        <f>T188/R188</f>
        <v>0.0502805652219084</v>
      </c>
      <c r="W188" s="51">
        <f>U188/R188</f>
        <v>0.00557686972969556</v>
      </c>
      <c r="X188" s="32">
        <f>SUM(X178:X187)</f>
        <v>-665.61</v>
      </c>
      <c r="Y188" s="51">
        <f t="shared" si="265"/>
        <v>-0.012339078568681</v>
      </c>
      <c r="Z188" s="32">
        <f>SUM(Z178:Z187)</f>
        <v>54608.86</v>
      </c>
      <c r="AA188" s="32">
        <f>SUM(AA178:AA187)</f>
        <v>5736.457</v>
      </c>
      <c r="AB188" s="32">
        <f>SUM(AB178:AB187)</f>
        <v>3858.677</v>
      </c>
      <c r="AC188" s="52">
        <f t="shared" si="269"/>
        <v>0.0706602738090485</v>
      </c>
      <c r="AD188" s="32">
        <f>SUM(AD178:AD187)</f>
        <v>60751.1333333333</v>
      </c>
      <c r="AE188" s="32">
        <f>SUM(AE178:AE187)</f>
        <v>556773.77</v>
      </c>
      <c r="AF188" s="32">
        <f>SUM(AF178:AF187)</f>
        <v>1822534</v>
      </c>
      <c r="AG188" s="30"/>
      <c r="AJ188" s="22"/>
    </row>
    <row r="189" spans="1:36" s="23" customFormat="1" ht="21" customHeight="1">
      <c r="A189" s="37">
        <v>46163</v>
      </c>
      <c r="B189" s="23" t="s">
        <v>27</v>
      </c>
      <c r="C189" s="22">
        <v>0</v>
      </c>
      <c r="D189" s="25">
        <v>0</v>
      </c>
      <c r="E189" s="25">
        <v>0</v>
      </c>
      <c r="F189" s="25">
        <v>35.66</v>
      </c>
      <c r="G189" s="25">
        <v>-35.66</v>
      </c>
      <c r="H189" s="25">
        <v>315.96</v>
      </c>
      <c r="I189" s="49">
        <v>0</v>
      </c>
      <c r="J189" s="25">
        <v>45.206</v>
      </c>
      <c r="O189" s="38">
        <v>46160</v>
      </c>
      <c r="P189" s="40" t="s">
        <v>7</v>
      </c>
      <c r="Q189" s="40">
        <f t="shared" ref="Q189:Q198" si="273">SUMIFS($C:$C,$A:$A,$O:$O,$B:$B,P189)</f>
        <v>32</v>
      </c>
      <c r="R189" s="41">
        <f t="shared" ref="R189:R198" si="274">SUMIFS($D:$D,$A:$A,$O:$O,$B:$B,P189)</f>
        <v>7905.26999999999</v>
      </c>
      <c r="S189" s="41">
        <f t="shared" ref="S189:S198" si="275">SUMIFS($E:$E,$A:$A,$O:$O,$B:$B,P189)</f>
        <v>508.0495</v>
      </c>
      <c r="T189" s="40">
        <f t="shared" ref="T189:T198" si="276">SUMIFS($F:$F,$A:$A,$O:$O,$B:$B,P189)</f>
        <v>450.73</v>
      </c>
      <c r="U189" s="41">
        <f t="shared" ref="U189:U199" si="277">S189-T189</f>
        <v>57.3195</v>
      </c>
      <c r="V189" s="42">
        <f t="shared" ref="V189:V198" si="278">IFERROR(T189/R189,0)</f>
        <v>0.0570163953919348</v>
      </c>
      <c r="W189" s="42">
        <f t="shared" ref="W189:W198" si="279">IFERROR(U189/R189,0)</f>
        <v>0.00725079598799283</v>
      </c>
      <c r="X189" s="40">
        <f t="shared" ref="X189:X198" si="280">SUMIFS($I:$I,$A:$A,$O:$O,$B:$B,P189)</f>
        <v>0</v>
      </c>
      <c r="Y189" s="42">
        <f t="shared" ref="Y189:Y199" si="281">IFERROR(X189/(Z189+X189),0)</f>
        <v>0</v>
      </c>
      <c r="Z189" s="41">
        <f t="shared" ref="Z189:Z198" si="282">SUMIFS($H:$H,$A:$A,$O:$O,$B:$B,P189)</f>
        <v>8640.33</v>
      </c>
      <c r="AA189" s="41">
        <f t="shared" ref="AA189:AA198" si="283">SUMIFS($J:$J,$A:$A,$O:$O,$B:$B,P189)</f>
        <v>957.438</v>
      </c>
      <c r="AB189" s="41">
        <f t="shared" ref="AB189:AB198" si="284">AA189-T189</f>
        <v>506.708</v>
      </c>
      <c r="AC189" s="43">
        <f t="shared" ref="AC189:AC199" si="285">IFERROR((AA189-T189)/Z189,0)</f>
        <v>0.0586445193644224</v>
      </c>
      <c r="AD189" s="44">
        <f>AF189/30</f>
        <v>17414.1666666667</v>
      </c>
      <c r="AE189" s="53">
        <f t="shared" ref="AE189:AE198" si="286">X189+Z189+AE178</f>
        <v>205494.99</v>
      </c>
      <c r="AF189" s="44">
        <v>522425</v>
      </c>
      <c r="AG189" s="30">
        <f t="shared" ref="AG189:AG196" si="287">R189-AD189</f>
        <v>-9508.89666666671</v>
      </c>
      <c r="AJ189" s="22"/>
    </row>
    <row r="190" spans="1:36" s="23" customFormat="1" ht="21" customHeight="1">
      <c r="A190" s="37"/>
      <c r="B190" s="23"/>
      <c r="C190" s="22"/>
      <c r="D190" s="25"/>
      <c r="E190" s="25"/>
      <c r="F190" s="25"/>
      <c r="G190" s="25"/>
      <c r="H190" s="25"/>
      <c r="I190" s="49"/>
      <c r="J190" s="25"/>
      <c r="O190" s="38">
        <v>46160</v>
      </c>
      <c r="P190" s="40" t="s">
        <v>9</v>
      </c>
      <c r="Q190" s="40">
        <f t="shared" si="273"/>
        <v>20</v>
      </c>
      <c r="R190" s="41">
        <f t="shared" si="274"/>
        <v>7892.85</v>
      </c>
      <c r="S190" s="41">
        <f t="shared" si="275"/>
        <v>355.082500000001</v>
      </c>
      <c r="T190" s="40">
        <f t="shared" si="276"/>
        <v>433.51</v>
      </c>
      <c r="U190" s="41">
        <f t="shared" si="277"/>
        <v>-78.427499999999</v>
      </c>
      <c r="V190" s="42">
        <f t="shared" si="278"/>
        <v>0.0549243935967363</v>
      </c>
      <c r="W190" s="42">
        <f t="shared" si="279"/>
        <v>-0.00993652482943411</v>
      </c>
      <c r="X190" s="40">
        <f t="shared" si="280"/>
        <v>0</v>
      </c>
      <c r="Y190" s="42">
        <f t="shared" si="281"/>
        <v>0</v>
      </c>
      <c r="Z190" s="41">
        <f t="shared" si="282"/>
        <v>7872.11</v>
      </c>
      <c r="AA190" s="41">
        <f t="shared" si="283"/>
        <v>753.929000000001</v>
      </c>
      <c r="AB190" s="41">
        <f t="shared" si="284"/>
        <v>320.419000000001</v>
      </c>
      <c r="AC190" s="43">
        <f t="shared" si="285"/>
        <v>0.0407030643626678</v>
      </c>
      <c r="AD190" s="44">
        <f t="shared" ref="AD190:AD198" si="288">AF190/30</f>
        <v>14270.7</v>
      </c>
      <c r="AE190" s="53">
        <f t="shared" si="286"/>
        <v>186223.28</v>
      </c>
      <c r="AF190" s="45">
        <v>428121</v>
      </c>
      <c r="AG190" s="30">
        <f t="shared" si="287"/>
        <v>-6377.85</v>
      </c>
      <c r="AJ190" s="22"/>
    </row>
    <row r="191" spans="1:36" s="23" customFormat="1" ht="21" customHeight="1">
      <c r="A191" s="37"/>
      <c r="B191" s="23"/>
      <c r="C191" s="22"/>
      <c r="D191" s="25"/>
      <c r="E191" s="25"/>
      <c r="F191" s="25"/>
      <c r="G191" s="25"/>
      <c r="H191" s="25"/>
      <c r="I191" s="49"/>
      <c r="J191" s="25"/>
      <c r="L191" s="24"/>
      <c r="M191" s="24"/>
      <c r="O191" s="38">
        <v>46160</v>
      </c>
      <c r="P191" s="40" t="s">
        <v>11</v>
      </c>
      <c r="Q191" s="40">
        <f t="shared" si="273"/>
        <v>23</v>
      </c>
      <c r="R191" s="41">
        <f t="shared" si="274"/>
        <v>5791.87</v>
      </c>
      <c r="S191" s="41">
        <f t="shared" si="275"/>
        <v>302.9215</v>
      </c>
      <c r="T191" s="40">
        <f t="shared" si="276"/>
        <v>424.51</v>
      </c>
      <c r="U191" s="41">
        <f t="shared" si="277"/>
        <v>-121.5885</v>
      </c>
      <c r="V191" s="42">
        <f t="shared" si="278"/>
        <v>0.0732941174439343</v>
      </c>
      <c r="W191" s="42">
        <f t="shared" si="279"/>
        <v>-0.0209929608226704</v>
      </c>
      <c r="X191" s="40">
        <f t="shared" si="280"/>
        <v>-493.06</v>
      </c>
      <c r="Y191" s="42">
        <f t="shared" si="281"/>
        <v>-0.114943118239463</v>
      </c>
      <c r="Z191" s="41">
        <f t="shared" si="282"/>
        <v>4782.66</v>
      </c>
      <c r="AA191" s="41">
        <f t="shared" si="283"/>
        <v>488.461</v>
      </c>
      <c r="AB191" s="41">
        <f t="shared" si="284"/>
        <v>63.951</v>
      </c>
      <c r="AC191" s="43">
        <f t="shared" si="285"/>
        <v>0.013371429288304</v>
      </c>
      <c r="AD191" s="44">
        <f t="shared" si="288"/>
        <v>16805.4</v>
      </c>
      <c r="AE191" s="53">
        <f t="shared" si="286"/>
        <v>97901.54</v>
      </c>
      <c r="AF191" s="45">
        <v>504162</v>
      </c>
      <c r="AG191" s="30">
        <f t="shared" si="287"/>
        <v>-11013.53</v>
      </c>
      <c r="AJ191" s="22"/>
    </row>
    <row r="192" spans="1:36" s="23" customFormat="1" ht="21" customHeight="1">
      <c r="A192" s="37"/>
      <c r="B192" s="23"/>
      <c r="C192" s="22"/>
      <c r="D192" s="25"/>
      <c r="E192" s="25"/>
      <c r="F192" s="25"/>
      <c r="G192" s="25"/>
      <c r="H192" s="25"/>
      <c r="I192" s="49"/>
      <c r="J192" s="25"/>
      <c r="L192" s="24"/>
      <c r="M192" s="24"/>
      <c r="O192" s="38">
        <v>46160</v>
      </c>
      <c r="P192" s="40" t="s">
        <v>4</v>
      </c>
      <c r="Q192" s="40">
        <f t="shared" si="273"/>
        <v>0</v>
      </c>
      <c r="R192" s="41">
        <f t="shared" si="274"/>
        <v>0</v>
      </c>
      <c r="S192" s="41">
        <f t="shared" si="275"/>
        <v>0</v>
      </c>
      <c r="T192" s="40">
        <f t="shared" si="276"/>
        <v>0</v>
      </c>
      <c r="U192" s="41">
        <f t="shared" si="277"/>
        <v>0</v>
      </c>
      <c r="V192" s="42">
        <f t="shared" si="278"/>
        <v>0</v>
      </c>
      <c r="W192" s="42">
        <f t="shared" si="279"/>
        <v>0</v>
      </c>
      <c r="X192" s="40">
        <f t="shared" si="280"/>
        <v>0</v>
      </c>
      <c r="Y192" s="42">
        <f t="shared" si="281"/>
        <v>0</v>
      </c>
      <c r="Z192" s="41">
        <f t="shared" si="282"/>
        <v>0</v>
      </c>
      <c r="AA192" s="41">
        <f t="shared" si="283"/>
        <v>0</v>
      </c>
      <c r="AB192" s="41">
        <f t="shared" si="284"/>
        <v>0</v>
      </c>
      <c r="AC192" s="43">
        <f t="shared" si="285"/>
        <v>0</v>
      </c>
      <c r="AD192" s="44">
        <f t="shared" si="288"/>
        <v>0</v>
      </c>
      <c r="AE192" s="53">
        <f t="shared" si="286"/>
        <v>240.98</v>
      </c>
      <c r="AF192" s="45">
        <v>0</v>
      </c>
      <c r="AG192" s="30">
        <f t="shared" si="287"/>
        <v>0</v>
      </c>
      <c r="AJ192" s="22"/>
    </row>
    <row r="193" spans="1:36" s="23" customFormat="1" ht="21" customHeight="1">
      <c r="A193" s="37"/>
      <c r="B193" s="23"/>
      <c r="C193" s="22"/>
      <c r="D193" s="25"/>
      <c r="E193" s="25"/>
      <c r="F193" s="25"/>
      <c r="G193" s="25"/>
      <c r="H193" s="25"/>
      <c r="I193" s="49"/>
      <c r="J193" s="25"/>
      <c r="L193" s="24"/>
      <c r="M193" s="24"/>
      <c r="O193" s="38">
        <v>46160</v>
      </c>
      <c r="P193" s="40" t="s">
        <v>19</v>
      </c>
      <c r="Q193" s="40">
        <f t="shared" si="273"/>
        <v>1</v>
      </c>
      <c r="R193" s="41">
        <f t="shared" si="274"/>
        <v>195.76</v>
      </c>
      <c r="S193" s="41">
        <f t="shared" si="275"/>
        <v>8.14799999999998</v>
      </c>
      <c r="T193" s="40">
        <f t="shared" si="276"/>
        <v>0.3</v>
      </c>
      <c r="U193" s="41">
        <f t="shared" si="277"/>
        <v>7.84799999999998</v>
      </c>
      <c r="V193" s="42">
        <f t="shared" si="278"/>
        <v>0.00153248876174908</v>
      </c>
      <c r="W193" s="42">
        <f t="shared" si="279"/>
        <v>0.0400899060073558</v>
      </c>
      <c r="X193" s="40">
        <f t="shared" si="280"/>
        <v>0</v>
      </c>
      <c r="Y193" s="42">
        <f t="shared" si="281"/>
        <v>0</v>
      </c>
      <c r="Z193" s="41">
        <f t="shared" si="282"/>
        <v>195.76</v>
      </c>
      <c r="AA193" s="41">
        <f t="shared" si="283"/>
        <v>17.936</v>
      </c>
      <c r="AB193" s="41">
        <f t="shared" si="284"/>
        <v>17.636</v>
      </c>
      <c r="AC193" s="43">
        <f t="shared" si="285"/>
        <v>0.0900899060073559</v>
      </c>
      <c r="AD193" s="44">
        <f t="shared" si="288"/>
        <v>0</v>
      </c>
      <c r="AE193" s="53">
        <f t="shared" si="286"/>
        <v>5151.54</v>
      </c>
      <c r="AF193" s="44">
        <v>0</v>
      </c>
      <c r="AG193" s="30">
        <f t="shared" si="287"/>
        <v>195.76</v>
      </c>
      <c r="AJ193" s="22"/>
    </row>
    <row r="194" spans="1:36" s="23" customFormat="1" ht="21" customHeight="1">
      <c r="A194" s="37"/>
      <c r="B194" s="23"/>
      <c r="C194" s="22"/>
      <c r="D194" s="25"/>
      <c r="E194" s="25"/>
      <c r="F194" s="25"/>
      <c r="G194" s="25"/>
      <c r="H194" s="25"/>
      <c r="I194" s="49"/>
      <c r="J194" s="25"/>
      <c r="L194" s="24"/>
      <c r="M194" s="24"/>
      <c r="O194" s="38">
        <v>46160</v>
      </c>
      <c r="P194" s="40" t="s">
        <v>18</v>
      </c>
      <c r="Q194" s="40">
        <f t="shared" si="273"/>
        <v>12</v>
      </c>
      <c r="R194" s="41">
        <f t="shared" si="274"/>
        <v>4291</v>
      </c>
      <c r="S194" s="41">
        <f t="shared" si="275"/>
        <v>225.102</v>
      </c>
      <c r="T194" s="40">
        <f t="shared" si="276"/>
        <v>250.83</v>
      </c>
      <c r="U194" s="41">
        <f t="shared" si="277"/>
        <v>-25.728</v>
      </c>
      <c r="V194" s="42">
        <f t="shared" si="278"/>
        <v>0.0584549056164064</v>
      </c>
      <c r="W194" s="42">
        <f t="shared" si="279"/>
        <v>-0.0059958051736192</v>
      </c>
      <c r="X194" s="40">
        <f t="shared" si="280"/>
        <v>-236.98</v>
      </c>
      <c r="Y194" s="42">
        <f t="shared" si="281"/>
        <v>-0.0772163282329328</v>
      </c>
      <c r="Z194" s="41">
        <f t="shared" si="282"/>
        <v>3306.02</v>
      </c>
      <c r="AA194" s="41">
        <f t="shared" si="283"/>
        <v>367.806</v>
      </c>
      <c r="AB194" s="41">
        <f t="shared" si="284"/>
        <v>116.976</v>
      </c>
      <c r="AC194" s="43">
        <f t="shared" si="285"/>
        <v>0.0353827260573136</v>
      </c>
      <c r="AD194" s="44">
        <f t="shared" si="288"/>
        <v>7399.8</v>
      </c>
      <c r="AE194" s="53">
        <f t="shared" si="286"/>
        <v>54187.55</v>
      </c>
      <c r="AF194" s="45">
        <v>221994</v>
      </c>
      <c r="AG194" s="30">
        <f t="shared" si="287"/>
        <v>-3108.8</v>
      </c>
      <c r="AJ194" s="22"/>
    </row>
    <row r="195" spans="1:36" s="23" customFormat="1" ht="21" customHeight="1">
      <c r="A195" s="37"/>
      <c r="B195" s="23"/>
      <c r="C195" s="22"/>
      <c r="D195" s="25"/>
      <c r="E195" s="25"/>
      <c r="F195" s="25"/>
      <c r="G195" s="25"/>
      <c r="H195" s="25"/>
      <c r="I195" s="49"/>
      <c r="J195" s="25"/>
      <c r="L195" s="24"/>
      <c r="M195" s="24"/>
      <c r="N195" s="24"/>
      <c r="O195" s="38">
        <v>46160</v>
      </c>
      <c r="P195" s="40" t="s">
        <v>22</v>
      </c>
      <c r="Q195" s="40">
        <f t="shared" si="273"/>
        <v>11</v>
      </c>
      <c r="R195" s="41">
        <f t="shared" si="274"/>
        <v>2630.78</v>
      </c>
      <c r="S195" s="41">
        <f t="shared" si="275"/>
        <v>145.296</v>
      </c>
      <c r="T195" s="40">
        <f t="shared" si="276"/>
        <v>166.66</v>
      </c>
      <c r="U195" s="41">
        <f t="shared" si="277"/>
        <v>-21.364</v>
      </c>
      <c r="V195" s="42">
        <f t="shared" si="278"/>
        <v>0.0633500330700401</v>
      </c>
      <c r="W195" s="42">
        <f t="shared" si="279"/>
        <v>-0.00812078547046884</v>
      </c>
      <c r="X195" s="40">
        <f t="shared" si="280"/>
        <v>0</v>
      </c>
      <c r="Y195" s="42">
        <f t="shared" si="281"/>
        <v>0</v>
      </c>
      <c r="Z195" s="41">
        <f t="shared" si="282"/>
        <v>2333.82</v>
      </c>
      <c r="AA195" s="41">
        <f t="shared" si="283"/>
        <v>242.289</v>
      </c>
      <c r="AB195" s="41">
        <f t="shared" si="284"/>
        <v>75.629</v>
      </c>
      <c r="AC195" s="43">
        <f t="shared" si="285"/>
        <v>0.0324056696746107</v>
      </c>
      <c r="AD195" s="44">
        <f t="shared" si="288"/>
        <v>4861.06666666667</v>
      </c>
      <c r="AE195" s="53">
        <f t="shared" si="286"/>
        <v>31288.53</v>
      </c>
      <c r="AF195" s="45">
        <v>145832</v>
      </c>
      <c r="AG195" s="30">
        <f t="shared" si="287"/>
        <v>-2230.28666666667</v>
      </c>
      <c r="AJ195" s="22"/>
    </row>
    <row r="196" spans="1:36" s="23" customFormat="1" ht="21" customHeight="1">
      <c r="A196" s="37"/>
      <c r="B196" s="23"/>
      <c r="C196" s="22"/>
      <c r="D196" s="25"/>
      <c r="E196" s="25"/>
      <c r="F196" s="25"/>
      <c r="G196" s="25"/>
      <c r="H196" s="25"/>
      <c r="I196" s="49"/>
      <c r="J196" s="25"/>
      <c r="L196" s="24"/>
      <c r="M196" s="24"/>
      <c r="N196" s="24"/>
      <c r="O196" s="38">
        <v>46160</v>
      </c>
      <c r="P196" s="40" t="s">
        <v>26</v>
      </c>
      <c r="Q196" s="40">
        <f t="shared" si="273"/>
        <v>0</v>
      </c>
      <c r="R196" s="41">
        <f t="shared" si="274"/>
        <v>0</v>
      </c>
      <c r="S196" s="41">
        <f t="shared" si="275"/>
        <v>0</v>
      </c>
      <c r="T196" s="40">
        <f t="shared" si="276"/>
        <v>23.38</v>
      </c>
      <c r="U196" s="41">
        <f t="shared" si="277"/>
        <v>-23.38</v>
      </c>
      <c r="V196" s="42">
        <f t="shared" si="278"/>
        <v>0</v>
      </c>
      <c r="W196" s="42">
        <f t="shared" si="279"/>
        <v>0</v>
      </c>
      <c r="X196" s="40">
        <f t="shared" si="280"/>
        <v>0</v>
      </c>
      <c r="Y196" s="42">
        <f t="shared" si="281"/>
        <v>0</v>
      </c>
      <c r="Z196" s="41">
        <f t="shared" si="282"/>
        <v>0</v>
      </c>
      <c r="AA196" s="41">
        <f t="shared" si="283"/>
        <v>0</v>
      </c>
      <c r="AB196" s="41">
        <f t="shared" si="284"/>
        <v>-23.38</v>
      </c>
      <c r="AC196" s="43">
        <f t="shared" si="285"/>
        <v>0</v>
      </c>
      <c r="AD196" s="44">
        <f t="shared" si="288"/>
        <v>0</v>
      </c>
      <c r="AE196" s="53">
        <f t="shared" si="286"/>
        <v>522.28</v>
      </c>
      <c r="AF196" s="45">
        <v>0</v>
      </c>
      <c r="AG196" s="30">
        <f t="shared" si="287"/>
        <v>0</v>
      </c>
      <c r="AJ196" s="22"/>
    </row>
    <row r="197" spans="1:36" s="23" customFormat="1" ht="21" customHeight="1">
      <c r="A197" s="37"/>
      <c r="B197" s="23"/>
      <c r="C197" s="22"/>
      <c r="D197" s="25"/>
      <c r="E197" s="25"/>
      <c r="F197" s="25"/>
      <c r="G197" s="25"/>
      <c r="H197" s="25"/>
      <c r="I197" s="49"/>
      <c r="J197" s="25"/>
      <c r="L197" s="24"/>
      <c r="M197" s="24"/>
      <c r="N197" s="24"/>
      <c r="O197" s="38">
        <v>46160</v>
      </c>
      <c r="P197" s="40" t="s">
        <v>27</v>
      </c>
      <c r="Q197" s="40">
        <f t="shared" si="273"/>
        <v>3</v>
      </c>
      <c r="R197" s="41">
        <f t="shared" si="274"/>
        <v>473.94</v>
      </c>
      <c r="S197" s="41">
        <f t="shared" si="275"/>
        <v>49.9099999999999</v>
      </c>
      <c r="T197" s="40">
        <f t="shared" si="276"/>
        <v>29.24</v>
      </c>
      <c r="U197" s="41">
        <f t="shared" si="277"/>
        <v>20.6699999999999</v>
      </c>
      <c r="V197" s="42">
        <f t="shared" si="278"/>
        <v>0.0616955732793181</v>
      </c>
      <c r="W197" s="42">
        <f t="shared" si="279"/>
        <v>0.043613115584251</v>
      </c>
      <c r="X197" s="40">
        <f t="shared" si="280"/>
        <v>0</v>
      </c>
      <c r="Y197" s="42">
        <f t="shared" si="281"/>
        <v>0</v>
      </c>
      <c r="Z197" s="41">
        <f t="shared" si="282"/>
        <v>157.98</v>
      </c>
      <c r="AA197" s="41">
        <f t="shared" si="283"/>
        <v>22.603</v>
      </c>
      <c r="AB197" s="41">
        <f t="shared" si="284"/>
        <v>-6.637</v>
      </c>
      <c r="AC197" s="43">
        <f t="shared" si="285"/>
        <v>-0.0420116470439296</v>
      </c>
      <c r="AD197" s="44">
        <f t="shared" si="288"/>
        <v>0</v>
      </c>
      <c r="AE197" s="53">
        <f t="shared" si="286"/>
        <v>2321.72</v>
      </c>
      <c r="AF197" s="44">
        <v>0</v>
      </c>
      <c r="AG197" s="30"/>
      <c r="AJ197" s="22"/>
    </row>
    <row r="198" spans="1:36" s="23" customFormat="1" ht="21" customHeight="1">
      <c r="A198" s="37"/>
      <c r="B198" s="23"/>
      <c r="C198" s="22"/>
      <c r="D198" s="25"/>
      <c r="E198" s="25"/>
      <c r="F198" s="25"/>
      <c r="G198" s="25"/>
      <c r="H198" s="25"/>
      <c r="I198" s="49"/>
      <c r="J198" s="25"/>
      <c r="L198" s="24"/>
      <c r="M198" s="24"/>
      <c r="N198" s="24"/>
      <c r="O198" s="38"/>
      <c r="P198" s="40"/>
      <c r="Q198" s="40">
        <f t="shared" si="273"/>
        <v>0</v>
      </c>
      <c r="R198" s="41">
        <f t="shared" si="274"/>
        <v>0</v>
      </c>
      <c r="S198" s="41">
        <f t="shared" si="275"/>
        <v>0</v>
      </c>
      <c r="T198" s="40">
        <f t="shared" si="276"/>
        <v>0</v>
      </c>
      <c r="U198" s="41">
        <f t="shared" si="277"/>
        <v>0</v>
      </c>
      <c r="V198" s="42">
        <f t="shared" si="278"/>
        <v>0</v>
      </c>
      <c r="W198" s="42">
        <f t="shared" si="279"/>
        <v>0</v>
      </c>
      <c r="X198" s="40">
        <f t="shared" si="280"/>
        <v>0</v>
      </c>
      <c r="Y198" s="42">
        <f t="shared" si="281"/>
        <v>0</v>
      </c>
      <c r="Z198" s="41">
        <f t="shared" si="282"/>
        <v>0</v>
      </c>
      <c r="AA198" s="41">
        <f t="shared" si="283"/>
        <v>0</v>
      </c>
      <c r="AB198" s="41">
        <f t="shared" si="284"/>
        <v>0</v>
      </c>
      <c r="AC198" s="43">
        <f t="shared" si="285"/>
        <v>0</v>
      </c>
      <c r="AD198" s="44">
        <f t="shared" si="288"/>
        <v>0</v>
      </c>
      <c r="AE198" s="53">
        <f t="shared" si="286"/>
        <v>0</v>
      </c>
      <c r="AF198" s="44">
        <v>0</v>
      </c>
      <c r="AG198" s="30"/>
      <c r="AJ198" s="22"/>
    </row>
    <row r="199" spans="1:36" s="23" customFormat="1" ht="21" customHeight="1">
      <c r="A199" s="37"/>
      <c r="B199" s="23"/>
      <c r="C199" s="22"/>
      <c r="D199" s="25"/>
      <c r="E199" s="25"/>
      <c r="F199" s="25"/>
      <c r="G199" s="25"/>
      <c r="H199" s="25"/>
      <c r="I199" s="49"/>
      <c r="J199" s="25"/>
      <c r="L199" s="24"/>
      <c r="M199" s="24"/>
      <c r="N199" s="24"/>
      <c r="O199" s="50" t="s">
        <v>26172</v>
      </c>
      <c r="P199" s="50"/>
      <c r="Q199" s="32">
        <f>SUM(Q189:Q198)</f>
        <v>102</v>
      </c>
      <c r="R199" s="32">
        <f>SUM(R189:R198)</f>
        <v>29181.47</v>
      </c>
      <c r="S199" s="32">
        <f>SUM(S189:S198)</f>
        <v>1594.5095</v>
      </c>
      <c r="T199" s="32">
        <f>SUM(T189:T198)</f>
        <v>1779.16</v>
      </c>
      <c r="U199" s="36">
        <f t="shared" si="277"/>
        <v>-184.650499999999</v>
      </c>
      <c r="V199" s="51">
        <f>T199/R199</f>
        <v>0.0609688271358503</v>
      </c>
      <c r="W199" s="51">
        <f>U199/R199</f>
        <v>-0.00632766272569543</v>
      </c>
      <c r="X199" s="32">
        <f>SUM(X189:X198)</f>
        <v>-730.04</v>
      </c>
      <c r="Y199" s="51">
        <f t="shared" si="281"/>
        <v>-0.0274878532936928</v>
      </c>
      <c r="Z199" s="32">
        <f>SUM(Z189:Z198)</f>
        <v>27288.68</v>
      </c>
      <c r="AA199" s="32">
        <f>SUM(AA189:AA198)</f>
        <v>2850.462</v>
      </c>
      <c r="AB199" s="32">
        <f>SUM(AB189:AB198)</f>
        <v>1071.302</v>
      </c>
      <c r="AC199" s="52">
        <f t="shared" si="285"/>
        <v>0.0392581099562163</v>
      </c>
      <c r="AD199" s="32">
        <f>SUM(AD189:AD198)</f>
        <v>60751.1333333333</v>
      </c>
      <c r="AE199" s="32">
        <f>SUM(AE189:AE198)</f>
        <v>583332.41</v>
      </c>
      <c r="AF199" s="32">
        <f>SUM(AF189:AF198)</f>
        <v>1822534</v>
      </c>
      <c r="AG199" s="30"/>
      <c r="AJ199" s="22"/>
    </row>
    <row r="200" spans="1:36" s="23" customFormat="1" ht="21" customHeight="1">
      <c r="A200" s="37"/>
      <c r="B200" s="23"/>
      <c r="C200" s="22"/>
      <c r="D200" s="25"/>
      <c r="E200" s="25"/>
      <c r="F200" s="25"/>
      <c r="G200" s="25"/>
      <c r="H200" s="25"/>
      <c r="I200" s="49"/>
      <c r="J200" s="25"/>
      <c r="N200" s="24"/>
      <c r="O200" s="38">
        <v>46161</v>
      </c>
      <c r="P200" s="40" t="s">
        <v>7</v>
      </c>
      <c r="Q200" s="40">
        <f t="shared" ref="Q200:Q209" si="289">SUMIFS($C:$C,$A:$A,$O:$O,$B:$B,P200)</f>
        <v>46</v>
      </c>
      <c r="R200" s="41">
        <f t="shared" ref="R200:R209" si="290">SUMIFS($D:$D,$A:$A,$O:$O,$B:$B,P200)</f>
        <v>10421.91</v>
      </c>
      <c r="S200" s="41">
        <f t="shared" ref="S200:S209" si="291">SUMIFS($E:$E,$A:$A,$O:$O,$B:$B,P200)</f>
        <v>663.9875</v>
      </c>
      <c r="T200" s="40">
        <f t="shared" ref="T200:T209" si="292">SUMIFS($F:$F,$A:$A,$O:$O,$B:$B,P200)</f>
        <v>426.24</v>
      </c>
      <c r="U200" s="41">
        <f t="shared" ref="U200:U210" si="293">S200-T200</f>
        <v>237.7475</v>
      </c>
      <c r="V200" s="42">
        <f t="shared" ref="V200:V209" si="294">IFERROR(T200/R200,0)</f>
        <v>0.0408984533545195</v>
      </c>
      <c r="W200" s="42">
        <f t="shared" ref="W200:W209" si="295">IFERROR(U200/R200,0)</f>
        <v>0.0228122772121425</v>
      </c>
      <c r="X200" s="40">
        <f t="shared" ref="X200:X209" si="296">SUMIFS($I:$I,$A:$A,$O:$O,$B:$B,P200)</f>
        <v>-17.6</v>
      </c>
      <c r="Y200" s="42">
        <f t="shared" ref="Y200:Y210" si="297">IFERROR(X200/(Z200+X200),0)</f>
        <v>-0.00147879400987599</v>
      </c>
      <c r="Z200" s="41">
        <f t="shared" ref="Z200:Z209" si="298">SUMIFS($H:$H,$A:$A,$O:$O,$B:$B,P200)</f>
        <v>11919.19</v>
      </c>
      <c r="AA200" s="41">
        <f t="shared" ref="AA200:AA209" si="299">SUMIFS($J:$J,$A:$A,$O:$O,$B:$B,P200)</f>
        <v>1429.988</v>
      </c>
      <c r="AB200" s="41">
        <f t="shared" ref="AB200:AB209" si="300">AA200-T200</f>
        <v>1003.748</v>
      </c>
      <c r="AC200" s="43">
        <f t="shared" ref="AC200:AC210" si="301">IFERROR((AA200-T200)/Z200,0)</f>
        <v>0.0842127694918866</v>
      </c>
      <c r="AD200" s="44">
        <f>AF200/30</f>
        <v>17414.1666666667</v>
      </c>
      <c r="AE200" s="53">
        <f t="shared" ref="AE200:AE209" si="302">X200+Z200+AE189</f>
        <v>217396.58</v>
      </c>
      <c r="AF200" s="44">
        <v>522425</v>
      </c>
      <c r="AG200" s="30">
        <f t="shared" ref="AG200:AG207" si="303">R200-AD200</f>
        <v>-6992.2566666667</v>
      </c>
      <c r="AJ200" s="22"/>
    </row>
    <row r="201" spans="1:36" s="23" customFormat="1" ht="21" customHeight="1">
      <c r="A201" s="37"/>
      <c r="B201" s="23"/>
      <c r="C201" s="22"/>
      <c r="D201" s="25"/>
      <c r="E201" s="25"/>
      <c r="F201" s="25"/>
      <c r="G201" s="25"/>
      <c r="H201" s="25"/>
      <c r="I201" s="49"/>
      <c r="J201" s="25"/>
      <c r="L201" s="24"/>
      <c r="N201" s="24"/>
      <c r="O201" s="38">
        <v>46161</v>
      </c>
      <c r="P201" s="40" t="s">
        <v>9</v>
      </c>
      <c r="Q201" s="40">
        <f t="shared" si="289"/>
        <v>23</v>
      </c>
      <c r="R201" s="41">
        <f t="shared" si="290"/>
        <v>7809.82</v>
      </c>
      <c r="S201" s="41">
        <f t="shared" si="291"/>
        <v>383.009</v>
      </c>
      <c r="T201" s="40">
        <f t="shared" si="292"/>
        <v>486</v>
      </c>
      <c r="U201" s="41">
        <f t="shared" si="293"/>
        <v>-102.991</v>
      </c>
      <c r="V201" s="42">
        <f t="shared" si="294"/>
        <v>0.0622293471552481</v>
      </c>
      <c r="W201" s="42">
        <f t="shared" si="295"/>
        <v>-0.0131873717960209</v>
      </c>
      <c r="X201" s="40">
        <f t="shared" si="296"/>
        <v>-175.56</v>
      </c>
      <c r="Y201" s="42">
        <f t="shared" si="297"/>
        <v>-0.0167665151033295</v>
      </c>
      <c r="Z201" s="41">
        <f t="shared" si="298"/>
        <v>10646.43</v>
      </c>
      <c r="AA201" s="41">
        <f t="shared" si="299"/>
        <v>1043.179</v>
      </c>
      <c r="AB201" s="41">
        <f t="shared" si="300"/>
        <v>557.179</v>
      </c>
      <c r="AC201" s="43">
        <f t="shared" si="301"/>
        <v>0.0523348202167299</v>
      </c>
      <c r="AD201" s="44">
        <f t="shared" ref="AD201:AD209" si="304">AF201/30</f>
        <v>14270.7</v>
      </c>
      <c r="AE201" s="53">
        <f t="shared" si="302"/>
        <v>196694.15</v>
      </c>
      <c r="AF201" s="45">
        <v>428121</v>
      </c>
      <c r="AG201" s="30">
        <f t="shared" si="303"/>
        <v>-6460.88</v>
      </c>
      <c r="AJ201" s="22"/>
    </row>
    <row r="202" spans="1:36" s="23" customFormat="1" ht="21" customHeight="1">
      <c r="A202" s="37"/>
      <c r="B202" s="23"/>
      <c r="C202" s="22"/>
      <c r="D202" s="25"/>
      <c r="E202" s="25"/>
      <c r="F202" s="25"/>
      <c r="G202" s="25"/>
      <c r="H202" s="25"/>
      <c r="I202" s="49"/>
      <c r="J202" s="25"/>
      <c r="L202" s="24"/>
      <c r="N202" s="24"/>
      <c r="O202" s="38">
        <v>46161</v>
      </c>
      <c r="P202" s="40" t="s">
        <v>11</v>
      </c>
      <c r="Q202" s="40">
        <f t="shared" si="289"/>
        <v>23</v>
      </c>
      <c r="R202" s="41">
        <f t="shared" si="290"/>
        <v>6346.88</v>
      </c>
      <c r="S202" s="41">
        <f t="shared" si="291"/>
        <v>341.856</v>
      </c>
      <c r="T202" s="40">
        <f t="shared" si="292"/>
        <v>410.8</v>
      </c>
      <c r="U202" s="41">
        <f t="shared" si="293"/>
        <v>-68.944</v>
      </c>
      <c r="V202" s="42">
        <f t="shared" si="294"/>
        <v>0.0647247151356257</v>
      </c>
      <c r="W202" s="42">
        <f t="shared" si="295"/>
        <v>-0.0108626600786528</v>
      </c>
      <c r="X202" s="40">
        <f t="shared" si="296"/>
        <v>-449.26</v>
      </c>
      <c r="Y202" s="42">
        <f t="shared" si="297"/>
        <v>-0.0651598174840531</v>
      </c>
      <c r="Z202" s="41">
        <f t="shared" si="298"/>
        <v>7344</v>
      </c>
      <c r="AA202" s="41">
        <f t="shared" si="299"/>
        <v>767.6595</v>
      </c>
      <c r="AB202" s="41">
        <f t="shared" si="300"/>
        <v>356.8595</v>
      </c>
      <c r="AC202" s="43">
        <f t="shared" si="301"/>
        <v>0.0485919798474945</v>
      </c>
      <c r="AD202" s="44">
        <f t="shared" si="304"/>
        <v>16805.4</v>
      </c>
      <c r="AE202" s="53">
        <f t="shared" si="302"/>
        <v>104796.28</v>
      </c>
      <c r="AF202" s="45">
        <v>504162</v>
      </c>
      <c r="AG202" s="30">
        <f t="shared" si="303"/>
        <v>-10458.52</v>
      </c>
      <c r="AJ202" s="22"/>
    </row>
    <row r="203" spans="1:36" s="23" customFormat="1" ht="21" customHeight="1">
      <c r="A203" s="37"/>
      <c r="B203" s="23"/>
      <c r="C203" s="22"/>
      <c r="D203" s="25"/>
      <c r="E203" s="25"/>
      <c r="F203" s="25"/>
      <c r="G203" s="25"/>
      <c r="H203" s="25"/>
      <c r="I203" s="49"/>
      <c r="J203" s="25"/>
      <c r="N203" s="24"/>
      <c r="O203" s="38">
        <v>46161</v>
      </c>
      <c r="P203" s="40" t="s">
        <v>4</v>
      </c>
      <c r="Q203" s="40">
        <f t="shared" si="289"/>
        <v>0</v>
      </c>
      <c r="R203" s="41">
        <f t="shared" si="290"/>
        <v>0</v>
      </c>
      <c r="S203" s="41">
        <f t="shared" si="291"/>
        <v>0</v>
      </c>
      <c r="T203" s="40">
        <f t="shared" si="292"/>
        <v>0</v>
      </c>
      <c r="U203" s="41">
        <f t="shared" si="293"/>
        <v>0</v>
      </c>
      <c r="V203" s="42">
        <f t="shared" si="294"/>
        <v>0</v>
      </c>
      <c r="W203" s="42">
        <f t="shared" si="295"/>
        <v>0</v>
      </c>
      <c r="X203" s="40">
        <f t="shared" si="296"/>
        <v>0</v>
      </c>
      <c r="Y203" s="42">
        <f t="shared" si="297"/>
        <v>0</v>
      </c>
      <c r="Z203" s="41">
        <f t="shared" si="298"/>
        <v>0</v>
      </c>
      <c r="AA203" s="41">
        <f t="shared" si="299"/>
        <v>0</v>
      </c>
      <c r="AB203" s="41">
        <f t="shared" si="300"/>
        <v>0</v>
      </c>
      <c r="AC203" s="43">
        <f t="shared" si="301"/>
        <v>0</v>
      </c>
      <c r="AD203" s="44">
        <f t="shared" si="304"/>
        <v>0</v>
      </c>
      <c r="AE203" s="53">
        <f t="shared" si="302"/>
        <v>240.98</v>
      </c>
      <c r="AF203" s="45">
        <v>0</v>
      </c>
      <c r="AG203" s="30">
        <f t="shared" si="303"/>
        <v>0</v>
      </c>
      <c r="AJ203" s="22"/>
    </row>
    <row r="204" spans="1:36" s="23" customFormat="1" ht="21" customHeight="1">
      <c r="A204" s="37"/>
      <c r="B204" s="23"/>
      <c r="C204" s="22"/>
      <c r="D204" s="25"/>
      <c r="E204" s="25"/>
      <c r="F204" s="25"/>
      <c r="G204" s="25"/>
      <c r="H204" s="25"/>
      <c r="I204" s="49"/>
      <c r="J204" s="25"/>
      <c r="O204" s="38">
        <v>46161</v>
      </c>
      <c r="P204" s="40" t="s">
        <v>19</v>
      </c>
      <c r="Q204" s="40">
        <f t="shared" si="289"/>
        <v>2</v>
      </c>
      <c r="R204" s="41">
        <f t="shared" si="290"/>
        <v>354.63</v>
      </c>
      <c r="S204" s="41">
        <f t="shared" si="291"/>
        <v>14.654</v>
      </c>
      <c r="T204" s="40">
        <f t="shared" si="292"/>
        <v>0</v>
      </c>
      <c r="U204" s="41">
        <f t="shared" si="293"/>
        <v>14.654</v>
      </c>
      <c r="V204" s="42">
        <f t="shared" si="294"/>
        <v>0</v>
      </c>
      <c r="W204" s="42">
        <f t="shared" si="295"/>
        <v>0.0413219411781293</v>
      </c>
      <c r="X204" s="40">
        <f t="shared" si="296"/>
        <v>0</v>
      </c>
      <c r="Y204" s="42">
        <f t="shared" si="297"/>
        <v>0</v>
      </c>
      <c r="Z204" s="41">
        <f t="shared" si="298"/>
        <v>195.76</v>
      </c>
      <c r="AA204" s="41">
        <f t="shared" si="299"/>
        <v>17.936</v>
      </c>
      <c r="AB204" s="41">
        <f t="shared" si="300"/>
        <v>17.936</v>
      </c>
      <c r="AC204" s="43">
        <f t="shared" si="301"/>
        <v>0.091622394769105</v>
      </c>
      <c r="AD204" s="44">
        <f t="shared" si="304"/>
        <v>0</v>
      </c>
      <c r="AE204" s="53">
        <f t="shared" si="302"/>
        <v>5347.3</v>
      </c>
      <c r="AF204" s="44">
        <v>0</v>
      </c>
      <c r="AG204" s="30">
        <f t="shared" si="303"/>
        <v>354.63</v>
      </c>
      <c r="AJ204" s="22"/>
    </row>
    <row r="205" spans="1:36" s="23" customFormat="1" ht="21" customHeight="1">
      <c r="A205" s="37"/>
      <c r="B205" s="23"/>
      <c r="C205" s="22"/>
      <c r="D205" s="25"/>
      <c r="E205" s="25"/>
      <c r="F205" s="25"/>
      <c r="G205" s="25"/>
      <c r="H205" s="25"/>
      <c r="I205" s="49"/>
      <c r="J205" s="25"/>
      <c r="L205" s="24"/>
      <c r="O205" s="38">
        <v>46161</v>
      </c>
      <c r="P205" s="39" t="s">
        <v>18</v>
      </c>
      <c r="Q205" s="40">
        <f t="shared" si="289"/>
        <v>17</v>
      </c>
      <c r="R205" s="41">
        <f t="shared" si="290"/>
        <v>4357.57</v>
      </c>
      <c r="S205" s="41">
        <f t="shared" si="291"/>
        <v>244.0835</v>
      </c>
      <c r="T205" s="40">
        <f t="shared" si="292"/>
        <v>241.3</v>
      </c>
      <c r="U205" s="41">
        <f t="shared" si="293"/>
        <v>2.78349999999998</v>
      </c>
      <c r="V205" s="42">
        <f t="shared" si="294"/>
        <v>0.0553748993131493</v>
      </c>
      <c r="W205" s="42">
        <f t="shared" si="295"/>
        <v>0.00063877344483278</v>
      </c>
      <c r="X205" s="40">
        <f t="shared" si="296"/>
        <v>0</v>
      </c>
      <c r="Y205" s="42">
        <f t="shared" si="297"/>
        <v>0</v>
      </c>
      <c r="Z205" s="41">
        <f t="shared" si="298"/>
        <v>5213.98</v>
      </c>
      <c r="AA205" s="41">
        <f t="shared" si="299"/>
        <v>567.189</v>
      </c>
      <c r="AB205" s="41">
        <f t="shared" si="300"/>
        <v>325.889</v>
      </c>
      <c r="AC205" s="43">
        <f t="shared" si="301"/>
        <v>0.0625029248290174</v>
      </c>
      <c r="AD205" s="44">
        <f t="shared" si="304"/>
        <v>7399.8</v>
      </c>
      <c r="AE205" s="53">
        <f t="shared" si="302"/>
        <v>59401.53</v>
      </c>
      <c r="AF205" s="45">
        <v>221994</v>
      </c>
      <c r="AG205" s="30">
        <f t="shared" si="303"/>
        <v>-3042.23</v>
      </c>
      <c r="AJ205" s="22"/>
    </row>
    <row r="206" spans="1:36" s="23" customFormat="1" ht="21" customHeight="1">
      <c r="A206" s="37"/>
      <c r="B206" s="23"/>
      <c r="C206" s="22"/>
      <c r="D206" s="25"/>
      <c r="E206" s="25"/>
      <c r="F206" s="25"/>
      <c r="G206" s="25"/>
      <c r="H206" s="25"/>
      <c r="I206" s="49"/>
      <c r="J206" s="25"/>
      <c r="L206" s="24"/>
      <c r="O206" s="38">
        <v>46161</v>
      </c>
      <c r="P206" s="39" t="s">
        <v>22</v>
      </c>
      <c r="Q206" s="40">
        <f t="shared" si="289"/>
        <v>11</v>
      </c>
      <c r="R206" s="41">
        <f t="shared" si="290"/>
        <v>3105.78</v>
      </c>
      <c r="S206" s="41">
        <f t="shared" si="291"/>
        <v>173.635</v>
      </c>
      <c r="T206" s="40">
        <f t="shared" si="292"/>
        <v>166.72</v>
      </c>
      <c r="U206" s="41">
        <f t="shared" si="293"/>
        <v>6.91499999999999</v>
      </c>
      <c r="V206" s="42">
        <f t="shared" si="294"/>
        <v>0.0536805568971402</v>
      </c>
      <c r="W206" s="42">
        <f t="shared" si="295"/>
        <v>0.0022264938276375</v>
      </c>
      <c r="X206" s="40">
        <f t="shared" si="296"/>
        <v>-35.2</v>
      </c>
      <c r="Y206" s="42">
        <f t="shared" si="297"/>
        <v>-0.0110410589379254</v>
      </c>
      <c r="Z206" s="41">
        <f t="shared" si="298"/>
        <v>3223.3</v>
      </c>
      <c r="AA206" s="41">
        <f t="shared" si="299"/>
        <v>349.244</v>
      </c>
      <c r="AB206" s="41">
        <f t="shared" si="300"/>
        <v>182.524</v>
      </c>
      <c r="AC206" s="43">
        <f t="shared" si="301"/>
        <v>0.0566264387429032</v>
      </c>
      <c r="AD206" s="44">
        <f t="shared" si="304"/>
        <v>4861.06666666667</v>
      </c>
      <c r="AE206" s="53">
        <f t="shared" si="302"/>
        <v>34476.63</v>
      </c>
      <c r="AF206" s="45">
        <v>145832</v>
      </c>
      <c r="AG206" s="30">
        <f t="shared" si="303"/>
        <v>-1755.28666666667</v>
      </c>
      <c r="AJ206" s="22"/>
    </row>
    <row r="207" spans="1:36" s="23" customFormat="1" ht="21" customHeight="1">
      <c r="A207" s="37"/>
      <c r="B207" s="23"/>
      <c r="C207" s="22"/>
      <c r="D207" s="25"/>
      <c r="E207" s="25"/>
      <c r="F207" s="25"/>
      <c r="G207" s="25"/>
      <c r="H207" s="25"/>
      <c r="I207" s="49"/>
      <c r="J207" s="25"/>
      <c r="L207" s="24"/>
      <c r="O207" s="38">
        <v>46161</v>
      </c>
      <c r="P207" s="39" t="s">
        <v>26</v>
      </c>
      <c r="Q207" s="40">
        <f t="shared" si="289"/>
        <v>2</v>
      </c>
      <c r="R207" s="41">
        <f t="shared" si="290"/>
        <v>538.52</v>
      </c>
      <c r="S207" s="41">
        <f t="shared" si="291"/>
        <v>33.744</v>
      </c>
      <c r="T207" s="40">
        <f t="shared" si="292"/>
        <v>25.82</v>
      </c>
      <c r="U207" s="41">
        <f t="shared" si="293"/>
        <v>7.924</v>
      </c>
      <c r="V207" s="42">
        <f t="shared" si="294"/>
        <v>0.0479462229815049</v>
      </c>
      <c r="W207" s="42">
        <f t="shared" si="295"/>
        <v>0.0147144024363069</v>
      </c>
      <c r="X207" s="40">
        <f t="shared" si="296"/>
        <v>0</v>
      </c>
      <c r="Y207" s="42">
        <f t="shared" si="297"/>
        <v>0</v>
      </c>
      <c r="Z207" s="41">
        <f t="shared" si="298"/>
        <v>538.52</v>
      </c>
      <c r="AA207" s="41">
        <f t="shared" si="299"/>
        <v>60.67</v>
      </c>
      <c r="AB207" s="41">
        <f t="shared" si="300"/>
        <v>34.85</v>
      </c>
      <c r="AC207" s="43">
        <f t="shared" si="301"/>
        <v>0.0647144024363069</v>
      </c>
      <c r="AD207" s="44">
        <f t="shared" si="304"/>
        <v>0</v>
      </c>
      <c r="AE207" s="53">
        <f t="shared" si="302"/>
        <v>1060.8</v>
      </c>
      <c r="AF207" s="45">
        <v>0</v>
      </c>
      <c r="AG207" s="30">
        <f t="shared" si="303"/>
        <v>538.52</v>
      </c>
      <c r="AJ207" s="22"/>
    </row>
    <row r="208" spans="1:36" s="23" customFormat="1" ht="21" customHeight="1">
      <c r="A208" s="37"/>
      <c r="B208" s="23"/>
      <c r="C208" s="22"/>
      <c r="D208" s="25"/>
      <c r="E208" s="25"/>
      <c r="F208" s="25"/>
      <c r="G208" s="25"/>
      <c r="H208" s="25"/>
      <c r="I208" s="49"/>
      <c r="J208" s="25"/>
      <c r="L208" s="24"/>
      <c r="O208" s="38">
        <v>46161</v>
      </c>
      <c r="P208" s="39" t="s">
        <v>27</v>
      </c>
      <c r="Q208" s="40">
        <f t="shared" si="289"/>
        <v>1</v>
      </c>
      <c r="R208" s="41">
        <f t="shared" si="290"/>
        <v>157.98</v>
      </c>
      <c r="S208" s="41">
        <f t="shared" si="291"/>
        <v>14.704</v>
      </c>
      <c r="T208" s="40">
        <f t="shared" si="292"/>
        <v>44.4</v>
      </c>
      <c r="U208" s="41">
        <f t="shared" si="293"/>
        <v>-29.696</v>
      </c>
      <c r="V208" s="42">
        <f t="shared" si="294"/>
        <v>0.281048233953665</v>
      </c>
      <c r="W208" s="42">
        <f t="shared" si="295"/>
        <v>-0.18797316115964</v>
      </c>
      <c r="X208" s="40">
        <f t="shared" si="296"/>
        <v>0</v>
      </c>
      <c r="Y208" s="42">
        <f t="shared" si="297"/>
        <v>0</v>
      </c>
      <c r="Z208" s="41">
        <f t="shared" si="298"/>
        <v>157.98</v>
      </c>
      <c r="AA208" s="41">
        <f t="shared" si="299"/>
        <v>22.603</v>
      </c>
      <c r="AB208" s="41">
        <f t="shared" si="300"/>
        <v>-21.797</v>
      </c>
      <c r="AC208" s="43">
        <f t="shared" si="301"/>
        <v>-0.13797316115964</v>
      </c>
      <c r="AD208" s="44">
        <f t="shared" si="304"/>
        <v>0</v>
      </c>
      <c r="AE208" s="53">
        <f t="shared" si="302"/>
        <v>2479.7</v>
      </c>
      <c r="AF208" s="44">
        <v>0</v>
      </c>
      <c r="AG208" s="30"/>
      <c r="AJ208" s="22"/>
    </row>
    <row r="209" spans="1:38" s="23" customFormat="1" ht="21" customHeight="1">
      <c r="A209" s="37"/>
      <c r="B209" s="23"/>
      <c r="C209" s="22"/>
      <c r="D209" s="25"/>
      <c r="E209" s="25"/>
      <c r="F209" s="25"/>
      <c r="G209" s="25"/>
      <c r="H209" s="25"/>
      <c r="I209" s="49"/>
      <c r="J209" s="25"/>
      <c r="L209" s="24"/>
      <c r="O209" s="38"/>
      <c r="P209" s="39"/>
      <c r="Q209" s="40">
        <f t="shared" si="289"/>
        <v>0</v>
      </c>
      <c r="R209" s="41">
        <f t="shared" si="290"/>
        <v>0</v>
      </c>
      <c r="S209" s="41">
        <f t="shared" si="291"/>
        <v>0</v>
      </c>
      <c r="T209" s="40">
        <f t="shared" si="292"/>
        <v>0</v>
      </c>
      <c r="U209" s="41">
        <f t="shared" si="293"/>
        <v>0</v>
      </c>
      <c r="V209" s="42">
        <f t="shared" si="294"/>
        <v>0</v>
      </c>
      <c r="W209" s="42">
        <f t="shared" si="295"/>
        <v>0</v>
      </c>
      <c r="X209" s="40">
        <f t="shared" si="296"/>
        <v>0</v>
      </c>
      <c r="Y209" s="42">
        <f t="shared" si="297"/>
        <v>0</v>
      </c>
      <c r="Z209" s="41">
        <f t="shared" si="298"/>
        <v>0</v>
      </c>
      <c r="AA209" s="41">
        <f t="shared" si="299"/>
        <v>0</v>
      </c>
      <c r="AB209" s="41">
        <f t="shared" si="300"/>
        <v>0</v>
      </c>
      <c r="AC209" s="43">
        <f t="shared" si="301"/>
        <v>0</v>
      </c>
      <c r="AD209" s="44">
        <f t="shared" si="304"/>
        <v>0</v>
      </c>
      <c r="AE209" s="53">
        <f t="shared" si="302"/>
        <v>0</v>
      </c>
      <c r="AF209" s="44">
        <v>0</v>
      </c>
      <c r="AG209" s="30"/>
      <c r="AJ209" s="22"/>
    </row>
    <row r="210" spans="1:38" s="24" customFormat="1" ht="21" customHeight="1">
      <c r="A210" s="37"/>
      <c r="B210" s="23"/>
      <c r="C210" s="22"/>
      <c r="D210" s="25"/>
      <c r="E210" s="25"/>
      <c r="F210" s="25"/>
      <c r="G210" s="25"/>
      <c r="H210" s="25"/>
      <c r="I210" s="49"/>
      <c r="J210" s="25"/>
      <c r="K210" s="23"/>
      <c r="L210" s="23"/>
      <c r="N210" s="23"/>
      <c r="O210" s="50" t="s">
        <v>26172</v>
      </c>
      <c r="P210" s="50"/>
      <c r="Q210" s="32">
        <f>SUM(Q200:Q209)</f>
        <v>125</v>
      </c>
      <c r="R210" s="32">
        <f>SUM(R200:R209)</f>
        <v>33093.09</v>
      </c>
      <c r="S210" s="32">
        <f>SUM(S200:S209)</f>
        <v>1869.673</v>
      </c>
      <c r="T210" s="32">
        <f>SUM(T200:T209)</f>
        <v>1801.28</v>
      </c>
      <c r="U210" s="36">
        <f t="shared" si="293"/>
        <v>68.3929999999998</v>
      </c>
      <c r="V210" s="51">
        <f>T210/R210</f>
        <v>0.0544306983723792</v>
      </c>
      <c r="W210" s="51">
        <f>U210/R210</f>
        <v>0.0020666852203889</v>
      </c>
      <c r="X210" s="32">
        <f>SUM(X200:X209)</f>
        <v>-677.62</v>
      </c>
      <c r="Y210" s="51">
        <f t="shared" si="297"/>
        <v>-0.0175724309765637</v>
      </c>
      <c r="Z210" s="32">
        <f>SUM(Z200:Z209)</f>
        <v>39239.16</v>
      </c>
      <c r="AA210" s="32">
        <f>SUM(AA200:AA209)</f>
        <v>4258.4685</v>
      </c>
      <c r="AB210" s="32">
        <f>SUM(AB200:AB209)</f>
        <v>2457.1885</v>
      </c>
      <c r="AC210" s="52">
        <f t="shared" si="301"/>
        <v>0.0626208231776623</v>
      </c>
      <c r="AD210" s="32">
        <f>SUM(AD200:AD209)</f>
        <v>60751.1333333333</v>
      </c>
      <c r="AE210" s="32">
        <f>SUM(AE200:AE209)</f>
        <v>621893.95</v>
      </c>
      <c r="AF210" s="32">
        <f>SUM(AF200:AF209)</f>
        <v>1822534</v>
      </c>
      <c r="AG210" s="30"/>
      <c r="AJ210" s="26"/>
      <c r="AL210" s="23"/>
    </row>
    <row r="211" spans="1:38" s="24" customFormat="1" ht="21" customHeight="1">
      <c r="A211" s="37"/>
      <c r="B211" s="23"/>
      <c r="C211" s="22"/>
      <c r="D211" s="25"/>
      <c r="E211" s="25"/>
      <c r="F211" s="25"/>
      <c r="G211" s="25"/>
      <c r="H211" s="25"/>
      <c r="I211" s="49"/>
      <c r="J211" s="25"/>
      <c r="K211" s="23"/>
      <c r="L211" s="23"/>
      <c r="O211" s="38">
        <v>46162</v>
      </c>
      <c r="P211" s="40" t="s">
        <v>7</v>
      </c>
      <c r="Q211" s="40">
        <f t="shared" ref="Q211:Q220" si="305">SUMIFS($C:$C,$A:$A,$O:$O,$B:$B,P211)</f>
        <v>41</v>
      </c>
      <c r="R211" s="41">
        <f t="shared" ref="R211:R220" si="306">SUMIFS($D:$D,$A:$A,$O:$O,$B:$B,P211)</f>
        <v>8978.57999999999</v>
      </c>
      <c r="S211" s="41">
        <f t="shared" ref="S211:S220" si="307">SUMIFS($E:$E,$A:$A,$O:$O,$B:$B,P211)</f>
        <v>531.057</v>
      </c>
      <c r="T211" s="40">
        <f t="shared" ref="T211:T220" si="308">SUMIFS($F:$F,$A:$A,$O:$O,$B:$B,P211)</f>
        <v>417.42</v>
      </c>
      <c r="U211" s="41">
        <f t="shared" ref="U211:U221" si="309">S211-T211</f>
        <v>113.637</v>
      </c>
      <c r="V211" s="42">
        <f t="shared" ref="V211:V220" si="310">IFERROR(T211/R211,0)</f>
        <v>0.0464906477416251</v>
      </c>
      <c r="W211" s="42">
        <f t="shared" ref="W211:W220" si="311">IFERROR(U211/R211,0)</f>
        <v>0.0126564556978943</v>
      </c>
      <c r="X211" s="40">
        <f t="shared" ref="X211:X220" si="312">SUMIFS($I:$I,$A:$A,$O:$O,$B:$B,P211)</f>
        <v>0</v>
      </c>
      <c r="Y211" s="42">
        <f t="shared" ref="Y211:Y221" si="313">IFERROR(X211/(Z211+X211),0)</f>
        <v>0</v>
      </c>
      <c r="Z211" s="41">
        <f t="shared" ref="Z211:Z220" si="314">SUMIFS($H:$H,$A:$A,$O:$O,$B:$B,P211)</f>
        <v>1963.6</v>
      </c>
      <c r="AA211" s="41">
        <f t="shared" ref="AA211:AA220" si="315">SUMIFS($J:$J,$A:$A,$O:$O,$B:$B,P211)</f>
        <v>215.703</v>
      </c>
      <c r="AB211" s="41">
        <f t="shared" ref="AB211:AB220" si="316">AA211-T211</f>
        <v>-201.717</v>
      </c>
      <c r="AC211" s="43">
        <f t="shared" ref="AC211:AC221" si="317">IFERROR((AA211-T211)/Z211,0)</f>
        <v>-0.102728152373192</v>
      </c>
      <c r="AD211" s="44">
        <f>AF211/30</f>
        <v>17414.1666666667</v>
      </c>
      <c r="AE211" s="53">
        <f t="shared" ref="AE211:AE220" si="318">X211+Z211+AE200</f>
        <v>219360.18</v>
      </c>
      <c r="AF211" s="44">
        <v>522425</v>
      </c>
      <c r="AG211" s="30">
        <f t="shared" ref="AG211:AG218" si="319">R211-AD211</f>
        <v>-8435.58666666671</v>
      </c>
      <c r="AJ211" s="26"/>
    </row>
    <row r="212" spans="1:38" s="24" customFormat="1" ht="21" customHeight="1">
      <c r="A212" s="37"/>
      <c r="B212" s="23"/>
      <c r="C212" s="22"/>
      <c r="D212" s="25"/>
      <c r="E212" s="25"/>
      <c r="F212" s="25"/>
      <c r="G212" s="25"/>
      <c r="H212" s="25"/>
      <c r="I212" s="49"/>
      <c r="J212" s="25"/>
      <c r="K212" s="23"/>
      <c r="L212" s="23"/>
      <c r="O212" s="38">
        <v>46162</v>
      </c>
      <c r="P212" s="40" t="s">
        <v>9</v>
      </c>
      <c r="Q212" s="40">
        <f t="shared" si="305"/>
        <v>32</v>
      </c>
      <c r="R212" s="41">
        <f t="shared" si="306"/>
        <v>11225.81</v>
      </c>
      <c r="S212" s="41">
        <f t="shared" si="307"/>
        <v>550.919500000001</v>
      </c>
      <c r="T212" s="40">
        <f t="shared" si="308"/>
        <v>431.4</v>
      </c>
      <c r="U212" s="41">
        <f t="shared" si="309"/>
        <v>119.519500000001</v>
      </c>
      <c r="V212" s="42">
        <f t="shared" si="310"/>
        <v>0.0384292981976356</v>
      </c>
      <c r="W212" s="42">
        <f t="shared" si="311"/>
        <v>0.0106468486461112</v>
      </c>
      <c r="X212" s="40">
        <f t="shared" si="312"/>
        <v>-358.67</v>
      </c>
      <c r="Y212" s="42">
        <f t="shared" si="313"/>
        <v>-0.0627514993736572</v>
      </c>
      <c r="Z212" s="41">
        <f t="shared" si="314"/>
        <v>6074.39</v>
      </c>
      <c r="AA212" s="41">
        <f t="shared" si="315"/>
        <v>625.553</v>
      </c>
      <c r="AB212" s="41">
        <f t="shared" si="316"/>
        <v>194.153</v>
      </c>
      <c r="AC212" s="43">
        <f t="shared" si="317"/>
        <v>0.0319625509721964</v>
      </c>
      <c r="AD212" s="44">
        <f t="shared" ref="AD212:AD220" si="320">AF212/30</f>
        <v>14270.7</v>
      </c>
      <c r="AE212" s="53">
        <f t="shared" si="318"/>
        <v>202409.87</v>
      </c>
      <c r="AF212" s="45">
        <v>428121</v>
      </c>
      <c r="AG212" s="30">
        <f t="shared" si="319"/>
        <v>-3044.89</v>
      </c>
      <c r="AJ212" s="26"/>
    </row>
    <row r="213" spans="1:38" s="24" customFormat="1" ht="21" customHeight="1">
      <c r="A213" s="37"/>
      <c r="B213" s="23"/>
      <c r="C213" s="22"/>
      <c r="D213" s="25"/>
      <c r="E213" s="25"/>
      <c r="F213" s="25"/>
      <c r="G213" s="25"/>
      <c r="H213" s="25"/>
      <c r="I213" s="49"/>
      <c r="J213" s="25"/>
      <c r="K213" s="23"/>
      <c r="L213" s="23"/>
      <c r="O213" s="38">
        <v>46162</v>
      </c>
      <c r="P213" s="40" t="s">
        <v>11</v>
      </c>
      <c r="Q213" s="40">
        <f t="shared" si="305"/>
        <v>22</v>
      </c>
      <c r="R213" s="41">
        <f t="shared" si="306"/>
        <v>6272.46</v>
      </c>
      <c r="S213" s="41">
        <f t="shared" si="307"/>
        <v>352.1535</v>
      </c>
      <c r="T213" s="40">
        <f t="shared" si="308"/>
        <v>379.64</v>
      </c>
      <c r="U213" s="41">
        <f t="shared" si="309"/>
        <v>-27.4865</v>
      </c>
      <c r="V213" s="42">
        <f t="shared" si="310"/>
        <v>0.0605248977275264</v>
      </c>
      <c r="W213" s="42">
        <f t="shared" si="311"/>
        <v>-0.00438209251234762</v>
      </c>
      <c r="X213" s="40">
        <f t="shared" si="312"/>
        <v>-62.02</v>
      </c>
      <c r="Y213" s="42">
        <f t="shared" si="313"/>
        <v>-0.0231905951330412</v>
      </c>
      <c r="Z213" s="41">
        <f t="shared" si="314"/>
        <v>2736.38</v>
      </c>
      <c r="AA213" s="41">
        <f t="shared" si="315"/>
        <v>318.676</v>
      </c>
      <c r="AB213" s="41">
        <f t="shared" si="316"/>
        <v>-60.964</v>
      </c>
      <c r="AC213" s="43">
        <f t="shared" si="317"/>
        <v>-0.0222790694274918</v>
      </c>
      <c r="AD213" s="44">
        <f t="shared" si="320"/>
        <v>16805.4</v>
      </c>
      <c r="AE213" s="53">
        <f t="shared" si="318"/>
        <v>107470.64</v>
      </c>
      <c r="AF213" s="45">
        <v>504162</v>
      </c>
      <c r="AG213" s="30">
        <f t="shared" si="319"/>
        <v>-10532.94</v>
      </c>
      <c r="AJ213" s="26"/>
    </row>
    <row r="214" spans="1:38" s="24" customFormat="1" ht="21" customHeight="1">
      <c r="A214" s="37"/>
      <c r="B214" s="23"/>
      <c r="C214" s="22"/>
      <c r="D214" s="25"/>
      <c r="E214" s="25"/>
      <c r="F214" s="25"/>
      <c r="G214" s="25"/>
      <c r="H214" s="25"/>
      <c r="I214" s="49"/>
      <c r="J214" s="25"/>
      <c r="K214" s="23"/>
      <c r="L214" s="23"/>
      <c r="O214" s="38">
        <v>46162</v>
      </c>
      <c r="P214" s="40" t="s">
        <v>4</v>
      </c>
      <c r="Q214" s="40">
        <f t="shared" si="305"/>
        <v>0</v>
      </c>
      <c r="R214" s="41">
        <f t="shared" si="306"/>
        <v>0</v>
      </c>
      <c r="S214" s="41">
        <f t="shared" si="307"/>
        <v>0</v>
      </c>
      <c r="T214" s="40">
        <f t="shared" si="308"/>
        <v>0</v>
      </c>
      <c r="U214" s="41">
        <f t="shared" si="309"/>
        <v>0</v>
      </c>
      <c r="V214" s="42">
        <f t="shared" si="310"/>
        <v>0</v>
      </c>
      <c r="W214" s="42">
        <f t="shared" si="311"/>
        <v>0</v>
      </c>
      <c r="X214" s="40">
        <f t="shared" si="312"/>
        <v>0</v>
      </c>
      <c r="Y214" s="42">
        <f t="shared" si="313"/>
        <v>0</v>
      </c>
      <c r="Z214" s="41">
        <f t="shared" si="314"/>
        <v>0</v>
      </c>
      <c r="AA214" s="41">
        <f t="shared" si="315"/>
        <v>0</v>
      </c>
      <c r="AB214" s="41">
        <f t="shared" si="316"/>
        <v>0</v>
      </c>
      <c r="AC214" s="43">
        <f t="shared" si="317"/>
        <v>0</v>
      </c>
      <c r="AD214" s="44">
        <f t="shared" si="320"/>
        <v>0</v>
      </c>
      <c r="AE214" s="53">
        <f t="shared" si="318"/>
        <v>240.98</v>
      </c>
      <c r="AF214" s="45">
        <v>0</v>
      </c>
      <c r="AG214" s="30">
        <f t="shared" si="319"/>
        <v>0</v>
      </c>
      <c r="AJ214" s="26"/>
    </row>
    <row r="215" spans="1:38" s="24" customFormat="1" ht="21" customHeight="1">
      <c r="A215" s="37"/>
      <c r="B215" s="23"/>
      <c r="C215" s="22"/>
      <c r="D215" s="25"/>
      <c r="E215" s="25"/>
      <c r="F215" s="25"/>
      <c r="G215" s="25"/>
      <c r="H215" s="25"/>
      <c r="I215" s="49"/>
      <c r="J215" s="25"/>
      <c r="K215" s="23"/>
      <c r="L215" s="23"/>
      <c r="O215" s="38">
        <v>46162</v>
      </c>
      <c r="P215" s="40" t="s">
        <v>19</v>
      </c>
      <c r="Q215" s="40">
        <f t="shared" si="305"/>
        <v>0</v>
      </c>
      <c r="R215" s="41">
        <f t="shared" si="306"/>
        <v>0</v>
      </c>
      <c r="S215" s="41">
        <f t="shared" si="307"/>
        <v>0</v>
      </c>
      <c r="T215" s="40">
        <f t="shared" si="308"/>
        <v>0</v>
      </c>
      <c r="U215" s="41">
        <f t="shared" si="309"/>
        <v>0</v>
      </c>
      <c r="V215" s="42">
        <f t="shared" si="310"/>
        <v>0</v>
      </c>
      <c r="W215" s="42">
        <f t="shared" si="311"/>
        <v>0</v>
      </c>
      <c r="X215" s="40">
        <f t="shared" si="312"/>
        <v>0</v>
      </c>
      <c r="Y215" s="42">
        <f t="shared" si="313"/>
        <v>0</v>
      </c>
      <c r="Z215" s="41">
        <f t="shared" si="314"/>
        <v>0</v>
      </c>
      <c r="AA215" s="41">
        <f t="shared" si="315"/>
        <v>0</v>
      </c>
      <c r="AB215" s="41">
        <f t="shared" si="316"/>
        <v>0</v>
      </c>
      <c r="AC215" s="43">
        <f t="shared" si="317"/>
        <v>0</v>
      </c>
      <c r="AD215" s="44">
        <f t="shared" si="320"/>
        <v>0</v>
      </c>
      <c r="AE215" s="53">
        <f t="shared" si="318"/>
        <v>5347.3</v>
      </c>
      <c r="AF215" s="44">
        <v>0</v>
      </c>
      <c r="AG215" s="30">
        <f t="shared" si="319"/>
        <v>0</v>
      </c>
      <c r="AJ215" s="26"/>
    </row>
    <row r="216" spans="1:38" s="24" customFormat="1" ht="21" customHeight="1">
      <c r="A216" s="37"/>
      <c r="B216" s="23"/>
      <c r="C216" s="22"/>
      <c r="D216" s="25"/>
      <c r="E216" s="25"/>
      <c r="F216" s="25"/>
      <c r="G216" s="25"/>
      <c r="H216" s="25"/>
      <c r="I216" s="49"/>
      <c r="J216" s="25"/>
      <c r="K216" s="23"/>
      <c r="L216" s="23"/>
      <c r="O216" s="38">
        <v>46162</v>
      </c>
      <c r="P216" s="39" t="s">
        <v>18</v>
      </c>
      <c r="Q216" s="40">
        <f t="shared" si="305"/>
        <v>12</v>
      </c>
      <c r="R216" s="41">
        <f t="shared" si="306"/>
        <v>3909.66</v>
      </c>
      <c r="S216" s="41">
        <f t="shared" si="307"/>
        <v>188.202</v>
      </c>
      <c r="T216" s="40">
        <f t="shared" si="308"/>
        <v>233.47</v>
      </c>
      <c r="U216" s="41">
        <f t="shared" si="309"/>
        <v>-45.268</v>
      </c>
      <c r="V216" s="42">
        <f t="shared" si="310"/>
        <v>0.0597161901546426</v>
      </c>
      <c r="W216" s="42">
        <f t="shared" si="311"/>
        <v>-0.0115785004322627</v>
      </c>
      <c r="X216" s="40">
        <f t="shared" si="312"/>
        <v>-232.38</v>
      </c>
      <c r="Y216" s="42">
        <f t="shared" si="313"/>
        <v>-0.0653891608981935</v>
      </c>
      <c r="Z216" s="41">
        <f t="shared" si="314"/>
        <v>3786.18</v>
      </c>
      <c r="AA216" s="41">
        <f t="shared" si="315"/>
        <v>424.135</v>
      </c>
      <c r="AB216" s="41">
        <f t="shared" si="316"/>
        <v>190.665</v>
      </c>
      <c r="AC216" s="43">
        <f t="shared" si="317"/>
        <v>0.0503581446206995</v>
      </c>
      <c r="AD216" s="44">
        <f t="shared" si="320"/>
        <v>7399.8</v>
      </c>
      <c r="AE216" s="53">
        <f t="shared" si="318"/>
        <v>62955.33</v>
      </c>
      <c r="AF216" s="45">
        <v>221994</v>
      </c>
      <c r="AG216" s="30">
        <f t="shared" si="319"/>
        <v>-3490.14</v>
      </c>
      <c r="AJ216" s="26"/>
    </row>
    <row r="217" spans="1:38" s="24" customFormat="1" ht="21" customHeight="1">
      <c r="A217" s="37"/>
      <c r="B217" s="23"/>
      <c r="C217" s="26"/>
      <c r="D217" s="27"/>
      <c r="E217" s="27"/>
      <c r="F217" s="25"/>
      <c r="G217" s="25"/>
      <c r="H217" s="25"/>
      <c r="I217" s="49"/>
      <c r="J217" s="25"/>
      <c r="K217" s="23"/>
      <c r="O217" s="38">
        <v>46162</v>
      </c>
      <c r="P217" s="39" t="s">
        <v>22</v>
      </c>
      <c r="Q217" s="40">
        <f t="shared" si="305"/>
        <v>6</v>
      </c>
      <c r="R217" s="41">
        <f t="shared" si="306"/>
        <v>1955.88</v>
      </c>
      <c r="S217" s="41">
        <f t="shared" si="307"/>
        <v>106.908</v>
      </c>
      <c r="T217" s="40">
        <f t="shared" si="308"/>
        <v>151.1</v>
      </c>
      <c r="U217" s="41">
        <f t="shared" si="309"/>
        <v>-44.192</v>
      </c>
      <c r="V217" s="42">
        <f t="shared" si="310"/>
        <v>0.0772542282757633</v>
      </c>
      <c r="W217" s="42">
        <f t="shared" si="311"/>
        <v>-0.0225944331963106</v>
      </c>
      <c r="X217" s="40">
        <f t="shared" si="312"/>
        <v>0</v>
      </c>
      <c r="Y217" s="42">
        <f t="shared" si="313"/>
        <v>0</v>
      </c>
      <c r="Z217" s="41">
        <f t="shared" si="314"/>
        <v>942.94</v>
      </c>
      <c r="AA217" s="41">
        <f t="shared" si="315"/>
        <v>91.866</v>
      </c>
      <c r="AB217" s="41">
        <f t="shared" si="316"/>
        <v>-59.234</v>
      </c>
      <c r="AC217" s="43">
        <f t="shared" si="317"/>
        <v>-0.0628184189874223</v>
      </c>
      <c r="AD217" s="44">
        <f t="shared" si="320"/>
        <v>4861.06666666667</v>
      </c>
      <c r="AE217" s="53">
        <f t="shared" si="318"/>
        <v>35419.57</v>
      </c>
      <c r="AF217" s="45">
        <v>145832</v>
      </c>
      <c r="AG217" s="30">
        <f t="shared" si="319"/>
        <v>-2905.18666666667</v>
      </c>
      <c r="AJ217" s="26"/>
    </row>
    <row r="218" spans="1:38" s="24" customFormat="1" ht="21" customHeight="1">
      <c r="A218" s="37"/>
      <c r="B218" s="23"/>
      <c r="C218" s="26"/>
      <c r="D218" s="27"/>
      <c r="E218" s="27"/>
      <c r="F218" s="25"/>
      <c r="G218" s="25"/>
      <c r="H218" s="25"/>
      <c r="I218" s="49"/>
      <c r="J218" s="25"/>
      <c r="K218" s="23"/>
      <c r="O218" s="38">
        <v>46162</v>
      </c>
      <c r="P218" s="39" t="s">
        <v>26</v>
      </c>
      <c r="Q218" s="40">
        <f t="shared" si="305"/>
        <v>0</v>
      </c>
      <c r="R218" s="41">
        <f t="shared" si="306"/>
        <v>0</v>
      </c>
      <c r="S218" s="41">
        <f t="shared" si="307"/>
        <v>0</v>
      </c>
      <c r="T218" s="40">
        <f t="shared" si="308"/>
        <v>27.56</v>
      </c>
      <c r="U218" s="41">
        <f t="shared" si="309"/>
        <v>-27.56</v>
      </c>
      <c r="V218" s="42">
        <f t="shared" si="310"/>
        <v>0</v>
      </c>
      <c r="W218" s="42">
        <f t="shared" si="311"/>
        <v>0</v>
      </c>
      <c r="X218" s="40">
        <f t="shared" si="312"/>
        <v>0</v>
      </c>
      <c r="Y218" s="42">
        <f t="shared" si="313"/>
        <v>0</v>
      </c>
      <c r="Z218" s="41">
        <f t="shared" si="314"/>
        <v>0</v>
      </c>
      <c r="AA218" s="41">
        <f t="shared" si="315"/>
        <v>0</v>
      </c>
      <c r="AB218" s="41">
        <f t="shared" si="316"/>
        <v>-27.56</v>
      </c>
      <c r="AC218" s="43">
        <f t="shared" si="317"/>
        <v>0</v>
      </c>
      <c r="AD218" s="44">
        <f t="shared" si="320"/>
        <v>0</v>
      </c>
      <c r="AE218" s="53">
        <f t="shared" si="318"/>
        <v>1060.8</v>
      </c>
      <c r="AF218" s="45">
        <v>0</v>
      </c>
      <c r="AG218" s="30">
        <f t="shared" si="319"/>
        <v>0</v>
      </c>
      <c r="AJ218" s="26"/>
    </row>
    <row r="219" spans="1:38" s="24" customFormat="1" ht="21" customHeight="1">
      <c r="A219" s="37"/>
      <c r="B219" s="23"/>
      <c r="C219" s="26"/>
      <c r="D219" s="27"/>
      <c r="E219" s="27"/>
      <c r="F219" s="25"/>
      <c r="G219" s="25"/>
      <c r="H219" s="25"/>
      <c r="I219" s="49"/>
      <c r="J219" s="25"/>
      <c r="K219" s="23"/>
      <c r="O219" s="38">
        <v>46162</v>
      </c>
      <c r="P219" s="39" t="s">
        <v>27</v>
      </c>
      <c r="Q219" s="40">
        <f t="shared" si="305"/>
        <v>5</v>
      </c>
      <c r="R219" s="41">
        <f t="shared" si="306"/>
        <v>1014.9</v>
      </c>
      <c r="S219" s="41">
        <f t="shared" si="307"/>
        <v>87.8170000000001</v>
      </c>
      <c r="T219" s="40">
        <f t="shared" si="308"/>
        <v>31.68</v>
      </c>
      <c r="U219" s="41">
        <f t="shared" si="309"/>
        <v>56.1370000000001</v>
      </c>
      <c r="V219" s="42">
        <f t="shared" si="310"/>
        <v>0.0312148980195093</v>
      </c>
      <c r="W219" s="42">
        <f t="shared" si="311"/>
        <v>0.0553128387033206</v>
      </c>
      <c r="X219" s="40">
        <f t="shared" si="312"/>
        <v>0</v>
      </c>
      <c r="Y219" s="42">
        <f t="shared" si="313"/>
        <v>0</v>
      </c>
      <c r="Z219" s="41">
        <f t="shared" si="314"/>
        <v>631.92</v>
      </c>
      <c r="AA219" s="41">
        <f t="shared" si="315"/>
        <v>102.008</v>
      </c>
      <c r="AB219" s="41">
        <f t="shared" si="316"/>
        <v>70.328</v>
      </c>
      <c r="AC219" s="43">
        <f t="shared" si="317"/>
        <v>0.11129256867958</v>
      </c>
      <c r="AD219" s="44">
        <f t="shared" si="320"/>
        <v>0</v>
      </c>
      <c r="AE219" s="53">
        <f t="shared" si="318"/>
        <v>3111.62</v>
      </c>
      <c r="AF219" s="44">
        <v>0</v>
      </c>
      <c r="AG219" s="30"/>
      <c r="AJ219" s="26"/>
    </row>
    <row r="220" spans="1:38" s="24" customFormat="1" ht="21" customHeight="1">
      <c r="A220" s="37"/>
      <c r="B220" s="23"/>
      <c r="C220" s="26"/>
      <c r="D220" s="27"/>
      <c r="E220" s="27"/>
      <c r="F220" s="25"/>
      <c r="G220" s="25"/>
      <c r="H220" s="25"/>
      <c r="I220" s="49"/>
      <c r="J220" s="25"/>
      <c r="K220" s="23"/>
      <c r="O220" s="38"/>
      <c r="P220" s="39"/>
      <c r="Q220" s="40">
        <f t="shared" si="305"/>
        <v>0</v>
      </c>
      <c r="R220" s="41">
        <f t="shared" si="306"/>
        <v>0</v>
      </c>
      <c r="S220" s="41">
        <f t="shared" si="307"/>
        <v>0</v>
      </c>
      <c r="T220" s="40">
        <f t="shared" si="308"/>
        <v>0</v>
      </c>
      <c r="U220" s="41">
        <f t="shared" si="309"/>
        <v>0</v>
      </c>
      <c r="V220" s="42">
        <f t="shared" si="310"/>
        <v>0</v>
      </c>
      <c r="W220" s="42">
        <f t="shared" si="311"/>
        <v>0</v>
      </c>
      <c r="X220" s="40">
        <f t="shared" si="312"/>
        <v>0</v>
      </c>
      <c r="Y220" s="42">
        <f t="shared" si="313"/>
        <v>0</v>
      </c>
      <c r="Z220" s="41">
        <f t="shared" si="314"/>
        <v>0</v>
      </c>
      <c r="AA220" s="41">
        <f t="shared" si="315"/>
        <v>0</v>
      </c>
      <c r="AB220" s="41">
        <f t="shared" si="316"/>
        <v>0</v>
      </c>
      <c r="AC220" s="43">
        <f t="shared" si="317"/>
        <v>0</v>
      </c>
      <c r="AD220" s="44">
        <f t="shared" si="320"/>
        <v>0</v>
      </c>
      <c r="AE220" s="53">
        <f t="shared" si="318"/>
        <v>0</v>
      </c>
      <c r="AF220" s="44">
        <v>0</v>
      </c>
      <c r="AG220" s="30"/>
      <c r="AJ220" s="26"/>
    </row>
    <row r="221" spans="1:38" s="24" customFormat="1" ht="21" customHeight="1">
      <c r="A221" s="37"/>
      <c r="B221" s="24"/>
      <c r="C221" s="26"/>
      <c r="D221" s="27"/>
      <c r="E221" s="27"/>
      <c r="F221" s="25"/>
      <c r="G221" s="25"/>
      <c r="H221" s="25"/>
      <c r="I221" s="49"/>
      <c r="J221" s="25"/>
      <c r="K221" s="23"/>
      <c r="O221" s="50" t="s">
        <v>26172</v>
      </c>
      <c r="P221" s="50"/>
      <c r="Q221" s="32">
        <f>SUM(Q211:Q220)</f>
        <v>118</v>
      </c>
      <c r="R221" s="32">
        <f>SUM(R211:R220)</f>
        <v>33357.29</v>
      </c>
      <c r="S221" s="32">
        <f>SUM(S211:S220)</f>
        <v>1817.057</v>
      </c>
      <c r="T221" s="32">
        <f>SUM(T211:T220)</f>
        <v>1672.27</v>
      </c>
      <c r="U221" s="36">
        <f t="shared" si="309"/>
        <v>144.787000000001</v>
      </c>
      <c r="V221" s="51">
        <f>T221/R221</f>
        <v>0.0501320700812326</v>
      </c>
      <c r="W221" s="51">
        <f>U221/R221</f>
        <v>0.00434049048948524</v>
      </c>
      <c r="X221" s="32">
        <f>SUM(X211:X220)</f>
        <v>-653.07</v>
      </c>
      <c r="Y221" s="51">
        <f t="shared" si="313"/>
        <v>-0.0421816082065114</v>
      </c>
      <c r="Z221" s="32">
        <f>SUM(Z211:Z220)</f>
        <v>16135.41</v>
      </c>
      <c r="AA221" s="32">
        <f>SUM(AA211:AA220)</f>
        <v>1777.941</v>
      </c>
      <c r="AB221" s="32">
        <f>SUM(AB211:AB220)</f>
        <v>105.671</v>
      </c>
      <c r="AC221" s="52">
        <f t="shared" si="317"/>
        <v>0.00654901238952094</v>
      </c>
      <c r="AD221" s="32">
        <f>SUM(AD211:AD220)</f>
        <v>60751.1333333333</v>
      </c>
      <c r="AE221" s="32">
        <f>SUM(AE211:AE220)</f>
        <v>637376.29</v>
      </c>
      <c r="AF221" s="32">
        <f>SUM(AF211:AF220)</f>
        <v>1822534</v>
      </c>
      <c r="AG221" s="30"/>
      <c r="AJ221" s="26"/>
    </row>
    <row r="222" spans="1:38" s="24" customFormat="1" ht="21" customHeight="1">
      <c r="A222" s="37"/>
      <c r="B222" s="23"/>
      <c r="C222" s="22"/>
      <c r="D222" s="25"/>
      <c r="E222" s="27"/>
      <c r="F222" s="27"/>
      <c r="G222" s="27"/>
      <c r="H222" s="27"/>
      <c r="I222" s="49"/>
      <c r="J222" s="27"/>
      <c r="K222" s="23"/>
      <c r="O222" s="38">
        <v>46163</v>
      </c>
      <c r="P222" s="40" t="s">
        <v>7</v>
      </c>
      <c r="Q222" s="40">
        <f t="shared" ref="Q222:Q231" si="321">SUMIFS($C:$C,$A:$A,$O:$O,$B:$B,P222)</f>
        <v>40</v>
      </c>
      <c r="R222" s="41">
        <f t="shared" ref="R222:R231" si="322">SUMIFS($D:$D,$A:$A,$O:$O,$B:$B,P222)</f>
        <v>10477</v>
      </c>
      <c r="S222" s="41">
        <f t="shared" ref="S222:S231" si="323">SUMIFS($E:$E,$A:$A,$O:$O,$B:$B,P222)</f>
        <v>638.316</v>
      </c>
      <c r="T222" s="40">
        <f t="shared" ref="T222:T231" si="324">SUMIFS($F:$F,$A:$A,$O:$O,$B:$B,P222)</f>
        <v>425.83</v>
      </c>
      <c r="U222" s="41">
        <f t="shared" ref="U222:U232" si="325">S222-T222</f>
        <v>212.486</v>
      </c>
      <c r="V222" s="42">
        <f t="shared" ref="V222:V231" si="326">IFERROR(T222/R222,0)</f>
        <v>0.040644268397442</v>
      </c>
      <c r="W222" s="42">
        <f t="shared" ref="W222:W231" si="327">IFERROR(U222/R222,0)</f>
        <v>0.0202811873627947</v>
      </c>
      <c r="X222" s="40">
        <f t="shared" ref="X222:X231" si="328">SUMIFS($I:$I,$A:$A,$O:$O,$B:$B,P222)</f>
        <v>-61.92</v>
      </c>
      <c r="Y222" s="42">
        <f t="shared" ref="Y222:Y232" si="329">IFERROR(X222/(Z222+X222),0)</f>
        <v>-0.00344766722884281</v>
      </c>
      <c r="Z222" s="41">
        <f t="shared" ref="Z222:Z231" si="330">SUMIFS($H:$H,$A:$A,$O:$O,$B:$B,P222)</f>
        <v>18021.89</v>
      </c>
      <c r="AA222" s="41">
        <f t="shared" ref="AA222:AA231" si="331">SUMIFS($J:$J,$A:$A,$O:$O,$B:$B,P222)</f>
        <v>1960.692</v>
      </c>
      <c r="AB222" s="41">
        <f t="shared" ref="AB222:AB231" si="332">AA222-T222</f>
        <v>1534.862</v>
      </c>
      <c r="AC222" s="43">
        <f t="shared" ref="AC222:AC232" si="333">IFERROR((AA222-T222)/Z222,0)</f>
        <v>0.0851665391365724</v>
      </c>
      <c r="AD222" s="44">
        <f>AF222/30</f>
        <v>17414.1666666667</v>
      </c>
      <c r="AE222" s="53">
        <f t="shared" ref="AE222:AE231" si="334">X222+Z222+AE211</f>
        <v>237320.15</v>
      </c>
      <c r="AF222" s="44">
        <v>522425</v>
      </c>
      <c r="AG222" s="30">
        <f t="shared" ref="AG222:AG229" si="335">R222-AD222</f>
        <v>-6937.16666666671</v>
      </c>
      <c r="AJ222" s="26"/>
    </row>
    <row r="223" spans="1:38" s="24" customFormat="1" ht="21" customHeight="1">
      <c r="A223" s="37"/>
      <c r="B223" s="23"/>
      <c r="C223" s="22"/>
      <c r="D223" s="25"/>
      <c r="E223" s="25"/>
      <c r="F223" s="27"/>
      <c r="G223" s="27"/>
      <c r="H223" s="27"/>
      <c r="I223" s="49"/>
      <c r="J223" s="27"/>
      <c r="O223" s="38">
        <v>46163</v>
      </c>
      <c r="P223" s="40" t="s">
        <v>9</v>
      </c>
      <c r="Q223" s="40">
        <f t="shared" si="321"/>
        <v>28</v>
      </c>
      <c r="R223" s="41">
        <f t="shared" si="322"/>
        <v>10349.75</v>
      </c>
      <c r="S223" s="41">
        <f t="shared" si="323"/>
        <v>476.748500000001</v>
      </c>
      <c r="T223" s="40">
        <f t="shared" si="324"/>
        <v>429.51</v>
      </c>
      <c r="U223" s="41">
        <f t="shared" si="325"/>
        <v>47.2385000000007</v>
      </c>
      <c r="V223" s="42">
        <f t="shared" si="326"/>
        <v>0.0414995531293026</v>
      </c>
      <c r="W223" s="42">
        <f t="shared" si="327"/>
        <v>0.00456421652696932</v>
      </c>
      <c r="X223" s="40">
        <f t="shared" si="328"/>
        <v>-336.98</v>
      </c>
      <c r="Y223" s="42">
        <f t="shared" si="329"/>
        <v>-0.0210890875956262</v>
      </c>
      <c r="Z223" s="41">
        <f t="shared" si="330"/>
        <v>16315.86</v>
      </c>
      <c r="AA223" s="41">
        <f t="shared" si="331"/>
        <v>1618.006</v>
      </c>
      <c r="AB223" s="41">
        <f t="shared" si="332"/>
        <v>1188.496</v>
      </c>
      <c r="AC223" s="43">
        <f t="shared" si="333"/>
        <v>0.072842988356115</v>
      </c>
      <c r="AD223" s="44">
        <f t="shared" ref="AD223:AD231" si="336">AF223/30</f>
        <v>14270.7</v>
      </c>
      <c r="AE223" s="53">
        <f t="shared" si="334"/>
        <v>218388.75</v>
      </c>
      <c r="AF223" s="45">
        <v>428121</v>
      </c>
      <c r="AG223" s="30">
        <f t="shared" si="335"/>
        <v>-3920.95</v>
      </c>
      <c r="AH223" s="23"/>
      <c r="AJ223" s="26"/>
    </row>
    <row r="224" spans="1:38" s="23" customFormat="1" ht="21" customHeight="1">
      <c r="A224" s="37"/>
      <c r="B224" s="23"/>
      <c r="C224" s="22"/>
      <c r="D224" s="25"/>
      <c r="E224" s="25"/>
      <c r="F224" s="25"/>
      <c r="G224" s="25"/>
      <c r="H224" s="25"/>
      <c r="I224" s="49"/>
      <c r="J224" s="25"/>
      <c r="K224" s="24"/>
      <c r="L224" s="24"/>
      <c r="M224" s="24"/>
      <c r="O224" s="38">
        <v>46163</v>
      </c>
      <c r="P224" s="40" t="s">
        <v>11</v>
      </c>
      <c r="Q224" s="40">
        <f t="shared" si="321"/>
        <v>23</v>
      </c>
      <c r="R224" s="41">
        <f t="shared" si="322"/>
        <v>5243.67</v>
      </c>
      <c r="S224" s="41">
        <f t="shared" si="323"/>
        <v>331.255</v>
      </c>
      <c r="T224" s="40">
        <f t="shared" si="324"/>
        <v>407.86</v>
      </c>
      <c r="U224" s="41">
        <f t="shared" si="325"/>
        <v>-76.6049999999997</v>
      </c>
      <c r="V224" s="42">
        <f t="shared" si="326"/>
        <v>0.0777814011942017</v>
      </c>
      <c r="W224" s="42">
        <f t="shared" si="327"/>
        <v>-0.0146090429031575</v>
      </c>
      <c r="X224" s="40">
        <f t="shared" si="328"/>
        <v>0</v>
      </c>
      <c r="Y224" s="42">
        <f t="shared" si="329"/>
        <v>0</v>
      </c>
      <c r="Z224" s="41">
        <f t="shared" si="330"/>
        <v>11520.69</v>
      </c>
      <c r="AA224" s="41">
        <f t="shared" si="331"/>
        <v>1274.838</v>
      </c>
      <c r="AB224" s="41">
        <f t="shared" si="332"/>
        <v>866.978000000001</v>
      </c>
      <c r="AC224" s="43">
        <f t="shared" si="333"/>
        <v>0.0752539995434302</v>
      </c>
      <c r="AD224" s="44">
        <f t="shared" si="336"/>
        <v>16805.4</v>
      </c>
      <c r="AE224" s="53">
        <f t="shared" si="334"/>
        <v>118991.33</v>
      </c>
      <c r="AF224" s="45">
        <v>504162</v>
      </c>
      <c r="AG224" s="30">
        <f t="shared" si="335"/>
        <v>-11561.73</v>
      </c>
      <c r="AH224" s="24"/>
      <c r="AJ224" s="22"/>
    </row>
    <row r="225" spans="1:38" s="24" customFormat="1" ht="21" customHeight="1">
      <c r="A225" s="37"/>
      <c r="B225" s="23"/>
      <c r="C225" s="22"/>
      <c r="D225" s="25"/>
      <c r="E225" s="25"/>
      <c r="F225" s="25"/>
      <c r="G225" s="25"/>
      <c r="H225" s="25"/>
      <c r="I225" s="49"/>
      <c r="J225" s="25"/>
      <c r="L225" s="23"/>
      <c r="O225" s="38">
        <v>46163</v>
      </c>
      <c r="P225" s="40" t="s">
        <v>4</v>
      </c>
      <c r="Q225" s="40">
        <f t="shared" si="321"/>
        <v>0</v>
      </c>
      <c r="R225" s="41">
        <f t="shared" si="322"/>
        <v>0</v>
      </c>
      <c r="S225" s="41">
        <f t="shared" si="323"/>
        <v>0</v>
      </c>
      <c r="T225" s="40">
        <f t="shared" si="324"/>
        <v>0</v>
      </c>
      <c r="U225" s="41">
        <f t="shared" si="325"/>
        <v>0</v>
      </c>
      <c r="V225" s="42">
        <f t="shared" si="326"/>
        <v>0</v>
      </c>
      <c r="W225" s="42">
        <f t="shared" si="327"/>
        <v>0</v>
      </c>
      <c r="X225" s="40">
        <f t="shared" si="328"/>
        <v>0</v>
      </c>
      <c r="Y225" s="42">
        <f t="shared" si="329"/>
        <v>0</v>
      </c>
      <c r="Z225" s="41">
        <f t="shared" si="330"/>
        <v>0</v>
      </c>
      <c r="AA225" s="41">
        <f t="shared" si="331"/>
        <v>0</v>
      </c>
      <c r="AB225" s="41">
        <f t="shared" si="332"/>
        <v>0</v>
      </c>
      <c r="AC225" s="43">
        <f t="shared" si="333"/>
        <v>0</v>
      </c>
      <c r="AD225" s="44">
        <f t="shared" si="336"/>
        <v>0</v>
      </c>
      <c r="AE225" s="53">
        <f t="shared" si="334"/>
        <v>240.98</v>
      </c>
      <c r="AF225" s="45">
        <v>0</v>
      </c>
      <c r="AG225" s="30">
        <f t="shared" si="335"/>
        <v>0</v>
      </c>
      <c r="AJ225" s="26"/>
      <c r="AL225" s="23"/>
    </row>
    <row r="226" spans="1:38" s="24" customFormat="1" ht="21" customHeight="1">
      <c r="A226" s="37"/>
      <c r="B226" s="23"/>
      <c r="C226" s="22"/>
      <c r="D226" s="25"/>
      <c r="E226" s="25"/>
      <c r="F226" s="25"/>
      <c r="G226" s="25"/>
      <c r="H226" s="25"/>
      <c r="I226" s="49"/>
      <c r="J226" s="25"/>
      <c r="K226" s="23"/>
      <c r="L226" s="23"/>
      <c r="O226" s="38">
        <v>46163</v>
      </c>
      <c r="P226" s="40" t="s">
        <v>19</v>
      </c>
      <c r="Q226" s="40">
        <f t="shared" si="321"/>
        <v>0</v>
      </c>
      <c r="R226" s="41">
        <f t="shared" si="322"/>
        <v>0</v>
      </c>
      <c r="S226" s="41">
        <f t="shared" si="323"/>
        <v>0</v>
      </c>
      <c r="T226" s="40">
        <f t="shared" si="324"/>
        <v>0</v>
      </c>
      <c r="U226" s="41">
        <f t="shared" si="325"/>
        <v>0</v>
      </c>
      <c r="V226" s="42">
        <f t="shared" si="326"/>
        <v>0</v>
      </c>
      <c r="W226" s="42">
        <f t="shared" si="327"/>
        <v>0</v>
      </c>
      <c r="X226" s="40">
        <f t="shared" si="328"/>
        <v>0</v>
      </c>
      <c r="Y226" s="42">
        <f t="shared" si="329"/>
        <v>0</v>
      </c>
      <c r="Z226" s="41">
        <f t="shared" si="330"/>
        <v>158.87</v>
      </c>
      <c r="AA226" s="41">
        <f t="shared" si="331"/>
        <v>14.4495</v>
      </c>
      <c r="AB226" s="41">
        <f t="shared" si="332"/>
        <v>14.4495</v>
      </c>
      <c r="AC226" s="43">
        <f t="shared" si="333"/>
        <v>0.0909517215333291</v>
      </c>
      <c r="AD226" s="44">
        <f t="shared" si="336"/>
        <v>0</v>
      </c>
      <c r="AE226" s="53">
        <f t="shared" si="334"/>
        <v>5506.17</v>
      </c>
      <c r="AF226" s="44">
        <v>0</v>
      </c>
      <c r="AG226" s="30">
        <f t="shared" si="335"/>
        <v>0</v>
      </c>
      <c r="AJ226" s="26"/>
    </row>
    <row r="227" spans="1:38" s="24" customFormat="1" ht="21" customHeight="1">
      <c r="A227" s="37"/>
      <c r="B227" s="23"/>
      <c r="C227" s="22"/>
      <c r="D227" s="25"/>
      <c r="E227" s="25"/>
      <c r="F227" s="25"/>
      <c r="G227" s="25"/>
      <c r="H227" s="25"/>
      <c r="I227" s="49"/>
      <c r="J227" s="25"/>
      <c r="K227" s="23"/>
      <c r="L227" s="23"/>
      <c r="O227" s="38">
        <v>46163</v>
      </c>
      <c r="P227" s="39" t="s">
        <v>18</v>
      </c>
      <c r="Q227" s="40">
        <f t="shared" si="321"/>
        <v>13</v>
      </c>
      <c r="R227" s="41">
        <f t="shared" si="322"/>
        <v>3655.66</v>
      </c>
      <c r="S227" s="41">
        <f t="shared" si="323"/>
        <v>202.767</v>
      </c>
      <c r="T227" s="40">
        <f t="shared" si="324"/>
        <v>226.28</v>
      </c>
      <c r="U227" s="41">
        <f t="shared" si="325"/>
        <v>-23.5129999999999</v>
      </c>
      <c r="V227" s="42">
        <f t="shared" si="326"/>
        <v>0.0618985354217843</v>
      </c>
      <c r="W227" s="42">
        <f t="shared" si="327"/>
        <v>-0.00643194388974902</v>
      </c>
      <c r="X227" s="40">
        <f t="shared" si="328"/>
        <v>0</v>
      </c>
      <c r="Y227" s="42">
        <f t="shared" si="329"/>
        <v>0</v>
      </c>
      <c r="Z227" s="41">
        <f t="shared" si="330"/>
        <v>6330.4</v>
      </c>
      <c r="AA227" s="41">
        <f t="shared" si="331"/>
        <v>652.167</v>
      </c>
      <c r="AB227" s="41">
        <f t="shared" si="332"/>
        <v>425.887</v>
      </c>
      <c r="AC227" s="43">
        <f t="shared" si="333"/>
        <v>0.0672764754201946</v>
      </c>
      <c r="AD227" s="44">
        <f t="shared" si="336"/>
        <v>7399.8</v>
      </c>
      <c r="AE227" s="53">
        <f t="shared" si="334"/>
        <v>69285.73</v>
      </c>
      <c r="AF227" s="45">
        <v>221994</v>
      </c>
      <c r="AG227" s="30">
        <f t="shared" si="335"/>
        <v>-3744.14</v>
      </c>
      <c r="AJ227" s="26"/>
    </row>
    <row r="228" spans="1:38" s="24" customFormat="1" ht="21" customHeight="1">
      <c r="A228" s="37"/>
      <c r="B228" s="23"/>
      <c r="C228" s="22"/>
      <c r="D228" s="25"/>
      <c r="E228" s="25"/>
      <c r="F228" s="25"/>
      <c r="G228" s="25"/>
      <c r="H228" s="25"/>
      <c r="I228" s="49"/>
      <c r="J228" s="25"/>
      <c r="K228" s="23"/>
      <c r="L228" s="23"/>
      <c r="N228" s="23"/>
      <c r="O228" s="38">
        <v>46163</v>
      </c>
      <c r="P228" s="39" t="s">
        <v>22</v>
      </c>
      <c r="Q228" s="40">
        <f t="shared" si="321"/>
        <v>10</v>
      </c>
      <c r="R228" s="41">
        <f t="shared" si="322"/>
        <v>2899.47</v>
      </c>
      <c r="S228" s="41">
        <f t="shared" si="323"/>
        <v>170.4415</v>
      </c>
      <c r="T228" s="40">
        <f t="shared" si="324"/>
        <v>161.45</v>
      </c>
      <c r="U228" s="41">
        <f t="shared" si="325"/>
        <v>8.9915000000002</v>
      </c>
      <c r="V228" s="42">
        <f t="shared" si="326"/>
        <v>0.055682590266497</v>
      </c>
      <c r="W228" s="42">
        <f t="shared" si="327"/>
        <v>0.00310108399121226</v>
      </c>
      <c r="X228" s="40">
        <f t="shared" si="328"/>
        <v>0</v>
      </c>
      <c r="Y228" s="42">
        <f t="shared" si="329"/>
        <v>0</v>
      </c>
      <c r="Z228" s="41">
        <f t="shared" si="330"/>
        <v>4355.39</v>
      </c>
      <c r="AA228" s="41">
        <f t="shared" si="331"/>
        <v>468.163</v>
      </c>
      <c r="AB228" s="41">
        <f t="shared" si="332"/>
        <v>306.713</v>
      </c>
      <c r="AC228" s="43">
        <f t="shared" si="333"/>
        <v>0.0704214777551495</v>
      </c>
      <c r="AD228" s="44">
        <f t="shared" si="336"/>
        <v>4861.06666666667</v>
      </c>
      <c r="AE228" s="53">
        <f t="shared" si="334"/>
        <v>39774.96</v>
      </c>
      <c r="AF228" s="45">
        <v>145832</v>
      </c>
      <c r="AG228" s="30">
        <f t="shared" si="335"/>
        <v>-1961.59666666667</v>
      </c>
      <c r="AJ228" s="26"/>
    </row>
    <row r="229" spans="1:38" s="24" customFormat="1" ht="21" customHeight="1">
      <c r="A229" s="37"/>
      <c r="B229" s="23"/>
      <c r="C229" s="22"/>
      <c r="D229" s="25"/>
      <c r="E229" s="25"/>
      <c r="F229" s="25"/>
      <c r="G229" s="25"/>
      <c r="H229" s="25"/>
      <c r="I229" s="49"/>
      <c r="J229" s="25"/>
      <c r="K229" s="23"/>
      <c r="L229" s="23"/>
      <c r="N229" s="23"/>
      <c r="O229" s="38">
        <v>46163</v>
      </c>
      <c r="P229" s="39" t="s">
        <v>26</v>
      </c>
      <c r="Q229" s="40">
        <f t="shared" si="321"/>
        <v>0</v>
      </c>
      <c r="R229" s="41">
        <f t="shared" si="322"/>
        <v>0</v>
      </c>
      <c r="S229" s="41">
        <f t="shared" si="323"/>
        <v>0</v>
      </c>
      <c r="T229" s="40">
        <f t="shared" si="324"/>
        <v>27.28</v>
      </c>
      <c r="U229" s="41">
        <f t="shared" si="325"/>
        <v>-27.28</v>
      </c>
      <c r="V229" s="42">
        <f t="shared" si="326"/>
        <v>0</v>
      </c>
      <c r="W229" s="42">
        <f t="shared" si="327"/>
        <v>0</v>
      </c>
      <c r="X229" s="40">
        <f t="shared" si="328"/>
        <v>0</v>
      </c>
      <c r="Y229" s="42">
        <f t="shared" si="329"/>
        <v>0</v>
      </c>
      <c r="Z229" s="41">
        <f t="shared" si="330"/>
        <v>0</v>
      </c>
      <c r="AA229" s="41">
        <f t="shared" si="331"/>
        <v>0</v>
      </c>
      <c r="AB229" s="41">
        <f t="shared" si="332"/>
        <v>-27.28</v>
      </c>
      <c r="AC229" s="43">
        <f t="shared" si="333"/>
        <v>0</v>
      </c>
      <c r="AD229" s="44">
        <f t="shared" si="336"/>
        <v>0</v>
      </c>
      <c r="AE229" s="53">
        <f t="shared" si="334"/>
        <v>1060.8</v>
      </c>
      <c r="AF229" s="45">
        <v>0</v>
      </c>
      <c r="AG229" s="30">
        <f t="shared" si="335"/>
        <v>0</v>
      </c>
      <c r="AJ229" s="26"/>
    </row>
    <row r="230" spans="1:38" s="24" customFormat="1" ht="21" customHeight="1">
      <c r="A230" s="37"/>
      <c r="B230" s="23"/>
      <c r="C230" s="22"/>
      <c r="D230" s="25"/>
      <c r="E230" s="25"/>
      <c r="F230" s="25"/>
      <c r="G230" s="25"/>
      <c r="H230" s="25"/>
      <c r="I230" s="49"/>
      <c r="J230" s="25"/>
      <c r="K230" s="23"/>
      <c r="L230" s="23"/>
      <c r="N230" s="23"/>
      <c r="O230" s="38">
        <v>46163</v>
      </c>
      <c r="P230" s="39" t="s">
        <v>27</v>
      </c>
      <c r="Q230" s="40">
        <f t="shared" si="321"/>
        <v>0</v>
      </c>
      <c r="R230" s="41">
        <f t="shared" si="322"/>
        <v>0</v>
      </c>
      <c r="S230" s="41">
        <f t="shared" si="323"/>
        <v>0</v>
      </c>
      <c r="T230" s="40">
        <f t="shared" si="324"/>
        <v>35.66</v>
      </c>
      <c r="U230" s="41">
        <f t="shared" si="325"/>
        <v>-35.66</v>
      </c>
      <c r="V230" s="42">
        <f t="shared" si="326"/>
        <v>0</v>
      </c>
      <c r="W230" s="42">
        <f t="shared" si="327"/>
        <v>0</v>
      </c>
      <c r="X230" s="40">
        <f t="shared" si="328"/>
        <v>0</v>
      </c>
      <c r="Y230" s="42">
        <f t="shared" si="329"/>
        <v>0</v>
      </c>
      <c r="Z230" s="41">
        <f t="shared" si="330"/>
        <v>315.96</v>
      </c>
      <c r="AA230" s="41">
        <f t="shared" si="331"/>
        <v>45.206</v>
      </c>
      <c r="AB230" s="41">
        <f t="shared" si="332"/>
        <v>9.54599999999996</v>
      </c>
      <c r="AC230" s="43">
        <f t="shared" si="333"/>
        <v>0.0302126851500189</v>
      </c>
      <c r="AD230" s="44">
        <f t="shared" si="336"/>
        <v>0</v>
      </c>
      <c r="AE230" s="53">
        <f t="shared" si="334"/>
        <v>3427.58</v>
      </c>
      <c r="AF230" s="44">
        <v>0</v>
      </c>
      <c r="AG230" s="30"/>
      <c r="AJ230" s="26"/>
    </row>
    <row r="231" spans="1:38" s="24" customFormat="1" ht="21" customHeight="1">
      <c r="A231" s="37"/>
      <c r="B231" s="23"/>
      <c r="C231" s="22"/>
      <c r="D231" s="25"/>
      <c r="E231" s="25"/>
      <c r="F231" s="25"/>
      <c r="G231" s="25"/>
      <c r="H231" s="25"/>
      <c r="I231" s="49"/>
      <c r="J231" s="25"/>
      <c r="K231" s="23"/>
      <c r="L231" s="23"/>
      <c r="N231" s="23"/>
      <c r="O231" s="38"/>
      <c r="P231" s="39"/>
      <c r="Q231" s="40">
        <f t="shared" si="321"/>
        <v>0</v>
      </c>
      <c r="R231" s="41">
        <f t="shared" si="322"/>
        <v>0</v>
      </c>
      <c r="S231" s="41">
        <f t="shared" si="323"/>
        <v>0</v>
      </c>
      <c r="T231" s="40">
        <f t="shared" si="324"/>
        <v>0</v>
      </c>
      <c r="U231" s="41">
        <f t="shared" si="325"/>
        <v>0</v>
      </c>
      <c r="V231" s="42">
        <f t="shared" si="326"/>
        <v>0</v>
      </c>
      <c r="W231" s="42">
        <f t="shared" si="327"/>
        <v>0</v>
      </c>
      <c r="X231" s="40">
        <f t="shared" si="328"/>
        <v>0</v>
      </c>
      <c r="Y231" s="42">
        <f t="shared" si="329"/>
        <v>0</v>
      </c>
      <c r="Z231" s="41">
        <f t="shared" si="330"/>
        <v>0</v>
      </c>
      <c r="AA231" s="41">
        <f t="shared" si="331"/>
        <v>0</v>
      </c>
      <c r="AB231" s="41">
        <f t="shared" si="332"/>
        <v>0</v>
      </c>
      <c r="AC231" s="43">
        <f t="shared" si="333"/>
        <v>0</v>
      </c>
      <c r="AD231" s="44">
        <f t="shared" si="336"/>
        <v>0</v>
      </c>
      <c r="AE231" s="53">
        <f t="shared" si="334"/>
        <v>0</v>
      </c>
      <c r="AF231" s="44">
        <v>0</v>
      </c>
      <c r="AG231" s="30"/>
      <c r="AJ231" s="26"/>
    </row>
    <row r="232" spans="1:38" s="24" customFormat="1" ht="21" customHeight="1">
      <c r="A232" s="37"/>
      <c r="B232" s="23"/>
      <c r="C232" s="22"/>
      <c r="D232" s="25"/>
      <c r="E232" s="25"/>
      <c r="F232" s="25"/>
      <c r="G232" s="25"/>
      <c r="H232" s="25"/>
      <c r="I232" s="25"/>
      <c r="J232" s="25"/>
      <c r="K232" s="23"/>
      <c r="M232" s="23"/>
      <c r="O232" s="50" t="s">
        <v>26172</v>
      </c>
      <c r="P232" s="50"/>
      <c r="Q232" s="32">
        <f>SUM(Q222:Q231)</f>
        <v>114</v>
      </c>
      <c r="R232" s="32">
        <f>SUM(R222:R231)</f>
        <v>32625.55</v>
      </c>
      <c r="S232" s="32">
        <f>SUM(S222:S231)</f>
        <v>1819.528</v>
      </c>
      <c r="T232" s="32">
        <f>SUM(T222:T231)</f>
        <v>1713.87</v>
      </c>
      <c r="U232" s="36">
        <f t="shared" si="325"/>
        <v>105.658000000001</v>
      </c>
      <c r="V232" s="51">
        <f>T232/R232</f>
        <v>0.0525315282041222</v>
      </c>
      <c r="W232" s="51">
        <f>U232/R232</f>
        <v>0.00323850479149014</v>
      </c>
      <c r="X232" s="32">
        <f>SUM(X222:X231)</f>
        <v>-398.9</v>
      </c>
      <c r="Y232" s="51">
        <f t="shared" si="329"/>
        <v>-0.00704519379669715</v>
      </c>
      <c r="Z232" s="32">
        <f>SUM(Z222:Z231)</f>
        <v>57019.06</v>
      </c>
      <c r="AA232" s="32">
        <f>SUM(AA222:AA231)</f>
        <v>6033.5215</v>
      </c>
      <c r="AB232" s="32">
        <f>SUM(AB222:AB231)</f>
        <v>4319.6515</v>
      </c>
      <c r="AC232" s="52">
        <f t="shared" si="333"/>
        <v>0.0757580272280884</v>
      </c>
      <c r="AD232" s="32">
        <f>SUM(AD222:AD231)</f>
        <v>60751.1333333333</v>
      </c>
      <c r="AE232" s="32">
        <f>SUM(AE222:AE231)</f>
        <v>693996.45</v>
      </c>
      <c r="AF232" s="32">
        <f>SUM(AF222:AF231)</f>
        <v>1822534</v>
      </c>
      <c r="AG232" s="30"/>
      <c r="AJ232" s="26"/>
    </row>
    <row r="233" spans="1:38" s="24" customFormat="1" ht="21" customHeight="1">
      <c r="A233" s="37"/>
      <c r="B233" s="23"/>
      <c r="C233" s="22"/>
      <c r="D233" s="25"/>
      <c r="E233" s="25"/>
      <c r="F233" s="25"/>
      <c r="G233" s="25"/>
      <c r="H233" s="25"/>
      <c r="I233" s="25"/>
      <c r="J233" s="25"/>
      <c r="K233" s="23"/>
      <c r="O233" s="38"/>
      <c r="P233" s="40"/>
      <c r="Q233" s="40">
        <f t="shared" ref="Q233:Q242" si="337">SUMIFS($C:$C,$A:$A,$O:$O,$B:$B,P233)</f>
        <v>0</v>
      </c>
      <c r="R233" s="41">
        <f t="shared" ref="R233:R242" si="338">SUMIFS($D:$D,$A:$A,$O:$O,$B:$B,P233)</f>
        <v>0</v>
      </c>
      <c r="S233" s="41">
        <f t="shared" ref="S233:S242" si="339">SUMIFS($E:$E,$A:$A,$O:$O,$B:$B,P233)</f>
        <v>0</v>
      </c>
      <c r="T233" s="40">
        <f t="shared" ref="T233:T242" si="340">SUMIFS($F:$F,$A:$A,$O:$O,$B:$B,P233)</f>
        <v>0</v>
      </c>
      <c r="U233" s="41">
        <f t="shared" ref="U233:U243" si="341">S233-T233</f>
        <v>0</v>
      </c>
      <c r="V233" s="42">
        <f t="shared" ref="V233:V242" si="342">IFERROR(T233/R233,0)</f>
        <v>0</v>
      </c>
      <c r="W233" s="42">
        <f t="shared" ref="W233:W242" si="343">IFERROR(U233/R233,0)</f>
        <v>0</v>
      </c>
      <c r="X233" s="40">
        <f t="shared" ref="X233:X242" si="344">SUMIFS($I:$I,$A:$A,$O:$O,$B:$B,P233)</f>
        <v>0</v>
      </c>
      <c r="Y233" s="42">
        <f t="shared" ref="Y233:Y243" si="345">IFERROR(X233/(Z233+X233),0)</f>
        <v>0</v>
      </c>
      <c r="Z233" s="41">
        <f t="shared" ref="Z233:Z242" si="346">SUMIFS($H:$H,$A:$A,$O:$O,$B:$B,P233)</f>
        <v>0</v>
      </c>
      <c r="AA233" s="41">
        <f t="shared" ref="AA233:AA242" si="347">SUMIFS($J:$J,$A:$A,$O:$O,$B:$B,P233)</f>
        <v>0</v>
      </c>
      <c r="AB233" s="41">
        <f t="shared" ref="AB233:AB242" si="348">AA233-T233</f>
        <v>0</v>
      </c>
      <c r="AC233" s="43">
        <f t="shared" ref="AC233:AC243" si="349">IFERROR((AA233-T233)/Z233,0)</f>
        <v>0</v>
      </c>
      <c r="AD233" s="44">
        <f>AF233/30</f>
        <v>17414.1666666667</v>
      </c>
      <c r="AE233" s="53">
        <f t="shared" ref="AE233:AE242" si="350">X233+Z233+AE222</f>
        <v>237320.15</v>
      </c>
      <c r="AF233" s="44">
        <v>522425</v>
      </c>
      <c r="AG233" s="30">
        <f t="shared" ref="AG233:AG240" si="351">R233-AD233</f>
        <v>-17414.1666666667</v>
      </c>
      <c r="AJ233" s="26"/>
    </row>
    <row r="234" spans="1:38" s="24" customFormat="1" ht="21" customHeight="1">
      <c r="A234" s="37"/>
      <c r="B234" s="23"/>
      <c r="C234" s="22"/>
      <c r="D234" s="25"/>
      <c r="E234" s="25"/>
      <c r="F234" s="25"/>
      <c r="G234" s="25"/>
      <c r="H234" s="25"/>
      <c r="I234" s="25"/>
      <c r="J234" s="25"/>
      <c r="K234" s="23"/>
      <c r="O234" s="38"/>
      <c r="P234" s="40"/>
      <c r="Q234" s="40">
        <f t="shared" si="337"/>
        <v>0</v>
      </c>
      <c r="R234" s="41">
        <f t="shared" si="338"/>
        <v>0</v>
      </c>
      <c r="S234" s="41">
        <f t="shared" si="339"/>
        <v>0</v>
      </c>
      <c r="T234" s="40">
        <f t="shared" si="340"/>
        <v>0</v>
      </c>
      <c r="U234" s="41">
        <f t="shared" si="341"/>
        <v>0</v>
      </c>
      <c r="V234" s="42">
        <f t="shared" si="342"/>
        <v>0</v>
      </c>
      <c r="W234" s="42">
        <f t="shared" si="343"/>
        <v>0</v>
      </c>
      <c r="X234" s="40">
        <f t="shared" si="344"/>
        <v>0</v>
      </c>
      <c r="Y234" s="42">
        <f t="shared" si="345"/>
        <v>0</v>
      </c>
      <c r="Z234" s="41">
        <f t="shared" si="346"/>
        <v>0</v>
      </c>
      <c r="AA234" s="41">
        <f t="shared" si="347"/>
        <v>0</v>
      </c>
      <c r="AB234" s="41">
        <f t="shared" si="348"/>
        <v>0</v>
      </c>
      <c r="AC234" s="43">
        <f t="shared" si="349"/>
        <v>0</v>
      </c>
      <c r="AD234" s="44">
        <f t="shared" ref="AD234:AD242" si="352">AF234/30</f>
        <v>14270.7</v>
      </c>
      <c r="AE234" s="53">
        <f t="shared" si="350"/>
        <v>218388.75</v>
      </c>
      <c r="AF234" s="45">
        <v>428121</v>
      </c>
      <c r="AG234" s="30">
        <f t="shared" si="351"/>
        <v>-14270.7</v>
      </c>
      <c r="AJ234" s="26"/>
    </row>
    <row r="235" spans="1:38" s="24" customFormat="1" ht="21" customHeight="1">
      <c r="A235" s="37"/>
      <c r="B235" s="23"/>
      <c r="C235" s="22"/>
      <c r="D235" s="25"/>
      <c r="E235" s="25"/>
      <c r="F235" s="25"/>
      <c r="G235" s="25"/>
      <c r="H235" s="25"/>
      <c r="I235" s="25"/>
      <c r="J235" s="25"/>
      <c r="K235" s="23"/>
      <c r="O235" s="38"/>
      <c r="P235" s="40"/>
      <c r="Q235" s="40">
        <f t="shared" si="337"/>
        <v>0</v>
      </c>
      <c r="R235" s="41">
        <f t="shared" si="338"/>
        <v>0</v>
      </c>
      <c r="S235" s="41">
        <f t="shared" si="339"/>
        <v>0</v>
      </c>
      <c r="T235" s="40">
        <f t="shared" si="340"/>
        <v>0</v>
      </c>
      <c r="U235" s="41">
        <f t="shared" si="341"/>
        <v>0</v>
      </c>
      <c r="V235" s="42">
        <f t="shared" si="342"/>
        <v>0</v>
      </c>
      <c r="W235" s="42">
        <f t="shared" si="343"/>
        <v>0</v>
      </c>
      <c r="X235" s="40">
        <f t="shared" si="344"/>
        <v>0</v>
      </c>
      <c r="Y235" s="42">
        <f t="shared" si="345"/>
        <v>0</v>
      </c>
      <c r="Z235" s="41">
        <f t="shared" si="346"/>
        <v>0</v>
      </c>
      <c r="AA235" s="41">
        <f t="shared" si="347"/>
        <v>0</v>
      </c>
      <c r="AB235" s="41">
        <f t="shared" si="348"/>
        <v>0</v>
      </c>
      <c r="AC235" s="43">
        <f t="shared" si="349"/>
        <v>0</v>
      </c>
      <c r="AD235" s="44">
        <f t="shared" si="352"/>
        <v>16805.4</v>
      </c>
      <c r="AE235" s="53">
        <f t="shared" si="350"/>
        <v>118991.33</v>
      </c>
      <c r="AF235" s="45">
        <v>504162</v>
      </c>
      <c r="AG235" s="30">
        <f t="shared" si="351"/>
        <v>-16805.4</v>
      </c>
      <c r="AJ235" s="26"/>
    </row>
    <row r="236" spans="1:38" s="24" customFormat="1" ht="21" customHeight="1">
      <c r="A236" s="37"/>
      <c r="B236" s="23"/>
      <c r="C236" s="22"/>
      <c r="D236" s="25"/>
      <c r="E236" s="25"/>
      <c r="F236" s="25"/>
      <c r="G236" s="25"/>
      <c r="H236" s="25"/>
      <c r="I236" s="25"/>
      <c r="J236" s="25"/>
      <c r="K236" s="23"/>
      <c r="M236" s="23"/>
      <c r="O236" s="38"/>
      <c r="P236" s="40"/>
      <c r="Q236" s="40">
        <f t="shared" si="337"/>
        <v>0</v>
      </c>
      <c r="R236" s="41">
        <f t="shared" si="338"/>
        <v>0</v>
      </c>
      <c r="S236" s="41">
        <f t="shared" si="339"/>
        <v>0</v>
      </c>
      <c r="T236" s="40">
        <f t="shared" si="340"/>
        <v>0</v>
      </c>
      <c r="U236" s="41">
        <f t="shared" si="341"/>
        <v>0</v>
      </c>
      <c r="V236" s="42">
        <f t="shared" si="342"/>
        <v>0</v>
      </c>
      <c r="W236" s="42">
        <f t="shared" si="343"/>
        <v>0</v>
      </c>
      <c r="X236" s="40">
        <f t="shared" si="344"/>
        <v>0</v>
      </c>
      <c r="Y236" s="42">
        <f t="shared" si="345"/>
        <v>0</v>
      </c>
      <c r="Z236" s="41">
        <f t="shared" si="346"/>
        <v>0</v>
      </c>
      <c r="AA236" s="41">
        <f t="shared" si="347"/>
        <v>0</v>
      </c>
      <c r="AB236" s="41">
        <f t="shared" si="348"/>
        <v>0</v>
      </c>
      <c r="AC236" s="43">
        <f t="shared" si="349"/>
        <v>0</v>
      </c>
      <c r="AD236" s="44">
        <f t="shared" si="352"/>
        <v>0</v>
      </c>
      <c r="AE236" s="53">
        <f t="shared" si="350"/>
        <v>240.98</v>
      </c>
      <c r="AF236" s="45">
        <v>0</v>
      </c>
      <c r="AG236" s="30">
        <f t="shared" si="351"/>
        <v>0</v>
      </c>
      <c r="AJ236" s="26"/>
    </row>
    <row r="237" spans="1:38" s="24" customFormat="1" ht="21" customHeight="1">
      <c r="A237" s="37"/>
      <c r="B237" s="23"/>
      <c r="C237" s="22"/>
      <c r="D237" s="25"/>
      <c r="E237" s="25"/>
      <c r="F237" s="25"/>
      <c r="G237" s="25"/>
      <c r="H237" s="25"/>
      <c r="I237" s="25"/>
      <c r="J237" s="25"/>
      <c r="K237" s="23"/>
      <c r="M237" s="23"/>
      <c r="O237" s="38"/>
      <c r="P237" s="40"/>
      <c r="Q237" s="40">
        <f t="shared" si="337"/>
        <v>0</v>
      </c>
      <c r="R237" s="41">
        <f t="shared" si="338"/>
        <v>0</v>
      </c>
      <c r="S237" s="41">
        <f t="shared" si="339"/>
        <v>0</v>
      </c>
      <c r="T237" s="40">
        <f t="shared" si="340"/>
        <v>0</v>
      </c>
      <c r="U237" s="41">
        <f t="shared" si="341"/>
        <v>0</v>
      </c>
      <c r="V237" s="42">
        <f t="shared" si="342"/>
        <v>0</v>
      </c>
      <c r="W237" s="42">
        <f t="shared" si="343"/>
        <v>0</v>
      </c>
      <c r="X237" s="40">
        <f t="shared" si="344"/>
        <v>0</v>
      </c>
      <c r="Y237" s="42">
        <f t="shared" si="345"/>
        <v>0</v>
      </c>
      <c r="Z237" s="41">
        <f t="shared" si="346"/>
        <v>0</v>
      </c>
      <c r="AA237" s="41">
        <f t="shared" si="347"/>
        <v>0</v>
      </c>
      <c r="AB237" s="41">
        <f t="shared" si="348"/>
        <v>0</v>
      </c>
      <c r="AC237" s="43">
        <f t="shared" si="349"/>
        <v>0</v>
      </c>
      <c r="AD237" s="44">
        <f t="shared" si="352"/>
        <v>0</v>
      </c>
      <c r="AE237" s="53">
        <f t="shared" si="350"/>
        <v>5506.17</v>
      </c>
      <c r="AF237" s="44">
        <v>0</v>
      </c>
      <c r="AG237" s="30">
        <f t="shared" si="351"/>
        <v>0</v>
      </c>
      <c r="AH237" s="23"/>
      <c r="AJ237" s="26"/>
    </row>
    <row r="238" spans="1:38" s="23" customFormat="1" ht="21" customHeight="1">
      <c r="A238" s="37"/>
      <c r="B238" s="23"/>
      <c r="C238" s="22"/>
      <c r="D238" s="25"/>
      <c r="E238" s="25"/>
      <c r="F238" s="25"/>
      <c r="G238" s="25"/>
      <c r="H238" s="25"/>
      <c r="I238" s="25"/>
      <c r="J238" s="25"/>
      <c r="L238" s="24"/>
      <c r="N238" s="24"/>
      <c r="O238" s="38"/>
      <c r="P238" s="39"/>
      <c r="Q238" s="40">
        <f t="shared" si="337"/>
        <v>0</v>
      </c>
      <c r="R238" s="41">
        <f t="shared" si="338"/>
        <v>0</v>
      </c>
      <c r="S238" s="41">
        <f t="shared" si="339"/>
        <v>0</v>
      </c>
      <c r="T238" s="40">
        <f t="shared" si="340"/>
        <v>0</v>
      </c>
      <c r="U238" s="41">
        <f t="shared" si="341"/>
        <v>0</v>
      </c>
      <c r="V238" s="42">
        <f t="shared" si="342"/>
        <v>0</v>
      </c>
      <c r="W238" s="42">
        <f t="shared" si="343"/>
        <v>0</v>
      </c>
      <c r="X238" s="40">
        <f t="shared" si="344"/>
        <v>0</v>
      </c>
      <c r="Y238" s="42">
        <f t="shared" si="345"/>
        <v>0</v>
      </c>
      <c r="Z238" s="41">
        <f t="shared" si="346"/>
        <v>0</v>
      </c>
      <c r="AA238" s="41">
        <f t="shared" si="347"/>
        <v>0</v>
      </c>
      <c r="AB238" s="41">
        <f t="shared" si="348"/>
        <v>0</v>
      </c>
      <c r="AC238" s="43">
        <f t="shared" si="349"/>
        <v>0</v>
      </c>
      <c r="AD238" s="44">
        <f t="shared" si="352"/>
        <v>7399.8</v>
      </c>
      <c r="AE238" s="53">
        <f t="shared" si="350"/>
        <v>69285.73</v>
      </c>
      <c r="AF238" s="45">
        <v>221994</v>
      </c>
      <c r="AG238" s="30">
        <f t="shared" si="351"/>
        <v>-7399.8</v>
      </c>
      <c r="AJ238" s="22"/>
      <c r="AL238" s="24"/>
    </row>
    <row r="239" spans="1:38" s="23" customFormat="1" ht="21" customHeight="1">
      <c r="A239" s="37"/>
      <c r="B239" s="23"/>
      <c r="C239" s="22"/>
      <c r="D239" s="25"/>
      <c r="E239" s="25"/>
      <c r="F239" s="25"/>
      <c r="G239" s="25"/>
      <c r="H239" s="25"/>
      <c r="I239" s="25"/>
      <c r="J239" s="25"/>
      <c r="L239" s="24"/>
      <c r="N239" s="24"/>
      <c r="O239" s="38"/>
      <c r="P239" s="40"/>
      <c r="Q239" s="40">
        <f t="shared" si="337"/>
        <v>0</v>
      </c>
      <c r="R239" s="41">
        <f t="shared" si="338"/>
        <v>0</v>
      </c>
      <c r="S239" s="41">
        <f t="shared" si="339"/>
        <v>0</v>
      </c>
      <c r="T239" s="40">
        <f t="shared" si="340"/>
        <v>0</v>
      </c>
      <c r="U239" s="41">
        <f t="shared" si="341"/>
        <v>0</v>
      </c>
      <c r="V239" s="42">
        <f t="shared" si="342"/>
        <v>0</v>
      </c>
      <c r="W239" s="42">
        <f t="shared" si="343"/>
        <v>0</v>
      </c>
      <c r="X239" s="40">
        <f t="shared" si="344"/>
        <v>0</v>
      </c>
      <c r="Y239" s="42">
        <f t="shared" si="345"/>
        <v>0</v>
      </c>
      <c r="Z239" s="41">
        <f t="shared" si="346"/>
        <v>0</v>
      </c>
      <c r="AA239" s="41">
        <f t="shared" si="347"/>
        <v>0</v>
      </c>
      <c r="AB239" s="41">
        <f t="shared" si="348"/>
        <v>0</v>
      </c>
      <c r="AC239" s="43">
        <f t="shared" si="349"/>
        <v>0</v>
      </c>
      <c r="AD239" s="44">
        <f t="shared" si="352"/>
        <v>4861.06666666667</v>
      </c>
      <c r="AE239" s="53">
        <f t="shared" si="350"/>
        <v>39774.96</v>
      </c>
      <c r="AF239" s="45">
        <v>145832</v>
      </c>
      <c r="AG239" s="30">
        <f t="shared" si="351"/>
        <v>-4861.06666666667</v>
      </c>
      <c r="AJ239" s="22"/>
    </row>
    <row r="240" spans="1:38" s="23" customFormat="1" ht="21" customHeight="1">
      <c r="A240" s="37"/>
      <c r="B240" s="23"/>
      <c r="C240" s="22"/>
      <c r="D240" s="25"/>
      <c r="E240" s="25"/>
      <c r="F240" s="25"/>
      <c r="G240" s="25"/>
      <c r="H240" s="25"/>
      <c r="I240" s="25"/>
      <c r="J240" s="25"/>
      <c r="L240" s="24"/>
      <c r="N240" s="24"/>
      <c r="O240" s="38"/>
      <c r="P240" s="40"/>
      <c r="Q240" s="40">
        <f t="shared" si="337"/>
        <v>0</v>
      </c>
      <c r="R240" s="41">
        <f t="shared" si="338"/>
        <v>0</v>
      </c>
      <c r="S240" s="41">
        <f t="shared" si="339"/>
        <v>0</v>
      </c>
      <c r="T240" s="40">
        <f t="shared" si="340"/>
        <v>0</v>
      </c>
      <c r="U240" s="41">
        <f t="shared" si="341"/>
        <v>0</v>
      </c>
      <c r="V240" s="42">
        <f t="shared" si="342"/>
        <v>0</v>
      </c>
      <c r="W240" s="42">
        <f t="shared" si="343"/>
        <v>0</v>
      </c>
      <c r="X240" s="40">
        <f t="shared" si="344"/>
        <v>0</v>
      </c>
      <c r="Y240" s="42">
        <f t="shared" si="345"/>
        <v>0</v>
      </c>
      <c r="Z240" s="41">
        <f t="shared" si="346"/>
        <v>0</v>
      </c>
      <c r="AA240" s="41">
        <f t="shared" si="347"/>
        <v>0</v>
      </c>
      <c r="AB240" s="41">
        <f t="shared" si="348"/>
        <v>0</v>
      </c>
      <c r="AC240" s="43">
        <f t="shared" si="349"/>
        <v>0</v>
      </c>
      <c r="AD240" s="44">
        <f t="shared" si="352"/>
        <v>0</v>
      </c>
      <c r="AE240" s="53">
        <f t="shared" si="350"/>
        <v>1060.8</v>
      </c>
      <c r="AF240" s="45">
        <v>0</v>
      </c>
      <c r="AG240" s="30">
        <f t="shared" si="351"/>
        <v>0</v>
      </c>
      <c r="AJ240" s="22"/>
    </row>
    <row r="241" spans="1:38" s="23" customFormat="1" ht="21" customHeight="1">
      <c r="A241" s="37"/>
      <c r="B241" s="23"/>
      <c r="C241" s="22"/>
      <c r="D241" s="25"/>
      <c r="E241" s="25"/>
      <c r="F241" s="25"/>
      <c r="G241" s="25"/>
      <c r="H241" s="25"/>
      <c r="I241" s="25"/>
      <c r="J241" s="25"/>
      <c r="L241" s="24"/>
      <c r="N241" s="24"/>
      <c r="O241" s="38"/>
      <c r="P241" s="40"/>
      <c r="Q241" s="40">
        <f t="shared" si="337"/>
        <v>0</v>
      </c>
      <c r="R241" s="41">
        <f t="shared" si="338"/>
        <v>0</v>
      </c>
      <c r="S241" s="41">
        <f t="shared" si="339"/>
        <v>0</v>
      </c>
      <c r="T241" s="40">
        <f t="shared" si="340"/>
        <v>0</v>
      </c>
      <c r="U241" s="41">
        <f t="shared" si="341"/>
        <v>0</v>
      </c>
      <c r="V241" s="42">
        <f t="shared" si="342"/>
        <v>0</v>
      </c>
      <c r="W241" s="42">
        <f t="shared" si="343"/>
        <v>0</v>
      </c>
      <c r="X241" s="40">
        <f t="shared" si="344"/>
        <v>0</v>
      </c>
      <c r="Y241" s="42">
        <f t="shared" si="345"/>
        <v>0</v>
      </c>
      <c r="Z241" s="41">
        <f t="shared" si="346"/>
        <v>0</v>
      </c>
      <c r="AA241" s="41">
        <f t="shared" si="347"/>
        <v>0</v>
      </c>
      <c r="AB241" s="41">
        <f t="shared" si="348"/>
        <v>0</v>
      </c>
      <c r="AC241" s="43">
        <f t="shared" si="349"/>
        <v>0</v>
      </c>
      <c r="AD241" s="44">
        <f t="shared" si="352"/>
        <v>0</v>
      </c>
      <c r="AE241" s="53">
        <f t="shared" si="350"/>
        <v>3427.58</v>
      </c>
      <c r="AF241" s="44">
        <v>0</v>
      </c>
      <c r="AG241" s="30"/>
      <c r="AJ241" s="22"/>
    </row>
    <row r="242" spans="1:38" s="23" customFormat="1" ht="21" customHeight="1">
      <c r="A242" s="37"/>
      <c r="B242" s="23"/>
      <c r="C242" s="22"/>
      <c r="D242" s="25"/>
      <c r="E242" s="25"/>
      <c r="F242" s="25"/>
      <c r="G242" s="25"/>
      <c r="H242" s="25"/>
      <c r="I242" s="25"/>
      <c r="J242" s="25"/>
      <c r="L242" s="24"/>
      <c r="N242" s="24"/>
      <c r="O242" s="38"/>
      <c r="P242" s="40"/>
      <c r="Q242" s="40">
        <f t="shared" si="337"/>
        <v>0</v>
      </c>
      <c r="R242" s="41">
        <f t="shared" si="338"/>
        <v>0</v>
      </c>
      <c r="S242" s="41">
        <f t="shared" si="339"/>
        <v>0</v>
      </c>
      <c r="T242" s="40">
        <f t="shared" si="340"/>
        <v>0</v>
      </c>
      <c r="U242" s="41">
        <f t="shared" si="341"/>
        <v>0</v>
      </c>
      <c r="V242" s="42">
        <f t="shared" si="342"/>
        <v>0</v>
      </c>
      <c r="W242" s="42">
        <f t="shared" si="343"/>
        <v>0</v>
      </c>
      <c r="X242" s="40">
        <f t="shared" si="344"/>
        <v>0</v>
      </c>
      <c r="Y242" s="42">
        <f t="shared" si="345"/>
        <v>0</v>
      </c>
      <c r="Z242" s="41">
        <f t="shared" si="346"/>
        <v>0</v>
      </c>
      <c r="AA242" s="41">
        <f t="shared" si="347"/>
        <v>0</v>
      </c>
      <c r="AB242" s="41">
        <f t="shared" si="348"/>
        <v>0</v>
      </c>
      <c r="AC242" s="43">
        <f t="shared" si="349"/>
        <v>0</v>
      </c>
      <c r="AD242" s="44">
        <f t="shared" si="352"/>
        <v>0</v>
      </c>
      <c r="AE242" s="53">
        <f t="shared" si="350"/>
        <v>0</v>
      </c>
      <c r="AF242" s="44">
        <v>0</v>
      </c>
      <c r="AG242" s="30"/>
      <c r="AJ242" s="22"/>
    </row>
    <row r="243" spans="1:38" s="23" customFormat="1" ht="21" customHeight="1">
      <c r="A243" s="37"/>
      <c r="B243" s="23"/>
      <c r="C243" s="22"/>
      <c r="D243" s="25"/>
      <c r="E243" s="25"/>
      <c r="F243" s="25"/>
      <c r="G243" s="25"/>
      <c r="H243" s="25"/>
      <c r="I243" s="25"/>
      <c r="J243" s="25"/>
      <c r="M243" s="24"/>
      <c r="N243" s="24"/>
      <c r="O243" s="50" t="s">
        <v>26172</v>
      </c>
      <c r="P243" s="50"/>
      <c r="Q243" s="32">
        <f>SUM(Q233:Q242)</f>
        <v>0</v>
      </c>
      <c r="R243" s="32">
        <f>SUM(R233:R242)</f>
        <v>0</v>
      </c>
      <c r="S243" s="32">
        <f>SUM(S233:S242)</f>
        <v>0</v>
      </c>
      <c r="T243" s="32">
        <f>SUM(T233:T242)</f>
        <v>0</v>
      </c>
      <c r="U243" s="36">
        <f t="shared" si="341"/>
        <v>0</v>
      </c>
      <c r="V243" s="51" t="e">
        <f>T243/R243</f>
        <v>#DIV/0!</v>
      </c>
      <c r="W243" s="51" t="e">
        <f>U243/R243</f>
        <v>#DIV/0!</v>
      </c>
      <c r="X243" s="32">
        <f>SUM(X233:X242)</f>
        <v>0</v>
      </c>
      <c r="Y243" s="51">
        <f t="shared" si="345"/>
        <v>0</v>
      </c>
      <c r="Z243" s="32">
        <f>SUM(Z233:Z242)</f>
        <v>0</v>
      </c>
      <c r="AA243" s="32">
        <f>SUM(AA233:AA242)</f>
        <v>0</v>
      </c>
      <c r="AB243" s="32">
        <f>SUM(AB233:AB242)</f>
        <v>0</v>
      </c>
      <c r="AC243" s="52">
        <f t="shared" si="349"/>
        <v>0</v>
      </c>
      <c r="AD243" s="32">
        <f>SUM(AD233:AD242)</f>
        <v>60751.1333333333</v>
      </c>
      <c r="AE243" s="32">
        <f>SUM(AE233:AE242)</f>
        <v>693996.45</v>
      </c>
      <c r="AF243" s="32">
        <f>SUM(AF233:AF242)</f>
        <v>1822534</v>
      </c>
      <c r="AG243" s="30"/>
      <c r="AJ243" s="22"/>
      <c r="AL243" s="24"/>
    </row>
    <row r="244" spans="1:38" s="23" customFormat="1" ht="21" customHeight="1">
      <c r="A244" s="37"/>
      <c r="B244" s="23"/>
      <c r="C244" s="22"/>
      <c r="D244" s="25"/>
      <c r="E244" s="25"/>
      <c r="F244" s="25"/>
      <c r="G244" s="25"/>
      <c r="H244" s="25"/>
      <c r="I244" s="25"/>
      <c r="J244" s="25"/>
      <c r="L244" s="24"/>
      <c r="M244" s="24"/>
      <c r="O244" s="38"/>
      <c r="P244" s="40"/>
      <c r="Q244" s="40">
        <f t="shared" ref="Q244:Q253" si="353">SUMIFS($C:$C,$A:$A,$O:$O,$B:$B,P244)</f>
        <v>0</v>
      </c>
      <c r="R244" s="41">
        <f t="shared" ref="R244:R253" si="354">SUMIFS($D:$D,$A:$A,$O:$O,$B:$B,P244)</f>
        <v>0</v>
      </c>
      <c r="S244" s="41">
        <f t="shared" ref="S244:S253" si="355">SUMIFS($E:$E,$A:$A,$O:$O,$B:$B,P244)</f>
        <v>0</v>
      </c>
      <c r="T244" s="40">
        <f t="shared" ref="T244:T253" si="356">SUMIFS($F:$F,$A:$A,$O:$O,$B:$B,P244)</f>
        <v>0</v>
      </c>
      <c r="U244" s="41">
        <f t="shared" ref="U244:U254" si="357">S244-T244</f>
        <v>0</v>
      </c>
      <c r="V244" s="42">
        <f t="shared" ref="V244:V253" si="358">IFERROR(T244/R244,0)</f>
        <v>0</v>
      </c>
      <c r="W244" s="42">
        <f t="shared" ref="W244:W253" si="359">IFERROR(U244/R244,0)</f>
        <v>0</v>
      </c>
      <c r="X244" s="40">
        <f t="shared" ref="X244:X253" si="360">SUMIFS($I:$I,$A:$A,$O:$O,$B:$B,P244)</f>
        <v>0</v>
      </c>
      <c r="Y244" s="42">
        <f t="shared" ref="Y244:Y254" si="361">IFERROR(X244/(Z244+X244),0)</f>
        <v>0</v>
      </c>
      <c r="Z244" s="41">
        <f t="shared" ref="Z244:Z253" si="362">SUMIFS($H:$H,$A:$A,$O:$O,$B:$B,P244)</f>
        <v>0</v>
      </c>
      <c r="AA244" s="41">
        <f t="shared" ref="AA244:AA253" si="363">SUMIFS($J:$J,$A:$A,$O:$O,$B:$B,P244)</f>
        <v>0</v>
      </c>
      <c r="AB244" s="41">
        <f t="shared" ref="AB244:AB253" si="364">AA244-T244</f>
        <v>0</v>
      </c>
      <c r="AC244" s="43">
        <f t="shared" ref="AC244:AC254" si="365">IFERROR((AA244-T244)/Z244,0)</f>
        <v>0</v>
      </c>
      <c r="AD244" s="44">
        <f>AF244/30</f>
        <v>17414.1666666667</v>
      </c>
      <c r="AE244" s="53">
        <f t="shared" ref="AE244:AE253" si="366">X244+Z244+AE233</f>
        <v>237320.15</v>
      </c>
      <c r="AF244" s="44">
        <v>522425</v>
      </c>
      <c r="AG244" s="30">
        <f t="shared" ref="AG244:AG251" si="367">R244-AD244</f>
        <v>-17414.1666666667</v>
      </c>
      <c r="AH244" s="24"/>
      <c r="AJ244" s="22"/>
    </row>
    <row r="245" spans="1:38" s="24" customFormat="1" ht="21" customHeight="1">
      <c r="A245" s="37"/>
      <c r="B245" s="23"/>
      <c r="C245" s="22"/>
      <c r="D245" s="25"/>
      <c r="E245" s="25"/>
      <c r="F245" s="25"/>
      <c r="G245" s="25"/>
      <c r="H245" s="25"/>
      <c r="I245" s="25"/>
      <c r="J245" s="25"/>
      <c r="K245" s="23"/>
      <c r="N245" s="23"/>
      <c r="O245" s="38"/>
      <c r="P245" s="40"/>
      <c r="Q245" s="40">
        <f t="shared" si="353"/>
        <v>0</v>
      </c>
      <c r="R245" s="41">
        <f t="shared" si="354"/>
        <v>0</v>
      </c>
      <c r="S245" s="41">
        <f t="shared" si="355"/>
        <v>0</v>
      </c>
      <c r="T245" s="40">
        <f t="shared" si="356"/>
        <v>0</v>
      </c>
      <c r="U245" s="41">
        <f t="shared" si="357"/>
        <v>0</v>
      </c>
      <c r="V245" s="42">
        <f t="shared" si="358"/>
        <v>0</v>
      </c>
      <c r="W245" s="42">
        <f t="shared" si="359"/>
        <v>0</v>
      </c>
      <c r="X245" s="40">
        <f t="shared" si="360"/>
        <v>0</v>
      </c>
      <c r="Y245" s="42">
        <f t="shared" si="361"/>
        <v>0</v>
      </c>
      <c r="Z245" s="41">
        <f t="shared" si="362"/>
        <v>0</v>
      </c>
      <c r="AA245" s="41">
        <f t="shared" si="363"/>
        <v>0</v>
      </c>
      <c r="AB245" s="41">
        <f t="shared" si="364"/>
        <v>0</v>
      </c>
      <c r="AC245" s="43">
        <f t="shared" si="365"/>
        <v>0</v>
      </c>
      <c r="AD245" s="44">
        <f t="shared" ref="AD245:AD253" si="368">AF245/30</f>
        <v>14270.7</v>
      </c>
      <c r="AE245" s="53">
        <f t="shared" si="366"/>
        <v>218388.75</v>
      </c>
      <c r="AF245" s="45">
        <v>428121</v>
      </c>
      <c r="AG245" s="30">
        <f t="shared" si="367"/>
        <v>-14270.7</v>
      </c>
      <c r="AJ245" s="26"/>
    </row>
    <row r="246" spans="1:38" s="24" customFormat="1" ht="21" customHeight="1">
      <c r="A246" s="37"/>
      <c r="B246" s="23"/>
      <c r="C246" s="22"/>
      <c r="D246" s="25"/>
      <c r="E246" s="25"/>
      <c r="F246" s="25"/>
      <c r="G246" s="25"/>
      <c r="H246" s="25"/>
      <c r="I246" s="25"/>
      <c r="J246" s="25"/>
      <c r="K246" s="23"/>
      <c r="N246" s="23"/>
      <c r="O246" s="38"/>
      <c r="P246" s="40"/>
      <c r="Q246" s="40">
        <f t="shared" si="353"/>
        <v>0</v>
      </c>
      <c r="R246" s="41">
        <f t="shared" si="354"/>
        <v>0</v>
      </c>
      <c r="S246" s="41">
        <f t="shared" si="355"/>
        <v>0</v>
      </c>
      <c r="T246" s="40">
        <f t="shared" si="356"/>
        <v>0</v>
      </c>
      <c r="U246" s="41">
        <f t="shared" si="357"/>
        <v>0</v>
      </c>
      <c r="V246" s="42">
        <f t="shared" si="358"/>
        <v>0</v>
      </c>
      <c r="W246" s="42">
        <f t="shared" si="359"/>
        <v>0</v>
      </c>
      <c r="X246" s="40">
        <f t="shared" si="360"/>
        <v>0</v>
      </c>
      <c r="Y246" s="42">
        <f t="shared" si="361"/>
        <v>0</v>
      </c>
      <c r="Z246" s="41">
        <f t="shared" si="362"/>
        <v>0</v>
      </c>
      <c r="AA246" s="41">
        <f t="shared" si="363"/>
        <v>0</v>
      </c>
      <c r="AB246" s="41">
        <f t="shared" si="364"/>
        <v>0</v>
      </c>
      <c r="AC246" s="43">
        <f t="shared" si="365"/>
        <v>0</v>
      </c>
      <c r="AD246" s="44">
        <f t="shared" si="368"/>
        <v>16805.4</v>
      </c>
      <c r="AE246" s="53">
        <f t="shared" si="366"/>
        <v>118991.33</v>
      </c>
      <c r="AF246" s="45">
        <v>504162</v>
      </c>
      <c r="AG246" s="30">
        <f t="shared" si="367"/>
        <v>-16805.4</v>
      </c>
      <c r="AJ246" s="26"/>
    </row>
    <row r="247" spans="1:38" s="24" customFormat="1" ht="21" customHeight="1">
      <c r="A247" s="37"/>
      <c r="B247" s="23"/>
      <c r="C247" s="22"/>
      <c r="D247" s="25"/>
      <c r="E247" s="25"/>
      <c r="F247" s="25"/>
      <c r="G247" s="25"/>
      <c r="H247" s="25"/>
      <c r="I247" s="25"/>
      <c r="J247" s="25"/>
      <c r="K247" s="23"/>
      <c r="N247" s="23"/>
      <c r="O247" s="38"/>
      <c r="P247" s="40"/>
      <c r="Q247" s="40">
        <f t="shared" si="353"/>
        <v>0</v>
      </c>
      <c r="R247" s="41">
        <f t="shared" si="354"/>
        <v>0</v>
      </c>
      <c r="S247" s="41">
        <f t="shared" si="355"/>
        <v>0</v>
      </c>
      <c r="T247" s="40">
        <f t="shared" si="356"/>
        <v>0</v>
      </c>
      <c r="U247" s="41">
        <f t="shared" si="357"/>
        <v>0</v>
      </c>
      <c r="V247" s="42">
        <f t="shared" si="358"/>
        <v>0</v>
      </c>
      <c r="W247" s="42">
        <f t="shared" si="359"/>
        <v>0</v>
      </c>
      <c r="X247" s="40">
        <f t="shared" si="360"/>
        <v>0</v>
      </c>
      <c r="Y247" s="42">
        <f t="shared" si="361"/>
        <v>0</v>
      </c>
      <c r="Z247" s="41">
        <f t="shared" si="362"/>
        <v>0</v>
      </c>
      <c r="AA247" s="41">
        <f t="shared" si="363"/>
        <v>0</v>
      </c>
      <c r="AB247" s="41">
        <f t="shared" si="364"/>
        <v>0</v>
      </c>
      <c r="AC247" s="43">
        <f t="shared" si="365"/>
        <v>0</v>
      </c>
      <c r="AD247" s="44">
        <f t="shared" si="368"/>
        <v>0</v>
      </c>
      <c r="AE247" s="53">
        <f t="shared" si="366"/>
        <v>240.98</v>
      </c>
      <c r="AF247" s="45">
        <v>0</v>
      </c>
      <c r="AG247" s="30">
        <f t="shared" si="367"/>
        <v>0</v>
      </c>
      <c r="AJ247" s="26"/>
    </row>
    <row r="248" spans="1:38" s="24" customFormat="1" ht="21" customHeight="1">
      <c r="A248" s="37"/>
      <c r="B248" s="23"/>
      <c r="C248" s="22"/>
      <c r="D248" s="25"/>
      <c r="E248" s="25"/>
      <c r="F248" s="25"/>
      <c r="G248" s="25"/>
      <c r="H248" s="25"/>
      <c r="I248" s="25"/>
      <c r="J248" s="25"/>
      <c r="K248" s="23"/>
      <c r="M248" s="23"/>
      <c r="N248" s="23"/>
      <c r="O248" s="38"/>
      <c r="P248" s="40"/>
      <c r="Q248" s="40">
        <f t="shared" si="353"/>
        <v>0</v>
      </c>
      <c r="R248" s="41">
        <f t="shared" si="354"/>
        <v>0</v>
      </c>
      <c r="S248" s="41">
        <f t="shared" si="355"/>
        <v>0</v>
      </c>
      <c r="T248" s="40">
        <f t="shared" si="356"/>
        <v>0</v>
      </c>
      <c r="U248" s="41">
        <f t="shared" si="357"/>
        <v>0</v>
      </c>
      <c r="V248" s="42">
        <f t="shared" si="358"/>
        <v>0</v>
      </c>
      <c r="W248" s="42">
        <f t="shared" si="359"/>
        <v>0</v>
      </c>
      <c r="X248" s="40">
        <f t="shared" si="360"/>
        <v>0</v>
      </c>
      <c r="Y248" s="42">
        <f t="shared" si="361"/>
        <v>0</v>
      </c>
      <c r="Z248" s="41">
        <f t="shared" si="362"/>
        <v>0</v>
      </c>
      <c r="AA248" s="41">
        <f t="shared" si="363"/>
        <v>0</v>
      </c>
      <c r="AB248" s="41">
        <f t="shared" si="364"/>
        <v>0</v>
      </c>
      <c r="AC248" s="43">
        <f t="shared" si="365"/>
        <v>0</v>
      </c>
      <c r="AD248" s="44">
        <f t="shared" si="368"/>
        <v>0</v>
      </c>
      <c r="AE248" s="53">
        <f t="shared" si="366"/>
        <v>5506.17</v>
      </c>
      <c r="AF248" s="44">
        <v>0</v>
      </c>
      <c r="AG248" s="30">
        <f t="shared" si="367"/>
        <v>0</v>
      </c>
      <c r="AJ248" s="26"/>
    </row>
    <row r="249" spans="1:38" s="24" customFormat="1" ht="21" customHeight="1">
      <c r="A249" s="37"/>
      <c r="B249" s="23"/>
      <c r="C249" s="22"/>
      <c r="D249" s="25"/>
      <c r="E249" s="25"/>
      <c r="F249" s="25"/>
      <c r="G249" s="25"/>
      <c r="H249" s="25"/>
      <c r="I249" s="25"/>
      <c r="J249" s="25"/>
      <c r="K249" s="23"/>
      <c r="L249" s="23"/>
      <c r="M249" s="23"/>
      <c r="O249" s="38"/>
      <c r="P249" s="39"/>
      <c r="Q249" s="40">
        <f t="shared" si="353"/>
        <v>0</v>
      </c>
      <c r="R249" s="41">
        <f t="shared" si="354"/>
        <v>0</v>
      </c>
      <c r="S249" s="41">
        <f t="shared" si="355"/>
        <v>0</v>
      </c>
      <c r="T249" s="40">
        <f t="shared" si="356"/>
        <v>0</v>
      </c>
      <c r="U249" s="41">
        <f t="shared" si="357"/>
        <v>0</v>
      </c>
      <c r="V249" s="42">
        <f t="shared" si="358"/>
        <v>0</v>
      </c>
      <c r="W249" s="42">
        <f t="shared" si="359"/>
        <v>0</v>
      </c>
      <c r="X249" s="40">
        <f t="shared" si="360"/>
        <v>0</v>
      </c>
      <c r="Y249" s="42">
        <f t="shared" si="361"/>
        <v>0</v>
      </c>
      <c r="Z249" s="41">
        <f t="shared" si="362"/>
        <v>0</v>
      </c>
      <c r="AA249" s="41">
        <f t="shared" si="363"/>
        <v>0</v>
      </c>
      <c r="AB249" s="41">
        <f t="shared" si="364"/>
        <v>0</v>
      </c>
      <c r="AC249" s="43">
        <f t="shared" si="365"/>
        <v>0</v>
      </c>
      <c r="AD249" s="44">
        <f t="shared" si="368"/>
        <v>7399.8</v>
      </c>
      <c r="AE249" s="53">
        <f t="shared" si="366"/>
        <v>69285.73</v>
      </c>
      <c r="AF249" s="45">
        <v>221994</v>
      </c>
      <c r="AG249" s="30">
        <f t="shared" si="367"/>
        <v>-7399.8</v>
      </c>
      <c r="AJ249" s="26"/>
    </row>
    <row r="250" spans="1:38" s="24" customFormat="1" ht="21" customHeight="1">
      <c r="A250" s="37"/>
      <c r="B250" s="23"/>
      <c r="C250" s="22"/>
      <c r="D250" s="25"/>
      <c r="E250" s="28"/>
      <c r="F250" s="25"/>
      <c r="G250" s="25"/>
      <c r="H250" s="25"/>
      <c r="I250" s="25"/>
      <c r="J250" s="25"/>
      <c r="K250" s="23"/>
      <c r="L250" s="23"/>
      <c r="M250" s="23"/>
      <c r="O250" s="38"/>
      <c r="P250" s="39"/>
      <c r="Q250" s="40">
        <f t="shared" si="353"/>
        <v>0</v>
      </c>
      <c r="R250" s="41">
        <f t="shared" si="354"/>
        <v>0</v>
      </c>
      <c r="S250" s="41">
        <f t="shared" si="355"/>
        <v>0</v>
      </c>
      <c r="T250" s="40">
        <f t="shared" si="356"/>
        <v>0</v>
      </c>
      <c r="U250" s="41">
        <f t="shared" si="357"/>
        <v>0</v>
      </c>
      <c r="V250" s="42">
        <f t="shared" si="358"/>
        <v>0</v>
      </c>
      <c r="W250" s="42">
        <f t="shared" si="359"/>
        <v>0</v>
      </c>
      <c r="X250" s="40">
        <f t="shared" si="360"/>
        <v>0</v>
      </c>
      <c r="Y250" s="42">
        <f t="shared" si="361"/>
        <v>0</v>
      </c>
      <c r="Z250" s="41">
        <f t="shared" si="362"/>
        <v>0</v>
      </c>
      <c r="AA250" s="41">
        <f t="shared" si="363"/>
        <v>0</v>
      </c>
      <c r="AB250" s="41">
        <f t="shared" si="364"/>
        <v>0</v>
      </c>
      <c r="AC250" s="43">
        <f t="shared" si="365"/>
        <v>0</v>
      </c>
      <c r="AD250" s="44">
        <f t="shared" si="368"/>
        <v>4861.06666666667</v>
      </c>
      <c r="AE250" s="53">
        <f t="shared" si="366"/>
        <v>39774.96</v>
      </c>
      <c r="AF250" s="45">
        <v>145832</v>
      </c>
      <c r="AG250" s="30">
        <f t="shared" si="367"/>
        <v>-4861.06666666667</v>
      </c>
      <c r="AJ250" s="26"/>
    </row>
    <row r="251" spans="1:38" s="24" customFormat="1" ht="21" customHeight="1">
      <c r="A251" s="37"/>
      <c r="B251" s="23"/>
      <c r="C251" s="22"/>
      <c r="D251" s="25"/>
      <c r="E251" s="28"/>
      <c r="F251" s="25"/>
      <c r="G251" s="25"/>
      <c r="H251" s="25"/>
      <c r="I251" s="25"/>
      <c r="J251" s="25"/>
      <c r="K251" s="23"/>
      <c r="L251" s="23"/>
      <c r="M251" s="23"/>
      <c r="O251" s="38"/>
      <c r="P251" s="39"/>
      <c r="Q251" s="40">
        <f t="shared" si="353"/>
        <v>0</v>
      </c>
      <c r="R251" s="41">
        <f t="shared" si="354"/>
        <v>0</v>
      </c>
      <c r="S251" s="41">
        <f t="shared" si="355"/>
        <v>0</v>
      </c>
      <c r="T251" s="40">
        <f t="shared" si="356"/>
        <v>0</v>
      </c>
      <c r="U251" s="41">
        <f t="shared" si="357"/>
        <v>0</v>
      </c>
      <c r="V251" s="42">
        <f t="shared" si="358"/>
        <v>0</v>
      </c>
      <c r="W251" s="42">
        <f t="shared" si="359"/>
        <v>0</v>
      </c>
      <c r="X251" s="40">
        <f t="shared" si="360"/>
        <v>0</v>
      </c>
      <c r="Y251" s="42">
        <f t="shared" si="361"/>
        <v>0</v>
      </c>
      <c r="Z251" s="41">
        <f t="shared" si="362"/>
        <v>0</v>
      </c>
      <c r="AA251" s="41">
        <f t="shared" si="363"/>
        <v>0</v>
      </c>
      <c r="AB251" s="41">
        <f t="shared" si="364"/>
        <v>0</v>
      </c>
      <c r="AC251" s="43">
        <f t="shared" si="365"/>
        <v>0</v>
      </c>
      <c r="AD251" s="44">
        <f t="shared" si="368"/>
        <v>0</v>
      </c>
      <c r="AE251" s="53">
        <f t="shared" si="366"/>
        <v>1060.8</v>
      </c>
      <c r="AF251" s="45">
        <v>0</v>
      </c>
      <c r="AG251" s="30">
        <f t="shared" si="367"/>
        <v>0</v>
      </c>
      <c r="AJ251" s="26"/>
    </row>
    <row r="252" spans="1:38" s="24" customFormat="1" ht="21" customHeight="1">
      <c r="A252" s="37"/>
      <c r="B252" s="23"/>
      <c r="C252" s="22"/>
      <c r="D252" s="25"/>
      <c r="E252" s="28"/>
      <c r="F252" s="25"/>
      <c r="G252" s="25"/>
      <c r="H252" s="25"/>
      <c r="I252" s="25"/>
      <c r="J252" s="25"/>
      <c r="K252" s="23"/>
      <c r="L252" s="23"/>
      <c r="M252" s="23"/>
      <c r="O252" s="38"/>
      <c r="P252" s="39"/>
      <c r="Q252" s="40">
        <f t="shared" si="353"/>
        <v>0</v>
      </c>
      <c r="R252" s="41">
        <f t="shared" si="354"/>
        <v>0</v>
      </c>
      <c r="S252" s="41">
        <f t="shared" si="355"/>
        <v>0</v>
      </c>
      <c r="T252" s="40">
        <f t="shared" si="356"/>
        <v>0</v>
      </c>
      <c r="U252" s="41">
        <f t="shared" si="357"/>
        <v>0</v>
      </c>
      <c r="V252" s="42">
        <f t="shared" si="358"/>
        <v>0</v>
      </c>
      <c r="W252" s="42">
        <f t="shared" si="359"/>
        <v>0</v>
      </c>
      <c r="X252" s="40">
        <f t="shared" si="360"/>
        <v>0</v>
      </c>
      <c r="Y252" s="42">
        <f t="shared" si="361"/>
        <v>0</v>
      </c>
      <c r="Z252" s="41">
        <f t="shared" si="362"/>
        <v>0</v>
      </c>
      <c r="AA252" s="41">
        <f t="shared" si="363"/>
        <v>0</v>
      </c>
      <c r="AB252" s="41">
        <f t="shared" si="364"/>
        <v>0</v>
      </c>
      <c r="AC252" s="43">
        <f t="shared" si="365"/>
        <v>0</v>
      </c>
      <c r="AD252" s="44">
        <f t="shared" si="368"/>
        <v>0</v>
      </c>
      <c r="AE252" s="53">
        <f t="shared" si="366"/>
        <v>3427.58</v>
      </c>
      <c r="AF252" s="44">
        <v>0</v>
      </c>
      <c r="AG252" s="30"/>
      <c r="AJ252" s="26"/>
    </row>
    <row r="253" spans="1:38" s="24" customFormat="1" ht="21" customHeight="1">
      <c r="A253" s="37"/>
      <c r="B253" s="23"/>
      <c r="C253" s="22"/>
      <c r="D253" s="25"/>
      <c r="E253" s="28"/>
      <c r="F253" s="25"/>
      <c r="G253" s="25"/>
      <c r="H253" s="25"/>
      <c r="I253" s="25"/>
      <c r="J253" s="25"/>
      <c r="K253" s="23"/>
      <c r="L253" s="23"/>
      <c r="M253" s="23"/>
      <c r="O253" s="38"/>
      <c r="P253" s="39"/>
      <c r="Q253" s="40">
        <f t="shared" si="353"/>
        <v>0</v>
      </c>
      <c r="R253" s="41">
        <f t="shared" si="354"/>
        <v>0</v>
      </c>
      <c r="S253" s="41">
        <f t="shared" si="355"/>
        <v>0</v>
      </c>
      <c r="T253" s="40">
        <f t="shared" si="356"/>
        <v>0</v>
      </c>
      <c r="U253" s="41">
        <f t="shared" si="357"/>
        <v>0</v>
      </c>
      <c r="V253" s="42">
        <f t="shared" si="358"/>
        <v>0</v>
      </c>
      <c r="W253" s="42">
        <f t="shared" si="359"/>
        <v>0</v>
      </c>
      <c r="X253" s="40">
        <f t="shared" si="360"/>
        <v>0</v>
      </c>
      <c r="Y253" s="42">
        <f t="shared" si="361"/>
        <v>0</v>
      </c>
      <c r="Z253" s="41">
        <f t="shared" si="362"/>
        <v>0</v>
      </c>
      <c r="AA253" s="41">
        <f t="shared" si="363"/>
        <v>0</v>
      </c>
      <c r="AB253" s="41">
        <f t="shared" si="364"/>
        <v>0</v>
      </c>
      <c r="AC253" s="43">
        <f t="shared" si="365"/>
        <v>0</v>
      </c>
      <c r="AD253" s="44">
        <f t="shared" si="368"/>
        <v>0</v>
      </c>
      <c r="AE253" s="53">
        <f t="shared" si="366"/>
        <v>0</v>
      </c>
      <c r="AF253" s="44">
        <v>0</v>
      </c>
      <c r="AG253" s="30"/>
      <c r="AJ253" s="26"/>
    </row>
    <row r="254" spans="1:38" s="24" customFormat="1" ht="21" customHeight="1">
      <c r="A254" s="37"/>
      <c r="B254" s="23"/>
      <c r="C254" s="22"/>
      <c r="D254" s="25"/>
      <c r="E254" s="30"/>
      <c r="F254" s="25"/>
      <c r="G254" s="25"/>
      <c r="H254" s="25"/>
      <c r="I254" s="25"/>
      <c r="J254" s="25"/>
      <c r="K254" s="23"/>
      <c r="L254" s="23"/>
      <c r="M254" s="23"/>
      <c r="O254" s="50" t="s">
        <v>26172</v>
      </c>
      <c r="P254" s="50"/>
      <c r="Q254" s="32">
        <f>SUM(Q244:Q253)</f>
        <v>0</v>
      </c>
      <c r="R254" s="32">
        <f>SUM(R244:R253)</f>
        <v>0</v>
      </c>
      <c r="S254" s="32">
        <f>SUM(S244:S253)</f>
        <v>0</v>
      </c>
      <c r="T254" s="32">
        <f>SUM(T244:T253)</f>
        <v>0</v>
      </c>
      <c r="U254" s="36">
        <f t="shared" si="357"/>
        <v>0</v>
      </c>
      <c r="V254" s="51" t="e">
        <f>T254/R254</f>
        <v>#DIV/0!</v>
      </c>
      <c r="W254" s="51" t="e">
        <f>U254/R254</f>
        <v>#DIV/0!</v>
      </c>
      <c r="X254" s="32">
        <f>SUM(X244:X253)</f>
        <v>0</v>
      </c>
      <c r="Y254" s="51">
        <f t="shared" si="361"/>
        <v>0</v>
      </c>
      <c r="Z254" s="32">
        <f>SUM(Z244:Z253)</f>
        <v>0</v>
      </c>
      <c r="AA254" s="32">
        <f>SUM(AA244:AA253)</f>
        <v>0</v>
      </c>
      <c r="AB254" s="32">
        <f>SUM(AB244:AB253)</f>
        <v>0</v>
      </c>
      <c r="AC254" s="52">
        <f t="shared" si="365"/>
        <v>0</v>
      </c>
      <c r="AD254" s="32">
        <f>SUM(AD244:AD253)</f>
        <v>60751.1333333333</v>
      </c>
      <c r="AE254" s="32">
        <f>SUM(AE244:AE253)</f>
        <v>693996.45</v>
      </c>
      <c r="AF254" s="32">
        <f>SUM(AF244:AF253)</f>
        <v>1822534</v>
      </c>
      <c r="AG254" s="30"/>
      <c r="AJ254" s="26"/>
    </row>
    <row r="255" spans="1:38" s="24" customFormat="1" ht="21" customHeight="1">
      <c r="A255" s="37"/>
      <c r="B255" s="23"/>
      <c r="C255" s="22"/>
      <c r="D255" s="25"/>
      <c r="E255" s="30"/>
      <c r="F255" s="25"/>
      <c r="G255" s="25"/>
      <c r="H255" s="25"/>
      <c r="I255" s="25"/>
      <c r="J255" s="25"/>
      <c r="K255" s="23"/>
      <c r="L255" s="23"/>
      <c r="O255" s="38"/>
      <c r="P255" s="40"/>
      <c r="Q255" s="40">
        <f t="shared" ref="Q255:Q264" si="369">SUMIFS($C:$C,$A:$A,$O:$O,$B:$B,P255)</f>
        <v>0</v>
      </c>
      <c r="R255" s="41">
        <f t="shared" ref="R255:R264" si="370">SUMIFS($D:$D,$A:$A,$O:$O,$B:$B,P255)</f>
        <v>0</v>
      </c>
      <c r="S255" s="41">
        <f t="shared" ref="S255:S264" si="371">SUMIFS($E:$E,$A:$A,$O:$O,$B:$B,P255)</f>
        <v>0</v>
      </c>
      <c r="T255" s="40">
        <f t="shared" ref="T255:T264" si="372">SUMIFS($F:$F,$A:$A,$O:$O,$B:$B,P255)</f>
        <v>0</v>
      </c>
      <c r="U255" s="41">
        <f t="shared" ref="U255:U265" si="373">S255-T255</f>
        <v>0</v>
      </c>
      <c r="V255" s="42">
        <f t="shared" ref="V255:V264" si="374">IFERROR(T255/R255,0)</f>
        <v>0</v>
      </c>
      <c r="W255" s="42">
        <f t="shared" ref="W255:W264" si="375">IFERROR(U255/R255,0)</f>
        <v>0</v>
      </c>
      <c r="X255" s="40">
        <f t="shared" ref="X255:X264" si="376">SUMIFS($I:$I,$A:$A,$O:$O,$B:$B,P255)</f>
        <v>0</v>
      </c>
      <c r="Y255" s="42">
        <f t="shared" ref="Y255:Y265" si="377">IFERROR(X255/(Z255+X255),0)</f>
        <v>0</v>
      </c>
      <c r="Z255" s="41">
        <f t="shared" ref="Z255:Z264" si="378">SUMIFS($H:$H,$A:$A,$O:$O,$B:$B,P255)</f>
        <v>0</v>
      </c>
      <c r="AA255" s="41">
        <f t="shared" ref="AA255:AA264" si="379">SUMIFS($J:$J,$A:$A,$O:$O,$B:$B,P255)</f>
        <v>0</v>
      </c>
      <c r="AB255" s="41">
        <f t="shared" ref="AB255:AB264" si="380">AA255-T255</f>
        <v>0</v>
      </c>
      <c r="AC255" s="43">
        <f t="shared" ref="AC255:AC265" si="381">IFERROR((AA255-T255)/Z255,0)</f>
        <v>0</v>
      </c>
      <c r="AD255" s="44">
        <f>AF255/30</f>
        <v>17414.1666666667</v>
      </c>
      <c r="AE255" s="53">
        <f t="shared" ref="AE255:AE264" si="382">X255+Z255+AE244</f>
        <v>237320.15</v>
      </c>
      <c r="AF255" s="44">
        <v>522425</v>
      </c>
      <c r="AG255" s="30">
        <f t="shared" ref="AG255:AG262" si="383">R255-AD255</f>
        <v>-17414.1666666667</v>
      </c>
      <c r="AJ255" s="26"/>
    </row>
    <row r="256" spans="1:38" s="24" customFormat="1" ht="21" customHeight="1">
      <c r="A256" s="37"/>
      <c r="B256" s="23"/>
      <c r="C256" s="22"/>
      <c r="D256" s="25"/>
      <c r="E256" s="30"/>
      <c r="F256" s="25"/>
      <c r="G256" s="25"/>
      <c r="H256" s="25"/>
      <c r="I256" s="25"/>
      <c r="J256" s="25"/>
      <c r="K256" s="23"/>
      <c r="L256" s="23"/>
      <c r="O256" s="38"/>
      <c r="P256" s="40"/>
      <c r="Q256" s="40">
        <f t="shared" si="369"/>
        <v>0</v>
      </c>
      <c r="R256" s="41">
        <f t="shared" si="370"/>
        <v>0</v>
      </c>
      <c r="S256" s="41">
        <f t="shared" si="371"/>
        <v>0</v>
      </c>
      <c r="T256" s="40">
        <f t="shared" si="372"/>
        <v>0</v>
      </c>
      <c r="U256" s="41">
        <f t="shared" si="373"/>
        <v>0</v>
      </c>
      <c r="V256" s="42">
        <f t="shared" si="374"/>
        <v>0</v>
      </c>
      <c r="W256" s="42">
        <f t="shared" si="375"/>
        <v>0</v>
      </c>
      <c r="X256" s="40">
        <f t="shared" si="376"/>
        <v>0</v>
      </c>
      <c r="Y256" s="42">
        <f t="shared" si="377"/>
        <v>0</v>
      </c>
      <c r="Z256" s="41">
        <f t="shared" si="378"/>
        <v>0</v>
      </c>
      <c r="AA256" s="41">
        <f t="shared" si="379"/>
        <v>0</v>
      </c>
      <c r="AB256" s="41">
        <f t="shared" si="380"/>
        <v>0</v>
      </c>
      <c r="AC256" s="43">
        <f t="shared" si="381"/>
        <v>0</v>
      </c>
      <c r="AD256" s="44">
        <f t="shared" ref="AD256:AD264" si="384">AF256/30</f>
        <v>14270.7</v>
      </c>
      <c r="AE256" s="53">
        <f t="shared" si="382"/>
        <v>218388.75</v>
      </c>
      <c r="AF256" s="45">
        <v>428121</v>
      </c>
      <c r="AG256" s="30">
        <f t="shared" si="383"/>
        <v>-14270.7</v>
      </c>
      <c r="AH256" s="23"/>
      <c r="AJ256" s="26"/>
    </row>
    <row r="257" spans="1:36" s="23" customFormat="1" ht="21" customHeight="1">
      <c r="A257" s="37"/>
      <c r="B257" s="23"/>
      <c r="C257" s="22"/>
      <c r="D257" s="25"/>
      <c r="E257" s="30"/>
      <c r="F257" s="25"/>
      <c r="G257" s="25"/>
      <c r="H257" s="25"/>
      <c r="I257" s="25"/>
      <c r="J257" s="25"/>
      <c r="M257" s="24"/>
      <c r="O257" s="38"/>
      <c r="P257" s="40"/>
      <c r="Q257" s="40">
        <f t="shared" si="369"/>
        <v>0</v>
      </c>
      <c r="R257" s="41">
        <f t="shared" si="370"/>
        <v>0</v>
      </c>
      <c r="S257" s="41">
        <f t="shared" si="371"/>
        <v>0</v>
      </c>
      <c r="T257" s="40">
        <f t="shared" si="372"/>
        <v>0</v>
      </c>
      <c r="U257" s="41">
        <f t="shared" si="373"/>
        <v>0</v>
      </c>
      <c r="V257" s="42">
        <f t="shared" si="374"/>
        <v>0</v>
      </c>
      <c r="W257" s="42">
        <f t="shared" si="375"/>
        <v>0</v>
      </c>
      <c r="X257" s="40">
        <f t="shared" si="376"/>
        <v>0</v>
      </c>
      <c r="Y257" s="42">
        <f t="shared" si="377"/>
        <v>0</v>
      </c>
      <c r="Z257" s="41">
        <f t="shared" si="378"/>
        <v>0</v>
      </c>
      <c r="AA257" s="41">
        <f t="shared" si="379"/>
        <v>0</v>
      </c>
      <c r="AB257" s="41">
        <f t="shared" si="380"/>
        <v>0</v>
      </c>
      <c r="AC257" s="43">
        <f t="shared" si="381"/>
        <v>0</v>
      </c>
      <c r="AD257" s="44">
        <f t="shared" si="384"/>
        <v>16805.4</v>
      </c>
      <c r="AE257" s="53">
        <f t="shared" si="382"/>
        <v>118991.33</v>
      </c>
      <c r="AF257" s="45">
        <v>504162</v>
      </c>
      <c r="AG257" s="30">
        <f t="shared" si="383"/>
        <v>-16805.4</v>
      </c>
      <c r="AJ257" s="22"/>
    </row>
    <row r="258" spans="1:36" s="23" customFormat="1" ht="21" customHeight="1">
      <c r="A258" s="37"/>
      <c r="B258" s="23"/>
      <c r="C258" s="22"/>
      <c r="D258" s="25"/>
      <c r="E258" s="30"/>
      <c r="F258" s="25"/>
      <c r="G258" s="25"/>
      <c r="H258" s="25"/>
      <c r="I258" s="25"/>
      <c r="J258" s="25"/>
      <c r="M258" s="24"/>
      <c r="O258" s="38"/>
      <c r="P258" s="40"/>
      <c r="Q258" s="40">
        <f t="shared" si="369"/>
        <v>0</v>
      </c>
      <c r="R258" s="41">
        <f t="shared" si="370"/>
        <v>0</v>
      </c>
      <c r="S258" s="41">
        <f t="shared" si="371"/>
        <v>0</v>
      </c>
      <c r="T258" s="40">
        <f t="shared" si="372"/>
        <v>0</v>
      </c>
      <c r="U258" s="41">
        <f t="shared" si="373"/>
        <v>0</v>
      </c>
      <c r="V258" s="42">
        <f t="shared" si="374"/>
        <v>0</v>
      </c>
      <c r="W258" s="42">
        <f t="shared" si="375"/>
        <v>0</v>
      </c>
      <c r="X258" s="40">
        <f t="shared" si="376"/>
        <v>0</v>
      </c>
      <c r="Y258" s="42">
        <f t="shared" si="377"/>
        <v>0</v>
      </c>
      <c r="Z258" s="41">
        <f t="shared" si="378"/>
        <v>0</v>
      </c>
      <c r="AA258" s="41">
        <f t="shared" si="379"/>
        <v>0</v>
      </c>
      <c r="AB258" s="41">
        <f t="shared" si="380"/>
        <v>0</v>
      </c>
      <c r="AC258" s="43">
        <f t="shared" si="381"/>
        <v>0</v>
      </c>
      <c r="AD258" s="44">
        <f t="shared" si="384"/>
        <v>0</v>
      </c>
      <c r="AE258" s="53">
        <f t="shared" si="382"/>
        <v>240.98</v>
      </c>
      <c r="AF258" s="45">
        <v>0</v>
      </c>
      <c r="AG258" s="30">
        <f t="shared" si="383"/>
        <v>0</v>
      </c>
      <c r="AJ258" s="22"/>
    </row>
    <row r="259" spans="1:36" s="23" customFormat="1" ht="21" customHeight="1">
      <c r="A259" s="37"/>
      <c r="C259" s="22"/>
      <c r="D259" s="25"/>
      <c r="E259" s="30"/>
      <c r="F259" s="25"/>
      <c r="G259" s="30"/>
      <c r="H259" s="25"/>
      <c r="I259" s="25"/>
      <c r="J259" s="25"/>
      <c r="M259" s="24"/>
      <c r="O259" s="38"/>
      <c r="P259" s="40"/>
      <c r="Q259" s="40">
        <f t="shared" si="369"/>
        <v>0</v>
      </c>
      <c r="R259" s="41">
        <f t="shared" si="370"/>
        <v>0</v>
      </c>
      <c r="S259" s="41">
        <f t="shared" si="371"/>
        <v>0</v>
      </c>
      <c r="T259" s="40">
        <f t="shared" si="372"/>
        <v>0</v>
      </c>
      <c r="U259" s="41">
        <f t="shared" si="373"/>
        <v>0</v>
      </c>
      <c r="V259" s="42">
        <f t="shared" si="374"/>
        <v>0</v>
      </c>
      <c r="W259" s="42">
        <f t="shared" si="375"/>
        <v>0</v>
      </c>
      <c r="X259" s="40">
        <f t="shared" si="376"/>
        <v>0</v>
      </c>
      <c r="Y259" s="42">
        <f t="shared" si="377"/>
        <v>0</v>
      </c>
      <c r="Z259" s="41">
        <f t="shared" si="378"/>
        <v>0</v>
      </c>
      <c r="AA259" s="41">
        <f t="shared" si="379"/>
        <v>0</v>
      </c>
      <c r="AB259" s="41">
        <f t="shared" si="380"/>
        <v>0</v>
      </c>
      <c r="AC259" s="43">
        <f t="shared" si="381"/>
        <v>0</v>
      </c>
      <c r="AD259" s="44">
        <f t="shared" si="384"/>
        <v>0</v>
      </c>
      <c r="AE259" s="53">
        <f t="shared" si="382"/>
        <v>5506.17</v>
      </c>
      <c r="AF259" s="44">
        <v>0</v>
      </c>
      <c r="AG259" s="30">
        <f t="shared" si="383"/>
        <v>0</v>
      </c>
      <c r="AJ259" s="22"/>
    </row>
    <row r="260" spans="1:36" s="23" customFormat="1" ht="21" customHeight="1">
      <c r="A260" s="37"/>
      <c r="C260" s="22"/>
      <c r="D260" s="25"/>
      <c r="E260" s="30"/>
      <c r="F260" s="25"/>
      <c r="G260" s="30"/>
      <c r="H260" s="25"/>
      <c r="I260" s="25"/>
      <c r="J260" s="25"/>
      <c r="M260" s="24"/>
      <c r="O260" s="38"/>
      <c r="P260" s="39"/>
      <c r="Q260" s="40">
        <f t="shared" si="369"/>
        <v>0</v>
      </c>
      <c r="R260" s="41">
        <f t="shared" si="370"/>
        <v>0</v>
      </c>
      <c r="S260" s="41">
        <f t="shared" si="371"/>
        <v>0</v>
      </c>
      <c r="T260" s="40">
        <f t="shared" si="372"/>
        <v>0</v>
      </c>
      <c r="U260" s="41">
        <f t="shared" si="373"/>
        <v>0</v>
      </c>
      <c r="V260" s="42">
        <f t="shared" si="374"/>
        <v>0</v>
      </c>
      <c r="W260" s="42">
        <f t="shared" si="375"/>
        <v>0</v>
      </c>
      <c r="X260" s="40">
        <f t="shared" si="376"/>
        <v>0</v>
      </c>
      <c r="Y260" s="42">
        <f t="shared" si="377"/>
        <v>0</v>
      </c>
      <c r="Z260" s="41">
        <f t="shared" si="378"/>
        <v>0</v>
      </c>
      <c r="AA260" s="41">
        <f t="shared" si="379"/>
        <v>0</v>
      </c>
      <c r="AB260" s="41">
        <f t="shared" si="380"/>
        <v>0</v>
      </c>
      <c r="AC260" s="43">
        <f t="shared" si="381"/>
        <v>0</v>
      </c>
      <c r="AD260" s="44">
        <f t="shared" si="384"/>
        <v>7399.8</v>
      </c>
      <c r="AE260" s="53">
        <f t="shared" si="382"/>
        <v>69285.73</v>
      </c>
      <c r="AF260" s="45">
        <v>221994</v>
      </c>
      <c r="AG260" s="30">
        <f t="shared" si="383"/>
        <v>-7399.8</v>
      </c>
      <c r="AJ260" s="22"/>
    </row>
    <row r="261" spans="1:36" s="23" customFormat="1" ht="21" customHeight="1">
      <c r="A261" s="37"/>
      <c r="C261" s="22"/>
      <c r="D261" s="25"/>
      <c r="E261" s="25"/>
      <c r="F261" s="25"/>
      <c r="G261" s="25"/>
      <c r="H261" s="25"/>
      <c r="I261" s="25"/>
      <c r="J261" s="25"/>
      <c r="M261" s="24"/>
      <c r="O261" s="38"/>
      <c r="P261" s="40"/>
      <c r="Q261" s="40">
        <f t="shared" si="369"/>
        <v>0</v>
      </c>
      <c r="R261" s="41">
        <f t="shared" si="370"/>
        <v>0</v>
      </c>
      <c r="S261" s="41">
        <f t="shared" si="371"/>
        <v>0</v>
      </c>
      <c r="T261" s="40">
        <f t="shared" si="372"/>
        <v>0</v>
      </c>
      <c r="U261" s="41">
        <f t="shared" si="373"/>
        <v>0</v>
      </c>
      <c r="V261" s="42">
        <f t="shared" si="374"/>
        <v>0</v>
      </c>
      <c r="W261" s="42">
        <f t="shared" si="375"/>
        <v>0</v>
      </c>
      <c r="X261" s="40">
        <f t="shared" si="376"/>
        <v>0</v>
      </c>
      <c r="Y261" s="42">
        <f t="shared" si="377"/>
        <v>0</v>
      </c>
      <c r="Z261" s="41">
        <f t="shared" si="378"/>
        <v>0</v>
      </c>
      <c r="AA261" s="41">
        <f t="shared" si="379"/>
        <v>0</v>
      </c>
      <c r="AB261" s="41">
        <f t="shared" si="380"/>
        <v>0</v>
      </c>
      <c r="AC261" s="43">
        <f t="shared" si="381"/>
        <v>0</v>
      </c>
      <c r="AD261" s="44">
        <f t="shared" si="384"/>
        <v>4861.06666666667</v>
      </c>
      <c r="AE261" s="53">
        <f t="shared" si="382"/>
        <v>39774.96</v>
      </c>
      <c r="AF261" s="45">
        <v>145832</v>
      </c>
      <c r="AG261" s="30">
        <f t="shared" si="383"/>
        <v>-4861.06666666667</v>
      </c>
      <c r="AJ261" s="22"/>
    </row>
    <row r="262" spans="1:36" s="23" customFormat="1" ht="21" customHeight="1">
      <c r="A262" s="37"/>
      <c r="C262" s="22"/>
      <c r="D262" s="25"/>
      <c r="E262" s="25"/>
      <c r="F262" s="25"/>
      <c r="G262" s="25"/>
      <c r="H262" s="25"/>
      <c r="I262" s="25"/>
      <c r="J262" s="25"/>
      <c r="M262" s="24"/>
      <c r="O262" s="38"/>
      <c r="P262" s="40"/>
      <c r="Q262" s="40">
        <f t="shared" si="369"/>
        <v>0</v>
      </c>
      <c r="R262" s="41">
        <f t="shared" si="370"/>
        <v>0</v>
      </c>
      <c r="S262" s="41">
        <f t="shared" si="371"/>
        <v>0</v>
      </c>
      <c r="T262" s="40">
        <f t="shared" si="372"/>
        <v>0</v>
      </c>
      <c r="U262" s="41">
        <f t="shared" si="373"/>
        <v>0</v>
      </c>
      <c r="V262" s="42">
        <f t="shared" si="374"/>
        <v>0</v>
      </c>
      <c r="W262" s="42">
        <f t="shared" si="375"/>
        <v>0</v>
      </c>
      <c r="X262" s="40">
        <f t="shared" si="376"/>
        <v>0</v>
      </c>
      <c r="Y262" s="42">
        <f t="shared" si="377"/>
        <v>0</v>
      </c>
      <c r="Z262" s="41">
        <f t="shared" si="378"/>
        <v>0</v>
      </c>
      <c r="AA262" s="41">
        <f t="shared" si="379"/>
        <v>0</v>
      </c>
      <c r="AB262" s="41">
        <f t="shared" si="380"/>
        <v>0</v>
      </c>
      <c r="AC262" s="43">
        <f t="shared" si="381"/>
        <v>0</v>
      </c>
      <c r="AD262" s="44">
        <f t="shared" si="384"/>
        <v>0</v>
      </c>
      <c r="AE262" s="53">
        <f t="shared" si="382"/>
        <v>1060.8</v>
      </c>
      <c r="AF262" s="45">
        <v>0</v>
      </c>
      <c r="AG262" s="30">
        <f t="shared" si="383"/>
        <v>0</v>
      </c>
      <c r="AJ262" s="22"/>
    </row>
    <row r="263" spans="1:36" s="23" customFormat="1" ht="21" customHeight="1">
      <c r="A263" s="37"/>
      <c r="C263" s="22"/>
      <c r="D263" s="25"/>
      <c r="E263" s="25"/>
      <c r="F263" s="25"/>
      <c r="G263" s="25"/>
      <c r="H263" s="25"/>
      <c r="I263" s="25"/>
      <c r="J263" s="25"/>
      <c r="M263" s="24"/>
      <c r="O263" s="38"/>
      <c r="P263" s="40"/>
      <c r="Q263" s="40">
        <f t="shared" si="369"/>
        <v>0</v>
      </c>
      <c r="R263" s="41">
        <f t="shared" si="370"/>
        <v>0</v>
      </c>
      <c r="S263" s="41">
        <f t="shared" si="371"/>
        <v>0</v>
      </c>
      <c r="T263" s="40">
        <f t="shared" si="372"/>
        <v>0</v>
      </c>
      <c r="U263" s="41">
        <f t="shared" si="373"/>
        <v>0</v>
      </c>
      <c r="V263" s="42">
        <f t="shared" si="374"/>
        <v>0</v>
      </c>
      <c r="W263" s="42">
        <f t="shared" si="375"/>
        <v>0</v>
      </c>
      <c r="X263" s="40">
        <f t="shared" si="376"/>
        <v>0</v>
      </c>
      <c r="Y263" s="42">
        <f t="shared" si="377"/>
        <v>0</v>
      </c>
      <c r="Z263" s="41">
        <f t="shared" si="378"/>
        <v>0</v>
      </c>
      <c r="AA263" s="41">
        <f t="shared" si="379"/>
        <v>0</v>
      </c>
      <c r="AB263" s="41">
        <f t="shared" si="380"/>
        <v>0</v>
      </c>
      <c r="AC263" s="43">
        <f t="shared" si="381"/>
        <v>0</v>
      </c>
      <c r="AD263" s="44">
        <f t="shared" si="384"/>
        <v>0</v>
      </c>
      <c r="AE263" s="53">
        <f t="shared" si="382"/>
        <v>3427.58</v>
      </c>
      <c r="AF263" s="44">
        <v>0</v>
      </c>
      <c r="AG263" s="30"/>
      <c r="AJ263" s="22"/>
    </row>
    <row r="264" spans="1:36" s="23" customFormat="1" ht="21" customHeight="1">
      <c r="A264" s="37"/>
      <c r="C264" s="22"/>
      <c r="D264" s="25"/>
      <c r="E264" s="25"/>
      <c r="F264" s="25"/>
      <c r="G264" s="25"/>
      <c r="H264" s="25"/>
      <c r="I264" s="25"/>
      <c r="J264" s="25"/>
      <c r="M264" s="24"/>
      <c r="O264" s="38"/>
      <c r="P264" s="40"/>
      <c r="Q264" s="40">
        <f t="shared" si="369"/>
        <v>0</v>
      </c>
      <c r="R264" s="41">
        <f t="shared" si="370"/>
        <v>0</v>
      </c>
      <c r="S264" s="41">
        <f t="shared" si="371"/>
        <v>0</v>
      </c>
      <c r="T264" s="40">
        <f t="shared" si="372"/>
        <v>0</v>
      </c>
      <c r="U264" s="41">
        <f t="shared" si="373"/>
        <v>0</v>
      </c>
      <c r="V264" s="42">
        <f t="shared" si="374"/>
        <v>0</v>
      </c>
      <c r="W264" s="42">
        <f t="shared" si="375"/>
        <v>0</v>
      </c>
      <c r="X264" s="40">
        <f t="shared" si="376"/>
        <v>0</v>
      </c>
      <c r="Y264" s="42">
        <f t="shared" si="377"/>
        <v>0</v>
      </c>
      <c r="Z264" s="41">
        <f t="shared" si="378"/>
        <v>0</v>
      </c>
      <c r="AA264" s="41">
        <f t="shared" si="379"/>
        <v>0</v>
      </c>
      <c r="AB264" s="41">
        <f t="shared" si="380"/>
        <v>0</v>
      </c>
      <c r="AC264" s="43">
        <f t="shared" si="381"/>
        <v>0</v>
      </c>
      <c r="AD264" s="44">
        <f t="shared" si="384"/>
        <v>0</v>
      </c>
      <c r="AE264" s="53">
        <f t="shared" si="382"/>
        <v>0</v>
      </c>
      <c r="AF264" s="44">
        <v>0</v>
      </c>
      <c r="AG264" s="30"/>
      <c r="AJ264" s="22"/>
    </row>
    <row r="265" spans="1:36" s="24" customFormat="1" ht="21" customHeight="1">
      <c r="A265" s="37"/>
      <c r="B265" s="23"/>
      <c r="C265" s="22"/>
      <c r="D265" s="25"/>
      <c r="E265" s="25"/>
      <c r="F265" s="25"/>
      <c r="G265" s="25"/>
      <c r="H265" s="25"/>
      <c r="I265" s="25"/>
      <c r="J265" s="25"/>
      <c r="K265" s="23"/>
      <c r="L265" s="23"/>
      <c r="N265" s="23"/>
      <c r="O265" s="50" t="s">
        <v>26172</v>
      </c>
      <c r="P265" s="50"/>
      <c r="Q265" s="32">
        <f>SUM(Q255:Q264)</f>
        <v>0</v>
      </c>
      <c r="R265" s="32">
        <f>SUM(R255:R264)</f>
        <v>0</v>
      </c>
      <c r="S265" s="32">
        <f>SUM(S255:S264)</f>
        <v>0</v>
      </c>
      <c r="T265" s="32">
        <f>SUM(T255:T264)</f>
        <v>0</v>
      </c>
      <c r="U265" s="36">
        <f t="shared" si="373"/>
        <v>0</v>
      </c>
      <c r="V265" s="51" t="e">
        <f>T265/R265</f>
        <v>#DIV/0!</v>
      </c>
      <c r="W265" s="51" t="e">
        <f>U265/R265</f>
        <v>#DIV/0!</v>
      </c>
      <c r="X265" s="32">
        <f>SUM(X255:X264)</f>
        <v>0</v>
      </c>
      <c r="Y265" s="51">
        <f t="shared" si="377"/>
        <v>0</v>
      </c>
      <c r="Z265" s="32">
        <f>SUM(Z255:Z264)</f>
        <v>0</v>
      </c>
      <c r="AA265" s="32">
        <f>SUM(AA255:AA264)</f>
        <v>0</v>
      </c>
      <c r="AB265" s="32">
        <f>SUM(AB255:AB264)</f>
        <v>0</v>
      </c>
      <c r="AC265" s="52">
        <f t="shared" si="381"/>
        <v>0</v>
      </c>
      <c r="AD265" s="32">
        <f>SUM(AD255:AD264)</f>
        <v>60751.1333333333</v>
      </c>
      <c r="AE265" s="32">
        <f>SUM(AE255:AE264)</f>
        <v>693996.45</v>
      </c>
      <c r="AF265" s="32">
        <f>SUM(AF255:AF264)</f>
        <v>1822534</v>
      </c>
      <c r="AG265" s="30"/>
      <c r="AJ265" s="26"/>
    </row>
    <row r="266" spans="1:36" s="24" customFormat="1" ht="21" customHeight="1">
      <c r="A266" s="37"/>
      <c r="B266" s="23"/>
      <c r="C266" s="22"/>
      <c r="D266" s="25"/>
      <c r="E266" s="25"/>
      <c r="F266" s="25"/>
      <c r="G266" s="25"/>
      <c r="H266" s="25"/>
      <c r="I266" s="25"/>
      <c r="J266" s="25"/>
      <c r="K266" s="23"/>
      <c r="L266" s="23"/>
      <c r="M266" s="23"/>
      <c r="O266" s="38"/>
      <c r="P266" s="40"/>
      <c r="Q266" s="40">
        <f t="shared" ref="Q266:Q275" si="385">SUMIFS($C:$C,$A:$A,$O:$O,$B:$B,P266)</f>
        <v>0</v>
      </c>
      <c r="R266" s="41">
        <f t="shared" ref="R266:R275" si="386">SUMIFS($D:$D,$A:$A,$O:$O,$B:$B,P266)</f>
        <v>0</v>
      </c>
      <c r="S266" s="41">
        <f t="shared" ref="S266:S275" si="387">SUMIFS($E:$E,$A:$A,$O:$O,$B:$B,P266)</f>
        <v>0</v>
      </c>
      <c r="T266" s="40">
        <f t="shared" ref="T266:T275" si="388">SUMIFS($F:$F,$A:$A,$O:$O,$B:$B,P266)</f>
        <v>0</v>
      </c>
      <c r="U266" s="41">
        <f t="shared" ref="U266:U276" si="389">S266-T266</f>
        <v>0</v>
      </c>
      <c r="V266" s="42">
        <f t="shared" ref="V266:V275" si="390">IFERROR(T266/R266,0)</f>
        <v>0</v>
      </c>
      <c r="W266" s="42">
        <f t="shared" ref="W266:W275" si="391">IFERROR(U266/R266,0)</f>
        <v>0</v>
      </c>
      <c r="X266" s="40">
        <f t="shared" ref="X266:X275" si="392">SUMIFS($I:$I,$A:$A,$O:$O,$B:$B,P266)</f>
        <v>0</v>
      </c>
      <c r="Y266" s="42">
        <f t="shared" ref="Y266:Y276" si="393">IFERROR(X266/(Z266+X266),0)</f>
        <v>0</v>
      </c>
      <c r="Z266" s="41">
        <f t="shared" ref="Z266:Z275" si="394">SUMIFS($H:$H,$A:$A,$O:$O,$B:$B,P266)</f>
        <v>0</v>
      </c>
      <c r="AA266" s="41">
        <f t="shared" ref="AA266:AA275" si="395">SUMIFS($J:$J,$A:$A,$O:$O,$B:$B,P266)</f>
        <v>0</v>
      </c>
      <c r="AB266" s="41">
        <f t="shared" ref="AB266:AB275" si="396">AA266-T266</f>
        <v>0</v>
      </c>
      <c r="AC266" s="43">
        <f t="shared" ref="AC266:AC276" si="397">IFERROR((AA266-T266)/Z266,0)</f>
        <v>0</v>
      </c>
      <c r="AD266" s="44">
        <f>AF266/30</f>
        <v>17414.1666666667</v>
      </c>
      <c r="AE266" s="53">
        <f t="shared" ref="AE266:AE275" si="398">X266+Z266+AE255</f>
        <v>237320.15</v>
      </c>
      <c r="AF266" s="44">
        <v>522425</v>
      </c>
      <c r="AG266" s="30">
        <f t="shared" ref="AG266:AG273" si="399">R266-AD266</f>
        <v>-17414.1666666667</v>
      </c>
      <c r="AJ266" s="26"/>
    </row>
    <row r="267" spans="1:36" s="24" customFormat="1" ht="21" customHeight="1">
      <c r="A267" s="37"/>
      <c r="B267" s="23"/>
      <c r="C267" s="22"/>
      <c r="D267" s="25"/>
      <c r="E267" s="25"/>
      <c r="F267" s="25"/>
      <c r="G267" s="25"/>
      <c r="H267" s="25"/>
      <c r="I267" s="25"/>
      <c r="J267" s="25"/>
      <c r="K267" s="23"/>
      <c r="L267" s="23"/>
      <c r="M267" s="23"/>
      <c r="O267" s="38"/>
      <c r="P267" s="40"/>
      <c r="Q267" s="40">
        <f t="shared" si="385"/>
        <v>0</v>
      </c>
      <c r="R267" s="41">
        <f t="shared" si="386"/>
        <v>0</v>
      </c>
      <c r="S267" s="41">
        <f t="shared" si="387"/>
        <v>0</v>
      </c>
      <c r="T267" s="40">
        <f t="shared" si="388"/>
        <v>0</v>
      </c>
      <c r="U267" s="41">
        <f t="shared" si="389"/>
        <v>0</v>
      </c>
      <c r="V267" s="42">
        <f t="shared" si="390"/>
        <v>0</v>
      </c>
      <c r="W267" s="42">
        <f t="shared" si="391"/>
        <v>0</v>
      </c>
      <c r="X267" s="40">
        <f t="shared" si="392"/>
        <v>0</v>
      </c>
      <c r="Y267" s="42">
        <f t="shared" si="393"/>
        <v>0</v>
      </c>
      <c r="Z267" s="41">
        <f t="shared" si="394"/>
        <v>0</v>
      </c>
      <c r="AA267" s="41">
        <f t="shared" si="395"/>
        <v>0</v>
      </c>
      <c r="AB267" s="41">
        <f t="shared" si="396"/>
        <v>0</v>
      </c>
      <c r="AC267" s="43">
        <f t="shared" si="397"/>
        <v>0</v>
      </c>
      <c r="AD267" s="44">
        <f t="shared" ref="AD267:AD275" si="400">AF267/30</f>
        <v>14270.7</v>
      </c>
      <c r="AE267" s="53">
        <f t="shared" si="398"/>
        <v>218388.75</v>
      </c>
      <c r="AF267" s="45">
        <v>428121</v>
      </c>
      <c r="AG267" s="30">
        <f t="shared" si="399"/>
        <v>-14270.7</v>
      </c>
      <c r="AJ267" s="26"/>
    </row>
    <row r="268" spans="1:36" s="24" customFormat="1" ht="21" customHeight="1">
      <c r="A268" s="37"/>
      <c r="B268" s="23"/>
      <c r="C268" s="22"/>
      <c r="D268" s="25"/>
      <c r="E268" s="25"/>
      <c r="F268" s="25"/>
      <c r="G268" s="25"/>
      <c r="H268" s="25"/>
      <c r="I268" s="25"/>
      <c r="J268" s="25"/>
      <c r="K268" s="23"/>
      <c r="L268" s="23"/>
      <c r="M268" s="23"/>
      <c r="O268" s="38"/>
      <c r="P268" s="40"/>
      <c r="Q268" s="40">
        <f t="shared" si="385"/>
        <v>0</v>
      </c>
      <c r="R268" s="41">
        <f t="shared" si="386"/>
        <v>0</v>
      </c>
      <c r="S268" s="41">
        <f t="shared" si="387"/>
        <v>0</v>
      </c>
      <c r="T268" s="40">
        <f t="shared" si="388"/>
        <v>0</v>
      </c>
      <c r="U268" s="41">
        <f t="shared" si="389"/>
        <v>0</v>
      </c>
      <c r="V268" s="42">
        <f t="shared" si="390"/>
        <v>0</v>
      </c>
      <c r="W268" s="42">
        <f t="shared" si="391"/>
        <v>0</v>
      </c>
      <c r="X268" s="40">
        <f t="shared" si="392"/>
        <v>0</v>
      </c>
      <c r="Y268" s="42">
        <f t="shared" si="393"/>
        <v>0</v>
      </c>
      <c r="Z268" s="41">
        <f t="shared" si="394"/>
        <v>0</v>
      </c>
      <c r="AA268" s="41">
        <f t="shared" si="395"/>
        <v>0</v>
      </c>
      <c r="AB268" s="41">
        <f t="shared" si="396"/>
        <v>0</v>
      </c>
      <c r="AC268" s="43">
        <f t="shared" si="397"/>
        <v>0</v>
      </c>
      <c r="AD268" s="44">
        <f t="shared" si="400"/>
        <v>16805.4</v>
      </c>
      <c r="AE268" s="53">
        <f t="shared" si="398"/>
        <v>118991.33</v>
      </c>
      <c r="AF268" s="45">
        <v>504162</v>
      </c>
      <c r="AG268" s="30">
        <f t="shared" si="399"/>
        <v>-16805.4</v>
      </c>
      <c r="AJ268" s="26"/>
    </row>
    <row r="269" spans="1:36" s="24" customFormat="1" ht="21" customHeight="1">
      <c r="A269" s="37"/>
      <c r="B269" s="23"/>
      <c r="C269" s="22"/>
      <c r="D269" s="25"/>
      <c r="E269" s="25"/>
      <c r="F269" s="25"/>
      <c r="G269" s="25"/>
      <c r="H269" s="25"/>
      <c r="I269" s="25"/>
      <c r="J269" s="25"/>
      <c r="K269" s="23"/>
      <c r="L269" s="23"/>
      <c r="M269" s="23"/>
      <c r="O269" s="38"/>
      <c r="P269" s="39"/>
      <c r="Q269" s="40">
        <f t="shared" si="385"/>
        <v>0</v>
      </c>
      <c r="R269" s="41">
        <f t="shared" si="386"/>
        <v>0</v>
      </c>
      <c r="S269" s="41">
        <f t="shared" si="387"/>
        <v>0</v>
      </c>
      <c r="T269" s="40">
        <f t="shared" si="388"/>
        <v>0</v>
      </c>
      <c r="U269" s="41">
        <f t="shared" si="389"/>
        <v>0</v>
      </c>
      <c r="V269" s="42">
        <f t="shared" si="390"/>
        <v>0</v>
      </c>
      <c r="W269" s="42">
        <f t="shared" si="391"/>
        <v>0</v>
      </c>
      <c r="X269" s="40">
        <f t="shared" si="392"/>
        <v>0</v>
      </c>
      <c r="Y269" s="42">
        <f t="shared" si="393"/>
        <v>0</v>
      </c>
      <c r="Z269" s="41">
        <f t="shared" si="394"/>
        <v>0</v>
      </c>
      <c r="AA269" s="41">
        <f t="shared" si="395"/>
        <v>0</v>
      </c>
      <c r="AB269" s="41">
        <f t="shared" si="396"/>
        <v>0</v>
      </c>
      <c r="AC269" s="43">
        <f t="shared" si="397"/>
        <v>0</v>
      </c>
      <c r="AD269" s="44">
        <f t="shared" si="400"/>
        <v>0</v>
      </c>
      <c r="AE269" s="53">
        <f t="shared" si="398"/>
        <v>240.98</v>
      </c>
      <c r="AF269" s="45">
        <v>0</v>
      </c>
      <c r="AG269" s="30">
        <f t="shared" si="399"/>
        <v>0</v>
      </c>
      <c r="AJ269" s="26"/>
    </row>
    <row r="270" spans="1:36" s="24" customFormat="1" ht="21" customHeight="1">
      <c r="A270" s="37"/>
      <c r="B270" s="23"/>
      <c r="C270" s="22"/>
      <c r="D270" s="25"/>
      <c r="E270" s="25"/>
      <c r="F270" s="25"/>
      <c r="G270" s="25"/>
      <c r="H270" s="25"/>
      <c r="I270" s="25"/>
      <c r="J270" s="25"/>
      <c r="K270" s="23"/>
      <c r="L270" s="23"/>
      <c r="M270" s="23"/>
      <c r="O270" s="38"/>
      <c r="P270" s="39"/>
      <c r="Q270" s="40">
        <f t="shared" si="385"/>
        <v>0</v>
      </c>
      <c r="R270" s="41">
        <f t="shared" si="386"/>
        <v>0</v>
      </c>
      <c r="S270" s="41">
        <f t="shared" si="387"/>
        <v>0</v>
      </c>
      <c r="T270" s="40">
        <f t="shared" si="388"/>
        <v>0</v>
      </c>
      <c r="U270" s="41">
        <f t="shared" si="389"/>
        <v>0</v>
      </c>
      <c r="V270" s="42">
        <f t="shared" si="390"/>
        <v>0</v>
      </c>
      <c r="W270" s="42">
        <f t="shared" si="391"/>
        <v>0</v>
      </c>
      <c r="X270" s="40">
        <f t="shared" si="392"/>
        <v>0</v>
      </c>
      <c r="Y270" s="42">
        <f t="shared" si="393"/>
        <v>0</v>
      </c>
      <c r="Z270" s="41">
        <f t="shared" si="394"/>
        <v>0</v>
      </c>
      <c r="AA270" s="41">
        <f t="shared" si="395"/>
        <v>0</v>
      </c>
      <c r="AB270" s="41">
        <f t="shared" si="396"/>
        <v>0</v>
      </c>
      <c r="AC270" s="43">
        <f t="shared" si="397"/>
        <v>0</v>
      </c>
      <c r="AD270" s="44">
        <f t="shared" si="400"/>
        <v>0</v>
      </c>
      <c r="AE270" s="53">
        <f t="shared" si="398"/>
        <v>5506.17</v>
      </c>
      <c r="AF270" s="44">
        <v>0</v>
      </c>
      <c r="AG270" s="30">
        <f t="shared" si="399"/>
        <v>0</v>
      </c>
      <c r="AJ270" s="26"/>
    </row>
    <row r="271" spans="1:36" s="24" customFormat="1" ht="21" customHeight="1">
      <c r="A271" s="37"/>
      <c r="C271" s="26"/>
      <c r="D271" s="27"/>
      <c r="E271" s="25"/>
      <c r="F271" s="25"/>
      <c r="G271" s="25"/>
      <c r="H271" s="25"/>
      <c r="I271" s="25"/>
      <c r="J271" s="25"/>
      <c r="K271" s="23"/>
      <c r="L271" s="23"/>
      <c r="M271" s="23"/>
      <c r="O271" s="38"/>
      <c r="P271" s="39"/>
      <c r="Q271" s="40">
        <f t="shared" si="385"/>
        <v>0</v>
      </c>
      <c r="R271" s="41">
        <f t="shared" si="386"/>
        <v>0</v>
      </c>
      <c r="S271" s="41">
        <f t="shared" si="387"/>
        <v>0</v>
      </c>
      <c r="T271" s="40">
        <f t="shared" si="388"/>
        <v>0</v>
      </c>
      <c r="U271" s="41">
        <f t="shared" si="389"/>
        <v>0</v>
      </c>
      <c r="V271" s="42">
        <f t="shared" si="390"/>
        <v>0</v>
      </c>
      <c r="W271" s="42">
        <f t="shared" si="391"/>
        <v>0</v>
      </c>
      <c r="X271" s="40">
        <f t="shared" si="392"/>
        <v>0</v>
      </c>
      <c r="Y271" s="42">
        <f t="shared" si="393"/>
        <v>0</v>
      </c>
      <c r="Z271" s="41">
        <f t="shared" si="394"/>
        <v>0</v>
      </c>
      <c r="AA271" s="41">
        <f t="shared" si="395"/>
        <v>0</v>
      </c>
      <c r="AB271" s="41">
        <f t="shared" si="396"/>
        <v>0</v>
      </c>
      <c r="AC271" s="43">
        <f t="shared" si="397"/>
        <v>0</v>
      </c>
      <c r="AD271" s="44">
        <f t="shared" si="400"/>
        <v>7399.8</v>
      </c>
      <c r="AE271" s="53">
        <f t="shared" si="398"/>
        <v>69285.73</v>
      </c>
      <c r="AF271" s="45">
        <v>221994</v>
      </c>
      <c r="AG271" s="30">
        <f t="shared" si="399"/>
        <v>-7399.8</v>
      </c>
      <c r="AJ271" s="26"/>
    </row>
    <row r="272" spans="1:36" s="24" customFormat="1" ht="21" customHeight="1">
      <c r="A272" s="37"/>
      <c r="B272" s="23"/>
      <c r="C272" s="22"/>
      <c r="D272" s="25"/>
      <c r="E272" s="25"/>
      <c r="F272" s="25"/>
      <c r="G272" s="25"/>
      <c r="H272" s="25"/>
      <c r="I272" s="25"/>
      <c r="J272" s="25"/>
      <c r="K272" s="23"/>
      <c r="L272" s="23"/>
      <c r="M272" s="23"/>
      <c r="O272" s="38"/>
      <c r="P272" s="39"/>
      <c r="Q272" s="40">
        <f t="shared" si="385"/>
        <v>0</v>
      </c>
      <c r="R272" s="41">
        <f t="shared" si="386"/>
        <v>0</v>
      </c>
      <c r="S272" s="41">
        <f t="shared" si="387"/>
        <v>0</v>
      </c>
      <c r="T272" s="40">
        <f t="shared" si="388"/>
        <v>0</v>
      </c>
      <c r="U272" s="41">
        <f t="shared" si="389"/>
        <v>0</v>
      </c>
      <c r="V272" s="42">
        <f t="shared" si="390"/>
        <v>0</v>
      </c>
      <c r="W272" s="42">
        <f t="shared" si="391"/>
        <v>0</v>
      </c>
      <c r="X272" s="40">
        <f t="shared" si="392"/>
        <v>0</v>
      </c>
      <c r="Y272" s="42">
        <f t="shared" si="393"/>
        <v>0</v>
      </c>
      <c r="Z272" s="41">
        <f t="shared" si="394"/>
        <v>0</v>
      </c>
      <c r="AA272" s="41">
        <f t="shared" si="395"/>
        <v>0</v>
      </c>
      <c r="AB272" s="41">
        <f t="shared" si="396"/>
        <v>0</v>
      </c>
      <c r="AC272" s="43">
        <f t="shared" si="397"/>
        <v>0</v>
      </c>
      <c r="AD272" s="44">
        <f t="shared" si="400"/>
        <v>4861.06666666667</v>
      </c>
      <c r="AE272" s="53">
        <f t="shared" si="398"/>
        <v>39774.96</v>
      </c>
      <c r="AF272" s="45">
        <v>145832</v>
      </c>
      <c r="AG272" s="30">
        <f t="shared" si="399"/>
        <v>-4861.06666666667</v>
      </c>
      <c r="AJ272" s="26"/>
    </row>
    <row r="273" spans="1:38" s="24" customFormat="1" ht="21" customHeight="1">
      <c r="A273" s="37"/>
      <c r="B273" s="23"/>
      <c r="C273" s="22"/>
      <c r="D273" s="25"/>
      <c r="E273" s="25"/>
      <c r="F273" s="25"/>
      <c r="G273" s="25"/>
      <c r="H273" s="25"/>
      <c r="I273" s="25"/>
      <c r="J273" s="25"/>
      <c r="K273" s="23"/>
      <c r="L273" s="23"/>
      <c r="M273" s="23"/>
      <c r="O273" s="38"/>
      <c r="P273" s="39"/>
      <c r="Q273" s="40">
        <f t="shared" si="385"/>
        <v>0</v>
      </c>
      <c r="R273" s="41">
        <f t="shared" si="386"/>
        <v>0</v>
      </c>
      <c r="S273" s="41">
        <f t="shared" si="387"/>
        <v>0</v>
      </c>
      <c r="T273" s="40">
        <f t="shared" si="388"/>
        <v>0</v>
      </c>
      <c r="U273" s="41">
        <f t="shared" si="389"/>
        <v>0</v>
      </c>
      <c r="V273" s="42">
        <f t="shared" si="390"/>
        <v>0</v>
      </c>
      <c r="W273" s="42">
        <f t="shared" si="391"/>
        <v>0</v>
      </c>
      <c r="X273" s="40">
        <f t="shared" si="392"/>
        <v>0</v>
      </c>
      <c r="Y273" s="42">
        <f t="shared" si="393"/>
        <v>0</v>
      </c>
      <c r="Z273" s="41">
        <f t="shared" si="394"/>
        <v>0</v>
      </c>
      <c r="AA273" s="41">
        <f t="shared" si="395"/>
        <v>0</v>
      </c>
      <c r="AB273" s="41">
        <f t="shared" si="396"/>
        <v>0</v>
      </c>
      <c r="AC273" s="43">
        <f t="shared" si="397"/>
        <v>0</v>
      </c>
      <c r="AD273" s="44">
        <f t="shared" si="400"/>
        <v>0</v>
      </c>
      <c r="AE273" s="53">
        <f t="shared" si="398"/>
        <v>1060.8</v>
      </c>
      <c r="AF273" s="45">
        <v>0</v>
      </c>
      <c r="AG273" s="30">
        <f t="shared" si="399"/>
        <v>0</v>
      </c>
      <c r="AJ273" s="26"/>
    </row>
    <row r="274" spans="1:38" s="24" customFormat="1" ht="21" customHeight="1">
      <c r="A274" s="37"/>
      <c r="B274" s="23"/>
      <c r="C274" s="22"/>
      <c r="D274" s="25"/>
      <c r="E274" s="25"/>
      <c r="F274" s="25"/>
      <c r="G274" s="25"/>
      <c r="H274" s="25"/>
      <c r="I274" s="25"/>
      <c r="J274" s="25"/>
      <c r="K274" s="23"/>
      <c r="L274" s="23"/>
      <c r="M274" s="23"/>
      <c r="O274" s="38"/>
      <c r="P274" s="39"/>
      <c r="Q274" s="40">
        <f t="shared" si="385"/>
        <v>0</v>
      </c>
      <c r="R274" s="41">
        <f t="shared" si="386"/>
        <v>0</v>
      </c>
      <c r="S274" s="41">
        <f t="shared" si="387"/>
        <v>0</v>
      </c>
      <c r="T274" s="40">
        <f t="shared" si="388"/>
        <v>0</v>
      </c>
      <c r="U274" s="41">
        <f t="shared" si="389"/>
        <v>0</v>
      </c>
      <c r="V274" s="42">
        <f t="shared" si="390"/>
        <v>0</v>
      </c>
      <c r="W274" s="42">
        <f t="shared" si="391"/>
        <v>0</v>
      </c>
      <c r="X274" s="40">
        <f t="shared" si="392"/>
        <v>0</v>
      </c>
      <c r="Y274" s="42">
        <f t="shared" si="393"/>
        <v>0</v>
      </c>
      <c r="Z274" s="41">
        <f t="shared" si="394"/>
        <v>0</v>
      </c>
      <c r="AA274" s="41">
        <f t="shared" si="395"/>
        <v>0</v>
      </c>
      <c r="AB274" s="41">
        <f t="shared" si="396"/>
        <v>0</v>
      </c>
      <c r="AC274" s="43">
        <f t="shared" si="397"/>
        <v>0</v>
      </c>
      <c r="AD274" s="44">
        <f t="shared" si="400"/>
        <v>0</v>
      </c>
      <c r="AE274" s="53">
        <f t="shared" si="398"/>
        <v>3427.58</v>
      </c>
      <c r="AF274" s="44">
        <v>0</v>
      </c>
      <c r="AG274" s="30"/>
      <c r="AJ274" s="26"/>
    </row>
    <row r="275" spans="1:38" s="24" customFormat="1" ht="21" customHeight="1">
      <c r="A275" s="58"/>
      <c r="B275" s="23"/>
      <c r="C275" s="22"/>
      <c r="D275" s="25"/>
      <c r="E275" s="25"/>
      <c r="F275" s="25"/>
      <c r="G275" s="25"/>
      <c r="H275" s="25"/>
      <c r="I275" s="25"/>
      <c r="J275" s="25"/>
      <c r="K275" s="23"/>
      <c r="L275" s="23"/>
      <c r="M275" s="23"/>
      <c r="O275" s="38"/>
      <c r="P275" s="39"/>
      <c r="Q275" s="40">
        <f t="shared" si="385"/>
        <v>0</v>
      </c>
      <c r="R275" s="41">
        <f t="shared" si="386"/>
        <v>0</v>
      </c>
      <c r="S275" s="41">
        <f t="shared" si="387"/>
        <v>0</v>
      </c>
      <c r="T275" s="40">
        <f t="shared" si="388"/>
        <v>0</v>
      </c>
      <c r="U275" s="41">
        <f t="shared" si="389"/>
        <v>0</v>
      </c>
      <c r="V275" s="42">
        <f t="shared" si="390"/>
        <v>0</v>
      </c>
      <c r="W275" s="42">
        <f t="shared" si="391"/>
        <v>0</v>
      </c>
      <c r="X275" s="40">
        <f t="shared" si="392"/>
        <v>0</v>
      </c>
      <c r="Y275" s="42">
        <f t="shared" si="393"/>
        <v>0</v>
      </c>
      <c r="Z275" s="41">
        <f t="shared" si="394"/>
        <v>0</v>
      </c>
      <c r="AA275" s="41">
        <f t="shared" si="395"/>
        <v>0</v>
      </c>
      <c r="AB275" s="41">
        <f t="shared" si="396"/>
        <v>0</v>
      </c>
      <c r="AC275" s="43">
        <f t="shared" si="397"/>
        <v>0</v>
      </c>
      <c r="AD275" s="44">
        <f t="shared" si="400"/>
        <v>0</v>
      </c>
      <c r="AE275" s="53">
        <f t="shared" si="398"/>
        <v>0</v>
      </c>
      <c r="AF275" s="44">
        <v>0</v>
      </c>
      <c r="AG275" s="30"/>
      <c r="AJ275" s="26"/>
    </row>
    <row r="276" spans="1:38" s="23" customFormat="1" ht="21" customHeight="1">
      <c r="A276" s="58"/>
      <c r="C276" s="22"/>
      <c r="D276" s="25"/>
      <c r="E276" s="25"/>
      <c r="F276" s="25"/>
      <c r="G276" s="25"/>
      <c r="H276" s="25"/>
      <c r="I276" s="25"/>
      <c r="J276" s="25"/>
      <c r="M276" s="24"/>
      <c r="N276" s="24"/>
      <c r="O276" s="50" t="s">
        <v>26172</v>
      </c>
      <c r="P276" s="50"/>
      <c r="Q276" s="32">
        <f>SUM(Q266:Q275)</f>
        <v>0</v>
      </c>
      <c r="R276" s="32">
        <f>SUM(R266:R275)</f>
        <v>0</v>
      </c>
      <c r="S276" s="32">
        <f>SUM(S266:S275)</f>
        <v>0</v>
      </c>
      <c r="T276" s="32">
        <f>SUM(T266:T275)</f>
        <v>0</v>
      </c>
      <c r="U276" s="36">
        <f t="shared" si="389"/>
        <v>0</v>
      </c>
      <c r="V276" s="51" t="e">
        <f>T276/R276</f>
        <v>#DIV/0!</v>
      </c>
      <c r="W276" s="51" t="e">
        <f>U276/R276</f>
        <v>#DIV/0!</v>
      </c>
      <c r="X276" s="32">
        <f>SUM(X266:X275)</f>
        <v>0</v>
      </c>
      <c r="Y276" s="51">
        <f t="shared" si="393"/>
        <v>0</v>
      </c>
      <c r="Z276" s="32">
        <f>SUM(Z266:Z275)</f>
        <v>0</v>
      </c>
      <c r="AA276" s="32">
        <f>SUM(AA266:AA275)</f>
        <v>0</v>
      </c>
      <c r="AB276" s="32">
        <f>SUM(AB266:AB275)</f>
        <v>0</v>
      </c>
      <c r="AC276" s="52">
        <f t="shared" si="397"/>
        <v>0</v>
      </c>
      <c r="AD276" s="32">
        <f>SUM(AD266:AD275)</f>
        <v>60751.1333333333</v>
      </c>
      <c r="AE276" s="32">
        <f>SUM(AE266:AE275)</f>
        <v>693996.45</v>
      </c>
      <c r="AF276" s="32">
        <f>SUM(AF266:AF275)</f>
        <v>1822534</v>
      </c>
      <c r="AG276" s="30"/>
      <c r="AJ276" s="22"/>
      <c r="AL276" s="24"/>
    </row>
    <row r="277" spans="1:38" s="23" customFormat="1" ht="21" customHeight="1">
      <c r="A277" s="58"/>
      <c r="C277" s="22"/>
      <c r="D277" s="25"/>
      <c r="E277" s="25"/>
      <c r="F277" s="25"/>
      <c r="G277" s="25"/>
      <c r="H277" s="25"/>
      <c r="I277" s="25"/>
      <c r="J277" s="25"/>
      <c r="M277" s="24"/>
      <c r="O277" s="38"/>
      <c r="P277" s="40"/>
      <c r="Q277" s="40">
        <v>60</v>
      </c>
      <c r="R277" s="41">
        <f t="shared" ref="R277:R286" si="401">SUMIFS($D:$D,$A:$A,$O:$O,$B:$B,P277)</f>
        <v>0</v>
      </c>
      <c r="S277" s="41">
        <f t="shared" ref="S277:S286" si="402">SUMIFS($E:$E,$A:$A,$O:$O,$B:$B,P277)</f>
        <v>0</v>
      </c>
      <c r="T277" s="40">
        <f t="shared" ref="T277:T286" si="403">SUMIFS($F:$F,$A:$A,$O:$O,$B:$B,P277)</f>
        <v>0</v>
      </c>
      <c r="U277" s="41">
        <f t="shared" ref="U277:U287" si="404">S277-T277</f>
        <v>0</v>
      </c>
      <c r="V277" s="42">
        <f t="shared" ref="V277:V286" si="405">IFERROR(T277/R277,0)</f>
        <v>0</v>
      </c>
      <c r="W277" s="42">
        <f t="shared" ref="W277:W286" si="406">IFERROR(U277/R277,0)</f>
        <v>0</v>
      </c>
      <c r="X277" s="40">
        <f t="shared" ref="X277:X286" si="407">SUMIFS($I:$I,$A:$A,$O:$O,$B:$B,P277)</f>
        <v>0</v>
      </c>
      <c r="Y277" s="42">
        <f t="shared" ref="Y277:Y287" si="408">IFERROR(X277/(Z277+X277),0)</f>
        <v>0</v>
      </c>
      <c r="Z277" s="41">
        <f t="shared" ref="Z277:Z286" si="409">SUMIFS($H:$H,$A:$A,$O:$O,$B:$B,P277)</f>
        <v>0</v>
      </c>
      <c r="AA277" s="41">
        <f t="shared" ref="AA277:AA286" si="410">SUMIFS($J:$J,$A:$A,$O:$O,$B:$B,P277)</f>
        <v>0</v>
      </c>
      <c r="AB277" s="41">
        <f t="shared" ref="AB277:AB286" si="411">AA277-T277</f>
        <v>0</v>
      </c>
      <c r="AC277" s="43">
        <f t="shared" ref="AC277:AC287" si="412">IFERROR((AA277-T277)/Z277,0)</f>
        <v>0</v>
      </c>
      <c r="AD277" s="44">
        <f>AF277/30</f>
        <v>17414.1666666667</v>
      </c>
      <c r="AE277" s="53">
        <f t="shared" ref="AE277:AE286" si="413">X277+Z277+AE266</f>
        <v>237320.15</v>
      </c>
      <c r="AF277" s="44">
        <v>522425</v>
      </c>
      <c r="AG277" s="30">
        <f t="shared" ref="AG277:AG284" si="414">R277-AD277</f>
        <v>-17414.1666666667</v>
      </c>
      <c r="AJ277" s="22"/>
    </row>
    <row r="278" spans="1:38" s="23" customFormat="1" ht="21" customHeight="1">
      <c r="A278" s="58"/>
      <c r="C278" s="22"/>
      <c r="D278" s="25"/>
      <c r="E278" s="25"/>
      <c r="F278" s="25"/>
      <c r="G278" s="25"/>
      <c r="H278" s="25"/>
      <c r="I278" s="25"/>
      <c r="J278" s="25"/>
      <c r="M278" s="24"/>
      <c r="O278" s="38"/>
      <c r="P278" s="40"/>
      <c r="Q278" s="40">
        <v>34</v>
      </c>
      <c r="R278" s="41">
        <f t="shared" si="401"/>
        <v>0</v>
      </c>
      <c r="S278" s="41">
        <f t="shared" si="402"/>
        <v>0</v>
      </c>
      <c r="T278" s="40">
        <f t="shared" si="403"/>
        <v>0</v>
      </c>
      <c r="U278" s="41">
        <f t="shared" si="404"/>
        <v>0</v>
      </c>
      <c r="V278" s="42">
        <f t="shared" si="405"/>
        <v>0</v>
      </c>
      <c r="W278" s="42">
        <f t="shared" si="406"/>
        <v>0</v>
      </c>
      <c r="X278" s="40">
        <f t="shared" si="407"/>
        <v>0</v>
      </c>
      <c r="Y278" s="42">
        <f t="shared" si="408"/>
        <v>0</v>
      </c>
      <c r="Z278" s="41">
        <f t="shared" si="409"/>
        <v>0</v>
      </c>
      <c r="AA278" s="41">
        <f t="shared" si="410"/>
        <v>0</v>
      </c>
      <c r="AB278" s="41">
        <f t="shared" si="411"/>
        <v>0</v>
      </c>
      <c r="AC278" s="43">
        <f t="shared" si="412"/>
        <v>0</v>
      </c>
      <c r="AD278" s="44">
        <f t="shared" ref="AD278:AD286" si="415">AF278/30</f>
        <v>14270.7</v>
      </c>
      <c r="AE278" s="53">
        <f t="shared" si="413"/>
        <v>218388.75</v>
      </c>
      <c r="AF278" s="45">
        <v>428121</v>
      </c>
      <c r="AG278" s="30">
        <f t="shared" si="414"/>
        <v>-14270.7</v>
      </c>
      <c r="AJ278" s="22"/>
    </row>
    <row r="279" spans="1:38" s="23" customFormat="1" ht="21" customHeight="1">
      <c r="A279" s="58"/>
      <c r="C279" s="22"/>
      <c r="D279" s="25"/>
      <c r="E279" s="25"/>
      <c r="F279" s="25"/>
      <c r="G279" s="25"/>
      <c r="H279" s="25"/>
      <c r="I279" s="25"/>
      <c r="J279" s="25"/>
      <c r="M279" s="24"/>
      <c r="O279" s="38"/>
      <c r="P279" s="40"/>
      <c r="Q279" s="40">
        <v>21</v>
      </c>
      <c r="R279" s="41">
        <f t="shared" si="401"/>
        <v>0</v>
      </c>
      <c r="S279" s="41">
        <f t="shared" si="402"/>
        <v>0</v>
      </c>
      <c r="T279" s="40">
        <f t="shared" si="403"/>
        <v>0</v>
      </c>
      <c r="U279" s="41">
        <f t="shared" si="404"/>
        <v>0</v>
      </c>
      <c r="V279" s="42">
        <f t="shared" si="405"/>
        <v>0</v>
      </c>
      <c r="W279" s="42">
        <f t="shared" si="406"/>
        <v>0</v>
      </c>
      <c r="X279" s="40">
        <f t="shared" si="407"/>
        <v>0</v>
      </c>
      <c r="Y279" s="42">
        <f t="shared" si="408"/>
        <v>0</v>
      </c>
      <c r="Z279" s="41">
        <f t="shared" si="409"/>
        <v>0</v>
      </c>
      <c r="AA279" s="41">
        <f t="shared" si="410"/>
        <v>0</v>
      </c>
      <c r="AB279" s="41">
        <f t="shared" si="411"/>
        <v>0</v>
      </c>
      <c r="AC279" s="43">
        <f t="shared" si="412"/>
        <v>0</v>
      </c>
      <c r="AD279" s="44">
        <f t="shared" si="415"/>
        <v>16805.4</v>
      </c>
      <c r="AE279" s="53">
        <f t="shared" si="413"/>
        <v>118991.33</v>
      </c>
      <c r="AF279" s="45">
        <v>504162</v>
      </c>
      <c r="AG279" s="30">
        <f t="shared" si="414"/>
        <v>-16805.4</v>
      </c>
      <c r="AJ279" s="22"/>
    </row>
    <row r="280" spans="1:38" s="23" customFormat="1" ht="21" customHeight="1">
      <c r="A280" s="58"/>
      <c r="C280" s="22"/>
      <c r="D280" s="25"/>
      <c r="E280" s="25"/>
      <c r="F280" s="25"/>
      <c r="G280" s="25"/>
      <c r="H280" s="25"/>
      <c r="I280" s="25"/>
      <c r="J280" s="25"/>
      <c r="M280" s="24"/>
      <c r="O280" s="38"/>
      <c r="P280" s="40"/>
      <c r="Q280" s="40">
        <v>0</v>
      </c>
      <c r="R280" s="41">
        <f t="shared" si="401"/>
        <v>0</v>
      </c>
      <c r="S280" s="41">
        <f t="shared" si="402"/>
        <v>0</v>
      </c>
      <c r="T280" s="40">
        <f t="shared" si="403"/>
        <v>0</v>
      </c>
      <c r="U280" s="41">
        <f t="shared" si="404"/>
        <v>0</v>
      </c>
      <c r="V280" s="42">
        <f t="shared" si="405"/>
        <v>0</v>
      </c>
      <c r="W280" s="42">
        <f t="shared" si="406"/>
        <v>0</v>
      </c>
      <c r="X280" s="40">
        <f t="shared" si="407"/>
        <v>0</v>
      </c>
      <c r="Y280" s="42">
        <f t="shared" si="408"/>
        <v>0</v>
      </c>
      <c r="Z280" s="41">
        <f t="shared" si="409"/>
        <v>0</v>
      </c>
      <c r="AA280" s="41">
        <f t="shared" si="410"/>
        <v>0</v>
      </c>
      <c r="AB280" s="41">
        <f t="shared" si="411"/>
        <v>0</v>
      </c>
      <c r="AC280" s="43">
        <f t="shared" si="412"/>
        <v>0</v>
      </c>
      <c r="AD280" s="44">
        <f t="shared" si="415"/>
        <v>0</v>
      </c>
      <c r="AE280" s="53">
        <f t="shared" si="413"/>
        <v>240.98</v>
      </c>
      <c r="AF280" s="45">
        <v>0</v>
      </c>
      <c r="AG280" s="30">
        <f t="shared" si="414"/>
        <v>0</v>
      </c>
      <c r="AH280" s="24"/>
      <c r="AJ280" s="22"/>
    </row>
    <row r="281" spans="1:38" s="24" customFormat="1" ht="21" customHeight="1">
      <c r="A281" s="58"/>
      <c r="B281" s="23"/>
      <c r="C281" s="22"/>
      <c r="D281" s="25"/>
      <c r="E281" s="25"/>
      <c r="F281" s="25"/>
      <c r="G281" s="25"/>
      <c r="H281" s="25"/>
      <c r="I281" s="25"/>
      <c r="J281" s="25"/>
      <c r="K281" s="23"/>
      <c r="L281" s="23"/>
      <c r="N281" s="23"/>
      <c r="O281" s="38"/>
      <c r="P281" s="40"/>
      <c r="Q281" s="40">
        <v>3</v>
      </c>
      <c r="R281" s="41">
        <f t="shared" si="401"/>
        <v>0</v>
      </c>
      <c r="S281" s="41">
        <f t="shared" si="402"/>
        <v>0</v>
      </c>
      <c r="T281" s="40">
        <f t="shared" si="403"/>
        <v>0</v>
      </c>
      <c r="U281" s="41">
        <f t="shared" si="404"/>
        <v>0</v>
      </c>
      <c r="V281" s="42">
        <f t="shared" si="405"/>
        <v>0</v>
      </c>
      <c r="W281" s="42">
        <f t="shared" si="406"/>
        <v>0</v>
      </c>
      <c r="X281" s="40">
        <f t="shared" si="407"/>
        <v>0</v>
      </c>
      <c r="Y281" s="42">
        <f t="shared" si="408"/>
        <v>0</v>
      </c>
      <c r="Z281" s="41">
        <f t="shared" si="409"/>
        <v>0</v>
      </c>
      <c r="AA281" s="41">
        <f t="shared" si="410"/>
        <v>0</v>
      </c>
      <c r="AB281" s="41">
        <f t="shared" si="411"/>
        <v>0</v>
      </c>
      <c r="AC281" s="43">
        <f t="shared" si="412"/>
        <v>0</v>
      </c>
      <c r="AD281" s="44">
        <f t="shared" si="415"/>
        <v>0</v>
      </c>
      <c r="AE281" s="53">
        <f t="shared" si="413"/>
        <v>5506.17</v>
      </c>
      <c r="AF281" s="44">
        <v>0</v>
      </c>
      <c r="AG281" s="30">
        <f t="shared" si="414"/>
        <v>0</v>
      </c>
      <c r="AJ281" s="26"/>
    </row>
    <row r="282" spans="1:38" s="24" customFormat="1" ht="21" customHeight="1">
      <c r="A282" s="58"/>
      <c r="B282" s="23"/>
      <c r="C282" s="22"/>
      <c r="D282" s="25"/>
      <c r="E282" s="25"/>
      <c r="F282" s="25"/>
      <c r="G282" s="25"/>
      <c r="H282" s="25"/>
      <c r="I282" s="25"/>
      <c r="J282" s="25"/>
      <c r="K282" s="23"/>
      <c r="L282" s="23"/>
      <c r="O282" s="38"/>
      <c r="P282" s="39"/>
      <c r="Q282" s="40">
        <v>14</v>
      </c>
      <c r="R282" s="41">
        <f t="shared" si="401"/>
        <v>0</v>
      </c>
      <c r="S282" s="41">
        <f t="shared" si="402"/>
        <v>0</v>
      </c>
      <c r="T282" s="40">
        <f t="shared" si="403"/>
        <v>0</v>
      </c>
      <c r="U282" s="41">
        <f t="shared" si="404"/>
        <v>0</v>
      </c>
      <c r="V282" s="42">
        <f t="shared" si="405"/>
        <v>0</v>
      </c>
      <c r="W282" s="42">
        <f t="shared" si="406"/>
        <v>0</v>
      </c>
      <c r="X282" s="40">
        <f t="shared" si="407"/>
        <v>0</v>
      </c>
      <c r="Y282" s="42">
        <f t="shared" si="408"/>
        <v>0</v>
      </c>
      <c r="Z282" s="41">
        <f t="shared" si="409"/>
        <v>0</v>
      </c>
      <c r="AA282" s="41">
        <f t="shared" si="410"/>
        <v>0</v>
      </c>
      <c r="AB282" s="41">
        <f t="shared" si="411"/>
        <v>0</v>
      </c>
      <c r="AC282" s="43">
        <f t="shared" si="412"/>
        <v>0</v>
      </c>
      <c r="AD282" s="44">
        <f t="shared" si="415"/>
        <v>7399.8</v>
      </c>
      <c r="AE282" s="53">
        <f t="shared" si="413"/>
        <v>69285.73</v>
      </c>
      <c r="AF282" s="45">
        <v>221994</v>
      </c>
      <c r="AG282" s="30">
        <f t="shared" si="414"/>
        <v>-7399.8</v>
      </c>
      <c r="AJ282" s="26"/>
    </row>
    <row r="283" spans="1:38" s="24" customFormat="1" ht="21" customHeight="1">
      <c r="A283" s="58"/>
      <c r="B283" s="23"/>
      <c r="C283" s="22"/>
      <c r="D283" s="25"/>
      <c r="E283" s="25"/>
      <c r="F283" s="25"/>
      <c r="G283" s="25"/>
      <c r="H283" s="25"/>
      <c r="I283" s="25"/>
      <c r="J283" s="25"/>
      <c r="K283" s="23"/>
      <c r="L283" s="23"/>
      <c r="M283" s="23"/>
      <c r="O283" s="38"/>
      <c r="P283" s="39"/>
      <c r="Q283" s="40">
        <v>11</v>
      </c>
      <c r="R283" s="41">
        <f t="shared" si="401"/>
        <v>0</v>
      </c>
      <c r="S283" s="41">
        <f t="shared" si="402"/>
        <v>0</v>
      </c>
      <c r="T283" s="40">
        <f t="shared" si="403"/>
        <v>0</v>
      </c>
      <c r="U283" s="41">
        <f t="shared" si="404"/>
        <v>0</v>
      </c>
      <c r="V283" s="42">
        <f t="shared" si="405"/>
        <v>0</v>
      </c>
      <c r="W283" s="42">
        <f t="shared" si="406"/>
        <v>0</v>
      </c>
      <c r="X283" s="40">
        <f t="shared" si="407"/>
        <v>0</v>
      </c>
      <c r="Y283" s="42">
        <f t="shared" si="408"/>
        <v>0</v>
      </c>
      <c r="Z283" s="41">
        <f t="shared" si="409"/>
        <v>0</v>
      </c>
      <c r="AA283" s="41">
        <f t="shared" si="410"/>
        <v>0</v>
      </c>
      <c r="AB283" s="41">
        <f t="shared" si="411"/>
        <v>0</v>
      </c>
      <c r="AC283" s="43">
        <f t="shared" si="412"/>
        <v>0</v>
      </c>
      <c r="AD283" s="44">
        <f t="shared" si="415"/>
        <v>4861.06666666667</v>
      </c>
      <c r="AE283" s="53">
        <f t="shared" si="413"/>
        <v>39774.96</v>
      </c>
      <c r="AF283" s="45">
        <v>145832</v>
      </c>
      <c r="AG283" s="30">
        <f t="shared" si="414"/>
        <v>-4861.06666666667</v>
      </c>
      <c r="AJ283" s="26"/>
    </row>
    <row r="284" spans="1:38" s="24" customFormat="1" ht="21" customHeight="1">
      <c r="A284" s="58"/>
      <c r="B284" s="23"/>
      <c r="C284" s="22"/>
      <c r="D284" s="25"/>
      <c r="E284" s="25"/>
      <c r="F284" s="25"/>
      <c r="G284" s="25"/>
      <c r="H284" s="25"/>
      <c r="I284" s="25"/>
      <c r="J284" s="25"/>
      <c r="K284" s="23"/>
      <c r="L284" s="23"/>
      <c r="M284" s="23"/>
      <c r="O284" s="38"/>
      <c r="P284" s="39"/>
      <c r="Q284" s="40">
        <v>1</v>
      </c>
      <c r="R284" s="41">
        <f t="shared" si="401"/>
        <v>0</v>
      </c>
      <c r="S284" s="41">
        <f t="shared" si="402"/>
        <v>0</v>
      </c>
      <c r="T284" s="40">
        <f t="shared" si="403"/>
        <v>0</v>
      </c>
      <c r="U284" s="41">
        <f t="shared" si="404"/>
        <v>0</v>
      </c>
      <c r="V284" s="42">
        <f t="shared" si="405"/>
        <v>0</v>
      </c>
      <c r="W284" s="42">
        <f t="shared" si="406"/>
        <v>0</v>
      </c>
      <c r="X284" s="40">
        <f t="shared" si="407"/>
        <v>0</v>
      </c>
      <c r="Y284" s="42">
        <f t="shared" si="408"/>
        <v>0</v>
      </c>
      <c r="Z284" s="41">
        <f t="shared" si="409"/>
        <v>0</v>
      </c>
      <c r="AA284" s="41">
        <f t="shared" si="410"/>
        <v>0</v>
      </c>
      <c r="AB284" s="41">
        <f t="shared" si="411"/>
        <v>0</v>
      </c>
      <c r="AC284" s="43">
        <f t="shared" si="412"/>
        <v>0</v>
      </c>
      <c r="AD284" s="44">
        <f t="shared" si="415"/>
        <v>0</v>
      </c>
      <c r="AE284" s="53">
        <f t="shared" si="413"/>
        <v>1060.8</v>
      </c>
      <c r="AF284" s="45">
        <v>0</v>
      </c>
      <c r="AG284" s="30">
        <f t="shared" si="414"/>
        <v>0</v>
      </c>
      <c r="AJ284" s="26"/>
    </row>
    <row r="285" spans="1:38" s="24" customFormat="1" ht="21" customHeight="1">
      <c r="A285" s="37"/>
      <c r="B285" s="23"/>
      <c r="C285" s="22"/>
      <c r="D285" s="25"/>
      <c r="E285" s="25"/>
      <c r="F285" s="25"/>
      <c r="G285" s="25"/>
      <c r="H285" s="25"/>
      <c r="I285" s="25"/>
      <c r="J285" s="25"/>
      <c r="K285" s="23"/>
      <c r="L285" s="23"/>
      <c r="M285" s="23"/>
      <c r="O285" s="38"/>
      <c r="P285" s="39"/>
      <c r="Q285" s="40">
        <v>0</v>
      </c>
      <c r="R285" s="41">
        <f t="shared" si="401"/>
        <v>0</v>
      </c>
      <c r="S285" s="41">
        <f t="shared" si="402"/>
        <v>0</v>
      </c>
      <c r="T285" s="40">
        <f t="shared" si="403"/>
        <v>0</v>
      </c>
      <c r="U285" s="41">
        <f t="shared" si="404"/>
        <v>0</v>
      </c>
      <c r="V285" s="42">
        <f t="shared" si="405"/>
        <v>0</v>
      </c>
      <c r="W285" s="42">
        <f t="shared" si="406"/>
        <v>0</v>
      </c>
      <c r="X285" s="40">
        <f t="shared" si="407"/>
        <v>0</v>
      </c>
      <c r="Y285" s="42">
        <f t="shared" si="408"/>
        <v>0</v>
      </c>
      <c r="Z285" s="41">
        <f t="shared" si="409"/>
        <v>0</v>
      </c>
      <c r="AA285" s="41">
        <f t="shared" si="410"/>
        <v>0</v>
      </c>
      <c r="AB285" s="41">
        <f t="shared" si="411"/>
        <v>0</v>
      </c>
      <c r="AC285" s="43">
        <f t="shared" si="412"/>
        <v>0</v>
      </c>
      <c r="AD285" s="44">
        <f t="shared" si="415"/>
        <v>0</v>
      </c>
      <c r="AE285" s="53">
        <f t="shared" si="413"/>
        <v>3427.58</v>
      </c>
      <c r="AF285" s="44">
        <v>0</v>
      </c>
      <c r="AG285" s="30"/>
      <c r="AJ285" s="26"/>
    </row>
    <row r="286" spans="1:38" s="24" customFormat="1" ht="21" customHeight="1">
      <c r="A286" s="37"/>
      <c r="B286" s="23"/>
      <c r="C286" s="22"/>
      <c r="D286" s="25"/>
      <c r="E286" s="25"/>
      <c r="F286" s="25"/>
      <c r="G286" s="25"/>
      <c r="H286" s="25"/>
      <c r="I286" s="25"/>
      <c r="J286" s="25"/>
      <c r="K286" s="23"/>
      <c r="L286" s="23"/>
      <c r="M286" s="23"/>
      <c r="O286" s="38"/>
      <c r="P286" s="39"/>
      <c r="Q286" s="40">
        <f>SUMIFS($C:$C,$A:$A,$O:$O,$B:$B,P286)</f>
        <v>0</v>
      </c>
      <c r="R286" s="41">
        <f t="shared" si="401"/>
        <v>0</v>
      </c>
      <c r="S286" s="41">
        <f t="shared" si="402"/>
        <v>0</v>
      </c>
      <c r="T286" s="40">
        <f t="shared" si="403"/>
        <v>0</v>
      </c>
      <c r="U286" s="41">
        <f t="shared" si="404"/>
        <v>0</v>
      </c>
      <c r="V286" s="42">
        <f t="shared" si="405"/>
        <v>0</v>
      </c>
      <c r="W286" s="42">
        <f t="shared" si="406"/>
        <v>0</v>
      </c>
      <c r="X286" s="40">
        <f t="shared" si="407"/>
        <v>0</v>
      </c>
      <c r="Y286" s="42">
        <f t="shared" si="408"/>
        <v>0</v>
      </c>
      <c r="Z286" s="41">
        <f t="shared" si="409"/>
        <v>0</v>
      </c>
      <c r="AA286" s="41">
        <f t="shared" si="410"/>
        <v>0</v>
      </c>
      <c r="AB286" s="41">
        <f t="shared" si="411"/>
        <v>0</v>
      </c>
      <c r="AC286" s="43">
        <f t="shared" si="412"/>
        <v>0</v>
      </c>
      <c r="AD286" s="44">
        <f t="shared" si="415"/>
        <v>0</v>
      </c>
      <c r="AE286" s="53">
        <f t="shared" si="413"/>
        <v>0</v>
      </c>
      <c r="AF286" s="44">
        <v>0</v>
      </c>
      <c r="AG286" s="30"/>
      <c r="AJ286" s="26"/>
    </row>
    <row r="287" spans="1:38" s="24" customFormat="1" ht="21" customHeight="1">
      <c r="A287" s="37"/>
      <c r="B287" s="23"/>
      <c r="C287" s="22"/>
      <c r="D287" s="25"/>
      <c r="E287" s="25"/>
      <c r="F287" s="25"/>
      <c r="G287" s="25"/>
      <c r="H287" s="25"/>
      <c r="I287" s="25"/>
      <c r="J287" s="25"/>
      <c r="K287" s="23"/>
      <c r="L287" s="23"/>
      <c r="M287" s="23"/>
      <c r="O287" s="50" t="s">
        <v>26172</v>
      </c>
      <c r="P287" s="50"/>
      <c r="Q287" s="32">
        <f>SUM(Q277:Q286)</f>
        <v>144</v>
      </c>
      <c r="R287" s="32">
        <f>SUM(R277:R286)</f>
        <v>0</v>
      </c>
      <c r="S287" s="32">
        <f>SUM(S277:S286)</f>
        <v>0</v>
      </c>
      <c r="T287" s="32">
        <f>SUM(T277:T286)</f>
        <v>0</v>
      </c>
      <c r="U287" s="36">
        <f t="shared" si="404"/>
        <v>0</v>
      </c>
      <c r="V287" s="51" t="e">
        <f>T287/R287</f>
        <v>#DIV/0!</v>
      </c>
      <c r="W287" s="51" t="e">
        <f>U287/R287</f>
        <v>#DIV/0!</v>
      </c>
      <c r="X287" s="32">
        <f>SUM(X277:X286)</f>
        <v>0</v>
      </c>
      <c r="Y287" s="51">
        <f t="shared" si="408"/>
        <v>0</v>
      </c>
      <c r="Z287" s="32">
        <f>SUM(Z277:Z286)</f>
        <v>0</v>
      </c>
      <c r="AA287" s="32">
        <f>SUM(AA277:AA286)</f>
        <v>0</v>
      </c>
      <c r="AB287" s="32">
        <f>SUM(AB277:AB286)</f>
        <v>0</v>
      </c>
      <c r="AC287" s="52">
        <f t="shared" si="412"/>
        <v>0</v>
      </c>
      <c r="AD287" s="32">
        <f>SUM(AD277:AD286)</f>
        <v>60751.1333333333</v>
      </c>
      <c r="AE287" s="32">
        <f>SUM(AE277:AE286)</f>
        <v>693996.45</v>
      </c>
      <c r="AF287" s="32">
        <f>SUM(AF277:AF286)</f>
        <v>1822534</v>
      </c>
      <c r="AG287" s="30"/>
      <c r="AJ287" s="26"/>
    </row>
    <row r="288" spans="1:38" s="24" customFormat="1" ht="21" customHeight="1">
      <c r="A288" s="37"/>
      <c r="B288" s="23"/>
      <c r="C288" s="22"/>
      <c r="D288" s="25"/>
      <c r="E288" s="25"/>
      <c r="F288" s="25"/>
      <c r="G288" s="25"/>
      <c r="H288" s="25"/>
      <c r="I288" s="25"/>
      <c r="J288" s="25"/>
      <c r="K288" s="23"/>
      <c r="L288" s="23"/>
      <c r="M288" s="23"/>
      <c r="O288" s="38"/>
      <c r="P288" s="40"/>
      <c r="Q288" s="40">
        <f t="shared" ref="Q288:Q297" si="416">SUMIFS($C:$C,$A:$A,$O:$O,$B:$B,P288)</f>
        <v>0</v>
      </c>
      <c r="R288" s="41">
        <f t="shared" ref="R288:R297" si="417">SUMIFS($D:$D,$A:$A,$O:$O,$B:$B,P288)</f>
        <v>0</v>
      </c>
      <c r="S288" s="41">
        <f t="shared" ref="S288:S297" si="418">SUMIFS($E:$E,$A:$A,$O:$O,$B:$B,P288)</f>
        <v>0</v>
      </c>
      <c r="T288" s="40">
        <f t="shared" ref="T288:T297" si="419">SUMIFS($F:$F,$A:$A,$O:$O,$B:$B,P288)</f>
        <v>0</v>
      </c>
      <c r="U288" s="41">
        <f t="shared" ref="U288:U298" si="420">S288-T288</f>
        <v>0</v>
      </c>
      <c r="V288" s="42">
        <f t="shared" ref="V288:V297" si="421">IFERROR(T288/R288,0)</f>
        <v>0</v>
      </c>
      <c r="W288" s="42">
        <f t="shared" ref="W288:W297" si="422">IFERROR(U288/R288,0)</f>
        <v>0</v>
      </c>
      <c r="X288" s="40">
        <f t="shared" ref="X288:X297" si="423">SUMIFS($I:$I,$A:$A,$O:$O,$B:$B,P288)</f>
        <v>0</v>
      </c>
      <c r="Y288" s="42">
        <f t="shared" ref="Y288:Y298" si="424">IFERROR(X288/(Z288+X288),0)</f>
        <v>0</v>
      </c>
      <c r="Z288" s="41">
        <f t="shared" ref="Z288:Z297" si="425">SUMIFS($H:$H,$A:$A,$O:$O,$B:$B,P288)</f>
        <v>0</v>
      </c>
      <c r="AA288" s="41">
        <f t="shared" ref="AA288:AA297" si="426">SUMIFS($J:$J,$A:$A,$O:$O,$B:$B,P288)</f>
        <v>0</v>
      </c>
      <c r="AB288" s="41">
        <f t="shared" ref="AB288:AB297" si="427">AA288-T288</f>
        <v>0</v>
      </c>
      <c r="AC288" s="43">
        <f t="shared" ref="AC288:AC298" si="428">IFERROR((AA288-T288)/Z288,0)</f>
        <v>0</v>
      </c>
      <c r="AD288" s="44">
        <f>AF288/30</f>
        <v>17414.1666666667</v>
      </c>
      <c r="AE288" s="53">
        <f t="shared" ref="AE288:AE297" si="429">X288+Z288+AE277</f>
        <v>237320.15</v>
      </c>
      <c r="AF288" s="44">
        <v>522425</v>
      </c>
      <c r="AG288" s="30">
        <f t="shared" ref="AG288:AG295" si="430">R288-AD288</f>
        <v>-17414.1666666667</v>
      </c>
      <c r="AJ288" s="26"/>
    </row>
    <row r="289" spans="1:38" s="24" customFormat="1" ht="21" customHeight="1">
      <c r="A289" s="37"/>
      <c r="B289" s="23"/>
      <c r="C289" s="22"/>
      <c r="D289" s="25"/>
      <c r="E289" s="25"/>
      <c r="F289" s="25"/>
      <c r="G289" s="25"/>
      <c r="H289" s="25"/>
      <c r="I289" s="25"/>
      <c r="J289" s="25"/>
      <c r="K289" s="23"/>
      <c r="L289" s="23"/>
      <c r="M289" s="23"/>
      <c r="O289" s="38"/>
      <c r="P289" s="40"/>
      <c r="Q289" s="40">
        <f t="shared" si="416"/>
        <v>0</v>
      </c>
      <c r="R289" s="41">
        <f t="shared" si="417"/>
        <v>0</v>
      </c>
      <c r="S289" s="41">
        <f t="shared" si="418"/>
        <v>0</v>
      </c>
      <c r="T289" s="40">
        <f t="shared" si="419"/>
        <v>0</v>
      </c>
      <c r="U289" s="41">
        <f t="shared" si="420"/>
        <v>0</v>
      </c>
      <c r="V289" s="42">
        <f t="shared" si="421"/>
        <v>0</v>
      </c>
      <c r="W289" s="42">
        <f t="shared" si="422"/>
        <v>0</v>
      </c>
      <c r="X289" s="40">
        <f t="shared" si="423"/>
        <v>0</v>
      </c>
      <c r="Y289" s="42">
        <f t="shared" si="424"/>
        <v>0</v>
      </c>
      <c r="Z289" s="41">
        <f t="shared" si="425"/>
        <v>0</v>
      </c>
      <c r="AA289" s="41">
        <f t="shared" si="426"/>
        <v>0</v>
      </c>
      <c r="AB289" s="41">
        <f t="shared" si="427"/>
        <v>0</v>
      </c>
      <c r="AC289" s="43">
        <f t="shared" si="428"/>
        <v>0</v>
      </c>
      <c r="AD289" s="44">
        <f t="shared" ref="AD289:AD297" si="431">AF289/30</f>
        <v>14270.7</v>
      </c>
      <c r="AE289" s="53">
        <f t="shared" si="429"/>
        <v>218388.75</v>
      </c>
      <c r="AF289" s="45">
        <v>428121</v>
      </c>
      <c r="AG289" s="30">
        <f t="shared" si="430"/>
        <v>-14270.7</v>
      </c>
      <c r="AJ289" s="26"/>
    </row>
    <row r="290" spans="1:38" s="24" customFormat="1" ht="21" customHeight="1">
      <c r="A290" s="37"/>
      <c r="B290" s="23"/>
      <c r="C290" s="22"/>
      <c r="D290" s="25"/>
      <c r="E290" s="25"/>
      <c r="F290" s="25"/>
      <c r="G290" s="25"/>
      <c r="H290" s="25"/>
      <c r="I290" s="25"/>
      <c r="J290" s="25"/>
      <c r="K290" s="23"/>
      <c r="L290" s="23"/>
      <c r="M290" s="23"/>
      <c r="O290" s="38"/>
      <c r="P290" s="40"/>
      <c r="Q290" s="40">
        <f t="shared" si="416"/>
        <v>0</v>
      </c>
      <c r="R290" s="41">
        <f t="shared" si="417"/>
        <v>0</v>
      </c>
      <c r="S290" s="41">
        <f t="shared" si="418"/>
        <v>0</v>
      </c>
      <c r="T290" s="40">
        <f t="shared" si="419"/>
        <v>0</v>
      </c>
      <c r="U290" s="41">
        <f t="shared" si="420"/>
        <v>0</v>
      </c>
      <c r="V290" s="42">
        <f t="shared" si="421"/>
        <v>0</v>
      </c>
      <c r="W290" s="42">
        <f t="shared" si="422"/>
        <v>0</v>
      </c>
      <c r="X290" s="40">
        <f t="shared" si="423"/>
        <v>0</v>
      </c>
      <c r="Y290" s="42">
        <f t="shared" si="424"/>
        <v>0</v>
      </c>
      <c r="Z290" s="41">
        <f t="shared" si="425"/>
        <v>0</v>
      </c>
      <c r="AA290" s="41">
        <f t="shared" si="426"/>
        <v>0</v>
      </c>
      <c r="AB290" s="41">
        <f t="shared" si="427"/>
        <v>0</v>
      </c>
      <c r="AC290" s="43">
        <f t="shared" si="428"/>
        <v>0</v>
      </c>
      <c r="AD290" s="44">
        <f t="shared" si="431"/>
        <v>16805.4</v>
      </c>
      <c r="AE290" s="53">
        <f t="shared" si="429"/>
        <v>118991.33</v>
      </c>
      <c r="AF290" s="45">
        <v>504162</v>
      </c>
      <c r="AG290" s="30">
        <f t="shared" si="430"/>
        <v>-16805.4</v>
      </c>
      <c r="AJ290" s="26"/>
    </row>
    <row r="291" spans="1:38" s="24" customFormat="1" ht="21" customHeight="1">
      <c r="A291" s="37"/>
      <c r="B291" s="23"/>
      <c r="C291" s="22"/>
      <c r="D291" s="25"/>
      <c r="E291" s="25"/>
      <c r="F291" s="25"/>
      <c r="G291" s="25"/>
      <c r="H291" s="25"/>
      <c r="I291" s="25"/>
      <c r="J291" s="25"/>
      <c r="K291" s="23"/>
      <c r="L291" s="23"/>
      <c r="M291" s="23"/>
      <c r="O291" s="38"/>
      <c r="P291" s="40"/>
      <c r="Q291" s="40">
        <f t="shared" si="416"/>
        <v>0</v>
      </c>
      <c r="R291" s="41">
        <f t="shared" si="417"/>
        <v>0</v>
      </c>
      <c r="S291" s="41">
        <f t="shared" si="418"/>
        <v>0</v>
      </c>
      <c r="T291" s="40">
        <f t="shared" si="419"/>
        <v>0</v>
      </c>
      <c r="U291" s="41">
        <f t="shared" si="420"/>
        <v>0</v>
      </c>
      <c r="V291" s="42">
        <f t="shared" si="421"/>
        <v>0</v>
      </c>
      <c r="W291" s="42">
        <f t="shared" si="422"/>
        <v>0</v>
      </c>
      <c r="X291" s="40">
        <f t="shared" si="423"/>
        <v>0</v>
      </c>
      <c r="Y291" s="42">
        <f t="shared" si="424"/>
        <v>0</v>
      </c>
      <c r="Z291" s="41">
        <f t="shared" si="425"/>
        <v>0</v>
      </c>
      <c r="AA291" s="41">
        <f t="shared" si="426"/>
        <v>0</v>
      </c>
      <c r="AB291" s="41">
        <f t="shared" si="427"/>
        <v>0</v>
      </c>
      <c r="AC291" s="43">
        <f t="shared" si="428"/>
        <v>0</v>
      </c>
      <c r="AD291" s="44">
        <f t="shared" si="431"/>
        <v>0</v>
      </c>
      <c r="AE291" s="53">
        <f t="shared" si="429"/>
        <v>240.98</v>
      </c>
      <c r="AF291" s="45">
        <v>0</v>
      </c>
      <c r="AG291" s="30">
        <f t="shared" si="430"/>
        <v>0</v>
      </c>
      <c r="AH291" s="23"/>
      <c r="AJ291" s="26"/>
    </row>
    <row r="292" spans="1:38" s="23" customFormat="1" ht="21" customHeight="1">
      <c r="A292" s="37"/>
      <c r="C292" s="22"/>
      <c r="D292" s="25"/>
      <c r="E292" s="25"/>
      <c r="F292" s="25"/>
      <c r="G292" s="25"/>
      <c r="H292" s="25"/>
      <c r="I292" s="25"/>
      <c r="J292" s="25"/>
      <c r="O292" s="38"/>
      <c r="P292" s="40"/>
      <c r="Q292" s="40">
        <f t="shared" si="416"/>
        <v>0</v>
      </c>
      <c r="R292" s="41">
        <f t="shared" si="417"/>
        <v>0</v>
      </c>
      <c r="S292" s="41">
        <f t="shared" si="418"/>
        <v>0</v>
      </c>
      <c r="T292" s="40">
        <f t="shared" si="419"/>
        <v>0</v>
      </c>
      <c r="U292" s="41">
        <f t="shared" si="420"/>
        <v>0</v>
      </c>
      <c r="V292" s="42">
        <f t="shared" si="421"/>
        <v>0</v>
      </c>
      <c r="W292" s="42">
        <f t="shared" si="422"/>
        <v>0</v>
      </c>
      <c r="X292" s="40">
        <f t="shared" si="423"/>
        <v>0</v>
      </c>
      <c r="Y292" s="42">
        <f t="shared" si="424"/>
        <v>0</v>
      </c>
      <c r="Z292" s="41">
        <f t="shared" si="425"/>
        <v>0</v>
      </c>
      <c r="AA292" s="41">
        <f t="shared" si="426"/>
        <v>0</v>
      </c>
      <c r="AB292" s="41">
        <f t="shared" si="427"/>
        <v>0</v>
      </c>
      <c r="AC292" s="43">
        <f t="shared" si="428"/>
        <v>0</v>
      </c>
      <c r="AD292" s="44">
        <f t="shared" si="431"/>
        <v>0</v>
      </c>
      <c r="AE292" s="53">
        <f t="shared" si="429"/>
        <v>5506.17</v>
      </c>
      <c r="AF292" s="44">
        <v>0</v>
      </c>
      <c r="AG292" s="30">
        <f t="shared" si="430"/>
        <v>0</v>
      </c>
      <c r="AJ292" s="22"/>
      <c r="AL292" s="24"/>
    </row>
    <row r="293" spans="1:38" s="23" customFormat="1" ht="21" customHeight="1">
      <c r="A293" s="37"/>
      <c r="C293" s="22"/>
      <c r="D293" s="25"/>
      <c r="E293" s="25"/>
      <c r="F293" s="25"/>
      <c r="G293" s="25"/>
      <c r="H293" s="25"/>
      <c r="I293" s="25"/>
      <c r="J293" s="25"/>
      <c r="O293" s="38"/>
      <c r="P293" s="39"/>
      <c r="Q293" s="40">
        <f t="shared" si="416"/>
        <v>0</v>
      </c>
      <c r="R293" s="41">
        <f t="shared" si="417"/>
        <v>0</v>
      </c>
      <c r="S293" s="41">
        <f t="shared" si="418"/>
        <v>0</v>
      </c>
      <c r="T293" s="40">
        <f t="shared" si="419"/>
        <v>0</v>
      </c>
      <c r="U293" s="41">
        <f t="shared" si="420"/>
        <v>0</v>
      </c>
      <c r="V293" s="42">
        <f t="shared" si="421"/>
        <v>0</v>
      </c>
      <c r="W293" s="42">
        <f t="shared" si="422"/>
        <v>0</v>
      </c>
      <c r="X293" s="40">
        <f t="shared" si="423"/>
        <v>0</v>
      </c>
      <c r="Y293" s="42">
        <f t="shared" si="424"/>
        <v>0</v>
      </c>
      <c r="Z293" s="41">
        <f t="shared" si="425"/>
        <v>0</v>
      </c>
      <c r="AA293" s="41">
        <f t="shared" si="426"/>
        <v>0</v>
      </c>
      <c r="AB293" s="41">
        <f t="shared" si="427"/>
        <v>0</v>
      </c>
      <c r="AC293" s="43">
        <f t="shared" si="428"/>
        <v>0</v>
      </c>
      <c r="AD293" s="44">
        <f t="shared" si="431"/>
        <v>7399.8</v>
      </c>
      <c r="AE293" s="53">
        <f t="shared" si="429"/>
        <v>69285.73</v>
      </c>
      <c r="AF293" s="45">
        <v>221994</v>
      </c>
      <c r="AG293" s="30">
        <f t="shared" si="430"/>
        <v>-7399.8</v>
      </c>
      <c r="AJ293" s="22"/>
    </row>
    <row r="294" spans="1:38" s="23" customFormat="1" ht="21" customHeight="1">
      <c r="A294" s="37"/>
      <c r="C294" s="22"/>
      <c r="D294" s="25"/>
      <c r="E294" s="25"/>
      <c r="F294" s="25"/>
      <c r="G294" s="25"/>
      <c r="H294" s="25"/>
      <c r="I294" s="25"/>
      <c r="J294" s="25"/>
      <c r="O294" s="38"/>
      <c r="P294" s="39"/>
      <c r="Q294" s="40">
        <f t="shared" si="416"/>
        <v>0</v>
      </c>
      <c r="R294" s="41">
        <f t="shared" si="417"/>
        <v>0</v>
      </c>
      <c r="S294" s="41">
        <f t="shared" si="418"/>
        <v>0</v>
      </c>
      <c r="T294" s="40">
        <f t="shared" si="419"/>
        <v>0</v>
      </c>
      <c r="U294" s="41">
        <f t="shared" si="420"/>
        <v>0</v>
      </c>
      <c r="V294" s="42">
        <f t="shared" si="421"/>
        <v>0</v>
      </c>
      <c r="W294" s="42">
        <f t="shared" si="422"/>
        <v>0</v>
      </c>
      <c r="X294" s="40">
        <f t="shared" si="423"/>
        <v>0</v>
      </c>
      <c r="Y294" s="42">
        <f t="shared" si="424"/>
        <v>0</v>
      </c>
      <c r="Z294" s="41">
        <f t="shared" si="425"/>
        <v>0</v>
      </c>
      <c r="AA294" s="41">
        <f t="shared" si="426"/>
        <v>0</v>
      </c>
      <c r="AB294" s="41">
        <f t="shared" si="427"/>
        <v>0</v>
      </c>
      <c r="AC294" s="43">
        <f t="shared" si="428"/>
        <v>0</v>
      </c>
      <c r="AD294" s="44">
        <f t="shared" si="431"/>
        <v>4861.06666666667</v>
      </c>
      <c r="AE294" s="53">
        <f t="shared" si="429"/>
        <v>39774.96</v>
      </c>
      <c r="AF294" s="45">
        <v>145832</v>
      </c>
      <c r="AG294" s="30">
        <f t="shared" si="430"/>
        <v>-4861.06666666667</v>
      </c>
      <c r="AJ294" s="22"/>
    </row>
    <row r="295" spans="1:38" s="23" customFormat="1" ht="21" customHeight="1">
      <c r="A295" s="58"/>
      <c r="C295" s="22"/>
      <c r="D295" s="25"/>
      <c r="E295" s="25"/>
      <c r="F295" s="25"/>
      <c r="G295" s="25"/>
      <c r="H295" s="25"/>
      <c r="I295" s="25"/>
      <c r="J295" s="25"/>
      <c r="O295" s="38"/>
      <c r="P295" s="39"/>
      <c r="Q295" s="40">
        <f t="shared" si="416"/>
        <v>0</v>
      </c>
      <c r="R295" s="41">
        <f t="shared" si="417"/>
        <v>0</v>
      </c>
      <c r="S295" s="41">
        <f t="shared" si="418"/>
        <v>0</v>
      </c>
      <c r="T295" s="40">
        <f t="shared" si="419"/>
        <v>0</v>
      </c>
      <c r="U295" s="41">
        <f t="shared" si="420"/>
        <v>0</v>
      </c>
      <c r="V295" s="42">
        <f t="shared" si="421"/>
        <v>0</v>
      </c>
      <c r="W295" s="42">
        <f t="shared" si="422"/>
        <v>0</v>
      </c>
      <c r="X295" s="40">
        <f t="shared" si="423"/>
        <v>0</v>
      </c>
      <c r="Y295" s="42">
        <f t="shared" si="424"/>
        <v>0</v>
      </c>
      <c r="Z295" s="41">
        <f t="shared" si="425"/>
        <v>0</v>
      </c>
      <c r="AA295" s="41">
        <f t="shared" si="426"/>
        <v>0</v>
      </c>
      <c r="AB295" s="41">
        <f t="shared" si="427"/>
        <v>0</v>
      </c>
      <c r="AC295" s="43">
        <f t="shared" si="428"/>
        <v>0</v>
      </c>
      <c r="AD295" s="44">
        <f t="shared" si="431"/>
        <v>0</v>
      </c>
      <c r="AE295" s="53">
        <f t="shared" si="429"/>
        <v>1060.8</v>
      </c>
      <c r="AF295" s="45">
        <v>0</v>
      </c>
      <c r="AG295" s="30">
        <f t="shared" si="430"/>
        <v>0</v>
      </c>
      <c r="AJ295" s="22"/>
    </row>
    <row r="296" spans="1:38" s="23" customFormat="1" ht="21" customHeight="1">
      <c r="A296" s="58"/>
      <c r="C296" s="22"/>
      <c r="D296" s="25"/>
      <c r="E296" s="25"/>
      <c r="F296" s="25"/>
      <c r="G296" s="25"/>
      <c r="H296" s="25"/>
      <c r="I296" s="25"/>
      <c r="J296" s="25"/>
      <c r="O296" s="38"/>
      <c r="P296" s="39"/>
      <c r="Q296" s="40">
        <f t="shared" si="416"/>
        <v>0</v>
      </c>
      <c r="R296" s="41">
        <f t="shared" si="417"/>
        <v>0</v>
      </c>
      <c r="S296" s="41">
        <f t="shared" si="418"/>
        <v>0</v>
      </c>
      <c r="T296" s="40">
        <f t="shared" si="419"/>
        <v>0</v>
      </c>
      <c r="U296" s="41">
        <f t="shared" si="420"/>
        <v>0</v>
      </c>
      <c r="V296" s="42">
        <f t="shared" si="421"/>
        <v>0</v>
      </c>
      <c r="W296" s="42">
        <f t="shared" si="422"/>
        <v>0</v>
      </c>
      <c r="X296" s="40">
        <f t="shared" si="423"/>
        <v>0</v>
      </c>
      <c r="Y296" s="42">
        <f t="shared" si="424"/>
        <v>0</v>
      </c>
      <c r="Z296" s="41">
        <f t="shared" si="425"/>
        <v>0</v>
      </c>
      <c r="AA296" s="41">
        <f t="shared" si="426"/>
        <v>0</v>
      </c>
      <c r="AB296" s="41">
        <f t="shared" si="427"/>
        <v>0</v>
      </c>
      <c r="AC296" s="43">
        <f t="shared" si="428"/>
        <v>0</v>
      </c>
      <c r="AD296" s="44">
        <f t="shared" si="431"/>
        <v>0</v>
      </c>
      <c r="AE296" s="53">
        <f t="shared" si="429"/>
        <v>3427.58</v>
      </c>
      <c r="AF296" s="44">
        <v>0</v>
      </c>
      <c r="AG296" s="30"/>
      <c r="AJ296" s="22"/>
    </row>
    <row r="297" spans="1:38" s="23" customFormat="1" ht="21" customHeight="1">
      <c r="A297" s="58"/>
      <c r="C297" s="22"/>
      <c r="D297" s="25"/>
      <c r="E297" s="25"/>
      <c r="F297" s="25"/>
      <c r="G297" s="25"/>
      <c r="H297" s="25"/>
      <c r="I297" s="25"/>
      <c r="J297" s="25"/>
      <c r="O297" s="38"/>
      <c r="P297" s="39"/>
      <c r="Q297" s="40">
        <f t="shared" si="416"/>
        <v>0</v>
      </c>
      <c r="R297" s="41">
        <f t="shared" si="417"/>
        <v>0</v>
      </c>
      <c r="S297" s="41">
        <f t="shared" si="418"/>
        <v>0</v>
      </c>
      <c r="T297" s="40">
        <f t="shared" si="419"/>
        <v>0</v>
      </c>
      <c r="U297" s="41">
        <f t="shared" si="420"/>
        <v>0</v>
      </c>
      <c r="V297" s="42">
        <f t="shared" si="421"/>
        <v>0</v>
      </c>
      <c r="W297" s="42">
        <f t="shared" si="422"/>
        <v>0</v>
      </c>
      <c r="X297" s="40">
        <f t="shared" si="423"/>
        <v>0</v>
      </c>
      <c r="Y297" s="42">
        <f t="shared" si="424"/>
        <v>0</v>
      </c>
      <c r="Z297" s="41">
        <f t="shared" si="425"/>
        <v>0</v>
      </c>
      <c r="AA297" s="41">
        <f t="shared" si="426"/>
        <v>0</v>
      </c>
      <c r="AB297" s="41">
        <f t="shared" si="427"/>
        <v>0</v>
      </c>
      <c r="AC297" s="43">
        <f t="shared" si="428"/>
        <v>0</v>
      </c>
      <c r="AD297" s="44">
        <f t="shared" si="431"/>
        <v>0</v>
      </c>
      <c r="AE297" s="53">
        <f t="shared" si="429"/>
        <v>0</v>
      </c>
      <c r="AF297" s="44">
        <v>0</v>
      </c>
      <c r="AG297" s="30"/>
      <c r="AJ297" s="22"/>
    </row>
    <row r="298" spans="1:38" s="24" customFormat="1" ht="21" customHeight="1">
      <c r="A298" s="58"/>
      <c r="B298" s="23"/>
      <c r="C298" s="22"/>
      <c r="D298" s="25"/>
      <c r="E298" s="25"/>
      <c r="F298" s="25"/>
      <c r="G298" s="25"/>
      <c r="H298" s="25"/>
      <c r="I298" s="25"/>
      <c r="J298" s="25"/>
      <c r="K298" s="23"/>
      <c r="L298" s="23"/>
      <c r="M298" s="23"/>
      <c r="N298" s="23"/>
      <c r="O298" s="50" t="s">
        <v>26172</v>
      </c>
      <c r="P298" s="50"/>
      <c r="Q298" s="32">
        <f>SUM(Q288:Q297)</f>
        <v>0</v>
      </c>
      <c r="R298" s="32">
        <f>SUM(R288:R297)</f>
        <v>0</v>
      </c>
      <c r="S298" s="32">
        <f>SUM(S288:S297)</f>
        <v>0</v>
      </c>
      <c r="T298" s="32">
        <f>SUM(T288:T297)</f>
        <v>0</v>
      </c>
      <c r="U298" s="36">
        <f t="shared" si="420"/>
        <v>0</v>
      </c>
      <c r="V298" s="51" t="e">
        <f>T298/R298</f>
        <v>#DIV/0!</v>
      </c>
      <c r="W298" s="51" t="e">
        <f>U298/R298</f>
        <v>#DIV/0!</v>
      </c>
      <c r="X298" s="32">
        <f>SUM(X288:X297)</f>
        <v>0</v>
      </c>
      <c r="Y298" s="51">
        <f t="shared" si="424"/>
        <v>0</v>
      </c>
      <c r="Z298" s="32">
        <f>SUM(Z288:Z297)</f>
        <v>0</v>
      </c>
      <c r="AA298" s="32">
        <f>SUM(AA288:AA297)</f>
        <v>0</v>
      </c>
      <c r="AB298" s="32">
        <f>SUM(AB288:AB297)</f>
        <v>0</v>
      </c>
      <c r="AC298" s="52">
        <f t="shared" si="428"/>
        <v>0</v>
      </c>
      <c r="AD298" s="32">
        <f>SUM(AD288:AD297)</f>
        <v>60751.1333333333</v>
      </c>
      <c r="AE298" s="32">
        <f>SUM(AE288:AE297)</f>
        <v>693996.45</v>
      </c>
      <c r="AF298" s="32">
        <f>SUM(AF288:AF297)</f>
        <v>1822534</v>
      </c>
      <c r="AG298" s="30"/>
      <c r="AJ298" s="26"/>
    </row>
    <row r="299" spans="1:38" s="24" customFormat="1" ht="21" customHeight="1">
      <c r="A299" s="58"/>
      <c r="B299" s="23"/>
      <c r="C299" s="22"/>
      <c r="D299" s="25"/>
      <c r="E299" s="25"/>
      <c r="F299" s="25"/>
      <c r="G299" s="25"/>
      <c r="H299" s="25"/>
      <c r="I299" s="25"/>
      <c r="J299" s="25"/>
      <c r="K299" s="23"/>
      <c r="L299" s="23"/>
      <c r="M299" s="23"/>
      <c r="N299" s="23"/>
      <c r="O299" s="38"/>
      <c r="P299" s="39"/>
      <c r="Q299" s="40">
        <f t="shared" ref="Q299:Q308" si="432">SUMIFS($C:$C,$A:$A,$O:$O,$B:$B,P299)</f>
        <v>0</v>
      </c>
      <c r="R299" s="41">
        <f t="shared" ref="R299:R308" si="433">SUMIFS($D:$D,$A:$A,$O:$O,$B:$B,P299)</f>
        <v>0</v>
      </c>
      <c r="S299" s="41">
        <f t="shared" ref="S299:S308" si="434">SUMIFS($E:$E,$A:$A,$O:$O,$B:$B,P299)</f>
        <v>0</v>
      </c>
      <c r="T299" s="40">
        <f t="shared" ref="T299:T308" si="435">SUMIFS($F:$F,$A:$A,$O:$O,$B:$B,P299)</f>
        <v>0</v>
      </c>
      <c r="U299" s="41">
        <f t="shared" ref="U299:U309" si="436">S299-T299</f>
        <v>0</v>
      </c>
      <c r="V299" s="42">
        <f t="shared" ref="V299:V308" si="437">IFERROR(T299/R299,0)</f>
        <v>0</v>
      </c>
      <c r="W299" s="42">
        <f t="shared" ref="W299:W308" si="438">IFERROR(U299/R299,0)</f>
        <v>0</v>
      </c>
      <c r="X299" s="40">
        <f t="shared" ref="X299:X308" si="439">SUMIFS($I:$I,$A:$A,$O:$O,$B:$B,P299)</f>
        <v>0</v>
      </c>
      <c r="Y299" s="42">
        <f t="shared" ref="Y299:Y309" si="440">IFERROR(X299/(Z299+X299),0)</f>
        <v>0</v>
      </c>
      <c r="Z299" s="41">
        <f t="shared" ref="Z299:Z308" si="441">SUMIFS($H:$H,$A:$A,$O:$O,$B:$B,P299)</f>
        <v>0</v>
      </c>
      <c r="AA299" s="41">
        <f t="shared" ref="AA299:AA308" si="442">SUMIFS($J:$J,$A:$A,$O:$O,$B:$B,P299)</f>
        <v>0</v>
      </c>
      <c r="AB299" s="41">
        <f t="shared" ref="AB299:AB308" si="443">AA299-T299</f>
        <v>0</v>
      </c>
      <c r="AC299" s="43">
        <f t="shared" ref="AC299:AC309" si="444">IFERROR((AA299-T299)/Z299,0)</f>
        <v>0</v>
      </c>
      <c r="AD299" s="44">
        <f>AF299/30</f>
        <v>17414.1666666667</v>
      </c>
      <c r="AE299" s="53">
        <f t="shared" ref="AE299:AE308" si="445">X299+Z299+AE288</f>
        <v>237320.15</v>
      </c>
      <c r="AF299" s="44">
        <v>522425</v>
      </c>
      <c r="AG299" s="30">
        <f t="shared" ref="AG299:AG306" si="446">R299-AD299</f>
        <v>-17414.1666666667</v>
      </c>
      <c r="AJ299" s="26"/>
    </row>
    <row r="300" spans="1:38" s="24" customFormat="1" ht="21" customHeight="1">
      <c r="A300" s="58"/>
      <c r="B300" s="23"/>
      <c r="C300" s="22"/>
      <c r="D300" s="25"/>
      <c r="E300" s="25"/>
      <c r="F300" s="25"/>
      <c r="G300" s="25"/>
      <c r="H300" s="25"/>
      <c r="I300" s="25"/>
      <c r="J300" s="25"/>
      <c r="K300" s="23"/>
      <c r="L300" s="23"/>
      <c r="M300" s="23"/>
      <c r="N300" s="23"/>
      <c r="O300" s="38"/>
      <c r="P300" s="39"/>
      <c r="Q300" s="40">
        <f t="shared" si="432"/>
        <v>0</v>
      </c>
      <c r="R300" s="41">
        <f t="shared" si="433"/>
        <v>0</v>
      </c>
      <c r="S300" s="41">
        <f t="shared" si="434"/>
        <v>0</v>
      </c>
      <c r="T300" s="40">
        <f t="shared" si="435"/>
        <v>0</v>
      </c>
      <c r="U300" s="41">
        <f t="shared" si="436"/>
        <v>0</v>
      </c>
      <c r="V300" s="42">
        <f t="shared" si="437"/>
        <v>0</v>
      </c>
      <c r="W300" s="42">
        <f t="shared" si="438"/>
        <v>0</v>
      </c>
      <c r="X300" s="40">
        <f t="shared" si="439"/>
        <v>0</v>
      </c>
      <c r="Y300" s="42">
        <f t="shared" si="440"/>
        <v>0</v>
      </c>
      <c r="Z300" s="41">
        <f t="shared" si="441"/>
        <v>0</v>
      </c>
      <c r="AA300" s="41">
        <f t="shared" si="442"/>
        <v>0</v>
      </c>
      <c r="AB300" s="41">
        <f t="shared" si="443"/>
        <v>0</v>
      </c>
      <c r="AC300" s="43">
        <f t="shared" si="444"/>
        <v>0</v>
      </c>
      <c r="AD300" s="44">
        <f t="shared" ref="AD300:AD308" si="447">AF300/30</f>
        <v>14270.7</v>
      </c>
      <c r="AE300" s="53">
        <f t="shared" si="445"/>
        <v>218388.75</v>
      </c>
      <c r="AF300" s="45">
        <v>428121</v>
      </c>
      <c r="AG300" s="30">
        <f t="shared" si="446"/>
        <v>-14270.7</v>
      </c>
      <c r="AJ300" s="26"/>
    </row>
    <row r="301" spans="1:38" s="24" customFormat="1" ht="21" customHeight="1">
      <c r="A301" s="58"/>
      <c r="B301" s="23"/>
      <c r="C301" s="22"/>
      <c r="D301" s="25"/>
      <c r="E301" s="25"/>
      <c r="F301" s="25"/>
      <c r="G301" s="25"/>
      <c r="H301" s="25"/>
      <c r="I301" s="25"/>
      <c r="J301" s="25"/>
      <c r="K301" s="23"/>
      <c r="L301" s="23"/>
      <c r="M301" s="23"/>
      <c r="N301" s="23"/>
      <c r="O301" s="38"/>
      <c r="P301" s="39"/>
      <c r="Q301" s="40">
        <f t="shared" si="432"/>
        <v>0</v>
      </c>
      <c r="R301" s="41">
        <f t="shared" si="433"/>
        <v>0</v>
      </c>
      <c r="S301" s="41">
        <f t="shared" si="434"/>
        <v>0</v>
      </c>
      <c r="T301" s="40">
        <f t="shared" si="435"/>
        <v>0</v>
      </c>
      <c r="U301" s="41">
        <f t="shared" si="436"/>
        <v>0</v>
      </c>
      <c r="V301" s="42">
        <f t="shared" si="437"/>
        <v>0</v>
      </c>
      <c r="W301" s="42">
        <f t="shared" si="438"/>
        <v>0</v>
      </c>
      <c r="X301" s="40">
        <f t="shared" si="439"/>
        <v>0</v>
      </c>
      <c r="Y301" s="42">
        <f t="shared" si="440"/>
        <v>0</v>
      </c>
      <c r="Z301" s="41">
        <f t="shared" si="441"/>
        <v>0</v>
      </c>
      <c r="AA301" s="41">
        <f t="shared" si="442"/>
        <v>0</v>
      </c>
      <c r="AB301" s="41">
        <f t="shared" si="443"/>
        <v>0</v>
      </c>
      <c r="AC301" s="43">
        <f t="shared" si="444"/>
        <v>0</v>
      </c>
      <c r="AD301" s="44">
        <f t="shared" si="447"/>
        <v>16805.4</v>
      </c>
      <c r="AE301" s="53">
        <f t="shared" si="445"/>
        <v>118991.33</v>
      </c>
      <c r="AF301" s="45">
        <v>504162</v>
      </c>
      <c r="AG301" s="30">
        <f t="shared" si="446"/>
        <v>-16805.4</v>
      </c>
      <c r="AJ301" s="26"/>
    </row>
    <row r="302" spans="1:38" s="24" customFormat="1" ht="21" customHeight="1">
      <c r="A302" s="58"/>
      <c r="B302" s="23"/>
      <c r="C302" s="22"/>
      <c r="D302" s="25"/>
      <c r="E302" s="25"/>
      <c r="F302" s="25"/>
      <c r="G302" s="25"/>
      <c r="H302" s="25"/>
      <c r="I302" s="25"/>
      <c r="J302" s="25"/>
      <c r="K302" s="23"/>
      <c r="M302" s="23"/>
      <c r="N302" s="23"/>
      <c r="O302" s="38"/>
      <c r="P302" s="39"/>
      <c r="Q302" s="40">
        <f t="shared" si="432"/>
        <v>0</v>
      </c>
      <c r="R302" s="41">
        <f t="shared" si="433"/>
        <v>0</v>
      </c>
      <c r="S302" s="41">
        <f t="shared" si="434"/>
        <v>0</v>
      </c>
      <c r="T302" s="40">
        <f t="shared" si="435"/>
        <v>0</v>
      </c>
      <c r="U302" s="41">
        <f t="shared" si="436"/>
        <v>0</v>
      </c>
      <c r="V302" s="42">
        <f t="shared" si="437"/>
        <v>0</v>
      </c>
      <c r="W302" s="42">
        <f t="shared" si="438"/>
        <v>0</v>
      </c>
      <c r="X302" s="40">
        <f t="shared" si="439"/>
        <v>0</v>
      </c>
      <c r="Y302" s="42">
        <f t="shared" si="440"/>
        <v>0</v>
      </c>
      <c r="Z302" s="41">
        <f t="shared" si="441"/>
        <v>0</v>
      </c>
      <c r="AA302" s="41">
        <f t="shared" si="442"/>
        <v>0</v>
      </c>
      <c r="AB302" s="41">
        <f t="shared" si="443"/>
        <v>0</v>
      </c>
      <c r="AC302" s="43">
        <f t="shared" si="444"/>
        <v>0</v>
      </c>
      <c r="AD302" s="44">
        <f t="shared" si="447"/>
        <v>0</v>
      </c>
      <c r="AE302" s="53">
        <f t="shared" si="445"/>
        <v>240.98</v>
      </c>
      <c r="AF302" s="45">
        <v>0</v>
      </c>
      <c r="AG302" s="30">
        <f t="shared" si="446"/>
        <v>0</v>
      </c>
      <c r="AJ302" s="26"/>
    </row>
    <row r="303" spans="1:38" s="24" customFormat="1" ht="21" customHeight="1">
      <c r="A303" s="58"/>
      <c r="B303" s="23"/>
      <c r="C303" s="22"/>
      <c r="D303" s="25"/>
      <c r="E303" s="25"/>
      <c r="F303" s="25"/>
      <c r="G303" s="25"/>
      <c r="H303" s="25"/>
      <c r="I303" s="25"/>
      <c r="J303" s="25"/>
      <c r="K303" s="23"/>
      <c r="L303" s="23"/>
      <c r="M303" s="23"/>
      <c r="N303" s="23"/>
      <c r="O303" s="38"/>
      <c r="P303" s="39"/>
      <c r="Q303" s="40">
        <f t="shared" si="432"/>
        <v>0</v>
      </c>
      <c r="R303" s="41">
        <f t="shared" si="433"/>
        <v>0</v>
      </c>
      <c r="S303" s="41">
        <f t="shared" si="434"/>
        <v>0</v>
      </c>
      <c r="T303" s="40">
        <f t="shared" si="435"/>
        <v>0</v>
      </c>
      <c r="U303" s="41">
        <f t="shared" si="436"/>
        <v>0</v>
      </c>
      <c r="V303" s="42">
        <f t="shared" si="437"/>
        <v>0</v>
      </c>
      <c r="W303" s="42">
        <f t="shared" si="438"/>
        <v>0</v>
      </c>
      <c r="X303" s="40">
        <f t="shared" si="439"/>
        <v>0</v>
      </c>
      <c r="Y303" s="42">
        <f t="shared" si="440"/>
        <v>0</v>
      </c>
      <c r="Z303" s="41">
        <f t="shared" si="441"/>
        <v>0</v>
      </c>
      <c r="AA303" s="41">
        <f t="shared" si="442"/>
        <v>0</v>
      </c>
      <c r="AB303" s="41">
        <f t="shared" si="443"/>
        <v>0</v>
      </c>
      <c r="AC303" s="43">
        <f t="shared" si="444"/>
        <v>0</v>
      </c>
      <c r="AD303" s="44">
        <f t="shared" si="447"/>
        <v>0</v>
      </c>
      <c r="AE303" s="53">
        <f t="shared" si="445"/>
        <v>5506.17</v>
      </c>
      <c r="AF303" s="44">
        <v>0</v>
      </c>
      <c r="AG303" s="30">
        <f t="shared" si="446"/>
        <v>0</v>
      </c>
      <c r="AJ303" s="26"/>
    </row>
    <row r="304" spans="1:38" s="24" customFormat="1" ht="21" customHeight="1">
      <c r="A304" s="58"/>
      <c r="B304" s="23"/>
      <c r="C304" s="22"/>
      <c r="D304" s="25"/>
      <c r="E304" s="25"/>
      <c r="F304" s="25"/>
      <c r="G304" s="25"/>
      <c r="H304" s="25"/>
      <c r="I304" s="25"/>
      <c r="J304" s="25"/>
      <c r="K304" s="23"/>
      <c r="L304" s="23"/>
      <c r="N304" s="23"/>
      <c r="O304" s="38"/>
      <c r="P304" s="39"/>
      <c r="Q304" s="40">
        <f t="shared" si="432"/>
        <v>0</v>
      </c>
      <c r="R304" s="41">
        <f t="shared" si="433"/>
        <v>0</v>
      </c>
      <c r="S304" s="41">
        <f t="shared" si="434"/>
        <v>0</v>
      </c>
      <c r="T304" s="40">
        <f t="shared" si="435"/>
        <v>0</v>
      </c>
      <c r="U304" s="41">
        <f t="shared" si="436"/>
        <v>0</v>
      </c>
      <c r="V304" s="42">
        <f t="shared" si="437"/>
        <v>0</v>
      </c>
      <c r="W304" s="42">
        <f t="shared" si="438"/>
        <v>0</v>
      </c>
      <c r="X304" s="40">
        <f t="shared" si="439"/>
        <v>0</v>
      </c>
      <c r="Y304" s="42">
        <f t="shared" si="440"/>
        <v>0</v>
      </c>
      <c r="Z304" s="41">
        <f t="shared" si="441"/>
        <v>0</v>
      </c>
      <c r="AA304" s="41">
        <f t="shared" si="442"/>
        <v>0</v>
      </c>
      <c r="AB304" s="41">
        <f t="shared" si="443"/>
        <v>0</v>
      </c>
      <c r="AC304" s="43">
        <f t="shared" si="444"/>
        <v>0</v>
      </c>
      <c r="AD304" s="44">
        <f t="shared" si="447"/>
        <v>7399.8</v>
      </c>
      <c r="AE304" s="53">
        <f t="shared" si="445"/>
        <v>69285.73</v>
      </c>
      <c r="AF304" s="45">
        <v>221994</v>
      </c>
      <c r="AG304" s="30">
        <f t="shared" si="446"/>
        <v>-7399.8</v>
      </c>
      <c r="AJ304" s="26"/>
    </row>
    <row r="305" spans="1:38" s="24" customFormat="1" ht="21" customHeight="1">
      <c r="A305" s="37"/>
      <c r="B305" s="23"/>
      <c r="C305" s="22"/>
      <c r="D305" s="59"/>
      <c r="E305" s="25"/>
      <c r="F305" s="25"/>
      <c r="G305" s="25"/>
      <c r="H305" s="25"/>
      <c r="I305" s="25"/>
      <c r="J305" s="25"/>
      <c r="K305" s="23"/>
      <c r="L305" s="23"/>
      <c r="N305" s="23"/>
      <c r="O305" s="38"/>
      <c r="P305" s="39"/>
      <c r="Q305" s="40">
        <f t="shared" si="432"/>
        <v>0</v>
      </c>
      <c r="R305" s="41">
        <f t="shared" si="433"/>
        <v>0</v>
      </c>
      <c r="S305" s="41">
        <f t="shared" si="434"/>
        <v>0</v>
      </c>
      <c r="T305" s="40">
        <f t="shared" si="435"/>
        <v>0</v>
      </c>
      <c r="U305" s="41">
        <f t="shared" si="436"/>
        <v>0</v>
      </c>
      <c r="V305" s="42">
        <f t="shared" si="437"/>
        <v>0</v>
      </c>
      <c r="W305" s="42">
        <f t="shared" si="438"/>
        <v>0</v>
      </c>
      <c r="X305" s="40">
        <f t="shared" si="439"/>
        <v>0</v>
      </c>
      <c r="Y305" s="42">
        <f t="shared" si="440"/>
        <v>0</v>
      </c>
      <c r="Z305" s="41">
        <f t="shared" si="441"/>
        <v>0</v>
      </c>
      <c r="AA305" s="41">
        <f t="shared" si="442"/>
        <v>0</v>
      </c>
      <c r="AB305" s="41">
        <f t="shared" si="443"/>
        <v>0</v>
      </c>
      <c r="AC305" s="43">
        <f t="shared" si="444"/>
        <v>0</v>
      </c>
      <c r="AD305" s="44">
        <f t="shared" si="447"/>
        <v>4861.06666666667</v>
      </c>
      <c r="AE305" s="53">
        <f t="shared" si="445"/>
        <v>39774.96</v>
      </c>
      <c r="AF305" s="45">
        <v>145832</v>
      </c>
      <c r="AG305" s="30">
        <f t="shared" si="446"/>
        <v>-4861.06666666667</v>
      </c>
      <c r="AJ305" s="26"/>
    </row>
    <row r="306" spans="1:38" s="24" customFormat="1" ht="21" customHeight="1">
      <c r="A306" s="37"/>
      <c r="B306" s="23"/>
      <c r="C306" s="22"/>
      <c r="D306" s="25"/>
      <c r="E306" s="25"/>
      <c r="F306" s="25"/>
      <c r="G306" s="25"/>
      <c r="H306" s="25"/>
      <c r="I306" s="25"/>
      <c r="J306" s="25"/>
      <c r="K306" s="23"/>
      <c r="L306" s="23"/>
      <c r="N306" s="23"/>
      <c r="O306" s="38"/>
      <c r="P306" s="39"/>
      <c r="Q306" s="40">
        <f t="shared" si="432"/>
        <v>0</v>
      </c>
      <c r="R306" s="41">
        <f t="shared" si="433"/>
        <v>0</v>
      </c>
      <c r="S306" s="41">
        <f t="shared" si="434"/>
        <v>0</v>
      </c>
      <c r="T306" s="40">
        <f t="shared" si="435"/>
        <v>0</v>
      </c>
      <c r="U306" s="41">
        <f t="shared" si="436"/>
        <v>0</v>
      </c>
      <c r="V306" s="42">
        <f t="shared" si="437"/>
        <v>0</v>
      </c>
      <c r="W306" s="42">
        <f t="shared" si="438"/>
        <v>0</v>
      </c>
      <c r="X306" s="40">
        <f t="shared" si="439"/>
        <v>0</v>
      </c>
      <c r="Y306" s="42">
        <f t="shared" si="440"/>
        <v>0</v>
      </c>
      <c r="Z306" s="41">
        <f t="shared" si="441"/>
        <v>0</v>
      </c>
      <c r="AA306" s="41">
        <f t="shared" si="442"/>
        <v>0</v>
      </c>
      <c r="AB306" s="41">
        <f t="shared" si="443"/>
        <v>0</v>
      </c>
      <c r="AC306" s="43">
        <f t="shared" si="444"/>
        <v>0</v>
      </c>
      <c r="AD306" s="44">
        <f t="shared" si="447"/>
        <v>0</v>
      </c>
      <c r="AE306" s="53">
        <f t="shared" si="445"/>
        <v>1060.8</v>
      </c>
      <c r="AF306" s="45">
        <v>0</v>
      </c>
      <c r="AG306" s="30">
        <f t="shared" si="446"/>
        <v>0</v>
      </c>
      <c r="AJ306" s="26"/>
    </row>
    <row r="307" spans="1:38" s="24" customFormat="1" ht="21" customHeight="1">
      <c r="A307" s="37"/>
      <c r="B307" s="23"/>
      <c r="C307" s="22"/>
      <c r="D307" s="25"/>
      <c r="E307" s="25"/>
      <c r="F307" s="25"/>
      <c r="G307" s="25"/>
      <c r="H307" s="25"/>
      <c r="I307" s="25"/>
      <c r="J307" s="25"/>
      <c r="K307" s="23"/>
      <c r="L307" s="23"/>
      <c r="N307" s="23"/>
      <c r="O307" s="38"/>
      <c r="P307" s="39"/>
      <c r="Q307" s="40">
        <f t="shared" si="432"/>
        <v>0</v>
      </c>
      <c r="R307" s="41">
        <f t="shared" si="433"/>
        <v>0</v>
      </c>
      <c r="S307" s="41">
        <f t="shared" si="434"/>
        <v>0</v>
      </c>
      <c r="T307" s="40">
        <f t="shared" si="435"/>
        <v>0</v>
      </c>
      <c r="U307" s="41">
        <f t="shared" si="436"/>
        <v>0</v>
      </c>
      <c r="V307" s="42">
        <f t="shared" si="437"/>
        <v>0</v>
      </c>
      <c r="W307" s="42">
        <f t="shared" si="438"/>
        <v>0</v>
      </c>
      <c r="X307" s="40">
        <f t="shared" si="439"/>
        <v>0</v>
      </c>
      <c r="Y307" s="42">
        <f t="shared" si="440"/>
        <v>0</v>
      </c>
      <c r="Z307" s="41">
        <f t="shared" si="441"/>
        <v>0</v>
      </c>
      <c r="AA307" s="41">
        <f t="shared" si="442"/>
        <v>0</v>
      </c>
      <c r="AB307" s="41">
        <f t="shared" si="443"/>
        <v>0</v>
      </c>
      <c r="AC307" s="43">
        <f t="shared" si="444"/>
        <v>0</v>
      </c>
      <c r="AD307" s="44">
        <f t="shared" si="447"/>
        <v>0</v>
      </c>
      <c r="AE307" s="53">
        <f t="shared" si="445"/>
        <v>3427.58</v>
      </c>
      <c r="AF307" s="44">
        <v>0</v>
      </c>
      <c r="AG307" s="30"/>
      <c r="AJ307" s="26"/>
    </row>
    <row r="308" spans="1:38" s="24" customFormat="1" ht="21" customHeight="1">
      <c r="A308" s="37"/>
      <c r="B308" s="23"/>
      <c r="C308" s="22"/>
      <c r="D308" s="25"/>
      <c r="E308" s="25"/>
      <c r="F308" s="25"/>
      <c r="G308" s="25"/>
      <c r="H308" s="25"/>
      <c r="I308" s="25"/>
      <c r="J308" s="25"/>
      <c r="K308" s="23"/>
      <c r="L308" s="23"/>
      <c r="N308" s="23"/>
      <c r="O308" s="38"/>
      <c r="P308" s="39"/>
      <c r="Q308" s="40">
        <f t="shared" si="432"/>
        <v>0</v>
      </c>
      <c r="R308" s="41">
        <f t="shared" si="433"/>
        <v>0</v>
      </c>
      <c r="S308" s="41">
        <f t="shared" si="434"/>
        <v>0</v>
      </c>
      <c r="T308" s="40">
        <f t="shared" si="435"/>
        <v>0</v>
      </c>
      <c r="U308" s="41">
        <f t="shared" si="436"/>
        <v>0</v>
      </c>
      <c r="V308" s="42">
        <f t="shared" si="437"/>
        <v>0</v>
      </c>
      <c r="W308" s="42">
        <f t="shared" si="438"/>
        <v>0</v>
      </c>
      <c r="X308" s="40">
        <f t="shared" si="439"/>
        <v>0</v>
      </c>
      <c r="Y308" s="42">
        <f t="shared" si="440"/>
        <v>0</v>
      </c>
      <c r="Z308" s="41">
        <f t="shared" si="441"/>
        <v>0</v>
      </c>
      <c r="AA308" s="41">
        <f t="shared" si="442"/>
        <v>0</v>
      </c>
      <c r="AB308" s="41">
        <f t="shared" si="443"/>
        <v>0</v>
      </c>
      <c r="AC308" s="43">
        <f t="shared" si="444"/>
        <v>0</v>
      </c>
      <c r="AD308" s="44">
        <f t="shared" si="447"/>
        <v>0</v>
      </c>
      <c r="AE308" s="53">
        <f t="shared" si="445"/>
        <v>0</v>
      </c>
      <c r="AF308" s="44">
        <v>0</v>
      </c>
      <c r="AG308" s="30"/>
      <c r="AJ308" s="26"/>
    </row>
    <row r="309" spans="1:38" s="23" customFormat="1" ht="21" customHeight="1">
      <c r="A309" s="37"/>
      <c r="C309" s="22"/>
      <c r="D309" s="25"/>
      <c r="E309" s="25"/>
      <c r="F309" s="25"/>
      <c r="G309" s="25"/>
      <c r="H309" s="25"/>
      <c r="I309" s="25"/>
      <c r="J309" s="25"/>
      <c r="M309" s="24"/>
      <c r="O309" s="50" t="s">
        <v>26172</v>
      </c>
      <c r="P309" s="50"/>
      <c r="Q309" s="32">
        <f>SUM(Q299:Q308)</f>
        <v>0</v>
      </c>
      <c r="R309" s="32">
        <f>SUM(R299:R308)</f>
        <v>0</v>
      </c>
      <c r="S309" s="32">
        <f>SUM(S299:S308)</f>
        <v>0</v>
      </c>
      <c r="T309" s="32">
        <f>SUM(T299:T308)</f>
        <v>0</v>
      </c>
      <c r="U309" s="36">
        <f t="shared" si="436"/>
        <v>0</v>
      </c>
      <c r="V309" s="51" t="e">
        <f>T309/R309</f>
        <v>#DIV/0!</v>
      </c>
      <c r="W309" s="51" t="e">
        <f>U309/R309</f>
        <v>#DIV/0!</v>
      </c>
      <c r="X309" s="32">
        <f>SUM(X299:X308)</f>
        <v>0</v>
      </c>
      <c r="Y309" s="51">
        <f t="shared" si="440"/>
        <v>0</v>
      </c>
      <c r="Z309" s="32">
        <f>SUM(Z299:Z308)</f>
        <v>0</v>
      </c>
      <c r="AA309" s="32">
        <f>SUM(AA299:AA308)</f>
        <v>0</v>
      </c>
      <c r="AB309" s="32">
        <f>SUM(AB299:AB308)</f>
        <v>0</v>
      </c>
      <c r="AC309" s="52">
        <f t="shared" si="444"/>
        <v>0</v>
      </c>
      <c r="AD309" s="32">
        <f>SUM(AD299:AD308)</f>
        <v>60751.1333333333</v>
      </c>
      <c r="AE309" s="32">
        <f>SUM(AE299:AE308)</f>
        <v>693996.45</v>
      </c>
      <c r="AF309" s="32">
        <f>SUM(AF299:AF308)</f>
        <v>1822534</v>
      </c>
      <c r="AG309" s="30"/>
      <c r="AJ309" s="22"/>
      <c r="AL309" s="24"/>
    </row>
    <row r="310" spans="1:38" s="23" customFormat="1" ht="21" customHeight="1">
      <c r="A310" s="37"/>
      <c r="C310" s="22"/>
      <c r="D310" s="25"/>
      <c r="E310" s="25"/>
      <c r="F310" s="25"/>
      <c r="G310" s="25"/>
      <c r="H310" s="25"/>
      <c r="I310" s="25"/>
      <c r="J310" s="25"/>
      <c r="L310" s="24"/>
      <c r="M310" s="24"/>
      <c r="O310" s="38"/>
      <c r="P310" s="39"/>
      <c r="Q310" s="40">
        <f t="shared" ref="Q310:Q319" si="448">SUMIFS($C:$C,$A:$A,$O:$O,$B:$B,P310)</f>
        <v>0</v>
      </c>
      <c r="R310" s="41">
        <f t="shared" ref="R310:R319" si="449">SUMIFS($D:$D,$A:$A,$O:$O,$B:$B,P310)</f>
        <v>0</v>
      </c>
      <c r="S310" s="41">
        <f t="shared" ref="S310:S319" si="450">SUMIFS($E:$E,$A:$A,$O:$O,$B:$B,P310)</f>
        <v>0</v>
      </c>
      <c r="T310" s="40">
        <f t="shared" ref="T310:T319" si="451">SUMIFS($F:$F,$A:$A,$O:$O,$B:$B,P310)</f>
        <v>0</v>
      </c>
      <c r="U310" s="41">
        <f t="shared" ref="U310:U320" si="452">S310-T310</f>
        <v>0</v>
      </c>
      <c r="V310" s="42">
        <f t="shared" ref="V310:V319" si="453">IFERROR(T310/R310,0)</f>
        <v>0</v>
      </c>
      <c r="W310" s="42">
        <f t="shared" ref="W310:W319" si="454">IFERROR(U310/R310,0)</f>
        <v>0</v>
      </c>
      <c r="X310" s="40">
        <f t="shared" ref="X310:X319" si="455">SUMIFS($I:$I,$A:$A,$O:$O,$B:$B,P310)</f>
        <v>0</v>
      </c>
      <c r="Y310" s="42">
        <f t="shared" ref="Y310:Y320" si="456">IFERROR(X310/(Z310+X310),0)</f>
        <v>0</v>
      </c>
      <c r="Z310" s="41">
        <f t="shared" ref="Z310:Z319" si="457">SUMIFS($H:$H,$A:$A,$O:$O,$B:$B,P310)</f>
        <v>0</v>
      </c>
      <c r="AA310" s="41">
        <f t="shared" ref="AA310:AA319" si="458">SUMIFS($J:$J,$A:$A,$O:$O,$B:$B,P310)</f>
        <v>0</v>
      </c>
      <c r="AB310" s="41">
        <f t="shared" ref="AB310:AB319" si="459">AA310-T310</f>
        <v>0</v>
      </c>
      <c r="AC310" s="43">
        <f t="shared" ref="AC310:AC320" si="460">IFERROR((AA310-T310)/Z310,0)</f>
        <v>0</v>
      </c>
      <c r="AD310" s="44">
        <f>AF310/30</f>
        <v>17414.1666666667</v>
      </c>
      <c r="AE310" s="53">
        <f t="shared" ref="AE310:AE319" si="461">X310+Z310+AE299</f>
        <v>237320.15</v>
      </c>
      <c r="AF310" s="44">
        <v>522425</v>
      </c>
      <c r="AG310" s="30">
        <f t="shared" ref="AG310:AG317" si="462">R310-AD310</f>
        <v>-17414.1666666667</v>
      </c>
      <c r="AJ310" s="22"/>
    </row>
    <row r="311" spans="1:38" s="23" customFormat="1" ht="21" customHeight="1">
      <c r="A311" s="37"/>
      <c r="C311" s="22"/>
      <c r="D311" s="25"/>
      <c r="E311" s="25"/>
      <c r="F311" s="25"/>
      <c r="G311" s="25"/>
      <c r="H311" s="25"/>
      <c r="I311" s="25"/>
      <c r="J311" s="25"/>
      <c r="L311" s="24"/>
      <c r="M311" s="24"/>
      <c r="O311" s="38"/>
      <c r="P311" s="39"/>
      <c r="Q311" s="40">
        <f t="shared" si="448"/>
        <v>0</v>
      </c>
      <c r="R311" s="41">
        <f t="shared" si="449"/>
        <v>0</v>
      </c>
      <c r="S311" s="41">
        <f t="shared" si="450"/>
        <v>0</v>
      </c>
      <c r="T311" s="40">
        <f t="shared" si="451"/>
        <v>0</v>
      </c>
      <c r="U311" s="41">
        <f t="shared" si="452"/>
        <v>0</v>
      </c>
      <c r="V311" s="42">
        <f t="shared" si="453"/>
        <v>0</v>
      </c>
      <c r="W311" s="42">
        <f t="shared" si="454"/>
        <v>0</v>
      </c>
      <c r="X311" s="40">
        <f t="shared" si="455"/>
        <v>0</v>
      </c>
      <c r="Y311" s="42">
        <f t="shared" si="456"/>
        <v>0</v>
      </c>
      <c r="Z311" s="41">
        <f t="shared" si="457"/>
        <v>0</v>
      </c>
      <c r="AA311" s="41">
        <f t="shared" si="458"/>
        <v>0</v>
      </c>
      <c r="AB311" s="41">
        <f t="shared" si="459"/>
        <v>0</v>
      </c>
      <c r="AC311" s="43">
        <f t="shared" si="460"/>
        <v>0</v>
      </c>
      <c r="AD311" s="44">
        <f t="shared" ref="AD311:AD319" si="463">AF311/30</f>
        <v>14270.7</v>
      </c>
      <c r="AE311" s="53">
        <f t="shared" si="461"/>
        <v>218388.75</v>
      </c>
      <c r="AF311" s="45">
        <v>428121</v>
      </c>
      <c r="AG311" s="30">
        <f t="shared" si="462"/>
        <v>-14270.7</v>
      </c>
      <c r="AJ311" s="22"/>
    </row>
    <row r="312" spans="1:38" s="23" customFormat="1" ht="21" customHeight="1">
      <c r="A312" s="37"/>
      <c r="C312" s="22"/>
      <c r="D312" s="25"/>
      <c r="E312" s="25"/>
      <c r="F312" s="25"/>
      <c r="G312" s="25"/>
      <c r="H312" s="25"/>
      <c r="I312" s="25"/>
      <c r="J312" s="25"/>
      <c r="L312" s="24"/>
      <c r="M312" s="24"/>
      <c r="O312" s="38"/>
      <c r="P312" s="39"/>
      <c r="Q312" s="40">
        <f t="shared" si="448"/>
        <v>0</v>
      </c>
      <c r="R312" s="41">
        <f t="shared" si="449"/>
        <v>0</v>
      </c>
      <c r="S312" s="41">
        <f t="shared" si="450"/>
        <v>0</v>
      </c>
      <c r="T312" s="40">
        <f t="shared" si="451"/>
        <v>0</v>
      </c>
      <c r="U312" s="41">
        <f t="shared" si="452"/>
        <v>0</v>
      </c>
      <c r="V312" s="42">
        <f t="shared" si="453"/>
        <v>0</v>
      </c>
      <c r="W312" s="42">
        <f t="shared" si="454"/>
        <v>0</v>
      </c>
      <c r="X312" s="40">
        <f t="shared" si="455"/>
        <v>0</v>
      </c>
      <c r="Y312" s="42">
        <f t="shared" si="456"/>
        <v>0</v>
      </c>
      <c r="Z312" s="41">
        <f t="shared" si="457"/>
        <v>0</v>
      </c>
      <c r="AA312" s="41">
        <f t="shared" si="458"/>
        <v>0</v>
      </c>
      <c r="AB312" s="41">
        <f t="shared" si="459"/>
        <v>0</v>
      </c>
      <c r="AC312" s="43">
        <f t="shared" si="460"/>
        <v>0</v>
      </c>
      <c r="AD312" s="44">
        <f t="shared" si="463"/>
        <v>16805.4</v>
      </c>
      <c r="AE312" s="53">
        <f t="shared" si="461"/>
        <v>118991.33</v>
      </c>
      <c r="AF312" s="45">
        <v>504162</v>
      </c>
      <c r="AG312" s="30">
        <f t="shared" si="462"/>
        <v>-16805.4</v>
      </c>
      <c r="AJ312" s="22"/>
    </row>
    <row r="313" spans="1:38" s="23" customFormat="1" ht="21" customHeight="1">
      <c r="A313" s="37"/>
      <c r="C313" s="22"/>
      <c r="D313" s="25"/>
      <c r="E313" s="25"/>
      <c r="F313" s="25"/>
      <c r="G313" s="25"/>
      <c r="H313" s="25"/>
      <c r="I313" s="25"/>
      <c r="J313" s="25"/>
      <c r="L313" s="24"/>
      <c r="O313" s="38"/>
      <c r="P313" s="39"/>
      <c r="Q313" s="40">
        <f t="shared" si="448"/>
        <v>0</v>
      </c>
      <c r="R313" s="41">
        <f t="shared" si="449"/>
        <v>0</v>
      </c>
      <c r="S313" s="41">
        <f t="shared" si="450"/>
        <v>0</v>
      </c>
      <c r="T313" s="40">
        <f t="shared" si="451"/>
        <v>0</v>
      </c>
      <c r="U313" s="41">
        <f t="shared" si="452"/>
        <v>0</v>
      </c>
      <c r="V313" s="42">
        <f t="shared" si="453"/>
        <v>0</v>
      </c>
      <c r="W313" s="42">
        <f t="shared" si="454"/>
        <v>0</v>
      </c>
      <c r="X313" s="40">
        <f t="shared" si="455"/>
        <v>0</v>
      </c>
      <c r="Y313" s="42">
        <f t="shared" si="456"/>
        <v>0</v>
      </c>
      <c r="Z313" s="41">
        <f t="shared" si="457"/>
        <v>0</v>
      </c>
      <c r="AA313" s="41">
        <f t="shared" si="458"/>
        <v>0</v>
      </c>
      <c r="AB313" s="41">
        <f t="shared" si="459"/>
        <v>0</v>
      </c>
      <c r="AC313" s="43">
        <f t="shared" si="460"/>
        <v>0</v>
      </c>
      <c r="AD313" s="44">
        <f t="shared" si="463"/>
        <v>0</v>
      </c>
      <c r="AE313" s="53">
        <f t="shared" si="461"/>
        <v>240.98</v>
      </c>
      <c r="AF313" s="45">
        <v>0</v>
      </c>
      <c r="AG313" s="30">
        <f t="shared" si="462"/>
        <v>0</v>
      </c>
      <c r="AJ313" s="22"/>
    </row>
    <row r="314" spans="1:38" s="23" customFormat="1" ht="21" customHeight="1">
      <c r="A314" s="37"/>
      <c r="C314" s="22"/>
      <c r="D314" s="25"/>
      <c r="E314" s="25"/>
      <c r="F314" s="25"/>
      <c r="G314" s="25"/>
      <c r="H314" s="25"/>
      <c r="I314" s="25"/>
      <c r="J314" s="25"/>
      <c r="O314" s="38"/>
      <c r="P314" s="39"/>
      <c r="Q314" s="40">
        <f t="shared" si="448"/>
        <v>0</v>
      </c>
      <c r="R314" s="41">
        <f t="shared" si="449"/>
        <v>0</v>
      </c>
      <c r="S314" s="41">
        <f t="shared" si="450"/>
        <v>0</v>
      </c>
      <c r="T314" s="40">
        <f t="shared" si="451"/>
        <v>0</v>
      </c>
      <c r="U314" s="41">
        <f t="shared" si="452"/>
        <v>0</v>
      </c>
      <c r="V314" s="42">
        <f t="shared" si="453"/>
        <v>0</v>
      </c>
      <c r="W314" s="42">
        <f t="shared" si="454"/>
        <v>0</v>
      </c>
      <c r="X314" s="40">
        <f t="shared" si="455"/>
        <v>0</v>
      </c>
      <c r="Y314" s="42">
        <f t="shared" si="456"/>
        <v>0</v>
      </c>
      <c r="Z314" s="41">
        <f t="shared" si="457"/>
        <v>0</v>
      </c>
      <c r="AA314" s="41">
        <f t="shared" si="458"/>
        <v>0</v>
      </c>
      <c r="AB314" s="41">
        <f t="shared" si="459"/>
        <v>0</v>
      </c>
      <c r="AC314" s="43">
        <f t="shared" si="460"/>
        <v>0</v>
      </c>
      <c r="AD314" s="44">
        <f t="shared" si="463"/>
        <v>0</v>
      </c>
      <c r="AE314" s="53">
        <f t="shared" si="461"/>
        <v>5506.17</v>
      </c>
      <c r="AF314" s="44">
        <v>0</v>
      </c>
      <c r="AG314" s="30">
        <f t="shared" si="462"/>
        <v>0</v>
      </c>
      <c r="AJ314" s="22"/>
    </row>
    <row r="315" spans="1:38" s="23" customFormat="1" ht="21" customHeight="1">
      <c r="A315" s="37"/>
      <c r="C315" s="22"/>
      <c r="D315" s="25"/>
      <c r="E315" s="25"/>
      <c r="F315" s="25"/>
      <c r="G315" s="25"/>
      <c r="H315" s="25"/>
      <c r="I315" s="25"/>
      <c r="J315" s="25"/>
      <c r="O315" s="38"/>
      <c r="P315" s="39"/>
      <c r="Q315" s="40">
        <f t="shared" si="448"/>
        <v>0</v>
      </c>
      <c r="R315" s="41">
        <f t="shared" si="449"/>
        <v>0</v>
      </c>
      <c r="S315" s="41">
        <f t="shared" si="450"/>
        <v>0</v>
      </c>
      <c r="T315" s="40">
        <f t="shared" si="451"/>
        <v>0</v>
      </c>
      <c r="U315" s="41">
        <f t="shared" si="452"/>
        <v>0</v>
      </c>
      <c r="V315" s="42">
        <f t="shared" si="453"/>
        <v>0</v>
      </c>
      <c r="W315" s="42">
        <f t="shared" si="454"/>
        <v>0</v>
      </c>
      <c r="X315" s="40">
        <f t="shared" si="455"/>
        <v>0</v>
      </c>
      <c r="Y315" s="42">
        <f t="shared" si="456"/>
        <v>0</v>
      </c>
      <c r="Z315" s="41">
        <f t="shared" si="457"/>
        <v>0</v>
      </c>
      <c r="AA315" s="41">
        <f t="shared" si="458"/>
        <v>0</v>
      </c>
      <c r="AB315" s="41">
        <f t="shared" si="459"/>
        <v>0</v>
      </c>
      <c r="AC315" s="43">
        <f t="shared" si="460"/>
        <v>0</v>
      </c>
      <c r="AD315" s="44">
        <f t="shared" si="463"/>
        <v>7399.8</v>
      </c>
      <c r="AE315" s="53">
        <f t="shared" si="461"/>
        <v>69285.73</v>
      </c>
      <c r="AF315" s="45">
        <v>221994</v>
      </c>
      <c r="AG315" s="30">
        <f t="shared" si="462"/>
        <v>-7399.8</v>
      </c>
      <c r="AJ315" s="22"/>
    </row>
    <row r="316" spans="1:38" s="23" customFormat="1" ht="21" customHeight="1">
      <c r="A316" s="37"/>
      <c r="C316" s="22"/>
      <c r="D316" s="25"/>
      <c r="E316" s="25"/>
      <c r="F316" s="25"/>
      <c r="G316" s="25"/>
      <c r="H316" s="25"/>
      <c r="I316" s="25"/>
      <c r="J316" s="25"/>
      <c r="N316" s="24"/>
      <c r="O316" s="38"/>
      <c r="P316" s="39"/>
      <c r="Q316" s="40">
        <f t="shared" si="448"/>
        <v>0</v>
      </c>
      <c r="R316" s="41">
        <f t="shared" si="449"/>
        <v>0</v>
      </c>
      <c r="S316" s="41">
        <f t="shared" si="450"/>
        <v>0</v>
      </c>
      <c r="T316" s="40">
        <f t="shared" si="451"/>
        <v>0</v>
      </c>
      <c r="U316" s="41">
        <f t="shared" si="452"/>
        <v>0</v>
      </c>
      <c r="V316" s="42">
        <f t="shared" si="453"/>
        <v>0</v>
      </c>
      <c r="W316" s="42">
        <f t="shared" si="454"/>
        <v>0</v>
      </c>
      <c r="X316" s="40">
        <f t="shared" si="455"/>
        <v>0</v>
      </c>
      <c r="Y316" s="42">
        <f t="shared" si="456"/>
        <v>0</v>
      </c>
      <c r="Z316" s="41">
        <f t="shared" si="457"/>
        <v>0</v>
      </c>
      <c r="AA316" s="41">
        <f t="shared" si="458"/>
        <v>0</v>
      </c>
      <c r="AB316" s="41">
        <f t="shared" si="459"/>
        <v>0</v>
      </c>
      <c r="AC316" s="43">
        <f t="shared" si="460"/>
        <v>0</v>
      </c>
      <c r="AD316" s="44">
        <f t="shared" si="463"/>
        <v>4861.06666666667</v>
      </c>
      <c r="AE316" s="53">
        <f t="shared" si="461"/>
        <v>39774.96</v>
      </c>
      <c r="AF316" s="45">
        <v>145832</v>
      </c>
      <c r="AG316" s="30">
        <f t="shared" si="462"/>
        <v>-4861.06666666667</v>
      </c>
      <c r="AJ316" s="22"/>
    </row>
    <row r="317" spans="1:38" s="23" customFormat="1" ht="21" customHeight="1">
      <c r="A317" s="37"/>
      <c r="C317" s="22"/>
      <c r="D317" s="25"/>
      <c r="E317" s="25"/>
      <c r="F317" s="25"/>
      <c r="G317" s="25"/>
      <c r="H317" s="25"/>
      <c r="I317" s="25"/>
      <c r="J317" s="25"/>
      <c r="N317" s="24"/>
      <c r="O317" s="38"/>
      <c r="P317" s="39"/>
      <c r="Q317" s="40">
        <f t="shared" si="448"/>
        <v>0</v>
      </c>
      <c r="R317" s="41">
        <f t="shared" si="449"/>
        <v>0</v>
      </c>
      <c r="S317" s="41">
        <f t="shared" si="450"/>
        <v>0</v>
      </c>
      <c r="T317" s="40">
        <f t="shared" si="451"/>
        <v>0</v>
      </c>
      <c r="U317" s="41">
        <f t="shared" si="452"/>
        <v>0</v>
      </c>
      <c r="V317" s="42">
        <f t="shared" si="453"/>
        <v>0</v>
      </c>
      <c r="W317" s="42">
        <f t="shared" si="454"/>
        <v>0</v>
      </c>
      <c r="X317" s="40">
        <f t="shared" si="455"/>
        <v>0</v>
      </c>
      <c r="Y317" s="42">
        <f t="shared" si="456"/>
        <v>0</v>
      </c>
      <c r="Z317" s="41">
        <f t="shared" si="457"/>
        <v>0</v>
      </c>
      <c r="AA317" s="41">
        <f t="shared" si="458"/>
        <v>0</v>
      </c>
      <c r="AB317" s="41">
        <f t="shared" si="459"/>
        <v>0</v>
      </c>
      <c r="AC317" s="43">
        <f t="shared" si="460"/>
        <v>0</v>
      </c>
      <c r="AD317" s="44">
        <f t="shared" si="463"/>
        <v>0</v>
      </c>
      <c r="AE317" s="53">
        <f t="shared" si="461"/>
        <v>1060.8</v>
      </c>
      <c r="AF317" s="45">
        <v>0</v>
      </c>
      <c r="AG317" s="30">
        <f t="shared" si="462"/>
        <v>0</v>
      </c>
      <c r="AJ317" s="22"/>
    </row>
    <row r="318" spans="1:38" s="23" customFormat="1" ht="21" customHeight="1">
      <c r="A318" s="37"/>
      <c r="C318" s="22"/>
      <c r="D318" s="25"/>
      <c r="E318" s="25"/>
      <c r="F318" s="25"/>
      <c r="G318" s="25"/>
      <c r="H318" s="25"/>
      <c r="I318" s="25"/>
      <c r="J318" s="25"/>
      <c r="N318" s="24"/>
      <c r="O318" s="38"/>
      <c r="P318" s="39"/>
      <c r="Q318" s="40">
        <f t="shared" si="448"/>
        <v>0</v>
      </c>
      <c r="R318" s="41">
        <f t="shared" si="449"/>
        <v>0</v>
      </c>
      <c r="S318" s="41">
        <f t="shared" si="450"/>
        <v>0</v>
      </c>
      <c r="T318" s="40">
        <f t="shared" si="451"/>
        <v>0</v>
      </c>
      <c r="U318" s="41">
        <f t="shared" si="452"/>
        <v>0</v>
      </c>
      <c r="V318" s="42">
        <f t="shared" si="453"/>
        <v>0</v>
      </c>
      <c r="W318" s="42">
        <f t="shared" si="454"/>
        <v>0</v>
      </c>
      <c r="X318" s="40">
        <f t="shared" si="455"/>
        <v>0</v>
      </c>
      <c r="Y318" s="42">
        <f t="shared" si="456"/>
        <v>0</v>
      </c>
      <c r="Z318" s="41">
        <f t="shared" si="457"/>
        <v>0</v>
      </c>
      <c r="AA318" s="41">
        <f t="shared" si="458"/>
        <v>0</v>
      </c>
      <c r="AB318" s="41">
        <f t="shared" si="459"/>
        <v>0</v>
      </c>
      <c r="AC318" s="43">
        <f t="shared" si="460"/>
        <v>0</v>
      </c>
      <c r="AD318" s="44">
        <f t="shared" si="463"/>
        <v>0</v>
      </c>
      <c r="AE318" s="53">
        <f t="shared" si="461"/>
        <v>3427.58</v>
      </c>
      <c r="AF318" s="44">
        <v>0</v>
      </c>
      <c r="AG318" s="30"/>
      <c r="AJ318" s="22"/>
    </row>
    <row r="319" spans="1:38" s="23" customFormat="1" ht="21" customHeight="1">
      <c r="A319" s="37"/>
      <c r="C319" s="22"/>
      <c r="D319" s="25"/>
      <c r="E319" s="25"/>
      <c r="F319" s="25"/>
      <c r="G319" s="25"/>
      <c r="H319" s="25"/>
      <c r="I319" s="25"/>
      <c r="J319" s="25"/>
      <c r="N319" s="24"/>
      <c r="O319" s="38"/>
      <c r="P319" s="39"/>
      <c r="Q319" s="40">
        <f t="shared" si="448"/>
        <v>0</v>
      </c>
      <c r="R319" s="41">
        <f t="shared" si="449"/>
        <v>0</v>
      </c>
      <c r="S319" s="41">
        <f t="shared" si="450"/>
        <v>0</v>
      </c>
      <c r="T319" s="40">
        <f t="shared" si="451"/>
        <v>0</v>
      </c>
      <c r="U319" s="41">
        <f t="shared" si="452"/>
        <v>0</v>
      </c>
      <c r="V319" s="42">
        <f t="shared" si="453"/>
        <v>0</v>
      </c>
      <c r="W319" s="42">
        <f t="shared" si="454"/>
        <v>0</v>
      </c>
      <c r="X319" s="40">
        <f t="shared" si="455"/>
        <v>0</v>
      </c>
      <c r="Y319" s="42">
        <f t="shared" si="456"/>
        <v>0</v>
      </c>
      <c r="Z319" s="41">
        <f t="shared" si="457"/>
        <v>0</v>
      </c>
      <c r="AA319" s="41">
        <f t="shared" si="458"/>
        <v>0</v>
      </c>
      <c r="AB319" s="41">
        <f t="shared" si="459"/>
        <v>0</v>
      </c>
      <c r="AC319" s="43">
        <f t="shared" si="460"/>
        <v>0</v>
      </c>
      <c r="AD319" s="44">
        <f t="shared" si="463"/>
        <v>0</v>
      </c>
      <c r="AE319" s="53">
        <f t="shared" si="461"/>
        <v>0</v>
      </c>
      <c r="AF319" s="44">
        <v>0</v>
      </c>
      <c r="AG319" s="30"/>
      <c r="AJ319" s="22"/>
    </row>
    <row r="320" spans="1:38" s="23" customFormat="1" ht="21" customHeight="1">
      <c r="A320" s="37"/>
      <c r="C320" s="22"/>
      <c r="D320" s="25"/>
      <c r="E320" s="25"/>
      <c r="F320" s="25"/>
      <c r="G320" s="25"/>
      <c r="H320" s="25"/>
      <c r="I320" s="25"/>
      <c r="J320" s="25"/>
      <c r="M320" s="24"/>
      <c r="N320" s="24"/>
      <c r="O320" s="50" t="s">
        <v>26172</v>
      </c>
      <c r="P320" s="50"/>
      <c r="Q320" s="32">
        <f>SUM(Q310:Q319)</f>
        <v>0</v>
      </c>
      <c r="R320" s="32">
        <f>SUM(R310:R319)</f>
        <v>0</v>
      </c>
      <c r="S320" s="32">
        <f>SUM(S310:S319)</f>
        <v>0</v>
      </c>
      <c r="T320" s="32">
        <f>SUM(T310:T319)</f>
        <v>0</v>
      </c>
      <c r="U320" s="36">
        <f t="shared" si="452"/>
        <v>0</v>
      </c>
      <c r="V320" s="51" t="e">
        <f>T320/R320</f>
        <v>#DIV/0!</v>
      </c>
      <c r="W320" s="51" t="e">
        <f>U320/R320</f>
        <v>#DIV/0!</v>
      </c>
      <c r="X320" s="32">
        <f>SUM(X310:X319)</f>
        <v>0</v>
      </c>
      <c r="Y320" s="51">
        <f t="shared" si="456"/>
        <v>0</v>
      </c>
      <c r="Z320" s="32">
        <f>SUM(Z310:Z319)</f>
        <v>0</v>
      </c>
      <c r="AA320" s="32">
        <f>SUM(AA310:AA319)</f>
        <v>0</v>
      </c>
      <c r="AB320" s="32">
        <f>SUM(AB310:AB319)</f>
        <v>0</v>
      </c>
      <c r="AC320" s="52">
        <f t="shared" si="460"/>
        <v>0</v>
      </c>
      <c r="AD320" s="32">
        <f>SUM(AD310:AD319)</f>
        <v>60751.1333333333</v>
      </c>
      <c r="AE320" s="32">
        <f>SUM(AE310:AE319)</f>
        <v>693996.45</v>
      </c>
      <c r="AF320" s="32">
        <f>SUM(AF310:AF319)</f>
        <v>1822534</v>
      </c>
      <c r="AG320" s="30"/>
      <c r="AJ320" s="22"/>
    </row>
    <row r="321" spans="1:38" s="23" customFormat="1" ht="21" customHeight="1">
      <c r="A321" s="37"/>
      <c r="C321" s="22"/>
      <c r="D321" s="25"/>
      <c r="E321" s="25"/>
      <c r="F321" s="25"/>
      <c r="G321" s="25"/>
      <c r="H321" s="25"/>
      <c r="I321" s="25"/>
      <c r="J321" s="25"/>
      <c r="M321" s="24"/>
      <c r="N321" s="24"/>
      <c r="O321" s="38"/>
      <c r="P321" s="39"/>
      <c r="Q321" s="40">
        <f t="shared" ref="Q321:Q330" si="464">SUMIFS($C:$C,$A:$A,$O:$O,$B:$B,P321)</f>
        <v>0</v>
      </c>
      <c r="R321" s="41">
        <f t="shared" ref="R321:R330" si="465">SUMIFS($D:$D,$A:$A,$O:$O,$B:$B,P321)</f>
        <v>0</v>
      </c>
      <c r="S321" s="41">
        <f t="shared" ref="S321:S330" si="466">SUMIFS($E:$E,$A:$A,$O:$O,$B:$B,P321)</f>
        <v>0</v>
      </c>
      <c r="T321" s="40">
        <f t="shared" ref="T321:T330" si="467">SUMIFS($F:$F,$A:$A,$O:$O,$B:$B,P321)</f>
        <v>0</v>
      </c>
      <c r="U321" s="41">
        <f t="shared" ref="U321:U331" si="468">S321-T321</f>
        <v>0</v>
      </c>
      <c r="V321" s="42">
        <f t="shared" ref="V321:V330" si="469">IFERROR(T321/R321,0)</f>
        <v>0</v>
      </c>
      <c r="W321" s="42">
        <f t="shared" ref="W321:W330" si="470">IFERROR(U321/R321,0)</f>
        <v>0</v>
      </c>
      <c r="X321" s="40">
        <f t="shared" ref="X321:X330" si="471">SUMIFS($I:$I,$A:$A,$O:$O,$B:$B,P321)</f>
        <v>0</v>
      </c>
      <c r="Y321" s="42">
        <f t="shared" ref="Y321:Y331" si="472">IFERROR(X321/(Z321+X321),0)</f>
        <v>0</v>
      </c>
      <c r="Z321" s="41">
        <f t="shared" ref="Z321:Z330" si="473">SUMIFS($H:$H,$A:$A,$O:$O,$B:$B,P321)</f>
        <v>0</v>
      </c>
      <c r="AA321" s="41">
        <f t="shared" ref="AA321:AA330" si="474">SUMIFS($J:$J,$A:$A,$O:$O,$B:$B,P321)</f>
        <v>0</v>
      </c>
      <c r="AB321" s="41">
        <f t="shared" ref="AB321:AB330" si="475">AA321-T321</f>
        <v>0</v>
      </c>
      <c r="AC321" s="43">
        <f t="shared" ref="AC321:AC331" si="476">IFERROR((AA321-T321)/Z321,0)</f>
        <v>0</v>
      </c>
      <c r="AD321" s="44">
        <f>AF321/30</f>
        <v>17414.1666666667</v>
      </c>
      <c r="AE321" s="53">
        <f t="shared" ref="AE321:AE330" si="477">X321+Z321+AE310</f>
        <v>237320.15</v>
      </c>
      <c r="AF321" s="44">
        <v>522425</v>
      </c>
      <c r="AG321" s="30">
        <f t="shared" ref="AG321:AG328" si="478">R321-AD321</f>
        <v>-17414.1666666667</v>
      </c>
      <c r="AJ321" s="22"/>
    </row>
    <row r="322" spans="1:38" s="23" customFormat="1" ht="21" customHeight="1">
      <c r="A322" s="37"/>
      <c r="C322" s="22"/>
      <c r="D322" s="25"/>
      <c r="E322" s="25"/>
      <c r="F322" s="25"/>
      <c r="G322" s="25"/>
      <c r="H322" s="25"/>
      <c r="I322" s="25"/>
      <c r="J322" s="25"/>
      <c r="M322" s="24"/>
      <c r="N322" s="24"/>
      <c r="O322" s="38"/>
      <c r="P322" s="39"/>
      <c r="Q322" s="40">
        <f t="shared" si="464"/>
        <v>0</v>
      </c>
      <c r="R322" s="41">
        <f t="shared" si="465"/>
        <v>0</v>
      </c>
      <c r="S322" s="41">
        <f t="shared" si="466"/>
        <v>0</v>
      </c>
      <c r="T322" s="40">
        <f t="shared" si="467"/>
        <v>0</v>
      </c>
      <c r="U322" s="41">
        <f t="shared" si="468"/>
        <v>0</v>
      </c>
      <c r="V322" s="42">
        <f t="shared" si="469"/>
        <v>0</v>
      </c>
      <c r="W322" s="42">
        <f t="shared" si="470"/>
        <v>0</v>
      </c>
      <c r="X322" s="40">
        <f t="shared" si="471"/>
        <v>0</v>
      </c>
      <c r="Y322" s="42">
        <f t="shared" si="472"/>
        <v>0</v>
      </c>
      <c r="Z322" s="41">
        <f t="shared" si="473"/>
        <v>0</v>
      </c>
      <c r="AA322" s="41">
        <f t="shared" si="474"/>
        <v>0</v>
      </c>
      <c r="AB322" s="41">
        <f t="shared" si="475"/>
        <v>0</v>
      </c>
      <c r="AC322" s="43">
        <f t="shared" si="476"/>
        <v>0</v>
      </c>
      <c r="AD322" s="44">
        <f t="shared" ref="AD322:AD330" si="479">AF322/30</f>
        <v>14270.7</v>
      </c>
      <c r="AE322" s="53">
        <f t="shared" si="477"/>
        <v>218388.75</v>
      </c>
      <c r="AF322" s="45">
        <v>428121</v>
      </c>
      <c r="AG322" s="30">
        <f t="shared" si="478"/>
        <v>-14270.7</v>
      </c>
      <c r="AJ322" s="22"/>
    </row>
    <row r="323" spans="1:38" s="23" customFormat="1" ht="21" customHeight="1">
      <c r="A323" s="37"/>
      <c r="C323" s="22"/>
      <c r="D323" s="25"/>
      <c r="E323" s="25"/>
      <c r="F323" s="25"/>
      <c r="G323" s="25"/>
      <c r="H323" s="25"/>
      <c r="I323" s="25"/>
      <c r="J323" s="25"/>
      <c r="M323" s="24"/>
      <c r="O323" s="38"/>
      <c r="P323" s="39"/>
      <c r="Q323" s="40">
        <f t="shared" si="464"/>
        <v>0</v>
      </c>
      <c r="R323" s="41">
        <f t="shared" si="465"/>
        <v>0</v>
      </c>
      <c r="S323" s="41">
        <f t="shared" si="466"/>
        <v>0</v>
      </c>
      <c r="T323" s="40">
        <f t="shared" si="467"/>
        <v>0</v>
      </c>
      <c r="U323" s="41">
        <f t="shared" si="468"/>
        <v>0</v>
      </c>
      <c r="V323" s="42">
        <f t="shared" si="469"/>
        <v>0</v>
      </c>
      <c r="W323" s="42">
        <f t="shared" si="470"/>
        <v>0</v>
      </c>
      <c r="X323" s="40">
        <f t="shared" si="471"/>
        <v>0</v>
      </c>
      <c r="Y323" s="42">
        <f t="shared" si="472"/>
        <v>0</v>
      </c>
      <c r="Z323" s="41">
        <f t="shared" si="473"/>
        <v>0</v>
      </c>
      <c r="AA323" s="41">
        <f t="shared" si="474"/>
        <v>0</v>
      </c>
      <c r="AB323" s="41">
        <f t="shared" si="475"/>
        <v>0</v>
      </c>
      <c r="AC323" s="43">
        <f t="shared" si="476"/>
        <v>0</v>
      </c>
      <c r="AD323" s="44">
        <f t="shared" si="479"/>
        <v>16805.4</v>
      </c>
      <c r="AE323" s="53">
        <f t="shared" si="477"/>
        <v>118991.33</v>
      </c>
      <c r="AF323" s="45">
        <v>504162</v>
      </c>
      <c r="AG323" s="30">
        <f t="shared" si="478"/>
        <v>-16805.4</v>
      </c>
      <c r="AJ323" s="22"/>
    </row>
    <row r="324" spans="1:38" s="23" customFormat="1" ht="21" customHeight="1">
      <c r="A324" s="37"/>
      <c r="C324" s="22"/>
      <c r="D324" s="25"/>
      <c r="E324" s="25"/>
      <c r="F324" s="25"/>
      <c r="G324" s="25"/>
      <c r="H324" s="25"/>
      <c r="I324" s="25"/>
      <c r="J324" s="25"/>
      <c r="M324" s="24"/>
      <c r="O324" s="38"/>
      <c r="P324" s="39"/>
      <c r="Q324" s="40">
        <f t="shared" si="464"/>
        <v>0</v>
      </c>
      <c r="R324" s="41">
        <f t="shared" si="465"/>
        <v>0</v>
      </c>
      <c r="S324" s="41">
        <f t="shared" si="466"/>
        <v>0</v>
      </c>
      <c r="T324" s="40">
        <f t="shared" si="467"/>
        <v>0</v>
      </c>
      <c r="U324" s="41">
        <f t="shared" si="468"/>
        <v>0</v>
      </c>
      <c r="V324" s="42">
        <f t="shared" si="469"/>
        <v>0</v>
      </c>
      <c r="W324" s="42">
        <f t="shared" si="470"/>
        <v>0</v>
      </c>
      <c r="X324" s="40">
        <f t="shared" si="471"/>
        <v>0</v>
      </c>
      <c r="Y324" s="42">
        <f t="shared" si="472"/>
        <v>0</v>
      </c>
      <c r="Z324" s="41">
        <f t="shared" si="473"/>
        <v>0</v>
      </c>
      <c r="AA324" s="41">
        <f t="shared" si="474"/>
        <v>0</v>
      </c>
      <c r="AB324" s="41">
        <f t="shared" si="475"/>
        <v>0</v>
      </c>
      <c r="AC324" s="43">
        <f t="shared" si="476"/>
        <v>0</v>
      </c>
      <c r="AD324" s="44">
        <f t="shared" si="479"/>
        <v>0</v>
      </c>
      <c r="AE324" s="53">
        <f t="shared" si="477"/>
        <v>240.98</v>
      </c>
      <c r="AF324" s="45">
        <v>0</v>
      </c>
      <c r="AG324" s="30">
        <f t="shared" si="478"/>
        <v>0</v>
      </c>
      <c r="AJ324" s="22"/>
    </row>
    <row r="325" spans="1:38" s="23" customFormat="1" ht="21" customHeight="1">
      <c r="A325" s="37"/>
      <c r="C325" s="22"/>
      <c r="D325" s="25"/>
      <c r="E325" s="25"/>
      <c r="F325" s="25"/>
      <c r="G325" s="25"/>
      <c r="H325" s="25"/>
      <c r="I325" s="25"/>
      <c r="J325" s="25"/>
      <c r="M325" s="24"/>
      <c r="O325" s="38"/>
      <c r="P325" s="39"/>
      <c r="Q325" s="40">
        <f t="shared" si="464"/>
        <v>0</v>
      </c>
      <c r="R325" s="41">
        <f t="shared" si="465"/>
        <v>0</v>
      </c>
      <c r="S325" s="41">
        <f t="shared" si="466"/>
        <v>0</v>
      </c>
      <c r="T325" s="40">
        <f t="shared" si="467"/>
        <v>0</v>
      </c>
      <c r="U325" s="41">
        <f t="shared" si="468"/>
        <v>0</v>
      </c>
      <c r="V325" s="42">
        <f t="shared" si="469"/>
        <v>0</v>
      </c>
      <c r="W325" s="42">
        <f t="shared" si="470"/>
        <v>0</v>
      </c>
      <c r="X325" s="40">
        <f t="shared" si="471"/>
        <v>0</v>
      </c>
      <c r="Y325" s="42">
        <f t="shared" si="472"/>
        <v>0</v>
      </c>
      <c r="Z325" s="41">
        <f t="shared" si="473"/>
        <v>0</v>
      </c>
      <c r="AA325" s="41">
        <f t="shared" si="474"/>
        <v>0</v>
      </c>
      <c r="AB325" s="41">
        <f t="shared" si="475"/>
        <v>0</v>
      </c>
      <c r="AC325" s="43">
        <f t="shared" si="476"/>
        <v>0</v>
      </c>
      <c r="AD325" s="44">
        <f t="shared" si="479"/>
        <v>0</v>
      </c>
      <c r="AE325" s="53">
        <f t="shared" si="477"/>
        <v>5506.17</v>
      </c>
      <c r="AF325" s="44">
        <v>0</v>
      </c>
      <c r="AG325" s="30">
        <f t="shared" si="478"/>
        <v>0</v>
      </c>
      <c r="AJ325" s="22"/>
    </row>
    <row r="326" spans="1:38" s="23" customFormat="1" ht="21" customHeight="1">
      <c r="A326" s="37"/>
      <c r="C326" s="22"/>
      <c r="D326" s="25"/>
      <c r="E326" s="25"/>
      <c r="F326" s="25"/>
      <c r="G326" s="25"/>
      <c r="H326" s="25"/>
      <c r="I326" s="25"/>
      <c r="J326" s="25"/>
      <c r="M326" s="24"/>
      <c r="O326" s="38"/>
      <c r="P326" s="39"/>
      <c r="Q326" s="40">
        <f t="shared" si="464"/>
        <v>0</v>
      </c>
      <c r="R326" s="41">
        <f t="shared" si="465"/>
        <v>0</v>
      </c>
      <c r="S326" s="41">
        <f t="shared" si="466"/>
        <v>0</v>
      </c>
      <c r="T326" s="40">
        <f t="shared" si="467"/>
        <v>0</v>
      </c>
      <c r="U326" s="41">
        <f t="shared" si="468"/>
        <v>0</v>
      </c>
      <c r="V326" s="42">
        <f t="shared" si="469"/>
        <v>0</v>
      </c>
      <c r="W326" s="42">
        <f t="shared" si="470"/>
        <v>0</v>
      </c>
      <c r="X326" s="40">
        <f t="shared" si="471"/>
        <v>0</v>
      </c>
      <c r="Y326" s="42">
        <f t="shared" si="472"/>
        <v>0</v>
      </c>
      <c r="Z326" s="41">
        <f t="shared" si="473"/>
        <v>0</v>
      </c>
      <c r="AA326" s="41">
        <f t="shared" si="474"/>
        <v>0</v>
      </c>
      <c r="AB326" s="41">
        <f t="shared" si="475"/>
        <v>0</v>
      </c>
      <c r="AC326" s="43">
        <f t="shared" si="476"/>
        <v>0</v>
      </c>
      <c r="AD326" s="44">
        <f t="shared" si="479"/>
        <v>7399.8</v>
      </c>
      <c r="AE326" s="53">
        <f t="shared" si="477"/>
        <v>69285.73</v>
      </c>
      <c r="AF326" s="45">
        <v>221994</v>
      </c>
      <c r="AG326" s="30">
        <f t="shared" si="478"/>
        <v>-7399.8</v>
      </c>
      <c r="AJ326" s="22"/>
    </row>
    <row r="327" spans="1:38" s="23" customFormat="1" ht="21" customHeight="1">
      <c r="A327" s="37"/>
      <c r="C327" s="22"/>
      <c r="D327" s="25"/>
      <c r="E327" s="25"/>
      <c r="F327" s="25"/>
      <c r="G327" s="25"/>
      <c r="H327" s="25"/>
      <c r="I327" s="25"/>
      <c r="J327" s="25"/>
      <c r="M327" s="24"/>
      <c r="N327" s="24"/>
      <c r="O327" s="38"/>
      <c r="P327" s="39"/>
      <c r="Q327" s="40">
        <f t="shared" si="464"/>
        <v>0</v>
      </c>
      <c r="R327" s="41">
        <f t="shared" si="465"/>
        <v>0</v>
      </c>
      <c r="S327" s="41">
        <f t="shared" si="466"/>
        <v>0</v>
      </c>
      <c r="T327" s="40">
        <f t="shared" si="467"/>
        <v>0</v>
      </c>
      <c r="U327" s="41">
        <f t="shared" si="468"/>
        <v>0</v>
      </c>
      <c r="V327" s="42">
        <f t="shared" si="469"/>
        <v>0</v>
      </c>
      <c r="W327" s="42">
        <f t="shared" si="470"/>
        <v>0</v>
      </c>
      <c r="X327" s="40">
        <f t="shared" si="471"/>
        <v>0</v>
      </c>
      <c r="Y327" s="42">
        <f t="shared" si="472"/>
        <v>0</v>
      </c>
      <c r="Z327" s="41">
        <f t="shared" si="473"/>
        <v>0</v>
      </c>
      <c r="AA327" s="41">
        <f t="shared" si="474"/>
        <v>0</v>
      </c>
      <c r="AB327" s="41">
        <f t="shared" si="475"/>
        <v>0</v>
      </c>
      <c r="AC327" s="43">
        <f t="shared" si="476"/>
        <v>0</v>
      </c>
      <c r="AD327" s="44">
        <f t="shared" si="479"/>
        <v>4861.06666666667</v>
      </c>
      <c r="AE327" s="53">
        <f t="shared" si="477"/>
        <v>39774.96</v>
      </c>
      <c r="AF327" s="45">
        <v>145832</v>
      </c>
      <c r="AG327" s="30">
        <f t="shared" si="478"/>
        <v>-4861.06666666667</v>
      </c>
      <c r="AJ327" s="22"/>
    </row>
    <row r="328" spans="1:38" s="23" customFormat="1" ht="21" customHeight="1">
      <c r="A328" s="37"/>
      <c r="C328" s="22"/>
      <c r="D328" s="25"/>
      <c r="E328" s="25"/>
      <c r="F328" s="25"/>
      <c r="G328" s="25"/>
      <c r="H328" s="25"/>
      <c r="I328" s="25"/>
      <c r="J328" s="25"/>
      <c r="M328" s="24"/>
      <c r="N328" s="24"/>
      <c r="O328" s="38"/>
      <c r="P328" s="39"/>
      <c r="Q328" s="40">
        <f t="shared" si="464"/>
        <v>0</v>
      </c>
      <c r="R328" s="41">
        <f t="shared" si="465"/>
        <v>0</v>
      </c>
      <c r="S328" s="41">
        <f t="shared" si="466"/>
        <v>0</v>
      </c>
      <c r="T328" s="40">
        <f t="shared" si="467"/>
        <v>0</v>
      </c>
      <c r="U328" s="41">
        <f t="shared" si="468"/>
        <v>0</v>
      </c>
      <c r="V328" s="42">
        <f t="shared" si="469"/>
        <v>0</v>
      </c>
      <c r="W328" s="42">
        <f t="shared" si="470"/>
        <v>0</v>
      </c>
      <c r="X328" s="40">
        <f t="shared" si="471"/>
        <v>0</v>
      </c>
      <c r="Y328" s="42">
        <f t="shared" si="472"/>
        <v>0</v>
      </c>
      <c r="Z328" s="41">
        <f t="shared" si="473"/>
        <v>0</v>
      </c>
      <c r="AA328" s="41">
        <f t="shared" si="474"/>
        <v>0</v>
      </c>
      <c r="AB328" s="41">
        <f t="shared" si="475"/>
        <v>0</v>
      </c>
      <c r="AC328" s="43">
        <f t="shared" si="476"/>
        <v>0</v>
      </c>
      <c r="AD328" s="44">
        <f t="shared" si="479"/>
        <v>0</v>
      </c>
      <c r="AE328" s="53">
        <f t="shared" si="477"/>
        <v>1060.8</v>
      </c>
      <c r="AF328" s="45">
        <v>0</v>
      </c>
      <c r="AG328" s="30">
        <f t="shared" si="478"/>
        <v>0</v>
      </c>
      <c r="AJ328" s="22"/>
    </row>
    <row r="329" spans="1:38" s="23" customFormat="1" ht="21" customHeight="1">
      <c r="A329" s="37"/>
      <c r="C329" s="22"/>
      <c r="D329" s="25"/>
      <c r="E329" s="25"/>
      <c r="F329" s="25"/>
      <c r="G329" s="25"/>
      <c r="H329" s="25"/>
      <c r="I329" s="25"/>
      <c r="J329" s="25"/>
      <c r="M329" s="24"/>
      <c r="N329" s="24"/>
      <c r="O329" s="38"/>
      <c r="P329" s="39"/>
      <c r="Q329" s="40">
        <f t="shared" si="464"/>
        <v>0</v>
      </c>
      <c r="R329" s="41">
        <f t="shared" si="465"/>
        <v>0</v>
      </c>
      <c r="S329" s="41">
        <f t="shared" si="466"/>
        <v>0</v>
      </c>
      <c r="T329" s="40">
        <f t="shared" si="467"/>
        <v>0</v>
      </c>
      <c r="U329" s="41">
        <f t="shared" si="468"/>
        <v>0</v>
      </c>
      <c r="V329" s="42">
        <f t="shared" si="469"/>
        <v>0</v>
      </c>
      <c r="W329" s="42">
        <f t="shared" si="470"/>
        <v>0</v>
      </c>
      <c r="X329" s="40">
        <f t="shared" si="471"/>
        <v>0</v>
      </c>
      <c r="Y329" s="42">
        <f t="shared" si="472"/>
        <v>0</v>
      </c>
      <c r="Z329" s="41">
        <f t="shared" si="473"/>
        <v>0</v>
      </c>
      <c r="AA329" s="41">
        <f t="shared" si="474"/>
        <v>0</v>
      </c>
      <c r="AB329" s="41">
        <f t="shared" si="475"/>
        <v>0</v>
      </c>
      <c r="AC329" s="43">
        <f t="shared" si="476"/>
        <v>0</v>
      </c>
      <c r="AD329" s="44">
        <f t="shared" si="479"/>
        <v>0</v>
      </c>
      <c r="AE329" s="53">
        <f t="shared" si="477"/>
        <v>3427.58</v>
      </c>
      <c r="AF329" s="44">
        <v>0</v>
      </c>
      <c r="AG329" s="30"/>
      <c r="AJ329" s="22"/>
    </row>
    <row r="330" spans="1:38" s="23" customFormat="1" ht="21" customHeight="1">
      <c r="A330" s="37"/>
      <c r="C330" s="22"/>
      <c r="D330" s="25"/>
      <c r="E330" s="25"/>
      <c r="F330" s="25"/>
      <c r="G330" s="25"/>
      <c r="H330" s="25"/>
      <c r="I330" s="25"/>
      <c r="J330" s="25"/>
      <c r="M330" s="24"/>
      <c r="N330" s="24"/>
      <c r="O330" s="38"/>
      <c r="P330" s="39"/>
      <c r="Q330" s="40">
        <f t="shared" si="464"/>
        <v>0</v>
      </c>
      <c r="R330" s="41">
        <f t="shared" si="465"/>
        <v>0</v>
      </c>
      <c r="S330" s="41">
        <f t="shared" si="466"/>
        <v>0</v>
      </c>
      <c r="T330" s="40">
        <f t="shared" si="467"/>
        <v>0</v>
      </c>
      <c r="U330" s="41">
        <f t="shared" si="468"/>
        <v>0</v>
      </c>
      <c r="V330" s="42">
        <f t="shared" si="469"/>
        <v>0</v>
      </c>
      <c r="W330" s="42">
        <f t="shared" si="470"/>
        <v>0</v>
      </c>
      <c r="X330" s="40">
        <f t="shared" si="471"/>
        <v>0</v>
      </c>
      <c r="Y330" s="42">
        <f t="shared" si="472"/>
        <v>0</v>
      </c>
      <c r="Z330" s="41">
        <f t="shared" si="473"/>
        <v>0</v>
      </c>
      <c r="AA330" s="41">
        <f t="shared" si="474"/>
        <v>0</v>
      </c>
      <c r="AB330" s="41">
        <f t="shared" si="475"/>
        <v>0</v>
      </c>
      <c r="AC330" s="43">
        <f t="shared" si="476"/>
        <v>0</v>
      </c>
      <c r="AD330" s="44">
        <f t="shared" si="479"/>
        <v>0</v>
      </c>
      <c r="AE330" s="53">
        <f t="shared" si="477"/>
        <v>0</v>
      </c>
      <c r="AF330" s="44">
        <v>0</v>
      </c>
      <c r="AG330" s="30"/>
      <c r="AJ330" s="22"/>
    </row>
    <row r="331" spans="1:38" s="24" customFormat="1" ht="21" customHeight="1">
      <c r="A331" s="37"/>
      <c r="B331" s="23"/>
      <c r="C331" s="22"/>
      <c r="D331" s="25"/>
      <c r="E331" s="25"/>
      <c r="F331" s="25"/>
      <c r="G331" s="25"/>
      <c r="H331" s="25"/>
      <c r="I331" s="25"/>
      <c r="J331" s="25"/>
      <c r="K331" s="23"/>
      <c r="L331" s="23"/>
      <c r="M331" s="23"/>
      <c r="O331" s="50" t="s">
        <v>26172</v>
      </c>
      <c r="P331" s="50"/>
      <c r="Q331" s="32">
        <f>SUM(Q321:Q330)</f>
        <v>0</v>
      </c>
      <c r="R331" s="32">
        <f>SUM(R321:R330)</f>
        <v>0</v>
      </c>
      <c r="S331" s="32">
        <f>SUM(S321:S330)</f>
        <v>0</v>
      </c>
      <c r="T331" s="32">
        <f>SUM(T321:T330)</f>
        <v>0</v>
      </c>
      <c r="U331" s="36">
        <f t="shared" si="468"/>
        <v>0</v>
      </c>
      <c r="V331" s="51" t="e">
        <f>T331/R331</f>
        <v>#DIV/0!</v>
      </c>
      <c r="W331" s="51" t="e">
        <f>U331/R331</f>
        <v>#DIV/0!</v>
      </c>
      <c r="X331" s="32">
        <f>SUM(X321:X330)</f>
        <v>0</v>
      </c>
      <c r="Y331" s="51">
        <f t="shared" si="472"/>
        <v>0</v>
      </c>
      <c r="Z331" s="32">
        <f>SUM(Z321:Z330)</f>
        <v>0</v>
      </c>
      <c r="AA331" s="32">
        <f>SUM(AA321:AA330)</f>
        <v>0</v>
      </c>
      <c r="AB331" s="32">
        <f>SUM(AB321:AB330)</f>
        <v>0</v>
      </c>
      <c r="AC331" s="52">
        <f t="shared" si="476"/>
        <v>0</v>
      </c>
      <c r="AD331" s="32">
        <f>SUM(AD321:AD330)</f>
        <v>60751.1333333333</v>
      </c>
      <c r="AE331" s="32">
        <f>SUM(AE321:AE330)</f>
        <v>693996.45</v>
      </c>
      <c r="AF331" s="32">
        <f>SUM(AF321:AF330)</f>
        <v>1822534</v>
      </c>
      <c r="AG331" s="30"/>
      <c r="AJ331" s="26"/>
      <c r="AL331" s="23"/>
    </row>
    <row r="332" spans="1:38" s="24" customFormat="1" ht="21" customHeight="1">
      <c r="A332" s="37"/>
      <c r="B332" s="23"/>
      <c r="C332" s="22"/>
      <c r="D332" s="25"/>
      <c r="E332" s="25"/>
      <c r="F332" s="25"/>
      <c r="G332" s="25"/>
      <c r="H332" s="25"/>
      <c r="I332" s="25"/>
      <c r="J332" s="25"/>
      <c r="K332" s="23"/>
      <c r="L332" s="23"/>
      <c r="O332" s="38"/>
      <c r="P332" s="39"/>
      <c r="Q332" s="40">
        <f t="shared" ref="Q332:Q341" si="480">SUMIFS($C:$C,$A:$A,$O:$O,$B:$B,P332)</f>
        <v>0</v>
      </c>
      <c r="R332" s="41">
        <f t="shared" ref="R332:R341" si="481">SUMIFS($D:$D,$A:$A,$O:$O,$B:$B,P332)</f>
        <v>0</v>
      </c>
      <c r="S332" s="41">
        <f t="shared" ref="S332:S341" si="482">SUMIFS($E:$E,$A:$A,$O:$O,$B:$B,P332)</f>
        <v>0</v>
      </c>
      <c r="T332" s="40">
        <f t="shared" ref="T332:T341" si="483">SUMIFS($F:$F,$A:$A,$O:$O,$B:$B,P332)</f>
        <v>0</v>
      </c>
      <c r="U332" s="41">
        <f t="shared" ref="U332:U342" si="484">S332-T332</f>
        <v>0</v>
      </c>
      <c r="V332" s="42">
        <f t="shared" ref="V332:V341" si="485">IFERROR(T332/R332,0)</f>
        <v>0</v>
      </c>
      <c r="W332" s="42">
        <f t="shared" ref="W332:W341" si="486">IFERROR(U332/R332,0)</f>
        <v>0</v>
      </c>
      <c r="X332" s="40">
        <f t="shared" ref="X332:X341" si="487">SUMIFS($I:$I,$A:$A,$O:$O,$B:$B,P332)</f>
        <v>0</v>
      </c>
      <c r="Y332" s="42">
        <f t="shared" ref="Y332:Y342" si="488">IFERROR(X332/(Z332+X332),0)</f>
        <v>0</v>
      </c>
      <c r="Z332" s="41">
        <f t="shared" ref="Z332:Z341" si="489">SUMIFS($H:$H,$A:$A,$O:$O,$B:$B,P332)</f>
        <v>0</v>
      </c>
      <c r="AA332" s="41">
        <f t="shared" ref="AA332:AA341" si="490">SUMIFS($J:$J,$A:$A,$O:$O,$B:$B,P332)</f>
        <v>0</v>
      </c>
      <c r="AB332" s="41">
        <f t="shared" ref="AB332:AB341" si="491">AA332-T332</f>
        <v>0</v>
      </c>
      <c r="AC332" s="43">
        <f t="shared" ref="AC332:AC342" si="492">IFERROR((AA332-T332)/Z332,0)</f>
        <v>0</v>
      </c>
      <c r="AD332" s="44">
        <f>AF332/30</f>
        <v>17414.1666666667</v>
      </c>
      <c r="AE332" s="53">
        <f t="shared" ref="AE332:AE341" si="493">X332+Z332+AE321</f>
        <v>237320.15</v>
      </c>
      <c r="AF332" s="44">
        <v>522425</v>
      </c>
      <c r="AG332" s="30">
        <f t="shared" ref="AG332:AG339" si="494">R332-AD332</f>
        <v>-17414.1666666667</v>
      </c>
      <c r="AJ332" s="26"/>
    </row>
    <row r="333" spans="1:38" s="24" customFormat="1" ht="21" customHeight="1">
      <c r="A333" s="37"/>
      <c r="B333" s="23"/>
      <c r="C333" s="22"/>
      <c r="D333" s="25"/>
      <c r="E333" s="25"/>
      <c r="F333" s="25"/>
      <c r="G333" s="25"/>
      <c r="H333" s="25"/>
      <c r="I333" s="25"/>
      <c r="J333" s="25"/>
      <c r="K333" s="23"/>
      <c r="L333" s="23"/>
      <c r="O333" s="38"/>
      <c r="P333" s="39"/>
      <c r="Q333" s="40">
        <f t="shared" si="480"/>
        <v>0</v>
      </c>
      <c r="R333" s="41">
        <f t="shared" si="481"/>
        <v>0</v>
      </c>
      <c r="S333" s="41">
        <f t="shared" si="482"/>
        <v>0</v>
      </c>
      <c r="T333" s="40">
        <f t="shared" si="483"/>
        <v>0</v>
      </c>
      <c r="U333" s="41">
        <f t="shared" si="484"/>
        <v>0</v>
      </c>
      <c r="V333" s="42">
        <f t="shared" si="485"/>
        <v>0</v>
      </c>
      <c r="W333" s="42">
        <f t="shared" si="486"/>
        <v>0</v>
      </c>
      <c r="X333" s="40">
        <f t="shared" si="487"/>
        <v>0</v>
      </c>
      <c r="Y333" s="42">
        <f t="shared" si="488"/>
        <v>0</v>
      </c>
      <c r="Z333" s="41">
        <f t="shared" si="489"/>
        <v>0</v>
      </c>
      <c r="AA333" s="41">
        <f t="shared" si="490"/>
        <v>0</v>
      </c>
      <c r="AB333" s="41">
        <f t="shared" si="491"/>
        <v>0</v>
      </c>
      <c r="AC333" s="43">
        <f t="shared" si="492"/>
        <v>0</v>
      </c>
      <c r="AD333" s="44">
        <f t="shared" ref="AD333:AD341" si="495">AF333/30</f>
        <v>14270.7</v>
      </c>
      <c r="AE333" s="53">
        <f t="shared" si="493"/>
        <v>218388.75</v>
      </c>
      <c r="AF333" s="45">
        <v>428121</v>
      </c>
      <c r="AG333" s="30">
        <f t="shared" si="494"/>
        <v>-14270.7</v>
      </c>
      <c r="AJ333" s="26"/>
    </row>
    <row r="334" spans="1:38" s="24" customFormat="1" ht="21" customHeight="1">
      <c r="A334" s="37"/>
      <c r="B334" s="23"/>
      <c r="C334" s="22"/>
      <c r="D334" s="25"/>
      <c r="E334" s="25"/>
      <c r="F334" s="25"/>
      <c r="G334" s="25"/>
      <c r="H334" s="25"/>
      <c r="I334" s="25"/>
      <c r="J334" s="25"/>
      <c r="K334" s="23"/>
      <c r="L334" s="23"/>
      <c r="O334" s="38"/>
      <c r="P334" s="39"/>
      <c r="Q334" s="40">
        <f t="shared" si="480"/>
        <v>0</v>
      </c>
      <c r="R334" s="41">
        <f t="shared" si="481"/>
        <v>0</v>
      </c>
      <c r="S334" s="41">
        <f t="shared" si="482"/>
        <v>0</v>
      </c>
      <c r="T334" s="40">
        <f t="shared" si="483"/>
        <v>0</v>
      </c>
      <c r="U334" s="41">
        <f t="shared" si="484"/>
        <v>0</v>
      </c>
      <c r="V334" s="42">
        <f t="shared" si="485"/>
        <v>0</v>
      </c>
      <c r="W334" s="42">
        <f t="shared" si="486"/>
        <v>0</v>
      </c>
      <c r="X334" s="40">
        <f t="shared" si="487"/>
        <v>0</v>
      </c>
      <c r="Y334" s="42">
        <f t="shared" si="488"/>
        <v>0</v>
      </c>
      <c r="Z334" s="41">
        <f t="shared" si="489"/>
        <v>0</v>
      </c>
      <c r="AA334" s="41">
        <f t="shared" si="490"/>
        <v>0</v>
      </c>
      <c r="AB334" s="41">
        <f t="shared" si="491"/>
        <v>0</v>
      </c>
      <c r="AC334" s="43">
        <f t="shared" si="492"/>
        <v>0</v>
      </c>
      <c r="AD334" s="44">
        <f t="shared" si="495"/>
        <v>16805.4</v>
      </c>
      <c r="AE334" s="53">
        <f t="shared" si="493"/>
        <v>118991.33</v>
      </c>
      <c r="AF334" s="45">
        <v>504162</v>
      </c>
      <c r="AG334" s="30">
        <f t="shared" si="494"/>
        <v>-16805.4</v>
      </c>
      <c r="AJ334" s="26"/>
    </row>
    <row r="335" spans="1:38" s="24" customFormat="1" ht="21" customHeight="1">
      <c r="A335" s="37"/>
      <c r="B335" s="23"/>
      <c r="C335" s="22"/>
      <c r="D335" s="25"/>
      <c r="E335" s="25"/>
      <c r="F335" s="25"/>
      <c r="G335" s="25"/>
      <c r="H335" s="25"/>
      <c r="I335" s="25"/>
      <c r="J335" s="25"/>
      <c r="K335" s="23"/>
      <c r="L335" s="23"/>
      <c r="O335" s="38"/>
      <c r="P335" s="39"/>
      <c r="Q335" s="40">
        <f t="shared" si="480"/>
        <v>0</v>
      </c>
      <c r="R335" s="41">
        <f t="shared" si="481"/>
        <v>0</v>
      </c>
      <c r="S335" s="41">
        <f t="shared" si="482"/>
        <v>0</v>
      </c>
      <c r="T335" s="40">
        <f t="shared" si="483"/>
        <v>0</v>
      </c>
      <c r="U335" s="41">
        <f t="shared" si="484"/>
        <v>0</v>
      </c>
      <c r="V335" s="42">
        <f t="shared" si="485"/>
        <v>0</v>
      </c>
      <c r="W335" s="42">
        <f t="shared" si="486"/>
        <v>0</v>
      </c>
      <c r="X335" s="40">
        <f t="shared" si="487"/>
        <v>0</v>
      </c>
      <c r="Y335" s="42">
        <f t="shared" si="488"/>
        <v>0</v>
      </c>
      <c r="Z335" s="41">
        <f t="shared" si="489"/>
        <v>0</v>
      </c>
      <c r="AA335" s="41">
        <f t="shared" si="490"/>
        <v>0</v>
      </c>
      <c r="AB335" s="41">
        <f t="shared" si="491"/>
        <v>0</v>
      </c>
      <c r="AC335" s="43">
        <f t="shared" si="492"/>
        <v>0</v>
      </c>
      <c r="AD335" s="44">
        <f t="shared" si="495"/>
        <v>0</v>
      </c>
      <c r="AE335" s="53">
        <f t="shared" si="493"/>
        <v>240.98</v>
      </c>
      <c r="AF335" s="45">
        <v>0</v>
      </c>
      <c r="AG335" s="30">
        <f t="shared" si="494"/>
        <v>0</v>
      </c>
      <c r="AJ335" s="26"/>
    </row>
    <row r="336" spans="1:38" s="24" customFormat="1" ht="21" customHeight="1">
      <c r="A336" s="37"/>
      <c r="B336" s="23"/>
      <c r="C336" s="22"/>
      <c r="D336" s="25"/>
      <c r="E336" s="25"/>
      <c r="F336" s="25"/>
      <c r="G336" s="25"/>
      <c r="H336" s="25"/>
      <c r="I336" s="25"/>
      <c r="J336" s="25"/>
      <c r="K336" s="23"/>
      <c r="L336" s="23"/>
      <c r="O336" s="38"/>
      <c r="P336" s="39"/>
      <c r="Q336" s="40">
        <f t="shared" si="480"/>
        <v>0</v>
      </c>
      <c r="R336" s="41">
        <f t="shared" si="481"/>
        <v>0</v>
      </c>
      <c r="S336" s="41">
        <f t="shared" si="482"/>
        <v>0</v>
      </c>
      <c r="T336" s="40">
        <f t="shared" si="483"/>
        <v>0</v>
      </c>
      <c r="U336" s="41">
        <f t="shared" si="484"/>
        <v>0</v>
      </c>
      <c r="V336" s="42">
        <f t="shared" si="485"/>
        <v>0</v>
      </c>
      <c r="W336" s="42">
        <f t="shared" si="486"/>
        <v>0</v>
      </c>
      <c r="X336" s="40">
        <f t="shared" si="487"/>
        <v>0</v>
      </c>
      <c r="Y336" s="42">
        <f t="shared" si="488"/>
        <v>0</v>
      </c>
      <c r="Z336" s="41">
        <f t="shared" si="489"/>
        <v>0</v>
      </c>
      <c r="AA336" s="41">
        <f t="shared" si="490"/>
        <v>0</v>
      </c>
      <c r="AB336" s="41">
        <f t="shared" si="491"/>
        <v>0</v>
      </c>
      <c r="AC336" s="43">
        <f t="shared" si="492"/>
        <v>0</v>
      </c>
      <c r="AD336" s="44">
        <f t="shared" si="495"/>
        <v>0</v>
      </c>
      <c r="AE336" s="53">
        <f t="shared" si="493"/>
        <v>5506.17</v>
      </c>
      <c r="AF336" s="44">
        <v>0</v>
      </c>
      <c r="AG336" s="30">
        <f t="shared" si="494"/>
        <v>0</v>
      </c>
      <c r="AH336" s="23"/>
      <c r="AJ336" s="26"/>
    </row>
    <row r="337" spans="1:38" s="23" customFormat="1" ht="21" customHeight="1">
      <c r="A337" s="58"/>
      <c r="C337" s="22"/>
      <c r="D337" s="25"/>
      <c r="E337" s="25"/>
      <c r="F337" s="25"/>
      <c r="G337" s="25"/>
      <c r="H337" s="25"/>
      <c r="I337" s="25"/>
      <c r="J337" s="25"/>
      <c r="N337" s="24"/>
      <c r="O337" s="38"/>
      <c r="P337" s="39"/>
      <c r="Q337" s="40">
        <f t="shared" si="480"/>
        <v>0</v>
      </c>
      <c r="R337" s="41">
        <f t="shared" si="481"/>
        <v>0</v>
      </c>
      <c r="S337" s="41">
        <f t="shared" si="482"/>
        <v>0</v>
      </c>
      <c r="T337" s="40">
        <f t="shared" si="483"/>
        <v>0</v>
      </c>
      <c r="U337" s="41">
        <f t="shared" si="484"/>
        <v>0</v>
      </c>
      <c r="V337" s="42">
        <f t="shared" si="485"/>
        <v>0</v>
      </c>
      <c r="W337" s="42">
        <f t="shared" si="486"/>
        <v>0</v>
      </c>
      <c r="X337" s="40">
        <f t="shared" si="487"/>
        <v>0</v>
      </c>
      <c r="Y337" s="42">
        <f t="shared" si="488"/>
        <v>0</v>
      </c>
      <c r="Z337" s="41">
        <f t="shared" si="489"/>
        <v>0</v>
      </c>
      <c r="AA337" s="41">
        <f t="shared" si="490"/>
        <v>0</v>
      </c>
      <c r="AB337" s="41">
        <f t="shared" si="491"/>
        <v>0</v>
      </c>
      <c r="AC337" s="43">
        <f t="shared" si="492"/>
        <v>0</v>
      </c>
      <c r="AD337" s="44">
        <f t="shared" si="495"/>
        <v>7399.8</v>
      </c>
      <c r="AE337" s="53">
        <f t="shared" si="493"/>
        <v>69285.73</v>
      </c>
      <c r="AF337" s="45">
        <v>221994</v>
      </c>
      <c r="AG337" s="30">
        <f t="shared" si="494"/>
        <v>-7399.8</v>
      </c>
      <c r="AJ337" s="22"/>
    </row>
    <row r="338" spans="1:38" s="23" customFormat="1" ht="21" customHeight="1">
      <c r="A338" s="37"/>
      <c r="C338" s="22"/>
      <c r="D338" s="25"/>
      <c r="E338" s="25"/>
      <c r="F338" s="25"/>
      <c r="G338" s="25"/>
      <c r="H338" s="25"/>
      <c r="I338" s="25"/>
      <c r="J338" s="25"/>
      <c r="O338" s="38"/>
      <c r="P338" s="39"/>
      <c r="Q338" s="40">
        <f t="shared" si="480"/>
        <v>0</v>
      </c>
      <c r="R338" s="41">
        <f t="shared" si="481"/>
        <v>0</v>
      </c>
      <c r="S338" s="41">
        <f t="shared" si="482"/>
        <v>0</v>
      </c>
      <c r="T338" s="40">
        <f t="shared" si="483"/>
        <v>0</v>
      </c>
      <c r="U338" s="41">
        <f t="shared" si="484"/>
        <v>0</v>
      </c>
      <c r="V338" s="42">
        <f t="shared" si="485"/>
        <v>0</v>
      </c>
      <c r="W338" s="42">
        <f t="shared" si="486"/>
        <v>0</v>
      </c>
      <c r="X338" s="40">
        <f t="shared" si="487"/>
        <v>0</v>
      </c>
      <c r="Y338" s="42">
        <f t="shared" si="488"/>
        <v>0</v>
      </c>
      <c r="Z338" s="41">
        <f t="shared" si="489"/>
        <v>0</v>
      </c>
      <c r="AA338" s="41">
        <f t="shared" si="490"/>
        <v>0</v>
      </c>
      <c r="AB338" s="41">
        <f t="shared" si="491"/>
        <v>0</v>
      </c>
      <c r="AC338" s="43">
        <f t="shared" si="492"/>
        <v>0</v>
      </c>
      <c r="AD338" s="44">
        <f t="shared" si="495"/>
        <v>4861.06666666667</v>
      </c>
      <c r="AE338" s="53">
        <f t="shared" si="493"/>
        <v>39774.96</v>
      </c>
      <c r="AF338" s="45">
        <v>145832</v>
      </c>
      <c r="AG338" s="30">
        <f t="shared" si="494"/>
        <v>-4861.06666666667</v>
      </c>
      <c r="AJ338" s="22"/>
    </row>
    <row r="339" spans="1:38" s="23" customFormat="1" ht="21" customHeight="1">
      <c r="A339" s="37"/>
      <c r="C339" s="22"/>
      <c r="D339" s="25"/>
      <c r="E339" s="25"/>
      <c r="F339" s="25"/>
      <c r="G339" s="25"/>
      <c r="H339" s="25"/>
      <c r="I339" s="25"/>
      <c r="J339" s="25"/>
      <c r="O339" s="38"/>
      <c r="P339" s="39"/>
      <c r="Q339" s="40">
        <f t="shared" si="480"/>
        <v>0</v>
      </c>
      <c r="R339" s="41">
        <f t="shared" si="481"/>
        <v>0</v>
      </c>
      <c r="S339" s="41">
        <f t="shared" si="482"/>
        <v>0</v>
      </c>
      <c r="T339" s="40">
        <f t="shared" si="483"/>
        <v>0</v>
      </c>
      <c r="U339" s="41">
        <f t="shared" si="484"/>
        <v>0</v>
      </c>
      <c r="V339" s="42">
        <f t="shared" si="485"/>
        <v>0</v>
      </c>
      <c r="W339" s="42">
        <f t="shared" si="486"/>
        <v>0</v>
      </c>
      <c r="X339" s="40">
        <f t="shared" si="487"/>
        <v>0</v>
      </c>
      <c r="Y339" s="42">
        <f t="shared" si="488"/>
        <v>0</v>
      </c>
      <c r="Z339" s="41">
        <f t="shared" si="489"/>
        <v>0</v>
      </c>
      <c r="AA339" s="41">
        <f t="shared" si="490"/>
        <v>0</v>
      </c>
      <c r="AB339" s="41">
        <f t="shared" si="491"/>
        <v>0</v>
      </c>
      <c r="AC339" s="43">
        <f t="shared" si="492"/>
        <v>0</v>
      </c>
      <c r="AD339" s="44">
        <f t="shared" si="495"/>
        <v>0</v>
      </c>
      <c r="AE339" s="53">
        <f t="shared" si="493"/>
        <v>1060.8</v>
      </c>
      <c r="AF339" s="45">
        <v>0</v>
      </c>
      <c r="AG339" s="30">
        <f t="shared" si="494"/>
        <v>0</v>
      </c>
      <c r="AJ339" s="22"/>
    </row>
    <row r="340" spans="1:38" s="23" customFormat="1" ht="21" customHeight="1">
      <c r="A340" s="37"/>
      <c r="C340" s="22"/>
      <c r="D340" s="25"/>
      <c r="E340" s="25"/>
      <c r="F340" s="25"/>
      <c r="G340" s="25"/>
      <c r="H340" s="25"/>
      <c r="I340" s="25"/>
      <c r="J340" s="25"/>
      <c r="O340" s="38"/>
      <c r="P340" s="39"/>
      <c r="Q340" s="40">
        <f t="shared" si="480"/>
        <v>0</v>
      </c>
      <c r="R340" s="41">
        <f t="shared" si="481"/>
        <v>0</v>
      </c>
      <c r="S340" s="41">
        <f t="shared" si="482"/>
        <v>0</v>
      </c>
      <c r="T340" s="40">
        <f t="shared" si="483"/>
        <v>0</v>
      </c>
      <c r="U340" s="41">
        <f t="shared" si="484"/>
        <v>0</v>
      </c>
      <c r="V340" s="42">
        <f t="shared" si="485"/>
        <v>0</v>
      </c>
      <c r="W340" s="42">
        <f t="shared" si="486"/>
        <v>0</v>
      </c>
      <c r="X340" s="40">
        <f t="shared" si="487"/>
        <v>0</v>
      </c>
      <c r="Y340" s="42">
        <f t="shared" si="488"/>
        <v>0</v>
      </c>
      <c r="Z340" s="41">
        <f t="shared" si="489"/>
        <v>0</v>
      </c>
      <c r="AA340" s="41">
        <f t="shared" si="490"/>
        <v>0</v>
      </c>
      <c r="AB340" s="41">
        <f t="shared" si="491"/>
        <v>0</v>
      </c>
      <c r="AC340" s="43">
        <f t="shared" si="492"/>
        <v>0</v>
      </c>
      <c r="AD340" s="44">
        <f t="shared" si="495"/>
        <v>0</v>
      </c>
      <c r="AE340" s="53">
        <f t="shared" si="493"/>
        <v>3427.58</v>
      </c>
      <c r="AF340" s="44">
        <v>0</v>
      </c>
      <c r="AG340" s="30"/>
      <c r="AJ340" s="22"/>
    </row>
    <row r="341" spans="1:38" s="23" customFormat="1" ht="21" customHeight="1">
      <c r="A341" s="37"/>
      <c r="C341" s="22"/>
      <c r="D341" s="25"/>
      <c r="E341" s="25"/>
      <c r="F341" s="25"/>
      <c r="G341" s="25"/>
      <c r="H341" s="25"/>
      <c r="I341" s="25"/>
      <c r="J341" s="25"/>
      <c r="O341" s="38"/>
      <c r="P341" s="39"/>
      <c r="Q341" s="40">
        <f t="shared" si="480"/>
        <v>0</v>
      </c>
      <c r="R341" s="41">
        <f t="shared" si="481"/>
        <v>0</v>
      </c>
      <c r="S341" s="41">
        <f t="shared" si="482"/>
        <v>0</v>
      </c>
      <c r="T341" s="40">
        <f t="shared" si="483"/>
        <v>0</v>
      </c>
      <c r="U341" s="41">
        <f t="shared" si="484"/>
        <v>0</v>
      </c>
      <c r="V341" s="42">
        <f t="shared" si="485"/>
        <v>0</v>
      </c>
      <c r="W341" s="42">
        <f t="shared" si="486"/>
        <v>0</v>
      </c>
      <c r="X341" s="40">
        <f t="shared" si="487"/>
        <v>0</v>
      </c>
      <c r="Y341" s="42">
        <f t="shared" si="488"/>
        <v>0</v>
      </c>
      <c r="Z341" s="41">
        <f t="shared" si="489"/>
        <v>0</v>
      </c>
      <c r="AA341" s="41">
        <f t="shared" si="490"/>
        <v>0</v>
      </c>
      <c r="AB341" s="41">
        <f t="shared" si="491"/>
        <v>0</v>
      </c>
      <c r="AC341" s="43">
        <f t="shared" si="492"/>
        <v>0</v>
      </c>
      <c r="AD341" s="44">
        <f t="shared" si="495"/>
        <v>0</v>
      </c>
      <c r="AE341" s="53">
        <f t="shared" si="493"/>
        <v>0</v>
      </c>
      <c r="AF341" s="44">
        <v>0</v>
      </c>
      <c r="AG341" s="30"/>
      <c r="AJ341" s="22"/>
    </row>
    <row r="342" spans="1:38" s="24" customFormat="1" ht="20" customHeight="1">
      <c r="A342" s="37"/>
      <c r="B342" s="23"/>
      <c r="C342" s="22"/>
      <c r="D342" s="25"/>
      <c r="E342" s="25"/>
      <c r="F342" s="25"/>
      <c r="G342" s="25"/>
      <c r="H342" s="25"/>
      <c r="I342" s="25"/>
      <c r="J342" s="25"/>
      <c r="K342" s="23"/>
      <c r="L342" s="23"/>
      <c r="M342" s="23"/>
      <c r="N342" s="23"/>
      <c r="O342" s="50" t="s">
        <v>26172</v>
      </c>
      <c r="P342" s="50"/>
      <c r="Q342" s="32">
        <f>SUM(Q332:Q341)</f>
        <v>0</v>
      </c>
      <c r="R342" s="32">
        <f>SUM(R332:R341)</f>
        <v>0</v>
      </c>
      <c r="S342" s="32">
        <f>SUM(S332:S341)</f>
        <v>0</v>
      </c>
      <c r="T342" s="32">
        <f>SUM(T332:T341)</f>
        <v>0</v>
      </c>
      <c r="U342" s="36">
        <f t="shared" si="484"/>
        <v>0</v>
      </c>
      <c r="V342" s="51" t="e">
        <f>T342/R342</f>
        <v>#DIV/0!</v>
      </c>
      <c r="W342" s="51" t="e">
        <f>U342/R342</f>
        <v>#DIV/0!</v>
      </c>
      <c r="X342" s="32">
        <f>SUM(X332:X341)</f>
        <v>0</v>
      </c>
      <c r="Y342" s="51">
        <f t="shared" si="488"/>
        <v>0</v>
      </c>
      <c r="Z342" s="32">
        <f>SUM(Z332:Z341)</f>
        <v>0</v>
      </c>
      <c r="AA342" s="32">
        <f>SUM(AA332:AA341)</f>
        <v>0</v>
      </c>
      <c r="AB342" s="32">
        <f>SUM(AB332:AB341)</f>
        <v>0</v>
      </c>
      <c r="AC342" s="52">
        <f t="shared" si="492"/>
        <v>0</v>
      </c>
      <c r="AD342" s="32">
        <f>SUM(AD332:AD341)</f>
        <v>60751.1333333333</v>
      </c>
      <c r="AE342" s="32">
        <f>SUM(AE332:AE341)</f>
        <v>693996.45</v>
      </c>
      <c r="AF342" s="32">
        <f>SUM(AF332:AF341)</f>
        <v>1822534</v>
      </c>
      <c r="AG342" s="30"/>
      <c r="AJ342" s="26"/>
      <c r="AL342" s="23"/>
    </row>
    <row r="343" spans="1:38" s="24" customFormat="1" ht="20" customHeight="1">
      <c r="A343" s="37"/>
      <c r="B343" s="23"/>
      <c r="C343" s="22"/>
      <c r="D343" s="25"/>
      <c r="E343" s="25"/>
      <c r="F343" s="25"/>
      <c r="G343" s="25"/>
      <c r="H343" s="25"/>
      <c r="I343" s="25"/>
      <c r="J343" s="25"/>
      <c r="K343" s="23"/>
      <c r="L343" s="23"/>
      <c r="M343" s="23"/>
      <c r="O343" s="26"/>
      <c r="P343" s="26"/>
      <c r="Q343" s="26"/>
      <c r="R343" s="26"/>
      <c r="S343" s="27"/>
      <c r="T343" s="26"/>
      <c r="U343" s="27"/>
      <c r="V343" s="26"/>
      <c r="W343" s="26"/>
      <c r="X343" s="26"/>
      <c r="Y343" s="26"/>
      <c r="Z343" s="27"/>
      <c r="AA343" s="27"/>
      <c r="AB343" s="28"/>
      <c r="AC343" s="29"/>
      <c r="AD343" s="30"/>
      <c r="AE343" s="30"/>
      <c r="AF343" s="30"/>
      <c r="AG343" s="30"/>
      <c r="AJ343" s="26"/>
    </row>
    <row r="344" spans="1:38" s="24" customFormat="1" ht="20" customHeight="1">
      <c r="A344" s="37"/>
      <c r="B344" s="23"/>
      <c r="C344" s="22"/>
      <c r="D344" s="25"/>
      <c r="E344" s="25"/>
      <c r="F344" s="25"/>
      <c r="G344" s="25"/>
      <c r="H344" s="25"/>
      <c r="I344" s="25"/>
      <c r="J344" s="25"/>
      <c r="K344" s="23"/>
      <c r="L344" s="23"/>
      <c r="M344" s="23"/>
      <c r="O344" s="26"/>
      <c r="P344" s="26"/>
      <c r="Q344" s="26"/>
      <c r="R344" s="26"/>
      <c r="S344" s="27"/>
      <c r="T344" s="26"/>
      <c r="U344" s="27"/>
      <c r="V344" s="26"/>
      <c r="W344" s="26"/>
      <c r="X344" s="26"/>
      <c r="Y344" s="26"/>
      <c r="Z344" s="27"/>
      <c r="AA344" s="27"/>
      <c r="AB344" s="28"/>
      <c r="AC344" s="29"/>
      <c r="AD344" s="30"/>
      <c r="AE344" s="30"/>
      <c r="AF344" s="30"/>
      <c r="AG344" s="30"/>
      <c r="AJ344" s="26"/>
    </row>
    <row r="345" spans="1:38" s="24" customFormat="1" ht="20" customHeight="1">
      <c r="A345" s="22"/>
      <c r="B345" s="23"/>
      <c r="C345" s="22"/>
      <c r="D345" s="25"/>
      <c r="E345" s="25"/>
      <c r="F345" s="25"/>
      <c r="G345" s="25"/>
      <c r="H345" s="25"/>
      <c r="I345" s="25"/>
      <c r="J345" s="25"/>
      <c r="K345" s="23"/>
      <c r="L345" s="23"/>
      <c r="M345" s="23"/>
      <c r="O345" s="26"/>
      <c r="P345" s="26"/>
      <c r="Q345" s="26"/>
      <c r="R345" s="26"/>
      <c r="S345" s="27"/>
      <c r="T345" s="26"/>
      <c r="U345" s="27"/>
      <c r="V345" s="26"/>
      <c r="W345" s="26"/>
      <c r="X345" s="26"/>
      <c r="Y345" s="26"/>
      <c r="Z345" s="27"/>
      <c r="AA345" s="27"/>
      <c r="AB345" s="28"/>
      <c r="AC345" s="29"/>
      <c r="AD345" s="30"/>
      <c r="AE345" s="30"/>
      <c r="AF345" s="30"/>
      <c r="AG345" s="30"/>
      <c r="AJ345" s="26"/>
    </row>
    <row r="346" spans="1:38" s="24" customFormat="1" ht="20" customHeight="1">
      <c r="A346" s="22"/>
      <c r="B346" s="23"/>
      <c r="C346" s="22"/>
      <c r="D346" s="25"/>
      <c r="E346" s="25"/>
      <c r="F346" s="25"/>
      <c r="G346" s="25"/>
      <c r="H346" s="25"/>
      <c r="I346" s="25"/>
      <c r="J346" s="25"/>
      <c r="K346" s="23"/>
      <c r="L346" s="23"/>
      <c r="M346" s="23"/>
      <c r="O346" s="26"/>
      <c r="P346" s="26"/>
      <c r="Q346" s="26"/>
      <c r="R346" s="26"/>
      <c r="S346" s="27"/>
      <c r="T346" s="26"/>
      <c r="U346" s="27"/>
      <c r="V346" s="26"/>
      <c r="W346" s="26"/>
      <c r="X346" s="26"/>
      <c r="Y346" s="26"/>
      <c r="Z346" s="27"/>
      <c r="AA346" s="27"/>
      <c r="AB346" s="28"/>
      <c r="AC346" s="29"/>
      <c r="AD346" s="30"/>
      <c r="AE346" s="30"/>
      <c r="AF346" s="30"/>
      <c r="AG346" s="30"/>
      <c r="AJ346" s="26"/>
    </row>
    <row r="347" spans="1:38" s="24" customFormat="1" ht="20" customHeight="1">
      <c r="A347" s="22"/>
      <c r="B347" s="23"/>
      <c r="C347" s="22"/>
      <c r="D347" s="25"/>
      <c r="E347" s="25"/>
      <c r="F347" s="25"/>
      <c r="G347" s="25"/>
      <c r="H347" s="25"/>
      <c r="I347" s="25"/>
      <c r="J347" s="25"/>
      <c r="K347" s="23"/>
      <c r="L347" s="23"/>
      <c r="M347" s="23"/>
      <c r="N347" s="23"/>
      <c r="O347" s="26"/>
      <c r="P347" s="26"/>
      <c r="Q347" s="26"/>
      <c r="R347" s="26"/>
      <c r="S347" s="27"/>
      <c r="T347" s="26"/>
      <c r="U347" s="27"/>
      <c r="V347" s="26"/>
      <c r="W347" s="26"/>
      <c r="X347" s="26"/>
      <c r="Y347" s="26"/>
      <c r="Z347" s="27"/>
      <c r="AA347" s="27"/>
      <c r="AB347" s="28"/>
      <c r="AC347" s="29"/>
      <c r="AD347" s="30"/>
      <c r="AE347" s="30"/>
      <c r="AF347" s="30"/>
      <c r="AG347" s="30"/>
      <c r="AJ347" s="26"/>
    </row>
    <row r="348" spans="1:38" s="24" customFormat="1" ht="20" customHeight="1">
      <c r="A348" s="22"/>
      <c r="B348" s="23"/>
      <c r="C348" s="22"/>
      <c r="D348" s="25"/>
      <c r="E348" s="25"/>
      <c r="F348" s="25"/>
      <c r="G348" s="25"/>
      <c r="H348" s="25"/>
      <c r="I348" s="25"/>
      <c r="J348" s="25"/>
      <c r="K348" s="23"/>
      <c r="L348" s="23"/>
      <c r="M348" s="23"/>
      <c r="N348" s="23"/>
      <c r="O348" s="26"/>
      <c r="P348" s="26"/>
      <c r="Q348" s="26"/>
      <c r="R348" s="26"/>
      <c r="S348" s="27"/>
      <c r="T348" s="26"/>
      <c r="U348" s="27"/>
      <c r="V348" s="26"/>
      <c r="W348" s="26"/>
      <c r="X348" s="26"/>
      <c r="Y348" s="26"/>
      <c r="Z348" s="27"/>
      <c r="AA348" s="27"/>
      <c r="AB348" s="28"/>
      <c r="AC348" s="29"/>
      <c r="AD348" s="30"/>
      <c r="AE348" s="30"/>
      <c r="AF348" s="30"/>
      <c r="AG348" s="30"/>
      <c r="AJ348" s="26"/>
    </row>
    <row r="349" spans="1:38" s="24" customFormat="1" ht="20" customHeight="1">
      <c r="A349" s="22"/>
      <c r="B349" s="23"/>
      <c r="C349" s="22"/>
      <c r="D349" s="25"/>
      <c r="E349" s="25"/>
      <c r="F349" s="25"/>
      <c r="G349" s="25"/>
      <c r="H349" s="25"/>
      <c r="I349" s="25"/>
      <c r="J349" s="25"/>
      <c r="K349" s="23"/>
      <c r="L349" s="23"/>
      <c r="M349" s="23"/>
      <c r="N349" s="23"/>
      <c r="O349" s="26"/>
      <c r="P349" s="26"/>
      <c r="Q349" s="26"/>
      <c r="R349" s="26"/>
      <c r="S349" s="27"/>
      <c r="T349" s="26"/>
      <c r="U349" s="27"/>
      <c r="V349" s="26"/>
      <c r="W349" s="26"/>
      <c r="X349" s="26"/>
      <c r="Y349" s="26"/>
      <c r="Z349" s="27"/>
      <c r="AA349" s="27"/>
      <c r="AB349" s="28"/>
      <c r="AC349" s="29"/>
      <c r="AD349" s="30"/>
      <c r="AE349" s="30"/>
      <c r="AF349" s="30"/>
      <c r="AG349" s="30"/>
      <c r="AJ349" s="26"/>
    </row>
    <row r="350" spans="1:38" s="24" customFormat="1" ht="20" customHeight="1">
      <c r="A350" s="22"/>
      <c r="B350" s="23"/>
      <c r="C350" s="22"/>
      <c r="D350" s="25"/>
      <c r="E350" s="25"/>
      <c r="F350" s="25"/>
      <c r="G350" s="25"/>
      <c r="H350" s="25"/>
      <c r="I350" s="25"/>
      <c r="J350" s="25"/>
      <c r="K350" s="23"/>
      <c r="L350" s="23"/>
      <c r="M350" s="23"/>
      <c r="N350" s="23"/>
      <c r="O350" s="26"/>
      <c r="P350" s="26"/>
      <c r="Q350" s="26"/>
      <c r="R350" s="26"/>
      <c r="S350" s="27"/>
      <c r="T350" s="26"/>
      <c r="U350" s="27"/>
      <c r="V350" s="26"/>
      <c r="W350" s="26"/>
      <c r="X350" s="26"/>
      <c r="Y350" s="26"/>
      <c r="Z350" s="27"/>
      <c r="AA350" s="27"/>
      <c r="AB350" s="28"/>
      <c r="AC350" s="29"/>
      <c r="AD350" s="30"/>
      <c r="AE350" s="30"/>
      <c r="AF350" s="30"/>
      <c r="AG350" s="30"/>
      <c r="AJ350" s="26"/>
    </row>
    <row r="351" spans="1:38" s="24" customFormat="1" ht="20" customHeight="1">
      <c r="A351" s="22"/>
      <c r="B351" s="23"/>
      <c r="C351" s="22"/>
      <c r="D351" s="25"/>
      <c r="E351" s="25"/>
      <c r="F351" s="25"/>
      <c r="G351" s="25"/>
      <c r="H351" s="25"/>
      <c r="I351" s="25"/>
      <c r="J351" s="25"/>
      <c r="K351" s="23"/>
      <c r="L351" s="23"/>
      <c r="M351" s="23"/>
      <c r="N351" s="23"/>
      <c r="O351" s="26"/>
      <c r="P351" s="26"/>
      <c r="Q351" s="26"/>
      <c r="R351" s="26"/>
      <c r="S351" s="27"/>
      <c r="T351" s="26"/>
      <c r="U351" s="27"/>
      <c r="V351" s="26"/>
      <c r="W351" s="26"/>
      <c r="X351" s="26"/>
      <c r="Y351" s="26"/>
      <c r="Z351" s="27"/>
      <c r="AA351" s="27"/>
      <c r="AB351" s="28"/>
      <c r="AC351" s="29"/>
      <c r="AD351" s="30"/>
      <c r="AE351" s="30"/>
      <c r="AF351" s="30"/>
      <c r="AG351" s="30"/>
      <c r="AJ351" s="26"/>
    </row>
    <row r="352" spans="1:38" s="24" customFormat="1" ht="20" customHeight="1">
      <c r="A352" s="22"/>
      <c r="B352" s="23"/>
      <c r="C352" s="22"/>
      <c r="D352" s="25"/>
      <c r="E352" s="25"/>
      <c r="F352" s="25"/>
      <c r="G352" s="25"/>
      <c r="H352" s="25"/>
      <c r="I352" s="25"/>
      <c r="J352" s="25"/>
      <c r="K352" s="23"/>
      <c r="L352" s="23"/>
      <c r="M352" s="23"/>
      <c r="N352" s="23"/>
      <c r="O352" s="26"/>
      <c r="P352" s="26"/>
      <c r="Q352" s="26"/>
      <c r="R352" s="26"/>
      <c r="S352" s="27"/>
      <c r="T352" s="26"/>
      <c r="U352" s="27"/>
      <c r="V352" s="26"/>
      <c r="W352" s="26"/>
      <c r="X352" s="26"/>
      <c r="Y352" s="26"/>
      <c r="Z352" s="27"/>
      <c r="AA352" s="27"/>
      <c r="AB352" s="28"/>
      <c r="AC352" s="29"/>
      <c r="AD352" s="30"/>
      <c r="AE352" s="30"/>
      <c r="AF352" s="30"/>
      <c r="AG352" s="30"/>
      <c r="AJ352" s="26"/>
    </row>
    <row r="353" spans="1:38" s="24" customFormat="1" ht="20" customHeight="1">
      <c r="A353" s="22"/>
      <c r="B353" s="23"/>
      <c r="C353" s="22"/>
      <c r="D353" s="25"/>
      <c r="E353" s="25"/>
      <c r="F353" s="25"/>
      <c r="G353" s="25"/>
      <c r="H353" s="25"/>
      <c r="I353" s="25"/>
      <c r="J353" s="25"/>
      <c r="K353" s="23"/>
      <c r="L353" s="23"/>
      <c r="M353" s="23"/>
      <c r="N353" s="23"/>
      <c r="O353" s="26"/>
      <c r="P353" s="26"/>
      <c r="Q353" s="26"/>
      <c r="R353" s="26"/>
      <c r="S353" s="27"/>
      <c r="T353" s="26"/>
      <c r="U353" s="27"/>
      <c r="V353" s="26"/>
      <c r="W353" s="26"/>
      <c r="X353" s="26"/>
      <c r="Y353" s="26"/>
      <c r="Z353" s="27"/>
      <c r="AA353" s="27"/>
      <c r="AB353" s="28"/>
      <c r="AC353" s="29"/>
      <c r="AD353" s="30"/>
      <c r="AE353" s="30"/>
      <c r="AF353" s="30"/>
      <c r="AG353" s="30"/>
      <c r="AJ353" s="26"/>
    </row>
    <row r="354" spans="1:38" s="24" customFormat="1" ht="20" customHeight="1">
      <c r="A354" s="22"/>
      <c r="B354" s="23"/>
      <c r="C354" s="22"/>
      <c r="D354" s="25"/>
      <c r="E354" s="25"/>
      <c r="F354" s="25"/>
      <c r="G354" s="25"/>
      <c r="H354" s="25"/>
      <c r="I354" s="25"/>
      <c r="J354" s="25"/>
      <c r="K354" s="23"/>
      <c r="L354" s="23"/>
      <c r="M354" s="23"/>
      <c r="N354" s="23"/>
      <c r="O354" s="26"/>
      <c r="P354" s="26"/>
      <c r="Q354" s="26"/>
      <c r="R354" s="26"/>
      <c r="S354" s="27"/>
      <c r="T354" s="26"/>
      <c r="U354" s="27"/>
      <c r="V354" s="26"/>
      <c r="W354" s="26"/>
      <c r="X354" s="26"/>
      <c r="Y354" s="26"/>
      <c r="Z354" s="27"/>
      <c r="AA354" s="27"/>
      <c r="AB354" s="28"/>
      <c r="AC354" s="29"/>
      <c r="AD354" s="30"/>
      <c r="AE354" s="30"/>
      <c r="AF354" s="30"/>
      <c r="AG354" s="30"/>
      <c r="AJ354" s="26"/>
    </row>
    <row r="355" spans="1:38" s="24" customFormat="1" ht="20" customHeight="1">
      <c r="A355" s="22"/>
      <c r="B355" s="23"/>
      <c r="C355" s="22"/>
      <c r="D355" s="25"/>
      <c r="E355" s="25"/>
      <c r="F355" s="25"/>
      <c r="G355" s="25"/>
      <c r="H355" s="25"/>
      <c r="I355" s="25"/>
      <c r="J355" s="25"/>
      <c r="K355" s="23"/>
      <c r="L355" s="23"/>
      <c r="N355" s="23"/>
      <c r="O355" s="26"/>
      <c r="P355" s="26"/>
      <c r="Q355" s="26"/>
      <c r="R355" s="26"/>
      <c r="S355" s="27"/>
      <c r="T355" s="26"/>
      <c r="U355" s="27"/>
      <c r="V355" s="26"/>
      <c r="W355" s="26"/>
      <c r="X355" s="26"/>
      <c r="Y355" s="26"/>
      <c r="Z355" s="27"/>
      <c r="AA355" s="27"/>
      <c r="AB355" s="28"/>
      <c r="AC355" s="29"/>
      <c r="AD355" s="30"/>
      <c r="AE355" s="30"/>
      <c r="AF355" s="30"/>
      <c r="AG355" s="30"/>
      <c r="AH355" s="23"/>
      <c r="AJ355" s="26"/>
    </row>
    <row r="356" spans="1:38" s="23" customFormat="1" ht="20" customHeight="1">
      <c r="A356" s="22"/>
      <c r="C356" s="22"/>
      <c r="D356" s="25"/>
      <c r="E356" s="25"/>
      <c r="F356" s="25"/>
      <c r="G356" s="25"/>
      <c r="H356" s="25"/>
      <c r="I356" s="25"/>
      <c r="J356" s="25"/>
      <c r="O356" s="26"/>
      <c r="P356" s="26"/>
      <c r="Q356" s="26"/>
      <c r="R356" s="26"/>
      <c r="S356" s="27"/>
      <c r="T356" s="26"/>
      <c r="U356" s="27"/>
      <c r="V356" s="26"/>
      <c r="W356" s="26"/>
      <c r="X356" s="26"/>
      <c r="Y356" s="26"/>
      <c r="Z356" s="27"/>
      <c r="AA356" s="27"/>
      <c r="AB356" s="28"/>
      <c r="AC356" s="29"/>
      <c r="AD356" s="30"/>
      <c r="AE356" s="30"/>
      <c r="AF356" s="30"/>
      <c r="AG356" s="30"/>
      <c r="AH356" s="24"/>
      <c r="AJ356" s="22"/>
      <c r="AL356" s="24"/>
    </row>
    <row r="357" spans="1:38" s="24" customFormat="1" ht="20" customHeight="1">
      <c r="A357" s="22"/>
      <c r="B357" s="23"/>
      <c r="C357" s="22"/>
      <c r="D357" s="25"/>
      <c r="E357" s="25"/>
      <c r="F357" s="25"/>
      <c r="G357" s="25"/>
      <c r="H357" s="25"/>
      <c r="I357" s="25"/>
      <c r="J357" s="25"/>
      <c r="K357" s="23"/>
      <c r="L357" s="23"/>
      <c r="M357" s="23"/>
      <c r="N357" s="23"/>
      <c r="O357" s="26"/>
      <c r="P357" s="26"/>
      <c r="Q357" s="26"/>
      <c r="R357" s="26"/>
      <c r="S357" s="27"/>
      <c r="T357" s="26"/>
      <c r="U357" s="27"/>
      <c r="V357" s="26"/>
      <c r="W357" s="26"/>
      <c r="X357" s="26"/>
      <c r="Y357" s="26"/>
      <c r="Z357" s="27"/>
      <c r="AA357" s="27"/>
      <c r="AB357" s="28"/>
      <c r="AC357" s="29"/>
      <c r="AD357" s="30"/>
      <c r="AE357" s="30"/>
      <c r="AF357" s="30"/>
      <c r="AG357" s="28"/>
      <c r="AJ357" s="26"/>
    </row>
    <row r="358" spans="1:38" s="24" customFormat="1" ht="20" customHeight="1">
      <c r="A358" s="22"/>
      <c r="B358" s="23"/>
      <c r="C358" s="22"/>
      <c r="D358" s="25"/>
      <c r="E358" s="25"/>
      <c r="F358" s="25"/>
      <c r="G358" s="25"/>
      <c r="H358" s="25"/>
      <c r="I358" s="25"/>
      <c r="J358" s="25"/>
      <c r="K358" s="23"/>
      <c r="L358" s="23"/>
      <c r="M358" s="23"/>
      <c r="N358" s="23"/>
      <c r="O358" s="26"/>
      <c r="P358" s="26"/>
      <c r="Q358" s="26"/>
      <c r="R358" s="26"/>
      <c r="S358" s="27"/>
      <c r="T358" s="26"/>
      <c r="U358" s="27"/>
      <c r="V358" s="26"/>
      <c r="W358" s="26"/>
      <c r="X358" s="26"/>
      <c r="Y358" s="26"/>
      <c r="Z358" s="27"/>
      <c r="AA358" s="27"/>
      <c r="AB358" s="28"/>
      <c r="AC358" s="29"/>
      <c r="AD358" s="30"/>
      <c r="AE358" s="30"/>
      <c r="AF358" s="30"/>
      <c r="AG358" s="28"/>
      <c r="AJ358" s="26"/>
    </row>
    <row r="359" spans="1:38" s="24" customFormat="1" ht="20" customHeight="1">
      <c r="A359" s="22"/>
      <c r="B359" s="23"/>
      <c r="C359" s="22"/>
      <c r="D359" s="25"/>
      <c r="E359" s="25"/>
      <c r="F359" s="25"/>
      <c r="G359" s="25"/>
      <c r="H359" s="25"/>
      <c r="I359" s="25"/>
      <c r="J359" s="25"/>
      <c r="K359" s="23"/>
      <c r="L359" s="23"/>
      <c r="M359" s="23"/>
      <c r="N359" s="23"/>
      <c r="O359" s="26"/>
      <c r="P359" s="26"/>
      <c r="Q359" s="26"/>
      <c r="R359" s="26"/>
      <c r="S359" s="27"/>
      <c r="T359" s="26"/>
      <c r="U359" s="27"/>
      <c r="V359" s="26"/>
      <c r="W359" s="26"/>
      <c r="X359" s="26"/>
      <c r="Y359" s="26"/>
      <c r="Z359" s="27"/>
      <c r="AA359" s="27"/>
      <c r="AB359" s="28"/>
      <c r="AC359" s="29"/>
      <c r="AD359" s="30"/>
      <c r="AE359" s="30"/>
      <c r="AF359" s="30"/>
      <c r="AG359" s="28"/>
      <c r="AJ359" s="26"/>
    </row>
    <row r="360" spans="1:38" s="24" customFormat="1" ht="20" customHeight="1">
      <c r="A360" s="22"/>
      <c r="B360" s="23"/>
      <c r="C360" s="22"/>
      <c r="D360" s="25"/>
      <c r="E360" s="25"/>
      <c r="F360" s="25"/>
      <c r="G360" s="25"/>
      <c r="H360" s="25"/>
      <c r="I360" s="25"/>
      <c r="J360" s="25"/>
      <c r="K360" s="23"/>
      <c r="L360" s="23"/>
      <c r="M360" s="23"/>
      <c r="N360" s="23"/>
      <c r="O360" s="26"/>
      <c r="P360" s="26"/>
      <c r="Q360" s="26"/>
      <c r="R360" s="26"/>
      <c r="S360" s="27"/>
      <c r="T360" s="26"/>
      <c r="U360" s="27"/>
      <c r="V360" s="26"/>
      <c r="W360" s="26"/>
      <c r="X360" s="26"/>
      <c r="Y360" s="26"/>
      <c r="Z360" s="27"/>
      <c r="AA360" s="27"/>
      <c r="AB360" s="28"/>
      <c r="AC360" s="29"/>
      <c r="AD360" s="30"/>
      <c r="AE360" s="30"/>
      <c r="AF360" s="30"/>
      <c r="AG360" s="30"/>
      <c r="AJ360" s="26"/>
    </row>
    <row r="361" spans="1:38" s="24" customFormat="1" ht="20" customHeight="1">
      <c r="A361" s="22"/>
      <c r="B361" s="23"/>
      <c r="C361" s="22"/>
      <c r="D361" s="25"/>
      <c r="E361" s="25"/>
      <c r="F361" s="25"/>
      <c r="G361" s="25"/>
      <c r="H361" s="25"/>
      <c r="I361" s="25"/>
      <c r="J361" s="25"/>
      <c r="K361" s="23"/>
      <c r="L361" s="23"/>
      <c r="M361" s="23"/>
      <c r="N361" s="23"/>
      <c r="O361" s="26"/>
      <c r="P361" s="26"/>
      <c r="Q361" s="26"/>
      <c r="R361" s="26"/>
      <c r="S361" s="27"/>
      <c r="T361" s="26"/>
      <c r="U361" s="27"/>
      <c r="V361" s="26"/>
      <c r="W361" s="26"/>
      <c r="X361" s="26"/>
      <c r="Y361" s="26"/>
      <c r="Z361" s="27"/>
      <c r="AA361" s="27"/>
      <c r="AB361" s="28"/>
      <c r="AC361" s="29"/>
      <c r="AD361" s="30"/>
      <c r="AE361" s="30"/>
      <c r="AF361" s="30"/>
      <c r="AG361" s="28"/>
      <c r="AJ361" s="26"/>
    </row>
    <row r="362" spans="1:38" s="24" customFormat="1" ht="20" customHeight="1">
      <c r="A362" s="22"/>
      <c r="B362" s="23"/>
      <c r="C362" s="22"/>
      <c r="D362" s="25"/>
      <c r="E362" s="25"/>
      <c r="F362" s="25"/>
      <c r="G362" s="25"/>
      <c r="H362" s="25"/>
      <c r="I362" s="25"/>
      <c r="J362" s="25"/>
      <c r="K362" s="23"/>
      <c r="L362" s="23"/>
      <c r="O362" s="26"/>
      <c r="P362" s="26"/>
      <c r="Q362" s="26"/>
      <c r="R362" s="26"/>
      <c r="S362" s="27"/>
      <c r="T362" s="26"/>
      <c r="U362" s="27"/>
      <c r="V362" s="26"/>
      <c r="W362" s="26"/>
      <c r="X362" s="26"/>
      <c r="Y362" s="26"/>
      <c r="Z362" s="27"/>
      <c r="AA362" s="27"/>
      <c r="AB362" s="28"/>
      <c r="AC362" s="29"/>
      <c r="AD362" s="30"/>
      <c r="AE362" s="30"/>
      <c r="AF362" s="30"/>
      <c r="AG362" s="30"/>
      <c r="AJ362" s="26"/>
    </row>
    <row r="363" spans="1:38" s="24" customFormat="1" ht="20" customHeight="1">
      <c r="A363" s="22"/>
      <c r="B363" s="23"/>
      <c r="C363" s="22"/>
      <c r="D363" s="25"/>
      <c r="E363" s="25"/>
      <c r="F363" s="25"/>
      <c r="G363" s="25"/>
      <c r="H363" s="25"/>
      <c r="I363" s="25"/>
      <c r="J363" s="25"/>
      <c r="K363" s="23"/>
      <c r="L363" s="23"/>
      <c r="M363" s="23"/>
      <c r="N363" s="23"/>
      <c r="O363" s="26"/>
      <c r="P363" s="26"/>
      <c r="Q363" s="26"/>
      <c r="R363" s="26"/>
      <c r="S363" s="27"/>
      <c r="T363" s="26"/>
      <c r="U363" s="27"/>
      <c r="V363" s="26"/>
      <c r="W363" s="26"/>
      <c r="X363" s="26"/>
      <c r="Y363" s="26"/>
      <c r="Z363" s="27"/>
      <c r="AA363" s="27"/>
      <c r="AB363" s="28"/>
      <c r="AC363" s="29"/>
      <c r="AD363" s="30"/>
      <c r="AE363" s="30"/>
      <c r="AF363" s="30"/>
      <c r="AG363" s="30"/>
      <c r="AH363" s="23"/>
      <c r="AJ363" s="26"/>
    </row>
    <row r="364" spans="1:38" s="23" customFormat="1" ht="20" customHeight="1">
      <c r="A364" s="22"/>
      <c r="C364" s="22"/>
      <c r="D364" s="25"/>
      <c r="E364" s="25"/>
      <c r="F364" s="25"/>
      <c r="G364" s="25"/>
      <c r="H364" s="25"/>
      <c r="I364" s="25"/>
      <c r="J364" s="25"/>
      <c r="O364" s="26"/>
      <c r="P364" s="26"/>
      <c r="Q364" s="26"/>
      <c r="R364" s="26"/>
      <c r="S364" s="27"/>
      <c r="T364" s="26"/>
      <c r="U364" s="27"/>
      <c r="V364" s="26"/>
      <c r="W364" s="26"/>
      <c r="X364" s="26"/>
      <c r="Y364" s="26"/>
      <c r="Z364" s="27"/>
      <c r="AA364" s="27"/>
      <c r="AB364" s="28"/>
      <c r="AC364" s="29"/>
      <c r="AD364" s="30"/>
      <c r="AE364" s="30"/>
      <c r="AF364" s="30"/>
      <c r="AG364" s="30"/>
      <c r="AJ364" s="22"/>
      <c r="AL364" s="24"/>
    </row>
    <row r="365" spans="1:38" s="23" customFormat="1" ht="20" customHeight="1">
      <c r="A365" s="22"/>
      <c r="C365" s="22"/>
      <c r="D365" s="25"/>
      <c r="E365" s="25"/>
      <c r="F365" s="25"/>
      <c r="G365" s="25"/>
      <c r="H365" s="25"/>
      <c r="I365" s="25"/>
      <c r="J365" s="25"/>
      <c r="O365" s="26"/>
      <c r="P365" s="26"/>
      <c r="Q365" s="26"/>
      <c r="R365" s="26"/>
      <c r="S365" s="27"/>
      <c r="T365" s="26"/>
      <c r="U365" s="27"/>
      <c r="V365" s="26"/>
      <c r="W365" s="26"/>
      <c r="X365" s="26"/>
      <c r="Y365" s="26"/>
      <c r="Z365" s="27"/>
      <c r="AA365" s="27"/>
      <c r="AB365" s="28"/>
      <c r="AC365" s="29"/>
      <c r="AD365" s="30"/>
      <c r="AE365" s="30"/>
      <c r="AF365" s="30"/>
      <c r="AG365" s="30"/>
      <c r="AJ365" s="22"/>
    </row>
    <row r="366" spans="1:38" s="23" customFormat="1" ht="20" customHeight="1">
      <c r="A366" s="22"/>
      <c r="C366" s="22"/>
      <c r="D366" s="25"/>
      <c r="E366" s="25"/>
      <c r="F366" s="25"/>
      <c r="G366" s="25"/>
      <c r="H366" s="25"/>
      <c r="I366" s="25"/>
      <c r="J366" s="25"/>
      <c r="O366" s="26"/>
      <c r="P366" s="26"/>
      <c r="Q366" s="26"/>
      <c r="R366" s="26"/>
      <c r="S366" s="27"/>
      <c r="T366" s="26"/>
      <c r="U366" s="27"/>
      <c r="V366" s="26"/>
      <c r="W366" s="26"/>
      <c r="X366" s="26"/>
      <c r="Y366" s="26"/>
      <c r="Z366" s="27"/>
      <c r="AA366" s="27"/>
      <c r="AB366" s="28"/>
      <c r="AC366" s="29"/>
      <c r="AD366" s="30"/>
      <c r="AE366" s="30"/>
      <c r="AF366" s="30"/>
      <c r="AG366" s="30"/>
      <c r="AJ366" s="22"/>
    </row>
    <row r="367" spans="1:38" s="23" customFormat="1" ht="20" customHeight="1">
      <c r="A367" s="22"/>
      <c r="C367" s="22"/>
      <c r="D367" s="25"/>
      <c r="E367" s="25"/>
      <c r="F367" s="25"/>
      <c r="G367" s="25"/>
      <c r="H367" s="25"/>
      <c r="I367" s="25"/>
      <c r="J367" s="25"/>
      <c r="O367" s="26"/>
      <c r="P367" s="26"/>
      <c r="Q367" s="26"/>
      <c r="R367" s="26"/>
      <c r="S367" s="27"/>
      <c r="T367" s="26"/>
      <c r="U367" s="27"/>
      <c r="V367" s="26"/>
      <c r="W367" s="26"/>
      <c r="X367" s="26"/>
      <c r="Y367" s="26"/>
      <c r="Z367" s="27"/>
      <c r="AA367" s="27"/>
      <c r="AB367" s="28"/>
      <c r="AC367" s="29"/>
      <c r="AD367" s="30"/>
      <c r="AE367" s="30"/>
      <c r="AF367" s="30"/>
      <c r="AG367" s="30"/>
      <c r="AJ367" s="22"/>
    </row>
    <row r="368" spans="1:38" s="23" customFormat="1" ht="20" customHeight="1">
      <c r="A368" s="22"/>
      <c r="C368" s="22"/>
      <c r="D368" s="25"/>
      <c r="E368" s="25"/>
      <c r="F368" s="25"/>
      <c r="G368" s="25"/>
      <c r="H368" s="25"/>
      <c r="I368" s="25"/>
      <c r="J368" s="25"/>
      <c r="O368" s="26"/>
      <c r="P368" s="26"/>
      <c r="Q368" s="26"/>
      <c r="R368" s="26"/>
      <c r="S368" s="27"/>
      <c r="T368" s="26"/>
      <c r="U368" s="27"/>
      <c r="V368" s="26"/>
      <c r="W368" s="26"/>
      <c r="X368" s="26"/>
      <c r="Y368" s="26"/>
      <c r="Z368" s="27"/>
      <c r="AA368" s="27"/>
      <c r="AB368" s="28"/>
      <c r="AC368" s="29"/>
      <c r="AD368" s="30"/>
      <c r="AE368" s="30"/>
      <c r="AF368" s="30"/>
      <c r="AG368" s="30"/>
      <c r="AJ368" s="22"/>
    </row>
    <row r="369" spans="1:36" s="23" customFormat="1" ht="20" customHeight="1">
      <c r="A369" s="22"/>
      <c r="C369" s="22"/>
      <c r="D369" s="25"/>
      <c r="E369" s="25"/>
      <c r="F369" s="25"/>
      <c r="G369" s="25"/>
      <c r="H369" s="25"/>
      <c r="I369" s="25"/>
      <c r="J369" s="25"/>
      <c r="O369" s="26"/>
      <c r="P369" s="26"/>
      <c r="Q369" s="26"/>
      <c r="R369" s="26"/>
      <c r="S369" s="27"/>
      <c r="T369" s="26"/>
      <c r="U369" s="27"/>
      <c r="V369" s="26"/>
      <c r="W369" s="26"/>
      <c r="X369" s="26"/>
      <c r="Y369" s="26"/>
      <c r="Z369" s="27"/>
      <c r="AA369" s="27"/>
      <c r="AB369" s="28"/>
      <c r="AC369" s="29"/>
      <c r="AD369" s="30"/>
      <c r="AE369" s="30"/>
      <c r="AF369" s="30"/>
      <c r="AG369" s="30"/>
      <c r="AJ369" s="22"/>
    </row>
    <row r="370" spans="1:36" s="23" customFormat="1" ht="20" customHeight="1">
      <c r="A370" s="22"/>
      <c r="C370" s="22"/>
      <c r="D370" s="25"/>
      <c r="E370" s="25"/>
      <c r="F370" s="25"/>
      <c r="G370" s="25"/>
      <c r="H370" s="25"/>
      <c r="I370" s="25"/>
      <c r="J370" s="25"/>
      <c r="N370" s="24"/>
      <c r="O370" s="26"/>
      <c r="P370" s="26"/>
      <c r="Q370" s="26"/>
      <c r="R370" s="26"/>
      <c r="S370" s="27"/>
      <c r="T370" s="26"/>
      <c r="U370" s="27"/>
      <c r="V370" s="26"/>
      <c r="W370" s="26"/>
      <c r="X370" s="26"/>
      <c r="Y370" s="26"/>
      <c r="Z370" s="27"/>
      <c r="AA370" s="27"/>
      <c r="AB370" s="28"/>
      <c r="AC370" s="29"/>
      <c r="AD370" s="30"/>
      <c r="AE370" s="30"/>
      <c r="AF370" s="30"/>
      <c r="AG370" s="30"/>
      <c r="AJ370" s="22"/>
    </row>
    <row r="371" spans="1:36" s="23" customFormat="1" ht="20" customHeight="1">
      <c r="A371" s="22"/>
      <c r="C371" s="22"/>
      <c r="D371" s="25"/>
      <c r="E371" s="25"/>
      <c r="F371" s="25"/>
      <c r="G371" s="25"/>
      <c r="H371" s="25"/>
      <c r="I371" s="25"/>
      <c r="J371" s="25"/>
      <c r="N371" s="24"/>
      <c r="O371" s="26"/>
      <c r="P371" s="26"/>
      <c r="Q371" s="26"/>
      <c r="R371" s="26"/>
      <c r="S371" s="27"/>
      <c r="T371" s="26"/>
      <c r="U371" s="27"/>
      <c r="V371" s="26"/>
      <c r="W371" s="26"/>
      <c r="X371" s="26"/>
      <c r="Y371" s="26"/>
      <c r="Z371" s="27"/>
      <c r="AA371" s="27"/>
      <c r="AB371" s="28"/>
      <c r="AC371" s="29"/>
      <c r="AD371" s="30"/>
      <c r="AE371" s="30"/>
      <c r="AF371" s="30"/>
      <c r="AG371" s="30"/>
      <c r="AJ371" s="22"/>
    </row>
    <row r="372" spans="1:36" s="23" customFormat="1" ht="20" customHeight="1">
      <c r="A372" s="22"/>
      <c r="C372" s="22"/>
      <c r="D372" s="25"/>
      <c r="E372" s="25"/>
      <c r="F372" s="25"/>
      <c r="G372" s="25"/>
      <c r="H372" s="25"/>
      <c r="I372" s="25"/>
      <c r="J372" s="25"/>
      <c r="O372" s="26"/>
      <c r="P372" s="26"/>
      <c r="Q372" s="26"/>
      <c r="R372" s="26"/>
      <c r="S372" s="27"/>
      <c r="T372" s="26"/>
      <c r="U372" s="27"/>
      <c r="V372" s="26"/>
      <c r="W372" s="26"/>
      <c r="X372" s="26"/>
      <c r="Y372" s="26"/>
      <c r="Z372" s="27"/>
      <c r="AA372" s="27"/>
      <c r="AB372" s="28"/>
      <c r="AC372" s="29"/>
      <c r="AD372" s="30"/>
      <c r="AE372" s="30"/>
      <c r="AF372" s="30"/>
      <c r="AG372" s="30"/>
      <c r="AJ372" s="22"/>
    </row>
    <row r="373" spans="1:36" s="23" customFormat="1" ht="20" customHeight="1">
      <c r="A373" s="22"/>
      <c r="C373" s="22"/>
      <c r="D373" s="25"/>
      <c r="E373" s="25"/>
      <c r="F373" s="25"/>
      <c r="G373" s="25"/>
      <c r="H373" s="25"/>
      <c r="I373" s="25"/>
      <c r="J373" s="25"/>
      <c r="O373" s="26"/>
      <c r="P373" s="26"/>
      <c r="Q373" s="26"/>
      <c r="R373" s="26"/>
      <c r="S373" s="27"/>
      <c r="T373" s="26"/>
      <c r="U373" s="27"/>
      <c r="V373" s="26"/>
      <c r="W373" s="26"/>
      <c r="X373" s="26"/>
      <c r="Y373" s="26"/>
      <c r="Z373" s="27"/>
      <c r="AA373" s="27"/>
      <c r="AB373" s="28"/>
      <c r="AC373" s="29"/>
      <c r="AD373" s="30"/>
      <c r="AE373" s="30"/>
      <c r="AF373" s="30"/>
      <c r="AG373" s="30"/>
      <c r="AJ373" s="22"/>
    </row>
    <row r="374" spans="1:36" s="23" customFormat="1" ht="20" customHeight="1">
      <c r="A374" s="22"/>
      <c r="C374" s="22"/>
      <c r="D374" s="25"/>
      <c r="E374" s="25"/>
      <c r="F374" s="25"/>
      <c r="G374" s="25"/>
      <c r="H374" s="25"/>
      <c r="I374" s="25"/>
      <c r="J374" s="25"/>
      <c r="O374" s="26"/>
      <c r="P374" s="26"/>
      <c r="Q374" s="26"/>
      <c r="R374" s="26"/>
      <c r="S374" s="27"/>
      <c r="T374" s="26"/>
      <c r="U374" s="27"/>
      <c r="V374" s="26"/>
      <c r="W374" s="26"/>
      <c r="X374" s="26"/>
      <c r="Y374" s="26"/>
      <c r="Z374" s="27"/>
      <c r="AA374" s="27"/>
      <c r="AB374" s="28"/>
      <c r="AC374" s="29"/>
      <c r="AD374" s="30"/>
      <c r="AE374" s="30"/>
      <c r="AF374" s="30"/>
      <c r="AG374" s="30"/>
      <c r="AJ374" s="22"/>
    </row>
    <row r="375" spans="1:36" s="23" customFormat="1" ht="20" customHeight="1">
      <c r="A375" s="22"/>
      <c r="C375" s="22"/>
      <c r="D375" s="25"/>
      <c r="E375" s="25"/>
      <c r="F375" s="25"/>
      <c r="G375" s="25"/>
      <c r="H375" s="25"/>
      <c r="I375" s="25"/>
      <c r="J375" s="25"/>
      <c r="O375" s="26"/>
      <c r="P375" s="26"/>
      <c r="Q375" s="26"/>
      <c r="R375" s="26"/>
      <c r="S375" s="27"/>
      <c r="T375" s="26"/>
      <c r="U375" s="27"/>
      <c r="V375" s="26"/>
      <c r="W375" s="26"/>
      <c r="X375" s="26"/>
      <c r="Y375" s="26"/>
      <c r="Z375" s="27"/>
      <c r="AA375" s="27"/>
      <c r="AB375" s="28"/>
      <c r="AC375" s="29"/>
      <c r="AD375" s="30"/>
      <c r="AE375" s="30"/>
      <c r="AF375" s="30"/>
      <c r="AG375" s="30"/>
      <c r="AJ375" s="22"/>
    </row>
    <row r="376" spans="1:36" s="23" customFormat="1" ht="20" customHeight="1">
      <c r="A376" s="22"/>
      <c r="C376" s="22"/>
      <c r="D376" s="25"/>
      <c r="E376" s="25"/>
      <c r="F376" s="25"/>
      <c r="G376" s="25"/>
      <c r="H376" s="25"/>
      <c r="I376" s="25"/>
      <c r="J376" s="25"/>
      <c r="O376" s="26"/>
      <c r="P376" s="26"/>
      <c r="Q376" s="26"/>
      <c r="R376" s="26"/>
      <c r="S376" s="27"/>
      <c r="T376" s="26"/>
      <c r="U376" s="27"/>
      <c r="V376" s="26"/>
      <c r="W376" s="26"/>
      <c r="X376" s="26"/>
      <c r="Y376" s="26"/>
      <c r="Z376" s="27"/>
      <c r="AA376" s="27"/>
      <c r="AB376" s="28"/>
      <c r="AC376" s="29"/>
      <c r="AD376" s="30"/>
      <c r="AE376" s="30"/>
      <c r="AF376" s="30"/>
      <c r="AG376" s="30"/>
      <c r="AJ376" s="22"/>
    </row>
    <row r="377" spans="1:36" s="23" customFormat="1" ht="20" customHeight="1">
      <c r="A377" s="22"/>
      <c r="C377" s="22"/>
      <c r="D377" s="25"/>
      <c r="E377" s="25"/>
      <c r="F377" s="25"/>
      <c r="G377" s="25"/>
      <c r="H377" s="25"/>
      <c r="I377" s="25"/>
      <c r="J377" s="25"/>
      <c r="O377" s="26"/>
      <c r="P377" s="26"/>
      <c r="Q377" s="26"/>
      <c r="R377" s="26"/>
      <c r="S377" s="27"/>
      <c r="T377" s="26"/>
      <c r="U377" s="27"/>
      <c r="V377" s="26"/>
      <c r="W377" s="26"/>
      <c r="X377" s="26"/>
      <c r="Y377" s="26"/>
      <c r="Z377" s="27"/>
      <c r="AA377" s="27"/>
      <c r="AB377" s="28"/>
      <c r="AC377" s="29"/>
      <c r="AD377" s="30"/>
      <c r="AE377" s="30"/>
      <c r="AF377" s="30"/>
      <c r="AG377" s="30"/>
      <c r="AH377" s="24"/>
      <c r="AJ377" s="22"/>
    </row>
    <row r="378" spans="1:36" s="24" customFormat="1" ht="20" customHeight="1">
      <c r="A378" s="22"/>
      <c r="B378" s="23"/>
      <c r="C378" s="22"/>
      <c r="D378" s="25"/>
      <c r="E378" s="25"/>
      <c r="F378" s="25"/>
      <c r="G378" s="25"/>
      <c r="H378" s="25"/>
      <c r="I378" s="25"/>
      <c r="J378" s="25"/>
      <c r="K378" s="23"/>
      <c r="L378" s="23"/>
      <c r="M378" s="23"/>
      <c r="N378" s="23"/>
      <c r="O378" s="26"/>
      <c r="P378" s="26"/>
      <c r="Q378" s="26"/>
      <c r="R378" s="26"/>
      <c r="S378" s="27"/>
      <c r="T378" s="26"/>
      <c r="U378" s="27"/>
      <c r="V378" s="26"/>
      <c r="W378" s="26"/>
      <c r="X378" s="26"/>
      <c r="Y378" s="26"/>
      <c r="Z378" s="27"/>
      <c r="AA378" s="27"/>
      <c r="AB378" s="28"/>
      <c r="AC378" s="29"/>
      <c r="AD378" s="30"/>
      <c r="AE378" s="30"/>
      <c r="AF378" s="30"/>
      <c r="AG378" s="30"/>
      <c r="AH378" s="23"/>
      <c r="AJ378" s="26"/>
    </row>
    <row r="379" spans="1:36" s="23" customFormat="1" ht="20" customHeight="1">
      <c r="A379" s="22"/>
      <c r="C379" s="22"/>
      <c r="D379" s="25"/>
      <c r="E379" s="25"/>
      <c r="F379" s="25"/>
      <c r="G379" s="25"/>
      <c r="H379" s="25"/>
      <c r="I379" s="25"/>
      <c r="J379" s="25"/>
      <c r="O379" s="26"/>
      <c r="P379" s="26"/>
      <c r="Q379" s="26"/>
      <c r="R379" s="26"/>
      <c r="S379" s="27"/>
      <c r="T379" s="26"/>
      <c r="U379" s="27"/>
      <c r="V379" s="26"/>
      <c r="W379" s="26"/>
      <c r="X379" s="26"/>
      <c r="Y379" s="26"/>
      <c r="Z379" s="27"/>
      <c r="AA379" s="27"/>
      <c r="AB379" s="28"/>
      <c r="AC379" s="29"/>
      <c r="AD379" s="30"/>
      <c r="AE379" s="30"/>
      <c r="AF379" s="30"/>
      <c r="AG379" s="30"/>
      <c r="AJ379" s="22"/>
    </row>
    <row r="380" spans="1:36" s="23" customFormat="1" ht="16" customHeight="1">
      <c r="A380" s="22"/>
      <c r="C380" s="22"/>
      <c r="D380" s="25"/>
      <c r="E380" s="25"/>
      <c r="F380" s="25"/>
      <c r="G380" s="25"/>
      <c r="H380" s="25"/>
      <c r="I380" s="25"/>
      <c r="J380" s="25"/>
      <c r="O380" s="26"/>
      <c r="P380" s="26"/>
      <c r="Q380" s="26"/>
      <c r="R380" s="26"/>
      <c r="S380" s="27"/>
      <c r="T380" s="26"/>
      <c r="U380" s="27"/>
      <c r="V380" s="26"/>
      <c r="W380" s="26"/>
      <c r="X380" s="26"/>
      <c r="Y380" s="26"/>
      <c r="Z380" s="27"/>
      <c r="AA380" s="27"/>
      <c r="AB380" s="28"/>
      <c r="AC380" s="29"/>
      <c r="AD380" s="30"/>
      <c r="AE380" s="30"/>
      <c r="AF380" s="30"/>
      <c r="AG380" s="30"/>
      <c r="AJ380" s="22"/>
    </row>
    <row r="381" spans="1:36" s="23" customFormat="1" ht="20" customHeight="1">
      <c r="A381" s="22"/>
      <c r="C381" s="22"/>
      <c r="D381" s="25"/>
      <c r="E381" s="25"/>
      <c r="F381" s="25"/>
      <c r="G381" s="25"/>
      <c r="H381" s="25"/>
      <c r="I381" s="25"/>
      <c r="J381" s="25"/>
      <c r="O381" s="26"/>
      <c r="P381" s="26"/>
      <c r="Q381" s="26"/>
      <c r="R381" s="26"/>
      <c r="S381" s="27"/>
      <c r="T381" s="26"/>
      <c r="U381" s="27"/>
      <c r="V381" s="26"/>
      <c r="W381" s="26"/>
      <c r="X381" s="26"/>
      <c r="Y381" s="26"/>
      <c r="Z381" s="27"/>
      <c r="AA381" s="27"/>
      <c r="AB381" s="28"/>
      <c r="AC381" s="29"/>
      <c r="AD381" s="30"/>
      <c r="AE381" s="30"/>
      <c r="AF381" s="30"/>
      <c r="AG381" s="30"/>
      <c r="AJ381" s="22"/>
    </row>
    <row r="382" spans="1:36" s="23" customFormat="1" ht="20" customHeight="1">
      <c r="A382" s="22"/>
      <c r="C382" s="22"/>
      <c r="D382" s="25"/>
      <c r="E382" s="25"/>
      <c r="F382" s="25"/>
      <c r="G382" s="25"/>
      <c r="H382" s="25"/>
      <c r="I382" s="25"/>
      <c r="J382" s="25"/>
      <c r="O382" s="26"/>
      <c r="P382" s="26"/>
      <c r="Q382" s="26"/>
      <c r="R382" s="26"/>
      <c r="S382" s="27"/>
      <c r="T382" s="26"/>
      <c r="U382" s="27"/>
      <c r="V382" s="26"/>
      <c r="W382" s="26"/>
      <c r="X382" s="26"/>
      <c r="Y382" s="26"/>
      <c r="Z382" s="27"/>
      <c r="AA382" s="27"/>
      <c r="AB382" s="28"/>
      <c r="AC382" s="29"/>
      <c r="AD382" s="30"/>
      <c r="AE382" s="30"/>
      <c r="AF382" s="30"/>
      <c r="AG382" s="30"/>
      <c r="AJ382" s="22"/>
    </row>
    <row r="383" spans="1:36" s="23" customFormat="1" ht="20" customHeight="1">
      <c r="A383" s="22"/>
      <c r="C383" s="22"/>
      <c r="D383" s="25"/>
      <c r="E383" s="25"/>
      <c r="F383" s="25"/>
      <c r="G383" s="25"/>
      <c r="H383" s="25"/>
      <c r="I383" s="25"/>
      <c r="J383" s="25"/>
      <c r="O383" s="26"/>
      <c r="P383" s="26"/>
      <c r="Q383" s="26"/>
      <c r="R383" s="26"/>
      <c r="S383" s="27"/>
      <c r="T383" s="26"/>
      <c r="U383" s="27"/>
      <c r="V383" s="26"/>
      <c r="W383" s="26"/>
      <c r="X383" s="26"/>
      <c r="Y383" s="26"/>
      <c r="Z383" s="27"/>
      <c r="AA383" s="27"/>
      <c r="AB383" s="28"/>
      <c r="AC383" s="29"/>
      <c r="AD383" s="30"/>
      <c r="AE383" s="30"/>
      <c r="AF383" s="30"/>
      <c r="AG383" s="30"/>
      <c r="AJ383" s="22"/>
    </row>
    <row r="384" spans="1:36" s="23" customFormat="1" ht="20" customHeight="1">
      <c r="A384" s="22"/>
      <c r="C384" s="22"/>
      <c r="D384" s="25"/>
      <c r="E384" s="25"/>
      <c r="F384" s="25"/>
      <c r="G384" s="25"/>
      <c r="H384" s="25"/>
      <c r="I384" s="25"/>
      <c r="J384" s="25"/>
      <c r="O384" s="26"/>
      <c r="P384" s="26"/>
      <c r="Q384" s="26"/>
      <c r="R384" s="26"/>
      <c r="S384" s="27"/>
      <c r="T384" s="26"/>
      <c r="U384" s="27"/>
      <c r="V384" s="26"/>
      <c r="W384" s="26"/>
      <c r="X384" s="26"/>
      <c r="Y384" s="26"/>
      <c r="Z384" s="27"/>
      <c r="AA384" s="27"/>
      <c r="AB384" s="28"/>
      <c r="AC384" s="29"/>
      <c r="AD384" s="30"/>
      <c r="AE384" s="30"/>
      <c r="AF384" s="30"/>
      <c r="AG384" s="30"/>
      <c r="AJ384" s="22"/>
    </row>
    <row r="385" spans="1:36" s="23" customFormat="1" ht="20" customHeight="1">
      <c r="A385" s="22"/>
      <c r="C385" s="22"/>
      <c r="D385" s="25"/>
      <c r="E385" s="25"/>
      <c r="F385" s="25"/>
      <c r="G385" s="25"/>
      <c r="H385" s="25"/>
      <c r="I385" s="25"/>
      <c r="J385" s="25"/>
      <c r="O385" s="26"/>
      <c r="P385" s="26"/>
      <c r="Q385" s="26"/>
      <c r="R385" s="26"/>
      <c r="S385" s="27"/>
      <c r="T385" s="26"/>
      <c r="U385" s="27"/>
      <c r="V385" s="26"/>
      <c r="W385" s="26"/>
      <c r="X385" s="26"/>
      <c r="Y385" s="26"/>
      <c r="Z385" s="27"/>
      <c r="AA385" s="27"/>
      <c r="AB385" s="28"/>
      <c r="AC385" s="29"/>
      <c r="AD385" s="30"/>
      <c r="AE385" s="30"/>
      <c r="AF385" s="30"/>
      <c r="AG385" s="30"/>
      <c r="AJ385" s="22"/>
    </row>
    <row r="386" spans="1:36" s="23" customFormat="1" ht="20" customHeight="1">
      <c r="A386" s="22"/>
      <c r="C386" s="22"/>
      <c r="D386" s="25"/>
      <c r="E386" s="25"/>
      <c r="F386" s="25"/>
      <c r="G386" s="25"/>
      <c r="H386" s="25"/>
      <c r="I386" s="25"/>
      <c r="J386" s="25"/>
      <c r="O386" s="26"/>
      <c r="P386" s="26"/>
      <c r="Q386" s="26"/>
      <c r="R386" s="26"/>
      <c r="S386" s="27"/>
      <c r="T386" s="26"/>
      <c r="U386" s="27"/>
      <c r="V386" s="26"/>
      <c r="W386" s="26"/>
      <c r="X386" s="26"/>
      <c r="Y386" s="26"/>
      <c r="Z386" s="27"/>
      <c r="AA386" s="27"/>
      <c r="AB386" s="28"/>
      <c r="AC386" s="29"/>
      <c r="AD386" s="30"/>
      <c r="AE386" s="30"/>
      <c r="AF386" s="30"/>
      <c r="AG386" s="30"/>
      <c r="AJ386" s="22"/>
    </row>
    <row r="387" spans="1:36" s="23" customFormat="1" ht="20" customHeight="1">
      <c r="A387" s="22"/>
      <c r="C387" s="22"/>
      <c r="D387" s="25"/>
      <c r="E387" s="25"/>
      <c r="F387" s="25"/>
      <c r="G387" s="25"/>
      <c r="H387" s="25"/>
      <c r="I387" s="25"/>
      <c r="J387" s="25"/>
      <c r="O387" s="26"/>
      <c r="P387" s="26"/>
      <c r="Q387" s="26"/>
      <c r="R387" s="26"/>
      <c r="S387" s="27"/>
      <c r="T387" s="26"/>
      <c r="U387" s="27"/>
      <c r="V387" s="26"/>
      <c r="W387" s="26"/>
      <c r="X387" s="26"/>
      <c r="Y387" s="26"/>
      <c r="Z387" s="27"/>
      <c r="AA387" s="27"/>
      <c r="AB387" s="28"/>
      <c r="AC387" s="29"/>
      <c r="AD387" s="30"/>
      <c r="AE387" s="30"/>
      <c r="AF387" s="30"/>
      <c r="AG387" s="30"/>
      <c r="AH387" s="24"/>
      <c r="AJ387" s="22"/>
    </row>
    <row r="388" spans="1:36" s="24" customFormat="1" ht="20" customHeight="1">
      <c r="A388" s="22"/>
      <c r="B388" s="23"/>
      <c r="C388" s="22"/>
      <c r="D388" s="25"/>
      <c r="E388" s="25"/>
      <c r="F388" s="25"/>
      <c r="G388" s="25"/>
      <c r="H388" s="25"/>
      <c r="I388" s="25"/>
      <c r="J388" s="25"/>
      <c r="K388" s="23"/>
      <c r="L388" s="23"/>
      <c r="M388" s="23"/>
      <c r="N388" s="23"/>
      <c r="O388" s="26"/>
      <c r="P388" s="26"/>
      <c r="Q388" s="26"/>
      <c r="R388" s="26"/>
      <c r="S388" s="27"/>
      <c r="T388" s="26"/>
      <c r="U388" s="27"/>
      <c r="V388" s="26"/>
      <c r="W388" s="26"/>
      <c r="X388" s="26"/>
      <c r="Y388" s="26"/>
      <c r="Z388" s="27"/>
      <c r="AA388" s="27"/>
      <c r="AB388" s="28"/>
      <c r="AC388" s="29"/>
      <c r="AD388" s="30"/>
      <c r="AE388" s="30"/>
      <c r="AF388" s="30"/>
      <c r="AG388" s="30"/>
      <c r="AH388" s="23"/>
      <c r="AJ388" s="26"/>
    </row>
    <row r="389" spans="1:36" s="23" customFormat="1" ht="20" customHeight="1">
      <c r="A389" s="22"/>
      <c r="C389" s="22"/>
      <c r="D389" s="25"/>
      <c r="E389" s="25"/>
      <c r="F389" s="25"/>
      <c r="G389" s="25"/>
      <c r="H389" s="25"/>
      <c r="I389" s="25"/>
      <c r="J389" s="25"/>
      <c r="O389" s="26"/>
      <c r="P389" s="26"/>
      <c r="Q389" s="26"/>
      <c r="R389" s="26"/>
      <c r="S389" s="27"/>
      <c r="T389" s="26"/>
      <c r="U389" s="27"/>
      <c r="V389" s="26"/>
      <c r="W389" s="26"/>
      <c r="X389" s="26"/>
      <c r="Y389" s="26"/>
      <c r="Z389" s="27"/>
      <c r="AA389" s="27"/>
      <c r="AB389" s="28"/>
      <c r="AC389" s="29"/>
      <c r="AD389" s="30"/>
      <c r="AE389" s="30"/>
      <c r="AF389" s="30"/>
      <c r="AG389" s="30"/>
      <c r="AJ389" s="22"/>
    </row>
    <row r="390" spans="1:36" s="23" customFormat="1" ht="20" customHeight="1">
      <c r="A390" s="22"/>
      <c r="C390" s="22"/>
      <c r="D390" s="25"/>
      <c r="E390" s="25"/>
      <c r="F390" s="25"/>
      <c r="G390" s="25"/>
      <c r="H390" s="25"/>
      <c r="I390" s="25"/>
      <c r="J390" s="25"/>
      <c r="M390" s="24"/>
      <c r="O390" s="26"/>
      <c r="P390" s="26"/>
      <c r="Q390" s="26"/>
      <c r="R390" s="26"/>
      <c r="S390" s="27"/>
      <c r="T390" s="26"/>
      <c r="U390" s="27"/>
      <c r="V390" s="26"/>
      <c r="W390" s="26"/>
      <c r="X390" s="26"/>
      <c r="Y390" s="26"/>
      <c r="Z390" s="27"/>
      <c r="AA390" s="27"/>
      <c r="AB390" s="28"/>
      <c r="AC390" s="29"/>
      <c r="AD390" s="30"/>
      <c r="AE390" s="30"/>
      <c r="AF390" s="30"/>
      <c r="AG390" s="30"/>
      <c r="AJ390" s="22"/>
    </row>
    <row r="391" spans="1:36" s="23" customFormat="1" ht="20" customHeight="1">
      <c r="A391" s="22"/>
      <c r="C391" s="22"/>
      <c r="D391" s="25"/>
      <c r="E391" s="25"/>
      <c r="F391" s="25"/>
      <c r="G391" s="25"/>
      <c r="H391" s="25"/>
      <c r="I391" s="25"/>
      <c r="J391" s="25"/>
      <c r="M391" s="24"/>
      <c r="O391" s="26"/>
      <c r="P391" s="26"/>
      <c r="Q391" s="26"/>
      <c r="R391" s="26"/>
      <c r="S391" s="27"/>
      <c r="T391" s="26"/>
      <c r="U391" s="27"/>
      <c r="V391" s="26"/>
      <c r="W391" s="26"/>
      <c r="X391" s="26"/>
      <c r="Y391" s="26"/>
      <c r="Z391" s="27"/>
      <c r="AA391" s="27"/>
      <c r="AB391" s="28"/>
      <c r="AC391" s="29"/>
      <c r="AD391" s="30"/>
      <c r="AE391" s="30"/>
      <c r="AF391" s="30"/>
      <c r="AG391" s="30"/>
      <c r="AJ391" s="22"/>
    </row>
    <row r="392" spans="1:36" s="23" customFormat="1" ht="20" customHeight="1">
      <c r="A392" s="22"/>
      <c r="C392" s="22"/>
      <c r="D392" s="25"/>
      <c r="E392" s="25"/>
      <c r="F392" s="25"/>
      <c r="G392" s="25"/>
      <c r="H392" s="25"/>
      <c r="I392" s="25"/>
      <c r="J392" s="25"/>
      <c r="M392" s="24"/>
      <c r="O392" s="26"/>
      <c r="P392" s="26"/>
      <c r="Q392" s="26"/>
      <c r="R392" s="26"/>
      <c r="S392" s="27"/>
      <c r="T392" s="26"/>
      <c r="U392" s="27"/>
      <c r="V392" s="26"/>
      <c r="W392" s="26"/>
      <c r="X392" s="26"/>
      <c r="Y392" s="26"/>
      <c r="Z392" s="27"/>
      <c r="AA392" s="27"/>
      <c r="AB392" s="28"/>
      <c r="AC392" s="29"/>
      <c r="AD392" s="30"/>
      <c r="AE392" s="30"/>
      <c r="AF392" s="30"/>
      <c r="AG392" s="30"/>
      <c r="AJ392" s="22"/>
    </row>
    <row r="393" spans="1:36" s="23" customFormat="1" ht="20" customHeight="1">
      <c r="A393" s="22"/>
      <c r="C393" s="22"/>
      <c r="D393" s="25"/>
      <c r="E393" s="25"/>
      <c r="F393" s="25"/>
      <c r="G393" s="25"/>
      <c r="H393" s="25"/>
      <c r="I393" s="25"/>
      <c r="J393" s="25"/>
      <c r="O393" s="26"/>
      <c r="P393" s="26"/>
      <c r="Q393" s="26"/>
      <c r="R393" s="26"/>
      <c r="S393" s="27"/>
      <c r="T393" s="26"/>
      <c r="U393" s="27"/>
      <c r="V393" s="26"/>
      <c r="W393" s="26"/>
      <c r="X393" s="26"/>
      <c r="Y393" s="26"/>
      <c r="Z393" s="27"/>
      <c r="AA393" s="27"/>
      <c r="AB393" s="28"/>
      <c r="AC393" s="29"/>
      <c r="AD393" s="30"/>
      <c r="AE393" s="30"/>
      <c r="AF393" s="30"/>
      <c r="AG393" s="30"/>
      <c r="AJ393" s="22"/>
    </row>
    <row r="394" spans="1:36" s="23" customFormat="1" ht="20" customHeight="1">
      <c r="A394" s="22"/>
      <c r="C394" s="22"/>
      <c r="D394" s="25"/>
      <c r="E394" s="25"/>
      <c r="F394" s="25"/>
      <c r="G394" s="25"/>
      <c r="H394" s="25"/>
      <c r="I394" s="25"/>
      <c r="J394" s="25"/>
      <c r="O394" s="26"/>
      <c r="P394" s="26"/>
      <c r="Q394" s="26"/>
      <c r="R394" s="26"/>
      <c r="S394" s="27"/>
      <c r="T394" s="26"/>
      <c r="U394" s="27"/>
      <c r="V394" s="26"/>
      <c r="W394" s="26"/>
      <c r="X394" s="26"/>
      <c r="Y394" s="26"/>
      <c r="Z394" s="27"/>
      <c r="AA394" s="27"/>
      <c r="AB394" s="28"/>
      <c r="AC394" s="29"/>
      <c r="AD394" s="30"/>
      <c r="AE394" s="30"/>
      <c r="AF394" s="30"/>
      <c r="AG394" s="28"/>
      <c r="AJ394" s="22"/>
    </row>
    <row r="395" spans="1:36" s="23" customFormat="1" ht="20" customHeight="1">
      <c r="A395" s="22"/>
      <c r="C395" s="22"/>
      <c r="D395" s="25"/>
      <c r="E395" s="25"/>
      <c r="F395" s="25"/>
      <c r="G395" s="25"/>
      <c r="H395" s="25"/>
      <c r="I395" s="25"/>
      <c r="J395" s="25"/>
      <c r="O395" s="26"/>
      <c r="P395" s="26"/>
      <c r="Q395" s="26"/>
      <c r="R395" s="26"/>
      <c r="S395" s="27"/>
      <c r="T395" s="26"/>
      <c r="U395" s="27"/>
      <c r="V395" s="26"/>
      <c r="W395" s="26"/>
      <c r="X395" s="26"/>
      <c r="Y395" s="26"/>
      <c r="Z395" s="27"/>
      <c r="AA395" s="27"/>
      <c r="AB395" s="28"/>
      <c r="AC395" s="29"/>
      <c r="AD395" s="30"/>
      <c r="AE395" s="30"/>
      <c r="AF395" s="30"/>
      <c r="AG395" s="28"/>
      <c r="AJ395" s="22"/>
    </row>
    <row r="396" spans="1:36" s="23" customFormat="1" ht="20" customHeight="1">
      <c r="A396" s="22"/>
      <c r="C396" s="22"/>
      <c r="D396" s="25"/>
      <c r="E396" s="25"/>
      <c r="F396" s="25"/>
      <c r="G396" s="25"/>
      <c r="H396" s="25"/>
      <c r="I396" s="25"/>
      <c r="J396" s="25"/>
      <c r="O396" s="26"/>
      <c r="P396" s="26"/>
      <c r="Q396" s="26"/>
      <c r="R396" s="26"/>
      <c r="S396" s="27"/>
      <c r="T396" s="26"/>
      <c r="U396" s="27"/>
      <c r="V396" s="26"/>
      <c r="W396" s="26"/>
      <c r="X396" s="26"/>
      <c r="Y396" s="26"/>
      <c r="Z396" s="27"/>
      <c r="AA396" s="27"/>
      <c r="AB396" s="28"/>
      <c r="AC396" s="29"/>
      <c r="AD396" s="30"/>
      <c r="AE396" s="30"/>
      <c r="AF396" s="30"/>
      <c r="AG396" s="30"/>
      <c r="AJ396" s="22"/>
    </row>
    <row r="397" spans="1:36" s="23" customFormat="1" ht="20" customHeight="1">
      <c r="A397" s="22"/>
      <c r="C397" s="22"/>
      <c r="D397" s="25"/>
      <c r="E397" s="25"/>
      <c r="F397" s="25"/>
      <c r="G397" s="25"/>
      <c r="H397" s="25"/>
      <c r="I397" s="25"/>
      <c r="J397" s="25"/>
      <c r="O397" s="26"/>
      <c r="P397" s="26"/>
      <c r="Q397" s="26"/>
      <c r="R397" s="26"/>
      <c r="S397" s="27"/>
      <c r="T397" s="26"/>
      <c r="U397" s="27"/>
      <c r="V397" s="26"/>
      <c r="W397" s="26"/>
      <c r="X397" s="26"/>
      <c r="Y397" s="26"/>
      <c r="Z397" s="27"/>
      <c r="AA397" s="27"/>
      <c r="AB397" s="28"/>
      <c r="AC397" s="29"/>
      <c r="AD397" s="30"/>
      <c r="AE397" s="30"/>
      <c r="AF397" s="30"/>
      <c r="AG397" s="30"/>
      <c r="AJ397" s="22"/>
    </row>
    <row r="398" spans="1:36" s="23" customFormat="1" ht="20" customHeight="1">
      <c r="A398" s="22"/>
      <c r="C398" s="22"/>
      <c r="D398" s="25"/>
      <c r="E398" s="25"/>
      <c r="F398" s="25"/>
      <c r="G398" s="25"/>
      <c r="H398" s="25"/>
      <c r="I398" s="25"/>
      <c r="J398" s="25"/>
      <c r="N398" s="24"/>
      <c r="O398" s="26"/>
      <c r="P398" s="26"/>
      <c r="Q398" s="26"/>
      <c r="R398" s="26"/>
      <c r="S398" s="27"/>
      <c r="T398" s="26"/>
      <c r="U398" s="27"/>
      <c r="V398" s="26"/>
      <c r="W398" s="26"/>
      <c r="X398" s="26"/>
      <c r="Y398" s="26"/>
      <c r="Z398" s="27"/>
      <c r="AA398" s="27"/>
      <c r="AB398" s="28"/>
      <c r="AC398" s="29"/>
      <c r="AD398" s="30"/>
      <c r="AE398" s="30"/>
      <c r="AF398" s="30"/>
      <c r="AG398" s="30"/>
      <c r="AJ398" s="22"/>
    </row>
    <row r="399" spans="1:36" s="23" customFormat="1" ht="20" customHeight="1">
      <c r="A399" s="22"/>
      <c r="C399" s="22"/>
      <c r="D399" s="25"/>
      <c r="E399" s="25"/>
      <c r="F399" s="25"/>
      <c r="G399" s="25"/>
      <c r="H399" s="25"/>
      <c r="I399" s="25"/>
      <c r="J399" s="25"/>
      <c r="N399" s="24"/>
      <c r="O399" s="26"/>
      <c r="P399" s="26"/>
      <c r="Q399" s="26"/>
      <c r="R399" s="26"/>
      <c r="S399" s="27"/>
      <c r="T399" s="26"/>
      <c r="U399" s="27"/>
      <c r="V399" s="26"/>
      <c r="W399" s="26"/>
      <c r="X399" s="26"/>
      <c r="Y399" s="26"/>
      <c r="Z399" s="27"/>
      <c r="AA399" s="27"/>
      <c r="AB399" s="28"/>
      <c r="AC399" s="29"/>
      <c r="AD399" s="30"/>
      <c r="AE399" s="30"/>
      <c r="AF399" s="30"/>
      <c r="AG399" s="30"/>
      <c r="AJ399" s="22"/>
    </row>
    <row r="400" spans="1:36" s="23" customFormat="1" ht="20" customHeight="1">
      <c r="A400" s="22"/>
      <c r="C400" s="22"/>
      <c r="D400" s="25"/>
      <c r="E400" s="25"/>
      <c r="F400" s="25"/>
      <c r="G400" s="25"/>
      <c r="H400" s="25"/>
      <c r="I400" s="25"/>
      <c r="J400" s="25"/>
      <c r="N400" s="24"/>
      <c r="O400" s="26"/>
      <c r="P400" s="26"/>
      <c r="Q400" s="26"/>
      <c r="R400" s="26"/>
      <c r="S400" s="27"/>
      <c r="T400" s="26"/>
      <c r="U400" s="27"/>
      <c r="V400" s="26"/>
      <c r="W400" s="26"/>
      <c r="X400" s="26"/>
      <c r="Y400" s="26"/>
      <c r="Z400" s="27"/>
      <c r="AA400" s="27"/>
      <c r="AB400" s="28"/>
      <c r="AC400" s="29"/>
      <c r="AD400" s="30"/>
      <c r="AE400" s="30"/>
      <c r="AF400" s="30"/>
      <c r="AG400" s="30"/>
      <c r="AJ400" s="22"/>
    </row>
    <row r="401" spans="1:36" s="23" customFormat="1" ht="20" customHeight="1">
      <c r="A401" s="22"/>
      <c r="C401" s="22"/>
      <c r="D401" s="25"/>
      <c r="E401" s="25"/>
      <c r="F401" s="25"/>
      <c r="G401" s="25"/>
      <c r="H401" s="25"/>
      <c r="I401" s="25"/>
      <c r="J401" s="25"/>
      <c r="O401" s="26"/>
      <c r="P401" s="26"/>
      <c r="Q401" s="26"/>
      <c r="R401" s="26"/>
      <c r="S401" s="27"/>
      <c r="T401" s="26"/>
      <c r="U401" s="27"/>
      <c r="V401" s="26"/>
      <c r="W401" s="26"/>
      <c r="X401" s="26"/>
      <c r="Y401" s="26"/>
      <c r="Z401" s="27"/>
      <c r="AA401" s="27"/>
      <c r="AB401" s="28"/>
      <c r="AC401" s="29"/>
      <c r="AD401" s="30"/>
      <c r="AE401" s="30"/>
      <c r="AF401" s="30"/>
      <c r="AG401" s="30"/>
      <c r="AJ401" s="22"/>
    </row>
    <row r="402" spans="1:36" s="23" customFormat="1" ht="20" customHeight="1">
      <c r="A402" s="22"/>
      <c r="C402" s="22"/>
      <c r="D402" s="25"/>
      <c r="E402" s="25"/>
      <c r="F402" s="25"/>
      <c r="G402" s="25"/>
      <c r="H402" s="25"/>
      <c r="I402" s="25"/>
      <c r="J402" s="25"/>
      <c r="O402" s="26"/>
      <c r="P402" s="26"/>
      <c r="Q402" s="26"/>
      <c r="R402" s="26"/>
      <c r="S402" s="27"/>
      <c r="T402" s="26"/>
      <c r="U402" s="27"/>
      <c r="V402" s="26"/>
      <c r="W402" s="26"/>
      <c r="X402" s="26"/>
      <c r="Y402" s="26"/>
      <c r="Z402" s="27"/>
      <c r="AA402" s="27"/>
      <c r="AB402" s="28"/>
      <c r="AC402" s="29"/>
      <c r="AD402" s="30"/>
      <c r="AE402" s="30"/>
      <c r="AF402" s="30"/>
      <c r="AG402" s="30"/>
      <c r="AJ402" s="22"/>
    </row>
    <row r="403" spans="1:36" s="23" customFormat="1" ht="20" customHeight="1">
      <c r="A403" s="22"/>
      <c r="C403" s="22"/>
      <c r="D403" s="25"/>
      <c r="E403" s="25"/>
      <c r="F403" s="25"/>
      <c r="G403" s="25"/>
      <c r="H403" s="25"/>
      <c r="I403" s="25"/>
      <c r="J403" s="25"/>
      <c r="O403" s="26"/>
      <c r="P403" s="26"/>
      <c r="Q403" s="26"/>
      <c r="R403" s="26"/>
      <c r="S403" s="27"/>
      <c r="T403" s="26"/>
      <c r="U403" s="27"/>
      <c r="V403" s="26"/>
      <c r="W403" s="26"/>
      <c r="X403" s="26"/>
      <c r="Y403" s="26"/>
      <c r="Z403" s="27"/>
      <c r="AA403" s="27"/>
      <c r="AB403" s="28"/>
      <c r="AC403" s="29"/>
      <c r="AD403" s="30"/>
      <c r="AE403" s="30"/>
      <c r="AF403" s="30"/>
      <c r="AG403" s="30"/>
      <c r="AJ403" s="22"/>
    </row>
    <row r="404" spans="1:36" s="23" customFormat="1" ht="20" customHeight="1">
      <c r="A404" s="22"/>
      <c r="C404" s="22"/>
      <c r="D404" s="25"/>
      <c r="E404" s="25"/>
      <c r="F404" s="25"/>
      <c r="G404" s="25"/>
      <c r="H404" s="25"/>
      <c r="I404" s="25"/>
      <c r="J404" s="25"/>
      <c r="O404" s="26"/>
      <c r="P404" s="26"/>
      <c r="Q404" s="26"/>
      <c r="R404" s="26"/>
      <c r="S404" s="27"/>
      <c r="T404" s="26"/>
      <c r="U404" s="27"/>
      <c r="V404" s="26"/>
      <c r="W404" s="26"/>
      <c r="X404" s="26"/>
      <c r="Y404" s="26"/>
      <c r="Z404" s="27"/>
      <c r="AA404" s="27"/>
      <c r="AB404" s="28"/>
      <c r="AC404" s="29"/>
      <c r="AD404" s="30"/>
      <c r="AE404" s="30"/>
      <c r="AF404" s="30"/>
      <c r="AG404" s="30"/>
      <c r="AJ404" s="22"/>
    </row>
    <row r="405" spans="1:36" s="23" customFormat="1" ht="20" customHeight="1">
      <c r="A405" s="22"/>
      <c r="C405" s="22"/>
      <c r="D405" s="25"/>
      <c r="E405" s="25"/>
      <c r="F405" s="25"/>
      <c r="G405" s="25"/>
      <c r="H405" s="25"/>
      <c r="I405" s="25"/>
      <c r="J405" s="25"/>
      <c r="O405" s="26"/>
      <c r="P405" s="26"/>
      <c r="Q405" s="26"/>
      <c r="R405" s="26"/>
      <c r="S405" s="27"/>
      <c r="T405" s="26"/>
      <c r="U405" s="27"/>
      <c r="V405" s="26"/>
      <c r="W405" s="26"/>
      <c r="X405" s="26"/>
      <c r="Y405" s="26"/>
      <c r="Z405" s="27"/>
      <c r="AA405" s="27"/>
      <c r="AB405" s="28"/>
      <c r="AC405" s="29"/>
      <c r="AD405" s="30"/>
      <c r="AE405" s="30"/>
      <c r="AF405" s="30"/>
      <c r="AG405" s="30"/>
      <c r="AJ405" s="22"/>
    </row>
    <row r="406" spans="1:36" s="23" customFormat="1" ht="20" customHeight="1">
      <c r="A406" s="22"/>
      <c r="C406" s="22"/>
      <c r="D406" s="25"/>
      <c r="E406" s="25"/>
      <c r="F406" s="25"/>
      <c r="G406" s="25"/>
      <c r="H406" s="25"/>
      <c r="I406" s="25"/>
      <c r="J406" s="25"/>
      <c r="O406" s="26"/>
      <c r="P406" s="26"/>
      <c r="Q406" s="26"/>
      <c r="R406" s="26"/>
      <c r="S406" s="27"/>
      <c r="T406" s="26"/>
      <c r="U406" s="27"/>
      <c r="V406" s="26"/>
      <c r="W406" s="26"/>
      <c r="X406" s="26"/>
      <c r="Y406" s="26"/>
      <c r="Z406" s="27"/>
      <c r="AA406" s="27"/>
      <c r="AB406" s="28"/>
      <c r="AC406" s="29"/>
      <c r="AD406" s="30"/>
      <c r="AE406" s="30"/>
      <c r="AF406" s="30"/>
      <c r="AG406" s="30"/>
      <c r="AJ406" s="22"/>
    </row>
    <row r="407" spans="1:36" s="23" customFormat="1" ht="20" customHeight="1">
      <c r="A407" s="22"/>
      <c r="C407" s="22"/>
      <c r="D407" s="25"/>
      <c r="E407" s="25"/>
      <c r="F407" s="25"/>
      <c r="G407" s="25"/>
      <c r="H407" s="25"/>
      <c r="I407" s="25"/>
      <c r="J407" s="25"/>
      <c r="O407" s="26"/>
      <c r="P407" s="26"/>
      <c r="Q407" s="26"/>
      <c r="R407" s="26"/>
      <c r="S407" s="27"/>
      <c r="T407" s="26"/>
      <c r="U407" s="27"/>
      <c r="V407" s="26"/>
      <c r="W407" s="26"/>
      <c r="X407" s="26"/>
      <c r="Y407" s="26"/>
      <c r="Z407" s="27"/>
      <c r="AA407" s="27"/>
      <c r="AB407" s="28"/>
      <c r="AC407" s="29"/>
      <c r="AD407" s="30"/>
      <c r="AE407" s="30"/>
      <c r="AF407" s="30"/>
      <c r="AG407" s="30"/>
      <c r="AJ407" s="22"/>
    </row>
    <row r="408" spans="1:36" s="23" customFormat="1" ht="20" customHeight="1">
      <c r="A408" s="22"/>
      <c r="C408" s="22"/>
      <c r="D408" s="25"/>
      <c r="E408" s="25"/>
      <c r="F408" s="25"/>
      <c r="G408" s="25"/>
      <c r="H408" s="25"/>
      <c r="I408" s="25"/>
      <c r="J408" s="25"/>
      <c r="O408" s="26"/>
      <c r="P408" s="26"/>
      <c r="Q408" s="26"/>
      <c r="R408" s="26"/>
      <c r="S408" s="27"/>
      <c r="T408" s="26"/>
      <c r="U408" s="27"/>
      <c r="V408" s="26"/>
      <c r="W408" s="26"/>
      <c r="X408" s="26"/>
      <c r="Y408" s="26"/>
      <c r="Z408" s="27"/>
      <c r="AA408" s="27"/>
      <c r="AB408" s="28"/>
      <c r="AC408" s="29"/>
      <c r="AD408" s="30"/>
      <c r="AE408" s="30"/>
      <c r="AF408" s="30"/>
      <c r="AG408" s="30"/>
      <c r="AJ408" s="22"/>
    </row>
    <row r="409" spans="1:36" s="23" customFormat="1" ht="20" customHeight="1">
      <c r="A409" s="22"/>
      <c r="C409" s="22"/>
      <c r="D409" s="25"/>
      <c r="E409" s="25"/>
      <c r="F409" s="25"/>
      <c r="G409" s="25"/>
      <c r="H409" s="25"/>
      <c r="I409" s="25"/>
      <c r="J409" s="25"/>
      <c r="O409" s="26"/>
      <c r="P409" s="26"/>
      <c r="Q409" s="26"/>
      <c r="R409" s="26"/>
      <c r="S409" s="27"/>
      <c r="T409" s="26"/>
      <c r="U409" s="27"/>
      <c r="V409" s="26"/>
      <c r="W409" s="26"/>
      <c r="X409" s="26"/>
      <c r="Y409" s="26"/>
      <c r="Z409" s="27"/>
      <c r="AA409" s="27"/>
      <c r="AB409" s="28"/>
      <c r="AC409" s="29"/>
      <c r="AD409" s="30"/>
      <c r="AE409" s="30"/>
      <c r="AF409" s="30"/>
      <c r="AG409" s="30"/>
      <c r="AJ409" s="22"/>
    </row>
    <row r="410" spans="1:36" s="23" customFormat="1" ht="20" customHeight="1">
      <c r="A410" s="22"/>
      <c r="C410" s="22"/>
      <c r="D410" s="25"/>
      <c r="E410" s="25"/>
      <c r="F410" s="25"/>
      <c r="G410" s="25"/>
      <c r="H410" s="25"/>
      <c r="I410" s="25"/>
      <c r="J410" s="25"/>
      <c r="O410" s="26"/>
      <c r="P410" s="26"/>
      <c r="Q410" s="26"/>
      <c r="R410" s="26"/>
      <c r="S410" s="27"/>
      <c r="T410" s="26"/>
      <c r="U410" s="27"/>
      <c r="V410" s="26"/>
      <c r="W410" s="26"/>
      <c r="X410" s="26"/>
      <c r="Y410" s="26"/>
      <c r="Z410" s="27"/>
      <c r="AA410" s="27"/>
      <c r="AB410" s="28"/>
      <c r="AC410" s="29"/>
      <c r="AD410" s="30"/>
      <c r="AE410" s="30"/>
      <c r="AF410" s="30"/>
      <c r="AG410" s="30"/>
      <c r="AJ410" s="22"/>
    </row>
    <row r="411" spans="1:36" s="23" customFormat="1" ht="20" customHeight="1">
      <c r="A411" s="22"/>
      <c r="C411" s="22"/>
      <c r="D411" s="25"/>
      <c r="E411" s="25"/>
      <c r="F411" s="25"/>
      <c r="G411" s="25"/>
      <c r="H411" s="25"/>
      <c r="I411" s="25"/>
      <c r="J411" s="25"/>
      <c r="O411" s="26"/>
      <c r="P411" s="26"/>
      <c r="Q411" s="26"/>
      <c r="R411" s="26"/>
      <c r="S411" s="27"/>
      <c r="T411" s="26"/>
      <c r="U411" s="27"/>
      <c r="V411" s="26"/>
      <c r="W411" s="26"/>
      <c r="X411" s="26"/>
      <c r="Y411" s="26"/>
      <c r="Z411" s="27"/>
      <c r="AA411" s="27"/>
      <c r="AB411" s="28"/>
      <c r="AC411" s="29"/>
      <c r="AD411" s="30"/>
      <c r="AE411" s="30"/>
      <c r="AF411" s="30"/>
      <c r="AG411" s="30"/>
      <c r="AJ411" s="22"/>
    </row>
    <row r="412" spans="1:36" s="23" customFormat="1" ht="20" customHeight="1">
      <c r="A412" s="22"/>
      <c r="C412" s="22"/>
      <c r="D412" s="25"/>
      <c r="E412" s="25"/>
      <c r="F412" s="25"/>
      <c r="G412" s="25"/>
      <c r="H412" s="25"/>
      <c r="I412" s="25"/>
      <c r="J412" s="25"/>
      <c r="O412" s="26"/>
      <c r="P412" s="26"/>
      <c r="Q412" s="26"/>
      <c r="R412" s="26"/>
      <c r="S412" s="27"/>
      <c r="T412" s="26"/>
      <c r="U412" s="27"/>
      <c r="V412" s="26"/>
      <c r="W412" s="26"/>
      <c r="X412" s="26"/>
      <c r="Y412" s="26"/>
      <c r="Z412" s="27"/>
      <c r="AA412" s="27"/>
      <c r="AB412" s="28"/>
      <c r="AC412" s="29"/>
      <c r="AD412" s="30"/>
      <c r="AE412" s="30"/>
      <c r="AF412" s="30"/>
      <c r="AG412" s="30"/>
      <c r="AJ412" s="22"/>
    </row>
    <row r="413" spans="1:36" s="23" customFormat="1" ht="20" customHeight="1">
      <c r="A413" s="22"/>
      <c r="C413" s="22"/>
      <c r="D413" s="25"/>
      <c r="E413" s="25"/>
      <c r="F413" s="25"/>
      <c r="G413" s="25"/>
      <c r="H413" s="25"/>
      <c r="I413" s="25"/>
      <c r="J413" s="25"/>
      <c r="O413" s="26"/>
      <c r="P413" s="26"/>
      <c r="Q413" s="26"/>
      <c r="R413" s="26"/>
      <c r="S413" s="27"/>
      <c r="T413" s="26"/>
      <c r="U413" s="27"/>
      <c r="V413" s="26"/>
      <c r="W413" s="26"/>
      <c r="X413" s="26"/>
      <c r="Y413" s="26"/>
      <c r="Z413" s="27"/>
      <c r="AA413" s="27"/>
      <c r="AB413" s="28"/>
      <c r="AC413" s="29"/>
      <c r="AD413" s="30"/>
      <c r="AE413" s="30"/>
      <c r="AF413" s="30"/>
      <c r="AG413" s="30"/>
      <c r="AJ413" s="22"/>
    </row>
    <row r="414" spans="1:36" s="23" customFormat="1" ht="20" customHeight="1">
      <c r="A414" s="22"/>
      <c r="C414" s="22"/>
      <c r="D414" s="25"/>
      <c r="E414" s="25"/>
      <c r="F414" s="25"/>
      <c r="G414" s="25"/>
      <c r="H414" s="25"/>
      <c r="I414" s="25"/>
      <c r="J414" s="25"/>
      <c r="O414" s="26"/>
      <c r="P414" s="26"/>
      <c r="Q414" s="26"/>
      <c r="R414" s="26"/>
      <c r="S414" s="27"/>
      <c r="T414" s="26"/>
      <c r="U414" s="27"/>
      <c r="V414" s="26"/>
      <c r="W414" s="26"/>
      <c r="X414" s="26"/>
      <c r="Y414" s="26"/>
      <c r="Z414" s="27"/>
      <c r="AA414" s="27"/>
      <c r="AB414" s="28"/>
      <c r="AC414" s="29"/>
      <c r="AD414" s="30"/>
      <c r="AE414" s="30"/>
      <c r="AF414" s="30"/>
      <c r="AG414" s="30"/>
      <c r="AH414" s="24"/>
      <c r="AJ414" s="22"/>
    </row>
    <row r="415" spans="1:36" s="24" customFormat="1" ht="20" customHeight="1">
      <c r="A415" s="22"/>
      <c r="B415" s="23"/>
      <c r="C415" s="22"/>
      <c r="D415" s="25"/>
      <c r="E415" s="25"/>
      <c r="F415" s="25"/>
      <c r="G415" s="25"/>
      <c r="H415" s="25"/>
      <c r="I415" s="25"/>
      <c r="J415" s="25"/>
      <c r="K415" s="23"/>
      <c r="L415" s="23"/>
      <c r="M415" s="23"/>
      <c r="N415" s="23"/>
      <c r="O415" s="26"/>
      <c r="P415" s="26"/>
      <c r="Q415" s="26"/>
      <c r="R415" s="26"/>
      <c r="S415" s="27"/>
      <c r="T415" s="26"/>
      <c r="U415" s="27"/>
      <c r="V415" s="26"/>
      <c r="W415" s="26"/>
      <c r="X415" s="26"/>
      <c r="Y415" s="26"/>
      <c r="Z415" s="27"/>
      <c r="AA415" s="27"/>
      <c r="AB415" s="28"/>
      <c r="AC415" s="29"/>
      <c r="AD415" s="30"/>
      <c r="AE415" s="30"/>
      <c r="AF415" s="30"/>
      <c r="AG415" s="30"/>
      <c r="AJ415" s="26"/>
    </row>
    <row r="416" spans="1:36" s="24" customFormat="1" ht="20" customHeight="1">
      <c r="A416" s="22"/>
      <c r="B416" s="23"/>
      <c r="C416" s="22"/>
      <c r="D416" s="25"/>
      <c r="E416" s="25"/>
      <c r="F416" s="25"/>
      <c r="G416" s="25"/>
      <c r="H416" s="25"/>
      <c r="I416" s="25"/>
      <c r="J416" s="25"/>
      <c r="K416" s="23"/>
      <c r="L416" s="23"/>
      <c r="M416" s="23"/>
      <c r="N416" s="23"/>
      <c r="O416" s="26"/>
      <c r="P416" s="26"/>
      <c r="Q416" s="26"/>
      <c r="R416" s="26"/>
      <c r="S416" s="27"/>
      <c r="T416" s="26"/>
      <c r="U416" s="27"/>
      <c r="V416" s="26"/>
      <c r="W416" s="26"/>
      <c r="X416" s="26"/>
      <c r="Y416" s="26"/>
      <c r="Z416" s="27"/>
      <c r="AA416" s="27"/>
      <c r="AB416" s="28"/>
      <c r="AC416" s="29"/>
      <c r="AD416" s="30"/>
      <c r="AE416" s="30"/>
      <c r="AF416" s="30"/>
      <c r="AG416" s="30"/>
      <c r="AJ416" s="26"/>
    </row>
    <row r="417" spans="1:36" s="24" customFormat="1" ht="20" customHeight="1">
      <c r="A417" s="22"/>
      <c r="B417" s="23"/>
      <c r="C417" s="22"/>
      <c r="D417" s="25"/>
      <c r="E417" s="25"/>
      <c r="F417" s="25"/>
      <c r="G417" s="25"/>
      <c r="H417" s="25"/>
      <c r="I417" s="25"/>
      <c r="J417" s="25"/>
      <c r="K417" s="23"/>
      <c r="L417" s="23"/>
      <c r="M417" s="23"/>
      <c r="N417" s="23"/>
      <c r="O417" s="26"/>
      <c r="P417" s="26"/>
      <c r="Q417" s="26"/>
      <c r="R417" s="26"/>
      <c r="S417" s="27"/>
      <c r="T417" s="26"/>
      <c r="U417" s="27"/>
      <c r="V417" s="26"/>
      <c r="W417" s="26"/>
      <c r="X417" s="26"/>
      <c r="Y417" s="26"/>
      <c r="Z417" s="27"/>
      <c r="AA417" s="27"/>
      <c r="AB417" s="28"/>
      <c r="AC417" s="29"/>
      <c r="AD417" s="30"/>
      <c r="AE417" s="30"/>
      <c r="AF417" s="30"/>
      <c r="AG417" s="30"/>
      <c r="AH417" s="23"/>
      <c r="AJ417" s="26"/>
    </row>
    <row r="418" spans="1:36" s="23" customFormat="1" ht="20" customHeight="1">
      <c r="A418" s="22"/>
      <c r="C418" s="22"/>
      <c r="D418" s="25"/>
      <c r="E418" s="25"/>
      <c r="F418" s="25"/>
      <c r="G418" s="25"/>
      <c r="H418" s="25"/>
      <c r="I418" s="25"/>
      <c r="J418" s="25"/>
      <c r="O418" s="26"/>
      <c r="P418" s="26"/>
      <c r="Q418" s="26"/>
      <c r="R418" s="26"/>
      <c r="S418" s="27"/>
      <c r="T418" s="26"/>
      <c r="U418" s="27"/>
      <c r="V418" s="26"/>
      <c r="W418" s="26"/>
      <c r="X418" s="26"/>
      <c r="Y418" s="26"/>
      <c r="Z418" s="27"/>
      <c r="AA418" s="27"/>
      <c r="AB418" s="28"/>
      <c r="AC418" s="29"/>
      <c r="AD418" s="30"/>
      <c r="AE418" s="30"/>
      <c r="AF418" s="30"/>
      <c r="AG418" s="30"/>
      <c r="AJ418" s="22"/>
    </row>
    <row r="419" spans="1:36" s="23" customFormat="1" ht="20" customHeight="1">
      <c r="A419" s="22"/>
      <c r="C419" s="22"/>
      <c r="D419" s="25"/>
      <c r="E419" s="25"/>
      <c r="F419" s="25"/>
      <c r="G419" s="25"/>
      <c r="H419" s="25"/>
      <c r="I419" s="25"/>
      <c r="J419" s="25"/>
      <c r="O419" s="26"/>
      <c r="P419" s="26"/>
      <c r="Q419" s="26"/>
      <c r="R419" s="26"/>
      <c r="S419" s="27"/>
      <c r="T419" s="26"/>
      <c r="U419" s="27"/>
      <c r="V419" s="26"/>
      <c r="W419" s="26"/>
      <c r="X419" s="26"/>
      <c r="Y419" s="26"/>
      <c r="Z419" s="27"/>
      <c r="AA419" s="27"/>
      <c r="AB419" s="28"/>
      <c r="AC419" s="29"/>
      <c r="AD419" s="30"/>
      <c r="AE419" s="30"/>
      <c r="AF419" s="30"/>
      <c r="AG419" s="30"/>
      <c r="AJ419" s="22"/>
    </row>
    <row r="420" spans="1:36" s="23" customFormat="1" ht="20" customHeight="1">
      <c r="A420" s="22"/>
      <c r="C420" s="22"/>
      <c r="D420" s="25"/>
      <c r="E420" s="25"/>
      <c r="F420" s="25"/>
      <c r="G420" s="25"/>
      <c r="H420" s="25"/>
      <c r="I420" s="25"/>
      <c r="J420" s="25"/>
      <c r="M420" s="24"/>
      <c r="O420" s="26"/>
      <c r="P420" s="26"/>
      <c r="Q420" s="26"/>
      <c r="R420" s="26"/>
      <c r="S420" s="27"/>
      <c r="T420" s="26"/>
      <c r="U420" s="27"/>
      <c r="V420" s="26"/>
      <c r="W420" s="26"/>
      <c r="X420" s="26"/>
      <c r="Y420" s="26"/>
      <c r="Z420" s="27"/>
      <c r="AA420" s="27"/>
      <c r="AB420" s="28"/>
      <c r="AC420" s="29"/>
      <c r="AD420" s="30"/>
      <c r="AE420" s="30"/>
      <c r="AF420" s="30"/>
      <c r="AG420" s="30"/>
      <c r="AJ420" s="22"/>
    </row>
    <row r="421" spans="1:36" s="23" customFormat="1" ht="20" customHeight="1">
      <c r="A421" s="22"/>
      <c r="C421" s="22"/>
      <c r="D421" s="25"/>
      <c r="E421" s="25"/>
      <c r="F421" s="25"/>
      <c r="G421" s="25"/>
      <c r="H421" s="25"/>
      <c r="I421" s="25"/>
      <c r="J421" s="25"/>
      <c r="M421" s="24"/>
      <c r="O421" s="26"/>
      <c r="P421" s="26"/>
      <c r="Q421" s="26"/>
      <c r="R421" s="26"/>
      <c r="S421" s="27"/>
      <c r="T421" s="26"/>
      <c r="U421" s="27"/>
      <c r="V421" s="26"/>
      <c r="W421" s="26"/>
      <c r="X421" s="26"/>
      <c r="Y421" s="26"/>
      <c r="Z421" s="27"/>
      <c r="AA421" s="27"/>
      <c r="AB421" s="28"/>
      <c r="AC421" s="29"/>
      <c r="AD421" s="30"/>
      <c r="AE421" s="30"/>
      <c r="AF421" s="30"/>
      <c r="AG421" s="30"/>
      <c r="AJ421" s="22"/>
    </row>
    <row r="422" spans="1:36" s="23" customFormat="1" ht="20" customHeight="1">
      <c r="A422" s="22"/>
      <c r="C422" s="22"/>
      <c r="D422" s="25"/>
      <c r="E422" s="25"/>
      <c r="F422" s="25"/>
      <c r="G422" s="25"/>
      <c r="H422" s="25"/>
      <c r="I422" s="25"/>
      <c r="J422" s="25"/>
      <c r="O422" s="26"/>
      <c r="P422" s="26"/>
      <c r="Q422" s="26"/>
      <c r="R422" s="26"/>
      <c r="S422" s="27"/>
      <c r="T422" s="26"/>
      <c r="U422" s="27"/>
      <c r="V422" s="26"/>
      <c r="W422" s="26"/>
      <c r="X422" s="26"/>
      <c r="Y422" s="26"/>
      <c r="Z422" s="27"/>
      <c r="AA422" s="27"/>
      <c r="AB422" s="28"/>
      <c r="AC422" s="29"/>
      <c r="AD422" s="30"/>
      <c r="AE422" s="30"/>
      <c r="AF422" s="30"/>
      <c r="AG422" s="30"/>
      <c r="AJ422" s="22"/>
    </row>
    <row r="423" spans="1:36" s="23" customFormat="1" ht="20" customHeight="1">
      <c r="A423" s="22"/>
      <c r="C423" s="22"/>
      <c r="D423" s="25"/>
      <c r="E423" s="25"/>
      <c r="F423" s="25"/>
      <c r="G423" s="25"/>
      <c r="H423" s="25"/>
      <c r="I423" s="25"/>
      <c r="J423" s="25"/>
      <c r="O423" s="26"/>
      <c r="P423" s="26"/>
      <c r="Q423" s="26"/>
      <c r="R423" s="26"/>
      <c r="S423" s="27"/>
      <c r="T423" s="26"/>
      <c r="U423" s="27"/>
      <c r="V423" s="26"/>
      <c r="W423" s="26"/>
      <c r="X423" s="26"/>
      <c r="Y423" s="26"/>
      <c r="Z423" s="27"/>
      <c r="AA423" s="27"/>
      <c r="AB423" s="28"/>
      <c r="AC423" s="29"/>
      <c r="AD423" s="30"/>
      <c r="AE423" s="30"/>
      <c r="AF423" s="30"/>
      <c r="AG423" s="30"/>
      <c r="AJ423" s="22"/>
    </row>
    <row r="424" spans="1:36" s="23" customFormat="1" ht="20" customHeight="1">
      <c r="A424" s="22"/>
      <c r="C424" s="22"/>
      <c r="D424" s="25"/>
      <c r="E424" s="25"/>
      <c r="F424" s="25"/>
      <c r="G424" s="25"/>
      <c r="H424" s="25"/>
      <c r="I424" s="25"/>
      <c r="J424" s="25"/>
      <c r="O424" s="26"/>
      <c r="P424" s="26"/>
      <c r="Q424" s="26"/>
      <c r="R424" s="26"/>
      <c r="S424" s="27"/>
      <c r="T424" s="26"/>
      <c r="U424" s="27"/>
      <c r="V424" s="26"/>
      <c r="W424" s="26"/>
      <c r="X424" s="26"/>
      <c r="Y424" s="26"/>
      <c r="Z424" s="27"/>
      <c r="AA424" s="27"/>
      <c r="AB424" s="28"/>
      <c r="AC424" s="29"/>
      <c r="AD424" s="30"/>
      <c r="AE424" s="30"/>
      <c r="AF424" s="30"/>
      <c r="AG424" s="30"/>
      <c r="AJ424" s="22"/>
    </row>
    <row r="425" spans="1:36" s="23" customFormat="1" ht="20" customHeight="1">
      <c r="A425" s="22"/>
      <c r="C425" s="22"/>
      <c r="D425" s="25"/>
      <c r="E425" s="25"/>
      <c r="F425" s="25"/>
      <c r="G425" s="25"/>
      <c r="H425" s="25"/>
      <c r="I425" s="25"/>
      <c r="J425" s="25"/>
      <c r="O425" s="26"/>
      <c r="P425" s="26"/>
      <c r="Q425" s="26"/>
      <c r="R425" s="26"/>
      <c r="S425" s="27"/>
      <c r="T425" s="26"/>
      <c r="U425" s="27"/>
      <c r="V425" s="26"/>
      <c r="W425" s="26"/>
      <c r="X425" s="26"/>
      <c r="Y425" s="26"/>
      <c r="Z425" s="27"/>
      <c r="AA425" s="27"/>
      <c r="AB425" s="28"/>
      <c r="AC425" s="29"/>
      <c r="AD425" s="30"/>
      <c r="AE425" s="30"/>
      <c r="AF425" s="30"/>
      <c r="AG425" s="30"/>
      <c r="AJ425" s="22"/>
    </row>
    <row r="426" spans="1:36" s="23" customFormat="1" ht="20" customHeight="1">
      <c r="A426" s="22"/>
      <c r="C426" s="22"/>
      <c r="D426" s="25"/>
      <c r="E426" s="25"/>
      <c r="F426" s="25"/>
      <c r="G426" s="25"/>
      <c r="H426" s="25"/>
      <c r="I426" s="25"/>
      <c r="J426" s="25"/>
      <c r="O426" s="26"/>
      <c r="P426" s="26"/>
      <c r="Q426" s="26"/>
      <c r="R426" s="26"/>
      <c r="S426" s="27"/>
      <c r="T426" s="26"/>
      <c r="U426" s="27"/>
      <c r="V426" s="26"/>
      <c r="W426" s="26"/>
      <c r="X426" s="26"/>
      <c r="Y426" s="26"/>
      <c r="Z426" s="27"/>
      <c r="AA426" s="27"/>
      <c r="AB426" s="28"/>
      <c r="AC426" s="29"/>
      <c r="AD426" s="30"/>
      <c r="AE426" s="30"/>
      <c r="AF426" s="30"/>
      <c r="AG426" s="30"/>
      <c r="AJ426" s="22"/>
    </row>
    <row r="427" spans="1:36" s="23" customFormat="1" ht="20" customHeight="1">
      <c r="A427" s="22"/>
      <c r="C427" s="22"/>
      <c r="D427" s="25"/>
      <c r="E427" s="25"/>
      <c r="F427" s="25"/>
      <c r="G427" s="25"/>
      <c r="H427" s="25"/>
      <c r="I427" s="25"/>
      <c r="J427" s="25"/>
      <c r="O427" s="26"/>
      <c r="P427" s="26"/>
      <c r="Q427" s="26"/>
      <c r="R427" s="26"/>
      <c r="S427" s="27"/>
      <c r="T427" s="26"/>
      <c r="U427" s="27"/>
      <c r="V427" s="26"/>
      <c r="W427" s="26"/>
      <c r="X427" s="26"/>
      <c r="Y427" s="26"/>
      <c r="Z427" s="27"/>
      <c r="AA427" s="27"/>
      <c r="AB427" s="28"/>
      <c r="AC427" s="29"/>
      <c r="AD427" s="30"/>
      <c r="AE427" s="30"/>
      <c r="AF427" s="30"/>
      <c r="AG427" s="30"/>
      <c r="AJ427" s="22"/>
    </row>
    <row r="428" spans="1:36" s="23" customFormat="1" ht="20" customHeight="1">
      <c r="A428" s="22"/>
      <c r="C428" s="22"/>
      <c r="D428" s="25"/>
      <c r="E428" s="25"/>
      <c r="F428" s="25"/>
      <c r="G428" s="25"/>
      <c r="H428" s="25"/>
      <c r="I428" s="25"/>
      <c r="J428" s="25"/>
      <c r="N428" s="24"/>
      <c r="O428" s="26"/>
      <c r="P428" s="26"/>
      <c r="Q428" s="26"/>
      <c r="R428" s="26"/>
      <c r="S428" s="27"/>
      <c r="T428" s="26"/>
      <c r="U428" s="27"/>
      <c r="V428" s="26"/>
      <c r="W428" s="26"/>
      <c r="X428" s="26"/>
      <c r="Y428" s="26"/>
      <c r="Z428" s="27"/>
      <c r="AA428" s="27"/>
      <c r="AB428" s="28"/>
      <c r="AC428" s="29"/>
      <c r="AD428" s="30"/>
      <c r="AE428" s="30"/>
      <c r="AF428" s="30"/>
      <c r="AG428" s="30"/>
      <c r="AJ428" s="22"/>
    </row>
    <row r="429" spans="1:36" s="23" customFormat="1" ht="20" customHeight="1">
      <c r="A429" s="22"/>
      <c r="C429" s="22"/>
      <c r="D429" s="25"/>
      <c r="E429" s="25"/>
      <c r="F429" s="25"/>
      <c r="G429" s="25"/>
      <c r="H429" s="25"/>
      <c r="I429" s="25"/>
      <c r="J429" s="25"/>
      <c r="N429" s="24"/>
      <c r="O429" s="26"/>
      <c r="P429" s="26"/>
      <c r="Q429" s="26"/>
      <c r="R429" s="26"/>
      <c r="S429" s="27"/>
      <c r="T429" s="26"/>
      <c r="U429" s="27"/>
      <c r="V429" s="26"/>
      <c r="W429" s="26"/>
      <c r="X429" s="26"/>
      <c r="Y429" s="26"/>
      <c r="Z429" s="27"/>
      <c r="AA429" s="27"/>
      <c r="AB429" s="28"/>
      <c r="AC429" s="29"/>
      <c r="AD429" s="30"/>
      <c r="AE429" s="30"/>
      <c r="AF429" s="30"/>
      <c r="AG429" s="30"/>
      <c r="AJ429" s="22"/>
    </row>
    <row r="430" spans="1:36" s="23" customFormat="1" ht="20" customHeight="1">
      <c r="A430" s="22"/>
      <c r="C430" s="22"/>
      <c r="D430" s="25"/>
      <c r="E430" s="25"/>
      <c r="F430" s="25"/>
      <c r="G430" s="25"/>
      <c r="H430" s="25"/>
      <c r="I430" s="25"/>
      <c r="J430" s="25"/>
      <c r="O430" s="26"/>
      <c r="P430" s="26"/>
      <c r="Q430" s="26"/>
      <c r="R430" s="26"/>
      <c r="S430" s="27"/>
      <c r="T430" s="26"/>
      <c r="U430" s="27"/>
      <c r="V430" s="26"/>
      <c r="W430" s="26"/>
      <c r="X430" s="26"/>
      <c r="Y430" s="26"/>
      <c r="Z430" s="27"/>
      <c r="AA430" s="27"/>
      <c r="AB430" s="28"/>
      <c r="AC430" s="29"/>
      <c r="AD430" s="30"/>
      <c r="AE430" s="30"/>
      <c r="AF430" s="30"/>
      <c r="AG430" s="30"/>
      <c r="AJ430" s="22"/>
    </row>
    <row r="431" spans="1:36" s="23" customFormat="1" ht="20" customHeight="1">
      <c r="A431" s="22"/>
      <c r="C431" s="22"/>
      <c r="D431" s="25"/>
      <c r="E431" s="25"/>
      <c r="F431" s="25"/>
      <c r="G431" s="25"/>
      <c r="H431" s="25"/>
      <c r="I431" s="25"/>
      <c r="J431" s="25"/>
      <c r="O431" s="26"/>
      <c r="P431" s="26"/>
      <c r="Q431" s="26"/>
      <c r="R431" s="26"/>
      <c r="S431" s="27"/>
      <c r="T431" s="26"/>
      <c r="U431" s="27"/>
      <c r="V431" s="26"/>
      <c r="W431" s="26"/>
      <c r="X431" s="26"/>
      <c r="Y431" s="26"/>
      <c r="Z431" s="27"/>
      <c r="AA431" s="27"/>
      <c r="AB431" s="28"/>
      <c r="AC431" s="29"/>
      <c r="AD431" s="30"/>
      <c r="AE431" s="30"/>
      <c r="AF431" s="30"/>
      <c r="AG431" s="30"/>
      <c r="AJ431" s="22"/>
    </row>
    <row r="432" spans="1:36" s="23" customFormat="1" ht="20" customHeight="1">
      <c r="A432" s="22"/>
      <c r="C432" s="22"/>
      <c r="D432" s="25"/>
      <c r="E432" s="25"/>
      <c r="F432" s="25"/>
      <c r="G432" s="25"/>
      <c r="H432" s="25"/>
      <c r="I432" s="25"/>
      <c r="J432" s="25"/>
      <c r="O432" s="26"/>
      <c r="P432" s="26"/>
      <c r="Q432" s="26"/>
      <c r="R432" s="26"/>
      <c r="S432" s="27"/>
      <c r="T432" s="26"/>
      <c r="U432" s="27"/>
      <c r="V432" s="26"/>
      <c r="W432" s="26"/>
      <c r="X432" s="26"/>
      <c r="Y432" s="26"/>
      <c r="Z432" s="27"/>
      <c r="AA432" s="27"/>
      <c r="AB432" s="28"/>
      <c r="AC432" s="29"/>
      <c r="AD432" s="30"/>
      <c r="AE432" s="30"/>
      <c r="AF432" s="30"/>
      <c r="AG432" s="30"/>
      <c r="AJ432" s="22"/>
    </row>
    <row r="433" spans="1:36" s="23" customFormat="1" ht="20" customHeight="1">
      <c r="A433" s="22"/>
      <c r="C433" s="22"/>
      <c r="D433" s="25"/>
      <c r="E433" s="25"/>
      <c r="F433" s="25"/>
      <c r="G433" s="25"/>
      <c r="H433" s="25"/>
      <c r="I433" s="25"/>
      <c r="J433" s="25"/>
      <c r="O433" s="26"/>
      <c r="P433" s="26"/>
      <c r="Q433" s="26"/>
      <c r="R433" s="26"/>
      <c r="S433" s="27"/>
      <c r="T433" s="26"/>
      <c r="U433" s="27"/>
      <c r="V433" s="26"/>
      <c r="W433" s="26"/>
      <c r="X433" s="26"/>
      <c r="Y433" s="26"/>
      <c r="Z433" s="27"/>
      <c r="AA433" s="27"/>
      <c r="AB433" s="28"/>
      <c r="AC433" s="29"/>
      <c r="AD433" s="30"/>
      <c r="AE433" s="30"/>
      <c r="AF433" s="30"/>
      <c r="AG433" s="30"/>
      <c r="AJ433" s="22"/>
    </row>
    <row r="434" spans="1:36" s="23" customFormat="1" ht="20" customHeight="1">
      <c r="A434" s="22"/>
      <c r="C434" s="22"/>
      <c r="D434" s="25"/>
      <c r="E434" s="25"/>
      <c r="F434" s="25"/>
      <c r="G434" s="25"/>
      <c r="H434" s="25"/>
      <c r="I434" s="25"/>
      <c r="J434" s="25"/>
      <c r="O434" s="26"/>
      <c r="P434" s="26"/>
      <c r="Q434" s="26"/>
      <c r="R434" s="26"/>
      <c r="S434" s="27"/>
      <c r="T434" s="26"/>
      <c r="U434" s="27"/>
      <c r="V434" s="26"/>
      <c r="W434" s="26"/>
      <c r="X434" s="26"/>
      <c r="Y434" s="26"/>
      <c r="Z434" s="27"/>
      <c r="AA434" s="27"/>
      <c r="AB434" s="28"/>
      <c r="AC434" s="29"/>
      <c r="AD434" s="30"/>
      <c r="AE434" s="30"/>
      <c r="AF434" s="30"/>
      <c r="AG434" s="30"/>
      <c r="AJ434" s="22"/>
    </row>
    <row r="435" spans="1:36" s="23" customFormat="1" ht="20" customHeight="1">
      <c r="A435" s="22"/>
      <c r="C435" s="22"/>
      <c r="D435" s="25"/>
      <c r="E435" s="25"/>
      <c r="F435" s="25"/>
      <c r="G435" s="25"/>
      <c r="H435" s="25"/>
      <c r="I435" s="25"/>
      <c r="J435" s="25"/>
      <c r="O435" s="26"/>
      <c r="P435" s="26"/>
      <c r="Q435" s="26"/>
      <c r="R435" s="26"/>
      <c r="S435" s="27"/>
      <c r="T435" s="26"/>
      <c r="U435" s="27"/>
      <c r="V435" s="26"/>
      <c r="W435" s="26"/>
      <c r="X435" s="26"/>
      <c r="Y435" s="26"/>
      <c r="Z435" s="27"/>
      <c r="AA435" s="27"/>
      <c r="AB435" s="28"/>
      <c r="AC435" s="29"/>
      <c r="AD435" s="30"/>
      <c r="AE435" s="30"/>
      <c r="AF435" s="30"/>
      <c r="AG435" s="30"/>
      <c r="AJ435" s="22"/>
    </row>
    <row r="436" spans="1:36" s="23" customFormat="1" ht="20" customHeight="1">
      <c r="A436" s="22"/>
      <c r="C436" s="22"/>
      <c r="D436" s="25"/>
      <c r="E436" s="25"/>
      <c r="F436" s="25"/>
      <c r="G436" s="25"/>
      <c r="H436" s="25"/>
      <c r="I436" s="25"/>
      <c r="J436" s="25"/>
      <c r="O436" s="26"/>
      <c r="P436" s="26"/>
      <c r="Q436" s="26"/>
      <c r="R436" s="26"/>
      <c r="S436" s="27"/>
      <c r="T436" s="26"/>
      <c r="U436" s="27"/>
      <c r="V436" s="26"/>
      <c r="W436" s="26"/>
      <c r="X436" s="26"/>
      <c r="Y436" s="26"/>
      <c r="Z436" s="27"/>
      <c r="AA436" s="27"/>
      <c r="AB436" s="28"/>
      <c r="AC436" s="29"/>
      <c r="AD436" s="30"/>
      <c r="AE436" s="30"/>
      <c r="AF436" s="30"/>
      <c r="AG436" s="30"/>
      <c r="AJ436" s="22"/>
    </row>
    <row r="437" spans="1:36" s="23" customFormat="1" ht="20" customHeight="1">
      <c r="A437" s="22"/>
      <c r="C437" s="22"/>
      <c r="D437" s="25"/>
      <c r="E437" s="25"/>
      <c r="F437" s="25"/>
      <c r="G437" s="25"/>
      <c r="H437" s="25"/>
      <c r="I437" s="25"/>
      <c r="J437" s="25"/>
      <c r="O437" s="26"/>
      <c r="P437" s="26"/>
      <c r="Q437" s="26"/>
      <c r="R437" s="26"/>
      <c r="S437" s="27"/>
      <c r="T437" s="26"/>
      <c r="U437" s="27"/>
      <c r="V437" s="26"/>
      <c r="W437" s="26"/>
      <c r="X437" s="26"/>
      <c r="Y437" s="26"/>
      <c r="Z437" s="27"/>
      <c r="AA437" s="27"/>
      <c r="AB437" s="28"/>
      <c r="AC437" s="29"/>
      <c r="AD437" s="30"/>
      <c r="AE437" s="30"/>
      <c r="AF437" s="30"/>
      <c r="AG437" s="30"/>
      <c r="AJ437" s="22"/>
    </row>
    <row r="438" spans="1:36" s="23" customFormat="1" ht="20" customHeight="1">
      <c r="A438" s="22"/>
      <c r="C438" s="22"/>
      <c r="D438" s="25"/>
      <c r="E438" s="25"/>
      <c r="F438" s="25"/>
      <c r="G438" s="25"/>
      <c r="H438" s="25"/>
      <c r="I438" s="25"/>
      <c r="J438" s="25"/>
      <c r="O438" s="26"/>
      <c r="P438" s="26"/>
      <c r="Q438" s="26"/>
      <c r="R438" s="26"/>
      <c r="S438" s="27"/>
      <c r="T438" s="26"/>
      <c r="U438" s="27"/>
      <c r="V438" s="26"/>
      <c r="W438" s="26"/>
      <c r="X438" s="26"/>
      <c r="Y438" s="26"/>
      <c r="Z438" s="27"/>
      <c r="AA438" s="27"/>
      <c r="AB438" s="28"/>
      <c r="AC438" s="29"/>
      <c r="AD438" s="30"/>
      <c r="AE438" s="30"/>
      <c r="AF438" s="30"/>
      <c r="AG438" s="30"/>
      <c r="AJ438" s="22"/>
    </row>
    <row r="439" spans="1:36" s="23" customFormat="1" ht="20" customHeight="1">
      <c r="A439" s="22"/>
      <c r="C439" s="22"/>
      <c r="D439" s="25"/>
      <c r="E439" s="25"/>
      <c r="F439" s="25"/>
      <c r="G439" s="25"/>
      <c r="H439" s="25"/>
      <c r="I439" s="25"/>
      <c r="J439" s="25"/>
      <c r="O439" s="26"/>
      <c r="P439" s="26"/>
      <c r="Q439" s="26"/>
      <c r="R439" s="26"/>
      <c r="S439" s="27"/>
      <c r="T439" s="26"/>
      <c r="U439" s="27"/>
      <c r="V439" s="26"/>
      <c r="W439" s="26"/>
      <c r="X439" s="26"/>
      <c r="Y439" s="26"/>
      <c r="Z439" s="27"/>
      <c r="AA439" s="27"/>
      <c r="AB439" s="28"/>
      <c r="AC439" s="29"/>
      <c r="AD439" s="30"/>
      <c r="AE439" s="30"/>
      <c r="AF439" s="30"/>
      <c r="AG439" s="30"/>
      <c r="AJ439" s="22"/>
    </row>
    <row r="440" spans="1:36" s="23" customFormat="1" ht="20" customHeight="1">
      <c r="A440" s="22"/>
      <c r="C440" s="22"/>
      <c r="D440" s="25"/>
      <c r="E440" s="25"/>
      <c r="F440" s="25"/>
      <c r="G440" s="25"/>
      <c r="H440" s="25"/>
      <c r="I440" s="25"/>
      <c r="J440" s="25"/>
      <c r="O440" s="26"/>
      <c r="P440" s="26"/>
      <c r="Q440" s="26"/>
      <c r="R440" s="26"/>
      <c r="S440" s="27"/>
      <c r="T440" s="26"/>
      <c r="U440" s="27"/>
      <c r="V440" s="26"/>
      <c r="W440" s="26"/>
      <c r="X440" s="26"/>
      <c r="Y440" s="26"/>
      <c r="Z440" s="27"/>
      <c r="AA440" s="27"/>
      <c r="AB440" s="28"/>
      <c r="AC440" s="29"/>
      <c r="AD440" s="30"/>
      <c r="AE440" s="30"/>
      <c r="AF440" s="30"/>
      <c r="AG440" s="30"/>
      <c r="AJ440" s="22"/>
    </row>
    <row r="441" spans="1:36" s="23" customFormat="1" ht="20" customHeight="1">
      <c r="A441" s="22"/>
      <c r="C441" s="22"/>
      <c r="D441" s="25"/>
      <c r="E441" s="25"/>
      <c r="F441" s="25"/>
      <c r="G441" s="25"/>
      <c r="H441" s="25"/>
      <c r="I441" s="25"/>
      <c r="J441" s="25"/>
      <c r="O441" s="26"/>
      <c r="P441" s="26"/>
      <c r="Q441" s="26"/>
      <c r="R441" s="26"/>
      <c r="S441" s="27"/>
      <c r="T441" s="26"/>
      <c r="U441" s="27"/>
      <c r="V441" s="26"/>
      <c r="W441" s="26"/>
      <c r="X441" s="26"/>
      <c r="Y441" s="26"/>
      <c r="Z441" s="27"/>
      <c r="AA441" s="27"/>
      <c r="AB441" s="28"/>
      <c r="AC441" s="29"/>
      <c r="AD441" s="30"/>
      <c r="AE441" s="30"/>
      <c r="AF441" s="30"/>
      <c r="AG441" s="30"/>
      <c r="AJ441" s="22"/>
    </row>
    <row r="442" spans="1:36" s="23" customFormat="1" ht="20" customHeight="1">
      <c r="A442" s="22"/>
      <c r="C442" s="22"/>
      <c r="D442" s="25"/>
      <c r="E442" s="25"/>
      <c r="F442" s="25"/>
      <c r="G442" s="25"/>
      <c r="H442" s="25"/>
      <c r="I442" s="25"/>
      <c r="J442" s="25"/>
      <c r="O442" s="26"/>
      <c r="P442" s="26"/>
      <c r="Q442" s="26"/>
      <c r="R442" s="26"/>
      <c r="S442" s="27"/>
      <c r="T442" s="26"/>
      <c r="U442" s="27"/>
      <c r="V442" s="26"/>
      <c r="W442" s="26"/>
      <c r="X442" s="26"/>
      <c r="Y442" s="26"/>
      <c r="Z442" s="27"/>
      <c r="AA442" s="27"/>
      <c r="AB442" s="28"/>
      <c r="AC442" s="29"/>
      <c r="AD442" s="30"/>
      <c r="AE442" s="30"/>
      <c r="AF442" s="30"/>
      <c r="AG442" s="30"/>
      <c r="AJ442" s="22"/>
    </row>
    <row r="443" spans="1:36" s="23" customFormat="1" ht="20" customHeight="1">
      <c r="A443" s="22"/>
      <c r="C443" s="22"/>
      <c r="D443" s="25"/>
      <c r="E443" s="25"/>
      <c r="F443" s="25"/>
      <c r="G443" s="25"/>
      <c r="H443" s="25"/>
      <c r="I443" s="25"/>
      <c r="J443" s="25"/>
      <c r="O443" s="26"/>
      <c r="P443" s="26"/>
      <c r="Q443" s="26"/>
      <c r="R443" s="26"/>
      <c r="S443" s="27"/>
      <c r="T443" s="26"/>
      <c r="U443" s="27"/>
      <c r="V443" s="26"/>
      <c r="W443" s="26"/>
      <c r="X443" s="26"/>
      <c r="Y443" s="26"/>
      <c r="Z443" s="27"/>
      <c r="AA443" s="27"/>
      <c r="AB443" s="28"/>
      <c r="AC443" s="29"/>
      <c r="AD443" s="30"/>
      <c r="AE443" s="30"/>
      <c r="AF443" s="30"/>
      <c r="AG443" s="30"/>
      <c r="AJ443" s="22"/>
    </row>
    <row r="444" spans="1:36" s="23" customFormat="1" ht="20" customHeight="1">
      <c r="A444" s="22"/>
      <c r="C444" s="22"/>
      <c r="D444" s="25"/>
      <c r="E444" s="25"/>
      <c r="F444" s="25"/>
      <c r="G444" s="25"/>
      <c r="H444" s="25"/>
      <c r="I444" s="25"/>
      <c r="J444" s="25"/>
      <c r="O444" s="26"/>
      <c r="P444" s="26"/>
      <c r="Q444" s="26"/>
      <c r="R444" s="26"/>
      <c r="S444" s="27"/>
      <c r="T444" s="26"/>
      <c r="U444" s="27"/>
      <c r="V444" s="26"/>
      <c r="W444" s="26"/>
      <c r="X444" s="26"/>
      <c r="Y444" s="26"/>
      <c r="Z444" s="27"/>
      <c r="AA444" s="27"/>
      <c r="AB444" s="28"/>
      <c r="AC444" s="29"/>
      <c r="AD444" s="30"/>
      <c r="AE444" s="30"/>
      <c r="AF444" s="30"/>
      <c r="AG444" s="30"/>
      <c r="AH444" s="24"/>
      <c r="AJ444" s="22"/>
    </row>
    <row r="445" spans="1:36" s="24" customFormat="1" ht="20" customHeight="1">
      <c r="A445" s="22"/>
      <c r="B445" s="23"/>
      <c r="C445" s="22"/>
      <c r="D445" s="25"/>
      <c r="E445" s="25"/>
      <c r="F445" s="25"/>
      <c r="G445" s="25"/>
      <c r="H445" s="25"/>
      <c r="I445" s="25"/>
      <c r="J445" s="25"/>
      <c r="K445" s="23"/>
      <c r="L445" s="23"/>
      <c r="M445" s="23"/>
      <c r="N445" s="23"/>
      <c r="O445" s="26"/>
      <c r="P445" s="26"/>
      <c r="Q445" s="26"/>
      <c r="R445" s="26"/>
      <c r="S445" s="27"/>
      <c r="T445" s="26"/>
      <c r="U445" s="27"/>
      <c r="V445" s="26"/>
      <c r="W445" s="26"/>
      <c r="X445" s="26"/>
      <c r="Y445" s="26"/>
      <c r="Z445" s="27"/>
      <c r="AA445" s="27"/>
      <c r="AB445" s="28"/>
      <c r="AC445" s="29"/>
      <c r="AD445" s="30"/>
      <c r="AE445" s="30"/>
      <c r="AF445" s="30"/>
      <c r="AG445" s="30"/>
      <c r="AJ445" s="26"/>
    </row>
    <row r="446" spans="1:36" s="24" customFormat="1" ht="20" customHeight="1">
      <c r="A446" s="22"/>
      <c r="B446" s="23"/>
      <c r="C446" s="22"/>
      <c r="D446" s="25"/>
      <c r="E446" s="25"/>
      <c r="F446" s="25"/>
      <c r="G446" s="25"/>
      <c r="H446" s="25"/>
      <c r="I446" s="25"/>
      <c r="J446" s="25"/>
      <c r="K446" s="23"/>
      <c r="L446" s="23"/>
      <c r="M446" s="23"/>
      <c r="N446" s="23"/>
      <c r="O446" s="26"/>
      <c r="P446" s="26"/>
      <c r="Q446" s="26"/>
      <c r="R446" s="26"/>
      <c r="S446" s="27"/>
      <c r="T446" s="26"/>
      <c r="U446" s="27"/>
      <c r="V446" s="26"/>
      <c r="W446" s="26"/>
      <c r="X446" s="26"/>
      <c r="Y446" s="26"/>
      <c r="Z446" s="27"/>
      <c r="AA446" s="27"/>
      <c r="AB446" s="28"/>
      <c r="AC446" s="29"/>
      <c r="AD446" s="30"/>
      <c r="AE446" s="30"/>
      <c r="AF446" s="30"/>
      <c r="AG446" s="30"/>
      <c r="AH446" s="23"/>
      <c r="AJ446" s="26"/>
    </row>
    <row r="447" spans="1:36" s="23" customFormat="1" ht="20" customHeight="1">
      <c r="A447" s="22"/>
      <c r="C447" s="22"/>
      <c r="D447" s="25"/>
      <c r="E447" s="25"/>
      <c r="F447" s="25"/>
      <c r="G447" s="25"/>
      <c r="H447" s="25"/>
      <c r="I447" s="25"/>
      <c r="J447" s="25"/>
      <c r="O447" s="26"/>
      <c r="P447" s="26"/>
      <c r="Q447" s="26"/>
      <c r="R447" s="26"/>
      <c r="S447" s="27"/>
      <c r="T447" s="26"/>
      <c r="U447" s="27"/>
      <c r="V447" s="26"/>
      <c r="W447" s="26"/>
      <c r="X447" s="26"/>
      <c r="Y447" s="26"/>
      <c r="Z447" s="27"/>
      <c r="AA447" s="27"/>
      <c r="AB447" s="28"/>
      <c r="AC447" s="29"/>
      <c r="AD447" s="30"/>
      <c r="AE447" s="30"/>
      <c r="AF447" s="30"/>
      <c r="AG447" s="30"/>
      <c r="AJ447" s="22"/>
    </row>
    <row r="448" spans="1:36" s="23" customFormat="1" ht="20" customHeight="1">
      <c r="A448" s="22"/>
      <c r="C448" s="22"/>
      <c r="D448" s="25"/>
      <c r="E448" s="25"/>
      <c r="F448" s="25"/>
      <c r="G448" s="25"/>
      <c r="H448" s="25"/>
      <c r="I448" s="25"/>
      <c r="J448" s="25"/>
      <c r="O448" s="26"/>
      <c r="P448" s="26"/>
      <c r="Q448" s="26"/>
      <c r="R448" s="26"/>
      <c r="S448" s="27"/>
      <c r="T448" s="26"/>
      <c r="U448" s="27"/>
      <c r="V448" s="26"/>
      <c r="W448" s="26"/>
      <c r="X448" s="26"/>
      <c r="Y448" s="26"/>
      <c r="Z448" s="27"/>
      <c r="AA448" s="27"/>
      <c r="AB448" s="28"/>
      <c r="AC448" s="29"/>
      <c r="AD448" s="30"/>
      <c r="AE448" s="30"/>
      <c r="AF448" s="30"/>
      <c r="AG448" s="30"/>
      <c r="AJ448" s="22"/>
    </row>
    <row r="449" spans="1:36" s="23" customFormat="1" ht="20" customHeight="1">
      <c r="A449" s="22"/>
      <c r="C449" s="22"/>
      <c r="D449" s="25"/>
      <c r="E449" s="25"/>
      <c r="F449" s="25"/>
      <c r="G449" s="25"/>
      <c r="H449" s="25"/>
      <c r="I449" s="25"/>
      <c r="J449" s="25"/>
      <c r="O449" s="26"/>
      <c r="P449" s="26"/>
      <c r="Q449" s="26"/>
      <c r="R449" s="26"/>
      <c r="S449" s="27"/>
      <c r="T449" s="26"/>
      <c r="U449" s="27"/>
      <c r="V449" s="26"/>
      <c r="W449" s="26"/>
      <c r="X449" s="26"/>
      <c r="Y449" s="26"/>
      <c r="Z449" s="27"/>
      <c r="AA449" s="27"/>
      <c r="AB449" s="28"/>
      <c r="AC449" s="29"/>
      <c r="AD449" s="30"/>
      <c r="AE449" s="30"/>
      <c r="AF449" s="30"/>
      <c r="AG449" s="30"/>
      <c r="AJ449" s="22"/>
    </row>
    <row r="450" spans="1:36" s="23" customFormat="1" ht="20" customHeight="1">
      <c r="A450" s="22"/>
      <c r="C450" s="22"/>
      <c r="D450" s="25"/>
      <c r="E450" s="25"/>
      <c r="F450" s="25"/>
      <c r="G450" s="25"/>
      <c r="H450" s="25"/>
      <c r="I450" s="25"/>
      <c r="J450" s="25"/>
      <c r="O450" s="26"/>
      <c r="P450" s="26"/>
      <c r="Q450" s="26"/>
      <c r="R450" s="26"/>
      <c r="S450" s="27"/>
      <c r="T450" s="26"/>
      <c r="U450" s="27"/>
      <c r="V450" s="26"/>
      <c r="W450" s="26"/>
      <c r="X450" s="26"/>
      <c r="Y450" s="26"/>
      <c r="Z450" s="27"/>
      <c r="AA450" s="27"/>
      <c r="AB450" s="28"/>
      <c r="AC450" s="29"/>
      <c r="AD450" s="30"/>
      <c r="AE450" s="30"/>
      <c r="AF450" s="30"/>
      <c r="AG450" s="30"/>
      <c r="AJ450" s="22"/>
    </row>
    <row r="451" spans="1:36" s="23" customFormat="1" ht="20" customHeight="1">
      <c r="A451" s="22"/>
      <c r="C451" s="22"/>
      <c r="D451" s="25"/>
      <c r="E451" s="25"/>
      <c r="F451" s="25"/>
      <c r="G451" s="25"/>
      <c r="H451" s="25"/>
      <c r="I451" s="25"/>
      <c r="J451" s="25"/>
      <c r="O451" s="26"/>
      <c r="P451" s="26"/>
      <c r="Q451" s="26"/>
      <c r="R451" s="26"/>
      <c r="S451" s="27"/>
      <c r="T451" s="26"/>
      <c r="U451" s="27"/>
      <c r="V451" s="26"/>
      <c r="W451" s="26"/>
      <c r="X451" s="26"/>
      <c r="Y451" s="26"/>
      <c r="Z451" s="27"/>
      <c r="AA451" s="27"/>
      <c r="AB451" s="28"/>
      <c r="AC451" s="29"/>
      <c r="AD451" s="30"/>
      <c r="AE451" s="30"/>
      <c r="AF451" s="30"/>
      <c r="AG451" s="30"/>
      <c r="AJ451" s="22"/>
    </row>
    <row r="452" spans="1:36" s="23" customFormat="1" ht="20" customHeight="1">
      <c r="A452" s="22"/>
      <c r="C452" s="22"/>
      <c r="D452" s="25"/>
      <c r="E452" s="25"/>
      <c r="F452" s="25"/>
      <c r="G452" s="25"/>
      <c r="H452" s="25"/>
      <c r="I452" s="25"/>
      <c r="J452" s="25"/>
      <c r="O452" s="26"/>
      <c r="P452" s="26"/>
      <c r="Q452" s="26"/>
      <c r="R452" s="26"/>
      <c r="S452" s="27"/>
      <c r="T452" s="26"/>
      <c r="U452" s="27"/>
      <c r="V452" s="26"/>
      <c r="W452" s="26"/>
      <c r="X452" s="26"/>
      <c r="Y452" s="26"/>
      <c r="Z452" s="27"/>
      <c r="AA452" s="27"/>
      <c r="AB452" s="28"/>
      <c r="AC452" s="29"/>
      <c r="AD452" s="30"/>
      <c r="AE452" s="30"/>
      <c r="AF452" s="30"/>
      <c r="AG452" s="30"/>
      <c r="AJ452" s="22"/>
    </row>
  </sheetData>
  <mergeCells count="31">
    <mergeCell ref="O12:P12"/>
    <mergeCell ref="O23:P23"/>
    <mergeCell ref="O34:P34"/>
    <mergeCell ref="O45:P45"/>
    <mergeCell ref="O56:P56"/>
    <mergeCell ref="O67:P67"/>
    <mergeCell ref="O78:P78"/>
    <mergeCell ref="O89:P89"/>
    <mergeCell ref="O100:P100"/>
    <mergeCell ref="O111:P111"/>
    <mergeCell ref="O122:P122"/>
    <mergeCell ref="O133:P133"/>
    <mergeCell ref="O144:P144"/>
    <mergeCell ref="O155:P155"/>
    <mergeCell ref="O166:P166"/>
    <mergeCell ref="O177:P177"/>
    <mergeCell ref="O188:P188"/>
    <mergeCell ref="O199:P199"/>
    <mergeCell ref="O210:P210"/>
    <mergeCell ref="O221:P221"/>
    <mergeCell ref="O232:P232"/>
    <mergeCell ref="O243:P243"/>
    <mergeCell ref="O254:P254"/>
    <mergeCell ref="O265:P265"/>
    <mergeCell ref="O276:P276"/>
    <mergeCell ref="O287:P287"/>
    <mergeCell ref="O298:P298"/>
    <mergeCell ref="O309:P309"/>
    <mergeCell ref="O320:P320"/>
    <mergeCell ref="O331:P331"/>
    <mergeCell ref="O342:P342"/>
  </mergeCells>
  <pageMargins left="0.75" right="0.75" top="1" bottom="1" header="0.5" footer="0.5"/>
  <pageSetup paperSize="9" orientation="portrait"/>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C41"/>
  <sheetViews>
    <sheetView zoomScale="70" zoomScaleNormal="70" workbookViewId="0">
      <selection activeCell="N19" sqref="N19"/>
    </sheetView>
  </sheetViews>
  <sheetFormatPr baseColWidth="8" defaultColWidth="9" defaultRowHeight="13.5"/>
  <cols>
    <col min="5" max="5" width="12" customWidth="1"/>
    <col min="6" max="6" width="12.625" customWidth="1"/>
    <col min="7" max="7" width="10.625" customWidth="1"/>
    <col min="8" max="8" width="12.625" customWidth="1"/>
    <col min="9" max="9" width="10.625" customWidth="1"/>
    <col min="10" max="10" width="12.625" customWidth="1"/>
    <col min="11" max="11" width="10.625" customWidth="1"/>
    <col min="12" max="12" width="12.625" customWidth="1"/>
    <col min="13" max="13" width="10.625" customWidth="1"/>
    <col min="14" max="14" width="12.625" customWidth="1"/>
    <col min="15" max="15" width="10.625" customWidth="1"/>
    <col min="16" max="16" width="12.625" customWidth="1"/>
    <col min="17" max="17" width="10.625" customWidth="1"/>
    <col min="18" max="18" width="12.625" customWidth="1"/>
    <col min="19" max="19" width="10.625" customWidth="1"/>
    <col min="20" max="20" width="12.625" customWidth="1"/>
    <col min="21" max="21" width="10.625" customWidth="1"/>
    <col min="22" max="22" width="12.625" customWidth="1"/>
    <col min="23" max="23" width="10.625" customWidth="1"/>
    <col min="24" max="24" width="12.625" customWidth="1"/>
    <col min="25" max="25" width="10.625" customWidth="1"/>
    <col min="26" max="26" width="12.625" customWidth="1"/>
    <col min="27" max="27" width="10.625" customWidth="1"/>
    <col min="28" max="28" width="12.625" customWidth="1"/>
    <col min="29" max="29" width="10.625" customWidth="1"/>
  </cols>
  <sheetData>
    <row r="1" spans="1:29" ht="42" customHeight="1">
      <c r="A1" s="1" t="s">
        <v>26208</v>
      </c>
      <c r="B1" s="2"/>
      <c r="C1" s="2"/>
      <c r="D1" s="2"/>
      <c r="E1" s="2"/>
      <c r="F1" s="2"/>
      <c r="G1" s="2"/>
      <c r="H1" s="2"/>
      <c r="I1" s="2"/>
      <c r="J1" s="2"/>
      <c r="K1" s="2"/>
      <c r="L1" s="2"/>
      <c r="M1" s="2"/>
      <c r="N1" s="2"/>
      <c r="O1" s="2"/>
      <c r="P1" s="2"/>
      <c r="Q1" s="2"/>
      <c r="R1" s="2"/>
      <c r="S1" s="2"/>
      <c r="T1" s="2"/>
      <c r="U1" s="2"/>
      <c r="V1" s="2"/>
      <c r="W1" s="2"/>
      <c r="X1" s="2"/>
      <c r="Y1" s="2"/>
      <c r="Z1" s="2"/>
      <c r="AA1" s="2"/>
      <c r="AB1" s="2"/>
      <c r="AC1" s="2"/>
    </row>
    <row r="2" spans="1:29" ht="29" customHeight="1">
      <c r="A2" s="3" t="s">
        <v>26209</v>
      </c>
      <c r="B2" s="3"/>
      <c r="C2" s="3"/>
      <c r="D2" s="3"/>
      <c r="E2" s="4" t="s">
        <v>26210</v>
      </c>
      <c r="F2" s="5" t="s">
        <v>26211</v>
      </c>
      <c r="G2" s="6"/>
      <c r="H2" s="4" t="s">
        <v>26212</v>
      </c>
      <c r="I2" s="4"/>
      <c r="J2" s="4" t="s">
        <v>26213</v>
      </c>
      <c r="K2" s="4"/>
      <c r="L2" s="4" t="s">
        <v>26214</v>
      </c>
      <c r="M2" s="4"/>
      <c r="N2" s="4" t="s">
        <v>26215</v>
      </c>
      <c r="O2" s="4"/>
      <c r="P2" s="4" t="s">
        <v>26216</v>
      </c>
      <c r="Q2" s="4"/>
      <c r="R2" s="4" t="s">
        <v>26217</v>
      </c>
      <c r="S2" s="4"/>
      <c r="T2" s="4" t="s">
        <v>26218</v>
      </c>
      <c r="U2" s="4"/>
      <c r="V2" s="4" t="s">
        <v>26219</v>
      </c>
      <c r="W2" s="4"/>
      <c r="X2" s="4" t="s">
        <v>26220</v>
      </c>
      <c r="Y2" s="4"/>
      <c r="Z2" s="4" t="s">
        <v>26221</v>
      </c>
      <c r="AA2" s="4"/>
      <c r="AB2" s="4" t="s">
        <v>26222</v>
      </c>
      <c r="AC2" s="4"/>
    </row>
    <row r="3" spans="1:29" ht="38" customHeight="1">
      <c r="A3" s="3"/>
      <c r="B3" s="3"/>
      <c r="C3" s="3"/>
      <c r="D3" s="3"/>
      <c r="E3" s="3"/>
      <c r="F3" s="7" t="s">
        <v>26223</v>
      </c>
      <c r="G3" s="8" t="s">
        <v>26224</v>
      </c>
      <c r="H3" s="7" t="s">
        <v>26223</v>
      </c>
      <c r="I3" s="8" t="s">
        <v>26224</v>
      </c>
      <c r="J3" s="7" t="s">
        <v>26223</v>
      </c>
      <c r="K3" s="8" t="s">
        <v>26224</v>
      </c>
      <c r="L3" s="7" t="s">
        <v>26223</v>
      </c>
      <c r="M3" s="8" t="s">
        <v>26224</v>
      </c>
      <c r="N3" s="7" t="s">
        <v>26223</v>
      </c>
      <c r="O3" s="8" t="s">
        <v>26224</v>
      </c>
      <c r="P3" s="7" t="s">
        <v>26223</v>
      </c>
      <c r="Q3" s="8" t="s">
        <v>26224</v>
      </c>
      <c r="R3" s="7" t="s">
        <v>26223</v>
      </c>
      <c r="S3" s="9" t="s">
        <v>26224</v>
      </c>
      <c r="T3" s="7" t="s">
        <v>26223</v>
      </c>
      <c r="U3" s="8" t="s">
        <v>26224</v>
      </c>
      <c r="V3" s="7" t="s">
        <v>26223</v>
      </c>
      <c r="W3" s="8" t="s">
        <v>26224</v>
      </c>
      <c r="X3" s="7" t="s">
        <v>26223</v>
      </c>
      <c r="Y3" s="8" t="s">
        <v>26224</v>
      </c>
      <c r="Z3" s="7" t="s">
        <v>26223</v>
      </c>
      <c r="AA3" s="8" t="s">
        <v>26224</v>
      </c>
      <c r="AB3" s="7" t="s">
        <v>26223</v>
      </c>
      <c r="AC3" s="8" t="s">
        <v>26224</v>
      </c>
    </row>
    <row r="4" spans="1:29" ht="38" customHeight="1">
      <c r="A4" s="10" t="s">
        <v>26225</v>
      </c>
      <c r="B4" s="10" t="s">
        <v>9</v>
      </c>
      <c r="C4" s="10"/>
      <c r="D4" s="10" t="s">
        <v>26226</v>
      </c>
      <c r="E4" s="11">
        <f t="shared" ref="E4:E22" si="0">F4+H4+J4+L4+N4+P4+R4+T4+V4+X4+Z4+AB4</f>
        <v>5603116.83228</v>
      </c>
      <c r="F4" s="11">
        <v>233112.97152</v>
      </c>
      <c r="G4" s="11">
        <f t="shared" ref="G4:K4" si="1">F4/30</f>
        <v>7770.432384</v>
      </c>
      <c r="H4" s="11">
        <v>371523.79836</v>
      </c>
      <c r="I4" s="11">
        <f t="shared" si="1"/>
        <v>12384.126612</v>
      </c>
      <c r="J4" s="11">
        <v>720632.88792</v>
      </c>
      <c r="K4" s="11">
        <f t="shared" si="1"/>
        <v>24021.096264</v>
      </c>
      <c r="L4" s="11">
        <v>517219.40556</v>
      </c>
      <c r="M4" s="11">
        <f t="shared" ref="M4:Q4" si="2">L4/30</f>
        <v>17240.646852</v>
      </c>
      <c r="N4" s="11">
        <v>428120.93808</v>
      </c>
      <c r="O4" s="11">
        <f t="shared" si="2"/>
        <v>14270.697936</v>
      </c>
      <c r="P4" s="11">
        <v>437647.18932</v>
      </c>
      <c r="Q4" s="11">
        <f t="shared" si="2"/>
        <v>14588.239644</v>
      </c>
      <c r="R4" s="11">
        <v>505451.68344</v>
      </c>
      <c r="S4" s="11">
        <f t="shared" ref="S4:W4" si="3">R4/30</f>
        <v>16848.389448</v>
      </c>
      <c r="T4" s="11">
        <v>421396.52544</v>
      </c>
      <c r="U4" s="11">
        <f t="shared" si="3"/>
        <v>14046.550848</v>
      </c>
      <c r="V4" s="11">
        <v>410189.17104</v>
      </c>
      <c r="W4" s="11">
        <f t="shared" si="3"/>
        <v>13672.972368</v>
      </c>
      <c r="X4" s="11">
        <v>405706.22928</v>
      </c>
      <c r="Y4" s="11">
        <f t="shared" ref="Y4:AC4" si="4">X4/30</f>
        <v>13523.540976</v>
      </c>
      <c r="Z4" s="11">
        <v>576618.38388</v>
      </c>
      <c r="AA4" s="11">
        <f t="shared" si="4"/>
        <v>19220.612796</v>
      </c>
      <c r="AB4" s="11">
        <v>575497.64844</v>
      </c>
      <c r="AC4" s="11">
        <f t="shared" si="4"/>
        <v>19183.254948</v>
      </c>
    </row>
    <row r="5" spans="1:29" ht="14.25">
      <c r="A5" s="12"/>
      <c r="B5" s="12"/>
      <c r="C5" s="12"/>
      <c r="D5" s="12" t="s">
        <v>26227</v>
      </c>
      <c r="E5" s="13">
        <f t="shared" si="0"/>
        <v>0</v>
      </c>
      <c r="F5" s="13"/>
      <c r="G5" s="13"/>
      <c r="H5" s="13"/>
      <c r="I5" s="13"/>
      <c r="J5" s="13"/>
      <c r="K5" s="13"/>
      <c r="L5" s="13"/>
      <c r="M5" s="13"/>
      <c r="N5" s="13"/>
      <c r="O5" s="13"/>
      <c r="P5" s="13"/>
      <c r="Q5" s="13"/>
      <c r="R5" s="13"/>
      <c r="S5" s="13"/>
      <c r="T5" s="13"/>
      <c r="U5" s="13"/>
      <c r="V5" s="13"/>
      <c r="W5" s="13"/>
      <c r="X5" s="13"/>
      <c r="Y5" s="13"/>
      <c r="Z5" s="13"/>
      <c r="AA5" s="13"/>
      <c r="AB5" s="13"/>
      <c r="AC5" s="13"/>
    </row>
    <row r="6" spans="1:29" ht="14.25">
      <c r="A6" s="12"/>
      <c r="B6" s="12"/>
      <c r="C6" s="12"/>
      <c r="D6" s="12" t="s">
        <v>26228</v>
      </c>
      <c r="E6" s="13">
        <f t="shared" si="0"/>
        <v>0</v>
      </c>
      <c r="F6" s="13"/>
      <c r="G6" s="13"/>
      <c r="H6" s="13"/>
      <c r="I6" s="13"/>
      <c r="J6" s="13"/>
      <c r="K6" s="13"/>
      <c r="L6" s="13"/>
      <c r="M6" s="13"/>
      <c r="N6" s="13"/>
      <c r="O6" s="13"/>
      <c r="P6" s="13"/>
      <c r="Q6" s="13"/>
      <c r="R6" s="13"/>
      <c r="S6" s="13"/>
      <c r="T6" s="13"/>
      <c r="U6" s="13"/>
      <c r="V6" s="13"/>
      <c r="W6" s="13"/>
      <c r="X6" s="13"/>
      <c r="Y6" s="13"/>
      <c r="Z6" s="13"/>
      <c r="AA6" s="13"/>
      <c r="AB6" s="13"/>
      <c r="AC6" s="13"/>
    </row>
    <row r="7" spans="1:29" ht="38" customHeight="1">
      <c r="A7" s="12"/>
      <c r="B7" s="12" t="s">
        <v>7</v>
      </c>
      <c r="C7" s="12"/>
      <c r="D7" s="12" t="s">
        <v>26226</v>
      </c>
      <c r="E7" s="13">
        <f t="shared" si="0"/>
        <v>6837336.198</v>
      </c>
      <c r="F7" s="13">
        <v>284461.632</v>
      </c>
      <c r="G7" s="11">
        <f t="shared" ref="G7:K7" si="5">F7/30</f>
        <v>9482.0544</v>
      </c>
      <c r="H7" s="13">
        <v>453360.726</v>
      </c>
      <c r="I7" s="11">
        <f t="shared" si="5"/>
        <v>15112.0242</v>
      </c>
      <c r="J7" s="13">
        <v>879369.372</v>
      </c>
      <c r="K7" s="11">
        <f t="shared" si="5"/>
        <v>29312.3124</v>
      </c>
      <c r="L7" s="13">
        <v>631149.246</v>
      </c>
      <c r="M7" s="11">
        <f t="shared" ref="M7:Q7" si="6">L7/30</f>
        <v>21038.3082</v>
      </c>
      <c r="N7" s="13">
        <v>522424.728</v>
      </c>
      <c r="O7" s="11">
        <f t="shared" si="6"/>
        <v>17414.1576</v>
      </c>
      <c r="P7" s="13">
        <v>534049.362</v>
      </c>
      <c r="Q7" s="11">
        <f t="shared" si="6"/>
        <v>17801.6454</v>
      </c>
      <c r="R7" s="13">
        <v>616789.404</v>
      </c>
      <c r="S7" s="11">
        <f t="shared" ref="S7:W7" si="7">R7/30</f>
        <v>20559.6468</v>
      </c>
      <c r="T7" s="13">
        <v>514219.104</v>
      </c>
      <c r="U7" s="11">
        <f t="shared" si="7"/>
        <v>17140.6368</v>
      </c>
      <c r="V7" s="13">
        <v>500543.064</v>
      </c>
      <c r="W7" s="11">
        <f t="shared" si="7"/>
        <v>16684.7688</v>
      </c>
      <c r="X7" s="13">
        <v>495072.648</v>
      </c>
      <c r="Y7" s="11">
        <f t="shared" ref="Y7:AC7" si="8">X7/30</f>
        <v>16502.4216</v>
      </c>
      <c r="Z7" s="13">
        <v>703632.258</v>
      </c>
      <c r="AA7" s="11">
        <f t="shared" si="8"/>
        <v>23454.4086</v>
      </c>
      <c r="AB7" s="13">
        <v>702264.654</v>
      </c>
      <c r="AC7" s="11">
        <f t="shared" si="8"/>
        <v>23408.8218</v>
      </c>
    </row>
    <row r="8" spans="1:29" ht="14.25">
      <c r="A8" s="12"/>
      <c r="B8" s="12"/>
      <c r="C8" s="12"/>
      <c r="D8" s="12" t="s">
        <v>26227</v>
      </c>
      <c r="E8" s="13">
        <f t="shared" si="0"/>
        <v>0</v>
      </c>
      <c r="F8" s="13"/>
      <c r="G8" s="13"/>
      <c r="H8" s="13"/>
      <c r="I8" s="13"/>
      <c r="J8" s="13"/>
      <c r="K8" s="13"/>
      <c r="L8" s="13"/>
      <c r="M8" s="13"/>
      <c r="N8" s="13"/>
      <c r="O8" s="13"/>
      <c r="P8" s="13"/>
      <c r="Q8" s="13"/>
      <c r="R8" s="13"/>
      <c r="S8" s="13"/>
      <c r="T8" s="13"/>
      <c r="U8" s="13"/>
      <c r="V8" s="13"/>
      <c r="W8" s="13"/>
      <c r="X8" s="13"/>
      <c r="Y8" s="13"/>
      <c r="Z8" s="13"/>
      <c r="AA8" s="13"/>
      <c r="AB8" s="13"/>
      <c r="AC8" s="13"/>
    </row>
    <row r="9" spans="1:29" ht="14.25">
      <c r="A9" s="12"/>
      <c r="B9" s="12"/>
      <c r="C9" s="12"/>
      <c r="D9" s="12" t="s">
        <v>26228</v>
      </c>
      <c r="E9" s="13">
        <f t="shared" si="0"/>
        <v>0</v>
      </c>
      <c r="F9" s="13"/>
      <c r="G9" s="13"/>
      <c r="H9" s="13"/>
      <c r="I9" s="13"/>
      <c r="J9" s="13"/>
      <c r="K9" s="13"/>
      <c r="L9" s="13"/>
      <c r="M9" s="13"/>
      <c r="N9" s="13"/>
      <c r="O9" s="13"/>
      <c r="P9" s="13"/>
      <c r="Q9" s="13"/>
      <c r="R9" s="13"/>
      <c r="S9" s="13"/>
      <c r="T9" s="13"/>
      <c r="U9" s="13"/>
      <c r="V9" s="13"/>
      <c r="W9" s="13"/>
      <c r="X9" s="13"/>
      <c r="Y9" s="13"/>
      <c r="Z9" s="13"/>
      <c r="AA9" s="13"/>
      <c r="AB9" s="13"/>
      <c r="AC9" s="13"/>
    </row>
    <row r="10" spans="1:29" ht="38" customHeight="1">
      <c r="A10" s="12"/>
      <c r="B10" s="12" t="s">
        <v>11</v>
      </c>
      <c r="C10" s="12"/>
      <c r="D10" s="12" t="s">
        <v>26226</v>
      </c>
      <c r="E10" s="13">
        <f t="shared" si="0"/>
        <v>6598312.90272</v>
      </c>
      <c r="F10" s="13">
        <v>274517.26848</v>
      </c>
      <c r="G10" s="11">
        <f t="shared" ref="G10:K10" si="9">F10/30</f>
        <v>9150.575616</v>
      </c>
      <c r="H10" s="13">
        <v>437511.89664</v>
      </c>
      <c r="I10" s="11">
        <f t="shared" si="9"/>
        <v>14583.729888</v>
      </c>
      <c r="J10" s="13">
        <v>848627.90208</v>
      </c>
      <c r="K10" s="11">
        <f t="shared" si="9"/>
        <v>28287.596736</v>
      </c>
      <c r="L10" s="13">
        <v>609085.18944</v>
      </c>
      <c r="M10" s="11">
        <f t="shared" ref="M10:Q10" si="10">L10/30</f>
        <v>20302.839648</v>
      </c>
      <c r="N10" s="13">
        <v>504161.52192</v>
      </c>
      <c r="O10" s="11">
        <f t="shared" si="10"/>
        <v>16805.384064</v>
      </c>
      <c r="P10" s="13">
        <v>515379.77568</v>
      </c>
      <c r="Q10" s="11">
        <f t="shared" si="10"/>
        <v>17179.325856</v>
      </c>
      <c r="R10" s="13">
        <v>595227.34656</v>
      </c>
      <c r="S10" s="11">
        <f t="shared" ref="S10:W10" si="11">R10/30</f>
        <v>19840.911552</v>
      </c>
      <c r="T10" s="13">
        <v>496242.75456</v>
      </c>
      <c r="U10" s="11">
        <f t="shared" si="11"/>
        <v>16541.425152</v>
      </c>
      <c r="V10" s="13">
        <v>483044.80896</v>
      </c>
      <c r="W10" s="11">
        <f t="shared" si="11"/>
        <v>16101.493632</v>
      </c>
      <c r="X10" s="13">
        <v>477765.63072</v>
      </c>
      <c r="Y10" s="11">
        <f t="shared" ref="Y10:AC10" si="12">X10/30</f>
        <v>15925.521024</v>
      </c>
      <c r="Z10" s="13">
        <v>679034.30112</v>
      </c>
      <c r="AA10" s="11">
        <f t="shared" si="12"/>
        <v>22634.476704</v>
      </c>
      <c r="AB10" s="13">
        <v>677714.50656</v>
      </c>
      <c r="AC10" s="11">
        <f t="shared" si="12"/>
        <v>22590.483552</v>
      </c>
    </row>
    <row r="11" spans="1:29" ht="14.25">
      <c r="A11" s="12"/>
      <c r="B11" s="12"/>
      <c r="C11" s="12"/>
      <c r="D11" s="12" t="s">
        <v>26227</v>
      </c>
      <c r="E11" s="13">
        <f t="shared" si="0"/>
        <v>0</v>
      </c>
      <c r="F11" s="13"/>
      <c r="G11" s="13"/>
      <c r="H11" s="13"/>
      <c r="I11" s="13"/>
      <c r="J11" s="13"/>
      <c r="K11" s="13"/>
      <c r="L11" s="13"/>
      <c r="M11" s="13"/>
      <c r="N11" s="13"/>
      <c r="O11" s="13"/>
      <c r="P11" s="13"/>
      <c r="Q11" s="13"/>
      <c r="R11" s="13"/>
      <c r="S11" s="13"/>
      <c r="T11" s="13"/>
      <c r="U11" s="13"/>
      <c r="V11" s="13"/>
      <c r="W11" s="13"/>
      <c r="X11" s="13"/>
      <c r="Y11" s="13"/>
      <c r="Z11" s="13"/>
      <c r="AA11" s="13"/>
      <c r="AB11" s="13"/>
      <c r="AC11" s="13"/>
    </row>
    <row r="12" spans="1:29" ht="14.25">
      <c r="A12" s="12"/>
      <c r="B12" s="12"/>
      <c r="C12" s="12"/>
      <c r="D12" s="12" t="s">
        <v>26228</v>
      </c>
      <c r="E12" s="13">
        <f t="shared" si="0"/>
        <v>0</v>
      </c>
      <c r="F12" s="13"/>
      <c r="G12" s="13"/>
      <c r="H12" s="13"/>
      <c r="I12" s="13"/>
      <c r="J12" s="13"/>
      <c r="K12" s="13"/>
      <c r="L12" s="13"/>
      <c r="M12" s="13"/>
      <c r="N12" s="13"/>
      <c r="O12" s="13"/>
      <c r="P12" s="13"/>
      <c r="Q12" s="13"/>
      <c r="R12" s="13"/>
      <c r="S12" s="13"/>
      <c r="T12" s="13"/>
      <c r="U12" s="13"/>
      <c r="V12" s="13"/>
      <c r="W12" s="13"/>
      <c r="X12" s="13"/>
      <c r="Y12" s="13"/>
      <c r="Z12" s="13"/>
      <c r="AA12" s="13"/>
      <c r="AB12" s="13"/>
      <c r="AC12" s="13"/>
    </row>
    <row r="13" spans="1:29" ht="38" customHeight="1">
      <c r="A13" s="12"/>
      <c r="B13" s="12" t="s">
        <v>18</v>
      </c>
      <c r="C13" s="12"/>
      <c r="D13" s="12" t="s">
        <v>26226</v>
      </c>
      <c r="E13" s="13">
        <f t="shared" si="0"/>
        <v>2905395.4314</v>
      </c>
      <c r="F13" s="13">
        <v>120876.5376</v>
      </c>
      <c r="G13" s="11">
        <f t="shared" ref="G13:K13" si="13">F13/30</f>
        <v>4029.21792</v>
      </c>
      <c r="H13" s="13">
        <v>192646.9818</v>
      </c>
      <c r="I13" s="11">
        <f t="shared" si="13"/>
        <v>6421.56606</v>
      </c>
      <c r="J13" s="13">
        <v>373671.2196</v>
      </c>
      <c r="K13" s="11">
        <f t="shared" si="13"/>
        <v>12455.70732</v>
      </c>
      <c r="L13" s="13">
        <v>268194.8178</v>
      </c>
      <c r="M13" s="11">
        <f t="shared" ref="M13:Q13" si="14">L13/30</f>
        <v>8939.82726</v>
      </c>
      <c r="N13" s="13">
        <v>221994.4104</v>
      </c>
      <c r="O13" s="11">
        <f t="shared" si="14"/>
        <v>7399.81368</v>
      </c>
      <c r="P13" s="13">
        <v>226934.0766</v>
      </c>
      <c r="Q13" s="11">
        <f t="shared" si="14"/>
        <v>7564.46922</v>
      </c>
      <c r="R13" s="13">
        <v>262092.8772</v>
      </c>
      <c r="S13" s="11">
        <f t="shared" ref="S13:W13" si="15">R13/30</f>
        <v>8736.42924</v>
      </c>
      <c r="T13" s="13">
        <v>218507.5872</v>
      </c>
      <c r="U13" s="11">
        <f t="shared" si="15"/>
        <v>7283.58624</v>
      </c>
      <c r="V13" s="13">
        <v>212696.2152</v>
      </c>
      <c r="W13" s="11">
        <f t="shared" si="15"/>
        <v>7089.87384</v>
      </c>
      <c r="X13" s="13">
        <v>210371.6664</v>
      </c>
      <c r="Y13" s="11">
        <f t="shared" ref="Y13:AC13" si="16">X13/30</f>
        <v>7012.38888</v>
      </c>
      <c r="Z13" s="13">
        <v>298995.0894</v>
      </c>
      <c r="AA13" s="11">
        <f t="shared" si="16"/>
        <v>9966.50298</v>
      </c>
      <c r="AB13" s="13">
        <v>298413.9522</v>
      </c>
      <c r="AC13" s="11">
        <f t="shared" si="16"/>
        <v>9947.13174</v>
      </c>
    </row>
    <row r="14" spans="1:29" ht="14.25">
      <c r="A14" s="12"/>
      <c r="B14" s="12"/>
      <c r="C14" s="12"/>
      <c r="D14" s="12" t="s">
        <v>26227</v>
      </c>
      <c r="E14" s="13">
        <f t="shared" si="0"/>
        <v>0</v>
      </c>
      <c r="F14" s="13"/>
      <c r="G14" s="13"/>
      <c r="H14" s="13"/>
      <c r="I14" s="13"/>
      <c r="J14" s="13"/>
      <c r="K14" s="13"/>
      <c r="L14" s="13"/>
      <c r="M14" s="13"/>
      <c r="N14" s="13"/>
      <c r="O14" s="13"/>
      <c r="P14" s="13"/>
      <c r="Q14" s="13"/>
      <c r="R14" s="13"/>
      <c r="S14" s="13"/>
      <c r="T14" s="13"/>
      <c r="U14" s="13"/>
      <c r="V14" s="13"/>
      <c r="W14" s="13"/>
      <c r="X14" s="13"/>
      <c r="Y14" s="13"/>
      <c r="Z14" s="13"/>
      <c r="AA14" s="13"/>
      <c r="AB14" s="13"/>
      <c r="AC14" s="13"/>
    </row>
    <row r="15" spans="1:29" ht="14.25">
      <c r="A15" s="12"/>
      <c r="B15" s="12"/>
      <c r="C15" s="12"/>
      <c r="D15" s="12" t="s">
        <v>26228</v>
      </c>
      <c r="E15" s="13">
        <f t="shared" si="0"/>
        <v>0</v>
      </c>
      <c r="F15" s="13"/>
      <c r="G15" s="13"/>
      <c r="H15" s="13"/>
      <c r="I15" s="13"/>
      <c r="J15" s="13"/>
      <c r="K15" s="13"/>
      <c r="L15" s="13"/>
      <c r="M15" s="13"/>
      <c r="N15" s="13"/>
      <c r="O15" s="13"/>
      <c r="P15" s="13"/>
      <c r="Q15" s="13"/>
      <c r="R15" s="13"/>
      <c r="S15" s="13"/>
      <c r="T15" s="13"/>
      <c r="U15" s="13"/>
      <c r="V15" s="13"/>
      <c r="W15" s="13"/>
      <c r="X15" s="13"/>
      <c r="Y15" s="13"/>
      <c r="Z15" s="13"/>
      <c r="AA15" s="13"/>
      <c r="AB15" s="13"/>
      <c r="AC15" s="13"/>
    </row>
    <row r="16" spans="1:29" ht="38" customHeight="1">
      <c r="A16" s="12"/>
      <c r="B16" s="12" t="s">
        <v>22</v>
      </c>
      <c r="C16" s="12"/>
      <c r="D16" s="12" t="s">
        <v>26226</v>
      </c>
      <c r="E16" s="13">
        <f t="shared" si="0"/>
        <v>1908601.1208</v>
      </c>
      <c r="F16" s="13">
        <v>79405.7472</v>
      </c>
      <c r="G16" s="11">
        <f t="shared" ref="G16:K16" si="17">F16/30</f>
        <v>2646.85824</v>
      </c>
      <c r="H16" s="13">
        <v>126552.9096</v>
      </c>
      <c r="I16" s="11">
        <f t="shared" si="17"/>
        <v>4218.43032</v>
      </c>
      <c r="J16" s="13">
        <v>245470.6512</v>
      </c>
      <c r="K16" s="11">
        <f t="shared" si="17"/>
        <v>8182.35504</v>
      </c>
      <c r="L16" s="13">
        <v>176181.5016</v>
      </c>
      <c r="M16" s="11">
        <f t="shared" ref="M16:Q16" si="18">L16/30</f>
        <v>5872.71672</v>
      </c>
      <c r="N16" s="13">
        <v>145831.7088</v>
      </c>
      <c r="O16" s="11">
        <f t="shared" si="18"/>
        <v>4861.05696</v>
      </c>
      <c r="P16" s="13">
        <v>149076.6552</v>
      </c>
      <c r="Q16" s="11">
        <f t="shared" si="18"/>
        <v>4969.22184</v>
      </c>
      <c r="R16" s="13">
        <v>172173.0384</v>
      </c>
      <c r="S16" s="11">
        <f t="shared" ref="S16:W16" si="19">R16/30</f>
        <v>5739.10128</v>
      </c>
      <c r="T16" s="13">
        <v>143541.1584</v>
      </c>
      <c r="U16" s="11">
        <f t="shared" si="19"/>
        <v>4784.70528</v>
      </c>
      <c r="V16" s="13">
        <v>139723.5744</v>
      </c>
      <c r="W16" s="11">
        <f t="shared" si="19"/>
        <v>4657.45248</v>
      </c>
      <c r="X16" s="13">
        <v>138196.5408</v>
      </c>
      <c r="Y16" s="11">
        <f t="shared" ref="Y16:AC16" si="20">X16/30</f>
        <v>4606.55136</v>
      </c>
      <c r="Z16" s="13">
        <v>196414.6968</v>
      </c>
      <c r="AA16" s="11">
        <f t="shared" si="20"/>
        <v>6547.15656</v>
      </c>
      <c r="AB16" s="13">
        <v>196032.9384</v>
      </c>
      <c r="AC16" s="11">
        <f t="shared" si="20"/>
        <v>6534.43128</v>
      </c>
    </row>
    <row r="17" spans="1:29" ht="14.25">
      <c r="A17" s="12"/>
      <c r="B17" s="12"/>
      <c r="C17" s="12"/>
      <c r="D17" s="12" t="s">
        <v>26227</v>
      </c>
      <c r="E17" s="13">
        <f t="shared" si="0"/>
        <v>0</v>
      </c>
      <c r="F17" s="13"/>
      <c r="G17" s="13"/>
      <c r="H17" s="13"/>
      <c r="I17" s="13"/>
      <c r="J17" s="13"/>
      <c r="K17" s="13"/>
      <c r="L17" s="13"/>
      <c r="M17" s="13"/>
      <c r="N17" s="13"/>
      <c r="O17" s="13"/>
      <c r="P17" s="13"/>
      <c r="Q17" s="13"/>
      <c r="R17" s="13"/>
      <c r="S17" s="13"/>
      <c r="T17" s="13"/>
      <c r="U17" s="13"/>
      <c r="V17" s="13"/>
      <c r="W17" s="13"/>
      <c r="X17" s="13"/>
      <c r="Y17" s="13"/>
      <c r="Z17" s="13"/>
      <c r="AA17" s="13"/>
      <c r="AB17" s="13"/>
      <c r="AC17" s="13"/>
    </row>
    <row r="18" spans="1:29" ht="14.25">
      <c r="A18" s="12"/>
      <c r="B18" s="12"/>
      <c r="C18" s="12"/>
      <c r="D18" s="12" t="s">
        <v>26228</v>
      </c>
      <c r="E18" s="13">
        <f t="shared" si="0"/>
        <v>0</v>
      </c>
      <c r="F18" s="13"/>
      <c r="G18" s="13"/>
      <c r="H18" s="13"/>
      <c r="I18" s="13"/>
      <c r="J18" s="13"/>
      <c r="K18" s="13"/>
      <c r="L18" s="13"/>
      <c r="M18" s="13"/>
      <c r="N18" s="13"/>
      <c r="O18" s="13"/>
      <c r="P18" s="13"/>
      <c r="Q18" s="13"/>
      <c r="R18" s="13"/>
      <c r="S18" s="13"/>
      <c r="T18" s="13"/>
      <c r="U18" s="13"/>
      <c r="V18" s="13"/>
      <c r="W18" s="13"/>
      <c r="X18" s="13"/>
      <c r="Y18" s="13"/>
      <c r="Z18" s="13"/>
      <c r="AA18" s="13"/>
      <c r="AB18" s="13"/>
      <c r="AC18" s="13"/>
    </row>
    <row r="19" spans="1:29" ht="38" customHeight="1">
      <c r="A19" s="12"/>
      <c r="B19" s="12" t="s">
        <v>26171</v>
      </c>
      <c r="C19" s="12"/>
      <c r="D19" s="12" t="s">
        <v>26226</v>
      </c>
      <c r="E19" s="13">
        <f t="shared" si="0"/>
        <v>1245169.4706</v>
      </c>
      <c r="F19" s="13">
        <v>51804.2304</v>
      </c>
      <c r="G19" s="11">
        <f t="shared" ref="G19:K19" si="21">F19/30</f>
        <v>1726.80768</v>
      </c>
      <c r="H19" s="13">
        <v>82562.9922</v>
      </c>
      <c r="I19" s="11">
        <f t="shared" si="21"/>
        <v>2752.09974</v>
      </c>
      <c r="J19" s="13">
        <v>160144.8084</v>
      </c>
      <c r="K19" s="11">
        <f t="shared" si="21"/>
        <v>5338.16028</v>
      </c>
      <c r="L19" s="13">
        <v>114940.6362</v>
      </c>
      <c r="M19" s="11">
        <f t="shared" ref="M19:Q19" si="22">L19/30</f>
        <v>3831.35454</v>
      </c>
      <c r="N19" s="13">
        <v>95140.4616</v>
      </c>
      <c r="O19" s="11">
        <f t="shared" si="22"/>
        <v>3171.34872</v>
      </c>
      <c r="P19" s="13">
        <v>97257.4614</v>
      </c>
      <c r="Q19" s="11">
        <f t="shared" si="22"/>
        <v>3241.91538</v>
      </c>
      <c r="R19" s="13">
        <v>112325.5188</v>
      </c>
      <c r="S19" s="11">
        <f t="shared" ref="S19:W19" si="23">R19/30</f>
        <v>3744.18396</v>
      </c>
      <c r="T19" s="13">
        <v>93646.1088</v>
      </c>
      <c r="U19" s="11">
        <f t="shared" si="23"/>
        <v>3121.53696</v>
      </c>
      <c r="V19" s="13">
        <v>91155.5208</v>
      </c>
      <c r="W19" s="11">
        <f t="shared" si="23"/>
        <v>3038.51736</v>
      </c>
      <c r="X19" s="13">
        <v>90159.2856</v>
      </c>
      <c r="Y19" s="11">
        <f t="shared" ref="Y19:AC19" si="24">X19/30</f>
        <v>3005.30952</v>
      </c>
      <c r="Z19" s="13">
        <v>128140.7526</v>
      </c>
      <c r="AA19" s="11">
        <f t="shared" si="24"/>
        <v>4271.35842</v>
      </c>
      <c r="AB19" s="13">
        <v>127891.6938</v>
      </c>
      <c r="AC19" s="11">
        <f t="shared" si="24"/>
        <v>4263.05646</v>
      </c>
    </row>
    <row r="20" spans="1:29" ht="14.25">
      <c r="A20" s="12"/>
      <c r="B20" s="12"/>
      <c r="C20" s="12"/>
      <c r="D20" s="12" t="s">
        <v>26227</v>
      </c>
      <c r="E20" s="13">
        <f t="shared" si="0"/>
        <v>0</v>
      </c>
      <c r="F20" s="13"/>
      <c r="G20" s="13"/>
      <c r="H20" s="13"/>
      <c r="I20" s="13"/>
      <c r="J20" s="13"/>
      <c r="K20" s="13"/>
      <c r="L20" s="13"/>
      <c r="M20" s="13"/>
      <c r="N20" s="13"/>
      <c r="O20" s="13"/>
      <c r="P20" s="13"/>
      <c r="Q20" s="13"/>
      <c r="R20" s="13"/>
      <c r="S20" s="13"/>
      <c r="T20" s="13"/>
      <c r="U20" s="13"/>
      <c r="V20" s="13"/>
      <c r="W20" s="13"/>
      <c r="X20" s="13"/>
      <c r="Y20" s="13"/>
      <c r="Z20" s="13"/>
      <c r="AA20" s="13"/>
      <c r="AB20" s="13"/>
      <c r="AC20" s="13"/>
    </row>
    <row r="21" spans="1:29" ht="14.25">
      <c r="A21" s="12"/>
      <c r="B21" s="12"/>
      <c r="C21" s="12"/>
      <c r="D21" s="12" t="s">
        <v>26228</v>
      </c>
      <c r="E21" s="13">
        <f t="shared" si="0"/>
        <v>0</v>
      </c>
      <c r="F21" s="13"/>
      <c r="G21" s="13"/>
      <c r="H21" s="13"/>
      <c r="I21" s="13"/>
      <c r="J21" s="13"/>
      <c r="K21" s="13"/>
      <c r="L21" s="13"/>
      <c r="M21" s="13"/>
      <c r="N21" s="13"/>
      <c r="O21" s="13"/>
      <c r="P21" s="13"/>
      <c r="Q21" s="13"/>
      <c r="R21" s="13"/>
      <c r="S21" s="13"/>
      <c r="T21" s="13"/>
      <c r="U21" s="13"/>
      <c r="V21" s="13"/>
      <c r="W21" s="13"/>
      <c r="X21" s="13"/>
      <c r="Y21" s="13"/>
      <c r="Z21" s="13"/>
      <c r="AA21" s="13"/>
      <c r="AB21" s="13"/>
      <c r="AC21" s="13"/>
    </row>
    <row r="22" spans="1:29" ht="38" customHeight="1">
      <c r="A22" s="12"/>
      <c r="B22" s="12" t="s">
        <v>26229</v>
      </c>
      <c r="C22" s="12"/>
      <c r="D22" s="12" t="s">
        <v>26226</v>
      </c>
      <c r="E22" s="13">
        <f t="shared" si="0"/>
        <v>0</v>
      </c>
      <c r="F22" s="13">
        <v>0</v>
      </c>
      <c r="G22" s="11">
        <f t="shared" ref="G22:K22" si="25">F22/30</f>
        <v>0</v>
      </c>
      <c r="H22" s="13">
        <v>0</v>
      </c>
      <c r="I22" s="11">
        <f t="shared" si="25"/>
        <v>0</v>
      </c>
      <c r="J22" s="13">
        <v>0</v>
      </c>
      <c r="K22" s="11">
        <f t="shared" si="25"/>
        <v>0</v>
      </c>
      <c r="L22" s="13">
        <v>0</v>
      </c>
      <c r="M22" s="11">
        <f t="shared" ref="M22:Q22" si="26">L22/30</f>
        <v>0</v>
      </c>
      <c r="N22" s="13">
        <v>0</v>
      </c>
      <c r="O22" s="11">
        <f t="shared" si="26"/>
        <v>0</v>
      </c>
      <c r="P22" s="13">
        <v>0</v>
      </c>
      <c r="Q22" s="11">
        <f t="shared" si="26"/>
        <v>0</v>
      </c>
      <c r="R22" s="13">
        <v>0</v>
      </c>
      <c r="S22" s="11">
        <f t="shared" ref="S22:W22" si="27">R22/30</f>
        <v>0</v>
      </c>
      <c r="T22" s="13">
        <v>0</v>
      </c>
      <c r="U22" s="11">
        <f t="shared" si="27"/>
        <v>0</v>
      </c>
      <c r="V22" s="13">
        <v>0</v>
      </c>
      <c r="W22" s="11">
        <f t="shared" si="27"/>
        <v>0</v>
      </c>
      <c r="X22" s="13">
        <v>0</v>
      </c>
      <c r="Y22" s="11">
        <f t="shared" ref="Y22:AC22" si="28">X22/30</f>
        <v>0</v>
      </c>
      <c r="Z22" s="13">
        <v>0</v>
      </c>
      <c r="AA22" s="11">
        <f t="shared" si="28"/>
        <v>0</v>
      </c>
      <c r="AB22" s="13">
        <v>0</v>
      </c>
      <c r="AC22" s="11">
        <f t="shared" si="28"/>
        <v>0</v>
      </c>
    </row>
    <row r="23" spans="1:29" ht="14.25">
      <c r="A23" s="12"/>
      <c r="B23" s="12"/>
      <c r="C23" s="12"/>
      <c r="D23" s="12" t="s">
        <v>26227</v>
      </c>
      <c r="E23" s="13"/>
      <c r="F23" s="13"/>
      <c r="G23" s="13"/>
      <c r="H23" s="13"/>
      <c r="I23" s="13"/>
      <c r="J23" s="13"/>
      <c r="K23" s="13"/>
      <c r="L23" s="13"/>
      <c r="M23" s="13"/>
      <c r="N23" s="13"/>
      <c r="O23" s="13"/>
      <c r="P23" s="13"/>
      <c r="Q23" s="13"/>
      <c r="R23" s="13"/>
      <c r="S23" s="13"/>
      <c r="T23" s="13"/>
      <c r="U23" s="13"/>
      <c r="V23" s="13"/>
      <c r="W23" s="13"/>
      <c r="X23" s="13"/>
      <c r="Y23" s="13"/>
      <c r="Z23" s="13"/>
      <c r="AA23" s="13"/>
      <c r="AB23" s="13"/>
      <c r="AC23" s="13"/>
    </row>
    <row r="24" spans="1:29" ht="14.25">
      <c r="A24" s="12"/>
      <c r="B24" s="12"/>
      <c r="C24" s="12"/>
      <c r="D24" s="12" t="s">
        <v>26228</v>
      </c>
      <c r="E24" s="13"/>
      <c r="F24" s="13"/>
      <c r="G24" s="13"/>
      <c r="H24" s="13"/>
      <c r="I24" s="13"/>
      <c r="J24" s="13"/>
      <c r="K24" s="13"/>
      <c r="L24" s="13"/>
      <c r="M24" s="13"/>
      <c r="N24" s="13"/>
      <c r="O24" s="13"/>
      <c r="P24" s="13"/>
      <c r="Q24" s="13"/>
      <c r="R24" s="13"/>
      <c r="S24" s="13"/>
      <c r="T24" s="13"/>
      <c r="U24" s="13"/>
      <c r="V24" s="13"/>
      <c r="W24" s="13"/>
      <c r="X24" s="13"/>
      <c r="Y24" s="13"/>
      <c r="Z24" s="13"/>
      <c r="AA24" s="13"/>
      <c r="AB24" s="13"/>
      <c r="AC24" s="13"/>
    </row>
    <row r="25" spans="1:29" ht="14.25">
      <c r="A25" s="12"/>
      <c r="B25" s="14" t="s">
        <v>26230</v>
      </c>
      <c r="C25" s="14"/>
      <c r="D25" s="14"/>
      <c r="E25" s="13">
        <f t="shared" ref="E25:AC25" si="29">E4+E7+E10+E13+E16+E19+E22</f>
        <v>25097931.9558</v>
      </c>
      <c r="F25" s="13">
        <f t="shared" si="29"/>
        <v>1044178.3872</v>
      </c>
      <c r="G25" s="13">
        <f t="shared" si="29"/>
        <v>34805.94624</v>
      </c>
      <c r="H25" s="13">
        <f t="shared" si="29"/>
        <v>1664159.3046</v>
      </c>
      <c r="I25" s="13">
        <f t="shared" si="29"/>
        <v>55471.97682</v>
      </c>
      <c r="J25" s="13">
        <f t="shared" si="29"/>
        <v>3227916.8412</v>
      </c>
      <c r="K25" s="13">
        <f t="shared" si="29"/>
        <v>107597.22804</v>
      </c>
      <c r="L25" s="13">
        <f t="shared" si="29"/>
        <v>2316770.7966</v>
      </c>
      <c r="M25" s="13">
        <f t="shared" si="29"/>
        <v>77225.69322</v>
      </c>
      <c r="N25" s="13">
        <f t="shared" si="29"/>
        <v>1917673.7688</v>
      </c>
      <c r="O25" s="13">
        <f t="shared" si="29"/>
        <v>63922.45896</v>
      </c>
      <c r="P25" s="13">
        <f t="shared" si="29"/>
        <v>1960344.5202</v>
      </c>
      <c r="Q25" s="13">
        <f t="shared" si="29"/>
        <v>65344.81734</v>
      </c>
      <c r="R25" s="13">
        <f t="shared" si="29"/>
        <v>2264059.8684</v>
      </c>
      <c r="S25" s="13">
        <f t="shared" si="29"/>
        <v>75468.66228</v>
      </c>
      <c r="T25" s="13">
        <f t="shared" si="29"/>
        <v>1887553.2384</v>
      </c>
      <c r="U25" s="13">
        <f t="shared" si="29"/>
        <v>62918.44128</v>
      </c>
      <c r="V25" s="13">
        <f t="shared" si="29"/>
        <v>1837352.3544</v>
      </c>
      <c r="W25" s="13">
        <f t="shared" si="29"/>
        <v>61245.07848</v>
      </c>
      <c r="X25" s="13">
        <f t="shared" si="29"/>
        <v>1817272.0008</v>
      </c>
      <c r="Y25" s="13">
        <f t="shared" si="29"/>
        <v>60575.73336</v>
      </c>
      <c r="Z25" s="13">
        <f t="shared" si="29"/>
        <v>2582835.4818</v>
      </c>
      <c r="AA25" s="13">
        <f t="shared" si="29"/>
        <v>86094.51606</v>
      </c>
      <c r="AB25" s="13">
        <f t="shared" si="29"/>
        <v>2577815.3934</v>
      </c>
      <c r="AC25" s="13">
        <f t="shared" si="29"/>
        <v>85927.17978</v>
      </c>
    </row>
    <row r="26" spans="1:29" ht="14.25">
      <c r="A26" s="12"/>
      <c r="B26" s="14" t="s">
        <v>26231</v>
      </c>
      <c r="C26" s="14"/>
      <c r="D26" s="14"/>
      <c r="E26" s="13"/>
      <c r="F26" s="13"/>
      <c r="G26" s="13"/>
      <c r="H26" s="13"/>
      <c r="I26" s="13"/>
      <c r="J26" s="13"/>
      <c r="K26" s="13"/>
      <c r="L26" s="13"/>
      <c r="M26" s="13"/>
      <c r="N26" s="13"/>
      <c r="O26" s="13"/>
      <c r="P26" s="13"/>
      <c r="Q26" s="13"/>
      <c r="R26" s="13"/>
      <c r="S26" s="13"/>
      <c r="T26" s="13"/>
      <c r="U26" s="13"/>
      <c r="V26" s="13"/>
      <c r="W26" s="13"/>
      <c r="X26" s="13"/>
      <c r="Y26" s="13"/>
      <c r="Z26" s="13"/>
      <c r="AA26" s="13"/>
      <c r="AB26" s="13"/>
      <c r="AC26" s="13"/>
    </row>
    <row r="27" spans="1:29" ht="14.25">
      <c r="A27" s="12"/>
      <c r="B27" s="14" t="s">
        <v>26232</v>
      </c>
      <c r="C27" s="14"/>
      <c r="D27" s="14"/>
      <c r="E27" s="15"/>
      <c r="F27" s="15"/>
      <c r="G27" s="15"/>
      <c r="H27" s="15"/>
      <c r="I27" s="15"/>
      <c r="J27" s="15"/>
      <c r="K27" s="15"/>
      <c r="L27" s="15"/>
      <c r="M27" s="15"/>
      <c r="N27" s="15"/>
      <c r="O27" s="15"/>
      <c r="P27" s="15"/>
      <c r="Q27" s="15"/>
      <c r="R27" s="15"/>
      <c r="S27" s="15"/>
      <c r="T27" s="15"/>
      <c r="U27" s="15"/>
      <c r="V27" s="15"/>
      <c r="W27" s="15"/>
      <c r="X27" s="15"/>
      <c r="Y27" s="15"/>
      <c r="Z27" s="15"/>
      <c r="AA27" s="15"/>
      <c r="AB27" s="15"/>
      <c r="AC27" s="15"/>
    </row>
    <row r="28" spans="1:29" ht="18.75">
      <c r="A28" s="16" t="s">
        <v>26233</v>
      </c>
      <c r="B28" s="17"/>
      <c r="C28" s="17"/>
      <c r="D28" s="17"/>
      <c r="E28" s="17"/>
      <c r="F28" s="17"/>
      <c r="G28" s="17"/>
      <c r="H28" s="17"/>
      <c r="I28" s="17"/>
      <c r="J28" s="17"/>
      <c r="K28" s="17"/>
      <c r="L28" s="17"/>
      <c r="M28" s="17"/>
      <c r="N28" s="17"/>
      <c r="O28" s="17"/>
      <c r="P28" s="17"/>
      <c r="Q28" s="17"/>
      <c r="R28" s="17"/>
      <c r="S28" s="17"/>
      <c r="T28" s="17"/>
      <c r="U28" s="17"/>
      <c r="V28" s="17"/>
      <c r="W28" s="17"/>
      <c r="X28" s="17"/>
      <c r="Y28" s="17"/>
      <c r="Z28" s="17"/>
      <c r="AA28" s="17"/>
      <c r="AB28" s="17"/>
      <c r="AC28" s="17"/>
    </row>
    <row r="29" spans="1:29" ht="26" customHeight="1">
      <c r="A29" s="18" t="s">
        <v>26234</v>
      </c>
      <c r="B29" s="19"/>
      <c r="C29" s="19"/>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19"/>
    </row>
    <row r="30" spans="1:29" ht="26" customHeight="1">
      <c r="A30" s="18" t="s">
        <v>26235</v>
      </c>
      <c r="B30" s="19"/>
      <c r="C30" s="19"/>
      <c r="D30" s="19"/>
      <c r="E30" s="19"/>
      <c r="F30" s="19"/>
      <c r="G30" s="19"/>
      <c r="H30" s="19"/>
      <c r="I30" s="19"/>
      <c r="J30" s="19"/>
      <c r="K30" s="19"/>
      <c r="L30" s="19"/>
      <c r="M30" s="19"/>
      <c r="N30" s="19"/>
      <c r="O30" s="19"/>
      <c r="P30" s="19"/>
      <c r="Q30" s="19"/>
      <c r="R30" s="19"/>
      <c r="S30" s="19"/>
      <c r="T30" s="19"/>
      <c r="U30" s="19"/>
      <c r="V30" s="19"/>
      <c r="W30" s="19"/>
      <c r="X30" s="19"/>
      <c r="Y30" s="19"/>
      <c r="Z30" s="19"/>
      <c r="AA30" s="19"/>
      <c r="AB30" s="19"/>
      <c r="AC30" s="19"/>
    </row>
    <row r="31" spans="1:29" ht="26" customHeight="1">
      <c r="A31" s="18" t="s">
        <v>26236</v>
      </c>
      <c r="B31" s="19"/>
      <c r="C31" s="19"/>
      <c r="D31" s="19"/>
      <c r="E31" s="19"/>
      <c r="F31" s="19"/>
      <c r="G31" s="19"/>
      <c r="H31" s="19"/>
      <c r="I31" s="19"/>
      <c r="J31" s="19"/>
      <c r="K31" s="19"/>
      <c r="L31" s="19"/>
      <c r="M31" s="19"/>
      <c r="N31" s="19"/>
      <c r="O31" s="19"/>
      <c r="P31" s="19"/>
      <c r="Q31" s="19"/>
      <c r="R31" s="19"/>
      <c r="S31" s="19"/>
      <c r="T31" s="19"/>
      <c r="U31" s="19"/>
      <c r="V31" s="19"/>
      <c r="W31" s="19"/>
      <c r="X31" s="19"/>
      <c r="Y31" s="19"/>
      <c r="Z31" s="19"/>
      <c r="AA31" s="19"/>
      <c r="AB31" s="19"/>
      <c r="AC31" s="19"/>
    </row>
    <row r="32" spans="1:29" ht="26" customHeight="1">
      <c r="A32" s="18" t="s">
        <v>26237</v>
      </c>
      <c r="B32" s="19"/>
      <c r="C32" s="19"/>
      <c r="D32" s="19"/>
      <c r="E32" s="19"/>
      <c r="F32" s="19"/>
      <c r="G32" s="19"/>
      <c r="H32" s="19"/>
      <c r="I32" s="19"/>
      <c r="J32" s="19"/>
      <c r="K32" s="19"/>
      <c r="L32" s="19"/>
      <c r="M32" s="19"/>
      <c r="N32" s="19"/>
      <c r="O32" s="19"/>
      <c r="P32" s="19"/>
      <c r="Q32" s="19"/>
      <c r="R32" s="19"/>
      <c r="S32" s="19"/>
      <c r="T32" s="19"/>
      <c r="U32" s="19"/>
      <c r="V32" s="19"/>
      <c r="W32" s="19"/>
      <c r="X32" s="19"/>
      <c r="Y32" s="19"/>
      <c r="Z32" s="19"/>
      <c r="AA32" s="19"/>
      <c r="AB32" s="19"/>
      <c r="AC32" s="19"/>
    </row>
    <row r="33" spans="1:29" ht="51" customHeight="1">
      <c r="A33" s="18" t="s">
        <v>26238</v>
      </c>
      <c r="B33" s="19"/>
      <c r="C33" s="19"/>
      <c r="D33" s="19"/>
      <c r="E33" s="19"/>
      <c r="F33" s="19"/>
      <c r="G33" s="19"/>
      <c r="H33" s="19"/>
      <c r="I33" s="19"/>
      <c r="J33" s="19"/>
      <c r="K33" s="19"/>
      <c r="L33" s="19"/>
      <c r="M33" s="19"/>
      <c r="N33" s="19"/>
      <c r="O33" s="19"/>
      <c r="P33" s="19"/>
      <c r="Q33" s="19"/>
      <c r="R33" s="19"/>
      <c r="S33" s="19"/>
      <c r="T33" s="19"/>
      <c r="U33" s="19"/>
      <c r="V33" s="19"/>
      <c r="W33" s="19"/>
      <c r="X33" s="19"/>
      <c r="Y33" s="19"/>
      <c r="Z33" s="19"/>
      <c r="AA33" s="19"/>
      <c r="AB33" s="19"/>
      <c r="AC33" s="19"/>
    </row>
    <row r="34" spans="1:29" customFormat="1" ht="14.25">
      <c r="A34" s="20" t="s">
        <v>26239</v>
      </c>
      <c r="B34" s="20" t="s">
        <v>26240</v>
      </c>
      <c r="C34" s="20"/>
      <c r="D34" s="20"/>
      <c r="E34" s="20"/>
      <c r="F34" s="20"/>
      <c r="G34" s="20"/>
      <c r="H34" s="20"/>
      <c r="I34" s="20"/>
      <c r="J34" s="20"/>
      <c r="K34" s="20"/>
      <c r="L34" s="20"/>
    </row>
    <row r="35" spans="1:29" customFormat="1" ht="14.25">
      <c r="A35" s="20"/>
      <c r="B35" s="20" t="s">
        <v>26241</v>
      </c>
      <c r="C35" s="20"/>
      <c r="D35" s="20"/>
      <c r="E35" s="20"/>
      <c r="F35" s="20"/>
      <c r="G35" s="20"/>
      <c r="H35" s="20"/>
      <c r="I35" s="20"/>
      <c r="J35" s="20"/>
      <c r="K35" s="20"/>
      <c r="L35" s="20"/>
    </row>
    <row r="36" spans="1:29" customFormat="1" ht="14.25">
      <c r="A36" s="20"/>
      <c r="B36" s="21" t="s">
        <v>26242</v>
      </c>
      <c r="C36" s="20"/>
      <c r="D36" s="20"/>
      <c r="E36" s="20"/>
      <c r="F36" s="20"/>
      <c r="G36" s="20"/>
      <c r="H36" s="20"/>
      <c r="I36" s="20"/>
      <c r="J36" s="20"/>
      <c r="K36" s="20"/>
      <c r="L36" s="20"/>
    </row>
    <row r="37" spans="1:29" customFormat="1" ht="14.25">
      <c r="A37" s="20"/>
      <c r="B37" s="21" t="s">
        <v>26243</v>
      </c>
      <c r="C37" s="20"/>
      <c r="D37" s="20"/>
      <c r="E37" s="20"/>
      <c r="F37" s="20"/>
      <c r="G37" s="20"/>
      <c r="H37" s="20"/>
      <c r="I37" s="20"/>
      <c r="J37" s="20"/>
      <c r="K37" s="20"/>
      <c r="L37" s="20"/>
    </row>
    <row r="38" spans="1:29" customFormat="1" ht="14.25">
      <c r="A38" s="20"/>
      <c r="B38" s="20" t="s">
        <v>26244</v>
      </c>
      <c r="C38" s="20"/>
      <c r="D38" s="20"/>
      <c r="E38" s="20"/>
      <c r="F38" s="20"/>
      <c r="G38" s="20"/>
      <c r="H38" s="20"/>
      <c r="I38" s="20"/>
      <c r="J38" s="20"/>
      <c r="K38" s="20"/>
      <c r="L38" s="20"/>
    </row>
    <row r="39" spans="1:29" customFormat="1" ht="14.25">
      <c r="A39" s="20"/>
      <c r="B39" s="20"/>
      <c r="C39" s="20"/>
      <c r="D39" s="20"/>
      <c r="E39" s="20"/>
      <c r="F39" s="20"/>
      <c r="G39" s="20"/>
      <c r="H39" s="20"/>
      <c r="I39" s="20"/>
      <c r="J39" s="20"/>
      <c r="K39" s="20"/>
      <c r="L39" s="20"/>
    </row>
    <row r="40" spans="1:29" customFormat="1" ht="14.25">
      <c r="A40" s="20"/>
      <c r="B40" s="20"/>
      <c r="C40" s="20"/>
      <c r="D40" s="20"/>
      <c r="E40" s="20"/>
      <c r="F40" s="20"/>
      <c r="G40" s="20"/>
      <c r="H40" s="20"/>
      <c r="I40" s="20"/>
      <c r="J40" s="20"/>
      <c r="K40" s="20"/>
      <c r="L40" s="20"/>
    </row>
    <row r="41" spans="1:29" customFormat="1" ht="14.25">
      <c r="A41" s="20"/>
      <c r="B41" s="20"/>
      <c r="C41" s="20"/>
      <c r="D41" s="20"/>
      <c r="E41" s="20"/>
      <c r="F41" s="20"/>
      <c r="G41" s="20"/>
      <c r="H41" s="20"/>
      <c r="I41" s="20"/>
      <c r="J41" s="20"/>
      <c r="K41" s="20"/>
      <c r="L41" s="20"/>
    </row>
  </sheetData>
  <mergeCells count="39">
    <mergeCell ref="A1:AC1"/>
    <mergeCell ref="F2:G2"/>
    <mergeCell ref="H2:I2"/>
    <mergeCell ref="J2:K2"/>
    <mergeCell ref="L2:M2"/>
    <mergeCell ref="N2:O2"/>
    <mergeCell ref="P2:Q2"/>
    <mergeCell ref="R2:S2"/>
    <mergeCell ref="T2:U2"/>
    <mergeCell ref="V2:W2"/>
    <mergeCell ref="X2:Y2"/>
    <mergeCell ref="Z2:AA2"/>
    <mergeCell ref="AB2:AC2"/>
    <mergeCell ref="B25:D25"/>
    <mergeCell ref="B26:D26"/>
    <mergeCell ref="B27:D27"/>
    <mergeCell ref="A28:AC28"/>
    <mergeCell ref="A29:AC29"/>
    <mergeCell ref="A30:AC30"/>
    <mergeCell ref="A31:AC31"/>
    <mergeCell ref="A32:AC32"/>
    <mergeCell ref="A33:AC33"/>
    <mergeCell ref="A4:A27"/>
    <mergeCell ref="B4:B6"/>
    <mergeCell ref="B7:B9"/>
    <mergeCell ref="B10:B12"/>
    <mergeCell ref="B13:B15"/>
    <mergeCell ref="B16:B18"/>
    <mergeCell ref="B19:B21"/>
    <mergeCell ref="B22:B24"/>
    <mergeCell ref="C4:C6"/>
    <mergeCell ref="C7:C9"/>
    <mergeCell ref="C10:C12"/>
    <mergeCell ref="C13:C15"/>
    <mergeCell ref="C16:C18"/>
    <mergeCell ref="C19:C21"/>
    <mergeCell ref="C22:C24"/>
    <mergeCell ref="E2:E3"/>
    <mergeCell ref="A2:D3"/>
  </mergeCells>
  <pageMargins left="0.75" right="0.75" top="1" bottom="1" header="0.5" footer="0.5"/>
  <pageSetup paperSize="9" orientation="portrait"/>
  <headerFooter/>
</worksheet>
</file>

<file path=docProps/app.xml><?xml version="1.0" encoding="utf-8"?>
<Properties xmlns:vt="http://schemas.openxmlformats.org/officeDocument/2006/docPropsVTypes" xmlns="http://schemas.openxmlformats.org/officeDocument/2006/extended-properties">
  <HeadingPairs>
    <vt:vector baseType="variant" size="2">
      <vt:variant>
        <vt:lpstr>工作表</vt:lpstr>
      </vt:variant>
      <vt:variant>
        <vt:i4>12</vt:i4>
      </vt:variant>
    </vt:vector>
  </HeadingPairs>
  <TitlesOfParts>
    <vt:vector baseType="lpstr" size="12">
      <vt:lpstr>sku归属</vt:lpstr>
      <vt:lpstr>映射表</vt:lpstr>
      <vt:lpstr>B2B（ol)</vt:lpstr>
      <vt:lpstr>fulfillment</vt:lpstr>
      <vt:lpstr>payments</vt:lpstr>
      <vt:lpstr>广告</vt:lpstr>
      <vt:lpstr>模版F</vt:lpstr>
      <vt:lpstr>模板P</vt:lpstr>
      <vt:lpstr>月销售F</vt:lpstr>
      <vt:lpstr>月销售P</vt:lpstr>
      <vt:lpstr>汇总</vt:lpstr>
      <vt:lpstr>2026年度KPI</vt:lpstr>
    </vt:vector>
  </TitlesOfParts>
  <Application>WPS 表格</Applicat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2013-02-08T22:51:00Z</dcterms:created>
  <dc:creator>Administrator</dc:creator>
  <cp:lastModifiedBy>Administrator</cp:lastModifiedBy>
  <dcterms:modified xsi:type="dcterms:W3CDTF">2026-05-24T09:34:56Z</dcterms:modified>
</coreProperties>
</file>

<file path=docProps/custom.xml><?xml version="1.0" encoding="utf-8"?>
<Properties xmlns="http://schemas.openxmlformats.org/officeDocument/2006/custom-properties">
  <property fmtid="{D5CDD505-2E9C-101B-9397-08002B2CF9AE}" pid="2" name="KSOProductBuildVer">
    <lpwstr xmlns="http://schemas.openxmlformats.org/officeDocument/2006/docPropsVTypes">2052-12.1.0.26375</lpwstr>
  </property>
  <property fmtid="{D5CDD505-2E9C-101B-9397-08002B2CF9AE}" pid="3" name="KSOReadingLayout">
    <bool xmlns="http://schemas.openxmlformats.org/officeDocument/2006/docPropsVTypes">false</bool>
  </property>
  <property fmtid="{D5CDD505-2E9C-101B-9397-08002B2CF9AE}" pid="4" name="ICV">
    <lpwstr xmlns="http://schemas.openxmlformats.org/officeDocument/2006/docPropsVTypes">2934E55A97484F8697EE157C83793C51_13</lpwstr>
  </property>
  <property fmtid="{D5CDD505-2E9C-101B-9397-08002B2CF9AE}" pid="5" name="CalculationRule">
    <i4 xmlns="http://schemas.openxmlformats.org/officeDocument/2006/docPropsVTypes">0</i4>
  </property>
  <property fmtid="{D5CDD505-2E9C-101B-9397-08002B2CF9AE}" pid="6" name="Generator">
    <lpwstr xmlns="http://schemas.openxmlformats.org/officeDocument/2006/docPropsVTypes">NPOI</lpwstr>
  </property>
  <property fmtid="{D5CDD505-2E9C-101B-9397-08002B2CF9AE}" pid="7" name="Generator Version">
    <lpwstr xmlns="http://schemas.openxmlformats.org/officeDocument/2006/docPropsVTypes">2.6.2</lpwstr>
  </property>
</Properties>
</file>